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drawings/drawing3.xml" ContentType="application/vnd.openxmlformats-officedocument.drawing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enne_projektmappe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P:\Visma\Dataudtræk fra Visma\"/>
    </mc:Choice>
  </mc:AlternateContent>
  <xr:revisionPtr revIDLastSave="0" documentId="13_ncr:1_{A59A370D-E07B-430F-97CB-F49776766730}" xr6:coauthVersionLast="47" xr6:coauthVersionMax="47" xr10:uidLastSave="{00000000-0000-0000-0000-000000000000}"/>
  <bookViews>
    <workbookView xWindow="28680" yWindow="-120" windowWidth="29040" windowHeight="17640" tabRatio="763" firstSheet="2" activeTab="9" xr2:uid="{00000000-000D-0000-FFFF-FFFF00000000}"/>
  </bookViews>
  <sheets>
    <sheet name="Ulev ordre" sheetId="56" r:id="rId1"/>
    <sheet name="Historik" sheetId="49" r:id="rId2"/>
    <sheet name="VareLinier" sheetId="5" r:id="rId3"/>
    <sheet name="SaveListe" sheetId="24" r:id="rId4"/>
    <sheet name="LaserListe" sheetId="26" r:id="rId5"/>
    <sheet name="Ark1" sheetId="58" state="hidden" r:id="rId6"/>
    <sheet name="Laser inf fra rute" sheetId="54" r:id="rId7"/>
    <sheet name="Laser inf fra rute SORT" sheetId="55" r:id="rId8"/>
    <sheet name="L- beksriv" sheetId="52" r:id="rId9"/>
    <sheet name="Forside" sheetId="1" r:id="rId10"/>
    <sheet name="LasList KuVaNr" sheetId="48" r:id="rId11"/>
    <sheet name="OpfyldVarer" sheetId="47" r:id="rId12"/>
    <sheet name="PladeLager" sheetId="39" r:id="rId13"/>
    <sheet name="IndkLst" sheetId="36" r:id="rId14"/>
    <sheet name="Rute2" sheetId="42" r:id="rId15"/>
    <sheet name="LevAlt" sheetId="46" r:id="rId16"/>
    <sheet name="LevAltSrt" sheetId="50" r:id="rId17"/>
    <sheet name="Cert" sheetId="45" r:id="rId18"/>
    <sheet name="IndkLst detaljeret" sheetId="31" r:id="rId19"/>
    <sheet name="Rute forside" sheetId="57" r:id="rId20"/>
    <sheet name="Rute sort" sheetId="22" r:id="rId21"/>
    <sheet name="Rute" sheetId="20" r:id="rId22"/>
    <sheet name="OppTil sum" sheetId="2" r:id="rId23"/>
    <sheet name="Planlægn" sheetId="37" r:id="rId24"/>
    <sheet name="SO-hoved" sheetId="23" r:id="rId25"/>
    <sheet name="KontaktPers" sheetId="27" r:id="rId26"/>
    <sheet name="Råvare" sheetId="18" r:id="rId27"/>
    <sheet name="Sum antal" sheetId="33" r:id="rId28"/>
    <sheet name="Ress.." sheetId="13" r:id="rId29"/>
    <sheet name="Dok" sheetId="44" r:id="rId30"/>
    <sheet name="How" sheetId="30" r:id="rId31"/>
    <sheet name="Txt" sheetId="38" r:id="rId32"/>
    <sheet name="KundeMatr" sheetId="43" state="hidden" r:id="rId33"/>
  </sheets>
  <functionGroups builtInGroupCount="19"/>
  <definedNames>
    <definedName name="_xlnm._FilterDatabase" localSheetId="16" hidden="1">LevAltSrt!$A$1:$I$2202</definedName>
    <definedName name="EksterneData_1" localSheetId="5" hidden="1">'Ark1'!$C$3:$D$23988</definedName>
    <definedName name="Forespørgsel_fra_Visma" localSheetId="17" hidden="1">Cert!$A$5:$A$6</definedName>
    <definedName name="Forespørgsel_fra_Visma" localSheetId="29" hidden="1">Dok!$A$1:$E$2</definedName>
    <definedName name="Forespørgsel_fra_Visma" localSheetId="13" hidden="1">IndkLst!$B$5:$M$6</definedName>
    <definedName name="Forespørgsel_fra_Visma" localSheetId="18" hidden="1">'IndkLst detaljeret'!$B$4:$M$5</definedName>
    <definedName name="Forespørgsel_fra_Visma" localSheetId="25" hidden="1">KontaktPers!$A$1:$E$2832</definedName>
    <definedName name="Forespørgsel_fra_Visma" localSheetId="8" hidden="1">'L- beksriv'!$B$5:$F$6</definedName>
    <definedName name="Forespørgsel_fra_Visma" localSheetId="6" hidden="1">'Laser inf fra rute'!$B$3:$F$4</definedName>
    <definedName name="Forespørgsel_fra_Visma" localSheetId="4" hidden="1">LaserListe!$B$5:$U$6</definedName>
    <definedName name="Forespørgsel_fra_Visma" localSheetId="10" hidden="1">'LasList KuVaNr'!$B$5:$T$6</definedName>
    <definedName name="Forespørgsel_fra_Visma" localSheetId="15" hidden="1">LevAlt!$A$1:$H$10081</definedName>
    <definedName name="Forespørgsel_fra_Visma" localSheetId="11" hidden="1">OpfyldVarer!$A$4:$C$14</definedName>
    <definedName name="Forespørgsel_fra_Visma" localSheetId="22" hidden="1">'OppTil sum'!$A$8:$Q$18</definedName>
    <definedName name="Forespørgsel_fra_Visma" localSheetId="12" hidden="1">PladeLager!$B$5:$J$8</definedName>
    <definedName name="Forespørgsel_fra_Visma" localSheetId="23" hidden="1">Planlægn!$A$1:$N$11</definedName>
    <definedName name="Forespørgsel_fra_Visma" localSheetId="28" hidden="1">'Ress..'!$A$1:$B$109</definedName>
    <definedName name="Forespørgsel_fra_Visma" localSheetId="21" hidden="1">Rute!$A$1:$P$6</definedName>
    <definedName name="Forespørgsel_fra_Visma" localSheetId="19" hidden="1">'Rute forside'!$B$5:$F$18</definedName>
    <definedName name="Forespørgsel_fra_Visma" localSheetId="14" hidden="1">Rute2!$A$1:$M$2</definedName>
    <definedName name="Forespørgsel_fra_Visma" localSheetId="26" hidden="1">Råvare!$A$8:$I$9</definedName>
    <definedName name="Forespørgsel_fra_Visma" localSheetId="3" hidden="1">SaveListe!$B$4:$O$6</definedName>
    <definedName name="Forespørgsel_fra_Visma" localSheetId="24" hidden="1">'SO-hoved'!$A$3:$X$4</definedName>
    <definedName name="Forespørgsel_fra_Visma" localSheetId="31" hidden="1">Txt!$A$1:$C$962</definedName>
    <definedName name="Forespørgsel_fra_Visma" localSheetId="0" hidden="1">'Ulev ordre'!$B$5:$D$179</definedName>
    <definedName name="Forespørgsel_fra_Visma" localSheetId="2" hidden="1">VareLinier!$B$7:$R$9</definedName>
    <definedName name="Forespørgsel_fra_Visma_1" localSheetId="9" hidden="1">Forside!$B$24:$S$25</definedName>
    <definedName name="Forespørgsel_fra_Visma_1" localSheetId="22" hidden="1">'OppTil sum'!#REF!</definedName>
    <definedName name="Forespørgsel_fra_Visma_1" localSheetId="28" hidden="1">'Ress..'!$G$1:$J$15</definedName>
    <definedName name="Forespørgsel_fra_Visma_1" localSheetId="24" hidden="1">'SO-hoved'!$AK$1:$AO$9</definedName>
    <definedName name="Forespørgsel_fra_Visma_1" localSheetId="31" hidden="1">Txt!$AA$1:$AC$152</definedName>
    <definedName name="Forespørgsel_fra_Visma_2" localSheetId="24" hidden="1">'SO-hoved'!$A$18:$H$19</definedName>
    <definedName name="Forespørgsel_fra_Visma_2" localSheetId="31" hidden="1">Txt!$BA$1:$BC$82</definedName>
    <definedName name="Forespørgsel_fra_Visma_3" localSheetId="24" hidden="1">'SO-hoved'!$AR$3:$AV$25</definedName>
    <definedName name="Forespørgsel_fra_Visma_3" localSheetId="31" hidden="1">Txt!$CA$1:$CC$37</definedName>
    <definedName name="Forespørgsel_fra_Visma_4" localSheetId="31" hidden="1">Txt!$DA$1:$DC$32</definedName>
    <definedName name="_xlnm.Print_Area" localSheetId="4">LaserListe!$B:$Z</definedName>
    <definedName name="_xlnm.Print_Titles" localSheetId="9">Forside!$1:$24</definedName>
    <definedName name="_xlnm.Print_Titles" localSheetId="13">IndkLst!$2:$5</definedName>
    <definedName name="_xlnm.Print_Titles" localSheetId="18">'IndkLst detaljeret'!$1:$4</definedName>
    <definedName name="_xlnm.Print_Titles" localSheetId="8">'L- beksriv'!$3:$5</definedName>
    <definedName name="_xlnm.Print_Titles" localSheetId="6">'Laser inf fra rute'!$1:$3</definedName>
    <definedName name="_xlnm.Print_Titles" localSheetId="7">'Laser inf fra rute SORT'!$1:$3</definedName>
    <definedName name="_xlnm.Print_Titles" localSheetId="4">LaserListe!$1:$5</definedName>
    <definedName name="_xlnm.Print_Titles" localSheetId="10">'LasList KuVaNr'!$1:$5</definedName>
    <definedName name="_xlnm.Print_Titles" localSheetId="12">PladeLager!$1:$5</definedName>
    <definedName name="_xlnm.Print_Titles" localSheetId="3">SaveListe!$1:$4</definedName>
    <definedName name="_xlnm.Print_Titles" localSheetId="2">VareLinier!$1:$7</definedName>
  </definedNames>
  <calcPr calcId="191029"/>
  <pivotCaches>
    <pivotCache cacheId="268" r:id="rId34"/>
    <pivotCache cacheId="272" r:id="rId35"/>
    <pivotCache cacheId="276" r:id="rId3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57" l="1"/>
  <c r="G7" i="57"/>
  <c r="G8" i="57"/>
  <c r="G9" i="57"/>
  <c r="G10" i="57"/>
  <c r="G11" i="57"/>
  <c r="G12" i="57"/>
  <c r="G13" i="57"/>
  <c r="G14" i="57"/>
  <c r="G15" i="57"/>
  <c r="G16" i="57"/>
  <c r="G17" i="57"/>
  <c r="G18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E6" i="56"/>
  <c r="E7" i="56"/>
  <c r="E8" i="56"/>
  <c r="E9" i="56"/>
  <c r="E10" i="56"/>
  <c r="E11" i="56"/>
  <c r="E12" i="56"/>
  <c r="E13" i="56"/>
  <c r="E14" i="56"/>
  <c r="E15" i="56"/>
  <c r="E16" i="56"/>
  <c r="E17" i="56"/>
  <c r="E18" i="56"/>
  <c r="E19" i="56"/>
  <c r="E20" i="56"/>
  <c r="E21" i="56"/>
  <c r="E22" i="56"/>
  <c r="E23" i="56"/>
  <c r="E24" i="56"/>
  <c r="E25" i="56"/>
  <c r="E26" i="56"/>
  <c r="E27" i="56"/>
  <c r="E28" i="56"/>
  <c r="E29" i="56"/>
  <c r="E30" i="56"/>
  <c r="E31" i="56"/>
  <c r="E32" i="56"/>
  <c r="E33" i="56"/>
  <c r="E34" i="56"/>
  <c r="E35" i="56"/>
  <c r="E36" i="56"/>
  <c r="E37" i="56"/>
  <c r="E38" i="56"/>
  <c r="E39" i="56"/>
  <c r="E40" i="56"/>
  <c r="E41" i="56"/>
  <c r="E42" i="56"/>
  <c r="E43" i="56"/>
  <c r="E44" i="56"/>
  <c r="E45" i="56"/>
  <c r="E46" i="56"/>
  <c r="E47" i="56"/>
  <c r="E48" i="56"/>
  <c r="E49" i="56"/>
  <c r="E50" i="56"/>
  <c r="E51" i="56"/>
  <c r="E52" i="56"/>
  <c r="E53" i="56"/>
  <c r="E54" i="56"/>
  <c r="E55" i="56"/>
  <c r="E56" i="56"/>
  <c r="E57" i="56"/>
  <c r="E58" i="56"/>
  <c r="E59" i="56"/>
  <c r="E60" i="56"/>
  <c r="E61" i="56"/>
  <c r="E62" i="56"/>
  <c r="E63" i="56"/>
  <c r="E64" i="56"/>
  <c r="E65" i="56"/>
  <c r="E66" i="56"/>
  <c r="E67" i="56"/>
  <c r="E68" i="56"/>
  <c r="E69" i="56"/>
  <c r="E70" i="56"/>
  <c r="E71" i="56"/>
  <c r="E72" i="56"/>
  <c r="E73" i="56"/>
  <c r="E74" i="56"/>
  <c r="E75" i="56"/>
  <c r="E76" i="56"/>
  <c r="E77" i="56"/>
  <c r="E78" i="56"/>
  <c r="E79" i="56"/>
  <c r="E80" i="56"/>
  <c r="E81" i="56"/>
  <c r="E82" i="56"/>
  <c r="E83" i="56"/>
  <c r="E84" i="56"/>
  <c r="E85" i="56"/>
  <c r="E86" i="56"/>
  <c r="E87" i="56"/>
  <c r="E88" i="56"/>
  <c r="E89" i="56"/>
  <c r="E90" i="56"/>
  <c r="E91" i="56"/>
  <c r="E92" i="56"/>
  <c r="E93" i="56"/>
  <c r="E94" i="56"/>
  <c r="E95" i="56"/>
  <c r="E96" i="56"/>
  <c r="E97" i="56"/>
  <c r="E98" i="56"/>
  <c r="E99" i="56"/>
  <c r="E100" i="56"/>
  <c r="E101" i="56"/>
  <c r="E102" i="56"/>
  <c r="E103" i="56"/>
  <c r="E104" i="56"/>
  <c r="E105" i="56"/>
  <c r="E106" i="56"/>
  <c r="E107" i="56"/>
  <c r="E108" i="56"/>
  <c r="E109" i="56"/>
  <c r="E110" i="56"/>
  <c r="E111" i="56"/>
  <c r="E112" i="56"/>
  <c r="E113" i="56"/>
  <c r="E114" i="56"/>
  <c r="E115" i="56"/>
  <c r="E116" i="56"/>
  <c r="E117" i="56"/>
  <c r="E118" i="56"/>
  <c r="E119" i="56"/>
  <c r="E120" i="56"/>
  <c r="E121" i="56"/>
  <c r="E122" i="56"/>
  <c r="E123" i="56"/>
  <c r="E124" i="56"/>
  <c r="E125" i="56"/>
  <c r="E126" i="56"/>
  <c r="E127" i="56"/>
  <c r="E128" i="56"/>
  <c r="E129" i="56"/>
  <c r="E130" i="56"/>
  <c r="E131" i="56"/>
  <c r="E132" i="56"/>
  <c r="E133" i="56"/>
  <c r="E134" i="56"/>
  <c r="E135" i="56"/>
  <c r="E136" i="56"/>
  <c r="E137" i="56"/>
  <c r="E138" i="56"/>
  <c r="E139" i="56"/>
  <c r="E140" i="56"/>
  <c r="E141" i="56"/>
  <c r="E142" i="56"/>
  <c r="E143" i="56"/>
  <c r="E144" i="56"/>
  <c r="E145" i="56"/>
  <c r="E146" i="56"/>
  <c r="E147" i="56"/>
  <c r="E148" i="56"/>
  <c r="E149" i="56"/>
  <c r="E150" i="56"/>
  <c r="E151" i="56"/>
  <c r="E152" i="56"/>
  <c r="E153" i="56"/>
  <c r="E154" i="56"/>
  <c r="E155" i="56"/>
  <c r="E156" i="56"/>
  <c r="E157" i="56"/>
  <c r="E158" i="56"/>
  <c r="E159" i="56"/>
  <c r="E160" i="56"/>
  <c r="E161" i="56"/>
  <c r="E162" i="56"/>
  <c r="E163" i="56"/>
  <c r="E164" i="56"/>
  <c r="E165" i="56"/>
  <c r="E166" i="56"/>
  <c r="E167" i="56"/>
  <c r="E168" i="56"/>
  <c r="E169" i="56"/>
  <c r="E170" i="56"/>
  <c r="E171" i="56"/>
  <c r="E172" i="56"/>
  <c r="E173" i="56"/>
  <c r="E174" i="56"/>
  <c r="E175" i="56"/>
  <c r="E176" i="56"/>
  <c r="E177" i="56"/>
  <c r="E178" i="56"/>
  <c r="E179" i="56"/>
  <c r="F6" i="56"/>
  <c r="F7" i="56"/>
  <c r="F8" i="56"/>
  <c r="F9" i="56"/>
  <c r="F10" i="56"/>
  <c r="F11" i="56"/>
  <c r="F12" i="56"/>
  <c r="F13" i="56"/>
  <c r="F14" i="56"/>
  <c r="F15" i="56"/>
  <c r="F16" i="56"/>
  <c r="F17" i="56"/>
  <c r="F18" i="56"/>
  <c r="F19" i="56"/>
  <c r="F20" i="56"/>
  <c r="F21" i="56"/>
  <c r="F22" i="56"/>
  <c r="F23" i="56"/>
  <c r="F24" i="56"/>
  <c r="F25" i="56"/>
  <c r="F26" i="56"/>
  <c r="F27" i="56"/>
  <c r="F28" i="56"/>
  <c r="F29" i="56"/>
  <c r="F30" i="56"/>
  <c r="F31" i="56"/>
  <c r="F32" i="56"/>
  <c r="F33" i="56"/>
  <c r="F34" i="56"/>
  <c r="F35" i="56"/>
  <c r="F36" i="56"/>
  <c r="F37" i="56"/>
  <c r="F38" i="56"/>
  <c r="F39" i="56"/>
  <c r="F40" i="56"/>
  <c r="F41" i="56"/>
  <c r="F42" i="56"/>
  <c r="F43" i="56"/>
  <c r="F44" i="56"/>
  <c r="F45" i="56"/>
  <c r="F46" i="56"/>
  <c r="F47" i="56"/>
  <c r="F48" i="56"/>
  <c r="F49" i="56"/>
  <c r="F50" i="56"/>
  <c r="F51" i="56"/>
  <c r="F52" i="56"/>
  <c r="F53" i="56"/>
  <c r="F54" i="56"/>
  <c r="F55" i="56"/>
  <c r="F56" i="56"/>
  <c r="F57" i="56"/>
  <c r="F58" i="56"/>
  <c r="F59" i="56"/>
  <c r="F60" i="56"/>
  <c r="F61" i="56"/>
  <c r="F62" i="56"/>
  <c r="F63" i="56"/>
  <c r="F64" i="56"/>
  <c r="F65" i="56"/>
  <c r="F66" i="56"/>
  <c r="F67" i="56"/>
  <c r="F68" i="56"/>
  <c r="F69" i="56"/>
  <c r="F70" i="56"/>
  <c r="F71" i="56"/>
  <c r="F72" i="56"/>
  <c r="F73" i="56"/>
  <c r="F74" i="56"/>
  <c r="F75" i="56"/>
  <c r="F76" i="56"/>
  <c r="F77" i="56"/>
  <c r="F78" i="56"/>
  <c r="F79" i="56"/>
  <c r="F80" i="56"/>
  <c r="F81" i="56"/>
  <c r="F82" i="56"/>
  <c r="F83" i="56"/>
  <c r="F84" i="56"/>
  <c r="F85" i="56"/>
  <c r="F86" i="56"/>
  <c r="F87" i="56"/>
  <c r="F88" i="56"/>
  <c r="F89" i="56"/>
  <c r="F90" i="56"/>
  <c r="F91" i="56"/>
  <c r="F92" i="56"/>
  <c r="F93" i="56"/>
  <c r="F94" i="56"/>
  <c r="F95" i="56"/>
  <c r="F96" i="56"/>
  <c r="F97" i="56"/>
  <c r="F98" i="56"/>
  <c r="F99" i="56"/>
  <c r="F100" i="56"/>
  <c r="F101" i="56"/>
  <c r="F102" i="56"/>
  <c r="F103" i="56"/>
  <c r="F104" i="56"/>
  <c r="F105" i="56"/>
  <c r="F106" i="56"/>
  <c r="F107" i="56"/>
  <c r="F108" i="56"/>
  <c r="F109" i="56"/>
  <c r="F110" i="56"/>
  <c r="F111" i="56"/>
  <c r="F112" i="56"/>
  <c r="F113" i="56"/>
  <c r="F114" i="56"/>
  <c r="F115" i="56"/>
  <c r="F116" i="56"/>
  <c r="F117" i="56"/>
  <c r="F118" i="56"/>
  <c r="F119" i="56"/>
  <c r="F120" i="56"/>
  <c r="F121" i="56"/>
  <c r="F122" i="56"/>
  <c r="F123" i="56"/>
  <c r="F124" i="56"/>
  <c r="F125" i="56"/>
  <c r="F126" i="56"/>
  <c r="F127" i="56"/>
  <c r="F128" i="56"/>
  <c r="F129" i="56"/>
  <c r="F130" i="56"/>
  <c r="F131" i="56"/>
  <c r="F132" i="56"/>
  <c r="F133" i="56"/>
  <c r="F134" i="56"/>
  <c r="F135" i="56"/>
  <c r="F136" i="56"/>
  <c r="F137" i="56"/>
  <c r="F138" i="56"/>
  <c r="F139" i="56"/>
  <c r="F140" i="56"/>
  <c r="F141" i="56"/>
  <c r="F142" i="56"/>
  <c r="F143" i="56"/>
  <c r="F144" i="56"/>
  <c r="F145" i="56"/>
  <c r="F146" i="56"/>
  <c r="F147" i="56"/>
  <c r="F148" i="56"/>
  <c r="F149" i="56"/>
  <c r="F150" i="56"/>
  <c r="F151" i="56"/>
  <c r="F152" i="56"/>
  <c r="F153" i="56"/>
  <c r="F154" i="56"/>
  <c r="F155" i="56"/>
  <c r="F156" i="56"/>
  <c r="F157" i="56"/>
  <c r="F158" i="56"/>
  <c r="F159" i="56"/>
  <c r="F160" i="56"/>
  <c r="F161" i="56"/>
  <c r="F162" i="56"/>
  <c r="F163" i="56"/>
  <c r="F164" i="56"/>
  <c r="F165" i="56"/>
  <c r="F166" i="56"/>
  <c r="F167" i="56"/>
  <c r="F168" i="56"/>
  <c r="F169" i="56"/>
  <c r="F170" i="56"/>
  <c r="F171" i="56"/>
  <c r="F172" i="56"/>
  <c r="F173" i="56"/>
  <c r="F174" i="56"/>
  <c r="F175" i="56"/>
  <c r="F176" i="56"/>
  <c r="F177" i="56"/>
  <c r="F178" i="56"/>
  <c r="F179" i="56"/>
  <c r="Y4" i="23"/>
  <c r="Z4" i="23"/>
  <c r="AA4" i="23"/>
  <c r="AB4" i="23"/>
  <c r="AC4" i="23"/>
  <c r="B9" i="37"/>
  <c r="B10" i="37"/>
  <c r="B3" i="37"/>
  <c r="B4" i="37"/>
  <c r="B2" i="37"/>
  <c r="B5" i="37"/>
  <c r="B6" i="37"/>
  <c r="B7" i="37"/>
  <c r="B8" i="37"/>
  <c r="B11" i="37"/>
  <c r="C9" i="37"/>
  <c r="C10" i="37"/>
  <c r="C3" i="37"/>
  <c r="C4" i="37"/>
  <c r="C2" i="37"/>
  <c r="C5" i="37"/>
  <c r="C6" i="37"/>
  <c r="C7" i="37"/>
  <c r="C8" i="37"/>
  <c r="C11" i="37"/>
  <c r="O9" i="37"/>
  <c r="O10" i="37"/>
  <c r="O3" i="37"/>
  <c r="O4" i="37"/>
  <c r="O2" i="37"/>
  <c r="O5" i="37"/>
  <c r="O6" i="37"/>
  <c r="O7" i="37"/>
  <c r="O8" i="37"/>
  <c r="O11" i="37"/>
  <c r="P9" i="37"/>
  <c r="P10" i="37"/>
  <c r="P3" i="37"/>
  <c r="P4" i="37"/>
  <c r="P2" i="37"/>
  <c r="P5" i="37"/>
  <c r="P6" i="37"/>
  <c r="P7" i="37"/>
  <c r="P8" i="37"/>
  <c r="P11" i="37"/>
  <c r="B12" i="2"/>
  <c r="B13" i="2"/>
  <c r="B9" i="2"/>
  <c r="B10" i="2"/>
  <c r="B11" i="2"/>
  <c r="B14" i="2"/>
  <c r="B16" i="2"/>
  <c r="B17" i="2"/>
  <c r="B15" i="2"/>
  <c r="B18" i="2"/>
  <c r="C12" i="2"/>
  <c r="C13" i="2"/>
  <c r="C9" i="2"/>
  <c r="C10" i="2"/>
  <c r="C11" i="2"/>
  <c r="C14" i="2"/>
  <c r="C16" i="2"/>
  <c r="C17" i="2"/>
  <c r="C15" i="2"/>
  <c r="D12" i="2"/>
  <c r="D13" i="2"/>
  <c r="D9" i="2"/>
  <c r="D10" i="2"/>
  <c r="D11" i="2"/>
  <c r="D14" i="2"/>
  <c r="D16" i="2"/>
  <c r="D17" i="2"/>
  <c r="D15" i="2"/>
  <c r="F12" i="2"/>
  <c r="F13" i="2"/>
  <c r="F9" i="2"/>
  <c r="F10" i="2"/>
  <c r="F11" i="2"/>
  <c r="F14" i="2"/>
  <c r="F16" i="2"/>
  <c r="F17" i="2"/>
  <c r="F15" i="2"/>
  <c r="F18" i="2"/>
  <c r="R12" i="2"/>
  <c r="R13" i="2"/>
  <c r="R9" i="2"/>
  <c r="R10" i="2"/>
  <c r="R11" i="2"/>
  <c r="R14" i="2"/>
  <c r="R16" i="2"/>
  <c r="R17" i="2"/>
  <c r="R15" i="2"/>
  <c r="R18" i="2"/>
  <c r="C18" i="2" s="1"/>
  <c r="D18" i="2" s="1"/>
  <c r="S12" i="2"/>
  <c r="S13" i="2"/>
  <c r="S9" i="2"/>
  <c r="S10" i="2"/>
  <c r="S11" i="2"/>
  <c r="S14" i="2"/>
  <c r="S16" i="2"/>
  <c r="S17" i="2"/>
  <c r="S15" i="2"/>
  <c r="S18" i="2"/>
  <c r="T12" i="2"/>
  <c r="T13" i="2"/>
  <c r="T9" i="2"/>
  <c r="T10" i="2"/>
  <c r="T11" i="2"/>
  <c r="T14" i="2"/>
  <c r="T16" i="2"/>
  <c r="T17" i="2"/>
  <c r="T15" i="2"/>
  <c r="T18" i="2"/>
  <c r="Q2" i="20"/>
  <c r="Q3" i="20"/>
  <c r="Q4" i="20"/>
  <c r="Q5" i="20"/>
  <c r="Q6" i="20"/>
  <c r="R2" i="20"/>
  <c r="R3" i="20"/>
  <c r="R4" i="20"/>
  <c r="R5" i="20"/>
  <c r="R6" i="20"/>
  <c r="S2" i="20"/>
  <c r="S3" i="20"/>
  <c r="S4" i="20"/>
  <c r="S5" i="20"/>
  <c r="S6" i="20"/>
  <c r="T2" i="20"/>
  <c r="T3" i="20"/>
  <c r="T4" i="20"/>
  <c r="T5" i="20"/>
  <c r="T6" i="20"/>
  <c r="U2" i="20"/>
  <c r="U3" i="20"/>
  <c r="U4" i="20"/>
  <c r="U5" i="20"/>
  <c r="U6" i="20"/>
  <c r="D1033" i="46"/>
  <c r="D3482" i="46"/>
  <c r="D4176" i="46"/>
  <c r="D3321" i="46"/>
  <c r="D3322" i="46"/>
  <c r="D3323" i="46"/>
  <c r="D3325" i="46"/>
  <c r="D6344" i="46"/>
  <c r="D2818" i="46"/>
  <c r="D2907" i="46"/>
  <c r="D2911" i="46"/>
  <c r="D3008" i="46"/>
  <c r="D6365" i="46"/>
  <c r="D1146" i="46"/>
  <c r="D5476" i="46"/>
  <c r="D4206" i="46"/>
  <c r="D7193" i="46"/>
  <c r="D5477" i="46"/>
  <c r="D3455" i="46"/>
  <c r="D581" i="46"/>
  <c r="D4207" i="46"/>
  <c r="D7204" i="46"/>
  <c r="D7205" i="46"/>
  <c r="D5495" i="46"/>
  <c r="D5496" i="46"/>
  <c r="D3768" i="46"/>
  <c r="D3769" i="46"/>
  <c r="D7190" i="46"/>
  <c r="D7191" i="46"/>
  <c r="D7192" i="46"/>
  <c r="D5484" i="46"/>
  <c r="D784" i="46"/>
  <c r="D5" i="46"/>
  <c r="D6" i="46"/>
  <c r="D7221" i="46"/>
  <c r="D3328" i="46"/>
  <c r="D9642" i="46"/>
  <c r="D7231" i="46"/>
  <c r="D877" i="46"/>
  <c r="D876" i="46"/>
  <c r="D878" i="46"/>
  <c r="D879" i="46"/>
  <c r="D4718" i="46"/>
  <c r="D4841" i="46"/>
  <c r="D4843" i="46"/>
  <c r="D5472" i="46"/>
  <c r="D5473" i="46"/>
  <c r="D7206" i="46"/>
  <c r="D7207" i="46"/>
  <c r="D7208" i="46"/>
  <c r="D7209" i="46"/>
  <c r="D7210" i="46"/>
  <c r="D7212" i="46"/>
  <c r="D7213" i="46"/>
  <c r="D7214" i="46"/>
  <c r="D7215" i="46"/>
  <c r="D5096" i="46"/>
  <c r="D3439" i="46"/>
  <c r="D5503" i="46"/>
  <c r="D5504" i="46"/>
  <c r="D3070" i="46"/>
  <c r="D3083" i="46"/>
  <c r="D804" i="46"/>
  <c r="D805" i="46"/>
  <c r="D5482" i="46"/>
  <c r="D5493" i="46"/>
  <c r="D5494" i="46"/>
  <c r="D4834" i="46"/>
  <c r="D4835" i="46"/>
  <c r="D4836" i="46"/>
  <c r="D4837" i="46"/>
  <c r="D4838" i="46"/>
  <c r="D4839" i="46"/>
  <c r="D4842" i="46"/>
  <c r="D7211" i="46"/>
  <c r="D395" i="46"/>
  <c r="D4690" i="46"/>
  <c r="D771" i="46"/>
  <c r="D4177" i="46"/>
  <c r="D4073" i="46"/>
  <c r="D400" i="46"/>
  <c r="D4076" i="46"/>
  <c r="D3408" i="46"/>
  <c r="D398" i="46"/>
  <c r="D4074" i="46"/>
  <c r="D399" i="46"/>
  <c r="D4075" i="46"/>
  <c r="D822" i="46"/>
  <c r="D5098" i="46"/>
  <c r="D5070" i="46"/>
  <c r="D3069" i="46"/>
  <c r="D3102" i="46"/>
  <c r="D824" i="46"/>
  <c r="D2797" i="46"/>
  <c r="D3573" i="46"/>
  <c r="D3572" i="46"/>
  <c r="D5712" i="46"/>
  <c r="D5670" i="46"/>
  <c r="D5671" i="46"/>
  <c r="D2876" i="46"/>
  <c r="D6392" i="46"/>
  <c r="D3638" i="46"/>
  <c r="D820" i="46"/>
  <c r="D3449" i="46"/>
  <c r="D3486" i="46"/>
  <c r="D3487" i="46"/>
  <c r="D3448" i="46"/>
  <c r="D3456" i="46"/>
  <c r="D3447" i="46"/>
  <c r="D5540" i="46"/>
  <c r="D5474" i="46"/>
  <c r="D7222" i="46"/>
  <c r="D7223" i="46"/>
  <c r="D7224" i="46"/>
  <c r="D7225" i="46"/>
  <c r="D3489" i="46"/>
  <c r="D4667" i="46"/>
  <c r="D1640" i="46"/>
  <c r="D1642" i="46"/>
  <c r="D1643" i="46"/>
  <c r="D1639" i="46"/>
  <c r="D3285" i="46"/>
  <c r="D3284" i="46"/>
  <c r="D3286" i="46"/>
  <c r="D3116" i="46"/>
  <c r="D3117" i="46"/>
  <c r="D3118" i="46"/>
  <c r="D3119" i="46"/>
  <c r="D3120" i="46"/>
  <c r="D3121" i="46"/>
  <c r="D3125" i="46"/>
  <c r="D3126" i="46"/>
  <c r="D3127" i="46"/>
  <c r="D3129" i="46"/>
  <c r="D3130" i="46"/>
  <c r="D3131" i="46"/>
  <c r="D3132" i="46"/>
  <c r="D3136" i="46"/>
  <c r="D3140" i="46"/>
  <c r="D3142" i="46"/>
  <c r="D3147" i="46"/>
  <c r="D3148" i="46"/>
  <c r="D3149" i="46"/>
  <c r="D3159" i="46"/>
  <c r="D3167" i="46"/>
  <c r="D3168" i="46"/>
  <c r="D3170" i="46"/>
  <c r="D3171" i="46"/>
  <c r="D3173" i="46"/>
  <c r="D3175" i="46"/>
  <c r="D3176" i="46"/>
  <c r="D3177" i="46"/>
  <c r="D3178" i="46"/>
  <c r="D3179" i="46"/>
  <c r="D3181" i="46"/>
  <c r="D3182" i="46"/>
  <c r="D3185" i="46"/>
  <c r="D3190" i="46"/>
  <c r="D3191" i="46"/>
  <c r="D3200" i="46"/>
  <c r="D3204" i="46"/>
  <c r="D3205" i="46"/>
  <c r="D3208" i="46"/>
  <c r="D3219" i="46"/>
  <c r="D4818" i="46"/>
  <c r="D4820" i="46"/>
  <c r="D4821" i="46"/>
  <c r="D4819" i="46"/>
  <c r="D4826" i="46"/>
  <c r="D4827" i="46"/>
  <c r="D4828" i="46"/>
  <c r="D4833" i="46"/>
  <c r="D4944" i="46"/>
  <c r="D4822" i="46"/>
  <c r="D4830" i="46"/>
  <c r="D3196" i="46"/>
  <c r="D3158" i="46"/>
  <c r="D3137" i="46"/>
  <c r="D3144" i="46"/>
  <c r="D3184" i="46"/>
  <c r="D3203" i="46"/>
  <c r="D3210" i="46"/>
  <c r="D1052" i="46"/>
  <c r="D4053" i="46"/>
  <c r="D5657" i="46"/>
  <c r="D5659" i="46"/>
  <c r="D5660" i="46"/>
  <c r="D5661" i="46"/>
  <c r="D5655" i="46"/>
  <c r="D5667" i="46"/>
  <c r="D5662" i="46"/>
  <c r="D5664" i="46"/>
  <c r="D5811" i="46"/>
  <c r="D5809" i="46"/>
  <c r="D1461" i="46"/>
  <c r="D1458" i="46"/>
  <c r="D861" i="46"/>
  <c r="D862" i="46"/>
  <c r="D863" i="46"/>
  <c r="D5281" i="46"/>
  <c r="D864" i="46"/>
  <c r="D5282" i="46"/>
  <c r="D865" i="46"/>
  <c r="D5283" i="46"/>
  <c r="D866" i="46"/>
  <c r="D5284" i="46"/>
  <c r="D1003" i="46"/>
  <c r="D5092" i="46"/>
  <c r="D9803" i="46"/>
  <c r="D5125" i="46"/>
  <c r="D9816" i="46"/>
  <c r="D5127" i="46"/>
  <c r="D9818" i="46"/>
  <c r="D4211" i="46"/>
  <c r="D336" i="46"/>
  <c r="D330" i="46"/>
  <c r="D332" i="46"/>
  <c r="D4752" i="46"/>
  <c r="D4094" i="46"/>
  <c r="D4095" i="46"/>
  <c r="D3554" i="46"/>
  <c r="D18" i="46"/>
  <c r="D3625" i="46"/>
  <c r="D321" i="46"/>
  <c r="D322" i="46"/>
  <c r="D3978" i="46"/>
  <c r="D327" i="46"/>
  <c r="D328" i="46"/>
  <c r="D5295" i="46"/>
  <c r="D9821" i="46"/>
  <c r="D5133" i="46"/>
  <c r="D9824" i="46"/>
  <c r="D5135" i="46"/>
  <c r="D9826" i="46"/>
  <c r="D9827" i="46"/>
  <c r="D5136" i="46"/>
  <c r="D9828" i="46"/>
  <c r="D1641" i="46"/>
  <c r="D4184" i="46"/>
  <c r="D823" i="46"/>
  <c r="D5647" i="46"/>
  <c r="D871" i="46"/>
  <c r="D1000" i="46"/>
  <c r="D1001" i="46"/>
  <c r="D1002" i="46"/>
  <c r="D1058" i="46"/>
  <c r="D1059" i="46"/>
  <c r="D1060" i="46"/>
  <c r="D1061" i="46"/>
  <c r="D1062" i="46"/>
  <c r="D1064" i="46"/>
  <c r="D1095" i="46"/>
  <c r="D1096" i="46"/>
  <c r="D1097" i="46"/>
  <c r="D1107" i="46"/>
  <c r="D1108" i="46"/>
  <c r="D7239" i="46"/>
  <c r="D4666" i="46"/>
  <c r="D7240" i="46"/>
  <c r="D423" i="46"/>
  <c r="D3631" i="46"/>
  <c r="D3632" i="46"/>
  <c r="D3633" i="46"/>
  <c r="D769" i="46"/>
  <c r="D770" i="46"/>
  <c r="D4689" i="46"/>
  <c r="D5545" i="46"/>
  <c r="D4817" i="46"/>
  <c r="D5498" i="46"/>
  <c r="D5499" i="46"/>
  <c r="D5501" i="46"/>
  <c r="D5502" i="46"/>
  <c r="D5481" i="46"/>
  <c r="D4823" i="46"/>
  <c r="D4824" i="46"/>
  <c r="D4825" i="46"/>
  <c r="D756" i="46"/>
  <c r="D757" i="46"/>
  <c r="D758" i="46"/>
  <c r="D759" i="46"/>
  <c r="D760" i="46"/>
  <c r="D4829" i="46"/>
  <c r="D761" i="46"/>
  <c r="D3381" i="46"/>
  <c r="D7203" i="46"/>
  <c r="D5478" i="46"/>
  <c r="D5479" i="46"/>
  <c r="D5485" i="46"/>
  <c r="D5487" i="46"/>
  <c r="D5488" i="46"/>
  <c r="D896" i="46"/>
  <c r="D5490" i="46"/>
  <c r="D5491" i="46"/>
  <c r="D762" i="46"/>
  <c r="D763" i="46"/>
  <c r="D764" i="46"/>
  <c r="D765" i="46"/>
  <c r="D766" i="46"/>
  <c r="D5663" i="46"/>
  <c r="D5665" i="46"/>
  <c r="D1117" i="46"/>
  <c r="D5652" i="46"/>
  <c r="D1118" i="46"/>
  <c r="D3425" i="46"/>
  <c r="D6399" i="46"/>
  <c r="D6400" i="46"/>
  <c r="D6401" i="46"/>
  <c r="D6402" i="46"/>
  <c r="D6403" i="46"/>
  <c r="D6404" i="46"/>
  <c r="D6405" i="46"/>
  <c r="D6406" i="46"/>
  <c r="D1460" i="46"/>
  <c r="D6407" i="46"/>
  <c r="D6408" i="46"/>
  <c r="D1463" i="46"/>
  <c r="D6383" i="46"/>
  <c r="D7216" i="46"/>
  <c r="D325" i="46"/>
  <c r="D1658" i="46"/>
  <c r="D7217" i="46"/>
  <c r="D7218" i="46"/>
  <c r="D324" i="46"/>
  <c r="D326" i="46"/>
  <c r="D3665" i="46"/>
  <c r="D767" i="46"/>
  <c r="D931" i="46"/>
  <c r="D5535" i="46"/>
  <c r="D5534" i="46"/>
  <c r="D3453" i="46"/>
  <c r="D821" i="46"/>
  <c r="D5072" i="46"/>
  <c r="D5071" i="46"/>
  <c r="D1013" i="46"/>
  <c r="D911" i="46"/>
  <c r="D5357" i="46"/>
  <c r="D1014" i="46"/>
  <c r="D582" i="46"/>
  <c r="D4210" i="46"/>
  <c r="D912" i="46"/>
  <c r="D5358" i="46"/>
  <c r="D932" i="46"/>
  <c r="D3485" i="46"/>
  <c r="D9643" i="46"/>
  <c r="D772" i="46"/>
  <c r="D3470" i="46"/>
  <c r="D7219" i="46"/>
  <c r="D329" i="46"/>
  <c r="D4717" i="46"/>
  <c r="D5706" i="46"/>
  <c r="D5544" i="46"/>
  <c r="D768" i="46"/>
  <c r="D394" i="46"/>
  <c r="D4072" i="46"/>
  <c r="D836" i="46"/>
  <c r="D3446" i="46"/>
  <c r="D825" i="46"/>
  <c r="D3412" i="46"/>
  <c r="D860" i="46"/>
  <c r="D838" i="46"/>
  <c r="D1055" i="46"/>
  <c r="D837" i="46"/>
  <c r="D9829" i="46"/>
  <c r="D5279" i="46"/>
  <c r="D5280" i="46"/>
  <c r="D5102" i="46"/>
  <c r="D9808" i="46"/>
  <c r="D5310" i="46"/>
  <c r="D4077" i="46"/>
  <c r="D4078" i="46"/>
  <c r="D5680" i="46"/>
  <c r="D5683" i="46"/>
  <c r="D3267" i="46"/>
  <c r="D5164" i="46"/>
  <c r="D5318" i="46"/>
  <c r="D571" i="46"/>
  <c r="D572" i="46"/>
  <c r="D5107" i="46"/>
  <c r="D3655" i="46"/>
  <c r="D169" i="46"/>
  <c r="D4897" i="46"/>
  <c r="D4895" i="46"/>
  <c r="D829" i="46"/>
  <c r="D2888" i="46"/>
  <c r="D2896" i="46"/>
  <c r="D4871" i="46"/>
  <c r="D9715" i="46"/>
  <c r="D4872" i="46"/>
  <c r="D9717" i="46"/>
  <c r="D9815" i="46"/>
  <c r="D3413" i="46"/>
  <c r="D3414" i="46"/>
  <c r="D3483" i="46"/>
  <c r="D6265" i="46"/>
  <c r="D6067" i="46"/>
  <c r="D9725" i="46"/>
  <c r="D995" i="46"/>
  <c r="D3457" i="46"/>
  <c r="D9710" i="46"/>
  <c r="D2062" i="46"/>
  <c r="D4887" i="46"/>
  <c r="D5651" i="46"/>
  <c r="D5669" i="46"/>
  <c r="D857" i="46"/>
  <c r="D3484" i="46"/>
  <c r="D5094" i="46"/>
  <c r="D9805" i="46"/>
  <c r="D858" i="46"/>
  <c r="D859" i="46"/>
  <c r="D5095" i="46"/>
  <c r="D9806" i="46"/>
  <c r="D3138" i="46"/>
  <c r="D5082" i="46"/>
  <c r="D5083" i="46"/>
  <c r="D5080" i="46"/>
  <c r="D5084" i="46"/>
  <c r="D4916" i="46"/>
  <c r="D9736" i="46"/>
  <c r="D4917" i="46"/>
  <c r="D4918" i="46"/>
  <c r="D9737" i="46"/>
  <c r="D5086" i="46"/>
  <c r="D3972" i="46"/>
  <c r="D3984" i="46"/>
  <c r="D3982" i="46"/>
  <c r="D3981" i="46"/>
  <c r="D3983" i="46"/>
  <c r="D3975" i="46"/>
  <c r="D3985" i="46"/>
  <c r="D3976" i="46"/>
  <c r="D3977" i="46"/>
  <c r="D3974" i="46"/>
  <c r="D3980" i="46"/>
  <c r="D3973" i="46"/>
  <c r="D3979" i="46"/>
  <c r="D897" i="46"/>
  <c r="D5090" i="46"/>
  <c r="D3608" i="46"/>
  <c r="D1656" i="46"/>
  <c r="D1657" i="46"/>
  <c r="D4831" i="46"/>
  <c r="D4832" i="46"/>
  <c r="D5296" i="46"/>
  <c r="D4840" i="46"/>
  <c r="D5091" i="46"/>
  <c r="D9802" i="46"/>
  <c r="D5305" i="46"/>
  <c r="D5306" i="46"/>
  <c r="D5140" i="46"/>
  <c r="D9831" i="46"/>
  <c r="D5138" i="46"/>
  <c r="D5139" i="46"/>
  <c r="D9830" i="46"/>
  <c r="D5141" i="46"/>
  <c r="D9832" i="46"/>
  <c r="D5707" i="46"/>
  <c r="D4212" i="46"/>
  <c r="D3172" i="46"/>
  <c r="D396" i="46"/>
  <c r="D4896" i="46"/>
  <c r="D5713" i="46"/>
  <c r="D5714" i="46"/>
  <c r="D4905" i="46"/>
  <c r="D7263" i="46"/>
  <c r="D7302" i="46"/>
  <c r="D1452" i="46"/>
  <c r="D7301" i="46"/>
  <c r="D1453" i="46"/>
  <c r="D1454" i="46"/>
  <c r="D7" i="46"/>
  <c r="D5093" i="46"/>
  <c r="D9804" i="46"/>
  <c r="D5709" i="46"/>
  <c r="D5711" i="46"/>
  <c r="D7235" i="46"/>
  <c r="D5142" i="46"/>
  <c r="D9833" i="46"/>
  <c r="D157" i="46"/>
  <c r="D156" i="46"/>
  <c r="D898" i="46"/>
  <c r="D3609" i="46"/>
  <c r="D5676" i="46"/>
  <c r="D5679" i="46"/>
  <c r="D9894" i="46"/>
  <c r="D5677" i="46"/>
  <c r="D5682" i="46"/>
  <c r="D3647" i="46"/>
  <c r="D3390" i="46"/>
  <c r="D3391" i="46"/>
  <c r="D3392" i="46"/>
  <c r="D3393" i="46"/>
  <c r="D1106" i="46"/>
  <c r="D3411" i="46"/>
  <c r="D1682" i="46"/>
  <c r="D1683" i="46"/>
  <c r="D1684" i="46"/>
  <c r="D4928" i="46"/>
  <c r="D5715" i="46"/>
  <c r="D5717" i="46"/>
  <c r="D5718" i="46"/>
  <c r="D5124" i="46"/>
  <c r="D5691" i="46"/>
  <c r="D703" i="46"/>
  <c r="D4901" i="46"/>
  <c r="D4942" i="46"/>
  <c r="D3389" i="46"/>
  <c r="D5099" i="46"/>
  <c r="D9807" i="46"/>
  <c r="D5100" i="46"/>
  <c r="D5101" i="46"/>
  <c r="D3452" i="46"/>
  <c r="D4921" i="46"/>
  <c r="D4924" i="46"/>
  <c r="D333" i="46"/>
  <c r="D334" i="46"/>
  <c r="D3986" i="46"/>
  <c r="D331" i="46"/>
  <c r="D335" i="46"/>
  <c r="D9756" i="46"/>
  <c r="D9757" i="46"/>
  <c r="D9758" i="46"/>
  <c r="D9759" i="46"/>
  <c r="D9760" i="46"/>
  <c r="D9761" i="46"/>
  <c r="D9762" i="46"/>
  <c r="D9763" i="46"/>
  <c r="D9764" i="46"/>
  <c r="D9765" i="46"/>
  <c r="D9766" i="46"/>
  <c r="D9767" i="46"/>
  <c r="D9768" i="46"/>
  <c r="D9769" i="46"/>
  <c r="D9770" i="46"/>
  <c r="D9771" i="46"/>
  <c r="D9772" i="46"/>
  <c r="D9773" i="46"/>
  <c r="D9774" i="46"/>
  <c r="D9775" i="46"/>
  <c r="D9776" i="46"/>
  <c r="D9778" i="46"/>
  <c r="D9779" i="46"/>
  <c r="D9780" i="46"/>
  <c r="D9781" i="46"/>
  <c r="D9782" i="46"/>
  <c r="D9783" i="46"/>
  <c r="D3415" i="46"/>
  <c r="D3416" i="46"/>
  <c r="D3417" i="46"/>
  <c r="D5167" i="46"/>
  <c r="D3366" i="46"/>
  <c r="D3367" i="46"/>
  <c r="D3368" i="46"/>
  <c r="D3369" i="46"/>
  <c r="D3371" i="46"/>
  <c r="D5104" i="46"/>
  <c r="D5548" i="46"/>
  <c r="D3458" i="46"/>
  <c r="D3475" i="46"/>
  <c r="D3626" i="46"/>
  <c r="D4093" i="46"/>
  <c r="D4102" i="46"/>
  <c r="D4932" i="46"/>
  <c r="D9740" i="46"/>
  <c r="D4104" i="46"/>
  <c r="D5034" i="46"/>
  <c r="D4103" i="46"/>
  <c r="D5036" i="46"/>
  <c r="D4160" i="46"/>
  <c r="D4161" i="46"/>
  <c r="D4162" i="46"/>
  <c r="D4164" i="46"/>
  <c r="D4687" i="46"/>
  <c r="D4688" i="46"/>
  <c r="D4710" i="46"/>
  <c r="D4925" i="46"/>
  <c r="D4926" i="46"/>
  <c r="D4927" i="46"/>
  <c r="D5480" i="46"/>
  <c r="D5492" i="46"/>
  <c r="D5528" i="46"/>
  <c r="D5596" i="46"/>
  <c r="D5597" i="46"/>
  <c r="D5598" i="46"/>
  <c r="D4701" i="46"/>
  <c r="D4882" i="46"/>
  <c r="D4883" i="46"/>
  <c r="D5286" i="46"/>
  <c r="D5600" i="46"/>
  <c r="D9892" i="46"/>
  <c r="D9893" i="46"/>
  <c r="D4866" i="46"/>
  <c r="D4867" i="46"/>
  <c r="D4880" i="46"/>
  <c r="D4884" i="46"/>
  <c r="D5035" i="46"/>
  <c r="D4899" i="46"/>
  <c r="D4922" i="46"/>
  <c r="D4955" i="46"/>
  <c r="D4956" i="46"/>
  <c r="D4959" i="46"/>
  <c r="D4961" i="46"/>
  <c r="D4962" i="46"/>
  <c r="D4972" i="46"/>
  <c r="D4973" i="46"/>
  <c r="D4974" i="46"/>
  <c r="D4998" i="46"/>
  <c r="D4999" i="46"/>
  <c r="D5007" i="46"/>
  <c r="D5008" i="46"/>
  <c r="D5599" i="46"/>
  <c r="D9711" i="46"/>
  <c r="D9712" i="46"/>
  <c r="D9713" i="46"/>
  <c r="D9714" i="46"/>
  <c r="D9716" i="46"/>
  <c r="D9718" i="46"/>
  <c r="D9719" i="46"/>
  <c r="D9720" i="46"/>
  <c r="D9721" i="46"/>
  <c r="D9722" i="46"/>
  <c r="D9723" i="46"/>
  <c r="D9724" i="46"/>
  <c r="D9727" i="46"/>
  <c r="D9728" i="46"/>
  <c r="D9729" i="46"/>
  <c r="D9730" i="46"/>
  <c r="D9734" i="46"/>
  <c r="D9735" i="46"/>
  <c r="D9738" i="46"/>
  <c r="D9739" i="46"/>
  <c r="D9741" i="46"/>
  <c r="D9742" i="46"/>
  <c r="D9743" i="46"/>
  <c r="D9744" i="46"/>
  <c r="D9746" i="46"/>
  <c r="D9747" i="46"/>
  <c r="D9748" i="46"/>
  <c r="D9749" i="46"/>
  <c r="D9751" i="46"/>
  <c r="D9753" i="46"/>
  <c r="D9754" i="46"/>
  <c r="D9755" i="46"/>
  <c r="D354" i="46"/>
  <c r="D355" i="46"/>
  <c r="D3646" i="46"/>
  <c r="D7254" i="46"/>
  <c r="D3987" i="46"/>
  <c r="D7255" i="46"/>
  <c r="D5106" i="46"/>
  <c r="D5108" i="46"/>
  <c r="D4692" i="46"/>
  <c r="D5021" i="46"/>
  <c r="D5023" i="46"/>
  <c r="D5024" i="46"/>
  <c r="D567" i="46"/>
  <c r="D867" i="46"/>
  <c r="D868" i="46"/>
  <c r="D869" i="46"/>
  <c r="D576" i="46"/>
  <c r="D4259" i="46"/>
  <c r="D4260" i="46"/>
  <c r="D4262" i="46"/>
  <c r="D4264" i="46"/>
  <c r="D4268" i="46"/>
  <c r="D4270" i="46"/>
  <c r="D5298" i="46"/>
  <c r="D5299" i="46"/>
  <c r="D5300" i="46"/>
  <c r="D4272" i="46"/>
  <c r="D4261" i="46"/>
  <c r="D4263" i="46"/>
  <c r="D3496" i="46"/>
  <c r="D5109" i="46"/>
  <c r="D9809" i="46"/>
  <c r="D5111" i="46"/>
  <c r="D5112" i="46"/>
  <c r="D5113" i="46"/>
  <c r="D5302" i="46"/>
  <c r="D569" i="46"/>
  <c r="D570" i="46"/>
  <c r="D7404" i="46"/>
  <c r="D7405" i="46"/>
  <c r="D1029" i="46"/>
  <c r="D1030" i="46"/>
  <c r="D5132" i="46"/>
  <c r="D9823" i="46"/>
  <c r="D5134" i="46"/>
  <c r="D9825" i="46"/>
  <c r="D5137" i="46"/>
  <c r="D5128" i="46"/>
  <c r="D9819" i="46"/>
  <c r="D833" i="46"/>
  <c r="D5130" i="46"/>
  <c r="D5129" i="46"/>
  <c r="D9820" i="46"/>
  <c r="D9784" i="46"/>
  <c r="D9785" i="46"/>
  <c r="D9786" i="46"/>
  <c r="D9787" i="46"/>
  <c r="D9883" i="46"/>
  <c r="D4868" i="46"/>
  <c r="D4869" i="46"/>
  <c r="D4870" i="46"/>
  <c r="D4873" i="46"/>
  <c r="D4874" i="46"/>
  <c r="D4875" i="46"/>
  <c r="D4876" i="46"/>
  <c r="D4877" i="46"/>
  <c r="D4879" i="46"/>
  <c r="D4881" i="46"/>
  <c r="D4902" i="46"/>
  <c r="D4906" i="46"/>
  <c r="D4914" i="46"/>
  <c r="D4923" i="46"/>
  <c r="D4931" i="46"/>
  <c r="D4933" i="46"/>
  <c r="D4935" i="46"/>
  <c r="D4936" i="46"/>
  <c r="D4937" i="46"/>
  <c r="D4948" i="46"/>
  <c r="D4949" i="46"/>
  <c r="D4950" i="46"/>
  <c r="D4951" i="46"/>
  <c r="D4952" i="46"/>
  <c r="D4954" i="46"/>
  <c r="D4957" i="46"/>
  <c r="D4958" i="46"/>
  <c r="D4960" i="46"/>
  <c r="D4963" i="46"/>
  <c r="D4964" i="46"/>
  <c r="D4965" i="46"/>
  <c r="D4966" i="46"/>
  <c r="D4967" i="46"/>
  <c r="D4968" i="46"/>
  <c r="D4969" i="46"/>
  <c r="D4970" i="46"/>
  <c r="D4971" i="46"/>
  <c r="D4975" i="46"/>
  <c r="D4976" i="46"/>
  <c r="D4978" i="46"/>
  <c r="D4979" i="46"/>
  <c r="D4982" i="46"/>
  <c r="D4985" i="46"/>
  <c r="D4987" i="46"/>
  <c r="D4988" i="46"/>
  <c r="D4989" i="46"/>
  <c r="D4990" i="46"/>
  <c r="D4991" i="46"/>
  <c r="D4992" i="46"/>
  <c r="D4994" i="46"/>
  <c r="D4997" i="46"/>
  <c r="D5006" i="46"/>
  <c r="D5009" i="46"/>
  <c r="D5010" i="46"/>
  <c r="D5011" i="46"/>
  <c r="D5012" i="46"/>
  <c r="D5015" i="46"/>
  <c r="D5017" i="46"/>
  <c r="D5019" i="46"/>
  <c r="D5020" i="46"/>
  <c r="D5026" i="46"/>
  <c r="D5027" i="46"/>
  <c r="D5030" i="46"/>
  <c r="D5033" i="46"/>
  <c r="D9750" i="46"/>
  <c r="D5000" i="46"/>
  <c r="D5001" i="46"/>
  <c r="D5002" i="46"/>
  <c r="D5003" i="46"/>
  <c r="D5004" i="46"/>
  <c r="D5005" i="46"/>
  <c r="D9890" i="46"/>
  <c r="D5285" i="46"/>
  <c r="D5287" i="46"/>
  <c r="D5288" i="46"/>
  <c r="D5289" i="46"/>
  <c r="D5530" i="46"/>
  <c r="D9888" i="46"/>
  <c r="D9777" i="46"/>
  <c r="D32" i="46"/>
  <c r="D5110" i="46"/>
  <c r="D5169" i="46"/>
  <c r="D5085" i="46"/>
  <c r="D564" i="46"/>
  <c r="D565" i="46"/>
  <c r="D566" i="46"/>
  <c r="D5088" i="46"/>
  <c r="D5087" i="46"/>
  <c r="D9801" i="46"/>
  <c r="D5684" i="46"/>
  <c r="D5685" i="46"/>
  <c r="D5686" i="46"/>
  <c r="D5687" i="46"/>
  <c r="D9895" i="46"/>
  <c r="D5103" i="46"/>
  <c r="D5163" i="46"/>
  <c r="D5114" i="46"/>
  <c r="D9810" i="46"/>
  <c r="D5115" i="46"/>
  <c r="D9811" i="46"/>
  <c r="D583" i="46"/>
  <c r="D748" i="46"/>
  <c r="D5119" i="46"/>
  <c r="D5120" i="46"/>
  <c r="D5022" i="46"/>
  <c r="D705" i="46"/>
  <c r="D704" i="46"/>
  <c r="D7327" i="46"/>
  <c r="D5050" i="46"/>
  <c r="D4256" i="46"/>
  <c r="D5056" i="46"/>
  <c r="D9796" i="46"/>
  <c r="D5131" i="46"/>
  <c r="D9822" i="46"/>
  <c r="D830" i="46"/>
  <c r="D831" i="46"/>
  <c r="D832" i="46"/>
  <c r="D5126" i="46"/>
  <c r="D9817" i="46"/>
  <c r="D5028" i="46"/>
  <c r="D5029" i="46"/>
  <c r="D684" i="46"/>
  <c r="D4934" i="46"/>
  <c r="D685" i="46"/>
  <c r="D5116" i="46"/>
  <c r="D5117" i="46"/>
  <c r="D4698" i="46"/>
  <c r="D577" i="46"/>
  <c r="D5226" i="46"/>
  <c r="D5228" i="46"/>
  <c r="D7423" i="46"/>
  <c r="D5301" i="46"/>
  <c r="D1027" i="46"/>
  <c r="D420" i="46"/>
  <c r="D5123" i="46"/>
  <c r="D2348" i="46"/>
  <c r="D2349" i="46"/>
  <c r="D2350" i="46"/>
  <c r="D16" i="46"/>
  <c r="D17" i="46"/>
  <c r="D19" i="46"/>
  <c r="D1196" i="46"/>
  <c r="D7270" i="46"/>
  <c r="D23" i="46"/>
  <c r="D7271" i="46"/>
  <c r="D5227" i="46"/>
  <c r="D3370" i="46"/>
  <c r="D5337" i="46"/>
  <c r="D5470" i="46"/>
  <c r="D4907" i="46"/>
  <c r="D5329" i="46"/>
  <c r="D3139" i="46"/>
  <c r="D3678" i="46"/>
  <c r="D3723" i="46"/>
  <c r="D4346" i="46"/>
  <c r="D6245" i="46"/>
  <c r="D5118" i="46"/>
  <c r="D9812" i="46"/>
  <c r="D5303" i="46"/>
  <c r="D5121" i="46"/>
  <c r="D5708" i="46"/>
  <c r="D5710" i="46"/>
  <c r="D5666" i="46"/>
  <c r="D5678" i="46"/>
  <c r="D5681" i="46"/>
  <c r="D6218" i="46"/>
  <c r="D6221" i="46"/>
  <c r="D6177" i="46"/>
  <c r="D4434" i="46"/>
  <c r="D2805" i="46"/>
  <c r="D437" i="46"/>
  <c r="D4106" i="46"/>
  <c r="D5694" i="46"/>
  <c r="D4208" i="46"/>
  <c r="D7469" i="46"/>
  <c r="D7468" i="46"/>
  <c r="D2962" i="46"/>
  <c r="D2816" i="46"/>
  <c r="D5613" i="46"/>
  <c r="D1459" i="46"/>
  <c r="D5297" i="46"/>
  <c r="D4693" i="46"/>
  <c r="D2397" i="46"/>
  <c r="D7830" i="46"/>
  <c r="D5025" i="46"/>
  <c r="D4908" i="46"/>
  <c r="D892" i="46"/>
  <c r="D5122" i="46"/>
  <c r="D9813" i="46"/>
  <c r="D9814" i="46"/>
  <c r="D2383" i="46"/>
  <c r="D2864" i="46"/>
  <c r="D2856" i="46"/>
  <c r="D2384" i="46"/>
  <c r="D2382" i="46"/>
  <c r="D1552" i="46"/>
  <c r="D1554" i="46"/>
  <c r="D2386" i="46"/>
  <c r="D2385" i="46"/>
  <c r="D2387" i="46"/>
  <c r="D7228" i="46"/>
  <c r="D1551" i="46"/>
  <c r="D1555" i="46"/>
  <c r="D1556" i="46"/>
  <c r="D1557" i="46"/>
  <c r="D1553" i="46"/>
  <c r="D376" i="46"/>
  <c r="D7427" i="46"/>
  <c r="D7428" i="46"/>
  <c r="D2388" i="46"/>
  <c r="D2422" i="46"/>
  <c r="D7861" i="46"/>
  <c r="D2552" i="46"/>
  <c r="D8392" i="46"/>
  <c r="D3610" i="46"/>
  <c r="D3611" i="46"/>
  <c r="D2560" i="46"/>
  <c r="D2562" i="46"/>
  <c r="D2563" i="46"/>
  <c r="D8437" i="46"/>
  <c r="D8439" i="46"/>
  <c r="D178" i="46"/>
  <c r="D817" i="46"/>
  <c r="D818" i="46"/>
  <c r="D819" i="46"/>
  <c r="D5341" i="46"/>
  <c r="D5688" i="46"/>
  <c r="D9897" i="46"/>
  <c r="D5689" i="46"/>
  <c r="D9896" i="46"/>
  <c r="D5043" i="46"/>
  <c r="D4888" i="46"/>
  <c r="D5702" i="46"/>
  <c r="D22" i="46"/>
  <c r="D5704" i="46"/>
  <c r="D4790" i="46"/>
  <c r="D3898" i="46"/>
  <c r="D3553" i="46"/>
  <c r="D4143" i="46"/>
  <c r="D3152" i="46"/>
  <c r="D3153" i="46"/>
  <c r="D3154" i="46"/>
  <c r="D3188" i="46"/>
  <c r="D3165" i="46"/>
  <c r="D1893" i="46"/>
  <c r="D9916" i="46"/>
  <c r="D9917" i="46"/>
  <c r="D7402" i="46"/>
  <c r="D3160" i="46"/>
  <c r="D5065" i="46"/>
  <c r="D3157" i="46"/>
  <c r="D3186" i="46"/>
  <c r="D3189" i="46"/>
  <c r="D1663" i="46"/>
  <c r="D5040" i="46"/>
  <c r="D4913" i="46"/>
  <c r="D9733" i="46"/>
  <c r="D4792" i="46"/>
  <c r="D3679" i="46"/>
  <c r="D4148" i="46"/>
  <c r="D4169" i="46"/>
  <c r="D4204" i="46"/>
  <c r="D4205" i="46"/>
  <c r="D4668" i="46"/>
  <c r="D4669" i="46"/>
  <c r="D4758" i="46"/>
  <c r="D4760" i="46"/>
  <c r="D4890" i="46"/>
  <c r="D4910" i="46"/>
  <c r="D4912" i="46"/>
  <c r="D4953" i="46"/>
  <c r="D4986" i="46"/>
  <c r="D4993" i="46"/>
  <c r="D5037" i="46"/>
  <c r="D5038" i="46"/>
  <c r="D5039" i="46"/>
  <c r="D5044" i="46"/>
  <c r="D5045" i="46"/>
  <c r="D5622" i="46"/>
  <c r="D5623" i="46"/>
  <c r="D5624" i="46"/>
  <c r="D9731" i="46"/>
  <c r="D9732" i="46"/>
  <c r="D9752" i="46"/>
  <c r="D9788" i="46"/>
  <c r="D9789" i="46"/>
  <c r="D9790" i="46"/>
  <c r="D9792" i="46"/>
  <c r="D9793" i="46"/>
  <c r="D5046" i="46"/>
  <c r="D5047" i="46"/>
  <c r="D5048" i="46"/>
  <c r="D5049" i="46"/>
  <c r="D5051" i="46"/>
  <c r="D5053" i="46"/>
  <c r="D5067" i="46"/>
  <c r="D5069" i="46"/>
  <c r="D5073" i="46"/>
  <c r="D5074" i="46"/>
  <c r="D5307" i="46"/>
  <c r="D996" i="46"/>
  <c r="D1247" i="46"/>
  <c r="D1248" i="46"/>
  <c r="D1228" i="46"/>
  <c r="D1229" i="46"/>
  <c r="D1263" i="46"/>
  <c r="D1264" i="46"/>
  <c r="D1265" i="46"/>
  <c r="D5057" i="46"/>
  <c r="D4670" i="46"/>
  <c r="D3630" i="46"/>
  <c r="D3629" i="46"/>
  <c r="D20" i="46"/>
  <c r="D6256" i="46"/>
  <c r="D6257" i="46"/>
  <c r="D1345" i="46"/>
  <c r="D7466" i="46"/>
  <c r="D7467" i="46"/>
  <c r="D8266" i="46"/>
  <c r="D8268" i="46"/>
  <c r="D2355" i="46"/>
  <c r="D8249" i="46"/>
  <c r="D8244" i="46"/>
  <c r="D8246" i="46"/>
  <c r="D8267" i="46"/>
  <c r="D2380" i="46"/>
  <c r="D4433" i="46"/>
  <c r="D1544" i="46"/>
  <c r="D6697" i="46"/>
  <c r="D1545" i="46"/>
  <c r="D1546" i="46"/>
  <c r="D3624" i="46"/>
  <c r="D4209" i="46"/>
  <c r="D6716" i="46"/>
  <c r="D5060" i="46"/>
  <c r="D5061" i="46"/>
  <c r="D5062" i="46"/>
  <c r="D5063" i="46"/>
  <c r="D5064" i="46"/>
  <c r="D5059" i="46"/>
  <c r="D1069" i="46"/>
  <c r="D3145" i="46"/>
  <c r="D3146" i="46"/>
  <c r="D3124" i="46"/>
  <c r="D21" i="46"/>
  <c r="D5304" i="46"/>
  <c r="D5705" i="46"/>
  <c r="D24" i="46"/>
  <c r="D26" i="46"/>
  <c r="D5703" i="46"/>
  <c r="D25" i="46"/>
  <c r="D3620" i="46"/>
  <c r="D153" i="46"/>
  <c r="D154" i="46"/>
  <c r="D387" i="46"/>
  <c r="D3619" i="46"/>
  <c r="D152" i="46"/>
  <c r="D151" i="46"/>
  <c r="D3621" i="46"/>
  <c r="D1535" i="46"/>
  <c r="D278" i="46"/>
  <c r="D1542" i="46"/>
  <c r="D2522" i="46"/>
  <c r="D2523" i="46"/>
  <c r="D7261" i="46"/>
  <c r="D4793" i="46"/>
  <c r="D1540" i="46"/>
  <c r="D1541" i="46"/>
  <c r="D4789" i="46"/>
  <c r="D4714" i="46"/>
  <c r="D9795" i="46"/>
  <c r="D9797" i="46"/>
  <c r="D5052" i="46"/>
  <c r="D9794" i="46"/>
  <c r="D4943" i="46"/>
  <c r="D4411" i="46"/>
  <c r="D4413" i="46"/>
  <c r="D4412" i="46"/>
  <c r="D4414" i="46"/>
  <c r="D4216" i="46"/>
  <c r="D4900" i="46"/>
  <c r="D9726" i="46"/>
  <c r="D5042" i="46"/>
  <c r="D9791" i="46"/>
  <c r="D3627" i="46"/>
  <c r="D3628" i="46"/>
  <c r="D4889" i="46"/>
  <c r="D1664" i="46"/>
  <c r="D5055" i="46"/>
  <c r="D686" i="46"/>
  <c r="D4886" i="46"/>
  <c r="D4885" i="46"/>
  <c r="D4909" i="46"/>
  <c r="D3764" i="46"/>
  <c r="D3765" i="46"/>
  <c r="D5693" i="46"/>
  <c r="D1054" i="46"/>
  <c r="D274" i="46"/>
  <c r="D6676" i="46"/>
  <c r="D1056" i="46"/>
  <c r="D1057" i="46"/>
  <c r="D839" i="46"/>
  <c r="D841" i="46"/>
  <c r="D844" i="46"/>
  <c r="D5719" i="46"/>
  <c r="D840" i="46"/>
  <c r="D1063" i="46"/>
  <c r="D855" i="46"/>
  <c r="D401" i="46"/>
  <c r="D402" i="46"/>
  <c r="D1066" i="46"/>
  <c r="D4085" i="46"/>
  <c r="D3471" i="46"/>
  <c r="D3474" i="46"/>
  <c r="D3663" i="46"/>
  <c r="D3664" i="46"/>
  <c r="D4049" i="46"/>
  <c r="D4065" i="46"/>
  <c r="D4707" i="46"/>
  <c r="D4131" i="46"/>
  <c r="D4132" i="46"/>
  <c r="D4133" i="46"/>
  <c r="D4144" i="46"/>
  <c r="D4150" i="46"/>
  <c r="D4154" i="46"/>
  <c r="D4155" i="46"/>
  <c r="D4156" i="46"/>
  <c r="D4157" i="46"/>
  <c r="D4158" i="46"/>
  <c r="D4159" i="46"/>
  <c r="D4702" i="46"/>
  <c r="D4703" i="46"/>
  <c r="D4704" i="46"/>
  <c r="D4705" i="46"/>
  <c r="D4706" i="46"/>
  <c r="D4708" i="46"/>
  <c r="D4709" i="46"/>
  <c r="D4734" i="46"/>
  <c r="D5642" i="46"/>
  <c r="D5643" i="46"/>
  <c r="D9884" i="46"/>
  <c r="D4740" i="46"/>
  <c r="D4743" i="46"/>
  <c r="D4744" i="46"/>
  <c r="D4745" i="46"/>
  <c r="D4903" i="46"/>
  <c r="D4904" i="46"/>
  <c r="D4915" i="46"/>
  <c r="D4977" i="46"/>
  <c r="D4980" i="46"/>
  <c r="D4995" i="46"/>
  <c r="D4996" i="46"/>
  <c r="D5013" i="46"/>
  <c r="D5014" i="46"/>
  <c r="D4082" i="46"/>
  <c r="D5312" i="46"/>
  <c r="D5546" i="46"/>
  <c r="D5313" i="46"/>
  <c r="D4691" i="46"/>
  <c r="D810" i="46"/>
  <c r="D4844" i="46"/>
  <c r="D7220" i="46"/>
  <c r="D5371" i="46"/>
  <c r="D4878" i="46"/>
  <c r="D5525" i="46"/>
  <c r="D5526" i="46"/>
  <c r="D5527" i="46"/>
  <c r="D9889" i="46"/>
  <c r="D4983" i="46"/>
  <c r="D4984" i="46"/>
  <c r="D9887" i="46"/>
  <c r="D5627" i="46"/>
  <c r="D9886" i="46"/>
  <c r="D5529" i="46"/>
  <c r="D5543" i="46"/>
  <c r="D5629" i="46"/>
  <c r="D5630" i="46"/>
  <c r="D5631" i="46"/>
  <c r="D5531" i="46"/>
  <c r="D9885" i="46"/>
  <c r="D826" i="46"/>
  <c r="D785" i="46"/>
  <c r="D800" i="46"/>
  <c r="D803" i="46"/>
  <c r="D4175" i="46"/>
  <c r="D4165" i="46"/>
  <c r="D4166" i="46"/>
  <c r="D4167" i="46"/>
  <c r="D4168" i="46"/>
  <c r="D4171" i="46"/>
  <c r="D4170" i="46"/>
  <c r="D801" i="46"/>
  <c r="D5648" i="46"/>
  <c r="D5672" i="46"/>
  <c r="D5650" i="46"/>
  <c r="D5675" i="46"/>
  <c r="D5612" i="46"/>
  <c r="D1735" i="46"/>
  <c r="D5554" i="46"/>
  <c r="D5555" i="46"/>
  <c r="D5776" i="46"/>
  <c r="D5779" i="46"/>
  <c r="D5781" i="46"/>
  <c r="D5784" i="46"/>
  <c r="D5794" i="46"/>
  <c r="D5786" i="46"/>
  <c r="D5787" i="46"/>
  <c r="D710" i="46"/>
  <c r="D3278" i="46"/>
  <c r="D4721" i="46"/>
  <c r="D3461" i="46"/>
  <c r="D4720" i="46"/>
  <c r="D1026" i="46"/>
  <c r="D3495" i="46"/>
  <c r="D834" i="46"/>
  <c r="D835" i="46"/>
  <c r="D709" i="46"/>
  <c r="D711" i="46"/>
  <c r="D812" i="46"/>
  <c r="D3451" i="46"/>
  <c r="D3668" i="46"/>
  <c r="D3488" i="46"/>
  <c r="D3669" i="46"/>
  <c r="D3454" i="46"/>
  <c r="D5877" i="46"/>
  <c r="D5885" i="46"/>
  <c r="D5888" i="46"/>
  <c r="D811" i="46"/>
  <c r="D813" i="46"/>
  <c r="D796" i="46"/>
  <c r="D797" i="46"/>
  <c r="D3467" i="46"/>
  <c r="D5908" i="46"/>
  <c r="D5909" i="46"/>
  <c r="D5905" i="46"/>
  <c r="D5916" i="46"/>
  <c r="D5918" i="46"/>
  <c r="D1252" i="46"/>
  <c r="D5906" i="46"/>
  <c r="D5907" i="46"/>
  <c r="D5910" i="46"/>
  <c r="D5913" i="46"/>
  <c r="D5914" i="46"/>
  <c r="D5911" i="46"/>
  <c r="D5912" i="46"/>
  <c r="D3479" i="46"/>
  <c r="D3480" i="46"/>
  <c r="D3481" i="46"/>
  <c r="D6021" i="46"/>
  <c r="D6024" i="46"/>
  <c r="D4181" i="46"/>
  <c r="D4182" i="46"/>
  <c r="D4180" i="46"/>
  <c r="D3237" i="46"/>
  <c r="D3246" i="46"/>
  <c r="D3241" i="46"/>
  <c r="D6677" i="46"/>
  <c r="D6679" i="46"/>
  <c r="D8258" i="46"/>
  <c r="D8239" i="46"/>
  <c r="D8231" i="46"/>
  <c r="D8237" i="46"/>
  <c r="D8235" i="46"/>
  <c r="D6678" i="46"/>
  <c r="D8259" i="46"/>
  <c r="D8260" i="46"/>
  <c r="D275" i="46"/>
  <c r="D3885" i="46"/>
  <c r="D6680" i="46"/>
  <c r="D8256" i="46"/>
  <c r="D8257" i="46"/>
  <c r="D276" i="46"/>
  <c r="D880" i="46"/>
  <c r="D5889" i="46"/>
  <c r="D4699" i="46"/>
  <c r="D5886" i="46"/>
  <c r="D5887" i="46"/>
  <c r="D5701" i="46"/>
  <c r="D5696" i="46"/>
  <c r="D5698" i="46"/>
  <c r="D7272" i="46"/>
  <c r="D1889" i="46"/>
  <c r="D1890" i="46"/>
  <c r="D1887" i="46"/>
  <c r="D3227" i="46"/>
  <c r="D3228" i="46"/>
  <c r="D3230" i="46"/>
  <c r="D3233" i="46"/>
  <c r="D3236" i="46"/>
  <c r="D3234" i="46"/>
  <c r="D3387" i="46"/>
  <c r="D3388" i="46"/>
  <c r="D3226" i="46"/>
  <c r="D3224" i="46"/>
  <c r="D1256" i="46"/>
  <c r="D1254" i="46"/>
  <c r="D5915" i="46"/>
  <c r="D5919" i="46"/>
  <c r="D1227" i="46"/>
  <c r="D1241" i="46"/>
  <c r="D1250" i="46"/>
  <c r="D1242" i="46"/>
  <c r="D1244" i="46"/>
  <c r="D1246" i="46"/>
  <c r="D1231" i="46"/>
  <c r="D1233" i="46"/>
  <c r="D1235" i="46"/>
  <c r="D1237" i="46"/>
  <c r="D5016" i="46"/>
  <c r="D5018" i="46"/>
  <c r="D5031" i="46"/>
  <c r="D4145" i="46"/>
  <c r="D4146" i="46"/>
  <c r="D5032" i="46"/>
  <c r="D5356" i="46"/>
  <c r="D5601" i="46"/>
  <c r="D5602" i="46"/>
  <c r="D5603" i="46"/>
  <c r="D5604" i="46"/>
  <c r="D5625" i="46"/>
  <c r="D5626" i="46"/>
  <c r="D4741" i="46"/>
  <c r="D4742" i="46"/>
  <c r="D5695" i="46"/>
  <c r="D3338" i="46"/>
  <c r="D778" i="46"/>
  <c r="D947" i="46"/>
  <c r="D4179" i="46"/>
  <c r="D782" i="46"/>
  <c r="D4725" i="46"/>
  <c r="D2901" i="46"/>
  <c r="D9915" i="46"/>
  <c r="D5822" i="46"/>
  <c r="D5831" i="46"/>
  <c r="D7359" i="46"/>
  <c r="D1770" i="46"/>
  <c r="D1006" i="46"/>
  <c r="D1007" i="46"/>
  <c r="D4178" i="46"/>
  <c r="D781" i="46"/>
  <c r="D7361" i="46"/>
  <c r="D5558" i="46"/>
  <c r="D7360" i="46"/>
  <c r="D5559" i="46"/>
  <c r="D1065" i="46"/>
  <c r="D1067" i="46"/>
  <c r="D1068" i="46"/>
  <c r="D5505" i="46"/>
  <c r="D5506" i="46"/>
  <c r="D899" i="46"/>
  <c r="D1833" i="46"/>
  <c r="D3666" i="46"/>
  <c r="D3667" i="46"/>
  <c r="D3460" i="46"/>
  <c r="D6028" i="46"/>
  <c r="D6156" i="46"/>
  <c r="D1316" i="46"/>
  <c r="D1317" i="46"/>
  <c r="D1318" i="46"/>
  <c r="D6173" i="46"/>
  <c r="D6174" i="46"/>
  <c r="D1959" i="46"/>
  <c r="D1947" i="46"/>
  <c r="D1941" i="46"/>
  <c r="D1943" i="46"/>
  <c r="D6175" i="46"/>
  <c r="D6042" i="46"/>
  <c r="D1863" i="46"/>
  <c r="D6043" i="46"/>
  <c r="D5644" i="46"/>
  <c r="D5330" i="46"/>
  <c r="D5331" i="46"/>
  <c r="D409" i="46"/>
  <c r="D410" i="46"/>
  <c r="D7527" i="46"/>
  <c r="D1896" i="46"/>
  <c r="D1897" i="46"/>
  <c r="D1898" i="46"/>
  <c r="D6198" i="46"/>
  <c r="D6199" i="46"/>
  <c r="D7530" i="46"/>
  <c r="D1902" i="46"/>
  <c r="D1903" i="46"/>
  <c r="D6225" i="46"/>
  <c r="D6226" i="46"/>
  <c r="D6227" i="46"/>
  <c r="D6246" i="46"/>
  <c r="D6258" i="46"/>
  <c r="D6250" i="46"/>
  <c r="D3493" i="46"/>
  <c r="D6255" i="46"/>
  <c r="D1447" i="46"/>
  <c r="D1448" i="46"/>
  <c r="D375" i="46"/>
  <c r="D1143" i="46"/>
  <c r="D2930" i="46"/>
  <c r="D779" i="46"/>
  <c r="D780" i="46"/>
  <c r="D7253" i="46"/>
  <c r="D5692" i="46"/>
  <c r="D3498" i="46"/>
  <c r="D4722" i="46"/>
  <c r="D6358" i="46"/>
  <c r="D1012" i="46"/>
  <c r="D4723" i="46"/>
  <c r="D827" i="46"/>
  <c r="D5609" i="46"/>
  <c r="D471" i="46"/>
  <c r="D828" i="46"/>
  <c r="D6364" i="46"/>
  <c r="D2870" i="46"/>
  <c r="D2885" i="46"/>
  <c r="D2913" i="46"/>
  <c r="D2939" i="46"/>
  <c r="D2983" i="46"/>
  <c r="D6753" i="46"/>
  <c r="D6760" i="46"/>
  <c r="D3640" i="46"/>
  <c r="D1755" i="46"/>
  <c r="D1757" i="46"/>
  <c r="D6961" i="46"/>
  <c r="D2951" i="46"/>
  <c r="D9044" i="46"/>
  <c r="D9045" i="46"/>
  <c r="D2126" i="46"/>
  <c r="D7833" i="46"/>
  <c r="D4711" i="46"/>
  <c r="D910" i="46"/>
  <c r="D975" i="46"/>
  <c r="D814" i="46"/>
  <c r="D6743" i="46"/>
  <c r="D6744" i="46"/>
  <c r="D6746" i="46"/>
  <c r="D6748" i="46"/>
  <c r="D6749" i="46"/>
  <c r="D6750" i="46"/>
  <c r="D6751" i="46"/>
  <c r="D6740" i="46"/>
  <c r="D6741" i="46"/>
  <c r="D6742" i="46"/>
  <c r="D6756" i="46"/>
  <c r="D1558" i="46"/>
  <c r="D6755" i="46"/>
  <c r="D1561" i="46"/>
  <c r="D6752" i="46"/>
  <c r="D6745" i="46"/>
  <c r="D6754" i="46"/>
  <c r="D6757" i="46"/>
  <c r="D1559" i="46"/>
  <c r="D1560" i="46"/>
  <c r="D5973" i="46"/>
  <c r="D5974" i="46"/>
  <c r="D5975" i="46"/>
  <c r="D881" i="46"/>
  <c r="D5972" i="46"/>
  <c r="D882" i="46"/>
  <c r="D6759" i="46"/>
  <c r="D6758" i="46"/>
  <c r="D1562" i="46"/>
  <c r="D8440" i="46"/>
  <c r="D6125" i="46"/>
  <c r="D6126" i="46"/>
  <c r="D5917" i="46"/>
  <c r="D1239" i="46"/>
  <c r="D5921" i="46"/>
  <c r="D1258" i="46"/>
  <c r="D1644" i="46"/>
  <c r="D388" i="46"/>
  <c r="D389" i="46"/>
  <c r="D7234" i="46"/>
  <c r="D6155" i="46"/>
  <c r="D5566" i="46"/>
  <c r="D6157" i="46"/>
  <c r="D1315" i="46"/>
  <c r="D6158" i="46"/>
  <c r="D6159" i="46"/>
  <c r="D3799" i="46"/>
  <c r="D7528" i="46"/>
  <c r="D7195" i="46"/>
  <c r="D7196" i="46"/>
  <c r="D7197" i="46"/>
  <c r="D7198" i="46"/>
  <c r="D7194" i="46"/>
  <c r="D6261" i="46"/>
  <c r="D6262" i="46"/>
  <c r="D6259" i="46"/>
  <c r="D6260" i="46"/>
  <c r="D2894" i="46"/>
  <c r="D2952" i="46"/>
  <c r="D279" i="46"/>
  <c r="D280" i="46"/>
  <c r="D3816" i="46"/>
  <c r="D3817" i="46"/>
  <c r="D6737" i="46"/>
  <c r="D193" i="46"/>
  <c r="D6351" i="46"/>
  <c r="D6747" i="46"/>
  <c r="D470" i="46"/>
  <c r="D468" i="46"/>
  <c r="D469" i="46"/>
  <c r="D1070" i="46"/>
  <c r="D1071" i="46"/>
  <c r="D1072" i="46"/>
  <c r="D6699" i="46"/>
  <c r="D6700" i="46"/>
  <c r="D6707" i="46"/>
  <c r="D6701" i="46"/>
  <c r="D6703" i="46"/>
  <c r="D6705" i="46"/>
  <c r="D6698" i="46"/>
  <c r="D6702" i="46"/>
  <c r="D6704" i="46"/>
  <c r="D6706" i="46"/>
  <c r="D6710" i="46"/>
  <c r="D6715" i="46"/>
  <c r="D6708" i="46"/>
  <c r="D6712" i="46"/>
  <c r="D6714" i="46"/>
  <c r="D8293" i="46"/>
  <c r="D6709" i="46"/>
  <c r="D6711" i="46"/>
  <c r="D6713" i="46"/>
  <c r="D929" i="46"/>
  <c r="D7306" i="46"/>
  <c r="D1678" i="46"/>
  <c r="D1676" i="46"/>
  <c r="D7310" i="46"/>
  <c r="D5804" i="46"/>
  <c r="D5836" i="46"/>
  <c r="D1759" i="46"/>
  <c r="D1760" i="46"/>
  <c r="D5700" i="46"/>
  <c r="D6763" i="46"/>
  <c r="D6761" i="46"/>
  <c r="D7848" i="46"/>
  <c r="D7851" i="46"/>
  <c r="D7850" i="46"/>
  <c r="D2139" i="46"/>
  <c r="D2140" i="46"/>
  <c r="D2141" i="46"/>
  <c r="D2143" i="46"/>
  <c r="D7137" i="46"/>
  <c r="D3567" i="46"/>
  <c r="D3019" i="46"/>
  <c r="D6655" i="46"/>
  <c r="D6657" i="46"/>
  <c r="D6658" i="46"/>
  <c r="D1088" i="46"/>
  <c r="D1093" i="46"/>
  <c r="D1094" i="46"/>
  <c r="D1075" i="46"/>
  <c r="D4713" i="46"/>
  <c r="D751" i="46"/>
  <c r="D3276" i="46"/>
  <c r="D4764" i="46"/>
  <c r="D1053" i="46"/>
  <c r="D2811" i="46"/>
  <c r="D783" i="46"/>
  <c r="D537" i="46"/>
  <c r="D538" i="46"/>
  <c r="D540" i="46"/>
  <c r="D539" i="46"/>
  <c r="D541" i="46"/>
  <c r="D4716" i="46"/>
  <c r="D5537" i="46"/>
  <c r="D4153" i="46"/>
  <c r="D6366" i="46"/>
  <c r="D6368" i="46"/>
  <c r="D6369" i="46"/>
  <c r="D6367" i="46"/>
  <c r="D6371" i="46"/>
  <c r="D6372" i="46"/>
  <c r="D205" i="46"/>
  <c r="D206" i="46"/>
  <c r="D207" i="46"/>
  <c r="D6373" i="46"/>
  <c r="D6376" i="46"/>
  <c r="D6377" i="46"/>
  <c r="D6378" i="46"/>
  <c r="D6379" i="46"/>
  <c r="D6374" i="46"/>
  <c r="D3302" i="46"/>
  <c r="D3315" i="46"/>
  <c r="D3316" i="46"/>
  <c r="D3318" i="46"/>
  <c r="D3319" i="46"/>
  <c r="D3320" i="46"/>
  <c r="D3300" i="46"/>
  <c r="D3301" i="46"/>
  <c r="D3304" i="46"/>
  <c r="D3303" i="46"/>
  <c r="D3305" i="46"/>
  <c r="D3306" i="46"/>
  <c r="D3307" i="46"/>
  <c r="D3308" i="46"/>
  <c r="D3309" i="46"/>
  <c r="D3317" i="46"/>
  <c r="D3324" i="46"/>
  <c r="D3314" i="46"/>
  <c r="D584" i="46"/>
  <c r="D4189" i="46"/>
  <c r="D413" i="46"/>
  <c r="D414" i="46"/>
  <c r="D7171" i="46"/>
  <c r="D4147" i="46"/>
  <c r="D7170" i="46"/>
  <c r="D6127" i="46"/>
  <c r="D6128" i="46"/>
  <c r="D6131" i="46"/>
  <c r="D6129" i="46"/>
  <c r="D6130" i="46"/>
  <c r="D8336" i="46"/>
  <c r="D8343" i="46"/>
  <c r="D7793" i="46"/>
  <c r="D8219" i="46"/>
  <c r="D5900" i="46"/>
  <c r="D719" i="46"/>
  <c r="D8593" i="46"/>
  <c r="D8595" i="46"/>
  <c r="D8594" i="46"/>
  <c r="D8599" i="46"/>
  <c r="D816" i="46"/>
  <c r="D802" i="46"/>
  <c r="D3570" i="46"/>
  <c r="D3571" i="46"/>
  <c r="D5899" i="46"/>
  <c r="D5901" i="46"/>
  <c r="D1645" i="46"/>
  <c r="D5607" i="46"/>
  <c r="D1077" i="46"/>
  <c r="D1076" i="46"/>
  <c r="D1078" i="46"/>
  <c r="D1079" i="46"/>
  <c r="D1080" i="46"/>
  <c r="D1081" i="46"/>
  <c r="D1092" i="46"/>
  <c r="D750" i="46"/>
  <c r="D752" i="46"/>
  <c r="D753" i="46"/>
  <c r="D9675" i="46"/>
  <c r="D1892" i="46"/>
  <c r="D7481" i="46"/>
  <c r="D7482" i="46"/>
  <c r="D7483" i="46"/>
  <c r="D7485" i="46"/>
  <c r="D7484" i="46"/>
  <c r="D7486" i="46"/>
  <c r="D1839" i="46"/>
  <c r="D6052" i="46"/>
  <c r="D5374" i="46"/>
  <c r="D5375" i="46"/>
  <c r="D5533" i="46"/>
  <c r="D5532" i="46"/>
  <c r="D4719" i="46"/>
  <c r="D776" i="46"/>
  <c r="D5645" i="46"/>
  <c r="D1074" i="46"/>
  <c r="D1082" i="46"/>
  <c r="D1083" i="46"/>
  <c r="D1084" i="46"/>
  <c r="D1085" i="46"/>
  <c r="D1086" i="46"/>
  <c r="D1087" i="46"/>
  <c r="D1089" i="46"/>
  <c r="D1090" i="46"/>
  <c r="D1091" i="46"/>
  <c r="D5723" i="46"/>
  <c r="D5725" i="46"/>
  <c r="D5726" i="46"/>
  <c r="D1679" i="46"/>
  <c r="D1680" i="46"/>
  <c r="D1035" i="46"/>
  <c r="D1038" i="46"/>
  <c r="D3568" i="46"/>
  <c r="D3477" i="46"/>
  <c r="D4050" i="46"/>
  <c r="D4051" i="46"/>
  <c r="D4066" i="46"/>
  <c r="D4067" i="46"/>
  <c r="D4712" i="46"/>
  <c r="D4757" i="46"/>
  <c r="D4763" i="46"/>
  <c r="D4765" i="46"/>
  <c r="D4766" i="46"/>
  <c r="D4767" i="46"/>
  <c r="D4768" i="46"/>
  <c r="D4769" i="46"/>
  <c r="D4847" i="46"/>
  <c r="D4848" i="46"/>
  <c r="D4849" i="46"/>
  <c r="D4911" i="46"/>
  <c r="D4938" i="46"/>
  <c r="D4939" i="46"/>
  <c r="D4940" i="46"/>
  <c r="D4941" i="46"/>
  <c r="D5646" i="46"/>
  <c r="D7199" i="46"/>
  <c r="D7200" i="46"/>
  <c r="D9670" i="46"/>
  <c r="D5054" i="46"/>
  <c r="D5465" i="46"/>
  <c r="D4796" i="46"/>
  <c r="D5536" i="46"/>
  <c r="D5538" i="46"/>
  <c r="D5605" i="46"/>
  <c r="D5606" i="46"/>
  <c r="D352" i="46"/>
  <c r="D4174" i="46"/>
  <c r="D353" i="46"/>
  <c r="D7317" i="46"/>
  <c r="D851" i="46"/>
  <c r="D786" i="46"/>
  <c r="D4863" i="46"/>
  <c r="D3476" i="46"/>
  <c r="D4071" i="46"/>
  <c r="D4782" i="46"/>
  <c r="D4784" i="46"/>
  <c r="D4785" i="46"/>
  <c r="D4775" i="46"/>
  <c r="D4776" i="46"/>
  <c r="D4778" i="46"/>
  <c r="D4777" i="46"/>
  <c r="D4779" i="46"/>
  <c r="D4780" i="46"/>
  <c r="D3431" i="46"/>
  <c r="D6353" i="46"/>
  <c r="D5581" i="46"/>
  <c r="D5628" i="46"/>
  <c r="D1008" i="46"/>
  <c r="D4800" i="46"/>
  <c r="D4807" i="46"/>
  <c r="D4808" i="46"/>
  <c r="D1098" i="46"/>
  <c r="D1099" i="46"/>
  <c r="D1100" i="46"/>
  <c r="D1101" i="46"/>
  <c r="D5872" i="46"/>
  <c r="D1766" i="46"/>
  <c r="D5797" i="46"/>
  <c r="D1767" i="46"/>
  <c r="D1768" i="46"/>
  <c r="D1769" i="46"/>
  <c r="D6656" i="46"/>
  <c r="D1040" i="46"/>
  <c r="D1041" i="46"/>
  <c r="D1042" i="46"/>
  <c r="D1043" i="46"/>
  <c r="D1044" i="46"/>
  <c r="D183" i="46"/>
  <c r="D6672" i="46"/>
  <c r="D6673" i="46"/>
  <c r="D6675" i="46"/>
  <c r="D8088" i="46"/>
  <c r="D429" i="46"/>
  <c r="D3364" i="46"/>
  <c r="D6669" i="46"/>
  <c r="D6205" i="46"/>
  <c r="D1334" i="46"/>
  <c r="D6207" i="46"/>
  <c r="D6210" i="46"/>
  <c r="D1336" i="46"/>
  <c r="D4152" i="46"/>
  <c r="D774" i="46"/>
  <c r="D775" i="46"/>
  <c r="D4845" i="46"/>
  <c r="D5539" i="46"/>
  <c r="D6183" i="46"/>
  <c r="D6180" i="46"/>
  <c r="D6181" i="46"/>
  <c r="D6182" i="46"/>
  <c r="D6184" i="46"/>
  <c r="D6185" i="46"/>
  <c r="D715" i="46"/>
  <c r="D716" i="46"/>
  <c r="D312" i="46"/>
  <c r="D313" i="46"/>
  <c r="D754" i="46"/>
  <c r="D755" i="46"/>
  <c r="D749" i="46"/>
  <c r="D3478" i="46"/>
  <c r="D5968" i="46"/>
  <c r="D5969" i="46"/>
  <c r="D4781" i="46"/>
  <c r="D9671" i="46"/>
  <c r="D4068" i="46"/>
  <c r="D4069" i="46"/>
  <c r="D4070" i="46"/>
  <c r="D4783" i="46"/>
  <c r="D1102" i="46"/>
  <c r="D1103" i="46"/>
  <c r="D1104" i="46"/>
  <c r="D1105" i="46"/>
  <c r="D3469" i="46"/>
  <c r="D4788" i="46"/>
  <c r="D4794" i="46"/>
  <c r="D4795" i="46"/>
  <c r="D4797" i="46"/>
  <c r="D4798" i="46"/>
  <c r="D4801" i="46"/>
  <c r="D4802" i="46"/>
  <c r="D4803" i="46"/>
  <c r="D4804" i="46"/>
  <c r="D4805" i="46"/>
  <c r="D4806" i="46"/>
  <c r="D4809" i="46"/>
  <c r="D4810" i="46"/>
  <c r="D4811" i="46"/>
  <c r="D4812" i="46"/>
  <c r="D4856" i="46"/>
  <c r="D5058" i="46"/>
  <c r="D4759" i="46"/>
  <c r="D4761" i="46"/>
  <c r="D4762" i="46"/>
  <c r="D3312" i="46"/>
  <c r="D5089" i="46"/>
  <c r="D4238" i="46"/>
  <c r="D4240" i="46"/>
  <c r="D4244" i="46"/>
  <c r="D4241" i="46"/>
  <c r="D4242" i="46"/>
  <c r="D4243" i="46"/>
  <c r="D4246" i="46"/>
  <c r="D5066" i="46"/>
  <c r="D5068" i="46"/>
  <c r="D179" i="46"/>
  <c r="D5309" i="46"/>
  <c r="D5308" i="46"/>
  <c r="D575" i="46"/>
  <c r="D3634" i="46"/>
  <c r="D1325" i="46"/>
  <c r="D1327" i="46"/>
  <c r="D1328" i="46"/>
  <c r="D6176" i="46"/>
  <c r="D6179" i="46"/>
  <c r="D6178" i="46"/>
  <c r="D7986" i="46"/>
  <c r="D7987" i="46"/>
  <c r="D7988" i="46"/>
  <c r="D7989" i="46"/>
  <c r="D7990" i="46"/>
  <c r="D3180" i="46"/>
  <c r="D3166" i="46"/>
  <c r="D5237" i="46"/>
  <c r="D5238" i="46"/>
  <c r="D3174" i="46"/>
  <c r="D4052" i="46"/>
  <c r="D5075" i="46"/>
  <c r="D5076" i="46"/>
  <c r="D9799" i="46"/>
  <c r="D4787" i="46"/>
  <c r="D4791" i="46"/>
  <c r="D4799" i="46"/>
  <c r="D5077" i="46"/>
  <c r="D9800" i="46"/>
  <c r="D9708" i="46"/>
  <c r="D9709" i="46"/>
  <c r="D2960" i="46"/>
  <c r="D229" i="46"/>
  <c r="D2873" i="46"/>
  <c r="D5690" i="46"/>
  <c r="D904" i="46"/>
  <c r="D4673" i="46"/>
  <c r="D1028" i="46"/>
  <c r="D4281" i="46"/>
  <c r="D5229" i="46"/>
  <c r="D5078" i="46"/>
  <c r="D5079" i="46"/>
  <c r="D5081" i="46"/>
  <c r="D9901" i="46"/>
  <c r="D5203" i="46"/>
  <c r="D9851" i="46"/>
  <c r="D5202" i="46"/>
  <c r="D9850" i="46"/>
  <c r="D5208" i="46"/>
  <c r="D9856" i="46"/>
  <c r="D9854" i="46"/>
  <c r="D5207" i="46"/>
  <c r="D9855" i="46"/>
  <c r="D5209" i="46"/>
  <c r="D9857" i="46"/>
  <c r="D5210" i="46"/>
  <c r="D9858" i="46"/>
  <c r="D5211" i="46"/>
  <c r="D5212" i="46"/>
  <c r="D5213" i="46"/>
  <c r="D9859" i="46"/>
  <c r="D4770" i="46"/>
  <c r="D4771" i="46"/>
  <c r="D4772" i="46"/>
  <c r="D4773" i="46"/>
  <c r="D4774" i="46"/>
  <c r="D4786" i="46"/>
  <c r="D4424" i="46"/>
  <c r="D573" i="46"/>
  <c r="D574" i="46"/>
  <c r="D9798" i="46"/>
  <c r="D4891" i="46"/>
  <c r="D1187" i="46"/>
  <c r="D1188" i="46"/>
  <c r="D5317" i="46"/>
  <c r="D5319" i="46"/>
  <c r="D5165" i="46"/>
  <c r="D2345" i="46"/>
  <c r="D2346" i="46"/>
  <c r="D3810" i="46"/>
  <c r="D3811" i="46"/>
  <c r="D3809" i="46"/>
  <c r="D231" i="46"/>
  <c r="D3013" i="46"/>
  <c r="D3812" i="46"/>
  <c r="D230" i="46"/>
  <c r="D232" i="46"/>
  <c r="D233" i="46"/>
  <c r="D3813" i="46"/>
  <c r="D1691" i="46"/>
  <c r="D439" i="46"/>
  <c r="D3618" i="46"/>
  <c r="D5248" i="46"/>
  <c r="D1692" i="46"/>
  <c r="D2374" i="46"/>
  <c r="D2375" i="46"/>
  <c r="D5832" i="46"/>
  <c r="D4233" i="46"/>
  <c r="D9669" i="46"/>
  <c r="D310" i="46"/>
  <c r="D311" i="46"/>
  <c r="D5547" i="46"/>
  <c r="D4415" i="46"/>
  <c r="D4416" i="46"/>
  <c r="D3422" i="46"/>
  <c r="D1004" i="46"/>
  <c r="D5166" i="46"/>
  <c r="D3202" i="46"/>
  <c r="D5578" i="46"/>
  <c r="D4391" i="46"/>
  <c r="D4392" i="46"/>
  <c r="D4393" i="46"/>
  <c r="D4394" i="46"/>
  <c r="D4395" i="46"/>
  <c r="D4396" i="46"/>
  <c r="D4400" i="46"/>
  <c r="D4401" i="46"/>
  <c r="D4402" i="46"/>
  <c r="D4397" i="46"/>
  <c r="D4398" i="46"/>
  <c r="D4399" i="46"/>
  <c r="D4403" i="46"/>
  <c r="D4404" i="46"/>
  <c r="D4405" i="46"/>
  <c r="D4406" i="46"/>
  <c r="D4407" i="46"/>
  <c r="D5249" i="46"/>
  <c r="D9868" i="46"/>
  <c r="D1738" i="46"/>
  <c r="D5825" i="46"/>
  <c r="D1126" i="46"/>
  <c r="D1135" i="46"/>
  <c r="D4946" i="46"/>
  <c r="D4945" i="46"/>
  <c r="D1368" i="46"/>
  <c r="D1369" i="46"/>
  <c r="D1370" i="46"/>
  <c r="D1367" i="46"/>
  <c r="D1371" i="46"/>
  <c r="D5620" i="46"/>
  <c r="D3313" i="46"/>
  <c r="D2058" i="46"/>
  <c r="D7669" i="46"/>
  <c r="D2330" i="46"/>
  <c r="D1462" i="46"/>
  <c r="D2364" i="46"/>
  <c r="D8345" i="46"/>
  <c r="D240" i="46"/>
  <c r="D636" i="46"/>
  <c r="D637" i="46"/>
  <c r="D9069" i="46"/>
  <c r="D9068" i="46"/>
  <c r="D4470" i="46"/>
  <c r="D4472" i="46"/>
  <c r="D4467" i="46"/>
  <c r="D1166" i="46"/>
  <c r="D1169" i="46"/>
  <c r="D5346" i="46"/>
  <c r="D5217" i="46"/>
  <c r="D9861" i="46"/>
  <c r="D4219" i="46"/>
  <c r="D4220" i="46"/>
  <c r="D4218" i="46"/>
  <c r="D4221" i="46"/>
  <c r="D4222" i="46"/>
  <c r="D5508" i="46"/>
  <c r="D4223" i="46"/>
  <c r="D5328" i="46"/>
  <c r="D4224" i="46"/>
  <c r="D4225" i="46"/>
  <c r="D4226" i="46"/>
  <c r="D9849" i="46"/>
  <c r="D3636" i="46"/>
  <c r="D2442" i="46"/>
  <c r="D2443" i="46"/>
  <c r="D2444" i="46"/>
  <c r="D8505" i="46"/>
  <c r="D8507" i="46"/>
  <c r="D2448" i="46"/>
  <c r="D1537" i="46"/>
  <c r="D1480" i="46"/>
  <c r="D1422" i="46"/>
  <c r="D5347" i="46"/>
  <c r="D2362" i="46"/>
  <c r="D2363" i="46"/>
  <c r="D5327" i="46"/>
  <c r="D9590" i="46"/>
  <c r="D5231" i="46"/>
  <c r="D9863" i="46"/>
  <c r="D5233" i="46"/>
  <c r="D9864" i="46"/>
  <c r="D1222" i="46"/>
  <c r="D1223" i="46"/>
  <c r="D5903" i="46"/>
  <c r="D3000" i="46"/>
  <c r="D7406" i="46"/>
  <c r="D7412" i="46"/>
  <c r="D7407" i="46"/>
  <c r="D7408" i="46"/>
  <c r="D7409" i="46"/>
  <c r="D7410" i="46"/>
  <c r="D162" i="46"/>
  <c r="D7411" i="46"/>
  <c r="D368" i="46"/>
  <c r="D4055" i="46"/>
  <c r="D163" i="46"/>
  <c r="D199" i="46"/>
  <c r="D9641" i="46"/>
  <c r="D226" i="46"/>
  <c r="D1335" i="46"/>
  <c r="D914" i="46"/>
  <c r="D7304" i="46"/>
  <c r="D7305" i="46"/>
  <c r="D4234" i="46"/>
  <c r="D4235" i="46"/>
  <c r="D4236" i="46"/>
  <c r="D2343" i="46"/>
  <c r="D6671" i="46"/>
  <c r="D2344" i="46"/>
  <c r="D2839" i="46"/>
  <c r="D2342" i="46"/>
  <c r="D8243" i="46"/>
  <c r="D8247" i="46"/>
  <c r="D2347" i="46"/>
  <c r="D8250" i="46"/>
  <c r="D4929" i="46"/>
  <c r="D4239" i="46"/>
  <c r="D4361" i="46"/>
  <c r="D4360" i="46"/>
  <c r="D7293" i="46"/>
  <c r="D4282" i="46"/>
  <c r="D6281" i="46"/>
  <c r="D6282" i="46"/>
  <c r="D4283" i="46"/>
  <c r="D4284" i="46"/>
  <c r="D2" i="46"/>
  <c r="D4" i="46"/>
  <c r="D323" i="46"/>
  <c r="D1329" i="46"/>
  <c r="D3444" i="46"/>
  <c r="D4865" i="46"/>
  <c r="D5311" i="46"/>
  <c r="D3295" i="46"/>
  <c r="D4214" i="46"/>
  <c r="D4213" i="46"/>
  <c r="D4215" i="46"/>
  <c r="D3432" i="46"/>
  <c r="D1451" i="46"/>
  <c r="D3766" i="46"/>
  <c r="D1145" i="46"/>
  <c r="D3767" i="46"/>
  <c r="D6303" i="46"/>
  <c r="D5147" i="46"/>
  <c r="D9835" i="46"/>
  <c r="D5148" i="46"/>
  <c r="D5105" i="46"/>
  <c r="D7264" i="46"/>
  <c r="D4425" i="46"/>
  <c r="D4280" i="46"/>
  <c r="D28" i="46"/>
  <c r="D5143" i="46"/>
  <c r="D5144" i="46"/>
  <c r="D9834" i="46"/>
  <c r="D4898" i="46"/>
  <c r="D3613" i="46"/>
  <c r="D148" i="46"/>
  <c r="D1310" i="46"/>
  <c r="D4326" i="46"/>
  <c r="D9681" i="46"/>
  <c r="D4327" i="46"/>
  <c r="D9682" i="46"/>
  <c r="D5744" i="46"/>
  <c r="D5746" i="46"/>
  <c r="D5556" i="46"/>
  <c r="D1025" i="46"/>
  <c r="D5621" i="46"/>
  <c r="D5619" i="46"/>
  <c r="D360" i="46"/>
  <c r="D361" i="46"/>
  <c r="D362" i="46"/>
  <c r="D363" i="46"/>
  <c r="D364" i="46"/>
  <c r="D365" i="46"/>
  <c r="D1185" i="46"/>
  <c r="D1186" i="46"/>
  <c r="D8451" i="46"/>
  <c r="D8452" i="46"/>
  <c r="D1777" i="46"/>
  <c r="D1785" i="46"/>
  <c r="D1784" i="46"/>
  <c r="D1786" i="46"/>
  <c r="D1783" i="46"/>
  <c r="D8038" i="46"/>
  <c r="D2795" i="46"/>
  <c r="D2796" i="46"/>
  <c r="D5550" i="46"/>
  <c r="D5171" i="46"/>
  <c r="D357" i="46"/>
  <c r="D5172" i="46"/>
  <c r="D4746" i="46"/>
  <c r="D5345" i="46"/>
  <c r="D3649" i="46"/>
  <c r="D3650" i="46"/>
  <c r="D3653" i="46"/>
  <c r="D3651" i="46"/>
  <c r="D3652" i="46"/>
  <c r="D1853" i="46"/>
  <c r="D6284" i="46"/>
  <c r="D7545" i="46"/>
  <c r="D568" i="46"/>
  <c r="D202" i="46"/>
  <c r="D1398" i="46"/>
  <c r="D1400" i="46"/>
  <c r="D1403" i="46"/>
  <c r="D6197" i="46"/>
  <c r="D3490" i="46"/>
  <c r="D5175" i="46"/>
  <c r="D9847" i="46"/>
  <c r="D5176" i="46"/>
  <c r="D5179" i="46"/>
  <c r="D578" i="46"/>
  <c r="D579" i="46"/>
  <c r="D1681" i="46"/>
  <c r="D873" i="46"/>
  <c r="D208" i="46"/>
  <c r="D7300" i="46"/>
  <c r="D4930" i="46"/>
  <c r="D7273" i="46"/>
  <c r="D5557" i="46"/>
  <c r="D3902" i="46"/>
  <c r="D3903" i="46"/>
  <c r="D198" i="46"/>
  <c r="D197" i="46"/>
  <c r="D3372" i="46"/>
  <c r="D1778" i="46"/>
  <c r="D1779" i="46"/>
  <c r="D1781" i="46"/>
  <c r="D1782" i="46"/>
  <c r="D1780" i="46"/>
  <c r="D2605" i="46"/>
  <c r="D2607" i="46"/>
  <c r="D4559" i="46"/>
  <c r="D4348" i="46"/>
  <c r="D4353" i="46"/>
  <c r="D4349" i="46"/>
  <c r="D4351" i="46"/>
  <c r="D4352" i="46"/>
  <c r="D4350" i="46"/>
  <c r="D4354" i="46"/>
  <c r="D1364" i="46"/>
  <c r="D3151" i="46"/>
  <c r="D1121" i="46"/>
  <c r="D5766" i="46"/>
  <c r="D3162" i="46"/>
  <c r="D4230" i="46"/>
  <c r="D4299" i="46"/>
  <c r="D4305" i="46"/>
  <c r="D1269" i="46"/>
  <c r="D5240" i="46"/>
  <c r="D9867" i="46"/>
  <c r="D1596" i="46"/>
  <c r="D1597" i="46"/>
  <c r="D2650" i="46"/>
  <c r="D698" i="46"/>
  <c r="D689" i="46"/>
  <c r="D699" i="46"/>
  <c r="D700" i="46"/>
  <c r="D690" i="46"/>
  <c r="D691" i="46"/>
  <c r="D692" i="46"/>
  <c r="D693" i="46"/>
  <c r="D695" i="46"/>
  <c r="D696" i="46"/>
  <c r="D697" i="46"/>
  <c r="D4680" i="46"/>
  <c r="D4677" i="46"/>
  <c r="D147" i="46"/>
  <c r="D5195" i="46"/>
  <c r="D5196" i="46"/>
  <c r="D5814" i="46"/>
  <c r="D5197" i="46"/>
  <c r="D5200" i="46"/>
  <c r="D5193" i="46"/>
  <c r="D5194" i="46"/>
  <c r="D5198" i="46"/>
  <c r="D5199" i="46"/>
  <c r="D5201" i="46"/>
  <c r="D8722" i="46"/>
  <c r="D8723" i="46"/>
  <c r="D8727" i="46"/>
  <c r="D5156" i="46"/>
  <c r="D5507" i="46"/>
  <c r="D5153" i="46"/>
  <c r="D9840" i="46"/>
  <c r="D4217" i="46"/>
  <c r="D5149" i="46"/>
  <c r="D9836" i="46"/>
  <c r="D5154" i="46"/>
  <c r="D9841" i="46"/>
  <c r="D5150" i="46"/>
  <c r="D9837" i="46"/>
  <c r="D9843" i="46"/>
  <c r="D5151" i="46"/>
  <c r="D9838" i="46"/>
  <c r="D9844" i="46"/>
  <c r="D5152" i="46"/>
  <c r="D9839" i="46"/>
  <c r="D5155" i="46"/>
  <c r="D9842" i="46"/>
  <c r="D5218" i="46"/>
  <c r="D9862" i="46"/>
  <c r="D7357" i="46"/>
  <c r="D5592" i="46"/>
  <c r="D4273" i="46"/>
  <c r="D3135" i="46"/>
  <c r="D7288" i="46"/>
  <c r="D4054" i="46"/>
  <c r="D7181" i="46"/>
  <c r="D1637" i="46"/>
  <c r="D6083" i="46"/>
  <c r="D1314" i="46"/>
  <c r="D5244" i="46"/>
  <c r="D6080" i="46"/>
  <c r="D6095" i="46"/>
  <c r="D1312" i="46"/>
  <c r="D6086" i="46"/>
  <c r="D5246" i="46"/>
  <c r="D5247" i="46"/>
  <c r="D5245" i="46"/>
  <c r="D2394" i="46"/>
  <c r="D2608" i="46"/>
  <c r="D4563" i="46"/>
  <c r="D4564" i="46"/>
  <c r="D8747" i="46"/>
  <c r="D9466" i="46"/>
  <c r="D5518" i="46"/>
  <c r="D1311" i="46"/>
  <c r="D2571" i="46"/>
  <c r="D2570" i="46"/>
  <c r="D2680" i="46"/>
  <c r="D2660" i="46"/>
  <c r="D2679" i="46"/>
  <c r="D3086" i="46"/>
  <c r="D3105" i="46"/>
  <c r="D3077" i="46"/>
  <c r="D3231" i="46"/>
  <c r="D3048" i="46"/>
  <c r="D3056" i="46"/>
  <c r="D3072" i="46"/>
  <c r="D3099" i="46"/>
  <c r="D3225" i="46"/>
  <c r="D3232" i="46"/>
  <c r="D3096" i="46"/>
  <c r="D3037" i="46"/>
  <c r="D3038" i="46"/>
  <c r="D3053" i="46"/>
  <c r="D3057" i="46"/>
  <c r="D201" i="46"/>
  <c r="D4813" i="46"/>
  <c r="D4814" i="46"/>
  <c r="D4815" i="46"/>
  <c r="D4816" i="46"/>
  <c r="D815" i="46"/>
  <c r="D3569" i="46"/>
  <c r="D580" i="46"/>
  <c r="D5880" i="46"/>
  <c r="D5881" i="46"/>
  <c r="D5878" i="46"/>
  <c r="D1765" i="46"/>
  <c r="D5882" i="46"/>
  <c r="D588" i="46"/>
  <c r="D1773" i="46"/>
  <c r="D1774" i="46"/>
  <c r="D415" i="46"/>
  <c r="D2937" i="46"/>
  <c r="D366" i="46"/>
  <c r="D1225" i="46"/>
  <c r="D5902" i="46"/>
  <c r="D367" i="46"/>
  <c r="D1224" i="46"/>
  <c r="D4892" i="46"/>
  <c r="D4894" i="46"/>
  <c r="D1009" i="46"/>
  <c r="D1010" i="46"/>
  <c r="D5541" i="46"/>
  <c r="D4893" i="46"/>
  <c r="D6660" i="46"/>
  <c r="D6665" i="46"/>
  <c r="D6664" i="46"/>
  <c r="D8415" i="46"/>
  <c r="D8417" i="46"/>
  <c r="D8419" i="46"/>
  <c r="D8420" i="46"/>
  <c r="D6666" i="46"/>
  <c r="D8421" i="46"/>
  <c r="D8416" i="46"/>
  <c r="D6659" i="46"/>
  <c r="D6661" i="46"/>
  <c r="D6663" i="46"/>
  <c r="D6662" i="46"/>
  <c r="D6114" i="46"/>
  <c r="D6667" i="46"/>
  <c r="D6668" i="46"/>
  <c r="D1843" i="46"/>
  <c r="D1845" i="46"/>
  <c r="D1841" i="46"/>
  <c r="D1848" i="46"/>
  <c r="D1842" i="46"/>
  <c r="D1844" i="46"/>
  <c r="D1846" i="46"/>
  <c r="D1847" i="46"/>
  <c r="D6115" i="46"/>
  <c r="D1849" i="46"/>
  <c r="D3565" i="46"/>
  <c r="D192" i="46"/>
  <c r="D191" i="46"/>
  <c r="D190" i="46"/>
  <c r="D194" i="46"/>
  <c r="D3464" i="46"/>
  <c r="D3465" i="46"/>
  <c r="D3463" i="46"/>
  <c r="D6206" i="46"/>
  <c r="D7333" i="46"/>
  <c r="D1830" i="46"/>
  <c r="D3492" i="46"/>
  <c r="D5835" i="46"/>
  <c r="D5883" i="46"/>
  <c r="D5841" i="46"/>
  <c r="D6670" i="46"/>
  <c r="D8255" i="46"/>
  <c r="D900" i="46"/>
  <c r="D901" i="46"/>
  <c r="D7337" i="46"/>
  <c r="D7335" i="46"/>
  <c r="D7336" i="46"/>
  <c r="D1834" i="46"/>
  <c r="D2997" i="46"/>
  <c r="D3423" i="46"/>
  <c r="D5855" i="46"/>
  <c r="D5856" i="46"/>
  <c r="D5857" i="46"/>
  <c r="D5858" i="46"/>
  <c r="D5859" i="46"/>
  <c r="D5860" i="46"/>
  <c r="D5861" i="46"/>
  <c r="D5862" i="46"/>
  <c r="D3450" i="46"/>
  <c r="D799" i="46"/>
  <c r="D390" i="46"/>
  <c r="D391" i="46"/>
  <c r="D392" i="46"/>
  <c r="D393" i="46"/>
  <c r="D397" i="46"/>
  <c r="D708" i="46"/>
  <c r="D798" i="46"/>
  <c r="D806" i="46"/>
  <c r="D807" i="46"/>
  <c r="D808" i="46"/>
  <c r="D809" i="46"/>
  <c r="D3281" i="46"/>
  <c r="D4726" i="46"/>
  <c r="D4727" i="46"/>
  <c r="D4729" i="46"/>
  <c r="D4728" i="46"/>
  <c r="D6194" i="46"/>
  <c r="D4084" i="46"/>
  <c r="D4083" i="46"/>
  <c r="D6208" i="46"/>
  <c r="D6209" i="46"/>
  <c r="D1337" i="46"/>
  <c r="D6212" i="46"/>
  <c r="D6213" i="46"/>
  <c r="D6215" i="46"/>
  <c r="D272" i="46"/>
  <c r="D1119" i="46"/>
  <c r="D6117" i="46"/>
  <c r="D273" i="46"/>
  <c r="D1031" i="46"/>
  <c r="D1039" i="46"/>
  <c r="D1036" i="46"/>
  <c r="D1761" i="46"/>
  <c r="D7426" i="46"/>
  <c r="D1620" i="46"/>
  <c r="D1621" i="46"/>
  <c r="D7175" i="46"/>
  <c r="D7429" i="46"/>
  <c r="D5976" i="46"/>
  <c r="D5834" i="46"/>
  <c r="D5833" i="46"/>
  <c r="D1161" i="46"/>
  <c r="D1163" i="46"/>
  <c r="D1168" i="46"/>
  <c r="D1156" i="46"/>
  <c r="D3962" i="46"/>
  <c r="D3963" i="46"/>
  <c r="D222" i="46"/>
  <c r="D223" i="46"/>
  <c r="D219" i="46"/>
  <c r="D220" i="46"/>
  <c r="D221" i="46"/>
  <c r="D224" i="46"/>
  <c r="D315" i="46"/>
  <c r="D316" i="46"/>
  <c r="D842" i="46"/>
  <c r="D843" i="46"/>
  <c r="D5323" i="46"/>
  <c r="D5324" i="46"/>
  <c r="D5326" i="46"/>
  <c r="D617" i="46"/>
  <c r="D950" i="46"/>
  <c r="D4751" i="46"/>
  <c r="D4081" i="46"/>
  <c r="D1748" i="46"/>
  <c r="D1750" i="46"/>
  <c r="D1751" i="46"/>
  <c r="D1752" i="46"/>
  <c r="D1756" i="46"/>
  <c r="D1754" i="46"/>
  <c r="D5576" i="46"/>
  <c r="D3229" i="46"/>
  <c r="D1651" i="46"/>
  <c r="D1652" i="46"/>
  <c r="D1653" i="46"/>
  <c r="D5654" i="46"/>
  <c r="D5697" i="46"/>
  <c r="D5699" i="46"/>
  <c r="D6433" i="46"/>
  <c r="D5923" i="46"/>
  <c r="D5924" i="46"/>
  <c r="D187" i="46"/>
  <c r="D5926" i="46"/>
  <c r="D1144" i="46"/>
  <c r="D5674" i="46"/>
  <c r="D5823" i="46"/>
  <c r="D5824" i="46"/>
  <c r="D412" i="46"/>
  <c r="D1138" i="46"/>
  <c r="D6779" i="46"/>
  <c r="D6780" i="46"/>
  <c r="D6781" i="46"/>
  <c r="D6784" i="46"/>
  <c r="D6790" i="46"/>
  <c r="D6793" i="46"/>
  <c r="D6783" i="46"/>
  <c r="D6785" i="46"/>
  <c r="D6786" i="46"/>
  <c r="D6787" i="46"/>
  <c r="D6788" i="46"/>
  <c r="D6789" i="46"/>
  <c r="D3890" i="46"/>
  <c r="D6791" i="46"/>
  <c r="D6792" i="46"/>
  <c r="D6354" i="46"/>
  <c r="D8348" i="46"/>
  <c r="D8347" i="46"/>
  <c r="D8349" i="46"/>
  <c r="D8350" i="46"/>
  <c r="D6845" i="46"/>
  <c r="D6846" i="46"/>
  <c r="D6847" i="46"/>
  <c r="D6888" i="46"/>
  <c r="D6890" i="46"/>
  <c r="D6891" i="46"/>
  <c r="D6892" i="46"/>
  <c r="D6895" i="46"/>
  <c r="D6897" i="46"/>
  <c r="D6887" i="46"/>
  <c r="D8359" i="46"/>
  <c r="D4754" i="46"/>
  <c r="D4753" i="46"/>
  <c r="D6838" i="46"/>
  <c r="D6839" i="46"/>
  <c r="D7546" i="46"/>
  <c r="D8454" i="46"/>
  <c r="D8478" i="46"/>
  <c r="D8477" i="46"/>
  <c r="D8480" i="46"/>
  <c r="D5350" i="46"/>
  <c r="D6840" i="46"/>
  <c r="D6841" i="46"/>
  <c r="D8346" i="46"/>
  <c r="D8518" i="46"/>
  <c r="D8519" i="46"/>
  <c r="D8520" i="46"/>
  <c r="D8521" i="46"/>
  <c r="D6907" i="46"/>
  <c r="D6908" i="46"/>
  <c r="D6414" i="46"/>
  <c r="D1467" i="46"/>
  <c r="D1468" i="46"/>
  <c r="D1469" i="46"/>
  <c r="D1470" i="46"/>
  <c r="D1140" i="46"/>
  <c r="D6764" i="46"/>
  <c r="D6762" i="46"/>
  <c r="D8294" i="46"/>
  <c r="D3275" i="46"/>
  <c r="D2421" i="46"/>
  <c r="D612" i="46"/>
  <c r="D613" i="46"/>
  <c r="D3036" i="46"/>
  <c r="D3091" i="46"/>
  <c r="D8135" i="46"/>
  <c r="D7131" i="46"/>
  <c r="D7132" i="46"/>
  <c r="D6924" i="46"/>
  <c r="D6925" i="46"/>
  <c r="D6926" i="46"/>
  <c r="D6931" i="46"/>
  <c r="D6932" i="46"/>
  <c r="D6930" i="46"/>
  <c r="D6933" i="46"/>
  <c r="D6934" i="46"/>
  <c r="D6936" i="46"/>
  <c r="D6937" i="46"/>
  <c r="D6929" i="46"/>
  <c r="D6935" i="46"/>
  <c r="D6941" i="46"/>
  <c r="D6943" i="46"/>
  <c r="D6938" i="46"/>
  <c r="D6939" i="46"/>
  <c r="D6942" i="46"/>
  <c r="D1449" i="46"/>
  <c r="D1175" i="46"/>
  <c r="D6384" i="46"/>
  <c r="D1450" i="46"/>
  <c r="D6382" i="46"/>
  <c r="D6385" i="46"/>
  <c r="D2923" i="46"/>
  <c r="D6388" i="46"/>
  <c r="D6386" i="46"/>
  <c r="D6387" i="46"/>
  <c r="D4079" i="46"/>
  <c r="D4080" i="46"/>
  <c r="D1015" i="46"/>
  <c r="D5314" i="46"/>
  <c r="D5315" i="46"/>
  <c r="D5316" i="46"/>
  <c r="D870" i="46"/>
  <c r="D872" i="46"/>
  <c r="D3296" i="46"/>
  <c r="D3073" i="46"/>
  <c r="D3095" i="46"/>
  <c r="D3112" i="46"/>
  <c r="D3797" i="46"/>
  <c r="D27" i="46"/>
  <c r="D1134" i="46"/>
  <c r="D1177" i="46"/>
  <c r="D1180" i="46"/>
  <c r="D1130" i="46"/>
  <c r="D1136" i="46"/>
  <c r="D3798" i="46"/>
  <c r="D418" i="46"/>
  <c r="D1662" i="46"/>
  <c r="D1622" i="46"/>
  <c r="D1623" i="46"/>
  <c r="D1625" i="46"/>
  <c r="D6068" i="46"/>
  <c r="D6069" i="46"/>
  <c r="D6070" i="46"/>
  <c r="D712" i="46"/>
  <c r="D5735" i="46"/>
  <c r="D5736" i="46"/>
  <c r="D5742" i="46"/>
  <c r="D5749" i="46"/>
  <c r="D5751" i="46"/>
  <c r="D5737" i="46"/>
  <c r="D5740" i="46"/>
  <c r="D5745" i="46"/>
  <c r="D5747" i="46"/>
  <c r="D5750" i="46"/>
  <c r="D9898" i="46"/>
  <c r="D5653" i="46"/>
  <c r="D5322" i="46"/>
  <c r="D5320" i="46"/>
  <c r="D5321" i="46"/>
  <c r="D2872" i="46"/>
  <c r="D6451" i="46"/>
  <c r="D2822" i="46"/>
  <c r="D2831" i="46"/>
  <c r="D2835" i="46"/>
  <c r="D3042" i="46"/>
  <c r="D8453" i="46"/>
  <c r="D3891" i="46"/>
  <c r="D3892" i="46"/>
  <c r="D3894" i="46"/>
  <c r="D773" i="46"/>
  <c r="D5863" i="46"/>
  <c r="D1740" i="46"/>
  <c r="D5864" i="46"/>
  <c r="D290" i="46"/>
  <c r="D291" i="46"/>
  <c r="D6805" i="46"/>
  <c r="D6806" i="46"/>
  <c r="D6815" i="46"/>
  <c r="D277" i="46"/>
  <c r="D6818" i="46"/>
  <c r="D6822" i="46"/>
  <c r="D6823" i="46"/>
  <c r="D6820" i="46"/>
  <c r="D6819" i="46"/>
  <c r="D6826" i="46"/>
  <c r="D5720" i="46"/>
  <c r="D5551" i="46"/>
  <c r="D351" i="46"/>
  <c r="D5552" i="46"/>
  <c r="D8136" i="46"/>
  <c r="D8137" i="46"/>
  <c r="D3109" i="46"/>
  <c r="D2947" i="46"/>
  <c r="D2651" i="46"/>
  <c r="D9043" i="46"/>
  <c r="D7829" i="46"/>
  <c r="D7831" i="46"/>
  <c r="D7832" i="46"/>
  <c r="D9042" i="46"/>
  <c r="D7828" i="46"/>
  <c r="D488" i="46"/>
  <c r="D489" i="46"/>
  <c r="D482" i="46"/>
  <c r="D6777" i="46"/>
  <c r="D8446" i="46"/>
  <c r="D6778" i="46"/>
  <c r="D8448" i="46"/>
  <c r="D8447" i="46"/>
  <c r="D6782" i="46"/>
  <c r="D6873" i="46"/>
  <c r="D6952" i="46"/>
  <c r="D6954" i="46"/>
  <c r="D6955" i="46"/>
  <c r="D6956" i="46"/>
  <c r="D7422" i="46"/>
  <c r="D9937" i="46"/>
  <c r="D3743" i="46"/>
  <c r="D3024" i="46"/>
  <c r="D1894" i="46"/>
  <c r="D3744" i="46"/>
  <c r="D3741" i="46"/>
  <c r="D3742" i="46"/>
  <c r="D3745" i="46"/>
  <c r="D3746" i="46"/>
  <c r="D9659" i="46"/>
  <c r="D3747" i="46"/>
  <c r="D3748" i="46"/>
  <c r="D3750" i="46"/>
  <c r="D6329" i="46"/>
  <c r="D1394" i="46"/>
  <c r="D1395" i="46"/>
  <c r="D6331" i="46"/>
  <c r="D6332" i="46"/>
  <c r="D1396" i="46"/>
  <c r="D6330" i="46"/>
  <c r="D9572" i="46"/>
  <c r="D9574" i="46"/>
  <c r="D9571" i="46"/>
  <c r="D9573" i="46"/>
  <c r="D9578" i="46"/>
  <c r="D9579" i="46"/>
  <c r="D9580" i="46"/>
  <c r="D9581" i="46"/>
  <c r="D9575" i="46"/>
  <c r="D9576" i="46"/>
  <c r="D9577" i="46"/>
  <c r="D6927" i="46"/>
  <c r="D6928" i="46"/>
  <c r="D8019" i="46"/>
  <c r="D8020" i="46"/>
  <c r="D3462" i="46"/>
  <c r="D5730" i="46"/>
  <c r="D5731" i="46"/>
  <c r="D4183" i="46"/>
  <c r="D5608" i="46"/>
  <c r="D7237" i="46"/>
  <c r="D7238" i="46"/>
  <c r="D217" i="46"/>
  <c r="D3082" i="46"/>
  <c r="D3027" i="46"/>
  <c r="D3029" i="46"/>
  <c r="D3030" i="46"/>
  <c r="D3032" i="46"/>
  <c r="D3084" i="46"/>
  <c r="D3087" i="46"/>
  <c r="D4151" i="46"/>
  <c r="D1646" i="46"/>
  <c r="D3770" i="46"/>
  <c r="D1109" i="46"/>
  <c r="D2878" i="46"/>
  <c r="D6390" i="46"/>
  <c r="D6391" i="46"/>
  <c r="D6393" i="46"/>
  <c r="D6457" i="46"/>
  <c r="D4185" i="46"/>
  <c r="D4186" i="46"/>
  <c r="D4187" i="46"/>
  <c r="D4188" i="46"/>
  <c r="D7540" i="46"/>
  <c r="D5575" i="46"/>
  <c r="D5573" i="46"/>
  <c r="D1048" i="46"/>
  <c r="D2974" i="46"/>
  <c r="D1045" i="46"/>
  <c r="D386" i="46"/>
  <c r="D6804" i="46"/>
  <c r="D6810" i="46"/>
  <c r="D6811" i="46"/>
  <c r="D6812" i="46"/>
  <c r="D6807" i="46"/>
  <c r="D6809" i="46"/>
  <c r="D6808" i="46"/>
  <c r="D6813" i="46"/>
  <c r="D6814" i="46"/>
  <c r="D6816" i="46"/>
  <c r="D6817" i="46"/>
  <c r="D6336" i="46"/>
  <c r="D6337" i="46"/>
  <c r="D2821" i="46"/>
  <c r="D5365" i="46"/>
  <c r="D5277" i="46"/>
  <c r="D5278" i="46"/>
  <c r="D3938" i="46"/>
  <c r="D6238" i="46"/>
  <c r="D6239" i="46"/>
  <c r="D6242" i="46"/>
  <c r="D6243" i="46"/>
  <c r="D6244" i="46"/>
  <c r="D6984" i="46"/>
  <c r="D6985" i="46"/>
  <c r="D8459" i="46"/>
  <c r="D8460" i="46"/>
  <c r="D8461" i="46"/>
  <c r="D8456" i="46"/>
  <c r="D8457" i="46"/>
  <c r="D8458" i="46"/>
  <c r="D6987" i="46"/>
  <c r="D377" i="46"/>
  <c r="D6988" i="46"/>
  <c r="D6990" i="46"/>
  <c r="D6986" i="46"/>
  <c r="D5763" i="46"/>
  <c r="D5768" i="46"/>
  <c r="D5762" i="46"/>
  <c r="D5764" i="46"/>
  <c r="D5767" i="46"/>
  <c r="D5769" i="46"/>
  <c r="D5770" i="46"/>
  <c r="D1023" i="46"/>
  <c r="D1685" i="46"/>
  <c r="D1689" i="46"/>
  <c r="D4302" i="46"/>
  <c r="D4303" i="46"/>
  <c r="D4304" i="46"/>
  <c r="D5977" i="46"/>
  <c r="D5978" i="46"/>
  <c r="D5979" i="46"/>
  <c r="D5981" i="46"/>
  <c r="D5983" i="46"/>
  <c r="D2868" i="46"/>
  <c r="D2897" i="46"/>
  <c r="D7003" i="46"/>
  <c r="D7004" i="46"/>
  <c r="D7002" i="46"/>
  <c r="D5815" i="46"/>
  <c r="D8713" i="46"/>
  <c r="D8714" i="46"/>
  <c r="D8715" i="46"/>
  <c r="D1402" i="46"/>
  <c r="D3043" i="46"/>
  <c r="D5372" i="46"/>
  <c r="D5373" i="46"/>
  <c r="D1745" i="46"/>
  <c r="D706" i="46"/>
  <c r="D7358" i="46"/>
  <c r="D7334" i="46"/>
  <c r="D7773" i="46"/>
  <c r="D7765" i="46"/>
  <c r="D7788" i="46"/>
  <c r="D7789" i="46"/>
  <c r="D5869" i="46"/>
  <c r="D319" i="46"/>
  <c r="D3327" i="46"/>
  <c r="D8298" i="46"/>
  <c r="D8303" i="46"/>
  <c r="D8305" i="46"/>
  <c r="D8311" i="46"/>
  <c r="D8312" i="46"/>
  <c r="D8297" i="46"/>
  <c r="D8300" i="46"/>
  <c r="D8308" i="46"/>
  <c r="D8314" i="46"/>
  <c r="D8317" i="46"/>
  <c r="D8319" i="46"/>
  <c r="D8302" i="46"/>
  <c r="D8310" i="46"/>
  <c r="D6765" i="46"/>
  <c r="D8296" i="46"/>
  <c r="D8307" i="46"/>
  <c r="D8315" i="46"/>
  <c r="D8322" i="46"/>
  <c r="D6766" i="46"/>
  <c r="D6769" i="46"/>
  <c r="D6772" i="46"/>
  <c r="D6773" i="46"/>
  <c r="D5796" i="46"/>
  <c r="D4087" i="46"/>
  <c r="D4088" i="46"/>
  <c r="D4089" i="46"/>
  <c r="D3339" i="46"/>
  <c r="D3340" i="46"/>
  <c r="D4090" i="46"/>
  <c r="D6090" i="46"/>
  <c r="D6081" i="46"/>
  <c r="D6092" i="46"/>
  <c r="D6079" i="46"/>
  <c r="D6084" i="46"/>
  <c r="D6091" i="46"/>
  <c r="D6093" i="46"/>
  <c r="D6094" i="46"/>
  <c r="D7875" i="46"/>
  <c r="D9450" i="46"/>
  <c r="D8743" i="46"/>
  <c r="D320" i="46"/>
  <c r="D3341" i="46"/>
  <c r="D5771" i="46"/>
  <c r="D5845" i="46"/>
  <c r="D5846" i="46"/>
  <c r="D7281" i="46"/>
  <c r="D7278" i="46"/>
  <c r="D7279" i="46"/>
  <c r="D6940" i="46"/>
  <c r="D218" i="46"/>
  <c r="D5553" i="46"/>
  <c r="D403" i="46"/>
  <c r="D404" i="46"/>
  <c r="D405" i="46"/>
  <c r="D406" i="46"/>
  <c r="D407" i="46"/>
  <c r="D408" i="46"/>
  <c r="D5274" i="46"/>
  <c r="D5275" i="46"/>
  <c r="D6494" i="46"/>
  <c r="D6499" i="46"/>
  <c r="D1184" i="46"/>
  <c r="D7022" i="46"/>
  <c r="D7023" i="46"/>
  <c r="D7024" i="46"/>
  <c r="D7026" i="46"/>
  <c r="D8370" i="46"/>
  <c r="D8369" i="46"/>
  <c r="D2368" i="46"/>
  <c r="D6921" i="46"/>
  <c r="D6920" i="46"/>
  <c r="D6918" i="46"/>
  <c r="D3235" i="46"/>
  <c r="D6767" i="46"/>
  <c r="D5447" i="46"/>
  <c r="D6771" i="46"/>
  <c r="D5640" i="46"/>
  <c r="D5641" i="46"/>
  <c r="D8324" i="46"/>
  <c r="D8323" i="46"/>
  <c r="D235" i="46"/>
  <c r="D2768" i="46"/>
  <c r="D9307" i="46"/>
  <c r="D9138" i="46"/>
  <c r="D5931" i="46"/>
  <c r="D4091" i="46"/>
  <c r="D3336" i="46"/>
  <c r="D5932" i="46"/>
  <c r="D6685" i="46"/>
  <c r="D8409" i="46"/>
  <c r="D8233" i="46"/>
  <c r="D5752" i="46"/>
  <c r="D5753" i="46"/>
  <c r="D411" i="46"/>
  <c r="D7509" i="46"/>
  <c r="D3731" i="46"/>
  <c r="D7514" i="46"/>
  <c r="D7515" i="46"/>
  <c r="D7516" i="46"/>
  <c r="D7517" i="46"/>
  <c r="D7520" i="46"/>
  <c r="D7510" i="46"/>
  <c r="D7511" i="46"/>
  <c r="D7512" i="46"/>
  <c r="D7513" i="46"/>
  <c r="D8700" i="46"/>
  <c r="D8702" i="46"/>
  <c r="D6112" i="46"/>
  <c r="D6111" i="46"/>
  <c r="D6113" i="46"/>
  <c r="D6893" i="46"/>
  <c r="D6894" i="46"/>
  <c r="D1566" i="46"/>
  <c r="D6896" i="46"/>
  <c r="D1565" i="46"/>
  <c r="D8358" i="46"/>
  <c r="D8360" i="46"/>
  <c r="D6916" i="46"/>
  <c r="D8422" i="46"/>
  <c r="D5812" i="46"/>
  <c r="D6202" i="46"/>
  <c r="D1746" i="46"/>
  <c r="D1744" i="46"/>
  <c r="D3656" i="46"/>
  <c r="D8290" i="46"/>
  <c r="D6687" i="46"/>
  <c r="D6688" i="46"/>
  <c r="D8291" i="46"/>
  <c r="D3494" i="46"/>
  <c r="D1172" i="46"/>
  <c r="D1173" i="46"/>
  <c r="D1174" i="46"/>
  <c r="D5838" i="46"/>
  <c r="D5839" i="46"/>
  <c r="D587" i="46"/>
  <c r="D8362" i="46"/>
  <c r="D8363" i="46"/>
  <c r="D8092" i="46"/>
  <c r="D8093" i="46"/>
  <c r="D8090" i="46"/>
  <c r="D8091" i="46"/>
  <c r="D8094" i="46"/>
  <c r="D2306" i="46"/>
  <c r="D4121" i="46"/>
  <c r="D4115" i="46"/>
  <c r="D4116" i="46"/>
  <c r="D4117" i="46"/>
  <c r="D4118" i="46"/>
  <c r="D4119" i="46"/>
  <c r="D4120" i="46"/>
  <c r="D990" i="46"/>
  <c r="D991" i="46"/>
  <c r="D2224" i="46"/>
  <c r="D8500" i="46"/>
  <c r="D8501" i="46"/>
  <c r="D2225" i="46"/>
  <c r="D9367" i="46"/>
  <c r="D9877" i="46"/>
  <c r="D874" i="46"/>
  <c r="D5934" i="46"/>
  <c r="D2938" i="46"/>
  <c r="D5938" i="46"/>
  <c r="D4715" i="46"/>
  <c r="D4724" i="46"/>
  <c r="D7683" i="46"/>
  <c r="D7311" i="46"/>
  <c r="D7682" i="46"/>
  <c r="D1624" i="46"/>
  <c r="D1654" i="46"/>
  <c r="D8286" i="46"/>
  <c r="D3078" i="46"/>
  <c r="D318" i="46"/>
  <c r="D317" i="46"/>
  <c r="D4173" i="46"/>
  <c r="D4172" i="46"/>
  <c r="D4190" i="46"/>
  <c r="D4191" i="46"/>
  <c r="D5871" i="46"/>
  <c r="D5873" i="46"/>
  <c r="D4192" i="46"/>
  <c r="D5870" i="46"/>
  <c r="D1189" i="46"/>
  <c r="D7164" i="46"/>
  <c r="D8022" i="46"/>
  <c r="D5615" i="46"/>
  <c r="D6355" i="46"/>
  <c r="D2815" i="46"/>
  <c r="D1432" i="46"/>
  <c r="D1434" i="46"/>
  <c r="D3310" i="46"/>
  <c r="D2922" i="46"/>
  <c r="D2905" i="46"/>
  <c r="D6357" i="46"/>
  <c r="D2874" i="46"/>
  <c r="D2866" i="46"/>
  <c r="D7265" i="46"/>
  <c r="D3740" i="46"/>
  <c r="D6306" i="46"/>
  <c r="D5980" i="46"/>
  <c r="D5982" i="46"/>
  <c r="D7280" i="46"/>
  <c r="D3459" i="46"/>
  <c r="D9170" i="46"/>
  <c r="D9182" i="46"/>
  <c r="D9183" i="46"/>
  <c r="D9184" i="46"/>
  <c r="D9186" i="46"/>
  <c r="D9187" i="46"/>
  <c r="D9190" i="46"/>
  <c r="D9191" i="46"/>
  <c r="D9192" i="46"/>
  <c r="D9195" i="46"/>
  <c r="D9196" i="46"/>
  <c r="D9197" i="46"/>
  <c r="D9185" i="46"/>
  <c r="D9188" i="46"/>
  <c r="D9198" i="46"/>
  <c r="D9200" i="46"/>
  <c r="D9201" i="46"/>
  <c r="D9181" i="46"/>
  <c r="D9199" i="46"/>
  <c r="D9204" i="46"/>
  <c r="D9206" i="46"/>
  <c r="D9208" i="46"/>
  <c r="D9209" i="46"/>
  <c r="D9211" i="46"/>
  <c r="D9189" i="46"/>
  <c r="D9205" i="46"/>
  <c r="D9207" i="46"/>
  <c r="D9212" i="46"/>
  <c r="D8495" i="46"/>
  <c r="D9202" i="46"/>
  <c r="D9210" i="46"/>
  <c r="D6232" i="46"/>
  <c r="D3739" i="46"/>
  <c r="D5579" i="46"/>
  <c r="D5580" i="46"/>
  <c r="D3466" i="46"/>
  <c r="D7439" i="46"/>
  <c r="D6150" i="46"/>
  <c r="D6153" i="46"/>
  <c r="D6151" i="46"/>
  <c r="D6152" i="46"/>
  <c r="D6154" i="46"/>
  <c r="D5800" i="46"/>
  <c r="D9899" i="46"/>
  <c r="D1749" i="46"/>
  <c r="D1753" i="46"/>
  <c r="D1758" i="46"/>
  <c r="D7230" i="46"/>
  <c r="D1661" i="46"/>
  <c r="D1660" i="46"/>
  <c r="D5258" i="46"/>
  <c r="D6434" i="46"/>
  <c r="D6439" i="46"/>
  <c r="D6440" i="46"/>
  <c r="D1850" i="46"/>
  <c r="D2996" i="46"/>
  <c r="D3406" i="46"/>
  <c r="D3419" i="46"/>
  <c r="D5798" i="46"/>
  <c r="D1122" i="46"/>
  <c r="D535" i="46"/>
  <c r="D5799" i="46"/>
  <c r="D5801" i="46"/>
  <c r="D5783" i="46"/>
  <c r="D5785" i="46"/>
  <c r="D5789" i="46"/>
  <c r="D5791" i="46"/>
  <c r="D5793" i="46"/>
  <c r="D3468" i="46"/>
  <c r="D3114" i="46"/>
  <c r="D5777" i="46"/>
  <c r="D5778" i="46"/>
  <c r="D5780" i="46"/>
  <c r="D5782" i="46"/>
  <c r="D5788" i="46"/>
  <c r="D5790" i="46"/>
  <c r="D5792" i="46"/>
  <c r="D5795" i="46"/>
  <c r="D3794" i="46"/>
  <c r="D6768" i="46"/>
  <c r="D6770" i="46"/>
  <c r="D5721" i="46"/>
  <c r="D5727" i="46"/>
  <c r="D7353" i="46"/>
  <c r="D7356" i="46"/>
  <c r="D7355" i="46"/>
  <c r="D417" i="46"/>
  <c r="D3967" i="46"/>
  <c r="D3968" i="46"/>
  <c r="D3971" i="46"/>
  <c r="D6871" i="46"/>
  <c r="D6868" i="46"/>
  <c r="D891" i="46"/>
  <c r="D6867" i="46"/>
  <c r="D6869" i="46"/>
  <c r="D6870" i="46"/>
  <c r="D5728" i="46"/>
  <c r="D1659" i="46"/>
  <c r="D6843" i="46"/>
  <c r="D6844" i="46"/>
  <c r="D6875" i="46"/>
  <c r="D6880" i="46"/>
  <c r="D6883" i="46"/>
  <c r="D6884" i="46"/>
  <c r="D6878" i="46"/>
  <c r="D6879" i="46"/>
  <c r="D6882" i="46"/>
  <c r="D8356" i="46"/>
  <c r="D5922" i="46"/>
  <c r="D1647" i="46"/>
  <c r="D1648" i="46"/>
  <c r="D3418" i="46"/>
  <c r="D4105" i="46"/>
  <c r="D1649" i="46"/>
  <c r="D1650" i="46"/>
  <c r="D1288" i="46"/>
  <c r="D6007" i="46"/>
  <c r="D6008" i="46"/>
  <c r="D1287" i="46"/>
  <c r="D6001" i="46"/>
  <c r="D6002" i="46"/>
  <c r="D6513" i="46"/>
  <c r="D6512" i="46"/>
  <c r="D1024" i="46"/>
  <c r="D9291" i="46"/>
  <c r="D5577" i="46"/>
  <c r="D1832" i="46"/>
  <c r="D7363" i="46"/>
  <c r="D7372" i="46"/>
  <c r="D7375" i="46"/>
  <c r="D7384" i="46"/>
  <c r="D1763" i="46"/>
  <c r="D8353" i="46"/>
  <c r="D8354" i="46"/>
  <c r="D8351" i="46"/>
  <c r="D8352" i="46"/>
  <c r="D7318" i="46"/>
  <c r="D903" i="46"/>
  <c r="D3420" i="46"/>
  <c r="D7322" i="46"/>
  <c r="D5732" i="46"/>
  <c r="D5733" i="46"/>
  <c r="D9880" i="46"/>
  <c r="D9881" i="46"/>
  <c r="D9882" i="46"/>
  <c r="D8468" i="46"/>
  <c r="D7663" i="46"/>
  <c r="D7664" i="46"/>
  <c r="D988" i="46"/>
  <c r="D989" i="46"/>
  <c r="D985" i="46"/>
  <c r="D4041" i="46"/>
  <c r="D4042" i="46"/>
  <c r="D1261" i="46"/>
  <c r="D7894" i="46"/>
  <c r="D3845" i="46"/>
  <c r="D5875" i="46"/>
  <c r="D5874" i="46"/>
  <c r="D3752" i="46"/>
  <c r="D3753" i="46"/>
  <c r="D3751" i="46"/>
  <c r="D7202" i="46"/>
  <c r="D3754" i="46"/>
  <c r="D3758" i="46"/>
  <c r="D3759" i="46"/>
  <c r="D794" i="46"/>
  <c r="D3755" i="46"/>
  <c r="D3757" i="46"/>
  <c r="D3756" i="46"/>
  <c r="D2710" i="46"/>
  <c r="D3932" i="46"/>
  <c r="D8659" i="46"/>
  <c r="D8660" i="46"/>
  <c r="D8661" i="46"/>
  <c r="D8658" i="46"/>
  <c r="D10016" i="46"/>
  <c r="D435" i="46"/>
  <c r="D3931" i="46"/>
  <c r="D7276" i="46"/>
  <c r="D7275" i="46"/>
  <c r="D2595" i="46"/>
  <c r="D9239" i="46"/>
  <c r="D5830" i="46"/>
  <c r="D5828" i="46"/>
  <c r="D5827" i="46"/>
  <c r="D1154" i="46"/>
  <c r="D7795" i="46"/>
  <c r="D7796" i="46"/>
  <c r="D7798" i="46"/>
  <c r="D7799" i="46"/>
  <c r="D2999" i="46"/>
  <c r="D7797" i="46"/>
  <c r="D3379" i="46"/>
  <c r="D8102" i="46"/>
  <c r="D8104" i="46"/>
  <c r="D8105" i="46"/>
  <c r="D4478" i="46"/>
  <c r="D8442" i="46"/>
  <c r="D8443" i="46"/>
  <c r="D8441" i="46"/>
  <c r="D6774" i="46"/>
  <c r="D5829" i="46"/>
  <c r="D1151" i="46"/>
  <c r="D875" i="46"/>
  <c r="D852" i="46"/>
  <c r="D1165" i="46"/>
  <c r="D1171" i="46"/>
  <c r="D8444" i="46"/>
  <c r="D8445" i="46"/>
  <c r="D6775" i="46"/>
  <c r="D6776" i="46"/>
  <c r="D6100" i="46"/>
  <c r="D7488" i="46"/>
  <c r="D7490" i="46"/>
  <c r="D6098" i="46"/>
  <c r="D7489" i="46"/>
  <c r="D6107" i="46"/>
  <c r="D6109" i="46"/>
  <c r="D6110" i="46"/>
  <c r="D6103" i="46"/>
  <c r="D6104" i="46"/>
  <c r="D6106" i="46"/>
  <c r="D6105" i="46"/>
  <c r="D6108" i="46"/>
  <c r="D3687" i="46"/>
  <c r="D3691" i="46"/>
  <c r="D3682" i="46"/>
  <c r="D3683" i="46"/>
  <c r="D3684" i="46"/>
  <c r="D3685" i="46"/>
  <c r="D3689" i="46"/>
  <c r="D3690" i="46"/>
  <c r="D3701" i="46"/>
  <c r="D3702" i="46"/>
  <c r="D3708" i="46"/>
  <c r="D6096" i="46"/>
  <c r="D6097" i="46"/>
  <c r="D3692" i="46"/>
  <c r="D3700" i="46"/>
  <c r="D3709" i="46"/>
  <c r="D3694" i="46"/>
  <c r="D6099" i="46"/>
  <c r="D6801" i="46"/>
  <c r="D288" i="46"/>
  <c r="D8325" i="46"/>
  <c r="D7681" i="46"/>
  <c r="D2814" i="46"/>
  <c r="D289" i="46"/>
  <c r="D2990" i="46"/>
  <c r="D2991" i="46"/>
  <c r="D8418" i="46"/>
  <c r="D5772" i="46"/>
  <c r="D5724" i="46"/>
  <c r="D5722" i="46"/>
  <c r="D5843" i="46"/>
  <c r="D5844" i="46"/>
  <c r="D5773" i="46"/>
  <c r="D5847" i="46"/>
  <c r="D853" i="46"/>
  <c r="D6872" i="46"/>
  <c r="D5351" i="46"/>
  <c r="D2895" i="46"/>
  <c r="D6461" i="46"/>
  <c r="D2917" i="46"/>
  <c r="D1932" i="46"/>
  <c r="D1934" i="46"/>
  <c r="D1927" i="46"/>
  <c r="D1928" i="46"/>
  <c r="D1929" i="46"/>
  <c r="D1930" i="46"/>
  <c r="D1931" i="46"/>
  <c r="D1933" i="46"/>
  <c r="D1936" i="46"/>
  <c r="D1938" i="46"/>
  <c r="D1939" i="46"/>
  <c r="D1945" i="46"/>
  <c r="D1946" i="46"/>
  <c r="D1940" i="46"/>
  <c r="D1942" i="46"/>
  <c r="D6827" i="46"/>
  <c r="D6828" i="46"/>
  <c r="D6829" i="46"/>
  <c r="D6832" i="46"/>
  <c r="D6834" i="46"/>
  <c r="D6836" i="46"/>
  <c r="D2837" i="46"/>
  <c r="D2840" i="46"/>
  <c r="D10005" i="46"/>
  <c r="D7277" i="46"/>
  <c r="D5729" i="46"/>
  <c r="D1331" i="46"/>
  <c r="D1332" i="46"/>
  <c r="D4343" i="46"/>
  <c r="D2390" i="46"/>
  <c r="D2392" i="46"/>
  <c r="D2393" i="46"/>
  <c r="D2391" i="46"/>
  <c r="D8285" i="46"/>
  <c r="D6505" i="46"/>
  <c r="D2862" i="46"/>
  <c r="D6507" i="46"/>
  <c r="D6508" i="46"/>
  <c r="D6510" i="46"/>
  <c r="D8357" i="46"/>
  <c r="D986" i="46"/>
  <c r="D987" i="46"/>
  <c r="D8469" i="46"/>
  <c r="D8470" i="46"/>
  <c r="D4232" i="46"/>
  <c r="D9680" i="46"/>
  <c r="D5826" i="46"/>
  <c r="D590" i="46"/>
  <c r="D6348" i="46"/>
  <c r="D1423" i="46"/>
  <c r="D1011" i="46"/>
  <c r="D7186" i="46"/>
  <c r="D6349" i="46"/>
  <c r="D930" i="46"/>
  <c r="D3491" i="46"/>
  <c r="D186" i="46"/>
  <c r="D5925" i="46"/>
  <c r="D185" i="46"/>
  <c r="D5448" i="46"/>
  <c r="D6800" i="46"/>
  <c r="D6795" i="46"/>
  <c r="D6803" i="46"/>
  <c r="D6794" i="46"/>
  <c r="D6796" i="46"/>
  <c r="D6797" i="46"/>
  <c r="D6798" i="46"/>
  <c r="D6799" i="46"/>
  <c r="D6802" i="46"/>
  <c r="D8327" i="46"/>
  <c r="D6195" i="46"/>
  <c r="D9902" i="46"/>
  <c r="D9903" i="46"/>
  <c r="D544" i="46"/>
  <c r="D7567" i="46"/>
  <c r="D9939" i="46"/>
  <c r="D9940" i="46"/>
  <c r="D545" i="46"/>
  <c r="D546" i="46"/>
  <c r="D5325" i="46"/>
  <c r="D5549" i="46"/>
  <c r="D7267" i="46"/>
  <c r="D7268" i="46"/>
  <c r="D1747" i="46"/>
  <c r="D5904" i="46"/>
  <c r="D3297" i="46"/>
  <c r="D5610" i="46"/>
  <c r="D1478" i="46"/>
  <c r="D6962" i="46"/>
  <c r="D6963" i="46"/>
  <c r="D6964" i="46"/>
  <c r="D6965" i="46"/>
  <c r="D992" i="46"/>
  <c r="D993" i="46"/>
  <c r="D8103" i="46"/>
  <c r="D3350" i="46"/>
  <c r="D3384" i="46"/>
  <c r="D6293" i="46"/>
  <c r="D6294" i="46"/>
  <c r="D9934" i="46"/>
  <c r="D9935" i="46"/>
  <c r="D6291" i="46"/>
  <c r="D6295" i="46"/>
  <c r="D6290" i="46"/>
  <c r="D9932" i="46"/>
  <c r="D7534" i="46"/>
  <c r="D7063" i="46"/>
  <c r="D3500" i="46"/>
  <c r="D7802" i="46"/>
  <c r="D7803" i="46"/>
  <c r="D7804" i="46"/>
  <c r="D3501" i="46"/>
  <c r="D3502" i="46"/>
  <c r="D2260" i="46"/>
  <c r="D2262" i="46"/>
  <c r="D10006" i="46"/>
  <c r="D10009" i="46"/>
  <c r="D10008" i="46"/>
  <c r="D3543" i="46"/>
  <c r="D7236" i="46"/>
  <c r="D7274" i="46"/>
  <c r="D3670" i="46"/>
  <c r="D948" i="46"/>
  <c r="D949" i="46"/>
  <c r="D7995" i="46"/>
  <c r="D6446" i="46"/>
  <c r="D6447" i="46"/>
  <c r="D182" i="46"/>
  <c r="D6448" i="46"/>
  <c r="D6449" i="46"/>
  <c r="D8432" i="46"/>
  <c r="D7143" i="46"/>
  <c r="D8557" i="46"/>
  <c r="D8559" i="46"/>
  <c r="D8558" i="46"/>
  <c r="D589" i="46"/>
  <c r="D1198" i="46"/>
  <c r="D1737" i="46"/>
  <c r="D6821" i="46"/>
  <c r="D6830" i="46"/>
  <c r="D6824" i="46"/>
  <c r="D6825" i="46"/>
  <c r="D6833" i="46"/>
  <c r="D6835" i="46"/>
  <c r="D6274" i="46"/>
  <c r="D6275" i="46"/>
  <c r="D6273" i="46"/>
  <c r="D594" i="46"/>
  <c r="D1855" i="46"/>
  <c r="D1857" i="46"/>
  <c r="D419" i="46"/>
  <c r="D1814" i="46"/>
  <c r="D5898" i="46"/>
  <c r="D5893" i="46"/>
  <c r="D5895" i="46"/>
  <c r="D5896" i="46"/>
  <c r="D5897" i="46"/>
  <c r="D5816" i="46"/>
  <c r="D1655" i="46"/>
  <c r="D5813" i="46"/>
  <c r="D7269" i="46"/>
  <c r="D1762" i="46"/>
  <c r="D4671" i="46"/>
  <c r="D1764" i="46"/>
  <c r="D6381" i="46"/>
  <c r="D4672" i="46"/>
  <c r="D788" i="46"/>
  <c r="D790" i="46"/>
  <c r="D791" i="46"/>
  <c r="D787" i="46"/>
  <c r="D789" i="46"/>
  <c r="D792" i="46"/>
  <c r="D3421" i="46"/>
  <c r="D5818" i="46"/>
  <c r="D5817" i="46"/>
  <c r="D5819" i="46"/>
  <c r="D5820" i="46"/>
  <c r="D6519" i="46"/>
  <c r="D5594" i="46"/>
  <c r="D5593" i="46"/>
  <c r="D3991" i="46"/>
  <c r="D9081" i="46"/>
  <c r="D9082" i="46"/>
  <c r="D9083" i="46"/>
  <c r="D9084" i="46"/>
  <c r="D7111" i="46"/>
  <c r="D3283" i="46"/>
  <c r="D3092" i="46"/>
  <c r="D2489" i="46"/>
  <c r="D3362" i="46"/>
  <c r="D2505" i="46"/>
  <c r="D2504" i="46"/>
  <c r="D8355" i="46"/>
  <c r="D7319" i="46"/>
  <c r="D1736" i="46"/>
  <c r="D6515" i="46"/>
  <c r="D6516" i="46"/>
  <c r="D6831" i="46"/>
  <c r="D2857" i="46"/>
  <c r="D2858" i="46"/>
  <c r="D5560" i="46"/>
  <c r="D1306" i="46"/>
  <c r="D5564" i="46"/>
  <c r="D1308" i="46"/>
  <c r="D1297" i="46"/>
  <c r="D1298" i="46"/>
  <c r="D1309" i="46"/>
  <c r="D6517" i="46"/>
  <c r="D6518" i="46"/>
  <c r="D7727" i="46"/>
  <c r="D8024" i="46"/>
  <c r="D8556" i="46"/>
  <c r="D4755" i="46"/>
  <c r="D4756" i="46"/>
  <c r="D8138" i="46"/>
  <c r="D7790" i="46"/>
  <c r="D7852" i="46"/>
  <c r="D7845" i="46"/>
  <c r="D7846" i="46"/>
  <c r="D2135" i="46"/>
  <c r="D7847" i="46"/>
  <c r="D2137" i="46"/>
  <c r="D7849" i="46"/>
  <c r="D7136" i="46"/>
  <c r="D2138" i="46"/>
  <c r="D7138" i="46"/>
  <c r="D2142" i="46"/>
  <c r="D8705" i="46"/>
  <c r="D8498" i="46"/>
  <c r="D8499" i="46"/>
  <c r="D8023" i="46"/>
  <c r="D8025" i="46"/>
  <c r="D8026" i="46"/>
  <c r="D5632" i="46"/>
  <c r="D2970" i="46"/>
  <c r="D3733" i="46"/>
  <c r="D3734" i="46"/>
  <c r="D3735" i="46"/>
  <c r="D6304" i="46"/>
  <c r="D2893" i="46"/>
  <c r="D8037" i="46"/>
  <c r="D2779" i="46"/>
  <c r="D2780" i="46"/>
  <c r="D2782" i="46"/>
  <c r="D2783" i="46"/>
  <c r="D2785" i="46"/>
  <c r="D2786" i="46"/>
  <c r="D2787" i="46"/>
  <c r="D2788" i="46"/>
  <c r="D8450" i="46"/>
  <c r="D8449" i="46"/>
  <c r="D3893" i="46"/>
  <c r="D3080" i="46"/>
  <c r="D6012" i="46"/>
  <c r="D6333" i="46"/>
  <c r="D6013" i="46"/>
  <c r="D6018" i="46"/>
  <c r="D6023" i="46"/>
  <c r="D6016" i="46"/>
  <c r="D6017" i="46"/>
  <c r="D6019" i="46"/>
  <c r="D6020" i="46"/>
  <c r="D6022" i="46"/>
  <c r="D6025" i="46"/>
  <c r="D7684" i="46"/>
  <c r="D5821" i="46"/>
  <c r="D6957" i="46"/>
  <c r="D6958" i="46"/>
  <c r="D6959" i="46"/>
  <c r="D8371" i="46"/>
  <c r="D8372" i="46"/>
  <c r="D5759" i="46"/>
  <c r="D5760" i="46"/>
  <c r="D5758" i="46"/>
  <c r="D9369" i="46"/>
  <c r="D3672" i="46"/>
  <c r="D2863" i="46"/>
  <c r="D2859" i="46"/>
  <c r="D7680" i="46"/>
  <c r="D3671" i="46"/>
  <c r="D8328" i="46"/>
  <c r="D8326" i="46"/>
  <c r="D622" i="46"/>
  <c r="D7741" i="46"/>
  <c r="D5291" i="46"/>
  <c r="D5293" i="46"/>
  <c r="D5294" i="46"/>
  <c r="D2111" i="46"/>
  <c r="D6900" i="46"/>
  <c r="D6203" i="46"/>
  <c r="D6204" i="46"/>
  <c r="D4696" i="46"/>
  <c r="D3795" i="46"/>
  <c r="D3796" i="46"/>
  <c r="D7312" i="46"/>
  <c r="D7313" i="46"/>
  <c r="D7314" i="46"/>
  <c r="D7315" i="46"/>
  <c r="D7316" i="46"/>
  <c r="D1280" i="46"/>
  <c r="D5999" i="46"/>
  <c r="D6000" i="46"/>
  <c r="D1283" i="46"/>
  <c r="D5997" i="46"/>
  <c r="D6003" i="46"/>
  <c r="D6010" i="46"/>
  <c r="D5276" i="46"/>
  <c r="D8329" i="46"/>
  <c r="D9658" i="46"/>
  <c r="D2038" i="46"/>
  <c r="D3360" i="46"/>
  <c r="D3361" i="46"/>
  <c r="D2849" i="46"/>
  <c r="D6966" i="46"/>
  <c r="D5633" i="46"/>
  <c r="D5634" i="46"/>
  <c r="D5635" i="46"/>
  <c r="D5636" i="46"/>
  <c r="D5637" i="46"/>
  <c r="D7729" i="46"/>
  <c r="D7730" i="46"/>
  <c r="D7734" i="46"/>
  <c r="D7738" i="46"/>
  <c r="D7739" i="46"/>
  <c r="D7740" i="46"/>
  <c r="D7742" i="46"/>
  <c r="D7733" i="46"/>
  <c r="D3789" i="46"/>
  <c r="D7728" i="46"/>
  <c r="D7731" i="46"/>
  <c r="D7732" i="46"/>
  <c r="D7737" i="46"/>
  <c r="D7761" i="46"/>
  <c r="D6087" i="46"/>
  <c r="D6088" i="46"/>
  <c r="D7308" i="46"/>
  <c r="D5806" i="46"/>
  <c r="D5807" i="46"/>
  <c r="D5810" i="46"/>
  <c r="D5808" i="46"/>
  <c r="D856" i="46"/>
  <c r="D4694" i="46"/>
  <c r="D4695" i="46"/>
  <c r="D7320" i="46"/>
  <c r="D7321" i="46"/>
  <c r="D3249" i="46"/>
  <c r="D3257" i="46"/>
  <c r="D714" i="46"/>
  <c r="D2253" i="46"/>
  <c r="D909" i="46"/>
  <c r="D3247" i="46"/>
  <c r="D3248" i="46"/>
  <c r="D10042" i="46"/>
  <c r="D8748" i="46"/>
  <c r="D10043" i="46"/>
  <c r="D5236" i="46"/>
  <c r="D5965" i="46"/>
  <c r="D6011" i="46"/>
  <c r="D5964" i="46"/>
  <c r="D1019" i="46"/>
  <c r="D1021" i="46"/>
  <c r="D1022" i="46"/>
  <c r="D1018" i="46"/>
  <c r="D5754" i="46"/>
  <c r="D1016" i="46"/>
  <c r="D1017" i="46"/>
  <c r="D5755" i="46"/>
  <c r="D5757" i="46"/>
  <c r="D1020" i="46"/>
  <c r="D5756" i="46"/>
  <c r="D5985" i="46"/>
  <c r="D3686" i="46"/>
  <c r="D5986" i="46"/>
  <c r="D3688" i="46"/>
  <c r="D10024" i="46"/>
  <c r="D7031" i="46"/>
  <c r="D7034" i="46"/>
  <c r="D7035" i="46"/>
  <c r="D7036" i="46"/>
  <c r="D7037" i="46"/>
  <c r="D2956" i="46"/>
  <c r="D2955" i="46"/>
  <c r="D2958" i="46"/>
  <c r="D2957" i="46"/>
  <c r="D5290" i="46"/>
  <c r="D5292" i="46"/>
  <c r="D607" i="46"/>
  <c r="D608" i="46"/>
  <c r="D609" i="46"/>
  <c r="D610" i="46"/>
  <c r="D611" i="46"/>
  <c r="D614" i="46"/>
  <c r="D615" i="46"/>
  <c r="D4473" i="46"/>
  <c r="D4474" i="46"/>
  <c r="D6947" i="46"/>
  <c r="D4475" i="46"/>
  <c r="D7245" i="46"/>
  <c r="D6949" i="46"/>
  <c r="D4476" i="46"/>
  <c r="D6948" i="46"/>
  <c r="D180" i="46"/>
  <c r="D6116" i="46"/>
  <c r="D3329" i="46"/>
  <c r="D702" i="46"/>
  <c r="D5930" i="46"/>
  <c r="D795" i="46"/>
  <c r="D3104" i="46"/>
  <c r="D7538" i="46"/>
  <c r="D1741" i="46"/>
  <c r="D2977" i="46"/>
  <c r="D8036" i="46"/>
  <c r="D4452" i="46"/>
  <c r="D2954" i="46"/>
  <c r="D8330" i="46"/>
  <c r="D8331" i="46"/>
  <c r="D8335" i="46"/>
  <c r="D7547" i="46"/>
  <c r="D3076" i="46"/>
  <c r="D7391" i="46"/>
  <c r="D7548" i="46"/>
  <c r="D7549" i="46"/>
  <c r="D7550" i="46"/>
  <c r="D6837" i="46"/>
  <c r="D8472" i="46"/>
  <c r="D8473" i="46"/>
  <c r="D8474" i="46"/>
  <c r="D8475" i="46"/>
  <c r="D8476" i="46"/>
  <c r="D8479" i="46"/>
  <c r="D6848" i="46"/>
  <c r="D6850" i="46"/>
  <c r="D6851" i="46"/>
  <c r="D6849" i="46"/>
  <c r="D6852" i="46"/>
  <c r="D623" i="46"/>
  <c r="D6855" i="46"/>
  <c r="D6856" i="46"/>
  <c r="D6857" i="46"/>
  <c r="D6859" i="46"/>
  <c r="D6858" i="46"/>
  <c r="D6862" i="46"/>
  <c r="D6863" i="46"/>
  <c r="D6860" i="46"/>
  <c r="D6861" i="46"/>
  <c r="D6864" i="46"/>
  <c r="D6487" i="46"/>
  <c r="D6521" i="46"/>
  <c r="D3617" i="46"/>
  <c r="D8017" i="46"/>
  <c r="D5590" i="46"/>
  <c r="D1821" i="46"/>
  <c r="D1823" i="46"/>
  <c r="D1826" i="46"/>
  <c r="D1827" i="46"/>
  <c r="D1825" i="46"/>
  <c r="D1829" i="46"/>
  <c r="D1822" i="46"/>
  <c r="D1824" i="46"/>
  <c r="D1828" i="46"/>
  <c r="D1973" i="46"/>
  <c r="D1974" i="46"/>
  <c r="D8471" i="46"/>
  <c r="D7119" i="46"/>
  <c r="D7121" i="46"/>
  <c r="D7120" i="46"/>
  <c r="D7122" i="46"/>
  <c r="D2192" i="46"/>
  <c r="D9380" i="46"/>
  <c r="D6865" i="46"/>
  <c r="D6866" i="46"/>
  <c r="D5966" i="46"/>
  <c r="D5967" i="46"/>
  <c r="D5970" i="46"/>
  <c r="D5971" i="46"/>
  <c r="D6532" i="46"/>
  <c r="D2303" i="46"/>
  <c r="D3017" i="46"/>
  <c r="D6533" i="46"/>
  <c r="D6534" i="46"/>
  <c r="D6535" i="46"/>
  <c r="D7340" i="46"/>
  <c r="D7342" i="46"/>
  <c r="D7345" i="46"/>
  <c r="D7349" i="46"/>
  <c r="D7338" i="46"/>
  <c r="D7339" i="46"/>
  <c r="D7341" i="46"/>
  <c r="D7343" i="46"/>
  <c r="D7344" i="46"/>
  <c r="D7346" i="46"/>
  <c r="D7351" i="46"/>
  <c r="D7352" i="46"/>
  <c r="D586" i="46"/>
  <c r="D7487" i="46"/>
  <c r="D6101" i="46"/>
  <c r="D6102" i="46"/>
  <c r="D6118" i="46"/>
  <c r="D1191" i="46"/>
  <c r="D1192" i="46"/>
  <c r="D1193" i="46"/>
  <c r="D1194" i="46"/>
  <c r="D1129" i="46"/>
  <c r="D1132" i="46"/>
  <c r="D1149" i="46"/>
  <c r="D6119" i="46"/>
  <c r="D7493" i="46"/>
  <c r="D7494" i="46"/>
  <c r="D6122" i="46"/>
  <c r="D6522" i="46"/>
  <c r="D6524" i="46"/>
  <c r="D8014" i="46"/>
  <c r="D6525" i="46"/>
  <c r="D8046" i="46"/>
  <c r="D2261" i="46"/>
  <c r="D9904" i="46"/>
  <c r="D2807" i="46"/>
  <c r="D1124" i="46"/>
  <c r="D9683" i="46"/>
  <c r="D7508" i="46"/>
  <c r="D6523" i="46"/>
  <c r="D1524" i="46"/>
  <c r="D5927" i="46"/>
  <c r="D5928" i="46"/>
  <c r="D1259" i="46"/>
  <c r="D7307" i="46"/>
  <c r="D1677" i="46"/>
  <c r="D7309" i="46"/>
  <c r="D5802" i="46"/>
  <c r="D5803" i="46"/>
  <c r="D5805" i="46"/>
  <c r="D6874" i="46"/>
  <c r="D6876" i="46"/>
  <c r="D6877" i="46"/>
  <c r="D6881" i="46"/>
  <c r="D6885" i="46"/>
  <c r="D6528" i="46"/>
  <c r="D5638" i="46"/>
  <c r="D5639" i="46"/>
  <c r="D2291" i="46"/>
  <c r="D6529" i="46"/>
  <c r="D6530" i="46"/>
  <c r="D6531" i="46"/>
  <c r="D2293" i="46"/>
  <c r="D9285" i="46"/>
  <c r="D7642" i="46"/>
  <c r="D9958" i="46"/>
  <c r="D9962" i="46"/>
  <c r="D9964" i="46"/>
  <c r="D9965" i="46"/>
  <c r="D9959" i="46"/>
  <c r="D9963" i="46"/>
  <c r="D9971" i="46"/>
  <c r="D9960" i="46"/>
  <c r="D9961" i="46"/>
  <c r="D9966" i="46"/>
  <c r="D9967" i="46"/>
  <c r="D9968" i="46"/>
  <c r="D9970" i="46"/>
  <c r="D9973" i="46"/>
  <c r="D9974" i="46"/>
  <c r="D9969" i="46"/>
  <c r="D3071" i="46"/>
  <c r="D9972" i="46"/>
  <c r="D2024" i="46"/>
  <c r="D9975" i="46"/>
  <c r="D2025" i="46"/>
  <c r="D854" i="46"/>
  <c r="D2853" i="46"/>
  <c r="D2877" i="46"/>
  <c r="D2919" i="46"/>
  <c r="D8096" i="46"/>
  <c r="D8097" i="46"/>
  <c r="D8098" i="46"/>
  <c r="D8099" i="46"/>
  <c r="D8100" i="46"/>
  <c r="D8095" i="46"/>
  <c r="D8101" i="46"/>
  <c r="D6912" i="46"/>
  <c r="D6909" i="46"/>
  <c r="D6911" i="46"/>
  <c r="D6910" i="46"/>
  <c r="D6914" i="46"/>
  <c r="D8366" i="46"/>
  <c r="D8365" i="46"/>
  <c r="D6969" i="46"/>
  <c r="D6970" i="46"/>
  <c r="D8373" i="46"/>
  <c r="D6971" i="46"/>
  <c r="D6972" i="46"/>
  <c r="D6944" i="46"/>
  <c r="D2973" i="46"/>
  <c r="D372" i="46"/>
  <c r="D373" i="46"/>
  <c r="D6536" i="46"/>
  <c r="D2861" i="46"/>
  <c r="D4422" i="46"/>
  <c r="D9685" i="46"/>
  <c r="D9684" i="46"/>
  <c r="D7491" i="46"/>
  <c r="D7492" i="46"/>
  <c r="D3749" i="46"/>
  <c r="D6684" i="46"/>
  <c r="D3079" i="46"/>
  <c r="D7027" i="46"/>
  <c r="D7028" i="46"/>
  <c r="D7029" i="46"/>
  <c r="D7030" i="46"/>
  <c r="D7044" i="46"/>
  <c r="D1819" i="46"/>
  <c r="D7038" i="46"/>
  <c r="D7048" i="46"/>
  <c r="D7049" i="46"/>
  <c r="D7039" i="46"/>
  <c r="D7040" i="46"/>
  <c r="D7041" i="46"/>
  <c r="D7042" i="46"/>
  <c r="D7045" i="46"/>
  <c r="D7046" i="46"/>
  <c r="D7043" i="46"/>
  <c r="D1817" i="46"/>
  <c r="D1818" i="46"/>
  <c r="D1820" i="46"/>
  <c r="D7047" i="46"/>
  <c r="D7050" i="46"/>
  <c r="D955" i="46"/>
  <c r="D7332" i="46"/>
  <c r="D7330" i="46"/>
  <c r="D2114" i="46"/>
  <c r="D2115" i="46"/>
  <c r="D6898" i="46"/>
  <c r="D6899" i="46"/>
  <c r="D2113" i="46"/>
  <c r="D484" i="46"/>
  <c r="D478" i="46"/>
  <c r="D481" i="46"/>
  <c r="D485" i="46"/>
  <c r="D487" i="46"/>
  <c r="D479" i="46"/>
  <c r="D490" i="46"/>
  <c r="D496" i="46"/>
  <c r="D498" i="46"/>
  <c r="D499" i="46"/>
  <c r="D486" i="46"/>
  <c r="D497" i="46"/>
  <c r="D477" i="46"/>
  <c r="D480" i="46"/>
  <c r="D494" i="46"/>
  <c r="D495" i="46"/>
  <c r="D474" i="46"/>
  <c r="D475" i="46"/>
  <c r="D476" i="46"/>
  <c r="D500" i="46"/>
  <c r="D8455" i="46"/>
  <c r="D6886" i="46"/>
  <c r="D6889" i="46"/>
  <c r="D5946" i="46"/>
  <c r="D3727" i="46"/>
  <c r="D3728" i="46"/>
  <c r="D5952" i="46"/>
  <c r="D3497" i="46"/>
  <c r="D5953" i="46"/>
  <c r="D5892" i="46"/>
  <c r="D6263" i="46"/>
  <c r="D2959" i="46"/>
  <c r="D6187" i="46"/>
  <c r="D6188" i="46"/>
  <c r="D6186" i="46"/>
  <c r="D6189" i="46"/>
  <c r="D6190" i="46"/>
  <c r="D6191" i="46"/>
  <c r="D6904" i="46"/>
  <c r="D6560" i="46"/>
  <c r="D6552" i="46"/>
  <c r="D6554" i="46"/>
  <c r="D6559" i="46"/>
  <c r="D6556" i="46"/>
  <c r="D6561" i="46"/>
  <c r="D6562" i="46"/>
  <c r="D6563" i="46"/>
  <c r="D6566" i="46"/>
  <c r="D6567" i="46"/>
  <c r="D6544" i="46"/>
  <c r="D6546" i="46"/>
  <c r="D6547" i="46"/>
  <c r="D6548" i="46"/>
  <c r="D6551" i="46"/>
  <c r="D6553" i="46"/>
  <c r="D6557" i="46"/>
  <c r="D6558" i="46"/>
  <c r="D6542" i="46"/>
  <c r="D6543" i="46"/>
  <c r="D6545" i="46"/>
  <c r="D2845" i="46"/>
  <c r="D2804" i="46"/>
  <c r="D2809" i="46"/>
  <c r="D2827" i="46"/>
  <c r="D2830" i="46"/>
  <c r="D6550" i="46"/>
  <c r="D6549" i="46"/>
  <c r="D6555" i="46"/>
  <c r="D3242" i="46"/>
  <c r="D3251" i="46"/>
  <c r="D5567" i="46"/>
  <c r="D31" i="46"/>
  <c r="D1346" i="46"/>
  <c r="D6223" i="46"/>
  <c r="D6960" i="46"/>
  <c r="D3800" i="46"/>
  <c r="D6586" i="46"/>
  <c r="D6587" i="46"/>
  <c r="D6588" i="46"/>
  <c r="D6584" i="46"/>
  <c r="D6585" i="46"/>
  <c r="D6590" i="46"/>
  <c r="D8018" i="46"/>
  <c r="D3801" i="46"/>
  <c r="D1742" i="46"/>
  <c r="D1975" i="46"/>
  <c r="D1976" i="46"/>
  <c r="D6565" i="46"/>
  <c r="D6568" i="46"/>
  <c r="D6564" i="46"/>
  <c r="D3819" i="46"/>
  <c r="D3820" i="46"/>
  <c r="D2365" i="46"/>
  <c r="D2366" i="46"/>
  <c r="D1948" i="46"/>
  <c r="D1935" i="46"/>
  <c r="D1937" i="46"/>
  <c r="D1944" i="46"/>
  <c r="D1949" i="46"/>
  <c r="D1950" i="46"/>
  <c r="D1958" i="46"/>
  <c r="D1960" i="46"/>
  <c r="D1952" i="46"/>
  <c r="D1961" i="46"/>
  <c r="D1964" i="46"/>
  <c r="D1965" i="46"/>
  <c r="D1966" i="46"/>
  <c r="D1951" i="46"/>
  <c r="D1953" i="46"/>
  <c r="D1954" i="46"/>
  <c r="D1955" i="46"/>
  <c r="D1956" i="46"/>
  <c r="D1957" i="46"/>
  <c r="D1963" i="46"/>
  <c r="D1962" i="46"/>
  <c r="D7677" i="46"/>
  <c r="D6569" i="46"/>
  <c r="D6571" i="46"/>
  <c r="D6573" i="46"/>
  <c r="D6578" i="46"/>
  <c r="D6579" i="46"/>
  <c r="D6581" i="46"/>
  <c r="D6572" i="46"/>
  <c r="D6570" i="46"/>
  <c r="D6574" i="46"/>
  <c r="D6575" i="46"/>
  <c r="D6576" i="46"/>
  <c r="D6577" i="46"/>
  <c r="D6580" i="46"/>
  <c r="D4558" i="46"/>
  <c r="D4551" i="46"/>
  <c r="D8697" i="46"/>
  <c r="D8688" i="46"/>
  <c r="D8699" i="46"/>
  <c r="D8701" i="46"/>
  <c r="D8690" i="46"/>
  <c r="D8684" i="46"/>
  <c r="D9330" i="46"/>
  <c r="D4920" i="46"/>
  <c r="D4919" i="46"/>
  <c r="D5160" i="46"/>
  <c r="D5159" i="46"/>
  <c r="D5161" i="46"/>
  <c r="D5162" i="46"/>
  <c r="D5158" i="46"/>
  <c r="D7433" i="46"/>
  <c r="D7436" i="46"/>
  <c r="D7443" i="46"/>
  <c r="D7444" i="46"/>
  <c r="D7445" i="46"/>
  <c r="D7446" i="46"/>
  <c r="D7447" i="46"/>
  <c r="D7448" i="46"/>
  <c r="D5181" i="46"/>
  <c r="D5173" i="46"/>
  <c r="D3385" i="46"/>
  <c r="D2945" i="46"/>
  <c r="D2949" i="46"/>
  <c r="D1543" i="46"/>
  <c r="D5184" i="46"/>
  <c r="D5182" i="46"/>
  <c r="D4086" i="46"/>
  <c r="D5183" i="46"/>
  <c r="D4227" i="46"/>
  <c r="D997" i="46"/>
  <c r="D4228" i="46"/>
  <c r="D4229" i="46"/>
  <c r="D5185" i="46"/>
  <c r="D9848" i="46"/>
  <c r="D5471" i="46"/>
  <c r="D4382" i="46"/>
  <c r="D4383" i="46"/>
  <c r="D9931" i="46"/>
  <c r="D3732" i="46"/>
  <c r="D472" i="46"/>
  <c r="D473" i="46"/>
  <c r="D4338" i="46"/>
  <c r="D4339" i="46"/>
  <c r="D2438" i="46"/>
  <c r="D2439" i="46"/>
  <c r="D5355" i="46"/>
  <c r="D2112" i="46"/>
  <c r="D2116" i="46"/>
  <c r="D4846" i="46"/>
  <c r="D7668" i="46"/>
  <c r="D5352" i="46"/>
  <c r="D1573" i="46"/>
  <c r="D1575" i="46"/>
  <c r="D2395" i="46"/>
  <c r="D1574" i="46"/>
  <c r="D1739" i="46"/>
  <c r="D5842" i="46"/>
  <c r="D845" i="46"/>
  <c r="D846" i="46"/>
  <c r="D848" i="46"/>
  <c r="D849" i="46"/>
  <c r="D847" i="46"/>
  <c r="D850" i="46"/>
  <c r="D7931" i="46"/>
  <c r="D7929" i="46"/>
  <c r="D7935" i="46"/>
  <c r="D7937" i="46"/>
  <c r="D7933" i="46"/>
  <c r="D5360" i="46"/>
  <c r="D944" i="46"/>
  <c r="D933" i="46"/>
  <c r="D4435" i="46"/>
  <c r="D2059" i="46"/>
  <c r="D657" i="46"/>
  <c r="D658" i="46"/>
  <c r="D3143" i="46"/>
  <c r="D5168" i="46"/>
  <c r="D286" i="46"/>
  <c r="D4311" i="46"/>
  <c r="D4312" i="46"/>
  <c r="D1190" i="46"/>
  <c r="D8496" i="46"/>
  <c r="D8497" i="46"/>
  <c r="D7554" i="46"/>
  <c r="D7163" i="46"/>
  <c r="D1379" i="46"/>
  <c r="D1380" i="46"/>
  <c r="D3218" i="46"/>
  <c r="D3192" i="46"/>
  <c r="D3133" i="46"/>
  <c r="D3128" i="46"/>
  <c r="D3134" i="46"/>
  <c r="D3155" i="46"/>
  <c r="D3194" i="46"/>
  <c r="D3195" i="46"/>
  <c r="D3197" i="46"/>
  <c r="D3215" i="46"/>
  <c r="D3183" i="46"/>
  <c r="D1389" i="46"/>
  <c r="D1387" i="46"/>
  <c r="D1388" i="46"/>
  <c r="D6014" i="46"/>
  <c r="D1391" i="46"/>
  <c r="D4296" i="46"/>
  <c r="D1268" i="46"/>
  <c r="D4297" i="46"/>
  <c r="D4298" i="46"/>
  <c r="D5239" i="46"/>
  <c r="D9866" i="46"/>
  <c r="D3438" i="46"/>
  <c r="D4554" i="46"/>
  <c r="D1260" i="46"/>
  <c r="D660" i="46"/>
  <c r="D661" i="46"/>
  <c r="D659" i="46"/>
  <c r="D4274" i="46"/>
  <c r="D203" i="46"/>
  <c r="D204" i="46"/>
  <c r="D5254" i="46"/>
  <c r="D3243" i="46"/>
  <c r="D3252" i="46"/>
  <c r="D3250" i="46"/>
  <c r="D3266" i="46"/>
  <c r="D3265" i="46"/>
  <c r="D3240" i="46"/>
  <c r="D3245" i="46"/>
  <c r="D3255" i="46"/>
  <c r="D3261" i="46"/>
  <c r="D3258" i="46"/>
  <c r="D3238" i="46"/>
  <c r="D10041" i="46"/>
  <c r="D9375" i="46"/>
  <c r="D9376" i="46"/>
  <c r="D9377" i="46"/>
  <c r="D2600" i="46"/>
  <c r="D2601" i="46"/>
  <c r="D2603" i="46"/>
  <c r="D2585" i="46"/>
  <c r="D2586" i="46"/>
  <c r="D9374" i="46"/>
  <c r="D2602" i="46"/>
  <c r="D9373" i="46"/>
  <c r="D3394" i="46"/>
  <c r="D3395" i="46"/>
  <c r="D1152" i="46"/>
  <c r="D1153" i="46"/>
  <c r="D1815" i="46"/>
  <c r="D2118" i="46"/>
  <c r="D2399" i="46"/>
  <c r="D633" i="46"/>
  <c r="D1286" i="46"/>
  <c r="D742" i="46"/>
  <c r="D5215" i="46"/>
  <c r="D5512" i="46"/>
  <c r="D9860" i="46"/>
  <c r="D5216" i="46"/>
  <c r="D5192" i="46"/>
  <c r="D4436" i="46"/>
  <c r="D2060" i="46"/>
  <c r="D3004" i="46"/>
  <c r="D7431" i="46"/>
  <c r="D7432" i="46"/>
  <c r="D1547" i="46"/>
  <c r="D2424" i="46"/>
  <c r="D8045" i="46"/>
  <c r="D8042" i="46"/>
  <c r="D8040" i="46"/>
  <c r="D5174" i="46"/>
  <c r="D9846" i="46"/>
  <c r="D5180" i="46"/>
  <c r="D9845" i="46"/>
  <c r="D5177" i="46"/>
  <c r="D5178" i="46"/>
  <c r="D7414" i="46"/>
  <c r="D2995" i="46"/>
  <c r="D9540" i="46"/>
  <c r="D4589" i="46"/>
  <c r="D2594" i="46"/>
  <c r="D4590" i="46"/>
  <c r="D5186" i="46"/>
  <c r="D3" i="46"/>
  <c r="D5145" i="46"/>
  <c r="D5146" i="46"/>
  <c r="D4245" i="46"/>
  <c r="D4247" i="46"/>
  <c r="D4252" i="46"/>
  <c r="D4248" i="46"/>
  <c r="D4249" i="46"/>
  <c r="D4250" i="46"/>
  <c r="D4251" i="46"/>
  <c r="D4253" i="46"/>
  <c r="D422" i="46"/>
  <c r="D4277" i="46"/>
  <c r="D7354" i="46"/>
  <c r="D4278" i="46"/>
  <c r="D4275" i="46"/>
  <c r="D4276" i="46"/>
  <c r="D4279" i="46"/>
  <c r="D3555" i="46"/>
  <c r="D3557" i="46"/>
  <c r="D3556" i="46"/>
  <c r="D3559" i="46"/>
  <c r="D3561" i="46"/>
  <c r="D3558" i="46"/>
  <c r="D3560" i="46"/>
  <c r="D3969" i="46"/>
  <c r="D2389" i="46"/>
  <c r="D5170" i="46"/>
  <c r="D1285" i="46"/>
  <c r="D4981" i="46"/>
  <c r="D3351" i="46"/>
  <c r="D4390" i="46"/>
  <c r="D4408" i="46"/>
  <c r="D4409" i="46"/>
  <c r="D4388" i="46"/>
  <c r="D4389" i="46"/>
  <c r="D7362" i="46"/>
  <c r="D733" i="46"/>
  <c r="D732" i="46"/>
  <c r="D737" i="46"/>
  <c r="D738" i="46"/>
  <c r="D735" i="46"/>
  <c r="D734" i="46"/>
  <c r="D739" i="46"/>
  <c r="D736" i="46"/>
  <c r="D740" i="46"/>
  <c r="D741" i="46"/>
  <c r="D3150" i="46"/>
  <c r="D7286" i="46"/>
  <c r="D7287" i="46"/>
  <c r="D7284" i="46"/>
  <c r="D902" i="46"/>
  <c r="D5332" i="46"/>
  <c r="D5333" i="46"/>
  <c r="D913" i="46"/>
  <c r="D3988" i="46"/>
  <c r="D2423" i="46"/>
  <c r="D3622" i="46"/>
  <c r="D3790" i="46"/>
  <c r="D8065" i="46"/>
  <c r="D3355" i="46"/>
  <c r="D5214" i="46"/>
  <c r="D1150" i="46"/>
  <c r="D1424" i="46"/>
  <c r="D1428" i="46"/>
  <c r="D1429" i="46"/>
  <c r="D8487" i="46"/>
  <c r="D5230" i="46"/>
  <c r="D8436" i="46"/>
  <c r="D6196" i="46"/>
  <c r="D726" i="46"/>
  <c r="D727" i="46"/>
  <c r="D728" i="46"/>
  <c r="D7526" i="46"/>
  <c r="D4417" i="46"/>
  <c r="D4418" i="46"/>
  <c r="D4419" i="46"/>
  <c r="D2396" i="46"/>
  <c r="D2398" i="46"/>
  <c r="D1971" i="46"/>
  <c r="D7533" i="46"/>
  <c r="D1600" i="46"/>
  <c r="D1601" i="46"/>
  <c r="D2453" i="46"/>
  <c r="D2454" i="46"/>
  <c r="D2455" i="46"/>
  <c r="D1305" i="46"/>
  <c r="D1307" i="46"/>
  <c r="D1431" i="46"/>
  <c r="D1433" i="46"/>
  <c r="D2456" i="46"/>
  <c r="D2457" i="46"/>
  <c r="D2461" i="46"/>
  <c r="D2452" i="46"/>
  <c r="D7805" i="46"/>
  <c r="D7806" i="46"/>
  <c r="D4447" i="46"/>
  <c r="D4446" i="46"/>
  <c r="D4448" i="46"/>
  <c r="D4445" i="46"/>
  <c r="D4444" i="46"/>
  <c r="D3896" i="46"/>
  <c r="D8" i="46"/>
  <c r="D2537" i="46"/>
  <c r="D2538" i="46"/>
  <c r="D2539" i="46"/>
  <c r="D2540" i="46"/>
  <c r="D8560" i="46"/>
  <c r="D4533" i="46"/>
  <c r="D4534" i="46"/>
  <c r="D1197" i="46"/>
  <c r="D8039" i="46"/>
  <c r="D6279" i="46"/>
  <c r="D6276" i="46"/>
  <c r="D6277" i="46"/>
  <c r="D9672" i="46"/>
  <c r="D4285" i="46"/>
  <c r="D591" i="46"/>
  <c r="D9145" i="46"/>
  <c r="D5376" i="46"/>
  <c r="D5381" i="46"/>
  <c r="D7646" i="46"/>
  <c r="D3648" i="46"/>
  <c r="D7647" i="46"/>
  <c r="D5387" i="46"/>
  <c r="D5378" i="46"/>
  <c r="D5386" i="46"/>
  <c r="D5390" i="46"/>
  <c r="D5377" i="46"/>
  <c r="D5379" i="46"/>
  <c r="D5380" i="46"/>
  <c r="D5224" i="46"/>
  <c r="D7434" i="46"/>
  <c r="D7323" i="46"/>
  <c r="D7324" i="46"/>
  <c r="D4231" i="46"/>
  <c r="D2063" i="46"/>
  <c r="D2064" i="46"/>
  <c r="D7325" i="46"/>
  <c r="D7326" i="46"/>
  <c r="D3818" i="46"/>
  <c r="D6470" i="46"/>
  <c r="D3365" i="46"/>
  <c r="D8044" i="46"/>
  <c r="D8426" i="46"/>
  <c r="D4333" i="46"/>
  <c r="D4334" i="46"/>
  <c r="D4335" i="46"/>
  <c r="D4336" i="46"/>
  <c r="D4337" i="46"/>
  <c r="D4340" i="46"/>
  <c r="D4341" i="46"/>
  <c r="D4342" i="46"/>
  <c r="D4344" i="46"/>
  <c r="D4332" i="46"/>
  <c r="D2928" i="46"/>
  <c r="D1513" i="46"/>
  <c r="D1515" i="46"/>
  <c r="D1517" i="46"/>
  <c r="D1510" i="46"/>
  <c r="D1511" i="46"/>
  <c r="D1520" i="46"/>
  <c r="D8043" i="46"/>
  <c r="D8041" i="46"/>
  <c r="D7266" i="46"/>
  <c r="D2061" i="46"/>
  <c r="D6509" i="46"/>
  <c r="D3914" i="46"/>
  <c r="D1425" i="46"/>
  <c r="D1521" i="46"/>
  <c r="D1299" i="46"/>
  <c r="D6039" i="46"/>
  <c r="D6040" i="46"/>
  <c r="D3402" i="46"/>
  <c r="D1522" i="46"/>
  <c r="D2536" i="46"/>
  <c r="D10036" i="46"/>
  <c r="D4527" i="46"/>
  <c r="D4528" i="46"/>
  <c r="D2136" i="46"/>
  <c r="D1615" i="46"/>
  <c r="D2144" i="46"/>
  <c r="D2592" i="46"/>
  <c r="D2593" i="46"/>
  <c r="D3403" i="46"/>
  <c r="D3404" i="46"/>
  <c r="D3405" i="46"/>
  <c r="D3401" i="46"/>
  <c r="D3373" i="46"/>
  <c r="D3374" i="46"/>
  <c r="D3375" i="46"/>
  <c r="D3376" i="46"/>
  <c r="D3377" i="46"/>
  <c r="D3378" i="46"/>
  <c r="D7657" i="46"/>
  <c r="D200" i="46"/>
  <c r="D5250" i="46"/>
  <c r="D9869" i="46"/>
  <c r="D5251" i="46"/>
  <c r="D9870" i="46"/>
  <c r="D2272" i="46"/>
  <c r="D621" i="46"/>
  <c r="D2278" i="46"/>
  <c r="D2274" i="46"/>
  <c r="D8027" i="46"/>
  <c r="D2282" i="46"/>
  <c r="D2281" i="46"/>
  <c r="D2284" i="46"/>
  <c r="D2285" i="46"/>
  <c r="D2283" i="46"/>
  <c r="D2276" i="46"/>
  <c r="D2277" i="46"/>
  <c r="D2280" i="46"/>
  <c r="D8028" i="46"/>
  <c r="D2279" i="46"/>
  <c r="D2286" i="46"/>
  <c r="D2287" i="46"/>
  <c r="D2777" i="46"/>
  <c r="D2778" i="46"/>
  <c r="D2776" i="46"/>
  <c r="D3562" i="46"/>
  <c r="D5241" i="46"/>
  <c r="D1273" i="46"/>
  <c r="D1274" i="46"/>
  <c r="D6026" i="46"/>
  <c r="D4437" i="46"/>
  <c r="D358" i="46"/>
  <c r="D359" i="46"/>
  <c r="D5748" i="46"/>
  <c r="D5765" i="46"/>
  <c r="D1120" i="46"/>
  <c r="D5738" i="46"/>
  <c r="D5741" i="46"/>
  <c r="D5739" i="46"/>
  <c r="D5743" i="46"/>
  <c r="D2288" i="46"/>
  <c r="D2290" i="46"/>
  <c r="D1548" i="46"/>
  <c r="D7650" i="46"/>
  <c r="D7651" i="46"/>
  <c r="D1333" i="46"/>
  <c r="D5204" i="46"/>
  <c r="D9852" i="46"/>
  <c r="D5205" i="46"/>
  <c r="D9853" i="46"/>
  <c r="D5206" i="46"/>
  <c r="D5995" i="46"/>
  <c r="D1279" i="46"/>
  <c r="D6015" i="46"/>
  <c r="D1284" i="46"/>
  <c r="D7430" i="46"/>
  <c r="D5349" i="46"/>
  <c r="D8339" i="46"/>
  <c r="D9657" i="46"/>
  <c r="D9872" i="46"/>
  <c r="D5253" i="46"/>
  <c r="D9873" i="46"/>
  <c r="D1409" i="46"/>
  <c r="D5255" i="46"/>
  <c r="D9874" i="46"/>
  <c r="D1406" i="46"/>
  <c r="D1407" i="46"/>
  <c r="D3201" i="46"/>
  <c r="D4420" i="46"/>
  <c r="D1412" i="46"/>
  <c r="D1413" i="46"/>
  <c r="D1405" i="46"/>
  <c r="D1408" i="46"/>
  <c r="D1410" i="46"/>
  <c r="D1411" i="46"/>
  <c r="D1414" i="46"/>
  <c r="D743" i="46"/>
  <c r="D744" i="46"/>
  <c r="D1588" i="46"/>
  <c r="D5468" i="46"/>
  <c r="D5469" i="46"/>
  <c r="D4440" i="46"/>
  <c r="D1276" i="46"/>
  <c r="D1277" i="46"/>
  <c r="D1278" i="46"/>
  <c r="D1290" i="46"/>
  <c r="D5994" i="46"/>
  <c r="D1123" i="46"/>
  <c r="D5334" i="46"/>
  <c r="D1128" i="46"/>
  <c r="D1914" i="46"/>
  <c r="D1915" i="46"/>
  <c r="D585" i="46"/>
  <c r="D6526" i="46"/>
  <c r="D6527" i="46"/>
  <c r="D2271" i="46"/>
  <c r="D4525" i="46"/>
  <c r="D592" i="46"/>
  <c r="D620" i="46"/>
  <c r="D2273" i="46"/>
  <c r="D2275" i="46"/>
  <c r="D2490" i="46"/>
  <c r="D2494" i="46"/>
  <c r="D2495" i="46"/>
  <c r="D2496" i="46"/>
  <c r="D2497" i="46"/>
  <c r="D2498" i="46"/>
  <c r="D2506" i="46"/>
  <c r="D2507" i="46"/>
  <c r="D2678" i="46"/>
  <c r="D2502" i="46"/>
  <c r="D2503" i="46"/>
  <c r="D1051" i="46"/>
  <c r="D7285" i="46"/>
  <c r="D1181" i="46"/>
  <c r="D5617" i="46"/>
  <c r="D5616" i="46"/>
  <c r="D1911" i="46"/>
  <c r="D3198" i="46"/>
  <c r="D5097" i="46"/>
  <c r="D3989" i="46"/>
  <c r="D2289" i="46"/>
  <c r="D3637" i="46"/>
  <c r="D8749" i="46"/>
  <c r="D8750" i="46"/>
  <c r="D4307" i="46"/>
  <c r="D4308" i="46"/>
  <c r="D4322" i="46"/>
  <c r="D4323" i="46"/>
  <c r="D4306" i="46"/>
  <c r="D4314" i="46"/>
  <c r="D4313" i="46"/>
  <c r="D4324" i="46"/>
  <c r="D4316" i="46"/>
  <c r="D4317" i="46"/>
  <c r="D4315" i="46"/>
  <c r="D4325" i="46"/>
  <c r="D4318" i="46"/>
  <c r="D4320" i="46"/>
  <c r="D4321" i="46"/>
  <c r="D4319" i="46"/>
  <c r="D5962" i="46"/>
  <c r="D5963" i="46"/>
  <c r="D1266" i="46"/>
  <c r="D4310" i="46"/>
  <c r="D4309" i="46"/>
  <c r="D1267" i="46"/>
  <c r="D5219" i="46"/>
  <c r="D5220" i="46"/>
  <c r="D5221" i="46"/>
  <c r="D5222" i="46"/>
  <c r="D4237" i="46"/>
  <c r="D5223" i="46"/>
  <c r="D6520" i="46"/>
  <c r="D1523" i="46"/>
  <c r="D5335" i="46"/>
  <c r="D1686" i="46"/>
  <c r="D1688" i="46"/>
  <c r="D1690" i="46"/>
  <c r="D624" i="46"/>
  <c r="D625" i="46"/>
  <c r="D626" i="46"/>
  <c r="D7472" i="46"/>
  <c r="D7471" i="46"/>
  <c r="D7473" i="46"/>
  <c r="D7474" i="46"/>
  <c r="D7475" i="46"/>
  <c r="D7476" i="46"/>
  <c r="D7477" i="46"/>
  <c r="D7480" i="46"/>
  <c r="D7478" i="46"/>
  <c r="D7479" i="46"/>
  <c r="D3424" i="46"/>
  <c r="D5348" i="46"/>
  <c r="D1972" i="46"/>
  <c r="D8052" i="46"/>
  <c r="D8053" i="46"/>
  <c r="D8054" i="46"/>
  <c r="D9065" i="46"/>
  <c r="D2656" i="46"/>
  <c r="D9066" i="46"/>
  <c r="D7656" i="46"/>
  <c r="D2043" i="46"/>
  <c r="D9063" i="46"/>
  <c r="D2042" i="46"/>
  <c r="D7655" i="46"/>
  <c r="D5344" i="46"/>
  <c r="D8337" i="46"/>
  <c r="D8338" i="46"/>
  <c r="D8344" i="46"/>
  <c r="D6853" i="46"/>
  <c r="D9905" i="46"/>
  <c r="D4462" i="46"/>
  <c r="D6854" i="46"/>
  <c r="D9906" i="46"/>
  <c r="D1563" i="46"/>
  <c r="D1564" i="46"/>
  <c r="D999" i="46"/>
  <c r="D7824" i="46"/>
  <c r="D7825" i="46"/>
  <c r="D342" i="46"/>
  <c r="D2258" i="46"/>
  <c r="D3970" i="46"/>
  <c r="D4300" i="46"/>
  <c r="D4301" i="46"/>
  <c r="D8034" i="46"/>
  <c r="D8031" i="46"/>
  <c r="D8029" i="46"/>
  <c r="D2295" i="46"/>
  <c r="D8033" i="46"/>
  <c r="D2294" i="46"/>
  <c r="D2304" i="46"/>
  <c r="D2296" i="46"/>
  <c r="D2297" i="46"/>
  <c r="D2298" i="46"/>
  <c r="D1525" i="46"/>
  <c r="D371" i="46"/>
  <c r="D4266" i="46"/>
  <c r="D4265" i="46"/>
  <c r="D4267" i="46"/>
  <c r="D4269" i="46"/>
  <c r="D4271" i="46"/>
  <c r="D4255" i="46"/>
  <c r="D4257" i="46"/>
  <c r="D4258" i="46"/>
  <c r="D4254" i="46"/>
  <c r="D5840" i="46"/>
  <c r="D5363" i="46"/>
  <c r="D8251" i="46"/>
  <c r="D8253" i="46"/>
  <c r="D8248" i="46"/>
  <c r="D731" i="46"/>
  <c r="D7227" i="46"/>
  <c r="D7226" i="46"/>
  <c r="D2353" i="46"/>
  <c r="D2354" i="46"/>
  <c r="D8061" i="46"/>
  <c r="D1734" i="46"/>
  <c r="D2305" i="46"/>
  <c r="D8062" i="46"/>
  <c r="D5336" i="46"/>
  <c r="D7648" i="46"/>
  <c r="D164" i="46"/>
  <c r="D165" i="46"/>
  <c r="D166" i="46"/>
  <c r="D6538" i="46"/>
  <c r="D1831" i="46"/>
  <c r="D5191" i="46"/>
  <c r="D1907" i="46"/>
  <c r="D3407" i="46"/>
  <c r="D4286" i="46"/>
  <c r="D4287" i="46"/>
  <c r="D4288" i="46"/>
  <c r="D4289" i="46"/>
  <c r="D5188" i="46"/>
  <c r="D5189" i="46"/>
  <c r="D5190" i="46"/>
  <c r="D5187" i="46"/>
  <c r="D1131" i="46"/>
  <c r="D1133" i="46"/>
  <c r="D1139" i="46"/>
  <c r="D1142" i="46"/>
  <c r="D1176" i="46"/>
  <c r="D1179" i="46"/>
  <c r="D1472" i="46"/>
  <c r="D1474" i="46"/>
  <c r="D1148" i="46"/>
  <c r="D8032" i="46"/>
  <c r="D8030" i="46"/>
  <c r="D2292" i="46"/>
  <c r="D2302" i="46"/>
  <c r="D2301" i="46"/>
  <c r="D2299" i="46"/>
  <c r="D2300" i="46"/>
  <c r="D2425" i="46"/>
  <c r="D2428" i="46"/>
  <c r="D2431" i="46"/>
  <c r="D2426" i="46"/>
  <c r="D2430" i="46"/>
  <c r="D2427" i="46"/>
  <c r="D2429" i="46"/>
  <c r="D1567" i="46"/>
  <c r="D1568" i="46"/>
  <c r="D5489" i="46"/>
  <c r="D1585" i="46"/>
  <c r="D6968" i="46"/>
  <c r="D1586" i="46"/>
  <c r="D1587" i="46"/>
  <c r="D6967" i="46"/>
  <c r="D8021" i="46"/>
  <c r="D1589" i="46"/>
  <c r="D2036" i="46"/>
  <c r="D2037" i="46"/>
  <c r="D1417" i="46"/>
  <c r="D1419" i="46"/>
  <c r="D6341" i="46"/>
  <c r="D7299" i="46"/>
  <c r="D6342" i="46"/>
  <c r="D1913" i="46"/>
  <c r="D1916" i="46"/>
  <c r="D1636" i="46"/>
  <c r="D1147" i="46"/>
  <c r="D2941" i="46"/>
  <c r="D7033" i="46"/>
  <c r="D7032" i="46"/>
  <c r="D5449" i="46"/>
  <c r="D5450" i="46"/>
  <c r="D8424" i="46"/>
  <c r="D8425" i="46"/>
  <c r="D2963" i="46"/>
  <c r="D2965" i="46"/>
  <c r="D2966" i="46"/>
  <c r="D2961" i="46"/>
  <c r="D7331" i="46"/>
  <c r="D501" i="46"/>
  <c r="D504" i="46"/>
  <c r="D160" i="46"/>
  <c r="D7529" i="46"/>
  <c r="D4330" i="46"/>
  <c r="D4331" i="46"/>
  <c r="D1339" i="46"/>
  <c r="D7290" i="46"/>
  <c r="D30" i="46"/>
  <c r="D1343" i="46"/>
  <c r="D4345" i="46"/>
  <c r="D1344" i="46"/>
  <c r="D6220" i="46"/>
  <c r="D6216" i="46"/>
  <c r="D3566" i="46"/>
  <c r="D6217" i="46"/>
  <c r="D6222" i="46"/>
  <c r="D6219" i="46"/>
  <c r="D1348" i="46"/>
  <c r="D236" i="46"/>
  <c r="D2985" i="46"/>
  <c r="D237" i="46"/>
  <c r="D4857" i="46"/>
  <c r="D4859" i="46"/>
  <c r="D4860" i="46"/>
  <c r="D4861" i="46"/>
  <c r="D4858" i="46"/>
  <c r="D7524" i="46"/>
  <c r="D6170" i="46"/>
  <c r="D6171" i="46"/>
  <c r="D7525" i="46"/>
  <c r="D8008" i="46"/>
  <c r="D8010" i="46"/>
  <c r="D8009" i="46"/>
  <c r="D8011" i="46"/>
  <c r="D8007" i="46"/>
  <c r="D6582" i="46"/>
  <c r="D2046" i="46"/>
  <c r="D2048" i="46"/>
  <c r="D3006" i="46"/>
  <c r="D6313" i="46"/>
  <c r="D6312" i="46"/>
  <c r="D6314" i="46"/>
  <c r="D7652" i="46"/>
  <c r="D7653" i="46"/>
  <c r="D7654" i="46"/>
  <c r="D2441" i="46"/>
  <c r="D2440" i="46"/>
  <c r="D1445" i="46"/>
  <c r="D8506" i="46"/>
  <c r="D2445" i="46"/>
  <c r="D2446" i="46"/>
  <c r="D2447" i="46"/>
  <c r="D2942" i="46"/>
  <c r="D2706" i="46"/>
  <c r="D3872" i="46"/>
  <c r="D101" i="46"/>
  <c r="D103" i="46"/>
  <c r="D104" i="46"/>
  <c r="D100" i="46"/>
  <c r="D102" i="46"/>
  <c r="D4656" i="46"/>
  <c r="D1340" i="46"/>
  <c r="D5225" i="46"/>
  <c r="D894" i="46"/>
  <c r="D893" i="46"/>
  <c r="D895" i="46"/>
  <c r="D2647" i="46"/>
  <c r="D2648" i="46"/>
  <c r="D8999" i="46"/>
  <c r="D3035" i="46"/>
  <c r="D3051" i="46"/>
  <c r="D3055" i="46"/>
  <c r="D3046" i="46"/>
  <c r="D3067" i="46"/>
  <c r="D3068" i="46"/>
  <c r="D3106" i="46"/>
  <c r="D3089" i="46"/>
  <c r="D9605" i="46"/>
  <c r="D3268" i="46"/>
  <c r="D9900" i="46"/>
  <c r="D4463" i="46"/>
  <c r="D4465" i="46"/>
  <c r="D4471" i="46"/>
  <c r="D4464" i="46"/>
  <c r="D4290" i="46"/>
  <c r="D4291" i="46"/>
  <c r="D5439" i="46"/>
  <c r="D5440" i="46"/>
  <c r="D5441" i="46"/>
  <c r="D5442" i="46"/>
  <c r="D5443" i="46"/>
  <c r="D295" i="46"/>
  <c r="D3913" i="46"/>
  <c r="D3912" i="46"/>
  <c r="D6540" i="46"/>
  <c r="D3917" i="46"/>
  <c r="D9665" i="46"/>
  <c r="D3915" i="46"/>
  <c r="D7649" i="46"/>
  <c r="D1528" i="46"/>
  <c r="D9666" i="46"/>
  <c r="D3916" i="46"/>
  <c r="D6247" i="46"/>
  <c r="D1365" i="46"/>
  <c r="D7459" i="46"/>
  <c r="D1366" i="46"/>
  <c r="D2378" i="46"/>
  <c r="D2379" i="46"/>
  <c r="D627" i="46"/>
  <c r="D628" i="46"/>
  <c r="D629" i="46"/>
  <c r="D4483" i="46"/>
  <c r="D4484" i="46"/>
  <c r="D4485" i="46"/>
  <c r="D630" i="46"/>
  <c r="D631" i="46"/>
  <c r="D632" i="46"/>
  <c r="D4479" i="46"/>
  <c r="D4480" i="46"/>
  <c r="D4481" i="46"/>
  <c r="D4482" i="46"/>
  <c r="D634" i="46"/>
  <c r="D635" i="46"/>
  <c r="D4488" i="46"/>
  <c r="D4489" i="46"/>
  <c r="D4490" i="46"/>
  <c r="D4487" i="46"/>
  <c r="D4491" i="46"/>
  <c r="D4492" i="46"/>
  <c r="D4498" i="46"/>
  <c r="D4493" i="46"/>
  <c r="D4486" i="46"/>
  <c r="D542" i="46"/>
  <c r="D2663" i="46"/>
  <c r="D10049" i="46"/>
  <c r="D2361" i="46"/>
  <c r="D2360" i="46"/>
  <c r="D1342" i="46"/>
  <c r="D1326" i="46"/>
  <c r="D1347" i="46"/>
  <c r="D1503" i="46"/>
  <c r="D1505" i="46"/>
  <c r="D1519" i="46"/>
  <c r="D4749" i="46"/>
  <c r="D2986" i="46"/>
  <c r="D4748" i="46"/>
  <c r="D4428" i="46"/>
  <c r="D7792" i="46"/>
  <c r="D7794" i="46"/>
  <c r="D1579" i="46"/>
  <c r="D1580" i="46"/>
  <c r="D2057" i="46"/>
  <c r="D1583" i="46"/>
  <c r="D1581" i="46"/>
  <c r="D1582" i="46"/>
  <c r="D2358" i="46"/>
  <c r="D2359" i="46"/>
  <c r="D287" i="46"/>
  <c r="D7283" i="46"/>
  <c r="D8057" i="46"/>
  <c r="D8058" i="46"/>
  <c r="D8059" i="46"/>
  <c r="D8060" i="46"/>
  <c r="D5848" i="46"/>
  <c r="D5990" i="46"/>
  <c r="D5270" i="46"/>
  <c r="D5271" i="46"/>
  <c r="D2266" i="46"/>
  <c r="D2269" i="46"/>
  <c r="D2265" i="46"/>
  <c r="D2267" i="46"/>
  <c r="D2270" i="46"/>
  <c r="D4347" i="46"/>
  <c r="D6229" i="46"/>
  <c r="D3616" i="46"/>
  <c r="D9216" i="46"/>
  <c r="D9217" i="46"/>
  <c r="D3015" i="46"/>
  <c r="D1531" i="46"/>
  <c r="D9345" i="46"/>
  <c r="D9347" i="46"/>
  <c r="D9357" i="46"/>
  <c r="D3436" i="46"/>
  <c r="D9346" i="46"/>
  <c r="D9437" i="46"/>
  <c r="D3806" i="46"/>
  <c r="D2371" i="46"/>
  <c r="D2372" i="46"/>
  <c r="D3397" i="46"/>
  <c r="D2373" i="46"/>
  <c r="D4674" i="46"/>
  <c r="D1338" i="46"/>
  <c r="D3289" i="46"/>
  <c r="D1899" i="46"/>
  <c r="D1900" i="46"/>
  <c r="D1901" i="46"/>
  <c r="D3564" i="46"/>
  <c r="D2675" i="46"/>
  <c r="D2676" i="46"/>
  <c r="D2677" i="46"/>
  <c r="D9075" i="46"/>
  <c r="D10048" i="46"/>
  <c r="D2674" i="46"/>
  <c r="D1613" i="46"/>
  <c r="D1441" i="46"/>
  <c r="D1443" i="46"/>
  <c r="D994" i="46"/>
  <c r="D2910" i="46"/>
  <c r="D3123" i="46"/>
  <c r="D3169" i="46"/>
  <c r="D694" i="46"/>
  <c r="D4679" i="46"/>
  <c r="D4683" i="46"/>
  <c r="D701" i="46"/>
  <c r="D4681" i="46"/>
  <c r="D4682" i="46"/>
  <c r="D4676" i="46"/>
  <c r="D4678" i="46"/>
  <c r="D5497" i="46"/>
  <c r="D4294" i="46"/>
  <c r="D4295" i="46"/>
  <c r="D1415" i="46"/>
  <c r="D1416" i="46"/>
  <c r="D1418" i="46"/>
  <c r="D1420" i="46"/>
  <c r="D5256" i="46"/>
  <c r="D9875" i="46"/>
  <c r="D2090" i="46"/>
  <c r="D4454" i="46"/>
  <c r="D4459" i="46"/>
  <c r="D4456" i="46"/>
  <c r="D4457" i="46"/>
  <c r="D1330" i="46"/>
  <c r="D1502" i="46"/>
  <c r="D1500" i="46"/>
  <c r="D4466" i="46"/>
  <c r="D4468" i="46"/>
  <c r="D4469" i="46"/>
  <c r="D3348" i="46"/>
  <c r="D167" i="46"/>
  <c r="D3788" i="46"/>
  <c r="D3016" i="46"/>
  <c r="D7662" i="46"/>
  <c r="D7661" i="46"/>
  <c r="D3787" i="46"/>
  <c r="D6458" i="46"/>
  <c r="D1481" i="46"/>
  <c r="D1483" i="46"/>
  <c r="D2524" i="46"/>
  <c r="D8537" i="46"/>
  <c r="D3021" i="46"/>
  <c r="D3515" i="46"/>
  <c r="D8541" i="46"/>
  <c r="D8544" i="46"/>
  <c r="D8548" i="46"/>
  <c r="D8553" i="46"/>
  <c r="D1430" i="46"/>
  <c r="D227" i="46"/>
  <c r="D2377" i="46"/>
  <c r="D5586" i="46"/>
  <c r="D5589" i="46"/>
  <c r="D7256" i="46"/>
  <c r="D7258" i="46"/>
  <c r="D7259" i="46"/>
  <c r="D2318" i="46"/>
  <c r="D7257" i="46"/>
  <c r="D1512" i="46"/>
  <c r="D7260" i="46"/>
  <c r="D1479" i="46"/>
  <c r="D5510" i="46"/>
  <c r="D1578" i="46"/>
  <c r="D1577" i="46"/>
  <c r="D6901" i="46"/>
  <c r="D2066" i="46"/>
  <c r="D2067" i="46"/>
  <c r="D2071" i="46"/>
  <c r="D2072" i="46"/>
  <c r="D2073" i="46"/>
  <c r="D4429" i="46"/>
  <c r="D4430" i="46"/>
  <c r="D4431" i="46"/>
  <c r="D4432" i="46"/>
  <c r="D210" i="46"/>
  <c r="D2070" i="46"/>
  <c r="D908" i="46"/>
  <c r="D2746" i="46"/>
  <c r="D10077" i="46"/>
  <c r="D729" i="46"/>
  <c r="D730" i="46"/>
  <c r="D1530" i="46"/>
  <c r="D6600" i="46"/>
  <c r="D1529" i="46"/>
  <c r="D2319" i="46"/>
  <c r="D1501" i="46"/>
  <c r="D2320" i="46"/>
  <c r="D2323" i="46"/>
  <c r="D2324" i="46"/>
  <c r="D2325" i="46"/>
  <c r="D2321" i="46"/>
  <c r="D2322" i="46"/>
  <c r="D2326" i="46"/>
  <c r="D2327" i="46"/>
  <c r="D4565" i="46"/>
  <c r="D1281" i="46"/>
  <c r="D7658" i="46"/>
  <c r="D687" i="46"/>
  <c r="D9465" i="46"/>
  <c r="D5515" i="46"/>
  <c r="D5516" i="46"/>
  <c r="D9464" i="46"/>
  <c r="D5519" i="46"/>
  <c r="D4122" i="46"/>
  <c r="D5517" i="46"/>
  <c r="D5523" i="46"/>
  <c r="D4123" i="46"/>
  <c r="D5521" i="46"/>
  <c r="D5522" i="46"/>
  <c r="D1005" i="46"/>
  <c r="D5520" i="46"/>
  <c r="D5524" i="46"/>
  <c r="D8839" i="46"/>
  <c r="D8829" i="46"/>
  <c r="D8831" i="46"/>
  <c r="D8825" i="46"/>
  <c r="D8827" i="46"/>
  <c r="D8835" i="46"/>
  <c r="D8843" i="46"/>
  <c r="D8846" i="46"/>
  <c r="D8847" i="46"/>
  <c r="D8833" i="46"/>
  <c r="D8840" i="46"/>
  <c r="D8841" i="46"/>
  <c r="D8845" i="46"/>
  <c r="D7945" i="46"/>
  <c r="D8842" i="46"/>
  <c r="D8844" i="46"/>
  <c r="D3093" i="46"/>
  <c r="D4453" i="46"/>
  <c r="D244" i="46"/>
  <c r="D4642" i="46"/>
  <c r="D1536" i="46"/>
  <c r="D1538" i="46"/>
  <c r="D7997" i="46"/>
  <c r="D7998" i="46"/>
  <c r="D7232" i="46"/>
  <c r="D7233" i="46"/>
  <c r="D1125" i="46"/>
  <c r="D7397" i="46"/>
  <c r="D7644" i="46"/>
  <c r="D7645" i="46"/>
  <c r="D7465" i="46"/>
  <c r="D7435" i="46"/>
  <c r="D7437" i="46"/>
  <c r="D7440" i="46"/>
  <c r="D7441" i="46"/>
  <c r="D7442" i="46"/>
  <c r="D7449" i="46"/>
  <c r="D7450" i="46"/>
  <c r="D7451" i="46"/>
  <c r="D7452" i="46"/>
  <c r="D7453" i="46"/>
  <c r="D7454" i="46"/>
  <c r="D7455" i="46"/>
  <c r="D7456" i="46"/>
  <c r="D7457" i="46"/>
  <c r="D214" i="46"/>
  <c r="D215" i="46"/>
  <c r="D6583" i="46"/>
  <c r="D8074" i="46"/>
  <c r="D8082" i="46"/>
  <c r="D8083" i="46"/>
  <c r="D8075" i="46"/>
  <c r="D8076" i="46"/>
  <c r="D2047" i="46"/>
  <c r="D3005" i="46"/>
  <c r="D6308" i="46"/>
  <c r="D6311" i="46"/>
  <c r="D6316" i="46"/>
  <c r="D6309" i="46"/>
  <c r="D6310" i="46"/>
  <c r="D6315" i="46"/>
  <c r="D6317" i="46"/>
  <c r="D1271" i="46"/>
  <c r="D7816" i="46"/>
  <c r="D3838" i="46"/>
  <c r="D7817" i="46"/>
  <c r="D7818" i="46"/>
  <c r="D7808" i="46"/>
  <c r="D7819" i="46"/>
  <c r="D7017" i="46"/>
  <c r="D7018" i="46"/>
  <c r="D2099" i="46"/>
  <c r="D7019" i="46"/>
  <c r="D7800" i="46"/>
  <c r="D7747" i="46"/>
  <c r="D7750" i="46"/>
  <c r="D7801" i="46"/>
  <c r="D7726" i="46"/>
  <c r="D7347" i="46"/>
  <c r="D7348" i="46"/>
  <c r="D7350" i="46"/>
  <c r="D5837" i="46"/>
  <c r="D1182" i="46"/>
  <c r="D1183" i="46"/>
  <c r="D4697" i="46"/>
  <c r="D1805" i="46"/>
  <c r="D1803" i="46"/>
  <c r="D9112" i="46"/>
  <c r="D9114" i="46"/>
  <c r="D1262" i="46"/>
  <c r="D5929" i="46"/>
  <c r="D946" i="46"/>
  <c r="D2964" i="46"/>
  <c r="D3386" i="46"/>
  <c r="D3574" i="46"/>
  <c r="D5936" i="46"/>
  <c r="D5937" i="46"/>
  <c r="D713" i="46"/>
  <c r="D3575" i="46"/>
  <c r="D3579" i="46"/>
  <c r="D3576" i="46"/>
  <c r="D3578" i="46"/>
  <c r="D5940" i="46"/>
  <c r="D5941" i="46"/>
  <c r="D3577" i="46"/>
  <c r="D6537" i="46"/>
  <c r="D6539" i="46"/>
  <c r="D8070" i="46"/>
  <c r="D3007" i="46"/>
  <c r="D2984" i="46"/>
  <c r="D4193" i="46"/>
  <c r="D3337" i="46"/>
  <c r="D5933" i="46"/>
  <c r="D5935" i="46"/>
  <c r="D225" i="46"/>
  <c r="D6469" i="46"/>
  <c r="D3911" i="46"/>
  <c r="D8073" i="46"/>
  <c r="D1526" i="46"/>
  <c r="D8071" i="46"/>
  <c r="D6541" i="46"/>
  <c r="D6248" i="46"/>
  <c r="D6249" i="46"/>
  <c r="D1905" i="46"/>
  <c r="D6251" i="46"/>
  <c r="D6252" i="46"/>
  <c r="D6253" i="46"/>
  <c r="D6254" i="46"/>
  <c r="D8072" i="46"/>
  <c r="D7089" i="46"/>
  <c r="D7091" i="46"/>
  <c r="D7090" i="46"/>
  <c r="D7092" i="46"/>
  <c r="D7080" i="46"/>
  <c r="D7081" i="46"/>
  <c r="D7082" i="46"/>
  <c r="D7077" i="46"/>
  <c r="D2369" i="46"/>
  <c r="D8571" i="46"/>
  <c r="D954" i="46"/>
  <c r="D6689" i="46"/>
  <c r="D8292" i="46"/>
  <c r="D5445" i="46"/>
  <c r="D721" i="46"/>
  <c r="D6694" i="46"/>
  <c r="D6696" i="46"/>
  <c r="D6691" i="46"/>
  <c r="D3888" i="46"/>
  <c r="D6595" i="46"/>
  <c r="D1665" i="46"/>
  <c r="D1666" i="46"/>
  <c r="D1673" i="46"/>
  <c r="D1675" i="46"/>
  <c r="D1668" i="46"/>
  <c r="D1669" i="46"/>
  <c r="D1671" i="46"/>
  <c r="D1667" i="46"/>
  <c r="D1670" i="46"/>
  <c r="D1672" i="46"/>
  <c r="D1674" i="46"/>
  <c r="D6345" i="46"/>
  <c r="D2817" i="46"/>
  <c r="D3802" i="46"/>
  <c r="D6976" i="46"/>
  <c r="D3409" i="46"/>
  <c r="D2806" i="46"/>
  <c r="D2367" i="46"/>
  <c r="D6919" i="46"/>
  <c r="D6922" i="46"/>
  <c r="D6923" i="46"/>
  <c r="D717" i="46"/>
  <c r="D718" i="46"/>
  <c r="D8288" i="46"/>
  <c r="D8287" i="46"/>
  <c r="D8289" i="46"/>
  <c r="D7678" i="46"/>
  <c r="D7679" i="46"/>
  <c r="D5849" i="46"/>
  <c r="D5851" i="46"/>
  <c r="D5852" i="46"/>
  <c r="D1771" i="46"/>
  <c r="D1772" i="46"/>
  <c r="D6120" i="46"/>
  <c r="D6121" i="46"/>
  <c r="D5876" i="46"/>
  <c r="D5879" i="46"/>
  <c r="D1195" i="46"/>
  <c r="D1775" i="46"/>
  <c r="D1776" i="46"/>
  <c r="D5850" i="46"/>
  <c r="D5853" i="46"/>
  <c r="D5854" i="46"/>
  <c r="D3693" i="46"/>
  <c r="D3695" i="46"/>
  <c r="D5987" i="46"/>
  <c r="D3698" i="46"/>
  <c r="D3699" i="46"/>
  <c r="D3707" i="46"/>
  <c r="D5989" i="46"/>
  <c r="D3696" i="46"/>
  <c r="D1272" i="46"/>
  <c r="D3697" i="46"/>
  <c r="D3703" i="46"/>
  <c r="D3704" i="46"/>
  <c r="D3705" i="46"/>
  <c r="D3706" i="46"/>
  <c r="D6443" i="46"/>
  <c r="D9469" i="46"/>
  <c r="D9473" i="46"/>
  <c r="D9467" i="46"/>
  <c r="D9468" i="46"/>
  <c r="D9470" i="46"/>
  <c r="D9472" i="46"/>
  <c r="D9476" i="46"/>
  <c r="D11" i="46"/>
  <c r="D12" i="46"/>
  <c r="D13" i="46"/>
  <c r="D14" i="46"/>
  <c r="D15" i="46"/>
  <c r="D10" i="46"/>
  <c r="D9475" i="46"/>
  <c r="D6228" i="46"/>
  <c r="D6230" i="46"/>
  <c r="D6233" i="46"/>
  <c r="D3426" i="46"/>
  <c r="D6234" i="46"/>
  <c r="D6235" i="46"/>
  <c r="D6236" i="46"/>
  <c r="D6237" i="46"/>
  <c r="D6601" i="46"/>
  <c r="D7744" i="46"/>
  <c r="D7743" i="46"/>
  <c r="D7745" i="46"/>
  <c r="D7746" i="46"/>
  <c r="D7775" i="46"/>
  <c r="D7748" i="46"/>
  <c r="D7020" i="46"/>
  <c r="D7021" i="46"/>
  <c r="D7749" i="46"/>
  <c r="D1789" i="46"/>
  <c r="D6589" i="46"/>
  <c r="D6591" i="46"/>
  <c r="D8159" i="46"/>
  <c r="D9309" i="46"/>
  <c r="D3272" i="46"/>
  <c r="D4096" i="46"/>
  <c r="D4097" i="46"/>
  <c r="D6592" i="46"/>
  <c r="D6593" i="46"/>
  <c r="D5865" i="46"/>
  <c r="D5866" i="46"/>
  <c r="D5867" i="46"/>
  <c r="D5868" i="46"/>
  <c r="D416" i="46"/>
  <c r="D4098" i="46"/>
  <c r="D8993" i="46"/>
  <c r="D8995" i="46"/>
  <c r="D8994" i="46"/>
  <c r="D8998" i="46"/>
  <c r="D10047" i="46"/>
  <c r="D9000" i="46"/>
  <c r="D9001" i="46"/>
  <c r="D9008" i="46"/>
  <c r="D9011" i="46"/>
  <c r="D9012" i="46"/>
  <c r="D9020" i="46"/>
  <c r="D9026" i="46"/>
  <c r="D9027" i="46"/>
  <c r="D7201" i="46"/>
  <c r="D1693" i="46"/>
  <c r="D1694" i="46"/>
  <c r="D1696" i="46"/>
  <c r="D1697" i="46"/>
  <c r="D1695" i="46"/>
  <c r="D4126" i="46"/>
  <c r="D4127" i="46"/>
  <c r="D4128" i="46"/>
  <c r="D9534" i="46"/>
  <c r="D9535" i="46"/>
  <c r="D9311" i="46"/>
  <c r="D3662" i="46"/>
  <c r="D8077" i="46"/>
  <c r="D8078" i="46"/>
  <c r="D8079" i="46"/>
  <c r="D8080" i="46"/>
  <c r="D8081" i="46"/>
  <c r="D1788" i="46"/>
  <c r="D6089" i="46"/>
  <c r="D6138" i="46"/>
  <c r="D6141" i="46"/>
  <c r="D6137" i="46"/>
  <c r="D6139" i="46"/>
  <c r="D6140" i="46"/>
  <c r="D6396" i="46"/>
  <c r="D6074" i="46"/>
  <c r="D6075" i="46"/>
  <c r="D6076" i="46"/>
  <c r="D6071" i="46"/>
  <c r="D6078" i="46"/>
  <c r="D5595" i="46"/>
  <c r="D6072" i="46"/>
  <c r="D6077" i="46"/>
  <c r="D6133" i="46"/>
  <c r="D6134" i="46"/>
  <c r="D6135" i="46"/>
  <c r="D7139" i="46"/>
  <c r="D7140" i="46"/>
  <c r="D3918" i="46"/>
  <c r="D3919" i="46"/>
  <c r="D6594" i="46"/>
  <c r="D5734" i="46"/>
  <c r="D5584" i="46"/>
  <c r="D5585" i="46"/>
  <c r="D5587" i="46"/>
  <c r="D5588" i="46"/>
  <c r="D8165" i="46"/>
  <c r="D3113" i="46"/>
  <c r="D2826" i="46"/>
  <c r="D5511" i="46"/>
  <c r="D1791" i="46"/>
  <c r="D3433" i="46"/>
  <c r="D6596" i="46"/>
  <c r="D6903" i="46"/>
  <c r="D8361" i="46"/>
  <c r="D6902" i="46"/>
  <c r="D6361" i="46"/>
  <c r="D2915" i="46"/>
  <c r="D2823" i="46"/>
  <c r="D2900" i="46"/>
  <c r="D2068" i="46"/>
  <c r="D2069" i="46"/>
  <c r="D170" i="46"/>
  <c r="D2898" i="46"/>
  <c r="D6597" i="46"/>
  <c r="D3354" i="46"/>
  <c r="D3382" i="46"/>
  <c r="D3383" i="46"/>
  <c r="D1881" i="46"/>
  <c r="D1882" i="46"/>
  <c r="D1891" i="46"/>
  <c r="D6356" i="46"/>
  <c r="D9586" i="46"/>
  <c r="D9624" i="46"/>
  <c r="D9625" i="46"/>
  <c r="D9604" i="46"/>
  <c r="D2781" i="46"/>
  <c r="D2784" i="46"/>
  <c r="D6598" i="46"/>
  <c r="D6599" i="46"/>
  <c r="D3803" i="46"/>
  <c r="D3804" i="46"/>
  <c r="D8175" i="46"/>
  <c r="D7172" i="46"/>
  <c r="D7173" i="46"/>
  <c r="D8181" i="46"/>
  <c r="D8168" i="46"/>
  <c r="D8178" i="46"/>
  <c r="D6602" i="46"/>
  <c r="D8185" i="46"/>
  <c r="D8186" i="46"/>
  <c r="D8187" i="46"/>
  <c r="D8188" i="46"/>
  <c r="D8184" i="46"/>
  <c r="D8406" i="46"/>
  <c r="D1977" i="46"/>
  <c r="D1978" i="46"/>
  <c r="D2824" i="46"/>
  <c r="D2871" i="46"/>
  <c r="D2908" i="46"/>
  <c r="D2914" i="46"/>
  <c r="D2841" i="46"/>
  <c r="D2880" i="46"/>
  <c r="D6004" i="46"/>
  <c r="D6006" i="46"/>
  <c r="D6009" i="46"/>
  <c r="D6005" i="46"/>
  <c r="D2720" i="46"/>
  <c r="D9273" i="46"/>
  <c r="D9274" i="46"/>
  <c r="D9275" i="46"/>
  <c r="D8795" i="46"/>
  <c r="D8166" i="46"/>
  <c r="D8167" i="46"/>
  <c r="D8170" i="46"/>
  <c r="D8172" i="46"/>
  <c r="D8174" i="46"/>
  <c r="D8173" i="46"/>
  <c r="D8176" i="46"/>
  <c r="D6603" i="46"/>
  <c r="D8177" i="46"/>
  <c r="D8180" i="46"/>
  <c r="D8179" i="46"/>
  <c r="D8182" i="46"/>
  <c r="D8183" i="46"/>
  <c r="D2980" i="46"/>
  <c r="D9158" i="46"/>
  <c r="D9168" i="46"/>
  <c r="D4063" i="46"/>
  <c r="D4064" i="46"/>
  <c r="D563" i="46"/>
  <c r="D9436" i="46"/>
  <c r="D8465" i="46"/>
  <c r="D8466" i="46"/>
  <c r="D8463" i="46"/>
  <c r="D9660" i="46"/>
  <c r="D3808" i="46"/>
  <c r="D3807" i="46"/>
  <c r="D8413" i="46"/>
  <c r="D5339" i="46"/>
  <c r="D2847" i="46"/>
  <c r="D6211" i="46"/>
  <c r="D6214" i="46"/>
  <c r="D5568" i="46"/>
  <c r="D707" i="46"/>
  <c r="D1341" i="46"/>
  <c r="D7289" i="46"/>
  <c r="D9080" i="46"/>
  <c r="D9087" i="46"/>
  <c r="D9088" i="46"/>
  <c r="D9085" i="46"/>
  <c r="D9086" i="46"/>
  <c r="D9089" i="46"/>
  <c r="D7113" i="46"/>
  <c r="D7114" i="46"/>
  <c r="D7115" i="46"/>
  <c r="D7112" i="46"/>
  <c r="D5591" i="46"/>
  <c r="D6905" i="46"/>
  <c r="D6906" i="46"/>
  <c r="D7005" i="46"/>
  <c r="D7009" i="46"/>
  <c r="D1220" i="46"/>
  <c r="D1221" i="46"/>
  <c r="D1219" i="46"/>
  <c r="D5992" i="46"/>
  <c r="D5993" i="46"/>
  <c r="D5996" i="46"/>
  <c r="D2079" i="46"/>
  <c r="D2081" i="46"/>
  <c r="D5774" i="46"/>
  <c r="D5775" i="46"/>
  <c r="D5939" i="46"/>
  <c r="D4421" i="46"/>
  <c r="D2083" i="46"/>
  <c r="D2085" i="46"/>
  <c r="D2087" i="46"/>
  <c r="D2089" i="46"/>
  <c r="D2092" i="46"/>
  <c r="D2094" i="46"/>
  <c r="D2075" i="46"/>
  <c r="D2077" i="46"/>
  <c r="D2096" i="46"/>
  <c r="D8199" i="46"/>
  <c r="D8201" i="46"/>
  <c r="D2328" i="46"/>
  <c r="D374" i="46"/>
  <c r="D1487" i="46"/>
  <c r="D1489" i="46"/>
  <c r="D6192" i="46"/>
  <c r="D6193" i="46"/>
  <c r="D1498" i="46"/>
  <c r="D6479" i="46"/>
  <c r="D6482" i="46"/>
  <c r="D5894" i="46"/>
  <c r="D6693" i="46"/>
  <c r="D3889" i="46"/>
  <c r="D6690" i="46"/>
  <c r="D6692" i="46"/>
  <c r="D6695" i="46"/>
  <c r="D3887" i="46"/>
  <c r="D3886" i="46"/>
  <c r="D5446" i="46"/>
  <c r="D2829" i="46"/>
  <c r="D1466" i="46"/>
  <c r="D2904" i="46"/>
  <c r="D425" i="46"/>
  <c r="D426" i="46"/>
  <c r="D427" i="46"/>
  <c r="D428" i="46"/>
  <c r="D430" i="46"/>
  <c r="D431" i="46"/>
  <c r="D432" i="46"/>
  <c r="D433" i="46"/>
  <c r="D7768" i="46"/>
  <c r="D7772" i="46"/>
  <c r="D7767" i="46"/>
  <c r="D6611" i="46"/>
  <c r="D7769" i="46"/>
  <c r="D7770" i="46"/>
  <c r="D7771" i="46"/>
  <c r="D434" i="46"/>
  <c r="D6609" i="46"/>
  <c r="D6608" i="46"/>
  <c r="D6610" i="46"/>
  <c r="D2103" i="46"/>
  <c r="D2104" i="46"/>
  <c r="D2420" i="46"/>
  <c r="D9292" i="46"/>
  <c r="D9293" i="46"/>
  <c r="D307" i="46"/>
  <c r="D308" i="46"/>
  <c r="D305" i="46"/>
  <c r="D306" i="46"/>
  <c r="D9294" i="46"/>
  <c r="D9387" i="46"/>
  <c r="D9390" i="46"/>
  <c r="D953" i="46"/>
  <c r="D5444" i="46"/>
  <c r="D7666" i="46"/>
  <c r="D6477" i="46"/>
  <c r="D1495" i="46"/>
  <c r="D1496" i="46"/>
  <c r="D6475" i="46"/>
  <c r="D6476" i="46"/>
  <c r="D7673" i="46"/>
  <c r="D7672" i="46"/>
  <c r="D2875" i="46"/>
  <c r="D8410" i="46"/>
  <c r="D8412" i="46"/>
  <c r="D8411" i="46"/>
  <c r="D6686" i="46"/>
  <c r="D6619" i="46"/>
  <c r="D6617" i="46"/>
  <c r="D2106" i="46"/>
  <c r="D2108" i="46"/>
  <c r="D2110" i="46"/>
  <c r="D6622" i="46"/>
  <c r="D6055" i="46"/>
  <c r="D6057" i="46"/>
  <c r="D6058" i="46"/>
  <c r="D6059" i="46"/>
  <c r="D6060" i="46"/>
  <c r="D6064" i="46"/>
  <c r="D8798" i="46"/>
  <c r="D8819" i="46"/>
  <c r="D8787" i="46"/>
  <c r="D8821" i="46"/>
  <c r="D3805" i="46"/>
  <c r="D8414" i="46"/>
  <c r="D3851" i="46"/>
  <c r="D3549" i="46"/>
  <c r="D3550" i="46"/>
  <c r="D3548" i="46"/>
  <c r="D9264" i="46"/>
  <c r="D7364" i="46"/>
  <c r="D7366" i="46"/>
  <c r="D7368" i="46"/>
  <c r="D7370" i="46"/>
  <c r="D7373" i="46"/>
  <c r="D7376" i="46"/>
  <c r="D7378" i="46"/>
  <c r="D7380" i="46"/>
  <c r="D7382" i="46"/>
  <c r="D7385" i="46"/>
  <c r="D7365" i="46"/>
  <c r="D7367" i="46"/>
  <c r="D7369" i="46"/>
  <c r="D7371" i="46"/>
  <c r="D7374" i="46"/>
  <c r="D7377" i="46"/>
  <c r="D7379" i="46"/>
  <c r="D7381" i="46"/>
  <c r="D7383" i="46"/>
  <c r="D7386" i="46"/>
  <c r="D5338" i="46"/>
  <c r="D3792" i="46"/>
  <c r="D8200" i="46"/>
  <c r="D6605" i="46"/>
  <c r="D6604" i="46"/>
  <c r="D6607" i="46"/>
  <c r="D6606" i="46"/>
  <c r="D2926" i="46"/>
  <c r="D6027" i="46"/>
  <c r="D6029" i="46"/>
  <c r="D6030" i="46"/>
  <c r="D6033" i="46"/>
  <c r="D6031" i="46"/>
  <c r="D6032" i="46"/>
  <c r="D6034" i="46"/>
  <c r="D6346" i="46"/>
  <c r="D7438" i="46"/>
  <c r="D7184" i="46"/>
  <c r="D7185" i="46"/>
  <c r="D2934" i="46"/>
  <c r="D2935" i="46"/>
  <c r="D10019" i="46"/>
  <c r="D10018" i="46"/>
  <c r="D10020" i="46"/>
  <c r="D10017" i="46"/>
  <c r="D2254" i="46"/>
  <c r="D8002" i="46"/>
  <c r="D2256" i="46"/>
  <c r="D8001" i="46"/>
  <c r="D2255" i="46"/>
  <c r="D3001" i="46"/>
  <c r="D7674" i="46"/>
  <c r="D7675" i="46"/>
  <c r="D7993" i="46"/>
  <c r="D1790" i="46"/>
  <c r="D440" i="46"/>
  <c r="D446" i="46"/>
  <c r="D438" i="46"/>
  <c r="D447" i="46"/>
  <c r="D454" i="46"/>
  <c r="D442" i="46"/>
  <c r="D443" i="46"/>
  <c r="D451" i="46"/>
  <c r="D6612" i="46"/>
  <c r="D455" i="46"/>
  <c r="D3028" i="46"/>
  <c r="D7970" i="46"/>
  <c r="D7972" i="46"/>
  <c r="D7973" i="46"/>
  <c r="D9582" i="46"/>
  <c r="D2747" i="46"/>
  <c r="D2925" i="46"/>
  <c r="D6613" i="46"/>
  <c r="D6614" i="46"/>
  <c r="D7420" i="46"/>
  <c r="D7421" i="46"/>
  <c r="D7419" i="46"/>
  <c r="D2883" i="46"/>
  <c r="D5569" i="46"/>
  <c r="D5611" i="46"/>
  <c r="D6267" i="46"/>
  <c r="D6268" i="46"/>
  <c r="D6266" i="46"/>
  <c r="D6269" i="46"/>
  <c r="D6270" i="46"/>
  <c r="D6271" i="46"/>
  <c r="D6272" i="46"/>
  <c r="D265" i="46"/>
  <c r="D8205" i="46"/>
  <c r="D6616" i="46"/>
  <c r="D6615" i="46"/>
  <c r="D6618" i="46"/>
  <c r="D6621" i="46"/>
  <c r="D6628" i="46"/>
  <c r="D6629" i="46"/>
  <c r="D6626" i="46"/>
  <c r="D6627" i="46"/>
  <c r="D8202" i="46"/>
  <c r="D8203" i="46"/>
  <c r="D6638" i="46"/>
  <c r="D2803" i="46"/>
  <c r="D2810" i="46"/>
  <c r="D2825" i="46"/>
  <c r="D2887" i="46"/>
  <c r="D2932" i="46"/>
  <c r="D6640" i="46"/>
  <c r="D7387" i="46"/>
  <c r="D7388" i="46"/>
  <c r="D7389" i="46"/>
  <c r="D1687" i="46"/>
  <c r="D7390" i="46"/>
  <c r="D5673" i="46"/>
  <c r="D5890" i="46"/>
  <c r="D1208" i="46"/>
  <c r="D1212" i="46"/>
  <c r="D1214" i="46"/>
  <c r="D5891" i="46"/>
  <c r="D1204" i="46"/>
  <c r="D1206" i="46"/>
  <c r="D1210" i="46"/>
  <c r="D1216" i="46"/>
  <c r="D1218" i="46"/>
  <c r="D1200" i="46"/>
  <c r="D5232" i="46"/>
  <c r="D958" i="46"/>
  <c r="D959" i="46"/>
  <c r="D5452" i="46"/>
  <c r="D3442" i="46"/>
  <c r="D3443" i="46"/>
  <c r="D6643" i="46"/>
  <c r="D6644" i="46"/>
  <c r="D6645" i="46"/>
  <c r="D6321" i="46"/>
  <c r="D6322" i="46"/>
  <c r="D6318" i="46"/>
  <c r="D6320" i="46"/>
  <c r="D7403" i="46"/>
  <c r="D6045" i="46"/>
  <c r="D6047" i="46"/>
  <c r="D1840" i="46"/>
  <c r="D6046" i="46"/>
  <c r="D6048" i="46"/>
  <c r="D6049" i="46"/>
  <c r="D6050" i="46"/>
  <c r="D6044" i="46"/>
  <c r="D6054" i="46"/>
  <c r="D6063" i="46"/>
  <c r="D6056" i="46"/>
  <c r="D6061" i="46"/>
  <c r="D6062" i="46"/>
  <c r="D6051" i="46"/>
  <c r="D6053" i="46"/>
  <c r="D6065" i="46"/>
  <c r="D6066" i="46"/>
  <c r="D5359" i="46"/>
  <c r="D6945" i="46"/>
  <c r="D6946" i="46"/>
  <c r="D7242" i="46"/>
  <c r="D284" i="46"/>
  <c r="D6682" i="46"/>
  <c r="D285" i="46"/>
  <c r="D6683" i="46"/>
  <c r="D6620" i="46"/>
  <c r="D9662" i="46"/>
  <c r="D9661" i="46"/>
  <c r="D6625" i="46"/>
  <c r="D6630" i="46"/>
  <c r="D6634" i="46"/>
  <c r="D6624" i="46"/>
  <c r="D6633" i="46"/>
  <c r="D6631" i="46"/>
  <c r="D6632" i="46"/>
  <c r="D6635" i="46"/>
  <c r="D6636" i="46"/>
  <c r="D6623" i="46"/>
  <c r="D5998" i="46"/>
  <c r="D6323" i="46"/>
  <c r="D6327" i="46"/>
  <c r="D6646" i="46"/>
  <c r="D8206" i="46"/>
  <c r="D8207" i="46"/>
  <c r="D8208" i="46"/>
  <c r="D8214" i="46"/>
  <c r="D8215" i="46"/>
  <c r="D6654" i="46"/>
  <c r="D3713" i="46"/>
  <c r="D3710" i="46"/>
  <c r="D3711" i="46"/>
  <c r="D3714" i="46"/>
  <c r="D3716" i="46"/>
  <c r="D7401" i="46"/>
  <c r="D1300" i="46"/>
  <c r="D1301" i="46"/>
  <c r="D1304" i="46"/>
  <c r="D1302" i="46"/>
  <c r="D1303" i="46"/>
  <c r="D5561" i="46"/>
  <c r="D5562" i="46"/>
  <c r="D5563" i="46"/>
  <c r="D1912" i="46"/>
  <c r="D4700" i="46"/>
  <c r="D6647" i="46"/>
  <c r="D8209" i="46"/>
  <c r="D8210" i="46"/>
  <c r="D8211" i="46"/>
  <c r="D8212" i="46"/>
  <c r="D8213" i="46"/>
  <c r="D8216" i="46"/>
  <c r="D8217" i="46"/>
  <c r="D8218" i="46"/>
  <c r="D8220" i="46"/>
  <c r="D8222" i="46"/>
  <c r="D8223" i="46"/>
  <c r="D8230" i="46"/>
  <c r="D8221" i="46"/>
  <c r="D8224" i="46"/>
  <c r="D8225" i="46"/>
  <c r="D8226" i="46"/>
  <c r="D8228" i="46"/>
  <c r="D8229" i="46"/>
  <c r="D8242" i="46"/>
  <c r="D8190" i="46"/>
  <c r="D8189" i="46"/>
  <c r="D6649" i="46"/>
  <c r="D6651" i="46"/>
  <c r="D2909" i="46"/>
  <c r="D3897" i="46"/>
  <c r="D3906" i="46"/>
  <c r="D6652" i="46"/>
  <c r="D8240" i="46"/>
  <c r="D8193" i="46"/>
  <c r="D8192" i="46"/>
  <c r="D8191" i="46"/>
  <c r="D8196" i="46"/>
  <c r="D8198" i="46"/>
  <c r="D8164" i="46"/>
  <c r="D8195" i="46"/>
  <c r="D8197" i="46"/>
  <c r="D8194" i="46"/>
  <c r="D6648" i="46"/>
  <c r="D6650" i="46"/>
  <c r="D6653" i="46"/>
  <c r="D3736" i="46"/>
  <c r="D3738" i="46"/>
  <c r="D3737" i="46"/>
  <c r="D1386" i="46"/>
  <c r="D1349" i="46"/>
  <c r="D7093" i="46"/>
  <c r="D8382" i="46"/>
  <c r="D6370" i="46"/>
  <c r="D6375" i="46"/>
  <c r="D6380" i="46"/>
  <c r="D2929" i="46"/>
  <c r="D2924" i="46"/>
  <c r="D2892" i="46"/>
  <c r="D8086" i="46"/>
  <c r="D8087" i="46"/>
  <c r="D8084" i="46"/>
  <c r="D8085" i="46"/>
  <c r="D5955" i="46"/>
  <c r="D5945" i="46"/>
  <c r="D5947" i="46"/>
  <c r="D5949" i="46"/>
  <c r="D5950" i="46"/>
  <c r="D5954" i="46"/>
  <c r="D5948" i="46"/>
  <c r="D5951" i="46"/>
  <c r="D6917" i="46"/>
  <c r="D4735" i="46"/>
  <c r="D4737" i="46"/>
  <c r="D6394" i="46"/>
  <c r="D9686" i="46"/>
  <c r="D3907" i="46"/>
  <c r="D6395" i="46"/>
  <c r="D2994" i="46"/>
  <c r="D6200" i="46"/>
  <c r="D6201" i="46"/>
  <c r="D6915" i="46"/>
  <c r="D6950" i="46"/>
  <c r="D3429" i="46"/>
  <c r="D6338" i="46"/>
  <c r="D7183" i="46"/>
  <c r="D9910" i="46"/>
  <c r="D9616" i="46"/>
  <c r="D9617" i="46"/>
  <c r="D9618" i="46"/>
  <c r="D5453" i="46"/>
  <c r="D3840" i="46"/>
  <c r="D3841" i="46"/>
  <c r="D8385" i="46"/>
  <c r="D8387" i="46"/>
  <c r="D7241" i="46"/>
  <c r="D7243" i="46"/>
  <c r="D5943" i="46"/>
  <c r="D6977" i="46"/>
  <c r="D6978" i="46"/>
  <c r="D952" i="46"/>
  <c r="D3430" i="46"/>
  <c r="D8367" i="46"/>
  <c r="D7415" i="46"/>
  <c r="D6144" i="46"/>
  <c r="D6145" i="46"/>
  <c r="D6146" i="46"/>
  <c r="D6147" i="46"/>
  <c r="D6148" i="46"/>
  <c r="D6149" i="46"/>
  <c r="D5957" i="46"/>
  <c r="D5958" i="46"/>
  <c r="D5942" i="46"/>
  <c r="D5944" i="46"/>
  <c r="D5959" i="46"/>
  <c r="D777" i="46"/>
  <c r="D5961" i="46"/>
  <c r="D5960" i="46"/>
  <c r="D3837" i="46"/>
  <c r="D2451" i="46"/>
  <c r="D2450" i="46"/>
  <c r="D7062" i="46"/>
  <c r="D6397" i="46"/>
  <c r="D6398" i="46"/>
  <c r="D6415" i="46"/>
  <c r="D6416" i="46"/>
  <c r="D1471" i="46"/>
  <c r="D6417" i="46"/>
  <c r="D6418" i="46"/>
  <c r="D6419" i="46"/>
  <c r="D6420" i="46"/>
  <c r="D4099" i="46"/>
  <c r="D4100" i="46"/>
  <c r="D5353" i="46"/>
  <c r="D5354" i="46"/>
  <c r="D4101" i="46"/>
  <c r="D8364" i="46"/>
  <c r="D8368" i="46"/>
  <c r="D8604" i="46"/>
  <c r="D8605" i="46"/>
  <c r="D8606" i="46"/>
  <c r="D8607" i="46"/>
  <c r="D8320" i="46"/>
  <c r="D6035" i="46"/>
  <c r="D6036" i="46"/>
  <c r="D6038" i="46"/>
  <c r="D6037" i="46"/>
  <c r="D3712" i="46"/>
  <c r="D3715" i="46"/>
  <c r="D8386" i="46"/>
  <c r="D1872" i="46"/>
  <c r="D1875" i="46"/>
  <c r="D1876" i="46"/>
  <c r="D1877" i="46"/>
  <c r="D1878" i="46"/>
  <c r="D1879" i="46"/>
  <c r="D29" i="46"/>
  <c r="D1874" i="46"/>
  <c r="D1883" i="46"/>
  <c r="D1884" i="46"/>
  <c r="D1885" i="46"/>
  <c r="D1886" i="46"/>
  <c r="D1880" i="46"/>
  <c r="D1888" i="46"/>
  <c r="D6292" i="46"/>
  <c r="D7531" i="46"/>
  <c r="D7532" i="46"/>
  <c r="D6296" i="46"/>
  <c r="D9933" i="46"/>
  <c r="D7537" i="46"/>
  <c r="D7536" i="46"/>
  <c r="D7535" i="46"/>
  <c r="D7084" i="46"/>
  <c r="D2370" i="46"/>
  <c r="D7087" i="46"/>
  <c r="D8378" i="46"/>
  <c r="D8379" i="46"/>
  <c r="D8380" i="46"/>
  <c r="D8381" i="46"/>
  <c r="D7813" i="46"/>
  <c r="D7083" i="46"/>
  <c r="D7085" i="46"/>
  <c r="D7086" i="46"/>
  <c r="D7088" i="46"/>
  <c r="D1497" i="46"/>
  <c r="D6480" i="46"/>
  <c r="D6471" i="46"/>
  <c r="D6305" i="46"/>
  <c r="D6307" i="46"/>
  <c r="D9229" i="46"/>
  <c r="D8678" i="46"/>
  <c r="D3540" i="46"/>
  <c r="D3538" i="46"/>
  <c r="D3539" i="46"/>
  <c r="D8143" i="46"/>
  <c r="D8142" i="46"/>
  <c r="D7556" i="46"/>
  <c r="D7558" i="46"/>
  <c r="D7560" i="46"/>
  <c r="D8141" i="46"/>
  <c r="D6160" i="46"/>
  <c r="D6162" i="46"/>
  <c r="D6166" i="46"/>
  <c r="D6163" i="46"/>
  <c r="D6164" i="46"/>
  <c r="D6165" i="46"/>
  <c r="D6161" i="46"/>
  <c r="D6168" i="46"/>
  <c r="D6169" i="46"/>
  <c r="D6167" i="46"/>
  <c r="D1319" i="46"/>
  <c r="D10011" i="46"/>
  <c r="D3830" i="46"/>
  <c r="D3831" i="46"/>
  <c r="D3832" i="46"/>
  <c r="D3676" i="46"/>
  <c r="D7247" i="46"/>
  <c r="D7248" i="46"/>
  <c r="D6981" i="46"/>
  <c r="D7250" i="46"/>
  <c r="D7251" i="46"/>
  <c r="D7249" i="46"/>
  <c r="D3677" i="46"/>
  <c r="D6982" i="46"/>
  <c r="D6983" i="46"/>
  <c r="D8376" i="46"/>
  <c r="D3761" i="46"/>
  <c r="D3760" i="46"/>
  <c r="D3762" i="46"/>
  <c r="D7158" i="46"/>
  <c r="D7159" i="46"/>
  <c r="D7859" i="46"/>
  <c r="D3843" i="46"/>
  <c r="D8140" i="46"/>
  <c r="D6428" i="46"/>
  <c r="D5343" i="46"/>
  <c r="D7671" i="46"/>
  <c r="D2801" i="46"/>
  <c r="D7052" i="46"/>
  <c r="D8112" i="46"/>
  <c r="D8113" i="46"/>
  <c r="D8114" i="46"/>
  <c r="D7751" i="46"/>
  <c r="D7051" i="46"/>
  <c r="D8110" i="46"/>
  <c r="D7053" i="46"/>
  <c r="D7055" i="46"/>
  <c r="D8115" i="46"/>
  <c r="D7056" i="46"/>
  <c r="D6324" i="46"/>
  <c r="D1393" i="46"/>
  <c r="D6325" i="46"/>
  <c r="D6326" i="46"/>
  <c r="D6328" i="46"/>
  <c r="D6142" i="46"/>
  <c r="D6143" i="46"/>
  <c r="D6347" i="46"/>
  <c r="D7006" i="46"/>
  <c r="D7008" i="46"/>
  <c r="D7011" i="46"/>
  <c r="D7007" i="46"/>
  <c r="D7010" i="46"/>
  <c r="D7012" i="46"/>
  <c r="D7013" i="46"/>
  <c r="D1968" i="46"/>
  <c r="D1970" i="46"/>
  <c r="D6172" i="46"/>
  <c r="D1967" i="46"/>
  <c r="D1969" i="46"/>
  <c r="D188" i="46"/>
  <c r="D189" i="46"/>
  <c r="D951" i="46"/>
  <c r="D1864" i="46"/>
  <c r="D1871" i="46"/>
  <c r="D1866" i="46"/>
  <c r="D1867" i="46"/>
  <c r="D1868" i="46"/>
  <c r="D1865" i="46"/>
  <c r="D1869" i="46"/>
  <c r="D3263" i="46"/>
  <c r="D1870" i="46"/>
  <c r="D7992" i="46"/>
  <c r="D7994" i="46"/>
  <c r="D2854" i="46"/>
  <c r="D271" i="46"/>
  <c r="D6280" i="46"/>
  <c r="D6240" i="46"/>
  <c r="D6241" i="46"/>
  <c r="D6283" i="46"/>
  <c r="D4006" i="46"/>
  <c r="D8583" i="46"/>
  <c r="D7152" i="46"/>
  <c r="D7153" i="46"/>
  <c r="D1616" i="46"/>
  <c r="D4007" i="46"/>
  <c r="D7142" i="46"/>
  <c r="D3427" i="46"/>
  <c r="D3428" i="46"/>
  <c r="D5761" i="46"/>
  <c r="D1351" i="46"/>
  <c r="D1354" i="46"/>
  <c r="D1357" i="46"/>
  <c r="D6231" i="46"/>
  <c r="D1360" i="46"/>
  <c r="D6298" i="46"/>
  <c r="D2953" i="46"/>
  <c r="D4426" i="46"/>
  <c r="D4427" i="46"/>
  <c r="D7544" i="46"/>
  <c r="D7542" i="46"/>
  <c r="D7543" i="46"/>
  <c r="D3380" i="46"/>
  <c r="D3299" i="46"/>
  <c r="D969" i="46"/>
  <c r="D970" i="46"/>
  <c r="D971" i="46"/>
  <c r="D973" i="46"/>
  <c r="D968" i="46"/>
  <c r="D972" i="46"/>
  <c r="D6285" i="46"/>
  <c r="D6286" i="46"/>
  <c r="D6287" i="46"/>
  <c r="D6288" i="46"/>
  <c r="D6289" i="46"/>
  <c r="D7518" i="46"/>
  <c r="D7519" i="46"/>
  <c r="D7539" i="46"/>
  <c r="D6300" i="46"/>
  <c r="D9039" i="46"/>
  <c r="D9040" i="46"/>
  <c r="D2927" i="46"/>
  <c r="D7106" i="46"/>
  <c r="D7107" i="46"/>
  <c r="D1427" i="46"/>
  <c r="D5583" i="46"/>
  <c r="D5582" i="46"/>
  <c r="D8375" i="46"/>
  <c r="D7244" i="46"/>
  <c r="D7246" i="46"/>
  <c r="D3654" i="46"/>
  <c r="D6951" i="46"/>
  <c r="D7061" i="46"/>
  <c r="D8508" i="46"/>
  <c r="D4438" i="46"/>
  <c r="D6389" i="46"/>
  <c r="D1895" i="46"/>
  <c r="D6124" i="46"/>
  <c r="D6132" i="46"/>
  <c r="D6123" i="46"/>
  <c r="D5984" i="46"/>
  <c r="D6136" i="46"/>
  <c r="D3773" i="46"/>
  <c r="D3774" i="46"/>
  <c r="D619" i="46"/>
  <c r="D3775" i="46"/>
  <c r="D3776" i="46"/>
  <c r="D2972" i="46"/>
  <c r="D3779" i="46"/>
  <c r="D3780" i="46"/>
  <c r="D6483" i="46"/>
  <c r="D3778" i="46"/>
  <c r="D3781" i="46"/>
  <c r="D3782" i="46"/>
  <c r="D3783" i="46"/>
  <c r="D211" i="46"/>
  <c r="D212" i="46"/>
  <c r="D2850" i="46"/>
  <c r="D6278" i="46"/>
  <c r="D5570" i="46"/>
  <c r="D595" i="46"/>
  <c r="D596" i="46"/>
  <c r="D597" i="46"/>
  <c r="D600" i="46"/>
  <c r="D601" i="46"/>
  <c r="D598" i="46"/>
  <c r="D599" i="46"/>
  <c r="D603" i="46"/>
  <c r="D602" i="46"/>
  <c r="D605" i="46"/>
  <c r="D606" i="46"/>
  <c r="D3815" i="46"/>
  <c r="D3359" i="46"/>
  <c r="D3357" i="46"/>
  <c r="D3358" i="46"/>
  <c r="D3814" i="46"/>
  <c r="D6359" i="46"/>
  <c r="D6360" i="46"/>
  <c r="D9049" i="46"/>
  <c r="D9050" i="46"/>
  <c r="D9051" i="46"/>
  <c r="D9052" i="46"/>
  <c r="D9055" i="46"/>
  <c r="D2867" i="46"/>
  <c r="D2865" i="46"/>
  <c r="D2851" i="46"/>
  <c r="D3507" i="46"/>
  <c r="D7820" i="46"/>
  <c r="D7763" i="46"/>
  <c r="D9161" i="46"/>
  <c r="D9164" i="46"/>
  <c r="D3725" i="46"/>
  <c r="D8116" i="46"/>
  <c r="D8117" i="46"/>
  <c r="D7753" i="46"/>
  <c r="D8111" i="46"/>
  <c r="D7752" i="46"/>
  <c r="D8377" i="46"/>
  <c r="D7757" i="46"/>
  <c r="D7758" i="46"/>
  <c r="D7760" i="46"/>
  <c r="D7776" i="46"/>
  <c r="D7057" i="46"/>
  <c r="D7058" i="46"/>
  <c r="D7754" i="46"/>
  <c r="D7755" i="46"/>
  <c r="D7756" i="46"/>
  <c r="D7759" i="46"/>
  <c r="D7766" i="46"/>
  <c r="D918" i="46"/>
  <c r="D919" i="46"/>
  <c r="D920" i="46"/>
  <c r="D921" i="46"/>
  <c r="D924" i="46"/>
  <c r="D925" i="46"/>
  <c r="D926" i="46"/>
  <c r="D927" i="46"/>
  <c r="D928" i="46"/>
  <c r="D915" i="46"/>
  <c r="D916" i="46"/>
  <c r="D917" i="46"/>
  <c r="D922" i="46"/>
  <c r="D923" i="46"/>
  <c r="D3280" i="46"/>
  <c r="D2844" i="46"/>
  <c r="D2045" i="46"/>
  <c r="D6467" i="46"/>
  <c r="D6468" i="46"/>
  <c r="D8107" i="46"/>
  <c r="D8106" i="46"/>
  <c r="D722" i="46"/>
  <c r="D723" i="46"/>
  <c r="D8374" i="46"/>
  <c r="D5991" i="46"/>
  <c r="D2881" i="46"/>
  <c r="D3002" i="46"/>
  <c r="D2882" i="46"/>
  <c r="D2846" i="46"/>
  <c r="D6444" i="46"/>
  <c r="D6445" i="46"/>
  <c r="D2813" i="46"/>
  <c r="D2812" i="46"/>
  <c r="D458" i="46"/>
  <c r="D459" i="46"/>
  <c r="D461" i="46"/>
  <c r="D3784" i="46"/>
  <c r="D6484" i="46"/>
  <c r="D6485" i="46"/>
  <c r="D6486" i="46"/>
  <c r="D3785" i="46"/>
  <c r="D213" i="46"/>
  <c r="D4451" i="46"/>
  <c r="D2889" i="46"/>
  <c r="D2912" i="46"/>
  <c r="D2916" i="46"/>
  <c r="D2918" i="46"/>
  <c r="D4458" i="46"/>
  <c r="D4455" i="46"/>
  <c r="D5041" i="46"/>
  <c r="D2848" i="46"/>
  <c r="D2852" i="46"/>
  <c r="D2933" i="46"/>
  <c r="D444" i="46"/>
  <c r="D445" i="46"/>
  <c r="D998" i="46"/>
  <c r="D108" i="46"/>
  <c r="D110" i="46"/>
  <c r="D111" i="46"/>
  <c r="D107" i="46"/>
  <c r="D109" i="46"/>
  <c r="D9397" i="46"/>
  <c r="D2234" i="46"/>
  <c r="D4675" i="46"/>
  <c r="D1324" i="46"/>
  <c r="D6481" i="46"/>
  <c r="D1494" i="46"/>
  <c r="D3990" i="46"/>
  <c r="D6413" i="46"/>
  <c r="D2988" i="46"/>
  <c r="D3009" i="46"/>
  <c r="D2946" i="46"/>
  <c r="D3920" i="46"/>
  <c r="D3921" i="46"/>
  <c r="D2329" i="46"/>
  <c r="D2102" i="46"/>
  <c r="D9633" i="46"/>
  <c r="D9634" i="46"/>
  <c r="D8055" i="46"/>
  <c r="D8056" i="46"/>
  <c r="D5483" i="46"/>
  <c r="D5486" i="46"/>
  <c r="D296" i="46"/>
  <c r="D883" i="46"/>
  <c r="D884" i="46"/>
  <c r="D2940" i="46"/>
  <c r="D4460" i="46"/>
  <c r="D942" i="46"/>
  <c r="D943" i="46"/>
  <c r="D934" i="46"/>
  <c r="D939" i="46"/>
  <c r="D940" i="46"/>
  <c r="D935" i="46"/>
  <c r="D936" i="46"/>
  <c r="D937" i="46"/>
  <c r="D938" i="46"/>
  <c r="D941" i="46"/>
  <c r="D2998" i="46"/>
  <c r="D2376" i="46"/>
  <c r="D1534" i="46"/>
  <c r="D3330" i="46"/>
  <c r="D6637" i="46"/>
  <c r="D2899" i="46"/>
  <c r="D228" i="46"/>
  <c r="D1293" i="46"/>
  <c r="D1295" i="46"/>
  <c r="D1296" i="46"/>
  <c r="D1294" i="46"/>
  <c r="D7298" i="46"/>
  <c r="D3904" i="46"/>
  <c r="D1421" i="46"/>
  <c r="D2333" i="46"/>
  <c r="D2334" i="46"/>
  <c r="D2332" i="46"/>
  <c r="D2335" i="46"/>
  <c r="D2336" i="46"/>
  <c r="D2337" i="46"/>
  <c r="D2338" i="46"/>
  <c r="D2339" i="46"/>
  <c r="D2340" i="46"/>
  <c r="D2341" i="46"/>
  <c r="D3353" i="46"/>
  <c r="D5252" i="46"/>
  <c r="D9871" i="46"/>
  <c r="D7294" i="46"/>
  <c r="D7295" i="46"/>
  <c r="D184" i="46"/>
  <c r="D9919" i="46"/>
  <c r="D9918" i="46"/>
  <c r="D9928" i="46"/>
  <c r="D4494" i="46"/>
  <c r="D4495" i="46"/>
  <c r="D4496" i="46"/>
  <c r="D4497" i="46"/>
  <c r="D4499" i="46"/>
  <c r="D4500" i="46"/>
  <c r="D4501" i="46"/>
  <c r="D7665" i="46"/>
  <c r="D4502" i="46"/>
  <c r="D4505" i="46"/>
  <c r="D4507" i="46"/>
  <c r="D4508" i="46"/>
  <c r="D4513" i="46"/>
  <c r="D4516" i="46"/>
  <c r="D4503" i="46"/>
  <c r="D4504" i="46"/>
  <c r="D4510" i="46"/>
  <c r="D4511" i="46"/>
  <c r="D4514" i="46"/>
  <c r="D4520" i="46"/>
  <c r="D4506" i="46"/>
  <c r="D4509" i="46"/>
  <c r="D4515" i="46"/>
  <c r="D4512" i="46"/>
  <c r="D4519" i="46"/>
  <c r="D4517" i="46"/>
  <c r="D4518" i="46"/>
  <c r="D4521" i="46"/>
  <c r="D4522" i="46"/>
  <c r="D4523" i="46"/>
  <c r="D1606" i="46"/>
  <c r="D1607" i="46"/>
  <c r="D1032" i="46"/>
  <c r="D239" i="46"/>
  <c r="D4855" i="46"/>
  <c r="D3161" i="46"/>
  <c r="D3163" i="46"/>
  <c r="D4293" i="46"/>
  <c r="D4292" i="46"/>
  <c r="D34" i="46"/>
  <c r="D1576" i="46"/>
  <c r="D4738" i="46"/>
  <c r="D4747" i="46"/>
  <c r="D4736" i="46"/>
  <c r="D4739" i="46"/>
  <c r="D10021" i="46"/>
  <c r="D6343" i="46"/>
  <c r="D6842" i="46"/>
  <c r="D1456" i="46"/>
  <c r="D1455" i="46"/>
  <c r="D4439" i="46"/>
  <c r="D1457" i="46"/>
  <c r="D5157" i="46"/>
  <c r="D6913" i="46"/>
  <c r="D5500" i="46"/>
  <c r="D1569" i="46"/>
  <c r="D1570" i="46"/>
  <c r="D1571" i="46"/>
  <c r="D1572" i="46"/>
  <c r="D7297" i="46"/>
  <c r="D3199" i="46"/>
  <c r="D4652" i="46"/>
  <c r="D2766" i="46"/>
  <c r="D2767" i="46"/>
  <c r="D5513" i="46"/>
  <c r="D5514" i="46"/>
  <c r="D158" i="46"/>
  <c r="D960" i="46"/>
  <c r="D961" i="46"/>
  <c r="D8423" i="46"/>
  <c r="D10022" i="46"/>
  <c r="D1401" i="46"/>
  <c r="D907" i="46"/>
  <c r="D905" i="46"/>
  <c r="D906" i="46"/>
  <c r="D7296" i="46"/>
  <c r="D7187" i="46"/>
  <c r="D3905" i="46"/>
  <c r="D3763" i="46"/>
  <c r="D5242" i="46"/>
  <c r="D3717" i="46"/>
  <c r="D5243" i="46"/>
  <c r="D7413" i="46"/>
  <c r="D7416" i="46"/>
  <c r="D1638" i="46"/>
  <c r="D7182" i="46"/>
  <c r="D1375" i="46"/>
  <c r="D1376" i="46"/>
  <c r="D4355" i="46"/>
  <c r="D4356" i="46"/>
  <c r="D4357" i="46"/>
  <c r="D1377" i="46"/>
  <c r="D1378" i="46"/>
  <c r="D80" i="46"/>
  <c r="D81" i="46"/>
  <c r="D89" i="46"/>
  <c r="D90" i="46"/>
  <c r="D2770" i="46"/>
  <c r="D82" i="46"/>
  <c r="D83" i="46"/>
  <c r="D84" i="46"/>
  <c r="D85" i="46"/>
  <c r="D91" i="46"/>
  <c r="D92" i="46"/>
  <c r="D93" i="46"/>
  <c r="D86" i="46"/>
  <c r="D1532" i="46"/>
  <c r="D5509" i="46"/>
  <c r="D724" i="46"/>
  <c r="D725" i="46"/>
  <c r="D1533" i="46"/>
  <c r="D2331" i="46"/>
  <c r="D2989" i="46"/>
  <c r="D7282" i="46"/>
  <c r="D885" i="46"/>
  <c r="D886" i="46"/>
  <c r="D888" i="46"/>
  <c r="D2950" i="46"/>
  <c r="D887" i="46"/>
  <c r="D889" i="46"/>
  <c r="D890" i="46"/>
  <c r="D6639" i="46"/>
  <c r="D5656" i="46"/>
  <c r="D8066" i="46"/>
  <c r="D6642" i="46"/>
  <c r="D1073" i="46"/>
  <c r="D1854" i="46"/>
  <c r="D1856" i="46"/>
  <c r="D1201" i="46"/>
  <c r="D1202" i="46"/>
  <c r="D978" i="46"/>
  <c r="D979" i="46"/>
  <c r="D980" i="46"/>
  <c r="D982" i="46"/>
  <c r="D983" i="46"/>
  <c r="D976" i="46"/>
  <c r="D977" i="46"/>
  <c r="D981" i="46"/>
  <c r="D984" i="46"/>
  <c r="D5668" i="46"/>
  <c r="D5658" i="46"/>
  <c r="D6641" i="46"/>
  <c r="D1486" i="46"/>
  <c r="D1488" i="46"/>
  <c r="D1275" i="46"/>
  <c r="D1289" i="46"/>
  <c r="D1392" i="46"/>
  <c r="D6319" i="46"/>
  <c r="D1292" i="46"/>
  <c r="D1599" i="46"/>
  <c r="D1598" i="46"/>
  <c r="D1816" i="46"/>
  <c r="D7328" i="46"/>
  <c r="D5614" i="46"/>
  <c r="D1320" i="46"/>
  <c r="D1321" i="46"/>
  <c r="D5340" i="46"/>
  <c r="D5342" i="46"/>
  <c r="D1323" i="46"/>
  <c r="D1322" i="46"/>
  <c r="D5565" i="46"/>
  <c r="D3680" i="46"/>
  <c r="D3681" i="46"/>
  <c r="D4686" i="46"/>
  <c r="D4685" i="46"/>
  <c r="D4684" i="46"/>
  <c r="D5269" i="46"/>
  <c r="D5571" i="46"/>
  <c r="D5572" i="46"/>
  <c r="D4947" i="46"/>
  <c r="D9745" i="46"/>
  <c r="D2549" i="46"/>
  <c r="D10052" i="46"/>
  <c r="D10053" i="46"/>
  <c r="D10054" i="46"/>
  <c r="D10055" i="46"/>
  <c r="D642" i="46"/>
  <c r="D8554" i="46"/>
  <c r="D644" i="46"/>
  <c r="D8555" i="46"/>
  <c r="D2533" i="46"/>
  <c r="D2534" i="46"/>
  <c r="D4364" i="46"/>
  <c r="D4376" i="46"/>
  <c r="D7462" i="46"/>
  <c r="D4368" i="46"/>
  <c r="D1908" i="46"/>
  <c r="D7464" i="46"/>
  <c r="D7463" i="46"/>
  <c r="D1909" i="46"/>
  <c r="D4362" i="46"/>
  <c r="D4381" i="46"/>
  <c r="D3193" i="46"/>
  <c r="D8512" i="46"/>
  <c r="D2657" i="46"/>
  <c r="D340" i="46"/>
  <c r="D2658" i="46"/>
  <c r="D2659" i="46"/>
  <c r="D9073" i="46"/>
  <c r="D9074" i="46"/>
  <c r="D1350" i="46"/>
  <c r="D1353" i="46"/>
  <c r="D1356" i="46"/>
  <c r="D1359" i="46"/>
  <c r="D9929" i="46"/>
  <c r="D9930" i="46"/>
  <c r="D1385" i="46"/>
  <c r="D9038" i="46"/>
  <c r="D9064" i="46"/>
  <c r="D8047" i="46"/>
  <c r="D8048" i="46"/>
  <c r="D8049" i="46"/>
  <c r="D8050" i="46"/>
  <c r="D8051" i="46"/>
  <c r="D6041" i="46"/>
  <c r="D1426" i="46"/>
  <c r="D1584" i="46"/>
  <c r="D2458" i="46"/>
  <c r="D8509" i="46"/>
  <c r="D2459" i="46"/>
  <c r="D2460" i="46"/>
  <c r="D593" i="46"/>
  <c r="D3777" i="46"/>
  <c r="D1504" i="46"/>
  <c r="D1506" i="46"/>
  <c r="D1507" i="46"/>
  <c r="D9891" i="46"/>
  <c r="D4358" i="46"/>
  <c r="D7291" i="46"/>
  <c r="D7292" i="46"/>
  <c r="D604" i="46"/>
  <c r="D4359" i="46"/>
  <c r="D1159" i="46"/>
  <c r="D3396" i="46"/>
  <c r="D8384" i="46"/>
  <c r="D8383" i="46"/>
  <c r="D536" i="46"/>
  <c r="D7303" i="46"/>
  <c r="D7460" i="46"/>
  <c r="D7461" i="46"/>
  <c r="D3217" i="46"/>
  <c r="D3614" i="46"/>
  <c r="D150" i="46"/>
  <c r="D3615" i="46"/>
  <c r="D149" i="46"/>
  <c r="D4328" i="46"/>
  <c r="D5235" i="46"/>
  <c r="D5234" i="46"/>
  <c r="D9865" i="46"/>
  <c r="D7424" i="46"/>
  <c r="D7425" i="46"/>
  <c r="D1862" i="46"/>
  <c r="D7060" i="46"/>
  <c r="D1602" i="46"/>
  <c r="D3207" i="46"/>
  <c r="D7470" i="46"/>
  <c r="D1178" i="46"/>
  <c r="D7718" i="46"/>
  <c r="D4056" i="46"/>
  <c r="D2564" i="46"/>
  <c r="D2464" i="46"/>
  <c r="D1873" i="46"/>
  <c r="D5542" i="46"/>
  <c r="D1608" i="46"/>
  <c r="D1590" i="46"/>
  <c r="D1381" i="46"/>
  <c r="D1382" i="46"/>
  <c r="D1383" i="46"/>
  <c r="D1384" i="46"/>
  <c r="D2120" i="46"/>
  <c r="D1516" i="46"/>
  <c r="D1518" i="46"/>
  <c r="D1499" i="46"/>
  <c r="D6472" i="46"/>
  <c r="D7557" i="46"/>
  <c r="D8677" i="46"/>
  <c r="D3542" i="46"/>
  <c r="D7555" i="46"/>
  <c r="D7559" i="46"/>
  <c r="D10023" i="46"/>
  <c r="D314" i="46"/>
  <c r="D6339" i="46"/>
  <c r="D1404" i="46"/>
  <c r="D6340" i="46"/>
  <c r="D3965" i="46"/>
  <c r="D2055" i="46"/>
  <c r="D2535" i="46"/>
  <c r="D2056" i="46"/>
  <c r="D2149" i="46"/>
  <c r="D2151" i="46"/>
  <c r="D4443" i="46"/>
  <c r="D7719" i="46"/>
  <c r="D4441" i="46"/>
  <c r="D2499" i="46"/>
  <c r="D2501" i="46"/>
  <c r="D957" i="46"/>
  <c r="D2041" i="46"/>
  <c r="D956" i="46"/>
  <c r="D7736" i="46"/>
  <c r="D7659" i="46"/>
  <c r="D7660" i="46"/>
  <c r="D2044" i="46"/>
  <c r="D10002" i="46"/>
  <c r="D8012" i="46"/>
  <c r="D5273" i="46"/>
  <c r="D5272" i="46"/>
  <c r="D1282" i="46"/>
  <c r="D1270" i="46"/>
  <c r="D1390" i="46"/>
  <c r="D3410" i="46"/>
  <c r="D3326" i="46"/>
  <c r="D1437" i="46"/>
  <c r="D1438" i="46"/>
  <c r="D1439" i="46"/>
  <c r="D4477" i="46"/>
  <c r="D1313" i="46"/>
  <c r="D6085" i="46"/>
  <c r="D2555" i="46"/>
  <c r="D8390" i="46"/>
  <c r="D8391" i="46"/>
  <c r="D4329" i="46"/>
  <c r="D6082" i="46"/>
  <c r="D8567" i="46"/>
  <c r="D2541" i="46"/>
  <c r="D2542" i="46"/>
  <c r="D8569" i="46"/>
  <c r="D8568" i="46"/>
  <c r="D2652" i="46"/>
  <c r="D2653" i="46"/>
  <c r="D2654" i="46"/>
  <c r="D2655" i="46"/>
  <c r="D8503" i="46"/>
  <c r="D8504" i="46"/>
  <c r="D1591" i="46"/>
  <c r="D7496" i="46"/>
  <c r="D7497" i="46"/>
  <c r="D7495" i="46"/>
  <c r="D7502" i="46"/>
  <c r="D7498" i="46"/>
  <c r="D7499" i="46"/>
  <c r="D7500" i="46"/>
  <c r="D7501" i="46"/>
  <c r="D1550" i="46"/>
  <c r="D6731" i="46"/>
  <c r="D6732" i="46"/>
  <c r="D1549" i="46"/>
  <c r="D8768" i="46"/>
  <c r="D196" i="46"/>
  <c r="D195" i="46"/>
  <c r="D3901" i="46"/>
  <c r="D4385" i="46"/>
  <c r="D4387" i="46"/>
  <c r="D4386" i="46"/>
  <c r="D2948" i="46"/>
  <c r="D2381" i="46"/>
  <c r="D1592" i="46"/>
  <c r="D1593" i="46"/>
  <c r="D1594" i="46"/>
  <c r="D1595" i="46"/>
  <c r="D6995" i="46"/>
  <c r="D7000" i="46"/>
  <c r="D4410" i="46"/>
  <c r="D2975" i="46"/>
  <c r="D2976" i="46"/>
  <c r="D4057" i="46"/>
  <c r="D3400" i="46"/>
  <c r="D2688" i="46"/>
  <c r="D2690" i="46"/>
  <c r="D9584" i="46"/>
  <c r="D7723" i="46"/>
  <c r="D7722" i="46"/>
  <c r="D7725" i="46"/>
  <c r="D7724" i="46"/>
  <c r="D1910" i="46"/>
  <c r="D4363" i="46"/>
  <c r="D4365" i="46"/>
  <c r="D4369" i="46"/>
  <c r="D4370" i="46"/>
  <c r="D4372" i="46"/>
  <c r="D4366" i="46"/>
  <c r="D4367" i="46"/>
  <c r="D4371" i="46"/>
  <c r="D4373" i="46"/>
  <c r="D4374" i="46"/>
  <c r="D4375" i="46"/>
  <c r="D4379" i="46"/>
  <c r="D4380" i="46"/>
  <c r="D4377" i="46"/>
  <c r="D4378" i="46"/>
  <c r="D4384" i="46"/>
  <c r="D3922" i="46"/>
  <c r="D6352" i="46"/>
  <c r="D1906" i="46"/>
  <c r="D1157" i="46"/>
  <c r="D1160" i="46"/>
  <c r="D1162" i="46"/>
  <c r="D1164" i="46"/>
  <c r="D1170" i="46"/>
  <c r="D1167" i="46"/>
  <c r="D1155" i="46"/>
  <c r="D2098" i="46"/>
  <c r="D5462" i="46"/>
  <c r="D356" i="46"/>
  <c r="D5396" i="46"/>
  <c r="D5403" i="46"/>
  <c r="D5404" i="46"/>
  <c r="D5415" i="46"/>
  <c r="D5419" i="46"/>
  <c r="D5420" i="46"/>
  <c r="D5397" i="46"/>
  <c r="D5398" i="46"/>
  <c r="D5399" i="46"/>
  <c r="D5400" i="46"/>
  <c r="D5402" i="46"/>
  <c r="D5407" i="46"/>
  <c r="D5401" i="46"/>
  <c r="D5406" i="46"/>
  <c r="D5408" i="46"/>
  <c r="D5409" i="46"/>
  <c r="D5410" i="46"/>
  <c r="D5421" i="46"/>
  <c r="D5405" i="46"/>
  <c r="D5431" i="46"/>
  <c r="D5432" i="46"/>
  <c r="D5433" i="46"/>
  <c r="D5435" i="46"/>
  <c r="D5437" i="46"/>
  <c r="D5423" i="46"/>
  <c r="D5425" i="46"/>
  <c r="D5426" i="46"/>
  <c r="D3909" i="46"/>
  <c r="D5429" i="46"/>
  <c r="D5436" i="46"/>
  <c r="D4092" i="46"/>
  <c r="D2568" i="46"/>
  <c r="D2569" i="46"/>
  <c r="D8394" i="46"/>
  <c r="D8395" i="46"/>
  <c r="D8393" i="46"/>
  <c r="D2686" i="46"/>
  <c r="D2172" i="46"/>
  <c r="D3003" i="46"/>
  <c r="D5411" i="46"/>
  <c r="D5412" i="46"/>
  <c r="D5413" i="46"/>
  <c r="D5414" i="46"/>
  <c r="D5417" i="46"/>
  <c r="D5418" i="46"/>
  <c r="D1372" i="46"/>
  <c r="D1373" i="46"/>
  <c r="D1374" i="46"/>
  <c r="D7458" i="46"/>
  <c r="D3441" i="46"/>
  <c r="D4572" i="46"/>
  <c r="D4573" i="46"/>
  <c r="D4574" i="46"/>
  <c r="D4461" i="46"/>
  <c r="D5382" i="46"/>
  <c r="D5383" i="46"/>
  <c r="D5384" i="46"/>
  <c r="D5388" i="46"/>
  <c r="D5389" i="46"/>
  <c r="D5392" i="46"/>
  <c r="D3910" i="46"/>
  <c r="D5427" i="46"/>
  <c r="D293" i="46"/>
  <c r="D294" i="46"/>
  <c r="D5428" i="46"/>
  <c r="D5385" i="46"/>
  <c r="D5391" i="46"/>
  <c r="D5393" i="46"/>
  <c r="D5394" i="46"/>
  <c r="D5395" i="46"/>
  <c r="D5416" i="46"/>
  <c r="D5422" i="46"/>
  <c r="D5424" i="46"/>
  <c r="D5434" i="46"/>
  <c r="D5430" i="46"/>
  <c r="D5438" i="46"/>
  <c r="D3206" i="46"/>
  <c r="D7541" i="46"/>
  <c r="D3900" i="46"/>
  <c r="D3899" i="46"/>
  <c r="D1291" i="46"/>
  <c r="D3352" i="46"/>
  <c r="D2449" i="46"/>
  <c r="D2514" i="46"/>
  <c r="D2515" i="46"/>
  <c r="D2508" i="46"/>
  <c r="D2509" i="46"/>
  <c r="D2510" i="46"/>
  <c r="D2512" i="46"/>
  <c r="D8516" i="46"/>
  <c r="D8514" i="46"/>
  <c r="D8515" i="46"/>
  <c r="D8517" i="46"/>
  <c r="D7329" i="46"/>
  <c r="D45" i="46"/>
  <c r="D47" i="46"/>
  <c r="D46" i="46"/>
  <c r="D48" i="46"/>
  <c r="D52" i="46"/>
  <c r="D53" i="46"/>
  <c r="D54" i="46"/>
  <c r="D56" i="46"/>
  <c r="D49" i="46"/>
  <c r="D50" i="46"/>
  <c r="D69" i="46"/>
  <c r="D70" i="46"/>
  <c r="D72" i="46"/>
  <c r="D59" i="46"/>
  <c r="D51" i="46"/>
  <c r="D55" i="46"/>
  <c r="D2902" i="46"/>
  <c r="D5988" i="46"/>
  <c r="D1440" i="46"/>
  <c r="D2556" i="46"/>
  <c r="D2557" i="46"/>
  <c r="D2558" i="46"/>
  <c r="D1852" i="46"/>
  <c r="D1851" i="46"/>
  <c r="D3115" i="46"/>
  <c r="D793" i="46"/>
  <c r="D6953" i="46"/>
  <c r="D8109" i="46"/>
  <c r="D8108" i="46"/>
  <c r="D6973" i="46"/>
  <c r="D6974" i="46"/>
  <c r="D6975" i="46"/>
  <c r="D7774" i="46"/>
  <c r="D7787" i="46"/>
  <c r="D7777" i="46"/>
  <c r="D7782" i="46"/>
  <c r="D7783" i="46"/>
  <c r="D7784" i="46"/>
  <c r="D7785" i="46"/>
  <c r="D7778" i="46"/>
  <c r="D7779" i="46"/>
  <c r="D7780" i="46"/>
  <c r="D7781" i="46"/>
  <c r="D7786" i="46"/>
  <c r="D7762" i="46"/>
  <c r="D6073" i="46"/>
  <c r="D9046" i="46"/>
  <c r="D9047" i="46"/>
  <c r="D2134" i="46"/>
  <c r="D3512" i="46"/>
  <c r="D7836" i="46"/>
  <c r="D7099" i="46"/>
  <c r="D7100" i="46"/>
  <c r="D7103" i="46"/>
  <c r="D7098" i="46"/>
  <c r="D3821" i="46"/>
  <c r="D3822" i="46"/>
  <c r="D3824" i="46"/>
  <c r="D3825" i="46"/>
  <c r="D3826" i="46"/>
  <c r="D3823" i="46"/>
  <c r="D3827" i="46"/>
  <c r="D3828" i="46"/>
  <c r="D3829" i="46"/>
  <c r="D6980" i="46"/>
  <c r="D3833" i="46"/>
  <c r="D3834" i="46"/>
  <c r="D3835" i="46"/>
  <c r="D6979" i="46"/>
  <c r="D10010" i="46"/>
  <c r="D6721" i="46"/>
  <c r="D6718" i="46"/>
  <c r="D6726" i="46"/>
  <c r="D1352" i="46"/>
  <c r="D1355" i="46"/>
  <c r="D1358" i="46"/>
  <c r="D1361" i="46"/>
  <c r="D1362" i="46"/>
  <c r="D1363" i="46"/>
  <c r="D9921" i="46"/>
  <c r="D9922" i="46"/>
  <c r="D1917" i="46"/>
  <c r="D7505" i="46"/>
  <c r="D7503" i="46"/>
  <c r="D7504" i="46"/>
  <c r="D9920" i="46"/>
  <c r="D1918" i="46"/>
  <c r="D9927" i="46"/>
  <c r="D9923" i="46"/>
  <c r="D1919" i="46"/>
  <c r="D1920" i="46"/>
  <c r="D9924" i="46"/>
  <c r="D9925" i="46"/>
  <c r="D9926" i="46"/>
  <c r="D6728" i="46"/>
  <c r="D6717" i="46"/>
  <c r="D6719" i="46"/>
  <c r="D6720" i="46"/>
  <c r="D6729" i="46"/>
  <c r="D6730" i="46"/>
  <c r="D6735" i="46"/>
  <c r="D6736" i="46"/>
  <c r="D6722" i="46"/>
  <c r="D6723" i="46"/>
  <c r="D6724" i="46"/>
  <c r="D6727" i="46"/>
  <c r="D6725" i="46"/>
  <c r="D6733" i="46"/>
  <c r="D6734" i="46"/>
  <c r="D1046" i="46"/>
  <c r="D1047" i="46"/>
  <c r="D1049" i="46"/>
  <c r="D616" i="46"/>
  <c r="D2798" i="46"/>
  <c r="D6739" i="46"/>
  <c r="D8204" i="46"/>
  <c r="D6738" i="46"/>
  <c r="D6999" i="46"/>
  <c r="D6989" i="46"/>
  <c r="D6991" i="46"/>
  <c r="D6992" i="46"/>
  <c r="D6993" i="46"/>
  <c r="D6994" i="46"/>
  <c r="D6996" i="46"/>
  <c r="D6997" i="46"/>
  <c r="D6998" i="46"/>
  <c r="D7001" i="46"/>
  <c r="D9907" i="46"/>
  <c r="D6466" i="46"/>
  <c r="D6465" i="46"/>
  <c r="D9090" i="46"/>
  <c r="D9477" i="46"/>
  <c r="D9479" i="46"/>
  <c r="D9481" i="46"/>
  <c r="D6299" i="46"/>
  <c r="D68" i="46"/>
  <c r="D57" i="46"/>
  <c r="D67" i="46"/>
  <c r="D73" i="46"/>
  <c r="D60" i="46"/>
  <c r="D71" i="46"/>
  <c r="D673" i="46"/>
  <c r="D76" i="46"/>
  <c r="D1485" i="46"/>
  <c r="D7984" i="46"/>
  <c r="D7985" i="46"/>
  <c r="D2065" i="46"/>
  <c r="D8940" i="46"/>
  <c r="D8943" i="46"/>
  <c r="D8941" i="46"/>
  <c r="D304" i="46"/>
  <c r="D9614" i="46"/>
  <c r="D9615" i="46"/>
  <c r="D238" i="46"/>
  <c r="D2978" i="46"/>
  <c r="D337" i="46"/>
  <c r="D4526" i="46"/>
  <c r="D9688" i="46"/>
  <c r="D2491" i="46"/>
  <c r="D2492" i="46"/>
  <c r="D2493" i="46"/>
  <c r="D2500" i="46"/>
  <c r="D234" i="46"/>
  <c r="D1527" i="46"/>
  <c r="D338" i="46"/>
  <c r="D339" i="46"/>
  <c r="D3434" i="46"/>
  <c r="D2259" i="46"/>
  <c r="D8015" i="46"/>
  <c r="D4442" i="46"/>
  <c r="D3635" i="46"/>
  <c r="D4423" i="46"/>
  <c r="D1141" i="46"/>
  <c r="D3122" i="46"/>
  <c r="D5618" i="46"/>
  <c r="D5257" i="46"/>
  <c r="D2040" i="46"/>
  <c r="D2039" i="46"/>
  <c r="D1435" i="46"/>
  <c r="D1436" i="46"/>
  <c r="D3964" i="46"/>
  <c r="D7398" i="46"/>
  <c r="D1836" i="46"/>
  <c r="D1837" i="46"/>
  <c r="D9155" i="46"/>
  <c r="D2691" i="46"/>
  <c r="D2692" i="46"/>
  <c r="D8491" i="46"/>
  <c r="D1490" i="46"/>
  <c r="D688" i="46"/>
  <c r="D1464" i="46"/>
  <c r="D7991" i="46"/>
  <c r="D1465" i="46"/>
  <c r="D3771" i="46"/>
  <c r="D5259" i="46"/>
  <c r="D5261" i="46"/>
  <c r="D5262" i="46"/>
  <c r="D9876" i="46"/>
  <c r="D5260" i="46"/>
  <c r="D5263" i="46"/>
  <c r="D7399" i="46"/>
  <c r="D1838" i="46"/>
  <c r="D5264" i="46"/>
  <c r="D6459" i="46"/>
  <c r="D1482" i="46"/>
  <c r="D1484" i="46"/>
  <c r="D1492" i="46"/>
  <c r="D1493" i="46"/>
  <c r="D4450" i="46"/>
  <c r="D8016" i="46"/>
  <c r="D7720" i="46"/>
  <c r="D7721" i="46"/>
  <c r="D1514" i="46"/>
  <c r="D6504" i="46"/>
  <c r="D6506" i="46"/>
  <c r="D3269" i="46"/>
  <c r="D2352" i="46"/>
  <c r="D2351" i="46"/>
  <c r="D2356" i="46"/>
  <c r="D2357" i="46"/>
  <c r="D8271" i="46"/>
  <c r="D8274" i="46"/>
  <c r="D8272" i="46"/>
  <c r="D8275" i="46"/>
  <c r="D8276" i="46"/>
  <c r="D8273" i="46"/>
  <c r="D8510" i="46"/>
  <c r="D2462" i="46"/>
  <c r="D2463" i="46"/>
  <c r="D8511" i="46"/>
  <c r="D1603" i="46"/>
  <c r="D1604" i="46"/>
  <c r="D1605" i="46"/>
  <c r="D8927" i="46"/>
  <c r="D8924" i="46"/>
  <c r="D8925" i="46"/>
  <c r="D8928" i="46"/>
  <c r="D8930" i="46"/>
  <c r="D8923" i="46"/>
  <c r="D8933" i="46"/>
  <c r="D8938" i="46"/>
  <c r="D8929" i="46"/>
  <c r="D8931" i="46"/>
  <c r="D8921" i="46"/>
  <c r="D8939" i="46"/>
  <c r="D8942" i="46"/>
  <c r="D8935" i="46"/>
  <c r="D8937" i="46"/>
  <c r="D8922" i="46"/>
  <c r="D2799" i="46"/>
  <c r="D4059" i="46"/>
  <c r="D3729" i="46"/>
  <c r="D3730" i="46"/>
  <c r="D8270" i="46"/>
  <c r="D8269" i="46"/>
  <c r="D1743" i="46"/>
  <c r="D35" i="46"/>
  <c r="D281" i="46"/>
  <c r="D3277" i="46"/>
  <c r="D3279" i="46"/>
  <c r="D2828" i="46"/>
  <c r="D1158" i="46"/>
  <c r="D6426" i="46"/>
  <c r="D6427" i="46"/>
  <c r="D3282" i="46"/>
  <c r="D7670" i="46"/>
  <c r="D2802" i="46"/>
  <c r="D1473" i="46"/>
  <c r="D1475" i="46"/>
  <c r="D3025" i="46"/>
  <c r="D2906" i="46"/>
  <c r="D369" i="46"/>
  <c r="D370" i="46"/>
  <c r="D6478" i="46"/>
  <c r="D2869" i="46"/>
  <c r="D2968" i="46"/>
  <c r="D8264" i="46"/>
  <c r="D3363" i="46"/>
  <c r="D3718" i="46"/>
  <c r="D3720" i="46"/>
  <c r="D3724" i="46"/>
  <c r="D3721" i="46"/>
  <c r="D3722" i="46"/>
  <c r="D3719" i="46"/>
  <c r="D2834" i="46"/>
  <c r="D2832" i="46"/>
  <c r="D2819" i="46"/>
  <c r="D6363" i="46"/>
  <c r="D3473" i="46"/>
  <c r="D1446" i="46"/>
  <c r="D6362" i="46"/>
  <c r="D3472" i="46"/>
  <c r="D1442" i="46"/>
  <c r="D1444" i="46"/>
  <c r="D6438" i="46"/>
  <c r="D6442" i="46"/>
  <c r="D7685" i="46"/>
  <c r="D7686" i="46"/>
  <c r="D7687" i="46"/>
  <c r="D7691" i="46"/>
  <c r="D7688" i="46"/>
  <c r="D7689" i="46"/>
  <c r="D7692" i="46"/>
  <c r="D7693" i="46"/>
  <c r="D7697" i="46"/>
  <c r="D7698" i="46"/>
  <c r="D7699" i="46"/>
  <c r="D7700" i="46"/>
  <c r="D7701" i="46"/>
  <c r="D6460" i="46"/>
  <c r="D4540" i="46"/>
  <c r="D6462" i="46"/>
  <c r="D1491" i="46"/>
  <c r="D6463" i="46"/>
  <c r="D6464" i="46"/>
  <c r="D2879" i="46"/>
  <c r="D2890" i="46"/>
  <c r="D7108" i="46"/>
  <c r="D7109" i="46"/>
  <c r="D7110" i="46"/>
  <c r="D2793" i="46"/>
  <c r="D2794" i="46"/>
  <c r="D6410" i="46"/>
  <c r="D6411" i="46"/>
  <c r="D1127" i="46"/>
  <c r="D6409" i="46"/>
  <c r="D6412" i="46"/>
  <c r="D4864" i="46"/>
  <c r="D1787" i="46"/>
  <c r="D2979" i="46"/>
  <c r="D7521" i="46"/>
  <c r="D6452" i="46"/>
  <c r="D6453" i="46"/>
  <c r="D8003" i="46"/>
  <c r="D2257" i="46"/>
  <c r="D8004" i="46"/>
  <c r="D8005" i="46"/>
  <c r="D8006" i="46"/>
  <c r="D1476" i="46"/>
  <c r="D1477" i="46"/>
  <c r="D6430" i="46"/>
  <c r="D6436" i="46"/>
  <c r="D6437" i="46"/>
  <c r="D6432" i="46"/>
  <c r="D6441" i="46"/>
  <c r="D5266" i="46"/>
  <c r="D6435" i="46"/>
  <c r="D5265" i="46"/>
  <c r="D5267" i="46"/>
  <c r="D5268" i="46"/>
  <c r="D8000" i="46"/>
  <c r="D2921" i="46"/>
  <c r="D6450" i="46"/>
  <c r="D1137" i="46"/>
  <c r="D7999" i="46"/>
  <c r="D4449" i="46"/>
  <c r="D10004" i="46"/>
  <c r="D10007" i="46"/>
  <c r="D10003" i="46"/>
  <c r="D7676" i="46"/>
  <c r="D6473" i="46"/>
  <c r="D6474" i="46"/>
  <c r="D7667" i="46"/>
  <c r="D7690" i="46"/>
  <c r="D7694" i="46"/>
  <c r="D7695" i="46"/>
  <c r="D7696" i="46"/>
  <c r="D7702" i="46"/>
  <c r="D7705" i="46"/>
  <c r="D7712" i="46"/>
  <c r="D7716" i="46"/>
  <c r="D7711" i="46"/>
  <c r="D7717" i="46"/>
  <c r="D3726" i="46"/>
  <c r="D6264" i="46"/>
  <c r="D5956" i="46"/>
  <c r="D7506" i="46"/>
  <c r="D7507" i="46"/>
  <c r="D7417" i="46"/>
  <c r="D7418" i="46"/>
  <c r="D7014" i="46"/>
  <c r="D7015" i="46"/>
  <c r="D7016" i="46"/>
  <c r="D421" i="46"/>
  <c r="D7878" i="46"/>
  <c r="D3895" i="46"/>
  <c r="D7879" i="46"/>
  <c r="D7880" i="46"/>
  <c r="D7886" i="46"/>
  <c r="D9091" i="46"/>
  <c r="D7885" i="46"/>
  <c r="D7881" i="46"/>
  <c r="D7887" i="46"/>
  <c r="D2177" i="46"/>
  <c r="D3563" i="46"/>
  <c r="D6224" i="46"/>
  <c r="D1904" i="46"/>
  <c r="D6496" i="46"/>
  <c r="D6497" i="46"/>
  <c r="D1509" i="46"/>
  <c r="D6422" i="46"/>
  <c r="D6423" i="46"/>
  <c r="D6424" i="46"/>
  <c r="D6425" i="46"/>
  <c r="D6421" i="46"/>
  <c r="D3908" i="46"/>
  <c r="D6334" i="46"/>
  <c r="D6297" i="46"/>
  <c r="D6335" i="46"/>
  <c r="D8753" i="46"/>
  <c r="D8754" i="46"/>
  <c r="D8755" i="46"/>
  <c r="D8756" i="46"/>
  <c r="D8757" i="46"/>
  <c r="D8647" i="46"/>
  <c r="D3437" i="46"/>
  <c r="D3947" i="46"/>
  <c r="D3948" i="46"/>
  <c r="D3943" i="46"/>
  <c r="D3944" i="46"/>
  <c r="D3949" i="46"/>
  <c r="D3950" i="46"/>
  <c r="D3945" i="46"/>
  <c r="D3946" i="46"/>
  <c r="D9245" i="46"/>
  <c r="D10060" i="46"/>
  <c r="D10061" i="46"/>
  <c r="D10063" i="46"/>
  <c r="D10062" i="46"/>
  <c r="D10064" i="46"/>
  <c r="D10065" i="46"/>
  <c r="D282" i="46"/>
  <c r="D283" i="46"/>
  <c r="D6429" i="46"/>
  <c r="D6431" i="46"/>
  <c r="D2886" i="46"/>
  <c r="D3333" i="46"/>
  <c r="D7996" i="46"/>
  <c r="D6301" i="46"/>
  <c r="D6302" i="46"/>
  <c r="D3264" i="46"/>
  <c r="D3239" i="46"/>
  <c r="D3244" i="46"/>
  <c r="D3254" i="46"/>
  <c r="D3260" i="46"/>
  <c r="D9936" i="46"/>
  <c r="D5574" i="46"/>
  <c r="D6511" i="46"/>
  <c r="D6514" i="46"/>
  <c r="D618" i="46"/>
  <c r="D6491" i="46"/>
  <c r="D6493" i="46"/>
  <c r="D6492" i="46"/>
  <c r="D3047" i="46"/>
  <c r="D974" i="46"/>
  <c r="D2931" i="46"/>
  <c r="D3836" i="46"/>
  <c r="D7059" i="46"/>
  <c r="D2944" i="46"/>
  <c r="D5475" i="46"/>
  <c r="D6454" i="46"/>
  <c r="D6455" i="46"/>
  <c r="D6456" i="46"/>
  <c r="D5884" i="46"/>
  <c r="D2634" i="46"/>
  <c r="D9331" i="46"/>
  <c r="D2723" i="46"/>
  <c r="D2722" i="46"/>
  <c r="D2724" i="46"/>
  <c r="D7065" i="46"/>
  <c r="D7068" i="46"/>
  <c r="D7073" i="46"/>
  <c r="D7071" i="46"/>
  <c r="D2836" i="46"/>
  <c r="D3506" i="46"/>
  <c r="D378" i="46"/>
  <c r="D7078" i="46"/>
  <c r="D7079" i="46"/>
  <c r="D7025" i="46"/>
  <c r="D7054" i="46"/>
  <c r="D7095" i="46"/>
  <c r="D7094" i="46"/>
  <c r="D8462" i="46"/>
  <c r="D7117" i="46"/>
  <c r="D1614" i="46"/>
  <c r="D7118" i="46"/>
  <c r="D8261" i="46"/>
  <c r="D8241" i="46"/>
  <c r="D8232" i="46"/>
  <c r="D4524" i="46"/>
  <c r="D9041" i="46"/>
  <c r="D3923" i="46"/>
  <c r="D5451" i="46"/>
  <c r="D7096" i="46"/>
  <c r="D7097" i="46"/>
  <c r="D7101" i="46"/>
  <c r="D7102" i="46"/>
  <c r="D7104" i="46"/>
  <c r="D7105" i="46"/>
  <c r="D3866" i="46"/>
  <c r="D3867" i="46"/>
  <c r="D3862" i="46"/>
  <c r="D3863" i="46"/>
  <c r="D259" i="46"/>
  <c r="D3864" i="46"/>
  <c r="D3865" i="46"/>
  <c r="D3868" i="46"/>
  <c r="D3869" i="46"/>
  <c r="D3870" i="46"/>
  <c r="D3871" i="46"/>
  <c r="D8171" i="46"/>
  <c r="D8169" i="46"/>
  <c r="D10074" i="46"/>
  <c r="D2744" i="46"/>
  <c r="D506" i="46"/>
  <c r="D518" i="46"/>
  <c r="D527" i="46"/>
  <c r="D530" i="46"/>
  <c r="D509" i="46"/>
  <c r="D514" i="46"/>
  <c r="D515" i="46"/>
  <c r="D516" i="46"/>
  <c r="D507" i="46"/>
  <c r="D7703" i="46"/>
  <c r="D7704" i="46"/>
  <c r="D7706" i="46"/>
  <c r="D7707" i="46"/>
  <c r="D7708" i="46"/>
  <c r="D7709" i="46"/>
  <c r="D7710" i="46"/>
  <c r="D7713" i="46"/>
  <c r="D7714" i="46"/>
  <c r="D7715" i="46"/>
  <c r="D8013" i="46"/>
  <c r="D209" i="46"/>
  <c r="D3786" i="46"/>
  <c r="D6488" i="46"/>
  <c r="D2884" i="46"/>
  <c r="D6489" i="46"/>
  <c r="D6490" i="46"/>
  <c r="D3772" i="46"/>
  <c r="D6495" i="46"/>
  <c r="D6498" i="46"/>
  <c r="D6500" i="46"/>
  <c r="D6501" i="46"/>
  <c r="D6502" i="46"/>
  <c r="D1508" i="46"/>
  <c r="D6503" i="46"/>
  <c r="D456" i="46"/>
  <c r="D457" i="46"/>
  <c r="D6681" i="46"/>
  <c r="D460" i="46"/>
  <c r="D8262" i="46"/>
  <c r="D8263" i="46"/>
  <c r="D720" i="46"/>
  <c r="D6674" i="46"/>
  <c r="D8265" i="46"/>
  <c r="D8089" i="46"/>
  <c r="D8280" i="46"/>
  <c r="D8283" i="46"/>
  <c r="D8277" i="46"/>
  <c r="D8278" i="46"/>
  <c r="D8279" i="46"/>
  <c r="D8282" i="46"/>
  <c r="D8281" i="46"/>
  <c r="D8284" i="46"/>
  <c r="D292" i="46"/>
  <c r="D7764" i="46"/>
  <c r="D7814" i="46"/>
  <c r="D3839" i="46"/>
  <c r="D7815" i="46"/>
  <c r="D3503" i="46"/>
  <c r="D3504" i="46"/>
  <c r="D3505" i="46"/>
  <c r="D7809" i="46"/>
  <c r="D7064" i="46"/>
  <c r="D7066" i="46"/>
  <c r="D7810" i="46"/>
  <c r="D7072" i="46"/>
  <c r="D7074" i="46"/>
  <c r="D7075" i="46"/>
  <c r="D7811" i="46"/>
  <c r="D7812" i="46"/>
  <c r="D7067" i="46"/>
  <c r="D7069" i="46"/>
  <c r="D7070" i="46"/>
  <c r="D2635" i="46"/>
  <c r="D8932" i="46"/>
  <c r="D8934" i="46"/>
  <c r="D8936" i="46"/>
  <c r="D529" i="46"/>
  <c r="D531" i="46"/>
  <c r="D532" i="46"/>
  <c r="D533" i="46"/>
  <c r="D508" i="46"/>
  <c r="D510" i="46"/>
  <c r="D511" i="46"/>
  <c r="D2745" i="46"/>
  <c r="D528" i="46"/>
  <c r="D4110" i="46"/>
  <c r="D7623" i="46"/>
  <c r="D525" i="46"/>
  <c r="D7626" i="46"/>
  <c r="D2014" i="46"/>
  <c r="D9957" i="46"/>
  <c r="D436" i="46"/>
  <c r="D2027" i="46"/>
  <c r="D9979" i="46"/>
  <c r="D9981" i="46"/>
  <c r="D2029" i="46"/>
  <c r="D9977" i="46"/>
  <c r="D9978" i="46"/>
  <c r="D9982" i="46"/>
  <c r="D9984" i="46"/>
  <c r="D9976" i="46"/>
  <c r="D2026" i="46"/>
  <c r="D2028" i="46"/>
  <c r="D9980" i="46"/>
  <c r="D9983" i="46"/>
  <c r="D7963" i="46"/>
  <c r="D9987" i="46"/>
  <c r="D9989" i="46"/>
  <c r="D7964" i="46"/>
  <c r="D9985" i="46"/>
  <c r="D2030" i="46"/>
  <c r="D9997" i="46"/>
  <c r="D9999" i="46"/>
  <c r="D10000" i="46"/>
  <c r="D10001" i="46"/>
  <c r="D9986" i="46"/>
  <c r="D9991" i="46"/>
  <c r="D9992" i="46"/>
  <c r="D2034" i="46"/>
  <c r="D9995" i="46"/>
  <c r="D9996" i="46"/>
  <c r="D2035" i="46"/>
  <c r="D9495" i="46"/>
  <c r="D9496" i="46"/>
  <c r="D3957" i="46"/>
  <c r="D9507" i="46"/>
  <c r="D9508" i="46"/>
  <c r="D9281" i="46"/>
  <c r="D9150" i="46"/>
  <c r="D7890" i="46"/>
  <c r="D8644" i="46"/>
  <c r="D7888" i="46"/>
  <c r="D2181" i="46"/>
  <c r="D4544" i="46"/>
  <c r="D7553" i="46"/>
  <c r="D3356" i="46"/>
  <c r="D8128" i="46"/>
  <c r="D3014" i="46"/>
  <c r="D8129" i="46"/>
  <c r="D8130" i="46"/>
  <c r="D8131" i="46"/>
  <c r="D8134" i="46"/>
  <c r="D8132" i="46"/>
  <c r="D8133" i="46"/>
  <c r="D8513" i="46"/>
  <c r="D9095" i="46"/>
  <c r="D9646" i="46"/>
  <c r="D9654" i="46"/>
  <c r="D7116" i="46"/>
  <c r="D2432" i="46"/>
  <c r="D967" i="46"/>
  <c r="D3510" i="46"/>
  <c r="D7840" i="46"/>
  <c r="D3513" i="46"/>
  <c r="D3508" i="46"/>
  <c r="D3509" i="46"/>
  <c r="D7839" i="46"/>
  <c r="D7842" i="46"/>
  <c r="D7843" i="46"/>
  <c r="D7844" i="46"/>
  <c r="D3511" i="46"/>
  <c r="D7837" i="46"/>
  <c r="D517" i="46"/>
  <c r="D519" i="46"/>
  <c r="D521" i="46"/>
  <c r="D522" i="46"/>
  <c r="D523" i="46"/>
  <c r="D524" i="46"/>
  <c r="D10075" i="46"/>
  <c r="D9543" i="46"/>
  <c r="D512" i="46"/>
  <c r="D513" i="46"/>
  <c r="D520" i="46"/>
  <c r="D9542" i="46"/>
  <c r="D7621" i="46"/>
  <c r="D7622" i="46"/>
  <c r="D526" i="46"/>
  <c r="D2011" i="46"/>
  <c r="D7625" i="46"/>
  <c r="D2013" i="46"/>
  <c r="D9587" i="46"/>
  <c r="D8523" i="46"/>
  <c r="D8522" i="46"/>
  <c r="D8525" i="46"/>
  <c r="D8524" i="46"/>
  <c r="D7822" i="46"/>
  <c r="D2476" i="46"/>
  <c r="D2477" i="46"/>
  <c r="D2475" i="46"/>
  <c r="D8126" i="46"/>
  <c r="D7823" i="46"/>
  <c r="D8118" i="46"/>
  <c r="D8119" i="46"/>
  <c r="D8120" i="46"/>
  <c r="D8121" i="46"/>
  <c r="D8122" i="46"/>
  <c r="D8123" i="46"/>
  <c r="D8124" i="46"/>
  <c r="D8125" i="46"/>
  <c r="D8527" i="46"/>
  <c r="D8127" i="46"/>
  <c r="D9911" i="46"/>
  <c r="D9912" i="46"/>
  <c r="D9913" i="46"/>
  <c r="D9914" i="46"/>
  <c r="D2982" i="46"/>
  <c r="D8526" i="46"/>
  <c r="D2481" i="46"/>
  <c r="D8626" i="46"/>
  <c r="D8627" i="46"/>
  <c r="D8628" i="46"/>
  <c r="D2574" i="46"/>
  <c r="D8631" i="46"/>
  <c r="D8633" i="46"/>
  <c r="D8634" i="46"/>
  <c r="D8635" i="46"/>
  <c r="D8636" i="46"/>
  <c r="D8637" i="46"/>
  <c r="D8640" i="46"/>
  <c r="D8632" i="46"/>
  <c r="D2179" i="46"/>
  <c r="D8638" i="46"/>
  <c r="D8639" i="46"/>
  <c r="D8641" i="46"/>
  <c r="D2971" i="46"/>
  <c r="D7891" i="46"/>
  <c r="D8645" i="46"/>
  <c r="D7889" i="46"/>
  <c r="D7892" i="46"/>
  <c r="D8642" i="46"/>
  <c r="D8643" i="46"/>
  <c r="D2184" i="46"/>
  <c r="D8332" i="46"/>
  <c r="D9242" i="46"/>
  <c r="D8333" i="46"/>
  <c r="D8334" i="46"/>
  <c r="D9241" i="46"/>
  <c r="D9640" i="46"/>
  <c r="D3607" i="46"/>
  <c r="D9426" i="46"/>
  <c r="D962" i="46"/>
  <c r="D963" i="46"/>
  <c r="D5458" i="46"/>
  <c r="D964" i="46"/>
  <c r="D965" i="46"/>
  <c r="D966" i="46"/>
  <c r="D8388" i="46"/>
  <c r="D9645" i="46"/>
  <c r="D9647" i="46"/>
  <c r="D9648" i="46"/>
  <c r="D7133" i="46"/>
  <c r="D7134" i="46"/>
  <c r="D8538" i="46"/>
  <c r="D3992" i="46"/>
  <c r="D3993" i="46"/>
  <c r="D3994" i="46"/>
  <c r="D3996" i="46"/>
  <c r="D3997" i="46"/>
  <c r="D3998" i="46"/>
  <c r="D3581" i="46"/>
  <c r="D3582" i="46"/>
  <c r="D3583" i="46"/>
  <c r="D8493" i="46"/>
  <c r="D8494" i="46"/>
  <c r="D5460" i="46"/>
  <c r="D8492" i="46"/>
  <c r="D9092" i="46"/>
  <c r="D9093" i="46"/>
  <c r="D7141" i="46"/>
  <c r="D9143" i="46"/>
  <c r="D9649" i="46"/>
  <c r="D9651" i="46"/>
  <c r="D9650" i="46"/>
  <c r="D9652" i="46"/>
  <c r="D9653" i="46"/>
  <c r="D9655" i="46"/>
  <c r="D9059" i="46"/>
  <c r="D9060" i="46"/>
  <c r="D9061" i="46"/>
  <c r="D9062" i="46"/>
  <c r="D9057" i="46"/>
  <c r="D7392" i="46"/>
  <c r="D7393" i="46"/>
  <c r="D4198" i="46"/>
  <c r="D3090" i="46"/>
  <c r="D3108" i="46"/>
  <c r="D3999" i="46"/>
  <c r="D4000" i="46"/>
  <c r="D4002" i="46"/>
  <c r="D346" i="46"/>
  <c r="D4003" i="46"/>
  <c r="D3995" i="46"/>
  <c r="D347" i="46"/>
  <c r="D4001" i="46"/>
  <c r="D3293" i="46"/>
  <c r="D3294" i="46"/>
  <c r="D4004" i="46"/>
  <c r="D4005" i="46"/>
  <c r="D8427" i="46"/>
  <c r="D8428" i="46"/>
  <c r="D8430" i="46"/>
  <c r="D8429" i="46"/>
  <c r="D8431" i="46"/>
  <c r="D7144" i="46"/>
  <c r="D1802" i="46"/>
  <c r="D7147" i="46"/>
  <c r="D7149" i="46"/>
  <c r="D7076" i="46"/>
  <c r="D8581" i="46"/>
  <c r="D7150" i="46"/>
  <c r="D7151" i="46"/>
  <c r="D2550" i="46"/>
  <c r="D3530" i="46"/>
  <c r="D8602" i="46"/>
  <c r="D7838" i="46"/>
  <c r="D7841" i="46"/>
  <c r="D3514" i="46"/>
  <c r="D7826" i="46"/>
  <c r="D7827" i="46"/>
  <c r="D8529" i="46"/>
  <c r="D7125" i="46"/>
  <c r="D8528" i="46"/>
  <c r="D8533" i="46"/>
  <c r="D8536" i="46"/>
  <c r="D7126" i="46"/>
  <c r="D8530" i="46"/>
  <c r="D8531" i="46"/>
  <c r="D2122" i="46"/>
  <c r="D8532" i="46"/>
  <c r="D2121" i="46"/>
  <c r="D8534" i="46"/>
  <c r="D8535" i="46"/>
  <c r="D2123" i="46"/>
  <c r="D7127" i="46"/>
  <c r="D7128" i="46"/>
  <c r="D7130" i="46"/>
  <c r="D7129" i="46"/>
  <c r="D10044" i="46"/>
  <c r="D9278" i="46"/>
  <c r="D9280" i="46"/>
  <c r="D9279" i="46"/>
  <c r="D9602" i="46"/>
  <c r="D9599" i="46"/>
  <c r="D9598" i="46"/>
  <c r="D9603" i="46"/>
  <c r="D9596" i="46"/>
  <c r="D7949" i="46"/>
  <c r="D9506" i="46"/>
  <c r="D9094" i="46"/>
  <c r="D9054" i="46"/>
  <c r="D9053" i="46"/>
  <c r="D10059" i="46"/>
  <c r="D9180" i="46"/>
  <c r="D9315" i="46"/>
  <c r="D7834" i="46"/>
  <c r="D2128" i="46"/>
  <c r="D2130" i="46"/>
  <c r="D2132" i="46"/>
  <c r="D7835" i="46"/>
  <c r="D7135" i="46"/>
  <c r="D9146" i="46"/>
  <c r="D9147" i="46"/>
  <c r="D9149" i="46"/>
  <c r="D9148" i="46"/>
  <c r="D2525" i="46"/>
  <c r="D10066" i="46"/>
  <c r="D8648" i="46"/>
  <c r="D10069" i="46"/>
  <c r="D8646" i="46"/>
  <c r="D3098" i="46"/>
  <c r="D3074" i="46"/>
  <c r="D7123" i="46"/>
  <c r="D7124" i="46"/>
  <c r="D9096" i="46"/>
  <c r="D7853" i="46"/>
  <c r="D7854" i="46"/>
  <c r="D9048" i="46"/>
  <c r="D548" i="46"/>
  <c r="D549" i="46"/>
  <c r="D550" i="46"/>
  <c r="D552" i="46"/>
  <c r="D553" i="46"/>
  <c r="D554" i="46"/>
  <c r="D555" i="46"/>
  <c r="D8759" i="46"/>
  <c r="D7821" i="46"/>
  <c r="D3499" i="46"/>
  <c r="D10029" i="46"/>
  <c r="D10030" i="46"/>
  <c r="D10031" i="46"/>
  <c r="D10032" i="46"/>
  <c r="D8590" i="46"/>
  <c r="D8592" i="46"/>
  <c r="D8598" i="46"/>
  <c r="D8597" i="46"/>
  <c r="D10039" i="46"/>
  <c r="D10040" i="46"/>
  <c r="D10028" i="46"/>
  <c r="D10027" i="46"/>
  <c r="D8464" i="46"/>
  <c r="D9441" i="46"/>
  <c r="D9097" i="46"/>
  <c r="D8467" i="46"/>
  <c r="D9098" i="46"/>
  <c r="D9366" i="46"/>
  <c r="D2117" i="46"/>
  <c r="D2097" i="46"/>
  <c r="D4622" i="46"/>
  <c r="D4624" i="46"/>
  <c r="D4625" i="46"/>
  <c r="D4626" i="46"/>
  <c r="D8572" i="46"/>
  <c r="D8573" i="46"/>
  <c r="D9333" i="46"/>
  <c r="D8575" i="46"/>
  <c r="D8576" i="46"/>
  <c r="D8574" i="46"/>
  <c r="D8577" i="46"/>
  <c r="D2546" i="46"/>
  <c r="D9335" i="46"/>
  <c r="D9336" i="46"/>
  <c r="D9337" i="46"/>
  <c r="D3641" i="46"/>
  <c r="D8139" i="46"/>
  <c r="D7860" i="46"/>
  <c r="D3842" i="46"/>
  <c r="D2160" i="46"/>
  <c r="D2161" i="46"/>
  <c r="D2162" i="46"/>
  <c r="D2163" i="46"/>
  <c r="D2164" i="46"/>
  <c r="D2165" i="46"/>
  <c r="D2166" i="46"/>
  <c r="D2159" i="46"/>
  <c r="D9668" i="46"/>
  <c r="D9676" i="46"/>
  <c r="D9667" i="46"/>
  <c r="D1806" i="46"/>
  <c r="D1808" i="46"/>
  <c r="D1798" i="46"/>
  <c r="D1794" i="46"/>
  <c r="D4135" i="46"/>
  <c r="D4137" i="46"/>
  <c r="D7896" i="46"/>
  <c r="D8652" i="46"/>
  <c r="D8653" i="46"/>
  <c r="D8656" i="46"/>
  <c r="D7895" i="46"/>
  <c r="D7897" i="46"/>
  <c r="D2195" i="46"/>
  <c r="D2196" i="46"/>
  <c r="D7898" i="46"/>
  <c r="D2197" i="46"/>
  <c r="D2199" i="46"/>
  <c r="D7900" i="46"/>
  <c r="D2201" i="46"/>
  <c r="D8657" i="46"/>
  <c r="D2202" i="46"/>
  <c r="D2204" i="46"/>
  <c r="D7899" i="46"/>
  <c r="D2205" i="46"/>
  <c r="D4136" i="46"/>
  <c r="D4138" i="46"/>
  <c r="D1807" i="46"/>
  <c r="D4139" i="46"/>
  <c r="D8578" i="46"/>
  <c r="D8579" i="46"/>
  <c r="D7145" i="46"/>
  <c r="D5920" i="46"/>
  <c r="D3088" i="46"/>
  <c r="D7146" i="46"/>
  <c r="D7148" i="46"/>
  <c r="D7522" i="46"/>
  <c r="D7154" i="46"/>
  <c r="D8238" i="46"/>
  <c r="D8563" i="46"/>
  <c r="D9707" i="46"/>
  <c r="D8589" i="46"/>
  <c r="D3657" i="46"/>
  <c r="D3659" i="46"/>
  <c r="D3658" i="46"/>
  <c r="D3660" i="46"/>
  <c r="D3592" i="46"/>
  <c r="D9407" i="46"/>
  <c r="D9408" i="46"/>
  <c r="D9412" i="46"/>
  <c r="D9405" i="46"/>
  <c r="D9406" i="46"/>
  <c r="D9409" i="46"/>
  <c r="D9410" i="46"/>
  <c r="D9413" i="46"/>
  <c r="D9416" i="46"/>
  <c r="D9419" i="46"/>
  <c r="D9411" i="46"/>
  <c r="D9417" i="46"/>
  <c r="D9421" i="46"/>
  <c r="D9424" i="46"/>
  <c r="D9414" i="46"/>
  <c r="D9420" i="46"/>
  <c r="D9415" i="46"/>
  <c r="D3270" i="46"/>
  <c r="D2843" i="46"/>
  <c r="D9418" i="46"/>
  <c r="D1723" i="46"/>
  <c r="D10038" i="46"/>
  <c r="D7958" i="46"/>
  <c r="D4545" i="46"/>
  <c r="D4543" i="46"/>
  <c r="D7893" i="46"/>
  <c r="D7941" i="46"/>
  <c r="D7942" i="46"/>
  <c r="D5370" i="46"/>
  <c r="D5369" i="46"/>
  <c r="D3849" i="46"/>
  <c r="D3848" i="46"/>
  <c r="D7855" i="46"/>
  <c r="D5459" i="46"/>
  <c r="D8587" i="46"/>
  <c r="D10033" i="46"/>
  <c r="D8610" i="46"/>
  <c r="D8612" i="46"/>
  <c r="D8613" i="46"/>
  <c r="D8623" i="46"/>
  <c r="D8615" i="46"/>
  <c r="D8616" i="46"/>
  <c r="D8617" i="46"/>
  <c r="D8621" i="46"/>
  <c r="D8150" i="46"/>
  <c r="D3274" i="46"/>
  <c r="D3273" i="46"/>
  <c r="D9125" i="46"/>
  <c r="D9677" i="46"/>
  <c r="D9124" i="46"/>
  <c r="D9678" i="46"/>
  <c r="D9126" i="46"/>
  <c r="D9482" i="46"/>
  <c r="D9478" i="46"/>
  <c r="D9588" i="46"/>
  <c r="D4655" i="46"/>
  <c r="D9629" i="46"/>
  <c r="D9630" i="46"/>
  <c r="D9631" i="46"/>
  <c r="D9632" i="46"/>
  <c r="D8872" i="46"/>
  <c r="D8876" i="46"/>
  <c r="D7876" i="46"/>
  <c r="D2227" i="46"/>
  <c r="D7946" i="46"/>
  <c r="D2229" i="46"/>
  <c r="D2230" i="46"/>
  <c r="D3292" i="46"/>
  <c r="D7944" i="46"/>
  <c r="D7948" i="46"/>
  <c r="D7954" i="46"/>
  <c r="D7955" i="46"/>
  <c r="D7957" i="46"/>
  <c r="D8889" i="46"/>
  <c r="D7947" i="46"/>
  <c r="D8892" i="46"/>
  <c r="D505" i="46"/>
  <c r="D9266" i="46"/>
  <c r="D7400" i="46"/>
  <c r="D8620" i="46"/>
  <c r="D8618" i="46"/>
  <c r="D8622" i="46"/>
  <c r="D8611" i="46"/>
  <c r="D8614" i="46"/>
  <c r="D7856" i="46"/>
  <c r="D9270" i="46"/>
  <c r="D9557" i="46"/>
  <c r="D9560" i="46"/>
  <c r="D9561" i="46"/>
  <c r="D9559" i="46"/>
  <c r="D9563" i="46"/>
  <c r="D9564" i="46"/>
  <c r="D8396" i="46"/>
  <c r="D8397" i="46"/>
  <c r="D3516" i="46"/>
  <c r="D2820" i="46"/>
  <c r="D3517" i="46"/>
  <c r="D3644" i="46"/>
  <c r="D9378" i="46"/>
  <c r="D10067" i="46"/>
  <c r="D10068" i="46"/>
  <c r="D547" i="46"/>
  <c r="D551" i="46"/>
  <c r="D8760" i="46"/>
  <c r="D8761" i="46"/>
  <c r="D3298" i="46"/>
  <c r="D4592" i="46"/>
  <c r="D4593" i="46"/>
  <c r="D4594" i="46"/>
  <c r="D4595" i="46"/>
  <c r="D3952" i="46"/>
  <c r="D3953" i="46"/>
  <c r="D8771" i="46"/>
  <c r="D3951" i="46"/>
  <c r="D4850" i="46"/>
  <c r="D4851" i="46"/>
  <c r="D4852" i="46"/>
  <c r="D9258" i="46"/>
  <c r="D1116" i="46"/>
  <c r="D1112" i="46"/>
  <c r="D1113" i="46"/>
  <c r="D1111" i="46"/>
  <c r="D1114" i="46"/>
  <c r="D1115" i="46"/>
  <c r="D2695" i="46"/>
  <c r="D2696" i="46"/>
  <c r="D2697" i="46"/>
  <c r="D2698" i="46"/>
  <c r="D2699" i="46"/>
  <c r="D2700" i="46"/>
  <c r="D9213" i="46"/>
  <c r="D8649" i="46"/>
  <c r="D8603" i="46"/>
  <c r="D9056" i="46"/>
  <c r="D9058" i="46"/>
  <c r="D8489" i="46"/>
  <c r="D8490" i="46"/>
  <c r="D5649" i="46"/>
  <c r="D7165" i="46"/>
  <c r="D7877" i="46"/>
  <c r="D3643" i="46"/>
  <c r="D2551" i="46"/>
  <c r="D7161" i="46"/>
  <c r="D7873" i="46"/>
  <c r="D7874" i="46"/>
  <c r="D7807" i="46"/>
  <c r="D7868" i="46"/>
  <c r="D2171" i="46"/>
  <c r="D7869" i="46"/>
  <c r="D7870" i="46"/>
  <c r="D7872" i="46"/>
  <c r="D7162" i="46"/>
  <c r="D9488" i="46"/>
  <c r="D9491" i="46"/>
  <c r="D8878" i="46"/>
  <c r="D9492" i="46"/>
  <c r="D7882" i="46"/>
  <c r="D7883" i="46"/>
  <c r="D2173" i="46"/>
  <c r="D2174" i="46"/>
  <c r="D7884" i="46"/>
  <c r="D8650" i="46"/>
  <c r="D8651" i="46"/>
  <c r="D3536" i="46"/>
  <c r="D3534" i="46"/>
  <c r="D8654" i="46"/>
  <c r="D8655" i="46"/>
  <c r="D2187" i="46"/>
  <c r="D2189" i="46"/>
  <c r="D2190" i="46"/>
  <c r="D2191" i="46"/>
  <c r="D9566" i="46"/>
  <c r="D9269" i="46"/>
  <c r="D2800" i="46"/>
  <c r="D7160" i="46"/>
  <c r="D7867" i="46"/>
  <c r="D2169" i="46"/>
  <c r="D3023" i="46"/>
  <c r="D3440" i="46"/>
  <c r="D3846" i="46"/>
  <c r="D3533" i="46"/>
  <c r="D3535" i="46"/>
  <c r="D7871" i="46"/>
  <c r="D8619" i="46"/>
  <c r="D7952" i="46"/>
  <c r="D7953" i="46"/>
  <c r="D7956" i="46"/>
  <c r="D9277" i="46"/>
  <c r="D7950" i="46"/>
  <c r="D2741" i="46"/>
  <c r="D7951" i="46"/>
  <c r="D8888" i="46"/>
  <c r="D2628" i="46"/>
  <c r="D8890" i="46"/>
  <c r="D8891" i="46"/>
  <c r="D2119" i="46"/>
  <c r="D8402" i="46"/>
  <c r="D8874" i="46"/>
  <c r="D8870" i="46"/>
  <c r="D9129" i="46"/>
  <c r="D10076" i="46"/>
  <c r="D9908" i="46"/>
  <c r="D9909" i="46"/>
  <c r="D2228" i="46"/>
  <c r="D174" i="46"/>
  <c r="D175" i="46"/>
  <c r="D177" i="46"/>
  <c r="D3674" i="46"/>
  <c r="D172" i="46"/>
  <c r="D9257" i="46"/>
  <c r="D4202" i="46"/>
  <c r="D9485" i="46"/>
  <c r="D7959" i="46"/>
  <c r="D7962" i="46"/>
  <c r="D7960" i="46"/>
  <c r="D7961" i="46"/>
  <c r="D9517" i="46"/>
  <c r="D9521" i="46"/>
  <c r="D9518" i="46"/>
  <c r="D9519" i="46"/>
  <c r="D9520" i="46"/>
  <c r="D171" i="46"/>
  <c r="D173" i="46"/>
  <c r="D176" i="46"/>
  <c r="D3675" i="46"/>
  <c r="D9480" i="46"/>
  <c r="D3518" i="46"/>
  <c r="D3519" i="46"/>
  <c r="D5461" i="46"/>
  <c r="D7167" i="46"/>
  <c r="D7169" i="46"/>
  <c r="D7168" i="46"/>
  <c r="D3222" i="46"/>
  <c r="D3537" i="46"/>
  <c r="D3529" i="46"/>
  <c r="D3528" i="46"/>
  <c r="D9193" i="46"/>
  <c r="D9194" i="46"/>
  <c r="D9203" i="46"/>
  <c r="D3034" i="46"/>
  <c r="D9271" i="46"/>
  <c r="D8683" i="46"/>
  <c r="D10013" i="46"/>
  <c r="D10014" i="46"/>
  <c r="D10012" i="46"/>
  <c r="D10015" i="46"/>
  <c r="D3531" i="46"/>
  <c r="D4546" i="46"/>
  <c r="D3532" i="46"/>
  <c r="D9099" i="46"/>
  <c r="D9101" i="46"/>
  <c r="D9232" i="46"/>
  <c r="D3924" i="46"/>
  <c r="D3925" i="46"/>
  <c r="D3926" i="46"/>
  <c r="D3288" i="46"/>
  <c r="D7927" i="46"/>
  <c r="D382" i="46"/>
  <c r="D2220" i="46"/>
  <c r="D4731" i="46"/>
  <c r="D4732" i="46"/>
  <c r="D4733" i="46"/>
  <c r="D2222" i="46"/>
  <c r="D9379" i="46"/>
  <c r="D7924" i="46"/>
  <c r="D9159" i="46"/>
  <c r="D9162" i="46"/>
  <c r="D9160" i="46"/>
  <c r="D9163" i="46"/>
  <c r="D9165" i="46"/>
  <c r="D7903" i="46"/>
  <c r="D8482" i="46"/>
  <c r="D2213" i="46"/>
  <c r="D2215" i="46"/>
  <c r="D8485" i="46"/>
  <c r="D2209" i="46"/>
  <c r="D7904" i="46"/>
  <c r="D2212" i="46"/>
  <c r="D2214" i="46"/>
  <c r="D2207" i="46"/>
  <c r="D7925" i="46"/>
  <c r="D2210" i="46"/>
  <c r="D4023" i="46"/>
  <c r="D4025" i="46"/>
  <c r="D4029" i="46"/>
  <c r="D4030" i="46"/>
  <c r="D4032" i="46"/>
  <c r="D2211" i="46"/>
  <c r="D4024" i="46"/>
  <c r="D4028" i="46"/>
  <c r="D4036" i="46"/>
  <c r="D9368" i="46"/>
  <c r="D9370" i="46"/>
  <c r="D9371" i="46"/>
  <c r="D2712" i="46"/>
  <c r="D2713" i="46"/>
  <c r="D2714" i="46"/>
  <c r="D9169" i="46"/>
  <c r="D9172" i="46"/>
  <c r="D9171" i="46"/>
  <c r="D9173" i="46"/>
  <c r="D7913" i="46"/>
  <c r="D4009" i="46"/>
  <c r="D2217" i="46"/>
  <c r="D2216" i="46"/>
  <c r="D4010" i="46"/>
  <c r="D2218" i="46"/>
  <c r="D4011" i="46"/>
  <c r="D4012" i="46"/>
  <c r="D4013" i="46"/>
  <c r="D4016" i="46"/>
  <c r="D4017" i="46"/>
  <c r="D4015" i="46"/>
  <c r="D4019" i="46"/>
  <c r="D4020" i="46"/>
  <c r="D7912" i="46"/>
  <c r="D4008" i="46"/>
  <c r="D4022" i="46"/>
  <c r="D4027" i="46"/>
  <c r="D4014" i="46"/>
  <c r="D4018" i="46"/>
  <c r="D4021" i="46"/>
  <c r="D4031" i="46"/>
  <c r="D4033" i="46"/>
  <c r="D4034" i="46"/>
  <c r="D4035" i="46"/>
  <c r="D4026" i="46"/>
  <c r="D4037" i="46"/>
  <c r="D9166" i="46"/>
  <c r="D9167" i="46"/>
  <c r="D9332" i="46"/>
  <c r="D9334" i="46"/>
  <c r="D8399" i="46"/>
  <c r="D9338" i="46"/>
  <c r="D9340" i="46"/>
  <c r="D3022" i="46"/>
  <c r="D9339" i="46"/>
  <c r="D8706" i="46"/>
  <c r="D8707" i="46"/>
  <c r="D8708" i="46"/>
  <c r="D8710" i="46"/>
  <c r="D8712" i="46"/>
  <c r="D8716" i="46"/>
  <c r="D8711" i="46"/>
  <c r="D8686" i="46"/>
  <c r="D3256" i="46"/>
  <c r="D8672" i="46"/>
  <c r="D8674" i="46"/>
  <c r="D9230" i="46"/>
  <c r="D9231" i="46"/>
  <c r="D3673" i="46"/>
  <c r="D8673" i="46"/>
  <c r="D8670" i="46"/>
  <c r="D7395" i="46"/>
  <c r="D9228" i="46"/>
  <c r="D9133" i="46"/>
  <c r="D9135" i="46"/>
  <c r="D9134" i="46"/>
  <c r="D9136" i="46"/>
  <c r="D8306" i="46"/>
  <c r="D8309" i="46"/>
  <c r="D8304" i="46"/>
  <c r="D8301" i="46"/>
  <c r="D8295" i="46"/>
  <c r="D8316" i="46"/>
  <c r="D8318" i="46"/>
  <c r="D8321" i="46"/>
  <c r="D8146" i="46"/>
  <c r="D245" i="46"/>
  <c r="D8151" i="46"/>
  <c r="D8681" i="46"/>
  <c r="D8685" i="46"/>
  <c r="D8689" i="46"/>
  <c r="D4129" i="46"/>
  <c r="D9302" i="46"/>
  <c r="D9303" i="46"/>
  <c r="D9306" i="46"/>
  <c r="D9301" i="46"/>
  <c r="D9304" i="46"/>
  <c r="D9305" i="46"/>
  <c r="D9383" i="46"/>
  <c r="D9384" i="46"/>
  <c r="D9139" i="46"/>
  <c r="D9013" i="46"/>
  <c r="D9016" i="46"/>
  <c r="D9019" i="46"/>
  <c r="D9022" i="46"/>
  <c r="D9018" i="46"/>
  <c r="D9029" i="46"/>
  <c r="D9021" i="46"/>
  <c r="D9028" i="46"/>
  <c r="D9031" i="46"/>
  <c r="D9034" i="46"/>
  <c r="D2705" i="46"/>
  <c r="D10045" i="46"/>
  <c r="D2748" i="46"/>
  <c r="D8404" i="46"/>
  <c r="D8403" i="46"/>
  <c r="D297" i="46"/>
  <c r="D9250" i="46"/>
  <c r="D9457" i="46"/>
  <c r="D8666" i="46"/>
  <c r="D8668" i="46"/>
  <c r="D8669" i="46"/>
  <c r="D8671" i="46"/>
  <c r="D8676" i="46"/>
  <c r="D3645" i="46"/>
  <c r="D9105" i="46"/>
  <c r="D9106" i="46"/>
  <c r="D1799" i="46"/>
  <c r="D1800" i="46"/>
  <c r="D1801" i="46"/>
  <c r="D9116" i="46"/>
  <c r="D9110" i="46"/>
  <c r="D9111" i="46"/>
  <c r="D9449" i="46"/>
  <c r="D4140" i="46"/>
  <c r="D8144" i="46"/>
  <c r="D9113" i="46"/>
  <c r="D9115" i="46"/>
  <c r="D4134" i="46"/>
  <c r="D9118" i="46"/>
  <c r="D299" i="46"/>
  <c r="D300" i="46"/>
  <c r="D301" i="46"/>
  <c r="D4194" i="46"/>
  <c r="D4195" i="46"/>
  <c r="D4196" i="46"/>
  <c r="D9459" i="46"/>
  <c r="D9460" i="46"/>
  <c r="D9458" i="46"/>
  <c r="D3852" i="46"/>
  <c r="D2729" i="46"/>
  <c r="D2726" i="46"/>
  <c r="D9272" i="46"/>
  <c r="D2728" i="46"/>
  <c r="D2730" i="46"/>
  <c r="D8629" i="46"/>
  <c r="D7902" i="46"/>
  <c r="D3050" i="46"/>
  <c r="D3041" i="46"/>
  <c r="D3026" i="46"/>
  <c r="D7901" i="46"/>
  <c r="D666" i="46"/>
  <c r="D3287" i="46"/>
  <c r="D2987" i="46"/>
  <c r="D665" i="46"/>
  <c r="D2579" i="46"/>
  <c r="D2545" i="46"/>
  <c r="D2577" i="46"/>
  <c r="D8733" i="46"/>
  <c r="D8734" i="46"/>
  <c r="D8680" i="46"/>
  <c r="D5463" i="46"/>
  <c r="D8679" i="46"/>
  <c r="D3156" i="46"/>
  <c r="D4039" i="46"/>
  <c r="D7188" i="46"/>
  <c r="D7189" i="46"/>
  <c r="D4108" i="46"/>
  <c r="D10072" i="46"/>
  <c r="D3541" i="46"/>
  <c r="D8730" i="46"/>
  <c r="D7394" i="46"/>
  <c r="D4109" i="46"/>
  <c r="D4107" i="46"/>
  <c r="D9364" i="46"/>
  <c r="D3187" i="46"/>
  <c r="D3164" i="46"/>
  <c r="D9100" i="46"/>
  <c r="D9102" i="46"/>
  <c r="D9103" i="46"/>
  <c r="D9104" i="46"/>
  <c r="D2711" i="46"/>
  <c r="D3623" i="46"/>
  <c r="D3526" i="46"/>
  <c r="D8692" i="46"/>
  <c r="D8704" i="46"/>
  <c r="D3262" i="46"/>
  <c r="D8691" i="46"/>
  <c r="D8694" i="46"/>
  <c r="D8696" i="46"/>
  <c r="D8698" i="46"/>
  <c r="D3221" i="46"/>
  <c r="D3525" i="46"/>
  <c r="D3220" i="46"/>
  <c r="D4853" i="46"/>
  <c r="D4854" i="46"/>
  <c r="D3928" i="46"/>
  <c r="D3927" i="46"/>
  <c r="D3929" i="46"/>
  <c r="D3930" i="46"/>
  <c r="D2223" i="46"/>
  <c r="D7926" i="46"/>
  <c r="D7561" i="46"/>
  <c r="D7562" i="46"/>
  <c r="D7576" i="46"/>
  <c r="D7577" i="46"/>
  <c r="D7579" i="46"/>
  <c r="D7580" i="46"/>
  <c r="D7581" i="46"/>
  <c r="D7589" i="46"/>
  <c r="D7590" i="46"/>
  <c r="D7587" i="46"/>
  <c r="D7578" i="46"/>
  <c r="D9327" i="46"/>
  <c r="D9328" i="46"/>
  <c r="D3585" i="46"/>
  <c r="D3010" i="46"/>
  <c r="D9381" i="46"/>
  <c r="D491" i="46"/>
  <c r="D9215" i="46"/>
  <c r="D7396" i="46"/>
  <c r="D5457" i="46"/>
  <c r="D8667" i="46"/>
  <c r="D2860" i="46"/>
  <c r="D298" i="46"/>
  <c r="D2855" i="46"/>
  <c r="D1793" i="46"/>
  <c r="D3311" i="46"/>
  <c r="D8502" i="46"/>
  <c r="D9237" i="46"/>
  <c r="D9471" i="46"/>
  <c r="D2943" i="46"/>
  <c r="D3937" i="46"/>
  <c r="D3544" i="46"/>
  <c r="D9" i="46"/>
  <c r="D3545" i="46"/>
  <c r="D3546" i="46"/>
  <c r="D8067" i="46"/>
  <c r="D8675" i="46"/>
  <c r="D9117" i="46"/>
  <c r="D9174" i="46"/>
  <c r="D1795" i="46"/>
  <c r="D1797" i="46"/>
  <c r="D1796" i="46"/>
  <c r="D9234" i="46"/>
  <c r="D9233" i="46"/>
  <c r="D9372" i="46"/>
  <c r="D9442" i="46"/>
  <c r="D4038" i="46"/>
  <c r="D4040" i="46"/>
  <c r="D8570" i="46"/>
  <c r="D8580" i="46"/>
  <c r="D4578" i="46"/>
  <c r="D4576" i="46"/>
  <c r="D9941" i="46"/>
  <c r="D9942" i="46"/>
  <c r="D4141" i="46"/>
  <c r="D9249" i="46"/>
  <c r="D9251" i="46"/>
  <c r="D4163" i="46"/>
  <c r="D3940" i="46"/>
  <c r="D3939" i="46"/>
  <c r="D9240" i="46"/>
  <c r="D8742" i="46"/>
  <c r="D3942" i="46"/>
  <c r="D9533" i="46"/>
  <c r="D3445" i="46"/>
  <c r="D8983" i="46"/>
  <c r="D9444" i="46"/>
  <c r="D9446" i="46"/>
  <c r="D9445" i="46"/>
  <c r="D9447" i="46"/>
  <c r="D9443" i="46"/>
  <c r="D9107" i="46"/>
  <c r="D9109" i="46"/>
  <c r="D9448" i="46"/>
  <c r="D9108" i="46"/>
  <c r="D2752" i="46"/>
  <c r="D7252" i="46"/>
  <c r="D9252" i="46"/>
  <c r="D9644" i="46"/>
  <c r="D9474" i="46"/>
  <c r="D3941" i="46"/>
  <c r="D9626" i="46"/>
  <c r="D4130" i="46"/>
  <c r="D8758" i="46"/>
  <c r="D9246" i="46"/>
  <c r="D4623" i="46"/>
  <c r="D9244" i="46"/>
  <c r="D8752" i="46"/>
  <c r="D9120" i="46"/>
  <c r="D9119" i="46"/>
  <c r="D2311" i="46"/>
  <c r="D2312" i="46"/>
  <c r="D2309" i="46"/>
  <c r="D2310" i="46"/>
  <c r="D2316" i="46"/>
  <c r="D2313" i="46"/>
  <c r="D2314" i="46"/>
  <c r="D2548" i="46"/>
  <c r="D2610" i="46"/>
  <c r="D9451" i="46"/>
  <c r="D1804" i="46"/>
  <c r="D1812" i="46"/>
  <c r="D1813" i="46"/>
  <c r="D1809" i="46"/>
  <c r="D1810" i="46"/>
  <c r="D9452" i="46"/>
  <c r="D9454" i="46"/>
  <c r="D9455" i="46"/>
  <c r="D1811" i="46"/>
  <c r="D2891" i="46"/>
  <c r="D9453" i="46"/>
  <c r="D3075" i="46"/>
  <c r="D3107" i="46"/>
  <c r="D8751" i="46"/>
  <c r="D9247" i="46"/>
  <c r="D9490" i="46"/>
  <c r="D3954" i="46"/>
  <c r="D3955" i="46"/>
  <c r="D3956" i="46"/>
  <c r="D8880" i="46"/>
  <c r="D5464" i="46"/>
  <c r="D9121" i="46"/>
  <c r="D9690" i="46"/>
  <c r="D10070" i="46"/>
  <c r="D10071" i="46"/>
  <c r="D8789" i="46"/>
  <c r="D3259" i="46"/>
  <c r="D3253" i="46"/>
  <c r="D8855" i="46"/>
  <c r="D8868" i="46"/>
  <c r="D8856" i="46"/>
  <c r="D8857" i="46"/>
  <c r="D8858" i="46"/>
  <c r="D4058" i="46"/>
  <c r="D543" i="46"/>
  <c r="D2981" i="46"/>
  <c r="D10057" i="46"/>
  <c r="D2183" i="46"/>
  <c r="D9689" i="46"/>
  <c r="D341" i="46"/>
  <c r="D1399" i="46"/>
  <c r="D1397" i="46"/>
  <c r="D1979" i="46"/>
  <c r="D1980" i="46"/>
  <c r="D1860" i="46"/>
  <c r="D8481" i="46"/>
  <c r="D2049" i="46"/>
  <c r="D1792" i="46"/>
  <c r="D241" i="46"/>
  <c r="D2050" i="46"/>
  <c r="D639" i="46"/>
  <c r="D640" i="46"/>
  <c r="D641" i="46"/>
  <c r="D638" i="46"/>
  <c r="D8389" i="46"/>
  <c r="D2516" i="46"/>
  <c r="D2124" i="46"/>
  <c r="D1539" i="46"/>
  <c r="D4621" i="46"/>
  <c r="D4620" i="46"/>
  <c r="D2105" i="46"/>
  <c r="D2095" i="46"/>
  <c r="D4532" i="46"/>
  <c r="D4535" i="46"/>
  <c r="D4536" i="46"/>
  <c r="D4047" i="46"/>
  <c r="D4045" i="46"/>
  <c r="D4046" i="46"/>
  <c r="D2517" i="46"/>
  <c r="D4537" i="46"/>
  <c r="D2684" i="46"/>
  <c r="D8542" i="46"/>
  <c r="D8254" i="46"/>
  <c r="D8252" i="46"/>
  <c r="D8550" i="46"/>
  <c r="D3020" i="46"/>
  <c r="D161" i="46"/>
  <c r="D2519" i="46"/>
  <c r="D4529" i="46"/>
  <c r="D3216" i="46"/>
  <c r="D4530" i="46"/>
  <c r="D4531" i="46"/>
  <c r="D159" i="46"/>
  <c r="D2511" i="46"/>
  <c r="D2513" i="46"/>
  <c r="D2434" i="46"/>
  <c r="D2683" i="46"/>
  <c r="D9144" i="46"/>
  <c r="D8762" i="46"/>
  <c r="D8764" i="46"/>
  <c r="D2054" i="46"/>
  <c r="D9076" i="46"/>
  <c r="D2053" i="46"/>
  <c r="D2661" i="46"/>
  <c r="D2662" i="46"/>
  <c r="D2559" i="46"/>
  <c r="D2561" i="46"/>
  <c r="D8596" i="46"/>
  <c r="D8438" i="46"/>
  <c r="D8600" i="46"/>
  <c r="D9067" i="46"/>
  <c r="D181" i="46"/>
  <c r="D1609" i="46"/>
  <c r="D1610" i="46"/>
  <c r="D1611" i="46"/>
  <c r="D1612" i="46"/>
  <c r="D1859" i="46"/>
  <c r="D1981" i="46"/>
  <c r="D1982" i="46"/>
  <c r="D1858" i="46"/>
  <c r="D1861" i="46"/>
  <c r="D9071" i="46"/>
  <c r="D9070" i="46"/>
  <c r="D10078" i="46"/>
  <c r="D2467" i="46"/>
  <c r="D2468" i="46"/>
  <c r="D2469" i="46"/>
  <c r="D2474" i="46"/>
  <c r="D2465" i="46"/>
  <c r="D2466" i="46"/>
  <c r="D2470" i="46"/>
  <c r="D2471" i="46"/>
  <c r="D2472" i="46"/>
  <c r="D2473" i="46"/>
  <c r="D5454" i="46"/>
  <c r="D2480" i="46"/>
  <c r="D2486" i="46"/>
  <c r="D2488" i="46"/>
  <c r="D2479" i="46"/>
  <c r="D2478" i="46"/>
  <c r="D3066" i="46"/>
  <c r="D3435" i="46"/>
  <c r="D2572" i="46"/>
  <c r="D2573" i="46"/>
  <c r="D8630" i="46"/>
  <c r="D2185" i="46"/>
  <c r="D2580" i="46"/>
  <c r="D4562" i="46"/>
  <c r="D8340" i="46"/>
  <c r="D4561" i="46"/>
  <c r="D8245" i="46"/>
  <c r="D8341" i="46"/>
  <c r="D8342" i="46"/>
  <c r="D7982" i="46"/>
  <c r="D2482" i="46"/>
  <c r="D2484" i="46"/>
  <c r="D2487" i="46"/>
  <c r="D5455" i="46"/>
  <c r="D2483" i="46"/>
  <c r="D2485" i="46"/>
  <c r="D4862" i="46"/>
  <c r="D9072" i="46"/>
  <c r="D2518" i="46"/>
  <c r="D8539" i="46"/>
  <c r="D2520" i="46"/>
  <c r="D2521" i="46"/>
  <c r="D9154" i="46"/>
  <c r="D643" i="46"/>
  <c r="D645" i="46"/>
  <c r="D646" i="46"/>
  <c r="D10035" i="46"/>
  <c r="D2530" i="46"/>
  <c r="D8552" i="46"/>
  <c r="D8551" i="46"/>
  <c r="D10034" i="46"/>
  <c r="D2527" i="46"/>
  <c r="D2528" i="46"/>
  <c r="D2529" i="46"/>
  <c r="D2531" i="46"/>
  <c r="D2526" i="46"/>
  <c r="D8540" i="46"/>
  <c r="D8543" i="46"/>
  <c r="D8545" i="46"/>
  <c r="D8546" i="46"/>
  <c r="D8547" i="46"/>
  <c r="D8549" i="46"/>
  <c r="D2682" i="46"/>
  <c r="D2532" i="46"/>
  <c r="D8564" i="46"/>
  <c r="D3793" i="46"/>
  <c r="D1630" i="46"/>
  <c r="D1631" i="46"/>
  <c r="D1633" i="46"/>
  <c r="D1635" i="46"/>
  <c r="D343" i="46"/>
  <c r="D344" i="46"/>
  <c r="D345" i="46"/>
  <c r="D2051" i="46"/>
  <c r="D8561" i="46"/>
  <c r="D6350" i="46"/>
  <c r="D8562" i="46"/>
  <c r="D379" i="46"/>
  <c r="D380" i="46"/>
  <c r="D4538" i="46"/>
  <c r="D945" i="46"/>
  <c r="D5361" i="46"/>
  <c r="D8582" i="46"/>
  <c r="D2547" i="46"/>
  <c r="D2186" i="46"/>
  <c r="D2436" i="46"/>
  <c r="D2437" i="46"/>
  <c r="D8565" i="46"/>
  <c r="D8566" i="46"/>
  <c r="D647" i="46"/>
  <c r="D8584" i="46"/>
  <c r="D4539" i="46"/>
  <c r="D8585" i="46"/>
  <c r="D2146" i="46"/>
  <c r="D2147" i="46"/>
  <c r="D381" i="46"/>
  <c r="D7857" i="46"/>
  <c r="D9152" i="46"/>
  <c r="D2052" i="46"/>
  <c r="D2433" i="46"/>
  <c r="D8488" i="46"/>
  <c r="D2435" i="46"/>
  <c r="D7166" i="46"/>
  <c r="D7551" i="46"/>
  <c r="D7155" i="46"/>
  <c r="D1617" i="46"/>
  <c r="D7156" i="46"/>
  <c r="D7157" i="46"/>
  <c r="D1619" i="46"/>
  <c r="D1618" i="46"/>
  <c r="D8586" i="46"/>
  <c r="D4605" i="46"/>
  <c r="D648" i="46"/>
  <c r="D8862" i="46"/>
  <c r="D2687" i="46"/>
  <c r="D2689" i="46"/>
  <c r="D9153" i="46"/>
  <c r="D2175" i="46"/>
  <c r="D3524" i="46"/>
  <c r="D3054" i="46"/>
  <c r="D3058" i="46"/>
  <c r="D3214" i="46"/>
  <c r="D3209" i="46"/>
  <c r="D9151" i="46"/>
  <c r="D2553" i="46"/>
  <c r="D2554" i="46"/>
  <c r="D3642" i="46"/>
  <c r="D8591" i="46"/>
  <c r="D7552" i="46"/>
  <c r="D2400" i="46"/>
  <c r="D3844" i="46"/>
  <c r="D3349" i="46"/>
  <c r="D2088" i="46"/>
  <c r="D5467" i="46"/>
  <c r="D2170" i="46"/>
  <c r="D8881" i="46"/>
  <c r="D8601" i="46"/>
  <c r="D649" i="46"/>
  <c r="D4552" i="46"/>
  <c r="D2838" i="46"/>
  <c r="D2717" i="46"/>
  <c r="D2718" i="46"/>
  <c r="D3399" i="46"/>
  <c r="D3398" i="46"/>
  <c r="D3213" i="46"/>
  <c r="D2709" i="46"/>
  <c r="D2127" i="46"/>
  <c r="D2129" i="46"/>
  <c r="D2131" i="46"/>
  <c r="D2133" i="46"/>
  <c r="D2091" i="46"/>
  <c r="D2093" i="46"/>
  <c r="D2109" i="46"/>
  <c r="D2076" i="46"/>
  <c r="D2074" i="46"/>
  <c r="D2078" i="46"/>
  <c r="D2080" i="46"/>
  <c r="D2082" i="46"/>
  <c r="D2084" i="46"/>
  <c r="D2086" i="46"/>
  <c r="D2107" i="46"/>
  <c r="D10050" i="46"/>
  <c r="D10051" i="46"/>
  <c r="D2578" i="46"/>
  <c r="D2665" i="46"/>
  <c r="D2666" i="46"/>
  <c r="D747" i="46"/>
  <c r="D745" i="46"/>
  <c r="D746" i="46"/>
  <c r="D2664" i="46"/>
  <c r="D7177" i="46"/>
  <c r="D7178" i="46"/>
  <c r="D7179" i="46"/>
  <c r="D7180" i="46"/>
  <c r="D2167" i="46"/>
  <c r="D9938" i="46"/>
  <c r="D7564" i="46"/>
  <c r="D7565" i="46"/>
  <c r="D2193" i="46"/>
  <c r="D2203" i="46"/>
  <c r="D3040" i="46"/>
  <c r="D3052" i="46"/>
  <c r="D3033" i="46"/>
  <c r="D9238" i="46"/>
  <c r="D7563" i="46"/>
  <c r="D2667" i="46"/>
  <c r="D2673" i="46"/>
  <c r="D9079" i="46"/>
  <c r="D2671" i="46"/>
  <c r="D1226" i="46"/>
  <c r="D1230" i="46"/>
  <c r="D1232" i="46"/>
  <c r="D1234" i="46"/>
  <c r="D1236" i="46"/>
  <c r="D1238" i="46"/>
  <c r="D1240" i="46"/>
  <c r="D1243" i="46"/>
  <c r="D1245" i="46"/>
  <c r="D1253" i="46"/>
  <c r="D2668" i="46"/>
  <c r="D2669" i="46"/>
  <c r="D2670" i="46"/>
  <c r="D2672" i="46"/>
  <c r="D1255" i="46"/>
  <c r="D1199" i="46"/>
  <c r="D1215" i="46"/>
  <c r="D1217" i="46"/>
  <c r="D1205" i="46"/>
  <c r="D1207" i="46"/>
  <c r="D1209" i="46"/>
  <c r="D1251" i="46"/>
  <c r="D1249" i="46"/>
  <c r="D1257" i="46"/>
  <c r="D1203" i="46"/>
  <c r="D1211" i="46"/>
  <c r="D1213" i="46"/>
  <c r="D9687" i="46"/>
  <c r="D8624" i="46"/>
  <c r="D8625" i="46"/>
  <c r="D7862" i="46"/>
  <c r="D7863" i="46"/>
  <c r="D7864" i="46"/>
  <c r="D7866" i="46"/>
  <c r="D8483" i="46"/>
  <c r="D8484" i="46"/>
  <c r="D348" i="46"/>
  <c r="D216" i="46"/>
  <c r="D349" i="46"/>
  <c r="D2231" i="46"/>
  <c r="D8398" i="46"/>
  <c r="D2903" i="46"/>
  <c r="D2145" i="46"/>
  <c r="D7858" i="46"/>
  <c r="D2152" i="46"/>
  <c r="D2153" i="46"/>
  <c r="D2154" i="46"/>
  <c r="D2155" i="46"/>
  <c r="D2156" i="46"/>
  <c r="D2150" i="46"/>
  <c r="D2148" i="46"/>
  <c r="D2566" i="46"/>
  <c r="D2567" i="46"/>
  <c r="D8781" i="46"/>
  <c r="D4614" i="46"/>
  <c r="D97" i="46"/>
  <c r="D96" i="46"/>
  <c r="D98" i="46"/>
  <c r="D10079" i="46"/>
  <c r="D94" i="46"/>
  <c r="D95" i="46"/>
  <c r="D4654" i="46"/>
  <c r="D8882" i="46"/>
  <c r="D8883" i="46"/>
  <c r="D4644" i="46"/>
  <c r="D2630" i="46"/>
  <c r="D3045" i="46"/>
  <c r="D3060" i="46"/>
  <c r="D3111" i="46"/>
  <c r="D3094" i="46"/>
  <c r="D3062" i="46"/>
  <c r="D3063" i="46"/>
  <c r="D3081" i="46"/>
  <c r="D10073" i="46"/>
  <c r="D8608" i="46"/>
  <c r="D8609" i="46"/>
  <c r="D2565" i="46"/>
  <c r="D155" i="46"/>
  <c r="D2584" i="46"/>
  <c r="D2583" i="46"/>
  <c r="D3847" i="46"/>
  <c r="D9363" i="46"/>
  <c r="D2582" i="46"/>
  <c r="D2581" i="46"/>
  <c r="D2596" i="46"/>
  <c r="D8763" i="46"/>
  <c r="D4591" i="46"/>
  <c r="D8766" i="46"/>
  <c r="D41" i="46"/>
  <c r="D43" i="46"/>
  <c r="D44" i="46"/>
  <c r="D8767" i="46"/>
  <c r="D669" i="46"/>
  <c r="D668" i="46"/>
  <c r="D670" i="46"/>
  <c r="D671" i="46"/>
  <c r="D8434" i="46"/>
  <c r="D4730" i="46"/>
  <c r="D74" i="46"/>
  <c r="D3589" i="46"/>
  <c r="D1926" i="46"/>
  <c r="D383" i="46"/>
  <c r="D4616" i="46"/>
  <c r="D242" i="46"/>
  <c r="D2233" i="46"/>
  <c r="D2936" i="46"/>
  <c r="D2232" i="46"/>
  <c r="D7229" i="46"/>
  <c r="D3012" i="46"/>
  <c r="D3860" i="46"/>
  <c r="D2702" i="46"/>
  <c r="D2701" i="46"/>
  <c r="D2703" i="46"/>
  <c r="D2704" i="46"/>
  <c r="D9585" i="46"/>
  <c r="D3522" i="46"/>
  <c r="D3523" i="46"/>
  <c r="D4541" i="46"/>
  <c r="D3521" i="46"/>
  <c r="D3520" i="46"/>
  <c r="D3527" i="46"/>
  <c r="D4542" i="46"/>
  <c r="D663" i="46"/>
  <c r="D664" i="46"/>
  <c r="D650" i="46"/>
  <c r="D651" i="46"/>
  <c r="D655" i="46"/>
  <c r="D654" i="46"/>
  <c r="D656" i="46"/>
  <c r="D9227" i="46"/>
  <c r="D662" i="46"/>
  <c r="D652" i="46"/>
  <c r="D653" i="46"/>
  <c r="D8662" i="46"/>
  <c r="D8664" i="46"/>
  <c r="D9214" i="46"/>
  <c r="D8486" i="46"/>
  <c r="D9325" i="46"/>
  <c r="D2263" i="46"/>
  <c r="D9324" i="46"/>
  <c r="D7908" i="46"/>
  <c r="D7910" i="46"/>
  <c r="D8665" i="46"/>
  <c r="D8663" i="46"/>
  <c r="D7906" i="46"/>
  <c r="D2685" i="46"/>
  <c r="D9156" i="46"/>
  <c r="D3044" i="46"/>
  <c r="D3059" i="46"/>
  <c r="D7915" i="46"/>
  <c r="D7921" i="46"/>
  <c r="D7911" i="46"/>
  <c r="D7923" i="46"/>
  <c r="D7917" i="46"/>
  <c r="D7919" i="46"/>
  <c r="D2693" i="46"/>
  <c r="D2694" i="46"/>
  <c r="D9218" i="46"/>
  <c r="D8709" i="46"/>
  <c r="D8717" i="46"/>
  <c r="D8718" i="46"/>
  <c r="D8719" i="46"/>
  <c r="D8720" i="46"/>
  <c r="D8721" i="46"/>
  <c r="D8724" i="46"/>
  <c r="D8725" i="46"/>
  <c r="D8726" i="46"/>
  <c r="D2587" i="46"/>
  <c r="D2681" i="46"/>
  <c r="D2625" i="46"/>
  <c r="D8588" i="46"/>
  <c r="D3791" i="46"/>
  <c r="D2727" i="46"/>
  <c r="D8786" i="46"/>
  <c r="D3853" i="46"/>
  <c r="D253" i="46"/>
  <c r="D8794" i="46"/>
  <c r="D8790" i="46"/>
  <c r="D8792" i="46"/>
  <c r="D8823" i="46"/>
  <c r="D8837" i="46"/>
  <c r="D2307" i="46"/>
  <c r="D8682" i="46"/>
  <c r="D8687" i="46"/>
  <c r="D4044" i="46"/>
  <c r="D9382" i="46"/>
  <c r="D4060" i="46"/>
  <c r="D9394" i="46"/>
  <c r="D9395" i="46"/>
  <c r="D9393" i="46"/>
  <c r="D9396" i="46"/>
  <c r="D130" i="46"/>
  <c r="D270" i="46"/>
  <c r="D8984" i="46"/>
  <c r="D2235" i="46"/>
  <c r="D1984" i="46"/>
  <c r="D1983" i="46"/>
  <c r="D3110" i="46"/>
  <c r="D9157" i="46"/>
  <c r="D9343" i="46"/>
  <c r="D9344" i="46"/>
  <c r="D9355" i="46"/>
  <c r="D9356" i="46"/>
  <c r="D9341" i="46"/>
  <c r="D9342" i="46"/>
  <c r="D9348" i="46"/>
  <c r="D9349" i="46"/>
  <c r="D9350" i="46"/>
  <c r="D9351" i="46"/>
  <c r="D9352" i="46"/>
  <c r="D9354" i="46"/>
  <c r="D9358" i="46"/>
  <c r="D9359" i="46"/>
  <c r="D9235" i="46"/>
  <c r="D9236" i="46"/>
  <c r="D5364" i="46"/>
  <c r="D4553" i="46"/>
  <c r="D3935" i="46"/>
  <c r="D3936" i="46"/>
  <c r="D4566" i="46"/>
  <c r="D9220" i="46"/>
  <c r="D3639" i="46"/>
  <c r="D247" i="46"/>
  <c r="D249" i="46"/>
  <c r="D250" i="46"/>
  <c r="D252" i="46"/>
  <c r="D246" i="46"/>
  <c r="D251" i="46"/>
  <c r="D9568" i="46"/>
  <c r="D9570" i="46"/>
  <c r="D248" i="46"/>
  <c r="D9569" i="46"/>
  <c r="D8801" i="46"/>
  <c r="D8803" i="46"/>
  <c r="D8805" i="46"/>
  <c r="D8807" i="46"/>
  <c r="D8796" i="46"/>
  <c r="D8799" i="46"/>
  <c r="D8818" i="46"/>
  <c r="D2125" i="46"/>
  <c r="D4627" i="46"/>
  <c r="D4610" i="46"/>
  <c r="D4568" i="46"/>
  <c r="D8737" i="46"/>
  <c r="D8738" i="46"/>
  <c r="D8735" i="46"/>
  <c r="D8736" i="46"/>
  <c r="D9439" i="46"/>
  <c r="D4750" i="46"/>
  <c r="D4570" i="46"/>
  <c r="D5366" i="46"/>
  <c r="D9879" i="46"/>
  <c r="D8958" i="46"/>
  <c r="D8960" i="46"/>
  <c r="D8964" i="46"/>
  <c r="D8965" i="46"/>
  <c r="D8966" i="46"/>
  <c r="D8959" i="46"/>
  <c r="D8967" i="46"/>
  <c r="D8961" i="46"/>
  <c r="D8962" i="46"/>
  <c r="D8963" i="46"/>
  <c r="D8968" i="46"/>
  <c r="D8969" i="46"/>
  <c r="D8970" i="46"/>
  <c r="D9077" i="46"/>
  <c r="D9078" i="46"/>
  <c r="D2576" i="46"/>
  <c r="D2544" i="46"/>
  <c r="D4548" i="46"/>
  <c r="D4549" i="46"/>
  <c r="D5362" i="46"/>
  <c r="D4547" i="46"/>
  <c r="D4550" i="46"/>
  <c r="D3039" i="46"/>
  <c r="D2543" i="46"/>
  <c r="D2575" i="46"/>
  <c r="D8978" i="46"/>
  <c r="D8974" i="46"/>
  <c r="D8977" i="46"/>
  <c r="D8979" i="46"/>
  <c r="D2715" i="46"/>
  <c r="D2716" i="46"/>
  <c r="D9219" i="46"/>
  <c r="D9365" i="46"/>
  <c r="D9438" i="46"/>
  <c r="D8731" i="46"/>
  <c r="D8732" i="46"/>
  <c r="D2599" i="46"/>
  <c r="D2597" i="46"/>
  <c r="D8728" i="46"/>
  <c r="D2598" i="46"/>
  <c r="D8729" i="46"/>
  <c r="D2590" i="46"/>
  <c r="D2591" i="46"/>
  <c r="D1835" i="46"/>
  <c r="D4600" i="46"/>
  <c r="D4601" i="46"/>
  <c r="D2606" i="46"/>
  <c r="D4560" i="46"/>
  <c r="D9329" i="46"/>
  <c r="D3934" i="46"/>
  <c r="D3933" i="46"/>
  <c r="D9360" i="46"/>
  <c r="D9878" i="46"/>
  <c r="D9361" i="46"/>
  <c r="D9362" i="46"/>
  <c r="D2268" i="46"/>
  <c r="D667" i="46"/>
  <c r="D7174" i="46"/>
  <c r="D7176" i="46"/>
  <c r="D2993" i="46"/>
  <c r="D4629" i="46"/>
  <c r="D9696" i="46"/>
  <c r="D4632" i="46"/>
  <c r="D3966" i="46"/>
  <c r="D2604" i="46"/>
  <c r="D5466" i="46"/>
  <c r="D7566" i="46"/>
  <c r="D2588" i="46"/>
  <c r="D2589" i="46"/>
  <c r="D8693" i="46"/>
  <c r="D8703" i="46"/>
  <c r="D8695" i="46"/>
  <c r="D3061" i="46"/>
  <c r="D9353" i="46"/>
  <c r="D2407" i="46"/>
  <c r="D2401" i="46"/>
  <c r="D2405" i="46"/>
  <c r="D2406" i="46"/>
  <c r="D2402" i="46"/>
  <c r="D2403" i="46"/>
  <c r="D2404" i="46"/>
  <c r="D1110" i="46"/>
  <c r="D8744" i="46"/>
  <c r="D8745" i="46"/>
  <c r="D8746" i="46"/>
  <c r="D4628" i="46"/>
  <c r="D9699" i="46"/>
  <c r="D4653" i="46"/>
  <c r="D8982" i="46"/>
  <c r="D8980" i="46"/>
  <c r="D8981" i="46"/>
  <c r="D10037" i="46"/>
  <c r="D4555" i="46"/>
  <c r="D4556" i="46"/>
  <c r="D4557" i="46"/>
  <c r="D8886" i="46"/>
  <c r="D8887" i="46"/>
  <c r="D8871" i="46"/>
  <c r="D8873" i="46"/>
  <c r="D8869" i="46"/>
  <c r="D8877" i="46"/>
  <c r="D8875" i="46"/>
  <c r="D8879" i="46"/>
  <c r="D8884" i="46"/>
  <c r="D8885" i="46"/>
  <c r="D2614" i="46"/>
  <c r="D9222" i="46"/>
  <c r="D2264" i="46"/>
  <c r="D8740" i="46"/>
  <c r="D8741" i="46"/>
  <c r="D8739" i="46"/>
  <c r="D9627" i="46"/>
  <c r="D9628" i="46"/>
  <c r="D4567" i="46"/>
  <c r="D4203" i="46"/>
  <c r="D4575" i="46"/>
  <c r="D8784" i="46"/>
  <c r="D2725" i="46"/>
  <c r="D8785" i="46"/>
  <c r="D8163" i="46"/>
  <c r="D4571" i="46"/>
  <c r="D87" i="46"/>
  <c r="D88" i="46"/>
  <c r="D4569" i="46"/>
  <c r="D4635" i="46"/>
  <c r="D4636" i="46"/>
  <c r="D4634" i="46"/>
  <c r="D4637" i="46"/>
  <c r="D9701" i="46"/>
  <c r="D4638" i="46"/>
  <c r="D9702" i="46"/>
  <c r="D4639" i="46"/>
  <c r="D9703" i="46"/>
  <c r="D4640" i="46"/>
  <c r="D9704" i="46"/>
  <c r="D4641" i="46"/>
  <c r="D9705" i="46"/>
  <c r="D2157" i="46"/>
  <c r="D5368" i="46"/>
  <c r="D2620" i="46"/>
  <c r="D4613" i="46"/>
  <c r="D9693" i="46"/>
  <c r="D2618" i="46"/>
  <c r="D2252" i="46"/>
  <c r="D2616" i="46"/>
  <c r="D8975" i="46"/>
  <c r="D8976" i="46"/>
  <c r="D674" i="46"/>
  <c r="D675" i="46"/>
  <c r="D9691" i="46"/>
  <c r="D4606" i="46"/>
  <c r="D2410" i="46"/>
  <c r="D5367" i="46"/>
  <c r="D2609" i="46"/>
  <c r="D2317" i="46"/>
  <c r="D1628" i="46"/>
  <c r="D1626" i="46"/>
  <c r="D1627" i="46"/>
  <c r="D1632" i="46"/>
  <c r="D1634" i="46"/>
  <c r="D1629" i="46"/>
  <c r="D2611" i="46"/>
  <c r="D2612" i="46"/>
  <c r="D2613" i="46"/>
  <c r="D8765" i="46"/>
  <c r="D3018" i="46"/>
  <c r="D4584" i="46"/>
  <c r="D4582" i="46"/>
  <c r="D4583" i="46"/>
  <c r="D4580" i="46"/>
  <c r="D4585" i="46"/>
  <c r="D4588" i="46"/>
  <c r="D4581" i="46"/>
  <c r="D4586" i="46"/>
  <c r="D4587" i="46"/>
  <c r="D3211" i="46"/>
  <c r="D9313" i="46"/>
  <c r="D9314" i="46"/>
  <c r="D8864" i="46"/>
  <c r="D8865" i="46"/>
  <c r="D8863" i="46"/>
  <c r="D8851" i="46"/>
  <c r="D8860" i="46"/>
  <c r="D2617" i="46"/>
  <c r="D2619" i="46"/>
  <c r="D4617" i="46"/>
  <c r="D4619" i="46"/>
  <c r="D4618" i="46"/>
  <c r="D3612" i="46"/>
  <c r="D9694" i="46"/>
  <c r="D8777" i="46"/>
  <c r="D8778" i="46"/>
  <c r="D8779" i="46"/>
  <c r="D8780" i="46"/>
  <c r="D4124" i="46"/>
  <c r="D4125" i="46"/>
  <c r="D556" i="46"/>
  <c r="D9440" i="46"/>
  <c r="D9221" i="46"/>
  <c r="D2920" i="46"/>
  <c r="D4611" i="46"/>
  <c r="D2417" i="46"/>
  <c r="D2419" i="46"/>
  <c r="D2418" i="46"/>
  <c r="D4615" i="46"/>
  <c r="D9695" i="46"/>
  <c r="D36" i="46"/>
  <c r="D37" i="46"/>
  <c r="D39" i="46"/>
  <c r="D9544" i="46"/>
  <c r="D40" i="46"/>
  <c r="D42" i="46"/>
  <c r="D8433" i="46"/>
  <c r="D38" i="46"/>
  <c r="D2615" i="46"/>
  <c r="D4599" i="46"/>
  <c r="D4598" i="46"/>
  <c r="D302" i="46"/>
  <c r="D8898" i="46"/>
  <c r="D303" i="46"/>
  <c r="D8906" i="46"/>
  <c r="D8902" i="46"/>
  <c r="D8904" i="46"/>
  <c r="D8910" i="46"/>
  <c r="D2632" i="46"/>
  <c r="D2633" i="46"/>
  <c r="D350" i="46"/>
  <c r="D2751" i="46"/>
  <c r="D2416" i="46"/>
  <c r="D7523" i="46"/>
  <c r="D112" i="46"/>
  <c r="D114" i="46"/>
  <c r="D115" i="46"/>
  <c r="D116" i="46"/>
  <c r="D117" i="46"/>
  <c r="D118" i="46"/>
  <c r="D119" i="46"/>
  <c r="D120" i="46"/>
  <c r="D124" i="46"/>
  <c r="D125" i="46"/>
  <c r="D113" i="46"/>
  <c r="D126" i="46"/>
  <c r="D129" i="46"/>
  <c r="D131" i="46"/>
  <c r="D132" i="46"/>
  <c r="D134" i="46"/>
  <c r="D121" i="46"/>
  <c r="D122" i="46"/>
  <c r="D123" i="46"/>
  <c r="D127" i="46"/>
  <c r="D128" i="46"/>
  <c r="D133" i="46"/>
  <c r="D4630" i="46"/>
  <c r="D9697" i="46"/>
  <c r="D4631" i="46"/>
  <c r="D9698" i="46"/>
  <c r="D4633" i="46"/>
  <c r="D9700" i="46"/>
  <c r="D3097" i="46"/>
  <c r="D2168" i="46"/>
  <c r="D2176" i="46"/>
  <c r="D2623" i="46"/>
  <c r="D2621" i="46"/>
  <c r="D2622" i="46"/>
  <c r="D2206" i="46"/>
  <c r="D2208" i="46"/>
  <c r="D2219" i="46"/>
  <c r="D2221" i="46"/>
  <c r="D2188" i="46"/>
  <c r="D2194" i="46"/>
  <c r="D2198" i="46"/>
  <c r="D2200" i="46"/>
  <c r="D2178" i="46"/>
  <c r="D2180" i="46"/>
  <c r="D4645" i="46"/>
  <c r="D1987" i="46"/>
  <c r="D1988" i="46"/>
  <c r="D8896" i="46"/>
  <c r="D8900" i="46"/>
  <c r="D8908" i="46"/>
  <c r="D4646" i="46"/>
  <c r="D4647" i="46"/>
  <c r="D9706" i="46"/>
  <c r="D3212" i="46"/>
  <c r="D8063" i="46"/>
  <c r="D9541" i="46"/>
  <c r="D2624" i="46"/>
  <c r="D2708" i="46"/>
  <c r="D8788" i="46"/>
  <c r="D2626" i="46"/>
  <c r="D8814" i="46"/>
  <c r="D8811" i="46"/>
  <c r="D8797" i="46"/>
  <c r="D8822" i="46"/>
  <c r="D8820" i="46"/>
  <c r="D8809" i="46"/>
  <c r="D8813" i="46"/>
  <c r="D8815" i="46"/>
  <c r="D8817" i="46"/>
  <c r="D2100" i="46"/>
  <c r="D3100" i="46"/>
  <c r="D9592" i="46"/>
  <c r="D9591" i="46"/>
  <c r="D9593" i="46"/>
  <c r="D61" i="46"/>
  <c r="D63" i="46"/>
  <c r="D64" i="46"/>
  <c r="D65" i="46"/>
  <c r="D66" i="46"/>
  <c r="D58" i="46"/>
  <c r="D77" i="46"/>
  <c r="D78" i="46"/>
  <c r="D79" i="46"/>
  <c r="D62" i="46"/>
  <c r="D3141" i="46"/>
  <c r="D9607" i="46"/>
  <c r="D9606" i="46"/>
  <c r="D2636" i="46"/>
  <c r="D2242" i="46"/>
  <c r="D2246" i="46"/>
  <c r="D2245" i="46"/>
  <c r="D9612" i="46"/>
  <c r="D9613" i="46"/>
  <c r="D10081" i="46"/>
  <c r="D10080" i="46"/>
  <c r="D3855" i="46"/>
  <c r="D255" i="46"/>
  <c r="D257" i="46"/>
  <c r="D3857" i="46"/>
  <c r="D3859" i="46"/>
  <c r="D105" i="46"/>
  <c r="D99" i="46"/>
  <c r="D106" i="46"/>
  <c r="D2236" i="46"/>
  <c r="D2239" i="46"/>
  <c r="D2244" i="46"/>
  <c r="D2248" i="46"/>
  <c r="D2249" i="46"/>
  <c r="D2238" i="46"/>
  <c r="D2240" i="46"/>
  <c r="D9567" i="46"/>
  <c r="D2237" i="46"/>
  <c r="D2241" i="46"/>
  <c r="D2243" i="46"/>
  <c r="D2247" i="46"/>
  <c r="D9636" i="46"/>
  <c r="D2250" i="46"/>
  <c r="D2749" i="46"/>
  <c r="D2719" i="46"/>
  <c r="D9462" i="46"/>
  <c r="D9463" i="46"/>
  <c r="D9461" i="46"/>
  <c r="D1727" i="46"/>
  <c r="D9610" i="46"/>
  <c r="D8069" i="46"/>
  <c r="D8068" i="46"/>
  <c r="D9639" i="46"/>
  <c r="D9611" i="46"/>
  <c r="D9176" i="46"/>
  <c r="D3594" i="46"/>
  <c r="D4062" i="46"/>
  <c r="D4061" i="46"/>
  <c r="D2791" i="46"/>
  <c r="D2792" i="46"/>
  <c r="D4114" i="46"/>
  <c r="D2969" i="46"/>
  <c r="D2750" i="46"/>
  <c r="D1714" i="46"/>
  <c r="D1716" i="46"/>
  <c r="D1717" i="46"/>
  <c r="D1715" i="46"/>
  <c r="D1720" i="46"/>
  <c r="D1718" i="46"/>
  <c r="D1719" i="46"/>
  <c r="D1721" i="46"/>
  <c r="D9402" i="46"/>
  <c r="D1722" i="46"/>
  <c r="D309" i="46"/>
  <c r="D138" i="46"/>
  <c r="D9401" i="46"/>
  <c r="D3049" i="46"/>
  <c r="D3064" i="46"/>
  <c r="D3065" i="46"/>
  <c r="D2412" i="46"/>
  <c r="D2631" i="46"/>
  <c r="D8911" i="46"/>
  <c r="D8912" i="46"/>
  <c r="D2409" i="46"/>
  <c r="D2415" i="46"/>
  <c r="D4608" i="46"/>
  <c r="D4609" i="46"/>
  <c r="D2411" i="46"/>
  <c r="D4607" i="46"/>
  <c r="D2408" i="46"/>
  <c r="D2413" i="46"/>
  <c r="D2414" i="46"/>
  <c r="D243" i="46"/>
  <c r="D4602" i="46"/>
  <c r="D672" i="46"/>
  <c r="D4603" i="46"/>
  <c r="D4604" i="46"/>
  <c r="D4596" i="46"/>
  <c r="D4597" i="46"/>
  <c r="D3879" i="46"/>
  <c r="D267" i="46"/>
  <c r="D3880" i="46"/>
  <c r="D9664" i="46"/>
  <c r="D678" i="46"/>
  <c r="D2731" i="46"/>
  <c r="D2732" i="46"/>
  <c r="D8852" i="46"/>
  <c r="D562" i="46"/>
  <c r="D33" i="46"/>
  <c r="D2627" i="46"/>
  <c r="D8859" i="46"/>
  <c r="D8850" i="46"/>
  <c r="D8861" i="46"/>
  <c r="D8849" i="46"/>
  <c r="D557" i="46"/>
  <c r="D561" i="46"/>
  <c r="D8926" i="46"/>
  <c r="D560" i="46"/>
  <c r="D9322" i="46"/>
  <c r="D9323" i="46"/>
  <c r="D558" i="46"/>
  <c r="D559" i="46"/>
  <c r="D4648" i="46"/>
  <c r="D4649" i="46"/>
  <c r="D676" i="46"/>
  <c r="D4651" i="46"/>
  <c r="D4650" i="46"/>
  <c r="D677" i="46"/>
  <c r="D2707" i="46"/>
  <c r="D3960" i="46"/>
  <c r="D3961" i="46"/>
  <c r="D8945" i="46"/>
  <c r="D8947" i="46"/>
  <c r="D8949" i="46"/>
  <c r="D8948" i="46"/>
  <c r="D8946" i="46"/>
  <c r="D8950" i="46"/>
  <c r="D8951" i="46"/>
  <c r="D8952" i="46"/>
  <c r="D8953" i="46"/>
  <c r="D8956" i="46"/>
  <c r="D2629" i="46"/>
  <c r="D8971" i="46"/>
  <c r="D8972" i="46"/>
  <c r="D8973" i="46"/>
  <c r="D8954" i="46"/>
  <c r="D8955" i="46"/>
  <c r="D8985" i="46"/>
  <c r="D10046" i="46"/>
  <c r="D4113" i="46"/>
  <c r="D4048" i="46"/>
  <c r="D3877" i="46"/>
  <c r="D268" i="46"/>
  <c r="D9663" i="46"/>
  <c r="D3878" i="46"/>
  <c r="D266" i="46"/>
  <c r="D3881" i="46"/>
  <c r="D1702" i="46"/>
  <c r="D1699" i="46"/>
  <c r="D1703" i="46"/>
  <c r="D1700" i="46"/>
  <c r="D1701" i="46"/>
  <c r="D1707" i="46"/>
  <c r="D1708" i="46"/>
  <c r="D1704" i="46"/>
  <c r="D1705" i="46"/>
  <c r="D1709" i="46"/>
  <c r="D1706" i="46"/>
  <c r="D1712" i="46"/>
  <c r="D1713" i="46"/>
  <c r="D9403" i="46"/>
  <c r="D1710" i="46"/>
  <c r="D1711" i="46"/>
  <c r="D9404" i="46"/>
  <c r="D136" i="46"/>
  <c r="D3588" i="46"/>
  <c r="D75" i="46"/>
  <c r="D135" i="46"/>
  <c r="D9318" i="46"/>
  <c r="D9319" i="46"/>
  <c r="D9320" i="46"/>
  <c r="D9321" i="46"/>
  <c r="D9400" i="46"/>
  <c r="D1034" i="46"/>
  <c r="D1037" i="46"/>
  <c r="D1050" i="46"/>
  <c r="D269" i="46"/>
  <c r="D137" i="46"/>
  <c r="D139" i="46"/>
  <c r="D1724" i="46"/>
  <c r="D1728" i="46"/>
  <c r="D1729" i="46"/>
  <c r="D1725" i="46"/>
  <c r="D1698" i="46"/>
  <c r="D1730" i="46"/>
  <c r="D7262" i="46"/>
  <c r="D1726" i="46"/>
  <c r="D8064" i="46"/>
  <c r="D1733" i="46"/>
  <c r="D9635" i="46"/>
  <c r="D2637" i="46"/>
  <c r="D2639" i="46"/>
  <c r="D2643" i="46"/>
  <c r="D2645" i="46"/>
  <c r="D2646" i="46"/>
  <c r="D3271" i="46"/>
  <c r="D2992" i="46"/>
  <c r="D8773" i="46"/>
  <c r="D8772" i="46"/>
  <c r="D9123" i="46"/>
  <c r="D8774" i="46"/>
  <c r="D8775" i="46"/>
  <c r="D8776" i="46"/>
  <c r="D4200" i="46"/>
  <c r="D3223" i="46"/>
  <c r="D9253" i="46"/>
  <c r="D3342" i="46"/>
  <c r="D8145" i="46"/>
  <c r="D9692" i="46"/>
  <c r="D4612" i="46"/>
  <c r="D7943" i="46"/>
  <c r="D8435" i="46"/>
  <c r="D10025" i="46"/>
  <c r="D9131" i="46"/>
  <c r="D10056" i="46"/>
  <c r="D10026" i="46"/>
  <c r="D9132" i="46"/>
  <c r="D8401" i="46"/>
  <c r="D4201" i="46"/>
  <c r="D3547" i="46"/>
  <c r="D9255" i="46"/>
  <c r="D9254" i="46"/>
  <c r="D3958" i="46"/>
  <c r="D3959" i="46"/>
  <c r="D9509" i="46"/>
  <c r="D9510" i="46"/>
  <c r="D9511" i="46"/>
  <c r="D9505" i="46"/>
  <c r="D3011" i="46"/>
  <c r="D2031" i="46"/>
  <c r="D2032" i="46"/>
  <c r="D9583" i="46"/>
  <c r="D9484" i="46"/>
  <c r="D9256" i="46"/>
  <c r="D9656" i="46"/>
  <c r="D1921" i="46"/>
  <c r="D1924" i="46"/>
  <c r="D1925" i="46"/>
  <c r="D1922" i="46"/>
  <c r="D1923" i="46"/>
  <c r="D3595" i="46"/>
  <c r="D3587" i="46"/>
  <c r="D3591" i="46"/>
  <c r="D3596" i="46"/>
  <c r="D3586" i="46"/>
  <c r="D3597" i="46"/>
  <c r="D3598" i="46"/>
  <c r="D3599" i="46"/>
  <c r="D3593" i="46"/>
  <c r="D3600" i="46"/>
  <c r="D3601" i="46"/>
  <c r="D3602" i="46"/>
  <c r="D3603" i="46"/>
  <c r="D3604" i="46"/>
  <c r="D2842" i="46"/>
  <c r="D7735" i="46"/>
  <c r="D7940" i="46"/>
  <c r="D7939" i="46"/>
  <c r="D8147" i="46"/>
  <c r="D8149" i="46"/>
  <c r="D7905" i="46"/>
  <c r="D7907" i="46"/>
  <c r="D7909" i="46"/>
  <c r="D7918" i="46"/>
  <c r="D7916" i="46"/>
  <c r="D7920" i="46"/>
  <c r="D7922" i="46"/>
  <c r="D7914" i="46"/>
  <c r="D7936" i="46"/>
  <c r="D7928" i="46"/>
  <c r="D7930" i="46"/>
  <c r="D7932" i="46"/>
  <c r="D7934" i="46"/>
  <c r="D7865" i="46"/>
  <c r="D8148" i="46"/>
  <c r="D4111" i="46"/>
  <c r="D9290" i="46"/>
  <c r="D2182" i="46"/>
  <c r="D8299" i="46"/>
  <c r="D8313" i="46"/>
  <c r="D8236" i="46"/>
  <c r="D8234" i="46"/>
  <c r="D7568" i="46"/>
  <c r="D7569" i="46"/>
  <c r="D8405" i="46"/>
  <c r="D9943" i="46"/>
  <c r="D9512" i="46"/>
  <c r="D1985" i="46"/>
  <c r="D9944" i="46"/>
  <c r="D1986" i="46"/>
  <c r="D9945" i="46"/>
  <c r="D9946" i="46"/>
  <c r="D1990" i="46"/>
  <c r="D9513" i="46"/>
  <c r="D9947" i="46"/>
  <c r="D9248" i="46"/>
  <c r="D9539" i="46"/>
  <c r="D8400" i="46"/>
  <c r="D4197" i="46"/>
  <c r="D9243" i="46"/>
  <c r="D3031" i="46"/>
  <c r="D3103" i="46"/>
  <c r="D3085" i="46"/>
  <c r="D2308" i="46"/>
  <c r="D2315" i="46"/>
  <c r="D264" i="46"/>
  <c r="D7643" i="46"/>
  <c r="D7791" i="46"/>
  <c r="D8035" i="46"/>
  <c r="D3854" i="46"/>
  <c r="D254" i="46"/>
  <c r="D256" i="46"/>
  <c r="D3858" i="46"/>
  <c r="D9224" i="46"/>
  <c r="D9223" i="46"/>
  <c r="D9225" i="46"/>
  <c r="D9226" i="46"/>
  <c r="D4043" i="46"/>
  <c r="D2158" i="46"/>
  <c r="D9456" i="46"/>
  <c r="D4199" i="46"/>
  <c r="D4577" i="46"/>
  <c r="D4579" i="46"/>
  <c r="D5716" i="46"/>
  <c r="D483" i="46"/>
  <c r="D8782" i="46"/>
  <c r="D8783" i="46"/>
  <c r="D7981" i="46"/>
  <c r="D8769" i="46"/>
  <c r="D8770" i="46"/>
  <c r="D9122" i="46"/>
  <c r="D493" i="46"/>
  <c r="D492" i="46"/>
  <c r="D502" i="46"/>
  <c r="D503" i="46"/>
  <c r="D9283" i="46"/>
  <c r="D9949" i="46"/>
  <c r="D9950" i="46"/>
  <c r="D9951" i="46"/>
  <c r="D9952" i="46"/>
  <c r="D9953" i="46"/>
  <c r="D9954" i="46"/>
  <c r="D9955" i="46"/>
  <c r="D9956" i="46"/>
  <c r="D9522" i="46"/>
  <c r="D8914" i="46"/>
  <c r="D8915" i="46"/>
  <c r="D8916" i="46"/>
  <c r="D8917" i="46"/>
  <c r="D8918" i="46"/>
  <c r="D9127" i="46"/>
  <c r="D8901" i="46"/>
  <c r="D8899" i="46"/>
  <c r="D8897" i="46"/>
  <c r="D8895" i="46"/>
  <c r="D8903" i="46"/>
  <c r="D8905" i="46"/>
  <c r="D8907" i="46"/>
  <c r="D8909" i="46"/>
  <c r="D9282" i="46"/>
  <c r="D2755" i="46"/>
  <c r="D2759" i="46"/>
  <c r="D9487" i="46"/>
  <c r="D9128" i="46"/>
  <c r="D9130" i="46"/>
  <c r="D9175" i="46"/>
  <c r="D9483" i="46"/>
  <c r="D3291" i="46"/>
  <c r="D7938" i="46"/>
  <c r="D2226" i="46"/>
  <c r="D4112" i="46"/>
  <c r="D2733" i="46"/>
  <c r="D3290" i="46"/>
  <c r="D9259" i="46"/>
  <c r="D9260" i="46"/>
  <c r="D9494" i="46"/>
  <c r="D9261" i="46"/>
  <c r="D9262" i="46"/>
  <c r="D9263" i="46"/>
  <c r="D9493" i="46"/>
  <c r="D9265" i="46"/>
  <c r="D9988" i="46"/>
  <c r="D9990" i="46"/>
  <c r="D2033" i="46"/>
  <c r="D8834" i="46"/>
  <c r="D8836" i="46"/>
  <c r="D8838" i="46"/>
  <c r="D8791" i="46"/>
  <c r="D8848" i="46"/>
  <c r="D8854" i="46"/>
  <c r="D8853" i="46"/>
  <c r="D9326" i="46"/>
  <c r="D8866" i="46"/>
  <c r="D8867" i="46"/>
  <c r="D9489" i="46"/>
  <c r="D9993" i="46"/>
  <c r="D9994" i="46"/>
  <c r="D9998" i="46"/>
  <c r="D9286" i="46"/>
  <c r="D168" i="46"/>
  <c r="D3101" i="46"/>
  <c r="D3580" i="46"/>
  <c r="D8920" i="46"/>
  <c r="D8913" i="46"/>
  <c r="D8919" i="46"/>
  <c r="D5456" i="46"/>
  <c r="D7592" i="46"/>
  <c r="D1994" i="46"/>
  <c r="D2967" i="46"/>
  <c r="D7593" i="46"/>
  <c r="D7604" i="46"/>
  <c r="D7588" i="46"/>
  <c r="D2015" i="46"/>
  <c r="D2016" i="46"/>
  <c r="D7630" i="46"/>
  <c r="D2017" i="46"/>
  <c r="D2018" i="46"/>
  <c r="D2019" i="46"/>
  <c r="D7627" i="46"/>
  <c r="D7628" i="46"/>
  <c r="D7632" i="46"/>
  <c r="D7639" i="46"/>
  <c r="D2022" i="46"/>
  <c r="D7629" i="46"/>
  <c r="D7635" i="46"/>
  <c r="D7631" i="46"/>
  <c r="D2642" i="46"/>
  <c r="D2649" i="46"/>
  <c r="D2638" i="46"/>
  <c r="D2640" i="46"/>
  <c r="D2641" i="46"/>
  <c r="D2644" i="46"/>
  <c r="D142" i="46"/>
  <c r="D143" i="46"/>
  <c r="D144" i="46"/>
  <c r="D140" i="46"/>
  <c r="D146" i="46"/>
  <c r="D3884" i="46"/>
  <c r="D141" i="46"/>
  <c r="D145" i="46"/>
  <c r="D7633" i="46"/>
  <c r="D2020" i="46"/>
  <c r="D7634" i="46"/>
  <c r="D2021" i="46"/>
  <c r="D7636" i="46"/>
  <c r="D7637" i="46"/>
  <c r="D7638" i="46"/>
  <c r="D7641" i="46"/>
  <c r="D7640" i="46"/>
  <c r="D2023" i="46"/>
  <c r="D9530" i="46"/>
  <c r="D9523" i="46"/>
  <c r="D9524" i="46"/>
  <c r="D9525" i="46"/>
  <c r="D9526" i="46"/>
  <c r="D9528" i="46"/>
  <c r="D9529" i="46"/>
  <c r="D9527" i="46"/>
  <c r="D1993" i="46"/>
  <c r="D3861" i="46"/>
  <c r="D1989" i="46"/>
  <c r="D9948" i="46"/>
  <c r="D9516" i="46"/>
  <c r="D9514" i="46"/>
  <c r="D9515" i="46"/>
  <c r="D2756" i="46"/>
  <c r="D2757" i="46"/>
  <c r="D2758" i="46"/>
  <c r="D2763" i="46"/>
  <c r="D2764" i="46"/>
  <c r="D2765" i="46"/>
  <c r="D1992" i="46"/>
  <c r="D1991" i="46"/>
  <c r="D7572" i="46"/>
  <c r="D7573" i="46"/>
  <c r="D7570" i="46"/>
  <c r="D7582" i="46"/>
  <c r="D7574" i="46"/>
  <c r="D7575" i="46"/>
  <c r="D7571" i="46"/>
  <c r="D7585" i="46"/>
  <c r="D7591" i="46"/>
  <c r="D7583" i="46"/>
  <c r="D7584" i="46"/>
  <c r="D7586" i="46"/>
  <c r="D8893" i="46"/>
  <c r="D2737" i="46"/>
  <c r="D2738" i="46"/>
  <c r="D2743" i="46"/>
  <c r="D9594" i="46"/>
  <c r="D9595" i="46"/>
  <c r="D2739" i="46"/>
  <c r="D2740" i="46"/>
  <c r="D7595" i="46"/>
  <c r="D2006" i="46"/>
  <c r="D7600" i="46"/>
  <c r="D7601" i="46"/>
  <c r="D1996" i="46"/>
  <c r="D7599" i="46"/>
  <c r="D7606" i="46"/>
  <c r="D7608" i="46"/>
  <c r="D2005" i="46"/>
  <c r="D1997" i="46"/>
  <c r="D7602" i="46"/>
  <c r="D7605" i="46"/>
  <c r="D7597" i="46"/>
  <c r="D2007" i="46"/>
  <c r="D7603" i="46"/>
  <c r="D7607" i="46"/>
  <c r="D7609" i="46"/>
  <c r="D7610" i="46"/>
  <c r="D7596" i="46"/>
  <c r="D7598" i="46"/>
  <c r="D2008" i="46"/>
  <c r="D7611" i="46"/>
  <c r="D7612" i="46"/>
  <c r="D7613" i="46"/>
  <c r="D2009" i="46"/>
  <c r="D2010" i="46"/>
  <c r="D7614" i="46"/>
  <c r="D7615" i="46"/>
  <c r="D7616" i="46"/>
  <c r="D8816" i="46"/>
  <c r="D8793" i="46"/>
  <c r="D8800" i="46"/>
  <c r="D8802" i="46"/>
  <c r="D8804" i="46"/>
  <c r="D8806" i="46"/>
  <c r="D8808" i="46"/>
  <c r="D8810" i="46"/>
  <c r="D8812" i="46"/>
  <c r="D8824" i="46"/>
  <c r="D8826" i="46"/>
  <c r="D8828" i="46"/>
  <c r="D8830" i="46"/>
  <c r="D8832" i="46"/>
  <c r="D2101" i="46"/>
  <c r="D8894" i="46"/>
  <c r="D2734" i="46"/>
  <c r="D2735" i="46"/>
  <c r="D2736" i="46"/>
  <c r="D258" i="46"/>
  <c r="D2753" i="46"/>
  <c r="D2754" i="46"/>
  <c r="D3856" i="46"/>
  <c r="D9601" i="46"/>
  <c r="D9600" i="46"/>
  <c r="D3584" i="46"/>
  <c r="D9486" i="46"/>
  <c r="D4643" i="46"/>
  <c r="D9545" i="46"/>
  <c r="D9547" i="46"/>
  <c r="D9548" i="46"/>
  <c r="D9553" i="46"/>
  <c r="D9554" i="46"/>
  <c r="D9546" i="46"/>
  <c r="D9549" i="46"/>
  <c r="D9555" i="46"/>
  <c r="D9558" i="46"/>
  <c r="D9562" i="46"/>
  <c r="D9550" i="46"/>
  <c r="D9551" i="46"/>
  <c r="D9552" i="46"/>
  <c r="D9556" i="46"/>
  <c r="D9565" i="46"/>
  <c r="D3850" i="46"/>
  <c r="D2760" i="46"/>
  <c r="D2761" i="46"/>
  <c r="D2762" i="46"/>
  <c r="D7971" i="46"/>
  <c r="D7974" i="46"/>
  <c r="D7975" i="46"/>
  <c r="D7977" i="46"/>
  <c r="D7976" i="46"/>
  <c r="D8407" i="46"/>
  <c r="D9267" i="46"/>
  <c r="D9268" i="46"/>
  <c r="D7617" i="46"/>
  <c r="D7619" i="46"/>
  <c r="D7620" i="46"/>
  <c r="D2721" i="46"/>
  <c r="D7618" i="46"/>
  <c r="D9609" i="46"/>
  <c r="D9608" i="46"/>
  <c r="D8152" i="46"/>
  <c r="D9284" i="46"/>
  <c r="D9276" i="46"/>
  <c r="D9497" i="46"/>
  <c r="D2742" i="46"/>
  <c r="D9597" i="46"/>
  <c r="D9498" i="46"/>
  <c r="D9499" i="46"/>
  <c r="D9500" i="46"/>
  <c r="D9501" i="46"/>
  <c r="D9502" i="46"/>
  <c r="D9503" i="46"/>
  <c r="D9504" i="46"/>
  <c r="D9308" i="46"/>
  <c r="D7967" i="46"/>
  <c r="D7968" i="46"/>
  <c r="D7965" i="46"/>
  <c r="D7966" i="46"/>
  <c r="D7969" i="46"/>
  <c r="D8227" i="46"/>
  <c r="D9679" i="46"/>
  <c r="D9310" i="46"/>
  <c r="D384" i="46"/>
  <c r="D2808" i="46"/>
  <c r="D260" i="46"/>
  <c r="D7624" i="46"/>
  <c r="D2012" i="46"/>
  <c r="D424" i="46"/>
  <c r="D9289" i="46"/>
  <c r="D9288" i="46"/>
  <c r="D9620" i="46"/>
  <c r="D9621" i="46"/>
  <c r="D9623" i="46"/>
  <c r="D9531" i="46"/>
  <c r="D9532" i="46"/>
  <c r="D9619" i="46"/>
  <c r="D9622" i="46"/>
  <c r="D261" i="46"/>
  <c r="D262" i="46"/>
  <c r="D452" i="46"/>
  <c r="D448" i="46"/>
  <c r="D449" i="46"/>
  <c r="D453" i="46"/>
  <c r="D441" i="46"/>
  <c r="D450" i="46"/>
  <c r="D9422" i="46"/>
  <c r="D1732" i="46"/>
  <c r="D9423" i="46"/>
  <c r="D9391" i="46"/>
  <c r="D9392" i="46"/>
  <c r="D3551" i="46"/>
  <c r="D9296" i="46"/>
  <c r="D9297" i="46"/>
  <c r="D9300" i="46"/>
  <c r="D9295" i="46"/>
  <c r="D9298" i="46"/>
  <c r="D9137" i="46"/>
  <c r="D9317" i="46"/>
  <c r="D3882" i="46"/>
  <c r="D3552" i="46"/>
  <c r="D9299" i="46"/>
  <c r="D9385" i="46"/>
  <c r="D9386" i="46"/>
  <c r="D9388" i="46"/>
  <c r="D9389" i="46"/>
  <c r="D679" i="46"/>
  <c r="D8155" i="46"/>
  <c r="D3661" i="46"/>
  <c r="D3331" i="46"/>
  <c r="D3332" i="46"/>
  <c r="D3334" i="46"/>
  <c r="D3335" i="46"/>
  <c r="D3345" i="46"/>
  <c r="D3343" i="46"/>
  <c r="D3344" i="46"/>
  <c r="D3346" i="46"/>
  <c r="D3347" i="46"/>
  <c r="D2833" i="46"/>
  <c r="D2769" i="46"/>
  <c r="D9589" i="46"/>
  <c r="D9536" i="46"/>
  <c r="D9312" i="46"/>
  <c r="D7978" i="46"/>
  <c r="D9637" i="46"/>
  <c r="D7979" i="46"/>
  <c r="D2251" i="46"/>
  <c r="D7980" i="46"/>
  <c r="D9638" i="46"/>
  <c r="D2789" i="46"/>
  <c r="D2790" i="46"/>
  <c r="D9674" i="46"/>
  <c r="D8156" i="46"/>
  <c r="D8157" i="46"/>
  <c r="D8158" i="46"/>
  <c r="D9178" i="46"/>
  <c r="D9179" i="46"/>
  <c r="D9316" i="46"/>
  <c r="D10058" i="46"/>
  <c r="D4661" i="46"/>
  <c r="D4659" i="46"/>
  <c r="D9538" i="46"/>
  <c r="D4657" i="46"/>
  <c r="D680" i="46"/>
  <c r="D681" i="46"/>
  <c r="D3605" i="46"/>
  <c r="D2771" i="46"/>
  <c r="D682" i="46"/>
  <c r="D683" i="46"/>
  <c r="D8160" i="46"/>
  <c r="D9140" i="46"/>
  <c r="D9142" i="46"/>
  <c r="D9435" i="46"/>
  <c r="D9433" i="46"/>
  <c r="D9434" i="46"/>
  <c r="D1995" i="46"/>
  <c r="D2003" i="46"/>
  <c r="D1998" i="46"/>
  <c r="D1999" i="46"/>
  <c r="D2000" i="46"/>
  <c r="D2001" i="46"/>
  <c r="D2002" i="46"/>
  <c r="D7594" i="46"/>
  <c r="D2004" i="46"/>
  <c r="D8408" i="46"/>
  <c r="D8944" i="46"/>
  <c r="D263" i="46"/>
  <c r="D8957" i="46"/>
  <c r="D9287" i="46"/>
  <c r="D534" i="46"/>
  <c r="D462" i="46"/>
  <c r="D464" i="46"/>
  <c r="D463" i="46"/>
  <c r="D465" i="46"/>
  <c r="D466" i="46"/>
  <c r="D467" i="46"/>
  <c r="D9673" i="46"/>
  <c r="D3873" i="46"/>
  <c r="D3875" i="46"/>
  <c r="D3874" i="46"/>
  <c r="D3876" i="46"/>
  <c r="D9177" i="46"/>
  <c r="D9399" i="46"/>
  <c r="D9398" i="46"/>
  <c r="D7983" i="46"/>
  <c r="D8154" i="46"/>
  <c r="D8161" i="46"/>
  <c r="D8153" i="46"/>
  <c r="D3590" i="46"/>
  <c r="D8162" i="46"/>
  <c r="D4142" i="46"/>
  <c r="D9537" i="46"/>
  <c r="D4658" i="46"/>
  <c r="D4660" i="46"/>
  <c r="D3883" i="46"/>
  <c r="D2775" i="46"/>
  <c r="D2772" i="46"/>
  <c r="D2773" i="46"/>
  <c r="D2774" i="46"/>
  <c r="D4663" i="46"/>
  <c r="D4662" i="46"/>
  <c r="D4664" i="46"/>
  <c r="D4665" i="46"/>
  <c r="D385" i="46"/>
  <c r="D9425" i="46"/>
  <c r="D1731" i="46"/>
  <c r="D9141" i="46"/>
  <c r="D9032" i="46"/>
  <c r="D9035" i="46"/>
  <c r="D9036" i="46"/>
  <c r="D9037" i="46"/>
  <c r="D9033" i="46"/>
  <c r="D8986" i="46"/>
  <c r="D8988" i="46"/>
  <c r="D8992" i="46"/>
  <c r="D8996" i="46"/>
  <c r="D8997" i="46"/>
  <c r="D8987" i="46"/>
  <c r="D8989" i="46"/>
  <c r="D8990" i="46"/>
  <c r="D9002" i="46"/>
  <c r="D9003" i="46"/>
  <c r="D9004" i="46"/>
  <c r="D8991" i="46"/>
  <c r="D9005" i="46"/>
  <c r="D9006" i="46"/>
  <c r="D9015" i="46"/>
  <c r="D9023" i="46"/>
  <c r="D9007" i="46"/>
  <c r="D9009" i="46"/>
  <c r="D9010" i="46"/>
  <c r="D9014" i="46"/>
  <c r="D9017" i="46"/>
  <c r="D9024" i="46"/>
  <c r="D9025" i="46"/>
  <c r="D4149" i="46"/>
  <c r="D3606" i="46"/>
  <c r="D9427" i="46"/>
  <c r="D9428" i="46"/>
  <c r="D9430" i="46"/>
  <c r="D9429" i="46"/>
  <c r="D9432" i="46"/>
  <c r="D9431" i="46"/>
  <c r="D9030" i="46"/>
  <c r="F1033" i="46"/>
  <c r="F3482" i="46"/>
  <c r="F4176" i="46"/>
  <c r="F3321" i="46"/>
  <c r="F3322" i="46"/>
  <c r="F3323" i="46"/>
  <c r="F3325" i="46"/>
  <c r="F6344" i="46"/>
  <c r="F2818" i="46"/>
  <c r="F2907" i="46"/>
  <c r="F2911" i="46"/>
  <c r="F3008" i="46"/>
  <c r="F6365" i="46"/>
  <c r="F1146" i="46"/>
  <c r="F5476" i="46"/>
  <c r="F4206" i="46"/>
  <c r="F7193" i="46"/>
  <c r="F5477" i="46"/>
  <c r="F3455" i="46"/>
  <c r="F581" i="46"/>
  <c r="F4207" i="46"/>
  <c r="F7204" i="46"/>
  <c r="F7205" i="46"/>
  <c r="F5495" i="46"/>
  <c r="F5496" i="46"/>
  <c r="F3768" i="46"/>
  <c r="F3769" i="46"/>
  <c r="F7190" i="46"/>
  <c r="F7191" i="46"/>
  <c r="F7192" i="46"/>
  <c r="F5484" i="46"/>
  <c r="F784" i="46"/>
  <c r="F5" i="46"/>
  <c r="F6" i="46"/>
  <c r="F7221" i="46"/>
  <c r="F3328" i="46"/>
  <c r="F9642" i="46"/>
  <c r="F7231" i="46"/>
  <c r="F877" i="46"/>
  <c r="F876" i="46"/>
  <c r="F878" i="46"/>
  <c r="F879" i="46"/>
  <c r="F4718" i="46"/>
  <c r="F4841" i="46"/>
  <c r="F4843" i="46"/>
  <c r="F5472" i="46"/>
  <c r="F5473" i="46"/>
  <c r="F7206" i="46"/>
  <c r="F7207" i="46"/>
  <c r="F7208" i="46"/>
  <c r="F7209" i="46"/>
  <c r="F7210" i="46"/>
  <c r="F7212" i="46"/>
  <c r="F7213" i="46"/>
  <c r="F7214" i="46"/>
  <c r="F7215" i="46"/>
  <c r="F5096" i="46"/>
  <c r="F3439" i="46"/>
  <c r="F5503" i="46"/>
  <c r="F5504" i="46"/>
  <c r="F3070" i="46"/>
  <c r="F3083" i="46"/>
  <c r="F804" i="46"/>
  <c r="F805" i="46"/>
  <c r="F5482" i="46"/>
  <c r="F5493" i="46"/>
  <c r="F5494" i="46"/>
  <c r="F4834" i="46"/>
  <c r="F4835" i="46"/>
  <c r="F4836" i="46"/>
  <c r="F4837" i="46"/>
  <c r="F4838" i="46"/>
  <c r="F4839" i="46"/>
  <c r="F4842" i="46"/>
  <c r="F7211" i="46"/>
  <c r="F395" i="46"/>
  <c r="F4690" i="46"/>
  <c r="F771" i="46"/>
  <c r="F4177" i="46"/>
  <c r="F4073" i="46"/>
  <c r="F400" i="46"/>
  <c r="F4076" i="46"/>
  <c r="F3408" i="46"/>
  <c r="F398" i="46"/>
  <c r="F4074" i="46"/>
  <c r="F399" i="46"/>
  <c r="F4075" i="46"/>
  <c r="F822" i="46"/>
  <c r="F5098" i="46"/>
  <c r="F5070" i="46"/>
  <c r="F3069" i="46"/>
  <c r="F3102" i="46"/>
  <c r="F824" i="46"/>
  <c r="F2797" i="46"/>
  <c r="F3573" i="46"/>
  <c r="F3572" i="46"/>
  <c r="F5712" i="46"/>
  <c r="F5670" i="46"/>
  <c r="F5671" i="46"/>
  <c r="F2876" i="46"/>
  <c r="F6392" i="46"/>
  <c r="F3638" i="46"/>
  <c r="F820" i="46"/>
  <c r="F3449" i="46"/>
  <c r="F3486" i="46"/>
  <c r="F3487" i="46"/>
  <c r="F3448" i="46"/>
  <c r="F3456" i="46"/>
  <c r="F3447" i="46"/>
  <c r="F5540" i="46"/>
  <c r="F5474" i="46"/>
  <c r="F7222" i="46"/>
  <c r="F7223" i="46"/>
  <c r="F7224" i="46"/>
  <c r="F7225" i="46"/>
  <c r="F3489" i="46"/>
  <c r="F4667" i="46"/>
  <c r="F1640" i="46"/>
  <c r="F1642" i="46"/>
  <c r="F1643" i="46"/>
  <c r="F1639" i="46"/>
  <c r="F3285" i="46"/>
  <c r="F3284" i="46"/>
  <c r="F3286" i="46"/>
  <c r="F3116" i="46"/>
  <c r="F3117" i="46"/>
  <c r="F3118" i="46"/>
  <c r="F3119" i="46"/>
  <c r="F3120" i="46"/>
  <c r="F3121" i="46"/>
  <c r="F3125" i="46"/>
  <c r="F3126" i="46"/>
  <c r="F3127" i="46"/>
  <c r="F3129" i="46"/>
  <c r="F3130" i="46"/>
  <c r="F3131" i="46"/>
  <c r="F3132" i="46"/>
  <c r="F3136" i="46"/>
  <c r="F3140" i="46"/>
  <c r="F3142" i="46"/>
  <c r="F3147" i="46"/>
  <c r="F3148" i="46"/>
  <c r="F3149" i="46"/>
  <c r="F3159" i="46"/>
  <c r="F3167" i="46"/>
  <c r="F3168" i="46"/>
  <c r="F3170" i="46"/>
  <c r="F3171" i="46"/>
  <c r="F3173" i="46"/>
  <c r="F3175" i="46"/>
  <c r="F3176" i="46"/>
  <c r="F3177" i="46"/>
  <c r="F3178" i="46"/>
  <c r="F3179" i="46"/>
  <c r="F3181" i="46"/>
  <c r="F3182" i="46"/>
  <c r="F3185" i="46"/>
  <c r="F3190" i="46"/>
  <c r="F3191" i="46"/>
  <c r="F3200" i="46"/>
  <c r="F3204" i="46"/>
  <c r="F3205" i="46"/>
  <c r="F3208" i="46"/>
  <c r="F3219" i="46"/>
  <c r="F4818" i="46"/>
  <c r="F4820" i="46"/>
  <c r="F4821" i="46"/>
  <c r="F4819" i="46"/>
  <c r="F4826" i="46"/>
  <c r="F4827" i="46"/>
  <c r="F4828" i="46"/>
  <c r="F4833" i="46"/>
  <c r="F4944" i="46"/>
  <c r="F4822" i="46"/>
  <c r="F4830" i="46"/>
  <c r="F3196" i="46"/>
  <c r="F3158" i="46"/>
  <c r="F3137" i="46"/>
  <c r="F3144" i="46"/>
  <c r="F3184" i="46"/>
  <c r="F3203" i="46"/>
  <c r="F3210" i="46"/>
  <c r="F1052" i="46"/>
  <c r="F4053" i="46"/>
  <c r="F5657" i="46"/>
  <c r="F5659" i="46"/>
  <c r="F5660" i="46"/>
  <c r="F5661" i="46"/>
  <c r="F5655" i="46"/>
  <c r="F5667" i="46"/>
  <c r="F5662" i="46"/>
  <c r="F5664" i="46"/>
  <c r="F5811" i="46"/>
  <c r="F5809" i="46"/>
  <c r="F1461" i="46"/>
  <c r="F1458" i="46"/>
  <c r="F861" i="46"/>
  <c r="F862" i="46"/>
  <c r="F863" i="46"/>
  <c r="F5281" i="46"/>
  <c r="F864" i="46"/>
  <c r="F5282" i="46"/>
  <c r="F865" i="46"/>
  <c r="F5283" i="46"/>
  <c r="F866" i="46"/>
  <c r="F5284" i="46"/>
  <c r="F1003" i="46"/>
  <c r="F5092" i="46"/>
  <c r="F9803" i="46"/>
  <c r="F5125" i="46"/>
  <c r="F9816" i="46"/>
  <c r="F5127" i="46"/>
  <c r="F9818" i="46"/>
  <c r="F4211" i="46"/>
  <c r="F336" i="46"/>
  <c r="F330" i="46"/>
  <c r="F332" i="46"/>
  <c r="F4752" i="46"/>
  <c r="F4094" i="46"/>
  <c r="F4095" i="46"/>
  <c r="F3554" i="46"/>
  <c r="F18" i="46"/>
  <c r="F3625" i="46"/>
  <c r="F321" i="46"/>
  <c r="F322" i="46"/>
  <c r="F3978" i="46"/>
  <c r="F327" i="46"/>
  <c r="F328" i="46"/>
  <c r="F5295" i="46"/>
  <c r="F9821" i="46"/>
  <c r="F5133" i="46"/>
  <c r="F9824" i="46"/>
  <c r="F5135" i="46"/>
  <c r="F9826" i="46"/>
  <c r="F9827" i="46"/>
  <c r="F5136" i="46"/>
  <c r="F9828" i="46"/>
  <c r="F1641" i="46"/>
  <c r="F4184" i="46"/>
  <c r="F823" i="46"/>
  <c r="F5647" i="46"/>
  <c r="F871" i="46"/>
  <c r="F1000" i="46"/>
  <c r="F1001" i="46"/>
  <c r="F1002" i="46"/>
  <c r="F1058" i="46"/>
  <c r="F1059" i="46"/>
  <c r="F1060" i="46"/>
  <c r="F1061" i="46"/>
  <c r="F1062" i="46"/>
  <c r="F1064" i="46"/>
  <c r="F1095" i="46"/>
  <c r="F1096" i="46"/>
  <c r="F1097" i="46"/>
  <c r="F1107" i="46"/>
  <c r="F1108" i="46"/>
  <c r="F7239" i="46"/>
  <c r="F4666" i="46"/>
  <c r="F7240" i="46"/>
  <c r="F423" i="46"/>
  <c r="F3631" i="46"/>
  <c r="F3632" i="46"/>
  <c r="F3633" i="46"/>
  <c r="F769" i="46"/>
  <c r="F770" i="46"/>
  <c r="F4689" i="46"/>
  <c r="F5545" i="46"/>
  <c r="F4817" i="46"/>
  <c r="F5498" i="46"/>
  <c r="F5499" i="46"/>
  <c r="F5501" i="46"/>
  <c r="F5502" i="46"/>
  <c r="F5481" i="46"/>
  <c r="F4823" i="46"/>
  <c r="F4824" i="46"/>
  <c r="F4825" i="46"/>
  <c r="F756" i="46"/>
  <c r="F757" i="46"/>
  <c r="F758" i="46"/>
  <c r="F759" i="46"/>
  <c r="F760" i="46"/>
  <c r="F4829" i="46"/>
  <c r="F761" i="46"/>
  <c r="F3381" i="46"/>
  <c r="F7203" i="46"/>
  <c r="F5478" i="46"/>
  <c r="F5479" i="46"/>
  <c r="F5485" i="46"/>
  <c r="F5487" i="46"/>
  <c r="F5488" i="46"/>
  <c r="F896" i="46"/>
  <c r="F5490" i="46"/>
  <c r="F5491" i="46"/>
  <c r="F762" i="46"/>
  <c r="F763" i="46"/>
  <c r="F764" i="46"/>
  <c r="F765" i="46"/>
  <c r="F766" i="46"/>
  <c r="F5663" i="46"/>
  <c r="F5665" i="46"/>
  <c r="F1117" i="46"/>
  <c r="F5652" i="46"/>
  <c r="F1118" i="46"/>
  <c r="F3425" i="46"/>
  <c r="F6399" i="46"/>
  <c r="F6400" i="46"/>
  <c r="F6401" i="46"/>
  <c r="F6402" i="46"/>
  <c r="F6403" i="46"/>
  <c r="F6404" i="46"/>
  <c r="F6405" i="46"/>
  <c r="F6406" i="46"/>
  <c r="F1460" i="46"/>
  <c r="F6407" i="46"/>
  <c r="F6408" i="46"/>
  <c r="F1463" i="46"/>
  <c r="F6383" i="46"/>
  <c r="F7216" i="46"/>
  <c r="F325" i="46"/>
  <c r="F1658" i="46"/>
  <c r="F7217" i="46"/>
  <c r="F7218" i="46"/>
  <c r="F324" i="46"/>
  <c r="F326" i="46"/>
  <c r="F3665" i="46"/>
  <c r="F767" i="46"/>
  <c r="F931" i="46"/>
  <c r="F5535" i="46"/>
  <c r="F5534" i="46"/>
  <c r="F3453" i="46"/>
  <c r="F821" i="46"/>
  <c r="F5072" i="46"/>
  <c r="F5071" i="46"/>
  <c r="F1013" i="46"/>
  <c r="F911" i="46"/>
  <c r="F5357" i="46"/>
  <c r="F1014" i="46"/>
  <c r="F582" i="46"/>
  <c r="F4210" i="46"/>
  <c r="F912" i="46"/>
  <c r="F5358" i="46"/>
  <c r="F932" i="46"/>
  <c r="F3485" i="46"/>
  <c r="F9643" i="46"/>
  <c r="F772" i="46"/>
  <c r="F3470" i="46"/>
  <c r="F7219" i="46"/>
  <c r="F329" i="46"/>
  <c r="F4717" i="46"/>
  <c r="F5706" i="46"/>
  <c r="F5544" i="46"/>
  <c r="F768" i="46"/>
  <c r="F394" i="46"/>
  <c r="F4072" i="46"/>
  <c r="F836" i="46"/>
  <c r="F3446" i="46"/>
  <c r="F825" i="46"/>
  <c r="F3412" i="46"/>
  <c r="F860" i="46"/>
  <c r="F838" i="46"/>
  <c r="F1055" i="46"/>
  <c r="F837" i="46"/>
  <c r="F9829" i="46"/>
  <c r="F5279" i="46"/>
  <c r="F5280" i="46"/>
  <c r="F5102" i="46"/>
  <c r="F9808" i="46"/>
  <c r="F5310" i="46"/>
  <c r="F4077" i="46"/>
  <c r="F4078" i="46"/>
  <c r="F5680" i="46"/>
  <c r="F5683" i="46"/>
  <c r="F3267" i="46"/>
  <c r="F5164" i="46"/>
  <c r="F5318" i="46"/>
  <c r="F571" i="46"/>
  <c r="F572" i="46"/>
  <c r="F5107" i="46"/>
  <c r="F3655" i="46"/>
  <c r="F169" i="46"/>
  <c r="F4897" i="46"/>
  <c r="F4895" i="46"/>
  <c r="F829" i="46"/>
  <c r="F2888" i="46"/>
  <c r="F2896" i="46"/>
  <c r="F4871" i="46"/>
  <c r="F9715" i="46"/>
  <c r="F4872" i="46"/>
  <c r="F9717" i="46"/>
  <c r="F9815" i="46"/>
  <c r="F3413" i="46"/>
  <c r="F3414" i="46"/>
  <c r="F3483" i="46"/>
  <c r="F6265" i="46"/>
  <c r="F6067" i="46"/>
  <c r="F9725" i="46"/>
  <c r="F995" i="46"/>
  <c r="F3457" i="46"/>
  <c r="F9710" i="46"/>
  <c r="F2062" i="46"/>
  <c r="F4887" i="46"/>
  <c r="F5651" i="46"/>
  <c r="F5669" i="46"/>
  <c r="F857" i="46"/>
  <c r="F3484" i="46"/>
  <c r="F5094" i="46"/>
  <c r="F9805" i="46"/>
  <c r="F858" i="46"/>
  <c r="F859" i="46"/>
  <c r="F5095" i="46"/>
  <c r="F9806" i="46"/>
  <c r="F3138" i="46"/>
  <c r="F5082" i="46"/>
  <c r="F5083" i="46"/>
  <c r="F5080" i="46"/>
  <c r="F5084" i="46"/>
  <c r="F4916" i="46"/>
  <c r="F9736" i="46"/>
  <c r="F4917" i="46"/>
  <c r="F4918" i="46"/>
  <c r="F9737" i="46"/>
  <c r="F5086" i="46"/>
  <c r="F3972" i="46"/>
  <c r="F3984" i="46"/>
  <c r="F3982" i="46"/>
  <c r="F3981" i="46"/>
  <c r="F3983" i="46"/>
  <c r="F3975" i="46"/>
  <c r="F3985" i="46"/>
  <c r="F3976" i="46"/>
  <c r="F3977" i="46"/>
  <c r="F3974" i="46"/>
  <c r="F3980" i="46"/>
  <c r="F3973" i="46"/>
  <c r="F3979" i="46"/>
  <c r="F897" i="46"/>
  <c r="F5090" i="46"/>
  <c r="F3608" i="46"/>
  <c r="F1656" i="46"/>
  <c r="F1657" i="46"/>
  <c r="F4831" i="46"/>
  <c r="F4832" i="46"/>
  <c r="F5296" i="46"/>
  <c r="F4840" i="46"/>
  <c r="F5091" i="46"/>
  <c r="F9802" i="46"/>
  <c r="F5305" i="46"/>
  <c r="F5306" i="46"/>
  <c r="F5140" i="46"/>
  <c r="F9831" i="46"/>
  <c r="F5138" i="46"/>
  <c r="F5139" i="46"/>
  <c r="F9830" i="46"/>
  <c r="F5141" i="46"/>
  <c r="F9832" i="46"/>
  <c r="F5707" i="46"/>
  <c r="F4212" i="46"/>
  <c r="F3172" i="46"/>
  <c r="F396" i="46"/>
  <c r="F4896" i="46"/>
  <c r="F5713" i="46"/>
  <c r="F5714" i="46"/>
  <c r="F4905" i="46"/>
  <c r="F7263" i="46"/>
  <c r="F7302" i="46"/>
  <c r="F1452" i="46"/>
  <c r="F7301" i="46"/>
  <c r="F1453" i="46"/>
  <c r="F1454" i="46"/>
  <c r="F7" i="46"/>
  <c r="F5093" i="46"/>
  <c r="F9804" i="46"/>
  <c r="F5709" i="46"/>
  <c r="F5711" i="46"/>
  <c r="F7235" i="46"/>
  <c r="F5142" i="46"/>
  <c r="F9833" i="46"/>
  <c r="F157" i="46"/>
  <c r="F156" i="46"/>
  <c r="F898" i="46"/>
  <c r="F3609" i="46"/>
  <c r="F5676" i="46"/>
  <c r="F5679" i="46"/>
  <c r="F9894" i="46"/>
  <c r="F5677" i="46"/>
  <c r="F5682" i="46"/>
  <c r="F3647" i="46"/>
  <c r="F3390" i="46"/>
  <c r="F3391" i="46"/>
  <c r="F3392" i="46"/>
  <c r="F3393" i="46"/>
  <c r="F1106" i="46"/>
  <c r="F3411" i="46"/>
  <c r="F1682" i="46"/>
  <c r="F1683" i="46"/>
  <c r="F1684" i="46"/>
  <c r="F4928" i="46"/>
  <c r="F5715" i="46"/>
  <c r="F5717" i="46"/>
  <c r="F5718" i="46"/>
  <c r="F5124" i="46"/>
  <c r="F5691" i="46"/>
  <c r="F703" i="46"/>
  <c r="F4901" i="46"/>
  <c r="F4942" i="46"/>
  <c r="F3389" i="46"/>
  <c r="F5099" i="46"/>
  <c r="F9807" i="46"/>
  <c r="F5100" i="46"/>
  <c r="F5101" i="46"/>
  <c r="F3452" i="46"/>
  <c r="F4921" i="46"/>
  <c r="F4924" i="46"/>
  <c r="F333" i="46"/>
  <c r="F334" i="46"/>
  <c r="F3986" i="46"/>
  <c r="F331" i="46"/>
  <c r="F335" i="46"/>
  <c r="F9756" i="46"/>
  <c r="F9757" i="46"/>
  <c r="F9758" i="46"/>
  <c r="F9759" i="46"/>
  <c r="F9760" i="46"/>
  <c r="F9761" i="46"/>
  <c r="F9762" i="46"/>
  <c r="F9763" i="46"/>
  <c r="F9764" i="46"/>
  <c r="F9765" i="46"/>
  <c r="F9766" i="46"/>
  <c r="F9767" i="46"/>
  <c r="F9768" i="46"/>
  <c r="F9769" i="46"/>
  <c r="F9770" i="46"/>
  <c r="F9771" i="46"/>
  <c r="F9772" i="46"/>
  <c r="F9773" i="46"/>
  <c r="F9774" i="46"/>
  <c r="F9775" i="46"/>
  <c r="F9776" i="46"/>
  <c r="F9778" i="46"/>
  <c r="F9779" i="46"/>
  <c r="F9780" i="46"/>
  <c r="F9781" i="46"/>
  <c r="F9782" i="46"/>
  <c r="F9783" i="46"/>
  <c r="F3415" i="46"/>
  <c r="F3416" i="46"/>
  <c r="F3417" i="46"/>
  <c r="F5167" i="46"/>
  <c r="F3366" i="46"/>
  <c r="F3367" i="46"/>
  <c r="F3368" i="46"/>
  <c r="F3369" i="46"/>
  <c r="F3371" i="46"/>
  <c r="F5104" i="46"/>
  <c r="F5548" i="46"/>
  <c r="F3458" i="46"/>
  <c r="F3475" i="46"/>
  <c r="F3626" i="46"/>
  <c r="F4093" i="46"/>
  <c r="F4102" i="46"/>
  <c r="F4932" i="46"/>
  <c r="F9740" i="46"/>
  <c r="F4104" i="46"/>
  <c r="F5034" i="46"/>
  <c r="F4103" i="46"/>
  <c r="F5036" i="46"/>
  <c r="F4160" i="46"/>
  <c r="F4161" i="46"/>
  <c r="F4162" i="46"/>
  <c r="F4164" i="46"/>
  <c r="F4687" i="46"/>
  <c r="F4688" i="46"/>
  <c r="F4710" i="46"/>
  <c r="F4925" i="46"/>
  <c r="F4926" i="46"/>
  <c r="F4927" i="46"/>
  <c r="F5480" i="46"/>
  <c r="F5492" i="46"/>
  <c r="F5528" i="46"/>
  <c r="F5596" i="46"/>
  <c r="F5597" i="46"/>
  <c r="F5598" i="46"/>
  <c r="F4701" i="46"/>
  <c r="F4882" i="46"/>
  <c r="F4883" i="46"/>
  <c r="F5286" i="46"/>
  <c r="F5600" i="46"/>
  <c r="F9892" i="46"/>
  <c r="F9893" i="46"/>
  <c r="F4866" i="46"/>
  <c r="F4867" i="46"/>
  <c r="F4880" i="46"/>
  <c r="F4884" i="46"/>
  <c r="F5035" i="46"/>
  <c r="F4899" i="46"/>
  <c r="F4922" i="46"/>
  <c r="F4955" i="46"/>
  <c r="F4956" i="46"/>
  <c r="F4959" i="46"/>
  <c r="F4961" i="46"/>
  <c r="F4962" i="46"/>
  <c r="F4972" i="46"/>
  <c r="F4973" i="46"/>
  <c r="F4974" i="46"/>
  <c r="F4998" i="46"/>
  <c r="F4999" i="46"/>
  <c r="F5007" i="46"/>
  <c r="F5008" i="46"/>
  <c r="F5599" i="46"/>
  <c r="F9711" i="46"/>
  <c r="F9712" i="46"/>
  <c r="F9713" i="46"/>
  <c r="F9714" i="46"/>
  <c r="F9716" i="46"/>
  <c r="F9718" i="46"/>
  <c r="F9719" i="46"/>
  <c r="F9720" i="46"/>
  <c r="F9721" i="46"/>
  <c r="F9722" i="46"/>
  <c r="F9723" i="46"/>
  <c r="F9724" i="46"/>
  <c r="F9727" i="46"/>
  <c r="F9728" i="46"/>
  <c r="F9729" i="46"/>
  <c r="F9730" i="46"/>
  <c r="F9734" i="46"/>
  <c r="F9735" i="46"/>
  <c r="F9738" i="46"/>
  <c r="F9739" i="46"/>
  <c r="F9741" i="46"/>
  <c r="F9742" i="46"/>
  <c r="F9743" i="46"/>
  <c r="F9744" i="46"/>
  <c r="F9746" i="46"/>
  <c r="F9747" i="46"/>
  <c r="F9748" i="46"/>
  <c r="F9749" i="46"/>
  <c r="F9751" i="46"/>
  <c r="F9753" i="46"/>
  <c r="F9754" i="46"/>
  <c r="F9755" i="46"/>
  <c r="F354" i="46"/>
  <c r="F355" i="46"/>
  <c r="F3646" i="46"/>
  <c r="F7254" i="46"/>
  <c r="F3987" i="46"/>
  <c r="F7255" i="46"/>
  <c r="F5106" i="46"/>
  <c r="F5108" i="46"/>
  <c r="F4692" i="46"/>
  <c r="F5021" i="46"/>
  <c r="F5023" i="46"/>
  <c r="F5024" i="46"/>
  <c r="F567" i="46"/>
  <c r="F867" i="46"/>
  <c r="F868" i="46"/>
  <c r="F869" i="46"/>
  <c r="F576" i="46"/>
  <c r="F4259" i="46"/>
  <c r="F4260" i="46"/>
  <c r="F4262" i="46"/>
  <c r="F4264" i="46"/>
  <c r="F4268" i="46"/>
  <c r="F4270" i="46"/>
  <c r="F5298" i="46"/>
  <c r="F5299" i="46"/>
  <c r="F5300" i="46"/>
  <c r="F4272" i="46"/>
  <c r="F4261" i="46"/>
  <c r="F4263" i="46"/>
  <c r="F3496" i="46"/>
  <c r="F5109" i="46"/>
  <c r="F9809" i="46"/>
  <c r="F5111" i="46"/>
  <c r="F5112" i="46"/>
  <c r="F5113" i="46"/>
  <c r="F5302" i="46"/>
  <c r="F569" i="46"/>
  <c r="F570" i="46"/>
  <c r="F7404" i="46"/>
  <c r="F7405" i="46"/>
  <c r="F1029" i="46"/>
  <c r="F1030" i="46"/>
  <c r="F5132" i="46"/>
  <c r="F9823" i="46"/>
  <c r="F5134" i="46"/>
  <c r="F9825" i="46"/>
  <c r="F5137" i="46"/>
  <c r="F5128" i="46"/>
  <c r="F9819" i="46"/>
  <c r="F833" i="46"/>
  <c r="F5130" i="46"/>
  <c r="F5129" i="46"/>
  <c r="F9820" i="46"/>
  <c r="F9784" i="46"/>
  <c r="F9785" i="46"/>
  <c r="F9786" i="46"/>
  <c r="F9787" i="46"/>
  <c r="F9883" i="46"/>
  <c r="F4868" i="46"/>
  <c r="F4869" i="46"/>
  <c r="F4870" i="46"/>
  <c r="F4873" i="46"/>
  <c r="F4874" i="46"/>
  <c r="F4875" i="46"/>
  <c r="F4876" i="46"/>
  <c r="F4877" i="46"/>
  <c r="F4879" i="46"/>
  <c r="F4881" i="46"/>
  <c r="F4902" i="46"/>
  <c r="F4906" i="46"/>
  <c r="F4914" i="46"/>
  <c r="F4923" i="46"/>
  <c r="F4931" i="46"/>
  <c r="F4933" i="46"/>
  <c r="F4935" i="46"/>
  <c r="F4936" i="46"/>
  <c r="F4937" i="46"/>
  <c r="F4948" i="46"/>
  <c r="F4949" i="46"/>
  <c r="F4950" i="46"/>
  <c r="F4951" i="46"/>
  <c r="F4952" i="46"/>
  <c r="F4954" i="46"/>
  <c r="F4957" i="46"/>
  <c r="F4958" i="46"/>
  <c r="F4960" i="46"/>
  <c r="F4963" i="46"/>
  <c r="F4964" i="46"/>
  <c r="F4965" i="46"/>
  <c r="F4966" i="46"/>
  <c r="F4967" i="46"/>
  <c r="F4968" i="46"/>
  <c r="F4969" i="46"/>
  <c r="F4970" i="46"/>
  <c r="F4971" i="46"/>
  <c r="F4975" i="46"/>
  <c r="F4976" i="46"/>
  <c r="F4978" i="46"/>
  <c r="F4979" i="46"/>
  <c r="F4982" i="46"/>
  <c r="F4985" i="46"/>
  <c r="F4987" i="46"/>
  <c r="F4988" i="46"/>
  <c r="F4989" i="46"/>
  <c r="F4990" i="46"/>
  <c r="F4991" i="46"/>
  <c r="F4992" i="46"/>
  <c r="F4994" i="46"/>
  <c r="F4997" i="46"/>
  <c r="F5006" i="46"/>
  <c r="F5009" i="46"/>
  <c r="F5010" i="46"/>
  <c r="F5011" i="46"/>
  <c r="F5012" i="46"/>
  <c r="F5015" i="46"/>
  <c r="F5017" i="46"/>
  <c r="F5019" i="46"/>
  <c r="F5020" i="46"/>
  <c r="F5026" i="46"/>
  <c r="F5027" i="46"/>
  <c r="F5030" i="46"/>
  <c r="F5033" i="46"/>
  <c r="F9750" i="46"/>
  <c r="F5000" i="46"/>
  <c r="F5001" i="46"/>
  <c r="F5002" i="46"/>
  <c r="F5003" i="46"/>
  <c r="F5004" i="46"/>
  <c r="F5005" i="46"/>
  <c r="F9890" i="46"/>
  <c r="F5285" i="46"/>
  <c r="F5287" i="46"/>
  <c r="F5288" i="46"/>
  <c r="F5289" i="46"/>
  <c r="F5530" i="46"/>
  <c r="F9888" i="46"/>
  <c r="F9777" i="46"/>
  <c r="F32" i="46"/>
  <c r="F5110" i="46"/>
  <c r="F5169" i="46"/>
  <c r="F5085" i="46"/>
  <c r="F564" i="46"/>
  <c r="F565" i="46"/>
  <c r="F566" i="46"/>
  <c r="F5088" i="46"/>
  <c r="F5087" i="46"/>
  <c r="F9801" i="46"/>
  <c r="F5684" i="46"/>
  <c r="F5685" i="46"/>
  <c r="F5686" i="46"/>
  <c r="F5687" i="46"/>
  <c r="F9895" i="46"/>
  <c r="F5103" i="46"/>
  <c r="F5163" i="46"/>
  <c r="F5114" i="46"/>
  <c r="F9810" i="46"/>
  <c r="F5115" i="46"/>
  <c r="F9811" i="46"/>
  <c r="F583" i="46"/>
  <c r="F748" i="46"/>
  <c r="F5119" i="46"/>
  <c r="F5120" i="46"/>
  <c r="F5022" i="46"/>
  <c r="F705" i="46"/>
  <c r="F704" i="46"/>
  <c r="F7327" i="46"/>
  <c r="F5050" i="46"/>
  <c r="F4256" i="46"/>
  <c r="F5056" i="46"/>
  <c r="F9796" i="46"/>
  <c r="F5131" i="46"/>
  <c r="F9822" i="46"/>
  <c r="F830" i="46"/>
  <c r="F831" i="46"/>
  <c r="F832" i="46"/>
  <c r="F5126" i="46"/>
  <c r="F9817" i="46"/>
  <c r="F5028" i="46"/>
  <c r="F5029" i="46"/>
  <c r="F684" i="46"/>
  <c r="F4934" i="46"/>
  <c r="F685" i="46"/>
  <c r="F5116" i="46"/>
  <c r="F5117" i="46"/>
  <c r="F4698" i="46"/>
  <c r="F577" i="46"/>
  <c r="F5226" i="46"/>
  <c r="F5228" i="46"/>
  <c r="F7423" i="46"/>
  <c r="F5301" i="46"/>
  <c r="F1027" i="46"/>
  <c r="F420" i="46"/>
  <c r="F5123" i="46"/>
  <c r="F2348" i="46"/>
  <c r="F2349" i="46"/>
  <c r="F2350" i="46"/>
  <c r="F16" i="46"/>
  <c r="F17" i="46"/>
  <c r="F19" i="46"/>
  <c r="F1196" i="46"/>
  <c r="F7270" i="46"/>
  <c r="F23" i="46"/>
  <c r="F7271" i="46"/>
  <c r="F5227" i="46"/>
  <c r="F3370" i="46"/>
  <c r="F5337" i="46"/>
  <c r="F5470" i="46"/>
  <c r="F4907" i="46"/>
  <c r="F5329" i="46"/>
  <c r="F3139" i="46"/>
  <c r="F3678" i="46"/>
  <c r="F3723" i="46"/>
  <c r="F4346" i="46"/>
  <c r="F6245" i="46"/>
  <c r="F5118" i="46"/>
  <c r="F9812" i="46"/>
  <c r="F5303" i="46"/>
  <c r="F5121" i="46"/>
  <c r="F5708" i="46"/>
  <c r="F5710" i="46"/>
  <c r="F5666" i="46"/>
  <c r="F5678" i="46"/>
  <c r="F5681" i="46"/>
  <c r="F6218" i="46"/>
  <c r="F6221" i="46"/>
  <c r="F6177" i="46"/>
  <c r="F4434" i="46"/>
  <c r="F2805" i="46"/>
  <c r="F437" i="46"/>
  <c r="F4106" i="46"/>
  <c r="F5694" i="46"/>
  <c r="F4208" i="46"/>
  <c r="F7469" i="46"/>
  <c r="F7468" i="46"/>
  <c r="F2962" i="46"/>
  <c r="F2816" i="46"/>
  <c r="F5613" i="46"/>
  <c r="F1459" i="46"/>
  <c r="F5297" i="46"/>
  <c r="F4693" i="46"/>
  <c r="F2397" i="46"/>
  <c r="F7830" i="46"/>
  <c r="F5025" i="46"/>
  <c r="F4908" i="46"/>
  <c r="F892" i="46"/>
  <c r="F5122" i="46"/>
  <c r="F9813" i="46"/>
  <c r="F9814" i="46"/>
  <c r="F2383" i="46"/>
  <c r="F2864" i="46"/>
  <c r="F2856" i="46"/>
  <c r="F2384" i="46"/>
  <c r="F2382" i="46"/>
  <c r="F1552" i="46"/>
  <c r="F1554" i="46"/>
  <c r="F2386" i="46"/>
  <c r="F2385" i="46"/>
  <c r="F2387" i="46"/>
  <c r="F7228" i="46"/>
  <c r="F1551" i="46"/>
  <c r="F1555" i="46"/>
  <c r="F1556" i="46"/>
  <c r="F1557" i="46"/>
  <c r="F1553" i="46"/>
  <c r="F376" i="46"/>
  <c r="F7427" i="46"/>
  <c r="F7428" i="46"/>
  <c r="F2388" i="46"/>
  <c r="F2422" i="46"/>
  <c r="F7861" i="46"/>
  <c r="F2552" i="46"/>
  <c r="F8392" i="46"/>
  <c r="F3610" i="46"/>
  <c r="F3611" i="46"/>
  <c r="F2560" i="46"/>
  <c r="F2562" i="46"/>
  <c r="F2563" i="46"/>
  <c r="F8437" i="46"/>
  <c r="F8439" i="46"/>
  <c r="F178" i="46"/>
  <c r="F817" i="46"/>
  <c r="F818" i="46"/>
  <c r="F819" i="46"/>
  <c r="F5341" i="46"/>
  <c r="F5688" i="46"/>
  <c r="F9897" i="46"/>
  <c r="F5689" i="46"/>
  <c r="F9896" i="46"/>
  <c r="F5043" i="46"/>
  <c r="F4888" i="46"/>
  <c r="F5702" i="46"/>
  <c r="F22" i="46"/>
  <c r="F5704" i="46"/>
  <c r="F4790" i="46"/>
  <c r="F3898" i="46"/>
  <c r="F3553" i="46"/>
  <c r="F4143" i="46"/>
  <c r="F3152" i="46"/>
  <c r="F3153" i="46"/>
  <c r="F3154" i="46"/>
  <c r="F3188" i="46"/>
  <c r="F3165" i="46"/>
  <c r="F1893" i="46"/>
  <c r="F9916" i="46"/>
  <c r="F9917" i="46"/>
  <c r="F7402" i="46"/>
  <c r="F3160" i="46"/>
  <c r="F5065" i="46"/>
  <c r="F3157" i="46"/>
  <c r="F3186" i="46"/>
  <c r="F3189" i="46"/>
  <c r="F1663" i="46"/>
  <c r="F5040" i="46"/>
  <c r="F4913" i="46"/>
  <c r="F9733" i="46"/>
  <c r="F4792" i="46"/>
  <c r="F3679" i="46"/>
  <c r="F4148" i="46"/>
  <c r="F4169" i="46"/>
  <c r="F4204" i="46"/>
  <c r="F4205" i="46"/>
  <c r="F4668" i="46"/>
  <c r="F4669" i="46"/>
  <c r="F4758" i="46"/>
  <c r="F4760" i="46"/>
  <c r="F4890" i="46"/>
  <c r="F4910" i="46"/>
  <c r="F4912" i="46"/>
  <c r="F4953" i="46"/>
  <c r="F4986" i="46"/>
  <c r="F4993" i="46"/>
  <c r="F5037" i="46"/>
  <c r="F5038" i="46"/>
  <c r="F5039" i="46"/>
  <c r="F5044" i="46"/>
  <c r="F5045" i="46"/>
  <c r="F5622" i="46"/>
  <c r="F5623" i="46"/>
  <c r="F5624" i="46"/>
  <c r="F9731" i="46"/>
  <c r="F9732" i="46"/>
  <c r="F9752" i="46"/>
  <c r="F9788" i="46"/>
  <c r="F9789" i="46"/>
  <c r="F9790" i="46"/>
  <c r="F9792" i="46"/>
  <c r="F9793" i="46"/>
  <c r="F5046" i="46"/>
  <c r="F5047" i="46"/>
  <c r="F5048" i="46"/>
  <c r="F5049" i="46"/>
  <c r="F5051" i="46"/>
  <c r="F5053" i="46"/>
  <c r="F5067" i="46"/>
  <c r="F5069" i="46"/>
  <c r="F5073" i="46"/>
  <c r="F5074" i="46"/>
  <c r="F5307" i="46"/>
  <c r="F996" i="46"/>
  <c r="F1247" i="46"/>
  <c r="F1248" i="46"/>
  <c r="F1228" i="46"/>
  <c r="F1229" i="46"/>
  <c r="F1263" i="46"/>
  <c r="F1264" i="46"/>
  <c r="F1265" i="46"/>
  <c r="F5057" i="46"/>
  <c r="F4670" i="46"/>
  <c r="F3630" i="46"/>
  <c r="F3629" i="46"/>
  <c r="F20" i="46"/>
  <c r="F6256" i="46"/>
  <c r="F6257" i="46"/>
  <c r="F1345" i="46"/>
  <c r="F7466" i="46"/>
  <c r="F7467" i="46"/>
  <c r="F8266" i="46"/>
  <c r="F8268" i="46"/>
  <c r="F2355" i="46"/>
  <c r="F8249" i="46"/>
  <c r="F8244" i="46"/>
  <c r="F8246" i="46"/>
  <c r="F8267" i="46"/>
  <c r="F2380" i="46"/>
  <c r="F4433" i="46"/>
  <c r="F1544" i="46"/>
  <c r="F6697" i="46"/>
  <c r="F1545" i="46"/>
  <c r="F1546" i="46"/>
  <c r="F3624" i="46"/>
  <c r="F4209" i="46"/>
  <c r="F6716" i="46"/>
  <c r="F5060" i="46"/>
  <c r="F5061" i="46"/>
  <c r="F5062" i="46"/>
  <c r="F5063" i="46"/>
  <c r="F5064" i="46"/>
  <c r="F5059" i="46"/>
  <c r="F1069" i="46"/>
  <c r="F3145" i="46"/>
  <c r="F3146" i="46"/>
  <c r="F3124" i="46"/>
  <c r="F21" i="46"/>
  <c r="F5304" i="46"/>
  <c r="F5705" i="46"/>
  <c r="F24" i="46"/>
  <c r="F26" i="46"/>
  <c r="F5703" i="46"/>
  <c r="F25" i="46"/>
  <c r="F3620" i="46"/>
  <c r="F153" i="46"/>
  <c r="F154" i="46"/>
  <c r="F387" i="46"/>
  <c r="F3619" i="46"/>
  <c r="F152" i="46"/>
  <c r="F151" i="46"/>
  <c r="F3621" i="46"/>
  <c r="F1535" i="46"/>
  <c r="F278" i="46"/>
  <c r="F1542" i="46"/>
  <c r="F2522" i="46"/>
  <c r="F2523" i="46"/>
  <c r="F7261" i="46"/>
  <c r="F4793" i="46"/>
  <c r="F1540" i="46"/>
  <c r="F1541" i="46"/>
  <c r="F4789" i="46"/>
  <c r="F4714" i="46"/>
  <c r="F9795" i="46"/>
  <c r="F9797" i="46"/>
  <c r="F5052" i="46"/>
  <c r="F9794" i="46"/>
  <c r="F4943" i="46"/>
  <c r="F4411" i="46"/>
  <c r="F4413" i="46"/>
  <c r="F4412" i="46"/>
  <c r="F4414" i="46"/>
  <c r="F4216" i="46"/>
  <c r="F4900" i="46"/>
  <c r="F9726" i="46"/>
  <c r="F5042" i="46"/>
  <c r="F9791" i="46"/>
  <c r="F3627" i="46"/>
  <c r="F3628" i="46"/>
  <c r="F4889" i="46"/>
  <c r="F1664" i="46"/>
  <c r="F5055" i="46"/>
  <c r="F686" i="46"/>
  <c r="F4886" i="46"/>
  <c r="F4885" i="46"/>
  <c r="F4909" i="46"/>
  <c r="F3764" i="46"/>
  <c r="F3765" i="46"/>
  <c r="F5693" i="46"/>
  <c r="F1054" i="46"/>
  <c r="F274" i="46"/>
  <c r="F6676" i="46"/>
  <c r="F1056" i="46"/>
  <c r="F1057" i="46"/>
  <c r="F839" i="46"/>
  <c r="F841" i="46"/>
  <c r="F844" i="46"/>
  <c r="F5719" i="46"/>
  <c r="F840" i="46"/>
  <c r="F1063" i="46"/>
  <c r="F855" i="46"/>
  <c r="F401" i="46"/>
  <c r="F402" i="46"/>
  <c r="F1066" i="46"/>
  <c r="F4085" i="46"/>
  <c r="F3471" i="46"/>
  <c r="F3474" i="46"/>
  <c r="F3663" i="46"/>
  <c r="F3664" i="46"/>
  <c r="F4049" i="46"/>
  <c r="F4065" i="46"/>
  <c r="F4707" i="46"/>
  <c r="F4131" i="46"/>
  <c r="F4132" i="46"/>
  <c r="F4133" i="46"/>
  <c r="F4144" i="46"/>
  <c r="F4150" i="46"/>
  <c r="F4154" i="46"/>
  <c r="F4155" i="46"/>
  <c r="F4156" i="46"/>
  <c r="F4157" i="46"/>
  <c r="F4158" i="46"/>
  <c r="F4159" i="46"/>
  <c r="F4702" i="46"/>
  <c r="F4703" i="46"/>
  <c r="F4704" i="46"/>
  <c r="F4705" i="46"/>
  <c r="F4706" i="46"/>
  <c r="F4708" i="46"/>
  <c r="F4709" i="46"/>
  <c r="F4734" i="46"/>
  <c r="F5642" i="46"/>
  <c r="F5643" i="46"/>
  <c r="F9884" i="46"/>
  <c r="F4740" i="46"/>
  <c r="F4743" i="46"/>
  <c r="F4744" i="46"/>
  <c r="F4745" i="46"/>
  <c r="F4903" i="46"/>
  <c r="F4904" i="46"/>
  <c r="F4915" i="46"/>
  <c r="F4977" i="46"/>
  <c r="F4980" i="46"/>
  <c r="F4995" i="46"/>
  <c r="F4996" i="46"/>
  <c r="F5013" i="46"/>
  <c r="F5014" i="46"/>
  <c r="F4082" i="46"/>
  <c r="F5312" i="46"/>
  <c r="F5546" i="46"/>
  <c r="F5313" i="46"/>
  <c r="F4691" i="46"/>
  <c r="F810" i="46"/>
  <c r="F4844" i="46"/>
  <c r="F7220" i="46"/>
  <c r="F5371" i="46"/>
  <c r="F4878" i="46"/>
  <c r="F5525" i="46"/>
  <c r="F5526" i="46"/>
  <c r="F5527" i="46"/>
  <c r="F9889" i="46"/>
  <c r="F4983" i="46"/>
  <c r="F4984" i="46"/>
  <c r="F9887" i="46"/>
  <c r="F5627" i="46"/>
  <c r="F9886" i="46"/>
  <c r="F5529" i="46"/>
  <c r="F5543" i="46"/>
  <c r="F5629" i="46"/>
  <c r="F5630" i="46"/>
  <c r="F5631" i="46"/>
  <c r="F5531" i="46"/>
  <c r="F9885" i="46"/>
  <c r="F826" i="46"/>
  <c r="F785" i="46"/>
  <c r="F800" i="46"/>
  <c r="F803" i="46"/>
  <c r="F4175" i="46"/>
  <c r="F4165" i="46"/>
  <c r="F4166" i="46"/>
  <c r="F4167" i="46"/>
  <c r="F4168" i="46"/>
  <c r="F4171" i="46"/>
  <c r="F4170" i="46"/>
  <c r="F801" i="46"/>
  <c r="F5648" i="46"/>
  <c r="F5672" i="46"/>
  <c r="F5650" i="46"/>
  <c r="F5675" i="46"/>
  <c r="F5612" i="46"/>
  <c r="F1735" i="46"/>
  <c r="F5554" i="46"/>
  <c r="F5555" i="46"/>
  <c r="F5776" i="46"/>
  <c r="F5779" i="46"/>
  <c r="F5781" i="46"/>
  <c r="F5784" i="46"/>
  <c r="F5794" i="46"/>
  <c r="F5786" i="46"/>
  <c r="F5787" i="46"/>
  <c r="F710" i="46"/>
  <c r="F3278" i="46"/>
  <c r="F4721" i="46"/>
  <c r="F3461" i="46"/>
  <c r="F4720" i="46"/>
  <c r="F1026" i="46"/>
  <c r="F3495" i="46"/>
  <c r="F834" i="46"/>
  <c r="F835" i="46"/>
  <c r="F709" i="46"/>
  <c r="F711" i="46"/>
  <c r="F812" i="46"/>
  <c r="F3451" i="46"/>
  <c r="F3668" i="46"/>
  <c r="F3488" i="46"/>
  <c r="F3669" i="46"/>
  <c r="F3454" i="46"/>
  <c r="F5877" i="46"/>
  <c r="F5885" i="46"/>
  <c r="F5888" i="46"/>
  <c r="F811" i="46"/>
  <c r="F813" i="46"/>
  <c r="F796" i="46"/>
  <c r="F797" i="46"/>
  <c r="F3467" i="46"/>
  <c r="F5908" i="46"/>
  <c r="F5909" i="46"/>
  <c r="F5905" i="46"/>
  <c r="F5916" i="46"/>
  <c r="F5918" i="46"/>
  <c r="F1252" i="46"/>
  <c r="F5906" i="46"/>
  <c r="F5907" i="46"/>
  <c r="F5910" i="46"/>
  <c r="F5913" i="46"/>
  <c r="F5914" i="46"/>
  <c r="F5911" i="46"/>
  <c r="F5912" i="46"/>
  <c r="F3479" i="46"/>
  <c r="F3480" i="46"/>
  <c r="F3481" i="46"/>
  <c r="F6021" i="46"/>
  <c r="F6024" i="46"/>
  <c r="F4181" i="46"/>
  <c r="F4182" i="46"/>
  <c r="F4180" i="46"/>
  <c r="F3237" i="46"/>
  <c r="F3246" i="46"/>
  <c r="F3241" i="46"/>
  <c r="F6677" i="46"/>
  <c r="F6679" i="46"/>
  <c r="F8258" i="46"/>
  <c r="F8239" i="46"/>
  <c r="F8231" i="46"/>
  <c r="F8237" i="46"/>
  <c r="F8235" i="46"/>
  <c r="F6678" i="46"/>
  <c r="F8259" i="46"/>
  <c r="F8260" i="46"/>
  <c r="F275" i="46"/>
  <c r="F3885" i="46"/>
  <c r="F6680" i="46"/>
  <c r="F8256" i="46"/>
  <c r="F8257" i="46"/>
  <c r="F276" i="46"/>
  <c r="F880" i="46"/>
  <c r="F5889" i="46"/>
  <c r="F4699" i="46"/>
  <c r="F5886" i="46"/>
  <c r="F5887" i="46"/>
  <c r="F5701" i="46"/>
  <c r="F5696" i="46"/>
  <c r="F5698" i="46"/>
  <c r="F7272" i="46"/>
  <c r="F1889" i="46"/>
  <c r="F1890" i="46"/>
  <c r="F1887" i="46"/>
  <c r="F3227" i="46"/>
  <c r="F3228" i="46"/>
  <c r="F3230" i="46"/>
  <c r="F3233" i="46"/>
  <c r="F3236" i="46"/>
  <c r="F3234" i="46"/>
  <c r="F3387" i="46"/>
  <c r="F3388" i="46"/>
  <c r="F3226" i="46"/>
  <c r="F3224" i="46"/>
  <c r="F1256" i="46"/>
  <c r="F1254" i="46"/>
  <c r="F5915" i="46"/>
  <c r="F5919" i="46"/>
  <c r="F1227" i="46"/>
  <c r="F1241" i="46"/>
  <c r="F1250" i="46"/>
  <c r="F1242" i="46"/>
  <c r="F1244" i="46"/>
  <c r="F1246" i="46"/>
  <c r="F1231" i="46"/>
  <c r="F1233" i="46"/>
  <c r="F1235" i="46"/>
  <c r="F1237" i="46"/>
  <c r="F5016" i="46"/>
  <c r="F5018" i="46"/>
  <c r="F5031" i="46"/>
  <c r="F4145" i="46"/>
  <c r="F4146" i="46"/>
  <c r="F5032" i="46"/>
  <c r="F5356" i="46"/>
  <c r="F5601" i="46"/>
  <c r="F5602" i="46"/>
  <c r="F5603" i="46"/>
  <c r="F5604" i="46"/>
  <c r="F5625" i="46"/>
  <c r="F5626" i="46"/>
  <c r="F4741" i="46"/>
  <c r="F4742" i="46"/>
  <c r="F5695" i="46"/>
  <c r="F3338" i="46"/>
  <c r="F778" i="46"/>
  <c r="F947" i="46"/>
  <c r="F4179" i="46"/>
  <c r="F782" i="46"/>
  <c r="F4725" i="46"/>
  <c r="F2901" i="46"/>
  <c r="F9915" i="46"/>
  <c r="F5822" i="46"/>
  <c r="F5831" i="46"/>
  <c r="F7359" i="46"/>
  <c r="F1770" i="46"/>
  <c r="F1006" i="46"/>
  <c r="F1007" i="46"/>
  <c r="F4178" i="46"/>
  <c r="F781" i="46"/>
  <c r="F7361" i="46"/>
  <c r="F5558" i="46"/>
  <c r="F7360" i="46"/>
  <c r="F5559" i="46"/>
  <c r="F1065" i="46"/>
  <c r="F1067" i="46"/>
  <c r="F1068" i="46"/>
  <c r="F5505" i="46"/>
  <c r="F5506" i="46"/>
  <c r="F899" i="46"/>
  <c r="F1833" i="46"/>
  <c r="F3666" i="46"/>
  <c r="F3667" i="46"/>
  <c r="F3460" i="46"/>
  <c r="F6028" i="46"/>
  <c r="F6156" i="46"/>
  <c r="F1316" i="46"/>
  <c r="F1317" i="46"/>
  <c r="F1318" i="46"/>
  <c r="F6173" i="46"/>
  <c r="F6174" i="46"/>
  <c r="F1959" i="46"/>
  <c r="F1947" i="46"/>
  <c r="F1941" i="46"/>
  <c r="F1943" i="46"/>
  <c r="F6175" i="46"/>
  <c r="F6042" i="46"/>
  <c r="F1863" i="46"/>
  <c r="F6043" i="46"/>
  <c r="F5644" i="46"/>
  <c r="F5330" i="46"/>
  <c r="F5331" i="46"/>
  <c r="F409" i="46"/>
  <c r="F410" i="46"/>
  <c r="F7527" i="46"/>
  <c r="F1896" i="46"/>
  <c r="F1897" i="46"/>
  <c r="F1898" i="46"/>
  <c r="F6198" i="46"/>
  <c r="F6199" i="46"/>
  <c r="F7530" i="46"/>
  <c r="F1902" i="46"/>
  <c r="F1903" i="46"/>
  <c r="F6225" i="46"/>
  <c r="F6226" i="46"/>
  <c r="F6227" i="46"/>
  <c r="F6246" i="46"/>
  <c r="F6258" i="46"/>
  <c r="F6250" i="46"/>
  <c r="F3493" i="46"/>
  <c r="F6255" i="46"/>
  <c r="F1447" i="46"/>
  <c r="F1448" i="46"/>
  <c r="F375" i="46"/>
  <c r="F1143" i="46"/>
  <c r="F2930" i="46"/>
  <c r="F779" i="46"/>
  <c r="F780" i="46"/>
  <c r="F7253" i="46"/>
  <c r="F5692" i="46"/>
  <c r="F3498" i="46"/>
  <c r="F4722" i="46"/>
  <c r="F6358" i="46"/>
  <c r="F1012" i="46"/>
  <c r="F4723" i="46"/>
  <c r="F827" i="46"/>
  <c r="F5609" i="46"/>
  <c r="F471" i="46"/>
  <c r="F828" i="46"/>
  <c r="F6364" i="46"/>
  <c r="F2870" i="46"/>
  <c r="F2885" i="46"/>
  <c r="F2913" i="46"/>
  <c r="F2939" i="46"/>
  <c r="F2983" i="46"/>
  <c r="F6753" i="46"/>
  <c r="F6760" i="46"/>
  <c r="F3640" i="46"/>
  <c r="F1755" i="46"/>
  <c r="F1757" i="46"/>
  <c r="F6961" i="46"/>
  <c r="F2951" i="46"/>
  <c r="F9044" i="46"/>
  <c r="F9045" i="46"/>
  <c r="F2126" i="46"/>
  <c r="F7833" i="46"/>
  <c r="F4711" i="46"/>
  <c r="F910" i="46"/>
  <c r="F975" i="46"/>
  <c r="F814" i="46"/>
  <c r="F6743" i="46"/>
  <c r="F6744" i="46"/>
  <c r="F6746" i="46"/>
  <c r="F6748" i="46"/>
  <c r="F6749" i="46"/>
  <c r="F6750" i="46"/>
  <c r="F6751" i="46"/>
  <c r="F6740" i="46"/>
  <c r="F6741" i="46"/>
  <c r="F6742" i="46"/>
  <c r="F6756" i="46"/>
  <c r="F1558" i="46"/>
  <c r="F6755" i="46"/>
  <c r="F1561" i="46"/>
  <c r="F6752" i="46"/>
  <c r="F6745" i="46"/>
  <c r="F6754" i="46"/>
  <c r="F6757" i="46"/>
  <c r="F1559" i="46"/>
  <c r="F1560" i="46"/>
  <c r="F5973" i="46"/>
  <c r="F5974" i="46"/>
  <c r="F5975" i="46"/>
  <c r="F881" i="46"/>
  <c r="F5972" i="46"/>
  <c r="F882" i="46"/>
  <c r="F6759" i="46"/>
  <c r="F6758" i="46"/>
  <c r="F1562" i="46"/>
  <c r="F8440" i="46"/>
  <c r="F6125" i="46"/>
  <c r="F6126" i="46"/>
  <c r="F5917" i="46"/>
  <c r="F1239" i="46"/>
  <c r="F5921" i="46"/>
  <c r="F1258" i="46"/>
  <c r="F1644" i="46"/>
  <c r="F388" i="46"/>
  <c r="F389" i="46"/>
  <c r="F7234" i="46"/>
  <c r="F6155" i="46"/>
  <c r="F5566" i="46"/>
  <c r="F6157" i="46"/>
  <c r="F1315" i="46"/>
  <c r="F6158" i="46"/>
  <c r="F6159" i="46"/>
  <c r="F3799" i="46"/>
  <c r="F7528" i="46"/>
  <c r="F7195" i="46"/>
  <c r="F7196" i="46"/>
  <c r="F7197" i="46"/>
  <c r="F7198" i="46"/>
  <c r="F7194" i="46"/>
  <c r="F6261" i="46"/>
  <c r="F6262" i="46"/>
  <c r="F6259" i="46"/>
  <c r="F6260" i="46"/>
  <c r="F2894" i="46"/>
  <c r="F2952" i="46"/>
  <c r="F279" i="46"/>
  <c r="F280" i="46"/>
  <c r="F3816" i="46"/>
  <c r="F3817" i="46"/>
  <c r="F6737" i="46"/>
  <c r="F193" i="46"/>
  <c r="F6351" i="46"/>
  <c r="F6747" i="46"/>
  <c r="F470" i="46"/>
  <c r="F468" i="46"/>
  <c r="F469" i="46"/>
  <c r="F1070" i="46"/>
  <c r="F1071" i="46"/>
  <c r="F1072" i="46"/>
  <c r="F6699" i="46"/>
  <c r="F6700" i="46"/>
  <c r="F6707" i="46"/>
  <c r="F6701" i="46"/>
  <c r="F6703" i="46"/>
  <c r="F6705" i="46"/>
  <c r="F6698" i="46"/>
  <c r="F6702" i="46"/>
  <c r="F6704" i="46"/>
  <c r="F6706" i="46"/>
  <c r="F6710" i="46"/>
  <c r="F6715" i="46"/>
  <c r="F6708" i="46"/>
  <c r="F6712" i="46"/>
  <c r="F6714" i="46"/>
  <c r="F8293" i="46"/>
  <c r="F6709" i="46"/>
  <c r="F6711" i="46"/>
  <c r="F6713" i="46"/>
  <c r="F929" i="46"/>
  <c r="F7306" i="46"/>
  <c r="F1678" i="46"/>
  <c r="F1676" i="46"/>
  <c r="F7310" i="46"/>
  <c r="F5804" i="46"/>
  <c r="F5836" i="46"/>
  <c r="F1759" i="46"/>
  <c r="F1760" i="46"/>
  <c r="F5700" i="46"/>
  <c r="F6763" i="46"/>
  <c r="F6761" i="46"/>
  <c r="F7848" i="46"/>
  <c r="F7851" i="46"/>
  <c r="F7850" i="46"/>
  <c r="F2139" i="46"/>
  <c r="F2140" i="46"/>
  <c r="F2141" i="46"/>
  <c r="F2143" i="46"/>
  <c r="F7137" i="46"/>
  <c r="F3567" i="46"/>
  <c r="F3019" i="46"/>
  <c r="F6655" i="46"/>
  <c r="F6657" i="46"/>
  <c r="F6658" i="46"/>
  <c r="F1088" i="46"/>
  <c r="F1093" i="46"/>
  <c r="F1094" i="46"/>
  <c r="F1075" i="46"/>
  <c r="F4713" i="46"/>
  <c r="F751" i="46"/>
  <c r="F3276" i="46"/>
  <c r="F4764" i="46"/>
  <c r="F1053" i="46"/>
  <c r="F2811" i="46"/>
  <c r="F783" i="46"/>
  <c r="F537" i="46"/>
  <c r="F538" i="46"/>
  <c r="F540" i="46"/>
  <c r="F539" i="46"/>
  <c r="F541" i="46"/>
  <c r="F4716" i="46"/>
  <c r="F5537" i="46"/>
  <c r="F4153" i="46"/>
  <c r="F6366" i="46"/>
  <c r="F6368" i="46"/>
  <c r="F6369" i="46"/>
  <c r="F6367" i="46"/>
  <c r="F6371" i="46"/>
  <c r="F6372" i="46"/>
  <c r="F205" i="46"/>
  <c r="F206" i="46"/>
  <c r="F207" i="46"/>
  <c r="F6373" i="46"/>
  <c r="F6376" i="46"/>
  <c r="F6377" i="46"/>
  <c r="F6378" i="46"/>
  <c r="F6379" i="46"/>
  <c r="F6374" i="46"/>
  <c r="F3302" i="46"/>
  <c r="F3315" i="46"/>
  <c r="F3316" i="46"/>
  <c r="F3318" i="46"/>
  <c r="F3319" i="46"/>
  <c r="F3320" i="46"/>
  <c r="F3300" i="46"/>
  <c r="F3301" i="46"/>
  <c r="F3304" i="46"/>
  <c r="F3303" i="46"/>
  <c r="F3305" i="46"/>
  <c r="F3306" i="46"/>
  <c r="F3307" i="46"/>
  <c r="F3308" i="46"/>
  <c r="F3309" i="46"/>
  <c r="F3317" i="46"/>
  <c r="F3324" i="46"/>
  <c r="F3314" i="46"/>
  <c r="F584" i="46"/>
  <c r="F4189" i="46"/>
  <c r="F413" i="46"/>
  <c r="F414" i="46"/>
  <c r="F7171" i="46"/>
  <c r="F4147" i="46"/>
  <c r="F7170" i="46"/>
  <c r="F6127" i="46"/>
  <c r="F6128" i="46"/>
  <c r="F6131" i="46"/>
  <c r="F6129" i="46"/>
  <c r="F6130" i="46"/>
  <c r="F8336" i="46"/>
  <c r="F8343" i="46"/>
  <c r="F7793" i="46"/>
  <c r="F8219" i="46"/>
  <c r="F5900" i="46"/>
  <c r="F719" i="46"/>
  <c r="F8593" i="46"/>
  <c r="F8595" i="46"/>
  <c r="F8594" i="46"/>
  <c r="F8599" i="46"/>
  <c r="F816" i="46"/>
  <c r="F802" i="46"/>
  <c r="F3570" i="46"/>
  <c r="F3571" i="46"/>
  <c r="F5899" i="46"/>
  <c r="F5901" i="46"/>
  <c r="F1645" i="46"/>
  <c r="F5607" i="46"/>
  <c r="F1077" i="46"/>
  <c r="F1076" i="46"/>
  <c r="F1078" i="46"/>
  <c r="F1079" i="46"/>
  <c r="F1080" i="46"/>
  <c r="F1081" i="46"/>
  <c r="F1092" i="46"/>
  <c r="F750" i="46"/>
  <c r="F752" i="46"/>
  <c r="F753" i="46"/>
  <c r="F9675" i="46"/>
  <c r="F1892" i="46"/>
  <c r="F7481" i="46"/>
  <c r="F7482" i="46"/>
  <c r="F7483" i="46"/>
  <c r="F7485" i="46"/>
  <c r="F7484" i="46"/>
  <c r="F7486" i="46"/>
  <c r="F1839" i="46"/>
  <c r="F6052" i="46"/>
  <c r="F5374" i="46"/>
  <c r="F5375" i="46"/>
  <c r="F5533" i="46"/>
  <c r="F5532" i="46"/>
  <c r="F4719" i="46"/>
  <c r="F776" i="46"/>
  <c r="F5645" i="46"/>
  <c r="F1074" i="46"/>
  <c r="F1082" i="46"/>
  <c r="F1083" i="46"/>
  <c r="F1084" i="46"/>
  <c r="F1085" i="46"/>
  <c r="F1086" i="46"/>
  <c r="F1087" i="46"/>
  <c r="F1089" i="46"/>
  <c r="F1090" i="46"/>
  <c r="F1091" i="46"/>
  <c r="F5723" i="46"/>
  <c r="F5725" i="46"/>
  <c r="F5726" i="46"/>
  <c r="F1679" i="46"/>
  <c r="F1680" i="46"/>
  <c r="F1035" i="46"/>
  <c r="F1038" i="46"/>
  <c r="F3568" i="46"/>
  <c r="F3477" i="46"/>
  <c r="F4050" i="46"/>
  <c r="F4051" i="46"/>
  <c r="F4066" i="46"/>
  <c r="F4067" i="46"/>
  <c r="F4712" i="46"/>
  <c r="F4757" i="46"/>
  <c r="F4763" i="46"/>
  <c r="F4765" i="46"/>
  <c r="F4766" i="46"/>
  <c r="F4767" i="46"/>
  <c r="F4768" i="46"/>
  <c r="F4769" i="46"/>
  <c r="F4847" i="46"/>
  <c r="F4848" i="46"/>
  <c r="F4849" i="46"/>
  <c r="F4911" i="46"/>
  <c r="F4938" i="46"/>
  <c r="F4939" i="46"/>
  <c r="F4940" i="46"/>
  <c r="F4941" i="46"/>
  <c r="F5646" i="46"/>
  <c r="F7199" i="46"/>
  <c r="F7200" i="46"/>
  <c r="F9670" i="46"/>
  <c r="F5054" i="46"/>
  <c r="F5465" i="46"/>
  <c r="F4796" i="46"/>
  <c r="F5536" i="46"/>
  <c r="F5538" i="46"/>
  <c r="F5605" i="46"/>
  <c r="F5606" i="46"/>
  <c r="F352" i="46"/>
  <c r="F4174" i="46"/>
  <c r="F353" i="46"/>
  <c r="F7317" i="46"/>
  <c r="F851" i="46"/>
  <c r="F786" i="46"/>
  <c r="F4863" i="46"/>
  <c r="F3476" i="46"/>
  <c r="F4071" i="46"/>
  <c r="F4782" i="46"/>
  <c r="F4784" i="46"/>
  <c r="F4785" i="46"/>
  <c r="F4775" i="46"/>
  <c r="F4776" i="46"/>
  <c r="F4778" i="46"/>
  <c r="F4777" i="46"/>
  <c r="F4779" i="46"/>
  <c r="F4780" i="46"/>
  <c r="F3431" i="46"/>
  <c r="F6353" i="46"/>
  <c r="F5581" i="46"/>
  <c r="F5628" i="46"/>
  <c r="F1008" i="46"/>
  <c r="F4800" i="46"/>
  <c r="F4807" i="46"/>
  <c r="F4808" i="46"/>
  <c r="F1098" i="46"/>
  <c r="F1099" i="46"/>
  <c r="F1100" i="46"/>
  <c r="F1101" i="46"/>
  <c r="F5872" i="46"/>
  <c r="F1766" i="46"/>
  <c r="F5797" i="46"/>
  <c r="F1767" i="46"/>
  <c r="F1768" i="46"/>
  <c r="F1769" i="46"/>
  <c r="F6656" i="46"/>
  <c r="F1040" i="46"/>
  <c r="F1041" i="46"/>
  <c r="F1042" i="46"/>
  <c r="F1043" i="46"/>
  <c r="F1044" i="46"/>
  <c r="F183" i="46"/>
  <c r="F6672" i="46"/>
  <c r="F6673" i="46"/>
  <c r="F6675" i="46"/>
  <c r="F8088" i="46"/>
  <c r="F429" i="46"/>
  <c r="F3364" i="46"/>
  <c r="F6669" i="46"/>
  <c r="F6205" i="46"/>
  <c r="F1334" i="46"/>
  <c r="F6207" i="46"/>
  <c r="F6210" i="46"/>
  <c r="F1336" i="46"/>
  <c r="F4152" i="46"/>
  <c r="F774" i="46"/>
  <c r="F775" i="46"/>
  <c r="F4845" i="46"/>
  <c r="F5539" i="46"/>
  <c r="F6183" i="46"/>
  <c r="F6180" i="46"/>
  <c r="F6181" i="46"/>
  <c r="F6182" i="46"/>
  <c r="F6184" i="46"/>
  <c r="F6185" i="46"/>
  <c r="F715" i="46"/>
  <c r="F716" i="46"/>
  <c r="F312" i="46"/>
  <c r="F313" i="46"/>
  <c r="F754" i="46"/>
  <c r="F755" i="46"/>
  <c r="F749" i="46"/>
  <c r="F3478" i="46"/>
  <c r="F5968" i="46"/>
  <c r="F5969" i="46"/>
  <c r="F4781" i="46"/>
  <c r="F9671" i="46"/>
  <c r="F4068" i="46"/>
  <c r="F4069" i="46"/>
  <c r="F4070" i="46"/>
  <c r="F4783" i="46"/>
  <c r="F1102" i="46"/>
  <c r="F1103" i="46"/>
  <c r="F1104" i="46"/>
  <c r="F1105" i="46"/>
  <c r="F3469" i="46"/>
  <c r="F4788" i="46"/>
  <c r="F4794" i="46"/>
  <c r="F4795" i="46"/>
  <c r="F4797" i="46"/>
  <c r="F4798" i="46"/>
  <c r="F4801" i="46"/>
  <c r="F4802" i="46"/>
  <c r="F4803" i="46"/>
  <c r="F4804" i="46"/>
  <c r="F4805" i="46"/>
  <c r="F4806" i="46"/>
  <c r="F4809" i="46"/>
  <c r="F4810" i="46"/>
  <c r="F4811" i="46"/>
  <c r="F4812" i="46"/>
  <c r="F4856" i="46"/>
  <c r="F5058" i="46"/>
  <c r="F4759" i="46"/>
  <c r="F4761" i="46"/>
  <c r="F4762" i="46"/>
  <c r="F3312" i="46"/>
  <c r="F5089" i="46"/>
  <c r="F4238" i="46"/>
  <c r="F4240" i="46"/>
  <c r="F4244" i="46"/>
  <c r="F4241" i="46"/>
  <c r="F4242" i="46"/>
  <c r="F4243" i="46"/>
  <c r="F4246" i="46"/>
  <c r="F5066" i="46"/>
  <c r="F5068" i="46"/>
  <c r="F179" i="46"/>
  <c r="F5309" i="46"/>
  <c r="F5308" i="46"/>
  <c r="F575" i="46"/>
  <c r="F3634" i="46"/>
  <c r="F1325" i="46"/>
  <c r="F1327" i="46"/>
  <c r="F1328" i="46"/>
  <c r="F6176" i="46"/>
  <c r="F6179" i="46"/>
  <c r="F6178" i="46"/>
  <c r="F7986" i="46"/>
  <c r="F7987" i="46"/>
  <c r="F7988" i="46"/>
  <c r="F7989" i="46"/>
  <c r="F7990" i="46"/>
  <c r="F3180" i="46"/>
  <c r="F3166" i="46"/>
  <c r="F5237" i="46"/>
  <c r="F5238" i="46"/>
  <c r="F3174" i="46"/>
  <c r="F4052" i="46"/>
  <c r="F5075" i="46"/>
  <c r="F5076" i="46"/>
  <c r="F9799" i="46"/>
  <c r="F4787" i="46"/>
  <c r="F4791" i="46"/>
  <c r="F4799" i="46"/>
  <c r="F5077" i="46"/>
  <c r="F9800" i="46"/>
  <c r="F9708" i="46"/>
  <c r="F9709" i="46"/>
  <c r="F2960" i="46"/>
  <c r="F229" i="46"/>
  <c r="F2873" i="46"/>
  <c r="F5690" i="46"/>
  <c r="F904" i="46"/>
  <c r="F4673" i="46"/>
  <c r="F1028" i="46"/>
  <c r="F4281" i="46"/>
  <c r="F5229" i="46"/>
  <c r="F5078" i="46"/>
  <c r="F5079" i="46"/>
  <c r="F5081" i="46"/>
  <c r="F9901" i="46"/>
  <c r="F5203" i="46"/>
  <c r="F9851" i="46"/>
  <c r="F5202" i="46"/>
  <c r="F9850" i="46"/>
  <c r="F5208" i="46"/>
  <c r="F9856" i="46"/>
  <c r="F9854" i="46"/>
  <c r="F5207" i="46"/>
  <c r="F9855" i="46"/>
  <c r="F5209" i="46"/>
  <c r="F9857" i="46"/>
  <c r="F5210" i="46"/>
  <c r="F9858" i="46"/>
  <c r="F5211" i="46"/>
  <c r="F5212" i="46"/>
  <c r="F5213" i="46"/>
  <c r="F9859" i="46"/>
  <c r="F4770" i="46"/>
  <c r="F4771" i="46"/>
  <c r="F4772" i="46"/>
  <c r="F4773" i="46"/>
  <c r="F4774" i="46"/>
  <c r="F4786" i="46"/>
  <c r="F4424" i="46"/>
  <c r="F573" i="46"/>
  <c r="F574" i="46"/>
  <c r="F9798" i="46"/>
  <c r="F4891" i="46"/>
  <c r="F1187" i="46"/>
  <c r="F1188" i="46"/>
  <c r="F5317" i="46"/>
  <c r="F5319" i="46"/>
  <c r="F5165" i="46"/>
  <c r="F2345" i="46"/>
  <c r="F2346" i="46"/>
  <c r="F3810" i="46"/>
  <c r="F3811" i="46"/>
  <c r="F3809" i="46"/>
  <c r="F231" i="46"/>
  <c r="F3013" i="46"/>
  <c r="F3812" i="46"/>
  <c r="F230" i="46"/>
  <c r="F232" i="46"/>
  <c r="F233" i="46"/>
  <c r="F3813" i="46"/>
  <c r="F1691" i="46"/>
  <c r="F439" i="46"/>
  <c r="F3618" i="46"/>
  <c r="F5248" i="46"/>
  <c r="F1692" i="46"/>
  <c r="F2374" i="46"/>
  <c r="F2375" i="46"/>
  <c r="F5832" i="46"/>
  <c r="F4233" i="46"/>
  <c r="F9669" i="46"/>
  <c r="F310" i="46"/>
  <c r="F311" i="46"/>
  <c r="F5547" i="46"/>
  <c r="F4415" i="46"/>
  <c r="F4416" i="46"/>
  <c r="F3422" i="46"/>
  <c r="F1004" i="46"/>
  <c r="F5166" i="46"/>
  <c r="F3202" i="46"/>
  <c r="F5578" i="46"/>
  <c r="F4391" i="46"/>
  <c r="F4392" i="46"/>
  <c r="F4393" i="46"/>
  <c r="F4394" i="46"/>
  <c r="F4395" i="46"/>
  <c r="F4396" i="46"/>
  <c r="F4400" i="46"/>
  <c r="F4401" i="46"/>
  <c r="F4402" i="46"/>
  <c r="F4397" i="46"/>
  <c r="F4398" i="46"/>
  <c r="F4399" i="46"/>
  <c r="F4403" i="46"/>
  <c r="F4404" i="46"/>
  <c r="F4405" i="46"/>
  <c r="F4406" i="46"/>
  <c r="F4407" i="46"/>
  <c r="F5249" i="46"/>
  <c r="F9868" i="46"/>
  <c r="F1738" i="46"/>
  <c r="F5825" i="46"/>
  <c r="F1126" i="46"/>
  <c r="F1135" i="46"/>
  <c r="F4946" i="46"/>
  <c r="F4945" i="46"/>
  <c r="F1368" i="46"/>
  <c r="F1369" i="46"/>
  <c r="F1370" i="46"/>
  <c r="F1367" i="46"/>
  <c r="F1371" i="46"/>
  <c r="F5620" i="46"/>
  <c r="F3313" i="46"/>
  <c r="F2058" i="46"/>
  <c r="F7669" i="46"/>
  <c r="F2330" i="46"/>
  <c r="F1462" i="46"/>
  <c r="F2364" i="46"/>
  <c r="F8345" i="46"/>
  <c r="F240" i="46"/>
  <c r="F636" i="46"/>
  <c r="F637" i="46"/>
  <c r="F9069" i="46"/>
  <c r="F9068" i="46"/>
  <c r="F4470" i="46"/>
  <c r="F4472" i="46"/>
  <c r="F4467" i="46"/>
  <c r="F1166" i="46"/>
  <c r="F1169" i="46"/>
  <c r="F5346" i="46"/>
  <c r="F5217" i="46"/>
  <c r="F9861" i="46"/>
  <c r="F4219" i="46"/>
  <c r="F4220" i="46"/>
  <c r="F4218" i="46"/>
  <c r="F4221" i="46"/>
  <c r="F4222" i="46"/>
  <c r="F5508" i="46"/>
  <c r="F4223" i="46"/>
  <c r="F5328" i="46"/>
  <c r="F4224" i="46"/>
  <c r="F4225" i="46"/>
  <c r="F4226" i="46"/>
  <c r="F9849" i="46"/>
  <c r="F3636" i="46"/>
  <c r="F2442" i="46"/>
  <c r="F2443" i="46"/>
  <c r="F2444" i="46"/>
  <c r="F8505" i="46"/>
  <c r="F8507" i="46"/>
  <c r="F2448" i="46"/>
  <c r="F1537" i="46"/>
  <c r="F1480" i="46"/>
  <c r="F1422" i="46"/>
  <c r="F5347" i="46"/>
  <c r="F2362" i="46"/>
  <c r="F2363" i="46"/>
  <c r="F5327" i="46"/>
  <c r="F9590" i="46"/>
  <c r="F5231" i="46"/>
  <c r="F9863" i="46"/>
  <c r="F5233" i="46"/>
  <c r="F9864" i="46"/>
  <c r="F1222" i="46"/>
  <c r="F1223" i="46"/>
  <c r="F5903" i="46"/>
  <c r="F3000" i="46"/>
  <c r="F7406" i="46"/>
  <c r="F7412" i="46"/>
  <c r="F7407" i="46"/>
  <c r="F7408" i="46"/>
  <c r="F7409" i="46"/>
  <c r="F7410" i="46"/>
  <c r="F162" i="46"/>
  <c r="F7411" i="46"/>
  <c r="F368" i="46"/>
  <c r="F4055" i="46"/>
  <c r="F163" i="46"/>
  <c r="F199" i="46"/>
  <c r="F9641" i="46"/>
  <c r="F226" i="46"/>
  <c r="F1335" i="46"/>
  <c r="F914" i="46"/>
  <c r="F7304" i="46"/>
  <c r="F7305" i="46"/>
  <c r="F4234" i="46"/>
  <c r="F4235" i="46"/>
  <c r="F4236" i="46"/>
  <c r="F2343" i="46"/>
  <c r="F6671" i="46"/>
  <c r="F2344" i="46"/>
  <c r="F2839" i="46"/>
  <c r="F2342" i="46"/>
  <c r="F8243" i="46"/>
  <c r="F8247" i="46"/>
  <c r="F2347" i="46"/>
  <c r="F8250" i="46"/>
  <c r="F4929" i="46"/>
  <c r="F4239" i="46"/>
  <c r="F4361" i="46"/>
  <c r="F4360" i="46"/>
  <c r="F7293" i="46"/>
  <c r="F4282" i="46"/>
  <c r="F6281" i="46"/>
  <c r="F6282" i="46"/>
  <c r="F4283" i="46"/>
  <c r="F4284" i="46"/>
  <c r="F2" i="46"/>
  <c r="F4" i="46"/>
  <c r="F323" i="46"/>
  <c r="F1329" i="46"/>
  <c r="F3444" i="46"/>
  <c r="F4865" i="46"/>
  <c r="F5311" i="46"/>
  <c r="F3295" i="46"/>
  <c r="F4214" i="46"/>
  <c r="F4213" i="46"/>
  <c r="F4215" i="46"/>
  <c r="F3432" i="46"/>
  <c r="F1451" i="46"/>
  <c r="F3766" i="46"/>
  <c r="F1145" i="46"/>
  <c r="F3767" i="46"/>
  <c r="F6303" i="46"/>
  <c r="F5147" i="46"/>
  <c r="F9835" i="46"/>
  <c r="F5148" i="46"/>
  <c r="F5105" i="46"/>
  <c r="F7264" i="46"/>
  <c r="F4425" i="46"/>
  <c r="F4280" i="46"/>
  <c r="F28" i="46"/>
  <c r="F5143" i="46"/>
  <c r="F5144" i="46"/>
  <c r="F9834" i="46"/>
  <c r="F4898" i="46"/>
  <c r="F3613" i="46"/>
  <c r="F148" i="46"/>
  <c r="F1310" i="46"/>
  <c r="F4326" i="46"/>
  <c r="F9681" i="46"/>
  <c r="F4327" i="46"/>
  <c r="F9682" i="46"/>
  <c r="F5744" i="46"/>
  <c r="F5746" i="46"/>
  <c r="F5556" i="46"/>
  <c r="F1025" i="46"/>
  <c r="F5621" i="46"/>
  <c r="F5619" i="46"/>
  <c r="F360" i="46"/>
  <c r="F361" i="46"/>
  <c r="F362" i="46"/>
  <c r="F363" i="46"/>
  <c r="F364" i="46"/>
  <c r="F365" i="46"/>
  <c r="F1185" i="46"/>
  <c r="F1186" i="46"/>
  <c r="F8451" i="46"/>
  <c r="F8452" i="46"/>
  <c r="F1777" i="46"/>
  <c r="F1785" i="46"/>
  <c r="F1784" i="46"/>
  <c r="F1786" i="46"/>
  <c r="F1783" i="46"/>
  <c r="F8038" i="46"/>
  <c r="F2795" i="46"/>
  <c r="F2796" i="46"/>
  <c r="F5550" i="46"/>
  <c r="F5171" i="46"/>
  <c r="F357" i="46"/>
  <c r="F5172" i="46"/>
  <c r="F4746" i="46"/>
  <c r="F5345" i="46"/>
  <c r="F3649" i="46"/>
  <c r="F3650" i="46"/>
  <c r="F3653" i="46"/>
  <c r="F3651" i="46"/>
  <c r="F3652" i="46"/>
  <c r="F1853" i="46"/>
  <c r="F6284" i="46"/>
  <c r="F7545" i="46"/>
  <c r="F568" i="46"/>
  <c r="F202" i="46"/>
  <c r="F1398" i="46"/>
  <c r="F1400" i="46"/>
  <c r="F1403" i="46"/>
  <c r="F6197" i="46"/>
  <c r="F3490" i="46"/>
  <c r="F5175" i="46"/>
  <c r="F9847" i="46"/>
  <c r="F5176" i="46"/>
  <c r="F5179" i="46"/>
  <c r="F578" i="46"/>
  <c r="F579" i="46"/>
  <c r="F1681" i="46"/>
  <c r="F873" i="46"/>
  <c r="F208" i="46"/>
  <c r="F7300" i="46"/>
  <c r="F4930" i="46"/>
  <c r="F7273" i="46"/>
  <c r="F5557" i="46"/>
  <c r="F3902" i="46"/>
  <c r="F3903" i="46"/>
  <c r="F198" i="46"/>
  <c r="F197" i="46"/>
  <c r="F3372" i="46"/>
  <c r="F1778" i="46"/>
  <c r="F1779" i="46"/>
  <c r="F1781" i="46"/>
  <c r="F1782" i="46"/>
  <c r="F1780" i="46"/>
  <c r="F2605" i="46"/>
  <c r="F2607" i="46"/>
  <c r="F4559" i="46"/>
  <c r="F4348" i="46"/>
  <c r="F4353" i="46"/>
  <c r="F4349" i="46"/>
  <c r="F4351" i="46"/>
  <c r="F4352" i="46"/>
  <c r="F4350" i="46"/>
  <c r="F4354" i="46"/>
  <c r="F1364" i="46"/>
  <c r="F3151" i="46"/>
  <c r="F1121" i="46"/>
  <c r="F5766" i="46"/>
  <c r="F3162" i="46"/>
  <c r="F4230" i="46"/>
  <c r="F4299" i="46"/>
  <c r="F4305" i="46"/>
  <c r="F1269" i="46"/>
  <c r="F5240" i="46"/>
  <c r="F9867" i="46"/>
  <c r="F1596" i="46"/>
  <c r="F1597" i="46"/>
  <c r="F2650" i="46"/>
  <c r="F698" i="46"/>
  <c r="F689" i="46"/>
  <c r="F699" i="46"/>
  <c r="F700" i="46"/>
  <c r="F690" i="46"/>
  <c r="F691" i="46"/>
  <c r="F692" i="46"/>
  <c r="F693" i="46"/>
  <c r="F695" i="46"/>
  <c r="F696" i="46"/>
  <c r="F697" i="46"/>
  <c r="F4680" i="46"/>
  <c r="F4677" i="46"/>
  <c r="F147" i="46"/>
  <c r="F5195" i="46"/>
  <c r="F5196" i="46"/>
  <c r="F5814" i="46"/>
  <c r="F5197" i="46"/>
  <c r="F5200" i="46"/>
  <c r="F5193" i="46"/>
  <c r="F5194" i="46"/>
  <c r="F5198" i="46"/>
  <c r="F5199" i="46"/>
  <c r="F5201" i="46"/>
  <c r="F8722" i="46"/>
  <c r="F8723" i="46"/>
  <c r="F8727" i="46"/>
  <c r="F5156" i="46"/>
  <c r="F5507" i="46"/>
  <c r="F5153" i="46"/>
  <c r="F9840" i="46"/>
  <c r="F4217" i="46"/>
  <c r="F5149" i="46"/>
  <c r="F9836" i="46"/>
  <c r="F5154" i="46"/>
  <c r="F9841" i="46"/>
  <c r="F5150" i="46"/>
  <c r="F9837" i="46"/>
  <c r="F9843" i="46"/>
  <c r="F5151" i="46"/>
  <c r="F9838" i="46"/>
  <c r="F9844" i="46"/>
  <c r="F5152" i="46"/>
  <c r="F9839" i="46"/>
  <c r="F5155" i="46"/>
  <c r="F9842" i="46"/>
  <c r="F5218" i="46"/>
  <c r="F9862" i="46"/>
  <c r="F7357" i="46"/>
  <c r="F5592" i="46"/>
  <c r="F4273" i="46"/>
  <c r="F3135" i="46"/>
  <c r="F7288" i="46"/>
  <c r="F4054" i="46"/>
  <c r="F7181" i="46"/>
  <c r="F1637" i="46"/>
  <c r="F6083" i="46"/>
  <c r="F1314" i="46"/>
  <c r="F5244" i="46"/>
  <c r="F6080" i="46"/>
  <c r="F6095" i="46"/>
  <c r="F1312" i="46"/>
  <c r="F6086" i="46"/>
  <c r="F5246" i="46"/>
  <c r="F5247" i="46"/>
  <c r="F5245" i="46"/>
  <c r="F2394" i="46"/>
  <c r="F2608" i="46"/>
  <c r="F4563" i="46"/>
  <c r="F4564" i="46"/>
  <c r="F8747" i="46"/>
  <c r="F9466" i="46"/>
  <c r="F5518" i="46"/>
  <c r="F1311" i="46"/>
  <c r="F2571" i="46"/>
  <c r="F2570" i="46"/>
  <c r="F2680" i="46"/>
  <c r="F2660" i="46"/>
  <c r="F2679" i="46"/>
  <c r="F3086" i="46"/>
  <c r="F3105" i="46"/>
  <c r="F3077" i="46"/>
  <c r="F3231" i="46"/>
  <c r="F3048" i="46"/>
  <c r="F3056" i="46"/>
  <c r="F3072" i="46"/>
  <c r="F3099" i="46"/>
  <c r="F3225" i="46"/>
  <c r="F3232" i="46"/>
  <c r="F3096" i="46"/>
  <c r="F3037" i="46"/>
  <c r="F3038" i="46"/>
  <c r="F3053" i="46"/>
  <c r="F3057" i="46"/>
  <c r="F201" i="46"/>
  <c r="F4813" i="46"/>
  <c r="F4814" i="46"/>
  <c r="F4815" i="46"/>
  <c r="F4816" i="46"/>
  <c r="F815" i="46"/>
  <c r="F3569" i="46"/>
  <c r="F580" i="46"/>
  <c r="F5880" i="46"/>
  <c r="F5881" i="46"/>
  <c r="F5878" i="46"/>
  <c r="F1765" i="46"/>
  <c r="F5882" i="46"/>
  <c r="F588" i="46"/>
  <c r="F1773" i="46"/>
  <c r="F1774" i="46"/>
  <c r="F415" i="46"/>
  <c r="F2937" i="46"/>
  <c r="F366" i="46"/>
  <c r="F1225" i="46"/>
  <c r="F5902" i="46"/>
  <c r="F367" i="46"/>
  <c r="F1224" i="46"/>
  <c r="F4892" i="46"/>
  <c r="F4894" i="46"/>
  <c r="F1009" i="46"/>
  <c r="F1010" i="46"/>
  <c r="F5541" i="46"/>
  <c r="F4893" i="46"/>
  <c r="F6660" i="46"/>
  <c r="F6665" i="46"/>
  <c r="F6664" i="46"/>
  <c r="F8415" i="46"/>
  <c r="F8417" i="46"/>
  <c r="F8419" i="46"/>
  <c r="F8420" i="46"/>
  <c r="F6666" i="46"/>
  <c r="F8421" i="46"/>
  <c r="F8416" i="46"/>
  <c r="F6659" i="46"/>
  <c r="F6661" i="46"/>
  <c r="F6663" i="46"/>
  <c r="F6662" i="46"/>
  <c r="F6114" i="46"/>
  <c r="F6667" i="46"/>
  <c r="F6668" i="46"/>
  <c r="F1843" i="46"/>
  <c r="F1845" i="46"/>
  <c r="F1841" i="46"/>
  <c r="F1848" i="46"/>
  <c r="F1842" i="46"/>
  <c r="F1844" i="46"/>
  <c r="F1846" i="46"/>
  <c r="F1847" i="46"/>
  <c r="F6115" i="46"/>
  <c r="F1849" i="46"/>
  <c r="F3565" i="46"/>
  <c r="F192" i="46"/>
  <c r="F191" i="46"/>
  <c r="F190" i="46"/>
  <c r="F194" i="46"/>
  <c r="F3464" i="46"/>
  <c r="F3465" i="46"/>
  <c r="F3463" i="46"/>
  <c r="F6206" i="46"/>
  <c r="F7333" i="46"/>
  <c r="F1830" i="46"/>
  <c r="F3492" i="46"/>
  <c r="F5835" i="46"/>
  <c r="F5883" i="46"/>
  <c r="F5841" i="46"/>
  <c r="F6670" i="46"/>
  <c r="F8255" i="46"/>
  <c r="F900" i="46"/>
  <c r="F901" i="46"/>
  <c r="F7337" i="46"/>
  <c r="F7335" i="46"/>
  <c r="F7336" i="46"/>
  <c r="F1834" i="46"/>
  <c r="F2997" i="46"/>
  <c r="F3423" i="46"/>
  <c r="F5855" i="46"/>
  <c r="F5856" i="46"/>
  <c r="F5857" i="46"/>
  <c r="F5858" i="46"/>
  <c r="F5859" i="46"/>
  <c r="F5860" i="46"/>
  <c r="F5861" i="46"/>
  <c r="F5862" i="46"/>
  <c r="F3450" i="46"/>
  <c r="F799" i="46"/>
  <c r="F390" i="46"/>
  <c r="F391" i="46"/>
  <c r="F392" i="46"/>
  <c r="F393" i="46"/>
  <c r="F397" i="46"/>
  <c r="F708" i="46"/>
  <c r="F798" i="46"/>
  <c r="F806" i="46"/>
  <c r="F807" i="46"/>
  <c r="F808" i="46"/>
  <c r="F809" i="46"/>
  <c r="F3281" i="46"/>
  <c r="F4726" i="46"/>
  <c r="F4727" i="46"/>
  <c r="F4729" i="46"/>
  <c r="F4728" i="46"/>
  <c r="F6194" i="46"/>
  <c r="F4084" i="46"/>
  <c r="F4083" i="46"/>
  <c r="F6208" i="46"/>
  <c r="F6209" i="46"/>
  <c r="F1337" i="46"/>
  <c r="F6212" i="46"/>
  <c r="F6213" i="46"/>
  <c r="F6215" i="46"/>
  <c r="F272" i="46"/>
  <c r="F1119" i="46"/>
  <c r="F6117" i="46"/>
  <c r="F273" i="46"/>
  <c r="F1031" i="46"/>
  <c r="F1039" i="46"/>
  <c r="F1036" i="46"/>
  <c r="F1761" i="46"/>
  <c r="F7426" i="46"/>
  <c r="F1620" i="46"/>
  <c r="F1621" i="46"/>
  <c r="F7175" i="46"/>
  <c r="F7429" i="46"/>
  <c r="F5976" i="46"/>
  <c r="F5834" i="46"/>
  <c r="F5833" i="46"/>
  <c r="F1161" i="46"/>
  <c r="F1163" i="46"/>
  <c r="F1168" i="46"/>
  <c r="F1156" i="46"/>
  <c r="F3962" i="46"/>
  <c r="F3963" i="46"/>
  <c r="F222" i="46"/>
  <c r="F223" i="46"/>
  <c r="F219" i="46"/>
  <c r="F220" i="46"/>
  <c r="F221" i="46"/>
  <c r="F224" i="46"/>
  <c r="F315" i="46"/>
  <c r="F316" i="46"/>
  <c r="F842" i="46"/>
  <c r="F843" i="46"/>
  <c r="F5323" i="46"/>
  <c r="F5324" i="46"/>
  <c r="F5326" i="46"/>
  <c r="F617" i="46"/>
  <c r="F950" i="46"/>
  <c r="F4751" i="46"/>
  <c r="F4081" i="46"/>
  <c r="F1748" i="46"/>
  <c r="F1750" i="46"/>
  <c r="F1751" i="46"/>
  <c r="F1752" i="46"/>
  <c r="F1756" i="46"/>
  <c r="F1754" i="46"/>
  <c r="F5576" i="46"/>
  <c r="F3229" i="46"/>
  <c r="F1651" i="46"/>
  <c r="F1652" i="46"/>
  <c r="F1653" i="46"/>
  <c r="F5654" i="46"/>
  <c r="F5697" i="46"/>
  <c r="F5699" i="46"/>
  <c r="F6433" i="46"/>
  <c r="F5923" i="46"/>
  <c r="F5924" i="46"/>
  <c r="F187" i="46"/>
  <c r="F5926" i="46"/>
  <c r="F1144" i="46"/>
  <c r="F5674" i="46"/>
  <c r="F5823" i="46"/>
  <c r="F5824" i="46"/>
  <c r="F412" i="46"/>
  <c r="F1138" i="46"/>
  <c r="F6779" i="46"/>
  <c r="F6780" i="46"/>
  <c r="F6781" i="46"/>
  <c r="F6784" i="46"/>
  <c r="F6790" i="46"/>
  <c r="F6793" i="46"/>
  <c r="F6783" i="46"/>
  <c r="F6785" i="46"/>
  <c r="F6786" i="46"/>
  <c r="F6787" i="46"/>
  <c r="F6788" i="46"/>
  <c r="F6789" i="46"/>
  <c r="F3890" i="46"/>
  <c r="F6791" i="46"/>
  <c r="F6792" i="46"/>
  <c r="F6354" i="46"/>
  <c r="F8348" i="46"/>
  <c r="F8347" i="46"/>
  <c r="F8349" i="46"/>
  <c r="F8350" i="46"/>
  <c r="F6845" i="46"/>
  <c r="F6846" i="46"/>
  <c r="F6847" i="46"/>
  <c r="F6888" i="46"/>
  <c r="F6890" i="46"/>
  <c r="F6891" i="46"/>
  <c r="F6892" i="46"/>
  <c r="F6895" i="46"/>
  <c r="F6897" i="46"/>
  <c r="F6887" i="46"/>
  <c r="F8359" i="46"/>
  <c r="F4754" i="46"/>
  <c r="F4753" i="46"/>
  <c r="F6838" i="46"/>
  <c r="F6839" i="46"/>
  <c r="F7546" i="46"/>
  <c r="F8454" i="46"/>
  <c r="F8478" i="46"/>
  <c r="F8477" i="46"/>
  <c r="F8480" i="46"/>
  <c r="F5350" i="46"/>
  <c r="F6840" i="46"/>
  <c r="F6841" i="46"/>
  <c r="F8346" i="46"/>
  <c r="F8518" i="46"/>
  <c r="F8519" i="46"/>
  <c r="F8520" i="46"/>
  <c r="F8521" i="46"/>
  <c r="F6907" i="46"/>
  <c r="F6908" i="46"/>
  <c r="F6414" i="46"/>
  <c r="F1467" i="46"/>
  <c r="F1468" i="46"/>
  <c r="F1469" i="46"/>
  <c r="F1470" i="46"/>
  <c r="F1140" i="46"/>
  <c r="F6764" i="46"/>
  <c r="F6762" i="46"/>
  <c r="F8294" i="46"/>
  <c r="F3275" i="46"/>
  <c r="F2421" i="46"/>
  <c r="F612" i="46"/>
  <c r="F613" i="46"/>
  <c r="F3036" i="46"/>
  <c r="F3091" i="46"/>
  <c r="F8135" i="46"/>
  <c r="F7131" i="46"/>
  <c r="F7132" i="46"/>
  <c r="F6924" i="46"/>
  <c r="F6925" i="46"/>
  <c r="F6926" i="46"/>
  <c r="F6931" i="46"/>
  <c r="F6932" i="46"/>
  <c r="F6930" i="46"/>
  <c r="F6933" i="46"/>
  <c r="F6934" i="46"/>
  <c r="F6936" i="46"/>
  <c r="F6937" i="46"/>
  <c r="F6929" i="46"/>
  <c r="F6935" i="46"/>
  <c r="F6941" i="46"/>
  <c r="F6943" i="46"/>
  <c r="F6938" i="46"/>
  <c r="F6939" i="46"/>
  <c r="F6942" i="46"/>
  <c r="F1449" i="46"/>
  <c r="F1175" i="46"/>
  <c r="F6384" i="46"/>
  <c r="F1450" i="46"/>
  <c r="F6382" i="46"/>
  <c r="F6385" i="46"/>
  <c r="F2923" i="46"/>
  <c r="F6388" i="46"/>
  <c r="F6386" i="46"/>
  <c r="F6387" i="46"/>
  <c r="F4079" i="46"/>
  <c r="F4080" i="46"/>
  <c r="F1015" i="46"/>
  <c r="F5314" i="46"/>
  <c r="F5315" i="46"/>
  <c r="F5316" i="46"/>
  <c r="F870" i="46"/>
  <c r="F872" i="46"/>
  <c r="F3296" i="46"/>
  <c r="F3073" i="46"/>
  <c r="F3095" i="46"/>
  <c r="F3112" i="46"/>
  <c r="F3797" i="46"/>
  <c r="F27" i="46"/>
  <c r="F1134" i="46"/>
  <c r="F1177" i="46"/>
  <c r="F1180" i="46"/>
  <c r="F1130" i="46"/>
  <c r="F1136" i="46"/>
  <c r="F3798" i="46"/>
  <c r="F418" i="46"/>
  <c r="F1662" i="46"/>
  <c r="F1622" i="46"/>
  <c r="F1623" i="46"/>
  <c r="F1625" i="46"/>
  <c r="F6068" i="46"/>
  <c r="F6069" i="46"/>
  <c r="F6070" i="46"/>
  <c r="F712" i="46"/>
  <c r="F5735" i="46"/>
  <c r="F5736" i="46"/>
  <c r="F5742" i="46"/>
  <c r="F5749" i="46"/>
  <c r="F5751" i="46"/>
  <c r="F5737" i="46"/>
  <c r="F5740" i="46"/>
  <c r="F5745" i="46"/>
  <c r="F5747" i="46"/>
  <c r="F5750" i="46"/>
  <c r="F9898" i="46"/>
  <c r="F5653" i="46"/>
  <c r="F5322" i="46"/>
  <c r="F5320" i="46"/>
  <c r="F5321" i="46"/>
  <c r="F2872" i="46"/>
  <c r="F6451" i="46"/>
  <c r="F2822" i="46"/>
  <c r="F2831" i="46"/>
  <c r="F2835" i="46"/>
  <c r="F3042" i="46"/>
  <c r="F8453" i="46"/>
  <c r="F3891" i="46"/>
  <c r="F3892" i="46"/>
  <c r="F3894" i="46"/>
  <c r="F773" i="46"/>
  <c r="F5863" i="46"/>
  <c r="F1740" i="46"/>
  <c r="F5864" i="46"/>
  <c r="F290" i="46"/>
  <c r="F291" i="46"/>
  <c r="F6805" i="46"/>
  <c r="F6806" i="46"/>
  <c r="F6815" i="46"/>
  <c r="F277" i="46"/>
  <c r="F6818" i="46"/>
  <c r="F6822" i="46"/>
  <c r="F6823" i="46"/>
  <c r="F6820" i="46"/>
  <c r="F6819" i="46"/>
  <c r="F6826" i="46"/>
  <c r="F5720" i="46"/>
  <c r="F5551" i="46"/>
  <c r="F351" i="46"/>
  <c r="F5552" i="46"/>
  <c r="F8136" i="46"/>
  <c r="F8137" i="46"/>
  <c r="F3109" i="46"/>
  <c r="F2947" i="46"/>
  <c r="F2651" i="46"/>
  <c r="F9043" i="46"/>
  <c r="F7829" i="46"/>
  <c r="F7831" i="46"/>
  <c r="F7832" i="46"/>
  <c r="F9042" i="46"/>
  <c r="F7828" i="46"/>
  <c r="F488" i="46"/>
  <c r="F489" i="46"/>
  <c r="F482" i="46"/>
  <c r="F6777" i="46"/>
  <c r="F8446" i="46"/>
  <c r="F6778" i="46"/>
  <c r="F8448" i="46"/>
  <c r="F8447" i="46"/>
  <c r="F6782" i="46"/>
  <c r="F6873" i="46"/>
  <c r="F6952" i="46"/>
  <c r="F6954" i="46"/>
  <c r="F6955" i="46"/>
  <c r="F6956" i="46"/>
  <c r="F7422" i="46"/>
  <c r="F9937" i="46"/>
  <c r="F3743" i="46"/>
  <c r="F3024" i="46"/>
  <c r="F1894" i="46"/>
  <c r="F3744" i="46"/>
  <c r="F3741" i="46"/>
  <c r="F3742" i="46"/>
  <c r="F3745" i="46"/>
  <c r="F3746" i="46"/>
  <c r="F9659" i="46"/>
  <c r="F3747" i="46"/>
  <c r="F3748" i="46"/>
  <c r="F3750" i="46"/>
  <c r="F6329" i="46"/>
  <c r="F1394" i="46"/>
  <c r="F1395" i="46"/>
  <c r="F6331" i="46"/>
  <c r="F6332" i="46"/>
  <c r="F1396" i="46"/>
  <c r="F6330" i="46"/>
  <c r="F9572" i="46"/>
  <c r="F9574" i="46"/>
  <c r="F9571" i="46"/>
  <c r="F9573" i="46"/>
  <c r="F9578" i="46"/>
  <c r="F9579" i="46"/>
  <c r="F9580" i="46"/>
  <c r="F9581" i="46"/>
  <c r="F9575" i="46"/>
  <c r="F9576" i="46"/>
  <c r="F9577" i="46"/>
  <c r="F6927" i="46"/>
  <c r="F6928" i="46"/>
  <c r="F8019" i="46"/>
  <c r="F8020" i="46"/>
  <c r="F3462" i="46"/>
  <c r="F5730" i="46"/>
  <c r="F5731" i="46"/>
  <c r="F4183" i="46"/>
  <c r="F5608" i="46"/>
  <c r="F7237" i="46"/>
  <c r="F7238" i="46"/>
  <c r="F217" i="46"/>
  <c r="F3082" i="46"/>
  <c r="F3027" i="46"/>
  <c r="F3029" i="46"/>
  <c r="F3030" i="46"/>
  <c r="F3032" i="46"/>
  <c r="F3084" i="46"/>
  <c r="F3087" i="46"/>
  <c r="F4151" i="46"/>
  <c r="F1646" i="46"/>
  <c r="F3770" i="46"/>
  <c r="F1109" i="46"/>
  <c r="F2878" i="46"/>
  <c r="F6390" i="46"/>
  <c r="F6391" i="46"/>
  <c r="F6393" i="46"/>
  <c r="F6457" i="46"/>
  <c r="F4185" i="46"/>
  <c r="F4186" i="46"/>
  <c r="F4187" i="46"/>
  <c r="F4188" i="46"/>
  <c r="F7540" i="46"/>
  <c r="F5575" i="46"/>
  <c r="F5573" i="46"/>
  <c r="F1048" i="46"/>
  <c r="F2974" i="46"/>
  <c r="F1045" i="46"/>
  <c r="F386" i="46"/>
  <c r="F6804" i="46"/>
  <c r="F6810" i="46"/>
  <c r="F6811" i="46"/>
  <c r="F6812" i="46"/>
  <c r="F6807" i="46"/>
  <c r="F6809" i="46"/>
  <c r="F6808" i="46"/>
  <c r="F6813" i="46"/>
  <c r="F6814" i="46"/>
  <c r="F6816" i="46"/>
  <c r="F6817" i="46"/>
  <c r="F6336" i="46"/>
  <c r="F6337" i="46"/>
  <c r="F2821" i="46"/>
  <c r="F5365" i="46"/>
  <c r="F5277" i="46"/>
  <c r="F5278" i="46"/>
  <c r="F3938" i="46"/>
  <c r="F6238" i="46"/>
  <c r="F6239" i="46"/>
  <c r="F6242" i="46"/>
  <c r="F6243" i="46"/>
  <c r="F6244" i="46"/>
  <c r="F6984" i="46"/>
  <c r="F6985" i="46"/>
  <c r="F8459" i="46"/>
  <c r="F8460" i="46"/>
  <c r="F8461" i="46"/>
  <c r="F8456" i="46"/>
  <c r="F8457" i="46"/>
  <c r="F8458" i="46"/>
  <c r="F6987" i="46"/>
  <c r="F377" i="46"/>
  <c r="F6988" i="46"/>
  <c r="F6990" i="46"/>
  <c r="F6986" i="46"/>
  <c r="F5763" i="46"/>
  <c r="F5768" i="46"/>
  <c r="F5762" i="46"/>
  <c r="F5764" i="46"/>
  <c r="F5767" i="46"/>
  <c r="F5769" i="46"/>
  <c r="F5770" i="46"/>
  <c r="F1023" i="46"/>
  <c r="F1685" i="46"/>
  <c r="F1689" i="46"/>
  <c r="F4302" i="46"/>
  <c r="F4303" i="46"/>
  <c r="F4304" i="46"/>
  <c r="F5977" i="46"/>
  <c r="F5978" i="46"/>
  <c r="F5979" i="46"/>
  <c r="F5981" i="46"/>
  <c r="F5983" i="46"/>
  <c r="F2868" i="46"/>
  <c r="F2897" i="46"/>
  <c r="F7003" i="46"/>
  <c r="F7004" i="46"/>
  <c r="F7002" i="46"/>
  <c r="F5815" i="46"/>
  <c r="F8713" i="46"/>
  <c r="F8714" i="46"/>
  <c r="F8715" i="46"/>
  <c r="F1402" i="46"/>
  <c r="F3043" i="46"/>
  <c r="F5372" i="46"/>
  <c r="F5373" i="46"/>
  <c r="F1745" i="46"/>
  <c r="F706" i="46"/>
  <c r="F7358" i="46"/>
  <c r="F7334" i="46"/>
  <c r="F7773" i="46"/>
  <c r="F7765" i="46"/>
  <c r="F7788" i="46"/>
  <c r="F7789" i="46"/>
  <c r="F5869" i="46"/>
  <c r="F319" i="46"/>
  <c r="F3327" i="46"/>
  <c r="F8298" i="46"/>
  <c r="F8303" i="46"/>
  <c r="F8305" i="46"/>
  <c r="F8311" i="46"/>
  <c r="F8312" i="46"/>
  <c r="F8297" i="46"/>
  <c r="F8300" i="46"/>
  <c r="F8308" i="46"/>
  <c r="F8314" i="46"/>
  <c r="F8317" i="46"/>
  <c r="F8319" i="46"/>
  <c r="F8302" i="46"/>
  <c r="F8310" i="46"/>
  <c r="F6765" i="46"/>
  <c r="F8296" i="46"/>
  <c r="F8307" i="46"/>
  <c r="F8315" i="46"/>
  <c r="F8322" i="46"/>
  <c r="F6766" i="46"/>
  <c r="F6769" i="46"/>
  <c r="F6772" i="46"/>
  <c r="F6773" i="46"/>
  <c r="F5796" i="46"/>
  <c r="F4087" i="46"/>
  <c r="F4088" i="46"/>
  <c r="F4089" i="46"/>
  <c r="F3339" i="46"/>
  <c r="F3340" i="46"/>
  <c r="F4090" i="46"/>
  <c r="F6090" i="46"/>
  <c r="F6081" i="46"/>
  <c r="F6092" i="46"/>
  <c r="F6079" i="46"/>
  <c r="F6084" i="46"/>
  <c r="F6091" i="46"/>
  <c r="F6093" i="46"/>
  <c r="F6094" i="46"/>
  <c r="F7875" i="46"/>
  <c r="F9450" i="46"/>
  <c r="F8743" i="46"/>
  <c r="F320" i="46"/>
  <c r="F3341" i="46"/>
  <c r="F5771" i="46"/>
  <c r="F5845" i="46"/>
  <c r="F5846" i="46"/>
  <c r="F7281" i="46"/>
  <c r="F7278" i="46"/>
  <c r="F7279" i="46"/>
  <c r="F6940" i="46"/>
  <c r="F218" i="46"/>
  <c r="F5553" i="46"/>
  <c r="F403" i="46"/>
  <c r="F404" i="46"/>
  <c r="F405" i="46"/>
  <c r="F406" i="46"/>
  <c r="F407" i="46"/>
  <c r="F408" i="46"/>
  <c r="F5274" i="46"/>
  <c r="F5275" i="46"/>
  <c r="F6494" i="46"/>
  <c r="F6499" i="46"/>
  <c r="F1184" i="46"/>
  <c r="F7022" i="46"/>
  <c r="F7023" i="46"/>
  <c r="F7024" i="46"/>
  <c r="F7026" i="46"/>
  <c r="F8370" i="46"/>
  <c r="F8369" i="46"/>
  <c r="F2368" i="46"/>
  <c r="F6921" i="46"/>
  <c r="F6920" i="46"/>
  <c r="F6918" i="46"/>
  <c r="F3235" i="46"/>
  <c r="F6767" i="46"/>
  <c r="F5447" i="46"/>
  <c r="F6771" i="46"/>
  <c r="F5640" i="46"/>
  <c r="F5641" i="46"/>
  <c r="F8324" i="46"/>
  <c r="F8323" i="46"/>
  <c r="F235" i="46"/>
  <c r="F2768" i="46"/>
  <c r="F9307" i="46"/>
  <c r="F9138" i="46"/>
  <c r="F5931" i="46"/>
  <c r="F4091" i="46"/>
  <c r="F3336" i="46"/>
  <c r="F5932" i="46"/>
  <c r="F6685" i="46"/>
  <c r="F8409" i="46"/>
  <c r="F8233" i="46"/>
  <c r="F5752" i="46"/>
  <c r="F5753" i="46"/>
  <c r="F411" i="46"/>
  <c r="F7509" i="46"/>
  <c r="F3731" i="46"/>
  <c r="F7514" i="46"/>
  <c r="F7515" i="46"/>
  <c r="F7516" i="46"/>
  <c r="F7517" i="46"/>
  <c r="F7520" i="46"/>
  <c r="F7510" i="46"/>
  <c r="F7511" i="46"/>
  <c r="F7512" i="46"/>
  <c r="F7513" i="46"/>
  <c r="F8700" i="46"/>
  <c r="F8702" i="46"/>
  <c r="F6112" i="46"/>
  <c r="F6111" i="46"/>
  <c r="F6113" i="46"/>
  <c r="F6893" i="46"/>
  <c r="F6894" i="46"/>
  <c r="F1566" i="46"/>
  <c r="F6896" i="46"/>
  <c r="F1565" i="46"/>
  <c r="F8358" i="46"/>
  <c r="F8360" i="46"/>
  <c r="F6916" i="46"/>
  <c r="F8422" i="46"/>
  <c r="F5812" i="46"/>
  <c r="F6202" i="46"/>
  <c r="F1746" i="46"/>
  <c r="F1744" i="46"/>
  <c r="F3656" i="46"/>
  <c r="F8290" i="46"/>
  <c r="F6687" i="46"/>
  <c r="F6688" i="46"/>
  <c r="F8291" i="46"/>
  <c r="F3494" i="46"/>
  <c r="F1172" i="46"/>
  <c r="F1173" i="46"/>
  <c r="F1174" i="46"/>
  <c r="F5838" i="46"/>
  <c r="F5839" i="46"/>
  <c r="F587" i="46"/>
  <c r="F8362" i="46"/>
  <c r="F8363" i="46"/>
  <c r="F8092" i="46"/>
  <c r="F8093" i="46"/>
  <c r="F8090" i="46"/>
  <c r="F8091" i="46"/>
  <c r="F8094" i="46"/>
  <c r="F2306" i="46"/>
  <c r="F4121" i="46"/>
  <c r="F4115" i="46"/>
  <c r="F4116" i="46"/>
  <c r="F4117" i="46"/>
  <c r="F4118" i="46"/>
  <c r="F4119" i="46"/>
  <c r="F4120" i="46"/>
  <c r="F990" i="46"/>
  <c r="F991" i="46"/>
  <c r="F2224" i="46"/>
  <c r="F8500" i="46"/>
  <c r="F8501" i="46"/>
  <c r="F2225" i="46"/>
  <c r="F9367" i="46"/>
  <c r="F9877" i="46"/>
  <c r="F874" i="46"/>
  <c r="F5934" i="46"/>
  <c r="F2938" i="46"/>
  <c r="F5938" i="46"/>
  <c r="F4715" i="46"/>
  <c r="F4724" i="46"/>
  <c r="F7683" i="46"/>
  <c r="F7311" i="46"/>
  <c r="F7682" i="46"/>
  <c r="F1624" i="46"/>
  <c r="F1654" i="46"/>
  <c r="F8286" i="46"/>
  <c r="F3078" i="46"/>
  <c r="F318" i="46"/>
  <c r="F317" i="46"/>
  <c r="F4173" i="46"/>
  <c r="F4172" i="46"/>
  <c r="F4190" i="46"/>
  <c r="F4191" i="46"/>
  <c r="F5871" i="46"/>
  <c r="F5873" i="46"/>
  <c r="F4192" i="46"/>
  <c r="F5870" i="46"/>
  <c r="F1189" i="46"/>
  <c r="F7164" i="46"/>
  <c r="F8022" i="46"/>
  <c r="F5615" i="46"/>
  <c r="F6355" i="46"/>
  <c r="F2815" i="46"/>
  <c r="F1432" i="46"/>
  <c r="F1434" i="46"/>
  <c r="F3310" i="46"/>
  <c r="F2922" i="46"/>
  <c r="F2905" i="46"/>
  <c r="F6357" i="46"/>
  <c r="F2874" i="46"/>
  <c r="F2866" i="46"/>
  <c r="F7265" i="46"/>
  <c r="F3740" i="46"/>
  <c r="F6306" i="46"/>
  <c r="F5980" i="46"/>
  <c r="F5982" i="46"/>
  <c r="F7280" i="46"/>
  <c r="F3459" i="46"/>
  <c r="F9170" i="46"/>
  <c r="F9182" i="46"/>
  <c r="F9183" i="46"/>
  <c r="F9184" i="46"/>
  <c r="F9186" i="46"/>
  <c r="F9187" i="46"/>
  <c r="F9190" i="46"/>
  <c r="F9191" i="46"/>
  <c r="F9192" i="46"/>
  <c r="F9195" i="46"/>
  <c r="F9196" i="46"/>
  <c r="F9197" i="46"/>
  <c r="F9185" i="46"/>
  <c r="F9188" i="46"/>
  <c r="F9198" i="46"/>
  <c r="F9200" i="46"/>
  <c r="F9201" i="46"/>
  <c r="F9181" i="46"/>
  <c r="F9199" i="46"/>
  <c r="F9204" i="46"/>
  <c r="F9206" i="46"/>
  <c r="F9208" i="46"/>
  <c r="F9209" i="46"/>
  <c r="F9211" i="46"/>
  <c r="F9189" i="46"/>
  <c r="F9205" i="46"/>
  <c r="F9207" i="46"/>
  <c r="F9212" i="46"/>
  <c r="F8495" i="46"/>
  <c r="F9202" i="46"/>
  <c r="F9210" i="46"/>
  <c r="F6232" i="46"/>
  <c r="F3739" i="46"/>
  <c r="F5579" i="46"/>
  <c r="F5580" i="46"/>
  <c r="F3466" i="46"/>
  <c r="F7439" i="46"/>
  <c r="F6150" i="46"/>
  <c r="F6153" i="46"/>
  <c r="F6151" i="46"/>
  <c r="F6152" i="46"/>
  <c r="F6154" i="46"/>
  <c r="F5800" i="46"/>
  <c r="F9899" i="46"/>
  <c r="F1749" i="46"/>
  <c r="F1753" i="46"/>
  <c r="F1758" i="46"/>
  <c r="F7230" i="46"/>
  <c r="F1661" i="46"/>
  <c r="F1660" i="46"/>
  <c r="F5258" i="46"/>
  <c r="F6434" i="46"/>
  <c r="F6439" i="46"/>
  <c r="F6440" i="46"/>
  <c r="F1850" i="46"/>
  <c r="F2996" i="46"/>
  <c r="F3406" i="46"/>
  <c r="F3419" i="46"/>
  <c r="F5798" i="46"/>
  <c r="F1122" i="46"/>
  <c r="F535" i="46"/>
  <c r="F5799" i="46"/>
  <c r="F5801" i="46"/>
  <c r="F5783" i="46"/>
  <c r="F5785" i="46"/>
  <c r="F5789" i="46"/>
  <c r="F5791" i="46"/>
  <c r="F5793" i="46"/>
  <c r="F3468" i="46"/>
  <c r="F3114" i="46"/>
  <c r="F5777" i="46"/>
  <c r="F5778" i="46"/>
  <c r="F5780" i="46"/>
  <c r="F5782" i="46"/>
  <c r="F5788" i="46"/>
  <c r="F5790" i="46"/>
  <c r="F5792" i="46"/>
  <c r="F5795" i="46"/>
  <c r="F3794" i="46"/>
  <c r="F6768" i="46"/>
  <c r="F6770" i="46"/>
  <c r="F5721" i="46"/>
  <c r="F5727" i="46"/>
  <c r="F7353" i="46"/>
  <c r="F7356" i="46"/>
  <c r="F7355" i="46"/>
  <c r="F417" i="46"/>
  <c r="F3967" i="46"/>
  <c r="F3968" i="46"/>
  <c r="F3971" i="46"/>
  <c r="F6871" i="46"/>
  <c r="F6868" i="46"/>
  <c r="F891" i="46"/>
  <c r="F6867" i="46"/>
  <c r="F6869" i="46"/>
  <c r="F6870" i="46"/>
  <c r="F5728" i="46"/>
  <c r="F1659" i="46"/>
  <c r="F6843" i="46"/>
  <c r="F6844" i="46"/>
  <c r="F6875" i="46"/>
  <c r="F6880" i="46"/>
  <c r="F6883" i="46"/>
  <c r="F6884" i="46"/>
  <c r="F6878" i="46"/>
  <c r="F6879" i="46"/>
  <c r="F6882" i="46"/>
  <c r="F8356" i="46"/>
  <c r="F5922" i="46"/>
  <c r="F1647" i="46"/>
  <c r="F1648" i="46"/>
  <c r="F3418" i="46"/>
  <c r="F4105" i="46"/>
  <c r="F1649" i="46"/>
  <c r="F1650" i="46"/>
  <c r="F1288" i="46"/>
  <c r="F6007" i="46"/>
  <c r="F6008" i="46"/>
  <c r="F1287" i="46"/>
  <c r="F6001" i="46"/>
  <c r="F6002" i="46"/>
  <c r="F6513" i="46"/>
  <c r="F6512" i="46"/>
  <c r="F1024" i="46"/>
  <c r="F9291" i="46"/>
  <c r="F5577" i="46"/>
  <c r="F1832" i="46"/>
  <c r="F7363" i="46"/>
  <c r="F7372" i="46"/>
  <c r="F7375" i="46"/>
  <c r="F7384" i="46"/>
  <c r="F1763" i="46"/>
  <c r="F8353" i="46"/>
  <c r="F8354" i="46"/>
  <c r="F8351" i="46"/>
  <c r="F8352" i="46"/>
  <c r="F7318" i="46"/>
  <c r="F903" i="46"/>
  <c r="F3420" i="46"/>
  <c r="F7322" i="46"/>
  <c r="F5732" i="46"/>
  <c r="F5733" i="46"/>
  <c r="F9880" i="46"/>
  <c r="F9881" i="46"/>
  <c r="F9882" i="46"/>
  <c r="F8468" i="46"/>
  <c r="F7663" i="46"/>
  <c r="F7664" i="46"/>
  <c r="F988" i="46"/>
  <c r="F989" i="46"/>
  <c r="F985" i="46"/>
  <c r="F4041" i="46"/>
  <c r="F4042" i="46"/>
  <c r="F1261" i="46"/>
  <c r="F7894" i="46"/>
  <c r="F3845" i="46"/>
  <c r="F5875" i="46"/>
  <c r="F5874" i="46"/>
  <c r="F3752" i="46"/>
  <c r="F3753" i="46"/>
  <c r="F3751" i="46"/>
  <c r="F7202" i="46"/>
  <c r="F3754" i="46"/>
  <c r="F3758" i="46"/>
  <c r="F3759" i="46"/>
  <c r="F794" i="46"/>
  <c r="F3755" i="46"/>
  <c r="F3757" i="46"/>
  <c r="F3756" i="46"/>
  <c r="F2710" i="46"/>
  <c r="F3932" i="46"/>
  <c r="F8659" i="46"/>
  <c r="F8660" i="46"/>
  <c r="F8661" i="46"/>
  <c r="F8658" i="46"/>
  <c r="F10016" i="46"/>
  <c r="F435" i="46"/>
  <c r="F3931" i="46"/>
  <c r="F7276" i="46"/>
  <c r="F7275" i="46"/>
  <c r="F2595" i="46"/>
  <c r="F9239" i="46"/>
  <c r="F5830" i="46"/>
  <c r="F5828" i="46"/>
  <c r="F5827" i="46"/>
  <c r="F1154" i="46"/>
  <c r="F7795" i="46"/>
  <c r="F7796" i="46"/>
  <c r="F7798" i="46"/>
  <c r="F7799" i="46"/>
  <c r="F2999" i="46"/>
  <c r="F7797" i="46"/>
  <c r="F3379" i="46"/>
  <c r="F8102" i="46"/>
  <c r="F8104" i="46"/>
  <c r="F8105" i="46"/>
  <c r="F4478" i="46"/>
  <c r="F8442" i="46"/>
  <c r="F8443" i="46"/>
  <c r="F8441" i="46"/>
  <c r="F6774" i="46"/>
  <c r="F5829" i="46"/>
  <c r="F1151" i="46"/>
  <c r="F875" i="46"/>
  <c r="F852" i="46"/>
  <c r="F1165" i="46"/>
  <c r="F1171" i="46"/>
  <c r="F8444" i="46"/>
  <c r="F8445" i="46"/>
  <c r="F6775" i="46"/>
  <c r="F6776" i="46"/>
  <c r="F6100" i="46"/>
  <c r="F7488" i="46"/>
  <c r="F7490" i="46"/>
  <c r="F6098" i="46"/>
  <c r="F7489" i="46"/>
  <c r="F6107" i="46"/>
  <c r="F6109" i="46"/>
  <c r="F6110" i="46"/>
  <c r="F6103" i="46"/>
  <c r="F6104" i="46"/>
  <c r="F6106" i="46"/>
  <c r="F6105" i="46"/>
  <c r="F6108" i="46"/>
  <c r="F3687" i="46"/>
  <c r="F3691" i="46"/>
  <c r="F3682" i="46"/>
  <c r="F3683" i="46"/>
  <c r="F3684" i="46"/>
  <c r="F3685" i="46"/>
  <c r="F3689" i="46"/>
  <c r="F3690" i="46"/>
  <c r="F3701" i="46"/>
  <c r="F3702" i="46"/>
  <c r="F3708" i="46"/>
  <c r="F6096" i="46"/>
  <c r="F6097" i="46"/>
  <c r="F3692" i="46"/>
  <c r="F3700" i="46"/>
  <c r="F3709" i="46"/>
  <c r="F3694" i="46"/>
  <c r="F6099" i="46"/>
  <c r="F6801" i="46"/>
  <c r="F288" i="46"/>
  <c r="F8325" i="46"/>
  <c r="F7681" i="46"/>
  <c r="F2814" i="46"/>
  <c r="F289" i="46"/>
  <c r="F2990" i="46"/>
  <c r="F2991" i="46"/>
  <c r="F8418" i="46"/>
  <c r="F5772" i="46"/>
  <c r="F5724" i="46"/>
  <c r="F5722" i="46"/>
  <c r="F5843" i="46"/>
  <c r="F5844" i="46"/>
  <c r="F5773" i="46"/>
  <c r="F5847" i="46"/>
  <c r="F853" i="46"/>
  <c r="F6872" i="46"/>
  <c r="F5351" i="46"/>
  <c r="F2895" i="46"/>
  <c r="F6461" i="46"/>
  <c r="F2917" i="46"/>
  <c r="F1932" i="46"/>
  <c r="F1934" i="46"/>
  <c r="F1927" i="46"/>
  <c r="F1928" i="46"/>
  <c r="F1929" i="46"/>
  <c r="F1930" i="46"/>
  <c r="F1931" i="46"/>
  <c r="F1933" i="46"/>
  <c r="F1936" i="46"/>
  <c r="F1938" i="46"/>
  <c r="F1939" i="46"/>
  <c r="F1945" i="46"/>
  <c r="F1946" i="46"/>
  <c r="F1940" i="46"/>
  <c r="F1942" i="46"/>
  <c r="F6827" i="46"/>
  <c r="F6828" i="46"/>
  <c r="F6829" i="46"/>
  <c r="F6832" i="46"/>
  <c r="F6834" i="46"/>
  <c r="F6836" i="46"/>
  <c r="F2837" i="46"/>
  <c r="F2840" i="46"/>
  <c r="F10005" i="46"/>
  <c r="F7277" i="46"/>
  <c r="F5729" i="46"/>
  <c r="F1331" i="46"/>
  <c r="F1332" i="46"/>
  <c r="F4343" i="46"/>
  <c r="F2390" i="46"/>
  <c r="F2392" i="46"/>
  <c r="F2393" i="46"/>
  <c r="F2391" i="46"/>
  <c r="F8285" i="46"/>
  <c r="F6505" i="46"/>
  <c r="F2862" i="46"/>
  <c r="F6507" i="46"/>
  <c r="F6508" i="46"/>
  <c r="F6510" i="46"/>
  <c r="F8357" i="46"/>
  <c r="F986" i="46"/>
  <c r="F987" i="46"/>
  <c r="F8469" i="46"/>
  <c r="F8470" i="46"/>
  <c r="F4232" i="46"/>
  <c r="F9680" i="46"/>
  <c r="F5826" i="46"/>
  <c r="F590" i="46"/>
  <c r="F6348" i="46"/>
  <c r="F1423" i="46"/>
  <c r="F1011" i="46"/>
  <c r="F7186" i="46"/>
  <c r="F6349" i="46"/>
  <c r="F930" i="46"/>
  <c r="F3491" i="46"/>
  <c r="F186" i="46"/>
  <c r="F5925" i="46"/>
  <c r="F185" i="46"/>
  <c r="F5448" i="46"/>
  <c r="F6800" i="46"/>
  <c r="F6795" i="46"/>
  <c r="F6803" i="46"/>
  <c r="F6794" i="46"/>
  <c r="F6796" i="46"/>
  <c r="F6797" i="46"/>
  <c r="F6798" i="46"/>
  <c r="F6799" i="46"/>
  <c r="F6802" i="46"/>
  <c r="F8327" i="46"/>
  <c r="F6195" i="46"/>
  <c r="F9902" i="46"/>
  <c r="F9903" i="46"/>
  <c r="F544" i="46"/>
  <c r="F7567" i="46"/>
  <c r="F9939" i="46"/>
  <c r="F9940" i="46"/>
  <c r="F545" i="46"/>
  <c r="F546" i="46"/>
  <c r="F5325" i="46"/>
  <c r="F5549" i="46"/>
  <c r="F7267" i="46"/>
  <c r="F7268" i="46"/>
  <c r="F1747" i="46"/>
  <c r="F5904" i="46"/>
  <c r="F3297" i="46"/>
  <c r="F5610" i="46"/>
  <c r="F1478" i="46"/>
  <c r="F6962" i="46"/>
  <c r="F6963" i="46"/>
  <c r="F6964" i="46"/>
  <c r="F6965" i="46"/>
  <c r="F992" i="46"/>
  <c r="F993" i="46"/>
  <c r="F8103" i="46"/>
  <c r="F3350" i="46"/>
  <c r="F3384" i="46"/>
  <c r="F6293" i="46"/>
  <c r="F6294" i="46"/>
  <c r="F9934" i="46"/>
  <c r="F9935" i="46"/>
  <c r="F6291" i="46"/>
  <c r="F6295" i="46"/>
  <c r="F6290" i="46"/>
  <c r="F9932" i="46"/>
  <c r="F7534" i="46"/>
  <c r="F7063" i="46"/>
  <c r="F3500" i="46"/>
  <c r="F7802" i="46"/>
  <c r="F7803" i="46"/>
  <c r="F7804" i="46"/>
  <c r="F3501" i="46"/>
  <c r="F3502" i="46"/>
  <c r="F2260" i="46"/>
  <c r="F2262" i="46"/>
  <c r="F10006" i="46"/>
  <c r="F10009" i="46"/>
  <c r="F10008" i="46"/>
  <c r="F3543" i="46"/>
  <c r="F7236" i="46"/>
  <c r="F7274" i="46"/>
  <c r="F3670" i="46"/>
  <c r="F948" i="46"/>
  <c r="F949" i="46"/>
  <c r="F7995" i="46"/>
  <c r="F6446" i="46"/>
  <c r="F6447" i="46"/>
  <c r="F182" i="46"/>
  <c r="F6448" i="46"/>
  <c r="F6449" i="46"/>
  <c r="F8432" i="46"/>
  <c r="F7143" i="46"/>
  <c r="F8557" i="46"/>
  <c r="F8559" i="46"/>
  <c r="F8558" i="46"/>
  <c r="F589" i="46"/>
  <c r="F1198" i="46"/>
  <c r="F1737" i="46"/>
  <c r="F6821" i="46"/>
  <c r="F6830" i="46"/>
  <c r="F6824" i="46"/>
  <c r="F6825" i="46"/>
  <c r="F6833" i="46"/>
  <c r="F6835" i="46"/>
  <c r="F6274" i="46"/>
  <c r="F6275" i="46"/>
  <c r="F6273" i="46"/>
  <c r="F594" i="46"/>
  <c r="F1855" i="46"/>
  <c r="F1857" i="46"/>
  <c r="F419" i="46"/>
  <c r="F1814" i="46"/>
  <c r="F5898" i="46"/>
  <c r="F5893" i="46"/>
  <c r="F5895" i="46"/>
  <c r="F5896" i="46"/>
  <c r="F5897" i="46"/>
  <c r="F5816" i="46"/>
  <c r="F1655" i="46"/>
  <c r="F5813" i="46"/>
  <c r="F7269" i="46"/>
  <c r="F1762" i="46"/>
  <c r="F4671" i="46"/>
  <c r="F1764" i="46"/>
  <c r="F6381" i="46"/>
  <c r="F4672" i="46"/>
  <c r="F788" i="46"/>
  <c r="F790" i="46"/>
  <c r="F791" i="46"/>
  <c r="F787" i="46"/>
  <c r="F789" i="46"/>
  <c r="F792" i="46"/>
  <c r="F3421" i="46"/>
  <c r="F5818" i="46"/>
  <c r="F5817" i="46"/>
  <c r="F5819" i="46"/>
  <c r="F5820" i="46"/>
  <c r="F6519" i="46"/>
  <c r="F5594" i="46"/>
  <c r="F5593" i="46"/>
  <c r="F3991" i="46"/>
  <c r="F9081" i="46"/>
  <c r="F9082" i="46"/>
  <c r="F9083" i="46"/>
  <c r="F9084" i="46"/>
  <c r="F7111" i="46"/>
  <c r="F3283" i="46"/>
  <c r="F3092" i="46"/>
  <c r="F2489" i="46"/>
  <c r="F3362" i="46"/>
  <c r="F2505" i="46"/>
  <c r="F2504" i="46"/>
  <c r="F8355" i="46"/>
  <c r="F7319" i="46"/>
  <c r="F1736" i="46"/>
  <c r="F6515" i="46"/>
  <c r="F6516" i="46"/>
  <c r="F6831" i="46"/>
  <c r="F2857" i="46"/>
  <c r="F2858" i="46"/>
  <c r="F5560" i="46"/>
  <c r="F1306" i="46"/>
  <c r="F5564" i="46"/>
  <c r="F1308" i="46"/>
  <c r="F1297" i="46"/>
  <c r="F1298" i="46"/>
  <c r="F1309" i="46"/>
  <c r="F6517" i="46"/>
  <c r="F6518" i="46"/>
  <c r="F7727" i="46"/>
  <c r="F8024" i="46"/>
  <c r="F8556" i="46"/>
  <c r="F4755" i="46"/>
  <c r="F4756" i="46"/>
  <c r="F8138" i="46"/>
  <c r="F7790" i="46"/>
  <c r="F7852" i="46"/>
  <c r="F7845" i="46"/>
  <c r="F7846" i="46"/>
  <c r="F2135" i="46"/>
  <c r="F7847" i="46"/>
  <c r="F2137" i="46"/>
  <c r="F7849" i="46"/>
  <c r="F7136" i="46"/>
  <c r="F2138" i="46"/>
  <c r="F7138" i="46"/>
  <c r="F2142" i="46"/>
  <c r="F8705" i="46"/>
  <c r="F8498" i="46"/>
  <c r="F8499" i="46"/>
  <c r="F8023" i="46"/>
  <c r="F8025" i="46"/>
  <c r="F8026" i="46"/>
  <c r="F5632" i="46"/>
  <c r="F2970" i="46"/>
  <c r="F3733" i="46"/>
  <c r="F3734" i="46"/>
  <c r="F3735" i="46"/>
  <c r="F6304" i="46"/>
  <c r="F2893" i="46"/>
  <c r="F8037" i="46"/>
  <c r="F2779" i="46"/>
  <c r="F2780" i="46"/>
  <c r="F2782" i="46"/>
  <c r="F2783" i="46"/>
  <c r="F2785" i="46"/>
  <c r="F2786" i="46"/>
  <c r="F2787" i="46"/>
  <c r="F2788" i="46"/>
  <c r="F8450" i="46"/>
  <c r="F8449" i="46"/>
  <c r="F3893" i="46"/>
  <c r="F3080" i="46"/>
  <c r="F6012" i="46"/>
  <c r="F6333" i="46"/>
  <c r="F6013" i="46"/>
  <c r="F6018" i="46"/>
  <c r="F6023" i="46"/>
  <c r="F6016" i="46"/>
  <c r="F6017" i="46"/>
  <c r="F6019" i="46"/>
  <c r="F6020" i="46"/>
  <c r="F6022" i="46"/>
  <c r="F6025" i="46"/>
  <c r="F7684" i="46"/>
  <c r="F5821" i="46"/>
  <c r="F6957" i="46"/>
  <c r="F6958" i="46"/>
  <c r="F6959" i="46"/>
  <c r="F8371" i="46"/>
  <c r="F8372" i="46"/>
  <c r="F5759" i="46"/>
  <c r="F5760" i="46"/>
  <c r="F5758" i="46"/>
  <c r="F9369" i="46"/>
  <c r="F3672" i="46"/>
  <c r="F2863" i="46"/>
  <c r="F2859" i="46"/>
  <c r="F7680" i="46"/>
  <c r="F3671" i="46"/>
  <c r="F8328" i="46"/>
  <c r="F8326" i="46"/>
  <c r="F622" i="46"/>
  <c r="F7741" i="46"/>
  <c r="F5291" i="46"/>
  <c r="F5293" i="46"/>
  <c r="F5294" i="46"/>
  <c r="F2111" i="46"/>
  <c r="F6900" i="46"/>
  <c r="F6203" i="46"/>
  <c r="F6204" i="46"/>
  <c r="F4696" i="46"/>
  <c r="F3795" i="46"/>
  <c r="F3796" i="46"/>
  <c r="F7312" i="46"/>
  <c r="F7313" i="46"/>
  <c r="F7314" i="46"/>
  <c r="F7315" i="46"/>
  <c r="F7316" i="46"/>
  <c r="F1280" i="46"/>
  <c r="F5999" i="46"/>
  <c r="F6000" i="46"/>
  <c r="F1283" i="46"/>
  <c r="F5997" i="46"/>
  <c r="F6003" i="46"/>
  <c r="F6010" i="46"/>
  <c r="F5276" i="46"/>
  <c r="F8329" i="46"/>
  <c r="F9658" i="46"/>
  <c r="F2038" i="46"/>
  <c r="F3360" i="46"/>
  <c r="F3361" i="46"/>
  <c r="F2849" i="46"/>
  <c r="F6966" i="46"/>
  <c r="F5633" i="46"/>
  <c r="F5634" i="46"/>
  <c r="F5635" i="46"/>
  <c r="F5636" i="46"/>
  <c r="F5637" i="46"/>
  <c r="F7729" i="46"/>
  <c r="F7730" i="46"/>
  <c r="F7734" i="46"/>
  <c r="F7738" i="46"/>
  <c r="F7739" i="46"/>
  <c r="F7740" i="46"/>
  <c r="F7742" i="46"/>
  <c r="F7733" i="46"/>
  <c r="F3789" i="46"/>
  <c r="F7728" i="46"/>
  <c r="F7731" i="46"/>
  <c r="F7732" i="46"/>
  <c r="F7737" i="46"/>
  <c r="F7761" i="46"/>
  <c r="F6087" i="46"/>
  <c r="F6088" i="46"/>
  <c r="F7308" i="46"/>
  <c r="F5806" i="46"/>
  <c r="F5807" i="46"/>
  <c r="F5810" i="46"/>
  <c r="F5808" i="46"/>
  <c r="F856" i="46"/>
  <c r="F4694" i="46"/>
  <c r="F4695" i="46"/>
  <c r="F7320" i="46"/>
  <c r="F7321" i="46"/>
  <c r="F3249" i="46"/>
  <c r="F3257" i="46"/>
  <c r="F714" i="46"/>
  <c r="F2253" i="46"/>
  <c r="F909" i="46"/>
  <c r="F3247" i="46"/>
  <c r="F3248" i="46"/>
  <c r="F10042" i="46"/>
  <c r="F8748" i="46"/>
  <c r="F10043" i="46"/>
  <c r="F5236" i="46"/>
  <c r="F5965" i="46"/>
  <c r="F6011" i="46"/>
  <c r="F5964" i="46"/>
  <c r="F1019" i="46"/>
  <c r="F1021" i="46"/>
  <c r="F1022" i="46"/>
  <c r="F1018" i="46"/>
  <c r="F5754" i="46"/>
  <c r="F1016" i="46"/>
  <c r="F1017" i="46"/>
  <c r="F5755" i="46"/>
  <c r="F5757" i="46"/>
  <c r="F1020" i="46"/>
  <c r="F5756" i="46"/>
  <c r="F5985" i="46"/>
  <c r="F3686" i="46"/>
  <c r="F5986" i="46"/>
  <c r="F3688" i="46"/>
  <c r="F10024" i="46"/>
  <c r="F7031" i="46"/>
  <c r="F7034" i="46"/>
  <c r="F7035" i="46"/>
  <c r="F7036" i="46"/>
  <c r="F7037" i="46"/>
  <c r="F2956" i="46"/>
  <c r="F2955" i="46"/>
  <c r="F2958" i="46"/>
  <c r="F2957" i="46"/>
  <c r="F5290" i="46"/>
  <c r="F5292" i="46"/>
  <c r="F607" i="46"/>
  <c r="F608" i="46"/>
  <c r="F609" i="46"/>
  <c r="F610" i="46"/>
  <c r="F611" i="46"/>
  <c r="F614" i="46"/>
  <c r="F615" i="46"/>
  <c r="F4473" i="46"/>
  <c r="F4474" i="46"/>
  <c r="F6947" i="46"/>
  <c r="F4475" i="46"/>
  <c r="F7245" i="46"/>
  <c r="F6949" i="46"/>
  <c r="F4476" i="46"/>
  <c r="F6948" i="46"/>
  <c r="F180" i="46"/>
  <c r="F6116" i="46"/>
  <c r="F3329" i="46"/>
  <c r="F702" i="46"/>
  <c r="F5930" i="46"/>
  <c r="F795" i="46"/>
  <c r="F3104" i="46"/>
  <c r="F7538" i="46"/>
  <c r="F1741" i="46"/>
  <c r="F2977" i="46"/>
  <c r="F8036" i="46"/>
  <c r="F4452" i="46"/>
  <c r="F2954" i="46"/>
  <c r="F8330" i="46"/>
  <c r="F8331" i="46"/>
  <c r="F8335" i="46"/>
  <c r="F7547" i="46"/>
  <c r="F3076" i="46"/>
  <c r="F7391" i="46"/>
  <c r="F7548" i="46"/>
  <c r="F7549" i="46"/>
  <c r="F7550" i="46"/>
  <c r="F6837" i="46"/>
  <c r="F8472" i="46"/>
  <c r="F8473" i="46"/>
  <c r="F8474" i="46"/>
  <c r="F8475" i="46"/>
  <c r="F8476" i="46"/>
  <c r="F8479" i="46"/>
  <c r="F6848" i="46"/>
  <c r="F6850" i="46"/>
  <c r="F6851" i="46"/>
  <c r="F6849" i="46"/>
  <c r="F6852" i="46"/>
  <c r="F623" i="46"/>
  <c r="F6855" i="46"/>
  <c r="F6856" i="46"/>
  <c r="F6857" i="46"/>
  <c r="F6859" i="46"/>
  <c r="F6858" i="46"/>
  <c r="F6862" i="46"/>
  <c r="F6863" i="46"/>
  <c r="F6860" i="46"/>
  <c r="F6861" i="46"/>
  <c r="F6864" i="46"/>
  <c r="F6487" i="46"/>
  <c r="F6521" i="46"/>
  <c r="F3617" i="46"/>
  <c r="F8017" i="46"/>
  <c r="F5590" i="46"/>
  <c r="F1821" i="46"/>
  <c r="F1823" i="46"/>
  <c r="F1826" i="46"/>
  <c r="F1827" i="46"/>
  <c r="F1825" i="46"/>
  <c r="F1829" i="46"/>
  <c r="F1822" i="46"/>
  <c r="F1824" i="46"/>
  <c r="F1828" i="46"/>
  <c r="F1973" i="46"/>
  <c r="F1974" i="46"/>
  <c r="F8471" i="46"/>
  <c r="F7119" i="46"/>
  <c r="F7121" i="46"/>
  <c r="F7120" i="46"/>
  <c r="F7122" i="46"/>
  <c r="F2192" i="46"/>
  <c r="F9380" i="46"/>
  <c r="F6865" i="46"/>
  <c r="F6866" i="46"/>
  <c r="F5966" i="46"/>
  <c r="F5967" i="46"/>
  <c r="F5970" i="46"/>
  <c r="F5971" i="46"/>
  <c r="F6532" i="46"/>
  <c r="F2303" i="46"/>
  <c r="F3017" i="46"/>
  <c r="F6533" i="46"/>
  <c r="F6534" i="46"/>
  <c r="F6535" i="46"/>
  <c r="F7340" i="46"/>
  <c r="F7342" i="46"/>
  <c r="F7345" i="46"/>
  <c r="F7349" i="46"/>
  <c r="F7338" i="46"/>
  <c r="F7339" i="46"/>
  <c r="F7341" i="46"/>
  <c r="F7343" i="46"/>
  <c r="F7344" i="46"/>
  <c r="F7346" i="46"/>
  <c r="F7351" i="46"/>
  <c r="F7352" i="46"/>
  <c r="F586" i="46"/>
  <c r="F7487" i="46"/>
  <c r="F6101" i="46"/>
  <c r="F6102" i="46"/>
  <c r="F6118" i="46"/>
  <c r="F1191" i="46"/>
  <c r="F1192" i="46"/>
  <c r="F1193" i="46"/>
  <c r="F1194" i="46"/>
  <c r="F1129" i="46"/>
  <c r="F1132" i="46"/>
  <c r="F1149" i="46"/>
  <c r="F6119" i="46"/>
  <c r="F7493" i="46"/>
  <c r="F7494" i="46"/>
  <c r="F6122" i="46"/>
  <c r="F6522" i="46"/>
  <c r="F6524" i="46"/>
  <c r="F8014" i="46"/>
  <c r="F6525" i="46"/>
  <c r="F8046" i="46"/>
  <c r="F2261" i="46"/>
  <c r="F9904" i="46"/>
  <c r="F2807" i="46"/>
  <c r="F1124" i="46"/>
  <c r="F9683" i="46"/>
  <c r="F7508" i="46"/>
  <c r="F6523" i="46"/>
  <c r="F1524" i="46"/>
  <c r="F5927" i="46"/>
  <c r="F5928" i="46"/>
  <c r="F1259" i="46"/>
  <c r="F7307" i="46"/>
  <c r="F1677" i="46"/>
  <c r="F7309" i="46"/>
  <c r="F5802" i="46"/>
  <c r="F5803" i="46"/>
  <c r="F5805" i="46"/>
  <c r="F6874" i="46"/>
  <c r="F6876" i="46"/>
  <c r="F6877" i="46"/>
  <c r="F6881" i="46"/>
  <c r="F6885" i="46"/>
  <c r="F6528" i="46"/>
  <c r="F5638" i="46"/>
  <c r="F5639" i="46"/>
  <c r="F2291" i="46"/>
  <c r="F6529" i="46"/>
  <c r="F6530" i="46"/>
  <c r="F6531" i="46"/>
  <c r="F2293" i="46"/>
  <c r="F9285" i="46"/>
  <c r="F7642" i="46"/>
  <c r="F9958" i="46"/>
  <c r="F9962" i="46"/>
  <c r="F9964" i="46"/>
  <c r="F9965" i="46"/>
  <c r="F9959" i="46"/>
  <c r="F9963" i="46"/>
  <c r="F9971" i="46"/>
  <c r="F9960" i="46"/>
  <c r="F9961" i="46"/>
  <c r="F9966" i="46"/>
  <c r="F9967" i="46"/>
  <c r="F9968" i="46"/>
  <c r="F9970" i="46"/>
  <c r="F9973" i="46"/>
  <c r="F9974" i="46"/>
  <c r="F9969" i="46"/>
  <c r="F3071" i="46"/>
  <c r="F9972" i="46"/>
  <c r="F2024" i="46"/>
  <c r="F9975" i="46"/>
  <c r="F2025" i="46"/>
  <c r="F854" i="46"/>
  <c r="F2853" i="46"/>
  <c r="F2877" i="46"/>
  <c r="F2919" i="46"/>
  <c r="F8096" i="46"/>
  <c r="F8097" i="46"/>
  <c r="F8098" i="46"/>
  <c r="F8099" i="46"/>
  <c r="F8100" i="46"/>
  <c r="F8095" i="46"/>
  <c r="F8101" i="46"/>
  <c r="F6912" i="46"/>
  <c r="F6909" i="46"/>
  <c r="F6911" i="46"/>
  <c r="F6910" i="46"/>
  <c r="F6914" i="46"/>
  <c r="F8366" i="46"/>
  <c r="F8365" i="46"/>
  <c r="F6969" i="46"/>
  <c r="F6970" i="46"/>
  <c r="F8373" i="46"/>
  <c r="F6971" i="46"/>
  <c r="F6972" i="46"/>
  <c r="F6944" i="46"/>
  <c r="F2973" i="46"/>
  <c r="F372" i="46"/>
  <c r="F373" i="46"/>
  <c r="F6536" i="46"/>
  <c r="F2861" i="46"/>
  <c r="F4422" i="46"/>
  <c r="F9685" i="46"/>
  <c r="F9684" i="46"/>
  <c r="F7491" i="46"/>
  <c r="F7492" i="46"/>
  <c r="F3749" i="46"/>
  <c r="F6684" i="46"/>
  <c r="F3079" i="46"/>
  <c r="F7027" i="46"/>
  <c r="F7028" i="46"/>
  <c r="F7029" i="46"/>
  <c r="F7030" i="46"/>
  <c r="F7044" i="46"/>
  <c r="F1819" i="46"/>
  <c r="F7038" i="46"/>
  <c r="F7048" i="46"/>
  <c r="F7049" i="46"/>
  <c r="F7039" i="46"/>
  <c r="F7040" i="46"/>
  <c r="F7041" i="46"/>
  <c r="F7042" i="46"/>
  <c r="F7045" i="46"/>
  <c r="F7046" i="46"/>
  <c r="F7043" i="46"/>
  <c r="F1817" i="46"/>
  <c r="F1818" i="46"/>
  <c r="F1820" i="46"/>
  <c r="F7047" i="46"/>
  <c r="F7050" i="46"/>
  <c r="F955" i="46"/>
  <c r="F7332" i="46"/>
  <c r="F7330" i="46"/>
  <c r="F2114" i="46"/>
  <c r="F2115" i="46"/>
  <c r="F6898" i="46"/>
  <c r="F6899" i="46"/>
  <c r="F2113" i="46"/>
  <c r="F484" i="46"/>
  <c r="F478" i="46"/>
  <c r="F481" i="46"/>
  <c r="F485" i="46"/>
  <c r="F487" i="46"/>
  <c r="F479" i="46"/>
  <c r="F490" i="46"/>
  <c r="F496" i="46"/>
  <c r="F498" i="46"/>
  <c r="F499" i="46"/>
  <c r="F486" i="46"/>
  <c r="F497" i="46"/>
  <c r="F477" i="46"/>
  <c r="F480" i="46"/>
  <c r="F494" i="46"/>
  <c r="F495" i="46"/>
  <c r="F474" i="46"/>
  <c r="F475" i="46"/>
  <c r="F476" i="46"/>
  <c r="F500" i="46"/>
  <c r="F8455" i="46"/>
  <c r="F6886" i="46"/>
  <c r="F6889" i="46"/>
  <c r="F5946" i="46"/>
  <c r="F3727" i="46"/>
  <c r="F3728" i="46"/>
  <c r="F5952" i="46"/>
  <c r="F3497" i="46"/>
  <c r="F5953" i="46"/>
  <c r="F5892" i="46"/>
  <c r="F6263" i="46"/>
  <c r="F2959" i="46"/>
  <c r="F6187" i="46"/>
  <c r="F6188" i="46"/>
  <c r="F6186" i="46"/>
  <c r="F6189" i="46"/>
  <c r="F6190" i="46"/>
  <c r="F6191" i="46"/>
  <c r="F6904" i="46"/>
  <c r="F6560" i="46"/>
  <c r="F6552" i="46"/>
  <c r="F6554" i="46"/>
  <c r="F6559" i="46"/>
  <c r="F6556" i="46"/>
  <c r="F6561" i="46"/>
  <c r="F6562" i="46"/>
  <c r="F6563" i="46"/>
  <c r="F6566" i="46"/>
  <c r="F6567" i="46"/>
  <c r="F6544" i="46"/>
  <c r="F6546" i="46"/>
  <c r="F6547" i="46"/>
  <c r="F6548" i="46"/>
  <c r="F6551" i="46"/>
  <c r="F6553" i="46"/>
  <c r="F6557" i="46"/>
  <c r="F6558" i="46"/>
  <c r="F6542" i="46"/>
  <c r="F6543" i="46"/>
  <c r="F6545" i="46"/>
  <c r="F2845" i="46"/>
  <c r="F2804" i="46"/>
  <c r="F2809" i="46"/>
  <c r="F2827" i="46"/>
  <c r="F2830" i="46"/>
  <c r="F6550" i="46"/>
  <c r="F6549" i="46"/>
  <c r="F6555" i="46"/>
  <c r="F3242" i="46"/>
  <c r="F3251" i="46"/>
  <c r="F5567" i="46"/>
  <c r="F31" i="46"/>
  <c r="F1346" i="46"/>
  <c r="F6223" i="46"/>
  <c r="F6960" i="46"/>
  <c r="F3800" i="46"/>
  <c r="F6586" i="46"/>
  <c r="F6587" i="46"/>
  <c r="F6588" i="46"/>
  <c r="F6584" i="46"/>
  <c r="F6585" i="46"/>
  <c r="F6590" i="46"/>
  <c r="F8018" i="46"/>
  <c r="F3801" i="46"/>
  <c r="F1742" i="46"/>
  <c r="F1975" i="46"/>
  <c r="F1976" i="46"/>
  <c r="F6565" i="46"/>
  <c r="F6568" i="46"/>
  <c r="F6564" i="46"/>
  <c r="F3819" i="46"/>
  <c r="F3820" i="46"/>
  <c r="F2365" i="46"/>
  <c r="F2366" i="46"/>
  <c r="F1948" i="46"/>
  <c r="F1935" i="46"/>
  <c r="F1937" i="46"/>
  <c r="F1944" i="46"/>
  <c r="F1949" i="46"/>
  <c r="F1950" i="46"/>
  <c r="F1958" i="46"/>
  <c r="F1960" i="46"/>
  <c r="F1952" i="46"/>
  <c r="F1961" i="46"/>
  <c r="F1964" i="46"/>
  <c r="F1965" i="46"/>
  <c r="F1966" i="46"/>
  <c r="F1951" i="46"/>
  <c r="F1953" i="46"/>
  <c r="F1954" i="46"/>
  <c r="F1955" i="46"/>
  <c r="F1956" i="46"/>
  <c r="F1957" i="46"/>
  <c r="F1963" i="46"/>
  <c r="F1962" i="46"/>
  <c r="F7677" i="46"/>
  <c r="F6569" i="46"/>
  <c r="F6571" i="46"/>
  <c r="F6573" i="46"/>
  <c r="F6578" i="46"/>
  <c r="F6579" i="46"/>
  <c r="F6581" i="46"/>
  <c r="F6572" i="46"/>
  <c r="F6570" i="46"/>
  <c r="F6574" i="46"/>
  <c r="F6575" i="46"/>
  <c r="F6576" i="46"/>
  <c r="F6577" i="46"/>
  <c r="F6580" i="46"/>
  <c r="F4558" i="46"/>
  <c r="F4551" i="46"/>
  <c r="F8697" i="46"/>
  <c r="F8688" i="46"/>
  <c r="F8699" i="46"/>
  <c r="F8701" i="46"/>
  <c r="F8690" i="46"/>
  <c r="F8684" i="46"/>
  <c r="F9330" i="46"/>
  <c r="F4920" i="46"/>
  <c r="F4919" i="46"/>
  <c r="F5160" i="46"/>
  <c r="F5159" i="46"/>
  <c r="F5161" i="46"/>
  <c r="F5162" i="46"/>
  <c r="F5158" i="46"/>
  <c r="F7433" i="46"/>
  <c r="F7436" i="46"/>
  <c r="F7443" i="46"/>
  <c r="F7444" i="46"/>
  <c r="F7445" i="46"/>
  <c r="F7446" i="46"/>
  <c r="F7447" i="46"/>
  <c r="F7448" i="46"/>
  <c r="F5181" i="46"/>
  <c r="F5173" i="46"/>
  <c r="F3385" i="46"/>
  <c r="F2945" i="46"/>
  <c r="F2949" i="46"/>
  <c r="F1543" i="46"/>
  <c r="F5184" i="46"/>
  <c r="F5182" i="46"/>
  <c r="F4086" i="46"/>
  <c r="F5183" i="46"/>
  <c r="F4227" i="46"/>
  <c r="F997" i="46"/>
  <c r="F4228" i="46"/>
  <c r="F4229" i="46"/>
  <c r="F5185" i="46"/>
  <c r="F9848" i="46"/>
  <c r="F5471" i="46"/>
  <c r="F4382" i="46"/>
  <c r="F4383" i="46"/>
  <c r="F9931" i="46"/>
  <c r="F3732" i="46"/>
  <c r="F472" i="46"/>
  <c r="F473" i="46"/>
  <c r="F4338" i="46"/>
  <c r="F4339" i="46"/>
  <c r="F2438" i="46"/>
  <c r="F2439" i="46"/>
  <c r="F5355" i="46"/>
  <c r="F2112" i="46"/>
  <c r="F2116" i="46"/>
  <c r="F4846" i="46"/>
  <c r="F7668" i="46"/>
  <c r="F5352" i="46"/>
  <c r="F1573" i="46"/>
  <c r="F1575" i="46"/>
  <c r="F2395" i="46"/>
  <c r="F1574" i="46"/>
  <c r="F1739" i="46"/>
  <c r="F5842" i="46"/>
  <c r="F845" i="46"/>
  <c r="F846" i="46"/>
  <c r="F848" i="46"/>
  <c r="F849" i="46"/>
  <c r="F847" i="46"/>
  <c r="F850" i="46"/>
  <c r="F7931" i="46"/>
  <c r="F7929" i="46"/>
  <c r="F7935" i="46"/>
  <c r="F7937" i="46"/>
  <c r="F7933" i="46"/>
  <c r="F5360" i="46"/>
  <c r="F944" i="46"/>
  <c r="F933" i="46"/>
  <c r="F4435" i="46"/>
  <c r="F2059" i="46"/>
  <c r="F657" i="46"/>
  <c r="F658" i="46"/>
  <c r="F3143" i="46"/>
  <c r="F5168" i="46"/>
  <c r="F286" i="46"/>
  <c r="F4311" i="46"/>
  <c r="F4312" i="46"/>
  <c r="F1190" i="46"/>
  <c r="F8496" i="46"/>
  <c r="F8497" i="46"/>
  <c r="F7554" i="46"/>
  <c r="F7163" i="46"/>
  <c r="F1379" i="46"/>
  <c r="F1380" i="46"/>
  <c r="F3218" i="46"/>
  <c r="F3192" i="46"/>
  <c r="F3133" i="46"/>
  <c r="F3128" i="46"/>
  <c r="F3134" i="46"/>
  <c r="F3155" i="46"/>
  <c r="F3194" i="46"/>
  <c r="F3195" i="46"/>
  <c r="F3197" i="46"/>
  <c r="F3215" i="46"/>
  <c r="F3183" i="46"/>
  <c r="F1389" i="46"/>
  <c r="F1387" i="46"/>
  <c r="F1388" i="46"/>
  <c r="F6014" i="46"/>
  <c r="F1391" i="46"/>
  <c r="F4296" i="46"/>
  <c r="F1268" i="46"/>
  <c r="F4297" i="46"/>
  <c r="F4298" i="46"/>
  <c r="F5239" i="46"/>
  <c r="F9866" i="46"/>
  <c r="F3438" i="46"/>
  <c r="F4554" i="46"/>
  <c r="F1260" i="46"/>
  <c r="F660" i="46"/>
  <c r="F661" i="46"/>
  <c r="F659" i="46"/>
  <c r="F4274" i="46"/>
  <c r="F203" i="46"/>
  <c r="F204" i="46"/>
  <c r="F5254" i="46"/>
  <c r="F3243" i="46"/>
  <c r="F3252" i="46"/>
  <c r="F3250" i="46"/>
  <c r="F3266" i="46"/>
  <c r="F3265" i="46"/>
  <c r="F3240" i="46"/>
  <c r="F3245" i="46"/>
  <c r="F3255" i="46"/>
  <c r="F3261" i="46"/>
  <c r="F3258" i="46"/>
  <c r="F3238" i="46"/>
  <c r="F10041" i="46"/>
  <c r="F9375" i="46"/>
  <c r="F9376" i="46"/>
  <c r="F9377" i="46"/>
  <c r="F2600" i="46"/>
  <c r="F2601" i="46"/>
  <c r="F2603" i="46"/>
  <c r="F2585" i="46"/>
  <c r="F2586" i="46"/>
  <c r="F9374" i="46"/>
  <c r="F2602" i="46"/>
  <c r="F9373" i="46"/>
  <c r="F3394" i="46"/>
  <c r="F3395" i="46"/>
  <c r="F1152" i="46"/>
  <c r="F1153" i="46"/>
  <c r="F1815" i="46"/>
  <c r="F2118" i="46"/>
  <c r="F2399" i="46"/>
  <c r="F633" i="46"/>
  <c r="F1286" i="46"/>
  <c r="F742" i="46"/>
  <c r="F5215" i="46"/>
  <c r="F5512" i="46"/>
  <c r="F9860" i="46"/>
  <c r="F5216" i="46"/>
  <c r="F5192" i="46"/>
  <c r="F4436" i="46"/>
  <c r="F2060" i="46"/>
  <c r="F3004" i="46"/>
  <c r="F7431" i="46"/>
  <c r="F7432" i="46"/>
  <c r="F1547" i="46"/>
  <c r="F2424" i="46"/>
  <c r="F8045" i="46"/>
  <c r="F8042" i="46"/>
  <c r="F8040" i="46"/>
  <c r="F5174" i="46"/>
  <c r="F9846" i="46"/>
  <c r="F5180" i="46"/>
  <c r="F9845" i="46"/>
  <c r="F5177" i="46"/>
  <c r="F5178" i="46"/>
  <c r="F7414" i="46"/>
  <c r="F2995" i="46"/>
  <c r="F9540" i="46"/>
  <c r="F4589" i="46"/>
  <c r="F2594" i="46"/>
  <c r="F4590" i="46"/>
  <c r="F5186" i="46"/>
  <c r="F3" i="46"/>
  <c r="F5145" i="46"/>
  <c r="F5146" i="46"/>
  <c r="F4245" i="46"/>
  <c r="F4247" i="46"/>
  <c r="F4252" i="46"/>
  <c r="F4248" i="46"/>
  <c r="F4249" i="46"/>
  <c r="F4250" i="46"/>
  <c r="F4251" i="46"/>
  <c r="F4253" i="46"/>
  <c r="F422" i="46"/>
  <c r="F4277" i="46"/>
  <c r="F7354" i="46"/>
  <c r="F4278" i="46"/>
  <c r="F4275" i="46"/>
  <c r="F4276" i="46"/>
  <c r="F4279" i="46"/>
  <c r="F3555" i="46"/>
  <c r="F3557" i="46"/>
  <c r="F3556" i="46"/>
  <c r="F3559" i="46"/>
  <c r="F3561" i="46"/>
  <c r="F3558" i="46"/>
  <c r="F3560" i="46"/>
  <c r="F3969" i="46"/>
  <c r="F2389" i="46"/>
  <c r="F5170" i="46"/>
  <c r="F1285" i="46"/>
  <c r="F4981" i="46"/>
  <c r="F3351" i="46"/>
  <c r="F4390" i="46"/>
  <c r="F4408" i="46"/>
  <c r="F4409" i="46"/>
  <c r="F4388" i="46"/>
  <c r="F4389" i="46"/>
  <c r="F7362" i="46"/>
  <c r="F733" i="46"/>
  <c r="F732" i="46"/>
  <c r="F737" i="46"/>
  <c r="F738" i="46"/>
  <c r="F735" i="46"/>
  <c r="F734" i="46"/>
  <c r="F739" i="46"/>
  <c r="F736" i="46"/>
  <c r="F740" i="46"/>
  <c r="F741" i="46"/>
  <c r="F3150" i="46"/>
  <c r="F7286" i="46"/>
  <c r="F7287" i="46"/>
  <c r="F7284" i="46"/>
  <c r="F902" i="46"/>
  <c r="F5332" i="46"/>
  <c r="F5333" i="46"/>
  <c r="F913" i="46"/>
  <c r="F3988" i="46"/>
  <c r="F2423" i="46"/>
  <c r="F3622" i="46"/>
  <c r="F3790" i="46"/>
  <c r="F8065" i="46"/>
  <c r="F3355" i="46"/>
  <c r="F5214" i="46"/>
  <c r="F1150" i="46"/>
  <c r="F1424" i="46"/>
  <c r="F1428" i="46"/>
  <c r="F1429" i="46"/>
  <c r="F8487" i="46"/>
  <c r="F5230" i="46"/>
  <c r="F8436" i="46"/>
  <c r="F6196" i="46"/>
  <c r="F726" i="46"/>
  <c r="F727" i="46"/>
  <c r="F728" i="46"/>
  <c r="F7526" i="46"/>
  <c r="F4417" i="46"/>
  <c r="F4418" i="46"/>
  <c r="F4419" i="46"/>
  <c r="F2396" i="46"/>
  <c r="F2398" i="46"/>
  <c r="F1971" i="46"/>
  <c r="F7533" i="46"/>
  <c r="F1600" i="46"/>
  <c r="F1601" i="46"/>
  <c r="F2453" i="46"/>
  <c r="F2454" i="46"/>
  <c r="F2455" i="46"/>
  <c r="F1305" i="46"/>
  <c r="F1307" i="46"/>
  <c r="F1431" i="46"/>
  <c r="F1433" i="46"/>
  <c r="F2456" i="46"/>
  <c r="F2457" i="46"/>
  <c r="F2461" i="46"/>
  <c r="F2452" i="46"/>
  <c r="F7805" i="46"/>
  <c r="F7806" i="46"/>
  <c r="F4447" i="46"/>
  <c r="F4446" i="46"/>
  <c r="F4448" i="46"/>
  <c r="F4445" i="46"/>
  <c r="F4444" i="46"/>
  <c r="F3896" i="46"/>
  <c r="F8" i="46"/>
  <c r="F2537" i="46"/>
  <c r="F2538" i="46"/>
  <c r="F2539" i="46"/>
  <c r="F2540" i="46"/>
  <c r="F8560" i="46"/>
  <c r="F4533" i="46"/>
  <c r="F4534" i="46"/>
  <c r="F1197" i="46"/>
  <c r="F8039" i="46"/>
  <c r="F6279" i="46"/>
  <c r="F6276" i="46"/>
  <c r="F6277" i="46"/>
  <c r="F9672" i="46"/>
  <c r="F4285" i="46"/>
  <c r="F591" i="46"/>
  <c r="F9145" i="46"/>
  <c r="F5376" i="46"/>
  <c r="F5381" i="46"/>
  <c r="F7646" i="46"/>
  <c r="F3648" i="46"/>
  <c r="F7647" i="46"/>
  <c r="F5387" i="46"/>
  <c r="F5378" i="46"/>
  <c r="F5386" i="46"/>
  <c r="F5390" i="46"/>
  <c r="F5377" i="46"/>
  <c r="F5379" i="46"/>
  <c r="F5380" i="46"/>
  <c r="F5224" i="46"/>
  <c r="F7434" i="46"/>
  <c r="F7323" i="46"/>
  <c r="F7324" i="46"/>
  <c r="F4231" i="46"/>
  <c r="F2063" i="46"/>
  <c r="F2064" i="46"/>
  <c r="F7325" i="46"/>
  <c r="F7326" i="46"/>
  <c r="F3818" i="46"/>
  <c r="F6470" i="46"/>
  <c r="F3365" i="46"/>
  <c r="F8044" i="46"/>
  <c r="F8426" i="46"/>
  <c r="F4333" i="46"/>
  <c r="F4334" i="46"/>
  <c r="F4335" i="46"/>
  <c r="F4336" i="46"/>
  <c r="F4337" i="46"/>
  <c r="F4340" i="46"/>
  <c r="F4341" i="46"/>
  <c r="F4342" i="46"/>
  <c r="F4344" i="46"/>
  <c r="F4332" i="46"/>
  <c r="F2928" i="46"/>
  <c r="F1513" i="46"/>
  <c r="F1515" i="46"/>
  <c r="F1517" i="46"/>
  <c r="F1510" i="46"/>
  <c r="F1511" i="46"/>
  <c r="F1520" i="46"/>
  <c r="F8043" i="46"/>
  <c r="F8041" i="46"/>
  <c r="F7266" i="46"/>
  <c r="F2061" i="46"/>
  <c r="F6509" i="46"/>
  <c r="F3914" i="46"/>
  <c r="F1425" i="46"/>
  <c r="F1521" i="46"/>
  <c r="F1299" i="46"/>
  <c r="F6039" i="46"/>
  <c r="F6040" i="46"/>
  <c r="F3402" i="46"/>
  <c r="F1522" i="46"/>
  <c r="F2536" i="46"/>
  <c r="F10036" i="46"/>
  <c r="F4527" i="46"/>
  <c r="F4528" i="46"/>
  <c r="F2136" i="46"/>
  <c r="F1615" i="46"/>
  <c r="F2144" i="46"/>
  <c r="F2592" i="46"/>
  <c r="F2593" i="46"/>
  <c r="F3403" i="46"/>
  <c r="F3404" i="46"/>
  <c r="F3405" i="46"/>
  <c r="F3401" i="46"/>
  <c r="F3373" i="46"/>
  <c r="F3374" i="46"/>
  <c r="F3375" i="46"/>
  <c r="F3376" i="46"/>
  <c r="F3377" i="46"/>
  <c r="F3378" i="46"/>
  <c r="F7657" i="46"/>
  <c r="F200" i="46"/>
  <c r="F5250" i="46"/>
  <c r="F9869" i="46"/>
  <c r="F5251" i="46"/>
  <c r="F9870" i="46"/>
  <c r="F2272" i="46"/>
  <c r="F621" i="46"/>
  <c r="F2278" i="46"/>
  <c r="F2274" i="46"/>
  <c r="F8027" i="46"/>
  <c r="F2282" i="46"/>
  <c r="F2281" i="46"/>
  <c r="F2284" i="46"/>
  <c r="F2285" i="46"/>
  <c r="F2283" i="46"/>
  <c r="F2276" i="46"/>
  <c r="F2277" i="46"/>
  <c r="F2280" i="46"/>
  <c r="F8028" i="46"/>
  <c r="F2279" i="46"/>
  <c r="F2286" i="46"/>
  <c r="F2287" i="46"/>
  <c r="F2777" i="46"/>
  <c r="F2778" i="46"/>
  <c r="F2776" i="46"/>
  <c r="F3562" i="46"/>
  <c r="F5241" i="46"/>
  <c r="F1273" i="46"/>
  <c r="F1274" i="46"/>
  <c r="F6026" i="46"/>
  <c r="F4437" i="46"/>
  <c r="F358" i="46"/>
  <c r="F359" i="46"/>
  <c r="F5748" i="46"/>
  <c r="F5765" i="46"/>
  <c r="F1120" i="46"/>
  <c r="F5738" i="46"/>
  <c r="F5741" i="46"/>
  <c r="F5739" i="46"/>
  <c r="F5743" i="46"/>
  <c r="F2288" i="46"/>
  <c r="F2290" i="46"/>
  <c r="F1548" i="46"/>
  <c r="F7650" i="46"/>
  <c r="F7651" i="46"/>
  <c r="F1333" i="46"/>
  <c r="F5204" i="46"/>
  <c r="F9852" i="46"/>
  <c r="F5205" i="46"/>
  <c r="F9853" i="46"/>
  <c r="F5206" i="46"/>
  <c r="F5995" i="46"/>
  <c r="F1279" i="46"/>
  <c r="F6015" i="46"/>
  <c r="F1284" i="46"/>
  <c r="F7430" i="46"/>
  <c r="F5349" i="46"/>
  <c r="F8339" i="46"/>
  <c r="F9657" i="46"/>
  <c r="F9872" i="46"/>
  <c r="F5253" i="46"/>
  <c r="F9873" i="46"/>
  <c r="F1409" i="46"/>
  <c r="F5255" i="46"/>
  <c r="F9874" i="46"/>
  <c r="F1406" i="46"/>
  <c r="F1407" i="46"/>
  <c r="F3201" i="46"/>
  <c r="F4420" i="46"/>
  <c r="F1412" i="46"/>
  <c r="F1413" i="46"/>
  <c r="F1405" i="46"/>
  <c r="F1408" i="46"/>
  <c r="F1410" i="46"/>
  <c r="F1411" i="46"/>
  <c r="F1414" i="46"/>
  <c r="F743" i="46"/>
  <c r="F744" i="46"/>
  <c r="F1588" i="46"/>
  <c r="F5468" i="46"/>
  <c r="F5469" i="46"/>
  <c r="F4440" i="46"/>
  <c r="F1276" i="46"/>
  <c r="F1277" i="46"/>
  <c r="F1278" i="46"/>
  <c r="F1290" i="46"/>
  <c r="F5994" i="46"/>
  <c r="F1123" i="46"/>
  <c r="F5334" i="46"/>
  <c r="F1128" i="46"/>
  <c r="F1914" i="46"/>
  <c r="F1915" i="46"/>
  <c r="F585" i="46"/>
  <c r="F6526" i="46"/>
  <c r="F6527" i="46"/>
  <c r="F2271" i="46"/>
  <c r="F4525" i="46"/>
  <c r="F592" i="46"/>
  <c r="F620" i="46"/>
  <c r="F2273" i="46"/>
  <c r="F2275" i="46"/>
  <c r="F2490" i="46"/>
  <c r="F2494" i="46"/>
  <c r="F2495" i="46"/>
  <c r="F2496" i="46"/>
  <c r="F2497" i="46"/>
  <c r="F2498" i="46"/>
  <c r="F2506" i="46"/>
  <c r="F2507" i="46"/>
  <c r="F2678" i="46"/>
  <c r="F2502" i="46"/>
  <c r="F2503" i="46"/>
  <c r="F1051" i="46"/>
  <c r="F7285" i="46"/>
  <c r="F1181" i="46"/>
  <c r="F5617" i="46"/>
  <c r="F5616" i="46"/>
  <c r="F1911" i="46"/>
  <c r="F3198" i="46"/>
  <c r="F5097" i="46"/>
  <c r="F3989" i="46"/>
  <c r="F2289" i="46"/>
  <c r="F3637" i="46"/>
  <c r="F8749" i="46"/>
  <c r="F8750" i="46"/>
  <c r="F4307" i="46"/>
  <c r="F4308" i="46"/>
  <c r="F4322" i="46"/>
  <c r="F4323" i="46"/>
  <c r="F4306" i="46"/>
  <c r="F4314" i="46"/>
  <c r="F4313" i="46"/>
  <c r="F4324" i="46"/>
  <c r="F4316" i="46"/>
  <c r="F4317" i="46"/>
  <c r="F4315" i="46"/>
  <c r="F4325" i="46"/>
  <c r="F4318" i="46"/>
  <c r="F4320" i="46"/>
  <c r="F4321" i="46"/>
  <c r="F4319" i="46"/>
  <c r="F5962" i="46"/>
  <c r="F5963" i="46"/>
  <c r="F1266" i="46"/>
  <c r="F4310" i="46"/>
  <c r="F4309" i="46"/>
  <c r="F1267" i="46"/>
  <c r="F5219" i="46"/>
  <c r="F5220" i="46"/>
  <c r="F5221" i="46"/>
  <c r="F5222" i="46"/>
  <c r="F4237" i="46"/>
  <c r="F5223" i="46"/>
  <c r="F6520" i="46"/>
  <c r="F1523" i="46"/>
  <c r="F5335" i="46"/>
  <c r="F1686" i="46"/>
  <c r="F1688" i="46"/>
  <c r="F1690" i="46"/>
  <c r="F624" i="46"/>
  <c r="F625" i="46"/>
  <c r="F626" i="46"/>
  <c r="F7472" i="46"/>
  <c r="F7471" i="46"/>
  <c r="F7473" i="46"/>
  <c r="F7474" i="46"/>
  <c r="F7475" i="46"/>
  <c r="F7476" i="46"/>
  <c r="F7477" i="46"/>
  <c r="F7480" i="46"/>
  <c r="F7478" i="46"/>
  <c r="F7479" i="46"/>
  <c r="F3424" i="46"/>
  <c r="F5348" i="46"/>
  <c r="F1972" i="46"/>
  <c r="F8052" i="46"/>
  <c r="F8053" i="46"/>
  <c r="F8054" i="46"/>
  <c r="F9065" i="46"/>
  <c r="F2656" i="46"/>
  <c r="F9066" i="46"/>
  <c r="F7656" i="46"/>
  <c r="F2043" i="46"/>
  <c r="F9063" i="46"/>
  <c r="F2042" i="46"/>
  <c r="F7655" i="46"/>
  <c r="F5344" i="46"/>
  <c r="F8337" i="46"/>
  <c r="F8338" i="46"/>
  <c r="F8344" i="46"/>
  <c r="F6853" i="46"/>
  <c r="F9905" i="46"/>
  <c r="F4462" i="46"/>
  <c r="F6854" i="46"/>
  <c r="F9906" i="46"/>
  <c r="F1563" i="46"/>
  <c r="F1564" i="46"/>
  <c r="F999" i="46"/>
  <c r="F7824" i="46"/>
  <c r="F7825" i="46"/>
  <c r="F342" i="46"/>
  <c r="F2258" i="46"/>
  <c r="F3970" i="46"/>
  <c r="F4300" i="46"/>
  <c r="F4301" i="46"/>
  <c r="F8034" i="46"/>
  <c r="F8031" i="46"/>
  <c r="F8029" i="46"/>
  <c r="F2295" i="46"/>
  <c r="F8033" i="46"/>
  <c r="F2294" i="46"/>
  <c r="F2304" i="46"/>
  <c r="F2296" i="46"/>
  <c r="F2297" i="46"/>
  <c r="F2298" i="46"/>
  <c r="F1525" i="46"/>
  <c r="F371" i="46"/>
  <c r="F4266" i="46"/>
  <c r="F4265" i="46"/>
  <c r="F4267" i="46"/>
  <c r="F4269" i="46"/>
  <c r="F4271" i="46"/>
  <c r="F4255" i="46"/>
  <c r="F4257" i="46"/>
  <c r="F4258" i="46"/>
  <c r="F4254" i="46"/>
  <c r="F5840" i="46"/>
  <c r="F5363" i="46"/>
  <c r="F8251" i="46"/>
  <c r="F8253" i="46"/>
  <c r="F8248" i="46"/>
  <c r="F731" i="46"/>
  <c r="F7227" i="46"/>
  <c r="F7226" i="46"/>
  <c r="F2353" i="46"/>
  <c r="F2354" i="46"/>
  <c r="F8061" i="46"/>
  <c r="F1734" i="46"/>
  <c r="F2305" i="46"/>
  <c r="F8062" i="46"/>
  <c r="F5336" i="46"/>
  <c r="F7648" i="46"/>
  <c r="F164" i="46"/>
  <c r="F165" i="46"/>
  <c r="F166" i="46"/>
  <c r="F6538" i="46"/>
  <c r="F1831" i="46"/>
  <c r="F5191" i="46"/>
  <c r="F1907" i="46"/>
  <c r="F3407" i="46"/>
  <c r="F4286" i="46"/>
  <c r="F4287" i="46"/>
  <c r="F4288" i="46"/>
  <c r="F4289" i="46"/>
  <c r="F5188" i="46"/>
  <c r="F5189" i="46"/>
  <c r="F5190" i="46"/>
  <c r="F5187" i="46"/>
  <c r="F1131" i="46"/>
  <c r="F1133" i="46"/>
  <c r="F1139" i="46"/>
  <c r="F1142" i="46"/>
  <c r="F1176" i="46"/>
  <c r="F1179" i="46"/>
  <c r="F1472" i="46"/>
  <c r="F1474" i="46"/>
  <c r="F1148" i="46"/>
  <c r="F8032" i="46"/>
  <c r="F8030" i="46"/>
  <c r="F2292" i="46"/>
  <c r="F2302" i="46"/>
  <c r="F2301" i="46"/>
  <c r="F2299" i="46"/>
  <c r="F2300" i="46"/>
  <c r="F2425" i="46"/>
  <c r="F2428" i="46"/>
  <c r="F2431" i="46"/>
  <c r="F2426" i="46"/>
  <c r="F2430" i="46"/>
  <c r="F2427" i="46"/>
  <c r="F2429" i="46"/>
  <c r="F1567" i="46"/>
  <c r="F1568" i="46"/>
  <c r="F5489" i="46"/>
  <c r="F1585" i="46"/>
  <c r="F6968" i="46"/>
  <c r="F1586" i="46"/>
  <c r="F1587" i="46"/>
  <c r="F6967" i="46"/>
  <c r="F8021" i="46"/>
  <c r="F1589" i="46"/>
  <c r="F2036" i="46"/>
  <c r="F2037" i="46"/>
  <c r="F1417" i="46"/>
  <c r="F1419" i="46"/>
  <c r="F6341" i="46"/>
  <c r="F7299" i="46"/>
  <c r="F6342" i="46"/>
  <c r="F1913" i="46"/>
  <c r="F1916" i="46"/>
  <c r="F1636" i="46"/>
  <c r="F1147" i="46"/>
  <c r="F2941" i="46"/>
  <c r="F7033" i="46"/>
  <c r="F7032" i="46"/>
  <c r="F5449" i="46"/>
  <c r="F5450" i="46"/>
  <c r="F8424" i="46"/>
  <c r="F8425" i="46"/>
  <c r="F2963" i="46"/>
  <c r="F2965" i="46"/>
  <c r="F2966" i="46"/>
  <c r="F2961" i="46"/>
  <c r="F7331" i="46"/>
  <c r="F501" i="46"/>
  <c r="F504" i="46"/>
  <c r="F160" i="46"/>
  <c r="F7529" i="46"/>
  <c r="F4330" i="46"/>
  <c r="F4331" i="46"/>
  <c r="F1339" i="46"/>
  <c r="F7290" i="46"/>
  <c r="F30" i="46"/>
  <c r="F1343" i="46"/>
  <c r="F4345" i="46"/>
  <c r="F1344" i="46"/>
  <c r="F6220" i="46"/>
  <c r="F6216" i="46"/>
  <c r="F3566" i="46"/>
  <c r="F6217" i="46"/>
  <c r="F6222" i="46"/>
  <c r="F6219" i="46"/>
  <c r="F1348" i="46"/>
  <c r="F236" i="46"/>
  <c r="F2985" i="46"/>
  <c r="F237" i="46"/>
  <c r="F4857" i="46"/>
  <c r="F4859" i="46"/>
  <c r="F4860" i="46"/>
  <c r="F4861" i="46"/>
  <c r="F4858" i="46"/>
  <c r="F7524" i="46"/>
  <c r="F6170" i="46"/>
  <c r="F6171" i="46"/>
  <c r="F7525" i="46"/>
  <c r="F8008" i="46"/>
  <c r="F8010" i="46"/>
  <c r="F8009" i="46"/>
  <c r="F8011" i="46"/>
  <c r="F8007" i="46"/>
  <c r="F6582" i="46"/>
  <c r="F2046" i="46"/>
  <c r="F2048" i="46"/>
  <c r="F3006" i="46"/>
  <c r="F6313" i="46"/>
  <c r="F6312" i="46"/>
  <c r="F6314" i="46"/>
  <c r="F7652" i="46"/>
  <c r="F7653" i="46"/>
  <c r="F7654" i="46"/>
  <c r="F2441" i="46"/>
  <c r="F2440" i="46"/>
  <c r="F1445" i="46"/>
  <c r="F8506" i="46"/>
  <c r="F2445" i="46"/>
  <c r="F2446" i="46"/>
  <c r="F2447" i="46"/>
  <c r="F2942" i="46"/>
  <c r="F2706" i="46"/>
  <c r="F3872" i="46"/>
  <c r="F101" i="46"/>
  <c r="F103" i="46"/>
  <c r="F104" i="46"/>
  <c r="F100" i="46"/>
  <c r="F102" i="46"/>
  <c r="F4656" i="46"/>
  <c r="F1340" i="46"/>
  <c r="F5225" i="46"/>
  <c r="F894" i="46"/>
  <c r="F893" i="46"/>
  <c r="F895" i="46"/>
  <c r="F2647" i="46"/>
  <c r="F2648" i="46"/>
  <c r="F8999" i="46"/>
  <c r="F3035" i="46"/>
  <c r="F3051" i="46"/>
  <c r="F3055" i="46"/>
  <c r="F3046" i="46"/>
  <c r="F3067" i="46"/>
  <c r="F3068" i="46"/>
  <c r="F3106" i="46"/>
  <c r="F3089" i="46"/>
  <c r="F9605" i="46"/>
  <c r="F3268" i="46"/>
  <c r="F9900" i="46"/>
  <c r="F4463" i="46"/>
  <c r="F4465" i="46"/>
  <c r="F4471" i="46"/>
  <c r="F4464" i="46"/>
  <c r="F4290" i="46"/>
  <c r="F4291" i="46"/>
  <c r="F5439" i="46"/>
  <c r="F5440" i="46"/>
  <c r="F5441" i="46"/>
  <c r="F5442" i="46"/>
  <c r="F5443" i="46"/>
  <c r="F295" i="46"/>
  <c r="F3913" i="46"/>
  <c r="F3912" i="46"/>
  <c r="F6540" i="46"/>
  <c r="F3917" i="46"/>
  <c r="F9665" i="46"/>
  <c r="F3915" i="46"/>
  <c r="F7649" i="46"/>
  <c r="F1528" i="46"/>
  <c r="F9666" i="46"/>
  <c r="F3916" i="46"/>
  <c r="F6247" i="46"/>
  <c r="F1365" i="46"/>
  <c r="F7459" i="46"/>
  <c r="F1366" i="46"/>
  <c r="F2378" i="46"/>
  <c r="F2379" i="46"/>
  <c r="F627" i="46"/>
  <c r="F628" i="46"/>
  <c r="F629" i="46"/>
  <c r="F4483" i="46"/>
  <c r="F4484" i="46"/>
  <c r="F4485" i="46"/>
  <c r="F630" i="46"/>
  <c r="F631" i="46"/>
  <c r="F632" i="46"/>
  <c r="F4479" i="46"/>
  <c r="F4480" i="46"/>
  <c r="F4481" i="46"/>
  <c r="F4482" i="46"/>
  <c r="F634" i="46"/>
  <c r="F635" i="46"/>
  <c r="F4488" i="46"/>
  <c r="F4489" i="46"/>
  <c r="F4490" i="46"/>
  <c r="F4487" i="46"/>
  <c r="F4491" i="46"/>
  <c r="F4492" i="46"/>
  <c r="F4498" i="46"/>
  <c r="F4493" i="46"/>
  <c r="F4486" i="46"/>
  <c r="F542" i="46"/>
  <c r="F2663" i="46"/>
  <c r="F10049" i="46"/>
  <c r="F2361" i="46"/>
  <c r="F2360" i="46"/>
  <c r="F1342" i="46"/>
  <c r="F1326" i="46"/>
  <c r="F1347" i="46"/>
  <c r="F1503" i="46"/>
  <c r="F1505" i="46"/>
  <c r="F1519" i="46"/>
  <c r="F4749" i="46"/>
  <c r="F2986" i="46"/>
  <c r="F4748" i="46"/>
  <c r="F4428" i="46"/>
  <c r="F7792" i="46"/>
  <c r="F7794" i="46"/>
  <c r="F1579" i="46"/>
  <c r="F1580" i="46"/>
  <c r="F2057" i="46"/>
  <c r="F1583" i="46"/>
  <c r="F1581" i="46"/>
  <c r="F1582" i="46"/>
  <c r="F2358" i="46"/>
  <c r="F2359" i="46"/>
  <c r="F287" i="46"/>
  <c r="F7283" i="46"/>
  <c r="F8057" i="46"/>
  <c r="F8058" i="46"/>
  <c r="F8059" i="46"/>
  <c r="F8060" i="46"/>
  <c r="F5848" i="46"/>
  <c r="F5990" i="46"/>
  <c r="F5270" i="46"/>
  <c r="F5271" i="46"/>
  <c r="F2266" i="46"/>
  <c r="F2269" i="46"/>
  <c r="F2265" i="46"/>
  <c r="F2267" i="46"/>
  <c r="F2270" i="46"/>
  <c r="F4347" i="46"/>
  <c r="F6229" i="46"/>
  <c r="F3616" i="46"/>
  <c r="F9216" i="46"/>
  <c r="F9217" i="46"/>
  <c r="F3015" i="46"/>
  <c r="F1531" i="46"/>
  <c r="F9345" i="46"/>
  <c r="F9347" i="46"/>
  <c r="F9357" i="46"/>
  <c r="F3436" i="46"/>
  <c r="F9346" i="46"/>
  <c r="F9437" i="46"/>
  <c r="F3806" i="46"/>
  <c r="F2371" i="46"/>
  <c r="F2372" i="46"/>
  <c r="F3397" i="46"/>
  <c r="F2373" i="46"/>
  <c r="F4674" i="46"/>
  <c r="F1338" i="46"/>
  <c r="F3289" i="46"/>
  <c r="F1899" i="46"/>
  <c r="F1900" i="46"/>
  <c r="F1901" i="46"/>
  <c r="F3564" i="46"/>
  <c r="F2675" i="46"/>
  <c r="F2676" i="46"/>
  <c r="F2677" i="46"/>
  <c r="F9075" i="46"/>
  <c r="F10048" i="46"/>
  <c r="F2674" i="46"/>
  <c r="F1613" i="46"/>
  <c r="F1441" i="46"/>
  <c r="F1443" i="46"/>
  <c r="F994" i="46"/>
  <c r="F2910" i="46"/>
  <c r="F3123" i="46"/>
  <c r="F3169" i="46"/>
  <c r="F694" i="46"/>
  <c r="F4679" i="46"/>
  <c r="F4683" i="46"/>
  <c r="F701" i="46"/>
  <c r="F4681" i="46"/>
  <c r="F4682" i="46"/>
  <c r="F4676" i="46"/>
  <c r="F4678" i="46"/>
  <c r="F5497" i="46"/>
  <c r="F4294" i="46"/>
  <c r="F4295" i="46"/>
  <c r="F1415" i="46"/>
  <c r="F1416" i="46"/>
  <c r="F1418" i="46"/>
  <c r="F1420" i="46"/>
  <c r="F5256" i="46"/>
  <c r="F9875" i="46"/>
  <c r="F2090" i="46"/>
  <c r="F4454" i="46"/>
  <c r="F4459" i="46"/>
  <c r="F4456" i="46"/>
  <c r="F4457" i="46"/>
  <c r="F1330" i="46"/>
  <c r="F1502" i="46"/>
  <c r="F1500" i="46"/>
  <c r="F4466" i="46"/>
  <c r="F4468" i="46"/>
  <c r="F4469" i="46"/>
  <c r="F3348" i="46"/>
  <c r="F167" i="46"/>
  <c r="F3788" i="46"/>
  <c r="F3016" i="46"/>
  <c r="F7662" i="46"/>
  <c r="F7661" i="46"/>
  <c r="F3787" i="46"/>
  <c r="F6458" i="46"/>
  <c r="F1481" i="46"/>
  <c r="F1483" i="46"/>
  <c r="F2524" i="46"/>
  <c r="F8537" i="46"/>
  <c r="F3021" i="46"/>
  <c r="F3515" i="46"/>
  <c r="F8541" i="46"/>
  <c r="F8544" i="46"/>
  <c r="F8548" i="46"/>
  <c r="F8553" i="46"/>
  <c r="F1430" i="46"/>
  <c r="F227" i="46"/>
  <c r="F2377" i="46"/>
  <c r="F5586" i="46"/>
  <c r="F5589" i="46"/>
  <c r="F7256" i="46"/>
  <c r="F7258" i="46"/>
  <c r="F7259" i="46"/>
  <c r="F2318" i="46"/>
  <c r="F7257" i="46"/>
  <c r="F1512" i="46"/>
  <c r="F7260" i="46"/>
  <c r="F1479" i="46"/>
  <c r="F5510" i="46"/>
  <c r="F1578" i="46"/>
  <c r="F1577" i="46"/>
  <c r="F6901" i="46"/>
  <c r="F2066" i="46"/>
  <c r="F2067" i="46"/>
  <c r="F2071" i="46"/>
  <c r="F2072" i="46"/>
  <c r="F2073" i="46"/>
  <c r="F4429" i="46"/>
  <c r="F4430" i="46"/>
  <c r="F4431" i="46"/>
  <c r="F4432" i="46"/>
  <c r="F210" i="46"/>
  <c r="F2070" i="46"/>
  <c r="F908" i="46"/>
  <c r="F2746" i="46"/>
  <c r="F10077" i="46"/>
  <c r="F729" i="46"/>
  <c r="F730" i="46"/>
  <c r="F1530" i="46"/>
  <c r="F6600" i="46"/>
  <c r="F1529" i="46"/>
  <c r="F2319" i="46"/>
  <c r="F1501" i="46"/>
  <c r="F2320" i="46"/>
  <c r="F2323" i="46"/>
  <c r="F2324" i="46"/>
  <c r="F2325" i="46"/>
  <c r="F2321" i="46"/>
  <c r="F2322" i="46"/>
  <c r="F2326" i="46"/>
  <c r="F2327" i="46"/>
  <c r="F4565" i="46"/>
  <c r="F1281" i="46"/>
  <c r="F7658" i="46"/>
  <c r="F687" i="46"/>
  <c r="F9465" i="46"/>
  <c r="F5515" i="46"/>
  <c r="F5516" i="46"/>
  <c r="F9464" i="46"/>
  <c r="F5519" i="46"/>
  <c r="F4122" i="46"/>
  <c r="F5517" i="46"/>
  <c r="F5523" i="46"/>
  <c r="F4123" i="46"/>
  <c r="F5521" i="46"/>
  <c r="F5522" i="46"/>
  <c r="F1005" i="46"/>
  <c r="F5520" i="46"/>
  <c r="F5524" i="46"/>
  <c r="F8839" i="46"/>
  <c r="F8829" i="46"/>
  <c r="F8831" i="46"/>
  <c r="F8825" i="46"/>
  <c r="F8827" i="46"/>
  <c r="F8835" i="46"/>
  <c r="F8843" i="46"/>
  <c r="F8846" i="46"/>
  <c r="F8847" i="46"/>
  <c r="F8833" i="46"/>
  <c r="F8840" i="46"/>
  <c r="F8841" i="46"/>
  <c r="F8845" i="46"/>
  <c r="F7945" i="46"/>
  <c r="F8842" i="46"/>
  <c r="F8844" i="46"/>
  <c r="F3093" i="46"/>
  <c r="F4453" i="46"/>
  <c r="F244" i="46"/>
  <c r="F4642" i="46"/>
  <c r="F1536" i="46"/>
  <c r="F1538" i="46"/>
  <c r="F7997" i="46"/>
  <c r="F7998" i="46"/>
  <c r="F7232" i="46"/>
  <c r="F7233" i="46"/>
  <c r="F1125" i="46"/>
  <c r="F7397" i="46"/>
  <c r="F7644" i="46"/>
  <c r="F7645" i="46"/>
  <c r="F7465" i="46"/>
  <c r="F7435" i="46"/>
  <c r="F7437" i="46"/>
  <c r="F7440" i="46"/>
  <c r="F7441" i="46"/>
  <c r="F7442" i="46"/>
  <c r="F7449" i="46"/>
  <c r="F7450" i="46"/>
  <c r="F7451" i="46"/>
  <c r="F7452" i="46"/>
  <c r="F7453" i="46"/>
  <c r="F7454" i="46"/>
  <c r="F7455" i="46"/>
  <c r="F7456" i="46"/>
  <c r="F7457" i="46"/>
  <c r="F214" i="46"/>
  <c r="F215" i="46"/>
  <c r="F6583" i="46"/>
  <c r="F8074" i="46"/>
  <c r="F8082" i="46"/>
  <c r="F8083" i="46"/>
  <c r="F8075" i="46"/>
  <c r="F8076" i="46"/>
  <c r="F2047" i="46"/>
  <c r="F3005" i="46"/>
  <c r="F6308" i="46"/>
  <c r="F6311" i="46"/>
  <c r="F6316" i="46"/>
  <c r="F6309" i="46"/>
  <c r="F6310" i="46"/>
  <c r="F6315" i="46"/>
  <c r="F6317" i="46"/>
  <c r="F1271" i="46"/>
  <c r="F7816" i="46"/>
  <c r="F3838" i="46"/>
  <c r="F7817" i="46"/>
  <c r="F7818" i="46"/>
  <c r="F7808" i="46"/>
  <c r="F7819" i="46"/>
  <c r="F7017" i="46"/>
  <c r="F7018" i="46"/>
  <c r="F2099" i="46"/>
  <c r="F7019" i="46"/>
  <c r="F7800" i="46"/>
  <c r="F7747" i="46"/>
  <c r="F7750" i="46"/>
  <c r="F7801" i="46"/>
  <c r="F7726" i="46"/>
  <c r="F7347" i="46"/>
  <c r="F7348" i="46"/>
  <c r="F7350" i="46"/>
  <c r="F5837" i="46"/>
  <c r="F1182" i="46"/>
  <c r="F1183" i="46"/>
  <c r="F4697" i="46"/>
  <c r="F1805" i="46"/>
  <c r="F1803" i="46"/>
  <c r="F9112" i="46"/>
  <c r="F9114" i="46"/>
  <c r="F1262" i="46"/>
  <c r="F5929" i="46"/>
  <c r="F946" i="46"/>
  <c r="F2964" i="46"/>
  <c r="F3386" i="46"/>
  <c r="F3574" i="46"/>
  <c r="F5936" i="46"/>
  <c r="F5937" i="46"/>
  <c r="F713" i="46"/>
  <c r="F3575" i="46"/>
  <c r="F3579" i="46"/>
  <c r="F3576" i="46"/>
  <c r="F3578" i="46"/>
  <c r="F5940" i="46"/>
  <c r="F5941" i="46"/>
  <c r="F3577" i="46"/>
  <c r="F6537" i="46"/>
  <c r="F6539" i="46"/>
  <c r="F8070" i="46"/>
  <c r="F3007" i="46"/>
  <c r="F2984" i="46"/>
  <c r="F4193" i="46"/>
  <c r="F3337" i="46"/>
  <c r="F5933" i="46"/>
  <c r="F5935" i="46"/>
  <c r="F225" i="46"/>
  <c r="F6469" i="46"/>
  <c r="F3911" i="46"/>
  <c r="F8073" i="46"/>
  <c r="F1526" i="46"/>
  <c r="F8071" i="46"/>
  <c r="F6541" i="46"/>
  <c r="F6248" i="46"/>
  <c r="F6249" i="46"/>
  <c r="F1905" i="46"/>
  <c r="F6251" i="46"/>
  <c r="F6252" i="46"/>
  <c r="F6253" i="46"/>
  <c r="F6254" i="46"/>
  <c r="F8072" i="46"/>
  <c r="F7089" i="46"/>
  <c r="F7091" i="46"/>
  <c r="F7090" i="46"/>
  <c r="F7092" i="46"/>
  <c r="F7080" i="46"/>
  <c r="F7081" i="46"/>
  <c r="F7082" i="46"/>
  <c r="F7077" i="46"/>
  <c r="F2369" i="46"/>
  <c r="F8571" i="46"/>
  <c r="F954" i="46"/>
  <c r="F6689" i="46"/>
  <c r="F8292" i="46"/>
  <c r="F5445" i="46"/>
  <c r="F721" i="46"/>
  <c r="F6694" i="46"/>
  <c r="F6696" i="46"/>
  <c r="F6691" i="46"/>
  <c r="F3888" i="46"/>
  <c r="F6595" i="46"/>
  <c r="F1665" i="46"/>
  <c r="F1666" i="46"/>
  <c r="F1673" i="46"/>
  <c r="F1675" i="46"/>
  <c r="F1668" i="46"/>
  <c r="F1669" i="46"/>
  <c r="F1671" i="46"/>
  <c r="F1667" i="46"/>
  <c r="F1670" i="46"/>
  <c r="F1672" i="46"/>
  <c r="F1674" i="46"/>
  <c r="F6345" i="46"/>
  <c r="F2817" i="46"/>
  <c r="F3802" i="46"/>
  <c r="F6976" i="46"/>
  <c r="F3409" i="46"/>
  <c r="F2806" i="46"/>
  <c r="F2367" i="46"/>
  <c r="F6919" i="46"/>
  <c r="F6922" i="46"/>
  <c r="F6923" i="46"/>
  <c r="F717" i="46"/>
  <c r="F718" i="46"/>
  <c r="F8288" i="46"/>
  <c r="F8287" i="46"/>
  <c r="F8289" i="46"/>
  <c r="F7678" i="46"/>
  <c r="F7679" i="46"/>
  <c r="F5849" i="46"/>
  <c r="F5851" i="46"/>
  <c r="F5852" i="46"/>
  <c r="F1771" i="46"/>
  <c r="F1772" i="46"/>
  <c r="F6120" i="46"/>
  <c r="F6121" i="46"/>
  <c r="F5876" i="46"/>
  <c r="F5879" i="46"/>
  <c r="F1195" i="46"/>
  <c r="F1775" i="46"/>
  <c r="F1776" i="46"/>
  <c r="F5850" i="46"/>
  <c r="F5853" i="46"/>
  <c r="F5854" i="46"/>
  <c r="F3693" i="46"/>
  <c r="F3695" i="46"/>
  <c r="F5987" i="46"/>
  <c r="F3698" i="46"/>
  <c r="F3699" i="46"/>
  <c r="F3707" i="46"/>
  <c r="F5989" i="46"/>
  <c r="F3696" i="46"/>
  <c r="F1272" i="46"/>
  <c r="F3697" i="46"/>
  <c r="F3703" i="46"/>
  <c r="F3704" i="46"/>
  <c r="F3705" i="46"/>
  <c r="F3706" i="46"/>
  <c r="F6443" i="46"/>
  <c r="F9469" i="46"/>
  <c r="F9473" i="46"/>
  <c r="F9467" i="46"/>
  <c r="F9468" i="46"/>
  <c r="F9470" i="46"/>
  <c r="F9472" i="46"/>
  <c r="F9476" i="46"/>
  <c r="F11" i="46"/>
  <c r="F12" i="46"/>
  <c r="F13" i="46"/>
  <c r="F14" i="46"/>
  <c r="F15" i="46"/>
  <c r="F10" i="46"/>
  <c r="F9475" i="46"/>
  <c r="F6228" i="46"/>
  <c r="F6230" i="46"/>
  <c r="F6233" i="46"/>
  <c r="F3426" i="46"/>
  <c r="F6234" i="46"/>
  <c r="F6235" i="46"/>
  <c r="F6236" i="46"/>
  <c r="F6237" i="46"/>
  <c r="F6601" i="46"/>
  <c r="F7744" i="46"/>
  <c r="F7743" i="46"/>
  <c r="F7745" i="46"/>
  <c r="F7746" i="46"/>
  <c r="F7775" i="46"/>
  <c r="F7748" i="46"/>
  <c r="F7020" i="46"/>
  <c r="F7021" i="46"/>
  <c r="F7749" i="46"/>
  <c r="F1789" i="46"/>
  <c r="F6589" i="46"/>
  <c r="F6591" i="46"/>
  <c r="F8159" i="46"/>
  <c r="F9309" i="46"/>
  <c r="F3272" i="46"/>
  <c r="F4096" i="46"/>
  <c r="F4097" i="46"/>
  <c r="F6592" i="46"/>
  <c r="F6593" i="46"/>
  <c r="F5865" i="46"/>
  <c r="F5866" i="46"/>
  <c r="F5867" i="46"/>
  <c r="F5868" i="46"/>
  <c r="F416" i="46"/>
  <c r="F4098" i="46"/>
  <c r="F8993" i="46"/>
  <c r="F8995" i="46"/>
  <c r="F8994" i="46"/>
  <c r="F8998" i="46"/>
  <c r="F10047" i="46"/>
  <c r="F9000" i="46"/>
  <c r="F9001" i="46"/>
  <c r="F9008" i="46"/>
  <c r="F9011" i="46"/>
  <c r="F9012" i="46"/>
  <c r="F9020" i="46"/>
  <c r="F9026" i="46"/>
  <c r="F9027" i="46"/>
  <c r="F7201" i="46"/>
  <c r="F1693" i="46"/>
  <c r="F1694" i="46"/>
  <c r="F1696" i="46"/>
  <c r="F1697" i="46"/>
  <c r="F1695" i="46"/>
  <c r="F4126" i="46"/>
  <c r="F4127" i="46"/>
  <c r="F4128" i="46"/>
  <c r="F9534" i="46"/>
  <c r="F9535" i="46"/>
  <c r="F9311" i="46"/>
  <c r="F3662" i="46"/>
  <c r="F8077" i="46"/>
  <c r="F8078" i="46"/>
  <c r="F8079" i="46"/>
  <c r="F8080" i="46"/>
  <c r="F8081" i="46"/>
  <c r="F1788" i="46"/>
  <c r="F6089" i="46"/>
  <c r="F6138" i="46"/>
  <c r="F6141" i="46"/>
  <c r="F6137" i="46"/>
  <c r="F6139" i="46"/>
  <c r="F6140" i="46"/>
  <c r="F6396" i="46"/>
  <c r="F6074" i="46"/>
  <c r="F6075" i="46"/>
  <c r="F6076" i="46"/>
  <c r="F6071" i="46"/>
  <c r="F6078" i="46"/>
  <c r="F5595" i="46"/>
  <c r="F6072" i="46"/>
  <c r="F6077" i="46"/>
  <c r="F6133" i="46"/>
  <c r="F6134" i="46"/>
  <c r="F6135" i="46"/>
  <c r="F7139" i="46"/>
  <c r="F7140" i="46"/>
  <c r="F3918" i="46"/>
  <c r="F3919" i="46"/>
  <c r="F6594" i="46"/>
  <c r="F5734" i="46"/>
  <c r="F5584" i="46"/>
  <c r="F5585" i="46"/>
  <c r="F5587" i="46"/>
  <c r="F5588" i="46"/>
  <c r="F8165" i="46"/>
  <c r="F3113" i="46"/>
  <c r="F2826" i="46"/>
  <c r="F5511" i="46"/>
  <c r="F1791" i="46"/>
  <c r="F3433" i="46"/>
  <c r="F6596" i="46"/>
  <c r="F6903" i="46"/>
  <c r="F8361" i="46"/>
  <c r="F6902" i="46"/>
  <c r="F6361" i="46"/>
  <c r="F2915" i="46"/>
  <c r="F2823" i="46"/>
  <c r="F2900" i="46"/>
  <c r="F2068" i="46"/>
  <c r="F2069" i="46"/>
  <c r="F170" i="46"/>
  <c r="F2898" i="46"/>
  <c r="F6597" i="46"/>
  <c r="F3354" i="46"/>
  <c r="F3382" i="46"/>
  <c r="F3383" i="46"/>
  <c r="F1881" i="46"/>
  <c r="F1882" i="46"/>
  <c r="F1891" i="46"/>
  <c r="F6356" i="46"/>
  <c r="F9586" i="46"/>
  <c r="F9624" i="46"/>
  <c r="F9625" i="46"/>
  <c r="F9604" i="46"/>
  <c r="F2781" i="46"/>
  <c r="F2784" i="46"/>
  <c r="F6598" i="46"/>
  <c r="F6599" i="46"/>
  <c r="F3803" i="46"/>
  <c r="F3804" i="46"/>
  <c r="F8175" i="46"/>
  <c r="F7172" i="46"/>
  <c r="F7173" i="46"/>
  <c r="F8181" i="46"/>
  <c r="F8168" i="46"/>
  <c r="F8178" i="46"/>
  <c r="F6602" i="46"/>
  <c r="F8185" i="46"/>
  <c r="F8186" i="46"/>
  <c r="F8187" i="46"/>
  <c r="F8188" i="46"/>
  <c r="F8184" i="46"/>
  <c r="F8406" i="46"/>
  <c r="F1977" i="46"/>
  <c r="F1978" i="46"/>
  <c r="F2824" i="46"/>
  <c r="F2871" i="46"/>
  <c r="F2908" i="46"/>
  <c r="F2914" i="46"/>
  <c r="F2841" i="46"/>
  <c r="F2880" i="46"/>
  <c r="F6004" i="46"/>
  <c r="F6006" i="46"/>
  <c r="F6009" i="46"/>
  <c r="F6005" i="46"/>
  <c r="F2720" i="46"/>
  <c r="F9273" i="46"/>
  <c r="F9274" i="46"/>
  <c r="F9275" i="46"/>
  <c r="F8795" i="46"/>
  <c r="F8166" i="46"/>
  <c r="F8167" i="46"/>
  <c r="F8170" i="46"/>
  <c r="F8172" i="46"/>
  <c r="F8174" i="46"/>
  <c r="F8173" i="46"/>
  <c r="F8176" i="46"/>
  <c r="F6603" i="46"/>
  <c r="F8177" i="46"/>
  <c r="F8180" i="46"/>
  <c r="F8179" i="46"/>
  <c r="F8182" i="46"/>
  <c r="F8183" i="46"/>
  <c r="F2980" i="46"/>
  <c r="F9158" i="46"/>
  <c r="F9168" i="46"/>
  <c r="F4063" i="46"/>
  <c r="F4064" i="46"/>
  <c r="F563" i="46"/>
  <c r="F9436" i="46"/>
  <c r="F8465" i="46"/>
  <c r="F8466" i="46"/>
  <c r="F8463" i="46"/>
  <c r="F9660" i="46"/>
  <c r="F3808" i="46"/>
  <c r="F3807" i="46"/>
  <c r="F8413" i="46"/>
  <c r="F5339" i="46"/>
  <c r="F2847" i="46"/>
  <c r="F6211" i="46"/>
  <c r="F6214" i="46"/>
  <c r="F5568" i="46"/>
  <c r="F707" i="46"/>
  <c r="F1341" i="46"/>
  <c r="F7289" i="46"/>
  <c r="F9080" i="46"/>
  <c r="F9087" i="46"/>
  <c r="F9088" i="46"/>
  <c r="F9085" i="46"/>
  <c r="F9086" i="46"/>
  <c r="F9089" i="46"/>
  <c r="F7113" i="46"/>
  <c r="F7114" i="46"/>
  <c r="F7115" i="46"/>
  <c r="F7112" i="46"/>
  <c r="F5591" i="46"/>
  <c r="F6905" i="46"/>
  <c r="F6906" i="46"/>
  <c r="F7005" i="46"/>
  <c r="F7009" i="46"/>
  <c r="F1220" i="46"/>
  <c r="F1221" i="46"/>
  <c r="F1219" i="46"/>
  <c r="F5992" i="46"/>
  <c r="F5993" i="46"/>
  <c r="F5996" i="46"/>
  <c r="F2079" i="46"/>
  <c r="F2081" i="46"/>
  <c r="F5774" i="46"/>
  <c r="F5775" i="46"/>
  <c r="F5939" i="46"/>
  <c r="F4421" i="46"/>
  <c r="F2083" i="46"/>
  <c r="F2085" i="46"/>
  <c r="F2087" i="46"/>
  <c r="F2089" i="46"/>
  <c r="F2092" i="46"/>
  <c r="F2094" i="46"/>
  <c r="F2075" i="46"/>
  <c r="F2077" i="46"/>
  <c r="F2096" i="46"/>
  <c r="F8199" i="46"/>
  <c r="F8201" i="46"/>
  <c r="F2328" i="46"/>
  <c r="F374" i="46"/>
  <c r="F1487" i="46"/>
  <c r="F1489" i="46"/>
  <c r="F6192" i="46"/>
  <c r="F6193" i="46"/>
  <c r="F1498" i="46"/>
  <c r="F6479" i="46"/>
  <c r="F6482" i="46"/>
  <c r="F5894" i="46"/>
  <c r="F6693" i="46"/>
  <c r="F3889" i="46"/>
  <c r="F6690" i="46"/>
  <c r="F6692" i="46"/>
  <c r="F6695" i="46"/>
  <c r="F3887" i="46"/>
  <c r="F3886" i="46"/>
  <c r="F5446" i="46"/>
  <c r="F2829" i="46"/>
  <c r="F1466" i="46"/>
  <c r="F2904" i="46"/>
  <c r="F425" i="46"/>
  <c r="F426" i="46"/>
  <c r="F427" i="46"/>
  <c r="F428" i="46"/>
  <c r="F430" i="46"/>
  <c r="F431" i="46"/>
  <c r="F432" i="46"/>
  <c r="F433" i="46"/>
  <c r="F7768" i="46"/>
  <c r="F7772" i="46"/>
  <c r="F7767" i="46"/>
  <c r="F6611" i="46"/>
  <c r="F7769" i="46"/>
  <c r="F7770" i="46"/>
  <c r="F7771" i="46"/>
  <c r="F434" i="46"/>
  <c r="F6609" i="46"/>
  <c r="F6608" i="46"/>
  <c r="F6610" i="46"/>
  <c r="F2103" i="46"/>
  <c r="F2104" i="46"/>
  <c r="F2420" i="46"/>
  <c r="F9292" i="46"/>
  <c r="F9293" i="46"/>
  <c r="F307" i="46"/>
  <c r="F308" i="46"/>
  <c r="F305" i="46"/>
  <c r="F306" i="46"/>
  <c r="F9294" i="46"/>
  <c r="F9387" i="46"/>
  <c r="F9390" i="46"/>
  <c r="F953" i="46"/>
  <c r="F5444" i="46"/>
  <c r="F7666" i="46"/>
  <c r="F6477" i="46"/>
  <c r="F1495" i="46"/>
  <c r="F1496" i="46"/>
  <c r="F6475" i="46"/>
  <c r="F6476" i="46"/>
  <c r="F7673" i="46"/>
  <c r="F7672" i="46"/>
  <c r="F2875" i="46"/>
  <c r="F8410" i="46"/>
  <c r="F8412" i="46"/>
  <c r="F8411" i="46"/>
  <c r="F6686" i="46"/>
  <c r="F6619" i="46"/>
  <c r="F6617" i="46"/>
  <c r="F2106" i="46"/>
  <c r="F2108" i="46"/>
  <c r="F2110" i="46"/>
  <c r="F6622" i="46"/>
  <c r="F6055" i="46"/>
  <c r="F6057" i="46"/>
  <c r="F6058" i="46"/>
  <c r="F6059" i="46"/>
  <c r="F6060" i="46"/>
  <c r="F6064" i="46"/>
  <c r="F8798" i="46"/>
  <c r="F8819" i="46"/>
  <c r="F8787" i="46"/>
  <c r="F8821" i="46"/>
  <c r="F3805" i="46"/>
  <c r="F8414" i="46"/>
  <c r="F3851" i="46"/>
  <c r="F3549" i="46"/>
  <c r="F3550" i="46"/>
  <c r="F3548" i="46"/>
  <c r="F9264" i="46"/>
  <c r="F7364" i="46"/>
  <c r="F7366" i="46"/>
  <c r="F7368" i="46"/>
  <c r="F7370" i="46"/>
  <c r="F7373" i="46"/>
  <c r="F7376" i="46"/>
  <c r="F7378" i="46"/>
  <c r="F7380" i="46"/>
  <c r="F7382" i="46"/>
  <c r="F7385" i="46"/>
  <c r="F7365" i="46"/>
  <c r="F7367" i="46"/>
  <c r="F7369" i="46"/>
  <c r="F7371" i="46"/>
  <c r="F7374" i="46"/>
  <c r="F7377" i="46"/>
  <c r="F7379" i="46"/>
  <c r="F7381" i="46"/>
  <c r="F7383" i="46"/>
  <c r="F7386" i="46"/>
  <c r="F5338" i="46"/>
  <c r="F3792" i="46"/>
  <c r="F8200" i="46"/>
  <c r="F6605" i="46"/>
  <c r="F6604" i="46"/>
  <c r="F6607" i="46"/>
  <c r="F6606" i="46"/>
  <c r="F2926" i="46"/>
  <c r="F6027" i="46"/>
  <c r="F6029" i="46"/>
  <c r="F6030" i="46"/>
  <c r="F6033" i="46"/>
  <c r="F6031" i="46"/>
  <c r="F6032" i="46"/>
  <c r="F6034" i="46"/>
  <c r="F6346" i="46"/>
  <c r="F7438" i="46"/>
  <c r="F7184" i="46"/>
  <c r="F7185" i="46"/>
  <c r="F2934" i="46"/>
  <c r="F2935" i="46"/>
  <c r="F10019" i="46"/>
  <c r="F10018" i="46"/>
  <c r="F10020" i="46"/>
  <c r="F10017" i="46"/>
  <c r="F2254" i="46"/>
  <c r="F8002" i="46"/>
  <c r="F2256" i="46"/>
  <c r="F8001" i="46"/>
  <c r="F2255" i="46"/>
  <c r="F3001" i="46"/>
  <c r="F7674" i="46"/>
  <c r="F7675" i="46"/>
  <c r="F7993" i="46"/>
  <c r="F1790" i="46"/>
  <c r="F440" i="46"/>
  <c r="F446" i="46"/>
  <c r="F438" i="46"/>
  <c r="F447" i="46"/>
  <c r="F454" i="46"/>
  <c r="F442" i="46"/>
  <c r="F443" i="46"/>
  <c r="F451" i="46"/>
  <c r="F6612" i="46"/>
  <c r="F455" i="46"/>
  <c r="F3028" i="46"/>
  <c r="F7970" i="46"/>
  <c r="F7972" i="46"/>
  <c r="F7973" i="46"/>
  <c r="F9582" i="46"/>
  <c r="F2747" i="46"/>
  <c r="F2925" i="46"/>
  <c r="F6613" i="46"/>
  <c r="F6614" i="46"/>
  <c r="F7420" i="46"/>
  <c r="F7421" i="46"/>
  <c r="F7419" i="46"/>
  <c r="F2883" i="46"/>
  <c r="F5569" i="46"/>
  <c r="F5611" i="46"/>
  <c r="F6267" i="46"/>
  <c r="F6268" i="46"/>
  <c r="F6266" i="46"/>
  <c r="F6269" i="46"/>
  <c r="F6270" i="46"/>
  <c r="F6271" i="46"/>
  <c r="F6272" i="46"/>
  <c r="F265" i="46"/>
  <c r="F8205" i="46"/>
  <c r="F6616" i="46"/>
  <c r="F6615" i="46"/>
  <c r="F6618" i="46"/>
  <c r="F6621" i="46"/>
  <c r="F6628" i="46"/>
  <c r="F6629" i="46"/>
  <c r="F6626" i="46"/>
  <c r="F6627" i="46"/>
  <c r="F8202" i="46"/>
  <c r="F8203" i="46"/>
  <c r="F6638" i="46"/>
  <c r="F2803" i="46"/>
  <c r="F2810" i="46"/>
  <c r="F2825" i="46"/>
  <c r="F2887" i="46"/>
  <c r="F2932" i="46"/>
  <c r="F6640" i="46"/>
  <c r="F7387" i="46"/>
  <c r="F7388" i="46"/>
  <c r="F7389" i="46"/>
  <c r="F1687" i="46"/>
  <c r="F7390" i="46"/>
  <c r="F5673" i="46"/>
  <c r="F5890" i="46"/>
  <c r="F1208" i="46"/>
  <c r="F1212" i="46"/>
  <c r="F1214" i="46"/>
  <c r="F5891" i="46"/>
  <c r="F1204" i="46"/>
  <c r="F1206" i="46"/>
  <c r="F1210" i="46"/>
  <c r="F1216" i="46"/>
  <c r="F1218" i="46"/>
  <c r="F1200" i="46"/>
  <c r="F5232" i="46"/>
  <c r="F958" i="46"/>
  <c r="F959" i="46"/>
  <c r="F5452" i="46"/>
  <c r="F3442" i="46"/>
  <c r="F3443" i="46"/>
  <c r="F6643" i="46"/>
  <c r="F6644" i="46"/>
  <c r="F6645" i="46"/>
  <c r="F6321" i="46"/>
  <c r="F6322" i="46"/>
  <c r="F6318" i="46"/>
  <c r="F6320" i="46"/>
  <c r="F7403" i="46"/>
  <c r="F6045" i="46"/>
  <c r="F6047" i="46"/>
  <c r="F1840" i="46"/>
  <c r="F6046" i="46"/>
  <c r="F6048" i="46"/>
  <c r="F6049" i="46"/>
  <c r="F6050" i="46"/>
  <c r="F6044" i="46"/>
  <c r="F6054" i="46"/>
  <c r="F6063" i="46"/>
  <c r="F6056" i="46"/>
  <c r="F6061" i="46"/>
  <c r="F6062" i="46"/>
  <c r="F6051" i="46"/>
  <c r="F6053" i="46"/>
  <c r="F6065" i="46"/>
  <c r="F6066" i="46"/>
  <c r="F5359" i="46"/>
  <c r="F6945" i="46"/>
  <c r="F6946" i="46"/>
  <c r="F7242" i="46"/>
  <c r="F284" i="46"/>
  <c r="F6682" i="46"/>
  <c r="F285" i="46"/>
  <c r="F6683" i="46"/>
  <c r="F6620" i="46"/>
  <c r="F9662" i="46"/>
  <c r="F9661" i="46"/>
  <c r="F6625" i="46"/>
  <c r="F6630" i="46"/>
  <c r="F6634" i="46"/>
  <c r="F6624" i="46"/>
  <c r="F6633" i="46"/>
  <c r="F6631" i="46"/>
  <c r="F6632" i="46"/>
  <c r="F6635" i="46"/>
  <c r="F6636" i="46"/>
  <c r="F6623" i="46"/>
  <c r="F5998" i="46"/>
  <c r="F6323" i="46"/>
  <c r="F6327" i="46"/>
  <c r="F6646" i="46"/>
  <c r="F8206" i="46"/>
  <c r="F8207" i="46"/>
  <c r="F8208" i="46"/>
  <c r="F8214" i="46"/>
  <c r="F8215" i="46"/>
  <c r="F6654" i="46"/>
  <c r="F3713" i="46"/>
  <c r="F3710" i="46"/>
  <c r="F3711" i="46"/>
  <c r="F3714" i="46"/>
  <c r="F3716" i="46"/>
  <c r="F7401" i="46"/>
  <c r="F1300" i="46"/>
  <c r="F1301" i="46"/>
  <c r="F1304" i="46"/>
  <c r="F1302" i="46"/>
  <c r="F1303" i="46"/>
  <c r="F5561" i="46"/>
  <c r="F5562" i="46"/>
  <c r="F5563" i="46"/>
  <c r="F1912" i="46"/>
  <c r="F4700" i="46"/>
  <c r="F6647" i="46"/>
  <c r="F8209" i="46"/>
  <c r="F8210" i="46"/>
  <c r="F8211" i="46"/>
  <c r="F8212" i="46"/>
  <c r="F8213" i="46"/>
  <c r="F8216" i="46"/>
  <c r="F8217" i="46"/>
  <c r="F8218" i="46"/>
  <c r="F8220" i="46"/>
  <c r="F8222" i="46"/>
  <c r="F8223" i="46"/>
  <c r="F8230" i="46"/>
  <c r="F8221" i="46"/>
  <c r="F8224" i="46"/>
  <c r="F8225" i="46"/>
  <c r="F8226" i="46"/>
  <c r="F8228" i="46"/>
  <c r="F8229" i="46"/>
  <c r="F8242" i="46"/>
  <c r="F8190" i="46"/>
  <c r="F8189" i="46"/>
  <c r="F6649" i="46"/>
  <c r="F6651" i="46"/>
  <c r="F2909" i="46"/>
  <c r="F3897" i="46"/>
  <c r="F3906" i="46"/>
  <c r="F6652" i="46"/>
  <c r="F8240" i="46"/>
  <c r="F8193" i="46"/>
  <c r="F8192" i="46"/>
  <c r="F8191" i="46"/>
  <c r="F8196" i="46"/>
  <c r="F8198" i="46"/>
  <c r="F8164" i="46"/>
  <c r="F8195" i="46"/>
  <c r="F8197" i="46"/>
  <c r="F8194" i="46"/>
  <c r="F6648" i="46"/>
  <c r="F6650" i="46"/>
  <c r="F6653" i="46"/>
  <c r="F3736" i="46"/>
  <c r="F3738" i="46"/>
  <c r="F3737" i="46"/>
  <c r="F1386" i="46"/>
  <c r="F1349" i="46"/>
  <c r="F7093" i="46"/>
  <c r="F8382" i="46"/>
  <c r="F6370" i="46"/>
  <c r="F6375" i="46"/>
  <c r="F6380" i="46"/>
  <c r="F2929" i="46"/>
  <c r="F2924" i="46"/>
  <c r="F2892" i="46"/>
  <c r="F8086" i="46"/>
  <c r="F8087" i="46"/>
  <c r="F8084" i="46"/>
  <c r="F8085" i="46"/>
  <c r="F5955" i="46"/>
  <c r="F5945" i="46"/>
  <c r="F5947" i="46"/>
  <c r="F5949" i="46"/>
  <c r="F5950" i="46"/>
  <c r="F5954" i="46"/>
  <c r="F5948" i="46"/>
  <c r="F5951" i="46"/>
  <c r="F6917" i="46"/>
  <c r="F4735" i="46"/>
  <c r="F4737" i="46"/>
  <c r="F6394" i="46"/>
  <c r="F9686" i="46"/>
  <c r="F3907" i="46"/>
  <c r="F6395" i="46"/>
  <c r="F2994" i="46"/>
  <c r="F6200" i="46"/>
  <c r="F6201" i="46"/>
  <c r="F6915" i="46"/>
  <c r="F6950" i="46"/>
  <c r="F3429" i="46"/>
  <c r="F6338" i="46"/>
  <c r="F7183" i="46"/>
  <c r="F9910" i="46"/>
  <c r="F9616" i="46"/>
  <c r="F9617" i="46"/>
  <c r="F9618" i="46"/>
  <c r="F5453" i="46"/>
  <c r="F3840" i="46"/>
  <c r="F3841" i="46"/>
  <c r="F8385" i="46"/>
  <c r="F8387" i="46"/>
  <c r="F7241" i="46"/>
  <c r="F7243" i="46"/>
  <c r="F5943" i="46"/>
  <c r="F6977" i="46"/>
  <c r="F6978" i="46"/>
  <c r="F952" i="46"/>
  <c r="F3430" i="46"/>
  <c r="F8367" i="46"/>
  <c r="F7415" i="46"/>
  <c r="F6144" i="46"/>
  <c r="F6145" i="46"/>
  <c r="F6146" i="46"/>
  <c r="F6147" i="46"/>
  <c r="F6148" i="46"/>
  <c r="F6149" i="46"/>
  <c r="F5957" i="46"/>
  <c r="F5958" i="46"/>
  <c r="F5942" i="46"/>
  <c r="F5944" i="46"/>
  <c r="F5959" i="46"/>
  <c r="F777" i="46"/>
  <c r="F5961" i="46"/>
  <c r="F5960" i="46"/>
  <c r="F3837" i="46"/>
  <c r="F2451" i="46"/>
  <c r="F2450" i="46"/>
  <c r="F7062" i="46"/>
  <c r="F6397" i="46"/>
  <c r="F6398" i="46"/>
  <c r="F6415" i="46"/>
  <c r="F6416" i="46"/>
  <c r="F1471" i="46"/>
  <c r="F6417" i="46"/>
  <c r="F6418" i="46"/>
  <c r="F6419" i="46"/>
  <c r="F6420" i="46"/>
  <c r="F4099" i="46"/>
  <c r="F4100" i="46"/>
  <c r="F5353" i="46"/>
  <c r="F5354" i="46"/>
  <c r="F4101" i="46"/>
  <c r="F8364" i="46"/>
  <c r="F8368" i="46"/>
  <c r="F8604" i="46"/>
  <c r="F8605" i="46"/>
  <c r="F8606" i="46"/>
  <c r="F8607" i="46"/>
  <c r="F8320" i="46"/>
  <c r="F6035" i="46"/>
  <c r="F6036" i="46"/>
  <c r="F6038" i="46"/>
  <c r="F6037" i="46"/>
  <c r="F3712" i="46"/>
  <c r="F3715" i="46"/>
  <c r="F8386" i="46"/>
  <c r="F1872" i="46"/>
  <c r="F1875" i="46"/>
  <c r="F1876" i="46"/>
  <c r="F1877" i="46"/>
  <c r="F1878" i="46"/>
  <c r="F1879" i="46"/>
  <c r="F29" i="46"/>
  <c r="F1874" i="46"/>
  <c r="F1883" i="46"/>
  <c r="F1884" i="46"/>
  <c r="F1885" i="46"/>
  <c r="F1886" i="46"/>
  <c r="F1880" i="46"/>
  <c r="F1888" i="46"/>
  <c r="F6292" i="46"/>
  <c r="F7531" i="46"/>
  <c r="F7532" i="46"/>
  <c r="F6296" i="46"/>
  <c r="F9933" i="46"/>
  <c r="F7537" i="46"/>
  <c r="F7536" i="46"/>
  <c r="F7535" i="46"/>
  <c r="F7084" i="46"/>
  <c r="F2370" i="46"/>
  <c r="F7087" i="46"/>
  <c r="F8378" i="46"/>
  <c r="F8379" i="46"/>
  <c r="F8380" i="46"/>
  <c r="F8381" i="46"/>
  <c r="F7813" i="46"/>
  <c r="F7083" i="46"/>
  <c r="F7085" i="46"/>
  <c r="F7086" i="46"/>
  <c r="F7088" i="46"/>
  <c r="F1497" i="46"/>
  <c r="F6480" i="46"/>
  <c r="F6471" i="46"/>
  <c r="F6305" i="46"/>
  <c r="F6307" i="46"/>
  <c r="F9229" i="46"/>
  <c r="F8678" i="46"/>
  <c r="F3540" i="46"/>
  <c r="F3538" i="46"/>
  <c r="F3539" i="46"/>
  <c r="F8143" i="46"/>
  <c r="F8142" i="46"/>
  <c r="F7556" i="46"/>
  <c r="F7558" i="46"/>
  <c r="F7560" i="46"/>
  <c r="F8141" i="46"/>
  <c r="F6160" i="46"/>
  <c r="F6162" i="46"/>
  <c r="F6166" i="46"/>
  <c r="F6163" i="46"/>
  <c r="F6164" i="46"/>
  <c r="F6165" i="46"/>
  <c r="F6161" i="46"/>
  <c r="F6168" i="46"/>
  <c r="F6169" i="46"/>
  <c r="F6167" i="46"/>
  <c r="F1319" i="46"/>
  <c r="F10011" i="46"/>
  <c r="F3830" i="46"/>
  <c r="F3831" i="46"/>
  <c r="F3832" i="46"/>
  <c r="F3676" i="46"/>
  <c r="F7247" i="46"/>
  <c r="F7248" i="46"/>
  <c r="F6981" i="46"/>
  <c r="F7250" i="46"/>
  <c r="F7251" i="46"/>
  <c r="F7249" i="46"/>
  <c r="F3677" i="46"/>
  <c r="F6982" i="46"/>
  <c r="F6983" i="46"/>
  <c r="F8376" i="46"/>
  <c r="F3761" i="46"/>
  <c r="F3760" i="46"/>
  <c r="F3762" i="46"/>
  <c r="F7158" i="46"/>
  <c r="F7159" i="46"/>
  <c r="F7859" i="46"/>
  <c r="F3843" i="46"/>
  <c r="F8140" i="46"/>
  <c r="F6428" i="46"/>
  <c r="F5343" i="46"/>
  <c r="F7671" i="46"/>
  <c r="F2801" i="46"/>
  <c r="F7052" i="46"/>
  <c r="F8112" i="46"/>
  <c r="F8113" i="46"/>
  <c r="F8114" i="46"/>
  <c r="F7751" i="46"/>
  <c r="F7051" i="46"/>
  <c r="F8110" i="46"/>
  <c r="F7053" i="46"/>
  <c r="F7055" i="46"/>
  <c r="F8115" i="46"/>
  <c r="F7056" i="46"/>
  <c r="F6324" i="46"/>
  <c r="F1393" i="46"/>
  <c r="F6325" i="46"/>
  <c r="F6326" i="46"/>
  <c r="F6328" i="46"/>
  <c r="F6142" i="46"/>
  <c r="F6143" i="46"/>
  <c r="F6347" i="46"/>
  <c r="F7006" i="46"/>
  <c r="F7008" i="46"/>
  <c r="F7011" i="46"/>
  <c r="F7007" i="46"/>
  <c r="F7010" i="46"/>
  <c r="F7012" i="46"/>
  <c r="F7013" i="46"/>
  <c r="F1968" i="46"/>
  <c r="F1970" i="46"/>
  <c r="F6172" i="46"/>
  <c r="F1967" i="46"/>
  <c r="F1969" i="46"/>
  <c r="F188" i="46"/>
  <c r="F189" i="46"/>
  <c r="F951" i="46"/>
  <c r="F1864" i="46"/>
  <c r="F1871" i="46"/>
  <c r="F1866" i="46"/>
  <c r="F1867" i="46"/>
  <c r="F1868" i="46"/>
  <c r="F1865" i="46"/>
  <c r="F1869" i="46"/>
  <c r="F3263" i="46"/>
  <c r="F1870" i="46"/>
  <c r="F7992" i="46"/>
  <c r="F7994" i="46"/>
  <c r="F2854" i="46"/>
  <c r="F271" i="46"/>
  <c r="F6280" i="46"/>
  <c r="F6240" i="46"/>
  <c r="F6241" i="46"/>
  <c r="F6283" i="46"/>
  <c r="F4006" i="46"/>
  <c r="F8583" i="46"/>
  <c r="F7152" i="46"/>
  <c r="F7153" i="46"/>
  <c r="F1616" i="46"/>
  <c r="F4007" i="46"/>
  <c r="F7142" i="46"/>
  <c r="F3427" i="46"/>
  <c r="F3428" i="46"/>
  <c r="F5761" i="46"/>
  <c r="F1351" i="46"/>
  <c r="F1354" i="46"/>
  <c r="F1357" i="46"/>
  <c r="F6231" i="46"/>
  <c r="F1360" i="46"/>
  <c r="F6298" i="46"/>
  <c r="F2953" i="46"/>
  <c r="F4426" i="46"/>
  <c r="F4427" i="46"/>
  <c r="F7544" i="46"/>
  <c r="F7542" i="46"/>
  <c r="F7543" i="46"/>
  <c r="F3380" i="46"/>
  <c r="F3299" i="46"/>
  <c r="F969" i="46"/>
  <c r="F970" i="46"/>
  <c r="F971" i="46"/>
  <c r="F973" i="46"/>
  <c r="F968" i="46"/>
  <c r="F972" i="46"/>
  <c r="F6285" i="46"/>
  <c r="F6286" i="46"/>
  <c r="F6287" i="46"/>
  <c r="F6288" i="46"/>
  <c r="F6289" i="46"/>
  <c r="F7518" i="46"/>
  <c r="F7519" i="46"/>
  <c r="F7539" i="46"/>
  <c r="F6300" i="46"/>
  <c r="F9039" i="46"/>
  <c r="F9040" i="46"/>
  <c r="F2927" i="46"/>
  <c r="F7106" i="46"/>
  <c r="F7107" i="46"/>
  <c r="F1427" i="46"/>
  <c r="F5583" i="46"/>
  <c r="F5582" i="46"/>
  <c r="F8375" i="46"/>
  <c r="F7244" i="46"/>
  <c r="F7246" i="46"/>
  <c r="F3654" i="46"/>
  <c r="F6951" i="46"/>
  <c r="F7061" i="46"/>
  <c r="F8508" i="46"/>
  <c r="F4438" i="46"/>
  <c r="F6389" i="46"/>
  <c r="F1895" i="46"/>
  <c r="F6124" i="46"/>
  <c r="F6132" i="46"/>
  <c r="F6123" i="46"/>
  <c r="F5984" i="46"/>
  <c r="F6136" i="46"/>
  <c r="F3773" i="46"/>
  <c r="F3774" i="46"/>
  <c r="F619" i="46"/>
  <c r="F3775" i="46"/>
  <c r="F3776" i="46"/>
  <c r="F2972" i="46"/>
  <c r="F3779" i="46"/>
  <c r="F3780" i="46"/>
  <c r="F6483" i="46"/>
  <c r="F3778" i="46"/>
  <c r="F3781" i="46"/>
  <c r="F3782" i="46"/>
  <c r="F3783" i="46"/>
  <c r="F211" i="46"/>
  <c r="F212" i="46"/>
  <c r="F2850" i="46"/>
  <c r="F6278" i="46"/>
  <c r="F5570" i="46"/>
  <c r="F595" i="46"/>
  <c r="F596" i="46"/>
  <c r="F597" i="46"/>
  <c r="F600" i="46"/>
  <c r="F601" i="46"/>
  <c r="F598" i="46"/>
  <c r="F599" i="46"/>
  <c r="F603" i="46"/>
  <c r="F602" i="46"/>
  <c r="F605" i="46"/>
  <c r="F606" i="46"/>
  <c r="F3815" i="46"/>
  <c r="F3359" i="46"/>
  <c r="F3357" i="46"/>
  <c r="F3358" i="46"/>
  <c r="F3814" i="46"/>
  <c r="F6359" i="46"/>
  <c r="F6360" i="46"/>
  <c r="F9049" i="46"/>
  <c r="F9050" i="46"/>
  <c r="F9051" i="46"/>
  <c r="F9052" i="46"/>
  <c r="F9055" i="46"/>
  <c r="F2867" i="46"/>
  <c r="F2865" i="46"/>
  <c r="F2851" i="46"/>
  <c r="F3507" i="46"/>
  <c r="F7820" i="46"/>
  <c r="F7763" i="46"/>
  <c r="F9161" i="46"/>
  <c r="F9164" i="46"/>
  <c r="F3725" i="46"/>
  <c r="F8116" i="46"/>
  <c r="F8117" i="46"/>
  <c r="F7753" i="46"/>
  <c r="F8111" i="46"/>
  <c r="F7752" i="46"/>
  <c r="F8377" i="46"/>
  <c r="F7757" i="46"/>
  <c r="F7758" i="46"/>
  <c r="F7760" i="46"/>
  <c r="F7776" i="46"/>
  <c r="F7057" i="46"/>
  <c r="F7058" i="46"/>
  <c r="F7754" i="46"/>
  <c r="F7755" i="46"/>
  <c r="F7756" i="46"/>
  <c r="F7759" i="46"/>
  <c r="F7766" i="46"/>
  <c r="F918" i="46"/>
  <c r="F919" i="46"/>
  <c r="F920" i="46"/>
  <c r="F921" i="46"/>
  <c r="F924" i="46"/>
  <c r="F925" i="46"/>
  <c r="F926" i="46"/>
  <c r="F927" i="46"/>
  <c r="F928" i="46"/>
  <c r="F915" i="46"/>
  <c r="F916" i="46"/>
  <c r="F917" i="46"/>
  <c r="F922" i="46"/>
  <c r="F923" i="46"/>
  <c r="F3280" i="46"/>
  <c r="F2844" i="46"/>
  <c r="F2045" i="46"/>
  <c r="F6467" i="46"/>
  <c r="F6468" i="46"/>
  <c r="F8107" i="46"/>
  <c r="F8106" i="46"/>
  <c r="F722" i="46"/>
  <c r="F723" i="46"/>
  <c r="F8374" i="46"/>
  <c r="F5991" i="46"/>
  <c r="F2881" i="46"/>
  <c r="F3002" i="46"/>
  <c r="F2882" i="46"/>
  <c r="F2846" i="46"/>
  <c r="F6444" i="46"/>
  <c r="F6445" i="46"/>
  <c r="F2813" i="46"/>
  <c r="F2812" i="46"/>
  <c r="F458" i="46"/>
  <c r="F459" i="46"/>
  <c r="F461" i="46"/>
  <c r="F3784" i="46"/>
  <c r="F6484" i="46"/>
  <c r="F6485" i="46"/>
  <c r="F6486" i="46"/>
  <c r="F3785" i="46"/>
  <c r="F213" i="46"/>
  <c r="F4451" i="46"/>
  <c r="F2889" i="46"/>
  <c r="F2912" i="46"/>
  <c r="F2916" i="46"/>
  <c r="F2918" i="46"/>
  <c r="F4458" i="46"/>
  <c r="F4455" i="46"/>
  <c r="F5041" i="46"/>
  <c r="F2848" i="46"/>
  <c r="F2852" i="46"/>
  <c r="F2933" i="46"/>
  <c r="F444" i="46"/>
  <c r="F445" i="46"/>
  <c r="F998" i="46"/>
  <c r="F108" i="46"/>
  <c r="F110" i="46"/>
  <c r="F111" i="46"/>
  <c r="F107" i="46"/>
  <c r="F109" i="46"/>
  <c r="F9397" i="46"/>
  <c r="F2234" i="46"/>
  <c r="F4675" i="46"/>
  <c r="F1324" i="46"/>
  <c r="F6481" i="46"/>
  <c r="F1494" i="46"/>
  <c r="F3990" i="46"/>
  <c r="F6413" i="46"/>
  <c r="F2988" i="46"/>
  <c r="F3009" i="46"/>
  <c r="F2946" i="46"/>
  <c r="F3920" i="46"/>
  <c r="F3921" i="46"/>
  <c r="F2329" i="46"/>
  <c r="F2102" i="46"/>
  <c r="F9633" i="46"/>
  <c r="F9634" i="46"/>
  <c r="F8055" i="46"/>
  <c r="F8056" i="46"/>
  <c r="F5483" i="46"/>
  <c r="F5486" i="46"/>
  <c r="F296" i="46"/>
  <c r="F883" i="46"/>
  <c r="F884" i="46"/>
  <c r="F2940" i="46"/>
  <c r="F4460" i="46"/>
  <c r="F942" i="46"/>
  <c r="F943" i="46"/>
  <c r="F934" i="46"/>
  <c r="F939" i="46"/>
  <c r="F940" i="46"/>
  <c r="F935" i="46"/>
  <c r="F936" i="46"/>
  <c r="F937" i="46"/>
  <c r="F938" i="46"/>
  <c r="F941" i="46"/>
  <c r="F2998" i="46"/>
  <c r="F2376" i="46"/>
  <c r="F1534" i="46"/>
  <c r="F3330" i="46"/>
  <c r="F6637" i="46"/>
  <c r="F2899" i="46"/>
  <c r="F228" i="46"/>
  <c r="F1293" i="46"/>
  <c r="F1295" i="46"/>
  <c r="F1296" i="46"/>
  <c r="F1294" i="46"/>
  <c r="F7298" i="46"/>
  <c r="F3904" i="46"/>
  <c r="F1421" i="46"/>
  <c r="F2333" i="46"/>
  <c r="F2334" i="46"/>
  <c r="F2332" i="46"/>
  <c r="F2335" i="46"/>
  <c r="F2336" i="46"/>
  <c r="F2337" i="46"/>
  <c r="F2338" i="46"/>
  <c r="F2339" i="46"/>
  <c r="F2340" i="46"/>
  <c r="F2341" i="46"/>
  <c r="F3353" i="46"/>
  <c r="F5252" i="46"/>
  <c r="F9871" i="46"/>
  <c r="F7294" i="46"/>
  <c r="F7295" i="46"/>
  <c r="F184" i="46"/>
  <c r="F9919" i="46"/>
  <c r="F9918" i="46"/>
  <c r="F9928" i="46"/>
  <c r="F4494" i="46"/>
  <c r="F4495" i="46"/>
  <c r="F4496" i="46"/>
  <c r="F4497" i="46"/>
  <c r="F4499" i="46"/>
  <c r="F4500" i="46"/>
  <c r="F4501" i="46"/>
  <c r="F7665" i="46"/>
  <c r="F4502" i="46"/>
  <c r="F4505" i="46"/>
  <c r="F4507" i="46"/>
  <c r="F4508" i="46"/>
  <c r="F4513" i="46"/>
  <c r="F4516" i="46"/>
  <c r="F4503" i="46"/>
  <c r="F4504" i="46"/>
  <c r="F4510" i="46"/>
  <c r="F4511" i="46"/>
  <c r="F4514" i="46"/>
  <c r="F4520" i="46"/>
  <c r="F4506" i="46"/>
  <c r="F4509" i="46"/>
  <c r="F4515" i="46"/>
  <c r="F4512" i="46"/>
  <c r="F4519" i="46"/>
  <c r="F4517" i="46"/>
  <c r="F4518" i="46"/>
  <c r="F4521" i="46"/>
  <c r="F4522" i="46"/>
  <c r="F4523" i="46"/>
  <c r="F1606" i="46"/>
  <c r="F1607" i="46"/>
  <c r="F1032" i="46"/>
  <c r="F239" i="46"/>
  <c r="F4855" i="46"/>
  <c r="F3161" i="46"/>
  <c r="F3163" i="46"/>
  <c r="F4293" i="46"/>
  <c r="F4292" i="46"/>
  <c r="F34" i="46"/>
  <c r="F1576" i="46"/>
  <c r="F4738" i="46"/>
  <c r="F4747" i="46"/>
  <c r="F4736" i="46"/>
  <c r="F4739" i="46"/>
  <c r="F10021" i="46"/>
  <c r="F6343" i="46"/>
  <c r="F6842" i="46"/>
  <c r="F1456" i="46"/>
  <c r="F1455" i="46"/>
  <c r="F4439" i="46"/>
  <c r="F1457" i="46"/>
  <c r="F5157" i="46"/>
  <c r="F6913" i="46"/>
  <c r="F5500" i="46"/>
  <c r="F1569" i="46"/>
  <c r="F1570" i="46"/>
  <c r="F1571" i="46"/>
  <c r="F1572" i="46"/>
  <c r="F7297" i="46"/>
  <c r="F3199" i="46"/>
  <c r="F4652" i="46"/>
  <c r="F2766" i="46"/>
  <c r="F2767" i="46"/>
  <c r="F5513" i="46"/>
  <c r="F5514" i="46"/>
  <c r="F158" i="46"/>
  <c r="F960" i="46"/>
  <c r="F961" i="46"/>
  <c r="F8423" i="46"/>
  <c r="F10022" i="46"/>
  <c r="F1401" i="46"/>
  <c r="F907" i="46"/>
  <c r="F905" i="46"/>
  <c r="F906" i="46"/>
  <c r="F7296" i="46"/>
  <c r="F7187" i="46"/>
  <c r="F3905" i="46"/>
  <c r="F3763" i="46"/>
  <c r="F5242" i="46"/>
  <c r="F3717" i="46"/>
  <c r="F5243" i="46"/>
  <c r="F7413" i="46"/>
  <c r="F7416" i="46"/>
  <c r="F1638" i="46"/>
  <c r="F7182" i="46"/>
  <c r="F1375" i="46"/>
  <c r="F1376" i="46"/>
  <c r="F4355" i="46"/>
  <c r="F4356" i="46"/>
  <c r="F4357" i="46"/>
  <c r="F1377" i="46"/>
  <c r="F1378" i="46"/>
  <c r="F80" i="46"/>
  <c r="F81" i="46"/>
  <c r="F89" i="46"/>
  <c r="F90" i="46"/>
  <c r="F2770" i="46"/>
  <c r="F82" i="46"/>
  <c r="F83" i="46"/>
  <c r="F84" i="46"/>
  <c r="F85" i="46"/>
  <c r="F91" i="46"/>
  <c r="F92" i="46"/>
  <c r="F93" i="46"/>
  <c r="F86" i="46"/>
  <c r="F1532" i="46"/>
  <c r="F5509" i="46"/>
  <c r="F724" i="46"/>
  <c r="F725" i="46"/>
  <c r="F1533" i="46"/>
  <c r="F2331" i="46"/>
  <c r="F2989" i="46"/>
  <c r="F7282" i="46"/>
  <c r="F885" i="46"/>
  <c r="F886" i="46"/>
  <c r="F888" i="46"/>
  <c r="F2950" i="46"/>
  <c r="F887" i="46"/>
  <c r="F889" i="46"/>
  <c r="F890" i="46"/>
  <c r="F6639" i="46"/>
  <c r="F5656" i="46"/>
  <c r="F8066" i="46"/>
  <c r="F6642" i="46"/>
  <c r="F1073" i="46"/>
  <c r="F1854" i="46"/>
  <c r="F1856" i="46"/>
  <c r="F1201" i="46"/>
  <c r="F1202" i="46"/>
  <c r="F978" i="46"/>
  <c r="F979" i="46"/>
  <c r="F980" i="46"/>
  <c r="F982" i="46"/>
  <c r="F983" i="46"/>
  <c r="F976" i="46"/>
  <c r="F977" i="46"/>
  <c r="F981" i="46"/>
  <c r="F984" i="46"/>
  <c r="F5668" i="46"/>
  <c r="F5658" i="46"/>
  <c r="F6641" i="46"/>
  <c r="F1486" i="46"/>
  <c r="F1488" i="46"/>
  <c r="F1275" i="46"/>
  <c r="F1289" i="46"/>
  <c r="F1392" i="46"/>
  <c r="F6319" i="46"/>
  <c r="F1292" i="46"/>
  <c r="F1599" i="46"/>
  <c r="F1598" i="46"/>
  <c r="F1816" i="46"/>
  <c r="F7328" i="46"/>
  <c r="F5614" i="46"/>
  <c r="F1320" i="46"/>
  <c r="F1321" i="46"/>
  <c r="F5340" i="46"/>
  <c r="F5342" i="46"/>
  <c r="F1323" i="46"/>
  <c r="F1322" i="46"/>
  <c r="F5565" i="46"/>
  <c r="F3680" i="46"/>
  <c r="F3681" i="46"/>
  <c r="F4686" i="46"/>
  <c r="F4685" i="46"/>
  <c r="F4684" i="46"/>
  <c r="F5269" i="46"/>
  <c r="F5571" i="46"/>
  <c r="F5572" i="46"/>
  <c r="F4947" i="46"/>
  <c r="F9745" i="46"/>
  <c r="F2549" i="46"/>
  <c r="F10052" i="46"/>
  <c r="F10053" i="46"/>
  <c r="F10054" i="46"/>
  <c r="F10055" i="46"/>
  <c r="F642" i="46"/>
  <c r="F8554" i="46"/>
  <c r="F644" i="46"/>
  <c r="F8555" i="46"/>
  <c r="F2533" i="46"/>
  <c r="F2534" i="46"/>
  <c r="F4364" i="46"/>
  <c r="F4376" i="46"/>
  <c r="F7462" i="46"/>
  <c r="F4368" i="46"/>
  <c r="F1908" i="46"/>
  <c r="F7464" i="46"/>
  <c r="F7463" i="46"/>
  <c r="F1909" i="46"/>
  <c r="F4362" i="46"/>
  <c r="F4381" i="46"/>
  <c r="F3193" i="46"/>
  <c r="F8512" i="46"/>
  <c r="F2657" i="46"/>
  <c r="F340" i="46"/>
  <c r="F2658" i="46"/>
  <c r="F2659" i="46"/>
  <c r="F9073" i="46"/>
  <c r="F9074" i="46"/>
  <c r="F1350" i="46"/>
  <c r="F1353" i="46"/>
  <c r="F1356" i="46"/>
  <c r="F1359" i="46"/>
  <c r="F9929" i="46"/>
  <c r="F9930" i="46"/>
  <c r="F1385" i="46"/>
  <c r="F9038" i="46"/>
  <c r="F9064" i="46"/>
  <c r="F8047" i="46"/>
  <c r="F8048" i="46"/>
  <c r="F8049" i="46"/>
  <c r="F8050" i="46"/>
  <c r="F8051" i="46"/>
  <c r="F6041" i="46"/>
  <c r="F1426" i="46"/>
  <c r="F1584" i="46"/>
  <c r="F2458" i="46"/>
  <c r="F8509" i="46"/>
  <c r="F2459" i="46"/>
  <c r="F2460" i="46"/>
  <c r="F593" i="46"/>
  <c r="F3777" i="46"/>
  <c r="F1504" i="46"/>
  <c r="F1506" i="46"/>
  <c r="F1507" i="46"/>
  <c r="F9891" i="46"/>
  <c r="F4358" i="46"/>
  <c r="F7291" i="46"/>
  <c r="F7292" i="46"/>
  <c r="F604" i="46"/>
  <c r="F4359" i="46"/>
  <c r="F1159" i="46"/>
  <c r="F3396" i="46"/>
  <c r="F8384" i="46"/>
  <c r="F8383" i="46"/>
  <c r="F536" i="46"/>
  <c r="F7303" i="46"/>
  <c r="F7460" i="46"/>
  <c r="F7461" i="46"/>
  <c r="F3217" i="46"/>
  <c r="F3614" i="46"/>
  <c r="F150" i="46"/>
  <c r="F3615" i="46"/>
  <c r="F149" i="46"/>
  <c r="F4328" i="46"/>
  <c r="F5235" i="46"/>
  <c r="F5234" i="46"/>
  <c r="F9865" i="46"/>
  <c r="F7424" i="46"/>
  <c r="F7425" i="46"/>
  <c r="F1862" i="46"/>
  <c r="F7060" i="46"/>
  <c r="F1602" i="46"/>
  <c r="F3207" i="46"/>
  <c r="F7470" i="46"/>
  <c r="F1178" i="46"/>
  <c r="F7718" i="46"/>
  <c r="F4056" i="46"/>
  <c r="F2564" i="46"/>
  <c r="F2464" i="46"/>
  <c r="F1873" i="46"/>
  <c r="F5542" i="46"/>
  <c r="F1608" i="46"/>
  <c r="F1590" i="46"/>
  <c r="F1381" i="46"/>
  <c r="F1382" i="46"/>
  <c r="F1383" i="46"/>
  <c r="F1384" i="46"/>
  <c r="F2120" i="46"/>
  <c r="F1516" i="46"/>
  <c r="F1518" i="46"/>
  <c r="F1499" i="46"/>
  <c r="F6472" i="46"/>
  <c r="F7557" i="46"/>
  <c r="F8677" i="46"/>
  <c r="F3542" i="46"/>
  <c r="F7555" i="46"/>
  <c r="F7559" i="46"/>
  <c r="F10023" i="46"/>
  <c r="F314" i="46"/>
  <c r="F6339" i="46"/>
  <c r="F1404" i="46"/>
  <c r="F6340" i="46"/>
  <c r="F3965" i="46"/>
  <c r="F2055" i="46"/>
  <c r="F2535" i="46"/>
  <c r="F2056" i="46"/>
  <c r="F2149" i="46"/>
  <c r="F2151" i="46"/>
  <c r="F4443" i="46"/>
  <c r="F7719" i="46"/>
  <c r="F4441" i="46"/>
  <c r="F2499" i="46"/>
  <c r="F2501" i="46"/>
  <c r="F957" i="46"/>
  <c r="F2041" i="46"/>
  <c r="F956" i="46"/>
  <c r="F7736" i="46"/>
  <c r="F7659" i="46"/>
  <c r="F7660" i="46"/>
  <c r="F2044" i="46"/>
  <c r="F10002" i="46"/>
  <c r="F8012" i="46"/>
  <c r="F5273" i="46"/>
  <c r="F5272" i="46"/>
  <c r="F1282" i="46"/>
  <c r="F1270" i="46"/>
  <c r="F1390" i="46"/>
  <c r="F3410" i="46"/>
  <c r="F3326" i="46"/>
  <c r="F1437" i="46"/>
  <c r="F1438" i="46"/>
  <c r="F1439" i="46"/>
  <c r="F4477" i="46"/>
  <c r="F1313" i="46"/>
  <c r="F6085" i="46"/>
  <c r="F2555" i="46"/>
  <c r="F8390" i="46"/>
  <c r="F8391" i="46"/>
  <c r="F4329" i="46"/>
  <c r="F6082" i="46"/>
  <c r="F8567" i="46"/>
  <c r="F2541" i="46"/>
  <c r="F2542" i="46"/>
  <c r="F8569" i="46"/>
  <c r="F8568" i="46"/>
  <c r="F2652" i="46"/>
  <c r="F2653" i="46"/>
  <c r="F2654" i="46"/>
  <c r="F2655" i="46"/>
  <c r="F8503" i="46"/>
  <c r="F8504" i="46"/>
  <c r="F1591" i="46"/>
  <c r="F7496" i="46"/>
  <c r="F7497" i="46"/>
  <c r="F7495" i="46"/>
  <c r="F7502" i="46"/>
  <c r="F7498" i="46"/>
  <c r="F7499" i="46"/>
  <c r="F7500" i="46"/>
  <c r="F7501" i="46"/>
  <c r="F1550" i="46"/>
  <c r="F6731" i="46"/>
  <c r="F6732" i="46"/>
  <c r="F1549" i="46"/>
  <c r="F8768" i="46"/>
  <c r="F196" i="46"/>
  <c r="F195" i="46"/>
  <c r="F3901" i="46"/>
  <c r="F4385" i="46"/>
  <c r="F4387" i="46"/>
  <c r="F4386" i="46"/>
  <c r="F2948" i="46"/>
  <c r="F2381" i="46"/>
  <c r="F1592" i="46"/>
  <c r="F1593" i="46"/>
  <c r="F1594" i="46"/>
  <c r="F1595" i="46"/>
  <c r="F6995" i="46"/>
  <c r="F7000" i="46"/>
  <c r="F4410" i="46"/>
  <c r="F2975" i="46"/>
  <c r="F2976" i="46"/>
  <c r="F4057" i="46"/>
  <c r="F3400" i="46"/>
  <c r="F2688" i="46"/>
  <c r="F2690" i="46"/>
  <c r="F9584" i="46"/>
  <c r="F7723" i="46"/>
  <c r="F7722" i="46"/>
  <c r="F7725" i="46"/>
  <c r="F7724" i="46"/>
  <c r="F1910" i="46"/>
  <c r="F4363" i="46"/>
  <c r="F4365" i="46"/>
  <c r="F4369" i="46"/>
  <c r="F4370" i="46"/>
  <c r="F4372" i="46"/>
  <c r="F4366" i="46"/>
  <c r="F4367" i="46"/>
  <c r="F4371" i="46"/>
  <c r="F4373" i="46"/>
  <c r="F4374" i="46"/>
  <c r="F4375" i="46"/>
  <c r="F4379" i="46"/>
  <c r="F4380" i="46"/>
  <c r="F4377" i="46"/>
  <c r="F4378" i="46"/>
  <c r="F4384" i="46"/>
  <c r="F3922" i="46"/>
  <c r="F6352" i="46"/>
  <c r="F1906" i="46"/>
  <c r="F1157" i="46"/>
  <c r="F1160" i="46"/>
  <c r="F1162" i="46"/>
  <c r="F1164" i="46"/>
  <c r="F1170" i="46"/>
  <c r="F1167" i="46"/>
  <c r="F1155" i="46"/>
  <c r="F2098" i="46"/>
  <c r="F5462" i="46"/>
  <c r="F356" i="46"/>
  <c r="F5396" i="46"/>
  <c r="F5403" i="46"/>
  <c r="F5404" i="46"/>
  <c r="F5415" i="46"/>
  <c r="F5419" i="46"/>
  <c r="F5420" i="46"/>
  <c r="F5397" i="46"/>
  <c r="F5398" i="46"/>
  <c r="F5399" i="46"/>
  <c r="F5400" i="46"/>
  <c r="F5402" i="46"/>
  <c r="F5407" i="46"/>
  <c r="F5401" i="46"/>
  <c r="F5406" i="46"/>
  <c r="F5408" i="46"/>
  <c r="F5409" i="46"/>
  <c r="F5410" i="46"/>
  <c r="F5421" i="46"/>
  <c r="F5405" i="46"/>
  <c r="F5431" i="46"/>
  <c r="F5432" i="46"/>
  <c r="F5433" i="46"/>
  <c r="F5435" i="46"/>
  <c r="F5437" i="46"/>
  <c r="F5423" i="46"/>
  <c r="F5425" i="46"/>
  <c r="F5426" i="46"/>
  <c r="F3909" i="46"/>
  <c r="F5429" i="46"/>
  <c r="F5436" i="46"/>
  <c r="F4092" i="46"/>
  <c r="F2568" i="46"/>
  <c r="F2569" i="46"/>
  <c r="F8394" i="46"/>
  <c r="F8395" i="46"/>
  <c r="F8393" i="46"/>
  <c r="F2686" i="46"/>
  <c r="F2172" i="46"/>
  <c r="F3003" i="46"/>
  <c r="F5411" i="46"/>
  <c r="F5412" i="46"/>
  <c r="F5413" i="46"/>
  <c r="F5414" i="46"/>
  <c r="F5417" i="46"/>
  <c r="F5418" i="46"/>
  <c r="F1372" i="46"/>
  <c r="F1373" i="46"/>
  <c r="F1374" i="46"/>
  <c r="F7458" i="46"/>
  <c r="F3441" i="46"/>
  <c r="F4572" i="46"/>
  <c r="F4573" i="46"/>
  <c r="F4574" i="46"/>
  <c r="F4461" i="46"/>
  <c r="F5382" i="46"/>
  <c r="F5383" i="46"/>
  <c r="F5384" i="46"/>
  <c r="F5388" i="46"/>
  <c r="F5389" i="46"/>
  <c r="F5392" i="46"/>
  <c r="F3910" i="46"/>
  <c r="F5427" i="46"/>
  <c r="F293" i="46"/>
  <c r="F294" i="46"/>
  <c r="F5428" i="46"/>
  <c r="F5385" i="46"/>
  <c r="F5391" i="46"/>
  <c r="F5393" i="46"/>
  <c r="F5394" i="46"/>
  <c r="F5395" i="46"/>
  <c r="F5416" i="46"/>
  <c r="F5422" i="46"/>
  <c r="F5424" i="46"/>
  <c r="F5434" i="46"/>
  <c r="F5430" i="46"/>
  <c r="F5438" i="46"/>
  <c r="F3206" i="46"/>
  <c r="F7541" i="46"/>
  <c r="F3900" i="46"/>
  <c r="F3899" i="46"/>
  <c r="F1291" i="46"/>
  <c r="F3352" i="46"/>
  <c r="F2449" i="46"/>
  <c r="F2514" i="46"/>
  <c r="F2515" i="46"/>
  <c r="F2508" i="46"/>
  <c r="F2509" i="46"/>
  <c r="F2510" i="46"/>
  <c r="F2512" i="46"/>
  <c r="F8516" i="46"/>
  <c r="F8514" i="46"/>
  <c r="F8515" i="46"/>
  <c r="F8517" i="46"/>
  <c r="F7329" i="46"/>
  <c r="F45" i="46"/>
  <c r="F47" i="46"/>
  <c r="F46" i="46"/>
  <c r="F48" i="46"/>
  <c r="F52" i="46"/>
  <c r="F53" i="46"/>
  <c r="F54" i="46"/>
  <c r="F56" i="46"/>
  <c r="F49" i="46"/>
  <c r="F50" i="46"/>
  <c r="F69" i="46"/>
  <c r="F70" i="46"/>
  <c r="F72" i="46"/>
  <c r="F59" i="46"/>
  <c r="F51" i="46"/>
  <c r="F55" i="46"/>
  <c r="F2902" i="46"/>
  <c r="F5988" i="46"/>
  <c r="F1440" i="46"/>
  <c r="F2556" i="46"/>
  <c r="F2557" i="46"/>
  <c r="F2558" i="46"/>
  <c r="F1852" i="46"/>
  <c r="F1851" i="46"/>
  <c r="F3115" i="46"/>
  <c r="F793" i="46"/>
  <c r="F6953" i="46"/>
  <c r="F8109" i="46"/>
  <c r="F8108" i="46"/>
  <c r="F6973" i="46"/>
  <c r="F6974" i="46"/>
  <c r="F6975" i="46"/>
  <c r="F7774" i="46"/>
  <c r="F7787" i="46"/>
  <c r="F7777" i="46"/>
  <c r="F7782" i="46"/>
  <c r="F7783" i="46"/>
  <c r="F7784" i="46"/>
  <c r="F7785" i="46"/>
  <c r="F7778" i="46"/>
  <c r="F7779" i="46"/>
  <c r="F7780" i="46"/>
  <c r="F7781" i="46"/>
  <c r="F7786" i="46"/>
  <c r="F7762" i="46"/>
  <c r="F6073" i="46"/>
  <c r="F9046" i="46"/>
  <c r="F9047" i="46"/>
  <c r="F2134" i="46"/>
  <c r="F3512" i="46"/>
  <c r="F7836" i="46"/>
  <c r="F7099" i="46"/>
  <c r="F7100" i="46"/>
  <c r="F7103" i="46"/>
  <c r="F7098" i="46"/>
  <c r="F3821" i="46"/>
  <c r="F3822" i="46"/>
  <c r="F3824" i="46"/>
  <c r="F3825" i="46"/>
  <c r="F3826" i="46"/>
  <c r="F3823" i="46"/>
  <c r="F3827" i="46"/>
  <c r="F3828" i="46"/>
  <c r="F3829" i="46"/>
  <c r="F6980" i="46"/>
  <c r="F3833" i="46"/>
  <c r="F3834" i="46"/>
  <c r="F3835" i="46"/>
  <c r="F6979" i="46"/>
  <c r="F10010" i="46"/>
  <c r="F6721" i="46"/>
  <c r="F6718" i="46"/>
  <c r="F6726" i="46"/>
  <c r="F1352" i="46"/>
  <c r="F1355" i="46"/>
  <c r="F1358" i="46"/>
  <c r="F1361" i="46"/>
  <c r="F1362" i="46"/>
  <c r="F1363" i="46"/>
  <c r="F9921" i="46"/>
  <c r="F9922" i="46"/>
  <c r="F1917" i="46"/>
  <c r="F7505" i="46"/>
  <c r="F7503" i="46"/>
  <c r="F7504" i="46"/>
  <c r="F9920" i="46"/>
  <c r="F1918" i="46"/>
  <c r="F9927" i="46"/>
  <c r="F9923" i="46"/>
  <c r="F1919" i="46"/>
  <c r="F1920" i="46"/>
  <c r="F9924" i="46"/>
  <c r="F9925" i="46"/>
  <c r="F9926" i="46"/>
  <c r="F6728" i="46"/>
  <c r="F6717" i="46"/>
  <c r="F6719" i="46"/>
  <c r="F6720" i="46"/>
  <c r="F6729" i="46"/>
  <c r="F6730" i="46"/>
  <c r="F6735" i="46"/>
  <c r="F6736" i="46"/>
  <c r="F6722" i="46"/>
  <c r="F6723" i="46"/>
  <c r="F6724" i="46"/>
  <c r="F6727" i="46"/>
  <c r="F6725" i="46"/>
  <c r="F6733" i="46"/>
  <c r="F6734" i="46"/>
  <c r="F1046" i="46"/>
  <c r="F1047" i="46"/>
  <c r="F1049" i="46"/>
  <c r="F616" i="46"/>
  <c r="F2798" i="46"/>
  <c r="F6739" i="46"/>
  <c r="F8204" i="46"/>
  <c r="F6738" i="46"/>
  <c r="F6999" i="46"/>
  <c r="F6989" i="46"/>
  <c r="F6991" i="46"/>
  <c r="F6992" i="46"/>
  <c r="F6993" i="46"/>
  <c r="F6994" i="46"/>
  <c r="F6996" i="46"/>
  <c r="F6997" i="46"/>
  <c r="F6998" i="46"/>
  <c r="F7001" i="46"/>
  <c r="F9907" i="46"/>
  <c r="F6466" i="46"/>
  <c r="F6465" i="46"/>
  <c r="F9090" i="46"/>
  <c r="F9477" i="46"/>
  <c r="F9479" i="46"/>
  <c r="F9481" i="46"/>
  <c r="F6299" i="46"/>
  <c r="F68" i="46"/>
  <c r="F57" i="46"/>
  <c r="F67" i="46"/>
  <c r="F73" i="46"/>
  <c r="F60" i="46"/>
  <c r="F71" i="46"/>
  <c r="F673" i="46"/>
  <c r="F76" i="46"/>
  <c r="F1485" i="46"/>
  <c r="F7984" i="46"/>
  <c r="F7985" i="46"/>
  <c r="F2065" i="46"/>
  <c r="F8940" i="46"/>
  <c r="F8943" i="46"/>
  <c r="F8941" i="46"/>
  <c r="F304" i="46"/>
  <c r="F9614" i="46"/>
  <c r="F9615" i="46"/>
  <c r="F238" i="46"/>
  <c r="F2978" i="46"/>
  <c r="F337" i="46"/>
  <c r="F4526" i="46"/>
  <c r="F9688" i="46"/>
  <c r="F2491" i="46"/>
  <c r="F2492" i="46"/>
  <c r="F2493" i="46"/>
  <c r="F2500" i="46"/>
  <c r="F234" i="46"/>
  <c r="F1527" i="46"/>
  <c r="F338" i="46"/>
  <c r="F339" i="46"/>
  <c r="F3434" i="46"/>
  <c r="F2259" i="46"/>
  <c r="F8015" i="46"/>
  <c r="F4442" i="46"/>
  <c r="F3635" i="46"/>
  <c r="F4423" i="46"/>
  <c r="F1141" i="46"/>
  <c r="F3122" i="46"/>
  <c r="F5618" i="46"/>
  <c r="F5257" i="46"/>
  <c r="F2040" i="46"/>
  <c r="F2039" i="46"/>
  <c r="F1435" i="46"/>
  <c r="F1436" i="46"/>
  <c r="F3964" i="46"/>
  <c r="F7398" i="46"/>
  <c r="F1836" i="46"/>
  <c r="F1837" i="46"/>
  <c r="F9155" i="46"/>
  <c r="F2691" i="46"/>
  <c r="F2692" i="46"/>
  <c r="F8491" i="46"/>
  <c r="F1490" i="46"/>
  <c r="F688" i="46"/>
  <c r="F1464" i="46"/>
  <c r="F7991" i="46"/>
  <c r="F1465" i="46"/>
  <c r="F3771" i="46"/>
  <c r="F5259" i="46"/>
  <c r="F5261" i="46"/>
  <c r="F5262" i="46"/>
  <c r="F9876" i="46"/>
  <c r="F5260" i="46"/>
  <c r="F5263" i="46"/>
  <c r="F7399" i="46"/>
  <c r="F1838" i="46"/>
  <c r="F5264" i="46"/>
  <c r="F6459" i="46"/>
  <c r="F1482" i="46"/>
  <c r="F1484" i="46"/>
  <c r="F1492" i="46"/>
  <c r="F1493" i="46"/>
  <c r="F4450" i="46"/>
  <c r="F8016" i="46"/>
  <c r="F7720" i="46"/>
  <c r="F7721" i="46"/>
  <c r="F1514" i="46"/>
  <c r="F6504" i="46"/>
  <c r="F6506" i="46"/>
  <c r="F3269" i="46"/>
  <c r="F2352" i="46"/>
  <c r="F2351" i="46"/>
  <c r="F2356" i="46"/>
  <c r="F2357" i="46"/>
  <c r="F8271" i="46"/>
  <c r="F8274" i="46"/>
  <c r="F8272" i="46"/>
  <c r="F8275" i="46"/>
  <c r="F8276" i="46"/>
  <c r="F8273" i="46"/>
  <c r="F8510" i="46"/>
  <c r="F2462" i="46"/>
  <c r="F2463" i="46"/>
  <c r="F8511" i="46"/>
  <c r="F1603" i="46"/>
  <c r="F1604" i="46"/>
  <c r="F1605" i="46"/>
  <c r="F8927" i="46"/>
  <c r="F8924" i="46"/>
  <c r="F8925" i="46"/>
  <c r="F8928" i="46"/>
  <c r="F8930" i="46"/>
  <c r="F8923" i="46"/>
  <c r="F8933" i="46"/>
  <c r="F8938" i="46"/>
  <c r="F8929" i="46"/>
  <c r="F8931" i="46"/>
  <c r="F8921" i="46"/>
  <c r="F8939" i="46"/>
  <c r="F8942" i="46"/>
  <c r="F8935" i="46"/>
  <c r="F8937" i="46"/>
  <c r="F8922" i="46"/>
  <c r="F2799" i="46"/>
  <c r="F4059" i="46"/>
  <c r="F3729" i="46"/>
  <c r="F3730" i="46"/>
  <c r="F8270" i="46"/>
  <c r="F8269" i="46"/>
  <c r="F1743" i="46"/>
  <c r="F35" i="46"/>
  <c r="F281" i="46"/>
  <c r="F3277" i="46"/>
  <c r="F3279" i="46"/>
  <c r="F2828" i="46"/>
  <c r="F1158" i="46"/>
  <c r="F6426" i="46"/>
  <c r="F6427" i="46"/>
  <c r="F3282" i="46"/>
  <c r="F7670" i="46"/>
  <c r="F2802" i="46"/>
  <c r="F1473" i="46"/>
  <c r="F1475" i="46"/>
  <c r="F3025" i="46"/>
  <c r="F2906" i="46"/>
  <c r="F369" i="46"/>
  <c r="F370" i="46"/>
  <c r="F6478" i="46"/>
  <c r="F2869" i="46"/>
  <c r="F2968" i="46"/>
  <c r="F8264" i="46"/>
  <c r="F3363" i="46"/>
  <c r="F3718" i="46"/>
  <c r="F3720" i="46"/>
  <c r="F3724" i="46"/>
  <c r="F3721" i="46"/>
  <c r="F3722" i="46"/>
  <c r="F3719" i="46"/>
  <c r="F2834" i="46"/>
  <c r="F2832" i="46"/>
  <c r="F2819" i="46"/>
  <c r="F6363" i="46"/>
  <c r="F3473" i="46"/>
  <c r="F1446" i="46"/>
  <c r="F6362" i="46"/>
  <c r="F3472" i="46"/>
  <c r="F1442" i="46"/>
  <c r="F1444" i="46"/>
  <c r="F6438" i="46"/>
  <c r="F6442" i="46"/>
  <c r="F7685" i="46"/>
  <c r="F7686" i="46"/>
  <c r="F7687" i="46"/>
  <c r="F7691" i="46"/>
  <c r="F7688" i="46"/>
  <c r="F7689" i="46"/>
  <c r="F7692" i="46"/>
  <c r="F7693" i="46"/>
  <c r="F7697" i="46"/>
  <c r="F7698" i="46"/>
  <c r="F7699" i="46"/>
  <c r="F7700" i="46"/>
  <c r="F7701" i="46"/>
  <c r="F6460" i="46"/>
  <c r="F4540" i="46"/>
  <c r="F6462" i="46"/>
  <c r="F1491" i="46"/>
  <c r="F6463" i="46"/>
  <c r="F6464" i="46"/>
  <c r="F2879" i="46"/>
  <c r="F2890" i="46"/>
  <c r="F7108" i="46"/>
  <c r="F7109" i="46"/>
  <c r="F7110" i="46"/>
  <c r="F2793" i="46"/>
  <c r="F2794" i="46"/>
  <c r="F6410" i="46"/>
  <c r="F6411" i="46"/>
  <c r="F1127" i="46"/>
  <c r="F6409" i="46"/>
  <c r="F6412" i="46"/>
  <c r="F4864" i="46"/>
  <c r="F1787" i="46"/>
  <c r="F2979" i="46"/>
  <c r="F7521" i="46"/>
  <c r="F6452" i="46"/>
  <c r="F6453" i="46"/>
  <c r="F8003" i="46"/>
  <c r="F2257" i="46"/>
  <c r="F8004" i="46"/>
  <c r="F8005" i="46"/>
  <c r="F8006" i="46"/>
  <c r="F1476" i="46"/>
  <c r="F1477" i="46"/>
  <c r="F6430" i="46"/>
  <c r="F6436" i="46"/>
  <c r="F6437" i="46"/>
  <c r="F6432" i="46"/>
  <c r="F6441" i="46"/>
  <c r="F5266" i="46"/>
  <c r="F6435" i="46"/>
  <c r="F5265" i="46"/>
  <c r="F5267" i="46"/>
  <c r="F5268" i="46"/>
  <c r="F8000" i="46"/>
  <c r="F2921" i="46"/>
  <c r="F6450" i="46"/>
  <c r="F1137" i="46"/>
  <c r="F7999" i="46"/>
  <c r="F4449" i="46"/>
  <c r="F10004" i="46"/>
  <c r="F10007" i="46"/>
  <c r="F10003" i="46"/>
  <c r="F7676" i="46"/>
  <c r="F6473" i="46"/>
  <c r="F6474" i="46"/>
  <c r="F7667" i="46"/>
  <c r="F7690" i="46"/>
  <c r="F7694" i="46"/>
  <c r="F7695" i="46"/>
  <c r="F7696" i="46"/>
  <c r="F7702" i="46"/>
  <c r="F7705" i="46"/>
  <c r="F7712" i="46"/>
  <c r="F7716" i="46"/>
  <c r="F7711" i="46"/>
  <c r="F7717" i="46"/>
  <c r="F3726" i="46"/>
  <c r="F6264" i="46"/>
  <c r="F5956" i="46"/>
  <c r="F7506" i="46"/>
  <c r="F7507" i="46"/>
  <c r="F7417" i="46"/>
  <c r="F7418" i="46"/>
  <c r="F7014" i="46"/>
  <c r="F7015" i="46"/>
  <c r="F7016" i="46"/>
  <c r="F421" i="46"/>
  <c r="F7878" i="46"/>
  <c r="F3895" i="46"/>
  <c r="F7879" i="46"/>
  <c r="F7880" i="46"/>
  <c r="F7886" i="46"/>
  <c r="F9091" i="46"/>
  <c r="F7885" i="46"/>
  <c r="F7881" i="46"/>
  <c r="F7887" i="46"/>
  <c r="F2177" i="46"/>
  <c r="F3563" i="46"/>
  <c r="F6224" i="46"/>
  <c r="F1904" i="46"/>
  <c r="F6496" i="46"/>
  <c r="F6497" i="46"/>
  <c r="F1509" i="46"/>
  <c r="F6422" i="46"/>
  <c r="F6423" i="46"/>
  <c r="F6424" i="46"/>
  <c r="F6425" i="46"/>
  <c r="F6421" i="46"/>
  <c r="F3908" i="46"/>
  <c r="F6334" i="46"/>
  <c r="F6297" i="46"/>
  <c r="F6335" i="46"/>
  <c r="F8753" i="46"/>
  <c r="F8754" i="46"/>
  <c r="F8755" i="46"/>
  <c r="F8756" i="46"/>
  <c r="F8757" i="46"/>
  <c r="F8647" i="46"/>
  <c r="F3437" i="46"/>
  <c r="F3947" i="46"/>
  <c r="F3948" i="46"/>
  <c r="F3943" i="46"/>
  <c r="F3944" i="46"/>
  <c r="F3949" i="46"/>
  <c r="F3950" i="46"/>
  <c r="F3945" i="46"/>
  <c r="F3946" i="46"/>
  <c r="F9245" i="46"/>
  <c r="F10060" i="46"/>
  <c r="F10061" i="46"/>
  <c r="F10063" i="46"/>
  <c r="F10062" i="46"/>
  <c r="F10064" i="46"/>
  <c r="F10065" i="46"/>
  <c r="F282" i="46"/>
  <c r="F283" i="46"/>
  <c r="F6429" i="46"/>
  <c r="F6431" i="46"/>
  <c r="F2886" i="46"/>
  <c r="F3333" i="46"/>
  <c r="F7996" i="46"/>
  <c r="F6301" i="46"/>
  <c r="F6302" i="46"/>
  <c r="F3264" i="46"/>
  <c r="F3239" i="46"/>
  <c r="F3244" i="46"/>
  <c r="F3254" i="46"/>
  <c r="F3260" i="46"/>
  <c r="F9936" i="46"/>
  <c r="F5574" i="46"/>
  <c r="F6511" i="46"/>
  <c r="F6514" i="46"/>
  <c r="F618" i="46"/>
  <c r="F6491" i="46"/>
  <c r="F6493" i="46"/>
  <c r="F6492" i="46"/>
  <c r="F3047" i="46"/>
  <c r="F974" i="46"/>
  <c r="F2931" i="46"/>
  <c r="F3836" i="46"/>
  <c r="F7059" i="46"/>
  <c r="F2944" i="46"/>
  <c r="F5475" i="46"/>
  <c r="F6454" i="46"/>
  <c r="F6455" i="46"/>
  <c r="F6456" i="46"/>
  <c r="F5884" i="46"/>
  <c r="F2634" i="46"/>
  <c r="F9331" i="46"/>
  <c r="F2723" i="46"/>
  <c r="F2722" i="46"/>
  <c r="F2724" i="46"/>
  <c r="F7065" i="46"/>
  <c r="F7068" i="46"/>
  <c r="F7073" i="46"/>
  <c r="F7071" i="46"/>
  <c r="F2836" i="46"/>
  <c r="F3506" i="46"/>
  <c r="F378" i="46"/>
  <c r="F7078" i="46"/>
  <c r="F7079" i="46"/>
  <c r="F7025" i="46"/>
  <c r="F7054" i="46"/>
  <c r="F7095" i="46"/>
  <c r="F7094" i="46"/>
  <c r="F8462" i="46"/>
  <c r="F7117" i="46"/>
  <c r="F1614" i="46"/>
  <c r="F7118" i="46"/>
  <c r="F8261" i="46"/>
  <c r="F8241" i="46"/>
  <c r="F8232" i="46"/>
  <c r="F4524" i="46"/>
  <c r="F9041" i="46"/>
  <c r="F3923" i="46"/>
  <c r="F5451" i="46"/>
  <c r="F7096" i="46"/>
  <c r="F7097" i="46"/>
  <c r="F7101" i="46"/>
  <c r="F7102" i="46"/>
  <c r="F7104" i="46"/>
  <c r="F7105" i="46"/>
  <c r="F3866" i="46"/>
  <c r="F3867" i="46"/>
  <c r="F3862" i="46"/>
  <c r="F3863" i="46"/>
  <c r="F259" i="46"/>
  <c r="F3864" i="46"/>
  <c r="F3865" i="46"/>
  <c r="F3868" i="46"/>
  <c r="F3869" i="46"/>
  <c r="F3870" i="46"/>
  <c r="F3871" i="46"/>
  <c r="F8171" i="46"/>
  <c r="F8169" i="46"/>
  <c r="F10074" i="46"/>
  <c r="F2744" i="46"/>
  <c r="F506" i="46"/>
  <c r="F518" i="46"/>
  <c r="F527" i="46"/>
  <c r="F530" i="46"/>
  <c r="F509" i="46"/>
  <c r="F514" i="46"/>
  <c r="F515" i="46"/>
  <c r="F516" i="46"/>
  <c r="F507" i="46"/>
  <c r="F7703" i="46"/>
  <c r="F7704" i="46"/>
  <c r="F7706" i="46"/>
  <c r="F7707" i="46"/>
  <c r="F7708" i="46"/>
  <c r="F7709" i="46"/>
  <c r="F7710" i="46"/>
  <c r="F7713" i="46"/>
  <c r="F7714" i="46"/>
  <c r="F7715" i="46"/>
  <c r="F8013" i="46"/>
  <c r="F209" i="46"/>
  <c r="F3786" i="46"/>
  <c r="F6488" i="46"/>
  <c r="F2884" i="46"/>
  <c r="F6489" i="46"/>
  <c r="F6490" i="46"/>
  <c r="F3772" i="46"/>
  <c r="F6495" i="46"/>
  <c r="F6498" i="46"/>
  <c r="F6500" i="46"/>
  <c r="F6501" i="46"/>
  <c r="F6502" i="46"/>
  <c r="F1508" i="46"/>
  <c r="F6503" i="46"/>
  <c r="F456" i="46"/>
  <c r="F457" i="46"/>
  <c r="F6681" i="46"/>
  <c r="F460" i="46"/>
  <c r="F8262" i="46"/>
  <c r="F8263" i="46"/>
  <c r="F720" i="46"/>
  <c r="F6674" i="46"/>
  <c r="F8265" i="46"/>
  <c r="F8089" i="46"/>
  <c r="F8280" i="46"/>
  <c r="F8283" i="46"/>
  <c r="F8277" i="46"/>
  <c r="F8278" i="46"/>
  <c r="F8279" i="46"/>
  <c r="F8282" i="46"/>
  <c r="F8281" i="46"/>
  <c r="F8284" i="46"/>
  <c r="F292" i="46"/>
  <c r="F7764" i="46"/>
  <c r="F7814" i="46"/>
  <c r="F3839" i="46"/>
  <c r="F7815" i="46"/>
  <c r="F3503" i="46"/>
  <c r="F3504" i="46"/>
  <c r="F3505" i="46"/>
  <c r="F7809" i="46"/>
  <c r="F7064" i="46"/>
  <c r="F7066" i="46"/>
  <c r="F7810" i="46"/>
  <c r="F7072" i="46"/>
  <c r="F7074" i="46"/>
  <c r="F7075" i="46"/>
  <c r="F7811" i="46"/>
  <c r="F7812" i="46"/>
  <c r="F7067" i="46"/>
  <c r="F7069" i="46"/>
  <c r="F7070" i="46"/>
  <c r="F2635" i="46"/>
  <c r="F8932" i="46"/>
  <c r="F8934" i="46"/>
  <c r="F8936" i="46"/>
  <c r="F529" i="46"/>
  <c r="F531" i="46"/>
  <c r="F532" i="46"/>
  <c r="F533" i="46"/>
  <c r="F508" i="46"/>
  <c r="F510" i="46"/>
  <c r="F511" i="46"/>
  <c r="F2745" i="46"/>
  <c r="F528" i="46"/>
  <c r="F4110" i="46"/>
  <c r="F7623" i="46"/>
  <c r="F525" i="46"/>
  <c r="F7626" i="46"/>
  <c r="F2014" i="46"/>
  <c r="F9957" i="46"/>
  <c r="F436" i="46"/>
  <c r="F2027" i="46"/>
  <c r="F9979" i="46"/>
  <c r="F9981" i="46"/>
  <c r="F2029" i="46"/>
  <c r="F9977" i="46"/>
  <c r="F9978" i="46"/>
  <c r="F9982" i="46"/>
  <c r="F9984" i="46"/>
  <c r="F9976" i="46"/>
  <c r="F2026" i="46"/>
  <c r="F2028" i="46"/>
  <c r="F9980" i="46"/>
  <c r="F9983" i="46"/>
  <c r="F7963" i="46"/>
  <c r="F9987" i="46"/>
  <c r="F9989" i="46"/>
  <c r="F7964" i="46"/>
  <c r="F9985" i="46"/>
  <c r="F2030" i="46"/>
  <c r="F9997" i="46"/>
  <c r="F9999" i="46"/>
  <c r="F10000" i="46"/>
  <c r="F10001" i="46"/>
  <c r="F9986" i="46"/>
  <c r="F9991" i="46"/>
  <c r="F9992" i="46"/>
  <c r="F2034" i="46"/>
  <c r="F9995" i="46"/>
  <c r="F9996" i="46"/>
  <c r="F2035" i="46"/>
  <c r="F9495" i="46"/>
  <c r="F9496" i="46"/>
  <c r="F3957" i="46"/>
  <c r="F9507" i="46"/>
  <c r="F9508" i="46"/>
  <c r="F9281" i="46"/>
  <c r="F9150" i="46"/>
  <c r="F7890" i="46"/>
  <c r="F8644" i="46"/>
  <c r="F7888" i="46"/>
  <c r="F2181" i="46"/>
  <c r="F4544" i="46"/>
  <c r="F7553" i="46"/>
  <c r="F3356" i="46"/>
  <c r="F8128" i="46"/>
  <c r="F3014" i="46"/>
  <c r="F8129" i="46"/>
  <c r="F8130" i="46"/>
  <c r="F8131" i="46"/>
  <c r="F8134" i="46"/>
  <c r="F8132" i="46"/>
  <c r="F8133" i="46"/>
  <c r="F8513" i="46"/>
  <c r="F9095" i="46"/>
  <c r="F9646" i="46"/>
  <c r="F9654" i="46"/>
  <c r="F7116" i="46"/>
  <c r="F2432" i="46"/>
  <c r="F967" i="46"/>
  <c r="F3510" i="46"/>
  <c r="F7840" i="46"/>
  <c r="F3513" i="46"/>
  <c r="F3508" i="46"/>
  <c r="F3509" i="46"/>
  <c r="F7839" i="46"/>
  <c r="F7842" i="46"/>
  <c r="F7843" i="46"/>
  <c r="F7844" i="46"/>
  <c r="F3511" i="46"/>
  <c r="F7837" i="46"/>
  <c r="F517" i="46"/>
  <c r="F519" i="46"/>
  <c r="F521" i="46"/>
  <c r="F522" i="46"/>
  <c r="F523" i="46"/>
  <c r="F524" i="46"/>
  <c r="F10075" i="46"/>
  <c r="F9543" i="46"/>
  <c r="F512" i="46"/>
  <c r="F513" i="46"/>
  <c r="F520" i="46"/>
  <c r="F9542" i="46"/>
  <c r="F7621" i="46"/>
  <c r="F7622" i="46"/>
  <c r="F526" i="46"/>
  <c r="F2011" i="46"/>
  <c r="F7625" i="46"/>
  <c r="F2013" i="46"/>
  <c r="F9587" i="46"/>
  <c r="F8523" i="46"/>
  <c r="F8522" i="46"/>
  <c r="F8525" i="46"/>
  <c r="F8524" i="46"/>
  <c r="F7822" i="46"/>
  <c r="F2476" i="46"/>
  <c r="F2477" i="46"/>
  <c r="F2475" i="46"/>
  <c r="F8126" i="46"/>
  <c r="F7823" i="46"/>
  <c r="F8118" i="46"/>
  <c r="F8119" i="46"/>
  <c r="F8120" i="46"/>
  <c r="F8121" i="46"/>
  <c r="F8122" i="46"/>
  <c r="F8123" i="46"/>
  <c r="F8124" i="46"/>
  <c r="F8125" i="46"/>
  <c r="F8527" i="46"/>
  <c r="F8127" i="46"/>
  <c r="F9911" i="46"/>
  <c r="F9912" i="46"/>
  <c r="F9913" i="46"/>
  <c r="F9914" i="46"/>
  <c r="F2982" i="46"/>
  <c r="F8526" i="46"/>
  <c r="F2481" i="46"/>
  <c r="F8626" i="46"/>
  <c r="F8627" i="46"/>
  <c r="F8628" i="46"/>
  <c r="F2574" i="46"/>
  <c r="F8631" i="46"/>
  <c r="F8633" i="46"/>
  <c r="F8634" i="46"/>
  <c r="F8635" i="46"/>
  <c r="F8636" i="46"/>
  <c r="F8637" i="46"/>
  <c r="F8640" i="46"/>
  <c r="F8632" i="46"/>
  <c r="F2179" i="46"/>
  <c r="F8638" i="46"/>
  <c r="F8639" i="46"/>
  <c r="F8641" i="46"/>
  <c r="F2971" i="46"/>
  <c r="F7891" i="46"/>
  <c r="F8645" i="46"/>
  <c r="F7889" i="46"/>
  <c r="F7892" i="46"/>
  <c r="F8642" i="46"/>
  <c r="F8643" i="46"/>
  <c r="F2184" i="46"/>
  <c r="F8332" i="46"/>
  <c r="F9242" i="46"/>
  <c r="F8333" i="46"/>
  <c r="F8334" i="46"/>
  <c r="F9241" i="46"/>
  <c r="F9640" i="46"/>
  <c r="F3607" i="46"/>
  <c r="F9426" i="46"/>
  <c r="F962" i="46"/>
  <c r="F963" i="46"/>
  <c r="F5458" i="46"/>
  <c r="F964" i="46"/>
  <c r="F965" i="46"/>
  <c r="F966" i="46"/>
  <c r="F8388" i="46"/>
  <c r="F9645" i="46"/>
  <c r="F9647" i="46"/>
  <c r="F9648" i="46"/>
  <c r="F7133" i="46"/>
  <c r="F7134" i="46"/>
  <c r="F8538" i="46"/>
  <c r="F3992" i="46"/>
  <c r="F3993" i="46"/>
  <c r="F3994" i="46"/>
  <c r="F3996" i="46"/>
  <c r="F3997" i="46"/>
  <c r="F3998" i="46"/>
  <c r="F3581" i="46"/>
  <c r="F3582" i="46"/>
  <c r="F3583" i="46"/>
  <c r="F8493" i="46"/>
  <c r="F8494" i="46"/>
  <c r="F5460" i="46"/>
  <c r="F8492" i="46"/>
  <c r="F9092" i="46"/>
  <c r="F9093" i="46"/>
  <c r="F7141" i="46"/>
  <c r="F9143" i="46"/>
  <c r="F9649" i="46"/>
  <c r="F9651" i="46"/>
  <c r="F9650" i="46"/>
  <c r="F9652" i="46"/>
  <c r="F9653" i="46"/>
  <c r="F9655" i="46"/>
  <c r="F9059" i="46"/>
  <c r="F9060" i="46"/>
  <c r="F9061" i="46"/>
  <c r="F9062" i="46"/>
  <c r="F9057" i="46"/>
  <c r="F7392" i="46"/>
  <c r="F7393" i="46"/>
  <c r="F4198" i="46"/>
  <c r="F3090" i="46"/>
  <c r="F3108" i="46"/>
  <c r="F3999" i="46"/>
  <c r="F4000" i="46"/>
  <c r="F4002" i="46"/>
  <c r="F346" i="46"/>
  <c r="F4003" i="46"/>
  <c r="F3995" i="46"/>
  <c r="F347" i="46"/>
  <c r="F4001" i="46"/>
  <c r="F3293" i="46"/>
  <c r="F3294" i="46"/>
  <c r="F4004" i="46"/>
  <c r="F4005" i="46"/>
  <c r="F8427" i="46"/>
  <c r="F8428" i="46"/>
  <c r="F8430" i="46"/>
  <c r="F8429" i="46"/>
  <c r="F8431" i="46"/>
  <c r="F7144" i="46"/>
  <c r="F1802" i="46"/>
  <c r="F7147" i="46"/>
  <c r="F7149" i="46"/>
  <c r="F7076" i="46"/>
  <c r="F8581" i="46"/>
  <c r="F7150" i="46"/>
  <c r="F7151" i="46"/>
  <c r="F2550" i="46"/>
  <c r="F3530" i="46"/>
  <c r="F8602" i="46"/>
  <c r="F7838" i="46"/>
  <c r="F7841" i="46"/>
  <c r="F3514" i="46"/>
  <c r="F7826" i="46"/>
  <c r="F7827" i="46"/>
  <c r="F8529" i="46"/>
  <c r="F7125" i="46"/>
  <c r="F8528" i="46"/>
  <c r="F8533" i="46"/>
  <c r="F8536" i="46"/>
  <c r="F7126" i="46"/>
  <c r="F8530" i="46"/>
  <c r="F8531" i="46"/>
  <c r="F2122" i="46"/>
  <c r="F8532" i="46"/>
  <c r="F2121" i="46"/>
  <c r="F8534" i="46"/>
  <c r="F8535" i="46"/>
  <c r="F2123" i="46"/>
  <c r="F7127" i="46"/>
  <c r="F7128" i="46"/>
  <c r="F7130" i="46"/>
  <c r="F7129" i="46"/>
  <c r="F10044" i="46"/>
  <c r="F9278" i="46"/>
  <c r="F9280" i="46"/>
  <c r="F9279" i="46"/>
  <c r="F9602" i="46"/>
  <c r="F9599" i="46"/>
  <c r="F9598" i="46"/>
  <c r="F9603" i="46"/>
  <c r="F9596" i="46"/>
  <c r="F7949" i="46"/>
  <c r="F9506" i="46"/>
  <c r="F9094" i="46"/>
  <c r="F9054" i="46"/>
  <c r="F9053" i="46"/>
  <c r="F10059" i="46"/>
  <c r="F9180" i="46"/>
  <c r="F9315" i="46"/>
  <c r="F7834" i="46"/>
  <c r="F2128" i="46"/>
  <c r="F2130" i="46"/>
  <c r="F2132" i="46"/>
  <c r="F7835" i="46"/>
  <c r="F7135" i="46"/>
  <c r="F9146" i="46"/>
  <c r="F9147" i="46"/>
  <c r="F9149" i="46"/>
  <c r="F9148" i="46"/>
  <c r="F2525" i="46"/>
  <c r="F10066" i="46"/>
  <c r="F8648" i="46"/>
  <c r="F10069" i="46"/>
  <c r="F8646" i="46"/>
  <c r="F3098" i="46"/>
  <c r="F3074" i="46"/>
  <c r="F7123" i="46"/>
  <c r="F7124" i="46"/>
  <c r="F9096" i="46"/>
  <c r="F7853" i="46"/>
  <c r="F7854" i="46"/>
  <c r="F9048" i="46"/>
  <c r="F548" i="46"/>
  <c r="F549" i="46"/>
  <c r="F550" i="46"/>
  <c r="F552" i="46"/>
  <c r="F553" i="46"/>
  <c r="F554" i="46"/>
  <c r="F555" i="46"/>
  <c r="F8759" i="46"/>
  <c r="F7821" i="46"/>
  <c r="F3499" i="46"/>
  <c r="F10029" i="46"/>
  <c r="F10030" i="46"/>
  <c r="F10031" i="46"/>
  <c r="F10032" i="46"/>
  <c r="F8590" i="46"/>
  <c r="F8592" i="46"/>
  <c r="F8598" i="46"/>
  <c r="F8597" i="46"/>
  <c r="F10039" i="46"/>
  <c r="F10040" i="46"/>
  <c r="F10028" i="46"/>
  <c r="F10027" i="46"/>
  <c r="F8464" i="46"/>
  <c r="F9441" i="46"/>
  <c r="F9097" i="46"/>
  <c r="F8467" i="46"/>
  <c r="F9098" i="46"/>
  <c r="F9366" i="46"/>
  <c r="F2117" i="46"/>
  <c r="F2097" i="46"/>
  <c r="F4622" i="46"/>
  <c r="F4624" i="46"/>
  <c r="F4625" i="46"/>
  <c r="F4626" i="46"/>
  <c r="F8572" i="46"/>
  <c r="F8573" i="46"/>
  <c r="F9333" i="46"/>
  <c r="F8575" i="46"/>
  <c r="F8576" i="46"/>
  <c r="F8574" i="46"/>
  <c r="F8577" i="46"/>
  <c r="F2546" i="46"/>
  <c r="F9335" i="46"/>
  <c r="F9336" i="46"/>
  <c r="F9337" i="46"/>
  <c r="F3641" i="46"/>
  <c r="F8139" i="46"/>
  <c r="F7860" i="46"/>
  <c r="F3842" i="46"/>
  <c r="F2160" i="46"/>
  <c r="F2161" i="46"/>
  <c r="F2162" i="46"/>
  <c r="F2163" i="46"/>
  <c r="F2164" i="46"/>
  <c r="F2165" i="46"/>
  <c r="F2166" i="46"/>
  <c r="F2159" i="46"/>
  <c r="F9668" i="46"/>
  <c r="F9676" i="46"/>
  <c r="F9667" i="46"/>
  <c r="F1806" i="46"/>
  <c r="F1808" i="46"/>
  <c r="F1798" i="46"/>
  <c r="F1794" i="46"/>
  <c r="F4135" i="46"/>
  <c r="F4137" i="46"/>
  <c r="F7896" i="46"/>
  <c r="F8652" i="46"/>
  <c r="F8653" i="46"/>
  <c r="F8656" i="46"/>
  <c r="F7895" i="46"/>
  <c r="F7897" i="46"/>
  <c r="F2195" i="46"/>
  <c r="F2196" i="46"/>
  <c r="F7898" i="46"/>
  <c r="F2197" i="46"/>
  <c r="F2199" i="46"/>
  <c r="F7900" i="46"/>
  <c r="F2201" i="46"/>
  <c r="F8657" i="46"/>
  <c r="F2202" i="46"/>
  <c r="F2204" i="46"/>
  <c r="F7899" i="46"/>
  <c r="F2205" i="46"/>
  <c r="F4136" i="46"/>
  <c r="F4138" i="46"/>
  <c r="F1807" i="46"/>
  <c r="F4139" i="46"/>
  <c r="F8578" i="46"/>
  <c r="F8579" i="46"/>
  <c r="F7145" i="46"/>
  <c r="F5920" i="46"/>
  <c r="F3088" i="46"/>
  <c r="F7146" i="46"/>
  <c r="F7148" i="46"/>
  <c r="F7522" i="46"/>
  <c r="F7154" i="46"/>
  <c r="F8238" i="46"/>
  <c r="F8563" i="46"/>
  <c r="F9707" i="46"/>
  <c r="F8589" i="46"/>
  <c r="F3657" i="46"/>
  <c r="F3659" i="46"/>
  <c r="F3658" i="46"/>
  <c r="F3660" i="46"/>
  <c r="F3592" i="46"/>
  <c r="F9407" i="46"/>
  <c r="F9408" i="46"/>
  <c r="F9412" i="46"/>
  <c r="F9405" i="46"/>
  <c r="F9406" i="46"/>
  <c r="F9409" i="46"/>
  <c r="F9410" i="46"/>
  <c r="F9413" i="46"/>
  <c r="F9416" i="46"/>
  <c r="F9419" i="46"/>
  <c r="F9411" i="46"/>
  <c r="F9417" i="46"/>
  <c r="F9421" i="46"/>
  <c r="F9424" i="46"/>
  <c r="F9414" i="46"/>
  <c r="F9420" i="46"/>
  <c r="F9415" i="46"/>
  <c r="F3270" i="46"/>
  <c r="F2843" i="46"/>
  <c r="F9418" i="46"/>
  <c r="F1723" i="46"/>
  <c r="F10038" i="46"/>
  <c r="F7958" i="46"/>
  <c r="F4545" i="46"/>
  <c r="F4543" i="46"/>
  <c r="F7893" i="46"/>
  <c r="F7941" i="46"/>
  <c r="F7942" i="46"/>
  <c r="F5370" i="46"/>
  <c r="F5369" i="46"/>
  <c r="F3849" i="46"/>
  <c r="F3848" i="46"/>
  <c r="F7855" i="46"/>
  <c r="F5459" i="46"/>
  <c r="F8587" i="46"/>
  <c r="F10033" i="46"/>
  <c r="F8610" i="46"/>
  <c r="F8612" i="46"/>
  <c r="F8613" i="46"/>
  <c r="F8623" i="46"/>
  <c r="F8615" i="46"/>
  <c r="F8616" i="46"/>
  <c r="F8617" i="46"/>
  <c r="F8621" i="46"/>
  <c r="F8150" i="46"/>
  <c r="F3274" i="46"/>
  <c r="F3273" i="46"/>
  <c r="F9125" i="46"/>
  <c r="F9677" i="46"/>
  <c r="F9124" i="46"/>
  <c r="F9678" i="46"/>
  <c r="F9126" i="46"/>
  <c r="F9482" i="46"/>
  <c r="F9478" i="46"/>
  <c r="F9588" i="46"/>
  <c r="F4655" i="46"/>
  <c r="F9629" i="46"/>
  <c r="F9630" i="46"/>
  <c r="F9631" i="46"/>
  <c r="F9632" i="46"/>
  <c r="F8872" i="46"/>
  <c r="F8876" i="46"/>
  <c r="F7876" i="46"/>
  <c r="F2227" i="46"/>
  <c r="F7946" i="46"/>
  <c r="F2229" i="46"/>
  <c r="F2230" i="46"/>
  <c r="F3292" i="46"/>
  <c r="F7944" i="46"/>
  <c r="F7948" i="46"/>
  <c r="F7954" i="46"/>
  <c r="F7955" i="46"/>
  <c r="F7957" i="46"/>
  <c r="F8889" i="46"/>
  <c r="F7947" i="46"/>
  <c r="F8892" i="46"/>
  <c r="F505" i="46"/>
  <c r="F9266" i="46"/>
  <c r="F7400" i="46"/>
  <c r="F8620" i="46"/>
  <c r="F8618" i="46"/>
  <c r="F8622" i="46"/>
  <c r="F8611" i="46"/>
  <c r="F8614" i="46"/>
  <c r="F7856" i="46"/>
  <c r="F9270" i="46"/>
  <c r="F9557" i="46"/>
  <c r="F9560" i="46"/>
  <c r="F9561" i="46"/>
  <c r="F9559" i="46"/>
  <c r="F9563" i="46"/>
  <c r="F9564" i="46"/>
  <c r="F8396" i="46"/>
  <c r="F8397" i="46"/>
  <c r="F3516" i="46"/>
  <c r="F2820" i="46"/>
  <c r="F3517" i="46"/>
  <c r="F3644" i="46"/>
  <c r="F9378" i="46"/>
  <c r="F10067" i="46"/>
  <c r="F10068" i="46"/>
  <c r="F547" i="46"/>
  <c r="F551" i="46"/>
  <c r="F8760" i="46"/>
  <c r="F8761" i="46"/>
  <c r="F3298" i="46"/>
  <c r="F4592" i="46"/>
  <c r="F4593" i="46"/>
  <c r="F4594" i="46"/>
  <c r="F4595" i="46"/>
  <c r="F3952" i="46"/>
  <c r="F3953" i="46"/>
  <c r="F8771" i="46"/>
  <c r="F3951" i="46"/>
  <c r="F4850" i="46"/>
  <c r="F4851" i="46"/>
  <c r="F4852" i="46"/>
  <c r="F9258" i="46"/>
  <c r="F1116" i="46"/>
  <c r="F1112" i="46"/>
  <c r="F1113" i="46"/>
  <c r="F1111" i="46"/>
  <c r="F1114" i="46"/>
  <c r="F1115" i="46"/>
  <c r="F2695" i="46"/>
  <c r="F2696" i="46"/>
  <c r="F2697" i="46"/>
  <c r="F2698" i="46"/>
  <c r="F2699" i="46"/>
  <c r="F2700" i="46"/>
  <c r="F9213" i="46"/>
  <c r="F8649" i="46"/>
  <c r="F8603" i="46"/>
  <c r="F9056" i="46"/>
  <c r="F9058" i="46"/>
  <c r="F8489" i="46"/>
  <c r="F8490" i="46"/>
  <c r="F5649" i="46"/>
  <c r="F7165" i="46"/>
  <c r="F7877" i="46"/>
  <c r="F3643" i="46"/>
  <c r="F2551" i="46"/>
  <c r="F7161" i="46"/>
  <c r="F7873" i="46"/>
  <c r="F7874" i="46"/>
  <c r="F7807" i="46"/>
  <c r="F7868" i="46"/>
  <c r="F2171" i="46"/>
  <c r="F7869" i="46"/>
  <c r="F7870" i="46"/>
  <c r="F7872" i="46"/>
  <c r="F7162" i="46"/>
  <c r="F9488" i="46"/>
  <c r="F9491" i="46"/>
  <c r="F8878" i="46"/>
  <c r="F9492" i="46"/>
  <c r="F7882" i="46"/>
  <c r="F7883" i="46"/>
  <c r="F2173" i="46"/>
  <c r="F2174" i="46"/>
  <c r="F7884" i="46"/>
  <c r="F8650" i="46"/>
  <c r="F8651" i="46"/>
  <c r="F3536" i="46"/>
  <c r="F3534" i="46"/>
  <c r="F8654" i="46"/>
  <c r="F8655" i="46"/>
  <c r="F2187" i="46"/>
  <c r="F2189" i="46"/>
  <c r="F2190" i="46"/>
  <c r="F2191" i="46"/>
  <c r="F9566" i="46"/>
  <c r="F9269" i="46"/>
  <c r="F2800" i="46"/>
  <c r="F7160" i="46"/>
  <c r="F7867" i="46"/>
  <c r="F2169" i="46"/>
  <c r="F3023" i="46"/>
  <c r="F3440" i="46"/>
  <c r="F3846" i="46"/>
  <c r="F3533" i="46"/>
  <c r="F3535" i="46"/>
  <c r="F7871" i="46"/>
  <c r="F8619" i="46"/>
  <c r="F7952" i="46"/>
  <c r="F7953" i="46"/>
  <c r="F7956" i="46"/>
  <c r="F9277" i="46"/>
  <c r="F7950" i="46"/>
  <c r="F2741" i="46"/>
  <c r="F7951" i="46"/>
  <c r="F8888" i="46"/>
  <c r="F2628" i="46"/>
  <c r="F8890" i="46"/>
  <c r="F8891" i="46"/>
  <c r="F2119" i="46"/>
  <c r="F8402" i="46"/>
  <c r="F8874" i="46"/>
  <c r="F8870" i="46"/>
  <c r="F9129" i="46"/>
  <c r="F10076" i="46"/>
  <c r="F9908" i="46"/>
  <c r="F9909" i="46"/>
  <c r="F2228" i="46"/>
  <c r="F174" i="46"/>
  <c r="F175" i="46"/>
  <c r="F177" i="46"/>
  <c r="F3674" i="46"/>
  <c r="F172" i="46"/>
  <c r="F9257" i="46"/>
  <c r="F4202" i="46"/>
  <c r="F9485" i="46"/>
  <c r="F7959" i="46"/>
  <c r="F7962" i="46"/>
  <c r="F7960" i="46"/>
  <c r="F7961" i="46"/>
  <c r="F9517" i="46"/>
  <c r="F9521" i="46"/>
  <c r="F9518" i="46"/>
  <c r="F9519" i="46"/>
  <c r="F9520" i="46"/>
  <c r="F171" i="46"/>
  <c r="F173" i="46"/>
  <c r="F176" i="46"/>
  <c r="F3675" i="46"/>
  <c r="F9480" i="46"/>
  <c r="F3518" i="46"/>
  <c r="F3519" i="46"/>
  <c r="F5461" i="46"/>
  <c r="F7167" i="46"/>
  <c r="F7169" i="46"/>
  <c r="F7168" i="46"/>
  <c r="F3222" i="46"/>
  <c r="F3537" i="46"/>
  <c r="F3529" i="46"/>
  <c r="F3528" i="46"/>
  <c r="F9193" i="46"/>
  <c r="F9194" i="46"/>
  <c r="F9203" i="46"/>
  <c r="F3034" i="46"/>
  <c r="F9271" i="46"/>
  <c r="F8683" i="46"/>
  <c r="F10013" i="46"/>
  <c r="F10014" i="46"/>
  <c r="F10012" i="46"/>
  <c r="F10015" i="46"/>
  <c r="F3531" i="46"/>
  <c r="F4546" i="46"/>
  <c r="F3532" i="46"/>
  <c r="F9099" i="46"/>
  <c r="F9101" i="46"/>
  <c r="F9232" i="46"/>
  <c r="F3924" i="46"/>
  <c r="F3925" i="46"/>
  <c r="F3926" i="46"/>
  <c r="F3288" i="46"/>
  <c r="F7927" i="46"/>
  <c r="F382" i="46"/>
  <c r="F2220" i="46"/>
  <c r="F4731" i="46"/>
  <c r="F4732" i="46"/>
  <c r="F4733" i="46"/>
  <c r="F2222" i="46"/>
  <c r="F9379" i="46"/>
  <c r="F7924" i="46"/>
  <c r="F9159" i="46"/>
  <c r="F9162" i="46"/>
  <c r="F9160" i="46"/>
  <c r="F9163" i="46"/>
  <c r="F9165" i="46"/>
  <c r="F7903" i="46"/>
  <c r="F8482" i="46"/>
  <c r="F2213" i="46"/>
  <c r="F2215" i="46"/>
  <c r="F8485" i="46"/>
  <c r="F2209" i="46"/>
  <c r="F7904" i="46"/>
  <c r="F2212" i="46"/>
  <c r="F2214" i="46"/>
  <c r="F2207" i="46"/>
  <c r="F7925" i="46"/>
  <c r="F2210" i="46"/>
  <c r="F4023" i="46"/>
  <c r="F4025" i="46"/>
  <c r="F4029" i="46"/>
  <c r="F4030" i="46"/>
  <c r="F4032" i="46"/>
  <c r="F2211" i="46"/>
  <c r="F4024" i="46"/>
  <c r="F4028" i="46"/>
  <c r="F4036" i="46"/>
  <c r="F9368" i="46"/>
  <c r="F9370" i="46"/>
  <c r="F9371" i="46"/>
  <c r="F2712" i="46"/>
  <c r="F2713" i="46"/>
  <c r="F2714" i="46"/>
  <c r="F9169" i="46"/>
  <c r="F9172" i="46"/>
  <c r="F9171" i="46"/>
  <c r="F9173" i="46"/>
  <c r="F7913" i="46"/>
  <c r="F4009" i="46"/>
  <c r="F2217" i="46"/>
  <c r="F2216" i="46"/>
  <c r="F4010" i="46"/>
  <c r="F2218" i="46"/>
  <c r="F4011" i="46"/>
  <c r="F4012" i="46"/>
  <c r="F4013" i="46"/>
  <c r="F4016" i="46"/>
  <c r="F4017" i="46"/>
  <c r="F4015" i="46"/>
  <c r="F4019" i="46"/>
  <c r="F4020" i="46"/>
  <c r="F7912" i="46"/>
  <c r="F4008" i="46"/>
  <c r="F4022" i="46"/>
  <c r="F4027" i="46"/>
  <c r="F4014" i="46"/>
  <c r="F4018" i="46"/>
  <c r="F4021" i="46"/>
  <c r="F4031" i="46"/>
  <c r="F4033" i="46"/>
  <c r="F4034" i="46"/>
  <c r="F4035" i="46"/>
  <c r="F4026" i="46"/>
  <c r="F4037" i="46"/>
  <c r="F9166" i="46"/>
  <c r="F9167" i="46"/>
  <c r="F9332" i="46"/>
  <c r="F9334" i="46"/>
  <c r="F8399" i="46"/>
  <c r="F9338" i="46"/>
  <c r="F9340" i="46"/>
  <c r="F3022" i="46"/>
  <c r="F9339" i="46"/>
  <c r="F8706" i="46"/>
  <c r="F8707" i="46"/>
  <c r="F8708" i="46"/>
  <c r="F8710" i="46"/>
  <c r="F8712" i="46"/>
  <c r="F8716" i="46"/>
  <c r="F8711" i="46"/>
  <c r="F8686" i="46"/>
  <c r="F3256" i="46"/>
  <c r="F8672" i="46"/>
  <c r="F8674" i="46"/>
  <c r="F9230" i="46"/>
  <c r="F9231" i="46"/>
  <c r="F3673" i="46"/>
  <c r="F8673" i="46"/>
  <c r="F8670" i="46"/>
  <c r="F7395" i="46"/>
  <c r="F9228" i="46"/>
  <c r="F9133" i="46"/>
  <c r="F9135" i="46"/>
  <c r="F9134" i="46"/>
  <c r="F9136" i="46"/>
  <c r="F8306" i="46"/>
  <c r="F8309" i="46"/>
  <c r="F8304" i="46"/>
  <c r="F8301" i="46"/>
  <c r="F8295" i="46"/>
  <c r="F8316" i="46"/>
  <c r="F8318" i="46"/>
  <c r="F8321" i="46"/>
  <c r="F8146" i="46"/>
  <c r="F245" i="46"/>
  <c r="F8151" i="46"/>
  <c r="F8681" i="46"/>
  <c r="F8685" i="46"/>
  <c r="F8689" i="46"/>
  <c r="F4129" i="46"/>
  <c r="F9302" i="46"/>
  <c r="F9303" i="46"/>
  <c r="F9306" i="46"/>
  <c r="F9301" i="46"/>
  <c r="F9304" i="46"/>
  <c r="F9305" i="46"/>
  <c r="F9383" i="46"/>
  <c r="F9384" i="46"/>
  <c r="F9139" i="46"/>
  <c r="F9013" i="46"/>
  <c r="F9016" i="46"/>
  <c r="F9019" i="46"/>
  <c r="F9022" i="46"/>
  <c r="F9018" i="46"/>
  <c r="F9029" i="46"/>
  <c r="F9021" i="46"/>
  <c r="F9028" i="46"/>
  <c r="F9031" i="46"/>
  <c r="F9034" i="46"/>
  <c r="F2705" i="46"/>
  <c r="F10045" i="46"/>
  <c r="F2748" i="46"/>
  <c r="F8404" i="46"/>
  <c r="F8403" i="46"/>
  <c r="F297" i="46"/>
  <c r="F9250" i="46"/>
  <c r="F9457" i="46"/>
  <c r="F8666" i="46"/>
  <c r="F8668" i="46"/>
  <c r="F8669" i="46"/>
  <c r="F8671" i="46"/>
  <c r="F8676" i="46"/>
  <c r="F3645" i="46"/>
  <c r="F9105" i="46"/>
  <c r="F9106" i="46"/>
  <c r="F1799" i="46"/>
  <c r="F1800" i="46"/>
  <c r="F1801" i="46"/>
  <c r="F9116" i="46"/>
  <c r="F9110" i="46"/>
  <c r="F9111" i="46"/>
  <c r="F9449" i="46"/>
  <c r="F4140" i="46"/>
  <c r="F8144" i="46"/>
  <c r="F9113" i="46"/>
  <c r="F9115" i="46"/>
  <c r="F4134" i="46"/>
  <c r="F9118" i="46"/>
  <c r="F299" i="46"/>
  <c r="F300" i="46"/>
  <c r="F301" i="46"/>
  <c r="F4194" i="46"/>
  <c r="F4195" i="46"/>
  <c r="F4196" i="46"/>
  <c r="F9459" i="46"/>
  <c r="F9460" i="46"/>
  <c r="F9458" i="46"/>
  <c r="F3852" i="46"/>
  <c r="F2729" i="46"/>
  <c r="F2726" i="46"/>
  <c r="F9272" i="46"/>
  <c r="F2728" i="46"/>
  <c r="F2730" i="46"/>
  <c r="F8629" i="46"/>
  <c r="F7902" i="46"/>
  <c r="F3050" i="46"/>
  <c r="F3041" i="46"/>
  <c r="F3026" i="46"/>
  <c r="F7901" i="46"/>
  <c r="F666" i="46"/>
  <c r="F3287" i="46"/>
  <c r="F2987" i="46"/>
  <c r="F665" i="46"/>
  <c r="F2579" i="46"/>
  <c r="F2545" i="46"/>
  <c r="F2577" i="46"/>
  <c r="F8733" i="46"/>
  <c r="F8734" i="46"/>
  <c r="F8680" i="46"/>
  <c r="F5463" i="46"/>
  <c r="F8679" i="46"/>
  <c r="F3156" i="46"/>
  <c r="F4039" i="46"/>
  <c r="F7188" i="46"/>
  <c r="F7189" i="46"/>
  <c r="F4108" i="46"/>
  <c r="F10072" i="46"/>
  <c r="F3541" i="46"/>
  <c r="F8730" i="46"/>
  <c r="F7394" i="46"/>
  <c r="F4109" i="46"/>
  <c r="F4107" i="46"/>
  <c r="F9364" i="46"/>
  <c r="F3187" i="46"/>
  <c r="F3164" i="46"/>
  <c r="F9100" i="46"/>
  <c r="F9102" i="46"/>
  <c r="F9103" i="46"/>
  <c r="F9104" i="46"/>
  <c r="F2711" i="46"/>
  <c r="F3623" i="46"/>
  <c r="F3526" i="46"/>
  <c r="F8692" i="46"/>
  <c r="F8704" i="46"/>
  <c r="F3262" i="46"/>
  <c r="F8691" i="46"/>
  <c r="F8694" i="46"/>
  <c r="F8696" i="46"/>
  <c r="F8698" i="46"/>
  <c r="F3221" i="46"/>
  <c r="F3525" i="46"/>
  <c r="F3220" i="46"/>
  <c r="F4853" i="46"/>
  <c r="F4854" i="46"/>
  <c r="F3928" i="46"/>
  <c r="F3927" i="46"/>
  <c r="F3929" i="46"/>
  <c r="F3930" i="46"/>
  <c r="F2223" i="46"/>
  <c r="F7926" i="46"/>
  <c r="F7561" i="46"/>
  <c r="F7562" i="46"/>
  <c r="F7576" i="46"/>
  <c r="F7577" i="46"/>
  <c r="F7579" i="46"/>
  <c r="F7580" i="46"/>
  <c r="F7581" i="46"/>
  <c r="F7589" i="46"/>
  <c r="F7590" i="46"/>
  <c r="F7587" i="46"/>
  <c r="F7578" i="46"/>
  <c r="F9327" i="46"/>
  <c r="F9328" i="46"/>
  <c r="F3585" i="46"/>
  <c r="F3010" i="46"/>
  <c r="F9381" i="46"/>
  <c r="F491" i="46"/>
  <c r="F9215" i="46"/>
  <c r="F7396" i="46"/>
  <c r="F5457" i="46"/>
  <c r="F8667" i="46"/>
  <c r="F2860" i="46"/>
  <c r="F298" i="46"/>
  <c r="F2855" i="46"/>
  <c r="F1793" i="46"/>
  <c r="F3311" i="46"/>
  <c r="F8502" i="46"/>
  <c r="F9237" i="46"/>
  <c r="F9471" i="46"/>
  <c r="F2943" i="46"/>
  <c r="F3937" i="46"/>
  <c r="F3544" i="46"/>
  <c r="F9" i="46"/>
  <c r="F3545" i="46"/>
  <c r="F3546" i="46"/>
  <c r="F8067" i="46"/>
  <c r="F8675" i="46"/>
  <c r="F9117" i="46"/>
  <c r="F9174" i="46"/>
  <c r="F1795" i="46"/>
  <c r="F1797" i="46"/>
  <c r="F1796" i="46"/>
  <c r="F9234" i="46"/>
  <c r="F9233" i="46"/>
  <c r="F9372" i="46"/>
  <c r="F9442" i="46"/>
  <c r="F4038" i="46"/>
  <c r="F4040" i="46"/>
  <c r="F8570" i="46"/>
  <c r="F8580" i="46"/>
  <c r="F4578" i="46"/>
  <c r="F4576" i="46"/>
  <c r="F9941" i="46"/>
  <c r="F9942" i="46"/>
  <c r="F4141" i="46"/>
  <c r="F9249" i="46"/>
  <c r="F9251" i="46"/>
  <c r="F4163" i="46"/>
  <c r="F3940" i="46"/>
  <c r="F3939" i="46"/>
  <c r="F9240" i="46"/>
  <c r="F8742" i="46"/>
  <c r="F3942" i="46"/>
  <c r="F9533" i="46"/>
  <c r="F3445" i="46"/>
  <c r="F8983" i="46"/>
  <c r="F9444" i="46"/>
  <c r="F9446" i="46"/>
  <c r="F9445" i="46"/>
  <c r="F9447" i="46"/>
  <c r="F9443" i="46"/>
  <c r="F9107" i="46"/>
  <c r="F9109" i="46"/>
  <c r="F9448" i="46"/>
  <c r="F9108" i="46"/>
  <c r="F2752" i="46"/>
  <c r="F7252" i="46"/>
  <c r="F9252" i="46"/>
  <c r="F9644" i="46"/>
  <c r="F9474" i="46"/>
  <c r="F3941" i="46"/>
  <c r="F9626" i="46"/>
  <c r="F4130" i="46"/>
  <c r="F8758" i="46"/>
  <c r="F9246" i="46"/>
  <c r="F4623" i="46"/>
  <c r="F9244" i="46"/>
  <c r="F8752" i="46"/>
  <c r="F9120" i="46"/>
  <c r="F9119" i="46"/>
  <c r="F2311" i="46"/>
  <c r="F2312" i="46"/>
  <c r="F2309" i="46"/>
  <c r="F2310" i="46"/>
  <c r="F2316" i="46"/>
  <c r="F2313" i="46"/>
  <c r="F2314" i="46"/>
  <c r="F2548" i="46"/>
  <c r="F2610" i="46"/>
  <c r="F9451" i="46"/>
  <c r="F1804" i="46"/>
  <c r="F1812" i="46"/>
  <c r="F1813" i="46"/>
  <c r="F1809" i="46"/>
  <c r="F1810" i="46"/>
  <c r="F9452" i="46"/>
  <c r="F9454" i="46"/>
  <c r="F9455" i="46"/>
  <c r="F1811" i="46"/>
  <c r="F2891" i="46"/>
  <c r="F9453" i="46"/>
  <c r="F3075" i="46"/>
  <c r="F3107" i="46"/>
  <c r="F8751" i="46"/>
  <c r="F9247" i="46"/>
  <c r="F9490" i="46"/>
  <c r="F3954" i="46"/>
  <c r="F3955" i="46"/>
  <c r="F3956" i="46"/>
  <c r="F8880" i="46"/>
  <c r="F5464" i="46"/>
  <c r="F9121" i="46"/>
  <c r="F9690" i="46"/>
  <c r="F10070" i="46"/>
  <c r="F10071" i="46"/>
  <c r="F8789" i="46"/>
  <c r="F3259" i="46"/>
  <c r="F3253" i="46"/>
  <c r="F8855" i="46"/>
  <c r="F8868" i="46"/>
  <c r="F8856" i="46"/>
  <c r="F8857" i="46"/>
  <c r="F8858" i="46"/>
  <c r="F4058" i="46"/>
  <c r="F543" i="46"/>
  <c r="F2981" i="46"/>
  <c r="F10057" i="46"/>
  <c r="F2183" i="46"/>
  <c r="F9689" i="46"/>
  <c r="F341" i="46"/>
  <c r="F1399" i="46"/>
  <c r="F1397" i="46"/>
  <c r="F1979" i="46"/>
  <c r="F1980" i="46"/>
  <c r="F1860" i="46"/>
  <c r="F8481" i="46"/>
  <c r="F2049" i="46"/>
  <c r="F1792" i="46"/>
  <c r="F241" i="46"/>
  <c r="F2050" i="46"/>
  <c r="F639" i="46"/>
  <c r="F640" i="46"/>
  <c r="F641" i="46"/>
  <c r="F638" i="46"/>
  <c r="F8389" i="46"/>
  <c r="F2516" i="46"/>
  <c r="F2124" i="46"/>
  <c r="F1539" i="46"/>
  <c r="F4621" i="46"/>
  <c r="F4620" i="46"/>
  <c r="F2105" i="46"/>
  <c r="F2095" i="46"/>
  <c r="F4532" i="46"/>
  <c r="F4535" i="46"/>
  <c r="F4536" i="46"/>
  <c r="F4047" i="46"/>
  <c r="F4045" i="46"/>
  <c r="F4046" i="46"/>
  <c r="F2517" i="46"/>
  <c r="F4537" i="46"/>
  <c r="F2684" i="46"/>
  <c r="F8542" i="46"/>
  <c r="F8254" i="46"/>
  <c r="F8252" i="46"/>
  <c r="F8550" i="46"/>
  <c r="F3020" i="46"/>
  <c r="F161" i="46"/>
  <c r="F2519" i="46"/>
  <c r="F4529" i="46"/>
  <c r="F3216" i="46"/>
  <c r="F4530" i="46"/>
  <c r="F4531" i="46"/>
  <c r="F159" i="46"/>
  <c r="F2511" i="46"/>
  <c r="F2513" i="46"/>
  <c r="F2434" i="46"/>
  <c r="F2683" i="46"/>
  <c r="F9144" i="46"/>
  <c r="F8762" i="46"/>
  <c r="F8764" i="46"/>
  <c r="F2054" i="46"/>
  <c r="F9076" i="46"/>
  <c r="F2053" i="46"/>
  <c r="F2661" i="46"/>
  <c r="F2662" i="46"/>
  <c r="F2559" i="46"/>
  <c r="F2561" i="46"/>
  <c r="F8596" i="46"/>
  <c r="F8438" i="46"/>
  <c r="F8600" i="46"/>
  <c r="F9067" i="46"/>
  <c r="F181" i="46"/>
  <c r="F1609" i="46"/>
  <c r="F1610" i="46"/>
  <c r="F1611" i="46"/>
  <c r="F1612" i="46"/>
  <c r="F1859" i="46"/>
  <c r="F1981" i="46"/>
  <c r="F1982" i="46"/>
  <c r="F1858" i="46"/>
  <c r="F1861" i="46"/>
  <c r="F9071" i="46"/>
  <c r="F9070" i="46"/>
  <c r="F10078" i="46"/>
  <c r="F2467" i="46"/>
  <c r="F2468" i="46"/>
  <c r="F2469" i="46"/>
  <c r="F2474" i="46"/>
  <c r="F2465" i="46"/>
  <c r="F2466" i="46"/>
  <c r="F2470" i="46"/>
  <c r="F2471" i="46"/>
  <c r="F2472" i="46"/>
  <c r="F2473" i="46"/>
  <c r="F5454" i="46"/>
  <c r="F2480" i="46"/>
  <c r="F2486" i="46"/>
  <c r="F2488" i="46"/>
  <c r="F2479" i="46"/>
  <c r="F2478" i="46"/>
  <c r="F3066" i="46"/>
  <c r="F3435" i="46"/>
  <c r="F2572" i="46"/>
  <c r="F2573" i="46"/>
  <c r="F8630" i="46"/>
  <c r="F2185" i="46"/>
  <c r="F2580" i="46"/>
  <c r="F4562" i="46"/>
  <c r="F8340" i="46"/>
  <c r="F4561" i="46"/>
  <c r="F8245" i="46"/>
  <c r="F8341" i="46"/>
  <c r="F8342" i="46"/>
  <c r="F7982" i="46"/>
  <c r="F2482" i="46"/>
  <c r="F2484" i="46"/>
  <c r="F2487" i="46"/>
  <c r="F5455" i="46"/>
  <c r="F2483" i="46"/>
  <c r="F2485" i="46"/>
  <c r="F4862" i="46"/>
  <c r="F9072" i="46"/>
  <c r="F2518" i="46"/>
  <c r="F8539" i="46"/>
  <c r="F2520" i="46"/>
  <c r="F2521" i="46"/>
  <c r="F9154" i="46"/>
  <c r="F643" i="46"/>
  <c r="F645" i="46"/>
  <c r="F646" i="46"/>
  <c r="F10035" i="46"/>
  <c r="F2530" i="46"/>
  <c r="F8552" i="46"/>
  <c r="F8551" i="46"/>
  <c r="F10034" i="46"/>
  <c r="F2527" i="46"/>
  <c r="F2528" i="46"/>
  <c r="F2529" i="46"/>
  <c r="F2531" i="46"/>
  <c r="F2526" i="46"/>
  <c r="F8540" i="46"/>
  <c r="F8543" i="46"/>
  <c r="F8545" i="46"/>
  <c r="F8546" i="46"/>
  <c r="F8547" i="46"/>
  <c r="F8549" i="46"/>
  <c r="F2682" i="46"/>
  <c r="F2532" i="46"/>
  <c r="F8564" i="46"/>
  <c r="F3793" i="46"/>
  <c r="F1630" i="46"/>
  <c r="F1631" i="46"/>
  <c r="F1633" i="46"/>
  <c r="F1635" i="46"/>
  <c r="F343" i="46"/>
  <c r="F344" i="46"/>
  <c r="F345" i="46"/>
  <c r="F2051" i="46"/>
  <c r="F8561" i="46"/>
  <c r="F6350" i="46"/>
  <c r="F8562" i="46"/>
  <c r="F379" i="46"/>
  <c r="F380" i="46"/>
  <c r="F4538" i="46"/>
  <c r="F945" i="46"/>
  <c r="F5361" i="46"/>
  <c r="F8582" i="46"/>
  <c r="F2547" i="46"/>
  <c r="F2186" i="46"/>
  <c r="F2436" i="46"/>
  <c r="F2437" i="46"/>
  <c r="F8565" i="46"/>
  <c r="F8566" i="46"/>
  <c r="F647" i="46"/>
  <c r="F8584" i="46"/>
  <c r="F4539" i="46"/>
  <c r="F8585" i="46"/>
  <c r="F2146" i="46"/>
  <c r="F2147" i="46"/>
  <c r="F381" i="46"/>
  <c r="F7857" i="46"/>
  <c r="F9152" i="46"/>
  <c r="F2052" i="46"/>
  <c r="F2433" i="46"/>
  <c r="F8488" i="46"/>
  <c r="F2435" i="46"/>
  <c r="F7166" i="46"/>
  <c r="F7551" i="46"/>
  <c r="F7155" i="46"/>
  <c r="F1617" i="46"/>
  <c r="F7156" i="46"/>
  <c r="F7157" i="46"/>
  <c r="F1619" i="46"/>
  <c r="F1618" i="46"/>
  <c r="F8586" i="46"/>
  <c r="F4605" i="46"/>
  <c r="F648" i="46"/>
  <c r="F8862" i="46"/>
  <c r="F2687" i="46"/>
  <c r="F2689" i="46"/>
  <c r="F9153" i="46"/>
  <c r="F2175" i="46"/>
  <c r="F3524" i="46"/>
  <c r="F3054" i="46"/>
  <c r="F3058" i="46"/>
  <c r="F3214" i="46"/>
  <c r="F3209" i="46"/>
  <c r="F9151" i="46"/>
  <c r="F2553" i="46"/>
  <c r="F2554" i="46"/>
  <c r="F3642" i="46"/>
  <c r="F8591" i="46"/>
  <c r="F7552" i="46"/>
  <c r="F2400" i="46"/>
  <c r="F3844" i="46"/>
  <c r="F3349" i="46"/>
  <c r="F2088" i="46"/>
  <c r="F5467" i="46"/>
  <c r="F2170" i="46"/>
  <c r="F8881" i="46"/>
  <c r="F8601" i="46"/>
  <c r="F649" i="46"/>
  <c r="F4552" i="46"/>
  <c r="F2838" i="46"/>
  <c r="F2717" i="46"/>
  <c r="F2718" i="46"/>
  <c r="F3399" i="46"/>
  <c r="F3398" i="46"/>
  <c r="F3213" i="46"/>
  <c r="F2709" i="46"/>
  <c r="F2127" i="46"/>
  <c r="F2129" i="46"/>
  <c r="F2131" i="46"/>
  <c r="F2133" i="46"/>
  <c r="F2091" i="46"/>
  <c r="F2093" i="46"/>
  <c r="F2109" i="46"/>
  <c r="F2076" i="46"/>
  <c r="F2074" i="46"/>
  <c r="F2078" i="46"/>
  <c r="F2080" i="46"/>
  <c r="F2082" i="46"/>
  <c r="F2084" i="46"/>
  <c r="F2086" i="46"/>
  <c r="F2107" i="46"/>
  <c r="F10050" i="46"/>
  <c r="F10051" i="46"/>
  <c r="F2578" i="46"/>
  <c r="F2665" i="46"/>
  <c r="F2666" i="46"/>
  <c r="F747" i="46"/>
  <c r="F745" i="46"/>
  <c r="F746" i="46"/>
  <c r="F2664" i="46"/>
  <c r="F7177" i="46"/>
  <c r="F7178" i="46"/>
  <c r="F7179" i="46"/>
  <c r="F7180" i="46"/>
  <c r="F2167" i="46"/>
  <c r="F9938" i="46"/>
  <c r="F7564" i="46"/>
  <c r="F7565" i="46"/>
  <c r="F2193" i="46"/>
  <c r="F2203" i="46"/>
  <c r="F3040" i="46"/>
  <c r="F3052" i="46"/>
  <c r="F3033" i="46"/>
  <c r="F9238" i="46"/>
  <c r="F7563" i="46"/>
  <c r="F2667" i="46"/>
  <c r="F2673" i="46"/>
  <c r="F9079" i="46"/>
  <c r="F2671" i="46"/>
  <c r="F1226" i="46"/>
  <c r="F1230" i="46"/>
  <c r="F1232" i="46"/>
  <c r="F1234" i="46"/>
  <c r="F1236" i="46"/>
  <c r="F1238" i="46"/>
  <c r="F1240" i="46"/>
  <c r="F1243" i="46"/>
  <c r="F1245" i="46"/>
  <c r="F1253" i="46"/>
  <c r="F2668" i="46"/>
  <c r="F2669" i="46"/>
  <c r="F2670" i="46"/>
  <c r="F2672" i="46"/>
  <c r="F1255" i="46"/>
  <c r="F1199" i="46"/>
  <c r="F1215" i="46"/>
  <c r="F1217" i="46"/>
  <c r="F1205" i="46"/>
  <c r="F1207" i="46"/>
  <c r="F1209" i="46"/>
  <c r="F1251" i="46"/>
  <c r="F1249" i="46"/>
  <c r="F1257" i="46"/>
  <c r="F1203" i="46"/>
  <c r="F1211" i="46"/>
  <c r="F1213" i="46"/>
  <c r="F9687" i="46"/>
  <c r="F8624" i="46"/>
  <c r="F8625" i="46"/>
  <c r="F7862" i="46"/>
  <c r="F7863" i="46"/>
  <c r="F7864" i="46"/>
  <c r="F7866" i="46"/>
  <c r="F8483" i="46"/>
  <c r="F8484" i="46"/>
  <c r="F348" i="46"/>
  <c r="F216" i="46"/>
  <c r="F349" i="46"/>
  <c r="F2231" i="46"/>
  <c r="F8398" i="46"/>
  <c r="F2903" i="46"/>
  <c r="F2145" i="46"/>
  <c r="F7858" i="46"/>
  <c r="F2152" i="46"/>
  <c r="F2153" i="46"/>
  <c r="F2154" i="46"/>
  <c r="F2155" i="46"/>
  <c r="F2156" i="46"/>
  <c r="F2150" i="46"/>
  <c r="F2148" i="46"/>
  <c r="F2566" i="46"/>
  <c r="F2567" i="46"/>
  <c r="F8781" i="46"/>
  <c r="F4614" i="46"/>
  <c r="F97" i="46"/>
  <c r="F96" i="46"/>
  <c r="F98" i="46"/>
  <c r="F10079" i="46"/>
  <c r="F94" i="46"/>
  <c r="F95" i="46"/>
  <c r="F4654" i="46"/>
  <c r="F8882" i="46"/>
  <c r="F8883" i="46"/>
  <c r="F4644" i="46"/>
  <c r="F2630" i="46"/>
  <c r="F3045" i="46"/>
  <c r="F3060" i="46"/>
  <c r="F3111" i="46"/>
  <c r="F3094" i="46"/>
  <c r="F3062" i="46"/>
  <c r="F3063" i="46"/>
  <c r="F3081" i="46"/>
  <c r="F10073" i="46"/>
  <c r="F8608" i="46"/>
  <c r="F8609" i="46"/>
  <c r="F2565" i="46"/>
  <c r="F155" i="46"/>
  <c r="F2584" i="46"/>
  <c r="F2583" i="46"/>
  <c r="F3847" i="46"/>
  <c r="F9363" i="46"/>
  <c r="F2582" i="46"/>
  <c r="F2581" i="46"/>
  <c r="F2596" i="46"/>
  <c r="F8763" i="46"/>
  <c r="F4591" i="46"/>
  <c r="F8766" i="46"/>
  <c r="F41" i="46"/>
  <c r="F43" i="46"/>
  <c r="F44" i="46"/>
  <c r="F8767" i="46"/>
  <c r="F669" i="46"/>
  <c r="F668" i="46"/>
  <c r="F670" i="46"/>
  <c r="F671" i="46"/>
  <c r="F8434" i="46"/>
  <c r="F4730" i="46"/>
  <c r="F74" i="46"/>
  <c r="F3589" i="46"/>
  <c r="F1926" i="46"/>
  <c r="F383" i="46"/>
  <c r="F4616" i="46"/>
  <c r="F242" i="46"/>
  <c r="F2233" i="46"/>
  <c r="F2936" i="46"/>
  <c r="F2232" i="46"/>
  <c r="F7229" i="46"/>
  <c r="F3012" i="46"/>
  <c r="F3860" i="46"/>
  <c r="F2702" i="46"/>
  <c r="F2701" i="46"/>
  <c r="F2703" i="46"/>
  <c r="F2704" i="46"/>
  <c r="F9585" i="46"/>
  <c r="F3522" i="46"/>
  <c r="F3523" i="46"/>
  <c r="F4541" i="46"/>
  <c r="F3521" i="46"/>
  <c r="F3520" i="46"/>
  <c r="F3527" i="46"/>
  <c r="F4542" i="46"/>
  <c r="F663" i="46"/>
  <c r="F664" i="46"/>
  <c r="F650" i="46"/>
  <c r="F651" i="46"/>
  <c r="F655" i="46"/>
  <c r="F654" i="46"/>
  <c r="F656" i="46"/>
  <c r="F9227" i="46"/>
  <c r="F662" i="46"/>
  <c r="F652" i="46"/>
  <c r="F653" i="46"/>
  <c r="F8662" i="46"/>
  <c r="F8664" i="46"/>
  <c r="F9214" i="46"/>
  <c r="F8486" i="46"/>
  <c r="F9325" i="46"/>
  <c r="F2263" i="46"/>
  <c r="F9324" i="46"/>
  <c r="F7908" i="46"/>
  <c r="F7910" i="46"/>
  <c r="F8665" i="46"/>
  <c r="F8663" i="46"/>
  <c r="F7906" i="46"/>
  <c r="F2685" i="46"/>
  <c r="F9156" i="46"/>
  <c r="F3044" i="46"/>
  <c r="F3059" i="46"/>
  <c r="F7915" i="46"/>
  <c r="F7921" i="46"/>
  <c r="F7911" i="46"/>
  <c r="F7923" i="46"/>
  <c r="F7917" i="46"/>
  <c r="F7919" i="46"/>
  <c r="F2693" i="46"/>
  <c r="F2694" i="46"/>
  <c r="F9218" i="46"/>
  <c r="F8709" i="46"/>
  <c r="F8717" i="46"/>
  <c r="F8718" i="46"/>
  <c r="F8719" i="46"/>
  <c r="F8720" i="46"/>
  <c r="F8721" i="46"/>
  <c r="F8724" i="46"/>
  <c r="F8725" i="46"/>
  <c r="F8726" i="46"/>
  <c r="F2587" i="46"/>
  <c r="F2681" i="46"/>
  <c r="F2625" i="46"/>
  <c r="F8588" i="46"/>
  <c r="F3791" i="46"/>
  <c r="F2727" i="46"/>
  <c r="F8786" i="46"/>
  <c r="F3853" i="46"/>
  <c r="F253" i="46"/>
  <c r="F8794" i="46"/>
  <c r="F8790" i="46"/>
  <c r="F8792" i="46"/>
  <c r="F8823" i="46"/>
  <c r="F8837" i="46"/>
  <c r="F2307" i="46"/>
  <c r="F8682" i="46"/>
  <c r="F8687" i="46"/>
  <c r="F4044" i="46"/>
  <c r="F9382" i="46"/>
  <c r="F4060" i="46"/>
  <c r="F9394" i="46"/>
  <c r="F9395" i="46"/>
  <c r="F9393" i="46"/>
  <c r="F9396" i="46"/>
  <c r="F130" i="46"/>
  <c r="F270" i="46"/>
  <c r="F8984" i="46"/>
  <c r="F2235" i="46"/>
  <c r="F1984" i="46"/>
  <c r="F1983" i="46"/>
  <c r="F3110" i="46"/>
  <c r="F9157" i="46"/>
  <c r="F9343" i="46"/>
  <c r="F9344" i="46"/>
  <c r="F9355" i="46"/>
  <c r="F9356" i="46"/>
  <c r="F9341" i="46"/>
  <c r="F9342" i="46"/>
  <c r="F9348" i="46"/>
  <c r="F9349" i="46"/>
  <c r="F9350" i="46"/>
  <c r="F9351" i="46"/>
  <c r="F9352" i="46"/>
  <c r="F9354" i="46"/>
  <c r="F9358" i="46"/>
  <c r="F9359" i="46"/>
  <c r="F9235" i="46"/>
  <c r="F9236" i="46"/>
  <c r="F5364" i="46"/>
  <c r="F4553" i="46"/>
  <c r="F3935" i="46"/>
  <c r="F3936" i="46"/>
  <c r="F4566" i="46"/>
  <c r="F9220" i="46"/>
  <c r="F3639" i="46"/>
  <c r="F247" i="46"/>
  <c r="F249" i="46"/>
  <c r="F250" i="46"/>
  <c r="F252" i="46"/>
  <c r="F246" i="46"/>
  <c r="F251" i="46"/>
  <c r="F9568" i="46"/>
  <c r="F9570" i="46"/>
  <c r="F248" i="46"/>
  <c r="F9569" i="46"/>
  <c r="F8801" i="46"/>
  <c r="F8803" i="46"/>
  <c r="F8805" i="46"/>
  <c r="F8807" i="46"/>
  <c r="F8796" i="46"/>
  <c r="F8799" i="46"/>
  <c r="F8818" i="46"/>
  <c r="F2125" i="46"/>
  <c r="F4627" i="46"/>
  <c r="F4610" i="46"/>
  <c r="F4568" i="46"/>
  <c r="F8737" i="46"/>
  <c r="F8738" i="46"/>
  <c r="F8735" i="46"/>
  <c r="F8736" i="46"/>
  <c r="F9439" i="46"/>
  <c r="F4750" i="46"/>
  <c r="F4570" i="46"/>
  <c r="F5366" i="46"/>
  <c r="F9879" i="46"/>
  <c r="F8958" i="46"/>
  <c r="F8960" i="46"/>
  <c r="F8964" i="46"/>
  <c r="F8965" i="46"/>
  <c r="F8966" i="46"/>
  <c r="F8959" i="46"/>
  <c r="F8967" i="46"/>
  <c r="F8961" i="46"/>
  <c r="F8962" i="46"/>
  <c r="F8963" i="46"/>
  <c r="F8968" i="46"/>
  <c r="F8969" i="46"/>
  <c r="F8970" i="46"/>
  <c r="F9077" i="46"/>
  <c r="F9078" i="46"/>
  <c r="F2576" i="46"/>
  <c r="F2544" i="46"/>
  <c r="F4548" i="46"/>
  <c r="F4549" i="46"/>
  <c r="F5362" i="46"/>
  <c r="F4547" i="46"/>
  <c r="F4550" i="46"/>
  <c r="F3039" i="46"/>
  <c r="F2543" i="46"/>
  <c r="F2575" i="46"/>
  <c r="F8978" i="46"/>
  <c r="F8974" i="46"/>
  <c r="F8977" i="46"/>
  <c r="F8979" i="46"/>
  <c r="F2715" i="46"/>
  <c r="F2716" i="46"/>
  <c r="F9219" i="46"/>
  <c r="F9365" i="46"/>
  <c r="F9438" i="46"/>
  <c r="F8731" i="46"/>
  <c r="F8732" i="46"/>
  <c r="F2599" i="46"/>
  <c r="F2597" i="46"/>
  <c r="F8728" i="46"/>
  <c r="F2598" i="46"/>
  <c r="F8729" i="46"/>
  <c r="F2590" i="46"/>
  <c r="F2591" i="46"/>
  <c r="F1835" i="46"/>
  <c r="F4600" i="46"/>
  <c r="F4601" i="46"/>
  <c r="F2606" i="46"/>
  <c r="F4560" i="46"/>
  <c r="F9329" i="46"/>
  <c r="F3934" i="46"/>
  <c r="F3933" i="46"/>
  <c r="F9360" i="46"/>
  <c r="F9878" i="46"/>
  <c r="F9361" i="46"/>
  <c r="F9362" i="46"/>
  <c r="F2268" i="46"/>
  <c r="F667" i="46"/>
  <c r="F7174" i="46"/>
  <c r="F7176" i="46"/>
  <c r="F2993" i="46"/>
  <c r="F4629" i="46"/>
  <c r="F9696" i="46"/>
  <c r="F4632" i="46"/>
  <c r="F3966" i="46"/>
  <c r="F2604" i="46"/>
  <c r="F5466" i="46"/>
  <c r="F7566" i="46"/>
  <c r="F2588" i="46"/>
  <c r="F2589" i="46"/>
  <c r="F8693" i="46"/>
  <c r="F8703" i="46"/>
  <c r="F8695" i="46"/>
  <c r="F3061" i="46"/>
  <c r="F9353" i="46"/>
  <c r="F2407" i="46"/>
  <c r="F2401" i="46"/>
  <c r="F2405" i="46"/>
  <c r="F2406" i="46"/>
  <c r="F2402" i="46"/>
  <c r="F2403" i="46"/>
  <c r="F2404" i="46"/>
  <c r="F1110" i="46"/>
  <c r="F8744" i="46"/>
  <c r="F8745" i="46"/>
  <c r="F8746" i="46"/>
  <c r="F4628" i="46"/>
  <c r="F9699" i="46"/>
  <c r="F4653" i="46"/>
  <c r="F8982" i="46"/>
  <c r="F8980" i="46"/>
  <c r="F8981" i="46"/>
  <c r="F10037" i="46"/>
  <c r="F4555" i="46"/>
  <c r="F4556" i="46"/>
  <c r="F4557" i="46"/>
  <c r="F8886" i="46"/>
  <c r="F8887" i="46"/>
  <c r="F8871" i="46"/>
  <c r="F8873" i="46"/>
  <c r="F8869" i="46"/>
  <c r="F8877" i="46"/>
  <c r="F8875" i="46"/>
  <c r="F8879" i="46"/>
  <c r="F8884" i="46"/>
  <c r="F8885" i="46"/>
  <c r="F2614" i="46"/>
  <c r="F9222" i="46"/>
  <c r="F2264" i="46"/>
  <c r="F8740" i="46"/>
  <c r="F8741" i="46"/>
  <c r="F8739" i="46"/>
  <c r="F9627" i="46"/>
  <c r="F9628" i="46"/>
  <c r="F4567" i="46"/>
  <c r="F4203" i="46"/>
  <c r="F4575" i="46"/>
  <c r="F8784" i="46"/>
  <c r="F2725" i="46"/>
  <c r="F8785" i="46"/>
  <c r="F8163" i="46"/>
  <c r="F4571" i="46"/>
  <c r="F87" i="46"/>
  <c r="F88" i="46"/>
  <c r="F4569" i="46"/>
  <c r="F4635" i="46"/>
  <c r="F4636" i="46"/>
  <c r="F4634" i="46"/>
  <c r="F4637" i="46"/>
  <c r="F9701" i="46"/>
  <c r="F4638" i="46"/>
  <c r="F9702" i="46"/>
  <c r="F4639" i="46"/>
  <c r="F9703" i="46"/>
  <c r="F4640" i="46"/>
  <c r="F9704" i="46"/>
  <c r="F4641" i="46"/>
  <c r="F9705" i="46"/>
  <c r="F2157" i="46"/>
  <c r="F5368" i="46"/>
  <c r="F2620" i="46"/>
  <c r="F4613" i="46"/>
  <c r="F9693" i="46"/>
  <c r="F2618" i="46"/>
  <c r="F2252" i="46"/>
  <c r="F2616" i="46"/>
  <c r="F8975" i="46"/>
  <c r="F8976" i="46"/>
  <c r="F674" i="46"/>
  <c r="F675" i="46"/>
  <c r="F9691" i="46"/>
  <c r="F4606" i="46"/>
  <c r="F2410" i="46"/>
  <c r="F5367" i="46"/>
  <c r="F2609" i="46"/>
  <c r="F2317" i="46"/>
  <c r="F1628" i="46"/>
  <c r="F1626" i="46"/>
  <c r="F1627" i="46"/>
  <c r="F1632" i="46"/>
  <c r="F1634" i="46"/>
  <c r="F1629" i="46"/>
  <c r="F2611" i="46"/>
  <c r="F2612" i="46"/>
  <c r="F2613" i="46"/>
  <c r="F8765" i="46"/>
  <c r="F3018" i="46"/>
  <c r="F4584" i="46"/>
  <c r="F4582" i="46"/>
  <c r="F4583" i="46"/>
  <c r="F4580" i="46"/>
  <c r="F4585" i="46"/>
  <c r="F4588" i="46"/>
  <c r="F4581" i="46"/>
  <c r="F4586" i="46"/>
  <c r="F4587" i="46"/>
  <c r="F3211" i="46"/>
  <c r="F9313" i="46"/>
  <c r="F9314" i="46"/>
  <c r="F8864" i="46"/>
  <c r="F8865" i="46"/>
  <c r="F8863" i="46"/>
  <c r="F8851" i="46"/>
  <c r="F8860" i="46"/>
  <c r="F2617" i="46"/>
  <c r="F2619" i="46"/>
  <c r="F4617" i="46"/>
  <c r="F4619" i="46"/>
  <c r="F4618" i="46"/>
  <c r="F3612" i="46"/>
  <c r="F9694" i="46"/>
  <c r="F8777" i="46"/>
  <c r="F8778" i="46"/>
  <c r="F8779" i="46"/>
  <c r="F8780" i="46"/>
  <c r="F4124" i="46"/>
  <c r="F4125" i="46"/>
  <c r="F556" i="46"/>
  <c r="F9440" i="46"/>
  <c r="F9221" i="46"/>
  <c r="F2920" i="46"/>
  <c r="F4611" i="46"/>
  <c r="F2417" i="46"/>
  <c r="F2419" i="46"/>
  <c r="F2418" i="46"/>
  <c r="F4615" i="46"/>
  <c r="F9695" i="46"/>
  <c r="F36" i="46"/>
  <c r="F37" i="46"/>
  <c r="F39" i="46"/>
  <c r="F9544" i="46"/>
  <c r="F40" i="46"/>
  <c r="F42" i="46"/>
  <c r="F8433" i="46"/>
  <c r="F38" i="46"/>
  <c r="F2615" i="46"/>
  <c r="F4599" i="46"/>
  <c r="F4598" i="46"/>
  <c r="F302" i="46"/>
  <c r="F8898" i="46"/>
  <c r="F303" i="46"/>
  <c r="F8906" i="46"/>
  <c r="F8902" i="46"/>
  <c r="F8904" i="46"/>
  <c r="F8910" i="46"/>
  <c r="F2632" i="46"/>
  <c r="F2633" i="46"/>
  <c r="F350" i="46"/>
  <c r="F2751" i="46"/>
  <c r="F2416" i="46"/>
  <c r="F7523" i="46"/>
  <c r="F112" i="46"/>
  <c r="F114" i="46"/>
  <c r="F115" i="46"/>
  <c r="F116" i="46"/>
  <c r="F117" i="46"/>
  <c r="F118" i="46"/>
  <c r="F119" i="46"/>
  <c r="F120" i="46"/>
  <c r="F124" i="46"/>
  <c r="F125" i="46"/>
  <c r="F113" i="46"/>
  <c r="F126" i="46"/>
  <c r="F129" i="46"/>
  <c r="F131" i="46"/>
  <c r="F132" i="46"/>
  <c r="F134" i="46"/>
  <c r="F121" i="46"/>
  <c r="F122" i="46"/>
  <c r="F123" i="46"/>
  <c r="F127" i="46"/>
  <c r="F128" i="46"/>
  <c r="F133" i="46"/>
  <c r="F4630" i="46"/>
  <c r="F9697" i="46"/>
  <c r="F4631" i="46"/>
  <c r="F9698" i="46"/>
  <c r="F4633" i="46"/>
  <c r="F9700" i="46"/>
  <c r="F3097" i="46"/>
  <c r="F2168" i="46"/>
  <c r="F2176" i="46"/>
  <c r="F2623" i="46"/>
  <c r="F2621" i="46"/>
  <c r="F2622" i="46"/>
  <c r="F2206" i="46"/>
  <c r="F2208" i="46"/>
  <c r="F2219" i="46"/>
  <c r="F2221" i="46"/>
  <c r="F2188" i="46"/>
  <c r="F2194" i="46"/>
  <c r="F2198" i="46"/>
  <c r="F2200" i="46"/>
  <c r="F2178" i="46"/>
  <c r="F2180" i="46"/>
  <c r="F4645" i="46"/>
  <c r="F1987" i="46"/>
  <c r="F1988" i="46"/>
  <c r="F8896" i="46"/>
  <c r="F8900" i="46"/>
  <c r="F8908" i="46"/>
  <c r="F4646" i="46"/>
  <c r="F4647" i="46"/>
  <c r="F9706" i="46"/>
  <c r="F3212" i="46"/>
  <c r="F8063" i="46"/>
  <c r="F9541" i="46"/>
  <c r="F2624" i="46"/>
  <c r="F2708" i="46"/>
  <c r="F8788" i="46"/>
  <c r="F2626" i="46"/>
  <c r="F8814" i="46"/>
  <c r="F8811" i="46"/>
  <c r="F8797" i="46"/>
  <c r="F8822" i="46"/>
  <c r="F8820" i="46"/>
  <c r="F8809" i="46"/>
  <c r="F8813" i="46"/>
  <c r="F8815" i="46"/>
  <c r="F8817" i="46"/>
  <c r="F2100" i="46"/>
  <c r="F3100" i="46"/>
  <c r="F9592" i="46"/>
  <c r="F9591" i="46"/>
  <c r="F9593" i="46"/>
  <c r="F61" i="46"/>
  <c r="F63" i="46"/>
  <c r="F64" i="46"/>
  <c r="F65" i="46"/>
  <c r="F66" i="46"/>
  <c r="F58" i="46"/>
  <c r="F77" i="46"/>
  <c r="F78" i="46"/>
  <c r="F79" i="46"/>
  <c r="F62" i="46"/>
  <c r="F3141" i="46"/>
  <c r="F9607" i="46"/>
  <c r="F9606" i="46"/>
  <c r="F2636" i="46"/>
  <c r="F2242" i="46"/>
  <c r="F2246" i="46"/>
  <c r="F2245" i="46"/>
  <c r="F9612" i="46"/>
  <c r="F9613" i="46"/>
  <c r="F10081" i="46"/>
  <c r="F10080" i="46"/>
  <c r="F3855" i="46"/>
  <c r="F255" i="46"/>
  <c r="F257" i="46"/>
  <c r="F3857" i="46"/>
  <c r="F3859" i="46"/>
  <c r="F105" i="46"/>
  <c r="F99" i="46"/>
  <c r="F106" i="46"/>
  <c r="F2236" i="46"/>
  <c r="F2239" i="46"/>
  <c r="F2244" i="46"/>
  <c r="F2248" i="46"/>
  <c r="F2249" i="46"/>
  <c r="F2238" i="46"/>
  <c r="F2240" i="46"/>
  <c r="F9567" i="46"/>
  <c r="F2237" i="46"/>
  <c r="F2241" i="46"/>
  <c r="F2243" i="46"/>
  <c r="F2247" i="46"/>
  <c r="F9636" i="46"/>
  <c r="F2250" i="46"/>
  <c r="F2749" i="46"/>
  <c r="F2719" i="46"/>
  <c r="F9462" i="46"/>
  <c r="F9463" i="46"/>
  <c r="F9461" i="46"/>
  <c r="F1727" i="46"/>
  <c r="F9610" i="46"/>
  <c r="F8069" i="46"/>
  <c r="F8068" i="46"/>
  <c r="F9639" i="46"/>
  <c r="F9611" i="46"/>
  <c r="F9176" i="46"/>
  <c r="F3594" i="46"/>
  <c r="F4062" i="46"/>
  <c r="F4061" i="46"/>
  <c r="F2791" i="46"/>
  <c r="F2792" i="46"/>
  <c r="F4114" i="46"/>
  <c r="F2969" i="46"/>
  <c r="F2750" i="46"/>
  <c r="F1714" i="46"/>
  <c r="F1716" i="46"/>
  <c r="F1717" i="46"/>
  <c r="F1715" i="46"/>
  <c r="F1720" i="46"/>
  <c r="F1718" i="46"/>
  <c r="F1719" i="46"/>
  <c r="F1721" i="46"/>
  <c r="F9402" i="46"/>
  <c r="F1722" i="46"/>
  <c r="F309" i="46"/>
  <c r="F138" i="46"/>
  <c r="F9401" i="46"/>
  <c r="F3049" i="46"/>
  <c r="F3064" i="46"/>
  <c r="F3065" i="46"/>
  <c r="F2412" i="46"/>
  <c r="F2631" i="46"/>
  <c r="F8911" i="46"/>
  <c r="F8912" i="46"/>
  <c r="F2409" i="46"/>
  <c r="F2415" i="46"/>
  <c r="F4608" i="46"/>
  <c r="F4609" i="46"/>
  <c r="F2411" i="46"/>
  <c r="F4607" i="46"/>
  <c r="F2408" i="46"/>
  <c r="F2413" i="46"/>
  <c r="F2414" i="46"/>
  <c r="F243" i="46"/>
  <c r="F4602" i="46"/>
  <c r="F672" i="46"/>
  <c r="F4603" i="46"/>
  <c r="F4604" i="46"/>
  <c r="F4596" i="46"/>
  <c r="F4597" i="46"/>
  <c r="F3879" i="46"/>
  <c r="F267" i="46"/>
  <c r="F3880" i="46"/>
  <c r="F9664" i="46"/>
  <c r="F678" i="46"/>
  <c r="F2731" i="46"/>
  <c r="F2732" i="46"/>
  <c r="F8852" i="46"/>
  <c r="F562" i="46"/>
  <c r="F33" i="46"/>
  <c r="F2627" i="46"/>
  <c r="F8859" i="46"/>
  <c r="F8850" i="46"/>
  <c r="F8861" i="46"/>
  <c r="F8849" i="46"/>
  <c r="F557" i="46"/>
  <c r="F561" i="46"/>
  <c r="F8926" i="46"/>
  <c r="F560" i="46"/>
  <c r="F9322" i="46"/>
  <c r="F9323" i="46"/>
  <c r="F558" i="46"/>
  <c r="F559" i="46"/>
  <c r="F4648" i="46"/>
  <c r="F4649" i="46"/>
  <c r="F676" i="46"/>
  <c r="F4651" i="46"/>
  <c r="F4650" i="46"/>
  <c r="F677" i="46"/>
  <c r="F2707" i="46"/>
  <c r="F3960" i="46"/>
  <c r="F3961" i="46"/>
  <c r="F8945" i="46"/>
  <c r="F8947" i="46"/>
  <c r="F8949" i="46"/>
  <c r="F8948" i="46"/>
  <c r="F8946" i="46"/>
  <c r="F8950" i="46"/>
  <c r="F8951" i="46"/>
  <c r="F8952" i="46"/>
  <c r="F8953" i="46"/>
  <c r="F8956" i="46"/>
  <c r="F2629" i="46"/>
  <c r="F8971" i="46"/>
  <c r="F8972" i="46"/>
  <c r="F8973" i="46"/>
  <c r="F8954" i="46"/>
  <c r="F8955" i="46"/>
  <c r="F8985" i="46"/>
  <c r="F10046" i="46"/>
  <c r="F4113" i="46"/>
  <c r="F4048" i="46"/>
  <c r="F3877" i="46"/>
  <c r="F268" i="46"/>
  <c r="F9663" i="46"/>
  <c r="F3878" i="46"/>
  <c r="F266" i="46"/>
  <c r="F3881" i="46"/>
  <c r="F1702" i="46"/>
  <c r="F1699" i="46"/>
  <c r="F1703" i="46"/>
  <c r="F1700" i="46"/>
  <c r="F1701" i="46"/>
  <c r="F1707" i="46"/>
  <c r="F1708" i="46"/>
  <c r="F1704" i="46"/>
  <c r="F1705" i="46"/>
  <c r="F1709" i="46"/>
  <c r="F1706" i="46"/>
  <c r="F1712" i="46"/>
  <c r="F1713" i="46"/>
  <c r="F9403" i="46"/>
  <c r="F1710" i="46"/>
  <c r="F1711" i="46"/>
  <c r="F9404" i="46"/>
  <c r="F136" i="46"/>
  <c r="F3588" i="46"/>
  <c r="F75" i="46"/>
  <c r="F135" i="46"/>
  <c r="F9318" i="46"/>
  <c r="F9319" i="46"/>
  <c r="F9320" i="46"/>
  <c r="F9321" i="46"/>
  <c r="F9400" i="46"/>
  <c r="F1034" i="46"/>
  <c r="F1037" i="46"/>
  <c r="F1050" i="46"/>
  <c r="F269" i="46"/>
  <c r="F137" i="46"/>
  <c r="F139" i="46"/>
  <c r="F1724" i="46"/>
  <c r="F1728" i="46"/>
  <c r="F1729" i="46"/>
  <c r="F1725" i="46"/>
  <c r="F1698" i="46"/>
  <c r="F1730" i="46"/>
  <c r="F7262" i="46"/>
  <c r="F1726" i="46"/>
  <c r="F8064" i="46"/>
  <c r="F1733" i="46"/>
  <c r="F9635" i="46"/>
  <c r="F2637" i="46"/>
  <c r="F2639" i="46"/>
  <c r="F2643" i="46"/>
  <c r="F2645" i="46"/>
  <c r="F2646" i="46"/>
  <c r="F3271" i="46"/>
  <c r="F2992" i="46"/>
  <c r="F8773" i="46"/>
  <c r="F8772" i="46"/>
  <c r="F9123" i="46"/>
  <c r="F8774" i="46"/>
  <c r="F8775" i="46"/>
  <c r="F8776" i="46"/>
  <c r="F4200" i="46"/>
  <c r="F3223" i="46"/>
  <c r="F9253" i="46"/>
  <c r="F3342" i="46"/>
  <c r="F8145" i="46"/>
  <c r="F9692" i="46"/>
  <c r="F4612" i="46"/>
  <c r="F7943" i="46"/>
  <c r="F8435" i="46"/>
  <c r="F10025" i="46"/>
  <c r="F9131" i="46"/>
  <c r="F10056" i="46"/>
  <c r="F10026" i="46"/>
  <c r="F9132" i="46"/>
  <c r="F8401" i="46"/>
  <c r="F4201" i="46"/>
  <c r="F3547" i="46"/>
  <c r="F9255" i="46"/>
  <c r="F9254" i="46"/>
  <c r="F3958" i="46"/>
  <c r="F3959" i="46"/>
  <c r="F9509" i="46"/>
  <c r="F9510" i="46"/>
  <c r="F9511" i="46"/>
  <c r="F9505" i="46"/>
  <c r="F3011" i="46"/>
  <c r="F2031" i="46"/>
  <c r="F2032" i="46"/>
  <c r="F9583" i="46"/>
  <c r="F9484" i="46"/>
  <c r="F9256" i="46"/>
  <c r="F9656" i="46"/>
  <c r="F1921" i="46"/>
  <c r="F1924" i="46"/>
  <c r="F1925" i="46"/>
  <c r="F1922" i="46"/>
  <c r="F1923" i="46"/>
  <c r="F3595" i="46"/>
  <c r="F3587" i="46"/>
  <c r="F3591" i="46"/>
  <c r="F3596" i="46"/>
  <c r="F3586" i="46"/>
  <c r="F3597" i="46"/>
  <c r="F3598" i="46"/>
  <c r="F3599" i="46"/>
  <c r="F3593" i="46"/>
  <c r="F3600" i="46"/>
  <c r="F3601" i="46"/>
  <c r="F3602" i="46"/>
  <c r="F3603" i="46"/>
  <c r="F3604" i="46"/>
  <c r="F2842" i="46"/>
  <c r="F7735" i="46"/>
  <c r="F7940" i="46"/>
  <c r="F7939" i="46"/>
  <c r="F8147" i="46"/>
  <c r="F8149" i="46"/>
  <c r="F7905" i="46"/>
  <c r="F7907" i="46"/>
  <c r="F7909" i="46"/>
  <c r="F7918" i="46"/>
  <c r="F7916" i="46"/>
  <c r="F7920" i="46"/>
  <c r="F7922" i="46"/>
  <c r="F7914" i="46"/>
  <c r="F7936" i="46"/>
  <c r="F7928" i="46"/>
  <c r="F7930" i="46"/>
  <c r="F7932" i="46"/>
  <c r="F7934" i="46"/>
  <c r="F7865" i="46"/>
  <c r="F8148" i="46"/>
  <c r="F4111" i="46"/>
  <c r="F9290" i="46"/>
  <c r="F2182" i="46"/>
  <c r="F8299" i="46"/>
  <c r="F8313" i="46"/>
  <c r="F8236" i="46"/>
  <c r="F8234" i="46"/>
  <c r="F7568" i="46"/>
  <c r="F7569" i="46"/>
  <c r="F8405" i="46"/>
  <c r="F9943" i="46"/>
  <c r="F9512" i="46"/>
  <c r="F1985" i="46"/>
  <c r="F9944" i="46"/>
  <c r="F1986" i="46"/>
  <c r="F9945" i="46"/>
  <c r="F9946" i="46"/>
  <c r="F1990" i="46"/>
  <c r="F9513" i="46"/>
  <c r="F9947" i="46"/>
  <c r="F9248" i="46"/>
  <c r="F9539" i="46"/>
  <c r="F8400" i="46"/>
  <c r="F4197" i="46"/>
  <c r="F9243" i="46"/>
  <c r="F3031" i="46"/>
  <c r="F3103" i="46"/>
  <c r="F3085" i="46"/>
  <c r="F2308" i="46"/>
  <c r="F2315" i="46"/>
  <c r="F264" i="46"/>
  <c r="F7643" i="46"/>
  <c r="F7791" i="46"/>
  <c r="F8035" i="46"/>
  <c r="F3854" i="46"/>
  <c r="F254" i="46"/>
  <c r="F256" i="46"/>
  <c r="F3858" i="46"/>
  <c r="F9224" i="46"/>
  <c r="F9223" i="46"/>
  <c r="F9225" i="46"/>
  <c r="F9226" i="46"/>
  <c r="F4043" i="46"/>
  <c r="F2158" i="46"/>
  <c r="F9456" i="46"/>
  <c r="F4199" i="46"/>
  <c r="F4577" i="46"/>
  <c r="F4579" i="46"/>
  <c r="F5716" i="46"/>
  <c r="F483" i="46"/>
  <c r="F8782" i="46"/>
  <c r="F8783" i="46"/>
  <c r="F7981" i="46"/>
  <c r="F8769" i="46"/>
  <c r="F8770" i="46"/>
  <c r="F9122" i="46"/>
  <c r="F493" i="46"/>
  <c r="F492" i="46"/>
  <c r="F502" i="46"/>
  <c r="F503" i="46"/>
  <c r="F9283" i="46"/>
  <c r="F9949" i="46"/>
  <c r="F9950" i="46"/>
  <c r="F9951" i="46"/>
  <c r="F9952" i="46"/>
  <c r="F9953" i="46"/>
  <c r="F9954" i="46"/>
  <c r="F9955" i="46"/>
  <c r="F9956" i="46"/>
  <c r="F9522" i="46"/>
  <c r="F8914" i="46"/>
  <c r="F8915" i="46"/>
  <c r="F8916" i="46"/>
  <c r="F8917" i="46"/>
  <c r="F8918" i="46"/>
  <c r="F9127" i="46"/>
  <c r="F8901" i="46"/>
  <c r="F8899" i="46"/>
  <c r="F8897" i="46"/>
  <c r="F8895" i="46"/>
  <c r="F8903" i="46"/>
  <c r="F8905" i="46"/>
  <c r="F8907" i="46"/>
  <c r="F8909" i="46"/>
  <c r="F9282" i="46"/>
  <c r="F2755" i="46"/>
  <c r="F2759" i="46"/>
  <c r="F9487" i="46"/>
  <c r="F9128" i="46"/>
  <c r="F9130" i="46"/>
  <c r="F9175" i="46"/>
  <c r="F9483" i="46"/>
  <c r="F3291" i="46"/>
  <c r="F7938" i="46"/>
  <c r="F2226" i="46"/>
  <c r="F4112" i="46"/>
  <c r="F2733" i="46"/>
  <c r="F3290" i="46"/>
  <c r="F9259" i="46"/>
  <c r="F9260" i="46"/>
  <c r="F9494" i="46"/>
  <c r="F9261" i="46"/>
  <c r="F9262" i="46"/>
  <c r="F9263" i="46"/>
  <c r="F9493" i="46"/>
  <c r="F9265" i="46"/>
  <c r="F9988" i="46"/>
  <c r="F9990" i="46"/>
  <c r="F2033" i="46"/>
  <c r="F8834" i="46"/>
  <c r="F8836" i="46"/>
  <c r="F8838" i="46"/>
  <c r="F8791" i="46"/>
  <c r="F8848" i="46"/>
  <c r="F8854" i="46"/>
  <c r="F8853" i="46"/>
  <c r="F9326" i="46"/>
  <c r="F8866" i="46"/>
  <c r="F8867" i="46"/>
  <c r="F9489" i="46"/>
  <c r="F9993" i="46"/>
  <c r="F9994" i="46"/>
  <c r="F9998" i="46"/>
  <c r="F9286" i="46"/>
  <c r="F168" i="46"/>
  <c r="F3101" i="46"/>
  <c r="F3580" i="46"/>
  <c r="F8920" i="46"/>
  <c r="F8913" i="46"/>
  <c r="F8919" i="46"/>
  <c r="F5456" i="46"/>
  <c r="F7592" i="46"/>
  <c r="F1994" i="46"/>
  <c r="F2967" i="46"/>
  <c r="F7593" i="46"/>
  <c r="F7604" i="46"/>
  <c r="F7588" i="46"/>
  <c r="F2015" i="46"/>
  <c r="F2016" i="46"/>
  <c r="F7630" i="46"/>
  <c r="F2017" i="46"/>
  <c r="F2018" i="46"/>
  <c r="F2019" i="46"/>
  <c r="F7627" i="46"/>
  <c r="F7628" i="46"/>
  <c r="F7632" i="46"/>
  <c r="F7639" i="46"/>
  <c r="F2022" i="46"/>
  <c r="F7629" i="46"/>
  <c r="F7635" i="46"/>
  <c r="F7631" i="46"/>
  <c r="F2642" i="46"/>
  <c r="F2649" i="46"/>
  <c r="F2638" i="46"/>
  <c r="F2640" i="46"/>
  <c r="F2641" i="46"/>
  <c r="F2644" i="46"/>
  <c r="F142" i="46"/>
  <c r="F143" i="46"/>
  <c r="F144" i="46"/>
  <c r="F140" i="46"/>
  <c r="F146" i="46"/>
  <c r="F3884" i="46"/>
  <c r="F141" i="46"/>
  <c r="F145" i="46"/>
  <c r="F7633" i="46"/>
  <c r="F2020" i="46"/>
  <c r="F7634" i="46"/>
  <c r="F2021" i="46"/>
  <c r="F7636" i="46"/>
  <c r="F7637" i="46"/>
  <c r="F7638" i="46"/>
  <c r="F7641" i="46"/>
  <c r="F7640" i="46"/>
  <c r="F2023" i="46"/>
  <c r="F9530" i="46"/>
  <c r="F9523" i="46"/>
  <c r="F9524" i="46"/>
  <c r="F9525" i="46"/>
  <c r="F9526" i="46"/>
  <c r="F9528" i="46"/>
  <c r="F9529" i="46"/>
  <c r="F9527" i="46"/>
  <c r="F1993" i="46"/>
  <c r="F3861" i="46"/>
  <c r="F1989" i="46"/>
  <c r="F9948" i="46"/>
  <c r="F9516" i="46"/>
  <c r="F9514" i="46"/>
  <c r="F9515" i="46"/>
  <c r="F2756" i="46"/>
  <c r="F2757" i="46"/>
  <c r="F2758" i="46"/>
  <c r="F2763" i="46"/>
  <c r="F2764" i="46"/>
  <c r="F2765" i="46"/>
  <c r="F1992" i="46"/>
  <c r="F1991" i="46"/>
  <c r="F7572" i="46"/>
  <c r="F7573" i="46"/>
  <c r="F7570" i="46"/>
  <c r="F7582" i="46"/>
  <c r="F7574" i="46"/>
  <c r="F7575" i="46"/>
  <c r="F7571" i="46"/>
  <c r="F7585" i="46"/>
  <c r="F7591" i="46"/>
  <c r="F7583" i="46"/>
  <c r="F7584" i="46"/>
  <c r="F7586" i="46"/>
  <c r="F8893" i="46"/>
  <c r="F2737" i="46"/>
  <c r="F2738" i="46"/>
  <c r="F2743" i="46"/>
  <c r="F9594" i="46"/>
  <c r="F9595" i="46"/>
  <c r="F2739" i="46"/>
  <c r="F2740" i="46"/>
  <c r="F7595" i="46"/>
  <c r="F2006" i="46"/>
  <c r="F7600" i="46"/>
  <c r="F7601" i="46"/>
  <c r="F1996" i="46"/>
  <c r="F7599" i="46"/>
  <c r="F7606" i="46"/>
  <c r="F7608" i="46"/>
  <c r="F2005" i="46"/>
  <c r="F1997" i="46"/>
  <c r="F7602" i="46"/>
  <c r="F7605" i="46"/>
  <c r="F7597" i="46"/>
  <c r="F2007" i="46"/>
  <c r="F7603" i="46"/>
  <c r="F7607" i="46"/>
  <c r="F7609" i="46"/>
  <c r="F7610" i="46"/>
  <c r="F7596" i="46"/>
  <c r="F7598" i="46"/>
  <c r="F2008" i="46"/>
  <c r="F7611" i="46"/>
  <c r="F7612" i="46"/>
  <c r="F7613" i="46"/>
  <c r="F2009" i="46"/>
  <c r="F2010" i="46"/>
  <c r="F7614" i="46"/>
  <c r="F7615" i="46"/>
  <c r="F7616" i="46"/>
  <c r="F8816" i="46"/>
  <c r="F8793" i="46"/>
  <c r="F8800" i="46"/>
  <c r="F8802" i="46"/>
  <c r="F8804" i="46"/>
  <c r="F8806" i="46"/>
  <c r="F8808" i="46"/>
  <c r="F8810" i="46"/>
  <c r="F8812" i="46"/>
  <c r="F8824" i="46"/>
  <c r="F8826" i="46"/>
  <c r="F8828" i="46"/>
  <c r="F8830" i="46"/>
  <c r="F8832" i="46"/>
  <c r="F2101" i="46"/>
  <c r="F8894" i="46"/>
  <c r="F2734" i="46"/>
  <c r="F2735" i="46"/>
  <c r="F2736" i="46"/>
  <c r="F258" i="46"/>
  <c r="F2753" i="46"/>
  <c r="F2754" i="46"/>
  <c r="F3856" i="46"/>
  <c r="F9601" i="46"/>
  <c r="F9600" i="46"/>
  <c r="F3584" i="46"/>
  <c r="F9486" i="46"/>
  <c r="F4643" i="46"/>
  <c r="F9545" i="46"/>
  <c r="F9547" i="46"/>
  <c r="F9548" i="46"/>
  <c r="F9553" i="46"/>
  <c r="F9554" i="46"/>
  <c r="F9546" i="46"/>
  <c r="F9549" i="46"/>
  <c r="F9555" i="46"/>
  <c r="F9558" i="46"/>
  <c r="F9562" i="46"/>
  <c r="F9550" i="46"/>
  <c r="F9551" i="46"/>
  <c r="F9552" i="46"/>
  <c r="F9556" i="46"/>
  <c r="F9565" i="46"/>
  <c r="F3850" i="46"/>
  <c r="F2760" i="46"/>
  <c r="F2761" i="46"/>
  <c r="F2762" i="46"/>
  <c r="F7971" i="46"/>
  <c r="F7974" i="46"/>
  <c r="F7975" i="46"/>
  <c r="F7977" i="46"/>
  <c r="F7976" i="46"/>
  <c r="F8407" i="46"/>
  <c r="F9267" i="46"/>
  <c r="F9268" i="46"/>
  <c r="F7617" i="46"/>
  <c r="F7619" i="46"/>
  <c r="F7620" i="46"/>
  <c r="F2721" i="46"/>
  <c r="F7618" i="46"/>
  <c r="F9609" i="46"/>
  <c r="F9608" i="46"/>
  <c r="F8152" i="46"/>
  <c r="F9284" i="46"/>
  <c r="F9276" i="46"/>
  <c r="F9497" i="46"/>
  <c r="F2742" i="46"/>
  <c r="F9597" i="46"/>
  <c r="F9498" i="46"/>
  <c r="F9499" i="46"/>
  <c r="F9500" i="46"/>
  <c r="F9501" i="46"/>
  <c r="F9502" i="46"/>
  <c r="F9503" i="46"/>
  <c r="F9504" i="46"/>
  <c r="F9308" i="46"/>
  <c r="F7967" i="46"/>
  <c r="F7968" i="46"/>
  <c r="F7965" i="46"/>
  <c r="F7966" i="46"/>
  <c r="F7969" i="46"/>
  <c r="F8227" i="46"/>
  <c r="F9679" i="46"/>
  <c r="F9310" i="46"/>
  <c r="F384" i="46"/>
  <c r="F2808" i="46"/>
  <c r="F260" i="46"/>
  <c r="F7624" i="46"/>
  <c r="F2012" i="46"/>
  <c r="F424" i="46"/>
  <c r="F9289" i="46"/>
  <c r="F9288" i="46"/>
  <c r="F9620" i="46"/>
  <c r="F9621" i="46"/>
  <c r="F9623" i="46"/>
  <c r="F9531" i="46"/>
  <c r="F9532" i="46"/>
  <c r="F9619" i="46"/>
  <c r="F9622" i="46"/>
  <c r="F261" i="46"/>
  <c r="F262" i="46"/>
  <c r="F452" i="46"/>
  <c r="F448" i="46"/>
  <c r="F449" i="46"/>
  <c r="F453" i="46"/>
  <c r="F441" i="46"/>
  <c r="F450" i="46"/>
  <c r="F9422" i="46"/>
  <c r="F1732" i="46"/>
  <c r="F9423" i="46"/>
  <c r="F9391" i="46"/>
  <c r="F9392" i="46"/>
  <c r="F3551" i="46"/>
  <c r="F9296" i="46"/>
  <c r="F9297" i="46"/>
  <c r="F9300" i="46"/>
  <c r="F9295" i="46"/>
  <c r="F9298" i="46"/>
  <c r="F9137" i="46"/>
  <c r="F9317" i="46"/>
  <c r="F3882" i="46"/>
  <c r="F3552" i="46"/>
  <c r="F9299" i="46"/>
  <c r="F9385" i="46"/>
  <c r="F9386" i="46"/>
  <c r="F9388" i="46"/>
  <c r="F9389" i="46"/>
  <c r="F679" i="46"/>
  <c r="F8155" i="46"/>
  <c r="F3661" i="46"/>
  <c r="F3331" i="46"/>
  <c r="F3332" i="46"/>
  <c r="F3334" i="46"/>
  <c r="F3335" i="46"/>
  <c r="F3345" i="46"/>
  <c r="F3343" i="46"/>
  <c r="F3344" i="46"/>
  <c r="F3346" i="46"/>
  <c r="F3347" i="46"/>
  <c r="F2833" i="46"/>
  <c r="F2769" i="46"/>
  <c r="F9589" i="46"/>
  <c r="F9536" i="46"/>
  <c r="F9312" i="46"/>
  <c r="F7978" i="46"/>
  <c r="F9637" i="46"/>
  <c r="F7979" i="46"/>
  <c r="F2251" i="46"/>
  <c r="F7980" i="46"/>
  <c r="F9638" i="46"/>
  <c r="F2789" i="46"/>
  <c r="F2790" i="46"/>
  <c r="F9674" i="46"/>
  <c r="F8156" i="46"/>
  <c r="F8157" i="46"/>
  <c r="F8158" i="46"/>
  <c r="F9178" i="46"/>
  <c r="F9179" i="46"/>
  <c r="F9316" i="46"/>
  <c r="F10058" i="46"/>
  <c r="F4661" i="46"/>
  <c r="F4659" i="46"/>
  <c r="F9538" i="46"/>
  <c r="F4657" i="46"/>
  <c r="F680" i="46"/>
  <c r="F681" i="46"/>
  <c r="F3605" i="46"/>
  <c r="F2771" i="46"/>
  <c r="F682" i="46"/>
  <c r="F683" i="46"/>
  <c r="F8160" i="46"/>
  <c r="F9140" i="46"/>
  <c r="F9142" i="46"/>
  <c r="F9435" i="46"/>
  <c r="F9433" i="46"/>
  <c r="F9434" i="46"/>
  <c r="F1995" i="46"/>
  <c r="F2003" i="46"/>
  <c r="F1998" i="46"/>
  <c r="F1999" i="46"/>
  <c r="F2000" i="46"/>
  <c r="F2001" i="46"/>
  <c r="F2002" i="46"/>
  <c r="F7594" i="46"/>
  <c r="F2004" i="46"/>
  <c r="F8408" i="46"/>
  <c r="F8944" i="46"/>
  <c r="F263" i="46"/>
  <c r="F8957" i="46"/>
  <c r="F9287" i="46"/>
  <c r="F534" i="46"/>
  <c r="F462" i="46"/>
  <c r="F464" i="46"/>
  <c r="F463" i="46"/>
  <c r="F465" i="46"/>
  <c r="F466" i="46"/>
  <c r="F467" i="46"/>
  <c r="F9673" i="46"/>
  <c r="F3873" i="46"/>
  <c r="F3875" i="46"/>
  <c r="F3874" i="46"/>
  <c r="F3876" i="46"/>
  <c r="F9177" i="46"/>
  <c r="F9399" i="46"/>
  <c r="F9398" i="46"/>
  <c r="F7983" i="46"/>
  <c r="F8154" i="46"/>
  <c r="F8161" i="46"/>
  <c r="F8153" i="46"/>
  <c r="F3590" i="46"/>
  <c r="F8162" i="46"/>
  <c r="F4142" i="46"/>
  <c r="F9537" i="46"/>
  <c r="F4658" i="46"/>
  <c r="F4660" i="46"/>
  <c r="F3883" i="46"/>
  <c r="F2775" i="46"/>
  <c r="F2772" i="46"/>
  <c r="F2773" i="46"/>
  <c r="F2774" i="46"/>
  <c r="F4663" i="46"/>
  <c r="F4662" i="46"/>
  <c r="F4664" i="46"/>
  <c r="F4665" i="46"/>
  <c r="F385" i="46"/>
  <c r="F9425" i="46"/>
  <c r="F1731" i="46"/>
  <c r="F9141" i="46"/>
  <c r="F9032" i="46"/>
  <c r="F9035" i="46"/>
  <c r="F9036" i="46"/>
  <c r="F9037" i="46"/>
  <c r="F9033" i="46"/>
  <c r="F8986" i="46"/>
  <c r="F8988" i="46"/>
  <c r="F8992" i="46"/>
  <c r="F8996" i="46"/>
  <c r="F8997" i="46"/>
  <c r="F8987" i="46"/>
  <c r="F8989" i="46"/>
  <c r="F8990" i="46"/>
  <c r="F9002" i="46"/>
  <c r="F9003" i="46"/>
  <c r="F9004" i="46"/>
  <c r="F8991" i="46"/>
  <c r="F9005" i="46"/>
  <c r="F9006" i="46"/>
  <c r="F9015" i="46"/>
  <c r="F9023" i="46"/>
  <c r="F9007" i="46"/>
  <c r="F9009" i="46"/>
  <c r="F9010" i="46"/>
  <c r="F9014" i="46"/>
  <c r="F9017" i="46"/>
  <c r="F9024" i="46"/>
  <c r="F9025" i="46"/>
  <c r="F4149" i="46"/>
  <c r="F3606" i="46"/>
  <c r="F9427" i="46"/>
  <c r="F9428" i="46"/>
  <c r="F9430" i="46"/>
  <c r="F9429" i="46"/>
  <c r="F9432" i="46"/>
  <c r="F9431" i="46"/>
  <c r="F9030" i="46"/>
  <c r="I1033" i="46"/>
  <c r="I3482" i="46"/>
  <c r="I4176" i="46"/>
  <c r="I3321" i="46"/>
  <c r="I3322" i="46"/>
  <c r="I3323" i="46"/>
  <c r="I3325" i="46"/>
  <c r="I2818" i="46"/>
  <c r="I2907" i="46"/>
  <c r="I2911" i="46"/>
  <c r="I3008" i="46"/>
  <c r="I6365" i="46"/>
  <c r="I5476" i="46"/>
  <c r="I4206" i="46"/>
  <c r="I7193" i="46"/>
  <c r="I5477" i="46"/>
  <c r="I3455" i="46"/>
  <c r="I581" i="46"/>
  <c r="I4207" i="46"/>
  <c r="I7204" i="46"/>
  <c r="I7205" i="46"/>
  <c r="I5495" i="46"/>
  <c r="I5496" i="46"/>
  <c r="I3768" i="46"/>
  <c r="I3769" i="46"/>
  <c r="I7190" i="46"/>
  <c r="I7191" i="46"/>
  <c r="I7192" i="46"/>
  <c r="I5484" i="46"/>
  <c r="I784" i="46"/>
  <c r="I5" i="46"/>
  <c r="I6" i="46"/>
  <c r="I7221" i="46"/>
  <c r="I3328" i="46"/>
  <c r="I9642" i="46"/>
  <c r="I7231" i="46"/>
  <c r="I877" i="46"/>
  <c r="I876" i="46"/>
  <c r="I878" i="46"/>
  <c r="I879" i="46"/>
  <c r="I4718" i="46"/>
  <c r="I4841" i="46"/>
  <c r="I4843" i="46"/>
  <c r="I5472" i="46"/>
  <c r="I5473" i="46"/>
  <c r="I7206" i="46"/>
  <c r="I7207" i="46"/>
  <c r="I7208" i="46"/>
  <c r="I7209" i="46"/>
  <c r="I7210" i="46"/>
  <c r="I7212" i="46"/>
  <c r="I7213" i="46"/>
  <c r="I7214" i="46"/>
  <c r="I7215" i="46"/>
  <c r="I5096" i="46"/>
  <c r="I3439" i="46"/>
  <c r="I5503" i="46"/>
  <c r="I5504" i="46"/>
  <c r="I3070" i="46"/>
  <c r="I3083" i="46"/>
  <c r="I804" i="46"/>
  <c r="I805" i="46"/>
  <c r="I5482" i="46"/>
  <c r="I5493" i="46"/>
  <c r="I5494" i="46"/>
  <c r="I4834" i="46"/>
  <c r="I4835" i="46"/>
  <c r="I4836" i="46"/>
  <c r="I4837" i="46"/>
  <c r="I4838" i="46"/>
  <c r="I4839" i="46"/>
  <c r="I4842" i="46"/>
  <c r="I7211" i="46"/>
  <c r="I395" i="46"/>
  <c r="I4690" i="46"/>
  <c r="I771" i="46"/>
  <c r="I4177" i="46"/>
  <c r="I4073" i="46"/>
  <c r="I400" i="46"/>
  <c r="I4076" i="46"/>
  <c r="I3408" i="46"/>
  <c r="I398" i="46"/>
  <c r="I4074" i="46"/>
  <c r="I399" i="46"/>
  <c r="I4075" i="46"/>
  <c r="I822" i="46"/>
  <c r="I5098" i="46"/>
  <c r="I5070" i="46"/>
  <c r="I3069" i="46"/>
  <c r="I3102" i="46"/>
  <c r="I824" i="46"/>
  <c r="I2797" i="46"/>
  <c r="I3573" i="46"/>
  <c r="I3572" i="46"/>
  <c r="I5712" i="46"/>
  <c r="I5670" i="46"/>
  <c r="I5671" i="46"/>
  <c r="I2876" i="46"/>
  <c r="I6392" i="46"/>
  <c r="I3638" i="46"/>
  <c r="I820" i="46"/>
  <c r="I3449" i="46"/>
  <c r="I3486" i="46"/>
  <c r="I3487" i="46"/>
  <c r="I3448" i="46"/>
  <c r="I3456" i="46"/>
  <c r="I3447" i="46"/>
  <c r="I5540" i="46"/>
  <c r="I5474" i="46"/>
  <c r="I7222" i="46"/>
  <c r="I7223" i="46"/>
  <c r="I7224" i="46"/>
  <c r="I7225" i="46"/>
  <c r="I3489" i="46"/>
  <c r="I4667" i="46"/>
  <c r="I1640" i="46"/>
  <c r="I1642" i="46"/>
  <c r="I1643" i="46"/>
  <c r="I1639" i="46"/>
  <c r="I3285" i="46"/>
  <c r="I3284" i="46"/>
  <c r="I3286" i="46"/>
  <c r="I3116" i="46"/>
  <c r="I3117" i="46"/>
  <c r="I3118" i="46"/>
  <c r="I3119" i="46"/>
  <c r="I3120" i="46"/>
  <c r="I3121" i="46"/>
  <c r="I3125" i="46"/>
  <c r="I3126" i="46"/>
  <c r="I3127" i="46"/>
  <c r="I3129" i="46"/>
  <c r="I3130" i="46"/>
  <c r="I3131" i="46"/>
  <c r="I3132" i="46"/>
  <c r="I3136" i="46"/>
  <c r="I3140" i="46"/>
  <c r="I3142" i="46"/>
  <c r="I3147" i="46"/>
  <c r="I3148" i="46"/>
  <c r="I3149" i="46"/>
  <c r="I3159" i="46"/>
  <c r="I3167" i="46"/>
  <c r="I3168" i="46"/>
  <c r="I3170" i="46"/>
  <c r="I3171" i="46"/>
  <c r="I3173" i="46"/>
  <c r="I3175" i="46"/>
  <c r="I3176" i="46"/>
  <c r="I3177" i="46"/>
  <c r="I3178" i="46"/>
  <c r="I3179" i="46"/>
  <c r="I3181" i="46"/>
  <c r="I3182" i="46"/>
  <c r="I3185" i="46"/>
  <c r="I3190" i="46"/>
  <c r="I3191" i="46"/>
  <c r="I3200" i="46"/>
  <c r="I3204" i="46"/>
  <c r="I3205" i="46"/>
  <c r="I3208" i="46"/>
  <c r="I3219" i="46"/>
  <c r="I4818" i="46"/>
  <c r="I4820" i="46"/>
  <c r="I4821" i="46"/>
  <c r="I4819" i="46"/>
  <c r="I4826" i="46"/>
  <c r="I4827" i="46"/>
  <c r="I4828" i="46"/>
  <c r="I4833" i="46"/>
  <c r="I4944" i="46"/>
  <c r="I4822" i="46"/>
  <c r="I4830" i="46"/>
  <c r="I3196" i="46"/>
  <c r="I3158" i="46"/>
  <c r="I3137" i="46"/>
  <c r="I3144" i="46"/>
  <c r="I3184" i="46"/>
  <c r="I3203" i="46"/>
  <c r="I3210" i="46"/>
  <c r="I1052" i="46"/>
  <c r="I4053" i="46"/>
  <c r="I5660" i="46"/>
  <c r="I5661" i="46"/>
  <c r="I5655" i="46"/>
  <c r="I5662" i="46"/>
  <c r="I5664" i="46"/>
  <c r="I5811" i="46"/>
  <c r="I5809" i="46"/>
  <c r="I1461" i="46"/>
  <c r="I1458" i="46"/>
  <c r="I861" i="46"/>
  <c r="I862" i="46"/>
  <c r="I863" i="46"/>
  <c r="I5281" i="46"/>
  <c r="I864" i="46"/>
  <c r="I5282" i="46"/>
  <c r="I865" i="46"/>
  <c r="I5283" i="46"/>
  <c r="I866" i="46"/>
  <c r="I5284" i="46"/>
  <c r="I1003" i="46"/>
  <c r="I5092" i="46"/>
  <c r="I9803" i="46"/>
  <c r="I5125" i="46"/>
  <c r="I9816" i="46"/>
  <c r="I5127" i="46"/>
  <c r="I9818" i="46"/>
  <c r="I4211" i="46"/>
  <c r="I336" i="46"/>
  <c r="I330" i="46"/>
  <c r="I332" i="46"/>
  <c r="I4752" i="46"/>
  <c r="I4094" i="46"/>
  <c r="I4095" i="46"/>
  <c r="I3554" i="46"/>
  <c r="I18" i="46"/>
  <c r="I3625" i="46"/>
  <c r="I321" i="46"/>
  <c r="I322" i="46"/>
  <c r="I3978" i="46"/>
  <c r="I327" i="46"/>
  <c r="I328" i="46"/>
  <c r="I5295" i="46"/>
  <c r="I9821" i="46"/>
  <c r="I5133" i="46"/>
  <c r="I9824" i="46"/>
  <c r="I5135" i="46"/>
  <c r="I9826" i="46"/>
  <c r="I9827" i="46"/>
  <c r="I5136" i="46"/>
  <c r="I9828" i="46"/>
  <c r="I1641" i="46"/>
  <c r="I4184" i="46"/>
  <c r="I823" i="46"/>
  <c r="I5647" i="46"/>
  <c r="I871" i="46"/>
  <c r="I1000" i="46"/>
  <c r="I1001" i="46"/>
  <c r="I1002" i="46"/>
  <c r="I1058" i="46"/>
  <c r="I1059" i="46"/>
  <c r="I1060" i="46"/>
  <c r="I1061" i="46"/>
  <c r="I1062" i="46"/>
  <c r="I1064" i="46"/>
  <c r="I1095" i="46"/>
  <c r="I1096" i="46"/>
  <c r="I1097" i="46"/>
  <c r="I1107" i="46"/>
  <c r="I1108" i="46"/>
  <c r="I7239" i="46"/>
  <c r="I4666" i="46"/>
  <c r="I7240" i="46"/>
  <c r="I423" i="46"/>
  <c r="I3631" i="46"/>
  <c r="I3632" i="46"/>
  <c r="I3633" i="46"/>
  <c r="I769" i="46"/>
  <c r="I770" i="46"/>
  <c r="I4689" i="46"/>
  <c r="I5545" i="46"/>
  <c r="I4817" i="46"/>
  <c r="I5498" i="46"/>
  <c r="I5499" i="46"/>
  <c r="I5501" i="46"/>
  <c r="I5502" i="46"/>
  <c r="I5481" i="46"/>
  <c r="I4823" i="46"/>
  <c r="I4824" i="46"/>
  <c r="I4825" i="46"/>
  <c r="I756" i="46"/>
  <c r="I757" i="46"/>
  <c r="I758" i="46"/>
  <c r="I759" i="46"/>
  <c r="I760" i="46"/>
  <c r="I4829" i="46"/>
  <c r="I761" i="46"/>
  <c r="I3381" i="46"/>
  <c r="I7203" i="46"/>
  <c r="I5478" i="46"/>
  <c r="I5479" i="46"/>
  <c r="I5485" i="46"/>
  <c r="I5487" i="46"/>
  <c r="I5488" i="46"/>
  <c r="I896" i="46"/>
  <c r="I5490" i="46"/>
  <c r="I5491" i="46"/>
  <c r="I762" i="46"/>
  <c r="I763" i="46"/>
  <c r="I764" i="46"/>
  <c r="I765" i="46"/>
  <c r="I766" i="46"/>
  <c r="I5663" i="46"/>
  <c r="I5665" i="46"/>
  <c r="I1117" i="46"/>
  <c r="I5652" i="46"/>
  <c r="I1118" i="46"/>
  <c r="I3425" i="46"/>
  <c r="I6399" i="46"/>
  <c r="I6400" i="46"/>
  <c r="I6401" i="46"/>
  <c r="I6402" i="46"/>
  <c r="I6403" i="46"/>
  <c r="I6404" i="46"/>
  <c r="I6405" i="46"/>
  <c r="I6406" i="46"/>
  <c r="I6407" i="46"/>
  <c r="I6408" i="46"/>
  <c r="I6383" i="46"/>
  <c r="I7216" i="46"/>
  <c r="I325" i="46"/>
  <c r="I1658" i="46"/>
  <c r="I7217" i="46"/>
  <c r="I7218" i="46"/>
  <c r="I324" i="46"/>
  <c r="I326" i="46"/>
  <c r="I3665" i="46"/>
  <c r="I767" i="46"/>
  <c r="I931" i="46"/>
  <c r="I5535" i="46"/>
  <c r="I5534" i="46"/>
  <c r="I3453" i="46"/>
  <c r="I821" i="46"/>
  <c r="I5072" i="46"/>
  <c r="I5071" i="46"/>
  <c r="I1013" i="46"/>
  <c r="I911" i="46"/>
  <c r="I5357" i="46"/>
  <c r="I1014" i="46"/>
  <c r="I582" i="46"/>
  <c r="I4210" i="46"/>
  <c r="I912" i="46"/>
  <c r="I5358" i="46"/>
  <c r="I932" i="46"/>
  <c r="I3485" i="46"/>
  <c r="I9643" i="46"/>
  <c r="I772" i="46"/>
  <c r="I3470" i="46"/>
  <c r="I7219" i="46"/>
  <c r="I329" i="46"/>
  <c r="I4717" i="46"/>
  <c r="I5706" i="46"/>
  <c r="I5544" i="46"/>
  <c r="I768" i="46"/>
  <c r="I394" i="46"/>
  <c r="I4072" i="46"/>
  <c r="I836" i="46"/>
  <c r="I3446" i="46"/>
  <c r="I825" i="46"/>
  <c r="I3412" i="46"/>
  <c r="I860" i="46"/>
  <c r="I838" i="46"/>
  <c r="I1055" i="46"/>
  <c r="I837" i="46"/>
  <c r="I9829" i="46"/>
  <c r="I5279" i="46"/>
  <c r="I5280" i="46"/>
  <c r="I5102" i="46"/>
  <c r="I9808" i="46"/>
  <c r="I5310" i="46"/>
  <c r="I4077" i="46"/>
  <c r="I4078" i="46"/>
  <c r="I5680" i="46"/>
  <c r="I5683" i="46"/>
  <c r="I3267" i="46"/>
  <c r="I5164" i="46"/>
  <c r="I5318" i="46"/>
  <c r="I571" i="46"/>
  <c r="I572" i="46"/>
  <c r="I5107" i="46"/>
  <c r="I3655" i="46"/>
  <c r="I169" i="46"/>
  <c r="I4897" i="46"/>
  <c r="I4895" i="46"/>
  <c r="I829" i="46"/>
  <c r="I2888" i="46"/>
  <c r="I2896" i="46"/>
  <c r="I4871" i="46"/>
  <c r="I9715" i="46"/>
  <c r="I4872" i="46"/>
  <c r="I9717" i="46"/>
  <c r="I9815" i="46"/>
  <c r="I3413" i="46"/>
  <c r="I3414" i="46"/>
  <c r="I3483" i="46"/>
  <c r="I6265" i="46"/>
  <c r="I6067" i="46"/>
  <c r="I9725" i="46"/>
  <c r="I995" i="46"/>
  <c r="I3457" i="46"/>
  <c r="I9710" i="46"/>
  <c r="I2062" i="46"/>
  <c r="I4887" i="46"/>
  <c r="I5651" i="46"/>
  <c r="I857" i="46"/>
  <c r="I3484" i="46"/>
  <c r="I5094" i="46"/>
  <c r="I9805" i="46"/>
  <c r="I858" i="46"/>
  <c r="I859" i="46"/>
  <c r="I5095" i="46"/>
  <c r="I9806" i="46"/>
  <c r="I3138" i="46"/>
  <c r="I5082" i="46"/>
  <c r="I5083" i="46"/>
  <c r="I5080" i="46"/>
  <c r="I5084" i="46"/>
  <c r="I4916" i="46"/>
  <c r="I9736" i="46"/>
  <c r="I4917" i="46"/>
  <c r="I4918" i="46"/>
  <c r="I9737" i="46"/>
  <c r="I5086" i="46"/>
  <c r="I3972" i="46"/>
  <c r="I3984" i="46"/>
  <c r="I3982" i="46"/>
  <c r="I3981" i="46"/>
  <c r="I3983" i="46"/>
  <c r="I3975" i="46"/>
  <c r="I3985" i="46"/>
  <c r="I3976" i="46"/>
  <c r="I3977" i="46"/>
  <c r="I3974" i="46"/>
  <c r="I3980" i="46"/>
  <c r="I3973" i="46"/>
  <c r="I3979" i="46"/>
  <c r="I897" i="46"/>
  <c r="I5090" i="46"/>
  <c r="I3608" i="46"/>
  <c r="I1656" i="46"/>
  <c r="I1657" i="46"/>
  <c r="I4831" i="46"/>
  <c r="I4832" i="46"/>
  <c r="I5296" i="46"/>
  <c r="I4840" i="46"/>
  <c r="I5091" i="46"/>
  <c r="I9802" i="46"/>
  <c r="I5305" i="46"/>
  <c r="I5306" i="46"/>
  <c r="I5140" i="46"/>
  <c r="I9831" i="46"/>
  <c r="I5138" i="46"/>
  <c r="I5139" i="46"/>
  <c r="I9830" i="46"/>
  <c r="I5141" i="46"/>
  <c r="I9832" i="46"/>
  <c r="I5707" i="46"/>
  <c r="I4212" i="46"/>
  <c r="I3172" i="46"/>
  <c r="I396" i="46"/>
  <c r="I4896" i="46"/>
  <c r="I5713" i="46"/>
  <c r="I5714" i="46"/>
  <c r="I4905" i="46"/>
  <c r="I7263" i="46"/>
  <c r="I7302" i="46"/>
  <c r="I1452" i="46"/>
  <c r="I7301" i="46"/>
  <c r="I1453" i="46"/>
  <c r="I1454" i="46"/>
  <c r="I7" i="46"/>
  <c r="I5093" i="46"/>
  <c r="I9804" i="46"/>
  <c r="I7235" i="46"/>
  <c r="I5142" i="46"/>
  <c r="I9833" i="46"/>
  <c r="I157" i="46"/>
  <c r="I156" i="46"/>
  <c r="I898" i="46"/>
  <c r="I3609" i="46"/>
  <c r="I5676" i="46"/>
  <c r="I9894" i="46"/>
  <c r="I5677" i="46"/>
  <c r="I3647" i="46"/>
  <c r="I3390" i="46"/>
  <c r="I3391" i="46"/>
  <c r="I3392" i="46"/>
  <c r="I3393" i="46"/>
  <c r="I1106" i="46"/>
  <c r="I3411" i="46"/>
  <c r="I1682" i="46"/>
  <c r="I1683" i="46"/>
  <c r="I1684" i="46"/>
  <c r="I4928" i="46"/>
  <c r="I5715" i="46"/>
  <c r="I5717" i="46"/>
  <c r="I5718" i="46"/>
  <c r="I5124" i="46"/>
  <c r="I5691" i="46"/>
  <c r="I703" i="46"/>
  <c r="I4901" i="46"/>
  <c r="I4942" i="46"/>
  <c r="I3389" i="46"/>
  <c r="I5099" i="46"/>
  <c r="I9807" i="46"/>
  <c r="I5100" i="46"/>
  <c r="I5101" i="46"/>
  <c r="I3452" i="46"/>
  <c r="I4921" i="46"/>
  <c r="I4924" i="46"/>
  <c r="I333" i="46"/>
  <c r="I334" i="46"/>
  <c r="I3986" i="46"/>
  <c r="I331" i="46"/>
  <c r="I335" i="46"/>
  <c r="I9756" i="46"/>
  <c r="I9757" i="46"/>
  <c r="I9758" i="46"/>
  <c r="I9759" i="46"/>
  <c r="I9760" i="46"/>
  <c r="I9761" i="46"/>
  <c r="I9762" i="46"/>
  <c r="I9763" i="46"/>
  <c r="I9764" i="46"/>
  <c r="I9765" i="46"/>
  <c r="I9766" i="46"/>
  <c r="I9767" i="46"/>
  <c r="I9768" i="46"/>
  <c r="I9769" i="46"/>
  <c r="I9770" i="46"/>
  <c r="I9771" i="46"/>
  <c r="I9772" i="46"/>
  <c r="I9773" i="46"/>
  <c r="I9774" i="46"/>
  <c r="I9775" i="46"/>
  <c r="I9776" i="46"/>
  <c r="I9778" i="46"/>
  <c r="I9779" i="46"/>
  <c r="I9780" i="46"/>
  <c r="I9781" i="46"/>
  <c r="I9782" i="46"/>
  <c r="I9783" i="46"/>
  <c r="I3415" i="46"/>
  <c r="I3416" i="46"/>
  <c r="I3417" i="46"/>
  <c r="I5167" i="46"/>
  <c r="I3366" i="46"/>
  <c r="I3367" i="46"/>
  <c r="I3368" i="46"/>
  <c r="I3369" i="46"/>
  <c r="I3371" i="46"/>
  <c r="I5104" i="46"/>
  <c r="I5548" i="46"/>
  <c r="I3458" i="46"/>
  <c r="I3475" i="46"/>
  <c r="I3626" i="46"/>
  <c r="I4093" i="46"/>
  <c r="I4102" i="46"/>
  <c r="I4932" i="46"/>
  <c r="I9740" i="46"/>
  <c r="I4104" i="46"/>
  <c r="I5034" i="46"/>
  <c r="I4103" i="46"/>
  <c r="I5036" i="46"/>
  <c r="I4160" i="46"/>
  <c r="I4161" i="46"/>
  <c r="I4162" i="46"/>
  <c r="I4164" i="46"/>
  <c r="I4687" i="46"/>
  <c r="I4688" i="46"/>
  <c r="I4710" i="46"/>
  <c r="I4925" i="46"/>
  <c r="I4926" i="46"/>
  <c r="I4927" i="46"/>
  <c r="I5480" i="46"/>
  <c r="I5492" i="46"/>
  <c r="I5528" i="46"/>
  <c r="I5596" i="46"/>
  <c r="I5597" i="46"/>
  <c r="I5598" i="46"/>
  <c r="I4701" i="46"/>
  <c r="I4882" i="46"/>
  <c r="I4883" i="46"/>
  <c r="I5286" i="46"/>
  <c r="I5600" i="46"/>
  <c r="I9892" i="46"/>
  <c r="I9893" i="46"/>
  <c r="I4866" i="46"/>
  <c r="I4867" i="46"/>
  <c r="I4880" i="46"/>
  <c r="I4884" i="46"/>
  <c r="I5035" i="46"/>
  <c r="I4899" i="46"/>
  <c r="I4922" i="46"/>
  <c r="I4955" i="46"/>
  <c r="I4956" i="46"/>
  <c r="I4959" i="46"/>
  <c r="I4961" i="46"/>
  <c r="I4962" i="46"/>
  <c r="I4972" i="46"/>
  <c r="I4973" i="46"/>
  <c r="I4974" i="46"/>
  <c r="I4998" i="46"/>
  <c r="I4999" i="46"/>
  <c r="I5007" i="46"/>
  <c r="I5008" i="46"/>
  <c r="I5599" i="46"/>
  <c r="I9711" i="46"/>
  <c r="I9712" i="46"/>
  <c r="I9713" i="46"/>
  <c r="I9714" i="46"/>
  <c r="I9716" i="46"/>
  <c r="I9718" i="46"/>
  <c r="I9719" i="46"/>
  <c r="I9720" i="46"/>
  <c r="I9721" i="46"/>
  <c r="I9722" i="46"/>
  <c r="I9723" i="46"/>
  <c r="I9724" i="46"/>
  <c r="I9727" i="46"/>
  <c r="I9728" i="46"/>
  <c r="I9729" i="46"/>
  <c r="I9730" i="46"/>
  <c r="I9734" i="46"/>
  <c r="I9735" i="46"/>
  <c r="I9738" i="46"/>
  <c r="I9739" i="46"/>
  <c r="I9741" i="46"/>
  <c r="I9742" i="46"/>
  <c r="I9743" i="46"/>
  <c r="I9744" i="46"/>
  <c r="I9746" i="46"/>
  <c r="I9747" i="46"/>
  <c r="I9748" i="46"/>
  <c r="I9749" i="46"/>
  <c r="I9751" i="46"/>
  <c r="I9753" i="46"/>
  <c r="I9754" i="46"/>
  <c r="I9755" i="46"/>
  <c r="I354" i="46"/>
  <c r="I355" i="46"/>
  <c r="I3646" i="46"/>
  <c r="I7254" i="46"/>
  <c r="I3987" i="46"/>
  <c r="I7255" i="46"/>
  <c r="I5106" i="46"/>
  <c r="I5108" i="46"/>
  <c r="I4692" i="46"/>
  <c r="I5021" i="46"/>
  <c r="I5023" i="46"/>
  <c r="I5024" i="46"/>
  <c r="I567" i="46"/>
  <c r="I867" i="46"/>
  <c r="I868" i="46"/>
  <c r="I869" i="46"/>
  <c r="I576" i="46"/>
  <c r="I4259" i="46"/>
  <c r="I4260" i="46"/>
  <c r="I4262" i="46"/>
  <c r="I4264" i="46"/>
  <c r="I4268" i="46"/>
  <c r="I4270" i="46"/>
  <c r="I5298" i="46"/>
  <c r="I5299" i="46"/>
  <c r="I5300" i="46"/>
  <c r="I4272" i="46"/>
  <c r="I4261" i="46"/>
  <c r="I4263" i="46"/>
  <c r="I3496" i="46"/>
  <c r="I5109" i="46"/>
  <c r="I9809" i="46"/>
  <c r="I5111" i="46"/>
  <c r="I5112" i="46"/>
  <c r="I5113" i="46"/>
  <c r="I5302" i="46"/>
  <c r="I569" i="46"/>
  <c r="I570" i="46"/>
  <c r="I7404" i="46"/>
  <c r="I7405" i="46"/>
  <c r="I1029" i="46"/>
  <c r="I1030" i="46"/>
  <c r="I5132" i="46"/>
  <c r="I9823" i="46"/>
  <c r="I5134" i="46"/>
  <c r="I9825" i="46"/>
  <c r="I5137" i="46"/>
  <c r="I5128" i="46"/>
  <c r="I9819" i="46"/>
  <c r="I833" i="46"/>
  <c r="I5130" i="46"/>
  <c r="I5129" i="46"/>
  <c r="I9820" i="46"/>
  <c r="I9784" i="46"/>
  <c r="I9785" i="46"/>
  <c r="I9786" i="46"/>
  <c r="I9787" i="46"/>
  <c r="I9883" i="46"/>
  <c r="I4868" i="46"/>
  <c r="I4869" i="46"/>
  <c r="I4870" i="46"/>
  <c r="I4873" i="46"/>
  <c r="I4874" i="46"/>
  <c r="I4875" i="46"/>
  <c r="I4876" i="46"/>
  <c r="I4877" i="46"/>
  <c r="I4879" i="46"/>
  <c r="I4881" i="46"/>
  <c r="I4902" i="46"/>
  <c r="I4906" i="46"/>
  <c r="I4914" i="46"/>
  <c r="I4923" i="46"/>
  <c r="I4931" i="46"/>
  <c r="I4933" i="46"/>
  <c r="I4935" i="46"/>
  <c r="I4936" i="46"/>
  <c r="I4937" i="46"/>
  <c r="I4948" i="46"/>
  <c r="I4949" i="46"/>
  <c r="I4950" i="46"/>
  <c r="I4951" i="46"/>
  <c r="I4952" i="46"/>
  <c r="I4954" i="46"/>
  <c r="I4957" i="46"/>
  <c r="I4958" i="46"/>
  <c r="I4960" i="46"/>
  <c r="I4963" i="46"/>
  <c r="I4964" i="46"/>
  <c r="I4965" i="46"/>
  <c r="I4966" i="46"/>
  <c r="I4967" i="46"/>
  <c r="I4968" i="46"/>
  <c r="I4969" i="46"/>
  <c r="I4970" i="46"/>
  <c r="I4971" i="46"/>
  <c r="I4975" i="46"/>
  <c r="I4976" i="46"/>
  <c r="I4978" i="46"/>
  <c r="I4979" i="46"/>
  <c r="I4982" i="46"/>
  <c r="I4985" i="46"/>
  <c r="I4987" i="46"/>
  <c r="I4988" i="46"/>
  <c r="I4989" i="46"/>
  <c r="I4990" i="46"/>
  <c r="I4991" i="46"/>
  <c r="I4992" i="46"/>
  <c r="I4994" i="46"/>
  <c r="I4997" i="46"/>
  <c r="I5006" i="46"/>
  <c r="I5009" i="46"/>
  <c r="I5010" i="46"/>
  <c r="I5011" i="46"/>
  <c r="I5012" i="46"/>
  <c r="I5015" i="46"/>
  <c r="I5017" i="46"/>
  <c r="I5019" i="46"/>
  <c r="I5020" i="46"/>
  <c r="I5026" i="46"/>
  <c r="I5027" i="46"/>
  <c r="I5030" i="46"/>
  <c r="I5033" i="46"/>
  <c r="I9750" i="46"/>
  <c r="I5000" i="46"/>
  <c r="I5001" i="46"/>
  <c r="I5002" i="46"/>
  <c r="I5003" i="46"/>
  <c r="I5004" i="46"/>
  <c r="I5005" i="46"/>
  <c r="I9890" i="46"/>
  <c r="I5285" i="46"/>
  <c r="I5287" i="46"/>
  <c r="I5288" i="46"/>
  <c r="I5289" i="46"/>
  <c r="I5530" i="46"/>
  <c r="I9888" i="46"/>
  <c r="I9777" i="46"/>
  <c r="I32" i="46"/>
  <c r="I5110" i="46"/>
  <c r="I5169" i="46"/>
  <c r="I5085" i="46"/>
  <c r="I564" i="46"/>
  <c r="I565" i="46"/>
  <c r="I566" i="46"/>
  <c r="I5088" i="46"/>
  <c r="I5087" i="46"/>
  <c r="I9801" i="46"/>
  <c r="I5684" i="46"/>
  <c r="I5685" i="46"/>
  <c r="I5686" i="46"/>
  <c r="I5687" i="46"/>
  <c r="I9895" i="46"/>
  <c r="I5103" i="46"/>
  <c r="I5163" i="46"/>
  <c r="I5114" i="46"/>
  <c r="I9810" i="46"/>
  <c r="I5115" i="46"/>
  <c r="I9811" i="46"/>
  <c r="I583" i="46"/>
  <c r="I748" i="46"/>
  <c r="I5119" i="46"/>
  <c r="I5120" i="46"/>
  <c r="I5022" i="46"/>
  <c r="I705" i="46"/>
  <c r="I704" i="46"/>
  <c r="I7327" i="46"/>
  <c r="I5050" i="46"/>
  <c r="I4256" i="46"/>
  <c r="I5056" i="46"/>
  <c r="I9796" i="46"/>
  <c r="I5131" i="46"/>
  <c r="I9822" i="46"/>
  <c r="I830" i="46"/>
  <c r="I831" i="46"/>
  <c r="I832" i="46"/>
  <c r="I5126" i="46"/>
  <c r="I9817" i="46"/>
  <c r="I5028" i="46"/>
  <c r="I5029" i="46"/>
  <c r="I684" i="46"/>
  <c r="I4934" i="46"/>
  <c r="I685" i="46"/>
  <c r="I5116" i="46"/>
  <c r="I5117" i="46"/>
  <c r="I4698" i="46"/>
  <c r="I577" i="46"/>
  <c r="I5226" i="46"/>
  <c r="I5228" i="46"/>
  <c r="I7423" i="46"/>
  <c r="I5301" i="46"/>
  <c r="I1027" i="46"/>
  <c r="I420" i="46"/>
  <c r="I5123" i="46"/>
  <c r="I2348" i="46"/>
  <c r="I2349" i="46"/>
  <c r="I2350" i="46"/>
  <c r="I16" i="46"/>
  <c r="I17" i="46"/>
  <c r="I19" i="46"/>
  <c r="I1196" i="46"/>
  <c r="I7270" i="46"/>
  <c r="I23" i="46"/>
  <c r="I7271" i="46"/>
  <c r="I5227" i="46"/>
  <c r="I3370" i="46"/>
  <c r="I5337" i="46"/>
  <c r="I5470" i="46"/>
  <c r="I4907" i="46"/>
  <c r="I5329" i="46"/>
  <c r="I3139" i="46"/>
  <c r="I3678" i="46"/>
  <c r="I3723" i="46"/>
  <c r="I4346" i="46"/>
  <c r="I6245" i="46"/>
  <c r="I5118" i="46"/>
  <c r="I9812" i="46"/>
  <c r="I5303" i="46"/>
  <c r="I5121" i="46"/>
  <c r="I5708" i="46"/>
  <c r="I5709" i="46" s="1"/>
  <c r="I5710" i="46"/>
  <c r="I5711" i="46" s="1"/>
  <c r="I5666" i="46"/>
  <c r="I5667" i="46" s="1"/>
  <c r="I5678" i="46"/>
  <c r="I5679" i="46" s="1"/>
  <c r="I5681" i="46"/>
  <c r="I5682" i="46" s="1"/>
  <c r="I6218" i="46"/>
  <c r="I6221" i="46"/>
  <c r="I6177" i="46"/>
  <c r="I4434" i="46"/>
  <c r="I2805" i="46"/>
  <c r="I437" i="46"/>
  <c r="I4106" i="46"/>
  <c r="I4208" i="46"/>
  <c r="I7469" i="46"/>
  <c r="I7468" i="46"/>
  <c r="I2962" i="46"/>
  <c r="I2816" i="46"/>
  <c r="I5613" i="46"/>
  <c r="I1459" i="46"/>
  <c r="I1460" i="46" s="1"/>
  <c r="I5297" i="46"/>
  <c r="I4693" i="46"/>
  <c r="I2397" i="46"/>
  <c r="I7830" i="46"/>
  <c r="I5025" i="46"/>
  <c r="I4908" i="46"/>
  <c r="I892" i="46"/>
  <c r="I5122" i="46"/>
  <c r="I9813" i="46"/>
  <c r="I9814" i="46"/>
  <c r="I2383" i="46"/>
  <c r="I2864" i="46"/>
  <c r="I2856" i="46"/>
  <c r="I2384" i="46"/>
  <c r="I2382" i="46"/>
  <c r="I1552" i="46"/>
  <c r="I1554" i="46"/>
  <c r="I2386" i="46"/>
  <c r="I2385" i="46"/>
  <c r="I2387" i="46"/>
  <c r="I7228" i="46"/>
  <c r="I1551" i="46"/>
  <c r="I1555" i="46"/>
  <c r="I1556" i="46"/>
  <c r="I1557" i="46"/>
  <c r="I1553" i="46"/>
  <c r="I376" i="46"/>
  <c r="I7427" i="46"/>
  <c r="I7428" i="46"/>
  <c r="I2388" i="46"/>
  <c r="I2422" i="46"/>
  <c r="I7861" i="46"/>
  <c r="I2552" i="46"/>
  <c r="I8392" i="46"/>
  <c r="I3610" i="46"/>
  <c r="I3611" i="46"/>
  <c r="I2560" i="46"/>
  <c r="I2562" i="46"/>
  <c r="I2563" i="46"/>
  <c r="I8437" i="46"/>
  <c r="I8439" i="46"/>
  <c r="I178" i="46"/>
  <c r="I817" i="46"/>
  <c r="I818" i="46"/>
  <c r="I819" i="46"/>
  <c r="I5341" i="46"/>
  <c r="I5688" i="46"/>
  <c r="I9897" i="46"/>
  <c r="I5689" i="46"/>
  <c r="I9896" i="46"/>
  <c r="I5043" i="46"/>
  <c r="I4888" i="46"/>
  <c r="I5702" i="46"/>
  <c r="I22" i="46"/>
  <c r="I5704" i="46"/>
  <c r="I4790" i="46"/>
  <c r="I3898" i="46"/>
  <c r="I3553" i="46"/>
  <c r="I4143" i="46"/>
  <c r="I3152" i="46"/>
  <c r="I3153" i="46"/>
  <c r="I3154" i="46"/>
  <c r="I3188" i="46"/>
  <c r="I3165" i="46"/>
  <c r="I1893" i="46"/>
  <c r="I9916" i="46"/>
  <c r="I9917" i="46"/>
  <c r="I7402" i="46"/>
  <c r="I3160" i="46"/>
  <c r="I5065" i="46"/>
  <c r="I3157" i="46"/>
  <c r="I3186" i="46"/>
  <c r="I3189" i="46"/>
  <c r="I1663" i="46"/>
  <c r="I5040" i="46"/>
  <c r="I4913" i="46"/>
  <c r="I9733" i="46"/>
  <c r="I4792" i="46"/>
  <c r="I3679" i="46"/>
  <c r="I4148" i="46"/>
  <c r="I4169" i="46"/>
  <c r="I4204" i="46"/>
  <c r="I4205" i="46"/>
  <c r="I4668" i="46"/>
  <c r="I4669" i="46"/>
  <c r="I4758" i="46"/>
  <c r="I4760" i="46"/>
  <c r="I4890" i="46"/>
  <c r="I4910" i="46"/>
  <c r="I4912" i="46"/>
  <c r="I4953" i="46"/>
  <c r="I4986" i="46"/>
  <c r="I4993" i="46"/>
  <c r="I5037" i="46"/>
  <c r="I5038" i="46"/>
  <c r="I5039" i="46"/>
  <c r="I5044" i="46"/>
  <c r="I5045" i="46"/>
  <c r="I5622" i="46"/>
  <c r="I5623" i="46"/>
  <c r="I5624" i="46"/>
  <c r="I9731" i="46"/>
  <c r="I9732" i="46"/>
  <c r="I9752" i="46"/>
  <c r="I9788" i="46"/>
  <c r="I9789" i="46"/>
  <c r="I9790" i="46"/>
  <c r="I9792" i="46"/>
  <c r="I9793" i="46"/>
  <c r="I5046" i="46"/>
  <c r="I5047" i="46"/>
  <c r="I5048" i="46"/>
  <c r="I5049" i="46"/>
  <c r="I5051" i="46"/>
  <c r="I5053" i="46"/>
  <c r="I5067" i="46"/>
  <c r="I5069" i="46"/>
  <c r="I5073" i="46"/>
  <c r="I5074" i="46"/>
  <c r="I5307" i="46"/>
  <c r="I996" i="46"/>
  <c r="I1247" i="46"/>
  <c r="I1248" i="46"/>
  <c r="I1228" i="46"/>
  <c r="I1229" i="46"/>
  <c r="I1263" i="46"/>
  <c r="I1264" i="46"/>
  <c r="I1265" i="46"/>
  <c r="I5057" i="46"/>
  <c r="I4670" i="46"/>
  <c r="I3630" i="46"/>
  <c r="I3629" i="46"/>
  <c r="I20" i="46"/>
  <c r="I6256" i="46"/>
  <c r="I6257" i="46"/>
  <c r="I1345" i="46"/>
  <c r="I7466" i="46"/>
  <c r="I7467" i="46"/>
  <c r="I8266" i="46"/>
  <c r="I8268" i="46"/>
  <c r="I2355" i="46"/>
  <c r="I8249" i="46"/>
  <c r="I8244" i="46"/>
  <c r="I8246" i="46"/>
  <c r="I8267" i="46"/>
  <c r="I2380" i="46"/>
  <c r="I4433" i="46"/>
  <c r="I1544" i="46"/>
  <c r="I6697" i="46"/>
  <c r="I1545" i="46"/>
  <c r="I1546" i="46"/>
  <c r="I3624" i="46"/>
  <c r="I4209" i="46"/>
  <c r="I6716" i="46"/>
  <c r="I5060" i="46"/>
  <c r="I5061" i="46"/>
  <c r="I5062" i="46"/>
  <c r="I5063" i="46"/>
  <c r="I5064" i="46"/>
  <c r="I5059" i="46"/>
  <c r="I1069" i="46"/>
  <c r="I3145" i="46"/>
  <c r="I3146" i="46"/>
  <c r="I3124" i="46"/>
  <c r="I21" i="46"/>
  <c r="I5304" i="46"/>
  <c r="I5705" i="46"/>
  <c r="I24" i="46"/>
  <c r="I26" i="46"/>
  <c r="I5703" i="46"/>
  <c r="I25" i="46"/>
  <c r="I3620" i="46"/>
  <c r="I153" i="46"/>
  <c r="I154" i="46"/>
  <c r="I387" i="46"/>
  <c r="I3619" i="46"/>
  <c r="I152" i="46"/>
  <c r="I151" i="46"/>
  <c r="I3621" i="46"/>
  <c r="I1535" i="46"/>
  <c r="I1542" i="46"/>
  <c r="I2522" i="46"/>
  <c r="I2523" i="46"/>
  <c r="I7261" i="46"/>
  <c r="I4793" i="46"/>
  <c r="I1540" i="46"/>
  <c r="I1541" i="46"/>
  <c r="I4789" i="46"/>
  <c r="I4714" i="46"/>
  <c r="I9795" i="46"/>
  <c r="I9797" i="46"/>
  <c r="I5052" i="46"/>
  <c r="I9794" i="46"/>
  <c r="I4943" i="46"/>
  <c r="I4411" i="46"/>
  <c r="I4413" i="46"/>
  <c r="I4412" i="46"/>
  <c r="I4414" i="46"/>
  <c r="I4216" i="46"/>
  <c r="I4900" i="46"/>
  <c r="I9726" i="46"/>
  <c r="I9791" i="46"/>
  <c r="I3627" i="46"/>
  <c r="I3628" i="46"/>
  <c r="I4889" i="46"/>
  <c r="I1664" i="46"/>
  <c r="I5055" i="46"/>
  <c r="I686" i="46"/>
  <c r="I4886" i="46"/>
  <c r="I4885" i="46"/>
  <c r="I4909" i="46"/>
  <c r="I3764" i="46"/>
  <c r="I3765" i="46"/>
  <c r="I5693" i="46"/>
  <c r="I5694" i="46" s="1"/>
  <c r="I1054" i="46"/>
  <c r="I274" i="46"/>
  <c r="I6676" i="46"/>
  <c r="I1056" i="46"/>
  <c r="I1057" i="46"/>
  <c r="I839" i="46"/>
  <c r="I841" i="46"/>
  <c r="I844" i="46"/>
  <c r="I5719" i="46"/>
  <c r="I840" i="46"/>
  <c r="I1063" i="46"/>
  <c r="I855" i="46"/>
  <c r="I401" i="46"/>
  <c r="I402" i="46"/>
  <c r="I1066" i="46"/>
  <c r="I4085" i="46"/>
  <c r="I3471" i="46"/>
  <c r="I3474" i="46"/>
  <c r="I3663" i="46"/>
  <c r="I3664" i="46"/>
  <c r="I4049" i="46"/>
  <c r="I4065" i="46"/>
  <c r="I4707" i="46"/>
  <c r="I4131" i="46"/>
  <c r="I4132" i="46"/>
  <c r="I4133" i="46"/>
  <c r="I4144" i="46"/>
  <c r="I4150" i="46"/>
  <c r="I4154" i="46"/>
  <c r="I4155" i="46"/>
  <c r="I4156" i="46"/>
  <c r="I4157" i="46"/>
  <c r="I4158" i="46"/>
  <c r="I4159" i="46"/>
  <c r="I4702" i="46"/>
  <c r="I4703" i="46"/>
  <c r="I4704" i="46"/>
  <c r="I4705" i="46"/>
  <c r="I4706" i="46"/>
  <c r="I4708" i="46"/>
  <c r="I4709" i="46"/>
  <c r="I4734" i="46"/>
  <c r="I5642" i="46"/>
  <c r="I5643" i="46"/>
  <c r="I9884" i="46"/>
  <c r="I4740" i="46"/>
  <c r="I4743" i="46"/>
  <c r="I4744" i="46"/>
  <c r="I4745" i="46"/>
  <c r="I4903" i="46"/>
  <c r="I4904" i="46"/>
  <c r="I4915" i="46"/>
  <c r="I4977" i="46"/>
  <c r="I4980" i="46"/>
  <c r="I4995" i="46"/>
  <c r="I4996" i="46"/>
  <c r="I5013" i="46"/>
  <c r="I5014" i="46"/>
  <c r="I4082" i="46"/>
  <c r="I5312" i="46"/>
  <c r="I5546" i="46"/>
  <c r="I5313" i="46"/>
  <c r="I4691" i="46"/>
  <c r="I810" i="46"/>
  <c r="I4844" i="46"/>
  <c r="I7220" i="46"/>
  <c r="I5371" i="46"/>
  <c r="I4878" i="46"/>
  <c r="I5525" i="46"/>
  <c r="I5526" i="46"/>
  <c r="I5527" i="46"/>
  <c r="I9889" i="46"/>
  <c r="I4983" i="46"/>
  <c r="I4984" i="46"/>
  <c r="I9887" i="46"/>
  <c r="I5627" i="46"/>
  <c r="I9886" i="46"/>
  <c r="I5529" i="46"/>
  <c r="I5543" i="46"/>
  <c r="I5629" i="46"/>
  <c r="I5630" i="46"/>
  <c r="I5631" i="46"/>
  <c r="I5531" i="46"/>
  <c r="I9885" i="46"/>
  <c r="I826" i="46"/>
  <c r="I785" i="46"/>
  <c r="I800" i="46"/>
  <c r="I803" i="46"/>
  <c r="I4175" i="46"/>
  <c r="I4165" i="46"/>
  <c r="I4166" i="46"/>
  <c r="I4167" i="46"/>
  <c r="I4168" i="46"/>
  <c r="I4171" i="46"/>
  <c r="I4170" i="46"/>
  <c r="I801" i="46"/>
  <c r="I5648" i="46"/>
  <c r="I5672" i="46"/>
  <c r="I5650" i="46"/>
  <c r="I5675" i="46"/>
  <c r="I5612" i="46"/>
  <c r="I1735" i="46"/>
  <c r="I5554" i="46"/>
  <c r="I5555" i="46"/>
  <c r="I5776" i="46"/>
  <c r="I5779" i="46"/>
  <c r="I5781" i="46"/>
  <c r="I5784" i="46"/>
  <c r="I5794" i="46"/>
  <c r="I5786" i="46"/>
  <c r="I5787" i="46"/>
  <c r="I710" i="46"/>
  <c r="I3278" i="46"/>
  <c r="I4721" i="46"/>
  <c r="I3461" i="46"/>
  <c r="I4720" i="46"/>
  <c r="I1026" i="46"/>
  <c r="I3495" i="46"/>
  <c r="I834" i="46"/>
  <c r="I835" i="46"/>
  <c r="I709" i="46"/>
  <c r="I711" i="46"/>
  <c r="I812" i="46"/>
  <c r="I3451" i="46"/>
  <c r="I3668" i="46"/>
  <c r="I3488" i="46"/>
  <c r="I3669" i="46"/>
  <c r="I3454" i="46"/>
  <c r="I5877" i="46"/>
  <c r="I5885" i="46"/>
  <c r="I5888" i="46"/>
  <c r="I811" i="46"/>
  <c r="I813" i="46"/>
  <c r="I796" i="46"/>
  <c r="I797" i="46"/>
  <c r="I3467" i="46"/>
  <c r="I5908" i="46"/>
  <c r="I5909" i="46"/>
  <c r="I5905" i="46"/>
  <c r="I5916" i="46"/>
  <c r="I5918" i="46"/>
  <c r="I5906" i="46"/>
  <c r="I5907" i="46"/>
  <c r="I5910" i="46"/>
  <c r="I5913" i="46"/>
  <c r="I5914" i="46"/>
  <c r="I5911" i="46"/>
  <c r="I5912" i="46"/>
  <c r="I3479" i="46"/>
  <c r="I3480" i="46"/>
  <c r="I3481" i="46"/>
  <c r="I6021" i="46"/>
  <c r="I6024" i="46"/>
  <c r="I4181" i="46"/>
  <c r="I4182" i="46"/>
  <c r="I4180" i="46"/>
  <c r="I3237" i="46"/>
  <c r="I3246" i="46"/>
  <c r="I3241" i="46"/>
  <c r="I6677" i="46"/>
  <c r="I6679" i="46"/>
  <c r="I8258" i="46"/>
  <c r="I8239" i="46"/>
  <c r="I8231" i="46"/>
  <c r="I6678" i="46"/>
  <c r="I8259" i="46"/>
  <c r="I8260" i="46"/>
  <c r="I275" i="46"/>
  <c r="I3885" i="46"/>
  <c r="I6680" i="46"/>
  <c r="I8256" i="46"/>
  <c r="I8257" i="46"/>
  <c r="I276" i="46"/>
  <c r="I880" i="46"/>
  <c r="I5889" i="46"/>
  <c r="I4699" i="46"/>
  <c r="I5886" i="46"/>
  <c r="I5887" i="46"/>
  <c r="I5701" i="46"/>
  <c r="I5696" i="46"/>
  <c r="I5698" i="46"/>
  <c r="I7272" i="46"/>
  <c r="I1889" i="46"/>
  <c r="I1890" i="46"/>
  <c r="I1887" i="46"/>
  <c r="I3227" i="46"/>
  <c r="I3228" i="46"/>
  <c r="I3230" i="46"/>
  <c r="I3233" i="46"/>
  <c r="I3236" i="46"/>
  <c r="I3234" i="46"/>
  <c r="I3387" i="46"/>
  <c r="I3388" i="46"/>
  <c r="I3226" i="46"/>
  <c r="I3224" i="46"/>
  <c r="I5915" i="46"/>
  <c r="I5919" i="46"/>
  <c r="I1242" i="46"/>
  <c r="I5016" i="46"/>
  <c r="I5018" i="46"/>
  <c r="I5031" i="46"/>
  <c r="I4145" i="46"/>
  <c r="I4146" i="46"/>
  <c r="I5032" i="46"/>
  <c r="I5356" i="46"/>
  <c r="I5601" i="46"/>
  <c r="I5602" i="46"/>
  <c r="I5603" i="46"/>
  <c r="I5604" i="46"/>
  <c r="I5625" i="46"/>
  <c r="I5626" i="46"/>
  <c r="I4741" i="46"/>
  <c r="I4742" i="46"/>
  <c r="I5695" i="46"/>
  <c r="I3338" i="46"/>
  <c r="I778" i="46"/>
  <c r="I947" i="46"/>
  <c r="I4179" i="46"/>
  <c r="I782" i="46"/>
  <c r="I4725" i="46"/>
  <c r="I2901" i="46"/>
  <c r="I9915" i="46"/>
  <c r="I5822" i="46"/>
  <c r="I5831" i="46"/>
  <c r="I7359" i="46"/>
  <c r="I1770" i="46"/>
  <c r="I1006" i="46"/>
  <c r="I1007" i="46"/>
  <c r="I4178" i="46"/>
  <c r="I781" i="46"/>
  <c r="I7361" i="46"/>
  <c r="I5558" i="46"/>
  <c r="I7360" i="46"/>
  <c r="I5559" i="46"/>
  <c r="I1065" i="46"/>
  <c r="I1067" i="46"/>
  <c r="I1068" i="46"/>
  <c r="I5505" i="46"/>
  <c r="I5506" i="46"/>
  <c r="I899" i="46"/>
  <c r="I1833" i="46"/>
  <c r="I3666" i="46"/>
  <c r="I3667" i="46"/>
  <c r="I3460" i="46"/>
  <c r="I6028" i="46"/>
  <c r="I6156" i="46"/>
  <c r="I1316" i="46"/>
  <c r="I1317" i="46"/>
  <c r="I1318" i="46"/>
  <c r="I6173" i="46"/>
  <c r="I6174" i="46"/>
  <c r="I1959" i="46"/>
  <c r="I1947" i="46"/>
  <c r="I1941" i="46"/>
  <c r="I1943" i="46"/>
  <c r="I6175" i="46"/>
  <c r="I6042" i="46"/>
  <c r="I1863" i="46"/>
  <c r="I6043" i="46"/>
  <c r="I5644" i="46"/>
  <c r="I5330" i="46"/>
  <c r="I5331" i="46"/>
  <c r="I409" i="46"/>
  <c r="I410" i="46"/>
  <c r="I7527" i="46"/>
  <c r="I1896" i="46"/>
  <c r="I1897" i="46"/>
  <c r="I1898" i="46"/>
  <c r="I6198" i="46"/>
  <c r="I6199" i="46"/>
  <c r="I7530" i="46"/>
  <c r="I1902" i="46"/>
  <c r="I1903" i="46"/>
  <c r="I6225" i="46"/>
  <c r="I6226" i="46"/>
  <c r="I6227" i="46"/>
  <c r="I6246" i="46"/>
  <c r="I6258" i="46"/>
  <c r="I6250" i="46"/>
  <c r="I3493" i="46"/>
  <c r="I6255" i="46"/>
  <c r="I1447" i="46"/>
  <c r="I1448" i="46"/>
  <c r="I375" i="46"/>
  <c r="I2930" i="46"/>
  <c r="I779" i="46"/>
  <c r="I780" i="46"/>
  <c r="I7253" i="46"/>
  <c r="I5692" i="46"/>
  <c r="I3498" i="46"/>
  <c r="I4722" i="46"/>
  <c r="I6358" i="46"/>
  <c r="I1012" i="46"/>
  <c r="I4723" i="46"/>
  <c r="I827" i="46"/>
  <c r="I5609" i="46"/>
  <c r="I471" i="46"/>
  <c r="I828" i="46"/>
  <c r="I6364" i="46"/>
  <c r="I2870" i="46"/>
  <c r="I2885" i="46"/>
  <c r="I2913" i="46"/>
  <c r="I2939" i="46"/>
  <c r="I2983" i="46"/>
  <c r="I6753" i="46"/>
  <c r="I6760" i="46"/>
  <c r="I3640" i="46"/>
  <c r="I1755" i="46"/>
  <c r="I1757" i="46"/>
  <c r="I6961" i="46"/>
  <c r="I2951" i="46"/>
  <c r="I9044" i="46"/>
  <c r="I9045" i="46"/>
  <c r="I7833" i="46"/>
  <c r="I4711" i="46"/>
  <c r="I910" i="46"/>
  <c r="I975" i="46"/>
  <c r="I814" i="46"/>
  <c r="I6743" i="46"/>
  <c r="I6744" i="46"/>
  <c r="I6746" i="46"/>
  <c r="I6748" i="46"/>
  <c r="I6749" i="46"/>
  <c r="I6750" i="46"/>
  <c r="I6751" i="46"/>
  <c r="I6740" i="46"/>
  <c r="I6741" i="46"/>
  <c r="I6742" i="46"/>
  <c r="I6756" i="46"/>
  <c r="I1558" i="46"/>
  <c r="I6755" i="46"/>
  <c r="I1561" i="46"/>
  <c r="I6752" i="46"/>
  <c r="I6745" i="46"/>
  <c r="I6754" i="46"/>
  <c r="I6757" i="46"/>
  <c r="I1559" i="46"/>
  <c r="I1560" i="46"/>
  <c r="I5973" i="46"/>
  <c r="I5974" i="46"/>
  <c r="I5975" i="46"/>
  <c r="I881" i="46"/>
  <c r="I5972" i="46"/>
  <c r="I882" i="46"/>
  <c r="I6759" i="46"/>
  <c r="I6758" i="46"/>
  <c r="I1562" i="46"/>
  <c r="I8440" i="46"/>
  <c r="I6125" i="46"/>
  <c r="I6126" i="46"/>
  <c r="I5917" i="46"/>
  <c r="I1644" i="46"/>
  <c r="I388" i="46"/>
  <c r="I389" i="46"/>
  <c r="I7234" i="46"/>
  <c r="I6155" i="46"/>
  <c r="I5566" i="46"/>
  <c r="I6157" i="46"/>
  <c r="I1315" i="46"/>
  <c r="I6158" i="46"/>
  <c r="I6159" i="46"/>
  <c r="I3799" i="46"/>
  <c r="I7528" i="46"/>
  <c r="I7195" i="46"/>
  <c r="I7196" i="46"/>
  <c r="I7197" i="46"/>
  <c r="I7198" i="46"/>
  <c r="I7194" i="46"/>
  <c r="I6261" i="46"/>
  <c r="I6262" i="46"/>
  <c r="I6259" i="46"/>
  <c r="I6260" i="46"/>
  <c r="I2894" i="46"/>
  <c r="I2952" i="46"/>
  <c r="I279" i="46"/>
  <c r="I280" i="46"/>
  <c r="I3816" i="46"/>
  <c r="I3817" i="46"/>
  <c r="I6737" i="46"/>
  <c r="I193" i="46"/>
  <c r="I6747" i="46"/>
  <c r="I470" i="46"/>
  <c r="I468" i="46"/>
  <c r="I469" i="46"/>
  <c r="I1070" i="46"/>
  <c r="I1071" i="46"/>
  <c r="I1072" i="46"/>
  <c r="I6699" i="46"/>
  <c r="I6700" i="46"/>
  <c r="I6707" i="46"/>
  <c r="I6701" i="46"/>
  <c r="I6703" i="46"/>
  <c r="I6705" i="46"/>
  <c r="I6698" i="46"/>
  <c r="I6702" i="46"/>
  <c r="I6704" i="46"/>
  <c r="I6706" i="46"/>
  <c r="I6710" i="46"/>
  <c r="I6715" i="46"/>
  <c r="I6708" i="46"/>
  <c r="I6712" i="46"/>
  <c r="I6714" i="46"/>
  <c r="I8293" i="46"/>
  <c r="I6709" i="46"/>
  <c r="I6711" i="46"/>
  <c r="I6713" i="46"/>
  <c r="I929" i="46"/>
  <c r="I7306" i="46"/>
  <c r="I1678" i="46"/>
  <c r="I1676" i="46"/>
  <c r="I7310" i="46"/>
  <c r="I5804" i="46"/>
  <c r="I5836" i="46"/>
  <c r="I1759" i="46"/>
  <c r="I1760" i="46"/>
  <c r="I5700" i="46"/>
  <c r="I6763" i="46"/>
  <c r="I6761" i="46"/>
  <c r="I7848" i="46"/>
  <c r="I7851" i="46"/>
  <c r="I7850" i="46"/>
  <c r="I2139" i="46"/>
  <c r="I2140" i="46"/>
  <c r="I2141" i="46"/>
  <c r="I2143" i="46"/>
  <c r="I7137" i="46"/>
  <c r="I3567" i="46"/>
  <c r="I3019" i="46"/>
  <c r="I6655" i="46"/>
  <c r="I6657" i="46"/>
  <c r="I6658" i="46"/>
  <c r="I1088" i="46"/>
  <c r="I1093" i="46"/>
  <c r="I1094" i="46"/>
  <c r="I1075" i="46"/>
  <c r="I4713" i="46"/>
  <c r="I751" i="46"/>
  <c r="I3276" i="46"/>
  <c r="I4764" i="46"/>
  <c r="I1053" i="46"/>
  <c r="I2811" i="46"/>
  <c r="I783" i="46"/>
  <c r="I537" i="46"/>
  <c r="I538" i="46"/>
  <c r="I540" i="46"/>
  <c r="I539" i="46"/>
  <c r="I541" i="46"/>
  <c r="I4716" i="46"/>
  <c r="I5537" i="46"/>
  <c r="I4153" i="46"/>
  <c r="I6366" i="46"/>
  <c r="I6368" i="46"/>
  <c r="I6369" i="46"/>
  <c r="I6367" i="46"/>
  <c r="I6371" i="46"/>
  <c r="I6372" i="46"/>
  <c r="I205" i="46"/>
  <c r="I206" i="46"/>
  <c r="I207" i="46"/>
  <c r="I6373" i="46"/>
  <c r="I6376" i="46"/>
  <c r="I6377" i="46"/>
  <c r="I6378" i="46"/>
  <c r="I6379" i="46"/>
  <c r="I6374" i="46"/>
  <c r="I3302" i="46"/>
  <c r="I3315" i="46"/>
  <c r="I3316" i="46"/>
  <c r="I3318" i="46"/>
  <c r="I3319" i="46"/>
  <c r="I3320" i="46"/>
  <c r="I3300" i="46"/>
  <c r="I3301" i="46"/>
  <c r="I3304" i="46"/>
  <c r="I3303" i="46"/>
  <c r="I3305" i="46"/>
  <c r="I3306" i="46"/>
  <c r="I3307" i="46"/>
  <c r="I3308" i="46"/>
  <c r="I3309" i="46"/>
  <c r="I3317" i="46"/>
  <c r="I3324" i="46"/>
  <c r="I3314" i="46"/>
  <c r="I584" i="46"/>
  <c r="I4189" i="46"/>
  <c r="I413" i="46"/>
  <c r="I414" i="46"/>
  <c r="I7171" i="46"/>
  <c r="I4147" i="46"/>
  <c r="I7170" i="46"/>
  <c r="I6127" i="46"/>
  <c r="I6128" i="46"/>
  <c r="I6131" i="46"/>
  <c r="I6129" i="46"/>
  <c r="I6130" i="46"/>
  <c r="I8336" i="46"/>
  <c r="I8343" i="46"/>
  <c r="I7793" i="46"/>
  <c r="I8219" i="46"/>
  <c r="I5900" i="46"/>
  <c r="I719" i="46"/>
  <c r="I8593" i="46"/>
  <c r="I8595" i="46"/>
  <c r="I8594" i="46"/>
  <c r="I8599" i="46"/>
  <c r="I816" i="46"/>
  <c r="I802" i="46"/>
  <c r="I3570" i="46"/>
  <c r="I3571" i="46"/>
  <c r="I5899" i="46"/>
  <c r="I5901" i="46"/>
  <c r="I1645" i="46"/>
  <c r="I5607" i="46"/>
  <c r="I1077" i="46"/>
  <c r="I1076" i="46"/>
  <c r="I1078" i="46"/>
  <c r="I1079" i="46"/>
  <c r="I1080" i="46"/>
  <c r="I1081" i="46"/>
  <c r="I1092" i="46"/>
  <c r="I750" i="46"/>
  <c r="I752" i="46"/>
  <c r="I753" i="46"/>
  <c r="I9675" i="46"/>
  <c r="I1892" i="46"/>
  <c r="I7481" i="46"/>
  <c r="I7482" i="46"/>
  <c r="I7483" i="46"/>
  <c r="I7485" i="46"/>
  <c r="I7484" i="46"/>
  <c r="I7486" i="46"/>
  <c r="I1839" i="46"/>
  <c r="I6052" i="46"/>
  <c r="I5374" i="46"/>
  <c r="I5375" i="46"/>
  <c r="I5533" i="46"/>
  <c r="I5532" i="46"/>
  <c r="I4719" i="46"/>
  <c r="I776" i="46"/>
  <c r="I5645" i="46"/>
  <c r="I1074" i="46"/>
  <c r="I1082" i="46"/>
  <c r="I1083" i="46"/>
  <c r="I1084" i="46"/>
  <c r="I1085" i="46"/>
  <c r="I1086" i="46"/>
  <c r="I1087" i="46"/>
  <c r="I1089" i="46"/>
  <c r="I1090" i="46"/>
  <c r="I1091" i="46"/>
  <c r="I5726" i="46"/>
  <c r="I1679" i="46"/>
  <c r="I1680" i="46"/>
  <c r="I3568" i="46"/>
  <c r="I3477" i="46"/>
  <c r="I4050" i="46"/>
  <c r="I4051" i="46"/>
  <c r="I4066" i="46"/>
  <c r="I4067" i="46"/>
  <c r="I4712" i="46"/>
  <c r="I4757" i="46"/>
  <c r="I4763" i="46"/>
  <c r="I4765" i="46"/>
  <c r="I4766" i="46"/>
  <c r="I4767" i="46"/>
  <c r="I4768" i="46"/>
  <c r="I4769" i="46"/>
  <c r="I4847" i="46"/>
  <c r="I4848" i="46"/>
  <c r="I4849" i="46"/>
  <c r="I4911" i="46"/>
  <c r="I4938" i="46"/>
  <c r="I4939" i="46"/>
  <c r="I4940" i="46"/>
  <c r="I4941" i="46"/>
  <c r="I5646" i="46"/>
  <c r="I7199" i="46"/>
  <c r="I7200" i="46"/>
  <c r="I9670" i="46"/>
  <c r="I5054" i="46"/>
  <c r="I5465" i="46"/>
  <c r="I4796" i="46"/>
  <c r="I5536" i="46"/>
  <c r="I5538" i="46"/>
  <c r="I5605" i="46"/>
  <c r="I5606" i="46"/>
  <c r="I352" i="46"/>
  <c r="I4174" i="46"/>
  <c r="I353" i="46"/>
  <c r="I7317" i="46"/>
  <c r="I851" i="46"/>
  <c r="I786" i="46"/>
  <c r="I4863" i="46"/>
  <c r="I3476" i="46"/>
  <c r="I4071" i="46"/>
  <c r="I4782" i="46"/>
  <c r="I4784" i="46"/>
  <c r="I4785" i="46"/>
  <c r="I4775" i="46"/>
  <c r="I4776" i="46"/>
  <c r="I4778" i="46"/>
  <c r="I4777" i="46"/>
  <c r="I4779" i="46"/>
  <c r="I4780" i="46"/>
  <c r="I3431" i="46"/>
  <c r="I6353" i="46"/>
  <c r="I5581" i="46"/>
  <c r="I5628" i="46"/>
  <c r="I1008" i="46"/>
  <c r="I4800" i="46"/>
  <c r="I4807" i="46"/>
  <c r="I4808" i="46"/>
  <c r="I1098" i="46"/>
  <c r="I1099" i="46"/>
  <c r="I1100" i="46"/>
  <c r="I1101" i="46"/>
  <c r="I5872" i="46"/>
  <c r="I1766" i="46"/>
  <c r="I5797" i="46"/>
  <c r="I1767" i="46"/>
  <c r="I1768" i="46"/>
  <c r="I1769" i="46"/>
  <c r="I6656" i="46"/>
  <c r="I1040" i="46"/>
  <c r="I1041" i="46"/>
  <c r="I1042" i="46"/>
  <c r="I1043" i="46"/>
  <c r="I1044" i="46"/>
  <c r="I6672" i="46"/>
  <c r="I6673" i="46"/>
  <c r="I6675" i="46"/>
  <c r="I8088" i="46"/>
  <c r="I429" i="46"/>
  <c r="I3364" i="46"/>
  <c r="I6669" i="46"/>
  <c r="I6205" i="46"/>
  <c r="I1334" i="46"/>
  <c r="I6207" i="46"/>
  <c r="I6210" i="46"/>
  <c r="I1336" i="46"/>
  <c r="I4152" i="46"/>
  <c r="I774" i="46"/>
  <c r="I775" i="46"/>
  <c r="I4845" i="46"/>
  <c r="I5539" i="46"/>
  <c r="I6183" i="46"/>
  <c r="I6180" i="46"/>
  <c r="I6181" i="46"/>
  <c r="I6182" i="46"/>
  <c r="I6184" i="46"/>
  <c r="I6185" i="46"/>
  <c r="I715" i="46"/>
  <c r="I716" i="46"/>
  <c r="I312" i="46"/>
  <c r="I313" i="46"/>
  <c r="I754" i="46"/>
  <c r="I755" i="46"/>
  <c r="I749" i="46"/>
  <c r="I3478" i="46"/>
  <c r="I5968" i="46"/>
  <c r="I5969" i="46"/>
  <c r="I4781" i="46"/>
  <c r="I9671" i="46"/>
  <c r="I4068" i="46"/>
  <c r="I4069" i="46"/>
  <c r="I4070" i="46"/>
  <c r="I4783" i="46"/>
  <c r="I1102" i="46"/>
  <c r="I1103" i="46"/>
  <c r="I1104" i="46"/>
  <c r="I1105" i="46"/>
  <c r="I3469" i="46"/>
  <c r="I4788" i="46"/>
  <c r="I4794" i="46"/>
  <c r="I4795" i="46"/>
  <c r="I4797" i="46"/>
  <c r="I4798" i="46"/>
  <c r="I4801" i="46"/>
  <c r="I4802" i="46"/>
  <c r="I4803" i="46"/>
  <c r="I4804" i="46"/>
  <c r="I4805" i="46"/>
  <c r="I4806" i="46"/>
  <c r="I4809" i="46"/>
  <c r="I4810" i="46"/>
  <c r="I4811" i="46"/>
  <c r="I4812" i="46"/>
  <c r="I4856" i="46"/>
  <c r="I5058" i="46"/>
  <c r="I4759" i="46"/>
  <c r="I4761" i="46"/>
  <c r="I4762" i="46"/>
  <c r="I3312" i="46"/>
  <c r="I5089" i="46"/>
  <c r="I4238" i="46"/>
  <c r="I4240" i="46"/>
  <c r="I4244" i="46"/>
  <c r="I4241" i="46"/>
  <c r="I4242" i="46"/>
  <c r="I4243" i="46"/>
  <c r="I4246" i="46"/>
  <c r="I5066" i="46"/>
  <c r="I5068" i="46"/>
  <c r="I179" i="46"/>
  <c r="I5309" i="46"/>
  <c r="I5308" i="46"/>
  <c r="I575" i="46"/>
  <c r="I3634" i="46"/>
  <c r="I1328" i="46"/>
  <c r="I6176" i="46"/>
  <c r="I6179" i="46"/>
  <c r="I6178" i="46"/>
  <c r="I7986" i="46"/>
  <c r="I7987" i="46"/>
  <c r="I7988" i="46"/>
  <c r="I7989" i="46"/>
  <c r="I7990" i="46"/>
  <c r="I3180" i="46"/>
  <c r="I3166" i="46"/>
  <c r="I5237" i="46"/>
  <c r="I5238" i="46"/>
  <c r="I3174" i="46"/>
  <c r="I4052" i="46"/>
  <c r="I5075" i="46"/>
  <c r="I5076" i="46"/>
  <c r="I9799" i="46"/>
  <c r="I4787" i="46"/>
  <c r="I4791" i="46"/>
  <c r="I4799" i="46"/>
  <c r="I5077" i="46"/>
  <c r="I9800" i="46"/>
  <c r="I9708" i="46"/>
  <c r="I9709" i="46"/>
  <c r="I2960" i="46"/>
  <c r="I229" i="46"/>
  <c r="I2873" i="46"/>
  <c r="I5690" i="46"/>
  <c r="I904" i="46"/>
  <c r="I4673" i="46"/>
  <c r="I1028" i="46"/>
  <c r="I4281" i="46"/>
  <c r="I5229" i="46"/>
  <c r="I5078" i="46"/>
  <c r="I5079" i="46"/>
  <c r="I5081" i="46"/>
  <c r="I9901" i="46"/>
  <c r="I5203" i="46"/>
  <c r="I9851" i="46"/>
  <c r="I5202" i="46"/>
  <c r="I9850" i="46"/>
  <c r="I5208" i="46"/>
  <c r="I9856" i="46"/>
  <c r="I9854" i="46"/>
  <c r="I5207" i="46"/>
  <c r="I9855" i="46"/>
  <c r="I5209" i="46"/>
  <c r="I9857" i="46"/>
  <c r="I5210" i="46"/>
  <c r="I9858" i="46"/>
  <c r="I5211" i="46"/>
  <c r="I5212" i="46"/>
  <c r="I5213" i="46"/>
  <c r="I9859" i="46"/>
  <c r="I4770" i="46"/>
  <c r="I4771" i="46"/>
  <c r="I4772" i="46"/>
  <c r="I4773" i="46"/>
  <c r="I4774" i="46"/>
  <c r="I4786" i="46"/>
  <c r="I4424" i="46"/>
  <c r="I573" i="46"/>
  <c r="I574" i="46"/>
  <c r="I9798" i="46"/>
  <c r="I4891" i="46"/>
  <c r="I1187" i="46"/>
  <c r="I1188" i="46"/>
  <c r="I5317" i="46"/>
  <c r="I5319" i="46"/>
  <c r="I5165" i="46"/>
  <c r="I2345" i="46"/>
  <c r="I2346" i="46"/>
  <c r="I3810" i="46"/>
  <c r="I3811" i="46"/>
  <c r="I3809" i="46"/>
  <c r="I231" i="46"/>
  <c r="I3013" i="46"/>
  <c r="I3812" i="46"/>
  <c r="I230" i="46"/>
  <c r="I232" i="46"/>
  <c r="I233" i="46"/>
  <c r="I3813" i="46"/>
  <c r="I1691" i="46"/>
  <c r="I439" i="46"/>
  <c r="I3618" i="46"/>
  <c r="I5248" i="46"/>
  <c r="I1692" i="46"/>
  <c r="I2374" i="46"/>
  <c r="I2375" i="46"/>
  <c r="I5832" i="46"/>
  <c r="I4233" i="46"/>
  <c r="I9669" i="46"/>
  <c r="I310" i="46"/>
  <c r="I311" i="46"/>
  <c r="I5547" i="46"/>
  <c r="I4415" i="46"/>
  <c r="I4416" i="46"/>
  <c r="I3422" i="46"/>
  <c r="I1004" i="46"/>
  <c r="I5166" i="46"/>
  <c r="I3202" i="46"/>
  <c r="I5578" i="46"/>
  <c r="I4391" i="46"/>
  <c r="I4392" i="46"/>
  <c r="I4393" i="46"/>
  <c r="I4394" i="46"/>
  <c r="I4395" i="46"/>
  <c r="I4396" i="46"/>
  <c r="I4400" i="46"/>
  <c r="I4401" i="46"/>
  <c r="I4402" i="46"/>
  <c r="I4397" i="46"/>
  <c r="I4398" i="46"/>
  <c r="I4399" i="46"/>
  <c r="I4403" i="46"/>
  <c r="I4404" i="46"/>
  <c r="I4405" i="46"/>
  <c r="I4406" i="46"/>
  <c r="I4407" i="46"/>
  <c r="I5249" i="46"/>
  <c r="I9868" i="46"/>
  <c r="I1738" i="46"/>
  <c r="I5825" i="46"/>
  <c r="I1135" i="46"/>
  <c r="I4946" i="46"/>
  <c r="I4945" i="46"/>
  <c r="I1368" i="46"/>
  <c r="I1369" i="46"/>
  <c r="I1370" i="46"/>
  <c r="I1367" i="46"/>
  <c r="I1371" i="46"/>
  <c r="I5620" i="46"/>
  <c r="I3313" i="46"/>
  <c r="I2058" i="46"/>
  <c r="I7669" i="46"/>
  <c r="I2330" i="46"/>
  <c r="I1462" i="46"/>
  <c r="I1463" i="46" s="1"/>
  <c r="I2364" i="46"/>
  <c r="I8345" i="46"/>
  <c r="I240" i="46"/>
  <c r="I636" i="46"/>
  <c r="I637" i="46"/>
  <c r="I9069" i="46"/>
  <c r="I9068" i="46"/>
  <c r="I4470" i="46"/>
  <c r="I4472" i="46"/>
  <c r="I4467" i="46"/>
  <c r="I5346" i="46"/>
  <c r="I5217" i="46"/>
  <c r="I9861" i="46"/>
  <c r="I4219" i="46"/>
  <c r="I4220" i="46"/>
  <c r="I4218" i="46"/>
  <c r="I4221" i="46"/>
  <c r="I4222" i="46"/>
  <c r="I5508" i="46"/>
  <c r="I4223" i="46"/>
  <c r="I5328" i="46"/>
  <c r="I4224" i="46"/>
  <c r="I4225" i="46"/>
  <c r="I4226" i="46"/>
  <c r="I9849" i="46"/>
  <c r="I3636" i="46"/>
  <c r="I2442" i="46"/>
  <c r="I2443" i="46"/>
  <c r="I2444" i="46"/>
  <c r="I8505" i="46"/>
  <c r="I8507" i="46"/>
  <c r="I2448" i="46"/>
  <c r="I1422" i="46"/>
  <c r="I5347" i="46"/>
  <c r="I2362" i="46"/>
  <c r="I2363" i="46"/>
  <c r="I5327" i="46"/>
  <c r="I9590" i="46"/>
  <c r="I5231" i="46"/>
  <c r="I9863" i="46"/>
  <c r="I5233" i="46"/>
  <c r="I9864" i="46"/>
  <c r="I1222" i="46"/>
  <c r="I1223" i="46"/>
  <c r="I5903" i="46"/>
  <c r="I3000" i="46"/>
  <c r="I7406" i="46"/>
  <c r="I7412" i="46"/>
  <c r="I7407" i="46"/>
  <c r="I7408" i="46"/>
  <c r="I7409" i="46"/>
  <c r="I7410" i="46"/>
  <c r="I162" i="46"/>
  <c r="I7411" i="46"/>
  <c r="I368" i="46"/>
  <c r="I4055" i="46"/>
  <c r="I163" i="46"/>
  <c r="I199" i="46"/>
  <c r="I9641" i="46"/>
  <c r="I226" i="46"/>
  <c r="I1335" i="46"/>
  <c r="I914" i="46"/>
  <c r="I7304" i="46"/>
  <c r="I7305" i="46"/>
  <c r="I4234" i="46"/>
  <c r="I4235" i="46"/>
  <c r="I4236" i="46"/>
  <c r="I2343" i="46"/>
  <c r="I6671" i="46"/>
  <c r="I2344" i="46"/>
  <c r="I2839" i="46"/>
  <c r="I2342" i="46"/>
  <c r="I8243" i="46"/>
  <c r="I8247" i="46"/>
  <c r="I2347" i="46"/>
  <c r="I8250" i="46"/>
  <c r="I4929" i="46"/>
  <c r="I4239" i="46"/>
  <c r="I4361" i="46"/>
  <c r="I4360" i="46"/>
  <c r="I7293" i="46"/>
  <c r="I4282" i="46"/>
  <c r="I6281" i="46"/>
  <c r="I6282" i="46"/>
  <c r="I4283" i="46"/>
  <c r="I4284" i="46"/>
  <c r="I2" i="46"/>
  <c r="I4" i="46"/>
  <c r="I323" i="46"/>
  <c r="I1329" i="46"/>
  <c r="I3444" i="46"/>
  <c r="I4865" i="46"/>
  <c r="I5311" i="46"/>
  <c r="I3295" i="46"/>
  <c r="I4214" i="46"/>
  <c r="I4213" i="46"/>
  <c r="I4215" i="46"/>
  <c r="I3432" i="46"/>
  <c r="I1451" i="46"/>
  <c r="I3766" i="46"/>
  <c r="I1145" i="46"/>
  <c r="I1146" i="46" s="1"/>
  <c r="I3767" i="46"/>
  <c r="I6303" i="46"/>
  <c r="I5147" i="46"/>
  <c r="I9835" i="46"/>
  <c r="I5148" i="46"/>
  <c r="I5105" i="46"/>
  <c r="I7264" i="46"/>
  <c r="I4425" i="46"/>
  <c r="I4280" i="46"/>
  <c r="I28" i="46"/>
  <c r="I5143" i="46"/>
  <c r="I5144" i="46"/>
  <c r="I9834" i="46"/>
  <c r="I4898" i="46"/>
  <c r="I148" i="46"/>
  <c r="I1310" i="46"/>
  <c r="I4326" i="46"/>
  <c r="I9681" i="46"/>
  <c r="I4327" i="46"/>
  <c r="I9682" i="46"/>
  <c r="I5744" i="46"/>
  <c r="I5746" i="46"/>
  <c r="I5556" i="46"/>
  <c r="I1025" i="46"/>
  <c r="I5621" i="46"/>
  <c r="I5619" i="46"/>
  <c r="I360" i="46"/>
  <c r="I361" i="46"/>
  <c r="I362" i="46"/>
  <c r="I363" i="46"/>
  <c r="I364" i="46"/>
  <c r="I365" i="46"/>
  <c r="I1185" i="46"/>
  <c r="I1186" i="46"/>
  <c r="I8451" i="46"/>
  <c r="I8452" i="46"/>
  <c r="I1777" i="46"/>
  <c r="I1785" i="46"/>
  <c r="I1784" i="46"/>
  <c r="I1786" i="46"/>
  <c r="I1783" i="46"/>
  <c r="I8038" i="46"/>
  <c r="I2795" i="46"/>
  <c r="I2796" i="46"/>
  <c r="I5550" i="46"/>
  <c r="I5171" i="46"/>
  <c r="I357" i="46"/>
  <c r="I5172" i="46"/>
  <c r="I4746" i="46"/>
  <c r="I5345" i="46"/>
  <c r="I3649" i="46"/>
  <c r="I3650" i="46"/>
  <c r="I3653" i="46"/>
  <c r="I3651" i="46"/>
  <c r="I3652" i="46"/>
  <c r="I1853" i="46"/>
  <c r="I6284" i="46"/>
  <c r="I7545" i="46"/>
  <c r="I568" i="46"/>
  <c r="I202" i="46"/>
  <c r="I6197" i="46"/>
  <c r="I3490" i="46"/>
  <c r="I5175" i="46"/>
  <c r="I9847" i="46"/>
  <c r="I5176" i="46"/>
  <c r="I5179" i="46"/>
  <c r="I578" i="46"/>
  <c r="I579" i="46"/>
  <c r="I1681" i="46"/>
  <c r="I873" i="46"/>
  <c r="I208" i="46"/>
  <c r="I7300" i="46"/>
  <c r="I4930" i="46"/>
  <c r="I7273" i="46"/>
  <c r="I5557" i="46"/>
  <c r="I3902" i="46"/>
  <c r="I3903" i="46"/>
  <c r="I198" i="46"/>
  <c r="I197" i="46"/>
  <c r="I3372" i="46"/>
  <c r="I1778" i="46"/>
  <c r="I1779" i="46"/>
  <c r="I1781" i="46"/>
  <c r="I1782" i="46"/>
  <c r="I1780" i="46"/>
  <c r="I2605" i="46"/>
  <c r="I2607" i="46"/>
  <c r="I4559" i="46"/>
  <c r="I4348" i="46"/>
  <c r="I4353" i="46"/>
  <c r="I4349" i="46"/>
  <c r="I4351" i="46"/>
  <c r="I4352" i="46"/>
  <c r="I4350" i="46"/>
  <c r="I4354" i="46"/>
  <c r="I1364" i="46"/>
  <c r="I3151" i="46"/>
  <c r="I1121" i="46"/>
  <c r="I5766" i="46"/>
  <c r="I3162" i="46"/>
  <c r="I4230" i="46"/>
  <c r="I4299" i="46"/>
  <c r="I4305" i="46"/>
  <c r="I1269" i="46"/>
  <c r="I5240" i="46"/>
  <c r="I9867" i="46"/>
  <c r="I1596" i="46"/>
  <c r="I1597" i="46"/>
  <c r="I2650" i="46"/>
  <c r="I698" i="46"/>
  <c r="I689" i="46"/>
  <c r="I699" i="46"/>
  <c r="I700" i="46"/>
  <c r="I690" i="46"/>
  <c r="I691" i="46"/>
  <c r="I692" i="46"/>
  <c r="I693" i="46"/>
  <c r="I695" i="46"/>
  <c r="I696" i="46"/>
  <c r="I697" i="46"/>
  <c r="I4680" i="46"/>
  <c r="I4677" i="46"/>
  <c r="I147" i="46"/>
  <c r="I5195" i="46"/>
  <c r="I5196" i="46"/>
  <c r="I5814" i="46"/>
  <c r="I5197" i="46"/>
  <c r="I5200" i="46"/>
  <c r="I5193" i="46"/>
  <c r="I5194" i="46"/>
  <c r="I5198" i="46"/>
  <c r="I5199" i="46"/>
  <c r="I5201" i="46"/>
  <c r="I8722" i="46"/>
  <c r="I8723" i="46"/>
  <c r="I8727" i="46"/>
  <c r="I5156" i="46"/>
  <c r="I5507" i="46"/>
  <c r="I5153" i="46"/>
  <c r="I9840" i="46"/>
  <c r="I4217" i="46"/>
  <c r="I5149" i="46"/>
  <c r="I9836" i="46"/>
  <c r="I5154" i="46"/>
  <c r="I9841" i="46"/>
  <c r="I5150" i="46"/>
  <c r="I9837" i="46"/>
  <c r="I9843" i="46"/>
  <c r="I5151" i="46"/>
  <c r="I9838" i="46"/>
  <c r="I9844" i="46"/>
  <c r="I5152" i="46"/>
  <c r="I9839" i="46"/>
  <c r="I5155" i="46"/>
  <c r="I9842" i="46"/>
  <c r="I5218" i="46"/>
  <c r="I9862" i="46"/>
  <c r="I7357" i="46"/>
  <c r="I5592" i="46"/>
  <c r="I4273" i="46"/>
  <c r="I3135" i="46"/>
  <c r="I7288" i="46"/>
  <c r="I4054" i="46"/>
  <c r="I7181" i="46"/>
  <c r="I1637" i="46"/>
  <c r="I5244" i="46"/>
  <c r="I6080" i="46"/>
  <c r="I6095" i="46"/>
  <c r="I5246" i="46"/>
  <c r="I5247" i="46"/>
  <c r="I5245" i="46"/>
  <c r="I2394" i="46"/>
  <c r="I2608" i="46"/>
  <c r="I4563" i="46"/>
  <c r="I4564" i="46"/>
  <c r="I8747" i="46"/>
  <c r="I9466" i="46"/>
  <c r="I5518" i="46"/>
  <c r="I1311" i="46"/>
  <c r="I1312" i="46" s="1"/>
  <c r="I2571" i="46"/>
  <c r="I2570" i="46"/>
  <c r="I2680" i="46"/>
  <c r="I2660" i="46"/>
  <c r="I2679" i="46"/>
  <c r="I3086" i="46"/>
  <c r="I3105" i="46"/>
  <c r="I3077" i="46"/>
  <c r="I3231" i="46"/>
  <c r="I3048" i="46"/>
  <c r="I3056" i="46"/>
  <c r="I3072" i="46"/>
  <c r="I3099" i="46"/>
  <c r="I3225" i="46"/>
  <c r="I3232" i="46"/>
  <c r="I3096" i="46"/>
  <c r="I3037" i="46"/>
  <c r="I3038" i="46"/>
  <c r="I3053" i="46"/>
  <c r="I3057" i="46"/>
  <c r="I201" i="46"/>
  <c r="I4813" i="46"/>
  <c r="I4814" i="46"/>
  <c r="I4815" i="46"/>
  <c r="I4816" i="46"/>
  <c r="I815" i="46"/>
  <c r="I3569" i="46"/>
  <c r="I580" i="46"/>
  <c r="I5880" i="46"/>
  <c r="I5881" i="46"/>
  <c r="I5878" i="46"/>
  <c r="I1765" i="46"/>
  <c r="I5882" i="46"/>
  <c r="I588" i="46"/>
  <c r="I1773" i="46"/>
  <c r="I1774" i="46"/>
  <c r="I415" i="46"/>
  <c r="I2937" i="46"/>
  <c r="I366" i="46"/>
  <c r="I1225" i="46"/>
  <c r="I5902" i="46"/>
  <c r="I367" i="46"/>
  <c r="I1224" i="46"/>
  <c r="I4892" i="46"/>
  <c r="I4894" i="46"/>
  <c r="I1009" i="46"/>
  <c r="I1010" i="46"/>
  <c r="I5541" i="46"/>
  <c r="I4893" i="46"/>
  <c r="I6660" i="46"/>
  <c r="I6665" i="46"/>
  <c r="I6664" i="46"/>
  <c r="I8415" i="46"/>
  <c r="I8417" i="46"/>
  <c r="I8419" i="46"/>
  <c r="I8420" i="46"/>
  <c r="I6666" i="46"/>
  <c r="I8421" i="46"/>
  <c r="I8416" i="46"/>
  <c r="I6659" i="46"/>
  <c r="I6661" i="46"/>
  <c r="I6663" i="46"/>
  <c r="I6662" i="46"/>
  <c r="I6114" i="46"/>
  <c r="I6667" i="46"/>
  <c r="I6668" i="46"/>
  <c r="I1843" i="46"/>
  <c r="I1845" i="46"/>
  <c r="I1841" i="46"/>
  <c r="I1848" i="46"/>
  <c r="I1842" i="46"/>
  <c r="I1844" i="46"/>
  <c r="I1846" i="46"/>
  <c r="I1847" i="46"/>
  <c r="I6115" i="46"/>
  <c r="I1849" i="46"/>
  <c r="I3565" i="46"/>
  <c r="I192" i="46"/>
  <c r="I191" i="46"/>
  <c r="I190" i="46"/>
  <c r="I194" i="46"/>
  <c r="I3464" i="46"/>
  <c r="I3465" i="46"/>
  <c r="I3463" i="46"/>
  <c r="I6206" i="46"/>
  <c r="I7333" i="46"/>
  <c r="I1830" i="46"/>
  <c r="I3492" i="46"/>
  <c r="I5835" i="46"/>
  <c r="I5883" i="46"/>
  <c r="I5841" i="46"/>
  <c r="I6670" i="46"/>
  <c r="I8255" i="46"/>
  <c r="I900" i="46"/>
  <c r="I901" i="46"/>
  <c r="I7337" i="46"/>
  <c r="I7335" i="46"/>
  <c r="I7336" i="46"/>
  <c r="I1834" i="46"/>
  <c r="I2997" i="46"/>
  <c r="I3423" i="46"/>
  <c r="I5855" i="46"/>
  <c r="I5856" i="46"/>
  <c r="I5857" i="46"/>
  <c r="I5858" i="46"/>
  <c r="I5859" i="46"/>
  <c r="I5860" i="46"/>
  <c r="I5861" i="46"/>
  <c r="I5862" i="46"/>
  <c r="I3450" i="46"/>
  <c r="I799" i="46"/>
  <c r="I390" i="46"/>
  <c r="I391" i="46"/>
  <c r="I392" i="46"/>
  <c r="I393" i="46"/>
  <c r="I397" i="46"/>
  <c r="I708" i="46"/>
  <c r="I798" i="46"/>
  <c r="I806" i="46"/>
  <c r="I807" i="46"/>
  <c r="I808" i="46"/>
  <c r="I809" i="46"/>
  <c r="I3281" i="46"/>
  <c r="I4726" i="46"/>
  <c r="I4727" i="46"/>
  <c r="I4729" i="46"/>
  <c r="I4728" i="46"/>
  <c r="I6194" i="46"/>
  <c r="I4084" i="46"/>
  <c r="I4083" i="46"/>
  <c r="I6208" i="46"/>
  <c r="I6209" i="46"/>
  <c r="I1337" i="46"/>
  <c r="I6212" i="46"/>
  <c r="I6213" i="46"/>
  <c r="I6215" i="46"/>
  <c r="I272" i="46"/>
  <c r="I1119" i="46"/>
  <c r="I6117" i="46"/>
  <c r="I273" i="46"/>
  <c r="I1031" i="46"/>
  <c r="I1761" i="46"/>
  <c r="I7426" i="46"/>
  <c r="I1620" i="46"/>
  <c r="I1621" i="46"/>
  <c r="I7175" i="46"/>
  <c r="I7429" i="46"/>
  <c r="I5976" i="46"/>
  <c r="I5834" i="46"/>
  <c r="I5833" i="46"/>
  <c r="I3962" i="46"/>
  <c r="I3963" i="46"/>
  <c r="I222" i="46"/>
  <c r="I223" i="46"/>
  <c r="I219" i="46"/>
  <c r="I220" i="46"/>
  <c r="I221" i="46"/>
  <c r="I224" i="46"/>
  <c r="I315" i="46"/>
  <c r="I316" i="46"/>
  <c r="I842" i="46"/>
  <c r="I843" i="46"/>
  <c r="I5323" i="46"/>
  <c r="I5324" i="46"/>
  <c r="I5326" i="46"/>
  <c r="I617" i="46"/>
  <c r="I950" i="46"/>
  <c r="I4751" i="46"/>
  <c r="I4081" i="46"/>
  <c r="I1748" i="46"/>
  <c r="I1750" i="46"/>
  <c r="I1751" i="46"/>
  <c r="I1752" i="46"/>
  <c r="I1756" i="46"/>
  <c r="I1754" i="46"/>
  <c r="I5576" i="46"/>
  <c r="I3229" i="46"/>
  <c r="I1651" i="46"/>
  <c r="I1652" i="46"/>
  <c r="I1653" i="46"/>
  <c r="I5654" i="46"/>
  <c r="I5697" i="46"/>
  <c r="I5699" i="46"/>
  <c r="I6433" i="46"/>
  <c r="I5923" i="46"/>
  <c r="I5924" i="46"/>
  <c r="I187" i="46"/>
  <c r="I5926" i="46"/>
  <c r="I1144" i="46"/>
  <c r="I5674" i="46"/>
  <c r="I5823" i="46"/>
  <c r="I5824" i="46"/>
  <c r="I412" i="46"/>
  <c r="I1138" i="46"/>
  <c r="I6779" i="46"/>
  <c r="I6780" i="46"/>
  <c r="I6781" i="46"/>
  <c r="I6784" i="46"/>
  <c r="I6790" i="46"/>
  <c r="I6793" i="46"/>
  <c r="I6783" i="46"/>
  <c r="I6785" i="46"/>
  <c r="I6786" i="46"/>
  <c r="I6787" i="46"/>
  <c r="I6788" i="46"/>
  <c r="I6789" i="46"/>
  <c r="I3890" i="46"/>
  <c r="I6791" i="46"/>
  <c r="I6792" i="46"/>
  <c r="I6354" i="46"/>
  <c r="I8348" i="46"/>
  <c r="I8347" i="46"/>
  <c r="I8349" i="46"/>
  <c r="I8350" i="46"/>
  <c r="I6845" i="46"/>
  <c r="I6846" i="46"/>
  <c r="I6847" i="46"/>
  <c r="I6888" i="46"/>
  <c r="I6890" i="46"/>
  <c r="I6891" i="46"/>
  <c r="I6892" i="46"/>
  <c r="I6895" i="46"/>
  <c r="I6897" i="46"/>
  <c r="I6887" i="46"/>
  <c r="I8359" i="46"/>
  <c r="I4754" i="46"/>
  <c r="I4753" i="46"/>
  <c r="I6838" i="46"/>
  <c r="I6839" i="46"/>
  <c r="I7546" i="46"/>
  <c r="I8454" i="46"/>
  <c r="I8478" i="46"/>
  <c r="I8477" i="46"/>
  <c r="I8480" i="46"/>
  <c r="I5350" i="46"/>
  <c r="I6840" i="46"/>
  <c r="I6841" i="46"/>
  <c r="I8346" i="46"/>
  <c r="I8518" i="46"/>
  <c r="I8519" i="46"/>
  <c r="I8520" i="46"/>
  <c r="I8521" i="46"/>
  <c r="I6907" i="46"/>
  <c r="I6908" i="46"/>
  <c r="I6414" i="46"/>
  <c r="I1467" i="46"/>
  <c r="I1468" i="46"/>
  <c r="I1469" i="46"/>
  <c r="I1470" i="46"/>
  <c r="I6764" i="46"/>
  <c r="I6762" i="46"/>
  <c r="I8294" i="46"/>
  <c r="I3275" i="46"/>
  <c r="I2421" i="46"/>
  <c r="I612" i="46"/>
  <c r="I613" i="46"/>
  <c r="I3036" i="46"/>
  <c r="I3091" i="46"/>
  <c r="I8135" i="46"/>
  <c r="I7131" i="46"/>
  <c r="I7132" i="46"/>
  <c r="I6924" i="46"/>
  <c r="I6925" i="46"/>
  <c r="I6926" i="46"/>
  <c r="I6931" i="46"/>
  <c r="I6932" i="46"/>
  <c r="I6930" i="46"/>
  <c r="I6933" i="46"/>
  <c r="I6934" i="46"/>
  <c r="I6936" i="46"/>
  <c r="I6937" i="46"/>
  <c r="I6929" i="46"/>
  <c r="I6935" i="46"/>
  <c r="I6941" i="46"/>
  <c r="I6943" i="46"/>
  <c r="I6938" i="46"/>
  <c r="I6939" i="46"/>
  <c r="I6942" i="46"/>
  <c r="I1449" i="46"/>
  <c r="I1175" i="46"/>
  <c r="I6384" i="46"/>
  <c r="I1450" i="46"/>
  <c r="I6382" i="46"/>
  <c r="I6385" i="46"/>
  <c r="I2923" i="46"/>
  <c r="I6388" i="46"/>
  <c r="I6386" i="46"/>
  <c r="I6387" i="46"/>
  <c r="I4079" i="46"/>
  <c r="I4080" i="46"/>
  <c r="I1015" i="46"/>
  <c r="I5314" i="46"/>
  <c r="I5315" i="46"/>
  <c r="I5316" i="46"/>
  <c r="I870" i="46"/>
  <c r="I872" i="46"/>
  <c r="I3296" i="46"/>
  <c r="I3073" i="46"/>
  <c r="I3095" i="46"/>
  <c r="I3112" i="46"/>
  <c r="I3797" i="46"/>
  <c r="I27" i="46"/>
  <c r="I1130" i="46"/>
  <c r="I1136" i="46"/>
  <c r="I3798" i="46"/>
  <c r="I418" i="46"/>
  <c r="I1662" i="46"/>
  <c r="I1622" i="46"/>
  <c r="I1623" i="46"/>
  <c r="I1625" i="46"/>
  <c r="I6068" i="46"/>
  <c r="I6069" i="46"/>
  <c r="I6070" i="46"/>
  <c r="I712" i="46"/>
  <c r="I5735" i="46"/>
  <c r="I5736" i="46"/>
  <c r="I5742" i="46"/>
  <c r="I5749" i="46"/>
  <c r="I5751" i="46"/>
  <c r="I5737" i="46"/>
  <c r="I5740" i="46"/>
  <c r="I5745" i="46"/>
  <c r="I5747" i="46"/>
  <c r="I5750" i="46"/>
  <c r="I9898" i="46"/>
  <c r="I5653" i="46"/>
  <c r="I5322" i="46"/>
  <c r="I5320" i="46"/>
  <c r="I5321" i="46"/>
  <c r="I2872" i="46"/>
  <c r="I6451" i="46"/>
  <c r="I2822" i="46"/>
  <c r="I2831" i="46"/>
  <c r="I2835" i="46"/>
  <c r="I3042" i="46"/>
  <c r="I8453" i="46"/>
  <c r="I3891" i="46"/>
  <c r="I3892" i="46"/>
  <c r="I3894" i="46"/>
  <c r="I773" i="46"/>
  <c r="I5863" i="46"/>
  <c r="I1740" i="46"/>
  <c r="I5864" i="46"/>
  <c r="I290" i="46"/>
  <c r="I291" i="46"/>
  <c r="I6805" i="46"/>
  <c r="I6806" i="46"/>
  <c r="I6815" i="46"/>
  <c r="I277" i="46"/>
  <c r="I278" i="46" s="1"/>
  <c r="I6818" i="46"/>
  <c r="I6822" i="46"/>
  <c r="I6823" i="46"/>
  <c r="I6820" i="46"/>
  <c r="I6819" i="46"/>
  <c r="I6826" i="46"/>
  <c r="I5720" i="46"/>
  <c r="I5551" i="46"/>
  <c r="I351" i="46"/>
  <c r="I5552" i="46"/>
  <c r="I8136" i="46"/>
  <c r="I8137" i="46"/>
  <c r="I3109" i="46"/>
  <c r="I2947" i="46"/>
  <c r="I2651" i="46"/>
  <c r="I9043" i="46"/>
  <c r="I7829" i="46"/>
  <c r="I7831" i="46"/>
  <c r="I7832" i="46"/>
  <c r="I9042" i="46"/>
  <c r="I7828" i="46"/>
  <c r="I488" i="46"/>
  <c r="I489" i="46"/>
  <c r="I482" i="46"/>
  <c r="I6777" i="46"/>
  <c r="I8446" i="46"/>
  <c r="I6778" i="46"/>
  <c r="I8448" i="46"/>
  <c r="I8447" i="46"/>
  <c r="I6782" i="46"/>
  <c r="I6873" i="46"/>
  <c r="I6952" i="46"/>
  <c r="I6954" i="46"/>
  <c r="I6955" i="46"/>
  <c r="I6956" i="46"/>
  <c r="I7422" i="46"/>
  <c r="I9937" i="46"/>
  <c r="I3743" i="46"/>
  <c r="I3024" i="46"/>
  <c r="I1894" i="46"/>
  <c r="I3744" i="46"/>
  <c r="I3741" i="46"/>
  <c r="I3742" i="46"/>
  <c r="I3745" i="46"/>
  <c r="I3746" i="46"/>
  <c r="I9659" i="46"/>
  <c r="I3747" i="46"/>
  <c r="I3748" i="46"/>
  <c r="I3750" i="46"/>
  <c r="I6329" i="46"/>
  <c r="I1394" i="46"/>
  <c r="I1395" i="46"/>
  <c r="I6331" i="46"/>
  <c r="I6332" i="46"/>
  <c r="I1396" i="46"/>
  <c r="I6330" i="46"/>
  <c r="I9572" i="46"/>
  <c r="I9574" i="46"/>
  <c r="I9571" i="46"/>
  <c r="I9573" i="46"/>
  <c r="I9578" i="46"/>
  <c r="I9579" i="46"/>
  <c r="I9580" i="46"/>
  <c r="I9581" i="46"/>
  <c r="I9575" i="46"/>
  <c r="I9576" i="46"/>
  <c r="I9577" i="46"/>
  <c r="I6927" i="46"/>
  <c r="I6928" i="46"/>
  <c r="I8019" i="46"/>
  <c r="I8020" i="46"/>
  <c r="I3462" i="46"/>
  <c r="I5730" i="46"/>
  <c r="I5731" i="46"/>
  <c r="I4183" i="46"/>
  <c r="I5608" i="46"/>
  <c r="I7237" i="46"/>
  <c r="I7238" i="46"/>
  <c r="I217" i="46"/>
  <c r="I3082" i="46"/>
  <c r="I3027" i="46"/>
  <c r="I3029" i="46"/>
  <c r="I3030" i="46"/>
  <c r="I3032" i="46"/>
  <c r="I3084" i="46"/>
  <c r="I3087" i="46"/>
  <c r="I4151" i="46"/>
  <c r="I1646" i="46"/>
  <c r="I3770" i="46"/>
  <c r="I1109" i="46"/>
  <c r="I2878" i="46"/>
  <c r="I6390" i="46"/>
  <c r="I6391" i="46"/>
  <c r="I6393" i="46"/>
  <c r="I6457" i="46"/>
  <c r="I4185" i="46"/>
  <c r="I4186" i="46"/>
  <c r="I4187" i="46"/>
  <c r="I4188" i="46"/>
  <c r="I7540" i="46"/>
  <c r="I5575" i="46"/>
  <c r="I5573" i="46"/>
  <c r="I1048" i="46"/>
  <c r="I2974" i="46"/>
  <c r="I1045" i="46"/>
  <c r="I386" i="46"/>
  <c r="I6804" i="46"/>
  <c r="I6810" i="46"/>
  <c r="I6811" i="46"/>
  <c r="I6812" i="46"/>
  <c r="I6807" i="46"/>
  <c r="I6809" i="46"/>
  <c r="I6808" i="46"/>
  <c r="I6813" i="46"/>
  <c r="I6814" i="46"/>
  <c r="I6816" i="46"/>
  <c r="I6817" i="46"/>
  <c r="I6336" i="46"/>
  <c r="I6337" i="46"/>
  <c r="I2821" i="46"/>
  <c r="I5365" i="46"/>
  <c r="I5277" i="46"/>
  <c r="I5278" i="46"/>
  <c r="I3938" i="46"/>
  <c r="I6238" i="46"/>
  <c r="I6239" i="46"/>
  <c r="I6242" i="46"/>
  <c r="I6243" i="46"/>
  <c r="I6244" i="46"/>
  <c r="I6984" i="46"/>
  <c r="I6985" i="46"/>
  <c r="I8459" i="46"/>
  <c r="I8460" i="46"/>
  <c r="I8461" i="46"/>
  <c r="I8456" i="46"/>
  <c r="I8457" i="46"/>
  <c r="I8458" i="46"/>
  <c r="I6987" i="46"/>
  <c r="I377" i="46"/>
  <c r="I6988" i="46"/>
  <c r="I6990" i="46"/>
  <c r="I6986" i="46"/>
  <c r="I5763" i="46"/>
  <c r="I5768" i="46"/>
  <c r="I5762" i="46"/>
  <c r="I5764" i="46"/>
  <c r="I5767" i="46"/>
  <c r="I5769" i="46"/>
  <c r="I5770" i="46"/>
  <c r="I1023" i="46"/>
  <c r="I1685" i="46"/>
  <c r="I1689" i="46"/>
  <c r="I4302" i="46"/>
  <c r="I4303" i="46"/>
  <c r="I4304" i="46"/>
  <c r="I5977" i="46"/>
  <c r="I5978" i="46"/>
  <c r="I5979" i="46"/>
  <c r="I5981" i="46"/>
  <c r="I5983" i="46"/>
  <c r="I2868" i="46"/>
  <c r="I2897" i="46"/>
  <c r="I7003" i="46"/>
  <c r="I7004" i="46"/>
  <c r="I7002" i="46"/>
  <c r="I5815" i="46"/>
  <c r="I8713" i="46"/>
  <c r="I8714" i="46"/>
  <c r="I8715" i="46"/>
  <c r="I3043" i="46"/>
  <c r="I5372" i="46"/>
  <c r="I5373" i="46"/>
  <c r="I1745" i="46"/>
  <c r="I706" i="46"/>
  <c r="I7358" i="46"/>
  <c r="I7334" i="46"/>
  <c r="I7773" i="46"/>
  <c r="I7765" i="46"/>
  <c r="I7788" i="46"/>
  <c r="I7789" i="46"/>
  <c r="I5869" i="46"/>
  <c r="I319" i="46"/>
  <c r="I3327" i="46"/>
  <c r="I8298" i="46"/>
  <c r="I8303" i="46"/>
  <c r="I8311" i="46"/>
  <c r="I8312" i="46"/>
  <c r="I8297" i="46"/>
  <c r="I8308" i="46"/>
  <c r="I6765" i="46"/>
  <c r="I8315" i="46"/>
  <c r="I6766" i="46"/>
  <c r="I6769" i="46"/>
  <c r="I6772" i="46"/>
  <c r="I6773" i="46"/>
  <c r="I5796" i="46"/>
  <c r="I4087" i="46"/>
  <c r="I4088" i="46"/>
  <c r="I4089" i="46"/>
  <c r="I3339" i="46"/>
  <c r="I3340" i="46"/>
  <c r="I4090" i="46"/>
  <c r="I6090" i="46"/>
  <c r="I6081" i="46"/>
  <c r="I6092" i="46"/>
  <c r="I6079" i="46"/>
  <c r="I6084" i="46"/>
  <c r="I6091" i="46"/>
  <c r="I6093" i="46"/>
  <c r="I6094" i="46"/>
  <c r="I7875" i="46"/>
  <c r="I9450" i="46"/>
  <c r="I8743" i="46"/>
  <c r="I320" i="46"/>
  <c r="I3341" i="46"/>
  <c r="I5771" i="46"/>
  <c r="I5845" i="46"/>
  <c r="I5846" i="46"/>
  <c r="I7281" i="46"/>
  <c r="I7278" i="46"/>
  <c r="I7279" i="46"/>
  <c r="I6940" i="46"/>
  <c r="I218" i="46"/>
  <c r="I5553" i="46"/>
  <c r="I403" i="46"/>
  <c r="I404" i="46"/>
  <c r="I405" i="46"/>
  <c r="I406" i="46"/>
  <c r="I407" i="46"/>
  <c r="I408" i="46"/>
  <c r="I5274" i="46"/>
  <c r="I5275" i="46"/>
  <c r="I6494" i="46"/>
  <c r="I6499" i="46"/>
  <c r="I1184" i="46"/>
  <c r="I7022" i="46"/>
  <c r="I7023" i="46"/>
  <c r="I7024" i="46"/>
  <c r="I7026" i="46"/>
  <c r="I8370" i="46"/>
  <c r="I8369" i="46"/>
  <c r="I2368" i="46"/>
  <c r="I6921" i="46"/>
  <c r="I6920" i="46"/>
  <c r="I6918" i="46"/>
  <c r="I3235" i="46"/>
  <c r="I6767" i="46"/>
  <c r="I5447" i="46"/>
  <c r="I6771" i="46"/>
  <c r="I5640" i="46"/>
  <c r="I5641" i="46"/>
  <c r="I8324" i="46"/>
  <c r="I8323" i="46"/>
  <c r="I235" i="46"/>
  <c r="I2768" i="46"/>
  <c r="I9307" i="46"/>
  <c r="I9138" i="46"/>
  <c r="I5931" i="46"/>
  <c r="I4091" i="46"/>
  <c r="I3336" i="46"/>
  <c r="I5932" i="46"/>
  <c r="I6685" i="46"/>
  <c r="I8409" i="46"/>
  <c r="I8233" i="46"/>
  <c r="I5752" i="46"/>
  <c r="I5753" i="46"/>
  <c r="I411" i="46"/>
  <c r="I7509" i="46"/>
  <c r="I3731" i="46"/>
  <c r="I7514" i="46"/>
  <c r="I7515" i="46"/>
  <c r="I7516" i="46"/>
  <c r="I7517" i="46"/>
  <c r="I7520" i="46"/>
  <c r="I7510" i="46"/>
  <c r="I7511" i="46"/>
  <c r="I7512" i="46"/>
  <c r="I7513" i="46"/>
  <c r="I6112" i="46"/>
  <c r="I6111" i="46"/>
  <c r="I6113" i="46"/>
  <c r="I6893" i="46"/>
  <c r="I6894" i="46"/>
  <c r="I1566" i="46"/>
  <c r="I6896" i="46"/>
  <c r="I1565" i="46"/>
  <c r="I8358" i="46"/>
  <c r="I8360" i="46"/>
  <c r="I6916" i="46"/>
  <c r="I8422" i="46"/>
  <c r="I5812" i="46"/>
  <c r="I6202" i="46"/>
  <c r="I1746" i="46"/>
  <c r="I1744" i="46"/>
  <c r="I3656" i="46"/>
  <c r="I8290" i="46"/>
  <c r="I6687" i="46"/>
  <c r="I6688" i="46"/>
  <c r="I8291" i="46"/>
  <c r="I3494" i="46"/>
  <c r="I1172" i="46"/>
  <c r="I1173" i="46"/>
  <c r="I1174" i="46"/>
  <c r="I5838" i="46"/>
  <c r="I5839" i="46"/>
  <c r="I587" i="46"/>
  <c r="I8362" i="46"/>
  <c r="I8363" i="46"/>
  <c r="I8092" i="46"/>
  <c r="I8093" i="46"/>
  <c r="I8090" i="46"/>
  <c r="I8091" i="46"/>
  <c r="I8094" i="46"/>
  <c r="I2306" i="46"/>
  <c r="I4121" i="46"/>
  <c r="I4115" i="46"/>
  <c r="I4116" i="46"/>
  <c r="I4117" i="46"/>
  <c r="I4118" i="46"/>
  <c r="I4119" i="46"/>
  <c r="I4120" i="46"/>
  <c r="I990" i="46"/>
  <c r="I991" i="46"/>
  <c r="I2224" i="46"/>
  <c r="I8500" i="46"/>
  <c r="I8501" i="46"/>
  <c r="I2225" i="46"/>
  <c r="I9367" i="46"/>
  <c r="I9877" i="46"/>
  <c r="I874" i="46"/>
  <c r="I5934" i="46"/>
  <c r="I2938" i="46"/>
  <c r="I5938" i="46"/>
  <c r="I4715" i="46"/>
  <c r="I4724" i="46"/>
  <c r="I7683" i="46"/>
  <c r="I7311" i="46"/>
  <c r="I7682" i="46"/>
  <c r="I1624" i="46"/>
  <c r="I1654" i="46"/>
  <c r="I8286" i="46"/>
  <c r="I3078" i="46"/>
  <c r="I318" i="46"/>
  <c r="I317" i="46"/>
  <c r="I4173" i="46"/>
  <c r="I4172" i="46"/>
  <c r="I4190" i="46"/>
  <c r="I4191" i="46"/>
  <c r="I5871" i="46"/>
  <c r="I5873" i="46"/>
  <c r="I4192" i="46"/>
  <c r="I5870" i="46"/>
  <c r="I1189" i="46"/>
  <c r="I7164" i="46"/>
  <c r="I8022" i="46"/>
  <c r="I5615" i="46"/>
  <c r="I6355" i="46"/>
  <c r="I2815" i="46"/>
  <c r="I3310" i="46"/>
  <c r="I2922" i="46"/>
  <c r="I2905" i="46"/>
  <c r="I6357" i="46"/>
  <c r="I2874" i="46"/>
  <c r="I2866" i="46"/>
  <c r="I7265" i="46"/>
  <c r="I3740" i="46"/>
  <c r="I6306" i="46"/>
  <c r="I5980" i="46"/>
  <c r="I5982" i="46"/>
  <c r="I7280" i="46"/>
  <c r="I3459" i="46"/>
  <c r="I9170" i="46"/>
  <c r="I9182" i="46"/>
  <c r="I9183" i="46"/>
  <c r="I9184" i="46"/>
  <c r="I9186" i="46"/>
  <c r="I9187" i="46"/>
  <c r="I9190" i="46"/>
  <c r="I9191" i="46"/>
  <c r="I9192" i="46"/>
  <c r="I9195" i="46"/>
  <c r="I9196" i="46"/>
  <c r="I9197" i="46"/>
  <c r="I9185" i="46"/>
  <c r="I9188" i="46"/>
  <c r="I9198" i="46"/>
  <c r="I9200" i="46"/>
  <c r="I9201" i="46"/>
  <c r="I9181" i="46"/>
  <c r="I9199" i="46"/>
  <c r="I9204" i="46"/>
  <c r="I9206" i="46"/>
  <c r="I9208" i="46"/>
  <c r="I9209" i="46"/>
  <c r="I9211" i="46"/>
  <c r="I9189" i="46"/>
  <c r="I9205" i="46"/>
  <c r="I9207" i="46"/>
  <c r="I9212" i="46"/>
  <c r="I8495" i="46"/>
  <c r="I9202" i="46"/>
  <c r="I9210" i="46"/>
  <c r="I6232" i="46"/>
  <c r="I3739" i="46"/>
  <c r="I5579" i="46"/>
  <c r="I5580" i="46"/>
  <c r="I3466" i="46"/>
  <c r="I7439" i="46"/>
  <c r="I6150" i="46"/>
  <c r="I6153" i="46"/>
  <c r="I6151" i="46"/>
  <c r="I6152" i="46"/>
  <c r="I6154" i="46"/>
  <c r="I5800" i="46"/>
  <c r="I9899" i="46"/>
  <c r="I1749" i="46"/>
  <c r="I1753" i="46"/>
  <c r="I1758" i="46"/>
  <c r="I7230" i="46"/>
  <c r="I1661" i="46"/>
  <c r="I1660" i="46"/>
  <c r="I5258" i="46"/>
  <c r="I6434" i="46"/>
  <c r="I6439" i="46"/>
  <c r="I6440" i="46"/>
  <c r="I1850" i="46"/>
  <c r="I3406" i="46"/>
  <c r="I3419" i="46"/>
  <c r="I5798" i="46"/>
  <c r="I1122" i="46"/>
  <c r="I535" i="46"/>
  <c r="I5799" i="46"/>
  <c r="I5801" i="46"/>
  <c r="I5783" i="46"/>
  <c r="I5785" i="46"/>
  <c r="I5789" i="46"/>
  <c r="I5791" i="46"/>
  <c r="I5793" i="46"/>
  <c r="I3468" i="46"/>
  <c r="I3114" i="46"/>
  <c r="I5777" i="46"/>
  <c r="I5778" i="46"/>
  <c r="I5780" i="46"/>
  <c r="I5782" i="46"/>
  <c r="I5788" i="46"/>
  <c r="I5790" i="46"/>
  <c r="I5792" i="46"/>
  <c r="I5795" i="46"/>
  <c r="I3794" i="46"/>
  <c r="I6768" i="46"/>
  <c r="I6770" i="46"/>
  <c r="I5721" i="46"/>
  <c r="I5727" i="46"/>
  <c r="I7353" i="46"/>
  <c r="I7356" i="46"/>
  <c r="I7355" i="46"/>
  <c r="I417" i="46"/>
  <c r="I3967" i="46"/>
  <c r="I3968" i="46"/>
  <c r="I3971" i="46"/>
  <c r="I6871" i="46"/>
  <c r="I6868" i="46"/>
  <c r="I891" i="46"/>
  <c r="I6867" i="46"/>
  <c r="I6869" i="46"/>
  <c r="I6870" i="46"/>
  <c r="I5728" i="46"/>
  <c r="I1659" i="46"/>
  <c r="I6843" i="46"/>
  <c r="I6844" i="46"/>
  <c r="I6875" i="46"/>
  <c r="I6880" i="46"/>
  <c r="I6883" i="46"/>
  <c r="I6884" i="46"/>
  <c r="I6878" i="46"/>
  <c r="I6879" i="46"/>
  <c r="I6882" i="46"/>
  <c r="I8356" i="46"/>
  <c r="I5922" i="46"/>
  <c r="I1647" i="46"/>
  <c r="I1648" i="46"/>
  <c r="I3418" i="46"/>
  <c r="I4105" i="46"/>
  <c r="I1649" i="46"/>
  <c r="I1650" i="46"/>
  <c r="I1288" i="46"/>
  <c r="I6007" i="46"/>
  <c r="I6008" i="46"/>
  <c r="I1287" i="46"/>
  <c r="I6001" i="46"/>
  <c r="I6002" i="46"/>
  <c r="I6513" i="46"/>
  <c r="I6512" i="46"/>
  <c r="I1024" i="46"/>
  <c r="I9291" i="46"/>
  <c r="I5577" i="46"/>
  <c r="I1832" i="46"/>
  <c r="I7363" i="46"/>
  <c r="I7372" i="46"/>
  <c r="I7375" i="46"/>
  <c r="I7384" i="46"/>
  <c r="I1763" i="46"/>
  <c r="I8353" i="46"/>
  <c r="I8354" i="46"/>
  <c r="I8351" i="46"/>
  <c r="I8352" i="46"/>
  <c r="I7318" i="46"/>
  <c r="I903" i="46"/>
  <c r="I3420" i="46"/>
  <c r="I7322" i="46"/>
  <c r="I5732" i="46"/>
  <c r="I5733" i="46"/>
  <c r="I9880" i="46"/>
  <c r="I9881" i="46"/>
  <c r="I9882" i="46"/>
  <c r="I8468" i="46"/>
  <c r="I7663" i="46"/>
  <c r="I7664" i="46"/>
  <c r="I988" i="46"/>
  <c r="I989" i="46"/>
  <c r="I985" i="46"/>
  <c r="I4041" i="46"/>
  <c r="I4042" i="46"/>
  <c r="I1261" i="46"/>
  <c r="I7894" i="46"/>
  <c r="I3845" i="46"/>
  <c r="I5875" i="46"/>
  <c r="I5874" i="46"/>
  <c r="I3752" i="46"/>
  <c r="I3753" i="46"/>
  <c r="I3751" i="46"/>
  <c r="I7202" i="46"/>
  <c r="I3754" i="46"/>
  <c r="I3758" i="46"/>
  <c r="I3759" i="46"/>
  <c r="I794" i="46"/>
  <c r="I3755" i="46"/>
  <c r="I3757" i="46"/>
  <c r="I3756" i="46"/>
  <c r="I2710" i="46"/>
  <c r="I3932" i="46"/>
  <c r="I8659" i="46"/>
  <c r="I8660" i="46"/>
  <c r="I8661" i="46"/>
  <c r="I8658" i="46"/>
  <c r="I10016" i="46"/>
  <c r="I435" i="46"/>
  <c r="I3931" i="46"/>
  <c r="I7276" i="46"/>
  <c r="I7275" i="46"/>
  <c r="I9239" i="46"/>
  <c r="I5830" i="46"/>
  <c r="I5828" i="46"/>
  <c r="I5827" i="46"/>
  <c r="I1154" i="46"/>
  <c r="I7795" i="46"/>
  <c r="I7796" i="46"/>
  <c r="I7798" i="46"/>
  <c r="I7799" i="46"/>
  <c r="I2999" i="46"/>
  <c r="I7797" i="46"/>
  <c r="I3379" i="46"/>
  <c r="I8102" i="46"/>
  <c r="I8104" i="46"/>
  <c r="I8105" i="46"/>
  <c r="I4478" i="46"/>
  <c r="I8442" i="46"/>
  <c r="I8443" i="46"/>
  <c r="I8441" i="46"/>
  <c r="I6774" i="46"/>
  <c r="I5829" i="46"/>
  <c r="I1151" i="46"/>
  <c r="I875" i="46"/>
  <c r="I852" i="46"/>
  <c r="I8444" i="46"/>
  <c r="I8445" i="46"/>
  <c r="I6775" i="46"/>
  <c r="I6776" i="46"/>
  <c r="I6100" i="46"/>
  <c r="I7488" i="46"/>
  <c r="I7490" i="46"/>
  <c r="I6098" i="46"/>
  <c r="I7489" i="46"/>
  <c r="I6107" i="46"/>
  <c r="I6109" i="46"/>
  <c r="I6110" i="46"/>
  <c r="I6103" i="46"/>
  <c r="I6104" i="46"/>
  <c r="I6106" i="46"/>
  <c r="I6105" i="46"/>
  <c r="I6108" i="46"/>
  <c r="I3687" i="46"/>
  <c r="I3691" i="46"/>
  <c r="I3682" i="46"/>
  <c r="I3683" i="46"/>
  <c r="I3684" i="46"/>
  <c r="I3685" i="46"/>
  <c r="I3689" i="46"/>
  <c r="I3690" i="46"/>
  <c r="I3701" i="46"/>
  <c r="I3702" i="46"/>
  <c r="I3708" i="46"/>
  <c r="I6096" i="46"/>
  <c r="I6097" i="46"/>
  <c r="I3692" i="46"/>
  <c r="I3700" i="46"/>
  <c r="I3709" i="46"/>
  <c r="I3694" i="46"/>
  <c r="I6099" i="46"/>
  <c r="I6801" i="46"/>
  <c r="I288" i="46"/>
  <c r="I8325" i="46"/>
  <c r="I7681" i="46"/>
  <c r="I2814" i="46"/>
  <c r="I289" i="46"/>
  <c r="I2990" i="46"/>
  <c r="I2991" i="46"/>
  <c r="I8418" i="46"/>
  <c r="I5772" i="46"/>
  <c r="I5724" i="46"/>
  <c r="I5725" i="46" s="1"/>
  <c r="I5722" i="46"/>
  <c r="I5723" i="46" s="1"/>
  <c r="I5843" i="46"/>
  <c r="I5844" i="46"/>
  <c r="I5773" i="46"/>
  <c r="I5847" i="46"/>
  <c r="I853" i="46"/>
  <c r="I6872" i="46"/>
  <c r="I5351" i="46"/>
  <c r="I2895" i="46"/>
  <c r="I6461" i="46"/>
  <c r="I2917" i="46"/>
  <c r="I1932" i="46"/>
  <c r="I1934" i="46"/>
  <c r="I1927" i="46"/>
  <c r="I1928" i="46"/>
  <c r="I1929" i="46"/>
  <c r="I1930" i="46"/>
  <c r="I1931" i="46"/>
  <c r="I1933" i="46"/>
  <c r="I1936" i="46"/>
  <c r="I1938" i="46"/>
  <c r="I1939" i="46"/>
  <c r="I1945" i="46"/>
  <c r="I1946" i="46"/>
  <c r="I1940" i="46"/>
  <c r="I1942" i="46"/>
  <c r="I6827" i="46"/>
  <c r="I6828" i="46"/>
  <c r="I6829" i="46"/>
  <c r="I6832" i="46"/>
  <c r="I6834" i="46"/>
  <c r="I6836" i="46"/>
  <c r="I2837" i="46"/>
  <c r="I2840" i="46"/>
  <c r="I10005" i="46"/>
  <c r="I7277" i="46"/>
  <c r="I5729" i="46"/>
  <c r="I1331" i="46"/>
  <c r="I1332" i="46"/>
  <c r="I4343" i="46"/>
  <c r="I2390" i="46"/>
  <c r="I2392" i="46"/>
  <c r="I2393" i="46"/>
  <c r="I2391" i="46"/>
  <c r="I8285" i="46"/>
  <c r="I6505" i="46"/>
  <c r="I2862" i="46"/>
  <c r="I6507" i="46"/>
  <c r="I6508" i="46"/>
  <c r="I6510" i="46"/>
  <c r="I8357" i="46"/>
  <c r="I986" i="46"/>
  <c r="I987" i="46"/>
  <c r="I8469" i="46"/>
  <c r="I8470" i="46"/>
  <c r="I4232" i="46"/>
  <c r="I9680" i="46"/>
  <c r="I5826" i="46"/>
  <c r="I590" i="46"/>
  <c r="I6348" i="46"/>
  <c r="I1423" i="46"/>
  <c r="I1011" i="46"/>
  <c r="I7186" i="46"/>
  <c r="I6349" i="46"/>
  <c r="I930" i="46"/>
  <c r="I3491" i="46"/>
  <c r="I186" i="46"/>
  <c r="I5925" i="46"/>
  <c r="I185" i="46"/>
  <c r="I5448" i="46"/>
  <c r="I6800" i="46"/>
  <c r="I6795" i="46"/>
  <c r="I6803" i="46"/>
  <c r="I6794" i="46"/>
  <c r="I6796" i="46"/>
  <c r="I6797" i="46"/>
  <c r="I6798" i="46"/>
  <c r="I6799" i="46"/>
  <c r="I6802" i="46"/>
  <c r="I8327" i="46"/>
  <c r="I6195" i="46"/>
  <c r="I9902" i="46"/>
  <c r="I9903" i="46"/>
  <c r="I544" i="46"/>
  <c r="I7567" i="46"/>
  <c r="I9939" i="46"/>
  <c r="I9940" i="46"/>
  <c r="I545" i="46"/>
  <c r="I546" i="46"/>
  <c r="I5325" i="46"/>
  <c r="I5549" i="46"/>
  <c r="I7267" i="46"/>
  <c r="I7268" i="46"/>
  <c r="I1747" i="46"/>
  <c r="I5904" i="46"/>
  <c r="I3297" i="46"/>
  <c r="I5610" i="46"/>
  <c r="I1478" i="46"/>
  <c r="I6962" i="46"/>
  <c r="I6963" i="46"/>
  <c r="I6964" i="46"/>
  <c r="I6965" i="46"/>
  <c r="I992" i="46"/>
  <c r="I993" i="46"/>
  <c r="I8103" i="46"/>
  <c r="I3350" i="46"/>
  <c r="I3384" i="46"/>
  <c r="I6293" i="46"/>
  <c r="I6294" i="46"/>
  <c r="I9934" i="46"/>
  <c r="I9935" i="46"/>
  <c r="I6291" i="46"/>
  <c r="I6295" i="46"/>
  <c r="I6290" i="46"/>
  <c r="I9932" i="46"/>
  <c r="I7534" i="46"/>
  <c r="I7063" i="46"/>
  <c r="I3500" i="46"/>
  <c r="I7802" i="46"/>
  <c r="I7803" i="46"/>
  <c r="I7804" i="46"/>
  <c r="I3501" i="46"/>
  <c r="I3502" i="46"/>
  <c r="I2260" i="46"/>
  <c r="I2262" i="46"/>
  <c r="I10006" i="46"/>
  <c r="I10009" i="46"/>
  <c r="I10008" i="46"/>
  <c r="I3543" i="46"/>
  <c r="I7236" i="46"/>
  <c r="I7274" i="46"/>
  <c r="I3670" i="46"/>
  <c r="I948" i="46"/>
  <c r="I949" i="46"/>
  <c r="I7995" i="46"/>
  <c r="I6446" i="46"/>
  <c r="I6447" i="46"/>
  <c r="I6448" i="46"/>
  <c r="I6449" i="46"/>
  <c r="I8432" i="46"/>
  <c r="I7143" i="46"/>
  <c r="I8557" i="46"/>
  <c r="I8559" i="46"/>
  <c r="I8558" i="46"/>
  <c r="I589" i="46"/>
  <c r="I1198" i="46"/>
  <c r="I1737" i="46"/>
  <c r="I6821" i="46"/>
  <c r="I6830" i="46"/>
  <c r="I6824" i="46"/>
  <c r="I6825" i="46"/>
  <c r="I6833" i="46"/>
  <c r="I6835" i="46"/>
  <c r="I6274" i="46"/>
  <c r="I6275" i="46"/>
  <c r="I6273" i="46"/>
  <c r="I594" i="46"/>
  <c r="I419" i="46"/>
  <c r="I1814" i="46"/>
  <c r="I5898" i="46"/>
  <c r="I5893" i="46"/>
  <c r="I5895" i="46"/>
  <c r="I5896" i="46"/>
  <c r="I5897" i="46"/>
  <c r="I5816" i="46"/>
  <c r="I1655" i="46"/>
  <c r="I5813" i="46"/>
  <c r="I7269" i="46"/>
  <c r="I1762" i="46"/>
  <c r="I4671" i="46"/>
  <c r="I1764" i="46"/>
  <c r="I6381" i="46"/>
  <c r="I4672" i="46"/>
  <c r="I788" i="46"/>
  <c r="I790" i="46"/>
  <c r="I791" i="46"/>
  <c r="I787" i="46"/>
  <c r="I789" i="46"/>
  <c r="I792" i="46"/>
  <c r="I3421" i="46"/>
  <c r="I5818" i="46"/>
  <c r="I5817" i="46"/>
  <c r="I5819" i="46"/>
  <c r="I5820" i="46"/>
  <c r="I6519" i="46"/>
  <c r="I5594" i="46"/>
  <c r="I5593" i="46"/>
  <c r="I3991" i="46"/>
  <c r="I9081" i="46"/>
  <c r="I9082" i="46"/>
  <c r="I9083" i="46"/>
  <c r="I9084" i="46"/>
  <c r="I7111" i="46"/>
  <c r="I3092" i="46"/>
  <c r="I2489" i="46"/>
  <c r="I3362" i="46"/>
  <c r="I2505" i="46"/>
  <c r="I2504" i="46"/>
  <c r="I8355" i="46"/>
  <c r="I7319" i="46"/>
  <c r="I1736" i="46"/>
  <c r="I6515" i="46"/>
  <c r="I6516" i="46"/>
  <c r="I6831" i="46"/>
  <c r="I2857" i="46"/>
  <c r="I2858" i="46"/>
  <c r="I5560" i="46"/>
  <c r="I5564" i="46"/>
  <c r="I1297" i="46"/>
  <c r="I1298" i="46"/>
  <c r="I1309" i="46"/>
  <c r="I6517" i="46"/>
  <c r="I6518" i="46"/>
  <c r="I7727" i="46"/>
  <c r="I8024" i="46"/>
  <c r="I8556" i="46"/>
  <c r="I4755" i="46"/>
  <c r="I4756" i="46"/>
  <c r="I8138" i="46"/>
  <c r="I7790" i="46"/>
  <c r="I7852" i="46"/>
  <c r="I7845" i="46"/>
  <c r="I7846" i="46"/>
  <c r="I2135" i="46"/>
  <c r="I7847" i="46"/>
  <c r="I2137" i="46"/>
  <c r="I7849" i="46"/>
  <c r="I7136" i="46"/>
  <c r="I2138" i="46"/>
  <c r="I7138" i="46"/>
  <c r="I2142" i="46"/>
  <c r="I8705" i="46"/>
  <c r="I8498" i="46"/>
  <c r="I8499" i="46"/>
  <c r="I8023" i="46"/>
  <c r="I8025" i="46"/>
  <c r="I8026" i="46"/>
  <c r="I5632" i="46"/>
  <c r="I2970" i="46"/>
  <c r="I3733" i="46"/>
  <c r="I3734" i="46"/>
  <c r="I3735" i="46"/>
  <c r="I6304" i="46"/>
  <c r="I2893" i="46"/>
  <c r="I8037" i="46"/>
  <c r="I2779" i="46"/>
  <c r="I2780" i="46"/>
  <c r="I2782" i="46"/>
  <c r="I2783" i="46"/>
  <c r="I2785" i="46"/>
  <c r="I2786" i="46"/>
  <c r="I2787" i="46"/>
  <c r="I2788" i="46"/>
  <c r="I8450" i="46"/>
  <c r="I8449" i="46"/>
  <c r="I3893" i="46"/>
  <c r="I3080" i="46"/>
  <c r="I6012" i="46"/>
  <c r="I6333" i="46"/>
  <c r="I6013" i="46"/>
  <c r="I6018" i="46"/>
  <c r="I6023" i="46"/>
  <c r="I6016" i="46"/>
  <c r="I6017" i="46"/>
  <c r="I6019" i="46"/>
  <c r="I6020" i="46"/>
  <c r="I6022" i="46"/>
  <c r="I6025" i="46"/>
  <c r="I7684" i="46"/>
  <c r="I5821" i="46"/>
  <c r="I6957" i="46"/>
  <c r="I6958" i="46"/>
  <c r="I6959" i="46"/>
  <c r="I8371" i="46"/>
  <c r="I8372" i="46"/>
  <c r="I5759" i="46"/>
  <c r="I5760" i="46"/>
  <c r="I5758" i="46"/>
  <c r="I9369" i="46"/>
  <c r="I3672" i="46"/>
  <c r="I2863" i="46"/>
  <c r="I2859" i="46"/>
  <c r="I7680" i="46"/>
  <c r="I3671" i="46"/>
  <c r="I8328" i="46"/>
  <c r="I8326" i="46"/>
  <c r="I622" i="46"/>
  <c r="I7741" i="46"/>
  <c r="I5291" i="46"/>
  <c r="I5293" i="46"/>
  <c r="I5294" i="46"/>
  <c r="I2111" i="46"/>
  <c r="I6900" i="46"/>
  <c r="I6203" i="46"/>
  <c r="I6204" i="46"/>
  <c r="I4696" i="46"/>
  <c r="I3795" i="46"/>
  <c r="I3796" i="46"/>
  <c r="I7312" i="46"/>
  <c r="I7313" i="46"/>
  <c r="I7314" i="46"/>
  <c r="I7315" i="46"/>
  <c r="I7316" i="46"/>
  <c r="I1280" i="46"/>
  <c r="I5999" i="46"/>
  <c r="I6000" i="46"/>
  <c r="I5997" i="46"/>
  <c r="I6003" i="46"/>
  <c r="I6010" i="46"/>
  <c r="I5276" i="46"/>
  <c r="I8329" i="46"/>
  <c r="I9658" i="46"/>
  <c r="I2038" i="46"/>
  <c r="I3360" i="46"/>
  <c r="I3361" i="46"/>
  <c r="I2849" i="46"/>
  <c r="I6966" i="46"/>
  <c r="I5633" i="46"/>
  <c r="I5634" i="46"/>
  <c r="I5635" i="46"/>
  <c r="I5636" i="46"/>
  <c r="I5637" i="46"/>
  <c r="I7729" i="46"/>
  <c r="I7730" i="46"/>
  <c r="I7734" i="46"/>
  <c r="I7738" i="46"/>
  <c r="I7739" i="46"/>
  <c r="I7740" i="46"/>
  <c r="I7742" i="46"/>
  <c r="I7733" i="46"/>
  <c r="I3789" i="46"/>
  <c r="I7728" i="46"/>
  <c r="I7731" i="46"/>
  <c r="I7732" i="46"/>
  <c r="I7737" i="46"/>
  <c r="I7761" i="46"/>
  <c r="I6087" i="46"/>
  <c r="I6088" i="46"/>
  <c r="I7308" i="46"/>
  <c r="I5806" i="46"/>
  <c r="I5807" i="46"/>
  <c r="I5810" i="46"/>
  <c r="I5808" i="46"/>
  <c r="I856" i="46"/>
  <c r="I4694" i="46"/>
  <c r="I4695" i="46"/>
  <c r="I7320" i="46"/>
  <c r="I7321" i="46"/>
  <c r="I3249" i="46"/>
  <c r="I3257" i="46"/>
  <c r="I714" i="46"/>
  <c r="I2253" i="46"/>
  <c r="I909" i="46"/>
  <c r="I3247" i="46"/>
  <c r="I3248" i="46"/>
  <c r="I10042" i="46"/>
  <c r="I8748" i="46"/>
  <c r="I10043" i="46"/>
  <c r="I5236" i="46"/>
  <c r="I5965" i="46"/>
  <c r="I6011" i="46"/>
  <c r="I5964" i="46"/>
  <c r="I1019" i="46"/>
  <c r="I1021" i="46"/>
  <c r="I1022" i="46"/>
  <c r="I1018" i="46"/>
  <c r="I5754" i="46"/>
  <c r="I1016" i="46"/>
  <c r="I1017" i="46"/>
  <c r="I5755" i="46"/>
  <c r="I5757" i="46"/>
  <c r="I1020" i="46"/>
  <c r="I5756" i="46"/>
  <c r="I5985" i="46"/>
  <c r="I3686" i="46"/>
  <c r="I5986" i="46"/>
  <c r="I3688" i="46"/>
  <c r="I10024" i="46"/>
  <c r="I7031" i="46"/>
  <c r="I7034" i="46"/>
  <c r="I7035" i="46"/>
  <c r="I7036" i="46"/>
  <c r="I7037" i="46"/>
  <c r="I2956" i="46"/>
  <c r="I2955" i="46"/>
  <c r="I2958" i="46"/>
  <c r="I2957" i="46"/>
  <c r="I5290" i="46"/>
  <c r="I5292" i="46"/>
  <c r="I607" i="46"/>
  <c r="I608" i="46"/>
  <c r="I609" i="46"/>
  <c r="I610" i="46"/>
  <c r="I611" i="46"/>
  <c r="I614" i="46"/>
  <c r="I615" i="46"/>
  <c r="I4473" i="46"/>
  <c r="I4474" i="46"/>
  <c r="I6947" i="46"/>
  <c r="I4475" i="46"/>
  <c r="I7245" i="46"/>
  <c r="I6949" i="46"/>
  <c r="I4476" i="46"/>
  <c r="I6948" i="46"/>
  <c r="I180" i="46"/>
  <c r="I6116" i="46"/>
  <c r="I3329" i="46"/>
  <c r="I702" i="46"/>
  <c r="I5930" i="46"/>
  <c r="I795" i="46"/>
  <c r="I3104" i="46"/>
  <c r="I7538" i="46"/>
  <c r="I1741" i="46"/>
  <c r="I2977" i="46"/>
  <c r="I8036" i="46"/>
  <c r="I2954" i="46"/>
  <c r="I8330" i="46"/>
  <c r="I8331" i="46"/>
  <c r="I8335" i="46"/>
  <c r="I7547" i="46"/>
  <c r="I3076" i="46"/>
  <c r="I7391" i="46"/>
  <c r="I7548" i="46"/>
  <c r="I7549" i="46"/>
  <c r="I7550" i="46"/>
  <c r="I6837" i="46"/>
  <c r="I8472" i="46"/>
  <c r="I8473" i="46"/>
  <c r="I8474" i="46"/>
  <c r="I8475" i="46"/>
  <c r="I8476" i="46"/>
  <c r="I8479" i="46"/>
  <c r="I6848" i="46"/>
  <c r="I6850" i="46"/>
  <c r="I6851" i="46"/>
  <c r="I6849" i="46"/>
  <c r="I6852" i="46"/>
  <c r="I623" i="46"/>
  <c r="I6855" i="46"/>
  <c r="I6856" i="46"/>
  <c r="I6857" i="46"/>
  <c r="I6859" i="46"/>
  <c r="I6858" i="46"/>
  <c r="I6862" i="46"/>
  <c r="I6863" i="46"/>
  <c r="I6860" i="46"/>
  <c r="I6861" i="46"/>
  <c r="I6864" i="46"/>
  <c r="I6487" i="46"/>
  <c r="I6521" i="46"/>
  <c r="I3617" i="46"/>
  <c r="I8017" i="46"/>
  <c r="I5590" i="46"/>
  <c r="I1821" i="46"/>
  <c r="I1823" i="46"/>
  <c r="I1826" i="46"/>
  <c r="I1827" i="46"/>
  <c r="I1825" i="46"/>
  <c r="I1829" i="46"/>
  <c r="I1822" i="46"/>
  <c r="I1824" i="46"/>
  <c r="I1828" i="46"/>
  <c r="I1973" i="46"/>
  <c r="I1974" i="46"/>
  <c r="I8471" i="46"/>
  <c r="I7119" i="46"/>
  <c r="I7121" i="46"/>
  <c r="I7120" i="46"/>
  <c r="I7122" i="46"/>
  <c r="I2192" i="46"/>
  <c r="I9380" i="46"/>
  <c r="I6865" i="46"/>
  <c r="I6866" i="46"/>
  <c r="I5966" i="46"/>
  <c r="I5967" i="46"/>
  <c r="I5970" i="46"/>
  <c r="I5971" i="46"/>
  <c r="I6532" i="46"/>
  <c r="I2303" i="46"/>
  <c r="I3017" i="46"/>
  <c r="I6533" i="46"/>
  <c r="I6534" i="46"/>
  <c r="I6535" i="46"/>
  <c r="I7340" i="46"/>
  <c r="I7342" i="46"/>
  <c r="I7345" i="46"/>
  <c r="I7349" i="46"/>
  <c r="I7338" i="46"/>
  <c r="I7339" i="46"/>
  <c r="I7341" i="46"/>
  <c r="I7343" i="46"/>
  <c r="I7344" i="46"/>
  <c r="I7346" i="46"/>
  <c r="I7351" i="46"/>
  <c r="I7352" i="46"/>
  <c r="I586" i="46"/>
  <c r="I7487" i="46"/>
  <c r="I6101" i="46"/>
  <c r="I6102" i="46"/>
  <c r="I6118" i="46"/>
  <c r="I1191" i="46"/>
  <c r="I1192" i="46"/>
  <c r="I1193" i="46"/>
  <c r="I1194" i="46"/>
  <c r="I1129" i="46"/>
  <c r="I6119" i="46"/>
  <c r="I7493" i="46"/>
  <c r="I7494" i="46"/>
  <c r="I6122" i="46"/>
  <c r="I6522" i="46"/>
  <c r="I6524" i="46"/>
  <c r="I8014" i="46"/>
  <c r="I6525" i="46"/>
  <c r="I8046" i="46"/>
  <c r="I2261" i="46"/>
  <c r="I9904" i="46"/>
  <c r="I2807" i="46"/>
  <c r="I1124" i="46"/>
  <c r="I9683" i="46"/>
  <c r="I7508" i="46"/>
  <c r="I6523" i="46"/>
  <c r="I1524" i="46"/>
  <c r="I5927" i="46"/>
  <c r="I5928" i="46"/>
  <c r="I1259" i="46"/>
  <c r="I7307" i="46"/>
  <c r="I1677" i="46"/>
  <c r="I7309" i="46"/>
  <c r="I5802" i="46"/>
  <c r="I5803" i="46"/>
  <c r="I5805" i="46"/>
  <c r="I6874" i="46"/>
  <c r="I6876" i="46"/>
  <c r="I6877" i="46"/>
  <c r="I6881" i="46"/>
  <c r="I6885" i="46"/>
  <c r="I6528" i="46"/>
  <c r="I5638" i="46"/>
  <c r="I5639" i="46"/>
  <c r="I2291" i="46"/>
  <c r="I6529" i="46"/>
  <c r="I6530" i="46"/>
  <c r="I6531" i="46"/>
  <c r="I2293" i="46"/>
  <c r="I9285" i="46"/>
  <c r="I7642" i="46"/>
  <c r="I9958" i="46"/>
  <c r="I9962" i="46"/>
  <c r="I9964" i="46"/>
  <c r="I9965" i="46"/>
  <c r="I9959" i="46"/>
  <c r="I9963" i="46"/>
  <c r="I9971" i="46"/>
  <c r="I9960" i="46"/>
  <c r="I9961" i="46"/>
  <c r="I9966" i="46"/>
  <c r="I9967" i="46"/>
  <c r="I9968" i="46"/>
  <c r="I9970" i="46"/>
  <c r="I9973" i="46"/>
  <c r="I9974" i="46"/>
  <c r="I9969" i="46"/>
  <c r="I3071" i="46"/>
  <c r="I9972" i="46"/>
  <c r="I2024" i="46"/>
  <c r="I9975" i="46"/>
  <c r="I2025" i="46"/>
  <c r="I854" i="46"/>
  <c r="I2853" i="46"/>
  <c r="I2877" i="46"/>
  <c r="I2919" i="46"/>
  <c r="I8096" i="46"/>
  <c r="I8097" i="46"/>
  <c r="I8098" i="46"/>
  <c r="I8099" i="46"/>
  <c r="I8100" i="46"/>
  <c r="I8095" i="46"/>
  <c r="I8101" i="46"/>
  <c r="I6912" i="46"/>
  <c r="I6909" i="46"/>
  <c r="I6911" i="46"/>
  <c r="I6910" i="46"/>
  <c r="I6914" i="46"/>
  <c r="I8366" i="46"/>
  <c r="I8365" i="46"/>
  <c r="I6969" i="46"/>
  <c r="I6970" i="46"/>
  <c r="I8373" i="46"/>
  <c r="I6971" i="46"/>
  <c r="I6972" i="46"/>
  <c r="I6944" i="46"/>
  <c r="I2973" i="46"/>
  <c r="I372" i="46"/>
  <c r="I373" i="46"/>
  <c r="I6536" i="46"/>
  <c r="I2861" i="46"/>
  <c r="I4422" i="46"/>
  <c r="I9685" i="46"/>
  <c r="I9684" i="46"/>
  <c r="I7491" i="46"/>
  <c r="I7492" i="46"/>
  <c r="I3749" i="46"/>
  <c r="I6684" i="46"/>
  <c r="I3079" i="46"/>
  <c r="I7027" i="46"/>
  <c r="I7028" i="46"/>
  <c r="I7029" i="46"/>
  <c r="I7030" i="46"/>
  <c r="I7044" i="46"/>
  <c r="I1819" i="46"/>
  <c r="I7038" i="46"/>
  <c r="I7048" i="46"/>
  <c r="I7049" i="46"/>
  <c r="I7039" i="46"/>
  <c r="I7040" i="46"/>
  <c r="I7041" i="46"/>
  <c r="I7042" i="46"/>
  <c r="I7045" i="46"/>
  <c r="I7046" i="46"/>
  <c r="I7043" i="46"/>
  <c r="I1817" i="46"/>
  <c r="I1818" i="46"/>
  <c r="I1820" i="46"/>
  <c r="I7047" i="46"/>
  <c r="I7050" i="46"/>
  <c r="I955" i="46"/>
  <c r="I7332" i="46"/>
  <c r="I7330" i="46"/>
  <c r="I2114" i="46"/>
  <c r="I2115" i="46"/>
  <c r="I6898" i="46"/>
  <c r="I6899" i="46"/>
  <c r="I2113" i="46"/>
  <c r="I484" i="46"/>
  <c r="I478" i="46"/>
  <c r="I481" i="46"/>
  <c r="I485" i="46"/>
  <c r="I487" i="46"/>
  <c r="I479" i="46"/>
  <c r="I490" i="46"/>
  <c r="I496" i="46"/>
  <c r="I498" i="46"/>
  <c r="I499" i="46"/>
  <c r="I486" i="46"/>
  <c r="I497" i="46"/>
  <c r="I477" i="46"/>
  <c r="I480" i="46"/>
  <c r="I494" i="46"/>
  <c r="I495" i="46"/>
  <c r="I474" i="46"/>
  <c r="I475" i="46"/>
  <c r="I476" i="46"/>
  <c r="I500" i="46"/>
  <c r="I8455" i="46"/>
  <c r="I6886" i="46"/>
  <c r="I6889" i="46"/>
  <c r="I5946" i="46"/>
  <c r="I3727" i="46"/>
  <c r="I3728" i="46"/>
  <c r="I5952" i="46"/>
  <c r="I3497" i="46"/>
  <c r="I5953" i="46"/>
  <c r="I5892" i="46"/>
  <c r="I6263" i="46"/>
  <c r="I2959" i="46"/>
  <c r="I6187" i="46"/>
  <c r="I6188" i="46"/>
  <c r="I6186" i="46"/>
  <c r="I6189" i="46"/>
  <c r="I6190" i="46"/>
  <c r="I6191" i="46"/>
  <c r="I6904" i="46"/>
  <c r="I6560" i="46"/>
  <c r="I6552" i="46"/>
  <c r="I6554" i="46"/>
  <c r="I6559" i="46"/>
  <c r="I6556" i="46"/>
  <c r="I6561" i="46"/>
  <c r="I6562" i="46"/>
  <c r="I6563" i="46"/>
  <c r="I6566" i="46"/>
  <c r="I6567" i="46"/>
  <c r="I6544" i="46"/>
  <c r="I6546" i="46"/>
  <c r="I6547" i="46"/>
  <c r="I6548" i="46"/>
  <c r="I6551" i="46"/>
  <c r="I6553" i="46"/>
  <c r="I6557" i="46"/>
  <c r="I6558" i="46"/>
  <c r="I6542" i="46"/>
  <c r="I6543" i="46"/>
  <c r="I6545" i="46"/>
  <c r="I2845" i="46"/>
  <c r="I2804" i="46"/>
  <c r="I2809" i="46"/>
  <c r="I2827" i="46"/>
  <c r="I2830" i="46"/>
  <c r="I6550" i="46"/>
  <c r="I6549" i="46"/>
  <c r="I6555" i="46"/>
  <c r="I3242" i="46"/>
  <c r="I3251" i="46"/>
  <c r="I5567" i="46"/>
  <c r="I31" i="46"/>
  <c r="I1346" i="46"/>
  <c r="I6223" i="46"/>
  <c r="I6960" i="46"/>
  <c r="I3800" i="46"/>
  <c r="I6586" i="46"/>
  <c r="I6587" i="46"/>
  <c r="I6588" i="46"/>
  <c r="I6584" i="46"/>
  <c r="I6585" i="46"/>
  <c r="I6590" i="46"/>
  <c r="I8018" i="46"/>
  <c r="I3801" i="46"/>
  <c r="I1742" i="46"/>
  <c r="I1975" i="46"/>
  <c r="I1976" i="46"/>
  <c r="I6565" i="46"/>
  <c r="I6568" i="46"/>
  <c r="I6564" i="46"/>
  <c r="I3819" i="46"/>
  <c r="I3820" i="46"/>
  <c r="I2365" i="46"/>
  <c r="I2366" i="46"/>
  <c r="I1948" i="46"/>
  <c r="I1935" i="46"/>
  <c r="I1937" i="46"/>
  <c r="I1944" i="46"/>
  <c r="I1949" i="46"/>
  <c r="I1950" i="46"/>
  <c r="I1958" i="46"/>
  <c r="I1960" i="46"/>
  <c r="I1952" i="46"/>
  <c r="I1961" i="46"/>
  <c r="I1964" i="46"/>
  <c r="I1965" i="46"/>
  <c r="I1966" i="46"/>
  <c r="I1951" i="46"/>
  <c r="I1953" i="46"/>
  <c r="I1954" i="46"/>
  <c r="I1955" i="46"/>
  <c r="I1956" i="46"/>
  <c r="I1957" i="46"/>
  <c r="I1963" i="46"/>
  <c r="I1962" i="46"/>
  <c r="I7677" i="46"/>
  <c r="I6569" i="46"/>
  <c r="I6571" i="46"/>
  <c r="I6573" i="46"/>
  <c r="I6578" i="46"/>
  <c r="I6579" i="46"/>
  <c r="I6581" i="46"/>
  <c r="I6572" i="46"/>
  <c r="I6570" i="46"/>
  <c r="I6574" i="46"/>
  <c r="I6575" i="46"/>
  <c r="I6576" i="46"/>
  <c r="I6577" i="46"/>
  <c r="I6580" i="46"/>
  <c r="I4558" i="46"/>
  <c r="I4551" i="46"/>
  <c r="I8697" i="46"/>
  <c r="I8688" i="46"/>
  <c r="I8699" i="46"/>
  <c r="I8700" i="46" s="1"/>
  <c r="I8701" i="46"/>
  <c r="I8702" i="46" s="1"/>
  <c r="I8690" i="46"/>
  <c r="I8684" i="46"/>
  <c r="I9330" i="46"/>
  <c r="I4920" i="46"/>
  <c r="I4919" i="46"/>
  <c r="I5160" i="46"/>
  <c r="I5159" i="46"/>
  <c r="I5161" i="46"/>
  <c r="I5162" i="46"/>
  <c r="I5158" i="46"/>
  <c r="I7433" i="46"/>
  <c r="I7436" i="46"/>
  <c r="I7443" i="46"/>
  <c r="I7444" i="46"/>
  <c r="I7445" i="46"/>
  <c r="I7446" i="46"/>
  <c r="I7447" i="46"/>
  <c r="I7448" i="46"/>
  <c r="I5181" i="46"/>
  <c r="I5173" i="46"/>
  <c r="I3385" i="46"/>
  <c r="I2945" i="46"/>
  <c r="I2949" i="46"/>
  <c r="I1543" i="46"/>
  <c r="I5184" i="46"/>
  <c r="I5182" i="46"/>
  <c r="I4086" i="46"/>
  <c r="I5183" i="46"/>
  <c r="I4227" i="46"/>
  <c r="I997" i="46"/>
  <c r="I4228" i="46"/>
  <c r="I4229" i="46"/>
  <c r="I5185" i="46"/>
  <c r="I9848" i="46"/>
  <c r="I5471" i="46"/>
  <c r="I4382" i="46"/>
  <c r="I4383" i="46"/>
  <c r="I9931" i="46"/>
  <c r="I3732" i="46"/>
  <c r="I472" i="46"/>
  <c r="I473" i="46"/>
  <c r="I4338" i="46"/>
  <c r="I4339" i="46"/>
  <c r="I2438" i="46"/>
  <c r="I2439" i="46"/>
  <c r="I5355" i="46"/>
  <c r="I2112" i="46"/>
  <c r="I2116" i="46"/>
  <c r="I4846" i="46"/>
  <c r="I7668" i="46"/>
  <c r="I5352" i="46"/>
  <c r="I1573" i="46"/>
  <c r="I1575" i="46"/>
  <c r="I2395" i="46"/>
  <c r="I1574" i="46"/>
  <c r="I1739" i="46"/>
  <c r="I5842" i="46"/>
  <c r="I845" i="46"/>
  <c r="I846" i="46"/>
  <c r="I848" i="46"/>
  <c r="I849" i="46"/>
  <c r="I847" i="46"/>
  <c r="I850" i="46"/>
  <c r="I5360" i="46"/>
  <c r="I944" i="46"/>
  <c r="I933" i="46"/>
  <c r="I4435" i="46"/>
  <c r="I2059" i="46"/>
  <c r="I657" i="46"/>
  <c r="I658" i="46"/>
  <c r="I3143" i="46"/>
  <c r="I5168" i="46"/>
  <c r="I286" i="46"/>
  <c r="I4311" i="46"/>
  <c r="I4312" i="46"/>
  <c r="I1190" i="46"/>
  <c r="I8496" i="46"/>
  <c r="I8497" i="46"/>
  <c r="I7554" i="46"/>
  <c r="I7163" i="46"/>
  <c r="I1379" i="46"/>
  <c r="I1380" i="46"/>
  <c r="I3218" i="46"/>
  <c r="I3192" i="46"/>
  <c r="I3133" i="46"/>
  <c r="I3128" i="46"/>
  <c r="I3134" i="46"/>
  <c r="I3155" i="46"/>
  <c r="I3194" i="46"/>
  <c r="I3195" i="46"/>
  <c r="I3197" i="46"/>
  <c r="I3215" i="46"/>
  <c r="I3183" i="46"/>
  <c r="I1389" i="46"/>
  <c r="I1387" i="46"/>
  <c r="I1388" i="46"/>
  <c r="I6014" i="46"/>
  <c r="I4296" i="46"/>
  <c r="I1268" i="46"/>
  <c r="I4297" i="46"/>
  <c r="I4298" i="46"/>
  <c r="I5239" i="46"/>
  <c r="I9866" i="46"/>
  <c r="I3438" i="46"/>
  <c r="I4554" i="46"/>
  <c r="I1260" i="46"/>
  <c r="I660" i="46"/>
  <c r="I661" i="46"/>
  <c r="I659" i="46"/>
  <c r="I4274" i="46"/>
  <c r="I203" i="46"/>
  <c r="I204" i="46"/>
  <c r="I5254" i="46"/>
  <c r="I3243" i="46"/>
  <c r="I3252" i="46"/>
  <c r="I3250" i="46"/>
  <c r="I3266" i="46"/>
  <c r="I3258" i="46"/>
  <c r="I3238" i="46"/>
  <c r="I10041" i="46"/>
  <c r="I9375" i="46"/>
  <c r="I9376" i="46"/>
  <c r="I9377" i="46"/>
  <c r="I2600" i="46"/>
  <c r="I2601" i="46"/>
  <c r="I2603" i="46"/>
  <c r="I2585" i="46"/>
  <c r="I2586" i="46"/>
  <c r="I9374" i="46"/>
  <c r="I2602" i="46"/>
  <c r="I9373" i="46"/>
  <c r="I3394" i="46"/>
  <c r="I3395" i="46"/>
  <c r="I1152" i="46"/>
  <c r="I1153" i="46"/>
  <c r="I1815" i="46"/>
  <c r="I2399" i="46"/>
  <c r="I633" i="46"/>
  <c r="I742" i="46"/>
  <c r="I5215" i="46"/>
  <c r="I5512" i="46"/>
  <c r="I9860" i="46"/>
  <c r="I5216" i="46"/>
  <c r="I5192" i="46"/>
  <c r="I4436" i="46"/>
  <c r="I2060" i="46"/>
  <c r="I3004" i="46"/>
  <c r="I7431" i="46"/>
  <c r="I7432" i="46"/>
  <c r="I1547" i="46"/>
  <c r="I2424" i="46"/>
  <c r="I8045" i="46"/>
  <c r="I8042" i="46"/>
  <c r="I8040" i="46"/>
  <c r="I5174" i="46"/>
  <c r="I9846" i="46"/>
  <c r="I5180" i="46"/>
  <c r="I9845" i="46"/>
  <c r="I5177" i="46"/>
  <c r="I5178" i="46"/>
  <c r="I7414" i="46"/>
  <c r="I2995" i="46"/>
  <c r="I2996" i="46" s="1"/>
  <c r="I9540" i="46"/>
  <c r="I4589" i="46"/>
  <c r="I2594" i="46"/>
  <c r="I2595" i="46" s="1"/>
  <c r="I4590" i="46"/>
  <c r="I5186" i="46"/>
  <c r="I3" i="46"/>
  <c r="I5145" i="46"/>
  <c r="I5146" i="46"/>
  <c r="I4245" i="46"/>
  <c r="I4247" i="46"/>
  <c r="I4252" i="46"/>
  <c r="I4248" i="46"/>
  <c r="I4249" i="46"/>
  <c r="I4250" i="46"/>
  <c r="I4251" i="46"/>
  <c r="I4253" i="46"/>
  <c r="I422" i="46"/>
  <c r="I4277" i="46"/>
  <c r="I7354" i="46"/>
  <c r="I4278" i="46"/>
  <c r="I4275" i="46"/>
  <c r="I4276" i="46"/>
  <c r="I4279" i="46"/>
  <c r="I3555" i="46"/>
  <c r="I3557" i="46"/>
  <c r="I3556" i="46"/>
  <c r="I3559" i="46"/>
  <c r="I3561" i="46"/>
  <c r="I3558" i="46"/>
  <c r="I3560" i="46"/>
  <c r="I3969" i="46"/>
  <c r="I2389" i="46"/>
  <c r="I5170" i="46"/>
  <c r="I1285" i="46"/>
  <c r="I1286" i="46" s="1"/>
  <c r="I4981" i="46"/>
  <c r="I3351" i="46"/>
  <c r="I4390" i="46"/>
  <c r="I4408" i="46"/>
  <c r="I4409" i="46"/>
  <c r="I4388" i="46"/>
  <c r="I4389" i="46"/>
  <c r="I7362" i="46"/>
  <c r="I733" i="46"/>
  <c r="I732" i="46"/>
  <c r="I737" i="46"/>
  <c r="I738" i="46"/>
  <c r="I735" i="46"/>
  <c r="I734" i="46"/>
  <c r="I739" i="46"/>
  <c r="I736" i="46"/>
  <c r="I740" i="46"/>
  <c r="I741" i="46"/>
  <c r="I3150" i="46"/>
  <c r="I7286" i="46"/>
  <c r="I7287" i="46"/>
  <c r="I7284" i="46"/>
  <c r="I902" i="46"/>
  <c r="I5332" i="46"/>
  <c r="I5333" i="46"/>
  <c r="I913" i="46"/>
  <c r="I3988" i="46"/>
  <c r="I2423" i="46"/>
  <c r="I3622" i="46"/>
  <c r="I3790" i="46"/>
  <c r="I8065" i="46"/>
  <c r="I3355" i="46"/>
  <c r="I5214" i="46"/>
  <c r="I1150" i="46"/>
  <c r="I1424" i="46"/>
  <c r="I1428" i="46"/>
  <c r="I1429" i="46"/>
  <c r="I8487" i="46"/>
  <c r="I5230" i="46"/>
  <c r="I8436" i="46"/>
  <c r="I6196" i="46"/>
  <c r="I726" i="46"/>
  <c r="I727" i="46"/>
  <c r="I728" i="46"/>
  <c r="I7526" i="46"/>
  <c r="I4417" i="46"/>
  <c r="I4418" i="46"/>
  <c r="I4419" i="46"/>
  <c r="I2396" i="46"/>
  <c r="I2398" i="46"/>
  <c r="I1971" i="46"/>
  <c r="I7533" i="46"/>
  <c r="I1600" i="46"/>
  <c r="I1601" i="46"/>
  <c r="I2453" i="46"/>
  <c r="I2454" i="46"/>
  <c r="I2455" i="46"/>
  <c r="I1305" i="46"/>
  <c r="I1306" i="46" s="1"/>
  <c r="I1307" i="46"/>
  <c r="I1308" i="46" s="1"/>
  <c r="I1431" i="46"/>
  <c r="I1432" i="46" s="1"/>
  <c r="I1433" i="46"/>
  <c r="I1434" i="46" s="1"/>
  <c r="I2456" i="46"/>
  <c r="I2457" i="46"/>
  <c r="I2461" i="46"/>
  <c r="I2452" i="46"/>
  <c r="I7805" i="46"/>
  <c r="I7806" i="46"/>
  <c r="I4447" i="46"/>
  <c r="I4446" i="46"/>
  <c r="I4448" i="46"/>
  <c r="I4445" i="46"/>
  <c r="I4444" i="46"/>
  <c r="I3896" i="46"/>
  <c r="I8" i="46"/>
  <c r="I2537" i="46"/>
  <c r="I2538" i="46"/>
  <c r="I2539" i="46"/>
  <c r="I2540" i="46"/>
  <c r="I8560" i="46"/>
  <c r="I4533" i="46"/>
  <c r="I4534" i="46"/>
  <c r="I1197" i="46"/>
  <c r="I8039" i="46"/>
  <c r="I6279" i="46"/>
  <c r="I6276" i="46"/>
  <c r="I6277" i="46"/>
  <c r="I9672" i="46"/>
  <c r="I4285" i="46"/>
  <c r="I591" i="46"/>
  <c r="I9145" i="46"/>
  <c r="I5376" i="46"/>
  <c r="I5381" i="46"/>
  <c r="I7646" i="46"/>
  <c r="I3648" i="46"/>
  <c r="I7647" i="46"/>
  <c r="I5387" i="46"/>
  <c r="I5378" i="46"/>
  <c r="I5386" i="46"/>
  <c r="I5390" i="46"/>
  <c r="I5377" i="46"/>
  <c r="I5379" i="46"/>
  <c r="I5380" i="46"/>
  <c r="I5224" i="46"/>
  <c r="I7434" i="46"/>
  <c r="I7323" i="46"/>
  <c r="I7324" i="46"/>
  <c r="I4231" i="46"/>
  <c r="I2063" i="46"/>
  <c r="I2064" i="46"/>
  <c r="I7325" i="46"/>
  <c r="I7326" i="46"/>
  <c r="I3818" i="46"/>
  <c r="I6470" i="46"/>
  <c r="I3365" i="46"/>
  <c r="I8044" i="46"/>
  <c r="I8426" i="46"/>
  <c r="I4333" i="46"/>
  <c r="I4334" i="46"/>
  <c r="I4335" i="46"/>
  <c r="I4336" i="46"/>
  <c r="I4337" i="46"/>
  <c r="I4340" i="46"/>
  <c r="I4341" i="46"/>
  <c r="I4342" i="46"/>
  <c r="I4344" i="46"/>
  <c r="I4332" i="46"/>
  <c r="I2928" i="46"/>
  <c r="I1515" i="46"/>
  <c r="I1517" i="46"/>
  <c r="I1510" i="46"/>
  <c r="I1511" i="46"/>
  <c r="I8043" i="46"/>
  <c r="I8041" i="46"/>
  <c r="I7266" i="46"/>
  <c r="I2061" i="46"/>
  <c r="I6509" i="46"/>
  <c r="I3914" i="46"/>
  <c r="I1425" i="46"/>
  <c r="I1521" i="46"/>
  <c r="I1299" i="46"/>
  <c r="I6039" i="46"/>
  <c r="I6040" i="46"/>
  <c r="I3402" i="46"/>
  <c r="I1522" i="46"/>
  <c r="I10036" i="46"/>
  <c r="I4527" i="46"/>
  <c r="I4528" i="46"/>
  <c r="I2136" i="46"/>
  <c r="I1615" i="46"/>
  <c r="I2144" i="46"/>
  <c r="I2592" i="46"/>
  <c r="I2593" i="46"/>
  <c r="I3403" i="46"/>
  <c r="I3404" i="46"/>
  <c r="I3405" i="46"/>
  <c r="I3401" i="46"/>
  <c r="I3373" i="46"/>
  <c r="I3374" i="46"/>
  <c r="I3375" i="46"/>
  <c r="I3376" i="46"/>
  <c r="I3377" i="46"/>
  <c r="I3378" i="46"/>
  <c r="I7657" i="46"/>
  <c r="I200" i="46"/>
  <c r="I5250" i="46"/>
  <c r="I9869" i="46"/>
  <c r="I5251" i="46"/>
  <c r="I9870" i="46"/>
  <c r="I2272" i="46"/>
  <c r="I621" i="46"/>
  <c r="I2278" i="46"/>
  <c r="I2274" i="46"/>
  <c r="I8027" i="46"/>
  <c r="I2282" i="46"/>
  <c r="I2281" i="46"/>
  <c r="I2284" i="46"/>
  <c r="I2285" i="46"/>
  <c r="I2283" i="46"/>
  <c r="I2276" i="46"/>
  <c r="I2277" i="46"/>
  <c r="I2280" i="46"/>
  <c r="I8028" i="46"/>
  <c r="I2279" i="46"/>
  <c r="I2286" i="46"/>
  <c r="I2287" i="46"/>
  <c r="I2777" i="46"/>
  <c r="I2778" i="46"/>
  <c r="I2776" i="46"/>
  <c r="I3562" i="46"/>
  <c r="I5241" i="46"/>
  <c r="I1273" i="46"/>
  <c r="I1274" i="46"/>
  <c r="I6026" i="46"/>
  <c r="I4437" i="46"/>
  <c r="I358" i="46"/>
  <c r="I359" i="46"/>
  <c r="I5748" i="46"/>
  <c r="I5765" i="46"/>
  <c r="I1120" i="46"/>
  <c r="I5738" i="46"/>
  <c r="I5741" i="46"/>
  <c r="I5739" i="46"/>
  <c r="I5743" i="46"/>
  <c r="I2288" i="46"/>
  <c r="I2290" i="46"/>
  <c r="I1548" i="46"/>
  <c r="I7650" i="46"/>
  <c r="I7651" i="46"/>
  <c r="I1333" i="46"/>
  <c r="I5204" i="46"/>
  <c r="I9852" i="46"/>
  <c r="I5205" i="46"/>
  <c r="I9853" i="46"/>
  <c r="I5206" i="46"/>
  <c r="I5995" i="46"/>
  <c r="I1279" i="46"/>
  <c r="I6015" i="46"/>
  <c r="I1284" i="46"/>
  <c r="I7430" i="46"/>
  <c r="I5349" i="46"/>
  <c r="I8339" i="46"/>
  <c r="I9657" i="46"/>
  <c r="I9872" i="46"/>
  <c r="I5253" i="46"/>
  <c r="I9873" i="46"/>
  <c r="I1409" i="46"/>
  <c r="I5255" i="46"/>
  <c r="I9874" i="46"/>
  <c r="I1406" i="46"/>
  <c r="I1407" i="46"/>
  <c r="I3201" i="46"/>
  <c r="I4420" i="46"/>
  <c r="I1412" i="46"/>
  <c r="I1413" i="46"/>
  <c r="I1405" i="46"/>
  <c r="I1408" i="46"/>
  <c r="I1410" i="46"/>
  <c r="I1411" i="46"/>
  <c r="I1414" i="46"/>
  <c r="I743" i="46"/>
  <c r="I744" i="46"/>
  <c r="I1588" i="46"/>
  <c r="I5468" i="46"/>
  <c r="I5469" i="46"/>
  <c r="I4440" i="46"/>
  <c r="I1276" i="46"/>
  <c r="I1277" i="46"/>
  <c r="I1278" i="46"/>
  <c r="I5994" i="46"/>
  <c r="I1123" i="46"/>
  <c r="I5334" i="46"/>
  <c r="I1914" i="46"/>
  <c r="I1915" i="46"/>
  <c r="I585" i="46"/>
  <c r="I6526" i="46"/>
  <c r="I6527" i="46"/>
  <c r="I2271" i="46"/>
  <c r="I4525" i="46"/>
  <c r="I592" i="46"/>
  <c r="I620" i="46"/>
  <c r="I2273" i="46"/>
  <c r="I2275" i="46"/>
  <c r="I2490" i="46"/>
  <c r="I2494" i="46"/>
  <c r="I2495" i="46"/>
  <c r="I2496" i="46"/>
  <c r="I2497" i="46"/>
  <c r="I2498" i="46"/>
  <c r="I2506" i="46"/>
  <c r="I2507" i="46"/>
  <c r="I2678" i="46"/>
  <c r="I2502" i="46"/>
  <c r="I2503" i="46"/>
  <c r="I7285" i="46"/>
  <c r="I5617" i="46"/>
  <c r="I5616" i="46"/>
  <c r="I1911" i="46"/>
  <c r="I3198" i="46"/>
  <c r="I5097" i="46"/>
  <c r="I3989" i="46"/>
  <c r="I2289" i="46"/>
  <c r="I3637" i="46"/>
  <c r="I8749" i="46"/>
  <c r="I8750" i="46"/>
  <c r="I4307" i="46"/>
  <c r="I4308" i="46"/>
  <c r="I4322" i="46"/>
  <c r="I4323" i="46"/>
  <c r="I4306" i="46"/>
  <c r="I4314" i="46"/>
  <c r="I4313" i="46"/>
  <c r="I4324" i="46"/>
  <c r="I4316" i="46"/>
  <c r="I4317" i="46"/>
  <c r="I4315" i="46"/>
  <c r="I4325" i="46"/>
  <c r="I4318" i="46"/>
  <c r="I4320" i="46"/>
  <c r="I4321" i="46"/>
  <c r="I4319" i="46"/>
  <c r="I5962" i="46"/>
  <c r="I5963" i="46"/>
  <c r="I1266" i="46"/>
  <c r="I4310" i="46"/>
  <c r="I4309" i="46"/>
  <c r="I1267" i="46"/>
  <c r="I5219" i="46"/>
  <c r="I5220" i="46"/>
  <c r="I5221" i="46"/>
  <c r="I5222" i="46"/>
  <c r="I4237" i="46"/>
  <c r="I5223" i="46"/>
  <c r="I6520" i="46"/>
  <c r="I1523" i="46"/>
  <c r="I5335" i="46"/>
  <c r="I1686" i="46"/>
  <c r="I1690" i="46"/>
  <c r="I624" i="46"/>
  <c r="I625" i="46"/>
  <c r="I626" i="46"/>
  <c r="I7472" i="46"/>
  <c r="I7471" i="46"/>
  <c r="I7473" i="46"/>
  <c r="I7474" i="46"/>
  <c r="I7475" i="46"/>
  <c r="I7476" i="46"/>
  <c r="I7477" i="46"/>
  <c r="I7480" i="46"/>
  <c r="I7478" i="46"/>
  <c r="I7479" i="46"/>
  <c r="I3424" i="46"/>
  <c r="I5348" i="46"/>
  <c r="I1972" i="46"/>
  <c r="I8052" i="46"/>
  <c r="I8053" i="46"/>
  <c r="I8054" i="46"/>
  <c r="I9065" i="46"/>
  <c r="I2656" i="46"/>
  <c r="I9066" i="46"/>
  <c r="I7656" i="46"/>
  <c r="I2043" i="46"/>
  <c r="I9063" i="46"/>
  <c r="I2042" i="46"/>
  <c r="I7655" i="46"/>
  <c r="I5344" i="46"/>
  <c r="I8337" i="46"/>
  <c r="I8338" i="46"/>
  <c r="I8344" i="46"/>
  <c r="I6853" i="46"/>
  <c r="I9905" i="46"/>
  <c r="I4462" i="46"/>
  <c r="I6854" i="46"/>
  <c r="I9906" i="46"/>
  <c r="I1563" i="46"/>
  <c r="I1564" i="46"/>
  <c r="I999" i="46"/>
  <c r="I7824" i="46"/>
  <c r="I7825" i="46"/>
  <c r="I342" i="46"/>
  <c r="I2258" i="46"/>
  <c r="I3970" i="46"/>
  <c r="I4300" i="46"/>
  <c r="I4301" i="46"/>
  <c r="I8034" i="46"/>
  <c r="I8031" i="46"/>
  <c r="I8029" i="46"/>
  <c r="I2295" i="46"/>
  <c r="I8033" i="46"/>
  <c r="I2294" i="46"/>
  <c r="I2304" i="46"/>
  <c r="I2296" i="46"/>
  <c r="I2297" i="46"/>
  <c r="I2298" i="46"/>
  <c r="I1525" i="46"/>
  <c r="I371" i="46"/>
  <c r="I4266" i="46"/>
  <c r="I4265" i="46"/>
  <c r="I4267" i="46"/>
  <c r="I4269" i="46"/>
  <c r="I4271" i="46"/>
  <c r="I4255" i="46"/>
  <c r="I4257" i="46"/>
  <c r="I4258" i="46"/>
  <c r="I4254" i="46"/>
  <c r="I5840" i="46"/>
  <c r="I5363" i="46"/>
  <c r="I8251" i="46"/>
  <c r="I8253" i="46"/>
  <c r="I8248" i="46"/>
  <c r="I731" i="46"/>
  <c r="I7227" i="46"/>
  <c r="I7226" i="46"/>
  <c r="I2353" i="46"/>
  <c r="I2354" i="46"/>
  <c r="I8061" i="46"/>
  <c r="I1734" i="46"/>
  <c r="I2305" i="46"/>
  <c r="I8062" i="46"/>
  <c r="I5336" i="46"/>
  <c r="I7648" i="46"/>
  <c r="I164" i="46"/>
  <c r="I165" i="46"/>
  <c r="I166" i="46"/>
  <c r="I6538" i="46"/>
  <c r="I1831" i="46"/>
  <c r="I5191" i="46"/>
  <c r="I1907" i="46"/>
  <c r="I3407" i="46"/>
  <c r="I4286" i="46"/>
  <c r="I4287" i="46"/>
  <c r="I4288" i="46"/>
  <c r="I4289" i="46"/>
  <c r="I5188" i="46"/>
  <c r="I5189" i="46"/>
  <c r="I5190" i="46"/>
  <c r="I5187" i="46"/>
  <c r="I1131" i="46"/>
  <c r="I1132" i="46" s="1"/>
  <c r="I1133" i="46"/>
  <c r="I1134" i="46" s="1"/>
  <c r="I1139" i="46"/>
  <c r="I1140" i="46" s="1"/>
  <c r="I1142" i="46"/>
  <c r="I1143" i="46" s="1"/>
  <c r="I1176" i="46"/>
  <c r="I1177" i="46" s="1"/>
  <c r="I1179" i="46"/>
  <c r="I1180" i="46" s="1"/>
  <c r="I1181" i="46" s="1"/>
  <c r="I1472" i="46"/>
  <c r="I1474" i="46"/>
  <c r="I1148" i="46"/>
  <c r="I1149" i="46" s="1"/>
  <c r="I8032" i="46"/>
  <c r="I8030" i="46"/>
  <c r="I2292" i="46"/>
  <c r="I2302" i="46"/>
  <c r="I2301" i="46"/>
  <c r="I2299" i="46"/>
  <c r="I2300" i="46"/>
  <c r="I2425" i="46"/>
  <c r="I2428" i="46"/>
  <c r="I2431" i="46"/>
  <c r="I2426" i="46"/>
  <c r="I2430" i="46"/>
  <c r="I2427" i="46"/>
  <c r="I2429" i="46"/>
  <c r="I1567" i="46"/>
  <c r="I1568" i="46"/>
  <c r="I5489" i="46"/>
  <c r="I1585" i="46"/>
  <c r="I6968" i="46"/>
  <c r="I1586" i="46"/>
  <c r="I1587" i="46"/>
  <c r="I6967" i="46"/>
  <c r="I8021" i="46"/>
  <c r="I1589" i="46"/>
  <c r="I2036" i="46"/>
  <c r="I2037" i="46"/>
  <c r="I1417" i="46"/>
  <c r="I1419" i="46"/>
  <c r="I6341" i="46"/>
  <c r="I7299" i="46"/>
  <c r="I6342" i="46"/>
  <c r="I1913" i="46"/>
  <c r="I1916" i="46"/>
  <c r="I1636" i="46"/>
  <c r="I1147" i="46"/>
  <c r="I2941" i="46"/>
  <c r="I7033" i="46"/>
  <c r="I7032" i="46"/>
  <c r="I5449" i="46"/>
  <c r="I5450" i="46"/>
  <c r="I8424" i="46"/>
  <c r="I8425" i="46"/>
  <c r="I2963" i="46"/>
  <c r="I2965" i="46"/>
  <c r="I2966" i="46"/>
  <c r="I2961" i="46"/>
  <c r="I7331" i="46"/>
  <c r="I501" i="46"/>
  <c r="I504" i="46"/>
  <c r="I160" i="46"/>
  <c r="I7529" i="46"/>
  <c r="I4330" i="46"/>
  <c r="I4331" i="46"/>
  <c r="I1339" i="46"/>
  <c r="I7290" i="46"/>
  <c r="I30" i="46"/>
  <c r="I4345" i="46"/>
  <c r="I1344" i="46"/>
  <c r="I6220" i="46"/>
  <c r="I6216" i="46"/>
  <c r="I3566" i="46"/>
  <c r="I6217" i="46"/>
  <c r="I6222" i="46"/>
  <c r="I6219" i="46"/>
  <c r="I236" i="46"/>
  <c r="I2985" i="46"/>
  <c r="I237" i="46"/>
  <c r="I4857" i="46"/>
  <c r="I4859" i="46"/>
  <c r="I4860" i="46"/>
  <c r="I4861" i="46"/>
  <c r="I4858" i="46"/>
  <c r="I7524" i="46"/>
  <c r="I6170" i="46"/>
  <c r="I6171" i="46"/>
  <c r="I7525" i="46"/>
  <c r="I8008" i="46"/>
  <c r="I8010" i="46"/>
  <c r="I8009" i="46"/>
  <c r="I8011" i="46"/>
  <c r="I8007" i="46"/>
  <c r="I6582" i="46"/>
  <c r="I2046" i="46"/>
  <c r="I2048" i="46"/>
  <c r="I3006" i="46"/>
  <c r="I6313" i="46"/>
  <c r="I6312" i="46"/>
  <c r="I6314" i="46"/>
  <c r="I7652" i="46"/>
  <c r="I7653" i="46"/>
  <c r="I7654" i="46"/>
  <c r="I2441" i="46"/>
  <c r="I2440" i="46"/>
  <c r="I1445" i="46"/>
  <c r="I8506" i="46"/>
  <c r="I2445" i="46"/>
  <c r="I2446" i="46"/>
  <c r="I2447" i="46"/>
  <c r="I2942" i="46"/>
  <c r="I2706" i="46"/>
  <c r="I3872" i="46"/>
  <c r="I101" i="46"/>
  <c r="I103" i="46"/>
  <c r="I104" i="46"/>
  <c r="I100" i="46"/>
  <c r="I102" i="46"/>
  <c r="I4656" i="46"/>
  <c r="I1340" i="46"/>
  <c r="I5225" i="46"/>
  <c r="I894" i="46"/>
  <c r="I893" i="46"/>
  <c r="I895" i="46"/>
  <c r="I2647" i="46"/>
  <c r="I2648" i="46"/>
  <c r="I8999" i="46"/>
  <c r="I3035" i="46"/>
  <c r="I3051" i="46"/>
  <c r="I3055" i="46"/>
  <c r="I3046" i="46"/>
  <c r="I3067" i="46"/>
  <c r="I3068" i="46"/>
  <c r="I3106" i="46"/>
  <c r="I3089" i="46"/>
  <c r="I9605" i="46"/>
  <c r="I3268" i="46"/>
  <c r="I9900" i="46"/>
  <c r="I4463" i="46"/>
  <c r="I4465" i="46"/>
  <c r="I4471" i="46"/>
  <c r="I4464" i="46"/>
  <c r="I4290" i="46"/>
  <c r="I4291" i="46"/>
  <c r="I5439" i="46"/>
  <c r="I5440" i="46"/>
  <c r="I5441" i="46"/>
  <c r="I5442" i="46"/>
  <c r="I5443" i="46"/>
  <c r="I295" i="46"/>
  <c r="I3913" i="46"/>
  <c r="I3912" i="46"/>
  <c r="I6540" i="46"/>
  <c r="I3917" i="46"/>
  <c r="I9665" i="46"/>
  <c r="I3915" i="46"/>
  <c r="I7649" i="46"/>
  <c r="I9666" i="46"/>
  <c r="I3916" i="46"/>
  <c r="I6247" i="46"/>
  <c r="I1365" i="46"/>
  <c r="I7459" i="46"/>
  <c r="I1366" i="46"/>
  <c r="I2378" i="46"/>
  <c r="I2379" i="46"/>
  <c r="I627" i="46"/>
  <c r="I628" i="46"/>
  <c r="I629" i="46"/>
  <c r="I4483" i="46"/>
  <c r="I4484" i="46"/>
  <c r="I4485" i="46"/>
  <c r="I630" i="46"/>
  <c r="I631" i="46"/>
  <c r="I632" i="46"/>
  <c r="I4479" i="46"/>
  <c r="I4480" i="46"/>
  <c r="I4481" i="46"/>
  <c r="I4482" i="46"/>
  <c r="I634" i="46"/>
  <c r="I635" i="46"/>
  <c r="I4488" i="46"/>
  <c r="I4489" i="46"/>
  <c r="I4490" i="46"/>
  <c r="I4487" i="46"/>
  <c r="I4491" i="46"/>
  <c r="I4492" i="46"/>
  <c r="I4498" i="46"/>
  <c r="I4493" i="46"/>
  <c r="I4486" i="46"/>
  <c r="I542" i="46"/>
  <c r="I2663" i="46"/>
  <c r="I10049" i="46"/>
  <c r="I2361" i="46"/>
  <c r="I2360" i="46"/>
  <c r="I1342" i="46"/>
  <c r="I1343" i="46" s="1"/>
  <c r="I1326" i="46"/>
  <c r="I1327" i="46" s="1"/>
  <c r="I1347" i="46"/>
  <c r="I1348" i="46" s="1"/>
  <c r="I1503" i="46"/>
  <c r="I1505" i="46"/>
  <c r="I1519" i="46"/>
  <c r="I1520" i="46" s="1"/>
  <c r="I4749" i="46"/>
  <c r="I2986" i="46"/>
  <c r="I4748" i="46"/>
  <c r="I4428" i="46"/>
  <c r="I7794" i="46"/>
  <c r="I1579" i="46"/>
  <c r="I1580" i="46"/>
  <c r="I2057" i="46"/>
  <c r="I1583" i="46"/>
  <c r="I1581" i="46"/>
  <c r="I1582" i="46"/>
  <c r="I2358" i="46"/>
  <c r="I2359" i="46"/>
  <c r="I287" i="46"/>
  <c r="I7283" i="46"/>
  <c r="I8057" i="46"/>
  <c r="I8058" i="46"/>
  <c r="I8059" i="46"/>
  <c r="I8060" i="46"/>
  <c r="I5848" i="46"/>
  <c r="I5990" i="46"/>
  <c r="I5270" i="46"/>
  <c r="I5271" i="46"/>
  <c r="I2266" i="46"/>
  <c r="I2269" i="46"/>
  <c r="I2265" i="46"/>
  <c r="I2267" i="46"/>
  <c r="I2270" i="46"/>
  <c r="I4347" i="46"/>
  <c r="I6229" i="46"/>
  <c r="I3616" i="46"/>
  <c r="I9216" i="46"/>
  <c r="I9217" i="46"/>
  <c r="I3015" i="46"/>
  <c r="I1531" i="46"/>
  <c r="I9345" i="46"/>
  <c r="I9347" i="46"/>
  <c r="I9357" i="46"/>
  <c r="I3436" i="46"/>
  <c r="I9346" i="46"/>
  <c r="I9437" i="46"/>
  <c r="I3806" i="46"/>
  <c r="I2371" i="46"/>
  <c r="I2372" i="46"/>
  <c r="I3397" i="46"/>
  <c r="I2373" i="46"/>
  <c r="I4674" i="46"/>
  <c r="I1338" i="46"/>
  <c r="I3289" i="46"/>
  <c r="I1899" i="46"/>
  <c r="I1900" i="46"/>
  <c r="I1901" i="46"/>
  <c r="I3564" i="46"/>
  <c r="I2675" i="46"/>
  <c r="I2676" i="46"/>
  <c r="I2677" i="46"/>
  <c r="I9075" i="46"/>
  <c r="I10048" i="46"/>
  <c r="I2674" i="46"/>
  <c r="I1613" i="46"/>
  <c r="I1441" i="46"/>
  <c r="I1443" i="46"/>
  <c r="I994" i="46"/>
  <c r="I2910" i="46"/>
  <c r="I3123" i="46"/>
  <c r="I3169" i="46"/>
  <c r="I694" i="46"/>
  <c r="I4679" i="46"/>
  <c r="I4683" i="46"/>
  <c r="I701" i="46"/>
  <c r="I4681" i="46"/>
  <c r="I4682" i="46"/>
  <c r="I4676" i="46"/>
  <c r="I4678" i="46"/>
  <c r="I5497" i="46"/>
  <c r="I4294" i="46"/>
  <c r="I4295" i="46"/>
  <c r="I1415" i="46"/>
  <c r="I1416" i="46"/>
  <c r="I1418" i="46"/>
  <c r="I1420" i="46"/>
  <c r="I5256" i="46"/>
  <c r="I9875" i="46"/>
  <c r="I2090" i="46"/>
  <c r="I4454" i="46"/>
  <c r="I4459" i="46"/>
  <c r="I4456" i="46"/>
  <c r="I4457" i="46"/>
  <c r="I1330" i="46"/>
  <c r="I1500" i="46"/>
  <c r="I4466" i="46"/>
  <c r="I4468" i="46"/>
  <c r="I4469" i="46"/>
  <c r="I3348" i="46"/>
  <c r="I167" i="46"/>
  <c r="I3788" i="46"/>
  <c r="I3016" i="46"/>
  <c r="I7662" i="46"/>
  <c r="I7661" i="46"/>
  <c r="I3787" i="46"/>
  <c r="I6458" i="46"/>
  <c r="I1481" i="46"/>
  <c r="I1483" i="46"/>
  <c r="I2524" i="46"/>
  <c r="I8537" i="46"/>
  <c r="I3021" i="46"/>
  <c r="I3515" i="46"/>
  <c r="I8541" i="46"/>
  <c r="I8544" i="46"/>
  <c r="I8548" i="46"/>
  <c r="I8553" i="46"/>
  <c r="I1430" i="46"/>
  <c r="I227" i="46"/>
  <c r="I2377" i="46"/>
  <c r="I5586" i="46"/>
  <c r="I5589" i="46"/>
  <c r="I7256" i="46"/>
  <c r="I7258" i="46"/>
  <c r="I7259" i="46"/>
  <c r="I2318" i="46"/>
  <c r="I7257" i="46"/>
  <c r="I1512" i="46"/>
  <c r="I1513" i="46" s="1"/>
  <c r="I7260" i="46"/>
  <c r="I1479" i="46"/>
  <c r="I1480" i="46" s="1"/>
  <c r="I5510" i="46"/>
  <c r="I1578" i="46"/>
  <c r="I1577" i="46"/>
  <c r="I6901" i="46"/>
  <c r="I2066" i="46"/>
  <c r="I2067" i="46"/>
  <c r="I2071" i="46"/>
  <c r="I2072" i="46"/>
  <c r="I2073" i="46"/>
  <c r="I4429" i="46"/>
  <c r="I4430" i="46"/>
  <c r="I4431" i="46"/>
  <c r="I4432" i="46"/>
  <c r="I210" i="46"/>
  <c r="I2070" i="46"/>
  <c r="I908" i="46"/>
  <c r="I2746" i="46"/>
  <c r="I10077" i="46"/>
  <c r="I729" i="46"/>
  <c r="I730" i="46"/>
  <c r="I1530" i="46"/>
  <c r="I6600" i="46"/>
  <c r="I1529" i="46"/>
  <c r="I2319" i="46"/>
  <c r="I1501" i="46"/>
  <c r="I1502" i="46" s="1"/>
  <c r="I2320" i="46"/>
  <c r="I2323" i="46"/>
  <c r="I2324" i="46"/>
  <c r="I2325" i="46"/>
  <c r="I2321" i="46"/>
  <c r="I2322" i="46"/>
  <c r="I2326" i="46"/>
  <c r="I2327" i="46"/>
  <c r="I4565" i="46"/>
  <c r="I1281" i="46"/>
  <c r="I7658" i="46"/>
  <c r="I687" i="46"/>
  <c r="I9465" i="46"/>
  <c r="I5515" i="46"/>
  <c r="I5516" i="46"/>
  <c r="I9464" i="46"/>
  <c r="I5519" i="46"/>
  <c r="I4122" i="46"/>
  <c r="I5517" i="46"/>
  <c r="I5523" i="46"/>
  <c r="I4123" i="46"/>
  <c r="I5521" i="46"/>
  <c r="I5522" i="46"/>
  <c r="I1005" i="46"/>
  <c r="I5520" i="46"/>
  <c r="I5524" i="46"/>
  <c r="I8843" i="46"/>
  <c r="I8846" i="46"/>
  <c r="I8847" i="46"/>
  <c r="I8840" i="46"/>
  <c r="I8841" i="46"/>
  <c r="I8845" i="46"/>
  <c r="I7945" i="46"/>
  <c r="I8842" i="46"/>
  <c r="I8844" i="46"/>
  <c r="I3093" i="46"/>
  <c r="I4453" i="46"/>
  <c r="I244" i="46"/>
  <c r="I4642" i="46"/>
  <c r="I1536" i="46"/>
  <c r="I1537" i="46" s="1"/>
  <c r="I1538" i="46"/>
  <c r="I7997" i="46"/>
  <c r="I7998" i="46"/>
  <c r="I7232" i="46"/>
  <c r="I7233" i="46"/>
  <c r="I1125" i="46"/>
  <c r="I1126" i="46" s="1"/>
  <c r="I7397" i="46"/>
  <c r="I7644" i="46"/>
  <c r="I7645" i="46"/>
  <c r="I7465" i="46"/>
  <c r="I7435" i="46"/>
  <c r="I7437" i="46"/>
  <c r="I7440" i="46"/>
  <c r="I7441" i="46"/>
  <c r="I7442" i="46"/>
  <c r="I7449" i="46"/>
  <c r="I7450" i="46"/>
  <c r="I7451" i="46"/>
  <c r="I7452" i="46"/>
  <c r="I7453" i="46"/>
  <c r="I7454" i="46"/>
  <c r="I7455" i="46"/>
  <c r="I7456" i="46"/>
  <c r="I7457" i="46"/>
  <c r="I214" i="46"/>
  <c r="I215" i="46"/>
  <c r="I6583" i="46"/>
  <c r="I8074" i="46"/>
  <c r="I8082" i="46"/>
  <c r="I8083" i="46"/>
  <c r="I8075" i="46"/>
  <c r="I8076" i="46"/>
  <c r="I2047" i="46"/>
  <c r="I3005" i="46"/>
  <c r="I6308" i="46"/>
  <c r="I6311" i="46"/>
  <c r="I6316" i="46"/>
  <c r="I6309" i="46"/>
  <c r="I6310" i="46"/>
  <c r="I6315" i="46"/>
  <c r="I6317" i="46"/>
  <c r="I7816" i="46"/>
  <c r="I3838" i="46"/>
  <c r="I7817" i="46"/>
  <c r="I7818" i="46"/>
  <c r="I7808" i="46"/>
  <c r="I7819" i="46"/>
  <c r="I7017" i="46"/>
  <c r="I7018" i="46"/>
  <c r="I2099" i="46"/>
  <c r="I7019" i="46"/>
  <c r="I7800" i="46"/>
  <c r="I7747" i="46"/>
  <c r="I7750" i="46"/>
  <c r="I7801" i="46"/>
  <c r="I7726" i="46"/>
  <c r="I7347" i="46"/>
  <c r="I7348" i="46"/>
  <c r="I7350" i="46"/>
  <c r="I5837" i="46"/>
  <c r="I1182" i="46"/>
  <c r="I1183" i="46"/>
  <c r="I4697" i="46"/>
  <c r="I1805" i="46"/>
  <c r="I1803" i="46"/>
  <c r="I9112" i="46"/>
  <c r="I9114" i="46"/>
  <c r="I1262" i="46"/>
  <c r="I5929" i="46"/>
  <c r="I946" i="46"/>
  <c r="I2964" i="46"/>
  <c r="I3386" i="46"/>
  <c r="I3574" i="46"/>
  <c r="I5936" i="46"/>
  <c r="I5937" i="46"/>
  <c r="I713" i="46"/>
  <c r="I3575" i="46"/>
  <c r="I3579" i="46"/>
  <c r="I3576" i="46"/>
  <c r="I3578" i="46"/>
  <c r="I5940" i="46"/>
  <c r="I5941" i="46"/>
  <c r="I3577" i="46"/>
  <c r="I6537" i="46"/>
  <c r="I6539" i="46"/>
  <c r="I8070" i="46"/>
  <c r="I3007" i="46"/>
  <c r="I2984" i="46"/>
  <c r="I4193" i="46"/>
  <c r="I3337" i="46"/>
  <c r="I5933" i="46"/>
  <c r="I5935" i="46"/>
  <c r="I225" i="46"/>
  <c r="I6469" i="46"/>
  <c r="I3911" i="46"/>
  <c r="I8073" i="46"/>
  <c r="I1526" i="46"/>
  <c r="I8071" i="46"/>
  <c r="I6541" i="46"/>
  <c r="I6248" i="46"/>
  <c r="I6249" i="46"/>
  <c r="I1905" i="46"/>
  <c r="I6251" i="46"/>
  <c r="I6252" i="46"/>
  <c r="I6253" i="46"/>
  <c r="I6254" i="46"/>
  <c r="I8072" i="46"/>
  <c r="I7089" i="46"/>
  <c r="I7091" i="46"/>
  <c r="I7090" i="46"/>
  <c r="I7092" i="46"/>
  <c r="I7080" i="46"/>
  <c r="I7081" i="46"/>
  <c r="I7082" i="46"/>
  <c r="I2369" i="46"/>
  <c r="I954" i="46"/>
  <c r="I6689" i="46"/>
  <c r="I8292" i="46"/>
  <c r="I5445" i="46"/>
  <c r="I721" i="46"/>
  <c r="I6694" i="46"/>
  <c r="I6696" i="46"/>
  <c r="I6691" i="46"/>
  <c r="I3888" i="46"/>
  <c r="I6595" i="46"/>
  <c r="I1665" i="46"/>
  <c r="I1666" i="46"/>
  <c r="I1673" i="46"/>
  <c r="I1675" i="46"/>
  <c r="I1668" i="46"/>
  <c r="I1669" i="46"/>
  <c r="I1671" i="46"/>
  <c r="I1667" i="46"/>
  <c r="I1670" i="46"/>
  <c r="I1672" i="46"/>
  <c r="I1674" i="46"/>
  <c r="I6345" i="46"/>
  <c r="I2817" i="46"/>
  <c r="I3802" i="46"/>
  <c r="I6976" i="46"/>
  <c r="I3409" i="46"/>
  <c r="I2806" i="46"/>
  <c r="I2367" i="46"/>
  <c r="I6919" i="46"/>
  <c r="I6922" i="46"/>
  <c r="I6923" i="46"/>
  <c r="I717" i="46"/>
  <c r="I718" i="46"/>
  <c r="I8288" i="46"/>
  <c r="I8287" i="46"/>
  <c r="I8289" i="46"/>
  <c r="I7678" i="46"/>
  <c r="I7679" i="46"/>
  <c r="I5849" i="46"/>
  <c r="I5851" i="46"/>
  <c r="I5852" i="46"/>
  <c r="I1771" i="46"/>
  <c r="I1772" i="46"/>
  <c r="I6120" i="46"/>
  <c r="I6121" i="46"/>
  <c r="I5876" i="46"/>
  <c r="I5879" i="46"/>
  <c r="I1195" i="46"/>
  <c r="I1775" i="46"/>
  <c r="I1776" i="46"/>
  <c r="I5850" i="46"/>
  <c r="I5853" i="46"/>
  <c r="I5854" i="46"/>
  <c r="I3693" i="46"/>
  <c r="I3695" i="46"/>
  <c r="I5987" i="46"/>
  <c r="I3698" i="46"/>
  <c r="I3699" i="46"/>
  <c r="I3707" i="46"/>
  <c r="I5989" i="46"/>
  <c r="I3696" i="46"/>
  <c r="I3697" i="46"/>
  <c r="I3703" i="46"/>
  <c r="I3704" i="46"/>
  <c r="I3705" i="46"/>
  <c r="I3706" i="46"/>
  <c r="I6443" i="46"/>
  <c r="I9469" i="46"/>
  <c r="I9473" i="46"/>
  <c r="I9467" i="46"/>
  <c r="I9468" i="46"/>
  <c r="I9470" i="46"/>
  <c r="I9472" i="46"/>
  <c r="I9476" i="46"/>
  <c r="I11" i="46"/>
  <c r="I12" i="46"/>
  <c r="I13" i="46"/>
  <c r="I14" i="46"/>
  <c r="I15" i="46"/>
  <c r="I10" i="46"/>
  <c r="I9475" i="46"/>
  <c r="I6228" i="46"/>
  <c r="I6230" i="46"/>
  <c r="I6233" i="46"/>
  <c r="I3426" i="46"/>
  <c r="I6234" i="46"/>
  <c r="I6235" i="46"/>
  <c r="I6236" i="46"/>
  <c r="I6237" i="46"/>
  <c r="I6601" i="46"/>
  <c r="I7744" i="46"/>
  <c r="I7743" i="46"/>
  <c r="I7745" i="46"/>
  <c r="I7746" i="46"/>
  <c r="I7775" i="46"/>
  <c r="I7748" i="46"/>
  <c r="I7020" i="46"/>
  <c r="I7021" i="46"/>
  <c r="I7749" i="46"/>
  <c r="I1789" i="46"/>
  <c r="I6589" i="46"/>
  <c r="I6591" i="46"/>
  <c r="I8159" i="46"/>
  <c r="I9309" i="46"/>
  <c r="I3272" i="46"/>
  <c r="I4096" i="46"/>
  <c r="I4097" i="46"/>
  <c r="I6592" i="46"/>
  <c r="I6593" i="46"/>
  <c r="I5865" i="46"/>
  <c r="I5866" i="46"/>
  <c r="I5867" i="46"/>
  <c r="I5868" i="46"/>
  <c r="I416" i="46"/>
  <c r="I4098" i="46"/>
  <c r="I8993" i="46"/>
  <c r="I8995" i="46"/>
  <c r="I8994" i="46"/>
  <c r="I8998" i="46"/>
  <c r="I10047" i="46"/>
  <c r="I9000" i="46"/>
  <c r="I9001" i="46"/>
  <c r="I9008" i="46"/>
  <c r="I9011" i="46"/>
  <c r="I9012" i="46"/>
  <c r="I9020" i="46"/>
  <c r="I9026" i="46"/>
  <c r="I9027" i="46"/>
  <c r="I7201" i="46"/>
  <c r="I1693" i="46"/>
  <c r="I1694" i="46"/>
  <c r="I1696" i="46"/>
  <c r="I1697" i="46"/>
  <c r="I1695" i="46"/>
  <c r="I4126" i="46"/>
  <c r="I4127" i="46"/>
  <c r="I4128" i="46"/>
  <c r="I9534" i="46"/>
  <c r="I9535" i="46"/>
  <c r="I9311" i="46"/>
  <c r="I3662" i="46"/>
  <c r="I8077" i="46"/>
  <c r="I8078" i="46"/>
  <c r="I8079" i="46"/>
  <c r="I8080" i="46"/>
  <c r="I8081" i="46"/>
  <c r="I1788" i="46"/>
  <c r="I6089" i="46"/>
  <c r="I6138" i="46"/>
  <c r="I6141" i="46"/>
  <c r="I6137" i="46"/>
  <c r="I6139" i="46"/>
  <c r="I6140" i="46"/>
  <c r="I6396" i="46"/>
  <c r="I6074" i="46"/>
  <c r="I6075" i="46"/>
  <c r="I6076" i="46"/>
  <c r="I6071" i="46"/>
  <c r="I6078" i="46"/>
  <c r="I5595" i="46"/>
  <c r="I6072" i="46"/>
  <c r="I6077" i="46"/>
  <c r="I6133" i="46"/>
  <c r="I6134" i="46"/>
  <c r="I6135" i="46"/>
  <c r="I7139" i="46"/>
  <c r="I7140" i="46"/>
  <c r="I3918" i="46"/>
  <c r="I3919" i="46"/>
  <c r="I6594" i="46"/>
  <c r="I5734" i="46"/>
  <c r="I5584" i="46"/>
  <c r="I5585" i="46"/>
  <c r="I5587" i="46"/>
  <c r="I5588" i="46"/>
  <c r="I8165" i="46"/>
  <c r="I3113" i="46"/>
  <c r="I2826" i="46"/>
  <c r="I5511" i="46"/>
  <c r="I1791" i="46"/>
  <c r="I3433" i="46"/>
  <c r="I6596" i="46"/>
  <c r="I6903" i="46"/>
  <c r="I8361" i="46"/>
  <c r="I6902" i="46"/>
  <c r="I6361" i="46"/>
  <c r="I2915" i="46"/>
  <c r="I2823" i="46"/>
  <c r="I2900" i="46"/>
  <c r="I2068" i="46"/>
  <c r="I2069" i="46"/>
  <c r="I170" i="46"/>
  <c r="I2898" i="46"/>
  <c r="I6597" i="46"/>
  <c r="I3354" i="46"/>
  <c r="I3382" i="46"/>
  <c r="I3383" i="46"/>
  <c r="I1881" i="46"/>
  <c r="I1882" i="46"/>
  <c r="I1891" i="46"/>
  <c r="I6356" i="46"/>
  <c r="I9586" i="46"/>
  <c r="I9624" i="46"/>
  <c r="I9625" i="46"/>
  <c r="I9604" i="46"/>
  <c r="I2781" i="46"/>
  <c r="I2784" i="46"/>
  <c r="I6598" i="46"/>
  <c r="I6599" i="46"/>
  <c r="I3803" i="46"/>
  <c r="I3804" i="46"/>
  <c r="I8175" i="46"/>
  <c r="I7172" i="46"/>
  <c r="I7173" i="46"/>
  <c r="I8181" i="46"/>
  <c r="I8168" i="46"/>
  <c r="I8178" i="46"/>
  <c r="I6602" i="46"/>
  <c r="I8185" i="46"/>
  <c r="I8186" i="46"/>
  <c r="I8187" i="46"/>
  <c r="I8188" i="46"/>
  <c r="I8184" i="46"/>
  <c r="I8406" i="46"/>
  <c r="I1977" i="46"/>
  <c r="I1978" i="46"/>
  <c r="I2824" i="46"/>
  <c r="I2871" i="46"/>
  <c r="I2908" i="46"/>
  <c r="I2914" i="46"/>
  <c r="I2841" i="46"/>
  <c r="I2880" i="46"/>
  <c r="I6004" i="46"/>
  <c r="I6006" i="46"/>
  <c r="I6009" i="46"/>
  <c r="I6005" i="46"/>
  <c r="I2720" i="46"/>
  <c r="I9273" i="46"/>
  <c r="I9274" i="46"/>
  <c r="I9275" i="46"/>
  <c r="I8795" i="46"/>
  <c r="I8166" i="46"/>
  <c r="I8167" i="46"/>
  <c r="I8174" i="46"/>
  <c r="I8173" i="46"/>
  <c r="I8176" i="46"/>
  <c r="I6603" i="46"/>
  <c r="I8177" i="46"/>
  <c r="I8180" i="46"/>
  <c r="I8179" i="46"/>
  <c r="I8182" i="46"/>
  <c r="I8183" i="46"/>
  <c r="I2980" i="46"/>
  <c r="I9158" i="46"/>
  <c r="I9168" i="46"/>
  <c r="I4063" i="46"/>
  <c r="I4064" i="46"/>
  <c r="I563" i="46"/>
  <c r="I9436" i="46"/>
  <c r="I8465" i="46"/>
  <c r="I8466" i="46"/>
  <c r="I8463" i="46"/>
  <c r="I9660" i="46"/>
  <c r="I3808" i="46"/>
  <c r="I3807" i="46"/>
  <c r="I8413" i="46"/>
  <c r="I5339" i="46"/>
  <c r="I2847" i="46"/>
  <c r="I6211" i="46"/>
  <c r="I6214" i="46"/>
  <c r="I5568" i="46"/>
  <c r="I707" i="46"/>
  <c r="I1341" i="46"/>
  <c r="I7289" i="46"/>
  <c r="I9080" i="46"/>
  <c r="I9087" i="46"/>
  <c r="I9088" i="46"/>
  <c r="I9085" i="46"/>
  <c r="I9086" i="46"/>
  <c r="I9089" i="46"/>
  <c r="I7113" i="46"/>
  <c r="I7114" i="46"/>
  <c r="I7115" i="46"/>
  <c r="I7112" i="46"/>
  <c r="I5591" i="46"/>
  <c r="I6905" i="46"/>
  <c r="I6906" i="46"/>
  <c r="I7005" i="46"/>
  <c r="I7009" i="46"/>
  <c r="I1220" i="46"/>
  <c r="I1221" i="46"/>
  <c r="I1219" i="46"/>
  <c r="I5992" i="46"/>
  <c r="I5993" i="46"/>
  <c r="I5996" i="46"/>
  <c r="I5774" i="46"/>
  <c r="I5775" i="46"/>
  <c r="I5939" i="46"/>
  <c r="I4421" i="46"/>
  <c r="I8199" i="46"/>
  <c r="I8201" i="46"/>
  <c r="I2328" i="46"/>
  <c r="I374" i="46"/>
  <c r="I6192" i="46"/>
  <c r="I6193" i="46"/>
  <c r="I1498" i="46"/>
  <c r="I6479" i="46"/>
  <c r="I6482" i="46"/>
  <c r="I5894" i="46"/>
  <c r="I6693" i="46"/>
  <c r="I3889" i="46"/>
  <c r="I6690" i="46"/>
  <c r="I6692" i="46"/>
  <c r="I6695" i="46"/>
  <c r="I3887" i="46"/>
  <c r="I3886" i="46"/>
  <c r="I5446" i="46"/>
  <c r="I2829" i="46"/>
  <c r="I1466" i="46"/>
  <c r="I2904" i="46"/>
  <c r="I425" i="46"/>
  <c r="I426" i="46"/>
  <c r="I427" i="46"/>
  <c r="I428" i="46"/>
  <c r="I430" i="46"/>
  <c r="I431" i="46"/>
  <c r="I432" i="46"/>
  <c r="I433" i="46"/>
  <c r="I7768" i="46"/>
  <c r="I7772" i="46"/>
  <c r="I7767" i="46"/>
  <c r="I6611" i="46"/>
  <c r="I7769" i="46"/>
  <c r="I7770" i="46"/>
  <c r="I7771" i="46"/>
  <c r="I434" i="46"/>
  <c r="I6609" i="46"/>
  <c r="I6608" i="46"/>
  <c r="I6610" i="46"/>
  <c r="I2103" i="46"/>
  <c r="I2104" i="46"/>
  <c r="I2420" i="46"/>
  <c r="I9292" i="46"/>
  <c r="I9293" i="46"/>
  <c r="I307" i="46"/>
  <c r="I308" i="46"/>
  <c r="I305" i="46"/>
  <c r="I306" i="46"/>
  <c r="I9294" i="46"/>
  <c r="I9387" i="46"/>
  <c r="I9390" i="46"/>
  <c r="I953" i="46"/>
  <c r="I5444" i="46"/>
  <c r="I7666" i="46"/>
  <c r="I6477" i="46"/>
  <c r="I1495" i="46"/>
  <c r="I1496" i="46"/>
  <c r="I6475" i="46"/>
  <c r="I6476" i="46"/>
  <c r="I7673" i="46"/>
  <c r="I7672" i="46"/>
  <c r="I2875" i="46"/>
  <c r="I8410" i="46"/>
  <c r="I8412" i="46"/>
  <c r="I8411" i="46"/>
  <c r="I6686" i="46"/>
  <c r="I6619" i="46"/>
  <c r="I6617" i="46"/>
  <c r="I6622" i="46"/>
  <c r="I6055" i="46"/>
  <c r="I6057" i="46"/>
  <c r="I6058" i="46"/>
  <c r="I6059" i="46"/>
  <c r="I6060" i="46"/>
  <c r="I6064" i="46"/>
  <c r="I8798" i="46"/>
  <c r="I8819" i="46"/>
  <c r="I8787" i="46"/>
  <c r="I8821" i="46"/>
  <c r="I3805" i="46"/>
  <c r="I8414" i="46"/>
  <c r="I3851" i="46"/>
  <c r="I3549" i="46"/>
  <c r="I3550" i="46"/>
  <c r="I3548" i="46"/>
  <c r="I9264" i="46"/>
  <c r="I7364" i="46"/>
  <c r="I7366" i="46"/>
  <c r="I7368" i="46"/>
  <c r="I7370" i="46"/>
  <c r="I7373" i="46"/>
  <c r="I7376" i="46"/>
  <c r="I7378" i="46"/>
  <c r="I7380" i="46"/>
  <c r="I7382" i="46"/>
  <c r="I7385" i="46"/>
  <c r="I7365" i="46"/>
  <c r="I7367" i="46"/>
  <c r="I7369" i="46"/>
  <c r="I7371" i="46"/>
  <c r="I7374" i="46"/>
  <c r="I7377" i="46"/>
  <c r="I7379" i="46"/>
  <c r="I7381" i="46"/>
  <c r="I7383" i="46"/>
  <c r="I7386" i="46"/>
  <c r="I5338" i="46"/>
  <c r="I3792" i="46"/>
  <c r="I8200" i="46"/>
  <c r="I6605" i="46"/>
  <c r="I6604" i="46"/>
  <c r="I6607" i="46"/>
  <c r="I6606" i="46"/>
  <c r="I2926" i="46"/>
  <c r="I6027" i="46"/>
  <c r="I6029" i="46"/>
  <c r="I6030" i="46"/>
  <c r="I6033" i="46"/>
  <c r="I6031" i="46"/>
  <c r="I6032" i="46"/>
  <c r="I6034" i="46"/>
  <c r="I6346" i="46"/>
  <c r="I7438" i="46"/>
  <c r="I7184" i="46"/>
  <c r="I7185" i="46"/>
  <c r="I2934" i="46"/>
  <c r="I2935" i="46"/>
  <c r="I10019" i="46"/>
  <c r="I10018" i="46"/>
  <c r="I10020" i="46"/>
  <c r="I10017" i="46"/>
  <c r="I2254" i="46"/>
  <c r="I8002" i="46"/>
  <c r="I2256" i="46"/>
  <c r="I8001" i="46"/>
  <c r="I2255" i="46"/>
  <c r="I3001" i="46"/>
  <c r="I7674" i="46"/>
  <c r="I7675" i="46"/>
  <c r="I7993" i="46"/>
  <c r="I1790" i="46"/>
  <c r="I440" i="46"/>
  <c r="I446" i="46"/>
  <c r="I438" i="46"/>
  <c r="I447" i="46"/>
  <c r="I454" i="46"/>
  <c r="I442" i="46"/>
  <c r="I443" i="46"/>
  <c r="I451" i="46"/>
  <c r="I6612" i="46"/>
  <c r="I455" i="46"/>
  <c r="I3028" i="46"/>
  <c r="I7970" i="46"/>
  <c r="I7972" i="46"/>
  <c r="I7973" i="46"/>
  <c r="I9582" i="46"/>
  <c r="I2747" i="46"/>
  <c r="I2925" i="46"/>
  <c r="I6613" i="46"/>
  <c r="I6614" i="46"/>
  <c r="I7420" i="46"/>
  <c r="I7421" i="46"/>
  <c r="I7419" i="46"/>
  <c r="I2883" i="46"/>
  <c r="I5569" i="46"/>
  <c r="I5611" i="46"/>
  <c r="I6267" i="46"/>
  <c r="I6268" i="46"/>
  <c r="I6266" i="46"/>
  <c r="I6269" i="46"/>
  <c r="I6270" i="46"/>
  <c r="I6271" i="46"/>
  <c r="I6272" i="46"/>
  <c r="I265" i="46"/>
  <c r="I8205" i="46"/>
  <c r="I6616" i="46"/>
  <c r="I6615" i="46"/>
  <c r="I6618" i="46"/>
  <c r="I6621" i="46"/>
  <c r="I6628" i="46"/>
  <c r="I6629" i="46"/>
  <c r="I6626" i="46"/>
  <c r="I6627" i="46"/>
  <c r="I8202" i="46"/>
  <c r="I8203" i="46"/>
  <c r="I6638" i="46"/>
  <c r="I2803" i="46"/>
  <c r="I2810" i="46"/>
  <c r="I2825" i="46"/>
  <c r="I2887" i="46"/>
  <c r="I2932" i="46"/>
  <c r="I6640" i="46"/>
  <c r="I7387" i="46"/>
  <c r="I7388" i="46"/>
  <c r="I7389" i="46"/>
  <c r="I1687" i="46"/>
  <c r="I1688" i="46" s="1"/>
  <c r="I7390" i="46"/>
  <c r="I5673" i="46"/>
  <c r="I5890" i="46"/>
  <c r="I5891" i="46"/>
  <c r="I5232" i="46"/>
  <c r="I958" i="46"/>
  <c r="I959" i="46"/>
  <c r="I5452" i="46"/>
  <c r="I3442" i="46"/>
  <c r="I3443" i="46"/>
  <c r="I6643" i="46"/>
  <c r="I6644" i="46"/>
  <c r="I6645" i="46"/>
  <c r="I6321" i="46"/>
  <c r="I6322" i="46"/>
  <c r="I6318" i="46"/>
  <c r="I6320" i="46"/>
  <c r="I7403" i="46"/>
  <c r="I6045" i="46"/>
  <c r="I6047" i="46"/>
  <c r="I1840" i="46"/>
  <c r="I6046" i="46"/>
  <c r="I6048" i="46"/>
  <c r="I6049" i="46"/>
  <c r="I6050" i="46"/>
  <c r="I6044" i="46"/>
  <c r="I6054" i="46"/>
  <c r="I6063" i="46"/>
  <c r="I6056" i="46"/>
  <c r="I6061" i="46"/>
  <c r="I6062" i="46"/>
  <c r="I6051" i="46"/>
  <c r="I6053" i="46"/>
  <c r="I6065" i="46"/>
  <c r="I6066" i="46"/>
  <c r="I5359" i="46"/>
  <c r="I6945" i="46"/>
  <c r="I6946" i="46"/>
  <c r="I7242" i="46"/>
  <c r="I284" i="46"/>
  <c r="I6682" i="46"/>
  <c r="I285" i="46"/>
  <c r="I6683" i="46"/>
  <c r="I6620" i="46"/>
  <c r="I9662" i="46"/>
  <c r="I9661" i="46"/>
  <c r="I6625" i="46"/>
  <c r="I6630" i="46"/>
  <c r="I6634" i="46"/>
  <c r="I6624" i="46"/>
  <c r="I6633" i="46"/>
  <c r="I6631" i="46"/>
  <c r="I6632" i="46"/>
  <c r="I6635" i="46"/>
  <c r="I6636" i="46"/>
  <c r="I6623" i="46"/>
  <c r="I5998" i="46"/>
  <c r="I6323" i="46"/>
  <c r="I6327" i="46"/>
  <c r="I6646" i="46"/>
  <c r="I8206" i="46"/>
  <c r="I8207" i="46"/>
  <c r="I8208" i="46"/>
  <c r="I8214" i="46"/>
  <c r="I8215" i="46"/>
  <c r="I6654" i="46"/>
  <c r="I3713" i="46"/>
  <c r="I3710" i="46"/>
  <c r="I3711" i="46"/>
  <c r="I3714" i="46"/>
  <c r="I3716" i="46"/>
  <c r="I7401" i="46"/>
  <c r="I1300" i="46"/>
  <c r="I1301" i="46"/>
  <c r="I1304" i="46"/>
  <c r="I1302" i="46"/>
  <c r="I1303" i="46"/>
  <c r="I5561" i="46"/>
  <c r="I5562" i="46"/>
  <c r="I5563" i="46"/>
  <c r="I1912" i="46"/>
  <c r="I4700" i="46"/>
  <c r="I6647" i="46"/>
  <c r="I8209" i="46"/>
  <c r="I8210" i="46"/>
  <c r="I8211" i="46"/>
  <c r="I8212" i="46"/>
  <c r="I8213" i="46"/>
  <c r="I8216" i="46"/>
  <c r="I8217" i="46"/>
  <c r="I8218" i="46"/>
  <c r="I8220" i="46"/>
  <c r="I8222" i="46"/>
  <c r="I8223" i="46"/>
  <c r="I8230" i="46"/>
  <c r="I8221" i="46"/>
  <c r="I8224" i="46"/>
  <c r="I8225" i="46"/>
  <c r="I8226" i="46"/>
  <c r="I8228" i="46"/>
  <c r="I8229" i="46"/>
  <c r="I8242" i="46"/>
  <c r="I8190" i="46"/>
  <c r="I8189" i="46"/>
  <c r="I6649" i="46"/>
  <c r="I6651" i="46"/>
  <c r="I2909" i="46"/>
  <c r="I3897" i="46"/>
  <c r="I3906" i="46"/>
  <c r="I6652" i="46"/>
  <c r="I8240" i="46"/>
  <c r="I8193" i="46"/>
  <c r="I8192" i="46"/>
  <c r="I8191" i="46"/>
  <c r="I8196" i="46"/>
  <c r="I8198" i="46"/>
  <c r="I8164" i="46"/>
  <c r="I8195" i="46"/>
  <c r="I8197" i="46"/>
  <c r="I8194" i="46"/>
  <c r="I6648" i="46"/>
  <c r="I6650" i="46"/>
  <c r="I6653" i="46"/>
  <c r="I3736" i="46"/>
  <c r="I3738" i="46"/>
  <c r="I3737" i="46"/>
  <c r="I1386" i="46"/>
  <c r="I1349" i="46"/>
  <c r="I7093" i="46"/>
  <c r="I8382" i="46"/>
  <c r="I6370" i="46"/>
  <c r="I6375" i="46"/>
  <c r="I6380" i="46"/>
  <c r="I2929" i="46"/>
  <c r="I2924" i="46"/>
  <c r="I8086" i="46"/>
  <c r="I8087" i="46"/>
  <c r="I8084" i="46"/>
  <c r="I8085" i="46"/>
  <c r="I5955" i="46"/>
  <c r="I5945" i="46"/>
  <c r="I5947" i="46"/>
  <c r="I5949" i="46"/>
  <c r="I5950" i="46"/>
  <c r="I5954" i="46"/>
  <c r="I5948" i="46"/>
  <c r="I5951" i="46"/>
  <c r="I6917" i="46"/>
  <c r="I4735" i="46"/>
  <c r="I4737" i="46"/>
  <c r="I6394" i="46"/>
  <c r="I9686" i="46"/>
  <c r="I3907" i="46"/>
  <c r="I6395" i="46"/>
  <c r="I2994" i="46"/>
  <c r="I6200" i="46"/>
  <c r="I6201" i="46"/>
  <c r="I6915" i="46"/>
  <c r="I6950" i="46"/>
  <c r="I3429" i="46"/>
  <c r="I6338" i="46"/>
  <c r="I7183" i="46"/>
  <c r="I9910" i="46"/>
  <c r="I9616" i="46"/>
  <c r="I9617" i="46"/>
  <c r="I9618" i="46"/>
  <c r="I5453" i="46"/>
  <c r="I3840" i="46"/>
  <c r="I3841" i="46"/>
  <c r="I8385" i="46"/>
  <c r="I8387" i="46"/>
  <c r="I7241" i="46"/>
  <c r="I7243" i="46"/>
  <c r="I5943" i="46"/>
  <c r="I6977" i="46"/>
  <c r="I6978" i="46"/>
  <c r="I952" i="46"/>
  <c r="I3430" i="46"/>
  <c r="I8367" i="46"/>
  <c r="I7415" i="46"/>
  <c r="I6144" i="46"/>
  <c r="I6145" i="46"/>
  <c r="I6146" i="46"/>
  <c r="I6147" i="46"/>
  <c r="I6148" i="46"/>
  <c r="I6149" i="46"/>
  <c r="I5957" i="46"/>
  <c r="I5958" i="46"/>
  <c r="I5942" i="46"/>
  <c r="I5944" i="46"/>
  <c r="I5959" i="46"/>
  <c r="I777" i="46"/>
  <c r="I5961" i="46"/>
  <c r="I5960" i="46"/>
  <c r="I3837" i="46"/>
  <c r="I2451" i="46"/>
  <c r="I2450" i="46"/>
  <c r="I7062" i="46"/>
  <c r="I6397" i="46"/>
  <c r="I6398" i="46"/>
  <c r="I6415" i="46"/>
  <c r="I6416" i="46"/>
  <c r="I1471" i="46"/>
  <c r="I6417" i="46"/>
  <c r="I6418" i="46"/>
  <c r="I6419" i="46"/>
  <c r="I6420" i="46"/>
  <c r="I4099" i="46"/>
  <c r="I4100" i="46"/>
  <c r="I5353" i="46"/>
  <c r="I5354" i="46"/>
  <c r="I4101" i="46"/>
  <c r="I8364" i="46"/>
  <c r="I8368" i="46"/>
  <c r="I8604" i="46"/>
  <c r="I8605" i="46"/>
  <c r="I8606" i="46"/>
  <c r="I8607" i="46"/>
  <c r="I8320" i="46"/>
  <c r="I6035" i="46"/>
  <c r="I6036" i="46"/>
  <c r="I6038" i="46"/>
  <c r="I6037" i="46"/>
  <c r="I3712" i="46"/>
  <c r="I3715" i="46"/>
  <c r="I8386" i="46"/>
  <c r="I1872" i="46"/>
  <c r="I1875" i="46"/>
  <c r="I1876" i="46"/>
  <c r="I1877" i="46"/>
  <c r="I1878" i="46"/>
  <c r="I1879" i="46"/>
  <c r="I29" i="46"/>
  <c r="I1874" i="46"/>
  <c r="I1883" i="46"/>
  <c r="I1884" i="46"/>
  <c r="I1885" i="46"/>
  <c r="I1886" i="46"/>
  <c r="I1880" i="46"/>
  <c r="I1888" i="46"/>
  <c r="I6292" i="46"/>
  <c r="I7531" i="46"/>
  <c r="I7532" i="46"/>
  <c r="I6296" i="46"/>
  <c r="I9933" i="46"/>
  <c r="I7537" i="46"/>
  <c r="I7536" i="46"/>
  <c r="I7535" i="46"/>
  <c r="I7084" i="46"/>
  <c r="I2370" i="46"/>
  <c r="I7087" i="46"/>
  <c r="I8378" i="46"/>
  <c r="I8379" i="46"/>
  <c r="I8380" i="46"/>
  <c r="I8381" i="46"/>
  <c r="I7813" i="46"/>
  <c r="I7083" i="46"/>
  <c r="I7085" i="46"/>
  <c r="I7086" i="46"/>
  <c r="I7088" i="46"/>
  <c r="I1497" i="46"/>
  <c r="I6480" i="46"/>
  <c r="I6471" i="46"/>
  <c r="I6305" i="46"/>
  <c r="I6307" i="46"/>
  <c r="I9229" i="46"/>
  <c r="I8678" i="46"/>
  <c r="I3540" i="46"/>
  <c r="I3538" i="46"/>
  <c r="I3539" i="46"/>
  <c r="I8143" i="46"/>
  <c r="I8142" i="46"/>
  <c r="I8141" i="46"/>
  <c r="I6160" i="46"/>
  <c r="I6162" i="46"/>
  <c r="I6166" i="46"/>
  <c r="I6163" i="46"/>
  <c r="I6164" i="46"/>
  <c r="I6165" i="46"/>
  <c r="I6161" i="46"/>
  <c r="I6168" i="46"/>
  <c r="I6169" i="46"/>
  <c r="I6167" i="46"/>
  <c r="I1319" i="46"/>
  <c r="I10011" i="46"/>
  <c r="I3830" i="46"/>
  <c r="I3831" i="46"/>
  <c r="I3832" i="46"/>
  <c r="I3676" i="46"/>
  <c r="I7247" i="46"/>
  <c r="I7248" i="46"/>
  <c r="I6981" i="46"/>
  <c r="I7250" i="46"/>
  <c r="I7251" i="46"/>
  <c r="I7249" i="46"/>
  <c r="I3677" i="46"/>
  <c r="I6982" i="46"/>
  <c r="I6983" i="46"/>
  <c r="I8376" i="46"/>
  <c r="I3761" i="46"/>
  <c r="I3760" i="46"/>
  <c r="I3762" i="46"/>
  <c r="I7158" i="46"/>
  <c r="I7159" i="46"/>
  <c r="I7859" i="46"/>
  <c r="I3843" i="46"/>
  <c r="I8140" i="46"/>
  <c r="I6428" i="46"/>
  <c r="I5343" i="46"/>
  <c r="I7671" i="46"/>
  <c r="I2801" i="46"/>
  <c r="I7052" i="46"/>
  <c r="I8112" i="46"/>
  <c r="I8113" i="46"/>
  <c r="I8114" i="46"/>
  <c r="I7751" i="46"/>
  <c r="I7051" i="46"/>
  <c r="I8110" i="46"/>
  <c r="I7053" i="46"/>
  <c r="I8115" i="46"/>
  <c r="I7056" i="46"/>
  <c r="I6324" i="46"/>
  <c r="I1393" i="46"/>
  <c r="I6325" i="46"/>
  <c r="I6326" i="46"/>
  <c r="I6328" i="46"/>
  <c r="I6142" i="46"/>
  <c r="I6143" i="46"/>
  <c r="I6347" i="46"/>
  <c r="I7006" i="46"/>
  <c r="I7008" i="46"/>
  <c r="I7011" i="46"/>
  <c r="I7007" i="46"/>
  <c r="I7010" i="46"/>
  <c r="I7012" i="46"/>
  <c r="I7013" i="46"/>
  <c r="I1968" i="46"/>
  <c r="I1970" i="46"/>
  <c r="I6172" i="46"/>
  <c r="I1967" i="46"/>
  <c r="I1969" i="46"/>
  <c r="I188" i="46"/>
  <c r="I189" i="46"/>
  <c r="I951" i="46"/>
  <c r="I1864" i="46"/>
  <c r="I1871" i="46"/>
  <c r="I1866" i="46"/>
  <c r="I1867" i="46"/>
  <c r="I1868" i="46"/>
  <c r="I1865" i="46"/>
  <c r="I1869" i="46"/>
  <c r="I3263" i="46"/>
  <c r="I1870" i="46"/>
  <c r="I7992" i="46"/>
  <c r="I7994" i="46"/>
  <c r="I2854" i="46"/>
  <c r="I271" i="46"/>
  <c r="I6280" i="46"/>
  <c r="I6240" i="46"/>
  <c r="I6241" i="46"/>
  <c r="I6283" i="46"/>
  <c r="I4006" i="46"/>
  <c r="I8583" i="46"/>
  <c r="I7152" i="46"/>
  <c r="I7153" i="46"/>
  <c r="I1616" i="46"/>
  <c r="I4007" i="46"/>
  <c r="I7142" i="46"/>
  <c r="I3427" i="46"/>
  <c r="I3428" i="46"/>
  <c r="I5761" i="46"/>
  <c r="I6231" i="46"/>
  <c r="I6298" i="46"/>
  <c r="I2953" i="46"/>
  <c r="I4426" i="46"/>
  <c r="I4427" i="46"/>
  <c r="I7544" i="46"/>
  <c r="I7542" i="46"/>
  <c r="I7543" i="46"/>
  <c r="I3380" i="46"/>
  <c r="I3299" i="46"/>
  <c r="I969" i="46"/>
  <c r="I970" i="46"/>
  <c r="I971" i="46"/>
  <c r="I973" i="46"/>
  <c r="I968" i="46"/>
  <c r="I972" i="46"/>
  <c r="I6285" i="46"/>
  <c r="I6286" i="46"/>
  <c r="I6287" i="46"/>
  <c r="I6288" i="46"/>
  <c r="I6289" i="46"/>
  <c r="I7518" i="46"/>
  <c r="I7519" i="46"/>
  <c r="I7539" i="46"/>
  <c r="I6300" i="46"/>
  <c r="I9039" i="46"/>
  <c r="I9040" i="46"/>
  <c r="I2927" i="46"/>
  <c r="I7106" i="46"/>
  <c r="I7107" i="46"/>
  <c r="I1427" i="46"/>
  <c r="I5583" i="46"/>
  <c r="I5582" i="46"/>
  <c r="I8375" i="46"/>
  <c r="I7244" i="46"/>
  <c r="I7246" i="46"/>
  <c r="I3654" i="46"/>
  <c r="I6951" i="46"/>
  <c r="I7061" i="46"/>
  <c r="I8508" i="46"/>
  <c r="I4438" i="46"/>
  <c r="I6389" i="46"/>
  <c r="I1895" i="46"/>
  <c r="I6124" i="46"/>
  <c r="I6132" i="46"/>
  <c r="I6123" i="46"/>
  <c r="I5984" i="46"/>
  <c r="I6136" i="46"/>
  <c r="I3773" i="46"/>
  <c r="I3774" i="46"/>
  <c r="I619" i="46"/>
  <c r="I3775" i="46"/>
  <c r="I3776" i="46"/>
  <c r="I2972" i="46"/>
  <c r="I3779" i="46"/>
  <c r="I3780" i="46"/>
  <c r="I6483" i="46"/>
  <c r="I3778" i="46"/>
  <c r="I3781" i="46"/>
  <c r="I3782" i="46"/>
  <c r="I3783" i="46"/>
  <c r="I211" i="46"/>
  <c r="I212" i="46"/>
  <c r="I2850" i="46"/>
  <c r="I6278" i="46"/>
  <c r="I5570" i="46"/>
  <c r="I595" i="46"/>
  <c r="I596" i="46"/>
  <c r="I597" i="46"/>
  <c r="I600" i="46"/>
  <c r="I601" i="46"/>
  <c r="I598" i="46"/>
  <c r="I599" i="46"/>
  <c r="I603" i="46"/>
  <c r="I602" i="46"/>
  <c r="I605" i="46"/>
  <c r="I606" i="46"/>
  <c r="I3815" i="46"/>
  <c r="I3359" i="46"/>
  <c r="I3357" i="46"/>
  <c r="I3358" i="46"/>
  <c r="I3814" i="46"/>
  <c r="I6359" i="46"/>
  <c r="I6360" i="46"/>
  <c r="I9049" i="46"/>
  <c r="I9050" i="46"/>
  <c r="I9051" i="46"/>
  <c r="I9052" i="46"/>
  <c r="I9055" i="46"/>
  <c r="I2867" i="46"/>
  <c r="I2865" i="46"/>
  <c r="I2851" i="46"/>
  <c r="I3507" i="46"/>
  <c r="I7820" i="46"/>
  <c r="I7763" i="46"/>
  <c r="I9161" i="46"/>
  <c r="I9164" i="46"/>
  <c r="I3725" i="46"/>
  <c r="I8116" i="46"/>
  <c r="I8117" i="46"/>
  <c r="I7753" i="46"/>
  <c r="I8111" i="46"/>
  <c r="I7752" i="46"/>
  <c r="I8377" i="46"/>
  <c r="I7757" i="46"/>
  <c r="I7758" i="46"/>
  <c r="I7760" i="46"/>
  <c r="I7776" i="46"/>
  <c r="I7057" i="46"/>
  <c r="I7058" i="46"/>
  <c r="I7754" i="46"/>
  <c r="I7755" i="46"/>
  <c r="I7756" i="46"/>
  <c r="I7759" i="46"/>
  <c r="I7766" i="46"/>
  <c r="I918" i="46"/>
  <c r="I919" i="46"/>
  <c r="I920" i="46"/>
  <c r="I921" i="46"/>
  <c r="I924" i="46"/>
  <c r="I925" i="46"/>
  <c r="I926" i="46"/>
  <c r="I927" i="46"/>
  <c r="I928" i="46"/>
  <c r="I915" i="46"/>
  <c r="I916" i="46"/>
  <c r="I917" i="46"/>
  <c r="I922" i="46"/>
  <c r="I923" i="46"/>
  <c r="I3280" i="46"/>
  <c r="I2844" i="46"/>
  <c r="I2045" i="46"/>
  <c r="I6467" i="46"/>
  <c r="I6468" i="46"/>
  <c r="I8107" i="46"/>
  <c r="I8106" i="46"/>
  <c r="I722" i="46"/>
  <c r="I723" i="46"/>
  <c r="I8374" i="46"/>
  <c r="I5991" i="46"/>
  <c r="I2881" i="46"/>
  <c r="I3002" i="46"/>
  <c r="I2882" i="46"/>
  <c r="I2846" i="46"/>
  <c r="I6444" i="46"/>
  <c r="I6445" i="46"/>
  <c r="I2813" i="46"/>
  <c r="I2812" i="46"/>
  <c r="I458" i="46"/>
  <c r="I459" i="46"/>
  <c r="I461" i="46"/>
  <c r="I3784" i="46"/>
  <c r="I6484" i="46"/>
  <c r="I6485" i="46"/>
  <c r="I6486" i="46"/>
  <c r="I3785" i="46"/>
  <c r="I213" i="46"/>
  <c r="I4451" i="46"/>
  <c r="I4452" i="46" s="1"/>
  <c r="I2889" i="46"/>
  <c r="I2912" i="46"/>
  <c r="I2916" i="46"/>
  <c r="I2918" i="46"/>
  <c r="I4458" i="46"/>
  <c r="I4455" i="46"/>
  <c r="I5041" i="46"/>
  <c r="I5042" i="46" s="1"/>
  <c r="I2848" i="46"/>
  <c r="I2852" i="46"/>
  <c r="I2933" i="46"/>
  <c r="I444" i="46"/>
  <c r="I445" i="46"/>
  <c r="I998" i="46"/>
  <c r="I108" i="46"/>
  <c r="I110" i="46"/>
  <c r="I111" i="46"/>
  <c r="I107" i="46"/>
  <c r="I109" i="46"/>
  <c r="I9397" i="46"/>
  <c r="I2234" i="46"/>
  <c r="I4675" i="46"/>
  <c r="I1324" i="46"/>
  <c r="I1325" i="46" s="1"/>
  <c r="I6481" i="46"/>
  <c r="I1494" i="46"/>
  <c r="I3990" i="46"/>
  <c r="I6413" i="46"/>
  <c r="I2988" i="46"/>
  <c r="I3009" i="46"/>
  <c r="I2946" i="46"/>
  <c r="I3920" i="46"/>
  <c r="I3921" i="46"/>
  <c r="I2329" i="46"/>
  <c r="I2102" i="46"/>
  <c r="I9633" i="46"/>
  <c r="I9634" i="46"/>
  <c r="I8055" i="46"/>
  <c r="I8056" i="46"/>
  <c r="I5483" i="46"/>
  <c r="I5486" i="46"/>
  <c r="I296" i="46"/>
  <c r="I883" i="46"/>
  <c r="I884" i="46"/>
  <c r="I2940" i="46"/>
  <c r="I4460" i="46"/>
  <c r="I942" i="46"/>
  <c r="I943" i="46"/>
  <c r="I934" i="46"/>
  <c r="I939" i="46"/>
  <c r="I940" i="46"/>
  <c r="I935" i="46"/>
  <c r="I936" i="46"/>
  <c r="I937" i="46"/>
  <c r="I938" i="46"/>
  <c r="I941" i="46"/>
  <c r="I2998" i="46"/>
  <c r="I2376" i="46"/>
  <c r="I1534" i="46"/>
  <c r="I3330" i="46"/>
  <c r="I6637" i="46"/>
  <c r="I2899" i="46"/>
  <c r="I228" i="46"/>
  <c r="I1293" i="46"/>
  <c r="I1295" i="46"/>
  <c r="I1296" i="46"/>
  <c r="I1294" i="46"/>
  <c r="I7298" i="46"/>
  <c r="I3904" i="46"/>
  <c r="I1421" i="46"/>
  <c r="I2333" i="46"/>
  <c r="I2334" i="46"/>
  <c r="I2332" i="46"/>
  <c r="I2335" i="46"/>
  <c r="I2336" i="46"/>
  <c r="I2337" i="46"/>
  <c r="I2338" i="46"/>
  <c r="I2339" i="46"/>
  <c r="I2340" i="46"/>
  <c r="I2341" i="46"/>
  <c r="I3353" i="46"/>
  <c r="I5252" i="46"/>
  <c r="I9871" i="46"/>
  <c r="I7294" i="46"/>
  <c r="I7295" i="46"/>
  <c r="I9919" i="46"/>
  <c r="I9918" i="46"/>
  <c r="I9928" i="46"/>
  <c r="I4494" i="46"/>
  <c r="I4495" i="46"/>
  <c r="I4496" i="46"/>
  <c r="I4497" i="46"/>
  <c r="I4499" i="46"/>
  <c r="I4500" i="46"/>
  <c r="I4501" i="46"/>
  <c r="I7665" i="46"/>
  <c r="I4502" i="46"/>
  <c r="I4505" i="46"/>
  <c r="I4507" i="46"/>
  <c r="I4508" i="46"/>
  <c r="I4513" i="46"/>
  <c r="I4516" i="46"/>
  <c r="I4503" i="46"/>
  <c r="I4504" i="46"/>
  <c r="I4510" i="46"/>
  <c r="I4511" i="46"/>
  <c r="I4514" i="46"/>
  <c r="I4520" i="46"/>
  <c r="I4506" i="46"/>
  <c r="I4509" i="46"/>
  <c r="I4515" i="46"/>
  <c r="I4512" i="46"/>
  <c r="I4519" i="46"/>
  <c r="I4517" i="46"/>
  <c r="I4518" i="46"/>
  <c r="I4521" i="46"/>
  <c r="I4522" i="46"/>
  <c r="I4523" i="46"/>
  <c r="I1606" i="46"/>
  <c r="I1607" i="46"/>
  <c r="I1032" i="46"/>
  <c r="I239" i="46"/>
  <c r="I4855" i="46"/>
  <c r="I3161" i="46"/>
  <c r="I3163" i="46"/>
  <c r="I4293" i="46"/>
  <c r="I4292" i="46"/>
  <c r="I34" i="46"/>
  <c r="I1576" i="46"/>
  <c r="I4738" i="46"/>
  <c r="I4747" i="46"/>
  <c r="I4736" i="46"/>
  <c r="I4739" i="46"/>
  <c r="I10021" i="46"/>
  <c r="I6343" i="46"/>
  <c r="I6344" i="46" s="1"/>
  <c r="I6842" i="46"/>
  <c r="I1456" i="46"/>
  <c r="I1455" i="46"/>
  <c r="I4439" i="46"/>
  <c r="I1457" i="46"/>
  <c r="I5157" i="46"/>
  <c r="I6913" i="46"/>
  <c r="I5500" i="46"/>
  <c r="I1569" i="46"/>
  <c r="I1570" i="46"/>
  <c r="I1571" i="46"/>
  <c r="I1572" i="46"/>
  <c r="I7297" i="46"/>
  <c r="I3199" i="46"/>
  <c r="I4652" i="46"/>
  <c r="I2766" i="46"/>
  <c r="I2767" i="46"/>
  <c r="I5513" i="46"/>
  <c r="I5514" i="46"/>
  <c r="I158" i="46"/>
  <c r="I960" i="46"/>
  <c r="I961" i="46"/>
  <c r="I8423" i="46"/>
  <c r="I10022" i="46"/>
  <c r="I1401" i="46"/>
  <c r="I1402" i="46" s="1"/>
  <c r="I1403" i="46" s="1"/>
  <c r="I907" i="46"/>
  <c r="I905" i="46"/>
  <c r="I906" i="46"/>
  <c r="I7296" i="46"/>
  <c r="I7187" i="46"/>
  <c r="I3905" i="46"/>
  <c r="I3763" i="46"/>
  <c r="I5242" i="46"/>
  <c r="I3717" i="46"/>
  <c r="I5243" i="46"/>
  <c r="I7413" i="46"/>
  <c r="I7416" i="46"/>
  <c r="I1638" i="46"/>
  <c r="I7182" i="46"/>
  <c r="I1375" i="46"/>
  <c r="I1376" i="46"/>
  <c r="I4355" i="46"/>
  <c r="I4356" i="46"/>
  <c r="I4357" i="46"/>
  <c r="I1377" i="46"/>
  <c r="I1378" i="46"/>
  <c r="I80" i="46"/>
  <c r="I81" i="46"/>
  <c r="I89" i="46"/>
  <c r="I90" i="46"/>
  <c r="I2770" i="46"/>
  <c r="I82" i="46"/>
  <c r="I83" i="46"/>
  <c r="I84" i="46"/>
  <c r="I85" i="46"/>
  <c r="I91" i="46"/>
  <c r="I92" i="46"/>
  <c r="I93" i="46"/>
  <c r="I86" i="46"/>
  <c r="I1532" i="46"/>
  <c r="I5509" i="46"/>
  <c r="I724" i="46"/>
  <c r="I725" i="46"/>
  <c r="I1533" i="46"/>
  <c r="I2331" i="46"/>
  <c r="I2989" i="46"/>
  <c r="I7282" i="46"/>
  <c r="I885" i="46"/>
  <c r="I886" i="46"/>
  <c r="I888" i="46"/>
  <c r="I2950" i="46"/>
  <c r="I887" i="46"/>
  <c r="I889" i="46"/>
  <c r="I890" i="46"/>
  <c r="I6639" i="46"/>
  <c r="I5656" i="46"/>
  <c r="I5657" i="46" s="1"/>
  <c r="I8066" i="46"/>
  <c r="I6642" i="46"/>
  <c r="I1073" i="46"/>
  <c r="I1854" i="46"/>
  <c r="I1855" i="46" s="1"/>
  <c r="I1856" i="46"/>
  <c r="I1857" i="46" s="1"/>
  <c r="I1201" i="46"/>
  <c r="I1202" i="46"/>
  <c r="I978" i="46"/>
  <c r="I979" i="46"/>
  <c r="I980" i="46"/>
  <c r="I982" i="46"/>
  <c r="I983" i="46"/>
  <c r="I976" i="46"/>
  <c r="I977" i="46"/>
  <c r="I981" i="46"/>
  <c r="I984" i="46"/>
  <c r="I5668" i="46"/>
  <c r="I5669" i="46" s="1"/>
  <c r="I5658" i="46"/>
  <c r="I5659" i="46" s="1"/>
  <c r="I6641" i="46"/>
  <c r="I1486" i="46"/>
  <c r="I1487" i="46" s="1"/>
  <c r="I1488" i="46"/>
  <c r="I1489" i="46" s="1"/>
  <c r="I1275" i="46"/>
  <c r="I1289" i="46"/>
  <c r="I1290" i="46" s="1"/>
  <c r="I1392" i="46"/>
  <c r="I6319" i="46"/>
  <c r="I1599" i="46"/>
  <c r="I1598" i="46"/>
  <c r="I1816" i="46"/>
  <c r="I7328" i="46"/>
  <c r="I5614" i="46"/>
  <c r="I1320" i="46"/>
  <c r="I1321" i="46"/>
  <c r="I5340" i="46"/>
  <c r="I5342" i="46"/>
  <c r="I1323" i="46"/>
  <c r="I1322" i="46"/>
  <c r="I5565" i="46"/>
  <c r="I3680" i="46"/>
  <c r="I3681" i="46"/>
  <c r="I4686" i="46"/>
  <c r="I4685" i="46"/>
  <c r="I4684" i="46"/>
  <c r="I5269" i="46"/>
  <c r="I5571" i="46"/>
  <c r="I5572" i="46"/>
  <c r="I4947" i="46"/>
  <c r="I9745" i="46"/>
  <c r="I10052" i="46"/>
  <c r="I10053" i="46"/>
  <c r="I10054" i="46"/>
  <c r="I10055" i="46"/>
  <c r="I642" i="46"/>
  <c r="I8554" i="46"/>
  <c r="I644" i="46"/>
  <c r="I8555" i="46"/>
  <c r="I2533" i="46"/>
  <c r="I2534" i="46"/>
  <c r="I4364" i="46"/>
  <c r="I4376" i="46"/>
  <c r="I7462" i="46"/>
  <c r="I4368" i="46"/>
  <c r="I1908" i="46"/>
  <c r="I7464" i="46"/>
  <c r="I7463" i="46"/>
  <c r="I1909" i="46"/>
  <c r="I4362" i="46"/>
  <c r="I4381" i="46"/>
  <c r="I3193" i="46"/>
  <c r="I8512" i="46"/>
  <c r="I2657" i="46"/>
  <c r="I340" i="46"/>
  <c r="I2658" i="46"/>
  <c r="I2659" i="46"/>
  <c r="I9073" i="46"/>
  <c r="I9074" i="46"/>
  <c r="I1350" i="46"/>
  <c r="I1351" i="46" s="1"/>
  <c r="I9929" i="46"/>
  <c r="I9930" i="46"/>
  <c r="I1385" i="46"/>
  <c r="I9038" i="46"/>
  <c r="I9064" i="46"/>
  <c r="I8047" i="46"/>
  <c r="I8048" i="46"/>
  <c r="I8049" i="46"/>
  <c r="I8050" i="46"/>
  <c r="I8051" i="46"/>
  <c r="I6041" i="46"/>
  <c r="I1426" i="46"/>
  <c r="I1584" i="46"/>
  <c r="I2458" i="46"/>
  <c r="I8509" i="46"/>
  <c r="I2459" i="46"/>
  <c r="I2460" i="46"/>
  <c r="I593" i="46"/>
  <c r="I3777" i="46"/>
  <c r="I1504" i="46"/>
  <c r="I1506" i="46"/>
  <c r="I1507" i="46"/>
  <c r="I9891" i="46"/>
  <c r="I4358" i="46"/>
  <c r="I7291" i="46"/>
  <c r="I7292" i="46"/>
  <c r="I604" i="46"/>
  <c r="I4359" i="46"/>
  <c r="I3396" i="46"/>
  <c r="I8384" i="46"/>
  <c r="I8383" i="46"/>
  <c r="I536" i="46"/>
  <c r="I7303" i="46"/>
  <c r="I7460" i="46"/>
  <c r="I7461" i="46"/>
  <c r="I3217" i="46"/>
  <c r="I3614" i="46"/>
  <c r="I150" i="46"/>
  <c r="I3615" i="46"/>
  <c r="I149" i="46"/>
  <c r="I4328" i="46"/>
  <c r="I5235" i="46"/>
  <c r="I5234" i="46"/>
  <c r="I9865" i="46"/>
  <c r="I7424" i="46"/>
  <c r="I7425" i="46"/>
  <c r="I1862" i="46"/>
  <c r="I7060" i="46"/>
  <c r="I1602" i="46"/>
  <c r="I3207" i="46"/>
  <c r="I7470" i="46"/>
  <c r="I1178" i="46"/>
  <c r="I7718" i="46"/>
  <c r="I4056" i="46"/>
  <c r="I2564" i="46"/>
  <c r="I2464" i="46"/>
  <c r="I1873" i="46"/>
  <c r="I5542" i="46"/>
  <c r="I1608" i="46"/>
  <c r="I1590" i="46"/>
  <c r="I1381" i="46"/>
  <c r="I1382" i="46"/>
  <c r="I1383" i="46"/>
  <c r="I1384" i="46"/>
  <c r="I1516" i="46"/>
  <c r="I1518" i="46"/>
  <c r="I1499" i="46"/>
  <c r="I6472" i="46"/>
  <c r="I7557" i="46"/>
  <c r="I7558" i="46" s="1"/>
  <c r="I8677" i="46"/>
  <c r="I3542" i="46"/>
  <c r="I7555" i="46"/>
  <c r="I7556" i="46" s="1"/>
  <c r="I7559" i="46"/>
  <c r="I7560" i="46" s="1"/>
  <c r="I10023" i="46"/>
  <c r="I314" i="46"/>
  <c r="I6339" i="46"/>
  <c r="I1404" i="46"/>
  <c r="I6340" i="46"/>
  <c r="I3965" i="46"/>
  <c r="I2055" i="46"/>
  <c r="I2535" i="46"/>
  <c r="I2536" i="46" s="1"/>
  <c r="I2056" i="46"/>
  <c r="I2149" i="46"/>
  <c r="I2151" i="46"/>
  <c r="I4443" i="46"/>
  <c r="I7719" i="46"/>
  <c r="I4441" i="46"/>
  <c r="I2499" i="46"/>
  <c r="I2501" i="46"/>
  <c r="I957" i="46"/>
  <c r="I2041" i="46"/>
  <c r="I956" i="46"/>
  <c r="I7659" i="46"/>
  <c r="I7660" i="46"/>
  <c r="I2044" i="46"/>
  <c r="I10002" i="46"/>
  <c r="I8012" i="46"/>
  <c r="I5273" i="46"/>
  <c r="I5272" i="46"/>
  <c r="I1282" i="46"/>
  <c r="I1283" i="46" s="1"/>
  <c r="I1270" i="46"/>
  <c r="I1271" i="46" s="1"/>
  <c r="I1272" i="46" s="1"/>
  <c r="I1390" i="46"/>
  <c r="I1391" i="46" s="1"/>
  <c r="I3410" i="46"/>
  <c r="I3326" i="46"/>
  <c r="I1437" i="46"/>
  <c r="I1438" i="46"/>
  <c r="I1439" i="46"/>
  <c r="I4477" i="46"/>
  <c r="I1313" i="46"/>
  <c r="I1314" i="46" s="1"/>
  <c r="I6085" i="46"/>
  <c r="I6086" i="46" s="1"/>
  <c r="I2555" i="46"/>
  <c r="I8390" i="46"/>
  <c r="I8391" i="46"/>
  <c r="I4329" i="46"/>
  <c r="I6082" i="46"/>
  <c r="I6083" i="46" s="1"/>
  <c r="I8567" i="46"/>
  <c r="I2541" i="46"/>
  <c r="I2542" i="46"/>
  <c r="I8569" i="46"/>
  <c r="I8568" i="46"/>
  <c r="I2652" i="46"/>
  <c r="I2653" i="46"/>
  <c r="I2654" i="46"/>
  <c r="I2655" i="46"/>
  <c r="I8503" i="46"/>
  <c r="I8504" i="46"/>
  <c r="I1591" i="46"/>
  <c r="I7496" i="46"/>
  <c r="I7497" i="46"/>
  <c r="I7495" i="46"/>
  <c r="I7502" i="46"/>
  <c r="I7498" i="46"/>
  <c r="I7499" i="46"/>
  <c r="I7500" i="46"/>
  <c r="I7501" i="46"/>
  <c r="I1550" i="46"/>
  <c r="I6731" i="46"/>
  <c r="I6732" i="46"/>
  <c r="I1549" i="46"/>
  <c r="I8768" i="46"/>
  <c r="I196" i="46"/>
  <c r="I195" i="46"/>
  <c r="I3901" i="46"/>
  <c r="I4385" i="46"/>
  <c r="I4387" i="46"/>
  <c r="I4386" i="46"/>
  <c r="I2948" i="46"/>
  <c r="I2381" i="46"/>
  <c r="I1592" i="46"/>
  <c r="I1593" i="46"/>
  <c r="I1594" i="46"/>
  <c r="I1595" i="46"/>
  <c r="I6995" i="46"/>
  <c r="I7000" i="46"/>
  <c r="I4410" i="46"/>
  <c r="I2975" i="46"/>
  <c r="I2976" i="46"/>
  <c r="I4057" i="46"/>
  <c r="I3400" i="46"/>
  <c r="I9584" i="46"/>
  <c r="I7723" i="46"/>
  <c r="I7722" i="46"/>
  <c r="I7725" i="46"/>
  <c r="I7724" i="46"/>
  <c r="I1910" i="46"/>
  <c r="I4363" i="46"/>
  <c r="I4365" i="46"/>
  <c r="I4369" i="46"/>
  <c r="I4370" i="46"/>
  <c r="I4372" i="46"/>
  <c r="I4366" i="46"/>
  <c r="I4367" i="46"/>
  <c r="I4371" i="46"/>
  <c r="I4373" i="46"/>
  <c r="I4374" i="46"/>
  <c r="I4375" i="46"/>
  <c r="I4379" i="46"/>
  <c r="I4380" i="46"/>
  <c r="I4377" i="46"/>
  <c r="I4378" i="46"/>
  <c r="I4384" i="46"/>
  <c r="I3922" i="46"/>
  <c r="I6352" i="46"/>
  <c r="I1906" i="46"/>
  <c r="I1157" i="46"/>
  <c r="I1160" i="46"/>
  <c r="I1161" i="46" s="1"/>
  <c r="I1162" i="46"/>
  <c r="I1163" i="46" s="1"/>
  <c r="I1164" i="46"/>
  <c r="I1165" i="46" s="1"/>
  <c r="I1166" i="46" s="1"/>
  <c r="I1170" i="46"/>
  <c r="I1171" i="46" s="1"/>
  <c r="I1167" i="46"/>
  <c r="I1168" i="46" s="1"/>
  <c r="I1169" i="46" s="1"/>
  <c r="I1155" i="46"/>
  <c r="I1156" i="46" s="1"/>
  <c r="I5462" i="46"/>
  <c r="I356" i="46"/>
  <c r="I5396" i="46"/>
  <c r="I5403" i="46"/>
  <c r="I5404" i="46"/>
  <c r="I5415" i="46"/>
  <c r="I5419" i="46"/>
  <c r="I5420" i="46"/>
  <c r="I5397" i="46"/>
  <c r="I5398" i="46"/>
  <c r="I5399" i="46"/>
  <c r="I5400" i="46"/>
  <c r="I5402" i="46"/>
  <c r="I5407" i="46"/>
  <c r="I5401" i="46"/>
  <c r="I5406" i="46"/>
  <c r="I5408" i="46"/>
  <c r="I5409" i="46"/>
  <c r="I5410" i="46"/>
  <c r="I5421" i="46"/>
  <c r="I5405" i="46"/>
  <c r="I5431" i="46"/>
  <c r="I5432" i="46"/>
  <c r="I5433" i="46"/>
  <c r="I5435" i="46"/>
  <c r="I5437" i="46"/>
  <c r="I5423" i="46"/>
  <c r="I5425" i="46"/>
  <c r="I5426" i="46"/>
  <c r="I3909" i="46"/>
  <c r="I5429" i="46"/>
  <c r="I5436" i="46"/>
  <c r="I4092" i="46"/>
  <c r="I2568" i="46"/>
  <c r="I2569" i="46"/>
  <c r="I8394" i="46"/>
  <c r="I8395" i="46"/>
  <c r="I8393" i="46"/>
  <c r="I2686" i="46"/>
  <c r="I2172" i="46"/>
  <c r="I3003" i="46"/>
  <c r="I5411" i="46"/>
  <c r="I5412" i="46"/>
  <c r="I5413" i="46"/>
  <c r="I5414" i="46"/>
  <c r="I5417" i="46"/>
  <c r="I5418" i="46"/>
  <c r="I1372" i="46"/>
  <c r="I1373" i="46"/>
  <c r="I1374" i="46"/>
  <c r="I7458" i="46"/>
  <c r="I3441" i="46"/>
  <c r="I4572" i="46"/>
  <c r="I4573" i="46"/>
  <c r="I4574" i="46"/>
  <c r="I4461" i="46"/>
  <c r="I5382" i="46"/>
  <c r="I5383" i="46"/>
  <c r="I5384" i="46"/>
  <c r="I5388" i="46"/>
  <c r="I5389" i="46"/>
  <c r="I5392" i="46"/>
  <c r="I3910" i="46"/>
  <c r="I5427" i="46"/>
  <c r="I293" i="46"/>
  <c r="I294" i="46"/>
  <c r="I5428" i="46"/>
  <c r="I5385" i="46"/>
  <c r="I5391" i="46"/>
  <c r="I5393" i="46"/>
  <c r="I5394" i="46"/>
  <c r="I5395" i="46"/>
  <c r="I5416" i="46"/>
  <c r="I5422" i="46"/>
  <c r="I5424" i="46"/>
  <c r="I5434" i="46"/>
  <c r="I5430" i="46"/>
  <c r="I5438" i="46"/>
  <c r="I3206" i="46"/>
  <c r="I7541" i="46"/>
  <c r="I3900" i="46"/>
  <c r="I3899" i="46"/>
  <c r="I1291" i="46"/>
  <c r="I1292" i="46" s="1"/>
  <c r="I3352" i="46"/>
  <c r="I2449" i="46"/>
  <c r="I2515" i="46"/>
  <c r="I2508" i="46"/>
  <c r="I2509" i="46"/>
  <c r="I2510" i="46"/>
  <c r="I8516" i="46"/>
  <c r="I8514" i="46"/>
  <c r="I8515" i="46"/>
  <c r="I8517" i="46"/>
  <c r="I7329" i="46"/>
  <c r="I45" i="46"/>
  <c r="I47" i="46"/>
  <c r="I46" i="46"/>
  <c r="I48" i="46"/>
  <c r="I52" i="46"/>
  <c r="I53" i="46"/>
  <c r="I54" i="46"/>
  <c r="I56" i="46"/>
  <c r="I49" i="46"/>
  <c r="I50" i="46"/>
  <c r="I69" i="46"/>
  <c r="I70" i="46"/>
  <c r="I72" i="46"/>
  <c r="I59" i="46"/>
  <c r="I51" i="46"/>
  <c r="I55" i="46"/>
  <c r="I2902" i="46"/>
  <c r="I5988" i="46"/>
  <c r="I1440" i="46"/>
  <c r="I2556" i="46"/>
  <c r="I2557" i="46"/>
  <c r="I2558" i="46"/>
  <c r="I1852" i="46"/>
  <c r="I1851" i="46"/>
  <c r="I3115" i="46"/>
  <c r="I793" i="46"/>
  <c r="I6953" i="46"/>
  <c r="I8109" i="46"/>
  <c r="I8108" i="46"/>
  <c r="I6973" i="46"/>
  <c r="I6974" i="46"/>
  <c r="I6975" i="46"/>
  <c r="I7774" i="46"/>
  <c r="I7787" i="46"/>
  <c r="I7777" i="46"/>
  <c r="I7782" i="46"/>
  <c r="I7783" i="46"/>
  <c r="I7784" i="46"/>
  <c r="I7785" i="46"/>
  <c r="I7778" i="46"/>
  <c r="I7779" i="46"/>
  <c r="I7780" i="46"/>
  <c r="I7781" i="46"/>
  <c r="I7786" i="46"/>
  <c r="I7762" i="46"/>
  <c r="I6073" i="46"/>
  <c r="I9046" i="46"/>
  <c r="I9047" i="46"/>
  <c r="I3512" i="46"/>
  <c r="I7836" i="46"/>
  <c r="I7099" i="46"/>
  <c r="I7100" i="46"/>
  <c r="I7103" i="46"/>
  <c r="I7098" i="46"/>
  <c r="I3821" i="46"/>
  <c r="I3822" i="46"/>
  <c r="I3824" i="46"/>
  <c r="I3825" i="46"/>
  <c r="I3826" i="46"/>
  <c r="I3823" i="46"/>
  <c r="I3827" i="46"/>
  <c r="I3828" i="46"/>
  <c r="I3829" i="46"/>
  <c r="I6980" i="46"/>
  <c r="I3833" i="46"/>
  <c r="I3834" i="46"/>
  <c r="I3835" i="46"/>
  <c r="I6979" i="46"/>
  <c r="I10010" i="46"/>
  <c r="I6721" i="46"/>
  <c r="I6718" i="46"/>
  <c r="I6726" i="46"/>
  <c r="I1352" i="46"/>
  <c r="I1353" i="46" s="1"/>
  <c r="I1354" i="46" s="1"/>
  <c r="I1355" i="46"/>
  <c r="I1356" i="46" s="1"/>
  <c r="I1357" i="46" s="1"/>
  <c r="I1358" i="46"/>
  <c r="I1359" i="46" s="1"/>
  <c r="I1360" i="46" s="1"/>
  <c r="I1361" i="46"/>
  <c r="I1362" i="46"/>
  <c r="I1363" i="46"/>
  <c r="I9921" i="46"/>
  <c r="I9922" i="46"/>
  <c r="I1917" i="46"/>
  <c r="I7505" i="46"/>
  <c r="I7503" i="46"/>
  <c r="I7504" i="46"/>
  <c r="I9920" i="46"/>
  <c r="I1918" i="46"/>
  <c r="I9927" i="46"/>
  <c r="I9923" i="46"/>
  <c r="I1919" i="46"/>
  <c r="I1920" i="46"/>
  <c r="I9924" i="46"/>
  <c r="I9925" i="46"/>
  <c r="I9926" i="46"/>
  <c r="I6728" i="46"/>
  <c r="I6717" i="46"/>
  <c r="I6719" i="46"/>
  <c r="I6720" i="46"/>
  <c r="I6729" i="46"/>
  <c r="I6730" i="46"/>
  <c r="I6735" i="46"/>
  <c r="I6736" i="46"/>
  <c r="I6722" i="46"/>
  <c r="I6723" i="46"/>
  <c r="I6724" i="46"/>
  <c r="I6727" i="46"/>
  <c r="I6725" i="46"/>
  <c r="I6733" i="46"/>
  <c r="I6734" i="46"/>
  <c r="I1046" i="46"/>
  <c r="I1047" i="46"/>
  <c r="I1049" i="46"/>
  <c r="I616" i="46"/>
  <c r="I2798" i="46"/>
  <c r="I6739" i="46"/>
  <c r="I8204" i="46"/>
  <c r="I6738" i="46"/>
  <c r="I6999" i="46"/>
  <c r="I6989" i="46"/>
  <c r="I6991" i="46"/>
  <c r="I6992" i="46"/>
  <c r="I6993" i="46"/>
  <c r="I6994" i="46"/>
  <c r="I6996" i="46"/>
  <c r="I6997" i="46"/>
  <c r="I6998" i="46"/>
  <c r="I7001" i="46"/>
  <c r="I9907" i="46"/>
  <c r="I6466" i="46"/>
  <c r="I6465" i="46"/>
  <c r="I9090" i="46"/>
  <c r="I9477" i="46"/>
  <c r="I9479" i="46"/>
  <c r="I9481" i="46"/>
  <c r="I6299" i="46"/>
  <c r="I68" i="46"/>
  <c r="I57" i="46"/>
  <c r="I67" i="46"/>
  <c r="I73" i="46"/>
  <c r="I60" i="46"/>
  <c r="I71" i="46"/>
  <c r="I673" i="46"/>
  <c r="I1485" i="46"/>
  <c r="I7984" i="46"/>
  <c r="I7985" i="46"/>
  <c r="I2065" i="46"/>
  <c r="I8940" i="46"/>
  <c r="I8943" i="46"/>
  <c r="I8941" i="46"/>
  <c r="I304" i="46"/>
  <c r="I9614" i="46"/>
  <c r="I9615" i="46"/>
  <c r="I238" i="46"/>
  <c r="I2978" i="46"/>
  <c r="I337" i="46"/>
  <c r="I4526" i="46"/>
  <c r="I9688" i="46"/>
  <c r="I2491" i="46"/>
  <c r="I2492" i="46"/>
  <c r="I2493" i="46"/>
  <c r="I2500" i="46"/>
  <c r="I234" i="46"/>
  <c r="I1527" i="46"/>
  <c r="I1528" i="46" s="1"/>
  <c r="I338" i="46"/>
  <c r="I339" i="46"/>
  <c r="I3434" i="46"/>
  <c r="I2259" i="46"/>
  <c r="I8015" i="46"/>
  <c r="I4442" i="46"/>
  <c r="I3635" i="46"/>
  <c r="I4423" i="46"/>
  <c r="I1141" i="46"/>
  <c r="I3122" i="46"/>
  <c r="I5618" i="46"/>
  <c r="I5257" i="46"/>
  <c r="I2040" i="46"/>
  <c r="I2039" i="46"/>
  <c r="I1435" i="46"/>
  <c r="I1436" i="46"/>
  <c r="I3964" i="46"/>
  <c r="I7398" i="46"/>
  <c r="I1836" i="46"/>
  <c r="I1837" i="46"/>
  <c r="I9155" i="46"/>
  <c r="I2691" i="46"/>
  <c r="I2692" i="46"/>
  <c r="I8491" i="46"/>
  <c r="I1490" i="46"/>
  <c r="I688" i="46"/>
  <c r="I1464" i="46"/>
  <c r="I7991" i="46"/>
  <c r="I1465" i="46"/>
  <c r="I3771" i="46"/>
  <c r="I5259" i="46"/>
  <c r="I5261" i="46"/>
  <c r="I5262" i="46"/>
  <c r="I9876" i="46"/>
  <c r="I5260" i="46"/>
  <c r="I5263" i="46"/>
  <c r="I7399" i="46"/>
  <c r="I1838" i="46"/>
  <c r="I5264" i="46"/>
  <c r="I6459" i="46"/>
  <c r="I1482" i="46"/>
  <c r="I1484" i="46"/>
  <c r="I1492" i="46"/>
  <c r="I1493" i="46"/>
  <c r="I4450" i="46"/>
  <c r="I8016" i="46"/>
  <c r="I7720" i="46"/>
  <c r="I7721" i="46"/>
  <c r="I1514" i="46"/>
  <c r="I6504" i="46"/>
  <c r="I6506" i="46"/>
  <c r="I3269" i="46"/>
  <c r="I2352" i="46"/>
  <c r="I2351" i="46"/>
  <c r="I2356" i="46"/>
  <c r="I2357" i="46"/>
  <c r="I8271" i="46"/>
  <c r="I8274" i="46"/>
  <c r="I8272" i="46"/>
  <c r="I8275" i="46"/>
  <c r="I8276" i="46"/>
  <c r="I8273" i="46"/>
  <c r="I8510" i="46"/>
  <c r="I2462" i="46"/>
  <c r="I2463" i="46"/>
  <c r="I8511" i="46"/>
  <c r="I1603" i="46"/>
  <c r="I1604" i="46"/>
  <c r="I1605" i="46"/>
  <c r="I8927" i="46"/>
  <c r="I8924" i="46"/>
  <c r="I8925" i="46"/>
  <c r="I8928" i="46"/>
  <c r="I8930" i="46"/>
  <c r="I8923" i="46"/>
  <c r="I8938" i="46"/>
  <c r="I8929" i="46"/>
  <c r="I8931" i="46"/>
  <c r="I8921" i="46"/>
  <c r="I8939" i="46"/>
  <c r="I8942" i="46"/>
  <c r="I8922" i="46"/>
  <c r="I2799" i="46"/>
  <c r="I3729" i="46"/>
  <c r="I3730" i="46"/>
  <c r="I8270" i="46"/>
  <c r="I8269" i="46"/>
  <c r="I1743" i="46"/>
  <c r="I35" i="46"/>
  <c r="I281" i="46"/>
  <c r="I3277" i="46"/>
  <c r="I3279" i="46"/>
  <c r="I2828" i="46"/>
  <c r="I1158" i="46"/>
  <c r="I1159" i="46" s="1"/>
  <c r="I6426" i="46"/>
  <c r="I6427" i="46"/>
  <c r="I3282" i="46"/>
  <c r="I3283" i="46" s="1"/>
  <c r="I7670" i="46"/>
  <c r="I2802" i="46"/>
  <c r="I1473" i="46"/>
  <c r="I1475" i="46"/>
  <c r="I3025" i="46"/>
  <c r="I2906" i="46"/>
  <c r="I369" i="46"/>
  <c r="I370" i="46"/>
  <c r="I6478" i="46"/>
  <c r="I2869" i="46"/>
  <c r="I2968" i="46"/>
  <c r="I8264" i="46"/>
  <c r="I3363" i="46"/>
  <c r="I3718" i="46"/>
  <c r="I3720" i="46"/>
  <c r="I3724" i="46"/>
  <c r="I3721" i="46"/>
  <c r="I3722" i="46"/>
  <c r="I3719" i="46"/>
  <c r="I2834" i="46"/>
  <c r="I2832" i="46"/>
  <c r="I2819" i="46"/>
  <c r="I6363" i="46"/>
  <c r="I3473" i="46"/>
  <c r="I1446" i="46"/>
  <c r="I6362" i="46"/>
  <c r="I3472" i="46"/>
  <c r="I1442" i="46"/>
  <c r="I1444" i="46"/>
  <c r="I6438" i="46"/>
  <c r="I6442" i="46"/>
  <c r="I7685" i="46"/>
  <c r="I7686" i="46"/>
  <c r="I7687" i="46"/>
  <c r="I7691" i="46"/>
  <c r="I7688" i="46"/>
  <c r="I7689" i="46"/>
  <c r="I7692" i="46"/>
  <c r="I7693" i="46"/>
  <c r="I7697" i="46"/>
  <c r="I7698" i="46"/>
  <c r="I7699" i="46"/>
  <c r="I7700" i="46"/>
  <c r="I7701" i="46"/>
  <c r="I6460" i="46"/>
  <c r="I4540" i="46"/>
  <c r="I6462" i="46"/>
  <c r="I1491" i="46"/>
  <c r="I6463" i="46"/>
  <c r="I6464" i="46"/>
  <c r="I2879" i="46"/>
  <c r="I2890" i="46"/>
  <c r="I7108" i="46"/>
  <c r="I7109" i="46"/>
  <c r="I7110" i="46"/>
  <c r="I2793" i="46"/>
  <c r="I2794" i="46"/>
  <c r="I6410" i="46"/>
  <c r="I6411" i="46"/>
  <c r="I1127" i="46"/>
  <c r="I1128" i="46" s="1"/>
  <c r="I6409" i="46"/>
  <c r="I6412" i="46"/>
  <c r="I4864" i="46"/>
  <c r="I1787" i="46"/>
  <c r="I2979" i="46"/>
  <c r="I7521" i="46"/>
  <c r="I6452" i="46"/>
  <c r="I6453" i="46"/>
  <c r="I8003" i="46"/>
  <c r="I2257" i="46"/>
  <c r="I8004" i="46"/>
  <c r="I8005" i="46"/>
  <c r="I8006" i="46"/>
  <c r="I1476" i="46"/>
  <c r="I1477" i="46"/>
  <c r="I6430" i="46"/>
  <c r="I6436" i="46"/>
  <c r="I6437" i="46"/>
  <c r="I6432" i="46"/>
  <c r="I6441" i="46"/>
  <c r="I5266" i="46"/>
  <c r="I6435" i="46"/>
  <c r="I5265" i="46"/>
  <c r="I5267" i="46"/>
  <c r="I5268" i="46"/>
  <c r="I8000" i="46"/>
  <c r="I2921" i="46"/>
  <c r="I6450" i="46"/>
  <c r="I1137" i="46"/>
  <c r="I7999" i="46"/>
  <c r="I4449" i="46"/>
  <c r="I10004" i="46"/>
  <c r="I10007" i="46"/>
  <c r="I10003" i="46"/>
  <c r="I7676" i="46"/>
  <c r="I6473" i="46"/>
  <c r="I6474" i="46"/>
  <c r="I7667" i="46"/>
  <c r="I7690" i="46"/>
  <c r="I7694" i="46"/>
  <c r="I7695" i="46"/>
  <c r="I7696" i="46"/>
  <c r="I7702" i="46"/>
  <c r="I7705" i="46"/>
  <c r="I7712" i="46"/>
  <c r="I7716" i="46"/>
  <c r="I7711" i="46"/>
  <c r="I7717" i="46"/>
  <c r="I3726" i="46"/>
  <c r="I6264" i="46"/>
  <c r="I5956" i="46"/>
  <c r="I7506" i="46"/>
  <c r="I7507" i="46"/>
  <c r="I7417" i="46"/>
  <c r="I7418" i="46"/>
  <c r="I7014" i="46"/>
  <c r="I7015" i="46"/>
  <c r="I7016" i="46"/>
  <c r="I421" i="46"/>
  <c r="I7878" i="46"/>
  <c r="I3895" i="46"/>
  <c r="I7879" i="46"/>
  <c r="I7880" i="46"/>
  <c r="I7886" i="46"/>
  <c r="I9091" i="46"/>
  <c r="I7885" i="46"/>
  <c r="I7881" i="46"/>
  <c r="I7887" i="46"/>
  <c r="I3563" i="46"/>
  <c r="I6224" i="46"/>
  <c r="I1904" i="46"/>
  <c r="I6496" i="46"/>
  <c r="I6497" i="46"/>
  <c r="I1509" i="46"/>
  <c r="I6422" i="46"/>
  <c r="I6423" i="46"/>
  <c r="I6424" i="46"/>
  <c r="I6425" i="46"/>
  <c r="I6421" i="46"/>
  <c r="I3908" i="46"/>
  <c r="I6334" i="46"/>
  <c r="I6297" i="46"/>
  <c r="I6335" i="46"/>
  <c r="I8753" i="46"/>
  <c r="I8754" i="46"/>
  <c r="I8755" i="46"/>
  <c r="I8756" i="46"/>
  <c r="I8757" i="46"/>
  <c r="I8647" i="46"/>
  <c r="I3437" i="46"/>
  <c r="I3947" i="46"/>
  <c r="I3948" i="46"/>
  <c r="I3943" i="46"/>
  <c r="I3944" i="46"/>
  <c r="I3949" i="46"/>
  <c r="I3950" i="46"/>
  <c r="I3945" i="46"/>
  <c r="I3946" i="46"/>
  <c r="I9245" i="46"/>
  <c r="I10060" i="46"/>
  <c r="I10061" i="46"/>
  <c r="I10063" i="46"/>
  <c r="I10062" i="46"/>
  <c r="I10064" i="46"/>
  <c r="I10065" i="46"/>
  <c r="I282" i="46"/>
  <c r="I283" i="46"/>
  <c r="I6429" i="46"/>
  <c r="I6431" i="46"/>
  <c r="I2886" i="46"/>
  <c r="I3333" i="46"/>
  <c r="I7996" i="46"/>
  <c r="I6301" i="46"/>
  <c r="I6302" i="46"/>
  <c r="I3264" i="46"/>
  <c r="I3265" i="46" s="1"/>
  <c r="I3239" i="46"/>
  <c r="I3240" i="46" s="1"/>
  <c r="I3244" i="46"/>
  <c r="I3245" i="46" s="1"/>
  <c r="I3254" i="46"/>
  <c r="I3255" i="46" s="1"/>
  <c r="I3260" i="46"/>
  <c r="I3261" i="46" s="1"/>
  <c r="I9936" i="46"/>
  <c r="I5574" i="46"/>
  <c r="I6511" i="46"/>
  <c r="I6514" i="46"/>
  <c r="I618" i="46"/>
  <c r="I6491" i="46"/>
  <c r="I6493" i="46"/>
  <c r="I6492" i="46"/>
  <c r="I3047" i="46"/>
  <c r="I974" i="46"/>
  <c r="I2931" i="46"/>
  <c r="I3836" i="46"/>
  <c r="I7059" i="46"/>
  <c r="I2944" i="46"/>
  <c r="I5475" i="46"/>
  <c r="I6454" i="46"/>
  <c r="I6455" i="46"/>
  <c r="I6456" i="46"/>
  <c r="I5884" i="46"/>
  <c r="I2634" i="46"/>
  <c r="I9331" i="46"/>
  <c r="I2723" i="46"/>
  <c r="I2724" i="46"/>
  <c r="I7065" i="46"/>
  <c r="I7068" i="46"/>
  <c r="I7073" i="46"/>
  <c r="I7071" i="46"/>
  <c r="I2836" i="46"/>
  <c r="I3506" i="46"/>
  <c r="I378" i="46"/>
  <c r="I7078" i="46"/>
  <c r="I7079" i="46"/>
  <c r="I7025" i="46"/>
  <c r="I7054" i="46"/>
  <c r="I7055" i="46" s="1"/>
  <c r="I7095" i="46"/>
  <c r="I7094" i="46"/>
  <c r="I8462" i="46"/>
  <c r="I7117" i="46"/>
  <c r="I1614" i="46"/>
  <c r="I7118" i="46"/>
  <c r="I8261" i="46"/>
  <c r="I8241" i="46"/>
  <c r="I8232" i="46"/>
  <c r="I4524" i="46"/>
  <c r="I9041" i="46"/>
  <c r="I3923" i="46"/>
  <c r="I5451" i="46"/>
  <c r="I7096" i="46"/>
  <c r="I7097" i="46"/>
  <c r="I7101" i="46"/>
  <c r="I7102" i="46"/>
  <c r="I7104" i="46"/>
  <c r="I7105" i="46"/>
  <c r="I3866" i="46"/>
  <c r="I3867" i="46"/>
  <c r="I3862" i="46"/>
  <c r="I3863" i="46"/>
  <c r="I259" i="46"/>
  <c r="I3864" i="46"/>
  <c r="I3865" i="46"/>
  <c r="I3868" i="46"/>
  <c r="I3869" i="46"/>
  <c r="I3870" i="46"/>
  <c r="I3871" i="46"/>
  <c r="I8171" i="46"/>
  <c r="I8172" i="46" s="1"/>
  <c r="I8169" i="46"/>
  <c r="I8170" i="46" s="1"/>
  <c r="I10074" i="46"/>
  <c r="I2744" i="46"/>
  <c r="I506" i="46"/>
  <c r="I518" i="46"/>
  <c r="I527" i="46"/>
  <c r="I530" i="46"/>
  <c r="I509" i="46"/>
  <c r="I514" i="46"/>
  <c r="I515" i="46"/>
  <c r="I516" i="46"/>
  <c r="I507" i="46"/>
  <c r="I7703" i="46"/>
  <c r="I7704" i="46"/>
  <c r="I7706" i="46"/>
  <c r="I7707" i="46"/>
  <c r="I7708" i="46"/>
  <c r="I7709" i="46"/>
  <c r="I7710" i="46"/>
  <c r="I7713" i="46"/>
  <c r="I7714" i="46"/>
  <c r="I7715" i="46"/>
  <c r="I8013" i="46"/>
  <c r="I209" i="46"/>
  <c r="I3786" i="46"/>
  <c r="I6488" i="46"/>
  <c r="I2884" i="46"/>
  <c r="I6489" i="46"/>
  <c r="I6490" i="46"/>
  <c r="I3772" i="46"/>
  <c r="I6495" i="46"/>
  <c r="I6498" i="46"/>
  <c r="I6500" i="46"/>
  <c r="I6501" i="46"/>
  <c r="I6502" i="46"/>
  <c r="I1508" i="46"/>
  <c r="I6503" i="46"/>
  <c r="I456" i="46"/>
  <c r="I457" i="46"/>
  <c r="I6681" i="46"/>
  <c r="I460" i="46"/>
  <c r="I8262" i="46"/>
  <c r="I8263" i="46"/>
  <c r="I720" i="46"/>
  <c r="I6674" i="46"/>
  <c r="I8265" i="46"/>
  <c r="I8089" i="46"/>
  <c r="I8280" i="46"/>
  <c r="I8283" i="46"/>
  <c r="I8277" i="46"/>
  <c r="I8278" i="46"/>
  <c r="I8279" i="46"/>
  <c r="I8282" i="46"/>
  <c r="I8281" i="46"/>
  <c r="I8284" i="46"/>
  <c r="I292" i="46"/>
  <c r="I7764" i="46"/>
  <c r="I7814" i="46"/>
  <c r="I3839" i="46"/>
  <c r="I7815" i="46"/>
  <c r="I3503" i="46"/>
  <c r="I3504" i="46"/>
  <c r="I3505" i="46"/>
  <c r="I7809" i="46"/>
  <c r="I7064" i="46"/>
  <c r="I7066" i="46"/>
  <c r="I7810" i="46"/>
  <c r="I7072" i="46"/>
  <c r="I7074" i="46"/>
  <c r="I7075" i="46"/>
  <c r="I7811" i="46"/>
  <c r="I7812" i="46"/>
  <c r="I7067" i="46"/>
  <c r="I7069" i="46"/>
  <c r="I7070" i="46"/>
  <c r="I2635" i="46"/>
  <c r="I8932" i="46"/>
  <c r="I8933" i="46" s="1"/>
  <c r="I8934" i="46"/>
  <c r="I8935" i="46" s="1"/>
  <c r="I8936" i="46"/>
  <c r="I8937" i="46" s="1"/>
  <c r="I529" i="46"/>
  <c r="I531" i="46"/>
  <c r="I532" i="46"/>
  <c r="I533" i="46"/>
  <c r="I508" i="46"/>
  <c r="I510" i="46"/>
  <c r="I511" i="46"/>
  <c r="I2745" i="46"/>
  <c r="I528" i="46"/>
  <c r="I4110" i="46"/>
  <c r="I7623" i="46"/>
  <c r="I525" i="46"/>
  <c r="I7626" i="46"/>
  <c r="I2014" i="46"/>
  <c r="I9957" i="46"/>
  <c r="I436" i="46"/>
  <c r="I2027" i="46"/>
  <c r="I9979" i="46"/>
  <c r="I9981" i="46"/>
  <c r="I2029" i="46"/>
  <c r="I9977" i="46"/>
  <c r="I9978" i="46"/>
  <c r="I9982" i="46"/>
  <c r="I9984" i="46"/>
  <c r="I9976" i="46"/>
  <c r="I2026" i="46"/>
  <c r="I2028" i="46"/>
  <c r="I9980" i="46"/>
  <c r="I9983" i="46"/>
  <c r="I7963" i="46"/>
  <c r="I9987" i="46"/>
  <c r="I9989" i="46"/>
  <c r="I7964" i="46"/>
  <c r="I9985" i="46"/>
  <c r="I2030" i="46"/>
  <c r="I9997" i="46"/>
  <c r="I9999" i="46"/>
  <c r="I10000" i="46"/>
  <c r="I10001" i="46"/>
  <c r="I9986" i="46"/>
  <c r="I9991" i="46"/>
  <c r="I9992" i="46"/>
  <c r="I2034" i="46"/>
  <c r="I9995" i="46"/>
  <c r="I9996" i="46"/>
  <c r="I2035" i="46"/>
  <c r="I9495" i="46"/>
  <c r="I9496" i="46"/>
  <c r="I3957" i="46"/>
  <c r="I9507" i="46"/>
  <c r="I9508" i="46"/>
  <c r="I9281" i="46"/>
  <c r="I9150" i="46"/>
  <c r="I7890" i="46"/>
  <c r="I8644" i="46"/>
  <c r="I7888" i="46"/>
  <c r="I4544" i="46"/>
  <c r="I7553" i="46"/>
  <c r="I3356" i="46"/>
  <c r="I8128" i="46"/>
  <c r="I3014" i="46"/>
  <c r="I8129" i="46"/>
  <c r="I8130" i="46"/>
  <c r="I8131" i="46"/>
  <c r="I8134" i="46"/>
  <c r="I8132" i="46"/>
  <c r="I8133" i="46"/>
  <c r="I8513" i="46"/>
  <c r="I9095" i="46"/>
  <c r="I9646" i="46"/>
  <c r="I9654" i="46"/>
  <c r="I7116" i="46"/>
  <c r="I2432" i="46"/>
  <c r="I967" i="46"/>
  <c r="I3510" i="46"/>
  <c r="I7840" i="46"/>
  <c r="I3513" i="46"/>
  <c r="I3508" i="46"/>
  <c r="I3509" i="46"/>
  <c r="I7839" i="46"/>
  <c r="I7842" i="46"/>
  <c r="I7843" i="46"/>
  <c r="I7844" i="46"/>
  <c r="I3511" i="46"/>
  <c r="I7837" i="46"/>
  <c r="I517" i="46"/>
  <c r="I519" i="46"/>
  <c r="I521" i="46"/>
  <c r="I522" i="46"/>
  <c r="I523" i="46"/>
  <c r="I524" i="46"/>
  <c r="I10075" i="46"/>
  <c r="I9543" i="46"/>
  <c r="I512" i="46"/>
  <c r="I513" i="46"/>
  <c r="I520" i="46"/>
  <c r="I9542" i="46"/>
  <c r="I7621" i="46"/>
  <c r="I7622" i="46"/>
  <c r="I526" i="46"/>
  <c r="I2011" i="46"/>
  <c r="I7625" i="46"/>
  <c r="I2013" i="46"/>
  <c r="I9587" i="46"/>
  <c r="I8523" i="46"/>
  <c r="I8522" i="46"/>
  <c r="I8525" i="46"/>
  <c r="I8524" i="46"/>
  <c r="I7822" i="46"/>
  <c r="I2476" i="46"/>
  <c r="I2477" i="46"/>
  <c r="I2475" i="46"/>
  <c r="I8126" i="46"/>
  <c r="I7823" i="46"/>
  <c r="I8118" i="46"/>
  <c r="I8119" i="46"/>
  <c r="I8120" i="46"/>
  <c r="I8121" i="46"/>
  <c r="I8122" i="46"/>
  <c r="I8123" i="46"/>
  <c r="I8124" i="46"/>
  <c r="I8125" i="46"/>
  <c r="I8527" i="46"/>
  <c r="I8127" i="46"/>
  <c r="I9911" i="46"/>
  <c r="I9912" i="46"/>
  <c r="I9913" i="46"/>
  <c r="I9914" i="46"/>
  <c r="I2982" i="46"/>
  <c r="I8526" i="46"/>
  <c r="I2481" i="46"/>
  <c r="I8626" i="46"/>
  <c r="I8627" i="46"/>
  <c r="I8628" i="46"/>
  <c r="I2574" i="46"/>
  <c r="I8631" i="46"/>
  <c r="I8633" i="46"/>
  <c r="I8634" i="46"/>
  <c r="I8635" i="46"/>
  <c r="I8636" i="46"/>
  <c r="I8637" i="46"/>
  <c r="I8640" i="46"/>
  <c r="I8632" i="46"/>
  <c r="I8638" i="46"/>
  <c r="I8639" i="46"/>
  <c r="I8641" i="46"/>
  <c r="I2971" i="46"/>
  <c r="I7891" i="46"/>
  <c r="I8645" i="46"/>
  <c r="I7889" i="46"/>
  <c r="I7892" i="46"/>
  <c r="I8642" i="46"/>
  <c r="I8643" i="46"/>
  <c r="I2184" i="46"/>
  <c r="I8332" i="46"/>
  <c r="I9242" i="46"/>
  <c r="I8333" i="46"/>
  <c r="I8334" i="46"/>
  <c r="I9241" i="46"/>
  <c r="I9640" i="46"/>
  <c r="I9426" i="46"/>
  <c r="I962" i="46"/>
  <c r="I963" i="46"/>
  <c r="I5458" i="46"/>
  <c r="I964" i="46"/>
  <c r="I965" i="46"/>
  <c r="I966" i="46"/>
  <c r="I8388" i="46"/>
  <c r="I9645" i="46"/>
  <c r="I9647" i="46"/>
  <c r="I9648" i="46"/>
  <c r="I7133" i="46"/>
  <c r="I7134" i="46"/>
  <c r="I8538" i="46"/>
  <c r="I3992" i="46"/>
  <c r="I3993" i="46"/>
  <c r="I3994" i="46"/>
  <c r="I3996" i="46"/>
  <c r="I3997" i="46"/>
  <c r="I3998" i="46"/>
  <c r="I3581" i="46"/>
  <c r="I3582" i="46"/>
  <c r="I3583" i="46"/>
  <c r="I8493" i="46"/>
  <c r="I8494" i="46"/>
  <c r="I5460" i="46"/>
  <c r="I8492" i="46"/>
  <c r="I9092" i="46"/>
  <c r="I9093" i="46"/>
  <c r="I7141" i="46"/>
  <c r="I9143" i="46"/>
  <c r="I9649" i="46"/>
  <c r="I9651" i="46"/>
  <c r="I9650" i="46"/>
  <c r="I9652" i="46"/>
  <c r="I9653" i="46"/>
  <c r="I9655" i="46"/>
  <c r="I9059" i="46"/>
  <c r="I9060" i="46"/>
  <c r="I9061" i="46"/>
  <c r="I9062" i="46"/>
  <c r="I9057" i="46"/>
  <c r="I7392" i="46"/>
  <c r="I7393" i="46"/>
  <c r="I4198" i="46"/>
  <c r="I3090" i="46"/>
  <c r="I3108" i="46"/>
  <c r="I3999" i="46"/>
  <c r="I4000" i="46"/>
  <c r="I4002" i="46"/>
  <c r="I346" i="46"/>
  <c r="I4003" i="46"/>
  <c r="I3995" i="46"/>
  <c r="I347" i="46"/>
  <c r="I4001" i="46"/>
  <c r="I3293" i="46"/>
  <c r="I3294" i="46"/>
  <c r="I4004" i="46"/>
  <c r="I4005" i="46"/>
  <c r="I8427" i="46"/>
  <c r="I8428" i="46"/>
  <c r="I8430" i="46"/>
  <c r="I8429" i="46"/>
  <c r="I8431" i="46"/>
  <c r="I7144" i="46"/>
  <c r="I1802" i="46"/>
  <c r="I7147" i="46"/>
  <c r="I7149" i="46"/>
  <c r="I7076" i="46"/>
  <c r="I7077" i="46" s="1"/>
  <c r="I7150" i="46"/>
  <c r="I7151" i="46"/>
  <c r="I2550" i="46"/>
  <c r="I3530" i="46"/>
  <c r="I8602" i="46"/>
  <c r="I7838" i="46"/>
  <c r="I7841" i="46"/>
  <c r="I3514" i="46"/>
  <c r="I7826" i="46"/>
  <c r="I7827" i="46"/>
  <c r="I8529" i="46"/>
  <c r="I7125" i="46"/>
  <c r="I8528" i="46"/>
  <c r="I8533" i="46"/>
  <c r="I8536" i="46"/>
  <c r="I7126" i="46"/>
  <c r="I8530" i="46"/>
  <c r="I8531" i="46"/>
  <c r="I2122" i="46"/>
  <c r="I8532" i="46"/>
  <c r="I2121" i="46"/>
  <c r="I8534" i="46"/>
  <c r="I8535" i="46"/>
  <c r="I2123" i="46"/>
  <c r="I7127" i="46"/>
  <c r="I7128" i="46"/>
  <c r="I7130" i="46"/>
  <c r="I7129" i="46"/>
  <c r="I10044" i="46"/>
  <c r="I9278" i="46"/>
  <c r="I9280" i="46"/>
  <c r="I9279" i="46"/>
  <c r="I9602" i="46"/>
  <c r="I9599" i="46"/>
  <c r="I9598" i="46"/>
  <c r="I9603" i="46"/>
  <c r="I9596" i="46"/>
  <c r="I7949" i="46"/>
  <c r="I9506" i="46"/>
  <c r="I9094" i="46"/>
  <c r="I9054" i="46"/>
  <c r="I9053" i="46"/>
  <c r="I10059" i="46"/>
  <c r="I9180" i="46"/>
  <c r="I9315" i="46"/>
  <c r="I7834" i="46"/>
  <c r="I7835" i="46"/>
  <c r="I7135" i="46"/>
  <c r="I9146" i="46"/>
  <c r="I9147" i="46"/>
  <c r="I9149" i="46"/>
  <c r="I9148" i="46"/>
  <c r="I2525" i="46"/>
  <c r="I10066" i="46"/>
  <c r="I8648" i="46"/>
  <c r="I10069" i="46"/>
  <c r="I8646" i="46"/>
  <c r="I3098" i="46"/>
  <c r="I3074" i="46"/>
  <c r="I7123" i="46"/>
  <c r="I7124" i="46"/>
  <c r="I9096" i="46"/>
  <c r="I7853" i="46"/>
  <c r="I7854" i="46"/>
  <c r="I9048" i="46"/>
  <c r="I548" i="46"/>
  <c r="I549" i="46"/>
  <c r="I550" i="46"/>
  <c r="I552" i="46"/>
  <c r="I553" i="46"/>
  <c r="I554" i="46"/>
  <c r="I555" i="46"/>
  <c r="I8759" i="46"/>
  <c r="I7821" i="46"/>
  <c r="I3499" i="46"/>
  <c r="I10029" i="46"/>
  <c r="I10030" i="46"/>
  <c r="I10031" i="46"/>
  <c r="I10032" i="46"/>
  <c r="I8590" i="46"/>
  <c r="I8592" i="46"/>
  <c r="I8598" i="46"/>
  <c r="I8597" i="46"/>
  <c r="I10039" i="46"/>
  <c r="I10040" i="46"/>
  <c r="I10028" i="46"/>
  <c r="I10027" i="46"/>
  <c r="I8464" i="46"/>
  <c r="I9441" i="46"/>
  <c r="I9097" i="46"/>
  <c r="I8467" i="46"/>
  <c r="I9098" i="46"/>
  <c r="I9366" i="46"/>
  <c r="I2117" i="46"/>
  <c r="I2118" i="46" s="1"/>
  <c r="I2097" i="46"/>
  <c r="I2098" i="46" s="1"/>
  <c r="I4622" i="46"/>
  <c r="I4624" i="46"/>
  <c r="I4625" i="46"/>
  <c r="I4626" i="46"/>
  <c r="I8572" i="46"/>
  <c r="I8573" i="46"/>
  <c r="I9333" i="46"/>
  <c r="I8575" i="46"/>
  <c r="I8576" i="46"/>
  <c r="I8574" i="46"/>
  <c r="I8577" i="46"/>
  <c r="I2546" i="46"/>
  <c r="I9335" i="46"/>
  <c r="I9336" i="46"/>
  <c r="I9337" i="46"/>
  <c r="I3641" i="46"/>
  <c r="I8139" i="46"/>
  <c r="I7860" i="46"/>
  <c r="I3842" i="46"/>
  <c r="I2160" i="46"/>
  <c r="I2161" i="46"/>
  <c r="I2162" i="46"/>
  <c r="I2163" i="46"/>
  <c r="I2164" i="46"/>
  <c r="I2165" i="46"/>
  <c r="I2166" i="46"/>
  <c r="I2159" i="46"/>
  <c r="I9668" i="46"/>
  <c r="I9676" i="46"/>
  <c r="I9667" i="46"/>
  <c r="I1806" i="46"/>
  <c r="I1808" i="46"/>
  <c r="I1798" i="46"/>
  <c r="I1794" i="46"/>
  <c r="I4135" i="46"/>
  <c r="I4137" i="46"/>
  <c r="I7896" i="46"/>
  <c r="I8652" i="46"/>
  <c r="I8653" i="46"/>
  <c r="I8656" i="46"/>
  <c r="I7895" i="46"/>
  <c r="I7897" i="46"/>
  <c r="I2196" i="46"/>
  <c r="I7898" i="46"/>
  <c r="I2197" i="46"/>
  <c r="I7900" i="46"/>
  <c r="I8657" i="46"/>
  <c r="I2202" i="46"/>
  <c r="I2204" i="46"/>
  <c r="I7899" i="46"/>
  <c r="I2205" i="46"/>
  <c r="I4136" i="46"/>
  <c r="I4138" i="46"/>
  <c r="I1807" i="46"/>
  <c r="I4139" i="46"/>
  <c r="I8578" i="46"/>
  <c r="I8579" i="46"/>
  <c r="I7145" i="46"/>
  <c r="I5920" i="46"/>
  <c r="I5921" i="46" s="1"/>
  <c r="I3088" i="46"/>
  <c r="I7146" i="46"/>
  <c r="I7148" i="46"/>
  <c r="I7522" i="46"/>
  <c r="I7154" i="46"/>
  <c r="I8238" i="46"/>
  <c r="I8563" i="46"/>
  <c r="I9707" i="46"/>
  <c r="I3657" i="46"/>
  <c r="I3659" i="46"/>
  <c r="I3658" i="46"/>
  <c r="I3660" i="46"/>
  <c r="I3592" i="46"/>
  <c r="I9407" i="46"/>
  <c r="I9408" i="46"/>
  <c r="I9412" i="46"/>
  <c r="I9405" i="46"/>
  <c r="I9406" i="46"/>
  <c r="I9409" i="46"/>
  <c r="I9410" i="46"/>
  <c r="I9413" i="46"/>
  <c r="I9416" i="46"/>
  <c r="I9419" i="46"/>
  <c r="I9411" i="46"/>
  <c r="I9417" i="46"/>
  <c r="I9421" i="46"/>
  <c r="I9424" i="46"/>
  <c r="I9414" i="46"/>
  <c r="I9420" i="46"/>
  <c r="I9415" i="46"/>
  <c r="I3270" i="46"/>
  <c r="I2843" i="46"/>
  <c r="I9418" i="46"/>
  <c r="I1723" i="46"/>
  <c r="I7958" i="46"/>
  <c r="I4545" i="46"/>
  <c r="I4543" i="46"/>
  <c r="I7893" i="46"/>
  <c r="I7941" i="46"/>
  <c r="I7942" i="46"/>
  <c r="I5370" i="46"/>
  <c r="I5369" i="46"/>
  <c r="I3849" i="46"/>
  <c r="I3848" i="46"/>
  <c r="I7855" i="46"/>
  <c r="I5459" i="46"/>
  <c r="I8587" i="46"/>
  <c r="I10033" i="46"/>
  <c r="I8610" i="46"/>
  <c r="I8612" i="46"/>
  <c r="I8613" i="46"/>
  <c r="I8623" i="46"/>
  <c r="I8615" i="46"/>
  <c r="I8616" i="46"/>
  <c r="I8617" i="46"/>
  <c r="I8621" i="46"/>
  <c r="I8150" i="46"/>
  <c r="I3274" i="46"/>
  <c r="I3273" i="46"/>
  <c r="I9125" i="46"/>
  <c r="I9677" i="46"/>
  <c r="I9124" i="46"/>
  <c r="I9678" i="46"/>
  <c r="I9126" i="46"/>
  <c r="I9482" i="46"/>
  <c r="I9478" i="46"/>
  <c r="I9588" i="46"/>
  <c r="I4655" i="46"/>
  <c r="I9629" i="46"/>
  <c r="I9630" i="46"/>
  <c r="I9631" i="46"/>
  <c r="I9632" i="46"/>
  <c r="I7876" i="46"/>
  <c r="I2227" i="46"/>
  <c r="I7946" i="46"/>
  <c r="I2229" i="46"/>
  <c r="I2230" i="46"/>
  <c r="I3292" i="46"/>
  <c r="I7944" i="46"/>
  <c r="I7948" i="46"/>
  <c r="I7954" i="46"/>
  <c r="I7955" i="46"/>
  <c r="I7957" i="46"/>
  <c r="I8889" i="46"/>
  <c r="I7947" i="46"/>
  <c r="I8892" i="46"/>
  <c r="I505" i="46"/>
  <c r="I9266" i="46"/>
  <c r="I7400" i="46"/>
  <c r="I8620" i="46"/>
  <c r="I8618" i="46"/>
  <c r="I8622" i="46"/>
  <c r="I8611" i="46"/>
  <c r="I8614" i="46"/>
  <c r="I7856" i="46"/>
  <c r="I9270" i="46"/>
  <c r="I9557" i="46"/>
  <c r="I9560" i="46"/>
  <c r="I9561" i="46"/>
  <c r="I9559" i="46"/>
  <c r="I9563" i="46"/>
  <c r="I9564" i="46"/>
  <c r="I8396" i="46"/>
  <c r="I8397" i="46"/>
  <c r="I3516" i="46"/>
  <c r="I2820" i="46"/>
  <c r="I3517" i="46"/>
  <c r="I3644" i="46"/>
  <c r="I9378" i="46"/>
  <c r="I10067" i="46"/>
  <c r="I10068" i="46"/>
  <c r="I547" i="46"/>
  <c r="I551" i="46"/>
  <c r="I8760" i="46"/>
  <c r="I8761" i="46"/>
  <c r="I3298" i="46"/>
  <c r="I4592" i="46"/>
  <c r="I4593" i="46"/>
  <c r="I4594" i="46"/>
  <c r="I4595" i="46"/>
  <c r="I3952" i="46"/>
  <c r="I3953" i="46"/>
  <c r="I8771" i="46"/>
  <c r="I3951" i="46"/>
  <c r="I4850" i="46"/>
  <c r="I4851" i="46"/>
  <c r="I4852" i="46"/>
  <c r="I9258" i="46"/>
  <c r="I1116" i="46"/>
  <c r="I1112" i="46"/>
  <c r="I1113" i="46"/>
  <c r="I1111" i="46"/>
  <c r="I1114" i="46"/>
  <c r="I1115" i="46"/>
  <c r="I2695" i="46"/>
  <c r="I2696" i="46"/>
  <c r="I2697" i="46"/>
  <c r="I2698" i="46"/>
  <c r="I2699" i="46"/>
  <c r="I2700" i="46"/>
  <c r="I9213" i="46"/>
  <c r="I8649" i="46"/>
  <c r="I8603" i="46"/>
  <c r="I9056" i="46"/>
  <c r="I9058" i="46"/>
  <c r="I8489" i="46"/>
  <c r="I8490" i="46"/>
  <c r="I5649" i="46"/>
  <c r="I7165" i="46"/>
  <c r="I7877" i="46"/>
  <c r="I3643" i="46"/>
  <c r="I2551" i="46"/>
  <c r="I7161" i="46"/>
  <c r="I7873" i="46"/>
  <c r="I7874" i="46"/>
  <c r="I7807" i="46"/>
  <c r="I7868" i="46"/>
  <c r="I7869" i="46"/>
  <c r="I7870" i="46"/>
  <c r="I7872" i="46"/>
  <c r="I7162" i="46"/>
  <c r="I9488" i="46"/>
  <c r="I9491" i="46"/>
  <c r="I9492" i="46"/>
  <c r="I7882" i="46"/>
  <c r="I7883" i="46"/>
  <c r="I2173" i="46"/>
  <c r="I2174" i="46"/>
  <c r="I7884" i="46"/>
  <c r="I8650" i="46"/>
  <c r="I8651" i="46"/>
  <c r="I3536" i="46"/>
  <c r="I3534" i="46"/>
  <c r="I8654" i="46"/>
  <c r="I8655" i="46"/>
  <c r="I2187" i="46"/>
  <c r="I2190" i="46"/>
  <c r="I2191" i="46"/>
  <c r="I9566" i="46"/>
  <c r="I9269" i="46"/>
  <c r="I2800" i="46"/>
  <c r="I7160" i="46"/>
  <c r="I7867" i="46"/>
  <c r="I3023" i="46"/>
  <c r="I3440" i="46"/>
  <c r="I3846" i="46"/>
  <c r="I3533" i="46"/>
  <c r="I3535" i="46"/>
  <c r="I7871" i="46"/>
  <c r="I8619" i="46"/>
  <c r="I7952" i="46"/>
  <c r="I7953" i="46"/>
  <c r="I7956" i="46"/>
  <c r="I9277" i="46"/>
  <c r="I7950" i="46"/>
  <c r="I2741" i="46"/>
  <c r="I7951" i="46"/>
  <c r="I8888" i="46"/>
  <c r="I2628" i="46"/>
  <c r="I8890" i="46"/>
  <c r="I8891" i="46"/>
  <c r="I2119" i="46"/>
  <c r="I2120" i="46" s="1"/>
  <c r="I8402" i="46"/>
  <c r="I9129" i="46"/>
  <c r="I10076" i="46"/>
  <c r="I9908" i="46"/>
  <c r="I9909" i="46"/>
  <c r="I2228" i="46"/>
  <c r="I174" i="46"/>
  <c r="I175" i="46"/>
  <c r="I177" i="46"/>
  <c r="I3674" i="46"/>
  <c r="I172" i="46"/>
  <c r="I9257" i="46"/>
  <c r="I4202" i="46"/>
  <c r="I9485" i="46"/>
  <c r="I7959" i="46"/>
  <c r="I7962" i="46"/>
  <c r="I7960" i="46"/>
  <c r="I7961" i="46"/>
  <c r="I9517" i="46"/>
  <c r="I9521" i="46"/>
  <c r="I9518" i="46"/>
  <c r="I9519" i="46"/>
  <c r="I9520" i="46"/>
  <c r="I171" i="46"/>
  <c r="I173" i="46"/>
  <c r="I176" i="46"/>
  <c r="I3675" i="46"/>
  <c r="I9480" i="46"/>
  <c r="I3518" i="46"/>
  <c r="I3519" i="46"/>
  <c r="I5461" i="46"/>
  <c r="I7167" i="46"/>
  <c r="I7169" i="46"/>
  <c r="I7168" i="46"/>
  <c r="I3222" i="46"/>
  <c r="I3537" i="46"/>
  <c r="I3529" i="46"/>
  <c r="I3528" i="46"/>
  <c r="I9193" i="46"/>
  <c r="I9194" i="46"/>
  <c r="I9203" i="46"/>
  <c r="I3034" i="46"/>
  <c r="I9271" i="46"/>
  <c r="I8683" i="46"/>
  <c r="I10013" i="46"/>
  <c r="I10014" i="46"/>
  <c r="I10012" i="46"/>
  <c r="I10015" i="46"/>
  <c r="I3531" i="46"/>
  <c r="I4546" i="46"/>
  <c r="I3532" i="46"/>
  <c r="I9099" i="46"/>
  <c r="I9101" i="46"/>
  <c r="I9232" i="46"/>
  <c r="I3924" i="46"/>
  <c r="I3925" i="46"/>
  <c r="I3926" i="46"/>
  <c r="I3288" i="46"/>
  <c r="I7927" i="46"/>
  <c r="I382" i="46"/>
  <c r="I4731" i="46"/>
  <c r="I4732" i="46"/>
  <c r="I4733" i="46"/>
  <c r="I9379" i="46"/>
  <c r="I7924" i="46"/>
  <c r="I9159" i="46"/>
  <c r="I9162" i="46"/>
  <c r="I9160" i="46"/>
  <c r="I9163" i="46"/>
  <c r="I9165" i="46"/>
  <c r="I7903" i="46"/>
  <c r="I8482" i="46"/>
  <c r="I2213" i="46"/>
  <c r="I2215" i="46"/>
  <c r="I8485" i="46"/>
  <c r="I7904" i="46"/>
  <c r="I2212" i="46"/>
  <c r="I2214" i="46"/>
  <c r="I7925" i="46"/>
  <c r="I2210" i="46"/>
  <c r="I4023" i="46"/>
  <c r="I4025" i="46"/>
  <c r="I4029" i="46"/>
  <c r="I4030" i="46"/>
  <c r="I4032" i="46"/>
  <c r="I2211" i="46"/>
  <c r="I4024" i="46"/>
  <c r="I4028" i="46"/>
  <c r="I4036" i="46"/>
  <c r="I9368" i="46"/>
  <c r="I9370" i="46"/>
  <c r="I9371" i="46"/>
  <c r="I2712" i="46"/>
  <c r="I2713" i="46"/>
  <c r="I2714" i="46"/>
  <c r="I9169" i="46"/>
  <c r="I9172" i="46"/>
  <c r="I9171" i="46"/>
  <c r="I9173" i="46"/>
  <c r="I7913" i="46"/>
  <c r="I4009" i="46"/>
  <c r="I2217" i="46"/>
  <c r="I2216" i="46"/>
  <c r="I4010" i="46"/>
  <c r="I2218" i="46"/>
  <c r="I4011" i="46"/>
  <c r="I4012" i="46"/>
  <c r="I4013" i="46"/>
  <c r="I4016" i="46"/>
  <c r="I4017" i="46"/>
  <c r="I4015" i="46"/>
  <c r="I4019" i="46"/>
  <c r="I4020" i="46"/>
  <c r="I7912" i="46"/>
  <c r="I4008" i="46"/>
  <c r="I4022" i="46"/>
  <c r="I4027" i="46"/>
  <c r="I4014" i="46"/>
  <c r="I4018" i="46"/>
  <c r="I4021" i="46"/>
  <c r="I4031" i="46"/>
  <c r="I4033" i="46"/>
  <c r="I4034" i="46"/>
  <c r="I4035" i="46"/>
  <c r="I4026" i="46"/>
  <c r="I4037" i="46"/>
  <c r="I9166" i="46"/>
  <c r="I9167" i="46"/>
  <c r="I9332" i="46"/>
  <c r="I9334" i="46"/>
  <c r="I8399" i="46"/>
  <c r="I9338" i="46"/>
  <c r="I9340" i="46"/>
  <c r="I3022" i="46"/>
  <c r="I9339" i="46"/>
  <c r="I8706" i="46"/>
  <c r="I8707" i="46"/>
  <c r="I8708" i="46"/>
  <c r="I8710" i="46"/>
  <c r="I8712" i="46"/>
  <c r="I8716" i="46"/>
  <c r="I8711" i="46"/>
  <c r="I8686" i="46"/>
  <c r="I3256" i="46"/>
  <c r="I8672" i="46"/>
  <c r="I8674" i="46"/>
  <c r="I9230" i="46"/>
  <c r="I9231" i="46"/>
  <c r="I3673" i="46"/>
  <c r="I8673" i="46"/>
  <c r="I8670" i="46"/>
  <c r="I7395" i="46"/>
  <c r="I9228" i="46"/>
  <c r="I9133" i="46"/>
  <c r="I9135" i="46"/>
  <c r="I9134" i="46"/>
  <c r="I9136" i="46"/>
  <c r="I8306" i="46"/>
  <c r="I8307" i="46" s="1"/>
  <c r="I8309" i="46"/>
  <c r="I8310" i="46" s="1"/>
  <c r="I8304" i="46"/>
  <c r="I8305" i="46" s="1"/>
  <c r="I8301" i="46"/>
  <c r="I8302" i="46" s="1"/>
  <c r="I8295" i="46"/>
  <c r="I8296" i="46" s="1"/>
  <c r="I8316" i="46"/>
  <c r="I8317" i="46" s="1"/>
  <c r="I8318" i="46"/>
  <c r="I8319" i="46" s="1"/>
  <c r="I8321" i="46"/>
  <c r="I8322" i="46" s="1"/>
  <c r="I8146" i="46"/>
  <c r="I245" i="46"/>
  <c r="I8151" i="46"/>
  <c r="I8681" i="46"/>
  <c r="I8685" i="46"/>
  <c r="I8689" i="46"/>
  <c r="I4129" i="46"/>
  <c r="I9302" i="46"/>
  <c r="I9303" i="46"/>
  <c r="I9306" i="46"/>
  <c r="I9301" i="46"/>
  <c r="I9304" i="46"/>
  <c r="I9305" i="46"/>
  <c r="I9383" i="46"/>
  <c r="I9384" i="46"/>
  <c r="I9139" i="46"/>
  <c r="I9013" i="46"/>
  <c r="I9016" i="46"/>
  <c r="I9019" i="46"/>
  <c r="I9022" i="46"/>
  <c r="I9018" i="46"/>
  <c r="I9029" i="46"/>
  <c r="I9021" i="46"/>
  <c r="I9028" i="46"/>
  <c r="I9031" i="46"/>
  <c r="I9034" i="46"/>
  <c r="I2705" i="46"/>
  <c r="I10045" i="46"/>
  <c r="I2748" i="46"/>
  <c r="I8404" i="46"/>
  <c r="I8403" i="46"/>
  <c r="I297" i="46"/>
  <c r="I9250" i="46"/>
  <c r="I9457" i="46"/>
  <c r="I8666" i="46"/>
  <c r="I8668" i="46"/>
  <c r="I8669" i="46"/>
  <c r="I8671" i="46"/>
  <c r="I8676" i="46"/>
  <c r="I3645" i="46"/>
  <c r="I9105" i="46"/>
  <c r="I9106" i="46"/>
  <c r="I1799" i="46"/>
  <c r="I1800" i="46"/>
  <c r="I1801" i="46"/>
  <c r="I9116" i="46"/>
  <c r="I9110" i="46"/>
  <c r="I9111" i="46"/>
  <c r="I9449" i="46"/>
  <c r="I4140" i="46"/>
  <c r="I8144" i="46"/>
  <c r="I9113" i="46"/>
  <c r="I9115" i="46"/>
  <c r="I4134" i="46"/>
  <c r="I9118" i="46"/>
  <c r="I299" i="46"/>
  <c r="I300" i="46"/>
  <c r="I301" i="46"/>
  <c r="I4194" i="46"/>
  <c r="I4195" i="46"/>
  <c r="I4196" i="46"/>
  <c r="I9459" i="46"/>
  <c r="I9460" i="46"/>
  <c r="I9458" i="46"/>
  <c r="I3852" i="46"/>
  <c r="I2729" i="46"/>
  <c r="I2726" i="46"/>
  <c r="I9272" i="46"/>
  <c r="I2730" i="46"/>
  <c r="I8629" i="46"/>
  <c r="I7902" i="46"/>
  <c r="I3050" i="46"/>
  <c r="I3041" i="46"/>
  <c r="I3026" i="46"/>
  <c r="I7901" i="46"/>
  <c r="I666" i="46"/>
  <c r="I3287" i="46"/>
  <c r="I2987" i="46"/>
  <c r="I665" i="46"/>
  <c r="I8733" i="46"/>
  <c r="I8734" i="46"/>
  <c r="I8680" i="46"/>
  <c r="I5463" i="46"/>
  <c r="I8679" i="46"/>
  <c r="I3156" i="46"/>
  <c r="I4039" i="46"/>
  <c r="I7188" i="46"/>
  <c r="I7189" i="46"/>
  <c r="I4108" i="46"/>
  <c r="I10072" i="46"/>
  <c r="I3541" i="46"/>
  <c r="I8730" i="46"/>
  <c r="I7394" i="46"/>
  <c r="I4109" i="46"/>
  <c r="I4107" i="46"/>
  <c r="I9364" i="46"/>
  <c r="I3187" i="46"/>
  <c r="I3164" i="46"/>
  <c r="I9100" i="46"/>
  <c r="I9102" i="46"/>
  <c r="I9103" i="46"/>
  <c r="I9104" i="46"/>
  <c r="I2711" i="46"/>
  <c r="I3623" i="46"/>
  <c r="I3526" i="46"/>
  <c r="I8692" i="46"/>
  <c r="I3262" i="46"/>
  <c r="I8691" i="46"/>
  <c r="I8698" i="46"/>
  <c r="I3221" i="46"/>
  <c r="I3525" i="46"/>
  <c r="I3220" i="46"/>
  <c r="I4853" i="46"/>
  <c r="I4854" i="46"/>
  <c r="I3928" i="46"/>
  <c r="I3927" i="46"/>
  <c r="I3929" i="46"/>
  <c r="I3930" i="46"/>
  <c r="I2223" i="46"/>
  <c r="I7926" i="46"/>
  <c r="I7561" i="46"/>
  <c r="I7562" i="46"/>
  <c r="I7576" i="46"/>
  <c r="I7577" i="46"/>
  <c r="I7579" i="46"/>
  <c r="I7580" i="46"/>
  <c r="I7581" i="46"/>
  <c r="I7589" i="46"/>
  <c r="I7590" i="46"/>
  <c r="I7587" i="46"/>
  <c r="I7578" i="46"/>
  <c r="I9327" i="46"/>
  <c r="I9328" i="46"/>
  <c r="I3010" i="46"/>
  <c r="I9381" i="46"/>
  <c r="I491" i="46"/>
  <c r="I9215" i="46"/>
  <c r="I7396" i="46"/>
  <c r="I8667" i="46"/>
  <c r="I2860" i="46"/>
  <c r="I298" i="46"/>
  <c r="I2855" i="46"/>
  <c r="I1793" i="46"/>
  <c r="I3311" i="46"/>
  <c r="I8502" i="46"/>
  <c r="I9237" i="46"/>
  <c r="I9471" i="46"/>
  <c r="I2943" i="46"/>
  <c r="I3937" i="46"/>
  <c r="I3544" i="46"/>
  <c r="I9" i="46"/>
  <c r="I3545" i="46"/>
  <c r="I3546" i="46"/>
  <c r="I8067" i="46"/>
  <c r="I8675" i="46"/>
  <c r="I9117" i="46"/>
  <c r="I9174" i="46"/>
  <c r="I1795" i="46"/>
  <c r="I1797" i="46"/>
  <c r="I1796" i="46"/>
  <c r="I9234" i="46"/>
  <c r="I9233" i="46"/>
  <c r="I9372" i="46"/>
  <c r="I9442" i="46"/>
  <c r="I4038" i="46"/>
  <c r="I4040" i="46"/>
  <c r="I8570" i="46"/>
  <c r="I8571" i="46" s="1"/>
  <c r="I8580" i="46"/>
  <c r="I8581" i="46" s="1"/>
  <c r="I4578" i="46"/>
  <c r="I4576" i="46"/>
  <c r="I9941" i="46"/>
  <c r="I9942" i="46"/>
  <c r="I4141" i="46"/>
  <c r="I9249" i="46"/>
  <c r="I9251" i="46"/>
  <c r="I4163" i="46"/>
  <c r="I3940" i="46"/>
  <c r="I3939" i="46"/>
  <c r="I9240" i="46"/>
  <c r="I8742" i="46"/>
  <c r="I3942" i="46"/>
  <c r="I9533" i="46"/>
  <c r="I3445" i="46"/>
  <c r="I8983" i="46"/>
  <c r="I9444" i="46"/>
  <c r="I9446" i="46"/>
  <c r="I9445" i="46"/>
  <c r="I9447" i="46"/>
  <c r="I9443" i="46"/>
  <c r="I9107" i="46"/>
  <c r="I9109" i="46"/>
  <c r="I9448" i="46"/>
  <c r="I9108" i="46"/>
  <c r="I2752" i="46"/>
  <c r="I7252" i="46"/>
  <c r="I9252" i="46"/>
  <c r="I9644" i="46"/>
  <c r="I9474" i="46"/>
  <c r="I3941" i="46"/>
  <c r="I9626" i="46"/>
  <c r="I4130" i="46"/>
  <c r="I8758" i="46"/>
  <c r="I9246" i="46"/>
  <c r="I4623" i="46"/>
  <c r="I9244" i="46"/>
  <c r="I8752" i="46"/>
  <c r="I9120" i="46"/>
  <c r="I9119" i="46"/>
  <c r="I2311" i="46"/>
  <c r="I2312" i="46"/>
  <c r="I2309" i="46"/>
  <c r="I2310" i="46"/>
  <c r="I2316" i="46"/>
  <c r="I2313" i="46"/>
  <c r="I2314" i="46"/>
  <c r="I2548" i="46"/>
  <c r="I2549" i="46" s="1"/>
  <c r="I2610" i="46"/>
  <c r="I9451" i="46"/>
  <c r="I1804" i="46"/>
  <c r="I1812" i="46"/>
  <c r="I1813" i="46"/>
  <c r="I1809" i="46"/>
  <c r="I1810" i="46"/>
  <c r="I9452" i="46"/>
  <c r="I9454" i="46"/>
  <c r="I9455" i="46"/>
  <c r="I1811" i="46"/>
  <c r="I2891" i="46"/>
  <c r="I2892" i="46" s="1"/>
  <c r="I9453" i="46"/>
  <c r="I3075" i="46"/>
  <c r="I3107" i="46"/>
  <c r="I8751" i="46"/>
  <c r="I9247" i="46"/>
  <c r="I9490" i="46"/>
  <c r="I3954" i="46"/>
  <c r="I3955" i="46"/>
  <c r="I3956" i="46"/>
  <c r="I5464" i="46"/>
  <c r="I9121" i="46"/>
  <c r="I9690" i="46"/>
  <c r="I10070" i="46"/>
  <c r="I10071" i="46"/>
  <c r="I8789" i="46"/>
  <c r="I3259" i="46"/>
  <c r="I3253" i="46"/>
  <c r="I8855" i="46"/>
  <c r="I8868" i="46"/>
  <c r="I8856" i="46"/>
  <c r="I8857" i="46"/>
  <c r="I8858" i="46"/>
  <c r="I4058" i="46"/>
  <c r="I4059" i="46" s="1"/>
  <c r="I543" i="46"/>
  <c r="I2981" i="46"/>
  <c r="I10057" i="46"/>
  <c r="I9689" i="46"/>
  <c r="I341" i="46"/>
  <c r="I1399" i="46"/>
  <c r="I1400" i="46" s="1"/>
  <c r="I1397" i="46"/>
  <c r="I1398" i="46" s="1"/>
  <c r="I1979" i="46"/>
  <c r="I1980" i="46"/>
  <c r="I1860" i="46"/>
  <c r="I8481" i="46"/>
  <c r="I2049" i="46"/>
  <c r="I1792" i="46"/>
  <c r="I241" i="46"/>
  <c r="I2050" i="46"/>
  <c r="I639" i="46"/>
  <c r="I640" i="46"/>
  <c r="I641" i="46"/>
  <c r="I638" i="46"/>
  <c r="I8389" i="46"/>
  <c r="I2516" i="46"/>
  <c r="I2124" i="46"/>
  <c r="I1539" i="46"/>
  <c r="I4621" i="46"/>
  <c r="I4620" i="46"/>
  <c r="I2105" i="46"/>
  <c r="I2106" i="46" s="1"/>
  <c r="I2095" i="46"/>
  <c r="I2096" i="46" s="1"/>
  <c r="I4532" i="46"/>
  <c r="I4535" i="46"/>
  <c r="I4536" i="46"/>
  <c r="I4047" i="46"/>
  <c r="I4045" i="46"/>
  <c r="I4046" i="46"/>
  <c r="I2517" i="46"/>
  <c r="I4537" i="46"/>
  <c r="I2684" i="46"/>
  <c r="I8542" i="46"/>
  <c r="I8254" i="46"/>
  <c r="I8252" i="46"/>
  <c r="I8550" i="46"/>
  <c r="I3020" i="46"/>
  <c r="I161" i="46"/>
  <c r="I2519" i="46"/>
  <c r="I4529" i="46"/>
  <c r="I3216" i="46"/>
  <c r="I4530" i="46"/>
  <c r="I4531" i="46"/>
  <c r="I159" i="46"/>
  <c r="I2511" i="46"/>
  <c r="I2512" i="46" s="1"/>
  <c r="I2513" i="46"/>
  <c r="I2514" i="46" s="1"/>
  <c r="I2434" i="46"/>
  <c r="I2683" i="46"/>
  <c r="I9144" i="46"/>
  <c r="I8762" i="46"/>
  <c r="I8764" i="46"/>
  <c r="I2054" i="46"/>
  <c r="I9076" i="46"/>
  <c r="I2053" i="46"/>
  <c r="I2661" i="46"/>
  <c r="I2662" i="46"/>
  <c r="I2559" i="46"/>
  <c r="I2561" i="46"/>
  <c r="I8596" i="46"/>
  <c r="I8438" i="46"/>
  <c r="I8600" i="46"/>
  <c r="I9067" i="46"/>
  <c r="I181" i="46"/>
  <c r="I182" i="46" s="1"/>
  <c r="I183" i="46" s="1"/>
  <c r="I184" i="46" s="1"/>
  <c r="I1609" i="46"/>
  <c r="I1610" i="46"/>
  <c r="I1611" i="46"/>
  <c r="I1612" i="46"/>
  <c r="I1859" i="46"/>
  <c r="I1981" i="46"/>
  <c r="I1982" i="46"/>
  <c r="I1858" i="46"/>
  <c r="I1861" i="46"/>
  <c r="I9071" i="46"/>
  <c r="I9070" i="46"/>
  <c r="I10078" i="46"/>
  <c r="I2467" i="46"/>
  <c r="I2468" i="46"/>
  <c r="I2469" i="46"/>
  <c r="I2474" i="46"/>
  <c r="I2465" i="46"/>
  <c r="I2466" i="46"/>
  <c r="I2470" i="46"/>
  <c r="I2471" i="46"/>
  <c r="I2472" i="46"/>
  <c r="I2473" i="46"/>
  <c r="I5454" i="46"/>
  <c r="I2480" i="46"/>
  <c r="I2486" i="46"/>
  <c r="I2488" i="46"/>
  <c r="I2479" i="46"/>
  <c r="I2478" i="46"/>
  <c r="I3066" i="46"/>
  <c r="I3435" i="46"/>
  <c r="I2572" i="46"/>
  <c r="I2573" i="46"/>
  <c r="I8630" i="46"/>
  <c r="I2185" i="46"/>
  <c r="I4562" i="46"/>
  <c r="I8340" i="46"/>
  <c r="I4561" i="46"/>
  <c r="I8245" i="46"/>
  <c r="I8341" i="46"/>
  <c r="I8342" i="46"/>
  <c r="I7982" i="46"/>
  <c r="I2482" i="46"/>
  <c r="I2484" i="46"/>
  <c r="I2487" i="46"/>
  <c r="I5455" i="46"/>
  <c r="I2483" i="46"/>
  <c r="I2485" i="46"/>
  <c r="I4862" i="46"/>
  <c r="I9072" i="46"/>
  <c r="I2518" i="46"/>
  <c r="I8539" i="46"/>
  <c r="I2520" i="46"/>
  <c r="I2521" i="46"/>
  <c r="I9154" i="46"/>
  <c r="I643" i="46"/>
  <c r="I645" i="46"/>
  <c r="I646" i="46"/>
  <c r="I10035" i="46"/>
  <c r="I2530" i="46"/>
  <c r="I8552" i="46"/>
  <c r="I8551" i="46"/>
  <c r="I10034" i="46"/>
  <c r="I2527" i="46"/>
  <c r="I2528" i="46"/>
  <c r="I2529" i="46"/>
  <c r="I2531" i="46"/>
  <c r="I2526" i="46"/>
  <c r="I8540" i="46"/>
  <c r="I8543" i="46"/>
  <c r="I8545" i="46"/>
  <c r="I8546" i="46"/>
  <c r="I8547" i="46"/>
  <c r="I8549" i="46"/>
  <c r="I2682" i="46"/>
  <c r="I2532" i="46"/>
  <c r="I8564" i="46"/>
  <c r="I3793" i="46"/>
  <c r="I1630" i="46"/>
  <c r="I1631" i="46"/>
  <c r="I1633" i="46"/>
  <c r="I1635" i="46"/>
  <c r="I343" i="46"/>
  <c r="I344" i="46"/>
  <c r="I345" i="46"/>
  <c r="I2051" i="46"/>
  <c r="I8561" i="46"/>
  <c r="I6350" i="46"/>
  <c r="I6351" i="46" s="1"/>
  <c r="I8562" i="46"/>
  <c r="I379" i="46"/>
  <c r="I380" i="46"/>
  <c r="I4538" i="46"/>
  <c r="I945" i="46"/>
  <c r="I5361" i="46"/>
  <c r="I8582" i="46"/>
  <c r="I2547" i="46"/>
  <c r="I2186" i="46"/>
  <c r="I2436" i="46"/>
  <c r="I2437" i="46"/>
  <c r="I8565" i="46"/>
  <c r="I8566" i="46"/>
  <c r="I647" i="46"/>
  <c r="I8584" i="46"/>
  <c r="I4539" i="46"/>
  <c r="I8585" i="46"/>
  <c r="I2146" i="46"/>
  <c r="I2147" i="46"/>
  <c r="I381" i="46"/>
  <c r="I7857" i="46"/>
  <c r="I9152" i="46"/>
  <c r="I2052" i="46"/>
  <c r="I2433" i="46"/>
  <c r="I8488" i="46"/>
  <c r="I2435" i="46"/>
  <c r="I7166" i="46"/>
  <c r="I7551" i="46"/>
  <c r="I7155" i="46"/>
  <c r="I1617" i="46"/>
  <c r="I7156" i="46"/>
  <c r="I7157" i="46"/>
  <c r="I1619" i="46"/>
  <c r="I1618" i="46"/>
  <c r="I8586" i="46"/>
  <c r="I4605" i="46"/>
  <c r="I648" i="46"/>
  <c r="I8862" i="46"/>
  <c r="I2687" i="46"/>
  <c r="I2688" i="46" s="1"/>
  <c r="I2689" i="46"/>
  <c r="I2690" i="46" s="1"/>
  <c r="I9153" i="46"/>
  <c r="I2175" i="46"/>
  <c r="I3524" i="46"/>
  <c r="I3054" i="46"/>
  <c r="I3058" i="46"/>
  <c r="I3214" i="46"/>
  <c r="I3209" i="46"/>
  <c r="I9151" i="46"/>
  <c r="I2553" i="46"/>
  <c r="I2554" i="46"/>
  <c r="I3642" i="46"/>
  <c r="I8591" i="46"/>
  <c r="I7552" i="46"/>
  <c r="I2400" i="46"/>
  <c r="I3844" i="46"/>
  <c r="I3349" i="46"/>
  <c r="I2088" i="46"/>
  <c r="I2089" i="46" s="1"/>
  <c r="I5467" i="46"/>
  <c r="I2170" i="46"/>
  <c r="I2171" i="46" s="1"/>
  <c r="I8881" i="46"/>
  <c r="I8601" i="46"/>
  <c r="I649" i="46"/>
  <c r="I4552" i="46"/>
  <c r="I2838" i="46"/>
  <c r="I2717" i="46"/>
  <c r="I2718" i="46"/>
  <c r="I3399" i="46"/>
  <c r="I3398" i="46"/>
  <c r="I3213" i="46"/>
  <c r="I2709" i="46"/>
  <c r="I2127" i="46"/>
  <c r="I2128" i="46" s="1"/>
  <c r="I2129" i="46"/>
  <c r="I2130" i="46" s="1"/>
  <c r="I2131" i="46"/>
  <c r="I2132" i="46" s="1"/>
  <c r="I2133" i="46"/>
  <c r="I2134" i="46" s="1"/>
  <c r="I2091" i="46"/>
  <c r="I2092" i="46" s="1"/>
  <c r="I2093" i="46"/>
  <c r="I2094" i="46" s="1"/>
  <c r="I2109" i="46"/>
  <c r="I2110" i="46" s="1"/>
  <c r="I2076" i="46"/>
  <c r="I2077" i="46" s="1"/>
  <c r="I2074" i="46"/>
  <c r="I2075" i="46" s="1"/>
  <c r="I2078" i="46"/>
  <c r="I2079" i="46" s="1"/>
  <c r="I2080" i="46"/>
  <c r="I2081" i="46" s="1"/>
  <c r="I2082" i="46"/>
  <c r="I2083" i="46" s="1"/>
  <c r="I2084" i="46"/>
  <c r="I2085" i="46" s="1"/>
  <c r="I2086" i="46"/>
  <c r="I2087" i="46" s="1"/>
  <c r="I2107" i="46"/>
  <c r="I2108" i="46" s="1"/>
  <c r="I10050" i="46"/>
  <c r="I10051" i="46"/>
  <c r="I2578" i="46"/>
  <c r="I2579" i="46" s="1"/>
  <c r="I2580" i="46" s="1"/>
  <c r="I2665" i="46"/>
  <c r="I2666" i="46"/>
  <c r="I747" i="46"/>
  <c r="I745" i="46"/>
  <c r="I746" i="46"/>
  <c r="I2664" i="46"/>
  <c r="I7177" i="46"/>
  <c r="I7178" i="46"/>
  <c r="I7179" i="46"/>
  <c r="I7180" i="46"/>
  <c r="I2167" i="46"/>
  <c r="I9938" i="46"/>
  <c r="I7564" i="46"/>
  <c r="I7565" i="46"/>
  <c r="I2193" i="46"/>
  <c r="I2203" i="46"/>
  <c r="I3040" i="46"/>
  <c r="I3052" i="46"/>
  <c r="I3033" i="46"/>
  <c r="I9238" i="46"/>
  <c r="I7563" i="46"/>
  <c r="I2667" i="46"/>
  <c r="I2673" i="46"/>
  <c r="I9079" i="46"/>
  <c r="I2671" i="46"/>
  <c r="I1226" i="46"/>
  <c r="I1227" i="46" s="1"/>
  <c r="I1230" i="46"/>
  <c r="I1231" i="46" s="1"/>
  <c r="I1232" i="46"/>
  <c r="I1233" i="46" s="1"/>
  <c r="I1234" i="46"/>
  <c r="I1235" i="46" s="1"/>
  <c r="I1236" i="46"/>
  <c r="I1237" i="46" s="1"/>
  <c r="I1238" i="46"/>
  <c r="I1239" i="46" s="1"/>
  <c r="I1240" i="46"/>
  <c r="I1241" i="46" s="1"/>
  <c r="I1243" i="46"/>
  <c r="I1244" i="46" s="1"/>
  <c r="I1245" i="46"/>
  <c r="I1246" i="46" s="1"/>
  <c r="I1253" i="46"/>
  <c r="I1254" i="46" s="1"/>
  <c r="I2668" i="46"/>
  <c r="I2669" i="46"/>
  <c r="I2670" i="46"/>
  <c r="I2672" i="46"/>
  <c r="I1255" i="46"/>
  <c r="I1256" i="46" s="1"/>
  <c r="I1199" i="46"/>
  <c r="I1200" i="46" s="1"/>
  <c r="I1215" i="46"/>
  <c r="I1216" i="46" s="1"/>
  <c r="I1217" i="46"/>
  <c r="I1218" i="46" s="1"/>
  <c r="I1205" i="46"/>
  <c r="I1206" i="46" s="1"/>
  <c r="I1207" i="46"/>
  <c r="I1208" i="46" s="1"/>
  <c r="I1209" i="46"/>
  <c r="I1210" i="46" s="1"/>
  <c r="I1251" i="46"/>
  <c r="I1252" i="46" s="1"/>
  <c r="I1249" i="46"/>
  <c r="I1250" i="46" s="1"/>
  <c r="I1257" i="46"/>
  <c r="I1258" i="46" s="1"/>
  <c r="I1203" i="46"/>
  <c r="I1204" i="46" s="1"/>
  <c r="I1211" i="46"/>
  <c r="I1212" i="46" s="1"/>
  <c r="I1213" i="46"/>
  <c r="I1214" i="46" s="1"/>
  <c r="I9687" i="46"/>
  <c r="I8624" i="46"/>
  <c r="I8625" i="46"/>
  <c r="I7862" i="46"/>
  <c r="I7863" i="46"/>
  <c r="I7864" i="46"/>
  <c r="I8483" i="46"/>
  <c r="I8484" i="46"/>
  <c r="I348" i="46"/>
  <c r="I216" i="46"/>
  <c r="I349" i="46"/>
  <c r="I2231" i="46"/>
  <c r="I8398" i="46"/>
  <c r="I2903" i="46"/>
  <c r="I2145" i="46"/>
  <c r="I7858" i="46"/>
  <c r="I2152" i="46"/>
  <c r="I2153" i="46"/>
  <c r="I2154" i="46"/>
  <c r="I2155" i="46"/>
  <c r="I2156" i="46"/>
  <c r="I2150" i="46"/>
  <c r="I2148" i="46"/>
  <c r="I2566" i="46"/>
  <c r="I2567" i="46"/>
  <c r="I8781" i="46"/>
  <c r="I4614" i="46"/>
  <c r="I97" i="46"/>
  <c r="I96" i="46"/>
  <c r="I98" i="46"/>
  <c r="I10079" i="46"/>
  <c r="I94" i="46"/>
  <c r="I95" i="46"/>
  <c r="I4654" i="46"/>
  <c r="I8882" i="46"/>
  <c r="I8883" i="46"/>
  <c r="I4644" i="46"/>
  <c r="I3045" i="46"/>
  <c r="I3060" i="46"/>
  <c r="I3111" i="46"/>
  <c r="I3094" i="46"/>
  <c r="I3062" i="46"/>
  <c r="I3063" i="46"/>
  <c r="I3081" i="46"/>
  <c r="I10073" i="46"/>
  <c r="I8608" i="46"/>
  <c r="I8609" i="46"/>
  <c r="I2565" i="46"/>
  <c r="I155" i="46"/>
  <c r="I2584" i="46"/>
  <c r="I2583" i="46"/>
  <c r="I3847" i="46"/>
  <c r="I9363" i="46"/>
  <c r="I2582" i="46"/>
  <c r="I2581" i="46"/>
  <c r="I2596" i="46"/>
  <c r="I8763" i="46"/>
  <c r="I4591" i="46"/>
  <c r="I8766" i="46"/>
  <c r="I41" i="46"/>
  <c r="I43" i="46"/>
  <c r="I44" i="46"/>
  <c r="I8767" i="46"/>
  <c r="I669" i="46"/>
  <c r="I668" i="46"/>
  <c r="I670" i="46"/>
  <c r="I671" i="46"/>
  <c r="I8434" i="46"/>
  <c r="I4730" i="46"/>
  <c r="I74" i="46"/>
  <c r="I1926" i="46"/>
  <c r="I383" i="46"/>
  <c r="I4616" i="46"/>
  <c r="I242" i="46"/>
  <c r="I2233" i="46"/>
  <c r="I2936" i="46"/>
  <c r="I2232" i="46"/>
  <c r="I7229" i="46"/>
  <c r="I3012" i="46"/>
  <c r="I3860" i="46"/>
  <c r="I2702" i="46"/>
  <c r="I2701" i="46"/>
  <c r="I2703" i="46"/>
  <c r="I2704" i="46"/>
  <c r="I9585" i="46"/>
  <c r="I3522" i="46"/>
  <c r="I3523" i="46"/>
  <c r="I4541" i="46"/>
  <c r="I3521" i="46"/>
  <c r="I3520" i="46"/>
  <c r="I3527" i="46"/>
  <c r="I4542" i="46"/>
  <c r="I663" i="46"/>
  <c r="I664" i="46"/>
  <c r="I650" i="46"/>
  <c r="I651" i="46"/>
  <c r="I655" i="46"/>
  <c r="I654" i="46"/>
  <c r="I656" i="46"/>
  <c r="I9227" i="46"/>
  <c r="I662" i="46"/>
  <c r="I652" i="46"/>
  <c r="I653" i="46"/>
  <c r="I8662" i="46"/>
  <c r="I8664" i="46"/>
  <c r="I9214" i="46"/>
  <c r="I8486" i="46"/>
  <c r="I9325" i="46"/>
  <c r="I2263" i="46"/>
  <c r="I9324" i="46"/>
  <c r="I8665" i="46"/>
  <c r="I8663" i="46"/>
  <c r="I2685" i="46"/>
  <c r="I9156" i="46"/>
  <c r="I3044" i="46"/>
  <c r="I3059" i="46"/>
  <c r="I7911" i="46"/>
  <c r="I2693" i="46"/>
  <c r="I2694" i="46"/>
  <c r="I9218" i="46"/>
  <c r="I8709" i="46"/>
  <c r="I8717" i="46"/>
  <c r="I8718" i="46"/>
  <c r="I8719" i="46"/>
  <c r="I8720" i="46"/>
  <c r="I8721" i="46"/>
  <c r="I8724" i="46"/>
  <c r="I8725" i="46"/>
  <c r="I8726" i="46"/>
  <c r="I2587" i="46"/>
  <c r="I2681" i="46"/>
  <c r="I8588" i="46"/>
  <c r="I8589" i="46" s="1"/>
  <c r="I3791" i="46"/>
  <c r="I2727" i="46"/>
  <c r="I2728" i="46" s="1"/>
  <c r="I8786" i="46"/>
  <c r="I3853" i="46"/>
  <c r="I253" i="46"/>
  <c r="I8790" i="46"/>
  <c r="I8823" i="46"/>
  <c r="I2307" i="46"/>
  <c r="I8682" i="46"/>
  <c r="I8687" i="46"/>
  <c r="I4044" i="46"/>
  <c r="I9382" i="46"/>
  <c r="I4060" i="46"/>
  <c r="I9394" i="46"/>
  <c r="I9395" i="46"/>
  <c r="I9393" i="46"/>
  <c r="I9396" i="46"/>
  <c r="I130" i="46"/>
  <c r="I270" i="46"/>
  <c r="I8984" i="46"/>
  <c r="I2235" i="46"/>
  <c r="I1984" i="46"/>
  <c r="I1983" i="46"/>
  <c r="I3110" i="46"/>
  <c r="I9157" i="46"/>
  <c r="I9343" i="46"/>
  <c r="I9344" i="46"/>
  <c r="I9355" i="46"/>
  <c r="I9356" i="46"/>
  <c r="I9341" i="46"/>
  <c r="I9342" i="46"/>
  <c r="I9348" i="46"/>
  <c r="I9349" i="46"/>
  <c r="I9350" i="46"/>
  <c r="I9351" i="46"/>
  <c r="I9352" i="46"/>
  <c r="I9354" i="46"/>
  <c r="I9358" i="46"/>
  <c r="I9359" i="46"/>
  <c r="I9235" i="46"/>
  <c r="I9236" i="46"/>
  <c r="I5364" i="46"/>
  <c r="I4553" i="46"/>
  <c r="I3935" i="46"/>
  <c r="I3936" i="46"/>
  <c r="I4566" i="46"/>
  <c r="I9220" i="46"/>
  <c r="I3639" i="46"/>
  <c r="I247" i="46"/>
  <c r="I249" i="46"/>
  <c r="I250" i="46"/>
  <c r="I252" i="46"/>
  <c r="I246" i="46"/>
  <c r="I251" i="46"/>
  <c r="I9568" i="46"/>
  <c r="I9570" i="46"/>
  <c r="I248" i="46"/>
  <c r="I9569" i="46"/>
  <c r="I8796" i="46"/>
  <c r="I8799" i="46"/>
  <c r="I8818" i="46"/>
  <c r="I2125" i="46"/>
  <c r="I2126" i="46" s="1"/>
  <c r="I4627" i="46"/>
  <c r="I4610" i="46"/>
  <c r="I4568" i="46"/>
  <c r="I8737" i="46"/>
  <c r="I8738" i="46"/>
  <c r="I8735" i="46"/>
  <c r="I8736" i="46"/>
  <c r="I9439" i="46"/>
  <c r="I4750" i="46"/>
  <c r="I4570" i="46"/>
  <c r="I5366" i="46"/>
  <c r="I8958" i="46"/>
  <c r="I8960" i="46"/>
  <c r="I8964" i="46"/>
  <c r="I8965" i="46"/>
  <c r="I8966" i="46"/>
  <c r="I8959" i="46"/>
  <c r="I8967" i="46"/>
  <c r="I8961" i="46"/>
  <c r="I8962" i="46"/>
  <c r="I8963" i="46"/>
  <c r="I8968" i="46"/>
  <c r="I8969" i="46"/>
  <c r="I8970" i="46"/>
  <c r="I9077" i="46"/>
  <c r="I9078" i="46"/>
  <c r="I4548" i="46"/>
  <c r="I4549" i="46"/>
  <c r="I5362" i="46"/>
  <c r="I4547" i="46"/>
  <c r="I4550" i="46"/>
  <c r="I3039" i="46"/>
  <c r="I2543" i="46"/>
  <c r="I2544" i="46" s="1"/>
  <c r="I2545" i="46" s="1"/>
  <c r="I2575" i="46"/>
  <c r="I2576" i="46" s="1"/>
  <c r="I2577" i="46" s="1"/>
  <c r="I8978" i="46"/>
  <c r="I8974" i="46"/>
  <c r="I8977" i="46"/>
  <c r="I8979" i="46"/>
  <c r="I2715" i="46"/>
  <c r="I2716" i="46"/>
  <c r="I9219" i="46"/>
  <c r="I9365" i="46"/>
  <c r="I9438" i="46"/>
  <c r="I8731" i="46"/>
  <c r="I8732" i="46"/>
  <c r="I2599" i="46"/>
  <c r="I2597" i="46"/>
  <c r="I8728" i="46"/>
  <c r="I2598" i="46"/>
  <c r="I8729" i="46"/>
  <c r="I2590" i="46"/>
  <c r="I2591" i="46"/>
  <c r="I1835" i="46"/>
  <c r="I4600" i="46"/>
  <c r="I4601" i="46"/>
  <c r="I2606" i="46"/>
  <c r="I4560" i="46"/>
  <c r="I9329" i="46"/>
  <c r="I3934" i="46"/>
  <c r="I3933" i="46"/>
  <c r="I9360" i="46"/>
  <c r="I9878" i="46"/>
  <c r="I9879" i="46" s="1"/>
  <c r="I9361" i="46"/>
  <c r="I9362" i="46"/>
  <c r="I2268" i="46"/>
  <c r="I667" i="46"/>
  <c r="I7174" i="46"/>
  <c r="I7176" i="46"/>
  <c r="I2993" i="46"/>
  <c r="I4629" i="46"/>
  <c r="I9696" i="46"/>
  <c r="I4632" i="46"/>
  <c r="I3966" i="46"/>
  <c r="I2604" i="46"/>
  <c r="I5466" i="46"/>
  <c r="I7566" i="46"/>
  <c r="I2588" i="46"/>
  <c r="I2589" i="46"/>
  <c r="I8693" i="46"/>
  <c r="I8694" i="46" s="1"/>
  <c r="I8703" i="46"/>
  <c r="I8704" i="46" s="1"/>
  <c r="I8695" i="46"/>
  <c r="I8696" i="46" s="1"/>
  <c r="I3061" i="46"/>
  <c r="I9353" i="46"/>
  <c r="I2407" i="46"/>
  <c r="I2401" i="46"/>
  <c r="I2405" i="46"/>
  <c r="I2406" i="46"/>
  <c r="I2402" i="46"/>
  <c r="I2403" i="46"/>
  <c r="I2404" i="46"/>
  <c r="I1110" i="46"/>
  <c r="I8744" i="46"/>
  <c r="I8745" i="46"/>
  <c r="I8746" i="46"/>
  <c r="I4628" i="46"/>
  <c r="I9699" i="46"/>
  <c r="I4653" i="46"/>
  <c r="I8982" i="46"/>
  <c r="I8980" i="46"/>
  <c r="I8981" i="46"/>
  <c r="I10037" i="46"/>
  <c r="I10038" i="46" s="1"/>
  <c r="I4555" i="46"/>
  <c r="I4556" i="46"/>
  <c r="I4557" i="46"/>
  <c r="I8886" i="46"/>
  <c r="I8887" i="46"/>
  <c r="I8871" i="46"/>
  <c r="I8872" i="46" s="1"/>
  <c r="I8873" i="46"/>
  <c r="I8874" i="46" s="1"/>
  <c r="I8869" i="46"/>
  <c r="I8870" i="46" s="1"/>
  <c r="I8877" i="46"/>
  <c r="I8878" i="46" s="1"/>
  <c r="I8875" i="46"/>
  <c r="I8876" i="46" s="1"/>
  <c r="I8879" i="46"/>
  <c r="I8880" i="46" s="1"/>
  <c r="I8884" i="46"/>
  <c r="I8885" i="46"/>
  <c r="I2614" i="46"/>
  <c r="I9222" i="46"/>
  <c r="I2264" i="46"/>
  <c r="I8740" i="46"/>
  <c r="I8741" i="46"/>
  <c r="I8739" i="46"/>
  <c r="I9627" i="46"/>
  <c r="I9628" i="46"/>
  <c r="I4567" i="46"/>
  <c r="I4203" i="46"/>
  <c r="I4575" i="46"/>
  <c r="I8784" i="46"/>
  <c r="I2725" i="46"/>
  <c r="I8785" i="46"/>
  <c r="I8163" i="46"/>
  <c r="I4571" i="46"/>
  <c r="I87" i="46"/>
  <c r="I88" i="46"/>
  <c r="I4569" i="46"/>
  <c r="I4635" i="46"/>
  <c r="I4636" i="46"/>
  <c r="I4634" i="46"/>
  <c r="I4637" i="46"/>
  <c r="I9701" i="46"/>
  <c r="I4638" i="46"/>
  <c r="I9702" i="46"/>
  <c r="I4639" i="46"/>
  <c r="I9703" i="46"/>
  <c r="I4640" i="46"/>
  <c r="I9704" i="46"/>
  <c r="I4641" i="46"/>
  <c r="I9705" i="46"/>
  <c r="I2157" i="46"/>
  <c r="I5368" i="46"/>
  <c r="I4613" i="46"/>
  <c r="I9693" i="46"/>
  <c r="I2252" i="46"/>
  <c r="I2616" i="46"/>
  <c r="I8975" i="46"/>
  <c r="I8976" i="46"/>
  <c r="I674" i="46"/>
  <c r="I675" i="46"/>
  <c r="I9691" i="46"/>
  <c r="I4606" i="46"/>
  <c r="I2410" i="46"/>
  <c r="I5367" i="46"/>
  <c r="I2609" i="46"/>
  <c r="I2317" i="46"/>
  <c r="I1628" i="46"/>
  <c r="I1626" i="46"/>
  <c r="I1627" i="46"/>
  <c r="I1632" i="46"/>
  <c r="I1634" i="46"/>
  <c r="I1629" i="46"/>
  <c r="I2611" i="46"/>
  <c r="I2612" i="46"/>
  <c r="I2613" i="46"/>
  <c r="I8765" i="46"/>
  <c r="I3018" i="46"/>
  <c r="I4584" i="46"/>
  <c r="I4582" i="46"/>
  <c r="I4583" i="46"/>
  <c r="I4580" i="46"/>
  <c r="I4585" i="46"/>
  <c r="I4588" i="46"/>
  <c r="I4581" i="46"/>
  <c r="I4586" i="46"/>
  <c r="I4587" i="46"/>
  <c r="I3211" i="46"/>
  <c r="I9313" i="46"/>
  <c r="I9314" i="46"/>
  <c r="I8864" i="46"/>
  <c r="I8865" i="46"/>
  <c r="I8863" i="46"/>
  <c r="I8851" i="46"/>
  <c r="I8860" i="46"/>
  <c r="I2617" i="46"/>
  <c r="I2618" i="46" s="1"/>
  <c r="I2619" i="46"/>
  <c r="I2620" i="46" s="1"/>
  <c r="I4617" i="46"/>
  <c r="I4619" i="46"/>
  <c r="I4618" i="46"/>
  <c r="I3612" i="46"/>
  <c r="I3613" i="46" s="1"/>
  <c r="I9694" i="46"/>
  <c r="I8777" i="46"/>
  <c r="I8778" i="46"/>
  <c r="I8779" i="46"/>
  <c r="I8780" i="46"/>
  <c r="I4124" i="46"/>
  <c r="I4125" i="46"/>
  <c r="I556" i="46"/>
  <c r="I9440" i="46"/>
  <c r="I9221" i="46"/>
  <c r="I2920" i="46"/>
  <c r="I4611" i="46"/>
  <c r="I2417" i="46"/>
  <c r="I2419" i="46"/>
  <c r="I2418" i="46"/>
  <c r="I4615" i="46"/>
  <c r="I9695" i="46"/>
  <c r="I36" i="46"/>
  <c r="I37" i="46"/>
  <c r="I39" i="46"/>
  <c r="I9544" i="46"/>
  <c r="I40" i="46"/>
  <c r="I42" i="46"/>
  <c r="I8433" i="46"/>
  <c r="I38" i="46"/>
  <c r="I2615" i="46"/>
  <c r="I4599" i="46"/>
  <c r="I4598" i="46"/>
  <c r="I302" i="46"/>
  <c r="I303" i="46"/>
  <c r="I2632" i="46"/>
  <c r="I2633" i="46"/>
  <c r="I350" i="46"/>
  <c r="I2751" i="46"/>
  <c r="I2416" i="46"/>
  <c r="I7523" i="46"/>
  <c r="I112" i="46"/>
  <c r="I114" i="46"/>
  <c r="I115" i="46"/>
  <c r="I116" i="46"/>
  <c r="I117" i="46"/>
  <c r="I118" i="46"/>
  <c r="I119" i="46"/>
  <c r="I120" i="46"/>
  <c r="I124" i="46"/>
  <c r="I125" i="46"/>
  <c r="I113" i="46"/>
  <c r="I126" i="46"/>
  <c r="I129" i="46"/>
  <c r="I131" i="46"/>
  <c r="I132" i="46"/>
  <c r="I134" i="46"/>
  <c r="I121" i="46"/>
  <c r="I122" i="46"/>
  <c r="I123" i="46"/>
  <c r="I127" i="46"/>
  <c r="I128" i="46"/>
  <c r="I133" i="46"/>
  <c r="I4630" i="46"/>
  <c r="I9697" i="46"/>
  <c r="I4631" i="46"/>
  <c r="I9698" i="46"/>
  <c r="I4633" i="46"/>
  <c r="I9700" i="46"/>
  <c r="I3097" i="46"/>
  <c r="I2168" i="46"/>
  <c r="I2169" i="46" s="1"/>
  <c r="I2176" i="46"/>
  <c r="I2177" i="46" s="1"/>
  <c r="I2623" i="46"/>
  <c r="I2621" i="46"/>
  <c r="I2622" i="46"/>
  <c r="I2206" i="46"/>
  <c r="I2207" i="46" s="1"/>
  <c r="I2208" i="46"/>
  <c r="I2209" i="46" s="1"/>
  <c r="I2219" i="46"/>
  <c r="I2220" i="46" s="1"/>
  <c r="I2221" i="46"/>
  <c r="I2222" i="46" s="1"/>
  <c r="I2188" i="46"/>
  <c r="I2189" i="46" s="1"/>
  <c r="I2194" i="46"/>
  <c r="I2195" i="46" s="1"/>
  <c r="I2198" i="46"/>
  <c r="I2199" i="46" s="1"/>
  <c r="I2200" i="46"/>
  <c r="I2201" i="46" s="1"/>
  <c r="I2178" i="46"/>
  <c r="I2179" i="46" s="1"/>
  <c r="I2180" i="46"/>
  <c r="I2181" i="46" s="1"/>
  <c r="I4645" i="46"/>
  <c r="I1987" i="46"/>
  <c r="I1988" i="46"/>
  <c r="I4646" i="46"/>
  <c r="I4647" i="46"/>
  <c r="I9706" i="46"/>
  <c r="I3212" i="46"/>
  <c r="I8063" i="46"/>
  <c r="I9541" i="46"/>
  <c r="I2624" i="46"/>
  <c r="I2625" i="46" s="1"/>
  <c r="I2708" i="46"/>
  <c r="I8788" i="46"/>
  <c r="I2626" i="46"/>
  <c r="I8814" i="46"/>
  <c r="I8797" i="46"/>
  <c r="I8822" i="46"/>
  <c r="I8820" i="46"/>
  <c r="I8815" i="46"/>
  <c r="I2100" i="46"/>
  <c r="I3100" i="46"/>
  <c r="I9592" i="46"/>
  <c r="I9591" i="46"/>
  <c r="I9593" i="46"/>
  <c r="I61" i="46"/>
  <c r="I63" i="46"/>
  <c r="I64" i="46"/>
  <c r="I65" i="46"/>
  <c r="I66" i="46"/>
  <c r="I58" i="46"/>
  <c r="I77" i="46"/>
  <c r="I78" i="46"/>
  <c r="I79" i="46"/>
  <c r="I62" i="46"/>
  <c r="I3141" i="46"/>
  <c r="I9607" i="46"/>
  <c r="I9606" i="46"/>
  <c r="I2636" i="46"/>
  <c r="I2242" i="46"/>
  <c r="I2246" i="46"/>
  <c r="I2245" i="46"/>
  <c r="I9612" i="46"/>
  <c r="I9613" i="46"/>
  <c r="I10081" i="46"/>
  <c r="I10080" i="46"/>
  <c r="I105" i="46"/>
  <c r="I99" i="46"/>
  <c r="I106" i="46"/>
  <c r="I2236" i="46"/>
  <c r="I2239" i="46"/>
  <c r="I2244" i="46"/>
  <c r="I2248" i="46"/>
  <c r="I2249" i="46"/>
  <c r="I2238" i="46"/>
  <c r="I2240" i="46"/>
  <c r="I9567" i="46"/>
  <c r="I2237" i="46"/>
  <c r="I2241" i="46"/>
  <c r="I2243" i="46"/>
  <c r="I2247" i="46"/>
  <c r="I9636" i="46"/>
  <c r="I2250" i="46"/>
  <c r="I2749" i="46"/>
  <c r="I2719" i="46"/>
  <c r="I9462" i="46"/>
  <c r="I9463" i="46"/>
  <c r="I9461" i="46"/>
  <c r="I1727" i="46"/>
  <c r="I9610" i="46"/>
  <c r="I8069" i="46"/>
  <c r="I8068" i="46"/>
  <c r="I9639" i="46"/>
  <c r="I9611" i="46"/>
  <c r="I9176" i="46"/>
  <c r="I3594" i="46"/>
  <c r="I4062" i="46"/>
  <c r="I4061" i="46"/>
  <c r="I2791" i="46"/>
  <c r="I2792" i="46"/>
  <c r="I4114" i="46"/>
  <c r="I2969" i="46"/>
  <c r="I2750" i="46"/>
  <c r="I1714" i="46"/>
  <c r="I1716" i="46"/>
  <c r="I1717" i="46"/>
  <c r="I1715" i="46"/>
  <c r="I1720" i="46"/>
  <c r="I1718" i="46"/>
  <c r="I1719" i="46"/>
  <c r="I1721" i="46"/>
  <c r="I9402" i="46"/>
  <c r="I1722" i="46"/>
  <c r="I309" i="46"/>
  <c r="I138" i="46"/>
  <c r="I9401" i="46"/>
  <c r="I3049" i="46"/>
  <c r="I3064" i="46"/>
  <c r="I3065" i="46"/>
  <c r="I2412" i="46"/>
  <c r="I2631" i="46"/>
  <c r="I8911" i="46"/>
  <c r="I8912" i="46"/>
  <c r="I2409" i="46"/>
  <c r="I2415" i="46"/>
  <c r="I4608" i="46"/>
  <c r="I4609" i="46"/>
  <c r="I2411" i="46"/>
  <c r="I4607" i="46"/>
  <c r="I2408" i="46"/>
  <c r="I2413" i="46"/>
  <c r="I2414" i="46"/>
  <c r="I243" i="46"/>
  <c r="I4602" i="46"/>
  <c r="I672" i="46"/>
  <c r="I4603" i="46"/>
  <c r="I4604" i="46"/>
  <c r="I4596" i="46"/>
  <c r="I4597" i="46"/>
  <c r="I3879" i="46"/>
  <c r="I267" i="46"/>
  <c r="I3880" i="46"/>
  <c r="I9664" i="46"/>
  <c r="I678" i="46"/>
  <c r="I2731" i="46"/>
  <c r="I2732" i="46"/>
  <c r="I8852" i="46"/>
  <c r="I562" i="46"/>
  <c r="I33" i="46"/>
  <c r="I2627" i="46"/>
  <c r="I8859" i="46"/>
  <c r="I8850" i="46"/>
  <c r="I8861" i="46"/>
  <c r="I8849" i="46"/>
  <c r="I557" i="46"/>
  <c r="I561" i="46"/>
  <c r="I8926" i="46"/>
  <c r="I560" i="46"/>
  <c r="I9322" i="46"/>
  <c r="I9323" i="46"/>
  <c r="I558" i="46"/>
  <c r="I559" i="46"/>
  <c r="I4648" i="46"/>
  <c r="I4649" i="46"/>
  <c r="I676" i="46"/>
  <c r="I4651" i="46"/>
  <c r="I4650" i="46"/>
  <c r="I677" i="46"/>
  <c r="I2707" i="46"/>
  <c r="I3960" i="46"/>
  <c r="I3961" i="46"/>
  <c r="I8945" i="46"/>
  <c r="I8947" i="46"/>
  <c r="I8949" i="46"/>
  <c r="I8948" i="46"/>
  <c r="I8946" i="46"/>
  <c r="I8950" i="46"/>
  <c r="I8951" i="46"/>
  <c r="I8952" i="46"/>
  <c r="I8953" i="46"/>
  <c r="I8956" i="46"/>
  <c r="I2629" i="46"/>
  <c r="I2630" i="46" s="1"/>
  <c r="I8971" i="46"/>
  <c r="I8972" i="46"/>
  <c r="I8973" i="46"/>
  <c r="I8954" i="46"/>
  <c r="I8955" i="46"/>
  <c r="I8985" i="46"/>
  <c r="I10046" i="46"/>
  <c r="I4113" i="46"/>
  <c r="I4048" i="46"/>
  <c r="I3877" i="46"/>
  <c r="I268" i="46"/>
  <c r="I9663" i="46"/>
  <c r="I3878" i="46"/>
  <c r="I266" i="46"/>
  <c r="I3881" i="46"/>
  <c r="I1702" i="46"/>
  <c r="I1699" i="46"/>
  <c r="I1703" i="46"/>
  <c r="I1700" i="46"/>
  <c r="I1701" i="46"/>
  <c r="I1707" i="46"/>
  <c r="I1708" i="46"/>
  <c r="I1704" i="46"/>
  <c r="I1705" i="46"/>
  <c r="I1709" i="46"/>
  <c r="I1706" i="46"/>
  <c r="I1712" i="46"/>
  <c r="I1713" i="46"/>
  <c r="I9403" i="46"/>
  <c r="I1710" i="46"/>
  <c r="I1711" i="46"/>
  <c r="I9404" i="46"/>
  <c r="I136" i="46"/>
  <c r="I3588" i="46"/>
  <c r="I3589" i="46" s="1"/>
  <c r="I75" i="46"/>
  <c r="I76" i="46" s="1"/>
  <c r="I135" i="46"/>
  <c r="I9318" i="46"/>
  <c r="I9319" i="46"/>
  <c r="I9320" i="46"/>
  <c r="I9321" i="46"/>
  <c r="I9400" i="46"/>
  <c r="I1034" i="46"/>
  <c r="I1035" i="46" s="1"/>
  <c r="I1036" i="46" s="1"/>
  <c r="I1037" i="46"/>
  <c r="I1038" i="46" s="1"/>
  <c r="I1039" i="46" s="1"/>
  <c r="I1050" i="46"/>
  <c r="I1051" i="46" s="1"/>
  <c r="I269" i="46"/>
  <c r="I137" i="46"/>
  <c r="I139" i="46"/>
  <c r="I1724" i="46"/>
  <c r="I1728" i="46"/>
  <c r="I1729" i="46"/>
  <c r="I1725" i="46"/>
  <c r="I1698" i="46"/>
  <c r="I1730" i="46"/>
  <c r="I7262" i="46"/>
  <c r="I1726" i="46"/>
  <c r="I8064" i="46"/>
  <c r="I1733" i="46"/>
  <c r="I9635" i="46"/>
  <c r="I2637" i="46"/>
  <c r="I2639" i="46"/>
  <c r="I2643" i="46"/>
  <c r="I2645" i="46"/>
  <c r="I2646" i="46"/>
  <c r="I3271" i="46"/>
  <c r="I2992" i="46"/>
  <c r="I8773" i="46"/>
  <c r="I8772" i="46"/>
  <c r="I9123" i="46"/>
  <c r="I8774" i="46"/>
  <c r="I8775" i="46"/>
  <c r="I8776" i="46"/>
  <c r="I4200" i="46"/>
  <c r="I3223" i="46"/>
  <c r="I9253" i="46"/>
  <c r="I3342" i="46"/>
  <c r="I8145" i="46"/>
  <c r="I9692" i="46"/>
  <c r="I4612" i="46"/>
  <c r="I7943" i="46"/>
  <c r="I8435" i="46"/>
  <c r="I10025" i="46"/>
  <c r="I9131" i="46"/>
  <c r="I10056" i="46"/>
  <c r="I10026" i="46"/>
  <c r="I9132" i="46"/>
  <c r="I8401" i="46"/>
  <c r="I4201" i="46"/>
  <c r="I3547" i="46"/>
  <c r="I9255" i="46"/>
  <c r="I9254" i="46"/>
  <c r="I3958" i="46"/>
  <c r="I3959" i="46"/>
  <c r="I9509" i="46"/>
  <c r="I9510" i="46"/>
  <c r="I9511" i="46"/>
  <c r="I9505" i="46"/>
  <c r="I3011" i="46"/>
  <c r="I2031" i="46"/>
  <c r="I2032" i="46"/>
  <c r="I9583" i="46"/>
  <c r="I9484" i="46"/>
  <c r="I9256" i="46"/>
  <c r="I9656" i="46"/>
  <c r="I1921" i="46"/>
  <c r="I1924" i="46"/>
  <c r="I1925" i="46"/>
  <c r="I1922" i="46"/>
  <c r="I1923" i="46"/>
  <c r="I3595" i="46"/>
  <c r="I3587" i="46"/>
  <c r="I3591" i="46"/>
  <c r="I3596" i="46"/>
  <c r="I3586" i="46"/>
  <c r="I3597" i="46"/>
  <c r="I3598" i="46"/>
  <c r="I3599" i="46"/>
  <c r="I3593" i="46"/>
  <c r="I3600" i="46"/>
  <c r="I3601" i="46"/>
  <c r="I3602" i="46"/>
  <c r="I3603" i="46"/>
  <c r="I3604" i="46"/>
  <c r="I2842" i="46"/>
  <c r="I7735" i="46"/>
  <c r="I7736" i="46" s="1"/>
  <c r="I7940" i="46"/>
  <c r="I7939" i="46"/>
  <c r="I8147" i="46"/>
  <c r="I8149" i="46"/>
  <c r="I7905" i="46"/>
  <c r="I7906" i="46" s="1"/>
  <c r="I7907" i="46"/>
  <c r="I7908" i="46" s="1"/>
  <c r="I7909" i="46"/>
  <c r="I7910" i="46" s="1"/>
  <c r="I7918" i="46"/>
  <c r="I7919" i="46" s="1"/>
  <c r="I7916" i="46"/>
  <c r="I7917" i="46" s="1"/>
  <c r="I7920" i="46"/>
  <c r="I7921" i="46" s="1"/>
  <c r="I7922" i="46"/>
  <c r="I7923" i="46" s="1"/>
  <c r="I7914" i="46"/>
  <c r="I7915" i="46" s="1"/>
  <c r="I7936" i="46"/>
  <c r="I7937" i="46" s="1"/>
  <c r="I7928" i="46"/>
  <c r="I7929" i="46" s="1"/>
  <c r="I7930" i="46"/>
  <c r="I7931" i="46" s="1"/>
  <c r="I7932" i="46"/>
  <c r="I7933" i="46" s="1"/>
  <c r="I7934" i="46"/>
  <c r="I7935" i="46" s="1"/>
  <c r="I7865" i="46"/>
  <c r="I7866" i="46" s="1"/>
  <c r="I8148" i="46"/>
  <c r="I4111" i="46"/>
  <c r="I9290" i="46"/>
  <c r="I2182" i="46"/>
  <c r="I2183" i="46" s="1"/>
  <c r="I8299" i="46"/>
  <c r="I8300" i="46" s="1"/>
  <c r="I8313" i="46"/>
  <c r="I8314" i="46" s="1"/>
  <c r="I8236" i="46"/>
  <c r="I8237" i="46" s="1"/>
  <c r="I8234" i="46"/>
  <c r="I8235" i="46" s="1"/>
  <c r="I7568" i="46"/>
  <c r="I7569" i="46"/>
  <c r="I8405" i="46"/>
  <c r="I9943" i="46"/>
  <c r="I9512" i="46"/>
  <c r="I1985" i="46"/>
  <c r="I9944" i="46"/>
  <c r="I1986" i="46"/>
  <c r="I9945" i="46"/>
  <c r="I9946" i="46"/>
  <c r="I1990" i="46"/>
  <c r="I9513" i="46"/>
  <c r="I9947" i="46"/>
  <c r="I9248" i="46"/>
  <c r="I9539" i="46"/>
  <c r="I8400" i="46"/>
  <c r="I4197" i="46"/>
  <c r="I9243" i="46"/>
  <c r="I3031" i="46"/>
  <c r="I3103" i="46"/>
  <c r="I3085" i="46"/>
  <c r="I2308" i="46"/>
  <c r="I2315" i="46"/>
  <c r="I264" i="46"/>
  <c r="I7643" i="46"/>
  <c r="I7791" i="46"/>
  <c r="I7792" i="46" s="1"/>
  <c r="I8035" i="46"/>
  <c r="I3854" i="46"/>
  <c r="I3855" i="46" s="1"/>
  <c r="I254" i="46"/>
  <c r="I255" i="46" s="1"/>
  <c r="I256" i="46"/>
  <c r="I257" i="46" s="1"/>
  <c r="I3858" i="46"/>
  <c r="I3859" i="46" s="1"/>
  <c r="I9224" i="46"/>
  <c r="I9223" i="46"/>
  <c r="I9225" i="46"/>
  <c r="I9226" i="46"/>
  <c r="I4043" i="46"/>
  <c r="I2158" i="46"/>
  <c r="I9456" i="46"/>
  <c r="I4199" i="46"/>
  <c r="I4577" i="46"/>
  <c r="I4579" i="46"/>
  <c r="I5716" i="46"/>
  <c r="I483" i="46"/>
  <c r="I8782" i="46"/>
  <c r="I8783" i="46"/>
  <c r="I7981" i="46"/>
  <c r="I8769" i="46"/>
  <c r="I8770" i="46"/>
  <c r="I9122" i="46"/>
  <c r="I493" i="46"/>
  <c r="I492" i="46"/>
  <c r="I502" i="46"/>
  <c r="I503" i="46"/>
  <c r="I9283" i="46"/>
  <c r="I9949" i="46"/>
  <c r="I9950" i="46"/>
  <c r="I9951" i="46"/>
  <c r="I9952" i="46"/>
  <c r="I9953" i="46"/>
  <c r="I9954" i="46"/>
  <c r="I9955" i="46"/>
  <c r="I9956" i="46"/>
  <c r="I9522" i="46"/>
  <c r="I8914" i="46"/>
  <c r="I8915" i="46"/>
  <c r="I8916" i="46"/>
  <c r="I8917" i="46"/>
  <c r="I8918" i="46"/>
  <c r="I9127" i="46"/>
  <c r="I8901" i="46"/>
  <c r="I8902" i="46" s="1"/>
  <c r="I8899" i="46"/>
  <c r="I8900" i="46" s="1"/>
  <c r="I8897" i="46"/>
  <c r="I8898" i="46" s="1"/>
  <c r="I8895" i="46"/>
  <c r="I8896" i="46" s="1"/>
  <c r="I8903" i="46"/>
  <c r="I8904" i="46" s="1"/>
  <c r="I8905" i="46"/>
  <c r="I8906" i="46" s="1"/>
  <c r="I8907" i="46"/>
  <c r="I8908" i="46" s="1"/>
  <c r="I8909" i="46"/>
  <c r="I8910" i="46" s="1"/>
  <c r="I9282" i="46"/>
  <c r="I2755" i="46"/>
  <c r="I2759" i="46"/>
  <c r="I9487" i="46"/>
  <c r="I9128" i="46"/>
  <c r="I9130" i="46"/>
  <c r="I9175" i="46"/>
  <c r="I9483" i="46"/>
  <c r="I3291" i="46"/>
  <c r="I7938" i="46"/>
  <c r="I2226" i="46"/>
  <c r="I4112" i="46"/>
  <c r="I2733" i="46"/>
  <c r="I3290" i="46"/>
  <c r="I9259" i="46"/>
  <c r="I9260" i="46"/>
  <c r="I9494" i="46"/>
  <c r="I9261" i="46"/>
  <c r="I9262" i="46"/>
  <c r="I9263" i="46"/>
  <c r="I9493" i="46"/>
  <c r="I9265" i="46"/>
  <c r="I9988" i="46"/>
  <c r="I9990" i="46"/>
  <c r="I2033" i="46"/>
  <c r="I8834" i="46"/>
  <c r="I8835" i="46" s="1"/>
  <c r="I8836" i="46"/>
  <c r="I8837" i="46" s="1"/>
  <c r="I8838" i="46"/>
  <c r="I8839" i="46" s="1"/>
  <c r="I8791" i="46"/>
  <c r="I8792" i="46" s="1"/>
  <c r="I8848" i="46"/>
  <c r="I8854" i="46"/>
  <c r="I8853" i="46"/>
  <c r="I9326" i="46"/>
  <c r="I8866" i="46"/>
  <c r="I8867" i="46"/>
  <c r="I9489" i="46"/>
  <c r="I9993" i="46"/>
  <c r="I9994" i="46"/>
  <c r="I9998" i="46"/>
  <c r="I9286" i="46"/>
  <c r="I168" i="46"/>
  <c r="I3101" i="46"/>
  <c r="I3580" i="46"/>
  <c r="I8920" i="46"/>
  <c r="I8913" i="46"/>
  <c r="I8919" i="46"/>
  <c r="I5456" i="46"/>
  <c r="I5457" i="46" s="1"/>
  <c r="I7592" i="46"/>
  <c r="I1994" i="46"/>
  <c r="I2967" i="46"/>
  <c r="I7593" i="46"/>
  <c r="I7604" i="46"/>
  <c r="I7588" i="46"/>
  <c r="I2015" i="46"/>
  <c r="I2016" i="46"/>
  <c r="I7630" i="46"/>
  <c r="I2017" i="46"/>
  <c r="I2018" i="46"/>
  <c r="I2019" i="46"/>
  <c r="I7627" i="46"/>
  <c r="I7628" i="46"/>
  <c r="I7632" i="46"/>
  <c r="I7639" i="46"/>
  <c r="I2022" i="46"/>
  <c r="I7629" i="46"/>
  <c r="I7635" i="46"/>
  <c r="I7631" i="46"/>
  <c r="I2642" i="46"/>
  <c r="I2649" i="46"/>
  <c r="I2638" i="46"/>
  <c r="I2640" i="46"/>
  <c r="I2641" i="46"/>
  <c r="I2644" i="46"/>
  <c r="I142" i="46"/>
  <c r="I143" i="46"/>
  <c r="I144" i="46"/>
  <c r="I140" i="46"/>
  <c r="I146" i="46"/>
  <c r="I3884" i="46"/>
  <c r="I141" i="46"/>
  <c r="I145" i="46"/>
  <c r="I7633" i="46"/>
  <c r="I2020" i="46"/>
  <c r="I7634" i="46"/>
  <c r="I2021" i="46"/>
  <c r="I7636" i="46"/>
  <c r="I7637" i="46"/>
  <c r="I7638" i="46"/>
  <c r="I7641" i="46"/>
  <c r="I7640" i="46"/>
  <c r="I2023" i="46"/>
  <c r="I9530" i="46"/>
  <c r="I9523" i="46"/>
  <c r="I9524" i="46"/>
  <c r="I9525" i="46"/>
  <c r="I9526" i="46"/>
  <c r="I9528" i="46"/>
  <c r="I9529" i="46"/>
  <c r="I9527" i="46"/>
  <c r="I1993" i="46"/>
  <c r="I3861" i="46"/>
  <c r="I1989" i="46"/>
  <c r="I9948" i="46"/>
  <c r="I9516" i="46"/>
  <c r="I9514" i="46"/>
  <c r="I9515" i="46"/>
  <c r="I2756" i="46"/>
  <c r="I2757" i="46"/>
  <c r="I2758" i="46"/>
  <c r="I2763" i="46"/>
  <c r="I2764" i="46"/>
  <c r="I2765" i="46"/>
  <c r="I1992" i="46"/>
  <c r="I1991" i="46"/>
  <c r="I7572" i="46"/>
  <c r="I7573" i="46"/>
  <c r="I7570" i="46"/>
  <c r="I7582" i="46"/>
  <c r="I7574" i="46"/>
  <c r="I7575" i="46"/>
  <c r="I7571" i="46"/>
  <c r="I7585" i="46"/>
  <c r="I7591" i="46"/>
  <c r="I7583" i="46"/>
  <c r="I7584" i="46"/>
  <c r="I7586" i="46"/>
  <c r="I8893" i="46"/>
  <c r="I2737" i="46"/>
  <c r="I2738" i="46"/>
  <c r="I2743" i="46"/>
  <c r="I9594" i="46"/>
  <c r="I9595" i="46"/>
  <c r="I2739" i="46"/>
  <c r="I2740" i="46"/>
  <c r="I7595" i="46"/>
  <c r="I2006" i="46"/>
  <c r="I7600" i="46"/>
  <c r="I7601" i="46"/>
  <c r="I1996" i="46"/>
  <c r="I7599" i="46"/>
  <c r="I7606" i="46"/>
  <c r="I7608" i="46"/>
  <c r="I2005" i="46"/>
  <c r="I1997" i="46"/>
  <c r="I7602" i="46"/>
  <c r="I7605" i="46"/>
  <c r="I7597" i="46"/>
  <c r="I2007" i="46"/>
  <c r="I7603" i="46"/>
  <c r="I7607" i="46"/>
  <c r="I7609" i="46"/>
  <c r="I7610" i="46"/>
  <c r="I7596" i="46"/>
  <c r="I7598" i="46"/>
  <c r="I2008" i="46"/>
  <c r="I7611" i="46"/>
  <c r="I7612" i="46"/>
  <c r="I7613" i="46"/>
  <c r="I2009" i="46"/>
  <c r="I2010" i="46"/>
  <c r="I7614" i="46"/>
  <c r="I7615" i="46"/>
  <c r="I7616" i="46"/>
  <c r="I8816" i="46"/>
  <c r="I8817" i="46" s="1"/>
  <c r="I8793" i="46"/>
  <c r="I8794" i="46" s="1"/>
  <c r="I8800" i="46"/>
  <c r="I8801" i="46" s="1"/>
  <c r="I8802" i="46"/>
  <c r="I8803" i="46" s="1"/>
  <c r="I8804" i="46"/>
  <c r="I8805" i="46" s="1"/>
  <c r="I8806" i="46"/>
  <c r="I8807" i="46" s="1"/>
  <c r="I8808" i="46"/>
  <c r="I8809" i="46" s="1"/>
  <c r="I8810" i="46"/>
  <c r="I8811" i="46" s="1"/>
  <c r="I8812" i="46"/>
  <c r="I8813" i="46" s="1"/>
  <c r="I8824" i="46"/>
  <c r="I8825" i="46" s="1"/>
  <c r="I8826" i="46"/>
  <c r="I8827" i="46" s="1"/>
  <c r="I8828" i="46"/>
  <c r="I8829" i="46" s="1"/>
  <c r="I8830" i="46"/>
  <c r="I8831" i="46" s="1"/>
  <c r="I8832" i="46"/>
  <c r="I8833" i="46" s="1"/>
  <c r="I2101" i="46"/>
  <c r="I8894" i="46"/>
  <c r="I2734" i="46"/>
  <c r="I2735" i="46"/>
  <c r="I2736" i="46"/>
  <c r="I258" i="46"/>
  <c r="I2753" i="46"/>
  <c r="I2754" i="46"/>
  <c r="I3856" i="46"/>
  <c r="I3857" i="46" s="1"/>
  <c r="I9601" i="46"/>
  <c r="I9600" i="46"/>
  <c r="I3584" i="46"/>
  <c r="I3585" i="46" s="1"/>
  <c r="I9486" i="46"/>
  <c r="I4643" i="46"/>
  <c r="I9545" i="46"/>
  <c r="I9547" i="46"/>
  <c r="I9548" i="46"/>
  <c r="I9553" i="46"/>
  <c r="I9554" i="46"/>
  <c r="I9546" i="46"/>
  <c r="I9549" i="46"/>
  <c r="I9555" i="46"/>
  <c r="I9558" i="46"/>
  <c r="I9562" i="46"/>
  <c r="I9550" i="46"/>
  <c r="I9551" i="46"/>
  <c r="I9552" i="46"/>
  <c r="I9556" i="46"/>
  <c r="I9565" i="46"/>
  <c r="I3850" i="46"/>
  <c r="I2760" i="46"/>
  <c r="I2761" i="46"/>
  <c r="I2762" i="46"/>
  <c r="I7971" i="46"/>
  <c r="I7974" i="46"/>
  <c r="I7975" i="46"/>
  <c r="I7977" i="46"/>
  <c r="I7976" i="46"/>
  <c r="I8407" i="46"/>
  <c r="I9267" i="46"/>
  <c r="I9268" i="46"/>
  <c r="I7617" i="46"/>
  <c r="I7619" i="46"/>
  <c r="I7620" i="46"/>
  <c r="I2721" i="46"/>
  <c r="I2722" i="46" s="1"/>
  <c r="I7618" i="46"/>
  <c r="I9609" i="46"/>
  <c r="I9608" i="46"/>
  <c r="I8152" i="46"/>
  <c r="I9284" i="46"/>
  <c r="I9276" i="46"/>
  <c r="I9497" i="46"/>
  <c r="I2742" i="46"/>
  <c r="I9597" i="46"/>
  <c r="I9498" i="46"/>
  <c r="I9499" i="46"/>
  <c r="I9500" i="46"/>
  <c r="I9501" i="46"/>
  <c r="I9502" i="46"/>
  <c r="I9503" i="46"/>
  <c r="I9504" i="46"/>
  <c r="I9308" i="46"/>
  <c r="I7967" i="46"/>
  <c r="I7968" i="46"/>
  <c r="I7965" i="46"/>
  <c r="I7966" i="46"/>
  <c r="I7969" i="46"/>
  <c r="I8227" i="46"/>
  <c r="I9679" i="46"/>
  <c r="I9310" i="46"/>
  <c r="I384" i="46"/>
  <c r="I2808" i="46"/>
  <c r="I260" i="46"/>
  <c r="I7624" i="46"/>
  <c r="I2012" i="46"/>
  <c r="I424" i="46"/>
  <c r="I9289" i="46"/>
  <c r="I9288" i="46"/>
  <c r="I9620" i="46"/>
  <c r="I9621" i="46"/>
  <c r="I9623" i="46"/>
  <c r="I9531" i="46"/>
  <c r="I9532" i="46"/>
  <c r="I9619" i="46"/>
  <c r="I9622" i="46"/>
  <c r="I261" i="46"/>
  <c r="I262" i="46"/>
  <c r="I452" i="46"/>
  <c r="I448" i="46"/>
  <c r="I449" i="46"/>
  <c r="I453" i="46"/>
  <c r="I441" i="46"/>
  <c r="I450" i="46"/>
  <c r="I9422" i="46"/>
  <c r="I1732" i="46"/>
  <c r="I9423" i="46"/>
  <c r="I9391" i="46"/>
  <c r="I9392" i="46"/>
  <c r="I3551" i="46"/>
  <c r="I9296" i="46"/>
  <c r="I9297" i="46"/>
  <c r="I9300" i="46"/>
  <c r="I9295" i="46"/>
  <c r="I9298" i="46"/>
  <c r="I9137" i="46"/>
  <c r="I9317" i="46"/>
  <c r="I3882" i="46"/>
  <c r="I3552" i="46"/>
  <c r="I9299" i="46"/>
  <c r="I9385" i="46"/>
  <c r="I9386" i="46"/>
  <c r="I9388" i="46"/>
  <c r="I9389" i="46"/>
  <c r="I679" i="46"/>
  <c r="I8155" i="46"/>
  <c r="I3661" i="46"/>
  <c r="I3331" i="46"/>
  <c r="I3332" i="46"/>
  <c r="I3334" i="46"/>
  <c r="I3335" i="46"/>
  <c r="I3345" i="46"/>
  <c r="I3343" i="46"/>
  <c r="I3344" i="46"/>
  <c r="I3346" i="46"/>
  <c r="I3347" i="46"/>
  <c r="I2833" i="46"/>
  <c r="I2769" i="46"/>
  <c r="I9589" i="46"/>
  <c r="I9536" i="46"/>
  <c r="I9312" i="46"/>
  <c r="I7978" i="46"/>
  <c r="I9637" i="46"/>
  <c r="I7979" i="46"/>
  <c r="I2251" i="46"/>
  <c r="I7980" i="46"/>
  <c r="I9638" i="46"/>
  <c r="I2789" i="46"/>
  <c r="I2790" i="46"/>
  <c r="I9674" i="46"/>
  <c r="I8156" i="46"/>
  <c r="I8157" i="46"/>
  <c r="I8158" i="46"/>
  <c r="I9178" i="46"/>
  <c r="I9179" i="46"/>
  <c r="I9316" i="46"/>
  <c r="I10058" i="46"/>
  <c r="I4661" i="46"/>
  <c r="I4659" i="46"/>
  <c r="I9538" i="46"/>
  <c r="I4657" i="46"/>
  <c r="I680" i="46"/>
  <c r="I681" i="46"/>
  <c r="I3605" i="46"/>
  <c r="I2771" i="46"/>
  <c r="I682" i="46"/>
  <c r="I683" i="46"/>
  <c r="I8160" i="46"/>
  <c r="I9140" i="46"/>
  <c r="I9142" i="46"/>
  <c r="I9435" i="46"/>
  <c r="I9433" i="46"/>
  <c r="I9434" i="46"/>
  <c r="I1995" i="46"/>
  <c r="I2003" i="46"/>
  <c r="I1998" i="46"/>
  <c r="I1999" i="46"/>
  <c r="I2000" i="46"/>
  <c r="I2001" i="46"/>
  <c r="I2002" i="46"/>
  <c r="I7594" i="46"/>
  <c r="I2004" i="46"/>
  <c r="I8408" i="46"/>
  <c r="I8944" i="46"/>
  <c r="I263" i="46"/>
  <c r="I8957" i="46"/>
  <c r="I9287" i="46"/>
  <c r="I534" i="46"/>
  <c r="I462" i="46"/>
  <c r="I464" i="46"/>
  <c r="I463" i="46"/>
  <c r="I465" i="46"/>
  <c r="I466" i="46"/>
  <c r="I467" i="46"/>
  <c r="I9673" i="46"/>
  <c r="I3873" i="46"/>
  <c r="I3875" i="46"/>
  <c r="I3874" i="46"/>
  <c r="I3876" i="46"/>
  <c r="I9177" i="46"/>
  <c r="I9399" i="46"/>
  <c r="I9398" i="46"/>
  <c r="I7983" i="46"/>
  <c r="I8154" i="46"/>
  <c r="I8161" i="46"/>
  <c r="I8153" i="46"/>
  <c r="I3590" i="46"/>
  <c r="I8162" i="46"/>
  <c r="I4142" i="46"/>
  <c r="I9537" i="46"/>
  <c r="I4658" i="46"/>
  <c r="I4660" i="46"/>
  <c r="I3883" i="46"/>
  <c r="I2775" i="46"/>
  <c r="I2772" i="46"/>
  <c r="I2773" i="46"/>
  <c r="I2774" i="46"/>
  <c r="I4663" i="46"/>
  <c r="I4662" i="46"/>
  <c r="I4664" i="46"/>
  <c r="I4665" i="46"/>
  <c r="I385" i="46"/>
  <c r="I9425" i="46"/>
  <c r="I1731" i="46"/>
  <c r="I9141" i="46"/>
  <c r="I9032" i="46"/>
  <c r="I9035" i="46"/>
  <c r="I9036" i="46"/>
  <c r="I9037" i="46"/>
  <c r="I9033" i="46"/>
  <c r="I8986" i="46"/>
  <c r="I8988" i="46"/>
  <c r="I8992" i="46"/>
  <c r="I8996" i="46"/>
  <c r="I8997" i="46"/>
  <c r="I8987" i="46"/>
  <c r="I8989" i="46"/>
  <c r="I8990" i="46"/>
  <c r="I9002" i="46"/>
  <c r="I9003" i="46"/>
  <c r="I9004" i="46"/>
  <c r="I8991" i="46"/>
  <c r="I9005" i="46"/>
  <c r="I9006" i="46"/>
  <c r="I9015" i="46"/>
  <c r="I9023" i="46"/>
  <c r="I9007" i="46"/>
  <c r="I9009" i="46"/>
  <c r="I9010" i="46"/>
  <c r="I9014" i="46"/>
  <c r="I9017" i="46"/>
  <c r="I9024" i="46"/>
  <c r="I9025" i="46"/>
  <c r="I4149" i="46"/>
  <c r="I3606" i="46"/>
  <c r="I3607" i="46" s="1"/>
  <c r="I9427" i="46"/>
  <c r="I9428" i="46"/>
  <c r="I9430" i="46"/>
  <c r="I9429" i="46"/>
  <c r="I9432" i="46"/>
  <c r="I9431" i="46"/>
  <c r="I9030" i="46"/>
  <c r="N2" i="42"/>
  <c r="O2" i="42"/>
  <c r="P2" i="42"/>
  <c r="D6" i="36"/>
  <c r="E6" i="36"/>
  <c r="F6" i="36"/>
  <c r="K6" i="36"/>
  <c r="E25" i="1"/>
  <c r="F25" i="1"/>
  <c r="I25" i="1"/>
  <c r="K25" i="1"/>
  <c r="M25" i="1"/>
  <c r="N25" i="1"/>
  <c r="P25" i="1"/>
  <c r="T25" i="1"/>
  <c r="U25" i="1"/>
  <c r="D5" i="24"/>
  <c r="D6" i="24"/>
  <c r="F5" i="24"/>
  <c r="F6" i="24"/>
  <c r="G5" i="24"/>
  <c r="G6" i="24"/>
  <c r="J5" i="24"/>
  <c r="J6" i="24"/>
  <c r="P5" i="24"/>
  <c r="P6" i="24"/>
  <c r="Q5" i="24"/>
  <c r="Q6" i="24"/>
  <c r="R5" i="24"/>
  <c r="R6" i="24"/>
  <c r="S5" i="24"/>
  <c r="S6" i="24"/>
  <c r="T5" i="24"/>
  <c r="T6" i="24"/>
  <c r="V5" i="24"/>
  <c r="V6" i="24"/>
  <c r="E8" i="5"/>
  <c r="E9" i="5"/>
  <c r="F8" i="5"/>
  <c r="F9" i="5"/>
  <c r="J8" i="5"/>
  <c r="J9" i="5"/>
  <c r="L8" i="5"/>
  <c r="L9" i="5"/>
  <c r="M8" i="5"/>
  <c r="M9" i="5"/>
  <c r="S8" i="5"/>
  <c r="S9" i="5"/>
  <c r="T8" i="5"/>
  <c r="T9" i="5"/>
  <c r="U8" i="5"/>
  <c r="U9" i="5"/>
  <c r="V8" i="5"/>
  <c r="V9" i="5"/>
  <c r="F6" i="26"/>
  <c r="J6" i="26"/>
  <c r="L6" i="26"/>
  <c r="S6" i="26"/>
  <c r="R6" i="26" s="1"/>
  <c r="V6" i="26"/>
  <c r="W6" i="26"/>
  <c r="X6" i="26"/>
  <c r="Y6" i="26"/>
  <c r="Z6" i="26"/>
  <c r="E23" i="1"/>
  <c r="E22" i="1"/>
  <c r="E21" i="1"/>
  <c r="E20" i="1"/>
  <c r="E19" i="1"/>
  <c r="E18" i="1"/>
  <c r="E17" i="1"/>
  <c r="E16" i="1"/>
  <c r="E15" i="1"/>
  <c r="E14" i="1"/>
  <c r="E13" i="1"/>
  <c r="E12" i="1"/>
  <c r="O7" i="1" l="1"/>
  <c r="AF6" i="26" l="1"/>
  <c r="Q4" i="1" l="1"/>
  <c r="Q3" i="1" a="1"/>
  <c r="Q3" i="1" l="1"/>
  <c r="N10" i="1"/>
  <c r="D3" i="56"/>
  <c r="D2" i="56" s="1"/>
  <c r="P1" i="54" l="1"/>
  <c r="K1" i="36" l="1"/>
  <c r="AB12" i="1" l="1"/>
  <c r="G3" i="52" l="1"/>
  <c r="E11" i="1" s="1"/>
  <c r="AB10" i="1" l="1"/>
  <c r="AX7" i="23"/>
  <c r="AX8" i="23"/>
  <c r="AX9" i="23"/>
  <c r="AX10" i="23"/>
  <c r="AX11" i="23"/>
  <c r="AX12" i="23"/>
  <c r="AX13" i="23"/>
  <c r="AX14" i="23"/>
  <c r="AX15" i="23"/>
  <c r="AX16" i="23"/>
  <c r="AX17" i="23"/>
  <c r="AX18" i="23"/>
  <c r="AX4" i="23"/>
  <c r="AX5" i="23"/>
  <c r="AX6" i="23"/>
  <c r="D3" i="52"/>
  <c r="B3" i="52"/>
  <c r="V1" i="20" l="1"/>
  <c r="AB6" i="1" s="1"/>
  <c r="C7" i="1" l="1"/>
  <c r="D3" i="48" l="1"/>
  <c r="B3" i="48"/>
  <c r="B3" i="36" l="1"/>
  <c r="W20" i="1" l="1"/>
  <c r="F2" i="2"/>
  <c r="W5" i="5" l="1"/>
  <c r="N2" i="24"/>
  <c r="I2" i="24"/>
  <c r="W23" i="1" l="1"/>
  <c r="W22" i="1"/>
  <c r="W21" i="1"/>
  <c r="W19" i="1"/>
  <c r="W18" i="1"/>
  <c r="W17" i="1"/>
  <c r="W16" i="1"/>
  <c r="W15" i="1"/>
  <c r="W14" i="1"/>
  <c r="W13" i="1"/>
  <c r="W12" i="1"/>
  <c r="Q8" i="1" l="1"/>
  <c r="Z1" i="26" l="1"/>
  <c r="AB8" i="1" s="1"/>
  <c r="D10" i="1" l="1"/>
  <c r="AB4" i="1" l="1"/>
  <c r="AB7" i="1" l="1"/>
  <c r="F5" i="1" s="1"/>
  <c r="I10" i="1" l="1"/>
  <c r="I9" i="1"/>
  <c r="I7" i="1"/>
  <c r="I8" i="1"/>
  <c r="I6" i="1"/>
  <c r="E3" i="1" l="1"/>
  <c r="W2" i="24" l="1"/>
  <c r="H6" i="1" l="1"/>
  <c r="C3" i="39" l="1"/>
  <c r="W16" i="2" l="1"/>
  <c r="W8" i="2"/>
  <c r="W27" i="2"/>
  <c r="N12" i="1"/>
  <c r="N13" i="1"/>
  <c r="N14" i="1"/>
  <c r="N15" i="1"/>
  <c r="N16" i="1"/>
  <c r="N17" i="1"/>
  <c r="N18" i="1"/>
  <c r="N19" i="1"/>
  <c r="N20" i="1"/>
  <c r="N21" i="1"/>
  <c r="N22" i="1"/>
  <c r="N23" i="1"/>
  <c r="W13" i="2" l="1"/>
  <c r="W6" i="2"/>
  <c r="W7" i="2"/>
  <c r="W9" i="2"/>
  <c r="W21" i="2"/>
  <c r="W29" i="2"/>
  <c r="W26" i="2"/>
  <c r="W24" i="2"/>
  <c r="W22" i="2"/>
  <c r="W5" i="2"/>
  <c r="W37" i="2"/>
  <c r="W18" i="2"/>
  <c r="W32" i="2"/>
  <c r="W3" i="2"/>
  <c r="W12" i="2"/>
  <c r="W15" i="2"/>
  <c r="W33" i="2"/>
  <c r="W25" i="2"/>
  <c r="W23" i="2"/>
  <c r="W20" i="2"/>
  <c r="W10" i="2"/>
  <c r="W4" i="2"/>
  <c r="W17" i="2"/>
  <c r="W30" i="2"/>
  <c r="W34" i="2"/>
  <c r="W35" i="2"/>
  <c r="W31" i="2"/>
  <c r="W11" i="2"/>
  <c r="W28" i="2"/>
  <c r="W36" i="2"/>
  <c r="W14" i="2"/>
  <c r="W19" i="2"/>
  <c r="N8" i="1"/>
  <c r="B2" i="48" s="1"/>
  <c r="B1" i="24" l="1"/>
  <c r="B2" i="26"/>
  <c r="N7" i="1" l="1"/>
  <c r="C2" i="36" l="1"/>
  <c r="C3" i="1" l="1"/>
  <c r="D11" i="1" l="1"/>
  <c r="D9" i="1" l="1"/>
  <c r="D8" i="1"/>
  <c r="D7" i="1"/>
  <c r="E2" i="31" l="1"/>
  <c r="D2" i="31" l="1"/>
  <c r="N6" i="1" l="1"/>
  <c r="H3" i="36" s="1"/>
  <c r="D15" i="1" l="1"/>
  <c r="D16" i="1"/>
  <c r="D17" i="1"/>
  <c r="D3" i="26" l="1"/>
  <c r="B3" i="26"/>
  <c r="D1" i="26" s="1"/>
  <c r="C5" i="5" l="1"/>
  <c r="C2" i="5" s="1"/>
  <c r="E2" i="24" l="1"/>
  <c r="O9" i="1" l="1"/>
  <c r="O6" i="1" s="1"/>
  <c r="I5" i="5"/>
  <c r="D25" i="1" s="1"/>
  <c r="I3" i="26" l="1"/>
  <c r="J3" i="48"/>
  <c r="O2" i="31"/>
  <c r="H2" i="36"/>
  <c r="H2" i="31"/>
  <c r="S5" i="5"/>
  <c r="L5" i="5"/>
  <c r="D13" i="1"/>
  <c r="D6" i="1"/>
  <c r="D3" i="39" s="1"/>
  <c r="L5" i="31" l="1"/>
  <c r="G6" i="36"/>
  <c r="Q2" i="24"/>
  <c r="Z8" i="2" l="1"/>
  <c r="Z17" i="2"/>
  <c r="X17" i="2" s="1"/>
  <c r="Z19" i="2"/>
  <c r="X19" i="2" s="1"/>
  <c r="Z7" i="2"/>
  <c r="Z14" i="2"/>
  <c r="X14" i="2" s="1"/>
  <c r="AA7" i="2"/>
  <c r="K16" i="1" s="1"/>
  <c r="Z6" i="2"/>
  <c r="Z5" i="2"/>
  <c r="Z18" i="2"/>
  <c r="X18" i="2" s="1"/>
  <c r="AA6" i="2"/>
  <c r="K15" i="1" s="1"/>
  <c r="Z4" i="2"/>
  <c r="AA4" i="2"/>
  <c r="K13" i="1" s="1"/>
  <c r="AA15" i="2"/>
  <c r="Z10" i="2"/>
  <c r="AA31" i="2"/>
  <c r="Z16" i="2"/>
  <c r="X16" i="2" s="1"/>
  <c r="Z12" i="2"/>
  <c r="X12" i="2" s="1"/>
  <c r="Z28" i="2"/>
  <c r="X28" i="2" s="1"/>
  <c r="AA12" i="2"/>
  <c r="K21" i="1" s="1"/>
  <c r="Z34" i="2"/>
  <c r="X34" i="2" s="1"/>
  <c r="Z13" i="2"/>
  <c r="X13" i="2" s="1"/>
  <c r="Z31" i="2"/>
  <c r="X31" i="2" s="1"/>
  <c r="AA9" i="2"/>
  <c r="K18" i="1" s="1"/>
  <c r="Z21" i="2"/>
  <c r="X21" i="2" s="1"/>
  <c r="Z15" i="2"/>
  <c r="X15" i="2" s="1"/>
  <c r="Z29" i="2"/>
  <c r="X29" i="2" s="1"/>
  <c r="Z11" i="2"/>
  <c r="X11" i="2" s="1"/>
  <c r="AA36" i="2"/>
  <c r="AA8" i="2"/>
  <c r="K17" i="1" s="1"/>
  <c r="Z9" i="2"/>
  <c r="AA35" i="2"/>
  <c r="Z20" i="2"/>
  <c r="X20" i="2" s="1"/>
  <c r="AA32" i="2"/>
  <c r="Z3" i="2"/>
  <c r="AA17" i="2"/>
  <c r="AA29" i="2"/>
  <c r="AA25" i="2"/>
  <c r="AA11" i="2"/>
  <c r="K20" i="1" s="1"/>
  <c r="AA16" i="2"/>
  <c r="AA26" i="2"/>
  <c r="AA37" i="2"/>
  <c r="Z30" i="2"/>
  <c r="X30" i="2" s="1"/>
  <c r="AA34" i="2"/>
  <c r="AA3" i="2"/>
  <c r="K12" i="1" s="1"/>
  <c r="Z36" i="2"/>
  <c r="X36" i="2" s="1"/>
  <c r="Z35" i="2"/>
  <c r="X35" i="2" s="1"/>
  <c r="AA28" i="2"/>
  <c r="AA10" i="2"/>
  <c r="K19" i="1" s="1"/>
  <c r="Z37" i="2"/>
  <c r="X37" i="2" s="1"/>
  <c r="AA18" i="2"/>
  <c r="Z26" i="2"/>
  <c r="X26" i="2" s="1"/>
  <c r="AA27" i="2"/>
  <c r="AA23" i="2"/>
  <c r="AA24" i="2"/>
  <c r="AA20" i="2"/>
  <c r="AA5" i="2"/>
  <c r="K14" i="1" s="1"/>
  <c r="Z32" i="2"/>
  <c r="X32" i="2" s="1"/>
  <c r="AA22" i="2"/>
  <c r="Z24" i="2"/>
  <c r="X24" i="2" s="1"/>
  <c r="Z27" i="2"/>
  <c r="X27" i="2" s="1"/>
  <c r="AA19" i="2"/>
  <c r="AA13" i="2"/>
  <c r="K22" i="1" s="1"/>
  <c r="AA21" i="2"/>
  <c r="Z23" i="2"/>
  <c r="X23" i="2" s="1"/>
  <c r="AA30" i="2"/>
  <c r="AA14" i="2"/>
  <c r="K23" i="1" s="1"/>
  <c r="Z25" i="2"/>
  <c r="X25" i="2" s="1"/>
  <c r="Z22" i="2"/>
  <c r="X22" i="2" s="1"/>
  <c r="Z33" i="2"/>
  <c r="X33" i="2" s="1"/>
  <c r="AA33" i="2"/>
  <c r="Y22" i="2" l="1"/>
  <c r="Y23" i="2"/>
  <c r="Y27" i="2"/>
  <c r="Y29" i="2"/>
  <c r="Y31" i="2"/>
  <c r="Y28" i="2"/>
  <c r="I19" i="1"/>
  <c r="Y10" i="2"/>
  <c r="Y6" i="2"/>
  <c r="X6" i="2" s="1"/>
  <c r="I15" i="1"/>
  <c r="I16" i="1"/>
  <c r="Y7" i="2"/>
  <c r="X7" i="2" s="1"/>
  <c r="Y25" i="2"/>
  <c r="Y24" i="2"/>
  <c r="Y26" i="2"/>
  <c r="Y20" i="2"/>
  <c r="Y15" i="2"/>
  <c r="I22" i="1"/>
  <c r="Y13" i="2"/>
  <c r="M22" i="1" s="1"/>
  <c r="I21" i="1"/>
  <c r="Y12" i="2"/>
  <c r="M21" i="1" s="1"/>
  <c r="Y18" i="2"/>
  <c r="Y19" i="2"/>
  <c r="Y35" i="2"/>
  <c r="Y30" i="2"/>
  <c r="I20" i="1"/>
  <c r="Y11" i="2"/>
  <c r="M20" i="1" s="1"/>
  <c r="Y21" i="2"/>
  <c r="Y34" i="2"/>
  <c r="Y16" i="2"/>
  <c r="Y17" i="2"/>
  <c r="Y33" i="2"/>
  <c r="Y32" i="2"/>
  <c r="Y37" i="2"/>
  <c r="Y36" i="2"/>
  <c r="Y3" i="2"/>
  <c r="X3" i="2" s="1"/>
  <c r="I12" i="1"/>
  <c r="I18" i="1"/>
  <c r="Y9" i="2"/>
  <c r="I13" i="1"/>
  <c r="Y4" i="2"/>
  <c r="X4" i="2" s="1"/>
  <c r="Y5" i="2"/>
  <c r="X5" i="2" s="1"/>
  <c r="I14" i="1"/>
  <c r="I23" i="1"/>
  <c r="M23" i="1"/>
  <c r="Y14" i="2"/>
  <c r="I17" i="1"/>
  <c r="Y8" i="2"/>
  <c r="X8" i="2" s="1"/>
  <c r="X10" i="2" l="1"/>
  <c r="M19" i="1" s="1"/>
  <c r="X9" i="2"/>
  <c r="M18" i="1" s="1"/>
  <c r="M14" i="1"/>
  <c r="M13" i="1"/>
  <c r="M15" i="1"/>
  <c r="M17" i="1"/>
  <c r="M16" i="1"/>
  <c r="M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Jessen</author>
  </authors>
  <commentList>
    <comment ref="N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Felt O8 er en sum af antal varelinier meed ProdNo 556.
Hvis værdien i O8 = 0 skrives der ikke i feltet. (hvid skrift)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Forespørgsel fra Visma" type="1" refreshedVersion="8" saveData="1">
    <dbPr connection="DSN=Visma;UID=sj;Trusted_Connection=Yes;APP=Microsoft Office 2010;WSID=SJ;DATABASE=F0001" command="SELECT FreeInf1.R7 AS 'RessNo ', FreeInf1.Dt1 AS 'Dato ', FreeInf1.OrdNo AS 'OdrNo ', FreeInf1.OrdLnNo AS 'Linje ', Ord.Nm AS 'Kunde ', Ord.DelDt AS 'LevDato', FreeInf1.Val1*-1 AS 'Tid ', OrdLn.TransGr3 AS 'Status', Ord.OrdNo, OrdLn.R7, R7.Gr3, FreeInf1.Dt1, OrdLn.Descr_x000d__x000a_FROM F0001.dbo.FreeInf1 FreeInf1, F0001.dbo.Ord Ord, F0001.dbo.Ord Ord_1, F0001.dbo.Ord Ord_2, F0001.dbo.OrdLn OrdLn, F0001.dbo.R7 R7_x000d__x000a_WHERE OrdLn.OrdNo = FreeInf1.OrdNo AND OrdLn.LnNo = FreeInf1.OrdLnNo AND OrdLn.OrdNo = Ord_1.OrdNo AND Ord_2.OrdNo = Ord_1.MainOrd AND Ord.OrdNo = Ord_2.OrdBasNo AND OrdLn.R7 = R7.RNo AND ((Ord_1.TransGr2&lt;=30) AND (OrdLn.TransGr3&lt;80) AND (Ord.OrdNo=?))_x000d__x000a_ORDER BY FreeInf1.Dt1"/>
    <parameters count="1">
      <parameter name="salgsordre" sqlType="4" parameterType="cell" cell="Forside!$C$6"/>
    </parameters>
  </connection>
  <connection id="2" xr16:uid="{00000000-0015-0000-FFFF-FFFF01000000}" name="Forespørgsel fra Visma1" type="1" refreshedVersion="8" saveData="1">
    <dbPr connection="DSN=Visma;UID=sj;Trusted_Connection=Yes;APP=Microsoft Office 2010;WSID=SJ;DATABASE=F0001" command="SELECT OrdLn.LnNo AS 'Line', OrdLn.ProdNo AS 'ProdNr', OrdLn.Descr AS 'Beskrivelse ', Ord.TrTp AS 'Indkøb?', OrdLn.DurDt AS 'U-levDt', OrdLn.DelDt AS 'LevDt', OrdLn.NoInvoAb+OrdLn.NoFin-OrdLn.NoInvo AS 'Stk.', ' ' AS 'Kvitering', OrdLn.Un, OrdLn.PurcNo_x000d__x000a_FROM {oj F0001.dbo.OrdLn OrdLn LEFT OUTER JOIN F0001.dbo.Ord Ord ON OrdLn.PurcNo = Ord.OrdNo}_x000d__x000a_WHERE (OrdLn.OrdNo=?) AND (OrdLn.NoInvoAb+OrdLn.NoFin-OrdLn.NoInvo&lt;&gt;.000000) OR (OrdLn.OrdNo=?) AND (OrdLn.ProdNo='')_x000d__x000a_ORDER BY OrdLn.Srt"/>
    <parameters count="2">
      <parameter name="Parameter1" sqlType="4" parameterType="cell" cell="Forside!$C$6"/>
      <parameter name="Parameter2" sqlType="4" parameterType="cell" cell="Forside!$C$6"/>
    </parameters>
  </connection>
  <connection id="3" xr16:uid="{00000000-0015-0000-FFFF-FFFF02000000}" name="Forespørgsel fra Visma10" type="1" refreshedVersion="8" saveData="1">
    <dbPr connection="DSN=Visma;UID=sj;Trusted_Connection=Yes;APP=Microsoft Office 2010;WSID=SJ;DATABASE=F0001" command="SELECT ProdDesc.Srt, ProdDesc.ProdNo, ProdDesc.Descr_x000d__x000a_FROM F0001.dbo.ProdDesc ProdDesc_x000d__x000a_WHERE (ProdDesc.Srt=2) AND (ProdDesc.LangNo=45)"/>
  </connection>
  <connection id="4" xr16:uid="{00000000-0015-0000-FFFF-FFFF03000000}" name="Forespørgsel fra Visma11" type="1" refreshedVersion="8" refreshOnLoad="1">
    <dbPr connection="DSN=Visma;UID=sj;Trusted_Connection=Yes;APP=Microsoft Office 2010;WSID=SJ;DATABASE=F0001;AutoTranslate=No;QuotedId=No;AnsiNPW=No" command="SELECT Txt.Lang, Txt.TxtTp, Txt.TxtNo, Txt.Txt_x000d__x000a_FROM F0001.dbo.Txt Txt_x000d__x000a_WHERE (Txt.Lang=45) AND (Txt.TxtTp=16)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00000000-0015-0000-FFFF-FFFF04000000}" name="Forespørgsel fra Visma12" type="1" refreshedVersion="8" saveData="1">
    <dbPr connection="DSN=Visma;UID=sj;Trusted_Connection=Yes;APP=Microsoft Office 2010;WSID=SJ;DATABASE=F0001" command="SELECT ProdDesc.Srt, ProdDesc.ProdNo, ProdDesc.Descr_x000d__x000a_FROM F0001.dbo.ProdDesc ProdDesc_x000d__x000a_WHERE (ProdDesc.Srt=3) AND (ProdDesc.LangNo=45)"/>
  </connection>
  <connection id="6" xr16:uid="{00000000-0015-0000-FFFF-FFFF05000000}" name="Forespørgsel fra Visma13" type="1" refreshedVersion="8" saveData="1">
    <dbPr connection="DSN=Visma;UID=sj;Trusted_Connection=Yes;APP=Microsoft Office 2010;WSID=SJ;DATABASE=F0001" command="SELECT ProdDesc.Srt, ProdDesc.ProdNo, ProdDesc.Descr_x000d__x000a_FROM F0001.dbo.ProdDesc ProdDesc_x000d__x000a_WHERE (ProdDesc.Srt=4) AND (ProdDesc.LangNo=45)"/>
  </connection>
  <connection id="7" xr16:uid="{00000000-0015-0000-FFFF-FFFF06000000}" name="Forespørgsel fra Visma14" type="1" refreshedVersion="8" saveData="1">
    <dbPr connection="DSN=Visma;UID=sj;Trusted_Connection=Yes;APP=Microsoft Office 2010;WSID=SJ;DATABASE=F0001" command="SELECT ProdDesc.Srt, ProdDesc.ProdNo, ProdDesc.Descr_x000d__x000a_FROM F0001.dbo.ProdDesc ProdDesc_x000d__x000a_WHERE (ProdDesc.Srt=5) AND (ProdDesc.LangNo=45)"/>
  </connection>
  <connection id="8" xr16:uid="{00000000-0015-0000-FFFF-FFFF07000000}" name="Forespørgsel fra Visma15" type="1" refreshedVersion="8" refreshOnLoad="1" saveData="1">
    <dbPr connection="DSN=Visma;UID=sj;Trusted_Connection=Yes;APP=Microsoft Office 2010;WSID=SJ;DATABASE=F0001;AutoTranslate=No;QuotedId=No;AnsiNPW=No" command="SELECT Txt.Lang, Txt.TxtTp, Txt.TxtNo, Txt.LnNo, Txt.Txt_x000d__x000a_FROM F0001.dbo.Txt Txt_x000d__x000a_WHERE (Txt.Lang=45) AND (Txt.TxtTp=5)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00000000-0015-0000-FFFF-FFFF08000000}" name="Forespørgsel fra Visma16" type="1" refreshedVersion="8" saveData="1">
    <dbPr connection="DSN=Visma;UID=sj;Trusted_Connection=Yes;APP=Microsoft Office 2013;WSID=SJ;DATABASE=F0001" command="SELECT DelAlt.ProdNo, DelAlt.SupNo, DelAlt.SupProd, DelAlt.SupDescr, Actor.Shrt, DelAlt.Srt_x000d__x000a_FROM F0001.dbo.Actor Actor, F0001.dbo.DelAlt DelAlt_x000d__x000a_WHERE Actor.SupNo = DelAlt.SupNo AND ((DelAlt.SupNo&lt;&gt;0))"/>
  </connection>
  <connection id="10" xr16:uid="{00000000-0015-0000-FFFF-FFFF09000000}" name="Forespørgsel fra Visma17" type="1" refreshedVersion="8" background="1" saveData="1">
    <dbPr connection="DSN=Visma;UID=sj;Trusted_Connection=Yes;APP=Microsoft Office 2013;WSID=SJ;DATABASE=F0001" command="SELECT OrdLn.OrdNo, OrdLn.ProdNo, StcBal.PoPhStB_x000d__x000a_FROM F0001.dbo.OrdLn OrdLn, F0001.dbo.StcBal StcBal_x000d__x000a_WHERE StcBal.ProdNo = OrdLn.ProdNo AND ((OrdLn.OrdNo=50) AND (OrdLn.ProdNo Like '%L%'))"/>
  </connection>
  <connection id="11" xr16:uid="{00000000-0015-0000-FFFF-FFFF0A000000}" name="Forespørgsel fra Visma18" type="1" refreshedVersion="8" background="1" saveData="1">
    <dbPr connection="DSN=Visma;UID=sj;Trusted_Connection=Yes;APP=Microsoft Office 2016;WSID=SJ;DATABASE=F0001" command="SELECT Ord.TrTp, Ord.OrdNo, Ord_2.OrdBasNo_x000d__x000a_FROM F0001.dbo.Ord Ord, F0001.dbo.Ord Ord_1, F0001.dbo.Ord Ord_2_x000d__x000a_WHERE Ord.OrdBasNo = Ord_1.OrdNo AND Ord_1.MainOrd = Ord_2.OrdNo AND ((Ord_2.OrdBasNo&gt;?) AND (Ord.TrTp=6))"/>
    <parameters count="1">
      <parameter name="*ordre" sqlType="4" parameterType="cell" cell="'Ulev ordre'!$D$2"/>
    </parameters>
  </connection>
  <connection id="12" xr16:uid="{00000000-0015-0000-FFFF-FFFF0B000000}" name="Forespørgsel fra Visma19" type="1" refreshedVersion="8" background="1" saveData="1">
    <dbPr connection="DSN=Visma;UID=sj;Trusted_Connection=Yes;APP=Microsoft Office 2016;WSID=SJ;DATABASE=F0001" command="SELECT DISTINCT Ord.OrdBasNo, Ord.OrdNo, OrdLn.TrInf4, OrdLn.R7, OrdLn.ProdNo_x000d__x000a_FROM F0001.dbo.Ord Ord, F0001.dbo.OrdLn OrdLn_x000d__x000a_WHERE Ord.OrdNo = OrdLn.OrdNo AND ((Ord.Gr3=0) AND (Ord.OrdBasNo=?) AND (OrdLn.R7&lt;&gt;'' And OrdLn.R7&lt;&gt;'82' And OrdLn.R7&lt;&gt;'90') AND (OrdLn.ProdNo Like 'R%') OR (Ord.Gr3=0) AND (Ord.OrdBasNo=147999) AND (OrdLn.R7&lt;&gt;'' And OrdLn.R7&lt;&gt;'82' And OrdLn.R7&lt;&gt;'90') AND (OrdLn.ProdNo Like 'R%'))_x000d__x000a_ORDER BY Ord.OrdNo, OrdLn.TrInf4"/>
    <parameters count="1">
      <parameter name="Parameter1" sqlType="4" parameterType="cell" cell="Forside!$C$6"/>
    </parameters>
  </connection>
  <connection id="13" xr16:uid="{00000000-0015-0000-FFFF-FFFF0C000000}" name="Forespørgsel fra Visma2" type="1" refreshedVersion="8" saveData="1">
    <dbPr connection="DSN=Visma;UID=sj;Trusted_Connection=Yes;APP=Microsoft Office 2010;WSID=SJ;DATABASE=F0001" command="SELECT OrdLn.ProdNo, OrdLn.NoInvoAb, Ord.MainOrd, Ord.OrdBasNo, Ord.OrdNo, OrdLn.CfDelDt, OrdLn.Descr, OrdLn.LnNo, OrdLn.R7, R7.Nm, R7.Gr3, FreeInf1.Dt1, FreeInf1.Val1_x000d__x000a_FROM F0001.dbo.FreeInf1 FreeInf1, F0001.dbo.Ord Ord, F0001.dbo.OrdLn OrdLn, F0001.dbo.R7 R7_x000d__x000a_WHERE Ord.OrdNo = OrdLn.OrdNo AND R7.RNo = OrdLn.R7 AND FreeInf1.OrdNo = OrdLn.OrdNo AND OrdLn.LnNo = FreeInf1.OrdLnNo AND ((OrdLn.ProdNo Like 'R%') AND (Ord.OrdBasNo=?) AND (OrdLn.NoInvoAb&lt;&gt;$0) AND (OrdLn.ProdNo&lt;&gt;'R8200'))_x000d__x000a_ORDER BY FreeInf1.Dt1"/>
    <parameters count="1">
      <parameter name="kundeordre" sqlType="4" parameterType="cell" cell="Forside!$C$6"/>
    </parameters>
  </connection>
  <connection id="14" xr16:uid="{00000000-0015-0000-FFFF-FFFF0D000000}" name="Forespørgsel fra Visma21" type="1" refreshedVersion="8" saveData="1">
    <dbPr connection="DSN=Visma;UID=sj;Trusted_Connection=Yes;APP=Microsoft Office 2010;WSID=SJ;DATABASE=F0001" command="SELECT Ord_1.OrdBasNo AS 'SalgsOrdre', Ord.MainOrd AS 'HovOrd', Ord.OrdNo AS 'ProdOrd', OrdLn.NoInvoAb+OrdLn.NoFin-OrdLn.NoInvo AS 'Ant.', OrdLn.ProdNo AS 'ProdNr.', Ord.OrdBasNo AS 'OrdGrNo', OrdLn.Descr AS 'Beskrivelse', Ord_1.MainOrd AS 'main', Prod.Inf7 AS 'TegnNr', OrdLn.Un, OrdLn.TrInf1_x000d__x000a_FROM F0001.dbo.Ord Ord, F0001.dbo.Ord Ord_1, F0001.dbo.OrdLn OrdLn, F0001.dbo.Prod Prod_x000d__x000a_WHERE Ord.OrdNo = OrdLn.OrdNo AND Prod.ProdNo = OrdLn.ProdNo AND Ord.MainOrd = Ord_1.OrdNo AND ((OrdLn.TrTp=7) AND (OrdLn.ProdNo Not Like 'V%') AND (Ord_1.OrdBasNo=?) AND (OrdLn.NoInvoAb+OrdLn.NoFin-OrdLn.NoInvo&lt;&gt;.000000))"/>
    <parameters count="1">
      <parameter name="Parameter1" sqlType="4" parameterType="cell" cell="Forside!$C$6"/>
    </parameters>
  </connection>
  <connection id="15" xr16:uid="{00000000-0015-0000-FFFF-FFFF0E000000}" name="Forespørgsel fra Visma212" type="1" refreshedVersion="8" saveData="1">
    <dbPr connection="DSN=Visma;UID=sj;Trusted_Connection=Yes;APP=Microsoft Office 2010;WSID=SJ;DATABASE=F0001" command="SELECT Ord.OrdNo AS 'OrdNr', OrdLn.ProdNo AS 'ProdNr', OrdLn.NoInvoAb AS 'Ant', Ord.MainOrd AS 'HovedOrdre', Ord.OrdBasNo AS 'OrdGrNo', OrdLn.Descr, Ord_1.MainOrd, Ord_1.OrdBasNo, OrdLn.TrInf3_x000d__x000a_FROM F0001.dbo.Ord Ord, F0001.dbo.Ord Ord_1, F0001.dbo.OrdLn OrdLn_x000d__x000a_WHERE Ord.OrdNo = OrdLn.OrdNo AND Ord.MainOrd = Ord_1.OrdNo AND ((OrdLn.TrTp=5) AND (OrdLn.ProdNo Like '3%') AND (Ord_1.OrdBasNo=?) OR (OrdLn.TrTp=5) AND (OrdLn.ProdNo Like '6%') AND (Ord_1.OrdBasNo=?))"/>
    <parameters count="2">
      <parameter name="ordrenummer" sqlType="4" parameterType="cell" cell="Forside!$C$6"/>
      <parameter name="ordrenummer" sqlType="4" parameterType="cell" cell="Forside!$C$6"/>
    </parameters>
  </connection>
  <connection id="16" xr16:uid="{00000000-0015-0000-FFFF-FFFF0F000000}" name="Forespørgsel fra Visma213" type="1" refreshedVersion="8" saveData="1">
    <dbPr connection="DSN=Visma;UID=sj;Trusted_Connection=Yes;APP=Microsoft Office 2010;WSID=SJ;DATABASE=F0001" command="SELECT Ord.OrdNo AS 'OrdNr', OrdLn.ProdNo AS 'ProdNr', OrdLn.NoInvoAb AS 'Ant', Ord.MainOrd AS 'HovedOrdre', Ord.OrdBasNo AS 'OrdGrNo', OrdLn.Descr, Ord_1.MainOrd, Ord_1.OrdBasNo, SUBSTRING(R7.Nm,1,3), Struct_1.TrInf4, Struct_1.Descr, OrdLn.CfDelDt, R7.RNo, R7.Gr11, Struct_1.TrInf3 AS 'PrgNr', R7.Gr3_x000d__x000a_FROM F0001.dbo.Ord Ord, F0001.dbo.Ord Ord_1, F0001.dbo.OrdLn OrdLn, F0001.dbo.R7 R7, F0001.dbo.Struct Struct, F0001.dbo.Struct Struct_1_x000d__x000a_WHERE Ord.OrdNo = OrdLn.OrdNo AND Ord.MainOrd = Ord_1.OrdNo AND OrdLn.ProdNo = Struct.ProdNo AND Struct_1.ProdNo = Struct.SubProd AND Struct_1.R7 = R7.RNo AND ((OrdLn.TrTp=7) AND (OrdLn.ProdNo Not Like 'V%') AND (Ord_1.OrdBasNo=?) AND (Struct_1.ProdTp4=1) OR (OrdLn.TrTp=7) AND (OrdLn.ProdNo Not Like 'V%') AND (Ord_1.OrdBasNo=?) AND (Struct_1.ProdTp4=7))_x000d__x000a_ORDER BY OrdLn.ProdNo, Struct_1.TrInf4"/>
    <parameters count="2">
      <parameter name="Parameter1" sqlType="4" parameterType="cell" cell="Forside!$C$6"/>
      <parameter name="Parameter2" sqlType="4" parameterType="cell" cell="Forside!$C$6"/>
    </parameters>
  </connection>
  <connection id="17" xr16:uid="{00000000-0015-0000-FFFF-FFFF10000000}" name="Forespørgsel fra Visma2131" type="1" refreshedVersion="8" saveData="1">
    <dbPr connection="DSN=Visma;UID=sj;Trusted_Connection=Yes;APP=Microsoft Office 2010;WSID=SJ;DATABASE=F0001" command="SELECT Ord.OrdNo AS 'OrdNr', OrdLn.ProdNo AS 'ProdNr', OrdLn.NoInvoAb AS 'Ant', Ord.MainOrd AS 'HovedOrdre', Ord.OrdBasNo AS 'OrdGrNo', OrdLn.Descr, Ord_1.MainOrd, Ord_1.OrdBasNo, SUBSTRING(R7.Nm,1,3), Struct_1.TrInf4, Struct_1.Descr, OrdLn.CfDelDt, R7.RNo_x000d__x000a_FROM F0001.dbo.Ord Ord, F0001.dbo.Ord Ord_1, F0001.dbo.OrdLn OrdLn, F0001.dbo.R7 R7, F0001.dbo.Struct Struct, F0001.dbo.Struct Struct_1_x000d__x000a_WHERE Ord.OrdNo = OrdLn.OrdNo AND Ord.MainOrd = Ord_1.OrdNo AND OrdLn.ProdNo = Struct.ProdNo AND Struct_1.ProdNo = Struct.SubProd AND Struct_1.R7 = R7.RNo AND ((OrdLn.TrTp=7) AND (OrdLn.ProdNo Not Like 'V%') AND (Ord_1.OrdBasNo=?) AND (Struct_1.ProdTp4=1) AND (R7.RNo='90') OR (OrdLn.TrTp=7) AND (OrdLn.ProdNo Not Like 'V%') AND (Ord_1.OrdBasNo=?) AND (Struct_1.ProdTp4=7) AND (R7.RNo='90'))_x000d__x000a_ORDER BY OrdLn.ProdNo, Struct_1.TrInf4"/>
    <parameters count="2">
      <parameter name="Parameter1" sqlType="4" parameterType="cell" refreshOnChange="1" cell="Forside!$C$6"/>
      <parameter name="Parameter1" sqlType="4" parameterType="cell" refreshOnChange="1" cell="Forside!$C$6"/>
    </parameters>
  </connection>
  <connection id="18" xr16:uid="{00000000-0015-0000-FFFF-FFFF11000000}" name="Forespørgsel fra Visma2132" type="1" refreshedVersion="6" saveData="1">
    <dbPr connection="DSN=Visma;UID=sj;Trusted_Connection=Yes;APP=Microsoft Office 2010;WSID=SJ;DATABASE=F0001" command="SELECT DISTINCT OrdLn.ProdNo AS 'ProdNr', OrdLn.Descr, Ord_1.OrdBasNo, Doc.DocGr, Doc.FileNm_x000d__x000a_FROM F0001.dbo.Doc Doc, F0001.dbo.DocLink DocLink, F0001.dbo.Ord Ord, F0001.dbo.Ord Ord_1, F0001.dbo.OrdLn OrdLn_x000d__x000a_WHERE Ord.OrdNo = OrdLn.OrdNo AND Ord.MainOrd = Ord_1.OrdNo AND DocLink.ProdNo = OrdLn.ProdNo AND Doc.DocNo = DocLink.DocNo AND Doc.VerNo = DocLink.VerNo AND ((OrdLn.TrTp=7) AND (Ord_1.OrdBasNo=?) OR (OrdLn.TrTp=7) AND (Ord_1.OrdBasNo=?))_x000d__x000a_ORDER BY OrdLn.ProdNo"/>
    <parameters count="2">
      <parameter name="Parameter1" sqlType="4" parameterType="cell" cell="Forside!$C$6"/>
      <parameter name="Parameter2" sqlType="4" parameterType="cell" cell="Forside!$C$6"/>
    </parameters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12000000}" name="Forespørgsel fra Visma214" type="1" refreshedVersion="8" saveData="1">
    <dbPr connection="DSN=Visma;UID=sj;Trusted_Connection=Yes;APP=Microsoft Office 2010;WSID=SJ;DATABASE=F0001" command="SELECT Ord_1.OrdBasNo AS 'SalgsOrdre', Ord.MainOrd AS 'HovOrd', Ord.OrdNo AS 'ProdOrd', OrdLn.NoInvoAb AS 'Ant.', OrdLn.ProdNo AS 'ProdNr.', Ord.OrdBasNo AS 'OrdGrNo', OrdLn.Descr AS 'Beskrivelse', Ord_1.MainOrd AS 'main', Prod.Inf7_x000d__x000a_ AS 'TegnNr', OrdLn.TrInf3 AS 'Savelængde', Ord.Gr5_x000d__x000a_FROM F0001.dbo.Ord Ord, F0001.dbo.Ord Ord_1, F0001.dbo.OrdLn OrdLn, F0001.dbo.Prod Prod_x000d__x000a_WHERE Ord.OrdNo = OrdLn.OrdNo AND Prod.ProdNo = OrdLn.ProdNo AND Ord.MainOrd = Ord_1.OrdNo AND ((OrdLn.TrTp=7) AND (OrdLn.ProdNo Not Like 'V%') AND (Ord_1.OrdBasNo=?))"/>
    <parameters count="1">
      <parameter name="Parameter1" sqlType="4" parameterType="cell" cell="Forside!$C$6"/>
    </parameters>
  </connection>
  <connection id="20" xr16:uid="{00000000-0015-0000-FFFF-FFFF13000000}" name="Forespørgsel fra Visma2141" type="1" refreshedVersion="8" saveData="1">
    <dbPr connection="DSN=Visma;UID=sj;Trusted_Connection=Yes;APP=Microsoft Office 2010;WSID=SJ;DATABASE=F0001" command="SELECT Ord_1.OrdBasNo AS 'SalgsOrdre', Ord.MainOrd AS 'HovOrd', Ord.OrdNo AS 'ProdOrd', OrdLn.ProdNo AS 'ProdNr.', Ord.OrdBasNo AS 'OrdGrNo', OrdLn.Descr AS 'Beskrivelse', Ord_1.MainOrd AS 'main', Prod.Inf2 AS 'TegnNr', OrdLn.TrInf3 AS 'Savelængde', Prod.Gr5 AS 'type', OrdLn.NoInvoAb AS 'Antal', Prod.StSaleUn AS 'Enh', Txt.Txt_x000d__x000a_FROM F0001.dbo.Ord Ord, F0001.dbo.Ord Ord_1, F0001.dbo.OrdLn OrdLn, F0001.dbo.Prod Prod, F0001.dbo.Txt Txt_x000d__x000a_WHERE Ord.OrdNo = OrdLn.OrdNo AND Prod.ProdNo = OrdLn.ProdNo AND Ord.MainOrd = Ord_1.OrdNo AND Prod.StSaleUn = Txt.TxtNo AND ((OrdLn.TrTp=5) AND (Ord_1.OrdBasNo=?) AND (Prod.Gr5 In (2,3,11)) AND (OrdLn.ProdNo Not Like '%L%') AND (Txt.TxtTp=16) AND Txt.Lang=45)_x000d__x000a_Union_x000d__x000a__x000d__x000a_SELECT Ord.OrdNo, Ord.OrdNo, Ord.OrdNo, OrdLn.ProdNo, Ord.OrdNo, OrdLn.Descr, Ord.OrdNo, Prod.Inf2, OrdLn.TrInf3, Prod.Gr5, OrdLn.NoInvoAb, Prod.StSaleUn, Txt.Txt_x000d__x000a_FROM F0001.dbo.Ord Ord, F0001.dbo.OrdLn OrdLn, F0001.dbo.Prod Prod, F0001.dbo.Txt Txt_x000d__x000a_WHERE Ord.OrdNo = OrdLn.OrdNo AND OrdLn.ProdNo = Prod.ProdNo AND Prod.StSaleUn = Txt.TxtNo AND ((Txt.TxtTp=16) AND Txt.Lang=45 AND (Ord.OrdNo=?) AND (Prod.Gr5=3))"/>
    <parameters count="3">
      <parameter name="Parameter1" sqlType="4" parameterType="cell" cell="Forside!$C$6"/>
      <parameter name="Parameter1" sqlType="4" parameterType="cell" cell="Forside!$C$6"/>
      <parameter name="Parameter3" parameterType="cell" cell="Forside!$C$6"/>
    </parameters>
  </connection>
  <connection id="21" xr16:uid="{00000000-0015-0000-FFFF-FFFF14000000}" name="Forespørgsel fra Visma21411" type="1" refreshedVersion="8" saveData="1">
    <dbPr connection="DSN=Visma;UID=sj;Trusted_Connection=Yes;APP=Microsoft Office 2010;WSID=SJ;DATABASE=F0001" command="SELECT DISTINCT _x000d__x000a_    Ord.OrdNo AS 'ProdOrd', _x000d__x000a_    OrdLn.ProdNo AS 'ProdNr.', _x000d__x000a_    Prod.Descr AS 'Beskrivelse', _x000d__x000a_    Prod.Inf7 AS 'TegnNr', _x000d__x000a_    OrdLn.TrInf3 AS 'SavLgd', _x000d__x000a_    SUBSTRING(Struct.SubProd, 1, 13) AS 'Råvarenr', _x000d__x000a_    SUBSTRING(Prod_1.Descr, 1, 50) AS 'Råvarebetegn.', _x000d__x000a_    OrdLn.NoInvoAb AS 'Ant', _x000d__x000a_    Prod_2.PictNo AS 'Pict', _x000d__x000a_    OrdLn_1.TrInf1 AS 'OplNest', _x000d__x000a_    Prod.Inf4 AS 'K.Varenr.', _x000d__x000a_    Struct.Descr, _x000d__x000a_    Struct_1.NoPerStr AS 'Deling',_x000d__x000a_    ISNULL(ProdCat.Descr, '-') AS 'retn' -- Sostituire 'N/A' con un valore predefinito se necessario_x000d__x000a_FROM _x000d__x000a_    F0001.dbo.Ord Ord_x000d__x000a_    LEFT JOIN F0001.dbo.OrdLn OrdLn ON Ord.OrdNo = OrdLn.OrdNo_x000d__x000a_    LEFT JOIN F0001.dbo.Prod Prod ON Prod.ProdNo = OrdLn.ProdNo_x000d__x000a_    LEFT JOIN F0001.dbo.Ord Ord_1 ON Ord.MainOrd = Ord_1.OrdNo_x000d__x000a_    LEFT JOIN F0001.dbo.Struct Struct ON Struct.ProdNo = OrdLn.ProdNo_x000d__x000a_    LEFT JOIN F0001.dbo.Prod Prod_1 ON Prod_1.ProdNo = Struct.SubProd_x000d__x000a_    LEFT JOIN F0001.dbo.Struct Struct_1 ON Struct_1.SubProd = OrdLn.ProdNo_x000d__x000a_    LEFT JOIN F0001.dbo.Prod Prod_2 ON Struct_1.ProdNo = Prod_2.ProdNo_x000d__x000a_    LEFT JOIN F0001.dbo.OrdLn OrdLn_1 ON OrdLn_1.PurcNo = Ord_1.MainOrd_x000d__x000a_    LEFT JOIN F0001.dbo.ProdCat ProdCat ON Prod.PrCatNo = ProdCat.PrCatNo_x000d__x000a_WHERE _x000d__x000a_    OrdLn.TrTp = 5 _x000d__x000a_    AND OrdLn.ProdNo LIKE '%L%' _x000d__x000a_    AND Ord_1.OrdBasNo = ? -- Sostituire con il valore effettivo o il parametro_x000d__x000a_    AND Struct.SubProd LIKE '3%' _x000d__x000a_    AND OrdLn.NoInvoAb &lt;&gt; 0.000000 -- Sostituire con il valore corretto se necessario_x000d__x000a_    AND Prod.Inf5 &lt;&gt; 'komb'_x000d__x000a_ORDER BY _x000d__x000a_    Ord.OrdNo, _x000d__x000a_    OrdLn.ProdNo;"/>
    <parameters count="1">
      <parameter name="Parameter1" sqlType="4" parameterType="cell" cell="Forside!$C$6"/>
    </parameters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00000000-0015-0000-FFFF-FFFF15000000}" name="Forespørgsel fra Visma214111" type="1" refreshedVersion="8" saveData="1">
    <dbPr connection="DSN=Visma;UID=sj;Trusted_Connection=Yes;APP=Microsoft Office 2010;WSID=SJ;DATABASE=F0001" command="SELECT DISTINCT Prod_1.R3 AS 'Bærer', Prod.ProdNo AS 'ProdNr', Prod.Descr AS 'Betegnelse', StcBal.PoPhStB AS 'Beholdning', Prod.NWgtU AS 'Pladevægt', Prod.HgtU AS 'Tykkelse ', StcBal.PoPhStB/Prod.NWgtU AS 'Plader  ', (StcBal.ShpRsv+StcBal.ShpRsvIn)/Prod.NWgtU AS 'Resveret ', StcBal.PhCstPr AS 'FIFO pris  '_x000d__x000a_FROM F0001.dbo.Ord Ord, F0001.dbo.Ord Ord_1, F0001.dbo.OrdLn OrdLn, F0001.dbo.Prod Prod, F0001.dbo.Prod Prod_1, F0001.dbo.StcBal StcBal, F0001.dbo.Struct Struct_x000d__x000a_WHERE Ord.OrdNo = OrdLn.OrdNo AND Ord.MainOrd = Ord_1.OrdNo AND Struct.ProdNo = OrdLn.ProdNo AND Prod_1.ProdNo = Struct.SubProd AND Prod_1.R3 = Prod.R3 AND StcBal.ProdNo = Prod.ProdNo AND ((OrdLn.TrTp=5) AND (OrdLn.ProdNo Like '%L%') AND (Ord_1.OrdBasNo=?) AND (Struct.SubProd Like '3%') AND (StcBal.StcNo=1) AND (Prod.ProdNo&lt;&gt;'301001' And Prod.ProdNo Like '3%') AND (OrdLn.NoInvoAb&lt;&gt;$0))_x000d__x000a_ORDER BY Prod.ProdNo"/>
    <parameters count="1">
      <parameter name="Parameter1" sqlType="4" parameterType="cell" cell="Forside!$C$6"/>
    </parameters>
  </connection>
  <connection id="23" xr16:uid="{00000000-0015-0000-FFFF-FFFF16000000}" name="Forespørgsel fra Visma214112" type="1" refreshedVersion="6" saveData="1">
    <dbPr connection="DSN=Visma;UID=sj;Trusted_Connection=Yes;APP=Microsoft Office 2010;WSID=SJ;DATABASE=F0001" command="SELECT Ord.OrdNo AS 'ProdOrd', OrdLn.ProdNo AS 'ProdNr.', Prod.Descr AS 'Beskrivelse', Prod.Inf7 AS 'TegnNr', OrdLn.TrInf3 AS 'SavLgd', SUBSTRING(Struct.SubProd,1,13) AS 'Råvarenr', SUBSTRING(Prod_1.Descr,1,50) AS 'Råvarebetegn.', OrdLn.NoInvoAb AS 'Ant', Prod_2.PictNo AS 'Pict', OrdLn_1.TrInf1 AS 'OplNest', Prod.Inf4 AS 'K.Varenr.', Struct.Descr, Struct_1.NoPerStr AS 'Deling', Prod.Inf4_x000d__x000a_FROM F0001.dbo.Ord Ord, F0001.dbo.Ord Ord_1, F0001.dbo.OrdLn OrdLn, F0001.dbo.OrdLn OrdLn_1, F0001.dbo.Prod Prod, F0001.dbo.Prod Prod_1, F0001.dbo.Prod Prod_2, F0001.dbo.Struct Struct, F0001.dbo.Struct Struct_1_x000d__x000a_WHERE Ord.OrdNo = OrdLn.OrdNo AND Prod.ProdNo = OrdLn.ProdNo AND Ord.MainOrd = Ord_1.OrdNo AND Struct.ProdNo = OrdLn.ProdNo AND Prod_1.ProdNo = Struct.SubProd AND Struct_1.ProdNo = Prod_2.ProdNo AND Struct_1.SubProd = OrdLn.ProdNo AND OrdLn_1.PurcNo = Ord_1.MainOrd AND ((OrdLn.TrTp=5) AND (OrdLn.ProdNo Like '%L%') AND (Ord_1.OrdBasNo=?) AND (Struct.SubProd Like '3%') AND (OrdLn.NoInvoAb&lt;&gt;$.000000))_x000d__x000a_ORDER BY Ord.OrdNo, OrdLn.ProdNo"/>
    <parameters count="1">
      <parameter name="Parameter1" sqlType="4" parameterType="cell" cell="Forside!$C$6"/>
    </parameters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00000000-0015-0000-FFFF-FFFF17000000}" name="Forespørgsel fra Visma214113" type="1" refreshedVersion="8" saveData="1">
    <dbPr connection="DSN=Visma;UID=sj;Trusted_Connection=Yes;APP=Microsoft Office 2010;WSID=SJ;DATABASE=F0001" command="SELECT Ord.OrdNo AS 'ProdOrd', OrdLn.ProdNo AS 'ProdNr.', Prod.Descr AS 'Beskrivelse', ProdDesc.Descr AS 'Ekstra inf.', ProdDesc.LnNo_x000d__x000a_FROM F0001.dbo.Ord Ord, F0001.dbo.Ord Ord_1, F0001.dbo.OrdLn OrdLn, F0001.dbo.Prod Prod, F0001.dbo.ProdDesc ProdDesc_x000d__x000a_WHERE Ord.OrdNo = OrdLn.OrdNo AND Prod.ProdNo = OrdLn.ProdNo AND Ord.MainOrd = Ord_1.OrdNo AND ProdDesc.ProdNo = Prod.ProdNo AND ((OrdLn.TrTp=5) AND (OrdLn.ProdNo Like '%L%') AND (Ord_1.OrdBasNo=?) AND (OrdLn.NoInvoAb&lt;&gt;$.000000))_x000d__x000a_ORDER BY Ord.OrdNo, ProdDesc.LnNo"/>
    <parameters count="1">
      <parameter name="Parameter1" sqlType="4" parameterType="cell" cell="Forside!$C$6"/>
    </parameters>
  </connection>
  <connection id="25" xr16:uid="{00000000-0015-0000-FFFF-FFFF18000000}" name="Forespørgsel fra Visma214114" type="1" refreshedVersion="8" saveData="1">
    <dbPr connection="DSN=Visma;UID=sj;Trusted_Connection=Yes;APP=Microsoft Office 2010;WSID=SJ;DATABASE=F0001" command="SELECT DISTINCT Ord.OrdNo AS 'ProdOrd', OrdLn.ProdNo AS 'ProdNr.', Struct_2.SubProd, Prod.Inf2, R7.Gr3_x000d__x000a_FROM F0001.dbo.BgtLn BgtLn, F0001.dbo.Ord Ord, F0001.dbo.Ord Ord_1, F0001.dbo.OrdLn OrdLn, F0001.dbo.Prod Prod, F0001.dbo.R7 R7, F0001.dbo.Struct Struct, F0001.dbo.Struct Struct_1, F0001.dbo.Struct Struct_2_x000d__x000a_WHERE Ord.OrdNo = OrdLn.OrdNo AND Ord.MainOrd = Ord_1.OrdNo AND OrdLn.ProdNo = Struct.SubProd AND Struct_1.ProdNo = Struct.ProdNo AND Struct_1.SubProd = Struct_2.ProdNo AND Prod.ProdNo = Struct_2.SubProd AND Struct_2.SubProd = BgtLn.ProdNo AND R7.RNo = BgtLn.R7 AND ((OrdLn.TrTp=5) AND (OrdLn.ProdNo Like '%L%') AND (Ord_1.OrdBasNo=?) AND (OrdLn.NoInvoAb&lt;&gt;$.000000) AND (Struct_1.SubProd Like 'V%') AND (Prod.Inf2&lt;&gt;''))_x000d__x000a_ORDER BY Ord.OrdNo, OrdLn.ProdNo"/>
    <parameters count="1">
      <parameter name="Parameter1" sqlType="4" parameterType="cell" cell="Forside!$C$6"/>
    </parameters>
  </connection>
  <connection id="26" xr16:uid="{00000000-0015-0000-FFFF-FFFF19000000}" name="Forespørgsel fra Visma21412" type="1" refreshedVersion="8" saveData="1">
    <dbPr connection="DSN=Visma;UID=sj;Trusted_Connection=Yes;APP=Microsoft Office 2010;WSID=SJ;DATABASE=F0001" command="SELECT DISTINCT OrdLn.ProdNo AS 'ProdNr.', OrdLn.Descr AS 'Beskrivelse', Txt.Txt AS 'Enh.', Prod.Gr6, StcBal.PoPhStB AS 'Beholdning', StcBal.InProdO AS 'Reserveret', Prod.Gr5_x000d__x000a_FROM F0001.dbo.Ord Ord, F0001.dbo.Ord Ord_1, F0001.dbo.OrdLn OrdLn, F0001.dbo.Prod Prod, F0001.dbo.StcBal StcBal, F0001.dbo.Txt Txt_x000d__x000a_WHERE Ord.OrdNo = OrdLn.OrdNo AND Prod.ProdNo = OrdLn.ProdNo AND Ord.MainOrd = Ord_1.OrdNo AND Prod.StSaleUn = Txt.TxtNo AND StcBal.ProdNo = OrdLn.ProdNo AND ((OrdLn.TrTp=5) AND (Ord_1.OrdBasNo=?) AND (Prod.Gr5 In (2,3,11)) AND (OrdLn.ProdNo Not Like '%L%') AND (Txt.TxtTp=16) AND Txt.Lang=45 AND (Prod.Gr6&lt;&gt;1))_x000d__x000a__x000d__x000a_UNION_x000d__x000a__x000d__x000a_SELECT OrdLn.ProdNo, OrdLn.Descr, Txt.Txt, Prod.Gr6, StcBal.PoPhStB, StcBal.InProdO, Prod.Gr5_x000d__x000a_FROM F0001.dbo.OrdLn OrdLn, F0001.dbo.Prod Prod, F0001.dbo.StcBal StcBal, F0001.dbo.Txt Txt_x000d__x000a_WHERE Prod.ProdNo = OrdLn.ProdNo AND Prod.StSaleUn = Txt.TxtNo AND StcBal.ProdNo = Prod.ProdNo AND ((Txt.TxtTp=16) AND Txt.Lang=45 AND (OrdLn.OrdNo=?) AND (Prod.Gr5=3) AND (Prod.Gr6&lt;&gt;1))"/>
    <parameters count="3">
      <parameter name="Parameter1" sqlType="4" parameterType="cell" cell="Forside!$C$6"/>
      <parameter name="Parameter1" sqlType="4" parameterType="cell" cell="Forside!$C$6"/>
      <parameter name="Parameter3" parameterType="cell" cell="Forside!$C$6"/>
    </parameters>
  </connection>
  <connection id="27" xr16:uid="{00000000-0015-0000-FFFF-FFFF1A000000}" name="Forespørgsel fra Visma3" type="1" refreshedVersion="8" saveData="1">
    <dbPr connection="DSN=Visma;UID=sj;Trusted_Connection=Yes;APP=Microsoft Office 2013;WSID=SJ;DATABASE=F0001" command="SELECT Ord.OrdNo, Ord.CustNo, Ord.Nm, Actor_1.Nm, Actor_1.Ad1, Actor_1.Ad2, Actor_1.PNo, Actor_1.PArea_x000d__x000a_FROM F0001.dbo.Actor Actor_1, F0001.dbo.Ord Ord_x000d__x000a_WHERE Ord.ShpActNo = Actor_1.ActNo AND ((Ord.OrdNo=?))"/>
    <parameters count="1">
      <parameter name="Parameter1" sqlType="4" parameterType="cell" cell="Forside!$C$6"/>
    </parameters>
  </connection>
  <connection id="28" xr16:uid="{00000000-0015-0000-FFFF-FFFF1B000000}" name="Forespørgsel fra Visma4" type="1" refreshedVersion="8" saveData="1">
    <dbPr connection="DSN=Visma;UID=sj;Trusted_Connection=Yes;APP=Microsoft Office 2010;WSID=SJ;DATABASE=F0001" command="SELECT ProdDesc.Srt, ProdDesc.ProdNo, ProdDesc.Descr_x000d__x000a_FROM F0001.dbo.ProdDesc ProdDesc_x000d__x000a_WHERE (ProdDesc.Srt=1) AND (ProdDesc.LangNo=45)"/>
  </connection>
  <connection id="29" xr16:uid="{00000000-0015-0000-FFFF-FFFF1C000000}" name="Forespørgsel fra Visma5" type="1" refreshedVersion="8" refreshOnLoad="1">
    <dbPr connection="DSN=Visma;UID=sj;Trusted_Connection=Yes;APP=Microsoft Office 2010;WSID=SJ;DATABASE=F0001;AutoTranslate=No;QuotedId=No;AnsiNPW=No" command="SELECT Prod.ProdNo, Prod.Descr_x000d__x000a_FROM F0001.dbo.Prod Prod_x000d__x000a_WHERE (Prod.ProdNo Like 'R%')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00000000-0015-0000-FFFF-FFFF1D000000}" name="Forespørgsel fra Visma6" type="1" refreshedVersion="8" saveData="1">
    <dbPr connection="DSN=Visma;UID=sj;Trusted_Connection=Yes;APP=Microsoft Office 2013;WSID=SJ;DATABASE=F0001" command="SELECT Ord.OrdNo, ActInf.Qty1, ActInf.LnNo, ActInf.Txt1, 'Yes'_x000d__x000a_FROM F0001.dbo.ActInf ActInf, F0001.dbo.Actor Actor, F0001.dbo.Ord Ord_x000d__x000a_WHERE ActInf.ActNo = Actor.ActNo AND Ord.CustNo = Actor.CustNo AND ((Ord.OrdNo=?) AND (ActInf.InfTp=10))_x000d__x000a__x000d__x000a_UNION_x000d__x000a__x000d__x000a_SELECT DISTINCT 10, ActInf.Qty1, ActInf.LnNo, ActInf.Txt1, 'Noo'_x000d__x000a_FROM F0001.dbo.ActInf ActInf, F0001.dbo.Actor Actor, F0001.dbo.Ord Ord_x000d__x000a_WHERE ActInf.ActNo = Actor.ActNo AND ((Actor.CustNo=75757522))"/>
    <parameters count="1">
      <parameter name="Ordrenummer" sqlType="4" parameterType="cell" cell="Forside!$C$6"/>
    </parameters>
  </connection>
  <connection id="31" xr16:uid="{00000000-0015-0000-FFFF-FFFF1E000000}" name="Forespørgsel fra Visma7" type="1" refreshedVersion="8" saveData="1">
    <dbPr connection="DSN=Visma;UID=sj;Trusted_Connection=Yes;APP=Microsoft Office 2010;WSID=SJ;DATABASE=F0001" command="SELECT DISTINCT Ord.OrdNo, Ord.CustNo, Ord.Nm, Ord.ReqNo, Ord.LiaActNo, Ord.SelBuy, Actor_1.Usr, Ord.DelDt, Ord.Ad1, Ord.Ad2, Ord.PNo, Ord.PArea, Ord.Rsp, Ord.CreUsr, Ord.DelMt, Ord.DelNm, Ord.DelAd1, Ord.DelAd2, Ord.DelPNo, Ord.DelPArea, Ord.Gr4, Ord.Inf2, Ord.ShpActNo,Ord.DelTrm_x000d__x000a_FROM F0001.dbo.Actor Actor_1, F0001.dbo.Ord Ord_x000d__x000a_WHERE Actor_1.EmpNo = Ord.SelBuy AND ((Ord.OrdNo=?))"/>
    <parameters count="1">
      <parameter name="Parameter1" sqlType="4" parameterType="cell" cell="Forside!$C$6"/>
    </parameters>
  </connection>
  <connection id="32" xr16:uid="{00000000-0015-0000-FFFF-FFFF1F000000}" name="Forespørgsel fra Visma8" type="1" refreshedVersion="8" background="1" saveData="1">
    <dbPr connection="DSN=Visma;UID=sj;Trusted_Connection=Yes;APP=Microsoft Office 2010;WSID=SJ;DATABASE=F0001" command="SELECT Actor.ActNo, Actor.Nm, Actor.Phone, Actor.MobPh, Actor.LiaAct_x000d__x000a_FROM F0001.dbo.Actor Actor_x000d__x000a_WHERE (Actor.LiaAct&lt;&gt;0)"/>
  </connection>
  <connection id="33" xr16:uid="{00000000-0015-0000-FFFF-FFFF20000000}" name="Forespørgsel fra Visma9" type="1" refreshedVersion="8" background="1" saveData="1">
    <dbPr connection="DSN=Visma;UID=sj;Trusted_Connection=Yes;APP=Microsoft Office 2013;WSID=SJ;DATABASE=F0001" command="SELECT Sum(OrdLn.NoInvoAb+OrdLn.NoFin) AS 'Stk.'_x000d__x000a_FROM {oj F0001.dbo.OrdLn OrdLn LEFT OUTER JOIN F0001.dbo.Ord Ord ON OrdLn.PurcNo = Ord.OrdNo}_x000d__x000a_WHERE (OrdLn.OrdNo=?) AND (OrdLn.ProdNo='556')"/>
    <parameters count="1">
      <parameter name="Parameter1" sqlType="4" parameterType="cell" cell="Forside!$C$6"/>
    </parameters>
  </connection>
  <connection id="34" xr16:uid="{427F2257-7646-4965-A580-4AC1379F4B1B}" name="Forespørgsel fra Visma91" type="1" refreshedVersion="8" background="1" saveData="1">
    <dbPr connection="DSN=Visma;UID=sj;Trusted_Connection=Yes;APP=Microsoft Office 2013;WSID=SJ;DATABASE=F0001" command="SELECT Prod.ProdNo, Prod.Free1_x000d__x000a_FROM F0001.dbo.Prod_x000d__x000a_WHERE Prod.Free1=1_x000d__x000a_AND Prod.ProdGr &lt;&gt; '99999'"/>
    <parameters count="1">
      <parameter name="Parameter1" sqlType="4" parameterType="cell" cell="Forside!$C$6"/>
    </parameters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<sst xmlns="http://schemas.openxmlformats.org/spreadsheetml/2006/main" count="146659" uniqueCount="42820">
  <si>
    <t>Nm</t>
  </si>
  <si>
    <t>DelDt</t>
  </si>
  <si>
    <t>ProdNo</t>
  </si>
  <si>
    <t>Descr</t>
  </si>
  <si>
    <t>NoInvoAb</t>
  </si>
  <si>
    <t>OrdNo</t>
  </si>
  <si>
    <t>MainOrd</t>
  </si>
  <si>
    <t>OrdBasNo</t>
  </si>
  <si>
    <t>Hovedtotal</t>
  </si>
  <si>
    <t>Timer</t>
  </si>
  <si>
    <t>Sum af Timer</t>
  </si>
  <si>
    <t>OrdNr</t>
  </si>
  <si>
    <t>ProdNr</t>
  </si>
  <si>
    <t>Ant</t>
  </si>
  <si>
    <t>HovedOrdre</t>
  </si>
  <si>
    <t>OrdGrNo</t>
  </si>
  <si>
    <t xml:space="preserve"> </t>
  </si>
  <si>
    <t>Tegning</t>
  </si>
  <si>
    <t>Kolonne1</t>
  </si>
  <si>
    <t>Ant.</t>
  </si>
  <si>
    <t>ReqNo</t>
  </si>
  <si>
    <t>Usr</t>
  </si>
  <si>
    <t>Salgsordre</t>
  </si>
  <si>
    <t>LevDato</t>
  </si>
  <si>
    <t>CfDelDt</t>
  </si>
  <si>
    <t>R7</t>
  </si>
  <si>
    <t>Gr3</t>
  </si>
  <si>
    <t>Line</t>
  </si>
  <si>
    <t>TegnNr</t>
  </si>
  <si>
    <t xml:space="preserve">Beskrivelse </t>
  </si>
  <si>
    <t>Indkøb?</t>
  </si>
  <si>
    <t>U-levDt</t>
  </si>
  <si>
    <t>LevDt</t>
  </si>
  <si>
    <t>Kvitering</t>
  </si>
  <si>
    <t>Prod/Indk</t>
  </si>
  <si>
    <t>TrInf4</t>
  </si>
  <si>
    <t>Rute</t>
  </si>
  <si>
    <t>SalgsOrdre</t>
  </si>
  <si>
    <t>HovOrd</t>
  </si>
  <si>
    <t>ProdOrd</t>
  </si>
  <si>
    <t>ProdNr.</t>
  </si>
  <si>
    <t>Beskrivelse</t>
  </si>
  <si>
    <t>main</t>
  </si>
  <si>
    <t>1. opp</t>
  </si>
  <si>
    <t>CustNo</t>
  </si>
  <si>
    <t>LiaActNo</t>
  </si>
  <si>
    <t>SelBuy</t>
  </si>
  <si>
    <t>Kundenavn</t>
  </si>
  <si>
    <t>Sagsbehandler</t>
  </si>
  <si>
    <t>Rekv.nr.</t>
  </si>
  <si>
    <t>Kontaktperson</t>
  </si>
  <si>
    <t>Phone</t>
  </si>
  <si>
    <t>MobPh</t>
  </si>
  <si>
    <t>Forbrugt tid/Init.</t>
  </si>
  <si>
    <t>Kvit.</t>
  </si>
  <si>
    <t>UlevMin</t>
  </si>
  <si>
    <t>U-LevDato</t>
  </si>
  <si>
    <t>RåVNr</t>
  </si>
  <si>
    <t>Descr2</t>
  </si>
  <si>
    <t>OppTekst</t>
  </si>
  <si>
    <t>OppTek</t>
  </si>
  <si>
    <t>Kolonne2</t>
  </si>
  <si>
    <t>Opp</t>
  </si>
  <si>
    <t>U-lev dato</t>
  </si>
  <si>
    <t>Ordrenr.:</t>
  </si>
  <si>
    <t>Kunde:</t>
  </si>
  <si>
    <t>Sagsbeh.</t>
  </si>
  <si>
    <t>Levdato</t>
  </si>
  <si>
    <t>TrInf3</t>
  </si>
  <si>
    <t>SaveLgd</t>
  </si>
  <si>
    <t>Råvare</t>
  </si>
  <si>
    <t>SavLgd</t>
  </si>
  <si>
    <t>Råvarenr</t>
  </si>
  <si>
    <t>Råvarebetegn.</t>
  </si>
  <si>
    <t>Ordrenr:</t>
  </si>
  <si>
    <t>OrdBeh:</t>
  </si>
  <si>
    <t>LevDato (U-lev)</t>
  </si>
  <si>
    <t>ActNo</t>
  </si>
  <si>
    <t>LiaAct</t>
  </si>
  <si>
    <t>76 73 12 12</t>
  </si>
  <si>
    <t>Jørgen Stejn</t>
  </si>
  <si>
    <t>22402179</t>
  </si>
  <si>
    <t>Kim Pedersen</t>
  </si>
  <si>
    <t>Pernille Biltoft</t>
  </si>
  <si>
    <t>41 37 34 00</t>
  </si>
  <si>
    <t>Søren</t>
  </si>
  <si>
    <t>Søren Hertsum</t>
  </si>
  <si>
    <t>Søren Olesen</t>
  </si>
  <si>
    <t>76882252</t>
  </si>
  <si>
    <t>Jonny</t>
  </si>
  <si>
    <t>76560567</t>
  </si>
  <si>
    <t>Michael Kallesen</t>
  </si>
  <si>
    <t>Finn Nedergård</t>
  </si>
  <si>
    <t>73202189</t>
  </si>
  <si>
    <t>Lars Vendborg</t>
  </si>
  <si>
    <t>24888055</t>
  </si>
  <si>
    <t>Kristian Weihrauch</t>
  </si>
  <si>
    <t>76342321</t>
  </si>
  <si>
    <t>20 12 71 50</t>
  </si>
  <si>
    <t>Gitte-bogholderiet</t>
  </si>
  <si>
    <t>62681323</t>
  </si>
  <si>
    <t>Michael Lundgård</t>
  </si>
  <si>
    <t>76342329</t>
  </si>
  <si>
    <t>Lars Thorsen</t>
  </si>
  <si>
    <t>40212343</t>
  </si>
  <si>
    <t>Svend Aage Hansen</t>
  </si>
  <si>
    <t>74845135</t>
  </si>
  <si>
    <t>28684988</t>
  </si>
  <si>
    <t>Laurits</t>
  </si>
  <si>
    <t>20941915</t>
  </si>
  <si>
    <t>Niels Grue Sandberg</t>
  </si>
  <si>
    <t>20 45 60 30</t>
  </si>
  <si>
    <t>Anker Madsen</t>
  </si>
  <si>
    <t>73 75 99 13</t>
  </si>
  <si>
    <t>40 28 64 01</t>
  </si>
  <si>
    <t>Adnan</t>
  </si>
  <si>
    <t xml:space="preserve"> 76963752</t>
  </si>
  <si>
    <t>Karina Frederiksen, Bogholderiet</t>
  </si>
  <si>
    <t>Edmond</t>
  </si>
  <si>
    <t>Olav Skønager</t>
  </si>
  <si>
    <t>76140023</t>
  </si>
  <si>
    <t>24643416</t>
  </si>
  <si>
    <t>Morten Jepsen</t>
  </si>
  <si>
    <t>Kim Bovlund</t>
  </si>
  <si>
    <t>28585220</t>
  </si>
  <si>
    <t>Ole Hansen</t>
  </si>
  <si>
    <t>73 84 51 03</t>
  </si>
  <si>
    <t>Claus</t>
  </si>
  <si>
    <t>22147309</t>
  </si>
  <si>
    <t>Vibeke Leth Bendorff</t>
  </si>
  <si>
    <t>30313736</t>
  </si>
  <si>
    <t>Per Stål</t>
  </si>
  <si>
    <t>30513348</t>
  </si>
  <si>
    <t>Jens Peter Madsen</t>
  </si>
  <si>
    <t>Preben Bjerrum</t>
  </si>
  <si>
    <t>76882269</t>
  </si>
  <si>
    <t>Erik Nielsen</t>
  </si>
  <si>
    <t>Jens Søndergaard Kristensen</t>
  </si>
  <si>
    <t>75117452</t>
  </si>
  <si>
    <t>Allan Rosenlund</t>
  </si>
  <si>
    <t>40 81 33 63</t>
  </si>
  <si>
    <t>Svend Åge</t>
  </si>
  <si>
    <t>75 39 80 95-1</t>
  </si>
  <si>
    <t>Keld Hansen</t>
  </si>
  <si>
    <t>Arne Kruse</t>
  </si>
  <si>
    <t>Kurt Ginnerup</t>
  </si>
  <si>
    <t>20282511</t>
  </si>
  <si>
    <t>Mads Baden</t>
  </si>
  <si>
    <t>61620577</t>
  </si>
  <si>
    <t>Tonny Christiansen</t>
  </si>
  <si>
    <t>75102828</t>
  </si>
  <si>
    <t>Frank Christensen</t>
  </si>
  <si>
    <t>Eva S Clausen</t>
  </si>
  <si>
    <t>76 56 72 46</t>
  </si>
  <si>
    <t>Peter</t>
  </si>
  <si>
    <t>20 46 62 81</t>
  </si>
  <si>
    <t>Oluf Kristiansen</t>
  </si>
  <si>
    <t>73 75 99 15</t>
  </si>
  <si>
    <t>30 31 52 71</t>
  </si>
  <si>
    <t>Jakob Voetmann</t>
  </si>
  <si>
    <t>76 73 12 16</t>
  </si>
  <si>
    <t>Lars Hansen</t>
  </si>
  <si>
    <t>Klaus Thorø Nielsen</t>
  </si>
  <si>
    <t>76882246</t>
  </si>
  <si>
    <t>Tage Vesterby</t>
  </si>
  <si>
    <t>27 11 11 66</t>
  </si>
  <si>
    <t>Morten</t>
  </si>
  <si>
    <t>Hans H. Hjorth</t>
  </si>
  <si>
    <t>86 88 40 12</t>
  </si>
  <si>
    <t>Henrik Kjærgård Jensen</t>
  </si>
  <si>
    <t>76 73 12 19</t>
  </si>
  <si>
    <t>Mette B. Hauger</t>
  </si>
  <si>
    <t>79 14 64 24</t>
  </si>
  <si>
    <t>22841210</t>
  </si>
  <si>
    <t>Poul Rasmussen</t>
  </si>
  <si>
    <t>73 75 99 18</t>
  </si>
  <si>
    <t>Chris Slot Thygesen</t>
  </si>
  <si>
    <t>40 37 53 89</t>
  </si>
  <si>
    <t>Christian Mejlvang</t>
  </si>
  <si>
    <t>96 80 82 28</t>
  </si>
  <si>
    <t>28 11 24 68</t>
  </si>
  <si>
    <t>Niels Nielsen</t>
  </si>
  <si>
    <t>Henrik Dueholm Madsen</t>
  </si>
  <si>
    <t>75173266</t>
  </si>
  <si>
    <t>40137266</t>
  </si>
  <si>
    <t>Jens Peter Skønager</t>
  </si>
  <si>
    <t>76882625</t>
  </si>
  <si>
    <t>Jørn Nielsen</t>
  </si>
  <si>
    <t>76 88 14 73</t>
  </si>
  <si>
    <t>Karin Wollesen</t>
  </si>
  <si>
    <t>91 36 59 17</t>
  </si>
  <si>
    <t>Kim Henriksen ( Lagermand )</t>
  </si>
  <si>
    <t>30 71 76 66</t>
  </si>
  <si>
    <t>Flemming Jensen</t>
  </si>
  <si>
    <t>76 34 23 16</t>
  </si>
  <si>
    <t>Jesper Larsen</t>
  </si>
  <si>
    <t>Peter Olesen</t>
  </si>
  <si>
    <t>41 99 90 22</t>
  </si>
  <si>
    <t>Jan Bjerg</t>
  </si>
  <si>
    <t>21490294</t>
  </si>
  <si>
    <t>Finn Ebsen</t>
  </si>
  <si>
    <t>76 88 14 76</t>
  </si>
  <si>
    <t>30 31 11 10</t>
  </si>
  <si>
    <t>Peter Wind</t>
  </si>
  <si>
    <t>21 64 79 26</t>
  </si>
  <si>
    <t>Henrik Nøregaard</t>
  </si>
  <si>
    <t>28 60 13 33</t>
  </si>
  <si>
    <t>Anni Andersen</t>
  </si>
  <si>
    <t>76 10 58 40</t>
  </si>
  <si>
    <t>30 26 67 98</t>
  </si>
  <si>
    <t>Jørn Foged</t>
  </si>
  <si>
    <t>Preben Ebsen</t>
  </si>
  <si>
    <t>40 63 53 89</t>
  </si>
  <si>
    <t>Lars Enemærke</t>
  </si>
  <si>
    <t>40 32 52 64</t>
  </si>
  <si>
    <t>Lotte Andersen</t>
  </si>
  <si>
    <t>76 56 26 59</t>
  </si>
  <si>
    <t>Ivan Frøsig</t>
  </si>
  <si>
    <t>76882253</t>
  </si>
  <si>
    <t>Hans Peter Dinesen</t>
  </si>
  <si>
    <t>76168259</t>
  </si>
  <si>
    <t>Bo Juel-Nielsen</t>
  </si>
  <si>
    <t>28 11 25 29</t>
  </si>
  <si>
    <t>Brian Andersen</t>
  </si>
  <si>
    <t>21 48 29 93</t>
  </si>
  <si>
    <t>Frank Madsen</t>
  </si>
  <si>
    <t>51299826</t>
  </si>
  <si>
    <t>Torben Blaaholm</t>
  </si>
  <si>
    <t>Aslak Skjøth</t>
  </si>
  <si>
    <t>40 99 55 32</t>
  </si>
  <si>
    <t>Nikolai</t>
  </si>
  <si>
    <t>29 41 42 45</t>
  </si>
  <si>
    <t>Jan Garder</t>
  </si>
  <si>
    <t>73 84 51 24</t>
  </si>
  <si>
    <t>Henrik P. Straarup</t>
  </si>
  <si>
    <t>76772227</t>
  </si>
  <si>
    <t>Jens Fisker</t>
  </si>
  <si>
    <t>73 84 51 20</t>
  </si>
  <si>
    <t>20 71 33 27</t>
  </si>
  <si>
    <t>Anne K.Osberg</t>
  </si>
  <si>
    <t>41 99 90 53</t>
  </si>
  <si>
    <t>Ejnar C. Christensen</t>
  </si>
  <si>
    <t>76 56 72 04</t>
  </si>
  <si>
    <t>Niels Rahbek</t>
  </si>
  <si>
    <t>87 27 64 37</t>
  </si>
  <si>
    <t>23 33 31 87</t>
  </si>
  <si>
    <t>Niels Eriksen</t>
  </si>
  <si>
    <t>76 14 00 25</t>
  </si>
  <si>
    <t>Thomas Schmidt</t>
  </si>
  <si>
    <t>20 80 05 78</t>
  </si>
  <si>
    <t>Robert Larsen</t>
  </si>
  <si>
    <t>20 33 94 55</t>
  </si>
  <si>
    <t>John Sørensen</t>
  </si>
  <si>
    <t>Tony</t>
  </si>
  <si>
    <t>51299827</t>
  </si>
  <si>
    <t>Lars Termansen</t>
  </si>
  <si>
    <t>76 10 58 90</t>
  </si>
  <si>
    <t>Brian K.Knudsen</t>
  </si>
  <si>
    <t>76 56 72 40</t>
  </si>
  <si>
    <t>40 37 57 76</t>
  </si>
  <si>
    <t>Karina Kruse Kjærgaard</t>
  </si>
  <si>
    <t>65 68 02 42</t>
  </si>
  <si>
    <t>Niels Jørgen</t>
  </si>
  <si>
    <t>40 19 51 35</t>
  </si>
  <si>
    <t>Ole Haugstrup Bjerg</t>
  </si>
  <si>
    <t>73 64 35 05</t>
  </si>
  <si>
    <t>40 90 26 56</t>
  </si>
  <si>
    <t>Erik Rosenstand</t>
  </si>
  <si>
    <t>24 59 70 00</t>
  </si>
  <si>
    <t>Kim Friis ( kørsel )</t>
  </si>
  <si>
    <t>76 10 58 96</t>
  </si>
  <si>
    <t>Torben Roesgård Brink</t>
  </si>
  <si>
    <t>21 71 15 36</t>
  </si>
  <si>
    <t>Claus A.Petersen</t>
  </si>
  <si>
    <t>76 72 94 88</t>
  </si>
  <si>
    <t>40 91 04 51</t>
  </si>
  <si>
    <t>Peter Fischer</t>
  </si>
  <si>
    <t>23 34 05 98</t>
  </si>
  <si>
    <t>Allan Madsen</t>
  </si>
  <si>
    <t>22 20 00 08</t>
  </si>
  <si>
    <t>Hardy Vesterby</t>
  </si>
  <si>
    <t>27 11 14 48</t>
  </si>
  <si>
    <t>Ole</t>
  </si>
  <si>
    <t>30 33 78 88</t>
  </si>
  <si>
    <t>Bjarne Feddersen</t>
  </si>
  <si>
    <t>21 20 98 15</t>
  </si>
  <si>
    <t>Klaus</t>
  </si>
  <si>
    <t>51 83 84 27</t>
  </si>
  <si>
    <t>Bent</t>
  </si>
  <si>
    <t>24 89 55 47</t>
  </si>
  <si>
    <t>Thomas Pedersen</t>
  </si>
  <si>
    <t>Hans Verner Nielsen</t>
  </si>
  <si>
    <t>76 88 14 70</t>
  </si>
  <si>
    <t>Jan Stenger Poulsen</t>
  </si>
  <si>
    <t>73 64 48 57</t>
  </si>
  <si>
    <t>30 94 48 57</t>
  </si>
  <si>
    <t>Henrik Graves Madsen</t>
  </si>
  <si>
    <t>75 24 74 47</t>
  </si>
  <si>
    <t>Jesper Lange</t>
  </si>
  <si>
    <t>20 74 27 10</t>
  </si>
  <si>
    <t>Anders Scherrebeck</t>
  </si>
  <si>
    <t>73 84 51 02</t>
  </si>
  <si>
    <t>Martin Glarbo</t>
  </si>
  <si>
    <t>76 12 33 64</t>
  </si>
  <si>
    <t>Svend Erik</t>
  </si>
  <si>
    <t>40 10 44 41</t>
  </si>
  <si>
    <t>20 27 94 55</t>
  </si>
  <si>
    <t>Birger Thaysen Andersen</t>
  </si>
  <si>
    <t>75 39 26 28</t>
  </si>
  <si>
    <t>40 19 10 96</t>
  </si>
  <si>
    <t>Christian Juel</t>
  </si>
  <si>
    <t>76 25 55 60</t>
  </si>
  <si>
    <t>30 91 81 90</t>
  </si>
  <si>
    <t>Mogens Haugaard</t>
  </si>
  <si>
    <t>76 88 16 91</t>
  </si>
  <si>
    <t>Torben Mikkelsen</t>
  </si>
  <si>
    <t>40 97 87 26</t>
  </si>
  <si>
    <t>Kurt Nissen</t>
  </si>
  <si>
    <t>75 33 83 24</t>
  </si>
  <si>
    <t>21290894</t>
  </si>
  <si>
    <t>Finn Hansen</t>
  </si>
  <si>
    <t>21 38 75 23</t>
  </si>
  <si>
    <t>Jacob</t>
  </si>
  <si>
    <t>20 85 18 55</t>
  </si>
  <si>
    <t>Peder Aagaard Nielsen</t>
  </si>
  <si>
    <t>73 82 02 11</t>
  </si>
  <si>
    <t>40 60 58 12</t>
  </si>
  <si>
    <t>Kristian Kristiansen</t>
  </si>
  <si>
    <t>20 13 52 77</t>
  </si>
  <si>
    <t>Peter Billum-Jensen</t>
  </si>
  <si>
    <t>Henrik H.Pedersen</t>
  </si>
  <si>
    <t>76 68 73 11</t>
  </si>
  <si>
    <t>Jens Sørensen</t>
  </si>
  <si>
    <t>Henrik Osterkryger</t>
  </si>
  <si>
    <t>57 65 14 24</t>
  </si>
  <si>
    <t>Lars</t>
  </si>
  <si>
    <t>Tim Mortensen</t>
  </si>
  <si>
    <t>48 19 76 28</t>
  </si>
  <si>
    <t>Ejnar Paarup Jensen</t>
  </si>
  <si>
    <t>76 12 60 33</t>
  </si>
  <si>
    <t>23 25 47 76</t>
  </si>
  <si>
    <t>Flemming Andersen</t>
  </si>
  <si>
    <t>Henriette Robl Barry</t>
  </si>
  <si>
    <t>39 53 70 65</t>
  </si>
  <si>
    <t>Henrik D.Matthiesen</t>
  </si>
  <si>
    <t>22 18 50 60</t>
  </si>
  <si>
    <t>Michael Møller</t>
  </si>
  <si>
    <t>26 80 21 95</t>
  </si>
  <si>
    <t>Gitte Vestergård Larsen</t>
  </si>
  <si>
    <t>39 53 70 78</t>
  </si>
  <si>
    <t>Ingolf Jønsson</t>
  </si>
  <si>
    <t>Martin Jensen (Direktør)</t>
  </si>
  <si>
    <t>Gert Fuglkjær</t>
  </si>
  <si>
    <t>Tom Hungeberg Grejsen</t>
  </si>
  <si>
    <t>24 22 88 15</t>
  </si>
  <si>
    <t>Michael S.Hansen</t>
  </si>
  <si>
    <t>76 96 06 73</t>
  </si>
  <si>
    <t>Jørgen Jørgensen</t>
  </si>
  <si>
    <t>47 97 01 13</t>
  </si>
  <si>
    <t>Per Hedegaard</t>
  </si>
  <si>
    <t>87 27 64 41</t>
  </si>
  <si>
    <t>Per Vesterby Hansen</t>
  </si>
  <si>
    <t>20 46 12 68</t>
  </si>
  <si>
    <t>Lars Peder Pedersen ( hørehæmmet )</t>
  </si>
  <si>
    <t>76 43 23 23</t>
  </si>
  <si>
    <t>Allan</t>
  </si>
  <si>
    <t>30295427</t>
  </si>
  <si>
    <t>41 99 90 70</t>
  </si>
  <si>
    <t>Leif Heck</t>
  </si>
  <si>
    <t>21 64 74 37</t>
  </si>
  <si>
    <t>Søren Kristensen</t>
  </si>
  <si>
    <t>26 74 13 50</t>
  </si>
  <si>
    <t>Robert Kirkegaard</t>
  </si>
  <si>
    <t>75 17 85 41</t>
  </si>
  <si>
    <t>20 44 17 16</t>
  </si>
  <si>
    <t>Peter Hygum</t>
  </si>
  <si>
    <t>29 65 95 64</t>
  </si>
  <si>
    <t>Henrik Eriksen</t>
  </si>
  <si>
    <t>Henrik Arboe Jespersen</t>
  </si>
  <si>
    <t>40 75 45 07</t>
  </si>
  <si>
    <t>Kurt Brændekilde (Direktør)</t>
  </si>
  <si>
    <t>24 21 76 75</t>
  </si>
  <si>
    <t>Meik Kærulff</t>
  </si>
  <si>
    <t>87 38 64 46</t>
  </si>
  <si>
    <t>Michael Bech</t>
  </si>
  <si>
    <t>21 49 86 17</t>
  </si>
  <si>
    <t>Jørgen Hansen</t>
  </si>
  <si>
    <t>29 66 13 86</t>
  </si>
  <si>
    <t>Bo Eriksen</t>
  </si>
  <si>
    <t>Jan Jakobsen</t>
  </si>
  <si>
    <t>40 27 16 35</t>
  </si>
  <si>
    <t>Poul Madsen</t>
  </si>
  <si>
    <t>40 99 55 35</t>
  </si>
  <si>
    <t>Carsten Bleicken</t>
  </si>
  <si>
    <t>73 40 78 57</t>
  </si>
  <si>
    <t>20 14 34 08</t>
  </si>
  <si>
    <t>Leif</t>
  </si>
  <si>
    <t>Henrik J. Andersen</t>
  </si>
  <si>
    <t>47 10 78 78</t>
  </si>
  <si>
    <t>Kim L. Nielsen</t>
  </si>
  <si>
    <t>40 45 17 75</t>
  </si>
  <si>
    <t>Torben Beck Indkøbschef</t>
  </si>
  <si>
    <t>76 14 04 30</t>
  </si>
  <si>
    <t>Morten Bay Petersen</t>
  </si>
  <si>
    <t>75 33 56 33</t>
  </si>
  <si>
    <t>22 17 56 33</t>
  </si>
  <si>
    <t>Bjarne Kristensen</t>
  </si>
  <si>
    <t>20 33 67 53</t>
  </si>
  <si>
    <t>Erik Lysemose</t>
  </si>
  <si>
    <t>Kent Noer</t>
  </si>
  <si>
    <t>Poul Lauenborg</t>
  </si>
  <si>
    <t>40 18 52 14</t>
  </si>
  <si>
    <t>Preben</t>
  </si>
  <si>
    <t>76 16 83 34</t>
  </si>
  <si>
    <t>Annette</t>
  </si>
  <si>
    <t>Bjørn Bondesen</t>
  </si>
  <si>
    <t>76 88 88 09</t>
  </si>
  <si>
    <t>Lars Bracht</t>
  </si>
  <si>
    <t>73 82 02 41</t>
  </si>
  <si>
    <t>Jesper Duus Junker</t>
  </si>
  <si>
    <t>73 47 32 39</t>
  </si>
  <si>
    <t>23 63 83 78</t>
  </si>
  <si>
    <t>20 32 09 54</t>
  </si>
  <si>
    <t>Tommy Christensen</t>
  </si>
  <si>
    <t>52 14 20 10</t>
  </si>
  <si>
    <t>Allan Bromerholm</t>
  </si>
  <si>
    <t>52 14 20 11</t>
  </si>
  <si>
    <t>Henrik Nielsen Direktør</t>
  </si>
  <si>
    <t>65 94 23 67</t>
  </si>
  <si>
    <t>Jens-Peter Skønager</t>
  </si>
  <si>
    <t>76 88 26 25</t>
  </si>
  <si>
    <t>Tom Lauridsen</t>
  </si>
  <si>
    <t>30 55 84 02</t>
  </si>
  <si>
    <t>Viggo Juhl</t>
  </si>
  <si>
    <t>Ole E.Hansen</t>
  </si>
  <si>
    <t>76 14 09 10</t>
  </si>
  <si>
    <t>Hans Boelt</t>
  </si>
  <si>
    <t>87 46 33 69</t>
  </si>
  <si>
    <t>Christian Lund</t>
  </si>
  <si>
    <t>20 73 37 64</t>
  </si>
  <si>
    <t>Jan Christensen</t>
  </si>
  <si>
    <t>73 40 78 58</t>
  </si>
  <si>
    <t>40 33 04 08</t>
  </si>
  <si>
    <t>Henning</t>
  </si>
  <si>
    <t>24 24 88 32</t>
  </si>
  <si>
    <t>Kent</t>
  </si>
  <si>
    <t>21 24 90 88</t>
  </si>
  <si>
    <t>Rasmus Holm (Ejer)</t>
  </si>
  <si>
    <t>26790252</t>
  </si>
  <si>
    <t>Frank Poulsen (ejer)</t>
  </si>
  <si>
    <t>46 40 94 74</t>
  </si>
  <si>
    <t>Mogens Jensen</t>
  </si>
  <si>
    <t>21 60 46 15</t>
  </si>
  <si>
    <t>Allan Gehrt</t>
  </si>
  <si>
    <t>21 60 28 05</t>
  </si>
  <si>
    <t>Jan Eriksen</t>
  </si>
  <si>
    <t>Gesa Pirschel</t>
  </si>
  <si>
    <t>75 19 65 00</t>
  </si>
  <si>
    <t>20 35 42 11</t>
  </si>
  <si>
    <t>Michael Andersen</t>
  </si>
  <si>
    <t>73 40 78 61</t>
  </si>
  <si>
    <t>25 98 05 42</t>
  </si>
  <si>
    <t>Torben</t>
  </si>
  <si>
    <t>20 56 60 90</t>
  </si>
  <si>
    <t>Carsten Poulsen</t>
  </si>
  <si>
    <t>88 38 93 33</t>
  </si>
  <si>
    <t>40 90 19 65</t>
  </si>
  <si>
    <t>Lars Christensen</t>
  </si>
  <si>
    <t>40 90 19 63</t>
  </si>
  <si>
    <t>Henning Dahlgren</t>
  </si>
  <si>
    <t>23 25 77 20</t>
  </si>
  <si>
    <t>Kim Nicolaysen</t>
  </si>
  <si>
    <t>30 31 44 05</t>
  </si>
  <si>
    <t>Karsten Mathisen</t>
  </si>
  <si>
    <t>39 53 70 37</t>
  </si>
  <si>
    <t>Lene</t>
  </si>
  <si>
    <t>20 35 42 12</t>
  </si>
  <si>
    <t>Gert Askholm</t>
  </si>
  <si>
    <t>20 23 41 60</t>
  </si>
  <si>
    <t>Martin Krogsgaard</t>
  </si>
  <si>
    <t>27 74 42 02</t>
  </si>
  <si>
    <t>Henrik Berg</t>
  </si>
  <si>
    <t>23 39 51 27</t>
  </si>
  <si>
    <t>Jan Klausen</t>
  </si>
  <si>
    <t>30 54 59 88</t>
  </si>
  <si>
    <t>44 54 17 61</t>
  </si>
  <si>
    <t>Rahmat Baharlooie</t>
  </si>
  <si>
    <t>Søren Rath</t>
  </si>
  <si>
    <t>58 30 20 20</t>
  </si>
  <si>
    <t>Carsten Rødbro Jensen</t>
  </si>
  <si>
    <t>87 27 64 20</t>
  </si>
  <si>
    <t>23 33 31 90</t>
  </si>
  <si>
    <t>Brian</t>
  </si>
  <si>
    <t>23 70 20 11</t>
  </si>
  <si>
    <t>Martin Sundberg</t>
  </si>
  <si>
    <t>40 53 05 44</t>
  </si>
  <si>
    <t>Peter Skov</t>
  </si>
  <si>
    <t>29 65 68 04</t>
  </si>
  <si>
    <t>Petet S.Jermiir</t>
  </si>
  <si>
    <t>Hans Ove Høier</t>
  </si>
  <si>
    <t>74 20 44 81</t>
  </si>
  <si>
    <t>Mogens</t>
  </si>
  <si>
    <t>Jan</t>
  </si>
  <si>
    <t>21 64 42 07</t>
  </si>
  <si>
    <t>Flemming Dyrvig</t>
  </si>
  <si>
    <t>Anders</t>
  </si>
  <si>
    <t>20 35 42 16</t>
  </si>
  <si>
    <t>Stig D. Laursen</t>
  </si>
  <si>
    <t>20 80 81 07</t>
  </si>
  <si>
    <t>Charlotte</t>
  </si>
  <si>
    <t>42364064</t>
  </si>
  <si>
    <t>finans</t>
  </si>
  <si>
    <t>Finans</t>
  </si>
  <si>
    <t>Finn Kristensen</t>
  </si>
  <si>
    <t>Finans-Solvej</t>
  </si>
  <si>
    <t>Susanne Andersen (Finans)</t>
  </si>
  <si>
    <t>Laila (Finans) (8-14)</t>
  </si>
  <si>
    <t>Jette D. Pedersen (Finans)</t>
  </si>
  <si>
    <t>76 78 26 18</t>
  </si>
  <si>
    <t>Tina Jakobsen</t>
  </si>
  <si>
    <t>Hanne Fruergaard</t>
  </si>
  <si>
    <t>Helle Skjøth (Finans)</t>
  </si>
  <si>
    <t>Torben Hansen</t>
  </si>
  <si>
    <t>61 55 27 18</t>
  </si>
  <si>
    <t>Anni (Finans)</t>
  </si>
  <si>
    <t>Lykke Berg (Finans)</t>
  </si>
  <si>
    <t>Laurits Kristensen</t>
  </si>
  <si>
    <t>39 53 70 43</t>
  </si>
  <si>
    <t>Betina (Finans)</t>
  </si>
  <si>
    <t>Anna Barber Finans</t>
  </si>
  <si>
    <t>Mogens Jørgensen</t>
  </si>
  <si>
    <t>Jette Vejrup</t>
  </si>
  <si>
    <t>76 88 88 04</t>
  </si>
  <si>
    <t>Jørn Iversen</t>
  </si>
  <si>
    <t>40 28 90 36</t>
  </si>
  <si>
    <t>Thorsten Hofman</t>
  </si>
  <si>
    <t>22 60 37 86</t>
  </si>
  <si>
    <t>Randi ( Faktura )</t>
  </si>
  <si>
    <t>Merethe Ellegaard</t>
  </si>
  <si>
    <t>Poul Christensen</t>
  </si>
  <si>
    <t>61 46 34 88</t>
  </si>
  <si>
    <t>Lars Nielsen</t>
  </si>
  <si>
    <t>76 64 13 30</t>
  </si>
  <si>
    <t>40 99 55 30</t>
  </si>
  <si>
    <t>Faktura</t>
  </si>
  <si>
    <t>Finn Lobanoff</t>
  </si>
  <si>
    <t>55 72 26 85</t>
  </si>
  <si>
    <t>Benny Jensen</t>
  </si>
  <si>
    <t>55 75 02 87</t>
  </si>
  <si>
    <t>Tommy B. Nielsen</t>
  </si>
  <si>
    <t>40 99 55 37</t>
  </si>
  <si>
    <t>Palle Møller Madsen</t>
  </si>
  <si>
    <t>76 97 20 74</t>
  </si>
  <si>
    <t>Bjarne Hansen</t>
  </si>
  <si>
    <t>63 23 70 64</t>
  </si>
  <si>
    <t>Palle Hegelund</t>
  </si>
  <si>
    <t>20 86 65 13</t>
  </si>
  <si>
    <t>Johannes Hellesøe</t>
  </si>
  <si>
    <t>76 56 26 32</t>
  </si>
  <si>
    <t>Lillian Holt Sørensen</t>
  </si>
  <si>
    <t>76 64 13 31</t>
  </si>
  <si>
    <t>Anders Hersbo</t>
  </si>
  <si>
    <t>24 98 16 33</t>
  </si>
  <si>
    <t xml:space="preserve"> finance</t>
  </si>
  <si>
    <t>Peter Paulin</t>
  </si>
  <si>
    <t>79 57 10 68</t>
  </si>
  <si>
    <t>Kenneth s. Hagelskjær</t>
  </si>
  <si>
    <t>24 96 05 65</t>
  </si>
  <si>
    <t>Niels Pedersen</t>
  </si>
  <si>
    <t>58 16 06 39</t>
  </si>
  <si>
    <t>61 61 35 32</t>
  </si>
  <si>
    <t>Benny Egesø</t>
  </si>
  <si>
    <t>58 16 05 21</t>
  </si>
  <si>
    <t>61 61 35 21</t>
  </si>
  <si>
    <t>58 16 05 20</t>
  </si>
  <si>
    <t>61 61 35 20</t>
  </si>
  <si>
    <t>Søren M.Strand</t>
  </si>
  <si>
    <t>46 91 18 72</t>
  </si>
  <si>
    <t>Erik (Værksted)</t>
  </si>
  <si>
    <t>Financ</t>
  </si>
  <si>
    <t>Brian Groenlund-Nielsen</t>
  </si>
  <si>
    <t>30 37 36 20</t>
  </si>
  <si>
    <t>Finans Jan Rasmussen</t>
  </si>
  <si>
    <t>58 16 06 35</t>
  </si>
  <si>
    <t>61 62 96 39</t>
  </si>
  <si>
    <t>Finance</t>
  </si>
  <si>
    <t>Jørgen Nielsen</t>
  </si>
  <si>
    <t>73 66 66 64</t>
  </si>
  <si>
    <t>Henrik Lau Norby</t>
  </si>
  <si>
    <t>44 54 17 60</t>
  </si>
  <si>
    <t>Bo Hansen</t>
  </si>
  <si>
    <t>76 56 26 49</t>
  </si>
  <si>
    <t>Michael</t>
  </si>
  <si>
    <t>30 52 98 67</t>
  </si>
  <si>
    <t>Jørn Stejn</t>
  </si>
  <si>
    <t>Poul J. Larsen</t>
  </si>
  <si>
    <t>55740003</t>
  </si>
  <si>
    <t>20253720</t>
  </si>
  <si>
    <t>20 74 29 00</t>
  </si>
  <si>
    <t>Lars Matheisen</t>
  </si>
  <si>
    <t>Mio</t>
  </si>
  <si>
    <t>21 99 77 81</t>
  </si>
  <si>
    <t>Rasmus</t>
  </si>
  <si>
    <t>21 99 77 82</t>
  </si>
  <si>
    <t>Torben Bøgen</t>
  </si>
  <si>
    <t>74 25 25 80</t>
  </si>
  <si>
    <t>21 78 29 30</t>
  </si>
  <si>
    <t>50 87 44 31</t>
  </si>
  <si>
    <t>Jørgen Lassen</t>
  </si>
  <si>
    <t>40 27 92 66</t>
  </si>
  <si>
    <t>Michael Juhl</t>
  </si>
  <si>
    <t>53 73 83 00</t>
  </si>
  <si>
    <t>Joseph Samucha</t>
  </si>
  <si>
    <t>32 57 05 40</t>
  </si>
  <si>
    <t>20 85 13 43</t>
  </si>
  <si>
    <t>22 87 83 66</t>
  </si>
  <si>
    <t>Allan Nielsen</t>
  </si>
  <si>
    <t>23 65 77 05</t>
  </si>
  <si>
    <t>Mads O. Rasmussen</t>
  </si>
  <si>
    <t>28 92 88 77</t>
  </si>
  <si>
    <t>Lars Pedersen</t>
  </si>
  <si>
    <t>Jørgen Th. Jepsen</t>
  </si>
  <si>
    <t>21 63 02 22</t>
  </si>
  <si>
    <t>Børge Eskildsen</t>
  </si>
  <si>
    <t>76 32 36 80</t>
  </si>
  <si>
    <t>30 32 93 72</t>
  </si>
  <si>
    <t>Thomas Walz</t>
  </si>
  <si>
    <t>76 32 35 62</t>
  </si>
  <si>
    <t>27 80 01 91</t>
  </si>
  <si>
    <t>Bjarne</t>
  </si>
  <si>
    <t>20 82 03 80</t>
  </si>
  <si>
    <t>Lars Rossen</t>
  </si>
  <si>
    <t>26 89 20 02</t>
  </si>
  <si>
    <t>Annette G.Larsen</t>
  </si>
  <si>
    <t>39 53 70 10</t>
  </si>
  <si>
    <t>Per Sommerlund</t>
  </si>
  <si>
    <t>29 68 27 01</t>
  </si>
  <si>
    <t>Bogholderi</t>
  </si>
  <si>
    <t>25 26 32 80</t>
  </si>
  <si>
    <t>Mette Thomsen</t>
  </si>
  <si>
    <t>30283794</t>
  </si>
  <si>
    <t>Ole Sleimann</t>
  </si>
  <si>
    <t>40 36 09 60</t>
  </si>
  <si>
    <t>Marianne Drachmann Simonsen</t>
  </si>
  <si>
    <t>75157251</t>
  </si>
  <si>
    <t>76 64 13 36</t>
  </si>
  <si>
    <t>Denis H. Port</t>
  </si>
  <si>
    <t>27 82 06 82</t>
  </si>
  <si>
    <t>Dorte</t>
  </si>
  <si>
    <t>Nanna Schade ( Finance )</t>
  </si>
  <si>
    <t>Erik Plejdrup</t>
  </si>
  <si>
    <t>46 34 20 50</t>
  </si>
  <si>
    <t>26 89 20 00</t>
  </si>
  <si>
    <t>23 20 69 54</t>
  </si>
  <si>
    <t>Peter M. Jacobsen</t>
  </si>
  <si>
    <t>Jacob Wedell</t>
  </si>
  <si>
    <t>49 17 49 33</t>
  </si>
  <si>
    <t>Torben Møller</t>
  </si>
  <si>
    <t>Egon Hansen</t>
  </si>
  <si>
    <t>Niels Nygaard</t>
  </si>
  <si>
    <t>39 53 67 28</t>
  </si>
  <si>
    <t>23 74 97 92</t>
  </si>
  <si>
    <t>Karsten Klinge Thomsen</t>
  </si>
  <si>
    <t>73 47 32 22</t>
  </si>
  <si>
    <t>20 24 02 60</t>
  </si>
  <si>
    <t>Finans Dorte S. Sørensen</t>
  </si>
  <si>
    <t>87 22 15 86</t>
  </si>
  <si>
    <t>Robert Hagge</t>
  </si>
  <si>
    <t>76 11 49 49</t>
  </si>
  <si>
    <t>Børge Rasmussen</t>
  </si>
  <si>
    <t>20 29 60 68</t>
  </si>
  <si>
    <t>Michael Nielsen</t>
  </si>
  <si>
    <t>96 10 12 16</t>
  </si>
  <si>
    <t>Max Hansen</t>
  </si>
  <si>
    <t>51 48 85 55</t>
  </si>
  <si>
    <t>Rene Damgaard</t>
  </si>
  <si>
    <t>75 21 16 69</t>
  </si>
  <si>
    <t>Claus Egemar</t>
  </si>
  <si>
    <t>58 84 16 92</t>
  </si>
  <si>
    <t>23 35 96 82</t>
  </si>
  <si>
    <t>Lars Nordal</t>
  </si>
  <si>
    <t>58 84 16 93</t>
  </si>
  <si>
    <t>Niels</t>
  </si>
  <si>
    <t>61 20 71 20</t>
  </si>
  <si>
    <t>Jesper Ditlevsen</t>
  </si>
  <si>
    <t>60 13 16 81</t>
  </si>
  <si>
    <t>Allan Pedersen</t>
  </si>
  <si>
    <t>61 55 27 20</t>
  </si>
  <si>
    <t>Klaus Bording</t>
  </si>
  <si>
    <t>21 42 10 51</t>
  </si>
  <si>
    <t>76 64 13 45</t>
  </si>
  <si>
    <t>Bjarne Kristensen (Jyllak)</t>
  </si>
  <si>
    <t>20 35 42 23</t>
  </si>
  <si>
    <t>Finans Birte H. Sørensen</t>
  </si>
  <si>
    <t>Steen Thomsen</t>
  </si>
  <si>
    <t>24 65 96 36</t>
  </si>
  <si>
    <t>Ole Leth</t>
  </si>
  <si>
    <t>Carsten</t>
  </si>
  <si>
    <t>Nis</t>
  </si>
  <si>
    <t>40 22 82 41</t>
  </si>
  <si>
    <t>Michael Møller Nielsen</t>
  </si>
  <si>
    <t>22 56 90 17</t>
  </si>
  <si>
    <t>A. Jørgensen</t>
  </si>
  <si>
    <t>Lars Høj</t>
  </si>
  <si>
    <t>23 26 81 35</t>
  </si>
  <si>
    <t>Henrik Trans</t>
  </si>
  <si>
    <t>Brian Hygum</t>
  </si>
  <si>
    <t>24 81 62 65</t>
  </si>
  <si>
    <t>Ruby</t>
  </si>
  <si>
    <t>40681342</t>
  </si>
  <si>
    <t>Heidi G. Alstrup</t>
  </si>
  <si>
    <t>22 56 07 76</t>
  </si>
  <si>
    <t>Kim Lynge Nielsen</t>
  </si>
  <si>
    <t>40 76 53 44</t>
  </si>
  <si>
    <t>41 37 34 08</t>
  </si>
  <si>
    <t>Helmuth Kristiansen</t>
  </si>
  <si>
    <t>76 16 79 11</t>
  </si>
  <si>
    <t>Henrik R Nissen</t>
  </si>
  <si>
    <t>21 77 69 70</t>
  </si>
  <si>
    <t>Jens Jørgen Christensen</t>
  </si>
  <si>
    <t>76 10 06 12</t>
  </si>
  <si>
    <t>Tommy Antal Szabadkai</t>
  </si>
  <si>
    <t>88 70 11 15</t>
  </si>
  <si>
    <t>Torben Martin Jørgensen</t>
  </si>
  <si>
    <t>57 66 76 32</t>
  </si>
  <si>
    <t>Tommy Szabadkai</t>
  </si>
  <si>
    <t>Esben Agerlin Poulsen</t>
  </si>
  <si>
    <t>23 26 80 73</t>
  </si>
  <si>
    <t>Mads Højsholt Andersen</t>
  </si>
  <si>
    <t>20 13 74 46</t>
  </si>
  <si>
    <t>Finans - Karen Marie</t>
  </si>
  <si>
    <t>Claus Mogensen</t>
  </si>
  <si>
    <t>23 23 19 92</t>
  </si>
  <si>
    <t>50 99 70 65</t>
  </si>
  <si>
    <t>26 33 67 70</t>
  </si>
  <si>
    <t>Karsten Pihl</t>
  </si>
  <si>
    <t>96 29 33 69</t>
  </si>
  <si>
    <t>22 40 15 69</t>
  </si>
  <si>
    <t>Stinne Bærentsen</t>
  </si>
  <si>
    <t>Peter Nielsen</t>
  </si>
  <si>
    <t>20 12 22 73</t>
  </si>
  <si>
    <t>Henning Christensen</t>
  </si>
  <si>
    <t>76 10 97 16</t>
  </si>
  <si>
    <t>20 69 63 06</t>
  </si>
  <si>
    <t>Leif Jonsen</t>
  </si>
  <si>
    <t>75 24 72 44</t>
  </si>
  <si>
    <t>24 26 06 31</t>
  </si>
  <si>
    <t>Søren R. Ovesen</t>
  </si>
  <si>
    <t>76 32 36 26</t>
  </si>
  <si>
    <t>20 55 00 66</t>
  </si>
  <si>
    <t>Ole Rimmer Donslund</t>
  </si>
  <si>
    <t>30 51 21 48</t>
  </si>
  <si>
    <t>Kenni Knudsen</t>
  </si>
  <si>
    <t>Gitte Mie Pedersen</t>
  </si>
  <si>
    <t>76 32 36 23</t>
  </si>
  <si>
    <t>Kenneth</t>
  </si>
  <si>
    <t>24 86 61 13</t>
  </si>
  <si>
    <t>Thomas Ritz Nissen</t>
  </si>
  <si>
    <t>27 82 02 86</t>
  </si>
  <si>
    <t>33660190</t>
  </si>
  <si>
    <t>50997065</t>
  </si>
  <si>
    <t>20461268</t>
  </si>
  <si>
    <t>Jørn Skov Jørgensen</t>
  </si>
  <si>
    <t>73 47 32 48</t>
  </si>
  <si>
    <t>40 17 94 58</t>
  </si>
  <si>
    <t>Leif Burgwald</t>
  </si>
  <si>
    <t>Susanne Petersen</t>
  </si>
  <si>
    <t>Thomas Mortensen</t>
  </si>
  <si>
    <t>Kurt Pedersen</t>
  </si>
  <si>
    <t>39 53 70 56</t>
  </si>
  <si>
    <t>Søren Toft Sørensen</t>
  </si>
  <si>
    <t>40 21 92 07</t>
  </si>
  <si>
    <t>Martin Haar</t>
  </si>
  <si>
    <t>76 32 36 88</t>
  </si>
  <si>
    <t>Dennis Tornvig</t>
  </si>
  <si>
    <t>29 66 72 84</t>
  </si>
  <si>
    <t>Bo Holk Pedersen</t>
  </si>
  <si>
    <t>96 29 33 56</t>
  </si>
  <si>
    <t>Martin Lunding</t>
  </si>
  <si>
    <t>76 32 36 87</t>
  </si>
  <si>
    <t>Karsten Andersen</t>
  </si>
  <si>
    <t>40 12 96 72</t>
  </si>
  <si>
    <t>Per Villadsen</t>
  </si>
  <si>
    <t>75 24 73 40</t>
  </si>
  <si>
    <t>22 21 23 23</t>
  </si>
  <si>
    <t>Michael H. Andersen</t>
  </si>
  <si>
    <t>75 24 72 40</t>
  </si>
  <si>
    <t>21 23 67 63</t>
  </si>
  <si>
    <t>Jesper Ellebæk</t>
  </si>
  <si>
    <t>60 51 24 51</t>
  </si>
  <si>
    <t>Kenneth Muf Sørensen</t>
  </si>
  <si>
    <t>23 41 20 79</t>
  </si>
  <si>
    <t>Jesper Frandsen</t>
  </si>
  <si>
    <t>Tommy Thomsen</t>
  </si>
  <si>
    <t>29 63 31 40</t>
  </si>
  <si>
    <t>Visti Petersen</t>
  </si>
  <si>
    <t>76 88 26 32</t>
  </si>
  <si>
    <t>Anni-Grethe</t>
  </si>
  <si>
    <t>Gitte Sørensen</t>
  </si>
  <si>
    <t>60 91 44 88</t>
  </si>
  <si>
    <t>Elena Sørensen</t>
  </si>
  <si>
    <t>76 32 36 89</t>
  </si>
  <si>
    <t>Henrik Sørensen</t>
  </si>
  <si>
    <t>40 16 95 19</t>
  </si>
  <si>
    <t>Rene Friis</t>
  </si>
  <si>
    <t>21 49 18 29</t>
  </si>
  <si>
    <t>Birgitte</t>
  </si>
  <si>
    <t>24 98 16 37</t>
  </si>
  <si>
    <t>Morten Thams</t>
  </si>
  <si>
    <t>76 12 40 30</t>
  </si>
  <si>
    <t>Børge Thams</t>
  </si>
  <si>
    <t>76 13 40 34</t>
  </si>
  <si>
    <t>Dorte Hjort Frederiksen</t>
  </si>
  <si>
    <t>75 16 90 30</t>
  </si>
  <si>
    <t>Birger Jørgensen</t>
  </si>
  <si>
    <t>21 61 68 17</t>
  </si>
  <si>
    <t>Rene Nielsen</t>
  </si>
  <si>
    <t>40 17 25 00</t>
  </si>
  <si>
    <t>Morten Rosenberg</t>
  </si>
  <si>
    <t>40 79 21 18</t>
  </si>
  <si>
    <t>76 88 88 05</t>
  </si>
  <si>
    <t>Kai-Lykke Mathiasen</t>
  </si>
  <si>
    <t>76 88 26 38</t>
  </si>
  <si>
    <t>Henrik Steen Hansen</t>
  </si>
  <si>
    <t>21 65 87 45</t>
  </si>
  <si>
    <t>Thomas Larsen</t>
  </si>
  <si>
    <t>56 64 31 37</t>
  </si>
  <si>
    <t>Niels Jørgen Hansen</t>
  </si>
  <si>
    <t>28 78 35 76</t>
  </si>
  <si>
    <t>Olav</t>
  </si>
  <si>
    <t>Ruben Ipsen</t>
  </si>
  <si>
    <t>53353219</t>
  </si>
  <si>
    <t>Torben Grendslev Nielsen</t>
  </si>
  <si>
    <t>Carsten Husted</t>
  </si>
  <si>
    <t>Simon Bak</t>
  </si>
  <si>
    <t>40 31 43 46</t>
  </si>
  <si>
    <t>Kenneth Bay Smidt</t>
  </si>
  <si>
    <t>99 48 22 46</t>
  </si>
  <si>
    <t>22 35 51 51</t>
  </si>
  <si>
    <t>Susanne Aune Corbett</t>
  </si>
  <si>
    <t>75130066</t>
  </si>
  <si>
    <t>28774396</t>
  </si>
  <si>
    <t>Jørgen Rasmussen</t>
  </si>
  <si>
    <t>21 43 14 83</t>
  </si>
  <si>
    <t>Lars Vase</t>
  </si>
  <si>
    <t>Henning Knudsen</t>
  </si>
  <si>
    <t>Mike G.Lassen</t>
  </si>
  <si>
    <t>51 29 03 28</t>
  </si>
  <si>
    <t>Jannick Bay Christensen</t>
  </si>
  <si>
    <t>73 64 34 00</t>
  </si>
  <si>
    <t>Merethe ( Finance )</t>
  </si>
  <si>
    <t>Erik Rasmussen</t>
  </si>
  <si>
    <t>87 95 15 60</t>
  </si>
  <si>
    <t>Torben Gabelgård</t>
  </si>
  <si>
    <t>41 90 87 81</t>
  </si>
  <si>
    <t>Lars Tornsberg</t>
  </si>
  <si>
    <t>28 19 90 33</t>
  </si>
  <si>
    <t>Hans Ole</t>
  </si>
  <si>
    <t>21 64 53 75</t>
  </si>
  <si>
    <t>Claus Hansen</t>
  </si>
  <si>
    <t>40 28 36 01</t>
  </si>
  <si>
    <t>Jens Erik Laustsen</t>
  </si>
  <si>
    <t>40 37 56 92</t>
  </si>
  <si>
    <t>Bjarne Brisson</t>
  </si>
  <si>
    <t>76 20 88 42</t>
  </si>
  <si>
    <t>Søren Bendixsen</t>
  </si>
  <si>
    <t>40635389</t>
  </si>
  <si>
    <t>Henrik</t>
  </si>
  <si>
    <t>Jesper Møller</t>
  </si>
  <si>
    <t>87276437</t>
  </si>
  <si>
    <t>23333187</t>
  </si>
  <si>
    <t>Jacob ( Lagermand )</t>
  </si>
  <si>
    <t>51273266</t>
  </si>
  <si>
    <t>Ingelise-administration</t>
  </si>
  <si>
    <t>Flemming</t>
  </si>
  <si>
    <t>23 46 88 19</t>
  </si>
  <si>
    <t>Marcel Dingemanse</t>
  </si>
  <si>
    <t>24836086</t>
  </si>
  <si>
    <t>Linda Sørensen</t>
  </si>
  <si>
    <t>87 94 40 33</t>
  </si>
  <si>
    <t>Steffen E. Dahlsen</t>
  </si>
  <si>
    <t>76 40 62 58</t>
  </si>
  <si>
    <t>29123692</t>
  </si>
  <si>
    <t>Hans Martin Westergaard</t>
  </si>
  <si>
    <t>20 19 56 07</t>
  </si>
  <si>
    <t>Steen Rasmussen</t>
  </si>
  <si>
    <t>76 42 99 29</t>
  </si>
  <si>
    <t>30 31 03 05</t>
  </si>
  <si>
    <t>Kaare Schultz Pedersen</t>
  </si>
  <si>
    <t>20 64 10 30</t>
  </si>
  <si>
    <t>HenrikL.Lykkegaard</t>
  </si>
  <si>
    <t>75 87 23 27</t>
  </si>
  <si>
    <t>20 74 11 23</t>
  </si>
  <si>
    <t>20 73 37 58</t>
  </si>
  <si>
    <t>Svend Paulsen ( Pensionsrådgiver )</t>
  </si>
  <si>
    <t>22 20 83 00</t>
  </si>
  <si>
    <t>Rikke Agermark ( salg )</t>
  </si>
  <si>
    <t>39 53 74 08</t>
  </si>
  <si>
    <t>Bogholderi-Sara/Randi</t>
  </si>
  <si>
    <t>Jan Gadgaard</t>
  </si>
  <si>
    <t>70 11 20 20</t>
  </si>
  <si>
    <t>22 17 02 50</t>
  </si>
  <si>
    <t>Anders S Helle</t>
  </si>
  <si>
    <t>40 68 13 42</t>
  </si>
  <si>
    <t>Kim Nielsen</t>
  </si>
  <si>
    <t>Anders Rohr Jørgensen</t>
  </si>
  <si>
    <t>28 19 94 69</t>
  </si>
  <si>
    <t>96 26 64 52</t>
  </si>
  <si>
    <t>Michael Larsen</t>
  </si>
  <si>
    <t>76 74 10 73</t>
  </si>
  <si>
    <t>40 40 66 90</t>
  </si>
  <si>
    <t>Lene Damgaard</t>
  </si>
  <si>
    <t>Claus Holm</t>
  </si>
  <si>
    <t>30 55 57 70</t>
  </si>
  <si>
    <t>Allan Wehner ( rustfri alu )</t>
  </si>
  <si>
    <t>30 66 30 81</t>
  </si>
  <si>
    <t>29 49 36 33</t>
  </si>
  <si>
    <t>40 90 04 58</t>
  </si>
  <si>
    <t>Anette Kjær</t>
  </si>
  <si>
    <t>76117570</t>
  </si>
  <si>
    <t>Frank Mouridsen</t>
  </si>
  <si>
    <t>76117575</t>
  </si>
  <si>
    <t>23402933</t>
  </si>
  <si>
    <t>20 32 00 34</t>
  </si>
  <si>
    <t>Anders Jørgensen</t>
  </si>
  <si>
    <t>Henrik Møller   (Chef)</t>
  </si>
  <si>
    <t>20 80 76 50</t>
  </si>
  <si>
    <t>Mogens Andreasen    (Service)</t>
  </si>
  <si>
    <t>20 80 76 55</t>
  </si>
  <si>
    <t>Carsten Jørgensen  (Salgskonsulent)</t>
  </si>
  <si>
    <t>28 19 94 73</t>
  </si>
  <si>
    <t>25 42 34 34</t>
  </si>
  <si>
    <t>Jytte Flintegaard</t>
  </si>
  <si>
    <t>61616183</t>
  </si>
  <si>
    <t>Vagt TLF</t>
  </si>
  <si>
    <t>70 20 40 59</t>
  </si>
  <si>
    <t>21 27 85 13</t>
  </si>
  <si>
    <t>Stig Langhoff</t>
  </si>
  <si>
    <t>24 63 22 84</t>
  </si>
  <si>
    <t>Torben Lundgaard</t>
  </si>
  <si>
    <t>22 70 01 45</t>
  </si>
  <si>
    <t>Per</t>
  </si>
  <si>
    <t>Thomas Eriksen</t>
  </si>
  <si>
    <t>36 34 27 01</t>
  </si>
  <si>
    <t>Erik Daae</t>
  </si>
  <si>
    <t>20 26 56 38</t>
  </si>
  <si>
    <t>41 59 30 30</t>
  </si>
  <si>
    <t>Güney Cifci</t>
  </si>
  <si>
    <t>Asger  Baatz</t>
  </si>
  <si>
    <t>63 96 53 45</t>
  </si>
  <si>
    <t>Finans Jesper Knudsen</t>
  </si>
  <si>
    <t>Palle Skov</t>
  </si>
  <si>
    <t>76 10 55 69</t>
  </si>
  <si>
    <t>20 13 83 80</t>
  </si>
  <si>
    <t>Peter Bach</t>
  </si>
  <si>
    <t>20 69 63 16</t>
  </si>
  <si>
    <t>Dan</t>
  </si>
  <si>
    <t>20 69 63 07</t>
  </si>
  <si>
    <t>Carsten Wartburg</t>
  </si>
  <si>
    <t>22 82 47 83</t>
  </si>
  <si>
    <t>Herning Varmforzinkning</t>
  </si>
  <si>
    <t>Salg ( kørsel )</t>
  </si>
  <si>
    <t>96 280 280</t>
  </si>
  <si>
    <t>Kim Kærsner</t>
  </si>
  <si>
    <t>23 38 84 46</t>
  </si>
  <si>
    <t>Rasmus Pedersen</t>
  </si>
  <si>
    <t>96 57 42 10</t>
  </si>
  <si>
    <t>Ordre</t>
  </si>
  <si>
    <t>Simon Lyngholm</t>
  </si>
  <si>
    <t>51 32 75 17</t>
  </si>
  <si>
    <t>Bo Kristensen</t>
  </si>
  <si>
    <t>87 88 01 06</t>
  </si>
  <si>
    <t>Birgit Meinertsen</t>
  </si>
  <si>
    <t>56 25 05 06</t>
  </si>
  <si>
    <t>Lars Ole Schmidt</t>
  </si>
  <si>
    <t>99 92 05 42</t>
  </si>
  <si>
    <t>40 93 00 99</t>
  </si>
  <si>
    <t>Jimmi Larsen</t>
  </si>
  <si>
    <t>63 11 77 53</t>
  </si>
  <si>
    <t>Jørn M. Schmidt</t>
  </si>
  <si>
    <t>31 63 63 90</t>
  </si>
  <si>
    <t>Bent Gustavson</t>
  </si>
  <si>
    <t>41 60 33 17</t>
  </si>
  <si>
    <t>51186696</t>
  </si>
  <si>
    <t>23 74 56 68</t>
  </si>
  <si>
    <t>Matthias Trum</t>
  </si>
  <si>
    <t>40 40 83 44</t>
  </si>
  <si>
    <t>Carsten Toft</t>
  </si>
  <si>
    <t>Michael Christensen</t>
  </si>
  <si>
    <t>73997380</t>
  </si>
  <si>
    <t>23363652</t>
  </si>
  <si>
    <t>Brian Lund</t>
  </si>
  <si>
    <t>Claus Jensen</t>
  </si>
  <si>
    <t>Brian Pedersen</t>
  </si>
  <si>
    <t>20327333</t>
  </si>
  <si>
    <t>Donny Meier</t>
  </si>
  <si>
    <t>Karlo Jensen</t>
  </si>
  <si>
    <t>Mike Halloway Hancock</t>
  </si>
  <si>
    <t>61705470</t>
  </si>
  <si>
    <t>Keld Hundebøl</t>
  </si>
  <si>
    <t>Frank Sørensen</t>
  </si>
  <si>
    <t>Freddie Kjær</t>
  </si>
  <si>
    <t>76406243</t>
  </si>
  <si>
    <t>76134633</t>
  </si>
  <si>
    <t>Flemming Gits Jensen</t>
  </si>
  <si>
    <t>Henrik Erichsen</t>
  </si>
  <si>
    <t>20845059</t>
  </si>
  <si>
    <t>LasseLundby</t>
  </si>
  <si>
    <t>22287977</t>
  </si>
  <si>
    <t>40621448</t>
  </si>
  <si>
    <t>Jytte T. Christensen</t>
  </si>
  <si>
    <t>76970060</t>
  </si>
  <si>
    <t>Hans Hansen</t>
  </si>
  <si>
    <t>Anders Elbech-Madsen</t>
  </si>
  <si>
    <t>steen</t>
  </si>
  <si>
    <t>Birgitte Palmelund</t>
  </si>
  <si>
    <t>50511359</t>
  </si>
  <si>
    <t>Casper Søsted</t>
  </si>
  <si>
    <t>31 19 34 03</t>
  </si>
  <si>
    <t>Torben Ritter</t>
  </si>
  <si>
    <t>Bjarne Agerbo</t>
  </si>
  <si>
    <t>Kenneth S. Hagelskjær</t>
  </si>
  <si>
    <t>Bjarne Vennegaard</t>
  </si>
  <si>
    <t>97 41 32 12</t>
  </si>
  <si>
    <t>40 29 54 89</t>
  </si>
  <si>
    <t>Tascha Rasmussen</t>
  </si>
  <si>
    <t>57 66 77 36</t>
  </si>
  <si>
    <t>23 44 32 34</t>
  </si>
  <si>
    <t>Michael Bærentsen</t>
  </si>
  <si>
    <t>23 41 41 76</t>
  </si>
  <si>
    <t>Knud P.Jensen</t>
  </si>
  <si>
    <t>76567203</t>
  </si>
  <si>
    <t>Rene Schultz</t>
  </si>
  <si>
    <t>Carsten Larsen</t>
  </si>
  <si>
    <t>44 54 17 64</t>
  </si>
  <si>
    <t>Egil Salomonsson</t>
  </si>
  <si>
    <t>Aksel Thomsen</t>
  </si>
  <si>
    <t>Hans Peter</t>
  </si>
  <si>
    <t>40 28 86 75</t>
  </si>
  <si>
    <t>Alex Madsen</t>
  </si>
  <si>
    <t>Henrik Jensen</t>
  </si>
  <si>
    <t>76 56 99 00</t>
  </si>
  <si>
    <t>20 46 16 14</t>
  </si>
  <si>
    <t>Brian Lillegård</t>
  </si>
  <si>
    <t>Elsebeth Pedersen</t>
  </si>
  <si>
    <t>Karsten Olesen</t>
  </si>
  <si>
    <t>51 29 41 21</t>
  </si>
  <si>
    <t>Martin Lindgaard</t>
  </si>
  <si>
    <t>74666672</t>
  </si>
  <si>
    <t>Birgitte Lund Hansen</t>
  </si>
  <si>
    <t>Ingvardt</t>
  </si>
  <si>
    <t>20887445</t>
  </si>
  <si>
    <t>Martin Funk</t>
  </si>
  <si>
    <t>Finn</t>
  </si>
  <si>
    <t>Jørn Petersen</t>
  </si>
  <si>
    <t>75 22 30 99</t>
  </si>
  <si>
    <t>21 71 53 63</t>
  </si>
  <si>
    <t>Niels Arne Lauridsen</t>
  </si>
  <si>
    <t>76 94 64 70</t>
  </si>
  <si>
    <t>20 28 22 66</t>
  </si>
  <si>
    <t>John Ising Drost Hansen</t>
  </si>
  <si>
    <t>76 94 64 71</t>
  </si>
  <si>
    <t>Aksel Hansen</t>
  </si>
  <si>
    <t>75 39 24 55</t>
  </si>
  <si>
    <t>70 70 76 12</t>
  </si>
  <si>
    <t>Kenneth Jensen</t>
  </si>
  <si>
    <t>20553112</t>
  </si>
  <si>
    <t>Jonas Jensen</t>
  </si>
  <si>
    <t>27 74 78 23</t>
  </si>
  <si>
    <t>Jesper</t>
  </si>
  <si>
    <t>76888100</t>
  </si>
  <si>
    <t>Gert Johansen</t>
  </si>
  <si>
    <t>20 80 82 91</t>
  </si>
  <si>
    <t>Kasper Bechmann</t>
  </si>
  <si>
    <t>Flemming Kjær</t>
  </si>
  <si>
    <t>60 18 84 61</t>
  </si>
  <si>
    <t>Bent Rasmussen</t>
  </si>
  <si>
    <t>24895547</t>
  </si>
  <si>
    <t>Hanne Kristiansen</t>
  </si>
  <si>
    <t>79 16 66 28</t>
  </si>
  <si>
    <t>Thomas Linnet</t>
  </si>
  <si>
    <t>42 54 25 60</t>
  </si>
  <si>
    <t>Benny Nielsen</t>
  </si>
  <si>
    <t>40410512</t>
  </si>
  <si>
    <t>Susanne Probst</t>
  </si>
  <si>
    <t>30 54 87 67</t>
  </si>
  <si>
    <t>Laust Klausen</t>
  </si>
  <si>
    <t>30 35 01 14</t>
  </si>
  <si>
    <t>74 75 55 91</t>
  </si>
  <si>
    <t>Jørn Allerslev</t>
  </si>
  <si>
    <t>24 65 55 88</t>
  </si>
  <si>
    <t>Helle Skovbølling</t>
  </si>
  <si>
    <t>Lene Kjær Kajser</t>
  </si>
  <si>
    <t>51509358</t>
  </si>
  <si>
    <t>Claus Nielsen</t>
  </si>
  <si>
    <t>56 25 05 03</t>
  </si>
  <si>
    <t>Bente Buhl</t>
  </si>
  <si>
    <t>77 40 13 10</t>
  </si>
  <si>
    <t>Jens Hansen</t>
  </si>
  <si>
    <t>Ab</t>
  </si>
  <si>
    <t>545</t>
  </si>
  <si>
    <t>654321684</t>
  </si>
  <si>
    <t>Jens Hedevang Christensen</t>
  </si>
  <si>
    <t>76 14 76 84</t>
  </si>
  <si>
    <t>Birgit Nielsen</t>
  </si>
  <si>
    <t>Oluf Christensen</t>
  </si>
  <si>
    <t>30 38 64 09</t>
  </si>
  <si>
    <t>Børge Nissen</t>
  </si>
  <si>
    <t>40 28 36 09</t>
  </si>
  <si>
    <t>Preben Mejdahl Petersen</t>
  </si>
  <si>
    <t>57 68 54 28</t>
  </si>
  <si>
    <t>Brian Poulsen</t>
  </si>
  <si>
    <t>76 75 83 10</t>
  </si>
  <si>
    <t>Svend Nordgren Christiansen</t>
  </si>
  <si>
    <t>20 67 35 16</t>
  </si>
  <si>
    <t>75223099</t>
  </si>
  <si>
    <t>28353099</t>
  </si>
  <si>
    <t>Ricki Mosegård</t>
  </si>
  <si>
    <t>60194036</t>
  </si>
  <si>
    <t>Lars Bruun</t>
  </si>
  <si>
    <t>René Backmann</t>
  </si>
  <si>
    <t>74 75 57 55</t>
  </si>
  <si>
    <t>40 12 96 73</t>
  </si>
  <si>
    <t>Flemming Mikkelsen</t>
  </si>
  <si>
    <t>75411699</t>
  </si>
  <si>
    <t>75 17 72 84</t>
  </si>
  <si>
    <t>22 94 22 84</t>
  </si>
  <si>
    <t>Henrik Klitte Andersen</t>
  </si>
  <si>
    <t>Tom Läng</t>
  </si>
  <si>
    <t>96 74 41 04</t>
  </si>
  <si>
    <t>Mona Sørensen</t>
  </si>
  <si>
    <t>Tom Philipsen</t>
  </si>
  <si>
    <t>44 50 88 33</t>
  </si>
  <si>
    <t>30 23 47 88</t>
  </si>
  <si>
    <t>Mette Hedegaard Pedersen</t>
  </si>
  <si>
    <t>Torben Sahler</t>
  </si>
  <si>
    <t>43297984</t>
  </si>
  <si>
    <t>Keld Werge</t>
  </si>
  <si>
    <t>29 25 25 06</t>
  </si>
  <si>
    <t>Norbert Stemmler</t>
  </si>
  <si>
    <t>Jørn</t>
  </si>
  <si>
    <t>Carsten Andersen</t>
  </si>
  <si>
    <t>88 70 11 11</t>
  </si>
  <si>
    <t>Bruno Thomsen</t>
  </si>
  <si>
    <t>99 48 22 47</t>
  </si>
  <si>
    <t>Kenny</t>
  </si>
  <si>
    <t>27 57 14 05</t>
  </si>
  <si>
    <t>27 21 87 73</t>
  </si>
  <si>
    <t>Mikael Kristensen</t>
  </si>
  <si>
    <t>28 71 52 01</t>
  </si>
  <si>
    <t>Claus Tonnesen</t>
  </si>
  <si>
    <t>KontaktPers</t>
  </si>
  <si>
    <t>Tlf</t>
  </si>
  <si>
    <t>Mobil</t>
  </si>
  <si>
    <t>kontakt steen</t>
  </si>
  <si>
    <t>LaserListe</t>
  </si>
  <si>
    <t>Indkøb</t>
  </si>
  <si>
    <t>Sum</t>
  </si>
  <si>
    <t>20142199</t>
  </si>
  <si>
    <t>Kalkuleret</t>
  </si>
  <si>
    <t>Startdato</t>
  </si>
  <si>
    <t>Tid</t>
  </si>
  <si>
    <t>Ressource</t>
  </si>
  <si>
    <t>Pict</t>
  </si>
  <si>
    <t>Icon</t>
  </si>
  <si>
    <t>30 53 19 22</t>
  </si>
  <si>
    <t>Bo Allan Hansen</t>
  </si>
  <si>
    <t>75 29 28 27</t>
  </si>
  <si>
    <t>28 88 94 68</t>
  </si>
  <si>
    <t>jørn M.Schmidt</t>
  </si>
  <si>
    <t>RUTE:</t>
  </si>
  <si>
    <t>Ad1</t>
  </si>
  <si>
    <t>Ad2</t>
  </si>
  <si>
    <t>PNo</t>
  </si>
  <si>
    <t>PArea</t>
  </si>
  <si>
    <t>Hans</t>
  </si>
  <si>
    <t>Kim</t>
  </si>
  <si>
    <t>40 31 99 44</t>
  </si>
  <si>
    <t>76 98 52 21</t>
  </si>
  <si>
    <t>Rsp</t>
  </si>
  <si>
    <t>CreUsr</t>
  </si>
  <si>
    <t>PictNo</t>
  </si>
  <si>
    <t>VAreNo</t>
  </si>
  <si>
    <t>40 20 16 26</t>
  </si>
  <si>
    <t>Carsten Pedersen</t>
  </si>
  <si>
    <t>51 43 03 99</t>
  </si>
  <si>
    <t>27 24 61 57</t>
  </si>
  <si>
    <t>Ant1</t>
  </si>
  <si>
    <t>Sum af Ant1</t>
  </si>
  <si>
    <t>sort</t>
  </si>
  <si>
    <t>Jørn Fodged</t>
  </si>
  <si>
    <t>Steffen G Iversen</t>
  </si>
  <si>
    <t>96 57 42 11</t>
  </si>
  <si>
    <t>Marianne Hansen</t>
  </si>
  <si>
    <t>Benny Andersen</t>
  </si>
  <si>
    <t>Kim Jespersen</t>
  </si>
  <si>
    <t>76 14 63 25</t>
  </si>
  <si>
    <t>Thomas</t>
  </si>
  <si>
    <t>Brian Kristensen</t>
  </si>
  <si>
    <t>76 34 23 00</t>
  </si>
  <si>
    <t>type</t>
  </si>
  <si>
    <t>Antal</t>
  </si>
  <si>
    <t>Enh</t>
  </si>
  <si>
    <t>Txt</t>
  </si>
  <si>
    <t>Enh.</t>
  </si>
  <si>
    <t>U-Lev dato/Lev.dato</t>
  </si>
  <si>
    <t>75445430</t>
  </si>
  <si>
    <t>Jens-Chr. Thuesen</t>
  </si>
  <si>
    <t>61 76 38 53</t>
  </si>
  <si>
    <t>Hans Henning Jensen</t>
  </si>
  <si>
    <t>20975144</t>
  </si>
  <si>
    <t>Steen R. Mortensen</t>
  </si>
  <si>
    <t>Jesper Hye Skovmose</t>
  </si>
  <si>
    <t>Inge Gelineck</t>
  </si>
  <si>
    <t>36 95 13 39</t>
  </si>
  <si>
    <t xml:space="preserve">RessNo </t>
  </si>
  <si>
    <t xml:space="preserve">OdrNo </t>
  </si>
  <si>
    <t xml:space="preserve">Linje </t>
  </si>
  <si>
    <t xml:space="preserve">Kunde </t>
  </si>
  <si>
    <t xml:space="preserve">Tid </t>
  </si>
  <si>
    <t>Status</t>
  </si>
  <si>
    <t>RNo</t>
  </si>
  <si>
    <t>Peter Ursin</t>
  </si>
  <si>
    <t>Michael T. Sørensen</t>
  </si>
  <si>
    <t>Klaus Lyngholm</t>
  </si>
  <si>
    <t>Søren Michelsen</t>
  </si>
  <si>
    <t>73 64 35 25</t>
  </si>
  <si>
    <t>40 12 29 93</t>
  </si>
  <si>
    <t>Tina Frederiksen</t>
  </si>
  <si>
    <t>41 99 90 69</t>
  </si>
  <si>
    <t>Klaus Paulsen</t>
  </si>
  <si>
    <t>Peter Jespersen</t>
  </si>
  <si>
    <t>22 60 40 22</t>
  </si>
  <si>
    <t>4400300111010</t>
  </si>
  <si>
    <t>4400400111016</t>
  </si>
  <si>
    <t>Thomas Andersen</t>
  </si>
  <si>
    <t>Ole Drejer</t>
  </si>
  <si>
    <t>40 84 56 67</t>
  </si>
  <si>
    <t>Dora Pedersen</t>
  </si>
  <si>
    <t>76 31 11 83</t>
  </si>
  <si>
    <t>20 11 39 60</t>
  </si>
  <si>
    <t>40 38 59 40</t>
  </si>
  <si>
    <t>Srt</t>
  </si>
  <si>
    <t>1020300081</t>
  </si>
  <si>
    <t>4065982|</t>
  </si>
  <si>
    <t>1020300081-1</t>
  </si>
  <si>
    <t>1020300081-2</t>
  </si>
  <si>
    <t>1020300081-3</t>
  </si>
  <si>
    <t>1020300081-4</t>
  </si>
  <si>
    <t>1020300081-5</t>
  </si>
  <si>
    <t>1000500256</t>
  </si>
  <si>
    <t>(fladderafgrates på 2 sider)_x000D_|</t>
  </si>
  <si>
    <t>4039006</t>
  </si>
  <si>
    <t>1020301127</t>
  </si>
  <si>
    <t>4400250111006</t>
  </si>
  <si>
    <t>FH-M2.5-6ZI</t>
  </si>
  <si>
    <t>1000100203-3</t>
  </si>
  <si>
    <t>Lap mellemsektion</t>
  </si>
  <si>
    <t>1015200084</t>
  </si>
  <si>
    <t>32130100</t>
  </si>
  <si>
    <t>1000600234-1</t>
  </si>
  <si>
    <t>54-179-004 |</t>
  </si>
  <si>
    <t>1000600234-2</t>
  </si>
  <si>
    <t>54-175-001 |</t>
  </si>
  <si>
    <t>1000902448</t>
  </si>
  <si>
    <t>111-284 |</t>
  </si>
  <si>
    <t>1009900378</t>
  </si>
  <si>
    <t>Runi levere halvpart af butterflyventil</t>
  </si>
  <si>
    <t>4400250161015</t>
  </si>
  <si>
    <t>FHL-M2.5-15ZI</t>
  </si>
  <si>
    <t>4400300111006</t>
  </si>
  <si>
    <t>FH-M3-6ZI</t>
  </si>
  <si>
    <t>FH-M3-10ZI</t>
  </si>
  <si>
    <t>4400300111015</t>
  </si>
  <si>
    <t>FH-M3-15ZI</t>
  </si>
  <si>
    <t>4400300111020</t>
  </si>
  <si>
    <t>FH-M3-20ZI</t>
  </si>
  <si>
    <t>4400400111006</t>
  </si>
  <si>
    <t>FH-M4-6ZI</t>
  </si>
  <si>
    <t>4400400111008</t>
  </si>
  <si>
    <t>FH-M4-8ZI</t>
  </si>
  <si>
    <t>4400400111010</t>
  </si>
  <si>
    <t>FH-M4-10ZI</t>
  </si>
  <si>
    <t>4400400111012</t>
  </si>
  <si>
    <t>FH-M4-12ZI</t>
  </si>
  <si>
    <t>4400400111015</t>
  </si>
  <si>
    <t>FH-M4-15ZI</t>
  </si>
  <si>
    <t>FH-M4-16ZI</t>
  </si>
  <si>
    <t>4400400111018</t>
  </si>
  <si>
    <t>FH-M4-18ZI</t>
  </si>
  <si>
    <t>4400400111020</t>
  </si>
  <si>
    <t>FH-M4-20ZI</t>
  </si>
  <si>
    <t>4400401220010</t>
  </si>
  <si>
    <t>FHS-M4-10</t>
  </si>
  <si>
    <t>4400401230012</t>
  </si>
  <si>
    <t>FH4-M4-12</t>
  </si>
  <si>
    <t>4400500111010</t>
  </si>
  <si>
    <t>FH-M5-10ZI</t>
  </si>
  <si>
    <t>4400501220010</t>
  </si>
  <si>
    <t>FHS-M5-10</t>
  </si>
  <si>
    <t>4400501230015</t>
  </si>
  <si>
    <t>FH4-M4-15</t>
  </si>
  <si>
    <t>4400600111008</t>
  </si>
  <si>
    <t>FH-M6-8ZI</t>
  </si>
  <si>
    <t>4400600111010</t>
  </si>
  <si>
    <t>FH-M6-10ZI</t>
  </si>
  <si>
    <t>4400600111012</t>
  </si>
  <si>
    <t>FH-M6-12ZI</t>
  </si>
  <si>
    <t>4400600111015</t>
  </si>
  <si>
    <t>FH-M6-15ZI</t>
  </si>
  <si>
    <t>4400600111025</t>
  </si>
  <si>
    <t>FH-M6-25ZI</t>
  </si>
  <si>
    <t>4400601220008</t>
  </si>
  <si>
    <t>FHS-M6-8</t>
  </si>
  <si>
    <t>4400601220010</t>
  </si>
  <si>
    <t>FHS-M6-10</t>
  </si>
  <si>
    <t>4400601220016</t>
  </si>
  <si>
    <t>FHS-M6-16</t>
  </si>
  <si>
    <t>4400800111018</t>
  </si>
  <si>
    <t>FH-M8-18ZI</t>
  </si>
  <si>
    <t>4400800111020</t>
  </si>
  <si>
    <t>FH-M8-20ZI</t>
  </si>
  <si>
    <t>4400800111022</t>
  </si>
  <si>
    <t>FH-M8-22ZI</t>
  </si>
  <si>
    <t>4400800111025</t>
  </si>
  <si>
    <t>FH-M8-25ZI</t>
  </si>
  <si>
    <t>4401000111030</t>
  </si>
  <si>
    <t>FH-M10-30ZI</t>
  </si>
  <si>
    <t>4420251230001</t>
  </si>
  <si>
    <t>SP-M2.5-1</t>
  </si>
  <si>
    <t>4420300011001</t>
  </si>
  <si>
    <t>S-M3-1ZI</t>
  </si>
  <si>
    <t>4420300011002</t>
  </si>
  <si>
    <t>S-M3-2ZI</t>
  </si>
  <si>
    <t>4420400011001</t>
  </si>
  <si>
    <t>S-M4-1ZI</t>
  </si>
  <si>
    <t>4420400011002</t>
  </si>
  <si>
    <t>S-M4-2ZI</t>
  </si>
  <si>
    <t>4420401220001</t>
  </si>
  <si>
    <t>CLS-M4-1</t>
  </si>
  <si>
    <t>4420401230002</t>
  </si>
  <si>
    <t>SP-M4-2</t>
  </si>
  <si>
    <t>4420500011001</t>
  </si>
  <si>
    <t>SS-M5-1ZI</t>
  </si>
  <si>
    <t>4420500011002</t>
  </si>
  <si>
    <t>SS-M5-2ZI</t>
  </si>
  <si>
    <t>4420500011003</t>
  </si>
  <si>
    <t>SS-M5-3ZI</t>
  </si>
  <si>
    <t>4420501220001</t>
  </si>
  <si>
    <t>CLSS-M5-1</t>
  </si>
  <si>
    <t>4420501220002</t>
  </si>
  <si>
    <t>CLSS-M5-2</t>
  </si>
  <si>
    <t>4420501230001</t>
  </si>
  <si>
    <t>SP-M5-1</t>
  </si>
  <si>
    <t>4420600011001</t>
  </si>
  <si>
    <t>S-M6-1ZI</t>
  </si>
  <si>
    <t>4420600011002</t>
  </si>
  <si>
    <t>S-M6-2ZI</t>
  </si>
  <si>
    <t>4420601230001</t>
  </si>
  <si>
    <t>SP-M6-1</t>
  </si>
  <si>
    <t>4420800011001</t>
  </si>
  <si>
    <t>S-M8-1ZI</t>
  </si>
  <si>
    <t>4420800011002</t>
  </si>
  <si>
    <t>S-M8-2ZI</t>
  </si>
  <si>
    <t>4421000011001</t>
  </si>
  <si>
    <t>S-M10-1ZI</t>
  </si>
  <si>
    <t>4421000011002</t>
  </si>
  <si>
    <t>S-M10-2ZI</t>
  </si>
  <si>
    <t>4440300111004</t>
  </si>
  <si>
    <t>SO-M3-4ZI</t>
  </si>
  <si>
    <t>4440300111006</t>
  </si>
  <si>
    <t>SO-M3-6ZI</t>
  </si>
  <si>
    <t>4440300151006</t>
  </si>
  <si>
    <t>BSO-M3-6ZI</t>
  </si>
  <si>
    <t>4440350111006</t>
  </si>
  <si>
    <t>SO-3.5M3-6</t>
  </si>
  <si>
    <t>4440350151006</t>
  </si>
  <si>
    <t>BSO-3.5M3-6ZI</t>
  </si>
  <si>
    <t>4440350151010</t>
  </si>
  <si>
    <t>BSO-3.5M3-10ZI</t>
  </si>
  <si>
    <t>4440350151014</t>
  </si>
  <si>
    <t>BSO-3.5M3-14ZI</t>
  </si>
  <si>
    <t>4440400111008</t>
  </si>
  <si>
    <t>SO-M4-8ZI</t>
  </si>
  <si>
    <t>4440400151014</t>
  </si>
  <si>
    <t>BSO-M4-14</t>
  </si>
  <si>
    <t>4450510111012</t>
  </si>
  <si>
    <t>SO-85.1-12ZI</t>
  </si>
  <si>
    <t>1021500316</t>
  </si>
  <si>
    <t>6395-109</t>
  </si>
  <si>
    <t>1015100057</t>
  </si>
  <si>
    <t>Med R-0,5mm på kanter</t>
  </si>
  <si>
    <t>1024500052</t>
  </si>
  <si>
    <t>inkl.afgratning|</t>
  </si>
  <si>
    <t>1030500004#25!</t>
  </si>
  <si>
    <t xml:space="preserve"> Rustfri 1,5 mm</t>
  </si>
  <si>
    <t>1030500004#50!</t>
  </si>
  <si>
    <t>1030800003!</t>
  </si>
  <si>
    <t xml:space="preserve"> Skæres med radius 2 på hjørner og i dekaperet plade</t>
  </si>
  <si>
    <t>1030900229!</t>
  </si>
  <si>
    <t>Tværstillet m. knækvarmelegemer 8564-16 topsvøb</t>
  </si>
  <si>
    <t>1030900231!</t>
  </si>
  <si>
    <t>Tværstillet m. knækvarmelegemer 24050604 Låg</t>
  </si>
  <si>
    <t>1030900232!</t>
  </si>
  <si>
    <t>Tværstillet m. knækvarmelegemer</t>
  </si>
  <si>
    <t>1030900233!</t>
  </si>
  <si>
    <t>Tværstillet m. knækvarmelegemer spejlvendt</t>
  </si>
  <si>
    <t>1030900234!</t>
  </si>
  <si>
    <t>Tværstilley m. knækvarmelegemer spejlvendt</t>
  </si>
  <si>
    <t>1030900235!</t>
  </si>
  <si>
    <t>1030900278!</t>
  </si>
  <si>
    <t>1032200002!</t>
  </si>
  <si>
    <t>(12 stk. pos.3+4+8) (48 stk. pos. 7) alt er bukket</t>
  </si>
  <si>
    <t>1032700002!</t>
  </si>
  <si>
    <t xml:space="preserve"> Inkl. tegningsarbejde og martriale</t>
  </si>
  <si>
    <t>1032700002-1!</t>
  </si>
  <si>
    <t>ved Brandt (Ral i følge aftale med Birgitte Palmelund)</t>
  </si>
  <si>
    <t>1032700002-2!</t>
  </si>
  <si>
    <t>Inkl. kørsel til Billund samt 2 pers. i 74 timer</t>
  </si>
  <si>
    <t>4400401230015</t>
  </si>
  <si>
    <t>1000400622</t>
  </si>
  <si>
    <t>K0904303 |</t>
  </si>
  <si>
    <t>1015100016-17</t>
  </si>
  <si>
    <t>1024774_12 |</t>
  </si>
  <si>
    <t>S9811106B |</t>
  </si>
  <si>
    <t>1000401150</t>
  </si>
  <si>
    <t>1000600357</t>
  </si>
  <si>
    <t>30204472 |</t>
  </si>
  <si>
    <t>1000600358</t>
  </si>
  <si>
    <t>30204471 |</t>
  </si>
  <si>
    <t>685006010</t>
  </si>
  <si>
    <t>Svejsehængsel RF 60 mm c-line RF 316</t>
  </si>
  <si>
    <t>1020300785!</t>
  </si>
  <si>
    <t>Ø17,5 huller + endebearbejdning laves af Tresu.</t>
  </si>
  <si>
    <t>1020300839!</t>
  </si>
  <si>
    <t>Rør saves 4 mm på overmål,|</t>
  </si>
  <si>
    <t>1020300840!</t>
  </si>
  <si>
    <t>Rør saves 4 mm på overmål,</t>
  </si>
  <si>
    <t>1020300871!</t>
  </si>
  <si>
    <t>Rør saves 10mm på overmål,|</t>
  </si>
  <si>
    <t>1020300872!</t>
  </si>
  <si>
    <t>endeplade svejses 18mm inde i hver ende.</t>
  </si>
  <si>
    <t>1020300992!</t>
  </si>
  <si>
    <t>Tresu laver huller og bearbejdning</t>
  </si>
  <si>
    <t>1020301001!</t>
  </si>
  <si>
    <t>Pos.7,8og 9 skæres uden huller</t>
  </si>
  <si>
    <t>1020300993!</t>
  </si>
  <si>
    <t>1020300994!</t>
  </si>
  <si>
    <t>1020300995!</t>
  </si>
  <si>
    <t>1020300996!</t>
  </si>
  <si>
    <t>1020300997!</t>
  </si>
  <si>
    <t>1020300998!</t>
  </si>
  <si>
    <t>1020300999!</t>
  </si>
  <si>
    <t>1020301002!</t>
  </si>
  <si>
    <t>1020301025!</t>
  </si>
  <si>
    <t>Tresu laver alle huller og bearbejdning._x000D_|</t>
  </si>
  <si>
    <t>1020301026!</t>
  </si>
  <si>
    <t>Tresu laver alle huller og bearbejdning.</t>
  </si>
  <si>
    <t>1020301027!</t>
  </si>
  <si>
    <t>1020301028!</t>
  </si>
  <si>
    <t>Tresu laver alle huller og bearbejdning. Pos.5 skæres u. hul</t>
  </si>
  <si>
    <t>1020301029!</t>
  </si>
  <si>
    <t>1020301030!</t>
  </si>
  <si>
    <t>1020301031!</t>
  </si>
  <si>
    <t>1020301032!</t>
  </si>
  <si>
    <t>1020301033!</t>
  </si>
  <si>
    <t>1020301034!</t>
  </si>
  <si>
    <t>1020301035!</t>
  </si>
  <si>
    <t>1020301036!</t>
  </si>
  <si>
    <t>1020301037!</t>
  </si>
  <si>
    <t>1020301038!</t>
  </si>
  <si>
    <t>Rør saves på 5907mm, Tresu laver alle huller &amp; bearbejdning.</t>
  </si>
  <si>
    <t>1020301039!</t>
  </si>
  <si>
    <t>1020301040!</t>
  </si>
  <si>
    <t>Tresu laver alle huller og bearbejdning. Pos.6 laves u. hul</t>
  </si>
  <si>
    <t>1020301041!</t>
  </si>
  <si>
    <t>Tresu laver alle huller og bearbejdning. Pos.7 laves u. hul</t>
  </si>
  <si>
    <t>1020301042!</t>
  </si>
  <si>
    <t>1020301043!</t>
  </si>
  <si>
    <t>1020301044!</t>
  </si>
  <si>
    <t>1020301045!</t>
  </si>
  <si>
    <t>1020301046!</t>
  </si>
  <si>
    <t>1020301047!</t>
  </si>
  <si>
    <t>1020301048!</t>
  </si>
  <si>
    <t>1020301055!</t>
  </si>
  <si>
    <t>1020301056!</t>
  </si>
  <si>
    <t>Tresu laver alle huller og bearbejdning. Pos. 8 uden hul</t>
  </si>
  <si>
    <t>1020301057!</t>
  </si>
  <si>
    <t>Tresu laver alle huller og bearbejdning. Pos. 7 uden hul</t>
  </si>
  <si>
    <t>1020301058!</t>
  </si>
  <si>
    <t>1020301059!</t>
  </si>
  <si>
    <t>1020301060!</t>
  </si>
  <si>
    <t>1020301061!</t>
  </si>
  <si>
    <t>1020301150!</t>
  </si>
  <si>
    <t>Huller og bearbejdning laves af Tresu</t>
  </si>
  <si>
    <t>1020301054!</t>
  </si>
  <si>
    <t>1020301151!</t>
  </si>
  <si>
    <t xml:space="preserve"> Huller og bearbejdning laves af Tresu</t>
  </si>
  <si>
    <t>1020301101!</t>
  </si>
  <si>
    <t>endeplade svejses 13mm inde i hver ende.</t>
  </si>
  <si>
    <t>1020301111!</t>
  </si>
  <si>
    <t>10mm plader svejses 10mm inde i røret</t>
  </si>
  <si>
    <t>1020301143!</t>
  </si>
  <si>
    <t>så de efter bearbejdning er a4.</t>
  </si>
  <si>
    <t>1020301110!</t>
  </si>
  <si>
    <t>endestykker laves i 35mm. Udvendige svejsninger i enderne</t>
  </si>
  <si>
    <t>1020301144!</t>
  </si>
  <si>
    <t xml:space="preserve"> 10mm plader svejses 10mm inde i rør.</t>
  </si>
  <si>
    <t>1020301152!</t>
  </si>
  <si>
    <t>1022200059!</t>
  </si>
  <si>
    <t>Heatnr. graveres i emnet</t>
  </si>
  <si>
    <t>1022200060!</t>
  </si>
  <si>
    <t>1025200009!</t>
  </si>
  <si>
    <t xml:space="preserve"> lille lap slidses op til brede på 33 mm.</t>
  </si>
  <si>
    <t>1025600012!</t>
  </si>
  <si>
    <t>8mm Aisi 316 med certifikat.</t>
  </si>
  <si>
    <t>1025600014!</t>
  </si>
  <si>
    <t>1025600015!</t>
  </si>
  <si>
    <t>1022200066!</t>
  </si>
  <si>
    <t>Heatnr. graveres i emnerne. UDEN ULTRALYDS TEST</t>
  </si>
  <si>
    <t>1025600018!</t>
  </si>
  <si>
    <t>Aisi 316 med certifikat.</t>
  </si>
  <si>
    <t>1025600019!</t>
  </si>
  <si>
    <t>1025600020!</t>
  </si>
  <si>
    <t>1025600021!</t>
  </si>
  <si>
    <t>1022200070!</t>
  </si>
  <si>
    <t>6 mm plate f/nut block</t>
  </si>
  <si>
    <t>1022200070#10!</t>
  </si>
  <si>
    <t xml:space="preserve"> 6 mm plate f/nut block</t>
  </si>
  <si>
    <t>1025600022!</t>
  </si>
  <si>
    <t>1025600024!</t>
  </si>
  <si>
    <t>1025600026!</t>
  </si>
  <si>
    <t>20mm Aisi 316 med certifikat.</t>
  </si>
  <si>
    <t>1025600027!</t>
  </si>
  <si>
    <t>1025600028!</t>
  </si>
  <si>
    <t>1025600032!</t>
  </si>
  <si>
    <t>1025600038!</t>
  </si>
  <si>
    <t>Aisi316 6mm med certifikat.</t>
  </si>
  <si>
    <t>1025600039!</t>
  </si>
  <si>
    <t>1026700001!</t>
  </si>
  <si>
    <t xml:space="preserve"> (El.forz + Males Ral 1016 UV-bestandig)</t>
  </si>
  <si>
    <t>1026700002!</t>
  </si>
  <si>
    <t>1026700003!</t>
  </si>
  <si>
    <t>1026900097!</t>
  </si>
  <si>
    <t>1 stk. 5x1000x1100 mm/15xø12, 1 stk. 10x1100x1100 mm/1xø395</t>
  </si>
  <si>
    <t>1026900097#10!</t>
  </si>
  <si>
    <t>1 stk. 5x1000x1100 mm/15xø12, 1 stk. 10x1100x1100 mm/1xø395,</t>
  </si>
  <si>
    <t>1000902458-65</t>
  </si>
  <si>
    <t>1525LB_B |</t>
  </si>
  <si>
    <t>1000401020</t>
  </si>
  <si>
    <t>U1212063 |</t>
  </si>
  <si>
    <t>1000400569</t>
  </si>
  <si>
    <t>B0711161 |</t>
  </si>
  <si>
    <t>1000400609</t>
  </si>
  <si>
    <t>K0902111 |</t>
  </si>
  <si>
    <t>1000902485-4</t>
  </si>
  <si>
    <t>9810-b |</t>
  </si>
  <si>
    <t>1000400560</t>
  </si>
  <si>
    <t>A0208143J |</t>
  </si>
  <si>
    <t>1000902462</t>
  </si>
  <si>
    <t>6406 |</t>
  </si>
  <si>
    <t>1000902463</t>
  </si>
  <si>
    <t>8198 |</t>
  </si>
  <si>
    <t>1000902464</t>
  </si>
  <si>
    <t>1000902479</t>
  </si>
  <si>
    <t>6956-d |</t>
  </si>
  <si>
    <t>1000902482</t>
  </si>
  <si>
    <t>6957-c |</t>
  </si>
  <si>
    <t>1000600312</t>
  </si>
  <si>
    <t>40002050 |</t>
  </si>
  <si>
    <t>1000902483</t>
  </si>
  <si>
    <t>6222-12 |</t>
  </si>
  <si>
    <t>1000600315</t>
  </si>
  <si>
    <t>22003535 |</t>
  </si>
  <si>
    <t>1000902460-14</t>
  </si>
  <si>
    <t>2443LG |</t>
  </si>
  <si>
    <t>69431641</t>
  </si>
  <si>
    <t>200-9418</t>
  </si>
  <si>
    <t>69431642</t>
  </si>
  <si>
    <t>200-9899</t>
  </si>
  <si>
    <t>69431643</t>
  </si>
  <si>
    <t>200-9603</t>
  </si>
  <si>
    <t>69431644</t>
  </si>
  <si>
    <t>69431645</t>
  </si>
  <si>
    <t>201-9013</t>
  </si>
  <si>
    <t>1000902465</t>
  </si>
  <si>
    <t>6223-2 |</t>
  </si>
  <si>
    <t>1000902466</t>
  </si>
  <si>
    <t>6223-3 |</t>
  </si>
  <si>
    <t>1000902468</t>
  </si>
  <si>
    <t>6223-7 |</t>
  </si>
  <si>
    <t>1000902469</t>
  </si>
  <si>
    <t>6223-11 |</t>
  </si>
  <si>
    <t>1000902470</t>
  </si>
  <si>
    <t>6223-8 |</t>
  </si>
  <si>
    <t>1000902471</t>
  </si>
  <si>
    <t>6223-12 |</t>
  </si>
  <si>
    <t>1000902472</t>
  </si>
  <si>
    <t>6223-13 |</t>
  </si>
  <si>
    <t>1000902473</t>
  </si>
  <si>
    <t>6223-14 |</t>
  </si>
  <si>
    <t>1000902474</t>
  </si>
  <si>
    <t>6223-5 |</t>
  </si>
  <si>
    <t>1000902475</t>
  </si>
  <si>
    <t>6223-1 |</t>
  </si>
  <si>
    <t>1000902476</t>
  </si>
  <si>
    <t>6222-4 |</t>
  </si>
  <si>
    <t>1000902478</t>
  </si>
  <si>
    <t>6223-9 |</t>
  </si>
  <si>
    <t>1000902480</t>
  </si>
  <si>
    <t>9800-b |</t>
  </si>
  <si>
    <t>1000902481</t>
  </si>
  <si>
    <t>6957-d |</t>
  </si>
  <si>
    <t>1000902484</t>
  </si>
  <si>
    <t>6223-15 |</t>
  </si>
  <si>
    <t>Idetec_Bmw_001 |</t>
  </si>
  <si>
    <t>1014700079-5</t>
  </si>
  <si>
    <t>D4-3430 |</t>
  </si>
  <si>
    <t>1014700080-1</t>
  </si>
  <si>
    <t>D3-666-1 |</t>
  </si>
  <si>
    <t>1014700080-2</t>
  </si>
  <si>
    <t>D4-3345 |</t>
  </si>
  <si>
    <t>1014700080-5</t>
  </si>
  <si>
    <t>D4-3353 |</t>
  </si>
  <si>
    <t>1014700080-6</t>
  </si>
  <si>
    <t>D4-3348 |</t>
  </si>
  <si>
    <t>1014700080-7</t>
  </si>
  <si>
    <t>D4-1111 |</t>
  </si>
  <si>
    <t>1014700080-9</t>
  </si>
  <si>
    <t>D4-3346 |</t>
  </si>
  <si>
    <t>1014700081</t>
  </si>
  <si>
    <t>D3-671 |</t>
  </si>
  <si>
    <t>1014700081-1</t>
  </si>
  <si>
    <t>D3-667 |</t>
  </si>
  <si>
    <t>1014700082-1</t>
  </si>
  <si>
    <t>D4-3391_01 |</t>
  </si>
  <si>
    <t>1014700079-1</t>
  </si>
  <si>
    <t>D3-676-1 |</t>
  </si>
  <si>
    <t>1014700079-2</t>
  </si>
  <si>
    <t>D3-676-1 mir |</t>
  </si>
  <si>
    <t>1014700079-3</t>
  </si>
  <si>
    <t>D3-704 |</t>
  </si>
  <si>
    <t>1014700080-8</t>
  </si>
  <si>
    <t>1014700081-2</t>
  </si>
  <si>
    <t>D4-3343 |</t>
  </si>
  <si>
    <t>1014700083</t>
  </si>
  <si>
    <t>D4-3338 |</t>
  </si>
  <si>
    <t>1014700084</t>
  </si>
  <si>
    <t>D4-3339 |</t>
  </si>
  <si>
    <t>1014700085</t>
  </si>
  <si>
    <t>D4-3392 |</t>
  </si>
  <si>
    <t>1014700078</t>
  </si>
  <si>
    <t>D3-705 |</t>
  </si>
  <si>
    <t>1014700079</t>
  </si>
  <si>
    <t>1014700079-6</t>
  </si>
  <si>
    <t>1014700080-3</t>
  </si>
  <si>
    <t>D4-3444 |</t>
  </si>
  <si>
    <t>1014700079-4</t>
  </si>
  <si>
    <t>D4-3340 |</t>
  </si>
  <si>
    <t>1014700080</t>
  </si>
  <si>
    <t>D3-669_01 |</t>
  </si>
  <si>
    <t>1014700080-4</t>
  </si>
  <si>
    <t>1000600212-2</t>
  </si>
  <si>
    <t>54-167-010 |</t>
  </si>
  <si>
    <t>1000400625</t>
  </si>
  <si>
    <t>L0905014 |</t>
  </si>
  <si>
    <t>1000400307-1</t>
  </si>
  <si>
    <t>C0612182G |</t>
  </si>
  <si>
    <t>1000400307-2</t>
  </si>
  <si>
    <t>C0702201 |</t>
  </si>
  <si>
    <t>1000600212</t>
  </si>
  <si>
    <t>54-174-004 |</t>
  </si>
  <si>
    <t>1000600212-1</t>
  </si>
  <si>
    <t>54-087-004 |</t>
  </si>
  <si>
    <t>1014700120</t>
  </si>
  <si>
    <t>1014705184 |</t>
  </si>
  <si>
    <t>1000902485-7</t>
  </si>
  <si>
    <t>9812 |</t>
  </si>
  <si>
    <t>1000600253</t>
  </si>
  <si>
    <t>40045055 |</t>
  </si>
  <si>
    <t>1000902486</t>
  </si>
  <si>
    <t>338-786 |</t>
  </si>
  <si>
    <t>1000902487</t>
  </si>
  <si>
    <t>1000902485-5</t>
  </si>
  <si>
    <t>9810-c |</t>
  </si>
  <si>
    <t>1000902485-6</t>
  </si>
  <si>
    <t>9811 |</t>
  </si>
  <si>
    <t>1000902485-8</t>
  </si>
  <si>
    <t>9813 |</t>
  </si>
  <si>
    <t>1014700122</t>
  </si>
  <si>
    <t>1014710004 |</t>
  </si>
  <si>
    <t>1000902488</t>
  </si>
  <si>
    <t>9809 |</t>
  </si>
  <si>
    <t>1000902489</t>
  </si>
  <si>
    <t>6326-a |</t>
  </si>
  <si>
    <t>1000902490</t>
  </si>
  <si>
    <t>6326-a_mir |</t>
  </si>
  <si>
    <t>1000902491</t>
  </si>
  <si>
    <t>6326-b |</t>
  </si>
  <si>
    <t>1000902492</t>
  </si>
  <si>
    <t>6326-c |</t>
  </si>
  <si>
    <t>1000902493</t>
  </si>
  <si>
    <t>7520LB_A |</t>
  </si>
  <si>
    <t>1000902494</t>
  </si>
  <si>
    <t>7510LB |</t>
  </si>
  <si>
    <t>1000902495</t>
  </si>
  <si>
    <t>7515LB_A |</t>
  </si>
  <si>
    <t>1000902496</t>
  </si>
  <si>
    <t>7526LB |</t>
  </si>
  <si>
    <t>1000902497</t>
  </si>
  <si>
    <t>7516L |</t>
  </si>
  <si>
    <t>1000400324</t>
  </si>
  <si>
    <t>L0704187 |</t>
  </si>
  <si>
    <t>L0706111 |</t>
  </si>
  <si>
    <t>1000400365-2</t>
  </si>
  <si>
    <t>1001801566</t>
  </si>
  <si>
    <t>1014700094-5</t>
  </si>
  <si>
    <t>1014705115 |</t>
  </si>
  <si>
    <t>1000400568</t>
  </si>
  <si>
    <t>A0204112E |</t>
  </si>
  <si>
    <t>1000400786</t>
  </si>
  <si>
    <t>L9808055A |</t>
  </si>
  <si>
    <t>1014700094-1</t>
  </si>
  <si>
    <t>1014705106 |</t>
  </si>
  <si>
    <t>1000600300</t>
  </si>
  <si>
    <t>90R03059 |</t>
  </si>
  <si>
    <t>1000600300-1</t>
  </si>
  <si>
    <t>42-083-001 |</t>
  </si>
  <si>
    <t>1000600270</t>
  </si>
  <si>
    <t>1000400597</t>
  </si>
  <si>
    <t>L0205292B |</t>
  </si>
  <si>
    <t>A0305276C |</t>
  </si>
  <si>
    <t>1000400768-1</t>
  </si>
  <si>
    <t>1000400768-2</t>
  </si>
  <si>
    <t>K0912026 |</t>
  </si>
  <si>
    <t>1000400672-1</t>
  </si>
  <si>
    <t>1000400672-2</t>
  </si>
  <si>
    <t>1000400672-3</t>
  </si>
  <si>
    <t>1000400672-4</t>
  </si>
  <si>
    <t>1000400672-5</t>
  </si>
  <si>
    <t>1000600364</t>
  </si>
  <si>
    <t>H001930RB |</t>
  </si>
  <si>
    <t>1000902501</t>
  </si>
  <si>
    <t>9009 |</t>
  </si>
  <si>
    <t>1015100039-13</t>
  </si>
  <si>
    <t>1024774_08_Mir |</t>
  </si>
  <si>
    <t>1015100039-5</t>
  </si>
  <si>
    <t>1024774_03 |</t>
  </si>
  <si>
    <t>1015100039-11</t>
  </si>
  <si>
    <t>1024774_10 |</t>
  </si>
  <si>
    <t>1015100016-18</t>
  </si>
  <si>
    <t>1024774_11 |</t>
  </si>
  <si>
    <t>1015100039</t>
  </si>
  <si>
    <t>1024774_01 svejst |</t>
  </si>
  <si>
    <t>1015100039-6</t>
  </si>
  <si>
    <t>1024774_04 |</t>
  </si>
  <si>
    <t>1000200960!</t>
  </si>
  <si>
    <t>u/modhager i kammer og låge</t>
  </si>
  <si>
    <t>682003006</t>
  </si>
  <si>
    <t>Svejsehængsel rå 30 mm c-line</t>
  </si>
  <si>
    <t>682008013</t>
  </si>
  <si>
    <t>Svejsehængsel rå 80 mm c-line</t>
  </si>
  <si>
    <t>682006010</t>
  </si>
  <si>
    <t>Svejsehængsel rå 60 mm c-line</t>
  </si>
  <si>
    <t>682010016</t>
  </si>
  <si>
    <t>Svejsehængsel rå 100 mm c-line</t>
  </si>
  <si>
    <t>682012016</t>
  </si>
  <si>
    <t>Svejsehængsel rå 120 mm c-line</t>
  </si>
  <si>
    <t>682013518</t>
  </si>
  <si>
    <t>Svejsehængsel rå 135 mm c-line</t>
  </si>
  <si>
    <t>682015020</t>
  </si>
  <si>
    <t>Svejsehængsel rå 150 mm c-line</t>
  </si>
  <si>
    <t>682018020</t>
  </si>
  <si>
    <t>Svejsehængsel rå 180 mm c-line</t>
  </si>
  <si>
    <t>684010016</t>
  </si>
  <si>
    <t>Svejsehængsel RF 100 mm c-line RF 304</t>
  </si>
  <si>
    <t>685012016</t>
  </si>
  <si>
    <t>Svejsehængsel RF 120 mm c-line RF 316</t>
  </si>
  <si>
    <t>684004008</t>
  </si>
  <si>
    <t>Svejsehængsel RF 40 mm c-line RF 304</t>
  </si>
  <si>
    <t>684006010</t>
  </si>
  <si>
    <t>Svejsehængsel RF 60 mm c-line RF 304</t>
  </si>
  <si>
    <t>684008013</t>
  </si>
  <si>
    <t>Svejsehængsel RF 80 mm c-line RF 304</t>
  </si>
  <si>
    <t>684012016</t>
  </si>
  <si>
    <t>Svejsehængsel RF 120 mm c-line RF 304</t>
  </si>
  <si>
    <t>684013518</t>
  </si>
  <si>
    <t>Svejsehængsel RF 135 mm c-line RF 304</t>
  </si>
  <si>
    <t>684018020</t>
  </si>
  <si>
    <t>Svejsehængsel RF 180 mm c-line RF 304</t>
  </si>
  <si>
    <t>1001801568</t>
  </si>
  <si>
    <t>bel_46_00079 |</t>
  </si>
  <si>
    <t>1000600308</t>
  </si>
  <si>
    <t>A000048 |</t>
  </si>
  <si>
    <t>1000902499</t>
  </si>
  <si>
    <t>111-803-a |</t>
  </si>
  <si>
    <t>1000902500</t>
  </si>
  <si>
    <t>111-803-b |</t>
  </si>
  <si>
    <t>1000600365</t>
  </si>
  <si>
    <t>10-640 |</t>
  </si>
  <si>
    <t>1000401115</t>
  </si>
  <si>
    <t>K1305273A |</t>
  </si>
  <si>
    <t>1000902502</t>
  </si>
  <si>
    <t>132 |</t>
  </si>
  <si>
    <t>1015100016</t>
  </si>
  <si>
    <t>1024774_01 samlet |</t>
  </si>
  <si>
    <t>1015100016-16</t>
  </si>
  <si>
    <t>1024774_06 |</t>
  </si>
  <si>
    <t>1015100039-1</t>
  </si>
  <si>
    <t>1015100039-2</t>
  </si>
  <si>
    <t>RHS |</t>
  </si>
  <si>
    <t>1015100039-3</t>
  </si>
  <si>
    <t>1024774_02 |</t>
  </si>
  <si>
    <t>1015100039-4</t>
  </si>
  <si>
    <t>1024774_02_Mir |</t>
  </si>
  <si>
    <t>1015100039-7</t>
  </si>
  <si>
    <t>1024774_05 |</t>
  </si>
  <si>
    <t>1015100039-12</t>
  </si>
  <si>
    <t>1024774_05_Mir |</t>
  </si>
  <si>
    <t>1015100039-8</t>
  </si>
  <si>
    <t>1015100039-9</t>
  </si>
  <si>
    <t>1024774_08 |</t>
  </si>
  <si>
    <t>1015100039-10</t>
  </si>
  <si>
    <t>1024774_09 |</t>
  </si>
  <si>
    <t>1015100039-14</t>
  </si>
  <si>
    <t>1024774_09_Mir |</t>
  </si>
  <si>
    <t>1000600366</t>
  </si>
  <si>
    <t>10-641-002 |</t>
  </si>
  <si>
    <t>1000600367</t>
  </si>
  <si>
    <t>10-641-003 |</t>
  </si>
  <si>
    <t>1000600368</t>
  </si>
  <si>
    <t>10-641-004 |</t>
  </si>
  <si>
    <t>1000600369</t>
  </si>
  <si>
    <t>10-641-005 |</t>
  </si>
  <si>
    <t>1000600370</t>
  </si>
  <si>
    <t>10-641-006 |</t>
  </si>
  <si>
    <t>1000800041</t>
  </si>
  <si>
    <t>Tg: 1000305119</t>
  </si>
  <si>
    <t>1000902450</t>
  </si>
  <si>
    <t>9410-5 |</t>
  </si>
  <si>
    <t>1000902451</t>
  </si>
  <si>
    <t>9410-1 |</t>
  </si>
  <si>
    <t>1000902452</t>
  </si>
  <si>
    <t>9410-4 |</t>
  </si>
  <si>
    <t>1000902453</t>
  </si>
  <si>
    <t>9410-6 |</t>
  </si>
  <si>
    <t>1001805171</t>
  </si>
  <si>
    <t>std-as-010-b |</t>
  </si>
  <si>
    <t>1000600359</t>
  </si>
  <si>
    <t>59-309-001 |</t>
  </si>
  <si>
    <t>1000600360</t>
  </si>
  <si>
    <t>59-308-001 |</t>
  </si>
  <si>
    <t>L0405262F |</t>
  </si>
  <si>
    <t>1000902456</t>
  </si>
  <si>
    <t>223-214 |</t>
  </si>
  <si>
    <t>1000902455</t>
  </si>
  <si>
    <t>235-193 |</t>
  </si>
  <si>
    <t>1000902457</t>
  </si>
  <si>
    <t>331-145 |</t>
  </si>
  <si>
    <t>1000902458-4</t>
  </si>
  <si>
    <t>5035L |</t>
  </si>
  <si>
    <t>1000400706-2</t>
  </si>
  <si>
    <t>1000400706-3</t>
  </si>
  <si>
    <t>1000400706-4</t>
  </si>
  <si>
    <t>1000400706-5</t>
  </si>
  <si>
    <t>1000400358</t>
  </si>
  <si>
    <t>E0703276a |</t>
  </si>
  <si>
    <t>1000400706-1</t>
  </si>
  <si>
    <t>1000902458-16</t>
  </si>
  <si>
    <t>4103LB |</t>
  </si>
  <si>
    <t>1000600362</t>
  </si>
  <si>
    <t>1000600363</t>
  </si>
  <si>
    <t>1000902458-1</t>
  </si>
  <si>
    <t>2440LB |</t>
  </si>
  <si>
    <t>1000902458-23</t>
  </si>
  <si>
    <t>1104LB |</t>
  </si>
  <si>
    <t>682004008</t>
  </si>
  <si>
    <t>Svejsehængsel rå 40 mm c-line</t>
  </si>
  <si>
    <t>685008013</t>
  </si>
  <si>
    <t>Svejsehængsel RF 80 mm c-line RF 316</t>
  </si>
  <si>
    <t>685010016</t>
  </si>
  <si>
    <t>Svejsehængsel RF 100 mm c-line RF 316</t>
  </si>
  <si>
    <t>685015020</t>
  </si>
  <si>
    <t>Svejsehængsel RF 150 mm c-line RF 316</t>
  </si>
  <si>
    <t>L9808074B |</t>
  </si>
  <si>
    <t>1000400720-1</t>
  </si>
  <si>
    <t>1000400720-2</t>
  </si>
  <si>
    <t>1000600371</t>
  </si>
  <si>
    <t>A000398 |</t>
  </si>
  <si>
    <t>endeplade svejses 10 mm inde i hver ende.</t>
  </si>
  <si>
    <t xml:space="preserve"> endeplade svejses 13mm inde i hver ende.</t>
  </si>
  <si>
    <t>Pos. 7, 8 og 9 skæres uden huller</t>
  </si>
  <si>
    <t>Pos. 8,10 og 11 skæres uden huller</t>
  </si>
  <si>
    <t>Pos.6 skæres uden hul</t>
  </si>
  <si>
    <t>laves a9, så de efter bearbejdning er a4.</t>
  </si>
  <si>
    <t>Alt bearbejdning laves af Tresu.</t>
  </si>
  <si>
    <t xml:space="preserve"> Domex 240</t>
  </si>
  <si>
    <t>Domex 240</t>
  </si>
  <si>
    <t>Un</t>
  </si>
  <si>
    <t>Lang</t>
  </si>
  <si>
    <t>TxtTp</t>
  </si>
  <si>
    <t>TxtNo</t>
  </si>
  <si>
    <t>Beskrivlese</t>
  </si>
  <si>
    <t>69902000</t>
  </si>
  <si>
    <t>|Rockwool 1596766</t>
  </si>
  <si>
    <t>Niels Melgaard Christensen</t>
  </si>
  <si>
    <t>49 12 68 00</t>
  </si>
  <si>
    <t>23 46 44 59</t>
  </si>
  <si>
    <t>John Møller Bruun</t>
  </si>
  <si>
    <t>Jan Ebsen</t>
  </si>
  <si>
    <t>25 11 83 50</t>
  </si>
  <si>
    <t>LevMåde</t>
  </si>
  <si>
    <t>Jacob Aaskov</t>
  </si>
  <si>
    <t>Torben Møller Jensen</t>
  </si>
  <si>
    <t>Ib Kjer</t>
  </si>
  <si>
    <t>21 61 68 19</t>
  </si>
  <si>
    <t>DelMt</t>
  </si>
  <si>
    <t>LnNo</t>
  </si>
  <si>
    <t>Afhentes</t>
  </si>
  <si>
    <t>Save/Klippe</t>
  </si>
  <si>
    <t>20 72 51 95</t>
  </si>
  <si>
    <t>Rasmus Højrup</t>
  </si>
  <si>
    <t>Peter Henriksen</t>
  </si>
  <si>
    <t>Jes Kjær Larsen</t>
  </si>
  <si>
    <t>22 74 98 29</t>
  </si>
  <si>
    <t>Henrik Bilov ( Værkfører )</t>
  </si>
  <si>
    <t>Afhentning/bestilling</t>
  </si>
  <si>
    <t>Kim Orloff</t>
  </si>
  <si>
    <t>1000500339</t>
  </si>
  <si>
    <t>SKAL skæres sammen med en større ring</t>
  </si>
  <si>
    <t>1015200172-2</t>
  </si>
  <si>
    <t>1015250165</t>
  </si>
  <si>
    <t>4420400041002</t>
  </si>
  <si>
    <t>F-M4-2</t>
  </si>
  <si>
    <t>26 28 12 90</t>
  </si>
  <si>
    <t>26 37 27 26</t>
  </si>
  <si>
    <t>Jens Sandager</t>
  </si>
  <si>
    <t>88 70 10 94</t>
  </si>
  <si>
    <t>61 20 61 94</t>
  </si>
  <si>
    <t>Hanne Solgaard</t>
  </si>
  <si>
    <t>88 70 11 26</t>
  </si>
  <si>
    <t>Morten Drejer Pakhrin</t>
  </si>
  <si>
    <t>Kenn Jensen</t>
  </si>
  <si>
    <t>20 14 15 52</t>
  </si>
  <si>
    <t>Sum af Antal</t>
  </si>
  <si>
    <t>Frede Andersen</t>
  </si>
  <si>
    <t>20 86 51 44</t>
  </si>
  <si>
    <t>Matriale</t>
  </si>
  <si>
    <t>30 51 21 47</t>
  </si>
  <si>
    <t>Rene Duus</t>
  </si>
  <si>
    <t>Henrik A Olesen</t>
  </si>
  <si>
    <t>20 33 18 84</t>
  </si>
  <si>
    <t>40 38 47 36</t>
  </si>
  <si>
    <t>Michael Østergaard</t>
  </si>
  <si>
    <t>Steen Alnøe</t>
  </si>
  <si>
    <t>74 84 54 54</t>
  </si>
  <si>
    <t>Jens</t>
  </si>
  <si>
    <t>29 62 43 42</t>
  </si>
  <si>
    <t>Ole Svendsen</t>
  </si>
  <si>
    <t>52 81 43 22</t>
  </si>
  <si>
    <t>Svend Petermann</t>
  </si>
  <si>
    <t>30 32 96 38</t>
  </si>
  <si>
    <t>Poul Horn</t>
  </si>
  <si>
    <t>79 14 92 00</t>
  </si>
  <si>
    <t>Sort</t>
  </si>
  <si>
    <t>Dorit Krawczyk</t>
  </si>
  <si>
    <t>Tonni Paamand Jensen</t>
  </si>
  <si>
    <t>76 94 64 77</t>
  </si>
  <si>
    <t>Betegn</t>
  </si>
  <si>
    <t>nøgle</t>
  </si>
  <si>
    <t>Dt1</t>
  </si>
  <si>
    <t>Dato</t>
  </si>
  <si>
    <t>Sort 2</t>
  </si>
  <si>
    <t>Sort 3</t>
  </si>
  <si>
    <t>Nøgle 2</t>
  </si>
  <si>
    <t>Tom Rohde</t>
  </si>
  <si>
    <t>30 22 95 35</t>
  </si>
  <si>
    <t>1038400019</t>
  </si>
  <si>
    <t>Gevind efter buk</t>
  </si>
  <si>
    <t>20 43 51 57</t>
  </si>
  <si>
    <t>Thomas M. Dinesen</t>
  </si>
  <si>
    <t>76 88 22 40</t>
  </si>
  <si>
    <t>Finn Larsen</t>
  </si>
  <si>
    <t>Bærer</t>
  </si>
  <si>
    <t>Betegnelse</t>
  </si>
  <si>
    <t>Beholdning</t>
  </si>
  <si>
    <t>Pladevægt</t>
  </si>
  <si>
    <t xml:space="preserve">Tykkelse </t>
  </si>
  <si>
    <t xml:space="preserve">Plader  </t>
  </si>
  <si>
    <t xml:space="preserve">Resveret </t>
  </si>
  <si>
    <t xml:space="preserve">FIFO pris  </t>
  </si>
  <si>
    <t>Kai Andersen</t>
  </si>
  <si>
    <t>27 81 08 33</t>
  </si>
  <si>
    <t>U-lev</t>
  </si>
  <si>
    <t>74 82 00 03</t>
  </si>
  <si>
    <t>30 17 73 06</t>
  </si>
  <si>
    <t>Ulrik Andreasen</t>
  </si>
  <si>
    <t>76 12 33 62</t>
  </si>
  <si>
    <t>Michael Søgaard</t>
  </si>
  <si>
    <t>40 75 93 32</t>
  </si>
  <si>
    <t>30 82 94 55</t>
  </si>
  <si>
    <t>61 15 00 99</t>
  </si>
  <si>
    <t>Jens Mortensen</t>
  </si>
  <si>
    <t>23 11 51 24</t>
  </si>
  <si>
    <t>Allan Laursen</t>
  </si>
  <si>
    <t>4089 4478</t>
  </si>
  <si>
    <t>Malene Buus Krammer</t>
  </si>
  <si>
    <t>72 16 05 76</t>
  </si>
  <si>
    <t>Henrik Hansen</t>
  </si>
  <si>
    <t>DelNm</t>
  </si>
  <si>
    <t>DelAd1</t>
  </si>
  <si>
    <t>DelAd2</t>
  </si>
  <si>
    <t>DelPNo</t>
  </si>
  <si>
    <t>DelPArea</t>
  </si>
  <si>
    <t>Nick Mogensen</t>
  </si>
  <si>
    <t>75 36 81 87</t>
  </si>
  <si>
    <t>20 22 03 98</t>
  </si>
  <si>
    <t>Karsten Nielsen</t>
  </si>
  <si>
    <t>Anette Christensen</t>
  </si>
  <si>
    <t>Hans Scriver</t>
  </si>
  <si>
    <t>20 23 76 88</t>
  </si>
  <si>
    <t>Leif Nielsen</t>
  </si>
  <si>
    <t>Pia Scriver</t>
  </si>
  <si>
    <t>Anders Pedersen</t>
  </si>
  <si>
    <t>21 62 93 08</t>
  </si>
  <si>
    <t>Martin Pedersen</t>
  </si>
  <si>
    <t>22 12 93 08</t>
  </si>
  <si>
    <t>Michael H Andersen</t>
  </si>
  <si>
    <t>Jørgen Lindberg</t>
  </si>
  <si>
    <t>26 72 29 74</t>
  </si>
  <si>
    <t>K.Varenr.</t>
  </si>
  <si>
    <t>KundeVarenr.</t>
  </si>
  <si>
    <t>Claus Bjerum Nielsen</t>
  </si>
  <si>
    <t>Hans Peter Nielsen</t>
  </si>
  <si>
    <t>40980899</t>
  </si>
  <si>
    <t>Peter Lauridsen</t>
  </si>
  <si>
    <t>Allan Jessen</t>
  </si>
  <si>
    <t>40 10 21 76</t>
  </si>
  <si>
    <t>Hans Dideriksen</t>
  </si>
  <si>
    <t>75 94 59 55</t>
  </si>
  <si>
    <t>29 81 03 17</t>
  </si>
  <si>
    <t>21 42 33 88</t>
  </si>
  <si>
    <t>Torben Knudsen</t>
  </si>
  <si>
    <t>40 45 24 99</t>
  </si>
  <si>
    <t>Stregkode</t>
  </si>
  <si>
    <t>Gr5</t>
  </si>
  <si>
    <t>tjek</t>
  </si>
  <si>
    <t>Link  hvordan</t>
  </si>
  <si>
    <t>9816</t>
  </si>
  <si>
    <t>Per Normann</t>
  </si>
  <si>
    <t>79 16 65 95</t>
  </si>
  <si>
    <t>Henrik Haven</t>
  </si>
  <si>
    <t>Claus Skytt</t>
  </si>
  <si>
    <t>29 72 02 11</t>
  </si>
  <si>
    <t>Hanne Dalgaard</t>
  </si>
  <si>
    <t>Heines Nielsen</t>
  </si>
  <si>
    <t>74 54 71 53</t>
  </si>
  <si>
    <t>20 97 92 76</t>
  </si>
  <si>
    <t>Erik L Andersen</t>
  </si>
  <si>
    <t>25 34 14 34</t>
  </si>
  <si>
    <t>Råvarebetegnelse</t>
  </si>
  <si>
    <t>Christian Vang Pedersen</t>
  </si>
  <si>
    <t>Deling</t>
  </si>
  <si>
    <t>OplNest</t>
  </si>
  <si>
    <t>1024300032</t>
  </si>
  <si>
    <t>Tegning sendes med til LPM</t>
  </si>
  <si>
    <t>1014700128</t>
  </si>
  <si>
    <t>Fritz Schur Teknik sender dele</t>
  </si>
  <si>
    <t>Skal kontrol måles efter tegning</t>
  </si>
  <si>
    <t>Carsten Bejer Hermansen</t>
  </si>
  <si>
    <t>40 92 44 58</t>
  </si>
  <si>
    <t>Jes Ravn</t>
  </si>
  <si>
    <t>21 27 45 07</t>
  </si>
  <si>
    <t>1007700027</t>
  </si>
  <si>
    <t>OBS !!!  centerplade leveres med</t>
  </si>
  <si>
    <t>Søren T. Pedersen</t>
  </si>
  <si>
    <t>22 12 71 72</t>
  </si>
  <si>
    <t>21677080</t>
  </si>
  <si>
    <t>Lars Rosendahl</t>
  </si>
  <si>
    <t>1024300006</t>
  </si>
  <si>
    <t>U1-1002800009</t>
  </si>
  <si>
    <t>Pris inkl. miljøtillæg.</t>
  </si>
  <si>
    <t>1020301756</t>
  </si>
  <si>
    <t>5 stk. på lager d.28-10-2014</t>
  </si>
  <si>
    <t>Ivan Møller Nielsen</t>
  </si>
  <si>
    <t>Asbjørn Pedersen</t>
  </si>
  <si>
    <t>23 40 25 73</t>
  </si>
  <si>
    <t>Erling</t>
  </si>
  <si>
    <t>Mogens Schmidt</t>
  </si>
  <si>
    <t>20 80 05 79</t>
  </si>
  <si>
    <t>Torben Hedeggård</t>
  </si>
  <si>
    <t>51 20 60 90</t>
  </si>
  <si>
    <t>Jacob Ulv Christensen</t>
  </si>
  <si>
    <t>40 81 77 34</t>
  </si>
  <si>
    <t>Stk.</t>
  </si>
  <si>
    <t>20 32 09 52</t>
  </si>
  <si>
    <t>Jonas Dalsgaard</t>
  </si>
  <si>
    <t>Gr4</t>
  </si>
  <si>
    <t>Inf2</t>
  </si>
  <si>
    <t>Gunnar Hagensen</t>
  </si>
  <si>
    <t>75 17 73 22</t>
  </si>
  <si>
    <t>86 82 43 66</t>
  </si>
  <si>
    <t>40 25 41 11</t>
  </si>
  <si>
    <t>22 21 17 17</t>
  </si>
  <si>
    <t>Lau Jepsen</t>
  </si>
  <si>
    <t>Niels Peter</t>
  </si>
  <si>
    <t>20 15 27 51</t>
  </si>
  <si>
    <t>Kennet Vallø</t>
  </si>
  <si>
    <t>Thomas Therkel Nielsen</t>
  </si>
  <si>
    <t>73 64 35 21</t>
  </si>
  <si>
    <t>Martin Rosendahl</t>
  </si>
  <si>
    <t>28 91 58 03</t>
  </si>
  <si>
    <t>PurcNo</t>
  </si>
  <si>
    <t>OrdreNo</t>
  </si>
  <si>
    <t>Bekriv.</t>
  </si>
  <si>
    <t>1020300099</t>
  </si>
  <si>
    <t>Kontrolkort udfyldes</t>
  </si>
  <si>
    <t>1019200025</t>
  </si>
  <si>
    <t>Der må ikke være microjoin i ø41 hul</t>
  </si>
  <si>
    <t>Finn Just</t>
  </si>
  <si>
    <t>20 63 15 51</t>
  </si>
  <si>
    <t>Ann L. Sørensen</t>
  </si>
  <si>
    <t>Lone McGowan</t>
  </si>
  <si>
    <t>24 94 42 90</t>
  </si>
  <si>
    <t>Flemming Jacobsen</t>
  </si>
  <si>
    <t>4010 3248</t>
  </si>
  <si>
    <t>1016300061</t>
  </si>
  <si>
    <t>Meget vigtig at højden er ens i begge ender</t>
  </si>
  <si>
    <t>1015100057L</t>
  </si>
  <si>
    <t>Certifikat nr. graveres så det er synlig</t>
  </si>
  <si>
    <t>1016300333</t>
  </si>
  <si>
    <t>26 16 09 81</t>
  </si>
  <si>
    <t>29 61 38 64</t>
  </si>
  <si>
    <t>Bo Juhl Petersen</t>
  </si>
  <si>
    <t>30 30 15 33</t>
  </si>
  <si>
    <t>22 24 04 12</t>
  </si>
  <si>
    <t>Søren Thomsen</t>
  </si>
  <si>
    <t>76 73 12 04</t>
  </si>
  <si>
    <t>Jens Kindberg</t>
  </si>
  <si>
    <t>76261993</t>
  </si>
  <si>
    <t>Allan Johansen</t>
  </si>
  <si>
    <t>75 17 62 40</t>
  </si>
  <si>
    <t>93 94 62 40</t>
  </si>
  <si>
    <t>Brian Bæk</t>
  </si>
  <si>
    <t>87 88 00 82</t>
  </si>
  <si>
    <t>Stefan Morell Sønderup</t>
  </si>
  <si>
    <t>Hans Larsen</t>
  </si>
  <si>
    <t>40 78 65 10</t>
  </si>
  <si>
    <t>Bjarne Nielsen</t>
  </si>
  <si>
    <t>41 99 90 05</t>
  </si>
  <si>
    <t>Jens Lauridsen</t>
  </si>
  <si>
    <t>76 13 40 54</t>
  </si>
  <si>
    <t>Anders Høy Kornerup</t>
  </si>
  <si>
    <t>Lone</t>
  </si>
  <si>
    <t>Martin P Schmidt</t>
  </si>
  <si>
    <t>76 94 64 72</t>
  </si>
  <si>
    <t>Camilla Tobøl Andersen</t>
  </si>
  <si>
    <t>79 16 68 96</t>
  </si>
  <si>
    <t>Brian Culmsee</t>
  </si>
  <si>
    <t>26 79 38 04</t>
  </si>
  <si>
    <t>Kurt Andersen</t>
  </si>
  <si>
    <t>Preben Leth</t>
  </si>
  <si>
    <t>Berit Gregersen</t>
  </si>
  <si>
    <t>Kim Arly Lylloff</t>
  </si>
  <si>
    <t>27 10 96 82</t>
  </si>
  <si>
    <t>Søren M Høyer</t>
  </si>
  <si>
    <t>29 38 11 33</t>
  </si>
  <si>
    <t>Ole Refshauge</t>
  </si>
  <si>
    <t>28 68 82 90</t>
  </si>
  <si>
    <t>ShpActNo</t>
  </si>
  <si>
    <t>Finn Overgård Henningsen</t>
  </si>
  <si>
    <t>Steffen O Tønder</t>
  </si>
  <si>
    <t>23 72 58 29</t>
  </si>
  <si>
    <t>Tom Lindhardt</t>
  </si>
  <si>
    <t>76 88 13 24</t>
  </si>
  <si>
    <t>Arne Matzen</t>
  </si>
  <si>
    <t>Thomas Nielsen</t>
  </si>
  <si>
    <t>23 39 72 67</t>
  </si>
  <si>
    <t>Ari Lauridsen</t>
  </si>
  <si>
    <t>74 77 77 44</t>
  </si>
  <si>
    <t>29 89 35 33</t>
  </si>
  <si>
    <t>Kim Egelund</t>
  </si>
  <si>
    <t>22 93 77 25</t>
  </si>
  <si>
    <t>74 82 07 75</t>
  </si>
  <si>
    <t>27 50 33 83</t>
  </si>
  <si>
    <t>Steen Henrik Sloth</t>
  </si>
  <si>
    <t>75 85 12 87</t>
  </si>
  <si>
    <t>20 45 87 12</t>
  </si>
  <si>
    <t>Kim Hedegaard</t>
  </si>
  <si>
    <t>29 11 29 62</t>
  </si>
  <si>
    <t>Lauge Nielsen</t>
  </si>
  <si>
    <t>21 64 51 11</t>
  </si>
  <si>
    <t>Jakob Dupont Olesen</t>
  </si>
  <si>
    <t>21 60 97 12</t>
  </si>
  <si>
    <t>Jan Sørensen</t>
  </si>
  <si>
    <t>28 78 13 85</t>
  </si>
  <si>
    <t>Henning Schmidt</t>
  </si>
  <si>
    <t>40 54 57 89</t>
  </si>
  <si>
    <t>Alex Lyngsøe</t>
  </si>
  <si>
    <t>Lars Kruse</t>
  </si>
  <si>
    <t>Kristian Bendix Drejer</t>
  </si>
  <si>
    <t>Bo Maimburg</t>
  </si>
  <si>
    <t>21 75 03 26</t>
  </si>
  <si>
    <t>Benny Løgstrup</t>
  </si>
  <si>
    <t>Gregers Bruun</t>
  </si>
  <si>
    <t>Brian Juhl</t>
  </si>
  <si>
    <t>76 78 50 50</t>
  </si>
  <si>
    <t>Bo Djerf</t>
  </si>
  <si>
    <t>30 23 61 79</t>
  </si>
  <si>
    <t>Thomas Solvang</t>
  </si>
  <si>
    <t>Nm2</t>
  </si>
  <si>
    <t>Lev.adr.:</t>
  </si>
  <si>
    <t>DocGr</t>
  </si>
  <si>
    <t>FileNm</t>
  </si>
  <si>
    <t>1020302065</t>
  </si>
  <si>
    <t>Bejdses inden fugning</t>
  </si>
  <si>
    <t>1024300034</t>
  </si>
  <si>
    <t>4400501230010</t>
  </si>
  <si>
    <t>FH4-M4-10</t>
  </si>
  <si>
    <t>4400401230030</t>
  </si>
  <si>
    <t>FH4-M4-30</t>
  </si>
  <si>
    <t>Gantech bil</t>
  </si>
  <si>
    <t>76 88 16 68</t>
  </si>
  <si>
    <t>Ulla Pedersen</t>
  </si>
  <si>
    <t>Jørgen Pedersen</t>
  </si>
  <si>
    <t>Peter Brink</t>
  </si>
  <si>
    <t>26 24 49 96</t>
  </si>
  <si>
    <t>Ole Jørgensen</t>
  </si>
  <si>
    <t>40 21 79 85</t>
  </si>
  <si>
    <t>Leif Lauritsen</t>
  </si>
  <si>
    <t>51 15 36 67</t>
  </si>
  <si>
    <t>Thomas Aaskov</t>
  </si>
  <si>
    <t>21 86 94 55</t>
  </si>
  <si>
    <t>Annemarie Skipper Andersen</t>
  </si>
  <si>
    <t>Kasper</t>
  </si>
  <si>
    <t>27 15 35 33</t>
  </si>
  <si>
    <t>Verner</t>
  </si>
  <si>
    <t>40 15 30 32</t>
  </si>
  <si>
    <t>Mark Vind</t>
  </si>
  <si>
    <t>Gr11</t>
  </si>
  <si>
    <t>Leon Olesen</t>
  </si>
  <si>
    <t>75 43 15 93</t>
  </si>
  <si>
    <t>40 53 15 93</t>
  </si>
  <si>
    <t>1024300004</t>
  </si>
  <si>
    <t>Val1</t>
  </si>
  <si>
    <t>Tegning medsendes til LPM</t>
  </si>
  <si>
    <t>1024300035</t>
  </si>
  <si>
    <t>Kontrol måles og skrives på tegning</t>
  </si>
  <si>
    <t>Paw Nedergaard</t>
  </si>
  <si>
    <t>75 39 10 82</t>
  </si>
  <si>
    <t>60 17 10 47</t>
  </si>
  <si>
    <t>Gr6</t>
  </si>
  <si>
    <t>Morten Pedersen</t>
  </si>
  <si>
    <t>Qty1</t>
  </si>
  <si>
    <t>Txt1</t>
  </si>
  <si>
    <t>Noo</t>
  </si>
  <si>
    <t>Txt2</t>
  </si>
  <si>
    <t>Frank Agergaard</t>
  </si>
  <si>
    <t>89 30 45 00</t>
  </si>
  <si>
    <t>61 62 19 73</t>
  </si>
  <si>
    <t>Lene Bech</t>
  </si>
  <si>
    <t>76 72 70 41</t>
  </si>
  <si>
    <t>Daniel</t>
  </si>
  <si>
    <t>20630543</t>
  </si>
  <si>
    <t>Per Segato</t>
  </si>
  <si>
    <t>23 80 53 19</t>
  </si>
  <si>
    <t>Poul Kim Madsen</t>
  </si>
  <si>
    <t>73 64 35 11</t>
  </si>
  <si>
    <t>22 99 07 69</t>
  </si>
  <si>
    <t>Søren Nielsen</t>
  </si>
  <si>
    <t>20 78 30 12</t>
  </si>
  <si>
    <t>Diana</t>
  </si>
  <si>
    <t>Martin D. H. Petersen</t>
  </si>
  <si>
    <t>R9000</t>
  </si>
  <si>
    <t>90</t>
  </si>
  <si>
    <t>Mogens Larsen</t>
  </si>
  <si>
    <t>20 25 10 04</t>
  </si>
  <si>
    <t>44 54 17 65</t>
  </si>
  <si>
    <t>Niels Jørgen Davidsen</t>
  </si>
  <si>
    <t>76 10 97 17</t>
  </si>
  <si>
    <t>Bo Jensen</t>
  </si>
  <si>
    <t>sortering</t>
  </si>
  <si>
    <t>TrInf1</t>
  </si>
  <si>
    <t>Sort2</t>
  </si>
  <si>
    <t>Hans Henrik</t>
  </si>
  <si>
    <t>20 80 03 19</t>
  </si>
  <si>
    <t>R1100</t>
  </si>
  <si>
    <t>4400600111035</t>
  </si>
  <si>
    <t>FH-M6-35ZI</t>
  </si>
  <si>
    <t>Poul Lamhauge</t>
  </si>
  <si>
    <t>41 19 20 07</t>
  </si>
  <si>
    <t>FH4-M5-15</t>
  </si>
  <si>
    <t>4400801230020</t>
  </si>
  <si>
    <t>FH4-M8-20</t>
  </si>
  <si>
    <t>73 64 35 53</t>
  </si>
  <si>
    <t>Jesper Christensen</t>
  </si>
  <si>
    <t>27 21 11 15</t>
  </si>
  <si>
    <t>1005400220</t>
  </si>
  <si>
    <t>Skal laves på big format</t>
  </si>
  <si>
    <t>61 42 32 22</t>
  </si>
  <si>
    <t>Per Jacobsen</t>
  </si>
  <si>
    <t>Jens Erik</t>
  </si>
  <si>
    <t>40 12 36 96</t>
  </si>
  <si>
    <t>SupNo</t>
  </si>
  <si>
    <t>SupProd</t>
  </si>
  <si>
    <t>SupDescr</t>
  </si>
  <si>
    <t>Shrt</t>
  </si>
  <si>
    <t>62434080</t>
  </si>
  <si>
    <t>32401</t>
  </si>
  <si>
    <t>62434120</t>
  </si>
  <si>
    <t>32415</t>
  </si>
  <si>
    <t>Hans Buch</t>
  </si>
  <si>
    <t>1023200046-2</t>
  </si>
  <si>
    <t>7670 975124</t>
  </si>
  <si>
    <t>3229762</t>
  </si>
  <si>
    <t>ØJEBOLT DIN580E FZB M10 GODK. TIL LØFT</t>
  </si>
  <si>
    <t>085 643</t>
  </si>
  <si>
    <t>Titgemeyer</t>
  </si>
  <si>
    <t>085 645</t>
  </si>
  <si>
    <t>085 647</t>
  </si>
  <si>
    <t>085 653</t>
  </si>
  <si>
    <t>689032001</t>
  </si>
  <si>
    <t>15.12.076</t>
  </si>
  <si>
    <t>4051001411040</t>
  </si>
  <si>
    <t>912100406</t>
  </si>
  <si>
    <t>Indv.6-KT.CH A4 CH 10X40</t>
  </si>
  <si>
    <t>4101001430</t>
  </si>
  <si>
    <t>985106</t>
  </si>
  <si>
    <t>Syrefast låsemøtrik A4 M10</t>
  </si>
  <si>
    <t>695320152</t>
  </si>
  <si>
    <t>BP62-7</t>
  </si>
  <si>
    <t>4051000113016</t>
  </si>
  <si>
    <t>12912100161</t>
  </si>
  <si>
    <t>4151000121</t>
  </si>
  <si>
    <t>125B101</t>
  </si>
  <si>
    <t>69900026</t>
  </si>
  <si>
    <t>03d18002003</t>
  </si>
  <si>
    <t>69900027</t>
  </si>
  <si>
    <t>729350</t>
  </si>
  <si>
    <t>69900029</t>
  </si>
  <si>
    <t>E3118022000 XAS22L</t>
  </si>
  <si>
    <t>Svejse nippel 22L</t>
  </si>
  <si>
    <t>69900030</t>
  </si>
  <si>
    <t>E3118018000 XAS18L</t>
  </si>
  <si>
    <t>Svejse nippel 18L</t>
  </si>
  <si>
    <t>69900031</t>
  </si>
  <si>
    <t>E3119010000 XAS10S</t>
  </si>
  <si>
    <t>Svejse nippel 10S</t>
  </si>
  <si>
    <t>69900032</t>
  </si>
  <si>
    <t>2423060R</t>
  </si>
  <si>
    <t>69900033</t>
  </si>
  <si>
    <t>2121560R</t>
  </si>
  <si>
    <t>69223010</t>
  </si>
  <si>
    <t>200-9401</t>
  </si>
  <si>
    <t>L-greb u/lås GDZN/PA</t>
  </si>
  <si>
    <t>69223011</t>
  </si>
  <si>
    <t>200-9599</t>
  </si>
  <si>
    <t>Stangstyr u/tunge</t>
  </si>
  <si>
    <t>69223012</t>
  </si>
  <si>
    <t>200-9601</t>
  </si>
  <si>
    <t>Adapter f/stangstyr</t>
  </si>
  <si>
    <t>69223013</t>
  </si>
  <si>
    <t>200-3606.3</t>
  </si>
  <si>
    <t>Stangføring</t>
  </si>
  <si>
    <t>69223015</t>
  </si>
  <si>
    <t>200-0618</t>
  </si>
  <si>
    <t>Tung kort</t>
  </si>
  <si>
    <t>1015100142</t>
  </si>
  <si>
    <t>EG-1R.140.36</t>
  </si>
  <si>
    <t>Rustfri greb</t>
  </si>
  <si>
    <t>69000012</t>
  </si>
  <si>
    <t>62406350</t>
  </si>
  <si>
    <t>5049811063</t>
  </si>
  <si>
    <t>69223014</t>
  </si>
  <si>
    <t>200-9404</t>
  </si>
  <si>
    <t>L-greb GDZN/PA u/lås</t>
  </si>
  <si>
    <t>62234500</t>
  </si>
  <si>
    <t>1400290</t>
  </si>
  <si>
    <t>S.Nippelrør 3/4-500 mm</t>
  </si>
  <si>
    <t>3020303023554</t>
  </si>
  <si>
    <t>525808</t>
  </si>
  <si>
    <t>085 600</t>
  </si>
  <si>
    <t>085 642</t>
  </si>
  <si>
    <t>085 644</t>
  </si>
  <si>
    <t>085 648</t>
  </si>
  <si>
    <t>085 650</t>
  </si>
  <si>
    <t>085 652</t>
  </si>
  <si>
    <t>085 604</t>
  </si>
  <si>
    <t>085 602</t>
  </si>
  <si>
    <t>085 606</t>
  </si>
  <si>
    <t>085 608</t>
  </si>
  <si>
    <t>085 610</t>
  </si>
  <si>
    <t>085 611</t>
  </si>
  <si>
    <t>085 612</t>
  </si>
  <si>
    <t>085 646</t>
  </si>
  <si>
    <t>085 649</t>
  </si>
  <si>
    <t>085 640</t>
  </si>
  <si>
    <t>31100100304851</t>
  </si>
  <si>
    <t>1150230</t>
  </si>
  <si>
    <t>6400003</t>
  </si>
  <si>
    <t>1953</t>
  </si>
  <si>
    <t>Foring type RIMK</t>
  </si>
  <si>
    <t>4600322100073</t>
  </si>
  <si>
    <t>304721</t>
  </si>
  <si>
    <t>69223016</t>
  </si>
  <si>
    <t>7-107</t>
  </si>
  <si>
    <t>Concealed Hinge Pr02 90°</t>
  </si>
  <si>
    <t>FH4-M5-10</t>
  </si>
  <si>
    <t>69431647</t>
  </si>
  <si>
    <t>ALSR101000021</t>
  </si>
  <si>
    <t>SLR 100 Ø114/101-55 AISI316</t>
  </si>
  <si>
    <t>69431648</t>
  </si>
  <si>
    <t>ALSR102000021</t>
  </si>
  <si>
    <t>SLR 200 Ø214/201-55 AISI316</t>
  </si>
  <si>
    <t>69900035</t>
  </si>
  <si>
    <t>33.360R</t>
  </si>
  <si>
    <t>Kantliste m/slange på ryg</t>
  </si>
  <si>
    <t>4200600050016</t>
  </si>
  <si>
    <t>1618602</t>
  </si>
  <si>
    <t>69900034</t>
  </si>
  <si>
    <t>037044</t>
  </si>
  <si>
    <t>Gasfjeder, 75N 6/15 100-255</t>
  </si>
  <si>
    <t>1024500079</t>
  </si>
  <si>
    <t>l</t>
  </si>
  <si>
    <t>LevInf</t>
  </si>
  <si>
    <t>Jyllak</t>
  </si>
  <si>
    <t>21466692</t>
  </si>
  <si>
    <t>75392214</t>
  </si>
  <si>
    <t>Jørgen Skov Hansen</t>
  </si>
  <si>
    <t>25 52 98 15</t>
  </si>
  <si>
    <t>Galvano</t>
  </si>
  <si>
    <t>U1-1030500083</t>
  </si>
  <si>
    <t>1030500080</t>
  </si>
  <si>
    <t>1030500069</t>
  </si>
  <si>
    <t>1030500070</t>
  </si>
  <si>
    <t>1030500071</t>
  </si>
  <si>
    <t>1030500072</t>
  </si>
  <si>
    <t>1030500073</t>
  </si>
  <si>
    <t>1030500065</t>
  </si>
  <si>
    <t>1030500066</t>
  </si>
  <si>
    <t>KAMF</t>
  </si>
  <si>
    <t>U1-1012400008</t>
  </si>
  <si>
    <t>U1-1014700131</t>
  </si>
  <si>
    <t>U1-1014700031</t>
  </si>
  <si>
    <t>U1-1014700087</t>
  </si>
  <si>
    <t>U1-1029900019</t>
  </si>
  <si>
    <t>U1-1012400010</t>
  </si>
  <si>
    <t>U1-1012400009</t>
  </si>
  <si>
    <t>U1-1014700068</t>
  </si>
  <si>
    <t>U1-1014700075</t>
  </si>
  <si>
    <t>U1-1014700078</t>
  </si>
  <si>
    <t>69430401</t>
  </si>
  <si>
    <t>69430402</t>
  </si>
  <si>
    <t>1052600009-1</t>
  </si>
  <si>
    <t>1052600009-2</t>
  </si>
  <si>
    <t>30100200001001</t>
  </si>
  <si>
    <t>682000003</t>
  </si>
  <si>
    <t>4600501200080</t>
  </si>
  <si>
    <t>4600481200100</t>
  </si>
  <si>
    <t>4600321200053</t>
  </si>
  <si>
    <t>4600302100035</t>
  </si>
  <si>
    <t>4600321200080</t>
  </si>
  <si>
    <t>4600322100035</t>
  </si>
  <si>
    <t>4600322100080</t>
  </si>
  <si>
    <t>4600401200080</t>
  </si>
  <si>
    <t>684000001</t>
  </si>
  <si>
    <t>U1-1048700004</t>
  </si>
  <si>
    <t>DOT</t>
  </si>
  <si>
    <t>U1-1023200030</t>
  </si>
  <si>
    <t>U1-1025500006</t>
  </si>
  <si>
    <t>U1-1025500007</t>
  </si>
  <si>
    <t>U1-1023200116</t>
  </si>
  <si>
    <t>U1-1023200115</t>
  </si>
  <si>
    <t>U1-1023200117</t>
  </si>
  <si>
    <t>U1-1017000019</t>
  </si>
  <si>
    <t>U1-1023200112</t>
  </si>
  <si>
    <t>U1-1023200110</t>
  </si>
  <si>
    <t>U1-1023200111</t>
  </si>
  <si>
    <t>U1-1023200123</t>
  </si>
  <si>
    <t>U1-1029900072</t>
  </si>
  <si>
    <t>U1-1023200104</t>
  </si>
  <si>
    <t>U1-1023200105</t>
  </si>
  <si>
    <t>U1-1023200106</t>
  </si>
  <si>
    <t>U1-1023200114</t>
  </si>
  <si>
    <t>U1-1038400248</t>
  </si>
  <si>
    <t>U1-1013300024</t>
  </si>
  <si>
    <t>U1-1013300025</t>
  </si>
  <si>
    <t>U1-1013300026</t>
  </si>
  <si>
    <t>U2-1029900016</t>
  </si>
  <si>
    <t>U1-1023200122</t>
  </si>
  <si>
    <t>U1-1015200033</t>
  </si>
  <si>
    <t>U1-1015200032</t>
  </si>
  <si>
    <t>U1-1023200101</t>
  </si>
  <si>
    <t>U1-1023200103</t>
  </si>
  <si>
    <t>U1-1025500005</t>
  </si>
  <si>
    <t>1019200012</t>
  </si>
  <si>
    <t>AB Jensen</t>
  </si>
  <si>
    <t>1024500072</t>
  </si>
  <si>
    <t>U1-1024500072</t>
  </si>
  <si>
    <t>1024500073</t>
  </si>
  <si>
    <t>U1-1024500073</t>
  </si>
  <si>
    <t>1020301974</t>
  </si>
  <si>
    <t>1020302070</t>
  </si>
  <si>
    <t>1020302071</t>
  </si>
  <si>
    <t>1049500032</t>
  </si>
  <si>
    <t>1018900203</t>
  </si>
  <si>
    <t>1018900204</t>
  </si>
  <si>
    <t>1020301703</t>
  </si>
  <si>
    <t>1020301704</t>
  </si>
  <si>
    <t>1020301593</t>
  </si>
  <si>
    <t>1030800014</t>
  </si>
  <si>
    <t>1030901172</t>
  </si>
  <si>
    <t>1018900202</t>
  </si>
  <si>
    <t>1018900205</t>
  </si>
  <si>
    <t>1030901158</t>
  </si>
  <si>
    <t>1030901180</t>
  </si>
  <si>
    <t>1030901184</t>
  </si>
  <si>
    <t>1030800017</t>
  </si>
  <si>
    <t>1030800016</t>
  </si>
  <si>
    <t>1030800018</t>
  </si>
  <si>
    <t>1030800019</t>
  </si>
  <si>
    <t>1020302069</t>
  </si>
  <si>
    <t>1020302072</t>
  </si>
  <si>
    <t>1021900165</t>
  </si>
  <si>
    <t>Danskær</t>
  </si>
  <si>
    <t>1021900164</t>
  </si>
  <si>
    <t>1021900166</t>
  </si>
  <si>
    <t>1021900167</t>
  </si>
  <si>
    <t>1021500354</t>
  </si>
  <si>
    <t>U1-1010800083</t>
  </si>
  <si>
    <t>1021500353</t>
  </si>
  <si>
    <t>1021500355</t>
  </si>
  <si>
    <t>U2-1000100240</t>
  </si>
  <si>
    <t>Frifelt</t>
  </si>
  <si>
    <t>1030700016-4</t>
  </si>
  <si>
    <t>U1-1038400062</t>
  </si>
  <si>
    <t>U1-1038400066</t>
  </si>
  <si>
    <t>1028300009</t>
  </si>
  <si>
    <t>U1-1038400088</t>
  </si>
  <si>
    <t>U1-1008900027</t>
  </si>
  <si>
    <t>U1-1038400350-1</t>
  </si>
  <si>
    <t>U1-1038400349-2</t>
  </si>
  <si>
    <t>U1-1038400351-1</t>
  </si>
  <si>
    <t>U1-1038400353-1</t>
  </si>
  <si>
    <t>U1-1038400389-1</t>
  </si>
  <si>
    <t>1038400391-3</t>
  </si>
  <si>
    <t>U1-1038400349-1</t>
  </si>
  <si>
    <t>U1-1028300017</t>
  </si>
  <si>
    <t>U1-1020302161</t>
  </si>
  <si>
    <t>U1-1020302160</t>
  </si>
  <si>
    <t>U1-1020302154</t>
  </si>
  <si>
    <t>U1-1020302155</t>
  </si>
  <si>
    <t>1000100179-5</t>
  </si>
  <si>
    <t>U1-1015100146</t>
  </si>
  <si>
    <t>U1-1010800210</t>
  </si>
  <si>
    <t>U1-1015100139</t>
  </si>
  <si>
    <t>1028300018</t>
  </si>
  <si>
    <t>U1-1015100140</t>
  </si>
  <si>
    <t>U1-1015100141</t>
  </si>
  <si>
    <t>U1-1000100273</t>
  </si>
  <si>
    <t>U1-1020302152</t>
  </si>
  <si>
    <t>U1-1020302159</t>
  </si>
  <si>
    <t>1052600012</t>
  </si>
  <si>
    <t>1038400391-4</t>
  </si>
  <si>
    <t>U1-1038400389-2</t>
  </si>
  <si>
    <t>1000100115-2</t>
  </si>
  <si>
    <t>1000100223</t>
  </si>
  <si>
    <t>1008900031</t>
  </si>
  <si>
    <t>1030600001</t>
  </si>
  <si>
    <t>U1-1038400351-2</t>
  </si>
  <si>
    <t>U1-1038400352-2</t>
  </si>
  <si>
    <t>1030600005</t>
  </si>
  <si>
    <t>U1-1004700127-4</t>
  </si>
  <si>
    <t>U1-1015200112-1</t>
  </si>
  <si>
    <t>1014700150</t>
  </si>
  <si>
    <t>1014700148</t>
  </si>
  <si>
    <t>1014700149</t>
  </si>
  <si>
    <t>U1-1000201051</t>
  </si>
  <si>
    <t>U1-1013400009</t>
  </si>
  <si>
    <t>1051700002-2</t>
  </si>
  <si>
    <t>1051700003-2</t>
  </si>
  <si>
    <t>1004700127-4</t>
  </si>
  <si>
    <t>1030600004</t>
  </si>
  <si>
    <t>U1-1038400220</t>
  </si>
  <si>
    <t>1010800083</t>
  </si>
  <si>
    <t>1003200228</t>
  </si>
  <si>
    <t>U2-1038400157</t>
  </si>
  <si>
    <t>U2-1038400156</t>
  </si>
  <si>
    <t>U1-1038400219</t>
  </si>
  <si>
    <t>U1-1028300012</t>
  </si>
  <si>
    <t>1028300013</t>
  </si>
  <si>
    <t>1014700094-6</t>
  </si>
  <si>
    <t>U1-1038400189</t>
  </si>
  <si>
    <t>1022400011-3</t>
  </si>
  <si>
    <t>1015500072-6</t>
  </si>
  <si>
    <t>1015500072-5</t>
  </si>
  <si>
    <t>1020301747-2</t>
  </si>
  <si>
    <t>1020301747-3</t>
  </si>
  <si>
    <t>1020301747-4</t>
  </si>
  <si>
    <t>1000201063</t>
  </si>
  <si>
    <t>U1-1038400141</t>
  </si>
  <si>
    <t>U1-1038400143</t>
  </si>
  <si>
    <t>U1-1051700002-2</t>
  </si>
  <si>
    <t>U1-1008900066</t>
  </si>
  <si>
    <t>U1-1051700003-2</t>
  </si>
  <si>
    <t>1017100053-2</t>
  </si>
  <si>
    <t>U1-1030700016-4</t>
  </si>
  <si>
    <t>U2-1035300041</t>
  </si>
  <si>
    <t>U2-1035300087</t>
  </si>
  <si>
    <t>1013300027</t>
  </si>
  <si>
    <t>1013300028</t>
  </si>
  <si>
    <t>1013300029</t>
  </si>
  <si>
    <t>U1-1014700101</t>
  </si>
  <si>
    <t>U1-1014700108-2</t>
  </si>
  <si>
    <t>U1-1015500017</t>
  </si>
  <si>
    <t>U1-1020300080-5</t>
  </si>
  <si>
    <t>U1-1020300080-6</t>
  </si>
  <si>
    <t>U1-1022400011-3</t>
  </si>
  <si>
    <t>1008900062-8</t>
  </si>
  <si>
    <t>U1-1000100115-2</t>
  </si>
  <si>
    <t>U1-1000100223</t>
  </si>
  <si>
    <t>U1-1011000008</t>
  </si>
  <si>
    <t>U1-1014700094-5</t>
  </si>
  <si>
    <t>U1-1014700094-6</t>
  </si>
  <si>
    <t>U1-1020301641-11</t>
  </si>
  <si>
    <t>U1-1020301641-12</t>
  </si>
  <si>
    <t>1008900062-3</t>
  </si>
  <si>
    <t>1008900062-4</t>
  </si>
  <si>
    <t>U1-1008900062-6</t>
  </si>
  <si>
    <t>1008900062-11</t>
  </si>
  <si>
    <t>U1-1038400139</t>
  </si>
  <si>
    <t>1014700101</t>
  </si>
  <si>
    <t>1014700108-2</t>
  </si>
  <si>
    <t>U1-1038400246</t>
  </si>
  <si>
    <t>U1-1038400247</t>
  </si>
  <si>
    <t>1015500038-5</t>
  </si>
  <si>
    <t>U1-1038400137</t>
  </si>
  <si>
    <t>1035300087</t>
  </si>
  <si>
    <t>1052600015-2</t>
  </si>
  <si>
    <t>1052600015-3</t>
  </si>
  <si>
    <t>1052600015-4</t>
  </si>
  <si>
    <t>U1-1038400136</t>
  </si>
  <si>
    <t>U1-1038400229-2</t>
  </si>
  <si>
    <t>U1-1038400229-3</t>
  </si>
  <si>
    <t>1023200067</t>
  </si>
  <si>
    <t>U1-1038400129</t>
  </si>
  <si>
    <t>U1-1038400131</t>
  </si>
  <si>
    <t>U1-1038400130</t>
  </si>
  <si>
    <t>1008900028</t>
  </si>
  <si>
    <t>U1-1008900029</t>
  </si>
  <si>
    <t>U1-1038400229-1</t>
  </si>
  <si>
    <t>U1-1038400230-1</t>
  </si>
  <si>
    <t>U1-1038400230-2</t>
  </si>
  <si>
    <t>1000100237-1</t>
  </si>
  <si>
    <t>1008900062-10</t>
  </si>
  <si>
    <t>1008900062-12</t>
  </si>
  <si>
    <t>U1-1017100053-2</t>
  </si>
  <si>
    <t>U1-1000201061</t>
  </si>
  <si>
    <t>1000201062</t>
  </si>
  <si>
    <t>1008900027</t>
  </si>
  <si>
    <t>U1-1008900028</t>
  </si>
  <si>
    <t>U1-1008900031</t>
  </si>
  <si>
    <t>1023200052</t>
  </si>
  <si>
    <t>U1-1000500325</t>
  </si>
  <si>
    <t>1029200020</t>
  </si>
  <si>
    <t>1008900062-9</t>
  </si>
  <si>
    <t>1029900073</t>
  </si>
  <si>
    <t>U1-1017300064</t>
  </si>
  <si>
    <t>Ibsen Jensen</t>
  </si>
  <si>
    <t>U1-1017300065</t>
  </si>
  <si>
    <t>U1-1017300037</t>
  </si>
  <si>
    <t>U1-1030500046</t>
  </si>
  <si>
    <t>U1-1016404109</t>
  </si>
  <si>
    <t>U1-1031700001</t>
  </si>
  <si>
    <t>1000201032</t>
  </si>
  <si>
    <t>Bramidan</t>
  </si>
  <si>
    <t>1000201033</t>
  </si>
  <si>
    <t>1000201076</t>
  </si>
  <si>
    <t>1000201067</t>
  </si>
  <si>
    <t>1000201074</t>
  </si>
  <si>
    <t>1000201077</t>
  </si>
  <si>
    <t>1000201079</t>
  </si>
  <si>
    <t>1000201078</t>
  </si>
  <si>
    <t>1000201075</t>
  </si>
  <si>
    <t>U1-1017300066</t>
  </si>
  <si>
    <t>U1-1017300067</t>
  </si>
  <si>
    <t>U1-1017300072</t>
  </si>
  <si>
    <t>U1-1020301906</t>
  </si>
  <si>
    <t>U1-1020301907</t>
  </si>
  <si>
    <t>U1-1020302093</t>
  </si>
  <si>
    <t>U1-1054900007</t>
  </si>
  <si>
    <t>U1-1020301961</t>
  </si>
  <si>
    <t>U1-1020301963</t>
  </si>
  <si>
    <t>U1-1020301964</t>
  </si>
  <si>
    <t>U1-1020301960</t>
  </si>
  <si>
    <t>U1-1020302148</t>
  </si>
  <si>
    <t>U1-1020302149</t>
  </si>
  <si>
    <t>U1-1020301936</t>
  </si>
  <si>
    <t>U1-1020301939</t>
  </si>
  <si>
    <t>U1-1020302065</t>
  </si>
  <si>
    <t>U1-1020300831</t>
  </si>
  <si>
    <t>U1-1020300818</t>
  </si>
  <si>
    <t>U1-1020301962</t>
  </si>
  <si>
    <t>U1-1020301937</t>
  </si>
  <si>
    <t>U1-1015100100</t>
  </si>
  <si>
    <t>U1-1020301933</t>
  </si>
  <si>
    <t>U1-1020301938</t>
  </si>
  <si>
    <t>U1-1020301934</t>
  </si>
  <si>
    <t>U1-1020301935</t>
  </si>
  <si>
    <t>U1-1020302175</t>
  </si>
  <si>
    <t>U1-1020302174</t>
  </si>
  <si>
    <t>U1-1020302178</t>
  </si>
  <si>
    <t>U1-1020301941</t>
  </si>
  <si>
    <t>U1-1029200068</t>
  </si>
  <si>
    <t>U1-1023200120</t>
  </si>
  <si>
    <t>U1-1015100107-1</t>
  </si>
  <si>
    <t>U1-1015100107-2</t>
  </si>
  <si>
    <t>U1-1015100107-3</t>
  </si>
  <si>
    <t>U1-1023200118</t>
  </si>
  <si>
    <t>U1-1020302150</t>
  </si>
  <si>
    <t>U1-1015100104</t>
  </si>
  <si>
    <t>U1-1015100102</t>
  </si>
  <si>
    <t>U1-1015100105-1</t>
  </si>
  <si>
    <t>U1-1015100105-2</t>
  </si>
  <si>
    <t>U1-1029200071</t>
  </si>
  <si>
    <t>U1-1015100106</t>
  </si>
  <si>
    <t>U1-1020301800</t>
  </si>
  <si>
    <t>U1-1020300290</t>
  </si>
  <si>
    <t>U1-1030500079</t>
  </si>
  <si>
    <t>U1-1020302094</t>
  </si>
  <si>
    <t>U1-1020302095</t>
  </si>
  <si>
    <t>U1-1015100103</t>
  </si>
  <si>
    <t>U1-1020301927</t>
  </si>
  <si>
    <t>U1-1020301646</t>
  </si>
  <si>
    <t>U1-1053400002</t>
  </si>
  <si>
    <t>U1-1030500033</t>
  </si>
  <si>
    <t>U1-1020302008</t>
  </si>
  <si>
    <t>U1-1020301799</t>
  </si>
  <si>
    <t>U1-1020301982</t>
  </si>
  <si>
    <t>U1-1020300003</t>
  </si>
  <si>
    <t>U1-1023200100</t>
  </si>
  <si>
    <t>U1-1015100087</t>
  </si>
  <si>
    <t>U1-1015100086</t>
  </si>
  <si>
    <t>U1-1015100088</t>
  </si>
  <si>
    <t>U1-1017300021</t>
  </si>
  <si>
    <t>U1-1017300022</t>
  </si>
  <si>
    <t>U1-1017300034</t>
  </si>
  <si>
    <t>U1-1020300166</t>
  </si>
  <si>
    <t>U1-1023200107</t>
  </si>
  <si>
    <t>U1-1023200109</t>
  </si>
  <si>
    <t>U1-1020301567</t>
  </si>
  <si>
    <t>U1-1020301568</t>
  </si>
  <si>
    <t>U1-1020301570</t>
  </si>
  <si>
    <t>U1-1017300017</t>
  </si>
  <si>
    <t>U1-1017300018</t>
  </si>
  <si>
    <t>U1-1017300019</t>
  </si>
  <si>
    <t>U1-1017300035</t>
  </si>
  <si>
    <t>U1-1017300038</t>
  </si>
  <si>
    <t>U1-1017300046</t>
  </si>
  <si>
    <t>U1-1020301564</t>
  </si>
  <si>
    <t>U2-1017300058</t>
  </si>
  <si>
    <t>U2-1017300059</t>
  </si>
  <si>
    <t>U1-1023200090</t>
  </si>
  <si>
    <t>U1-1023200094</t>
  </si>
  <si>
    <t>U1-1023200093</t>
  </si>
  <si>
    <t>U1-1009400006</t>
  </si>
  <si>
    <t>U1-1020301562</t>
  </si>
  <si>
    <t>U1-1020301563</t>
  </si>
  <si>
    <t>U1-1020301474</t>
  </si>
  <si>
    <t>U1-1020301483</t>
  </si>
  <si>
    <t>U1-1020301532</t>
  </si>
  <si>
    <t>U1-1020301542</t>
  </si>
  <si>
    <t>U1-1020301547</t>
  </si>
  <si>
    <t>U1-1020301548</t>
  </si>
  <si>
    <t>U1-1020301463</t>
  </si>
  <si>
    <t>U1-1020301464</t>
  </si>
  <si>
    <t>U1-1020301465</t>
  </si>
  <si>
    <t>U1-1020301466</t>
  </si>
  <si>
    <t>U1-1020301467</t>
  </si>
  <si>
    <t>U1-1020301469</t>
  </si>
  <si>
    <t>U1-1020300764</t>
  </si>
  <si>
    <t>U1-1020301205</t>
  </si>
  <si>
    <t>U1-1020301338</t>
  </si>
  <si>
    <t>U1-1020301428</t>
  </si>
  <si>
    <t>U1-1020301429</t>
  </si>
  <si>
    <t>U1-1020301430</t>
  </si>
  <si>
    <t>U1-1015100017</t>
  </si>
  <si>
    <t>U1-1015200123</t>
  </si>
  <si>
    <t>U1-1017300005</t>
  </si>
  <si>
    <t>U1-1017300007</t>
  </si>
  <si>
    <t>U1-1020300757</t>
  </si>
  <si>
    <t>U1-1020301610</t>
  </si>
  <si>
    <t>U1-1020301531</t>
  </si>
  <si>
    <t>U1-1020301534</t>
  </si>
  <si>
    <t>U1-1020300765</t>
  </si>
  <si>
    <t>U1-1017300039</t>
  </si>
  <si>
    <t>U1-1015100016</t>
  </si>
  <si>
    <t>U1-1020300132</t>
  </si>
  <si>
    <t>U1-1020300129</t>
  </si>
  <si>
    <t>U1-1020301493</t>
  </si>
  <si>
    <t>U1-1017300006</t>
  </si>
  <si>
    <t>U1-1017300008</t>
  </si>
  <si>
    <t>U1-1017300009</t>
  </si>
  <si>
    <t>U1-1020301516</t>
  </si>
  <si>
    <t>U1-1020301449</t>
  </si>
  <si>
    <t>U1-1020301455</t>
  </si>
  <si>
    <t>U1-1000600362</t>
  </si>
  <si>
    <t>U1-1000600363</t>
  </si>
  <si>
    <t>U1-1020301484</t>
  </si>
  <si>
    <t>U1-1017300036</t>
  </si>
  <si>
    <t>U1-1015500055</t>
  </si>
  <si>
    <t>U1-1020301480</t>
  </si>
  <si>
    <t>U1-1020301052</t>
  </si>
  <si>
    <t>U1-1015100089</t>
  </si>
  <si>
    <t>U1-1020300528</t>
  </si>
  <si>
    <t>U1-1020301462</t>
  </si>
  <si>
    <t>U1-1020300144</t>
  </si>
  <si>
    <t>U1-1038400224</t>
  </si>
  <si>
    <t>U1-1007000142</t>
  </si>
  <si>
    <t>U1-1052900001</t>
  </si>
  <si>
    <t>U1-1017300040</t>
  </si>
  <si>
    <t>U1-1020300703</t>
  </si>
  <si>
    <t>U1-1020301726</t>
  </si>
  <si>
    <t>U1-1023200086</t>
  </si>
  <si>
    <t>U1-1038400225</t>
  </si>
  <si>
    <t>U1-1038400155</t>
  </si>
  <si>
    <t>U1-1038400156</t>
  </si>
  <si>
    <t>U1-1020301502</t>
  </si>
  <si>
    <t>U1-1020301503</t>
  </si>
  <si>
    <t>U1-1020301504</t>
  </si>
  <si>
    <t>U1-1020301505</t>
  </si>
  <si>
    <t>U1-1020301506</t>
  </si>
  <si>
    <t>U1-1020301389</t>
  </si>
  <si>
    <t>U1-1015100059</t>
  </si>
  <si>
    <t>U1-1032400015</t>
  </si>
  <si>
    <t>U1-1023200070</t>
  </si>
  <si>
    <t>U1-1015300066</t>
  </si>
  <si>
    <t>U1-1000600232</t>
  </si>
  <si>
    <t>U1-1015100065</t>
  </si>
  <si>
    <t>U1-1015200141</t>
  </si>
  <si>
    <t>U1-1000600378-2</t>
  </si>
  <si>
    <t>U1-1000600378-1</t>
  </si>
  <si>
    <t>U1-1020301707</t>
  </si>
  <si>
    <t>U1-1023200084</t>
  </si>
  <si>
    <t>U1-1020301711</t>
  </si>
  <si>
    <t>U1-1020301763</t>
  </si>
  <si>
    <t>U1-1020301749</t>
  </si>
  <si>
    <t>U1-1020301752</t>
  </si>
  <si>
    <t>U1-1020301750</t>
  </si>
  <si>
    <t>U1-1020300701</t>
  </si>
  <si>
    <t>U1-1023200121</t>
  </si>
  <si>
    <t>U1-1020301701</t>
  </si>
  <si>
    <t>U1-1020301702</t>
  </si>
  <si>
    <t>U1-1023200079</t>
  </si>
  <si>
    <t>U1-1020301733</t>
  </si>
  <si>
    <t>U1-1020301754</t>
  </si>
  <si>
    <t>U1-1020301756</t>
  </si>
  <si>
    <t>U1-1023200075</t>
  </si>
  <si>
    <t>U1-1023200076</t>
  </si>
  <si>
    <t>U1-1020301679</t>
  </si>
  <si>
    <t>U1-1020301685</t>
  </si>
  <si>
    <t>U1-1020301689</t>
  </si>
  <si>
    <t>U1-1023200080</t>
  </si>
  <si>
    <t>U1-1020301486</t>
  </si>
  <si>
    <t>U1-1020301753</t>
  </si>
  <si>
    <t>U1-1020301747</t>
  </si>
  <si>
    <t>U1-1020301395</t>
  </si>
  <si>
    <t>U1-1020301396</t>
  </si>
  <si>
    <t>U1-1023200074</t>
  </si>
  <si>
    <t>U1-1020301383</t>
  </si>
  <si>
    <t>U1-1020301385</t>
  </si>
  <si>
    <t>U1-1020301708</t>
  </si>
  <si>
    <t>U1-1020301710</t>
  </si>
  <si>
    <t>U1-1020301382</t>
  </si>
  <si>
    <t>U1-1020301472</t>
  </si>
  <si>
    <t>U1-1020301700</t>
  </si>
  <si>
    <t>U1-1002500209</t>
  </si>
  <si>
    <t>U1-1020301663</t>
  </si>
  <si>
    <t>U1-1020301665</t>
  </si>
  <si>
    <t>U1-1015300065</t>
  </si>
  <si>
    <t>U1-1020301381</t>
  </si>
  <si>
    <t>U1-1020301585</t>
  </si>
  <si>
    <t>U1-1038400140</t>
  </si>
  <si>
    <t>U1-1038400142</t>
  </si>
  <si>
    <t>U2-1038400143</t>
  </si>
  <si>
    <t>U1-1020301972</t>
  </si>
  <si>
    <t>U1-1020301699</t>
  </si>
  <si>
    <t>U1-1020301363</t>
  </si>
  <si>
    <t>U1-1020301364</t>
  </si>
  <si>
    <t>U1-1020301365</t>
  </si>
  <si>
    <t>U2-1030500012</t>
  </si>
  <si>
    <t>U1-1020301684</t>
  </si>
  <si>
    <t>U1-1020302066</t>
  </si>
  <si>
    <t>U1-1020301394</t>
  </si>
  <si>
    <t>U1-1020301400</t>
  </si>
  <si>
    <t>U1-1020301404</t>
  </si>
  <si>
    <t>U1-1020301360</t>
  </si>
  <si>
    <t>U1-1020301361</t>
  </si>
  <si>
    <t>U1-1020301362</t>
  </si>
  <si>
    <t>U1-1020301374</t>
  </si>
  <si>
    <t>U1-1020301375</t>
  </si>
  <si>
    <t>U1-1020301376</t>
  </si>
  <si>
    <t>U1-1020301377</t>
  </si>
  <si>
    <t>U1-1020301378</t>
  </si>
  <si>
    <t>U1-1020301390</t>
  </si>
  <si>
    <t>U1-1020301342</t>
  </si>
  <si>
    <t>U1-1020301343</t>
  </si>
  <si>
    <t>U1-1020301367</t>
  </si>
  <si>
    <t>U1-1020301371</t>
  </si>
  <si>
    <t>U1-1020301372</t>
  </si>
  <si>
    <t>U1-1020301373</t>
  </si>
  <si>
    <t>U1-1020301315</t>
  </si>
  <si>
    <t>U1-1020301316</t>
  </si>
  <si>
    <t>U1-1020301317</t>
  </si>
  <si>
    <t>U1-1020301319</t>
  </si>
  <si>
    <t>U1-1020301336</t>
  </si>
  <si>
    <t>U1-1020301337</t>
  </si>
  <si>
    <t>U1-1020301256</t>
  </si>
  <si>
    <t>U1-1020301267</t>
  </si>
  <si>
    <t>U1-1020301277</t>
  </si>
  <si>
    <t>U1-1020301278</t>
  </si>
  <si>
    <t>U1-1020301281</t>
  </si>
  <si>
    <t>U1-1020301282</t>
  </si>
  <si>
    <t>U1-1020301238</t>
  </si>
  <si>
    <t>U1-1020301239</t>
  </si>
  <si>
    <t>U1-1020301240</t>
  </si>
  <si>
    <t>U1-1020301244</t>
  </si>
  <si>
    <t>U1-1020301245</t>
  </si>
  <si>
    <t>U1-1020301249</t>
  </si>
  <si>
    <t>U1-1020301229</t>
  </si>
  <si>
    <t>U1-1020301230</t>
  </si>
  <si>
    <t>U1-1020301232</t>
  </si>
  <si>
    <t>U1-1020301235</t>
  </si>
  <si>
    <t>U1-1020301236</t>
  </si>
  <si>
    <t>U1-1020301237</t>
  </si>
  <si>
    <t>U1-1020301189</t>
  </si>
  <si>
    <t>U1-1020301190</t>
  </si>
  <si>
    <t>U1-1020301191</t>
  </si>
  <si>
    <t>U1-1020301192</t>
  </si>
  <si>
    <t>U1-1020301193</t>
  </si>
  <si>
    <t>U1-1020301226</t>
  </si>
  <si>
    <t>U1-1020300885</t>
  </si>
  <si>
    <t>U1-1020300888</t>
  </si>
  <si>
    <t>U1-1020300908</t>
  </si>
  <si>
    <t>U1-1020300909</t>
  </si>
  <si>
    <t>U1-1020300910</t>
  </si>
  <si>
    <t>U1-1020300078</t>
  </si>
  <si>
    <t>U1-1020300080</t>
  </si>
  <si>
    <t>U1-1020300646</t>
  </si>
  <si>
    <t>U1-1020300686</t>
  </si>
  <si>
    <t>U1-1020300774</t>
  </si>
  <si>
    <t>U1-1020300843</t>
  </si>
  <si>
    <t>U1-1020300050</t>
  </si>
  <si>
    <t>U1-1020300053</t>
  </si>
  <si>
    <t>U1-1020300055</t>
  </si>
  <si>
    <t>U1-1020300057</t>
  </si>
  <si>
    <t>U1-1020300063</t>
  </si>
  <si>
    <t>U1-1020300071</t>
  </si>
  <si>
    <t>U1-1030700001</t>
  </si>
  <si>
    <t>U1-1030700001-5</t>
  </si>
  <si>
    <t>U1-1030700010</t>
  </si>
  <si>
    <t>U1-1020300019</t>
  </si>
  <si>
    <t>U1-1020300020</t>
  </si>
  <si>
    <t>U1-1020300024</t>
  </si>
  <si>
    <t>U1-1020300846</t>
  </si>
  <si>
    <t>U1-1020300848</t>
  </si>
  <si>
    <t>U1-1020300853</t>
  </si>
  <si>
    <t>U1-1029200024</t>
  </si>
  <si>
    <t>u1-1029200042</t>
  </si>
  <si>
    <t>U1-1029900013</t>
  </si>
  <si>
    <t>U1-1030500034</t>
  </si>
  <si>
    <t>U1-1000600234</t>
  </si>
  <si>
    <t>U1-1020300886</t>
  </si>
  <si>
    <t>U1-1015300015</t>
  </si>
  <si>
    <t>U1-1015300016</t>
  </si>
  <si>
    <t>U1-1015500040</t>
  </si>
  <si>
    <t>U1-1020300645</t>
  </si>
  <si>
    <t>U1-1020301640</t>
  </si>
  <si>
    <t>U1-1000100021</t>
  </si>
  <si>
    <t>U1-1020300026</t>
  </si>
  <si>
    <t>U1-1020300028</t>
  </si>
  <si>
    <t>U1-1020302056</t>
  </si>
  <si>
    <t>U1-1020301664</t>
  </si>
  <si>
    <t>U1-1020300289</t>
  </si>
  <si>
    <t>U1-1020300259</t>
  </si>
  <si>
    <t>U1-1038400245</t>
  </si>
  <si>
    <t>U1-1020301745</t>
  </si>
  <si>
    <t>U1-1038400175</t>
  </si>
  <si>
    <t>U2-1038400129</t>
  </si>
  <si>
    <t>U1-1002500210</t>
  </si>
  <si>
    <t>U1-1020301642</t>
  </si>
  <si>
    <t>U1-1023200099</t>
  </si>
  <si>
    <t>U1-1020301976</t>
  </si>
  <si>
    <t>U1-1023200108</t>
  </si>
  <si>
    <t>U1-1020300284</t>
  </si>
  <si>
    <t>U1-1020300679</t>
  </si>
  <si>
    <t>U1-1053400001</t>
  </si>
  <si>
    <t>U1-1020301623</t>
  </si>
  <si>
    <t>U1-1020301794</t>
  </si>
  <si>
    <t>U1-1000500343</t>
  </si>
  <si>
    <t>U1-1023200089</t>
  </si>
  <si>
    <t>U1-1020301791</t>
  </si>
  <si>
    <t>U1-1020301789</t>
  </si>
  <si>
    <t>U1-1020301790</t>
  </si>
  <si>
    <t>U1-1020301793</t>
  </si>
  <si>
    <t>U1-1015100073</t>
  </si>
  <si>
    <t>U1-1011400011</t>
  </si>
  <si>
    <t>U1-1000600232-2</t>
  </si>
  <si>
    <t>U1-1020301755</t>
  </si>
  <si>
    <t>U1-1020301757</t>
  </si>
  <si>
    <t>U1-1020301759</t>
  </si>
  <si>
    <t>U1-1023200087</t>
  </si>
  <si>
    <t>U1-1017300091</t>
  </si>
  <si>
    <t>U1-1020301617</t>
  </si>
  <si>
    <t>U1-1020301746</t>
  </si>
  <si>
    <t>U1-1020301748</t>
  </si>
  <si>
    <t>U1-1015100070</t>
  </si>
  <si>
    <t>U1-1011400010</t>
  </si>
  <si>
    <t>U1-1008900003</t>
  </si>
  <si>
    <t>U1-1020301616</t>
  </si>
  <si>
    <t>U1-1020301618</t>
  </si>
  <si>
    <t>U1-1017300082</t>
  </si>
  <si>
    <t>U1-1017300083</t>
  </si>
  <si>
    <t>U1-1023200047</t>
  </si>
  <si>
    <t>U1-1008900034</t>
  </si>
  <si>
    <t>U1-1008900051</t>
  </si>
  <si>
    <t>U1-1008900005</t>
  </si>
  <si>
    <t>U1-1008900058</t>
  </si>
  <si>
    <t>U1-1008900004</t>
  </si>
  <si>
    <t>U1-1008900032</t>
  </si>
  <si>
    <t>U1-1020301569</t>
  </si>
  <si>
    <t>U1-1020300809</t>
  </si>
  <si>
    <t>U1-1020300811</t>
  </si>
  <si>
    <t>U1-1008900002</t>
  </si>
  <si>
    <t>U1-1008900054</t>
  </si>
  <si>
    <t>U1-1008900035</t>
  </si>
  <si>
    <t>U1-1038400035</t>
  </si>
  <si>
    <t>U1-1000100237</t>
  </si>
  <si>
    <t>U1-1020301624</t>
  </si>
  <si>
    <t>U1-1020301625</t>
  </si>
  <si>
    <t>U1-1020301572</t>
  </si>
  <si>
    <t>U1-1020301573</t>
  </si>
  <si>
    <t>U1-1038400069</t>
  </si>
  <si>
    <t>U1-1038400070</t>
  </si>
  <si>
    <t>U1-1038400044</t>
  </si>
  <si>
    <t>U1-1000100231</t>
  </si>
  <si>
    <t>U1-1000100098</t>
  </si>
  <si>
    <t>U1-1020300140</t>
  </si>
  <si>
    <t>U1-1017300073</t>
  </si>
  <si>
    <t>U1-1017300075</t>
  </si>
  <si>
    <t>U1-1017300084</t>
  </si>
  <si>
    <t>U1-1017300068</t>
  </si>
  <si>
    <t>U1-1017300081</t>
  </si>
  <si>
    <t>U1-1009900378</t>
  </si>
  <si>
    <t>U1-1017300063</t>
  </si>
  <si>
    <t>U1-1017300069</t>
  </si>
  <si>
    <t>U1-1017300070</t>
  </si>
  <si>
    <t>U1-1017300071</t>
  </si>
  <si>
    <t>U1-1017300076</t>
  </si>
  <si>
    <t>U1-1045800001</t>
  </si>
  <si>
    <t>U1-1038400362</t>
  </si>
  <si>
    <t>U1-1038400361</t>
  </si>
  <si>
    <t>U1-1038400379</t>
  </si>
  <si>
    <t>U1-1038400384</t>
  </si>
  <si>
    <t>U1-1038400373</t>
  </si>
  <si>
    <t>U1-1030500038</t>
  </si>
  <si>
    <t>U1-1056300001</t>
  </si>
  <si>
    <t>U1-1038400116</t>
  </si>
  <si>
    <t>U1-1038400290</t>
  </si>
  <si>
    <t>U1-1038400359</t>
  </si>
  <si>
    <t>U1-1038400360</t>
  </si>
  <si>
    <t>U1-1038400267</t>
  </si>
  <si>
    <t>U1-1038400271</t>
  </si>
  <si>
    <t>U1-1038400289</t>
  </si>
  <si>
    <t>U1-1012400012</t>
  </si>
  <si>
    <t>U1-1038400298</t>
  </si>
  <si>
    <t>U1-1038400299</t>
  </si>
  <si>
    <t>U1-1056300005</t>
  </si>
  <si>
    <t>U1-1056300002</t>
  </si>
  <si>
    <t>U1-1056300003</t>
  </si>
  <si>
    <t>U1-1056300004</t>
  </si>
  <si>
    <t>U1-1038400410</t>
  </si>
  <si>
    <t>U1-1038400411</t>
  </si>
  <si>
    <t>U1-1038400393</t>
  </si>
  <si>
    <t>U1-1038400402</t>
  </si>
  <si>
    <t>U1-1038400401</t>
  </si>
  <si>
    <t>U1-1038400357</t>
  </si>
  <si>
    <t>U1-1038400358</t>
  </si>
  <si>
    <t>U1-1038400444</t>
  </si>
  <si>
    <t>U1-1038400387</t>
  </si>
  <si>
    <t>U1-1038400392</t>
  </si>
  <si>
    <t>U1-1038400385</t>
  </si>
  <si>
    <t>U1-1038400386</t>
  </si>
  <si>
    <t>U1-1038400389</t>
  </si>
  <si>
    <t>U1-1038400391</t>
  </si>
  <si>
    <t>U1-1030500052</t>
  </si>
  <si>
    <t>U1-1030500055</t>
  </si>
  <si>
    <t>U1-1038400296</t>
  </si>
  <si>
    <t>U1-1038400297</t>
  </si>
  <si>
    <t>U1-1014700165</t>
  </si>
  <si>
    <t>U1-1014700013</t>
  </si>
  <si>
    <t>U1-1038400348</t>
  </si>
  <si>
    <t>U1-1038400356</t>
  </si>
  <si>
    <t>U1-1038400355</t>
  </si>
  <si>
    <t>U2-1038400422</t>
  </si>
  <si>
    <t>U1-1038400266</t>
  </si>
  <si>
    <t>U1-1030500048</t>
  </si>
  <si>
    <t>U1-1017300024</t>
  </si>
  <si>
    <t>U1-1017300026</t>
  </si>
  <si>
    <t>U1-1017300025</t>
  </si>
  <si>
    <t>U1-1017300027</t>
  </si>
  <si>
    <t>U1-1017300028</t>
  </si>
  <si>
    <t>U1-1038400347</t>
  </si>
  <si>
    <t>U1-1017300057</t>
  </si>
  <si>
    <t>U1-1017300062</t>
  </si>
  <si>
    <t>U1-1017300030</t>
  </si>
  <si>
    <t>U1-1017300032</t>
  </si>
  <si>
    <t>U1-1017300033</t>
  </si>
  <si>
    <t>U1-1017300023</t>
  </si>
  <si>
    <t>U1-1017300049</t>
  </si>
  <si>
    <t>U1-1017300050</t>
  </si>
  <si>
    <t>U1-1017300051</t>
  </si>
  <si>
    <t>U1-1017300052</t>
  </si>
  <si>
    <t>U1-1017300053</t>
  </si>
  <si>
    <t>U1-1017300056</t>
  </si>
  <si>
    <t>U1-1017300031</t>
  </si>
  <si>
    <t>U1-1017300041</t>
  </si>
  <si>
    <t>U1-1017300042</t>
  </si>
  <si>
    <t>U1-1017300044</t>
  </si>
  <si>
    <t>U1-1017300045</t>
  </si>
  <si>
    <t>U1-1017300048</t>
  </si>
  <si>
    <t>U1-1017300015</t>
  </si>
  <si>
    <t>U1-1017300016</t>
  </si>
  <si>
    <t>U1-1029900053</t>
  </si>
  <si>
    <t>U1-1029900058</t>
  </si>
  <si>
    <t>U1-1014700141</t>
  </si>
  <si>
    <t>U1-1017300029</t>
  </si>
  <si>
    <t>U1-1015500048</t>
  </si>
  <si>
    <t>U1-1017300004</t>
  </si>
  <si>
    <t>U1-1017300010</t>
  </si>
  <si>
    <t>U1-1017300012</t>
  </si>
  <si>
    <t>U1-1017300013</t>
  </si>
  <si>
    <t>U1-1017300014</t>
  </si>
  <si>
    <t>U1-1014700021</t>
  </si>
  <si>
    <t>U1-1035400008</t>
  </si>
  <si>
    <t>U1-1038400268</t>
  </si>
  <si>
    <t>U1-1038400269</t>
  </si>
  <si>
    <t>U1-1038400270</t>
  </si>
  <si>
    <t>U1-1000100226</t>
  </si>
  <si>
    <t>U1-1015500058</t>
  </si>
  <si>
    <t>U1-1029900040</t>
  </si>
  <si>
    <t>U1-1029900038</t>
  </si>
  <si>
    <t>U1-1015500063</t>
  </si>
  <si>
    <t>U1-1029900057</t>
  </si>
  <si>
    <t>U1-1014100018</t>
  </si>
  <si>
    <t>U1-1038400188</t>
  </si>
  <si>
    <t>U1-1038400041</t>
  </si>
  <si>
    <t>U1-1015500043</t>
  </si>
  <si>
    <t>U1-1038400216</t>
  </si>
  <si>
    <t>U1-1015500052</t>
  </si>
  <si>
    <t>U1-1017300011</t>
  </si>
  <si>
    <t>U1-1038400210</t>
  </si>
  <si>
    <t>U1-1038400212</t>
  </si>
  <si>
    <t>U1-1038400213</t>
  </si>
  <si>
    <t>U1-1049600001</t>
  </si>
  <si>
    <t>U1-1038400211</t>
  </si>
  <si>
    <t>U1-1051300001</t>
  </si>
  <si>
    <t>U1-1038400112</t>
  </si>
  <si>
    <t>U1-1038400040</t>
  </si>
  <si>
    <t>U1-1014700162</t>
  </si>
  <si>
    <t>U1-1014700163</t>
  </si>
  <si>
    <t>U1-1014700161</t>
  </si>
  <si>
    <t>U1-1038400218</t>
  </si>
  <si>
    <t>U1-1014700158</t>
  </si>
  <si>
    <t>U1-1038400445</t>
  </si>
  <si>
    <t>U1-1015500072</t>
  </si>
  <si>
    <t>U1-1000100144</t>
  </si>
  <si>
    <t>U1-1015500069</t>
  </si>
  <si>
    <t>U1-1014700157</t>
  </si>
  <si>
    <t>U1-1038400013</t>
  </si>
  <si>
    <t>U1-1038400121</t>
  </si>
  <si>
    <t>U1-1032400014</t>
  </si>
  <si>
    <t>U1-1030500061</t>
  </si>
  <si>
    <t>U1-1030500064</t>
  </si>
  <si>
    <t>U1-1038400422</t>
  </si>
  <si>
    <t>U1-1014700130</t>
  </si>
  <si>
    <t>U1-1014700138</t>
  </si>
  <si>
    <t>U1-1014700134</t>
  </si>
  <si>
    <t>U1-1038400006</t>
  </si>
  <si>
    <t>U1-1038400005</t>
  </si>
  <si>
    <t>U1-1038400111</t>
  </si>
  <si>
    <t>U2-1029900011</t>
  </si>
  <si>
    <t>U1-1038400198</t>
  </si>
  <si>
    <t>U1-1014700146</t>
  </si>
  <si>
    <t>U1-1014700121</t>
  </si>
  <si>
    <t>U1-1014700128</t>
  </si>
  <si>
    <t>U1-1014700129</t>
  </si>
  <si>
    <t>U1-1015500034</t>
  </si>
  <si>
    <t>U1-1015500038</t>
  </si>
  <si>
    <t>U1-1015500039</t>
  </si>
  <si>
    <t>U1-1016100196-1</t>
  </si>
  <si>
    <t>U1-1035300041</t>
  </si>
  <si>
    <t>U1-1035300083</t>
  </si>
  <si>
    <t>U1-1014700090</t>
  </si>
  <si>
    <t>U1-1014700091</t>
  </si>
  <si>
    <t>U1-1015500025</t>
  </si>
  <si>
    <t>U1-1015500027</t>
  </si>
  <si>
    <t>U1-1015500029</t>
  </si>
  <si>
    <t>U1-1015500033</t>
  </si>
  <si>
    <t>U1-1014700166</t>
  </si>
  <si>
    <t>U1-1015300035</t>
  </si>
  <si>
    <t>U1-1015300037</t>
  </si>
  <si>
    <t>U1-1017800001</t>
  </si>
  <si>
    <t>U1-1045800035</t>
  </si>
  <si>
    <t>U1-1015500037-6</t>
  </si>
  <si>
    <t>U1-1029900127</t>
  </si>
  <si>
    <t>U1-1045800037</t>
  </si>
  <si>
    <t>U1-1045800038</t>
  </si>
  <si>
    <t>U1-1045800039</t>
  </si>
  <si>
    <t>U1-1045800040</t>
  </si>
  <si>
    <t>U1-1000100269</t>
  </si>
  <si>
    <t>U1-1014700156</t>
  </si>
  <si>
    <t>U1-1000300069</t>
  </si>
  <si>
    <t>U1-1000300068</t>
  </si>
  <si>
    <t>U1-1038400230</t>
  </si>
  <si>
    <t>U1-1038400108</t>
  </si>
  <si>
    <t>U1-1038400110</t>
  </si>
  <si>
    <t>U1-1045800011</t>
  </si>
  <si>
    <t>U1-1029900051</t>
  </si>
  <si>
    <t>U1-1029900050</t>
  </si>
  <si>
    <t>U1-1045800019</t>
  </si>
  <si>
    <t>U1-1015500061</t>
  </si>
  <si>
    <t>U1-1015300036</t>
  </si>
  <si>
    <t>U1-1017300085</t>
  </si>
  <si>
    <t>U1-1017300086</t>
  </si>
  <si>
    <t>U1-1017300087</t>
  </si>
  <si>
    <t>U1-1017300088</t>
  </si>
  <si>
    <t>U1-1017300089</t>
  </si>
  <si>
    <t>U1-1017300090</t>
  </si>
  <si>
    <t>U1-1045800013</t>
  </si>
  <si>
    <t>U1-1045800014</t>
  </si>
  <si>
    <t>U1-1045800015</t>
  </si>
  <si>
    <t>U1-1045800016</t>
  </si>
  <si>
    <t>U1-1045800017</t>
  </si>
  <si>
    <t>U1-1045800018</t>
  </si>
  <si>
    <t>U1-1045800006</t>
  </si>
  <si>
    <t>U1-1045800007</t>
  </si>
  <si>
    <t>U1-1045800008</t>
  </si>
  <si>
    <t>U1-1045800009</t>
  </si>
  <si>
    <t>U1-1045800010</t>
  </si>
  <si>
    <t>U1-1045800012</t>
  </si>
  <si>
    <t>U1-1044100009</t>
  </si>
  <si>
    <t>U1-1044100010</t>
  </si>
  <si>
    <t>U1-1045800036</t>
  </si>
  <si>
    <t>U1-1015500062</t>
  </si>
  <si>
    <t>U1-1017300092</t>
  </si>
  <si>
    <t>U1-1017300093</t>
  </si>
  <si>
    <t>U1-1038400037</t>
  </si>
  <si>
    <t>U1-1014700151</t>
  </si>
  <si>
    <t>U1-1044100011</t>
  </si>
  <si>
    <t>U1-1045800002</t>
  </si>
  <si>
    <t>U1-1045800003</t>
  </si>
  <si>
    <t>U1-1044100008</t>
  </si>
  <si>
    <t>U1-1000100228</t>
  </si>
  <si>
    <t>U1-1000100086-1</t>
  </si>
  <si>
    <t>U2-1000100238</t>
  </si>
  <si>
    <t>U1-1020301628</t>
  </si>
  <si>
    <t>U1-1000100057</t>
  </si>
  <si>
    <t>U1-1038400438</t>
  </si>
  <si>
    <t>U1-1038400440</t>
  </si>
  <si>
    <t>U1-1038400443</t>
  </si>
  <si>
    <t>U1-1000100275-1</t>
  </si>
  <si>
    <t>U1-1000100179</t>
  </si>
  <si>
    <t>U1-1038400423</t>
  </si>
  <si>
    <t>U1-1038400424</t>
  </si>
  <si>
    <t>U1-1038400426</t>
  </si>
  <si>
    <t>U1-1038400428</t>
  </si>
  <si>
    <t>U1-1038400436</t>
  </si>
  <si>
    <t>U1-1000100171</t>
  </si>
  <si>
    <t>U1-1038400429</t>
  </si>
  <si>
    <t>U1-1038400433</t>
  </si>
  <si>
    <t>U1-1038400437</t>
  </si>
  <si>
    <t>U1-1038400439</t>
  </si>
  <si>
    <t>U1-1038400441</t>
  </si>
  <si>
    <t>U1-1000100145</t>
  </si>
  <si>
    <t>U1-1049600009</t>
  </si>
  <si>
    <t>U1-1049600010</t>
  </si>
  <si>
    <t>U1-1000100133</t>
  </si>
  <si>
    <t>U1-1055900008</t>
  </si>
  <si>
    <t>U1-1055900007</t>
  </si>
  <si>
    <t>U1-1038400354</t>
  </si>
  <si>
    <t>U1-1038400349</t>
  </si>
  <si>
    <t>U1-1038400350</t>
  </si>
  <si>
    <t>U1-1038400352</t>
  </si>
  <si>
    <t>U1-1038400353</t>
  </si>
  <si>
    <t>U1-1000100185</t>
  </si>
  <si>
    <t>U1-1000300060</t>
  </si>
  <si>
    <t>U1-1000100015</t>
  </si>
  <si>
    <t>U1-1038400351</t>
  </si>
  <si>
    <t>U1-1000300061</t>
  </si>
  <si>
    <t>U1-1000300062</t>
  </si>
  <si>
    <t>U1-1000300058</t>
  </si>
  <si>
    <t>U1-1000300059</t>
  </si>
  <si>
    <t>U1-1000100227</t>
  </si>
  <si>
    <t>U1-1038400442</t>
  </si>
  <si>
    <t>U1-1038400434</t>
  </si>
  <si>
    <t>U1-1038400435</t>
  </si>
  <si>
    <t>U1-1000100016</t>
  </si>
  <si>
    <t>U1-1000100174</t>
  </si>
  <si>
    <t>U1-1035400005</t>
  </si>
  <si>
    <t>U1-1035100001</t>
  </si>
  <si>
    <t>U1-1035100002</t>
  </si>
  <si>
    <t>U1-1035100003</t>
  </si>
  <si>
    <t>U1-1038400425</t>
  </si>
  <si>
    <t>U1-1038400427</t>
  </si>
  <si>
    <t>U1-1038400432</t>
  </si>
  <si>
    <t>U1-1000100203</t>
  </si>
  <si>
    <t>U1-1009400001</t>
  </si>
  <si>
    <t>U1-1014100014</t>
  </si>
  <si>
    <t>U1-1014200006</t>
  </si>
  <si>
    <t>U1-1014100015</t>
  </si>
  <si>
    <t>U1-1014100016</t>
  </si>
  <si>
    <t>U1-1049600011</t>
  </si>
  <si>
    <t>U1-1049600012</t>
  </si>
  <si>
    <t>U1-1000600390</t>
  </si>
  <si>
    <t>U1-1000600391</t>
  </si>
  <si>
    <t>U1-1000600392</t>
  </si>
  <si>
    <t>U1-1000100004</t>
  </si>
  <si>
    <t>U1-1000100012</t>
  </si>
  <si>
    <t>U1-1000100246</t>
  </si>
  <si>
    <t>U1-1000100247</t>
  </si>
  <si>
    <t>U1-1000100008</t>
  </si>
  <si>
    <t>U1-1000100093</t>
  </si>
  <si>
    <t>U1-1000100006</t>
  </si>
  <si>
    <t>U1-1020301546</t>
  </si>
  <si>
    <t>U1-1020301545</t>
  </si>
  <si>
    <t>U1-1000100186</t>
  </si>
  <si>
    <t>U1-1020301633</t>
  </si>
  <si>
    <t>U1-1020301544</t>
  </si>
  <si>
    <t>U1-1001400005</t>
  </si>
  <si>
    <t>U1-1029200053-1</t>
  </si>
  <si>
    <t>JP</t>
  </si>
  <si>
    <t>U1-1029200054-1</t>
  </si>
  <si>
    <t>U1-1029200057-1</t>
  </si>
  <si>
    <t>U1-1029200058-1</t>
  </si>
  <si>
    <t>U1-1029200024-2</t>
  </si>
  <si>
    <t>U1-1029200021-2</t>
  </si>
  <si>
    <t>U1-1029200061-2</t>
  </si>
  <si>
    <t>U1-1029200025-2</t>
  </si>
  <si>
    <t>U1-1029200043-1</t>
  </si>
  <si>
    <t>U1-1029200044-1</t>
  </si>
  <si>
    <t>U1-1029200063-1</t>
  </si>
  <si>
    <t>U1-1029200063-3</t>
  </si>
  <si>
    <t>U1-1029200017-2</t>
  </si>
  <si>
    <t>U1-1029200018-2</t>
  </si>
  <si>
    <t>U1-1029200047-2</t>
  </si>
  <si>
    <t>U1-1029200048-2</t>
  </si>
  <si>
    <t>U1-1029200030-1</t>
  </si>
  <si>
    <t>U1-1029200060-2</t>
  </si>
  <si>
    <t>U1-1029200022-2</t>
  </si>
  <si>
    <t>U1-1029200032-1</t>
  </si>
  <si>
    <t>U1-1029200035-1</t>
  </si>
  <si>
    <t>U1-1029200036-1</t>
  </si>
  <si>
    <t>U1-1029200039-1</t>
  </si>
  <si>
    <t>U1-1029200040-1</t>
  </si>
  <si>
    <t>4900845000</t>
  </si>
  <si>
    <t>1055200002</t>
  </si>
  <si>
    <t>1017300076-14</t>
  </si>
  <si>
    <t>Damhus</t>
  </si>
  <si>
    <t>U1-1038400078</t>
  </si>
  <si>
    <t>U1-1038400081</t>
  </si>
  <si>
    <t>U1-1038400084</t>
  </si>
  <si>
    <t>U1-1038400071</t>
  </si>
  <si>
    <t>U1-1038400079</t>
  </si>
  <si>
    <t>1010700084</t>
  </si>
  <si>
    <t>1010800210</t>
  </si>
  <si>
    <t>1021500376</t>
  </si>
  <si>
    <t>1045700313</t>
  </si>
  <si>
    <t>1045700321</t>
  </si>
  <si>
    <t>1010800194</t>
  </si>
  <si>
    <t>1010800195</t>
  </si>
  <si>
    <t>1010800196</t>
  </si>
  <si>
    <t>1010800197</t>
  </si>
  <si>
    <t>1005400131</t>
  </si>
  <si>
    <t>1045700210</t>
  </si>
  <si>
    <t>U1-1010800143</t>
  </si>
  <si>
    <t>1045700373</t>
  </si>
  <si>
    <t>1005400189-1</t>
  </si>
  <si>
    <t>1010800192</t>
  </si>
  <si>
    <t>1010800193</t>
  </si>
  <si>
    <t>1020301342-7</t>
  </si>
  <si>
    <t>1020301374-6</t>
  </si>
  <si>
    <t>1020301374-7</t>
  </si>
  <si>
    <t>U1-1010800184</t>
  </si>
  <si>
    <t>U1-1010800183</t>
  </si>
  <si>
    <t>U1-1010800142</t>
  </si>
  <si>
    <t>1010800096</t>
  </si>
  <si>
    <t>1010800097</t>
  </si>
  <si>
    <t>1010800129</t>
  </si>
  <si>
    <t>1016400863</t>
  </si>
  <si>
    <t>1020300760-8</t>
  </si>
  <si>
    <t>1020301342-6</t>
  </si>
  <si>
    <t>1035000089</t>
  </si>
  <si>
    <t>1035000090</t>
  </si>
  <si>
    <t>1038400288-2</t>
  </si>
  <si>
    <t>1020300774-4</t>
  </si>
  <si>
    <t>1010800094</t>
  </si>
  <si>
    <t>1010800095</t>
  </si>
  <si>
    <t>U1-1017300056-5</t>
  </si>
  <si>
    <t>1020301561-1</t>
  </si>
  <si>
    <t>U1-1010800097</t>
  </si>
  <si>
    <t>U1-1035000079</t>
  </si>
  <si>
    <t>1035000087</t>
  </si>
  <si>
    <t>1035000088</t>
  </si>
  <si>
    <t>U1-1010800095</t>
  </si>
  <si>
    <t>U1-1010800096</t>
  </si>
  <si>
    <t>1035000091</t>
  </si>
  <si>
    <t>1035000092</t>
  </si>
  <si>
    <t>1035000093</t>
  </si>
  <si>
    <t>1035000094</t>
  </si>
  <si>
    <t>U1-1044400004</t>
  </si>
  <si>
    <t>U1-1020301483-2</t>
  </si>
  <si>
    <t>U1-1026900257</t>
  </si>
  <si>
    <t>U1-1030900915</t>
  </si>
  <si>
    <t>U1-1030900990</t>
  </si>
  <si>
    <t>U1-1010800094</t>
  </si>
  <si>
    <t>U1-1020300962</t>
  </si>
  <si>
    <t>U1-1020300964</t>
  </si>
  <si>
    <t>U1-1020300965</t>
  </si>
  <si>
    <t>U1-1020300966</t>
  </si>
  <si>
    <t>U1-1035600001</t>
  </si>
  <si>
    <t>U1-1044400003</t>
  </si>
  <si>
    <t>U1-1010800091</t>
  </si>
  <si>
    <t>U1-1010800092</t>
  </si>
  <si>
    <t>U1-1018400108</t>
  </si>
  <si>
    <t>U1-1018400109</t>
  </si>
  <si>
    <t>U1-1018400110</t>
  </si>
  <si>
    <t>U1-1020300760-8</t>
  </si>
  <si>
    <t>1012900057</t>
  </si>
  <si>
    <t>1012900056</t>
  </si>
  <si>
    <t>1012900058</t>
  </si>
  <si>
    <t>1018400108</t>
  </si>
  <si>
    <t>1018400109</t>
  </si>
  <si>
    <t>1018400110</t>
  </si>
  <si>
    <t>1020301483-2</t>
  </si>
  <si>
    <t>1020300965-1</t>
  </si>
  <si>
    <t>1044400004</t>
  </si>
  <si>
    <t>U1-1030901119</t>
  </si>
  <si>
    <t>1012900054</t>
  </si>
  <si>
    <t>1012900055</t>
  </si>
  <si>
    <t>1010800092</t>
  </si>
  <si>
    <t>1032500051</t>
  </si>
  <si>
    <t>1032500052</t>
  </si>
  <si>
    <t>1032500053</t>
  </si>
  <si>
    <t>1024400199</t>
  </si>
  <si>
    <t>1026900257</t>
  </si>
  <si>
    <t>1020300646-7</t>
  </si>
  <si>
    <t>1021900243</t>
  </si>
  <si>
    <t>1010800198</t>
  </si>
  <si>
    <t>1010800199</t>
  </si>
  <si>
    <t>1044400003</t>
  </si>
  <si>
    <t>1010800091</t>
  </si>
  <si>
    <t>1020301400-6</t>
  </si>
  <si>
    <t>1029600116</t>
  </si>
  <si>
    <t>1029600117</t>
  </si>
  <si>
    <t>1020301376-3</t>
  </si>
  <si>
    <t>1020301400-7</t>
  </si>
  <si>
    <t>1020300646-6</t>
  </si>
  <si>
    <t>1019000180</t>
  </si>
  <si>
    <t>1016402429</t>
  </si>
  <si>
    <t>1020301753-3</t>
  </si>
  <si>
    <t>1020301753-4</t>
  </si>
  <si>
    <t>1016402428</t>
  </si>
  <si>
    <t>1016402440</t>
  </si>
  <si>
    <t>1020301695-2</t>
  </si>
  <si>
    <t>1019500067</t>
  </si>
  <si>
    <t>1020300962-1</t>
  </si>
  <si>
    <t>1020300966-1</t>
  </si>
  <si>
    <t>1020300964-1</t>
  </si>
  <si>
    <t>1026500014</t>
  </si>
  <si>
    <t>U1-1030900781</t>
  </si>
  <si>
    <t>U1-1033200004</t>
  </si>
  <si>
    <t>U1-1033200005</t>
  </si>
  <si>
    <t>1009900093</t>
  </si>
  <si>
    <t>1009900093-1</t>
  </si>
  <si>
    <t>U1-1030500012</t>
  </si>
  <si>
    <t>U1-1020301400-6</t>
  </si>
  <si>
    <t>U1-1020301400-7</t>
  </si>
  <si>
    <t>U1-1024400199</t>
  </si>
  <si>
    <t>U1-1030900702</t>
  </si>
  <si>
    <t>U1-1030900703</t>
  </si>
  <si>
    <t>U1-1030900733</t>
  </si>
  <si>
    <t>U1-1020301342-6</t>
  </si>
  <si>
    <t>U1-1020301342-7</t>
  </si>
  <si>
    <t>U1-1020301374-6</t>
  </si>
  <si>
    <t>U1-1020301374-7</t>
  </si>
  <si>
    <t>U1-1020301375-3</t>
  </si>
  <si>
    <t>U1-1020301376-3</t>
  </si>
  <si>
    <t>U1-1016402440</t>
  </si>
  <si>
    <t>U1-1020300646-6</t>
  </si>
  <si>
    <t>U1-1020300646-7</t>
  </si>
  <si>
    <t>U1-1020300774-4</t>
  </si>
  <si>
    <t>U1-1020301272</t>
  </si>
  <si>
    <t>U1-1020301278-4</t>
  </si>
  <si>
    <t>1020302056-4</t>
  </si>
  <si>
    <t>1030901058</t>
  </si>
  <si>
    <t>U1-1010800185</t>
  </si>
  <si>
    <t>U1-1016400863</t>
  </si>
  <si>
    <t>U1-1016402428</t>
  </si>
  <si>
    <t>U1-1016402429</t>
  </si>
  <si>
    <t>U1-1010800112</t>
  </si>
  <si>
    <t>1020301665-4</t>
  </si>
  <si>
    <t>1021500322</t>
  </si>
  <si>
    <t>1020302001-5i</t>
  </si>
  <si>
    <t>1020302001-4</t>
  </si>
  <si>
    <t>1020301375-3</t>
  </si>
  <si>
    <t>1033200005</t>
  </si>
  <si>
    <t>1035000079</t>
  </si>
  <si>
    <t>1035600001</t>
  </si>
  <si>
    <t>1036700002</t>
  </si>
  <si>
    <t>1012200077</t>
  </si>
  <si>
    <t>1010800112</t>
  </si>
  <si>
    <t>1030900703</t>
  </si>
  <si>
    <t>1030900733</t>
  </si>
  <si>
    <t>1030900781</t>
  </si>
  <si>
    <t>1030900990</t>
  </si>
  <si>
    <t>1030901119</t>
  </si>
  <si>
    <t>1033200004</t>
  </si>
  <si>
    <t>U1-1028700040</t>
  </si>
  <si>
    <t>U1-1036700002</t>
  </si>
  <si>
    <t>1028700039-1</t>
  </si>
  <si>
    <t>1028700039-2</t>
  </si>
  <si>
    <t>1028700040</t>
  </si>
  <si>
    <t>1030900702</t>
  </si>
  <si>
    <t>1010800132</t>
  </si>
  <si>
    <t>U1-1010800132</t>
  </si>
  <si>
    <t>1010800130</t>
  </si>
  <si>
    <t>U1-1010800130</t>
  </si>
  <si>
    <t>1010800131</t>
  </si>
  <si>
    <t>U1-1010800131</t>
  </si>
  <si>
    <t>1025300233</t>
  </si>
  <si>
    <t>1015100069</t>
  </si>
  <si>
    <t>U1-1015100069</t>
  </si>
  <si>
    <t>1025300314</t>
  </si>
  <si>
    <t>1010800113</t>
  </si>
  <si>
    <t>U1-1010800129</t>
  </si>
  <si>
    <t>U1-1015100052-1</t>
  </si>
  <si>
    <t>1015100053-13</t>
  </si>
  <si>
    <t>U1-1015100053-13</t>
  </si>
  <si>
    <t>U1-1028700039-1</t>
  </si>
  <si>
    <t>U1-1028700039-2</t>
  </si>
  <si>
    <t>U1-1017300092-8</t>
  </si>
  <si>
    <t>1045800004</t>
  </si>
  <si>
    <t>DTE Ribe</t>
  </si>
  <si>
    <t>1045800005</t>
  </si>
  <si>
    <t>U1-1016402193-4</t>
  </si>
  <si>
    <t>U1-1016402194-4</t>
  </si>
  <si>
    <t>1002800027</t>
  </si>
  <si>
    <t>Pro-tek</t>
  </si>
  <si>
    <t>U1-1029900001</t>
  </si>
  <si>
    <t>Scan Bejds</t>
  </si>
  <si>
    <t>U1-1029900011</t>
  </si>
  <si>
    <t>U1-1029900012</t>
  </si>
  <si>
    <t>U2-1029900019</t>
  </si>
  <si>
    <t>U1-1031700015</t>
  </si>
  <si>
    <t>U1-1026500005</t>
  </si>
  <si>
    <t>U1-1026500006</t>
  </si>
  <si>
    <t>U1-1039100002</t>
  </si>
  <si>
    <t>U1-1039100001</t>
  </si>
  <si>
    <t>U1-1009400005</t>
  </si>
  <si>
    <t>U1-1009400005-2</t>
  </si>
  <si>
    <t>U1-1020301079</t>
  </si>
  <si>
    <t>BG-Metal</t>
  </si>
  <si>
    <t>U2-1020300082</t>
  </si>
  <si>
    <t>U2-1020301624</t>
  </si>
  <si>
    <t>U2-1020301625</t>
  </si>
  <si>
    <t>U1-1020301576</t>
  </si>
  <si>
    <t>U2-1020300809</t>
  </si>
  <si>
    <t>U2-1020302149</t>
  </si>
  <si>
    <t>U2-1020302148</t>
  </si>
  <si>
    <t>U2-1020301934</t>
  </si>
  <si>
    <t>U2-1020301941</t>
  </si>
  <si>
    <t>U2-1020301935</t>
  </si>
  <si>
    <t>U2-1020301942</t>
  </si>
  <si>
    <t>U2-1020301936</t>
  </si>
  <si>
    <t>U2-1020301939</t>
  </si>
  <si>
    <t>U1-1020300875</t>
  </si>
  <si>
    <t>U1-1020302172</t>
  </si>
  <si>
    <t>U2-1020302178</t>
  </si>
  <si>
    <t>U2-1020301937</t>
  </si>
  <si>
    <t>U2-1020301933</t>
  </si>
  <si>
    <t>U2-1020301938</t>
  </si>
  <si>
    <t>U1-1020300874</t>
  </si>
  <si>
    <t>U2-1020300003</t>
  </si>
  <si>
    <t>U2-1020301927</t>
  </si>
  <si>
    <t>U1-1020301930</t>
  </si>
  <si>
    <t>U2-1020301800</t>
  </si>
  <si>
    <t>U2-1020302150</t>
  </si>
  <si>
    <t>U2-1020301430</t>
  </si>
  <si>
    <t>U2-1020301463</t>
  </si>
  <si>
    <t>U2-1020301474</t>
  </si>
  <si>
    <t>U2-1020301563</t>
  </si>
  <si>
    <t>U2-1020301564</t>
  </si>
  <si>
    <t>U2-1020301562</t>
  </si>
  <si>
    <t>U1-1020301286</t>
  </si>
  <si>
    <t>U2-1020300757</t>
  </si>
  <si>
    <t>U2-1020300764</t>
  </si>
  <si>
    <t>U2-1020301205</t>
  </si>
  <si>
    <t>U2-1020301428</t>
  </si>
  <si>
    <t>U2-1020301429</t>
  </si>
  <si>
    <t>U2-1020300528</t>
  </si>
  <si>
    <t>U2-1020301455</t>
  </si>
  <si>
    <t>U1-1020300149</t>
  </si>
  <si>
    <t>U1-1020300756</t>
  </si>
  <si>
    <t>U2-1020300765</t>
  </si>
  <si>
    <t>U1-1020300152</t>
  </si>
  <si>
    <t>U1-1020301495</t>
  </si>
  <si>
    <t>U2-1020301726</t>
  </si>
  <si>
    <t>U2-1020301733</t>
  </si>
  <si>
    <t>U2-1020301483</t>
  </si>
  <si>
    <t>U2-1020301542</t>
  </si>
  <si>
    <t>U2-1020301480</t>
  </si>
  <si>
    <t>U2-1020301754</t>
  </si>
  <si>
    <t>U2-1020301756</t>
  </si>
  <si>
    <t>U2-1020301749</t>
  </si>
  <si>
    <t>U2-1020301750</t>
  </si>
  <si>
    <t>U1-1020301490</t>
  </si>
  <si>
    <t>U2-1020301707</t>
  </si>
  <si>
    <t>U2-1020301486</t>
  </si>
  <si>
    <t>U2-1020301753</t>
  </si>
  <si>
    <t>U2-1020301747</t>
  </si>
  <si>
    <t>U1-1020300890</t>
  </si>
  <si>
    <t>U2-1020301679</t>
  </si>
  <si>
    <t>U1-1020301687</t>
  </si>
  <si>
    <t>U1-1020301580</t>
  </si>
  <si>
    <t>U1-1020301592</t>
  </si>
  <si>
    <t>U2-1020301585</t>
  </si>
  <si>
    <t>U1-1020301643</t>
  </si>
  <si>
    <t>U2-1020301699</t>
  </si>
  <si>
    <t>U2-1020301700</t>
  </si>
  <si>
    <t>U2-1020301378</t>
  </si>
  <si>
    <t>U2-1020301400</t>
  </si>
  <si>
    <t>U2-1020301404</t>
  </si>
  <si>
    <t>U2-1029900001</t>
  </si>
  <si>
    <t>U2-1020301193</t>
  </si>
  <si>
    <t>U2-1020301360</t>
  </si>
  <si>
    <t>U2-1020301372</t>
  </si>
  <si>
    <t>U2-1020301373</t>
  </si>
  <si>
    <t>U2-1020301374</t>
  </si>
  <si>
    <t>U2-1020301375</t>
  </si>
  <si>
    <t>U2-1020301376</t>
  </si>
  <si>
    <t>U2-1020301377</t>
  </si>
  <si>
    <t>U2-1020301286-2</t>
  </si>
  <si>
    <t>U2-1020301287-2</t>
  </si>
  <si>
    <t>U2-1020301315</t>
  </si>
  <si>
    <t>U2-1020301342</t>
  </si>
  <si>
    <t>U2-1020301343</t>
  </si>
  <si>
    <t>U2-1020301371</t>
  </si>
  <si>
    <t>U2-1020301256</t>
  </si>
  <si>
    <t>U2-1020301267</t>
  </si>
  <si>
    <t>U2-1020301277</t>
  </si>
  <si>
    <t>U2-1020301278</t>
  </si>
  <si>
    <t>U2-1020301281</t>
  </si>
  <si>
    <t>U2-1020301282</t>
  </si>
  <si>
    <t>U2-1020301238</t>
  </si>
  <si>
    <t>U2-1020301239</t>
  </si>
  <si>
    <t>U2-1020301240</t>
  </si>
  <si>
    <t>U2-1020301244</t>
  </si>
  <si>
    <t>U2-1020301245</t>
  </si>
  <si>
    <t>U2-1020301249</t>
  </si>
  <si>
    <t>U2-1020301229</t>
  </si>
  <si>
    <t>U2-1020301230</t>
  </si>
  <si>
    <t>U2-1020301232</t>
  </si>
  <si>
    <t>U2-1020301235</t>
  </si>
  <si>
    <t>U2-1020301236</t>
  </si>
  <si>
    <t>U2-1020301237</t>
  </si>
  <si>
    <t>U2-1020301189</t>
  </si>
  <si>
    <t>U2-1020301190</t>
  </si>
  <si>
    <t>U2-1020301191</t>
  </si>
  <si>
    <t>U2-1020301192</t>
  </si>
  <si>
    <t>U2-1020301204</t>
  </si>
  <si>
    <t>U2-1020301226</t>
  </si>
  <si>
    <t>U2-1020300885</t>
  </si>
  <si>
    <t>U2-1020300888</t>
  </si>
  <si>
    <t>U2-1020300908</t>
  </si>
  <si>
    <t>U2-1020300909</t>
  </si>
  <si>
    <t>U2-1020300910</t>
  </si>
  <si>
    <t>U2-1020300686</t>
  </si>
  <si>
    <t>U2-1020300690</t>
  </si>
  <si>
    <t>U2-1020300691</t>
  </si>
  <si>
    <t>U2-1020300774</t>
  </si>
  <si>
    <t>U2-1020300775</t>
  </si>
  <si>
    <t>U2-1020300843</t>
  </si>
  <si>
    <t>U2-1020300055</t>
  </si>
  <si>
    <t>U2-1020300057</t>
  </si>
  <si>
    <t>U2-1020300063</t>
  </si>
  <si>
    <t>U2-1020300078</t>
  </si>
  <si>
    <t>U2-1020300080</t>
  </si>
  <si>
    <t>U2-1020300646</t>
  </si>
  <si>
    <t>U2-1020300019</t>
  </si>
  <si>
    <t>U2-1020300020</t>
  </si>
  <si>
    <t>U2-1020300024</t>
  </si>
  <si>
    <t>U2-1020300027</t>
  </si>
  <si>
    <t>U2-1020300050</t>
  </si>
  <si>
    <t>U2-1020300053</t>
  </si>
  <si>
    <t>U1-1020301346</t>
  </si>
  <si>
    <t>U1-1020301349</t>
  </si>
  <si>
    <t>U1-1020301368</t>
  </si>
  <si>
    <t>U1-1020301369</t>
  </si>
  <si>
    <t>U1-1030700015</t>
  </si>
  <si>
    <t>U2-1020300014</t>
  </si>
  <si>
    <t>U1-1020301231</t>
  </si>
  <si>
    <t>U1-1020301233</t>
  </si>
  <si>
    <t>U1-1020301234</t>
  </si>
  <si>
    <t>U1-1020301250</t>
  </si>
  <si>
    <t>U1-1020301251</t>
  </si>
  <si>
    <t>U1-1020301252</t>
  </si>
  <si>
    <t>U1-1020300104</t>
  </si>
  <si>
    <t>U1-1020301407</t>
  </si>
  <si>
    <t>U1-1020300414</t>
  </si>
  <si>
    <t>U1-1020300842</t>
  </si>
  <si>
    <t>U1-1020301227</t>
  </si>
  <si>
    <t>U1-1020301228</t>
  </si>
  <si>
    <t>U2-1020300886</t>
  </si>
  <si>
    <t>U1-1020301406</t>
  </si>
  <si>
    <t>U1-1020301408</t>
  </si>
  <si>
    <t>U1-1020300007</t>
  </si>
  <si>
    <t>U1-1020300008</t>
  </si>
  <si>
    <t>U1-1020300079</t>
  </si>
  <si>
    <t>U1-1020300841</t>
  </si>
  <si>
    <t>U1-1020300844</t>
  </si>
  <si>
    <t>U2-1020300026</t>
  </si>
  <si>
    <t>U2-1020300028</t>
  </si>
  <si>
    <t>U2-1020301745</t>
  </si>
  <si>
    <t>U1-1020301645</t>
  </si>
  <si>
    <t>U1-1020300873</t>
  </si>
  <si>
    <t>U2-1020301642</t>
  </si>
  <si>
    <t>1020301745-2L</t>
  </si>
  <si>
    <t>U1-1020301051</t>
  </si>
  <si>
    <t>U2-1020301640</t>
  </si>
  <si>
    <t>U2-1020301760</t>
  </si>
  <si>
    <t>U2-1020301791</t>
  </si>
  <si>
    <t>U2-1020301790</t>
  </si>
  <si>
    <t>U2-1020301793</t>
  </si>
  <si>
    <t>U2-1020301623</t>
  </si>
  <si>
    <t>U2-1020301794</t>
  </si>
  <si>
    <t>U2-1020301748</t>
  </si>
  <si>
    <t>U2-1020301751</t>
  </si>
  <si>
    <t>U2-1020301755</t>
  </si>
  <si>
    <t>U2-1020301757</t>
  </si>
  <si>
    <t>U2-1020301758</t>
  </si>
  <si>
    <t>U2-1020301759</t>
  </si>
  <si>
    <t>U1-1020300810</t>
  </si>
  <si>
    <t>U2-1020300811</t>
  </si>
  <si>
    <t>U1-1020301581</t>
  </si>
  <si>
    <t>U2-1020301618</t>
  </si>
  <si>
    <t>U2-1020301617</t>
  </si>
  <si>
    <t>U2-1020301746</t>
  </si>
  <si>
    <t>1020800023-1</t>
  </si>
  <si>
    <t>AH Industries</t>
  </si>
  <si>
    <t>1020800130</t>
  </si>
  <si>
    <t>1020800131</t>
  </si>
  <si>
    <t>1021500324</t>
  </si>
  <si>
    <t>1021500328</t>
  </si>
  <si>
    <t>1021500329</t>
  </si>
  <si>
    <t>1021500357</t>
  </si>
  <si>
    <t>1016900002</t>
  </si>
  <si>
    <t>1016900002-1</t>
  </si>
  <si>
    <t>1016900005</t>
  </si>
  <si>
    <t>1020301594</t>
  </si>
  <si>
    <t>1020301595</t>
  </si>
  <si>
    <t>1020301596</t>
  </si>
  <si>
    <t>U1-1010800139</t>
  </si>
  <si>
    <t>U1-1010800140</t>
  </si>
  <si>
    <t>1021500337</t>
  </si>
  <si>
    <t>1021500338</t>
  </si>
  <si>
    <t>1021500339</t>
  </si>
  <si>
    <t>U1-1021500332</t>
  </si>
  <si>
    <t>U1-1021500324</t>
  </si>
  <si>
    <t>U1-1021500328</t>
  </si>
  <si>
    <t>1010800114</t>
  </si>
  <si>
    <t>U1-1021500329</t>
  </si>
  <si>
    <t>1021500330</t>
  </si>
  <si>
    <t>U1-1021500330</t>
  </si>
  <si>
    <t>1021500331</t>
  </si>
  <si>
    <t>U1-1021500331</t>
  </si>
  <si>
    <t>1021500332</t>
  </si>
  <si>
    <t>Kvali Slib</t>
  </si>
  <si>
    <t>U1-1038400227</t>
  </si>
  <si>
    <t>U1-1000100221</t>
  </si>
  <si>
    <t>U2-1029900012</t>
  </si>
  <si>
    <t>U1-1000100250</t>
  </si>
  <si>
    <t>U1-1000100074</t>
  </si>
  <si>
    <t>U2-1009400005</t>
  </si>
  <si>
    <t>U2-1009400006</t>
  </si>
  <si>
    <t>U1-1005400166</t>
  </si>
  <si>
    <t>U1-1046500001</t>
  </si>
  <si>
    <t>Hai</t>
  </si>
  <si>
    <t>1008900048</t>
  </si>
  <si>
    <t>1008900047</t>
  </si>
  <si>
    <t>1008900049</t>
  </si>
  <si>
    <t>1008900057</t>
  </si>
  <si>
    <t>1038400008</t>
  </si>
  <si>
    <t>30100150750015</t>
  </si>
  <si>
    <t>30100150750004</t>
  </si>
  <si>
    <t>1008900055</t>
  </si>
  <si>
    <t>1008900056</t>
  </si>
  <si>
    <t>1032900039</t>
  </si>
  <si>
    <t>1032900038</t>
  </si>
  <si>
    <t>1032900040</t>
  </si>
  <si>
    <t>1032900041</t>
  </si>
  <si>
    <t>1032900042</t>
  </si>
  <si>
    <t>1032900043</t>
  </si>
  <si>
    <t>1032900051</t>
  </si>
  <si>
    <t>1032900054</t>
  </si>
  <si>
    <t>1032900055</t>
  </si>
  <si>
    <t>1032900044</t>
  </si>
  <si>
    <t>1032900045</t>
  </si>
  <si>
    <t>1032900046</t>
  </si>
  <si>
    <t>1032900047</t>
  </si>
  <si>
    <t>1032900048</t>
  </si>
  <si>
    <t>1032900049</t>
  </si>
  <si>
    <t>1032900071</t>
  </si>
  <si>
    <t>1032900050</t>
  </si>
  <si>
    <t>1032900072</t>
  </si>
  <si>
    <t>1032900073</t>
  </si>
  <si>
    <t>1032900037</t>
  </si>
  <si>
    <t>1032900030</t>
  </si>
  <si>
    <t>1017300071-2</t>
  </si>
  <si>
    <t>1017300072-1</t>
  </si>
  <si>
    <t>1017300073-1</t>
  </si>
  <si>
    <t>1017300074</t>
  </si>
  <si>
    <t>1017300075-1</t>
  </si>
  <si>
    <t>1017300076-15</t>
  </si>
  <si>
    <t>1048400003-2</t>
  </si>
  <si>
    <t>1016404109-6</t>
  </si>
  <si>
    <t>1009300016</t>
  </si>
  <si>
    <t>1030500077</t>
  </si>
  <si>
    <t>U1-1048400003</t>
  </si>
  <si>
    <t>1048400005-5</t>
  </si>
  <si>
    <t>1048400003-7</t>
  </si>
  <si>
    <t>1030600009</t>
  </si>
  <si>
    <t>1030600010</t>
  </si>
  <si>
    <t>1030600011</t>
  </si>
  <si>
    <t>U1-1010800156</t>
  </si>
  <si>
    <t>U1-1017300061</t>
  </si>
  <si>
    <t>U1-1017300047</t>
  </si>
  <si>
    <t>U1-1017300054</t>
  </si>
  <si>
    <t>U1-1017300055</t>
  </si>
  <si>
    <t>1030600007</t>
  </si>
  <si>
    <t>1030600008</t>
  </si>
  <si>
    <t>1017300061</t>
  </si>
  <si>
    <t>1017300035-1</t>
  </si>
  <si>
    <t>U1-1017300035-1</t>
  </si>
  <si>
    <t>U1-1017300058</t>
  </si>
  <si>
    <t>U1-1017300059</t>
  </si>
  <si>
    <t>U1-1017300060</t>
  </si>
  <si>
    <t>1017300043</t>
  </si>
  <si>
    <t>1017300054</t>
  </si>
  <si>
    <t>1017300055</t>
  </si>
  <si>
    <t>1017300047</t>
  </si>
  <si>
    <t>U1-1017300043</t>
  </si>
  <si>
    <t>1017300060</t>
  </si>
  <si>
    <t>1010800180</t>
  </si>
  <si>
    <t>U1-1020301281-6</t>
  </si>
  <si>
    <t>U1-1020301281-7</t>
  </si>
  <si>
    <t>U1-1030600001</t>
  </si>
  <si>
    <t>1030500078</t>
  </si>
  <si>
    <t>1023200077</t>
  </si>
  <si>
    <t>1017800058</t>
  </si>
  <si>
    <t>1020301630</t>
  </si>
  <si>
    <t>1017800055</t>
  </si>
  <si>
    <t>1017800056</t>
  </si>
  <si>
    <t>1017800057</t>
  </si>
  <si>
    <t>U1-1010800169</t>
  </si>
  <si>
    <t>1020301281-6</t>
  </si>
  <si>
    <t>1020301281-7</t>
  </si>
  <si>
    <t>1017800049</t>
  </si>
  <si>
    <t>1030500025-4</t>
  </si>
  <si>
    <t>1030500026-4</t>
  </si>
  <si>
    <t>1017800062</t>
  </si>
  <si>
    <t>1017300077</t>
  </si>
  <si>
    <t>1017300078</t>
  </si>
  <si>
    <t>1017300079</t>
  </si>
  <si>
    <t>1017300080</t>
  </si>
  <si>
    <t>1038400086</t>
  </si>
  <si>
    <t>1030600003</t>
  </si>
  <si>
    <t>69400001</t>
  </si>
  <si>
    <t>1020301750-2</t>
  </si>
  <si>
    <t>62434070</t>
  </si>
  <si>
    <t>U1-1000100240</t>
  </si>
  <si>
    <t>4101600181</t>
  </si>
  <si>
    <t>4101000141</t>
  </si>
  <si>
    <t>4001000121045</t>
  </si>
  <si>
    <t>4001200111060</t>
  </si>
  <si>
    <t>4001200121040</t>
  </si>
  <si>
    <t>4001600121050</t>
  </si>
  <si>
    <t>4101200181</t>
  </si>
  <si>
    <t>Herning Varm</t>
  </si>
  <si>
    <t>U1-1022400011</t>
  </si>
  <si>
    <t>U1-1022400012</t>
  </si>
  <si>
    <t>U1-1022400013</t>
  </si>
  <si>
    <t>U1-1022400014-1</t>
  </si>
  <si>
    <t>U1-1029900017</t>
  </si>
  <si>
    <t>U2-1029900017</t>
  </si>
  <si>
    <t>U1-1014100019</t>
  </si>
  <si>
    <t>U1-1032900034</t>
  </si>
  <si>
    <t>U1-1032900035</t>
  </si>
  <si>
    <t>U1-1032900036</t>
  </si>
  <si>
    <t>U1-1055000001</t>
  </si>
  <si>
    <t>U1-1055000002</t>
  </si>
  <si>
    <t>1001400005-13</t>
  </si>
  <si>
    <t>1001400005-12</t>
  </si>
  <si>
    <t>U1-1003100044</t>
  </si>
  <si>
    <t>Sydj.El-galv</t>
  </si>
  <si>
    <t>U1-1030500032</t>
  </si>
  <si>
    <t>U1-1003100010</t>
  </si>
  <si>
    <t>U1-1003100031</t>
  </si>
  <si>
    <t>U1-1029900016</t>
  </si>
  <si>
    <t>U1-1003100045</t>
  </si>
  <si>
    <t>U1-1003100046</t>
  </si>
  <si>
    <t>U1-1003100047</t>
  </si>
  <si>
    <t>U1-1003100048</t>
  </si>
  <si>
    <t>U2-1013400009</t>
  </si>
  <si>
    <t>U1-1033500001</t>
  </si>
  <si>
    <t>Shape</t>
  </si>
  <si>
    <t>U2-1029900013</t>
  </si>
  <si>
    <t>1013300041-5</t>
  </si>
  <si>
    <t>1009400006-1</t>
  </si>
  <si>
    <t>Randers Rør</t>
  </si>
  <si>
    <t>1009400006-4</t>
  </si>
  <si>
    <t>1054900007</t>
  </si>
  <si>
    <t>1045800020</t>
  </si>
  <si>
    <t>1000100235</t>
  </si>
  <si>
    <t>1000100236</t>
  </si>
  <si>
    <t>1023200097</t>
  </si>
  <si>
    <t>1023200098</t>
  </si>
  <si>
    <t>1020301636</t>
  </si>
  <si>
    <t>1020301635</t>
  </si>
  <si>
    <t>1020301634</t>
  </si>
  <si>
    <t>1020301637</t>
  </si>
  <si>
    <t>U1-1049600003</t>
  </si>
  <si>
    <t>bjerrum-nielsen</t>
  </si>
  <si>
    <t>1044100053</t>
  </si>
  <si>
    <t>JMM</t>
  </si>
  <si>
    <t>1044100055</t>
  </si>
  <si>
    <t>1044100059</t>
  </si>
  <si>
    <t>1044100052</t>
  </si>
  <si>
    <t>1044100054</t>
  </si>
  <si>
    <t>1045700381</t>
  </si>
  <si>
    <t>1045700382</t>
  </si>
  <si>
    <t>1045700335</t>
  </si>
  <si>
    <t>1045700340</t>
  </si>
  <si>
    <t>U1-1030500029</t>
  </si>
  <si>
    <t>U1-1030500030</t>
  </si>
  <si>
    <t>1020302022-5i</t>
  </si>
  <si>
    <t>1054900004</t>
  </si>
  <si>
    <t>1019000225</t>
  </si>
  <si>
    <t>1045700380</t>
  </si>
  <si>
    <t>1030500032-5</t>
  </si>
  <si>
    <t>LevProdNo</t>
  </si>
  <si>
    <t>U1-1020302189</t>
  </si>
  <si>
    <t>U1-1038400452</t>
  </si>
  <si>
    <t>U1-1038400453</t>
  </si>
  <si>
    <t>U2-1038400452</t>
  </si>
  <si>
    <t>U1-1038400454</t>
  </si>
  <si>
    <t>U1-1038400453-7</t>
  </si>
  <si>
    <t>1012700051</t>
  </si>
  <si>
    <t>1010800179</t>
  </si>
  <si>
    <t>David Houlberg</t>
  </si>
  <si>
    <t>20 61 23 75</t>
  </si>
  <si>
    <t>Gitte Kirkegaard Berg</t>
  </si>
  <si>
    <t>Bent Steen Christensen</t>
  </si>
  <si>
    <t>Hans Henrik Christiansen</t>
  </si>
  <si>
    <t>23 28 21 73</t>
  </si>
  <si>
    <t>1057300002</t>
  </si>
  <si>
    <t>Reserveret</t>
  </si>
  <si>
    <t>Lager (res)</t>
  </si>
  <si>
    <t>1030901282-6</t>
  </si>
  <si>
    <t>MI Montage</t>
  </si>
  <si>
    <t>ISI Smede og Industrilakering</t>
  </si>
  <si>
    <t>Pipetek</t>
  </si>
  <si>
    <t>Lemvigh-Müller</t>
  </si>
  <si>
    <t>Scandiloc</t>
  </si>
  <si>
    <t>Danløft Vest</t>
  </si>
  <si>
    <t>PMC HYDROPOWER</t>
  </si>
  <si>
    <t>MuHeCo Handel</t>
  </si>
  <si>
    <t>Søndergaards Maskinværksted</t>
  </si>
  <si>
    <t>Sanistål</t>
  </si>
  <si>
    <t>Betech Seals</t>
  </si>
  <si>
    <t>LPM Production</t>
  </si>
  <si>
    <t>1057300007</t>
  </si>
  <si>
    <t>1057300011</t>
  </si>
  <si>
    <t>1057300008</t>
  </si>
  <si>
    <t>1057300009</t>
  </si>
  <si>
    <t>1057300010</t>
  </si>
  <si>
    <t>Inox Stål</t>
  </si>
  <si>
    <t>Dacapo</t>
  </si>
  <si>
    <t>Damstahl</t>
  </si>
  <si>
    <t>Pajo-Bolte</t>
  </si>
  <si>
    <t>PcP. Maskinfabrikken</t>
  </si>
  <si>
    <t>Rota-Dan</t>
  </si>
  <si>
    <t>DanBox</t>
  </si>
  <si>
    <t>1057300028</t>
  </si>
  <si>
    <t>1057300034</t>
  </si>
  <si>
    <t>1057300032</t>
  </si>
  <si>
    <t>1057300012</t>
  </si>
  <si>
    <t>1057300037</t>
  </si>
  <si>
    <t>Udgået  Sanistål</t>
  </si>
  <si>
    <t>GOTTFRED PETERSEN</t>
  </si>
  <si>
    <t>V.Brøndum</t>
  </si>
  <si>
    <t>Roxtec Denmark</t>
  </si>
  <si>
    <t>Per Brask</t>
  </si>
  <si>
    <t>Kim Jensen</t>
  </si>
  <si>
    <t>75 24 74 50</t>
  </si>
  <si>
    <t>1038400490</t>
  </si>
  <si>
    <t>Bredtoll. -0/+2 valseolie, SIDEGRAT NEDAD</t>
  </si>
  <si>
    <t>1038400203</t>
  </si>
  <si>
    <t>Pilhøjde 3 - 6 mm, Længdetoll. -0/+3mm</t>
  </si>
  <si>
    <t>1057600001L</t>
  </si>
  <si>
    <t>Emnet skal være total fri for ridser, der er høje kval. krav</t>
  </si>
  <si>
    <t>1057600002</t>
  </si>
  <si>
    <t>1057600001</t>
  </si>
  <si>
    <t>1057600004</t>
  </si>
  <si>
    <t>1057600005</t>
  </si>
  <si>
    <t>1057600006</t>
  </si>
  <si>
    <t>1020302242-1-1</t>
  </si>
  <si>
    <t>1020302257-1-1</t>
  </si>
  <si>
    <t>1020302259-1-1</t>
  </si>
  <si>
    <t>1020302260-1-1</t>
  </si>
  <si>
    <t>1020302258-1-1</t>
  </si>
  <si>
    <t>1020302261-1-1</t>
  </si>
  <si>
    <t>1038400472</t>
  </si>
  <si>
    <t>1000500411-4</t>
  </si>
  <si>
    <t>U1-1020302199</t>
  </si>
  <si>
    <t>U1-1020302200</t>
  </si>
  <si>
    <t>U1-1020302197</t>
  </si>
  <si>
    <t>U1-1020302265</t>
  </si>
  <si>
    <t>U1-1020302266</t>
  </si>
  <si>
    <t>U1-1020302267</t>
  </si>
  <si>
    <t>U1-1020302210</t>
  </si>
  <si>
    <t>U1-1020302198</t>
  </si>
  <si>
    <t>U1-1020302236</t>
  </si>
  <si>
    <t>U1-1020302225</t>
  </si>
  <si>
    <t>U1-1020302227</t>
  </si>
  <si>
    <t>U1-1020302234</t>
  </si>
  <si>
    <t>U1-1020302235</t>
  </si>
  <si>
    <t>U1-1020302237</t>
  </si>
  <si>
    <t>U1-1038400493</t>
  </si>
  <si>
    <t>U1-1020302268</t>
  </si>
  <si>
    <t>U1-1020302270</t>
  </si>
  <si>
    <t>U1-1020302271</t>
  </si>
  <si>
    <t>U1-1020302275</t>
  </si>
  <si>
    <t>U1-1020302264</t>
  </si>
  <si>
    <t>U1-1020302263</t>
  </si>
  <si>
    <t>U1-1020302269</t>
  </si>
  <si>
    <t>U1-1015300076</t>
  </si>
  <si>
    <t>U1-1057400003</t>
  </si>
  <si>
    <t>U1-1057400002</t>
  </si>
  <si>
    <t>U1-1057400004</t>
  </si>
  <si>
    <t>U1-1057500002</t>
  </si>
  <si>
    <t>U1-1014700168</t>
  </si>
  <si>
    <t>U1-1014700169</t>
  </si>
  <si>
    <t>U1-1014700170</t>
  </si>
  <si>
    <t>U1-1014700171</t>
  </si>
  <si>
    <t>U1-1057400001</t>
  </si>
  <si>
    <t>U1-1057400005</t>
  </si>
  <si>
    <t>U1-1038400468</t>
  </si>
  <si>
    <t>U1-1038400484</t>
  </si>
  <si>
    <t>U1-1038400473</t>
  </si>
  <si>
    <t>U1-1038400463</t>
  </si>
  <si>
    <t>U1-1038400464</t>
  </si>
  <si>
    <t>U1-1038400466</t>
  </si>
  <si>
    <t>U1-1038400467</t>
  </si>
  <si>
    <t>U1-1038400489</t>
  </si>
  <si>
    <t>U1-1038400494</t>
  </si>
  <si>
    <t>U1-1038400465</t>
  </si>
  <si>
    <t>U1-1010800220</t>
  </si>
  <si>
    <t>1052400028</t>
  </si>
  <si>
    <t>U1-1012900163</t>
  </si>
  <si>
    <t>U1-1012900164</t>
  </si>
  <si>
    <t>U1-1010800217</t>
  </si>
  <si>
    <t>U1-1010800218</t>
  </si>
  <si>
    <t>U1-1010800219</t>
  </si>
  <si>
    <t>U1-1012900165</t>
  </si>
  <si>
    <t>U1-1012900159</t>
  </si>
  <si>
    <t>U1-1012900160</t>
  </si>
  <si>
    <t>U1-1012900161</t>
  </si>
  <si>
    <t>U1-1012900162</t>
  </si>
  <si>
    <t>U1-1019800124</t>
  </si>
  <si>
    <t>1020302275-2</t>
  </si>
  <si>
    <t>1052400029</t>
  </si>
  <si>
    <t>1052400027</t>
  </si>
  <si>
    <t>U1-1057600005</t>
  </si>
  <si>
    <t>U2-1020302265</t>
  </si>
  <si>
    <t>U2-1020302266</t>
  </si>
  <si>
    <t>U1-1057600009</t>
  </si>
  <si>
    <t>U1-1057600010</t>
  </si>
  <si>
    <t>U1-1057600001</t>
  </si>
  <si>
    <t>U1-1057600002</t>
  </si>
  <si>
    <t>U1-1057600003</t>
  </si>
  <si>
    <t>U1-1057600004</t>
  </si>
  <si>
    <t>U1-1057600007</t>
  </si>
  <si>
    <t>U1-1057600008</t>
  </si>
  <si>
    <t>U1-1020302228</t>
  </si>
  <si>
    <t>U1-1020302229</t>
  </si>
  <si>
    <t>U1-1020302230</t>
  </si>
  <si>
    <t>U2-1020302271</t>
  </si>
  <si>
    <t>U1-1020302273</t>
  </si>
  <si>
    <t>U1-1020302274</t>
  </si>
  <si>
    <t>U2-1020302275</t>
  </si>
  <si>
    <t>U2-1020302264</t>
  </si>
  <si>
    <t>U2-1020302263</t>
  </si>
  <si>
    <t>U2-1020302269</t>
  </si>
  <si>
    <t>U2-1020302267</t>
  </si>
  <si>
    <t>U2-1020302268</t>
  </si>
  <si>
    <t>U2-1020302270</t>
  </si>
  <si>
    <t>U1-1057600006</t>
  </si>
  <si>
    <t>U1-1055600008</t>
  </si>
  <si>
    <t>69000016</t>
  </si>
  <si>
    <t>Dani-tech</t>
  </si>
  <si>
    <t>U1-1005400245</t>
  </si>
  <si>
    <t>U1-1005400242</t>
  </si>
  <si>
    <t>69000017</t>
  </si>
  <si>
    <t>318782</t>
  </si>
  <si>
    <t>FK Tråd</t>
  </si>
  <si>
    <t>28 19 40 24</t>
  </si>
  <si>
    <t>21 60 36 44</t>
  </si>
  <si>
    <t>75 42 16 77</t>
  </si>
  <si>
    <t>25 72 66 37</t>
  </si>
  <si>
    <t>25 72 66 35</t>
  </si>
  <si>
    <t>Jakup Olsen</t>
  </si>
  <si>
    <t>+298 470 400</t>
  </si>
  <si>
    <t>235 400</t>
  </si>
  <si>
    <t>Tommy Rasmussen</t>
  </si>
  <si>
    <t>76496124</t>
  </si>
  <si>
    <t>75882122</t>
  </si>
  <si>
    <t>Niels Boisen Kjær</t>
  </si>
  <si>
    <t>75 42 23 67</t>
  </si>
  <si>
    <t>24 64 57 59</t>
  </si>
  <si>
    <t>Jørn Thyssen Pedersen</t>
  </si>
  <si>
    <t>75 42 25 27</t>
  </si>
  <si>
    <t>40 18 61 68</t>
  </si>
  <si>
    <t>service</t>
  </si>
  <si>
    <t>70 11 03 33</t>
  </si>
  <si>
    <t>Henrik Buch</t>
  </si>
  <si>
    <t>Kjeld Knudsen</t>
  </si>
  <si>
    <t>76 10 97 07</t>
  </si>
  <si>
    <t>Dion Drue</t>
  </si>
  <si>
    <t>76 10 97 12</t>
  </si>
  <si>
    <t>20 69 63 10</t>
  </si>
  <si>
    <t>Troels F. Christiansen</t>
  </si>
  <si>
    <t>Søren Gubi</t>
  </si>
  <si>
    <t>29 41 93 52</t>
  </si>
  <si>
    <t>PoPhStB</t>
  </si>
  <si>
    <t>1005500066L</t>
  </si>
  <si>
    <t>1038400160L</t>
  </si>
  <si>
    <t>1038400229-2L</t>
  </si>
  <si>
    <t>1038400229-3L</t>
  </si>
  <si>
    <t>1038400229-1L</t>
  </si>
  <si>
    <t>1038400244L</t>
  </si>
  <si>
    <t>1038400245L</t>
  </si>
  <si>
    <t>4400600111030</t>
  </si>
  <si>
    <t>FH-M6-30ZI</t>
  </si>
  <si>
    <t>1057600007</t>
  </si>
  <si>
    <t>1057600008</t>
  </si>
  <si>
    <t>1057600009</t>
  </si>
  <si>
    <t>1057600010</t>
  </si>
  <si>
    <t>U1-1056700007</t>
  </si>
  <si>
    <t>U1-1056700008</t>
  </si>
  <si>
    <t>U1-1056700005</t>
  </si>
  <si>
    <t>U1-1056700006</t>
  </si>
  <si>
    <t>U2-1057600011</t>
  </si>
  <si>
    <t>U1-1057600012</t>
  </si>
  <si>
    <t>Stk</t>
  </si>
  <si>
    <t>1015200105-1</t>
  </si>
  <si>
    <t>U1-1023200137</t>
  </si>
  <si>
    <t>U1-1015300074-1</t>
  </si>
  <si>
    <t>U1-1038400492</t>
  </si>
  <si>
    <t>U1-1015300074</t>
  </si>
  <si>
    <t>U1-1038400497</t>
  </si>
  <si>
    <t>1045700512-2</t>
  </si>
  <si>
    <t>U1-1055000003</t>
  </si>
  <si>
    <t>69900038</t>
  </si>
  <si>
    <t>U1-1023200134</t>
  </si>
  <si>
    <t>Michael Andreasen</t>
  </si>
  <si>
    <t>U1-1023200136</t>
  </si>
  <si>
    <t>Lars Nikolaj Hvolgaard</t>
  </si>
  <si>
    <t>25 94 62 85</t>
  </si>
  <si>
    <t>Mike Birkelund</t>
  </si>
  <si>
    <t>60 12 15 07</t>
  </si>
  <si>
    <t>Carsten Storgaard</t>
  </si>
  <si>
    <t>40 84 75 41</t>
  </si>
  <si>
    <t>25 11 73 05</t>
  </si>
  <si>
    <t>Mads Hansen</t>
  </si>
  <si>
    <t>27730251</t>
  </si>
  <si>
    <t>LevDato
 Rute</t>
  </si>
  <si>
    <t>U1-1015100181</t>
  </si>
  <si>
    <t>U1-1002800038</t>
  </si>
  <si>
    <t>U1-1038400520</t>
  </si>
  <si>
    <t>U1-1038400517</t>
  </si>
  <si>
    <t>U1-1038400521</t>
  </si>
  <si>
    <t>U1-1038400522</t>
  </si>
  <si>
    <t>1019800149</t>
  </si>
  <si>
    <t>1019800145</t>
  </si>
  <si>
    <t>1019800147</t>
  </si>
  <si>
    <t>1019800150</t>
  </si>
  <si>
    <t>1019800146</t>
  </si>
  <si>
    <t>1019800148</t>
  </si>
  <si>
    <t>1055800003-6</t>
  </si>
  <si>
    <t>1055800003-9</t>
  </si>
  <si>
    <t>1055800003-3</t>
  </si>
  <si>
    <t>1019800124</t>
  </si>
  <si>
    <t>U1-1058400002</t>
  </si>
  <si>
    <t>U1-1058400003</t>
  </si>
  <si>
    <t>U1-1058400005</t>
  </si>
  <si>
    <t>U1-1058400006</t>
  </si>
  <si>
    <t>1055600013</t>
  </si>
  <si>
    <t>22 13 40 90</t>
  </si>
  <si>
    <t>20 92 01 47</t>
  </si>
  <si>
    <t>24 28 49 15</t>
  </si>
  <si>
    <t>Thomas Lindberg Tranberg</t>
  </si>
  <si>
    <t>76 14 76 74</t>
  </si>
  <si>
    <t>21569156</t>
  </si>
  <si>
    <t>Henrik L. Christensen</t>
  </si>
  <si>
    <t>44 66 50 44</t>
  </si>
  <si>
    <t>Henrik Beck</t>
  </si>
  <si>
    <t>21 35 55 46</t>
  </si>
  <si>
    <t>1013300118</t>
  </si>
  <si>
    <t>Danbox leverer tankstuds + 3/4 "</t>
  </si>
  <si>
    <t>1027400003</t>
  </si>
  <si>
    <t>Skal bukkes i folie</t>
  </si>
  <si>
    <t>1027400004</t>
  </si>
  <si>
    <t>U1-1015100184</t>
  </si>
  <si>
    <t>1038400537-3</t>
  </si>
  <si>
    <t>1038400541-4</t>
  </si>
  <si>
    <t>1038400541-5</t>
  </si>
  <si>
    <t>1058500001</t>
  </si>
  <si>
    <t>1038400528-4</t>
  </si>
  <si>
    <t>1038400527-13</t>
  </si>
  <si>
    <t>1015200116-1</t>
  </si>
  <si>
    <t>U1-1038400530</t>
  </si>
  <si>
    <t>U2-1015100184</t>
  </si>
  <si>
    <t>U1-1038400528</t>
  </si>
  <si>
    <t>U1-1038400529</t>
  </si>
  <si>
    <t>U1-1038400527</t>
  </si>
  <si>
    <t>U1-1038400526</t>
  </si>
  <si>
    <t>U1-1038400533</t>
  </si>
  <si>
    <t>U1-1038400541</t>
  </si>
  <si>
    <t>U1-1038400535</t>
  </si>
  <si>
    <t>U1-1038400534</t>
  </si>
  <si>
    <t>U1-1038400537</t>
  </si>
  <si>
    <t>U1-1038400542</t>
  </si>
  <si>
    <t>1038400541-6</t>
  </si>
  <si>
    <t>1038400538-1</t>
  </si>
  <si>
    <t>U1-1020302279</t>
  </si>
  <si>
    <t>U1-1020301159</t>
  </si>
  <si>
    <t>U1-1020301158</t>
  </si>
  <si>
    <t>1009900746</t>
  </si>
  <si>
    <t>1009900747</t>
  </si>
  <si>
    <t>69900039</t>
  </si>
  <si>
    <t>31.063</t>
  </si>
  <si>
    <t>1010800224</t>
  </si>
  <si>
    <t>1038400527-27</t>
  </si>
  <si>
    <t>1038400527-28</t>
  </si>
  <si>
    <t>1038400531</t>
  </si>
  <si>
    <t>1038400527-30</t>
  </si>
  <si>
    <t>1038400527-31</t>
  </si>
  <si>
    <t>1038400527-18</t>
  </si>
  <si>
    <t>1038400527-2</t>
  </si>
  <si>
    <t>1038400527-3</t>
  </si>
  <si>
    <t>1038400527-19</t>
  </si>
  <si>
    <t>Niels Salling</t>
  </si>
  <si>
    <t>Tanja Skou Bech</t>
  </si>
  <si>
    <t>mookie</t>
  </si>
  <si>
    <t>40 80 01 97</t>
  </si>
  <si>
    <t>Henning Elkjær</t>
  </si>
  <si>
    <t>60 38 38 23</t>
  </si>
  <si>
    <t>Hans Peter Høeberg</t>
  </si>
  <si>
    <t>20 16 54 45</t>
  </si>
  <si>
    <t>Brian Oxbøll</t>
  </si>
  <si>
    <t>Kenneth Staal Egebech</t>
  </si>
  <si>
    <t>Per Arentsen</t>
  </si>
  <si>
    <t>76 10 50 15</t>
  </si>
  <si>
    <t>Peter Rasmussen</t>
  </si>
  <si>
    <t>29268763</t>
  </si>
  <si>
    <t>U1-1044100016</t>
  </si>
  <si>
    <t>Sommerlunds Maskinfabrik</t>
  </si>
  <si>
    <t>U1-1044100017</t>
  </si>
  <si>
    <t>U1-1044100018</t>
  </si>
  <si>
    <t>U1-1044100019</t>
  </si>
  <si>
    <t>U1-1044100015</t>
  </si>
  <si>
    <t>U1-1008200054</t>
  </si>
  <si>
    <t>U1-1008200055</t>
  </si>
  <si>
    <t>1059000003</t>
  </si>
  <si>
    <t>JKP Produktion</t>
  </si>
  <si>
    <t>1059000005</t>
  </si>
  <si>
    <t>1059000010</t>
  </si>
  <si>
    <t>1059000011</t>
  </si>
  <si>
    <t>1059000007</t>
  </si>
  <si>
    <t>1059000015</t>
  </si>
  <si>
    <t>1059000004</t>
  </si>
  <si>
    <t>1059000006</t>
  </si>
  <si>
    <t>1059000012</t>
  </si>
  <si>
    <t>U1-1020302292</t>
  </si>
  <si>
    <t>U1-1029300024</t>
  </si>
  <si>
    <t>U1-1020302293</t>
  </si>
  <si>
    <t>U1-1038400544</t>
  </si>
  <si>
    <t>U1-1015100200</t>
  </si>
  <si>
    <t>U1-1015100215</t>
  </si>
  <si>
    <t>U1-1015100216</t>
  </si>
  <si>
    <t>U1-1015100217</t>
  </si>
  <si>
    <t>U1-1038400545</t>
  </si>
  <si>
    <t>U1-1038400546</t>
  </si>
  <si>
    <t>1021500456</t>
  </si>
  <si>
    <t>1020302282-1</t>
  </si>
  <si>
    <t>1008400132</t>
  </si>
  <si>
    <t>1008400133</t>
  </si>
  <si>
    <t>1038400545-2</t>
  </si>
  <si>
    <t>1038400545-3</t>
  </si>
  <si>
    <t>1038400545-6</t>
  </si>
  <si>
    <t>1038400545-8</t>
  </si>
  <si>
    <t>1005400275-3</t>
  </si>
  <si>
    <t>1005400275-6</t>
  </si>
  <si>
    <t>1038400545-7</t>
  </si>
  <si>
    <t>1038400545-10</t>
  </si>
  <si>
    <t>1005400275-4</t>
  </si>
  <si>
    <t>1005400275-5</t>
  </si>
  <si>
    <t>1005400275-1</t>
  </si>
  <si>
    <t>1005400275-2</t>
  </si>
  <si>
    <t>U2-1008200052-2</t>
  </si>
  <si>
    <t>Dan Vals</t>
  </si>
  <si>
    <t>1008200052-3</t>
  </si>
  <si>
    <t>1008200053</t>
  </si>
  <si>
    <t>U2-1020302292</t>
  </si>
  <si>
    <t>U1-1020302223</t>
  </si>
  <si>
    <t>ole ebbesen</t>
  </si>
  <si>
    <t>Morten Junker Nielsen</t>
  </si>
  <si>
    <t>25 94 24 20</t>
  </si>
  <si>
    <t>Thomas Soos</t>
  </si>
  <si>
    <t>97 18 10 88</t>
  </si>
  <si>
    <t>40 50 10 89</t>
  </si>
  <si>
    <t>Henrik Heide</t>
  </si>
  <si>
    <t>1015100194</t>
  </si>
  <si>
    <t>HS 732690</t>
  </si>
  <si>
    <t>1015100202-1</t>
  </si>
  <si>
    <t>5  mm  AISI316 / EN1.4404  2B                      2500x1250</t>
  </si>
  <si>
    <t>1029900001</t>
  </si>
  <si>
    <t>tst</t>
  </si>
  <si>
    <t>1015100195</t>
  </si>
  <si>
    <t>1015100196</t>
  </si>
  <si>
    <t>1015100197</t>
  </si>
  <si>
    <t>1015100198</t>
  </si>
  <si>
    <t>1026500077</t>
  </si>
  <si>
    <t>1026500078</t>
  </si>
  <si>
    <t>1026500006</t>
  </si>
  <si>
    <t>3  mm  AISI304 / EN1.4301  2B</t>
  </si>
  <si>
    <t>1026500007</t>
  </si>
  <si>
    <t>8  mm  AISI304 / EN1.4301  VV</t>
  </si>
  <si>
    <t>1026500008</t>
  </si>
  <si>
    <t>1026500009</t>
  </si>
  <si>
    <t>6  mm  AISI304 / EN1.4301  2B</t>
  </si>
  <si>
    <t>1026500010</t>
  </si>
  <si>
    <t>1026500011</t>
  </si>
  <si>
    <t>1026500012</t>
  </si>
  <si>
    <t>1026500013</t>
  </si>
  <si>
    <t>12 mm  AISI304 / EN1.4301  VV</t>
  </si>
  <si>
    <t>1026500015</t>
  </si>
  <si>
    <t>5  mm  AISI304 / EN1.4301  2B</t>
  </si>
  <si>
    <t>1026500016</t>
  </si>
  <si>
    <t>1026500017</t>
  </si>
  <si>
    <t>1026500018</t>
  </si>
  <si>
    <t>1026500019</t>
  </si>
  <si>
    <t>1026500020</t>
  </si>
  <si>
    <t>1026500021</t>
  </si>
  <si>
    <t>4  mm  AISI304 / EN1.4301  2B</t>
  </si>
  <si>
    <t>1026500022</t>
  </si>
  <si>
    <t>1026500023</t>
  </si>
  <si>
    <t>1026500024</t>
  </si>
  <si>
    <t>1026500025</t>
  </si>
  <si>
    <t>1026500026</t>
  </si>
  <si>
    <t>3 mm   decp  S235JR / EN10025-2-204</t>
  </si>
  <si>
    <t>1026500027</t>
  </si>
  <si>
    <t>5  mm  AISI316 / EN1.4404  2B</t>
  </si>
  <si>
    <t>1026500028</t>
  </si>
  <si>
    <t>1,25mm AISI304 / EN1.4301  2B</t>
  </si>
  <si>
    <t>1026500029</t>
  </si>
  <si>
    <t>6 mm    S355MC    EN 10149/1-3</t>
  </si>
  <si>
    <t>1026500030</t>
  </si>
  <si>
    <t>1026500031</t>
  </si>
  <si>
    <t>1026500032</t>
  </si>
  <si>
    <t>10 mm  AISI316 / EN1.4404  VV</t>
  </si>
  <si>
    <t>1026500035</t>
  </si>
  <si>
    <t>2  mm  AISI304 / EN1.4301  2B</t>
  </si>
  <si>
    <t>1026500036</t>
  </si>
  <si>
    <t>1026500037-1</t>
  </si>
  <si>
    <t>1026500037-2</t>
  </si>
  <si>
    <t>1026500037-3</t>
  </si>
  <si>
    <t>1026500037-4</t>
  </si>
  <si>
    <t>1026500038</t>
  </si>
  <si>
    <t>4 mm   decp  S235JR / EN10025-2-204</t>
  </si>
  <si>
    <t>1026500039</t>
  </si>
  <si>
    <t>1026500040</t>
  </si>
  <si>
    <t>1026500041</t>
  </si>
  <si>
    <t>3  mm  AISI316 / EN1.4404  2B</t>
  </si>
  <si>
    <t>1026500042</t>
  </si>
  <si>
    <t>1026500043</t>
  </si>
  <si>
    <t>1026500044</t>
  </si>
  <si>
    <t>8  mm  AISI316 / EN1.4404  VV</t>
  </si>
  <si>
    <t>1026500045</t>
  </si>
  <si>
    <t>1026500046</t>
  </si>
  <si>
    <t>1026500047</t>
  </si>
  <si>
    <t>1026500048</t>
  </si>
  <si>
    <t>12 mm  AISI316 / EN1.4404  VV</t>
  </si>
  <si>
    <t>1026500049</t>
  </si>
  <si>
    <t>1026500050</t>
  </si>
  <si>
    <t>1026500051</t>
  </si>
  <si>
    <t>15 mm  AISI316 / EN1.4404  VV</t>
  </si>
  <si>
    <t>1026500052</t>
  </si>
  <si>
    <t>1026500053</t>
  </si>
  <si>
    <t>1026500055</t>
  </si>
  <si>
    <t>1026500056</t>
  </si>
  <si>
    <t>1026500057</t>
  </si>
  <si>
    <t>1026500058</t>
  </si>
  <si>
    <t>69900040</t>
  </si>
  <si>
    <t>DZ5321-0080EC-A</t>
  </si>
  <si>
    <t>1026500033</t>
  </si>
  <si>
    <t>1026500034</t>
  </si>
  <si>
    <t>U1-1015100222</t>
  </si>
  <si>
    <t>U1-1015100257</t>
  </si>
  <si>
    <t>U1-1015100258</t>
  </si>
  <si>
    <t>U1-1015100259</t>
  </si>
  <si>
    <t>U1-1015100261</t>
  </si>
  <si>
    <t>U1-1015100253</t>
  </si>
  <si>
    <t>U1-1015100255</t>
  </si>
  <si>
    <t>U1-1015100260</t>
  </si>
  <si>
    <t>U1-1015100256</t>
  </si>
  <si>
    <t>U1-1020302309</t>
  </si>
  <si>
    <t>U1-1015100239-2</t>
  </si>
  <si>
    <t>U1-1015100240-2</t>
  </si>
  <si>
    <t>U1-1015100240-3</t>
  </si>
  <si>
    <t>U1-1015100254</t>
  </si>
  <si>
    <t>U1-1015100239-1</t>
  </si>
  <si>
    <t>U1-1015100239-3</t>
  </si>
  <si>
    <t>U1-1015100241</t>
  </si>
  <si>
    <t>U1-1015100240-1</t>
  </si>
  <si>
    <t>U1-1059100002</t>
  </si>
  <si>
    <t>U1-1059100001</t>
  </si>
  <si>
    <t>U1-1003100056</t>
  </si>
  <si>
    <t>U1-1049600004</t>
  </si>
  <si>
    <t>U1-1055900005</t>
  </si>
  <si>
    <t>U1-1059100007</t>
  </si>
  <si>
    <t>U1-1059100008</t>
  </si>
  <si>
    <t>U1-1059100006</t>
  </si>
  <si>
    <t>U1-1014700172</t>
  </si>
  <si>
    <t>U1-1000100291</t>
  </si>
  <si>
    <t>U1-1038400556</t>
  </si>
  <si>
    <t>U1-1017800002</t>
  </si>
  <si>
    <t>1026500059</t>
  </si>
  <si>
    <t>1015100239-4</t>
  </si>
  <si>
    <t>1010800225</t>
  </si>
  <si>
    <t>1010800226</t>
  </si>
  <si>
    <t>1000100293</t>
  </si>
  <si>
    <t>CompuGame-DAE</t>
  </si>
  <si>
    <t>U1-1059600001-1</t>
  </si>
  <si>
    <t>U1-1059600001</t>
  </si>
  <si>
    <t>U1-1059100003</t>
  </si>
  <si>
    <t>U1-1059100005</t>
  </si>
  <si>
    <t>1059100003-4</t>
  </si>
  <si>
    <t>1029200082</t>
  </si>
  <si>
    <t>Lauridsen Handel-Import</t>
  </si>
  <si>
    <t>U1-1059100001-1</t>
  </si>
  <si>
    <t>1015100272</t>
  </si>
  <si>
    <t>1015200098-1</t>
  </si>
  <si>
    <t>1059300002</t>
  </si>
  <si>
    <t>U1-1060100001</t>
  </si>
  <si>
    <t>U1-1020302319</t>
  </si>
  <si>
    <t>U1-1020302320</t>
  </si>
  <si>
    <t>U1-1020302321</t>
  </si>
  <si>
    <t>U1-1020302322</t>
  </si>
  <si>
    <t>U1-1020302326</t>
  </si>
  <si>
    <t>U2-1020302309</t>
  </si>
  <si>
    <t>Bjarne Hjortlund</t>
  </si>
  <si>
    <t>23 84 91 06</t>
  </si>
  <si>
    <t>51 28 33 23</t>
  </si>
  <si>
    <t>21 70 79 00</t>
  </si>
  <si>
    <t>40 17 72 75</t>
  </si>
  <si>
    <t>Lars Bohnsen</t>
  </si>
  <si>
    <t>63 38 21 22</t>
  </si>
  <si>
    <t>Martin Schnoor</t>
  </si>
  <si>
    <t>28 51 84 35</t>
  </si>
  <si>
    <t>Jørgen Arildsen</t>
  </si>
  <si>
    <t>75 52 04 66</t>
  </si>
  <si>
    <t>20 19 57 90</t>
  </si>
  <si>
    <t>25 98 07 08</t>
  </si>
  <si>
    <t>Paul Milligan</t>
  </si>
  <si>
    <t>24 83 84 04</t>
  </si>
  <si>
    <t>Martin Iversen</t>
  </si>
  <si>
    <t>20 46 90 71</t>
  </si>
  <si>
    <t>Rajendra Prasad Burgula</t>
  </si>
  <si>
    <t>Andreas Kjær Jensen</t>
  </si>
  <si>
    <t>23 73 13 14</t>
  </si>
  <si>
    <t>Carsten Petersen</t>
  </si>
  <si>
    <t>Michael Voigt</t>
  </si>
  <si>
    <t>Torben Kristiansen</t>
  </si>
  <si>
    <t>Georg Rasmussen</t>
  </si>
  <si>
    <t>51 94 22 39</t>
  </si>
  <si>
    <t>Henrik Iversen</t>
  </si>
  <si>
    <t>20 26 62 22</t>
  </si>
  <si>
    <t>Dorte Pedersen</t>
  </si>
  <si>
    <t>76 88 16 52</t>
  </si>
  <si>
    <t>79 14 79 61</t>
  </si>
  <si>
    <t>30 16 68 82</t>
  </si>
  <si>
    <t>Carsten W. Andersen</t>
  </si>
  <si>
    <t>Arne Houlberg Hansen</t>
  </si>
  <si>
    <t>60 21 23 75</t>
  </si>
  <si>
    <t>Brian Dall</t>
  </si>
  <si>
    <t>22 28 14 02</t>
  </si>
  <si>
    <t>Inf4</t>
  </si>
  <si>
    <t>KundeVareNummer</t>
  </si>
  <si>
    <t>1026500094</t>
  </si>
  <si>
    <t>1  mm  AISI304 / EN1.4301  2B</t>
  </si>
  <si>
    <t>1026500005</t>
  </si>
  <si>
    <t>1026500092</t>
  </si>
  <si>
    <t>1026500090</t>
  </si>
  <si>
    <t>10 mm  AISI304 / EN1.4301  VV</t>
  </si>
  <si>
    <t>1026500091</t>
  </si>
  <si>
    <t>12 mm  decp  S355MC / EN 10149/1-3</t>
  </si>
  <si>
    <t>1026500087</t>
  </si>
  <si>
    <t>1026500061</t>
  </si>
  <si>
    <t>2  mm  AISI316 / EN1.4404  2B</t>
  </si>
  <si>
    <t>1026500062</t>
  </si>
  <si>
    <t>1026500063</t>
  </si>
  <si>
    <t>1026500064</t>
  </si>
  <si>
    <t>1026500060</t>
  </si>
  <si>
    <t>1026500066</t>
  </si>
  <si>
    <t>6 mm   decp  S235JR / EN10025-2-204</t>
  </si>
  <si>
    <t>1026500065</t>
  </si>
  <si>
    <t>1026500067</t>
  </si>
  <si>
    <t>1026500068</t>
  </si>
  <si>
    <t>1026500069</t>
  </si>
  <si>
    <t>1026500070</t>
  </si>
  <si>
    <t>1026500071</t>
  </si>
  <si>
    <t>8 mm   decp  S235JR / EN10025-2-204</t>
  </si>
  <si>
    <t>1026500072</t>
  </si>
  <si>
    <t>1026500073</t>
  </si>
  <si>
    <t>1026500074</t>
  </si>
  <si>
    <t>1,5 mm AISI304 / EN1.4301  2B</t>
  </si>
  <si>
    <t>1026500075</t>
  </si>
  <si>
    <t>U1-1015100311-2</t>
  </si>
  <si>
    <t>U1-1015100309-1</t>
  </si>
  <si>
    <t>U1-1038400564</t>
  </si>
  <si>
    <t>U1-1015100319</t>
  </si>
  <si>
    <t>U1-1015100320</t>
  </si>
  <si>
    <t>U1-1015100321</t>
  </si>
  <si>
    <t>U1-1015100322</t>
  </si>
  <si>
    <t>U1-1015100309-3</t>
  </si>
  <si>
    <t>U1-1015100311-1</t>
  </si>
  <si>
    <t>U1-1038400570</t>
  </si>
  <si>
    <t>U1-1015100317</t>
  </si>
  <si>
    <t>U1-1015100318</t>
  </si>
  <si>
    <t>U1-1015100316</t>
  </si>
  <si>
    <t>U1-1058600009</t>
  </si>
  <si>
    <t>U1-1015100310</t>
  </si>
  <si>
    <t>U1-1038400562</t>
  </si>
  <si>
    <t>U1-1038400563</t>
  </si>
  <si>
    <t>U1-1038400568</t>
  </si>
  <si>
    <t>U1-1015300079</t>
  </si>
  <si>
    <t>U1-1059100022</t>
  </si>
  <si>
    <t>U1-1059100023</t>
  </si>
  <si>
    <t>U1-1059100018</t>
  </si>
  <si>
    <t>U1-1059100019</t>
  </si>
  <si>
    <t>U1-1059100021</t>
  </si>
  <si>
    <t>U1-1038400560</t>
  </si>
  <si>
    <t>U1-1059100009</t>
  </si>
  <si>
    <t>U1-1059100010</t>
  </si>
  <si>
    <t>U1-1059100012</t>
  </si>
  <si>
    <t>U1-1059100014</t>
  </si>
  <si>
    <t>U1-1059100015</t>
  </si>
  <si>
    <t>U1-1059100017</t>
  </si>
  <si>
    <t>U1-1059100011</t>
  </si>
  <si>
    <t>U1-1059100013</t>
  </si>
  <si>
    <t>U1-1059100016</t>
  </si>
  <si>
    <t>U1-1059100020</t>
  </si>
  <si>
    <t>U1-1038400578</t>
  </si>
  <si>
    <t>U1-1038400579</t>
  </si>
  <si>
    <t>U1-1038400582</t>
  </si>
  <si>
    <t>U1-1038400581</t>
  </si>
  <si>
    <t>U1-1038400580</t>
  </si>
  <si>
    <t>U1-1038400559</t>
  </si>
  <si>
    <t>U1-1060200002</t>
  </si>
  <si>
    <t>U1-1030500091</t>
  </si>
  <si>
    <t>U1-1060200001</t>
  </si>
  <si>
    <t>U1-1030500092</t>
  </si>
  <si>
    <t>1015100309-2</t>
  </si>
  <si>
    <t>1015100323-13</t>
  </si>
  <si>
    <t>1025600041-35</t>
  </si>
  <si>
    <t>Ribe Maskinfabrik</t>
  </si>
  <si>
    <t>1038400563-7</t>
  </si>
  <si>
    <t>1038400563-8</t>
  </si>
  <si>
    <t>1038400563-9</t>
  </si>
  <si>
    <t>1038400567-1</t>
  </si>
  <si>
    <t>1038400563-12</t>
  </si>
  <si>
    <t>1038400568-2</t>
  </si>
  <si>
    <t>1038400563-10</t>
  </si>
  <si>
    <t>1038400563-11</t>
  </si>
  <si>
    <t>1030500091-3</t>
  </si>
  <si>
    <t>1057300045</t>
  </si>
  <si>
    <t>KS Automatik</t>
  </si>
  <si>
    <t>1057300048</t>
  </si>
  <si>
    <t>1057300051-5</t>
  </si>
  <si>
    <t>U1-1015100316-2</t>
  </si>
  <si>
    <t>U1-1015100317-2</t>
  </si>
  <si>
    <t>U1-1015100318-2</t>
  </si>
  <si>
    <t>U1-1015100320-2</t>
  </si>
  <si>
    <t>U1-1015100321-2</t>
  </si>
  <si>
    <t>U1-1015100322-2</t>
  </si>
  <si>
    <t>U1-1015100319-2</t>
  </si>
  <si>
    <t>1024500101</t>
  </si>
  <si>
    <t>U1-1000100295</t>
  </si>
  <si>
    <t>79 13 00 62</t>
  </si>
  <si>
    <t>73 57 57 56</t>
  </si>
  <si>
    <t>Bjarne Grejsen</t>
  </si>
  <si>
    <t>20 93 30 37</t>
  </si>
  <si>
    <t>63 10 10 59</t>
  </si>
  <si>
    <t>Charlotte Meier</t>
  </si>
  <si>
    <t>79 13 00 12</t>
  </si>
  <si>
    <t>Rene</t>
  </si>
  <si>
    <t>Torben Nyegaard Poulsen</t>
  </si>
  <si>
    <t>Kristian Klemmensen</t>
  </si>
  <si>
    <t>75 24 74 40</t>
  </si>
  <si>
    <t>40 15 51 77</t>
  </si>
  <si>
    <t>Tim Christiansen</t>
  </si>
  <si>
    <t>63 13 22 76</t>
  </si>
  <si>
    <t>20 80 91 76</t>
  </si>
  <si>
    <t>Thomas Bruun Nielsen</t>
  </si>
  <si>
    <t>24 96 83 28</t>
  </si>
  <si>
    <t>Lars Skovgaard</t>
  </si>
  <si>
    <t>7640 7373</t>
  </si>
  <si>
    <t>Thomas Drewsen</t>
  </si>
  <si>
    <t>PrgNr</t>
  </si>
  <si>
    <t>1060600001-9</t>
  </si>
  <si>
    <t>Wilson Tool International</t>
  </si>
  <si>
    <t>1060600001-8</t>
  </si>
  <si>
    <t>TOOL Denmark</t>
  </si>
  <si>
    <t>U1-1060600001</t>
  </si>
  <si>
    <t>U1-1000100296</t>
  </si>
  <si>
    <t>1020302340-2</t>
  </si>
  <si>
    <t>Jørgen Egeskov</t>
  </si>
  <si>
    <t>75 58 32 22</t>
  </si>
  <si>
    <t>40 64 98 00</t>
  </si>
  <si>
    <t>U1-1015200216</t>
  </si>
  <si>
    <t>U1-1015200217</t>
  </si>
  <si>
    <t>U1-1060700003</t>
  </si>
  <si>
    <t>U1-1060700005</t>
  </si>
  <si>
    <t>U1-1060700007</t>
  </si>
  <si>
    <t>U1-1060700001</t>
  </si>
  <si>
    <t>1057300080-2</t>
  </si>
  <si>
    <t>1057300078-3</t>
  </si>
  <si>
    <t>1057300079-2</t>
  </si>
  <si>
    <t>1030500094</t>
  </si>
  <si>
    <t>Peter Culmbach Hansen</t>
  </si>
  <si>
    <t>42 17 42 68</t>
  </si>
  <si>
    <t>61 44 03 46</t>
  </si>
  <si>
    <t>U1-1020302343</t>
  </si>
  <si>
    <t>Steffen Johannessen</t>
  </si>
  <si>
    <t>26 85 71 95</t>
  </si>
  <si>
    <t>1030500097</t>
  </si>
  <si>
    <t>Vagt uden for åbning</t>
  </si>
  <si>
    <t>40 34 37 88</t>
  </si>
  <si>
    <t>Helle nitro</t>
  </si>
  <si>
    <t>76 20 88 98</t>
  </si>
  <si>
    <t>charlotte nitro</t>
  </si>
  <si>
    <t>76 20 88 57</t>
  </si>
  <si>
    <t>U1-1000100298</t>
  </si>
  <si>
    <t>1010800230</t>
  </si>
  <si>
    <t>1057300081-3</t>
  </si>
  <si>
    <t>Ralf Sanderink</t>
  </si>
  <si>
    <t>40 17 19 79</t>
  </si>
  <si>
    <t>U1-1038400583</t>
  </si>
  <si>
    <t>U1-1038400584</t>
  </si>
  <si>
    <t>U1-1038400585</t>
  </si>
  <si>
    <t>U1-1038400589</t>
  </si>
  <si>
    <t>U1-1038400586</t>
  </si>
  <si>
    <t>U1-1038400587</t>
  </si>
  <si>
    <t>U1-1038400588</t>
  </si>
  <si>
    <t>Dorthe Vind Thomsen</t>
  </si>
  <si>
    <t>1026500054</t>
  </si>
  <si>
    <t>1026500076</t>
  </si>
  <si>
    <t>1026500079</t>
  </si>
  <si>
    <t>1026500080</t>
  </si>
  <si>
    <t>1026500081</t>
  </si>
  <si>
    <t>3 mm     AW-5754 H111 Alu-plade</t>
  </si>
  <si>
    <t>1026500082</t>
  </si>
  <si>
    <t>1026500083</t>
  </si>
  <si>
    <t>1026500084</t>
  </si>
  <si>
    <t>1026500085</t>
  </si>
  <si>
    <t>1026500085-1</t>
  </si>
  <si>
    <t>1026500085-2</t>
  </si>
  <si>
    <t>1026500086</t>
  </si>
  <si>
    <t>1026500088</t>
  </si>
  <si>
    <t>1026500089</t>
  </si>
  <si>
    <t>6  mm  AISI316 / EN1.4404  2B</t>
  </si>
  <si>
    <t>1026500097</t>
  </si>
  <si>
    <t>U1-1038400596</t>
  </si>
  <si>
    <t>U1-1038400597</t>
  </si>
  <si>
    <t>U1-1038400590</t>
  </si>
  <si>
    <t>U1-1038400591</t>
  </si>
  <si>
    <t>U1-1038400592</t>
  </si>
  <si>
    <t>U1-1038400593</t>
  </si>
  <si>
    <t>U1-1038400594</t>
  </si>
  <si>
    <t>U1-1038400595</t>
  </si>
  <si>
    <t>1017800080-1</t>
  </si>
  <si>
    <t>Prg-nr</t>
  </si>
  <si>
    <t>1038400062L</t>
  </si>
  <si>
    <t>B040P1225RZ90</t>
  </si>
  <si>
    <t>U1-1038400603</t>
  </si>
  <si>
    <t>U1-1038400604</t>
  </si>
  <si>
    <t>U1-1038400605</t>
  </si>
  <si>
    <t>U1-1038400600</t>
  </si>
  <si>
    <t>U1-1038400598</t>
  </si>
  <si>
    <t>U1-1038400599</t>
  </si>
  <si>
    <t>1010800231</t>
  </si>
  <si>
    <t>1055600015</t>
  </si>
  <si>
    <t>U1-1020302349</t>
  </si>
  <si>
    <t>1009900795</t>
  </si>
  <si>
    <t>1009900796</t>
  </si>
  <si>
    <t>1009900797</t>
  </si>
  <si>
    <t>1009900798</t>
  </si>
  <si>
    <t>1009900793</t>
  </si>
  <si>
    <t>1009900794</t>
  </si>
  <si>
    <t>1038400598-15</t>
  </si>
  <si>
    <t>1038400598-16</t>
  </si>
  <si>
    <t>Carsten Olsen</t>
  </si>
  <si>
    <t>22 91 14 50</t>
  </si>
  <si>
    <t>Bettina Clausen</t>
  </si>
  <si>
    <t>4400401220006</t>
  </si>
  <si>
    <t>FHS-M4-6</t>
  </si>
  <si>
    <t>U1-1015100422</t>
  </si>
  <si>
    <t>U1-1038400607</t>
  </si>
  <si>
    <t>U1-1000100139</t>
  </si>
  <si>
    <t>R7 søgnig hvor =11 ændret til 115, slår funktionen fra (69198 blev regnet forkert)</t>
  </si>
  <si>
    <t>Funktionen blev lagt ind på grund af fejl udregning i 68736 (Tresu)</t>
  </si>
  <si>
    <t>+ låg 1014730003</t>
  </si>
  <si>
    <t>1038400614-1</t>
  </si>
  <si>
    <t>1038400615-1</t>
  </si>
  <si>
    <t>U1-1056700011</t>
  </si>
  <si>
    <t>U1-1014700180</t>
  </si>
  <si>
    <t>U1-1014700183</t>
  </si>
  <si>
    <t>U1-1014700140</t>
  </si>
  <si>
    <t>U1-1014700139</t>
  </si>
  <si>
    <t>U1-1014700179</t>
  </si>
  <si>
    <t>U1-1038400614</t>
  </si>
  <si>
    <t>U1-1038400616</t>
  </si>
  <si>
    <t>U1-1038400612</t>
  </si>
  <si>
    <t>U1-1038400615</t>
  </si>
  <si>
    <t>69000018</t>
  </si>
  <si>
    <t>941922</t>
  </si>
  <si>
    <t>1008500130</t>
  </si>
  <si>
    <t>KSM Kragelund</t>
  </si>
  <si>
    <t>1008500129</t>
  </si>
  <si>
    <t>1008500128</t>
  </si>
  <si>
    <t>1008500131</t>
  </si>
  <si>
    <t>Claus Frisgaard</t>
  </si>
  <si>
    <t>Per Juhl Møller</t>
  </si>
  <si>
    <t>Folmer Iversen</t>
  </si>
  <si>
    <t>75 42 06 19</t>
  </si>
  <si>
    <t>23 26 16 28</t>
  </si>
  <si>
    <t>Henrik A. Svennild</t>
  </si>
  <si>
    <t>42 15 49 16</t>
  </si>
  <si>
    <t>Søren Wenzell</t>
  </si>
  <si>
    <t>72 16 05 87</t>
  </si>
  <si>
    <t>Joakim Andersen</t>
  </si>
  <si>
    <t>20 64 54 09</t>
  </si>
  <si>
    <t>1026500096-5</t>
  </si>
  <si>
    <t>8 mm    S355MC    EN 10149/1-3</t>
  </si>
  <si>
    <t>1026500096-4</t>
  </si>
  <si>
    <t>1026500096-2</t>
  </si>
  <si>
    <t>1026500096-3</t>
  </si>
  <si>
    <t>5 mm   decp  S355MC / EN 10149/1-3</t>
  </si>
  <si>
    <t>1026500096-1</t>
  </si>
  <si>
    <t>1055000004</t>
  </si>
  <si>
    <t>Kanter R2 galvaniseret til 150 my</t>
  </si>
  <si>
    <t>1055000005</t>
  </si>
  <si>
    <t>1055000006</t>
  </si>
  <si>
    <t>1038400616-7</t>
  </si>
  <si>
    <t>ProTech CNC</t>
  </si>
  <si>
    <t>U1-1005400375</t>
  </si>
  <si>
    <t>U1-1005400376</t>
  </si>
  <si>
    <t>U1-1015100439</t>
  </si>
  <si>
    <t>U1-1000201091</t>
  </si>
  <si>
    <t>U1-1000201093</t>
  </si>
  <si>
    <t>U1-1000201092</t>
  </si>
  <si>
    <t>U1-1000201095</t>
  </si>
  <si>
    <t>U1-1000201094</t>
  </si>
  <si>
    <t>U1-1015100432</t>
  </si>
  <si>
    <t>U1-1015100435</t>
  </si>
  <si>
    <t>U1-1015100425</t>
  </si>
  <si>
    <t>U1-1015100428</t>
  </si>
  <si>
    <t>U1-1015100424</t>
  </si>
  <si>
    <t>U1-1015100441</t>
  </si>
  <si>
    <t>U1-1015100442</t>
  </si>
  <si>
    <t>U1-1020302360</t>
  </si>
  <si>
    <t>U1-1015300080</t>
  </si>
  <si>
    <t>U1-1020302359</t>
  </si>
  <si>
    <t>U1-1020302361</t>
  </si>
  <si>
    <t>U1-1038400620</t>
  </si>
  <si>
    <t>U1-1038400625</t>
  </si>
  <si>
    <t>U1-1015300081</t>
  </si>
  <si>
    <t>U1-1038400623</t>
  </si>
  <si>
    <t>U1-1059100025</t>
  </si>
  <si>
    <t>U1-1059100024</t>
  </si>
  <si>
    <t>U1-1059100027</t>
  </si>
  <si>
    <t>U1-1038400619</t>
  </si>
  <si>
    <t>U1-1038400618</t>
  </si>
  <si>
    <t>U1-1038400624</t>
  </si>
  <si>
    <t>U1-1038400622</t>
  </si>
  <si>
    <t>U1-1038400627</t>
  </si>
  <si>
    <t>U1-1038400639</t>
  </si>
  <si>
    <t>U1-1038400640</t>
  </si>
  <si>
    <t>U1-1038400621</t>
  </si>
  <si>
    <t>U1-1038400637</t>
  </si>
  <si>
    <t>U1-1038400648</t>
  </si>
  <si>
    <t>U1-1038400651</t>
  </si>
  <si>
    <t>1015100443</t>
  </si>
  <si>
    <t>1010800237</t>
  </si>
  <si>
    <t>1015100444</t>
  </si>
  <si>
    <t>1010800238</t>
  </si>
  <si>
    <t>1015100442-1</t>
  </si>
  <si>
    <t>1057300088-6</t>
  </si>
  <si>
    <t>1057300090-3</t>
  </si>
  <si>
    <t>1057300091-1</t>
  </si>
  <si>
    <t>1057300088-5</t>
  </si>
  <si>
    <t>1057300089-2</t>
  </si>
  <si>
    <t>1057300090-2</t>
  </si>
  <si>
    <t>U1-1055000004</t>
  </si>
  <si>
    <t>U1-1055000006</t>
  </si>
  <si>
    <t>U1-1055000005</t>
  </si>
  <si>
    <t>1038400616-6</t>
  </si>
  <si>
    <t>1057300084-1</t>
  </si>
  <si>
    <t>Jysk Staal Service</t>
  </si>
  <si>
    <t>1057300084-2</t>
  </si>
  <si>
    <t>1057300085-1</t>
  </si>
  <si>
    <t>1057300085-2</t>
  </si>
  <si>
    <t>1000201120</t>
  </si>
  <si>
    <t>1057300086-3</t>
  </si>
  <si>
    <t>1038400632-1</t>
  </si>
  <si>
    <t>HH Metal &amp; Rør</t>
  </si>
  <si>
    <t>1038400620-6</t>
  </si>
  <si>
    <t>1038400625-3</t>
  </si>
  <si>
    <t>1038400634-1</t>
  </si>
  <si>
    <t>1038400636-1</t>
  </si>
  <si>
    <t>1038400620-3</t>
  </si>
  <si>
    <t>1038400620-4</t>
  </si>
  <si>
    <t>1038400620-5</t>
  </si>
  <si>
    <t>1055000006-1</t>
  </si>
  <si>
    <t>U1-1000201095-1</t>
  </si>
  <si>
    <t>U1-1059100024-1</t>
  </si>
  <si>
    <t>U1-1000201095-2</t>
  </si>
  <si>
    <t>U1-1009900825</t>
  </si>
  <si>
    <t>1000201135</t>
  </si>
  <si>
    <t>U1-1062900002</t>
  </si>
  <si>
    <t>1020400023</t>
  </si>
  <si>
    <t>1020400002</t>
  </si>
  <si>
    <t>Ronni Jørgensen</t>
  </si>
  <si>
    <t>53 53 82 41</t>
  </si>
  <si>
    <t>Helmuth Holm Jensen</t>
  </si>
  <si>
    <t>Ole Skjold</t>
  </si>
  <si>
    <t>Leif Kristensen</t>
  </si>
  <si>
    <t>51 42 91 81</t>
  </si>
  <si>
    <t>Jens Anders Risgaard</t>
  </si>
  <si>
    <t>96 92 20 10</t>
  </si>
  <si>
    <t>31 66 16 33</t>
  </si>
  <si>
    <t>Frank Mosegaard</t>
  </si>
  <si>
    <t>29 60 17 65</t>
  </si>
  <si>
    <t>Mette H. H. Petermann</t>
  </si>
  <si>
    <t>Claus Pedersen</t>
  </si>
  <si>
    <t>62 17 22 10</t>
  </si>
  <si>
    <t>Toke Skjønnemand</t>
  </si>
  <si>
    <t>20 80 69 14</t>
  </si>
  <si>
    <t>Steen</t>
  </si>
  <si>
    <t>21 76 44 44</t>
  </si>
  <si>
    <t>Thomas Fisker</t>
  </si>
  <si>
    <t>Jens A Blomgren</t>
  </si>
  <si>
    <t>23 84 54 61</t>
  </si>
  <si>
    <t>Preben Gundersen</t>
  </si>
  <si>
    <t>42 20 34 10</t>
  </si>
  <si>
    <t xml:space="preserve">
  Peter  </t>
  </si>
  <si>
    <t xml:space="preserve">
  CompuGame-DAE  </t>
  </si>
  <si>
    <t xml:space="preserve">
  Bramidan  </t>
  </si>
  <si>
    <t xml:space="preserve">
  Rota-Dan  </t>
  </si>
  <si>
    <t xml:space="preserve">
  Pro-tek  </t>
  </si>
  <si>
    <t xml:space="preserve">
  Damhus  </t>
  </si>
  <si>
    <t xml:space="preserve">
  Randers Rør  </t>
  </si>
  <si>
    <t xml:space="preserve">
  KSM Kragelund  </t>
  </si>
  <si>
    <t xml:space="preserve">
  Sanistål  </t>
  </si>
  <si>
    <t xml:space="preserve">
  Betech Seals  </t>
  </si>
  <si>
    <t xml:space="preserve">
  KAMF  </t>
  </si>
  <si>
    <t xml:space="preserve">
  AH Industries  </t>
  </si>
  <si>
    <t xml:space="preserve">
  Inox Stål  </t>
  </si>
  <si>
    <t xml:space="preserve">
  DanBox  </t>
  </si>
  <si>
    <t xml:space="preserve"> - EG-1R.140.36</t>
  </si>
  <si>
    <t xml:space="preserve"> - Rustfri greb</t>
  </si>
  <si>
    <t xml:space="preserve">
  Scandiloc - EG-1R.140.36 - Rustfri greb</t>
  </si>
  <si>
    <t xml:space="preserve">
  AB Jensen  </t>
  </si>
  <si>
    <t xml:space="preserve">
  JMM  </t>
  </si>
  <si>
    <t xml:space="preserve">
  Udgået  Sanistål  </t>
  </si>
  <si>
    <t xml:space="preserve">
  BG-Metal  </t>
  </si>
  <si>
    <t xml:space="preserve">
  Dacapo  </t>
  </si>
  <si>
    <t xml:space="preserve">
  MI Montage  </t>
  </si>
  <si>
    <t xml:space="preserve">
  Danskær  </t>
  </si>
  <si>
    <t xml:space="preserve"> - 7670 975124</t>
  </si>
  <si>
    <t xml:space="preserve">
  Pajo-Bolte - 7670 975124 </t>
  </si>
  <si>
    <t xml:space="preserve"> - l</t>
  </si>
  <si>
    <t xml:space="preserve">
  Peter - l </t>
  </si>
  <si>
    <t xml:space="preserve">
  Ribe Maskinfabrik  </t>
  </si>
  <si>
    <t xml:space="preserve">
  Lauridsen Handel-Import  </t>
  </si>
  <si>
    <t xml:space="preserve">
  V.Brøndum  </t>
  </si>
  <si>
    <t xml:space="preserve">
  FK Tråd  </t>
  </si>
  <si>
    <t xml:space="preserve">
  Peter  
  KAMF  </t>
  </si>
  <si>
    <t xml:space="preserve">
  LPM Production  </t>
  </si>
  <si>
    <t xml:space="preserve">
  HH Metal &amp; Rør  </t>
  </si>
  <si>
    <t xml:space="preserve">
  ProTech CNC  </t>
  </si>
  <si>
    <t xml:space="preserve">
  DTE Ribe  </t>
  </si>
  <si>
    <t xml:space="preserve">
  Pipetek  </t>
  </si>
  <si>
    <t xml:space="preserve">
  MuHeCo Handel  </t>
  </si>
  <si>
    <t xml:space="preserve">
  KS Automatik  </t>
  </si>
  <si>
    <t xml:space="preserve">
  Jysk Staal Service  </t>
  </si>
  <si>
    <t xml:space="preserve">
  JKP Produktion  </t>
  </si>
  <si>
    <t xml:space="preserve">
  TOOL Denmark  </t>
  </si>
  <si>
    <t xml:space="preserve">
  Wilson Tool International  </t>
  </si>
  <si>
    <t xml:space="preserve">
  Lemvigh-Müller  </t>
  </si>
  <si>
    <t xml:space="preserve"> - 525808</t>
  </si>
  <si>
    <t xml:space="preserve"> - 1150230</t>
  </si>
  <si>
    <t xml:space="preserve">
  PcP. Maskinfabrikken - 1150230 </t>
  </si>
  <si>
    <t xml:space="preserve">
  Pajo-Bolte  </t>
  </si>
  <si>
    <t xml:space="preserve"> - 12912100161</t>
  </si>
  <si>
    <t xml:space="preserve">
  Pajo-Bolte - 12912100161 </t>
  </si>
  <si>
    <t xml:space="preserve"> - 912100406</t>
  </si>
  <si>
    <t xml:space="preserve"> - Indv.6-KT.CH A4 CH 10X40</t>
  </si>
  <si>
    <t xml:space="preserve">
  Pajo-Bolte - 912100406 - Indv.6-KT.CH A4 CH 10X40</t>
  </si>
  <si>
    <t xml:space="preserve"> - 985106</t>
  </si>
  <si>
    <t xml:space="preserve"> - Syrefast låsemøtrik A4 M10</t>
  </si>
  <si>
    <t xml:space="preserve">
  Pajo-Bolte - 985106 - Syrefast låsemøtrik A4 M10</t>
  </si>
  <si>
    <t xml:space="preserve"> - 125B101</t>
  </si>
  <si>
    <t xml:space="preserve">
  Pajo-Bolte - 125B101 </t>
  </si>
  <si>
    <t xml:space="preserve"> - 1618602</t>
  </si>
  <si>
    <t xml:space="preserve"> - FH-M2.5-6ZI</t>
  </si>
  <si>
    <t xml:space="preserve">
  Hans Buch - FH-M2.5-6ZI </t>
  </si>
  <si>
    <t xml:space="preserve"> - FHL-M2.5-15ZI</t>
  </si>
  <si>
    <t xml:space="preserve">
  Hans Buch - FHL-M2.5-15ZI </t>
  </si>
  <si>
    <t xml:space="preserve"> - FH-M3-6ZI</t>
  </si>
  <si>
    <t xml:space="preserve">
  Hans Buch - FH-M3-6ZI </t>
  </si>
  <si>
    <t xml:space="preserve"> - FH-M3-10ZI</t>
  </si>
  <si>
    <t xml:space="preserve">
  Hans Buch - FH-M3-10ZI </t>
  </si>
  <si>
    <t xml:space="preserve"> - FH-M3-15ZI</t>
  </si>
  <si>
    <t xml:space="preserve">
  Hans Buch - FH-M3-15ZI </t>
  </si>
  <si>
    <t xml:space="preserve"> - FH-M3-20ZI</t>
  </si>
  <si>
    <t xml:space="preserve">
  Hans Buch - FH-M3-20ZI </t>
  </si>
  <si>
    <t xml:space="preserve"> - FH-M4-6ZI</t>
  </si>
  <si>
    <t xml:space="preserve">
  Hans Buch - FH-M4-6ZI </t>
  </si>
  <si>
    <t xml:space="preserve"> - FH-M4-8ZI</t>
  </si>
  <si>
    <t xml:space="preserve">
  Hans Buch - FH-M4-8ZI </t>
  </si>
  <si>
    <t xml:space="preserve"> - FH-M4-10ZI</t>
  </si>
  <si>
    <t xml:space="preserve">
  Hans Buch - FH-M4-10ZI </t>
  </si>
  <si>
    <t xml:space="preserve"> - FH-M4-12ZI</t>
  </si>
  <si>
    <t xml:space="preserve">
  Hans Buch - FH-M4-12ZI </t>
  </si>
  <si>
    <t xml:space="preserve"> - FH-M4-15ZI</t>
  </si>
  <si>
    <t xml:space="preserve">
  Hans Buch - FH-M4-15ZI </t>
  </si>
  <si>
    <t xml:space="preserve"> - FH-M4-16ZI</t>
  </si>
  <si>
    <t xml:space="preserve">
  Hans Buch - FH-M4-16ZI </t>
  </si>
  <si>
    <t xml:space="preserve"> - FH-M4-18ZI</t>
  </si>
  <si>
    <t xml:space="preserve">
  Hans Buch - FH-M4-18ZI </t>
  </si>
  <si>
    <t xml:space="preserve"> - FH-M4-20ZI</t>
  </si>
  <si>
    <t xml:space="preserve">
  Hans Buch - FH-M4-20ZI </t>
  </si>
  <si>
    <t xml:space="preserve"> - FH4-M4-12</t>
  </si>
  <si>
    <t xml:space="preserve">
  Hans Buch - FH4-M4-12 </t>
  </si>
  <si>
    <t xml:space="preserve"> - FH4-M4-15</t>
  </si>
  <si>
    <t xml:space="preserve">
  Hans Buch - FH4-M4-15 </t>
  </si>
  <si>
    <t xml:space="preserve"> - FH4-M4-30</t>
  </si>
  <si>
    <t xml:space="preserve">
  Hans Buch - FH4-M4-30 </t>
  </si>
  <si>
    <t xml:space="preserve"> - FH-M5-10ZI</t>
  </si>
  <si>
    <t xml:space="preserve">
  Hans Buch - FH-M5-10ZI </t>
  </si>
  <si>
    <t xml:space="preserve"> - FHS-M5-10</t>
  </si>
  <si>
    <t xml:space="preserve">
  Hans Buch - FHS-M5-10 </t>
  </si>
  <si>
    <t xml:space="preserve"> - FH4-M5-10</t>
  </si>
  <si>
    <t xml:space="preserve">
  Hans Buch - FH4-M5-10 </t>
  </si>
  <si>
    <t xml:space="preserve"> - FH4-M5-15</t>
  </si>
  <si>
    <t xml:space="preserve">
  Hans Buch - FH4-M5-15 </t>
  </si>
  <si>
    <t xml:space="preserve"> - FH-M6-8ZI</t>
  </si>
  <si>
    <t xml:space="preserve">
  Hans Buch - FH-M6-8ZI </t>
  </si>
  <si>
    <t xml:space="preserve"> - FH-M6-10ZI</t>
  </si>
  <si>
    <t xml:space="preserve">
  Hans Buch - FH-M6-10ZI </t>
  </si>
  <si>
    <t xml:space="preserve"> - FH-M6-12ZI</t>
  </si>
  <si>
    <t xml:space="preserve">
  Hans Buch - FH-M6-12ZI </t>
  </si>
  <si>
    <t xml:space="preserve"> - FH-M6-15ZI</t>
  </si>
  <si>
    <t xml:space="preserve">
  Hans Buch - FH-M6-15ZI </t>
  </si>
  <si>
    <t xml:space="preserve"> - FH-M6-25ZI</t>
  </si>
  <si>
    <t xml:space="preserve">
  Hans Buch - FH-M6-25ZI </t>
  </si>
  <si>
    <t xml:space="preserve"> - FH-M6-30ZI</t>
  </si>
  <si>
    <t xml:space="preserve">
  Hans Buch - FH-M6-30ZI </t>
  </si>
  <si>
    <t xml:space="preserve"> - FH-M6-35ZI</t>
  </si>
  <si>
    <t xml:space="preserve">
  Hans Buch - FH-M6-35ZI </t>
  </si>
  <si>
    <t xml:space="preserve"> - FHS-M6-8</t>
  </si>
  <si>
    <t xml:space="preserve">
  Hans Buch - FHS-M6-8 </t>
  </si>
  <si>
    <t xml:space="preserve"> - FHS-M6-10</t>
  </si>
  <si>
    <t xml:space="preserve">
  Hans Buch - FHS-M6-10 </t>
  </si>
  <si>
    <t xml:space="preserve"> - FHS-M6-16</t>
  </si>
  <si>
    <t xml:space="preserve">
  Hans Buch - FHS-M6-16 </t>
  </si>
  <si>
    <t xml:space="preserve"> - FH-M8-18ZI</t>
  </si>
  <si>
    <t xml:space="preserve">
  Hans Buch - FH-M8-18ZI </t>
  </si>
  <si>
    <t xml:space="preserve"> - FH-M8-20ZI</t>
  </si>
  <si>
    <t xml:space="preserve">
  Hans Buch - FH-M8-20ZI </t>
  </si>
  <si>
    <t xml:space="preserve"> - FH-M8-22ZI</t>
  </si>
  <si>
    <t xml:space="preserve">
  Hans Buch - FH-M8-22ZI </t>
  </si>
  <si>
    <t xml:space="preserve"> - FH-M8-25ZI</t>
  </si>
  <si>
    <t xml:space="preserve">
  Hans Buch - FH-M8-25ZI </t>
  </si>
  <si>
    <t xml:space="preserve"> - FH4-M8-20</t>
  </si>
  <si>
    <t xml:space="preserve">
  Hans Buch - FH4-M8-20 </t>
  </si>
  <si>
    <t xml:space="preserve"> - FH-M10-30ZI</t>
  </si>
  <si>
    <t xml:space="preserve">
  Hans Buch - FH-M10-30ZI </t>
  </si>
  <si>
    <t xml:space="preserve"> - SP-M2.5-1</t>
  </si>
  <si>
    <t xml:space="preserve">
  Hans Buch - SP-M2.5-1 </t>
  </si>
  <si>
    <t xml:space="preserve"> - S-M3-1ZI</t>
  </si>
  <si>
    <t xml:space="preserve">
  Hans Buch - S-M3-1ZI </t>
  </si>
  <si>
    <t xml:space="preserve"> - S-M3-2ZI</t>
  </si>
  <si>
    <t xml:space="preserve">
  Hans Buch - S-M3-2ZI </t>
  </si>
  <si>
    <t xml:space="preserve"> - S-M4-1ZI</t>
  </si>
  <si>
    <t xml:space="preserve">
  Hans Buch - S-M4-1ZI </t>
  </si>
  <si>
    <t xml:space="preserve"> - S-M4-2ZI</t>
  </si>
  <si>
    <t xml:space="preserve">
  Hans Buch - S-M4-2ZI </t>
  </si>
  <si>
    <t xml:space="preserve"> - F-M4-2</t>
  </si>
  <si>
    <t xml:space="preserve">
  Hans Buch - F-M4-2 </t>
  </si>
  <si>
    <t xml:space="preserve"> - CLS-M4-1</t>
  </si>
  <si>
    <t xml:space="preserve">
  Hans Buch - CLS-M4-1 </t>
  </si>
  <si>
    <t xml:space="preserve"> - SP-M4-2</t>
  </si>
  <si>
    <t xml:space="preserve">
  Hans Buch - SP-M4-2 </t>
  </si>
  <si>
    <t xml:space="preserve"> - SS-M5-1ZI</t>
  </si>
  <si>
    <t xml:space="preserve">
  Hans Buch - SS-M5-1ZI </t>
  </si>
  <si>
    <t xml:space="preserve"> - SS-M5-2ZI</t>
  </si>
  <si>
    <t xml:space="preserve">
  Hans Buch - SS-M5-2ZI </t>
  </si>
  <si>
    <t xml:space="preserve"> - SS-M5-3ZI</t>
  </si>
  <si>
    <t xml:space="preserve">
  Hans Buch - SS-M5-3ZI </t>
  </si>
  <si>
    <t xml:space="preserve"> - CLSS-M5-1</t>
  </si>
  <si>
    <t xml:space="preserve">
  Hans Buch - CLSS-M5-1 </t>
  </si>
  <si>
    <t xml:space="preserve"> - CLSS-M5-2</t>
  </si>
  <si>
    <t xml:space="preserve">
  Hans Buch - CLSS-M5-2 </t>
  </si>
  <si>
    <t xml:space="preserve"> - SP-M5-1</t>
  </si>
  <si>
    <t xml:space="preserve">
  Hans Buch - SP-M5-1 </t>
  </si>
  <si>
    <t xml:space="preserve"> - S-M6-1ZI</t>
  </si>
  <si>
    <t xml:space="preserve">
  Hans Buch - S-M6-1ZI </t>
  </si>
  <si>
    <t xml:space="preserve"> - S-M6-2ZI</t>
  </si>
  <si>
    <t xml:space="preserve">
  Hans Buch - S-M6-2ZI </t>
  </si>
  <si>
    <t xml:space="preserve"> - SP-M6-1</t>
  </si>
  <si>
    <t xml:space="preserve">
  Hans Buch - SP-M6-1 </t>
  </si>
  <si>
    <t xml:space="preserve"> - S-M8-1ZI</t>
  </si>
  <si>
    <t xml:space="preserve">
  Hans Buch - S-M8-1ZI </t>
  </si>
  <si>
    <t xml:space="preserve"> - S-M8-2ZI</t>
  </si>
  <si>
    <t xml:space="preserve">
  Hans Buch - S-M8-2ZI </t>
  </si>
  <si>
    <t xml:space="preserve"> - S-M10-1ZI</t>
  </si>
  <si>
    <t xml:space="preserve">
  Hans Buch - S-M10-1ZI </t>
  </si>
  <si>
    <t xml:space="preserve"> - S-M10-2ZI</t>
  </si>
  <si>
    <t xml:space="preserve">
  Hans Buch - S-M10-2ZI </t>
  </si>
  <si>
    <t xml:space="preserve"> - SO-M3-4ZI</t>
  </si>
  <si>
    <t xml:space="preserve">
  Hans Buch - SO-M3-4ZI </t>
  </si>
  <si>
    <t xml:space="preserve"> - SO-M3-6ZI</t>
  </si>
  <si>
    <t xml:space="preserve">
  Hans Buch - SO-M3-6ZI </t>
  </si>
  <si>
    <t xml:space="preserve"> - BSO-M3-6ZI</t>
  </si>
  <si>
    <t xml:space="preserve">
  Hans Buch - BSO-M3-6ZI </t>
  </si>
  <si>
    <t xml:space="preserve"> - SO-3.5M3-6</t>
  </si>
  <si>
    <t xml:space="preserve">
  Hans Buch - SO-3.5M3-6 </t>
  </si>
  <si>
    <t xml:space="preserve"> - BSO-3.5M3-6ZI</t>
  </si>
  <si>
    <t xml:space="preserve">
  Hans Buch - BSO-3.5M3-6ZI </t>
  </si>
  <si>
    <t xml:space="preserve"> - BSO-3.5M3-10ZI</t>
  </si>
  <si>
    <t xml:space="preserve">
  Hans Buch - BSO-3.5M3-10ZI </t>
  </si>
  <si>
    <t xml:space="preserve"> - BSO-3.5M3-14ZI</t>
  </si>
  <si>
    <t xml:space="preserve">
  Hans Buch - BSO-3.5M3-14ZI </t>
  </si>
  <si>
    <t xml:space="preserve"> - SO-M4-8ZI</t>
  </si>
  <si>
    <t xml:space="preserve">
  Hans Buch - SO-M4-8ZI </t>
  </si>
  <si>
    <t xml:space="preserve"> - BSO-M4-14</t>
  </si>
  <si>
    <t xml:space="preserve">
  Hans Buch - BSO-M4-14 </t>
  </si>
  <si>
    <t xml:space="preserve"> - SO-85.1-12ZI</t>
  </si>
  <si>
    <t xml:space="preserve">
  Hans Buch - SO-85.1-12ZI </t>
  </si>
  <si>
    <t xml:space="preserve">
  Titgemeyer  </t>
  </si>
  <si>
    <t xml:space="preserve"> - 304721</t>
  </si>
  <si>
    <t xml:space="preserve">
  Titgemeyer - 304721 </t>
  </si>
  <si>
    <t xml:space="preserve"> - 1400290</t>
  </si>
  <si>
    <t xml:space="preserve"> - S.Nippelrør 3/4-500 mm</t>
  </si>
  <si>
    <t xml:space="preserve"> - 5049811063</t>
  </si>
  <si>
    <t xml:space="preserve">
  Inox Stål - 5049811063 </t>
  </si>
  <si>
    <t xml:space="preserve">
  Damstahl  </t>
  </si>
  <si>
    <t xml:space="preserve"> - 32401</t>
  </si>
  <si>
    <t xml:space="preserve">
  Damstahl - 32401 </t>
  </si>
  <si>
    <t xml:space="preserve"> - 32415</t>
  </si>
  <si>
    <t xml:space="preserve">
  Damstahl - 32415 </t>
  </si>
  <si>
    <t xml:space="preserve"> - 1953</t>
  </si>
  <si>
    <t xml:space="preserve"> - Foring type RIMK</t>
  </si>
  <si>
    <t xml:space="preserve">
  GOTTFRED PETERSEN - 1953 - Foring type RIMK</t>
  </si>
  <si>
    <t xml:space="preserve"> - Svejsehængsel rå 30 mm c-line</t>
  </si>
  <si>
    <t xml:space="preserve">
  Titgemeyer  - Svejsehængsel rå 30 mm c-line</t>
  </si>
  <si>
    <t xml:space="preserve"> - 085 600</t>
  </si>
  <si>
    <t xml:space="preserve"> - Svejsehængsel rå 40 mm c-line</t>
  </si>
  <si>
    <t xml:space="preserve">
  Titgemeyer - 085 600 - Svejsehængsel rå 40 mm c-line</t>
  </si>
  <si>
    <t xml:space="preserve"> - 085 602</t>
  </si>
  <si>
    <t xml:space="preserve"> - Svejsehængsel rå 60 mm c-line</t>
  </si>
  <si>
    <t xml:space="preserve">
  Titgemeyer - 085 602 - Svejsehængsel rå 60 mm c-line</t>
  </si>
  <si>
    <t xml:space="preserve"> - 085 604</t>
  </si>
  <si>
    <t xml:space="preserve"> - Svejsehængsel rå 80 mm c-line</t>
  </si>
  <si>
    <t xml:space="preserve">
  Titgemeyer - 085 604 - Svejsehængsel rå 80 mm c-line</t>
  </si>
  <si>
    <t xml:space="preserve"> - 085 606</t>
  </si>
  <si>
    <t xml:space="preserve"> - Svejsehængsel rå 100 mm c-line</t>
  </si>
  <si>
    <t xml:space="preserve">
  Titgemeyer - 085 606 - Svejsehængsel rå 100 mm c-line</t>
  </si>
  <si>
    <t xml:space="preserve"> - 085 608</t>
  </si>
  <si>
    <t xml:space="preserve"> - Svejsehængsel rå 120 mm c-line</t>
  </si>
  <si>
    <t xml:space="preserve">
  Titgemeyer - 085 608 - Svejsehængsel rå 120 mm c-line</t>
  </si>
  <si>
    <t xml:space="preserve"> - 085 610</t>
  </si>
  <si>
    <t xml:space="preserve"> - Svejsehængsel rå 135 mm c-line</t>
  </si>
  <si>
    <t xml:space="preserve">
  Titgemeyer - 085 610 - Svejsehængsel rå 135 mm c-line</t>
  </si>
  <si>
    <t xml:space="preserve"> - 085 611</t>
  </si>
  <si>
    <t xml:space="preserve"> - Svejsehængsel rå 150 mm c-line</t>
  </si>
  <si>
    <t xml:space="preserve">
  Titgemeyer - 085 611 - Svejsehængsel rå 150 mm c-line</t>
  </si>
  <si>
    <t xml:space="preserve"> - 085 612</t>
  </si>
  <si>
    <t xml:space="preserve"> - Svejsehængsel rå 180 mm c-line</t>
  </si>
  <si>
    <t xml:space="preserve">
  Titgemeyer - 085 612 - Svejsehængsel rå 180 mm c-line</t>
  </si>
  <si>
    <t xml:space="preserve">
  Scandiloc  </t>
  </si>
  <si>
    <t xml:space="preserve"> - 085 640</t>
  </si>
  <si>
    <t xml:space="preserve"> - Svejsehængsel RF 40 mm c-line RF 304</t>
  </si>
  <si>
    <t xml:space="preserve">
  Titgemeyer - 085 640 - Svejsehængsel RF 40 mm c-line RF 304</t>
  </si>
  <si>
    <t xml:space="preserve"> - 085 642</t>
  </si>
  <si>
    <t xml:space="preserve"> - Svejsehængsel RF 60 mm c-line RF 304</t>
  </si>
  <si>
    <t xml:space="preserve">
  Titgemeyer - 085 642 - Svejsehængsel RF 60 mm c-line RF 304</t>
  </si>
  <si>
    <t xml:space="preserve"> - 085 644</t>
  </si>
  <si>
    <t xml:space="preserve"> - Svejsehængsel RF 80 mm c-line RF 304</t>
  </si>
  <si>
    <t xml:space="preserve">
  Titgemeyer - 085 644 - Svejsehængsel RF 80 mm c-line RF 304</t>
  </si>
  <si>
    <t xml:space="preserve"> - 085 646</t>
  </si>
  <si>
    <t xml:space="preserve"> - Svejsehængsel RF 100 mm c-line RF 304</t>
  </si>
  <si>
    <t xml:space="preserve">
  Titgemeyer - 085 646 - Svejsehængsel RF 100 mm c-line RF 304</t>
  </si>
  <si>
    <t xml:space="preserve"> - 085 648</t>
  </si>
  <si>
    <t xml:space="preserve"> - Svejsehængsel RF 120 mm c-line RF 304</t>
  </si>
  <si>
    <t xml:space="preserve">
  Titgemeyer - 085 648 - Svejsehængsel RF 120 mm c-line RF 304</t>
  </si>
  <si>
    <t xml:space="preserve"> - 085 650</t>
  </si>
  <si>
    <t xml:space="preserve"> - Svejsehængsel RF 135 mm c-line RF 304</t>
  </si>
  <si>
    <t xml:space="preserve">
  Titgemeyer - 085 650 - Svejsehængsel RF 135 mm c-line RF 304</t>
  </si>
  <si>
    <t xml:space="preserve"> - 085 652</t>
  </si>
  <si>
    <t xml:space="preserve"> - Svejsehængsel RF 180 mm c-line RF 304</t>
  </si>
  <si>
    <t xml:space="preserve">
  Titgemeyer - 085 652 - Svejsehængsel RF 180 mm c-line RF 304</t>
  </si>
  <si>
    <t xml:space="preserve"> - 085 643</t>
  </si>
  <si>
    <t xml:space="preserve"> - Svejsehængsel RF 60 mm c-line RF 316</t>
  </si>
  <si>
    <t xml:space="preserve">
  Titgemeyer - 085 643 - Svejsehængsel RF 60 mm c-line RF 316</t>
  </si>
  <si>
    <t xml:space="preserve"> - 085 645</t>
  </si>
  <si>
    <t xml:space="preserve"> - Svejsehængsel RF 80 mm c-line RF 316</t>
  </si>
  <si>
    <t xml:space="preserve">
  Titgemeyer - 085 645 - Svejsehængsel RF 80 mm c-line RF 316</t>
  </si>
  <si>
    <t xml:space="preserve"> - 085 647</t>
  </si>
  <si>
    <t xml:space="preserve"> - Svejsehængsel RF 100 mm c-line RF 316</t>
  </si>
  <si>
    <t xml:space="preserve">
  Titgemeyer - 085 647 - Svejsehængsel RF 100 mm c-line RF 316</t>
  </si>
  <si>
    <t xml:space="preserve"> - 085 649</t>
  </si>
  <si>
    <t xml:space="preserve"> - Svejsehængsel RF 120 mm c-line RF 316</t>
  </si>
  <si>
    <t xml:space="preserve">
  Titgemeyer - 085 649 - Svejsehængsel RF 120 mm c-line RF 316</t>
  </si>
  <si>
    <t xml:space="preserve"> - 085 653</t>
  </si>
  <si>
    <t xml:space="preserve"> - Svejsehængsel RF 150 mm c-line RF 316</t>
  </si>
  <si>
    <t xml:space="preserve">
  Titgemeyer - 085 653 - Svejsehængsel RF 150 mm c-line RF 316</t>
  </si>
  <si>
    <t xml:space="preserve"> - 15.12.076</t>
  </si>
  <si>
    <t xml:space="preserve">
  Titgemeyer - 15.12.076 </t>
  </si>
  <si>
    <t xml:space="preserve"> - B040P1225RZ90</t>
  </si>
  <si>
    <t xml:space="preserve">
  PMC HYDROPOWER - B040P1225RZ90 - B040P1225RZ90</t>
  </si>
  <si>
    <t xml:space="preserve">
  Dani-tech  </t>
  </si>
  <si>
    <t xml:space="preserve"> - 318782</t>
  </si>
  <si>
    <t xml:space="preserve"> - 941922</t>
  </si>
  <si>
    <t xml:space="preserve"> - 3229762</t>
  </si>
  <si>
    <t xml:space="preserve"> - ØJEBOLT DIN580E FZB M10 GODK. TIL LØFT</t>
  </si>
  <si>
    <t xml:space="preserve">
  Sanistål - 3229762 - ØJEBOLT DIN580E FZB M10 GODK. TIL LØFT</t>
  </si>
  <si>
    <t xml:space="preserve"> - 200-9401</t>
  </si>
  <si>
    <t xml:space="preserve"> - L-greb u/lås GDZN/PA</t>
  </si>
  <si>
    <t xml:space="preserve">
  Scandiloc - 200-9401 - L-greb u/lås GDZN/PA</t>
  </si>
  <si>
    <t xml:space="preserve"> - 200-9599</t>
  </si>
  <si>
    <t xml:space="preserve"> - Stangstyr u/tunge</t>
  </si>
  <si>
    <t xml:space="preserve">
  Scandiloc - 200-9599 - Stangstyr u/tunge</t>
  </si>
  <si>
    <t xml:space="preserve"> - 200-9601</t>
  </si>
  <si>
    <t xml:space="preserve"> - Adapter f/stangstyr</t>
  </si>
  <si>
    <t xml:space="preserve">
  Scandiloc - 200-9601 - Adapter f/stangstyr</t>
  </si>
  <si>
    <t xml:space="preserve"> - 200-3606.3</t>
  </si>
  <si>
    <t xml:space="preserve"> - Stangføring</t>
  </si>
  <si>
    <t xml:space="preserve">
  Scandiloc - 200-3606.3 - Stangføring</t>
  </si>
  <si>
    <t xml:space="preserve"> - 200-9404</t>
  </si>
  <si>
    <t xml:space="preserve"> - L-greb GDZN/PA u/lås</t>
  </si>
  <si>
    <t xml:space="preserve">
  Scandiloc - 200-9404 - L-greb GDZN/PA u/lås</t>
  </si>
  <si>
    <t xml:space="preserve"> - 200-0618</t>
  </si>
  <si>
    <t xml:space="preserve"> - Tung kort</t>
  </si>
  <si>
    <t xml:space="preserve">
  Scandiloc - 200-0618 - Tung kort</t>
  </si>
  <si>
    <t xml:space="preserve"> - 7-107</t>
  </si>
  <si>
    <t xml:space="preserve"> - Concealed Hinge Pr02 90°</t>
  </si>
  <si>
    <t xml:space="preserve">
  Scandiloc - 7-107 - Concealed Hinge Pr02 90°</t>
  </si>
  <si>
    <t xml:space="preserve"> - 200-9418</t>
  </si>
  <si>
    <t xml:space="preserve">
  Scandiloc - 200-9418 </t>
  </si>
  <si>
    <t xml:space="preserve"> - 200-9899</t>
  </si>
  <si>
    <t xml:space="preserve">
  Scandiloc - 200-9899 </t>
  </si>
  <si>
    <t xml:space="preserve"> - 200-9603</t>
  </si>
  <si>
    <t xml:space="preserve">
  Scandiloc - 200-9603 </t>
  </si>
  <si>
    <t xml:space="preserve">
  Scandiloc - 200-3606.3 </t>
  </si>
  <si>
    <t xml:space="preserve"> - 201-9013</t>
  </si>
  <si>
    <t xml:space="preserve">
  Scandiloc - 201-9013 </t>
  </si>
  <si>
    <t xml:space="preserve"> - ALSR101000021</t>
  </si>
  <si>
    <t xml:space="preserve"> - SLR 100 Ø114/101-55 AISI316</t>
  </si>
  <si>
    <t xml:space="preserve">
  Roxtec Denmark - ALSR101000021 - SLR 100 Ø114/101-55 AISI316</t>
  </si>
  <si>
    <t xml:space="preserve"> - ALSR102000021</t>
  </si>
  <si>
    <t xml:space="preserve"> - SLR 200 Ø214/201-55 AISI316</t>
  </si>
  <si>
    <t xml:space="preserve">
  Roxtec Denmark - ALSR102000021 - SLR 200 Ø214/201-55 AISI316</t>
  </si>
  <si>
    <t xml:space="preserve"> - BP62-7</t>
  </si>
  <si>
    <t xml:space="preserve"> - 03d18002003</t>
  </si>
  <si>
    <t xml:space="preserve">
  Danløft Vest - 03d18002003 </t>
  </si>
  <si>
    <t xml:space="preserve"> - 729350</t>
  </si>
  <si>
    <t xml:space="preserve"> - E3118022000 XAS22L</t>
  </si>
  <si>
    <t xml:space="preserve"> - Svejse nippel 22L</t>
  </si>
  <si>
    <t xml:space="preserve"> - E3118018000 XAS18L</t>
  </si>
  <si>
    <t xml:space="preserve"> - Svejse nippel 18L</t>
  </si>
  <si>
    <t xml:space="preserve"> - E3119010000 XAS10S</t>
  </si>
  <si>
    <t xml:space="preserve"> - Svejse nippel 10S</t>
  </si>
  <si>
    <t xml:space="preserve"> - 2423060R</t>
  </si>
  <si>
    <t xml:space="preserve"> - 2121560R</t>
  </si>
  <si>
    <t xml:space="preserve"> - 037044</t>
  </si>
  <si>
    <t xml:space="preserve"> - Gasfjeder, 75N 6/15 100-255</t>
  </si>
  <si>
    <t xml:space="preserve">
  Titgemeyer - 037044 - Gasfjeder, 75N 6/15 100-255</t>
  </si>
  <si>
    <t xml:space="preserve"> - 33.360R</t>
  </si>
  <si>
    <t xml:space="preserve"> - Kantliste m/slange på ryg</t>
  </si>
  <si>
    <t xml:space="preserve"> - 31.063</t>
  </si>
  <si>
    <t xml:space="preserve"> - DZ5321-0080EC-A</t>
  </si>
  <si>
    <t xml:space="preserve">
  Hans Buch - DZ5321-0080EC-A </t>
  </si>
  <si>
    <t xml:space="preserve">
  Galvano  </t>
  </si>
  <si>
    <t xml:space="preserve">
  Kvali Slib  </t>
  </si>
  <si>
    <t xml:space="preserve">
  Jyllak  </t>
  </si>
  <si>
    <t xml:space="preserve">
  Ibsen Jensen  </t>
  </si>
  <si>
    <t xml:space="preserve">
  Sydj.El-galv  </t>
  </si>
  <si>
    <t xml:space="preserve">
  DOT  </t>
  </si>
  <si>
    <t xml:space="preserve">
  Sommerlunds Maskinfabrik  </t>
  </si>
  <si>
    <t xml:space="preserve">
  Scan Bejds  </t>
  </si>
  <si>
    <t xml:space="preserve">
  ISI Smede og Industrilakering  </t>
  </si>
  <si>
    <t xml:space="preserve">
  Herning Varm  </t>
  </si>
  <si>
    <t xml:space="preserve">
  Dan Vals  </t>
  </si>
  <si>
    <t xml:space="preserve">
  Søndergaards Maskinværksted  </t>
  </si>
  <si>
    <t xml:space="preserve">
  Michael Andreasen  </t>
  </si>
  <si>
    <t xml:space="preserve">
  JP  </t>
  </si>
  <si>
    <t xml:space="preserve">
  Shape  </t>
  </si>
  <si>
    <t xml:space="preserve">
  Hai  </t>
  </si>
  <si>
    <t xml:space="preserve">
  bjerrum-nielsen  </t>
  </si>
  <si>
    <t xml:space="preserve">
  Frifelt  </t>
  </si>
  <si>
    <t>1060800009</t>
  </si>
  <si>
    <t>U1-1015100497</t>
  </si>
  <si>
    <t>U1-1015100498</t>
  </si>
  <si>
    <t>U1-1015100499</t>
  </si>
  <si>
    <t>3142730331640</t>
  </si>
  <si>
    <t>2222733</t>
  </si>
  <si>
    <t>69900042</t>
  </si>
  <si>
    <t>50250002733</t>
  </si>
  <si>
    <t>1026500099</t>
  </si>
  <si>
    <t>1025300336</t>
  </si>
  <si>
    <t>Total længde må gerne variere</t>
  </si>
  <si>
    <t xml:space="preserve"> - 2222733</t>
  </si>
  <si>
    <t xml:space="preserve">
  Inox Stål - 2222733 </t>
  </si>
  <si>
    <t xml:space="preserve"> - 50250002733</t>
  </si>
  <si>
    <t xml:space="preserve">
  Inox Stål - 50250002733 </t>
  </si>
  <si>
    <t>Martin Matzen</t>
  </si>
  <si>
    <t>Torben Møller Jessen</t>
  </si>
  <si>
    <t>25 21 06 56</t>
  </si>
  <si>
    <t>73 75 99 19</t>
  </si>
  <si>
    <t>40 19 77 46</t>
  </si>
  <si>
    <t>Inta Folkmane</t>
  </si>
  <si>
    <t>1000400182L</t>
  </si>
  <si>
    <t>3060150023500</t>
  </si>
  <si>
    <t>1029900157</t>
  </si>
  <si>
    <t>1063200003</t>
  </si>
  <si>
    <t>1063200004</t>
  </si>
  <si>
    <t>1038400658-13</t>
  </si>
  <si>
    <t>1038400658-14</t>
  </si>
  <si>
    <t>1053000102</t>
  </si>
  <si>
    <t>1053000103</t>
  </si>
  <si>
    <t>1053000104</t>
  </si>
  <si>
    <t>U2-1010800241</t>
  </si>
  <si>
    <t>1015100500-5</t>
  </si>
  <si>
    <t>1038400730-3</t>
  </si>
  <si>
    <t>1038400686-4</t>
  </si>
  <si>
    <t>1038400686-5</t>
  </si>
  <si>
    <t>U1-1038400686-6</t>
  </si>
  <si>
    <t>1038400716-9</t>
  </si>
  <si>
    <t>1038400716-10</t>
  </si>
  <si>
    <t>1038400716-11</t>
  </si>
  <si>
    <t>1038400716-8</t>
  </si>
  <si>
    <t>U1-1015100507</t>
  </si>
  <si>
    <t>U1-1015100508</t>
  </si>
  <si>
    <t>U1-1015100509</t>
  </si>
  <si>
    <t>U1-1015100510</t>
  </si>
  <si>
    <t>U1-1023200161</t>
  </si>
  <si>
    <t>U1-1015100502</t>
  </si>
  <si>
    <t>U1-1000500454</t>
  </si>
  <si>
    <t>U1-1000500455</t>
  </si>
  <si>
    <t>U1-1038400658</t>
  </si>
  <si>
    <t>U1-1038400667</t>
  </si>
  <si>
    <t>U1-1038400671</t>
  </si>
  <si>
    <t>U1-1038400724</t>
  </si>
  <si>
    <t>U1-1060700011</t>
  </si>
  <si>
    <t>U1-1060700012</t>
  </si>
  <si>
    <t>U1-1060700013</t>
  </si>
  <si>
    <t>U1-1038400673</t>
  </si>
  <si>
    <t>U1-1060700010</t>
  </si>
  <si>
    <t>U1-1038400735</t>
  </si>
  <si>
    <t>U1-1038400728</t>
  </si>
  <si>
    <t>U1-1038400729</t>
  </si>
  <si>
    <t>U1-1038400736</t>
  </si>
  <si>
    <t>U1-1038400675</t>
  </si>
  <si>
    <t>U1-1038400676</t>
  </si>
  <si>
    <t>U1-1038400688</t>
  </si>
  <si>
    <t>U1-1038400677</t>
  </si>
  <si>
    <t>U1-1038400672</t>
  </si>
  <si>
    <t>U1-1038400674</t>
  </si>
  <si>
    <t>U1-1038400721</t>
  </si>
  <si>
    <t>U1-1038400723</t>
  </si>
  <si>
    <t>U1-1038400727</t>
  </si>
  <si>
    <t>U1-1038400722</t>
  </si>
  <si>
    <t>U1-1038400686</t>
  </si>
  <si>
    <t>U1-1038400681</t>
  </si>
  <si>
    <t>U1-1038400684</t>
  </si>
  <si>
    <t>U1-1038400683</t>
  </si>
  <si>
    <t>U1-1038400712</t>
  </si>
  <si>
    <t>U1-1038400716</t>
  </si>
  <si>
    <t>U1-1038400714</t>
  </si>
  <si>
    <t>U1-1038400719</t>
  </si>
  <si>
    <t>U1-1038400704</t>
  </si>
  <si>
    <t>U1-1038400707</t>
  </si>
  <si>
    <t>U1-1038400708</t>
  </si>
  <si>
    <t>U1-1038400705</t>
  </si>
  <si>
    <t>U1-1038400706</t>
  </si>
  <si>
    <t>U1-1038400703</t>
  </si>
  <si>
    <t>U1-1038400699</t>
  </si>
  <si>
    <t>U1-1038400713</t>
  </si>
  <si>
    <t>U1-1038400715</t>
  </si>
  <si>
    <t>U1-1038400700</t>
  </si>
  <si>
    <t>U1-1038400701</t>
  </si>
  <si>
    <t>U1-1038400702</t>
  </si>
  <si>
    <t>1020302421</t>
  </si>
  <si>
    <t>1058100036-1</t>
  </si>
  <si>
    <t>1010800239</t>
  </si>
  <si>
    <t>1009900853-1</t>
  </si>
  <si>
    <t>1009900854-1</t>
  </si>
  <si>
    <t>1029900158</t>
  </si>
  <si>
    <t>U1-1020302428</t>
  </si>
  <si>
    <t>U1-1020302379</t>
  </si>
  <si>
    <t>Jørgensen &amp; Utoft</t>
  </si>
  <si>
    <t>3040700023539</t>
  </si>
  <si>
    <t>367257</t>
  </si>
  <si>
    <t>U1-1029900156</t>
  </si>
  <si>
    <t>1020300210-1</t>
  </si>
  <si>
    <t>1038400724-9</t>
  </si>
  <si>
    <t>1038400730-5</t>
  </si>
  <si>
    <t>1004700180-1</t>
  </si>
  <si>
    <t>1004700179-1</t>
  </si>
  <si>
    <t>1057100010</t>
  </si>
  <si>
    <t>1038400730-4</t>
  </si>
  <si>
    <t>1004700181-2</t>
  </si>
  <si>
    <t>U1-1020300212</t>
  </si>
  <si>
    <t>U1-1020300214</t>
  </si>
  <si>
    <t>U1-1020300213</t>
  </si>
  <si>
    <t>U1-1031700016</t>
  </si>
  <si>
    <t>1038400718-1</t>
  </si>
  <si>
    <t>1038400719-2</t>
  </si>
  <si>
    <t>1038400719-1</t>
  </si>
  <si>
    <t>1038400716-1</t>
  </si>
  <si>
    <t>1038400716-2</t>
  </si>
  <si>
    <t>1038400659-1</t>
  </si>
  <si>
    <t>1038400660-1</t>
  </si>
  <si>
    <t>1038400662-1</t>
  </si>
  <si>
    <t>1038400665-1</t>
  </si>
  <si>
    <t>1038400666-1</t>
  </si>
  <si>
    <t>1038400658-12</t>
  </si>
  <si>
    <t>1038400668-1</t>
  </si>
  <si>
    <t>1038400669-1</t>
  </si>
  <si>
    <t>1038400667-2</t>
  </si>
  <si>
    <t>1038400661-1</t>
  </si>
  <si>
    <t>1038400663-1</t>
  </si>
  <si>
    <t>1038400664-1</t>
  </si>
  <si>
    <t>1038400716-15</t>
  </si>
  <si>
    <t>1038400716-16</t>
  </si>
  <si>
    <t>1038400720-1</t>
  </si>
  <si>
    <t>1038400689-1</t>
  </si>
  <si>
    <t>1038400687-1</t>
  </si>
  <si>
    <t>1038400717-1</t>
  </si>
  <si>
    <t>1038400716-6</t>
  </si>
  <si>
    <t>1038400716-7</t>
  </si>
  <si>
    <t>1038400716-12</t>
  </si>
  <si>
    <t>1038400716-13</t>
  </si>
  <si>
    <t>1038400716-14</t>
  </si>
  <si>
    <t>Acton</t>
  </si>
  <si>
    <t>1038400716-5</t>
  </si>
  <si>
    <t>Johnson Metal</t>
  </si>
  <si>
    <t>6400025</t>
  </si>
  <si>
    <t>1038400681</t>
  </si>
  <si>
    <t>1020301707</t>
  </si>
  <si>
    <t>Husk pladen skal vendes når der skal graveres</t>
  </si>
  <si>
    <t>1020300723</t>
  </si>
  <si>
    <t>Der må ikke være grater  på emnet.</t>
  </si>
  <si>
    <t>Brik skal blive i !!</t>
  </si>
  <si>
    <t xml:space="preserve">
  Jørgensen &amp; Utoft  </t>
  </si>
  <si>
    <t xml:space="preserve">
  Johnson Metal  </t>
  </si>
  <si>
    <t xml:space="preserve">
  Damhus  
  Peter  </t>
  </si>
  <si>
    <t xml:space="preserve"> - 367257</t>
  </si>
  <si>
    <t>73 84 51 05</t>
  </si>
  <si>
    <t>30 11 41 48</t>
  </si>
  <si>
    <t>Erik Bundgaard</t>
  </si>
  <si>
    <t>79 72 57 14</t>
  </si>
  <si>
    <t>Ib Johannsen</t>
  </si>
  <si>
    <t>73 42 27 11</t>
  </si>
  <si>
    <t>20 35 42 21</t>
  </si>
  <si>
    <t>Reiner Larsen</t>
  </si>
  <si>
    <t>Jens Peter Jessen</t>
  </si>
  <si>
    <t>Allan Beyer</t>
  </si>
  <si>
    <t>20 48 63 40</t>
  </si>
  <si>
    <t>Søren Peter Bjerre</t>
  </si>
  <si>
    <t>40 19 75 99</t>
  </si>
  <si>
    <t>Niklas Andreassen</t>
  </si>
  <si>
    <t>31 14 68 88</t>
  </si>
  <si>
    <t>Bjørn Stokholm</t>
  </si>
  <si>
    <t>Ekstra inf.</t>
  </si>
  <si>
    <t>U1-1020302440</t>
  </si>
  <si>
    <t>U1-1020302445</t>
  </si>
  <si>
    <t>U1-1038400741</t>
  </si>
  <si>
    <t>U1-1038400742</t>
  </si>
  <si>
    <t>U1-1038400737</t>
  </si>
  <si>
    <t>U1-1020302444</t>
  </si>
  <si>
    <t>U1-1010800242</t>
  </si>
  <si>
    <t>U2-1020302440</t>
  </si>
  <si>
    <t>U2-1020302445</t>
  </si>
  <si>
    <t>69000009</t>
  </si>
  <si>
    <t>C112stff</t>
  </si>
  <si>
    <t>69000006</t>
  </si>
  <si>
    <t>314617</t>
  </si>
  <si>
    <t>Ø114,3/Ø220</t>
  </si>
  <si>
    <t>Check-Line</t>
  </si>
  <si>
    <t>Pro-Slib</t>
  </si>
  <si>
    <t>1007000324</t>
  </si>
  <si>
    <t>Fladdert og 2 stk. M8</t>
  </si>
  <si>
    <t>1007000325</t>
  </si>
  <si>
    <t>Fladdert uden bearbejdning</t>
  </si>
  <si>
    <t xml:space="preserve"> - 314617</t>
  </si>
  <si>
    <t xml:space="preserve"> - Ø114,3/Ø220</t>
  </si>
  <si>
    <t xml:space="preserve"> - C112stff</t>
  </si>
  <si>
    <t xml:space="preserve">
  Dani-tech - C112stff </t>
  </si>
  <si>
    <t xml:space="preserve">
  Pro-Slib  </t>
  </si>
  <si>
    <t xml:space="preserve">
  Check-Line  </t>
  </si>
  <si>
    <t>3060300123500</t>
  </si>
  <si>
    <t>U1-1023200163</t>
  </si>
  <si>
    <t>U1-1038400743</t>
  </si>
  <si>
    <t>U1-1000401651</t>
  </si>
  <si>
    <t>U1-1000401648</t>
  </si>
  <si>
    <t>U1-1000401650</t>
  </si>
  <si>
    <t>U1-1000401649</t>
  </si>
  <si>
    <t>U1-1000401644</t>
  </si>
  <si>
    <t>U1-1000401647</t>
  </si>
  <si>
    <t>1000401679</t>
  </si>
  <si>
    <t>1038400766-4</t>
  </si>
  <si>
    <t>1038400766-5</t>
  </si>
  <si>
    <t>1038400766-3</t>
  </si>
  <si>
    <t>U1-1038400779-2</t>
  </si>
  <si>
    <t>U1-1038400779-3</t>
  </si>
  <si>
    <t>1038400779-9</t>
  </si>
  <si>
    <t>1038400780-6</t>
  </si>
  <si>
    <t>U1-1020302450</t>
  </si>
  <si>
    <t>U1-1020302449</t>
  </si>
  <si>
    <t>U1-1015100514</t>
  </si>
  <si>
    <t>U1-1015100517</t>
  </si>
  <si>
    <t>U1-1015100518</t>
  </si>
  <si>
    <t>U1-1015100516</t>
  </si>
  <si>
    <t>U1-1015100515</t>
  </si>
  <si>
    <t>U1-1015100513</t>
  </si>
  <si>
    <t>U1-1020302467</t>
  </si>
  <si>
    <t>U1-1020302466</t>
  </si>
  <si>
    <t>U1-1038400779</t>
  </si>
  <si>
    <t>U1-1038400750</t>
  </si>
  <si>
    <t>U1-1038400781</t>
  </si>
  <si>
    <t>U1-1038400758</t>
  </si>
  <si>
    <t>U1-1038400777</t>
  </si>
  <si>
    <t>U1-1038400778</t>
  </si>
  <si>
    <t>U1-1038400768</t>
  </si>
  <si>
    <t>U1-1038400762</t>
  </si>
  <si>
    <t>U1-1038400765</t>
  </si>
  <si>
    <t>U1-1038400775</t>
  </si>
  <si>
    <t>U1-1038400776</t>
  </si>
  <si>
    <t>U1-1038400757</t>
  </si>
  <si>
    <t>U1-1038400769</t>
  </si>
  <si>
    <t>U1-1038400759</t>
  </si>
  <si>
    <t>U1-1038400761</t>
  </si>
  <si>
    <t>U1-1038400763</t>
  </si>
  <si>
    <t>U1-1038400764</t>
  </si>
  <si>
    <t>U1-1038400748</t>
  </si>
  <si>
    <t>U1-1038400760</t>
  </si>
  <si>
    <t>U1-1038400766</t>
  </si>
  <si>
    <t>U1-1000100305</t>
  </si>
  <si>
    <t>U1-1038400767</t>
  </si>
  <si>
    <t>U1-1038400745</t>
  </si>
  <si>
    <t>U1-1038400746</t>
  </si>
  <si>
    <t>U1-1038400749</t>
  </si>
  <si>
    <t>U1-1038400744</t>
  </si>
  <si>
    <t>U1-1038400782</t>
  </si>
  <si>
    <t>U1-1038400747</t>
  </si>
  <si>
    <t>U1-1000100227-1</t>
  </si>
  <si>
    <t>U1-1000100227-3</t>
  </si>
  <si>
    <t>U1-1000100227-4</t>
  </si>
  <si>
    <t>U1-1000100227-2</t>
  </si>
  <si>
    <t>1018400545</t>
  </si>
  <si>
    <t>1016405181</t>
  </si>
  <si>
    <t>U1-1020302460</t>
  </si>
  <si>
    <t>U2-1020302449</t>
  </si>
  <si>
    <t>U1-1063700001</t>
  </si>
  <si>
    <t>U1-1063700002</t>
  </si>
  <si>
    <t>1010800246</t>
  </si>
  <si>
    <t>1005400442-1</t>
  </si>
  <si>
    <t>1063700002-2</t>
  </si>
  <si>
    <t>1020500027L</t>
  </si>
  <si>
    <t>Pakkes 500 stk i kasser</t>
  </si>
  <si>
    <t>5 stk. 1 palle og 4 rammer RAL9017</t>
  </si>
  <si>
    <t>1038400570L</t>
  </si>
  <si>
    <t>Brian Drejer Johansen</t>
  </si>
  <si>
    <t>61 70 54 89</t>
  </si>
  <si>
    <t>Kent Wollesen</t>
  </si>
  <si>
    <t>41 99 85 09</t>
  </si>
  <si>
    <t>Thomas Nissen</t>
  </si>
  <si>
    <t>47 17 16 17</t>
  </si>
  <si>
    <t>24 26 44 77</t>
  </si>
  <si>
    <t>Preben Nielsen</t>
  </si>
  <si>
    <t>21 33 62 72</t>
  </si>
  <si>
    <t>Else Graabæk</t>
  </si>
  <si>
    <t>51 50 95 27</t>
  </si>
  <si>
    <t>InkFV</t>
  </si>
  <si>
    <t>U1-1038400783</t>
  </si>
  <si>
    <t>U1-1038400784</t>
  </si>
  <si>
    <t>1040100001</t>
  </si>
  <si>
    <t>U1-1015100547-8</t>
  </si>
  <si>
    <t>1038400805</t>
  </si>
  <si>
    <t>1038400799-2</t>
  </si>
  <si>
    <t>U1-1015100540</t>
  </si>
  <si>
    <t>U1-1015100541</t>
  </si>
  <si>
    <t>U1-1015100522</t>
  </si>
  <si>
    <t>U1-1015100523</t>
  </si>
  <si>
    <t>U1-1015100524</t>
  </si>
  <si>
    <t>U1-1020302484</t>
  </si>
  <si>
    <t>U1-1015100525</t>
  </si>
  <si>
    <t>U1-1063900002</t>
  </si>
  <si>
    <t>U1-1063900003</t>
  </si>
  <si>
    <t>U1-1015100547</t>
  </si>
  <si>
    <t>U1-1040100003</t>
  </si>
  <si>
    <t>U1-1038400787</t>
  </si>
  <si>
    <t>U1-1038400788</t>
  </si>
  <si>
    <t>U1-1038400802</t>
  </si>
  <si>
    <t>U1-1038400800</t>
  </si>
  <si>
    <t>U1-1038400806</t>
  </si>
  <si>
    <t>U1-1038400797</t>
  </si>
  <si>
    <t>U1-1038400798</t>
  </si>
  <si>
    <t>U1-1038400799</t>
  </si>
  <si>
    <t>U1-1038400801</t>
  </si>
  <si>
    <t>U1-1038400796</t>
  </si>
  <si>
    <t>U1-1063900001</t>
  </si>
  <si>
    <t>U1-1063900005</t>
  </si>
  <si>
    <t>U1-1038400785</t>
  </si>
  <si>
    <t>U1-1038400786</t>
  </si>
  <si>
    <t>U1-1038400793</t>
  </si>
  <si>
    <t>U1-1038400794</t>
  </si>
  <si>
    <t>U1-1038400791</t>
  </si>
  <si>
    <t>U1-1038400792</t>
  </si>
  <si>
    <t>U1-1015100547-4</t>
  </si>
  <si>
    <t>U1-1015100547-5</t>
  </si>
  <si>
    <t>1040100002</t>
  </si>
  <si>
    <t>1021900561</t>
  </si>
  <si>
    <t>1021900562</t>
  </si>
  <si>
    <t>U2-1020302484</t>
  </si>
  <si>
    <t>53 56 56 68</t>
  </si>
  <si>
    <t>Henrik Bjørnskov</t>
  </si>
  <si>
    <t>Peter Jepsen</t>
  </si>
  <si>
    <t>Kristian Gelbjerg-Hansen</t>
  </si>
  <si>
    <t>Peter Møller</t>
  </si>
  <si>
    <t>Ib Ibsen</t>
  </si>
  <si>
    <t>Jens Vestergaard</t>
  </si>
  <si>
    <t>Thomas Sander Christiansen</t>
  </si>
  <si>
    <t>79 57 10 81</t>
  </si>
  <si>
    <t>21 45 87 25</t>
  </si>
  <si>
    <t>U1-1020302485</t>
  </si>
  <si>
    <t>U2-1020302485</t>
  </si>
  <si>
    <t>1057100007</t>
  </si>
  <si>
    <t>DN 10, 15 &amp; 20</t>
  </si>
  <si>
    <t>1057100008</t>
  </si>
  <si>
    <t>DN 25 &amp; 32</t>
  </si>
  <si>
    <t>23 27 68 04</t>
  </si>
  <si>
    <t>Martin Christoffersen</t>
  </si>
  <si>
    <t>21 79 31 36</t>
  </si>
  <si>
    <t>Bettina Beermann</t>
  </si>
  <si>
    <t>Henrik Hald</t>
  </si>
  <si>
    <t>Paller</t>
  </si>
  <si>
    <t>Bund:</t>
  </si>
  <si>
    <t>Lille</t>
  </si>
  <si>
    <t>Rammer</t>
  </si>
  <si>
    <t>Pap</t>
  </si>
  <si>
    <t>0-5 Kg</t>
  </si>
  <si>
    <t>15-20 Kg</t>
  </si>
  <si>
    <t>5-10 Kg</t>
  </si>
  <si>
    <t>20-25 Kg</t>
  </si>
  <si>
    <t>Stor</t>
  </si>
  <si>
    <t>10-15 Kg</t>
  </si>
  <si>
    <t>25 -&gt; Kg</t>
  </si>
  <si>
    <t>Angiv mål hvis emner større end palle</t>
  </si>
  <si>
    <t>1/1</t>
  </si>
  <si>
    <t>1/2</t>
  </si>
  <si>
    <t>2/1</t>
  </si>
  <si>
    <t>1064700028</t>
  </si>
  <si>
    <t>1064700016</t>
  </si>
  <si>
    <t>1064700022</t>
  </si>
  <si>
    <t>1064700026</t>
  </si>
  <si>
    <t>4610400110001</t>
  </si>
  <si>
    <t>4611000110001</t>
  </si>
  <si>
    <t>336 988</t>
  </si>
  <si>
    <t>4610600110001</t>
  </si>
  <si>
    <t>336 711</t>
  </si>
  <si>
    <t>4610500110001</t>
  </si>
  <si>
    <t>336 262</t>
  </si>
  <si>
    <t>U1-1020500029</t>
  </si>
  <si>
    <t>1038400887-5</t>
  </si>
  <si>
    <t>1038400887-7</t>
  </si>
  <si>
    <t>1038400887-8</t>
  </si>
  <si>
    <t>1038400887-6</t>
  </si>
  <si>
    <t>1038400814-1</t>
  </si>
  <si>
    <t>1038400821-11</t>
  </si>
  <si>
    <t>1038400821-12</t>
  </si>
  <si>
    <t>U1-1038400823-1</t>
  </si>
  <si>
    <t>1038400821-13</t>
  </si>
  <si>
    <t>1038400821-14</t>
  </si>
  <si>
    <t>1038400823-6</t>
  </si>
  <si>
    <t>1038400896-1</t>
  </si>
  <si>
    <t>U1-1000201133</t>
  </si>
  <si>
    <t>U1-1038400853-1</t>
  </si>
  <si>
    <t>1038400855-1</t>
  </si>
  <si>
    <t>1038400854-1</t>
  </si>
  <si>
    <t>1038400888-9</t>
  </si>
  <si>
    <t>1038400825-26</t>
  </si>
  <si>
    <t>1038400813</t>
  </si>
  <si>
    <t>U1-1062700049</t>
  </si>
  <si>
    <t>U1-1004700176</t>
  </si>
  <si>
    <t>U1-1038400815</t>
  </si>
  <si>
    <t>U1-1061500015</t>
  </si>
  <si>
    <t>U1-1015100562-6</t>
  </si>
  <si>
    <t>U1-1064300001</t>
  </si>
  <si>
    <t>U1-1015100568-5</t>
  </si>
  <si>
    <t>U1-1015100566-1</t>
  </si>
  <si>
    <t>U1-1015100566-5</t>
  </si>
  <si>
    <t>U1-1015100566-9</t>
  </si>
  <si>
    <t>U1-1015100566-13</t>
  </si>
  <si>
    <t>U1-1015100563-1</t>
  </si>
  <si>
    <t>U1-1015100565-1</t>
  </si>
  <si>
    <t>U1-1015100564-5</t>
  </si>
  <si>
    <t>U1-1015100568-1</t>
  </si>
  <si>
    <t>U1-1015100565-5</t>
  </si>
  <si>
    <t>U1-1015100565-9</t>
  </si>
  <si>
    <t>U1-1015100565-13</t>
  </si>
  <si>
    <t>U1-1038400865</t>
  </si>
  <si>
    <t>U1-1015100561-6</t>
  </si>
  <si>
    <t>U1-1015100562-1</t>
  </si>
  <si>
    <t>U1-1015100567-1</t>
  </si>
  <si>
    <t>U1-1015100567-5</t>
  </si>
  <si>
    <t>U1-1015100561-1</t>
  </si>
  <si>
    <t>U1-1038400896</t>
  </si>
  <si>
    <t>U1-1038400897</t>
  </si>
  <si>
    <t>U1-1064300002</t>
  </si>
  <si>
    <t>U1-1064300003</t>
  </si>
  <si>
    <t>U1-1015100563-5</t>
  </si>
  <si>
    <t>U1-1015100564-1</t>
  </si>
  <si>
    <t>U1-1004700225</t>
  </si>
  <si>
    <t>U1-1038400888</t>
  </si>
  <si>
    <t>U1-1038400887</t>
  </si>
  <si>
    <t>U1-1004700223</t>
  </si>
  <si>
    <t>U1-1004700226</t>
  </si>
  <si>
    <t>U1-1004700224</t>
  </si>
  <si>
    <t>U1-1004700221</t>
  </si>
  <si>
    <t>U1-1004700222</t>
  </si>
  <si>
    <t>U1-1038400885</t>
  </si>
  <si>
    <t>U1-1038400886</t>
  </si>
  <si>
    <t>U1-1004700175</t>
  </si>
  <si>
    <t>U1-1030500118</t>
  </si>
  <si>
    <t>U1-1030500114</t>
  </si>
  <si>
    <t>U1-1030500116</t>
  </si>
  <si>
    <t>U1-1038400879</t>
  </si>
  <si>
    <t>U1-1038400877</t>
  </si>
  <si>
    <t>U1-1038400878</t>
  </si>
  <si>
    <t>U1-1038400882</t>
  </si>
  <si>
    <t>U1-1038400873</t>
  </si>
  <si>
    <t>U1-1038400875</t>
  </si>
  <si>
    <t>U1-1038400876</t>
  </si>
  <si>
    <t>U1-1038400843</t>
  </si>
  <si>
    <t>U1-1038400846</t>
  </si>
  <si>
    <t>U1-1038400842</t>
  </si>
  <si>
    <t>U1-1038400821</t>
  </si>
  <si>
    <t>U1-1038400823</t>
  </si>
  <si>
    <t>U1-1038400824</t>
  </si>
  <si>
    <t>U1-1038400810</t>
  </si>
  <si>
    <t>U1-1038400814</t>
  </si>
  <si>
    <t>U1-1038400841</t>
  </si>
  <si>
    <t>U1-1038400808</t>
  </si>
  <si>
    <t>U1-1038400809</t>
  </si>
  <si>
    <t>U1-1038400832</t>
  </si>
  <si>
    <t>U1-1038400833</t>
  </si>
  <si>
    <t>U1-1038400825</t>
  </si>
  <si>
    <t>U1-1038400836</t>
  </si>
  <si>
    <t>U1-1038400847</t>
  </si>
  <si>
    <t>U1-1038400860</t>
  </si>
  <si>
    <t>U1-1038400863</t>
  </si>
  <si>
    <t>U1-1038400848</t>
  </si>
  <si>
    <t>U1-1038400856</t>
  </si>
  <si>
    <t>U1-1038400861</t>
  </si>
  <si>
    <t>U1-1038400854</t>
  </si>
  <si>
    <t>U1-1038400855</t>
  </si>
  <si>
    <t>U1-1038400857</t>
  </si>
  <si>
    <t>U1-1038400858</t>
  </si>
  <si>
    <t>U1-1038400852</t>
  </si>
  <si>
    <t>U1-1038400853</t>
  </si>
  <si>
    <t>U1-1030500112</t>
  </si>
  <si>
    <t>U1-1030500120</t>
  </si>
  <si>
    <t>U1-1038400844</t>
  </si>
  <si>
    <t>U1-1038400845</t>
  </si>
  <si>
    <t>U1-1038400834</t>
  </si>
  <si>
    <t>U1-1038400835</t>
  </si>
  <si>
    <t>U1-1038400874</t>
  </si>
  <si>
    <t>U1-1038400859</t>
  </si>
  <si>
    <t>U1-1038400862</t>
  </si>
  <si>
    <t>U1-1020302514</t>
  </si>
  <si>
    <t>U1-1020301280</t>
  </si>
  <si>
    <t>4100100191</t>
  </si>
  <si>
    <t>4100800091</t>
  </si>
  <si>
    <t>005823000080000</t>
  </si>
  <si>
    <t>DIN 582 RÅ M8 ØJEMØTRIK</t>
  </si>
  <si>
    <t>U1-1004700201</t>
  </si>
  <si>
    <t>U1-1004700207</t>
  </si>
  <si>
    <t>U1-1004700208</t>
  </si>
  <si>
    <t>U1-1004700209</t>
  </si>
  <si>
    <t>U1-1004700210</t>
  </si>
  <si>
    <t>U1-1004700227</t>
  </si>
  <si>
    <t>U1-1004700196</t>
  </si>
  <si>
    <t>U1-1004700198</t>
  </si>
  <si>
    <t>U1-1004700202</t>
  </si>
  <si>
    <t>U1-1004700203</t>
  </si>
  <si>
    <t>U1-1004700211</t>
  </si>
  <si>
    <t>U1-1004700199</t>
  </si>
  <si>
    <t>U1-1004700213</t>
  </si>
  <si>
    <t>U1-1004700197</t>
  </si>
  <si>
    <t>U1-1004700189</t>
  </si>
  <si>
    <t>U1-1004700191</t>
  </si>
  <si>
    <t>U1-1004700193</t>
  </si>
  <si>
    <t>U1-1004700205</t>
  </si>
  <si>
    <t>U1-1004700206</t>
  </si>
  <si>
    <t>U1-1004700212</t>
  </si>
  <si>
    <t>U1-1004700195</t>
  </si>
  <si>
    <t>U1-1004700204</t>
  </si>
  <si>
    <t>U1-1004700194</t>
  </si>
  <si>
    <t>U1-1004700185</t>
  </si>
  <si>
    <t>U1-1004700186</t>
  </si>
  <si>
    <t>U1-1004700187</t>
  </si>
  <si>
    <t>U1-1004700188</t>
  </si>
  <si>
    <t>U1-1004700192</t>
  </si>
  <si>
    <t>U1-1004700190</t>
  </si>
  <si>
    <t>1038400890-1</t>
  </si>
  <si>
    <t>1038400893-1</t>
  </si>
  <si>
    <t>1038400891-1</t>
  </si>
  <si>
    <t>1038400892-1</t>
  </si>
  <si>
    <t>1038400889-1</t>
  </si>
  <si>
    <t>1038400894-1</t>
  </si>
  <si>
    <t>1038400895-1</t>
  </si>
  <si>
    <t>1038400888-7</t>
  </si>
  <si>
    <t>1038400888-8</t>
  </si>
  <si>
    <t>1064700015</t>
  </si>
  <si>
    <t>1064700014</t>
  </si>
  <si>
    <t>1064700018</t>
  </si>
  <si>
    <t>1064700019</t>
  </si>
  <si>
    <t>1038400811-1</t>
  </si>
  <si>
    <t>1038400822-1</t>
  </si>
  <si>
    <t>1038400823-4</t>
  </si>
  <si>
    <t>1038400826-1</t>
  </si>
  <si>
    <t>1038400825-27</t>
  </si>
  <si>
    <t>U1-1030500121</t>
  </si>
  <si>
    <t>Quicktube</t>
  </si>
  <si>
    <t>U1-1064700003</t>
  </si>
  <si>
    <t>RM Spaantagning</t>
  </si>
  <si>
    <t>i huller</t>
  </si>
  <si>
    <t>1038400040L</t>
  </si>
  <si>
    <t>Må gerne fladders på bagsiden</t>
  </si>
  <si>
    <t>1000100227</t>
  </si>
  <si>
    <t>Indstik slibes væk</t>
  </si>
  <si>
    <t>1004700175</t>
  </si>
  <si>
    <t xml:space="preserve"> - 005823000080000</t>
  </si>
  <si>
    <t xml:space="preserve"> - DIN 582 RÅ M8 ØJEMØTRIK</t>
  </si>
  <si>
    <t xml:space="preserve">
  Pajo-Bolte - 005823000080000 - DIN 582 RÅ M8 ØJEMØTRIK</t>
  </si>
  <si>
    <t xml:space="preserve"> - 336 262</t>
  </si>
  <si>
    <t xml:space="preserve">
  Titgemeyer - 336 262 </t>
  </si>
  <si>
    <t xml:space="preserve"> - 336 711</t>
  </si>
  <si>
    <t xml:space="preserve">
  Titgemeyer - 336 711 </t>
  </si>
  <si>
    <t xml:space="preserve"> - 336 988</t>
  </si>
  <si>
    <t xml:space="preserve">
  Titgemeyer - 336 988 </t>
  </si>
  <si>
    <t xml:space="preserve">
  Quicktube  </t>
  </si>
  <si>
    <t xml:space="preserve">
  RM Spaantagning  </t>
  </si>
  <si>
    <t>73 84 51 00</t>
  </si>
  <si>
    <t>40 34 53 89</t>
  </si>
  <si>
    <t>60 22 22 73</t>
  </si>
  <si>
    <t>Carina Smedegaard</t>
  </si>
  <si>
    <t>30 85 13 30</t>
  </si>
  <si>
    <t>Mikael Andersen</t>
  </si>
  <si>
    <t>30 80 69 34</t>
  </si>
  <si>
    <t>Anders Dahl Hansen</t>
  </si>
  <si>
    <t>28 93 28 00</t>
  </si>
  <si>
    <t>40 33 55 34</t>
  </si>
  <si>
    <t>40 90 27 19</t>
  </si>
  <si>
    <t>Niels Arne Skovgård Andersen</t>
  </si>
  <si>
    <t>58 86 92 48</t>
  </si>
  <si>
    <t>30 24 25 20</t>
  </si>
  <si>
    <t>Peter Rasmusen</t>
  </si>
  <si>
    <t>22 44 13 48</t>
  </si>
  <si>
    <t>Johan Oelke</t>
  </si>
  <si>
    <t>40279933</t>
  </si>
  <si>
    <t>Søren B Lund</t>
  </si>
  <si>
    <t>21 79 83 97</t>
  </si>
  <si>
    <t>Marinus Nielsen</t>
  </si>
  <si>
    <t>Henrik Tauman</t>
  </si>
  <si>
    <t>28 57 54 00</t>
  </si>
  <si>
    <t>20 32 60 95</t>
  </si>
  <si>
    <t>Anette Jørgensen</t>
  </si>
  <si>
    <t>Jon Park Petersen</t>
  </si>
  <si>
    <t>87 88 00 88</t>
  </si>
  <si>
    <t>Carina</t>
  </si>
  <si>
    <t>23 36 37 22</t>
  </si>
  <si>
    <t>Christian Højlund</t>
  </si>
  <si>
    <t>31 40 04 28</t>
  </si>
  <si>
    <t>Mellem</t>
  </si>
  <si>
    <t>1064700003</t>
  </si>
  <si>
    <t>1064700111</t>
  </si>
  <si>
    <t>U1-1038400957-3</t>
  </si>
  <si>
    <t>1064700029</t>
  </si>
  <si>
    <t>1064700032</t>
  </si>
  <si>
    <t>1064700052</t>
  </si>
  <si>
    <t>1064700055</t>
  </si>
  <si>
    <t>1064700110</t>
  </si>
  <si>
    <t>Lesjöfors</t>
  </si>
  <si>
    <t>U1-1023200170</t>
  </si>
  <si>
    <t>U1-1023200168</t>
  </si>
  <si>
    <t>1004700175-5</t>
  </si>
  <si>
    <t>PE-redskaber</t>
  </si>
  <si>
    <t>U1-1038400900</t>
  </si>
  <si>
    <t>U1-1038400958-2</t>
  </si>
  <si>
    <t>1038400959-1</t>
  </si>
  <si>
    <t>1038400958-1</t>
  </si>
  <si>
    <t>U1-1038400959-2</t>
  </si>
  <si>
    <t>U1-1000500490-1</t>
  </si>
  <si>
    <t>1000500490-2</t>
  </si>
  <si>
    <t>1038400946-4</t>
  </si>
  <si>
    <t>Gram Industricoat</t>
  </si>
  <si>
    <t>U1-1004700228</t>
  </si>
  <si>
    <t>U1-1062700056</t>
  </si>
  <si>
    <t>U1-1043500009</t>
  </si>
  <si>
    <t>U1-1020302537</t>
  </si>
  <si>
    <t>U1-1038400969</t>
  </si>
  <si>
    <t>U1-1020302538</t>
  </si>
  <si>
    <t>U2-1015100601</t>
  </si>
  <si>
    <t>U2-1015100602</t>
  </si>
  <si>
    <t>U1-1062700079</t>
  </si>
  <si>
    <t>U1-1062700082</t>
  </si>
  <si>
    <t>U1-1062700067</t>
  </si>
  <si>
    <t>U1-1062700085</t>
  </si>
  <si>
    <t>U1-1062700070</t>
  </si>
  <si>
    <t>U1-1062700073</t>
  </si>
  <si>
    <t>U1-1062700076</t>
  </si>
  <si>
    <t>U2-1038400900</t>
  </si>
  <si>
    <t>U1-1062700053</t>
  </si>
  <si>
    <t>U1-1023200167</t>
  </si>
  <si>
    <t>U1-1062700061</t>
  </si>
  <si>
    <t>U1-1062700064</t>
  </si>
  <si>
    <t>U1-1038400931</t>
  </si>
  <si>
    <t>U1-1038400932</t>
  </si>
  <si>
    <t>U1-1038400920</t>
  </si>
  <si>
    <t>U1-1038400922</t>
  </si>
  <si>
    <t>U1-1038400935</t>
  </si>
  <si>
    <t>U1-1038400936</t>
  </si>
  <si>
    <t>U1-1038400918</t>
  </si>
  <si>
    <t>U1-1038400919</t>
  </si>
  <si>
    <t>U1-1038400913</t>
  </si>
  <si>
    <t>U1-1038400924</t>
  </si>
  <si>
    <t>U1-1038400933</t>
  </si>
  <si>
    <t>U1-1038400926</t>
  </si>
  <si>
    <t>U1-1038400930</t>
  </si>
  <si>
    <t>U1-1038400934</t>
  </si>
  <si>
    <t>U1-1038400914</t>
  </si>
  <si>
    <t>U1-1038400916</t>
  </si>
  <si>
    <t>U1-1038400915</t>
  </si>
  <si>
    <t>U1-1038400917</t>
  </si>
  <si>
    <t>U1-1038400925</t>
  </si>
  <si>
    <t>U1-1038400927</t>
  </si>
  <si>
    <t>U1-1038400928</t>
  </si>
  <si>
    <t>U1-1038400929</t>
  </si>
  <si>
    <t>U1-1060700003-11</t>
  </si>
  <si>
    <t>U1-1060700005-11</t>
  </si>
  <si>
    <t>U1-1060700005-21</t>
  </si>
  <si>
    <t>U1-1060700005-31</t>
  </si>
  <si>
    <t>U1-1060700005-41</t>
  </si>
  <si>
    <t>U1-1060700007-11</t>
  </si>
  <si>
    <t>U1-1060700005-4</t>
  </si>
  <si>
    <t>U1-1060700007-1</t>
  </si>
  <si>
    <t>U1-1060700001-11</t>
  </si>
  <si>
    <t>U1-1060700001-21</t>
  </si>
  <si>
    <t>U1-1060700001-31</t>
  </si>
  <si>
    <t>U1-1060700001-41</t>
  </si>
  <si>
    <t>U1-1060700001-3</t>
  </si>
  <si>
    <t>U1-1060700001-4</t>
  </si>
  <si>
    <t>U1-1060700003-1</t>
  </si>
  <si>
    <t>U1-1060700005-1</t>
  </si>
  <si>
    <t>U1-1060700005-2</t>
  </si>
  <si>
    <t>U1-1060700005-3</t>
  </si>
  <si>
    <t>U1-1060700001-1</t>
  </si>
  <si>
    <t>U1-1060700001-2</t>
  </si>
  <si>
    <t>U1-1038400956</t>
  </si>
  <si>
    <t>U1-1038400949</t>
  </si>
  <si>
    <t>U1-1038400955</t>
  </si>
  <si>
    <t>U1-1038400952</t>
  </si>
  <si>
    <t>U1-1038400953</t>
  </si>
  <si>
    <t>U1-1038400954</t>
  </si>
  <si>
    <t>U1-1038400948</t>
  </si>
  <si>
    <t>U1-1065100007</t>
  </si>
  <si>
    <t>U1-1038400976</t>
  </si>
  <si>
    <t>U1-1038400977</t>
  </si>
  <si>
    <t>U1-1038400980</t>
  </si>
  <si>
    <t>U1-1038400983</t>
  </si>
  <si>
    <t>U1-1038400971</t>
  </si>
  <si>
    <t>U1-1038400972</t>
  </si>
  <si>
    <t>U1-1038400974</t>
  </si>
  <si>
    <t>U1-1038400982</t>
  </si>
  <si>
    <t>U1-1038400984</t>
  </si>
  <si>
    <t>U1-1038400985</t>
  </si>
  <si>
    <t>U1-1038400978</t>
  </si>
  <si>
    <t>U1-1038400979</t>
  </si>
  <si>
    <t>U1-1038400981</t>
  </si>
  <si>
    <t>U1-1038400975</t>
  </si>
  <si>
    <t>U1-1065100008</t>
  </si>
  <si>
    <t>U1-1065100012</t>
  </si>
  <si>
    <t>U1-1038400973</t>
  </si>
  <si>
    <t>U1-1065100011</t>
  </si>
  <si>
    <t>U1-1038400968</t>
  </si>
  <si>
    <t>U1-1038400958</t>
  </si>
  <si>
    <t>U1-1038400966</t>
  </si>
  <si>
    <t>U1-1038400957</t>
  </si>
  <si>
    <t>U1-1038400959</t>
  </si>
  <si>
    <t>U1-1038400964</t>
  </si>
  <si>
    <t>U1-1038400967</t>
  </si>
  <si>
    <t>U1-1038400963</t>
  </si>
  <si>
    <t>U1-1038400988</t>
  </si>
  <si>
    <t>U1-1038400987</t>
  </si>
  <si>
    <t>U1-1038400986</t>
  </si>
  <si>
    <t>U1-1038400944</t>
  </si>
  <si>
    <t>U1-1038400946</t>
  </si>
  <si>
    <t>U1-1038400947</t>
  </si>
  <si>
    <t>U1-1065100003</t>
  </si>
  <si>
    <t>U1-1065100005</t>
  </si>
  <si>
    <t>U1-1065100004</t>
  </si>
  <si>
    <t>U1-1065100006</t>
  </si>
  <si>
    <t>U1-1038400921</t>
  </si>
  <si>
    <t>U1-1065100001</t>
  </si>
  <si>
    <t>U1-1065100002</t>
  </si>
  <si>
    <t>U1-1038400910</t>
  </si>
  <si>
    <t>U1-1038400912</t>
  </si>
  <si>
    <t>U1-1029900160</t>
  </si>
  <si>
    <t>U1-1020302527</t>
  </si>
  <si>
    <t>U1-1020302528</t>
  </si>
  <si>
    <t>U1-1020302539</t>
  </si>
  <si>
    <t>U1-1020302540</t>
  </si>
  <si>
    <t>1002500309-3</t>
  </si>
  <si>
    <t>U1-1009900973</t>
  </si>
  <si>
    <t>1002500310-4</t>
  </si>
  <si>
    <t>U1-1015100601</t>
  </si>
  <si>
    <t>Logitrans</t>
  </si>
  <si>
    <t>U1-1015100602</t>
  </si>
  <si>
    <t>1062700058</t>
  </si>
  <si>
    <t>1043500009-1</t>
  </si>
  <si>
    <t>1040100031</t>
  </si>
  <si>
    <t>1062700078</t>
  </si>
  <si>
    <t>1062700081</t>
  </si>
  <si>
    <t>1062700087</t>
  </si>
  <si>
    <t>1062700069</t>
  </si>
  <si>
    <t>1062700075</t>
  </si>
  <si>
    <t>1062700063</t>
  </si>
  <si>
    <t>1062700084</t>
  </si>
  <si>
    <t>1062700066</t>
  </si>
  <si>
    <t>1062700072</t>
  </si>
  <si>
    <t>1062700055</t>
  </si>
  <si>
    <t>1064700031</t>
  </si>
  <si>
    <t>U2-1065100005</t>
  </si>
  <si>
    <t>U2-1065100006</t>
  </si>
  <si>
    <t>1064700071</t>
  </si>
  <si>
    <t>1064700072</t>
  </si>
  <si>
    <t>1064700054</t>
  </si>
  <si>
    <t>1064700051-1</t>
  </si>
  <si>
    <t>1064700053</t>
  </si>
  <si>
    <t>1064700047-1</t>
  </si>
  <si>
    <t>1064700042-1</t>
  </si>
  <si>
    <t>1064700043</t>
  </si>
  <si>
    <t>1064700044</t>
  </si>
  <si>
    <t>1064700045</t>
  </si>
  <si>
    <t>1064700046</t>
  </si>
  <si>
    <t>1064700050</t>
  </si>
  <si>
    <t>1064700049</t>
  </si>
  <si>
    <t>1064700101</t>
  </si>
  <si>
    <t>1064700048</t>
  </si>
  <si>
    <t>1040100009</t>
  </si>
  <si>
    <t>VST Industries</t>
  </si>
  <si>
    <t>1040100010</t>
  </si>
  <si>
    <t>1040100011</t>
  </si>
  <si>
    <t>1027400294</t>
  </si>
  <si>
    <t>Bukkes i folie for at undgå bukkemærker</t>
  </si>
  <si>
    <t>1065100005</t>
  </si>
  <si>
    <t>Med ombukket kant</t>
  </si>
  <si>
    <t>1065100006</t>
  </si>
  <si>
    <t xml:space="preserve">
  PE-redskaber  </t>
  </si>
  <si>
    <t xml:space="preserve">
  VST Industries  </t>
  </si>
  <si>
    <t xml:space="preserve">
  Gram Industricoat  </t>
  </si>
  <si>
    <t xml:space="preserve">
  Logitrans  </t>
  </si>
  <si>
    <t>29 28 53 89</t>
  </si>
  <si>
    <t>40 11 32 66</t>
  </si>
  <si>
    <t>7688 1633</t>
  </si>
  <si>
    <t>7988 1654</t>
  </si>
  <si>
    <t>7988 1605</t>
  </si>
  <si>
    <t>Michael Astrup</t>
  </si>
  <si>
    <t>Finn Nielsen</t>
  </si>
  <si>
    <t>63 82 40 14</t>
  </si>
  <si>
    <t>51 20 40 00</t>
  </si>
  <si>
    <t>Evald Kirkegaard</t>
  </si>
  <si>
    <t>93 88 66 90</t>
  </si>
  <si>
    <t>HC</t>
  </si>
  <si>
    <t>21 76 01 89</t>
  </si>
  <si>
    <t>76 14 76 69</t>
  </si>
  <si>
    <t>Martin Bank Knudsen</t>
  </si>
  <si>
    <t>Michael Bertelsen</t>
  </si>
  <si>
    <t>26 19 31 94</t>
  </si>
  <si>
    <t>Ib Th. Bjerg</t>
  </si>
  <si>
    <t>22 22 16 02</t>
  </si>
  <si>
    <t>Thomas Rahn</t>
  </si>
  <si>
    <t>René Skjøt Borg</t>
  </si>
  <si>
    <t>76 26 86 67</t>
  </si>
  <si>
    <t>40 63 29 48</t>
  </si>
  <si>
    <t>Ingolf Sveidahl</t>
  </si>
  <si>
    <t>40 63 29 41</t>
  </si>
  <si>
    <t>28 76 76 66</t>
  </si>
  <si>
    <t>Klaus Henrik Rasmussen</t>
  </si>
  <si>
    <t>Bjørn Toft Mathiesen</t>
  </si>
  <si>
    <t>51 50 16 61</t>
  </si>
  <si>
    <t>Jørgen Larsen</t>
  </si>
  <si>
    <t>Jytte</t>
  </si>
  <si>
    <t>74 82 33 33</t>
  </si>
  <si>
    <t>7988 1694</t>
  </si>
  <si>
    <t>Klaus Jakobsen</t>
  </si>
  <si>
    <t>40 26 12 19</t>
  </si>
  <si>
    <t>1015100604</t>
  </si>
  <si>
    <t>1000500496-1</t>
  </si>
  <si>
    <t>U1-1000500496-3</t>
  </si>
  <si>
    <t>1000500495-1</t>
  </si>
  <si>
    <t>1043500005-1</t>
  </si>
  <si>
    <t>U2-1038400856</t>
  </si>
  <si>
    <t>U1-1000500495-3</t>
  </si>
  <si>
    <t>U1-1038400823-5</t>
  </si>
  <si>
    <t>69900044</t>
  </si>
  <si>
    <t>U1-1015100605</t>
  </si>
  <si>
    <t>U1-1020302546</t>
  </si>
  <si>
    <t>U1-1038401020</t>
  </si>
  <si>
    <t>U1-1038401021</t>
  </si>
  <si>
    <t>U1-1038401012</t>
  </si>
  <si>
    <t>U1-1038401013</t>
  </si>
  <si>
    <t>U1-1038401044</t>
  </si>
  <si>
    <t>U1-1038401033</t>
  </si>
  <si>
    <t>U1-1038400807</t>
  </si>
  <si>
    <t>U1-1038401053</t>
  </si>
  <si>
    <t>U1-1038401054</t>
  </si>
  <si>
    <t>U1-1038401055</t>
  </si>
  <si>
    <t>U1-1038401056</t>
  </si>
  <si>
    <t>U1-1038401057</t>
  </si>
  <si>
    <t>U1-1038401058</t>
  </si>
  <si>
    <t>U1-1038401059</t>
  </si>
  <si>
    <t>U1-1038401060</t>
  </si>
  <si>
    <t>U1-1038401038</t>
  </si>
  <si>
    <t>U1-1038401042</t>
  </si>
  <si>
    <t>U1-1038401043</t>
  </si>
  <si>
    <t>U1-1038401051</t>
  </si>
  <si>
    <t>U1-1038400962</t>
  </si>
  <si>
    <t>U1-1038401049</t>
  </si>
  <si>
    <t>U1-1038401052</t>
  </si>
  <si>
    <t>U1-1038401048</t>
  </si>
  <si>
    <t>U1-1038401050</t>
  </si>
  <si>
    <t>U1-1065100013</t>
  </si>
  <si>
    <t>U1-1065100014</t>
  </si>
  <si>
    <t>U1-1038401010</t>
  </si>
  <si>
    <t>U1-1038401011</t>
  </si>
  <si>
    <t>U1-1065100015</t>
  </si>
  <si>
    <t>U1-1065100016</t>
  </si>
  <si>
    <t>U1-1038401018</t>
  </si>
  <si>
    <t>U1-1038400996</t>
  </si>
  <si>
    <t>U1-1038400960</t>
  </si>
  <si>
    <t>U1-1038400961</t>
  </si>
  <si>
    <t>U1-1038401063</t>
  </si>
  <si>
    <t>U1-1038401065</t>
  </si>
  <si>
    <t>U1-1038401061</t>
  </si>
  <si>
    <t>U1-1038401064</t>
  </si>
  <si>
    <t>U1-1038401062</t>
  </si>
  <si>
    <t>U1-1038400992</t>
  </si>
  <si>
    <t>U1-1038400993</t>
  </si>
  <si>
    <t>U1-1038400999</t>
  </si>
  <si>
    <t>U1-1038401030</t>
  </si>
  <si>
    <t>U1-1038401031</t>
  </si>
  <si>
    <t>U1-1038401026</t>
  </si>
  <si>
    <t>U1-1038401027</t>
  </si>
  <si>
    <t>U1-1038401028</t>
  </si>
  <si>
    <t>U1-1038401029</t>
  </si>
  <si>
    <t>U1-1038401032</t>
  </si>
  <si>
    <t>U1-1038401070</t>
  </si>
  <si>
    <t>U1-1038401066</t>
  </si>
  <si>
    <t>U1-1030500127</t>
  </si>
  <si>
    <t>U1-1038401068</t>
  </si>
  <si>
    <t>U1-1038401067</t>
  </si>
  <si>
    <t>1026500120</t>
  </si>
  <si>
    <t>1038401067-11</t>
  </si>
  <si>
    <t>1038401067-12</t>
  </si>
  <si>
    <t>1038401067-13</t>
  </si>
  <si>
    <t>1038401067-10</t>
  </si>
  <si>
    <t>1015100597-3</t>
  </si>
  <si>
    <t>U1-1043500010</t>
  </si>
  <si>
    <t>1030500126</t>
  </si>
  <si>
    <t>1030500127-2</t>
  </si>
  <si>
    <t>1065100013-1</t>
  </si>
  <si>
    <t>1065100016-1</t>
  </si>
  <si>
    <t>1065100014-1</t>
  </si>
  <si>
    <t>1065100015-1</t>
  </si>
  <si>
    <t>1064700128</t>
  </si>
  <si>
    <t>Plus-Coat</t>
  </si>
  <si>
    <t>U1-1064700122-1</t>
  </si>
  <si>
    <t>U1-1064700123-1</t>
  </si>
  <si>
    <t>U1-1064700124-1</t>
  </si>
  <si>
    <t>1038400528</t>
  </si>
  <si>
    <t>Kontrolere brede på 720mm efter svejs</t>
  </si>
  <si>
    <t>Bemærk, skal dækkes til</t>
  </si>
  <si>
    <t>Bemærk, skal afdækkes</t>
  </si>
  <si>
    <t xml:space="preserve">
  Peter  
  ProTech CNC  </t>
  </si>
  <si>
    <t xml:space="preserve">
  Plus-Coat  </t>
  </si>
  <si>
    <t>1038400351-2L</t>
  </si>
  <si>
    <t>Allan Klinge</t>
  </si>
  <si>
    <t>76 40 62 51</t>
  </si>
  <si>
    <t>Tonny Hansen</t>
  </si>
  <si>
    <t>40 27 28 00</t>
  </si>
  <si>
    <t>Thomas Skovhus</t>
  </si>
  <si>
    <t>7921 2270</t>
  </si>
  <si>
    <t>2928 9826</t>
  </si>
  <si>
    <t>Allan C. Michelsen</t>
  </si>
  <si>
    <t>25137914</t>
  </si>
  <si>
    <t>Lars Milo</t>
  </si>
  <si>
    <t>søren</t>
  </si>
  <si>
    <t>29 43 86 51</t>
  </si>
  <si>
    <t>Anders Ringgiver</t>
  </si>
  <si>
    <t>72 52 70 73</t>
  </si>
  <si>
    <t>27 61 15 14</t>
  </si>
  <si>
    <t>30 36 34 49</t>
  </si>
  <si>
    <t>Berit Højlund</t>
  </si>
  <si>
    <t>Bo R. Mogensen</t>
  </si>
  <si>
    <t>Mikael Bech Knudsen</t>
  </si>
  <si>
    <t>87 38 78 66</t>
  </si>
  <si>
    <t>Tonny Gram</t>
  </si>
  <si>
    <t>51 28 44 88</t>
  </si>
  <si>
    <t>U1-1062700159</t>
  </si>
  <si>
    <t>U1-1015100606</t>
  </si>
  <si>
    <t>U1-1062700156</t>
  </si>
  <si>
    <t>U1-1062700162</t>
  </si>
  <si>
    <t>U1-1062700157</t>
  </si>
  <si>
    <t>U1-1038401073</t>
  </si>
  <si>
    <t>U1-1038401081</t>
  </si>
  <si>
    <t>U1-1038401082</t>
  </si>
  <si>
    <t>U1-1038401079</t>
  </si>
  <si>
    <t>U1-1038401072</t>
  </si>
  <si>
    <t>U1-1038401074</t>
  </si>
  <si>
    <t>U1-1038401078</t>
  </si>
  <si>
    <t>U1-1038401075</t>
  </si>
  <si>
    <t>U1-1038401076</t>
  </si>
  <si>
    <t>U1-1038401077</t>
  </si>
  <si>
    <t>U1-1038401071</t>
  </si>
  <si>
    <t>U1-1005400462</t>
  </si>
  <si>
    <t>1019800290</t>
  </si>
  <si>
    <t>1038401080</t>
  </si>
  <si>
    <t>1062700158-1</t>
  </si>
  <si>
    <t>1062700157-6</t>
  </si>
  <si>
    <t>1062700157-1</t>
  </si>
  <si>
    <t>4250340011</t>
  </si>
  <si>
    <t>1027400269</t>
  </si>
  <si>
    <t>Skal igennem Costa 5 gange</t>
  </si>
  <si>
    <t>1027400390</t>
  </si>
  <si>
    <t>1027400270</t>
  </si>
  <si>
    <t>Niels Tobiasen</t>
  </si>
  <si>
    <t>75 42 16 49</t>
  </si>
  <si>
    <t>24 24 16 49</t>
  </si>
  <si>
    <t>Morten Jensen</t>
  </si>
  <si>
    <t>40 35 07 85</t>
  </si>
  <si>
    <t>Lasse Rieks</t>
  </si>
  <si>
    <t>51 29 02 19</t>
  </si>
  <si>
    <t>U1-1038401093-8</t>
  </si>
  <si>
    <t>U1-1038401093-2</t>
  </si>
  <si>
    <t>U1-1038401094-1</t>
  </si>
  <si>
    <t>1065900015-1</t>
  </si>
  <si>
    <t>1065900016-1</t>
  </si>
  <si>
    <t>1004700249-2</t>
  </si>
  <si>
    <t>1038401087-8</t>
  </si>
  <si>
    <t>1038401087-6</t>
  </si>
  <si>
    <t>1038401087-7</t>
  </si>
  <si>
    <t>1038401087-9</t>
  </si>
  <si>
    <t>U1-1023200172</t>
  </si>
  <si>
    <t>U1-1023200174</t>
  </si>
  <si>
    <t>U1-1038401083</t>
  </si>
  <si>
    <t>U1-1038401084</t>
  </si>
  <si>
    <t>U1-1000600442</t>
  </si>
  <si>
    <t>U1-1023200173</t>
  </si>
  <si>
    <t>U1-1038401086</t>
  </si>
  <si>
    <t>U1-1066500003</t>
  </si>
  <si>
    <t>U1-1038401088</t>
  </si>
  <si>
    <t>U1-1038401089</t>
  </si>
  <si>
    <t>U1-1038401092</t>
  </si>
  <si>
    <t>U1-1066500002</t>
  </si>
  <si>
    <t>1004700249-1</t>
  </si>
  <si>
    <t>1065900091</t>
  </si>
  <si>
    <t>1065900057</t>
  </si>
  <si>
    <t>1065900120</t>
  </si>
  <si>
    <t>1065900119</t>
  </si>
  <si>
    <t>1065900129</t>
  </si>
  <si>
    <t>1065900110</t>
  </si>
  <si>
    <t>1065900080</t>
  </si>
  <si>
    <t>1065900089</t>
  </si>
  <si>
    <t>1065900106</t>
  </si>
  <si>
    <t>1065900105</t>
  </si>
  <si>
    <t>1065900108</t>
  </si>
  <si>
    <t>1065900109</t>
  </si>
  <si>
    <t>1065900074</t>
  </si>
  <si>
    <t>1065900077</t>
  </si>
  <si>
    <t>1065900078</t>
  </si>
  <si>
    <t>1065900079</t>
  </si>
  <si>
    <t>1065900067</t>
  </si>
  <si>
    <t>1065900090</t>
  </si>
  <si>
    <t>1065900092</t>
  </si>
  <si>
    <t>1065900075</t>
  </si>
  <si>
    <t>1065900104</t>
  </si>
  <si>
    <t>1065900107</t>
  </si>
  <si>
    <t>1065900060</t>
  </si>
  <si>
    <t>1065900010</t>
  </si>
  <si>
    <t>1065900012</t>
  </si>
  <si>
    <t>1065900017</t>
  </si>
  <si>
    <t>1065900066</t>
  </si>
  <si>
    <t>1065900015</t>
  </si>
  <si>
    <t>1065900016</t>
  </si>
  <si>
    <t>1065900008</t>
  </si>
  <si>
    <t>1065900011</t>
  </si>
  <si>
    <t>1065900013</t>
  </si>
  <si>
    <t>1065900014</t>
  </si>
  <si>
    <t>1065900034</t>
  </si>
  <si>
    <t>1065900039</t>
  </si>
  <si>
    <t>1065900009</t>
  </si>
  <si>
    <t>1065900002</t>
  </si>
  <si>
    <t>1065900003</t>
  </si>
  <si>
    <t>1065900004</t>
  </si>
  <si>
    <t>1065900005</t>
  </si>
  <si>
    <t>1065900006</t>
  </si>
  <si>
    <t>1065900007</t>
  </si>
  <si>
    <t>U1-1065900001</t>
  </si>
  <si>
    <t>U1-1065900101</t>
  </si>
  <si>
    <t>Peter Vase</t>
  </si>
  <si>
    <t>Brian Hedemark Jensen</t>
  </si>
  <si>
    <t>40 94 33 63</t>
  </si>
  <si>
    <t>Tage L. Gaarsdahl</t>
  </si>
  <si>
    <t>40 40 17 46</t>
  </si>
  <si>
    <t>1038401094-7</t>
  </si>
  <si>
    <t>R9370</t>
  </si>
  <si>
    <t>U1-1015800744</t>
  </si>
  <si>
    <t>U1-1015800742</t>
  </si>
  <si>
    <t>U1-1015800743</t>
  </si>
  <si>
    <t>U1-1015800745</t>
  </si>
  <si>
    <t>U1-1015100608</t>
  </si>
  <si>
    <t>U1-1015100607</t>
  </si>
  <si>
    <t>1038401095-2</t>
  </si>
  <si>
    <t>U1-1066700001</t>
  </si>
  <si>
    <t>U1-1038401110</t>
  </si>
  <si>
    <t>U1-1038401113</t>
  </si>
  <si>
    <t>U1-1038401101</t>
  </si>
  <si>
    <t>U1-1038401104</t>
  </si>
  <si>
    <t>U1-1038401105</t>
  </si>
  <si>
    <t>U1-1038401106</t>
  </si>
  <si>
    <t>U1-1038401102</t>
  </si>
  <si>
    <t>U1-1038401103</t>
  </si>
  <si>
    <t>U1-1038401115</t>
  </si>
  <si>
    <t>U1-1038401114</t>
  </si>
  <si>
    <t>U1-1038401098</t>
  </si>
  <si>
    <t>U1-1038401095</t>
  </si>
  <si>
    <t>U1-1038401096</t>
  </si>
  <si>
    <t>U1-1038401097</t>
  </si>
  <si>
    <t>U1-1038401099</t>
  </si>
  <si>
    <t>U1-1038401100</t>
  </si>
  <si>
    <t>1038401112-1</t>
  </si>
  <si>
    <t>1038401111-1</t>
  </si>
  <si>
    <t>18.185J aaaa</t>
  </si>
  <si>
    <t>FJEDERRIGEL, dorn Ø9,9 ubh. hus</t>
  </si>
  <si>
    <t>62434050</t>
  </si>
  <si>
    <t>1027606</t>
  </si>
  <si>
    <t xml:space="preserve"> - 1027606</t>
  </si>
  <si>
    <t xml:space="preserve"> - 18.185J aaaa</t>
  </si>
  <si>
    <t xml:space="preserve"> - FJEDERRIGEL, dorn Ø9,9 ubh. hus</t>
  </si>
  <si>
    <t>Poul Bonde</t>
  </si>
  <si>
    <t>Lene Birkelund Sørensen</t>
  </si>
  <si>
    <t>76 10 97 22</t>
  </si>
  <si>
    <t>20 69 63 14</t>
  </si>
  <si>
    <t>U1-1038401116</t>
  </si>
  <si>
    <t>U1-1038401117</t>
  </si>
  <si>
    <t>U2-1038401116</t>
  </si>
  <si>
    <t>U2-1038401117</t>
  </si>
  <si>
    <t>U1-1038401121</t>
  </si>
  <si>
    <t>U1-1038401122</t>
  </si>
  <si>
    <t>U1-1020301943</t>
  </si>
  <si>
    <t>1064700141</t>
  </si>
  <si>
    <t>1064700142</t>
  </si>
  <si>
    <t>1064700143</t>
  </si>
  <si>
    <t>1056900002</t>
  </si>
  <si>
    <t>Spray med Sterilolie + Emb. i rustbeskyt. papir.</t>
  </si>
  <si>
    <t>Poul Henning Bilberg</t>
  </si>
  <si>
    <t>96 80 82 27</t>
  </si>
  <si>
    <t>Cert</t>
  </si>
  <si>
    <t>U1-1015100609</t>
  </si>
  <si>
    <t>U1-1015100612</t>
  </si>
  <si>
    <t>U1-1015100613</t>
  </si>
  <si>
    <t>U1-1015100614</t>
  </si>
  <si>
    <t>U1-1015100617</t>
  </si>
  <si>
    <t>U1-1015100618</t>
  </si>
  <si>
    <t>U1-1015100619</t>
  </si>
  <si>
    <t>U1-1015100610</t>
  </si>
  <si>
    <t>U1-1015100611</t>
  </si>
  <si>
    <t>U1-1015100615</t>
  </si>
  <si>
    <t>U1-1015100616</t>
  </si>
  <si>
    <t>U1-1038401126</t>
  </si>
  <si>
    <t>U1-1038401125</t>
  </si>
  <si>
    <t>3141590230410</t>
  </si>
  <si>
    <t>611012</t>
  </si>
  <si>
    <t>1038401129</t>
  </si>
  <si>
    <t>1038401130</t>
  </si>
  <si>
    <t xml:space="preserve"> - 611012</t>
  </si>
  <si>
    <t>51 93 62 30</t>
  </si>
  <si>
    <t>73 64 34 52</t>
  </si>
  <si>
    <t>21 16 83 78</t>
  </si>
  <si>
    <t>1038401201-3</t>
  </si>
  <si>
    <t>1038401211-2</t>
  </si>
  <si>
    <t>1038401201-1</t>
  </si>
  <si>
    <t>1038401201-2</t>
  </si>
  <si>
    <t>1038401212-1</t>
  </si>
  <si>
    <t>1038401148-1</t>
  </si>
  <si>
    <t>1038401206-2</t>
  </si>
  <si>
    <t>1038401206-4</t>
  </si>
  <si>
    <t>1038401147-3</t>
  </si>
  <si>
    <t>1038401206-1</t>
  </si>
  <si>
    <t>1038401206-3</t>
  </si>
  <si>
    <t>1038401201-4</t>
  </si>
  <si>
    <t>1038401211-1</t>
  </si>
  <si>
    <t>1038401212-2</t>
  </si>
  <si>
    <t>1064700159</t>
  </si>
  <si>
    <t>Præstmark</t>
  </si>
  <si>
    <t>1064700160</t>
  </si>
  <si>
    <t>1064700161</t>
  </si>
  <si>
    <t>339 262</t>
  </si>
  <si>
    <t>339 711</t>
  </si>
  <si>
    <t>GMF</t>
  </si>
  <si>
    <t>U1-1064700188-1</t>
  </si>
  <si>
    <t>U1-1064700195</t>
  </si>
  <si>
    <t>U1-1064700196</t>
  </si>
  <si>
    <t>U1-1062700201</t>
  </si>
  <si>
    <t>Kurt Jensen</t>
  </si>
  <si>
    <t>U1-1062700203</t>
  </si>
  <si>
    <t>U1-1062700207</t>
  </si>
  <si>
    <t>U1-1062700210</t>
  </si>
  <si>
    <t>U1-1062700205</t>
  </si>
  <si>
    <t>U1-1056700027</t>
  </si>
  <si>
    <t>U1-1065100018-1</t>
  </si>
  <si>
    <t>U1-1065100018-2</t>
  </si>
  <si>
    <t>U1-1065100018-3</t>
  </si>
  <si>
    <t>U1-1065100019-4</t>
  </si>
  <si>
    <t>U1-1065100018-4</t>
  </si>
  <si>
    <t>U1-1065100019-1</t>
  </si>
  <si>
    <t>U1-1065100019-2</t>
  </si>
  <si>
    <t>U1-1065100019-3</t>
  </si>
  <si>
    <t>1064700163</t>
  </si>
  <si>
    <t>1064700165</t>
  </si>
  <si>
    <t>1064700190</t>
  </si>
  <si>
    <t>1064700166</t>
  </si>
  <si>
    <t>U1-1038401180-3</t>
  </si>
  <si>
    <t>U1-1038401193-12</t>
  </si>
  <si>
    <t>U1-1038401193-13</t>
  </si>
  <si>
    <t>1038401178-7</t>
  </si>
  <si>
    <t>U1-1038401225-8</t>
  </si>
  <si>
    <t>U1-1038401225-9</t>
  </si>
  <si>
    <t>U2-1000100161</t>
  </si>
  <si>
    <t>1005400485</t>
  </si>
  <si>
    <t>1038401136-11</t>
  </si>
  <si>
    <t>1038401133-5</t>
  </si>
  <si>
    <t>1038401192-2</t>
  </si>
  <si>
    <t>1038401184-1</t>
  </si>
  <si>
    <t>1000201141-2</t>
  </si>
  <si>
    <t>1038401147-7</t>
  </si>
  <si>
    <t>U1-1038401147-16</t>
  </si>
  <si>
    <t>U1-1038401149-2</t>
  </si>
  <si>
    <t>U1-1038401148</t>
  </si>
  <si>
    <t>U1-1038401147-15</t>
  </si>
  <si>
    <t>U1-1038401147-9</t>
  </si>
  <si>
    <t>1038401149-3</t>
  </si>
  <si>
    <t>1038401146-5</t>
  </si>
  <si>
    <t>U1-1038401164-1</t>
  </si>
  <si>
    <t>1065100019-3I</t>
  </si>
  <si>
    <t>DSM</t>
  </si>
  <si>
    <t>1065100019-4I</t>
  </si>
  <si>
    <t>1065100019-1I</t>
  </si>
  <si>
    <t>1065100019-2I</t>
  </si>
  <si>
    <t>U1-1031700017</t>
  </si>
  <si>
    <t>U1-1015100638</t>
  </si>
  <si>
    <t>U1-1015100639</t>
  </si>
  <si>
    <t>U1-1015100640</t>
  </si>
  <si>
    <t>U1-1000500502</t>
  </si>
  <si>
    <t>U1-1000201140</t>
  </si>
  <si>
    <t>U1-1015100627</t>
  </si>
  <si>
    <t>U1-1000201142</t>
  </si>
  <si>
    <t>U1-1015100625</t>
  </si>
  <si>
    <t>U1-1056700028</t>
  </si>
  <si>
    <t>U1-1038401182</t>
  </si>
  <si>
    <t>U1-1057100018</t>
  </si>
  <si>
    <t>U1-1015100621</t>
  </si>
  <si>
    <t>U1-1015100628</t>
  </si>
  <si>
    <t>U1-1015100633</t>
  </si>
  <si>
    <t>U1-1015100629</t>
  </si>
  <si>
    <t>U1-1015100631</t>
  </si>
  <si>
    <t>U1-1015100632</t>
  </si>
  <si>
    <t>U1-1015100630</t>
  </si>
  <si>
    <t>U1-1015100634</t>
  </si>
  <si>
    <t>U1-1004700254</t>
  </si>
  <si>
    <t>U1-1015100626</t>
  </si>
  <si>
    <t>U1-10047</t>
  </si>
  <si>
    <t>U1-1004700249</t>
  </si>
  <si>
    <t>U1-1004700256</t>
  </si>
  <si>
    <t>U1-1004700257</t>
  </si>
  <si>
    <t>U1-1004700259</t>
  </si>
  <si>
    <t>U1-1004700255</t>
  </si>
  <si>
    <t>U1-1004700258</t>
  </si>
  <si>
    <t>U1-1038401160</t>
  </si>
  <si>
    <t>U1-1066800001</t>
  </si>
  <si>
    <t>U1-1038401194</t>
  </si>
  <si>
    <t>U1-1038401193</t>
  </si>
  <si>
    <t>U1-1038401136</t>
  </si>
  <si>
    <t>U1-1038401179</t>
  </si>
  <si>
    <t>U1-1038401180</t>
  </si>
  <si>
    <t>U2-1065100018-1</t>
  </si>
  <si>
    <t>U1-1065100020</t>
  </si>
  <si>
    <t>U1-1065100021</t>
  </si>
  <si>
    <t>U1-1065100022</t>
  </si>
  <si>
    <t>U2-1065100018-3</t>
  </si>
  <si>
    <t>U2-1065100018-2</t>
  </si>
  <si>
    <t>U2-1065100019-1</t>
  </si>
  <si>
    <t>U2-1065100018-4</t>
  </si>
  <si>
    <t>U2-1065100019-4</t>
  </si>
  <si>
    <t>U2-1065100019-3</t>
  </si>
  <si>
    <t>U2-1065100019-2</t>
  </si>
  <si>
    <t>U1-1038401158</t>
  </si>
  <si>
    <t>U1-1038401163</t>
  </si>
  <si>
    <t>U1-1038401169</t>
  </si>
  <si>
    <t>U1-1038401167</t>
  </si>
  <si>
    <t>U1-1038401165</t>
  </si>
  <si>
    <t>U1-1038401166</t>
  </si>
  <si>
    <t>U1-1030500147</t>
  </si>
  <si>
    <t>U1-1038401216</t>
  </si>
  <si>
    <t>U1-1038401217</t>
  </si>
  <si>
    <t>U1-1038401215</t>
  </si>
  <si>
    <t>U1-1038401218</t>
  </si>
  <si>
    <t>U1-1038401219</t>
  </si>
  <si>
    <t>U1-1038401220</t>
  </si>
  <si>
    <t>U1-1038401221</t>
  </si>
  <si>
    <t>U1-1038401170</t>
  </si>
  <si>
    <t>U1-1038401171</t>
  </si>
  <si>
    <t>U1-1038401172</t>
  </si>
  <si>
    <t>U1-1038401173</t>
  </si>
  <si>
    <t>U1-1038401142</t>
  </si>
  <si>
    <t>U1-1038401145</t>
  </si>
  <si>
    <t>U1-1030500140</t>
  </si>
  <si>
    <t>U1-1038401154</t>
  </si>
  <si>
    <t>U1-1038401183</t>
  </si>
  <si>
    <t>U1-1038401184</t>
  </si>
  <si>
    <t>U1-1038401186</t>
  </si>
  <si>
    <t>U1-1038401187</t>
  </si>
  <si>
    <t>U1-1038401188</t>
  </si>
  <si>
    <t>U1-1038401189</t>
  </si>
  <si>
    <t>U1-1030500139</t>
  </si>
  <si>
    <t>U1-1038401199</t>
  </si>
  <si>
    <t>U1-1038401133</t>
  </si>
  <si>
    <t>U1-1038401134</t>
  </si>
  <si>
    <t>U1-1000201139</t>
  </si>
  <si>
    <t>U1-1038401200</t>
  </si>
  <si>
    <t>U1-1038400771</t>
  </si>
  <si>
    <t>U1-1065100023</t>
  </si>
  <si>
    <t>U1-1065100024</t>
  </si>
  <si>
    <t>U1-1038401223</t>
  </si>
  <si>
    <t>U1-1038401224</t>
  </si>
  <si>
    <t>U1-1038401222</t>
  </si>
  <si>
    <t>U1-1038401174</t>
  </si>
  <si>
    <t>U1-1038401175</t>
  </si>
  <si>
    <t>U1-1038401178</t>
  </si>
  <si>
    <t>U1-1038401132</t>
  </si>
  <si>
    <t>U1-1000100155</t>
  </si>
  <si>
    <t>U1-1000100161</t>
  </si>
  <si>
    <t>U1-1000100147</t>
  </si>
  <si>
    <t>U1-1000201141</t>
  </si>
  <si>
    <t>U1-1038401139</t>
  </si>
  <si>
    <t>U1-1038401140</t>
  </si>
  <si>
    <t>U1-1038401135</t>
  </si>
  <si>
    <t>U1-1038401138</t>
  </si>
  <si>
    <t>U1-1038401141</t>
  </si>
  <si>
    <t>U1-1038401143</t>
  </si>
  <si>
    <t>U1-1038401144</t>
  </si>
  <si>
    <t>U1-1038401146</t>
  </si>
  <si>
    <t>U1-1038401197</t>
  </si>
  <si>
    <t>U1-1038401198</t>
  </si>
  <si>
    <t>U1-1038401195</t>
  </si>
  <si>
    <t>U1-1038401196</t>
  </si>
  <si>
    <t>U1-1038401185</t>
  </si>
  <si>
    <t>U1-1000100291-2</t>
  </si>
  <si>
    <t>U1-1038401181</t>
  </si>
  <si>
    <t>U1-1038401161</t>
  </si>
  <si>
    <t>U1-1038401162</t>
  </si>
  <si>
    <t>U1-1015100620</t>
  </si>
  <si>
    <t>1015800755</t>
  </si>
  <si>
    <t>1038401138-4</t>
  </si>
  <si>
    <t>1038401140-1</t>
  </si>
  <si>
    <t>1038401166-2</t>
  </si>
  <si>
    <t>1038401166-3</t>
  </si>
  <si>
    <t>1038401166-5</t>
  </si>
  <si>
    <t>1038401167-7</t>
  </si>
  <si>
    <t>1038401168-1</t>
  </si>
  <si>
    <t>1038401166-4</t>
  </si>
  <si>
    <t>1038401147-6</t>
  </si>
  <si>
    <t>69900045</t>
  </si>
  <si>
    <t>RHS 6060 1</t>
  </si>
  <si>
    <t>1004700256-1</t>
  </si>
  <si>
    <t>1038401136-1</t>
  </si>
  <si>
    <t>1004700258-1</t>
  </si>
  <si>
    <t>1004700255-1</t>
  </si>
  <si>
    <t>Caljan Rite-Hite</t>
  </si>
  <si>
    <t>3050503035559</t>
  </si>
  <si>
    <t>U1-1004700266-1</t>
  </si>
  <si>
    <t>U1-1004700266-2</t>
  </si>
  <si>
    <t>U1-1004700266-3</t>
  </si>
  <si>
    <t>U1-1004700266-4</t>
  </si>
  <si>
    <t>1038400721</t>
  </si>
  <si>
    <t>Udvendig mål på 140mm+1-0</t>
  </si>
  <si>
    <t>Bemærk afdækning</t>
  </si>
  <si>
    <t xml:space="preserve">
  DSM  </t>
  </si>
  <si>
    <t xml:space="preserve">
  Caljan Rite-Hite  </t>
  </si>
  <si>
    <t xml:space="preserve">
  Præstmark  </t>
  </si>
  <si>
    <t xml:space="preserve"> - 339 262</t>
  </si>
  <si>
    <t xml:space="preserve">
  Titgemeyer - 339 262 </t>
  </si>
  <si>
    <t xml:space="preserve"> - 339 711</t>
  </si>
  <si>
    <t xml:space="preserve">
  Titgemeyer - 339 711 </t>
  </si>
  <si>
    <t xml:space="preserve"> - RHS 6060 1</t>
  </si>
  <si>
    <t xml:space="preserve">
  Kurt Jensen  </t>
  </si>
  <si>
    <t>29 41 76 85</t>
  </si>
  <si>
    <t>Søren Adelhardt</t>
  </si>
  <si>
    <t>Morten Petersen</t>
  </si>
  <si>
    <t>27 83 00 70</t>
  </si>
  <si>
    <t>23 46 94 60</t>
  </si>
  <si>
    <t>Martin Nytofte-Bæk</t>
  </si>
  <si>
    <t>61 61 81 64</t>
  </si>
  <si>
    <t>75 42 17 11</t>
  </si>
  <si>
    <t>Søren Dohn Rix</t>
  </si>
  <si>
    <t>76 40 62 36</t>
  </si>
  <si>
    <t>Tommy Jensen</t>
  </si>
  <si>
    <t>22 73 90 13</t>
  </si>
  <si>
    <t>63 46 54 05</t>
  </si>
  <si>
    <t>20 89 66 62</t>
  </si>
  <si>
    <t>Brian Vedsted</t>
  </si>
  <si>
    <t>41 99 90 20</t>
  </si>
  <si>
    <t>Arne Kjær</t>
  </si>
  <si>
    <t>61 51 34 85</t>
  </si>
  <si>
    <t>Michael Rosendal</t>
  </si>
  <si>
    <t>28 15 13 73</t>
  </si>
  <si>
    <t>U1-1062700224</t>
  </si>
  <si>
    <t>1064700197</t>
  </si>
  <si>
    <t>1062700226</t>
  </si>
  <si>
    <t>U1-1038401229</t>
  </si>
  <si>
    <t>U1-1038401232-1</t>
  </si>
  <si>
    <t>U1-1038401232-2</t>
  </si>
  <si>
    <t>U1-1038400157</t>
  </si>
  <si>
    <t>1023200177-2</t>
  </si>
  <si>
    <t>1015100644-9</t>
  </si>
  <si>
    <t>U1-1056700030</t>
  </si>
  <si>
    <t>U1-1056700031</t>
  </si>
  <si>
    <t>U1-1015100646</t>
  </si>
  <si>
    <t>U1-1030500149-1</t>
  </si>
  <si>
    <t>U1-1030500149-2</t>
  </si>
  <si>
    <t>U1-1020301173</t>
  </si>
  <si>
    <t>U2-1030500148</t>
  </si>
  <si>
    <t>U1-1015100642</t>
  </si>
  <si>
    <t>U1-1038401234</t>
  </si>
  <si>
    <t>U1-1015100648</t>
  </si>
  <si>
    <t>U1-1015100647</t>
  </si>
  <si>
    <t>U1-1056700032</t>
  </si>
  <si>
    <t>U1-1038401228</t>
  </si>
  <si>
    <t>U1-1038401176</t>
  </si>
  <si>
    <t>U1-1038401177</t>
  </si>
  <si>
    <t>U1-1038401233</t>
  </si>
  <si>
    <t>U1-1038401232</t>
  </si>
  <si>
    <t>1015100643-2</t>
  </si>
  <si>
    <t>1015100643-3</t>
  </si>
  <si>
    <t>1015100643-6</t>
  </si>
  <si>
    <t>1015100644-4</t>
  </si>
  <si>
    <t>1015100644-6</t>
  </si>
  <si>
    <t>1015100644-2</t>
  </si>
  <si>
    <t>1015100644-3</t>
  </si>
  <si>
    <t>1015100644-8</t>
  </si>
  <si>
    <t>U1-1030500148</t>
  </si>
  <si>
    <t>1015100644-7</t>
  </si>
  <si>
    <t>1015100645-4</t>
  </si>
  <si>
    <t>U2-1020301173</t>
  </si>
  <si>
    <t>1004700176-2</t>
  </si>
  <si>
    <t>1015100645-5</t>
  </si>
  <si>
    <t>Bemærk: Skal afdækkes</t>
  </si>
  <si>
    <t>Brian Kristian Knudsen</t>
  </si>
  <si>
    <t>Marcello La Pia</t>
  </si>
  <si>
    <t>22 12 88 26</t>
  </si>
  <si>
    <t>Tina Jensen</t>
  </si>
  <si>
    <t>Lise Søgaard</t>
  </si>
  <si>
    <t>73 84 21 93</t>
  </si>
  <si>
    <t>Anders Helle</t>
  </si>
  <si>
    <t>Niels Erik Østergaard</t>
  </si>
  <si>
    <t>75 39 2500</t>
  </si>
  <si>
    <t>Anders Kloster</t>
  </si>
  <si>
    <t>87 38 78 65</t>
  </si>
  <si>
    <t>51 24 57 21</t>
  </si>
  <si>
    <t>Martin Philipp</t>
  </si>
  <si>
    <t>28 70 67 48</t>
  </si>
  <si>
    <t>SubProd</t>
  </si>
  <si>
    <t>U1-1015200254</t>
  </si>
  <si>
    <t>LasInf</t>
  </si>
  <si>
    <t>Inf fra rute</t>
  </si>
  <si>
    <t>Inform</t>
  </si>
  <si>
    <t>44 53 45 46</t>
  </si>
  <si>
    <t>TrTp</t>
  </si>
  <si>
    <t xml:space="preserve">IO: </t>
  </si>
  <si>
    <t>1023200181</t>
  </si>
  <si>
    <t>1023200179</t>
  </si>
  <si>
    <t>1023200180</t>
  </si>
  <si>
    <t>1026500270</t>
  </si>
  <si>
    <t>Roykon</t>
  </si>
  <si>
    <t>1000201152</t>
  </si>
  <si>
    <t>88912030161</t>
  </si>
  <si>
    <t>1014700091</t>
  </si>
  <si>
    <t>inkl. aftaster 1 og 2</t>
  </si>
  <si>
    <t xml:space="preserve"> - 88912030161</t>
  </si>
  <si>
    <t xml:space="preserve">
  Pajo-Bolte - 88912030161 </t>
  </si>
  <si>
    <t xml:space="preserve">
  Roykon - BP62-7 </t>
  </si>
  <si>
    <t>73 84 51 25</t>
  </si>
  <si>
    <t>Pernille Lundvig</t>
  </si>
  <si>
    <t>U1-1032700025</t>
  </si>
  <si>
    <t>SalgOrdre</t>
  </si>
  <si>
    <t>1004700306-1</t>
  </si>
  <si>
    <t>U1-1030500157</t>
  </si>
  <si>
    <t>U1-1030500159</t>
  </si>
  <si>
    <t>U1-1015100705</t>
  </si>
  <si>
    <t>U1-1015100706</t>
  </si>
  <si>
    <t>U1-1015100707</t>
  </si>
  <si>
    <t>U1-1015100708</t>
  </si>
  <si>
    <t>U1-1015100709</t>
  </si>
  <si>
    <t>U1-1015100710</t>
  </si>
  <si>
    <t>U1-1015100714</t>
  </si>
  <si>
    <t>U1-1015100715</t>
  </si>
  <si>
    <t>U1-1015100716</t>
  </si>
  <si>
    <t>U1-1015100711</t>
  </si>
  <si>
    <t>U1-1015100712</t>
  </si>
  <si>
    <t>U1-1015100713</t>
  </si>
  <si>
    <t>U1-1015100717</t>
  </si>
  <si>
    <t>U1-1015100718</t>
  </si>
  <si>
    <t>U1-1015100719</t>
  </si>
  <si>
    <t>U1-1015100720</t>
  </si>
  <si>
    <t>U1-1015100721</t>
  </si>
  <si>
    <t>U1-1020302556</t>
  </si>
  <si>
    <t>U2-1020302556</t>
  </si>
  <si>
    <t>U1-1020302294</t>
  </si>
  <si>
    <t>U2-1020302294</t>
  </si>
  <si>
    <t>1015100665</t>
  </si>
  <si>
    <t>1015100666</t>
  </si>
  <si>
    <t>U1-1038401292</t>
  </si>
  <si>
    <t>1038401292-5</t>
  </si>
  <si>
    <t>1038401292-6</t>
  </si>
  <si>
    <t>U1-1038401294</t>
  </si>
  <si>
    <t>U1-1038401295</t>
  </si>
  <si>
    <t>1038401295-1</t>
  </si>
  <si>
    <t>1038401295-2</t>
  </si>
  <si>
    <t>1038401295-3</t>
  </si>
  <si>
    <t>1038401292-7</t>
  </si>
  <si>
    <t>U1-1038401293</t>
  </si>
  <si>
    <t>U1-1068000015-1</t>
  </si>
  <si>
    <t>U1-1030500156</t>
  </si>
  <si>
    <t>U1-1007000408-3</t>
  </si>
  <si>
    <t>U1-1007000408-4</t>
  </si>
  <si>
    <t>U1-1030500154</t>
  </si>
  <si>
    <t>1004700305-1</t>
  </si>
  <si>
    <t>1030600017</t>
  </si>
  <si>
    <t>3140130030411</t>
  </si>
  <si>
    <t>1019157</t>
  </si>
  <si>
    <t>1030600014</t>
  </si>
  <si>
    <t>1004700304-1</t>
  </si>
  <si>
    <t>U1-1015100689</t>
  </si>
  <si>
    <t>U1-1015100690</t>
  </si>
  <si>
    <t>U1-1065100027</t>
  </si>
  <si>
    <t>U1-1004700288</t>
  </si>
  <si>
    <t>U1-1065100032</t>
  </si>
  <si>
    <t>U1-1065100033</t>
  </si>
  <si>
    <t>U1-1065100034</t>
  </si>
  <si>
    <t>U1-1065100035</t>
  </si>
  <si>
    <t>U1-1065100038</t>
  </si>
  <si>
    <t>U2-1065100038</t>
  </si>
  <si>
    <t>U1-1065100028</t>
  </si>
  <si>
    <t>U1-1065100029</t>
  </si>
  <si>
    <t>U1-1065100030</t>
  </si>
  <si>
    <t>U1-1065100031</t>
  </si>
  <si>
    <t>U1-1004700291</t>
  </si>
  <si>
    <t>1038401236-2</t>
  </si>
  <si>
    <t>1038401236-3</t>
  </si>
  <si>
    <t>U1-1004700322</t>
  </si>
  <si>
    <t>1004700322-1</t>
  </si>
  <si>
    <t>U1-1030500169</t>
  </si>
  <si>
    <t>U1-1030500170</t>
  </si>
  <si>
    <t>U1-1004700323</t>
  </si>
  <si>
    <t>U1-1038401268</t>
  </si>
  <si>
    <t>1038401270-1</t>
  </si>
  <si>
    <t>1038401269-4</t>
  </si>
  <si>
    <t>1038401269-5</t>
  </si>
  <si>
    <t>1038401272-1</t>
  </si>
  <si>
    <t>U1-1030500158</t>
  </si>
  <si>
    <t>U1-1015100704</t>
  </si>
  <si>
    <t>U1-1015100722</t>
  </si>
  <si>
    <t>U1-1015100723</t>
  </si>
  <si>
    <t>U1-1015100702</t>
  </si>
  <si>
    <t>U1-1015100703</t>
  </si>
  <si>
    <t>1023200134</t>
  </si>
  <si>
    <t>1023200136</t>
  </si>
  <si>
    <t>1067900001</t>
  </si>
  <si>
    <t>U1-1038401245</t>
  </si>
  <si>
    <t>U1-1038401246</t>
  </si>
  <si>
    <t>U2-1068000005</t>
  </si>
  <si>
    <t>U2-1068000006</t>
  </si>
  <si>
    <t>U1-1038401243</t>
  </si>
  <si>
    <t>U1-1038401247</t>
  </si>
  <si>
    <t>U1-1038401242</t>
  </si>
  <si>
    <t>U1-1068000003</t>
  </si>
  <si>
    <t>U2-1068000003</t>
  </si>
  <si>
    <t>U1-1068000007</t>
  </si>
  <si>
    <t>1015100642-1</t>
  </si>
  <si>
    <t>U1-1004700309</t>
  </si>
  <si>
    <t>1004700309-1</t>
  </si>
  <si>
    <t>U1-1004700310</t>
  </si>
  <si>
    <t>U1-1020302557</t>
  </si>
  <si>
    <t>U2-1020302557</t>
  </si>
  <si>
    <t>U1-1004700311</t>
  </si>
  <si>
    <t>U1-1020302558</t>
  </si>
  <si>
    <t>U2-1020302558</t>
  </si>
  <si>
    <t>U1-1038401264</t>
  </si>
  <si>
    <t>U1-1038401298</t>
  </si>
  <si>
    <t>U1-1032700032</t>
  </si>
  <si>
    <t>U1-1032700031</t>
  </si>
  <si>
    <t>4610600151015</t>
  </si>
  <si>
    <t>335 293</t>
  </si>
  <si>
    <t>4610800151016</t>
  </si>
  <si>
    <t>335 303</t>
  </si>
  <si>
    <t>1064700230</t>
  </si>
  <si>
    <t>1016406364</t>
  </si>
  <si>
    <t>1015100660</t>
  </si>
  <si>
    <t>1015100661</t>
  </si>
  <si>
    <t>1015100662</t>
  </si>
  <si>
    <t>1015100663</t>
  </si>
  <si>
    <t>1015100664</t>
  </si>
  <si>
    <t>1015100667</t>
  </si>
  <si>
    <t>1015100668</t>
  </si>
  <si>
    <t>U1-1068000010</t>
  </si>
  <si>
    <t>1068000010-1</t>
  </si>
  <si>
    <t>1055600032</t>
  </si>
  <si>
    <t>1068000011-3</t>
  </si>
  <si>
    <t>1068000011-6</t>
  </si>
  <si>
    <t>U2-1015100658</t>
  </si>
  <si>
    <t>1064700211</t>
  </si>
  <si>
    <t>Satnordic</t>
  </si>
  <si>
    <t>U1-1065100026</t>
  </si>
  <si>
    <t>4610500171013</t>
  </si>
  <si>
    <t>4610600171014</t>
  </si>
  <si>
    <t>1055600033</t>
  </si>
  <si>
    <t>1068000012-3</t>
  </si>
  <si>
    <t>1068000012-6</t>
  </si>
  <si>
    <t>U1-1038401270</t>
  </si>
  <si>
    <t>U1-1038401273</t>
  </si>
  <si>
    <t>U1-1038401275</t>
  </si>
  <si>
    <t>U1-1038401278</t>
  </si>
  <si>
    <t>U1-1038401271</t>
  </si>
  <si>
    <t>U1-1038401272</t>
  </si>
  <si>
    <t>U1-1038401274</t>
  </si>
  <si>
    <t>U1-1038401276</t>
  </si>
  <si>
    <t>U1-1038401277</t>
  </si>
  <si>
    <t>U1-1038401279</t>
  </si>
  <si>
    <t>1023200185</t>
  </si>
  <si>
    <t>U1-1038401283</t>
  </si>
  <si>
    <t>U1-1038401284</t>
  </si>
  <si>
    <t>U1-1038401280</t>
  </si>
  <si>
    <t>1038401280-1</t>
  </si>
  <si>
    <t>U1-1038401281</t>
  </si>
  <si>
    <t>U1-1038401282</t>
  </si>
  <si>
    <t>U1-1038401286</t>
  </si>
  <si>
    <t>1038401286-2</t>
  </si>
  <si>
    <t>U1-1038401288</t>
  </si>
  <si>
    <t>U1-1038401289</t>
  </si>
  <si>
    <t>U1-1038401291</t>
  </si>
  <si>
    <t>U1-1038400827</t>
  </si>
  <si>
    <t>U1-1038401285</t>
  </si>
  <si>
    <t>U1-1038401290</t>
  </si>
  <si>
    <t>U1-1004700312</t>
  </si>
  <si>
    <t>U1-1004700314</t>
  </si>
  <si>
    <t>U1-1004700313</t>
  </si>
  <si>
    <t>1038401263</t>
  </si>
  <si>
    <t>U1-1020302559</t>
  </si>
  <si>
    <t>U2-1020302559</t>
  </si>
  <si>
    <t>U1-1056700039</t>
  </si>
  <si>
    <t>U1-1056700040</t>
  </si>
  <si>
    <t>U2-1065100011</t>
  </si>
  <si>
    <t>U2-1065100008</t>
  </si>
  <si>
    <t>U2-1065100026</t>
  </si>
  <si>
    <t>U1-1015100671</t>
  </si>
  <si>
    <t>U1-1015100683</t>
  </si>
  <si>
    <t>U1-1064700224</t>
  </si>
  <si>
    <t>U1-1015100675</t>
  </si>
  <si>
    <t>69900048</t>
  </si>
  <si>
    <t>D1094</t>
  </si>
  <si>
    <t>69900050</t>
  </si>
  <si>
    <t>1064700227</t>
  </si>
  <si>
    <t>EWII</t>
  </si>
  <si>
    <t>U1-1064700226</t>
  </si>
  <si>
    <t>U1-1064700225</t>
  </si>
  <si>
    <t>1064700228</t>
  </si>
  <si>
    <t>U1-1015100669</t>
  </si>
  <si>
    <t>U1-1038401254</t>
  </si>
  <si>
    <t>U1-1015100688</t>
  </si>
  <si>
    <t>U1-1038401237</t>
  </si>
  <si>
    <t>U1-1038401238</t>
  </si>
  <si>
    <t>U1-1038401239</t>
  </si>
  <si>
    <t>U1-1038401240</t>
  </si>
  <si>
    <t>U1-1038401241</t>
  </si>
  <si>
    <t>U1-1065100036</t>
  </si>
  <si>
    <t>U2-1065100036</t>
  </si>
  <si>
    <t>U1-1065100037</t>
  </si>
  <si>
    <t>U2-1065100037</t>
  </si>
  <si>
    <t>U1-1068000014</t>
  </si>
  <si>
    <t>U1-1038401256</t>
  </si>
  <si>
    <t>1038401256-1</t>
  </si>
  <si>
    <t>U1-1038401244</t>
  </si>
  <si>
    <t>U1-1068000001</t>
  </si>
  <si>
    <t>U1-1068000002</t>
  </si>
  <si>
    <t>U1-1038401248</t>
  </si>
  <si>
    <t>U2-1068000004</t>
  </si>
  <si>
    <t>U1-1068000009</t>
  </si>
  <si>
    <t>U1-1068000008</t>
  </si>
  <si>
    <t>1038401249-1</t>
  </si>
  <si>
    <t>1038401249-3</t>
  </si>
  <si>
    <t>1038401250-1</t>
  </si>
  <si>
    <t>1038401250-2</t>
  </si>
  <si>
    <t>U1-1068000007-5</t>
  </si>
  <si>
    <t>U1-1038401267</t>
  </si>
  <si>
    <t>U1-1038401269</t>
  </si>
  <si>
    <t>1004700298-1</t>
  </si>
  <si>
    <t>1004700297</t>
  </si>
  <si>
    <t>U1-1007000408-2</t>
  </si>
  <si>
    <t>U1-1015100697</t>
  </si>
  <si>
    <t>1030600015</t>
  </si>
  <si>
    <t>1030600016</t>
  </si>
  <si>
    <t>1030600018</t>
  </si>
  <si>
    <t>1015100697-10</t>
  </si>
  <si>
    <t>U1-1015100700</t>
  </si>
  <si>
    <t>U1-1015100699</t>
  </si>
  <si>
    <t>U1-1038401299</t>
  </si>
  <si>
    <t>U1-1064700183</t>
  </si>
  <si>
    <t>U1-1038401253</t>
  </si>
  <si>
    <t>U1-1038401300</t>
  </si>
  <si>
    <t>1064700229</t>
  </si>
  <si>
    <t>U1-1015100670</t>
  </si>
  <si>
    <t>U1-1015100672</t>
  </si>
  <si>
    <t>U1-1015100676</t>
  </si>
  <si>
    <t>U1-1015100677</t>
  </si>
  <si>
    <t>U1-1015100679</t>
  </si>
  <si>
    <t>U1-1015100673</t>
  </si>
  <si>
    <t>U1-1015100674</t>
  </si>
  <si>
    <t>U1-1015100678</t>
  </si>
  <si>
    <t>U1-1015100680</t>
  </si>
  <si>
    <t>U1-1015100681</t>
  </si>
  <si>
    <t>U1-1015100682</t>
  </si>
  <si>
    <t>U1-1015100686</t>
  </si>
  <si>
    <t>U1-1015100687</t>
  </si>
  <si>
    <t>U1-1015100684</t>
  </si>
  <si>
    <t>U1-1015100685</t>
  </si>
  <si>
    <t>U1-1038401255</t>
  </si>
  <si>
    <t>U1-1015100691</t>
  </si>
  <si>
    <t>U1-1004700286</t>
  </si>
  <si>
    <t>U1-1004700287</t>
  </si>
  <si>
    <t>1055600035</t>
  </si>
  <si>
    <t>U1-1038401257</t>
  </si>
  <si>
    <t>U1-1038401258</t>
  </si>
  <si>
    <t>4611000110002</t>
  </si>
  <si>
    <t>337 950</t>
  </si>
  <si>
    <t>4440351250012</t>
  </si>
  <si>
    <t>BSO4-3.5M3-12</t>
  </si>
  <si>
    <t>4610401210001</t>
  </si>
  <si>
    <t>334 260</t>
  </si>
  <si>
    <t>4610501210001</t>
  </si>
  <si>
    <t>334283</t>
  </si>
  <si>
    <t>4610601210001</t>
  </si>
  <si>
    <t>334 293</t>
  </si>
  <si>
    <t>4610801210001</t>
  </si>
  <si>
    <t>334 303</t>
  </si>
  <si>
    <t>U1-1068000015-2</t>
  </si>
  <si>
    <t>U2-1068000015</t>
  </si>
  <si>
    <t>U1-1007000403-3</t>
  </si>
  <si>
    <t>U1-1007000403-2</t>
  </si>
  <si>
    <t>U1-1030500155</t>
  </si>
  <si>
    <t>1000400960</t>
  </si>
  <si>
    <t>kan samles efter buk</t>
  </si>
  <si>
    <t>Kontrollere om emnerne</t>
  </si>
  <si>
    <t>2300x1150mm</t>
  </si>
  <si>
    <t>1015300083</t>
  </si>
  <si>
    <t>Inkl.Vibrationsafgratning</t>
  </si>
  <si>
    <t>Bemærk: skal afdækkes</t>
  </si>
  <si>
    <t xml:space="preserve">
  ProTech CNC  
  Peter  </t>
  </si>
  <si>
    <t xml:space="preserve">
  Randers Rør  
  Quicktube  </t>
  </si>
  <si>
    <t xml:space="preserve">
  Randers Rør  
  Quicktube  
  HH Metal &amp; Rør  </t>
  </si>
  <si>
    <t xml:space="preserve">
  Randers Rør  
  Quicktube  
  HH Metal &amp; Rør  
  Randers Rør  </t>
  </si>
  <si>
    <t xml:space="preserve">
  Satnordic  </t>
  </si>
  <si>
    <t xml:space="preserve">
  EWII  </t>
  </si>
  <si>
    <t xml:space="preserve">
  GMF  </t>
  </si>
  <si>
    <t xml:space="preserve"> - 1019157</t>
  </si>
  <si>
    <t xml:space="preserve"> - BSO4-3.5M3-12</t>
  </si>
  <si>
    <t xml:space="preserve">
  Hans Buch - BSO4-3.5M3-12 </t>
  </si>
  <si>
    <t xml:space="preserve"> - 334 260</t>
  </si>
  <si>
    <t xml:space="preserve">
  Titgemeyer - 334 260 </t>
  </si>
  <si>
    <t xml:space="preserve"> - 334283</t>
  </si>
  <si>
    <t xml:space="preserve">
  Titgemeyer - 334283 </t>
  </si>
  <si>
    <t xml:space="preserve"> - 335 293</t>
  </si>
  <si>
    <t xml:space="preserve">
  Titgemeyer - 335 293 </t>
  </si>
  <si>
    <t xml:space="preserve"> - 334 293</t>
  </si>
  <si>
    <t xml:space="preserve">
  Titgemeyer - 334 293 </t>
  </si>
  <si>
    <t xml:space="preserve"> - 335 303</t>
  </si>
  <si>
    <t xml:space="preserve">
  Titgemeyer - 335 303 </t>
  </si>
  <si>
    <t xml:space="preserve"> - 334 303</t>
  </si>
  <si>
    <t xml:space="preserve">
  Titgemeyer - 334 303 </t>
  </si>
  <si>
    <t xml:space="preserve"> - 337 950</t>
  </si>
  <si>
    <t xml:space="preserve">
  Titgemeyer - 337 950 </t>
  </si>
  <si>
    <t xml:space="preserve"> - D1094</t>
  </si>
  <si>
    <t xml:space="preserve">
  Roykon - D1094 </t>
  </si>
  <si>
    <t xml:space="preserve">
  Roykon  </t>
  </si>
  <si>
    <t>21 78 11 86</t>
  </si>
  <si>
    <t>75441242</t>
  </si>
  <si>
    <t>Torkild Hansen</t>
  </si>
  <si>
    <t>77 34 77 24</t>
  </si>
  <si>
    <t>29 17 00 20</t>
  </si>
  <si>
    <t>51 71 83 60</t>
  </si>
  <si>
    <t>30 12 32 42</t>
  </si>
  <si>
    <t>Johnny Lausten</t>
  </si>
  <si>
    <t>23 60 99 00</t>
  </si>
  <si>
    <t>Mogens Ulbjerg</t>
  </si>
  <si>
    <t>Tommy Nielsen</t>
  </si>
  <si>
    <t>20 45 84 78</t>
  </si>
  <si>
    <t>40181450</t>
  </si>
  <si>
    <t>75 29 13 11</t>
  </si>
  <si>
    <t>Klaus Westphal</t>
  </si>
  <si>
    <t>40 38 63 11</t>
  </si>
  <si>
    <t>Søren Caben Møller</t>
  </si>
  <si>
    <t>96 26 33 77</t>
  </si>
  <si>
    <t>27 79 08 97</t>
  </si>
  <si>
    <t>76 10 02 19</t>
  </si>
  <si>
    <t>Brian Søndergåaard Hansen</t>
  </si>
  <si>
    <t>4021 5296</t>
  </si>
  <si>
    <t>Tina Nielsen</t>
  </si>
  <si>
    <t>76 14 63 20</t>
  </si>
  <si>
    <t>Steffen Kruse Hansen</t>
  </si>
  <si>
    <t>5836 0894</t>
  </si>
  <si>
    <t>Dorte Damgaard</t>
  </si>
  <si>
    <t>20 35 42 08</t>
  </si>
  <si>
    <t>63 82 40 11</t>
  </si>
  <si>
    <t>Niels Vestergaard</t>
  </si>
  <si>
    <t>Marie R Nielsen</t>
  </si>
  <si>
    <t>Thomas Godsk Jørgensen</t>
  </si>
  <si>
    <t>96 26 33 10</t>
  </si>
  <si>
    <t>28 94 82 61</t>
  </si>
  <si>
    <t>Kenneth Heide Hansen</t>
  </si>
  <si>
    <t>63 12 88 78</t>
  </si>
  <si>
    <t>Anette Fokdal Johansen</t>
  </si>
  <si>
    <t>27 73 29 00</t>
  </si>
  <si>
    <t>Troels Wisby Pedersen</t>
  </si>
  <si>
    <t>29 79 83 80</t>
  </si>
  <si>
    <t>Tommy Jessen</t>
  </si>
  <si>
    <t>20 71 52 50</t>
  </si>
  <si>
    <t>Kenneth Paulsen</t>
  </si>
  <si>
    <t>73 57 57 50</t>
  </si>
  <si>
    <t>Uffe Veppler</t>
  </si>
  <si>
    <t>Dan Enghave Hansen</t>
  </si>
  <si>
    <t>76 14 76 70</t>
  </si>
  <si>
    <t>Bo Grann Hermansen</t>
  </si>
  <si>
    <t>20 32 09 53</t>
  </si>
  <si>
    <t>Ivan</t>
  </si>
  <si>
    <t>79 13 77 09</t>
  </si>
  <si>
    <t>Rehne Jacobsen</t>
  </si>
  <si>
    <t>20 48 48 27</t>
  </si>
  <si>
    <t>Brandt A/S</t>
  </si>
  <si>
    <t>U1-1015100727</t>
  </si>
  <si>
    <t>U1-1015100729</t>
  </si>
  <si>
    <t>U1-1015100728</t>
  </si>
  <si>
    <t>U1-1015100730</t>
  </si>
  <si>
    <t>3733</t>
  </si>
  <si>
    <t>U1-1015100731</t>
  </si>
  <si>
    <t>1015100741</t>
  </si>
  <si>
    <t>U1-1015100732</t>
  </si>
  <si>
    <t>U1-1069000001</t>
  </si>
  <si>
    <t>U2-1069000001</t>
  </si>
  <si>
    <t>1013300160</t>
  </si>
  <si>
    <t>U1-1004700329</t>
  </si>
  <si>
    <t>4000300121012</t>
  </si>
  <si>
    <t>4017030122</t>
  </si>
  <si>
    <t>STÅLSÆT.8.8 FZB 3X12</t>
  </si>
  <si>
    <t>1064700127-1</t>
  </si>
  <si>
    <t>U1-1004700330</t>
  </si>
  <si>
    <t>1004700329-1</t>
  </si>
  <si>
    <t>U1-1004700327</t>
  </si>
  <si>
    <t>U1-1004700328</t>
  </si>
  <si>
    <t>U1-1004700331</t>
  </si>
  <si>
    <t>U1-1004700332</t>
  </si>
  <si>
    <t>U2-1004700210</t>
  </si>
  <si>
    <t>U1-1004700333</t>
  </si>
  <si>
    <t>U1-1004700334</t>
  </si>
  <si>
    <t>U1-1004700336</t>
  </si>
  <si>
    <t>U1-1038401301</t>
  </si>
  <si>
    <t>U1-1038401302</t>
  </si>
  <si>
    <t>1004700337-1</t>
  </si>
  <si>
    <t>U1-1004700338</t>
  </si>
  <si>
    <t>1004700338-3</t>
  </si>
  <si>
    <t>U1-1004700339</t>
  </si>
  <si>
    <t>U1-1020302564</t>
  </si>
  <si>
    <t>32592</t>
  </si>
  <si>
    <t>32594</t>
  </si>
  <si>
    <t>N23M06KVO10</t>
  </si>
  <si>
    <t>4611001200002</t>
  </si>
  <si>
    <t>N23M10KVO10</t>
  </si>
  <si>
    <t>92447</t>
  </si>
  <si>
    <t>N24M04KVO11</t>
  </si>
  <si>
    <t>N24M05KVO11</t>
  </si>
  <si>
    <t>N24M06KVO11</t>
  </si>
  <si>
    <t>N24M08KVO11</t>
  </si>
  <si>
    <t>N23M08KVO10</t>
  </si>
  <si>
    <t>U1-1004700337</t>
  </si>
  <si>
    <t>U1-1045701191</t>
  </si>
  <si>
    <t>U1-1004700340</t>
  </si>
  <si>
    <t>N23M04C010</t>
  </si>
  <si>
    <t>U1-1004700344</t>
  </si>
  <si>
    <t>U1-1004700345</t>
  </si>
  <si>
    <t>1019800385</t>
  </si>
  <si>
    <t>U1-1004700341</t>
  </si>
  <si>
    <t>U1-1004700343</t>
  </si>
  <si>
    <t>U1-1004700342</t>
  </si>
  <si>
    <t>U1-1066000008</t>
  </si>
  <si>
    <t>U1-1015100748</t>
  </si>
  <si>
    <t>U1-1015100749</t>
  </si>
  <si>
    <t>U1-1015100750</t>
  </si>
  <si>
    <t>U1-1064900013</t>
  </si>
  <si>
    <t>689040002</t>
  </si>
  <si>
    <t>033 512</t>
  </si>
  <si>
    <t>U1-1064900012</t>
  </si>
  <si>
    <t>U1-1064900014</t>
  </si>
  <si>
    <t>U1-1064900015</t>
  </si>
  <si>
    <t>U1-1064900016</t>
  </si>
  <si>
    <t>U1-1064900017</t>
  </si>
  <si>
    <t>U1-1064900018</t>
  </si>
  <si>
    <t>U1-1064900021</t>
  </si>
  <si>
    <t>U1-1064900019</t>
  </si>
  <si>
    <t>U1-1064900020</t>
  </si>
  <si>
    <t>1015300032</t>
  </si>
  <si>
    <t>42x2</t>
  </si>
  <si>
    <t>Hydra-Grene</t>
  </si>
  <si>
    <t>U2-1004700180</t>
  </si>
  <si>
    <t>U2-1004700209</t>
  </si>
  <si>
    <t>U2-1020302561</t>
  </si>
  <si>
    <t>U1-1020302563</t>
  </si>
  <si>
    <t>U2-1020302563</t>
  </si>
  <si>
    <t>U1-1004700335</t>
  </si>
  <si>
    <t>U1-1056700042</t>
  </si>
  <si>
    <t>69900053</t>
  </si>
  <si>
    <t>57-0200A 1</t>
  </si>
  <si>
    <t>U1-1038401304</t>
  </si>
  <si>
    <t>Brandt Industrilakering</t>
  </si>
  <si>
    <t>4440301210018</t>
  </si>
  <si>
    <t>SO4 M3-18</t>
  </si>
  <si>
    <t>U1-1043500013</t>
  </si>
  <si>
    <t>U2-1043500013</t>
  </si>
  <si>
    <t>U1-1056700041</t>
  </si>
  <si>
    <t>U1-1004700347</t>
  </si>
  <si>
    <t>U1-1004700346</t>
  </si>
  <si>
    <t>U1-1004700348</t>
  </si>
  <si>
    <t>U1-1038401308</t>
  </si>
  <si>
    <t>1038401308-4</t>
  </si>
  <si>
    <t>U1-1038401309</t>
  </si>
  <si>
    <t>1038400545-11</t>
  </si>
  <si>
    <t>U1-1015100726</t>
  </si>
  <si>
    <t>1015100742</t>
  </si>
  <si>
    <t>sammen med spindeltårn</t>
  </si>
  <si>
    <t>1038401261</t>
  </si>
  <si>
    <t>som ikke skal bejses men leveres hos RiaWatech</t>
  </si>
  <si>
    <t>Der følger en vinkel-profil og en z-profil med</t>
  </si>
  <si>
    <t>.</t>
  </si>
  <si>
    <t xml:space="preserve"> - 42x2</t>
  </si>
  <si>
    <t xml:space="preserve">
  Hydra-Grene - 42x2 </t>
  </si>
  <si>
    <t xml:space="preserve">
  Quicktube  
  Randers Rør  </t>
  </si>
  <si>
    <t xml:space="preserve"> - 3733</t>
  </si>
  <si>
    <t xml:space="preserve">
  Lesjöfors - 3733 </t>
  </si>
  <si>
    <t xml:space="preserve"> - 4017030122</t>
  </si>
  <si>
    <t xml:space="preserve"> - STÅLSÆT.8.8 FZB 3X12</t>
  </si>
  <si>
    <t xml:space="preserve">
  Pajo-Bolte - 4017030122 - STÅLSÆT.8.8 FZB 3X12</t>
  </si>
  <si>
    <t xml:space="preserve"> - SO4 M3-18</t>
  </si>
  <si>
    <t xml:space="preserve">
  Hans Buch - SO4 M3-18 </t>
  </si>
  <si>
    <t xml:space="preserve"> - N23M04C010</t>
  </si>
  <si>
    <t xml:space="preserve"> - N24M04KVO11</t>
  </si>
  <si>
    <t xml:space="preserve"> - 32592</t>
  </si>
  <si>
    <t xml:space="preserve"> - N24M05KVO11</t>
  </si>
  <si>
    <t xml:space="preserve"> - N23M06KVO10</t>
  </si>
  <si>
    <t xml:space="preserve"> - 32594</t>
  </si>
  <si>
    <t xml:space="preserve"> - N24M06KVO11</t>
  </si>
  <si>
    <t xml:space="preserve"> - N23M08KVO10</t>
  </si>
  <si>
    <t xml:space="preserve"> - N24M08KVO11</t>
  </si>
  <si>
    <t xml:space="preserve"> - 92447</t>
  </si>
  <si>
    <t xml:space="preserve"> - N23M10KVO10</t>
  </si>
  <si>
    <t xml:space="preserve"> - 033 512</t>
  </si>
  <si>
    <t xml:space="preserve">
  Titgemeyer - 033 512 </t>
  </si>
  <si>
    <t xml:space="preserve"> - 57-0200A 1</t>
  </si>
  <si>
    <t xml:space="preserve">
  Brandt A/S  </t>
  </si>
  <si>
    <t xml:space="preserve">
  Jyllak  
  Brandt A/S  </t>
  </si>
  <si>
    <t xml:space="preserve">
  Brandt A/S  
  Jyllak  </t>
  </si>
  <si>
    <t xml:space="preserve">
  Brandt Industrilakering  </t>
  </si>
  <si>
    <t>2225 7566</t>
  </si>
  <si>
    <t>Annette Debes</t>
  </si>
  <si>
    <t>Thomas Nørgaard</t>
  </si>
  <si>
    <t>40 49 08 30</t>
  </si>
  <si>
    <t>64 43 28 17</t>
  </si>
  <si>
    <t>Simon Nørum</t>
  </si>
  <si>
    <t>96 29 33 58</t>
  </si>
  <si>
    <t>Anders Thomsen</t>
  </si>
  <si>
    <t>Dennis Nielsen</t>
  </si>
  <si>
    <t>53 56 51 77</t>
  </si>
  <si>
    <t>75 13 87 60</t>
  </si>
  <si>
    <t>Jens Bessermann Nielsen</t>
  </si>
  <si>
    <t>Jesper Jessen</t>
  </si>
  <si>
    <t>25 20 99 23</t>
  </si>
  <si>
    <t>Rikke Lauridsen</t>
  </si>
  <si>
    <t>75 29 71 33</t>
  </si>
  <si>
    <t>Søren Søegaard Hansen</t>
  </si>
  <si>
    <t>76 26 86 63</t>
  </si>
  <si>
    <t>U1-1064700001</t>
  </si>
  <si>
    <t>U1-1064700104</t>
  </si>
  <si>
    <t>U1-1064700024</t>
  </si>
  <si>
    <t>U1-1064700119</t>
  </si>
  <si>
    <t>U1-1064700120</t>
  </si>
  <si>
    <t>U1-1064700121</t>
  </si>
  <si>
    <t>1038401347-1</t>
  </si>
  <si>
    <t>U1-1038401346</t>
  </si>
  <si>
    <t>1038401346-3</t>
  </si>
  <si>
    <t>1029900192</t>
  </si>
  <si>
    <t>Trælasten Brørup</t>
  </si>
  <si>
    <t>U1-1043500017</t>
  </si>
  <si>
    <t>U1-1038401348</t>
  </si>
  <si>
    <t>1025100019-1</t>
  </si>
  <si>
    <t>1038401353-1</t>
  </si>
  <si>
    <t>1038401354-1</t>
  </si>
  <si>
    <t>1038401323-3</t>
  </si>
  <si>
    <t>U1-1020302566</t>
  </si>
  <si>
    <t>U2-1020302566</t>
  </si>
  <si>
    <t>1038401316</t>
  </si>
  <si>
    <t>1038401319</t>
  </si>
  <si>
    <t>U1-1015100758</t>
  </si>
  <si>
    <t>1038401323-6</t>
  </si>
  <si>
    <t>1038401323-7</t>
  </si>
  <si>
    <t>1038401315</t>
  </si>
  <si>
    <t>1038401320</t>
  </si>
  <si>
    <t>1038401323-4</t>
  </si>
  <si>
    <t>1038401323-5</t>
  </si>
  <si>
    <t>1038401324-1</t>
  </si>
  <si>
    <t>1038401330-3</t>
  </si>
  <si>
    <t>3041080223535</t>
  </si>
  <si>
    <t>395681</t>
  </si>
  <si>
    <t>1038401334</t>
  </si>
  <si>
    <t>U1-1015100760</t>
  </si>
  <si>
    <t>U2-1015100760</t>
  </si>
  <si>
    <t>U2-1015100759</t>
  </si>
  <si>
    <t>U1-1038401330-4</t>
  </si>
  <si>
    <t>U1-1056700044</t>
  </si>
  <si>
    <t>U1-1038401330-5</t>
  </si>
  <si>
    <t>U1-1038401343</t>
  </si>
  <si>
    <t>U1-1016406753</t>
  </si>
  <si>
    <t>U1-1016406752</t>
  </si>
  <si>
    <t>1038401330-1</t>
  </si>
  <si>
    <t>1038401330-2</t>
  </si>
  <si>
    <t>1038401331-1</t>
  </si>
  <si>
    <t>1038401335</t>
  </si>
  <si>
    <t>U1-1020302569</t>
  </si>
  <si>
    <t>U2-1020302569</t>
  </si>
  <si>
    <t>U1-1015100759</t>
  </si>
  <si>
    <t>U1-1069500013</t>
  </si>
  <si>
    <t>U1-1069500014</t>
  </si>
  <si>
    <t>U1-1064700247</t>
  </si>
  <si>
    <t>U1-1038401344</t>
  </si>
  <si>
    <t>U1-1064700012</t>
  </si>
  <si>
    <t>U1-1064700041</t>
  </si>
  <si>
    <t>U1-1064700116</t>
  </si>
  <si>
    <t>U1-1064700117</t>
  </si>
  <si>
    <t>U1-1064700118</t>
  </si>
  <si>
    <t>U1-1064700134</t>
  </si>
  <si>
    <t>U1-1064700140</t>
  </si>
  <si>
    <t>U1-1064700149</t>
  </si>
  <si>
    <t>U1-1064700162</t>
  </si>
  <si>
    <t>U1-1064700168</t>
  </si>
  <si>
    <t>U1-1064700175</t>
  </si>
  <si>
    <t>U1-1064700179</t>
  </si>
  <si>
    <t>U1-1064700181</t>
  </si>
  <si>
    <t>U1-1064700182</t>
  </si>
  <si>
    <t>U1-1064700103</t>
  </si>
  <si>
    <t>U1-1043500015</t>
  </si>
  <si>
    <t>U1-1043500016</t>
  </si>
  <si>
    <t>U1-1056700043</t>
  </si>
  <si>
    <t>U1-1007000420</t>
  </si>
  <si>
    <t>1064700246</t>
  </si>
  <si>
    <t>DM Spåntagning</t>
  </si>
  <si>
    <t>U1-1015300085</t>
  </si>
  <si>
    <t>1038401342-1</t>
  </si>
  <si>
    <t>69900055</t>
  </si>
  <si>
    <t>233578001</t>
  </si>
  <si>
    <t>U1-1043500024</t>
  </si>
  <si>
    <t>U1-1007000443</t>
  </si>
  <si>
    <t>U1-1004700360</t>
  </si>
  <si>
    <t>U1-1038401345</t>
  </si>
  <si>
    <t>1038401349-1</t>
  </si>
  <si>
    <t>1038401348-19</t>
  </si>
  <si>
    <t>1000100228</t>
  </si>
  <si>
    <t>Ekstra svejsning ved møntrør</t>
  </si>
  <si>
    <t>Bemærk! Skal afdækkes</t>
  </si>
  <si>
    <t xml:space="preserve">
  Trælasten Brørup  </t>
  </si>
  <si>
    <t xml:space="preserve">
  DM Spåntagning  </t>
  </si>
  <si>
    <t xml:space="preserve"> - 395681</t>
  </si>
  <si>
    <t xml:space="preserve"> - 233578001</t>
  </si>
  <si>
    <t xml:space="preserve">
  Titgemeyer - 233578001 </t>
  </si>
  <si>
    <t>Thomas Jørgensen</t>
  </si>
  <si>
    <t>Erling Jørgensen</t>
  </si>
  <si>
    <t>John Høier Christensen</t>
  </si>
  <si>
    <t>Thomas Juhl Stefansen</t>
  </si>
  <si>
    <t>40 97 90 90</t>
  </si>
  <si>
    <t>Kurt Sørensen</t>
  </si>
  <si>
    <t>Claus Kikkenborg</t>
  </si>
  <si>
    <t>7623 2323</t>
  </si>
  <si>
    <t>2210 5180</t>
  </si>
  <si>
    <t>Jan Hauge Pedersen</t>
  </si>
  <si>
    <t>91 36 59 18</t>
  </si>
  <si>
    <t>Søren Overgaard</t>
  </si>
  <si>
    <t>20 12 96 29</t>
  </si>
  <si>
    <t>6039 7569</t>
  </si>
  <si>
    <t>76 59 22 03</t>
  </si>
  <si>
    <t>Danni Viborg (ordre)</t>
  </si>
  <si>
    <t>26 81 65 40</t>
  </si>
  <si>
    <t>22 39 00 31</t>
  </si>
  <si>
    <t>OTV</t>
  </si>
  <si>
    <t>Martin Høft</t>
  </si>
  <si>
    <t>1014700158-4</t>
  </si>
  <si>
    <t>1038401094-3</t>
  </si>
  <si>
    <t>69900056</t>
  </si>
  <si>
    <t>713138</t>
  </si>
  <si>
    <t>Steril olie Kema VET-68 spray transparent</t>
  </si>
  <si>
    <t>U1-1038401363</t>
  </si>
  <si>
    <t>U1-1015100764</t>
  </si>
  <si>
    <t>U1-1030500185</t>
  </si>
  <si>
    <t>6400010</t>
  </si>
  <si>
    <t>Kugleleje 608-2RSH (Kina model)</t>
  </si>
  <si>
    <t>Teknatex</t>
  </si>
  <si>
    <t>4070500171016</t>
  </si>
  <si>
    <t>U1-1015100765</t>
  </si>
  <si>
    <t>4150500404</t>
  </si>
  <si>
    <t>50-0040 1</t>
  </si>
  <si>
    <t>Afstandsstykke D10/D5 lgd 4</t>
  </si>
  <si>
    <t>4200400131020</t>
  </si>
  <si>
    <t>4440350111018</t>
  </si>
  <si>
    <t>SO-3.5M3-18ZI</t>
  </si>
  <si>
    <t>Tibnor</t>
  </si>
  <si>
    <t>684000002</t>
  </si>
  <si>
    <t>224-9201.00-00000</t>
  </si>
  <si>
    <t>7-211-Corner Hinge,lift-off stainless steel</t>
  </si>
  <si>
    <t>U1-1038401365</t>
  </si>
  <si>
    <t>3050400123558</t>
  </si>
  <si>
    <t>541490</t>
  </si>
  <si>
    <t>1014700165-3</t>
  </si>
  <si>
    <t>3050250223526</t>
  </si>
  <si>
    <t>sj</t>
  </si>
  <si>
    <t>3050800223558</t>
  </si>
  <si>
    <t>497826</t>
  </si>
  <si>
    <t>U1-1038401366</t>
  </si>
  <si>
    <t>4450510111010</t>
  </si>
  <si>
    <t>SO-85.1-10ZI</t>
  </si>
  <si>
    <t>3020602023542</t>
  </si>
  <si>
    <t>419457</t>
  </si>
  <si>
    <t>1038401367-2</t>
  </si>
  <si>
    <t>1038401367-3</t>
  </si>
  <si>
    <t>682200045</t>
  </si>
  <si>
    <t>2826196</t>
  </si>
  <si>
    <t>3051206135558</t>
  </si>
  <si>
    <t>301689</t>
  </si>
  <si>
    <t>3050806035554</t>
  </si>
  <si>
    <t>416180</t>
  </si>
  <si>
    <t>4440300111008</t>
  </si>
  <si>
    <t>SO-M3-8ZI</t>
  </si>
  <si>
    <t>4400400111030</t>
  </si>
  <si>
    <t>FH-M4-30ZI</t>
  </si>
  <si>
    <t>4400400111014</t>
  </si>
  <si>
    <t>FH-M4-14ZI</t>
  </si>
  <si>
    <t>4400400111035</t>
  </si>
  <si>
    <t>FH-M4-35ZI</t>
  </si>
  <si>
    <t>4440300111010</t>
  </si>
  <si>
    <t>SO-M3-10ZI</t>
  </si>
  <si>
    <t>4440300111012</t>
  </si>
  <si>
    <t>SO-M3-12ZI</t>
  </si>
  <si>
    <t>4440300151012</t>
  </si>
  <si>
    <t>BSO-M3-12ZI</t>
  </si>
  <si>
    <t>U1-1038401368</t>
  </si>
  <si>
    <t>3050400323558</t>
  </si>
  <si>
    <t>423954</t>
  </si>
  <si>
    <t>3050200023526</t>
  </si>
  <si>
    <t>423848</t>
  </si>
  <si>
    <t>4420600041004</t>
  </si>
  <si>
    <t>F-M6-4</t>
  </si>
  <si>
    <t>U1-1053600010</t>
  </si>
  <si>
    <t>Emhart Harttung</t>
  </si>
  <si>
    <t>3020601023542</t>
  </si>
  <si>
    <t>418939</t>
  </si>
  <si>
    <t>4440300151014</t>
  </si>
  <si>
    <t>BSO-M3-14</t>
  </si>
  <si>
    <t>4440350111016</t>
  </si>
  <si>
    <t>SO-3.5M3-16ZI</t>
  </si>
  <si>
    <t>3020300823542</t>
  </si>
  <si>
    <t>418681</t>
  </si>
  <si>
    <t>'</t>
  </si>
  <si>
    <t>3040420223565</t>
  </si>
  <si>
    <t>3020251023542</t>
  </si>
  <si>
    <t>418863</t>
  </si>
  <si>
    <t>3020302023542</t>
  </si>
  <si>
    <t>419408</t>
  </si>
  <si>
    <t>3030200023554</t>
  </si>
  <si>
    <t>426692</t>
  </si>
  <si>
    <t>3030500023554</t>
  </si>
  <si>
    <t>426809</t>
  </si>
  <si>
    <t>U1-1038401367</t>
  </si>
  <si>
    <t>1038401341-2</t>
  </si>
  <si>
    <t>4440300111009</t>
  </si>
  <si>
    <t>SO-M3-9ZI</t>
  </si>
  <si>
    <t>30C0400023542</t>
  </si>
  <si>
    <t>386292</t>
  </si>
  <si>
    <t>U1-1015100771</t>
  </si>
  <si>
    <t>U1-1015100772</t>
  </si>
  <si>
    <t>3020501223542</t>
  </si>
  <si>
    <t>419101</t>
  </si>
  <si>
    <t>3020401023542</t>
  </si>
  <si>
    <t>418897</t>
  </si>
  <si>
    <t>4450510111008</t>
  </si>
  <si>
    <t>SO-85.1-8ZI</t>
  </si>
  <si>
    <t>4050600151016</t>
  </si>
  <si>
    <t>7991060164</t>
  </si>
  <si>
    <t>1000402012</t>
  </si>
  <si>
    <t>U1-1038401359</t>
  </si>
  <si>
    <t>U1-1015100763</t>
  </si>
  <si>
    <t>1038400527-32</t>
  </si>
  <si>
    <t>4400300111035</t>
  </si>
  <si>
    <t>FH-M3-35ZI</t>
  </si>
  <si>
    <t>1038401360-1</t>
  </si>
  <si>
    <t>U1-1032700033</t>
  </si>
  <si>
    <t>U1-1020302573</t>
  </si>
  <si>
    <t>1069800002</t>
  </si>
  <si>
    <t>1019200015</t>
  </si>
  <si>
    <t>Skal pakkes med fyld i pallen så de ligger godt</t>
  </si>
  <si>
    <t>1000100186</t>
  </si>
  <si>
    <t>Husk højtalerklemmer der ikke skal males</t>
  </si>
  <si>
    <t>1038400005</t>
  </si>
  <si>
    <t>Skal pakkes i 1/1 palle!</t>
  </si>
  <si>
    <t>SO4-M3-18</t>
  </si>
  <si>
    <t>1019200030</t>
  </si>
  <si>
    <t xml:space="preserve">
  OTV  </t>
  </si>
  <si>
    <t xml:space="preserve">
  Quicktube  
  Randers Rør  
  HH Metal &amp; Rør  </t>
  </si>
  <si>
    <t xml:space="preserve">
  Tibnor  </t>
  </si>
  <si>
    <t xml:space="preserve">
  Martin Høft  </t>
  </si>
  <si>
    <t xml:space="preserve"> - 418863</t>
  </si>
  <si>
    <t xml:space="preserve"> - 418681</t>
  </si>
  <si>
    <t xml:space="preserve"> - '</t>
  </si>
  <si>
    <t xml:space="preserve"> - 419408</t>
  </si>
  <si>
    <t xml:space="preserve"> - 418897</t>
  </si>
  <si>
    <t xml:space="preserve"> - 419101</t>
  </si>
  <si>
    <t xml:space="preserve"> - 418939</t>
  </si>
  <si>
    <t xml:space="preserve"> - 419457</t>
  </si>
  <si>
    <t xml:space="preserve"> - 426692</t>
  </si>
  <si>
    <t xml:space="preserve"> - 426809</t>
  </si>
  <si>
    <t xml:space="preserve"> - 423848</t>
  </si>
  <si>
    <t xml:space="preserve"> - sj</t>
  </si>
  <si>
    <t xml:space="preserve"> - 541490</t>
  </si>
  <si>
    <t xml:space="preserve"> - 423954</t>
  </si>
  <si>
    <t xml:space="preserve"> - 497826</t>
  </si>
  <si>
    <t xml:space="preserve"> - 416180</t>
  </si>
  <si>
    <t xml:space="preserve"> - 301689</t>
  </si>
  <si>
    <t xml:space="preserve"> - 386292</t>
  </si>
  <si>
    <t xml:space="preserve"> - 7991060164</t>
  </si>
  <si>
    <t xml:space="preserve">
  Pajo-Bolte - 7991060164 </t>
  </si>
  <si>
    <t xml:space="preserve"> - 50-0040 1</t>
  </si>
  <si>
    <t xml:space="preserve"> - Afstandsstykke D10/D5 lgd 4</t>
  </si>
  <si>
    <t xml:space="preserve">
  Martin Høft - 50-0040 1 - Afstandsstykke D10/D5 lgd 4</t>
  </si>
  <si>
    <t xml:space="preserve"> - FH-M3-35ZI</t>
  </si>
  <si>
    <t xml:space="preserve">
  Hans Buch - FH-M3-35ZI </t>
  </si>
  <si>
    <t xml:space="preserve"> - FH-M4-14ZI</t>
  </si>
  <si>
    <t xml:space="preserve">
  Hans Buch - FH-M4-14ZI </t>
  </si>
  <si>
    <t xml:space="preserve"> - FH-M4-30ZI</t>
  </si>
  <si>
    <t xml:space="preserve">
  Hans Buch - FH-M4-30ZI </t>
  </si>
  <si>
    <t xml:space="preserve"> - FH-M4-35ZI</t>
  </si>
  <si>
    <t xml:space="preserve">
  Hans Buch - FH-M4-35ZI </t>
  </si>
  <si>
    <t xml:space="preserve"> - F-M6-4</t>
  </si>
  <si>
    <t xml:space="preserve">
  Hans Buch - F-M6-4 </t>
  </si>
  <si>
    <t xml:space="preserve"> - SO-M3-8ZI</t>
  </si>
  <si>
    <t xml:space="preserve">
  Hans Buch - SO-M3-8ZI </t>
  </si>
  <si>
    <t xml:space="preserve"> - SO-M3-9ZI</t>
  </si>
  <si>
    <t xml:space="preserve">
  Hans Buch - SO-M3-9ZI </t>
  </si>
  <si>
    <t xml:space="preserve"> - SO-M3-10ZI</t>
  </si>
  <si>
    <t xml:space="preserve">
  Hans Buch - SO-M3-10ZI </t>
  </si>
  <si>
    <t xml:space="preserve"> - SO-M3-12ZI</t>
  </si>
  <si>
    <t xml:space="preserve">
  Hans Buch - SO-M3-12ZI </t>
  </si>
  <si>
    <t xml:space="preserve"> - BSO-M3-12ZI</t>
  </si>
  <si>
    <t xml:space="preserve">
  Hans Buch - BSO-M3-12ZI </t>
  </si>
  <si>
    <t xml:space="preserve"> - BSO-M3-14</t>
  </si>
  <si>
    <t xml:space="preserve">
  Hans Buch - BSO-M3-14 </t>
  </si>
  <si>
    <t xml:space="preserve"> - SO-3.5M3-16ZI</t>
  </si>
  <si>
    <t xml:space="preserve">
  Hans Buch - SO-3.5M3-16ZI </t>
  </si>
  <si>
    <t xml:space="preserve"> - SO-3.5M3-18ZI</t>
  </si>
  <si>
    <t xml:space="preserve">
  Hans Buch - SO-3.5M3-18ZI </t>
  </si>
  <si>
    <t xml:space="preserve"> - SO-85.1-8ZI</t>
  </si>
  <si>
    <t xml:space="preserve">
  Hans Buch - SO-85.1-8ZI </t>
  </si>
  <si>
    <t xml:space="preserve"> - SO-85.1-10ZI</t>
  </si>
  <si>
    <t xml:space="preserve">
  Hans Buch - SO-85.1-10ZI </t>
  </si>
  <si>
    <t xml:space="preserve">
  Titgemeyer - 334 260 
  Emhart Harttung - N24M04KVO11 </t>
  </si>
  <si>
    <t xml:space="preserve">
  Titgemeyer - 339 262 
  Emhart Harttung - 32592 </t>
  </si>
  <si>
    <t xml:space="preserve">
  Titgemeyer - 334283 
  Emhart Harttung - N24M05KVO11 </t>
  </si>
  <si>
    <t xml:space="preserve">
  Titgemeyer - 335 293 
  Emhart Harttung - N23M06KVO10 </t>
  </si>
  <si>
    <t xml:space="preserve">
  Titgemeyer - 339 711 
  Emhart Harttung - 32594 </t>
  </si>
  <si>
    <t xml:space="preserve">
  Titgemeyer - 334 293 
  Emhart Harttung - N24M06KVO11 </t>
  </si>
  <si>
    <t xml:space="preserve">
  Titgemeyer - 335 303 
  Emhart Harttung - N23M08KVO10 </t>
  </si>
  <si>
    <t xml:space="preserve">
  Titgemeyer - 334 303 
  Emhart Harttung - N24M08KVO11 </t>
  </si>
  <si>
    <t xml:space="preserve">
  Titgemeyer - 337 950 
  Emhart Harttung - 92447 </t>
  </si>
  <si>
    <t xml:space="preserve">
  Emhart Harttung - N23M10KVO10 </t>
  </si>
  <si>
    <t xml:space="preserve"> - Kugleleje 608-2RSH (Kina model)</t>
  </si>
  <si>
    <t xml:space="preserve">
  Teknatex  - Kugleleje 608-2RSH (Kina model)</t>
  </si>
  <si>
    <t xml:space="preserve"> - 2826196</t>
  </si>
  <si>
    <t xml:space="preserve"> - 224-9201.00-00000</t>
  </si>
  <si>
    <t xml:space="preserve"> - 7-211-Corner Hinge,lift-off stainless steel</t>
  </si>
  <si>
    <t xml:space="preserve">
  Scandiloc - 224-9201.00-00000 - 7-211-Corner Hinge,lift-off stainless steel</t>
  </si>
  <si>
    <t xml:space="preserve">
  Martin Høft - RHS 6060 1 </t>
  </si>
  <si>
    <t xml:space="preserve">
  Martin Høft - 57-0200A 1 </t>
  </si>
  <si>
    <t xml:space="preserve"> - 713138</t>
  </si>
  <si>
    <t xml:space="preserve"> - Steril olie Kema VET-68 spray transparent</t>
  </si>
  <si>
    <t>21 65 27 57</t>
  </si>
  <si>
    <t>Ordre og forespørgsel</t>
  </si>
  <si>
    <t>20 40 47 50</t>
  </si>
  <si>
    <t>Kirsten Jessen</t>
  </si>
  <si>
    <t>3068 1390</t>
  </si>
  <si>
    <t>Lennart</t>
  </si>
  <si>
    <t>5099 8899</t>
  </si>
  <si>
    <t>Esben</t>
  </si>
  <si>
    <t>2829 3257</t>
  </si>
  <si>
    <t>Susan Nielsen</t>
  </si>
  <si>
    <t>26803318</t>
  </si>
  <si>
    <t>Joanna Davis</t>
  </si>
  <si>
    <t>6116 3993</t>
  </si>
  <si>
    <t>Christina Toft Søndergård</t>
  </si>
  <si>
    <t>3035 1733</t>
  </si>
  <si>
    <t>Ingrid Søe Schmidt</t>
  </si>
  <si>
    <t>2360 5699</t>
  </si>
  <si>
    <t>Inger Schou Hansen</t>
  </si>
  <si>
    <t>2159 297</t>
  </si>
  <si>
    <t>Malene Ravn Theilgaard</t>
  </si>
  <si>
    <t>2041 4265</t>
  </si>
  <si>
    <t>Bjørn Nielsen</t>
  </si>
  <si>
    <t>2043 0425</t>
  </si>
  <si>
    <t>Gunnar Davidsen</t>
  </si>
  <si>
    <t>21490966</t>
  </si>
  <si>
    <t>Birgitte Davidsen</t>
  </si>
  <si>
    <t>20564441</t>
  </si>
  <si>
    <t>Kristina Davidsen</t>
  </si>
  <si>
    <t>31208554</t>
  </si>
  <si>
    <t>Bolette Birk Nejrup</t>
  </si>
  <si>
    <t>53648459</t>
  </si>
  <si>
    <t>Susanne Nejrup</t>
  </si>
  <si>
    <t>22582209</t>
  </si>
  <si>
    <t>Svend Nejrup</t>
  </si>
  <si>
    <t>42212119</t>
  </si>
  <si>
    <t>Pernille</t>
  </si>
  <si>
    <t>31260201</t>
  </si>
  <si>
    <t>Vagn Kjær Nielsen</t>
  </si>
  <si>
    <t>40387420</t>
  </si>
  <si>
    <t>Torben Kjær Nielsen</t>
  </si>
  <si>
    <t>28705815</t>
  </si>
  <si>
    <t>Marie Falk Tiufkær</t>
  </si>
  <si>
    <t>2970 2583</t>
  </si>
  <si>
    <t>3027 1662</t>
  </si>
  <si>
    <t>Tage Johnsen</t>
  </si>
  <si>
    <t>2124 8838</t>
  </si>
  <si>
    <t>Litha Tiufkær</t>
  </si>
  <si>
    <t>2497 6169</t>
  </si>
  <si>
    <t>Jeppe Johnsen</t>
  </si>
  <si>
    <t>6168 2988</t>
  </si>
  <si>
    <t>Lone Jessen Wollesen</t>
  </si>
  <si>
    <t>61407700</t>
  </si>
  <si>
    <t>Britta Wollesen</t>
  </si>
  <si>
    <t>21751409</t>
  </si>
  <si>
    <t>Kaj Wollesen</t>
  </si>
  <si>
    <t>51271801</t>
  </si>
  <si>
    <t>Kasper Schmidt</t>
  </si>
  <si>
    <t>61 14 54 06</t>
  </si>
  <si>
    <t>Svend</t>
  </si>
  <si>
    <t>40 11 38 78</t>
  </si>
  <si>
    <t>Jakob Leth</t>
  </si>
  <si>
    <t>Klaus Jensen</t>
  </si>
  <si>
    <t>76 13 23 56</t>
  </si>
  <si>
    <t>21 79 76 91</t>
  </si>
  <si>
    <t>Hans N. Hansen</t>
  </si>
  <si>
    <t>75421550</t>
  </si>
  <si>
    <t>Niels Peder Hansen</t>
  </si>
  <si>
    <t>30471404</t>
  </si>
  <si>
    <t>Malene Nielsen</t>
  </si>
  <si>
    <t>2987 3181</t>
  </si>
  <si>
    <t>Philip Baudeau</t>
  </si>
  <si>
    <t>2339 4334</t>
  </si>
  <si>
    <t>Palle Stokbæk</t>
  </si>
  <si>
    <t>2993 7087</t>
  </si>
  <si>
    <t>Elga Stokbæk</t>
  </si>
  <si>
    <t>2759 1941</t>
  </si>
  <si>
    <t>Carsten Stokbæk</t>
  </si>
  <si>
    <t>6060 2916</t>
  </si>
  <si>
    <t>Vibeke Klimek - privat</t>
  </si>
  <si>
    <t>26974642</t>
  </si>
  <si>
    <t>Vibeke Klimek - arbejde</t>
  </si>
  <si>
    <t>30213590</t>
  </si>
  <si>
    <t>Morten Dalsfledt</t>
  </si>
  <si>
    <t>50745318</t>
  </si>
  <si>
    <t>Stig Larsen</t>
  </si>
  <si>
    <t>41116621</t>
  </si>
  <si>
    <t>Lene Steinmeier</t>
  </si>
  <si>
    <t>25325314</t>
  </si>
  <si>
    <t>Lars Dyhre Schau</t>
  </si>
  <si>
    <t>93910202</t>
  </si>
  <si>
    <t>Steen Hansen</t>
  </si>
  <si>
    <t>40455266</t>
  </si>
  <si>
    <t>Klaus Hjorth Hansen</t>
  </si>
  <si>
    <t>61745292</t>
  </si>
  <si>
    <t>Lars Hjorth Hansen</t>
  </si>
  <si>
    <t>61758866</t>
  </si>
  <si>
    <t>Maja Hjorth Hansen</t>
  </si>
  <si>
    <t>61764566</t>
  </si>
  <si>
    <t>Keld Adelsbøll</t>
  </si>
  <si>
    <t>Elisabeth From</t>
  </si>
  <si>
    <t>21641171</t>
  </si>
  <si>
    <t>Søren From</t>
  </si>
  <si>
    <t>51324376</t>
  </si>
  <si>
    <t>Karl Nicolaisen</t>
  </si>
  <si>
    <t>29852147</t>
  </si>
  <si>
    <t>Else Nicolaisen</t>
  </si>
  <si>
    <t>75421670</t>
  </si>
  <si>
    <t>Annette Nørgaard</t>
  </si>
  <si>
    <t>22791352</t>
  </si>
  <si>
    <t>53611654</t>
  </si>
  <si>
    <t>Aase Vind</t>
  </si>
  <si>
    <t>61764867</t>
  </si>
  <si>
    <t>Louise Vind</t>
  </si>
  <si>
    <t>24902820</t>
  </si>
  <si>
    <t>Sonja &amp; Erik Hansen</t>
  </si>
  <si>
    <t>50717565</t>
  </si>
  <si>
    <t>50737853</t>
  </si>
  <si>
    <t>Henning Jacobsen</t>
  </si>
  <si>
    <t>21465279</t>
  </si>
  <si>
    <t>Mike Skovgaard Kristensen</t>
  </si>
  <si>
    <t>24 97 07 96</t>
  </si>
  <si>
    <t>Vijaya Lakshmi G</t>
  </si>
  <si>
    <t>Claus Mølgaard</t>
  </si>
  <si>
    <t>45 76 01 07</t>
  </si>
  <si>
    <t>45 16 82 01</t>
  </si>
  <si>
    <t>Tage Gaarsdahl</t>
  </si>
  <si>
    <t>92 15 02 91</t>
  </si>
  <si>
    <t>test</t>
  </si>
  <si>
    <t>Preben Lau</t>
  </si>
  <si>
    <t>92440810</t>
  </si>
  <si>
    <t>25 71 27 41</t>
  </si>
  <si>
    <t>Dorte Bruun</t>
  </si>
  <si>
    <t>27722283</t>
  </si>
  <si>
    <t>86 28 37 11</t>
  </si>
  <si>
    <t>23839488</t>
  </si>
  <si>
    <t>Oliver J Nielsen</t>
  </si>
  <si>
    <t>22249363</t>
  </si>
  <si>
    <t>Sofie V Nielsen</t>
  </si>
  <si>
    <t>60490496</t>
  </si>
  <si>
    <t>Kia Enghave</t>
  </si>
  <si>
    <t>2392 0345</t>
  </si>
  <si>
    <t>Knud Erik Trans</t>
  </si>
  <si>
    <t>6069 4297</t>
  </si>
  <si>
    <t>Lasse Wolkers Jepsen</t>
  </si>
  <si>
    <t>96 80 82 30</t>
  </si>
  <si>
    <t>Hanne Grethe Holm</t>
  </si>
  <si>
    <t>22967407</t>
  </si>
  <si>
    <t>Lene Gantzel</t>
  </si>
  <si>
    <t>40341625</t>
  </si>
  <si>
    <t>Krista Bjerrum</t>
  </si>
  <si>
    <t>21474422</t>
  </si>
  <si>
    <t>Niels Th.Nielsen</t>
  </si>
  <si>
    <t>61361536</t>
  </si>
  <si>
    <t>Melanie Nedergaard</t>
  </si>
  <si>
    <t>20970749</t>
  </si>
  <si>
    <t>Grzegorz  Ostrowski</t>
  </si>
  <si>
    <t>2897 8490</t>
  </si>
  <si>
    <t>Diana  Ostrowski</t>
  </si>
  <si>
    <t>2792 4622</t>
  </si>
  <si>
    <t>Siw Thomsen</t>
  </si>
  <si>
    <t>60223825</t>
  </si>
  <si>
    <t>Theo Rieck</t>
  </si>
  <si>
    <t>61336760</t>
  </si>
  <si>
    <t>Mai-Britt Andreasen</t>
  </si>
  <si>
    <t>60259121</t>
  </si>
  <si>
    <t>Maria S. Hansen</t>
  </si>
  <si>
    <t>50231611</t>
  </si>
  <si>
    <t>Thomas S. Hansen</t>
  </si>
  <si>
    <t>50231612</t>
  </si>
  <si>
    <t>Jacob Skovborg Egedal</t>
  </si>
  <si>
    <t>Kate Bakkensen</t>
  </si>
  <si>
    <t>30237945</t>
  </si>
  <si>
    <t>Mathias Kylling</t>
  </si>
  <si>
    <t>2291 2798</t>
  </si>
  <si>
    <t>Jonas R. Sybrandt</t>
  </si>
  <si>
    <t>28103417</t>
  </si>
  <si>
    <t>Marcin Ostrowski</t>
  </si>
  <si>
    <t>26999063</t>
  </si>
  <si>
    <t>Grzegorz Ostrowski</t>
  </si>
  <si>
    <t>28978490</t>
  </si>
  <si>
    <t>Ingrid Kargo</t>
  </si>
  <si>
    <t>75421601</t>
  </si>
  <si>
    <t>23833737</t>
  </si>
  <si>
    <t>Eva Jørgensen</t>
  </si>
  <si>
    <t>20899030</t>
  </si>
  <si>
    <t>Kenneth Hansen</t>
  </si>
  <si>
    <t>42917675</t>
  </si>
  <si>
    <t>Jesper Hansen</t>
  </si>
  <si>
    <t>29855873</t>
  </si>
  <si>
    <t>Betina Kargo Vase</t>
  </si>
  <si>
    <t>29456638</t>
  </si>
  <si>
    <t>Lone Møller Pedersen</t>
  </si>
  <si>
    <t>8722 1548</t>
  </si>
  <si>
    <t>5175 5254</t>
  </si>
  <si>
    <t>Ane Mette B. Væring</t>
  </si>
  <si>
    <t>2892 5707</t>
  </si>
  <si>
    <t>Joan Tornbjerg</t>
  </si>
  <si>
    <t>50848596</t>
  </si>
  <si>
    <t>Ninna Mosegaard</t>
  </si>
  <si>
    <t>30225226</t>
  </si>
  <si>
    <t>Solvejg Ager</t>
  </si>
  <si>
    <t>24602130</t>
  </si>
  <si>
    <t>Lasse Nørgaard Villadsen</t>
  </si>
  <si>
    <t>9623 9400</t>
  </si>
  <si>
    <t>2687 1354</t>
  </si>
  <si>
    <t>Lars Jacobsen</t>
  </si>
  <si>
    <t>76 98 88 88</t>
  </si>
  <si>
    <t>Kristina Larsen</t>
  </si>
  <si>
    <t>Rolf Tornbjerg</t>
  </si>
  <si>
    <t>23609917</t>
  </si>
  <si>
    <t>Mette Nissen</t>
  </si>
  <si>
    <t>20605131</t>
  </si>
  <si>
    <t>Britta Olsen</t>
  </si>
  <si>
    <t>20 21 79 49</t>
  </si>
  <si>
    <t>Mængde</t>
  </si>
  <si>
    <t>Kvit.2</t>
  </si>
  <si>
    <t>3050600423558</t>
  </si>
  <si>
    <t>3051000135558</t>
  </si>
  <si>
    <t>414482</t>
  </si>
  <si>
    <t>3051001623558</t>
  </si>
  <si>
    <t>543165</t>
  </si>
  <si>
    <t xml:space="preserve"> - 414482</t>
  </si>
  <si>
    <t xml:space="preserve"> - 543165</t>
  </si>
  <si>
    <t>3050700435556</t>
  </si>
  <si>
    <t>921254</t>
  </si>
  <si>
    <t>30C0280023542</t>
  </si>
  <si>
    <t>386086</t>
  </si>
  <si>
    <t>U1-1064700253</t>
  </si>
  <si>
    <t>U1-1064700254</t>
  </si>
  <si>
    <t>U1-1064700260</t>
  </si>
  <si>
    <t>U1-1064700255</t>
  </si>
  <si>
    <t>1038401370-1</t>
  </si>
  <si>
    <t>3051200135558</t>
  </si>
  <si>
    <t>301309</t>
  </si>
  <si>
    <t>3050801735558</t>
  </si>
  <si>
    <t>1038401371-1</t>
  </si>
  <si>
    <t>1038401371-2</t>
  </si>
  <si>
    <t>1038401369-1</t>
  </si>
  <si>
    <t>1038401369-2</t>
  </si>
  <si>
    <t>3050300023526</t>
  </si>
  <si>
    <t>423889</t>
  </si>
  <si>
    <t>3130060030410</t>
  </si>
  <si>
    <t>432468</t>
  </si>
  <si>
    <t xml:space="preserve">
  AH Industries  
  Damhus  </t>
  </si>
  <si>
    <t xml:space="preserve"> - 423889</t>
  </si>
  <si>
    <t xml:space="preserve"> - 921254</t>
  </si>
  <si>
    <t xml:space="preserve"> - 301309</t>
  </si>
  <si>
    <t xml:space="preserve"> - 386086</t>
  </si>
  <si>
    <t xml:space="preserve"> - 432468</t>
  </si>
  <si>
    <t>Mette Fey</t>
  </si>
  <si>
    <t>40647506</t>
  </si>
  <si>
    <t>Mikkel Fey</t>
  </si>
  <si>
    <t>30690305</t>
  </si>
  <si>
    <t>Joergen Holmgaard</t>
  </si>
  <si>
    <t>21580772</t>
  </si>
  <si>
    <t>Optalt</t>
  </si>
  <si>
    <t>31100150304861</t>
  </si>
  <si>
    <t>3020651523554</t>
  </si>
  <si>
    <t>U1-1000100364</t>
  </si>
  <si>
    <t>U1-1015500088</t>
  </si>
  <si>
    <t>U1-1038401374</t>
  </si>
  <si>
    <t>1029900196</t>
  </si>
  <si>
    <t>Sandfeld A/S</t>
  </si>
  <si>
    <t>U1-1015500090</t>
  </si>
  <si>
    <t>1009900972-1</t>
  </si>
  <si>
    <t>1038400528-3</t>
  </si>
  <si>
    <t>4400601230016</t>
  </si>
  <si>
    <t>FH4-M6-16</t>
  </si>
  <si>
    <t>U1-1015100787</t>
  </si>
  <si>
    <t>695320155</t>
  </si>
  <si>
    <t>3020300523542</t>
  </si>
  <si>
    <t>418293</t>
  </si>
  <si>
    <t>U1-1030500198</t>
  </si>
  <si>
    <t>U1-1030500199</t>
  </si>
  <si>
    <t>U1-1030500200</t>
  </si>
  <si>
    <t>U1-1030500201</t>
  </si>
  <si>
    <t>U1-1030500202</t>
  </si>
  <si>
    <t>U1-1030500203</t>
  </si>
  <si>
    <t>63231011</t>
  </si>
  <si>
    <t>1000201138-1</t>
  </si>
  <si>
    <t>U1-1030500197</t>
  </si>
  <si>
    <t>U1-1030500196</t>
  </si>
  <si>
    <t>1038401376-2</t>
  </si>
  <si>
    <t>U1-1038401376</t>
  </si>
  <si>
    <t>U1-1038401377</t>
  </si>
  <si>
    <t>Skal pakkes med fyld i pallen så de ligger godt og pladen må</t>
  </si>
  <si>
    <t xml:space="preserve">
  Sandfeld A/S  </t>
  </si>
  <si>
    <t xml:space="preserve"> - 418293</t>
  </si>
  <si>
    <t xml:space="preserve">
  PcP. Maskinfabrikken  </t>
  </si>
  <si>
    <t xml:space="preserve"> - FH4-M6-16</t>
  </si>
  <si>
    <t xml:space="preserve">
  Hans Buch - FH4-M6-16 </t>
  </si>
  <si>
    <t>Tina Kirk</t>
  </si>
  <si>
    <t>24 84 66 21</t>
  </si>
  <si>
    <t>99 92 03 85</t>
  </si>
  <si>
    <t>Morten Iversen</t>
  </si>
  <si>
    <t>22 20 00 05</t>
  </si>
  <si>
    <t>Anna Józwiak</t>
  </si>
  <si>
    <t>91991960</t>
  </si>
  <si>
    <t>Ann Elbæk Jørgensen</t>
  </si>
  <si>
    <t>81 45 66 96</t>
  </si>
  <si>
    <t>Tommas Benzon</t>
  </si>
  <si>
    <t>21 64 24 90</t>
  </si>
  <si>
    <t>61 24 33 93</t>
  </si>
  <si>
    <t>Kenny Clausen</t>
  </si>
  <si>
    <t>29 24 25 14</t>
  </si>
  <si>
    <t>Jakob Warncke</t>
  </si>
  <si>
    <t>30 29 83 85</t>
  </si>
  <si>
    <t>Jørn Vejs</t>
  </si>
  <si>
    <t>2715 7377</t>
  </si>
  <si>
    <t>Lene Rasmussen</t>
  </si>
  <si>
    <t>Hanne Løvvang</t>
  </si>
  <si>
    <t>6062 4404</t>
  </si>
  <si>
    <t>7555 3214</t>
  </si>
  <si>
    <t>1038401380-4</t>
  </si>
  <si>
    <t>1038401380-5</t>
  </si>
  <si>
    <t>U1-1038401382</t>
  </si>
  <si>
    <t>3050300123558</t>
  </si>
  <si>
    <t>423897</t>
  </si>
  <si>
    <t>3050503223558</t>
  </si>
  <si>
    <t>886846</t>
  </si>
  <si>
    <t>3051001135558</t>
  </si>
  <si>
    <t>1163559</t>
  </si>
  <si>
    <t>3060400123500</t>
  </si>
  <si>
    <t>JS0 405</t>
  </si>
  <si>
    <t>1004700255-2</t>
  </si>
  <si>
    <t>1004700254-3</t>
  </si>
  <si>
    <t>69223017</t>
  </si>
  <si>
    <t>207-9103</t>
  </si>
  <si>
    <t>69223018</t>
  </si>
  <si>
    <t>200-9526</t>
  </si>
  <si>
    <t>69223019</t>
  </si>
  <si>
    <t>69223020</t>
  </si>
  <si>
    <t>200-3623.51-00000</t>
  </si>
  <si>
    <t>69223021</t>
  </si>
  <si>
    <t>201-9001</t>
  </si>
  <si>
    <t>69223022</t>
  </si>
  <si>
    <t>207-9003</t>
  </si>
  <si>
    <t>U1-1070400005</t>
  </si>
  <si>
    <t>3130100030410</t>
  </si>
  <si>
    <t>432484</t>
  </si>
  <si>
    <t>U1-1015100797</t>
  </si>
  <si>
    <t>U1-1015100798</t>
  </si>
  <si>
    <t>U1-1038401378</t>
  </si>
  <si>
    <t>U1-1015100801</t>
  </si>
  <si>
    <t>U1-1015100802</t>
  </si>
  <si>
    <t>U1-1070400006</t>
  </si>
  <si>
    <t>1068200016</t>
  </si>
  <si>
    <t>1068200017</t>
  </si>
  <si>
    <t>3030160023554</t>
  </si>
  <si>
    <t>426650</t>
  </si>
  <si>
    <t>3050400023525</t>
  </si>
  <si>
    <t>423939</t>
  </si>
  <si>
    <t>3051000023556</t>
  </si>
  <si>
    <t>497859</t>
  </si>
  <si>
    <t>3051001223558</t>
  </si>
  <si>
    <t>1327840</t>
  </si>
  <si>
    <t>3040300223535</t>
  </si>
  <si>
    <t>681239</t>
  </si>
  <si>
    <t>3050500623558</t>
  </si>
  <si>
    <t>423988</t>
  </si>
  <si>
    <t>1015200280-1</t>
  </si>
  <si>
    <t>3051000023558</t>
  </si>
  <si>
    <t>1330562</t>
  </si>
  <si>
    <t>U1-1007000456</t>
  </si>
  <si>
    <t>U1-1038400812</t>
  </si>
  <si>
    <t>69431649</t>
  </si>
  <si>
    <t>3050201023526</t>
  </si>
  <si>
    <t>424002</t>
  </si>
  <si>
    <t>3050200023516</t>
  </si>
  <si>
    <t>423830</t>
  </si>
  <si>
    <t>3040600023534</t>
  </si>
  <si>
    <t>1059658</t>
  </si>
  <si>
    <t>3040180423535</t>
  </si>
  <si>
    <t>680157</t>
  </si>
  <si>
    <t>3040140023550</t>
  </si>
  <si>
    <t>400143</t>
  </si>
  <si>
    <t>3030060023554</t>
  </si>
  <si>
    <t>426551</t>
  </si>
  <si>
    <t>U1-1038401380</t>
  </si>
  <si>
    <t>U1-1000100213-1</t>
  </si>
  <si>
    <t>1038401379-4</t>
  </si>
  <si>
    <t>U1-1038401379</t>
  </si>
  <si>
    <t>U1-1000100212</t>
  </si>
  <si>
    <t>1038401379-2</t>
  </si>
  <si>
    <t>1038401379-3</t>
  </si>
  <si>
    <t>1064700261</t>
  </si>
  <si>
    <t>Efter svejs 3x60 min Vibrationsafg.</t>
  </si>
  <si>
    <t>1070400005</t>
  </si>
  <si>
    <t>Tig svejs uden slib</t>
  </si>
  <si>
    <t>1038400887</t>
  </si>
  <si>
    <t xml:space="preserve"> RAL 9017 Glans 80</t>
  </si>
  <si>
    <t>1038400888</t>
  </si>
  <si>
    <t>RAL 9017 Glans 80</t>
  </si>
  <si>
    <t>1024300079</t>
  </si>
  <si>
    <t>Kontrolrapport udfyldes</t>
  </si>
  <si>
    <t>1024300080</t>
  </si>
  <si>
    <t>1015700028</t>
  </si>
  <si>
    <t>Start/stop fjernes i midt hul</t>
  </si>
  <si>
    <t>1024300081</t>
  </si>
  <si>
    <t>1038400005L</t>
  </si>
  <si>
    <t>Skal pakkes i 1/1 palle!!</t>
  </si>
  <si>
    <t>1020301150</t>
  </si>
  <si>
    <t>Huller skæres ikke i emner</t>
  </si>
  <si>
    <t>1020301151</t>
  </si>
  <si>
    <t>1020301279</t>
  </si>
  <si>
    <t xml:space="preserve"> - 426551</t>
  </si>
  <si>
    <t xml:space="preserve"> - 426650</t>
  </si>
  <si>
    <t xml:space="preserve"> - 400143</t>
  </si>
  <si>
    <t xml:space="preserve"> - 680157</t>
  </si>
  <si>
    <t xml:space="preserve"> - 681239</t>
  </si>
  <si>
    <t xml:space="preserve"> - 1059658</t>
  </si>
  <si>
    <t xml:space="preserve"> - 423830</t>
  </si>
  <si>
    <t xml:space="preserve"> - 424002</t>
  </si>
  <si>
    <t xml:space="preserve"> - 423897</t>
  </si>
  <si>
    <t xml:space="preserve"> - 423939</t>
  </si>
  <si>
    <t xml:space="preserve"> - 423988</t>
  </si>
  <si>
    <t xml:space="preserve"> - 886846</t>
  </si>
  <si>
    <t xml:space="preserve"> - 497859</t>
  </si>
  <si>
    <t xml:space="preserve"> - 1330562</t>
  </si>
  <si>
    <t xml:space="preserve"> - 1163559</t>
  </si>
  <si>
    <t xml:space="preserve"> - 1327840</t>
  </si>
  <si>
    <t xml:space="preserve"> - JS0 405</t>
  </si>
  <si>
    <t xml:space="preserve">
  Lemvigh-Müller - JS0 405 </t>
  </si>
  <si>
    <t xml:space="preserve"> - 432484</t>
  </si>
  <si>
    <t xml:space="preserve"> - 207-9103</t>
  </si>
  <si>
    <t xml:space="preserve">
  Scandiloc - 207-9103 </t>
  </si>
  <si>
    <t xml:space="preserve"> - 200-9526</t>
  </si>
  <si>
    <t xml:space="preserve">
  Scandiloc - 200-9526 </t>
  </si>
  <si>
    <t xml:space="preserve">
  Scandiloc - 200-9601 </t>
  </si>
  <si>
    <t xml:space="preserve"> - 200-3623.51-00000</t>
  </si>
  <si>
    <t xml:space="preserve">
  Scandiloc - 200-3623.51-00000 </t>
  </si>
  <si>
    <t xml:space="preserve"> - 201-9001</t>
  </si>
  <si>
    <t xml:space="preserve">
  Scandiloc - 201-9001 </t>
  </si>
  <si>
    <t xml:space="preserve"> - 207-9003</t>
  </si>
  <si>
    <t xml:space="preserve">
  Scandiloc - 207-9003 </t>
  </si>
  <si>
    <t>Bent Andreasen</t>
  </si>
  <si>
    <t>29 47 28 38</t>
  </si>
  <si>
    <t>Lis Esbjerg</t>
  </si>
  <si>
    <t>41570696</t>
  </si>
  <si>
    <t>Alexander Rosenberg</t>
  </si>
  <si>
    <t>2627 3593</t>
  </si>
  <si>
    <t>Henny Gundersen</t>
  </si>
  <si>
    <t>7911 1906</t>
  </si>
  <si>
    <t>Kim Krogh Christensen</t>
  </si>
  <si>
    <t>Jens Wind Christiansen</t>
  </si>
  <si>
    <t>75 42 05 22</t>
  </si>
  <si>
    <t>U1-1038401201-5</t>
  </si>
  <si>
    <t>U1-1038400940-1</t>
  </si>
  <si>
    <t>U1-1038401339-5</t>
  </si>
  <si>
    <t>U1-1015100832</t>
  </si>
  <si>
    <t>3140280031610</t>
  </si>
  <si>
    <t>533638</t>
  </si>
  <si>
    <t>U1-1015100831</t>
  </si>
  <si>
    <t>U1-1038401355-1</t>
  </si>
  <si>
    <t>1038401148</t>
  </si>
  <si>
    <t>11</t>
  </si>
  <si>
    <t>21</t>
  </si>
  <si>
    <t>1007000392</t>
  </si>
  <si>
    <t>Cert til quality-ribe@ah-industries.com</t>
  </si>
  <si>
    <t xml:space="preserve"> - 533638</t>
  </si>
  <si>
    <t xml:space="preserve">
  AH Industries  
  Peter  </t>
  </si>
  <si>
    <t>75 43 16 00</t>
  </si>
  <si>
    <t>23 45 06 43</t>
  </si>
  <si>
    <t>75 41 06 59</t>
  </si>
  <si>
    <t>20 40 47 40</t>
  </si>
  <si>
    <t>Steffen Bendix Pedersen</t>
  </si>
  <si>
    <t>75 38 10 06</t>
  </si>
  <si>
    <t>24 47 60 06</t>
  </si>
  <si>
    <t>21 43 81 49</t>
  </si>
  <si>
    <t>Jens Lund</t>
  </si>
  <si>
    <t>Hans Skovby</t>
  </si>
  <si>
    <t>74 82 21 56</t>
  </si>
  <si>
    <t>26 39 53 20</t>
  </si>
  <si>
    <t>Steffen Dahlsen</t>
  </si>
  <si>
    <t>76 42 98 78</t>
  </si>
  <si>
    <t>Jonas Ditlevsen</t>
  </si>
  <si>
    <t>28 91 19 37</t>
  </si>
  <si>
    <t>Ulla Selmer Knudsen</t>
  </si>
  <si>
    <t>23607656</t>
  </si>
  <si>
    <t>R2100</t>
  </si>
  <si>
    <t>R6104</t>
  </si>
  <si>
    <t>3030040023554</t>
  </si>
  <si>
    <t>426536</t>
  </si>
  <si>
    <t>3050900013558</t>
  </si>
  <si>
    <t>414276</t>
  </si>
  <si>
    <t>3051000035556</t>
  </si>
  <si>
    <t>424432</t>
  </si>
  <si>
    <t>32100150110151</t>
  </si>
  <si>
    <t>479162</t>
  </si>
  <si>
    <t>U1-1038401383</t>
  </si>
  <si>
    <t>U1-1004700389</t>
  </si>
  <si>
    <t>U1-1038401384</t>
  </si>
  <si>
    <t>U1-1038401386</t>
  </si>
  <si>
    <t>U1-1038401387</t>
  </si>
  <si>
    <t>U1-1038401385</t>
  </si>
  <si>
    <t>U1-1038401389</t>
  </si>
  <si>
    <t>U1-1038401390</t>
  </si>
  <si>
    <t>1004700389-1</t>
  </si>
  <si>
    <t>U1-1004700390</t>
  </si>
  <si>
    <t>1004700390-1</t>
  </si>
  <si>
    <t>1004700390-2</t>
  </si>
  <si>
    <t>U1-1038401391</t>
  </si>
  <si>
    <t>U1-1038401392</t>
  </si>
  <si>
    <t>U1-1038401388</t>
  </si>
  <si>
    <t>476192</t>
  </si>
  <si>
    <t xml:space="preserve"> - 426536</t>
  </si>
  <si>
    <t xml:space="preserve"> - 476192</t>
  </si>
  <si>
    <t xml:space="preserve"> - 414276</t>
  </si>
  <si>
    <t xml:space="preserve"> - 424432</t>
  </si>
  <si>
    <t xml:space="preserve"> - 479162</t>
  </si>
  <si>
    <t>Jan Skøtt</t>
  </si>
  <si>
    <t>Klaus Times Kristiansen</t>
  </si>
  <si>
    <t>75 47 00 66</t>
  </si>
  <si>
    <t>30 70 16 76</t>
  </si>
  <si>
    <t>61</t>
  </si>
  <si>
    <t>R4100</t>
  </si>
  <si>
    <t>R5300</t>
  </si>
  <si>
    <t>R5600</t>
  </si>
  <si>
    <t>001</t>
  </si>
  <si>
    <t>013</t>
  </si>
  <si>
    <t>015</t>
  </si>
  <si>
    <t>50</t>
  </si>
  <si>
    <t>006</t>
  </si>
  <si>
    <t>008</t>
  </si>
  <si>
    <t>41</t>
  </si>
  <si>
    <t>56</t>
  </si>
  <si>
    <t>U1-1038401394</t>
  </si>
  <si>
    <t>U1-1038401395</t>
  </si>
  <si>
    <t>U1-1038401396</t>
  </si>
  <si>
    <t>U1-1038401397</t>
  </si>
  <si>
    <t>U1-1019200113</t>
  </si>
  <si>
    <t>U1-1038401393</t>
  </si>
  <si>
    <t>U1-1038401398</t>
  </si>
  <si>
    <t>3051608035558</t>
  </si>
  <si>
    <t>1069947</t>
  </si>
  <si>
    <t>3051208035556</t>
  </si>
  <si>
    <t>421206</t>
  </si>
  <si>
    <t>3050604023559</t>
  </si>
  <si>
    <t>542571</t>
  </si>
  <si>
    <t>U1-1019200112</t>
  </si>
  <si>
    <t xml:space="preserve"> - 542571</t>
  </si>
  <si>
    <t xml:space="preserve"> - 421206</t>
  </si>
  <si>
    <t xml:space="preserve"> - 1069947</t>
  </si>
  <si>
    <t>U1-1015500092</t>
  </si>
  <si>
    <t>3050801623558</t>
  </si>
  <si>
    <t>542605</t>
  </si>
  <si>
    <t>JS1 153</t>
  </si>
  <si>
    <t>69900057</t>
  </si>
  <si>
    <t>57230</t>
  </si>
  <si>
    <t>Branorost papir R9</t>
  </si>
  <si>
    <t>MC Emballage</t>
  </si>
  <si>
    <t>1038401399-1</t>
  </si>
  <si>
    <t>1038400563-13</t>
  </si>
  <si>
    <t>U1-1038401404</t>
  </si>
  <si>
    <t>1038401400-1</t>
  </si>
  <si>
    <t>U1-1038401401</t>
  </si>
  <si>
    <t>1038401403-4</t>
  </si>
  <si>
    <t>U1-1038401405</t>
  </si>
  <si>
    <t>U1-1004700391</t>
  </si>
  <si>
    <t>3051208035554</t>
  </si>
  <si>
    <t>799593</t>
  </si>
  <si>
    <t>U1-1038401408</t>
  </si>
  <si>
    <t>U1-1004700392</t>
  </si>
  <si>
    <t>U1-1038401406</t>
  </si>
  <si>
    <t>U1-1038401407</t>
  </si>
  <si>
    <t>U1-1038401261</t>
  </si>
  <si>
    <t>Aalborg Gummivarefabrik A/S</t>
  </si>
  <si>
    <t>4050600011050</t>
  </si>
  <si>
    <t>U1-1015500091</t>
  </si>
  <si>
    <t>1015500092-10</t>
  </si>
  <si>
    <t>U1-1038401399</t>
  </si>
  <si>
    <t xml:space="preserve">
  Acton  </t>
  </si>
  <si>
    <t xml:space="preserve">
  Peter  
  DM Spåntagning  </t>
  </si>
  <si>
    <t xml:space="preserve">
  Peter  
  DM Spåntagning  
  ProTech CNC  </t>
  </si>
  <si>
    <t xml:space="preserve"> - 542605</t>
  </si>
  <si>
    <t xml:space="preserve"> - 799593</t>
  </si>
  <si>
    <t xml:space="preserve"> - JS1 153</t>
  </si>
  <si>
    <t xml:space="preserve">
  Lemvigh-Müller - JS1 153 </t>
  </si>
  <si>
    <t xml:space="preserve"> - 57230</t>
  </si>
  <si>
    <t xml:space="preserve"> - Branorost papir R9</t>
  </si>
  <si>
    <t xml:space="preserve">
  MC Emballage - 57230 - Branorost papir R9</t>
  </si>
  <si>
    <t xml:space="preserve">
  Aalborg Gummivarefabrik A/S  </t>
  </si>
  <si>
    <t>40 38 36 80</t>
  </si>
  <si>
    <t>David Christiansen</t>
  </si>
  <si>
    <t>26 88 49 97</t>
  </si>
  <si>
    <t>Tina Jacobsen</t>
  </si>
  <si>
    <t>William Wulff Frislev</t>
  </si>
  <si>
    <t>87 43 93 04</t>
  </si>
  <si>
    <t>Kim Lund Hansen</t>
  </si>
  <si>
    <t>23 71 44 40</t>
  </si>
  <si>
    <t>Per B. Beck</t>
  </si>
  <si>
    <t>40 21 75 98</t>
  </si>
  <si>
    <t>U1-1015500057</t>
  </si>
  <si>
    <t>1 1/2</t>
  </si>
  <si>
    <t>Test 12dg</t>
  </si>
  <si>
    <t>Sanistål-</t>
  </si>
  <si>
    <t>U1-1004700393</t>
  </si>
  <si>
    <t>U1-1004700394</t>
  </si>
  <si>
    <t>1073200003-1</t>
  </si>
  <si>
    <t>Bibus Sindby</t>
  </si>
  <si>
    <t>U1-1038401428</t>
  </si>
  <si>
    <t>U1-1038401429</t>
  </si>
  <si>
    <t>U1-1038401430</t>
  </si>
  <si>
    <t>U1-1038401431</t>
  </si>
  <si>
    <t>U1-1038401432</t>
  </si>
  <si>
    <t>U1-1038400488</t>
  </si>
  <si>
    <t>U1-1038400478</t>
  </si>
  <si>
    <t>U1-1038401433</t>
  </si>
  <si>
    <t>U1-1038401434</t>
  </si>
  <si>
    <t>U1-1038401435</t>
  </si>
  <si>
    <t>1038401436-1</t>
  </si>
  <si>
    <t>1038401435-3</t>
  </si>
  <si>
    <t>1038401435-1</t>
  </si>
  <si>
    <t>U1-1038401436</t>
  </si>
  <si>
    <t>U1-1038401437</t>
  </si>
  <si>
    <t>1038401436-2</t>
  </si>
  <si>
    <t>U1-1038401403</t>
  </si>
  <si>
    <t>Ziehl-Abegg Danmark</t>
  </si>
  <si>
    <t>JUMO Måle- og Reguleringsteknik</t>
  </si>
  <si>
    <t>Silcofa</t>
  </si>
  <si>
    <t>U1-1056700050</t>
  </si>
  <si>
    <t>1038401417-1</t>
  </si>
  <si>
    <t>3050500123526</t>
  </si>
  <si>
    <t>476531</t>
  </si>
  <si>
    <t>U1-1056700049</t>
  </si>
  <si>
    <t>U1-1038401417</t>
  </si>
  <si>
    <t>1038401417-2</t>
  </si>
  <si>
    <t>1038401417-3</t>
  </si>
  <si>
    <t>1005501632-1</t>
  </si>
  <si>
    <t>3050600135558</t>
  </si>
  <si>
    <t>3278603</t>
  </si>
  <si>
    <t>U1-1038401802</t>
  </si>
  <si>
    <t>3050800123554</t>
  </si>
  <si>
    <t>Stålrør Ø42x3 lgd. 580mm</t>
  </si>
  <si>
    <t>Stålrør Ø12x1,5 lgd. 70mm</t>
  </si>
  <si>
    <t>U1-1038401803</t>
  </si>
  <si>
    <t>U1-1038401805</t>
  </si>
  <si>
    <t>U1-1038401804</t>
  </si>
  <si>
    <t>076540900</t>
  </si>
  <si>
    <t>1009901815-1</t>
  </si>
  <si>
    <t>3020252523542</t>
  </si>
  <si>
    <t>420182</t>
  </si>
  <si>
    <t>Firkantstål S235 JR / S275 EN 10025:3-2004</t>
  </si>
  <si>
    <t>1038400527-34</t>
  </si>
  <si>
    <t>3051801135554</t>
  </si>
  <si>
    <t>1176080</t>
  </si>
  <si>
    <t>36100300SPC001</t>
  </si>
  <si>
    <t>SPC0030CFL01MAF</t>
  </si>
  <si>
    <t>Rias</t>
  </si>
  <si>
    <t>U1-1038401779</t>
  </si>
  <si>
    <t>U1-1038401782</t>
  </si>
  <si>
    <t>1038401779-7</t>
  </si>
  <si>
    <t>Heléns Rør A/S</t>
  </si>
  <si>
    <t>1038401780-1</t>
  </si>
  <si>
    <t>U1-1038401783</t>
  </si>
  <si>
    <t>U1-1074100003</t>
  </si>
  <si>
    <t>U1-1074100004</t>
  </si>
  <si>
    <t>1016407398</t>
  </si>
  <si>
    <t>1016407399</t>
  </si>
  <si>
    <t>U1-1074100005</t>
  </si>
  <si>
    <t>U1-1074100006</t>
  </si>
  <si>
    <t>U1-1074100007</t>
  </si>
  <si>
    <t>1008200122</t>
  </si>
  <si>
    <t>1008200123</t>
  </si>
  <si>
    <t>U1-1038401781</t>
  </si>
  <si>
    <t>1014700190-4</t>
  </si>
  <si>
    <t>AVN Pladeteknik</t>
  </si>
  <si>
    <t>1005401029</t>
  </si>
  <si>
    <t>3050400135558</t>
  </si>
  <si>
    <t>U1-1038401787</t>
  </si>
  <si>
    <t>U1-1038401792</t>
  </si>
  <si>
    <t>U1-1038401791</t>
  </si>
  <si>
    <t>3150350130410</t>
  </si>
  <si>
    <t>660696</t>
  </si>
  <si>
    <t>Profilrør EN 4301 35x35x1,5</t>
  </si>
  <si>
    <t>U1-1084200002</t>
  </si>
  <si>
    <t>Fyns Galvanisering A/S</t>
  </si>
  <si>
    <t>U1-1084200004</t>
  </si>
  <si>
    <t>U1-1084200006</t>
  </si>
  <si>
    <t>U1-1084200007</t>
  </si>
  <si>
    <t>U1-1038401793</t>
  </si>
  <si>
    <t>U1-1084200005</t>
  </si>
  <si>
    <t>U1-1084200008</t>
  </si>
  <si>
    <t>U1-1084200003</t>
  </si>
  <si>
    <t>U1-1038401786</t>
  </si>
  <si>
    <t>U1-1038401788</t>
  </si>
  <si>
    <t>U1-1038401790</t>
  </si>
  <si>
    <t>U1-1038401789</t>
  </si>
  <si>
    <t>U1-1038401794</t>
  </si>
  <si>
    <t>U1-1038401795</t>
  </si>
  <si>
    <t>1081400087-1</t>
  </si>
  <si>
    <t>1081400088</t>
  </si>
  <si>
    <t>Jima Hegn</t>
  </si>
  <si>
    <t>U1-1005401045-5</t>
  </si>
  <si>
    <t>U1-1005401045-6</t>
  </si>
  <si>
    <t>U1-1005401045-3</t>
  </si>
  <si>
    <t>1005401046-6</t>
  </si>
  <si>
    <t>3240080011000</t>
  </si>
  <si>
    <t>458083</t>
  </si>
  <si>
    <t>Aluminiumsrør EN AW-6060/6063 T6 - AlMg</t>
  </si>
  <si>
    <t>U1-1038401798</t>
  </si>
  <si>
    <t>U1-1005401046</t>
  </si>
  <si>
    <t>1005401046-5</t>
  </si>
  <si>
    <t>1005401046-7</t>
  </si>
  <si>
    <t>1005401046-8</t>
  </si>
  <si>
    <t>U1-1038401799</t>
  </si>
  <si>
    <t>U1-1005401053</t>
  </si>
  <si>
    <t>U1-1038401801</t>
  </si>
  <si>
    <t>U1-1080500018</t>
  </si>
  <si>
    <t>1012400021-10</t>
  </si>
  <si>
    <t>69220150322</t>
  </si>
  <si>
    <t>22120.0322</t>
  </si>
  <si>
    <t>Udløserbolt "vinkel" stål</t>
  </si>
  <si>
    <t>Norm-teknik</t>
  </si>
  <si>
    <t>U1-1038401796</t>
  </si>
  <si>
    <t>1053000194-1</t>
  </si>
  <si>
    <t>1012400035-18</t>
  </si>
  <si>
    <t>1005501612-1</t>
  </si>
  <si>
    <t>U1-1000500682</t>
  </si>
  <si>
    <t>1053000194-2</t>
  </si>
  <si>
    <t>1005501613-1</t>
  </si>
  <si>
    <t>1083100001</t>
  </si>
  <si>
    <t>Tilbudt i Hardox 500</t>
  </si>
  <si>
    <t>1083100002</t>
  </si>
  <si>
    <t>U1-1057100028</t>
  </si>
  <si>
    <t>U1-1057100029</t>
  </si>
  <si>
    <t>U1-1038400631</t>
  </si>
  <si>
    <t>1081400082-1</t>
  </si>
  <si>
    <t>U1-1038401797-7</t>
  </si>
  <si>
    <t>1081400085-1</t>
  </si>
  <si>
    <t>U1-1038401797</t>
  </si>
  <si>
    <t>3040280023500</t>
  </si>
  <si>
    <t>681205</t>
  </si>
  <si>
    <t>1081400079-1</t>
  </si>
  <si>
    <t>U1-1081400078</t>
  </si>
  <si>
    <t>U1-1081400081</t>
  </si>
  <si>
    <t>1081400089</t>
  </si>
  <si>
    <t>U1-1081400084</t>
  </si>
  <si>
    <t>U1-1081400087</t>
  </si>
  <si>
    <t>U1-1038401469</t>
  </si>
  <si>
    <t>U1-1038401493</t>
  </si>
  <si>
    <t>3030150023500</t>
  </si>
  <si>
    <t>426643</t>
  </si>
  <si>
    <t>3040120023533</t>
  </si>
  <si>
    <t>387449</t>
  </si>
  <si>
    <t>3040200023533</t>
  </si>
  <si>
    <t>555920</t>
  </si>
  <si>
    <t>4050501261008</t>
  </si>
  <si>
    <t>899948</t>
  </si>
  <si>
    <t>1009900655</t>
  </si>
  <si>
    <t>U1-1038401446</t>
  </si>
  <si>
    <t>1038401446-1</t>
  </si>
  <si>
    <t>1038401446-2</t>
  </si>
  <si>
    <t>1038401446-3</t>
  </si>
  <si>
    <t>1038401446-4</t>
  </si>
  <si>
    <t>U1-1020302673</t>
  </si>
  <si>
    <t>U1-1020302674</t>
  </si>
  <si>
    <t>U2-1020302237</t>
  </si>
  <si>
    <t>KD Bejds</t>
  </si>
  <si>
    <t>U1-1038401566</t>
  </si>
  <si>
    <t>U1-1000600446</t>
  </si>
  <si>
    <t>U1-1038401571</t>
  </si>
  <si>
    <t>694252015</t>
  </si>
  <si>
    <t>ER11301856</t>
  </si>
  <si>
    <t>U1-1077300001-3</t>
  </si>
  <si>
    <t>U1-1077300001-8</t>
  </si>
  <si>
    <t>1014700166-3</t>
  </si>
  <si>
    <t>U1-1004700395</t>
  </si>
  <si>
    <t>1038100053</t>
  </si>
  <si>
    <t>1004700395-3</t>
  </si>
  <si>
    <t>3050500423558</t>
  </si>
  <si>
    <t>368886</t>
  </si>
  <si>
    <t>U1-1038401414</t>
  </si>
  <si>
    <t>U1-1056700048</t>
  </si>
  <si>
    <t>U1-1038401416</t>
  </si>
  <si>
    <t>U1-1038401418</t>
  </si>
  <si>
    <t>U1-1038401503</t>
  </si>
  <si>
    <t>U1-1073200003</t>
  </si>
  <si>
    <t>U1-1015100841</t>
  </si>
  <si>
    <t>U1-1073200002</t>
  </si>
  <si>
    <t>1073200002-2</t>
  </si>
  <si>
    <t>U1-1077700001</t>
  </si>
  <si>
    <t>4440501211006</t>
  </si>
  <si>
    <t>SO4-M5-6</t>
  </si>
  <si>
    <t>U1-1020302618</t>
  </si>
  <si>
    <t>U1-1038401470</t>
  </si>
  <si>
    <t>U1-1038401475</t>
  </si>
  <si>
    <t>U1-1038401476</t>
  </si>
  <si>
    <t>1038400452-4</t>
  </si>
  <si>
    <t>525634</t>
  </si>
  <si>
    <t>69100001</t>
  </si>
  <si>
    <t>8016445000057</t>
  </si>
  <si>
    <t>Bels.dk</t>
  </si>
  <si>
    <t>U1-1038401586</t>
  </si>
  <si>
    <t>U1-1038401585</t>
  </si>
  <si>
    <t>U1-1015100842</t>
  </si>
  <si>
    <t>1073200002-3</t>
  </si>
  <si>
    <t>3050800113558</t>
  </si>
  <si>
    <t>497834</t>
  </si>
  <si>
    <t>U1-1038401515</t>
  </si>
  <si>
    <t>3051001823558</t>
  </si>
  <si>
    <t>498014</t>
  </si>
  <si>
    <t>U1-1038401534-4</t>
  </si>
  <si>
    <t>69220201</t>
  </si>
  <si>
    <t>S0A200020x20</t>
  </si>
  <si>
    <t>1038401464-1</t>
  </si>
  <si>
    <t>U1-1015100911</t>
  </si>
  <si>
    <t>U1-1015100910</t>
  </si>
  <si>
    <t>1077000028</t>
  </si>
  <si>
    <t>1077000030</t>
  </si>
  <si>
    <t>U1-1015100912</t>
  </si>
  <si>
    <t>U1-1015100909</t>
  </si>
  <si>
    <t>U1-1015100908</t>
  </si>
  <si>
    <t>U2-1077000005</t>
  </si>
  <si>
    <t>U2-1077000034</t>
  </si>
  <si>
    <t>U2-1077000033</t>
  </si>
  <si>
    <t>3040300123535</t>
  </si>
  <si>
    <t>392944</t>
  </si>
  <si>
    <t>U2-1077000004</t>
  </si>
  <si>
    <t>U1-1038401578</t>
  </si>
  <si>
    <t>1038401578-22</t>
  </si>
  <si>
    <t>1038401579-24</t>
  </si>
  <si>
    <t>1038401579-25</t>
  </si>
  <si>
    <t>1038401578-20</t>
  </si>
  <si>
    <t>3041140023534</t>
  </si>
  <si>
    <t>1059989</t>
  </si>
  <si>
    <t>1038401578-21</t>
  </si>
  <si>
    <t>U1-1038401579</t>
  </si>
  <si>
    <t>U1-1038401581</t>
  </si>
  <si>
    <t>U1-1038401582</t>
  </si>
  <si>
    <t>1038401583-1</t>
  </si>
  <si>
    <t>1073200002-4</t>
  </si>
  <si>
    <t>U1-1074100039</t>
  </si>
  <si>
    <t>U1-1038401483</t>
  </si>
  <si>
    <t>U1-1038401486</t>
  </si>
  <si>
    <t>U1-1038401487</t>
  </si>
  <si>
    <t>U1-1038401488</t>
  </si>
  <si>
    <t>U1-1038401581-2</t>
  </si>
  <si>
    <t>U1-1007000541</t>
  </si>
  <si>
    <t>U1-1038401589</t>
  </si>
  <si>
    <t>U1-1038401590</t>
  </si>
  <si>
    <t>1038401592-1</t>
  </si>
  <si>
    <t>U1-1038401591</t>
  </si>
  <si>
    <t>6952009486</t>
  </si>
  <si>
    <t>U1-1038401593</t>
  </si>
  <si>
    <t>U1-1073400196</t>
  </si>
  <si>
    <t>1038401594-1</t>
  </si>
  <si>
    <t>U1-1077900010</t>
  </si>
  <si>
    <t>6952009598</t>
  </si>
  <si>
    <t>200-9598</t>
  </si>
  <si>
    <t>Stangtunge rustfri</t>
  </si>
  <si>
    <t>6952009603</t>
  </si>
  <si>
    <t>Adapter f/rundstang</t>
  </si>
  <si>
    <t>6952019015</t>
  </si>
  <si>
    <t>201-9015</t>
  </si>
  <si>
    <t>Stang 1100 mm A30</t>
  </si>
  <si>
    <t>6952003623</t>
  </si>
  <si>
    <t>Stangføring A20, PA</t>
  </si>
  <si>
    <t>U1-1077900009</t>
  </si>
  <si>
    <t>U1-1077900011</t>
  </si>
  <si>
    <t>U1-1077900012</t>
  </si>
  <si>
    <t>U1-1035100005</t>
  </si>
  <si>
    <t>U1-1026500738</t>
  </si>
  <si>
    <t>U1-1026500747</t>
  </si>
  <si>
    <t>U1-1069500108</t>
  </si>
  <si>
    <t>U1-1002500381</t>
  </si>
  <si>
    <t>U1-1069500115</t>
  </si>
  <si>
    <t>U1-1026500757</t>
  </si>
  <si>
    <t>U1-1026500744</t>
  </si>
  <si>
    <t>U1-1026500755</t>
  </si>
  <si>
    <t>U1-1026500760</t>
  </si>
  <si>
    <t>U1-1026500741</t>
  </si>
  <si>
    <t>U1-1026500745</t>
  </si>
  <si>
    <t>U1-1026500746</t>
  </si>
  <si>
    <t>1073200003-3</t>
  </si>
  <si>
    <t>1073200003-5</t>
  </si>
  <si>
    <t>U1-1038401597</t>
  </si>
  <si>
    <t>U1-1030600004</t>
  </si>
  <si>
    <t>1078000006-9</t>
  </si>
  <si>
    <t>62434060</t>
  </si>
  <si>
    <t>1015100923</t>
  </si>
  <si>
    <t>1078000010-2</t>
  </si>
  <si>
    <t>410240121010010</t>
  </si>
  <si>
    <t>934246</t>
  </si>
  <si>
    <t>SYREFAST MØTRIK A4 M24</t>
  </si>
  <si>
    <t>1078000014-1</t>
  </si>
  <si>
    <t>1078000009-11</t>
  </si>
  <si>
    <t>1015100924</t>
  </si>
  <si>
    <t>1078000016-10</t>
  </si>
  <si>
    <t>1078000012-4</t>
  </si>
  <si>
    <t>U1-1078000015-1</t>
  </si>
  <si>
    <t>1078000016-9</t>
  </si>
  <si>
    <t>1078000016-3</t>
  </si>
  <si>
    <t>1078000018</t>
  </si>
  <si>
    <t>1078000019</t>
  </si>
  <si>
    <t>1078000017-10</t>
  </si>
  <si>
    <t>1078000015-3</t>
  </si>
  <si>
    <t>1078000016-1</t>
  </si>
  <si>
    <t>1078000016-27</t>
  </si>
  <si>
    <t>U1-1078000016-27</t>
  </si>
  <si>
    <t>3050604063556</t>
  </si>
  <si>
    <t>893925</t>
  </si>
  <si>
    <t>1078000016-16</t>
  </si>
  <si>
    <t>1078000021</t>
  </si>
  <si>
    <t>1078000023</t>
  </si>
  <si>
    <t>U1-1078700004</t>
  </si>
  <si>
    <t>U1-1073200005</t>
  </si>
  <si>
    <t>U1-1015100845</t>
  </si>
  <si>
    <t>U1-1020301629</t>
  </si>
  <si>
    <t>U1-1008900130</t>
  </si>
  <si>
    <t>1074300022-8</t>
  </si>
  <si>
    <t>1023200211</t>
  </si>
  <si>
    <t>WestCoast Tråd &amp; Plader</t>
  </si>
  <si>
    <t>1078000027</t>
  </si>
  <si>
    <t>4610600110002</t>
  </si>
  <si>
    <t>4610600110003</t>
  </si>
  <si>
    <t>U1-1000600448</t>
  </si>
  <si>
    <t>1078000026-1</t>
  </si>
  <si>
    <t>1078000030</t>
  </si>
  <si>
    <t>U1-1022500005</t>
  </si>
  <si>
    <t>U1-1022500007</t>
  </si>
  <si>
    <t>U1-1022500008</t>
  </si>
  <si>
    <t>30P180080080355XX12</t>
  </si>
  <si>
    <t>927673</t>
  </si>
  <si>
    <t>30P120120063355XX06</t>
  </si>
  <si>
    <t>922674</t>
  </si>
  <si>
    <t>30P220120063355XX12</t>
  </si>
  <si>
    <t>694281</t>
  </si>
  <si>
    <t>30P200100060355XX12</t>
  </si>
  <si>
    <t>694273</t>
  </si>
  <si>
    <t>U1-1022500004</t>
  </si>
  <si>
    <t>U1-1022500006</t>
  </si>
  <si>
    <t>U1-1038401598</t>
  </si>
  <si>
    <t>1038401598-1</t>
  </si>
  <si>
    <t>69900043</t>
  </si>
  <si>
    <t>DZ5321-0100EC-A</t>
  </si>
  <si>
    <t>U1-1035100006</t>
  </si>
  <si>
    <t>U1-1035100007</t>
  </si>
  <si>
    <t>U1-1035100008</t>
  </si>
  <si>
    <t>U1-1035100009</t>
  </si>
  <si>
    <t>U1-1035100010</t>
  </si>
  <si>
    <t>U1-1015100881</t>
  </si>
  <si>
    <t>U1-1078700001</t>
  </si>
  <si>
    <t>U1-1015100918</t>
  </si>
  <si>
    <t>Koldig Coat ApS</t>
  </si>
  <si>
    <t>U1-1023200212</t>
  </si>
  <si>
    <t>30P0800800403550112</t>
  </si>
  <si>
    <t>921635</t>
  </si>
  <si>
    <t>U1-1038401557</t>
  </si>
  <si>
    <t>U1-1038401599</t>
  </si>
  <si>
    <t>U1-1000500583</t>
  </si>
  <si>
    <t>U1-1077000031</t>
  </si>
  <si>
    <t>U1-1030500208</t>
  </si>
  <si>
    <t>U1-1038401600</t>
  </si>
  <si>
    <t>U1-1038401602</t>
  </si>
  <si>
    <t>U1-1077000002</t>
  </si>
  <si>
    <t>U1-1038401606</t>
  </si>
  <si>
    <t>U1-1079300001</t>
  </si>
  <si>
    <t>1077000028-1</t>
  </si>
  <si>
    <t>U1-1038401607</t>
  </si>
  <si>
    <t>U2-1038401607</t>
  </si>
  <si>
    <t>U1-1038401608</t>
  </si>
  <si>
    <t>695250201</t>
  </si>
  <si>
    <t>EB15102836</t>
  </si>
  <si>
    <t>U1-1038401601</t>
  </si>
  <si>
    <t>1038401608-1</t>
  </si>
  <si>
    <t>U1-1078000038</t>
  </si>
  <si>
    <t>U1-1038401609</t>
  </si>
  <si>
    <t>U1-1035100011</t>
  </si>
  <si>
    <t>U1-1035100012</t>
  </si>
  <si>
    <t>1078000038-10</t>
  </si>
  <si>
    <t>U1-1078000031</t>
  </si>
  <si>
    <t>1078000038-11</t>
  </si>
  <si>
    <t>U1-1038401611</t>
  </si>
  <si>
    <t>U1-1038401612</t>
  </si>
  <si>
    <t>1078000040-9</t>
  </si>
  <si>
    <t>U1-1038401613</t>
  </si>
  <si>
    <t>1078000039-2</t>
  </si>
  <si>
    <t>1078000040-8</t>
  </si>
  <si>
    <t>1078000040-14</t>
  </si>
  <si>
    <t>1078000040-15</t>
  </si>
  <si>
    <t>U1-1078000041</t>
  </si>
  <si>
    <t>U1-1038401614</t>
  </si>
  <si>
    <t>1078000040-10</t>
  </si>
  <si>
    <t>U1-1078000039</t>
  </si>
  <si>
    <t>1078000041-2</t>
  </si>
  <si>
    <t>1078000039-4</t>
  </si>
  <si>
    <t>1078000041-3</t>
  </si>
  <si>
    <t>32R120050010</t>
  </si>
  <si>
    <t>1027689</t>
  </si>
  <si>
    <t>Ø120x5 Alurør AAW-6060/6063 T6</t>
  </si>
  <si>
    <t>1078000040-11</t>
  </si>
  <si>
    <t>1078000040-12</t>
  </si>
  <si>
    <t>1078000040-13</t>
  </si>
  <si>
    <t>U1-1038401615</t>
  </si>
  <si>
    <t>1038401615-1</t>
  </si>
  <si>
    <t>1009901715</t>
  </si>
  <si>
    <t>U1-1038401616</t>
  </si>
  <si>
    <t>U1-1038401617</t>
  </si>
  <si>
    <t>U1-1046100021</t>
  </si>
  <si>
    <t>U1-1046100020</t>
  </si>
  <si>
    <t>31100200304861</t>
  </si>
  <si>
    <t>575936</t>
  </si>
  <si>
    <t>3130300030410</t>
  </si>
  <si>
    <t>987230</t>
  </si>
  <si>
    <t>1069500159</t>
  </si>
  <si>
    <t>1069500160</t>
  </si>
  <si>
    <t>1009901746-1</t>
  </si>
  <si>
    <t>1009901747-1</t>
  </si>
  <si>
    <t>U1-1038401618</t>
  </si>
  <si>
    <t>4100400100</t>
  </si>
  <si>
    <t>315042</t>
  </si>
  <si>
    <t>FLØJMØTRIK AM.MDL FZB M4</t>
  </si>
  <si>
    <t>U1-1080000001</t>
  </si>
  <si>
    <t>1054100049</t>
  </si>
  <si>
    <t>1080000003-4</t>
  </si>
  <si>
    <t>69430054</t>
  </si>
  <si>
    <t>350553</t>
  </si>
  <si>
    <t>Cablofil CF gitterbakke</t>
  </si>
  <si>
    <t>U1-1080000006</t>
  </si>
  <si>
    <t>U1-1069500163</t>
  </si>
  <si>
    <t>1002500399-1</t>
  </si>
  <si>
    <t>1002500399-2</t>
  </si>
  <si>
    <t>1002500400-1</t>
  </si>
  <si>
    <t>U1-1038401619</t>
  </si>
  <si>
    <t>U1-1038401620</t>
  </si>
  <si>
    <t>U1-1038401621</t>
  </si>
  <si>
    <t>U1-1080500002-1</t>
  </si>
  <si>
    <t>31R0320120010006</t>
  </si>
  <si>
    <t>RIBI3212</t>
  </si>
  <si>
    <t>3140320030440</t>
  </si>
  <si>
    <t>636589</t>
  </si>
  <si>
    <t>U1-1014700199</t>
  </si>
  <si>
    <t>U1-1026500817</t>
  </si>
  <si>
    <t>U1-1026500818</t>
  </si>
  <si>
    <t>U1-1026500819</t>
  </si>
  <si>
    <t>U1-1026500820</t>
  </si>
  <si>
    <t>U1-1026500821</t>
  </si>
  <si>
    <t>U1-1038401530</t>
  </si>
  <si>
    <t>1007000494-1</t>
  </si>
  <si>
    <t>U1-1007000494-3</t>
  </si>
  <si>
    <t>U1-1007000494</t>
  </si>
  <si>
    <t>U1-1007000494-2</t>
  </si>
  <si>
    <t>U1-1038401621-1</t>
  </si>
  <si>
    <t>U1-1007000570</t>
  </si>
  <si>
    <t>MoseTechnology ApS</t>
  </si>
  <si>
    <t>U1-1080500002-4</t>
  </si>
  <si>
    <t>1038401620-1</t>
  </si>
  <si>
    <t>U2-1007000492</t>
  </si>
  <si>
    <t>U1-1080500002-2</t>
  </si>
  <si>
    <t>U1-1038401622</t>
  </si>
  <si>
    <t>U1-1007000568</t>
  </si>
  <si>
    <t>U1-1069500164</t>
  </si>
  <si>
    <t>1038401623-1</t>
  </si>
  <si>
    <t>U2-1007000494</t>
  </si>
  <si>
    <t>U1-1007000569</t>
  </si>
  <si>
    <t>U1-1080500002-3</t>
  </si>
  <si>
    <t>30R1591250030204</t>
  </si>
  <si>
    <t>378570</t>
  </si>
  <si>
    <t>VF SV Sømløs S355J2H/V55+N EN10210/EN10297-1/EN10216-3 P</t>
  </si>
  <si>
    <t>U1-1080300001</t>
  </si>
  <si>
    <t>U1-1038401642</t>
  </si>
  <si>
    <t>U1-1038401634</t>
  </si>
  <si>
    <t>U1-1038401636</t>
  </si>
  <si>
    <t>U1-1038401641</t>
  </si>
  <si>
    <t>U1-1038401638</t>
  </si>
  <si>
    <t>U1-1038401646</t>
  </si>
  <si>
    <t>U1-1038401647</t>
  </si>
  <si>
    <t>U1-1038401651</t>
  </si>
  <si>
    <t>U1-1038401654</t>
  </si>
  <si>
    <t>U1-1038401656</t>
  </si>
  <si>
    <t>U1-1038401626</t>
  </si>
  <si>
    <t>U1-1038401628</t>
  </si>
  <si>
    <t>U1-1038401629</t>
  </si>
  <si>
    <t>U1-1038401630</t>
  </si>
  <si>
    <t>U1-1038401633</t>
  </si>
  <si>
    <t>U1-1038401635</t>
  </si>
  <si>
    <t>U1-1038401639</t>
  </si>
  <si>
    <t>U1-1038401640</t>
  </si>
  <si>
    <t>U1-1038401624</t>
  </si>
  <si>
    <t>U1-1038401625</t>
  </si>
  <si>
    <t>U1-1038401627</t>
  </si>
  <si>
    <t>U1-1038401632</t>
  </si>
  <si>
    <t>U1-1038401631</t>
  </si>
  <si>
    <t>U1-1038401637</t>
  </si>
  <si>
    <t>U1-1005400824</t>
  </si>
  <si>
    <t>U1-1038401677</t>
  </si>
  <si>
    <t>U1-1038401678</t>
  </si>
  <si>
    <t>U1-1038401679</t>
  </si>
  <si>
    <t>U1-1038401675</t>
  </si>
  <si>
    <t>U1-1038401676</t>
  </si>
  <si>
    <t>U1-1038401683</t>
  </si>
  <si>
    <t>U1-1077000035</t>
  </si>
  <si>
    <t>U1-1005400832</t>
  </si>
  <si>
    <t>U1-1038401653</t>
  </si>
  <si>
    <t>U1-1038401657</t>
  </si>
  <si>
    <t>U1-1038401652</t>
  </si>
  <si>
    <t>U1-1074400002</t>
  </si>
  <si>
    <t>U1-1074400004</t>
  </si>
  <si>
    <t>U1-1074400003</t>
  </si>
  <si>
    <t>U1-1074400005</t>
  </si>
  <si>
    <t>U1-1074400001</t>
  </si>
  <si>
    <t>U1-1073100011</t>
  </si>
  <si>
    <t>U1-1038401659</t>
  </si>
  <si>
    <t>U1-1038401661</t>
  </si>
  <si>
    <t>U1-1038401663</t>
  </si>
  <si>
    <t>U1-1038401668</t>
  </si>
  <si>
    <t>U1-1038401669</t>
  </si>
  <si>
    <t>U1-1038401671</t>
  </si>
  <si>
    <t>U1-1038401662</t>
  </si>
  <si>
    <t>U1-1038401660</t>
  </si>
  <si>
    <t>U1-1038401664</t>
  </si>
  <si>
    <t>U1-1038401665</t>
  </si>
  <si>
    <t>U1-1038401666</t>
  </si>
  <si>
    <t>U1-1038401667</t>
  </si>
  <si>
    <t>U1-1038401670</t>
  </si>
  <si>
    <t>U1-1038401672</t>
  </si>
  <si>
    <t>U1-1038401673</t>
  </si>
  <si>
    <t>U1-1080500004</t>
  </si>
  <si>
    <t>U1-1080500012</t>
  </si>
  <si>
    <t>U1-1080500013</t>
  </si>
  <si>
    <t>U1-1080500005</t>
  </si>
  <si>
    <t>U1-1080500006</t>
  </si>
  <si>
    <t>1070400015-1</t>
  </si>
  <si>
    <t>1070400015-2</t>
  </si>
  <si>
    <t>31R0203000005006</t>
  </si>
  <si>
    <t>2860203</t>
  </si>
  <si>
    <t>Søml. hydr. rør, EN 1.4404, Blankglødet, EN 10216-5 20,0x3,0</t>
  </si>
  <si>
    <t>1070400018</t>
  </si>
  <si>
    <t>31R0250200000406</t>
  </si>
  <si>
    <t>19119</t>
  </si>
  <si>
    <t>ASF54010</t>
  </si>
  <si>
    <t>1057800092-1</t>
  </si>
  <si>
    <t>U1-1038401682</t>
  </si>
  <si>
    <t>U1-1038401684</t>
  </si>
  <si>
    <t>3061005035500</t>
  </si>
  <si>
    <t>406603</t>
  </si>
  <si>
    <t>Vinkelstål S355J2 EN 10025:2-2004</t>
  </si>
  <si>
    <t>U1-1012200452-1</t>
  </si>
  <si>
    <t>U1-1012200452-2</t>
  </si>
  <si>
    <t>U1-1038401686</t>
  </si>
  <si>
    <t>U1-1038401687</t>
  </si>
  <si>
    <t>1022800263</t>
  </si>
  <si>
    <t>1022800262</t>
  </si>
  <si>
    <t>1022800264</t>
  </si>
  <si>
    <t>U1-1012200452-3</t>
  </si>
  <si>
    <t>U1-1080500007</t>
  </si>
  <si>
    <t>U1-1080500008</t>
  </si>
  <si>
    <t>U1-1080500009</t>
  </si>
  <si>
    <t>U1-1080500010</t>
  </si>
  <si>
    <t>U1-1080500011</t>
  </si>
  <si>
    <t>1057800063-1</t>
  </si>
  <si>
    <t>U1-1038401424</t>
  </si>
  <si>
    <t>69000052</t>
  </si>
  <si>
    <t>2082266m1215B</t>
  </si>
  <si>
    <t>E+G Mini posioneringsbolt M/U Hvilestilling</t>
  </si>
  <si>
    <t>BRD. KLEE A/S</t>
  </si>
  <si>
    <t>1002500406-2</t>
  </si>
  <si>
    <t>U1-1004700450</t>
  </si>
  <si>
    <t>3240600013000</t>
  </si>
  <si>
    <t>654277</t>
  </si>
  <si>
    <t>U1-1070400021</t>
  </si>
  <si>
    <t>U1-1070400020</t>
  </si>
  <si>
    <t>U1-1004700448</t>
  </si>
  <si>
    <t>U1-1030600005</t>
  </si>
  <si>
    <t>U1-1007000576</t>
  </si>
  <si>
    <t>U1-1007000577</t>
  </si>
  <si>
    <t>1005400846</t>
  </si>
  <si>
    <t>U1-1038401688</t>
  </si>
  <si>
    <t>U1-1038400336</t>
  </si>
  <si>
    <t>U1-1038401689</t>
  </si>
  <si>
    <t>1052200041-1</t>
  </si>
  <si>
    <t>1052200041-2</t>
  </si>
  <si>
    <t>1052200043-1</t>
  </si>
  <si>
    <t>1052200045-1</t>
  </si>
  <si>
    <t>1052200041-4</t>
  </si>
  <si>
    <t>1052200041-5</t>
  </si>
  <si>
    <t>1052200042-2</t>
  </si>
  <si>
    <t>1052200041-3</t>
  </si>
  <si>
    <t>1052200042-1</t>
  </si>
  <si>
    <t>1052200042-3</t>
  </si>
  <si>
    <t>1052200044-1</t>
  </si>
  <si>
    <t>1038401553-1</t>
  </si>
  <si>
    <t>1038401553-2</t>
  </si>
  <si>
    <t>3140340231610</t>
  </si>
  <si>
    <t>1088004</t>
  </si>
  <si>
    <t>Syrefast stålrør Bejdset EN 4404</t>
  </si>
  <si>
    <t>3021501650200</t>
  </si>
  <si>
    <t>948109</t>
  </si>
  <si>
    <t>U1-1005400855</t>
  </si>
  <si>
    <t>U1-1052200041</t>
  </si>
  <si>
    <t>U1-1052200043</t>
  </si>
  <si>
    <t>U1-1052200044</t>
  </si>
  <si>
    <t>1081400002-1</t>
  </si>
  <si>
    <t>U1-1052200042</t>
  </si>
  <si>
    <t>U1-1081400002</t>
  </si>
  <si>
    <t>U1-1052200045</t>
  </si>
  <si>
    <t>1038401468</t>
  </si>
  <si>
    <t>4200401241028</t>
  </si>
  <si>
    <t>Kærvstift DIN 1475 A2 Ø4x28</t>
  </si>
  <si>
    <t>3030200004885</t>
  </si>
  <si>
    <t>1678 89752020001</t>
  </si>
  <si>
    <t>Gevindstang 8.8 M20x2000</t>
  </si>
  <si>
    <t>69900058</t>
  </si>
  <si>
    <t>037042000</t>
  </si>
  <si>
    <t>Gasfjeder 6/15-100-255-50N</t>
  </si>
  <si>
    <t>U1-1038401698</t>
  </si>
  <si>
    <t>1073400214-10</t>
  </si>
  <si>
    <t>1073400214-11</t>
  </si>
  <si>
    <t>1073400214-9</t>
  </si>
  <si>
    <t>1073400215-3</t>
  </si>
  <si>
    <t>1073400215-4</t>
  </si>
  <si>
    <t>3051001323558</t>
  </si>
  <si>
    <t>542753</t>
  </si>
  <si>
    <t>3030160023500</t>
  </si>
  <si>
    <t>419911</t>
  </si>
  <si>
    <t>1004700418-1</t>
  </si>
  <si>
    <t>3050801523558</t>
  </si>
  <si>
    <t>368894</t>
  </si>
  <si>
    <t>1073400214-6</t>
  </si>
  <si>
    <t>1073400214-7</t>
  </si>
  <si>
    <t>1073400214-8</t>
  </si>
  <si>
    <t>1002800075-1</t>
  </si>
  <si>
    <t>3050801123558</t>
  </si>
  <si>
    <t>497925</t>
  </si>
  <si>
    <t>U1-1038401699</t>
  </si>
  <si>
    <t>1016408437-1</t>
  </si>
  <si>
    <t>1016408438-1</t>
  </si>
  <si>
    <t>U1-1073100017</t>
  </si>
  <si>
    <t>U1-1073100018</t>
  </si>
  <si>
    <t>U1-1020302654</t>
  </si>
  <si>
    <t>U1-1038401479</t>
  </si>
  <si>
    <t>U1-1020302655</t>
  </si>
  <si>
    <t>69100004</t>
  </si>
  <si>
    <t>SOUTHCO 82-35-315-55</t>
  </si>
  <si>
    <t>Bossard Denmark</t>
  </si>
  <si>
    <t>69400002</t>
  </si>
  <si>
    <t>SOUTHCO 82-32-201-20</t>
  </si>
  <si>
    <t>69400003</t>
  </si>
  <si>
    <t>SOUTHCO 82-78-260-20</t>
  </si>
  <si>
    <t>1016900055</t>
  </si>
  <si>
    <t>1016900056</t>
  </si>
  <si>
    <t>U1-1038401700</t>
  </si>
  <si>
    <t>1038401702-1</t>
  </si>
  <si>
    <t>U1-1038401701</t>
  </si>
  <si>
    <t>U1-1038401703</t>
  </si>
  <si>
    <t>1038401701-3</t>
  </si>
  <si>
    <t>1081400006-1</t>
  </si>
  <si>
    <t>U1-1005400913</t>
  </si>
  <si>
    <t>U1-1005400914</t>
  </si>
  <si>
    <t>1038401549-1</t>
  </si>
  <si>
    <t>1081400007-1</t>
  </si>
  <si>
    <t>U1-1081400008</t>
  </si>
  <si>
    <t>U1-1039800009</t>
  </si>
  <si>
    <t>U1-1039800010</t>
  </si>
  <si>
    <t>1081400010-1</t>
  </si>
  <si>
    <t>1081400012-1</t>
  </si>
  <si>
    <t>1081400013-1</t>
  </si>
  <si>
    <t>U1-1081400010</t>
  </si>
  <si>
    <t>U1-1081400006</t>
  </si>
  <si>
    <t>U1-1081400009</t>
  </si>
  <si>
    <t>U1-1038401705</t>
  </si>
  <si>
    <t>1081400008-1</t>
  </si>
  <si>
    <t>1081400009-1</t>
  </si>
  <si>
    <t>1081400014-1</t>
  </si>
  <si>
    <t>1081400015-1</t>
  </si>
  <si>
    <t>U1-1081400012</t>
  </si>
  <si>
    <t>U1-1081400013</t>
  </si>
  <si>
    <t>U1-1081400014</t>
  </si>
  <si>
    <t>U1-1081400015</t>
  </si>
  <si>
    <t>U1-1038401704</t>
  </si>
  <si>
    <t>U1-1081400003</t>
  </si>
  <si>
    <t>U1-1081400004</t>
  </si>
  <si>
    <t>U1-1081400006-3</t>
  </si>
  <si>
    <t>U1-1081400006-4</t>
  </si>
  <si>
    <t>U1-1081400007-4</t>
  </si>
  <si>
    <t>U1-1081400007-3</t>
  </si>
  <si>
    <t>U1-1081400008-3</t>
  </si>
  <si>
    <t>U1-1038401708</t>
  </si>
  <si>
    <t>U1-1081400008-4</t>
  </si>
  <si>
    <t>U1-1081400009-4</t>
  </si>
  <si>
    <t>U1-1081400009-3</t>
  </si>
  <si>
    <t>U1-1081400010-3</t>
  </si>
  <si>
    <t>U1-1081400010-4</t>
  </si>
  <si>
    <t>1038401709-1</t>
  </si>
  <si>
    <t>U1-1010100103</t>
  </si>
  <si>
    <t>U1-1010100104</t>
  </si>
  <si>
    <t>1013103332</t>
  </si>
  <si>
    <t>U1-1005400919</t>
  </si>
  <si>
    <t>U2-1005400919</t>
  </si>
  <si>
    <t>U1-1005400921</t>
  </si>
  <si>
    <t>U1-1005400920</t>
  </si>
  <si>
    <t>U1-1082900001</t>
  </si>
  <si>
    <t>1082100001-4</t>
  </si>
  <si>
    <t>1082100001-5</t>
  </si>
  <si>
    <t>69500012</t>
  </si>
  <si>
    <t>035709410640000</t>
  </si>
  <si>
    <t>U-Bøjle DIN 3570 Ruftfri-Syrefast A4 M12 2"</t>
  </si>
  <si>
    <t>Kongerslev Fastners ApS</t>
  </si>
  <si>
    <t>1082100001-6</t>
  </si>
  <si>
    <t>U1-1081400011</t>
  </si>
  <si>
    <t>U1-1082100001</t>
  </si>
  <si>
    <t>U1-1015100946</t>
  </si>
  <si>
    <t>U1-1005400916</t>
  </si>
  <si>
    <t>U1-1082900002</t>
  </si>
  <si>
    <t>U1-1015200314</t>
  </si>
  <si>
    <t>3040500023533</t>
  </si>
  <si>
    <t>395533</t>
  </si>
  <si>
    <t>Koldtformet præcicionsrør Dekaperet Rund Blank EN 10305-3</t>
  </si>
  <si>
    <t>U1-1029200052</t>
  </si>
  <si>
    <t>1073400222</t>
  </si>
  <si>
    <t>1073400223</t>
  </si>
  <si>
    <t>1073400224</t>
  </si>
  <si>
    <t>1073400225</t>
  </si>
  <si>
    <t>1073400226</t>
  </si>
  <si>
    <t>1073400227</t>
  </si>
  <si>
    <t>1073400229</t>
  </si>
  <si>
    <t>1073400230</t>
  </si>
  <si>
    <t>1073400220</t>
  </si>
  <si>
    <t>1073400221</t>
  </si>
  <si>
    <t>1073400228</t>
  </si>
  <si>
    <t>1073400231</t>
  </si>
  <si>
    <t>U1-1081400025-1</t>
  </si>
  <si>
    <t>U1-1081400025-3</t>
  </si>
  <si>
    <t>1009901807-1</t>
  </si>
  <si>
    <t>1038401516-1</t>
  </si>
  <si>
    <t>1038401518-1</t>
  </si>
  <si>
    <t>1038401758-1</t>
  </si>
  <si>
    <t>1038401760-1</t>
  </si>
  <si>
    <t>U1-1074100098</t>
  </si>
  <si>
    <t>U1-1005000002</t>
  </si>
  <si>
    <t>U1-1074100099</t>
  </si>
  <si>
    <t>U1-1081400025-2</t>
  </si>
  <si>
    <t>U1-1048800004</t>
  </si>
  <si>
    <t>U1-1048800005</t>
  </si>
  <si>
    <t>U1-1038401711</t>
  </si>
  <si>
    <t>U1-1038401710</t>
  </si>
  <si>
    <t>U1-1038401713</t>
  </si>
  <si>
    <t>U1-1038401712</t>
  </si>
  <si>
    <t>3051208135559</t>
  </si>
  <si>
    <t>417063</t>
  </si>
  <si>
    <t>3052001235555</t>
  </si>
  <si>
    <t>801456</t>
  </si>
  <si>
    <t>Varmtformet hulprofil Rektangulær S355J2H 200x120x8</t>
  </si>
  <si>
    <t>405985</t>
  </si>
  <si>
    <t>Varmtformet hulprofil Rektangulær S355J2H 200x120x8 FIX</t>
  </si>
  <si>
    <t>1004700470</t>
  </si>
  <si>
    <t>1004700471-2</t>
  </si>
  <si>
    <t>U1-1015100951</t>
  </si>
  <si>
    <t>U1-1015100948</t>
  </si>
  <si>
    <t>U2-1081400025-2</t>
  </si>
  <si>
    <t>U2-1081400025-1</t>
  </si>
  <si>
    <t>U2-1081400025-3</t>
  </si>
  <si>
    <t>U2-1081400025</t>
  </si>
  <si>
    <t>1074300024</t>
  </si>
  <si>
    <t>U1-1074300026</t>
  </si>
  <si>
    <t>1074300026-1</t>
  </si>
  <si>
    <t>U1-1074300025</t>
  </si>
  <si>
    <t>1074300025-1</t>
  </si>
  <si>
    <t>3150500030415</t>
  </si>
  <si>
    <t>205050202</t>
  </si>
  <si>
    <t>U1-1073100004</t>
  </si>
  <si>
    <t>U1-1073100005</t>
  </si>
  <si>
    <t>U1-1074100036</t>
  </si>
  <si>
    <t>1057800102-1</t>
  </si>
  <si>
    <t>U1-1015100947</t>
  </si>
  <si>
    <t>U1-1015100952</t>
  </si>
  <si>
    <t>U1-1015100949</t>
  </si>
  <si>
    <t>U1-1015100950</t>
  </si>
  <si>
    <t>1038401547-1</t>
  </si>
  <si>
    <t>U1-1038401548</t>
  </si>
  <si>
    <t>1038401548-14</t>
  </si>
  <si>
    <t>U1-1038401550-1</t>
  </si>
  <si>
    <t>1038401536-1</t>
  </si>
  <si>
    <t>U1-1038401551</t>
  </si>
  <si>
    <t>1038401445-1</t>
  </si>
  <si>
    <t>U1-1038401445</t>
  </si>
  <si>
    <t>3050803023526</t>
  </si>
  <si>
    <t>782243</t>
  </si>
  <si>
    <t>3140480330410</t>
  </si>
  <si>
    <t>1404830300</t>
  </si>
  <si>
    <t>32100300250001</t>
  </si>
  <si>
    <t>3x1000x2000mm EN AW-6082 T6</t>
  </si>
  <si>
    <t>Alumeco</t>
  </si>
  <si>
    <t>U1-1073400276</t>
  </si>
  <si>
    <t>U1-1073400280</t>
  </si>
  <si>
    <t>U1-1073400275</t>
  </si>
  <si>
    <t>U1-1038401717</t>
  </si>
  <si>
    <t>U1-1073400277</t>
  </si>
  <si>
    <t>U1-1073400278</t>
  </si>
  <si>
    <t>U1-1073400279</t>
  </si>
  <si>
    <t>3091005535500</t>
  </si>
  <si>
    <t>1274356</t>
  </si>
  <si>
    <t>U1-1038401715</t>
  </si>
  <si>
    <t>U1-1007000661</t>
  </si>
  <si>
    <t>U1-1038401714</t>
  </si>
  <si>
    <t>U1-1038401716</t>
  </si>
  <si>
    <t>U1-1007000661-1</t>
  </si>
  <si>
    <t>1081400026-1-1</t>
  </si>
  <si>
    <t>1073400287</t>
  </si>
  <si>
    <t>1073400288</t>
  </si>
  <si>
    <t>1073400289</t>
  </si>
  <si>
    <t>3040500023539</t>
  </si>
  <si>
    <t>362285</t>
  </si>
  <si>
    <t>Varmtformet emnerør Sømløs E470 EN 10294-1 Ø50x5</t>
  </si>
  <si>
    <t>3040630023539</t>
  </si>
  <si>
    <t>362822</t>
  </si>
  <si>
    <t>Varmtformet emnerør Sømløs E470 EN 10294-1 Ø63 Ø40</t>
  </si>
  <si>
    <t>3052001035559</t>
  </si>
  <si>
    <t>3517687</t>
  </si>
  <si>
    <t>1012400035-8</t>
  </si>
  <si>
    <t>U1-1038401718</t>
  </si>
  <si>
    <t>4001001421090</t>
  </si>
  <si>
    <t>Sætskrue DIN 933 M10*90 A4</t>
  </si>
  <si>
    <t>1028300052</t>
  </si>
  <si>
    <t>1012400018-1</t>
  </si>
  <si>
    <t>U1-1015200315</t>
  </si>
  <si>
    <t>3051208135556</t>
  </si>
  <si>
    <t>799270</t>
  </si>
  <si>
    <t>U1-1038401719</t>
  </si>
  <si>
    <t>U1-1038401720</t>
  </si>
  <si>
    <t>1038401721-1</t>
  </si>
  <si>
    <t>U1-1029200091</t>
  </si>
  <si>
    <t>1016500218</t>
  </si>
  <si>
    <t>1016500219</t>
  </si>
  <si>
    <t>1038401721-2</t>
  </si>
  <si>
    <t>1081400030-1</t>
  </si>
  <si>
    <t>U1-1081400031</t>
  </si>
  <si>
    <t>1081400031-1</t>
  </si>
  <si>
    <t>U1-1038401723</t>
  </si>
  <si>
    <t>U1-1038401722</t>
  </si>
  <si>
    <t>U1-1038401725</t>
  </si>
  <si>
    <t>3140500030440</t>
  </si>
  <si>
    <t>1405000150</t>
  </si>
  <si>
    <t>U1-1071500012</t>
  </si>
  <si>
    <t>U1-1038401543</t>
  </si>
  <si>
    <t>1038401539-1</t>
  </si>
  <si>
    <t>1038401540-1</t>
  </si>
  <si>
    <t>U1-1038401541</t>
  </si>
  <si>
    <t>U1-1038401542</t>
  </si>
  <si>
    <t>U1-1073100003-7</t>
  </si>
  <si>
    <t>U1-1073100003-6</t>
  </si>
  <si>
    <t>3050453423558</t>
  </si>
  <si>
    <t>5707157932035</t>
  </si>
  <si>
    <t>Koldformede S235 JRH EN 10219</t>
  </si>
  <si>
    <t>U1-1038401726</t>
  </si>
  <si>
    <t>1021901136-2</t>
  </si>
  <si>
    <t>1021901136-3</t>
  </si>
  <si>
    <t>U1-1038401724</t>
  </si>
  <si>
    <t>1073400290</t>
  </si>
  <si>
    <t>1073400291</t>
  </si>
  <si>
    <t>1073400292</t>
  </si>
  <si>
    <t>3060800223500</t>
  </si>
  <si>
    <t>820068</t>
  </si>
  <si>
    <t>Vinkelstål S235JR / S275JR EN 10025:2-2004</t>
  </si>
  <si>
    <t>U1-1015100972</t>
  </si>
  <si>
    <t>U1-1038401731</t>
  </si>
  <si>
    <t>U1-1038401727</t>
  </si>
  <si>
    <t>1038401729-4</t>
  </si>
  <si>
    <t>U1-1038401734</t>
  </si>
  <si>
    <t>U1-1038401739</t>
  </si>
  <si>
    <t>U1-1038401745</t>
  </si>
  <si>
    <t>U1-1038401733</t>
  </si>
  <si>
    <t>U1-1038401744</t>
  </si>
  <si>
    <t>U1-1038401740</t>
  </si>
  <si>
    <t>U1-1038401741</t>
  </si>
  <si>
    <t>U1-1038401746</t>
  </si>
  <si>
    <t>U1-1038401747</t>
  </si>
  <si>
    <t>U1-1038401748</t>
  </si>
  <si>
    <t>U1-1038401732</t>
  </si>
  <si>
    <t>U1-1038401729</t>
  </si>
  <si>
    <t>U1-1038401737</t>
  </si>
  <si>
    <t>U1-1038401738</t>
  </si>
  <si>
    <t>U1-1038401735</t>
  </si>
  <si>
    <t>U1-1038401736</t>
  </si>
  <si>
    <t>1021901138</t>
  </si>
  <si>
    <t>1021901139</t>
  </si>
  <si>
    <t>1021901141</t>
  </si>
  <si>
    <t>3092001027500</t>
  </si>
  <si>
    <t>432138</t>
  </si>
  <si>
    <t>Bjælke IPE S275</t>
  </si>
  <si>
    <t>1021901140</t>
  </si>
  <si>
    <t>1021901142</t>
  </si>
  <si>
    <t>1021901143</t>
  </si>
  <si>
    <t>U1-1081400027</t>
  </si>
  <si>
    <t>U1-1081400028</t>
  </si>
  <si>
    <t>U1-1038401750</t>
  </si>
  <si>
    <t>U1-1038401750-2</t>
  </si>
  <si>
    <t>3020202023542</t>
  </si>
  <si>
    <t>420166</t>
  </si>
  <si>
    <t>3020303023542</t>
  </si>
  <si>
    <t>420208</t>
  </si>
  <si>
    <t>3030180023554</t>
  </si>
  <si>
    <t>426676</t>
  </si>
  <si>
    <t>3050600035558</t>
  </si>
  <si>
    <t>3052001035558</t>
  </si>
  <si>
    <t>1070051</t>
  </si>
  <si>
    <t>U1-1038401751</t>
  </si>
  <si>
    <t>U1-1080300002-1</t>
  </si>
  <si>
    <t>U1-1038401753</t>
  </si>
  <si>
    <t>1032500138</t>
  </si>
  <si>
    <t>U1-1038401752</t>
  </si>
  <si>
    <t>699412478</t>
  </si>
  <si>
    <t>saninr. 412478</t>
  </si>
  <si>
    <t>Tente hjul, drejelig med bremse</t>
  </si>
  <si>
    <t>699783217</t>
  </si>
  <si>
    <t>Sani nr. 783217</t>
  </si>
  <si>
    <t>Tente hjul, drejelig på plade</t>
  </si>
  <si>
    <t>U1-1081400030</t>
  </si>
  <si>
    <t>U1-1038401762</t>
  </si>
  <si>
    <t>U1-1038401765</t>
  </si>
  <si>
    <t>U1-1038401766</t>
  </si>
  <si>
    <t>3050801335558</t>
  </si>
  <si>
    <t>1070069</t>
  </si>
  <si>
    <t>1005401020</t>
  </si>
  <si>
    <t>U1-1038401768</t>
  </si>
  <si>
    <t>U1-1081400032</t>
  </si>
  <si>
    <t>U1-1081400033</t>
  </si>
  <si>
    <t>U1-1081400034</t>
  </si>
  <si>
    <t>U1-1081400040</t>
  </si>
  <si>
    <t>U1-1081400041</t>
  </si>
  <si>
    <t>U1-1038401778</t>
  </si>
  <si>
    <t>U1-1038401769</t>
  </si>
  <si>
    <t>U1-1081400035</t>
  </si>
  <si>
    <t>U1-1081400036</t>
  </si>
  <si>
    <t>U1-1081400037</t>
  </si>
  <si>
    <t>U1-1081400038</t>
  </si>
  <si>
    <t>U1-1081400039</t>
  </si>
  <si>
    <t>U1-1081400042</t>
  </si>
  <si>
    <t>U1-1081400043</t>
  </si>
  <si>
    <t>U1-1081400044</t>
  </si>
  <si>
    <t>U1-1081400045</t>
  </si>
  <si>
    <t>U1-1081400046</t>
  </si>
  <si>
    <t>U1-1081400048</t>
  </si>
  <si>
    <t>U1-1081400049</t>
  </si>
  <si>
    <t>U1-1081400056</t>
  </si>
  <si>
    <t>U1-1081400047</t>
  </si>
  <si>
    <t>U1-1081400050</t>
  </si>
  <si>
    <t>U1-1081400051</t>
  </si>
  <si>
    <t>U1-1081400052</t>
  </si>
  <si>
    <t>U1-1081400053</t>
  </si>
  <si>
    <t>U1-1081400054</t>
  </si>
  <si>
    <t>U1-1081400055</t>
  </si>
  <si>
    <t>1081400033-1</t>
  </si>
  <si>
    <t>1081400034-1</t>
  </si>
  <si>
    <t>U1-1081400073</t>
  </si>
  <si>
    <t>1081400032-1</t>
  </si>
  <si>
    <t>1081400035-1</t>
  </si>
  <si>
    <t>U1-1081400017</t>
  </si>
  <si>
    <t>U1-1081400016</t>
  </si>
  <si>
    <t>U1-1038401773</t>
  </si>
  <si>
    <t>U1-1038401775</t>
  </si>
  <si>
    <t>1081400036-1</t>
  </si>
  <si>
    <t>U1-1038401776</t>
  </si>
  <si>
    <t>1081400037-1</t>
  </si>
  <si>
    <t>1081400038-1</t>
  </si>
  <si>
    <t>1081400039-1</t>
  </si>
  <si>
    <t>1081400040-1</t>
  </si>
  <si>
    <t>U1-1081400071</t>
  </si>
  <si>
    <t>1081400071-1</t>
  </si>
  <si>
    <t>U1-1081400020</t>
  </si>
  <si>
    <t>U1-1081400019</t>
  </si>
  <si>
    <t>U1-1081400018</t>
  </si>
  <si>
    <t>U1-1081400023</t>
  </si>
  <si>
    <t>U1-1081400025</t>
  </si>
  <si>
    <t>U1-1081400001</t>
  </si>
  <si>
    <t>U1-1081400022</t>
  </si>
  <si>
    <t>U1-1081400024</t>
  </si>
  <si>
    <t>U1-1081400021</t>
  </si>
  <si>
    <t>U1-1038401772</t>
  </si>
  <si>
    <t>69100003</t>
  </si>
  <si>
    <t>8016445000255</t>
  </si>
  <si>
    <t>U1-1038401774</t>
  </si>
  <si>
    <t>U1-1038401777</t>
  </si>
  <si>
    <t>U1-1080500016</t>
  </si>
  <si>
    <t>U1-1080500017</t>
  </si>
  <si>
    <t>U1-1080500014</t>
  </si>
  <si>
    <t>U1-1080500015</t>
  </si>
  <si>
    <t>4400800111030</t>
  </si>
  <si>
    <t>FH-M8-30ZI</t>
  </si>
  <si>
    <t>4400801230030</t>
  </si>
  <si>
    <t>FH4-M8-30</t>
  </si>
  <si>
    <t>U1-1038401419</t>
  </si>
  <si>
    <t>1038401421</t>
  </si>
  <si>
    <t>1038401420</t>
  </si>
  <si>
    <t>U2-1015100872</t>
  </si>
  <si>
    <t>U1-1007000472</t>
  </si>
  <si>
    <t>U1-1015100873</t>
  </si>
  <si>
    <t>1038401422</t>
  </si>
  <si>
    <t>Design Møbler</t>
  </si>
  <si>
    <t>U1-1038401423</t>
  </si>
  <si>
    <t>1043500010</t>
  </si>
  <si>
    <t>TL Maskinfabrik ApS</t>
  </si>
  <si>
    <t>U1-1074100035</t>
  </si>
  <si>
    <t>U1-1074100037</t>
  </si>
  <si>
    <t>3040891023534</t>
  </si>
  <si>
    <t>373415</t>
  </si>
  <si>
    <t>1005501074-3</t>
  </si>
  <si>
    <t>U1-1020302650</t>
  </si>
  <si>
    <t>4440351250014</t>
  </si>
  <si>
    <t>BSO4-3.5M3-14</t>
  </si>
  <si>
    <t>U1-1064700264</t>
  </si>
  <si>
    <t>U1-1038401425</t>
  </si>
  <si>
    <t>U1-1038401426</t>
  </si>
  <si>
    <t>U1-1038401447</t>
  </si>
  <si>
    <t>U1-1038401448</t>
  </si>
  <si>
    <t>1038401450-1</t>
  </si>
  <si>
    <t>U1-1038401451</t>
  </si>
  <si>
    <t>U1-1073400027-21</t>
  </si>
  <si>
    <t>U1-1038401452</t>
  </si>
  <si>
    <t>U1-1038401453</t>
  </si>
  <si>
    <t>U1-1038401454</t>
  </si>
  <si>
    <t>1038401546-1</t>
  </si>
  <si>
    <t>1038401548-1</t>
  </si>
  <si>
    <t>U1-1038401550</t>
  </si>
  <si>
    <t>U1-1038401536</t>
  </si>
  <si>
    <t>U1-1038401535</t>
  </si>
  <si>
    <t>U1-1038401462</t>
  </si>
  <si>
    <t>U1-1023200197</t>
  </si>
  <si>
    <t>U1-1015100894</t>
  </si>
  <si>
    <t>U1-1073400027-22</t>
  </si>
  <si>
    <t>U1-1073100003</t>
  </si>
  <si>
    <t>U1-1015100886</t>
  </si>
  <si>
    <t>3020080823554</t>
  </si>
  <si>
    <t>367896</t>
  </si>
  <si>
    <t>1025000081</t>
  </si>
  <si>
    <t>1025000082</t>
  </si>
  <si>
    <t>1025000083</t>
  </si>
  <si>
    <t>1025000084</t>
  </si>
  <si>
    <t>1025000087</t>
  </si>
  <si>
    <t>1025000088</t>
  </si>
  <si>
    <t>1025000089</t>
  </si>
  <si>
    <t>1025000090</t>
  </si>
  <si>
    <t>1025000091</t>
  </si>
  <si>
    <t>1025000078</t>
  </si>
  <si>
    <t>1025000079</t>
  </si>
  <si>
    <t>1025000080</t>
  </si>
  <si>
    <t>1025000085</t>
  </si>
  <si>
    <t>1025000086</t>
  </si>
  <si>
    <t>U1-1070400008-2</t>
  </si>
  <si>
    <t>U1-1070400008-3</t>
  </si>
  <si>
    <t>1070400008-1</t>
  </si>
  <si>
    <t>U2-1070400008</t>
  </si>
  <si>
    <t>62412035</t>
  </si>
  <si>
    <t>501306005035</t>
  </si>
  <si>
    <t>3040420023534</t>
  </si>
  <si>
    <t>1345875</t>
  </si>
  <si>
    <t>1070400008-4</t>
  </si>
  <si>
    <t>U1-1038401528</t>
  </si>
  <si>
    <t>U1-1038401529</t>
  </si>
  <si>
    <t>U1-1074400006</t>
  </si>
  <si>
    <t>U1-1020302658</t>
  </si>
  <si>
    <t>U1-1020302656</t>
  </si>
  <si>
    <t>U1-1038400820</t>
  </si>
  <si>
    <t>3050501023526</t>
  </si>
  <si>
    <t>424119</t>
  </si>
  <si>
    <t>654533</t>
  </si>
  <si>
    <t>3050503035558</t>
  </si>
  <si>
    <t>415463</t>
  </si>
  <si>
    <t>3040480023534</t>
  </si>
  <si>
    <t>1345883</t>
  </si>
  <si>
    <t>U1-1038401480</t>
  </si>
  <si>
    <t>U1-1038401481</t>
  </si>
  <si>
    <t>U1-1015100867</t>
  </si>
  <si>
    <t>U1-1038401411</t>
  </si>
  <si>
    <t>U1-1004700414</t>
  </si>
  <si>
    <t>U1-1004700415</t>
  </si>
  <si>
    <t>1015100919-15</t>
  </si>
  <si>
    <t>U1-1004700416</t>
  </si>
  <si>
    <t>U1-1004700417</t>
  </si>
  <si>
    <t>U1-1004700418</t>
  </si>
  <si>
    <t>3130250030110</t>
  </si>
  <si>
    <t>640714</t>
  </si>
  <si>
    <t>U1-1004700420</t>
  </si>
  <si>
    <t>U1-1004700421</t>
  </si>
  <si>
    <t>U1-1038401553</t>
  </si>
  <si>
    <t>U1-1004700419</t>
  </si>
  <si>
    <t>U1-1004700422</t>
  </si>
  <si>
    <t>U1-1004700423</t>
  </si>
  <si>
    <t>U1-1004700424</t>
  </si>
  <si>
    <t>1004700420-1</t>
  </si>
  <si>
    <t>1004700420-2</t>
  </si>
  <si>
    <t>3040511035534</t>
  </si>
  <si>
    <t>JRRH5140</t>
  </si>
  <si>
    <t>1038401553-3</t>
  </si>
  <si>
    <t>U1-1004700425</t>
  </si>
  <si>
    <t>U1-1038401554</t>
  </si>
  <si>
    <t>U1-1038401555</t>
  </si>
  <si>
    <t>U1-1038401556</t>
  </si>
  <si>
    <t>69555158</t>
  </si>
  <si>
    <t>7925510500</t>
  </si>
  <si>
    <t>Fyns Kran Udstyr</t>
  </si>
  <si>
    <t>68560316</t>
  </si>
  <si>
    <t>218-9303</t>
  </si>
  <si>
    <t>Hængsel 60x60 rustfri 316</t>
  </si>
  <si>
    <t>U1-1004700426</t>
  </si>
  <si>
    <t>1004700426-1</t>
  </si>
  <si>
    <t>1009900275-1</t>
  </si>
  <si>
    <t>U1-1026500769</t>
  </si>
  <si>
    <t>U1-1026500778</t>
  </si>
  <si>
    <t>U1-1026500779</t>
  </si>
  <si>
    <t>U1-1026500790</t>
  </si>
  <si>
    <t>U1-1026500794</t>
  </si>
  <si>
    <t>U1-1026500795</t>
  </si>
  <si>
    <t>U1-1026500772</t>
  </si>
  <si>
    <t>U1-1026500773</t>
  </si>
  <si>
    <t>U1-1026500774</t>
  </si>
  <si>
    <t>U1-1026500775</t>
  </si>
  <si>
    <t>U1-1026500777</t>
  </si>
  <si>
    <t>U1-1026500782</t>
  </si>
  <si>
    <t>U1-1026500776</t>
  </si>
  <si>
    <t>U1-1026500781</t>
  </si>
  <si>
    <t>U1-1026500783</t>
  </si>
  <si>
    <t>U1-1026500784</t>
  </si>
  <si>
    <t>U1-1026500785</t>
  </si>
  <si>
    <t>U1-1026500796</t>
  </si>
  <si>
    <t>U1-1026500780</t>
  </si>
  <si>
    <t>U1-1026500806</t>
  </si>
  <si>
    <t>U1-1026500807</t>
  </si>
  <si>
    <t>U1-1026500808</t>
  </si>
  <si>
    <t>U1-1026500810</t>
  </si>
  <si>
    <t>U1-1026500812</t>
  </si>
  <si>
    <t>U1-1026500798</t>
  </si>
  <si>
    <t>U1-1026500800</t>
  </si>
  <si>
    <t>U1-1026500801</t>
  </si>
  <si>
    <t>U1-1007000492-4</t>
  </si>
  <si>
    <t>U1-1026500804</t>
  </si>
  <si>
    <t>U1-1026500811</t>
  </si>
  <si>
    <t>U1-1010800264</t>
  </si>
  <si>
    <t>Granly Diesel</t>
  </si>
  <si>
    <t>1010800264-1</t>
  </si>
  <si>
    <t>U1-1038401568</t>
  </si>
  <si>
    <t>U1-1038401569</t>
  </si>
  <si>
    <t>1038401577-1</t>
  </si>
  <si>
    <t>U1-1038401456</t>
  </si>
  <si>
    <t>U1-1038401457</t>
  </si>
  <si>
    <t>U1-1038401458</t>
  </si>
  <si>
    <t>U1-1038401459</t>
  </si>
  <si>
    <t>U1-1026500786</t>
  </si>
  <si>
    <t>U1-1026500787</t>
  </si>
  <si>
    <t>U1-1038401455</t>
  </si>
  <si>
    <t>U1-1026500788</t>
  </si>
  <si>
    <t>U1-1026500789</t>
  </si>
  <si>
    <t>U1-1026500792</t>
  </si>
  <si>
    <t>U1-1007000492</t>
  </si>
  <si>
    <t>U1-1026500793</t>
  </si>
  <si>
    <t>3140150130480</t>
  </si>
  <si>
    <t>3140150131680</t>
  </si>
  <si>
    <t>U1-1038401527</t>
  </si>
  <si>
    <t>U1-1038401526</t>
  </si>
  <si>
    <t>U1-1073400137</t>
  </si>
  <si>
    <t>U1-1073400136</t>
  </si>
  <si>
    <t>U1-1073400139</t>
  </si>
  <si>
    <t>U1-1073400138</t>
  </si>
  <si>
    <t>U1-1038401463</t>
  </si>
  <si>
    <t>U1-1038401466</t>
  </si>
  <si>
    <t>3050504423558</t>
  </si>
  <si>
    <t>JREU5440Z</t>
  </si>
  <si>
    <t>U1-1026500748</t>
  </si>
  <si>
    <t>U1-1026500749</t>
  </si>
  <si>
    <t>U1-1026500750</t>
  </si>
  <si>
    <t>U1-1026500758</t>
  </si>
  <si>
    <t>U1-1026500759</t>
  </si>
  <si>
    <t>U1-1026500762</t>
  </si>
  <si>
    <t>U1-1007000492-5</t>
  </si>
  <si>
    <t>U1-1026500802</t>
  </si>
  <si>
    <t>1007000492-6</t>
  </si>
  <si>
    <t>1007000492-7</t>
  </si>
  <si>
    <t>U1-1026500803</t>
  </si>
  <si>
    <t>U1-1026500754</t>
  </si>
  <si>
    <t>U1-1026500761</t>
  </si>
  <si>
    <t>U1-1026500763</t>
  </si>
  <si>
    <t>U1-1026500764</t>
  </si>
  <si>
    <t>U1-1026500765</t>
  </si>
  <si>
    <t>U1-1026500791</t>
  </si>
  <si>
    <t>U1-1026500797</t>
  </si>
  <si>
    <t>U1-1026500799</t>
  </si>
  <si>
    <t>U1-1026500809</t>
  </si>
  <si>
    <t>U1-1026500805</t>
  </si>
  <si>
    <t>U1-1026500813</t>
  </si>
  <si>
    <t>69000003</t>
  </si>
  <si>
    <t>U1-1074100039-1</t>
  </si>
  <si>
    <t>69100002</t>
  </si>
  <si>
    <t>8016445000163</t>
  </si>
  <si>
    <t>U1-1038401584</t>
  </si>
  <si>
    <t>U1-1038401588</t>
  </si>
  <si>
    <t>U1-1038401561</t>
  </si>
  <si>
    <t>U1-1038401563</t>
  </si>
  <si>
    <t>U1-1038401562</t>
  </si>
  <si>
    <t>1077000023</t>
  </si>
  <si>
    <t>U1-1077000023</t>
  </si>
  <si>
    <t>62334150</t>
  </si>
  <si>
    <t>1127547</t>
  </si>
  <si>
    <t>62411150</t>
  </si>
  <si>
    <t>563908</t>
  </si>
  <si>
    <t>3030250023554</t>
  </si>
  <si>
    <t>426726</t>
  </si>
  <si>
    <t>U1-1038401460</t>
  </si>
  <si>
    <t>U1-1038401461</t>
  </si>
  <si>
    <t>1819663</t>
  </si>
  <si>
    <t>U1-1073100002</t>
  </si>
  <si>
    <t>3020201223554</t>
  </si>
  <si>
    <t>546507</t>
  </si>
  <si>
    <t>1038401462-2</t>
  </si>
  <si>
    <t>1038401462-3</t>
  </si>
  <si>
    <t>U1-1015100891</t>
  </si>
  <si>
    <t>4000800021030</t>
  </si>
  <si>
    <t>1027994</t>
  </si>
  <si>
    <t>3050808043551</t>
  </si>
  <si>
    <t>414052</t>
  </si>
  <si>
    <t>1009901505-1</t>
  </si>
  <si>
    <t>1009901506-1</t>
  </si>
  <si>
    <t>U1-1000600445</t>
  </si>
  <si>
    <t>U1-1038401545</t>
  </si>
  <si>
    <t>1069800001</t>
  </si>
  <si>
    <t>3001069800100</t>
  </si>
  <si>
    <t>1069800100R00 Nylonrulle Excl. kuglelejer/montage</t>
  </si>
  <si>
    <t>U1-1008200126</t>
  </si>
  <si>
    <t>U1-1061500046</t>
  </si>
  <si>
    <t>1061500046-1</t>
  </si>
  <si>
    <t>1061500046-2</t>
  </si>
  <si>
    <t>U1-1038401474</t>
  </si>
  <si>
    <t>U1-1038401478</t>
  </si>
  <si>
    <t>U1-1073200011</t>
  </si>
  <si>
    <t>U1-1073200012</t>
  </si>
  <si>
    <t>U1-1073200013</t>
  </si>
  <si>
    <t>U1-1073200017</t>
  </si>
  <si>
    <t>U1-1073200014</t>
  </si>
  <si>
    <t>U1-1073200015</t>
  </si>
  <si>
    <t>U1-1073200018</t>
  </si>
  <si>
    <t>U1-1073200019</t>
  </si>
  <si>
    <t>U1-1073200023</t>
  </si>
  <si>
    <t>U1-1073200024</t>
  </si>
  <si>
    <t>U1-1073200025</t>
  </si>
  <si>
    <t>U1-1073200026</t>
  </si>
  <si>
    <t>U1-1073200027</t>
  </si>
  <si>
    <t>U1-1038401504</t>
  </si>
  <si>
    <t>1038401519</t>
  </si>
  <si>
    <t>U1-1038401521</t>
  </si>
  <si>
    <t>1038401520-1</t>
  </si>
  <si>
    <t>U1-1038401522</t>
  </si>
  <si>
    <t>1015200293-3</t>
  </si>
  <si>
    <t>80837</t>
  </si>
  <si>
    <t>Nissens Automotive A/S</t>
  </si>
  <si>
    <t>U1-1038401523</t>
  </si>
  <si>
    <t>3050500523558</t>
  </si>
  <si>
    <t>386813</t>
  </si>
  <si>
    <t>3050604023526</t>
  </si>
  <si>
    <t>424176</t>
  </si>
  <si>
    <t>U1-1038401439</t>
  </si>
  <si>
    <t>U1-1038401440</t>
  </si>
  <si>
    <t>1038401441-1</t>
  </si>
  <si>
    <t>U1-1074100008</t>
  </si>
  <si>
    <t>1038401443-1</t>
  </si>
  <si>
    <t>U1-1038401438</t>
  </si>
  <si>
    <t>U1-1004700399</t>
  </si>
  <si>
    <t>U1-1038401442</t>
  </si>
  <si>
    <t>U1-1020302622</t>
  </si>
  <si>
    <t>U1-1019800407</t>
  </si>
  <si>
    <t>3080404023542</t>
  </si>
  <si>
    <t>421446</t>
  </si>
  <si>
    <t>U1-1029100013</t>
  </si>
  <si>
    <t>U1-1038401500</t>
  </si>
  <si>
    <t>U1-1038401501</t>
  </si>
  <si>
    <t>U1-1038401502</t>
  </si>
  <si>
    <t>1038401504-1</t>
  </si>
  <si>
    <t>U1-1038400633</t>
  </si>
  <si>
    <t>U1-1074100001</t>
  </si>
  <si>
    <t>U1-1074100002</t>
  </si>
  <si>
    <t>1073400020</t>
  </si>
  <si>
    <t>1057800062-1</t>
  </si>
  <si>
    <t>3140200030420</t>
  </si>
  <si>
    <t>926725</t>
  </si>
  <si>
    <t>U1-1065200540</t>
  </si>
  <si>
    <t>U1-1038401494</t>
  </si>
  <si>
    <t>U1-1038401495</t>
  </si>
  <si>
    <t>U1-1074300027</t>
  </si>
  <si>
    <t>1074300027-1</t>
  </si>
  <si>
    <t>U1-1074300028</t>
  </si>
  <si>
    <t>U1-1074300029</t>
  </si>
  <si>
    <t>U1-1074300031</t>
  </si>
  <si>
    <t>U1-1020302626</t>
  </si>
  <si>
    <t>U1-1020302629</t>
  </si>
  <si>
    <t>U2-1020302635</t>
  </si>
  <si>
    <t>U1-1020302625</t>
  </si>
  <si>
    <t>U1-1020302630</t>
  </si>
  <si>
    <t>1038401463-6</t>
  </si>
  <si>
    <t>1038401463-7</t>
  </si>
  <si>
    <t>U1-1038401465</t>
  </si>
  <si>
    <t>U1-1038401472</t>
  </si>
  <si>
    <t>U1-1038401473</t>
  </si>
  <si>
    <t>U1-1038401467</t>
  </si>
  <si>
    <t>U1-1038401477</t>
  </si>
  <si>
    <t>U1-1020302639</t>
  </si>
  <si>
    <t>U1-1038401471</t>
  </si>
  <si>
    <t>U1-1061500047</t>
  </si>
  <si>
    <t>1061500047-1</t>
  </si>
  <si>
    <t>U1-1020302637</t>
  </si>
  <si>
    <t>U1-1020302638</t>
  </si>
  <si>
    <t>U1-1020302640</t>
  </si>
  <si>
    <t>U1-1020302641</t>
  </si>
  <si>
    <t>U1-1074300022</t>
  </si>
  <si>
    <t>3051206035558</t>
  </si>
  <si>
    <t>2489151</t>
  </si>
  <si>
    <t>U1-1038401492</t>
  </si>
  <si>
    <t>U1-1038401503-1</t>
  </si>
  <si>
    <t>1038401503-7</t>
  </si>
  <si>
    <t>1038401503-8</t>
  </si>
  <si>
    <t>U1-1074300014</t>
  </si>
  <si>
    <t>U1-1015100913</t>
  </si>
  <si>
    <t>1038401535-4</t>
  </si>
  <si>
    <t>1038401536</t>
  </si>
  <si>
    <t>U2-1077000003</t>
  </si>
  <si>
    <t>U2-1077000028</t>
  </si>
  <si>
    <t>U2-1077000001</t>
  </si>
  <si>
    <t>U1-1015100914</t>
  </si>
  <si>
    <t>U1-1073100010</t>
  </si>
  <si>
    <t>U1-1038401537</t>
  </si>
  <si>
    <t>U1-1038401538</t>
  </si>
  <si>
    <t>U1-1071500013</t>
  </si>
  <si>
    <t>U1-1073200016</t>
  </si>
  <si>
    <t>U1-1073200020</t>
  </si>
  <si>
    <t>U1-1073200021</t>
  </si>
  <si>
    <t>U1-1073200022</t>
  </si>
  <si>
    <t>U1-1073200028</t>
  </si>
  <si>
    <t>U1-1073200031</t>
  </si>
  <si>
    <t>U1-1073200038</t>
  </si>
  <si>
    <t>U1-1073200042</t>
  </si>
  <si>
    <t>U1-1073200037</t>
  </si>
  <si>
    <t>U1-1073200043</t>
  </si>
  <si>
    <t>U1-1073200029</t>
  </si>
  <si>
    <t>U1-1073200030</t>
  </si>
  <si>
    <t>U1-1073200032</t>
  </si>
  <si>
    <t>U1-1073200033</t>
  </si>
  <si>
    <t>U1-1073200034</t>
  </si>
  <si>
    <t>U1-1073200035</t>
  </si>
  <si>
    <t>U1-1073200036</t>
  </si>
  <si>
    <t>U1-1073200039</t>
  </si>
  <si>
    <t>U1-1073200040</t>
  </si>
  <si>
    <t>U1-1073200041</t>
  </si>
  <si>
    <t>U1-1076000002</t>
  </si>
  <si>
    <t>U1-1077000026</t>
  </si>
  <si>
    <t>Staalvest</t>
  </si>
  <si>
    <t>U1-1073400048</t>
  </si>
  <si>
    <t>U1-1073400049</t>
  </si>
  <si>
    <t>1004700413-1</t>
  </si>
  <si>
    <t>U1-1004700428</t>
  </si>
  <si>
    <t>U1-1038401558</t>
  </si>
  <si>
    <t>3050503123558</t>
  </si>
  <si>
    <t>542290</t>
  </si>
  <si>
    <t>U1-1038401559</t>
  </si>
  <si>
    <t>U1-1038401560</t>
  </si>
  <si>
    <t>U1-1004700413</t>
  </si>
  <si>
    <t>U1-1038401567</t>
  </si>
  <si>
    <t>U1-1038401570</t>
  </si>
  <si>
    <t>U1-1038401572</t>
  </si>
  <si>
    <t>U1-1038401573</t>
  </si>
  <si>
    <t>U1-1038401574</t>
  </si>
  <si>
    <t>1038401576-1</t>
  </si>
  <si>
    <t>1038401578-9</t>
  </si>
  <si>
    <t>U1-1038401575</t>
  </si>
  <si>
    <t>U1-1038401577</t>
  </si>
  <si>
    <t>U1-1038401578-19</t>
  </si>
  <si>
    <t>U1-1038401800</t>
  </si>
  <si>
    <t>1019200137</t>
  </si>
  <si>
    <t>Pakkes på hver sin palle og adskil pr. 20 stk.</t>
  </si>
  <si>
    <t>1019200140</t>
  </si>
  <si>
    <t>1043500029</t>
  </si>
  <si>
    <t>underværktøjet.</t>
  </si>
  <si>
    <t>1043500030</t>
  </si>
  <si>
    <t>1057600003</t>
  </si>
  <si>
    <t>1070400022</t>
  </si>
  <si>
    <t>50 stk 203-30-251119</t>
  </si>
  <si>
    <t>1077200001</t>
  </si>
  <si>
    <t>Leveres uden optræk</t>
  </si>
  <si>
    <t>1077200003</t>
  </si>
  <si>
    <t>1077200004</t>
  </si>
  <si>
    <t>Elwis nr. 973480 Ø1258/1172mm_____</t>
  </si>
  <si>
    <t>Elwis nr. 973480 Ø1258/1172mm_______</t>
  </si>
  <si>
    <t>bukker med beskyttelsesgummi i</t>
  </si>
  <si>
    <t>hånteres med hansker og pakkes med foam</t>
  </si>
  <si>
    <t>25 stk 202-30-251119 spejlet</t>
  </si>
  <si>
    <t>Rethed efter buk i længde +-1mm</t>
  </si>
  <si>
    <t>1012400037</t>
  </si>
  <si>
    <t>Elwis nr. 973430 Ø930/878mm________</t>
  </si>
  <si>
    <t>Elwis nr. 973430 Ø930/878mm_________</t>
  </si>
  <si>
    <t>Kunden returnerer emnerne som vi</t>
  </si>
  <si>
    <t>Slibes med Filt K240 en side</t>
  </si>
  <si>
    <t>25 stk 202-30-251119</t>
  </si>
  <si>
    <t>Buk kontroleres med bukkeskabelon</t>
  </si>
  <si>
    <t>1083000001</t>
  </si>
  <si>
    <t>70 amp. med puls rotation 9</t>
  </si>
  <si>
    <t>1000500281L</t>
  </si>
  <si>
    <t>Pakkes 50 stk i papkasse</t>
  </si>
  <si>
    <t>1001700533</t>
  </si>
  <si>
    <t>med foam i mellem</t>
  </si>
  <si>
    <t>1001700534</t>
  </si>
  <si>
    <t>3.1 certifikat med fuld sporbarhed</t>
  </si>
  <si>
    <t>med fuld sporbarhed</t>
  </si>
  <si>
    <t>1007000576</t>
  </si>
  <si>
    <t>TPS900173-ver. 15, 6.4</t>
  </si>
  <si>
    <t>1007000577</t>
  </si>
  <si>
    <t>1010100099</t>
  </si>
  <si>
    <t>da materiale bestilles på fix-mål</t>
  </si>
  <si>
    <t>Døre Mærkes med tal</t>
  </si>
  <si>
    <t>Elwis nr. 973428 Ø1051/990mm_______</t>
  </si>
  <si>
    <t>Elwis nr. 973429 Ø795/750mm_________</t>
  </si>
  <si>
    <t>kunden, som klæber deres folie på.</t>
  </si>
  <si>
    <t>Kantafrundes begge sider</t>
  </si>
  <si>
    <t>25 stk 201-30-251119</t>
  </si>
  <si>
    <t>på Costa inden Fladder</t>
  </si>
  <si>
    <t>inkl. levering ved Galvano</t>
  </si>
  <si>
    <t>1005400579</t>
  </si>
  <si>
    <t>fladders kun gratside</t>
  </si>
  <si>
    <t>1001700282</t>
  </si>
  <si>
    <t>PAS PÅ KAN VENDES FORKERT</t>
  </si>
  <si>
    <t>4083000032000</t>
  </si>
  <si>
    <t>Købes hos PAJO</t>
  </si>
  <si>
    <t>1001700385</t>
  </si>
  <si>
    <t>Prøves med 445000S</t>
  </si>
  <si>
    <t>1024300005</t>
  </si>
  <si>
    <t>Kontrolrapport udfyldes og sendes med</t>
  </si>
  <si>
    <t>1073100002</t>
  </si>
  <si>
    <t>Ral 9005 Struktur</t>
  </si>
  <si>
    <t>Krabbe skilte Høgevej 8 6705 Esbjerg Ø</t>
  </si>
  <si>
    <t>1013102454L</t>
  </si>
  <si>
    <t>12 stk. på en plade</t>
  </si>
  <si>
    <t>Pakkes 40-44 stk.pr.palle</t>
  </si>
  <si>
    <t>30100400235124</t>
  </si>
  <si>
    <t>Længdetolerance +0/-1</t>
  </si>
  <si>
    <t>1073100004</t>
  </si>
  <si>
    <t>Slibes pænt efter svejs med filtskive</t>
  </si>
  <si>
    <t>opsprøjt fra laser må gerne fjernes</t>
  </si>
  <si>
    <t>Bemærk skal afdækkes</t>
  </si>
  <si>
    <t>1011200021</t>
  </si>
  <si>
    <t>Buk kun pos 12+13+14</t>
  </si>
  <si>
    <t>1007000546</t>
  </si>
  <si>
    <t>Pris ved samtidig skæring af D1815469</t>
  </si>
  <si>
    <t>Sendes til Protech i Skive</t>
  </si>
  <si>
    <t>1078000039</t>
  </si>
  <si>
    <t>1004700254</t>
  </si>
  <si>
    <t>Vibrationsafgrates efter svejs</t>
  </si>
  <si>
    <t>1024300002</t>
  </si>
  <si>
    <t>Målerapport leveres med</t>
  </si>
  <si>
    <t>1072900001L</t>
  </si>
  <si>
    <t>Pakkes i 3 kasser</t>
  </si>
  <si>
    <t>S355J2 max cev 0,43</t>
  </si>
  <si>
    <t>1020302449</t>
  </si>
  <si>
    <t>Bejdses af Gantech</t>
  </si>
  <si>
    <t>Emnerne laserskæres og sendes til</t>
  </si>
  <si>
    <t>Sandblæst og Metaliseret i.h.t.</t>
  </si>
  <si>
    <t>1000402582</t>
  </si>
  <si>
    <t>Bukkes med prebend</t>
  </si>
  <si>
    <t>1024300084</t>
  </si>
  <si>
    <t>Målerapport medsendes</t>
  </si>
  <si>
    <t>Pakkes i hver sin kasse</t>
  </si>
  <si>
    <t>1013102416</t>
  </si>
  <si>
    <t>Emne dyb-bedsjes, så gear ikke bliver bejdset</t>
  </si>
  <si>
    <t>1061000006</t>
  </si>
  <si>
    <t>Skal unloades fra laser på palle</t>
  </si>
  <si>
    <t>1072900001</t>
  </si>
  <si>
    <t>1083500001L</t>
  </si>
  <si>
    <t>Runde kanter + Filt</t>
  </si>
  <si>
    <t>Elwis nr. 973428 Ø1051/990mm________</t>
  </si>
  <si>
    <t>Skal afdækkes</t>
  </si>
  <si>
    <t>1 sæt består af:</t>
  </si>
  <si>
    <t>Bemærk! skal afdækkes</t>
  </si>
  <si>
    <t>1073100003</t>
  </si>
  <si>
    <t>1005400930</t>
  </si>
  <si>
    <t>1004700119-13</t>
  </si>
  <si>
    <t>Kontrolere det kan gå i teleben</t>
  </si>
  <si>
    <t>1007000436</t>
  </si>
  <si>
    <t>Heat.nr.graveres</t>
  </si>
  <si>
    <t>1007000477</t>
  </si>
  <si>
    <t>1007000478</t>
  </si>
  <si>
    <t>1007000479</t>
  </si>
  <si>
    <t>1007000480</t>
  </si>
  <si>
    <t>1007000481</t>
  </si>
  <si>
    <t>Heat.nr.Graveres</t>
  </si>
  <si>
    <t>63 stk på mellemformat</t>
  </si>
  <si>
    <t>1001700346</t>
  </si>
  <si>
    <t>Prøves på kasse 405613RF</t>
  </si>
  <si>
    <t>Sendes til Protech, Skive</t>
  </si>
  <si>
    <t>1078000041</t>
  </si>
  <si>
    <t>1000500281</t>
  </si>
  <si>
    <t>Skal pakkes i kasser á 50 stk.</t>
  </si>
  <si>
    <t>S355J2 max cev 0,43 3.1 certifikat</t>
  </si>
  <si>
    <t>1038400253</t>
  </si>
  <si>
    <t>1038400252</t>
  </si>
  <si>
    <t>Microturn levere rør</t>
  </si>
  <si>
    <t>1001700541</t>
  </si>
  <si>
    <t>Pakkes i 2 lag med 16 stk. i hver lag</t>
  </si>
  <si>
    <t>1001700531</t>
  </si>
  <si>
    <t>1001700542</t>
  </si>
  <si>
    <t>1083500002L</t>
  </si>
  <si>
    <t>1083500003L</t>
  </si>
  <si>
    <t>1083500004L</t>
  </si>
  <si>
    <t>1083500005L</t>
  </si>
  <si>
    <t>1083500006L</t>
  </si>
  <si>
    <t>1083500007L</t>
  </si>
  <si>
    <t>1083500008L</t>
  </si>
  <si>
    <t>1083500009L</t>
  </si>
  <si>
    <t>1083500010L</t>
  </si>
  <si>
    <t>1083500011L</t>
  </si>
  <si>
    <t>1083500012L</t>
  </si>
  <si>
    <t>1083500013L</t>
  </si>
  <si>
    <t>1083500014L</t>
  </si>
  <si>
    <t>1083500015L</t>
  </si>
  <si>
    <t>1083500016L</t>
  </si>
  <si>
    <t>1083500017L</t>
  </si>
  <si>
    <t>1083500018L</t>
  </si>
  <si>
    <t>1083500019L</t>
  </si>
  <si>
    <t>1083500020L</t>
  </si>
  <si>
    <t>1083500021L</t>
  </si>
  <si>
    <t>1083500022L</t>
  </si>
  <si>
    <t>1083500023L</t>
  </si>
  <si>
    <t>1001701179</t>
  </si>
  <si>
    <t>Skal passe på 405677RF</t>
  </si>
  <si>
    <t>1084200001</t>
  </si>
  <si>
    <t>Svejsning slibes</t>
  </si>
  <si>
    <t>1083500024L</t>
  </si>
  <si>
    <t>1083500025L</t>
  </si>
  <si>
    <t>1083500026L</t>
  </si>
  <si>
    <t>1073100014</t>
  </si>
  <si>
    <t>der må ikke slibes på svejsninger</t>
  </si>
  <si>
    <t>1007000661</t>
  </si>
  <si>
    <t>NDT EN 1090-2 VT 100% MPI 0%</t>
  </si>
  <si>
    <t>1013300024</t>
  </si>
  <si>
    <t>300 sæt. 3 paller og 2000 kg.</t>
  </si>
  <si>
    <t>1001700778</t>
  </si>
  <si>
    <t>Skæres med Loop</t>
  </si>
  <si>
    <t>Leveringstid ca. 3 uger fra ordre,</t>
  </si>
  <si>
    <t>Rækkemærkater</t>
  </si>
  <si>
    <t>Karsten Søgaard Skriver</t>
  </si>
  <si>
    <t>Kristian Durr Larsen</t>
  </si>
  <si>
    <t>29 66 35 12</t>
  </si>
  <si>
    <t>Søren Tjørnelund</t>
  </si>
  <si>
    <t>Per Stisen ( vibrationsafg )</t>
  </si>
  <si>
    <t>20 94 96 32</t>
  </si>
  <si>
    <t>Dani-Tech indkøb</t>
  </si>
  <si>
    <t>4528 7261</t>
  </si>
  <si>
    <t>børge</t>
  </si>
  <si>
    <t>30 95 50 50</t>
  </si>
  <si>
    <t>20321082</t>
  </si>
  <si>
    <t>97 37 44 99</t>
  </si>
  <si>
    <t>Dina Trolle Backs</t>
  </si>
  <si>
    <t>21 68 89 37</t>
  </si>
  <si>
    <t>40 24 05 45</t>
  </si>
  <si>
    <t>Heinrich Poulsen Werge</t>
  </si>
  <si>
    <t>3692 6053</t>
  </si>
  <si>
    <t>40 11 80 02</t>
  </si>
  <si>
    <t>Jon Krüger Petersen</t>
  </si>
  <si>
    <t>2576 8749</t>
  </si>
  <si>
    <t>20 84 50 59</t>
  </si>
  <si>
    <t>Morten Due</t>
  </si>
  <si>
    <t>7382 0818</t>
  </si>
  <si>
    <t>3025 5191</t>
  </si>
  <si>
    <t>Kim Mekawi</t>
  </si>
  <si>
    <t>40 17 90 98</t>
  </si>
  <si>
    <t>Sine Stick Fasterholt</t>
  </si>
  <si>
    <t>7984 0363</t>
  </si>
  <si>
    <t>5138 8363</t>
  </si>
  <si>
    <t>7984 0730</t>
  </si>
  <si>
    <t>5339 6730</t>
  </si>
  <si>
    <t>21901239</t>
  </si>
  <si>
    <t>Martin Boye</t>
  </si>
  <si>
    <t>26 82 38 60</t>
  </si>
  <si>
    <t>Eileen Larsen</t>
  </si>
  <si>
    <t>43 86 83 28</t>
  </si>
  <si>
    <t>Kristian Vest Warming</t>
  </si>
  <si>
    <t>61209086</t>
  </si>
  <si>
    <t>Brian Kodal Hansen</t>
  </si>
  <si>
    <t>40 99 55 34</t>
  </si>
  <si>
    <t>Peter Hansen</t>
  </si>
  <si>
    <t>Jacob Lindholdt Rasmussen</t>
  </si>
  <si>
    <t>76 77 44 89</t>
  </si>
  <si>
    <t>51 20 31 01</t>
  </si>
  <si>
    <t>Bo Andersen</t>
  </si>
  <si>
    <t>76 88 16 23</t>
  </si>
  <si>
    <t>Rikke L Jakobsen</t>
  </si>
  <si>
    <t>96 280 213</t>
  </si>
  <si>
    <t>Hans Friis Hansen</t>
  </si>
  <si>
    <t>74 83 52 33</t>
  </si>
  <si>
    <t>Gustav Hansen</t>
  </si>
  <si>
    <t>25529878</t>
  </si>
  <si>
    <t>Anders W Larsen</t>
  </si>
  <si>
    <t>75198033</t>
  </si>
  <si>
    <t>53340805</t>
  </si>
  <si>
    <t>Bent Naldal</t>
  </si>
  <si>
    <t>21444396</t>
  </si>
  <si>
    <t>Thomas Kristiansen</t>
  </si>
  <si>
    <t>23689305</t>
  </si>
  <si>
    <t>Mick</t>
  </si>
  <si>
    <t>Teck Wee</t>
  </si>
  <si>
    <t>Flemming Buch</t>
  </si>
  <si>
    <t>Svend Erik Damm</t>
  </si>
  <si>
    <t>75 44 12 12</t>
  </si>
  <si>
    <t>40 11 88 12</t>
  </si>
  <si>
    <t>Jens Rasmussen</t>
  </si>
  <si>
    <t>20685282</t>
  </si>
  <si>
    <t>Jan Dyrsø Pedersen</t>
  </si>
  <si>
    <t>61 94 46 00</t>
  </si>
  <si>
    <t>Bookings</t>
  </si>
  <si>
    <t>79 18 79 70</t>
  </si>
  <si>
    <t>Tony H Lindberg</t>
  </si>
  <si>
    <t>79 18 79 25</t>
  </si>
  <si>
    <t>Jan Hübschmann</t>
  </si>
  <si>
    <t>20458712</t>
  </si>
  <si>
    <t>Simon Ørskov Nørum</t>
  </si>
  <si>
    <t>Oscar Vidal</t>
  </si>
  <si>
    <t>John Ellermann Jespersen</t>
  </si>
  <si>
    <t>79 57 10 13</t>
  </si>
  <si>
    <t>Jakob Brandt Ringive</t>
  </si>
  <si>
    <t>Kjeld Rasmussen</t>
  </si>
  <si>
    <t>51509544</t>
  </si>
  <si>
    <t>Maria Mastrantona</t>
  </si>
  <si>
    <t>0030-6972035892</t>
  </si>
  <si>
    <t>Ricco M. Niewick</t>
  </si>
  <si>
    <t>60 21 38 18</t>
  </si>
  <si>
    <t>Lau Wind</t>
  </si>
  <si>
    <t>Mikkel Fisker Laursen</t>
  </si>
  <si>
    <t>51 23 05 80</t>
  </si>
  <si>
    <t>Morten Fabrin</t>
  </si>
  <si>
    <t>87 80 21 14</t>
  </si>
  <si>
    <t>Jan Lund</t>
  </si>
  <si>
    <t>73 84 21 87</t>
  </si>
  <si>
    <t>Samuel Sayilgan Nielsen</t>
  </si>
  <si>
    <t>79183587</t>
  </si>
  <si>
    <t>24871941</t>
  </si>
  <si>
    <t>Tilbud</t>
  </si>
  <si>
    <t>Poul Johan Nielsen</t>
  </si>
  <si>
    <t>76 88 16 40</t>
  </si>
  <si>
    <t>29 76 34 75</t>
  </si>
  <si>
    <t>Mona Brinch Jensen</t>
  </si>
  <si>
    <t>3026 2511</t>
  </si>
  <si>
    <t>Silke Brinch Jensen</t>
  </si>
  <si>
    <t>2074 7159</t>
  </si>
  <si>
    <t>Lærke Brinch Jensen</t>
  </si>
  <si>
    <t>2220 7159</t>
  </si>
  <si>
    <t>Connie Christensen</t>
  </si>
  <si>
    <t>Michael Rossen</t>
  </si>
  <si>
    <t>25529811</t>
  </si>
  <si>
    <t>Knud Johnsen</t>
  </si>
  <si>
    <t>20233082</t>
  </si>
  <si>
    <t>Edgard Khouri</t>
  </si>
  <si>
    <t>Christian Bjerg Elving</t>
  </si>
  <si>
    <t>31 70 74 68</t>
  </si>
  <si>
    <t>Peter Bjarlin Jensen</t>
  </si>
  <si>
    <t>Klaus K. Bergholt</t>
  </si>
  <si>
    <t>23354155</t>
  </si>
  <si>
    <t>Lars Bøhm Jensen</t>
  </si>
  <si>
    <t>42 14 41 98</t>
  </si>
  <si>
    <t>Katrin Sanderink</t>
  </si>
  <si>
    <t>20435501</t>
  </si>
  <si>
    <t>Peter Overby</t>
  </si>
  <si>
    <t>40 60 11 16</t>
  </si>
  <si>
    <t>René Wind</t>
  </si>
  <si>
    <t>61790209</t>
  </si>
  <si>
    <t>Kenneth Sørensen</t>
  </si>
  <si>
    <t>30323640</t>
  </si>
  <si>
    <t>Anette Debes</t>
  </si>
  <si>
    <t>44 85 81 00</t>
  </si>
  <si>
    <t>Knud Israelsen</t>
  </si>
  <si>
    <t>25 23 43 69</t>
  </si>
  <si>
    <t>+45 23 32 93 50</t>
  </si>
  <si>
    <t>Betina Biltoft Svendsen</t>
  </si>
  <si>
    <t>20624320</t>
  </si>
  <si>
    <t>Katharina Toft Rasmussen</t>
  </si>
  <si>
    <t>28910967</t>
  </si>
  <si>
    <t>Jesper Bodal</t>
  </si>
  <si>
    <t>21 17 02 99</t>
  </si>
  <si>
    <t>40 11 04 29</t>
  </si>
  <si>
    <t>Jesper Karlsen</t>
  </si>
  <si>
    <t>23848524</t>
  </si>
  <si>
    <t>Martin</t>
  </si>
  <si>
    <t>30 15 39 43</t>
  </si>
  <si>
    <t>Mads Dorow</t>
  </si>
  <si>
    <t>30 50 15 99</t>
  </si>
  <si>
    <t>23 89 74 27</t>
  </si>
  <si>
    <t>Priyanka Kamble</t>
  </si>
  <si>
    <t>Christina Gwinner</t>
  </si>
  <si>
    <t>44 85 81 21</t>
  </si>
  <si>
    <t>Lars Nordberg-Hansen</t>
  </si>
  <si>
    <t>Karin B. Madsen</t>
  </si>
  <si>
    <t>73 84 21 86</t>
  </si>
  <si>
    <t>Thomas Esbjerg</t>
  </si>
  <si>
    <t>Henrik Bjering Øre</t>
  </si>
  <si>
    <t>76 10 97 14</t>
  </si>
  <si>
    <t>20 69 63 01</t>
  </si>
  <si>
    <t>Pia Børstrøm Olesen</t>
  </si>
  <si>
    <t>Karina Larsen</t>
  </si>
  <si>
    <t>96 280 209</t>
  </si>
  <si>
    <t>2520 9550</t>
  </si>
  <si>
    <t>Jannie Vestergaard Madsen</t>
  </si>
  <si>
    <t>2520 9551</t>
  </si>
  <si>
    <t>Heidi Sørensen</t>
  </si>
  <si>
    <t>Anders Skovholm</t>
  </si>
  <si>
    <t>29251905</t>
  </si>
  <si>
    <t>Peter Førby-Madsen</t>
  </si>
  <si>
    <t>40497030</t>
  </si>
  <si>
    <t>Ali</t>
  </si>
  <si>
    <t>21 76 52 51</t>
  </si>
  <si>
    <t>Henrik svendsen</t>
  </si>
  <si>
    <t>76 88 26 33</t>
  </si>
  <si>
    <t>23 29 44 24</t>
  </si>
  <si>
    <t>Martin Culmbach Hansen</t>
  </si>
  <si>
    <t>Ole Lambrecht</t>
  </si>
  <si>
    <t>53 70 00 17</t>
  </si>
  <si>
    <t>26 33 43 63</t>
  </si>
  <si>
    <t>Søren Ellegaard</t>
  </si>
  <si>
    <t>76 88 16 38</t>
  </si>
  <si>
    <t>31 60 27 70</t>
  </si>
  <si>
    <t>Allan Hansen</t>
  </si>
  <si>
    <t>76 88 16 49</t>
  </si>
  <si>
    <t>Filip Knudsen</t>
  </si>
  <si>
    <t>96 35 04 83</t>
  </si>
  <si>
    <t>Benny Linnebjerg Johansen</t>
  </si>
  <si>
    <t>96 280 206</t>
  </si>
  <si>
    <t>Palle Hansen</t>
  </si>
  <si>
    <t>7557 3066</t>
  </si>
  <si>
    <t>Dennis Bøtker</t>
  </si>
  <si>
    <t>41 22 22 90</t>
  </si>
  <si>
    <t>Ole Banke Steffensen</t>
  </si>
  <si>
    <t>2115 1739</t>
  </si>
  <si>
    <t>Kristian Børsting</t>
  </si>
  <si>
    <t>41 99 82 70</t>
  </si>
  <si>
    <t>Alex Christensen</t>
  </si>
  <si>
    <t>60 21 75 09</t>
  </si>
  <si>
    <t>Carsten B. Jørgensen</t>
  </si>
  <si>
    <t>53530269</t>
  </si>
  <si>
    <t>Britta Bennetzen</t>
  </si>
  <si>
    <t>25 94 59 72</t>
  </si>
  <si>
    <t>Jonas Christensen</t>
  </si>
  <si>
    <t>23 37 76 10</t>
  </si>
  <si>
    <t>Lasse Sortkjær</t>
  </si>
  <si>
    <t>28490248</t>
  </si>
  <si>
    <t>Henrik Reinholdt</t>
  </si>
  <si>
    <t>4642 3550</t>
  </si>
  <si>
    <t>2061 4153</t>
  </si>
  <si>
    <t>Michael Andresen</t>
  </si>
  <si>
    <t>76 88 16 63</t>
  </si>
  <si>
    <t>Bent Jensen</t>
  </si>
  <si>
    <t>92 15 02 94</t>
  </si>
  <si>
    <t>Annette S Sørensen</t>
  </si>
  <si>
    <t>51 38 87 68</t>
  </si>
  <si>
    <t>Henrik Lund</t>
  </si>
  <si>
    <t>21 26 08 37</t>
  </si>
  <si>
    <t>Anni Johnsen</t>
  </si>
  <si>
    <t>25 52 98 84</t>
  </si>
  <si>
    <t>6011 1354</t>
  </si>
  <si>
    <t>Morten Olsen</t>
  </si>
  <si>
    <t>24404866</t>
  </si>
  <si>
    <t>Jens Peter</t>
  </si>
  <si>
    <t>25 98 90 53</t>
  </si>
  <si>
    <t>22 21 87 80</t>
  </si>
  <si>
    <t>Kim Thomsen</t>
  </si>
  <si>
    <t>Thomas Haahr</t>
  </si>
  <si>
    <t>5080 8203</t>
  </si>
  <si>
    <t>Eli Vestergaard Jensen</t>
  </si>
  <si>
    <t>63 82 40 10</t>
  </si>
  <si>
    <t>Lars Jakobsen</t>
  </si>
  <si>
    <t>73 57 57 54</t>
  </si>
  <si>
    <t>Tommy Bach Christensen</t>
  </si>
  <si>
    <t>73 75 99 29</t>
  </si>
  <si>
    <t>23 68 22 53</t>
  </si>
  <si>
    <t>Heine Tangaa</t>
  </si>
  <si>
    <t>51303430</t>
  </si>
  <si>
    <t>Dan Fløe Roesholm</t>
  </si>
  <si>
    <t>31 69 68 90</t>
  </si>
  <si>
    <t>Steen Larsen</t>
  </si>
  <si>
    <t>Paw Kristensen</t>
  </si>
  <si>
    <t>21 37 17 48</t>
  </si>
  <si>
    <t>Anders S Christiansen</t>
  </si>
  <si>
    <t>25 66 40 05</t>
  </si>
  <si>
    <t>Anders Nielsen</t>
  </si>
  <si>
    <t>20686698</t>
  </si>
  <si>
    <t>Peter F.Larsen</t>
  </si>
  <si>
    <t>20 82 26 68</t>
  </si>
  <si>
    <t>Niels Haltrup</t>
  </si>
  <si>
    <t>28 19 95 78</t>
  </si>
  <si>
    <t>Toni</t>
  </si>
  <si>
    <t>76567243</t>
  </si>
  <si>
    <t>Dennis Jegstrup</t>
  </si>
  <si>
    <t>21 53 25 11</t>
  </si>
  <si>
    <t>Thomas Larner</t>
  </si>
  <si>
    <t>21423134</t>
  </si>
  <si>
    <t>Steffen Lückstädt</t>
  </si>
  <si>
    <t>3080 7270</t>
  </si>
  <si>
    <t>21795862</t>
  </si>
  <si>
    <t>Tom Mortensen</t>
  </si>
  <si>
    <t>79 16 65 81</t>
  </si>
  <si>
    <t>25 25 65 81</t>
  </si>
  <si>
    <t>Purchasing</t>
  </si>
  <si>
    <t>4587 7255</t>
  </si>
  <si>
    <t>Jannik Elming Gerts</t>
  </si>
  <si>
    <t>24669211</t>
  </si>
  <si>
    <t>Eli Vestergaard</t>
  </si>
  <si>
    <t>Jens Juul</t>
  </si>
  <si>
    <t>Uwe M. Klindt</t>
  </si>
  <si>
    <t>76 65 54 58</t>
  </si>
  <si>
    <t>23 20 72 96</t>
  </si>
  <si>
    <t>Pernille Kjærgaard</t>
  </si>
  <si>
    <t>41 99 85 08</t>
  </si>
  <si>
    <t>Kasper bechmann</t>
  </si>
  <si>
    <t>21 15 15 28</t>
  </si>
  <si>
    <t>Annette Høft</t>
  </si>
  <si>
    <t>31 50 07 75</t>
  </si>
  <si>
    <t>Jimmi Kristensen</t>
  </si>
  <si>
    <t>20976924</t>
  </si>
  <si>
    <t>Tom Jeppesen</t>
  </si>
  <si>
    <t>22 34 12 27</t>
  </si>
  <si>
    <t>Catherine Liu</t>
  </si>
  <si>
    <t>76 27 33 17</t>
  </si>
  <si>
    <t>Nis Schøler Høyer</t>
  </si>
  <si>
    <t>30287682</t>
  </si>
  <si>
    <t>Anita Lind</t>
  </si>
  <si>
    <t>75 85 84 99</t>
  </si>
  <si>
    <t>Kirsten Jelling Pedersen</t>
  </si>
  <si>
    <t>28 25 16 10</t>
  </si>
  <si>
    <t>Stig Pedersen</t>
  </si>
  <si>
    <t>24 24 92 61</t>
  </si>
  <si>
    <t>Thomas Munk Gaede</t>
  </si>
  <si>
    <t>40 14 54 92</t>
  </si>
  <si>
    <t>Stig Holm</t>
  </si>
  <si>
    <t>45 86 26 22</t>
  </si>
  <si>
    <t>Palle Koch</t>
  </si>
  <si>
    <t>20874070</t>
  </si>
  <si>
    <t>22 72 24 24</t>
  </si>
  <si>
    <t>Jakob Høgh</t>
  </si>
  <si>
    <t>81 80 36 76</t>
  </si>
  <si>
    <t>Benjamin Gottmann</t>
  </si>
  <si>
    <t>56939870155</t>
  </si>
  <si>
    <t>Sabine Jacobsen</t>
  </si>
  <si>
    <t>22585410</t>
  </si>
  <si>
    <t>Finn Thorsen</t>
  </si>
  <si>
    <t>50823515</t>
  </si>
  <si>
    <t>Morten Skøtt</t>
  </si>
  <si>
    <t>20 30 78 08</t>
  </si>
  <si>
    <t>Steffen Dam</t>
  </si>
  <si>
    <t>40 99 55 43</t>
  </si>
  <si>
    <t>Lars N. Stenger</t>
  </si>
  <si>
    <t>23 46 40 70</t>
  </si>
  <si>
    <t>Kjeld Tauman</t>
  </si>
  <si>
    <t>20698936</t>
  </si>
  <si>
    <t>Michael Seneca</t>
  </si>
  <si>
    <t>76261994</t>
  </si>
  <si>
    <t>Benny Schultz</t>
  </si>
  <si>
    <t>24247580</t>
  </si>
  <si>
    <t>Morten Kjer</t>
  </si>
  <si>
    <t>Anders K. Rich</t>
  </si>
  <si>
    <t>4190 7082</t>
  </si>
  <si>
    <t>Christopher Madayag</t>
  </si>
  <si>
    <t>96 16 15 55</t>
  </si>
  <si>
    <t>Niels Peder Friis Sørensen</t>
  </si>
  <si>
    <t>brian</t>
  </si>
  <si>
    <t>61 38 63 22</t>
  </si>
  <si>
    <t>Helle Petersen</t>
  </si>
  <si>
    <t>76 56 26 47</t>
  </si>
  <si>
    <t>Jens Bo Nielsen</t>
  </si>
  <si>
    <t>40 21 25 96</t>
  </si>
  <si>
    <t>Thomas Lund</t>
  </si>
  <si>
    <t>7688 3815</t>
  </si>
  <si>
    <t>Andreas Henze</t>
  </si>
  <si>
    <t>56939870270</t>
  </si>
  <si>
    <t>29 27 27 91</t>
  </si>
  <si>
    <t>Tom Meyer</t>
  </si>
  <si>
    <t>23 72 74 56</t>
  </si>
  <si>
    <t>Peter Laursen</t>
  </si>
  <si>
    <t>Dennis Koldig</t>
  </si>
  <si>
    <t>75121420</t>
  </si>
  <si>
    <t>23263230</t>
  </si>
  <si>
    <t>40 41 16 91</t>
  </si>
  <si>
    <t>Flemming Ørskov Pedersen</t>
  </si>
  <si>
    <t>46 47 55 01</t>
  </si>
  <si>
    <t>Claus Grud</t>
  </si>
  <si>
    <t>29 28 72 87</t>
  </si>
  <si>
    <t>Sanne Maagaard</t>
  </si>
  <si>
    <t>70 10 70 74</t>
  </si>
  <si>
    <t>23 71 76 48</t>
  </si>
  <si>
    <t>Jimmy Thiim</t>
  </si>
  <si>
    <t>76 56 26 45</t>
  </si>
  <si>
    <t>Jan Jespersen</t>
  </si>
  <si>
    <t>23223684</t>
  </si>
  <si>
    <t>Birte Nielsen</t>
  </si>
  <si>
    <t>61713336</t>
  </si>
  <si>
    <t>Jimmi Schack Simonsen</t>
  </si>
  <si>
    <t>46 55 03 06</t>
  </si>
  <si>
    <t>Ivan Nikolaisen</t>
  </si>
  <si>
    <t>21497410</t>
  </si>
  <si>
    <t>Erhard Simonsen</t>
  </si>
  <si>
    <t>20203072</t>
  </si>
  <si>
    <t>Jonas Hørning</t>
  </si>
  <si>
    <t>96 80 82 32</t>
  </si>
  <si>
    <t>Morten Bonnén</t>
  </si>
  <si>
    <t>30860962</t>
  </si>
  <si>
    <t>Jonna Bruun</t>
  </si>
  <si>
    <t>76 56 26 52</t>
  </si>
  <si>
    <t>Frank Raun</t>
  </si>
  <si>
    <t>7356 1135</t>
  </si>
  <si>
    <t>3131 7843</t>
  </si>
  <si>
    <t>Rasmus Sørensen</t>
  </si>
  <si>
    <t>25 26 32 84</t>
  </si>
  <si>
    <t>Nicolai Mattrup</t>
  </si>
  <si>
    <t>41 99 90 47</t>
  </si>
  <si>
    <t>Britta</t>
  </si>
  <si>
    <t>Andrejs Selkovs</t>
  </si>
  <si>
    <t>61 30 63 92</t>
  </si>
  <si>
    <t>Thomas Hehr</t>
  </si>
  <si>
    <t>75 55 36 44</t>
  </si>
  <si>
    <t>Brian Wind</t>
  </si>
  <si>
    <t>21 31 88 85</t>
  </si>
  <si>
    <t>Steffen G. Hansen</t>
  </si>
  <si>
    <t>76105719</t>
  </si>
  <si>
    <t>Flemming Graversen</t>
  </si>
  <si>
    <t>71707063</t>
  </si>
  <si>
    <t>Mads Møller Hansen</t>
  </si>
  <si>
    <t>7220 1141</t>
  </si>
  <si>
    <t>75 89 13 31</t>
  </si>
  <si>
    <t>Daniel Nielsen</t>
  </si>
  <si>
    <t>20 86 91 56</t>
  </si>
  <si>
    <t>Jesper Skovning</t>
  </si>
  <si>
    <t>7612 1963</t>
  </si>
  <si>
    <t>Britt</t>
  </si>
  <si>
    <t>29272186</t>
  </si>
  <si>
    <t>29606004</t>
  </si>
  <si>
    <t>Henning Lauridsen</t>
  </si>
  <si>
    <t>31 32 62 61</t>
  </si>
  <si>
    <t>Johnny Kristensen</t>
  </si>
  <si>
    <t>25 98 08 90</t>
  </si>
  <si>
    <t>Kurt Christensen</t>
  </si>
  <si>
    <t>Launy Lyng</t>
  </si>
  <si>
    <t>2261 8705</t>
  </si>
  <si>
    <t>Jonas Kjemtrup</t>
  </si>
  <si>
    <t>Thomas Kahr Knudsen</t>
  </si>
  <si>
    <t>Danni Hein Jensen</t>
  </si>
  <si>
    <t>4053 1727</t>
  </si>
  <si>
    <t>Denis Andersen</t>
  </si>
  <si>
    <t>25 11 68 07</t>
  </si>
  <si>
    <t>Bjarne Pedersen</t>
  </si>
  <si>
    <t>41 43 78 57</t>
  </si>
  <si>
    <t>Søren Mose</t>
  </si>
  <si>
    <t>30 45 46 42</t>
  </si>
  <si>
    <t>Danni Viborg</t>
  </si>
  <si>
    <t>Tristan T. Søndergaard</t>
  </si>
  <si>
    <t>51 61 90 07</t>
  </si>
  <si>
    <t>Kent Lauritzen</t>
  </si>
  <si>
    <t>24 81 28 44</t>
  </si>
  <si>
    <t>Bent Nielsen Andresen</t>
  </si>
  <si>
    <t>Camilla Molin</t>
  </si>
  <si>
    <t>38 41 41 31</t>
  </si>
  <si>
    <t>23 96 82 11</t>
  </si>
  <si>
    <t>30529867</t>
  </si>
  <si>
    <t>42202468</t>
  </si>
  <si>
    <t>Ernst S. Hansen</t>
  </si>
  <si>
    <t>72 16 05 64</t>
  </si>
  <si>
    <t>22 60 85 64</t>
  </si>
  <si>
    <t>Klaus Sørensen</t>
  </si>
  <si>
    <t>50 80 82 01</t>
  </si>
  <si>
    <t>Remy Kørvell</t>
  </si>
  <si>
    <t>26 94 48 54</t>
  </si>
  <si>
    <t>Dorthe Lund Pedersen</t>
  </si>
  <si>
    <t>Rasmus Burmeister</t>
  </si>
  <si>
    <t>7466 4888</t>
  </si>
  <si>
    <t>30 31 11 16</t>
  </si>
  <si>
    <t>Esben Bjerg Olesen</t>
  </si>
  <si>
    <t>70702096</t>
  </si>
  <si>
    <t>21702096</t>
  </si>
  <si>
    <t>Mads Røjskjær</t>
  </si>
  <si>
    <t>76 31 11 68</t>
  </si>
  <si>
    <t>Erik Trane Hansen</t>
  </si>
  <si>
    <t>2060 7022</t>
  </si>
  <si>
    <t>Martin Fyhn</t>
  </si>
  <si>
    <t>20 26 72 20</t>
  </si>
  <si>
    <t>Jacqueline Pietrucha</t>
  </si>
  <si>
    <t>02374 /935-275</t>
  </si>
  <si>
    <t>Lars Amby</t>
  </si>
  <si>
    <t>Thomas Borregaard</t>
  </si>
  <si>
    <t>40 50 86 35</t>
  </si>
  <si>
    <t>Jan Aagensen</t>
  </si>
  <si>
    <t>2255 0295</t>
  </si>
  <si>
    <t>Henrik Petersen</t>
  </si>
  <si>
    <t>60 65 87 12</t>
  </si>
  <si>
    <t>Frank Rask-Jendresen</t>
  </si>
  <si>
    <t>73 84 21 92</t>
  </si>
  <si>
    <t>Jørgen Warthow Hansen</t>
  </si>
  <si>
    <t>63 40 80 03</t>
  </si>
  <si>
    <t>42 63 78 74</t>
  </si>
  <si>
    <t>Inge Eleonora Gravengaard Rudklint</t>
  </si>
  <si>
    <t>26366760</t>
  </si>
  <si>
    <t>Kim Blicher Lauridsen</t>
  </si>
  <si>
    <t>75 16 90 29</t>
  </si>
  <si>
    <t>26 36 53 26</t>
  </si>
  <si>
    <t>40 12 80 91</t>
  </si>
  <si>
    <t>Kristian Bjørn Arnason</t>
  </si>
  <si>
    <t>73 84 51 07</t>
  </si>
  <si>
    <t>Petra Deraedt</t>
  </si>
  <si>
    <t>56939870152</t>
  </si>
  <si>
    <t>Rene Skovdal Morthorst</t>
  </si>
  <si>
    <t>2060 7026</t>
  </si>
  <si>
    <t>Ole Mckenzie Frederiksen</t>
  </si>
  <si>
    <t>76119918</t>
  </si>
  <si>
    <t>Michael Sørensen</t>
  </si>
  <si>
    <t>40729204</t>
  </si>
  <si>
    <t>Birthe Sørensen</t>
  </si>
  <si>
    <t>22464552</t>
  </si>
  <si>
    <t>Nicolaj Fløe Roesholm</t>
  </si>
  <si>
    <t>3169 6890</t>
  </si>
  <si>
    <t>73 84 21 90</t>
  </si>
  <si>
    <t>Frede Madsen</t>
  </si>
  <si>
    <t>72 11 07 66</t>
  </si>
  <si>
    <t>Lasse Rino</t>
  </si>
  <si>
    <t>51 18 41 19</t>
  </si>
  <si>
    <t>Lars Frandsen</t>
  </si>
  <si>
    <t>2968 6706</t>
  </si>
  <si>
    <t>20267220</t>
  </si>
  <si>
    <t>Daniel Bach Hartmann</t>
  </si>
  <si>
    <t>7466 2444</t>
  </si>
  <si>
    <t>2968 6703</t>
  </si>
  <si>
    <t>Leif Hansen</t>
  </si>
  <si>
    <t>61 19 32 12</t>
  </si>
  <si>
    <t>22 98 24 00</t>
  </si>
  <si>
    <t>Rasmus Rosager</t>
  </si>
  <si>
    <t>42 30 47 81</t>
  </si>
  <si>
    <t>Jacob Højfeldt Christensen</t>
  </si>
  <si>
    <t>63 11 47 56</t>
  </si>
  <si>
    <t>Lasse Pedersen</t>
  </si>
  <si>
    <t>42309698</t>
  </si>
  <si>
    <t>Søren Dybdal</t>
  </si>
  <si>
    <t>30 498 498</t>
  </si>
  <si>
    <t>Christian Junker</t>
  </si>
  <si>
    <t>John Stærmose</t>
  </si>
  <si>
    <t>40 41 53 83</t>
  </si>
  <si>
    <t>Chris Mikkelsen</t>
  </si>
  <si>
    <t>29 84 75 71</t>
  </si>
  <si>
    <t>Jørgen Fyhn</t>
  </si>
  <si>
    <t>20 31 15 05</t>
  </si>
  <si>
    <t>2299 6289</t>
  </si>
  <si>
    <t>Freddy Kjeldsen</t>
  </si>
  <si>
    <t>76 11 41 51</t>
  </si>
  <si>
    <t>28 11 70 44</t>
  </si>
  <si>
    <t>Waltraud Lindemann</t>
  </si>
  <si>
    <t>56939870271</t>
  </si>
  <si>
    <t>7515 4999</t>
  </si>
  <si>
    <t>6018 0068</t>
  </si>
  <si>
    <t>Klaus Peter Barckmann</t>
  </si>
  <si>
    <t>21 76 92 17</t>
  </si>
  <si>
    <t>Certifikat mail</t>
  </si>
  <si>
    <t>Anette Hoffmann</t>
  </si>
  <si>
    <t>41 33 83 84</t>
  </si>
  <si>
    <t>Peter Rahbek</t>
  </si>
  <si>
    <t>20 27 61 58</t>
  </si>
  <si>
    <t>Leif Jessen</t>
  </si>
  <si>
    <t>50 80 82 05</t>
  </si>
  <si>
    <t>Ringolds Kurvins</t>
  </si>
  <si>
    <t>kasper Hovgaard Hansen</t>
  </si>
  <si>
    <t>63 12 88 97</t>
  </si>
  <si>
    <t>Bent Sørensen</t>
  </si>
  <si>
    <t>John Serup Jensen</t>
  </si>
  <si>
    <t>36 95 10 47</t>
  </si>
  <si>
    <t>Mikael Fjordvald</t>
  </si>
  <si>
    <t>81 40 55 15</t>
  </si>
  <si>
    <t>Sascha Flade</t>
  </si>
  <si>
    <t>30 32 17 25</t>
  </si>
  <si>
    <t>Pieter</t>
  </si>
  <si>
    <t>2221 2916</t>
  </si>
  <si>
    <t>Karina</t>
  </si>
  <si>
    <t>2960 6859</t>
  </si>
  <si>
    <t>Casper Siewers</t>
  </si>
  <si>
    <t>Kenneth Høgedal Schwartzkopf</t>
  </si>
  <si>
    <t>31220961</t>
  </si>
  <si>
    <t>Niels K Bruun</t>
  </si>
  <si>
    <t>40201232</t>
  </si>
  <si>
    <t>Bent Nørskov Nielsen</t>
  </si>
  <si>
    <t>39 39 03 34</t>
  </si>
  <si>
    <t>Yuri Skov</t>
  </si>
  <si>
    <t>21 69 65 05</t>
  </si>
  <si>
    <t>Christian Løjtved</t>
  </si>
  <si>
    <t>Mads</t>
  </si>
  <si>
    <t>Peter Vestergård</t>
  </si>
  <si>
    <t>9363 9461</t>
  </si>
  <si>
    <t>Jens Møller Jensen</t>
  </si>
  <si>
    <t>60 40 37 94</t>
  </si>
  <si>
    <t>Thomas W. Nørholm</t>
  </si>
  <si>
    <t>60 39 79 27</t>
  </si>
  <si>
    <t>Søren Viborg Jæpelt</t>
  </si>
  <si>
    <t>21 70 94 41</t>
  </si>
  <si>
    <t>22 20 19 42</t>
  </si>
  <si>
    <t>6538 1262</t>
  </si>
  <si>
    <t>Susan Helmert</t>
  </si>
  <si>
    <t>21394906</t>
  </si>
  <si>
    <t>Mathias Vejlgaard</t>
  </si>
  <si>
    <t>51 61 90 80</t>
  </si>
  <si>
    <t>Ulrich Kronborg</t>
  </si>
  <si>
    <t>29 45 85 61</t>
  </si>
  <si>
    <t>Simon Ludvigsen</t>
  </si>
  <si>
    <t>22 56 01 05</t>
  </si>
  <si>
    <t>Gry Jepsen</t>
  </si>
  <si>
    <t>40180806</t>
  </si>
  <si>
    <t>Hanne Gerken</t>
  </si>
  <si>
    <t>60642082</t>
  </si>
  <si>
    <t>André Kjuul Christiansen</t>
  </si>
  <si>
    <t>2291 2330</t>
  </si>
  <si>
    <t>46 77 00 33</t>
  </si>
  <si>
    <t>Aase Frandsen</t>
  </si>
  <si>
    <t>7171 6760</t>
  </si>
  <si>
    <t>Karsten Pedersen</t>
  </si>
  <si>
    <t>2764 7748</t>
  </si>
  <si>
    <t>Tom</t>
  </si>
  <si>
    <t>20102511</t>
  </si>
  <si>
    <t>Lousie</t>
  </si>
  <si>
    <t>40560210</t>
  </si>
  <si>
    <t>Betina Vilster</t>
  </si>
  <si>
    <t>40787588</t>
  </si>
  <si>
    <t>Ole Mogensen</t>
  </si>
  <si>
    <t>43 24 55 68</t>
  </si>
  <si>
    <t>25 17 94 26</t>
  </si>
  <si>
    <t>Anders Nikolajsen</t>
  </si>
  <si>
    <t>76 74 10 77</t>
  </si>
  <si>
    <t>22 99 53 55</t>
  </si>
  <si>
    <t>Jonas</t>
  </si>
  <si>
    <t>Claus Nedergaard</t>
  </si>
  <si>
    <t>763 427 07</t>
  </si>
  <si>
    <t>223 580 56</t>
  </si>
  <si>
    <t>Maya Kostov</t>
  </si>
  <si>
    <t>21 89 79 53</t>
  </si>
  <si>
    <t>Christian jørgensen</t>
  </si>
  <si>
    <t>40182441</t>
  </si>
  <si>
    <t>Kim Lauridsen</t>
  </si>
  <si>
    <t>41 90 70 80</t>
  </si>
  <si>
    <t>Karsten Christensen</t>
  </si>
  <si>
    <t>31 75 78 53</t>
  </si>
  <si>
    <t>Henrik petersen</t>
  </si>
  <si>
    <t>Johnny</t>
  </si>
  <si>
    <t>Henrik Rasmussen</t>
  </si>
  <si>
    <t>2143 5526</t>
  </si>
  <si>
    <t>Mads Wilhelmsen</t>
  </si>
  <si>
    <t>Marianne</t>
  </si>
  <si>
    <t>21761204</t>
  </si>
  <si>
    <t>Philip</t>
  </si>
  <si>
    <t>20466404</t>
  </si>
  <si>
    <t>Anja Christensen</t>
  </si>
  <si>
    <t>53270501</t>
  </si>
  <si>
    <t>Annelise Jørgensen</t>
  </si>
  <si>
    <t>74721373</t>
  </si>
  <si>
    <t>Frederikke Jørgensen</t>
  </si>
  <si>
    <t>27150839</t>
  </si>
  <si>
    <t>Malene</t>
  </si>
  <si>
    <t>60189861</t>
  </si>
  <si>
    <t>Christian Hansen</t>
  </si>
  <si>
    <t>3056 4446</t>
  </si>
  <si>
    <t>Tanja Andersen</t>
  </si>
  <si>
    <t>42218885</t>
  </si>
  <si>
    <t>John Nannberg</t>
  </si>
  <si>
    <t>26859633</t>
  </si>
  <si>
    <t>Søren Rossen Bech</t>
  </si>
  <si>
    <t>96 80 82 25</t>
  </si>
  <si>
    <t>Fragt 1dg</t>
  </si>
  <si>
    <t>Fragt 2dg</t>
  </si>
  <si>
    <t>Fragt 3dg</t>
  </si>
  <si>
    <t>Fragt 4dg</t>
  </si>
  <si>
    <t>Sendes ikke</t>
  </si>
  <si>
    <t>Bejds</t>
  </si>
  <si>
    <t>600205</t>
  </si>
  <si>
    <t>SKF PSMF 202625 glidebøsning A51 oliebronze med krave</t>
  </si>
  <si>
    <t>1000300055-5</t>
  </si>
  <si>
    <t>1014700156-4</t>
  </si>
  <si>
    <t>U1-1081400092</t>
  </si>
  <si>
    <t>U1-1081400070</t>
  </si>
  <si>
    <t>U1-1081400057</t>
  </si>
  <si>
    <t>U1-1081400068</t>
  </si>
  <si>
    <t>1081400091-1</t>
  </si>
  <si>
    <t>U1-1081400061</t>
  </si>
  <si>
    <t>1081400092-1</t>
  </si>
  <si>
    <t>U1-1081400093</t>
  </si>
  <si>
    <t>U1-1081400094</t>
  </si>
  <si>
    <t>1005501643-6</t>
  </si>
  <si>
    <t>U1-1005501644-2</t>
  </si>
  <si>
    <t>U1-1038401806</t>
  </si>
  <si>
    <t>U1-1081400090</t>
  </si>
  <si>
    <t>U1-1081400091</t>
  </si>
  <si>
    <t>1005501647-3</t>
  </si>
  <si>
    <t>1081400095-1</t>
  </si>
  <si>
    <t>1012400032-2</t>
  </si>
  <si>
    <t>U1-1012400071-1</t>
  </si>
  <si>
    <t>1005501664-1</t>
  </si>
  <si>
    <t>1005501665-1</t>
  </si>
  <si>
    <t>U1-1081400100</t>
  </si>
  <si>
    <t>U1-1081400100-3</t>
  </si>
  <si>
    <t>1081400100-1</t>
  </si>
  <si>
    <t>U1-1081400083</t>
  </si>
  <si>
    <t>U1-1081400078-1</t>
  </si>
  <si>
    <t>U1-1081400080</t>
  </si>
  <si>
    <t>U1-1081400100-2</t>
  </si>
  <si>
    <t>U1-1005401193</t>
  </si>
  <si>
    <t>U1-1005401194</t>
  </si>
  <si>
    <t>1086400002-1</t>
  </si>
  <si>
    <t>U1-1038401877</t>
  </si>
  <si>
    <t>U1-1038401890</t>
  </si>
  <si>
    <t>1038401830-1</t>
  </si>
  <si>
    <t>U1-1038401833</t>
  </si>
  <si>
    <t>U1-1038401834</t>
  </si>
  <si>
    <t>U1-1038401831</t>
  </si>
  <si>
    <t>U1-1038401841</t>
  </si>
  <si>
    <t>U1-1038401835</t>
  </si>
  <si>
    <t>U1-1038401837</t>
  </si>
  <si>
    <t>U1-1038401839</t>
  </si>
  <si>
    <t>U1-1038401832</t>
  </si>
  <si>
    <t>U1-1038401836</t>
  </si>
  <si>
    <t>U1-1038401838</t>
  </si>
  <si>
    <t>U1-1038401840</t>
  </si>
  <si>
    <t>1038401835-2</t>
  </si>
  <si>
    <t>U1-1038401846</t>
  </si>
  <si>
    <t>1038401849-1</t>
  </si>
  <si>
    <t>U1-1038401853</t>
  </si>
  <si>
    <t>U1-1038401844</t>
  </si>
  <si>
    <t>U1-1038401848</t>
  </si>
  <si>
    <t>U1-1038401851</t>
  </si>
  <si>
    <t>U1-1081400119</t>
  </si>
  <si>
    <t>U1-1038401845</t>
  </si>
  <si>
    <t>U1-1038401847</t>
  </si>
  <si>
    <t>U1-1038401850</t>
  </si>
  <si>
    <t>U1-1038401853-8</t>
  </si>
  <si>
    <t>1025000107-13</t>
  </si>
  <si>
    <t>U1-1038401896</t>
  </si>
  <si>
    <t>U1-1038401911</t>
  </si>
  <si>
    <t>U1-1002000120</t>
  </si>
  <si>
    <t>U1-1038402154</t>
  </si>
  <si>
    <t>1086400101</t>
  </si>
  <si>
    <t>3092001027542</t>
  </si>
  <si>
    <t>794867</t>
  </si>
  <si>
    <t>Bjælke IPE200 S275 JR</t>
  </si>
  <si>
    <t>U1-1092400008</t>
  </si>
  <si>
    <t>U1-1092400010</t>
  </si>
  <si>
    <t>1073400407-1</t>
  </si>
  <si>
    <t>U1-1073400408-2</t>
  </si>
  <si>
    <t>U1-1073400411</t>
  </si>
  <si>
    <t>1086400003-5</t>
  </si>
  <si>
    <t>3041270035534</t>
  </si>
  <si>
    <t>89331</t>
  </si>
  <si>
    <t>127,0 x12,5 =ID102,0</t>
  </si>
  <si>
    <t>3041010035534</t>
  </si>
  <si>
    <t>97397</t>
  </si>
  <si>
    <t>101,6 x8,0 =ID85,6</t>
  </si>
  <si>
    <t>1086400009-1</t>
  </si>
  <si>
    <t>1086400003-2</t>
  </si>
  <si>
    <t>U1-1038401883</t>
  </si>
  <si>
    <t>U1-1038401884</t>
  </si>
  <si>
    <t>1038401885-1</t>
  </si>
  <si>
    <t>1038401887-1</t>
  </si>
  <si>
    <t>1086400009-5</t>
  </si>
  <si>
    <t>U1-1038401889</t>
  </si>
  <si>
    <t>U1-1038401891</t>
  </si>
  <si>
    <t>U1-1038401892</t>
  </si>
  <si>
    <t>1086400009-2</t>
  </si>
  <si>
    <t>1086400009-9</t>
  </si>
  <si>
    <t>1038401884-1</t>
  </si>
  <si>
    <t>U1-1038401893</t>
  </si>
  <si>
    <t>U1-1038401894</t>
  </si>
  <si>
    <t>1038401896-1</t>
  </si>
  <si>
    <t>U1-1038401880</t>
  </si>
  <si>
    <t>U1-1038401881</t>
  </si>
  <si>
    <t>U1-1038401882</t>
  </si>
  <si>
    <t>1038401896-2</t>
  </si>
  <si>
    <t>1038401897-1</t>
  </si>
  <si>
    <t>U1-1038401902</t>
  </si>
  <si>
    <t>1038401905-1</t>
  </si>
  <si>
    <t>1038401886-1</t>
  </si>
  <si>
    <t>U1-1038401901</t>
  </si>
  <si>
    <t>1038401908-1</t>
  </si>
  <si>
    <t>U1-1038401895</t>
  </si>
  <si>
    <t>U1-1038401888</t>
  </si>
  <si>
    <t>1009902029-1</t>
  </si>
  <si>
    <t>U1-1038401900</t>
  </si>
  <si>
    <t>U1-1038401903</t>
  </si>
  <si>
    <t>1038401906-1</t>
  </si>
  <si>
    <t>1038401907-1</t>
  </si>
  <si>
    <t>1086400016</t>
  </si>
  <si>
    <t>U1-1038401909</t>
  </si>
  <si>
    <t>U1-1038401904</t>
  </si>
  <si>
    <t>1038401910-1</t>
  </si>
  <si>
    <t>U1-1086600001</t>
  </si>
  <si>
    <t>1086600003</t>
  </si>
  <si>
    <t>U1-1000500700</t>
  </si>
  <si>
    <t>1000500701-1</t>
  </si>
  <si>
    <t>1000500702</t>
  </si>
  <si>
    <t>U1-1000500699</t>
  </si>
  <si>
    <t>U1-1038401914</t>
  </si>
  <si>
    <t>1000500700-2</t>
  </si>
  <si>
    <t>U1-1038401912</t>
  </si>
  <si>
    <t>1000500700-1</t>
  </si>
  <si>
    <t>U1-1000500701</t>
  </si>
  <si>
    <t>1038401754-4</t>
  </si>
  <si>
    <t>Ib Andresen Industri A/S</t>
  </si>
  <si>
    <t>1005501652-3</t>
  </si>
  <si>
    <t>1038401808-17</t>
  </si>
  <si>
    <t>U1-1073400427</t>
  </si>
  <si>
    <t>U1-1073400430</t>
  </si>
  <si>
    <t>1091500202-1</t>
  </si>
  <si>
    <t>1091500202-2</t>
  </si>
  <si>
    <t>U1-1073400429</t>
  </si>
  <si>
    <t>1073400429-4</t>
  </si>
  <si>
    <t>1073400430-2</t>
  </si>
  <si>
    <t>1073400430-3</t>
  </si>
  <si>
    <t>1073400431-2</t>
  </si>
  <si>
    <t>U1-1038402363</t>
  </si>
  <si>
    <t>U1-1073400454</t>
  </si>
  <si>
    <t>1091500305-17</t>
  </si>
  <si>
    <t>U1-1081400230</t>
  </si>
  <si>
    <t>U1-1081400153</t>
  </si>
  <si>
    <t>U1-1081400155</t>
  </si>
  <si>
    <t>U1-1081400156</t>
  </si>
  <si>
    <t>U1-1081400120</t>
  </si>
  <si>
    <t>1016408919-1</t>
  </si>
  <si>
    <t>1038400527-29</t>
  </si>
  <si>
    <t>U1-1038401933</t>
  </si>
  <si>
    <t>U1-1038401934</t>
  </si>
  <si>
    <t>U1-1038401935</t>
  </si>
  <si>
    <t>U1-1038401938</t>
  </si>
  <si>
    <t>U1-1038401944</t>
  </si>
  <si>
    <t>U1-1038401946</t>
  </si>
  <si>
    <t>U1-1038401937</t>
  </si>
  <si>
    <t>U1-1038401939</t>
  </si>
  <si>
    <t>U1-1038401940</t>
  </si>
  <si>
    <t>U1-1038401941</t>
  </si>
  <si>
    <t>U1-1038401942</t>
  </si>
  <si>
    <t>U1-1038401943</t>
  </si>
  <si>
    <t>U1-1005501790-1</t>
  </si>
  <si>
    <t>U1-1038401945</t>
  </si>
  <si>
    <t>U1-1038401945-1</t>
  </si>
  <si>
    <t>U1-1032700041</t>
  </si>
  <si>
    <t>U1-1087600012</t>
  </si>
  <si>
    <t>U1-1005501870-1</t>
  </si>
  <si>
    <t>U1-1005501870-2</t>
  </si>
  <si>
    <t>U1-1005501870-4</t>
  </si>
  <si>
    <t>U1-1032700042</t>
  </si>
  <si>
    <t>U1-1032700040</t>
  </si>
  <si>
    <t>1005501826-3</t>
  </si>
  <si>
    <t>1005501827-2</t>
  </si>
  <si>
    <t>U1-1087600005-1</t>
  </si>
  <si>
    <t>U1-1087600005-2</t>
  </si>
  <si>
    <t>1057300097-6</t>
  </si>
  <si>
    <t>U1-1038401966</t>
  </si>
  <si>
    <t>U1-1038401967</t>
  </si>
  <si>
    <t>U1-1038401976</t>
  </si>
  <si>
    <t>1057300109-2</t>
  </si>
  <si>
    <t>AllQuip ApS</t>
  </si>
  <si>
    <t>1057300107-6</t>
  </si>
  <si>
    <t>1057300112-3</t>
  </si>
  <si>
    <t>1057300105-2</t>
  </si>
  <si>
    <t>U1-1038401979</t>
  </si>
  <si>
    <t>U1-1038401983</t>
  </si>
  <si>
    <t>U1-1038401984</t>
  </si>
  <si>
    <t>U1-1038401981</t>
  </si>
  <si>
    <t>U1-1038401980</t>
  </si>
  <si>
    <t>U1-1038401987</t>
  </si>
  <si>
    <t>U1-1078700011</t>
  </si>
  <si>
    <t>1073000008-1</t>
  </si>
  <si>
    <t>Braarup Maskinfabrik ApS</t>
  </si>
  <si>
    <t>U1-1073000008</t>
  </si>
  <si>
    <t>Staermose</t>
  </si>
  <si>
    <t>U1-1081400163</t>
  </si>
  <si>
    <t>U1-1081400161</t>
  </si>
  <si>
    <t>U1-1081400165</t>
  </si>
  <si>
    <t>U1-1081400167</t>
  </si>
  <si>
    <t>U1-1038402011</t>
  </si>
  <si>
    <t>U1-1038402012</t>
  </si>
  <si>
    <t>U1-1038402013</t>
  </si>
  <si>
    <t>U1-1038402054</t>
  </si>
  <si>
    <t>U1-1038402056</t>
  </si>
  <si>
    <t>U1-1038402057</t>
  </si>
  <si>
    <t>U1-1038402058</t>
  </si>
  <si>
    <t>U1-1038402062</t>
  </si>
  <si>
    <t>U1-1038402065</t>
  </si>
  <si>
    <t>U1-1038402053</t>
  </si>
  <si>
    <t>U1-1081400181</t>
  </si>
  <si>
    <t>U1-1017100151</t>
  </si>
  <si>
    <t>U1-1017100150</t>
  </si>
  <si>
    <t>U1-1038401999</t>
  </si>
  <si>
    <t>U1-1038402000</t>
  </si>
  <si>
    <t>U1-1069300029</t>
  </si>
  <si>
    <t>U1-1087600019</t>
  </si>
  <si>
    <t>U1-1088400007</t>
  </si>
  <si>
    <t>U1-1088400006</t>
  </si>
  <si>
    <t>U1-1088400009</t>
  </si>
  <si>
    <t>U1-1023200231</t>
  </si>
  <si>
    <t>U1-1038402001</t>
  </si>
  <si>
    <t>U1-1038402002</t>
  </si>
  <si>
    <t>1081400159-1</t>
  </si>
  <si>
    <t>U1-1081400159</t>
  </si>
  <si>
    <t>U1-1081400160</t>
  </si>
  <si>
    <t>U1-1091500084</t>
  </si>
  <si>
    <t>U1-1091500085</t>
  </si>
  <si>
    <t>U1-1091500086</t>
  </si>
  <si>
    <t>1005401385-2</t>
  </si>
  <si>
    <t>U1-1091500087</t>
  </si>
  <si>
    <t>1015101179-1</t>
  </si>
  <si>
    <t>1015101180-1</t>
  </si>
  <si>
    <t>U1-1092900002</t>
  </si>
  <si>
    <t>U1-1092900001</t>
  </si>
  <si>
    <t>U1-1038402075</t>
  </si>
  <si>
    <t>U1-1038402076</t>
  </si>
  <si>
    <t>U1-1015101063</t>
  </si>
  <si>
    <t>U1-1015101065</t>
  </si>
  <si>
    <t>U1-1015101060</t>
  </si>
  <si>
    <t>U1-1038401915</t>
  </si>
  <si>
    <t>U1-1038401913</t>
  </si>
  <si>
    <t>U1-1023200224</t>
  </si>
  <si>
    <t>4002400021120</t>
  </si>
  <si>
    <t>10933241201</t>
  </si>
  <si>
    <t>STÅLSÆT. KL.10.9 M24X120</t>
  </si>
  <si>
    <t>4102400012</t>
  </si>
  <si>
    <t>934243</t>
  </si>
  <si>
    <t>STÅLMØTRIK FZV M24</t>
  </si>
  <si>
    <t>U1-1080500076</t>
  </si>
  <si>
    <t>U1-1038402357</t>
  </si>
  <si>
    <t>U1-1038402358</t>
  </si>
  <si>
    <t>U1-1080500077</t>
  </si>
  <si>
    <t>U1-1080500078</t>
  </si>
  <si>
    <t>4152401430</t>
  </si>
  <si>
    <t>125A242</t>
  </si>
  <si>
    <t>PLANSKIVE FZB M24</t>
  </si>
  <si>
    <t>3091009623500</t>
  </si>
  <si>
    <t>667089</t>
  </si>
  <si>
    <t>Bjælke HEA S275 JR</t>
  </si>
  <si>
    <t>1092400006-3</t>
  </si>
  <si>
    <t>U1-1092400007</t>
  </si>
  <si>
    <t>U1-1073400408</t>
  </si>
  <si>
    <t>U1-1073400409</t>
  </si>
  <si>
    <t>U1-1073400410</t>
  </si>
  <si>
    <t>U1-1092400006-3</t>
  </si>
  <si>
    <t>U1-1073400407</t>
  </si>
  <si>
    <t>1012400092-27</t>
  </si>
  <si>
    <t>1012400092-28</t>
  </si>
  <si>
    <t>1012400091-16</t>
  </si>
  <si>
    <t>U1-1023200215</t>
  </si>
  <si>
    <t>U1-1002500433-1</t>
  </si>
  <si>
    <t>U1-1002500434-1</t>
  </si>
  <si>
    <t>U1-1038401931</t>
  </si>
  <si>
    <t>U1-1002500453</t>
  </si>
  <si>
    <t>U1-1002500449-1</t>
  </si>
  <si>
    <t>U1-1087600002</t>
  </si>
  <si>
    <t>U1-1002500450-1</t>
  </si>
  <si>
    <t>U1-1038401932</t>
  </si>
  <si>
    <t>U1-1087600004</t>
  </si>
  <si>
    <t>U1-1087600003</t>
  </si>
  <si>
    <t>U1-1038401936</t>
  </si>
  <si>
    <t>U1-1038402040</t>
  </si>
  <si>
    <t>U1-1038402145</t>
  </si>
  <si>
    <t>U1-1038402147</t>
  </si>
  <si>
    <t>U1-1038402148</t>
  </si>
  <si>
    <t>U1-1038402149</t>
  </si>
  <si>
    <t>U1-1038402119</t>
  </si>
  <si>
    <t>U1-1038402120</t>
  </si>
  <si>
    <t>U1-1038402116</t>
  </si>
  <si>
    <t>U1-1038402117</t>
  </si>
  <si>
    <t>U1-1038402118</t>
  </si>
  <si>
    <t>U1-1038402123</t>
  </si>
  <si>
    <t>U1-1038402124</t>
  </si>
  <si>
    <t>U1-1038402122</t>
  </si>
  <si>
    <t>U1-1038402125</t>
  </si>
  <si>
    <t>U1-1038402126</t>
  </si>
  <si>
    <t>U1-1038402128</t>
  </si>
  <si>
    <t>U1-1038402129</t>
  </si>
  <si>
    <t>U1-1038402121</t>
  </si>
  <si>
    <t>U1-1038402127</t>
  </si>
  <si>
    <t>U1-1038402133</t>
  </si>
  <si>
    <t>U1-1038402135</t>
  </si>
  <si>
    <t>U1-1038402130</t>
  </si>
  <si>
    <t>U1-1038402131</t>
  </si>
  <si>
    <t>U1-1038402134</t>
  </si>
  <si>
    <t>U1-1038402132</t>
  </si>
  <si>
    <t>U1-1038402228</t>
  </si>
  <si>
    <t>U1-1038402231</t>
  </si>
  <si>
    <t>U1-1038402232</t>
  </si>
  <si>
    <t>U1-1038402234</t>
  </si>
  <si>
    <t>1091500023-5</t>
  </si>
  <si>
    <t>1091500023-6</t>
  </si>
  <si>
    <t>1091500023-7</t>
  </si>
  <si>
    <t>U1-1091500034-1</t>
  </si>
  <si>
    <t>U1-1091500034-3</t>
  </si>
  <si>
    <t>1091500034-9</t>
  </si>
  <si>
    <t>U1-1081400201</t>
  </si>
  <si>
    <t>U1-1081400200</t>
  </si>
  <si>
    <t>1081400199</t>
  </si>
  <si>
    <t>P_SMAK0500008</t>
  </si>
  <si>
    <t>Makrolon klar 2099 2 sider UV-beskyttet 5mm</t>
  </si>
  <si>
    <t>U1-1038402113</t>
  </si>
  <si>
    <t>U1-1038402112</t>
  </si>
  <si>
    <t>U1-1038402110</t>
  </si>
  <si>
    <t>460048210025</t>
  </si>
  <si>
    <t>70705 48250</t>
  </si>
  <si>
    <t>Blindnitte Ø4,8 x 25mm Alu/Alu - 15-20mm</t>
  </si>
  <si>
    <t>U1-1038401919</t>
  </si>
  <si>
    <t>U1-1026501160</t>
  </si>
  <si>
    <t>U1-1038401923</t>
  </si>
  <si>
    <t>U1-1035200003</t>
  </si>
  <si>
    <t>U1-1035200004</t>
  </si>
  <si>
    <t>U1-1023200225</t>
  </si>
  <si>
    <t>U1-1081400141</t>
  </si>
  <si>
    <t>1081400141-1</t>
  </si>
  <si>
    <t>1081400141-2</t>
  </si>
  <si>
    <t>U1-1081400140</t>
  </si>
  <si>
    <t>1005401199</t>
  </si>
  <si>
    <t>U1-1038401965</t>
  </si>
  <si>
    <t>U1-1038401971</t>
  </si>
  <si>
    <t>U1-1038401972</t>
  </si>
  <si>
    <t>U1-1038401973</t>
  </si>
  <si>
    <t>U1-1038401968</t>
  </si>
  <si>
    <t>U1-1038401970</t>
  </si>
  <si>
    <t>U1-1038401969</t>
  </si>
  <si>
    <t>1057300098-4</t>
  </si>
  <si>
    <t>1057300098-5</t>
  </si>
  <si>
    <t>U1-1038401974</t>
  </si>
  <si>
    <t>1057300101-5</t>
  </si>
  <si>
    <t>1057300103-2</t>
  </si>
  <si>
    <t>1057300099-3</t>
  </si>
  <si>
    <t>U1-1038401975</t>
  </si>
  <si>
    <t>U1-1038401977</t>
  </si>
  <si>
    <t>U1-1038401978</t>
  </si>
  <si>
    <t>U1-1038402179</t>
  </si>
  <si>
    <t>U1-1038402180</t>
  </si>
  <si>
    <t>U1-1087600027</t>
  </si>
  <si>
    <t>U1-1087600028</t>
  </si>
  <si>
    <t>U1-1087600029</t>
  </si>
  <si>
    <t>U1-1087600024</t>
  </si>
  <si>
    <t>U1-1087600025</t>
  </si>
  <si>
    <t>U1-1087600026</t>
  </si>
  <si>
    <t>U1-1038402182</t>
  </si>
  <si>
    <t>1009902162-1</t>
  </si>
  <si>
    <t>U1-1038402183</t>
  </si>
  <si>
    <t>U1-1038402187</t>
  </si>
  <si>
    <t>U1-1038402181</t>
  </si>
  <si>
    <t>3091001035500</t>
  </si>
  <si>
    <t>HEB-Bjælker S355J2 HEB100</t>
  </si>
  <si>
    <t>3091201235500</t>
  </si>
  <si>
    <t>HEB-Bjælker S355J2 HEB120</t>
  </si>
  <si>
    <t>U1-1038401815</t>
  </si>
  <si>
    <t>U1-1082600002</t>
  </si>
  <si>
    <t>U1-1081400060</t>
  </si>
  <si>
    <t>1038401817</t>
  </si>
  <si>
    <t>1012400084-5</t>
  </si>
  <si>
    <t>1012400084-6</t>
  </si>
  <si>
    <t>1091400001-1</t>
  </si>
  <si>
    <t>1091400001-2</t>
  </si>
  <si>
    <t>U1-1023200243</t>
  </si>
  <si>
    <t>U1-1038402059</t>
  </si>
  <si>
    <t>U1-1038402060</t>
  </si>
  <si>
    <t>1038402062-2</t>
  </si>
  <si>
    <t>U1-1038402064</t>
  </si>
  <si>
    <t>1038402062-1</t>
  </si>
  <si>
    <t>U1-1081400180</t>
  </si>
  <si>
    <t>1073400336-4</t>
  </si>
  <si>
    <t>U1-1081400182</t>
  </si>
  <si>
    <t>1073400341</t>
  </si>
  <si>
    <t>U1-1017800130</t>
  </si>
  <si>
    <t>U1-1072400003</t>
  </si>
  <si>
    <t>U1-1038402092</t>
  </si>
  <si>
    <t>U1-1023200233</t>
  </si>
  <si>
    <t>1038402095-2</t>
  </si>
  <si>
    <t>1038402098-1</t>
  </si>
  <si>
    <t>1086400090</t>
  </si>
  <si>
    <t>1038402097-1</t>
  </si>
  <si>
    <t>U1-1084200017</t>
  </si>
  <si>
    <t>U1-1038402203</t>
  </si>
  <si>
    <t>U1-1038402207</t>
  </si>
  <si>
    <t>U1-1038402200</t>
  </si>
  <si>
    <t>1038402201-1</t>
  </si>
  <si>
    <t>1038402202-1</t>
  </si>
  <si>
    <t>1092000002</t>
  </si>
  <si>
    <t>1015200327-6</t>
  </si>
  <si>
    <t>1015200327-10</t>
  </si>
  <si>
    <t>1015200327-7</t>
  </si>
  <si>
    <t>1015200327-8</t>
  </si>
  <si>
    <t>1015200327-20</t>
  </si>
  <si>
    <t>1015200327-22</t>
  </si>
  <si>
    <t>1015200327-24</t>
  </si>
  <si>
    <t>1015200327-3</t>
  </si>
  <si>
    <t>1015200327-35-1</t>
  </si>
  <si>
    <t>1015200327-36-1</t>
  </si>
  <si>
    <t>1015200327-37-1</t>
  </si>
  <si>
    <t>U1-1015200330</t>
  </si>
  <si>
    <t>U1-1015200327-4</t>
  </si>
  <si>
    <t>U1-1081400115</t>
  </si>
  <si>
    <t>U1-1038401818</t>
  </si>
  <si>
    <t>U1-1038401819</t>
  </si>
  <si>
    <t>U1-1081400116</t>
  </si>
  <si>
    <t>U1-1081400188</t>
  </si>
  <si>
    <t>U1-1081400189</t>
  </si>
  <si>
    <t>U1-1080500025</t>
  </si>
  <si>
    <t>U1-1080500025-1</t>
  </si>
  <si>
    <t>U1-1080500023</t>
  </si>
  <si>
    <t>U1-1080500024</t>
  </si>
  <si>
    <t>U1-1080500026</t>
  </si>
  <si>
    <t>1080500027</t>
  </si>
  <si>
    <t>1027401083-1</t>
  </si>
  <si>
    <t>1027401086-1</t>
  </si>
  <si>
    <t>U1-1025302462</t>
  </si>
  <si>
    <t>U2-1025302462</t>
  </si>
  <si>
    <t>1025302462-9</t>
  </si>
  <si>
    <t>1025302462-10</t>
  </si>
  <si>
    <t>U1-1030500229</t>
  </si>
  <si>
    <t>U1-1073400287-1</t>
  </si>
  <si>
    <t>U1-1073400273</t>
  </si>
  <si>
    <t>U1-1073400315</t>
  </si>
  <si>
    <t>U1-1073400325</t>
  </si>
  <si>
    <t>FH4-M4-6</t>
  </si>
  <si>
    <t>689020001</t>
  </si>
  <si>
    <t>726-4093</t>
  </si>
  <si>
    <t>RS Components</t>
  </si>
  <si>
    <t>U1-1081400123</t>
  </si>
  <si>
    <t>U1-1081400126</t>
  </si>
  <si>
    <t>U1-1081400127</t>
  </si>
  <si>
    <t>U1-1081400131</t>
  </si>
  <si>
    <t>U1-1081400132</t>
  </si>
  <si>
    <t>U1-1081400122</t>
  </si>
  <si>
    <t>U1-1081400124</t>
  </si>
  <si>
    <t>U1-1081400129</t>
  </si>
  <si>
    <t>U1-1081400133</t>
  </si>
  <si>
    <t>U1-1081400135</t>
  </si>
  <si>
    <t>U1-1081400136</t>
  </si>
  <si>
    <t>U1-1081400125</t>
  </si>
  <si>
    <t>U1-1081400130</t>
  </si>
  <si>
    <t>U1-1081400137</t>
  </si>
  <si>
    <t>U1-1038401916</t>
  </si>
  <si>
    <t>U1-1081400121</t>
  </si>
  <si>
    <t>U1-1081400128</t>
  </si>
  <si>
    <t>U1-1081400134</t>
  </si>
  <si>
    <t>U1-1081400138</t>
  </si>
  <si>
    <t>U1-1038401917</t>
  </si>
  <si>
    <t>U1-1038401921</t>
  </si>
  <si>
    <t>U1-1038401924</t>
  </si>
  <si>
    <t>U1-1038401925</t>
  </si>
  <si>
    <t>1005501690-3</t>
  </si>
  <si>
    <t>U1-1081400108</t>
  </si>
  <si>
    <t>U1-1038402395</t>
  </si>
  <si>
    <t>U1-1038402396</t>
  </si>
  <si>
    <t>U1-1073400468</t>
  </si>
  <si>
    <t>1011800096</t>
  </si>
  <si>
    <t>U1-1038401920</t>
  </si>
  <si>
    <t>U1-1038401922</t>
  </si>
  <si>
    <t>U1-1008500143</t>
  </si>
  <si>
    <t>U1-1008500144</t>
  </si>
  <si>
    <t>U1-1008500145</t>
  </si>
  <si>
    <t>U1-1038402038</t>
  </si>
  <si>
    <t>U1-1038402035</t>
  </si>
  <si>
    <t>1021901370</t>
  </si>
  <si>
    <t>U1-1008500144-1-1</t>
  </si>
  <si>
    <t>U1-1038402034</t>
  </si>
  <si>
    <t>U1-1038402036</t>
  </si>
  <si>
    <t>U1-1038402037</t>
  </si>
  <si>
    <t>U1-1038402005</t>
  </si>
  <si>
    <t>U1-1038402006</t>
  </si>
  <si>
    <t>1086400040-15</t>
  </si>
  <si>
    <t>U1-1038402041</t>
  </si>
  <si>
    <t>U1-1038402046</t>
  </si>
  <si>
    <t>U1-1038402049</t>
  </si>
  <si>
    <t>U1-1038402050</t>
  </si>
  <si>
    <t>U1-1038402044</t>
  </si>
  <si>
    <t>U1-1038402045</t>
  </si>
  <si>
    <t>U1-1038402048</t>
  </si>
  <si>
    <t>U1-1081400177</t>
  </si>
  <si>
    <t>U1-1081400171</t>
  </si>
  <si>
    <t>U1-1081400172</t>
  </si>
  <si>
    <t>1016900081-2</t>
  </si>
  <si>
    <t>U1-1081400169</t>
  </si>
  <si>
    <t>1016900080-3</t>
  </si>
  <si>
    <t>U1-1081400170</t>
  </si>
  <si>
    <t>1016900082-4</t>
  </si>
  <si>
    <t>1016900082-6</t>
  </si>
  <si>
    <t>1016900082-10</t>
  </si>
  <si>
    <t>1016900082-1</t>
  </si>
  <si>
    <t>1016900082-7</t>
  </si>
  <si>
    <t>1016900082-2</t>
  </si>
  <si>
    <t>1016900082-8</t>
  </si>
  <si>
    <t>1016900082-9</t>
  </si>
  <si>
    <t>U2-1026501170</t>
  </si>
  <si>
    <t>U2-1026501171</t>
  </si>
  <si>
    <t>U2-1026501172</t>
  </si>
  <si>
    <t>U1-1087800001</t>
  </si>
  <si>
    <t>U1-1008900080</t>
  </si>
  <si>
    <t>U1-1070400027</t>
  </si>
  <si>
    <t>U1-1070400028</t>
  </si>
  <si>
    <t>1027400962-1</t>
  </si>
  <si>
    <t>1027400967-1</t>
  </si>
  <si>
    <t>1027400954-1</t>
  </si>
  <si>
    <t>1027400959-1</t>
  </si>
  <si>
    <t>1027400960</t>
  </si>
  <si>
    <t>U1-1087800002</t>
  </si>
  <si>
    <t>U1-1087800003</t>
  </si>
  <si>
    <t>1087800004-2</t>
  </si>
  <si>
    <t>U1-1000500710</t>
  </si>
  <si>
    <t>U1-1004700510</t>
  </si>
  <si>
    <t>69100005</t>
  </si>
  <si>
    <t>Udtræksskinne DZ 3832-0025</t>
  </si>
  <si>
    <t>U1-1090700002</t>
  </si>
  <si>
    <t>U1-1086500009</t>
  </si>
  <si>
    <t>U1-1026501178</t>
  </si>
  <si>
    <t>U1-1038401961</t>
  </si>
  <si>
    <t>U1-1038401956</t>
  </si>
  <si>
    <t>U1-1038401964</t>
  </si>
  <si>
    <t>U1-1038401955</t>
  </si>
  <si>
    <t>U1-1038401957</t>
  </si>
  <si>
    <t>U1-1038401958</t>
  </si>
  <si>
    <t>U1-1038401959</t>
  </si>
  <si>
    <t>U1-1038401960</t>
  </si>
  <si>
    <t>U1-1038401963</t>
  </si>
  <si>
    <t>U1-1081400145</t>
  </si>
  <si>
    <t>U1-1073400351</t>
  </si>
  <si>
    <t>U1-1073400352</t>
  </si>
  <si>
    <t>U1-1073400354</t>
  </si>
  <si>
    <t>1073400352-1</t>
  </si>
  <si>
    <t>U1-1073400355</t>
  </si>
  <si>
    <t>3150300330410</t>
  </si>
  <si>
    <t>RIV4303</t>
  </si>
  <si>
    <t>1086400105</t>
  </si>
  <si>
    <t>U1-1073400353</t>
  </si>
  <si>
    <t>69224536</t>
  </si>
  <si>
    <t>5709057083817</t>
  </si>
  <si>
    <t>TR 24x5 sort rund Trapezmøtrik</t>
  </si>
  <si>
    <t>1015101108-1</t>
  </si>
  <si>
    <t>U1-1080500034</t>
  </si>
  <si>
    <t>U1-1080500036</t>
  </si>
  <si>
    <t>U1-1080500037</t>
  </si>
  <si>
    <t>U1-1015101079</t>
  </si>
  <si>
    <t>1016900104</t>
  </si>
  <si>
    <t>U1-1087300002</t>
  </si>
  <si>
    <t>U1-1087300003</t>
  </si>
  <si>
    <t>U1-1087300001</t>
  </si>
  <si>
    <t>U1-1038401928</t>
  </si>
  <si>
    <t>U1-1087300004</t>
  </si>
  <si>
    <t>U1-1087300005</t>
  </si>
  <si>
    <t>U1-1038401929</t>
  </si>
  <si>
    <t>U1-1038401930</t>
  </si>
  <si>
    <t>3150602030410</t>
  </si>
  <si>
    <t>354030</t>
  </si>
  <si>
    <t>Rustfri Firkantrør en1,4301 60X30X2</t>
  </si>
  <si>
    <t>U1-1038401962</t>
  </si>
  <si>
    <t>1038401863-3</t>
  </si>
  <si>
    <t>1005501807-4</t>
  </si>
  <si>
    <t>U1-1081400142</t>
  </si>
  <si>
    <t>U1-1073100020</t>
  </si>
  <si>
    <t>1005501825-2</t>
  </si>
  <si>
    <t>3141016030430</t>
  </si>
  <si>
    <t>RIVR101600405A</t>
  </si>
  <si>
    <t>3141080030430</t>
  </si>
  <si>
    <t>RIVR108000300</t>
  </si>
  <si>
    <t>1088500001-5</t>
  </si>
  <si>
    <t>U1-1038402039</t>
  </si>
  <si>
    <t>U1-1078700018</t>
  </si>
  <si>
    <t>U1-1078700016-1</t>
  </si>
  <si>
    <t>U1-1078700013-1</t>
  </si>
  <si>
    <t>U1-1005401232</t>
  </si>
  <si>
    <t>U1-1023200232</t>
  </si>
  <si>
    <t>U1-1038401988</t>
  </si>
  <si>
    <t>U1-1038401989</t>
  </si>
  <si>
    <t>U1-1038401990</t>
  </si>
  <si>
    <t>U1-1038401993</t>
  </si>
  <si>
    <t>U1-1038401995</t>
  </si>
  <si>
    <t>U1-1078700017</t>
  </si>
  <si>
    <t>U1-1038401997</t>
  </si>
  <si>
    <t>3040210023534</t>
  </si>
  <si>
    <t>323246</t>
  </si>
  <si>
    <t>U1-1085200006</t>
  </si>
  <si>
    <t>1086400100</t>
  </si>
  <si>
    <t>1086400102</t>
  </si>
  <si>
    <t>U1-1038402155</t>
  </si>
  <si>
    <t>U1-1038402156</t>
  </si>
  <si>
    <t>U1-1038402157</t>
  </si>
  <si>
    <t>U1-1038402158</t>
  </si>
  <si>
    <t>1027401183-1</t>
  </si>
  <si>
    <t>LNT A/S</t>
  </si>
  <si>
    <t>1027401184-1</t>
  </si>
  <si>
    <t>U1-1080500035</t>
  </si>
  <si>
    <t>690310011</t>
  </si>
  <si>
    <t>4585051011</t>
  </si>
  <si>
    <t>Cylgreb M10X11mm udvendig gevind drej ST</t>
  </si>
  <si>
    <t>69424100</t>
  </si>
  <si>
    <t>U1-1038402279</t>
  </si>
  <si>
    <t>1038402279-1</t>
  </si>
  <si>
    <t>1038402280-1</t>
  </si>
  <si>
    <t>1091500049-1</t>
  </si>
  <si>
    <t>1091500049-2</t>
  </si>
  <si>
    <t>1091500049-3</t>
  </si>
  <si>
    <t>1091500050-1</t>
  </si>
  <si>
    <t>1091500050-2</t>
  </si>
  <si>
    <t>U1-1000100380</t>
  </si>
  <si>
    <t>U1-1073400358</t>
  </si>
  <si>
    <t>1091500054-1</t>
  </si>
  <si>
    <t>1091500048-1</t>
  </si>
  <si>
    <t>U1-1073400359</t>
  </si>
  <si>
    <t>U1-1073400360</t>
  </si>
  <si>
    <t>U1-1073400362</t>
  </si>
  <si>
    <t>U1-1073400363</t>
  </si>
  <si>
    <t>U1-1000100382</t>
  </si>
  <si>
    <t>U1-1000100383</t>
  </si>
  <si>
    <t>3051500535554</t>
  </si>
  <si>
    <t>348966</t>
  </si>
  <si>
    <t>Hulprofiler Firkant VKR S355J2H 150x50x5</t>
  </si>
  <si>
    <t>1086400044-2</t>
  </si>
  <si>
    <t>1086400045-2</t>
  </si>
  <si>
    <t>1086400045-4</t>
  </si>
  <si>
    <t>1086400044-4</t>
  </si>
  <si>
    <t>U1-1081400107-2</t>
  </si>
  <si>
    <t>U1-1078700016-2</t>
  </si>
  <si>
    <t>U1-1078700013-3</t>
  </si>
  <si>
    <t>U1-1081400179</t>
  </si>
  <si>
    <t>U1-1085800001</t>
  </si>
  <si>
    <t>U1-1038402370</t>
  </si>
  <si>
    <t>U1-1091500241</t>
  </si>
  <si>
    <t>1091500241-1</t>
  </si>
  <si>
    <t>1091500242-1</t>
  </si>
  <si>
    <t>U1-1091500243</t>
  </si>
  <si>
    <t>1091500243-1</t>
  </si>
  <si>
    <t>U1-1091500242</t>
  </si>
  <si>
    <t>1091500245-1</t>
  </si>
  <si>
    <t>U1-1091500245-2</t>
  </si>
  <si>
    <t>U1-1015101248</t>
  </si>
  <si>
    <t>U1-1015101249</t>
  </si>
  <si>
    <t>U1-1038401982</t>
  </si>
  <si>
    <t>U1-1078700012</t>
  </si>
  <si>
    <t>U1-1038401991</t>
  </si>
  <si>
    <t>U1-1038401985</t>
  </si>
  <si>
    <t>U1-1038401986</t>
  </si>
  <si>
    <t>U1-1038401994</t>
  </si>
  <si>
    <t>U1-1038401996</t>
  </si>
  <si>
    <t>U1-1038401992</t>
  </si>
  <si>
    <t>3041011035534</t>
  </si>
  <si>
    <t>5708587063122</t>
  </si>
  <si>
    <t>Sømløse rør S355J2H EN10210 101,6x10,0 5-7m</t>
  </si>
  <si>
    <t>3041011135534</t>
  </si>
  <si>
    <t>5707157914109</t>
  </si>
  <si>
    <t>Sømløse rør S355J2H EN10210 127x11 5-7 m</t>
  </si>
  <si>
    <t>L-greb rustfri</t>
  </si>
  <si>
    <t>U1-1091500235</t>
  </si>
  <si>
    <t>1091500236-2</t>
  </si>
  <si>
    <t>U2-1091500235</t>
  </si>
  <si>
    <t>U1-1017100181</t>
  </si>
  <si>
    <t>U1-1017100182</t>
  </si>
  <si>
    <t>U1-1080500079</t>
  </si>
  <si>
    <t>U1-1073400336</t>
  </si>
  <si>
    <t>U1-1073400431</t>
  </si>
  <si>
    <t>U1-1015101213</t>
  </si>
  <si>
    <t>Dancoat Esbjerg Havn</t>
  </si>
  <si>
    <t>U1-1015101214</t>
  </si>
  <si>
    <t>U1-1073400424</t>
  </si>
  <si>
    <t>U1-1073400425</t>
  </si>
  <si>
    <t>1073400425-1</t>
  </si>
  <si>
    <t>1073400425-2</t>
  </si>
  <si>
    <t>U1-1073400426</t>
  </si>
  <si>
    <t>1073400426-1</t>
  </si>
  <si>
    <t>U1-1073400428</t>
  </si>
  <si>
    <t>U1-1038402362</t>
  </si>
  <si>
    <t>1073400429-3</t>
  </si>
  <si>
    <t>1038402363-5</t>
  </si>
  <si>
    <t>U1-1038402364</t>
  </si>
  <si>
    <t>1073400431-1</t>
  </si>
  <si>
    <t>1073400431-4</t>
  </si>
  <si>
    <t>U1-1015101205</t>
  </si>
  <si>
    <t>Sjølund</t>
  </si>
  <si>
    <t>U1-1008900305</t>
  </si>
  <si>
    <t>U1-1093300002</t>
  </si>
  <si>
    <t>U1-1093300003</t>
  </si>
  <si>
    <t>U1-1093300004</t>
  </si>
  <si>
    <t>U1-1093300005</t>
  </si>
  <si>
    <t>U1-1038402337</t>
  </si>
  <si>
    <t>1091500141-3</t>
  </si>
  <si>
    <t>1091500141-2</t>
  </si>
  <si>
    <t>69200007</t>
  </si>
  <si>
    <t>N12SX Svejse skotforskruning ø12s</t>
  </si>
  <si>
    <t>1091500148-1</t>
  </si>
  <si>
    <t>1091500149-1</t>
  </si>
  <si>
    <t>1091500150-1</t>
  </si>
  <si>
    <t>1091500150-2</t>
  </si>
  <si>
    <t>1091500150-3</t>
  </si>
  <si>
    <t>1091500160-1</t>
  </si>
  <si>
    <t>1091500160-2</t>
  </si>
  <si>
    <t>1091500160-3</t>
  </si>
  <si>
    <t>1093500001-7</t>
  </si>
  <si>
    <t>1091500157</t>
  </si>
  <si>
    <t>1091500159-1</t>
  </si>
  <si>
    <t>1091500159-2</t>
  </si>
  <si>
    <t>1030600021</t>
  </si>
  <si>
    <t>U1-1081400176</t>
  </si>
  <si>
    <t>U1-1087600004-6</t>
  </si>
  <si>
    <t>U1-1087600004-4</t>
  </si>
  <si>
    <t>U1-1005501870-3</t>
  </si>
  <si>
    <t>U1-1038402150</t>
  </si>
  <si>
    <t>U1-1038402151</t>
  </si>
  <si>
    <t>U1-1038402152</t>
  </si>
  <si>
    <t>U1-1081400203</t>
  </si>
  <si>
    <t>U1-1081400204</t>
  </si>
  <si>
    <t>1038401864-7</t>
  </si>
  <si>
    <t>U1-1003100069-5</t>
  </si>
  <si>
    <t>3041143035534</t>
  </si>
  <si>
    <t>5707157913638</t>
  </si>
  <si>
    <t>3041016035534</t>
  </si>
  <si>
    <t>5707157913249</t>
  </si>
  <si>
    <t>U1-1073100019</t>
  </si>
  <si>
    <t>U1-1003100069</t>
  </si>
  <si>
    <t>U1-1081400147</t>
  </si>
  <si>
    <t>U1-1081400144</t>
  </si>
  <si>
    <t>1015101029-1</t>
  </si>
  <si>
    <t>U1-1073400244</t>
  </si>
  <si>
    <t>U1-1070200099</t>
  </si>
  <si>
    <t>U1-1070200100</t>
  </si>
  <si>
    <t>1073400335-3</t>
  </si>
  <si>
    <t>U1-1038402068</t>
  </si>
  <si>
    <t>U2-1084200041</t>
  </si>
  <si>
    <t>U1-1038402239</t>
  </si>
  <si>
    <t>U1-1038402241</t>
  </si>
  <si>
    <t>U1-1038402242</t>
  </si>
  <si>
    <t>U1-1038402243</t>
  </si>
  <si>
    <t>U1-1038402244</t>
  </si>
  <si>
    <t>U1-1015101066</t>
  </si>
  <si>
    <t>U1-1015101070</t>
  </si>
  <si>
    <t>1015101069</t>
  </si>
  <si>
    <t>1112132</t>
  </si>
  <si>
    <t>U1-1038402139</t>
  </si>
  <si>
    <t>U1-1015101075</t>
  </si>
  <si>
    <t>1015101073</t>
  </si>
  <si>
    <t>1112133</t>
  </si>
  <si>
    <t>U1-1049600018</t>
  </si>
  <si>
    <t>U1-1038402141</t>
  </si>
  <si>
    <t>U1-1015101076</t>
  </si>
  <si>
    <t>1015101076-1</t>
  </si>
  <si>
    <t>U1-1038402140</t>
  </si>
  <si>
    <t>4151201432</t>
  </si>
  <si>
    <t>74361C122</t>
  </si>
  <si>
    <t>FJEDERSKIVE FZB M12,5</t>
  </si>
  <si>
    <t>U1-1023200229</t>
  </si>
  <si>
    <t>U1-1023200230</t>
  </si>
  <si>
    <t>U1-1081400149</t>
  </si>
  <si>
    <t>1016900105</t>
  </si>
  <si>
    <t>1069700005</t>
  </si>
  <si>
    <t>Netto Perforering</t>
  </si>
  <si>
    <t>69200005</t>
  </si>
  <si>
    <t>N20SX Svejse skotforskruning ø20s</t>
  </si>
  <si>
    <t>69200006</t>
  </si>
  <si>
    <t>N12LX - Svejse skotforskruning - ø12L</t>
  </si>
  <si>
    <t>1016900109</t>
  </si>
  <si>
    <t>3040500035534</t>
  </si>
  <si>
    <t>JRRP503</t>
  </si>
  <si>
    <t>U1-1038402160</t>
  </si>
  <si>
    <t>1038402162-4</t>
  </si>
  <si>
    <t>U1-1073400233</t>
  </si>
  <si>
    <t>U1-1073400234</t>
  </si>
  <si>
    <t>U1-1073400238</t>
  </si>
  <si>
    <t>U1-1073400241</t>
  </si>
  <si>
    <t>U1-1073400242</t>
  </si>
  <si>
    <t>U1-1073400243</t>
  </si>
  <si>
    <t>U1-1073400245</t>
  </si>
  <si>
    <t>U1-1073400237</t>
  </si>
  <si>
    <t>U1-1004700508</t>
  </si>
  <si>
    <t>U1-1027400974</t>
  </si>
  <si>
    <t>U1-1073400232</t>
  </si>
  <si>
    <t>U1-1073400235</t>
  </si>
  <si>
    <t>U1-1073400236</t>
  </si>
  <si>
    <t>U1-1073400240</t>
  </si>
  <si>
    <t>U1-1073400265</t>
  </si>
  <si>
    <t>U1-1027400975</t>
  </si>
  <si>
    <t>U1-1079600014</t>
  </si>
  <si>
    <t>U1-1079600015</t>
  </si>
  <si>
    <t>U1-1079600016</t>
  </si>
  <si>
    <t>3140172030415</t>
  </si>
  <si>
    <t>5709728215912</t>
  </si>
  <si>
    <t>Rustfrie sømløse stålrør EN 10216-5 EN 1.4301 17,2x2,0 mm</t>
  </si>
  <si>
    <t>U1-1092600004</t>
  </si>
  <si>
    <t>1092600004-3</t>
  </si>
  <si>
    <t>U1-1092600005</t>
  </si>
  <si>
    <t>U1-1070200115</t>
  </si>
  <si>
    <t>1070200115-1</t>
  </si>
  <si>
    <t>U1-1092600002</t>
  </si>
  <si>
    <t>1070200114-1</t>
  </si>
  <si>
    <t>U1-1070200114</t>
  </si>
  <si>
    <t>U1-1081400150</t>
  </si>
  <si>
    <t>U1-1081400151</t>
  </si>
  <si>
    <t>U1-1081400152</t>
  </si>
  <si>
    <t>U1-1081400154</t>
  </si>
  <si>
    <t>U1-1069300030</t>
  </si>
  <si>
    <t>U1-1060700017</t>
  </si>
  <si>
    <t>U1-1069300031</t>
  </si>
  <si>
    <t>U1-1069300032</t>
  </si>
  <si>
    <t>U1-1069300033</t>
  </si>
  <si>
    <t>U1-1038401998</t>
  </si>
  <si>
    <t>U1-1088400001</t>
  </si>
  <si>
    <t>U1-1088400002</t>
  </si>
  <si>
    <t>U1-1088400003</t>
  </si>
  <si>
    <t>U1-1088400004</t>
  </si>
  <si>
    <t>U1-1088400005</t>
  </si>
  <si>
    <t>U1-1088400008</t>
  </si>
  <si>
    <t>U1-1038402014</t>
  </si>
  <si>
    <t>U1-1038402016</t>
  </si>
  <si>
    <t>U1-1038402017</t>
  </si>
  <si>
    <t>U1-1038402015</t>
  </si>
  <si>
    <t>U1-1038402018</t>
  </si>
  <si>
    <t>U1-1038402019</t>
  </si>
  <si>
    <t>U2-1038402019</t>
  </si>
  <si>
    <t>1015101047-1</t>
  </si>
  <si>
    <t>U1-1038402021</t>
  </si>
  <si>
    <t>U1-1038402022</t>
  </si>
  <si>
    <t>U1-1038402023</t>
  </si>
  <si>
    <t>U1-1015101047</t>
  </si>
  <si>
    <t>U1-1038402020</t>
  </si>
  <si>
    <t>U2-1038402020</t>
  </si>
  <si>
    <t>U1-1038402025</t>
  </si>
  <si>
    <t>U1-1038402024</t>
  </si>
  <si>
    <t>1038402027-1</t>
  </si>
  <si>
    <t>U1-1038402029</t>
  </si>
  <si>
    <t>U1-1038402030</t>
  </si>
  <si>
    <t>U1-1038402026</t>
  </si>
  <si>
    <t>U1-1038402027</t>
  </si>
  <si>
    <t>U1-1038402031</t>
  </si>
  <si>
    <t>1038402028-1</t>
  </si>
  <si>
    <t>1028300056</t>
  </si>
  <si>
    <t>U1-1087800007</t>
  </si>
  <si>
    <t>U1-1073400399</t>
  </si>
  <si>
    <t>U1-1073400400</t>
  </si>
  <si>
    <t>1008900318-9</t>
  </si>
  <si>
    <t>U1-1038402345</t>
  </si>
  <si>
    <t>U1-1038402347</t>
  </si>
  <si>
    <t>U1-1038402346</t>
  </si>
  <si>
    <t>1076200022</t>
  </si>
  <si>
    <t>U1-1038402348</t>
  </si>
  <si>
    <t>U1-1038402032</t>
  </si>
  <si>
    <t>U1-1038402033</t>
  </si>
  <si>
    <t>U1-1008500144-2-1</t>
  </si>
  <si>
    <t>U1-1038402042</t>
  </si>
  <si>
    <t>U1-1038402043</t>
  </si>
  <si>
    <t>U1-1038402047</t>
  </si>
  <si>
    <t>U1-1038402051</t>
  </si>
  <si>
    <t>U1-1081400084-1</t>
  </si>
  <si>
    <t>U1-1081400086</t>
  </si>
  <si>
    <t>U1-1081400081-1</t>
  </si>
  <si>
    <t>1016900063</t>
  </si>
  <si>
    <t>1081400098-1</t>
  </si>
  <si>
    <t>1081400099-1</t>
  </si>
  <si>
    <t>3050500223526</t>
  </si>
  <si>
    <t>JREP542</t>
  </si>
  <si>
    <t>3051200323558</t>
  </si>
  <si>
    <t>JREU343</t>
  </si>
  <si>
    <t>U1-1080500028</t>
  </si>
  <si>
    <t>U1-1080500029</t>
  </si>
  <si>
    <t>U1-1080500030</t>
  </si>
  <si>
    <t>U1-1080500031</t>
  </si>
  <si>
    <t>U1-1080500032</t>
  </si>
  <si>
    <t>U1-1080500027</t>
  </si>
  <si>
    <t>U1-1080500033</t>
  </si>
  <si>
    <t>U1-1038402080</t>
  </si>
  <si>
    <t>1089300001-2</t>
  </si>
  <si>
    <t>U1-1038402077</t>
  </si>
  <si>
    <t>1089300002-3</t>
  </si>
  <si>
    <t>U1-1038402079</t>
  </si>
  <si>
    <t>1089300003-2</t>
  </si>
  <si>
    <t>U1-1038402078</t>
  </si>
  <si>
    <t>1089300001-3</t>
  </si>
  <si>
    <t>1089300003-1</t>
  </si>
  <si>
    <t>1089300002-2</t>
  </si>
  <si>
    <t>1089300002-4</t>
  </si>
  <si>
    <t>1038402083-1</t>
  </si>
  <si>
    <t>1038402084-1</t>
  </si>
  <si>
    <t>U1-1038402085</t>
  </si>
  <si>
    <t>U1-1081400193</t>
  </si>
  <si>
    <t>U1-1081400192</t>
  </si>
  <si>
    <t>U1-1029200038</t>
  </si>
  <si>
    <t>U1-1038402161</t>
  </si>
  <si>
    <t>1038402159-1</t>
  </si>
  <si>
    <t>U1-1038402160-2</t>
  </si>
  <si>
    <t>1038402160-3</t>
  </si>
  <si>
    <t>1038402160-4</t>
  </si>
  <si>
    <t>U1-1038402160-1</t>
  </si>
  <si>
    <t>U1-1038402162</t>
  </si>
  <si>
    <t>U1-1081400205</t>
  </si>
  <si>
    <t>U1-1077400013</t>
  </si>
  <si>
    <t>U1-1038402164</t>
  </si>
  <si>
    <t>U1-1038402165</t>
  </si>
  <si>
    <t>1038402164-1</t>
  </si>
  <si>
    <t>U1-1038402136</t>
  </si>
  <si>
    <t>U1-1038401813</t>
  </si>
  <si>
    <t>U1-1038402235</t>
  </si>
  <si>
    <t>U1-1038402236</t>
  </si>
  <si>
    <t>U1-1038402237</t>
  </si>
  <si>
    <t>U1-1038402238</t>
  </si>
  <si>
    <t>U1-1038402251</t>
  </si>
  <si>
    <t>3060804023500</t>
  </si>
  <si>
    <t>1058600014-3</t>
  </si>
  <si>
    <t>28250001060</t>
  </si>
  <si>
    <t>2" 150LB SCH.10S RF WELDING NECK FLANGE A182 F316L</t>
  </si>
  <si>
    <t>Esbjerg Oiltool</t>
  </si>
  <si>
    <t>U1-1038402245</t>
  </si>
  <si>
    <t>U1-1038402255</t>
  </si>
  <si>
    <t>U1-1038402256</t>
  </si>
  <si>
    <t>U1-1038402246</t>
  </si>
  <si>
    <t>U1-1038402247</t>
  </si>
  <si>
    <t>U1-1038402248</t>
  </si>
  <si>
    <t>U1-1038402249</t>
  </si>
  <si>
    <t>U1-1038402252</t>
  </si>
  <si>
    <t>U1-1038402253</t>
  </si>
  <si>
    <t>U1-1038402250</t>
  </si>
  <si>
    <t>U1-1038402239-9</t>
  </si>
  <si>
    <t>U1-1038402239-10</t>
  </si>
  <si>
    <t>1058600014-1</t>
  </si>
  <si>
    <t>28250001034</t>
  </si>
  <si>
    <t>1" 150LB SCH.10S RF WELDING NECK FLANGE A182 F316L</t>
  </si>
  <si>
    <t>1058600014-2</t>
  </si>
  <si>
    <t>80421001060</t>
  </si>
  <si>
    <t>2" SCH.10S WELDED PIPE A312 TP316L, ANSI B36.19</t>
  </si>
  <si>
    <t>1058600014-4</t>
  </si>
  <si>
    <t>80420001034</t>
  </si>
  <si>
    <t>1" SCH.10S SEAMLESS PIPE A312 GR.TP316L, B36.19</t>
  </si>
  <si>
    <t>U1-1038402254</t>
  </si>
  <si>
    <t>U1-1026501275</t>
  </si>
  <si>
    <t>U1-1026501276</t>
  </si>
  <si>
    <t>U1-1038402257</t>
  </si>
  <si>
    <t>U1-1084200054</t>
  </si>
  <si>
    <t>U1-1084200055</t>
  </si>
  <si>
    <t>1026501275-6</t>
  </si>
  <si>
    <t>31100150316523</t>
  </si>
  <si>
    <t>31100200316523</t>
  </si>
  <si>
    <t>31100300316523</t>
  </si>
  <si>
    <t>31100100316523</t>
  </si>
  <si>
    <t>1073400337-2</t>
  </si>
  <si>
    <t>1073400340</t>
  </si>
  <si>
    <t>U1-1038402066</t>
  </si>
  <si>
    <t>U1-1038402067</t>
  </si>
  <si>
    <t>1073400337-1</t>
  </si>
  <si>
    <t>1012400091-12</t>
  </si>
  <si>
    <t>1012400091-15</t>
  </si>
  <si>
    <t>1012400092-1</t>
  </si>
  <si>
    <t>1012400092-2</t>
  </si>
  <si>
    <t>1012400091-13</t>
  </si>
  <si>
    <t>1012400092-3</t>
  </si>
  <si>
    <t>1012400092-6</t>
  </si>
  <si>
    <t>1012400092-8</t>
  </si>
  <si>
    <t>1012400092-9</t>
  </si>
  <si>
    <t>1012400092-10</t>
  </si>
  <si>
    <t>1012400095-3</t>
  </si>
  <si>
    <t>1012400097</t>
  </si>
  <si>
    <t>1012400092-7</t>
  </si>
  <si>
    <t>1012400091-11</t>
  </si>
  <si>
    <t>1012400091-14</t>
  </si>
  <si>
    <t>1012400092-4</t>
  </si>
  <si>
    <t>1012400092-5</t>
  </si>
  <si>
    <t>1012400090-1</t>
  </si>
  <si>
    <t>1012400090-2</t>
  </si>
  <si>
    <t>1012400090-3</t>
  </si>
  <si>
    <t>1012400094-5</t>
  </si>
  <si>
    <t>U1-1087600021</t>
  </si>
  <si>
    <t>1002000123</t>
  </si>
  <si>
    <t>U1-1038402052</t>
  </si>
  <si>
    <t>U1-1038402055</t>
  </si>
  <si>
    <t>MultiCoat ApS</t>
  </si>
  <si>
    <t>U1-1038402072</t>
  </si>
  <si>
    <t>U1-1038402153</t>
  </si>
  <si>
    <t>1005401309-1</t>
  </si>
  <si>
    <t>U1-1005401309</t>
  </si>
  <si>
    <t>3140320200410</t>
  </si>
  <si>
    <t>353925</t>
  </si>
  <si>
    <t>Rustf.emnerør 1.4301 32 x 20 mm</t>
  </si>
  <si>
    <t>1005401310-1</t>
  </si>
  <si>
    <t>U1-1005401310</t>
  </si>
  <si>
    <t>U1-1019300110</t>
  </si>
  <si>
    <t>1081400196</t>
  </si>
  <si>
    <t>P_SMAK0800006</t>
  </si>
  <si>
    <t>Makrolon klar 2099 2 sider UV-beskyttet 8mm</t>
  </si>
  <si>
    <t>U1-1019300113</t>
  </si>
  <si>
    <t>U1-1019300114</t>
  </si>
  <si>
    <t>U1-1019300115</t>
  </si>
  <si>
    <t>1081400197</t>
  </si>
  <si>
    <t>U1-1019300112</t>
  </si>
  <si>
    <t>U1-1073400386</t>
  </si>
  <si>
    <t>U1-1005401360</t>
  </si>
  <si>
    <t>U1-1070200110</t>
  </si>
  <si>
    <t>U1-1073400387</t>
  </si>
  <si>
    <t>U1-1073400388</t>
  </si>
  <si>
    <t>U1-1070200111</t>
  </si>
  <si>
    <t>U1-1070200112</t>
  </si>
  <si>
    <t>U1-1073400378</t>
  </si>
  <si>
    <t>U1-1073400390</t>
  </si>
  <si>
    <t>U1-1038402222</t>
  </si>
  <si>
    <t>U1-1038402223</t>
  </si>
  <si>
    <t>1073400239-2</t>
  </si>
  <si>
    <t>U1-1038402224</t>
  </si>
  <si>
    <t>U1-1073400356</t>
  </si>
  <si>
    <t>1091500022-2</t>
  </si>
  <si>
    <t>U1-1073400250</t>
  </si>
  <si>
    <t>U1-1073400253</t>
  </si>
  <si>
    <t>1091500022-1</t>
  </si>
  <si>
    <t>U1-1073400357</t>
  </si>
  <si>
    <t>U1-1073400176</t>
  </si>
  <si>
    <t>U1-1073400247</t>
  </si>
  <si>
    <t>U1-1073400246</t>
  </si>
  <si>
    <t>U1-1073400248</t>
  </si>
  <si>
    <t>U1-1073400249</t>
  </si>
  <si>
    <t>U1-1073400293</t>
  </si>
  <si>
    <t>U1-1073400251</t>
  </si>
  <si>
    <t>U1-1038402225</t>
  </si>
  <si>
    <t>U1-1038402226</t>
  </si>
  <si>
    <t>U1-1073400252</t>
  </si>
  <si>
    <t>U1-1091500034-2</t>
  </si>
  <si>
    <t>1091500034-6</t>
  </si>
  <si>
    <t>1091500034-7</t>
  </si>
  <si>
    <t>1091500034-8</t>
  </si>
  <si>
    <t>U1-1015101056</t>
  </si>
  <si>
    <t>U1-1015101058</t>
  </si>
  <si>
    <t>U1-1015101064</t>
  </si>
  <si>
    <t>U1-1015101057</t>
  </si>
  <si>
    <t>U1-1015101059</t>
  </si>
  <si>
    <t>U1-1015101061</t>
  </si>
  <si>
    <t>U1-1015101062</t>
  </si>
  <si>
    <t>1091500202-3</t>
  </si>
  <si>
    <t>U1-1091500195</t>
  </si>
  <si>
    <t>P. Schmidt Ringsted A/S</t>
  </si>
  <si>
    <t>U1-1038402365</t>
  </si>
  <si>
    <t>38100500200103</t>
  </si>
  <si>
    <t>1055513</t>
  </si>
  <si>
    <t>U1-1000100412</t>
  </si>
  <si>
    <t>U1-1038402366</t>
  </si>
  <si>
    <t>U1-1091500206-2</t>
  </si>
  <si>
    <t>U1-1091500208-2</t>
  </si>
  <si>
    <t>U1-1091500211-1</t>
  </si>
  <si>
    <t>U1-1091500221</t>
  </si>
  <si>
    <t>1085200009-1</t>
  </si>
  <si>
    <t>1085200010-2</t>
  </si>
  <si>
    <t>1085200012-1</t>
  </si>
  <si>
    <t>1015101102-1</t>
  </si>
  <si>
    <t>1015101103-1</t>
  </si>
  <si>
    <t>1015101104-1</t>
  </si>
  <si>
    <t>U1-1015101106</t>
  </si>
  <si>
    <t>U1-1015101107</t>
  </si>
  <si>
    <t>U1-1015101108</t>
  </si>
  <si>
    <t>1015101105-1</t>
  </si>
  <si>
    <t>1015101106-1</t>
  </si>
  <si>
    <t>1015101107-1</t>
  </si>
  <si>
    <t>U1-1015101102</t>
  </si>
  <si>
    <t>U1-1015101103</t>
  </si>
  <si>
    <t>U1-1015101104</t>
  </si>
  <si>
    <t>U1-1015101105</t>
  </si>
  <si>
    <t>1015101109-</t>
  </si>
  <si>
    <t>1015101110-1</t>
  </si>
  <si>
    <t>U1-1015101111</t>
  </si>
  <si>
    <t>U1-1015101112</t>
  </si>
  <si>
    <t>U1-1015101113</t>
  </si>
  <si>
    <t>U1-1015101110</t>
  </si>
  <si>
    <t>U1-1038402309</t>
  </si>
  <si>
    <t>U1-1038402311</t>
  </si>
  <si>
    <t>U1-1038402310</t>
  </si>
  <si>
    <t>U1-1038402312</t>
  </si>
  <si>
    <t>U1-1015101140</t>
  </si>
  <si>
    <t>U1-1015101141</t>
  </si>
  <si>
    <t>U1-1015101147</t>
  </si>
  <si>
    <t>U1-1015101142</t>
  </si>
  <si>
    <t>U1-1038402300</t>
  </si>
  <si>
    <t>U1-1038402301</t>
  </si>
  <si>
    <t>U1-1038402302</t>
  </si>
  <si>
    <t>U1-1038402297</t>
  </si>
  <si>
    <t>1081400210-3</t>
  </si>
  <si>
    <t>U1-1015101109</t>
  </si>
  <si>
    <t>1012900167</t>
  </si>
  <si>
    <t>1093200002-2</t>
  </si>
  <si>
    <t>U2-1093200005</t>
  </si>
  <si>
    <t>U1-1091500261</t>
  </si>
  <si>
    <t>1081400117-1</t>
  </si>
  <si>
    <t>1081400116-1</t>
  </si>
  <si>
    <t>1026501140-1</t>
  </si>
  <si>
    <t>U1-1038401820</t>
  </si>
  <si>
    <t>U1-1081400117</t>
  </si>
  <si>
    <t>U1-1026501140</t>
  </si>
  <si>
    <t>1016409010-1</t>
  </si>
  <si>
    <t>U1-1038401825</t>
  </si>
  <si>
    <t>U1-1038401827</t>
  </si>
  <si>
    <t>U1-1038401822</t>
  </si>
  <si>
    <t>U1-1005501727-3</t>
  </si>
  <si>
    <t>U1-1038402170</t>
  </si>
  <si>
    <t>U1-1029200092</t>
  </si>
  <si>
    <t>U1-1029200092-2</t>
  </si>
  <si>
    <t>1057800143</t>
  </si>
  <si>
    <t>1038402105-2</t>
  </si>
  <si>
    <t>1038402105-1</t>
  </si>
  <si>
    <t>U1-1038402069</t>
  </si>
  <si>
    <t>U1-1038402071</t>
  </si>
  <si>
    <t>U1-1081400186</t>
  </si>
  <si>
    <t>U1-1038402070</t>
  </si>
  <si>
    <t>U1-1073400347</t>
  </si>
  <si>
    <t>U1-1073400348</t>
  </si>
  <si>
    <t>1038402107-1</t>
  </si>
  <si>
    <t>1038402107-2</t>
  </si>
  <si>
    <t>1072300018-3</t>
  </si>
  <si>
    <t>1038402108-3</t>
  </si>
  <si>
    <t>1038402108-1</t>
  </si>
  <si>
    <t>1038402108-2</t>
  </si>
  <si>
    <t>1081400198</t>
  </si>
  <si>
    <t>U1-1038402111</t>
  </si>
  <si>
    <t>U1-1038402114</t>
  </si>
  <si>
    <t>U1-1038402115</t>
  </si>
  <si>
    <t>1081400108-1</t>
  </si>
  <si>
    <t>1081400109-1</t>
  </si>
  <si>
    <t>U1-1081400110</t>
  </si>
  <si>
    <t>U1-1081400109</t>
  </si>
  <si>
    <t>U1-1081400112</t>
  </si>
  <si>
    <t>1005501695-1</t>
  </si>
  <si>
    <t>U1-1056600008</t>
  </si>
  <si>
    <t>U1-1079600023</t>
  </si>
  <si>
    <t>U1-1079600024</t>
  </si>
  <si>
    <t>U1-1079600025</t>
  </si>
  <si>
    <t>U1-1079600026</t>
  </si>
  <si>
    <t>U1-1093300001</t>
  </si>
  <si>
    <t>1093300001-4</t>
  </si>
  <si>
    <t>1093300001-5</t>
  </si>
  <si>
    <t>1093300002-1</t>
  </si>
  <si>
    <t>U1-1093300008</t>
  </si>
  <si>
    <t>U1-1093300009</t>
  </si>
  <si>
    <t>U1-1092900008</t>
  </si>
  <si>
    <t>U2-1092900008</t>
  </si>
  <si>
    <t>1093300001-2</t>
  </si>
  <si>
    <t>U1-1093300006</t>
  </si>
  <si>
    <t>U1-1093300007</t>
  </si>
  <si>
    <t>U1-1093300010</t>
  </si>
  <si>
    <t>1038402338-3</t>
  </si>
  <si>
    <t>U1-1038402339</t>
  </si>
  <si>
    <t>U1-1038402340</t>
  </si>
  <si>
    <t>U1-1038402341</t>
  </si>
  <si>
    <t>U1-1038402338</t>
  </si>
  <si>
    <t>1027401202</t>
  </si>
  <si>
    <t>Vestjysk Rustfri Montage ApS</t>
  </si>
  <si>
    <t>3051000035512</t>
  </si>
  <si>
    <t>U1-1030500224</t>
  </si>
  <si>
    <t>U1-1038402073</t>
  </si>
  <si>
    <t>U1-1038402074</t>
  </si>
  <si>
    <t>4400301220008</t>
  </si>
  <si>
    <t>FH4-M3-8</t>
  </si>
  <si>
    <t>4420301230001</t>
  </si>
  <si>
    <t>SP-M3-1</t>
  </si>
  <si>
    <t>1015200327-34-1</t>
  </si>
  <si>
    <t>U1-1015200329</t>
  </si>
  <si>
    <t>U1-1015200333</t>
  </si>
  <si>
    <t>1015200328-7</t>
  </si>
  <si>
    <t>U1-1015200331</t>
  </si>
  <si>
    <t>U1-1015200332</t>
  </si>
  <si>
    <t>U1-1015200327</t>
  </si>
  <si>
    <t>U1-1015200328</t>
  </si>
  <si>
    <t>U1-1038402208</t>
  </si>
  <si>
    <t>U1-1038402214</t>
  </si>
  <si>
    <t>U1-1038401824</t>
  </si>
  <si>
    <t>U1-1005501727-4</t>
  </si>
  <si>
    <t>U1-1038401821</t>
  </si>
  <si>
    <t>U1-1038401823</t>
  </si>
  <si>
    <t>U1-1038401826</t>
  </si>
  <si>
    <t>U1-1005501727-2</t>
  </si>
  <si>
    <t>U1-1005501727-1</t>
  </si>
  <si>
    <t>U1-1026501144</t>
  </si>
  <si>
    <t>U1-1008900242</t>
  </si>
  <si>
    <t>3030400060054</t>
  </si>
  <si>
    <t>JTR940</t>
  </si>
  <si>
    <t>U1-1056600007</t>
  </si>
  <si>
    <t>U1-1079600021</t>
  </si>
  <si>
    <t>U1-1079600022</t>
  </si>
  <si>
    <t>1026501126-1</t>
  </si>
  <si>
    <t>U1-1029200029</t>
  </si>
  <si>
    <t>U1-1029200034</t>
  </si>
  <si>
    <t>U1-1026501125</t>
  </si>
  <si>
    <t>1007000715-2</t>
  </si>
  <si>
    <t>U1-1082600003</t>
  </si>
  <si>
    <t>U1-1082600005</t>
  </si>
  <si>
    <t>U1-1082600004</t>
  </si>
  <si>
    <t>U1-1038401816</t>
  </si>
  <si>
    <t>1025302462-7</t>
  </si>
  <si>
    <t>1025302462-8</t>
  </si>
  <si>
    <t>1025302462-11</t>
  </si>
  <si>
    <t>1025302462-16</t>
  </si>
  <si>
    <t>1025302462-17</t>
  </si>
  <si>
    <t>U1-1025302461</t>
  </si>
  <si>
    <t>U1-1038402137</t>
  </si>
  <si>
    <t>1025302462-12</t>
  </si>
  <si>
    <t>U1-1038402138</t>
  </si>
  <si>
    <t>1025302462-13</t>
  </si>
  <si>
    <t>1025302462-14</t>
  </si>
  <si>
    <t>1025302462-15</t>
  </si>
  <si>
    <t>1025302462-18</t>
  </si>
  <si>
    <t>3150200031610</t>
  </si>
  <si>
    <t>354068</t>
  </si>
  <si>
    <t>Syrefaste Firkantrør EN 1.4404 20/20/2,0 mm</t>
  </si>
  <si>
    <t>U1-1049600015</t>
  </si>
  <si>
    <t>1005501678-1</t>
  </si>
  <si>
    <t>U1-1038401809</t>
  </si>
  <si>
    <t>1005501679-8</t>
  </si>
  <si>
    <t>1083100003</t>
  </si>
  <si>
    <t>U1-1038401810</t>
  </si>
  <si>
    <t>U2-1005401053</t>
  </si>
  <si>
    <t>U2-1005401046</t>
  </si>
  <si>
    <t>689040004</t>
  </si>
  <si>
    <t>1026900998</t>
  </si>
  <si>
    <t>1026900999</t>
  </si>
  <si>
    <t>1026901000</t>
  </si>
  <si>
    <t>1026901002</t>
  </si>
  <si>
    <t>1026901003</t>
  </si>
  <si>
    <t>1026900996</t>
  </si>
  <si>
    <t>1026900997</t>
  </si>
  <si>
    <t>1026901001</t>
  </si>
  <si>
    <t>1026901004</t>
  </si>
  <si>
    <t>1026501311-1</t>
  </si>
  <si>
    <t>1026501312-1</t>
  </si>
  <si>
    <t>U1-1026501312</t>
  </si>
  <si>
    <t>U1-1015101143</t>
  </si>
  <si>
    <t>U1-1015101144</t>
  </si>
  <si>
    <t>U1-1015101145</t>
  </si>
  <si>
    <t>U1-1015101146</t>
  </si>
  <si>
    <t>U1-1015101148</t>
  </si>
  <si>
    <t>U1-1015101149</t>
  </si>
  <si>
    <t>U1-1015101150</t>
  </si>
  <si>
    <t>U1-1070500011</t>
  </si>
  <si>
    <t>U1-1015101151</t>
  </si>
  <si>
    <t>U1-1015101154</t>
  </si>
  <si>
    <t>U1-1015101156</t>
  </si>
  <si>
    <t>U1-1015101157</t>
  </si>
  <si>
    <t>U1-1015101162</t>
  </si>
  <si>
    <t>U1-1015101165</t>
  </si>
  <si>
    <t>U1-1015101152</t>
  </si>
  <si>
    <t>U1-1015101153</t>
  </si>
  <si>
    <t>U1-1015101159</t>
  </si>
  <si>
    <t>U1-1015101160</t>
  </si>
  <si>
    <t>U1-1015101163</t>
  </si>
  <si>
    <t>U1-1015101169</t>
  </si>
  <si>
    <t>U1-1015101155</t>
  </si>
  <si>
    <t>U1-1015101158</t>
  </si>
  <si>
    <t>U1-1015101164</t>
  </si>
  <si>
    <t>U1-1015101161</t>
  </si>
  <si>
    <t>U1-1015101168</t>
  </si>
  <si>
    <t>U1-1015101166</t>
  </si>
  <si>
    <t>U1-1015101167</t>
  </si>
  <si>
    <t>U1-1015101170</t>
  </si>
  <si>
    <t>U1-1015101171</t>
  </si>
  <si>
    <t>U1-1015101172</t>
  </si>
  <si>
    <t>U1-1038402313</t>
  </si>
  <si>
    <t>1038402313-2</t>
  </si>
  <si>
    <t>1038402313-3</t>
  </si>
  <si>
    <t>U1-1081400216</t>
  </si>
  <si>
    <t>1005401350</t>
  </si>
  <si>
    <t>1038402100-1</t>
  </si>
  <si>
    <t>U1-1038402093-3</t>
  </si>
  <si>
    <t>U1-1016400535</t>
  </si>
  <si>
    <t>U1-1016406669</t>
  </si>
  <si>
    <t>U1-1016400498</t>
  </si>
  <si>
    <t>U1-1016400486</t>
  </si>
  <si>
    <t>U1-1016400503</t>
  </si>
  <si>
    <t>U1-1016400640</t>
  </si>
  <si>
    <t>U2-1084200017</t>
  </si>
  <si>
    <t>U1-1038402003-2</t>
  </si>
  <si>
    <t>U1-1038402081-2</t>
  </si>
  <si>
    <t>U1-1029200056</t>
  </si>
  <si>
    <t>1038402085-5</t>
  </si>
  <si>
    <t>1038402085-6</t>
  </si>
  <si>
    <t>1038402087-1</t>
  </si>
  <si>
    <t>1038402088-1</t>
  </si>
  <si>
    <t>U1-1038402090</t>
  </si>
  <si>
    <t>U1-1038402142</t>
  </si>
  <si>
    <t>1001702027</t>
  </si>
  <si>
    <t>U1-1026501313</t>
  </si>
  <si>
    <t>1026501313-1</t>
  </si>
  <si>
    <t>1026501313-5</t>
  </si>
  <si>
    <t>U1-1005401391</t>
  </si>
  <si>
    <t>U1-1005401392</t>
  </si>
  <si>
    <t>U1-1081400218</t>
  </si>
  <si>
    <t>U1-1081400220</t>
  </si>
  <si>
    <t>U1-1049600014</t>
  </si>
  <si>
    <t>U1-1049600016</t>
  </si>
  <si>
    <t>U1-1038400757-1</t>
  </si>
  <si>
    <t>U1-1038402171</t>
  </si>
  <si>
    <t>U1-1038402172</t>
  </si>
  <si>
    <t>U1-1084200019</t>
  </si>
  <si>
    <t>U2-1084200019</t>
  </si>
  <si>
    <t>U1-1081400194</t>
  </si>
  <si>
    <t>U1-1038402209</t>
  </si>
  <si>
    <t>1038402212-1</t>
  </si>
  <si>
    <t>U1-1038402213</t>
  </si>
  <si>
    <t>U1-1038402216</t>
  </si>
  <si>
    <t>U1-1038402210</t>
  </si>
  <si>
    <t>1038402211-1</t>
  </si>
  <si>
    <t>U1-1038402215</t>
  </si>
  <si>
    <t>U1-1038402217</t>
  </si>
  <si>
    <t>1058600013-4</t>
  </si>
  <si>
    <t>U1-1058600012</t>
  </si>
  <si>
    <t>U1-1038402218</t>
  </si>
  <si>
    <t>U1-1032500150</t>
  </si>
  <si>
    <t>U1-1015200339</t>
  </si>
  <si>
    <t>U1-1015200338</t>
  </si>
  <si>
    <t>U1-1015200337</t>
  </si>
  <si>
    <t>U1-1008900359</t>
  </si>
  <si>
    <t>U1-1091500290</t>
  </si>
  <si>
    <t>U1-1038402382</t>
  </si>
  <si>
    <t>U1-1038402383</t>
  </si>
  <si>
    <t>1038402380-11</t>
  </si>
  <si>
    <t>U1-1008900360</t>
  </si>
  <si>
    <t>1091500283-5</t>
  </si>
  <si>
    <t>U1-1005401346</t>
  </si>
  <si>
    <t>U1-1038402271-2</t>
  </si>
  <si>
    <t>1091500046-2</t>
  </si>
  <si>
    <t>1091500044-4</t>
  </si>
  <si>
    <t>U1-1038402278</t>
  </si>
  <si>
    <t>1038402281-1</t>
  </si>
  <si>
    <t>U1-1012200488</t>
  </si>
  <si>
    <t>U1-1012200489</t>
  </si>
  <si>
    <t>U1-1023200234</t>
  </si>
  <si>
    <t>U1-1023200235</t>
  </si>
  <si>
    <t>U1-1012200490</t>
  </si>
  <si>
    <t>U1-1081400190</t>
  </si>
  <si>
    <t>U1-1081400195</t>
  </si>
  <si>
    <t>1091500089-1</t>
  </si>
  <si>
    <t>U1-1081400219</t>
  </si>
  <si>
    <t>U1-1038402369</t>
  </si>
  <si>
    <t>U2-1094200022</t>
  </si>
  <si>
    <t>U2-1094200023</t>
  </si>
  <si>
    <t>U2-1094200025</t>
  </si>
  <si>
    <t>U2-1094200026</t>
  </si>
  <si>
    <t>1015101228</t>
  </si>
  <si>
    <t>U1-1091500228</t>
  </si>
  <si>
    <t>1015101241</t>
  </si>
  <si>
    <t>U1-1091500231-2</t>
  </si>
  <si>
    <t>1091500233-1</t>
  </si>
  <si>
    <t>1091500234-1</t>
  </si>
  <si>
    <t>U1-1068400026</t>
  </si>
  <si>
    <t>U1-1068400024</t>
  </si>
  <si>
    <t>U1-1068400025</t>
  </si>
  <si>
    <t>69281022100</t>
  </si>
  <si>
    <t>GF-10-100-300-T</t>
  </si>
  <si>
    <t>HS code 8479899790</t>
  </si>
  <si>
    <t>Sodemann Industrifjedre A/S</t>
  </si>
  <si>
    <t>641825006</t>
  </si>
  <si>
    <t>EF-BJ006Z</t>
  </si>
  <si>
    <t>HS code: 8479899790</t>
  </si>
  <si>
    <t>U1-1091500079</t>
  </si>
  <si>
    <t>1092900007-1</t>
  </si>
  <si>
    <t>1008900305-5</t>
  </si>
  <si>
    <t>1092900007-2</t>
  </si>
  <si>
    <t>1092900007-4</t>
  </si>
  <si>
    <t>U1-1092900007</t>
  </si>
  <si>
    <t>U1-1092900007-3</t>
  </si>
  <si>
    <t>1026501353</t>
  </si>
  <si>
    <t>1026501354</t>
  </si>
  <si>
    <t>1026501355</t>
  </si>
  <si>
    <t>1026501357</t>
  </si>
  <si>
    <t>1026501352</t>
  </si>
  <si>
    <t>1026501356</t>
  </si>
  <si>
    <t>U1-1092400001</t>
  </si>
  <si>
    <t>U1-1092400002</t>
  </si>
  <si>
    <t>U1-1092300003</t>
  </si>
  <si>
    <t>Alunord</t>
  </si>
  <si>
    <t>3051401435554</t>
  </si>
  <si>
    <t>JRK5403Z</t>
  </si>
  <si>
    <t>U1-1038402330</t>
  </si>
  <si>
    <t>U1-1038402331</t>
  </si>
  <si>
    <t>U1-1092600003</t>
  </si>
  <si>
    <t>U1-1079600009</t>
  </si>
  <si>
    <t>U1-1079600010</t>
  </si>
  <si>
    <t>U1-1079600011</t>
  </si>
  <si>
    <t>U1-1079600012</t>
  </si>
  <si>
    <t>U1-1079600013</t>
  </si>
  <si>
    <t>1038402314-1</t>
  </si>
  <si>
    <t>1038402165-1</t>
  </si>
  <si>
    <t>U1-1038402304</t>
  </si>
  <si>
    <t>1081400212-2</t>
  </si>
  <si>
    <t>U1-1038402307</t>
  </si>
  <si>
    <t>1073400383-1</t>
  </si>
  <si>
    <t>U1-1081400210</t>
  </si>
  <si>
    <t>U1-1081400211</t>
  </si>
  <si>
    <t>U1-1081400212</t>
  </si>
  <si>
    <t>U1-1081400213</t>
  </si>
  <si>
    <t>U1-1073400383</t>
  </si>
  <si>
    <t>U1-1038402303</t>
  </si>
  <si>
    <t>U1-1038402305</t>
  </si>
  <si>
    <t>U1-1038402306</t>
  </si>
  <si>
    <t>U1-1038402308</t>
  </si>
  <si>
    <t>U2-1079600028</t>
  </si>
  <si>
    <t>U1-1005401333</t>
  </si>
  <si>
    <t>U1-1005401334</t>
  </si>
  <si>
    <t>U1-1005401335</t>
  </si>
  <si>
    <t>U1-1003500003</t>
  </si>
  <si>
    <t>U1-1049600020</t>
  </si>
  <si>
    <t>U1-1049600021</t>
  </si>
  <si>
    <t>U2-1084200020</t>
  </si>
  <si>
    <t>U1-1038402176</t>
  </si>
  <si>
    <t>1008200190-4</t>
  </si>
  <si>
    <t>U1-1049600023</t>
  </si>
  <si>
    <t>U1-1049600024</t>
  </si>
  <si>
    <t>U1-1049600022</t>
  </si>
  <si>
    <t>U1-1003500004</t>
  </si>
  <si>
    <t>U1-1038402177</t>
  </si>
  <si>
    <t>U1-1038402178</t>
  </si>
  <si>
    <t>U1-1081400208</t>
  </si>
  <si>
    <t>U1-1008200190</t>
  </si>
  <si>
    <t>U1-1038402390</t>
  </si>
  <si>
    <t>U1-1038402391</t>
  </si>
  <si>
    <t>1071500063-6</t>
  </si>
  <si>
    <t>1071500065-1</t>
  </si>
  <si>
    <t>1073400443</t>
  </si>
  <si>
    <t>1073400445</t>
  </si>
  <si>
    <t>U1-1073400451</t>
  </si>
  <si>
    <t>U1-1005401457</t>
  </si>
  <si>
    <t>U1-1080500089</t>
  </si>
  <si>
    <t>1091500153-1</t>
  </si>
  <si>
    <t>1091500156</t>
  </si>
  <si>
    <t>U1-1038402261</t>
  </si>
  <si>
    <t>U1-1080500046</t>
  </si>
  <si>
    <t>U1-1080500047</t>
  </si>
  <si>
    <t>U1-1080500048</t>
  </si>
  <si>
    <t>U1-1073400255</t>
  </si>
  <si>
    <t>1026501275-8</t>
  </si>
  <si>
    <t>U1-1038402260</t>
  </si>
  <si>
    <t>U1-1080500044</t>
  </si>
  <si>
    <t>U1-1038402262</t>
  </si>
  <si>
    <t>U1-1038402263</t>
  </si>
  <si>
    <t>U1-1080500049</t>
  </si>
  <si>
    <t>U1-1038402267</t>
  </si>
  <si>
    <t>U1-1080500050</t>
  </si>
  <si>
    <t>U1-1080500051</t>
  </si>
  <si>
    <t>U1-1073400257</t>
  </si>
  <si>
    <t>1070200109</t>
  </si>
  <si>
    <t>U1-1080500045</t>
  </si>
  <si>
    <t>U1-1073400256</t>
  </si>
  <si>
    <t>1026501275-7</t>
  </si>
  <si>
    <t>U1-1081400209</t>
  </si>
  <si>
    <t>U1-1073400261</t>
  </si>
  <si>
    <t>U1-1073400262</t>
  </si>
  <si>
    <t>U1-1073400264</t>
  </si>
  <si>
    <t>U1-1073400295</t>
  </si>
  <si>
    <t>U1-1038402268</t>
  </si>
  <si>
    <t>U1-1038402269</t>
  </si>
  <si>
    <t>U1-1073400239</t>
  </si>
  <si>
    <t>U1-1073400258</t>
  </si>
  <si>
    <t>U1-1073400259</t>
  </si>
  <si>
    <t>U1-1073400260</t>
  </si>
  <si>
    <t>U1-1073400263</t>
  </si>
  <si>
    <t>U1-1073400274</t>
  </si>
  <si>
    <t>U1-1080500039</t>
  </si>
  <si>
    <t>U1-1080500038</t>
  </si>
  <si>
    <t>1016409377-1</t>
  </si>
  <si>
    <t>1016409378-1</t>
  </si>
  <si>
    <t>U1-1081400206</t>
  </si>
  <si>
    <t>U1-1081400207</t>
  </si>
  <si>
    <t>U1-1049600017</t>
  </si>
  <si>
    <t>U1-1049600019</t>
  </si>
  <si>
    <t>U1-1002500467</t>
  </si>
  <si>
    <t>U1-1038402144</t>
  </si>
  <si>
    <t>1038402143-1</t>
  </si>
  <si>
    <t>U1-1038402277</t>
  </si>
  <si>
    <t>U1-1091500048</t>
  </si>
  <si>
    <t>1091500051-1</t>
  </si>
  <si>
    <t>U1-1091500051-2</t>
  </si>
  <si>
    <t>1091500052-1</t>
  </si>
  <si>
    <t>1091500053-1</t>
  </si>
  <si>
    <t>U1-1005401058</t>
  </si>
  <si>
    <t>6919038526</t>
  </si>
  <si>
    <t>9038526</t>
  </si>
  <si>
    <t>P.Lindberg Maskinforretning</t>
  </si>
  <si>
    <t>6919019552</t>
  </si>
  <si>
    <t>9019552</t>
  </si>
  <si>
    <t>Ståltræknagle m/split, 19 x 157 mm</t>
  </si>
  <si>
    <t>6919020541</t>
  </si>
  <si>
    <t>9020541</t>
  </si>
  <si>
    <t>Ringsplitter 4,5 mm - 10stk.</t>
  </si>
  <si>
    <t>U1-1005401057</t>
  </si>
  <si>
    <t>1012400047-18</t>
  </si>
  <si>
    <t>1012400047-19</t>
  </si>
  <si>
    <t>U1-1015101077</t>
  </si>
  <si>
    <t>1091500308-1</t>
  </si>
  <si>
    <t>U1-1081400228</t>
  </si>
  <si>
    <t>U1-1081400229</t>
  </si>
  <si>
    <t>1091500308-2</t>
  </si>
  <si>
    <t>1091500308-3</t>
  </si>
  <si>
    <t>1091500308-4</t>
  </si>
  <si>
    <t>U1-1038402146</t>
  </si>
  <si>
    <t>U1-1080500041</t>
  </si>
  <si>
    <t>U1-1080500040</t>
  </si>
  <si>
    <t>U1-1038402167</t>
  </si>
  <si>
    <t>U1-1038402168</t>
  </si>
  <si>
    <t>U1-1038402169</t>
  </si>
  <si>
    <t>U1-1073400288-1</t>
  </si>
  <si>
    <t>U1-1073400306</t>
  </si>
  <si>
    <t>U1-1073400296</t>
  </si>
  <si>
    <t>U1-1073400301</t>
  </si>
  <si>
    <t>U1-1073400302</t>
  </si>
  <si>
    <t>U1-1073400303</t>
  </si>
  <si>
    <t>U1-1073400304</t>
  </si>
  <si>
    <t>U1-1073400297</t>
  </si>
  <si>
    <t>U1-1073400298</t>
  </si>
  <si>
    <t>U1-1073400299</t>
  </si>
  <si>
    <t>U1-1073400300</t>
  </si>
  <si>
    <t>U1-1073400305</t>
  </si>
  <si>
    <t>U1-1073400268</t>
  </si>
  <si>
    <t>U1-1038400950</t>
  </si>
  <si>
    <t>U1-1091500256</t>
  </si>
  <si>
    <t>1091500256-1</t>
  </si>
  <si>
    <t>1091500256-2</t>
  </si>
  <si>
    <t>U1-1091500258</t>
  </si>
  <si>
    <t>U1-1091500257-1</t>
  </si>
  <si>
    <t>U1-1092400012</t>
  </si>
  <si>
    <t>1092400011-1</t>
  </si>
  <si>
    <t>1092400011-2</t>
  </si>
  <si>
    <t>1092400011-3</t>
  </si>
  <si>
    <t>U1-1092400013</t>
  </si>
  <si>
    <t>1073400414-1</t>
  </si>
  <si>
    <t>U1-1000100397</t>
  </si>
  <si>
    <t>1092400011-4</t>
  </si>
  <si>
    <t>U1-1073400414</t>
  </si>
  <si>
    <t>U1-1092400016</t>
  </si>
  <si>
    <t>U1-1092400017</t>
  </si>
  <si>
    <t>U1-1092400018</t>
  </si>
  <si>
    <t>U1-1092400019</t>
  </si>
  <si>
    <t>U1-1092400022</t>
  </si>
  <si>
    <t>U1-1081400217-1</t>
  </si>
  <si>
    <t>U1-1000100390</t>
  </si>
  <si>
    <t>U1-1081400217</t>
  </si>
  <si>
    <t>U1-1073400392</t>
  </si>
  <si>
    <t>U1-1073400269</t>
  </si>
  <si>
    <t>U1-1038402323</t>
  </si>
  <si>
    <t>U1-1038402324</t>
  </si>
  <si>
    <t>U1-1038402327</t>
  </si>
  <si>
    <t>U1-1038402322</t>
  </si>
  <si>
    <t>U1-1091500011-5</t>
  </si>
  <si>
    <t>U1-1091500011-6</t>
  </si>
  <si>
    <t>U1-1005401324</t>
  </si>
  <si>
    <t>U1-1005401325</t>
  </si>
  <si>
    <t>U1-1005401327</t>
  </si>
  <si>
    <t>U1-1005401328</t>
  </si>
  <si>
    <t>U1-1005401329</t>
  </si>
  <si>
    <t>U1-1005401326</t>
  </si>
  <si>
    <t>U1-1005401330</t>
  </si>
  <si>
    <t>U1-1005401331</t>
  </si>
  <si>
    <t>U1-1005401332</t>
  </si>
  <si>
    <t>1038402174-1</t>
  </si>
  <si>
    <t>U1-1038402175</t>
  </si>
  <si>
    <t>U1-1005401336</t>
  </si>
  <si>
    <t>U1-1005401337</t>
  </si>
  <si>
    <t>U1-1005401338</t>
  </si>
  <si>
    <t>U1-1038402173</t>
  </si>
  <si>
    <t>U2-1079600027</t>
  </si>
  <si>
    <t>U1-1038401858</t>
  </si>
  <si>
    <t>U1-1038401855</t>
  </si>
  <si>
    <t>U1-1038401863</t>
  </si>
  <si>
    <t>U1-1038401865</t>
  </si>
  <si>
    <t>U1-1038401854</t>
  </si>
  <si>
    <t>U1-1038401856</t>
  </si>
  <si>
    <t>U1-1038401857</t>
  </si>
  <si>
    <t>U1-1038401867</t>
  </si>
  <si>
    <t>1038401868-1</t>
  </si>
  <si>
    <t>U1-1038401870</t>
  </si>
  <si>
    <t>U1-1038401871</t>
  </si>
  <si>
    <t>U1-1038401872</t>
  </si>
  <si>
    <t>U1-1038401875</t>
  </si>
  <si>
    <t>U1-1038401876</t>
  </si>
  <si>
    <t>U1-1038401859</t>
  </si>
  <si>
    <t>U1-1038401860</t>
  </si>
  <si>
    <t>U1-1038401861</t>
  </si>
  <si>
    <t>U1-1038401864</t>
  </si>
  <si>
    <t>1038401866-1</t>
  </si>
  <si>
    <t>U1-1038401862</t>
  </si>
  <si>
    <t>U1-1038401873</t>
  </si>
  <si>
    <t>U1-1038401874</t>
  </si>
  <si>
    <t>30100200750015</t>
  </si>
  <si>
    <t>JMS Danmark Aps</t>
  </si>
  <si>
    <t>3091200627500</t>
  </si>
  <si>
    <t>43133</t>
  </si>
  <si>
    <t>IPE-Bjælker S275JR 120x64</t>
  </si>
  <si>
    <t>U1-1038401879</t>
  </si>
  <si>
    <t>1086400003-1</t>
  </si>
  <si>
    <t>U1-1038401878</t>
  </si>
  <si>
    <t>U1-1038402196</t>
  </si>
  <si>
    <t>U1-1038402184</t>
  </si>
  <si>
    <t>1038402184-1</t>
  </si>
  <si>
    <t>1038402184-2</t>
  </si>
  <si>
    <t>1038402185-1</t>
  </si>
  <si>
    <t>1038402186-1</t>
  </si>
  <si>
    <t>U1-1038402188</t>
  </si>
  <si>
    <t>U1-1038402189</t>
  </si>
  <si>
    <t>U1-1038402190</t>
  </si>
  <si>
    <t>U1-1038402191</t>
  </si>
  <si>
    <t>U1-1038402192</t>
  </si>
  <si>
    <t>U1-1038402193</t>
  </si>
  <si>
    <t>U1-1038402194</t>
  </si>
  <si>
    <t>U1-1038402195</t>
  </si>
  <si>
    <t>U1-1038402199</t>
  </si>
  <si>
    <t>U1-1038402198</t>
  </si>
  <si>
    <t>U2-1038402198</t>
  </si>
  <si>
    <t>U1-1038402219</t>
  </si>
  <si>
    <t>U1-1038402220</t>
  </si>
  <si>
    <t>U1-1038402221</t>
  </si>
  <si>
    <t>1073400234-5</t>
  </si>
  <si>
    <t>3150505030415</t>
  </si>
  <si>
    <t>354152</t>
  </si>
  <si>
    <t>Rustf.rør slb.4301 k220</t>
  </si>
  <si>
    <t>U1-1007000706</t>
  </si>
  <si>
    <t>U1-1081400102</t>
  </si>
  <si>
    <t>U1-1081400101</t>
  </si>
  <si>
    <t>1005501675-1</t>
  </si>
  <si>
    <t>U1-1015100992</t>
  </si>
  <si>
    <t>1005501676</t>
  </si>
  <si>
    <t>1005501670</t>
  </si>
  <si>
    <t>U1-1081400098</t>
  </si>
  <si>
    <t>69220150321</t>
  </si>
  <si>
    <t>EH22120.0120</t>
  </si>
  <si>
    <t>Kontramøtrik M20x1,5mm</t>
  </si>
  <si>
    <t>U1-1038402332</t>
  </si>
  <si>
    <t>U1-1038402333</t>
  </si>
  <si>
    <t>U1-1038402334</t>
  </si>
  <si>
    <t>30100100001850</t>
  </si>
  <si>
    <t>020025</t>
  </si>
  <si>
    <t>R 1,5  T 2,5</t>
  </si>
  <si>
    <t>30100100001851</t>
  </si>
  <si>
    <t>020040</t>
  </si>
  <si>
    <t>R 2,0  T 3,5</t>
  </si>
  <si>
    <t>1091500041-7</t>
  </si>
  <si>
    <t>1091500169-2</t>
  </si>
  <si>
    <t>1091500170</t>
  </si>
  <si>
    <t>1091500166-1</t>
  </si>
  <si>
    <t>1091500166-2</t>
  </si>
  <si>
    <t>1091500167</t>
  </si>
  <si>
    <t>1091500169-1</t>
  </si>
  <si>
    <t>U1-1091500080</t>
  </si>
  <si>
    <t>U1-1091500079-1</t>
  </si>
  <si>
    <t>U1-1091500079-4</t>
  </si>
  <si>
    <t>1026501360-2</t>
  </si>
  <si>
    <t>Skiltefabrikken.nu</t>
  </si>
  <si>
    <t>U1-1091500082</t>
  </si>
  <si>
    <t>3052000024558</t>
  </si>
  <si>
    <t>5708587201210</t>
  </si>
  <si>
    <t>Varmformet EN10210 S355J2H 200x100x6,3 mm 12,1 m</t>
  </si>
  <si>
    <t>U1-1005401344</t>
  </si>
  <si>
    <t>U1-1058600015</t>
  </si>
  <si>
    <t>U1-1038402270</t>
  </si>
  <si>
    <t>1012400047-16</t>
  </si>
  <si>
    <t>1012400047-17</t>
  </si>
  <si>
    <t>U1-1038401808</t>
  </si>
  <si>
    <t>522</t>
  </si>
  <si>
    <t>Krydsfiner låg (Genbrugt)</t>
  </si>
  <si>
    <t>1081400097-1</t>
  </si>
  <si>
    <t>U1-1081400096</t>
  </si>
  <si>
    <t>U1-1081400097</t>
  </si>
  <si>
    <t>1081400096-1</t>
  </si>
  <si>
    <t>1016408920-1</t>
  </si>
  <si>
    <t>U1-1081400099</t>
  </si>
  <si>
    <t>U1-1080500020</t>
  </si>
  <si>
    <t>1081400103-1</t>
  </si>
  <si>
    <t>1081400104-1</t>
  </si>
  <si>
    <t>U1-1081400106</t>
  </si>
  <si>
    <t>U1-1081400107</t>
  </si>
  <si>
    <t>U1-1081400103</t>
  </si>
  <si>
    <t>U1-1081400104</t>
  </si>
  <si>
    <t>U1-1081400103-2</t>
  </si>
  <si>
    <t>U1-1081400104-2</t>
  </si>
  <si>
    <t>U1-1081400105</t>
  </si>
  <si>
    <t>U1-1081400104-3</t>
  </si>
  <si>
    <t>U1-1081400103-3</t>
  </si>
  <si>
    <t>U1-1081400105-1</t>
  </si>
  <si>
    <t>U1-1081400105-2</t>
  </si>
  <si>
    <t>U1-1081400106-2</t>
  </si>
  <si>
    <t>U1-1081400106-1</t>
  </si>
  <si>
    <t>U1-1081400107-1</t>
  </si>
  <si>
    <t>1005502109</t>
  </si>
  <si>
    <t>JE Laser ApS</t>
  </si>
  <si>
    <t>U1-1091500065-1</t>
  </si>
  <si>
    <t>1091500069-3</t>
  </si>
  <si>
    <t>U1-1073400272</t>
  </si>
  <si>
    <t>U1-1073400384</t>
  </si>
  <si>
    <t>1091500070-2</t>
  </si>
  <si>
    <t>U1-1005401361</t>
  </si>
  <si>
    <t>U1-1091500065-6</t>
  </si>
  <si>
    <t>U1-1073400385</t>
  </si>
  <si>
    <t>U1-1000100384</t>
  </si>
  <si>
    <t>U1-1000100385</t>
  </si>
  <si>
    <t>U1-1000100386</t>
  </si>
  <si>
    <t>U1-1073400379</t>
  </si>
  <si>
    <t>U1-1038402282</t>
  </si>
  <si>
    <t>1038402283-1</t>
  </si>
  <si>
    <t>1038402284</t>
  </si>
  <si>
    <t>1038402284-1</t>
  </si>
  <si>
    <t>U1-1038402286</t>
  </si>
  <si>
    <t>U1-1073400380</t>
  </si>
  <si>
    <t>U1-1038402292</t>
  </si>
  <si>
    <t>U1-1038402294</t>
  </si>
  <si>
    <t>U1-1038402295</t>
  </si>
  <si>
    <t>U1-1073400381</t>
  </si>
  <si>
    <t>U1-1073400382</t>
  </si>
  <si>
    <t>U1-1038402287</t>
  </si>
  <si>
    <t>U1-1038402289</t>
  </si>
  <si>
    <t>U1-1038402290</t>
  </si>
  <si>
    <t>U1-1038402285</t>
  </si>
  <si>
    <t>U1-1038402288</t>
  </si>
  <si>
    <t>U1-1038402293</t>
  </si>
  <si>
    <t>U1-1038402291</t>
  </si>
  <si>
    <t>3040200123533</t>
  </si>
  <si>
    <t>5708587031381</t>
  </si>
  <si>
    <t>Præcisionsstålrør el-svejste, runde EN10305-3 20,0x1,50 mm</t>
  </si>
  <si>
    <t>U1-1000100388</t>
  </si>
  <si>
    <t>1009902217-1</t>
  </si>
  <si>
    <t>U1-1038402298</t>
  </si>
  <si>
    <t>U1-1038402299</t>
  </si>
  <si>
    <t>U1-1038402233</t>
  </si>
  <si>
    <t>1005401349</t>
  </si>
  <si>
    <t>1008900300-11</t>
  </si>
  <si>
    <t>U1-1038402316</t>
  </si>
  <si>
    <t>U1-1038402315</t>
  </si>
  <si>
    <t>U1-1087600030</t>
  </si>
  <si>
    <t>U1-1038402343</t>
  </si>
  <si>
    <t>1038402343-18</t>
  </si>
  <si>
    <t>U1-1038402344</t>
  </si>
  <si>
    <t>U1-1015101207</t>
  </si>
  <si>
    <t>U2-1015101207</t>
  </si>
  <si>
    <t>1091500146-1</t>
  </si>
  <si>
    <t>1091500147-1</t>
  </si>
  <si>
    <t>1091500147-3</t>
  </si>
  <si>
    <t>1091500153-2</t>
  </si>
  <si>
    <t>U1-1081400095</t>
  </si>
  <si>
    <t>U1-1081400072</t>
  </si>
  <si>
    <t>U1-1081400058</t>
  </si>
  <si>
    <t>1005401058-1</t>
  </si>
  <si>
    <t>U1-1015101176</t>
  </si>
  <si>
    <t>U1-1092400002-3</t>
  </si>
  <si>
    <t>U1-1007000789</t>
  </si>
  <si>
    <t>1008900300-12</t>
  </si>
  <si>
    <t>1008900300-13</t>
  </si>
  <si>
    <t>69900059</t>
  </si>
  <si>
    <t>Gasfjeder, Justerbar 176-276mm Ø15</t>
  </si>
  <si>
    <t>U1-1092700001</t>
  </si>
  <si>
    <t>U1-1026501311</t>
  </si>
  <si>
    <t>U1-1038402317</t>
  </si>
  <si>
    <t>U1-1038402321</t>
  </si>
  <si>
    <t>1038402317-8</t>
  </si>
  <si>
    <t>1038402318-1</t>
  </si>
  <si>
    <t>1038402319-1</t>
  </si>
  <si>
    <t>1038402320-1</t>
  </si>
  <si>
    <t>U1-1038402325</t>
  </si>
  <si>
    <t>U1-1038402326</t>
  </si>
  <si>
    <t>U1-1038402328</t>
  </si>
  <si>
    <t>U1-1038402329</t>
  </si>
  <si>
    <t>1012900196</t>
  </si>
  <si>
    <t>U1-1080500068</t>
  </si>
  <si>
    <t>3240100013000</t>
  </si>
  <si>
    <t>ARR51010</t>
  </si>
  <si>
    <t>U1-1080500070</t>
  </si>
  <si>
    <t>U1-1080500071</t>
  </si>
  <si>
    <t>U1-1080500072</t>
  </si>
  <si>
    <t>U1-1080500075</t>
  </si>
  <si>
    <t>1008900317-6</t>
  </si>
  <si>
    <t>U1-1080500073</t>
  </si>
  <si>
    <t>U1-1080500074</t>
  </si>
  <si>
    <t>1068400034-1</t>
  </si>
  <si>
    <t>1068400034-2</t>
  </si>
  <si>
    <t>1063200024-1</t>
  </si>
  <si>
    <t>U1-1089800006</t>
  </si>
  <si>
    <t>1063200023-1</t>
  </si>
  <si>
    <t>1068400034-3</t>
  </si>
  <si>
    <t>1068400034-4</t>
  </si>
  <si>
    <t>1063200021-1</t>
  </si>
  <si>
    <t>1063200025-1</t>
  </si>
  <si>
    <t>U1-1092900004</t>
  </si>
  <si>
    <t>U1-1092900003</t>
  </si>
  <si>
    <t>1091500111-1</t>
  </si>
  <si>
    <t>1091500111-2</t>
  </si>
  <si>
    <t>1091500111-3</t>
  </si>
  <si>
    <t>1091500112-4</t>
  </si>
  <si>
    <t>U1-1091500102</t>
  </si>
  <si>
    <t>U1-1091500101</t>
  </si>
  <si>
    <t>U1-1091500104</t>
  </si>
  <si>
    <t>U1-1091500103</t>
  </si>
  <si>
    <t>1091500109</t>
  </si>
  <si>
    <t>1091500110</t>
  </si>
  <si>
    <t>U1-1073400395</t>
  </si>
  <si>
    <t>1091500113-2</t>
  </si>
  <si>
    <t>1091500113-3</t>
  </si>
  <si>
    <t>1091500111-4</t>
  </si>
  <si>
    <t>1091500112-1</t>
  </si>
  <si>
    <t>1091500112-2</t>
  </si>
  <si>
    <t>1091500112-3</t>
  </si>
  <si>
    <t>1091500113-1</t>
  </si>
  <si>
    <t>U1-1026501329</t>
  </si>
  <si>
    <t>U1-1080500066</t>
  </si>
  <si>
    <t>U1-1073400396</t>
  </si>
  <si>
    <t>U1-1080500058</t>
  </si>
  <si>
    <t>U1-1080500059</t>
  </si>
  <si>
    <t>U1-1080500060</t>
  </si>
  <si>
    <t>U1-1080500061</t>
  </si>
  <si>
    <t>U1-1080500062</t>
  </si>
  <si>
    <t>U1-1080500063</t>
  </si>
  <si>
    <t>U1-1080500064</t>
  </si>
  <si>
    <t>U1-1080500065</t>
  </si>
  <si>
    <t>U1-1091500117</t>
  </si>
  <si>
    <t>1091500121</t>
  </si>
  <si>
    <t>U1-1080500067</t>
  </si>
  <si>
    <t>1091500132-2</t>
  </si>
  <si>
    <t>1091500134-1</t>
  </si>
  <si>
    <t>U2-1057600003</t>
  </si>
  <si>
    <t>U2-1057600004</t>
  </si>
  <si>
    <t>U2-1057600005</t>
  </si>
  <si>
    <t>U2-1057600006</t>
  </si>
  <si>
    <t>3140251230410</t>
  </si>
  <si>
    <t>5708587187446</t>
  </si>
  <si>
    <t>Rustfrie levnedsmiddelrør EN 1.4301 ej glødede 25x1,25 mm</t>
  </si>
  <si>
    <t>1091500120-3</t>
  </si>
  <si>
    <t>U1-1091500116</t>
  </si>
  <si>
    <t>1091500119-1</t>
  </si>
  <si>
    <t>1091500123</t>
  </si>
  <si>
    <t>1091500128-1</t>
  </si>
  <si>
    <t>1091500128-3</t>
  </si>
  <si>
    <t>1091500132-3</t>
  </si>
  <si>
    <t>U1-1026501330</t>
  </si>
  <si>
    <t>1026501330-1</t>
  </si>
  <si>
    <t>1026501330-2</t>
  </si>
  <si>
    <t>1091500128-2</t>
  </si>
  <si>
    <t>U1-1026501332</t>
  </si>
  <si>
    <t>1091500131-6</t>
  </si>
  <si>
    <t>1026501336</t>
  </si>
  <si>
    <t>1026501342</t>
  </si>
  <si>
    <t>U1-1019700042</t>
  </si>
  <si>
    <t>1026501343</t>
  </si>
  <si>
    <t>U1-1092900006</t>
  </si>
  <si>
    <t>U1-1081400221</t>
  </si>
  <si>
    <t>U2-1002000173</t>
  </si>
  <si>
    <t>U2-1002000175</t>
  </si>
  <si>
    <t>U2-1002000176</t>
  </si>
  <si>
    <t>U1-1094300006</t>
  </si>
  <si>
    <t>U2-1002000174</t>
  </si>
  <si>
    <t>U2-1002000184</t>
  </si>
  <si>
    <t>1071500016-47</t>
  </si>
  <si>
    <t>U1-1038402342</t>
  </si>
  <si>
    <t>1057800189-31</t>
  </si>
  <si>
    <t>1005401442-1</t>
  </si>
  <si>
    <t>1071500024-25</t>
  </si>
  <si>
    <t>1015101200-1</t>
  </si>
  <si>
    <t>1015101201-1</t>
  </si>
  <si>
    <t>1015101202-1</t>
  </si>
  <si>
    <t>1090700004</t>
  </si>
  <si>
    <t>1015101199-1</t>
  </si>
  <si>
    <t>1026501344</t>
  </si>
  <si>
    <t>U1-1000100395</t>
  </si>
  <si>
    <t>U1-1073400419</t>
  </si>
  <si>
    <t>U1-1000100398</t>
  </si>
  <si>
    <t>U1-1000100393</t>
  </si>
  <si>
    <t>U1-1000100394</t>
  </si>
  <si>
    <t>U1-1073400418</t>
  </si>
  <si>
    <t>U1-1073400421</t>
  </si>
  <si>
    <t>U1-1073400422</t>
  </si>
  <si>
    <t>U1-1073400423</t>
  </si>
  <si>
    <t>U1-1000100396</t>
  </si>
  <si>
    <t>U1-1081400222</t>
  </si>
  <si>
    <t>U1-1073400416</t>
  </si>
  <si>
    <t>U1-1073400417</t>
  </si>
  <si>
    <t>U1-1073400420</t>
  </si>
  <si>
    <t>U1-1000100399</t>
  </si>
  <si>
    <t>U1-1073400401</t>
  </si>
  <si>
    <t>U1-1073400402</t>
  </si>
  <si>
    <t>1091500173-1</t>
  </si>
  <si>
    <t>U1-1091500178</t>
  </si>
  <si>
    <t>U1-1038402352</t>
  </si>
  <si>
    <t>U1-1091500177</t>
  </si>
  <si>
    <t>U1-1091500182</t>
  </si>
  <si>
    <t>U1-1091500185</t>
  </si>
  <si>
    <t>1073400406-3</t>
  </si>
  <si>
    <t>U1-1038402353</t>
  </si>
  <si>
    <t>U1-1091500179</t>
  </si>
  <si>
    <t>U1-1091500180</t>
  </si>
  <si>
    <t>1073400406-1</t>
  </si>
  <si>
    <t>U1-1091500181</t>
  </si>
  <si>
    <t>1073400404-2</t>
  </si>
  <si>
    <t>U1-1091500183</t>
  </si>
  <si>
    <t>U1-1091500184</t>
  </si>
  <si>
    <t>1073400406-2</t>
  </si>
  <si>
    <t>U1-1038402354</t>
  </si>
  <si>
    <t>U1-1038402354-1</t>
  </si>
  <si>
    <t>U1-1038402356</t>
  </si>
  <si>
    <t>U1-1038402355</t>
  </si>
  <si>
    <t>U1-1015101247</t>
  </si>
  <si>
    <t>U1-1094300005</t>
  </si>
  <si>
    <t>U1-1015101250</t>
  </si>
  <si>
    <t>U1-1015101266</t>
  </si>
  <si>
    <t>U1-1092400021</t>
  </si>
  <si>
    <t>U1-1092400020</t>
  </si>
  <si>
    <t>1091500186-3</t>
  </si>
  <si>
    <t>U1-1073400412</t>
  </si>
  <si>
    <t>1073400412-1</t>
  </si>
  <si>
    <t>1073400412-2</t>
  </si>
  <si>
    <t>1073400412-3</t>
  </si>
  <si>
    <t>U1-1073400413</t>
  </si>
  <si>
    <t>U1-1038402361</t>
  </si>
  <si>
    <t>U1-1015101274</t>
  </si>
  <si>
    <t>U1-1094800002</t>
  </si>
  <si>
    <t>1094800002-1</t>
  </si>
  <si>
    <t>U1-1094800003</t>
  </si>
  <si>
    <t>U1-1094800005</t>
  </si>
  <si>
    <t>U1-1094800004</t>
  </si>
  <si>
    <t>U1-1091500207</t>
  </si>
  <si>
    <t>U1-1081400086--1</t>
  </si>
  <si>
    <t>U1-1081400084--1</t>
  </si>
  <si>
    <t>U1-1091500212</t>
  </si>
  <si>
    <t>38100400200103</t>
  </si>
  <si>
    <t>1152454</t>
  </si>
  <si>
    <t>1091500213-5</t>
  </si>
  <si>
    <t>4150601215</t>
  </si>
  <si>
    <t>7526 9021064</t>
  </si>
  <si>
    <t>SKÆRMSKIVE HV140 A2 M6</t>
  </si>
  <si>
    <t>4070600111006</t>
  </si>
  <si>
    <t>U1-1038402349</t>
  </si>
  <si>
    <t>U1-1038402350</t>
  </si>
  <si>
    <t>1091500192-1</t>
  </si>
  <si>
    <t>1091500188-1</t>
  </si>
  <si>
    <t>U1-1038402359</t>
  </si>
  <si>
    <t>U1-1038402360</t>
  </si>
  <si>
    <t>U1-1091500198-2</t>
  </si>
  <si>
    <t>1091500199-1</t>
  </si>
  <si>
    <t>1091500200-1</t>
  </si>
  <si>
    <t>U1-1008900322</t>
  </si>
  <si>
    <t>U1-1008900324</t>
  </si>
  <si>
    <t>U1-1008900325</t>
  </si>
  <si>
    <t>U1-1008900327</t>
  </si>
  <si>
    <t>U1-1008900328</t>
  </si>
  <si>
    <t>U1-1008900329</t>
  </si>
  <si>
    <t>1015101240</t>
  </si>
  <si>
    <t>1015101242</t>
  </si>
  <si>
    <t>1015101243</t>
  </si>
  <si>
    <t>U1-1094300003</t>
  </si>
  <si>
    <t>U1-1094300004</t>
  </si>
  <si>
    <t>U2-1091500218</t>
  </si>
  <si>
    <t>1091500219-4</t>
  </si>
  <si>
    <t>U1-1091500217</t>
  </si>
  <si>
    <t>U1-1091500216</t>
  </si>
  <si>
    <t>U2-1091500215</t>
  </si>
  <si>
    <t>1091500219-1</t>
  </si>
  <si>
    <t>1091500219-2</t>
  </si>
  <si>
    <t>1091500219-3</t>
  </si>
  <si>
    <t>1091500220-2</t>
  </si>
  <si>
    <t>1091500214-2</t>
  </si>
  <si>
    <t>U1-1091500206-1</t>
  </si>
  <si>
    <t>U1-1091500208-1</t>
  </si>
  <si>
    <t>U1-1091500208-3</t>
  </si>
  <si>
    <t>U1-1091500208-4</t>
  </si>
  <si>
    <t>U1-1091500209</t>
  </si>
  <si>
    <t>U1-1091500211-2</t>
  </si>
  <si>
    <t>U1-1038402367</t>
  </si>
  <si>
    <t>U1-1094500001</t>
  </si>
  <si>
    <t>1094500001-2</t>
  </si>
  <si>
    <t>1091500223-1</t>
  </si>
  <si>
    <t>U2-1002000179</t>
  </si>
  <si>
    <t>U2-1002000181</t>
  </si>
  <si>
    <t>U2-1002000180</t>
  </si>
  <si>
    <t>U2-1002000182</t>
  </si>
  <si>
    <t>U2-1002000183</t>
  </si>
  <si>
    <t>U2-1002000185</t>
  </si>
  <si>
    <t>U1-1091500252</t>
  </si>
  <si>
    <t>U1-1092400026</t>
  </si>
  <si>
    <t>U1-1092400027</t>
  </si>
  <si>
    <t>U1-1092400028</t>
  </si>
  <si>
    <t>U1-1092400029</t>
  </si>
  <si>
    <t>U1-1092400024</t>
  </si>
  <si>
    <t>U1-1060700019</t>
  </si>
  <si>
    <t>U1-1060700020</t>
  </si>
  <si>
    <t>U1-1005000007</t>
  </si>
  <si>
    <t>U1-1008900330</t>
  </si>
  <si>
    <t>U1-1008900331</t>
  </si>
  <si>
    <t>U1-1008900333</t>
  </si>
  <si>
    <t>1008900333-1</t>
  </si>
  <si>
    <t>U1-1008900334</t>
  </si>
  <si>
    <t>U1-1008900326</t>
  </si>
  <si>
    <t>1008900334-1</t>
  </si>
  <si>
    <t>1008900324-2</t>
  </si>
  <si>
    <t>1008900330-3</t>
  </si>
  <si>
    <t>1008900330-4</t>
  </si>
  <si>
    <t>U1-1008900332</t>
  </si>
  <si>
    <t>64000003</t>
  </si>
  <si>
    <t>6005-3-C</t>
  </si>
  <si>
    <t>Dansk Kugleleje Center</t>
  </si>
  <si>
    <t>64000004</t>
  </si>
  <si>
    <t>32005-C</t>
  </si>
  <si>
    <t>U1-1008900336</t>
  </si>
  <si>
    <t>U1-1008900337</t>
  </si>
  <si>
    <t>U1-1085200009</t>
  </si>
  <si>
    <t>U1-1085200010</t>
  </si>
  <si>
    <t>U1-1085200012</t>
  </si>
  <si>
    <t>U1-1085200011</t>
  </si>
  <si>
    <t>U1-1085200013</t>
  </si>
  <si>
    <t>1071500051</t>
  </si>
  <si>
    <t>U1-1091500250</t>
  </si>
  <si>
    <t>U1-1038402371</t>
  </si>
  <si>
    <t>U1-1091500251</t>
  </si>
  <si>
    <t>1009902360</t>
  </si>
  <si>
    <t>1009902361</t>
  </si>
  <si>
    <t>U1-1015101277</t>
  </si>
  <si>
    <t>U1-1015101215-1</t>
  </si>
  <si>
    <t>4440600141014</t>
  </si>
  <si>
    <t>B-M6-1ZI</t>
  </si>
  <si>
    <t>U1-1015101217</t>
  </si>
  <si>
    <t>U1-1015101218</t>
  </si>
  <si>
    <t>1001702176</t>
  </si>
  <si>
    <t>1091100042-5</t>
  </si>
  <si>
    <t>U1-1094300008</t>
  </si>
  <si>
    <t>U1-1073400434</t>
  </si>
  <si>
    <t>U1-1073400435</t>
  </si>
  <si>
    <t>1094700058-3</t>
  </si>
  <si>
    <t>U1-1092400015</t>
  </si>
  <si>
    <t>U1-1094700058</t>
  </si>
  <si>
    <t>U1-1073400394</t>
  </si>
  <si>
    <t>1071500061-8</t>
  </si>
  <si>
    <t>U1-1000100379</t>
  </si>
  <si>
    <t>U1-1093200002</t>
  </si>
  <si>
    <t>1071500061-7</t>
  </si>
  <si>
    <t>1093200002-1</t>
  </si>
  <si>
    <t>1093200002-15</t>
  </si>
  <si>
    <t>U2-1091100056</t>
  </si>
  <si>
    <t>U2-1091100057</t>
  </si>
  <si>
    <t>U2-1091100058</t>
  </si>
  <si>
    <t>U2-1091100059</t>
  </si>
  <si>
    <t>U2-1091100055</t>
  </si>
  <si>
    <t>U2-1091100052</t>
  </si>
  <si>
    <t>U2-1093200006</t>
  </si>
  <si>
    <t>U2-1093200008</t>
  </si>
  <si>
    <t>U1-1091500264</t>
  </si>
  <si>
    <t>1091500264-1</t>
  </si>
  <si>
    <t>1093200013-1</t>
  </si>
  <si>
    <t>1093200014-1</t>
  </si>
  <si>
    <t>1016900115-1</t>
  </si>
  <si>
    <t>U1-1091500265</t>
  </si>
  <si>
    <t>1016900112</t>
  </si>
  <si>
    <t>1016900113</t>
  </si>
  <si>
    <t>1093200012-1</t>
  </si>
  <si>
    <t>U1-1091500267</t>
  </si>
  <si>
    <t>U1-1091500268</t>
  </si>
  <si>
    <t>U1-1091500266</t>
  </si>
  <si>
    <t>U1-1091500269</t>
  </si>
  <si>
    <t>1091500265-1</t>
  </si>
  <si>
    <t>ServoTech</t>
  </si>
  <si>
    <t>U1-1038402377</t>
  </si>
  <si>
    <t>U1-1038402379</t>
  </si>
  <si>
    <t>1025302775-19</t>
  </si>
  <si>
    <t>U1-1025302775-20</t>
  </si>
  <si>
    <t>U1-1091500278</t>
  </si>
  <si>
    <t>U1-1091500281</t>
  </si>
  <si>
    <t>1091500266-1</t>
  </si>
  <si>
    <t>Rollco A/S</t>
  </si>
  <si>
    <t>U1-1038402380</t>
  </si>
  <si>
    <t>U1-1038402381</t>
  </si>
  <si>
    <t>1091500284-3</t>
  </si>
  <si>
    <t>U1-1092400023</t>
  </si>
  <si>
    <t>U1-1092400025</t>
  </si>
  <si>
    <t>1091100043-1</t>
  </si>
  <si>
    <t>1091100043-2</t>
  </si>
  <si>
    <t>U1-1091100042</t>
  </si>
  <si>
    <t>U1-1091500254</t>
  </si>
  <si>
    <t>U1-1091500255</t>
  </si>
  <si>
    <t>1015101281</t>
  </si>
  <si>
    <t>U1-1091500291</t>
  </si>
  <si>
    <t>U1-1015101282</t>
  </si>
  <si>
    <t>U1-1091500292</t>
  </si>
  <si>
    <t>1073400437</t>
  </si>
  <si>
    <t>1073400438</t>
  </si>
  <si>
    <t>1009902362</t>
  </si>
  <si>
    <t>U1-1073400440</t>
  </si>
  <si>
    <t>U1-1095500002</t>
  </si>
  <si>
    <t>1071500060-3</t>
  </si>
  <si>
    <t>1091100042-2</t>
  </si>
  <si>
    <t>U1-1091100041</t>
  </si>
  <si>
    <t>1091100042-6</t>
  </si>
  <si>
    <t>U1-1091100043</t>
  </si>
  <si>
    <t>U1-1002000193</t>
  </si>
  <si>
    <t>U1-1080500085</t>
  </si>
  <si>
    <t>U1-1073400452</t>
  </si>
  <si>
    <t>U1-1005401456</t>
  </si>
  <si>
    <t>1073400452-2</t>
  </si>
  <si>
    <t>1073400452-3</t>
  </si>
  <si>
    <t>1073400452-4</t>
  </si>
  <si>
    <t>1073400452-5</t>
  </si>
  <si>
    <t>1073400452-6</t>
  </si>
  <si>
    <t>1073400452-7</t>
  </si>
  <si>
    <t>1073400452-8</t>
  </si>
  <si>
    <t>1073400452-1</t>
  </si>
  <si>
    <t>1073400452-9</t>
  </si>
  <si>
    <t>1093200015-1</t>
  </si>
  <si>
    <t>U1-1091500271</t>
  </si>
  <si>
    <t>1093200015-6</t>
  </si>
  <si>
    <t>U1-1093200015-1</t>
  </si>
  <si>
    <t>1093200015-15</t>
  </si>
  <si>
    <t>U1-1091500275</t>
  </si>
  <si>
    <t>1093200015-12</t>
  </si>
  <si>
    <t>1093200015-13</t>
  </si>
  <si>
    <t>1093200015-14</t>
  </si>
  <si>
    <t>1093200015-16</t>
  </si>
  <si>
    <t>U1-1038402374</t>
  </si>
  <si>
    <t>4101600211</t>
  </si>
  <si>
    <t>2282697</t>
  </si>
  <si>
    <t>U1-1038402375</t>
  </si>
  <si>
    <t>U1-1038402378</t>
  </si>
  <si>
    <t>U2-1015101140</t>
  </si>
  <si>
    <t>U1-1065202152-3</t>
  </si>
  <si>
    <t>U1-1073400455</t>
  </si>
  <si>
    <t>U1-1073400456</t>
  </si>
  <si>
    <t>U1-1073400457</t>
  </si>
  <si>
    <t>U2-1016409899</t>
  </si>
  <si>
    <t>U1-1091500302</t>
  </si>
  <si>
    <t>U1-1073400459</t>
  </si>
  <si>
    <t>1073400436</t>
  </si>
  <si>
    <t>U1-1073400439</t>
  </si>
  <si>
    <t>U1-1073400441</t>
  </si>
  <si>
    <t>U1-1026501464</t>
  </si>
  <si>
    <t>Kami</t>
  </si>
  <si>
    <t>1073400446</t>
  </si>
  <si>
    <t>1073400447</t>
  </si>
  <si>
    <t>1073400448</t>
  </si>
  <si>
    <t>1073400449</t>
  </si>
  <si>
    <t>1073400450</t>
  </si>
  <si>
    <t>1073400444</t>
  </si>
  <si>
    <t>1073400451-10</t>
  </si>
  <si>
    <t>U1-1091500301</t>
  </si>
  <si>
    <t>1073400442</t>
  </si>
  <si>
    <t>U1-1038402387</t>
  </si>
  <si>
    <t>1038402387-1</t>
  </si>
  <si>
    <t>U1-1038402388</t>
  </si>
  <si>
    <t>U1-1038402389</t>
  </si>
  <si>
    <t>1038402389-1</t>
  </si>
  <si>
    <t>1038402388-1</t>
  </si>
  <si>
    <t>1091500298-3</t>
  </si>
  <si>
    <t>U1-1091500300</t>
  </si>
  <si>
    <t>U1-1038402393</t>
  </si>
  <si>
    <t>U1-1073400466</t>
  </si>
  <si>
    <t>U1-1073400467</t>
  </si>
  <si>
    <t>U1-1073400370</t>
  </si>
  <si>
    <t>1015101304-4</t>
  </si>
  <si>
    <t>511011200057121</t>
  </si>
  <si>
    <t>Rustfast 30-20-1, M10x20/M10x20, NR - 43 shore</t>
  </si>
  <si>
    <t>U1-1073400461</t>
  </si>
  <si>
    <t>1073400461-1</t>
  </si>
  <si>
    <t>U1-1073400462</t>
  </si>
  <si>
    <t>U1-1073400463</t>
  </si>
  <si>
    <t>U1-1073400465</t>
  </si>
  <si>
    <t>U1-1038402394</t>
  </si>
  <si>
    <t>U1-1095500001-1</t>
  </si>
  <si>
    <t>30102000460403</t>
  </si>
  <si>
    <t>1091500305-6</t>
  </si>
  <si>
    <t>1091500305-9</t>
  </si>
  <si>
    <t>U1-1038402392</t>
  </si>
  <si>
    <t>U1-1002000197</t>
  </si>
  <si>
    <t>U1-1073400460</t>
  </si>
  <si>
    <t>1073400460-1</t>
  </si>
  <si>
    <t>U1-1073400464</t>
  </si>
  <si>
    <t>til Kvalislib for overflade slib</t>
  </si>
  <si>
    <t>1026501085</t>
  </si>
  <si>
    <t>Fri for skæreolie og spåner</t>
  </si>
  <si>
    <t>1027401107</t>
  </si>
  <si>
    <t>pakkes med mellemlæg i kasse</t>
  </si>
  <si>
    <t>1016406610</t>
  </si>
  <si>
    <t>kommer ridser under transport.</t>
  </si>
  <si>
    <t>1016406599</t>
  </si>
  <si>
    <t>1014700174</t>
  </si>
  <si>
    <t>Uden logo</t>
  </si>
  <si>
    <t>1026501086</t>
  </si>
  <si>
    <t>Uden Logo</t>
  </si>
  <si>
    <t>1007000715</t>
  </si>
  <si>
    <t>AH levere Vinkelstål</t>
  </si>
  <si>
    <t>1073100018</t>
  </si>
  <si>
    <t>og afhenter selv hos Brandt</t>
  </si>
  <si>
    <t>1073100017</t>
  </si>
  <si>
    <t>1007000706</t>
  </si>
  <si>
    <t>NDT 100% visuelt 20% magnet</t>
  </si>
  <si>
    <t>1012400056</t>
  </si>
  <si>
    <t>1025302462</t>
  </si>
  <si>
    <t>Pulverlakkers RAL 5013</t>
  </si>
  <si>
    <t>1005401222</t>
  </si>
  <si>
    <t>støv fejes af emner inden de ligges i palle</t>
  </si>
  <si>
    <t>Skæres pænt -minimal grat</t>
  </si>
  <si>
    <t>Pakkes forsvarligt ind, så der ikke</t>
  </si>
  <si>
    <t>Levering aftales mellem Brandt og Karakter</t>
  </si>
  <si>
    <t>1025300409</t>
  </si>
  <si>
    <t>Ingen fladder</t>
  </si>
  <si>
    <t>Kantafrundes begge sider og sendes</t>
  </si>
  <si>
    <t>Emnet bearbejds ved Protech</t>
  </si>
  <si>
    <t>1070500007</t>
  </si>
  <si>
    <t>Trykprøves ved 1 bar</t>
  </si>
  <si>
    <t>Kantafrunding R-2</t>
  </si>
  <si>
    <t>1065201914</t>
  </si>
  <si>
    <t>Tapper håndbukkes</t>
  </si>
  <si>
    <t>1027400978L</t>
  </si>
  <si>
    <t>Skæres på Genius</t>
  </si>
  <si>
    <t>1000500342</t>
  </si>
  <si>
    <t>Pakkes med 216 stk i 1 palle med rammer</t>
  </si>
  <si>
    <t>Pakkes 200 stk. i palle m/ramme</t>
  </si>
  <si>
    <t>1007000709</t>
  </si>
  <si>
    <t>I S355J2 uden overfladebehandling</t>
  </si>
  <si>
    <t>Svejseprocedure + svejsecertifikat + 100% VT + As build</t>
  </si>
  <si>
    <t>1032400060</t>
  </si>
  <si>
    <t>Rest plade leveres med til kunden</t>
  </si>
  <si>
    <t>Skal dækkes til.</t>
  </si>
  <si>
    <t>Karakter sender emballage til Brandt</t>
  </si>
  <si>
    <t>1016409105</t>
  </si>
  <si>
    <t>Kantafrundes ikke den side der er graveret</t>
  </si>
  <si>
    <t>1016409115</t>
  </si>
  <si>
    <t>1026501160</t>
  </si>
  <si>
    <t>inkl.Dupper</t>
  </si>
  <si>
    <t>1016409110</t>
  </si>
  <si>
    <t>1000500653</t>
  </si>
  <si>
    <t>10 stk på lager d. 24/09-20</t>
  </si>
  <si>
    <t>1025302497</t>
  </si>
  <si>
    <t>OBS: Sliberetning</t>
  </si>
  <si>
    <t>1073100019</t>
  </si>
  <si>
    <t>Svejsninger børstes</t>
  </si>
  <si>
    <t>1087600019</t>
  </si>
  <si>
    <t>Pris ved samtidigt bestilling af Stor MultiVeksler</t>
  </si>
  <si>
    <t>1025302389</t>
  </si>
  <si>
    <t>Dette emne fladders ikke</t>
  </si>
  <si>
    <t>1038400266</t>
  </si>
  <si>
    <t>Maks 10 stk på 1 palle</t>
  </si>
  <si>
    <t>1089200001</t>
  </si>
  <si>
    <t>Fjerne Joint også indv.kontur</t>
  </si>
  <si>
    <t>1090100002</t>
  </si>
  <si>
    <t>Pilles ikke ud skæres på rester</t>
  </si>
  <si>
    <t>Planslibes efter svejs</t>
  </si>
  <si>
    <t>1015300018-1</t>
  </si>
  <si>
    <t>Gevind skæres op efter svejs</t>
  </si>
  <si>
    <t>1091100025</t>
  </si>
  <si>
    <t>Huller må gerne vride under buk</t>
  </si>
  <si>
    <t>Bøsninger SKAL afdækkes</t>
  </si>
  <si>
    <t>1073400288-1</t>
  </si>
  <si>
    <t>indkøb 1073400288</t>
  </si>
  <si>
    <t>1019200151</t>
  </si>
  <si>
    <t>Leveres med joint både indv.og udv.</t>
  </si>
  <si>
    <t>1073400401</t>
  </si>
  <si>
    <t>Inkl.kantafrunding og bejds</t>
  </si>
  <si>
    <t>1000403807</t>
  </si>
  <si>
    <t>Pakkes 3 stk på 1 palle</t>
  </si>
  <si>
    <t>1019200110</t>
  </si>
  <si>
    <t>Pakkes i 50 stk.</t>
  </si>
  <si>
    <t>1007700054</t>
  </si>
  <si>
    <t>Firkant rest med</t>
  </si>
  <si>
    <t>1016409878</t>
  </si>
  <si>
    <t>Skarpe kanter - Afgrates ikke.</t>
  </si>
  <si>
    <t>1026501476</t>
  </si>
  <si>
    <t>Tillæg fjernes efter buk</t>
  </si>
  <si>
    <t>1015101304</t>
  </si>
  <si>
    <t>Håndbejdses</t>
  </si>
  <si>
    <t>Pakkes i embalage fra Karakter</t>
  </si>
  <si>
    <t>AH levere alle dele</t>
  </si>
  <si>
    <t>1012400041</t>
  </si>
  <si>
    <t>ACJ levere 2 stk. halv kædeled</t>
  </si>
  <si>
    <t>1012400072</t>
  </si>
  <si>
    <t>ACJ leverer 2 stk Halvøjer</t>
  </si>
  <si>
    <t>Efter bor, Costa for R1 på alle kanter.</t>
  </si>
  <si>
    <t>1085600001</t>
  </si>
  <si>
    <t>Pas på ridser</t>
  </si>
  <si>
    <t>RAL 7035 Glans 30-50 kontaktmærker i begge ender</t>
  </si>
  <si>
    <t>1016409106</t>
  </si>
  <si>
    <t>1016409107</t>
  </si>
  <si>
    <t>1016409108</t>
  </si>
  <si>
    <t>1016409109</t>
  </si>
  <si>
    <t>1016409148</t>
  </si>
  <si>
    <t>1016409147</t>
  </si>
  <si>
    <t>1073100020</t>
  </si>
  <si>
    <t>1087600001</t>
  </si>
  <si>
    <t>Uden montage efter maling</t>
  </si>
  <si>
    <t>1025302498</t>
  </si>
  <si>
    <t>1025302499</t>
  </si>
  <si>
    <t>1025302504</t>
  </si>
  <si>
    <t>1025302505</t>
  </si>
  <si>
    <t>OBS. Sliberetning</t>
  </si>
  <si>
    <t>1025302506</t>
  </si>
  <si>
    <t>1025302509</t>
  </si>
  <si>
    <t>1025302510</t>
  </si>
  <si>
    <t>1025302512</t>
  </si>
  <si>
    <t>1090100001</t>
  </si>
  <si>
    <t>1015300018-2</t>
  </si>
  <si>
    <t>1015300019</t>
  </si>
  <si>
    <t>1007000767</t>
  </si>
  <si>
    <t>Uden stempling og uden kantafrunding</t>
  </si>
  <si>
    <t>1007000768</t>
  </si>
  <si>
    <t>Med R-1,5 på kanter uden stempling</t>
  </si>
  <si>
    <t>1025300410</t>
  </si>
  <si>
    <t>1025300411</t>
  </si>
  <si>
    <t>Ingen Fladder</t>
  </si>
  <si>
    <t>1025300286</t>
  </si>
  <si>
    <t>Bøsninger skal afdækkes</t>
  </si>
  <si>
    <t>1007000772</t>
  </si>
  <si>
    <t>Fladder kun bagside</t>
  </si>
  <si>
    <t>1007000773</t>
  </si>
  <si>
    <t>1007000774</t>
  </si>
  <si>
    <t>1013102750</t>
  </si>
  <si>
    <t>1026501231</t>
  </si>
  <si>
    <t>Testes med  bukkelære - 1026501253</t>
  </si>
  <si>
    <t>Bøsninger skal dækkes</t>
  </si>
  <si>
    <t>Slibes i Costa - grov overflade,</t>
  </si>
  <si>
    <t>1026501159</t>
  </si>
  <si>
    <t>Emner leveres af ProTech efter bearbejdning</t>
  </si>
  <si>
    <t>Emner må IKKE fladders</t>
  </si>
  <si>
    <t>Må ikke have nogen ridser</t>
  </si>
  <si>
    <t>1073400397</t>
  </si>
  <si>
    <t>Bukkes før bor obs buk</t>
  </si>
  <si>
    <t>Gevind proppes af</t>
  </si>
  <si>
    <t>1091100027</t>
  </si>
  <si>
    <t>Ingen fladder. Ingen ridser indv.</t>
  </si>
  <si>
    <t>1016409151</t>
  </si>
  <si>
    <t>1016409152</t>
  </si>
  <si>
    <t>1027400978</t>
  </si>
  <si>
    <t>Skal skæres på Genius</t>
  </si>
  <si>
    <t>1073400402</t>
  </si>
  <si>
    <t>1076200029</t>
  </si>
  <si>
    <t>Pre-band på emner er OK</t>
  </si>
  <si>
    <t>1076200030</t>
  </si>
  <si>
    <t>Vrid i huller accepteres</t>
  </si>
  <si>
    <t>1076200031</t>
  </si>
  <si>
    <t>Tilbuds nr.0507</t>
  </si>
  <si>
    <t xml:space="preserve">
  Heléns Rør A/S  </t>
  </si>
  <si>
    <t xml:space="preserve">
  Heléns Rør A/S  
  Randers Rør  </t>
  </si>
  <si>
    <t xml:space="preserve">
  Heléns Rør A/S  
  Randers Rør  
  HH Metal &amp; Rør  </t>
  </si>
  <si>
    <t xml:space="preserve">
  Heléns Rør A/S  
  Randers Rør  
  HH Metal &amp; Rør  
  Quicktube  </t>
  </si>
  <si>
    <t xml:space="preserve">
  TL Maskinfabrik ApS  </t>
  </si>
  <si>
    <t xml:space="preserve">
  Alumeco  </t>
  </si>
  <si>
    <t xml:space="preserve">
  AllQuip ApS  </t>
  </si>
  <si>
    <t xml:space="preserve">
  AllQuip ApS  
  AH Industries  </t>
  </si>
  <si>
    <t xml:space="preserve">
  JE Laser ApS  </t>
  </si>
  <si>
    <t xml:space="preserve"> - 600205</t>
  </si>
  <si>
    <t xml:space="preserve"> - SKF PSMF 202625 glidebøsning A51 oliebronze med krave</t>
  </si>
  <si>
    <t xml:space="preserve">
  AVN Pladeteknik  </t>
  </si>
  <si>
    <t xml:space="preserve"> - 1112132</t>
  </si>
  <si>
    <t xml:space="preserve">
  Betech Seals - 1112132 </t>
  </si>
  <si>
    <t xml:space="preserve"> - 1112133</t>
  </si>
  <si>
    <t xml:space="preserve">
  Betech Seals - 1112133 </t>
  </si>
  <si>
    <t xml:space="preserve"> - 511011200057121</t>
  </si>
  <si>
    <t xml:space="preserve"> - Rustfast 30-20-1, M10x20/M10x20, NR - 43 shore</t>
  </si>
  <si>
    <t xml:space="preserve">
  BRD. KLEE A/S - 511011200057121 - Rustfast 30-20-1, M10x20/M10x20, NR - 43 shore</t>
  </si>
  <si>
    <t xml:space="preserve"> - 80837</t>
  </si>
  <si>
    <t xml:space="preserve">
  Nissens Automotive A/S - 80837 </t>
  </si>
  <si>
    <t xml:space="preserve">
  Ziehl-Abegg Danmark  </t>
  </si>
  <si>
    <t xml:space="preserve">
  JUMO Måle- og Reguleringsteknik  </t>
  </si>
  <si>
    <t xml:space="preserve">
  Silcofa  </t>
  </si>
  <si>
    <t xml:space="preserve">
  WestCoast Tråd &amp; Plader  </t>
  </si>
  <si>
    <t xml:space="preserve">
  Skiltefabrikken.nu  </t>
  </si>
  <si>
    <t xml:space="preserve">
  LNT A/S  </t>
  </si>
  <si>
    <t xml:space="preserve">
  Vestjysk Rustfri Montage ApS  </t>
  </si>
  <si>
    <t xml:space="preserve">
  DM Spåntagning  
  AH Industries  </t>
  </si>
  <si>
    <t xml:space="preserve"> - 525634</t>
  </si>
  <si>
    <t xml:space="preserve">
  Sanistål- - 525634 </t>
  </si>
  <si>
    <t xml:space="preserve">
  Heléns Rør A/S  
  Randers Rør  
  Quicktube  </t>
  </si>
  <si>
    <t xml:space="preserve">
  Sanistål- - 2826196 </t>
  </si>
  <si>
    <t xml:space="preserve">
  Heléns Rør A/S  
  HH Metal &amp; Rør  </t>
  </si>
  <si>
    <t xml:space="preserve">
  Heléns Rør A/S  
  Quicktube  </t>
  </si>
  <si>
    <t xml:space="preserve">
  Heléns Rør A/S  
  Quicktube  
  HH Metal &amp; Rør  </t>
  </si>
  <si>
    <t xml:space="preserve">
  Peter  
  AH Industries  </t>
  </si>
  <si>
    <t xml:space="preserve">
  AH Industries  
  ProTech CNC  </t>
  </si>
  <si>
    <t xml:space="preserve">
  Sanistål-  </t>
  </si>
  <si>
    <t xml:space="preserve">
  Design Møbler  </t>
  </si>
  <si>
    <t xml:space="preserve">
  Heléns Rør A/S  
  Staermose  </t>
  </si>
  <si>
    <t xml:space="preserve">
  Ib Andresen Industri A/S  </t>
  </si>
  <si>
    <t xml:space="preserve"> - 28250001034</t>
  </si>
  <si>
    <t xml:space="preserve"> - 1" 150LB SCH.10S RF WELDING NECK FLANGE A182 F316L</t>
  </si>
  <si>
    <t xml:space="preserve">
  Esbjerg Oiltool - 28250001034 - 1" 150LB SCH.10S RF WELDING NECK FLANGE A182 F316L</t>
  </si>
  <si>
    <t xml:space="preserve"> - 80421001060</t>
  </si>
  <si>
    <t xml:space="preserve"> - 2" SCH.10S WELDED PIPE A312 TP316L, ANSI B36.19</t>
  </si>
  <si>
    <t xml:space="preserve">
  Esbjerg Oiltool - 80421001060 - 2" SCH.10S WELDED PIPE A312 TP316L, ANSI B36.19</t>
  </si>
  <si>
    <t xml:space="preserve"> - 28250001060</t>
  </si>
  <si>
    <t xml:space="preserve"> - 2" 150LB SCH.10S RF WELDING NECK FLANGE A182 F316L</t>
  </si>
  <si>
    <t xml:space="preserve">
  Esbjerg Oiltool - 28250001060 - 2" 150LB SCH.10S RF WELDING NECK FLANGE A182 F316L</t>
  </si>
  <si>
    <t xml:space="preserve"> - 80420001034</t>
  </si>
  <si>
    <t xml:space="preserve"> - 1" SCH.10S SEAMLESS PIPE A312 GR.TP316L, B36.19</t>
  </si>
  <si>
    <t xml:space="preserve">
  Esbjerg Oiltool - 80420001034 - 1" SCH.10S SEAMLESS PIPE A312 GR.TP316L, B36.19</t>
  </si>
  <si>
    <t xml:space="preserve">
  Netto Perforering  </t>
  </si>
  <si>
    <t xml:space="preserve"> - 3001069800100</t>
  </si>
  <si>
    <t xml:space="preserve"> - 1069800100R00 Nylonrulle Excl. kuglelejer/montage</t>
  </si>
  <si>
    <t xml:space="preserve">
  ProTech CNC - 3001069800100 - 1069800100R00 Nylonrulle Excl. kuglelejer/montage</t>
  </si>
  <si>
    <t xml:space="preserve">
  Staermose  </t>
  </si>
  <si>
    <t xml:space="preserve">
  Braarup Maskinfabrik ApS  </t>
  </si>
  <si>
    <t xml:space="preserve">
  Jima Hegn  </t>
  </si>
  <si>
    <t xml:space="preserve"> - P_SMAK0800006</t>
  </si>
  <si>
    <t xml:space="preserve"> - Makrolon klar 2099 2 sider UV-beskyttet 8mm</t>
  </si>
  <si>
    <t xml:space="preserve">
  Rias - P_SMAK0800006 - Makrolon klar 2099 2 sider UV-beskyttet 8mm</t>
  </si>
  <si>
    <t xml:space="preserve"> - P_SMAK0500008</t>
  </si>
  <si>
    <t xml:space="preserve"> - Makrolon klar 2099 2 sider UV-beskyttet 5mm</t>
  </si>
  <si>
    <t xml:space="preserve">
  Rias - P_SMAK0500008 - Makrolon klar 2099 2 sider UV-beskyttet 5mm</t>
  </si>
  <si>
    <t xml:space="preserve"> - Tilbudt i Hardox 500</t>
  </si>
  <si>
    <t xml:space="preserve">
  AH Industries  - Tilbudt i Hardox 500</t>
  </si>
  <si>
    <t xml:space="preserve">
  ProTech CNC  
  AH Industries  </t>
  </si>
  <si>
    <t xml:space="preserve">
  ServoTech  </t>
  </si>
  <si>
    <t xml:space="preserve">
  Rollco A/S  </t>
  </si>
  <si>
    <t xml:space="preserve"> - 020025</t>
  </si>
  <si>
    <t xml:space="preserve"> - R 1,5  T 2,5</t>
  </si>
  <si>
    <t xml:space="preserve">
  Netto Perforering - 020025 - R 1,5  T 2,5</t>
  </si>
  <si>
    <t xml:space="preserve"> - 020040</t>
  </si>
  <si>
    <t xml:space="preserve"> - R 2,0  T 3,5</t>
  </si>
  <si>
    <t xml:space="preserve">
  Netto Perforering - 020040 - R 2,0  T 3,5</t>
  </si>
  <si>
    <t xml:space="preserve">
  JMS Danmark Aps  </t>
  </si>
  <si>
    <t xml:space="preserve"> - 367896</t>
  </si>
  <si>
    <t xml:space="preserve">
  Sanistål- - 367896 </t>
  </si>
  <si>
    <t xml:space="preserve"> - 546507</t>
  </si>
  <si>
    <t xml:space="preserve">
  Sanistål- - 546507 </t>
  </si>
  <si>
    <t xml:space="preserve"> - 420166</t>
  </si>
  <si>
    <t xml:space="preserve">
  Sanistål- - 420166 </t>
  </si>
  <si>
    <t xml:space="preserve">
  Sanistål- - 418863 </t>
  </si>
  <si>
    <t xml:space="preserve"> - 420182</t>
  </si>
  <si>
    <t xml:space="preserve"> - Firkantstål S235 JR / S275 EN 10025:3-2004</t>
  </si>
  <si>
    <t xml:space="preserve">
  Tibnor - 420182 - Firkantstål S235 JR / S275 EN 10025:3-2004</t>
  </si>
  <si>
    <t xml:space="preserve">
  Sanistål- - 418293 </t>
  </si>
  <si>
    <t xml:space="preserve">
  Sanistål- - 418681 - '</t>
  </si>
  <si>
    <t xml:space="preserve">
  Sanistål- - 419408 </t>
  </si>
  <si>
    <t xml:space="preserve"> - 420208</t>
  </si>
  <si>
    <t xml:space="preserve">
  Sanistål- - 420208 </t>
  </si>
  <si>
    <t xml:space="preserve">
  Sanistål- - 525808 </t>
  </si>
  <si>
    <t xml:space="preserve">
  Sanistål- - 418897 </t>
  </si>
  <si>
    <t xml:space="preserve">
  Sanistål- - 419101 </t>
  </si>
  <si>
    <t xml:space="preserve">
  Sanistål- - 418939 </t>
  </si>
  <si>
    <t xml:space="preserve">
  Sanistål- - 419457 </t>
  </si>
  <si>
    <t xml:space="preserve"> - 948109</t>
  </si>
  <si>
    <t xml:space="preserve">
  Sanistål- - 948109 </t>
  </si>
  <si>
    <t xml:space="preserve">
  Sanistål- - 426536 </t>
  </si>
  <si>
    <t xml:space="preserve">
  Sanistål- - 426551 </t>
  </si>
  <si>
    <t xml:space="preserve"> - 426643</t>
  </si>
  <si>
    <t xml:space="preserve">
  Sanistål- - 426643 </t>
  </si>
  <si>
    <t xml:space="preserve"> - 419911</t>
  </si>
  <si>
    <t xml:space="preserve">
  Sanistål- - 419911 </t>
  </si>
  <si>
    <t xml:space="preserve">
  Sanistål- - 426650 </t>
  </si>
  <si>
    <t xml:space="preserve"> - 426676</t>
  </si>
  <si>
    <t xml:space="preserve">
  Sanistål- - 426676 </t>
  </si>
  <si>
    <t xml:space="preserve"> - 1678 89752020001</t>
  </si>
  <si>
    <t xml:space="preserve"> - Gevindstang 8.8 M20x2000</t>
  </si>
  <si>
    <t xml:space="preserve">
  Pajo-Bolte - 1678 89752020001 - Gevindstang 8.8 M20x2000</t>
  </si>
  <si>
    <t xml:space="preserve">
  Sanistål- - 426692 </t>
  </si>
  <si>
    <t xml:space="preserve"> - 426726</t>
  </si>
  <si>
    <t xml:space="preserve">
  Sanistål- - 426726 </t>
  </si>
  <si>
    <t xml:space="preserve"> - JTR940</t>
  </si>
  <si>
    <t xml:space="preserve">
  Lemvigh-Müller - JTR940 </t>
  </si>
  <si>
    <t xml:space="preserve">
  Sanistål- - 426809 </t>
  </si>
  <si>
    <t xml:space="preserve"> - 387449</t>
  </si>
  <si>
    <t xml:space="preserve">
  Sanistål- - 387449 </t>
  </si>
  <si>
    <t xml:space="preserve">
  Sanistål- - 400143 </t>
  </si>
  <si>
    <t xml:space="preserve">
  Sanistål- - 680157 </t>
  </si>
  <si>
    <t xml:space="preserve"> - 555920</t>
  </si>
  <si>
    <t xml:space="preserve">
  Sanistål- - 555920 </t>
  </si>
  <si>
    <t xml:space="preserve"> - 5708587031381</t>
  </si>
  <si>
    <t xml:space="preserve"> - Præcisionsstålrør el-svejste, runde EN10305-3 20,0x1,50 mm</t>
  </si>
  <si>
    <t xml:space="preserve">
  Lemvigh-Müller - 5708587031381 - Præcisionsstålrør el-svejste, runde EN10305-3 20,0x1,50 mm</t>
  </si>
  <si>
    <t xml:space="preserve"> - 323246</t>
  </si>
  <si>
    <t xml:space="preserve"> - 681205</t>
  </si>
  <si>
    <t xml:space="preserve">
  Tibnor - 681205 </t>
  </si>
  <si>
    <t xml:space="preserve"> - 392944</t>
  </si>
  <si>
    <t xml:space="preserve">
  Sanistål- - 392944 </t>
  </si>
  <si>
    <t xml:space="preserve">
  Sanistål- - 681239 </t>
  </si>
  <si>
    <t xml:space="preserve"> - 1345875</t>
  </si>
  <si>
    <t xml:space="preserve">
  Sanistål- - 1345875 </t>
  </si>
  <si>
    <t xml:space="preserve">
  Hydra-Grene  </t>
  </si>
  <si>
    <t xml:space="preserve"> - 1345883</t>
  </si>
  <si>
    <t xml:space="preserve">
  Sanistål- - 1345883 </t>
  </si>
  <si>
    <t xml:space="preserve"> - 395533</t>
  </si>
  <si>
    <t xml:space="preserve"> - Koldtformet præcicionsrør Dekaperet Rund Blank EN 10305-3</t>
  </si>
  <si>
    <t xml:space="preserve">
  Sanistål- - 395533 - Koldtformet præcicionsrør Dekaperet Rund Blank EN 10305-3</t>
  </si>
  <si>
    <t xml:space="preserve"> - 362285</t>
  </si>
  <si>
    <t xml:space="preserve"> - Varmtformet emnerør Sømløs E470 EN 10294-1 Ø50x5</t>
  </si>
  <si>
    <t xml:space="preserve">
  Tibnor - 362285 - Varmtformet emnerør Sømløs E470 EN 10294-1 Ø50x5</t>
  </si>
  <si>
    <t xml:space="preserve"> - JRRP503</t>
  </si>
  <si>
    <t xml:space="preserve">
  Lemvigh-Müller - JRRP503 </t>
  </si>
  <si>
    <t xml:space="preserve"> - JRRH5140</t>
  </si>
  <si>
    <t xml:space="preserve">
  Lemvigh-Müller - JRRH5140 </t>
  </si>
  <si>
    <t xml:space="preserve">
  Sanistål- - 1059658 </t>
  </si>
  <si>
    <t xml:space="preserve"> - 362822</t>
  </si>
  <si>
    <t xml:space="preserve"> - Varmtformet emnerør Sømløs E470 EN 10294-1 Ø63 Ø40</t>
  </si>
  <si>
    <t xml:space="preserve">
  Tibnor - 362822 - Varmtformet emnerør Sømløs E470 EN 10294-1 Ø63 Ø40</t>
  </si>
  <si>
    <t xml:space="preserve">
  Sanistål- - 367257 </t>
  </si>
  <si>
    <t xml:space="preserve"> - 373415</t>
  </si>
  <si>
    <t xml:space="preserve">
  Sanistål- - 373415 </t>
  </si>
  <si>
    <t xml:space="preserve"> - 97397</t>
  </si>
  <si>
    <t xml:space="preserve"> - 101,6 x8,0 =ID85,6</t>
  </si>
  <si>
    <t xml:space="preserve">
  Tibnor - 97397 - 101,6 x8,0 =ID85,6</t>
  </si>
  <si>
    <t xml:space="preserve"> - 5708587063122</t>
  </si>
  <si>
    <t xml:space="preserve"> - Sømløse rør S355J2H EN10210 101,6x10,0 5-7m</t>
  </si>
  <si>
    <t xml:space="preserve">
  Lemvigh-Müller - 5708587063122 - Sømløse rør S355J2H EN10210 101,6x10,0 5-7m</t>
  </si>
  <si>
    <t xml:space="preserve"> - 5707157914109</t>
  </si>
  <si>
    <t xml:space="preserve"> - Sømløse rør S355J2H EN10210 127x11 5-7 m</t>
  </si>
  <si>
    <t xml:space="preserve">
  Lemvigh-Müller - 5707157914109 - Sømløse rør S355J2H EN10210 127x11 5-7 m</t>
  </si>
  <si>
    <t xml:space="preserve"> - 5707157913249</t>
  </si>
  <si>
    <t xml:space="preserve">
  Lemvigh-Müller - 5707157913249 </t>
  </si>
  <si>
    <t xml:space="preserve">
  Sanistål- - 395681 </t>
  </si>
  <si>
    <t xml:space="preserve"> - 1059989</t>
  </si>
  <si>
    <t xml:space="preserve">
  Sanistål- - 1059989 </t>
  </si>
  <si>
    <t xml:space="preserve"> - 5707157913638</t>
  </si>
  <si>
    <t xml:space="preserve">
  Lemvigh-Müller - 5707157913638 </t>
  </si>
  <si>
    <t xml:space="preserve"> - 89331</t>
  </si>
  <si>
    <t xml:space="preserve"> - 127,0 x12,5 =ID102,0</t>
  </si>
  <si>
    <t xml:space="preserve">
  Tibnor - 89331 - 127,0 x12,5 =ID102,0</t>
  </si>
  <si>
    <t xml:space="preserve">
  Sanistål- - 423830 </t>
  </si>
  <si>
    <t xml:space="preserve">
  Sanistål- - 423848 </t>
  </si>
  <si>
    <t xml:space="preserve">
  Sanistål- - 424002 </t>
  </si>
  <si>
    <t xml:space="preserve">
  Sanistål- - sj </t>
  </si>
  <si>
    <t xml:space="preserve">
  Sanistål- - 423889 </t>
  </si>
  <si>
    <t xml:space="preserve">
  Sanistål- - 423897 </t>
  </si>
  <si>
    <t xml:space="preserve">
  Sanistål- - 423939 </t>
  </si>
  <si>
    <t xml:space="preserve">
  Sanistål- - 541490 </t>
  </si>
  <si>
    <t xml:space="preserve">
  Tibnor - 541490 </t>
  </si>
  <si>
    <t xml:space="preserve">
  Sanistål- - 423954 </t>
  </si>
  <si>
    <t xml:space="preserve"> - 5707157932035</t>
  </si>
  <si>
    <t xml:space="preserve"> - Koldformede S235 JRH EN 10219</t>
  </si>
  <si>
    <t xml:space="preserve">
  Lemvigh-Müller - 5707157932035 - Koldformede S235 JRH EN 10219</t>
  </si>
  <si>
    <t xml:space="preserve"> - 476531</t>
  </si>
  <si>
    <t xml:space="preserve">
  Sanistål- - 476531 </t>
  </si>
  <si>
    <t xml:space="preserve"> - JREP542</t>
  </si>
  <si>
    <t xml:space="preserve">
  Lemvigh-Müller - JREP542 </t>
  </si>
  <si>
    <t xml:space="preserve"> - 368886</t>
  </si>
  <si>
    <t xml:space="preserve">
  Sanistål- - 368886 </t>
  </si>
  <si>
    <t xml:space="preserve"> - 386813</t>
  </si>
  <si>
    <t xml:space="preserve">
  Sanistål- - 386813 </t>
  </si>
  <si>
    <t xml:space="preserve">
  Sanistål- - 423988 </t>
  </si>
  <si>
    <t xml:space="preserve"> - 424119</t>
  </si>
  <si>
    <t xml:space="preserve">
  Sanistål- - 424119 </t>
  </si>
  <si>
    <t xml:space="preserve"> - 415463</t>
  </si>
  <si>
    <t xml:space="preserve">
  Sanistål- - 415463 </t>
  </si>
  <si>
    <t xml:space="preserve"> - 542290</t>
  </si>
  <si>
    <t xml:space="preserve">
  Sanistål- - 542290 </t>
  </si>
  <si>
    <t xml:space="preserve">
  Sanistål- - 886846 </t>
  </si>
  <si>
    <t xml:space="preserve"> - JREU5440Z</t>
  </si>
  <si>
    <t xml:space="preserve">
  Lemvigh-Müller - JREU5440Z </t>
  </si>
  <si>
    <t xml:space="preserve"> - 3278603</t>
  </si>
  <si>
    <t xml:space="preserve">
  Tibnor - 3278603 </t>
  </si>
  <si>
    <t xml:space="preserve">
  Sanistål- - 476192 </t>
  </si>
  <si>
    <t xml:space="preserve"> - 424176</t>
  </si>
  <si>
    <t xml:space="preserve">
  Sanistål- - 424176 </t>
  </si>
  <si>
    <t xml:space="preserve"> - 893925</t>
  </si>
  <si>
    <t xml:space="preserve">
  Sanistål- - 893925 </t>
  </si>
  <si>
    <t xml:space="preserve">
  Sanistål- - 921254 </t>
  </si>
  <si>
    <t xml:space="preserve"> - 497834</t>
  </si>
  <si>
    <t xml:space="preserve">
  Sanistål- - 497834 </t>
  </si>
  <si>
    <t xml:space="preserve">
  Sanistål- - 497826 </t>
  </si>
  <si>
    <t xml:space="preserve"> - 497925</t>
  </si>
  <si>
    <t xml:space="preserve">
  Sanistål- - 497925 </t>
  </si>
  <si>
    <t xml:space="preserve"> - 1070069</t>
  </si>
  <si>
    <t xml:space="preserve">
  Tibnor - 1070069 </t>
  </si>
  <si>
    <t xml:space="preserve"> - 368894</t>
  </si>
  <si>
    <t xml:space="preserve">
  Sanistål- - 542605 </t>
  </si>
  <si>
    <t xml:space="preserve">
  Sanistål- - 416180 </t>
  </si>
  <si>
    <t xml:space="preserve"> - 782243</t>
  </si>
  <si>
    <t xml:space="preserve">
  Sanistål- - 782243 </t>
  </si>
  <si>
    <t xml:space="preserve"> - 414052</t>
  </si>
  <si>
    <t xml:space="preserve">
  Sanistål- - 414052 </t>
  </si>
  <si>
    <t xml:space="preserve">
  Sanistål- - 414276 </t>
  </si>
  <si>
    <t xml:space="preserve">
  Sanistål- - 497859 </t>
  </si>
  <si>
    <t xml:space="preserve">
  Sanistål- - 1330562 </t>
  </si>
  <si>
    <t xml:space="preserve">
  Sanistål- - 424432 </t>
  </si>
  <si>
    <t xml:space="preserve">
  Sanistål- - 414482 </t>
  </si>
  <si>
    <t xml:space="preserve">
  Sanistål- - 1163559 </t>
  </si>
  <si>
    <t xml:space="preserve">
  Sanistål- - 1327840 </t>
  </si>
  <si>
    <t xml:space="preserve"> - 542753</t>
  </si>
  <si>
    <t xml:space="preserve">
  Sanistål- - 542753 </t>
  </si>
  <si>
    <t xml:space="preserve">
  Sanistål- - 543165 </t>
  </si>
  <si>
    <t xml:space="preserve"> - 498014</t>
  </si>
  <si>
    <t xml:space="preserve">
  Sanistål- - 498014 </t>
  </si>
  <si>
    <t xml:space="preserve">
  Sanistål- - 301309 </t>
  </si>
  <si>
    <t xml:space="preserve"> - JREU343</t>
  </si>
  <si>
    <t xml:space="preserve">
  Lemvigh-Müller - JREU343 </t>
  </si>
  <si>
    <t xml:space="preserve"> - 2489151</t>
  </si>
  <si>
    <t xml:space="preserve">
  Sanistål- - 2489151 </t>
  </si>
  <si>
    <t xml:space="preserve">
  Sanistål- - 301689 </t>
  </si>
  <si>
    <t xml:space="preserve">
  Sanistål- - 799593 </t>
  </si>
  <si>
    <t xml:space="preserve">
  Sanistål- - 421206 </t>
  </si>
  <si>
    <t xml:space="preserve"> - 799270</t>
  </si>
  <si>
    <t xml:space="preserve">
  Sanistål- - 799270 </t>
  </si>
  <si>
    <t xml:space="preserve"> - 417063</t>
  </si>
  <si>
    <t xml:space="preserve"> - JRK5403Z</t>
  </si>
  <si>
    <t xml:space="preserve">
  Lemvigh-Müller - JRK5403Z </t>
  </si>
  <si>
    <t xml:space="preserve"> - 348966</t>
  </si>
  <si>
    <t xml:space="preserve"> - Hulprofiler Firkant VKR S355J2H 150x50x5</t>
  </si>
  <si>
    <t xml:space="preserve">
  Tibnor - 348966 - Hulprofiler Firkant VKR S355J2H 150x50x5</t>
  </si>
  <si>
    <t xml:space="preserve">
  Sanistål- - 1069947 </t>
  </si>
  <si>
    <t xml:space="preserve"> - 1176080</t>
  </si>
  <si>
    <t xml:space="preserve">
  Sanistål- - 1176080 </t>
  </si>
  <si>
    <t xml:space="preserve"> - 5708587201210</t>
  </si>
  <si>
    <t xml:space="preserve"> - Varmformet EN10210 S355J2H 200x100x6,3 mm 12,1 m</t>
  </si>
  <si>
    <t xml:space="preserve">
  Lemvigh-Müller - 5708587201210 - Varmformet EN10210 S355J2H 200x100x6,3 mm 12,1 m</t>
  </si>
  <si>
    <t xml:space="preserve"> - 1070051</t>
  </si>
  <si>
    <t xml:space="preserve">
  Sanistål- - 1070051 </t>
  </si>
  <si>
    <t xml:space="preserve"> - 3517687</t>
  </si>
  <si>
    <t xml:space="preserve">
  Tibnor - 3517687 </t>
  </si>
  <si>
    <t xml:space="preserve"> - 801456</t>
  </si>
  <si>
    <t xml:space="preserve"> - Varmtformet hulprofil Rektangulær S355J2H 200x120x8</t>
  </si>
  <si>
    <t xml:space="preserve"> - 405985</t>
  </si>
  <si>
    <t xml:space="preserve"> - Varmtformet hulprofil Rektangulær S355J2H 200x120x8 FIX</t>
  </si>
  <si>
    <t xml:space="preserve"> - 820068</t>
  </si>
  <si>
    <t xml:space="preserve"> - Vinkelstål S235JR / S275JR EN 10025:2-2004</t>
  </si>
  <si>
    <t xml:space="preserve">
  Tibnor - 820068 - Vinkelstål S235JR / S275JR EN 10025:2-2004</t>
  </si>
  <si>
    <t xml:space="preserve"> - 406603</t>
  </si>
  <si>
    <t xml:space="preserve"> - Vinkelstål S355J2 EN 10025:2-2004</t>
  </si>
  <si>
    <t xml:space="preserve">
  Tibnor - 406603 - Vinkelstål S355J2 EN 10025:2-2004</t>
  </si>
  <si>
    <t xml:space="preserve"> - 421446</t>
  </si>
  <si>
    <t xml:space="preserve">
  Sanistål- - 421446 </t>
  </si>
  <si>
    <t xml:space="preserve"> - HEB-Bjælker S355J2 HEB100</t>
  </si>
  <si>
    <t xml:space="preserve">
  Tibnor  - HEB-Bjælker S355J2 HEB100</t>
  </si>
  <si>
    <t xml:space="preserve"> - 1274356</t>
  </si>
  <si>
    <t xml:space="preserve">
  Tibnor - 1274356 </t>
  </si>
  <si>
    <t xml:space="preserve"> - 667089</t>
  </si>
  <si>
    <t xml:space="preserve"> - Bjælke HEA S275 JR</t>
  </si>
  <si>
    <t xml:space="preserve"> - 43133</t>
  </si>
  <si>
    <t xml:space="preserve"> - IPE-Bjælker S275JR 120x64</t>
  </si>
  <si>
    <t xml:space="preserve">
  Tibnor - 43133 - IPE-Bjælker S275JR 120x64</t>
  </si>
  <si>
    <t xml:space="preserve"> - HEB-Bjælker S355J2 HEB120</t>
  </si>
  <si>
    <t xml:space="preserve">
  Tibnor  - HEB-Bjælker S355J2 HEB120</t>
  </si>
  <si>
    <t xml:space="preserve"> - 432138</t>
  </si>
  <si>
    <t xml:space="preserve"> - Bjælke IPE S275</t>
  </si>
  <si>
    <t xml:space="preserve">
  Tibnor - 432138 - Bjælke IPE S275</t>
  </si>
  <si>
    <t xml:space="preserve"> - 794867</t>
  </si>
  <si>
    <t xml:space="preserve"> - Bjælke IPE200 S275 JR</t>
  </si>
  <si>
    <t xml:space="preserve">
  Sanistål- - 386086 </t>
  </si>
  <si>
    <t xml:space="preserve">
  Sanistål- - 386292 </t>
  </si>
  <si>
    <t xml:space="preserve"> - 921635</t>
  </si>
  <si>
    <t xml:space="preserve">
  Sanistål- - 921635 </t>
  </si>
  <si>
    <t xml:space="preserve"> - 922674</t>
  </si>
  <si>
    <t xml:space="preserve">
  Sanistål- - 922674 </t>
  </si>
  <si>
    <t xml:space="preserve"> - 927673</t>
  </si>
  <si>
    <t xml:space="preserve">
  Sanistål- - 927673 </t>
  </si>
  <si>
    <t xml:space="preserve"> - 694273</t>
  </si>
  <si>
    <t xml:space="preserve">
  Sanistål- - 694273 </t>
  </si>
  <si>
    <t xml:space="preserve"> - 694281</t>
  </si>
  <si>
    <t xml:space="preserve">
  Sanistål- - 694281 </t>
  </si>
  <si>
    <t xml:space="preserve"> - 378570</t>
  </si>
  <si>
    <t xml:space="preserve"> - VF SV Sømløs S355J2H/V55+N EN10210/EN10297-1/EN10216-3 P</t>
  </si>
  <si>
    <t xml:space="preserve">
  Sanistål- - 378570 - VF SV Sømløs S355J2H/V55+N EN10210/EN10297-1/EN10216-3 P</t>
  </si>
  <si>
    <t xml:space="preserve"> - 575936</t>
  </si>
  <si>
    <t xml:space="preserve">
  Sanistål- - 575936 </t>
  </si>
  <si>
    <t xml:space="preserve">
  Sanistål- - 432468 </t>
  </si>
  <si>
    <t xml:space="preserve">
  Sanistål- - 432484 </t>
  </si>
  <si>
    <t xml:space="preserve"> - 640714</t>
  </si>
  <si>
    <t xml:space="preserve">
  Sanistål- - 640714 </t>
  </si>
  <si>
    <t xml:space="preserve"> - 987230</t>
  </si>
  <si>
    <t xml:space="preserve">
  Sanistål- - 987230 </t>
  </si>
  <si>
    <t xml:space="preserve">
  Sanistål- - 1019157 </t>
  </si>
  <si>
    <t xml:space="preserve"> - 5709728215912</t>
  </si>
  <si>
    <t xml:space="preserve"> - Rustfrie sømløse stålrør EN 10216-5 EN 1.4301 17,2x2,0 mm</t>
  </si>
  <si>
    <t xml:space="preserve">
  Lemvigh-Müller - 5709728215912 - Rustfrie sømløse stålrør EN 10216-5 EN 1.4301 17,2x2,0 mm</t>
  </si>
  <si>
    <t xml:space="preserve"> - 926725</t>
  </si>
  <si>
    <t xml:space="preserve"> - 5708587187446</t>
  </si>
  <si>
    <t xml:space="preserve"> - Rustfrie levnedsmiddelrør EN 1.4301 ej glødede 25x1,25 mm</t>
  </si>
  <si>
    <t xml:space="preserve">
  Lemvigh-Müller - 5708587187446 - Rustfrie levnedsmiddelrør EN 1.4301 ej glødede 25x1,25 mm</t>
  </si>
  <si>
    <t xml:space="preserve">
  Sanistål- - 533638 </t>
  </si>
  <si>
    <t xml:space="preserve"> - 636589</t>
  </si>
  <si>
    <t xml:space="preserve">
  Sanistål- - 636589 </t>
  </si>
  <si>
    <t xml:space="preserve"> - 353925</t>
  </si>
  <si>
    <t xml:space="preserve"> - Rustf.emnerør 1.4301 32 x 20 mm</t>
  </si>
  <si>
    <t xml:space="preserve">
  Tibnor - 353925 - Rustf.emnerør 1.4301 32 x 20 mm</t>
  </si>
  <si>
    <t xml:space="preserve"> - 1088004</t>
  </si>
  <si>
    <t xml:space="preserve"> - Syrefast stålrør Bejdset EN 4404</t>
  </si>
  <si>
    <t xml:space="preserve">
  Tibnor - 1088004 - Syrefast stålrør Bejdset EN 4404</t>
  </si>
  <si>
    <t xml:space="preserve"> - 1404830300</t>
  </si>
  <si>
    <t xml:space="preserve">
  Dacapo - 1404830300 </t>
  </si>
  <si>
    <t xml:space="preserve"> - 1405000150</t>
  </si>
  <si>
    <t xml:space="preserve">
  Dacapo - 1405000150 </t>
  </si>
  <si>
    <t xml:space="preserve"> - RIVR101600405A</t>
  </si>
  <si>
    <t xml:space="preserve">
  Lemvigh-Müller - RIVR101600405A </t>
  </si>
  <si>
    <t xml:space="preserve"> - RIVR108000300</t>
  </si>
  <si>
    <t xml:space="preserve">
  Lemvigh-Müller - RIVR108000300 </t>
  </si>
  <si>
    <t xml:space="preserve">
  Sanistål- - 611012 </t>
  </si>
  <si>
    <t xml:space="preserve"> - 354068</t>
  </si>
  <si>
    <t xml:space="preserve"> - Syrefaste Firkantrør EN 1.4404 20/20/2,0 mm</t>
  </si>
  <si>
    <t xml:space="preserve">
  Tibnor - 354068 - Syrefaste Firkantrør EN 1.4404 20/20/2,0 mm</t>
  </si>
  <si>
    <t xml:space="preserve"> - RIV4303</t>
  </si>
  <si>
    <t xml:space="preserve">
  Lemvigh-Müller - RIV4303 </t>
  </si>
  <si>
    <t xml:space="preserve"> - 660696</t>
  </si>
  <si>
    <t xml:space="preserve"> - Profilrør EN 4301 35x35x1,5</t>
  </si>
  <si>
    <t xml:space="preserve">
  Tibnor - 660696 - Profilrør EN 4301 35x35x1,5</t>
  </si>
  <si>
    <t xml:space="preserve"> - 205050202</t>
  </si>
  <si>
    <t xml:space="preserve">
  Inox Stål - 205050202 </t>
  </si>
  <si>
    <t xml:space="preserve"> - 654533</t>
  </si>
  <si>
    <t xml:space="preserve">
  Inox Stål - 205050202 
  Sanistål- - 654533 </t>
  </si>
  <si>
    <t xml:space="preserve"> - 354152</t>
  </si>
  <si>
    <t xml:space="preserve"> - Rustf.rør slb.4301 k220</t>
  </si>
  <si>
    <t xml:space="preserve">
  Tibnor - 354152 - Rustf.rør slb.4301 k220</t>
  </si>
  <si>
    <t xml:space="preserve"> - 354030</t>
  </si>
  <si>
    <t xml:space="preserve"> - Rustfri Firkantrør en1,4301 60X30X2</t>
  </si>
  <si>
    <t xml:space="preserve">
  Tibnor - 354030 - Rustfri Firkantrør en1,4301 60X30X2</t>
  </si>
  <si>
    <t xml:space="preserve"> - 2860203</t>
  </si>
  <si>
    <t xml:space="preserve"> - Søml. hydr. rør, EN 1.4404, Blankglødet, EN 10216-5 20,0x3,0</t>
  </si>
  <si>
    <t xml:space="preserve">
  Inox Stål - 2860203 - Søml. hydr. rør, EN 1.4404, Blankglødet, EN 10216-5 20,0x3,0</t>
  </si>
  <si>
    <t xml:space="preserve"> - 19119</t>
  </si>
  <si>
    <t xml:space="preserve">
  Damstahl - 19119 </t>
  </si>
  <si>
    <t xml:space="preserve"> - RIBI3212</t>
  </si>
  <si>
    <t xml:space="preserve">
  Lemvigh-Müller - RIBI3212 </t>
  </si>
  <si>
    <t xml:space="preserve">
  Sanistål- - 479162 </t>
  </si>
  <si>
    <t xml:space="preserve"> - 3x1000x2000mm EN AW-6082 T6</t>
  </si>
  <si>
    <t xml:space="preserve">
  Alumeco  - 3x1000x2000mm EN AW-6082 T6</t>
  </si>
  <si>
    <t xml:space="preserve"> - 458083</t>
  </si>
  <si>
    <t xml:space="preserve"> - Aluminiumsrør EN AW-6060/6063 T6 - AlMg</t>
  </si>
  <si>
    <t xml:space="preserve">
  Tibnor - 458083 - Aluminiumsrør EN AW-6060/6063 T6 - AlMg</t>
  </si>
  <si>
    <t xml:space="preserve"> - ARR51010</t>
  </si>
  <si>
    <t xml:space="preserve">
  Lemvigh-Müller - ARR51010 </t>
  </si>
  <si>
    <t xml:space="preserve"> - 654277</t>
  </si>
  <si>
    <t xml:space="preserve">
  Tibnor - 654277 - Aluminiumsrør EN AW-6060/6063 T6 - AlMg</t>
  </si>
  <si>
    <t xml:space="preserve"> - ASF54010</t>
  </si>
  <si>
    <t xml:space="preserve">
  Lemvigh-Müller - ASF54010 </t>
  </si>
  <si>
    <t xml:space="preserve"> - 1027689</t>
  </si>
  <si>
    <t xml:space="preserve"> - Ø120x5 Alurør AAW-6060/6063 T6</t>
  </si>
  <si>
    <t xml:space="preserve">
  Sanistål- - 1027689 - Ø120x5 Alurør AAW-6060/6063 T6</t>
  </si>
  <si>
    <t xml:space="preserve"> - SPC0030CFL01MAF</t>
  </si>
  <si>
    <t xml:space="preserve">
  Rias - SPC0030CFL01MAF </t>
  </si>
  <si>
    <t xml:space="preserve"> - 1152454</t>
  </si>
  <si>
    <t xml:space="preserve">
  Alumeco - 1152454 </t>
  </si>
  <si>
    <t xml:space="preserve"> - 1055513</t>
  </si>
  <si>
    <t xml:space="preserve">
  Alumeco - 1055513 </t>
  </si>
  <si>
    <t xml:space="preserve"> - 1027994</t>
  </si>
  <si>
    <t xml:space="preserve">
  Sanistål- - 1027994 </t>
  </si>
  <si>
    <t xml:space="preserve"> - Sætskrue DIN 933 M10*90 A4</t>
  </si>
  <si>
    <t xml:space="preserve">
  Pajo-Bolte  - Sætskrue DIN 933 M10*90 A4</t>
  </si>
  <si>
    <t xml:space="preserve"> - 10933241201</t>
  </si>
  <si>
    <t xml:space="preserve"> - STÅLSÆT. KL.10.9 M24X120</t>
  </si>
  <si>
    <t xml:space="preserve">
  Pajo-Bolte - 10933241201 - STÅLSÆT. KL.10.9 M24X120</t>
  </si>
  <si>
    <t xml:space="preserve"> - 899948</t>
  </si>
  <si>
    <t xml:space="preserve">
  Sanistål- - 899948 </t>
  </si>
  <si>
    <t xml:space="preserve"> - 315042</t>
  </si>
  <si>
    <t xml:space="preserve"> - FLØJMØTRIK AM.MDL FZB M4</t>
  </si>
  <si>
    <t xml:space="preserve">
  Pajo-Bolte - 315042 - FLØJMØTRIK AM.MDL FZB M4</t>
  </si>
  <si>
    <t xml:space="preserve"> - 2282697</t>
  </si>
  <si>
    <t xml:space="preserve"> - 934243</t>
  </si>
  <si>
    <t xml:space="preserve"> - STÅLMØTRIK FZV M24</t>
  </si>
  <si>
    <t xml:space="preserve">
  Pajo-Bolte - 934243 - STÅLMØTRIK FZV M24</t>
  </si>
  <si>
    <t xml:space="preserve"> - 934246</t>
  </si>
  <si>
    <t xml:space="preserve"> - SYREFAST MØTRIK A4 M24</t>
  </si>
  <si>
    <t xml:space="preserve">
  Pajo-Bolte - 934246 - SYREFAST MØTRIK A4 M24</t>
  </si>
  <si>
    <t xml:space="preserve"> - 7526 9021064</t>
  </si>
  <si>
    <t xml:space="preserve"> - SKÆRMSKIVE HV140 A2 M6</t>
  </si>
  <si>
    <t xml:space="preserve">
  Pajo-Bolte - 7526 9021064 - SKÆRMSKIVE HV140 A2 M6</t>
  </si>
  <si>
    <t xml:space="preserve"> - 74361C122</t>
  </si>
  <si>
    <t xml:space="preserve"> - FJEDERSKIVE FZB M12,5</t>
  </si>
  <si>
    <t xml:space="preserve">
  Pajo-Bolte - 74361C122 - FJEDERSKIVE FZB M12,5</t>
  </si>
  <si>
    <t xml:space="preserve"> - 125A242</t>
  </si>
  <si>
    <t xml:space="preserve"> - PLANSKIVE FZB M24</t>
  </si>
  <si>
    <t xml:space="preserve">
  Pajo-Bolte - 125A242 - PLANSKIVE FZB M24</t>
  </si>
  <si>
    <t xml:space="preserve"> - Kærvstift DIN 1475 A2 Ø4x28</t>
  </si>
  <si>
    <t xml:space="preserve">
  Pajo-Bolte  - Kærvstift DIN 1475 A2 Ø4x28</t>
  </si>
  <si>
    <t xml:space="preserve">
  Sanistål- - 1618602 </t>
  </si>
  <si>
    <t xml:space="preserve"> - FH4-M3-8</t>
  </si>
  <si>
    <t xml:space="preserve">
  Hans Buch - FH4-M3-8 </t>
  </si>
  <si>
    <t xml:space="preserve"> - FH4-M4-6</t>
  </si>
  <si>
    <t xml:space="preserve">
  Hans Buch - FH4-M4-6 </t>
  </si>
  <si>
    <t xml:space="preserve"> - FH4-M4-10</t>
  </si>
  <si>
    <t xml:space="preserve">
  Hans Buch - FH4-M4-10 </t>
  </si>
  <si>
    <t xml:space="preserve"> - FH-M8-30ZI</t>
  </si>
  <si>
    <t xml:space="preserve">
  Hans Buch - FH-M8-30ZI </t>
  </si>
  <si>
    <t xml:space="preserve"> - FH4-M8-30</t>
  </si>
  <si>
    <t xml:space="preserve">
  Hans Buch - FH4-M8-30 </t>
  </si>
  <si>
    <t xml:space="preserve"> - SP-M3-1</t>
  </si>
  <si>
    <t xml:space="preserve">
  Hans Buch - SP-M3-1 </t>
  </si>
  <si>
    <t xml:space="preserve"> - BSO4-3.5M3-14</t>
  </si>
  <si>
    <t xml:space="preserve">
  Hans Buch - BSO4-3.5M3-14 </t>
  </si>
  <si>
    <t xml:space="preserve"> - SO4-M5-6</t>
  </si>
  <si>
    <t xml:space="preserve">
  Hans Buch - SO4-M5-6 </t>
  </si>
  <si>
    <t xml:space="preserve"> - B-M6-1ZI</t>
  </si>
  <si>
    <t xml:space="preserve">
  Hans Buch - B-M6-1ZI </t>
  </si>
  <si>
    <t xml:space="preserve"> - 076540900</t>
  </si>
  <si>
    <t xml:space="preserve">
  Titgemeyer - 076540900 </t>
  </si>
  <si>
    <t xml:space="preserve"> - 70705 48250</t>
  </si>
  <si>
    <t xml:space="preserve"> - Blindnitte Ø4,8 x 25mm Alu/Alu - 15-20mm</t>
  </si>
  <si>
    <t xml:space="preserve">
  Pajo-Bolte - 70705 48250 - Blindnitte Ø4,8 x 25mm Alu/Alu - 15-20mm</t>
  </si>
  <si>
    <t xml:space="preserve"> - Krydsfiner låg (Genbrugt)</t>
  </si>
  <si>
    <t xml:space="preserve">
  DTE Ribe  - Krydsfiner låg (Genbrugt)</t>
  </si>
  <si>
    <t xml:space="preserve">
  Sanistål- - 1400290 - S.Nippelrør 3/4-500 mm</t>
  </si>
  <si>
    <t xml:space="preserve"> - 1127547</t>
  </si>
  <si>
    <t xml:space="preserve">
  Sanistål- - 1127547 </t>
  </si>
  <si>
    <t xml:space="preserve"> - 563908</t>
  </si>
  <si>
    <t xml:space="preserve">
  Sanistål- - 563908 </t>
  </si>
  <si>
    <t xml:space="preserve"> - 501306005035</t>
  </si>
  <si>
    <t xml:space="preserve">
  Inox Stål - 501306005035 </t>
  </si>
  <si>
    <t xml:space="preserve">
  Sanistål- - 1027606 </t>
  </si>
  <si>
    <t xml:space="preserve"> - 1819663</t>
  </si>
  <si>
    <t xml:space="preserve">
  Sanistål- - 1819663 </t>
  </si>
  <si>
    <t xml:space="preserve">
  Sanistål- - 1819663 
  Inox Stål  </t>
  </si>
  <si>
    <t xml:space="preserve"> - 6005-3-C</t>
  </si>
  <si>
    <t xml:space="preserve">
  Dansk Kugleleje Center - 6005-3-C </t>
  </si>
  <si>
    <t xml:space="preserve"> - 32005-C</t>
  </si>
  <si>
    <t xml:space="preserve">
  Dansk Kugleleje Center - 32005-C </t>
  </si>
  <si>
    <t xml:space="preserve"> - EF-BJ006Z</t>
  </si>
  <si>
    <t xml:space="preserve"> - HS code: 8479899790</t>
  </si>
  <si>
    <t xml:space="preserve">
  Sodemann Industrifjedre A/S - EF-BJ006Z - HS code: 8479899790</t>
  </si>
  <si>
    <t xml:space="preserve"> - 218-9303</t>
  </si>
  <si>
    <t xml:space="preserve"> - Hængsel 60x60 rustfri 316</t>
  </si>
  <si>
    <t xml:space="preserve">
  Scandiloc - 218-9303 - Hængsel 60x60 rustfri 316</t>
  </si>
  <si>
    <t xml:space="preserve"> - 726-4093</t>
  </si>
  <si>
    <t xml:space="preserve">
  RS Components - 726-4093 </t>
  </si>
  <si>
    <t xml:space="preserve">
  Sanistål- - 314617 - Ø114,3/Ø220</t>
  </si>
  <si>
    <t xml:space="preserve">
  Sanistål- - 318782 </t>
  </si>
  <si>
    <t xml:space="preserve">
  Sanistål- - 941922 </t>
  </si>
  <si>
    <t xml:space="preserve"> - 2082266m1215B</t>
  </si>
  <si>
    <t xml:space="preserve"> - E+G Mini posioneringsbolt M/U Hvilestilling</t>
  </si>
  <si>
    <t xml:space="preserve">
  BRD. KLEE A/S - 2082266m1215B - E+G Mini posioneringsbolt M/U Hvilestilling</t>
  </si>
  <si>
    <t xml:space="preserve"> - 4585051011</t>
  </si>
  <si>
    <t xml:space="preserve"> - Cylgreb M10X11mm udvendig gevind drej ST</t>
  </si>
  <si>
    <t xml:space="preserve">
  Lemvigh-Müller - 4585051011 - Cylgreb M10X11mm udvendig gevind drej ST</t>
  </si>
  <si>
    <t xml:space="preserve"> - 8016445000057</t>
  </si>
  <si>
    <t xml:space="preserve">
  Bels.dk - 8016445000057 </t>
  </si>
  <si>
    <t xml:space="preserve"> - 8016445000163</t>
  </si>
  <si>
    <t xml:space="preserve">
  Bels.dk - 8016445000163 </t>
  </si>
  <si>
    <t xml:space="preserve"> - 8016445000255</t>
  </si>
  <si>
    <t xml:space="preserve">
  Bels.dk - 8016445000255 </t>
  </si>
  <si>
    <t xml:space="preserve"> - SOUTHCO 82-35-315-55</t>
  </si>
  <si>
    <t xml:space="preserve">
  Bossard Denmark - SOUTHCO 82-35-315-55 </t>
  </si>
  <si>
    <t xml:space="preserve"> - Udtræksskinne DZ 3832-0025</t>
  </si>
  <si>
    <t xml:space="preserve">
  Hans Buch  - Udtræksskinne DZ 3832-0025</t>
  </si>
  <si>
    <t xml:space="preserve"> - 9019552</t>
  </si>
  <si>
    <t xml:space="preserve"> - Ståltræknagle m/split, 19 x 157 mm</t>
  </si>
  <si>
    <t xml:space="preserve">
  P.Lindberg Maskinforretning - 9019552 - Ståltræknagle m/split, 19 x 157 mm</t>
  </si>
  <si>
    <t xml:space="preserve"> - 9020541</t>
  </si>
  <si>
    <t xml:space="preserve"> - Ringsplitter 4,5 mm - 10stk.</t>
  </si>
  <si>
    <t xml:space="preserve">
  P.Lindberg Maskinforretning - 9020541 - Ringsplitter 4,5 mm - 10stk.</t>
  </si>
  <si>
    <t xml:space="preserve"> - 9038526</t>
  </si>
  <si>
    <t xml:space="preserve"> - N20SX Svejse skotforskruning ø20s</t>
  </si>
  <si>
    <t xml:space="preserve">
  Hydra-Grene  - N20SX Svejse skotforskruning ø20s</t>
  </si>
  <si>
    <t xml:space="preserve"> - N12LX - Svejse skotforskruning - ø12L</t>
  </si>
  <si>
    <t xml:space="preserve">
  Hydra-Grene  - N12LX - Svejse skotforskruning - ø12L</t>
  </si>
  <si>
    <t xml:space="preserve"> - N12SX Svejse skotforskruning ø12s</t>
  </si>
  <si>
    <t xml:space="preserve">
  Hydra-Grene  - N12SX Svejse skotforskruning ø12s</t>
  </si>
  <si>
    <t xml:space="preserve"> - EH22120.0120</t>
  </si>
  <si>
    <t xml:space="preserve"> - Kontramøtrik M20x1,5mm</t>
  </si>
  <si>
    <t xml:space="preserve">
  Norm-teknik - EH22120.0120 - Kontramøtrik M20x1,5mm</t>
  </si>
  <si>
    <t xml:space="preserve"> - 22120.0322</t>
  </si>
  <si>
    <t xml:space="preserve"> - Udløserbolt "vinkel" stål</t>
  </si>
  <si>
    <t xml:space="preserve">
  Norm-teknik - 22120.0322 - Udløserbolt "vinkel" stål</t>
  </si>
  <si>
    <t xml:space="preserve"> - S0A200020x20</t>
  </si>
  <si>
    <t xml:space="preserve">
  Aalborg Gummivarefabrik A/S - S0A200020x20 </t>
  </si>
  <si>
    <t xml:space="preserve"> - 5709057083817</t>
  </si>
  <si>
    <t xml:space="preserve"> - TR 24x5 sort rund Trapezmøtrik</t>
  </si>
  <si>
    <t xml:space="preserve">
  Lemvigh-Müller - 5709057083817 - TR 24x5 sort rund Trapezmøtrik</t>
  </si>
  <si>
    <t xml:space="preserve"> - GF-10-100-300-T</t>
  </si>
  <si>
    <t xml:space="preserve"> - HS code 8479899790</t>
  </si>
  <si>
    <t xml:space="preserve">
  Sodemann Industrifjedre A/S - GF-10-100-300-T - HS code 8479899790</t>
  </si>
  <si>
    <t xml:space="preserve"> - SOUTHCO 82-32-201-20</t>
  </si>
  <si>
    <t xml:space="preserve">
  Bossard Denmark - SOUTHCO 82-32-201-20 </t>
  </si>
  <si>
    <t xml:space="preserve"> - SOUTHCO 82-78-260-20</t>
  </si>
  <si>
    <t xml:space="preserve">
  Bossard Denmark - SOUTHCO 82-78-260-20 </t>
  </si>
  <si>
    <t xml:space="preserve"> - ER11301856</t>
  </si>
  <si>
    <t xml:space="preserve">
  Dacapo - ER11301856 </t>
  </si>
  <si>
    <t xml:space="preserve"> - 350553</t>
  </si>
  <si>
    <t xml:space="preserve"> - Cablofil CF gitterbakke</t>
  </si>
  <si>
    <t xml:space="preserve">
  Sanistål- - 350553 - Cablofil CF gitterbakke</t>
  </si>
  <si>
    <t xml:space="preserve"> - 035709410640000</t>
  </si>
  <si>
    <t xml:space="preserve"> - U-Bøjle DIN 3570 Ruftfri-Syrefast A4 M12 2"</t>
  </si>
  <si>
    <t xml:space="preserve">
  Kongerslev Fastners ApS - 035709410640000 - U-Bøjle DIN 3570 Ruftfri-Syrefast A4 M12 2"</t>
  </si>
  <si>
    <t xml:space="preserve"> - Stangføring A20, PA</t>
  </si>
  <si>
    <t xml:space="preserve">
  Scandiloc - 200-3623.51-00000 - Stangføring A20, PA</t>
  </si>
  <si>
    <t xml:space="preserve"> - L-greb rustfri</t>
  </si>
  <si>
    <t xml:space="preserve">
  Scandiloc - 200-9418 - L-greb rustfri</t>
  </si>
  <si>
    <t xml:space="preserve"> - 200-9598</t>
  </si>
  <si>
    <t xml:space="preserve"> - Stangtunge rustfri</t>
  </si>
  <si>
    <t xml:space="preserve">
  Scandiloc - 200-9598 - Stangtunge rustfri</t>
  </si>
  <si>
    <t xml:space="preserve"> - Adapter f/rundstang</t>
  </si>
  <si>
    <t xml:space="preserve">
  Scandiloc - 200-9603 - Adapter f/rundstang</t>
  </si>
  <si>
    <t xml:space="preserve"> - 201-9015</t>
  </si>
  <si>
    <t xml:space="preserve"> - Stang 1100 mm A30</t>
  </si>
  <si>
    <t xml:space="preserve">
  Scandiloc - 201-9015 - Stang 1100 mm A30</t>
  </si>
  <si>
    <t xml:space="preserve"> - EB15102836</t>
  </si>
  <si>
    <t xml:space="preserve">
  Dacapo - EB15102836 </t>
  </si>
  <si>
    <t xml:space="preserve"> - 7925510500</t>
  </si>
  <si>
    <t xml:space="preserve">
  Fyns Kran Udstyr - 7925510500 </t>
  </si>
  <si>
    <t xml:space="preserve">
  Sanistål- - 729350 </t>
  </si>
  <si>
    <t xml:space="preserve"> - Stålrør Ø42x3 lgd. 580mm</t>
  </si>
  <si>
    <t xml:space="preserve"> - Stålrør Ø12x1,5 lgd. 70mm</t>
  </si>
  <si>
    <t xml:space="preserve">
  Bibus Sindby - 33.360R - Kantliste m/slange på ryg</t>
  </si>
  <si>
    <t xml:space="preserve">
  Bibus Sindby - 31.063 </t>
  </si>
  <si>
    <t xml:space="preserve"> - DZ5321-0100EC-A</t>
  </si>
  <si>
    <t xml:space="preserve">
  Hans Buch - DZ5321-0100EC-A </t>
  </si>
  <si>
    <t xml:space="preserve">
  Bibus Sindby - 18.185J aaaa - FJEDERRIGEL, dorn Ø9,9 ubh. hus</t>
  </si>
  <si>
    <t xml:space="preserve">
  Sanistål- - 713138 - Steril olie Kema VET-68 spray transparent</t>
  </si>
  <si>
    <t xml:space="preserve"> - 037042000</t>
  </si>
  <si>
    <t xml:space="preserve"> - Gasfjeder 6/15-100-255-50N</t>
  </si>
  <si>
    <t xml:space="preserve">
  Titgemeyer - 037042000 - Gasfjeder 6/15-100-255-50N</t>
  </si>
  <si>
    <t xml:space="preserve"> - Gasfjeder, Justerbar 176-276mm Ø15</t>
  </si>
  <si>
    <t xml:space="preserve">
  Scandiloc  - Gasfjeder, Justerbar 176-276mm Ø15</t>
  </si>
  <si>
    <t xml:space="preserve"> - saninr. 412478</t>
  </si>
  <si>
    <t xml:space="preserve"> - Tente hjul, drejelig med bremse</t>
  </si>
  <si>
    <t xml:space="preserve"> - Sani nr. 783217</t>
  </si>
  <si>
    <t xml:space="preserve"> - Tente hjul, drejelig på plade</t>
  </si>
  <si>
    <t xml:space="preserve">
  MultiCoat ApS  </t>
  </si>
  <si>
    <t xml:space="preserve">
  MoseTechnology ApS  </t>
  </si>
  <si>
    <t xml:space="preserve">
  Granly Diesel  </t>
  </si>
  <si>
    <t xml:space="preserve">
  KD Bejds  </t>
  </si>
  <si>
    <t xml:space="preserve">
  Brandt Industrilakering  
  Koldig Coat ApS  </t>
  </si>
  <si>
    <t xml:space="preserve"> - Bejds</t>
  </si>
  <si>
    <t xml:space="preserve">
  Galvano  - Bejds</t>
  </si>
  <si>
    <t xml:space="preserve">
  Sjølund  </t>
  </si>
  <si>
    <t xml:space="preserve">
  Dancoat Esbjerg Havn  </t>
  </si>
  <si>
    <t xml:space="preserve">
  KD Bejds  
  Galvano  </t>
  </si>
  <si>
    <t xml:space="preserve">
  Fyns Galvanisering A/S  </t>
  </si>
  <si>
    <t xml:space="preserve">
  Kami  </t>
  </si>
  <si>
    <t xml:space="preserve">
  Staalvest  </t>
  </si>
  <si>
    <t xml:space="preserve">
  Alunord  </t>
  </si>
  <si>
    <t xml:space="preserve">
  P. Schmidt Ringsted A/S  </t>
  </si>
  <si>
    <t xml:space="preserve">
  P. Schmidt Ringsted A/S  
  Brandt A/S  </t>
  </si>
  <si>
    <t>75 42 06 00</t>
  </si>
  <si>
    <t>29 89 28 13</t>
  </si>
  <si>
    <t>20 62 96 80</t>
  </si>
  <si>
    <t>Ole Mårtensson</t>
  </si>
  <si>
    <t>75 21 16 00</t>
  </si>
  <si>
    <t>23 38 18 76</t>
  </si>
  <si>
    <t>87 22 52 19</t>
  </si>
  <si>
    <t>40 29 44 27</t>
  </si>
  <si>
    <t>74867150</t>
  </si>
  <si>
    <t>40 59 39 52</t>
  </si>
  <si>
    <t>Martin Nedenskov</t>
  </si>
  <si>
    <t>39 53 70 93</t>
  </si>
  <si>
    <t>23 67 60 84</t>
  </si>
  <si>
    <t>Hans Egholm Feldt</t>
  </si>
  <si>
    <t>30 52 75 72</t>
  </si>
  <si>
    <t>Lars McKeith Sørensen</t>
  </si>
  <si>
    <t>96 26 64 00</t>
  </si>
  <si>
    <t>76 73 12 05</t>
  </si>
  <si>
    <t>John Thomsen</t>
  </si>
  <si>
    <t>51 70 32 20</t>
  </si>
  <si>
    <t>76 88 26 39</t>
  </si>
  <si>
    <t>40 19 24 98</t>
  </si>
  <si>
    <t>79 72 44 08</t>
  </si>
  <si>
    <t>28 30 51 78</t>
  </si>
  <si>
    <t>42 72 43 43</t>
  </si>
  <si>
    <t>40 21 27 33</t>
  </si>
  <si>
    <t>Jeppe Lolk</t>
  </si>
  <si>
    <t>Michael Bering Petersen</t>
  </si>
  <si>
    <t>87943033</t>
  </si>
  <si>
    <t>Christian Guldberg</t>
  </si>
  <si>
    <t>21 62 20 72</t>
  </si>
  <si>
    <t>22 93 18 16</t>
  </si>
  <si>
    <t>76 26 26 77</t>
  </si>
  <si>
    <t>76 12 33 60</t>
  </si>
  <si>
    <t>26 75 55 00</t>
  </si>
  <si>
    <t>Bartlomiej Polaczynski</t>
  </si>
  <si>
    <t>48 918 192 313</t>
  </si>
  <si>
    <t>71 92 35 92</t>
  </si>
  <si>
    <t>40 26 09 66</t>
  </si>
  <si>
    <t>Hanne Grete Kargo</t>
  </si>
  <si>
    <t>75423186</t>
  </si>
  <si>
    <t>Palle Nielsen</t>
  </si>
  <si>
    <t>30 31 44 01</t>
  </si>
  <si>
    <t>Erik Christoffersen</t>
  </si>
  <si>
    <t>7021 2626</t>
  </si>
  <si>
    <t>7696 4458</t>
  </si>
  <si>
    <t>Per Lundby</t>
  </si>
  <si>
    <t>25 21 45 52</t>
  </si>
  <si>
    <t>Dursun S. Kinisiz</t>
  </si>
  <si>
    <t>96 29 33 61</t>
  </si>
  <si>
    <t>Rasmus Otzen</t>
  </si>
  <si>
    <t>76 88 16 71</t>
  </si>
  <si>
    <t>25 68 81 47</t>
  </si>
  <si>
    <t>Jens Peter Falk Tiufkær</t>
  </si>
  <si>
    <t>2215 2090</t>
  </si>
  <si>
    <t>Tommy H.Fabricius</t>
  </si>
  <si>
    <t>53 89 76 90</t>
  </si>
  <si>
    <t>per Østergård</t>
  </si>
  <si>
    <t>Merete Borgland Clausen</t>
  </si>
  <si>
    <t>Stiig Horn Pedersen</t>
  </si>
  <si>
    <t>81 40 66 26</t>
  </si>
  <si>
    <t>Martin Tanghøj Toft</t>
  </si>
  <si>
    <t>30 73 90 95</t>
  </si>
  <si>
    <t>Thorkild LInnerup Kristensen</t>
  </si>
  <si>
    <t>2968 6720</t>
  </si>
  <si>
    <t>Ib Jacobsen</t>
  </si>
  <si>
    <t>2120 2000</t>
  </si>
  <si>
    <t>Vagn Petersen</t>
  </si>
  <si>
    <t>2512 7575</t>
  </si>
  <si>
    <t>Henrik N. Stenger</t>
  </si>
  <si>
    <t>40 357 365</t>
  </si>
  <si>
    <t>Michael Dejgaard Winkler</t>
  </si>
  <si>
    <t>7512 5422</t>
  </si>
  <si>
    <t>4014 5447</t>
  </si>
  <si>
    <t>Kenneth Vølkers</t>
  </si>
  <si>
    <t>Keld Bording</t>
  </si>
  <si>
    <t>2015 0272</t>
  </si>
  <si>
    <t>Palle Tykgaard</t>
  </si>
  <si>
    <t>22174684</t>
  </si>
  <si>
    <t>Camilla Freund</t>
  </si>
  <si>
    <t>30487484</t>
  </si>
  <si>
    <t>22 66 02 10</t>
  </si>
  <si>
    <t>Johannes Højhus</t>
  </si>
  <si>
    <t>21 76 70 62</t>
  </si>
  <si>
    <t>Ricki Kjeldsen</t>
  </si>
  <si>
    <t>70 266 233</t>
  </si>
  <si>
    <t>2026 6166</t>
  </si>
  <si>
    <t>Dan Jensen</t>
  </si>
  <si>
    <t>5132 2038</t>
  </si>
  <si>
    <t>Morten Skakke</t>
  </si>
  <si>
    <t>23 67 52 84</t>
  </si>
  <si>
    <t>Søren Østergaard</t>
  </si>
  <si>
    <t>40 88 37 07</t>
  </si>
  <si>
    <t>Vagn Andersen</t>
  </si>
  <si>
    <t>20 27 56 95</t>
  </si>
  <si>
    <t>Finn Andersen</t>
  </si>
  <si>
    <t>40 27 51 99</t>
  </si>
  <si>
    <t>Anne Birthe Nielsen</t>
  </si>
  <si>
    <t>61291808</t>
  </si>
  <si>
    <t>Pia Skovmose</t>
  </si>
  <si>
    <t>88 77 31 50</t>
  </si>
  <si>
    <t>Hovednummer</t>
  </si>
  <si>
    <t>74560100</t>
  </si>
  <si>
    <t>Jens Toft</t>
  </si>
  <si>
    <t>24452894</t>
  </si>
  <si>
    <t>Tina Uhre Pedersen</t>
  </si>
  <si>
    <t>30 84 08 85</t>
  </si>
  <si>
    <t>Bente Bygholm</t>
  </si>
  <si>
    <t>30 80 19 62</t>
  </si>
  <si>
    <t>Jacob Sanderink</t>
  </si>
  <si>
    <t>21 83 96 51</t>
  </si>
  <si>
    <t>Anders Lindenhoff</t>
  </si>
  <si>
    <t>21 28 99 41</t>
  </si>
  <si>
    <t>Mikael Nørby-Lassen</t>
  </si>
  <si>
    <t>24813383</t>
  </si>
  <si>
    <t>Inge Nørby-Lassen</t>
  </si>
  <si>
    <t>20974668</t>
  </si>
  <si>
    <t>Nick Henriksen</t>
  </si>
  <si>
    <t>21 43 06 69</t>
  </si>
  <si>
    <t>Kirsten Kristensen</t>
  </si>
  <si>
    <t>87 38 78 45</t>
  </si>
  <si>
    <t>Kaj Frandsen</t>
  </si>
  <si>
    <t>26 88 78 12</t>
  </si>
  <si>
    <t>Heine Andreasen</t>
  </si>
  <si>
    <t>29651178</t>
  </si>
  <si>
    <t>Leo Iversen</t>
  </si>
  <si>
    <t>30625571</t>
  </si>
  <si>
    <t>Maria Schultz Damgaard</t>
  </si>
  <si>
    <t>51 68 22 10</t>
  </si>
  <si>
    <t>Stefan Fjordby</t>
  </si>
  <si>
    <t>2019 9250</t>
  </si>
  <si>
    <t>Tommi Laugesen</t>
  </si>
  <si>
    <t>25326432</t>
  </si>
  <si>
    <t>Morten Kudsk</t>
  </si>
  <si>
    <t>2080 1541</t>
  </si>
  <si>
    <t>Maria</t>
  </si>
  <si>
    <t>60861653</t>
  </si>
  <si>
    <t>Hans Vogt Bertelsen</t>
  </si>
  <si>
    <t>2938 1665</t>
  </si>
  <si>
    <t>Bent Hansen</t>
  </si>
  <si>
    <t>76943109</t>
  </si>
  <si>
    <t>20699870</t>
  </si>
  <si>
    <t>Marie Keinicke</t>
  </si>
  <si>
    <t>Daniel Kjær</t>
  </si>
  <si>
    <t>42 66 42 02</t>
  </si>
  <si>
    <t>Ulf Holm</t>
  </si>
  <si>
    <t>44 12 88 16</t>
  </si>
  <si>
    <t>Gitte Sejrup</t>
  </si>
  <si>
    <t>76 77 42 30</t>
  </si>
  <si>
    <t>Marco Sean Andersen</t>
  </si>
  <si>
    <t>70 25 36 30</t>
  </si>
  <si>
    <t>77 34 75 20</t>
  </si>
  <si>
    <t>Per Frimann</t>
  </si>
  <si>
    <t>88 70 11 14</t>
  </si>
  <si>
    <t>61 20 61 14</t>
  </si>
  <si>
    <t>Holger Kruse</t>
  </si>
  <si>
    <t>76 10 97 19</t>
  </si>
  <si>
    <t>Lars Landgrebe-Christiansen</t>
  </si>
  <si>
    <t>21 71 43 30</t>
  </si>
  <si>
    <t>Peter A Nielsen</t>
  </si>
  <si>
    <t>24 60 20 96</t>
  </si>
  <si>
    <t>Per Lauridsen</t>
  </si>
  <si>
    <t>7482 6490</t>
  </si>
  <si>
    <t>76 88 98 88</t>
  </si>
  <si>
    <t>Søren Schmidt Nielsen</t>
  </si>
  <si>
    <t>22 90 25 43</t>
  </si>
  <si>
    <t>Alexander Andreassen</t>
  </si>
  <si>
    <t>3010 6270</t>
  </si>
  <si>
    <t>René Strømgaard</t>
  </si>
  <si>
    <t>3010 6244</t>
  </si>
  <si>
    <t>Christoffer Lagerbon Nilsson</t>
  </si>
  <si>
    <t>3010 6269</t>
  </si>
  <si>
    <t>Kenneth Christensen</t>
  </si>
  <si>
    <t>96 70 50 31</t>
  </si>
  <si>
    <t>52 34 50 31</t>
  </si>
  <si>
    <t>Adam</t>
  </si>
  <si>
    <t>31 57 16 60</t>
  </si>
  <si>
    <t>29 66 73 02</t>
  </si>
  <si>
    <t>Claus Hoffensitz Madsen</t>
  </si>
  <si>
    <t>74 54 01 39</t>
  </si>
  <si>
    <t>92 44 47 11</t>
  </si>
  <si>
    <t>Tommy Bindesbøl</t>
  </si>
  <si>
    <t>6127 8566</t>
  </si>
  <si>
    <t>Allan Lawaetz Nielsen</t>
  </si>
  <si>
    <t>27 60 95 00</t>
  </si>
  <si>
    <t>Casper Gustavussen</t>
  </si>
  <si>
    <t>23 96 94 80</t>
  </si>
  <si>
    <t>Alexander Grabert</t>
  </si>
  <si>
    <t>21 70 40 41</t>
  </si>
  <si>
    <t>Niels Frederiksmose</t>
  </si>
  <si>
    <t>2065 0009</t>
  </si>
  <si>
    <t>Jes Laursen</t>
  </si>
  <si>
    <t>2963 7107</t>
  </si>
  <si>
    <t>Bjarne Clement</t>
  </si>
  <si>
    <t>2041 8022</t>
  </si>
  <si>
    <t>Jan Nielsen</t>
  </si>
  <si>
    <t>44 47 44 11</t>
  </si>
  <si>
    <t>Dorthe Haufschild</t>
  </si>
  <si>
    <t>76 32 22 33</t>
  </si>
  <si>
    <t>Per Damm</t>
  </si>
  <si>
    <t>22 10 68 79</t>
  </si>
  <si>
    <t>Sigfred</t>
  </si>
  <si>
    <t>26 77 15 96</t>
  </si>
  <si>
    <t>Ole Noe</t>
  </si>
  <si>
    <t>61605854</t>
  </si>
  <si>
    <t>Rikke Boa</t>
  </si>
  <si>
    <t>51183641</t>
  </si>
  <si>
    <t>Stella Mou</t>
  </si>
  <si>
    <t>60189959</t>
  </si>
  <si>
    <t>Søren Ramsgaard</t>
  </si>
  <si>
    <t>Preben Madsen</t>
  </si>
  <si>
    <t>7994 622</t>
  </si>
  <si>
    <t>2051 9761</t>
  </si>
  <si>
    <t>Anita Lenschow Rasmussen</t>
  </si>
  <si>
    <t>61 55 35 41</t>
  </si>
  <si>
    <t>Anders Holberg</t>
  </si>
  <si>
    <t>29 21 82 66</t>
  </si>
  <si>
    <t>Lars Priisholm</t>
  </si>
  <si>
    <t>Johnny Vallentinsen</t>
  </si>
  <si>
    <t>23 41 22 24</t>
  </si>
  <si>
    <t>Kenneth Dürr-Frederiksen</t>
  </si>
  <si>
    <t>7216 3000</t>
  </si>
  <si>
    <t>Thomas Asp Mortensen</t>
  </si>
  <si>
    <t>50 48 14 70</t>
  </si>
  <si>
    <t>87 38 78 04</t>
  </si>
  <si>
    <t>Otto</t>
  </si>
  <si>
    <t>51 91 67 40</t>
  </si>
  <si>
    <t>Brian Schack</t>
  </si>
  <si>
    <t>20 27 72 24</t>
  </si>
  <si>
    <t>Poul Hansen</t>
  </si>
  <si>
    <t>Inta Kausele</t>
  </si>
  <si>
    <t>Kristian Runge</t>
  </si>
  <si>
    <t>40 44 89 97</t>
  </si>
  <si>
    <t>Michael Thomasen</t>
  </si>
  <si>
    <t>97520944</t>
  </si>
  <si>
    <t>Steffen Trans Hansen</t>
  </si>
  <si>
    <t>21 73 14 17</t>
  </si>
  <si>
    <t>Karsten Overgaard Sørensen</t>
  </si>
  <si>
    <t>Ole Østergaard Jützler</t>
  </si>
  <si>
    <t>79 16 61 94</t>
  </si>
  <si>
    <t>25 25 65 68</t>
  </si>
  <si>
    <t>Henrik Jepsen</t>
  </si>
  <si>
    <t>2286 5368</t>
  </si>
  <si>
    <t>Jens Lorenzen</t>
  </si>
  <si>
    <t>2080 1513</t>
  </si>
  <si>
    <t>Mette Slyngborg</t>
  </si>
  <si>
    <t>51 68 40 90</t>
  </si>
  <si>
    <t>6013 1870</t>
  </si>
  <si>
    <t>Freddy</t>
  </si>
  <si>
    <t>20 99 55 96</t>
  </si>
  <si>
    <t>Dorte Larsen</t>
  </si>
  <si>
    <t>60 19 40 28</t>
  </si>
  <si>
    <t>Poul Erik</t>
  </si>
  <si>
    <t>20 23 79 75</t>
  </si>
  <si>
    <t>Kaj Balsner</t>
  </si>
  <si>
    <t>Michael Brodersen</t>
  </si>
  <si>
    <t>Karsten Rasmussen</t>
  </si>
  <si>
    <t>Søren Stisen</t>
  </si>
  <si>
    <t>51 80 63 23</t>
  </si>
  <si>
    <t>Allan Gregersen</t>
  </si>
  <si>
    <t>6160 3020</t>
  </si>
  <si>
    <t>Jesper Madsen</t>
  </si>
  <si>
    <t>23 39 54 83</t>
  </si>
  <si>
    <t>Morten Fast</t>
  </si>
  <si>
    <t>Hans Laugesen</t>
  </si>
  <si>
    <t>61 20 42 43</t>
  </si>
  <si>
    <t>Henrik Sune Sørensen</t>
  </si>
  <si>
    <t>41 99 85 17</t>
  </si>
  <si>
    <t>Sune Gundersen</t>
  </si>
  <si>
    <t>21990727</t>
  </si>
  <si>
    <t>76 34 27 07</t>
  </si>
  <si>
    <t>22 35 80 56</t>
  </si>
  <si>
    <t>Daniel Hildebrandt</t>
  </si>
  <si>
    <t>Grzegorz</t>
  </si>
  <si>
    <t>Jens Pedersen</t>
  </si>
  <si>
    <t>73 32 38 51</t>
  </si>
  <si>
    <t>53 27 70 14</t>
  </si>
  <si>
    <t>Jack Olsen</t>
  </si>
  <si>
    <t>22 10 84 82</t>
  </si>
  <si>
    <t>Kaare Tornbo</t>
  </si>
  <si>
    <t>Nikolaj Thorsted</t>
  </si>
  <si>
    <t>20 68 99 70</t>
  </si>
  <si>
    <t>Tom Fruun</t>
  </si>
  <si>
    <t>2625 3620</t>
  </si>
  <si>
    <t>Christina Lolk</t>
  </si>
  <si>
    <t>51 20 61 02</t>
  </si>
  <si>
    <t>Brian Riis</t>
  </si>
  <si>
    <t>40 42 02 76</t>
  </si>
  <si>
    <t>Henrik S Kristensen</t>
  </si>
  <si>
    <t>28 72 15 13</t>
  </si>
  <si>
    <t>75 12 01 99</t>
  </si>
  <si>
    <t>21 60 56 99</t>
  </si>
  <si>
    <t>Sune Ditlevsen</t>
  </si>
  <si>
    <t>2129 7804</t>
  </si>
  <si>
    <t>Lars Mikkelsen</t>
  </si>
  <si>
    <t>75 42 20 66</t>
  </si>
  <si>
    <t>30 29 24 11</t>
  </si>
  <si>
    <t>Tim Skovrup</t>
  </si>
  <si>
    <t>2262 2114</t>
  </si>
  <si>
    <t>Jens Munk Nielsen</t>
  </si>
  <si>
    <t>27233371</t>
  </si>
  <si>
    <t>Kristian Grau Sigtenbjerggaard</t>
  </si>
  <si>
    <t>31 37 32 57</t>
  </si>
  <si>
    <t>Ivan Jensen</t>
  </si>
  <si>
    <t>41 33 01 02</t>
  </si>
  <si>
    <t>29 43 23 03</t>
  </si>
  <si>
    <t>Hans Büttner</t>
  </si>
  <si>
    <t>20 91 82 62</t>
  </si>
  <si>
    <t>Michael Skov Andersen</t>
  </si>
  <si>
    <t>28 18 62 20</t>
  </si>
  <si>
    <t>Erik John Dyrby</t>
  </si>
  <si>
    <t>20 44 43 39</t>
  </si>
  <si>
    <t>Thomas Lunding</t>
  </si>
  <si>
    <t>Martin Boytang Stokbæk</t>
  </si>
  <si>
    <t>Kim V. Pedersen</t>
  </si>
  <si>
    <t>23 41 20 08</t>
  </si>
  <si>
    <t>Lars Bloch-Kristensen</t>
  </si>
  <si>
    <t>54 58 20 88</t>
  </si>
  <si>
    <t>Paul Hjortlund Clausen</t>
  </si>
  <si>
    <t>30 27 32 28</t>
  </si>
  <si>
    <t>63 15 89 03</t>
  </si>
  <si>
    <t>30 30 80 85</t>
  </si>
  <si>
    <t>Carsten Snor</t>
  </si>
  <si>
    <t>21 24 17 24</t>
  </si>
  <si>
    <t>Mike Løbner</t>
  </si>
  <si>
    <t>22 33 00 24</t>
  </si>
  <si>
    <t>Lotte Lindgaard</t>
  </si>
  <si>
    <t>31 48 55 78</t>
  </si>
  <si>
    <t>Karsten K. Rasmussen</t>
  </si>
  <si>
    <t>61 61 29 38</t>
  </si>
  <si>
    <t>21297804</t>
  </si>
  <si>
    <t>Johan Rohdemejer</t>
  </si>
  <si>
    <t>4038 1565</t>
  </si>
  <si>
    <t>Anna Marie Rohdemejer</t>
  </si>
  <si>
    <t>2040 8441</t>
  </si>
  <si>
    <t>Karsten</t>
  </si>
  <si>
    <t>23 22 90 38</t>
  </si>
  <si>
    <t>Lars Jensen</t>
  </si>
  <si>
    <t>7616 5053</t>
  </si>
  <si>
    <t>2724 2281</t>
  </si>
  <si>
    <t>Jens Bruun Nissen</t>
  </si>
  <si>
    <t>2329 0196</t>
  </si>
  <si>
    <t>Søren Herskind</t>
  </si>
  <si>
    <t>41 37 34 23</t>
  </si>
  <si>
    <t>Palle Rasmussen</t>
  </si>
  <si>
    <t>2048 2947</t>
  </si>
  <si>
    <t>Flemming Schmidt</t>
  </si>
  <si>
    <t>36 97 01 46</t>
  </si>
  <si>
    <t>60 39 86 11</t>
  </si>
  <si>
    <t>Kim Hostrup Pedersen</t>
  </si>
  <si>
    <t>Helle Poulsen</t>
  </si>
  <si>
    <t>3127 0599</t>
  </si>
  <si>
    <t>Christian Jørgesen</t>
  </si>
  <si>
    <t>4018 2441</t>
  </si>
  <si>
    <t>Jens Søndergård Målgård</t>
  </si>
  <si>
    <t>40 45 29 32</t>
  </si>
  <si>
    <t>7912 8046</t>
  </si>
  <si>
    <t>Ulrik Rønnov Liestmann</t>
  </si>
  <si>
    <t>79 16 66 77</t>
  </si>
  <si>
    <t>24 29 80 57</t>
  </si>
  <si>
    <t>Stine Hellekjær Hansen</t>
  </si>
  <si>
    <t>Lotte Kullenberg</t>
  </si>
  <si>
    <t>96 80 01 74</t>
  </si>
  <si>
    <t>Birthe Søndegaard</t>
  </si>
  <si>
    <t>76 14 34 30</t>
  </si>
  <si>
    <t>40 18 28 44</t>
  </si>
  <si>
    <t>4230 9698</t>
  </si>
  <si>
    <t>Jan Egebjerg</t>
  </si>
  <si>
    <t>79 16 66 29</t>
  </si>
  <si>
    <t>50 77 25 34</t>
  </si>
  <si>
    <t>Lene F. Jensen</t>
  </si>
  <si>
    <t>76 14 35 66</t>
  </si>
  <si>
    <t>21 67 23 55</t>
  </si>
  <si>
    <t>Kent Kristensen</t>
  </si>
  <si>
    <t>24 44 78 05</t>
  </si>
  <si>
    <t>Rørlaser Forespørgsel</t>
  </si>
  <si>
    <t>Jeppe V. Nikolajsen</t>
  </si>
  <si>
    <t>76 88 23 96</t>
  </si>
  <si>
    <t>28 93 78 23</t>
  </si>
  <si>
    <t>Certifikat</t>
  </si>
  <si>
    <t>Johnny Petersen</t>
  </si>
  <si>
    <t>71 99 70 04</t>
  </si>
  <si>
    <t>61 36 08 88</t>
  </si>
  <si>
    <t>Annette Hellesøe</t>
  </si>
  <si>
    <t>76 32 22 38</t>
  </si>
  <si>
    <t>Joan Jakobsen</t>
  </si>
  <si>
    <t>2971 9019</t>
  </si>
  <si>
    <t>Jonas Jakobsen</t>
  </si>
  <si>
    <t>2464 8817</t>
  </si>
  <si>
    <t>Joan Jakobsen - arbejde</t>
  </si>
  <si>
    <t>7519 2555</t>
  </si>
  <si>
    <t>Mike Starup</t>
  </si>
  <si>
    <t>4038 7834</t>
  </si>
  <si>
    <t>Kenneth Egebo</t>
  </si>
  <si>
    <t>Ove Nielsen</t>
  </si>
  <si>
    <t>40 41 65 56</t>
  </si>
  <si>
    <t>Jesper Wolf</t>
  </si>
  <si>
    <t>73 64 35 15</t>
  </si>
  <si>
    <t>53 69 35 15</t>
  </si>
  <si>
    <t>Simon Brodersen</t>
  </si>
  <si>
    <t>22 36 00 58</t>
  </si>
  <si>
    <t>Anne Mette Lindbo</t>
  </si>
  <si>
    <t>7634 2749</t>
  </si>
  <si>
    <t>Tina Callesen</t>
  </si>
  <si>
    <t>60444990</t>
  </si>
  <si>
    <t>Betty Skov</t>
  </si>
  <si>
    <t>61781539</t>
  </si>
  <si>
    <t>Yuxian Zhang</t>
  </si>
  <si>
    <t>43 24 55 72</t>
  </si>
  <si>
    <t>Richard Ochaya</t>
  </si>
  <si>
    <t>52 14 64 84</t>
  </si>
  <si>
    <t>Torben Thomsen</t>
  </si>
  <si>
    <t>4063 1490</t>
  </si>
  <si>
    <t>Henriette Koch</t>
  </si>
  <si>
    <t>76 59 22 06</t>
  </si>
  <si>
    <t>Frank Agersnap Larsen</t>
  </si>
  <si>
    <t>29 69 19 18</t>
  </si>
  <si>
    <t>Kim Puggaard Matzen</t>
  </si>
  <si>
    <t>20 72 76 79</t>
  </si>
  <si>
    <t>Marianne Ryhmann Junker</t>
  </si>
  <si>
    <t>Rasmus Christensen</t>
  </si>
  <si>
    <t>40 11 44 49</t>
  </si>
  <si>
    <t>Jens Rud</t>
  </si>
  <si>
    <t>79 15 10 22</t>
  </si>
  <si>
    <t>28 35 31 16</t>
  </si>
  <si>
    <t>Steen Uhd Grantland</t>
  </si>
  <si>
    <t>79 14 78 49</t>
  </si>
  <si>
    <t>Helga Lunding</t>
  </si>
  <si>
    <t>2837 2657</t>
  </si>
  <si>
    <t>Kevin Siedentopp</t>
  </si>
  <si>
    <t>4055 2843</t>
  </si>
  <si>
    <t>Dennis</t>
  </si>
  <si>
    <t>2017 6968</t>
  </si>
  <si>
    <t>Karin</t>
  </si>
  <si>
    <t>2217 6968</t>
  </si>
  <si>
    <t>x</t>
  </si>
  <si>
    <t>Michael Lundsfryd Hansen</t>
  </si>
  <si>
    <t>66 17 81 17</t>
  </si>
  <si>
    <t>Michael Hemmingsen</t>
  </si>
  <si>
    <t>21 69 43 27</t>
  </si>
  <si>
    <t>Lisbeth Laursen</t>
  </si>
  <si>
    <t>45 28 72 96</t>
  </si>
  <si>
    <t>Stefan Carstens</t>
  </si>
  <si>
    <t>79 72 57 11</t>
  </si>
  <si>
    <t>Jørgen Falkenberg</t>
  </si>
  <si>
    <t>Dennis Juhl</t>
  </si>
  <si>
    <t>61 40 42 77</t>
  </si>
  <si>
    <t>Thomas Frank</t>
  </si>
  <si>
    <t>41 37 34 15</t>
  </si>
  <si>
    <t>Søren Linke (vibation )</t>
  </si>
  <si>
    <t>46 55 03 09</t>
  </si>
  <si>
    <t>Michael Rossen-Sand</t>
  </si>
  <si>
    <t>76 88 16 41</t>
  </si>
  <si>
    <t>Torben Hornbæk</t>
  </si>
  <si>
    <t>51 23 73 51</t>
  </si>
  <si>
    <t>Michael Lange</t>
  </si>
  <si>
    <t>22 37 85 70</t>
  </si>
  <si>
    <t>Christian Boye</t>
  </si>
  <si>
    <t>40 41 51 31</t>
  </si>
  <si>
    <t>2097 9800</t>
  </si>
  <si>
    <t>Yousef Kaddoura</t>
  </si>
  <si>
    <t>79 14 78 68</t>
  </si>
  <si>
    <t>30 16 66 43</t>
  </si>
  <si>
    <t>Jakob Rubin</t>
  </si>
  <si>
    <t>28 34 47 91</t>
  </si>
  <si>
    <t>Charlotte Eriksen</t>
  </si>
  <si>
    <t>Jesper Berg</t>
  </si>
  <si>
    <t>70 20 58 26</t>
  </si>
  <si>
    <t>28 68 58 26</t>
  </si>
  <si>
    <t>Kasper Sørensen</t>
  </si>
  <si>
    <t>23878332</t>
  </si>
  <si>
    <t>Christian Svendsen</t>
  </si>
  <si>
    <t>49 40 92 25</t>
  </si>
  <si>
    <t>Fanny Ng</t>
  </si>
  <si>
    <t>Bent Smedemark</t>
  </si>
  <si>
    <t>97 37 17 99</t>
  </si>
  <si>
    <t>Stephanie Burke</t>
  </si>
  <si>
    <t>93 63 55 86</t>
  </si>
  <si>
    <t>Christian Stilling Christensen</t>
  </si>
  <si>
    <t>26 33 50 76</t>
  </si>
  <si>
    <t>John Ellegaard</t>
  </si>
  <si>
    <t>21 60 73 07</t>
  </si>
  <si>
    <t>Carsten Hedegaard</t>
  </si>
  <si>
    <t>Pia Støtterup</t>
  </si>
  <si>
    <t>60 13 67 93</t>
  </si>
  <si>
    <t>Ilze</t>
  </si>
  <si>
    <t>2577 6332</t>
  </si>
  <si>
    <t>Christina Kjærbye Wacher</t>
  </si>
  <si>
    <t>Søren Jeppesen</t>
  </si>
  <si>
    <t>27 67 46 46</t>
  </si>
  <si>
    <t>Louise Laursen</t>
  </si>
  <si>
    <t>71 96 00 60</t>
  </si>
  <si>
    <t>Per Bjerregaard Nielsen</t>
  </si>
  <si>
    <t>93 39 25 04</t>
  </si>
  <si>
    <t>Verner Hansen</t>
  </si>
  <si>
    <t>22 32 11 38</t>
  </si>
  <si>
    <t>Finn, Transport</t>
  </si>
  <si>
    <t>20 32 46 48</t>
  </si>
  <si>
    <t>Anette Honoré</t>
  </si>
  <si>
    <t>29438408</t>
  </si>
  <si>
    <t>Mathilde</t>
  </si>
  <si>
    <t>5337 8857</t>
  </si>
  <si>
    <t>2374 1975</t>
  </si>
  <si>
    <t>Henrik Kejser</t>
  </si>
  <si>
    <t>2324 8285</t>
  </si>
  <si>
    <t>Morten Kaiser</t>
  </si>
  <si>
    <t>58 16 06 40</t>
  </si>
  <si>
    <t>30363397</t>
  </si>
  <si>
    <t>Majbritt Trip</t>
  </si>
  <si>
    <t>Thomas Lykke Jessen</t>
  </si>
  <si>
    <t>31 69 65 04</t>
  </si>
  <si>
    <t>Tina Schmidt Førby</t>
  </si>
  <si>
    <t>22 63 07 77</t>
  </si>
  <si>
    <t>Anette Ibsgaard</t>
  </si>
  <si>
    <t>28 25 16 60</t>
  </si>
  <si>
    <t>Kim Aarhus</t>
  </si>
  <si>
    <t>21 47 07 80</t>
  </si>
  <si>
    <t>Carsten Jasper</t>
  </si>
  <si>
    <t>79 16 66 97</t>
  </si>
  <si>
    <t>Thomas Lysdal Ramsgaard</t>
  </si>
  <si>
    <t>61 46 70 56</t>
  </si>
  <si>
    <t>Heidi Ravn</t>
  </si>
  <si>
    <t>2460 2251</t>
  </si>
  <si>
    <t>Gildas Lescouëzec</t>
  </si>
  <si>
    <t>301 66733</t>
  </si>
  <si>
    <t>Jan Lyngholm</t>
  </si>
  <si>
    <t>23 70 55 51</t>
  </si>
  <si>
    <t>2016 4763</t>
  </si>
  <si>
    <t>Claus Bjerrum</t>
  </si>
  <si>
    <t>20 27 74 88</t>
  </si>
  <si>
    <t>René Bruus</t>
  </si>
  <si>
    <t>76 97 11 59</t>
  </si>
  <si>
    <t>Simon Skriver</t>
  </si>
  <si>
    <t>26 75 55 06</t>
  </si>
  <si>
    <t>Jeanette Jørgensen</t>
  </si>
  <si>
    <t>60 37 97 57</t>
  </si>
  <si>
    <t>Agnieszka Osuch</t>
  </si>
  <si>
    <t>28 43 56 18_x000D_</t>
  </si>
  <si>
    <t>Przemyslaw Wielguszewski</t>
  </si>
  <si>
    <t>+48 585 359 262</t>
  </si>
  <si>
    <t>Kenneth Nielsen</t>
  </si>
  <si>
    <t>2080 1543</t>
  </si>
  <si>
    <t>20801541</t>
  </si>
  <si>
    <t>Lasse Uth Eschelsen</t>
  </si>
  <si>
    <t>43 14 14 18</t>
  </si>
  <si>
    <t>René Andersen</t>
  </si>
  <si>
    <t>40 98 70 82</t>
  </si>
  <si>
    <t>Kaj Poulsen</t>
  </si>
  <si>
    <t>22 74 68 63</t>
  </si>
  <si>
    <t>81619033</t>
  </si>
  <si>
    <t>27509931</t>
  </si>
  <si>
    <t>Brian Bloch</t>
  </si>
  <si>
    <t>28 19 95 21</t>
  </si>
  <si>
    <t>28 19 95 79</t>
  </si>
  <si>
    <t>Morten Victor Brorson</t>
  </si>
  <si>
    <t>2616 6671</t>
  </si>
  <si>
    <t>Mette Petersen</t>
  </si>
  <si>
    <t>7529 1311</t>
  </si>
  <si>
    <t>Pia Skovby</t>
  </si>
  <si>
    <t>74 75 72 59</t>
  </si>
  <si>
    <t>29 26 33 34</t>
  </si>
  <si>
    <t>Thomas Riedel</t>
  </si>
  <si>
    <t>Leon Franck</t>
  </si>
  <si>
    <t>2226 4686</t>
  </si>
  <si>
    <t>Christina Ranft</t>
  </si>
  <si>
    <t>56939870142</t>
  </si>
  <si>
    <t>Simon Madsen</t>
  </si>
  <si>
    <t>41 81 65 47</t>
  </si>
  <si>
    <t>Tom Christensen</t>
  </si>
  <si>
    <t>7594 1988</t>
  </si>
  <si>
    <t>Søren Schmidt-Nielsen</t>
  </si>
  <si>
    <t>Mette Kargo Vase</t>
  </si>
  <si>
    <t>61466391</t>
  </si>
  <si>
    <t>Jacob Kargo Vase</t>
  </si>
  <si>
    <t>28408425</t>
  </si>
  <si>
    <t>Katrine Kargo Vase</t>
  </si>
  <si>
    <t>26399701</t>
  </si>
  <si>
    <t>Peter Storkholm</t>
  </si>
  <si>
    <t>61 20 03 52</t>
  </si>
  <si>
    <t>Heidi</t>
  </si>
  <si>
    <t>Casper Grud</t>
  </si>
  <si>
    <t>29 21 31 66</t>
  </si>
  <si>
    <t>Henning Bernbom</t>
  </si>
  <si>
    <t>23 21 40 19</t>
  </si>
  <si>
    <t>John Refsgaard</t>
  </si>
  <si>
    <t>22 305 000</t>
  </si>
  <si>
    <t>Halina Haravaya Pedersen</t>
  </si>
  <si>
    <t>50 96 60 70</t>
  </si>
  <si>
    <t>Kaspars Gederts</t>
  </si>
  <si>
    <t>37128377347</t>
  </si>
  <si>
    <t>Anders Bjørn Larsen</t>
  </si>
  <si>
    <t>31 19 06 91</t>
  </si>
  <si>
    <t>Kurt Jønsson</t>
  </si>
  <si>
    <t>Kenneth Kruse Smedegaard</t>
  </si>
  <si>
    <t>61 22 68 67</t>
  </si>
  <si>
    <t>Jørgen Gammelgaard</t>
  </si>
  <si>
    <t>61 34 73 24</t>
  </si>
  <si>
    <t>Jonna Frahm</t>
  </si>
  <si>
    <t>76 77 42 57</t>
  </si>
  <si>
    <t>Osman Kiyak</t>
  </si>
  <si>
    <t>40 20 98 79</t>
  </si>
  <si>
    <t>Linette Greisen</t>
  </si>
  <si>
    <t>71942751</t>
  </si>
  <si>
    <t>Johannes højhus</t>
  </si>
  <si>
    <t>Anders Højhus Andersen</t>
  </si>
  <si>
    <t>53 17 09 84</t>
  </si>
  <si>
    <t>Christian Brode</t>
  </si>
  <si>
    <t>Aasemette Dürr Jensen</t>
  </si>
  <si>
    <t>54 34 02 20</t>
  </si>
  <si>
    <t>Jonas Jørgensen</t>
  </si>
  <si>
    <t>54 55 54 52</t>
  </si>
  <si>
    <t>Jesper Hove Donbæk</t>
  </si>
  <si>
    <t>20 91 71 00</t>
  </si>
  <si>
    <t>Siidse Keller</t>
  </si>
  <si>
    <t>2862 9059</t>
  </si>
  <si>
    <t>Asger Heinsvig</t>
  </si>
  <si>
    <t>2063 0448</t>
  </si>
  <si>
    <t>Karen Heinsvig</t>
  </si>
  <si>
    <t>2082 7535</t>
  </si>
  <si>
    <t>Hans Bjerrum Andersen</t>
  </si>
  <si>
    <t>51 35 50 88</t>
  </si>
  <si>
    <t>Jan Dalsgaard Pedersen</t>
  </si>
  <si>
    <t>50 96 60 68</t>
  </si>
  <si>
    <t>Martin Bundgaard Simonsen</t>
  </si>
  <si>
    <t>4819 2434</t>
  </si>
  <si>
    <t>Freddy Petersen</t>
  </si>
  <si>
    <t>Martin Rud Larsen</t>
  </si>
  <si>
    <t>28 51 88 52</t>
  </si>
  <si>
    <t>Martin Svenstrup</t>
  </si>
  <si>
    <t>93 60 99 87</t>
  </si>
  <si>
    <t>31 65 90 72</t>
  </si>
  <si>
    <t>Lenni Schmidt</t>
  </si>
  <si>
    <t>7616 5056</t>
  </si>
  <si>
    <t>2724 1175</t>
  </si>
  <si>
    <t>26 15 80 56</t>
  </si>
  <si>
    <t>Victor Schmidt</t>
  </si>
  <si>
    <t>20 80 05 93</t>
  </si>
  <si>
    <t>Rikke Monberg</t>
  </si>
  <si>
    <t>28406757</t>
  </si>
  <si>
    <t>Klaus Rørhauge</t>
  </si>
  <si>
    <t>30 69 31 65</t>
  </si>
  <si>
    <t>Joen Larsen</t>
  </si>
  <si>
    <t>22 42 92 64</t>
  </si>
  <si>
    <t>William Schmidt</t>
  </si>
  <si>
    <t>Michael Holck Madsen</t>
  </si>
  <si>
    <t>Cathrin Gellert</t>
  </si>
  <si>
    <t>4956939870176</t>
  </si>
  <si>
    <t>Fie Harreby Ivernsen</t>
  </si>
  <si>
    <t>88 74 30 23</t>
  </si>
  <si>
    <t>Anders Thalund Jakobsen</t>
  </si>
  <si>
    <t>53 55 72 75</t>
  </si>
  <si>
    <t>Stina Madsen</t>
  </si>
  <si>
    <t>25732789</t>
  </si>
  <si>
    <t>23682366</t>
  </si>
  <si>
    <t>28603228</t>
  </si>
  <si>
    <t>Hans Peter Paulsen</t>
  </si>
  <si>
    <t>Lotte</t>
  </si>
  <si>
    <t>Lasse T. Hansen</t>
  </si>
  <si>
    <t>61 63 39 78</t>
  </si>
  <si>
    <t>Tina</t>
  </si>
  <si>
    <t>51617186</t>
  </si>
  <si>
    <t>Mette Møller Pedersen</t>
  </si>
  <si>
    <t>Jacob M. Jørgensen</t>
  </si>
  <si>
    <t>Islim</t>
  </si>
  <si>
    <t>7180 3901</t>
  </si>
  <si>
    <t>Andreas Eilertsen</t>
  </si>
  <si>
    <t>48 19 24 34</t>
  </si>
  <si>
    <t>Henrik Faurbye Jensen</t>
  </si>
  <si>
    <t>28266262</t>
  </si>
  <si>
    <t>Henrik Pedersen</t>
  </si>
  <si>
    <t>61 19 32 18</t>
  </si>
  <si>
    <t>79 14 79 23</t>
  </si>
  <si>
    <t>Johan Sävsröm</t>
  </si>
  <si>
    <t>46 732703002</t>
  </si>
  <si>
    <t>Johan Sävström</t>
  </si>
  <si>
    <t>+46 732703002</t>
  </si>
  <si>
    <t>66 15 80 40</t>
  </si>
  <si>
    <t>40 48 46 59</t>
  </si>
  <si>
    <t>20 23 39 77</t>
  </si>
  <si>
    <t>Kristian Hoffmeyer Hanssen</t>
  </si>
  <si>
    <t>27 75 61 08</t>
  </si>
  <si>
    <t>Lucas Henckel</t>
  </si>
  <si>
    <t>7612 1965</t>
  </si>
  <si>
    <t>Martin Hejbøl</t>
  </si>
  <si>
    <t>29 24 76 89</t>
  </si>
  <si>
    <t>Johannes Junge</t>
  </si>
  <si>
    <t>61 61 35 26</t>
  </si>
  <si>
    <t>Hans-Erik Bøge Henriksen</t>
  </si>
  <si>
    <t>22 55 88 55</t>
  </si>
  <si>
    <t>Jørgen Andersen</t>
  </si>
  <si>
    <t>79 14 92 57</t>
  </si>
  <si>
    <t>52 14 83 23</t>
  </si>
  <si>
    <t>20 91 31 00</t>
  </si>
  <si>
    <t>Eva M. Hollesen</t>
  </si>
  <si>
    <t>52 14 85 50</t>
  </si>
  <si>
    <t>Reka Kelemen</t>
  </si>
  <si>
    <t>50 18 42 02</t>
  </si>
  <si>
    <t>Lars Angel</t>
  </si>
  <si>
    <t>26 66 75 31</t>
  </si>
  <si>
    <t>Charlotte Hindsgaul</t>
  </si>
  <si>
    <t>Kenneth Anton Johansen</t>
  </si>
  <si>
    <t>21 69 19 32</t>
  </si>
  <si>
    <t>Steffen Thuesen Christensen</t>
  </si>
  <si>
    <t>20 32 08 15</t>
  </si>
  <si>
    <t>Bo Lorenzen</t>
  </si>
  <si>
    <t>73 20 20 84</t>
  </si>
  <si>
    <t>Dzenana Bahtovic</t>
  </si>
  <si>
    <t>Kenneth Grejsen Sørensen</t>
  </si>
  <si>
    <t>31203360</t>
  </si>
  <si>
    <t>Marie Mikkelsen</t>
  </si>
  <si>
    <t>25677510</t>
  </si>
  <si>
    <t>Sultanova Kateryna</t>
  </si>
  <si>
    <t>8190081</t>
  </si>
  <si>
    <t>Lisbeth Elkjær Pedersen</t>
  </si>
  <si>
    <t>40947202</t>
  </si>
  <si>
    <t>Blazej Markowski</t>
  </si>
  <si>
    <t>+48 58535 9268</t>
  </si>
  <si>
    <t>+48 79048 6034</t>
  </si>
  <si>
    <t>Tine B. Frandsen</t>
  </si>
  <si>
    <t>25570771</t>
  </si>
  <si>
    <t>Julie Frandsen</t>
  </si>
  <si>
    <t>31605162</t>
  </si>
  <si>
    <t>William Frandsen</t>
  </si>
  <si>
    <t>53620168</t>
  </si>
  <si>
    <t>Ole Jacobsen</t>
  </si>
  <si>
    <t>76 34 23 32</t>
  </si>
  <si>
    <t>Kasper Nielsen</t>
  </si>
  <si>
    <t>Henrik Sieron</t>
  </si>
  <si>
    <t>25363338</t>
  </si>
  <si>
    <t>93 83 15 66</t>
  </si>
  <si>
    <t>Ole Ellinghausen</t>
  </si>
  <si>
    <t>99 90 96 97</t>
  </si>
  <si>
    <t>Katarzyna Stolycia</t>
  </si>
  <si>
    <t>Bo Poulsgaard Hansen</t>
  </si>
  <si>
    <t>27 14 78 09</t>
  </si>
  <si>
    <t>Giorgia Lovisco</t>
  </si>
  <si>
    <t>Thomas Weltz</t>
  </si>
  <si>
    <t>29 10 21 41</t>
  </si>
  <si>
    <t>Mie Lykke Sørensen</t>
  </si>
  <si>
    <t>79 14 92 48</t>
  </si>
  <si>
    <t>Kenneth Mikkkelsen</t>
  </si>
  <si>
    <t>20496276</t>
  </si>
  <si>
    <t>Frode Andresen</t>
  </si>
  <si>
    <t>21 35 17 31</t>
  </si>
  <si>
    <t>René J. Jørgensen</t>
  </si>
  <si>
    <t>88 63 87 66</t>
  </si>
  <si>
    <t>28 55 09 03</t>
  </si>
  <si>
    <t>Pernille Andié Christensen</t>
  </si>
  <si>
    <t>25 23 77 88</t>
  </si>
  <si>
    <t>Daniel Helms Skieller</t>
  </si>
  <si>
    <t>30 52 64 04</t>
  </si>
  <si>
    <t>Bettina Sindal Sørensen</t>
  </si>
  <si>
    <t>73 57 57 57</t>
  </si>
  <si>
    <t>51 18 04 42</t>
  </si>
  <si>
    <t>Nihal Atan</t>
  </si>
  <si>
    <t>Line Greve Andersen</t>
  </si>
  <si>
    <t>36 95 10 58</t>
  </si>
  <si>
    <t>Claus Storgaard</t>
  </si>
  <si>
    <t>91 89 74 75</t>
  </si>
  <si>
    <t>Keld Larsen</t>
  </si>
  <si>
    <t>40 86 84 66</t>
  </si>
  <si>
    <t>21 61 43 23</t>
  </si>
  <si>
    <t>71109293</t>
  </si>
  <si>
    <t>Cecilie</t>
  </si>
  <si>
    <t>51641774</t>
  </si>
  <si>
    <t>Midtjydsk Fornikling</t>
  </si>
  <si>
    <t>Ahlsell (Sanistål)</t>
  </si>
  <si>
    <t>HAWE</t>
  </si>
  <si>
    <t>336 223 903</t>
  </si>
  <si>
    <t>Zinkpower Holstebro A/S</t>
  </si>
  <si>
    <t>DAI - BRUGES IKKE</t>
  </si>
  <si>
    <t>1091500314-2</t>
  </si>
  <si>
    <t>1091500318-1</t>
  </si>
  <si>
    <t>U1-1091500320</t>
  </si>
  <si>
    <t>U1-1091500322</t>
  </si>
  <si>
    <t>1091500322-2</t>
  </si>
  <si>
    <t>U1-1091500321-1</t>
  </si>
  <si>
    <t>U1-1091500325-1</t>
  </si>
  <si>
    <t>U1-1086500013</t>
  </si>
  <si>
    <t>U1-1086500015</t>
  </si>
  <si>
    <t>1293002</t>
  </si>
  <si>
    <t>U1-1025303073-1</t>
  </si>
  <si>
    <t>1091500531-2</t>
  </si>
  <si>
    <t>U1-1021300077</t>
  </si>
  <si>
    <t>U1-1021300078</t>
  </si>
  <si>
    <t>1091500535-1</t>
  </si>
  <si>
    <t>U1-1015102941</t>
  </si>
  <si>
    <t>U1-1007002172</t>
  </si>
  <si>
    <t>U1-1091500466</t>
  </si>
  <si>
    <t>U1-1091500467</t>
  </si>
  <si>
    <t>U1-1091500480</t>
  </si>
  <si>
    <t>U1-1091500481-1</t>
  </si>
  <si>
    <t>U1-1091500481-2</t>
  </si>
  <si>
    <t>U1-1091500490</t>
  </si>
  <si>
    <t>U1-1091500491</t>
  </si>
  <si>
    <t>U1-1091500496</t>
  </si>
  <si>
    <t>1073400526-6</t>
  </si>
  <si>
    <t>Alsted-Metal A/S</t>
  </si>
  <si>
    <t>U1-1091100097</t>
  </si>
  <si>
    <t>U1-1091100098</t>
  </si>
  <si>
    <t>U1-1073400528</t>
  </si>
  <si>
    <t>U1-1073400527</t>
  </si>
  <si>
    <t>U1-1073400530</t>
  </si>
  <si>
    <t>U1-1073400531</t>
  </si>
  <si>
    <t>1073400531-1</t>
  </si>
  <si>
    <t>U1-1099600008</t>
  </si>
  <si>
    <t>U1-1073400529</t>
  </si>
  <si>
    <t>JS0 303</t>
  </si>
  <si>
    <t>1015102893-17</t>
  </si>
  <si>
    <t>1015102893-18</t>
  </si>
  <si>
    <t>U1-1091100088</t>
  </si>
  <si>
    <t>U1-1091100089</t>
  </si>
  <si>
    <t>U1-1069300080</t>
  </si>
  <si>
    <t>1086400047-15</t>
  </si>
  <si>
    <t>1091500547-1</t>
  </si>
  <si>
    <t>U1-1015102956</t>
  </si>
  <si>
    <t>U1-1015102958</t>
  </si>
  <si>
    <t>U1-1101000002</t>
  </si>
  <si>
    <t>U1-1091500547</t>
  </si>
  <si>
    <t>U1-1091500549</t>
  </si>
  <si>
    <t>U1-1102100005</t>
  </si>
  <si>
    <t>U1-1029300050</t>
  </si>
  <si>
    <t>1091500355-2</t>
  </si>
  <si>
    <t>U1-1096600021</t>
  </si>
  <si>
    <t>U1-1096700002</t>
  </si>
  <si>
    <t>U1-1096700003</t>
  </si>
  <si>
    <t>U1-1096700004</t>
  </si>
  <si>
    <t>U1-1096700006</t>
  </si>
  <si>
    <t>U1-1096700007</t>
  </si>
  <si>
    <t>1091500355-1</t>
  </si>
  <si>
    <t>U1-1096700010</t>
  </si>
  <si>
    <t>U1-1096700011</t>
  </si>
  <si>
    <t>U1-1096700012</t>
  </si>
  <si>
    <t>U1-1096700015</t>
  </si>
  <si>
    <t>U1-1096700016</t>
  </si>
  <si>
    <t>U1-1096700017</t>
  </si>
  <si>
    <t>U1-1096700005</t>
  </si>
  <si>
    <t>U1-1096700008</t>
  </si>
  <si>
    <t>U1-1096700018</t>
  </si>
  <si>
    <t>U1-1096700030</t>
  </si>
  <si>
    <t>U1-1096700031</t>
  </si>
  <si>
    <t>U1-1096700001</t>
  </si>
  <si>
    <t>U1-1096700019</t>
  </si>
  <si>
    <t>U1-1096700034</t>
  </si>
  <si>
    <t>U1-1096700036</t>
  </si>
  <si>
    <t>U1-1096700038</t>
  </si>
  <si>
    <t>U1-1096700039</t>
  </si>
  <si>
    <t>U1-1096700041</t>
  </si>
  <si>
    <t>U1-1096700009</t>
  </si>
  <si>
    <t>U1-1096700035</t>
  </si>
  <si>
    <t>U1-1096700037</t>
  </si>
  <si>
    <t>U1-1096700042</t>
  </si>
  <si>
    <t>1094200135-4</t>
  </si>
  <si>
    <t>Athco-Engineering</t>
  </si>
  <si>
    <t>U1-1091100075</t>
  </si>
  <si>
    <t>1092900009</t>
  </si>
  <si>
    <t>U1-1096700032</t>
  </si>
  <si>
    <t>U1-1096700040</t>
  </si>
  <si>
    <t>1094200134-4</t>
  </si>
  <si>
    <t>410160011</t>
  </si>
  <si>
    <t>Würth Danmark</t>
  </si>
  <si>
    <t>41516001</t>
  </si>
  <si>
    <t>KILELÅSESKIVE, W.TEC-SERIEN SMAL FORM</t>
  </si>
  <si>
    <t>410010001</t>
  </si>
  <si>
    <t>295910</t>
  </si>
  <si>
    <t>ØJEBOLT</t>
  </si>
  <si>
    <t>46003221010</t>
  </si>
  <si>
    <t>514153210</t>
  </si>
  <si>
    <t>ISO 15977-L fladhoved, aluminium/forzinket stål</t>
  </si>
  <si>
    <t>4050600151020</t>
  </si>
  <si>
    <t>00876  20</t>
  </si>
  <si>
    <t>UNDERSÆNKEDE SKRUER MED INDVENDIG SEKSKANT</t>
  </si>
  <si>
    <t>4050800111010</t>
  </si>
  <si>
    <t>00848  10</t>
  </si>
  <si>
    <t>CYLINDERHOVEDSKRUE MED INDVENDIG SEKSKANT</t>
  </si>
  <si>
    <t>4070400150045</t>
  </si>
  <si>
    <t>00484  45</t>
  </si>
  <si>
    <t>SKRUE MED UNDERSÆNKET HOVED MED H-KRYDSKÆRV</t>
  </si>
  <si>
    <t>41508001</t>
  </si>
  <si>
    <t>0401780008</t>
  </si>
  <si>
    <t>4600320010</t>
  </si>
  <si>
    <t>093523210</t>
  </si>
  <si>
    <t>BLINDNITTE, ÅBEN, MED FLADT HOVED</t>
  </si>
  <si>
    <t>46003221012</t>
  </si>
  <si>
    <t>514153212</t>
  </si>
  <si>
    <t>BLINDNITTE, RUNDT FLADHOVED</t>
  </si>
  <si>
    <t>41506001</t>
  </si>
  <si>
    <t>0401780006</t>
  </si>
  <si>
    <t>4050400111010</t>
  </si>
  <si>
    <t>00844  10</t>
  </si>
  <si>
    <t>4050400211016</t>
  </si>
  <si>
    <t>00844  16</t>
  </si>
  <si>
    <t>4050601210012</t>
  </si>
  <si>
    <t>00846 12</t>
  </si>
  <si>
    <t>4050800111012</t>
  </si>
  <si>
    <t>00848  12</t>
  </si>
  <si>
    <t>69900070</t>
  </si>
  <si>
    <t>DZ3832-0070</t>
  </si>
  <si>
    <t>Glideskinnesæt lav 700 mm/ 711 mm</t>
  </si>
  <si>
    <t>U1-1015102929</t>
  </si>
  <si>
    <t>U1-1008900479</t>
  </si>
  <si>
    <t>U1-1008900480</t>
  </si>
  <si>
    <t>U1-1073400491</t>
  </si>
  <si>
    <t>1015102893-20</t>
  </si>
  <si>
    <t>1015102893-21</t>
  </si>
  <si>
    <t>1015102893-19</t>
  </si>
  <si>
    <t>U1-1005401473</t>
  </si>
  <si>
    <t>U2-1091500514</t>
  </si>
  <si>
    <t>U1-1099600019</t>
  </si>
  <si>
    <t>U1-1099600020</t>
  </si>
  <si>
    <t>U1-1099600021</t>
  </si>
  <si>
    <t>1091500516</t>
  </si>
  <si>
    <t>Matek Steel ApS</t>
  </si>
  <si>
    <t>1091500517</t>
  </si>
  <si>
    <t>1091500519</t>
  </si>
  <si>
    <t>1099600023</t>
  </si>
  <si>
    <t>E01800182500S</t>
  </si>
  <si>
    <t>Trækfjeder</t>
  </si>
  <si>
    <t>U1-1007002099</t>
  </si>
  <si>
    <t>U1-1091500418</t>
  </si>
  <si>
    <t>U1-1091500419</t>
  </si>
  <si>
    <t>1091500419-1</t>
  </si>
  <si>
    <t>U1-1091500420</t>
  </si>
  <si>
    <t>1091500420-1</t>
  </si>
  <si>
    <t>U1-1091500416</t>
  </si>
  <si>
    <t>U1-1099600018</t>
  </si>
  <si>
    <t>1091500518</t>
  </si>
  <si>
    <t>U2-1081400004</t>
  </si>
  <si>
    <t>U1-1099600017</t>
  </si>
  <si>
    <t>U1-1007002098</t>
  </si>
  <si>
    <t>1091500477-1</t>
  </si>
  <si>
    <t>BC Techbic ApS</t>
  </si>
  <si>
    <t>U1-1097400065</t>
  </si>
  <si>
    <t>U1-1015102939</t>
  </si>
  <si>
    <t>U1-1015102910</t>
  </si>
  <si>
    <t>U1-1091500465</t>
  </si>
  <si>
    <t>U1-1091500460</t>
  </si>
  <si>
    <t>U1-1091500461</t>
  </si>
  <si>
    <t>U1-1091500457</t>
  </si>
  <si>
    <t>U1-1098500002</t>
  </si>
  <si>
    <t>3141680331630</t>
  </si>
  <si>
    <t>1616830300</t>
  </si>
  <si>
    <t>5708587201586</t>
  </si>
  <si>
    <t>U1-1103800006-5</t>
  </si>
  <si>
    <t>U1-1015103024</t>
  </si>
  <si>
    <t>695220316</t>
  </si>
  <si>
    <t>1790872</t>
  </si>
  <si>
    <t>Svejsebøjning 1,5D syrefast svejst</t>
  </si>
  <si>
    <t>U1-1015103026</t>
  </si>
  <si>
    <t>1012900268</t>
  </si>
  <si>
    <t>U1-1069300111</t>
  </si>
  <si>
    <t>U2-1069300112-1</t>
  </si>
  <si>
    <t>U2-1069300112-2</t>
  </si>
  <si>
    <t>1012900293</t>
  </si>
  <si>
    <t>1012900294</t>
  </si>
  <si>
    <t>4059245202089</t>
  </si>
  <si>
    <t>Maskinfod, Model: A M24X200, D: 100, Rustfrit stål</t>
  </si>
  <si>
    <t>U1-1000100439</t>
  </si>
  <si>
    <t>U1-1005901415-2</t>
  </si>
  <si>
    <t>U1-1094700078</t>
  </si>
  <si>
    <t>AH Industries A/S</t>
  </si>
  <si>
    <t>U1-1091500470</t>
  </si>
  <si>
    <t>1091500470-1</t>
  </si>
  <si>
    <t>1091500471</t>
  </si>
  <si>
    <t>U1-1091100096-2</t>
  </si>
  <si>
    <t>U1-1091100096-3</t>
  </si>
  <si>
    <t>339 811 903</t>
  </si>
  <si>
    <t>339 812 903</t>
  </si>
  <si>
    <t>U1-1091500552-2</t>
  </si>
  <si>
    <t>U2-1091500552-2</t>
  </si>
  <si>
    <t>U1-1091500552-1</t>
  </si>
  <si>
    <t>U1-1091500552-3</t>
  </si>
  <si>
    <t>U2-1091500552-3</t>
  </si>
  <si>
    <t>U1-1099600012</t>
  </si>
  <si>
    <t>1073400494-5</t>
  </si>
  <si>
    <t>U1-1099600044</t>
  </si>
  <si>
    <t>1057800393-4</t>
  </si>
  <si>
    <t>GUBI Smedeteknik ApS</t>
  </si>
  <si>
    <t>U1-1025303056</t>
  </si>
  <si>
    <t>1057800386-7</t>
  </si>
  <si>
    <t>U1-1094300045</t>
  </si>
  <si>
    <t>U1-1094300047</t>
  </si>
  <si>
    <t>U1-1015102960</t>
  </si>
  <si>
    <t>U1-1102500003</t>
  </si>
  <si>
    <t>U1-1102500007</t>
  </si>
  <si>
    <t>U1-1102500001</t>
  </si>
  <si>
    <t>U1-1102500002</t>
  </si>
  <si>
    <t>U1-1102500004</t>
  </si>
  <si>
    <t>U1-1102500006</t>
  </si>
  <si>
    <t>U1-1102500010</t>
  </si>
  <si>
    <t>1077100036-3</t>
  </si>
  <si>
    <t>Anders Pedersen Maskin- &amp; Specialfabrik A/S</t>
  </si>
  <si>
    <t>1077100036-6</t>
  </si>
  <si>
    <t>1000100445-5</t>
  </si>
  <si>
    <t>1000100445-6</t>
  </si>
  <si>
    <t>1000100445-7</t>
  </si>
  <si>
    <t>1000100445-8</t>
  </si>
  <si>
    <t>1000100445-9</t>
  </si>
  <si>
    <t>1000100445-10</t>
  </si>
  <si>
    <t>U1-1102500009</t>
  </si>
  <si>
    <t>1077100036-2</t>
  </si>
  <si>
    <t>1077100036-4</t>
  </si>
  <si>
    <t>1077100036-7</t>
  </si>
  <si>
    <t>U1-1096700090</t>
  </si>
  <si>
    <t>U1-1096700092</t>
  </si>
  <si>
    <t>3140220030410</t>
  </si>
  <si>
    <t>RIVS2210</t>
  </si>
  <si>
    <t>3240220013000</t>
  </si>
  <si>
    <t>1001935</t>
  </si>
  <si>
    <t>U1-10966</t>
  </si>
  <si>
    <t>U1-1096600016</t>
  </si>
  <si>
    <t>U1-1099700012</t>
  </si>
  <si>
    <t>U1-1099200007</t>
  </si>
  <si>
    <t>U1-1099200011</t>
  </si>
  <si>
    <t>U1-1099200024</t>
  </si>
  <si>
    <t>69900062</t>
  </si>
  <si>
    <t>S2A3000015X2</t>
  </si>
  <si>
    <t>Cell EPDM - 15x2 mm med klæb 15 Shore A</t>
  </si>
  <si>
    <t>U1-1099200008</t>
  </si>
  <si>
    <t>U1-1099700029</t>
  </si>
  <si>
    <t>U1-1087600035-3</t>
  </si>
  <si>
    <t>U1-1087600035-4</t>
  </si>
  <si>
    <t>U1-1087600035-1</t>
  </si>
  <si>
    <t>U1-1102100002</t>
  </si>
  <si>
    <t>1102100006</t>
  </si>
  <si>
    <t>U1-1029300032</t>
  </si>
  <si>
    <t>U1-1029300033</t>
  </si>
  <si>
    <t>U1-1102100001</t>
  </si>
  <si>
    <t>U1-1029300053</t>
  </si>
  <si>
    <t>U1-1012900209</t>
  </si>
  <si>
    <t>U1-1029300049</t>
  </si>
  <si>
    <t>U1-1029300087</t>
  </si>
  <si>
    <t>U1-1012900210</t>
  </si>
  <si>
    <t>U1-1029300085</t>
  </si>
  <si>
    <t>U1-1029300086</t>
  </si>
  <si>
    <t>1029300030-8</t>
  </si>
  <si>
    <t>U1-1029300084</t>
  </si>
  <si>
    <t>U1-1029300088</t>
  </si>
  <si>
    <t>1081400025-1</t>
  </si>
  <si>
    <t>1012400035-9</t>
  </si>
  <si>
    <t>U1-10070---</t>
  </si>
  <si>
    <t>U1-1029300029</t>
  </si>
  <si>
    <t>U1-1029300030</t>
  </si>
  <si>
    <t>U1-1091500335</t>
  </si>
  <si>
    <t>U1-1091500336</t>
  </si>
  <si>
    <t>U1-1091500337</t>
  </si>
  <si>
    <t>U1-1009902391</t>
  </si>
  <si>
    <t>U1-1091500338</t>
  </si>
  <si>
    <t>1091500338-1</t>
  </si>
  <si>
    <t>U1-1097400010</t>
  </si>
  <si>
    <t>U1-1091500444</t>
  </si>
  <si>
    <t>U1-1069300082</t>
  </si>
  <si>
    <t>U1-1000100432-3</t>
  </si>
  <si>
    <t>U1-1091500442</t>
  </si>
  <si>
    <t>U1-1000100432-1</t>
  </si>
  <si>
    <t>U1-1000100432-2</t>
  </si>
  <si>
    <t>U1-1000100433</t>
  </si>
  <si>
    <t>U1-1069300081</t>
  </si>
  <si>
    <t>U1-1080500102</t>
  </si>
  <si>
    <t>U1-1069300083</t>
  </si>
  <si>
    <t>U1-1080500101</t>
  </si>
  <si>
    <t>U1-1080500100</t>
  </si>
  <si>
    <t>U1-1096600007</t>
  </si>
  <si>
    <t>U1-1096600010</t>
  </si>
  <si>
    <t>1012700317</t>
  </si>
  <si>
    <t>U1-1091500583</t>
  </si>
  <si>
    <t>Roskilde Galvanisering</t>
  </si>
  <si>
    <t>U1-1026501635</t>
  </si>
  <si>
    <t>U1-1073400470</t>
  </si>
  <si>
    <t>1091500350-3</t>
  </si>
  <si>
    <t>1091500350-4</t>
  </si>
  <si>
    <t>U1-1081400233</t>
  </si>
  <si>
    <t>U1-1081400234</t>
  </si>
  <si>
    <t>U1-1081400232</t>
  </si>
  <si>
    <t>U1-1005502447</t>
  </si>
  <si>
    <t>U1-1073400471</t>
  </si>
  <si>
    <t>U1-1073400472</t>
  </si>
  <si>
    <t>1095500024-1</t>
  </si>
  <si>
    <t>U1-1073400479</t>
  </si>
  <si>
    <t>1073400471-1</t>
  </si>
  <si>
    <t>U1-1094200135</t>
  </si>
  <si>
    <t>U1-1073400478</t>
  </si>
  <si>
    <t>U1-1073400473</t>
  </si>
  <si>
    <t>U1-1073400480</t>
  </si>
  <si>
    <t>1073400480-1</t>
  </si>
  <si>
    <t>U1-1009902515</t>
  </si>
  <si>
    <t>69508055</t>
  </si>
  <si>
    <t>Gummi - NR ShA 55</t>
  </si>
  <si>
    <t>Gummi Buffer M8-48</t>
  </si>
  <si>
    <t>1095500024-3</t>
  </si>
  <si>
    <t>1095500025-2</t>
  </si>
  <si>
    <t>U1-1094200134</t>
  </si>
  <si>
    <t>U1-1102500011</t>
  </si>
  <si>
    <t>U1-1105200004</t>
  </si>
  <si>
    <t>U1-1102500013</t>
  </si>
  <si>
    <t>U1-1102500015</t>
  </si>
  <si>
    <t>U1-1091500559</t>
  </si>
  <si>
    <t>U1-1091500560</t>
  </si>
  <si>
    <t>U1-1091500562</t>
  </si>
  <si>
    <t>U1-1091500563</t>
  </si>
  <si>
    <t>U1-1091500564</t>
  </si>
  <si>
    <t>U1-1091500399-1</t>
  </si>
  <si>
    <t>69900063</t>
  </si>
  <si>
    <t>BE-8-220-125-T</t>
  </si>
  <si>
    <t>69933439B</t>
  </si>
  <si>
    <t>U1-1007002217</t>
  </si>
  <si>
    <t>U1-1007002218</t>
  </si>
  <si>
    <t>U1-1015102991</t>
  </si>
  <si>
    <t>U1-1007002213</t>
  </si>
  <si>
    <t>U1-1007002214</t>
  </si>
  <si>
    <t>U1-1007002219</t>
  </si>
  <si>
    <t>U1-1007002220</t>
  </si>
  <si>
    <t>U1-1015102992</t>
  </si>
  <si>
    <t>U1-1007002215</t>
  </si>
  <si>
    <t>U1-1007002216</t>
  </si>
  <si>
    <t>U1-1097402906</t>
  </si>
  <si>
    <t>U1-1015103002</t>
  </si>
  <si>
    <t>U2-1096700046</t>
  </si>
  <si>
    <t>U2-1096700047</t>
  </si>
  <si>
    <t>U2-1096700049</t>
  </si>
  <si>
    <t>U2-1096700048</t>
  </si>
  <si>
    <t>U2-1096700050</t>
  </si>
  <si>
    <t>U2-1096700051</t>
  </si>
  <si>
    <t>U1-1096200001</t>
  </si>
  <si>
    <t>U1-1015101403</t>
  </si>
  <si>
    <t>1096100007</t>
  </si>
  <si>
    <t>1096100008</t>
  </si>
  <si>
    <t>U1-1091100071</t>
  </si>
  <si>
    <t>1000405102-1</t>
  </si>
  <si>
    <t>1000405104-1</t>
  </si>
  <si>
    <t>1000405103-1</t>
  </si>
  <si>
    <t>1000405105</t>
  </si>
  <si>
    <t>1000405108</t>
  </si>
  <si>
    <t>1000405109-1</t>
  </si>
  <si>
    <t>1000405110</t>
  </si>
  <si>
    <t>1000405112</t>
  </si>
  <si>
    <t>1000405105-1</t>
  </si>
  <si>
    <t>1000405106-1</t>
  </si>
  <si>
    <t>1000405116-1</t>
  </si>
  <si>
    <t>1000405117</t>
  </si>
  <si>
    <t>1000405119-1</t>
  </si>
  <si>
    <t>1000405113-2</t>
  </si>
  <si>
    <t>1000405111-1</t>
  </si>
  <si>
    <t>1000405115</t>
  </si>
  <si>
    <t>1000405113-1</t>
  </si>
  <si>
    <t>1000405114-1</t>
  </si>
  <si>
    <t>1000405120-1</t>
  </si>
  <si>
    <t>1000405113-3</t>
  </si>
  <si>
    <t>1000405118-1</t>
  </si>
  <si>
    <t>1015103052-4</t>
  </si>
  <si>
    <t>1000405136-1</t>
  </si>
  <si>
    <t>2702000100</t>
  </si>
  <si>
    <t>U1-1094900002</t>
  </si>
  <si>
    <t>U1-1073400484</t>
  </si>
  <si>
    <t>U2-1096200002</t>
  </si>
  <si>
    <t>U1-1091500385-1</t>
  </si>
  <si>
    <t>U1-1073400482</t>
  </si>
  <si>
    <t>1073400484-3</t>
  </si>
  <si>
    <t>1073400484-4</t>
  </si>
  <si>
    <t>U2-1015102888</t>
  </si>
  <si>
    <t>U1-1015101409</t>
  </si>
  <si>
    <t>U1-1069300074</t>
  </si>
  <si>
    <t>69100122</t>
  </si>
  <si>
    <t>AF M12 M VG</t>
  </si>
  <si>
    <t>TYPE AF M12 MEDIUM, VG</t>
  </si>
  <si>
    <t>Erik Larsen &amp; Søn ApS</t>
  </si>
  <si>
    <t>4050800311030</t>
  </si>
  <si>
    <t>414948 30</t>
  </si>
  <si>
    <t>69900061</t>
  </si>
  <si>
    <t>556-525</t>
  </si>
  <si>
    <t>RS Components A/S</t>
  </si>
  <si>
    <t>U1-1091500359</t>
  </si>
  <si>
    <t>1091500359-1</t>
  </si>
  <si>
    <t>U1-1091500360</t>
  </si>
  <si>
    <t>1091500360-1</t>
  </si>
  <si>
    <t>U1-1091500361</t>
  </si>
  <si>
    <t>1091500361-1</t>
  </si>
  <si>
    <t>1091500362-1</t>
  </si>
  <si>
    <t>U1-1091500363</t>
  </si>
  <si>
    <t>U1-1091500365</t>
  </si>
  <si>
    <t>U1-1091500366</t>
  </si>
  <si>
    <t>U1-1091500367</t>
  </si>
  <si>
    <t>U1-1091500362</t>
  </si>
  <si>
    <t>U1-1091500368</t>
  </si>
  <si>
    <t>U1-1091500369</t>
  </si>
  <si>
    <t>U1-1091500374</t>
  </si>
  <si>
    <t>U1-1091500364</t>
  </si>
  <si>
    <t>1073400484-1</t>
  </si>
  <si>
    <t>1073400485-3</t>
  </si>
  <si>
    <t>U1-1091500370</t>
  </si>
  <si>
    <t>U1-1091500371</t>
  </si>
  <si>
    <t>U1-1091500377</t>
  </si>
  <si>
    <t>1091500379-1</t>
  </si>
  <si>
    <t>3130100031685</t>
  </si>
  <si>
    <t>648246</t>
  </si>
  <si>
    <t>DIN 975 gevindstang syrefast A4</t>
  </si>
  <si>
    <t>U1-1073400485</t>
  </si>
  <si>
    <t>U1-1091500385-2</t>
  </si>
  <si>
    <t>U1-1073400483</t>
  </si>
  <si>
    <t>U1-1073400486</t>
  </si>
  <si>
    <t>U1-1091500378</t>
  </si>
  <si>
    <t>U1-1091500379</t>
  </si>
  <si>
    <t>1073400485-1</t>
  </si>
  <si>
    <t>U1-1081400151-2</t>
  </si>
  <si>
    <t>U1-1097400070</t>
  </si>
  <si>
    <t>U1-1015102955</t>
  </si>
  <si>
    <t>U1-1081400155-1</t>
  </si>
  <si>
    <t>U1-1081400151-3</t>
  </si>
  <si>
    <t>U1-1081400151-4</t>
  </si>
  <si>
    <t>U1-1015102952</t>
  </si>
  <si>
    <t>U1-1081400079-2</t>
  </si>
  <si>
    <t>U1-1081400155-2</t>
  </si>
  <si>
    <t>U1-1081400155-3</t>
  </si>
  <si>
    <t>U1-1097400069</t>
  </si>
  <si>
    <t>U1-1015103083</t>
  </si>
  <si>
    <t>U1-1015103082</t>
  </si>
  <si>
    <t>1002000209-4</t>
  </si>
  <si>
    <t>U2-1096700052</t>
  </si>
  <si>
    <t>U1-1091500400</t>
  </si>
  <si>
    <t>U2-1096700055</t>
  </si>
  <si>
    <t>U1-1091500399</t>
  </si>
  <si>
    <t>U1-1000404094</t>
  </si>
  <si>
    <t>U1-1000404094-1</t>
  </si>
  <si>
    <t>U1-1000404094-2</t>
  </si>
  <si>
    <t>U1-1091100073-1</t>
  </si>
  <si>
    <t>U1-1091100073-7</t>
  </si>
  <si>
    <t>U1-1026501509</t>
  </si>
  <si>
    <t>U1-1091100072-1</t>
  </si>
  <si>
    <t>U1-1095800001</t>
  </si>
  <si>
    <t>1040100043-5</t>
  </si>
  <si>
    <t>1040100044-2</t>
  </si>
  <si>
    <t>1040100045-1</t>
  </si>
  <si>
    <t>1040100047</t>
  </si>
  <si>
    <t>RM RICH. MÜLLER A/S</t>
  </si>
  <si>
    <t>U1-1014700210</t>
  </si>
  <si>
    <t>4102000311</t>
  </si>
  <si>
    <t>934203</t>
  </si>
  <si>
    <t>415200032</t>
  </si>
  <si>
    <t>7089203</t>
  </si>
  <si>
    <t>1012900295-15</t>
  </si>
  <si>
    <t>1012900295-2</t>
  </si>
  <si>
    <t>1012900295-4</t>
  </si>
  <si>
    <t>1012900296-5</t>
  </si>
  <si>
    <t>1012900296-7</t>
  </si>
  <si>
    <t>1012900296-8</t>
  </si>
  <si>
    <t>1012900296-9</t>
  </si>
  <si>
    <t>U1-1091500572</t>
  </si>
  <si>
    <t>U1-1091500575</t>
  </si>
  <si>
    <t>U1-1091500577</t>
  </si>
  <si>
    <t>U1-1091500311</t>
  </si>
  <si>
    <t>1091500312-2</t>
  </si>
  <si>
    <t>1091500317-3</t>
  </si>
  <si>
    <t>U1-1091500319</t>
  </si>
  <si>
    <t>U1-1091500322-1</t>
  </si>
  <si>
    <t>U1-1091500324</t>
  </si>
  <si>
    <t>U1-1086500014</t>
  </si>
  <si>
    <t>U1-1091500323</t>
  </si>
  <si>
    <t>U1-1091500325-2</t>
  </si>
  <si>
    <t>U2-1091500325-2</t>
  </si>
  <si>
    <t>U1-1091500325-3</t>
  </si>
  <si>
    <t>U2-1091500325-3</t>
  </si>
  <si>
    <t>1015101374</t>
  </si>
  <si>
    <t>U1-1015102915</t>
  </si>
  <si>
    <t>U1-1087600035-2</t>
  </si>
  <si>
    <t>U1-1099900001</t>
  </si>
  <si>
    <t>U1-1094300009</t>
  </si>
  <si>
    <t>U1-1087600035-7</t>
  </si>
  <si>
    <t>3040250013534</t>
  </si>
  <si>
    <t>U1-1094300010</t>
  </si>
  <si>
    <t>1099900001-12</t>
  </si>
  <si>
    <t>1099900001-13</t>
  </si>
  <si>
    <t>69507585</t>
  </si>
  <si>
    <t>SC410-SS001</t>
  </si>
  <si>
    <t>Spændebeslag 75-85mm 316</t>
  </si>
  <si>
    <t>69500026</t>
  </si>
  <si>
    <t>SC420-SS001</t>
  </si>
  <si>
    <t>Gribehage syrefast 26 mm</t>
  </si>
  <si>
    <t>4440500151012</t>
  </si>
  <si>
    <t>BSO-M5-12ZI</t>
  </si>
  <si>
    <t>1099400009-3</t>
  </si>
  <si>
    <t>U1-1099400010</t>
  </si>
  <si>
    <t>U1-1015103091</t>
  </si>
  <si>
    <t>U1-1015103093</t>
  </si>
  <si>
    <t>U1-1015103094</t>
  </si>
  <si>
    <t>U1-1015103095</t>
  </si>
  <si>
    <t>U1-1099100001-2</t>
  </si>
  <si>
    <t>U1-1099100001-4</t>
  </si>
  <si>
    <t>U1-1099100001-5</t>
  </si>
  <si>
    <t>U1-1099100001-6</t>
  </si>
  <si>
    <t>U1-1040100048-2</t>
  </si>
  <si>
    <t>U1-1040100048-3</t>
  </si>
  <si>
    <t>U1-1040100049-2</t>
  </si>
  <si>
    <t>U1-1040100050-2</t>
  </si>
  <si>
    <t>1057800382-15</t>
  </si>
  <si>
    <t>U1-1000100426</t>
  </si>
  <si>
    <t>1073400487-1</t>
  </si>
  <si>
    <t>Maskinfabrikken 4 I En ApS</t>
  </si>
  <si>
    <t>U1-1091500327</t>
  </si>
  <si>
    <t>U1-1091500328</t>
  </si>
  <si>
    <t>U1-1038402398-3</t>
  </si>
  <si>
    <t>U1-1038402398</t>
  </si>
  <si>
    <t>U1-1073400469</t>
  </si>
  <si>
    <t>U1-1069300067-1</t>
  </si>
  <si>
    <t>U1-1002000203</t>
  </si>
  <si>
    <t>U2-1007002162</t>
  </si>
  <si>
    <t>U2-1014700091</t>
  </si>
  <si>
    <t>U2-1007002161</t>
  </si>
  <si>
    <t>1057800400-2</t>
  </si>
  <si>
    <t>1057800402-1</t>
  </si>
  <si>
    <t>1057800362-22</t>
  </si>
  <si>
    <t>1057800354-9</t>
  </si>
  <si>
    <t>U2-1069300096</t>
  </si>
  <si>
    <t>U1-1069300098</t>
  </si>
  <si>
    <t>U1-1069300099</t>
  </si>
  <si>
    <t>U1-1013300199-1</t>
  </si>
  <si>
    <t>U1-1013300200-1</t>
  </si>
  <si>
    <t>U1-1073400494</t>
  </si>
  <si>
    <t>1073400495-1</t>
  </si>
  <si>
    <t>U1-1091500407</t>
  </si>
  <si>
    <t>U1-1091500408</t>
  </si>
  <si>
    <t>U1-1091500411</t>
  </si>
  <si>
    <t>U1-1073400493</t>
  </si>
  <si>
    <t>U1-1073400496</t>
  </si>
  <si>
    <t>1073400496-1</t>
  </si>
  <si>
    <t>1073400496-2</t>
  </si>
  <si>
    <t>U1-1073400497</t>
  </si>
  <si>
    <t>1073400496-3</t>
  </si>
  <si>
    <t>1073400497-1</t>
  </si>
  <si>
    <t>U1-1073400499</t>
  </si>
  <si>
    <t>1073400499-1</t>
  </si>
  <si>
    <t>U1-1091500413</t>
  </si>
  <si>
    <t>1073400502</t>
  </si>
  <si>
    <t>1073400503</t>
  </si>
  <si>
    <t>1073400504</t>
  </si>
  <si>
    <t>U1-1073400498</t>
  </si>
  <si>
    <t>4050400211116</t>
  </si>
  <si>
    <t>006001416</t>
  </si>
  <si>
    <t>1073400505</t>
  </si>
  <si>
    <t>4050600216018</t>
  </si>
  <si>
    <t>008506 18</t>
  </si>
  <si>
    <t>4001600121080</t>
  </si>
  <si>
    <t>U1-1013300200</t>
  </si>
  <si>
    <t>U1-1013300201</t>
  </si>
  <si>
    <t>U1-1097400064</t>
  </si>
  <si>
    <t>1057800401-2</t>
  </si>
  <si>
    <t>U1-1069300097</t>
  </si>
  <si>
    <t>U1-1013300201-1</t>
  </si>
  <si>
    <t>U1-1081400069</t>
  </si>
  <si>
    <t>U1-1091500352</t>
  </si>
  <si>
    <t>U1-1091500353</t>
  </si>
  <si>
    <t>U1-1090000061-3</t>
  </si>
  <si>
    <t>U1-1002800104-1</t>
  </si>
  <si>
    <t>U1-1002800105-1</t>
  </si>
  <si>
    <t>U1-1002800104-8</t>
  </si>
  <si>
    <t>U1-1002800105-4</t>
  </si>
  <si>
    <t>U1-1090000061-8</t>
  </si>
  <si>
    <t>1008900390-18</t>
  </si>
  <si>
    <t>1008900390-19</t>
  </si>
  <si>
    <t>U1-1081400237</t>
  </si>
  <si>
    <t>U1-1015102889</t>
  </si>
  <si>
    <t>3050802035558</t>
  </si>
  <si>
    <t>14221</t>
  </si>
  <si>
    <t>U1-1015101408</t>
  </si>
  <si>
    <t>U1-1073400487</t>
  </si>
  <si>
    <t>U1-1015103055</t>
  </si>
  <si>
    <t>U1-1073400474</t>
  </si>
  <si>
    <t>U1-1095500026-1</t>
  </si>
  <si>
    <t>U1-1073400475</t>
  </si>
  <si>
    <t>1073400475-1</t>
  </si>
  <si>
    <t>1073400475-2</t>
  </si>
  <si>
    <t>1073400476</t>
  </si>
  <si>
    <t>U1-1073400477</t>
  </si>
  <si>
    <t>U1-1091500404</t>
  </si>
  <si>
    <t>U1-1091500406</t>
  </si>
  <si>
    <t>U1-1000100430-3</t>
  </si>
  <si>
    <t>U1-1000100430-1</t>
  </si>
  <si>
    <t>U1-1000100424-10</t>
  </si>
  <si>
    <t>U1-1091500409</t>
  </si>
  <si>
    <t>U1-1091500410</t>
  </si>
  <si>
    <t>1073400493-3</t>
  </si>
  <si>
    <t>1073400494-1</t>
  </si>
  <si>
    <t>4050601210014</t>
  </si>
  <si>
    <t>00846 14</t>
  </si>
  <si>
    <t>4050800111020</t>
  </si>
  <si>
    <t>00848 20</t>
  </si>
  <si>
    <t>1073400494-3</t>
  </si>
  <si>
    <t>1073400494-4</t>
  </si>
  <si>
    <t>U1-1091500317</t>
  </si>
  <si>
    <t>39102000000000</t>
  </si>
  <si>
    <t>1370303</t>
  </si>
  <si>
    <t>Austroflex lamelmåtte med Alufolie</t>
  </si>
  <si>
    <t>69933439A</t>
  </si>
  <si>
    <t>33.439A</t>
  </si>
  <si>
    <t>Kantliste PVC/SVAMPEG.</t>
  </si>
  <si>
    <t>U1-1005401474</t>
  </si>
  <si>
    <t>U1-1000100430</t>
  </si>
  <si>
    <t>U1-1000100430-2</t>
  </si>
  <si>
    <t>U1-1069300069</t>
  </si>
  <si>
    <t>1086400168</t>
  </si>
  <si>
    <t>U1-1005401465</t>
  </si>
  <si>
    <t>U1-1091500346</t>
  </si>
  <si>
    <t>U2-1091100071</t>
  </si>
  <si>
    <t>U1-1091500343-1</t>
  </si>
  <si>
    <t>U1-1091500343-3</t>
  </si>
  <si>
    <t>U1-1091500343-4</t>
  </si>
  <si>
    <t>U1-1091500349</t>
  </si>
  <si>
    <t>U1-1091500344-2</t>
  </si>
  <si>
    <t>U1-1091500344-3</t>
  </si>
  <si>
    <t>U1-1091500344-4</t>
  </si>
  <si>
    <t>U1-1091500348-1</t>
  </si>
  <si>
    <t>1091500350-1</t>
  </si>
  <si>
    <t>1091500350-2</t>
  </si>
  <si>
    <t>U1-1080500133</t>
  </si>
  <si>
    <t>61516836032</t>
  </si>
  <si>
    <t>032130162</t>
  </si>
  <si>
    <t>T-stykke, trukket, reduceret, 4404 168,3x60,3x2,0 mm</t>
  </si>
  <si>
    <t>6151650603</t>
  </si>
  <si>
    <t>031964060</t>
  </si>
  <si>
    <t>Halsflange AISI 316L PN16 DN50/60,3</t>
  </si>
  <si>
    <t>U1-1094300061</t>
  </si>
  <si>
    <t>U2-1014700129</t>
  </si>
  <si>
    <t>U1-1094300060</t>
  </si>
  <si>
    <t>U2-1014700130</t>
  </si>
  <si>
    <t>U1-1094300068</t>
  </si>
  <si>
    <t>U1-1091500605</t>
  </si>
  <si>
    <t>U1-1102500016</t>
  </si>
  <si>
    <t>U1-1102500012</t>
  </si>
  <si>
    <t>U1-1015103076</t>
  </si>
  <si>
    <t>U1-1094300072-1</t>
  </si>
  <si>
    <t>1065203229-16</t>
  </si>
  <si>
    <t>1009903057</t>
  </si>
  <si>
    <t>U1-1015103078</t>
  </si>
  <si>
    <t>U2-1104800001</t>
  </si>
  <si>
    <t>U2-1040100059-1</t>
  </si>
  <si>
    <t>U2-1040100059-4</t>
  </si>
  <si>
    <t>1073400533-1</t>
  </si>
  <si>
    <t>FarmDroid</t>
  </si>
  <si>
    <t>U1-1003100079</t>
  </si>
  <si>
    <t>1005401472-1</t>
  </si>
  <si>
    <t>PolyTech A/S</t>
  </si>
  <si>
    <t>U1-1097402947</t>
  </si>
  <si>
    <t>U1-1014700216</t>
  </si>
  <si>
    <t>U1-1102500019</t>
  </si>
  <si>
    <t>U1-1003100080</t>
  </si>
  <si>
    <t>U1-1102500014</t>
  </si>
  <si>
    <t>U1-1105200006</t>
  </si>
  <si>
    <t>U1-1091500339</t>
  </si>
  <si>
    <t>U1-1091500341</t>
  </si>
  <si>
    <t>1091500346-2</t>
  </si>
  <si>
    <t>U1-1091500347</t>
  </si>
  <si>
    <t>U1-1091500345-1</t>
  </si>
  <si>
    <t>U1-1091500348-2</t>
  </si>
  <si>
    <t>U1-1091500343-2</t>
  </si>
  <si>
    <t>U1-1091500344-1</t>
  </si>
  <si>
    <t>1000500756</t>
  </si>
  <si>
    <t>1091500390-2</t>
  </si>
  <si>
    <t>1091500390-1</t>
  </si>
  <si>
    <t>U1-1005401497</t>
  </si>
  <si>
    <t>U1-1099300002</t>
  </si>
  <si>
    <t>1091500388-2</t>
  </si>
  <si>
    <t>1091500388-1</t>
  </si>
  <si>
    <t>U1-1081400235</t>
  </si>
  <si>
    <t>U1-1081400236</t>
  </si>
  <si>
    <t>U1-1000100417</t>
  </si>
  <si>
    <t>3030080004885</t>
  </si>
  <si>
    <t>784678</t>
  </si>
  <si>
    <t>DIN 975 gevindstang 8.8 varmgalvaniseret FZV</t>
  </si>
  <si>
    <t>U1-1000100418</t>
  </si>
  <si>
    <t>U1-1000100423-4</t>
  </si>
  <si>
    <t>U1-1000100423-5</t>
  </si>
  <si>
    <t>U1-1000100419</t>
  </si>
  <si>
    <t>U1-1000100420</t>
  </si>
  <si>
    <t>U1-1015101406</t>
  </si>
  <si>
    <t>U1-1026501531-1</t>
  </si>
  <si>
    <t>U1-1038402399</t>
  </si>
  <si>
    <t>U1-1038402401</t>
  </si>
  <si>
    <t>U1-1038402400</t>
  </si>
  <si>
    <t>4500601410020</t>
  </si>
  <si>
    <t>Bramo-HSI</t>
  </si>
  <si>
    <t>U1-1000100431</t>
  </si>
  <si>
    <t>U1-1000100423-3</t>
  </si>
  <si>
    <t>U1-1000100423-1</t>
  </si>
  <si>
    <t>U1-1000100424-7</t>
  </si>
  <si>
    <t>U1-1000100425-2</t>
  </si>
  <si>
    <t>U1-1000100425-1</t>
  </si>
  <si>
    <t>U1-1015101407</t>
  </si>
  <si>
    <t>U1-1096700013</t>
  </si>
  <si>
    <t>U1-1096700014</t>
  </si>
  <si>
    <t>U1-1096700033</t>
  </si>
  <si>
    <t>4001600121110</t>
  </si>
  <si>
    <t>U1-1091500452</t>
  </si>
  <si>
    <t>U2-1080500097</t>
  </si>
  <si>
    <t>U2-1080500098</t>
  </si>
  <si>
    <t>1015102893-8</t>
  </si>
  <si>
    <t>1015102893-9</t>
  </si>
  <si>
    <t>1015102893-10</t>
  </si>
  <si>
    <t>1015102893-11</t>
  </si>
  <si>
    <t>1015102893-15</t>
  </si>
  <si>
    <t>U2-1080500096</t>
  </si>
  <si>
    <t>1015102893-14</t>
  </si>
  <si>
    <t>1015102893-16</t>
  </si>
  <si>
    <t>U2-1080500099</t>
  </si>
  <si>
    <t>U1-1096800001</t>
  </si>
  <si>
    <t>1015102893-7</t>
  </si>
  <si>
    <t>U1-1000100427</t>
  </si>
  <si>
    <t>U1-1015102893</t>
  </si>
  <si>
    <t>1015102893-12</t>
  </si>
  <si>
    <t>1015102893-13</t>
  </si>
  <si>
    <t>U1-1000100428</t>
  </si>
  <si>
    <t>U1-1094300011</t>
  </si>
  <si>
    <t>U1-1094300013</t>
  </si>
  <si>
    <t>U1-1097400019</t>
  </si>
  <si>
    <t>U1-1007001978</t>
  </si>
  <si>
    <t>U1-1007001979</t>
  </si>
  <si>
    <t>U1-1007001980</t>
  </si>
  <si>
    <t>63130243</t>
  </si>
  <si>
    <t>10001152596</t>
  </si>
  <si>
    <t>U1-1073400526</t>
  </si>
  <si>
    <t>1009902533-4</t>
  </si>
  <si>
    <t>1073400526-1</t>
  </si>
  <si>
    <t>U1-1015801230</t>
  </si>
  <si>
    <t>U1-1015801231</t>
  </si>
  <si>
    <t>U1-1015801232</t>
  </si>
  <si>
    <t>1073400526-2</t>
  </si>
  <si>
    <t>1091500498-1</t>
  </si>
  <si>
    <t>U1-1002000231</t>
  </si>
  <si>
    <t>U1-1099600035</t>
  </si>
  <si>
    <t>U2-1096700053</t>
  </si>
  <si>
    <t>U2-1096700054</t>
  </si>
  <si>
    <t>U1-1091500576</t>
  </si>
  <si>
    <t>1012900295-11</t>
  </si>
  <si>
    <t>1012900296-2</t>
  </si>
  <si>
    <t>Dagbladet Børsen</t>
  </si>
  <si>
    <t>U1-1091500573-1</t>
  </si>
  <si>
    <t>U1-1091500573-2</t>
  </si>
  <si>
    <t>64006004</t>
  </si>
  <si>
    <t>6004-1-C</t>
  </si>
  <si>
    <t>6004-ZZ N</t>
  </si>
  <si>
    <t>U1-1015103027</t>
  </si>
  <si>
    <t>U1-1015103030</t>
  </si>
  <si>
    <t>U1-1015103031</t>
  </si>
  <si>
    <t>U1-1015103032</t>
  </si>
  <si>
    <t>U1-1091500579</t>
  </si>
  <si>
    <t>1000404915</t>
  </si>
  <si>
    <t>1000404917-1</t>
  </si>
  <si>
    <t>1000404918-1</t>
  </si>
  <si>
    <t>U1-1091500580</t>
  </si>
  <si>
    <t>U1-1015103033</t>
  </si>
  <si>
    <t>1015103031-1</t>
  </si>
  <si>
    <t>U1-1007002247</t>
  </si>
  <si>
    <t>U1-1007002248</t>
  </si>
  <si>
    <t>U1-1091500592</t>
  </si>
  <si>
    <t>1015103030-1</t>
  </si>
  <si>
    <t>1015103032-1</t>
  </si>
  <si>
    <t>1015103033-1</t>
  </si>
  <si>
    <t>U1-1007002246</t>
  </si>
  <si>
    <t>U1-1086400251-19</t>
  </si>
  <si>
    <t>U1-1018700018</t>
  </si>
  <si>
    <t>U1-1018700019</t>
  </si>
  <si>
    <t>U1-1018700020</t>
  </si>
  <si>
    <t>U1-1015801225</t>
  </si>
  <si>
    <t>1000405135-1</t>
  </si>
  <si>
    <t>U1-1000405135-4</t>
  </si>
  <si>
    <t>U1-1097402951</t>
  </si>
  <si>
    <t>U1-1093200002-19</t>
  </si>
  <si>
    <t>U1-1096700059</t>
  </si>
  <si>
    <t>U1-1093200002-20</t>
  </si>
  <si>
    <t>U1-1091500401</t>
  </si>
  <si>
    <t>U1-1073400506</t>
  </si>
  <si>
    <t>4050600162010</t>
  </si>
  <si>
    <t>7380060102</t>
  </si>
  <si>
    <t>INDV.6-KT. BH 10.9 FZB M6X10</t>
  </si>
  <si>
    <t>4050500151010</t>
  </si>
  <si>
    <t>7991050102</t>
  </si>
  <si>
    <t>INDV.6-KT. UH 8.8 FZB M5X10</t>
  </si>
  <si>
    <t>4001000121020</t>
  </si>
  <si>
    <t>933100202</t>
  </si>
  <si>
    <t>STÅLSÆT. KL.8.8 FZB M10X20</t>
  </si>
  <si>
    <t>U1-1073400500</t>
  </si>
  <si>
    <t>1015102902-1</t>
  </si>
  <si>
    <t>U1-1015102902</t>
  </si>
  <si>
    <t>62510100</t>
  </si>
  <si>
    <t>031785108</t>
  </si>
  <si>
    <t>Svejsenippel, 4404, 20Bar 1"X100mm</t>
  </si>
  <si>
    <t>U1-1015102903</t>
  </si>
  <si>
    <t>3140430231632</t>
  </si>
  <si>
    <t>5708587187569</t>
  </si>
  <si>
    <t>Syrefaste stålrør EN 1.4404 ej glødede 42,4x2,00 mm</t>
  </si>
  <si>
    <t>U1-1025302904</t>
  </si>
  <si>
    <t>1015102901-1</t>
  </si>
  <si>
    <t>U1-1015102901</t>
  </si>
  <si>
    <t>U1-1015102904</t>
  </si>
  <si>
    <t>U1-1091500527-1</t>
  </si>
  <si>
    <t>U1-1091500528</t>
  </si>
  <si>
    <t>U1-1091500445-2</t>
  </si>
  <si>
    <t>U1-1026501658</t>
  </si>
  <si>
    <t>1099600038</t>
  </si>
  <si>
    <t>04-815719-0150</t>
  </si>
  <si>
    <t>1099600039</t>
  </si>
  <si>
    <t>04-815719-0200</t>
  </si>
  <si>
    <t>U1-1091500445-1</t>
  </si>
  <si>
    <t>4400601430016</t>
  </si>
  <si>
    <t>900A406016</t>
  </si>
  <si>
    <t>Nitte A4 M6x16 (Presbolte)</t>
  </si>
  <si>
    <t>U1-1008900473</t>
  </si>
  <si>
    <t>U1-1096700145</t>
  </si>
  <si>
    <t>U1-1043500035</t>
  </si>
  <si>
    <t>U1-1043500036</t>
  </si>
  <si>
    <t>U1-1012400160</t>
  </si>
  <si>
    <t>U1-1099400009</t>
  </si>
  <si>
    <t>U2-1099400009</t>
  </si>
  <si>
    <t>U1-1000100432-4</t>
  </si>
  <si>
    <t>U1-1091500513</t>
  </si>
  <si>
    <t>U1-1061000024-1</t>
  </si>
  <si>
    <t>U1-1012400161</t>
  </si>
  <si>
    <t>U1-1012400096</t>
  </si>
  <si>
    <t>U1-1099400008</t>
  </si>
  <si>
    <t>4420801240002</t>
  </si>
  <si>
    <t>900A408</t>
  </si>
  <si>
    <t>Nitte A4 M8 Presmøtrikke</t>
  </si>
  <si>
    <t>4400801430020</t>
  </si>
  <si>
    <t>900A408020</t>
  </si>
  <si>
    <t>Nitte A4 M8x20 (Presbolte)</t>
  </si>
  <si>
    <t>U1-1099700040-1</t>
  </si>
  <si>
    <t>U1-1094300012</t>
  </si>
  <si>
    <t>U1-1094300014</t>
  </si>
  <si>
    <t>U1-1094300024</t>
  </si>
  <si>
    <t>U1-1094300025</t>
  </si>
  <si>
    <t>U1-1091500514-1</t>
  </si>
  <si>
    <t>1099600024</t>
  </si>
  <si>
    <t>Flexi Riste</t>
  </si>
  <si>
    <t>U1-1091500514-2</t>
  </si>
  <si>
    <t>U1-1000500774</t>
  </si>
  <si>
    <t>1091500502-5</t>
  </si>
  <si>
    <t>1091500498-2</t>
  </si>
  <si>
    <t>U1-1091500503</t>
  </si>
  <si>
    <t>1091500500-5</t>
  </si>
  <si>
    <t>U1-1091500510</t>
  </si>
  <si>
    <t>U1-1099600036</t>
  </si>
  <si>
    <t>U1-1091500421-1</t>
  </si>
  <si>
    <t>U1-1091500421-3</t>
  </si>
  <si>
    <t>U1-1096700072</t>
  </si>
  <si>
    <t>U1-1073400521</t>
  </si>
  <si>
    <t>U1-1096600005</t>
  </si>
  <si>
    <t>U1-1096600008</t>
  </si>
  <si>
    <t>U1-1096600006</t>
  </si>
  <si>
    <t>U1-1096600009</t>
  </si>
  <si>
    <t>U1-1096600011</t>
  </si>
  <si>
    <t>U1-1073400507</t>
  </si>
  <si>
    <t>U1-1090000063-1</t>
  </si>
  <si>
    <t>U1-1097800002</t>
  </si>
  <si>
    <t>U1-1090000061</t>
  </si>
  <si>
    <t>1073400508-5</t>
  </si>
  <si>
    <t>1073400509-3</t>
  </si>
  <si>
    <t>1077100027-12</t>
  </si>
  <si>
    <t>U1-1097800001</t>
  </si>
  <si>
    <t>U1-1090000063</t>
  </si>
  <si>
    <t>1073400507-7</t>
  </si>
  <si>
    <t>U1-1073400508</t>
  </si>
  <si>
    <t>1073400508-4</t>
  </si>
  <si>
    <t>1073400509-2</t>
  </si>
  <si>
    <t>U1-1073400510</t>
  </si>
  <si>
    <t>U1-1073400511</t>
  </si>
  <si>
    <t>1073400507-6</t>
  </si>
  <si>
    <t>U1-1091500422</t>
  </si>
  <si>
    <t>U1-1091500421-2</t>
  </si>
  <si>
    <t>U1-1073400522</t>
  </si>
  <si>
    <t>1073400507-8</t>
  </si>
  <si>
    <t>U1-1008900412</t>
  </si>
  <si>
    <t>U1-1008900416</t>
  </si>
  <si>
    <t>U1-1008900420</t>
  </si>
  <si>
    <t>U1-1008900421</t>
  </si>
  <si>
    <t>U1-1008900423</t>
  </si>
  <si>
    <t>1073400508-3</t>
  </si>
  <si>
    <t>U1-1073400509</t>
  </si>
  <si>
    <t>U1-1008900414</t>
  </si>
  <si>
    <t>U1-1008900419</t>
  </si>
  <si>
    <t>U1-1008900437</t>
  </si>
  <si>
    <t>U1-1099600010</t>
  </si>
  <si>
    <t>U1-1099600013</t>
  </si>
  <si>
    <t>1094900003</t>
  </si>
  <si>
    <t>U1-1099600014</t>
  </si>
  <si>
    <t>1099600025</t>
  </si>
  <si>
    <t>1099600026</t>
  </si>
  <si>
    <t>1099600027</t>
  </si>
  <si>
    <t>U1-1096600020</t>
  </si>
  <si>
    <t>U1-1096600023</t>
  </si>
  <si>
    <t>U1-1096200003</t>
  </si>
  <si>
    <t>U1-1096600022</t>
  </si>
  <si>
    <t>U1-1096600024</t>
  </si>
  <si>
    <t>4050600111016</t>
  </si>
  <si>
    <t>0084616</t>
  </si>
  <si>
    <t>4050800111035</t>
  </si>
  <si>
    <t>00848 35</t>
  </si>
  <si>
    <t>U1-1073400515</t>
  </si>
  <si>
    <t>U1-1073400516</t>
  </si>
  <si>
    <t>U1-1008900397</t>
  </si>
  <si>
    <t>U1-1073400519</t>
  </si>
  <si>
    <t>1073400519-1</t>
  </si>
  <si>
    <t>U1-1073400513</t>
  </si>
  <si>
    <t>1073400518-1</t>
  </si>
  <si>
    <t>U1-1008900398</t>
  </si>
  <si>
    <t>U1-1073400520</t>
  </si>
  <si>
    <t>1073400520-1</t>
  </si>
  <si>
    <t>U1-1008900399</t>
  </si>
  <si>
    <t>U1-1008900400</t>
  </si>
  <si>
    <t>U1-1008900401</t>
  </si>
  <si>
    <t>U1-1008900404</t>
  </si>
  <si>
    <t>U1-1008900406</t>
  </si>
  <si>
    <t>U1-1073400517</t>
  </si>
  <si>
    <t>U1-1073400518</t>
  </si>
  <si>
    <t>U1-1008900403</t>
  </si>
  <si>
    <t>U1-1008900408</t>
  </si>
  <si>
    <t>U1-1008900409</t>
  </si>
  <si>
    <t>U1-1073400514</t>
  </si>
  <si>
    <t>U1-1008900396</t>
  </si>
  <si>
    <t>U1-1008900411</t>
  </si>
  <si>
    <t>U1-1008900418</t>
  </si>
  <si>
    <t>U1-1008900402</t>
  </si>
  <si>
    <t>U1-1008900407</t>
  </si>
  <si>
    <t>U1-1008900410</t>
  </si>
  <si>
    <t>U1-1008900422</t>
  </si>
  <si>
    <t>U1-1008900424</t>
  </si>
  <si>
    <t>U1-1008900425</t>
  </si>
  <si>
    <t>U1-1008900426</t>
  </si>
  <si>
    <t>U1-1008900417</t>
  </si>
  <si>
    <t>U1-1008900438</t>
  </si>
  <si>
    <t>U1-1096600014</t>
  </si>
  <si>
    <t>U1-1096600015-5</t>
  </si>
  <si>
    <t>1096600015-8</t>
  </si>
  <si>
    <t>U1-1099100001-1</t>
  </si>
  <si>
    <t>U1-1099100001-3</t>
  </si>
  <si>
    <t>1096600016-1</t>
  </si>
  <si>
    <t>U1-1081400239</t>
  </si>
  <si>
    <t>U1-1099100001-7</t>
  </si>
  <si>
    <t>U1-1099100001-9</t>
  </si>
  <si>
    <t>U1-1096700100</t>
  </si>
  <si>
    <t>38300400316842</t>
  </si>
  <si>
    <t>Svejst net Ø4 50x50 RF316      2500x1250</t>
  </si>
  <si>
    <t>U1-1099100001-8</t>
  </si>
  <si>
    <t>U1-1091500473</t>
  </si>
  <si>
    <t>U1-1091500474</t>
  </si>
  <si>
    <t>U1-1091500475</t>
  </si>
  <si>
    <t>U1-1091500477</t>
  </si>
  <si>
    <t>U1-1091500476</t>
  </si>
  <si>
    <t>U1-1091500479</t>
  </si>
  <si>
    <t>U1-1091500485</t>
  </si>
  <si>
    <t>U1-1091500482-1</t>
  </si>
  <si>
    <t>U1-1091500486</t>
  </si>
  <si>
    <t>U1-1091500487</t>
  </si>
  <si>
    <t>U1-1091500478</t>
  </si>
  <si>
    <t>U1-1091500488</t>
  </si>
  <si>
    <t>U1-1091500489</t>
  </si>
  <si>
    <t>U1-1091500492</t>
  </si>
  <si>
    <t>U1-1091500493</t>
  </si>
  <si>
    <t>U1-1091500495</t>
  </si>
  <si>
    <t>U1-1091500459</t>
  </si>
  <si>
    <t>4610601210002</t>
  </si>
  <si>
    <t>334 462 003</t>
  </si>
  <si>
    <t>Small countersunk head, closed end</t>
  </si>
  <si>
    <t>1091500459-2</t>
  </si>
  <si>
    <t>1091500459-3</t>
  </si>
  <si>
    <t>U1-1000100424-4</t>
  </si>
  <si>
    <t>U1-1091500462</t>
  </si>
  <si>
    <t>U1-1091500468</t>
  </si>
  <si>
    <t>4610801210003</t>
  </si>
  <si>
    <t>334 194 003</t>
  </si>
  <si>
    <t>Small countersunk head, open end</t>
  </si>
  <si>
    <t>U1-1091500463</t>
  </si>
  <si>
    <t>U1-1091500464</t>
  </si>
  <si>
    <t>4500400017010</t>
  </si>
  <si>
    <t>434 325 002</t>
  </si>
  <si>
    <t>U1-1000100424-3</t>
  </si>
  <si>
    <t>4500300017010</t>
  </si>
  <si>
    <t>U1-1018700023</t>
  </si>
  <si>
    <t>U1-1018700024</t>
  </si>
  <si>
    <t>U1-1007002089</t>
  </si>
  <si>
    <t>U1-1007002088</t>
  </si>
  <si>
    <t>U1-1007002090</t>
  </si>
  <si>
    <t>U1-1007002091</t>
  </si>
  <si>
    <t>1061200021</t>
  </si>
  <si>
    <t>1073400526-3</t>
  </si>
  <si>
    <t>U1-1073400523</t>
  </si>
  <si>
    <t>U1-1069300084</t>
  </si>
  <si>
    <t>U1-1069300085</t>
  </si>
  <si>
    <t>U1-1015103042</t>
  </si>
  <si>
    <t>U1-1098400006</t>
  </si>
  <si>
    <t>U1-1098400007</t>
  </si>
  <si>
    <t>U1-1015103043</t>
  </si>
  <si>
    <t>1091500533-1</t>
  </si>
  <si>
    <t>U1-1015102942</t>
  </si>
  <si>
    <t>U1-1000404409</t>
  </si>
  <si>
    <t>3220251000001</t>
  </si>
  <si>
    <t>ASF52510</t>
  </si>
  <si>
    <t>Aluminiumskinner flade 6060/6063 25x10 mm</t>
  </si>
  <si>
    <t>U1-1099600045</t>
  </si>
  <si>
    <t>1012400092-33</t>
  </si>
  <si>
    <t>U1-1098500001</t>
  </si>
  <si>
    <t>U1-1096700077</t>
  </si>
  <si>
    <t>U1-1061200020</t>
  </si>
  <si>
    <t>U1-1026501331</t>
  </si>
  <si>
    <t>U1-1091500427</t>
  </si>
  <si>
    <t>U1-1091500432</t>
  </si>
  <si>
    <t>1091500424</t>
  </si>
  <si>
    <t>U1-1091500436</t>
  </si>
  <si>
    <t>U1-1097400011</t>
  </si>
  <si>
    <t>U1-1097400012</t>
  </si>
  <si>
    <t>U1-1003100077</t>
  </si>
  <si>
    <t>U1-1091500434</t>
  </si>
  <si>
    <t>U1-1091500430</t>
  </si>
  <si>
    <t>U1-1061200019</t>
  </si>
  <si>
    <t>U1-1097400009</t>
  </si>
  <si>
    <t>1080500106</t>
  </si>
  <si>
    <t>U1-1091500446</t>
  </si>
  <si>
    <t>U1-1091500450</t>
  </si>
  <si>
    <t>U1-1091500459-1</t>
  </si>
  <si>
    <t>1007002110</t>
  </si>
  <si>
    <t>3041016135534</t>
  </si>
  <si>
    <t>5707157913355</t>
  </si>
  <si>
    <t>Sømløse rør S355J2H EN10210 101,6X17,5 5-7 m</t>
  </si>
  <si>
    <t>1007002111</t>
  </si>
  <si>
    <t>U1-1007002111</t>
  </si>
  <si>
    <t>3040891735534</t>
  </si>
  <si>
    <t>4707157913003</t>
  </si>
  <si>
    <t>Sømløse rør S355J2H EN10210 88,9X17,5 5-7 m</t>
  </si>
  <si>
    <t>U1-1007002110</t>
  </si>
  <si>
    <t>1057800340-2</t>
  </si>
  <si>
    <t>U1-1099200027</t>
  </si>
  <si>
    <t>U2-1025303084</t>
  </si>
  <si>
    <t>682200050</t>
  </si>
  <si>
    <t>630005000</t>
  </si>
  <si>
    <t>Svejsehængsel 30x50 mm</t>
  </si>
  <si>
    <t>U1-1099200028</t>
  </si>
  <si>
    <t>U1-1099200029</t>
  </si>
  <si>
    <t>U1-1091100102</t>
  </si>
  <si>
    <t>U1-1097400052</t>
  </si>
  <si>
    <t>U1-1102500005</t>
  </si>
  <si>
    <t>1077100036-5</t>
  </si>
  <si>
    <t>3071606531657</t>
  </si>
  <si>
    <t>RGUP6756</t>
  </si>
  <si>
    <t>Syrefaste U-profiler EN 1.4571/Type 316Ti 160x65x10 mm</t>
  </si>
  <si>
    <t>1015102924-1</t>
  </si>
  <si>
    <t>U1-1007002129</t>
  </si>
  <si>
    <t>U1-10401</t>
  </si>
  <si>
    <t>U1-1040100041-2</t>
  </si>
  <si>
    <t>U1-1000100441</t>
  </si>
  <si>
    <t>1000100441-5</t>
  </si>
  <si>
    <t>U1-1000100442</t>
  </si>
  <si>
    <t>U1-1000100443</t>
  </si>
  <si>
    <t>U1-1080300011</t>
  </si>
  <si>
    <t>U1-1091500439</t>
  </si>
  <si>
    <t>3141330030430</t>
  </si>
  <si>
    <t>1313300400</t>
  </si>
  <si>
    <t>U1-1015103101</t>
  </si>
  <si>
    <t>U2-1015103101</t>
  </si>
  <si>
    <t>U1-1015103104</t>
  </si>
  <si>
    <t>U1-1008200288</t>
  </si>
  <si>
    <t>1091500531-1</t>
  </si>
  <si>
    <t>U1-1026902847</t>
  </si>
  <si>
    <t>U1-1069300100</t>
  </si>
  <si>
    <t>1091500434-2</t>
  </si>
  <si>
    <t>1091500436-2</t>
  </si>
  <si>
    <t>U1-1094300051</t>
  </si>
  <si>
    <t>4050800111045</t>
  </si>
  <si>
    <t>00848 45</t>
  </si>
  <si>
    <t>U1-1096600027</t>
  </si>
  <si>
    <t>1057800355-8</t>
  </si>
  <si>
    <t>1057800362-18</t>
  </si>
  <si>
    <t>1057800362-16</t>
  </si>
  <si>
    <t>U1-1097400021-1</t>
  </si>
  <si>
    <t>U1-1099200020</t>
  </si>
  <si>
    <t>U1-1097400020-1</t>
  </si>
  <si>
    <t>U1-1099600016</t>
  </si>
  <si>
    <t>1086400206-8</t>
  </si>
  <si>
    <t>1086400206-11</t>
  </si>
  <si>
    <t>1086400206-15</t>
  </si>
  <si>
    <t>U1-1100000003</t>
  </si>
  <si>
    <t>1086400206-7</t>
  </si>
  <si>
    <t>1086400206-12</t>
  </si>
  <si>
    <t>1086400206-13</t>
  </si>
  <si>
    <t>1086400206-14</t>
  </si>
  <si>
    <t>U1-1097402911</t>
  </si>
  <si>
    <t>U1-1101000026</t>
  </si>
  <si>
    <t>1068400037</t>
  </si>
  <si>
    <t>1068400036</t>
  </si>
  <si>
    <t>415401431</t>
  </si>
  <si>
    <t>04074</t>
  </si>
  <si>
    <t>U1-1096200004</t>
  </si>
  <si>
    <t>U1-1099200005</t>
  </si>
  <si>
    <t>U1-1099200006</t>
  </si>
  <si>
    <t>U1-1099200022</t>
  </si>
  <si>
    <t>U1-1099200023</t>
  </si>
  <si>
    <t>U1-1091500426</t>
  </si>
  <si>
    <t>U1-1091500428</t>
  </si>
  <si>
    <t>U1-1091500429</t>
  </si>
  <si>
    <t>U1-1091500431</t>
  </si>
  <si>
    <t>U1-1091500441</t>
  </si>
  <si>
    <t>U1-1099200003</t>
  </si>
  <si>
    <t>U1-1099200004</t>
  </si>
  <si>
    <t>U1-1099200012</t>
  </si>
  <si>
    <t>U1-1099200016</t>
  </si>
  <si>
    <t>U1-1099200017</t>
  </si>
  <si>
    <t>U1-1099200018</t>
  </si>
  <si>
    <t>U1-1099200019</t>
  </si>
  <si>
    <t>U1-1099200021</t>
  </si>
  <si>
    <t>U1-1099200025</t>
  </si>
  <si>
    <t>U1-1099200026</t>
  </si>
  <si>
    <t>U1-1002000232</t>
  </si>
  <si>
    <t>U1-1097400041</t>
  </si>
  <si>
    <t>U1-1097400042</t>
  </si>
  <si>
    <t>U1-1094300029</t>
  </si>
  <si>
    <t>U1-1094300035</t>
  </si>
  <si>
    <t>1057800368-5</t>
  </si>
  <si>
    <t>1057800371-3</t>
  </si>
  <si>
    <t>1057800372-2</t>
  </si>
  <si>
    <t>U1-1094300049</t>
  </si>
  <si>
    <t>U1-1094300043</t>
  </si>
  <si>
    <t>U1-1025303056-13</t>
  </si>
  <si>
    <t>U1-1094300044</t>
  </si>
  <si>
    <t>U1-1101000001</t>
  </si>
  <si>
    <t>U1-1013300209</t>
  </si>
  <si>
    <t>U1-1080500109</t>
  </si>
  <si>
    <t>U1-1094300046</t>
  </si>
  <si>
    <t>U1-1094300048</t>
  </si>
  <si>
    <t>U1-1013300199</t>
  </si>
  <si>
    <t>U1-1094300052</t>
  </si>
  <si>
    <t>U1-1015102917-8</t>
  </si>
  <si>
    <t>1007002112</t>
  </si>
  <si>
    <t>U1-1007002112</t>
  </si>
  <si>
    <t>1007002113</t>
  </si>
  <si>
    <t>U1-1007002113</t>
  </si>
  <si>
    <t>1007002114</t>
  </si>
  <si>
    <t>U1-1008900472</t>
  </si>
  <si>
    <t>U1-1008900474</t>
  </si>
  <si>
    <t>U1-1015103007</t>
  </si>
  <si>
    <t>U1-1015103005</t>
  </si>
  <si>
    <t>1038100278-1</t>
  </si>
  <si>
    <t>U2-1069300112-3</t>
  </si>
  <si>
    <t>U2-1069300112-4</t>
  </si>
  <si>
    <t>U1-1013300210</t>
  </si>
  <si>
    <t>U1-1097402910</t>
  </si>
  <si>
    <t>U1-1097402912</t>
  </si>
  <si>
    <t>U1-1014700107</t>
  </si>
  <si>
    <t>U1-1007002176</t>
  </si>
  <si>
    <t>U1-1007002175</t>
  </si>
  <si>
    <t>U1-1097400068</t>
  </si>
  <si>
    <t>U1-1091500545</t>
  </si>
  <si>
    <t>U1-1091500548-1</t>
  </si>
  <si>
    <t>U1-1091500548-2</t>
  </si>
  <si>
    <t>U1-1091500548-3</t>
  </si>
  <si>
    <t>U1-1015103100</t>
  </si>
  <si>
    <t>U2-1015103104</t>
  </si>
  <si>
    <t>U1-1007002178</t>
  </si>
  <si>
    <t>U1-1100800002</t>
  </si>
  <si>
    <t>U1-1100800004</t>
  </si>
  <si>
    <t>U1-1015102930</t>
  </si>
  <si>
    <t>U1-1015102931</t>
  </si>
  <si>
    <t>U1-1100800003</t>
  </si>
  <si>
    <t>U1-1100800005</t>
  </si>
  <si>
    <t>U1-1100800001</t>
  </si>
  <si>
    <t>U1-1094300040</t>
  </si>
  <si>
    <t>U1-1094300042</t>
  </si>
  <si>
    <t>U1-1100800006</t>
  </si>
  <si>
    <t>U1-1015102932</t>
  </si>
  <si>
    <t>U1-1094300041</t>
  </si>
  <si>
    <t>U1-1050000064</t>
  </si>
  <si>
    <t>1091500570-1</t>
  </si>
  <si>
    <t>U1-1097402914</t>
  </si>
  <si>
    <t>U1-1014700205</t>
  </si>
  <si>
    <t>U1-1014700206</t>
  </si>
  <si>
    <t>U1-1015102961</t>
  </si>
  <si>
    <t>U1-1096700163</t>
  </si>
  <si>
    <t>U1-1014700207</t>
  </si>
  <si>
    <t>U1-1101000034</t>
  </si>
  <si>
    <t>U1-1101000035</t>
  </si>
  <si>
    <t>U1-1101000033</t>
  </si>
  <si>
    <t>U1-1001703043</t>
  </si>
  <si>
    <t>U1-1015103092</t>
  </si>
  <si>
    <t>U1-1015103096</t>
  </si>
  <si>
    <t>U1-1015103061</t>
  </si>
  <si>
    <t>U1-1097402904</t>
  </si>
  <si>
    <t>U1-1091500557</t>
  </si>
  <si>
    <t>U1-1015102973</t>
  </si>
  <si>
    <t>U1-1091500539</t>
  </si>
  <si>
    <t>U1-1091500540</t>
  </si>
  <si>
    <t>U1-1094300055</t>
  </si>
  <si>
    <t>U1-1091500536</t>
  </si>
  <si>
    <t>U1-1091500538</t>
  </si>
  <si>
    <t>U1-1094300054</t>
  </si>
  <si>
    <t>U1-1099700048</t>
  </si>
  <si>
    <t>U1-1096700167</t>
  </si>
  <si>
    <t>U2-1000100445</t>
  </si>
  <si>
    <t>1077100036-1</t>
  </si>
  <si>
    <t>U1-1102500008</t>
  </si>
  <si>
    <t>U1-1091500543</t>
  </si>
  <si>
    <t>U1-1091500544</t>
  </si>
  <si>
    <t>U1-1091500542</t>
  </si>
  <si>
    <t>U1-1007002177</t>
  </si>
  <si>
    <t>U1-1015102966</t>
  </si>
  <si>
    <t>U1-10151</t>
  </si>
  <si>
    <t>U1-1091500565</t>
  </si>
  <si>
    <t>U1-1097402907</t>
  </si>
  <si>
    <t>U1-1097402909</t>
  </si>
  <si>
    <t>U1-1015103004</t>
  </si>
  <si>
    <t>U1-1103800006</t>
  </si>
  <si>
    <t>U1-1081400252</t>
  </si>
  <si>
    <t>U1-1091500616</t>
  </si>
  <si>
    <t>U1-1091500617</t>
  </si>
  <si>
    <t>U1-1014700208</t>
  </si>
  <si>
    <t>U1-1080900003</t>
  </si>
  <si>
    <t>U1-1097400071</t>
  </si>
  <si>
    <t>U1-1015102990</t>
  </si>
  <si>
    <t>4001201421090</t>
  </si>
  <si>
    <t>931120906</t>
  </si>
  <si>
    <t>SYREFAST BOLT A4 M12X90</t>
  </si>
  <si>
    <t>4151201411</t>
  </si>
  <si>
    <t>7089126</t>
  </si>
  <si>
    <t>PLANSKIVE HV200 A4 M12</t>
  </si>
  <si>
    <t>4101201420</t>
  </si>
  <si>
    <t>985126</t>
  </si>
  <si>
    <t>LÅSEMØTRIK A4-80 M12</t>
  </si>
  <si>
    <t>1080500117-1</t>
  </si>
  <si>
    <t>1080500118-3</t>
  </si>
  <si>
    <t>1080500117-4</t>
  </si>
  <si>
    <t>1080500117-5</t>
  </si>
  <si>
    <t>1080500117-2</t>
  </si>
  <si>
    <t>1080500117-3</t>
  </si>
  <si>
    <t>1080500118-4</t>
  </si>
  <si>
    <t>1080500118-1</t>
  </si>
  <si>
    <t>1080500118-2</t>
  </si>
  <si>
    <t>U1-1015102988</t>
  </si>
  <si>
    <t>U1-1025303085</t>
  </si>
  <si>
    <t>1091500553-3</t>
  </si>
  <si>
    <t>1091500553-4</t>
  </si>
  <si>
    <t>1080900005-3</t>
  </si>
  <si>
    <t>1040100043-3</t>
  </si>
  <si>
    <t>1040100043-1</t>
  </si>
  <si>
    <t>1040100043-2</t>
  </si>
  <si>
    <t>1040100044-3</t>
  </si>
  <si>
    <t>1040100046</t>
  </si>
  <si>
    <t>1040100043-4</t>
  </si>
  <si>
    <t>U1-1101000003</t>
  </si>
  <si>
    <t>1057800387-6</t>
  </si>
  <si>
    <t>1057800422-4</t>
  </si>
  <si>
    <t>1057800422-7</t>
  </si>
  <si>
    <t>1057800421-5</t>
  </si>
  <si>
    <t>1057800421-6</t>
  </si>
  <si>
    <t>U1-1101000004</t>
  </si>
  <si>
    <t>U1-1101000006</t>
  </si>
  <si>
    <t>U1-1101000007</t>
  </si>
  <si>
    <t>1057800421-7</t>
  </si>
  <si>
    <t>4190604041</t>
  </si>
  <si>
    <t>Brødrene Kier A-S</t>
  </si>
  <si>
    <t>1091500555-1</t>
  </si>
  <si>
    <t>1091500555-2</t>
  </si>
  <si>
    <t>U1-1101000005</t>
  </si>
  <si>
    <t>4082000330500</t>
  </si>
  <si>
    <t>89762005003</t>
  </si>
  <si>
    <t>415200031</t>
  </si>
  <si>
    <t>128A203</t>
  </si>
  <si>
    <t>U1-1091500556</t>
  </si>
  <si>
    <t>1091500556-1</t>
  </si>
  <si>
    <t>U1-1097402908</t>
  </si>
  <si>
    <t>U1-1091500578</t>
  </si>
  <si>
    <t>U1-1026501770</t>
  </si>
  <si>
    <t>U1-1094300056</t>
  </si>
  <si>
    <t>3350800123558</t>
  </si>
  <si>
    <t>371387</t>
  </si>
  <si>
    <t>HULP KF S235JR EN 10219 FZV</t>
  </si>
  <si>
    <t>U1-1015103015</t>
  </si>
  <si>
    <t>U1-1015103013</t>
  </si>
  <si>
    <t>U1-1015103014</t>
  </si>
  <si>
    <t>U1-1015103011</t>
  </si>
  <si>
    <t>U1-1015103016</t>
  </si>
  <si>
    <t>U1-1015103023</t>
  </si>
  <si>
    <t>U1-1015103012</t>
  </si>
  <si>
    <t>U1-1015103017</t>
  </si>
  <si>
    <t>U1-1015103018</t>
  </si>
  <si>
    <t>U2-1015103023</t>
  </si>
  <si>
    <t>U1-1015102979</t>
  </si>
  <si>
    <t>U1-1015103109</t>
  </si>
  <si>
    <t>U1-1015103110</t>
  </si>
  <si>
    <t>U1-1015103108</t>
  </si>
  <si>
    <t>U1-1015103111</t>
  </si>
  <si>
    <t>U2-1015103111</t>
  </si>
  <si>
    <t>U1-1015103112</t>
  </si>
  <si>
    <t>U2-1015103112</t>
  </si>
  <si>
    <t>U1-1015103113</t>
  </si>
  <si>
    <t>U2-1015103113</t>
  </si>
  <si>
    <t>U1-1015103114</t>
  </si>
  <si>
    <t>U2-1015103114</t>
  </si>
  <si>
    <t>U1-1015103115</t>
  </si>
  <si>
    <t>U2-1015103115</t>
  </si>
  <si>
    <t>U1-1078500004</t>
  </si>
  <si>
    <t>U1-1096700177</t>
  </si>
  <si>
    <t>U1-1096700176</t>
  </si>
  <si>
    <t>U1-1096700178</t>
  </si>
  <si>
    <t>U1-1096700179</t>
  </si>
  <si>
    <t>U1-1008900545</t>
  </si>
  <si>
    <t>U1-1101000013</t>
  </si>
  <si>
    <t>U1-1014700212</t>
  </si>
  <si>
    <t>U1-1015103006</t>
  </si>
  <si>
    <t>U1-1015103008</t>
  </si>
  <si>
    <t>U1-1025303136</t>
  </si>
  <si>
    <t>1012400091-17</t>
  </si>
  <si>
    <t>U1-1091500607</t>
  </si>
  <si>
    <t>U1-1091500608</t>
  </si>
  <si>
    <t>1091500608-1</t>
  </si>
  <si>
    <t>U1-1015103075</t>
  </si>
  <si>
    <t>U2-1015103075</t>
  </si>
  <si>
    <t>1091500607-1</t>
  </si>
  <si>
    <t>61500108</t>
  </si>
  <si>
    <t>10001175757</t>
  </si>
  <si>
    <t>Mapress RF overgang n/svejs 108mm</t>
  </si>
  <si>
    <t>3141140231630</t>
  </si>
  <si>
    <t>RIGP1142</t>
  </si>
  <si>
    <t>Syrefaste pladerør EN 1.4404 ej glødede 114,3x2,00 mm</t>
  </si>
  <si>
    <t>U1-1015103079</t>
  </si>
  <si>
    <t>U1-1015103081</t>
  </si>
  <si>
    <t>U1-1015103080</t>
  </si>
  <si>
    <t>U2-1015103076</t>
  </si>
  <si>
    <t>U1-1091500594</t>
  </si>
  <si>
    <t>U1-1091500593-2</t>
  </si>
  <si>
    <t>U1-1094300059</t>
  </si>
  <si>
    <t>U1-1091500595-1</t>
  </si>
  <si>
    <t>U1-1091500596</t>
  </si>
  <si>
    <t>U1-1091500597</t>
  </si>
  <si>
    <t>U1-1091500598</t>
  </si>
  <si>
    <t>U1-1091500599</t>
  </si>
  <si>
    <t>U1-1091500600</t>
  </si>
  <si>
    <t>U1-1091500601</t>
  </si>
  <si>
    <t>U1-1012900299</t>
  </si>
  <si>
    <t>U1-1012900300</t>
  </si>
  <si>
    <t>U1-1014700213</t>
  </si>
  <si>
    <t>4500800017020</t>
  </si>
  <si>
    <t>41-08-020-OK-NU</t>
  </si>
  <si>
    <t>1012900315</t>
  </si>
  <si>
    <t>U1-1097402915</t>
  </si>
  <si>
    <t>U1-1099700049</t>
  </si>
  <si>
    <t>69000020</t>
  </si>
  <si>
    <t>1576603166R</t>
  </si>
  <si>
    <t>Rustfri syrefast A4 kortleddet kæde 3x16mm rulle a 100 mtr.</t>
  </si>
  <si>
    <t>Birger A. Handel</t>
  </si>
  <si>
    <t>U1-1080500117</t>
  </si>
  <si>
    <t>U1-1096700166</t>
  </si>
  <si>
    <t>3051200335558</t>
  </si>
  <si>
    <t>349068</t>
  </si>
  <si>
    <t>120 x 120 x 10 x 6000MM</t>
  </si>
  <si>
    <t>U1-1015103073</t>
  </si>
  <si>
    <t>U2-1015103073</t>
  </si>
  <si>
    <t>U1-1015103074</t>
  </si>
  <si>
    <t>U1-1014700214</t>
  </si>
  <si>
    <t>U1-1015103077</t>
  </si>
  <si>
    <t>U2-1015103077</t>
  </si>
  <si>
    <t>U1-1000100449</t>
  </si>
  <si>
    <t>1000404907-1</t>
  </si>
  <si>
    <t>1000404908-1</t>
  </si>
  <si>
    <t>1000404912-1</t>
  </si>
  <si>
    <t>U1-1104300002</t>
  </si>
  <si>
    <t>Es Stålindustri ApS</t>
  </si>
  <si>
    <t>1000404914</t>
  </si>
  <si>
    <t>1000404916-1</t>
  </si>
  <si>
    <t>U1-1086400251-16</t>
  </si>
  <si>
    <t>1000404909-1</t>
  </si>
  <si>
    <t>1091500584-2</t>
  </si>
  <si>
    <t>U1-1097402921</t>
  </si>
  <si>
    <t>U1-1097402920</t>
  </si>
  <si>
    <t>U1-1091500591</t>
  </si>
  <si>
    <t>1091500586-2</t>
  </si>
  <si>
    <t>U1-1094300058</t>
  </si>
  <si>
    <t>U2-1015103054</t>
  </si>
  <si>
    <t>U1-1094300070</t>
  </si>
  <si>
    <t>U1-1015103056</t>
  </si>
  <si>
    <t>1086400335-14</t>
  </si>
  <si>
    <t>1086400335-16</t>
  </si>
  <si>
    <t>1086400335-13</t>
  </si>
  <si>
    <t>1086400335-19</t>
  </si>
  <si>
    <t>U1-1015103058</t>
  </si>
  <si>
    <t>U1-1015103059</t>
  </si>
  <si>
    <t>1086400335-15</t>
  </si>
  <si>
    <t>U1-1015103057</t>
  </si>
  <si>
    <t>1086400335-12</t>
  </si>
  <si>
    <t>1086400335-17</t>
  </si>
  <si>
    <t>1086400335-18</t>
  </si>
  <si>
    <t>U1-1094300072</t>
  </si>
  <si>
    <t>U1-1094300072-2</t>
  </si>
  <si>
    <t>U1-1096600028-1</t>
  </si>
  <si>
    <t>U1-1102500017</t>
  </si>
  <si>
    <t>1005401474-1</t>
  </si>
  <si>
    <t>63413410</t>
  </si>
  <si>
    <t>914994</t>
  </si>
  <si>
    <t>Muffe BSPP syrefast - 1½"</t>
  </si>
  <si>
    <t>U1-1015103052</t>
  </si>
  <si>
    <t>1015103052-3</t>
  </si>
  <si>
    <t>U1-1015103053</t>
  </si>
  <si>
    <t>U1-1015103054</t>
  </si>
  <si>
    <t>U1-1015103038-1</t>
  </si>
  <si>
    <t>U1-1015103039-1</t>
  </si>
  <si>
    <t>U1-1073400532</t>
  </si>
  <si>
    <t>1073400532-1</t>
  </si>
  <si>
    <t>U1-1012700395</t>
  </si>
  <si>
    <t>U1-1015103041</t>
  </si>
  <si>
    <t>U1-1015103040</t>
  </si>
  <si>
    <t>1008900531</t>
  </si>
  <si>
    <t>1105000001-1</t>
  </si>
  <si>
    <t>U1-1105000001</t>
  </si>
  <si>
    <t>1086400341-3</t>
  </si>
  <si>
    <t>U1-1102500018</t>
  </si>
  <si>
    <t>U1-1097402946</t>
  </si>
  <si>
    <t>U1-1065203229</t>
  </si>
  <si>
    <t>U2-1002800129</t>
  </si>
  <si>
    <t>1065203229-11</t>
  </si>
  <si>
    <t>1065203229-14</t>
  </si>
  <si>
    <t>1065203229-15</t>
  </si>
  <si>
    <t>1065203229-12</t>
  </si>
  <si>
    <t>1065203229-13</t>
  </si>
  <si>
    <t>U1-1015103102</t>
  </si>
  <si>
    <t>U2-1015103102</t>
  </si>
  <si>
    <t>U1-1015103103</t>
  </si>
  <si>
    <t>U2-1015103103</t>
  </si>
  <si>
    <t>U1-1015103105</t>
  </si>
  <si>
    <t>U2-1015103105</t>
  </si>
  <si>
    <t>1091500612-1</t>
  </si>
  <si>
    <t>1091500610-1</t>
  </si>
  <si>
    <t>1091500610-2</t>
  </si>
  <si>
    <t>U1-1073400537</t>
  </si>
  <si>
    <t>U1-1073400536</t>
  </si>
  <si>
    <t>U1-1080500127</t>
  </si>
  <si>
    <t>U1-1080500129</t>
  </si>
  <si>
    <t>U1-1080500128</t>
  </si>
  <si>
    <t>U1-1069300123</t>
  </si>
  <si>
    <t>U1-1069300124</t>
  </si>
  <si>
    <t>=410 µm</t>
  </si>
  <si>
    <t>Slibes hos Kvalislib</t>
  </si>
  <si>
    <t>1007002090</t>
  </si>
  <si>
    <t>88776</t>
  </si>
  <si>
    <t>1007002091</t>
  </si>
  <si>
    <t>88777</t>
  </si>
  <si>
    <t>1007002088</t>
  </si>
  <si>
    <t>88778</t>
  </si>
  <si>
    <t>1007002175</t>
  </si>
  <si>
    <t>89023</t>
  </si>
  <si>
    <t>1007002176</t>
  </si>
  <si>
    <t>89049</t>
  </si>
  <si>
    <t>1007002177</t>
  </si>
  <si>
    <t>1007002178</t>
  </si>
  <si>
    <t>1007002213</t>
  </si>
  <si>
    <t>Sagsnr oplys ved ordre</t>
  </si>
  <si>
    <t>1007002214</t>
  </si>
  <si>
    <t>1007002215</t>
  </si>
  <si>
    <t>1007002216</t>
  </si>
  <si>
    <t>1007002217</t>
  </si>
  <si>
    <t>1007002218</t>
  </si>
  <si>
    <t>1007002219</t>
  </si>
  <si>
    <t>1007002220</t>
  </si>
  <si>
    <t>1007000835</t>
  </si>
  <si>
    <t>Læsbart på 200mm efter Varmtgalavnisering</t>
  </si>
  <si>
    <t>1007002004</t>
  </si>
  <si>
    <t>NNN=fortløbende nr 001,002 osv</t>
  </si>
  <si>
    <t>4-Hempathane HS 55610           60 µm</t>
  </si>
  <si>
    <t>Laser start stop fjernes</t>
  </si>
  <si>
    <t>1025303136</t>
  </si>
  <si>
    <t>Ligges uden på rør</t>
  </si>
  <si>
    <t>1007002343</t>
  </si>
  <si>
    <t>NNN=Fortløbende nr.</t>
  </si>
  <si>
    <t>DG D4020152-001</t>
  </si>
  <si>
    <t>DG D4020042-001</t>
  </si>
  <si>
    <t>DG D4020158-001</t>
  </si>
  <si>
    <t>DG D4011341-003</t>
  </si>
  <si>
    <t>DG D4011317-001</t>
  </si>
  <si>
    <t>DG D4011339-001</t>
  </si>
  <si>
    <t>DG D4011321-001</t>
  </si>
  <si>
    <t>1007001983</t>
  </si>
  <si>
    <t>Det øverste på hver palle 01+05+09 osv....</t>
  </si>
  <si>
    <t>3-Hempaprime Multi 500         175 µm</t>
  </si>
  <si>
    <t>1012900316</t>
  </si>
  <si>
    <t>1012900496 - STB</t>
  </si>
  <si>
    <t>M12 i 10mm plade istedet for M12 møt.</t>
  </si>
  <si>
    <t>00593-24-05-NNN</t>
  </si>
  <si>
    <t>Og antal.</t>
  </si>
  <si>
    <t>4000000593-A9B10426812</t>
  </si>
  <si>
    <t>4000000593-A9B10426813</t>
  </si>
  <si>
    <t>4000000593-A9B10426816</t>
  </si>
  <si>
    <t>4000000593-A9B10426143</t>
  </si>
  <si>
    <t>4000000593-A9B10426144</t>
  </si>
  <si>
    <t>4000000593-A9B10426148</t>
  </si>
  <si>
    <t>4000000593-A9B10426150</t>
  </si>
  <si>
    <t>Målerapport på hver 4. mærkes med tusch</t>
  </si>
  <si>
    <t>00593-88992-NNN</t>
  </si>
  <si>
    <t>1007002005</t>
  </si>
  <si>
    <t>A9B10426671-002 osv.</t>
  </si>
  <si>
    <t>1009902688</t>
  </si>
  <si>
    <t>hvilket efterlader et mærke på tværs på midten )</t>
  </si>
  <si>
    <t>Hårdt stemples med NR.A9B10425312</t>
  </si>
  <si>
    <t>Hårdt stemples med NR.A9B10451501</t>
  </si>
  <si>
    <t>LaserGraveres:</t>
  </si>
  <si>
    <t>2-Hempaprime Multi 500         175 µm</t>
  </si>
  <si>
    <t>1087600005-1</t>
  </si>
  <si>
    <t>Der laves 5 ekstra til opstilliing</t>
  </si>
  <si>
    <t>A9B10230439</t>
  </si>
  <si>
    <t>1065203229</t>
  </si>
  <si>
    <t>Alle gevind der mangler efter planfræsning</t>
  </si>
  <si>
    <t>1012900495 - PS</t>
  </si>
  <si>
    <t>1081400158</t>
  </si>
  <si>
    <t>Forside slibes efter undersænk</t>
  </si>
  <si>
    <t>1001703312</t>
  </si>
  <si>
    <t>Svejsning slibes pænt</t>
  </si>
  <si>
    <t>Hver palle mærkes med varenr.7487</t>
  </si>
  <si>
    <t>Hver palle mærkes med varenr.7486</t>
  </si>
  <si>
    <t>Hver palle mærkes med varenr.7484</t>
  </si>
  <si>
    <t>Hver palle mærkes med varenr.7485</t>
  </si>
  <si>
    <t>LaserGraveres</t>
  </si>
  <si>
    <t>1056900004</t>
  </si>
  <si>
    <t>Kraftig gravering</t>
  </si>
  <si>
    <t>Pakkes efter instruktion 144 stk. strør til 48 pl</t>
  </si>
  <si>
    <t>1008900435</t>
  </si>
  <si>
    <t>Ekskl. item 3  "Kugle"</t>
  </si>
  <si>
    <t>1008900436</t>
  </si>
  <si>
    <t>Ekskl. item 4 "leje"</t>
  </si>
  <si>
    <t>Stemples A9B10426671-001</t>
  </si>
  <si>
    <t>System III (3) udv. og System IV (7A+7B) indv.</t>
  </si>
  <si>
    <t>( Bukkes med prebend,</t>
  </si>
  <si>
    <t>Tilbud nr. 2402</t>
  </si>
  <si>
    <t>1026501493</t>
  </si>
  <si>
    <t>Må ikke overleveres</t>
  </si>
  <si>
    <t>Husk afdækning af Gevind</t>
  </si>
  <si>
    <t>1073400487-2</t>
  </si>
  <si>
    <t>Prøvesamles ved buk</t>
  </si>
  <si>
    <t>1007000841</t>
  </si>
  <si>
    <t>Buk hos Ambolten</t>
  </si>
  <si>
    <t>1012400149</t>
  </si>
  <si>
    <t>Skal skæres i samme batch nr.</t>
  </si>
  <si>
    <t>1056900022</t>
  </si>
  <si>
    <t>1008900427</t>
  </si>
  <si>
    <t>Lev. ekskl. bolte og møtrikker til samling</t>
  </si>
  <si>
    <t>1081400238</t>
  </si>
  <si>
    <t>Opr. beskivelse = Hjørnehylde</t>
  </si>
  <si>
    <t>1096600012</t>
  </si>
  <si>
    <t>Valses og Krydsbukkes for at modvirke pladespændinger.</t>
  </si>
  <si>
    <t>Kontrolrapport f/hver 50 stk.</t>
  </si>
  <si>
    <t>1036700007</t>
  </si>
  <si>
    <t>U/Bejds. Svejsning slibes m. stålbørste</t>
  </si>
  <si>
    <t>1073400491-4</t>
  </si>
  <si>
    <t>Tjek 8mm bolt kan gå i</t>
  </si>
  <si>
    <t>Tilbudsnr. 103798</t>
  </si>
  <si>
    <t>1099600009</t>
  </si>
  <si>
    <t>Ingen skarpe kanter</t>
  </si>
  <si>
    <t>1014700206</t>
  </si>
  <si>
    <t>M12 igenmen rør også</t>
  </si>
  <si>
    <t>1007002142</t>
  </si>
  <si>
    <t>Bredbånd-slibes og kantfrundes</t>
  </si>
  <si>
    <t>iht FLS spec 520530 standard</t>
  </si>
  <si>
    <t>1101300002-4</t>
  </si>
  <si>
    <t>Buk: 1 ret - 1 spejlvendt</t>
  </si>
  <si>
    <t>Lock plate 5 mm S355J2</t>
  </si>
  <si>
    <t>1015102963</t>
  </si>
  <si>
    <t>Husk 3 stk. bolte og mørikker</t>
  </si>
  <si>
    <t>1014700211</t>
  </si>
  <si>
    <t>Smøres ind i olie ( WD40 )</t>
  </si>
  <si>
    <t>1000404251L</t>
  </si>
  <si>
    <t>Skal skæres på tværs af pladen.</t>
  </si>
  <si>
    <t>Kun fladder på bagside</t>
  </si>
  <si>
    <t>1001703043</t>
  </si>
  <si>
    <t>Skal til Logitrans inden buk</t>
  </si>
  <si>
    <t>1015103011</t>
  </si>
  <si>
    <t>Husk 2 stk. 1015103019</t>
  </si>
  <si>
    <t>1-Sandblæsning til SA2,5</t>
  </si>
  <si>
    <t>1007002245</t>
  </si>
  <si>
    <t>Slibes til ca.R1</t>
  </si>
  <si>
    <t>Emner til både PS og STB</t>
  </si>
  <si>
    <t>1025303090</t>
  </si>
  <si>
    <t>¤Ingen fladder</t>
  </si>
  <si>
    <t>Slibes bagside inden undersænk</t>
  </si>
  <si>
    <t>1015103061</t>
  </si>
  <si>
    <t>Husk 1015103062 - Gevind brik</t>
  </si>
  <si>
    <t>M8 laves efter svejs i pos 16</t>
  </si>
  <si>
    <t>1098900038</t>
  </si>
  <si>
    <t>inkl Kantafrunding</t>
  </si>
  <si>
    <t>Presbolte tig svejses på</t>
  </si>
  <si>
    <t>1001703329</t>
  </si>
  <si>
    <t>Prøves med topplade fra Logitrans ved svejs</t>
  </si>
  <si>
    <t>1102500019</t>
  </si>
  <si>
    <t>Pakkes 250 stk.pr.palle</t>
  </si>
  <si>
    <t>1081400252</t>
  </si>
  <si>
    <t>Stål fra EU</t>
  </si>
  <si>
    <t>1000404931L</t>
  </si>
  <si>
    <t>1000404931</t>
  </si>
  <si>
    <t>Skæres på tværs af pladen</t>
  </si>
  <si>
    <t>1001700277</t>
  </si>
  <si>
    <t>Bukkes efter de har været ved underleverandør</t>
  </si>
  <si>
    <t>Nummer graveres</t>
  </si>
  <si>
    <t>Lagtykkelserapport sendes elektronisk</t>
  </si>
  <si>
    <t>1025303091</t>
  </si>
  <si>
    <t>1025303092</t>
  </si>
  <si>
    <t>1025303093</t>
  </si>
  <si>
    <t>1025303094</t>
  </si>
  <si>
    <t>1025303095</t>
  </si>
  <si>
    <t>1025303096</t>
  </si>
  <si>
    <t>1025303097</t>
  </si>
  <si>
    <t>1012400219</t>
  </si>
  <si>
    <t>2½ tomme muffe levere ACJ</t>
  </si>
  <si>
    <t>1087600005-2</t>
  </si>
  <si>
    <t>1102500018</t>
  </si>
  <si>
    <t>Pakkes 500 stk. pr. palle</t>
  </si>
  <si>
    <t>1102500014</t>
  </si>
  <si>
    <t>1102500015</t>
  </si>
  <si>
    <t>Pakkes 250 stk. pr. palle</t>
  </si>
  <si>
    <t>1081400252-1</t>
  </si>
  <si>
    <t>1081400252-2</t>
  </si>
  <si>
    <t>Tarp bracket</t>
  </si>
  <si>
    <t>Folie pilles af</t>
  </si>
  <si>
    <t>Pakkes 4 stk.pr.pl fra AH med strør</t>
  </si>
  <si>
    <t>1007000842</t>
  </si>
  <si>
    <t>1007000844</t>
  </si>
  <si>
    <t>1007000845</t>
  </si>
  <si>
    <t>1008900428</t>
  </si>
  <si>
    <t>1008900429</t>
  </si>
  <si>
    <t>1008900430</t>
  </si>
  <si>
    <t>1008900431</t>
  </si>
  <si>
    <t>1008900432</t>
  </si>
  <si>
    <t>1008900433</t>
  </si>
  <si>
    <t>1008900434</t>
  </si>
  <si>
    <t>1017100055</t>
  </si>
  <si>
    <t>Emner skal IKKE males.</t>
  </si>
  <si>
    <t>1025303056</t>
  </si>
  <si>
    <t>1025303073 bruges hvis de skal males</t>
  </si>
  <si>
    <t>1021300078</t>
  </si>
  <si>
    <t>købes sætvis i 1021300082</t>
  </si>
  <si>
    <t>1021300077</t>
  </si>
  <si>
    <t>1026501555</t>
  </si>
  <si>
    <t>Gravering må ikke være for kraftig</t>
  </si>
  <si>
    <t>1099600011</t>
  </si>
  <si>
    <t>Seperator side.</t>
  </si>
  <si>
    <t>1007002089</t>
  </si>
  <si>
    <t xml:space="preserve">
  Alsted-Metal A/S  </t>
  </si>
  <si>
    <t xml:space="preserve">
  PolyTech A/S  </t>
  </si>
  <si>
    <t xml:space="preserve">
  Ahlsell (Sanistål) - 600205 - SKF PSMF 202625 glidebøsning A51 oliebronze med krave</t>
  </si>
  <si>
    <t xml:space="preserve">
  Dagbladet Børsen  </t>
  </si>
  <si>
    <t xml:space="preserve"> - 1293002</t>
  </si>
  <si>
    <t xml:space="preserve">
  FK Tråd - 1293002 </t>
  </si>
  <si>
    <t xml:space="preserve">
  RM RICH. MÜLLER A/S  </t>
  </si>
  <si>
    <t xml:space="preserve">
  GUBI Smedeteknik ApS  </t>
  </si>
  <si>
    <t xml:space="preserve">
  Alsted-Metal A/S  
  AH Industries  </t>
  </si>
  <si>
    <t xml:space="preserve">
  Maskinfabrikken 4 I En ApS  </t>
  </si>
  <si>
    <t xml:space="preserve">
  Anders Pedersen Maskin- &amp; Specialfabrik A/S  </t>
  </si>
  <si>
    <t xml:space="preserve">
  Matek Steel ApS  </t>
  </si>
  <si>
    <t xml:space="preserve">
  Würth Danmark  </t>
  </si>
  <si>
    <t xml:space="preserve">
  Würth Danmark  
  BC Techbic ApS  </t>
  </si>
  <si>
    <t xml:space="preserve">
  ProTech CNC  
  Matek Steel ApS  </t>
  </si>
  <si>
    <t xml:space="preserve">
  Athco-Engineering  </t>
  </si>
  <si>
    <t xml:space="preserve"> - E01800182500S</t>
  </si>
  <si>
    <t xml:space="preserve"> - Trækfjeder</t>
  </si>
  <si>
    <t xml:space="preserve">
  Sodemann Industrifjedre A/S - E01800182500S - Trækfjeder</t>
  </si>
  <si>
    <t xml:space="preserve">
  Flexi Riste  </t>
  </si>
  <si>
    <t xml:space="preserve"> - 04-815719-0150</t>
  </si>
  <si>
    <t xml:space="preserve">
  BRD. KLEE A/S - 04-815719-0150 </t>
  </si>
  <si>
    <t xml:space="preserve"> - 04-815719-0200</t>
  </si>
  <si>
    <t xml:space="preserve">
  BRD. KLEE A/S - 04-815719-0200 </t>
  </si>
  <si>
    <t xml:space="preserve"> - 784678</t>
  </si>
  <si>
    <t xml:space="preserve"> - DIN 975 gevindstang 8.8 varmgalvaniseret FZV</t>
  </si>
  <si>
    <t xml:space="preserve">
  Ahlsell (Sanistål) - 784678 - DIN 975 gevindstang 8.8 varmgalvaniseret FZV</t>
  </si>
  <si>
    <t xml:space="preserve">
  Ahlsell (Sanistål) - 323246 </t>
  </si>
  <si>
    <t xml:space="preserve"> - 4707157913003</t>
  </si>
  <si>
    <t xml:space="preserve"> - Sømløse rør S355J2H EN10210 88,9X17,5 5-7 m</t>
  </si>
  <si>
    <t xml:space="preserve">
  Lemvigh-Müller - 4707157913003 - Sømløse rør S355J2H EN10210 88,9X17,5 5-7 m</t>
  </si>
  <si>
    <t xml:space="preserve"> - 5707157913355</t>
  </si>
  <si>
    <t xml:space="preserve"> - Sømløse rør S355J2H EN10210 101,6X17,5 5-7 m</t>
  </si>
  <si>
    <t xml:space="preserve">
  Lemvigh-Müller - 5707157913355 - Sømløse rør S355J2H EN10210 101,6X17,5 5-7 m</t>
  </si>
  <si>
    <t xml:space="preserve"> - 4190604041</t>
  </si>
  <si>
    <t xml:space="preserve">
  Brødrene Kier A-S - 4190604041 </t>
  </si>
  <si>
    <t xml:space="preserve">
  Brødrene Kier A-S - 4190604041 
  Sanistål- - 542571 </t>
  </si>
  <si>
    <t xml:space="preserve">
  Ahlsell (Sanistål) - 368894 </t>
  </si>
  <si>
    <t xml:space="preserve"> - 14221</t>
  </si>
  <si>
    <t xml:space="preserve">
  Tibnor - 14221 </t>
  </si>
  <si>
    <t xml:space="preserve"> - 349068</t>
  </si>
  <si>
    <t xml:space="preserve"> - 120 x 120 x 10 x 6000MM</t>
  </si>
  <si>
    <t xml:space="preserve">
  Tibnor - 349068 - 120 x 120 x 10 x 6000MM</t>
  </si>
  <si>
    <t xml:space="preserve">
  Ahlsell (Sanistål) - 417063 </t>
  </si>
  <si>
    <t xml:space="preserve">
  Ahlsell (Sanistål) - 801456 - Varmtformet hulprofil Rektangulær S355J2H 200x120x8</t>
  </si>
  <si>
    <t xml:space="preserve">
  Ahlsell (Sanistål) - 801456 - Varmtformet hulprofil Rektangulær S355J2H 200x120x8
  Ahlsell (Sanistål) - 405985 - Varmtformet hulprofil Rektangulær S355J2H 200x120x8 FIX</t>
  </si>
  <si>
    <t xml:space="preserve"> - JS0 303</t>
  </si>
  <si>
    <t xml:space="preserve">
  Lemvigh-Müller - JS0 303 </t>
  </si>
  <si>
    <t xml:space="preserve"> - RGUP6756</t>
  </si>
  <si>
    <t xml:space="preserve"> - Syrefaste U-profiler EN 1.4571/Type 316Ti 160x65x10 mm</t>
  </si>
  <si>
    <t xml:space="preserve">
  Lemvigh-Müller - RGUP6756 - Syrefaste U-profiler EN 1.4571/Type 316Ti 160x65x10 mm</t>
  </si>
  <si>
    <t xml:space="preserve">
  Ahlsell (Sanistål) - 667089 - Bjælke HEA S275 JR</t>
  </si>
  <si>
    <t xml:space="preserve">
  Ahlsell (Sanistål) - 794867 - Bjælke IPE200 S275 JR</t>
  </si>
  <si>
    <t xml:space="preserve"> - 648246</t>
  </si>
  <si>
    <t xml:space="preserve"> - DIN 975 gevindstang syrefast A4</t>
  </si>
  <si>
    <t xml:space="preserve">
  Ahlsell (Sanistål) - 648246 - DIN 975 gevindstang syrefast A4</t>
  </si>
  <si>
    <t xml:space="preserve"> - 2702000100</t>
  </si>
  <si>
    <t xml:space="preserve">
  Dacapo - 2702000100 </t>
  </si>
  <si>
    <t xml:space="preserve">
  Dacapo - 2702000100 
  Sanistål- - 926725 </t>
  </si>
  <si>
    <t xml:space="preserve"> - RIVS2210</t>
  </si>
  <si>
    <t xml:space="preserve">
  Lemvigh-Müller - RIVS2210 </t>
  </si>
  <si>
    <t xml:space="preserve"> - 5708587187569</t>
  </si>
  <si>
    <t xml:space="preserve"> - Syrefaste stålrør EN 1.4404 ej glødede 42,4x2,00 mm</t>
  </si>
  <si>
    <t xml:space="preserve">
  Lemvigh-Müller - 5708587187569 - Syrefaste stålrør EN 1.4404 ej glødede 42,4x2,00 mm</t>
  </si>
  <si>
    <t xml:space="preserve"> - RIGP1142</t>
  </si>
  <si>
    <t xml:space="preserve"> - Syrefaste pladerør EN 1.4404 ej glødede 114,3x2,00 mm</t>
  </si>
  <si>
    <t xml:space="preserve">
  Lemvigh-Müller - RIGP1142 - Syrefaste pladerør EN 1.4404 ej glødede 114,3x2,00 mm</t>
  </si>
  <si>
    <t xml:space="preserve"> - 1313300400</t>
  </si>
  <si>
    <t xml:space="preserve">
  Dacapo - 1313300400 </t>
  </si>
  <si>
    <t xml:space="preserve"> - 1616830300</t>
  </si>
  <si>
    <t xml:space="preserve">
  Dacapo - 1616830300 </t>
  </si>
  <si>
    <t xml:space="preserve"> - 5708587201586</t>
  </si>
  <si>
    <t xml:space="preserve">
  Dacapo - 1616830300 
  Lemvigh-Müller - 5708587201586 </t>
  </si>
  <si>
    <t xml:space="preserve"> - ASF52510</t>
  </si>
  <si>
    <t xml:space="preserve"> - Aluminiumskinner flade 6060/6063 25x10 mm</t>
  </si>
  <si>
    <t xml:space="preserve">
  Lemvigh-Müller - ASF52510 - Aluminiumskinner flade 6060/6063 25x10 mm</t>
  </si>
  <si>
    <t xml:space="preserve"> - 1001935</t>
  </si>
  <si>
    <t xml:space="preserve">
  Alumeco - 1001935 </t>
  </si>
  <si>
    <t xml:space="preserve"> - 371387</t>
  </si>
  <si>
    <t xml:space="preserve"> - HULP KF S235JR EN 10219 FZV</t>
  </si>
  <si>
    <t xml:space="preserve">
  Tibnor - 371387 - HULP KF S235JR EN 10219 FZV</t>
  </si>
  <si>
    <t xml:space="preserve"> - Svejst net Ø4 50x50 RF316      2500x1250</t>
  </si>
  <si>
    <t xml:space="preserve">
  WestCoast Tråd &amp; Plader  - Svejst net Ø4 50x50 RF316      2500x1250</t>
  </si>
  <si>
    <t xml:space="preserve"> - 1370303</t>
  </si>
  <si>
    <t xml:space="preserve"> - Austroflex lamelmåtte med Alufolie</t>
  </si>
  <si>
    <t xml:space="preserve">
  Ahlsell (Sanistål) - 1370303 - Austroflex lamelmåtte med Alufolie</t>
  </si>
  <si>
    <t xml:space="preserve"> - 933100202</t>
  </si>
  <si>
    <t xml:space="preserve"> - STÅLSÆT. KL.8.8 FZB M10X20</t>
  </si>
  <si>
    <t xml:space="preserve">
  Pajo-Bolte - 933100202 - STÅLSÆT. KL.8.8 FZB M10X20</t>
  </si>
  <si>
    <t xml:space="preserve"> - 931120906</t>
  </si>
  <si>
    <t xml:space="preserve"> - SYREFAST BOLT A4 M12X90</t>
  </si>
  <si>
    <t xml:space="preserve">
  Pajo-Bolte - 931120906 - SYREFAST BOLT A4 M12X90</t>
  </si>
  <si>
    <t xml:space="preserve"> - 00844  10</t>
  </si>
  <si>
    <t xml:space="preserve"> - CYLINDERHOVEDSKRUE MED INDVENDIG SEKSKANT</t>
  </si>
  <si>
    <t xml:space="preserve">
  Würth Danmark - 00844  10 - CYLINDERHOVEDSKRUE MED INDVENDIG SEKSKANT</t>
  </si>
  <si>
    <t xml:space="preserve"> - 00844  16</t>
  </si>
  <si>
    <t xml:space="preserve">
  Würth Danmark - 00844  16 - CYLINDERHOVEDSKRUE MED INDVENDIG SEKSKANT</t>
  </si>
  <si>
    <t xml:space="preserve"> - 006001416</t>
  </si>
  <si>
    <t xml:space="preserve">
  Würth Danmark - 006001416 </t>
  </si>
  <si>
    <t xml:space="preserve"> - 7991050102</t>
  </si>
  <si>
    <t xml:space="preserve"> - INDV.6-KT. UH 8.8 FZB M5X10</t>
  </si>
  <si>
    <t xml:space="preserve">
  Pajo-Bolte - 7991050102 - INDV.6-KT. UH 8.8 FZB M5X10</t>
  </si>
  <si>
    <t xml:space="preserve"> - 0084616</t>
  </si>
  <si>
    <t xml:space="preserve">
  Würth Danmark - 0084616 </t>
  </si>
  <si>
    <t xml:space="preserve"> - 00876  20</t>
  </si>
  <si>
    <t xml:space="preserve"> - UNDERSÆNKEDE SKRUER MED INDVENDIG SEKSKANT</t>
  </si>
  <si>
    <t xml:space="preserve">
  Würth Danmark - 00876  20 - UNDERSÆNKEDE SKRUER MED INDVENDIG SEKSKANT</t>
  </si>
  <si>
    <t xml:space="preserve"> - 7380060102</t>
  </si>
  <si>
    <t xml:space="preserve"> - INDV.6-KT. BH 10.9 FZB M6X10</t>
  </si>
  <si>
    <t xml:space="preserve">
  Pajo-Bolte - 7380060102 - INDV.6-KT. BH 10.9 FZB M6X10</t>
  </si>
  <si>
    <t xml:space="preserve"> - 008506 18</t>
  </si>
  <si>
    <t xml:space="preserve">
  Würth Danmark - 008506 18 </t>
  </si>
  <si>
    <t xml:space="preserve"> - 00846 12</t>
  </si>
  <si>
    <t xml:space="preserve">
  Würth Danmark - 00846 12 - CYLINDERHOVEDSKRUE MED INDVENDIG SEKSKANT</t>
  </si>
  <si>
    <t xml:space="preserve"> - 00846 14</t>
  </si>
  <si>
    <t xml:space="preserve">
  Würth Danmark - 00846 14 </t>
  </si>
  <si>
    <t xml:space="preserve"> - 00848  10</t>
  </si>
  <si>
    <t xml:space="preserve">
  Würth Danmark - 00848  10 - CYLINDERHOVEDSKRUE MED INDVENDIG SEKSKANT</t>
  </si>
  <si>
    <t xml:space="preserve"> - 00848  12</t>
  </si>
  <si>
    <t xml:space="preserve">
  Würth Danmark - 00848  12 - CYLINDERHOVEDSKRUE MED INDVENDIG SEKSKANT</t>
  </si>
  <si>
    <t xml:space="preserve"> - 00848 20</t>
  </si>
  <si>
    <t xml:space="preserve">
  Würth Danmark - 00848 20 </t>
  </si>
  <si>
    <t xml:space="preserve"> - 00848 35</t>
  </si>
  <si>
    <t xml:space="preserve">
  Würth Danmark - 00848 35 </t>
  </si>
  <si>
    <t xml:space="preserve"> - 00848 45</t>
  </si>
  <si>
    <t xml:space="preserve">
  Würth Danmark - 00848 45 </t>
  </si>
  <si>
    <t xml:space="preserve"> - 414948 30</t>
  </si>
  <si>
    <t xml:space="preserve">
  Würth Danmark - 414948 30 - CYLINDERHOVEDSKRUE MED INDVENDIG SEKSKANT</t>
  </si>
  <si>
    <t xml:space="preserve"> - 00484  45</t>
  </si>
  <si>
    <t xml:space="preserve"> - SKRUE MED UNDERSÆNKET HOVED MED H-KRYDSKÆRV</t>
  </si>
  <si>
    <t xml:space="preserve">
  Würth Danmark - 00484  45 - SKRUE MED UNDERSÆNKET HOVED MED H-KRYDSKÆRV</t>
  </si>
  <si>
    <t xml:space="preserve"> - 89762005003</t>
  </si>
  <si>
    <t xml:space="preserve">
  Pajo-Bolte - 89762005003 </t>
  </si>
  <si>
    <t xml:space="preserve"> - 295910</t>
  </si>
  <si>
    <t xml:space="preserve"> - ØJEBOLT</t>
  </si>
  <si>
    <t xml:space="preserve">
  Würth Danmark - 295910 - ØJEBOLT</t>
  </si>
  <si>
    <t xml:space="preserve"> - 985126</t>
  </si>
  <si>
    <t xml:space="preserve"> - LÅSEMØTRIK A4-80 M12</t>
  </si>
  <si>
    <t xml:space="preserve">
  Pajo-Bolte - 985126 - LÅSEMØTRIK A4-80 M12</t>
  </si>
  <si>
    <t xml:space="preserve">
  Ahlsell (Sanistål) - 2282697 </t>
  </si>
  <si>
    <t xml:space="preserve"> - 934203</t>
  </si>
  <si>
    <t xml:space="preserve">
  Pajo-Bolte - 934203 </t>
  </si>
  <si>
    <t xml:space="preserve"> - 0401780006</t>
  </si>
  <si>
    <t xml:space="preserve"> - KILELÅSESKIVE, W.TEC-SERIEN SMAL FORM</t>
  </si>
  <si>
    <t xml:space="preserve">
  Würth Danmark - 0401780006 - KILELÅSESKIVE, W.TEC-SERIEN SMAL FORM</t>
  </si>
  <si>
    <t xml:space="preserve"> - 0401780008</t>
  </si>
  <si>
    <t xml:space="preserve">
  Würth Danmark - 0401780008 - KILELÅSESKIVE, W.TEC-SERIEN SMAL FORM</t>
  </si>
  <si>
    <t xml:space="preserve"> - 7089126</t>
  </si>
  <si>
    <t xml:space="preserve"> - PLANSKIVE HV200 A4 M12</t>
  </si>
  <si>
    <t xml:space="preserve">
  Pajo-Bolte - 7089126 - PLANSKIVE HV200 A4 M12</t>
  </si>
  <si>
    <t xml:space="preserve"> - 128A203</t>
  </si>
  <si>
    <t xml:space="preserve">
  Pajo-Bolte - 128A203 </t>
  </si>
  <si>
    <t xml:space="preserve"> - 7089203</t>
  </si>
  <si>
    <t xml:space="preserve">
  Pajo-Bolte - 7089203 </t>
  </si>
  <si>
    <t xml:space="preserve"> - 04074</t>
  </si>
  <si>
    <t xml:space="preserve">
  Würth Danmark - 04074 </t>
  </si>
  <si>
    <t xml:space="preserve"> - 900A406016</t>
  </si>
  <si>
    <t xml:space="preserve"> - Nitte A4 M6x16 (Presbolte)</t>
  </si>
  <si>
    <t xml:space="preserve">
  BC Techbic ApS - 900A406016 - Nitte A4 M6x16 (Presbolte)</t>
  </si>
  <si>
    <t xml:space="preserve"> - 900A408020</t>
  </si>
  <si>
    <t xml:space="preserve"> - Nitte A4 M8x20 (Presbolte)</t>
  </si>
  <si>
    <t xml:space="preserve">
  BC Techbic ApS - 900A408020 - Nitte A4 M8x20 (Presbolte)</t>
  </si>
  <si>
    <t xml:space="preserve"> - 900A408</t>
  </si>
  <si>
    <t xml:space="preserve"> - Nitte A4 M8 Presmøtrikke</t>
  </si>
  <si>
    <t xml:space="preserve">
  BC Techbic ApS - 900A408 - Nitte A4 M8 Presmøtrikke</t>
  </si>
  <si>
    <t xml:space="preserve"> - BSO-M5-12ZI</t>
  </si>
  <si>
    <t xml:space="preserve">
  Hans Buch - BSO-M5-12ZI </t>
  </si>
  <si>
    <t xml:space="preserve"> - 434 325 002</t>
  </si>
  <si>
    <t xml:space="preserve">
  Titgemeyer - 434 325 002 </t>
  </si>
  <si>
    <t xml:space="preserve">
  Bramo-HSI  </t>
  </si>
  <si>
    <t xml:space="preserve"> - 41-08-020-OK-NU</t>
  </si>
  <si>
    <t xml:space="preserve">
  Bramo-HSI - 41-08-020-OK-NU </t>
  </si>
  <si>
    <t xml:space="preserve"> - 093523210</t>
  </si>
  <si>
    <t xml:space="preserve"> - BLINDNITTE, ÅBEN, MED FLADT HOVED</t>
  </si>
  <si>
    <t xml:space="preserve">
  Würth Danmark - 093523210 - BLINDNITTE, ÅBEN, MED FLADT HOVED</t>
  </si>
  <si>
    <t xml:space="preserve"> - 514153210</t>
  </si>
  <si>
    <t xml:space="preserve"> - ISO 15977-L fladhoved, aluminium/forzinket stål</t>
  </si>
  <si>
    <t xml:space="preserve">
  Würth Danmark - 514153210 - ISO 15977-L fladhoved, aluminium/forzinket stål</t>
  </si>
  <si>
    <t xml:space="preserve"> - 514153212</t>
  </si>
  <si>
    <t xml:space="preserve"> - BLINDNITTE, RUNDT FLADHOVED</t>
  </si>
  <si>
    <t xml:space="preserve">
  Würth Danmark - 514153212 - BLINDNITTE, RUNDT FLADHOVED</t>
  </si>
  <si>
    <t xml:space="preserve"> - 336 223 903</t>
  </si>
  <si>
    <t xml:space="preserve">
  Titgemeyer - 336 223 903 </t>
  </si>
  <si>
    <t xml:space="preserve">
  Titgemeyer - 336 223 903 
  Emhart Harttung - N23M04C010 </t>
  </si>
  <si>
    <t xml:space="preserve"> - 339 811 903</t>
  </si>
  <si>
    <t xml:space="preserve">
  Titgemeyer - 339 811 903 </t>
  </si>
  <si>
    <t xml:space="preserve"> - 339 812 903</t>
  </si>
  <si>
    <t xml:space="preserve">
  Titgemeyer - 339 812 903 </t>
  </si>
  <si>
    <t xml:space="preserve"> - 334 462 003</t>
  </si>
  <si>
    <t xml:space="preserve"> - Small countersunk head, closed end</t>
  </si>
  <si>
    <t xml:space="preserve">
  Titgemeyer - 334 462 003 - Small countersunk head, closed end</t>
  </si>
  <si>
    <t xml:space="preserve"> - 334 194 003</t>
  </si>
  <si>
    <t xml:space="preserve"> - Small countersunk head, open end</t>
  </si>
  <si>
    <t xml:space="preserve">
  Titgemeyer - 334 194 003 - Small countersunk head, open end</t>
  </si>
  <si>
    <t xml:space="preserve"> - 10001175757</t>
  </si>
  <si>
    <t xml:space="preserve"> - Mapress RF overgang n/svejs 108mm</t>
  </si>
  <si>
    <t xml:space="preserve">
  Lemvigh-Müller - 10001175757 - Mapress RF overgang n/svejs 108mm</t>
  </si>
  <si>
    <t xml:space="preserve"> - 031964060</t>
  </si>
  <si>
    <t xml:space="preserve"> - Halsflange AISI 316L PN16 DN50/60,3</t>
  </si>
  <si>
    <t xml:space="preserve">
  Lemvigh-Müller - 031964060 - Halsflange AISI 316L PN16 DN50/60,3</t>
  </si>
  <si>
    <t xml:space="preserve"> - 032130162</t>
  </si>
  <si>
    <t xml:space="preserve"> - T-stykke, trukket, reduceret, 4404 168,3x60,3x2,0 mm</t>
  </si>
  <si>
    <t xml:space="preserve">
  Lemvigh-Müller - 032130162 - T-stykke, trukket, reduceret, 4404 168,3x60,3x2,0 mm</t>
  </si>
  <si>
    <t xml:space="preserve"> - 031785108</t>
  </si>
  <si>
    <t xml:space="preserve"> - Svejsenippel, 4404, 20Bar 1"X100mm</t>
  </si>
  <si>
    <t xml:space="preserve">
  Lemvigh-Müller - 031785108 - Svejsenippel, 4404, 20Bar 1"X100mm</t>
  </si>
  <si>
    <t xml:space="preserve"> - 10001152596</t>
  </si>
  <si>
    <t xml:space="preserve">
  Lemvigh-Müller - 10001152596 </t>
  </si>
  <si>
    <t xml:space="preserve"> - 914994</t>
  </si>
  <si>
    <t xml:space="preserve"> - Muffe BSPP syrefast - 1½"</t>
  </si>
  <si>
    <t xml:space="preserve">
  Ahlsell (Sanistål) - 914994 - Muffe BSPP syrefast - 1½"</t>
  </si>
  <si>
    <t xml:space="preserve"> - 6004-1-C</t>
  </si>
  <si>
    <t xml:space="preserve"> - 6004-ZZ N</t>
  </si>
  <si>
    <t xml:space="preserve">
  Dansk Kugleleje Center - 6004-1-C - 6004-ZZ N</t>
  </si>
  <si>
    <t xml:space="preserve"> - 630005000</t>
  </si>
  <si>
    <t xml:space="preserve"> - Svejsehængsel 30x50 mm</t>
  </si>
  <si>
    <t xml:space="preserve">
  Titgemeyer - 630005000 - Svejsehængsel 30x50 mm</t>
  </si>
  <si>
    <t xml:space="preserve"> - 1576603166R</t>
  </si>
  <si>
    <t xml:space="preserve"> - Rustfri syrefast A4 kortleddet kæde 3x16mm rulle a 100 mtr.</t>
  </si>
  <si>
    <t xml:space="preserve">
  Birger A. Handel - 1576603166R - Rustfri syrefast A4 kortleddet kæde 3x16mm rulle a 100 mtr.</t>
  </si>
  <si>
    <t xml:space="preserve"> - AF M12 M VG</t>
  </si>
  <si>
    <t xml:space="preserve"> - TYPE AF M12 MEDIUM, VG</t>
  </si>
  <si>
    <t xml:space="preserve">
  Erik Larsen &amp; Søn ApS - AF M12 M VG - TYPE AF M12 MEDIUM, VG</t>
  </si>
  <si>
    <t xml:space="preserve"> - 4059245202089</t>
  </si>
  <si>
    <t xml:space="preserve"> - Maskinfod, Model: A M24X200, D: 100, Rustfrit stål</t>
  </si>
  <si>
    <t xml:space="preserve">
  Lemvigh-Müller - 4059245202089 - Maskinfod, Model: A M24X200, D: 100, Rustfrit stål</t>
  </si>
  <si>
    <t xml:space="preserve"> - SC420-SS001</t>
  </si>
  <si>
    <t xml:space="preserve"> - Gribehage syrefast 26 mm</t>
  </si>
  <si>
    <t xml:space="preserve">
  Scandiloc - SC420-SS001 - Gribehage syrefast 26 mm</t>
  </si>
  <si>
    <t xml:space="preserve"> - SC410-SS001</t>
  </si>
  <si>
    <t xml:space="preserve"> - Spændebeslag 75-85mm 316</t>
  </si>
  <si>
    <t xml:space="preserve">
  Scandiloc - SC410-SS001 - Spændebeslag 75-85mm 316</t>
  </si>
  <si>
    <t xml:space="preserve"> - Gummi - NR ShA 55</t>
  </si>
  <si>
    <t xml:space="preserve"> - Gummi Buffer M8-48</t>
  </si>
  <si>
    <t xml:space="preserve">
  BRD. KLEE A/S - Gummi - NR ShA 55 - Gummi Buffer M8-48</t>
  </si>
  <si>
    <t xml:space="preserve"> - 1790872</t>
  </si>
  <si>
    <t xml:space="preserve"> - Svejsebøjning 1,5D syrefast svejst</t>
  </si>
  <si>
    <t xml:space="preserve">
  Ahlsell (Sanistål) - 1790872 - Svejsebøjning 1,5D syrefast svejst</t>
  </si>
  <si>
    <t xml:space="preserve">
  HAWE - E3118022000 XAS22L - Svejse nippel 22L</t>
  </si>
  <si>
    <t xml:space="preserve">
  HAWE - E3118018000 XAS18L - Svejse nippel 18L</t>
  </si>
  <si>
    <t xml:space="preserve">
  HAWE - E3119010000 XAS10S - Svejse nippel 10S</t>
  </si>
  <si>
    <t xml:space="preserve">
  HAWE - 2423060R - Stålrør Ø42x3 lgd. 580mm</t>
  </si>
  <si>
    <t xml:space="preserve">
  HAWE - 2121560R - Stålrør Ø12x1,5 lgd. 70mm</t>
  </si>
  <si>
    <t xml:space="preserve"> - 556-525</t>
  </si>
  <si>
    <t xml:space="preserve">
  RS Components A/S - 556-525 </t>
  </si>
  <si>
    <t xml:space="preserve"> - S2A3000015X2</t>
  </si>
  <si>
    <t xml:space="preserve"> - Cell EPDM - 15x2 mm med klæb 15 Shore A</t>
  </si>
  <si>
    <t xml:space="preserve">
  Aalborg Gummivarefabrik A/S - S2A3000015X2 - Cell EPDM - 15x2 mm med klæb 15 Shore A</t>
  </si>
  <si>
    <t xml:space="preserve"> - BE-8-220-125-T</t>
  </si>
  <si>
    <t xml:space="preserve">
  Sodemann Industrifjedre A/S - BE-8-220-125-T - BE-8-220-125-T</t>
  </si>
  <si>
    <t xml:space="preserve"> - DZ3832-0070</t>
  </si>
  <si>
    <t xml:space="preserve"> - Glideskinnesæt lav 700 mm/ 711 mm</t>
  </si>
  <si>
    <t xml:space="preserve">
  Hans Buch - DZ3832-0070 - Glideskinnesæt lav 700 mm/ 711 mm</t>
  </si>
  <si>
    <t xml:space="preserve"> - 33.439A</t>
  </si>
  <si>
    <t xml:space="preserve"> - Kantliste PVC/SVAMPEG.</t>
  </si>
  <si>
    <t xml:space="preserve">
  Bibus Sindby - 33.439A - Kantliste PVC/SVAMPEG.</t>
  </si>
  <si>
    <t xml:space="preserve">
  Ahlsell (Sanistål) - saninr. 412478 - Tente hjul, drejelig med bremse</t>
  </si>
  <si>
    <t xml:space="preserve">
  Ahlsell (Sanistål) - Sani nr. 783217 - Tente hjul, drejelig på plade</t>
  </si>
  <si>
    <t xml:space="preserve">
  Midtjydsk Fornikling  </t>
  </si>
  <si>
    <t xml:space="preserve">
  Zinkpower Holstebro A/S  </t>
  </si>
  <si>
    <t xml:space="preserve">
  DAI - BRUGES IKKE  </t>
  </si>
  <si>
    <t xml:space="preserve">
  Koldig Coat ApS  </t>
  </si>
  <si>
    <t xml:space="preserve">
  AH Industries  
  Matek Steel ApS  </t>
  </si>
  <si>
    <t xml:space="preserve">
  Galvano  
  Midtjydsk Fornikling  </t>
  </si>
  <si>
    <t xml:space="preserve">
  Galvano  
  Scan Bejds  </t>
  </si>
  <si>
    <t xml:space="preserve">
  Midtjydsk Fornikling  
  Galvano  </t>
  </si>
  <si>
    <t xml:space="preserve">
  DOT  
  Fyns Galvanisering A/S  </t>
  </si>
  <si>
    <t xml:space="preserve">
  DOT  
  Zinkpower Holstebro A/S  </t>
  </si>
  <si>
    <t xml:space="preserve">
  DAI - BRUGES IKKE  
  Hai  </t>
  </si>
  <si>
    <t xml:space="preserve">
  Jyllak  
  P. Schmidt Ringsted A/S  </t>
  </si>
  <si>
    <t xml:space="preserve">
  Midtjydsk Fornikling  
  Plus-Coat  </t>
  </si>
  <si>
    <t xml:space="preserve">
  Roskilde Galvanisering  </t>
  </si>
  <si>
    <t xml:space="preserve">
  Roskilde Galvanisering  
  Midtjydsk Fornikling  </t>
  </si>
  <si>
    <t xml:space="preserve">
  Es Stålindustri ApS  </t>
  </si>
  <si>
    <t xml:space="preserve">
  AH Industries A/S  </t>
  </si>
  <si>
    <t>76 96 06 72</t>
  </si>
  <si>
    <t>Carsten Kulmbach</t>
  </si>
  <si>
    <t>76</t>
  </si>
  <si>
    <t>51 40 03 57</t>
  </si>
  <si>
    <t>75 18 00 19</t>
  </si>
  <si>
    <t>76 56 26 15</t>
  </si>
  <si>
    <t>20 69 63 08</t>
  </si>
  <si>
    <t>92 92 52 52</t>
  </si>
  <si>
    <t>Marie Louise Tiufkær</t>
  </si>
  <si>
    <t>52 90 21 56</t>
  </si>
  <si>
    <t>4035 8583</t>
  </si>
  <si>
    <t>81 81 81 10</t>
  </si>
  <si>
    <t>79 16 67 59</t>
  </si>
  <si>
    <t>50 77 25 10</t>
  </si>
  <si>
    <t>Henrik Gantzel</t>
  </si>
  <si>
    <t>51 34 65 20</t>
  </si>
  <si>
    <t>61 42 25 76</t>
  </si>
  <si>
    <t>Preben Welboe</t>
  </si>
  <si>
    <t>76 96 06 77</t>
  </si>
  <si>
    <t>20 62 84 55</t>
  </si>
  <si>
    <t>27 75 82 40</t>
  </si>
  <si>
    <t>96 13 24 23</t>
  </si>
  <si>
    <t>30 66 56 44</t>
  </si>
  <si>
    <t>92 90 20 74</t>
  </si>
  <si>
    <t>60 200 105</t>
  </si>
  <si>
    <t>Kim Matthiesen</t>
  </si>
  <si>
    <t>29 17 05 13</t>
  </si>
  <si>
    <t>Kirsten Nielsen</t>
  </si>
  <si>
    <t>79 14 78 97</t>
  </si>
  <si>
    <t>30 16 66 64</t>
  </si>
  <si>
    <t>Inge Sørensen</t>
  </si>
  <si>
    <t>79 16 65 40</t>
  </si>
  <si>
    <t>30 16 67 33</t>
  </si>
  <si>
    <t>Randy Wulff Olsen</t>
  </si>
  <si>
    <t>Jenny Iseli Holm</t>
  </si>
  <si>
    <t>Mathias Rieper</t>
  </si>
  <si>
    <t>77 40 12 82</t>
  </si>
  <si>
    <t>53 65 20 75</t>
  </si>
  <si>
    <t>60 200 125</t>
  </si>
  <si>
    <t>43 86 83 20</t>
  </si>
  <si>
    <t>Sanne Wilman</t>
  </si>
  <si>
    <t>Nikolaj Nielsen</t>
  </si>
  <si>
    <t>42447177</t>
  </si>
  <si>
    <t>Emine E. Milavic</t>
  </si>
  <si>
    <t>76 32 22 53</t>
  </si>
  <si>
    <t>Kirsten Transport</t>
  </si>
  <si>
    <t>40 19 10 03</t>
  </si>
  <si>
    <t>Cliff Petersen</t>
  </si>
  <si>
    <t>4172 4103</t>
  </si>
  <si>
    <t>Flemming Just</t>
  </si>
  <si>
    <t>29 35 85 12</t>
  </si>
  <si>
    <t>Jens Berthol Hansen</t>
  </si>
  <si>
    <t>Sara Jeppesen</t>
  </si>
  <si>
    <t>39 53 70 27</t>
  </si>
  <si>
    <t>Iver Callensen</t>
  </si>
  <si>
    <t>40 75 48 87</t>
  </si>
  <si>
    <t>Jacob Kiilirich Pedersen</t>
  </si>
  <si>
    <t>54 34 02 86</t>
  </si>
  <si>
    <t>Iben Kierdsgaard</t>
  </si>
  <si>
    <t>42543636</t>
  </si>
  <si>
    <t>75420150</t>
  </si>
  <si>
    <t>24 42 29 09</t>
  </si>
  <si>
    <t>Henrik Rohde Jensen</t>
  </si>
  <si>
    <t>31 10 53 64</t>
  </si>
  <si>
    <t>Thomas Tøttrup Jensen</t>
  </si>
  <si>
    <t>61 79 66 10</t>
  </si>
  <si>
    <t>Torben Steffensen</t>
  </si>
  <si>
    <t>2721 3498</t>
  </si>
  <si>
    <t>Ronnie</t>
  </si>
  <si>
    <t>52 40 51 14</t>
  </si>
  <si>
    <t>Tonni Mikkelsen</t>
  </si>
  <si>
    <t>Christian Hacke</t>
  </si>
  <si>
    <t>6172 5299</t>
  </si>
  <si>
    <t>Martin Jagd Nielsen</t>
  </si>
  <si>
    <t>21 70 33 14</t>
  </si>
  <si>
    <t>Lars Odby From Jensen</t>
  </si>
  <si>
    <t>79 16 60 09</t>
  </si>
  <si>
    <t>Kim Schack Knudsen</t>
  </si>
  <si>
    <t>26850472</t>
  </si>
  <si>
    <t>Anita</t>
  </si>
  <si>
    <t>27123402</t>
  </si>
  <si>
    <t>Kok Yee Yang</t>
  </si>
  <si>
    <t>+65 6013 8859</t>
  </si>
  <si>
    <t>Søren Kyed Gadeberg</t>
  </si>
  <si>
    <t>30 16 66 36</t>
  </si>
  <si>
    <t>26372726</t>
  </si>
  <si>
    <t>Nikolaj Wennerwald</t>
  </si>
  <si>
    <t>30 73 44 01</t>
  </si>
  <si>
    <t>64 41 51 69</t>
  </si>
  <si>
    <t>30 35 91 64</t>
  </si>
  <si>
    <t>Birthe Eriksen</t>
  </si>
  <si>
    <t>Louise Schousboe</t>
  </si>
  <si>
    <t>Rasmus Frandsen</t>
  </si>
  <si>
    <t>23 63 95 29</t>
  </si>
  <si>
    <t>Mathias Burchardt Nielsen</t>
  </si>
  <si>
    <t>23263813</t>
  </si>
  <si>
    <t>Daniel Eenberg</t>
  </si>
  <si>
    <t>21 31 58 78</t>
  </si>
  <si>
    <t>Ricco Niewick</t>
  </si>
  <si>
    <t>Daniel Vestergaard Hansen</t>
  </si>
  <si>
    <t>20 63 05 43</t>
  </si>
  <si>
    <t>Klaus Holberg Jakobsen</t>
  </si>
  <si>
    <t>Ottman jørgensen</t>
  </si>
  <si>
    <t>66 15 88 08</t>
  </si>
  <si>
    <t>Johnny Vo</t>
  </si>
  <si>
    <t>61 80 79 92</t>
  </si>
  <si>
    <t>Søren Damsbo</t>
  </si>
  <si>
    <t>76 33 35 56</t>
  </si>
  <si>
    <t>27 10 70 35</t>
  </si>
  <si>
    <t>Rasmus Søgaard Holm</t>
  </si>
  <si>
    <t>60 14 85 30</t>
  </si>
  <si>
    <t>karina Kristensen</t>
  </si>
  <si>
    <t>71 96 10 77</t>
  </si>
  <si>
    <t>Edin Dzafic</t>
  </si>
  <si>
    <t>Steen Sloth</t>
  </si>
  <si>
    <t>Ole A.Tschierch</t>
  </si>
  <si>
    <t>60 13 45 02</t>
  </si>
  <si>
    <t>Kenneth Ladefoged Risager</t>
  </si>
  <si>
    <t>40610152</t>
  </si>
  <si>
    <t>Jesper rød</t>
  </si>
  <si>
    <t>76 59 22 01</t>
  </si>
  <si>
    <t>Maria Russ</t>
  </si>
  <si>
    <t>Frederik</t>
  </si>
  <si>
    <t>61 22 60 32</t>
  </si>
  <si>
    <t>Ole Rasmussen</t>
  </si>
  <si>
    <t>21279342</t>
  </si>
  <si>
    <t>Kasper Sav Hedegård</t>
  </si>
  <si>
    <t>54 34 14 01</t>
  </si>
  <si>
    <t>Søren Christensen</t>
  </si>
  <si>
    <t>26 30 28 18</t>
  </si>
  <si>
    <t>Lars Tandrup Tychsen</t>
  </si>
  <si>
    <t>26 18 75 26</t>
  </si>
  <si>
    <t>Nikolaj Lyst</t>
  </si>
  <si>
    <t>40 85 64 40</t>
  </si>
  <si>
    <t>Nema Rahin</t>
  </si>
  <si>
    <t>Jesper Skyttegaard</t>
  </si>
  <si>
    <t>79 14 79 31</t>
  </si>
  <si>
    <t>Martin Wollesen</t>
  </si>
  <si>
    <t>21781294</t>
  </si>
  <si>
    <t>Charlotte Wilhelmsen</t>
  </si>
  <si>
    <t>40 99 55 36</t>
  </si>
  <si>
    <t>Lisa</t>
  </si>
  <si>
    <t>50 47 20 93</t>
  </si>
  <si>
    <t>Lis Thorsen</t>
  </si>
  <si>
    <t>63618132</t>
  </si>
  <si>
    <t>Per Rosenvinge</t>
  </si>
  <si>
    <t>60 37 49 09</t>
  </si>
  <si>
    <t>Flemming Nielsen</t>
  </si>
  <si>
    <t>41 99 90 60</t>
  </si>
  <si>
    <t>Jan Pedersen</t>
  </si>
  <si>
    <t>96 13 24 36</t>
  </si>
  <si>
    <t>Johan T. Henriksen</t>
  </si>
  <si>
    <t>92 92 11 61</t>
  </si>
  <si>
    <t>Jan Kundsen</t>
  </si>
  <si>
    <t>29 27 13 44</t>
  </si>
  <si>
    <t>Lars Juhl</t>
  </si>
  <si>
    <t>22 46 55 06</t>
  </si>
  <si>
    <t>Dorte Møllegaard</t>
  </si>
  <si>
    <t>21 24 02 21</t>
  </si>
  <si>
    <t>Nick Nannberg</t>
  </si>
  <si>
    <t>20 80 97 40</t>
  </si>
  <si>
    <t>Heidi Søderkvist</t>
  </si>
  <si>
    <t>96 13 24 26</t>
  </si>
  <si>
    <t>Lasse Munk</t>
  </si>
  <si>
    <t>40 40 41 72</t>
  </si>
  <si>
    <t>Niels Christensen</t>
  </si>
  <si>
    <t>7461 3713</t>
  </si>
  <si>
    <t>Pernille Biltoft Qvick</t>
  </si>
  <si>
    <t>70 60 27 77</t>
  </si>
  <si>
    <t>Lars Hølsgaard</t>
  </si>
  <si>
    <t>6010 6152</t>
  </si>
  <si>
    <t>56 66 24 22</t>
  </si>
  <si>
    <t>Camilla Koop Nielsen</t>
  </si>
  <si>
    <t>76 88 16 75</t>
  </si>
  <si>
    <t>Maria Rohde-Madsen</t>
  </si>
  <si>
    <t>30 14 33 04</t>
  </si>
  <si>
    <t>Henrik Gjørtz</t>
  </si>
  <si>
    <t>40574523</t>
  </si>
  <si>
    <t>Henrik Søholm</t>
  </si>
  <si>
    <t>79 42 80 82</t>
  </si>
  <si>
    <t>Lotte D. Kristensen</t>
  </si>
  <si>
    <t>28 10 68 86</t>
  </si>
  <si>
    <t>tommaso briguglio</t>
  </si>
  <si>
    <t>jens</t>
  </si>
  <si>
    <t>Nichlas Thorsgaard</t>
  </si>
  <si>
    <t>31613510</t>
  </si>
  <si>
    <t>Phillip Bruce</t>
  </si>
  <si>
    <t>79 16 67 43</t>
  </si>
  <si>
    <t>+44 7717 3405 52</t>
  </si>
  <si>
    <t>Patrick Jørgensen</t>
  </si>
  <si>
    <t>60 13 59 40</t>
  </si>
  <si>
    <t>Carole Lykke Ibsen Jensen</t>
  </si>
  <si>
    <t>79 16 64 56</t>
  </si>
  <si>
    <t>25 23 77 80</t>
  </si>
  <si>
    <t>Hasse Martinsen</t>
  </si>
  <si>
    <t>76 72 02 70</t>
  </si>
  <si>
    <t>Dennis Lydiksen</t>
  </si>
  <si>
    <t>41 90 87 85</t>
  </si>
  <si>
    <t>Steffen H</t>
  </si>
  <si>
    <t>20 12 92 50</t>
  </si>
  <si>
    <t>Flemming Christensen</t>
  </si>
  <si>
    <t>3062 4889</t>
  </si>
  <si>
    <t>Benny Larsen</t>
  </si>
  <si>
    <t>2012 8629</t>
  </si>
  <si>
    <t>Kaspar Jessen Jürgensen</t>
  </si>
  <si>
    <t>29 24 61 11</t>
  </si>
  <si>
    <t>Erik Jessen Jurgensen</t>
  </si>
  <si>
    <t>2170 1888</t>
  </si>
  <si>
    <t>Torben Krog</t>
  </si>
  <si>
    <t>40 18 57 70</t>
  </si>
  <si>
    <t>Randi Bilgrav Schramm</t>
  </si>
  <si>
    <t>74 75 57 70</t>
  </si>
  <si>
    <t>Henrik Elmfelt</t>
  </si>
  <si>
    <t>96 13 24 39</t>
  </si>
  <si>
    <t>Marc Madsen</t>
  </si>
  <si>
    <t>2060 7023</t>
  </si>
  <si>
    <t>Bjarke Sørensen</t>
  </si>
  <si>
    <t>22 48 04 92</t>
  </si>
  <si>
    <t>Mickie Tan Geh Ting</t>
  </si>
  <si>
    <t>+65 6013 8867</t>
  </si>
  <si>
    <t>+65 9478 5712</t>
  </si>
  <si>
    <t>Steen Ege Østergaard</t>
  </si>
  <si>
    <t>20276350</t>
  </si>
  <si>
    <t>Kennet  Høgedal Schwartzkopf</t>
  </si>
  <si>
    <t>2917 0590</t>
  </si>
  <si>
    <t>Bent Edal Pedersen</t>
  </si>
  <si>
    <t>61 19 40 36</t>
  </si>
  <si>
    <t>Allan Henriksen</t>
  </si>
  <si>
    <t>7026 4630</t>
  </si>
  <si>
    <t>4271 4736</t>
  </si>
  <si>
    <t>Daniel Pagh</t>
  </si>
  <si>
    <t>60140265</t>
  </si>
  <si>
    <t>Peter D. Warrer</t>
  </si>
  <si>
    <t>24 92 42 68</t>
  </si>
  <si>
    <t>Jacob Terkildsen</t>
  </si>
  <si>
    <t>26853612</t>
  </si>
  <si>
    <t>Akshay Boragall</t>
  </si>
  <si>
    <t>Bent Lund Jørgsen</t>
  </si>
  <si>
    <t>3066 4466</t>
  </si>
  <si>
    <t>23 45 06 63</t>
  </si>
  <si>
    <t>Siw Borch Thomsen</t>
  </si>
  <si>
    <t>60 22 38 25</t>
  </si>
  <si>
    <t>Jonas Sybrandt</t>
  </si>
  <si>
    <t>Anders Gam</t>
  </si>
  <si>
    <t>53534252</t>
  </si>
  <si>
    <t>Charlotte Pindstofte Holm</t>
  </si>
  <si>
    <t>76 16 18 64</t>
  </si>
  <si>
    <t>27 74 14 92</t>
  </si>
  <si>
    <t>Claus Trend</t>
  </si>
  <si>
    <t>71 96 58 14</t>
  </si>
  <si>
    <t>Ionut Plamadeala</t>
  </si>
  <si>
    <t>79 16 61 42</t>
  </si>
  <si>
    <t>61 80 79 97</t>
  </si>
  <si>
    <t>Lasse Nim Jensen</t>
  </si>
  <si>
    <t>61 79 09 35</t>
  </si>
  <si>
    <t>Allan Sejer Ertner</t>
  </si>
  <si>
    <t>29243238</t>
  </si>
  <si>
    <t>Lars Sevelsted</t>
  </si>
  <si>
    <t>40937755</t>
  </si>
  <si>
    <t>Per Aagaard Jensen</t>
  </si>
  <si>
    <t>51613361</t>
  </si>
  <si>
    <t>Mathias Thomsen</t>
  </si>
  <si>
    <t>26 75 55 02</t>
  </si>
  <si>
    <t>Bjarne Holm</t>
  </si>
  <si>
    <t>6020 4977</t>
  </si>
  <si>
    <t>Néstor Bayona Acosta</t>
  </si>
  <si>
    <t>79 16 61 09</t>
  </si>
  <si>
    <t>20 76 89 47</t>
  </si>
  <si>
    <t>Simon Ottesen</t>
  </si>
  <si>
    <t>79 16 65 59</t>
  </si>
  <si>
    <t>Mara Gschnell</t>
  </si>
  <si>
    <t>79 14 78 44</t>
  </si>
  <si>
    <t>Allan Brill</t>
  </si>
  <si>
    <t>54347973</t>
  </si>
  <si>
    <t>Arly Slot Jensen</t>
  </si>
  <si>
    <t>Per Arnmark</t>
  </si>
  <si>
    <t>20 97 35 80</t>
  </si>
  <si>
    <t>4141 2445</t>
  </si>
  <si>
    <t>Rasmus Skoubo Jakobsen</t>
  </si>
  <si>
    <t>Johnny Nielsen</t>
  </si>
  <si>
    <t>40 11 12 47</t>
  </si>
  <si>
    <t>Johnny Grønne</t>
  </si>
  <si>
    <t>42205808</t>
  </si>
  <si>
    <t>Sten Knudsen</t>
  </si>
  <si>
    <t>40 48 93 03</t>
  </si>
  <si>
    <t>Thomas Damsgaard</t>
  </si>
  <si>
    <t>20 91 36 36</t>
  </si>
  <si>
    <t>Bjarne Damsgaard Jensen</t>
  </si>
  <si>
    <t>Mikkel Alsted</t>
  </si>
  <si>
    <t>60 80 38 50</t>
  </si>
  <si>
    <t>45 29 81 82 32</t>
  </si>
  <si>
    <t>20129250</t>
  </si>
  <si>
    <t>Christen L. Knudsen</t>
  </si>
  <si>
    <t>72 11 07 44</t>
  </si>
  <si>
    <t>Jørgen Thorsen</t>
  </si>
  <si>
    <t>20 86 09 13</t>
  </si>
  <si>
    <t>Leon Frank</t>
  </si>
  <si>
    <t>76 50 29 33</t>
  </si>
  <si>
    <t>21 94 40 53</t>
  </si>
  <si>
    <t>Anne Schoennemann</t>
  </si>
  <si>
    <t>42 11 64 33</t>
  </si>
  <si>
    <t>Per Ole Larsen</t>
  </si>
  <si>
    <t>72 20 14 18</t>
  </si>
  <si>
    <t>Jakob Larsen</t>
  </si>
  <si>
    <t>41 96 36 73</t>
  </si>
  <si>
    <t>Peter Bertram</t>
  </si>
  <si>
    <t>Bethina S. Hansen</t>
  </si>
  <si>
    <t>29438015</t>
  </si>
  <si>
    <t>Leif Thomsen</t>
  </si>
  <si>
    <t>7626 8670</t>
  </si>
  <si>
    <t>4038 8539</t>
  </si>
  <si>
    <t>Torben Patjens</t>
  </si>
  <si>
    <t>36 95 64 46</t>
  </si>
  <si>
    <t>Rud Kristensen</t>
  </si>
  <si>
    <t>76119769</t>
  </si>
  <si>
    <t>Jesper Bruun Monberg</t>
  </si>
  <si>
    <t>54 34 36 08</t>
  </si>
  <si>
    <t>Carl Schneider</t>
  </si>
  <si>
    <t>Viggo Mogensen</t>
  </si>
  <si>
    <t>Tina T. Bang</t>
  </si>
  <si>
    <t>Iben Andsbjerg Loft</t>
  </si>
  <si>
    <t>8793 4488</t>
  </si>
  <si>
    <t>Morten Lindegaard Pedersen</t>
  </si>
  <si>
    <t>51 28 00 33</t>
  </si>
  <si>
    <t>Flemming Holm</t>
  </si>
  <si>
    <t>8794 3035</t>
  </si>
  <si>
    <t>Henrik Thomsen</t>
  </si>
  <si>
    <t>43 86 83 43</t>
  </si>
  <si>
    <t>Anders Nissen</t>
  </si>
  <si>
    <t>30 80 15 12</t>
  </si>
  <si>
    <t>40103248</t>
  </si>
  <si>
    <t>Hans Peter Jepsen</t>
  </si>
  <si>
    <t>20 13 00 57</t>
  </si>
  <si>
    <t>Dan Jakobsen</t>
  </si>
  <si>
    <t>40 59 38 53</t>
  </si>
  <si>
    <t>Johnny Skov Nielsen</t>
  </si>
  <si>
    <t>21 60 35 13</t>
  </si>
  <si>
    <t>28 19 95 15</t>
  </si>
  <si>
    <t>Leng FanSheng</t>
  </si>
  <si>
    <t>+65 6361 0853</t>
  </si>
  <si>
    <t>+65 90 27 70 13</t>
  </si>
  <si>
    <t>Michael Rasmussen</t>
  </si>
  <si>
    <t>23 38 66 04</t>
  </si>
  <si>
    <t>Keld Soele Christensen</t>
  </si>
  <si>
    <t>22537677</t>
  </si>
  <si>
    <t>Aliona Babei</t>
  </si>
  <si>
    <t>44147001</t>
  </si>
  <si>
    <t>Brian Matthiesen</t>
  </si>
  <si>
    <t>51788797</t>
  </si>
  <si>
    <t>Connie Lange</t>
  </si>
  <si>
    <t>22 30 93 00</t>
  </si>
  <si>
    <t>Lone Külper Nielsen</t>
  </si>
  <si>
    <t>21214983</t>
  </si>
  <si>
    <t>40 81 75 60</t>
  </si>
  <si>
    <t>Martin Paysen</t>
  </si>
  <si>
    <t>20 43 37 03</t>
  </si>
  <si>
    <t>Mille Andersen</t>
  </si>
  <si>
    <t>7612 1966</t>
  </si>
  <si>
    <t>Anders Lydom</t>
  </si>
  <si>
    <t>71783220</t>
  </si>
  <si>
    <t>Nohemi Partidas</t>
  </si>
  <si>
    <t>71788003</t>
  </si>
  <si>
    <t>Cecilie Nielsen</t>
  </si>
  <si>
    <t>Anders Raabjerg Jakobsen</t>
  </si>
  <si>
    <t>63 11 77 22</t>
  </si>
  <si>
    <t>28 30 73 50</t>
  </si>
  <si>
    <t>Søren Melchior Mørk</t>
  </si>
  <si>
    <t>54 55 54 64</t>
  </si>
  <si>
    <t>3634 2716</t>
  </si>
  <si>
    <t>3031 4173</t>
  </si>
  <si>
    <t>Emma Skøtt Jensen</t>
  </si>
  <si>
    <t>54 55 22 27</t>
  </si>
  <si>
    <t>Niels Klemen Schultz</t>
  </si>
  <si>
    <t>Jakob Langendorff</t>
  </si>
  <si>
    <t>44 14 37 60</t>
  </si>
  <si>
    <t>Andrea Rybarova</t>
  </si>
  <si>
    <t>53 85 26 83</t>
  </si>
  <si>
    <t>Johnny Binger Jessen</t>
  </si>
  <si>
    <t>Mette Tellefsen Mørup</t>
  </si>
  <si>
    <t>76 88 16 78</t>
  </si>
  <si>
    <t>Jan Nygaard</t>
  </si>
  <si>
    <t>29 32 28 08</t>
  </si>
  <si>
    <t>Jan Brosbøl Jørgensen</t>
  </si>
  <si>
    <t>40 99 55 44</t>
  </si>
  <si>
    <t>Jeanette Larsen</t>
  </si>
  <si>
    <t>30 86 91 11</t>
  </si>
  <si>
    <t>Thomas Volder</t>
  </si>
  <si>
    <t>29 60 60 04</t>
  </si>
  <si>
    <t>Bjørn Møss</t>
  </si>
  <si>
    <t>31 14 55 72</t>
  </si>
  <si>
    <t>Sara Søndergaard Jørgensen</t>
  </si>
  <si>
    <t>27 23 33 69</t>
  </si>
  <si>
    <t>76 42 98 83</t>
  </si>
  <si>
    <t>Berit Falkeborg</t>
  </si>
  <si>
    <t>Robert Nielsen</t>
  </si>
  <si>
    <t>40 29 21 47</t>
  </si>
  <si>
    <t>Jes Bo Rennebod</t>
  </si>
  <si>
    <t>20 20 51 36</t>
  </si>
  <si>
    <t>61509150</t>
  </si>
  <si>
    <t>Henrik Nissen</t>
  </si>
  <si>
    <t>28 800 620</t>
  </si>
  <si>
    <t>Jens Peter Schmidt</t>
  </si>
  <si>
    <t>7515 5928</t>
  </si>
  <si>
    <t>3073 9805</t>
  </si>
  <si>
    <t>Allan L. Lyhne</t>
  </si>
  <si>
    <t>9292 3646</t>
  </si>
  <si>
    <t>Klaus Magtengaard</t>
  </si>
  <si>
    <t>39 53 74 26</t>
  </si>
  <si>
    <t>20 36 98 05</t>
  </si>
  <si>
    <t>Victor Christiansen</t>
  </si>
  <si>
    <t>75 19 11 90</t>
  </si>
  <si>
    <t>Emil Tornel Jørgensen</t>
  </si>
  <si>
    <t>Carsten Piepenbrinck</t>
  </si>
  <si>
    <t>2060 4340</t>
  </si>
  <si>
    <t>45 40 38 85 39</t>
  </si>
  <si>
    <t>Stefán Karl Smárason</t>
  </si>
  <si>
    <t>63 11 77 86</t>
  </si>
  <si>
    <t>Ronni Skov Christensen</t>
  </si>
  <si>
    <t>92 72 37 11</t>
  </si>
  <si>
    <t>Martin Simonsen</t>
  </si>
  <si>
    <t>41481046</t>
  </si>
  <si>
    <t>Lene Gavnholt Rasmussen</t>
  </si>
  <si>
    <t>96 280 202</t>
  </si>
  <si>
    <t>Anton Gubi</t>
  </si>
  <si>
    <t>24 85 81 01</t>
  </si>
  <si>
    <t>Niels Vodder</t>
  </si>
  <si>
    <t>20726974</t>
  </si>
  <si>
    <t>40 38 78 34</t>
  </si>
  <si>
    <t>Mikael Kikkenborg</t>
  </si>
  <si>
    <t>20 21 54 22</t>
  </si>
  <si>
    <t>Mads Sejrup</t>
  </si>
  <si>
    <t>75 36 53 33</t>
  </si>
  <si>
    <t>Iver Lydiksen</t>
  </si>
  <si>
    <t>29 86 86 49</t>
  </si>
  <si>
    <t>Malgorzata Baj</t>
  </si>
  <si>
    <t>+48 585 359 916</t>
  </si>
  <si>
    <t>+48 533 890 967</t>
  </si>
  <si>
    <t>Bo Jacobsen</t>
  </si>
  <si>
    <t>76 88 26 37</t>
  </si>
  <si>
    <t>60 38 38 22</t>
  </si>
  <si>
    <t>20 98 94 76</t>
  </si>
  <si>
    <t>Jens S. Foss</t>
  </si>
  <si>
    <t>92 443 617</t>
  </si>
  <si>
    <t>Christian Rosenvinge</t>
  </si>
  <si>
    <t>5155 9604</t>
  </si>
  <si>
    <t>Jan Ryssel Paulsen</t>
  </si>
  <si>
    <t>87100118</t>
  </si>
  <si>
    <t>Kenn Nyboe Haahr</t>
  </si>
  <si>
    <t>26 88 44 84</t>
  </si>
  <si>
    <t>Marianne Thomsen</t>
  </si>
  <si>
    <t>60 44 29 97</t>
  </si>
  <si>
    <t>Lars Nylander Andersen</t>
  </si>
  <si>
    <t>40 70 42 15</t>
  </si>
  <si>
    <t>Lars Haahr Larsen</t>
  </si>
  <si>
    <t>2594 6217</t>
  </si>
  <si>
    <t>Claus Jørgensen</t>
  </si>
  <si>
    <t>Per Olsen</t>
  </si>
  <si>
    <t>27 75 82 47</t>
  </si>
  <si>
    <t>Vagram Bagratunjan</t>
  </si>
  <si>
    <t>39 53 70 23</t>
  </si>
  <si>
    <t>29 81 67 22</t>
  </si>
  <si>
    <t>Mads Skovby</t>
  </si>
  <si>
    <t>Antia Enemark Wulff</t>
  </si>
  <si>
    <t>Jonna Rehhoff-Nør</t>
  </si>
  <si>
    <t>30 62 63 34</t>
  </si>
  <si>
    <t>53500771</t>
  </si>
  <si>
    <t>Sanne Lehmann</t>
  </si>
  <si>
    <t>9689 1014</t>
  </si>
  <si>
    <t>2130 9257</t>
  </si>
  <si>
    <t>Brian Vinberg</t>
  </si>
  <si>
    <t>21 32 84 21</t>
  </si>
  <si>
    <t>Arkadiusz Gruzlewski</t>
  </si>
  <si>
    <t>+48 585 359 611</t>
  </si>
  <si>
    <t>+48 537 367 137</t>
  </si>
  <si>
    <t>Jann Bischoff</t>
  </si>
  <si>
    <t>Børge Engelbreckt Nielsen</t>
  </si>
  <si>
    <t>61 33 02 49</t>
  </si>
  <si>
    <t>Jette Rasmussen</t>
  </si>
  <si>
    <t>41 99 90 50</t>
  </si>
  <si>
    <t>Palle Hye</t>
  </si>
  <si>
    <t>73 64 73 76</t>
  </si>
  <si>
    <t>Kent Jensen</t>
  </si>
  <si>
    <t>40 11 09 66</t>
  </si>
  <si>
    <t>Johnny Hamman</t>
  </si>
  <si>
    <t>3052 4422</t>
  </si>
  <si>
    <t>Line Marie Manich</t>
  </si>
  <si>
    <t>26 47 53 43</t>
  </si>
  <si>
    <t>Dennis Pennerup</t>
  </si>
  <si>
    <t>20 37 37 35</t>
  </si>
  <si>
    <t>20373735</t>
  </si>
  <si>
    <t>Thomas Møldrup</t>
  </si>
  <si>
    <t>24 99 58 01</t>
  </si>
  <si>
    <t>Keld Jensen</t>
  </si>
  <si>
    <t>21 97 46 38</t>
  </si>
  <si>
    <t>Kirsten Johannsen</t>
  </si>
  <si>
    <t>Lars Peter Hansen</t>
  </si>
  <si>
    <t>66 33 68 55</t>
  </si>
  <si>
    <t>Marcin</t>
  </si>
  <si>
    <t>Bo Mortensen</t>
  </si>
  <si>
    <t>2066 3155</t>
  </si>
  <si>
    <t>75470066</t>
  </si>
  <si>
    <t>24422909</t>
  </si>
  <si>
    <t>Christian Bech</t>
  </si>
  <si>
    <t>54 34 48 58</t>
  </si>
  <si>
    <t>61 20 84 35</t>
  </si>
  <si>
    <t>Jacob Søndergaard</t>
  </si>
  <si>
    <t>71 96 76 26</t>
  </si>
  <si>
    <t>Ole Thomsen</t>
  </si>
  <si>
    <t>75 19 54 13</t>
  </si>
  <si>
    <t>Kasper Nygaard Brywil</t>
  </si>
  <si>
    <t>29 28 12 50</t>
  </si>
  <si>
    <t>Anders Petermann</t>
  </si>
  <si>
    <t>60 70 24 09</t>
  </si>
  <si>
    <t>Kenni Svendsen</t>
  </si>
  <si>
    <t>24 45 55 21</t>
  </si>
  <si>
    <t>Karsten Lehrmann</t>
  </si>
  <si>
    <t>30 32 16 18</t>
  </si>
  <si>
    <t>Lars Wolter</t>
  </si>
  <si>
    <t>Per Jensen</t>
  </si>
  <si>
    <t>26 47 03 59</t>
  </si>
  <si>
    <t>steffen Jensen</t>
  </si>
  <si>
    <t>61 39 03 89</t>
  </si>
  <si>
    <t>Jørn Vibe Sørensen</t>
  </si>
  <si>
    <t>44 10 36 46</t>
  </si>
  <si>
    <t>Jacob Pytlich</t>
  </si>
  <si>
    <t>24 45 54 58</t>
  </si>
  <si>
    <t>Peter Hissel Jensen</t>
  </si>
  <si>
    <t>44 12 89 18</t>
  </si>
  <si>
    <t>Kevin Thygesen</t>
  </si>
  <si>
    <t>20 28 76 41</t>
  </si>
  <si>
    <t>26 88 16 26</t>
  </si>
  <si>
    <t>Jesper Sønderris Pedersen</t>
  </si>
  <si>
    <t>29 72 16 85</t>
  </si>
  <si>
    <t>Daniel Tarp</t>
  </si>
  <si>
    <t>22 71 45 64</t>
  </si>
  <si>
    <t>Jens Dreyer</t>
  </si>
  <si>
    <t>29 81 52 08</t>
  </si>
  <si>
    <t>Jens Helge Nielsen</t>
  </si>
  <si>
    <t>21 69 21 58</t>
  </si>
  <si>
    <t>Johannes Bording</t>
  </si>
  <si>
    <t>75 94 19 88</t>
  </si>
  <si>
    <t>29 25 81 69</t>
  </si>
  <si>
    <t>44128816</t>
  </si>
  <si>
    <t>Tobias Hansen</t>
  </si>
  <si>
    <t>20872022</t>
  </si>
  <si>
    <t>Eddi Nielsen</t>
  </si>
  <si>
    <t>51 18 07 45</t>
  </si>
  <si>
    <t>Jesper V. Dueholm</t>
  </si>
  <si>
    <t>22 60 77 10</t>
  </si>
  <si>
    <t>Kristian Jessen Hansen</t>
  </si>
  <si>
    <t>52 19 02 10</t>
  </si>
  <si>
    <t>Michael Nørmølle</t>
  </si>
  <si>
    <t>Thomas Dinesen</t>
  </si>
  <si>
    <t>76 88 16 37</t>
  </si>
  <si>
    <t>Matilde Ude Sørensen</t>
  </si>
  <si>
    <t>27 87 95 46</t>
  </si>
  <si>
    <t>Uffe Larsen</t>
  </si>
  <si>
    <t>72 40 74 65</t>
  </si>
  <si>
    <t>20 25 92 67</t>
  </si>
  <si>
    <t>54 55 02 01</t>
  </si>
  <si>
    <t>Rørlaser afd.</t>
  </si>
  <si>
    <t>Bjarne Søgaard</t>
  </si>
  <si>
    <t>40 80 68 70</t>
  </si>
  <si>
    <t>21 63 51 10</t>
  </si>
  <si>
    <t>Daniel Zielinski</t>
  </si>
  <si>
    <t>20 53 88 53</t>
  </si>
  <si>
    <t>20 49 56 40</t>
  </si>
  <si>
    <t>Mustafa Kheizaran</t>
  </si>
  <si>
    <t>Kasper Søndergaard</t>
  </si>
  <si>
    <t>79 16 61 45</t>
  </si>
  <si>
    <t>Tomasz Reckowski</t>
  </si>
  <si>
    <t>+48 585 359 612</t>
  </si>
  <si>
    <t>Evgeniia Staal</t>
  </si>
  <si>
    <t>79 16 66 05</t>
  </si>
  <si>
    <t>Lars Vesterskov Nielsen</t>
  </si>
  <si>
    <t>21680622</t>
  </si>
  <si>
    <t>5164 3022</t>
  </si>
  <si>
    <t>Johnni Hedegaard</t>
  </si>
  <si>
    <t>22 43 48 45</t>
  </si>
  <si>
    <t>Laura Kjemtrup</t>
  </si>
  <si>
    <t>41 33 40 64</t>
  </si>
  <si>
    <t>Claus Kjærsgaard Nielsen</t>
  </si>
  <si>
    <t>Michael Hye Nissen Krause</t>
  </si>
  <si>
    <t>93 80 71 74</t>
  </si>
  <si>
    <t>Jacob Glæsner</t>
  </si>
  <si>
    <t>79 16 66 30</t>
  </si>
  <si>
    <t>30 16 67 94</t>
  </si>
  <si>
    <t>Kjeld Nis Olesen</t>
  </si>
  <si>
    <t>79 16 65 56</t>
  </si>
  <si>
    <t>Sille Blixt Boe Pedersen</t>
  </si>
  <si>
    <t>96 77 13 47</t>
  </si>
  <si>
    <t>Jette G.Rasmussen</t>
  </si>
  <si>
    <t>40248248</t>
  </si>
  <si>
    <t>Klaus H.Rasmussen</t>
  </si>
  <si>
    <t>51726252</t>
  </si>
  <si>
    <t>Michael Madsen</t>
  </si>
  <si>
    <t>22 11 09 65</t>
  </si>
  <si>
    <t>Asger Holmsted</t>
  </si>
  <si>
    <t>2462 6003</t>
  </si>
  <si>
    <t>41 90 87 83</t>
  </si>
  <si>
    <t>Tina Holm</t>
  </si>
  <si>
    <t>2145 0435</t>
  </si>
  <si>
    <t>Tina Filsoe</t>
  </si>
  <si>
    <t>42 12 75 14</t>
  </si>
  <si>
    <t>Aleksander Nowak</t>
  </si>
  <si>
    <t>+48 585 359 266</t>
  </si>
  <si>
    <t>+48 790 486 026</t>
  </si>
  <si>
    <t>Annette G. Nickelsen</t>
  </si>
  <si>
    <t>30 22 90 45</t>
  </si>
  <si>
    <t>Casper Møller</t>
  </si>
  <si>
    <t>28 51 12 04</t>
  </si>
  <si>
    <t>Jan Willecke</t>
  </si>
  <si>
    <t>73 84 51 17</t>
  </si>
  <si>
    <t>23 64 37 62</t>
  </si>
  <si>
    <t>John</t>
  </si>
  <si>
    <t>Allan Mathiasen</t>
  </si>
  <si>
    <t>29 93 37 01</t>
  </si>
  <si>
    <t>Kim Boldsø Schmidt</t>
  </si>
  <si>
    <t>28 72 27 25</t>
  </si>
  <si>
    <t>Mikael Kristiansen</t>
  </si>
  <si>
    <t>41 95 68 96</t>
  </si>
  <si>
    <t>Keld Christensen</t>
  </si>
  <si>
    <t>Dorthe Nielsen</t>
  </si>
  <si>
    <t>93 10 26 11</t>
  </si>
  <si>
    <t>Emil Ørum Bertelsen</t>
  </si>
  <si>
    <t>60 13 28 31</t>
  </si>
  <si>
    <t>Robert Ciesinski</t>
  </si>
  <si>
    <t>+48 585 358 601</t>
  </si>
  <si>
    <t>keld moesgaard</t>
  </si>
  <si>
    <t>26 78 46 01</t>
  </si>
  <si>
    <t>Stefan Åkesson</t>
  </si>
  <si>
    <t>79 16 64 06</t>
  </si>
  <si>
    <t>22 16 78 47</t>
  </si>
  <si>
    <t>Maja Bøgh Vindbjerg</t>
  </si>
  <si>
    <t>Kåre Røntoft Østergaard</t>
  </si>
  <si>
    <t>30 22 01 71</t>
  </si>
  <si>
    <t>André Carlsen</t>
  </si>
  <si>
    <t>31 33 50 75</t>
  </si>
  <si>
    <t>Johan Bergström</t>
  </si>
  <si>
    <t>2211 4145</t>
  </si>
  <si>
    <t>Kim Haugaard</t>
  </si>
  <si>
    <t>5188 4108_x000D_</t>
  </si>
  <si>
    <t>Renata Zareba</t>
  </si>
  <si>
    <t>26 46 06 88</t>
  </si>
  <si>
    <t>Peter Thomsen</t>
  </si>
  <si>
    <t>92 99 15 94</t>
  </si>
  <si>
    <t>Kristian Nordby</t>
  </si>
  <si>
    <t>20 27 35 94</t>
  </si>
  <si>
    <t>Jakob Andersen</t>
  </si>
  <si>
    <t>22 63 09 09</t>
  </si>
  <si>
    <t>Finn Jørgensen</t>
  </si>
  <si>
    <t>Nicolai M. Havgaard</t>
  </si>
  <si>
    <t>6048 2044</t>
  </si>
  <si>
    <t>Tom Petersen</t>
  </si>
  <si>
    <t>Jens Martin Knudsen</t>
  </si>
  <si>
    <t>30 54 02 16</t>
  </si>
  <si>
    <t>Jakub Blok</t>
  </si>
  <si>
    <t>+48 537 667 927</t>
  </si>
  <si>
    <t>Klaus Maagaard</t>
  </si>
  <si>
    <t>61676109</t>
  </si>
  <si>
    <t>Katja Louise Müller</t>
  </si>
  <si>
    <t>79 14 91 61</t>
  </si>
  <si>
    <t>30 16 68 09</t>
  </si>
  <si>
    <t>Carsten Matthiesen</t>
  </si>
  <si>
    <t>28186220</t>
  </si>
  <si>
    <t>Anne K. Osberg</t>
  </si>
  <si>
    <t>Lars Kjærgaard</t>
  </si>
  <si>
    <t>25 77 01 90</t>
  </si>
  <si>
    <t>Mathias Budolph Pedersen</t>
  </si>
  <si>
    <t>79 16 63 73</t>
  </si>
  <si>
    <t>76 42 98 72</t>
  </si>
  <si>
    <t>30624206</t>
  </si>
  <si>
    <t>Mathias Lindberg Sørensen</t>
  </si>
  <si>
    <t>27 74 78 50</t>
  </si>
  <si>
    <t>Peter R. Lauridsen</t>
  </si>
  <si>
    <t>51 64 93 53</t>
  </si>
  <si>
    <t>Anders Kjærgaard Nielsen</t>
  </si>
  <si>
    <t>79 16 64 45</t>
  </si>
  <si>
    <t>Marcus Gadgaard</t>
  </si>
  <si>
    <t>2423 1196</t>
  </si>
  <si>
    <t>29 21 89 50</t>
  </si>
  <si>
    <t>Klaus Rasmusen</t>
  </si>
  <si>
    <t>51 72 62 52</t>
  </si>
  <si>
    <t>20 28 84 91</t>
  </si>
  <si>
    <t>Jacob Møller Jørgensen</t>
  </si>
  <si>
    <t>Mikkel Wilki</t>
  </si>
  <si>
    <t>4211 5019</t>
  </si>
  <si>
    <t>5173 2188</t>
  </si>
  <si>
    <t>Peter Raffenberg</t>
  </si>
  <si>
    <t>0049 56 93 98 70 187</t>
  </si>
  <si>
    <t>Jørgen N. V. Philipsen</t>
  </si>
  <si>
    <t>88 44 56 00</t>
  </si>
  <si>
    <t>Allan Mølgård</t>
  </si>
  <si>
    <t>22 74 98 35</t>
  </si>
  <si>
    <t>Jon Ernst</t>
  </si>
  <si>
    <t>55 25 27 99</t>
  </si>
  <si>
    <t>Jonas Thinnesen</t>
  </si>
  <si>
    <t>2155 7176</t>
  </si>
  <si>
    <t>retn</t>
  </si>
  <si>
    <t>Frederik Büttner</t>
  </si>
  <si>
    <t>26 27 23 88</t>
  </si>
  <si>
    <t>Free1</t>
  </si>
  <si>
    <t>D00000153 - 1127</t>
  </si>
  <si>
    <t>U1-1091500630</t>
  </si>
  <si>
    <t>U1-1091500628-3</t>
  </si>
  <si>
    <t>U1-1091500628-4</t>
  </si>
  <si>
    <t>U1-1091500628-1</t>
  </si>
  <si>
    <t>U1-1091500628-2</t>
  </si>
  <si>
    <t>U1-1091500628-6</t>
  </si>
  <si>
    <t>U1-1091500628-5</t>
  </si>
  <si>
    <t>U1-1091500632</t>
  </si>
  <si>
    <t>U1-1091500633</t>
  </si>
  <si>
    <t>U1-1091500634</t>
  </si>
  <si>
    <t>U1-1005401527</t>
  </si>
  <si>
    <t>U1-1000100454</t>
  </si>
  <si>
    <t>U1-1000100455</t>
  </si>
  <si>
    <t>1005401528</t>
  </si>
  <si>
    <t>U1-1000100453</t>
  </si>
  <si>
    <t>U1-1097402985</t>
  </si>
  <si>
    <t>U1-1015103118</t>
  </si>
  <si>
    <t>U1-1073400539</t>
  </si>
  <si>
    <t>U1-1073400540</t>
  </si>
  <si>
    <t>U1-1025303170</t>
  </si>
  <si>
    <t>U1-1025303167</t>
  </si>
  <si>
    <t>U1-1005401525</t>
  </si>
  <si>
    <t>U1-1005401524</t>
  </si>
  <si>
    <t>U1-1104500026</t>
  </si>
  <si>
    <t>U1-1097403031</t>
  </si>
  <si>
    <t>4440500151014</t>
  </si>
  <si>
    <t>BSO-M5-14ZI</t>
  </si>
  <si>
    <t>4440400151010</t>
  </si>
  <si>
    <t>BSO-M4-10ZI</t>
  </si>
  <si>
    <t>U1-1026902996</t>
  </si>
  <si>
    <t>U1-1081400254</t>
  </si>
  <si>
    <t>1012400233-1</t>
  </si>
  <si>
    <t>U1-1097402999</t>
  </si>
  <si>
    <t>U1-1061500066</t>
  </si>
  <si>
    <t>U2-1100000004</t>
  </si>
  <si>
    <t>U1-1097403032</t>
  </si>
  <si>
    <t>U1-1104500017</t>
  </si>
  <si>
    <t>U1-1104500020-1</t>
  </si>
  <si>
    <t>U1-1104500020-2</t>
  </si>
  <si>
    <t>U1-1104500019</t>
  </si>
  <si>
    <t>U1-1104500022</t>
  </si>
  <si>
    <t>U1-1104500023</t>
  </si>
  <si>
    <t>U1-1097403037</t>
  </si>
  <si>
    <t>U1-1094300077</t>
  </si>
  <si>
    <t>U1-1094300079</t>
  </si>
  <si>
    <t>U1-1094300078</t>
  </si>
  <si>
    <t>U1-1094300080</t>
  </si>
  <si>
    <t>1094300081</t>
  </si>
  <si>
    <t>1091500618-1</t>
  </si>
  <si>
    <t>U1-1004700612</t>
  </si>
  <si>
    <t>1104500029-4</t>
  </si>
  <si>
    <t>U1-1091500618</t>
  </si>
  <si>
    <t>U1-1005401537-4</t>
  </si>
  <si>
    <t>U1-1080500118</t>
  </si>
  <si>
    <t>1005401533-4</t>
  </si>
  <si>
    <t>Jysk Container Salg</t>
  </si>
  <si>
    <t>1005401537-2</t>
  </si>
  <si>
    <t>U1-1091500621-1</t>
  </si>
  <si>
    <t>U1-1080500136</t>
  </si>
  <si>
    <t>U1-1091500620-1</t>
  </si>
  <si>
    <t>U1-1091500620-2</t>
  </si>
  <si>
    <t>U1-1091500627</t>
  </si>
  <si>
    <t>U1-1091500629</t>
  </si>
  <si>
    <t>U1-1005401534</t>
  </si>
  <si>
    <t>1005401534-2</t>
  </si>
  <si>
    <t>1005401534-4</t>
  </si>
  <si>
    <t>1005401534-5</t>
  </si>
  <si>
    <t>1005401534-7</t>
  </si>
  <si>
    <t>1005401534-1</t>
  </si>
  <si>
    <t>1005401534-6</t>
  </si>
  <si>
    <t>1104500029-5</t>
  </si>
  <si>
    <t>U1-1104500030-1</t>
  </si>
  <si>
    <t>U1-1104500030-3</t>
  </si>
  <si>
    <t>1005401534-3</t>
  </si>
  <si>
    <t>1104500029-3</t>
  </si>
  <si>
    <t>U1-1097403038</t>
  </si>
  <si>
    <t>U1-1104500030-2</t>
  </si>
  <si>
    <t>U1-1091500621-3</t>
  </si>
  <si>
    <t>U1-1091500621-4</t>
  </si>
  <si>
    <t>U1-1091500621-5</t>
  </si>
  <si>
    <t>U1-1091500621-6</t>
  </si>
  <si>
    <t>U1-1091500621-10</t>
  </si>
  <si>
    <t>1104500032</t>
  </si>
  <si>
    <t>U1-1091500621-12</t>
  </si>
  <si>
    <t>U1-1091500624-1</t>
  </si>
  <si>
    <t>1104300031</t>
  </si>
  <si>
    <t>U1-1073400541</t>
  </si>
  <si>
    <t>1086400362-13</t>
  </si>
  <si>
    <t>U1-1086400362</t>
  </si>
  <si>
    <t>U2-1086400363</t>
  </si>
  <si>
    <t>1086400364-01</t>
  </si>
  <si>
    <t>U1-1094300076-01</t>
  </si>
  <si>
    <t>U2-1094300076-03</t>
  </si>
  <si>
    <t>1086400363-02</t>
  </si>
  <si>
    <t>U2-1086400364</t>
  </si>
  <si>
    <t>U1-1094300076-02</t>
  </si>
  <si>
    <t>U1-1081400253</t>
  </si>
  <si>
    <t>U1-1102500021</t>
  </si>
  <si>
    <t>1098300088</t>
  </si>
  <si>
    <t>U1-1091500619</t>
  </si>
  <si>
    <t>1091500619-1</t>
  </si>
  <si>
    <t>U1-1091500622</t>
  </si>
  <si>
    <t>U1-1091500621-8</t>
  </si>
  <si>
    <t>U1-1091500621-11</t>
  </si>
  <si>
    <t>U1-1091500626-1</t>
  </si>
  <si>
    <t>U1-1091500625-1</t>
  </si>
  <si>
    <t>U1-1091500621-7</t>
  </si>
  <si>
    <t>U1-1091500621-9</t>
  </si>
  <si>
    <t>U1-1091500623-1</t>
  </si>
  <si>
    <t>U1-1091500623-2</t>
  </si>
  <si>
    <t>1000405113-4</t>
  </si>
  <si>
    <t>1000405113-6</t>
  </si>
  <si>
    <t>1000405113-7</t>
  </si>
  <si>
    <t>1000405113-8</t>
  </si>
  <si>
    <t>1000405113-9</t>
  </si>
  <si>
    <t>1000405113-10</t>
  </si>
  <si>
    <t>1000405149-1</t>
  </si>
  <si>
    <t>1000405150-1</t>
  </si>
  <si>
    <t>1000405151</t>
  </si>
  <si>
    <t>1000405113-5</t>
  </si>
  <si>
    <t>U1-1102500020</t>
  </si>
  <si>
    <t>U1-1015103119</t>
  </si>
  <si>
    <t>U1-1104500004</t>
  </si>
  <si>
    <t>U1-1104500006</t>
  </si>
  <si>
    <t>U1-1104500007</t>
  </si>
  <si>
    <t>U1-1104500012</t>
  </si>
  <si>
    <t>U1-1104500014</t>
  </si>
  <si>
    <t>U1-1104500005</t>
  </si>
  <si>
    <t>U1-1104500008</t>
  </si>
  <si>
    <t>U1-1104500015</t>
  </si>
  <si>
    <t>U1-1104500018</t>
  </si>
  <si>
    <t>U1-1104500020-3</t>
  </si>
  <si>
    <t>U1-1104500009</t>
  </si>
  <si>
    <t>U1-1104500010</t>
  </si>
  <si>
    <t>U1-1104500011</t>
  </si>
  <si>
    <t>U1-1104500016</t>
  </si>
  <si>
    <t>U1-1104500024</t>
  </si>
  <si>
    <t>U1-1005401526</t>
  </si>
  <si>
    <t>4400500111014</t>
  </si>
  <si>
    <t>FH-M5-14ZI</t>
  </si>
  <si>
    <t>U1-1097403005</t>
  </si>
  <si>
    <t>U1-1097403006</t>
  </si>
  <si>
    <t>U1-1098300085</t>
  </si>
  <si>
    <t>Pakkes med mellemlæg</t>
  </si>
  <si>
    <t>1000402258</t>
  </si>
  <si>
    <t>OBS Bukketolerance</t>
  </si>
  <si>
    <t>Svejst på begge sider</t>
  </si>
  <si>
    <t>1001703038</t>
  </si>
  <si>
    <t>OBS BUKKETOLLERANCE</t>
  </si>
  <si>
    <t>1000100015-1L</t>
  </si>
  <si>
    <t>1000100015-2L</t>
  </si>
  <si>
    <t>1000100090L</t>
  </si>
  <si>
    <t>1000100226-1L</t>
  </si>
  <si>
    <t>1000100226-2L</t>
  </si>
  <si>
    <t>1000100239-1L</t>
  </si>
  <si>
    <t>1000100239-2L</t>
  </si>
  <si>
    <t>1000100239-3L</t>
  </si>
  <si>
    <t>1000100239-4L</t>
  </si>
  <si>
    <t>1000100240L</t>
  </si>
  <si>
    <t>1000100304-1L</t>
  </si>
  <si>
    <t>1000100304L</t>
  </si>
  <si>
    <t>1000100380-10L</t>
  </si>
  <si>
    <t>1000100380-11L</t>
  </si>
  <si>
    <t>1000100380-12L</t>
  </si>
  <si>
    <t>1000100380-13L</t>
  </si>
  <si>
    <t>1000100380-1L</t>
  </si>
  <si>
    <t>1000100380-2L</t>
  </si>
  <si>
    <t>1000100380-3L</t>
  </si>
  <si>
    <t>1000100380-4L</t>
  </si>
  <si>
    <t>1000100380-5L</t>
  </si>
  <si>
    <t>1000100380-6L</t>
  </si>
  <si>
    <t>1000100380-7L</t>
  </si>
  <si>
    <t>1000100380-8L</t>
  </si>
  <si>
    <t>1000100380-9L</t>
  </si>
  <si>
    <t>1000100382-1L</t>
  </si>
  <si>
    <t>1000100382-2L</t>
  </si>
  <si>
    <t>1000100382-3L</t>
  </si>
  <si>
    <t>1000100382-5L</t>
  </si>
  <si>
    <t>1000100382-6L</t>
  </si>
  <si>
    <t>1000100382-7L</t>
  </si>
  <si>
    <t>1000100383L</t>
  </si>
  <si>
    <t>1000100384-1L</t>
  </si>
  <si>
    <t>1000100384-2L</t>
  </si>
  <si>
    <t>1000100385-1L</t>
  </si>
  <si>
    <t>1000100385-2L</t>
  </si>
  <si>
    <t>1000100385-3L</t>
  </si>
  <si>
    <t>1000100386-1L</t>
  </si>
  <si>
    <t>1000100386-2L</t>
  </si>
  <si>
    <t>1000100386-3L</t>
  </si>
  <si>
    <t>1000100386-4L</t>
  </si>
  <si>
    <t>1000100386-5L</t>
  </si>
  <si>
    <t>1000100386-6L</t>
  </si>
  <si>
    <t>1000100386-7L</t>
  </si>
  <si>
    <t>1000100386-8L</t>
  </si>
  <si>
    <t>1000100387-1L</t>
  </si>
  <si>
    <t>1000100387-2L</t>
  </si>
  <si>
    <t>1000100387-3L</t>
  </si>
  <si>
    <t>1000100387-4L</t>
  </si>
  <si>
    <t>1000100387-5L</t>
  </si>
  <si>
    <t>1000100387-6L</t>
  </si>
  <si>
    <t>1000100388-1L</t>
  </si>
  <si>
    <t>1000100388-2L</t>
  </si>
  <si>
    <t>1000100388-3L</t>
  </si>
  <si>
    <t>1000100388-4L</t>
  </si>
  <si>
    <t>1000100388-5L</t>
  </si>
  <si>
    <t>1000100390-1L</t>
  </si>
  <si>
    <t>1000100390-2L</t>
  </si>
  <si>
    <t>1000100390-3L</t>
  </si>
  <si>
    <t>1000100390-4L</t>
  </si>
  <si>
    <t>1000100391L</t>
  </si>
  <si>
    <t>1000100392L</t>
  </si>
  <si>
    <t>1000200176L</t>
  </si>
  <si>
    <t>1000200177L</t>
  </si>
  <si>
    <t>1000200987L</t>
  </si>
  <si>
    <t>1000200988L</t>
  </si>
  <si>
    <t>1000300072L</t>
  </si>
  <si>
    <t>1000400161L</t>
  </si>
  <si>
    <t>1000400173-1L</t>
  </si>
  <si>
    <t>1000400173-2L</t>
  </si>
  <si>
    <t>1000400186-1L</t>
  </si>
  <si>
    <t>1000400186-2L</t>
  </si>
  <si>
    <t>1000400209-1L</t>
  </si>
  <si>
    <t>1000400209-2L</t>
  </si>
  <si>
    <t>1000400246L</t>
  </si>
  <si>
    <t>1000400365-1L</t>
  </si>
  <si>
    <t>1000400365-2L</t>
  </si>
  <si>
    <t>1000400430L</t>
  </si>
  <si>
    <t>1000400629-1L</t>
  </si>
  <si>
    <t>1000400629-2L</t>
  </si>
  <si>
    <t>1000400629-3L</t>
  </si>
  <si>
    <t>1000400630-1L</t>
  </si>
  <si>
    <t>1000400630-2L</t>
  </si>
  <si>
    <t>1000400630-3L</t>
  </si>
  <si>
    <t>1000400637-1L</t>
  </si>
  <si>
    <t>1000400637-2L</t>
  </si>
  <si>
    <t>1000400671L</t>
  </si>
  <si>
    <t>1000400672-1L</t>
  </si>
  <si>
    <t>1000400672-2L</t>
  </si>
  <si>
    <t>1000400672-3L</t>
  </si>
  <si>
    <t>1000400672-4L</t>
  </si>
  <si>
    <t>1000400672-5L</t>
  </si>
  <si>
    <t>1000400679-1L</t>
  </si>
  <si>
    <t>1000400679-2L</t>
  </si>
  <si>
    <t>1000400706-1L</t>
  </si>
  <si>
    <t>1000400706-2L</t>
  </si>
  <si>
    <t>1000400706-3L</t>
  </si>
  <si>
    <t>1000400706-4L</t>
  </si>
  <si>
    <t>1000400706-5L</t>
  </si>
  <si>
    <t>1000400720-1L</t>
  </si>
  <si>
    <t>1000400720-2L</t>
  </si>
  <si>
    <t>1000400768-1L</t>
  </si>
  <si>
    <t>1000400768-2L</t>
  </si>
  <si>
    <t>1000400960-1L</t>
  </si>
  <si>
    <t>1000400960-2L</t>
  </si>
  <si>
    <t>1000400970-1L</t>
  </si>
  <si>
    <t>1000400970-2L</t>
  </si>
  <si>
    <t>1000400970-3L</t>
  </si>
  <si>
    <t>1000401008-1L</t>
  </si>
  <si>
    <t>1000401008-2L</t>
  </si>
  <si>
    <t>1000401019-1L</t>
  </si>
  <si>
    <t>1000401019-2L</t>
  </si>
  <si>
    <t>1000401019-3L</t>
  </si>
  <si>
    <t>1000401019-4L</t>
  </si>
  <si>
    <t>1000401019-5L</t>
  </si>
  <si>
    <t>1000401024L</t>
  </si>
  <si>
    <t>1000401060-1L</t>
  </si>
  <si>
    <t>1000401060-2L</t>
  </si>
  <si>
    <t>1000401060-3L</t>
  </si>
  <si>
    <t>1000401060-4L</t>
  </si>
  <si>
    <t>1000401115L</t>
  </si>
  <si>
    <t>1000401121L</t>
  </si>
  <si>
    <t>1000401138L</t>
  </si>
  <si>
    <t>1000401139L</t>
  </si>
  <si>
    <t>1000401145L</t>
  </si>
  <si>
    <t>1000401151L</t>
  </si>
  <si>
    <t>1000401161-1L</t>
  </si>
  <si>
    <t>1000401161-2L</t>
  </si>
  <si>
    <t>1000401161-3L</t>
  </si>
  <si>
    <t>1000401170-1L</t>
  </si>
  <si>
    <t>1000401170-2L</t>
  </si>
  <si>
    <t>1000401176L</t>
  </si>
  <si>
    <t>1000401181-1L</t>
  </si>
  <si>
    <t>1000401181-2L</t>
  </si>
  <si>
    <t>1000401187-1L</t>
  </si>
  <si>
    <t>1000401187-2L</t>
  </si>
  <si>
    <t>1000401187-3L</t>
  </si>
  <si>
    <t>1000401187-4L</t>
  </si>
  <si>
    <t>1000401187-5L</t>
  </si>
  <si>
    <t>1000401190-1L</t>
  </si>
  <si>
    <t>1000401190-2L</t>
  </si>
  <si>
    <t>1000401191-1L</t>
  </si>
  <si>
    <t>1000401191-2L</t>
  </si>
  <si>
    <t>1000401192-1L</t>
  </si>
  <si>
    <t>1000401192-2L</t>
  </si>
  <si>
    <t>1000401198-1L</t>
  </si>
  <si>
    <t>1000401198-2L</t>
  </si>
  <si>
    <t>1000401198-3L</t>
  </si>
  <si>
    <t>1000401208-1L</t>
  </si>
  <si>
    <t>1000401208-2L</t>
  </si>
  <si>
    <t>1000401223-1L</t>
  </si>
  <si>
    <t>1000401223-2L</t>
  </si>
  <si>
    <t>1000401225L</t>
  </si>
  <si>
    <t>1000401231-1L</t>
  </si>
  <si>
    <t>1000401231-2L</t>
  </si>
  <si>
    <t>1000401239-1L</t>
  </si>
  <si>
    <t>1000401239-2L</t>
  </si>
  <si>
    <t>1000401244-1L</t>
  </si>
  <si>
    <t>1000401244-2L</t>
  </si>
  <si>
    <t>1000401247-1L</t>
  </si>
  <si>
    <t>1000401247-2L</t>
  </si>
  <si>
    <t>1000401247-3L</t>
  </si>
  <si>
    <t>1000401247-4L</t>
  </si>
  <si>
    <t>1000401247-5L</t>
  </si>
  <si>
    <t>1000401247L</t>
  </si>
  <si>
    <t>1000401250-1L</t>
  </si>
  <si>
    <t>1000401250-2L</t>
  </si>
  <si>
    <t>1000401250-3L</t>
  </si>
  <si>
    <t>1000401250-4L</t>
  </si>
  <si>
    <t>1000401250-5L</t>
  </si>
  <si>
    <t>1000401254-1L</t>
  </si>
  <si>
    <t>1000401254-2L</t>
  </si>
  <si>
    <t>1000401254-3L</t>
  </si>
  <si>
    <t>1000401254-4L</t>
  </si>
  <si>
    <t>1000401259-1L</t>
  </si>
  <si>
    <t>1000401259-2L</t>
  </si>
  <si>
    <t>1000401264L</t>
  </si>
  <si>
    <t>1000401265-1L</t>
  </si>
  <si>
    <t>1000401265-2L</t>
  </si>
  <si>
    <t>1000401270-1L</t>
  </si>
  <si>
    <t>1000401270-2L</t>
  </si>
  <si>
    <t>1000401280-1L</t>
  </si>
  <si>
    <t>1000401280-2L</t>
  </si>
  <si>
    <t>1000401280-3L</t>
  </si>
  <si>
    <t>1000401280-4L</t>
  </si>
  <si>
    <t>1000401280-5L</t>
  </si>
  <si>
    <t>1000401289-1L</t>
  </si>
  <si>
    <t>1000401289-2L</t>
  </si>
  <si>
    <t>1000401289-3L</t>
  </si>
  <si>
    <t>1000401289-4L</t>
  </si>
  <si>
    <t>1000401305L</t>
  </si>
  <si>
    <t>1000401306L</t>
  </si>
  <si>
    <t>1000401308-1L</t>
  </si>
  <si>
    <t>1000401308-2L</t>
  </si>
  <si>
    <t>1000401308-3L</t>
  </si>
  <si>
    <t>1000401317-1L</t>
  </si>
  <si>
    <t>1000401317-2L</t>
  </si>
  <si>
    <t>1000401317-3L</t>
  </si>
  <si>
    <t>1000401317-4L</t>
  </si>
  <si>
    <t>1000401317-5L</t>
  </si>
  <si>
    <t>1000401320-1L</t>
  </si>
  <si>
    <t>1000401320-2L</t>
  </si>
  <si>
    <t>1000401323-1L</t>
  </si>
  <si>
    <t>1000401323-2L</t>
  </si>
  <si>
    <t>1000401329L</t>
  </si>
  <si>
    <t>1000401338-1L</t>
  </si>
  <si>
    <t>1000401338-2L</t>
  </si>
  <si>
    <t>1000401339-1L</t>
  </si>
  <si>
    <t>1000401339-2L</t>
  </si>
  <si>
    <t>1000401340-2L</t>
  </si>
  <si>
    <t>1000401344-1L</t>
  </si>
  <si>
    <t>1000401344-2L</t>
  </si>
  <si>
    <t>1000401344L</t>
  </si>
  <si>
    <t>1000401374-1L</t>
  </si>
  <si>
    <t>1000401374-2L</t>
  </si>
  <si>
    <t>1000401384-1L</t>
  </si>
  <si>
    <t>1000401384-2L</t>
  </si>
  <si>
    <t>1000401391L</t>
  </si>
  <si>
    <t>1000401392L</t>
  </si>
  <si>
    <t>1000401393-1L</t>
  </si>
  <si>
    <t>1000401393-2L</t>
  </si>
  <si>
    <t>1000401393-3L</t>
  </si>
  <si>
    <t>1000401394-1L</t>
  </si>
  <si>
    <t>1000401394-3L</t>
  </si>
  <si>
    <t>1000401395-1L</t>
  </si>
  <si>
    <t>1000401395-2L</t>
  </si>
  <si>
    <t>1000401398-1L</t>
  </si>
  <si>
    <t>1000401398-2L</t>
  </si>
  <si>
    <t>1000401398-3L</t>
  </si>
  <si>
    <t>1000401400-1L</t>
  </si>
  <si>
    <t>1000401400-2L</t>
  </si>
  <si>
    <t>1000401400-3L</t>
  </si>
  <si>
    <t>1000401401-1L</t>
  </si>
  <si>
    <t>1000401401-2L</t>
  </si>
  <si>
    <t>1000401401-3L</t>
  </si>
  <si>
    <t>1000401402-1L</t>
  </si>
  <si>
    <t>1000401402-2L</t>
  </si>
  <si>
    <t>1000401402-3L</t>
  </si>
  <si>
    <t>1000401403-1L</t>
  </si>
  <si>
    <t>1000401403-2L</t>
  </si>
  <si>
    <t>1000401403-3L</t>
  </si>
  <si>
    <t>1000401403-4L</t>
  </si>
  <si>
    <t>1000401403-5L</t>
  </si>
  <si>
    <t>1000401403-6L</t>
  </si>
  <si>
    <t>1000401403-7L</t>
  </si>
  <si>
    <t>1000401404-1L</t>
  </si>
  <si>
    <t>1000401404-2L</t>
  </si>
  <si>
    <t>1000401404-3L</t>
  </si>
  <si>
    <t>1000401404-4L</t>
  </si>
  <si>
    <t>1000401404-5L</t>
  </si>
  <si>
    <t>1000401404-6L</t>
  </si>
  <si>
    <t>1000401404-7L</t>
  </si>
  <si>
    <t>1000401405-1L</t>
  </si>
  <si>
    <t>1000401405-2L</t>
  </si>
  <si>
    <t>1000401406-1L</t>
  </si>
  <si>
    <t>1000401406-2L</t>
  </si>
  <si>
    <t>1000401406-3L</t>
  </si>
  <si>
    <t>1000401413-1L</t>
  </si>
  <si>
    <t>1000401413-2L</t>
  </si>
  <si>
    <t>1000401414-1L</t>
  </si>
  <si>
    <t>1000401414-2L</t>
  </si>
  <si>
    <t>1000401414-3L</t>
  </si>
  <si>
    <t>1000401414-4L</t>
  </si>
  <si>
    <t>1000401414-5L</t>
  </si>
  <si>
    <t>1000401441-1L</t>
  </si>
  <si>
    <t>1000401441-2L</t>
  </si>
  <si>
    <t>1000401450-1L</t>
  </si>
  <si>
    <t>1000401450-2L</t>
  </si>
  <si>
    <t>1000401452-1L</t>
  </si>
  <si>
    <t>1000401452-2L</t>
  </si>
  <si>
    <t>1000401453-1L</t>
  </si>
  <si>
    <t>1000401453-2L</t>
  </si>
  <si>
    <t>1000401463-1L</t>
  </si>
  <si>
    <t>1000401463-2L</t>
  </si>
  <si>
    <t>1000401463-3L</t>
  </si>
  <si>
    <t>1000401469-1L</t>
  </si>
  <si>
    <t>1000401469-2L</t>
  </si>
  <si>
    <t>1000401470-1L</t>
  </si>
  <si>
    <t>1000401470-2L</t>
  </si>
  <si>
    <t>1000401470-3L</t>
  </si>
  <si>
    <t>1000401470-4L</t>
  </si>
  <si>
    <t>1000401470-5L</t>
  </si>
  <si>
    <t>1000401477-1L</t>
  </si>
  <si>
    <t>1000401477-2L</t>
  </si>
  <si>
    <t>1000401489-1L</t>
  </si>
  <si>
    <t>1000401489-2L</t>
  </si>
  <si>
    <t>1000401489-3L</t>
  </si>
  <si>
    <t>1000401489-4L</t>
  </si>
  <si>
    <t>1000401490-1L</t>
  </si>
  <si>
    <t>1000401490-2L</t>
  </si>
  <si>
    <t>1000401490L</t>
  </si>
  <si>
    <t>1000401503L</t>
  </si>
  <si>
    <t>1000401504L</t>
  </si>
  <si>
    <t>1000401505L</t>
  </si>
  <si>
    <t>1000401510-1L</t>
  </si>
  <si>
    <t>1000401510-2L</t>
  </si>
  <si>
    <t>1000401510-3L</t>
  </si>
  <si>
    <t>1000401527L</t>
  </si>
  <si>
    <t>1000401529-1L</t>
  </si>
  <si>
    <t>1000401529-2L</t>
  </si>
  <si>
    <t>1000401534L</t>
  </si>
  <si>
    <t>1000401535L</t>
  </si>
  <si>
    <t>1000401536L</t>
  </si>
  <si>
    <t>1000401543L</t>
  </si>
  <si>
    <t>1000401544L</t>
  </si>
  <si>
    <t>1000401549-1L</t>
  </si>
  <si>
    <t>1000401549-2L</t>
  </si>
  <si>
    <t>1000401567-1L</t>
  </si>
  <si>
    <t>1000401567-2L</t>
  </si>
  <si>
    <t>1000401576-1L</t>
  </si>
  <si>
    <t>1000401576-2L</t>
  </si>
  <si>
    <t>1000401576-3L</t>
  </si>
  <si>
    <t>1000401576-4L</t>
  </si>
  <si>
    <t>1000401577-1L</t>
  </si>
  <si>
    <t>1000401577-2L</t>
  </si>
  <si>
    <t>1000401577-3L</t>
  </si>
  <si>
    <t>1000401577-4L</t>
  </si>
  <si>
    <t>1000401578-1L</t>
  </si>
  <si>
    <t>1000401578-2L</t>
  </si>
  <si>
    <t>1000401578-3L</t>
  </si>
  <si>
    <t>1000401578-4L</t>
  </si>
  <si>
    <t>1000401584L</t>
  </si>
  <si>
    <t>1000401585L</t>
  </si>
  <si>
    <t>1000401591-1L</t>
  </si>
  <si>
    <t>1000401591-2L</t>
  </si>
  <si>
    <t>1000401592L</t>
  </si>
  <si>
    <t>1000401593-1L</t>
  </si>
  <si>
    <t>1000401593-2L</t>
  </si>
  <si>
    <t>1000401594L</t>
  </si>
  <si>
    <t>1000401598-1L</t>
  </si>
  <si>
    <t>1000401598-2L</t>
  </si>
  <si>
    <t>1000401611-1L</t>
  </si>
  <si>
    <t>1000401611-2L</t>
  </si>
  <si>
    <t>1000401625-1L</t>
  </si>
  <si>
    <t>1000401625-2L</t>
  </si>
  <si>
    <t>1000401626-1L</t>
  </si>
  <si>
    <t>1000401626-2L</t>
  </si>
  <si>
    <t>1000401631-1L</t>
  </si>
  <si>
    <t>1000401631-2L</t>
  </si>
  <si>
    <t>1000401631-3L</t>
  </si>
  <si>
    <t>1000401631-4L</t>
  </si>
  <si>
    <t>1000401631-5L</t>
  </si>
  <si>
    <t>1000401634-1L</t>
  </si>
  <si>
    <t>1000401634-2L</t>
  </si>
  <si>
    <t>1000401661L</t>
  </si>
  <si>
    <t>1000401666-1L</t>
  </si>
  <si>
    <t>1000401666-2L</t>
  </si>
  <si>
    <t>1000401667-1L</t>
  </si>
  <si>
    <t>1000401667-2L</t>
  </si>
  <si>
    <t>1000401686-1L</t>
  </si>
  <si>
    <t>1000401686-2L</t>
  </si>
  <si>
    <t>1000401686-3L</t>
  </si>
  <si>
    <t>1000401686-4L</t>
  </si>
  <si>
    <t>1000401686-5L</t>
  </si>
  <si>
    <t>1000401686-6L</t>
  </si>
  <si>
    <t>1000401691L</t>
  </si>
  <si>
    <t>1000401692-1L</t>
  </si>
  <si>
    <t>1000401692-2L</t>
  </si>
  <si>
    <t>1000401692-3L</t>
  </si>
  <si>
    <t>1000401692-4L</t>
  </si>
  <si>
    <t>1000401692-5L</t>
  </si>
  <si>
    <t>1000401705-1L</t>
  </si>
  <si>
    <t>1000401705-2L</t>
  </si>
  <si>
    <t>1000401705-3L</t>
  </si>
  <si>
    <t>1000401739-1L</t>
  </si>
  <si>
    <t>1000401739-2L</t>
  </si>
  <si>
    <t>1000401739-3L</t>
  </si>
  <si>
    <t>1000401757-1L</t>
  </si>
  <si>
    <t>1000401757-2L</t>
  </si>
  <si>
    <t>1000401788L</t>
  </si>
  <si>
    <t>1000401807L</t>
  </si>
  <si>
    <t>1000401818L</t>
  </si>
  <si>
    <t>1000401845-1L</t>
  </si>
  <si>
    <t>1000401845-2L</t>
  </si>
  <si>
    <t>1000401845-3L</t>
  </si>
  <si>
    <t>1000401845-4L</t>
  </si>
  <si>
    <t>1000401845-5L</t>
  </si>
  <si>
    <t>1000401848-1L</t>
  </si>
  <si>
    <t>1000401848-2L</t>
  </si>
  <si>
    <t>1000401863-1L</t>
  </si>
  <si>
    <t>1000401863-2L</t>
  </si>
  <si>
    <t>1000401883-1L</t>
  </si>
  <si>
    <t>1000401883-2L</t>
  </si>
  <si>
    <t>1000401883-3L</t>
  </si>
  <si>
    <t>1000401883-4L</t>
  </si>
  <si>
    <t>1000401883-5L</t>
  </si>
  <si>
    <t>1000401883-6L</t>
  </si>
  <si>
    <t>1000401883-7L</t>
  </si>
  <si>
    <t>1000401885-1L</t>
  </si>
  <si>
    <t>1000401885-2L</t>
  </si>
  <si>
    <t>1000401885-3L</t>
  </si>
  <si>
    <t>1000401885-4L</t>
  </si>
  <si>
    <t>1000401885-5L</t>
  </si>
  <si>
    <t>1000401885-6L</t>
  </si>
  <si>
    <t>1000401885-7L</t>
  </si>
  <si>
    <t>1000401886-1L</t>
  </si>
  <si>
    <t>1000401886-2L</t>
  </si>
  <si>
    <t>1000401886-3L</t>
  </si>
  <si>
    <t>1000401886-4L</t>
  </si>
  <si>
    <t>1000401886-5L</t>
  </si>
  <si>
    <t>1000401886-6L</t>
  </si>
  <si>
    <t>1000401886-7L</t>
  </si>
  <si>
    <t>1000401887-1L</t>
  </si>
  <si>
    <t>1000401887-2L</t>
  </si>
  <si>
    <t>1000401899-1L</t>
  </si>
  <si>
    <t>1000401899-2L</t>
  </si>
  <si>
    <t>1000401900L</t>
  </si>
  <si>
    <t>1000401922-1L</t>
  </si>
  <si>
    <t>1000401922-2L</t>
  </si>
  <si>
    <t>1000401922-3L</t>
  </si>
  <si>
    <t>1000401933-1L</t>
  </si>
  <si>
    <t>1000401933-2L</t>
  </si>
  <si>
    <t>1000401933-3L</t>
  </si>
  <si>
    <t>1000401933-4L</t>
  </si>
  <si>
    <t>1000401933-5L</t>
  </si>
  <si>
    <t>1000401955-1L</t>
  </si>
  <si>
    <t>1000401955-2L</t>
  </si>
  <si>
    <t>1000401955-3L</t>
  </si>
  <si>
    <t>1000401955-4L</t>
  </si>
  <si>
    <t>1000401955-5L</t>
  </si>
  <si>
    <t>1000401955-6L</t>
  </si>
  <si>
    <t>1000401981-1L</t>
  </si>
  <si>
    <t>1000401981-2L</t>
  </si>
  <si>
    <t>1000401981-3L</t>
  </si>
  <si>
    <t>1000401986L</t>
  </si>
  <si>
    <t>1000402065-1L</t>
  </si>
  <si>
    <t>1000402065-2L</t>
  </si>
  <si>
    <t>1000402065-3L</t>
  </si>
  <si>
    <t>1000402065-4L</t>
  </si>
  <si>
    <t>1000402065-5L</t>
  </si>
  <si>
    <t>1000402065-6L</t>
  </si>
  <si>
    <t>1000402065-7L</t>
  </si>
  <si>
    <t>1000402066-1L</t>
  </si>
  <si>
    <t>1000402066-2L</t>
  </si>
  <si>
    <t>1000402066-3L</t>
  </si>
  <si>
    <t>1000402066-4L</t>
  </si>
  <si>
    <t>1000402066-5L</t>
  </si>
  <si>
    <t>1000402066-6L</t>
  </si>
  <si>
    <t>1000402066-7L</t>
  </si>
  <si>
    <t>1000402067-1L</t>
  </si>
  <si>
    <t>1000402067-2L</t>
  </si>
  <si>
    <t>1000402067-3L</t>
  </si>
  <si>
    <t>1000402068-1L</t>
  </si>
  <si>
    <t>1000402068-2L</t>
  </si>
  <si>
    <t>1000402069-1L</t>
  </si>
  <si>
    <t>1000402069-2L</t>
  </si>
  <si>
    <t>1000402069-3L</t>
  </si>
  <si>
    <t>1000402070-1L</t>
  </si>
  <si>
    <t>1000402070-2L</t>
  </si>
  <si>
    <t>1000402070-3L</t>
  </si>
  <si>
    <t>1000402070-4L</t>
  </si>
  <si>
    <t>1000402071L</t>
  </si>
  <si>
    <t>1000402072L</t>
  </si>
  <si>
    <t>1000402073L</t>
  </si>
  <si>
    <t>1000402083L</t>
  </si>
  <si>
    <t>1000402084L</t>
  </si>
  <si>
    <t>1000402085L</t>
  </si>
  <si>
    <t>1000402086L</t>
  </si>
  <si>
    <t>1000402087L</t>
  </si>
  <si>
    <t>1000402088L</t>
  </si>
  <si>
    <t>1000402089L</t>
  </si>
  <si>
    <t>1000402090L</t>
  </si>
  <si>
    <t>1000402091L</t>
  </si>
  <si>
    <t>1000402092L</t>
  </si>
  <si>
    <t>1000402093L</t>
  </si>
  <si>
    <t>1000402094L</t>
  </si>
  <si>
    <t>1000402095L</t>
  </si>
  <si>
    <t>1000402096L</t>
  </si>
  <si>
    <t>1000402097L</t>
  </si>
  <si>
    <t>1000402098L</t>
  </si>
  <si>
    <t>1000402099L</t>
  </si>
  <si>
    <t>1000402100L</t>
  </si>
  <si>
    <t>1000402101L</t>
  </si>
  <si>
    <t>1000402102L</t>
  </si>
  <si>
    <t>1000402103L</t>
  </si>
  <si>
    <t>1000402104L</t>
  </si>
  <si>
    <t>1000402107L</t>
  </si>
  <si>
    <t>1000402108L</t>
  </si>
  <si>
    <t>1000402109L</t>
  </si>
  <si>
    <t>1000402119-1L</t>
  </si>
  <si>
    <t>1000402119-2L</t>
  </si>
  <si>
    <t>1000402120-1L</t>
  </si>
  <si>
    <t>1000402120-2L</t>
  </si>
  <si>
    <t>1000402136L</t>
  </si>
  <si>
    <t>1000402203L</t>
  </si>
  <si>
    <t>1000402278-1L</t>
  </si>
  <si>
    <t>1000402278-2L</t>
  </si>
  <si>
    <t>1000402278-3L</t>
  </si>
  <si>
    <t>1000402278-4L</t>
  </si>
  <si>
    <t>1000402308-1L</t>
  </si>
  <si>
    <t>1000402308-2L</t>
  </si>
  <si>
    <t>1000402308-3L</t>
  </si>
  <si>
    <t>1000402308-4L</t>
  </si>
  <si>
    <t>1000402338-1L</t>
  </si>
  <si>
    <t>1000402338-2L</t>
  </si>
  <si>
    <t>1000402338-3L</t>
  </si>
  <si>
    <t>1000402338-4L</t>
  </si>
  <si>
    <t>1000402339-1L</t>
  </si>
  <si>
    <t>1000402339-2L</t>
  </si>
  <si>
    <t>1000402339-3L</t>
  </si>
  <si>
    <t>1000402339-4L</t>
  </si>
  <si>
    <t>1000402433-1L</t>
  </si>
  <si>
    <t>1000402433-2L</t>
  </si>
  <si>
    <t>1000402435-1L</t>
  </si>
  <si>
    <t>1000402435-2L</t>
  </si>
  <si>
    <t>1000402437-1L</t>
  </si>
  <si>
    <t>1000402437-2L</t>
  </si>
  <si>
    <t>1000402437-3L</t>
  </si>
  <si>
    <t>1000402437-4L</t>
  </si>
  <si>
    <t>1000402439-1L</t>
  </si>
  <si>
    <t>1000402439-2L</t>
  </si>
  <si>
    <t>1000402439-3L</t>
  </si>
  <si>
    <t>1000402439-4L</t>
  </si>
  <si>
    <t>1000402439-5L</t>
  </si>
  <si>
    <t>1000402439-6L</t>
  </si>
  <si>
    <t>1000402439-7L</t>
  </si>
  <si>
    <t>1000402518L</t>
  </si>
  <si>
    <t>1000402583-1L</t>
  </si>
  <si>
    <t>1000402583-2L</t>
  </si>
  <si>
    <t>1000402608-1L</t>
  </si>
  <si>
    <t>1000402608-2L</t>
  </si>
  <si>
    <t>1000402608-3L</t>
  </si>
  <si>
    <t>1000402608-4L</t>
  </si>
  <si>
    <t>1000402609-1L</t>
  </si>
  <si>
    <t>1000402609-2L</t>
  </si>
  <si>
    <t>1000402609-3L</t>
  </si>
  <si>
    <t>1000402609-4L</t>
  </si>
  <si>
    <t>1000402611-1L</t>
  </si>
  <si>
    <t>1000402611-2L</t>
  </si>
  <si>
    <t>1000402611-3L</t>
  </si>
  <si>
    <t>1000402611-4L</t>
  </si>
  <si>
    <t>1000402613-1L</t>
  </si>
  <si>
    <t>1000402613-2L</t>
  </si>
  <si>
    <t>1000402751-1L</t>
  </si>
  <si>
    <t>1000402751-2L</t>
  </si>
  <si>
    <t>1000402751-3L</t>
  </si>
  <si>
    <t>1000402751-4L</t>
  </si>
  <si>
    <t>1000402763-1L</t>
  </si>
  <si>
    <t>1000402763-2L</t>
  </si>
  <si>
    <t>1000402781-1L</t>
  </si>
  <si>
    <t>1000402781-2L</t>
  </si>
  <si>
    <t>1000402781-3L</t>
  </si>
  <si>
    <t>1000402781-4L</t>
  </si>
  <si>
    <t>1000402782-1L</t>
  </si>
  <si>
    <t>1000402782-2L</t>
  </si>
  <si>
    <t>1000402782-3L</t>
  </si>
  <si>
    <t>1000402782-4L</t>
  </si>
  <si>
    <t>1000402809L</t>
  </si>
  <si>
    <t>1000402821L</t>
  </si>
  <si>
    <t>1000402878-1L</t>
  </si>
  <si>
    <t>1000402878-2L</t>
  </si>
  <si>
    <t>1000403071L</t>
  </si>
  <si>
    <t>1000403080L</t>
  </si>
  <si>
    <t>1000403221L</t>
  </si>
  <si>
    <t>1000403388L</t>
  </si>
  <si>
    <t>1000403559L</t>
  </si>
  <si>
    <t>1000403560L</t>
  </si>
  <si>
    <t>1000403561L</t>
  </si>
  <si>
    <t>1000403663L</t>
  </si>
  <si>
    <t>1000403664L</t>
  </si>
  <si>
    <t>1000404034L</t>
  </si>
  <si>
    <t>1000404109L</t>
  </si>
  <si>
    <t>1000404151-1L</t>
  </si>
  <si>
    <t>1000404151-2L</t>
  </si>
  <si>
    <t>1000404152L</t>
  </si>
  <si>
    <t>1000404379L</t>
  </si>
  <si>
    <t>1000404380L</t>
  </si>
  <si>
    <t>1000404482-1L</t>
  </si>
  <si>
    <t>1000404482-2L</t>
  </si>
  <si>
    <t>1000404483L</t>
  </si>
  <si>
    <t>1000404756-10L</t>
  </si>
  <si>
    <t>1000404756-13L</t>
  </si>
  <si>
    <t>1000404756-6L</t>
  </si>
  <si>
    <t>1000404756-7L</t>
  </si>
  <si>
    <t>1000404756-8L</t>
  </si>
  <si>
    <t>1000404756-9L</t>
  </si>
  <si>
    <t>1000405147L</t>
  </si>
  <si>
    <t>1000405176-1L</t>
  </si>
  <si>
    <t>1000405176-2L</t>
  </si>
  <si>
    <t>1000405176-3L</t>
  </si>
  <si>
    <t>1000405180L</t>
  </si>
  <si>
    <t>1000405228L</t>
  </si>
  <si>
    <t>1000405229L</t>
  </si>
  <si>
    <t>1000405235-2L</t>
  </si>
  <si>
    <t>1000405235-3L</t>
  </si>
  <si>
    <t>1000405235-4L</t>
  </si>
  <si>
    <t>1000500034L</t>
  </si>
  <si>
    <t>1000500036L</t>
  </si>
  <si>
    <t>1000500040L</t>
  </si>
  <si>
    <t>1000500042L</t>
  </si>
  <si>
    <t>1000500043L</t>
  </si>
  <si>
    <t>1000500046L</t>
  </si>
  <si>
    <t>1000500049L</t>
  </si>
  <si>
    <t>1000500149L</t>
  </si>
  <si>
    <t>1000500150L</t>
  </si>
  <si>
    <t>1000500151L</t>
  </si>
  <si>
    <t>1000500152L</t>
  </si>
  <si>
    <t>1000500153L</t>
  </si>
  <si>
    <t>1000500154L</t>
  </si>
  <si>
    <t>1000500155L</t>
  </si>
  <si>
    <t>1000500156L</t>
  </si>
  <si>
    <t>1000500157L</t>
  </si>
  <si>
    <t>1000500158L</t>
  </si>
  <si>
    <t>1000500159L</t>
  </si>
  <si>
    <t>1000500160L</t>
  </si>
  <si>
    <t>1000500190L</t>
  </si>
  <si>
    <t>1000500193L</t>
  </si>
  <si>
    <t>1000500207L</t>
  </si>
  <si>
    <t>1000500234L</t>
  </si>
  <si>
    <t>1000500263L</t>
  </si>
  <si>
    <t>1000500268L</t>
  </si>
  <si>
    <t>1000500269L</t>
  </si>
  <si>
    <t>1000500271L</t>
  </si>
  <si>
    <t>1000500272L</t>
  </si>
  <si>
    <t>1000500273L</t>
  </si>
  <si>
    <t>1000500274L</t>
  </si>
  <si>
    <t>1000500275L</t>
  </si>
  <si>
    <t>1000500276L</t>
  </si>
  <si>
    <t>1000500277L</t>
  </si>
  <si>
    <t>1000500278L</t>
  </si>
  <si>
    <t>1000500279L</t>
  </si>
  <si>
    <t>1000500280L</t>
  </si>
  <si>
    <t>1000500293L</t>
  </si>
  <si>
    <t>1000500294L</t>
  </si>
  <si>
    <t>1000500295L</t>
  </si>
  <si>
    <t>1000500296L</t>
  </si>
  <si>
    <t>1000500310L</t>
  </si>
  <si>
    <t>1000500315L</t>
  </si>
  <si>
    <t>1000500316L</t>
  </si>
  <si>
    <t>1000500317L</t>
  </si>
  <si>
    <t>1000500323-1L</t>
  </si>
  <si>
    <t>1000500323-2L</t>
  </si>
  <si>
    <t>1000500324L</t>
  </si>
  <si>
    <t>1000500325L</t>
  </si>
  <si>
    <t>1000500331L</t>
  </si>
  <si>
    <t>1000500332L</t>
  </si>
  <si>
    <t>1000500334L</t>
  </si>
  <si>
    <t>1000500338L</t>
  </si>
  <si>
    <t>1000500339L</t>
  </si>
  <si>
    <t>1000500340L</t>
  </si>
  <si>
    <t>1000500344L</t>
  </si>
  <si>
    <t>1000500345L</t>
  </si>
  <si>
    <t>1000500349L</t>
  </si>
  <si>
    <t>1000500350L</t>
  </si>
  <si>
    <t>1000500351L</t>
  </si>
  <si>
    <t>1000500353L</t>
  </si>
  <si>
    <t>1000500357L</t>
  </si>
  <si>
    <t>1000500358L</t>
  </si>
  <si>
    <t>1000500359L</t>
  </si>
  <si>
    <t>1000500360L</t>
  </si>
  <si>
    <t>1000500361L</t>
  </si>
  <si>
    <t>1000500362L</t>
  </si>
  <si>
    <t>1000500363L</t>
  </si>
  <si>
    <t>1000500364L</t>
  </si>
  <si>
    <t>1000500366L</t>
  </si>
  <si>
    <t>1000500367L</t>
  </si>
  <si>
    <t>1000500368L</t>
  </si>
  <si>
    <t>1000500370L</t>
  </si>
  <si>
    <t>1000500371L</t>
  </si>
  <si>
    <t>1000500372L</t>
  </si>
  <si>
    <t>1000500373L</t>
  </si>
  <si>
    <t>1000500375L</t>
  </si>
  <si>
    <t>1000500377L</t>
  </si>
  <si>
    <t>1000500382-10L</t>
  </si>
  <si>
    <t>1000500382-11L</t>
  </si>
  <si>
    <t>1000500382-12L</t>
  </si>
  <si>
    <t>1000500382-13L</t>
  </si>
  <si>
    <t>1000500382-14L</t>
  </si>
  <si>
    <t>1000500382-15L</t>
  </si>
  <si>
    <t>1000500382-16L</t>
  </si>
  <si>
    <t>1000500382-17L</t>
  </si>
  <si>
    <t>1000500382-18L</t>
  </si>
  <si>
    <t>1000500382-19L</t>
  </si>
  <si>
    <t>1000500382-1L</t>
  </si>
  <si>
    <t>1000500382-20L</t>
  </si>
  <si>
    <t>1000500382-21L</t>
  </si>
  <si>
    <t>1000500382-22L</t>
  </si>
  <si>
    <t>1000500382-23L</t>
  </si>
  <si>
    <t>1000500382-24L</t>
  </si>
  <si>
    <t>1000500382-25L</t>
  </si>
  <si>
    <t>1000500382-26L</t>
  </si>
  <si>
    <t>1000500382-27L</t>
  </si>
  <si>
    <t>1000500382-29L</t>
  </si>
  <si>
    <t>1000500382-2L</t>
  </si>
  <si>
    <t>1000500382-30L</t>
  </si>
  <si>
    <t>1000500382-31L</t>
  </si>
  <si>
    <t>1000500382-32L</t>
  </si>
  <si>
    <t>1000500382-33L</t>
  </si>
  <si>
    <t>1000500382-34L</t>
  </si>
  <si>
    <t>1000500382-35L</t>
  </si>
  <si>
    <t>1000500382-36L</t>
  </si>
  <si>
    <t>1000500382-37L</t>
  </si>
  <si>
    <t>1000500382-38L</t>
  </si>
  <si>
    <t>1000500382-39L</t>
  </si>
  <si>
    <t>1000500382-3L</t>
  </si>
  <si>
    <t>1000500382-40L</t>
  </si>
  <si>
    <t>1000500382-41L</t>
  </si>
  <si>
    <t>1000500382-42L</t>
  </si>
  <si>
    <t>1000500382-44L</t>
  </si>
  <si>
    <t>1000500382-45L</t>
  </si>
  <si>
    <t>1000500382-46L</t>
  </si>
  <si>
    <t>1000500382-47L</t>
  </si>
  <si>
    <t>1000500382-48L</t>
  </si>
  <si>
    <t>1000500382-49L</t>
  </si>
  <si>
    <t>1000500382-4L</t>
  </si>
  <si>
    <t>1000500382-50L</t>
  </si>
  <si>
    <t>1000500382-51L</t>
  </si>
  <si>
    <t>1000500382-52L</t>
  </si>
  <si>
    <t>1000500382-53L</t>
  </si>
  <si>
    <t>1000500382-54L</t>
  </si>
  <si>
    <t>1000500382-55L</t>
  </si>
  <si>
    <t>1000500382-56L</t>
  </si>
  <si>
    <t>1000500382-57L</t>
  </si>
  <si>
    <t>1000500382-58L</t>
  </si>
  <si>
    <t>1000500382-59L</t>
  </si>
  <si>
    <t>1000500382-5L</t>
  </si>
  <si>
    <t>1000500382-60L</t>
  </si>
  <si>
    <t>1000500382-61L</t>
  </si>
  <si>
    <t>1000500382-62L</t>
  </si>
  <si>
    <t>1000500382-63L</t>
  </si>
  <si>
    <t>1000500382-64L</t>
  </si>
  <si>
    <t>1000500382-65L</t>
  </si>
  <si>
    <t>1000500382-66L</t>
  </si>
  <si>
    <t>1000500382-67L</t>
  </si>
  <si>
    <t>1000500382-68L</t>
  </si>
  <si>
    <t>1000500382-69L</t>
  </si>
  <si>
    <t>1000500382-6L</t>
  </si>
  <si>
    <t>1000500382-7L</t>
  </si>
  <si>
    <t>1000500382-8L</t>
  </si>
  <si>
    <t>1000500382-9L</t>
  </si>
  <si>
    <t>1000500382L</t>
  </si>
  <si>
    <t>1000500394L</t>
  </si>
  <si>
    <t>1000500395L</t>
  </si>
  <si>
    <t>1000500396L</t>
  </si>
  <si>
    <t>1000500397L</t>
  </si>
  <si>
    <t>1000500398L</t>
  </si>
  <si>
    <t>1000500406L</t>
  </si>
  <si>
    <t>1000500407L</t>
  </si>
  <si>
    <t>1000500412L</t>
  </si>
  <si>
    <t>1000500413L</t>
  </si>
  <si>
    <t>1000500414L</t>
  </si>
  <si>
    <t>1000500415L</t>
  </si>
  <si>
    <t>1000500418L</t>
  </si>
  <si>
    <t>1000500427L</t>
  </si>
  <si>
    <t>1000500428L</t>
  </si>
  <si>
    <t>1000500440L</t>
  </si>
  <si>
    <t>1000500441L</t>
  </si>
  <si>
    <t>1000500445L</t>
  </si>
  <si>
    <t>1000500453L</t>
  </si>
  <si>
    <t>1000500460L</t>
  </si>
  <si>
    <t>1000500461L</t>
  </si>
  <si>
    <t>1000500462L</t>
  </si>
  <si>
    <t>1000500463L</t>
  </si>
  <si>
    <t>1000500633L</t>
  </si>
  <si>
    <t>1000500645L</t>
  </si>
  <si>
    <t>1000500649L</t>
  </si>
  <si>
    <t>1000500663L</t>
  </si>
  <si>
    <t>1000500667L</t>
  </si>
  <si>
    <t>1000500675L</t>
  </si>
  <si>
    <t>1000500685L</t>
  </si>
  <si>
    <t>1000500691L</t>
  </si>
  <si>
    <t>1000500708L</t>
  </si>
  <si>
    <t>1000500709L</t>
  </si>
  <si>
    <t>1000500716L</t>
  </si>
  <si>
    <t>1000500728L</t>
  </si>
  <si>
    <t>1000500732L</t>
  </si>
  <si>
    <t>1000500752L</t>
  </si>
  <si>
    <t>1000500753L</t>
  </si>
  <si>
    <t>1000500754L</t>
  </si>
  <si>
    <t>1000500762L</t>
  </si>
  <si>
    <t>1000500775L</t>
  </si>
  <si>
    <t>1000500776L</t>
  </si>
  <si>
    <t>1000500781L</t>
  </si>
  <si>
    <t>1000500782L</t>
  </si>
  <si>
    <t>1000500785L</t>
  </si>
  <si>
    <t>1000500786L</t>
  </si>
  <si>
    <t>1000500787L</t>
  </si>
  <si>
    <t>1000500788L</t>
  </si>
  <si>
    <t>1000500799L</t>
  </si>
  <si>
    <t>1000500800L</t>
  </si>
  <si>
    <t>1000500803L</t>
  </si>
  <si>
    <t>1000500806L</t>
  </si>
  <si>
    <t>1000500807L</t>
  </si>
  <si>
    <t>1000500820L</t>
  </si>
  <si>
    <t>1000500821L</t>
  </si>
  <si>
    <t>1000500828L</t>
  </si>
  <si>
    <t>1000500833L</t>
  </si>
  <si>
    <t>1000500834L</t>
  </si>
  <si>
    <t>1000500835L</t>
  </si>
  <si>
    <t>1000600232-2L</t>
  </si>
  <si>
    <t>1000600234-1L</t>
  </si>
  <si>
    <t>1000600234-2L</t>
  </si>
  <si>
    <t>1000600362L</t>
  </si>
  <si>
    <t>1000600363L</t>
  </si>
  <si>
    <t>1000600374L</t>
  </si>
  <si>
    <t>1000600377L</t>
  </si>
  <si>
    <t>1000600378-2L</t>
  </si>
  <si>
    <t>1000600386L</t>
  </si>
  <si>
    <t>1000600387L</t>
  </si>
  <si>
    <t>1000800036L</t>
  </si>
  <si>
    <t>1000800037L</t>
  </si>
  <si>
    <t>1000800038L</t>
  </si>
  <si>
    <t>1000800199L</t>
  </si>
  <si>
    <t>1000800200L</t>
  </si>
  <si>
    <t>1000800201L</t>
  </si>
  <si>
    <t>1000800202L</t>
  </si>
  <si>
    <t>1000800203L</t>
  </si>
  <si>
    <t>1000800204L</t>
  </si>
  <si>
    <t>1000800205L</t>
  </si>
  <si>
    <t>1000800217-1L</t>
  </si>
  <si>
    <t>1000800217-2L</t>
  </si>
  <si>
    <t>1000800218-1L</t>
  </si>
  <si>
    <t>1000800218-2L</t>
  </si>
  <si>
    <t>1000800219-1L</t>
  </si>
  <si>
    <t>1000800219-2L</t>
  </si>
  <si>
    <t>1000800220-1L</t>
  </si>
  <si>
    <t>1000800220-2L</t>
  </si>
  <si>
    <t>1000800222L</t>
  </si>
  <si>
    <t>1000800247L</t>
  </si>
  <si>
    <t>1000902175L</t>
  </si>
  <si>
    <t>1000902418L</t>
  </si>
  <si>
    <t>1000902419L</t>
  </si>
  <si>
    <t>1000902420L</t>
  </si>
  <si>
    <t>1000902421L</t>
  </si>
  <si>
    <t>1000902422L</t>
  </si>
  <si>
    <t>1000902424L</t>
  </si>
  <si>
    <t>1000902425L</t>
  </si>
  <si>
    <t>1000902426L</t>
  </si>
  <si>
    <t>1000902427L</t>
  </si>
  <si>
    <t>1000902428L</t>
  </si>
  <si>
    <t>1000902429L</t>
  </si>
  <si>
    <t>1000902430L</t>
  </si>
  <si>
    <t>1000902431L</t>
  </si>
  <si>
    <t>1000902432L</t>
  </si>
  <si>
    <t>1000902433L</t>
  </si>
  <si>
    <t>1000902434L</t>
  </si>
  <si>
    <t>1000902435L</t>
  </si>
  <si>
    <t>1000902436L</t>
  </si>
  <si>
    <t>1000902437L</t>
  </si>
  <si>
    <t>1000902438L</t>
  </si>
  <si>
    <t>1000902439L</t>
  </si>
  <si>
    <t>1000902440L</t>
  </si>
  <si>
    <t>1000902441L</t>
  </si>
  <si>
    <t>1000902442L</t>
  </si>
  <si>
    <t>1000902443L</t>
  </si>
  <si>
    <t>1000902444L</t>
  </si>
  <si>
    <t>1000902445L</t>
  </si>
  <si>
    <t>1000902446L</t>
  </si>
  <si>
    <t>1000902447L</t>
  </si>
  <si>
    <t>1000902449-1L</t>
  </si>
  <si>
    <t>1000902454-1L</t>
  </si>
  <si>
    <t>1000902454-2L</t>
  </si>
  <si>
    <t>1000902454-3L</t>
  </si>
  <si>
    <t>1000902454-4L</t>
  </si>
  <si>
    <t>1000902458-19L</t>
  </si>
  <si>
    <t>1000902458-70L</t>
  </si>
  <si>
    <t>1000902459-1L</t>
  </si>
  <si>
    <t>1000902459-2L</t>
  </si>
  <si>
    <t>1000902461-1L</t>
  </si>
  <si>
    <t>1000902461-2L</t>
  </si>
  <si>
    <t>1000902461-3L</t>
  </si>
  <si>
    <t>1000902461-4L</t>
  </si>
  <si>
    <t>1000902461-5L</t>
  </si>
  <si>
    <t>1000902461-6L</t>
  </si>
  <si>
    <t>1000902461-7L</t>
  </si>
  <si>
    <t>1000902475L</t>
  </si>
  <si>
    <t>1000902487L</t>
  </si>
  <si>
    <t>1000902518L</t>
  </si>
  <si>
    <t>1000902529-1L</t>
  </si>
  <si>
    <t>1000902529-2L</t>
  </si>
  <si>
    <t>1000902529-3L</t>
  </si>
  <si>
    <t>1000902529-4L</t>
  </si>
  <si>
    <t>1000902529-5L</t>
  </si>
  <si>
    <t>1000902529-6L</t>
  </si>
  <si>
    <t>1000902529-7L</t>
  </si>
  <si>
    <t>1000902529-8L</t>
  </si>
  <si>
    <t>1000902529-9L</t>
  </si>
  <si>
    <t>1000902530-1L</t>
  </si>
  <si>
    <t>1000902530-2L</t>
  </si>
  <si>
    <t>1000902531-1L</t>
  </si>
  <si>
    <t>1000902531-2L</t>
  </si>
  <si>
    <t>1000902531-3L</t>
  </si>
  <si>
    <t>1000902532-1L</t>
  </si>
  <si>
    <t>1000902532-2L</t>
  </si>
  <si>
    <t>1000902532-3L</t>
  </si>
  <si>
    <t>1000902532-4L</t>
  </si>
  <si>
    <t>1000902532-5L</t>
  </si>
  <si>
    <t>1000902532-6L</t>
  </si>
  <si>
    <t>1000902533L</t>
  </si>
  <si>
    <t>1000902534-1L</t>
  </si>
  <si>
    <t>1000902534-2L</t>
  </si>
  <si>
    <t>1000902535-1L</t>
  </si>
  <si>
    <t>1000902535-2L</t>
  </si>
  <si>
    <t>1000902535-3L</t>
  </si>
  <si>
    <t>1000902535-4L</t>
  </si>
  <si>
    <t>1000902535-5L</t>
  </si>
  <si>
    <t>1000902540-1L</t>
  </si>
  <si>
    <t>1000902540-2L</t>
  </si>
  <si>
    <t>1000902540-3L</t>
  </si>
  <si>
    <t>1000902543-1L</t>
  </si>
  <si>
    <t>1000902543-2L</t>
  </si>
  <si>
    <t>1000902543-3L</t>
  </si>
  <si>
    <t>1000902543-4L</t>
  </si>
  <si>
    <t>1000902543-5L</t>
  </si>
  <si>
    <t>1000902544L</t>
  </si>
  <si>
    <t>1000902545-1L</t>
  </si>
  <si>
    <t>1000902545-2L</t>
  </si>
  <si>
    <t>1000902545-3L</t>
  </si>
  <si>
    <t>1000902545-4L</t>
  </si>
  <si>
    <t>1000902545-5L</t>
  </si>
  <si>
    <t>1000902545-6L</t>
  </si>
  <si>
    <t>1000902545-7L</t>
  </si>
  <si>
    <t>1000902546-1L</t>
  </si>
  <si>
    <t>1000902546-2L</t>
  </si>
  <si>
    <t>1000902546-3L</t>
  </si>
  <si>
    <t>1000902547-1L</t>
  </si>
  <si>
    <t>1000902547-2L</t>
  </si>
  <si>
    <t>1000902547-3L</t>
  </si>
  <si>
    <t>1000902547-4L</t>
  </si>
  <si>
    <t>1000902547-5L</t>
  </si>
  <si>
    <t>1000902547-6L</t>
  </si>
  <si>
    <t>1000902547-7L</t>
  </si>
  <si>
    <t>1000902548-10L</t>
  </si>
  <si>
    <t>1000902548-1L</t>
  </si>
  <si>
    <t>1000902548-2L</t>
  </si>
  <si>
    <t>1000902548-3L</t>
  </si>
  <si>
    <t>1000902548-4L</t>
  </si>
  <si>
    <t>1000902548-5L</t>
  </si>
  <si>
    <t>1000902548-6L</t>
  </si>
  <si>
    <t>1000902548-7L</t>
  </si>
  <si>
    <t>1000902548-8L</t>
  </si>
  <si>
    <t>1000902548-9L</t>
  </si>
  <si>
    <t>1000902549-1L</t>
  </si>
  <si>
    <t>1000902549-2L</t>
  </si>
  <si>
    <t>1000902549-3L</t>
  </si>
  <si>
    <t>1000902549-4L</t>
  </si>
  <si>
    <t>1000902550-1L</t>
  </si>
  <si>
    <t>1000902550-2L</t>
  </si>
  <si>
    <t>1000902550-3L</t>
  </si>
  <si>
    <t>1000902550-4L</t>
  </si>
  <si>
    <t>1000902550-5L</t>
  </si>
  <si>
    <t>1000902550-6L</t>
  </si>
  <si>
    <t>1000902550-7L</t>
  </si>
  <si>
    <t>1000902550-8L</t>
  </si>
  <si>
    <t>1000902551-1L</t>
  </si>
  <si>
    <t>1000902551-2L</t>
  </si>
  <si>
    <t>1000500464-1L</t>
  </si>
  <si>
    <t>1000500464-2L</t>
  </si>
  <si>
    <t>1000500464-3L</t>
  </si>
  <si>
    <t>1000500465L</t>
  </si>
  <si>
    <t>1000500466L</t>
  </si>
  <si>
    <t>1000500467L</t>
  </si>
  <si>
    <t>1000500470L</t>
  </si>
  <si>
    <t>1000500471L</t>
  </si>
  <si>
    <t>1000500472L</t>
  </si>
  <si>
    <t>1000500473L</t>
  </si>
  <si>
    <t>1000500475L</t>
  </si>
  <si>
    <t>1000500478-1L</t>
  </si>
  <si>
    <t>1000500479L</t>
  </si>
  <si>
    <t>1000500480L</t>
  </si>
  <si>
    <t>1000500481L</t>
  </si>
  <si>
    <t>1000500482L</t>
  </si>
  <si>
    <t>1000500483L</t>
  </si>
  <si>
    <t>1000500484L</t>
  </si>
  <si>
    <t>1000500485L</t>
  </si>
  <si>
    <t>1000500486L</t>
  </si>
  <si>
    <t>1000500487L</t>
  </si>
  <si>
    <t>1000500489L</t>
  </si>
  <si>
    <t>1000500492-1L</t>
  </si>
  <si>
    <t>1000500492-2L</t>
  </si>
  <si>
    <t>1000500492-3L</t>
  </si>
  <si>
    <t>1000500494-1L</t>
  </si>
  <si>
    <t>1000500494-2L</t>
  </si>
  <si>
    <t>1000500494-3L</t>
  </si>
  <si>
    <t>1000500494-4L</t>
  </si>
  <si>
    <t>1000500494-5L</t>
  </si>
  <si>
    <t>1000500497L</t>
  </si>
  <si>
    <t>1000500498L</t>
  </si>
  <si>
    <t>1000500509L</t>
  </si>
  <si>
    <t>1000500511L</t>
  </si>
  <si>
    <t>1000500512L</t>
  </si>
  <si>
    <t>1000500524L</t>
  </si>
  <si>
    <t>1000500525L</t>
  </si>
  <si>
    <t>1000500526L</t>
  </si>
  <si>
    <t>1000500527L</t>
  </si>
  <si>
    <t>1000500528L</t>
  </si>
  <si>
    <t>1000500529L</t>
  </si>
  <si>
    <t>1000500530L</t>
  </si>
  <si>
    <t>1000500531L</t>
  </si>
  <si>
    <t>1000500532L</t>
  </si>
  <si>
    <t>1000500533L</t>
  </si>
  <si>
    <t>1000500535L</t>
  </si>
  <si>
    <t>1000500536L</t>
  </si>
  <si>
    <t>1000500537L</t>
  </si>
  <si>
    <t>1000500538L</t>
  </si>
  <si>
    <t>1000500541L</t>
  </si>
  <si>
    <t>1000500545L</t>
  </si>
  <si>
    <t>1000500547L</t>
  </si>
  <si>
    <t>1000500548L</t>
  </si>
  <si>
    <t>1000500555L</t>
  </si>
  <si>
    <t>1000500562L</t>
  </si>
  <si>
    <t>1000500564L</t>
  </si>
  <si>
    <t>1000500568L</t>
  </si>
  <si>
    <t>1000500569L</t>
  </si>
  <si>
    <t>1000500576L</t>
  </si>
  <si>
    <t>1000500579L</t>
  </si>
  <si>
    <t>1000500602L</t>
  </si>
  <si>
    <t>1000500603L</t>
  </si>
  <si>
    <t>1000500605L</t>
  </si>
  <si>
    <t>1000500611L</t>
  </si>
  <si>
    <t>1000500612L</t>
  </si>
  <si>
    <t>1000500613L</t>
  </si>
  <si>
    <t>1000500614L</t>
  </si>
  <si>
    <t>1000500619L</t>
  </si>
  <si>
    <t>1000500626L</t>
  </si>
  <si>
    <t>1000500627L</t>
  </si>
  <si>
    <t>1000500628L</t>
  </si>
  <si>
    <t>1000500629L</t>
  </si>
  <si>
    <t>1000500630L</t>
  </si>
  <si>
    <t>1000500631L</t>
  </si>
  <si>
    <t>1000902688L</t>
  </si>
  <si>
    <t>1000902691-1L</t>
  </si>
  <si>
    <t>1000902691-2L</t>
  </si>
  <si>
    <t>1000902691-3L</t>
  </si>
  <si>
    <t>1000902692-1L</t>
  </si>
  <si>
    <t>1000902692-2L</t>
  </si>
  <si>
    <t>1000902692-3L</t>
  </si>
  <si>
    <t>1000902692-4L</t>
  </si>
  <si>
    <t>1000902692-5L</t>
  </si>
  <si>
    <t>1000902692-6L</t>
  </si>
  <si>
    <t>1000902695L</t>
  </si>
  <si>
    <t>1000902696L</t>
  </si>
  <si>
    <t>1000902707-1L</t>
  </si>
  <si>
    <t>1000902707-2L</t>
  </si>
  <si>
    <t>1000902707-3L</t>
  </si>
  <si>
    <t>1000902709-1L</t>
  </si>
  <si>
    <t>1000902709-2L</t>
  </si>
  <si>
    <t>1000902709-3L</t>
  </si>
  <si>
    <t>1000902734-1L</t>
  </si>
  <si>
    <t>1000902734-2L</t>
  </si>
  <si>
    <t>1000902734-3L</t>
  </si>
  <si>
    <t>1000902734-4L</t>
  </si>
  <si>
    <t>1000902734-5L</t>
  </si>
  <si>
    <t>1000902735-1L</t>
  </si>
  <si>
    <t>1000902735-2L</t>
  </si>
  <si>
    <t>1000902735-3L</t>
  </si>
  <si>
    <t>1000902736L</t>
  </si>
  <si>
    <t>1000902737-1L</t>
  </si>
  <si>
    <t>1000902737-2L</t>
  </si>
  <si>
    <t>1000902737-3L</t>
  </si>
  <si>
    <t>1000902737-4L</t>
  </si>
  <si>
    <t>1000902737-5L</t>
  </si>
  <si>
    <t>1000902737-6L</t>
  </si>
  <si>
    <t>1000902737-7L</t>
  </si>
  <si>
    <t>1000902737L</t>
  </si>
  <si>
    <t>1000902741-1L</t>
  </si>
  <si>
    <t>1000902741-2L</t>
  </si>
  <si>
    <t>1000902741-3L</t>
  </si>
  <si>
    <t>1000902741-4L</t>
  </si>
  <si>
    <t>1000902741-5L</t>
  </si>
  <si>
    <t>1000902741-6L</t>
  </si>
  <si>
    <t>1000902750-1L</t>
  </si>
  <si>
    <t>1000902750-2L</t>
  </si>
  <si>
    <t>1000902752-1L</t>
  </si>
  <si>
    <t>1000902752-2L</t>
  </si>
  <si>
    <t>1000902752-3L</t>
  </si>
  <si>
    <t>1000902752-4L</t>
  </si>
  <si>
    <t>1000902752-5L</t>
  </si>
  <si>
    <t>1000902752-6L</t>
  </si>
  <si>
    <t>1000902758-10L</t>
  </si>
  <si>
    <t>1000902758-1L</t>
  </si>
  <si>
    <t>1000902758-2L</t>
  </si>
  <si>
    <t>1000902758-3L</t>
  </si>
  <si>
    <t>1000902758-4L</t>
  </si>
  <si>
    <t>1000902758-5L</t>
  </si>
  <si>
    <t>1000902758-6L</t>
  </si>
  <si>
    <t>1000902758-7L</t>
  </si>
  <si>
    <t>1000902758-8L</t>
  </si>
  <si>
    <t>1000902758-9L</t>
  </si>
  <si>
    <t>1000902760L</t>
  </si>
  <si>
    <t>1000902761-1L</t>
  </si>
  <si>
    <t>1000902761-2L</t>
  </si>
  <si>
    <t>1000902761-3L</t>
  </si>
  <si>
    <t>1000902761-4L</t>
  </si>
  <si>
    <t>1000902761-5L</t>
  </si>
  <si>
    <t>1000902761-6L</t>
  </si>
  <si>
    <t>1000902761-7L</t>
  </si>
  <si>
    <t>1000902763-1L</t>
  </si>
  <si>
    <t>1000902763-2L</t>
  </si>
  <si>
    <t>1000902763-3L</t>
  </si>
  <si>
    <t>1000902763-4L</t>
  </si>
  <si>
    <t>1000902763-5L</t>
  </si>
  <si>
    <t>1000902763-6L</t>
  </si>
  <si>
    <t>1000902763-7L</t>
  </si>
  <si>
    <t>1000902763-8L</t>
  </si>
  <si>
    <t>1000902764L</t>
  </si>
  <si>
    <t>1000902765L</t>
  </si>
  <si>
    <t>1000902766-1L</t>
  </si>
  <si>
    <t>1000902766-2L</t>
  </si>
  <si>
    <t>1000902766-3L</t>
  </si>
  <si>
    <t>1000902766-4L</t>
  </si>
  <si>
    <t>1000902766-5L</t>
  </si>
  <si>
    <t>1000902766-6L</t>
  </si>
  <si>
    <t>1000902766-7L</t>
  </si>
  <si>
    <t>1000902766-8L</t>
  </si>
  <si>
    <t>1000902771-1L</t>
  </si>
  <si>
    <t>1000902771-2L</t>
  </si>
  <si>
    <t>1000902771-3L</t>
  </si>
  <si>
    <t>1000902771-4L</t>
  </si>
  <si>
    <t>1000902771-5L</t>
  </si>
  <si>
    <t>1000902771-6L</t>
  </si>
  <si>
    <t>1000902771-7L</t>
  </si>
  <si>
    <t>1000902771-8L</t>
  </si>
  <si>
    <t>1000902771-9L</t>
  </si>
  <si>
    <t>1000902773L</t>
  </si>
  <si>
    <t>1000902818-1L</t>
  </si>
  <si>
    <t>1000902818-2L</t>
  </si>
  <si>
    <t>1000902818-3L</t>
  </si>
  <si>
    <t>1000902818-4L</t>
  </si>
  <si>
    <t>1000902818-5L</t>
  </si>
  <si>
    <t>1000902818-6L</t>
  </si>
  <si>
    <t>1000902833-1L</t>
  </si>
  <si>
    <t>1000902833-2L</t>
  </si>
  <si>
    <t>1000902833-3L</t>
  </si>
  <si>
    <t>1000902833-4L</t>
  </si>
  <si>
    <t>1000902833-5L</t>
  </si>
  <si>
    <t>1000902833-6L</t>
  </si>
  <si>
    <t>1000902833-7L</t>
  </si>
  <si>
    <t>1000902833-8L</t>
  </si>
  <si>
    <t>1000902841-1L</t>
  </si>
  <si>
    <t>1000902841-2L</t>
  </si>
  <si>
    <t>1000902841-3L</t>
  </si>
  <si>
    <t>1000902841-4L</t>
  </si>
  <si>
    <t>1000902841-5L</t>
  </si>
  <si>
    <t>1000902841-6L</t>
  </si>
  <si>
    <t>1000902841-7L</t>
  </si>
  <si>
    <t>1000902841-8L</t>
  </si>
  <si>
    <t>1000902841-9L</t>
  </si>
  <si>
    <t>1000902842L</t>
  </si>
  <si>
    <t>1000902843-1L</t>
  </si>
  <si>
    <t>1000902843-2L</t>
  </si>
  <si>
    <t>1000902843-3L</t>
  </si>
  <si>
    <t>1000902843-4L</t>
  </si>
  <si>
    <t>1000902850-1L</t>
  </si>
  <si>
    <t>1000902850-2L</t>
  </si>
  <si>
    <t>1000902850-3L</t>
  </si>
  <si>
    <t>1000902850-4L</t>
  </si>
  <si>
    <t>1000902851-1L</t>
  </si>
  <si>
    <t>1000902851-2L</t>
  </si>
  <si>
    <t>1000902851-3L</t>
  </si>
  <si>
    <t>1000902851-4L</t>
  </si>
  <si>
    <t>1000902851-5L</t>
  </si>
  <si>
    <t>1000902855L</t>
  </si>
  <si>
    <t>1000902861L</t>
  </si>
  <si>
    <t>1000902870-1L</t>
  </si>
  <si>
    <t>1000902870-2L</t>
  </si>
  <si>
    <t>1000902870-3L</t>
  </si>
  <si>
    <t>1000902870-4L</t>
  </si>
  <si>
    <t>1000902870-5L</t>
  </si>
  <si>
    <t>1000902870-6L</t>
  </si>
  <si>
    <t>1000902871-1L</t>
  </si>
  <si>
    <t>1000902871-2L</t>
  </si>
  <si>
    <t>1000902871-3L</t>
  </si>
  <si>
    <t>1000902871-4L</t>
  </si>
  <si>
    <t>1000902871-5L</t>
  </si>
  <si>
    <t>1000902871-6L</t>
  </si>
  <si>
    <t>1000902871-7L</t>
  </si>
  <si>
    <t>1000902872L</t>
  </si>
  <si>
    <t>1000902873-1L</t>
  </si>
  <si>
    <t>1000902873-2L</t>
  </si>
  <si>
    <t>1000902873-3L</t>
  </si>
  <si>
    <t>1000902873-4L</t>
  </si>
  <si>
    <t>1000902873-5L</t>
  </si>
  <si>
    <t>1000902873-6L</t>
  </si>
  <si>
    <t>1000902877-1L</t>
  </si>
  <si>
    <t>1000902877-2L</t>
  </si>
  <si>
    <t>1000902877-3L</t>
  </si>
  <si>
    <t>1000902877-4L</t>
  </si>
  <si>
    <t>1000902877-5L</t>
  </si>
  <si>
    <t>1000902881-1L</t>
  </si>
  <si>
    <t>1000902881-2L</t>
  </si>
  <si>
    <t>1000902881-3L</t>
  </si>
  <si>
    <t>1000902881-4L</t>
  </si>
  <si>
    <t>1000902881-5L</t>
  </si>
  <si>
    <t>1000902881-6L</t>
  </si>
  <si>
    <t>1000902882-1L</t>
  </si>
  <si>
    <t>1000902882-2L</t>
  </si>
  <si>
    <t>1000902882-3L</t>
  </si>
  <si>
    <t>1000902882-4L</t>
  </si>
  <si>
    <t>1000902882-5L</t>
  </si>
  <si>
    <t>1000902882-6L</t>
  </si>
  <si>
    <t>1000902885-1L</t>
  </si>
  <si>
    <t>1000902885-2L</t>
  </si>
  <si>
    <t>1000902885-3L</t>
  </si>
  <si>
    <t>1000902885-4L</t>
  </si>
  <si>
    <t>1000902885-5L</t>
  </si>
  <si>
    <t>1000902885-6L</t>
  </si>
  <si>
    <t>1000902885-7L</t>
  </si>
  <si>
    <t>1000902885-8L</t>
  </si>
  <si>
    <t>1000902885-9L</t>
  </si>
  <si>
    <t>1000902886L</t>
  </si>
  <si>
    <t>1000902887L</t>
  </si>
  <si>
    <t>1000902890-1L</t>
  </si>
  <si>
    <t>1000902890-2L</t>
  </si>
  <si>
    <t>1000902890-3L</t>
  </si>
  <si>
    <t>1000902890-4L</t>
  </si>
  <si>
    <t>1000902890-5L</t>
  </si>
  <si>
    <t>1000902890-6L</t>
  </si>
  <si>
    <t>1000902891-1L</t>
  </si>
  <si>
    <t>1000902891-2L</t>
  </si>
  <si>
    <t>1000902891-3L</t>
  </si>
  <si>
    <t>1000902892-1L</t>
  </si>
  <si>
    <t>1000902892-2L</t>
  </si>
  <si>
    <t>1000902892-3L</t>
  </si>
  <si>
    <t>1000902901-1L</t>
  </si>
  <si>
    <t>1000902901-2L</t>
  </si>
  <si>
    <t>1000902901-3L</t>
  </si>
  <si>
    <t>1000902901-4L</t>
  </si>
  <si>
    <t>1000902901-5L</t>
  </si>
  <si>
    <t>1000902901-6L</t>
  </si>
  <si>
    <t>1000902902-1L</t>
  </si>
  <si>
    <t>1000902902-2L</t>
  </si>
  <si>
    <t>1000902902-3L</t>
  </si>
  <si>
    <t>1000902902-4L</t>
  </si>
  <si>
    <t>1000902902-5L</t>
  </si>
  <si>
    <t>1000902902-6L</t>
  </si>
  <si>
    <t>1000902902-7L</t>
  </si>
  <si>
    <t>1000902914L</t>
  </si>
  <si>
    <t>1000902915L</t>
  </si>
  <si>
    <t>1000902930-1L</t>
  </si>
  <si>
    <t>1000902930-2L</t>
  </si>
  <si>
    <t>1000902930-3L</t>
  </si>
  <si>
    <t>1000902930-4L</t>
  </si>
  <si>
    <t>1000902930-5L</t>
  </si>
  <si>
    <t>1000902930-6L</t>
  </si>
  <si>
    <t>1000902931L</t>
  </si>
  <si>
    <t>1000902932-1L</t>
  </si>
  <si>
    <t>1000902932-2L</t>
  </si>
  <si>
    <t>1000902932-3L</t>
  </si>
  <si>
    <t>1000902932-4L</t>
  </si>
  <si>
    <t>1000902932-5L</t>
  </si>
  <si>
    <t>1000902932-6L</t>
  </si>
  <si>
    <t>1000902932-7L</t>
  </si>
  <si>
    <t>1000902932-8L</t>
  </si>
  <si>
    <t>1000902934L</t>
  </si>
  <si>
    <t>1000902935L</t>
  </si>
  <si>
    <t>1000902936-1L</t>
  </si>
  <si>
    <t>1000902936-2L</t>
  </si>
  <si>
    <t>1000902936-3L</t>
  </si>
  <si>
    <t>1000902936-4L</t>
  </si>
  <si>
    <t>1000902936-5L</t>
  </si>
  <si>
    <t>1000902936-6L</t>
  </si>
  <si>
    <t>1000902945-1L</t>
  </si>
  <si>
    <t>1000902945-2L</t>
  </si>
  <si>
    <t>1000902945-3L</t>
  </si>
  <si>
    <t>1000902945-4L</t>
  </si>
  <si>
    <t>1000902945-5L</t>
  </si>
  <si>
    <t>1000902946L</t>
  </si>
  <si>
    <t>1000902947L</t>
  </si>
  <si>
    <t>1000902950-1L</t>
  </si>
  <si>
    <t>1000902950-2L</t>
  </si>
  <si>
    <t>1000902950-3L</t>
  </si>
  <si>
    <t>1000902950-4L</t>
  </si>
  <si>
    <t>1000902950-5L</t>
  </si>
  <si>
    <t>1000902950-6L</t>
  </si>
  <si>
    <t>1000902950-7L</t>
  </si>
  <si>
    <t>1000902950-8L</t>
  </si>
  <si>
    <t>1000902958L</t>
  </si>
  <si>
    <t>1000902962-1L</t>
  </si>
  <si>
    <t>1000902962-2L</t>
  </si>
  <si>
    <t>1000902962-3L</t>
  </si>
  <si>
    <t>1000902962-4L</t>
  </si>
  <si>
    <t>1000902962-5L</t>
  </si>
  <si>
    <t>1000902962-6L</t>
  </si>
  <si>
    <t>1000902962-7L</t>
  </si>
  <si>
    <t>1000902962-8L</t>
  </si>
  <si>
    <t>1000902962-9L</t>
  </si>
  <si>
    <t>1000902963-10L</t>
  </si>
  <si>
    <t>1000902963-1L</t>
  </si>
  <si>
    <t>1000902963-2L</t>
  </si>
  <si>
    <t>1000902963-3L</t>
  </si>
  <si>
    <t>1000902963-4L</t>
  </si>
  <si>
    <t>1000902963-5L</t>
  </si>
  <si>
    <t>1000902963-6L</t>
  </si>
  <si>
    <t>1000902963-7L</t>
  </si>
  <si>
    <t>1000902963-8L</t>
  </si>
  <si>
    <t>1000902963-9L</t>
  </si>
  <si>
    <t>1000902967-1L</t>
  </si>
  <si>
    <t>1000902967-2L</t>
  </si>
  <si>
    <t>1000902967-3L</t>
  </si>
  <si>
    <t>1000902967-4L</t>
  </si>
  <si>
    <t>1000902968-1L</t>
  </si>
  <si>
    <t>1000902968-2L</t>
  </si>
  <si>
    <t>1000902968-3L</t>
  </si>
  <si>
    <t>1000902968-4L</t>
  </si>
  <si>
    <t>1000902968-5L</t>
  </si>
  <si>
    <t>1000902968-6L</t>
  </si>
  <si>
    <t>1000902968-7L</t>
  </si>
  <si>
    <t>1000902968-8L</t>
  </si>
  <si>
    <t>1000902968-9L</t>
  </si>
  <si>
    <t>1000902969L</t>
  </si>
  <si>
    <t>1000902973-1L</t>
  </si>
  <si>
    <t>1000902973-2L</t>
  </si>
  <si>
    <t>1000902973-3L</t>
  </si>
  <si>
    <t>1000902973-4L</t>
  </si>
  <si>
    <t>1000902973-5L</t>
  </si>
  <si>
    <t>1000902973-6L</t>
  </si>
  <si>
    <t>1000902974L</t>
  </si>
  <si>
    <t>1000902980L</t>
  </si>
  <si>
    <t>1000902981L</t>
  </si>
  <si>
    <t>1000902983-1L</t>
  </si>
  <si>
    <t>1000902983-2L</t>
  </si>
  <si>
    <t>1000902983-3L</t>
  </si>
  <si>
    <t>1000902983-4L</t>
  </si>
  <si>
    <t>1000902983-5L</t>
  </si>
  <si>
    <t>1000902988-1L</t>
  </si>
  <si>
    <t>1000902988-2L</t>
  </si>
  <si>
    <t>1000902988-3L</t>
  </si>
  <si>
    <t>1000902988-4L</t>
  </si>
  <si>
    <t>1000902989-10L</t>
  </si>
  <si>
    <t>1000902989-11L</t>
  </si>
  <si>
    <t>1000902989-1L</t>
  </si>
  <si>
    <t>1000902989-2L</t>
  </si>
  <si>
    <t>1000902989-3L</t>
  </si>
  <si>
    <t>1000902989-4L</t>
  </si>
  <si>
    <t>1000902989-5L</t>
  </si>
  <si>
    <t>1000902989-6L</t>
  </si>
  <si>
    <t>1000902989-7L</t>
  </si>
  <si>
    <t>1000902989-8L</t>
  </si>
  <si>
    <t>1000902989-9L</t>
  </si>
  <si>
    <t>1000902993L</t>
  </si>
  <si>
    <t>1000902994L</t>
  </si>
  <si>
    <t>1000902999-1L</t>
  </si>
  <si>
    <t>1000902999-2L</t>
  </si>
  <si>
    <t>1000903005L</t>
  </si>
  <si>
    <t>1000903006L</t>
  </si>
  <si>
    <t>1000903007-1L</t>
  </si>
  <si>
    <t>1000903007-2L</t>
  </si>
  <si>
    <t>1000903007-3L</t>
  </si>
  <si>
    <t>1000903008-1L</t>
  </si>
  <si>
    <t>1000903008-2L</t>
  </si>
  <si>
    <t>1000903008-3L</t>
  </si>
  <si>
    <t>1000903008-4L</t>
  </si>
  <si>
    <t>1000903008-5L</t>
  </si>
  <si>
    <t>1000903008-6L</t>
  </si>
  <si>
    <t>1000903008-7L</t>
  </si>
  <si>
    <t>1000903008-8L</t>
  </si>
  <si>
    <t>1000903009L</t>
  </si>
  <si>
    <t>1000903010L</t>
  </si>
  <si>
    <t>1000903021-1L</t>
  </si>
  <si>
    <t>1000903021-2L</t>
  </si>
  <si>
    <t>1000903021-3L</t>
  </si>
  <si>
    <t>1000903021-4L</t>
  </si>
  <si>
    <t>1000903021-5L</t>
  </si>
  <si>
    <t>1000903021-6L</t>
  </si>
  <si>
    <t>1000903021-7L</t>
  </si>
  <si>
    <t>1000903021-8L</t>
  </si>
  <si>
    <t>1000903021-9L</t>
  </si>
  <si>
    <t>1000903023L</t>
  </si>
  <si>
    <t>1000903025L</t>
  </si>
  <si>
    <t>1000903028L</t>
  </si>
  <si>
    <t>1000903035-1L</t>
  </si>
  <si>
    <t>1000903035-2L</t>
  </si>
  <si>
    <t>1000903035-3L</t>
  </si>
  <si>
    <t>1000903035-4L</t>
  </si>
  <si>
    <t>1000903035-5L</t>
  </si>
  <si>
    <t>1000903035-6L</t>
  </si>
  <si>
    <t>1000903040L</t>
  </si>
  <si>
    <t>1000903073L</t>
  </si>
  <si>
    <t>1000903074L</t>
  </si>
  <si>
    <t>1000903082-1L</t>
  </si>
  <si>
    <t>1000903082-2L</t>
  </si>
  <si>
    <t>1000903082-3L</t>
  </si>
  <si>
    <t>1000903082-4L</t>
  </si>
  <si>
    <t>1000903082-5L</t>
  </si>
  <si>
    <t>1000903082-6L</t>
  </si>
  <si>
    <t>1000903082-7L</t>
  </si>
  <si>
    <t>1000903082-8L</t>
  </si>
  <si>
    <t>1000903082-9L</t>
  </si>
  <si>
    <t>1000903084-1L</t>
  </si>
  <si>
    <t>1000903084-2L</t>
  </si>
  <si>
    <t>1000903084-3L</t>
  </si>
  <si>
    <t>1000903084-4L</t>
  </si>
  <si>
    <t>1000903084-5L</t>
  </si>
  <si>
    <t>1000903084-6L</t>
  </si>
  <si>
    <t>1000903084-7L</t>
  </si>
  <si>
    <t>1000903086-1L</t>
  </si>
  <si>
    <t>1000903086-2L</t>
  </si>
  <si>
    <t>1000903086-3L</t>
  </si>
  <si>
    <t>1000903086-4L</t>
  </si>
  <si>
    <t>1000903086-5L</t>
  </si>
  <si>
    <t>1000903098-1L</t>
  </si>
  <si>
    <t>1000903098-2L</t>
  </si>
  <si>
    <t>1000903098-3L</t>
  </si>
  <si>
    <t>1000903098-4L</t>
  </si>
  <si>
    <t>1000903098-5L</t>
  </si>
  <si>
    <t>1000903098-6L</t>
  </si>
  <si>
    <t>1000903100-1L</t>
  </si>
  <si>
    <t>1000903100-2L</t>
  </si>
  <si>
    <t>1000903100-3L</t>
  </si>
  <si>
    <t>1000903100-4L</t>
  </si>
  <si>
    <t>1000903100-5L</t>
  </si>
  <si>
    <t>1000903101-10L</t>
  </si>
  <si>
    <t>1000903101-11L</t>
  </si>
  <si>
    <t>1000903101-1L</t>
  </si>
  <si>
    <t>1000903101-2L</t>
  </si>
  <si>
    <t>1000903101-3L</t>
  </si>
  <si>
    <t>1000903101-4L</t>
  </si>
  <si>
    <t>1000903101-5L</t>
  </si>
  <si>
    <t>1000903101-6L</t>
  </si>
  <si>
    <t>1000903101-7L</t>
  </si>
  <si>
    <t>1000903101-8L</t>
  </si>
  <si>
    <t>1000903101-9L</t>
  </si>
  <si>
    <t>1000903108L</t>
  </si>
  <si>
    <t>1000903109L</t>
  </si>
  <si>
    <t>1000903113L</t>
  </si>
  <si>
    <t>1000903122-1L</t>
  </si>
  <si>
    <t>1000903122-2L</t>
  </si>
  <si>
    <t>1000903122-3L</t>
  </si>
  <si>
    <t>1000903122-4L</t>
  </si>
  <si>
    <t>1000903123L</t>
  </si>
  <si>
    <t>1000903136L</t>
  </si>
  <si>
    <t>1000903142L</t>
  </si>
  <si>
    <t>1000903149L</t>
  </si>
  <si>
    <t>1000903150L</t>
  </si>
  <si>
    <t>1000903151-1L</t>
  </si>
  <si>
    <t>1000903151-2L</t>
  </si>
  <si>
    <t>1000903151-3L</t>
  </si>
  <si>
    <t>1000903175L</t>
  </si>
  <si>
    <t>1000903180L</t>
  </si>
  <si>
    <t>1000903191L</t>
  </si>
  <si>
    <t>1000903197L</t>
  </si>
  <si>
    <t>1000903199L</t>
  </si>
  <si>
    <t>1000903202L</t>
  </si>
  <si>
    <t>1000903203L</t>
  </si>
  <si>
    <t>1000903213L</t>
  </si>
  <si>
    <t>1000903257L</t>
  </si>
  <si>
    <t>1000903262L</t>
  </si>
  <si>
    <t>1000903263L</t>
  </si>
  <si>
    <t>1000903268L</t>
  </si>
  <si>
    <t>1000903281L</t>
  </si>
  <si>
    <t>1000903290L</t>
  </si>
  <si>
    <t>1000903291L</t>
  </si>
  <si>
    <t>1000903298L</t>
  </si>
  <si>
    <t>1000903308-1L</t>
  </si>
  <si>
    <t>1000903308-2L</t>
  </si>
  <si>
    <t>1000903308-3L</t>
  </si>
  <si>
    <t>1000903308-4L</t>
  </si>
  <si>
    <t>1000903308-5L</t>
  </si>
  <si>
    <t>1000903308-6L</t>
  </si>
  <si>
    <t>1000903309-1L</t>
  </si>
  <si>
    <t>1000903309-2L</t>
  </si>
  <si>
    <t>1000903309-3L</t>
  </si>
  <si>
    <t>1000903309-4L</t>
  </si>
  <si>
    <t>1000903309-5L</t>
  </si>
  <si>
    <t>1000903309-6L</t>
  </si>
  <si>
    <t>1000903315-1L</t>
  </si>
  <si>
    <t>1000903315-2L</t>
  </si>
  <si>
    <t>1000903315-3L</t>
  </si>
  <si>
    <t>1000903315-4L</t>
  </si>
  <si>
    <t>1000903315-5L</t>
  </si>
  <si>
    <t>1000903315-6L</t>
  </si>
  <si>
    <t>1000903315-7L</t>
  </si>
  <si>
    <t>1000903315-8L</t>
  </si>
  <si>
    <t>1000903324L</t>
  </si>
  <si>
    <t>1000903325L</t>
  </si>
  <si>
    <t>1000903327-1L</t>
  </si>
  <si>
    <t>1000903327-2L</t>
  </si>
  <si>
    <t>1000903327-3L</t>
  </si>
  <si>
    <t>1000903327-4L</t>
  </si>
  <si>
    <t>1000903327-5L</t>
  </si>
  <si>
    <t>1000903327-6L</t>
  </si>
  <si>
    <t>1000903327-7L</t>
  </si>
  <si>
    <t>1000903327-8L</t>
  </si>
  <si>
    <t>1000903327-9L</t>
  </si>
  <si>
    <t>1000903340-1L</t>
  </si>
  <si>
    <t>1000903340-2L</t>
  </si>
  <si>
    <t>1000903353-1L</t>
  </si>
  <si>
    <t>1000903353-2L</t>
  </si>
  <si>
    <t>1000903353-3L</t>
  </si>
  <si>
    <t>1000903353-4L</t>
  </si>
  <si>
    <t>1000903353-5L</t>
  </si>
  <si>
    <t>1000903353-6L</t>
  </si>
  <si>
    <t>1000903353-7L</t>
  </si>
  <si>
    <t>1000903353-8L</t>
  </si>
  <si>
    <t>1000903353-9L</t>
  </si>
  <si>
    <t>1000903356L</t>
  </si>
  <si>
    <t>1000903365-1L</t>
  </si>
  <si>
    <t>1000903365-2L</t>
  </si>
  <si>
    <t>1000903365-3L</t>
  </si>
  <si>
    <t>1000903365-4L</t>
  </si>
  <si>
    <t>1000903365-5L</t>
  </si>
  <si>
    <t>1000903367L</t>
  </si>
  <si>
    <t>1000903368L</t>
  </si>
  <si>
    <t>1000903374L</t>
  </si>
  <si>
    <t>1000903408L</t>
  </si>
  <si>
    <t>1000903441-1L</t>
  </si>
  <si>
    <t>1000903441-2L</t>
  </si>
  <si>
    <t>1000903441-3L</t>
  </si>
  <si>
    <t>1000903441-4L</t>
  </si>
  <si>
    <t>1000903441-5L</t>
  </si>
  <si>
    <t>1000903441-6L</t>
  </si>
  <si>
    <t>1000903441-7L</t>
  </si>
  <si>
    <t>1000903450L</t>
  </si>
  <si>
    <t>1000903451L</t>
  </si>
  <si>
    <t>1000903452L</t>
  </si>
  <si>
    <t>1000903453L</t>
  </si>
  <si>
    <t>1000903454L</t>
  </si>
  <si>
    <t>1000903458L</t>
  </si>
  <si>
    <t>1000903459L</t>
  </si>
  <si>
    <t>1000903460L</t>
  </si>
  <si>
    <t>1000903461L</t>
  </si>
  <si>
    <t>1000903464L</t>
  </si>
  <si>
    <t>1000903465L</t>
  </si>
  <si>
    <t>1000903496-1L</t>
  </si>
  <si>
    <t>1000903496-2L</t>
  </si>
  <si>
    <t>1000903496-3L</t>
  </si>
  <si>
    <t>1000903496-4L</t>
  </si>
  <si>
    <t>1000903497L</t>
  </si>
  <si>
    <t>1000903498-1L</t>
  </si>
  <si>
    <t>1000903498-2L</t>
  </si>
  <si>
    <t>1000903498-3L</t>
  </si>
  <si>
    <t>1000903498-4L</t>
  </si>
  <si>
    <t>1000903498-5L</t>
  </si>
  <si>
    <t>1000903498-6L</t>
  </si>
  <si>
    <t>1000903498-7L</t>
  </si>
  <si>
    <t>1000903498-8L</t>
  </si>
  <si>
    <t>1000903498-9L</t>
  </si>
  <si>
    <t>1000903499-1L</t>
  </si>
  <si>
    <t>1000903499-2L</t>
  </si>
  <si>
    <t>1000903499-3L</t>
  </si>
  <si>
    <t>1000903499-4L</t>
  </si>
  <si>
    <t>1000903499-5L</t>
  </si>
  <si>
    <t>1000903499-6L</t>
  </si>
  <si>
    <t>1000903499-7L</t>
  </si>
  <si>
    <t>1000903499-8L</t>
  </si>
  <si>
    <t>1000903499-9L</t>
  </si>
  <si>
    <t>1000903500-1L</t>
  </si>
  <si>
    <t>1000903500-2L</t>
  </si>
  <si>
    <t>1000903500-3L</t>
  </si>
  <si>
    <t>1000903500-4L</t>
  </si>
  <si>
    <t>1000903500-5L</t>
  </si>
  <si>
    <t>1000903500-6L</t>
  </si>
  <si>
    <t>1000903500-7L</t>
  </si>
  <si>
    <t>1000903500-8L</t>
  </si>
  <si>
    <t>1000903502-1L</t>
  </si>
  <si>
    <t>1000903502-2L</t>
  </si>
  <si>
    <t>1000903502-3L</t>
  </si>
  <si>
    <t>1000903503L</t>
  </si>
  <si>
    <t>1000903504-1L</t>
  </si>
  <si>
    <t>1000903504-2L</t>
  </si>
  <si>
    <t>1000903504-3L</t>
  </si>
  <si>
    <t>1000903504-4L</t>
  </si>
  <si>
    <t>1000903504-5L</t>
  </si>
  <si>
    <t>1000903504-6L</t>
  </si>
  <si>
    <t>1000903504-7L</t>
  </si>
  <si>
    <t>1000903504-8L</t>
  </si>
  <si>
    <t>1000903504-9L</t>
  </si>
  <si>
    <t>1000903504L</t>
  </si>
  <si>
    <t>1000903505L</t>
  </si>
  <si>
    <t>1000903510-1L</t>
  </si>
  <si>
    <t>1000903510-2L</t>
  </si>
  <si>
    <t>1000903510-3L</t>
  </si>
  <si>
    <t>1000903510-4L</t>
  </si>
  <si>
    <t>1000903510-5L</t>
  </si>
  <si>
    <t>1000903510-6L</t>
  </si>
  <si>
    <t>1000903510-7L</t>
  </si>
  <si>
    <t>1000903513-1L</t>
  </si>
  <si>
    <t>1000903513-2L</t>
  </si>
  <si>
    <t>1000903513-3L</t>
  </si>
  <si>
    <t>1000903513-4L</t>
  </si>
  <si>
    <t>1000903513-5L</t>
  </si>
  <si>
    <t>1000903513-6L</t>
  </si>
  <si>
    <t>1000903515-1L</t>
  </si>
  <si>
    <t>1000903515-2L</t>
  </si>
  <si>
    <t>1000903515-3L</t>
  </si>
  <si>
    <t>1000903515-4L</t>
  </si>
  <si>
    <t>1000903515-5L</t>
  </si>
  <si>
    <t>1000903515-6L</t>
  </si>
  <si>
    <t>1000903515-7L</t>
  </si>
  <si>
    <t>1000903515-8L</t>
  </si>
  <si>
    <t>1000903529-1L</t>
  </si>
  <si>
    <t>1000903529-2L</t>
  </si>
  <si>
    <t>1000903529-3L</t>
  </si>
  <si>
    <t>1000903529-4L</t>
  </si>
  <si>
    <t>1000903529-5L</t>
  </si>
  <si>
    <t>1000903537L</t>
  </si>
  <si>
    <t>1000903538L</t>
  </si>
  <si>
    <t>1000903541L</t>
  </si>
  <si>
    <t>1000903544L</t>
  </si>
  <si>
    <t>1000903545-1L</t>
  </si>
  <si>
    <t>1000903545-2L</t>
  </si>
  <si>
    <t>1000903545-3L</t>
  </si>
  <si>
    <t>1000903545-4L</t>
  </si>
  <si>
    <t>1000903545-5L</t>
  </si>
  <si>
    <t>1000903545-6L</t>
  </si>
  <si>
    <t>1000903545-7L</t>
  </si>
  <si>
    <t>1000903545-8L</t>
  </si>
  <si>
    <t>1000903545-9L</t>
  </si>
  <si>
    <t>1000903551-1L</t>
  </si>
  <si>
    <t>1000903551-2L</t>
  </si>
  <si>
    <t>1000903551-3L</t>
  </si>
  <si>
    <t>1000903551-4L</t>
  </si>
  <si>
    <t>1000903551-5L</t>
  </si>
  <si>
    <t>1000903551-6L</t>
  </si>
  <si>
    <t>1000903551-7L</t>
  </si>
  <si>
    <t>1000903551-8L</t>
  </si>
  <si>
    <t>1000903552-1L</t>
  </si>
  <si>
    <t>1000903552-2L</t>
  </si>
  <si>
    <t>1000903552-3L</t>
  </si>
  <si>
    <t>1000903552-4L</t>
  </si>
  <si>
    <t>1000903552-5L</t>
  </si>
  <si>
    <t>1000903556-1L</t>
  </si>
  <si>
    <t>1000903556-2L</t>
  </si>
  <si>
    <t>1000903556-3L</t>
  </si>
  <si>
    <t>1000903556-4L</t>
  </si>
  <si>
    <t>1000903556-5L</t>
  </si>
  <si>
    <t>1000903556-6L</t>
  </si>
  <si>
    <t>1000903556-7L</t>
  </si>
  <si>
    <t>1000903556-8L</t>
  </si>
  <si>
    <t>1000903579L</t>
  </si>
  <si>
    <t>1000903580L</t>
  </si>
  <si>
    <t>1000903581L</t>
  </si>
  <si>
    <t>1000903586L</t>
  </si>
  <si>
    <t>1000903587L</t>
  </si>
  <si>
    <t>1000903588L</t>
  </si>
  <si>
    <t>1000903589L</t>
  </si>
  <si>
    <t>1000903606L</t>
  </si>
  <si>
    <t>1000903615-1L</t>
  </si>
  <si>
    <t>1000903615-2L</t>
  </si>
  <si>
    <t>1000903615-3L</t>
  </si>
  <si>
    <t>1000903615-4L</t>
  </si>
  <si>
    <t>1000903615-5L</t>
  </si>
  <si>
    <t>1000903615-6L</t>
  </si>
  <si>
    <t>1000903616-1L</t>
  </si>
  <si>
    <t>1000903616-2L</t>
  </si>
  <si>
    <t>1000903616-3L</t>
  </si>
  <si>
    <t>1000903616-4L</t>
  </si>
  <si>
    <t>1000903616-5L</t>
  </si>
  <si>
    <t>1000903616-6L</t>
  </si>
  <si>
    <t>1000903617-1L</t>
  </si>
  <si>
    <t>1000903617-2L</t>
  </si>
  <si>
    <t>1000903617-3L</t>
  </si>
  <si>
    <t>1000903617-4L</t>
  </si>
  <si>
    <t>1000903617-5L</t>
  </si>
  <si>
    <t>1000903617-6L</t>
  </si>
  <si>
    <t>1000903617-7L</t>
  </si>
  <si>
    <t>1000903618L</t>
  </si>
  <si>
    <t>1000903624-1L</t>
  </si>
  <si>
    <t>1000903624-2L</t>
  </si>
  <si>
    <t>1000903624-3L</t>
  </si>
  <si>
    <t>1000903624-4L</t>
  </si>
  <si>
    <t>1000903624-5L</t>
  </si>
  <si>
    <t>1000903624-6L</t>
  </si>
  <si>
    <t>1000903625L</t>
  </si>
  <si>
    <t>1000903626L</t>
  </si>
  <si>
    <t>1000903630-10L</t>
  </si>
  <si>
    <t>1000903630-11L</t>
  </si>
  <si>
    <t>1000903630-12L</t>
  </si>
  <si>
    <t>1000903630-1L</t>
  </si>
  <si>
    <t>1000903630-2L</t>
  </si>
  <si>
    <t>1000903630-3L</t>
  </si>
  <si>
    <t>1000903630-4L</t>
  </si>
  <si>
    <t>1000903630-5L</t>
  </si>
  <si>
    <t>1000903630-6L</t>
  </si>
  <si>
    <t>1000903630-7L</t>
  </si>
  <si>
    <t>1000903630-8L</t>
  </si>
  <si>
    <t>1000903630-9L</t>
  </si>
  <si>
    <t>1000903631-1L</t>
  </si>
  <si>
    <t>1000903631-2L</t>
  </si>
  <si>
    <t>1000903631-3L</t>
  </si>
  <si>
    <t>1000903631-4L</t>
  </si>
  <si>
    <t>1000903631-5L</t>
  </si>
  <si>
    <t>1000903631-6L</t>
  </si>
  <si>
    <t>1000903632-1L</t>
  </si>
  <si>
    <t>1000903632-2L</t>
  </si>
  <si>
    <t>1000903632-3L</t>
  </si>
  <si>
    <t>1000903632-4L</t>
  </si>
  <si>
    <t>1000903632-5L</t>
  </si>
  <si>
    <t>1000903632-6L</t>
  </si>
  <si>
    <t>1000903632-7L</t>
  </si>
  <si>
    <t>1000903632-8L</t>
  </si>
  <si>
    <t>1000903632-9L</t>
  </si>
  <si>
    <t>1000903640L</t>
  </si>
  <si>
    <t>1000903646-1L</t>
  </si>
  <si>
    <t>1000903646-2L</t>
  </si>
  <si>
    <t>1000903646-3L</t>
  </si>
  <si>
    <t>1000903650L</t>
  </si>
  <si>
    <t>1000903655L</t>
  </si>
  <si>
    <t>1000903656L</t>
  </si>
  <si>
    <t>1000903657L</t>
  </si>
  <si>
    <t>1000903663L</t>
  </si>
  <si>
    <t>1000903664-1L</t>
  </si>
  <si>
    <t>1000903664-2L</t>
  </si>
  <si>
    <t>1000903664-3L</t>
  </si>
  <si>
    <t>1000903664-4L</t>
  </si>
  <si>
    <t>1000903664-5L</t>
  </si>
  <si>
    <t>1000903664-6L</t>
  </si>
  <si>
    <t>1000903666L</t>
  </si>
  <si>
    <t>1000903667L</t>
  </si>
  <si>
    <t>1000903668-1L</t>
  </si>
  <si>
    <t>1000903668-2L</t>
  </si>
  <si>
    <t>1000903668-3L</t>
  </si>
  <si>
    <t>1000903668-4L</t>
  </si>
  <si>
    <t>1000903668-5L</t>
  </si>
  <si>
    <t>1000903668-6L</t>
  </si>
  <si>
    <t>1000903668-7L</t>
  </si>
  <si>
    <t>1000903668-8L</t>
  </si>
  <si>
    <t>1000903673L</t>
  </si>
  <si>
    <t>1000903688L</t>
  </si>
  <si>
    <t>1000903692-1L</t>
  </si>
  <si>
    <t>1000903692-2L</t>
  </si>
  <si>
    <t>1000903692-3L</t>
  </si>
  <si>
    <t>1000903692-4L</t>
  </si>
  <si>
    <t>1000903692-5L</t>
  </si>
  <si>
    <t>1000903692-6L</t>
  </si>
  <si>
    <t>1000903692-7L</t>
  </si>
  <si>
    <t>1000903692-8L</t>
  </si>
  <si>
    <t>1000903692-9L</t>
  </si>
  <si>
    <t>1000903693-10L</t>
  </si>
  <si>
    <t>1000903693-11L</t>
  </si>
  <si>
    <t>1000903693-12L</t>
  </si>
  <si>
    <t>1000903693-13L</t>
  </si>
  <si>
    <t>1000903693-14L</t>
  </si>
  <si>
    <t>1000903693-1L</t>
  </si>
  <si>
    <t>1000903693-2L</t>
  </si>
  <si>
    <t>1000903693-3L</t>
  </si>
  <si>
    <t>1000903693-4L</t>
  </si>
  <si>
    <t>1000903693-5L</t>
  </si>
  <si>
    <t>1000903693-6L</t>
  </si>
  <si>
    <t>1000903693-7L</t>
  </si>
  <si>
    <t>1000903693-8L</t>
  </si>
  <si>
    <t>1000903693-9L</t>
  </si>
  <si>
    <t>1000903696L</t>
  </si>
  <si>
    <t>1000903703L</t>
  </si>
  <si>
    <t>1000903704-10L</t>
  </si>
  <si>
    <t>1000903704-1L</t>
  </si>
  <si>
    <t>1000903704-2L</t>
  </si>
  <si>
    <t>1000903704-3L</t>
  </si>
  <si>
    <t>1000903704-4L</t>
  </si>
  <si>
    <t>1000903704-5L</t>
  </si>
  <si>
    <t>1000903704-6L</t>
  </si>
  <si>
    <t>1000903704-7L</t>
  </si>
  <si>
    <t>1000903704-8L</t>
  </si>
  <si>
    <t>1000903704-9L</t>
  </si>
  <si>
    <t>1000903708-1L</t>
  </si>
  <si>
    <t>1000903708-2L</t>
  </si>
  <si>
    <t>1000903708-3L</t>
  </si>
  <si>
    <t>1000903708-4L</t>
  </si>
  <si>
    <t>1000903708-5L</t>
  </si>
  <si>
    <t>1000903708-6L</t>
  </si>
  <si>
    <t>1000903708-7L</t>
  </si>
  <si>
    <t>1000903708-8L</t>
  </si>
  <si>
    <t>1000903709-1L</t>
  </si>
  <si>
    <t>1000903709-2L</t>
  </si>
  <si>
    <t>1000903709-3L</t>
  </si>
  <si>
    <t>1000903709-4L</t>
  </si>
  <si>
    <t>1000903709-5L</t>
  </si>
  <si>
    <t>1000903709-6L</t>
  </si>
  <si>
    <t>1000903709-7L</t>
  </si>
  <si>
    <t>1000903709-8L</t>
  </si>
  <si>
    <t>1000903709-9L</t>
  </si>
  <si>
    <t>1000903713-1L</t>
  </si>
  <si>
    <t>1000903713-2L</t>
  </si>
  <si>
    <t>1000903713-3L</t>
  </si>
  <si>
    <t>1000903713-4L</t>
  </si>
  <si>
    <t>1000903713-5L</t>
  </si>
  <si>
    <t>1000903713-6L</t>
  </si>
  <si>
    <t>1000903713-7L</t>
  </si>
  <si>
    <t>1000903713-8L</t>
  </si>
  <si>
    <t>1000903715L</t>
  </si>
  <si>
    <t>1000903721-1L</t>
  </si>
  <si>
    <t>1000903721-2L</t>
  </si>
  <si>
    <t>1000903721-3L</t>
  </si>
  <si>
    <t>1000903721-4L</t>
  </si>
  <si>
    <t>1000903721-5L</t>
  </si>
  <si>
    <t>1000903721-6L</t>
  </si>
  <si>
    <t>1000903721-7L</t>
  </si>
  <si>
    <t>1000903721-8L</t>
  </si>
  <si>
    <t>1000903723L</t>
  </si>
  <si>
    <t>1000903724L</t>
  </si>
  <si>
    <t>1000903727L</t>
  </si>
  <si>
    <t>1000903728L</t>
  </si>
  <si>
    <t>1000903733L</t>
  </si>
  <si>
    <t>1000903737L</t>
  </si>
  <si>
    <t>1000903752L</t>
  </si>
  <si>
    <t>1000903756-10L</t>
  </si>
  <si>
    <t>1000903756-1L</t>
  </si>
  <si>
    <t>1000903756-2L</t>
  </si>
  <si>
    <t>1000903756-3L</t>
  </si>
  <si>
    <t>1000903756-4L</t>
  </si>
  <si>
    <t>1000903756-5L</t>
  </si>
  <si>
    <t>1000903756-6L</t>
  </si>
  <si>
    <t>1000903756-7L</t>
  </si>
  <si>
    <t>1000903756-8L</t>
  </si>
  <si>
    <t>1000903756-9L</t>
  </si>
  <si>
    <t>1000903759L</t>
  </si>
  <si>
    <t>1000903760L</t>
  </si>
  <si>
    <t>1000903761-1L</t>
  </si>
  <si>
    <t>1000903761-2L</t>
  </si>
  <si>
    <t>1000903761-3L</t>
  </si>
  <si>
    <t>1000903761-4L</t>
  </si>
  <si>
    <t>1000903787L</t>
  </si>
  <si>
    <t>1000903788L</t>
  </si>
  <si>
    <t>1000903789L</t>
  </si>
  <si>
    <t>1000903790L</t>
  </si>
  <si>
    <t>1000903793-1L</t>
  </si>
  <si>
    <t>1000903793-2L</t>
  </si>
  <si>
    <t>1000903793-3L</t>
  </si>
  <si>
    <t>1000903793-4L</t>
  </si>
  <si>
    <t>1000903794L</t>
  </si>
  <si>
    <t>1000903798-1L</t>
  </si>
  <si>
    <t>1000903798-2L</t>
  </si>
  <si>
    <t>1000903798-3L</t>
  </si>
  <si>
    <t>1000903798-4L</t>
  </si>
  <si>
    <t>1000903798-5L</t>
  </si>
  <si>
    <t>1000903798-6L</t>
  </si>
  <si>
    <t>1000903798-7L</t>
  </si>
  <si>
    <t>1000903798-8L</t>
  </si>
  <si>
    <t>1000903798-9L</t>
  </si>
  <si>
    <t>1000903800L</t>
  </si>
  <si>
    <t>1000903801L</t>
  </si>
  <si>
    <t>1000903802L</t>
  </si>
  <si>
    <t>1000903804L</t>
  </si>
  <si>
    <t>1000903805L</t>
  </si>
  <si>
    <t>1000903806L</t>
  </si>
  <si>
    <t>1000903807L</t>
  </si>
  <si>
    <t>1000903809L</t>
  </si>
  <si>
    <t>1000903812L</t>
  </si>
  <si>
    <t>1000903813L</t>
  </si>
  <si>
    <t>1000903816-1L</t>
  </si>
  <si>
    <t>1000903816-2L</t>
  </si>
  <si>
    <t>1000903816-3L</t>
  </si>
  <si>
    <t>1000903816-4L</t>
  </si>
  <si>
    <t>1000903816-5L</t>
  </si>
  <si>
    <t>1000903816-6L</t>
  </si>
  <si>
    <t>1000903816-7L</t>
  </si>
  <si>
    <t>1000903816-8L</t>
  </si>
  <si>
    <t>1000903823L</t>
  </si>
  <si>
    <t>1000903824L</t>
  </si>
  <si>
    <t>1000903829L</t>
  </si>
  <si>
    <t>1000903841L</t>
  </si>
  <si>
    <t>1000903846L</t>
  </si>
  <si>
    <t>1000903850-1L</t>
  </si>
  <si>
    <t>1000903850-2L</t>
  </si>
  <si>
    <t>1000903850-3L</t>
  </si>
  <si>
    <t>1000903850-4L</t>
  </si>
  <si>
    <t>1000903850-5L</t>
  </si>
  <si>
    <t>1000903850-6L</t>
  </si>
  <si>
    <t>1000903850-7L</t>
  </si>
  <si>
    <t>1000903850-8L</t>
  </si>
  <si>
    <t>1000903850-9L</t>
  </si>
  <si>
    <t>1000903851L</t>
  </si>
  <si>
    <t>1000903852L</t>
  </si>
  <si>
    <t>1000903854L</t>
  </si>
  <si>
    <t>1000903855L</t>
  </si>
  <si>
    <t>1000903856L</t>
  </si>
  <si>
    <t>1000903857L</t>
  </si>
  <si>
    <t>1000903858L</t>
  </si>
  <si>
    <t>1000903869L</t>
  </si>
  <si>
    <t>1000903898-1L</t>
  </si>
  <si>
    <t>1000903898-2L</t>
  </si>
  <si>
    <t>1000903898-3L</t>
  </si>
  <si>
    <t>1000903898-4L</t>
  </si>
  <si>
    <t>1000903898-5L</t>
  </si>
  <si>
    <t>1000903898-6L</t>
  </si>
  <si>
    <t>1000903898-7L</t>
  </si>
  <si>
    <t>1000903898-8L</t>
  </si>
  <si>
    <t>1000903900-10L</t>
  </si>
  <si>
    <t>1000903900-11L</t>
  </si>
  <si>
    <t>1000903900-12L</t>
  </si>
  <si>
    <t>1000903900-13L</t>
  </si>
  <si>
    <t>1000903900-14L</t>
  </si>
  <si>
    <t>1000903900-15L</t>
  </si>
  <si>
    <t>1000903900-16L</t>
  </si>
  <si>
    <t>1000903900-1L</t>
  </si>
  <si>
    <t>1000903900-2L</t>
  </si>
  <si>
    <t>1000903900-3L</t>
  </si>
  <si>
    <t>1000903900-4L</t>
  </si>
  <si>
    <t>1000903900-5L</t>
  </si>
  <si>
    <t>1000903900-6L</t>
  </si>
  <si>
    <t>1000903900-7L</t>
  </si>
  <si>
    <t>1000903900-8L</t>
  </si>
  <si>
    <t>1000903900-9L</t>
  </si>
  <si>
    <t>1000903901L</t>
  </si>
  <si>
    <t>1000903902-10L</t>
  </si>
  <si>
    <t>1000903902-1L</t>
  </si>
  <si>
    <t>1000903902-2L</t>
  </si>
  <si>
    <t>1000903902-3L</t>
  </si>
  <si>
    <t>1000903902-4L</t>
  </si>
  <si>
    <t>1000903902-5L</t>
  </si>
  <si>
    <t>1000903902-6L</t>
  </si>
  <si>
    <t>1000903902-7L</t>
  </si>
  <si>
    <t>1000903902-8L</t>
  </si>
  <si>
    <t>1000903902-9L</t>
  </si>
  <si>
    <t>1000903907L</t>
  </si>
  <si>
    <t>1000903920L</t>
  </si>
  <si>
    <t>1000903924-1L</t>
  </si>
  <si>
    <t>1000903924-2L</t>
  </si>
  <si>
    <t>1000903924-3L</t>
  </si>
  <si>
    <t>1000903924-4L</t>
  </si>
  <si>
    <t>1000903924-5L</t>
  </si>
  <si>
    <t>1000903924-6L</t>
  </si>
  <si>
    <t>1000903925L</t>
  </si>
  <si>
    <t>1000903927-1L</t>
  </si>
  <si>
    <t>1000903927-2L</t>
  </si>
  <si>
    <t>1000903927-3L</t>
  </si>
  <si>
    <t>1000903927-4L</t>
  </si>
  <si>
    <t>1000903927-5L</t>
  </si>
  <si>
    <t>1000903927-6L</t>
  </si>
  <si>
    <t>1000903927-7L</t>
  </si>
  <si>
    <t>1000903927-8L</t>
  </si>
  <si>
    <t>1000903927-9L</t>
  </si>
  <si>
    <t>1000903928-1L</t>
  </si>
  <si>
    <t>1000903928-2L</t>
  </si>
  <si>
    <t>1000903928-3L</t>
  </si>
  <si>
    <t>1000903928-4L</t>
  </si>
  <si>
    <t>1000903929-10L</t>
  </si>
  <si>
    <t>1000903929-11L</t>
  </si>
  <si>
    <t>1000903929-1L</t>
  </si>
  <si>
    <t>1000903929-2L</t>
  </si>
  <si>
    <t>1000903929-3L</t>
  </si>
  <si>
    <t>1000903929-4L</t>
  </si>
  <si>
    <t>1000903929-5L</t>
  </si>
  <si>
    <t>1000903929-6L</t>
  </si>
  <si>
    <t>1000903929-7L</t>
  </si>
  <si>
    <t>1000903929-8L</t>
  </si>
  <si>
    <t>1000903929-9L</t>
  </si>
  <si>
    <t>1000903932-1L</t>
  </si>
  <si>
    <t>1000903932-2L</t>
  </si>
  <si>
    <t>1000903932-3L</t>
  </si>
  <si>
    <t>1000903932-4L</t>
  </si>
  <si>
    <t>1000903932-5L</t>
  </si>
  <si>
    <t>1000903932-6L</t>
  </si>
  <si>
    <t>1000903932-7L</t>
  </si>
  <si>
    <t>1000903932-8L</t>
  </si>
  <si>
    <t>1000903932-9L</t>
  </si>
  <si>
    <t>1000903933L</t>
  </si>
  <si>
    <t>1000903934L</t>
  </si>
  <si>
    <t>1000903941L</t>
  </si>
  <si>
    <t>1000903945L</t>
  </si>
  <si>
    <t>1000903948L</t>
  </si>
  <si>
    <t>1000903952L</t>
  </si>
  <si>
    <t>1000903953L</t>
  </si>
  <si>
    <t>1000903954L</t>
  </si>
  <si>
    <t>1000903967L</t>
  </si>
  <si>
    <t>1000903978L</t>
  </si>
  <si>
    <t>1000903980L</t>
  </si>
  <si>
    <t>1000903991L</t>
  </si>
  <si>
    <t>1000904016L</t>
  </si>
  <si>
    <t>1000904023L</t>
  </si>
  <si>
    <t>1000904033L</t>
  </si>
  <si>
    <t>1000904044L</t>
  </si>
  <si>
    <t>1000904045L</t>
  </si>
  <si>
    <t>1000904046L</t>
  </si>
  <si>
    <t>1000904047L</t>
  </si>
  <si>
    <t>1000904053L</t>
  </si>
  <si>
    <t>1000904072-1L</t>
  </si>
  <si>
    <t>1000904072-2L</t>
  </si>
  <si>
    <t>1000904072-3L</t>
  </si>
  <si>
    <t>1000904072-4L</t>
  </si>
  <si>
    <t>1000904072-5L</t>
  </si>
  <si>
    <t>1000904072-6L</t>
  </si>
  <si>
    <t>1000904072-7L</t>
  </si>
  <si>
    <t>1000904072-8L</t>
  </si>
  <si>
    <t>1000904080-10L</t>
  </si>
  <si>
    <t>1000904080-11L</t>
  </si>
  <si>
    <t>1000904080-1L</t>
  </si>
  <si>
    <t>1000904080-2L</t>
  </si>
  <si>
    <t>1000904080-3L</t>
  </si>
  <si>
    <t>1000904080-4L</t>
  </si>
  <si>
    <t>1000904080-5L</t>
  </si>
  <si>
    <t>1000904080-6L</t>
  </si>
  <si>
    <t>1000904080-7L</t>
  </si>
  <si>
    <t>1000904080-8L</t>
  </si>
  <si>
    <t>1000904080-9L</t>
  </si>
  <si>
    <t>1000904083L</t>
  </si>
  <si>
    <t>1000904085L</t>
  </si>
  <si>
    <t>1000904086L</t>
  </si>
  <si>
    <t>1000904087L</t>
  </si>
  <si>
    <t>1000904101L</t>
  </si>
  <si>
    <t>1000904103L</t>
  </si>
  <si>
    <t>1000904114-1L</t>
  </si>
  <si>
    <t>1000904114-2L</t>
  </si>
  <si>
    <t>1000904114-3L</t>
  </si>
  <si>
    <t>1000904114-4L</t>
  </si>
  <si>
    <t>1000904114-5L</t>
  </si>
  <si>
    <t>1000904114-6L</t>
  </si>
  <si>
    <t>1000904114-7L</t>
  </si>
  <si>
    <t>1000904114-8L</t>
  </si>
  <si>
    <t>1000904122-10L</t>
  </si>
  <si>
    <t>1000904122-11L</t>
  </si>
  <si>
    <t>1000904122-1L</t>
  </si>
  <si>
    <t>1000904122-2L</t>
  </si>
  <si>
    <t>1000904122-3L</t>
  </si>
  <si>
    <t>1000904122-4L</t>
  </si>
  <si>
    <t>1000904122-5L</t>
  </si>
  <si>
    <t>1000904122-6L</t>
  </si>
  <si>
    <t>1000904122-7L</t>
  </si>
  <si>
    <t>1000904122-8L</t>
  </si>
  <si>
    <t>1000904122-9L</t>
  </si>
  <si>
    <t>1000904140-1L</t>
  </si>
  <si>
    <t>1000904140-2L</t>
  </si>
  <si>
    <t>1000904140-3L</t>
  </si>
  <si>
    <t>1000904140-4L</t>
  </si>
  <si>
    <t>1000904140-5L</t>
  </si>
  <si>
    <t>1000904140-6L</t>
  </si>
  <si>
    <t>1000904140-7L</t>
  </si>
  <si>
    <t>1000904140-8L</t>
  </si>
  <si>
    <t>1000904141-1L</t>
  </si>
  <si>
    <t>1000904141-2L</t>
  </si>
  <si>
    <t>1000904141-3L</t>
  </si>
  <si>
    <t>1000904141-4L</t>
  </si>
  <si>
    <t>1000904141-5L</t>
  </si>
  <si>
    <t>1000904141-6L</t>
  </si>
  <si>
    <t>1000904141-7L</t>
  </si>
  <si>
    <t>1000904141-8L</t>
  </si>
  <si>
    <t>1000904141-9L</t>
  </si>
  <si>
    <t>1000904161-1L</t>
  </si>
  <si>
    <t>1000904161-2L</t>
  </si>
  <si>
    <t>1000904161-3L</t>
  </si>
  <si>
    <t>1000904161-4L</t>
  </si>
  <si>
    <t>1000904161-5L</t>
  </si>
  <si>
    <t>1000904163L</t>
  </si>
  <si>
    <t>1000904164L</t>
  </si>
  <si>
    <t>1000904166L</t>
  </si>
  <si>
    <t>1000904172L</t>
  </si>
  <si>
    <t>1000904174L</t>
  </si>
  <si>
    <t>1000904189-1L</t>
  </si>
  <si>
    <t>1000904189-2L</t>
  </si>
  <si>
    <t>1000904189-3L</t>
  </si>
  <si>
    <t>1000904189-4L</t>
  </si>
  <si>
    <t>1000904189-5L</t>
  </si>
  <si>
    <t>1000904189-6L</t>
  </si>
  <si>
    <t>1000904189-7L</t>
  </si>
  <si>
    <t>1000904192L</t>
  </si>
  <si>
    <t>1000904200L</t>
  </si>
  <si>
    <t>1000904202L</t>
  </si>
  <si>
    <t>1000904203L</t>
  </si>
  <si>
    <t>1000904212-10L</t>
  </si>
  <si>
    <t>1000904212-11L</t>
  </si>
  <si>
    <t>1000904212-1L</t>
  </si>
  <si>
    <t>1000904212-2L</t>
  </si>
  <si>
    <t>1000904212-3L</t>
  </si>
  <si>
    <t>1000904212-4L</t>
  </si>
  <si>
    <t>1000904212-5L</t>
  </si>
  <si>
    <t>1000904212-6L</t>
  </si>
  <si>
    <t>1000904212-7L</t>
  </si>
  <si>
    <t>1000904212-8L</t>
  </si>
  <si>
    <t>1000904212-9L</t>
  </si>
  <si>
    <t>1000904213-1L</t>
  </si>
  <si>
    <t>1000904213-2L</t>
  </si>
  <si>
    <t>1000904213-3L</t>
  </si>
  <si>
    <t>1000904213-4L</t>
  </si>
  <si>
    <t>1000904213-5L</t>
  </si>
  <si>
    <t>1000904213-6L</t>
  </si>
  <si>
    <t>1000904214L</t>
  </si>
  <si>
    <t>1000904219L</t>
  </si>
  <si>
    <t>1000904227-10L</t>
  </si>
  <si>
    <t>1000904227-11L</t>
  </si>
  <si>
    <t>1000904227-12L</t>
  </si>
  <si>
    <t>1000904227-1L</t>
  </si>
  <si>
    <t>1000904227-2L</t>
  </si>
  <si>
    <t>1000904227-3L</t>
  </si>
  <si>
    <t>1000904227-4L</t>
  </si>
  <si>
    <t>1000904227-5L</t>
  </si>
  <si>
    <t>1000904227-6L</t>
  </si>
  <si>
    <t>1000904227-7L</t>
  </si>
  <si>
    <t>1000904227-8L</t>
  </si>
  <si>
    <t>1000904227-9L</t>
  </si>
  <si>
    <t>1000904228L</t>
  </si>
  <si>
    <t>1000904229L</t>
  </si>
  <si>
    <t>1000904235L</t>
  </si>
  <si>
    <t>1000904238L</t>
  </si>
  <si>
    <t>1000904243-1L</t>
  </si>
  <si>
    <t>1000904243-2L</t>
  </si>
  <si>
    <t>1000904243-3L</t>
  </si>
  <si>
    <t>1000904243-4L</t>
  </si>
  <si>
    <t>1000904243-5L</t>
  </si>
  <si>
    <t>1000904244-1L</t>
  </si>
  <si>
    <t>1000904244-2L</t>
  </si>
  <si>
    <t>1000904244-3L</t>
  </si>
  <si>
    <t>1000904244-4L</t>
  </si>
  <si>
    <t>1000904246-10L</t>
  </si>
  <si>
    <t>1000904246-11L</t>
  </si>
  <si>
    <t>1000904246-12L</t>
  </si>
  <si>
    <t>1000904246-1L</t>
  </si>
  <si>
    <t>1000904246-2L</t>
  </si>
  <si>
    <t>1000904246-3L</t>
  </si>
  <si>
    <t>1000904246-4L</t>
  </si>
  <si>
    <t>1000904246-5L</t>
  </si>
  <si>
    <t>1000904246-6L</t>
  </si>
  <si>
    <t>1000904246-7L</t>
  </si>
  <si>
    <t>1000904246-8L</t>
  </si>
  <si>
    <t>1000904246-9L</t>
  </si>
  <si>
    <t>1000904250L</t>
  </si>
  <si>
    <t>1000904262L</t>
  </si>
  <si>
    <t>1000904263L</t>
  </si>
  <si>
    <t>1000904275L</t>
  </si>
  <si>
    <t>1000904283-10L</t>
  </si>
  <si>
    <t>1000904283-11L</t>
  </si>
  <si>
    <t>1000904283-12L</t>
  </si>
  <si>
    <t>1000904283-1L</t>
  </si>
  <si>
    <t>1000904283-2L</t>
  </si>
  <si>
    <t>1000904283-3L</t>
  </si>
  <si>
    <t>1000904283-4L</t>
  </si>
  <si>
    <t>1000904283-5L</t>
  </si>
  <si>
    <t>1000904283-6L</t>
  </si>
  <si>
    <t>1000904283-7L</t>
  </si>
  <si>
    <t>1000904283-8L</t>
  </si>
  <si>
    <t>1000904283-9L</t>
  </si>
  <si>
    <t>1000904291L</t>
  </si>
  <si>
    <t>1000904325-1L</t>
  </si>
  <si>
    <t>1000904325-2L</t>
  </si>
  <si>
    <t>1000904325-3L</t>
  </si>
  <si>
    <t>1000904325-4L</t>
  </si>
  <si>
    <t>1000904325-5L</t>
  </si>
  <si>
    <t>1000904325-6L</t>
  </si>
  <si>
    <t>1000904325-7L</t>
  </si>
  <si>
    <t>1000904325L</t>
  </si>
  <si>
    <t>1000904326L</t>
  </si>
  <si>
    <t>1000904327L</t>
  </si>
  <si>
    <t>1000904331L</t>
  </si>
  <si>
    <t>1000904334-1L</t>
  </si>
  <si>
    <t>1000904334-2L</t>
  </si>
  <si>
    <t>1000904334-3L</t>
  </si>
  <si>
    <t>1000904334-4L</t>
  </si>
  <si>
    <t>1000904335-1L</t>
  </si>
  <si>
    <t>1000904335-2L</t>
  </si>
  <si>
    <t>1000904335-3L</t>
  </si>
  <si>
    <t>1000904335-4L</t>
  </si>
  <si>
    <t>1000904335-5L</t>
  </si>
  <si>
    <t>1000904335-6L</t>
  </si>
  <si>
    <t>1000904339L</t>
  </si>
  <si>
    <t>1000904348L</t>
  </si>
  <si>
    <t>1000904363L</t>
  </si>
  <si>
    <t>1000904373-1L</t>
  </si>
  <si>
    <t>1000904373-2L</t>
  </si>
  <si>
    <t>1000904373-3L</t>
  </si>
  <si>
    <t>1000904373-4L</t>
  </si>
  <si>
    <t>1000904373-5L</t>
  </si>
  <si>
    <t>1000904373-6L</t>
  </si>
  <si>
    <t>1000904375-1L</t>
  </si>
  <si>
    <t>1000904375-2L</t>
  </si>
  <si>
    <t>1000904375-3L</t>
  </si>
  <si>
    <t>1000904375-4L</t>
  </si>
  <si>
    <t>1000904375-5L</t>
  </si>
  <si>
    <t>1000904381L</t>
  </si>
  <si>
    <t>1000904382L</t>
  </si>
  <si>
    <t>1000904385-1L</t>
  </si>
  <si>
    <t>1000904385-2L</t>
  </si>
  <si>
    <t>1000904385-3L</t>
  </si>
  <si>
    <t>1000904385-4L</t>
  </si>
  <si>
    <t>1000904385-5L</t>
  </si>
  <si>
    <t>1000904386-1L</t>
  </si>
  <si>
    <t>1000904386-2L</t>
  </si>
  <si>
    <t>1000904386-3L</t>
  </si>
  <si>
    <t>1000904386-4L</t>
  </si>
  <si>
    <t>1000904386-5L</t>
  </si>
  <si>
    <t>1000904386-6L</t>
  </si>
  <si>
    <t>1000904386-7L</t>
  </si>
  <si>
    <t>1000904386-8L</t>
  </si>
  <si>
    <t>1000904387-10L</t>
  </si>
  <si>
    <t>1000904387-11L</t>
  </si>
  <si>
    <t>1000904387-12L</t>
  </si>
  <si>
    <t>1000904387-13L</t>
  </si>
  <si>
    <t>1000904387-14L</t>
  </si>
  <si>
    <t>1000904387-1L</t>
  </si>
  <si>
    <t>1000904387-2L</t>
  </si>
  <si>
    <t>1000904387-3L</t>
  </si>
  <si>
    <t>1000904387-4L</t>
  </si>
  <si>
    <t>1000904387-5L</t>
  </si>
  <si>
    <t>1000904387-6L</t>
  </si>
  <si>
    <t>1000904387-7L</t>
  </si>
  <si>
    <t>1000904387-8L</t>
  </si>
  <si>
    <t>1000904387-9L</t>
  </si>
  <si>
    <t>1000904391-1L</t>
  </si>
  <si>
    <t>1000904391-2L</t>
  </si>
  <si>
    <t>1000904391-3L</t>
  </si>
  <si>
    <t>1000904391-4L</t>
  </si>
  <si>
    <t>1000904391-5L</t>
  </si>
  <si>
    <t>1000904391-6L</t>
  </si>
  <si>
    <t>1000904391-7L</t>
  </si>
  <si>
    <t>1000904391-8L</t>
  </si>
  <si>
    <t>1000904393-1L</t>
  </si>
  <si>
    <t>1000904393-2L</t>
  </si>
  <si>
    <t>1000904393-3L</t>
  </si>
  <si>
    <t>1000904393-4L</t>
  </si>
  <si>
    <t>1000904393-5L</t>
  </si>
  <si>
    <t>1000904393-6L</t>
  </si>
  <si>
    <t>1000904393-7L</t>
  </si>
  <si>
    <t>1000904393-8L</t>
  </si>
  <si>
    <t>1000904393-9L</t>
  </si>
  <si>
    <t>1000904397L</t>
  </si>
  <si>
    <t>1000904417-10L</t>
  </si>
  <si>
    <t>1000904417-11L</t>
  </si>
  <si>
    <t>1000904417-1L</t>
  </si>
  <si>
    <t>1000904417-2L</t>
  </si>
  <si>
    <t>1000904417-3L</t>
  </si>
  <si>
    <t>1000904417-4L</t>
  </si>
  <si>
    <t>1000904417-5L</t>
  </si>
  <si>
    <t>1000904417-6L</t>
  </si>
  <si>
    <t>1000904417-7L</t>
  </si>
  <si>
    <t>1000904417-8L</t>
  </si>
  <si>
    <t>1000904417-9L</t>
  </si>
  <si>
    <t>1000904424-1L</t>
  </si>
  <si>
    <t>1000904424-2L</t>
  </si>
  <si>
    <t>1000904424-3L</t>
  </si>
  <si>
    <t>1000904424-4L</t>
  </si>
  <si>
    <t>1000904425L</t>
  </si>
  <si>
    <t>1000904426L</t>
  </si>
  <si>
    <t>1000904430L</t>
  </si>
  <si>
    <t>1000904441L</t>
  </si>
  <si>
    <t>1000904445-10L</t>
  </si>
  <si>
    <t>1000904445-1L</t>
  </si>
  <si>
    <t>1000904445-2L</t>
  </si>
  <si>
    <t>1000904445-3L</t>
  </si>
  <si>
    <t>1000904445-4L</t>
  </si>
  <si>
    <t>1000904445-5L</t>
  </si>
  <si>
    <t>1000904445-6L</t>
  </si>
  <si>
    <t>1000904445-7L</t>
  </si>
  <si>
    <t>1000904445-8L</t>
  </si>
  <si>
    <t>1000904445-9L</t>
  </si>
  <si>
    <t>1000904448L</t>
  </si>
  <si>
    <t>1000904450L</t>
  </si>
  <si>
    <t>1000904465L</t>
  </si>
  <si>
    <t>1000904466L</t>
  </si>
  <si>
    <t>1000904467L</t>
  </si>
  <si>
    <t>1000904480-10L</t>
  </si>
  <si>
    <t>1000904480-11L</t>
  </si>
  <si>
    <t>1000904480-12L</t>
  </si>
  <si>
    <t>1000904480-13L</t>
  </si>
  <si>
    <t>1000904480-14L</t>
  </si>
  <si>
    <t>1000904480-15L</t>
  </si>
  <si>
    <t>1000904480-16L</t>
  </si>
  <si>
    <t>1000904480-1L</t>
  </si>
  <si>
    <t>1000904480-2L</t>
  </si>
  <si>
    <t>1000904480-3L</t>
  </si>
  <si>
    <t>1000904480-4L</t>
  </si>
  <si>
    <t>1000904480-5L</t>
  </si>
  <si>
    <t>1000904480-6L</t>
  </si>
  <si>
    <t>1000904480-7L</t>
  </si>
  <si>
    <t>1000904480-8L</t>
  </si>
  <si>
    <t>1000904480-9L</t>
  </si>
  <si>
    <t>1000904481-1L</t>
  </si>
  <si>
    <t>1000904481-2L</t>
  </si>
  <si>
    <t>1000904481-3L</t>
  </si>
  <si>
    <t>1000904481-4L</t>
  </si>
  <si>
    <t>1000904481-5L</t>
  </si>
  <si>
    <t>1000904481-6L</t>
  </si>
  <si>
    <t>1000904482-10L</t>
  </si>
  <si>
    <t>1000904482-1L</t>
  </si>
  <si>
    <t>1000904482-2L</t>
  </si>
  <si>
    <t>1000904482-3L</t>
  </si>
  <si>
    <t>1000904482-4L</t>
  </si>
  <si>
    <t>1000904482-5L</t>
  </si>
  <si>
    <t>1000904482-6L</t>
  </si>
  <si>
    <t>1000904482-7L</t>
  </si>
  <si>
    <t>1000904482-8L</t>
  </si>
  <si>
    <t>1000904482-9L</t>
  </si>
  <si>
    <t>1000904484-10L</t>
  </si>
  <si>
    <t>1000904484-11L</t>
  </si>
  <si>
    <t>1000904484-12L</t>
  </si>
  <si>
    <t>1000904484-13L</t>
  </si>
  <si>
    <t>1000904484-14L</t>
  </si>
  <si>
    <t>1000904484-1L</t>
  </si>
  <si>
    <t>1000904484-2L</t>
  </si>
  <si>
    <t>1000904484-3L</t>
  </si>
  <si>
    <t>1000904484-4L</t>
  </si>
  <si>
    <t>1000904484-5L</t>
  </si>
  <si>
    <t>1000904484-6L</t>
  </si>
  <si>
    <t>1000904484-7L</t>
  </si>
  <si>
    <t>1000904484-8L</t>
  </si>
  <si>
    <t>1000904484-9L</t>
  </si>
  <si>
    <t>1000904489-10L</t>
  </si>
  <si>
    <t>1000904489-1L</t>
  </si>
  <si>
    <t>1000904489-2L</t>
  </si>
  <si>
    <t>1000904489-3L</t>
  </si>
  <si>
    <t>1000904489-4L</t>
  </si>
  <si>
    <t>1000904489-5L</t>
  </si>
  <si>
    <t>1000904489-6L</t>
  </si>
  <si>
    <t>1000904489-7L</t>
  </si>
  <si>
    <t>1000904489-8L</t>
  </si>
  <si>
    <t>1000904489-9L</t>
  </si>
  <si>
    <t>1000904496L</t>
  </si>
  <si>
    <t>1000904504-1L</t>
  </si>
  <si>
    <t>1000904504-2L</t>
  </si>
  <si>
    <t>1000904504-3L</t>
  </si>
  <si>
    <t>1000904504-4L</t>
  </si>
  <si>
    <t>1000904504-5L</t>
  </si>
  <si>
    <t>1000904504-6L</t>
  </si>
  <si>
    <t>1000904509L</t>
  </si>
  <si>
    <t>1000904512L</t>
  </si>
  <si>
    <t>1000904514L</t>
  </si>
  <si>
    <t>1000904516-1L</t>
  </si>
  <si>
    <t>1000904516-2L</t>
  </si>
  <si>
    <t>1000904516-3L</t>
  </si>
  <si>
    <t>1000904516-4L</t>
  </si>
  <si>
    <t>1000904516-5L</t>
  </si>
  <si>
    <t>1000904516-6L</t>
  </si>
  <si>
    <t>1000904516-7L</t>
  </si>
  <si>
    <t>1000904516-8L</t>
  </si>
  <si>
    <t>1000904517-10L</t>
  </si>
  <si>
    <t>1000904517-11L</t>
  </si>
  <si>
    <t>1000904517-12L</t>
  </si>
  <si>
    <t>1000904517-13L</t>
  </si>
  <si>
    <t>1000904517-1L</t>
  </si>
  <si>
    <t>1000904517-2L</t>
  </si>
  <si>
    <t>1000904517-3L</t>
  </si>
  <si>
    <t>1000904517-4L</t>
  </si>
  <si>
    <t>1000904517-5L</t>
  </si>
  <si>
    <t>1000904517-6L</t>
  </si>
  <si>
    <t>1000904517-7L</t>
  </si>
  <si>
    <t>1000904517-8L</t>
  </si>
  <si>
    <t>1000904517-9L</t>
  </si>
  <si>
    <t>1000904526-10L</t>
  </si>
  <si>
    <t>1000904526-11L</t>
  </si>
  <si>
    <t>1000904526-12L</t>
  </si>
  <si>
    <t>1000904526-1L</t>
  </si>
  <si>
    <t>1000904526-2L</t>
  </si>
  <si>
    <t>1000904526-3L</t>
  </si>
  <si>
    <t>1000904526-4L</t>
  </si>
  <si>
    <t>1000904526-5L</t>
  </si>
  <si>
    <t>1000904526-6L</t>
  </si>
  <si>
    <t>1000904526-7L</t>
  </si>
  <si>
    <t>1000904526-8L</t>
  </si>
  <si>
    <t>1000904526-9L</t>
  </si>
  <si>
    <t>1000904527-10L</t>
  </si>
  <si>
    <t>1000904527-11L</t>
  </si>
  <si>
    <t>1000904527-12L</t>
  </si>
  <si>
    <t>1000904527-13L</t>
  </si>
  <si>
    <t>1000904527-14L</t>
  </si>
  <si>
    <t>1000904527-15L</t>
  </si>
  <si>
    <t>1000904527-16L</t>
  </si>
  <si>
    <t>1000904527-1L</t>
  </si>
  <si>
    <t>1000904527-2L</t>
  </si>
  <si>
    <t>1000904527-3L</t>
  </si>
  <si>
    <t>1000904527-4L</t>
  </si>
  <si>
    <t>1000904527-5L</t>
  </si>
  <si>
    <t>1000904527-6L</t>
  </si>
  <si>
    <t>1000904527-7L</t>
  </si>
  <si>
    <t>1000904527-8L</t>
  </si>
  <si>
    <t>1000904527-9L</t>
  </si>
  <si>
    <t>1000904528-1L</t>
  </si>
  <si>
    <t>1000904528-2L</t>
  </si>
  <si>
    <t>1000904528-3L</t>
  </si>
  <si>
    <t>1000904528-4L</t>
  </si>
  <si>
    <t>1000904528-5L</t>
  </si>
  <si>
    <t>1000904528-6L</t>
  </si>
  <si>
    <t>1000904528-7L</t>
  </si>
  <si>
    <t>1000904528-8L</t>
  </si>
  <si>
    <t>1000904540L</t>
  </si>
  <si>
    <t>1000904541L</t>
  </si>
  <si>
    <t>1000904556L</t>
  </si>
  <si>
    <t>1000904558-1L</t>
  </si>
  <si>
    <t>1000904558-2L</t>
  </si>
  <si>
    <t>1000904558-3L</t>
  </si>
  <si>
    <t>1000904558-4L</t>
  </si>
  <si>
    <t>1000904558-5L</t>
  </si>
  <si>
    <t>1000904558-6L</t>
  </si>
  <si>
    <t>1000904558-7L</t>
  </si>
  <si>
    <t>1000904560L</t>
  </si>
  <si>
    <t>1000904566-10L</t>
  </si>
  <si>
    <t>1000904566-1L</t>
  </si>
  <si>
    <t>1000904566-2L</t>
  </si>
  <si>
    <t>1000904566-3L</t>
  </si>
  <si>
    <t>1000904566-4L</t>
  </si>
  <si>
    <t>1000904566-5L</t>
  </si>
  <si>
    <t>1000904566-6L</t>
  </si>
  <si>
    <t>1000904566-7L</t>
  </si>
  <si>
    <t>1000904566-8L</t>
  </si>
  <si>
    <t>1000904566-9L</t>
  </si>
  <si>
    <t>1000904567-1L</t>
  </si>
  <si>
    <t>1000904567-2L</t>
  </si>
  <si>
    <t>1000904567-3L</t>
  </si>
  <si>
    <t>1000904567-4L</t>
  </si>
  <si>
    <t>1000904567-5L</t>
  </si>
  <si>
    <t>1000904567-6L</t>
  </si>
  <si>
    <t>1000904567-7L</t>
  </si>
  <si>
    <t>1000904567-8L</t>
  </si>
  <si>
    <t>1000904568-1L</t>
  </si>
  <si>
    <t>1000904568-2L</t>
  </si>
  <si>
    <t>1000904573-1L</t>
  </si>
  <si>
    <t>1000904573-2L</t>
  </si>
  <si>
    <t>1000904573-3L</t>
  </si>
  <si>
    <t>1000904573-4L</t>
  </si>
  <si>
    <t>1000904573-5L</t>
  </si>
  <si>
    <t>1000904573-6L</t>
  </si>
  <si>
    <t>1000904573-7L</t>
  </si>
  <si>
    <t>1000904573-8L</t>
  </si>
  <si>
    <t>1000904573-9L</t>
  </si>
  <si>
    <t>1000904579-1L</t>
  </si>
  <si>
    <t>1000904579-2L</t>
  </si>
  <si>
    <t>1000904579-3L</t>
  </si>
  <si>
    <t>1000904579-4L</t>
  </si>
  <si>
    <t>1000904579-5L</t>
  </si>
  <si>
    <t>1000904579-6L</t>
  </si>
  <si>
    <t>1000904579-7L</t>
  </si>
  <si>
    <t>1000904579-8L</t>
  </si>
  <si>
    <t>1000904579-9L</t>
  </si>
  <si>
    <t>1000904580-1L</t>
  </si>
  <si>
    <t>1000904580-2L</t>
  </si>
  <si>
    <t>1000904580-3L</t>
  </si>
  <si>
    <t>1000904601L</t>
  </si>
  <si>
    <t>1000904602L</t>
  </si>
  <si>
    <t>1000904605-10L</t>
  </si>
  <si>
    <t>1000904605-11L</t>
  </si>
  <si>
    <t>1000904605-12L</t>
  </si>
  <si>
    <t>1000904605-1L</t>
  </si>
  <si>
    <t>1000904605-2L</t>
  </si>
  <si>
    <t>1000904605-3L</t>
  </si>
  <si>
    <t>1000904605-4L</t>
  </si>
  <si>
    <t>1000904605-5L</t>
  </si>
  <si>
    <t>1000904605-6L</t>
  </si>
  <si>
    <t>1000904605-7L</t>
  </si>
  <si>
    <t>1000904605-8L</t>
  </si>
  <si>
    <t>1000904605-9L</t>
  </si>
  <si>
    <t>1000904618-1L</t>
  </si>
  <si>
    <t>1000904618-2L</t>
  </si>
  <si>
    <t>1000904618-3L</t>
  </si>
  <si>
    <t>1000904618-4L</t>
  </si>
  <si>
    <t>1000904618-5L</t>
  </si>
  <si>
    <t>1000904618-6L</t>
  </si>
  <si>
    <t>1000904621-10L</t>
  </si>
  <si>
    <t>1000904621-1L</t>
  </si>
  <si>
    <t>1000904621-2L</t>
  </si>
  <si>
    <t>1000904621-3L</t>
  </si>
  <si>
    <t>1000904621-4L</t>
  </si>
  <si>
    <t>1000904621-5L</t>
  </si>
  <si>
    <t>1000904621-6L</t>
  </si>
  <si>
    <t>1000904621-7L</t>
  </si>
  <si>
    <t>1000904621-8L</t>
  </si>
  <si>
    <t>1000904621-9L</t>
  </si>
  <si>
    <t>1000904622-1L</t>
  </si>
  <si>
    <t>1000904622-2L</t>
  </si>
  <si>
    <t>1000904622-3L</t>
  </si>
  <si>
    <t>1000904622-4L</t>
  </si>
  <si>
    <t>1000904622-5L</t>
  </si>
  <si>
    <t>1000904622-6L</t>
  </si>
  <si>
    <t>1000904622-7L</t>
  </si>
  <si>
    <t>1000904622-8L</t>
  </si>
  <si>
    <t>1000904625L</t>
  </si>
  <si>
    <t>1000904634-1L</t>
  </si>
  <si>
    <t>1000904634-2L</t>
  </si>
  <si>
    <t>1000904634-3L</t>
  </si>
  <si>
    <t>1000904634-4L</t>
  </si>
  <si>
    <t>1000904634-5L</t>
  </si>
  <si>
    <t>1000904634-6L</t>
  </si>
  <si>
    <t>1000904634-7L</t>
  </si>
  <si>
    <t>1000904635-1L</t>
  </si>
  <si>
    <t>1000904635-2L</t>
  </si>
  <si>
    <t>1000904635-3L</t>
  </si>
  <si>
    <t>1000904635-4L</t>
  </si>
  <si>
    <t>1000904635-5L</t>
  </si>
  <si>
    <t>1000904635-6L</t>
  </si>
  <si>
    <t>1000904636-1L</t>
  </si>
  <si>
    <t>1000904636-2L</t>
  </si>
  <si>
    <t>1000904636-3L</t>
  </si>
  <si>
    <t>1000904636-4L</t>
  </si>
  <si>
    <t>1000904636-5L</t>
  </si>
  <si>
    <t>1000904636-6L</t>
  </si>
  <si>
    <t>1000904636-7L</t>
  </si>
  <si>
    <t>1000904636-8L</t>
  </si>
  <si>
    <t>1000904636-9L</t>
  </si>
  <si>
    <t>1000904651-1L</t>
  </si>
  <si>
    <t>1000904651-2L</t>
  </si>
  <si>
    <t>1000904651-3L</t>
  </si>
  <si>
    <t>1000904651-4L</t>
  </si>
  <si>
    <t>1000904651-5L</t>
  </si>
  <si>
    <t>1000904651-6L</t>
  </si>
  <si>
    <t>1000904652L</t>
  </si>
  <si>
    <t>1000904653L</t>
  </si>
  <si>
    <t>1000904655-10L</t>
  </si>
  <si>
    <t>1000904655-11L</t>
  </si>
  <si>
    <t>1000904655-1L</t>
  </si>
  <si>
    <t>1000904655-2L</t>
  </si>
  <si>
    <t>1000904655-3L</t>
  </si>
  <si>
    <t>1000904655-4L</t>
  </si>
  <si>
    <t>1000904655-5L</t>
  </si>
  <si>
    <t>1000904655-6L</t>
  </si>
  <si>
    <t>1000904655-7L</t>
  </si>
  <si>
    <t>1000904655-8L</t>
  </si>
  <si>
    <t>1000904655-9L</t>
  </si>
  <si>
    <t>1000904656-1L</t>
  </si>
  <si>
    <t>1000904656-2L</t>
  </si>
  <si>
    <t>1000904656-3L</t>
  </si>
  <si>
    <t>1000904656-4L</t>
  </si>
  <si>
    <t>1000904656-5L</t>
  </si>
  <si>
    <t>1000904656-6L</t>
  </si>
  <si>
    <t>1000904656-7L</t>
  </si>
  <si>
    <t>1000904656-8L</t>
  </si>
  <si>
    <t>1000904662L</t>
  </si>
  <si>
    <t>1000904663L</t>
  </si>
  <si>
    <t>1000904665L</t>
  </si>
  <si>
    <t>1000904666L</t>
  </si>
  <si>
    <t>1000904667L</t>
  </si>
  <si>
    <t>1000904668L</t>
  </si>
  <si>
    <t>1000904669L</t>
  </si>
  <si>
    <t>1000904670L</t>
  </si>
  <si>
    <t>1000904671L</t>
  </si>
  <si>
    <t>1000904672L</t>
  </si>
  <si>
    <t>1000904673L</t>
  </si>
  <si>
    <t>1000904674L</t>
  </si>
  <si>
    <t>1000904675L</t>
  </si>
  <si>
    <t>1000904676L</t>
  </si>
  <si>
    <t>1000904678L</t>
  </si>
  <si>
    <t>1000904679L</t>
  </si>
  <si>
    <t>1000904680L</t>
  </si>
  <si>
    <t>1000904681-1L</t>
  </si>
  <si>
    <t>1000904681-2L</t>
  </si>
  <si>
    <t>1000904681-3L</t>
  </si>
  <si>
    <t>1000904681-4L</t>
  </si>
  <si>
    <t>1000904681-5L</t>
  </si>
  <si>
    <t>1000904681-6L</t>
  </si>
  <si>
    <t>1000904681-7L</t>
  </si>
  <si>
    <t>1000904681-8L</t>
  </si>
  <si>
    <t>1000904681-9L</t>
  </si>
  <si>
    <t>1000904703L</t>
  </si>
  <si>
    <t>1000904707L</t>
  </si>
  <si>
    <t>1000904708-1L</t>
  </si>
  <si>
    <t>1000904708-2L</t>
  </si>
  <si>
    <t>1000904708-3L</t>
  </si>
  <si>
    <t>1000904708-4L</t>
  </si>
  <si>
    <t>1000904708-5L</t>
  </si>
  <si>
    <t>1000904708-6L</t>
  </si>
  <si>
    <t>1000904708-7L</t>
  </si>
  <si>
    <t>1000904708-8L</t>
  </si>
  <si>
    <t>1000904710-1L</t>
  </si>
  <si>
    <t>1000904710-2L</t>
  </si>
  <si>
    <t>1000904710-3L</t>
  </si>
  <si>
    <t>1000904710-4L</t>
  </si>
  <si>
    <t>1000904710-5L</t>
  </si>
  <si>
    <t>1000904710-6L</t>
  </si>
  <si>
    <t>1000904710-7L</t>
  </si>
  <si>
    <t>1000904710-8L</t>
  </si>
  <si>
    <t>1000904726L</t>
  </si>
  <si>
    <t>1000904728-10L</t>
  </si>
  <si>
    <t>1000904728-11L</t>
  </si>
  <si>
    <t>1000904728-12L</t>
  </si>
  <si>
    <t>1000904728-13L</t>
  </si>
  <si>
    <t>1000904728-1L</t>
  </si>
  <si>
    <t>1000904728-2L</t>
  </si>
  <si>
    <t>1000904728-3L</t>
  </si>
  <si>
    <t>1000904728-4L</t>
  </si>
  <si>
    <t>1000904728-5L</t>
  </si>
  <si>
    <t>1000904728-6L</t>
  </si>
  <si>
    <t>1000904728-7L</t>
  </si>
  <si>
    <t>1000904728-8L</t>
  </si>
  <si>
    <t>1000904728-9L</t>
  </si>
  <si>
    <t>1000904729L</t>
  </si>
  <si>
    <t>1000904737L</t>
  </si>
  <si>
    <t>1000904738L</t>
  </si>
  <si>
    <t>1000904741-1L</t>
  </si>
  <si>
    <t>1000904741-2L</t>
  </si>
  <si>
    <t>1000904741-3L</t>
  </si>
  <si>
    <t>1000904741-4L</t>
  </si>
  <si>
    <t>1000904741-5L</t>
  </si>
  <si>
    <t>1000904742-10L</t>
  </si>
  <si>
    <t>1000904742-1L</t>
  </si>
  <si>
    <t>1000904742-2L</t>
  </si>
  <si>
    <t>1000904742-3L</t>
  </si>
  <si>
    <t>1000904742-4L</t>
  </si>
  <si>
    <t>1000904742-5L</t>
  </si>
  <si>
    <t>1000904742-6L</t>
  </si>
  <si>
    <t>1000904742-7L</t>
  </si>
  <si>
    <t>1000904742-8L</t>
  </si>
  <si>
    <t>1000904742-9L</t>
  </si>
  <si>
    <t>1000904745L</t>
  </si>
  <si>
    <t>1000904751-1L</t>
  </si>
  <si>
    <t>1000904751-2L</t>
  </si>
  <si>
    <t>1000904751-3L</t>
  </si>
  <si>
    <t>1000904751-4L</t>
  </si>
  <si>
    <t>1000904751-5L</t>
  </si>
  <si>
    <t>1000904751-6L</t>
  </si>
  <si>
    <t>1000904753L</t>
  </si>
  <si>
    <t>1000904754L</t>
  </si>
  <si>
    <t>1000904774-1L</t>
  </si>
  <si>
    <t>1000904774-2L</t>
  </si>
  <si>
    <t>1000904774-3L</t>
  </si>
  <si>
    <t>1000904774-4L</t>
  </si>
  <si>
    <t>1000904774-5L</t>
  </si>
  <si>
    <t>1000904774-6L</t>
  </si>
  <si>
    <t>1000904777-10L</t>
  </si>
  <si>
    <t>1000904777-1L</t>
  </si>
  <si>
    <t>1000904777-2L</t>
  </si>
  <si>
    <t>1000904777-3L</t>
  </si>
  <si>
    <t>1000904777-4L</t>
  </si>
  <si>
    <t>1000904777-5L</t>
  </si>
  <si>
    <t>1000904777-6L</t>
  </si>
  <si>
    <t>1000904777-7L</t>
  </si>
  <si>
    <t>1000904777-8L</t>
  </si>
  <si>
    <t>1000904777-9L</t>
  </si>
  <si>
    <t>1000904778-1L</t>
  </si>
  <si>
    <t>1000904778-2L</t>
  </si>
  <si>
    <t>1000904778-3L</t>
  </si>
  <si>
    <t>1000904778-4L</t>
  </si>
  <si>
    <t>1000904778-5L</t>
  </si>
  <si>
    <t>1000904778-6L</t>
  </si>
  <si>
    <t>1000904778-7L</t>
  </si>
  <si>
    <t>1000904779L</t>
  </si>
  <si>
    <t>1000904780L</t>
  </si>
  <si>
    <t>1000904784-1L</t>
  </si>
  <si>
    <t>1000904784-2L</t>
  </si>
  <si>
    <t>1000904784-3L</t>
  </si>
  <si>
    <t>1000904784-4L</t>
  </si>
  <si>
    <t>1000904784-5L</t>
  </si>
  <si>
    <t>1000904785L</t>
  </si>
  <si>
    <t>1000904786-1L</t>
  </si>
  <si>
    <t>1000904786-2L</t>
  </si>
  <si>
    <t>1000904786-3L</t>
  </si>
  <si>
    <t>1000904786-4L</t>
  </si>
  <si>
    <t>1000904786-5L</t>
  </si>
  <si>
    <t>1000904786-6L</t>
  </si>
  <si>
    <t>1000904810-1L</t>
  </si>
  <si>
    <t>1000904810-2L</t>
  </si>
  <si>
    <t>1000904810-3L</t>
  </si>
  <si>
    <t>1000904810-4L</t>
  </si>
  <si>
    <t>1000904810-5L</t>
  </si>
  <si>
    <t>1000904810-6L</t>
  </si>
  <si>
    <t>1000904810-7L</t>
  </si>
  <si>
    <t>1000904810-8L</t>
  </si>
  <si>
    <t>1000904818-10L</t>
  </si>
  <si>
    <t>1000904818-11L</t>
  </si>
  <si>
    <t>1000904818-12L</t>
  </si>
  <si>
    <t>1000904818-13L</t>
  </si>
  <si>
    <t>1000904818-14L</t>
  </si>
  <si>
    <t>1000904818-15L</t>
  </si>
  <si>
    <t>1000904818-16L</t>
  </si>
  <si>
    <t>1000904818-17L</t>
  </si>
  <si>
    <t>1000904818-18L</t>
  </si>
  <si>
    <t>1000904818-1L</t>
  </si>
  <si>
    <t>1000904818-2L</t>
  </si>
  <si>
    <t>1000904818-3L</t>
  </si>
  <si>
    <t>1000904818-4L</t>
  </si>
  <si>
    <t>1000904818-5L</t>
  </si>
  <si>
    <t>1000904818-6L</t>
  </si>
  <si>
    <t>1000904818-7L</t>
  </si>
  <si>
    <t>1000904818-8L</t>
  </si>
  <si>
    <t>1000904818-9L</t>
  </si>
  <si>
    <t>1000904836-10L</t>
  </si>
  <si>
    <t>1000904836-1L</t>
  </si>
  <si>
    <t>1000904836-2L</t>
  </si>
  <si>
    <t>1000904836-3L</t>
  </si>
  <si>
    <t>1000904836-4L</t>
  </si>
  <si>
    <t>1000904836-5L</t>
  </si>
  <si>
    <t>1000904836-6L</t>
  </si>
  <si>
    <t>1000904836-7L</t>
  </si>
  <si>
    <t>1000904836-8L</t>
  </si>
  <si>
    <t>1000904836-9L</t>
  </si>
  <si>
    <t>1000904838-10L</t>
  </si>
  <si>
    <t>1000904838-11L</t>
  </si>
  <si>
    <t>1000904838-1L</t>
  </si>
  <si>
    <t>1000904838-2L</t>
  </si>
  <si>
    <t>1000904838-3L</t>
  </si>
  <si>
    <t>1000904838-4L</t>
  </si>
  <si>
    <t>1000904838-5L</t>
  </si>
  <si>
    <t>1000904838-6L</t>
  </si>
  <si>
    <t>1000904838-7L</t>
  </si>
  <si>
    <t>1000904838-8L</t>
  </si>
  <si>
    <t>1000904838-9L</t>
  </si>
  <si>
    <t>1000904847L</t>
  </si>
  <si>
    <t>1000904848L</t>
  </si>
  <si>
    <t>1000904852-1L</t>
  </si>
  <si>
    <t>1000904852-2L</t>
  </si>
  <si>
    <t>1000904852-3L</t>
  </si>
  <si>
    <t>1000904852-4L</t>
  </si>
  <si>
    <t>1000904852-5L</t>
  </si>
  <si>
    <t>1000904852-6L</t>
  </si>
  <si>
    <t>1000904852-7L</t>
  </si>
  <si>
    <t>1000904852-8L</t>
  </si>
  <si>
    <t>1000904852-9L</t>
  </si>
  <si>
    <t>1000904855-10L</t>
  </si>
  <si>
    <t>1000904855-11L</t>
  </si>
  <si>
    <t>1000904855-12L</t>
  </si>
  <si>
    <t>1000904855-13L</t>
  </si>
  <si>
    <t>1000904855-1L</t>
  </si>
  <si>
    <t>1000904855-2L</t>
  </si>
  <si>
    <t>1000904855-3L</t>
  </si>
  <si>
    <t>1000904855-4L</t>
  </si>
  <si>
    <t>1000904855-5L</t>
  </si>
  <si>
    <t>1000904855-6L</t>
  </si>
  <si>
    <t>1000904855-7L</t>
  </si>
  <si>
    <t>1000904855-8L</t>
  </si>
  <si>
    <t>1000904855-9L</t>
  </si>
  <si>
    <t>1000904856-10L</t>
  </si>
  <si>
    <t>1000904856-11L</t>
  </si>
  <si>
    <t>1000904856-1L</t>
  </si>
  <si>
    <t>1000904856-2L</t>
  </si>
  <si>
    <t>1000904856-3L</t>
  </si>
  <si>
    <t>1000904856-4L</t>
  </si>
  <si>
    <t>1000904856-5L</t>
  </si>
  <si>
    <t>1000904856-6L</t>
  </si>
  <si>
    <t>1000904856-7L</t>
  </si>
  <si>
    <t>1000904856-8L</t>
  </si>
  <si>
    <t>1000904856-9L</t>
  </si>
  <si>
    <t>1000904857L</t>
  </si>
  <si>
    <t>1000904858-1L</t>
  </si>
  <si>
    <t>1000904858-2L</t>
  </si>
  <si>
    <t>1000904858-3L</t>
  </si>
  <si>
    <t>1000904858-4L</t>
  </si>
  <si>
    <t>1000904863L</t>
  </si>
  <si>
    <t>1000904864L</t>
  </si>
  <si>
    <t>1000904866-10L</t>
  </si>
  <si>
    <t>1000904866-1L</t>
  </si>
  <si>
    <t>1000904866-2L</t>
  </si>
  <si>
    <t>1000904866-3L</t>
  </si>
  <si>
    <t>1000904866-4L</t>
  </si>
  <si>
    <t>1000904866-5L</t>
  </si>
  <si>
    <t>1000904866-6L</t>
  </si>
  <si>
    <t>1000904866-7L</t>
  </si>
  <si>
    <t>1000904866-8L</t>
  </si>
  <si>
    <t>1000904866-9L</t>
  </si>
  <si>
    <t>1000904873-10L</t>
  </si>
  <si>
    <t>1000904873-11L</t>
  </si>
  <si>
    <t>1000904873-12L</t>
  </si>
  <si>
    <t>1000904873-13L</t>
  </si>
  <si>
    <t>1000904873-1L</t>
  </si>
  <si>
    <t>1000904873-2L</t>
  </si>
  <si>
    <t>1000904873-3L</t>
  </si>
  <si>
    <t>1000904873-4L</t>
  </si>
  <si>
    <t>1000904873-5L</t>
  </si>
  <si>
    <t>1000904873-6L</t>
  </si>
  <si>
    <t>1000904873-7L</t>
  </si>
  <si>
    <t>1000904873-8L</t>
  </si>
  <si>
    <t>1000904873-9L</t>
  </si>
  <si>
    <t>1000904880-10L</t>
  </si>
  <si>
    <t>1000904880-11L</t>
  </si>
  <si>
    <t>1000904880-1L</t>
  </si>
  <si>
    <t>1000904880-2L</t>
  </si>
  <si>
    <t>1000904880-3L</t>
  </si>
  <si>
    <t>1000904880-4L</t>
  </si>
  <si>
    <t>1000904880-5L</t>
  </si>
  <si>
    <t>1000904880-6L</t>
  </si>
  <si>
    <t>1000904880-7L</t>
  </si>
  <si>
    <t>1000904880-8L</t>
  </si>
  <si>
    <t>1000904880-9L</t>
  </si>
  <si>
    <t>1000904893-10L</t>
  </si>
  <si>
    <t>1000904893-11L</t>
  </si>
  <si>
    <t>1000904893-12L</t>
  </si>
  <si>
    <t>1000904893-13L</t>
  </si>
  <si>
    <t>1000904893-1L</t>
  </si>
  <si>
    <t>1000904893-2L</t>
  </si>
  <si>
    <t>1000904893-3L</t>
  </si>
  <si>
    <t>1000904893-4L</t>
  </si>
  <si>
    <t>1000904893-5L</t>
  </si>
  <si>
    <t>1000904893-6L</t>
  </si>
  <si>
    <t>1000904893-7L</t>
  </si>
  <si>
    <t>1000904893-8L</t>
  </si>
  <si>
    <t>1000904893-9L</t>
  </si>
  <si>
    <t>1000904903-1L</t>
  </si>
  <si>
    <t>1000904903-2L</t>
  </si>
  <si>
    <t>1000904903-3L</t>
  </si>
  <si>
    <t>1000904903-4L</t>
  </si>
  <si>
    <t>1000904903-5L</t>
  </si>
  <si>
    <t>1000904904-10L</t>
  </si>
  <si>
    <t>1000904904-11L</t>
  </si>
  <si>
    <t>1000904904-12L</t>
  </si>
  <si>
    <t>1000904904-13L</t>
  </si>
  <si>
    <t>1000904904-14L</t>
  </si>
  <si>
    <t>1000904904-15L</t>
  </si>
  <si>
    <t>1000904904-1L</t>
  </si>
  <si>
    <t>1000904904-2L</t>
  </si>
  <si>
    <t>1000904904-3L</t>
  </si>
  <si>
    <t>1000904904-4L</t>
  </si>
  <si>
    <t>1000904904-5L</t>
  </si>
  <si>
    <t>1000904904-6L</t>
  </si>
  <si>
    <t>1000904904-7L</t>
  </si>
  <si>
    <t>1000904904-8L</t>
  </si>
  <si>
    <t>1000904904-9L</t>
  </si>
  <si>
    <t>1000904910-1L</t>
  </si>
  <si>
    <t>1000904910-2L</t>
  </si>
  <si>
    <t>1000904910-3L</t>
  </si>
  <si>
    <t>1000904910-4L</t>
  </si>
  <si>
    <t>1000904910-5L</t>
  </si>
  <si>
    <t>1000904910-6L</t>
  </si>
  <si>
    <t>1000904911-10L</t>
  </si>
  <si>
    <t>1000904911-11L</t>
  </si>
  <si>
    <t>1000904911-12L</t>
  </si>
  <si>
    <t>1000904911-1L</t>
  </si>
  <si>
    <t>1000904911-2L</t>
  </si>
  <si>
    <t>1000904911-3L</t>
  </si>
  <si>
    <t>1000904911-4L</t>
  </si>
  <si>
    <t>1000904911-5L</t>
  </si>
  <si>
    <t>1000904911-6L</t>
  </si>
  <si>
    <t>1000904911-7L</t>
  </si>
  <si>
    <t>1000904911-8L</t>
  </si>
  <si>
    <t>1000904911-9L</t>
  </si>
  <si>
    <t>1000904934-1L</t>
  </si>
  <si>
    <t>1000904934-2L</t>
  </si>
  <si>
    <t>1000904934-3L</t>
  </si>
  <si>
    <t>1000904934-4L</t>
  </si>
  <si>
    <t>1000904934-5L</t>
  </si>
  <si>
    <t>1000904935-10L</t>
  </si>
  <si>
    <t>1000904935-11L</t>
  </si>
  <si>
    <t>1000904935-12L</t>
  </si>
  <si>
    <t>1000904935-1L</t>
  </si>
  <si>
    <t>1000904935-2L</t>
  </si>
  <si>
    <t>1000904935-3L</t>
  </si>
  <si>
    <t>1000904935-4L</t>
  </si>
  <si>
    <t>1000904935-5L</t>
  </si>
  <si>
    <t>1000904935-6L</t>
  </si>
  <si>
    <t>1000904935-7L</t>
  </si>
  <si>
    <t>1000904935-8L</t>
  </si>
  <si>
    <t>1000904935-9L</t>
  </si>
  <si>
    <t>1000904943-1L</t>
  </si>
  <si>
    <t>1000904943-2L</t>
  </si>
  <si>
    <t>1000904943-3L</t>
  </si>
  <si>
    <t>1000904943-4L</t>
  </si>
  <si>
    <t>1000904943-5L</t>
  </si>
  <si>
    <t>1000904943-6L</t>
  </si>
  <si>
    <t>1000904943-7L</t>
  </si>
  <si>
    <t>1000904946-1L</t>
  </si>
  <si>
    <t>1000904946-2L</t>
  </si>
  <si>
    <t>1000904946-3L</t>
  </si>
  <si>
    <t>1000904946-4L</t>
  </si>
  <si>
    <t>1000904946-5L</t>
  </si>
  <si>
    <t>1000904946-6L</t>
  </si>
  <si>
    <t>1000904946-7L</t>
  </si>
  <si>
    <t>1000904946-8L</t>
  </si>
  <si>
    <t>1000904946-9L</t>
  </si>
  <si>
    <t>1000904947-1L</t>
  </si>
  <si>
    <t>1000904947-2L</t>
  </si>
  <si>
    <t>1000904947-3L</t>
  </si>
  <si>
    <t>1000904947-4L</t>
  </si>
  <si>
    <t>1000904947-5L</t>
  </si>
  <si>
    <t>1000904980-10L</t>
  </si>
  <si>
    <t>1000904980-1L</t>
  </si>
  <si>
    <t>1000904980-2L</t>
  </si>
  <si>
    <t>1000904980-3L</t>
  </si>
  <si>
    <t>1000904980-4L</t>
  </si>
  <si>
    <t>1000904980-5L</t>
  </si>
  <si>
    <t>1000904980-6L</t>
  </si>
  <si>
    <t>1000904980-7L</t>
  </si>
  <si>
    <t>1000904980-8L</t>
  </si>
  <si>
    <t>1000904980-9L</t>
  </si>
  <si>
    <t>1000904984L</t>
  </si>
  <si>
    <t>1000905011-10L</t>
  </si>
  <si>
    <t>1000905011-1L</t>
  </si>
  <si>
    <t>1000905011-2L</t>
  </si>
  <si>
    <t>1000905011-3L</t>
  </si>
  <si>
    <t>1000905011-4L</t>
  </si>
  <si>
    <t>1000905011-5L</t>
  </si>
  <si>
    <t>1000905011-6L</t>
  </si>
  <si>
    <t>1000905011-7L</t>
  </si>
  <si>
    <t>1000905011-8L</t>
  </si>
  <si>
    <t>1000905011-9L</t>
  </si>
  <si>
    <t>1000905026-10L</t>
  </si>
  <si>
    <t>1000905026-11L</t>
  </si>
  <si>
    <t>1000905026-1L</t>
  </si>
  <si>
    <t>1000905026-2L</t>
  </si>
  <si>
    <t>1000905026-3L</t>
  </si>
  <si>
    <t>1000905026-4L</t>
  </si>
  <si>
    <t>1000905026-5L</t>
  </si>
  <si>
    <t>1000905026-6L</t>
  </si>
  <si>
    <t>1000905026-7L</t>
  </si>
  <si>
    <t>1000905026-8L</t>
  </si>
  <si>
    <t>1000905026-9L</t>
  </si>
  <si>
    <t>1000905043L</t>
  </si>
  <si>
    <t>1000905046L</t>
  </si>
  <si>
    <t>1000905047L</t>
  </si>
  <si>
    <t>1000905052L</t>
  </si>
  <si>
    <t>1000905061L</t>
  </si>
  <si>
    <t>1000905062L</t>
  </si>
  <si>
    <t>1000905086L</t>
  </si>
  <si>
    <t>1000905087L</t>
  </si>
  <si>
    <t>1000905089L</t>
  </si>
  <si>
    <t>1000905091L</t>
  </si>
  <si>
    <t>1000905092L</t>
  </si>
  <si>
    <t>1000905093L</t>
  </si>
  <si>
    <t>1000905095L</t>
  </si>
  <si>
    <t>1000905096L</t>
  </si>
  <si>
    <t>1000905101L</t>
  </si>
  <si>
    <t>1000905103L</t>
  </si>
  <si>
    <t>1000905104L</t>
  </si>
  <si>
    <t>1000905105L</t>
  </si>
  <si>
    <t>1000905111L</t>
  </si>
  <si>
    <t>1000905112L</t>
  </si>
  <si>
    <t>1000905113L</t>
  </si>
  <si>
    <t>1000905115L</t>
  </si>
  <si>
    <t>1000905117L</t>
  </si>
  <si>
    <t>1000905118L</t>
  </si>
  <si>
    <t>1000905146L</t>
  </si>
  <si>
    <t>1000905153L</t>
  </si>
  <si>
    <t>1000905154L</t>
  </si>
  <si>
    <t>1000905161-10L</t>
  </si>
  <si>
    <t>1000905161-1L</t>
  </si>
  <si>
    <t>1000905161-2L</t>
  </si>
  <si>
    <t>1000905161-3L</t>
  </si>
  <si>
    <t>1000905161-4L</t>
  </si>
  <si>
    <t>1000905161-5L</t>
  </si>
  <si>
    <t>1000905161-6L</t>
  </si>
  <si>
    <t>1000905161-7L</t>
  </si>
  <si>
    <t>1000905161-8L</t>
  </si>
  <si>
    <t>1000905161-9L</t>
  </si>
  <si>
    <t>1000905162-1L</t>
  </si>
  <si>
    <t>1000905162-2L</t>
  </si>
  <si>
    <t>1000905162-3L</t>
  </si>
  <si>
    <t>1000905162-4L</t>
  </si>
  <si>
    <t>1000905162-5L</t>
  </si>
  <si>
    <t>1000905162-6L</t>
  </si>
  <si>
    <t>1000905162-7L</t>
  </si>
  <si>
    <t>1000905164-1L</t>
  </si>
  <si>
    <t>1000905164-2L</t>
  </si>
  <si>
    <t>1000905164-3L</t>
  </si>
  <si>
    <t>1000905164-4L</t>
  </si>
  <si>
    <t>1000905164-5L</t>
  </si>
  <si>
    <t>1000905164-6L</t>
  </si>
  <si>
    <t>1000905164-7L</t>
  </si>
  <si>
    <t>1000905164-8L</t>
  </si>
  <si>
    <t>1000905164-9L</t>
  </si>
  <si>
    <t>1000905179-1L</t>
  </si>
  <si>
    <t>1000905179-2L</t>
  </si>
  <si>
    <t>1000905179-3L</t>
  </si>
  <si>
    <t>1000905179-4L</t>
  </si>
  <si>
    <t>1000905179-5L</t>
  </si>
  <si>
    <t>1000905180L</t>
  </si>
  <si>
    <t>1000905181-1L</t>
  </si>
  <si>
    <t>1000905181-2L</t>
  </si>
  <si>
    <t>1000905181-3L</t>
  </si>
  <si>
    <t>1000905181-4L</t>
  </si>
  <si>
    <t>1000905181-5L</t>
  </si>
  <si>
    <t>1000905181-6L</t>
  </si>
  <si>
    <t>1000905181-7L</t>
  </si>
  <si>
    <t>1000905181-8L</t>
  </si>
  <si>
    <t>1000905183-1L</t>
  </si>
  <si>
    <t>1000905183-2L</t>
  </si>
  <si>
    <t>1000905183-3L</t>
  </si>
  <si>
    <t>1000905183-4L</t>
  </si>
  <si>
    <t>1000905192-1L</t>
  </si>
  <si>
    <t>1000905192-2L</t>
  </si>
  <si>
    <t>1000905192-3L</t>
  </si>
  <si>
    <t>1000905192-4L</t>
  </si>
  <si>
    <t>1000905192-5L</t>
  </si>
  <si>
    <t>1000905192-6L</t>
  </si>
  <si>
    <t>1000905192-7L</t>
  </si>
  <si>
    <t>1000905192-8L</t>
  </si>
  <si>
    <t>1000905195-1L</t>
  </si>
  <si>
    <t>1000905195-2L</t>
  </si>
  <si>
    <t>1000905195-3L</t>
  </si>
  <si>
    <t>1000905195-4L</t>
  </si>
  <si>
    <t>1000905195-5L</t>
  </si>
  <si>
    <t>1000905198-1L</t>
  </si>
  <si>
    <t>1000905198-2L</t>
  </si>
  <si>
    <t>1000905198-3L</t>
  </si>
  <si>
    <t>1000905198-4L</t>
  </si>
  <si>
    <t>1000905198-5L</t>
  </si>
  <si>
    <t>1000905198-6L</t>
  </si>
  <si>
    <t>1000905199-1L</t>
  </si>
  <si>
    <t>1000905199-2L</t>
  </si>
  <si>
    <t>1000905199-3L</t>
  </si>
  <si>
    <t>1000905199-4L</t>
  </si>
  <si>
    <t>1000905199-5L</t>
  </si>
  <si>
    <t>1000905199-6L</t>
  </si>
  <si>
    <t>1000905199-7L</t>
  </si>
  <si>
    <t>1000905200-10L</t>
  </si>
  <si>
    <t>1000905200-11L</t>
  </si>
  <si>
    <t>1000905200-1L</t>
  </si>
  <si>
    <t>1000905200-2L</t>
  </si>
  <si>
    <t>1000905200-3L</t>
  </si>
  <si>
    <t>1000905200-4L</t>
  </si>
  <si>
    <t>1000905200-5L</t>
  </si>
  <si>
    <t>1000905200-6L</t>
  </si>
  <si>
    <t>1000905200-7L</t>
  </si>
  <si>
    <t>1000905200-8L</t>
  </si>
  <si>
    <t>1000905200-9L</t>
  </si>
  <si>
    <t>1000905215L</t>
  </si>
  <si>
    <t>1000905245-1L</t>
  </si>
  <si>
    <t>1000905245-2L</t>
  </si>
  <si>
    <t>1000905245-3L</t>
  </si>
  <si>
    <t>1000905245-4L</t>
  </si>
  <si>
    <t>1000905245-5L</t>
  </si>
  <si>
    <t>1000905245-6L</t>
  </si>
  <si>
    <t>1000905245-7L</t>
  </si>
  <si>
    <t>1000905245-8L</t>
  </si>
  <si>
    <t>1000905245-9L</t>
  </si>
  <si>
    <t>1000905249-1L</t>
  </si>
  <si>
    <t>1000905249-2L</t>
  </si>
  <si>
    <t>1000905250-1L</t>
  </si>
  <si>
    <t>1000905250-2L</t>
  </si>
  <si>
    <t>1000905256-10L</t>
  </si>
  <si>
    <t>1000905256-1L</t>
  </si>
  <si>
    <t>1000905256-2L</t>
  </si>
  <si>
    <t>1000905256-3L</t>
  </si>
  <si>
    <t>1000905256-4L</t>
  </si>
  <si>
    <t>1000905256-5L</t>
  </si>
  <si>
    <t>1000905256-6L</t>
  </si>
  <si>
    <t>1000905256-7L</t>
  </si>
  <si>
    <t>1000905256-8L</t>
  </si>
  <si>
    <t>1000905256-9L</t>
  </si>
  <si>
    <t>1000905257-1L</t>
  </si>
  <si>
    <t>1000905257-2L</t>
  </si>
  <si>
    <t>1000905257-3L</t>
  </si>
  <si>
    <t>1000905257-4L</t>
  </si>
  <si>
    <t>1000905257-5L</t>
  </si>
  <si>
    <t>1000905257-6L</t>
  </si>
  <si>
    <t>1000905257-7L</t>
  </si>
  <si>
    <t>1000905257-8L</t>
  </si>
  <si>
    <t>1000905257-9L</t>
  </si>
  <si>
    <t>1000905258-1L</t>
  </si>
  <si>
    <t>1000905258-2L</t>
  </si>
  <si>
    <t>1000905258-3L</t>
  </si>
  <si>
    <t>1000905258-4L</t>
  </si>
  <si>
    <t>1000905258-5L</t>
  </si>
  <si>
    <t>1000905258-6L</t>
  </si>
  <si>
    <t>1000905268L</t>
  </si>
  <si>
    <t>1000905273-1L</t>
  </si>
  <si>
    <t>1000905273-2L</t>
  </si>
  <si>
    <t>1000905273-3L</t>
  </si>
  <si>
    <t>1000905273-4L</t>
  </si>
  <si>
    <t>1000905273-5L</t>
  </si>
  <si>
    <t>1000905273-6L</t>
  </si>
  <si>
    <t>1000905273-7L</t>
  </si>
  <si>
    <t>1000905273-8L</t>
  </si>
  <si>
    <t>1000905275-10L</t>
  </si>
  <si>
    <t>1000905275-11L</t>
  </si>
  <si>
    <t>1000905275-12L</t>
  </si>
  <si>
    <t>1000905275-1L</t>
  </si>
  <si>
    <t>1000905275-2L</t>
  </si>
  <si>
    <t>1000905275-3L</t>
  </si>
  <si>
    <t>1000905275-4L</t>
  </si>
  <si>
    <t>1000905275-5L</t>
  </si>
  <si>
    <t>1000905275-6L</t>
  </si>
  <si>
    <t>1000905275-7L</t>
  </si>
  <si>
    <t>1000905275-8L</t>
  </si>
  <si>
    <t>1000905275-9L</t>
  </si>
  <si>
    <t>1000905277L</t>
  </si>
  <si>
    <t>1000905278L</t>
  </si>
  <si>
    <t>1001100001L</t>
  </si>
  <si>
    <t>1001100056L</t>
  </si>
  <si>
    <t>1001100063L</t>
  </si>
  <si>
    <t>1001100064L</t>
  </si>
  <si>
    <t>1001100068L</t>
  </si>
  <si>
    <t>1001100104L</t>
  </si>
  <si>
    <t>1001100105L</t>
  </si>
  <si>
    <t>1001300102L</t>
  </si>
  <si>
    <t>1001300103L</t>
  </si>
  <si>
    <t>1001300104L</t>
  </si>
  <si>
    <t>1001300119L</t>
  </si>
  <si>
    <t>1001300123L</t>
  </si>
  <si>
    <t>1001300124L</t>
  </si>
  <si>
    <t>1001300125L</t>
  </si>
  <si>
    <t>1001300135L</t>
  </si>
  <si>
    <t>1001300148L</t>
  </si>
  <si>
    <t>1001300166L</t>
  </si>
  <si>
    <t>1001300167L</t>
  </si>
  <si>
    <t>1001300168L</t>
  </si>
  <si>
    <t>1001300169L</t>
  </si>
  <si>
    <t>1001300170L</t>
  </si>
  <si>
    <t>1001300659L</t>
  </si>
  <si>
    <t>1001300660L</t>
  </si>
  <si>
    <t>1001300663L</t>
  </si>
  <si>
    <t>1001300664L</t>
  </si>
  <si>
    <t>1001300666L</t>
  </si>
  <si>
    <t>1001300667L</t>
  </si>
  <si>
    <t>1001500010L</t>
  </si>
  <si>
    <t>1001600081-1L</t>
  </si>
  <si>
    <t>1001600081-2L</t>
  </si>
  <si>
    <t>1001600081-3L</t>
  </si>
  <si>
    <t>1001600084L</t>
  </si>
  <si>
    <t>1001600086L</t>
  </si>
  <si>
    <t>1001600100L</t>
  </si>
  <si>
    <t>1001600101L</t>
  </si>
  <si>
    <t>1001600102L</t>
  </si>
  <si>
    <t>1001600109L</t>
  </si>
  <si>
    <t>1001600110L</t>
  </si>
  <si>
    <t>1001600111L</t>
  </si>
  <si>
    <t>1001600112L</t>
  </si>
  <si>
    <t>1001600113L</t>
  </si>
  <si>
    <t>1001600115L</t>
  </si>
  <si>
    <t>1001600116L</t>
  </si>
  <si>
    <t>1001600117L</t>
  </si>
  <si>
    <t>1001600118L</t>
  </si>
  <si>
    <t>1001600119L</t>
  </si>
  <si>
    <t>1001600132L</t>
  </si>
  <si>
    <t>1001600134L</t>
  </si>
  <si>
    <t>1001600135L</t>
  </si>
  <si>
    <t>1001600136L</t>
  </si>
  <si>
    <t>1001600142L</t>
  </si>
  <si>
    <t>1001600143L</t>
  </si>
  <si>
    <t>1001600150L</t>
  </si>
  <si>
    <t>1001600151L</t>
  </si>
  <si>
    <t>1001600168L</t>
  </si>
  <si>
    <t>1001600171L</t>
  </si>
  <si>
    <t>1001600179L</t>
  </si>
  <si>
    <t>1001600180L</t>
  </si>
  <si>
    <t>1001600181L</t>
  </si>
  <si>
    <t>1001600182L</t>
  </si>
  <si>
    <t>1001600187L</t>
  </si>
  <si>
    <t>1001600205L</t>
  </si>
  <si>
    <t>1001600206L</t>
  </si>
  <si>
    <t>1001600207L</t>
  </si>
  <si>
    <t>1001600209-1L</t>
  </si>
  <si>
    <t>1001600209-2L</t>
  </si>
  <si>
    <t>1001600217L</t>
  </si>
  <si>
    <t>1001600218L</t>
  </si>
  <si>
    <t>1001600219L</t>
  </si>
  <si>
    <t>1001600220L</t>
  </si>
  <si>
    <t>1001600222-1L</t>
  </si>
  <si>
    <t>1001600222-2L</t>
  </si>
  <si>
    <t>1001600223L</t>
  </si>
  <si>
    <t>1001600227-4L</t>
  </si>
  <si>
    <t>1001600228L</t>
  </si>
  <si>
    <t>1001600232L</t>
  </si>
  <si>
    <t>1001600234L</t>
  </si>
  <si>
    <t>1001600238L</t>
  </si>
  <si>
    <t>1001600248L</t>
  </si>
  <si>
    <t>1001600251L</t>
  </si>
  <si>
    <t>1001600252L</t>
  </si>
  <si>
    <t>1001600259L</t>
  </si>
  <si>
    <t>1001600260L</t>
  </si>
  <si>
    <t>1001600268L</t>
  </si>
  <si>
    <t>1001600272L</t>
  </si>
  <si>
    <t>1001600280L</t>
  </si>
  <si>
    <t>1001600285L</t>
  </si>
  <si>
    <t>1001600291L</t>
  </si>
  <si>
    <t>1001600295L</t>
  </si>
  <si>
    <t>1001600296L</t>
  </si>
  <si>
    <t>1001600314L</t>
  </si>
  <si>
    <t>1001600315L</t>
  </si>
  <si>
    <t>1001600316L</t>
  </si>
  <si>
    <t>1001600317L</t>
  </si>
  <si>
    <t>1001600318L</t>
  </si>
  <si>
    <t>1001600319L</t>
  </si>
  <si>
    <t>1001600329L</t>
  </si>
  <si>
    <t>1001600331L</t>
  </si>
  <si>
    <t>1001600332L</t>
  </si>
  <si>
    <t>1001600333L</t>
  </si>
  <si>
    <t>1001600350L</t>
  </si>
  <si>
    <t>1001600351L</t>
  </si>
  <si>
    <t>1001600352L</t>
  </si>
  <si>
    <t>1001600353L</t>
  </si>
  <si>
    <t>1001600354L</t>
  </si>
  <si>
    <t>1001600355L</t>
  </si>
  <si>
    <t>1001600357L</t>
  </si>
  <si>
    <t>1001600358L</t>
  </si>
  <si>
    <t>1001600359L</t>
  </si>
  <si>
    <t>1001600360L</t>
  </si>
  <si>
    <t>1001600361L</t>
  </si>
  <si>
    <t>1001600362L</t>
  </si>
  <si>
    <t>1001600365L</t>
  </si>
  <si>
    <t>1001600375L</t>
  </si>
  <si>
    <t>1001600376L</t>
  </si>
  <si>
    <t>1001600377L</t>
  </si>
  <si>
    <t>1001600380L</t>
  </si>
  <si>
    <t>1001600381L</t>
  </si>
  <si>
    <t>1001600382L</t>
  </si>
  <si>
    <t>1001600388L</t>
  </si>
  <si>
    <t>1001600389L</t>
  </si>
  <si>
    <t>1001600390L</t>
  </si>
  <si>
    <t>1001600391L</t>
  </si>
  <si>
    <t>1001600393L</t>
  </si>
  <si>
    <t>1001600397L</t>
  </si>
  <si>
    <t>1001600398L</t>
  </si>
  <si>
    <t>1001600399L</t>
  </si>
  <si>
    <t>1001600400L</t>
  </si>
  <si>
    <t>1001600401L</t>
  </si>
  <si>
    <t>1001600402L</t>
  </si>
  <si>
    <t>1001600406-1L</t>
  </si>
  <si>
    <t>1001600406-2L</t>
  </si>
  <si>
    <t>1001600406-3L</t>
  </si>
  <si>
    <t>1001600406-4L</t>
  </si>
  <si>
    <t>1001600406-5L</t>
  </si>
  <si>
    <t>1001600406-6L</t>
  </si>
  <si>
    <t>1001600406-7L</t>
  </si>
  <si>
    <t>1001600406-8L</t>
  </si>
  <si>
    <t>1001600407L</t>
  </si>
  <si>
    <t>1001600409L</t>
  </si>
  <si>
    <t>1001700182L</t>
  </si>
  <si>
    <t>1001700234L</t>
  </si>
  <si>
    <t>1001700278L</t>
  </si>
  <si>
    <t>1001700367L</t>
  </si>
  <si>
    <t>1001700368L</t>
  </si>
  <si>
    <t>1001700553L</t>
  </si>
  <si>
    <t>1001700559L</t>
  </si>
  <si>
    <t>1001700560L</t>
  </si>
  <si>
    <t>1001700561L</t>
  </si>
  <si>
    <t>1001700562L</t>
  </si>
  <si>
    <t>1001700563L</t>
  </si>
  <si>
    <t>1001700564L</t>
  </si>
  <si>
    <t>1001700571L</t>
  </si>
  <si>
    <t>1001700619L</t>
  </si>
  <si>
    <t>1001700620L</t>
  </si>
  <si>
    <t>1001700633L</t>
  </si>
  <si>
    <t>1001700717L</t>
  </si>
  <si>
    <t>1001700718L</t>
  </si>
  <si>
    <t>1001700719L</t>
  </si>
  <si>
    <t>1001700720L</t>
  </si>
  <si>
    <t>1001700729L</t>
  </si>
  <si>
    <t>1001700748L</t>
  </si>
  <si>
    <t>1001700749L</t>
  </si>
  <si>
    <t>1001700797L</t>
  </si>
  <si>
    <t>1001700798L</t>
  </si>
  <si>
    <t>1001700867L</t>
  </si>
  <si>
    <t>1001700868L</t>
  </si>
  <si>
    <t>1001700925-1L</t>
  </si>
  <si>
    <t>1001700926-1L</t>
  </si>
  <si>
    <t>1001700963-1L</t>
  </si>
  <si>
    <t>1001700964-1L</t>
  </si>
  <si>
    <t>1001700974L</t>
  </si>
  <si>
    <t>1001700975L</t>
  </si>
  <si>
    <t>1001701321L</t>
  </si>
  <si>
    <t>1001701322L</t>
  </si>
  <si>
    <t>1001701456L</t>
  </si>
  <si>
    <t>1001701507L</t>
  </si>
  <si>
    <t>1001701790L</t>
  </si>
  <si>
    <t>1001701862L</t>
  </si>
  <si>
    <t>1001701863L</t>
  </si>
  <si>
    <t>1001701949L</t>
  </si>
  <si>
    <t>1001701951L</t>
  </si>
  <si>
    <t>1001701989L</t>
  </si>
  <si>
    <t>1001702155L</t>
  </si>
  <si>
    <t>1001702156L</t>
  </si>
  <si>
    <t>1001702491L</t>
  </si>
  <si>
    <t>1001702504L</t>
  </si>
  <si>
    <t>1001703131L</t>
  </si>
  <si>
    <t>1001703132L</t>
  </si>
  <si>
    <t>1001703134L</t>
  </si>
  <si>
    <t>1001703135L</t>
  </si>
  <si>
    <t>1001703137L</t>
  </si>
  <si>
    <t>1001703138L</t>
  </si>
  <si>
    <t>1001703143L</t>
  </si>
  <si>
    <t>1001703144L</t>
  </si>
  <si>
    <t>1001703145L</t>
  </si>
  <si>
    <t>1001703146L</t>
  </si>
  <si>
    <t>1001703147L</t>
  </si>
  <si>
    <t>1001703148L</t>
  </si>
  <si>
    <t>1001703149L</t>
  </si>
  <si>
    <t>1001703172L</t>
  </si>
  <si>
    <t>1001703187L</t>
  </si>
  <si>
    <t>1001703188L</t>
  </si>
  <si>
    <t>1001703189L</t>
  </si>
  <si>
    <t>1001703298L</t>
  </si>
  <si>
    <t>1001801550-2L</t>
  </si>
  <si>
    <t>1001801550-3L</t>
  </si>
  <si>
    <t>1001801553L</t>
  </si>
  <si>
    <t>1001801554L</t>
  </si>
  <si>
    <t>1001801556L</t>
  </si>
  <si>
    <t>1001801559L</t>
  </si>
  <si>
    <t>1001801561L</t>
  </si>
  <si>
    <t>1001801564L</t>
  </si>
  <si>
    <t>1001801565L</t>
  </si>
  <si>
    <t>1001801566L</t>
  </si>
  <si>
    <t>1001801567-1L</t>
  </si>
  <si>
    <t>1001801567-2L</t>
  </si>
  <si>
    <t>1001801567-3L</t>
  </si>
  <si>
    <t>1001801567-4L</t>
  </si>
  <si>
    <t>1001805196L</t>
  </si>
  <si>
    <t>1001805210L</t>
  </si>
  <si>
    <t>1001805212L</t>
  </si>
  <si>
    <t>1001805249L</t>
  </si>
  <si>
    <t>1001805250L</t>
  </si>
  <si>
    <t>1001805259L</t>
  </si>
  <si>
    <t>1001805294L</t>
  </si>
  <si>
    <t>1001805295L</t>
  </si>
  <si>
    <t>1001805297-1L</t>
  </si>
  <si>
    <t>1001805297-2L</t>
  </si>
  <si>
    <t>1001805297-3L</t>
  </si>
  <si>
    <t>1001805298-2L</t>
  </si>
  <si>
    <t>1001805323L</t>
  </si>
  <si>
    <t>1001805324L</t>
  </si>
  <si>
    <t>1001805501L</t>
  </si>
  <si>
    <t>1001805525L</t>
  </si>
  <si>
    <t>1001805526L</t>
  </si>
  <si>
    <t>1001805529L</t>
  </si>
  <si>
    <t>1001805530L</t>
  </si>
  <si>
    <t>1001805534L</t>
  </si>
  <si>
    <t>1001805535L</t>
  </si>
  <si>
    <t>1001805543-12L</t>
  </si>
  <si>
    <t>1001805543-13L</t>
  </si>
  <si>
    <t>1001805543-14L</t>
  </si>
  <si>
    <t>1001805543-5L</t>
  </si>
  <si>
    <t>1001805543-6L</t>
  </si>
  <si>
    <t>1001805543-7L</t>
  </si>
  <si>
    <t>1001805545-2L</t>
  </si>
  <si>
    <t>1001805545-3L</t>
  </si>
  <si>
    <t>1001805549L</t>
  </si>
  <si>
    <t>1001805550L</t>
  </si>
  <si>
    <t>1001805551L</t>
  </si>
  <si>
    <t>1001805552L</t>
  </si>
  <si>
    <t>1001805553L</t>
  </si>
  <si>
    <t>1001805554L</t>
  </si>
  <si>
    <t>1001805555L</t>
  </si>
  <si>
    <t>1001805556L</t>
  </si>
  <si>
    <t>1001805557L</t>
  </si>
  <si>
    <t>1001805558L</t>
  </si>
  <si>
    <t>1001805559L</t>
  </si>
  <si>
    <t>1001805560L</t>
  </si>
  <si>
    <t>1001805561L</t>
  </si>
  <si>
    <t>1001805562L</t>
  </si>
  <si>
    <t>1001805563L</t>
  </si>
  <si>
    <t>1001805564L</t>
  </si>
  <si>
    <t>1001805565L</t>
  </si>
  <si>
    <t>1001805566L</t>
  </si>
  <si>
    <t>1001805567L</t>
  </si>
  <si>
    <t>1001805568L</t>
  </si>
  <si>
    <t>1001805569L</t>
  </si>
  <si>
    <t>1001805570L</t>
  </si>
  <si>
    <t>1001805571L</t>
  </si>
  <si>
    <t>1001805572L</t>
  </si>
  <si>
    <t>1001805573L</t>
  </si>
  <si>
    <t>1001805670L</t>
  </si>
  <si>
    <t>1001805689L</t>
  </si>
  <si>
    <t>1001805696L</t>
  </si>
  <si>
    <t>1001805791L</t>
  </si>
  <si>
    <t>1002000026L</t>
  </si>
  <si>
    <t>1002000030L</t>
  </si>
  <si>
    <t>1002000041L</t>
  </si>
  <si>
    <t>1002000042L</t>
  </si>
  <si>
    <t>1002000049L</t>
  </si>
  <si>
    <t>1002000050L</t>
  </si>
  <si>
    <t>1002000062L</t>
  </si>
  <si>
    <t>1002000063L</t>
  </si>
  <si>
    <t>1002000064L</t>
  </si>
  <si>
    <t>1002000065L</t>
  </si>
  <si>
    <t>1002000066L</t>
  </si>
  <si>
    <t>1002000067L</t>
  </si>
  <si>
    <t>1002000068L</t>
  </si>
  <si>
    <t>1002000069L</t>
  </si>
  <si>
    <t>1002000079L</t>
  </si>
  <si>
    <t>1002000092L</t>
  </si>
  <si>
    <t>1002000093L</t>
  </si>
  <si>
    <t>1002000096L</t>
  </si>
  <si>
    <t>1002000097L</t>
  </si>
  <si>
    <t>1002000132-1L</t>
  </si>
  <si>
    <t>1002000134L</t>
  </si>
  <si>
    <t>1002000135L</t>
  </si>
  <si>
    <t>1002000136L</t>
  </si>
  <si>
    <t>1002000137L</t>
  </si>
  <si>
    <t>1002000138L</t>
  </si>
  <si>
    <t>1002000147L</t>
  </si>
  <si>
    <t>1002000148L</t>
  </si>
  <si>
    <t>1002000152L</t>
  </si>
  <si>
    <t>1002000153L</t>
  </si>
  <si>
    <t>1002000177L</t>
  </si>
  <si>
    <t>1002000178L</t>
  </si>
  <si>
    <t>1002000196L</t>
  </si>
  <si>
    <t>1002000197L</t>
  </si>
  <si>
    <t>1002000202-1L</t>
  </si>
  <si>
    <t>1002000299L</t>
  </si>
  <si>
    <t>1002000300L</t>
  </si>
  <si>
    <t>1002000302L</t>
  </si>
  <si>
    <t>1002100006L</t>
  </si>
  <si>
    <t>1002100008L</t>
  </si>
  <si>
    <t>1002100009L</t>
  </si>
  <si>
    <t>1002100011L</t>
  </si>
  <si>
    <t>1002500021L</t>
  </si>
  <si>
    <t>1002500027L</t>
  </si>
  <si>
    <t>1002500029L</t>
  </si>
  <si>
    <t>1002500030L</t>
  </si>
  <si>
    <t>1002500110L</t>
  </si>
  <si>
    <t>1002500141L</t>
  </si>
  <si>
    <t>1002500142L</t>
  </si>
  <si>
    <t>1002500155L</t>
  </si>
  <si>
    <t>1002500156L</t>
  </si>
  <si>
    <t>1002500157L</t>
  </si>
  <si>
    <t>1002500158L</t>
  </si>
  <si>
    <t>1002500159L</t>
  </si>
  <si>
    <t>1002500160L</t>
  </si>
  <si>
    <t>1002500161L</t>
  </si>
  <si>
    <t>1002500162L</t>
  </si>
  <si>
    <t>1002500163L</t>
  </si>
  <si>
    <t>1002500164L</t>
  </si>
  <si>
    <t>1002500165L</t>
  </si>
  <si>
    <t>1002500169L</t>
  </si>
  <si>
    <t>1002500183L</t>
  </si>
  <si>
    <t>1002500184L</t>
  </si>
  <si>
    <t>1002500190L</t>
  </si>
  <si>
    <t>1002500191L</t>
  </si>
  <si>
    <t>1002500196L</t>
  </si>
  <si>
    <t>1002500197L</t>
  </si>
  <si>
    <t>1002500200-1L</t>
  </si>
  <si>
    <t>1000902551-3L</t>
  </si>
  <si>
    <t>1000902551-4L</t>
  </si>
  <si>
    <t>1000902553-1L</t>
  </si>
  <si>
    <t>1000902553-2L</t>
  </si>
  <si>
    <t>1000902553-3L</t>
  </si>
  <si>
    <t>1000902553-4L</t>
  </si>
  <si>
    <t>1000902553-5L</t>
  </si>
  <si>
    <t>1000902553-6L</t>
  </si>
  <si>
    <t>1000902553-7L</t>
  </si>
  <si>
    <t>1000902553-8L</t>
  </si>
  <si>
    <t>1000902553-9L</t>
  </si>
  <si>
    <t>1000902558-1L</t>
  </si>
  <si>
    <t>1000902558-2L</t>
  </si>
  <si>
    <t>1000902558-3L</t>
  </si>
  <si>
    <t>1000902558-4L</t>
  </si>
  <si>
    <t>1000902560-1L</t>
  </si>
  <si>
    <t>1000902560-2L</t>
  </si>
  <si>
    <t>1000902560-3L</t>
  </si>
  <si>
    <t>1000902560-4L</t>
  </si>
  <si>
    <t>1000902560-5L</t>
  </si>
  <si>
    <t>1000902560-6L</t>
  </si>
  <si>
    <t>1000902561-1L</t>
  </si>
  <si>
    <t>1000902561-2L</t>
  </si>
  <si>
    <t>1000902561-3L</t>
  </si>
  <si>
    <t>1000902562-1L</t>
  </si>
  <si>
    <t>1000902562-2L</t>
  </si>
  <si>
    <t>1000902562-3L</t>
  </si>
  <si>
    <t>1000902562-4L</t>
  </si>
  <si>
    <t>1000902562-5L</t>
  </si>
  <si>
    <t>1000902564-1L</t>
  </si>
  <si>
    <t>1000902565-1L</t>
  </si>
  <si>
    <t>1000902565-2L</t>
  </si>
  <si>
    <t>1000902565-3L</t>
  </si>
  <si>
    <t>1000902565-4L</t>
  </si>
  <si>
    <t>1000902565-5L</t>
  </si>
  <si>
    <t>1000902565-6L</t>
  </si>
  <si>
    <t>1000902566-1L</t>
  </si>
  <si>
    <t>1000902566-2L</t>
  </si>
  <si>
    <t>1000902566-3L</t>
  </si>
  <si>
    <t>1000902566-4L</t>
  </si>
  <si>
    <t>1000902566-5L</t>
  </si>
  <si>
    <t>1000902566-6L</t>
  </si>
  <si>
    <t>1000902566-7L</t>
  </si>
  <si>
    <t>1000902567L</t>
  </si>
  <si>
    <t>1000902568-1L</t>
  </si>
  <si>
    <t>1000902568-2L</t>
  </si>
  <si>
    <t>1000902568-3L</t>
  </si>
  <si>
    <t>1000902568-4L</t>
  </si>
  <si>
    <t>1000902568-5L</t>
  </si>
  <si>
    <t>1000902568-6L</t>
  </si>
  <si>
    <t>1000902571-1L</t>
  </si>
  <si>
    <t>1000902571-2L</t>
  </si>
  <si>
    <t>1000902571-3L</t>
  </si>
  <si>
    <t>1000902575L</t>
  </si>
  <si>
    <t>1000902576L</t>
  </si>
  <si>
    <t>1000902579L</t>
  </si>
  <si>
    <t>1000902580L</t>
  </si>
  <si>
    <t>1000902619L</t>
  </si>
  <si>
    <t>1000902620L</t>
  </si>
  <si>
    <t>1000902621L</t>
  </si>
  <si>
    <t>1000902622L</t>
  </si>
  <si>
    <t>1000902623L</t>
  </si>
  <si>
    <t>1000902624L</t>
  </si>
  <si>
    <t>1000902625L</t>
  </si>
  <si>
    <t>1000902641-1L</t>
  </si>
  <si>
    <t>1000902641-2L</t>
  </si>
  <si>
    <t>1000902641-3L</t>
  </si>
  <si>
    <t>1000902641-4L</t>
  </si>
  <si>
    <t>1000902641-5L</t>
  </si>
  <si>
    <t>1000902641-6L</t>
  </si>
  <si>
    <t>1000902641-7L</t>
  </si>
  <si>
    <t>1000902642L</t>
  </si>
  <si>
    <t>1000902643-1L</t>
  </si>
  <si>
    <t>1000902643-2L</t>
  </si>
  <si>
    <t>1000902645L</t>
  </si>
  <si>
    <t>1000902646-1L</t>
  </si>
  <si>
    <t>1000902646-2L</t>
  </si>
  <si>
    <t>1000902647-1L</t>
  </si>
  <si>
    <t>1000902647-2L</t>
  </si>
  <si>
    <t>1000902647-3L</t>
  </si>
  <si>
    <t>1000902647-4L</t>
  </si>
  <si>
    <t>1000902647-5L</t>
  </si>
  <si>
    <t>1000902647-6L</t>
  </si>
  <si>
    <t>1000902650-1L</t>
  </si>
  <si>
    <t>1000902651-10L</t>
  </si>
  <si>
    <t>1000902651-11L</t>
  </si>
  <si>
    <t>1000902651-1L</t>
  </si>
  <si>
    <t>1000902651-2L</t>
  </si>
  <si>
    <t>1000902651-3L</t>
  </si>
  <si>
    <t>1000902651-4L</t>
  </si>
  <si>
    <t>1000902651-5L</t>
  </si>
  <si>
    <t>1000902651-6L</t>
  </si>
  <si>
    <t>1000902651-7L</t>
  </si>
  <si>
    <t>1000902651-8L</t>
  </si>
  <si>
    <t>1000902651-9L</t>
  </si>
  <si>
    <t>1000902652-1L</t>
  </si>
  <si>
    <t>1000902652-2L</t>
  </si>
  <si>
    <t>1000902652-3L</t>
  </si>
  <si>
    <t>1000902652-4L</t>
  </si>
  <si>
    <t>1000902652-5L</t>
  </si>
  <si>
    <t>1000902654L</t>
  </si>
  <si>
    <t>1000902657-1L</t>
  </si>
  <si>
    <t>1000902657-2L</t>
  </si>
  <si>
    <t>1000902657-3L</t>
  </si>
  <si>
    <t>1000902657-4L</t>
  </si>
  <si>
    <t>1000902657-5L</t>
  </si>
  <si>
    <t>1000902657-6L</t>
  </si>
  <si>
    <t>1000902660-1L</t>
  </si>
  <si>
    <t>1000902660-2L</t>
  </si>
  <si>
    <t>1000902660-3L</t>
  </si>
  <si>
    <t>1000902660-4L</t>
  </si>
  <si>
    <t>1000902660-5L</t>
  </si>
  <si>
    <t>1000902660-6L</t>
  </si>
  <si>
    <t>1000902662-1L</t>
  </si>
  <si>
    <t>1000902662-2L</t>
  </si>
  <si>
    <t>1000902662-3L</t>
  </si>
  <si>
    <t>1000902662-4L</t>
  </si>
  <si>
    <t>1000902662-5L</t>
  </si>
  <si>
    <t>1000902662-6L</t>
  </si>
  <si>
    <t>1000902662-7L</t>
  </si>
  <si>
    <t>1000902664L</t>
  </si>
  <si>
    <t>1000902669L</t>
  </si>
  <si>
    <t>1000902670-1L</t>
  </si>
  <si>
    <t>1000902670-2L</t>
  </si>
  <si>
    <t>1000902670-3L</t>
  </si>
  <si>
    <t>1000902681-1L</t>
  </si>
  <si>
    <t>1000902681-2L</t>
  </si>
  <si>
    <t>1000902681-3L</t>
  </si>
  <si>
    <t>1000902682-1L</t>
  </si>
  <si>
    <t>1000902682-2L</t>
  </si>
  <si>
    <t>1000902682-3L</t>
  </si>
  <si>
    <t>1000902682-4L</t>
  </si>
  <si>
    <t>1000902682-5L</t>
  </si>
  <si>
    <t>1000902687-1L</t>
  </si>
  <si>
    <t>1000902687-2L</t>
  </si>
  <si>
    <t>1000902687-3L</t>
  </si>
  <si>
    <t>1000902687-4L</t>
  </si>
  <si>
    <t>1000902687-5L</t>
  </si>
  <si>
    <t>1000902687-6L</t>
  </si>
  <si>
    <t>1002500393L</t>
  </si>
  <si>
    <t>1002500419L</t>
  </si>
  <si>
    <t>1002500420L</t>
  </si>
  <si>
    <t>1002500421L</t>
  </si>
  <si>
    <t>1002500422L</t>
  </si>
  <si>
    <t>1002500423L</t>
  </si>
  <si>
    <t>1002500424L</t>
  </si>
  <si>
    <t>1002500425L</t>
  </si>
  <si>
    <t>1002500426L</t>
  </si>
  <si>
    <t>1002500430L</t>
  </si>
  <si>
    <t>1002500431L</t>
  </si>
  <si>
    <t>1002500457L</t>
  </si>
  <si>
    <t>1002500458L</t>
  </si>
  <si>
    <t>1002500469L</t>
  </si>
  <si>
    <t>1002500470L</t>
  </si>
  <si>
    <t>1002500472L</t>
  </si>
  <si>
    <t>1002500473L</t>
  </si>
  <si>
    <t>1002500474L</t>
  </si>
  <si>
    <t>1002500482L</t>
  </si>
  <si>
    <t>1002500483L</t>
  </si>
  <si>
    <t>1002500484L</t>
  </si>
  <si>
    <t>1002500485L</t>
  </si>
  <si>
    <t>1002500486L</t>
  </si>
  <si>
    <t>1002500487L</t>
  </si>
  <si>
    <t>1002500488L</t>
  </si>
  <si>
    <t>1002500489L</t>
  </si>
  <si>
    <t>1002500493L</t>
  </si>
  <si>
    <t>1002500494L</t>
  </si>
  <si>
    <t>1002500495L</t>
  </si>
  <si>
    <t>1002500496L</t>
  </si>
  <si>
    <t>1002500497L</t>
  </si>
  <si>
    <t>1002500501L</t>
  </si>
  <si>
    <t>1002500502L</t>
  </si>
  <si>
    <t>1002500503L</t>
  </si>
  <si>
    <t>1002500504L</t>
  </si>
  <si>
    <t>1002500505-1L</t>
  </si>
  <si>
    <t>1002500505-2L</t>
  </si>
  <si>
    <t>1002500506L</t>
  </si>
  <si>
    <t>1002500507L</t>
  </si>
  <si>
    <t>1002500509L</t>
  </si>
  <si>
    <t>1002500510L</t>
  </si>
  <si>
    <t>1002500513L</t>
  </si>
  <si>
    <t>1002500514L</t>
  </si>
  <si>
    <t>1002500515L</t>
  </si>
  <si>
    <t>1002500520L</t>
  </si>
  <si>
    <t>1002500521L</t>
  </si>
  <si>
    <t>1002500522L</t>
  </si>
  <si>
    <t>1002500555L</t>
  </si>
  <si>
    <t>1002700090L</t>
  </si>
  <si>
    <t>1002700096L</t>
  </si>
  <si>
    <t>1002700097L</t>
  </si>
  <si>
    <t>1002700101L</t>
  </si>
  <si>
    <t>1002500200-2L</t>
  </si>
  <si>
    <t>1002500201L</t>
  </si>
  <si>
    <t>1002500205L</t>
  </si>
  <si>
    <t>1002500209-5L</t>
  </si>
  <si>
    <t>1002500209-6L</t>
  </si>
  <si>
    <t>1002500210-4L</t>
  </si>
  <si>
    <t>1002500210-5L</t>
  </si>
  <si>
    <t>1002500211-1L</t>
  </si>
  <si>
    <t>1002500211-2L</t>
  </si>
  <si>
    <t>1002500211-3L</t>
  </si>
  <si>
    <t>1002500215L</t>
  </si>
  <si>
    <t>1002500228L</t>
  </si>
  <si>
    <t>1002500229L</t>
  </si>
  <si>
    <t>1002500230L</t>
  </si>
  <si>
    <t>1002500238-1L</t>
  </si>
  <si>
    <t>1002500238-2L</t>
  </si>
  <si>
    <t>1002500238-3L</t>
  </si>
  <si>
    <t>1002500250L</t>
  </si>
  <si>
    <t>1002500251L</t>
  </si>
  <si>
    <t>1002500261L</t>
  </si>
  <si>
    <t>1002500262L</t>
  </si>
  <si>
    <t>1002500263L</t>
  </si>
  <si>
    <t>1002500264L</t>
  </si>
  <si>
    <t>1002500266L</t>
  </si>
  <si>
    <t>1002500267L</t>
  </si>
  <si>
    <t>1002500268L</t>
  </si>
  <si>
    <t>1002500269L</t>
  </si>
  <si>
    <t>1002500276L</t>
  </si>
  <si>
    <t>1002500277L</t>
  </si>
  <si>
    <t>1002500278L</t>
  </si>
  <si>
    <t>1002500279L</t>
  </si>
  <si>
    <t>1002500280L</t>
  </si>
  <si>
    <t>1002500282L</t>
  </si>
  <si>
    <t>1002500287L</t>
  </si>
  <si>
    <t>1002500289L</t>
  </si>
  <si>
    <t>1002500290L</t>
  </si>
  <si>
    <t>1002500293L</t>
  </si>
  <si>
    <t>1002500296L</t>
  </si>
  <si>
    <t>1002500309-1L</t>
  </si>
  <si>
    <t>1002500309-2L</t>
  </si>
  <si>
    <t>1002500310-1L</t>
  </si>
  <si>
    <t>1002500310-2L</t>
  </si>
  <si>
    <t>1002500310-3L</t>
  </si>
  <si>
    <t>1002500319L</t>
  </si>
  <si>
    <t>1002500321L</t>
  </si>
  <si>
    <t>1002500330L</t>
  </si>
  <si>
    <t>1002500332L</t>
  </si>
  <si>
    <t>1002500345L</t>
  </si>
  <si>
    <t>1002500346L</t>
  </si>
  <si>
    <t>1002500347L</t>
  </si>
  <si>
    <t>1002500348L</t>
  </si>
  <si>
    <t>1002500350L</t>
  </si>
  <si>
    <t>1002500351L</t>
  </si>
  <si>
    <t>1002500358L</t>
  </si>
  <si>
    <t>1002500365L</t>
  </si>
  <si>
    <t>1002500366L</t>
  </si>
  <si>
    <t>1002500370L</t>
  </si>
  <si>
    <t>1002500371L</t>
  </si>
  <si>
    <t>1002500372L</t>
  </si>
  <si>
    <t>1002500375L</t>
  </si>
  <si>
    <t>1002500380L</t>
  </si>
  <si>
    <t>1002500381L</t>
  </si>
  <si>
    <t>1002500382L</t>
  </si>
  <si>
    <t>1002500383L</t>
  </si>
  <si>
    <t>1002500386L</t>
  </si>
  <si>
    <t>1002800118L</t>
  </si>
  <si>
    <t>1002800122L</t>
  </si>
  <si>
    <t>1002800125L</t>
  </si>
  <si>
    <t>1002900023L</t>
  </si>
  <si>
    <t>1002900031L</t>
  </si>
  <si>
    <t>1003000048-1L</t>
  </si>
  <si>
    <t>1003000048-2L</t>
  </si>
  <si>
    <t>1003000048-3L</t>
  </si>
  <si>
    <t>1003000049-1L</t>
  </si>
  <si>
    <t>1003000049-2L</t>
  </si>
  <si>
    <t>1003000050L</t>
  </si>
  <si>
    <t>1003000051L</t>
  </si>
  <si>
    <t>1003100042-5L</t>
  </si>
  <si>
    <t>1003100042-6L</t>
  </si>
  <si>
    <t>1003100047-1L</t>
  </si>
  <si>
    <t>1003100047-2L</t>
  </si>
  <si>
    <t>1003100047-3L</t>
  </si>
  <si>
    <t>1003100049L</t>
  </si>
  <si>
    <t>1003100050L</t>
  </si>
  <si>
    <t>1003100070-1L</t>
  </si>
  <si>
    <t>1003100070-2L</t>
  </si>
  <si>
    <t>1003100070-3L</t>
  </si>
  <si>
    <t>1003100070-4L</t>
  </si>
  <si>
    <t>1003100070-5L</t>
  </si>
  <si>
    <t>1003100070-6L</t>
  </si>
  <si>
    <t>1003100070-7L</t>
  </si>
  <si>
    <t>1003100076L</t>
  </si>
  <si>
    <t>1003100077L</t>
  </si>
  <si>
    <t>1003500001L</t>
  </si>
  <si>
    <t>1004000005L</t>
  </si>
  <si>
    <t>1004000009L</t>
  </si>
  <si>
    <t>1004000012-1L</t>
  </si>
  <si>
    <t>1004000012-2L</t>
  </si>
  <si>
    <t>1004000021L</t>
  </si>
  <si>
    <t>1004000022L</t>
  </si>
  <si>
    <t>1004000026L</t>
  </si>
  <si>
    <t>1004000027L</t>
  </si>
  <si>
    <t>1004000034L</t>
  </si>
  <si>
    <t>1004000035L</t>
  </si>
  <si>
    <t>1004000070L</t>
  </si>
  <si>
    <t>1004000073-1L</t>
  </si>
  <si>
    <t>1004000073-2L</t>
  </si>
  <si>
    <t>1004000082-1L</t>
  </si>
  <si>
    <t>1004000082-2L</t>
  </si>
  <si>
    <t>1004000082-3L</t>
  </si>
  <si>
    <t>1004000082-4L</t>
  </si>
  <si>
    <t>1004000085L</t>
  </si>
  <si>
    <t>1004000086L</t>
  </si>
  <si>
    <t>1004000089L</t>
  </si>
  <si>
    <t>1004000090L</t>
  </si>
  <si>
    <t>1004000091L</t>
  </si>
  <si>
    <t>1004400003L</t>
  </si>
  <si>
    <t>1004400048-2L</t>
  </si>
  <si>
    <t>1004400048-3L</t>
  </si>
  <si>
    <t>1004400088L</t>
  </si>
  <si>
    <t>1004400097L</t>
  </si>
  <si>
    <t>1004400105L</t>
  </si>
  <si>
    <t>1004400106L</t>
  </si>
  <si>
    <t>1004400111L</t>
  </si>
  <si>
    <t>1004400112L</t>
  </si>
  <si>
    <t>1004400131L</t>
  </si>
  <si>
    <t>1004400132L</t>
  </si>
  <si>
    <t>1004400133L</t>
  </si>
  <si>
    <t>1004400134L</t>
  </si>
  <si>
    <t>1004400156-1L</t>
  </si>
  <si>
    <t>1004400156-2L</t>
  </si>
  <si>
    <t>1004400161-1L</t>
  </si>
  <si>
    <t>1004400161-2L</t>
  </si>
  <si>
    <t>1004400168L</t>
  </si>
  <si>
    <t>1004400172-1L</t>
  </si>
  <si>
    <t>1004400172-2L</t>
  </si>
  <si>
    <t>1004400172-3L</t>
  </si>
  <si>
    <t>1004400172-4L</t>
  </si>
  <si>
    <t>1004400172-5L</t>
  </si>
  <si>
    <t>1004400172-6L</t>
  </si>
  <si>
    <t>1004600021L</t>
  </si>
  <si>
    <t>1004600022L</t>
  </si>
  <si>
    <t>1004600023L</t>
  </si>
  <si>
    <t>1004700117L</t>
  </si>
  <si>
    <t>1004700129L</t>
  </si>
  <si>
    <t>1004700142L</t>
  </si>
  <si>
    <t>1004700143L</t>
  </si>
  <si>
    <t>1004700178-2L</t>
  </si>
  <si>
    <t>1004700181-4L</t>
  </si>
  <si>
    <t>1004700181-5L</t>
  </si>
  <si>
    <t>1004700222L</t>
  </si>
  <si>
    <t>1004700247L</t>
  </si>
  <si>
    <t>1004700262-1L</t>
  </si>
  <si>
    <t>1004700262-2L</t>
  </si>
  <si>
    <t>1004700262-3L</t>
  </si>
  <si>
    <t>1004700262-4L</t>
  </si>
  <si>
    <t>1004700262-5L</t>
  </si>
  <si>
    <t>1004700262-6L</t>
  </si>
  <si>
    <t>1004700266-1L</t>
  </si>
  <si>
    <t>1004700266-2L</t>
  </si>
  <si>
    <t>1004700266-3L</t>
  </si>
  <si>
    <t>1004700266-4L</t>
  </si>
  <si>
    <t>1004700266-5L</t>
  </si>
  <si>
    <t>1004700267L</t>
  </si>
  <si>
    <t>1004700269L</t>
  </si>
  <si>
    <t>1004700276L</t>
  </si>
  <si>
    <t>1004700289L</t>
  </si>
  <si>
    <t>1004700290L</t>
  </si>
  <si>
    <t>1004700291-1L</t>
  </si>
  <si>
    <t>1004700291-2L</t>
  </si>
  <si>
    <t>1004700342-1L</t>
  </si>
  <si>
    <t>1004700342-3L</t>
  </si>
  <si>
    <t>1004700369-2L</t>
  </si>
  <si>
    <t>1004700369-4L</t>
  </si>
  <si>
    <t>1004700376L</t>
  </si>
  <si>
    <t>1004700377L</t>
  </si>
  <si>
    <t>1004700391L</t>
  </si>
  <si>
    <t>1004700395-1L</t>
  </si>
  <si>
    <t>1004700402L</t>
  </si>
  <si>
    <t>1004700448L</t>
  </si>
  <si>
    <t>1004700514L</t>
  </si>
  <si>
    <t>1004700515L</t>
  </si>
  <si>
    <t>1004700573L</t>
  </si>
  <si>
    <t>1004700577L</t>
  </si>
  <si>
    <t>1004700612L</t>
  </si>
  <si>
    <t>1004700613L</t>
  </si>
  <si>
    <t>1005000002L</t>
  </si>
  <si>
    <t>1005000003L</t>
  </si>
  <si>
    <t>1005000005L</t>
  </si>
  <si>
    <t>1005400044L</t>
  </si>
  <si>
    <t>1005400045L</t>
  </si>
  <si>
    <t>1005400090L</t>
  </si>
  <si>
    <t>1005400091L</t>
  </si>
  <si>
    <t>1005400092L</t>
  </si>
  <si>
    <t>1005400093L</t>
  </si>
  <si>
    <t>1005400094L</t>
  </si>
  <si>
    <t>1005400095L</t>
  </si>
  <si>
    <t>1005400096L</t>
  </si>
  <si>
    <t>1005400097L</t>
  </si>
  <si>
    <t>1005400098L</t>
  </si>
  <si>
    <t>1005400099L</t>
  </si>
  <si>
    <t>1005400100L</t>
  </si>
  <si>
    <t>1005400101L</t>
  </si>
  <si>
    <t>1005400102L</t>
  </si>
  <si>
    <t>1005400103L</t>
  </si>
  <si>
    <t>1005400104L</t>
  </si>
  <si>
    <t>1005400105L</t>
  </si>
  <si>
    <t>1005400106L</t>
  </si>
  <si>
    <t>1005400107L</t>
  </si>
  <si>
    <t>1005400129L</t>
  </si>
  <si>
    <t>1005400156L</t>
  </si>
  <si>
    <t>1005400157L</t>
  </si>
  <si>
    <t>1005400167L</t>
  </si>
  <si>
    <t>1005400168-1L</t>
  </si>
  <si>
    <t>1005400168-2L</t>
  </si>
  <si>
    <t>1005400168-3L</t>
  </si>
  <si>
    <t>1005400203L</t>
  </si>
  <si>
    <t>1005400242-6L</t>
  </si>
  <si>
    <t>1005400242-8L</t>
  </si>
  <si>
    <t>1005400436-1L</t>
  </si>
  <si>
    <t>1005400436-2L</t>
  </si>
  <si>
    <t>1005400438-1L</t>
  </si>
  <si>
    <t>1005400438-2L</t>
  </si>
  <si>
    <t>1005400438-3L</t>
  </si>
  <si>
    <t>1005400489L</t>
  </si>
  <si>
    <t>1005400516L</t>
  </si>
  <si>
    <t>1005400522L</t>
  </si>
  <si>
    <t>1005400525L</t>
  </si>
  <si>
    <t>1005400531L</t>
  </si>
  <si>
    <t>1005400553L</t>
  </si>
  <si>
    <t>1005400566L</t>
  </si>
  <si>
    <t>1005400585L</t>
  </si>
  <si>
    <t>1005400586L</t>
  </si>
  <si>
    <t>1005400595L</t>
  </si>
  <si>
    <t>1005400665L</t>
  </si>
  <si>
    <t>1005400666L</t>
  </si>
  <si>
    <t>1005400667L</t>
  </si>
  <si>
    <t>1005400668L</t>
  </si>
  <si>
    <t>1005400670L</t>
  </si>
  <si>
    <t>1005400679L</t>
  </si>
  <si>
    <t>1005400680L</t>
  </si>
  <si>
    <t>1005400681L</t>
  </si>
  <si>
    <t>1005400682L</t>
  </si>
  <si>
    <t>1005400684L</t>
  </si>
  <si>
    <t>1005400686L</t>
  </si>
  <si>
    <t>1005400687L</t>
  </si>
  <si>
    <t>1005400700L</t>
  </si>
  <si>
    <t>1005400723L</t>
  </si>
  <si>
    <t>1005400741L</t>
  </si>
  <si>
    <t>1005400753L</t>
  </si>
  <si>
    <t>1005400754L</t>
  </si>
  <si>
    <t>1005400817L</t>
  </si>
  <si>
    <t>1005400831L</t>
  </si>
  <si>
    <t>1005400866L</t>
  </si>
  <si>
    <t>1005400867L</t>
  </si>
  <si>
    <t>1005400868L</t>
  </si>
  <si>
    <t>1005400869L</t>
  </si>
  <si>
    <t>1005400946L</t>
  </si>
  <si>
    <t>1005401004L</t>
  </si>
  <si>
    <t>1005401005L</t>
  </si>
  <si>
    <t>1005401006L</t>
  </si>
  <si>
    <t>1005401007L</t>
  </si>
  <si>
    <t>1005401008L</t>
  </si>
  <si>
    <t>1005401009L</t>
  </si>
  <si>
    <t>1005401010L</t>
  </si>
  <si>
    <t>1005401011L</t>
  </si>
  <si>
    <t>1005401019L</t>
  </si>
  <si>
    <t>1005401031L</t>
  </si>
  <si>
    <t>1005401128L</t>
  </si>
  <si>
    <t>1005401129L</t>
  </si>
  <si>
    <t>1005401196L</t>
  </si>
  <si>
    <t>1005401222L</t>
  </si>
  <si>
    <t>1005401300L</t>
  </si>
  <si>
    <t>1005401306L</t>
  </si>
  <si>
    <t>1005401308L</t>
  </si>
  <si>
    <t>1005401320L</t>
  </si>
  <si>
    <t>1005401321L</t>
  </si>
  <si>
    <t>1005401324L</t>
  </si>
  <si>
    <t>1005401325L</t>
  </si>
  <si>
    <t>1005401326L</t>
  </si>
  <si>
    <t>1005401327L</t>
  </si>
  <si>
    <t>1005401328L</t>
  </si>
  <si>
    <t>1005401329L</t>
  </si>
  <si>
    <t>1005401330L</t>
  </si>
  <si>
    <t>1005401331L</t>
  </si>
  <si>
    <t>1005401332L</t>
  </si>
  <si>
    <t>1005401333L</t>
  </si>
  <si>
    <t>1005401334L</t>
  </si>
  <si>
    <t>1005401335L</t>
  </si>
  <si>
    <t>1005401336L</t>
  </si>
  <si>
    <t>1005401337L</t>
  </si>
  <si>
    <t>1005401338L</t>
  </si>
  <si>
    <t>1005401339L</t>
  </si>
  <si>
    <t>1005401340L</t>
  </si>
  <si>
    <t>1005401341L</t>
  </si>
  <si>
    <t>1005401342L</t>
  </si>
  <si>
    <t>1005401361L</t>
  </si>
  <si>
    <t>1005401381L</t>
  </si>
  <si>
    <t>1005401382L</t>
  </si>
  <si>
    <t>1005401384L</t>
  </si>
  <si>
    <t>1005401385-1L</t>
  </si>
  <si>
    <t>1005401428L</t>
  </si>
  <si>
    <t>1005401429L</t>
  </si>
  <si>
    <t>1005401430L</t>
  </si>
  <si>
    <t>1005401431L</t>
  </si>
  <si>
    <t>1005401434L</t>
  </si>
  <si>
    <t>1005401435L</t>
  </si>
  <si>
    <t>1005401436L</t>
  </si>
  <si>
    <t>1005401437L</t>
  </si>
  <si>
    <t>1005401438L</t>
  </si>
  <si>
    <t>1005401439L</t>
  </si>
  <si>
    <t>1005401440L</t>
  </si>
  <si>
    <t>1005401441L</t>
  </si>
  <si>
    <t>1005401452L</t>
  </si>
  <si>
    <t>1005401453L</t>
  </si>
  <si>
    <t>1005401455L</t>
  </si>
  <si>
    <t>1005401460L</t>
  </si>
  <si>
    <t>1005401461L</t>
  </si>
  <si>
    <t>1005401475L</t>
  </si>
  <si>
    <t>1005401476L</t>
  </si>
  <si>
    <t>1005401477L</t>
  </si>
  <si>
    <t>1005401492L</t>
  </si>
  <si>
    <t>1005401493L</t>
  </si>
  <si>
    <t>1005401498L</t>
  </si>
  <si>
    <t>1005401500L</t>
  </si>
  <si>
    <t>1005401506-1L</t>
  </si>
  <si>
    <t>1005401506-2L</t>
  </si>
  <si>
    <t>1005401513L</t>
  </si>
  <si>
    <t>1005401514L</t>
  </si>
  <si>
    <t>1005401516L</t>
  </si>
  <si>
    <t>1005401517L</t>
  </si>
  <si>
    <t>1005401518L</t>
  </si>
  <si>
    <t>1005401519L</t>
  </si>
  <si>
    <t>1005401521L</t>
  </si>
  <si>
    <t>1005401522L</t>
  </si>
  <si>
    <t>1005401523L</t>
  </si>
  <si>
    <t>1005401524L</t>
  </si>
  <si>
    <t>1005401529-1L</t>
  </si>
  <si>
    <t>1005401530L</t>
  </si>
  <si>
    <t>1005500037L</t>
  </si>
  <si>
    <t>1005500038L</t>
  </si>
  <si>
    <t>1005500044L</t>
  </si>
  <si>
    <t>1005500132L</t>
  </si>
  <si>
    <t>1005500133L</t>
  </si>
  <si>
    <t>1005500134L</t>
  </si>
  <si>
    <t>1005500135L</t>
  </si>
  <si>
    <t>1005500136L</t>
  </si>
  <si>
    <t>1005500140L</t>
  </si>
  <si>
    <t>1005500141L</t>
  </si>
  <si>
    <t>1005500142L</t>
  </si>
  <si>
    <t>1005500143L</t>
  </si>
  <si>
    <t>1005500144-1L</t>
  </si>
  <si>
    <t>1005500144-2L</t>
  </si>
  <si>
    <t>1005500144-3L</t>
  </si>
  <si>
    <t>1005500145L</t>
  </si>
  <si>
    <t>1005500146L</t>
  </si>
  <si>
    <t>1005500147-1L</t>
  </si>
  <si>
    <t>1005500148L</t>
  </si>
  <si>
    <t>1005500149L</t>
  </si>
  <si>
    <t>1005500150L</t>
  </si>
  <si>
    <t>1005500151L</t>
  </si>
  <si>
    <t>1005500152-1L</t>
  </si>
  <si>
    <t>1005500152-2L</t>
  </si>
  <si>
    <t>1005500153L</t>
  </si>
  <si>
    <t>1005500154L</t>
  </si>
  <si>
    <t>1005500155L</t>
  </si>
  <si>
    <t>1005500156L</t>
  </si>
  <si>
    <t>1005500157L</t>
  </si>
  <si>
    <t>1005500158L</t>
  </si>
  <si>
    <t>1005500159-1L</t>
  </si>
  <si>
    <t>1005500159-2L</t>
  </si>
  <si>
    <t>1005500159-3L</t>
  </si>
  <si>
    <t>1005500160L</t>
  </si>
  <si>
    <t>1005500161-1L</t>
  </si>
  <si>
    <t>1005500161-2L</t>
  </si>
  <si>
    <t>1005500162L</t>
  </si>
  <si>
    <t>1005500163-1L</t>
  </si>
  <si>
    <t>1005500163-2L</t>
  </si>
  <si>
    <t>1005500164L</t>
  </si>
  <si>
    <t>1005500165-1L</t>
  </si>
  <si>
    <t>1005500165-2L</t>
  </si>
  <si>
    <t>1005500166-1L</t>
  </si>
  <si>
    <t>1005500166-2L</t>
  </si>
  <si>
    <t>1005500167L</t>
  </si>
  <si>
    <t>1005500168-1L</t>
  </si>
  <si>
    <t>1005500168-2L</t>
  </si>
  <si>
    <t>1005500168-3L</t>
  </si>
  <si>
    <t>1005500170-1L</t>
  </si>
  <si>
    <t>1005500170-2L</t>
  </si>
  <si>
    <t>1005500172L</t>
  </si>
  <si>
    <t>1005500173-1L</t>
  </si>
  <si>
    <t>1005500173-2L</t>
  </si>
  <si>
    <t>1005500174L</t>
  </si>
  <si>
    <t>1005500175L</t>
  </si>
  <si>
    <t>1005500176L</t>
  </si>
  <si>
    <t>1005500177L</t>
  </si>
  <si>
    <t>1005500178-1L</t>
  </si>
  <si>
    <t>1005500178-2L</t>
  </si>
  <si>
    <t>1005500179-1L</t>
  </si>
  <si>
    <t>1005500179-2L</t>
  </si>
  <si>
    <t>1005500180-1L</t>
  </si>
  <si>
    <t>1005500180-2L</t>
  </si>
  <si>
    <t>1005500180-3L</t>
  </si>
  <si>
    <t>1005500181L</t>
  </si>
  <si>
    <t>1005500182L</t>
  </si>
  <si>
    <t>1005500183-1L</t>
  </si>
  <si>
    <t>1005500183-2L</t>
  </si>
  <si>
    <t>1005500183-3L</t>
  </si>
  <si>
    <t>1005500183-4L</t>
  </si>
  <si>
    <t>1005500184L</t>
  </si>
  <si>
    <t>1005500185L</t>
  </si>
  <si>
    <t>1005500186-1L</t>
  </si>
  <si>
    <t>1005500186-2L</t>
  </si>
  <si>
    <t>1005500186-3L</t>
  </si>
  <si>
    <t>1005500187L</t>
  </si>
  <si>
    <t>1005500188L</t>
  </si>
  <si>
    <t>1005500189L</t>
  </si>
  <si>
    <t>1005500190L</t>
  </si>
  <si>
    <t>1005500191-1L</t>
  </si>
  <si>
    <t>1005500191-2L</t>
  </si>
  <si>
    <t>1005500192L</t>
  </si>
  <si>
    <t>1005500193L</t>
  </si>
  <si>
    <t>1005500194-1L</t>
  </si>
  <si>
    <t>1005500194-2L</t>
  </si>
  <si>
    <t>1005500195-1L</t>
  </si>
  <si>
    <t>1005500195-2L</t>
  </si>
  <si>
    <t>1005500196-1L</t>
  </si>
  <si>
    <t>1005500196-2L</t>
  </si>
  <si>
    <t>1005500197-1L</t>
  </si>
  <si>
    <t>1005500197-2L</t>
  </si>
  <si>
    <t>1005500198-1L</t>
  </si>
  <si>
    <t>1005500198-2L</t>
  </si>
  <si>
    <t>1005500199-1L</t>
  </si>
  <si>
    <t>1005500199-2L</t>
  </si>
  <si>
    <t>1005500200L</t>
  </si>
  <si>
    <t>1005500201-1L</t>
  </si>
  <si>
    <t>1005500201-2L</t>
  </si>
  <si>
    <t>1005500202-1L</t>
  </si>
  <si>
    <t>1005500202-2L</t>
  </si>
  <si>
    <t>1005500203L</t>
  </si>
  <si>
    <t>1005500204L</t>
  </si>
  <si>
    <t>1005500205-1L</t>
  </si>
  <si>
    <t>1005500205-2L</t>
  </si>
  <si>
    <t>1005500206-1L</t>
  </si>
  <si>
    <t>1005500206-2L</t>
  </si>
  <si>
    <t>1005500207-1L</t>
  </si>
  <si>
    <t>1005500207-2L</t>
  </si>
  <si>
    <t>1005500208L</t>
  </si>
  <si>
    <t>1005500209-1L</t>
  </si>
  <si>
    <t>1005500209-2L</t>
  </si>
  <si>
    <t>1005500209-3L</t>
  </si>
  <si>
    <t>1005500210L</t>
  </si>
  <si>
    <t>1005500211L</t>
  </si>
  <si>
    <t>1005500213-1L</t>
  </si>
  <si>
    <t>1005500213-2L</t>
  </si>
  <si>
    <t>1005500214L</t>
  </si>
  <si>
    <t>1005500215L</t>
  </si>
  <si>
    <t>1005500216-1L</t>
  </si>
  <si>
    <t>1005500216-2L</t>
  </si>
  <si>
    <t>1005500217-1L</t>
  </si>
  <si>
    <t>1005500217-2L</t>
  </si>
  <si>
    <t>1005500218L</t>
  </si>
  <si>
    <t>1005500219L</t>
  </si>
  <si>
    <t>1005500220-1L</t>
  </si>
  <si>
    <t>1005500220-2L</t>
  </si>
  <si>
    <t>1005500220-3L</t>
  </si>
  <si>
    <t>1005500221L</t>
  </si>
  <si>
    <t>1005500222L</t>
  </si>
  <si>
    <t>1005500223-1L</t>
  </si>
  <si>
    <t>1005500223-2L</t>
  </si>
  <si>
    <t>1005500223-3L</t>
  </si>
  <si>
    <t>1005500223-4L</t>
  </si>
  <si>
    <t>1005500224-1L</t>
  </si>
  <si>
    <t>1005500224-2L</t>
  </si>
  <si>
    <t>1005500224-3L</t>
  </si>
  <si>
    <t>1005500224L</t>
  </si>
  <si>
    <t>1005500225-1L</t>
  </si>
  <si>
    <t>1005500225-2L</t>
  </si>
  <si>
    <t>1005500225-3L</t>
  </si>
  <si>
    <t>1005500226L</t>
  </si>
  <si>
    <t>1005500227-1L</t>
  </si>
  <si>
    <t>1005500227-2L</t>
  </si>
  <si>
    <t>1005500228L</t>
  </si>
  <si>
    <t>1005500229-1L</t>
  </si>
  <si>
    <t>1005500229-2L</t>
  </si>
  <si>
    <t>1005500230L</t>
  </si>
  <si>
    <t>1005500232L</t>
  </si>
  <si>
    <t>1005500233L</t>
  </si>
  <si>
    <t>1005500234L</t>
  </si>
  <si>
    <t>1005500235L</t>
  </si>
  <si>
    <t>1005500236L</t>
  </si>
  <si>
    <t>1005500237L</t>
  </si>
  <si>
    <t>1005500238L</t>
  </si>
  <si>
    <t>1005500239L</t>
  </si>
  <si>
    <t>1005500240L</t>
  </si>
  <si>
    <t>1005500241L</t>
  </si>
  <si>
    <t>1005500242L</t>
  </si>
  <si>
    <t>1005500243L</t>
  </si>
  <si>
    <t>1005500244L</t>
  </si>
  <si>
    <t>1005500245L</t>
  </si>
  <si>
    <t>1005500246L</t>
  </si>
  <si>
    <t>1005500247L</t>
  </si>
  <si>
    <t>1005500248L</t>
  </si>
  <si>
    <t>1005500249L</t>
  </si>
  <si>
    <t>1005500250L</t>
  </si>
  <si>
    <t>1005500251L</t>
  </si>
  <si>
    <t>1005500252L</t>
  </si>
  <si>
    <t>1005500253L</t>
  </si>
  <si>
    <t>1005500254L</t>
  </si>
  <si>
    <t>1005500255L</t>
  </si>
  <si>
    <t>1005500256L</t>
  </si>
  <si>
    <t>1005500257L</t>
  </si>
  <si>
    <t>1005500258L</t>
  </si>
  <si>
    <t>1005500259L</t>
  </si>
  <si>
    <t>1005500260L</t>
  </si>
  <si>
    <t>1005500261L</t>
  </si>
  <si>
    <t>1005500262L</t>
  </si>
  <si>
    <t>1005500263L</t>
  </si>
  <si>
    <t>1005500264L</t>
  </si>
  <si>
    <t>1005500265L</t>
  </si>
  <si>
    <t>1005500266L</t>
  </si>
  <si>
    <t>1005500267L</t>
  </si>
  <si>
    <t>1005500268L</t>
  </si>
  <si>
    <t>1005500269L</t>
  </si>
  <si>
    <t>1005500270L</t>
  </si>
  <si>
    <t>1005500271L</t>
  </si>
  <si>
    <t>1005500272L</t>
  </si>
  <si>
    <t>1005500273L</t>
  </si>
  <si>
    <t>1005500274L</t>
  </si>
  <si>
    <t>1005500275L</t>
  </si>
  <si>
    <t>1005500276L</t>
  </si>
  <si>
    <t>1005500277L</t>
  </si>
  <si>
    <t>1005500278L</t>
  </si>
  <si>
    <t>1005500279L</t>
  </si>
  <si>
    <t>1005500280L</t>
  </si>
  <si>
    <t>1005500281L</t>
  </si>
  <si>
    <t>1005500282L</t>
  </si>
  <si>
    <t>1005500283L</t>
  </si>
  <si>
    <t>1005500284L</t>
  </si>
  <si>
    <t>1005500285L</t>
  </si>
  <si>
    <t>1005500286L</t>
  </si>
  <si>
    <t>1005500287L</t>
  </si>
  <si>
    <t>1005500288L</t>
  </si>
  <si>
    <t>1005500289L</t>
  </si>
  <si>
    <t>1005500290L</t>
  </si>
  <si>
    <t>1005500291L</t>
  </si>
  <si>
    <t>1005500292L</t>
  </si>
  <si>
    <t>1005500293L</t>
  </si>
  <si>
    <t>1005500294L</t>
  </si>
  <si>
    <t>1005500295L</t>
  </si>
  <si>
    <t>1005500296L</t>
  </si>
  <si>
    <t>1005500297L</t>
  </si>
  <si>
    <t>1005500298L</t>
  </si>
  <si>
    <t>1005500299L</t>
  </si>
  <si>
    <t>1005500300L</t>
  </si>
  <si>
    <t>1005500301L</t>
  </si>
  <si>
    <t>1005500302L</t>
  </si>
  <si>
    <t>1005500304L</t>
  </si>
  <si>
    <t>1005500305-1L</t>
  </si>
  <si>
    <t>1005500305-2L</t>
  </si>
  <si>
    <t>1005500305-3L</t>
  </si>
  <si>
    <t>1005500306-1L</t>
  </si>
  <si>
    <t>1005500306-2L</t>
  </si>
  <si>
    <t>1005500307-1L</t>
  </si>
  <si>
    <t>1005500307-2L</t>
  </si>
  <si>
    <t>1005500307-3L</t>
  </si>
  <si>
    <t>1005500308L</t>
  </si>
  <si>
    <t>1005500309L</t>
  </si>
  <si>
    <t>1005500310L</t>
  </si>
  <si>
    <t>1005500311L</t>
  </si>
  <si>
    <t>1005500312L</t>
  </si>
  <si>
    <t>1005500313L</t>
  </si>
  <si>
    <t>1005500314L</t>
  </si>
  <si>
    <t>1005500315L</t>
  </si>
  <si>
    <t>1005500316L</t>
  </si>
  <si>
    <t>1005500317L</t>
  </si>
  <si>
    <t>1005500318L</t>
  </si>
  <si>
    <t>1005500319L</t>
  </si>
  <si>
    <t>1005500320L</t>
  </si>
  <si>
    <t>1005500321L</t>
  </si>
  <si>
    <t>1005500322L</t>
  </si>
  <si>
    <t>1005500323L</t>
  </si>
  <si>
    <t>1005500324L</t>
  </si>
  <si>
    <t>1005500325L</t>
  </si>
  <si>
    <t>1005500326L</t>
  </si>
  <si>
    <t>1005500327L</t>
  </si>
  <si>
    <t>1005500328L</t>
  </si>
  <si>
    <t>1005500329L</t>
  </si>
  <si>
    <t>1005500330L</t>
  </si>
  <si>
    <t>1005500331-1L</t>
  </si>
  <si>
    <t>1005500331-2L</t>
  </si>
  <si>
    <t>1005500332L</t>
  </si>
  <si>
    <t>1005500333L</t>
  </si>
  <si>
    <t>1005500334L</t>
  </si>
  <si>
    <t>1005500335-1L</t>
  </si>
  <si>
    <t>1005500335-2L</t>
  </si>
  <si>
    <t>1005500335-3L</t>
  </si>
  <si>
    <t>1005500335-4L</t>
  </si>
  <si>
    <t>1005500337-1L</t>
  </si>
  <si>
    <t>1005500337-2L</t>
  </si>
  <si>
    <t>1005500337-3L</t>
  </si>
  <si>
    <t>1005500338-1L</t>
  </si>
  <si>
    <t>1005500338-2L</t>
  </si>
  <si>
    <t>1005500339-1L</t>
  </si>
  <si>
    <t>1005500339-2L</t>
  </si>
  <si>
    <t>1005500339-3L</t>
  </si>
  <si>
    <t>1005500340-1L</t>
  </si>
  <si>
    <t>1005500340-2L</t>
  </si>
  <si>
    <t>1005500340-3L</t>
  </si>
  <si>
    <t>1005500341L</t>
  </si>
  <si>
    <t>1005500342-1L</t>
  </si>
  <si>
    <t>1005500342-2L</t>
  </si>
  <si>
    <t>1005500343-1L</t>
  </si>
  <si>
    <t>1005500343-2L</t>
  </si>
  <si>
    <t>1005500344L</t>
  </si>
  <si>
    <t>1005500345-1L</t>
  </si>
  <si>
    <t>1005500345-2L</t>
  </si>
  <si>
    <t>1005500346L</t>
  </si>
  <si>
    <t>1005500347L</t>
  </si>
  <si>
    <t>1005500349L</t>
  </si>
  <si>
    <t>1005500350L</t>
  </si>
  <si>
    <t>1005500351L</t>
  </si>
  <si>
    <t>1005500352-1L</t>
  </si>
  <si>
    <t>1005500352-2L</t>
  </si>
  <si>
    <t>1005500353-1L</t>
  </si>
  <si>
    <t>1005500353-2L</t>
  </si>
  <si>
    <t>1005500353-3L</t>
  </si>
  <si>
    <t>1005500354L</t>
  </si>
  <si>
    <t>1005500355L</t>
  </si>
  <si>
    <t>1005500356L</t>
  </si>
  <si>
    <t>1005500357-1L</t>
  </si>
  <si>
    <t>1005500357-2L</t>
  </si>
  <si>
    <t>1005500360L</t>
  </si>
  <si>
    <t>1005500361-1L</t>
  </si>
  <si>
    <t>1005500361-2L</t>
  </si>
  <si>
    <t>1005500361-3L</t>
  </si>
  <si>
    <t>1005500361-4L</t>
  </si>
  <si>
    <t>1005500362L</t>
  </si>
  <si>
    <t>1005500363-1L</t>
  </si>
  <si>
    <t>1005500363-2L</t>
  </si>
  <si>
    <t>1005500364L</t>
  </si>
  <si>
    <t>1005500365-1L</t>
  </si>
  <si>
    <t>1005500365-2L</t>
  </si>
  <si>
    <t>1005500365-3L</t>
  </si>
  <si>
    <t>1005500365-4L</t>
  </si>
  <si>
    <t>1005500366L</t>
  </si>
  <si>
    <t>1005500367-1L</t>
  </si>
  <si>
    <t>1005500367-2L</t>
  </si>
  <si>
    <t>1005500367-3L</t>
  </si>
  <si>
    <t>1005500368-1L</t>
  </si>
  <si>
    <t>1005500368-2L</t>
  </si>
  <si>
    <t>1005500368-3L</t>
  </si>
  <si>
    <t>1005500368-4L</t>
  </si>
  <si>
    <t>1005500369L</t>
  </si>
  <si>
    <t>1005500370-1L</t>
  </si>
  <si>
    <t>1005500370-2L</t>
  </si>
  <si>
    <t>1005500371L</t>
  </si>
  <si>
    <t>1005500372L</t>
  </si>
  <si>
    <t>1005500373L</t>
  </si>
  <si>
    <t>1005500374L</t>
  </si>
  <si>
    <t>1005500375-1L</t>
  </si>
  <si>
    <t>1005500375-2L</t>
  </si>
  <si>
    <t>1005500375-3L</t>
  </si>
  <si>
    <t>1005500376-1L</t>
  </si>
  <si>
    <t>1005500376-2L</t>
  </si>
  <si>
    <t>1005500377L</t>
  </si>
  <si>
    <t>1005500378L</t>
  </si>
  <si>
    <t>1005500379-1L</t>
  </si>
  <si>
    <t>1005500379-2L</t>
  </si>
  <si>
    <t>1005500380L</t>
  </si>
  <si>
    <t>1005500381-1L</t>
  </si>
  <si>
    <t>1005500381-2L</t>
  </si>
  <si>
    <t>1005500382L</t>
  </si>
  <si>
    <t>1005500383L</t>
  </si>
  <si>
    <t>1005500384L</t>
  </si>
  <si>
    <t>1005500385L</t>
  </si>
  <si>
    <t>1005500386L</t>
  </si>
  <si>
    <t>1005500387L</t>
  </si>
  <si>
    <t>1005500388L</t>
  </si>
  <si>
    <t>1005500389L</t>
  </si>
  <si>
    <t>1005500390L</t>
  </si>
  <si>
    <t>1005500391L</t>
  </si>
  <si>
    <t>1005500392L</t>
  </si>
  <si>
    <t>1005500393-1L</t>
  </si>
  <si>
    <t>1005500393-2L</t>
  </si>
  <si>
    <t>1005500394-1L</t>
  </si>
  <si>
    <t>1005500394-2L</t>
  </si>
  <si>
    <t>1005500395L</t>
  </si>
  <si>
    <t>1005500396-1L</t>
  </si>
  <si>
    <t>1005500396-2L</t>
  </si>
  <si>
    <t>1005500397L</t>
  </si>
  <si>
    <t>1005500398L</t>
  </si>
  <si>
    <t>1005500399L</t>
  </si>
  <si>
    <t>1005500401L</t>
  </si>
  <si>
    <t>1005500402L</t>
  </si>
  <si>
    <t>1005500403L</t>
  </si>
  <si>
    <t>1005500404L</t>
  </si>
  <si>
    <t>1005500405L</t>
  </si>
  <si>
    <t>1005500406L</t>
  </si>
  <si>
    <t>1005500407L</t>
  </si>
  <si>
    <t>1005500408L</t>
  </si>
  <si>
    <t>1005500410-1L</t>
  </si>
  <si>
    <t>1005500410-2L</t>
  </si>
  <si>
    <t>1005500411L</t>
  </si>
  <si>
    <t>1005500412-1L</t>
  </si>
  <si>
    <t>1005500412-2L</t>
  </si>
  <si>
    <t>1005500412-3L</t>
  </si>
  <si>
    <t>1005500413-1L</t>
  </si>
  <si>
    <t>1005500413-2L</t>
  </si>
  <si>
    <t>1005500413-3L</t>
  </si>
  <si>
    <t>1005500413-4L</t>
  </si>
  <si>
    <t>1005500416-1L</t>
  </si>
  <si>
    <t>1005500416-2L</t>
  </si>
  <si>
    <t>1005500417L</t>
  </si>
  <si>
    <t>1005500418L</t>
  </si>
  <si>
    <t>1005500419L</t>
  </si>
  <si>
    <t>1005500420L</t>
  </si>
  <si>
    <t>1005500421L</t>
  </si>
  <si>
    <t>1005500422-1L</t>
  </si>
  <si>
    <t>1005500422-2L</t>
  </si>
  <si>
    <t>1005500423-1L</t>
  </si>
  <si>
    <t>1005500423-2L</t>
  </si>
  <si>
    <t>1005500423-3L</t>
  </si>
  <si>
    <t>1005500424L</t>
  </si>
  <si>
    <t>1005500425L</t>
  </si>
  <si>
    <t>1005500426L</t>
  </si>
  <si>
    <t>1005500427-1L</t>
  </si>
  <si>
    <t>1005500427-2L</t>
  </si>
  <si>
    <t>1005500428L</t>
  </si>
  <si>
    <t>1005500429L</t>
  </si>
  <si>
    <t>1005500430L</t>
  </si>
  <si>
    <t>1005500431L</t>
  </si>
  <si>
    <t>1005500432L</t>
  </si>
  <si>
    <t>1005500433-1L</t>
  </si>
  <si>
    <t>1005500433-2L</t>
  </si>
  <si>
    <t>1005500434L</t>
  </si>
  <si>
    <t>1005500435-1L</t>
  </si>
  <si>
    <t>1005500435-2L</t>
  </si>
  <si>
    <t>1005500437L</t>
  </si>
  <si>
    <t>1005500438L</t>
  </si>
  <si>
    <t>1005500440-1L</t>
  </si>
  <si>
    <t>1005500440-2L</t>
  </si>
  <si>
    <t>1005500441L</t>
  </si>
  <si>
    <t>1005500442L</t>
  </si>
  <si>
    <t>1005500443L</t>
  </si>
  <si>
    <t>1005500444-1L</t>
  </si>
  <si>
    <t>1005500444-2L</t>
  </si>
  <si>
    <t>1005500445L</t>
  </si>
  <si>
    <t>1005500446-1L</t>
  </si>
  <si>
    <t>1005500446-2L</t>
  </si>
  <si>
    <t>1005500447-1L</t>
  </si>
  <si>
    <t>1005500447-2L</t>
  </si>
  <si>
    <t>1005500447-3L</t>
  </si>
  <si>
    <t>1005500447-4L</t>
  </si>
  <si>
    <t>1005500448L</t>
  </si>
  <si>
    <t>1005500449-1L</t>
  </si>
  <si>
    <t>1005500449-2L</t>
  </si>
  <si>
    <t>1005500450-1L</t>
  </si>
  <si>
    <t>1005500450-2L</t>
  </si>
  <si>
    <t>1005500451L</t>
  </si>
  <si>
    <t>1005500452L</t>
  </si>
  <si>
    <t>1005500453L</t>
  </si>
  <si>
    <t>1005500454L</t>
  </si>
  <si>
    <t>1005500455L</t>
  </si>
  <si>
    <t>1005500456L</t>
  </si>
  <si>
    <t>1005500457L</t>
  </si>
  <si>
    <t>1005500458L</t>
  </si>
  <si>
    <t>1005500460L</t>
  </si>
  <si>
    <t>1005500461L</t>
  </si>
  <si>
    <t>1005500463-1L</t>
  </si>
  <si>
    <t>1005500463-2L</t>
  </si>
  <si>
    <t>1005500464-1L</t>
  </si>
  <si>
    <t>1005500464-2L</t>
  </si>
  <si>
    <t>1005500465-1L</t>
  </si>
  <si>
    <t>1005500465-2L</t>
  </si>
  <si>
    <t>1005500466L</t>
  </si>
  <si>
    <t>1005500468L</t>
  </si>
  <si>
    <t>1005500469L</t>
  </si>
  <si>
    <t>1005500470-1L</t>
  </si>
  <si>
    <t>1005500470-2L</t>
  </si>
  <si>
    <t>1005500471L</t>
  </si>
  <si>
    <t>1005500472-1L</t>
  </si>
  <si>
    <t>1005500472-2L</t>
  </si>
  <si>
    <t>1005500473L</t>
  </si>
  <si>
    <t>1005500474-1L</t>
  </si>
  <si>
    <t>1005500474-2L</t>
  </si>
  <si>
    <t>1005500475-1L</t>
  </si>
  <si>
    <t>1005500475-2L</t>
  </si>
  <si>
    <t>1005500476L</t>
  </si>
  <si>
    <t>1005500477L</t>
  </si>
  <si>
    <t>1005500478L</t>
  </si>
  <si>
    <t>1005500479L</t>
  </si>
  <si>
    <t>1005500480-1L</t>
  </si>
  <si>
    <t>1005500480-2L</t>
  </si>
  <si>
    <t>1005500480-3L</t>
  </si>
  <si>
    <t>1005500481L</t>
  </si>
  <si>
    <t>1005500483L</t>
  </si>
  <si>
    <t>1005500484L</t>
  </si>
  <si>
    <t>1005500485L</t>
  </si>
  <si>
    <t>1005500487L</t>
  </si>
  <si>
    <t>1005500488L</t>
  </si>
  <si>
    <t>1005500489L</t>
  </si>
  <si>
    <t>1005500491-1L</t>
  </si>
  <si>
    <t>1005500491-2L</t>
  </si>
  <si>
    <t>1005500492-1L</t>
  </si>
  <si>
    <t>1005500492-2L</t>
  </si>
  <si>
    <t>1005500493L</t>
  </si>
  <si>
    <t>1005500494L</t>
  </si>
  <si>
    <t>1005500495-1L</t>
  </si>
  <si>
    <t>1005500495-2L</t>
  </si>
  <si>
    <t>1005500495-3L</t>
  </si>
  <si>
    <t>1005500496-1L</t>
  </si>
  <si>
    <t>1005500496-2L</t>
  </si>
  <si>
    <t>1005500496-3L</t>
  </si>
  <si>
    <t>1005500497L</t>
  </si>
  <si>
    <t>1005500498L</t>
  </si>
  <si>
    <t>1005500499L</t>
  </si>
  <si>
    <t>1005500500-1L</t>
  </si>
  <si>
    <t>1005500500-2L</t>
  </si>
  <si>
    <t>1005500500-3L</t>
  </si>
  <si>
    <t>1005500502-1L</t>
  </si>
  <si>
    <t>1005500502-2L</t>
  </si>
  <si>
    <t>1005500503-1L</t>
  </si>
  <si>
    <t>1005500503-2L</t>
  </si>
  <si>
    <t>1005500504-1L</t>
  </si>
  <si>
    <t>1005500504-2L</t>
  </si>
  <si>
    <t>1005500505-1L</t>
  </si>
  <si>
    <t>1005500505-2L</t>
  </si>
  <si>
    <t>1005500505-3L</t>
  </si>
  <si>
    <t>1005500506-1L</t>
  </si>
  <si>
    <t>1005500506-2L</t>
  </si>
  <si>
    <t>1005500507L</t>
  </si>
  <si>
    <t>1005500508L</t>
  </si>
  <si>
    <t>1005500509-1L</t>
  </si>
  <si>
    <t>1005500509-2L</t>
  </si>
  <si>
    <t>1005500510L</t>
  </si>
  <si>
    <t>1005500511L</t>
  </si>
  <si>
    <t>1005500513-1L</t>
  </si>
  <si>
    <t>1005500513-2L</t>
  </si>
  <si>
    <t>1005500513-3L</t>
  </si>
  <si>
    <t>1005500514-1L</t>
  </si>
  <si>
    <t>1005500514-2L</t>
  </si>
  <si>
    <t>1005500516-1L</t>
  </si>
  <si>
    <t>1005500516-2L</t>
  </si>
  <si>
    <t>1005500517-1L</t>
  </si>
  <si>
    <t>1005500517-2L</t>
  </si>
  <si>
    <t>1005500518-1L</t>
  </si>
  <si>
    <t>1005500518-2L</t>
  </si>
  <si>
    <t>1005500519L</t>
  </si>
  <si>
    <t>1005500520-1L</t>
  </si>
  <si>
    <t>1005500520-2L</t>
  </si>
  <si>
    <t>1005500520-3L</t>
  </si>
  <si>
    <t>1005500520-4L</t>
  </si>
  <si>
    <t>1005500520-5L</t>
  </si>
  <si>
    <t>1005500521L</t>
  </si>
  <si>
    <t>1005500523-1L</t>
  </si>
  <si>
    <t>1005500523-2L</t>
  </si>
  <si>
    <t>1005500524L</t>
  </si>
  <si>
    <t>1005500525-1L</t>
  </si>
  <si>
    <t>1005500525-2L</t>
  </si>
  <si>
    <t>1005500525-3L</t>
  </si>
  <si>
    <t>1005500526L</t>
  </si>
  <si>
    <t>1005500527-1L</t>
  </si>
  <si>
    <t>1005500527-2L</t>
  </si>
  <si>
    <t>1005500527-3L</t>
  </si>
  <si>
    <t>1005500528-1L</t>
  </si>
  <si>
    <t>1005500528-2L</t>
  </si>
  <si>
    <t>1005500529-1L</t>
  </si>
  <si>
    <t>1005500529-2L</t>
  </si>
  <si>
    <t>1005500529-3L</t>
  </si>
  <si>
    <t>1005500530-1L</t>
  </si>
  <si>
    <t>1005500530-2L</t>
  </si>
  <si>
    <t>1005500530-3L</t>
  </si>
  <si>
    <t>1005500530-4L</t>
  </si>
  <si>
    <t>1005500531-1L</t>
  </si>
  <si>
    <t>1005500531-2L</t>
  </si>
  <si>
    <t>1005500532L</t>
  </si>
  <si>
    <t>1005500533-1L</t>
  </si>
  <si>
    <t>1005500533-2L</t>
  </si>
  <si>
    <t>1005500534L</t>
  </si>
  <si>
    <t>1005500535L</t>
  </si>
  <si>
    <t>1005500536L</t>
  </si>
  <si>
    <t>1005500537L</t>
  </si>
  <si>
    <t>1005500538-1L</t>
  </si>
  <si>
    <t>1005500538-2L</t>
  </si>
  <si>
    <t>1005500538-3L</t>
  </si>
  <si>
    <t>1005500539-1L</t>
  </si>
  <si>
    <t>1005500539-2L</t>
  </si>
  <si>
    <t>1005500540L</t>
  </si>
  <si>
    <t>1005500541L</t>
  </si>
  <si>
    <t>1005500542-1L</t>
  </si>
  <si>
    <t>1005500542-2L</t>
  </si>
  <si>
    <t>1005500542-3L</t>
  </si>
  <si>
    <t>1005500542-4L</t>
  </si>
  <si>
    <t>1005500543L</t>
  </si>
  <si>
    <t>1005500544-1L</t>
  </si>
  <si>
    <t>1005500544-2L</t>
  </si>
  <si>
    <t>1005500545-1L</t>
  </si>
  <si>
    <t>1005500545-2L</t>
  </si>
  <si>
    <t>1005500546L</t>
  </si>
  <si>
    <t>1005500547-1L</t>
  </si>
  <si>
    <t>1005500547-2L</t>
  </si>
  <si>
    <t>1005500548L</t>
  </si>
  <si>
    <t>1005500549-1L</t>
  </si>
  <si>
    <t>1005500549-2L</t>
  </si>
  <si>
    <t>1005500550-1L</t>
  </si>
  <si>
    <t>1005500550-2L</t>
  </si>
  <si>
    <t>1005500550-3L</t>
  </si>
  <si>
    <t>1005500550-4L</t>
  </si>
  <si>
    <t>1005500550-5L</t>
  </si>
  <si>
    <t>1005500550-6L</t>
  </si>
  <si>
    <t>1005500551L</t>
  </si>
  <si>
    <t>1005500552L</t>
  </si>
  <si>
    <t>1005500553L</t>
  </si>
  <si>
    <t>1005500554L</t>
  </si>
  <si>
    <t>1005500555-1L</t>
  </si>
  <si>
    <t>1005500555-2L</t>
  </si>
  <si>
    <t>1005500555-3L</t>
  </si>
  <si>
    <t>1005500556-1L</t>
  </si>
  <si>
    <t>1005500556-2L</t>
  </si>
  <si>
    <t>1005500557L</t>
  </si>
  <si>
    <t>1005500558-1L</t>
  </si>
  <si>
    <t>1005500558-2L</t>
  </si>
  <si>
    <t>1005500559L</t>
  </si>
  <si>
    <t>1005500560-1L</t>
  </si>
  <si>
    <t>1005500560-2L</t>
  </si>
  <si>
    <t>1005500561L</t>
  </si>
  <si>
    <t>1005500562-1L</t>
  </si>
  <si>
    <t>1005500562-2L</t>
  </si>
  <si>
    <t>1005500563-1L</t>
  </si>
  <si>
    <t>1005500563-2L</t>
  </si>
  <si>
    <t>1005500564L</t>
  </si>
  <si>
    <t>1005500565L</t>
  </si>
  <si>
    <t>1005500566L</t>
  </si>
  <si>
    <t>1005500567L</t>
  </si>
  <si>
    <t>1005500568-1L</t>
  </si>
  <si>
    <t>1005500568-2L</t>
  </si>
  <si>
    <t>1005500569L</t>
  </si>
  <si>
    <t>1005500570-1L</t>
  </si>
  <si>
    <t>1005500570-2L</t>
  </si>
  <si>
    <t>1005500570-3L</t>
  </si>
  <si>
    <t>1005500571L</t>
  </si>
  <si>
    <t>1005500572L</t>
  </si>
  <si>
    <t>1005500578-1L</t>
  </si>
  <si>
    <t>1005500578-2L</t>
  </si>
  <si>
    <t>1005500579-1L</t>
  </si>
  <si>
    <t>1005500579-2L</t>
  </si>
  <si>
    <t>1005500579-3L</t>
  </si>
  <si>
    <t>1005500580-1L</t>
  </si>
  <si>
    <t>1005500580-2L</t>
  </si>
  <si>
    <t>1005500580-3L</t>
  </si>
  <si>
    <t>1005500581-1L</t>
  </si>
  <si>
    <t>1005500581-2L</t>
  </si>
  <si>
    <t>1005500581-3L</t>
  </si>
  <si>
    <t>1005500582-1L</t>
  </si>
  <si>
    <t>1005500582-2L</t>
  </si>
  <si>
    <t>1005500582-3L</t>
  </si>
  <si>
    <t>1005500583L</t>
  </si>
  <si>
    <t>1005500597L</t>
  </si>
  <si>
    <t>1005500660L</t>
  </si>
  <si>
    <t>1005500661L</t>
  </si>
  <si>
    <t>1005500662-1L</t>
  </si>
  <si>
    <t>1005500662-2L</t>
  </si>
  <si>
    <t>1005500662-3L</t>
  </si>
  <si>
    <t>1005500664-1L</t>
  </si>
  <si>
    <t>1005500664-2L</t>
  </si>
  <si>
    <t>1005500665L</t>
  </si>
  <si>
    <t>1005500676-1L</t>
  </si>
  <si>
    <t>1005500676-2L</t>
  </si>
  <si>
    <t>1005500677L</t>
  </si>
  <si>
    <t>1005500678-1L</t>
  </si>
  <si>
    <t>1005500678-2L</t>
  </si>
  <si>
    <t>1005500681-1L</t>
  </si>
  <si>
    <t>1005500681-2L</t>
  </si>
  <si>
    <t>1005500681-3L</t>
  </si>
  <si>
    <t>1005500681-4L</t>
  </si>
  <si>
    <t>1005500681-5L</t>
  </si>
  <si>
    <t>1005500681-6L</t>
  </si>
  <si>
    <t>1005500681-7L</t>
  </si>
  <si>
    <t>1005500682L</t>
  </si>
  <si>
    <t>1005500683-1L</t>
  </si>
  <si>
    <t>1005500683-2L</t>
  </si>
  <si>
    <t>1005500685L</t>
  </si>
  <si>
    <t>1005500690L</t>
  </si>
  <si>
    <t>1005500691L</t>
  </si>
  <si>
    <t>1005500692L</t>
  </si>
  <si>
    <t>1005500693-1L</t>
  </si>
  <si>
    <t>1005500693-2L</t>
  </si>
  <si>
    <t>1005500693-3L</t>
  </si>
  <si>
    <t>1005500694-1L</t>
  </si>
  <si>
    <t>1005500694-2L</t>
  </si>
  <si>
    <t>1005500695L</t>
  </si>
  <si>
    <t>1005500696-1L</t>
  </si>
  <si>
    <t>1005500696-2L</t>
  </si>
  <si>
    <t>1005500697L</t>
  </si>
  <si>
    <t>1005500698L</t>
  </si>
  <si>
    <t>1005500701L</t>
  </si>
  <si>
    <t>1005500702L</t>
  </si>
  <si>
    <t>1005500703L</t>
  </si>
  <si>
    <t>1005500704-1L</t>
  </si>
  <si>
    <t>1005500704-2L</t>
  </si>
  <si>
    <t>1005500705-1L</t>
  </si>
  <si>
    <t>1005500705-2L</t>
  </si>
  <si>
    <t>1005500706L</t>
  </si>
  <si>
    <t>1005500707L</t>
  </si>
  <si>
    <t>1005500708L</t>
  </si>
  <si>
    <t>1005500709L</t>
  </si>
  <si>
    <t>1005500710L</t>
  </si>
  <si>
    <t>1005500711-1L</t>
  </si>
  <si>
    <t>1005500711-2L</t>
  </si>
  <si>
    <t>1005500712L</t>
  </si>
  <si>
    <t>1005500713L</t>
  </si>
  <si>
    <t>1005500714L</t>
  </si>
  <si>
    <t>1005500715L</t>
  </si>
  <si>
    <t>1005500718L</t>
  </si>
  <si>
    <t>1005500719L</t>
  </si>
  <si>
    <t>1005500720-1L</t>
  </si>
  <si>
    <t>1005500720-2L</t>
  </si>
  <si>
    <t>1005500722-1L</t>
  </si>
  <si>
    <t>1005500722-2L</t>
  </si>
  <si>
    <t>1005500723L</t>
  </si>
  <si>
    <t>1005500725L</t>
  </si>
  <si>
    <t>1005500726L</t>
  </si>
  <si>
    <t>1005500730-1L</t>
  </si>
  <si>
    <t>1005500730-2L</t>
  </si>
  <si>
    <t>1005500731L</t>
  </si>
  <si>
    <t>1005500732-1L</t>
  </si>
  <si>
    <t>1005500732-2L</t>
  </si>
  <si>
    <t>1005500733L</t>
  </si>
  <si>
    <t>1005500734-1L</t>
  </si>
  <si>
    <t>1005500734-2L</t>
  </si>
  <si>
    <t>1005500734-3L</t>
  </si>
  <si>
    <t>1005500735-1L</t>
  </si>
  <si>
    <t>1005500735-2L</t>
  </si>
  <si>
    <t>1005500735-3L</t>
  </si>
  <si>
    <t>1005500737L</t>
  </si>
  <si>
    <t>1005500738L</t>
  </si>
  <si>
    <t>1005500739L</t>
  </si>
  <si>
    <t>1005500740L</t>
  </si>
  <si>
    <t>1005500741-1L</t>
  </si>
  <si>
    <t>1005500741-2L</t>
  </si>
  <si>
    <t>1005500742L</t>
  </si>
  <si>
    <t>1005500743-1L</t>
  </si>
  <si>
    <t>1005500743-2L</t>
  </si>
  <si>
    <t>1005500745-1L</t>
  </si>
  <si>
    <t>1005500745-2L</t>
  </si>
  <si>
    <t>1005500746L</t>
  </si>
  <si>
    <t>1005500747L</t>
  </si>
  <si>
    <t>1005500748-1L</t>
  </si>
  <si>
    <t>1005500748-2L</t>
  </si>
  <si>
    <t>1005500748-3L</t>
  </si>
  <si>
    <t>1005500749-1L</t>
  </si>
  <si>
    <t>1005500749-2L</t>
  </si>
  <si>
    <t>1005500749-3L</t>
  </si>
  <si>
    <t>1005500750L</t>
  </si>
  <si>
    <t>1005500751-1L</t>
  </si>
  <si>
    <t>1005500751-2L</t>
  </si>
  <si>
    <t>1005500752-1L</t>
  </si>
  <si>
    <t>1005500752-2L</t>
  </si>
  <si>
    <t>1005500753-1L</t>
  </si>
  <si>
    <t>1005500753-2L</t>
  </si>
  <si>
    <t>1005500754L</t>
  </si>
  <si>
    <t>1005500755L</t>
  </si>
  <si>
    <t>1005500756L</t>
  </si>
  <si>
    <t>1005500757-1L</t>
  </si>
  <si>
    <t>1005500757-2L</t>
  </si>
  <si>
    <t>1005500758L</t>
  </si>
  <si>
    <t>1005500759L</t>
  </si>
  <si>
    <t>1005500760L</t>
  </si>
  <si>
    <t>1005500762-1L</t>
  </si>
  <si>
    <t>1005500762-2L</t>
  </si>
  <si>
    <t>1005500763L</t>
  </si>
  <si>
    <t>1005500764L</t>
  </si>
  <si>
    <t>1005500765L</t>
  </si>
  <si>
    <t>1005500767L</t>
  </si>
  <si>
    <t>1005500768L</t>
  </si>
  <si>
    <t>1005500770-1L</t>
  </si>
  <si>
    <t>1005500770-2L</t>
  </si>
  <si>
    <t>1005500770-3L</t>
  </si>
  <si>
    <t>1005500771L</t>
  </si>
  <si>
    <t>1005500773-1L</t>
  </si>
  <si>
    <t>1005500773-2L</t>
  </si>
  <si>
    <t>1005500774-1L</t>
  </si>
  <si>
    <t>1005500774-2L</t>
  </si>
  <si>
    <t>1005500775L</t>
  </si>
  <si>
    <t>1005500776L</t>
  </si>
  <si>
    <t>1005500777L</t>
  </si>
  <si>
    <t>1005500778L</t>
  </si>
  <si>
    <t>1005500779L</t>
  </si>
  <si>
    <t>1005500780L</t>
  </si>
  <si>
    <t>1005500781L</t>
  </si>
  <si>
    <t>1005500785L</t>
  </si>
  <si>
    <t>1005500786L</t>
  </si>
  <si>
    <t>1005500787L</t>
  </si>
  <si>
    <t>1005500788L</t>
  </si>
  <si>
    <t>1005500789-1L</t>
  </si>
  <si>
    <t>1005500789-2L</t>
  </si>
  <si>
    <t>1005500789-3L</t>
  </si>
  <si>
    <t>1005500790-1L</t>
  </si>
  <si>
    <t>1005500790-2L</t>
  </si>
  <si>
    <t>1005500790-3L</t>
  </si>
  <si>
    <t>1005500791L</t>
  </si>
  <si>
    <t>1005500792-1L</t>
  </si>
  <si>
    <t>1005500792-2L</t>
  </si>
  <si>
    <t>1005500792-3L</t>
  </si>
  <si>
    <t>1005500793-1L</t>
  </si>
  <si>
    <t>1005500793-2L</t>
  </si>
  <si>
    <t>1005500793-3L</t>
  </si>
  <si>
    <t>1005500793-4L</t>
  </si>
  <si>
    <t>1005500794-1L</t>
  </si>
  <si>
    <t>1005500794-2L</t>
  </si>
  <si>
    <t>1005500796L</t>
  </si>
  <si>
    <t>1005500797-1L</t>
  </si>
  <si>
    <t>1005500797-2L</t>
  </si>
  <si>
    <t>1005500798L</t>
  </si>
  <si>
    <t>1005500799L</t>
  </si>
  <si>
    <t>1005500800-1L</t>
  </si>
  <si>
    <t>1005500800-2L</t>
  </si>
  <si>
    <t>1005500801L</t>
  </si>
  <si>
    <t>1005500802L</t>
  </si>
  <si>
    <t>1005500803L</t>
  </si>
  <si>
    <t>1005500804L</t>
  </si>
  <si>
    <t>1005500805L</t>
  </si>
  <si>
    <t>1005500806L</t>
  </si>
  <si>
    <t>1005500807L</t>
  </si>
  <si>
    <t>1005500808-1L</t>
  </si>
  <si>
    <t>1005500808-2L</t>
  </si>
  <si>
    <t>1005500809L</t>
  </si>
  <si>
    <t>1005500810L</t>
  </si>
  <si>
    <t>1005500811-1L</t>
  </si>
  <si>
    <t>1005500811-2L</t>
  </si>
  <si>
    <t>1005500811-3L</t>
  </si>
  <si>
    <t>1005500815-1L</t>
  </si>
  <si>
    <t>1005500815-2L</t>
  </si>
  <si>
    <t>1005500815-3L</t>
  </si>
  <si>
    <t>1005500815-4L</t>
  </si>
  <si>
    <t>1005500815-5L</t>
  </si>
  <si>
    <t>1005500815-6L</t>
  </si>
  <si>
    <t>1005500816-1L</t>
  </si>
  <si>
    <t>1005500816-2L</t>
  </si>
  <si>
    <t>1005500816-3L</t>
  </si>
  <si>
    <t>1005500816-4L</t>
  </si>
  <si>
    <t>1005500816-5L</t>
  </si>
  <si>
    <t>1005500817-1L</t>
  </si>
  <si>
    <t>1005500817-2L</t>
  </si>
  <si>
    <t>1005500821-1L</t>
  </si>
  <si>
    <t>1005500821-2L</t>
  </si>
  <si>
    <t>1005500822-1L</t>
  </si>
  <si>
    <t>1005500822-2L</t>
  </si>
  <si>
    <t>1005500823-1L</t>
  </si>
  <si>
    <t>1005500823-2L</t>
  </si>
  <si>
    <t>1005500824L</t>
  </si>
  <si>
    <t>1005500825-1L</t>
  </si>
  <si>
    <t>1005500825-2L</t>
  </si>
  <si>
    <t>1005500826L</t>
  </si>
  <si>
    <t>1005500827L</t>
  </si>
  <si>
    <t>1005500828L</t>
  </si>
  <si>
    <t>1005500829L</t>
  </si>
  <si>
    <t>1005500830L</t>
  </si>
  <si>
    <t>1005500831L</t>
  </si>
  <si>
    <t>1005500832L</t>
  </si>
  <si>
    <t>1005500833-1L</t>
  </si>
  <si>
    <t>1005500833-2L</t>
  </si>
  <si>
    <t>1005500834-1L</t>
  </si>
  <si>
    <t>1005500834-2L</t>
  </si>
  <si>
    <t>1005500834-3L</t>
  </si>
  <si>
    <t>1005500834-4L</t>
  </si>
  <si>
    <t>1005500834-5L</t>
  </si>
  <si>
    <t>1005500834-6L</t>
  </si>
  <si>
    <t>1005500835L</t>
  </si>
  <si>
    <t>1005500837L</t>
  </si>
  <si>
    <t>1005500839L</t>
  </si>
  <si>
    <t>1005500841-1L</t>
  </si>
  <si>
    <t>1005500841-2L</t>
  </si>
  <si>
    <t>1005500841-3L</t>
  </si>
  <si>
    <t>1005500843L</t>
  </si>
  <si>
    <t>1005500844L</t>
  </si>
  <si>
    <t>1005500845-1L</t>
  </si>
  <si>
    <t>1005500845-2L</t>
  </si>
  <si>
    <t>1005500847L</t>
  </si>
  <si>
    <t>1005500848-1L</t>
  </si>
  <si>
    <t>1005500848-2L</t>
  </si>
  <si>
    <t>1005500849L</t>
  </si>
  <si>
    <t>1005500850L</t>
  </si>
  <si>
    <t>1005500852-1L</t>
  </si>
  <si>
    <t>1005500852-2L</t>
  </si>
  <si>
    <t>1005500853L</t>
  </si>
  <si>
    <t>1005500855-1L</t>
  </si>
  <si>
    <t>1005500855-2L</t>
  </si>
  <si>
    <t>1005500855-3L</t>
  </si>
  <si>
    <t>1005500856-1L</t>
  </si>
  <si>
    <t>1005500856-2L</t>
  </si>
  <si>
    <t>1005500857L</t>
  </si>
  <si>
    <t>1005500858L</t>
  </si>
  <si>
    <t>1005500859L</t>
  </si>
  <si>
    <t>1005500860-1L</t>
  </si>
  <si>
    <t>1005500860-2L</t>
  </si>
  <si>
    <t>1005500861-1L</t>
  </si>
  <si>
    <t>1005500861-2L</t>
  </si>
  <si>
    <t>1005500861-3L</t>
  </si>
  <si>
    <t>1005500862-1L</t>
  </si>
  <si>
    <t>1005500862-2L</t>
  </si>
  <si>
    <t>1005500862-3L</t>
  </si>
  <si>
    <t>1005500863-1L</t>
  </si>
  <si>
    <t>1005500863-2L</t>
  </si>
  <si>
    <t>1005500863-3L</t>
  </si>
  <si>
    <t>1005500864-1L</t>
  </si>
  <si>
    <t>1005500864-2L</t>
  </si>
  <si>
    <t>1005500864-3L</t>
  </si>
  <si>
    <t>1005500865-1L</t>
  </si>
  <si>
    <t>1005500865-2L</t>
  </si>
  <si>
    <t>1005500866-1L</t>
  </si>
  <si>
    <t>1005500866-2L</t>
  </si>
  <si>
    <t>1005500866-3L</t>
  </si>
  <si>
    <t>1005500867-1L</t>
  </si>
  <si>
    <t>1005500867-2L</t>
  </si>
  <si>
    <t>1005500868-1L</t>
  </si>
  <si>
    <t>1005500868-2L</t>
  </si>
  <si>
    <t>1005500868-3L</t>
  </si>
  <si>
    <t>1005500869L</t>
  </si>
  <si>
    <t>1005500870L</t>
  </si>
  <si>
    <t>1005500871L</t>
  </si>
  <si>
    <t>1005500872-1L</t>
  </si>
  <si>
    <t>1005500872-2L</t>
  </si>
  <si>
    <t>1005500872-3L</t>
  </si>
  <si>
    <t>1005500872-4L</t>
  </si>
  <si>
    <t>1005500873-1L</t>
  </si>
  <si>
    <t>1005500873-2L</t>
  </si>
  <si>
    <t>1005500874L</t>
  </si>
  <si>
    <t>1005500875L</t>
  </si>
  <si>
    <t>1005500876L</t>
  </si>
  <si>
    <t>1005500877L</t>
  </si>
  <si>
    <t>1005500878-1L</t>
  </si>
  <si>
    <t>1005500878-2L</t>
  </si>
  <si>
    <t>1005500878-3L</t>
  </si>
  <si>
    <t>1005500879L</t>
  </si>
  <si>
    <t>1005500880L</t>
  </si>
  <si>
    <t>1005500882L</t>
  </si>
  <si>
    <t>1005500883-1L</t>
  </si>
  <si>
    <t>1005500883-2L</t>
  </si>
  <si>
    <t>1005500884-1L</t>
  </si>
  <si>
    <t>1005500884-2L</t>
  </si>
  <si>
    <t>1005500884-3L</t>
  </si>
  <si>
    <t>1005500885L</t>
  </si>
  <si>
    <t>1005500886-1L</t>
  </si>
  <si>
    <t>1005500886-2L</t>
  </si>
  <si>
    <t>1005500887-1L</t>
  </si>
  <si>
    <t>1005500887-2L</t>
  </si>
  <si>
    <t>1005500888-1L</t>
  </si>
  <si>
    <t>1005500888-2L</t>
  </si>
  <si>
    <t>1005500888-3L</t>
  </si>
  <si>
    <t>1005500889L</t>
  </si>
  <si>
    <t>1005500890-1L</t>
  </si>
  <si>
    <t>1005500890-2L</t>
  </si>
  <si>
    <t>1005500890-3L</t>
  </si>
  <si>
    <t>1005500890-4L</t>
  </si>
  <si>
    <t>1005500890-5L</t>
  </si>
  <si>
    <t>1005500891-1L</t>
  </si>
  <si>
    <t>1005500891-2L</t>
  </si>
  <si>
    <t>1005500892-1L</t>
  </si>
  <si>
    <t>1005500892-2L</t>
  </si>
  <si>
    <t>1005500892-3L</t>
  </si>
  <si>
    <t>1005500892-4L</t>
  </si>
  <si>
    <t>1005500893-1L</t>
  </si>
  <si>
    <t>1005500893-2L</t>
  </si>
  <si>
    <t>1005500893-3L</t>
  </si>
  <si>
    <t>1005500894-1L</t>
  </si>
  <si>
    <t>1005500894-2L</t>
  </si>
  <si>
    <t>1005500895-1L</t>
  </si>
  <si>
    <t>1005500895-2L</t>
  </si>
  <si>
    <t>1005500895-3L</t>
  </si>
  <si>
    <t>1005500896L</t>
  </si>
  <si>
    <t>1005500898-1L</t>
  </si>
  <si>
    <t>1005500898-2L</t>
  </si>
  <si>
    <t>1005500900L</t>
  </si>
  <si>
    <t>1005500901-1L</t>
  </si>
  <si>
    <t>1005500901-2L</t>
  </si>
  <si>
    <t>1005500902-10L</t>
  </si>
  <si>
    <t>1005500902-11L</t>
  </si>
  <si>
    <t>1005500902-12L</t>
  </si>
  <si>
    <t>1005500902-13L</t>
  </si>
  <si>
    <t>1005500902-14L</t>
  </si>
  <si>
    <t>1005500902-15L</t>
  </si>
  <si>
    <t>1005500902-16L</t>
  </si>
  <si>
    <t>1005500902-17L</t>
  </si>
  <si>
    <t>1005500902-18L</t>
  </si>
  <si>
    <t>1005500902-1L</t>
  </si>
  <si>
    <t>1005500902-2L</t>
  </si>
  <si>
    <t>1005500902-3L</t>
  </si>
  <si>
    <t>1005500902-4L</t>
  </si>
  <si>
    <t>1005500902-5L</t>
  </si>
  <si>
    <t>1005500902-6L</t>
  </si>
  <si>
    <t>1005500902-7L</t>
  </si>
  <si>
    <t>1005500902-8L</t>
  </si>
  <si>
    <t>1005500902-9L</t>
  </si>
  <si>
    <t>1005500903-1L</t>
  </si>
  <si>
    <t>1005500903-2L</t>
  </si>
  <si>
    <t>1005500903-3L</t>
  </si>
  <si>
    <t>1005500904-1L</t>
  </si>
  <si>
    <t>1005500904-2L</t>
  </si>
  <si>
    <t>1005500904-3L</t>
  </si>
  <si>
    <t>1005500904-4L</t>
  </si>
  <si>
    <t>1005500904-5L</t>
  </si>
  <si>
    <t>1005500904-6L</t>
  </si>
  <si>
    <t>1005500904-7L</t>
  </si>
  <si>
    <t>1005500904-8L</t>
  </si>
  <si>
    <t>1005500907-1L</t>
  </si>
  <si>
    <t>1005500907-2L</t>
  </si>
  <si>
    <t>1005500907-3L</t>
  </si>
  <si>
    <t>1005500908-1L</t>
  </si>
  <si>
    <t>1005500908-2L</t>
  </si>
  <si>
    <t>1005500909-1L</t>
  </si>
  <si>
    <t>1005500909-2L</t>
  </si>
  <si>
    <t>1005500909-3L</t>
  </si>
  <si>
    <t>1005500910L</t>
  </si>
  <si>
    <t>1005500911-1L</t>
  </si>
  <si>
    <t>1005500911-2L</t>
  </si>
  <si>
    <t>1005500912-1L</t>
  </si>
  <si>
    <t>1005500912-2L</t>
  </si>
  <si>
    <t>1005500913L</t>
  </si>
  <si>
    <t>1005500914-1L</t>
  </si>
  <si>
    <t>1005500914-2L</t>
  </si>
  <si>
    <t>1005500918-1L</t>
  </si>
  <si>
    <t>1005500918-2L</t>
  </si>
  <si>
    <t>1005500919-1L</t>
  </si>
  <si>
    <t>1005500919-2L</t>
  </si>
  <si>
    <t>1005500919-3L</t>
  </si>
  <si>
    <t>1005500919-4L</t>
  </si>
  <si>
    <t>1005500920-10L</t>
  </si>
  <si>
    <t>1005500920-11L</t>
  </si>
  <si>
    <t>1005500920-12L</t>
  </si>
  <si>
    <t>1005500920-1L</t>
  </si>
  <si>
    <t>1005500920-2L</t>
  </si>
  <si>
    <t>1005500920-3L</t>
  </si>
  <si>
    <t>1005500920-4L</t>
  </si>
  <si>
    <t>1005500920-5L</t>
  </si>
  <si>
    <t>1005500920-6L</t>
  </si>
  <si>
    <t>1005500920-7L</t>
  </si>
  <si>
    <t>1005500920-8L</t>
  </si>
  <si>
    <t>1005500920-9L</t>
  </si>
  <si>
    <t>1005500922-1L</t>
  </si>
  <si>
    <t>1005500922-2L</t>
  </si>
  <si>
    <t>1005500922-3L</t>
  </si>
  <si>
    <t>1005500924L</t>
  </si>
  <si>
    <t>1005500925-1L</t>
  </si>
  <si>
    <t>1005500925-2L</t>
  </si>
  <si>
    <t>1005500925-3L</t>
  </si>
  <si>
    <t>1005500925-4L</t>
  </si>
  <si>
    <t>1005500925-5L</t>
  </si>
  <si>
    <t>1005500926-1L</t>
  </si>
  <si>
    <t>1005500926-2L</t>
  </si>
  <si>
    <t>1005500927-1L</t>
  </si>
  <si>
    <t>1005500927-2L</t>
  </si>
  <si>
    <t>1005500927-3L</t>
  </si>
  <si>
    <t>1005500928-1L</t>
  </si>
  <si>
    <t>1005500928-2L</t>
  </si>
  <si>
    <t>1005500928-3L</t>
  </si>
  <si>
    <t>1005500929L</t>
  </si>
  <si>
    <t>1005500930-1L</t>
  </si>
  <si>
    <t>1005500930-2L</t>
  </si>
  <si>
    <t>1005500931L</t>
  </si>
  <si>
    <t>1005500932-1L</t>
  </si>
  <si>
    <t>1005500932-2L</t>
  </si>
  <si>
    <t>1005500933-1L</t>
  </si>
  <si>
    <t>1005500933-2L</t>
  </si>
  <si>
    <t>1005500933-3L</t>
  </si>
  <si>
    <t>1005500934-1L</t>
  </si>
  <si>
    <t>1005500934-2L</t>
  </si>
  <si>
    <t>1005500934-3L</t>
  </si>
  <si>
    <t>1005500935-1L</t>
  </si>
  <si>
    <t>1005500935-2L</t>
  </si>
  <si>
    <t>1005500935-3L</t>
  </si>
  <si>
    <t>1005500936-1L</t>
  </si>
  <si>
    <t>1005500936-2L</t>
  </si>
  <si>
    <t>1005500936-3L</t>
  </si>
  <si>
    <t>1005500936-4L</t>
  </si>
  <si>
    <t>1005500936-5L</t>
  </si>
  <si>
    <t>1005500936-6L</t>
  </si>
  <si>
    <t>1005500936-7L</t>
  </si>
  <si>
    <t>1005500936-8L</t>
  </si>
  <si>
    <t>1005500937-1L</t>
  </si>
  <si>
    <t>1005500937-2L</t>
  </si>
  <si>
    <t>1005500937-3L</t>
  </si>
  <si>
    <t>1005500937-4L</t>
  </si>
  <si>
    <t>1005500938-1L</t>
  </si>
  <si>
    <t>1005500938-2L</t>
  </si>
  <si>
    <t>1005500938-3L</t>
  </si>
  <si>
    <t>1005500938-4L</t>
  </si>
  <si>
    <t>1005500939-1L</t>
  </si>
  <si>
    <t>1005500939-2L</t>
  </si>
  <si>
    <t>1005500940-1L</t>
  </si>
  <si>
    <t>1005500940-2L</t>
  </si>
  <si>
    <t>1005500940-3L</t>
  </si>
  <si>
    <t>1005500941-1L</t>
  </si>
  <si>
    <t>1005500941-2L</t>
  </si>
  <si>
    <t>1005500942-1L</t>
  </si>
  <si>
    <t>1005500942-2L</t>
  </si>
  <si>
    <t>1005500944-1L</t>
  </si>
  <si>
    <t>1005500944-2L</t>
  </si>
  <si>
    <t>1005500945-1L</t>
  </si>
  <si>
    <t>1005500945-2L</t>
  </si>
  <si>
    <t>1005500945-3L</t>
  </si>
  <si>
    <t>1005500945-4L</t>
  </si>
  <si>
    <t>1005500946-1L</t>
  </si>
  <si>
    <t>1005500946-2L</t>
  </si>
  <si>
    <t>1005500946-3L</t>
  </si>
  <si>
    <t>1005500947-1L</t>
  </si>
  <si>
    <t>1005500947-2L</t>
  </si>
  <si>
    <t>1005500948L</t>
  </si>
  <si>
    <t>1005500949L</t>
  </si>
  <si>
    <t>1005500950L</t>
  </si>
  <si>
    <t>1005500951L</t>
  </si>
  <si>
    <t>1005500952L</t>
  </si>
  <si>
    <t>1005500953L</t>
  </si>
  <si>
    <t>1005500954L</t>
  </si>
  <si>
    <t>1005500955L</t>
  </si>
  <si>
    <t>1005500956L</t>
  </si>
  <si>
    <t>1005500957L</t>
  </si>
  <si>
    <t>1005500958L</t>
  </si>
  <si>
    <t>1005500959L</t>
  </si>
  <si>
    <t>1005500960L</t>
  </si>
  <si>
    <t>1005500961L</t>
  </si>
  <si>
    <t>1005500962L</t>
  </si>
  <si>
    <t>1005500963L</t>
  </si>
  <si>
    <t>1005500964L</t>
  </si>
  <si>
    <t>1005500965L</t>
  </si>
  <si>
    <t>1005500966L</t>
  </si>
  <si>
    <t>1005500967L</t>
  </si>
  <si>
    <t>1005500968L</t>
  </si>
  <si>
    <t>1005500969L</t>
  </si>
  <si>
    <t>1005500970L</t>
  </si>
  <si>
    <t>1005500971L</t>
  </si>
  <si>
    <t>1005500975-1L</t>
  </si>
  <si>
    <t>1005500975-2L</t>
  </si>
  <si>
    <t>1005500975-3L</t>
  </si>
  <si>
    <t>1005500975-4L</t>
  </si>
  <si>
    <t>1005500976-1L</t>
  </si>
  <si>
    <t>1005500976-2L</t>
  </si>
  <si>
    <t>1005500976-3L</t>
  </si>
  <si>
    <t>1005500976-4L</t>
  </si>
  <si>
    <t>1005500977-1L</t>
  </si>
  <si>
    <t>1005500977-2L</t>
  </si>
  <si>
    <t>1005500977-3L</t>
  </si>
  <si>
    <t>1005500980-1L</t>
  </si>
  <si>
    <t>1005500980-2L</t>
  </si>
  <si>
    <t>1005500980-3L</t>
  </si>
  <si>
    <t>1005500980-4L</t>
  </si>
  <si>
    <t>1005500980-5L</t>
  </si>
  <si>
    <t>1005500980-6L</t>
  </si>
  <si>
    <t>1005500980-7L</t>
  </si>
  <si>
    <t>1005500980L</t>
  </si>
  <si>
    <t>1005500981L</t>
  </si>
  <si>
    <t>1005500982L</t>
  </si>
  <si>
    <t>1005500983L</t>
  </si>
  <si>
    <t>1005500984L</t>
  </si>
  <si>
    <t>1005500985L</t>
  </si>
  <si>
    <t>1005500986L</t>
  </si>
  <si>
    <t>1005500987L</t>
  </si>
  <si>
    <t>1005500988L</t>
  </si>
  <si>
    <t>1005500989L</t>
  </si>
  <si>
    <t>1005500990L</t>
  </si>
  <si>
    <t>1005500991L</t>
  </si>
  <si>
    <t>1005500992L</t>
  </si>
  <si>
    <t>1005500993L</t>
  </si>
  <si>
    <t>1005500994L</t>
  </si>
  <si>
    <t>1005500995L</t>
  </si>
  <si>
    <t>1005500996L</t>
  </si>
  <si>
    <t>1005500997L</t>
  </si>
  <si>
    <t>1005500998L</t>
  </si>
  <si>
    <t>1005500999L</t>
  </si>
  <si>
    <t>1005501000L</t>
  </si>
  <si>
    <t>1005501001L</t>
  </si>
  <si>
    <t>1005501002L</t>
  </si>
  <si>
    <t>1005501003L</t>
  </si>
  <si>
    <t>1005501004L</t>
  </si>
  <si>
    <t>1005501005L</t>
  </si>
  <si>
    <t>1005501006L</t>
  </si>
  <si>
    <t>1005501007L</t>
  </si>
  <si>
    <t>1005501008L</t>
  </si>
  <si>
    <t>1005501009L</t>
  </si>
  <si>
    <t>1005501010L</t>
  </si>
  <si>
    <t>1005501011L</t>
  </si>
  <si>
    <t>1005501012L</t>
  </si>
  <si>
    <t>1005501013L</t>
  </si>
  <si>
    <t>1005501014L</t>
  </si>
  <si>
    <t>1005501015L</t>
  </si>
  <si>
    <t>1005501016L</t>
  </si>
  <si>
    <t>1005501017L</t>
  </si>
  <si>
    <t>1005501018L</t>
  </si>
  <si>
    <t>1005501019L</t>
  </si>
  <si>
    <t>1005501020-1L</t>
  </si>
  <si>
    <t>1005501020-2L</t>
  </si>
  <si>
    <t>1005501020-3L</t>
  </si>
  <si>
    <t>1005501021-1L</t>
  </si>
  <si>
    <t>1005501021-2L</t>
  </si>
  <si>
    <t>1005501021-3L</t>
  </si>
  <si>
    <t>1005501022-1L</t>
  </si>
  <si>
    <t>1005501022-2L</t>
  </si>
  <si>
    <t>1005501023-1L</t>
  </si>
  <si>
    <t>1005501023-2L</t>
  </si>
  <si>
    <t>1005501023-3L</t>
  </si>
  <si>
    <t>1005501024-1L</t>
  </si>
  <si>
    <t>1005501024-2L</t>
  </si>
  <si>
    <t>1005501025-1L</t>
  </si>
  <si>
    <t>1005501025-2L</t>
  </si>
  <si>
    <t>1005501026-1L</t>
  </si>
  <si>
    <t>1005501026-2L</t>
  </si>
  <si>
    <t>1005501026-3L</t>
  </si>
  <si>
    <t>1005501027-1L</t>
  </si>
  <si>
    <t>1005501027-2L</t>
  </si>
  <si>
    <t>1005501027-3L</t>
  </si>
  <si>
    <t>1005501027-4L</t>
  </si>
  <si>
    <t>1005501029-1L</t>
  </si>
  <si>
    <t>1005501029-2L</t>
  </si>
  <si>
    <t>1005501029-3L</t>
  </si>
  <si>
    <t>1005501030-1L</t>
  </si>
  <si>
    <t>1005501030-2L</t>
  </si>
  <si>
    <t>1005501030-3L</t>
  </si>
  <si>
    <t>1005501030-4L</t>
  </si>
  <si>
    <t>1005501030-5L</t>
  </si>
  <si>
    <t>1005501031-1L</t>
  </si>
  <si>
    <t>1005501031-2L</t>
  </si>
  <si>
    <t>1005501032-1L</t>
  </si>
  <si>
    <t>1005501032-2L</t>
  </si>
  <si>
    <t>1005501032-3L</t>
  </si>
  <si>
    <t>1005501033L</t>
  </si>
  <si>
    <t>1005501034-1L</t>
  </si>
  <si>
    <t>1005501034-2L</t>
  </si>
  <si>
    <t>1005501035-1L</t>
  </si>
  <si>
    <t>1005501035-2L</t>
  </si>
  <si>
    <t>1005501035-3L</t>
  </si>
  <si>
    <t>1005501035-4L</t>
  </si>
  <si>
    <t>1005501035-5L</t>
  </si>
  <si>
    <t>1005501035-6L</t>
  </si>
  <si>
    <t>1005501035-7L</t>
  </si>
  <si>
    <t>1005501035-8L</t>
  </si>
  <si>
    <t>1005501035-9L</t>
  </si>
  <si>
    <t>1005501037-1L</t>
  </si>
  <si>
    <t>1005501037-2L</t>
  </si>
  <si>
    <t>1005501037-3L</t>
  </si>
  <si>
    <t>1005501040-1L</t>
  </si>
  <si>
    <t>1005501040-2L</t>
  </si>
  <si>
    <t>1005501041-1L</t>
  </si>
  <si>
    <t>1005501041-2L</t>
  </si>
  <si>
    <t>1005501041-3L</t>
  </si>
  <si>
    <t>1005501042-1L</t>
  </si>
  <si>
    <t>1005501042-2L</t>
  </si>
  <si>
    <t>1005501042-3L</t>
  </si>
  <si>
    <t>1005501042-4L</t>
  </si>
  <si>
    <t>1005501043L</t>
  </si>
  <si>
    <t>1005501044-1L</t>
  </si>
  <si>
    <t>1005501044-2L</t>
  </si>
  <si>
    <t>1005501045L</t>
  </si>
  <si>
    <t>1005501046L</t>
  </si>
  <si>
    <t>1005501047L</t>
  </si>
  <si>
    <t>1005501048L</t>
  </si>
  <si>
    <t>1005501049-1L</t>
  </si>
  <si>
    <t>1005501049-2L</t>
  </si>
  <si>
    <t>1005501050L</t>
  </si>
  <si>
    <t>1005501051-1L</t>
  </si>
  <si>
    <t>1005501051-2L</t>
  </si>
  <si>
    <t>1005501051-3L</t>
  </si>
  <si>
    <t>1005501051-4L</t>
  </si>
  <si>
    <t>1005501055-1L</t>
  </si>
  <si>
    <t>1005501055-2L</t>
  </si>
  <si>
    <t>1005501055-3L</t>
  </si>
  <si>
    <t>1005501057-1L</t>
  </si>
  <si>
    <t>1005501057-2L</t>
  </si>
  <si>
    <t>1005501057-3L</t>
  </si>
  <si>
    <t>1005501057-4L</t>
  </si>
  <si>
    <t>1005501057-5L</t>
  </si>
  <si>
    <t>1005501057-6L</t>
  </si>
  <si>
    <t>1005501057-7L</t>
  </si>
  <si>
    <t>1005501058-2L</t>
  </si>
  <si>
    <t>1005501059-2L</t>
  </si>
  <si>
    <t>1005501059-3L</t>
  </si>
  <si>
    <t>1005501060-1L</t>
  </si>
  <si>
    <t>1005501060-2L</t>
  </si>
  <si>
    <t>1005501060-3L</t>
  </si>
  <si>
    <t>1005501060-4L</t>
  </si>
  <si>
    <t>1005501060-5L</t>
  </si>
  <si>
    <t>1005501061L</t>
  </si>
  <si>
    <t>1005501064L</t>
  </si>
  <si>
    <t>1005501065L</t>
  </si>
  <si>
    <t>1005501066L</t>
  </si>
  <si>
    <t>1005501067L</t>
  </si>
  <si>
    <t>1005501069-1L</t>
  </si>
  <si>
    <t>1005501069-2L</t>
  </si>
  <si>
    <t>1005501071-1L</t>
  </si>
  <si>
    <t>1005501071-2L</t>
  </si>
  <si>
    <t>1005501071-3L</t>
  </si>
  <si>
    <t>1005501071-4L</t>
  </si>
  <si>
    <t>1005501072-1L</t>
  </si>
  <si>
    <t>1005501072-2L</t>
  </si>
  <si>
    <t>1005501072-3L</t>
  </si>
  <si>
    <t>1005501074-1L</t>
  </si>
  <si>
    <t>1005501074-2L</t>
  </si>
  <si>
    <t>1005501075-1L</t>
  </si>
  <si>
    <t>1005501075-2L</t>
  </si>
  <si>
    <t>1005501076L</t>
  </si>
  <si>
    <t>1005501077L</t>
  </si>
  <si>
    <t>1005501078-1L</t>
  </si>
  <si>
    <t>1005501078-2L</t>
  </si>
  <si>
    <t>1005501078-3L</t>
  </si>
  <si>
    <t>1005501080-1L</t>
  </si>
  <si>
    <t>1005501080-2L</t>
  </si>
  <si>
    <t>1005501084L</t>
  </si>
  <si>
    <t>1005501085L</t>
  </si>
  <si>
    <t>1005501086L</t>
  </si>
  <si>
    <t>1005501087-1L</t>
  </si>
  <si>
    <t>1005501087-2L</t>
  </si>
  <si>
    <t>1005501087-3L</t>
  </si>
  <si>
    <t>1005501087-4L</t>
  </si>
  <si>
    <t>1005501087-5L</t>
  </si>
  <si>
    <t>1005501087-6L</t>
  </si>
  <si>
    <t>1005501087-7L</t>
  </si>
  <si>
    <t>1005501089-1L</t>
  </si>
  <si>
    <t>1005501089-2L</t>
  </si>
  <si>
    <t>1005501091-1L</t>
  </si>
  <si>
    <t>1005501091-2L</t>
  </si>
  <si>
    <t>1005501092-1L</t>
  </si>
  <si>
    <t>1005501092-2L</t>
  </si>
  <si>
    <t>1005501093-1L</t>
  </si>
  <si>
    <t>1005501093-2L</t>
  </si>
  <si>
    <t>1005501094-1L</t>
  </si>
  <si>
    <t>1005501094-2L</t>
  </si>
  <si>
    <t>1005501095-1L</t>
  </si>
  <si>
    <t>1005501095-2L</t>
  </si>
  <si>
    <t>1005501095-3L</t>
  </si>
  <si>
    <t>1005501096-1L</t>
  </si>
  <si>
    <t>1005501096-2L</t>
  </si>
  <si>
    <t>1005501097-1L</t>
  </si>
  <si>
    <t>1005501097-2L</t>
  </si>
  <si>
    <t>1005501097-3L</t>
  </si>
  <si>
    <t>1005501097-4L</t>
  </si>
  <si>
    <t>1005501098-1L</t>
  </si>
  <si>
    <t>1005501098-2L</t>
  </si>
  <si>
    <t>1005501098-3L</t>
  </si>
  <si>
    <t>1005501098-4L</t>
  </si>
  <si>
    <t>1005501098-5L</t>
  </si>
  <si>
    <t>1005501099-1L</t>
  </si>
  <si>
    <t>1005501099-2L</t>
  </si>
  <si>
    <t>1005501100-1L</t>
  </si>
  <si>
    <t>1005501100-2L</t>
  </si>
  <si>
    <t>1005501100-3L</t>
  </si>
  <si>
    <t>1005501100-4L</t>
  </si>
  <si>
    <t>1005501100-5L</t>
  </si>
  <si>
    <t>1005501101-1L</t>
  </si>
  <si>
    <t>1005501101-2L</t>
  </si>
  <si>
    <t>1005501104-1L</t>
  </si>
  <si>
    <t>1005501104-2L</t>
  </si>
  <si>
    <t>1005501104-3L</t>
  </si>
  <si>
    <t>1005501104-4L</t>
  </si>
  <si>
    <t>1005501104-5L</t>
  </si>
  <si>
    <t>1005501104-6L</t>
  </si>
  <si>
    <t>1005501104-7L</t>
  </si>
  <si>
    <t>1005501104-8L</t>
  </si>
  <si>
    <t>1005501105-1L</t>
  </si>
  <si>
    <t>1005501105-2L</t>
  </si>
  <si>
    <t>1005501106-1L</t>
  </si>
  <si>
    <t>1005501106-2L</t>
  </si>
  <si>
    <t>1005501106-3L</t>
  </si>
  <si>
    <t>1005501106-4L</t>
  </si>
  <si>
    <t>1005501107-10L</t>
  </si>
  <si>
    <t>1005501107-1L</t>
  </si>
  <si>
    <t>1005501107-2L</t>
  </si>
  <si>
    <t>1005501107-3L</t>
  </si>
  <si>
    <t>1005501107-4L</t>
  </si>
  <si>
    <t>1005501107-5L</t>
  </si>
  <si>
    <t>1005501107-6L</t>
  </si>
  <si>
    <t>1005501107-7L</t>
  </si>
  <si>
    <t>1005501107-8L</t>
  </si>
  <si>
    <t>1005501107-9L</t>
  </si>
  <si>
    <t>1005501108-1L</t>
  </si>
  <si>
    <t>1005501108-2L</t>
  </si>
  <si>
    <t>1005501108-3L</t>
  </si>
  <si>
    <t>1005501108-4L</t>
  </si>
  <si>
    <t>1005501108-5L</t>
  </si>
  <si>
    <t>1005501108-6L</t>
  </si>
  <si>
    <t>1005501108-7L</t>
  </si>
  <si>
    <t>1005501108-8L</t>
  </si>
  <si>
    <t>1005501108-9L</t>
  </si>
  <si>
    <t>1005501110-1L</t>
  </si>
  <si>
    <t>1005501110-2L</t>
  </si>
  <si>
    <t>1005501110-3L</t>
  </si>
  <si>
    <t>1005501112-1L</t>
  </si>
  <si>
    <t>1005501112-2L</t>
  </si>
  <si>
    <t>1005501112-3L</t>
  </si>
  <si>
    <t>1005501113-1L</t>
  </si>
  <si>
    <t>1005501113-2L</t>
  </si>
  <si>
    <t>1005501115-1L</t>
  </si>
  <si>
    <t>1005501115-2L</t>
  </si>
  <si>
    <t>1005501116-1L</t>
  </si>
  <si>
    <t>1005501116-2L</t>
  </si>
  <si>
    <t>1005501117-1L</t>
  </si>
  <si>
    <t>1005501117-2L</t>
  </si>
  <si>
    <t>1005501118-1L</t>
  </si>
  <si>
    <t>1005501118-2L</t>
  </si>
  <si>
    <t>1005501119-1L</t>
  </si>
  <si>
    <t>1005501119-2L</t>
  </si>
  <si>
    <t>1005501119-3L</t>
  </si>
  <si>
    <t>1005501119-4L</t>
  </si>
  <si>
    <t>1005501119-5L</t>
  </si>
  <si>
    <t>1005501119-6L</t>
  </si>
  <si>
    <t>1005501119-7L</t>
  </si>
  <si>
    <t>1005501119-8L</t>
  </si>
  <si>
    <t>1005501119-9L</t>
  </si>
  <si>
    <t>1005501121-10L</t>
  </si>
  <si>
    <t>1005501121-11L</t>
  </si>
  <si>
    <t>1005501121-12L</t>
  </si>
  <si>
    <t>1005501121-13L</t>
  </si>
  <si>
    <t>1005501121-14L</t>
  </si>
  <si>
    <t>1005501121-1L</t>
  </si>
  <si>
    <t>1005501121-2L</t>
  </si>
  <si>
    <t>1005501121-3L</t>
  </si>
  <si>
    <t>1005501121-4L</t>
  </si>
  <si>
    <t>1005501121-5L</t>
  </si>
  <si>
    <t>1005501121-6L</t>
  </si>
  <si>
    <t>1005501121-7L</t>
  </si>
  <si>
    <t>1005501121-8L</t>
  </si>
  <si>
    <t>1005501121-9L</t>
  </si>
  <si>
    <t>1005501122-1L</t>
  </si>
  <si>
    <t>1005501122-2L</t>
  </si>
  <si>
    <t>1005501122-3L</t>
  </si>
  <si>
    <t>1005501123-1L</t>
  </si>
  <si>
    <t>1005501123-2L</t>
  </si>
  <si>
    <t>1005501123-3L</t>
  </si>
  <si>
    <t>1005501124-1L</t>
  </si>
  <si>
    <t>1005501124-2L</t>
  </si>
  <si>
    <t>1005501125L</t>
  </si>
  <si>
    <t>1005501126-1L</t>
  </si>
  <si>
    <t>1005501126-2L</t>
  </si>
  <si>
    <t>1005501126-3L</t>
  </si>
  <si>
    <t>1005501127-1L</t>
  </si>
  <si>
    <t>1005501127-2L</t>
  </si>
  <si>
    <t>1005501128-1L</t>
  </si>
  <si>
    <t>1005501128-2L</t>
  </si>
  <si>
    <t>1005501129L</t>
  </si>
  <si>
    <t>1005501130L</t>
  </si>
  <si>
    <t>1005501131-1L</t>
  </si>
  <si>
    <t>1005501131-2L</t>
  </si>
  <si>
    <t>1005501131-3L</t>
  </si>
  <si>
    <t>1005501132-10L</t>
  </si>
  <si>
    <t>1005501132-11L</t>
  </si>
  <si>
    <t>1005501132-12L</t>
  </si>
  <si>
    <t>1005501132-13L</t>
  </si>
  <si>
    <t>1005501132-14L</t>
  </si>
  <si>
    <t>1005501132-15L</t>
  </si>
  <si>
    <t>1005501132-16L</t>
  </si>
  <si>
    <t>1005501132-17L</t>
  </si>
  <si>
    <t>1005501132-18L</t>
  </si>
  <si>
    <t>1005501132-19L</t>
  </si>
  <si>
    <t>1005501132-1L</t>
  </si>
  <si>
    <t>1005501132-20L</t>
  </si>
  <si>
    <t>1005501132-21L</t>
  </si>
  <si>
    <t>1005501132-22L</t>
  </si>
  <si>
    <t>1005501132-23L</t>
  </si>
  <si>
    <t>1005501132-24L</t>
  </si>
  <si>
    <t>1005501132-25L</t>
  </si>
  <si>
    <t>1005501132-26L</t>
  </si>
  <si>
    <t>1005501132-27L</t>
  </si>
  <si>
    <t>1005501132-28L</t>
  </si>
  <si>
    <t>1005501132-29L</t>
  </si>
  <si>
    <t>1005501132-2L</t>
  </si>
  <si>
    <t>1005501132-30L</t>
  </si>
  <si>
    <t>1005501132-3L</t>
  </si>
  <si>
    <t>1005501132-4L</t>
  </si>
  <si>
    <t>1005501132-5L</t>
  </si>
  <si>
    <t>1005501132-6L</t>
  </si>
  <si>
    <t>1005501132-7L</t>
  </si>
  <si>
    <t>1005501132-8L</t>
  </si>
  <si>
    <t>1005501132-9L</t>
  </si>
  <si>
    <t>1005501133-1L</t>
  </si>
  <si>
    <t>1005501133-2L</t>
  </si>
  <si>
    <t>1005501133-3L</t>
  </si>
  <si>
    <t>1005501133-4L</t>
  </si>
  <si>
    <t>1005501135-1L</t>
  </si>
  <si>
    <t>1005501135-2L</t>
  </si>
  <si>
    <t>1005501136-1L</t>
  </si>
  <si>
    <t>1005501136-2L</t>
  </si>
  <si>
    <t>1005501137-1L</t>
  </si>
  <si>
    <t>1005501137-2L</t>
  </si>
  <si>
    <t>1005501138-1L</t>
  </si>
  <si>
    <t>1005501138-2L</t>
  </si>
  <si>
    <t>1005501138-3L</t>
  </si>
  <si>
    <t>1005501138-4L</t>
  </si>
  <si>
    <t>1005501138-5L</t>
  </si>
  <si>
    <t>1005501139-1L</t>
  </si>
  <si>
    <t>1005501139-2L</t>
  </si>
  <si>
    <t>1005501140-1L</t>
  </si>
  <si>
    <t>1005501140-2L</t>
  </si>
  <si>
    <t>1005501140-3L</t>
  </si>
  <si>
    <t>1005501142-1L</t>
  </si>
  <si>
    <t>1005501142-2L</t>
  </si>
  <si>
    <t>1005501143-1L</t>
  </si>
  <si>
    <t>1005501143-2L</t>
  </si>
  <si>
    <t>1005501143-3L</t>
  </si>
  <si>
    <t>1005501145-1L</t>
  </si>
  <si>
    <t>1005501145-2L</t>
  </si>
  <si>
    <t>1005501146-1L</t>
  </si>
  <si>
    <t>1005501146-2L</t>
  </si>
  <si>
    <t>1005501148-1L</t>
  </si>
  <si>
    <t>1005501148-2L</t>
  </si>
  <si>
    <t>1005501148-3L</t>
  </si>
  <si>
    <t>1005501148-4L</t>
  </si>
  <si>
    <t>1005501148-5L</t>
  </si>
  <si>
    <t>1005501149-1L</t>
  </si>
  <si>
    <t>1005501149-2L</t>
  </si>
  <si>
    <t>1005501149-3L</t>
  </si>
  <si>
    <t>1005501149-4L</t>
  </si>
  <si>
    <t>1005501149-5L</t>
  </si>
  <si>
    <t>1005501149-6L</t>
  </si>
  <si>
    <t>1005501150-1L</t>
  </si>
  <si>
    <t>1005501150-2L</t>
  </si>
  <si>
    <t>1005501150-3L</t>
  </si>
  <si>
    <t>1005501152L</t>
  </si>
  <si>
    <t>1005501153-1L</t>
  </si>
  <si>
    <t>1005501153-2L</t>
  </si>
  <si>
    <t>1005501154-1L</t>
  </si>
  <si>
    <t>1005501154-2L</t>
  </si>
  <si>
    <t>1005501156-10L</t>
  </si>
  <si>
    <t>1005501156-11L</t>
  </si>
  <si>
    <t>1005501156-12L</t>
  </si>
  <si>
    <t>1005501156-1L</t>
  </si>
  <si>
    <t>1005501156-2L</t>
  </si>
  <si>
    <t>1005501156-3L</t>
  </si>
  <si>
    <t>1005501156-4L</t>
  </si>
  <si>
    <t>1005501156-5L</t>
  </si>
  <si>
    <t>1005501156-6L</t>
  </si>
  <si>
    <t>1005501156-7L</t>
  </si>
  <si>
    <t>1005501156-8L</t>
  </si>
  <si>
    <t>1005501156-9L</t>
  </si>
  <si>
    <t>1005501157L</t>
  </si>
  <si>
    <t>1005501158-1L</t>
  </si>
  <si>
    <t>1005501158-2L</t>
  </si>
  <si>
    <t>1005501158-3L</t>
  </si>
  <si>
    <t>1005501158-4L</t>
  </si>
  <si>
    <t>1005501159-1L</t>
  </si>
  <si>
    <t>1005501159-2L</t>
  </si>
  <si>
    <t>1005501159-3L</t>
  </si>
  <si>
    <t>1005501159-4L</t>
  </si>
  <si>
    <t>1005501160-1L</t>
  </si>
  <si>
    <t>1005501160-2L</t>
  </si>
  <si>
    <t>1005501164L</t>
  </si>
  <si>
    <t>1005501165L</t>
  </si>
  <si>
    <t>1005501166-1L</t>
  </si>
  <si>
    <t>1005501166-2L</t>
  </si>
  <si>
    <t>1005501167-1L</t>
  </si>
  <si>
    <t>1005501167-2L</t>
  </si>
  <si>
    <t>1005501168L</t>
  </si>
  <si>
    <t>1005501169-1L</t>
  </si>
  <si>
    <t>1005501169-2L</t>
  </si>
  <si>
    <t>1005501169-3L</t>
  </si>
  <si>
    <t>1005501170-1L</t>
  </si>
  <si>
    <t>1005501170-2L</t>
  </si>
  <si>
    <t>1005501171L</t>
  </si>
  <si>
    <t>1005501172-1L</t>
  </si>
  <si>
    <t>1005501172-2L</t>
  </si>
  <si>
    <t>1005501172-3L</t>
  </si>
  <si>
    <t>1005501174-1L</t>
  </si>
  <si>
    <t>1005501174-2L</t>
  </si>
  <si>
    <t>1005501175-1L</t>
  </si>
  <si>
    <t>1005501175-2L</t>
  </si>
  <si>
    <t>1005501175-3L</t>
  </si>
  <si>
    <t>1005501175-4L</t>
  </si>
  <si>
    <t>1005501176L</t>
  </si>
  <si>
    <t>1005501177-1L</t>
  </si>
  <si>
    <t>1005501177-2L</t>
  </si>
  <si>
    <t>1005501177-3L</t>
  </si>
  <si>
    <t>1005501177-4L</t>
  </si>
  <si>
    <t>1005501178-1L</t>
  </si>
  <si>
    <t>1005501178-2L</t>
  </si>
  <si>
    <t>1005501178-3L</t>
  </si>
  <si>
    <t>1005501178-4L</t>
  </si>
  <si>
    <t>1005501178-5L</t>
  </si>
  <si>
    <t>1005501178-6L</t>
  </si>
  <si>
    <t>1005501178-7L</t>
  </si>
  <si>
    <t>1005501178-8L</t>
  </si>
  <si>
    <t>1005501179-1L</t>
  </si>
  <si>
    <t>1005501179-2L</t>
  </si>
  <si>
    <t>1005501180-1L</t>
  </si>
  <si>
    <t>1005501180-2L</t>
  </si>
  <si>
    <t>1005501182-1L</t>
  </si>
  <si>
    <t>1005501182-2L</t>
  </si>
  <si>
    <t>1005501182-3L</t>
  </si>
  <si>
    <t>1005501183L</t>
  </si>
  <si>
    <t>1005501184-1L</t>
  </si>
  <si>
    <t>1005501184-2L</t>
  </si>
  <si>
    <t>1005501185-1L</t>
  </si>
  <si>
    <t>1005501185-2L</t>
  </si>
  <si>
    <t>1005501185-3L</t>
  </si>
  <si>
    <t>1005501185-4L</t>
  </si>
  <si>
    <t>1005501186-1L</t>
  </si>
  <si>
    <t>1005501186-2L</t>
  </si>
  <si>
    <t>1005501187-1L</t>
  </si>
  <si>
    <t>1005501187-2L</t>
  </si>
  <si>
    <t>1005501188-1L</t>
  </si>
  <si>
    <t>1005501188-2L</t>
  </si>
  <si>
    <t>1005501189-1L</t>
  </si>
  <si>
    <t>1005501189-2L</t>
  </si>
  <si>
    <t>1005501190-1L</t>
  </si>
  <si>
    <t>1005501190-2L</t>
  </si>
  <si>
    <t>1005501190-3L</t>
  </si>
  <si>
    <t>1005501190-4L</t>
  </si>
  <si>
    <t>1005501191-1L</t>
  </si>
  <si>
    <t>1005501191-2L</t>
  </si>
  <si>
    <t>1005501192-1L</t>
  </si>
  <si>
    <t>1005501192-2L</t>
  </si>
  <si>
    <t>1005501193L</t>
  </si>
  <si>
    <t>1005501194-1L</t>
  </si>
  <si>
    <t>1005501194-2L</t>
  </si>
  <si>
    <t>1005501194-3L</t>
  </si>
  <si>
    <t>1005501194-4L</t>
  </si>
  <si>
    <t>1005501195-1L</t>
  </si>
  <si>
    <t>1005501195-2L</t>
  </si>
  <si>
    <t>1005501195-3L</t>
  </si>
  <si>
    <t>1005501195-4L</t>
  </si>
  <si>
    <t>1005501196-1L</t>
  </si>
  <si>
    <t>1005501196-2L</t>
  </si>
  <si>
    <t>1005501197-1L</t>
  </si>
  <si>
    <t>1005501197-2L</t>
  </si>
  <si>
    <t>1005501197-3L</t>
  </si>
  <si>
    <t>1005501198-1L</t>
  </si>
  <si>
    <t>1005501198-2L</t>
  </si>
  <si>
    <t>1005501198-3L</t>
  </si>
  <si>
    <t>1005501198-4L</t>
  </si>
  <si>
    <t>1005501198-5L</t>
  </si>
  <si>
    <t>1005501198-6L</t>
  </si>
  <si>
    <t>1005501198-7L</t>
  </si>
  <si>
    <t>1005501199-1L</t>
  </si>
  <si>
    <t>1005501199-2L</t>
  </si>
  <si>
    <t>1005501200-2L</t>
  </si>
  <si>
    <t>1005501200-3L</t>
  </si>
  <si>
    <t>1005501202-1L</t>
  </si>
  <si>
    <t>1005501202-2L</t>
  </si>
  <si>
    <t>1005501202-3L</t>
  </si>
  <si>
    <t>1005501203-1L</t>
  </si>
  <si>
    <t>1005501203-2L</t>
  </si>
  <si>
    <t>1005501203-3L</t>
  </si>
  <si>
    <t>1005501203-4L</t>
  </si>
  <si>
    <t>1005501204-1L</t>
  </si>
  <si>
    <t>1005501204-2L</t>
  </si>
  <si>
    <t>1005501205L</t>
  </si>
  <si>
    <t>1005501207-1L</t>
  </si>
  <si>
    <t>1005501207-2L</t>
  </si>
  <si>
    <t>1005501208L</t>
  </si>
  <si>
    <t>1005501209L</t>
  </si>
  <si>
    <t>1005501210-1L</t>
  </si>
  <si>
    <t>1005501210-2L</t>
  </si>
  <si>
    <t>1005501211L</t>
  </si>
  <si>
    <t>1005501213-1L</t>
  </si>
  <si>
    <t>1005501213-2L</t>
  </si>
  <si>
    <t>1005501213-3L</t>
  </si>
  <si>
    <t>1005501213-4L</t>
  </si>
  <si>
    <t>1005501214-1L</t>
  </si>
  <si>
    <t>1005501214-2L</t>
  </si>
  <si>
    <t>1005501214-3L</t>
  </si>
  <si>
    <t>1005501214-4L</t>
  </si>
  <si>
    <t>1005501216-1L</t>
  </si>
  <si>
    <t>1005501216-2L</t>
  </si>
  <si>
    <t>1005501218-1L</t>
  </si>
  <si>
    <t>1005501218-2L</t>
  </si>
  <si>
    <t>1005501218-3L</t>
  </si>
  <si>
    <t>1005501218-4L</t>
  </si>
  <si>
    <t>1005501218-5L</t>
  </si>
  <si>
    <t>1005501218-6L</t>
  </si>
  <si>
    <t>1005501218-7L</t>
  </si>
  <si>
    <t>1005501218-8L</t>
  </si>
  <si>
    <t>1005501219-1L</t>
  </si>
  <si>
    <t>1005501219-2L</t>
  </si>
  <si>
    <t>1005501219-3L</t>
  </si>
  <si>
    <t>1005501220-1L</t>
  </si>
  <si>
    <t>1005501220-2L</t>
  </si>
  <si>
    <t>1005501223-1L</t>
  </si>
  <si>
    <t>1005501223-2L</t>
  </si>
  <si>
    <t>1005501224-1L</t>
  </si>
  <si>
    <t>1005501224-2L</t>
  </si>
  <si>
    <t>1005501226-1L</t>
  </si>
  <si>
    <t>1005501226-2L</t>
  </si>
  <si>
    <t>1005501226-3L</t>
  </si>
  <si>
    <t>1005501226-4L</t>
  </si>
  <si>
    <t>1005501227-1L</t>
  </si>
  <si>
    <t>1005501227-2L</t>
  </si>
  <si>
    <t>1005501227-3L</t>
  </si>
  <si>
    <t>1005501228-1L</t>
  </si>
  <si>
    <t>1005501228-2L</t>
  </si>
  <si>
    <t>1005501228-3L</t>
  </si>
  <si>
    <t>1005501229-1L</t>
  </si>
  <si>
    <t>1005501229-2L</t>
  </si>
  <si>
    <t>1005501229-3L</t>
  </si>
  <si>
    <t>1005501229-4L</t>
  </si>
  <si>
    <t>1005501229-5L</t>
  </si>
  <si>
    <t>1005501229-6L</t>
  </si>
  <si>
    <t>1005501229-7L</t>
  </si>
  <si>
    <t>1005501229-8L</t>
  </si>
  <si>
    <t>1005501229-9L</t>
  </si>
  <si>
    <t>1005501230L</t>
  </si>
  <si>
    <t>1005501231L</t>
  </si>
  <si>
    <t>1005501232L</t>
  </si>
  <si>
    <t>1005501233L</t>
  </si>
  <si>
    <t>1005501234L</t>
  </si>
  <si>
    <t>1005501235-1L</t>
  </si>
  <si>
    <t>1005501235-2L</t>
  </si>
  <si>
    <t>1005501235-3L</t>
  </si>
  <si>
    <t>1005501235-4L</t>
  </si>
  <si>
    <t>1005501236-1L</t>
  </si>
  <si>
    <t>1005501236-2L</t>
  </si>
  <si>
    <t>1005501239-1L</t>
  </si>
  <si>
    <t>1005501239-2L</t>
  </si>
  <si>
    <t>1005501239-3L</t>
  </si>
  <si>
    <t>1005501239-4L</t>
  </si>
  <si>
    <t>1005501239-5L</t>
  </si>
  <si>
    <t>1005501241-1L</t>
  </si>
  <si>
    <t>1005501241-2L</t>
  </si>
  <si>
    <t>1005501242-1L</t>
  </si>
  <si>
    <t>1005501242-2L</t>
  </si>
  <si>
    <t>1005501242-3L</t>
  </si>
  <si>
    <t>1005501242-4L</t>
  </si>
  <si>
    <t>1005501243-1L</t>
  </si>
  <si>
    <t>1005501243-2L</t>
  </si>
  <si>
    <t>1005501244-1L</t>
  </si>
  <si>
    <t>1005501244-2L</t>
  </si>
  <si>
    <t>1005501245L</t>
  </si>
  <si>
    <t>1005501247-1L</t>
  </si>
  <si>
    <t>1005501247-2L</t>
  </si>
  <si>
    <t>1005501247-3L</t>
  </si>
  <si>
    <t>1005501247-4L</t>
  </si>
  <si>
    <t>1005501248-1L</t>
  </si>
  <si>
    <t>1005501248-2L</t>
  </si>
  <si>
    <t>1005501249L</t>
  </si>
  <si>
    <t>1005501250-1L</t>
  </si>
  <si>
    <t>1005501250-2L</t>
  </si>
  <si>
    <t>1005501251-1L</t>
  </si>
  <si>
    <t>1005501251-2L</t>
  </si>
  <si>
    <t>1005501252L</t>
  </si>
  <si>
    <t>1005501253-1L</t>
  </si>
  <si>
    <t>1005501253-2L</t>
  </si>
  <si>
    <t>1005501253-3L</t>
  </si>
  <si>
    <t>1005501255-1L</t>
  </si>
  <si>
    <t>1005501255-2L</t>
  </si>
  <si>
    <t>1005501256L</t>
  </si>
  <si>
    <t>1005501257L</t>
  </si>
  <si>
    <t>1005501258-1L</t>
  </si>
  <si>
    <t>1005501258-2L</t>
  </si>
  <si>
    <t>1005501260-1L</t>
  </si>
  <si>
    <t>1005501260-2L</t>
  </si>
  <si>
    <t>1005501261L</t>
  </si>
  <si>
    <t>1005501262L</t>
  </si>
  <si>
    <t>1005501266-1L</t>
  </si>
  <si>
    <t>1005501266-2L</t>
  </si>
  <si>
    <t>1005501267-1L</t>
  </si>
  <si>
    <t>1005501267-2L</t>
  </si>
  <si>
    <t>1005501269-1L</t>
  </si>
  <si>
    <t>1005501269-2L</t>
  </si>
  <si>
    <t>1005501269-3L</t>
  </si>
  <si>
    <t>1005501269-4L</t>
  </si>
  <si>
    <t>1005501269-5L</t>
  </si>
  <si>
    <t>1005501269-6L</t>
  </si>
  <si>
    <t>1005501269-7L</t>
  </si>
  <si>
    <t>1005501269-8L</t>
  </si>
  <si>
    <t>1005501269-9L</t>
  </si>
  <si>
    <t>1005501270-1L</t>
  </si>
  <si>
    <t>1005501270-2L</t>
  </si>
  <si>
    <t>1005501270-3L</t>
  </si>
  <si>
    <t>1005501270-4L</t>
  </si>
  <si>
    <t>1005501270-5L</t>
  </si>
  <si>
    <t>1005501270-6L</t>
  </si>
  <si>
    <t>1005501273-1L</t>
  </si>
  <si>
    <t>1005501273-2L</t>
  </si>
  <si>
    <t>1005501273-3L</t>
  </si>
  <si>
    <t>1005501273-4L</t>
  </si>
  <si>
    <t>1005501274-1L</t>
  </si>
  <si>
    <t>1005501274-2L</t>
  </si>
  <si>
    <t>1005501274-3L</t>
  </si>
  <si>
    <t>1005501275-1L</t>
  </si>
  <si>
    <t>1005501275-2L</t>
  </si>
  <si>
    <t>1005501276-1L</t>
  </si>
  <si>
    <t>1005501276-2L</t>
  </si>
  <si>
    <t>1005501279-1L</t>
  </si>
  <si>
    <t>1005501279-2L</t>
  </si>
  <si>
    <t>1005501280-1L</t>
  </si>
  <si>
    <t>1005501280-2L</t>
  </si>
  <si>
    <t>1005501280-3L</t>
  </si>
  <si>
    <t>1005501280-4L</t>
  </si>
  <si>
    <t>1005501281-1L</t>
  </si>
  <si>
    <t>1005501281-2L</t>
  </si>
  <si>
    <t>1005501281-3L</t>
  </si>
  <si>
    <t>1005501281-4L</t>
  </si>
  <si>
    <t>1005501281-5L</t>
  </si>
  <si>
    <t>1005501281-6L</t>
  </si>
  <si>
    <t>1005501281-7L</t>
  </si>
  <si>
    <t>1005501281-8L</t>
  </si>
  <si>
    <t>1005501282L</t>
  </si>
  <si>
    <t>1005501283L</t>
  </si>
  <si>
    <t>1005501284-1L</t>
  </si>
  <si>
    <t>1005501284-2L</t>
  </si>
  <si>
    <t>1005501284-3L</t>
  </si>
  <si>
    <t>1005501285L</t>
  </si>
  <si>
    <t>1005501286-1L</t>
  </si>
  <si>
    <t>1005501286-2L</t>
  </si>
  <si>
    <t>1005501286-3L</t>
  </si>
  <si>
    <t>1005501286-4L</t>
  </si>
  <si>
    <t>1005501288-1L</t>
  </si>
  <si>
    <t>1005501288-2L</t>
  </si>
  <si>
    <t>1005501289-1L</t>
  </si>
  <si>
    <t>1005501289-2L</t>
  </si>
  <si>
    <t>1005501289-3L</t>
  </si>
  <si>
    <t>1005501290-1L</t>
  </si>
  <si>
    <t>1005501290-2L</t>
  </si>
  <si>
    <t>1005501296-1L</t>
  </si>
  <si>
    <t>1005501296-2L</t>
  </si>
  <si>
    <t>1005501298-1L</t>
  </si>
  <si>
    <t>1005501298-2L</t>
  </si>
  <si>
    <t>1005501298-3L</t>
  </si>
  <si>
    <t>1005501298-4L</t>
  </si>
  <si>
    <t>1005501298-5L</t>
  </si>
  <si>
    <t>1005501298-6L</t>
  </si>
  <si>
    <t>1005501298-7L</t>
  </si>
  <si>
    <t>1005501298-8L</t>
  </si>
  <si>
    <t>1005501302-1L</t>
  </si>
  <si>
    <t>1005501302-2L</t>
  </si>
  <si>
    <t>1005501303L</t>
  </si>
  <si>
    <t>1005501304-1L</t>
  </si>
  <si>
    <t>1005501304-2L</t>
  </si>
  <si>
    <t>1005501306L</t>
  </si>
  <si>
    <t>1005501308-1L</t>
  </si>
  <si>
    <t>1005501308-2L</t>
  </si>
  <si>
    <t>1005501308-3L</t>
  </si>
  <si>
    <t>1005501310-1L</t>
  </si>
  <si>
    <t>1005501310-2L</t>
  </si>
  <si>
    <t>1005501310-3L</t>
  </si>
  <si>
    <t>1005501311-1L</t>
  </si>
  <si>
    <t>1005501311-2L</t>
  </si>
  <si>
    <t>1005501311-3L</t>
  </si>
  <si>
    <t>1005501311-4L</t>
  </si>
  <si>
    <t>1005501311-5L</t>
  </si>
  <si>
    <t>1005501311-6L</t>
  </si>
  <si>
    <t>1005501311-7L</t>
  </si>
  <si>
    <t>1005501311-8L</t>
  </si>
  <si>
    <t>1005501312-1L</t>
  </si>
  <si>
    <t>1005501312-2L</t>
  </si>
  <si>
    <t>1005501312-3L</t>
  </si>
  <si>
    <t>1005501312-4L</t>
  </si>
  <si>
    <t>1005501312-5L</t>
  </si>
  <si>
    <t>1005501312-6L</t>
  </si>
  <si>
    <t>1005501313-1L</t>
  </si>
  <si>
    <t>1005501313-2L</t>
  </si>
  <si>
    <t>1005501314-1L</t>
  </si>
  <si>
    <t>1005501314-2L</t>
  </si>
  <si>
    <t>1005501314-3L</t>
  </si>
  <si>
    <t>1005501315-1L</t>
  </si>
  <si>
    <t>1005501315-2L</t>
  </si>
  <si>
    <t>1005501315-3L</t>
  </si>
  <si>
    <t>1005501315-4L</t>
  </si>
  <si>
    <t>1005501315-5L</t>
  </si>
  <si>
    <t>1005501315-6L</t>
  </si>
  <si>
    <t>1005501315-7L</t>
  </si>
  <si>
    <t>1005501317-1L</t>
  </si>
  <si>
    <t>1005501317-2L</t>
  </si>
  <si>
    <t>1005501318-1L</t>
  </si>
  <si>
    <t>1005501318-2L</t>
  </si>
  <si>
    <t>1005501320-1L</t>
  </si>
  <si>
    <t>1005501320-2L</t>
  </si>
  <si>
    <t>1005501322-1L</t>
  </si>
  <si>
    <t>1005501322-2L</t>
  </si>
  <si>
    <t>1005501325-1L</t>
  </si>
  <si>
    <t>1005501325-2L</t>
  </si>
  <si>
    <t>1005501325-3L</t>
  </si>
  <si>
    <t>1005501328L</t>
  </si>
  <si>
    <t>1005501331-1L</t>
  </si>
  <si>
    <t>1005501331-2L</t>
  </si>
  <si>
    <t>1005501332-1L</t>
  </si>
  <si>
    <t>1005501332-2L</t>
  </si>
  <si>
    <t>1005501332-3L</t>
  </si>
  <si>
    <t>1005501332-4L</t>
  </si>
  <si>
    <t>1005501332-5L</t>
  </si>
  <si>
    <t>1005501333-10L</t>
  </si>
  <si>
    <t>1005501333-1L</t>
  </si>
  <si>
    <t>1005501333-2L</t>
  </si>
  <si>
    <t>1005501333-3L</t>
  </si>
  <si>
    <t>1005501333-4L</t>
  </si>
  <si>
    <t>1005501333-5L</t>
  </si>
  <si>
    <t>1005501333-6L</t>
  </si>
  <si>
    <t>1005501333-7L</t>
  </si>
  <si>
    <t>1005501333-8L</t>
  </si>
  <si>
    <t>1005501333-9L</t>
  </si>
  <si>
    <t>1005501334-1L</t>
  </si>
  <si>
    <t>1005501334-2L</t>
  </si>
  <si>
    <t>1005501336L</t>
  </si>
  <si>
    <t>1005501337L</t>
  </si>
  <si>
    <t>1005501338-1L</t>
  </si>
  <si>
    <t>1005501338-2L</t>
  </si>
  <si>
    <t>1005501339-1L</t>
  </si>
  <si>
    <t>1005501339-2L</t>
  </si>
  <si>
    <t>1005501340-1L</t>
  </si>
  <si>
    <t>1005501340-2L</t>
  </si>
  <si>
    <t>1005501340-3L</t>
  </si>
  <si>
    <t>1005501342-1L</t>
  </si>
  <si>
    <t>1005501342-2L</t>
  </si>
  <si>
    <t>1005501343-1L</t>
  </si>
  <si>
    <t>1005501343-2L</t>
  </si>
  <si>
    <t>1005501343-3L</t>
  </si>
  <si>
    <t>1005501343-4L</t>
  </si>
  <si>
    <t>1005501345L</t>
  </si>
  <si>
    <t>1005501346L</t>
  </si>
  <si>
    <t>1005501347L</t>
  </si>
  <si>
    <t>1005501350L</t>
  </si>
  <si>
    <t>1005501351L</t>
  </si>
  <si>
    <t>1005501352L</t>
  </si>
  <si>
    <t>1005501353L</t>
  </si>
  <si>
    <t>1005501354L</t>
  </si>
  <si>
    <t>1005501355L</t>
  </si>
  <si>
    <t>1005501356L</t>
  </si>
  <si>
    <t>1005501357L</t>
  </si>
  <si>
    <t>1005501358L</t>
  </si>
  <si>
    <t>1005501360L</t>
  </si>
  <si>
    <t>1005501361L</t>
  </si>
  <si>
    <t>1005501362L</t>
  </si>
  <si>
    <t>1005501363L</t>
  </si>
  <si>
    <t>1005501364L</t>
  </si>
  <si>
    <t>1005501365L</t>
  </si>
  <si>
    <t>1005501367-1L</t>
  </si>
  <si>
    <t>1005501367-2L</t>
  </si>
  <si>
    <t>1005501367-3L</t>
  </si>
  <si>
    <t>1005501368-1L</t>
  </si>
  <si>
    <t>1005501368-2L</t>
  </si>
  <si>
    <t>1005501369-1L</t>
  </si>
  <si>
    <t>1005501369-2L</t>
  </si>
  <si>
    <t>1005501370-1L</t>
  </si>
  <si>
    <t>1005501370-2L</t>
  </si>
  <si>
    <t>1005501370-3L</t>
  </si>
  <si>
    <t>1005501370-4L</t>
  </si>
  <si>
    <t>1005501370-5L</t>
  </si>
  <si>
    <t>1005501370-6L</t>
  </si>
  <si>
    <t>1005501371L</t>
  </si>
  <si>
    <t>1005501372L</t>
  </si>
  <si>
    <t>1005501373L</t>
  </si>
  <si>
    <t>1005501374L</t>
  </si>
  <si>
    <t>1005501375L</t>
  </si>
  <si>
    <t>1005501376L</t>
  </si>
  <si>
    <t>1005501377-1L</t>
  </si>
  <si>
    <t>1005501377-2L</t>
  </si>
  <si>
    <t>1005501377-3L</t>
  </si>
  <si>
    <t>1005501377-4L</t>
  </si>
  <si>
    <t>1005501378-1L</t>
  </si>
  <si>
    <t>1005501378-2L</t>
  </si>
  <si>
    <t>1005501379-10L</t>
  </si>
  <si>
    <t>1005501379-11L</t>
  </si>
  <si>
    <t>1005501379-12L</t>
  </si>
  <si>
    <t>1005501379-1L</t>
  </si>
  <si>
    <t>1005501379-2L</t>
  </si>
  <si>
    <t>1005501379-3L</t>
  </si>
  <si>
    <t>1005501379-4L</t>
  </si>
  <si>
    <t>1005501379-5L</t>
  </si>
  <si>
    <t>1005501379-6L</t>
  </si>
  <si>
    <t>1005501379-7L</t>
  </si>
  <si>
    <t>1005501379-8L</t>
  </si>
  <si>
    <t>1005501379-9L</t>
  </si>
  <si>
    <t>1005501380L</t>
  </si>
  <si>
    <t>1005501381-1L</t>
  </si>
  <si>
    <t>1005501381-2L</t>
  </si>
  <si>
    <t>1005501383L</t>
  </si>
  <si>
    <t>1005501384-1L</t>
  </si>
  <si>
    <t>1005501384-2L</t>
  </si>
  <si>
    <t>1005501385-1L</t>
  </si>
  <si>
    <t>1005501385-2L</t>
  </si>
  <si>
    <t>1005501386-1L</t>
  </si>
  <si>
    <t>1005501386-2L</t>
  </si>
  <si>
    <t>1005501386-3L</t>
  </si>
  <si>
    <t>1005501387-10L</t>
  </si>
  <si>
    <t>1005501387-1L</t>
  </si>
  <si>
    <t>1005501387-2L</t>
  </si>
  <si>
    <t>1005501387-3L</t>
  </si>
  <si>
    <t>1005501387-4L</t>
  </si>
  <si>
    <t>1005501387-5L</t>
  </si>
  <si>
    <t>1005501387-6L</t>
  </si>
  <si>
    <t>1005501387-7L</t>
  </si>
  <si>
    <t>1005501387-8L</t>
  </si>
  <si>
    <t>1005501387-9L</t>
  </si>
  <si>
    <t>1005501389-1L</t>
  </si>
  <si>
    <t>1005501389-2L</t>
  </si>
  <si>
    <t>1005501392-1L</t>
  </si>
  <si>
    <t>1005501392-2L</t>
  </si>
  <si>
    <t>1005501393-10L</t>
  </si>
  <si>
    <t>1005501393-1L</t>
  </si>
  <si>
    <t>1005501393-2L</t>
  </si>
  <si>
    <t>1005501393-3L</t>
  </si>
  <si>
    <t>1005501393-4L</t>
  </si>
  <si>
    <t>1005501393-5L</t>
  </si>
  <si>
    <t>1005501393-6L</t>
  </si>
  <si>
    <t>1005501393-7L</t>
  </si>
  <si>
    <t>1005501393-8L</t>
  </si>
  <si>
    <t>1005501393-9L</t>
  </si>
  <si>
    <t>1005501393L</t>
  </si>
  <si>
    <t>1005501394-1L</t>
  </si>
  <si>
    <t>1005501394-2L</t>
  </si>
  <si>
    <t>1005501394-3L</t>
  </si>
  <si>
    <t>1005501394-4L</t>
  </si>
  <si>
    <t>1005501394-5L</t>
  </si>
  <si>
    <t>1005501394-6L</t>
  </si>
  <si>
    <t>1005501395-1L</t>
  </si>
  <si>
    <t>1005501395-2L</t>
  </si>
  <si>
    <t>1005501395-3L</t>
  </si>
  <si>
    <t>1005501396-1L</t>
  </si>
  <si>
    <t>1005501396-2L</t>
  </si>
  <si>
    <t>1005501396-3L</t>
  </si>
  <si>
    <t>1005501396-4L</t>
  </si>
  <si>
    <t>1005501396-5L</t>
  </si>
  <si>
    <t>1005501396-6L</t>
  </si>
  <si>
    <t>1005501396-7L</t>
  </si>
  <si>
    <t>1005501396-8L</t>
  </si>
  <si>
    <t>1005501396-9L</t>
  </si>
  <si>
    <t>1005501397-1L</t>
  </si>
  <si>
    <t>1005501397-2L</t>
  </si>
  <si>
    <t>1005501400-1L</t>
  </si>
  <si>
    <t>1005501400-2L</t>
  </si>
  <si>
    <t>1005501401-1L</t>
  </si>
  <si>
    <t>1005501401-2L</t>
  </si>
  <si>
    <t>1005501403L</t>
  </si>
  <si>
    <t>1005501404-1L</t>
  </si>
  <si>
    <t>1005501404-2L</t>
  </si>
  <si>
    <t>1005501406L</t>
  </si>
  <si>
    <t>1005501407L</t>
  </si>
  <si>
    <t>1005501408-1L</t>
  </si>
  <si>
    <t>1005501408-2L</t>
  </si>
  <si>
    <t>1005501409-1L</t>
  </si>
  <si>
    <t>1005501409-2L</t>
  </si>
  <si>
    <t>1005501409-3L</t>
  </si>
  <si>
    <t>1005501409-4L</t>
  </si>
  <si>
    <t>1005501409-5L</t>
  </si>
  <si>
    <t>1005501409-6L</t>
  </si>
  <si>
    <t>1005501409-7L</t>
  </si>
  <si>
    <t>1005501409-8L</t>
  </si>
  <si>
    <t>1005501413-1L</t>
  </si>
  <si>
    <t>1005501413-2L</t>
  </si>
  <si>
    <t>1005501413-3L</t>
  </si>
  <si>
    <t>1005501413-4L</t>
  </si>
  <si>
    <t>1005501414-1L</t>
  </si>
  <si>
    <t>1005501414-2L</t>
  </si>
  <si>
    <t>1005501416-1L</t>
  </si>
  <si>
    <t>1005501416-2L</t>
  </si>
  <si>
    <t>1005501417-1L</t>
  </si>
  <si>
    <t>1005501417-2L</t>
  </si>
  <si>
    <t>1005501417-3L</t>
  </si>
  <si>
    <t>1005501418-1L</t>
  </si>
  <si>
    <t>1005501418-2L</t>
  </si>
  <si>
    <t>1005501418-3L</t>
  </si>
  <si>
    <t>1005501419-1L</t>
  </si>
  <si>
    <t>1005501419-2L</t>
  </si>
  <si>
    <t>1005501419-3L</t>
  </si>
  <si>
    <t>1005501422-1L</t>
  </si>
  <si>
    <t>1005501422-2L</t>
  </si>
  <si>
    <t>1005501422-3L</t>
  </si>
  <si>
    <t>1005501422-4L</t>
  </si>
  <si>
    <t>1005501422-5L</t>
  </si>
  <si>
    <t>1005501423-1L</t>
  </si>
  <si>
    <t>1005501423-2L</t>
  </si>
  <si>
    <t>1005501423-3L</t>
  </si>
  <si>
    <t>1005501423-4L</t>
  </si>
  <si>
    <t>1005501423-5L</t>
  </si>
  <si>
    <t>1005501423-6L</t>
  </si>
  <si>
    <t>1005501423-7L</t>
  </si>
  <si>
    <t>1005501423-8L</t>
  </si>
  <si>
    <t>1005501424-1L</t>
  </si>
  <si>
    <t>1005501424-2L</t>
  </si>
  <si>
    <t>1005501424-3L</t>
  </si>
  <si>
    <t>1005501426-1L</t>
  </si>
  <si>
    <t>1005501426-2L</t>
  </si>
  <si>
    <t>1005501426-3L</t>
  </si>
  <si>
    <t>1005501427-1L</t>
  </si>
  <si>
    <t>1005501427-2L</t>
  </si>
  <si>
    <t>1005501427-3L</t>
  </si>
  <si>
    <t>1005501427-4L</t>
  </si>
  <si>
    <t>1005501427-5L</t>
  </si>
  <si>
    <t>1005501427-6L</t>
  </si>
  <si>
    <t>1005501428-1L</t>
  </si>
  <si>
    <t>1005501428-2L</t>
  </si>
  <si>
    <t>1005501430L</t>
  </si>
  <si>
    <t>1005501431-1L</t>
  </si>
  <si>
    <t>1005501431-2L</t>
  </si>
  <si>
    <t>1005501431-3L</t>
  </si>
  <si>
    <t>1005501431-4L</t>
  </si>
  <si>
    <t>1005501431-5L</t>
  </si>
  <si>
    <t>1005501431-6L</t>
  </si>
  <si>
    <t>1005501432L</t>
  </si>
  <si>
    <t>1005501433-1L</t>
  </si>
  <si>
    <t>1005501433-2L</t>
  </si>
  <si>
    <t>1005501436-1L</t>
  </si>
  <si>
    <t>1005501436-2L</t>
  </si>
  <si>
    <t>1005501437-1L</t>
  </si>
  <si>
    <t>1005501437-2L</t>
  </si>
  <si>
    <t>1005501437-3L</t>
  </si>
  <si>
    <t>1005501438-1L</t>
  </si>
  <si>
    <t>1005501438-2L</t>
  </si>
  <si>
    <t>1005501439-10L</t>
  </si>
  <si>
    <t>1005501439-11L</t>
  </si>
  <si>
    <t>1005501439-12L</t>
  </si>
  <si>
    <t>1005501439-13L</t>
  </si>
  <si>
    <t>1005501439-14L</t>
  </si>
  <si>
    <t>1005501439-15L</t>
  </si>
  <si>
    <t>1005501439-16L</t>
  </si>
  <si>
    <t>1005501439-17L</t>
  </si>
  <si>
    <t>1005501439-18L</t>
  </si>
  <si>
    <t>1005501439-1L</t>
  </si>
  <si>
    <t>1005501439-2L</t>
  </si>
  <si>
    <t>1005501439-3L</t>
  </si>
  <si>
    <t>1005501439-4L</t>
  </si>
  <si>
    <t>1005501439-5L</t>
  </si>
  <si>
    <t>1005501439-6L</t>
  </si>
  <si>
    <t>1005501439-7L</t>
  </si>
  <si>
    <t>1005501439-8L</t>
  </si>
  <si>
    <t>1005501439-9L</t>
  </si>
  <si>
    <t>1005501443-1L</t>
  </si>
  <si>
    <t>1005501443-2L</t>
  </si>
  <si>
    <t>1005501443-3L</t>
  </si>
  <si>
    <t>1005501443-4L</t>
  </si>
  <si>
    <t>1005501443-5L</t>
  </si>
  <si>
    <t>1005501443-6L</t>
  </si>
  <si>
    <t>1005501445-10L</t>
  </si>
  <si>
    <t>1005501445-11L</t>
  </si>
  <si>
    <t>1005501445-1L</t>
  </si>
  <si>
    <t>1005501445-2L</t>
  </si>
  <si>
    <t>1005501445-3L</t>
  </si>
  <si>
    <t>1005501445-4L</t>
  </si>
  <si>
    <t>1005501445-5L</t>
  </si>
  <si>
    <t>1005501445-6L</t>
  </si>
  <si>
    <t>1005501445-7L</t>
  </si>
  <si>
    <t>1005501445-8L</t>
  </si>
  <si>
    <t>1005501445-9L</t>
  </si>
  <si>
    <t>1005501449-1L</t>
  </si>
  <si>
    <t>1005501449-2L</t>
  </si>
  <si>
    <t>1005501450-1L</t>
  </si>
  <si>
    <t>1005501450-2L</t>
  </si>
  <si>
    <t>1005501450-3L</t>
  </si>
  <si>
    <t>1005501450-4L</t>
  </si>
  <si>
    <t>1005501450-5L</t>
  </si>
  <si>
    <t>1005501451-1L</t>
  </si>
  <si>
    <t>1005501451-2L</t>
  </si>
  <si>
    <t>1005501452-1L</t>
  </si>
  <si>
    <t>1005501452-2L</t>
  </si>
  <si>
    <t>1005501452-3L</t>
  </si>
  <si>
    <t>1005501453-1L</t>
  </si>
  <si>
    <t>1005501453-2L</t>
  </si>
  <si>
    <t>1005501454-1L</t>
  </si>
  <si>
    <t>1005501454-2L</t>
  </si>
  <si>
    <t>1005501454-3L</t>
  </si>
  <si>
    <t>1005501454-4L</t>
  </si>
  <si>
    <t>1005501454-5L</t>
  </si>
  <si>
    <t>1005501454-6L</t>
  </si>
  <si>
    <t>1005501454-7L</t>
  </si>
  <si>
    <t>1005501454-8L</t>
  </si>
  <si>
    <t>1005501454-9L</t>
  </si>
  <si>
    <t>1005501455-2L</t>
  </si>
  <si>
    <t>1005501455-3L</t>
  </si>
  <si>
    <t>1005501455-4L</t>
  </si>
  <si>
    <t>1005501455-5L</t>
  </si>
  <si>
    <t>1005501455-6L</t>
  </si>
  <si>
    <t>1005501455-7L</t>
  </si>
  <si>
    <t>1005501456-1L</t>
  </si>
  <si>
    <t>1005501456-2L</t>
  </si>
  <si>
    <t>1005501456-3L</t>
  </si>
  <si>
    <t>1005501456-4L</t>
  </si>
  <si>
    <t>1005501457-1L</t>
  </si>
  <si>
    <t>1005501457-2L</t>
  </si>
  <si>
    <t>1005501460L</t>
  </si>
  <si>
    <t>1005501461L</t>
  </si>
  <si>
    <t>1005501462L</t>
  </si>
  <si>
    <t>1005501463L</t>
  </si>
  <si>
    <t>1005501464L</t>
  </si>
  <si>
    <t>1005501465L</t>
  </si>
  <si>
    <t>1005501467-1L</t>
  </si>
  <si>
    <t>1005501467-2L</t>
  </si>
  <si>
    <t>1005501468-1L</t>
  </si>
  <si>
    <t>1005501468-2L</t>
  </si>
  <si>
    <t>1005501468-3L</t>
  </si>
  <si>
    <t>1005501468-4L</t>
  </si>
  <si>
    <t>1005501468-5L</t>
  </si>
  <si>
    <t>1005501468-6L</t>
  </si>
  <si>
    <t>1005501468-7L</t>
  </si>
  <si>
    <t>1005501469-1L</t>
  </si>
  <si>
    <t>1005501469-2L</t>
  </si>
  <si>
    <t>1005501470-1L</t>
  </si>
  <si>
    <t>1005501470-2L</t>
  </si>
  <si>
    <t>1005501471-1L</t>
  </si>
  <si>
    <t>1005501471-2L</t>
  </si>
  <si>
    <t>1005501471-3L</t>
  </si>
  <si>
    <t>1005501473-1L</t>
  </si>
  <si>
    <t>1005501473-2L</t>
  </si>
  <si>
    <t>1005501474-1L</t>
  </si>
  <si>
    <t>1005501476-1L</t>
  </si>
  <si>
    <t>1005501476-2L</t>
  </si>
  <si>
    <t>1005501476-3L</t>
  </si>
  <si>
    <t>1005501476-4L</t>
  </si>
  <si>
    <t>1005501476-5L</t>
  </si>
  <si>
    <t>1005501477-10L</t>
  </si>
  <si>
    <t>1005501477-1L</t>
  </si>
  <si>
    <t>1005501477-2L</t>
  </si>
  <si>
    <t>1005501477-3L</t>
  </si>
  <si>
    <t>1005501477-4L</t>
  </si>
  <si>
    <t>1005501477-5L</t>
  </si>
  <si>
    <t>1005501477-6L</t>
  </si>
  <si>
    <t>1005501477-7L</t>
  </si>
  <si>
    <t>1005501477-8L</t>
  </si>
  <si>
    <t>1005501477-9L</t>
  </si>
  <si>
    <t>1005501478-1L</t>
  </si>
  <si>
    <t>1005501478-2L</t>
  </si>
  <si>
    <t>1005501479-1L</t>
  </si>
  <si>
    <t>1005501479-2L</t>
  </si>
  <si>
    <t>1005501479-3L</t>
  </si>
  <si>
    <t>1005501480-10L</t>
  </si>
  <si>
    <t>1005501480-11L</t>
  </si>
  <si>
    <t>1005501480-12L</t>
  </si>
  <si>
    <t>1005501480-13L</t>
  </si>
  <si>
    <t>1005501480-14L</t>
  </si>
  <si>
    <t>1005501480-1L</t>
  </si>
  <si>
    <t>1005501480-2L</t>
  </si>
  <si>
    <t>1005501480-3L</t>
  </si>
  <si>
    <t>1005501480-4L</t>
  </si>
  <si>
    <t>1005501480-5L</t>
  </si>
  <si>
    <t>1005501480-6L</t>
  </si>
  <si>
    <t>1005501480-7L</t>
  </si>
  <si>
    <t>1005501480-8L</t>
  </si>
  <si>
    <t>1005501480-9L</t>
  </si>
  <si>
    <t>1005501483-1L</t>
  </si>
  <si>
    <t>1005501483-2L</t>
  </si>
  <si>
    <t>1005501483-3L</t>
  </si>
  <si>
    <t>1005501483-4L</t>
  </si>
  <si>
    <t>1005501484-1L</t>
  </si>
  <si>
    <t>1005501484-2L</t>
  </si>
  <si>
    <t>1005501484-3L</t>
  </si>
  <si>
    <t>1005501484-4L</t>
  </si>
  <si>
    <t>1005501484-5L</t>
  </si>
  <si>
    <t>1005501484-6L</t>
  </si>
  <si>
    <t>1005501484-7L</t>
  </si>
  <si>
    <t>1005501485-1L</t>
  </si>
  <si>
    <t>1005501485-2L</t>
  </si>
  <si>
    <t>1005501485-3L</t>
  </si>
  <si>
    <t>1005501485-4L</t>
  </si>
  <si>
    <t>1005501485-5L</t>
  </si>
  <si>
    <t>1005501485-6L</t>
  </si>
  <si>
    <t>1005501485-7L</t>
  </si>
  <si>
    <t>1005501487-1L</t>
  </si>
  <si>
    <t>1005501487-2L</t>
  </si>
  <si>
    <t>1005501487-3L</t>
  </si>
  <si>
    <t>1005501487-4L</t>
  </si>
  <si>
    <t>1005501488-1L</t>
  </si>
  <si>
    <t>1005501488-2L</t>
  </si>
  <si>
    <t>1005501488-3L</t>
  </si>
  <si>
    <t>1005501488-4L</t>
  </si>
  <si>
    <t>1005501490-1L</t>
  </si>
  <si>
    <t>1005501490-2L</t>
  </si>
  <si>
    <t>1005501490-3L</t>
  </si>
  <si>
    <t>1005501491-1L</t>
  </si>
  <si>
    <t>1005501491-2L</t>
  </si>
  <si>
    <t>1005501491-3L</t>
  </si>
  <si>
    <t>1005501491-4L</t>
  </si>
  <si>
    <t>1005501492-1L</t>
  </si>
  <si>
    <t>1005501492-2L</t>
  </si>
  <si>
    <t>1005501494-1L</t>
  </si>
  <si>
    <t>1005501494-2L</t>
  </si>
  <si>
    <t>1005501494-3L</t>
  </si>
  <si>
    <t>1005501494-4L</t>
  </si>
  <si>
    <t>1005501494-5L</t>
  </si>
  <si>
    <t>1005501494-6L</t>
  </si>
  <si>
    <t>1005501494-7L</t>
  </si>
  <si>
    <t>1005501495-10L</t>
  </si>
  <si>
    <t>1005501495-1L</t>
  </si>
  <si>
    <t>1005501495-2L</t>
  </si>
  <si>
    <t>1005501495-3L</t>
  </si>
  <si>
    <t>1005501495-4L</t>
  </si>
  <si>
    <t>1005501495-5L</t>
  </si>
  <si>
    <t>1005501495-6L</t>
  </si>
  <si>
    <t>1005501495-7L</t>
  </si>
  <si>
    <t>1005501495-8L</t>
  </si>
  <si>
    <t>1005501495-9L</t>
  </si>
  <si>
    <t>1005501496-1L</t>
  </si>
  <si>
    <t>1005501496-2L</t>
  </si>
  <si>
    <t>1005501496-3L</t>
  </si>
  <si>
    <t>1005501496-4L</t>
  </si>
  <si>
    <t>1005501496-5L</t>
  </si>
  <si>
    <t>1005501496-6L</t>
  </si>
  <si>
    <t>1005501496-7L</t>
  </si>
  <si>
    <t>1005501498-1L</t>
  </si>
  <si>
    <t>1005501498-2L</t>
  </si>
  <si>
    <t>1005501498-3L</t>
  </si>
  <si>
    <t>1005501498-4L</t>
  </si>
  <si>
    <t>1005501498-5L</t>
  </si>
  <si>
    <t>1005501498-6L</t>
  </si>
  <si>
    <t>1005501498-7L</t>
  </si>
  <si>
    <t>1005501498-8L</t>
  </si>
  <si>
    <t>1005501498-9L</t>
  </si>
  <si>
    <t>1005501501L</t>
  </si>
  <si>
    <t>1005501502-1L</t>
  </si>
  <si>
    <t>1005501502-2L</t>
  </si>
  <si>
    <t>1005501502-3L</t>
  </si>
  <si>
    <t>1005501502-4L</t>
  </si>
  <si>
    <t>1005501503-10L</t>
  </si>
  <si>
    <t>1005501503-11L</t>
  </si>
  <si>
    <t>1005501503-12L</t>
  </si>
  <si>
    <t>1005501503-13L</t>
  </si>
  <si>
    <t>1005501503-14L</t>
  </si>
  <si>
    <t>1005501503-1L</t>
  </si>
  <si>
    <t>1005501503-2L</t>
  </si>
  <si>
    <t>1005501503-3L</t>
  </si>
  <si>
    <t>1005501503-4L</t>
  </si>
  <si>
    <t>1005501503-5L</t>
  </si>
  <si>
    <t>1005501503-6L</t>
  </si>
  <si>
    <t>1005501503-7L</t>
  </si>
  <si>
    <t>1005501503-8L</t>
  </si>
  <si>
    <t>1005501503-9L</t>
  </si>
  <si>
    <t>1005501504-10L</t>
  </si>
  <si>
    <t>1005501504-11L</t>
  </si>
  <si>
    <t>1005501504-1L</t>
  </si>
  <si>
    <t>1005501504-2L</t>
  </si>
  <si>
    <t>1005501504-3L</t>
  </si>
  <si>
    <t>1005501504-4L</t>
  </si>
  <si>
    <t>1005501504-5L</t>
  </si>
  <si>
    <t>1005501504-6L</t>
  </si>
  <si>
    <t>1005501504-7L</t>
  </si>
  <si>
    <t>1005501504-8L</t>
  </si>
  <si>
    <t>1005501504-9L</t>
  </si>
  <si>
    <t>1005501506-10L</t>
  </si>
  <si>
    <t>1005501506-1L</t>
  </si>
  <si>
    <t>1005501506-2L</t>
  </si>
  <si>
    <t>1005501506-3L</t>
  </si>
  <si>
    <t>1005501506-4L</t>
  </si>
  <si>
    <t>1005501506-5L</t>
  </si>
  <si>
    <t>1005501506-6L</t>
  </si>
  <si>
    <t>1005501506-7L</t>
  </si>
  <si>
    <t>1005501506-8L</t>
  </si>
  <si>
    <t>1005501506-9L</t>
  </si>
  <si>
    <t>1005501507-1L</t>
  </si>
  <si>
    <t>1005501507-2L</t>
  </si>
  <si>
    <t>1005501508-1L</t>
  </si>
  <si>
    <t>1005501509-1L</t>
  </si>
  <si>
    <t>1005501511-1L</t>
  </si>
  <si>
    <t>1005501511-2L</t>
  </si>
  <si>
    <t>1005501514-1L</t>
  </si>
  <si>
    <t>1005501514-2L</t>
  </si>
  <si>
    <t>1005501515-1L</t>
  </si>
  <si>
    <t>1005501515-2L</t>
  </si>
  <si>
    <t>1005501515-3L</t>
  </si>
  <si>
    <t>1005501515-4L</t>
  </si>
  <si>
    <t>1005501516-10L</t>
  </si>
  <si>
    <t>1005501516-11L</t>
  </si>
  <si>
    <t>1005501516-1L</t>
  </si>
  <si>
    <t>1005501516-2L</t>
  </si>
  <si>
    <t>1005501516-3L</t>
  </si>
  <si>
    <t>1005501516-4L</t>
  </si>
  <si>
    <t>1005501516-5L</t>
  </si>
  <si>
    <t>1005501516-6L</t>
  </si>
  <si>
    <t>1005501516-7L</t>
  </si>
  <si>
    <t>1005501516-8L</t>
  </si>
  <si>
    <t>1005501516-9L</t>
  </si>
  <si>
    <t>1005501517-1L</t>
  </si>
  <si>
    <t>1005501517-2L</t>
  </si>
  <si>
    <t>1005501517-3L</t>
  </si>
  <si>
    <t>1005501517-4L</t>
  </si>
  <si>
    <t>1005501517-5L</t>
  </si>
  <si>
    <t>1005501518-1L</t>
  </si>
  <si>
    <t>1005501518-2L</t>
  </si>
  <si>
    <t>1005501518-3L</t>
  </si>
  <si>
    <t>1005501519-1L</t>
  </si>
  <si>
    <t>1005501519-2L</t>
  </si>
  <si>
    <t>1005501519-3L</t>
  </si>
  <si>
    <t>1005501519-4L</t>
  </si>
  <si>
    <t>1005501519-5L</t>
  </si>
  <si>
    <t>1005501519-6L</t>
  </si>
  <si>
    <t>1005501519-7L</t>
  </si>
  <si>
    <t>1005501520-1L</t>
  </si>
  <si>
    <t>1005501520-2L</t>
  </si>
  <si>
    <t>1005501521-1L</t>
  </si>
  <si>
    <t>1005501521-2L</t>
  </si>
  <si>
    <t>1005501521-3L</t>
  </si>
  <si>
    <t>1005501521-4L</t>
  </si>
  <si>
    <t>1005501521-5L</t>
  </si>
  <si>
    <t>1005501521-6L</t>
  </si>
  <si>
    <t>1005501521-7L</t>
  </si>
  <si>
    <t>1005501521-8L</t>
  </si>
  <si>
    <t>1005501521-9L</t>
  </si>
  <si>
    <t>1005501523-1L</t>
  </si>
  <si>
    <t>1005501523-2L</t>
  </si>
  <si>
    <t>1005501523-3L</t>
  </si>
  <si>
    <t>1005501523-4L</t>
  </si>
  <si>
    <t>1005501523-5L</t>
  </si>
  <si>
    <t>1005501523-6L</t>
  </si>
  <si>
    <t>1005501523-7L</t>
  </si>
  <si>
    <t>1005501523-8L</t>
  </si>
  <si>
    <t>1005501523-9L</t>
  </si>
  <si>
    <t>1005501524-10L</t>
  </si>
  <si>
    <t>1005501524-11L</t>
  </si>
  <si>
    <t>1005501524-12L</t>
  </si>
  <si>
    <t>1005501524-13L</t>
  </si>
  <si>
    <t>1005501524-1L</t>
  </si>
  <si>
    <t>1005501524-2L</t>
  </si>
  <si>
    <t>1005501524-3L</t>
  </si>
  <si>
    <t>1005501524-4L</t>
  </si>
  <si>
    <t>1005501524-5L</t>
  </si>
  <si>
    <t>1005501524-6L</t>
  </si>
  <si>
    <t>1005501524-7L</t>
  </si>
  <si>
    <t>1005501524-8L</t>
  </si>
  <si>
    <t>1005501524-9L</t>
  </si>
  <si>
    <t>1005501525-1L</t>
  </si>
  <si>
    <t>1005501525-2L</t>
  </si>
  <si>
    <t>1005501527-1L</t>
  </si>
  <si>
    <t>1005501527-2L</t>
  </si>
  <si>
    <t>1005501529-1L</t>
  </si>
  <si>
    <t>1005501529-2L</t>
  </si>
  <si>
    <t>1005501531-10L</t>
  </si>
  <si>
    <t>1005501531-11L</t>
  </si>
  <si>
    <t>1005501531-12L</t>
  </si>
  <si>
    <t>1005501531-2L</t>
  </si>
  <si>
    <t>1005501531-3L</t>
  </si>
  <si>
    <t>1005501531-4L</t>
  </si>
  <si>
    <t>1005501531-5L</t>
  </si>
  <si>
    <t>1005501531-6L</t>
  </si>
  <si>
    <t>1005501531-7L</t>
  </si>
  <si>
    <t>1005501531-8L</t>
  </si>
  <si>
    <t>1005501531-9L</t>
  </si>
  <si>
    <t>1005501534-1L</t>
  </si>
  <si>
    <t>1005501534-2L</t>
  </si>
  <si>
    <t>1005501534-3L</t>
  </si>
  <si>
    <t>1005501534-4L</t>
  </si>
  <si>
    <t>1005501535-1L</t>
  </si>
  <si>
    <t>1005501535-2L</t>
  </si>
  <si>
    <t>1005501535-3L</t>
  </si>
  <si>
    <t>1005501535-4L</t>
  </si>
  <si>
    <t>1005501535-5L</t>
  </si>
  <si>
    <t>1005501535-6L</t>
  </si>
  <si>
    <t>1005501535-7L</t>
  </si>
  <si>
    <t>1005501536-1L</t>
  </si>
  <si>
    <t>1005501536-2L</t>
  </si>
  <si>
    <t>1005501536-3L</t>
  </si>
  <si>
    <t>1005501536-4L</t>
  </si>
  <si>
    <t>1005501536-5L</t>
  </si>
  <si>
    <t>1005501536-6L</t>
  </si>
  <si>
    <t>1005501536-7L</t>
  </si>
  <si>
    <t>1005501538-1L</t>
  </si>
  <si>
    <t>1005501538-2L</t>
  </si>
  <si>
    <t>1005501541-1L</t>
  </si>
  <si>
    <t>1005501541-2L</t>
  </si>
  <si>
    <t>1005501542-1L</t>
  </si>
  <si>
    <t>1005501542-2L</t>
  </si>
  <si>
    <t>1005501542-3L</t>
  </si>
  <si>
    <t>1005501542-4L</t>
  </si>
  <si>
    <t>1005501542-5L</t>
  </si>
  <si>
    <t>1005501542-6L</t>
  </si>
  <si>
    <t>1005501543-1L</t>
  </si>
  <si>
    <t>1005501543-2L</t>
  </si>
  <si>
    <t>1005501543-3L</t>
  </si>
  <si>
    <t>1005501543-4L</t>
  </si>
  <si>
    <t>1005501543-5L</t>
  </si>
  <si>
    <t>1005501543-6L</t>
  </si>
  <si>
    <t>1005501544-10L</t>
  </si>
  <si>
    <t>1005501544-1L</t>
  </si>
  <si>
    <t>1005501544-2L</t>
  </si>
  <si>
    <t>1005501544-3L</t>
  </si>
  <si>
    <t>1005501544-4L</t>
  </si>
  <si>
    <t>1005501544-5L</t>
  </si>
  <si>
    <t>1005501544-6L</t>
  </si>
  <si>
    <t>1005501544-7L</t>
  </si>
  <si>
    <t>1005501544-8L</t>
  </si>
  <si>
    <t>1005501544-9L</t>
  </si>
  <si>
    <t>1005501546-10L</t>
  </si>
  <si>
    <t>1005501546-11L</t>
  </si>
  <si>
    <t>1005501546-12L</t>
  </si>
  <si>
    <t>1005501546-13L</t>
  </si>
  <si>
    <t>1005501546-14L</t>
  </si>
  <si>
    <t>1005501546-15L</t>
  </si>
  <si>
    <t>1005501546-16L</t>
  </si>
  <si>
    <t>1005501546-17L</t>
  </si>
  <si>
    <t>1005501546-18L</t>
  </si>
  <si>
    <t>1005501546-19L</t>
  </si>
  <si>
    <t>1005501546-1L</t>
  </si>
  <si>
    <t>1005501546-20L</t>
  </si>
  <si>
    <t>1005501546-21L</t>
  </si>
  <si>
    <t>1005501546-22L</t>
  </si>
  <si>
    <t>1005501546-23L</t>
  </si>
  <si>
    <t>1005501546-2L</t>
  </si>
  <si>
    <t>1005501546-3L</t>
  </si>
  <si>
    <t>1005501546-4L</t>
  </si>
  <si>
    <t>1005501546-5L</t>
  </si>
  <si>
    <t>1005501546-6L</t>
  </si>
  <si>
    <t>1005501546-7L</t>
  </si>
  <si>
    <t>1005501546-8L</t>
  </si>
  <si>
    <t>1005501546-9L</t>
  </si>
  <si>
    <t>1005501547-2L</t>
  </si>
  <si>
    <t>1005501547-3L</t>
  </si>
  <si>
    <t>1005501549-1L</t>
  </si>
  <si>
    <t>1005501549-2L</t>
  </si>
  <si>
    <t>1005501549-3L</t>
  </si>
  <si>
    <t>1005501551-1L</t>
  </si>
  <si>
    <t>1005501551-2L</t>
  </si>
  <si>
    <t>1005501551-3L</t>
  </si>
  <si>
    <t>1005501551-4L</t>
  </si>
  <si>
    <t>1005501551-5L</t>
  </si>
  <si>
    <t>1005501551-6L</t>
  </si>
  <si>
    <t>1005501552-1L</t>
  </si>
  <si>
    <t>1005501552-2L</t>
  </si>
  <si>
    <t>1005501552-3L</t>
  </si>
  <si>
    <t>1005501552-4L</t>
  </si>
  <si>
    <t>1005501552-5L</t>
  </si>
  <si>
    <t>1005501552-6L</t>
  </si>
  <si>
    <t>1005501553-1L</t>
  </si>
  <si>
    <t>1005501553-2L</t>
  </si>
  <si>
    <t>1005501553-3L</t>
  </si>
  <si>
    <t>1005501553-4L</t>
  </si>
  <si>
    <t>1005501553-5L</t>
  </si>
  <si>
    <t>1005501553-6L</t>
  </si>
  <si>
    <t>1005501553-7L</t>
  </si>
  <si>
    <t>1005501553-8L</t>
  </si>
  <si>
    <t>1005501554-1L</t>
  </si>
  <si>
    <t>1005501554-2L</t>
  </si>
  <si>
    <t>1005501555-1L</t>
  </si>
  <si>
    <t>1005501555-2L</t>
  </si>
  <si>
    <t>1005501555-3L</t>
  </si>
  <si>
    <t>1005501555-4L</t>
  </si>
  <si>
    <t>1005501555-5L</t>
  </si>
  <si>
    <t>1005501555-6L</t>
  </si>
  <si>
    <t>1005501555-7L</t>
  </si>
  <si>
    <t>1005501555-8L</t>
  </si>
  <si>
    <t>1005501555-9L</t>
  </si>
  <si>
    <t>1005501556-10L</t>
  </si>
  <si>
    <t>1005501556-11L</t>
  </si>
  <si>
    <t>1005501556-12L</t>
  </si>
  <si>
    <t>1005501556-13L</t>
  </si>
  <si>
    <t>1005501556-1L</t>
  </si>
  <si>
    <t>1005501556-2L</t>
  </si>
  <si>
    <t>1005501556-3L</t>
  </si>
  <si>
    <t>1005501556-4L</t>
  </si>
  <si>
    <t>1005501556-5L</t>
  </si>
  <si>
    <t>1005501556-6L</t>
  </si>
  <si>
    <t>1005501556-7L</t>
  </si>
  <si>
    <t>1005501556-8L</t>
  </si>
  <si>
    <t>1005501556-9L</t>
  </si>
  <si>
    <t>1005501557-1L</t>
  </si>
  <si>
    <t>1005501557-2L</t>
  </si>
  <si>
    <t>1005501558-10L</t>
  </si>
  <si>
    <t>1005501558-2L</t>
  </si>
  <si>
    <t>1005501558-3L</t>
  </si>
  <si>
    <t>1005501558-4L</t>
  </si>
  <si>
    <t>1005501558-5L</t>
  </si>
  <si>
    <t>1005501558-6L</t>
  </si>
  <si>
    <t>1005501558-7L</t>
  </si>
  <si>
    <t>1005501558-8L</t>
  </si>
  <si>
    <t>1005501558-9L</t>
  </si>
  <si>
    <t>1005501559-1L</t>
  </si>
  <si>
    <t>1005501559-2L</t>
  </si>
  <si>
    <t>1005501559-3L</t>
  </si>
  <si>
    <t>1005501559-4L</t>
  </si>
  <si>
    <t>1005501560-1L</t>
  </si>
  <si>
    <t>1005501560-2L</t>
  </si>
  <si>
    <t>1005501560-3L</t>
  </si>
  <si>
    <t>1005501560-4L</t>
  </si>
  <si>
    <t>1005501560-5L</t>
  </si>
  <si>
    <t>1005501561-1L</t>
  </si>
  <si>
    <t>1005501561-2L</t>
  </si>
  <si>
    <t>1005501562-1L</t>
  </si>
  <si>
    <t>1005501562-2L</t>
  </si>
  <si>
    <t>1005501562-3L</t>
  </si>
  <si>
    <t>1005501562-4L</t>
  </si>
  <si>
    <t>1005501562-5L</t>
  </si>
  <si>
    <t>1005501562-6L</t>
  </si>
  <si>
    <t>1005501562-7L</t>
  </si>
  <si>
    <t>1005501563-1L</t>
  </si>
  <si>
    <t>1005501563-2L</t>
  </si>
  <si>
    <t>1005501565-1L</t>
  </si>
  <si>
    <t>1005501565-2L</t>
  </si>
  <si>
    <t>1005501567-1L</t>
  </si>
  <si>
    <t>1005501567-2L</t>
  </si>
  <si>
    <t>1005501567-3L</t>
  </si>
  <si>
    <t>1005501568-1L</t>
  </si>
  <si>
    <t>1005501568-2L</t>
  </si>
  <si>
    <t>1005501568-3L</t>
  </si>
  <si>
    <t>1005501568-4L</t>
  </si>
  <si>
    <t>1005501569-1L</t>
  </si>
  <si>
    <t>1005501569-2L</t>
  </si>
  <si>
    <t>1005501570-1L</t>
  </si>
  <si>
    <t>1005501570-2L</t>
  </si>
  <si>
    <t>1005501571-1L</t>
  </si>
  <si>
    <t>1005501571-2L</t>
  </si>
  <si>
    <t>1005501576-1L</t>
  </si>
  <si>
    <t>1005501576-2L</t>
  </si>
  <si>
    <t>1005501576-3L</t>
  </si>
  <si>
    <t>1005501577-1L</t>
  </si>
  <si>
    <t>1005501577-2L</t>
  </si>
  <si>
    <t>1005501577-3L</t>
  </si>
  <si>
    <t>1005501577-4L</t>
  </si>
  <si>
    <t>1005501577-5L</t>
  </si>
  <si>
    <t>1005501577-6L</t>
  </si>
  <si>
    <t>1005501577-7L</t>
  </si>
  <si>
    <t>1005501577-8L</t>
  </si>
  <si>
    <t>1005501578-1L</t>
  </si>
  <si>
    <t>1005501578-2L</t>
  </si>
  <si>
    <t>1005501579-1L</t>
  </si>
  <si>
    <t>1005501579-2L</t>
  </si>
  <si>
    <t>1005501579-3L</t>
  </si>
  <si>
    <t>1005501579-4L</t>
  </si>
  <si>
    <t>1005501579-5L</t>
  </si>
  <si>
    <t>1005501579-6L</t>
  </si>
  <si>
    <t>1005501579-7L</t>
  </si>
  <si>
    <t>1005501579-8L</t>
  </si>
  <si>
    <t>1005501580-1L</t>
  </si>
  <si>
    <t>1005501580-2L</t>
  </si>
  <si>
    <t>1005501580-3L</t>
  </si>
  <si>
    <t>1005501580-4L</t>
  </si>
  <si>
    <t>1005501580-5L</t>
  </si>
  <si>
    <t>1005501581L</t>
  </si>
  <si>
    <t>1005501583-1L</t>
  </si>
  <si>
    <t>1005501583-2L</t>
  </si>
  <si>
    <t>1005501584-1L</t>
  </si>
  <si>
    <t>1005501584-2L</t>
  </si>
  <si>
    <t>1005501584-3L</t>
  </si>
  <si>
    <t>1005501584-4L</t>
  </si>
  <si>
    <t>1005501584-5L</t>
  </si>
  <si>
    <t>1005501584-6L</t>
  </si>
  <si>
    <t>1005501584-7L</t>
  </si>
  <si>
    <t>1005501584-8L</t>
  </si>
  <si>
    <t>1005501585-1L</t>
  </si>
  <si>
    <t>1005501585-2L</t>
  </si>
  <si>
    <t>1005501586-1L</t>
  </si>
  <si>
    <t>1005501586-2L</t>
  </si>
  <si>
    <t>1005501586-3L</t>
  </si>
  <si>
    <t>1005501587-1L</t>
  </si>
  <si>
    <t>1005501587-2L</t>
  </si>
  <si>
    <t>1005501587-3L</t>
  </si>
  <si>
    <t>1005501588-1L</t>
  </si>
  <si>
    <t>1005501588-2L</t>
  </si>
  <si>
    <t>1005501590-2L</t>
  </si>
  <si>
    <t>1005501590-3L</t>
  </si>
  <si>
    <t>1005501590-4L</t>
  </si>
  <si>
    <t>1005501591-1L</t>
  </si>
  <si>
    <t>1005501591-2L</t>
  </si>
  <si>
    <t>1005501591-3L</t>
  </si>
  <si>
    <t>1005501591-4L</t>
  </si>
  <si>
    <t>1005501591-5L</t>
  </si>
  <si>
    <t>1005501592-1L</t>
  </si>
  <si>
    <t>1005501592-2L</t>
  </si>
  <si>
    <t>1005501592-3L</t>
  </si>
  <si>
    <t>1005501594-1L</t>
  </si>
  <si>
    <t>1005501594-2L</t>
  </si>
  <si>
    <t>1005501594-3L</t>
  </si>
  <si>
    <t>1005501594-4L</t>
  </si>
  <si>
    <t>1005501594-5L</t>
  </si>
  <si>
    <t>1005501595-1L</t>
  </si>
  <si>
    <t>1005501595-2L</t>
  </si>
  <si>
    <t>1005501595-3L</t>
  </si>
  <si>
    <t>1005501595-4L</t>
  </si>
  <si>
    <t>1005501598-1L</t>
  </si>
  <si>
    <t>1005501598-2L</t>
  </si>
  <si>
    <t>1005501598-3L</t>
  </si>
  <si>
    <t>1005501598-4L</t>
  </si>
  <si>
    <t>1005501598-5L</t>
  </si>
  <si>
    <t>1005501600-1L</t>
  </si>
  <si>
    <t>1005501600-2L</t>
  </si>
  <si>
    <t>1005501600-3L</t>
  </si>
  <si>
    <t>1005501600-4L</t>
  </si>
  <si>
    <t>1005501600-5L</t>
  </si>
  <si>
    <t>1005501600-6L</t>
  </si>
  <si>
    <t>1005501600-7L</t>
  </si>
  <si>
    <t>1005501603-1L</t>
  </si>
  <si>
    <t>1005501603-2L</t>
  </si>
  <si>
    <t>1005501603-3L</t>
  </si>
  <si>
    <t>1005501603-4L</t>
  </si>
  <si>
    <t>1005501607-1L</t>
  </si>
  <si>
    <t>1005501607-2L</t>
  </si>
  <si>
    <t>1005501607-3L</t>
  </si>
  <si>
    <t>1005501608L</t>
  </si>
  <si>
    <t>1005501609-1L</t>
  </si>
  <si>
    <t>1005501609-2L</t>
  </si>
  <si>
    <t>1005501609-3L</t>
  </si>
  <si>
    <t>1005501609-4L</t>
  </si>
  <si>
    <t>1005501612L</t>
  </si>
  <si>
    <t>1005501613L</t>
  </si>
  <si>
    <t>1005501615-1L</t>
  </si>
  <si>
    <t>1005501615-2L</t>
  </si>
  <si>
    <t>1005501615-3L</t>
  </si>
  <si>
    <t>1005501615-4L</t>
  </si>
  <si>
    <t>1005501615-5L</t>
  </si>
  <si>
    <t>1005501615-6L</t>
  </si>
  <si>
    <t>1005501616-1L</t>
  </si>
  <si>
    <t>1005501616-2L</t>
  </si>
  <si>
    <t>1005501616-3L</t>
  </si>
  <si>
    <t>1005501616-4L</t>
  </si>
  <si>
    <t>1005501616-5L</t>
  </si>
  <si>
    <t>1005501616-6L</t>
  </si>
  <si>
    <t>1005501617L</t>
  </si>
  <si>
    <t>1005501618-10L</t>
  </si>
  <si>
    <t>1005501618-11L</t>
  </si>
  <si>
    <t>1005501618-12L</t>
  </si>
  <si>
    <t>1005501618-13L</t>
  </si>
  <si>
    <t>1005501618-14L</t>
  </si>
  <si>
    <t>1005501618-15L</t>
  </si>
  <si>
    <t>1005501618-16L</t>
  </si>
  <si>
    <t>1005501618-1L</t>
  </si>
  <si>
    <t>1005501618-2L</t>
  </si>
  <si>
    <t>1005501618-3L</t>
  </si>
  <si>
    <t>1005501618-4L</t>
  </si>
  <si>
    <t>1005501618-5L</t>
  </si>
  <si>
    <t>1005501618-6L</t>
  </si>
  <si>
    <t>1005501618-7L</t>
  </si>
  <si>
    <t>1005501618-8L</t>
  </si>
  <si>
    <t>1005501618-9L</t>
  </si>
  <si>
    <t>1005501620-1L</t>
  </si>
  <si>
    <t>1005501620-2L</t>
  </si>
  <si>
    <t>1005501620-3L</t>
  </si>
  <si>
    <t>1005501620-4L</t>
  </si>
  <si>
    <t>1005501620-5L</t>
  </si>
  <si>
    <t>1005501621L</t>
  </si>
  <si>
    <t>1005501622L</t>
  </si>
  <si>
    <t>1005501623-10L</t>
  </si>
  <si>
    <t>1005501623-11L</t>
  </si>
  <si>
    <t>1005501623-12L</t>
  </si>
  <si>
    <t>1005501623-13L</t>
  </si>
  <si>
    <t>1005501623-14L</t>
  </si>
  <si>
    <t>1005501623-15L</t>
  </si>
  <si>
    <t>1005501623-16L</t>
  </si>
  <si>
    <t>1005501623-17L</t>
  </si>
  <si>
    <t>1005501623-18L</t>
  </si>
  <si>
    <t>1005501623-19L</t>
  </si>
  <si>
    <t>1005501623-1L</t>
  </si>
  <si>
    <t>1005501623-20L</t>
  </si>
  <si>
    <t>1005501623-21L</t>
  </si>
  <si>
    <t>1005501623-22L</t>
  </si>
  <si>
    <t>1005501623-23L</t>
  </si>
  <si>
    <t>1005501623-24L</t>
  </si>
  <si>
    <t>1005501623-25L</t>
  </si>
  <si>
    <t>1005501623-26L</t>
  </si>
  <si>
    <t>1005501623-27L</t>
  </si>
  <si>
    <t>1005501623-28L</t>
  </si>
  <si>
    <t>1005501623-29L</t>
  </si>
  <si>
    <t>1005501623-2L</t>
  </si>
  <si>
    <t>1005501623-30L</t>
  </si>
  <si>
    <t>1005501623-31L</t>
  </si>
  <si>
    <t>1005501623-32L</t>
  </si>
  <si>
    <t>1005501623-33L</t>
  </si>
  <si>
    <t>1005501623-34L</t>
  </si>
  <si>
    <t>1005501623-35L</t>
  </si>
  <si>
    <t>1005501623-36L</t>
  </si>
  <si>
    <t>1005501623-3L</t>
  </si>
  <si>
    <t>1005501623-4L</t>
  </si>
  <si>
    <t>1005501623-5L</t>
  </si>
  <si>
    <t>1005501623-6L</t>
  </si>
  <si>
    <t>1005501623-7L</t>
  </si>
  <si>
    <t>1005501623-8L</t>
  </si>
  <si>
    <t>1005501623-9L</t>
  </si>
  <si>
    <t>1005501624-1L</t>
  </si>
  <si>
    <t>1005501624-2L</t>
  </si>
  <si>
    <t>1005501627-1L</t>
  </si>
  <si>
    <t>1005501627-2L</t>
  </si>
  <si>
    <t>1005501627-3L</t>
  </si>
  <si>
    <t>1005501628-1L</t>
  </si>
  <si>
    <t>1005501628-2L</t>
  </si>
  <si>
    <t>1005501628-3L</t>
  </si>
  <si>
    <t>1005501629-1L</t>
  </si>
  <si>
    <t>1005501629-2L</t>
  </si>
  <si>
    <t>1005501630-10L</t>
  </si>
  <si>
    <t>1005501630-11L</t>
  </si>
  <si>
    <t>1005501630-1L</t>
  </si>
  <si>
    <t>1005501630-2L</t>
  </si>
  <si>
    <t>1005501630-3L</t>
  </si>
  <si>
    <t>1005501630-4L</t>
  </si>
  <si>
    <t>1005501630-5L</t>
  </si>
  <si>
    <t>1005501630-6L</t>
  </si>
  <si>
    <t>1005501630-7L</t>
  </si>
  <si>
    <t>1005501630-8L</t>
  </si>
  <si>
    <t>1005501630-9L</t>
  </si>
  <si>
    <t>1005501631-2L</t>
  </si>
  <si>
    <t>1005501631-3L</t>
  </si>
  <si>
    <t>1005501631-4L</t>
  </si>
  <si>
    <t>1005501631-5L</t>
  </si>
  <si>
    <t>1005501634-1L</t>
  </si>
  <si>
    <t>1005501634-2L</t>
  </si>
  <si>
    <t>1005501634-3L</t>
  </si>
  <si>
    <t>1005501635-1L</t>
  </si>
  <si>
    <t>1005501635-2L</t>
  </si>
  <si>
    <t>1005501636-1L</t>
  </si>
  <si>
    <t>1005501636-2L</t>
  </si>
  <si>
    <t>1005501636-3L</t>
  </si>
  <si>
    <t>1005501636-4L</t>
  </si>
  <si>
    <t>1005501638-1L</t>
  </si>
  <si>
    <t>1005501638-2L</t>
  </si>
  <si>
    <t>1005501638-4L</t>
  </si>
  <si>
    <t>1005501638-5L</t>
  </si>
  <si>
    <t>1005501638-6L</t>
  </si>
  <si>
    <t>1005501638-7L</t>
  </si>
  <si>
    <t>1005501638-8L</t>
  </si>
  <si>
    <t>1005501638-9L</t>
  </si>
  <si>
    <t>1005501640L</t>
  </si>
  <si>
    <t>1005501642-1L</t>
  </si>
  <si>
    <t>1005501642-2L</t>
  </si>
  <si>
    <t>1005501642-3L</t>
  </si>
  <si>
    <t>1005501642-4L</t>
  </si>
  <si>
    <t>1005501643-1L</t>
  </si>
  <si>
    <t>1005501643-2L</t>
  </si>
  <si>
    <t>1005501643-3L</t>
  </si>
  <si>
    <t>1005501643-4L</t>
  </si>
  <si>
    <t>1005501644-1L</t>
  </si>
  <si>
    <t>1005501644-2L</t>
  </si>
  <si>
    <t>1005501645-10L</t>
  </si>
  <si>
    <t>1005501645-11L</t>
  </si>
  <si>
    <t>1005501645-12L</t>
  </si>
  <si>
    <t>1005501645-13L</t>
  </si>
  <si>
    <t>1005501645-14L</t>
  </si>
  <si>
    <t>1005501645-15L</t>
  </si>
  <si>
    <t>1005501645-16L</t>
  </si>
  <si>
    <t>1005501645-17L</t>
  </si>
  <si>
    <t>1005501645-18L</t>
  </si>
  <si>
    <t>1005501645-19L</t>
  </si>
  <si>
    <t>1005501645-1L</t>
  </si>
  <si>
    <t>1005501645-20L</t>
  </si>
  <si>
    <t>1005501645-2L</t>
  </si>
  <si>
    <t>1005501645-3L</t>
  </si>
  <si>
    <t>1005501645-4L</t>
  </si>
  <si>
    <t>1005501645-5L</t>
  </si>
  <si>
    <t>1005501645-6L</t>
  </si>
  <si>
    <t>1005501645-7L</t>
  </si>
  <si>
    <t>1005501645-8L</t>
  </si>
  <si>
    <t>1005501645-9L</t>
  </si>
  <si>
    <t>1005501648-1L</t>
  </si>
  <si>
    <t>1005501648-2L</t>
  </si>
  <si>
    <t>1005501648-3L</t>
  </si>
  <si>
    <t>1005501648-4L</t>
  </si>
  <si>
    <t>1005501648-5L</t>
  </si>
  <si>
    <t>1005501648-6L</t>
  </si>
  <si>
    <t>1005501648-7L</t>
  </si>
  <si>
    <t>1005501649-1L</t>
  </si>
  <si>
    <t>1005501649-2L</t>
  </si>
  <si>
    <t>1005501649-3L</t>
  </si>
  <si>
    <t>1005501649-4L</t>
  </si>
  <si>
    <t>1005501649-5L</t>
  </si>
  <si>
    <t>1005501649-6L</t>
  </si>
  <si>
    <t>1005501649-7L</t>
  </si>
  <si>
    <t>1005501649-8L</t>
  </si>
  <si>
    <t>1005501649-9L</t>
  </si>
  <si>
    <t>1005501650-1L</t>
  </si>
  <si>
    <t>1005501650-2L</t>
  </si>
  <si>
    <t>1005501650-3L</t>
  </si>
  <si>
    <t>1005501651-1L</t>
  </si>
  <si>
    <t>1005501651-2L</t>
  </si>
  <si>
    <t>1005501651-3L</t>
  </si>
  <si>
    <t>1005501653-1L</t>
  </si>
  <si>
    <t>1005501653-2L</t>
  </si>
  <si>
    <t>1005501654-1L</t>
  </si>
  <si>
    <t>1005501654-2L</t>
  </si>
  <si>
    <t>1005501654-3L</t>
  </si>
  <si>
    <t>1005501659-1L</t>
  </si>
  <si>
    <t>1005501659-2L</t>
  </si>
  <si>
    <t>1005501659-3L</t>
  </si>
  <si>
    <t>1005501659-4L</t>
  </si>
  <si>
    <t>1005501660-10L</t>
  </si>
  <si>
    <t>1005501660-11L</t>
  </si>
  <si>
    <t>1005501660-12L</t>
  </si>
  <si>
    <t>1005501660-13L</t>
  </si>
  <si>
    <t>1005501660-14L</t>
  </si>
  <si>
    <t>1005501660-15L</t>
  </si>
  <si>
    <t>1005501660-1L</t>
  </si>
  <si>
    <t>1005501660-2L</t>
  </si>
  <si>
    <t>1005501660-3L</t>
  </si>
  <si>
    <t>1005501660-4L</t>
  </si>
  <si>
    <t>1005501660-5L</t>
  </si>
  <si>
    <t>1005501660-6L</t>
  </si>
  <si>
    <t>1005501660-7L</t>
  </si>
  <si>
    <t>1005501660-8L</t>
  </si>
  <si>
    <t>1005501660-9L</t>
  </si>
  <si>
    <t>1005501663-10L</t>
  </si>
  <si>
    <t>1005501663-11L</t>
  </si>
  <si>
    <t>1005501663-12L</t>
  </si>
  <si>
    <t>1005501663-1L</t>
  </si>
  <si>
    <t>1005501663-2L</t>
  </si>
  <si>
    <t>1005501663-3L</t>
  </si>
  <si>
    <t>1005501663-4L</t>
  </si>
  <si>
    <t>1005501663-5L</t>
  </si>
  <si>
    <t>1005501663-6L</t>
  </si>
  <si>
    <t>1005501663-7L</t>
  </si>
  <si>
    <t>1005501663-8L</t>
  </si>
  <si>
    <t>1005501663-9L</t>
  </si>
  <si>
    <t>1005501666-1L</t>
  </si>
  <si>
    <t>1005501666-2L</t>
  </si>
  <si>
    <t>1005501667-1L</t>
  </si>
  <si>
    <t>1005501667-2L</t>
  </si>
  <si>
    <t>1005501667-3L</t>
  </si>
  <si>
    <t>1005501667-4L</t>
  </si>
  <si>
    <t>1005501667-5L</t>
  </si>
  <si>
    <t>1005501667-6L</t>
  </si>
  <si>
    <t>1005501669-1L</t>
  </si>
  <si>
    <t>1005501669-2L</t>
  </si>
  <si>
    <t>1005501669-3L</t>
  </si>
  <si>
    <t>1005501669-4L</t>
  </si>
  <si>
    <t>1005501671-1L</t>
  </si>
  <si>
    <t>1005501671-2L</t>
  </si>
  <si>
    <t>1005501672-1L</t>
  </si>
  <si>
    <t>1005501672-2L</t>
  </si>
  <si>
    <t>1005501673-1L</t>
  </si>
  <si>
    <t>1005501673-2L</t>
  </si>
  <si>
    <t>1005501673-3L</t>
  </si>
  <si>
    <t>1005501673-4L</t>
  </si>
  <si>
    <t>1005501673-5L</t>
  </si>
  <si>
    <t>1005501673-6L</t>
  </si>
  <si>
    <t>1005501673-7L</t>
  </si>
  <si>
    <t>1005501674-10L</t>
  </si>
  <si>
    <t>1005501674-11L</t>
  </si>
  <si>
    <t>1005501674-12L</t>
  </si>
  <si>
    <t>1005501674-13L</t>
  </si>
  <si>
    <t>1005501674-14L</t>
  </si>
  <si>
    <t>1005501674-15L</t>
  </si>
  <si>
    <t>1005501674-16L</t>
  </si>
  <si>
    <t>1005501674-17L</t>
  </si>
  <si>
    <t>1005501674-18L</t>
  </si>
  <si>
    <t>1005501674-19L</t>
  </si>
  <si>
    <t>1005501674-1L</t>
  </si>
  <si>
    <t>1005501674-20L</t>
  </si>
  <si>
    <t>1005501674-2L</t>
  </si>
  <si>
    <t>1005501674-3L</t>
  </si>
  <si>
    <t>1005501674-4L</t>
  </si>
  <si>
    <t>1005501674-5L</t>
  </si>
  <si>
    <t>1005501674-6L</t>
  </si>
  <si>
    <t>1005501674-7L</t>
  </si>
  <si>
    <t>1005501674-8L</t>
  </si>
  <si>
    <t>1005501674-9L</t>
  </si>
  <si>
    <t>1005501677-1L</t>
  </si>
  <si>
    <t>1005501677-2L</t>
  </si>
  <si>
    <t>1005501677-3L</t>
  </si>
  <si>
    <t>1005501677-4L</t>
  </si>
  <si>
    <t>1005501677-5L</t>
  </si>
  <si>
    <t>1005501677-6L</t>
  </si>
  <si>
    <t>1005501677-7L</t>
  </si>
  <si>
    <t>1005501677-8L</t>
  </si>
  <si>
    <t>1005501677-9L</t>
  </si>
  <si>
    <t>1005501678-2L</t>
  </si>
  <si>
    <t>1005501678-3L</t>
  </si>
  <si>
    <t>1005501679-1L</t>
  </si>
  <si>
    <t>1005501679-2L</t>
  </si>
  <si>
    <t>1005501679-3L</t>
  </si>
  <si>
    <t>1005501679-4L</t>
  </si>
  <si>
    <t>1005501679-5L</t>
  </si>
  <si>
    <t>1005501679-6L</t>
  </si>
  <si>
    <t>1005501679-7L</t>
  </si>
  <si>
    <t>1005501682-1L</t>
  </si>
  <si>
    <t>1005501682-2L</t>
  </si>
  <si>
    <t>1005501683-1L</t>
  </si>
  <si>
    <t>1005501683-2L</t>
  </si>
  <si>
    <t>1005501684-1L</t>
  </si>
  <si>
    <t>1005501684-2L</t>
  </si>
  <si>
    <t>1005501688-1L</t>
  </si>
  <si>
    <t>1005501688-2L</t>
  </si>
  <si>
    <t>1005501688-3L</t>
  </si>
  <si>
    <t>1005501688-4L</t>
  </si>
  <si>
    <t>1005501689-1L</t>
  </si>
  <si>
    <t>1005501689-2L</t>
  </si>
  <si>
    <t>1005501689-3L</t>
  </si>
  <si>
    <t>1005501689-4L</t>
  </si>
  <si>
    <t>1005501689-5L</t>
  </si>
  <si>
    <t>1005501690-1L</t>
  </si>
  <si>
    <t>1005501690-2L</t>
  </si>
  <si>
    <t>1005501692-1L</t>
  </si>
  <si>
    <t>1005501692-2L</t>
  </si>
  <si>
    <t>1005501692-3L</t>
  </si>
  <si>
    <t>1005501692-4L</t>
  </si>
  <si>
    <t>1005501693-1L</t>
  </si>
  <si>
    <t>1005501693-2L</t>
  </si>
  <si>
    <t>1005501693-3L</t>
  </si>
  <si>
    <t>1005501694-1L</t>
  </si>
  <si>
    <t>1005501694-2L</t>
  </si>
  <si>
    <t>1005501694-3L</t>
  </si>
  <si>
    <t>1005501694-4L</t>
  </si>
  <si>
    <t>1005501694-5L</t>
  </si>
  <si>
    <t>1005501694-6L</t>
  </si>
  <si>
    <t>1005501694-7L</t>
  </si>
  <si>
    <t>1005501696-1L</t>
  </si>
  <si>
    <t>1005501696-2L</t>
  </si>
  <si>
    <t>1005501697-1L</t>
  </si>
  <si>
    <t>1005501697-2L</t>
  </si>
  <si>
    <t>1005501697-3L</t>
  </si>
  <si>
    <t>1005501697-4L</t>
  </si>
  <si>
    <t>1005501697-5L</t>
  </si>
  <si>
    <t>1005501697-6L</t>
  </si>
  <si>
    <t>1005501697-7L</t>
  </si>
  <si>
    <t>1005501698-1L</t>
  </si>
  <si>
    <t>1005501698-2L</t>
  </si>
  <si>
    <t>1005501698-3L</t>
  </si>
  <si>
    <t>1005501699-1L</t>
  </si>
  <si>
    <t>1005501699-2L</t>
  </si>
  <si>
    <t>1005501700-1L</t>
  </si>
  <si>
    <t>1005501700-2L</t>
  </si>
  <si>
    <t>1005501700-3L</t>
  </si>
  <si>
    <t>1005501701-10L</t>
  </si>
  <si>
    <t>1005501701-11L</t>
  </si>
  <si>
    <t>1005501701-12L</t>
  </si>
  <si>
    <t>1005501701-13L</t>
  </si>
  <si>
    <t>1005501701-2L</t>
  </si>
  <si>
    <t>1005501701-3L</t>
  </si>
  <si>
    <t>1005501701-4L</t>
  </si>
  <si>
    <t>1005501701-5L</t>
  </si>
  <si>
    <t>1005501701-6L</t>
  </si>
  <si>
    <t>1005501701-7L</t>
  </si>
  <si>
    <t>1005501701-8L</t>
  </si>
  <si>
    <t>1005501701-9L</t>
  </si>
  <si>
    <t>1005501702-1L</t>
  </si>
  <si>
    <t>1005501702-2L</t>
  </si>
  <si>
    <t>1005501702-3L</t>
  </si>
  <si>
    <t>1005501703-1L</t>
  </si>
  <si>
    <t>1005501703-2L</t>
  </si>
  <si>
    <t>1005501704-1L</t>
  </si>
  <si>
    <t>1005501704-2L</t>
  </si>
  <si>
    <t>1005501704-3L</t>
  </si>
  <si>
    <t>1005501705-1L</t>
  </si>
  <si>
    <t>1005501705-2L</t>
  </si>
  <si>
    <t>1005501705-3L</t>
  </si>
  <si>
    <t>1005501706-1L</t>
  </si>
  <si>
    <t>1005501706-2L</t>
  </si>
  <si>
    <t>1005501707-1L</t>
  </si>
  <si>
    <t>1005501707-2L</t>
  </si>
  <si>
    <t>1005501708-1L</t>
  </si>
  <si>
    <t>1005501708-2L</t>
  </si>
  <si>
    <t>1005501709-10L</t>
  </si>
  <si>
    <t>1005501709-1L</t>
  </si>
  <si>
    <t>1005501709-2L</t>
  </si>
  <si>
    <t>1005501709-3L</t>
  </si>
  <si>
    <t>1005501709-4L</t>
  </si>
  <si>
    <t>1005501709-5L</t>
  </si>
  <si>
    <t>1005501709-6L</t>
  </si>
  <si>
    <t>1005501709-7L</t>
  </si>
  <si>
    <t>1005501709-8L</t>
  </si>
  <si>
    <t>1005501709-9L</t>
  </si>
  <si>
    <t>1005501710-1L</t>
  </si>
  <si>
    <t>1005501710-2L</t>
  </si>
  <si>
    <t>1005501710-3L</t>
  </si>
  <si>
    <t>1005501710-4L</t>
  </si>
  <si>
    <t>1005501710-5L</t>
  </si>
  <si>
    <t>1005501710-6L</t>
  </si>
  <si>
    <t>1005501710-7L</t>
  </si>
  <si>
    <t>1005501710-8L</t>
  </si>
  <si>
    <t>1005501711-1L</t>
  </si>
  <si>
    <t>1005501711-2L</t>
  </si>
  <si>
    <t>1005501712-1L</t>
  </si>
  <si>
    <t>1005501712-2L</t>
  </si>
  <si>
    <t>1005501712-3L</t>
  </si>
  <si>
    <t>1005501714-1L</t>
  </si>
  <si>
    <t>1005501714-2L</t>
  </si>
  <si>
    <t>1005501714-3L</t>
  </si>
  <si>
    <t>1005501714-4L</t>
  </si>
  <si>
    <t>1005501714-5L</t>
  </si>
  <si>
    <t>1005501714-6L</t>
  </si>
  <si>
    <t>1005501714-7L</t>
  </si>
  <si>
    <t>1005501714-8L</t>
  </si>
  <si>
    <t>1005501714-9L</t>
  </si>
  <si>
    <t>1005501715-1L</t>
  </si>
  <si>
    <t>1005501715-2L</t>
  </si>
  <si>
    <t>1005501715-3L</t>
  </si>
  <si>
    <t>1005501716-1L</t>
  </si>
  <si>
    <t>1005501716-2L</t>
  </si>
  <si>
    <t>1005501717-1L</t>
  </si>
  <si>
    <t>1005501717-2L</t>
  </si>
  <si>
    <t>1005501717-3L</t>
  </si>
  <si>
    <t>1005501718-10L</t>
  </si>
  <si>
    <t>1005501718-1L</t>
  </si>
  <si>
    <t>1005501718-2L</t>
  </si>
  <si>
    <t>1005501718-3L</t>
  </si>
  <si>
    <t>1005501718-4L</t>
  </si>
  <si>
    <t>1005501718-5L</t>
  </si>
  <si>
    <t>1005501718-6L</t>
  </si>
  <si>
    <t>1005501718-7L</t>
  </si>
  <si>
    <t>1005501718-8L</t>
  </si>
  <si>
    <t>1005501718-9L</t>
  </si>
  <si>
    <t>1005501719-1L</t>
  </si>
  <si>
    <t>1005501719-2L</t>
  </si>
  <si>
    <t>1005501719-3L</t>
  </si>
  <si>
    <t>1005501719-4L</t>
  </si>
  <si>
    <t>1005501720-1L</t>
  </si>
  <si>
    <t>1005501720-2L</t>
  </si>
  <si>
    <t>1005501720-3L</t>
  </si>
  <si>
    <t>1005501720-4L</t>
  </si>
  <si>
    <t>1005501721-1L</t>
  </si>
  <si>
    <t>1005501721-2L</t>
  </si>
  <si>
    <t>1005501722-1L</t>
  </si>
  <si>
    <t>1005501722-2L</t>
  </si>
  <si>
    <t>1005501722-3L</t>
  </si>
  <si>
    <t>1005501723-1L</t>
  </si>
  <si>
    <t>1005501723-2L</t>
  </si>
  <si>
    <t>1005501724-1L</t>
  </si>
  <si>
    <t>1005501724-2L</t>
  </si>
  <si>
    <t>1005501725-10L</t>
  </si>
  <si>
    <t>1005501725-11L</t>
  </si>
  <si>
    <t>1005501725-12L</t>
  </si>
  <si>
    <t>1005501725-1L</t>
  </si>
  <si>
    <t>1005501725-2L</t>
  </si>
  <si>
    <t>1005501725-3L</t>
  </si>
  <si>
    <t>1005501725-4L</t>
  </si>
  <si>
    <t>1005501725-5L</t>
  </si>
  <si>
    <t>1005501725-6L</t>
  </si>
  <si>
    <t>1005501725-7L</t>
  </si>
  <si>
    <t>1005501725-8L</t>
  </si>
  <si>
    <t>1005501725-9L</t>
  </si>
  <si>
    <t>1005501726-1L</t>
  </si>
  <si>
    <t>1005501726-2L</t>
  </si>
  <si>
    <t>1005501726-3L</t>
  </si>
  <si>
    <t>1005501726-4L</t>
  </si>
  <si>
    <t>1005501726-5L</t>
  </si>
  <si>
    <t>1005501726-6L</t>
  </si>
  <si>
    <t>1005501731-1L</t>
  </si>
  <si>
    <t>1005501731-2L</t>
  </si>
  <si>
    <t>1005501731-3L</t>
  </si>
  <si>
    <t>1005501732-1L</t>
  </si>
  <si>
    <t>1005501732-2L</t>
  </si>
  <si>
    <t>1005501732-3L</t>
  </si>
  <si>
    <t>1005501734-1L</t>
  </si>
  <si>
    <t>1005501734-2L</t>
  </si>
  <si>
    <t>1005501734-3L</t>
  </si>
  <si>
    <t>1005501734-4L</t>
  </si>
  <si>
    <t>1005501736-1L</t>
  </si>
  <si>
    <t>1005501736-2L</t>
  </si>
  <si>
    <t>1005501740-1L</t>
  </si>
  <si>
    <t>1005501740-2L</t>
  </si>
  <si>
    <t>1005501741-1L</t>
  </si>
  <si>
    <t>1005501741-2L</t>
  </si>
  <si>
    <t>1005501741-3L</t>
  </si>
  <si>
    <t>1005501742-1L</t>
  </si>
  <si>
    <t>1005501742-2L</t>
  </si>
  <si>
    <t>1005501742-3L</t>
  </si>
  <si>
    <t>1005501743-1L</t>
  </si>
  <si>
    <t>1005501743-2L</t>
  </si>
  <si>
    <t>1005501743-3L</t>
  </si>
  <si>
    <t>1005501743-5L</t>
  </si>
  <si>
    <t>1005501743-6L</t>
  </si>
  <si>
    <t>1005501743-7L</t>
  </si>
  <si>
    <t>1005501746-1L</t>
  </si>
  <si>
    <t>1005501746-2L</t>
  </si>
  <si>
    <t>1005501747-1L</t>
  </si>
  <si>
    <t>1005501747-2L</t>
  </si>
  <si>
    <t>1005501748-1L</t>
  </si>
  <si>
    <t>1005501748-2L</t>
  </si>
  <si>
    <t>1005501748-3L</t>
  </si>
  <si>
    <t>1005501748-4L</t>
  </si>
  <si>
    <t>1005501748-5L</t>
  </si>
  <si>
    <t>1005501748-6L</t>
  </si>
  <si>
    <t>1005501748-7L</t>
  </si>
  <si>
    <t>1005501749-1L</t>
  </si>
  <si>
    <t>1005501749-2L</t>
  </si>
  <si>
    <t>1005501749-3L</t>
  </si>
  <si>
    <t>1005501751-1L</t>
  </si>
  <si>
    <t>1005501751-2L</t>
  </si>
  <si>
    <t>1005501752-1L</t>
  </si>
  <si>
    <t>1005501752-2L</t>
  </si>
  <si>
    <t>1005501752-3L</t>
  </si>
  <si>
    <t>1005501754-1L</t>
  </si>
  <si>
    <t>1005501754-2L</t>
  </si>
  <si>
    <t>1005501754-3L</t>
  </si>
  <si>
    <t>1005501754-4L</t>
  </si>
  <si>
    <t>1005501755-1L</t>
  </si>
  <si>
    <t>1005501755-2L</t>
  </si>
  <si>
    <t>1005501755-3L</t>
  </si>
  <si>
    <t>1005501755-4L</t>
  </si>
  <si>
    <t>1005501755-5L</t>
  </si>
  <si>
    <t>1005501755-6L</t>
  </si>
  <si>
    <t>1005501756-1L</t>
  </si>
  <si>
    <t>1005501756-2L</t>
  </si>
  <si>
    <t>1005501759L</t>
  </si>
  <si>
    <t>1005501760-1L</t>
  </si>
  <si>
    <t>1005501760-2L</t>
  </si>
  <si>
    <t>1005501760-3L</t>
  </si>
  <si>
    <t>1005501760-4L</t>
  </si>
  <si>
    <t>1005501760-5L</t>
  </si>
  <si>
    <t>1005501760-6L</t>
  </si>
  <si>
    <t>1005501760-7L</t>
  </si>
  <si>
    <t>1005501760-8L</t>
  </si>
  <si>
    <t>1005501760-9L</t>
  </si>
  <si>
    <t>1005501762-10L</t>
  </si>
  <si>
    <t>1005501762-11L</t>
  </si>
  <si>
    <t>1005501762-1L</t>
  </si>
  <si>
    <t>1005501762-2L</t>
  </si>
  <si>
    <t>1005501762-3L</t>
  </si>
  <si>
    <t>1005501762-4L</t>
  </si>
  <si>
    <t>1005501762-5L</t>
  </si>
  <si>
    <t>1005501762-6L</t>
  </si>
  <si>
    <t>1005501762-7L</t>
  </si>
  <si>
    <t>1005501762-8L</t>
  </si>
  <si>
    <t>1005501762-9L</t>
  </si>
  <si>
    <t>1005501763L</t>
  </si>
  <si>
    <t>1005501764-10L</t>
  </si>
  <si>
    <t>1005501764-11L</t>
  </si>
  <si>
    <t>1005501764-1L</t>
  </si>
  <si>
    <t>1005501764-2L</t>
  </si>
  <si>
    <t>1005501764-3L</t>
  </si>
  <si>
    <t>1005501764-4L</t>
  </si>
  <si>
    <t>1005501764-5L</t>
  </si>
  <si>
    <t>1005501764-6L</t>
  </si>
  <si>
    <t>1005501764-7L</t>
  </si>
  <si>
    <t>1005501764-8L</t>
  </si>
  <si>
    <t>1005501764-9L</t>
  </si>
  <si>
    <t>1005501766-1L</t>
  </si>
  <si>
    <t>1005501766-2L</t>
  </si>
  <si>
    <t>1005501767-1L</t>
  </si>
  <si>
    <t>1005501767-2L</t>
  </si>
  <si>
    <t>1005501767-4L</t>
  </si>
  <si>
    <t>1005501767-5L</t>
  </si>
  <si>
    <t>1005501767-6L</t>
  </si>
  <si>
    <t>1005501769-1L</t>
  </si>
  <si>
    <t>1005501769-2L</t>
  </si>
  <si>
    <t>1005501769-3L</t>
  </si>
  <si>
    <t>1005501770-2L</t>
  </si>
  <si>
    <t>1005501773-1L</t>
  </si>
  <si>
    <t>1005501773-2L</t>
  </si>
  <si>
    <t>1005501773-3L</t>
  </si>
  <si>
    <t>1005501773-4L</t>
  </si>
  <si>
    <t>1005501774-1L</t>
  </si>
  <si>
    <t>1005501774-2L</t>
  </si>
  <si>
    <t>1005501775-1L</t>
  </si>
  <si>
    <t>1005501775-2L</t>
  </si>
  <si>
    <t>1005501776-1L</t>
  </si>
  <si>
    <t>1005501776-2L</t>
  </si>
  <si>
    <t>1005501776-3L</t>
  </si>
  <si>
    <t>1005501777-1L</t>
  </si>
  <si>
    <t>1005501777-2L</t>
  </si>
  <si>
    <t>1005501777-3L</t>
  </si>
  <si>
    <t>1005501777-4L</t>
  </si>
  <si>
    <t>1005501778-1L</t>
  </si>
  <si>
    <t>1005501778-2L</t>
  </si>
  <si>
    <t>1005501778-3L</t>
  </si>
  <si>
    <t>1005501778-4L</t>
  </si>
  <si>
    <t>1005501782-1L</t>
  </si>
  <si>
    <t>1005501782-2L</t>
  </si>
  <si>
    <t>1005501788-10L</t>
  </si>
  <si>
    <t>1005501788-1L</t>
  </si>
  <si>
    <t>1005501788-2L</t>
  </si>
  <si>
    <t>1005501788-3L</t>
  </si>
  <si>
    <t>1005501788-4L</t>
  </si>
  <si>
    <t>1005501788-5L</t>
  </si>
  <si>
    <t>1005501788-6L</t>
  </si>
  <si>
    <t>1005501788-7L</t>
  </si>
  <si>
    <t>1005501788-8L</t>
  </si>
  <si>
    <t>1005501788-9L</t>
  </si>
  <si>
    <t>1005501789-1L</t>
  </si>
  <si>
    <t>1005501789-2L</t>
  </si>
  <si>
    <t>1005501789-3L</t>
  </si>
  <si>
    <t>1005501789-4L</t>
  </si>
  <si>
    <t>1005501791-1L</t>
  </si>
  <si>
    <t>1005501791-2L</t>
  </si>
  <si>
    <t>1005501792-1L</t>
  </si>
  <si>
    <t>1005501792-2L</t>
  </si>
  <si>
    <t>1005501793-1L</t>
  </si>
  <si>
    <t>1005501793-2L</t>
  </si>
  <si>
    <t>1005501793-3L</t>
  </si>
  <si>
    <t>1005501793-4L</t>
  </si>
  <si>
    <t>1005501793-5L</t>
  </si>
  <si>
    <t>1005501793-6L</t>
  </si>
  <si>
    <t>1005501793-7L</t>
  </si>
  <si>
    <t>1005501793-8L</t>
  </si>
  <si>
    <t>1005501794-1L</t>
  </si>
  <si>
    <t>1005501794-2L</t>
  </si>
  <si>
    <t>1005501794-3L</t>
  </si>
  <si>
    <t>1005501794-4L</t>
  </si>
  <si>
    <t>1005501794-5L</t>
  </si>
  <si>
    <t>1005501794-6L</t>
  </si>
  <si>
    <t>1005501794-7L</t>
  </si>
  <si>
    <t>1005501794-8L</t>
  </si>
  <si>
    <t>1005501795-1L</t>
  </si>
  <si>
    <t>1005501795-2L</t>
  </si>
  <si>
    <t>1005501795-3L</t>
  </si>
  <si>
    <t>1005501797-1L</t>
  </si>
  <si>
    <t>1005501797-2L</t>
  </si>
  <si>
    <t>1005501797-3L</t>
  </si>
  <si>
    <t>1005501797-4L</t>
  </si>
  <si>
    <t>1005501799-1L</t>
  </si>
  <si>
    <t>1005501799-2L</t>
  </si>
  <si>
    <t>1005501800-2L</t>
  </si>
  <si>
    <t>1005501800-3L</t>
  </si>
  <si>
    <t>1005501800-4L</t>
  </si>
  <si>
    <t>1005501800-5L</t>
  </si>
  <si>
    <t>1005501800-6L</t>
  </si>
  <si>
    <t>1005501800-7L</t>
  </si>
  <si>
    <t>1005501800-8L</t>
  </si>
  <si>
    <t>1005501802L</t>
  </si>
  <si>
    <t>1005501803-1L</t>
  </si>
  <si>
    <t>1005501803-2L</t>
  </si>
  <si>
    <t>1005501804-10L</t>
  </si>
  <si>
    <t>1005501804-11L</t>
  </si>
  <si>
    <t>1005501804-1L</t>
  </si>
  <si>
    <t>1005501804-2L</t>
  </si>
  <si>
    <t>1005501804-3L</t>
  </si>
  <si>
    <t>1005501804-4L</t>
  </si>
  <si>
    <t>1005501804-5L</t>
  </si>
  <si>
    <t>1005501804-6L</t>
  </si>
  <si>
    <t>1005501804-7L</t>
  </si>
  <si>
    <t>1005501804-8L</t>
  </si>
  <si>
    <t>1005501804-9L</t>
  </si>
  <si>
    <t>1005501805-1L</t>
  </si>
  <si>
    <t>1005501805-2L</t>
  </si>
  <si>
    <t>1005501805-3L</t>
  </si>
  <si>
    <t>1005501806-1L</t>
  </si>
  <si>
    <t>1005501806-2L</t>
  </si>
  <si>
    <t>1005501806-3L</t>
  </si>
  <si>
    <t>1005501806-4L</t>
  </si>
  <si>
    <t>1005501806-5L</t>
  </si>
  <si>
    <t>1005501806-6L</t>
  </si>
  <si>
    <t>1005501807-1L</t>
  </si>
  <si>
    <t>1005501807-2L</t>
  </si>
  <si>
    <t>1005501807-3L</t>
  </si>
  <si>
    <t>1005501808L</t>
  </si>
  <si>
    <t>1005501809-1L</t>
  </si>
  <si>
    <t>1005501809-2L</t>
  </si>
  <si>
    <t>1005501810L</t>
  </si>
  <si>
    <t>1005501811L</t>
  </si>
  <si>
    <t>1005501812L</t>
  </si>
  <si>
    <t>1005501813L</t>
  </si>
  <si>
    <t>1005501814L</t>
  </si>
  <si>
    <t>1005501815L</t>
  </si>
  <si>
    <t>1005501816L</t>
  </si>
  <si>
    <t>1005501817L</t>
  </si>
  <si>
    <t>1005501818L</t>
  </si>
  <si>
    <t>1005501819-1L</t>
  </si>
  <si>
    <t>1005501819-2L</t>
  </si>
  <si>
    <t>1005501819-3L</t>
  </si>
  <si>
    <t>1005501820-1L</t>
  </si>
  <si>
    <t>1005501820-2L</t>
  </si>
  <si>
    <t>1005501822-10L</t>
  </si>
  <si>
    <t>1005501822-11L</t>
  </si>
  <si>
    <t>1005501822-12L</t>
  </si>
  <si>
    <t>1005501822-13L</t>
  </si>
  <si>
    <t>1005501822-14L</t>
  </si>
  <si>
    <t>1005501822-15L</t>
  </si>
  <si>
    <t>1005501822-16L</t>
  </si>
  <si>
    <t>1005501822-2L</t>
  </si>
  <si>
    <t>1005501822-3L</t>
  </si>
  <si>
    <t>1005501822-4L</t>
  </si>
  <si>
    <t>1005501822-5L</t>
  </si>
  <si>
    <t>1005501822-6L</t>
  </si>
  <si>
    <t>1005501822-7L</t>
  </si>
  <si>
    <t>1005501822-8L</t>
  </si>
  <si>
    <t>1005501822-9L</t>
  </si>
  <si>
    <t>1005501824-1L</t>
  </si>
  <si>
    <t>1005501824-2L</t>
  </si>
  <si>
    <t>1005501824-3L</t>
  </si>
  <si>
    <t>1005501824-4L</t>
  </si>
  <si>
    <t>1005501826-1L</t>
  </si>
  <si>
    <t>1005501826-2L</t>
  </si>
  <si>
    <t>1005501826-4L</t>
  </si>
  <si>
    <t>1005501827-3L</t>
  </si>
  <si>
    <t>1005501828-1L</t>
  </si>
  <si>
    <t>1005501828-2L</t>
  </si>
  <si>
    <t>1005501828-3L</t>
  </si>
  <si>
    <t>1005501829-1L</t>
  </si>
  <si>
    <t>1005501829-2L</t>
  </si>
  <si>
    <t>1005501830-6L</t>
  </si>
  <si>
    <t>1005501830-7L</t>
  </si>
  <si>
    <t>1005501830-8L</t>
  </si>
  <si>
    <t>1005501831-1L</t>
  </si>
  <si>
    <t>1005501831-2L</t>
  </si>
  <si>
    <t>1005501831-3L</t>
  </si>
  <si>
    <t>1005501831-4L</t>
  </si>
  <si>
    <t>1005501831-5L</t>
  </si>
  <si>
    <t>1005501831-6L</t>
  </si>
  <si>
    <t>1005501831-7L</t>
  </si>
  <si>
    <t>1005501831-8L</t>
  </si>
  <si>
    <t>1005501832-1L</t>
  </si>
  <si>
    <t>1005501832-2L</t>
  </si>
  <si>
    <t>1005501832-3L</t>
  </si>
  <si>
    <t>1005501833-2L</t>
  </si>
  <si>
    <t>1005501833-3L</t>
  </si>
  <si>
    <t>1005501834-1L</t>
  </si>
  <si>
    <t>1005501834-2L</t>
  </si>
  <si>
    <t>1005501834-3L</t>
  </si>
  <si>
    <t>1005501837-1L</t>
  </si>
  <si>
    <t>1005501837-2L</t>
  </si>
  <si>
    <t>1005501838-1L</t>
  </si>
  <si>
    <t>1005501838-2L</t>
  </si>
  <si>
    <t>1005501839-1L</t>
  </si>
  <si>
    <t>1005501839-2L</t>
  </si>
  <si>
    <t>1005501840-2L</t>
  </si>
  <si>
    <t>1005501841-1L</t>
  </si>
  <si>
    <t>1005501841-2L</t>
  </si>
  <si>
    <t>1005501841-3L</t>
  </si>
  <si>
    <t>1005501841-4L</t>
  </si>
  <si>
    <t>1005501841-5L</t>
  </si>
  <si>
    <t>1005501841-6L</t>
  </si>
  <si>
    <t>1005501841-7L</t>
  </si>
  <si>
    <t>1005501842-10L</t>
  </si>
  <si>
    <t>1005501842-11L</t>
  </si>
  <si>
    <t>1005501842-12L</t>
  </si>
  <si>
    <t>1005501842-13L</t>
  </si>
  <si>
    <t>1005501842-14L</t>
  </si>
  <si>
    <t>1005501842-1L</t>
  </si>
  <si>
    <t>1005501842-2L</t>
  </si>
  <si>
    <t>1005501842-3L</t>
  </si>
  <si>
    <t>1005501842-4L</t>
  </si>
  <si>
    <t>1005501842-5L</t>
  </si>
  <si>
    <t>1005501842-7L</t>
  </si>
  <si>
    <t>1005501842-8L</t>
  </si>
  <si>
    <t>1005501842-9L</t>
  </si>
  <si>
    <t>1005501843-1L</t>
  </si>
  <si>
    <t>1005501843-2L</t>
  </si>
  <si>
    <t>1005501843-3L</t>
  </si>
  <si>
    <t>1005501844L</t>
  </si>
  <si>
    <t>1005501850-1L</t>
  </si>
  <si>
    <t>1005501850-2L</t>
  </si>
  <si>
    <t>1005501850-3L</t>
  </si>
  <si>
    <t>1005501851-1L</t>
  </si>
  <si>
    <t>1005501851-2L</t>
  </si>
  <si>
    <t>1005501851-3L</t>
  </si>
  <si>
    <t>1005501853L</t>
  </si>
  <si>
    <t>1005501854L</t>
  </si>
  <si>
    <t>1005501858L</t>
  </si>
  <si>
    <t>1005501860-1L</t>
  </si>
  <si>
    <t>1005501860-2L</t>
  </si>
  <si>
    <t>1005501861-2L</t>
  </si>
  <si>
    <t>1005501862-1L</t>
  </si>
  <si>
    <t>1005501862-2L</t>
  </si>
  <si>
    <t>1005501862-3L</t>
  </si>
  <si>
    <t>1005501862-4L</t>
  </si>
  <si>
    <t>1005501862-5L</t>
  </si>
  <si>
    <t>1005501862-6L</t>
  </si>
  <si>
    <t>1005501862-7L</t>
  </si>
  <si>
    <t>1005501862-8L</t>
  </si>
  <si>
    <t>1005501863-1L</t>
  </si>
  <si>
    <t>1005501863-2L</t>
  </si>
  <si>
    <t>1005501863-3L</t>
  </si>
  <si>
    <t>1005501863-4L</t>
  </si>
  <si>
    <t>1005501863-5L</t>
  </si>
  <si>
    <t>1005501863-6L</t>
  </si>
  <si>
    <t>1005501863-7L</t>
  </si>
  <si>
    <t>1005501864-10L</t>
  </si>
  <si>
    <t>1005501864-1L</t>
  </si>
  <si>
    <t>1005501864-2L</t>
  </si>
  <si>
    <t>1005501864-3L</t>
  </si>
  <si>
    <t>1005501864-4L</t>
  </si>
  <si>
    <t>1005501864-5L</t>
  </si>
  <si>
    <t>1005501864-6L</t>
  </si>
  <si>
    <t>1005501864-7L</t>
  </si>
  <si>
    <t>1005501864-8L</t>
  </si>
  <si>
    <t>1005501864-9L</t>
  </si>
  <si>
    <t>1005501866-1L</t>
  </si>
  <si>
    <t>1005501866-2L</t>
  </si>
  <si>
    <t>1005501866-3L</t>
  </si>
  <si>
    <t>1005501866-4L</t>
  </si>
  <si>
    <t>1005501866-5L</t>
  </si>
  <si>
    <t>1005501867-1L</t>
  </si>
  <si>
    <t>1005501867-2L</t>
  </si>
  <si>
    <t>1005501868-1L</t>
  </si>
  <si>
    <t>1005501868-2L</t>
  </si>
  <si>
    <t>1005501868-3L</t>
  </si>
  <si>
    <t>1005501868-4L</t>
  </si>
  <si>
    <t>1005501868-5L</t>
  </si>
  <si>
    <t>1005501868-6L</t>
  </si>
  <si>
    <t>1005501868-7L</t>
  </si>
  <si>
    <t>1005501869-1L</t>
  </si>
  <si>
    <t>1005501869-2L</t>
  </si>
  <si>
    <t>1005501869-3L</t>
  </si>
  <si>
    <t>1005501869-4L</t>
  </si>
  <si>
    <t>1005501869-5L</t>
  </si>
  <si>
    <t>1005501869-6L</t>
  </si>
  <si>
    <t>1005501869-7L</t>
  </si>
  <si>
    <t>1005501869-8L</t>
  </si>
  <si>
    <t>1005501869-9L</t>
  </si>
  <si>
    <t>1005501870-5L</t>
  </si>
  <si>
    <t>1005501870-6L</t>
  </si>
  <si>
    <t>1005501870-7L</t>
  </si>
  <si>
    <t>1005501870-8L</t>
  </si>
  <si>
    <t>1005501871-1L</t>
  </si>
  <si>
    <t>1005501871-2L</t>
  </si>
  <si>
    <t>1005501871-3L</t>
  </si>
  <si>
    <t>1005501871-4L</t>
  </si>
  <si>
    <t>1005501871-5L</t>
  </si>
  <si>
    <t>1005501871-6L</t>
  </si>
  <si>
    <t>1005501871-7L</t>
  </si>
  <si>
    <t>1005501872-1L</t>
  </si>
  <si>
    <t>1005501872-2L</t>
  </si>
  <si>
    <t>1005501872-3L</t>
  </si>
  <si>
    <t>1005501872-4L</t>
  </si>
  <si>
    <t>1005501872-5L</t>
  </si>
  <si>
    <t>1005501874-10L</t>
  </si>
  <si>
    <t>1005501874-11L</t>
  </si>
  <si>
    <t>1005501874-1L</t>
  </si>
  <si>
    <t>1005501874-2L</t>
  </si>
  <si>
    <t>1005501874-3L</t>
  </si>
  <si>
    <t>1005501874-4L</t>
  </si>
  <si>
    <t>1005501874-5L</t>
  </si>
  <si>
    <t>1005501874-6L</t>
  </si>
  <si>
    <t>1005501874-7L</t>
  </si>
  <si>
    <t>1005501874-8L</t>
  </si>
  <si>
    <t>1005501874-9L</t>
  </si>
  <si>
    <t>1005501875-1L</t>
  </si>
  <si>
    <t>1005501875-2L</t>
  </si>
  <si>
    <t>1005501876-1L</t>
  </si>
  <si>
    <t>1005501876-2L</t>
  </si>
  <si>
    <t>1005501876-3L</t>
  </si>
  <si>
    <t>1005501877-1L</t>
  </si>
  <si>
    <t>1005501877-2L</t>
  </si>
  <si>
    <t>1005501877-3L</t>
  </si>
  <si>
    <t>1005501877-4L</t>
  </si>
  <si>
    <t>1005501877-5L</t>
  </si>
  <si>
    <t>1005501877-6L</t>
  </si>
  <si>
    <t>1005501877-7L</t>
  </si>
  <si>
    <t>1005501877-8L</t>
  </si>
  <si>
    <t>1005501877-9L</t>
  </si>
  <si>
    <t>1005501878-1L</t>
  </si>
  <si>
    <t>1005501878-2L</t>
  </si>
  <si>
    <t>1005501878-3L</t>
  </si>
  <si>
    <t>1005501878-4L</t>
  </si>
  <si>
    <t>1005501878-5L</t>
  </si>
  <si>
    <t>1005501878-6L</t>
  </si>
  <si>
    <t>1005501878-7L</t>
  </si>
  <si>
    <t>1005501878-8L</t>
  </si>
  <si>
    <t>1005501878-9L</t>
  </si>
  <si>
    <t>1005501879-1L</t>
  </si>
  <si>
    <t>1005501879-2L</t>
  </si>
  <si>
    <t>1005501879-3L</t>
  </si>
  <si>
    <t>1005501879-4L</t>
  </si>
  <si>
    <t>1005501879-5L</t>
  </si>
  <si>
    <t>1005501879-6L</t>
  </si>
  <si>
    <t>1005501880-1L</t>
  </si>
  <si>
    <t>1005501880-2L</t>
  </si>
  <si>
    <t>1005501880-3L</t>
  </si>
  <si>
    <t>1005501883-1L</t>
  </si>
  <si>
    <t>1005501883-2L</t>
  </si>
  <si>
    <t>1005501883-3L</t>
  </si>
  <si>
    <t>1005501883-4L</t>
  </si>
  <si>
    <t>1005501884-1L</t>
  </si>
  <si>
    <t>1005501884-2L</t>
  </si>
  <si>
    <t>1005501885-1L</t>
  </si>
  <si>
    <t>1005501885-2L</t>
  </si>
  <si>
    <t>1005501885-3L</t>
  </si>
  <si>
    <t>1005501885-4L</t>
  </si>
  <si>
    <t>1005501885-5L</t>
  </si>
  <si>
    <t>1005501885-6L</t>
  </si>
  <si>
    <t>1005501888-1L</t>
  </si>
  <si>
    <t>1005501888-2L</t>
  </si>
  <si>
    <t>1005501888-3L</t>
  </si>
  <si>
    <t>1005501888-4L</t>
  </si>
  <si>
    <t>1005501888-5L</t>
  </si>
  <si>
    <t>1005501890-1L</t>
  </si>
  <si>
    <t>1005501890-2L</t>
  </si>
  <si>
    <t>1005501890-3L</t>
  </si>
  <si>
    <t>1005501893-1L</t>
  </si>
  <si>
    <t>1005501893-2L</t>
  </si>
  <si>
    <t>1005501894-1L</t>
  </si>
  <si>
    <t>1005501894-2L</t>
  </si>
  <si>
    <t>1005501894-3L</t>
  </si>
  <si>
    <t>1005501894-4L</t>
  </si>
  <si>
    <t>1005501894-5L</t>
  </si>
  <si>
    <t>1005501894-6L</t>
  </si>
  <si>
    <t>1005501894-7L</t>
  </si>
  <si>
    <t>1005501895-10L</t>
  </si>
  <si>
    <t>1005501895-1L</t>
  </si>
  <si>
    <t>1005501895-2L</t>
  </si>
  <si>
    <t>1005501895-3L</t>
  </si>
  <si>
    <t>1005501895-4L</t>
  </si>
  <si>
    <t>1005501895-5L</t>
  </si>
  <si>
    <t>1005501895-6L</t>
  </si>
  <si>
    <t>1005501895-7L</t>
  </si>
  <si>
    <t>1005501895-8L</t>
  </si>
  <si>
    <t>1005501895-9L</t>
  </si>
  <si>
    <t>1005501898-1L</t>
  </si>
  <si>
    <t>1005501898-2L</t>
  </si>
  <si>
    <t>1005501900L</t>
  </si>
  <si>
    <t>1005501901L</t>
  </si>
  <si>
    <t>1005501902-1L</t>
  </si>
  <si>
    <t>1005501902-2L</t>
  </si>
  <si>
    <t>1005501902-3L</t>
  </si>
  <si>
    <t>1005501903L</t>
  </si>
  <si>
    <t>1005501904L</t>
  </si>
  <si>
    <t>1005501905L</t>
  </si>
  <si>
    <t>1005501906L</t>
  </si>
  <si>
    <t>1005501907L</t>
  </si>
  <si>
    <t>1005501908L</t>
  </si>
  <si>
    <t>1005501909L</t>
  </si>
  <si>
    <t>1005501910L</t>
  </si>
  <si>
    <t>1005501912-1L</t>
  </si>
  <si>
    <t>1005501912-2L</t>
  </si>
  <si>
    <t>1005501912-3L</t>
  </si>
  <si>
    <t>1005501912-4L</t>
  </si>
  <si>
    <t>1005501913-1L</t>
  </si>
  <si>
    <t>1005501913-2L</t>
  </si>
  <si>
    <t>1005501913-3L</t>
  </si>
  <si>
    <t>1005501914-1L</t>
  </si>
  <si>
    <t>1005501914-2L</t>
  </si>
  <si>
    <t>1005501915-1L</t>
  </si>
  <si>
    <t>1005501915-2L</t>
  </si>
  <si>
    <t>1005501915-3L</t>
  </si>
  <si>
    <t>1005501916-10L</t>
  </si>
  <si>
    <t>1005501916-11L</t>
  </si>
  <si>
    <t>1005501916-1L</t>
  </si>
  <si>
    <t>1005501916-2L</t>
  </si>
  <si>
    <t>1005501916-3L</t>
  </si>
  <si>
    <t>1005501916-4L</t>
  </si>
  <si>
    <t>1005501916-5L</t>
  </si>
  <si>
    <t>1005501916-6L</t>
  </si>
  <si>
    <t>1005501916-7L</t>
  </si>
  <si>
    <t>1005501916-8L</t>
  </si>
  <si>
    <t>1005501916-9L</t>
  </si>
  <si>
    <t>1005501917-1L</t>
  </si>
  <si>
    <t>1005501917-2L</t>
  </si>
  <si>
    <t>1005501917-3L</t>
  </si>
  <si>
    <t>1005501917-4L</t>
  </si>
  <si>
    <t>1005501917-5L</t>
  </si>
  <si>
    <t>1005501917-6L</t>
  </si>
  <si>
    <t>1005501917-7L</t>
  </si>
  <si>
    <t>1005501917-8L</t>
  </si>
  <si>
    <t>1005501918-1L</t>
  </si>
  <si>
    <t>1005501918-2L</t>
  </si>
  <si>
    <t>1005501918-3L</t>
  </si>
  <si>
    <t>1005501918-4L</t>
  </si>
  <si>
    <t>1005501919-1L</t>
  </si>
  <si>
    <t>1005501919-2L</t>
  </si>
  <si>
    <t>1005501925-1L</t>
  </si>
  <si>
    <t>1005501925-2L</t>
  </si>
  <si>
    <t>1005501925-3L</t>
  </si>
  <si>
    <t>1005501925-4L</t>
  </si>
  <si>
    <t>1005501925-5L</t>
  </si>
  <si>
    <t>1005501925-6L</t>
  </si>
  <si>
    <t>1005501926-10L</t>
  </si>
  <si>
    <t>1005501926-1L</t>
  </si>
  <si>
    <t>1005501926-2L</t>
  </si>
  <si>
    <t>1005501926-3L</t>
  </si>
  <si>
    <t>1005501926-4L</t>
  </si>
  <si>
    <t>1005501926-5L</t>
  </si>
  <si>
    <t>1005501926-6L</t>
  </si>
  <si>
    <t>1005501926-7L</t>
  </si>
  <si>
    <t>1005501926-8L</t>
  </si>
  <si>
    <t>1005501926-9L</t>
  </si>
  <si>
    <t>1005501927-10L</t>
  </si>
  <si>
    <t>1005501927-1L</t>
  </si>
  <si>
    <t>1005501927-2L</t>
  </si>
  <si>
    <t>1005501927-3L</t>
  </si>
  <si>
    <t>1005501927-4L</t>
  </si>
  <si>
    <t>1005501927-5L</t>
  </si>
  <si>
    <t>1005501927-6L</t>
  </si>
  <si>
    <t>1005501927-7L</t>
  </si>
  <si>
    <t>1005501927-8L</t>
  </si>
  <si>
    <t>1005501927-9L</t>
  </si>
  <si>
    <t>1005501928-1L</t>
  </si>
  <si>
    <t>1005501928-2L</t>
  </si>
  <si>
    <t>1005501928-3L</t>
  </si>
  <si>
    <t>1005501928-4L</t>
  </si>
  <si>
    <t>1005501928-5L</t>
  </si>
  <si>
    <t>1005501928-6L</t>
  </si>
  <si>
    <t>1005501930-1L</t>
  </si>
  <si>
    <t>1005501930-2L</t>
  </si>
  <si>
    <t>1005501930-3L</t>
  </si>
  <si>
    <t>1005501930-4L</t>
  </si>
  <si>
    <t>1005501930-5L</t>
  </si>
  <si>
    <t>1005501930-6L</t>
  </si>
  <si>
    <t>1005501931-10L</t>
  </si>
  <si>
    <t>1005501931-11L</t>
  </si>
  <si>
    <t>1005501931-12L</t>
  </si>
  <si>
    <t>1005501931-13L</t>
  </si>
  <si>
    <t>1005501931-14L</t>
  </si>
  <si>
    <t>1005501931-15L</t>
  </si>
  <si>
    <t>1005501931-1L</t>
  </si>
  <si>
    <t>1005501931-2L</t>
  </si>
  <si>
    <t>1005501931-3L</t>
  </si>
  <si>
    <t>1005501931-4L</t>
  </si>
  <si>
    <t>1005501931-5L</t>
  </si>
  <si>
    <t>1005501931-6L</t>
  </si>
  <si>
    <t>1005501931-7L</t>
  </si>
  <si>
    <t>1005501931-8L</t>
  </si>
  <si>
    <t>1005501931-9L</t>
  </si>
  <si>
    <t>1005501933-1L</t>
  </si>
  <si>
    <t>1005501933-2L</t>
  </si>
  <si>
    <t>1005501934-1L</t>
  </si>
  <si>
    <t>1005501934-2L</t>
  </si>
  <si>
    <t>1005501937-1L</t>
  </si>
  <si>
    <t>1005501937-2L</t>
  </si>
  <si>
    <t>1005501937-3L</t>
  </si>
  <si>
    <t>1005501937-4L</t>
  </si>
  <si>
    <t>1005501937-5L</t>
  </si>
  <si>
    <t>1005501937-6L</t>
  </si>
  <si>
    <t>1005501939-10L</t>
  </si>
  <si>
    <t>1005501939-11L</t>
  </si>
  <si>
    <t>1005501939-12L</t>
  </si>
  <si>
    <t>1005501939-13L</t>
  </si>
  <si>
    <t>1005501939-14L</t>
  </si>
  <si>
    <t>1005501939-1L</t>
  </si>
  <si>
    <t>1005501939-2L</t>
  </si>
  <si>
    <t>1005501939-3L</t>
  </si>
  <si>
    <t>1005501939-4L</t>
  </si>
  <si>
    <t>1005501939-5L</t>
  </si>
  <si>
    <t>1005501939-6L</t>
  </si>
  <si>
    <t>1005501939-7L</t>
  </si>
  <si>
    <t>1005501939-9L</t>
  </si>
  <si>
    <t>1005501940-1L</t>
  </si>
  <si>
    <t>1005501940-2L</t>
  </si>
  <si>
    <t>1005501940-3L</t>
  </si>
  <si>
    <t>1005501941-1L</t>
  </si>
  <si>
    <t>1005501941-2L</t>
  </si>
  <si>
    <t>1005501942-1L</t>
  </si>
  <si>
    <t>1005501942-2L</t>
  </si>
  <si>
    <t>1005501942-3L</t>
  </si>
  <si>
    <t>1005501943-1L</t>
  </si>
  <si>
    <t>1005501943-2L</t>
  </si>
  <si>
    <t>1005501943-3L</t>
  </si>
  <si>
    <t>1005501943-4L</t>
  </si>
  <si>
    <t>1005501943-5L</t>
  </si>
  <si>
    <t>1005501943-6L</t>
  </si>
  <si>
    <t>1005501948-1L</t>
  </si>
  <si>
    <t>1005501948-2L</t>
  </si>
  <si>
    <t>1005501948-3L</t>
  </si>
  <si>
    <t>1005501948-4L</t>
  </si>
  <si>
    <t>1005501948-5L</t>
  </si>
  <si>
    <t>1005501948-6L</t>
  </si>
  <si>
    <t>1005501948-7L</t>
  </si>
  <si>
    <t>1005501948-8L</t>
  </si>
  <si>
    <t>1005501948-9L</t>
  </si>
  <si>
    <t>1005501950-1L</t>
  </si>
  <si>
    <t>1005501950-2L</t>
  </si>
  <si>
    <t>1005501950-3L</t>
  </si>
  <si>
    <t>1005501950-4L</t>
  </si>
  <si>
    <t>1005501950-5L</t>
  </si>
  <si>
    <t>1005501950-6L</t>
  </si>
  <si>
    <t>1005501950-7L</t>
  </si>
  <si>
    <t>1005501950-8L</t>
  </si>
  <si>
    <t>1005501950-9L</t>
  </si>
  <si>
    <t>1005501951L</t>
  </si>
  <si>
    <t>1005501952L</t>
  </si>
  <si>
    <t>1005501953L</t>
  </si>
  <si>
    <t>1005501956-1L</t>
  </si>
  <si>
    <t>1005501956-2L</t>
  </si>
  <si>
    <t>1005501956-3L</t>
  </si>
  <si>
    <t>1005501956-4L</t>
  </si>
  <si>
    <t>1005501956-5L</t>
  </si>
  <si>
    <t>1005501956-6L</t>
  </si>
  <si>
    <t>1005501956-7L</t>
  </si>
  <si>
    <t>1005501956-8L</t>
  </si>
  <si>
    <t>1005501956-9L</t>
  </si>
  <si>
    <t>1005501957-1L</t>
  </si>
  <si>
    <t>1005501957-2L</t>
  </si>
  <si>
    <t>1005501957-3L</t>
  </si>
  <si>
    <t>1005501957-4L</t>
  </si>
  <si>
    <t>1005501957-5L</t>
  </si>
  <si>
    <t>1005501958-1L</t>
  </si>
  <si>
    <t>1005501958-2L</t>
  </si>
  <si>
    <t>1005501958-3L</t>
  </si>
  <si>
    <t>1005501959-1L</t>
  </si>
  <si>
    <t>1005501959-2L</t>
  </si>
  <si>
    <t>1005501959-3L</t>
  </si>
  <si>
    <t>1005501959-4L</t>
  </si>
  <si>
    <t>1005501959-5L</t>
  </si>
  <si>
    <t>1005501959-6L</t>
  </si>
  <si>
    <t>1005501960-10L</t>
  </si>
  <si>
    <t>1005501960-11L</t>
  </si>
  <si>
    <t>1005501960-12L</t>
  </si>
  <si>
    <t>1005501960-13L</t>
  </si>
  <si>
    <t>1005501960-14L</t>
  </si>
  <si>
    <t>1005501960-15L</t>
  </si>
  <si>
    <t>1005501960-16L</t>
  </si>
  <si>
    <t>1005501960-17L</t>
  </si>
  <si>
    <t>1005501960-1L</t>
  </si>
  <si>
    <t>1005501960-2L</t>
  </si>
  <si>
    <t>1005501960-3L</t>
  </si>
  <si>
    <t>1005501960-4L</t>
  </si>
  <si>
    <t>1005501960-5L</t>
  </si>
  <si>
    <t>1005501960-6L</t>
  </si>
  <si>
    <t>1005501960-7L</t>
  </si>
  <si>
    <t>1005501960-8L</t>
  </si>
  <si>
    <t>1005501960-9L</t>
  </si>
  <si>
    <t>1005501961-1L</t>
  </si>
  <si>
    <t>1005501961-2L</t>
  </si>
  <si>
    <t>1005501961-3L</t>
  </si>
  <si>
    <t>1005501961-4L</t>
  </si>
  <si>
    <t>1005501961-5L</t>
  </si>
  <si>
    <t>1005501961-6L</t>
  </si>
  <si>
    <t>1005501961-7L</t>
  </si>
  <si>
    <t>1005501962-1L</t>
  </si>
  <si>
    <t>1005501962-2L</t>
  </si>
  <si>
    <t>1005501962-3L</t>
  </si>
  <si>
    <t>1005501962-4L</t>
  </si>
  <si>
    <t>1005501962-5L</t>
  </si>
  <si>
    <t>1005501962-6L</t>
  </si>
  <si>
    <t>1005501963-10L</t>
  </si>
  <si>
    <t>1005501963-11L</t>
  </si>
  <si>
    <t>1005501963-12L</t>
  </si>
  <si>
    <t>1005501963-13L</t>
  </si>
  <si>
    <t>1005501963-14L</t>
  </si>
  <si>
    <t>1005501963-15L</t>
  </si>
  <si>
    <t>1005501963-16L</t>
  </si>
  <si>
    <t>1005501963-1L</t>
  </si>
  <si>
    <t>1005501963-2L</t>
  </si>
  <si>
    <t>1005501963-3L</t>
  </si>
  <si>
    <t>1005501963-4L</t>
  </si>
  <si>
    <t>1005501963-5L</t>
  </si>
  <si>
    <t>1005501963-6L</t>
  </si>
  <si>
    <t>1005501963-7L</t>
  </si>
  <si>
    <t>1005501963-8L</t>
  </si>
  <si>
    <t>1005501963-9L</t>
  </si>
  <si>
    <t>1005501964-1L</t>
  </si>
  <si>
    <t>1005501964-2L</t>
  </si>
  <si>
    <t>1005501964-3L</t>
  </si>
  <si>
    <t>1005501964-4L</t>
  </si>
  <si>
    <t>1005501967-1L</t>
  </si>
  <si>
    <t>1005501967-2L</t>
  </si>
  <si>
    <t>1005501969-1L</t>
  </si>
  <si>
    <t>1005501969-2L</t>
  </si>
  <si>
    <t>1005501969-3L</t>
  </si>
  <si>
    <t>1005501969-4L</t>
  </si>
  <si>
    <t>1005501971-10L</t>
  </si>
  <si>
    <t>1005501971-11L</t>
  </si>
  <si>
    <t>1005501971-12L</t>
  </si>
  <si>
    <t>1005501971-13L</t>
  </si>
  <si>
    <t>1005501971-14L</t>
  </si>
  <si>
    <t>1005501971-15L</t>
  </si>
  <si>
    <t>1005501971-1L</t>
  </si>
  <si>
    <t>1005501971-2L</t>
  </si>
  <si>
    <t>1005501971-3L</t>
  </si>
  <si>
    <t>1005501971-4L</t>
  </si>
  <si>
    <t>1005501971-5L</t>
  </si>
  <si>
    <t>1005501971-6L</t>
  </si>
  <si>
    <t>1005501971-7L</t>
  </si>
  <si>
    <t>1005501971-8L</t>
  </si>
  <si>
    <t>1005501971-9L</t>
  </si>
  <si>
    <t>1005501972-10L</t>
  </si>
  <si>
    <t>1005501972-11L</t>
  </si>
  <si>
    <t>1005501972-12L</t>
  </si>
  <si>
    <t>1005501972-13L</t>
  </si>
  <si>
    <t>1005501972-14L</t>
  </si>
  <si>
    <t>1005501972-15L</t>
  </si>
  <si>
    <t>1005501972-16L</t>
  </si>
  <si>
    <t>1005501972-17L</t>
  </si>
  <si>
    <t>1005501972-1L</t>
  </si>
  <si>
    <t>1005501972-2L</t>
  </si>
  <si>
    <t>1005501972-3L</t>
  </si>
  <si>
    <t>1005501972-4L</t>
  </si>
  <si>
    <t>1005501972-5L</t>
  </si>
  <si>
    <t>1005501972-6L</t>
  </si>
  <si>
    <t>1005501972-7L</t>
  </si>
  <si>
    <t>1005501972-8L</t>
  </si>
  <si>
    <t>1005501972-9L</t>
  </si>
  <si>
    <t>1005501973-10L</t>
  </si>
  <si>
    <t>1005501973-11L</t>
  </si>
  <si>
    <t>1005501973-12L</t>
  </si>
  <si>
    <t>1005501973-13L</t>
  </si>
  <si>
    <t>1005501973-14L</t>
  </si>
  <si>
    <t>1005501973-15L</t>
  </si>
  <si>
    <t>1005501973-16L</t>
  </si>
  <si>
    <t>1005501973-17L</t>
  </si>
  <si>
    <t>1005501973-18L</t>
  </si>
  <si>
    <t>1005501973-19L</t>
  </si>
  <si>
    <t>1005501973-1L</t>
  </si>
  <si>
    <t>1005501973-20L</t>
  </si>
  <si>
    <t>1005501973-21L</t>
  </si>
  <si>
    <t>1005501973-22L</t>
  </si>
  <si>
    <t>1005501973-23L</t>
  </si>
  <si>
    <t>1005501973-24L</t>
  </si>
  <si>
    <t>1005501973-25L</t>
  </si>
  <si>
    <t>1005501973-26L</t>
  </si>
  <si>
    <t>1005501973-27L</t>
  </si>
  <si>
    <t>1005501973-28L</t>
  </si>
  <si>
    <t>1005501973-29L</t>
  </si>
  <si>
    <t>1005501973-2L</t>
  </si>
  <si>
    <t>1005501973-30L</t>
  </si>
  <si>
    <t>1005501973-3L</t>
  </si>
  <si>
    <t>1005501973-4L</t>
  </si>
  <si>
    <t>1005501973-5L</t>
  </si>
  <si>
    <t>1005501973-6L</t>
  </si>
  <si>
    <t>1005501973-7L</t>
  </si>
  <si>
    <t>1005501973-8L</t>
  </si>
  <si>
    <t>1005501973-9L</t>
  </si>
  <si>
    <t>1005501974-10L</t>
  </si>
  <si>
    <t>1005501974-11L</t>
  </si>
  <si>
    <t>1005501974-12L</t>
  </si>
  <si>
    <t>1005501974-13L</t>
  </si>
  <si>
    <t>1005501974-14L</t>
  </si>
  <si>
    <t>1005501974-15L</t>
  </si>
  <si>
    <t>1005501974-16L</t>
  </si>
  <si>
    <t>1005501974-17L</t>
  </si>
  <si>
    <t>1005501974-18L</t>
  </si>
  <si>
    <t>1005501974-19L</t>
  </si>
  <si>
    <t>1005501974-1L</t>
  </si>
  <si>
    <t>1005501974-20L</t>
  </si>
  <si>
    <t>1005501974-21L</t>
  </si>
  <si>
    <t>1005501974-22L</t>
  </si>
  <si>
    <t>1005501974-23L</t>
  </si>
  <si>
    <t>1005501974-24L</t>
  </si>
  <si>
    <t>1005501974-25L</t>
  </si>
  <si>
    <t>1005501974-26L</t>
  </si>
  <si>
    <t>1005501974-2L</t>
  </si>
  <si>
    <t>1005501974-3L</t>
  </si>
  <si>
    <t>1005501974-4L</t>
  </si>
  <si>
    <t>1005501974-5L</t>
  </si>
  <si>
    <t>1005501974-6L</t>
  </si>
  <si>
    <t>1005501974-7L</t>
  </si>
  <si>
    <t>1005501974-8L</t>
  </si>
  <si>
    <t>1005501974-9L</t>
  </si>
  <si>
    <t>1005501975-1L</t>
  </si>
  <si>
    <t>1005501975-2L</t>
  </si>
  <si>
    <t>1005501975-3L</t>
  </si>
  <si>
    <t>1005501975-4L</t>
  </si>
  <si>
    <t>1005501976-10L</t>
  </si>
  <si>
    <t>1005501976-11L</t>
  </si>
  <si>
    <t>1005501976-12L</t>
  </si>
  <si>
    <t>1005501976-13L</t>
  </si>
  <si>
    <t>1005501976-14L</t>
  </si>
  <si>
    <t>1005501976-15L</t>
  </si>
  <si>
    <t>1005501976-16L</t>
  </si>
  <si>
    <t>1005501976-17L</t>
  </si>
  <si>
    <t>1005501976-18L</t>
  </si>
  <si>
    <t>1005501976-19L</t>
  </si>
  <si>
    <t>1005501976-1L</t>
  </si>
  <si>
    <t>1005501976-20L</t>
  </si>
  <si>
    <t>1005501976-21L</t>
  </si>
  <si>
    <t>1005501976-22L</t>
  </si>
  <si>
    <t>1005501976-23L</t>
  </si>
  <si>
    <t>1005501976-24L</t>
  </si>
  <si>
    <t>1005501976-25L</t>
  </si>
  <si>
    <t>1005501976-2L</t>
  </si>
  <si>
    <t>1005501976-3L</t>
  </si>
  <si>
    <t>1005501976-4L</t>
  </si>
  <si>
    <t>1005501976-5L</t>
  </si>
  <si>
    <t>1005501976-6L</t>
  </si>
  <si>
    <t>1005501976-7L</t>
  </si>
  <si>
    <t>1005501976-8L</t>
  </si>
  <si>
    <t>1005501976-9L</t>
  </si>
  <si>
    <t>1005501977-1L</t>
  </si>
  <si>
    <t>1005501977-2L</t>
  </si>
  <si>
    <t>1005501977-3L</t>
  </si>
  <si>
    <t>1005501977-4L</t>
  </si>
  <si>
    <t>1005501977-5L</t>
  </si>
  <si>
    <t>1005501977-6L</t>
  </si>
  <si>
    <t>1005501978-1L</t>
  </si>
  <si>
    <t>1005501978-2L</t>
  </si>
  <si>
    <t>1005501978-3L</t>
  </si>
  <si>
    <t>1005501979-10L</t>
  </si>
  <si>
    <t>1005501979-11L</t>
  </si>
  <si>
    <t>1005501979-12L</t>
  </si>
  <si>
    <t>1005501979-13L</t>
  </si>
  <si>
    <t>1005501979-14L</t>
  </si>
  <si>
    <t>1005501979-1L</t>
  </si>
  <si>
    <t>1005501979-2L</t>
  </si>
  <si>
    <t>1005501979-3L</t>
  </si>
  <si>
    <t>1005501979-4L</t>
  </si>
  <si>
    <t>1005501979-5L</t>
  </si>
  <si>
    <t>1005501979-6L</t>
  </si>
  <si>
    <t>1005501979-7L</t>
  </si>
  <si>
    <t>1005501979-8L</t>
  </si>
  <si>
    <t>1005501979-9L</t>
  </si>
  <si>
    <t>1005501980-10L</t>
  </si>
  <si>
    <t>1005501980-11L</t>
  </si>
  <si>
    <t>1005501980-12L</t>
  </si>
  <si>
    <t>1005501980-13L</t>
  </si>
  <si>
    <t>1005501980-14L</t>
  </si>
  <si>
    <t>1005501980-15L</t>
  </si>
  <si>
    <t>1005501980-1L</t>
  </si>
  <si>
    <t>1005501980-2L</t>
  </si>
  <si>
    <t>1005501980-3L</t>
  </si>
  <si>
    <t>1005501980-4L</t>
  </si>
  <si>
    <t>1005501980-5L</t>
  </si>
  <si>
    <t>1005501980-6L</t>
  </si>
  <si>
    <t>1005501980-7L</t>
  </si>
  <si>
    <t>1005501980-8L</t>
  </si>
  <si>
    <t>1005501980-9L</t>
  </si>
  <si>
    <t>1005501981-1L</t>
  </si>
  <si>
    <t>1005501981-2L</t>
  </si>
  <si>
    <t>1005501983-10L</t>
  </si>
  <si>
    <t>1005501983-11L</t>
  </si>
  <si>
    <t>1005501983-12L</t>
  </si>
  <si>
    <t>1005501983-13L</t>
  </si>
  <si>
    <t>1005501983-14L</t>
  </si>
  <si>
    <t>1005501983-1L</t>
  </si>
  <si>
    <t>1005501983-2L</t>
  </si>
  <si>
    <t>1005501983-3L</t>
  </si>
  <si>
    <t>1005501983-4L</t>
  </si>
  <si>
    <t>1005501983-5L</t>
  </si>
  <si>
    <t>1005501983-6L</t>
  </si>
  <si>
    <t>1005501983-7L</t>
  </si>
  <si>
    <t>1005501983-8L</t>
  </si>
  <si>
    <t>1005501983-9L</t>
  </si>
  <si>
    <t>1005501986-1L</t>
  </si>
  <si>
    <t>1005501986-2L</t>
  </si>
  <si>
    <t>1005501986-3L</t>
  </si>
  <si>
    <t>1005501986-4L</t>
  </si>
  <si>
    <t>1005501987-10L</t>
  </si>
  <si>
    <t>1005501987-11L</t>
  </si>
  <si>
    <t>1005501987-12L</t>
  </si>
  <si>
    <t>1005501987-13L</t>
  </si>
  <si>
    <t>1005501987-14L</t>
  </si>
  <si>
    <t>1005501987-15L</t>
  </si>
  <si>
    <t>1005501987-16L</t>
  </si>
  <si>
    <t>1005501987-17L</t>
  </si>
  <si>
    <t>1005501987-18L</t>
  </si>
  <si>
    <t>1005501987-19L</t>
  </si>
  <si>
    <t>1005501987-1L</t>
  </si>
  <si>
    <t>1005501987-20L</t>
  </si>
  <si>
    <t>1005501987-21L</t>
  </si>
  <si>
    <t>1005501987-22L</t>
  </si>
  <si>
    <t>1005501987-23L</t>
  </si>
  <si>
    <t>1005501987-24L</t>
  </si>
  <si>
    <t>1005501987-25L</t>
  </si>
  <si>
    <t>1005501987-26L</t>
  </si>
  <si>
    <t>1005501987-2L</t>
  </si>
  <si>
    <t>1005501987-3L</t>
  </si>
  <si>
    <t>1005501987-4L</t>
  </si>
  <si>
    <t>1005501987-5L</t>
  </si>
  <si>
    <t>1005501987-6L</t>
  </si>
  <si>
    <t>1005501987-7L</t>
  </si>
  <si>
    <t>1005501987-8L</t>
  </si>
  <si>
    <t>1005501987-9L</t>
  </si>
  <si>
    <t>1005501990-1L</t>
  </si>
  <si>
    <t>1005501990-2L</t>
  </si>
  <si>
    <t>1005501991-1L</t>
  </si>
  <si>
    <t>1005501991-2L</t>
  </si>
  <si>
    <t>1005501991-3L</t>
  </si>
  <si>
    <t>1005501992-1L</t>
  </si>
  <si>
    <t>1005501992-2L</t>
  </si>
  <si>
    <t>1005501992-3L</t>
  </si>
  <si>
    <t>1005501998-10L</t>
  </si>
  <si>
    <t>1005501998-1L</t>
  </si>
  <si>
    <t>1005501998-2L</t>
  </si>
  <si>
    <t>1005501998-3L</t>
  </si>
  <si>
    <t>1005501998-4L</t>
  </si>
  <si>
    <t>1005501998-5L</t>
  </si>
  <si>
    <t>1005501998-6L</t>
  </si>
  <si>
    <t>1005501998-7L</t>
  </si>
  <si>
    <t>1005501998-8L</t>
  </si>
  <si>
    <t>1005501998-9L</t>
  </si>
  <si>
    <t>1005502000-1L</t>
  </si>
  <si>
    <t>1005502000-2L</t>
  </si>
  <si>
    <t>1005502001-1L</t>
  </si>
  <si>
    <t>1005502001-2L</t>
  </si>
  <si>
    <t>1005502001-3L</t>
  </si>
  <si>
    <t>1005502002-1L</t>
  </si>
  <si>
    <t>1005502002-2L</t>
  </si>
  <si>
    <t>1005502002-3L</t>
  </si>
  <si>
    <t>1005502002-4L</t>
  </si>
  <si>
    <t>1005502003-10L</t>
  </si>
  <si>
    <t>1005502003-11L</t>
  </si>
  <si>
    <t>1005502003-12L</t>
  </si>
  <si>
    <t>1005502003-13L</t>
  </si>
  <si>
    <t>1005502003-14L</t>
  </si>
  <si>
    <t>1005502003-15L</t>
  </si>
  <si>
    <t>1005502003-16L</t>
  </si>
  <si>
    <t>1005502003-17L</t>
  </si>
  <si>
    <t>1005502003-18L</t>
  </si>
  <si>
    <t>1005502003-19L</t>
  </si>
  <si>
    <t>1005502003-1L</t>
  </si>
  <si>
    <t>1005502003-20L</t>
  </si>
  <si>
    <t>1005502003-21L</t>
  </si>
  <si>
    <t>1005502003-2L</t>
  </si>
  <si>
    <t>1005502003-3L</t>
  </si>
  <si>
    <t>1005502003-4L</t>
  </si>
  <si>
    <t>1005502003-5L</t>
  </si>
  <si>
    <t>1005502003-6L</t>
  </si>
  <si>
    <t>1005502003-7L</t>
  </si>
  <si>
    <t>1005502003-8L</t>
  </si>
  <si>
    <t>1005502003-9L</t>
  </si>
  <si>
    <t>1005502004-10L</t>
  </si>
  <si>
    <t>1005502004-11L</t>
  </si>
  <si>
    <t>1005502004-12L</t>
  </si>
  <si>
    <t>1005502004-13L</t>
  </si>
  <si>
    <t>1005502004-1L</t>
  </si>
  <si>
    <t>1005502004-2L</t>
  </si>
  <si>
    <t>1005502004-3L</t>
  </si>
  <si>
    <t>1005502004-4L</t>
  </si>
  <si>
    <t>1005502004-5L</t>
  </si>
  <si>
    <t>1005502004-6L</t>
  </si>
  <si>
    <t>1005502004-7L</t>
  </si>
  <si>
    <t>1005502004-8L</t>
  </si>
  <si>
    <t>1005502004-9L</t>
  </si>
  <si>
    <t>1005502007-1L</t>
  </si>
  <si>
    <t>1005502007-2L</t>
  </si>
  <si>
    <t>1005502007-3L</t>
  </si>
  <si>
    <t>1005502007-4L</t>
  </si>
  <si>
    <t>1005502008-2L</t>
  </si>
  <si>
    <t>1005502008-3L</t>
  </si>
  <si>
    <t>1005502008-4L</t>
  </si>
  <si>
    <t>1005502011-10L</t>
  </si>
  <si>
    <t>1005502011-11L</t>
  </si>
  <si>
    <t>1005502011-12L</t>
  </si>
  <si>
    <t>1005502011-13L</t>
  </si>
  <si>
    <t>1005502011-14L</t>
  </si>
  <si>
    <t>1005502011-15L</t>
  </si>
  <si>
    <t>1005502011-16L</t>
  </si>
  <si>
    <t>1005502011-17L</t>
  </si>
  <si>
    <t>1005502011-18L</t>
  </si>
  <si>
    <t>1005502011-1L</t>
  </si>
  <si>
    <t>1005502011-2L</t>
  </si>
  <si>
    <t>1005502011-3L</t>
  </si>
  <si>
    <t>1005502011-4L</t>
  </si>
  <si>
    <t>1005502011-5L</t>
  </si>
  <si>
    <t>1005502011-6L</t>
  </si>
  <si>
    <t>1005502011-7L</t>
  </si>
  <si>
    <t>1005502011-8L</t>
  </si>
  <si>
    <t>1005502011-9L</t>
  </si>
  <si>
    <t>1005502012-1L</t>
  </si>
  <si>
    <t>1005502012-2L</t>
  </si>
  <si>
    <t>1005502013-1L</t>
  </si>
  <si>
    <t>1005502013-2L</t>
  </si>
  <si>
    <t>1005502013-3L</t>
  </si>
  <si>
    <t>1005502014-1L</t>
  </si>
  <si>
    <t>1005502014-2L</t>
  </si>
  <si>
    <t>1005502014-3L</t>
  </si>
  <si>
    <t>1005502014-4L</t>
  </si>
  <si>
    <t>1005502014-5L</t>
  </si>
  <si>
    <t>1005502014-6L</t>
  </si>
  <si>
    <t>1005502014-7L</t>
  </si>
  <si>
    <t>1005502014-8L</t>
  </si>
  <si>
    <t>1005502014-9L</t>
  </si>
  <si>
    <t>1005502015-10L</t>
  </si>
  <si>
    <t>1005502015-1L</t>
  </si>
  <si>
    <t>1005502015-2L</t>
  </si>
  <si>
    <t>1005502015-3L</t>
  </si>
  <si>
    <t>1005502015-4L</t>
  </si>
  <si>
    <t>1005502015-5L</t>
  </si>
  <si>
    <t>1005502015-6L</t>
  </si>
  <si>
    <t>1005502015-7L</t>
  </si>
  <si>
    <t>1005502015-8L</t>
  </si>
  <si>
    <t>1005502015-9L</t>
  </si>
  <si>
    <t>1005502017-1L</t>
  </si>
  <si>
    <t>1005502017-2L</t>
  </si>
  <si>
    <t>1005502017-3L</t>
  </si>
  <si>
    <t>1005502018-1L</t>
  </si>
  <si>
    <t>1005502018-2L</t>
  </si>
  <si>
    <t>1005502019-1L</t>
  </si>
  <si>
    <t>1005502019-2L</t>
  </si>
  <si>
    <t>1005502020-1L</t>
  </si>
  <si>
    <t>1005502020-2L</t>
  </si>
  <si>
    <t>1005502021L</t>
  </si>
  <si>
    <t>1005502022-1L</t>
  </si>
  <si>
    <t>1005502022-2L</t>
  </si>
  <si>
    <t>1005502022-3L</t>
  </si>
  <si>
    <t>1005502022-4L</t>
  </si>
  <si>
    <t>1005502022-5L</t>
  </si>
  <si>
    <t>1005502022-6L</t>
  </si>
  <si>
    <t>1005502022-7L</t>
  </si>
  <si>
    <t>1005502022-8L</t>
  </si>
  <si>
    <t>1005502022-9L</t>
  </si>
  <si>
    <t>1005502024-10L</t>
  </si>
  <si>
    <t>1005502024-11L</t>
  </si>
  <si>
    <t>1005502024-12L</t>
  </si>
  <si>
    <t>1005502024-13L</t>
  </si>
  <si>
    <t>1005502024-14L</t>
  </si>
  <si>
    <t>1005502024-15L</t>
  </si>
  <si>
    <t>1005502024-16L</t>
  </si>
  <si>
    <t>1005502024-17L</t>
  </si>
  <si>
    <t>1005502024-1L</t>
  </si>
  <si>
    <t>1005502024-2L</t>
  </si>
  <si>
    <t>1005502024-3L</t>
  </si>
  <si>
    <t>1005502024-4L</t>
  </si>
  <si>
    <t>1005502024-5L</t>
  </si>
  <si>
    <t>1005502024-6L</t>
  </si>
  <si>
    <t>1005502024-7L</t>
  </si>
  <si>
    <t>1005502024-8L</t>
  </si>
  <si>
    <t>1005502024-9L</t>
  </si>
  <si>
    <t>1005502025-10L</t>
  </si>
  <si>
    <t>1005502025-1L</t>
  </si>
  <si>
    <t>1005502025-2L</t>
  </si>
  <si>
    <t>1005502025-3L</t>
  </si>
  <si>
    <t>1005502025-4L</t>
  </si>
  <si>
    <t>1005502025-5L</t>
  </si>
  <si>
    <t>1005502025-6L</t>
  </si>
  <si>
    <t>1005502025-7L</t>
  </si>
  <si>
    <t>1005502025-8L</t>
  </si>
  <si>
    <t>1005502025-9L</t>
  </si>
  <si>
    <t>1005502026-1L</t>
  </si>
  <si>
    <t>1005502026-2L</t>
  </si>
  <si>
    <t>1005502028-1L</t>
  </si>
  <si>
    <t>1005502028-2L</t>
  </si>
  <si>
    <t>1005502028-3L</t>
  </si>
  <si>
    <t>1005502028-4L</t>
  </si>
  <si>
    <t>1005502032-1L</t>
  </si>
  <si>
    <t>1005502032-2L</t>
  </si>
  <si>
    <t>1005502033-1L</t>
  </si>
  <si>
    <t>1005502033-2L</t>
  </si>
  <si>
    <t>1005502034-1L</t>
  </si>
  <si>
    <t>1005502034-2L</t>
  </si>
  <si>
    <t>1005502037-1L</t>
  </si>
  <si>
    <t>1005502037-2L</t>
  </si>
  <si>
    <t>1005502037-3L</t>
  </si>
  <si>
    <t>1005502038-1L</t>
  </si>
  <si>
    <t>1005502038-2L</t>
  </si>
  <si>
    <t>1005502039-1L</t>
  </si>
  <si>
    <t>1005502039-2L</t>
  </si>
  <si>
    <t>1005502039-3L</t>
  </si>
  <si>
    <t>1005502039-4L</t>
  </si>
  <si>
    <t>1005502039-5L</t>
  </si>
  <si>
    <t>1005502039-6L</t>
  </si>
  <si>
    <t>1005502041-10L</t>
  </si>
  <si>
    <t>1005502041-11L</t>
  </si>
  <si>
    <t>1005502041-1L</t>
  </si>
  <si>
    <t>1005502041-2L</t>
  </si>
  <si>
    <t>1005502041-3L</t>
  </si>
  <si>
    <t>1005502041-4L</t>
  </si>
  <si>
    <t>1005502041-5L</t>
  </si>
  <si>
    <t>1005502041-6L</t>
  </si>
  <si>
    <t>1005502041-7L</t>
  </si>
  <si>
    <t>1005502041-8L</t>
  </si>
  <si>
    <t>1005502041-9L</t>
  </si>
  <si>
    <t>1005502042-1L</t>
  </si>
  <si>
    <t>1005502042-2L</t>
  </si>
  <si>
    <t>1005502042-3L</t>
  </si>
  <si>
    <t>1005502042-4L</t>
  </si>
  <si>
    <t>1005502044-1L</t>
  </si>
  <si>
    <t>1005502044-2L</t>
  </si>
  <si>
    <t>1005502044-3L</t>
  </si>
  <si>
    <t>1005502044-4L</t>
  </si>
  <si>
    <t>1005502046-1L</t>
  </si>
  <si>
    <t>1005502046-2L</t>
  </si>
  <si>
    <t>1005502047-10L</t>
  </si>
  <si>
    <t>1005502047-1L</t>
  </si>
  <si>
    <t>1005502047-2L</t>
  </si>
  <si>
    <t>1005502047-3L</t>
  </si>
  <si>
    <t>1005502047-4L</t>
  </si>
  <si>
    <t>1005502047-5L</t>
  </si>
  <si>
    <t>1005502047-6L</t>
  </si>
  <si>
    <t>1005502047-7L</t>
  </si>
  <si>
    <t>1005502047-8L</t>
  </si>
  <si>
    <t>1005502047-9L</t>
  </si>
  <si>
    <t>1005502048-1L</t>
  </si>
  <si>
    <t>1005502048-2L</t>
  </si>
  <si>
    <t>1005502048-4L</t>
  </si>
  <si>
    <t>1005502048-5L</t>
  </si>
  <si>
    <t>1005502048-6L</t>
  </si>
  <si>
    <t>1005502049-1L</t>
  </si>
  <si>
    <t>1005502049-2L</t>
  </si>
  <si>
    <t>1005502050-1L</t>
  </si>
  <si>
    <t>1005502050-2L</t>
  </si>
  <si>
    <t>1005502050-3L</t>
  </si>
  <si>
    <t>1005502050-4L</t>
  </si>
  <si>
    <t>1005502050-5L</t>
  </si>
  <si>
    <t>1005502051-1L</t>
  </si>
  <si>
    <t>1005502051-2L</t>
  </si>
  <si>
    <t>1005502051-3L</t>
  </si>
  <si>
    <t>1005502052-1L</t>
  </si>
  <si>
    <t>1005502052-2L</t>
  </si>
  <si>
    <t>1005502052-3L</t>
  </si>
  <si>
    <t>1005502053-1L</t>
  </si>
  <si>
    <t>1005502053-2L</t>
  </si>
  <si>
    <t>1005502054-1L</t>
  </si>
  <si>
    <t>1005502054-2L</t>
  </si>
  <si>
    <t>1005502054-3L</t>
  </si>
  <si>
    <t>1005502054-4L</t>
  </si>
  <si>
    <t>1005502054-5L</t>
  </si>
  <si>
    <t>1005502054-6L</t>
  </si>
  <si>
    <t>1005502055-1L</t>
  </si>
  <si>
    <t>1005502055-2L</t>
  </si>
  <si>
    <t>1005502056-1L</t>
  </si>
  <si>
    <t>1005502056-2L</t>
  </si>
  <si>
    <t>1005502056-3L</t>
  </si>
  <si>
    <t>1005502058-1L</t>
  </si>
  <si>
    <t>1005502058-2L</t>
  </si>
  <si>
    <t>1005502058-3L</t>
  </si>
  <si>
    <t>1005502059-1L</t>
  </si>
  <si>
    <t>1005502059-2L</t>
  </si>
  <si>
    <t>1005502059-3L</t>
  </si>
  <si>
    <t>1005502059-4L</t>
  </si>
  <si>
    <t>1005502062L</t>
  </si>
  <si>
    <t>1005502063-1L</t>
  </si>
  <si>
    <t>1005502063-2L</t>
  </si>
  <si>
    <t>1005502063-3L</t>
  </si>
  <si>
    <t>1005502063-4L</t>
  </si>
  <si>
    <t>1005502063-5L</t>
  </si>
  <si>
    <t>1005502063-6L</t>
  </si>
  <si>
    <t>1005502067-1L</t>
  </si>
  <si>
    <t>1005502067-2L</t>
  </si>
  <si>
    <t>1005502067-3L</t>
  </si>
  <si>
    <t>1005502067-4L</t>
  </si>
  <si>
    <t>1005502070-1L</t>
  </si>
  <si>
    <t>1005502070-2L</t>
  </si>
  <si>
    <t>1005502070-3L</t>
  </si>
  <si>
    <t>1005502070-4L</t>
  </si>
  <si>
    <t>1005502070-5L</t>
  </si>
  <si>
    <t>1005502070-6L</t>
  </si>
  <si>
    <t>1005502071-1L</t>
  </si>
  <si>
    <t>1005502071-2L</t>
  </si>
  <si>
    <t>1005502071-3L</t>
  </si>
  <si>
    <t>1005502071-4L</t>
  </si>
  <si>
    <t>1005502071-5L</t>
  </si>
  <si>
    <t>1005502071-6L</t>
  </si>
  <si>
    <t>1005502071-7L</t>
  </si>
  <si>
    <t>1005502071-8L</t>
  </si>
  <si>
    <t>1005502071-9L</t>
  </si>
  <si>
    <t>1005502072-1L</t>
  </si>
  <si>
    <t>1005502072-2L</t>
  </si>
  <si>
    <t>1005502073-1L</t>
  </si>
  <si>
    <t>1005502073-2L</t>
  </si>
  <si>
    <t>1005502077-1L</t>
  </si>
  <si>
    <t>1005502077-2L</t>
  </si>
  <si>
    <t>1005502078-1L</t>
  </si>
  <si>
    <t>1005502078-2L</t>
  </si>
  <si>
    <t>1005502080-1L</t>
  </si>
  <si>
    <t>1005502080-2L</t>
  </si>
  <si>
    <t>1005502080-3L</t>
  </si>
  <si>
    <t>1005502080-4L</t>
  </si>
  <si>
    <t>1005502081-1L</t>
  </si>
  <si>
    <t>1005502081-2L</t>
  </si>
  <si>
    <t>1005502082-1L</t>
  </si>
  <si>
    <t>1005502082-2L</t>
  </si>
  <si>
    <t>1005502082-3L</t>
  </si>
  <si>
    <t>1005502082-4L</t>
  </si>
  <si>
    <t>1005502084-1L</t>
  </si>
  <si>
    <t>1005502084-2L</t>
  </si>
  <si>
    <t>1005502084-3L</t>
  </si>
  <si>
    <t>1005502085-1L</t>
  </si>
  <si>
    <t>1005502085-2L</t>
  </si>
  <si>
    <t>1005502087-1L</t>
  </si>
  <si>
    <t>1005502087-2L</t>
  </si>
  <si>
    <t>1005502087-3L</t>
  </si>
  <si>
    <t>1005502087-4L</t>
  </si>
  <si>
    <t>1005502088-10L</t>
  </si>
  <si>
    <t>1005502088-11L</t>
  </si>
  <si>
    <t>1005502088-12L</t>
  </si>
  <si>
    <t>1005502088-13L</t>
  </si>
  <si>
    <t>1005502088-1L</t>
  </si>
  <si>
    <t>1005502088-2L</t>
  </si>
  <si>
    <t>1005502088-3L</t>
  </si>
  <si>
    <t>1005502088-4L</t>
  </si>
  <si>
    <t>1005502088-5L</t>
  </si>
  <si>
    <t>1005502088-6L</t>
  </si>
  <si>
    <t>1005502088-7L</t>
  </si>
  <si>
    <t>1005502088-8L</t>
  </si>
  <si>
    <t>1005502088-9L</t>
  </si>
  <si>
    <t>1005502089-1L</t>
  </si>
  <si>
    <t>1005502089-2L</t>
  </si>
  <si>
    <t>1005502089-3L</t>
  </si>
  <si>
    <t>1005502090-1L</t>
  </si>
  <si>
    <t>1005502090-2L</t>
  </si>
  <si>
    <t>1005502092-1L</t>
  </si>
  <si>
    <t>1005502092-2L</t>
  </si>
  <si>
    <t>1005502093-1L</t>
  </si>
  <si>
    <t>1005502093-2L</t>
  </si>
  <si>
    <t>1005502093-3L</t>
  </si>
  <si>
    <t>1005502093-4L</t>
  </si>
  <si>
    <t>1005502093-5L</t>
  </si>
  <si>
    <t>1005502093-6L</t>
  </si>
  <si>
    <t>1005502094-10L</t>
  </si>
  <si>
    <t>1005502095-1L</t>
  </si>
  <si>
    <t>1005502095-2L</t>
  </si>
  <si>
    <t>1005502095-3L</t>
  </si>
  <si>
    <t>1005502095-4L</t>
  </si>
  <si>
    <t>1005502095-5L</t>
  </si>
  <si>
    <t>1005502095-6L</t>
  </si>
  <si>
    <t>1005502095-7L</t>
  </si>
  <si>
    <t>1005502096-1L</t>
  </si>
  <si>
    <t>1005502096-2L</t>
  </si>
  <si>
    <t>1005502096-3L</t>
  </si>
  <si>
    <t>1005502096-4L</t>
  </si>
  <si>
    <t>1005502098-1L</t>
  </si>
  <si>
    <t>1005502098-2L</t>
  </si>
  <si>
    <t>1005502099-1L</t>
  </si>
  <si>
    <t>1005502099-2L</t>
  </si>
  <si>
    <t>1005502099-3L</t>
  </si>
  <si>
    <t>1005502099-4L</t>
  </si>
  <si>
    <t>1005502099-5L</t>
  </si>
  <si>
    <t>1005502102-1L</t>
  </si>
  <si>
    <t>1005502102-2L</t>
  </si>
  <si>
    <t>1005502102-3L</t>
  </si>
  <si>
    <t>1005502102-4L</t>
  </si>
  <si>
    <t>1005502102-5L</t>
  </si>
  <si>
    <t>1005502102-6L</t>
  </si>
  <si>
    <t>1005502102-7L</t>
  </si>
  <si>
    <t>1005502103-1L</t>
  </si>
  <si>
    <t>1005502103-2L</t>
  </si>
  <si>
    <t>1005502103-3L</t>
  </si>
  <si>
    <t>1005502103-4L</t>
  </si>
  <si>
    <t>1005502103-5L</t>
  </si>
  <si>
    <t>1005502103-6L</t>
  </si>
  <si>
    <t>1005502103-7L</t>
  </si>
  <si>
    <t>1005502104-1L</t>
  </si>
  <si>
    <t>1005502104-2L</t>
  </si>
  <si>
    <t>1005502104-3L</t>
  </si>
  <si>
    <t>1005502105-1L</t>
  </si>
  <si>
    <t>1005502105-2L</t>
  </si>
  <si>
    <t>1005502105-3L</t>
  </si>
  <si>
    <t>1005502105-4L</t>
  </si>
  <si>
    <t>1005502106-10L</t>
  </si>
  <si>
    <t>1005502106-1L</t>
  </si>
  <si>
    <t>1005502106-2L</t>
  </si>
  <si>
    <t>1005502106-3L</t>
  </si>
  <si>
    <t>1005502106-4L</t>
  </si>
  <si>
    <t>1005502106-5L</t>
  </si>
  <si>
    <t>1005502106-6L</t>
  </si>
  <si>
    <t>1005502106-7L</t>
  </si>
  <si>
    <t>1005502106-8L</t>
  </si>
  <si>
    <t>1005502106-9L</t>
  </si>
  <si>
    <t>1005502107-1L</t>
  </si>
  <si>
    <t>1005502107-2L</t>
  </si>
  <si>
    <t>1005502108-10L</t>
  </si>
  <si>
    <t>1005502108-11L</t>
  </si>
  <si>
    <t>1005502108-12L</t>
  </si>
  <si>
    <t>1005502108-13L</t>
  </si>
  <si>
    <t>1005502108-14L</t>
  </si>
  <si>
    <t>1005502108-15L</t>
  </si>
  <si>
    <t>1005502108-16L</t>
  </si>
  <si>
    <t>1005502108-17L</t>
  </si>
  <si>
    <t>1005502108-18L</t>
  </si>
  <si>
    <t>1005502108-19L</t>
  </si>
  <si>
    <t>1005502108-1L</t>
  </si>
  <si>
    <t>1005502108-20L</t>
  </si>
  <si>
    <t>1005502108-21L</t>
  </si>
  <si>
    <t>1005502108-22L</t>
  </si>
  <si>
    <t>1005502108-23L</t>
  </si>
  <si>
    <t>1005502108-24L</t>
  </si>
  <si>
    <t>1005502108-25L</t>
  </si>
  <si>
    <t>1005502108-26L</t>
  </si>
  <si>
    <t>1005502108-27L</t>
  </si>
  <si>
    <t>1005502108-28L</t>
  </si>
  <si>
    <t>1005502108-2L</t>
  </si>
  <si>
    <t>1005502108-3L</t>
  </si>
  <si>
    <t>1005502108-4L</t>
  </si>
  <si>
    <t>1005502108-5L</t>
  </si>
  <si>
    <t>1005502108-6L</t>
  </si>
  <si>
    <t>1005502108-7L</t>
  </si>
  <si>
    <t>1005502108-8L</t>
  </si>
  <si>
    <t>1005502108-9L</t>
  </si>
  <si>
    <t>1005502111-1L</t>
  </si>
  <si>
    <t>1005502111-2L</t>
  </si>
  <si>
    <t>1005502111-3L</t>
  </si>
  <si>
    <t>1005502111-4L</t>
  </si>
  <si>
    <t>1005502111-5L</t>
  </si>
  <si>
    <t>1005502111-6L</t>
  </si>
  <si>
    <t>1005502114-1L</t>
  </si>
  <si>
    <t>1005502114-2L</t>
  </si>
  <si>
    <t>1005502115-1L</t>
  </si>
  <si>
    <t>1005502115-2L</t>
  </si>
  <si>
    <t>1005502115-3L</t>
  </si>
  <si>
    <t>1005502115-4L</t>
  </si>
  <si>
    <t>1005502117-1L</t>
  </si>
  <si>
    <t>1005502117-2L</t>
  </si>
  <si>
    <t>1005502117-3L</t>
  </si>
  <si>
    <t>1005502117-4L</t>
  </si>
  <si>
    <t>1005502118-1L</t>
  </si>
  <si>
    <t>1005502118-2L</t>
  </si>
  <si>
    <t>1005502119-1L</t>
  </si>
  <si>
    <t>1005502119-2L</t>
  </si>
  <si>
    <t>1005502119-3L</t>
  </si>
  <si>
    <t>1005502119-4L</t>
  </si>
  <si>
    <t>1005502119-5L</t>
  </si>
  <si>
    <t>1005502120-1L</t>
  </si>
  <si>
    <t>1005502120-2L</t>
  </si>
  <si>
    <t>1005502120-3L</t>
  </si>
  <si>
    <t>1005502120-4L</t>
  </si>
  <si>
    <t>1005502121-10L</t>
  </si>
  <si>
    <t>1005502121-11L</t>
  </si>
  <si>
    <t>1005502121-12L</t>
  </si>
  <si>
    <t>1005502121-13L</t>
  </si>
  <si>
    <t>1005502121-1L</t>
  </si>
  <si>
    <t>1005502121-2L</t>
  </si>
  <si>
    <t>1005502121-3L</t>
  </si>
  <si>
    <t>1005502121-4L</t>
  </si>
  <si>
    <t>1005502121-5L</t>
  </si>
  <si>
    <t>1005502121-6L</t>
  </si>
  <si>
    <t>1005502121-7L</t>
  </si>
  <si>
    <t>1005502121-8L</t>
  </si>
  <si>
    <t>1005502121-9L</t>
  </si>
  <si>
    <t>1005502123-1L</t>
  </si>
  <si>
    <t>1005502123-2L</t>
  </si>
  <si>
    <t>1005502123-3L</t>
  </si>
  <si>
    <t>1005502123-4L</t>
  </si>
  <si>
    <t>1005502123-5L</t>
  </si>
  <si>
    <t>1005502123-6L</t>
  </si>
  <si>
    <t>1005502123-7L</t>
  </si>
  <si>
    <t>1005502124-1L</t>
  </si>
  <si>
    <t>1005502124-2L</t>
  </si>
  <si>
    <t>1005502125-1L</t>
  </si>
  <si>
    <t>1005502125-2L</t>
  </si>
  <si>
    <t>1005502125-3L</t>
  </si>
  <si>
    <t>1005502125-4L</t>
  </si>
  <si>
    <t>1005502125-5L</t>
  </si>
  <si>
    <t>1005502125-6L</t>
  </si>
  <si>
    <t>1005502126-1L</t>
  </si>
  <si>
    <t>1005502126-2L</t>
  </si>
  <si>
    <t>1005502129-1L</t>
  </si>
  <si>
    <t>1005502129-2L</t>
  </si>
  <si>
    <t>1005502129-3L</t>
  </si>
  <si>
    <t>1005502129-4L</t>
  </si>
  <si>
    <t>1005502129-5L</t>
  </si>
  <si>
    <t>1005502129-6L</t>
  </si>
  <si>
    <t>1005502129-7L</t>
  </si>
  <si>
    <t>1005502129-8L</t>
  </si>
  <si>
    <t>1005502129-9L</t>
  </si>
  <si>
    <t>1005502130-1L</t>
  </si>
  <si>
    <t>1005502130-2L</t>
  </si>
  <si>
    <t>1005502137-1L</t>
  </si>
  <si>
    <t>1005502137-2L</t>
  </si>
  <si>
    <t>1005502138-1L</t>
  </si>
  <si>
    <t>1005502138-2L</t>
  </si>
  <si>
    <t>1005502138-3L</t>
  </si>
  <si>
    <t>1005502138-4L</t>
  </si>
  <si>
    <t>1005502138-5L</t>
  </si>
  <si>
    <t>1005502138-6L</t>
  </si>
  <si>
    <t>1005502138-7L</t>
  </si>
  <si>
    <t>1005502140-1L</t>
  </si>
  <si>
    <t>1005502140-2L</t>
  </si>
  <si>
    <t>1005502140-3L</t>
  </si>
  <si>
    <t>1005502140-4L</t>
  </si>
  <si>
    <t>1005502140-5L</t>
  </si>
  <si>
    <t>1005502140-6L</t>
  </si>
  <si>
    <t>1005502140-7L</t>
  </si>
  <si>
    <t>1005502140-8L</t>
  </si>
  <si>
    <t>1005502140-9L</t>
  </si>
  <si>
    <t>1005502142-1L</t>
  </si>
  <si>
    <t>1005502142-2L</t>
  </si>
  <si>
    <t>1005502143L</t>
  </si>
  <si>
    <t>1005502144-1L</t>
  </si>
  <si>
    <t>1005502144-2L</t>
  </si>
  <si>
    <t>1005502144-3L</t>
  </si>
  <si>
    <t>1005502144-4L</t>
  </si>
  <si>
    <t>1005502146-1L</t>
  </si>
  <si>
    <t>1005502146-2L</t>
  </si>
  <si>
    <t>1005502146-3L</t>
  </si>
  <si>
    <t>1005502146-4L</t>
  </si>
  <si>
    <t>1005502147-1L</t>
  </si>
  <si>
    <t>1005502147-2L</t>
  </si>
  <si>
    <t>1005502147-3L</t>
  </si>
  <si>
    <t>1005502147-4L</t>
  </si>
  <si>
    <t>1005502147-5L</t>
  </si>
  <si>
    <t>1005502147-6L</t>
  </si>
  <si>
    <t>1005502148-1L</t>
  </si>
  <si>
    <t>1005502148-2L</t>
  </si>
  <si>
    <t>1005502150-1L</t>
  </si>
  <si>
    <t>1005502150-2L</t>
  </si>
  <si>
    <t>1005502150-3L</t>
  </si>
  <si>
    <t>1005502151-1L</t>
  </si>
  <si>
    <t>1005502151-2L</t>
  </si>
  <si>
    <t>1005502151-3L</t>
  </si>
  <si>
    <t>1005502154-1L</t>
  </si>
  <si>
    <t>1005502154-2L</t>
  </si>
  <si>
    <t>1005502154-3L</t>
  </si>
  <si>
    <t>1005502154-4L</t>
  </si>
  <si>
    <t>1005502155-1L</t>
  </si>
  <si>
    <t>1005502155-2L</t>
  </si>
  <si>
    <t>1005502155-3L</t>
  </si>
  <si>
    <t>1005502155-4L</t>
  </si>
  <si>
    <t>1005502155-5L</t>
  </si>
  <si>
    <t>1005502156-1L</t>
  </si>
  <si>
    <t>1005502156-2L</t>
  </si>
  <si>
    <t>1005502156-3L</t>
  </si>
  <si>
    <t>1005502156-4L</t>
  </si>
  <si>
    <t>1005502156-5L</t>
  </si>
  <si>
    <t>1005502156-6L</t>
  </si>
  <si>
    <t>1005502156-7L</t>
  </si>
  <si>
    <t>1005502156-8L</t>
  </si>
  <si>
    <t>1005502156-9L</t>
  </si>
  <si>
    <t>1005502159-1L</t>
  </si>
  <si>
    <t>1005502159-2L</t>
  </si>
  <si>
    <t>1005502159-3L</t>
  </si>
  <si>
    <t>1005502159-4L</t>
  </si>
  <si>
    <t>1005502160-1L</t>
  </si>
  <si>
    <t>1005502160-2L</t>
  </si>
  <si>
    <t>1005502161-1L</t>
  </si>
  <si>
    <t>1005502161-2L</t>
  </si>
  <si>
    <t>1005502162-1L</t>
  </si>
  <si>
    <t>1005502162-2L</t>
  </si>
  <si>
    <t>1005502162-3L</t>
  </si>
  <si>
    <t>1005502163-1L</t>
  </si>
  <si>
    <t>1005502163-2L</t>
  </si>
  <si>
    <t>1005502163-3L</t>
  </si>
  <si>
    <t>1005502163-4L</t>
  </si>
  <si>
    <t>1005502165-1L</t>
  </si>
  <si>
    <t>1005502165-2L</t>
  </si>
  <si>
    <t>1005502168-1L</t>
  </si>
  <si>
    <t>1005502168-2L</t>
  </si>
  <si>
    <t>1005502168-3L</t>
  </si>
  <si>
    <t>1005502168-4L</t>
  </si>
  <si>
    <t>1005502168-5L</t>
  </si>
  <si>
    <t>1005502169-1L</t>
  </si>
  <si>
    <t>1005502169-2L</t>
  </si>
  <si>
    <t>1005502170-1L</t>
  </si>
  <si>
    <t>1005502170-2L</t>
  </si>
  <si>
    <t>1005502172-1L</t>
  </si>
  <si>
    <t>1005502172-2L</t>
  </si>
  <si>
    <t>1005502173-1L</t>
  </si>
  <si>
    <t>1005502173-2L</t>
  </si>
  <si>
    <t>1005502173-3L</t>
  </si>
  <si>
    <t>1005502173-4L</t>
  </si>
  <si>
    <t>1005502173-5L</t>
  </si>
  <si>
    <t>1005502173-6L</t>
  </si>
  <si>
    <t>1005502173-7L</t>
  </si>
  <si>
    <t>1005502176-1L</t>
  </si>
  <si>
    <t>1005502176-2L</t>
  </si>
  <si>
    <t>1005502176-3L</t>
  </si>
  <si>
    <t>1005502178-1L</t>
  </si>
  <si>
    <t>1005502178-2L</t>
  </si>
  <si>
    <t>1005502178-3L</t>
  </si>
  <si>
    <t>1005502178-4L</t>
  </si>
  <si>
    <t>1005502178-5L</t>
  </si>
  <si>
    <t>1005502178-6L</t>
  </si>
  <si>
    <t>1005502178-7L</t>
  </si>
  <si>
    <t>1005502178-8L</t>
  </si>
  <si>
    <t>1005502180-1L</t>
  </si>
  <si>
    <t>1005502180-2L</t>
  </si>
  <si>
    <t>1005502183-1L</t>
  </si>
  <si>
    <t>1005502183-2L</t>
  </si>
  <si>
    <t>1005502184-10L</t>
  </si>
  <si>
    <t>1005502184-11L</t>
  </si>
  <si>
    <t>1005502184-12L</t>
  </si>
  <si>
    <t>1005502184-1L</t>
  </si>
  <si>
    <t>1005502184-2L</t>
  </si>
  <si>
    <t>1005502184-3L</t>
  </si>
  <si>
    <t>1005502184-4L</t>
  </si>
  <si>
    <t>1005502184-5L</t>
  </si>
  <si>
    <t>1005502184-6L</t>
  </si>
  <si>
    <t>1005502184-7L</t>
  </si>
  <si>
    <t>1005502184-8L</t>
  </si>
  <si>
    <t>1005502184-9L</t>
  </si>
  <si>
    <t>1005502185-10L</t>
  </si>
  <si>
    <t>1005502185-11L</t>
  </si>
  <si>
    <t>1005502185-12L</t>
  </si>
  <si>
    <t>1005502185-13L</t>
  </si>
  <si>
    <t>1005502185-14L</t>
  </si>
  <si>
    <t>1005502185-15L</t>
  </si>
  <si>
    <t>1005502185-16L</t>
  </si>
  <si>
    <t>1005502185-17L</t>
  </si>
  <si>
    <t>1005502185-1L</t>
  </si>
  <si>
    <t>1005502185-2L</t>
  </si>
  <si>
    <t>1005502185-3L</t>
  </si>
  <si>
    <t>1005502185-4L</t>
  </si>
  <si>
    <t>1005502185-5L</t>
  </si>
  <si>
    <t>1005502185-6L</t>
  </si>
  <si>
    <t>1005502185-7L</t>
  </si>
  <si>
    <t>1005502185-8L</t>
  </si>
  <si>
    <t>1005502185-9L</t>
  </si>
  <si>
    <t>1005502186-1L</t>
  </si>
  <si>
    <t>1005502186-2L</t>
  </si>
  <si>
    <t>1005502186-3L</t>
  </si>
  <si>
    <t>1005502186-4L</t>
  </si>
  <si>
    <t>1005502188-1L</t>
  </si>
  <si>
    <t>1005502188-2L</t>
  </si>
  <si>
    <t>1005502188-3L</t>
  </si>
  <si>
    <t>1005502188-4L</t>
  </si>
  <si>
    <t>1005502190-1L</t>
  </si>
  <si>
    <t>1005502190-2L</t>
  </si>
  <si>
    <t>1005502190-3L</t>
  </si>
  <si>
    <t>1005502190-4L</t>
  </si>
  <si>
    <t>1005502191-1L</t>
  </si>
  <si>
    <t>1005502191-2L</t>
  </si>
  <si>
    <t>1005502192-1L</t>
  </si>
  <si>
    <t>1005502192-2L</t>
  </si>
  <si>
    <t>1005502193-1L</t>
  </si>
  <si>
    <t>1005502193-2L</t>
  </si>
  <si>
    <t>1005502193-3L</t>
  </si>
  <si>
    <t>1005502193-4L</t>
  </si>
  <si>
    <t>1005502193-5L</t>
  </si>
  <si>
    <t>1005502193-6L</t>
  </si>
  <si>
    <t>1005502193-7L</t>
  </si>
  <si>
    <t>1005502193-8L</t>
  </si>
  <si>
    <t>1005502195-1L</t>
  </si>
  <si>
    <t>1005502195-2L</t>
  </si>
  <si>
    <t>1005502197-1L</t>
  </si>
  <si>
    <t>1005502197-2L</t>
  </si>
  <si>
    <t>1005502198-1L</t>
  </si>
  <si>
    <t>1005502198-2L</t>
  </si>
  <si>
    <t>1005502200-10L</t>
  </si>
  <si>
    <t>1005502200-11L</t>
  </si>
  <si>
    <t>1005502200-12L</t>
  </si>
  <si>
    <t>1005502200-13L</t>
  </si>
  <si>
    <t>1005502200-14L</t>
  </si>
  <si>
    <t>1005502200-1L</t>
  </si>
  <si>
    <t>1005502200-2L</t>
  </si>
  <si>
    <t>1005502200-3L</t>
  </si>
  <si>
    <t>1005502200-4L</t>
  </si>
  <si>
    <t>1005502200-5L</t>
  </si>
  <si>
    <t>1005502200-6L</t>
  </si>
  <si>
    <t>1005502200-7L</t>
  </si>
  <si>
    <t>1005502200-8L</t>
  </si>
  <si>
    <t>1005502200-9L</t>
  </si>
  <si>
    <t>1005502202-10L</t>
  </si>
  <si>
    <t>1005502202-1L</t>
  </si>
  <si>
    <t>1005502202-2L</t>
  </si>
  <si>
    <t>1005502202-3L</t>
  </si>
  <si>
    <t>1005502202-4L</t>
  </si>
  <si>
    <t>1005502202-5L</t>
  </si>
  <si>
    <t>1005502202-6L</t>
  </si>
  <si>
    <t>1005502202-7L</t>
  </si>
  <si>
    <t>1005502202-8L</t>
  </si>
  <si>
    <t>1005502202-9L</t>
  </si>
  <si>
    <t>1005502203L</t>
  </si>
  <si>
    <t>1005502210-1L</t>
  </si>
  <si>
    <t>1005502210-2L</t>
  </si>
  <si>
    <t>1005502211-1L</t>
  </si>
  <si>
    <t>1005502211-2L</t>
  </si>
  <si>
    <t>1005502211-3L</t>
  </si>
  <si>
    <t>1005502211-4L</t>
  </si>
  <si>
    <t>1005502211-5L</t>
  </si>
  <si>
    <t>1005502211-6L</t>
  </si>
  <si>
    <t>1005502212-1L</t>
  </si>
  <si>
    <t>1005502212-2L</t>
  </si>
  <si>
    <t>1005502213-1L</t>
  </si>
  <si>
    <t>1005502213-2L</t>
  </si>
  <si>
    <t>1005502213-3L</t>
  </si>
  <si>
    <t>1005502213-4L</t>
  </si>
  <si>
    <t>1005502213-5L</t>
  </si>
  <si>
    <t>1005502213-6L</t>
  </si>
  <si>
    <t>1005502214-2L</t>
  </si>
  <si>
    <t>1005502214-3L</t>
  </si>
  <si>
    <t>1005502214-4L</t>
  </si>
  <si>
    <t>1005502214-5L</t>
  </si>
  <si>
    <t>1005502214-6L</t>
  </si>
  <si>
    <t>1005502216-1L</t>
  </si>
  <si>
    <t>1005502216-2L</t>
  </si>
  <si>
    <t>1005502216-3L</t>
  </si>
  <si>
    <t>1005502216-4L</t>
  </si>
  <si>
    <t>1005502218-1L</t>
  </si>
  <si>
    <t>1005502218-2L</t>
  </si>
  <si>
    <t>1005502218-3L</t>
  </si>
  <si>
    <t>1005502218-4L</t>
  </si>
  <si>
    <t>1005502219-1L</t>
  </si>
  <si>
    <t>1005502219-2L</t>
  </si>
  <si>
    <t>1005502220-10L</t>
  </si>
  <si>
    <t>1005502220-11L</t>
  </si>
  <si>
    <t>1005502220-12L</t>
  </si>
  <si>
    <t>1005502220-13L</t>
  </si>
  <si>
    <t>1005502220-14L</t>
  </si>
  <si>
    <t>1005502220-15L</t>
  </si>
  <si>
    <t>1005502220-16L</t>
  </si>
  <si>
    <t>1005502220-17L</t>
  </si>
  <si>
    <t>1005502220-18L</t>
  </si>
  <si>
    <t>1005502220-19L</t>
  </si>
  <si>
    <t>1005502220-1L</t>
  </si>
  <si>
    <t>1005502220-20L</t>
  </si>
  <si>
    <t>1005502220-22L</t>
  </si>
  <si>
    <t>1005502220-23L</t>
  </si>
  <si>
    <t>1005502220-24L</t>
  </si>
  <si>
    <t>1005502220-25L</t>
  </si>
  <si>
    <t>1005502220-26L</t>
  </si>
  <si>
    <t>1005502220-2L</t>
  </si>
  <si>
    <t>1005502220-3L</t>
  </si>
  <si>
    <t>1005502220-4L</t>
  </si>
  <si>
    <t>1005502220-5L</t>
  </si>
  <si>
    <t>1005502220-6L</t>
  </si>
  <si>
    <t>1005502220-7L</t>
  </si>
  <si>
    <t>1005502220-8L</t>
  </si>
  <si>
    <t>1005502220-9L</t>
  </si>
  <si>
    <t>1005502222-1L</t>
  </si>
  <si>
    <t>1005502222-2L</t>
  </si>
  <si>
    <t>1005502222-3L</t>
  </si>
  <si>
    <t>1005502222-4L</t>
  </si>
  <si>
    <t>1005502223-1L</t>
  </si>
  <si>
    <t>1005502223-2L</t>
  </si>
  <si>
    <t>1005502223-3L</t>
  </si>
  <si>
    <t>1005502223-4L</t>
  </si>
  <si>
    <t>1005502224-1L</t>
  </si>
  <si>
    <t>1005502224-2L</t>
  </si>
  <si>
    <t>1005502224-3L</t>
  </si>
  <si>
    <t>1005502224-4L</t>
  </si>
  <si>
    <t>1005502224-5L</t>
  </si>
  <si>
    <t>1005502224-6L</t>
  </si>
  <si>
    <t>1005502224-7L</t>
  </si>
  <si>
    <t>1005502224-8L</t>
  </si>
  <si>
    <t>1005502227-1L</t>
  </si>
  <si>
    <t>1005502227-2L</t>
  </si>
  <si>
    <t>1005502227-3L</t>
  </si>
  <si>
    <t>1005502227-4L</t>
  </si>
  <si>
    <t>1005502227-5L</t>
  </si>
  <si>
    <t>1005502227-6L</t>
  </si>
  <si>
    <t>1005502227-7L</t>
  </si>
  <si>
    <t>1005502229-1L</t>
  </si>
  <si>
    <t>1005502229-2L</t>
  </si>
  <si>
    <t>1005502229-3L</t>
  </si>
  <si>
    <t>1005502229-4L</t>
  </si>
  <si>
    <t>1005502229-5L</t>
  </si>
  <si>
    <t>1005502232-1L</t>
  </si>
  <si>
    <t>1005502232-2L</t>
  </si>
  <si>
    <t>1005502232-3L</t>
  </si>
  <si>
    <t>1005502232-4L</t>
  </si>
  <si>
    <t>1005502232-5L</t>
  </si>
  <si>
    <t>1005502232-6L</t>
  </si>
  <si>
    <t>1005502233-1L</t>
  </si>
  <si>
    <t>1005502233-2L</t>
  </si>
  <si>
    <t>1005502233-3L</t>
  </si>
  <si>
    <t>1005502233-4L</t>
  </si>
  <si>
    <t>1005502233-5L</t>
  </si>
  <si>
    <t>1005502234-1L</t>
  </si>
  <si>
    <t>1005502234-2L</t>
  </si>
  <si>
    <t>1005502234-3L</t>
  </si>
  <si>
    <t>1005502234-4L</t>
  </si>
  <si>
    <t>1005502234-5L</t>
  </si>
  <si>
    <t>1005502234-6L</t>
  </si>
  <si>
    <t>1005502234-7L</t>
  </si>
  <si>
    <t>1005502237-10L</t>
  </si>
  <si>
    <t>1005502237-11L</t>
  </si>
  <si>
    <t>1005502237-1L</t>
  </si>
  <si>
    <t>1005502237-2L</t>
  </si>
  <si>
    <t>1005502237-3L</t>
  </si>
  <si>
    <t>1005502237-4L</t>
  </si>
  <si>
    <t>1005502237-5L</t>
  </si>
  <si>
    <t>1005502237-6L</t>
  </si>
  <si>
    <t>1005502237-7L</t>
  </si>
  <si>
    <t>1005502237-8L</t>
  </si>
  <si>
    <t>1005502237-9L</t>
  </si>
  <si>
    <t>1005502238-1L</t>
  </si>
  <si>
    <t>1005502238-2L</t>
  </si>
  <si>
    <t>1005502238-3L</t>
  </si>
  <si>
    <t>1005502238-4L</t>
  </si>
  <si>
    <t>1005502238-5L</t>
  </si>
  <si>
    <t>1005502239-10L</t>
  </si>
  <si>
    <t>1005502239-1L</t>
  </si>
  <si>
    <t>1005502239-2L</t>
  </si>
  <si>
    <t>1005502239-3L</t>
  </si>
  <si>
    <t>1005502239-4L</t>
  </si>
  <si>
    <t>1005502239-5L</t>
  </si>
  <si>
    <t>1005502239-6L</t>
  </si>
  <si>
    <t>1005502239-7L</t>
  </si>
  <si>
    <t>1005502239-8L</t>
  </si>
  <si>
    <t>1005502239-9L</t>
  </si>
  <si>
    <t>1005502240-2L</t>
  </si>
  <si>
    <t>1005502240-3L</t>
  </si>
  <si>
    <t>1005502240-4L</t>
  </si>
  <si>
    <t>1005502241-1L</t>
  </si>
  <si>
    <t>1005502241-2L</t>
  </si>
  <si>
    <t>1005502241-3L</t>
  </si>
  <si>
    <t>1005502241-4L</t>
  </si>
  <si>
    <t>1005502243-1L</t>
  </si>
  <si>
    <t>1005502243-2L</t>
  </si>
  <si>
    <t>1005502243-3L</t>
  </si>
  <si>
    <t>1005502243-4L</t>
  </si>
  <si>
    <t>1005502244-1L</t>
  </si>
  <si>
    <t>1005502244-2L</t>
  </si>
  <si>
    <t>1005502251-1L</t>
  </si>
  <si>
    <t>1005502251-2L</t>
  </si>
  <si>
    <t>1005502252-1L</t>
  </si>
  <si>
    <t>1005502252-2L</t>
  </si>
  <si>
    <t>1005502252-3L</t>
  </si>
  <si>
    <t>1005502253-10L</t>
  </si>
  <si>
    <t>1005502253-11L</t>
  </si>
  <si>
    <t>1005502253-12L</t>
  </si>
  <si>
    <t>1005502253-13L</t>
  </si>
  <si>
    <t>1005502253-14L</t>
  </si>
  <si>
    <t>1005502253-15L</t>
  </si>
  <si>
    <t>1005502253-16L</t>
  </si>
  <si>
    <t>1005502253-17L</t>
  </si>
  <si>
    <t>1005502253-18L</t>
  </si>
  <si>
    <t>1005502253-19L</t>
  </si>
  <si>
    <t>1005502253-1L</t>
  </si>
  <si>
    <t>1005502253-20L</t>
  </si>
  <si>
    <t>1005502253-21L</t>
  </si>
  <si>
    <t>1005502253-22L</t>
  </si>
  <si>
    <t>1005502253-23L</t>
  </si>
  <si>
    <t>1005502253-24L</t>
  </si>
  <si>
    <t>1005502253-2L</t>
  </si>
  <si>
    <t>1005502253-3L</t>
  </si>
  <si>
    <t>1005502253-4L</t>
  </si>
  <si>
    <t>1005502253-5L</t>
  </si>
  <si>
    <t>1005502253-6L</t>
  </si>
  <si>
    <t>1005502253-7L</t>
  </si>
  <si>
    <t>1005502253-8L</t>
  </si>
  <si>
    <t>1005502253-9L</t>
  </si>
  <si>
    <t>1005502255-1L</t>
  </si>
  <si>
    <t>1005502255-2L</t>
  </si>
  <si>
    <t>1005502255-3L</t>
  </si>
  <si>
    <t>1005502255-4L</t>
  </si>
  <si>
    <t>1005502255-5L</t>
  </si>
  <si>
    <t>1005502255-6L</t>
  </si>
  <si>
    <t>1005502255-7L</t>
  </si>
  <si>
    <t>1005502255-8L</t>
  </si>
  <si>
    <t>1005502256-1L</t>
  </si>
  <si>
    <t>1005502256-2L</t>
  </si>
  <si>
    <t>1005502256-3L</t>
  </si>
  <si>
    <t>1005502256-4L</t>
  </si>
  <si>
    <t>1005502256-5L</t>
  </si>
  <si>
    <t>1005502257-1L</t>
  </si>
  <si>
    <t>1005502257-2L</t>
  </si>
  <si>
    <t>1005502257-3L</t>
  </si>
  <si>
    <t>1005502257-4L</t>
  </si>
  <si>
    <t>1005502259-1L</t>
  </si>
  <si>
    <t>1005502259-2L</t>
  </si>
  <si>
    <t>1005502259-3L</t>
  </si>
  <si>
    <t>1005502259-4L</t>
  </si>
  <si>
    <t>1005502259-5L</t>
  </si>
  <si>
    <t>1005502259-6L</t>
  </si>
  <si>
    <t>1005502259-7L</t>
  </si>
  <si>
    <t>1005502259-8L</t>
  </si>
  <si>
    <t>1005502259-9L</t>
  </si>
  <si>
    <t>1005502261-1L</t>
  </si>
  <si>
    <t>1005502261-2L</t>
  </si>
  <si>
    <t>1005502261-3L</t>
  </si>
  <si>
    <t>1005502262-1L</t>
  </si>
  <si>
    <t>1005502262-2L</t>
  </si>
  <si>
    <t>1005502263-1L</t>
  </si>
  <si>
    <t>1005502263-2L</t>
  </si>
  <si>
    <t>1005502263-3L</t>
  </si>
  <si>
    <t>1005502263-4L</t>
  </si>
  <si>
    <t>1005502265-1L</t>
  </si>
  <si>
    <t>1005502265-2L</t>
  </si>
  <si>
    <t>1005502265-3L</t>
  </si>
  <si>
    <t>1005502266-1L</t>
  </si>
  <si>
    <t>1005502266-2L</t>
  </si>
  <si>
    <t>1005502266-3L</t>
  </si>
  <si>
    <t>1005502267-1L</t>
  </si>
  <si>
    <t>1005502267-2L</t>
  </si>
  <si>
    <t>1005502269-1L</t>
  </si>
  <si>
    <t>1005502269-2L</t>
  </si>
  <si>
    <t>1005502269-3L</t>
  </si>
  <si>
    <t>1005502269-4L</t>
  </si>
  <si>
    <t>1005502269-5L</t>
  </si>
  <si>
    <t>1005502269-6L</t>
  </si>
  <si>
    <t>1005502271L</t>
  </si>
  <si>
    <t>1005502272L</t>
  </si>
  <si>
    <t>1005502273L</t>
  </si>
  <si>
    <t>1005502274-1L</t>
  </si>
  <si>
    <t>1005502274-2L</t>
  </si>
  <si>
    <t>1005502274-3L</t>
  </si>
  <si>
    <t>1005502274-4L</t>
  </si>
  <si>
    <t>1005502274-5L</t>
  </si>
  <si>
    <t>1005502274-6L</t>
  </si>
  <si>
    <t>1005502274-7L</t>
  </si>
  <si>
    <t>1005502274-8L</t>
  </si>
  <si>
    <t>1005502276-1L</t>
  </si>
  <si>
    <t>1005502276-2L</t>
  </si>
  <si>
    <t>1005502278-10L</t>
  </si>
  <si>
    <t>1005502278-11L</t>
  </si>
  <si>
    <t>1005502278-12L</t>
  </si>
  <si>
    <t>1005502278-13L</t>
  </si>
  <si>
    <t>1005502278-14L</t>
  </si>
  <si>
    <t>1005502278-15L</t>
  </si>
  <si>
    <t>1005502278-16L</t>
  </si>
  <si>
    <t>1005502278-17L</t>
  </si>
  <si>
    <t>1005502278-1L</t>
  </si>
  <si>
    <t>1005502278-2L</t>
  </si>
  <si>
    <t>1005502278-3L</t>
  </si>
  <si>
    <t>1005502278-4L</t>
  </si>
  <si>
    <t>1005502278-5L</t>
  </si>
  <si>
    <t>1005502278-6L</t>
  </si>
  <si>
    <t>1005502278-7L</t>
  </si>
  <si>
    <t>1005502278-8L</t>
  </si>
  <si>
    <t>1005502278-9L</t>
  </si>
  <si>
    <t>1005502279-1L</t>
  </si>
  <si>
    <t>1005502279-2L</t>
  </si>
  <si>
    <t>1005502279-3L</t>
  </si>
  <si>
    <t>1005502279-4L</t>
  </si>
  <si>
    <t>1005502281-1L</t>
  </si>
  <si>
    <t>1005502281-2L</t>
  </si>
  <si>
    <t>1005502282-10L</t>
  </si>
  <si>
    <t>1005502282-11L</t>
  </si>
  <si>
    <t>1005502282-1L</t>
  </si>
  <si>
    <t>1005502282-2L</t>
  </si>
  <si>
    <t>1005502282-3L</t>
  </si>
  <si>
    <t>1005502282-4L</t>
  </si>
  <si>
    <t>1005502282-5L</t>
  </si>
  <si>
    <t>1005502282-6L</t>
  </si>
  <si>
    <t>1005502282-7L</t>
  </si>
  <si>
    <t>1005502282-8L</t>
  </si>
  <si>
    <t>1005502282-9L</t>
  </si>
  <si>
    <t>1005502283-1L</t>
  </si>
  <si>
    <t>1005502283-2L</t>
  </si>
  <si>
    <t>1005502283-3L</t>
  </si>
  <si>
    <t>1005502285-10L</t>
  </si>
  <si>
    <t>1005502285-11L</t>
  </si>
  <si>
    <t>1005502285-1L</t>
  </si>
  <si>
    <t>1005502285-2L</t>
  </si>
  <si>
    <t>1005502285-3L</t>
  </si>
  <si>
    <t>1005502285-4L</t>
  </si>
  <si>
    <t>1005502285-5L</t>
  </si>
  <si>
    <t>1005502285-6L</t>
  </si>
  <si>
    <t>1005502285-7L</t>
  </si>
  <si>
    <t>1005502285-8L</t>
  </si>
  <si>
    <t>1005502285-9L</t>
  </si>
  <si>
    <t>1005502286-1L</t>
  </si>
  <si>
    <t>1005502286-2L</t>
  </si>
  <si>
    <t>1005502286-3L</t>
  </si>
  <si>
    <t>1005502287-1L</t>
  </si>
  <si>
    <t>1005502287-2L</t>
  </si>
  <si>
    <t>1005502288L</t>
  </si>
  <si>
    <t>1005502289L</t>
  </si>
  <si>
    <t>1005502295L</t>
  </si>
  <si>
    <t>1005502296L</t>
  </si>
  <si>
    <t>1005502297L</t>
  </si>
  <si>
    <t>1005502298L</t>
  </si>
  <si>
    <t>1005502299-1L</t>
  </si>
  <si>
    <t>1005502299-2L</t>
  </si>
  <si>
    <t>1005502299-3L</t>
  </si>
  <si>
    <t>1005502299-4L</t>
  </si>
  <si>
    <t>1005502299-5L</t>
  </si>
  <si>
    <t>1005502299-6L</t>
  </si>
  <si>
    <t>1005502300-1L</t>
  </si>
  <si>
    <t>1005502300-2L</t>
  </si>
  <si>
    <t>1005502300-3L</t>
  </si>
  <si>
    <t>1005502301-1L</t>
  </si>
  <si>
    <t>1005502301-2L</t>
  </si>
  <si>
    <t>1005502301-3L</t>
  </si>
  <si>
    <t>1005502302-1L</t>
  </si>
  <si>
    <t>1005502302-2L</t>
  </si>
  <si>
    <t>1005502302-3L</t>
  </si>
  <si>
    <t>1005502303-1L</t>
  </si>
  <si>
    <t>1005502303-2L</t>
  </si>
  <si>
    <t>1005502303-3L</t>
  </si>
  <si>
    <t>1005502303-4L</t>
  </si>
  <si>
    <t>1005502305-1L</t>
  </si>
  <si>
    <t>1005502305-2L</t>
  </si>
  <si>
    <t>1005502306-1L</t>
  </si>
  <si>
    <t>1005502306-2L</t>
  </si>
  <si>
    <t>1005502306-3L</t>
  </si>
  <si>
    <t>1005502311-1L</t>
  </si>
  <si>
    <t>1005502311-2L</t>
  </si>
  <si>
    <t>1005502311-3L</t>
  </si>
  <si>
    <t>1005502313-1L</t>
  </si>
  <si>
    <t>1005502313-2L</t>
  </si>
  <si>
    <t>1005502313-3L</t>
  </si>
  <si>
    <t>1005502313-4L</t>
  </si>
  <si>
    <t>1005502313-5L</t>
  </si>
  <si>
    <t>1005502313-6L</t>
  </si>
  <si>
    <t>1005502313-7L</t>
  </si>
  <si>
    <t>1005502313-8L</t>
  </si>
  <si>
    <t>1005502313-9L</t>
  </si>
  <si>
    <t>1005502314-2L</t>
  </si>
  <si>
    <t>1005502314-3L</t>
  </si>
  <si>
    <t>1005502315-1L</t>
  </si>
  <si>
    <t>1005502315-2L</t>
  </si>
  <si>
    <t>1005502315-3L</t>
  </si>
  <si>
    <t>1005502315-4L</t>
  </si>
  <si>
    <t>1005502315-5L</t>
  </si>
  <si>
    <t>1005502315-6L</t>
  </si>
  <si>
    <t>1005502315-7L</t>
  </si>
  <si>
    <t>1005502315-8L</t>
  </si>
  <si>
    <t>1005502316-1L</t>
  </si>
  <si>
    <t>1005502316-2L</t>
  </si>
  <si>
    <t>1005502316-3L</t>
  </si>
  <si>
    <t>1005502316-4L</t>
  </si>
  <si>
    <t>1005502316-5L</t>
  </si>
  <si>
    <t>1005502316-6L</t>
  </si>
  <si>
    <t>1005502316-7L</t>
  </si>
  <si>
    <t>1005502316-8L</t>
  </si>
  <si>
    <t>1005502317-1L</t>
  </si>
  <si>
    <t>1005502317-2L</t>
  </si>
  <si>
    <t>1005502317-3L</t>
  </si>
  <si>
    <t>1005502318-1L</t>
  </si>
  <si>
    <t>1005502318-2L</t>
  </si>
  <si>
    <t>1005502320-1L</t>
  </si>
  <si>
    <t>1005502323-1L</t>
  </si>
  <si>
    <t>1005502323-2L</t>
  </si>
  <si>
    <t>1005502323-3L</t>
  </si>
  <si>
    <t>1005502323-4L</t>
  </si>
  <si>
    <t>1005502323-5L</t>
  </si>
  <si>
    <t>1005502323-6L</t>
  </si>
  <si>
    <t>1005502325-1L</t>
  </si>
  <si>
    <t>1005502325-2L</t>
  </si>
  <si>
    <t>1005502325-3L</t>
  </si>
  <si>
    <t>1005502326-2L</t>
  </si>
  <si>
    <t>1005502326-3L</t>
  </si>
  <si>
    <t>1005502327-1L</t>
  </si>
  <si>
    <t>1005502327-2L</t>
  </si>
  <si>
    <t>1005502327-3L</t>
  </si>
  <si>
    <t>1005502327-4L</t>
  </si>
  <si>
    <t>1005502329-1L</t>
  </si>
  <si>
    <t>1005502329-2L</t>
  </si>
  <si>
    <t>1005502329-3L</t>
  </si>
  <si>
    <t>1005502330-1L</t>
  </si>
  <si>
    <t>1005502330-2L</t>
  </si>
  <si>
    <t>1005502332-1L</t>
  </si>
  <si>
    <t>1005502332-2L</t>
  </si>
  <si>
    <t>1005502333-2L</t>
  </si>
  <si>
    <t>1005502333-3L</t>
  </si>
  <si>
    <t>1005502335-1L</t>
  </si>
  <si>
    <t>1005502335-2L</t>
  </si>
  <si>
    <t>1005502336-1L</t>
  </si>
  <si>
    <t>1005502336-2L</t>
  </si>
  <si>
    <t>1005502339-1L</t>
  </si>
  <si>
    <t>1005502339-2L</t>
  </si>
  <si>
    <t>1005502339-3L</t>
  </si>
  <si>
    <t>1005502339-4L</t>
  </si>
  <si>
    <t>1005502340-1L</t>
  </si>
  <si>
    <t>1005502340-2L</t>
  </si>
  <si>
    <t>1005502340-3L</t>
  </si>
  <si>
    <t>1005502340-4L</t>
  </si>
  <si>
    <t>1005502340-5L</t>
  </si>
  <si>
    <t>1005502341-1L</t>
  </si>
  <si>
    <t>1005502341-2L</t>
  </si>
  <si>
    <t>1005502343-1L</t>
  </si>
  <si>
    <t>1005502343-2L</t>
  </si>
  <si>
    <t>1005502344-1L</t>
  </si>
  <si>
    <t>1005502344-2L</t>
  </si>
  <si>
    <t>1005502345-1L</t>
  </si>
  <si>
    <t>1005502345-2L</t>
  </si>
  <si>
    <t>1005502345-3L</t>
  </si>
  <si>
    <t>1005502346-1L</t>
  </si>
  <si>
    <t>1005502346-2L</t>
  </si>
  <si>
    <t>1005502346-3L</t>
  </si>
  <si>
    <t>1005502346-4L</t>
  </si>
  <si>
    <t>1005502347-1L</t>
  </si>
  <si>
    <t>1005502347-2L</t>
  </si>
  <si>
    <t>1005502347-3L</t>
  </si>
  <si>
    <t>1005502347-4L</t>
  </si>
  <si>
    <t>1005502348-10L</t>
  </si>
  <si>
    <t>1005502348-11L</t>
  </si>
  <si>
    <t>1005502348-12L</t>
  </si>
  <si>
    <t>1005502348-13L</t>
  </si>
  <si>
    <t>1005502348-14L</t>
  </si>
  <si>
    <t>1005502348-1L</t>
  </si>
  <si>
    <t>1005502348-2L</t>
  </si>
  <si>
    <t>1005502348-3L</t>
  </si>
  <si>
    <t>1005502348-4L</t>
  </si>
  <si>
    <t>1005502348-5L</t>
  </si>
  <si>
    <t>1005502348-6L</t>
  </si>
  <si>
    <t>1005502348-7L</t>
  </si>
  <si>
    <t>1005502348-8L</t>
  </si>
  <si>
    <t>1005502348-9L</t>
  </si>
  <si>
    <t>1005502352-1L</t>
  </si>
  <si>
    <t>1005502352-2L</t>
  </si>
  <si>
    <t>1005502352-3L</t>
  </si>
  <si>
    <t>1005502354-1L</t>
  </si>
  <si>
    <t>1005502354-2L</t>
  </si>
  <si>
    <t>1005502354-3L</t>
  </si>
  <si>
    <t>1005502354-4L</t>
  </si>
  <si>
    <t>1005502354-5L</t>
  </si>
  <si>
    <t>1005502354-6L</t>
  </si>
  <si>
    <t>1005502354-7L</t>
  </si>
  <si>
    <t>1005502356-1L</t>
  </si>
  <si>
    <t>1005502356-2L</t>
  </si>
  <si>
    <t>1005502356-3L</t>
  </si>
  <si>
    <t>1005502356-4L</t>
  </si>
  <si>
    <t>1005502358-10L</t>
  </si>
  <si>
    <t>1005502358-11L</t>
  </si>
  <si>
    <t>1005502358-12L</t>
  </si>
  <si>
    <t>1005502358-13L</t>
  </si>
  <si>
    <t>1005502358-14L</t>
  </si>
  <si>
    <t>1005502358-1L</t>
  </si>
  <si>
    <t>1005502358-2L</t>
  </si>
  <si>
    <t>1005502358-3L</t>
  </si>
  <si>
    <t>1005502358-4L</t>
  </si>
  <si>
    <t>1005502358-5L</t>
  </si>
  <si>
    <t>1005502358-6L</t>
  </si>
  <si>
    <t>1005502358-7L</t>
  </si>
  <si>
    <t>1005502358-8L</t>
  </si>
  <si>
    <t>1005502358-9L</t>
  </si>
  <si>
    <t>1005502359-1L</t>
  </si>
  <si>
    <t>1005502359-2L</t>
  </si>
  <si>
    <t>1005502359-3L</t>
  </si>
  <si>
    <t>1005502359-4L</t>
  </si>
  <si>
    <t>1005502359-5L</t>
  </si>
  <si>
    <t>1005502359-6L</t>
  </si>
  <si>
    <t>1005502359-7L</t>
  </si>
  <si>
    <t>1005502360-1L</t>
  </si>
  <si>
    <t>1005502360-2L</t>
  </si>
  <si>
    <t>1005502360-3L</t>
  </si>
  <si>
    <t>1005502364-1L</t>
  </si>
  <si>
    <t>1005502364-2L</t>
  </si>
  <si>
    <t>1005502365-1L</t>
  </si>
  <si>
    <t>1005502365-2L</t>
  </si>
  <si>
    <t>1005502365-3L</t>
  </si>
  <si>
    <t>1005502365-4L</t>
  </si>
  <si>
    <t>1005502366-2L</t>
  </si>
  <si>
    <t>1005502366-3L</t>
  </si>
  <si>
    <t>1005502367-1L</t>
  </si>
  <si>
    <t>1005502367-2L</t>
  </si>
  <si>
    <t>1005502367-3L</t>
  </si>
  <si>
    <t>1005502367-4L</t>
  </si>
  <si>
    <t>1005502368-1L</t>
  </si>
  <si>
    <t>1005502368-2L</t>
  </si>
  <si>
    <t>1005502368-3L</t>
  </si>
  <si>
    <t>1005502369-1L</t>
  </si>
  <si>
    <t>1005502369-2L</t>
  </si>
  <si>
    <t>1005502369-3L</t>
  </si>
  <si>
    <t>1005502369-4L</t>
  </si>
  <si>
    <t>1005502369-5L</t>
  </si>
  <si>
    <t>1005502369-6L</t>
  </si>
  <si>
    <t>1005502370-1L</t>
  </si>
  <si>
    <t>1005502370-2L</t>
  </si>
  <si>
    <t>1005502370-3L</t>
  </si>
  <si>
    <t>1005502371-1L</t>
  </si>
  <si>
    <t>1005502371-2L</t>
  </si>
  <si>
    <t>1005502372-1L</t>
  </si>
  <si>
    <t>1005502372-2L</t>
  </si>
  <si>
    <t>1005502372-3L</t>
  </si>
  <si>
    <t>1005502372-4L</t>
  </si>
  <si>
    <t>1005502374-1L</t>
  </si>
  <si>
    <t>1005502374-2L</t>
  </si>
  <si>
    <t>1005502374-3L</t>
  </si>
  <si>
    <t>1005502374-4L</t>
  </si>
  <si>
    <t>1005502375-10L</t>
  </si>
  <si>
    <t>1005502375-1L</t>
  </si>
  <si>
    <t>1005502375-2L</t>
  </si>
  <si>
    <t>1005502375-3L</t>
  </si>
  <si>
    <t>1005502375-4L</t>
  </si>
  <si>
    <t>1005502375-5L</t>
  </si>
  <si>
    <t>1005502375-6L</t>
  </si>
  <si>
    <t>1005502375-7L</t>
  </si>
  <si>
    <t>1005502375-8L</t>
  </si>
  <si>
    <t>1005502375-9L</t>
  </si>
  <si>
    <t>1005502376-1L</t>
  </si>
  <si>
    <t>1005502376-2L</t>
  </si>
  <si>
    <t>1005502376-3L</t>
  </si>
  <si>
    <t>1005502377-1L</t>
  </si>
  <si>
    <t>1005502377-2L</t>
  </si>
  <si>
    <t>1005502379-1L</t>
  </si>
  <si>
    <t>1005502379-2L</t>
  </si>
  <si>
    <t>1005502379-3L</t>
  </si>
  <si>
    <t>1005502379-4L</t>
  </si>
  <si>
    <t>1005502381-1L</t>
  </si>
  <si>
    <t>1005502381-2L</t>
  </si>
  <si>
    <t>1005502382-1L</t>
  </si>
  <si>
    <t>1005502382-2L</t>
  </si>
  <si>
    <t>1005502382-3L</t>
  </si>
  <si>
    <t>1005502382-4L</t>
  </si>
  <si>
    <t>1005502382-5L</t>
  </si>
  <si>
    <t>1005502382-6L</t>
  </si>
  <si>
    <t>1005502382-7L</t>
  </si>
  <si>
    <t>1005502382-8L</t>
  </si>
  <si>
    <t>1005502384-1L</t>
  </si>
  <si>
    <t>1005502384-2L</t>
  </si>
  <si>
    <t>1005502386-1L</t>
  </si>
  <si>
    <t>1005502386-2L</t>
  </si>
  <si>
    <t>1005502389-1L</t>
  </si>
  <si>
    <t>1005502389-2L</t>
  </si>
  <si>
    <t>1005502390-1L</t>
  </si>
  <si>
    <t>1005502390-2L</t>
  </si>
  <si>
    <t>1005502392-10L</t>
  </si>
  <si>
    <t>1005502392-11L</t>
  </si>
  <si>
    <t>1005502392-12L</t>
  </si>
  <si>
    <t>1005502392-13L</t>
  </si>
  <si>
    <t>1005502392-14L</t>
  </si>
  <si>
    <t>1005502392-1L</t>
  </si>
  <si>
    <t>1005502392-2L</t>
  </si>
  <si>
    <t>1005502392-3L</t>
  </si>
  <si>
    <t>1005502392-4L</t>
  </si>
  <si>
    <t>1005502392-5L</t>
  </si>
  <si>
    <t>1005502392-6L</t>
  </si>
  <si>
    <t>1005502392-7L</t>
  </si>
  <si>
    <t>1005502392-8L</t>
  </si>
  <si>
    <t>1005502392-9L</t>
  </si>
  <si>
    <t>1005502393L</t>
  </si>
  <si>
    <t>1005502394L</t>
  </si>
  <si>
    <t>1005502395-1L</t>
  </si>
  <si>
    <t>1005502395-2L</t>
  </si>
  <si>
    <t>1005502396-1L</t>
  </si>
  <si>
    <t>1005502396-2L</t>
  </si>
  <si>
    <t>1005502396-3L</t>
  </si>
  <si>
    <t>1005502396-4L</t>
  </si>
  <si>
    <t>1005502396-5L</t>
  </si>
  <si>
    <t>1005502396-6L</t>
  </si>
  <si>
    <t>1005502397-1L</t>
  </si>
  <si>
    <t>1005502397-2L</t>
  </si>
  <si>
    <t>1005502398-1L</t>
  </si>
  <si>
    <t>1005502398-2L</t>
  </si>
  <si>
    <t>1005502399-1L</t>
  </si>
  <si>
    <t>1005502399-2L</t>
  </si>
  <si>
    <t>1005502399-3L</t>
  </si>
  <si>
    <t>1005502401-1L</t>
  </si>
  <si>
    <t>1005502401-2L</t>
  </si>
  <si>
    <t>1005502401-3L</t>
  </si>
  <si>
    <t>1005502401-4L</t>
  </si>
  <si>
    <t>1005502401-5L</t>
  </si>
  <si>
    <t>1005502401-6L</t>
  </si>
  <si>
    <t>1005502403-1L</t>
  </si>
  <si>
    <t>1005502403-2L</t>
  </si>
  <si>
    <t>1005502403-3L</t>
  </si>
  <si>
    <t>1005502403-4L</t>
  </si>
  <si>
    <t>1005502403-5L</t>
  </si>
  <si>
    <t>1005502403-6L</t>
  </si>
  <si>
    <t>1005502403-7L</t>
  </si>
  <si>
    <t>1005502403-8L</t>
  </si>
  <si>
    <t>1005502403-9L</t>
  </si>
  <si>
    <t>1005502405-1L</t>
  </si>
  <si>
    <t>1005502405-2L</t>
  </si>
  <si>
    <t>1005502406-1L</t>
  </si>
  <si>
    <t>1005502406-2L</t>
  </si>
  <si>
    <t>1005502407-1L</t>
  </si>
  <si>
    <t>1005502407-2L</t>
  </si>
  <si>
    <t>1005502407-3L</t>
  </si>
  <si>
    <t>1005502407-4L</t>
  </si>
  <si>
    <t>1005502408-1L</t>
  </si>
  <si>
    <t>1005502408-2L</t>
  </si>
  <si>
    <t>1005502410-1L</t>
  </si>
  <si>
    <t>1005502410-2L</t>
  </si>
  <si>
    <t>1005502410-3L</t>
  </si>
  <si>
    <t>1005502410-4L</t>
  </si>
  <si>
    <t>1005502413-1L</t>
  </si>
  <si>
    <t>1005502413-2L</t>
  </si>
  <si>
    <t>1005502413-3L</t>
  </si>
  <si>
    <t>1005502415-1L</t>
  </si>
  <si>
    <t>1005502415-2L</t>
  </si>
  <si>
    <t>1005502415-3L</t>
  </si>
  <si>
    <t>1005502416-1L</t>
  </si>
  <si>
    <t>1005502416-2L</t>
  </si>
  <si>
    <t>1005502418-1L</t>
  </si>
  <si>
    <t>1005502418-2L</t>
  </si>
  <si>
    <t>1005502418-3L</t>
  </si>
  <si>
    <t>1005502418-4L</t>
  </si>
  <si>
    <t>1005502418-5L</t>
  </si>
  <si>
    <t>1005502418-6L</t>
  </si>
  <si>
    <t>1005502418-7L</t>
  </si>
  <si>
    <t>1005502419-1L</t>
  </si>
  <si>
    <t>1005502419-2L</t>
  </si>
  <si>
    <t>1005502419-3L</t>
  </si>
  <si>
    <t>1005502419-4L</t>
  </si>
  <si>
    <t>1005502419-5L</t>
  </si>
  <si>
    <t>1005502424-2L</t>
  </si>
  <si>
    <t>1005502424-3L</t>
  </si>
  <si>
    <t>1005502425-10L</t>
  </si>
  <si>
    <t>1005502425-11L</t>
  </si>
  <si>
    <t>1005502425-1L</t>
  </si>
  <si>
    <t>1005502425-2L</t>
  </si>
  <si>
    <t>1005502425-3L</t>
  </si>
  <si>
    <t>1005502425-4L</t>
  </si>
  <si>
    <t>1005502425-5L</t>
  </si>
  <si>
    <t>1005502425-6L</t>
  </si>
  <si>
    <t>1005502425-7L</t>
  </si>
  <si>
    <t>1005502425-8L</t>
  </si>
  <si>
    <t>1005502425-9L</t>
  </si>
  <si>
    <t>1005502428-1L</t>
  </si>
  <si>
    <t>1005502428-2L</t>
  </si>
  <si>
    <t>1005502428-3L</t>
  </si>
  <si>
    <t>1005502433-1L</t>
  </si>
  <si>
    <t>1005502433-2L</t>
  </si>
  <si>
    <t>1005502433-3L</t>
  </si>
  <si>
    <t>1005502434-1L</t>
  </si>
  <si>
    <t>1005502434-2L</t>
  </si>
  <si>
    <t>1005502434-3L</t>
  </si>
  <si>
    <t>1005502437-1L</t>
  </si>
  <si>
    <t>1005502437-2L</t>
  </si>
  <si>
    <t>1005502438-1L</t>
  </si>
  <si>
    <t>1005502438-2L</t>
  </si>
  <si>
    <t>1005502439-1L</t>
  </si>
  <si>
    <t>1005502439-2L</t>
  </si>
  <si>
    <t>1005502439-3L</t>
  </si>
  <si>
    <t>1005502439-4L</t>
  </si>
  <si>
    <t>1005502439-5L</t>
  </si>
  <si>
    <t>1005502439-6L</t>
  </si>
  <si>
    <t>1005502440-1L</t>
  </si>
  <si>
    <t>1005502440-2L</t>
  </si>
  <si>
    <t>1005502442-1L</t>
  </si>
  <si>
    <t>1005502442-2L</t>
  </si>
  <si>
    <t>1005502442-3L</t>
  </si>
  <si>
    <t>1005502442-4L</t>
  </si>
  <si>
    <t>1005502442-5L</t>
  </si>
  <si>
    <t>1005502444-1L</t>
  </si>
  <si>
    <t>1005502444-2L</t>
  </si>
  <si>
    <t>1005502449-1L</t>
  </si>
  <si>
    <t>1005502449-2L</t>
  </si>
  <si>
    <t>1005502450-1L</t>
  </si>
  <si>
    <t>1005502450-2L</t>
  </si>
  <si>
    <t>1005502450-3L</t>
  </si>
  <si>
    <t>1005502450-4L</t>
  </si>
  <si>
    <t>1005502452-10L</t>
  </si>
  <si>
    <t>1005502452-11L</t>
  </si>
  <si>
    <t>1005502452-12L</t>
  </si>
  <si>
    <t>1005502452-13L</t>
  </si>
  <si>
    <t>1005502452-14L</t>
  </si>
  <si>
    <t>1005502452-15L</t>
  </si>
  <si>
    <t>1005502452-16L</t>
  </si>
  <si>
    <t>1005502452-17L</t>
  </si>
  <si>
    <t>1005502452-18L</t>
  </si>
  <si>
    <t>1005502452-19L</t>
  </si>
  <si>
    <t>1005502452-1L</t>
  </si>
  <si>
    <t>1005502452-20L</t>
  </si>
  <si>
    <t>1005502452-2L</t>
  </si>
  <si>
    <t>1005502452-3L</t>
  </si>
  <si>
    <t>1005502452-4L</t>
  </si>
  <si>
    <t>1005502452-5L</t>
  </si>
  <si>
    <t>1005502452-6L</t>
  </si>
  <si>
    <t>1005502452-7L</t>
  </si>
  <si>
    <t>1005502452-8L</t>
  </si>
  <si>
    <t>1005502452-9L</t>
  </si>
  <si>
    <t>1005502453-10L</t>
  </si>
  <si>
    <t>1005502453-1L</t>
  </si>
  <si>
    <t>1005502453-2L</t>
  </si>
  <si>
    <t>1005502453-3L</t>
  </si>
  <si>
    <t>1005502453-4L</t>
  </si>
  <si>
    <t>1005502453-5L</t>
  </si>
  <si>
    <t>1005502453-6L</t>
  </si>
  <si>
    <t>1005502453-7L</t>
  </si>
  <si>
    <t>1005502453-8L</t>
  </si>
  <si>
    <t>1005502453-9L</t>
  </si>
  <si>
    <t>1005502454-1L</t>
  </si>
  <si>
    <t>1005502454-2L</t>
  </si>
  <si>
    <t>1005502454-3L</t>
  </si>
  <si>
    <t>1005502454-4L</t>
  </si>
  <si>
    <t>1005502455-1L</t>
  </si>
  <si>
    <t>1005502455-2L</t>
  </si>
  <si>
    <t>1005502456-1L</t>
  </si>
  <si>
    <t>1005502456-2L</t>
  </si>
  <si>
    <t>1005502456-3L</t>
  </si>
  <si>
    <t>1005502456-4L</t>
  </si>
  <si>
    <t>1005502457-1L</t>
  </si>
  <si>
    <t>1005502457-2L</t>
  </si>
  <si>
    <t>1005502458-1L</t>
  </si>
  <si>
    <t>1005502458-2L</t>
  </si>
  <si>
    <t>1005502458-3L</t>
  </si>
  <si>
    <t>1005502458-4L</t>
  </si>
  <si>
    <t>1005502459-1L</t>
  </si>
  <si>
    <t>1005502459-2L</t>
  </si>
  <si>
    <t>1005502459-3L</t>
  </si>
  <si>
    <t>1005502461-1L</t>
  </si>
  <si>
    <t>1005502461-2L</t>
  </si>
  <si>
    <t>1005502461-3L</t>
  </si>
  <si>
    <t>1005502462-1L</t>
  </si>
  <si>
    <t>1005502462-2L</t>
  </si>
  <si>
    <t>1005502462-3L</t>
  </si>
  <si>
    <t>1005502462-4L</t>
  </si>
  <si>
    <t>1005502462-5L</t>
  </si>
  <si>
    <t>1005502462-6L</t>
  </si>
  <si>
    <t>1005502462-7L</t>
  </si>
  <si>
    <t>1005502462-8L</t>
  </si>
  <si>
    <t>1005502462-9L</t>
  </si>
  <si>
    <t>1005502463-1L</t>
  </si>
  <si>
    <t>1005502463-2L</t>
  </si>
  <si>
    <t>1005502464-1L</t>
  </si>
  <si>
    <t>1005502464-2L</t>
  </si>
  <si>
    <t>1005502464-3L</t>
  </si>
  <si>
    <t>1005502465-1L</t>
  </si>
  <si>
    <t>1005502465-2L</t>
  </si>
  <si>
    <t>1005502469-1L</t>
  </si>
  <si>
    <t>1005502469-2L</t>
  </si>
  <si>
    <t>1005502469-3L</t>
  </si>
  <si>
    <t>1005502469-4L</t>
  </si>
  <si>
    <t>1005502472-1L</t>
  </si>
  <si>
    <t>1005502472-2L</t>
  </si>
  <si>
    <t>1005502473-1L</t>
  </si>
  <si>
    <t>1005502473-2L</t>
  </si>
  <si>
    <t>1005502473-3L</t>
  </si>
  <si>
    <t>1005502473-4L</t>
  </si>
  <si>
    <t>1005502473-5L</t>
  </si>
  <si>
    <t>1005502473-6L</t>
  </si>
  <si>
    <t>1005502473-7L</t>
  </si>
  <si>
    <t>1005502473-8L</t>
  </si>
  <si>
    <t>1005502473-9L</t>
  </si>
  <si>
    <t>1005502474-1L</t>
  </si>
  <si>
    <t>1005502474-2L</t>
  </si>
  <si>
    <t>1005502476-1L</t>
  </si>
  <si>
    <t>1005502476-2L</t>
  </si>
  <si>
    <t>1005502476-3L</t>
  </si>
  <si>
    <t>1005502476-4L</t>
  </si>
  <si>
    <t>1005502476-5L</t>
  </si>
  <si>
    <t>1005502479-10L</t>
  </si>
  <si>
    <t>1005502479-11L</t>
  </si>
  <si>
    <t>1005502479-1L</t>
  </si>
  <si>
    <t>1005502479-2L</t>
  </si>
  <si>
    <t>1005502479-3L</t>
  </si>
  <si>
    <t>1005502479-4L</t>
  </si>
  <si>
    <t>1005502479-5L</t>
  </si>
  <si>
    <t>1005502479-6L</t>
  </si>
  <si>
    <t>1005502479-7L</t>
  </si>
  <si>
    <t>1005502479-8L</t>
  </si>
  <si>
    <t>1005502479-9L</t>
  </si>
  <si>
    <t>1005502480-1L</t>
  </si>
  <si>
    <t>1005502480-2L</t>
  </si>
  <si>
    <t>1005502481-2L</t>
  </si>
  <si>
    <t>1005502482-1L</t>
  </si>
  <si>
    <t>1005502482-2L</t>
  </si>
  <si>
    <t>1005502482-3L</t>
  </si>
  <si>
    <t>1005502482-4L</t>
  </si>
  <si>
    <t>1005502483-11L</t>
  </si>
  <si>
    <t>1005502483-12L</t>
  </si>
  <si>
    <t>1005502483-13L</t>
  </si>
  <si>
    <t>1005502483-14L</t>
  </si>
  <si>
    <t>1005502483-15L</t>
  </si>
  <si>
    <t>1005502483-16L</t>
  </si>
  <si>
    <t>1005502483-17L</t>
  </si>
  <si>
    <t>1005502483-18L</t>
  </si>
  <si>
    <t>1005502483-19L</t>
  </si>
  <si>
    <t>1005502483-1L</t>
  </si>
  <si>
    <t>1005502483-20L</t>
  </si>
  <si>
    <t>1005502483-21L</t>
  </si>
  <si>
    <t>1005502483-22L</t>
  </si>
  <si>
    <t>1005502483-23L</t>
  </si>
  <si>
    <t>1005502483-24L</t>
  </si>
  <si>
    <t>1005502483-25L</t>
  </si>
  <si>
    <t>1005502483-26L</t>
  </si>
  <si>
    <t>1005502483-27L</t>
  </si>
  <si>
    <t>1005502483-28L</t>
  </si>
  <si>
    <t>1005502483-29L</t>
  </si>
  <si>
    <t>1005502483-2L</t>
  </si>
  <si>
    <t>1005502483-30L</t>
  </si>
  <si>
    <t>1005502483-31L</t>
  </si>
  <si>
    <t>1005502483-32L</t>
  </si>
  <si>
    <t>1005502483-33L</t>
  </si>
  <si>
    <t>1005502483-34L</t>
  </si>
  <si>
    <t>1005502483-35L</t>
  </si>
  <si>
    <t>1005502483-36L</t>
  </si>
  <si>
    <t>1005502483-37L</t>
  </si>
  <si>
    <t>1005502483-38L</t>
  </si>
  <si>
    <t>1005502483-3L</t>
  </si>
  <si>
    <t>1005502483-4L</t>
  </si>
  <si>
    <t>1005502483-5L</t>
  </si>
  <si>
    <t>1005502483-6L</t>
  </si>
  <si>
    <t>1005502483-7L</t>
  </si>
  <si>
    <t>1005502484-1L</t>
  </si>
  <si>
    <t>1005502484-2L</t>
  </si>
  <si>
    <t>1005502485-1L</t>
  </si>
  <si>
    <t>1005502485-2L</t>
  </si>
  <si>
    <t>1005502487-2L</t>
  </si>
  <si>
    <t>1005502488-1L</t>
  </si>
  <si>
    <t>1005502488-2L</t>
  </si>
  <si>
    <t>1005502495-1L</t>
  </si>
  <si>
    <t>1005502495-2L</t>
  </si>
  <si>
    <t>1005502495-3L</t>
  </si>
  <si>
    <t>1005502497-1L</t>
  </si>
  <si>
    <t>1005502497-2L</t>
  </si>
  <si>
    <t>1005502497-3L</t>
  </si>
  <si>
    <t>1005502497-4L</t>
  </si>
  <si>
    <t>1005502497-5L</t>
  </si>
  <si>
    <t>1005502497-6L</t>
  </si>
  <si>
    <t>1005502497-7L</t>
  </si>
  <si>
    <t>1005502497-8L</t>
  </si>
  <si>
    <t>1005502497-9L</t>
  </si>
  <si>
    <t>1005502501-1L</t>
  </si>
  <si>
    <t>1005502501-2L</t>
  </si>
  <si>
    <t>1005502506-1L</t>
  </si>
  <si>
    <t>1005502506-2L</t>
  </si>
  <si>
    <t>1005502508-1L</t>
  </si>
  <si>
    <t>1005502508-2L</t>
  </si>
  <si>
    <t>1005502508-3L</t>
  </si>
  <si>
    <t>1005502508-4L</t>
  </si>
  <si>
    <t>1005502508-5L</t>
  </si>
  <si>
    <t>1005502508-6L</t>
  </si>
  <si>
    <t>1005502509-10L</t>
  </si>
  <si>
    <t>1005502509-11L</t>
  </si>
  <si>
    <t>1005502509-12L</t>
  </si>
  <si>
    <t>1005502509-13L</t>
  </si>
  <si>
    <t>1005502509-14L</t>
  </si>
  <si>
    <t>1005502509-15L</t>
  </si>
  <si>
    <t>1005502509-16L</t>
  </si>
  <si>
    <t>1005502509-1L</t>
  </si>
  <si>
    <t>1005502509-2L</t>
  </si>
  <si>
    <t>1005502509-3L</t>
  </si>
  <si>
    <t>1005502509-4L</t>
  </si>
  <si>
    <t>1005502509-5L</t>
  </si>
  <si>
    <t>1005502509-6L</t>
  </si>
  <si>
    <t>1005502509-7L</t>
  </si>
  <si>
    <t>1005502509-8L</t>
  </si>
  <si>
    <t>1005502509-9L</t>
  </si>
  <si>
    <t>1005502511-1L</t>
  </si>
  <si>
    <t>1005502511-2L</t>
  </si>
  <si>
    <t>1005502511-3L</t>
  </si>
  <si>
    <t>1005502513-2L</t>
  </si>
  <si>
    <t>1005502513-3L</t>
  </si>
  <si>
    <t>1005502513-4L</t>
  </si>
  <si>
    <t>1005502513-5L</t>
  </si>
  <si>
    <t>1005502513-6L</t>
  </si>
  <si>
    <t>1005502514-1L</t>
  </si>
  <si>
    <t>1005502514-2L</t>
  </si>
  <si>
    <t>1005502514-3L</t>
  </si>
  <si>
    <t>1005502515-1L</t>
  </si>
  <si>
    <t>1005502515-2L</t>
  </si>
  <si>
    <t>1005502516-1L</t>
  </si>
  <si>
    <t>1005502516-2L</t>
  </si>
  <si>
    <t>1005502516-3L</t>
  </si>
  <si>
    <t>1005502516-4L</t>
  </si>
  <si>
    <t>1005502517-1L</t>
  </si>
  <si>
    <t>1005502517-2L</t>
  </si>
  <si>
    <t>1005502517-3L</t>
  </si>
  <si>
    <t>1005502517-4L</t>
  </si>
  <si>
    <t>1005502518-1L</t>
  </si>
  <si>
    <t>1005502518-2L</t>
  </si>
  <si>
    <t>1005502518-3L</t>
  </si>
  <si>
    <t>1005502519-1L</t>
  </si>
  <si>
    <t>1005502519-2L</t>
  </si>
  <si>
    <t>1005502519-3L</t>
  </si>
  <si>
    <t>1005502519-4L</t>
  </si>
  <si>
    <t>1005502520-1L</t>
  </si>
  <si>
    <t>1005502520-2L</t>
  </si>
  <si>
    <t>1005502520-3L</t>
  </si>
  <si>
    <t>1005502520-4L</t>
  </si>
  <si>
    <t>1005502522-1L</t>
  </si>
  <si>
    <t>1005502522-2L</t>
  </si>
  <si>
    <t>1005502522-3L</t>
  </si>
  <si>
    <t>1005502522-4L</t>
  </si>
  <si>
    <t>1005502523-1L</t>
  </si>
  <si>
    <t>1005502523-2L</t>
  </si>
  <si>
    <t>1005502523-3L</t>
  </si>
  <si>
    <t>1005502523-4L</t>
  </si>
  <si>
    <t>1005502523-5L</t>
  </si>
  <si>
    <t>1005502524L</t>
  </si>
  <si>
    <t>1005502525L</t>
  </si>
  <si>
    <t>1005502527-1L</t>
  </si>
  <si>
    <t>1005502527-2L</t>
  </si>
  <si>
    <t>1005502527-3L</t>
  </si>
  <si>
    <t>1005502527-4L</t>
  </si>
  <si>
    <t>1005502529-1L</t>
  </si>
  <si>
    <t>1005502529-2L</t>
  </si>
  <si>
    <t>1005502529-3L</t>
  </si>
  <si>
    <t>1005502529-4L</t>
  </si>
  <si>
    <t>1005502529-5L</t>
  </si>
  <si>
    <t>1005502529-6L</t>
  </si>
  <si>
    <t>1005502529-7L</t>
  </si>
  <si>
    <t>1005502529-8L</t>
  </si>
  <si>
    <t>1005502529-9L</t>
  </si>
  <si>
    <t>1005502531-1L</t>
  </si>
  <si>
    <t>1005502531-2L</t>
  </si>
  <si>
    <t>1005502531-3L</t>
  </si>
  <si>
    <t>1005502531-4L</t>
  </si>
  <si>
    <t>1005502531-5L</t>
  </si>
  <si>
    <t>1005502531-6L</t>
  </si>
  <si>
    <t>1005502531-7L</t>
  </si>
  <si>
    <t>1005502531-8L</t>
  </si>
  <si>
    <t>1005502531-9L</t>
  </si>
  <si>
    <t>1005502532-1L</t>
  </si>
  <si>
    <t>1005502532-2L</t>
  </si>
  <si>
    <t>1005502535-1L</t>
  </si>
  <si>
    <t>1005502535-2L</t>
  </si>
  <si>
    <t>1005502535-3L</t>
  </si>
  <si>
    <t>1005502539-1L</t>
  </si>
  <si>
    <t>1005502539-2L</t>
  </si>
  <si>
    <t>1005502539-3L</t>
  </si>
  <si>
    <t>1005502539-4L</t>
  </si>
  <si>
    <t>1005502540-1L</t>
  </si>
  <si>
    <t>1005502540-2L</t>
  </si>
  <si>
    <t>1005502540-3L</t>
  </si>
  <si>
    <t>1005502542-2L</t>
  </si>
  <si>
    <t>1005502542-3L</t>
  </si>
  <si>
    <t>1005502542-4L</t>
  </si>
  <si>
    <t>1005502545-10L</t>
  </si>
  <si>
    <t>1005502545-11L</t>
  </si>
  <si>
    <t>1005502545-1L</t>
  </si>
  <si>
    <t>1005502545-2L</t>
  </si>
  <si>
    <t>1005502545-3L</t>
  </si>
  <si>
    <t>1005502545-4L</t>
  </si>
  <si>
    <t>1005502545-5L</t>
  </si>
  <si>
    <t>1005502545-6L</t>
  </si>
  <si>
    <t>1005502545-7L</t>
  </si>
  <si>
    <t>1005502545-8L</t>
  </si>
  <si>
    <t>1005502545-9L</t>
  </si>
  <si>
    <t>1005502546-10L</t>
  </si>
  <si>
    <t>1005502546-11L</t>
  </si>
  <si>
    <t>1005502546-12L</t>
  </si>
  <si>
    <t>1005502546-13L</t>
  </si>
  <si>
    <t>1005502546-1L</t>
  </si>
  <si>
    <t>1005502546-2L</t>
  </si>
  <si>
    <t>1005502546-3L</t>
  </si>
  <si>
    <t>1005502546-4L</t>
  </si>
  <si>
    <t>1005502546-5L</t>
  </si>
  <si>
    <t>1005502546-6L</t>
  </si>
  <si>
    <t>1005502546-7L</t>
  </si>
  <si>
    <t>1005502546-8L</t>
  </si>
  <si>
    <t>1005502546-9L</t>
  </si>
  <si>
    <t>1005502549-10L</t>
  </si>
  <si>
    <t>1005502549-1L</t>
  </si>
  <si>
    <t>1005502549-2L</t>
  </si>
  <si>
    <t>1005502549-3L</t>
  </si>
  <si>
    <t>1005502549-4L</t>
  </si>
  <si>
    <t>1005502549-5L</t>
  </si>
  <si>
    <t>1005502549-6L</t>
  </si>
  <si>
    <t>1005502549-7L</t>
  </si>
  <si>
    <t>1005502549-8L</t>
  </si>
  <si>
    <t>1005502549-9L</t>
  </si>
  <si>
    <t>1005502550-10L</t>
  </si>
  <si>
    <t>1005502550-11L</t>
  </si>
  <si>
    <t>1005502550-12L</t>
  </si>
  <si>
    <t>1005502550-13L</t>
  </si>
  <si>
    <t>1005502550-14L</t>
  </si>
  <si>
    <t>1005502550-15L</t>
  </si>
  <si>
    <t>1005502550-16L</t>
  </si>
  <si>
    <t>1005502550-1L</t>
  </si>
  <si>
    <t>1005502550-2L</t>
  </si>
  <si>
    <t>1005502550-3L</t>
  </si>
  <si>
    <t>1005502550-4L</t>
  </si>
  <si>
    <t>1005502550-5L</t>
  </si>
  <si>
    <t>1005502550-6L</t>
  </si>
  <si>
    <t>1005502550-7L</t>
  </si>
  <si>
    <t>1005502550-8L</t>
  </si>
  <si>
    <t>1005502550-9L</t>
  </si>
  <si>
    <t>1005502551-1L</t>
  </si>
  <si>
    <t>1005502551-2L</t>
  </si>
  <si>
    <t>1005502551-3L</t>
  </si>
  <si>
    <t>1005502551-4L</t>
  </si>
  <si>
    <t>1005502552-1L</t>
  </si>
  <si>
    <t>1005502552-2L</t>
  </si>
  <si>
    <t>1005502552-3L</t>
  </si>
  <si>
    <t>1005502552-4L</t>
  </si>
  <si>
    <t>1005502556L</t>
  </si>
  <si>
    <t>1005502557-1L</t>
  </si>
  <si>
    <t>1005502557-2L</t>
  </si>
  <si>
    <t>1005502557-3L</t>
  </si>
  <si>
    <t>1005502558-1L</t>
  </si>
  <si>
    <t>1005502558-2L</t>
  </si>
  <si>
    <t>1005502558-3L</t>
  </si>
  <si>
    <t>1005502558-4L</t>
  </si>
  <si>
    <t>1005502558-5L</t>
  </si>
  <si>
    <t>1005502558-6L</t>
  </si>
  <si>
    <t>1005502558-7L</t>
  </si>
  <si>
    <t>1005502558-8L</t>
  </si>
  <si>
    <t>1005502558-9L</t>
  </si>
  <si>
    <t>1005502560-1L</t>
  </si>
  <si>
    <t>1005502560-2L</t>
  </si>
  <si>
    <t>1005502561-1L</t>
  </si>
  <si>
    <t>1005502561-2L</t>
  </si>
  <si>
    <t>1005502561-3L</t>
  </si>
  <si>
    <t>1005502561-4L</t>
  </si>
  <si>
    <t>1005502562-1L</t>
  </si>
  <si>
    <t>1005502562-2L</t>
  </si>
  <si>
    <t>1005502562-3L</t>
  </si>
  <si>
    <t>1005502562-4L</t>
  </si>
  <si>
    <t>1005502562-5L</t>
  </si>
  <si>
    <t>1005502562-6L</t>
  </si>
  <si>
    <t>1005502562-7L</t>
  </si>
  <si>
    <t>1005502563L</t>
  </si>
  <si>
    <t>1005502564-1L</t>
  </si>
  <si>
    <t>1005502564-2L</t>
  </si>
  <si>
    <t>1005502564-3L</t>
  </si>
  <si>
    <t>1005502564-4L</t>
  </si>
  <si>
    <t>1005502564-5L</t>
  </si>
  <si>
    <t>1005502565-1L</t>
  </si>
  <si>
    <t>1005502565-2L</t>
  </si>
  <si>
    <t>1005502565-3L</t>
  </si>
  <si>
    <t>1005502565-4L</t>
  </si>
  <si>
    <t>1005502567-1L</t>
  </si>
  <si>
    <t>1005502567-2L</t>
  </si>
  <si>
    <t>1005502567-3L</t>
  </si>
  <si>
    <t>1005502567-4L</t>
  </si>
  <si>
    <t>1005502567-5L</t>
  </si>
  <si>
    <t>1005502567-6L</t>
  </si>
  <si>
    <t>1005502567-7L</t>
  </si>
  <si>
    <t>1005502568-1L</t>
  </si>
  <si>
    <t>1005502568-2L</t>
  </si>
  <si>
    <t>1005502568-3L</t>
  </si>
  <si>
    <t>1005502568-4L</t>
  </si>
  <si>
    <t>1005502568-5L</t>
  </si>
  <si>
    <t>1005502568-6L</t>
  </si>
  <si>
    <t>1005502568-7L</t>
  </si>
  <si>
    <t>1005502568-8L</t>
  </si>
  <si>
    <t>1005502568-9L</t>
  </si>
  <si>
    <t>1005502569-1L</t>
  </si>
  <si>
    <t>1005502569-2L</t>
  </si>
  <si>
    <t>1005502569-3L</t>
  </si>
  <si>
    <t>1005502569-4L</t>
  </si>
  <si>
    <t>1005502569-5L</t>
  </si>
  <si>
    <t>1005502569-6L</t>
  </si>
  <si>
    <t>1005502569-7L</t>
  </si>
  <si>
    <t>1005502569-8L</t>
  </si>
  <si>
    <t>1005502572-1L</t>
  </si>
  <si>
    <t>1005502572-2L</t>
  </si>
  <si>
    <t>1005502572-3L</t>
  </si>
  <si>
    <t>1005502574-1L</t>
  </si>
  <si>
    <t>1005502574-2L</t>
  </si>
  <si>
    <t>1005502574-3L</t>
  </si>
  <si>
    <t>1005502576-1L</t>
  </si>
  <si>
    <t>1005502576-2L</t>
  </si>
  <si>
    <t>1005502578-1L</t>
  </si>
  <si>
    <t>1005502578-2L</t>
  </si>
  <si>
    <t>1005502578-3L</t>
  </si>
  <si>
    <t>1005502579-1L</t>
  </si>
  <si>
    <t>1005502579-2L</t>
  </si>
  <si>
    <t>1005502579-3L</t>
  </si>
  <si>
    <t>1005502579-4L</t>
  </si>
  <si>
    <t>1005502579-5L</t>
  </si>
  <si>
    <t>1005502579-6L</t>
  </si>
  <si>
    <t>1005502579-7L</t>
  </si>
  <si>
    <t>1005502579-8L</t>
  </si>
  <si>
    <t>1005502580-1L</t>
  </si>
  <si>
    <t>1005502580-2L</t>
  </si>
  <si>
    <t>1005502580-3L</t>
  </si>
  <si>
    <t>1005502580-4L</t>
  </si>
  <si>
    <t>1005502581-10L</t>
  </si>
  <si>
    <t>1005502581-11L</t>
  </si>
  <si>
    <t>1005502581-1L</t>
  </si>
  <si>
    <t>1005502581-2L</t>
  </si>
  <si>
    <t>1005502581-3L</t>
  </si>
  <si>
    <t>1005502581-4L</t>
  </si>
  <si>
    <t>1005502581-5L</t>
  </si>
  <si>
    <t>1005502581-6L</t>
  </si>
  <si>
    <t>1005502581-7L</t>
  </si>
  <si>
    <t>1005502581-8L</t>
  </si>
  <si>
    <t>1005502581-9L</t>
  </si>
  <si>
    <t>1005502586-10L</t>
  </si>
  <si>
    <t>1005502586-11L</t>
  </si>
  <si>
    <t>1005502586-12L</t>
  </si>
  <si>
    <t>1005502586-13L</t>
  </si>
  <si>
    <t>1005502586-14L</t>
  </si>
  <si>
    <t>1005502586-15L</t>
  </si>
  <si>
    <t>1005502586-16L</t>
  </si>
  <si>
    <t>1005502586-17L</t>
  </si>
  <si>
    <t>1005502586-18L</t>
  </si>
  <si>
    <t>1005502586-19L</t>
  </si>
  <si>
    <t>1005502586-1L</t>
  </si>
  <si>
    <t>1005502586-20L</t>
  </si>
  <si>
    <t>1005502586-21L</t>
  </si>
  <si>
    <t>1005502586-22L</t>
  </si>
  <si>
    <t>1005502586-23L</t>
  </si>
  <si>
    <t>1005502586-24L</t>
  </si>
  <si>
    <t>1005502586-25L</t>
  </si>
  <si>
    <t>1005502586-26L</t>
  </si>
  <si>
    <t>1005502586-27L</t>
  </si>
  <si>
    <t>1005502586-28L</t>
  </si>
  <si>
    <t>1005502586-29L</t>
  </si>
  <si>
    <t>1005502586-2L</t>
  </si>
  <si>
    <t>1005502586-30L</t>
  </si>
  <si>
    <t>1005502586-31L</t>
  </si>
  <si>
    <t>1005502586-32L</t>
  </si>
  <si>
    <t>1005502586-33L</t>
  </si>
  <si>
    <t>1005502586-34L</t>
  </si>
  <si>
    <t>1005502586-35L</t>
  </si>
  <si>
    <t>1005502586-36L</t>
  </si>
  <si>
    <t>1005502586-37L</t>
  </si>
  <si>
    <t>1005502586-38L</t>
  </si>
  <si>
    <t>1005502586-39L</t>
  </si>
  <si>
    <t>1005502586-3L</t>
  </si>
  <si>
    <t>1005502586-40L</t>
  </si>
  <si>
    <t>1005502586-41L</t>
  </si>
  <si>
    <t>1005502586-42L</t>
  </si>
  <si>
    <t>1005502586-43L</t>
  </si>
  <si>
    <t>1005502586-44L</t>
  </si>
  <si>
    <t>1005502586-45L</t>
  </si>
  <si>
    <t>1005502586-46L</t>
  </si>
  <si>
    <t>1005502586-47L</t>
  </si>
  <si>
    <t>1005502586-48L</t>
  </si>
  <si>
    <t>1005502586-49L</t>
  </si>
  <si>
    <t>1005502586-4L</t>
  </si>
  <si>
    <t>1005502586-50L</t>
  </si>
  <si>
    <t>1005502586-51L</t>
  </si>
  <si>
    <t>1005502586-52L</t>
  </si>
  <si>
    <t>1005502586-53L</t>
  </si>
  <si>
    <t>1005502586-54L</t>
  </si>
  <si>
    <t>1005502586-55L</t>
  </si>
  <si>
    <t>1005502586-56L</t>
  </si>
  <si>
    <t>1005502586-57L</t>
  </si>
  <si>
    <t>1005502586-58L</t>
  </si>
  <si>
    <t>1005502586-59L</t>
  </si>
  <si>
    <t>1005502586-5L</t>
  </si>
  <si>
    <t>1005502586-6L</t>
  </si>
  <si>
    <t>1005502586-7L</t>
  </si>
  <si>
    <t>1005502586-8L</t>
  </si>
  <si>
    <t>1005502586-9L</t>
  </si>
  <si>
    <t>1005502587-10L</t>
  </si>
  <si>
    <t>1005502587-11L</t>
  </si>
  <si>
    <t>1005502587-12L</t>
  </si>
  <si>
    <t>1005502587-13L</t>
  </si>
  <si>
    <t>1005502587-14L</t>
  </si>
  <si>
    <t>1005502587-15L</t>
  </si>
  <si>
    <t>1005502587-16L</t>
  </si>
  <si>
    <t>1005502587-17L</t>
  </si>
  <si>
    <t>1005502587-18L</t>
  </si>
  <si>
    <t>1005502587-1L</t>
  </si>
  <si>
    <t>1005502587-2L</t>
  </si>
  <si>
    <t>1005502587-3L</t>
  </si>
  <si>
    <t>1005502587-4L</t>
  </si>
  <si>
    <t>1005502587-5L</t>
  </si>
  <si>
    <t>1005502587-6L</t>
  </si>
  <si>
    <t>1005502587-7L</t>
  </si>
  <si>
    <t>1005502587-8L</t>
  </si>
  <si>
    <t>1005502587-9L</t>
  </si>
  <si>
    <t>1005502588-10L</t>
  </si>
  <si>
    <t>1005502588-1L</t>
  </si>
  <si>
    <t>1005502588-2L</t>
  </si>
  <si>
    <t>1005502588-3L</t>
  </si>
  <si>
    <t>1005502588-4L</t>
  </si>
  <si>
    <t>1005502588-5L</t>
  </si>
  <si>
    <t>1005502588-6L</t>
  </si>
  <si>
    <t>1005502588-7L</t>
  </si>
  <si>
    <t>1005502588-8L</t>
  </si>
  <si>
    <t>1005502588-9L</t>
  </si>
  <si>
    <t>1005502589-10L</t>
  </si>
  <si>
    <t>1005502589-11L</t>
  </si>
  <si>
    <t>1005502589-1L</t>
  </si>
  <si>
    <t>1005502589-2L</t>
  </si>
  <si>
    <t>1005502589-3L</t>
  </si>
  <si>
    <t>1005502589-4L</t>
  </si>
  <si>
    <t>1005502589-5L</t>
  </si>
  <si>
    <t>1005502589-6L</t>
  </si>
  <si>
    <t>1005502589-7L</t>
  </si>
  <si>
    <t>1005502589-8L</t>
  </si>
  <si>
    <t>1005502589-9L</t>
  </si>
  <si>
    <t>1005502590-1L</t>
  </si>
  <si>
    <t>1005502590-2L</t>
  </si>
  <si>
    <t>1005502591-2L</t>
  </si>
  <si>
    <t>1005502591-3L</t>
  </si>
  <si>
    <t>1005502592-1L</t>
  </si>
  <si>
    <t>1005502592-2L</t>
  </si>
  <si>
    <t>1005502592-3L</t>
  </si>
  <si>
    <t>1005502592-4L</t>
  </si>
  <si>
    <t>1005502592-5L</t>
  </si>
  <si>
    <t>1005502592-6L</t>
  </si>
  <si>
    <t>1005502594-1L</t>
  </si>
  <si>
    <t>1005502594-2L</t>
  </si>
  <si>
    <t>1005502595-1L</t>
  </si>
  <si>
    <t>1005502595-2L</t>
  </si>
  <si>
    <t>1005502597-1L</t>
  </si>
  <si>
    <t>1005502597-2L</t>
  </si>
  <si>
    <t>1005502601-10L</t>
  </si>
  <si>
    <t>1005502601-11L</t>
  </si>
  <si>
    <t>1005502601-12L</t>
  </si>
  <si>
    <t>1005502601-13L</t>
  </si>
  <si>
    <t>1005502601-14L</t>
  </si>
  <si>
    <t>1005502601-15L</t>
  </si>
  <si>
    <t>1005502601-16L</t>
  </si>
  <si>
    <t>1005502601-17L</t>
  </si>
  <si>
    <t>1005502601-18L</t>
  </si>
  <si>
    <t>1005502601-19L</t>
  </si>
  <si>
    <t>1005502601-1L</t>
  </si>
  <si>
    <t>1005502601-20L</t>
  </si>
  <si>
    <t>1005502601-21L</t>
  </si>
  <si>
    <t>1005502601-22L</t>
  </si>
  <si>
    <t>1005502601-23L</t>
  </si>
  <si>
    <t>1005502601-24L</t>
  </si>
  <si>
    <t>1005502601-2L</t>
  </si>
  <si>
    <t>1005502601-3L</t>
  </si>
  <si>
    <t>1005502601-4L</t>
  </si>
  <si>
    <t>1005502601-5L</t>
  </si>
  <si>
    <t>1005502601-6L</t>
  </si>
  <si>
    <t>1005502601-7L</t>
  </si>
  <si>
    <t>1005502601-8L</t>
  </si>
  <si>
    <t>1005502601-9L</t>
  </si>
  <si>
    <t>1005502602-10L</t>
  </si>
  <si>
    <t>1005502602-11L</t>
  </si>
  <si>
    <t>1005502602-12L</t>
  </si>
  <si>
    <t>1005502602-13L</t>
  </si>
  <si>
    <t>1005502602-1L</t>
  </si>
  <si>
    <t>1005502602-2L</t>
  </si>
  <si>
    <t>1005502602-3L</t>
  </si>
  <si>
    <t>1005502602-4L</t>
  </si>
  <si>
    <t>1005502602-5L</t>
  </si>
  <si>
    <t>1005502602-6L</t>
  </si>
  <si>
    <t>1005502602-7L</t>
  </si>
  <si>
    <t>1005502602-8L</t>
  </si>
  <si>
    <t>1005502602-9L</t>
  </si>
  <si>
    <t>1005502603-1L</t>
  </si>
  <si>
    <t>1005502603-2L</t>
  </si>
  <si>
    <t>1005502603-3L</t>
  </si>
  <si>
    <t>1005502603-4L</t>
  </si>
  <si>
    <t>1005502603-5L</t>
  </si>
  <si>
    <t>1005502604L</t>
  </si>
  <si>
    <t>1005502605-1L</t>
  </si>
  <si>
    <t>1005502605-2L</t>
  </si>
  <si>
    <t>1005502606-1L</t>
  </si>
  <si>
    <t>1005502606-2L</t>
  </si>
  <si>
    <t>1005502606-3L</t>
  </si>
  <si>
    <t>1005502606-4L</t>
  </si>
  <si>
    <t>1005502607-1L</t>
  </si>
  <si>
    <t>1005502607-2L</t>
  </si>
  <si>
    <t>1005502607-3L</t>
  </si>
  <si>
    <t>1005502607-4L</t>
  </si>
  <si>
    <t>1005502608-10L</t>
  </si>
  <si>
    <t>1005502608-11L</t>
  </si>
  <si>
    <t>1005502608-1L</t>
  </si>
  <si>
    <t>1005502608-2L</t>
  </si>
  <si>
    <t>1005502608-3L</t>
  </si>
  <si>
    <t>1005502608-4L</t>
  </si>
  <si>
    <t>1005502608-5L</t>
  </si>
  <si>
    <t>1005502608-6L</t>
  </si>
  <si>
    <t>1005502608-7L</t>
  </si>
  <si>
    <t>1005502608-8L</t>
  </si>
  <si>
    <t>1005502608-9L</t>
  </si>
  <si>
    <t>1005502609-10L</t>
  </si>
  <si>
    <t>1005502609-11L</t>
  </si>
  <si>
    <t>1005502609-12L</t>
  </si>
  <si>
    <t>1005502609-13L</t>
  </si>
  <si>
    <t>1005502609-14L</t>
  </si>
  <si>
    <t>1005502609-15L</t>
  </si>
  <si>
    <t>1005502609-16L</t>
  </si>
  <si>
    <t>1005502609-17L</t>
  </si>
  <si>
    <t>1005502609-18L</t>
  </si>
  <si>
    <t>1005502609-1L</t>
  </si>
  <si>
    <t>1005502609-2L</t>
  </si>
  <si>
    <t>1005502609-3L</t>
  </si>
  <si>
    <t>1005502609-4L</t>
  </si>
  <si>
    <t>1005502609-5L</t>
  </si>
  <si>
    <t>1005502609-6L</t>
  </si>
  <si>
    <t>1005502609-7L</t>
  </si>
  <si>
    <t>1005502609-8L</t>
  </si>
  <si>
    <t>1005502609-9L</t>
  </si>
  <si>
    <t>1005502610-10L</t>
  </si>
  <si>
    <t>1005502610-11L</t>
  </si>
  <si>
    <t>1005502610-12L</t>
  </si>
  <si>
    <t>1005502610-13L</t>
  </si>
  <si>
    <t>1005502610-14L</t>
  </si>
  <si>
    <t>1005502610-15L</t>
  </si>
  <si>
    <t>1005502610-16L</t>
  </si>
  <si>
    <t>1005502610-1L</t>
  </si>
  <si>
    <t>1005502610-2L</t>
  </si>
  <si>
    <t>1005502610-3L</t>
  </si>
  <si>
    <t>1005502610-4L</t>
  </si>
  <si>
    <t>1005502610-5L</t>
  </si>
  <si>
    <t>1005502610-6L</t>
  </si>
  <si>
    <t>1005502610-7L</t>
  </si>
  <si>
    <t>1005502610-8L</t>
  </si>
  <si>
    <t>1005502610-9L</t>
  </si>
  <si>
    <t>1005502612-1L</t>
  </si>
  <si>
    <t>1005502612-2L</t>
  </si>
  <si>
    <t>1005502612-3L</t>
  </si>
  <si>
    <t>1005502614-1L</t>
  </si>
  <si>
    <t>1005502614-2L</t>
  </si>
  <si>
    <t>1005502614-3L</t>
  </si>
  <si>
    <t>1005502614-4L</t>
  </si>
  <si>
    <t>1005502615-54L</t>
  </si>
  <si>
    <t>1005502616-10L</t>
  </si>
  <si>
    <t>1005502616-11L</t>
  </si>
  <si>
    <t>1005502616-12L</t>
  </si>
  <si>
    <t>1005502616-13L</t>
  </si>
  <si>
    <t>1005502616-14L</t>
  </si>
  <si>
    <t>1005502616-15L</t>
  </si>
  <si>
    <t>1005502616-16L</t>
  </si>
  <si>
    <t>1005502616-17L</t>
  </si>
  <si>
    <t>1005502616-18L</t>
  </si>
  <si>
    <t>1005502616-19L</t>
  </si>
  <si>
    <t>1005502616-1L</t>
  </si>
  <si>
    <t>1005502616-20L</t>
  </si>
  <si>
    <t>1005502616-21L</t>
  </si>
  <si>
    <t>1005502616-22L</t>
  </si>
  <si>
    <t>1005502616-23L</t>
  </si>
  <si>
    <t>1005502616-24L</t>
  </si>
  <si>
    <t>1005502616-25L</t>
  </si>
  <si>
    <t>1005502616-26L</t>
  </si>
  <si>
    <t>1005502616-27L</t>
  </si>
  <si>
    <t>1005502616-28L</t>
  </si>
  <si>
    <t>1005502616-29L</t>
  </si>
  <si>
    <t>1005502616-2L</t>
  </si>
  <si>
    <t>1005502616-32L</t>
  </si>
  <si>
    <t>1005502616-33L</t>
  </si>
  <si>
    <t>1005502616-34L</t>
  </si>
  <si>
    <t>1005502616-35L</t>
  </si>
  <si>
    <t>1005502616-36L</t>
  </si>
  <si>
    <t>1005502616-37L</t>
  </si>
  <si>
    <t>1005502616-38L</t>
  </si>
  <si>
    <t>1005502616-39L</t>
  </si>
  <si>
    <t>1005502616-3L</t>
  </si>
  <si>
    <t>1005502616-40L</t>
  </si>
  <si>
    <t>1005502616-4L</t>
  </si>
  <si>
    <t>1005502616-5L</t>
  </si>
  <si>
    <t>1005502616-6L</t>
  </si>
  <si>
    <t>1005502616-7L</t>
  </si>
  <si>
    <t>1005502616-8L</t>
  </si>
  <si>
    <t>1005502616-9L</t>
  </si>
  <si>
    <t>1005502617-10L</t>
  </si>
  <si>
    <t>1005502617-11L</t>
  </si>
  <si>
    <t>1005502617-12L</t>
  </si>
  <si>
    <t>1005502617-13L</t>
  </si>
  <si>
    <t>1005502617-14L</t>
  </si>
  <si>
    <t>1005502617-15L</t>
  </si>
  <si>
    <t>1005502617-16L</t>
  </si>
  <si>
    <t>1005502617-17L</t>
  </si>
  <si>
    <t>1005502617-18L</t>
  </si>
  <si>
    <t>1005502617-1L</t>
  </si>
  <si>
    <t>1005502617-2L</t>
  </si>
  <si>
    <t>1005502617-3L</t>
  </si>
  <si>
    <t>1005502617-4L</t>
  </si>
  <si>
    <t>1005502617-5L</t>
  </si>
  <si>
    <t>1005502617-6L</t>
  </si>
  <si>
    <t>1005502617-7L</t>
  </si>
  <si>
    <t>1005502617-8L</t>
  </si>
  <si>
    <t>1005502617-9L</t>
  </si>
  <si>
    <t>1005502619-1L</t>
  </si>
  <si>
    <t>1005502619-2L</t>
  </si>
  <si>
    <t>1005502620-1L</t>
  </si>
  <si>
    <t>1005502620-2L</t>
  </si>
  <si>
    <t>1005502621-1L</t>
  </si>
  <si>
    <t>1005502621-2L</t>
  </si>
  <si>
    <t>1005502623-2L</t>
  </si>
  <si>
    <t>1005502623-3L</t>
  </si>
  <si>
    <t>1005502625-10L</t>
  </si>
  <si>
    <t>1005502625-11L</t>
  </si>
  <si>
    <t>1005502625-12L</t>
  </si>
  <si>
    <t>1005502625-13L</t>
  </si>
  <si>
    <t>1005502625-14L</t>
  </si>
  <si>
    <t>1005502625-15L</t>
  </si>
  <si>
    <t>1005502625-16L</t>
  </si>
  <si>
    <t>1005502625-17L</t>
  </si>
  <si>
    <t>1005502625-18L</t>
  </si>
  <si>
    <t>1005502625-19L</t>
  </si>
  <si>
    <t>1005502625-1L</t>
  </si>
  <si>
    <t>1005502625-20L</t>
  </si>
  <si>
    <t>1005502625-21L</t>
  </si>
  <si>
    <t>1005502625-22L</t>
  </si>
  <si>
    <t>1005502625-23L</t>
  </si>
  <si>
    <t>1005502625-24L</t>
  </si>
  <si>
    <t>1005502625-25L</t>
  </si>
  <si>
    <t>1005502625-26L</t>
  </si>
  <si>
    <t>1005502625-27L</t>
  </si>
  <si>
    <t>1005502625-28L</t>
  </si>
  <si>
    <t>1005502625-29L</t>
  </si>
  <si>
    <t>1005502625-2L</t>
  </si>
  <si>
    <t>1005502625-30L</t>
  </si>
  <si>
    <t>1005502625-31L</t>
  </si>
  <si>
    <t>1005502625-32L</t>
  </si>
  <si>
    <t>1005502625-33L</t>
  </si>
  <si>
    <t>1005502625-34L</t>
  </si>
  <si>
    <t>1005502625-35L</t>
  </si>
  <si>
    <t>1005502625-36L</t>
  </si>
  <si>
    <t>1005502625-37L</t>
  </si>
  <si>
    <t>1005502625-38L</t>
  </si>
  <si>
    <t>1005502625-39L</t>
  </si>
  <si>
    <t>1005502625-3L</t>
  </si>
  <si>
    <t>1005502625-40L</t>
  </si>
  <si>
    <t>1005502625-41L</t>
  </si>
  <si>
    <t>1005502625-42L</t>
  </si>
  <si>
    <t>1005502625-43L</t>
  </si>
  <si>
    <t>1005502625-44L</t>
  </si>
  <si>
    <t>1005502625-45L</t>
  </si>
  <si>
    <t>1005502625-46L</t>
  </si>
  <si>
    <t>1005502625-47L</t>
  </si>
  <si>
    <t>1005502625-48L</t>
  </si>
  <si>
    <t>1005502625-4L</t>
  </si>
  <si>
    <t>1005502625-5L</t>
  </si>
  <si>
    <t>1005502625-6L</t>
  </si>
  <si>
    <t>1005502625-7L</t>
  </si>
  <si>
    <t>1005502625-8L</t>
  </si>
  <si>
    <t>1005502625-9L</t>
  </si>
  <si>
    <t>1005502626-1L</t>
  </si>
  <si>
    <t>1005502626-2L</t>
  </si>
  <si>
    <t>1005502628-10L</t>
  </si>
  <si>
    <t>1005502628-11L</t>
  </si>
  <si>
    <t>1005502628-12L</t>
  </si>
  <si>
    <t>1005502628-13L</t>
  </si>
  <si>
    <t>1005502628-14L</t>
  </si>
  <si>
    <t>1005502628-15L</t>
  </si>
  <si>
    <t>1005502628-16L</t>
  </si>
  <si>
    <t>1005502628-17L</t>
  </si>
  <si>
    <t>1005502628-18L</t>
  </si>
  <si>
    <t>1005502628-19L</t>
  </si>
  <si>
    <t>1005502628-1L</t>
  </si>
  <si>
    <t>1005502628-20L</t>
  </si>
  <si>
    <t>1005502628-21L</t>
  </si>
  <si>
    <t>1005502628-22L</t>
  </si>
  <si>
    <t>1005502628-23L</t>
  </si>
  <si>
    <t>1005502628-24L</t>
  </si>
  <si>
    <t>1005502628-25L</t>
  </si>
  <si>
    <t>1005502628-26L</t>
  </si>
  <si>
    <t>1005502628-27L</t>
  </si>
  <si>
    <t>1005502628-28L</t>
  </si>
  <si>
    <t>1005502628-29L</t>
  </si>
  <si>
    <t>1005502628-2L</t>
  </si>
  <si>
    <t>1005502628-3L</t>
  </si>
  <si>
    <t>1005502628-4L</t>
  </si>
  <si>
    <t>1005502628-5L</t>
  </si>
  <si>
    <t>1005502628-6L</t>
  </si>
  <si>
    <t>1005502628-7L</t>
  </si>
  <si>
    <t>1005502628-8L</t>
  </si>
  <si>
    <t>1005502628-9L</t>
  </si>
  <si>
    <t>1005502629-1L</t>
  </si>
  <si>
    <t>1005502629-2L</t>
  </si>
  <si>
    <t>1005502629-3L</t>
  </si>
  <si>
    <t>1005502629-4L</t>
  </si>
  <si>
    <t>1005502629-5L</t>
  </si>
  <si>
    <t>1005502629-6L</t>
  </si>
  <si>
    <t>1005502630-10L</t>
  </si>
  <si>
    <t>1005502630-11L</t>
  </si>
  <si>
    <t>1005502630-12L</t>
  </si>
  <si>
    <t>1005502630-1L</t>
  </si>
  <si>
    <t>1005502630-2L</t>
  </si>
  <si>
    <t>1005502630-3L</t>
  </si>
  <si>
    <t>1005502630-4L</t>
  </si>
  <si>
    <t>1005502630-5L</t>
  </si>
  <si>
    <t>1005502630-6L</t>
  </si>
  <si>
    <t>1005502630-7L</t>
  </si>
  <si>
    <t>1005502630-8L</t>
  </si>
  <si>
    <t>1005502630-9L</t>
  </si>
  <si>
    <t>1005502631-1L</t>
  </si>
  <si>
    <t>1005502631-2L</t>
  </si>
  <si>
    <t>1005502631-3L</t>
  </si>
  <si>
    <t>1005502631-4L</t>
  </si>
  <si>
    <t>1005502632-10L</t>
  </si>
  <si>
    <t>1005502632-11L</t>
  </si>
  <si>
    <t>1005502632-1L</t>
  </si>
  <si>
    <t>1005502632-2L</t>
  </si>
  <si>
    <t>1005502632-3L</t>
  </si>
  <si>
    <t>1005502632-4L</t>
  </si>
  <si>
    <t>1005502632-5L</t>
  </si>
  <si>
    <t>1005502632-6L</t>
  </si>
  <si>
    <t>1005502632-7L</t>
  </si>
  <si>
    <t>1005502632-8L</t>
  </si>
  <si>
    <t>1005502632-9L</t>
  </si>
  <si>
    <t>1005502633-1L</t>
  </si>
  <si>
    <t>1005502633-2L</t>
  </si>
  <si>
    <t>1005502633-3L</t>
  </si>
  <si>
    <t>1005502633-4L</t>
  </si>
  <si>
    <t>1005502633-5L</t>
  </si>
  <si>
    <t>1005502634-10L</t>
  </si>
  <si>
    <t>1005502634-11L</t>
  </si>
  <si>
    <t>1005502634-12L</t>
  </si>
  <si>
    <t>1005502634-13L</t>
  </si>
  <si>
    <t>1005502634-14L</t>
  </si>
  <si>
    <t>1005502634-15L</t>
  </si>
  <si>
    <t>1005502634-1L</t>
  </si>
  <si>
    <t>1005502634-2L</t>
  </si>
  <si>
    <t>1005502634-3L</t>
  </si>
  <si>
    <t>1005502634-4L</t>
  </si>
  <si>
    <t>1005502634-5L</t>
  </si>
  <si>
    <t>1005502634-6L</t>
  </si>
  <si>
    <t>1005502634-7L</t>
  </si>
  <si>
    <t>1005502634-8L</t>
  </si>
  <si>
    <t>1005502634-9L</t>
  </si>
  <si>
    <t>1005502636-1L</t>
  </si>
  <si>
    <t>1005502636-2L</t>
  </si>
  <si>
    <t>1005502639-1L</t>
  </si>
  <si>
    <t>1005502639-2L</t>
  </si>
  <si>
    <t>1005502641-1L</t>
  </si>
  <si>
    <t>1005502641-2L</t>
  </si>
  <si>
    <t>1005502641-3L</t>
  </si>
  <si>
    <t>1005502641-4L</t>
  </si>
  <si>
    <t>1005502642-1L</t>
  </si>
  <si>
    <t>1005502642-2L</t>
  </si>
  <si>
    <t>1005502643-1L</t>
  </si>
  <si>
    <t>1005502643-2L</t>
  </si>
  <si>
    <t>1005502643-3L</t>
  </si>
  <si>
    <t>1005502643-4L</t>
  </si>
  <si>
    <t>1005502643-5L</t>
  </si>
  <si>
    <t>1005502643-6L</t>
  </si>
  <si>
    <t>1005502643-7L</t>
  </si>
  <si>
    <t>1005502644-3L</t>
  </si>
  <si>
    <t>1005502644-4L</t>
  </si>
  <si>
    <t>1005502644-5L</t>
  </si>
  <si>
    <t>1005502644-6L</t>
  </si>
  <si>
    <t>1005502645L</t>
  </si>
  <si>
    <t>1005502646-10L</t>
  </si>
  <si>
    <t>1005502646-1L</t>
  </si>
  <si>
    <t>1005502646-2L</t>
  </si>
  <si>
    <t>1005502646-3L</t>
  </si>
  <si>
    <t>1005502646-4L</t>
  </si>
  <si>
    <t>1005502646-5L</t>
  </si>
  <si>
    <t>1005502646-6L</t>
  </si>
  <si>
    <t>1005502646-7L</t>
  </si>
  <si>
    <t>1005502646-8L</t>
  </si>
  <si>
    <t>1005502646-9L</t>
  </si>
  <si>
    <t>1005502647-1L</t>
  </si>
  <si>
    <t>1005502647-2L</t>
  </si>
  <si>
    <t>1005502648-1L</t>
  </si>
  <si>
    <t>1005502648-2L</t>
  </si>
  <si>
    <t>1005502649-1L</t>
  </si>
  <si>
    <t>1005502649-2L</t>
  </si>
  <si>
    <t>1005502650-1L</t>
  </si>
  <si>
    <t>1005502650-2L</t>
  </si>
  <si>
    <t>1005502651-1L</t>
  </si>
  <si>
    <t>1005502651-2L</t>
  </si>
  <si>
    <t>1005502651-3L</t>
  </si>
  <si>
    <t>1005502651-4L</t>
  </si>
  <si>
    <t>1005502652-1L</t>
  </si>
  <si>
    <t>1005502652-2L</t>
  </si>
  <si>
    <t>1005502652-3L</t>
  </si>
  <si>
    <t>1005502653-1L</t>
  </si>
  <si>
    <t>1005502653-2L</t>
  </si>
  <si>
    <t>1005502653-3L</t>
  </si>
  <si>
    <t>1005502655-1L</t>
  </si>
  <si>
    <t>1005502655-2L</t>
  </si>
  <si>
    <t>1005502656-1L</t>
  </si>
  <si>
    <t>1005502656-2L</t>
  </si>
  <si>
    <t>1005502657-1L</t>
  </si>
  <si>
    <t>1005502657-2L</t>
  </si>
  <si>
    <t>1005502657-3L</t>
  </si>
  <si>
    <t>1005502657-4L</t>
  </si>
  <si>
    <t>1005502657-5L</t>
  </si>
  <si>
    <t>1005502660-1L</t>
  </si>
  <si>
    <t>1005502660-2L</t>
  </si>
  <si>
    <t>1005502660-3L</t>
  </si>
  <si>
    <t>1005502660-4L</t>
  </si>
  <si>
    <t>1005502660-5L</t>
  </si>
  <si>
    <t>1005502660-6L</t>
  </si>
  <si>
    <t>1005502660-7L</t>
  </si>
  <si>
    <t>1005502661-1L</t>
  </si>
  <si>
    <t>1005502661-2L</t>
  </si>
  <si>
    <t>1005502661-3L</t>
  </si>
  <si>
    <t>1005502661-4L</t>
  </si>
  <si>
    <t>1005502661-5L</t>
  </si>
  <si>
    <t>1005502661-6L</t>
  </si>
  <si>
    <t>1005502661-7L</t>
  </si>
  <si>
    <t>1005502661-8L</t>
  </si>
  <si>
    <t>1005502661-9L</t>
  </si>
  <si>
    <t>1005502662-1L</t>
  </si>
  <si>
    <t>1005502662-2L</t>
  </si>
  <si>
    <t>1005502662-3L</t>
  </si>
  <si>
    <t>1005502663-1L</t>
  </si>
  <si>
    <t>1005502663-2L</t>
  </si>
  <si>
    <t>1005502663-3L</t>
  </si>
  <si>
    <t>1005502665-1L</t>
  </si>
  <si>
    <t>1005502665-2L</t>
  </si>
  <si>
    <t>1005502665-3L</t>
  </si>
  <si>
    <t>1005502665-4L</t>
  </si>
  <si>
    <t>1005502665-5L</t>
  </si>
  <si>
    <t>1005502665-6L</t>
  </si>
  <si>
    <t>1005502667-10L</t>
  </si>
  <si>
    <t>1005502667-11L</t>
  </si>
  <si>
    <t>1005502667-12L</t>
  </si>
  <si>
    <t>1005502667-1L</t>
  </si>
  <si>
    <t>1005502667-2L</t>
  </si>
  <si>
    <t>1005502667-3L</t>
  </si>
  <si>
    <t>1005502667-4L</t>
  </si>
  <si>
    <t>1005502667-5L</t>
  </si>
  <si>
    <t>1005502667-6L</t>
  </si>
  <si>
    <t>1005502667-7L</t>
  </si>
  <si>
    <t>1005502667-8L</t>
  </si>
  <si>
    <t>1005502667-9L</t>
  </si>
  <si>
    <t>1005502668-1L</t>
  </si>
  <si>
    <t>1005502668-2L</t>
  </si>
  <si>
    <t>1005502669-1L</t>
  </si>
  <si>
    <t>1005502669-2L</t>
  </si>
  <si>
    <t>1005502669-3L</t>
  </si>
  <si>
    <t>1005502669-4L</t>
  </si>
  <si>
    <t>1005502671-1L</t>
  </si>
  <si>
    <t>1005502671-2L</t>
  </si>
  <si>
    <t>1005502672-1L</t>
  </si>
  <si>
    <t>1005502672-2L</t>
  </si>
  <si>
    <t>1005502673-1L</t>
  </si>
  <si>
    <t>1005502673-2L</t>
  </si>
  <si>
    <t>1005502673-3L</t>
  </si>
  <si>
    <t>1005502674-1L</t>
  </si>
  <si>
    <t>1005502674-2L</t>
  </si>
  <si>
    <t>1005502674-3L</t>
  </si>
  <si>
    <t>1005502675-1L</t>
  </si>
  <si>
    <t>1005502675-2L</t>
  </si>
  <si>
    <t>1005502677-1L</t>
  </si>
  <si>
    <t>1005502677-2L</t>
  </si>
  <si>
    <t>1005502677-3L</t>
  </si>
  <si>
    <t>1005502677-4L</t>
  </si>
  <si>
    <t>1005502678-1L</t>
  </si>
  <si>
    <t>1005502678-2L</t>
  </si>
  <si>
    <t>1005502678-3L</t>
  </si>
  <si>
    <t>1005502678-4L</t>
  </si>
  <si>
    <t>1005502678-5L</t>
  </si>
  <si>
    <t>1005502678-6L</t>
  </si>
  <si>
    <t>1005502680-1L</t>
  </si>
  <si>
    <t>1005502680-2L</t>
  </si>
  <si>
    <t>1005502680-3L</t>
  </si>
  <si>
    <t>1005502680-4L</t>
  </si>
  <si>
    <t>1005502681-1L</t>
  </si>
  <si>
    <t>1005502681-2L</t>
  </si>
  <si>
    <t>1005502681-3L</t>
  </si>
  <si>
    <t>1005502681-4L</t>
  </si>
  <si>
    <t>1005502681-5L</t>
  </si>
  <si>
    <t>1005502681-6L</t>
  </si>
  <si>
    <t>1005502681-7L</t>
  </si>
  <si>
    <t>1005502681-8L</t>
  </si>
  <si>
    <t>1005502682-10L</t>
  </si>
  <si>
    <t>1005502682-11L</t>
  </si>
  <si>
    <t>1005502682-12L</t>
  </si>
  <si>
    <t>1005502682-13L</t>
  </si>
  <si>
    <t>1005502682-14L</t>
  </si>
  <si>
    <t>1005502682-15L</t>
  </si>
  <si>
    <t>1005502682-16L</t>
  </si>
  <si>
    <t>1005502682-17L</t>
  </si>
  <si>
    <t>1005502682-18L</t>
  </si>
  <si>
    <t>1005502682-1L</t>
  </si>
  <si>
    <t>1005502682-2L</t>
  </si>
  <si>
    <t>1005502682-3L</t>
  </si>
  <si>
    <t>1005502682-4L</t>
  </si>
  <si>
    <t>1005502682-5L</t>
  </si>
  <si>
    <t>1005502682-6L</t>
  </si>
  <si>
    <t>1005502682-7L</t>
  </si>
  <si>
    <t>1005502682-8L</t>
  </si>
  <si>
    <t>1005502682-9L</t>
  </si>
  <si>
    <t>1005502686-1L</t>
  </si>
  <si>
    <t>1005502686-2L</t>
  </si>
  <si>
    <t>1005502686-3L</t>
  </si>
  <si>
    <t>1005502686-4L</t>
  </si>
  <si>
    <t>1005502688-1L</t>
  </si>
  <si>
    <t>1005502688-2L</t>
  </si>
  <si>
    <t>1005502690-1L</t>
  </si>
  <si>
    <t>1005502690-2L</t>
  </si>
  <si>
    <t>1005502692-1L</t>
  </si>
  <si>
    <t>1005502692-2L</t>
  </si>
  <si>
    <t>1005502694-1L</t>
  </si>
  <si>
    <t>1005502694-2L</t>
  </si>
  <si>
    <t>1005502694-3L</t>
  </si>
  <si>
    <t>1005502696-10L</t>
  </si>
  <si>
    <t>1005502696-1L</t>
  </si>
  <si>
    <t>1005502696-2L</t>
  </si>
  <si>
    <t>1005502696-3L</t>
  </si>
  <si>
    <t>1005502696-4L</t>
  </si>
  <si>
    <t>1005502696-5L</t>
  </si>
  <si>
    <t>1005502696-6L</t>
  </si>
  <si>
    <t>1005502696-7L</t>
  </si>
  <si>
    <t>1005502696-8L</t>
  </si>
  <si>
    <t>1005502696-9L</t>
  </si>
  <si>
    <t>1005502697-1L</t>
  </si>
  <si>
    <t>1005502697-2L</t>
  </si>
  <si>
    <t>1005502697-3L</t>
  </si>
  <si>
    <t>1005502697-4L</t>
  </si>
  <si>
    <t>1005502697-5L</t>
  </si>
  <si>
    <t>1005502701-1L</t>
  </si>
  <si>
    <t>1005502701-2L</t>
  </si>
  <si>
    <t>1005502702-1L</t>
  </si>
  <si>
    <t>1005502702-2L</t>
  </si>
  <si>
    <t>1005502702-3L</t>
  </si>
  <si>
    <t>1005502703-1L</t>
  </si>
  <si>
    <t>1005502703-2L</t>
  </si>
  <si>
    <t>1005502704-1L</t>
  </si>
  <si>
    <t>1005502704-2L</t>
  </si>
  <si>
    <t>1005502704-3L</t>
  </si>
  <si>
    <t>1005502704-4L</t>
  </si>
  <si>
    <t>1005502704-5L</t>
  </si>
  <si>
    <t>1005502705-1L</t>
  </si>
  <si>
    <t>1005502705-2L</t>
  </si>
  <si>
    <t>1005502705-3L</t>
  </si>
  <si>
    <t>1005502705-4L</t>
  </si>
  <si>
    <t>1005502705-5L</t>
  </si>
  <si>
    <t>1005502705-6L</t>
  </si>
  <si>
    <t>1005502707-1L</t>
  </si>
  <si>
    <t>1005502707-2L</t>
  </si>
  <si>
    <t>1005502707-3L</t>
  </si>
  <si>
    <t>1005502707-4L</t>
  </si>
  <si>
    <t>1005502707-5L</t>
  </si>
  <si>
    <t>1005502708-10L</t>
  </si>
  <si>
    <t>1005502708-11L</t>
  </si>
  <si>
    <t>1005502708-12L</t>
  </si>
  <si>
    <t>1005502708-1L</t>
  </si>
  <si>
    <t>1005502708-2L</t>
  </si>
  <si>
    <t>1005502708-3L</t>
  </si>
  <si>
    <t>1005502708-4L</t>
  </si>
  <si>
    <t>1005502708-5L</t>
  </si>
  <si>
    <t>1005502708-6L</t>
  </si>
  <si>
    <t>1005502708-7L</t>
  </si>
  <si>
    <t>1005502708-8L</t>
  </si>
  <si>
    <t>1005502708-9L</t>
  </si>
  <si>
    <t>1005502711-10L</t>
  </si>
  <si>
    <t>1005502711-11L</t>
  </si>
  <si>
    <t>1005502711-12L</t>
  </si>
  <si>
    <t>1005502711-13L</t>
  </si>
  <si>
    <t>1005502711-14L</t>
  </si>
  <si>
    <t>1005502711-15L</t>
  </si>
  <si>
    <t>1005502711-16L</t>
  </si>
  <si>
    <t>1005502711-17L</t>
  </si>
  <si>
    <t>1005502711-18L</t>
  </si>
  <si>
    <t>1005502711-19L</t>
  </si>
  <si>
    <t>1005502711-1L</t>
  </si>
  <si>
    <t>1005502711-20L</t>
  </si>
  <si>
    <t>1005502711-21L</t>
  </si>
  <si>
    <t>1005502711-22L</t>
  </si>
  <si>
    <t>1005502711-23L</t>
  </si>
  <si>
    <t>1005502711-24L</t>
  </si>
  <si>
    <t>1005502711-25L</t>
  </si>
  <si>
    <t>1005502711-26L</t>
  </si>
  <si>
    <t>1005502711-27L</t>
  </si>
  <si>
    <t>1005502711-28L</t>
  </si>
  <si>
    <t>1005502711-29L</t>
  </si>
  <si>
    <t>1005502711-2L</t>
  </si>
  <si>
    <t>1005502711-30L</t>
  </si>
  <si>
    <t>1005502711-31L</t>
  </si>
  <si>
    <t>1005502711-32L</t>
  </si>
  <si>
    <t>1005502711-33L</t>
  </si>
  <si>
    <t>1005502711-34L</t>
  </si>
  <si>
    <t>1005502711-35L</t>
  </si>
  <si>
    <t>1005502711-36L</t>
  </si>
  <si>
    <t>1005502711-3L</t>
  </si>
  <si>
    <t>1005502711-4L</t>
  </si>
  <si>
    <t>1005502711-5L</t>
  </si>
  <si>
    <t>1005502711-6L</t>
  </si>
  <si>
    <t>1005502711-7L</t>
  </si>
  <si>
    <t>1005502711-8L</t>
  </si>
  <si>
    <t>1005502711-9L</t>
  </si>
  <si>
    <t>1005502713-1L</t>
  </si>
  <si>
    <t>1005502713-2L</t>
  </si>
  <si>
    <t>1005502713-3L</t>
  </si>
  <si>
    <t>1005502713-4L</t>
  </si>
  <si>
    <t>1005502713-5L</t>
  </si>
  <si>
    <t>1005502714-10L</t>
  </si>
  <si>
    <t>1005502714-11L</t>
  </si>
  <si>
    <t>1005502714-12L</t>
  </si>
  <si>
    <t>1005502714-13L</t>
  </si>
  <si>
    <t>1005502714-14L</t>
  </si>
  <si>
    <t>1005502714-15L</t>
  </si>
  <si>
    <t>1005502714-16L</t>
  </si>
  <si>
    <t>1005502714-17L</t>
  </si>
  <si>
    <t>1005502714-18L</t>
  </si>
  <si>
    <t>1005502714-2L</t>
  </si>
  <si>
    <t>1005502714-3L</t>
  </si>
  <si>
    <t>1005502714-4L</t>
  </si>
  <si>
    <t>1005502714-5L</t>
  </si>
  <si>
    <t>1005502714-6L</t>
  </si>
  <si>
    <t>1005502714-7L</t>
  </si>
  <si>
    <t>1005502714-8L</t>
  </si>
  <si>
    <t>1005502714-9L</t>
  </si>
  <si>
    <t>1005502715-1L</t>
  </si>
  <si>
    <t>1005502715-2L</t>
  </si>
  <si>
    <t>1005502715-3L</t>
  </si>
  <si>
    <t>1005502715-4L</t>
  </si>
  <si>
    <t>1005502715-5L</t>
  </si>
  <si>
    <t>1005502717-1L</t>
  </si>
  <si>
    <t>1005502717-2L</t>
  </si>
  <si>
    <t>1005502718-1L</t>
  </si>
  <si>
    <t>1005502718-2L</t>
  </si>
  <si>
    <t>1005502718-3L</t>
  </si>
  <si>
    <t>1005502718-4L</t>
  </si>
  <si>
    <t>1005502719-10L</t>
  </si>
  <si>
    <t>1005502719-11L</t>
  </si>
  <si>
    <t>1005502719-12L</t>
  </si>
  <si>
    <t>1005502719-13L</t>
  </si>
  <si>
    <t>1005502719-14L</t>
  </si>
  <si>
    <t>1005502719-15L</t>
  </si>
  <si>
    <t>1005502719-16L</t>
  </si>
  <si>
    <t>1005502719-17L</t>
  </si>
  <si>
    <t>1005502719-18L</t>
  </si>
  <si>
    <t>1005502719-19L</t>
  </si>
  <si>
    <t>1005502719-1L</t>
  </si>
  <si>
    <t>1005502719-2L</t>
  </si>
  <si>
    <t>1005502719-3L</t>
  </si>
  <si>
    <t>1005502719-4L</t>
  </si>
  <si>
    <t>1005502719-5L</t>
  </si>
  <si>
    <t>1005502719-6L</t>
  </si>
  <si>
    <t>1005502719-7L</t>
  </si>
  <si>
    <t>1005502719-8L</t>
  </si>
  <si>
    <t>1005502719-9L</t>
  </si>
  <si>
    <t>1005502720-1L</t>
  </si>
  <si>
    <t>1005502720-2L</t>
  </si>
  <si>
    <t>1005502721-1L</t>
  </si>
  <si>
    <t>1005502721-2L</t>
  </si>
  <si>
    <t>1005502721-3L</t>
  </si>
  <si>
    <t>1005502721-4L</t>
  </si>
  <si>
    <t>1005502721-5L</t>
  </si>
  <si>
    <t>1005502721-6L</t>
  </si>
  <si>
    <t>1005502721-7L</t>
  </si>
  <si>
    <t>1005502721-8L</t>
  </si>
  <si>
    <t>1005502721-9L</t>
  </si>
  <si>
    <t>1005502723-1L</t>
  </si>
  <si>
    <t>1005502723-2L</t>
  </si>
  <si>
    <t>1005502724L</t>
  </si>
  <si>
    <t>1005502725-1L</t>
  </si>
  <si>
    <t>1005502725-2L</t>
  </si>
  <si>
    <t>1005502725-3L</t>
  </si>
  <si>
    <t>1005502725-4L</t>
  </si>
  <si>
    <t>1005502725-5L</t>
  </si>
  <si>
    <t>1005502725-6L</t>
  </si>
  <si>
    <t>1005502725-7L</t>
  </si>
  <si>
    <t>1005502725-8L</t>
  </si>
  <si>
    <t>1005502725-9L</t>
  </si>
  <si>
    <t>1005502726-1L</t>
  </si>
  <si>
    <t>1005502726-2L</t>
  </si>
  <si>
    <t>1005502726-3L</t>
  </si>
  <si>
    <t>1005502726-4L</t>
  </si>
  <si>
    <t>1005502726-5L</t>
  </si>
  <si>
    <t>1005502726-6L</t>
  </si>
  <si>
    <t>1005502726-7L</t>
  </si>
  <si>
    <t>1005502726-8L</t>
  </si>
  <si>
    <t>1005502727-10L</t>
  </si>
  <si>
    <t>1005502727-11L</t>
  </si>
  <si>
    <t>1005502727-12L</t>
  </si>
  <si>
    <t>1005502727-13L</t>
  </si>
  <si>
    <t>1005502727-14L</t>
  </si>
  <si>
    <t>1005502727-15L</t>
  </si>
  <si>
    <t>1005502727-16L</t>
  </si>
  <si>
    <t>1005502727-17L</t>
  </si>
  <si>
    <t>1005502727-18L</t>
  </si>
  <si>
    <t>1005502727-19L</t>
  </si>
  <si>
    <t>1005502727-1L</t>
  </si>
  <si>
    <t>1005502727-20L</t>
  </si>
  <si>
    <t>1005502727-21L</t>
  </si>
  <si>
    <t>1005502727-22L</t>
  </si>
  <si>
    <t>1005502727-23L</t>
  </si>
  <si>
    <t>1005502727-24L</t>
  </si>
  <si>
    <t>1005502727-25L</t>
  </si>
  <si>
    <t>1005502727-26L</t>
  </si>
  <si>
    <t>1005502727-27L</t>
  </si>
  <si>
    <t>1005502727-28L</t>
  </si>
  <si>
    <t>1005502727-29L</t>
  </si>
  <si>
    <t>1005502727-2L</t>
  </si>
  <si>
    <t>1005502727-30L</t>
  </si>
  <si>
    <t>1005502727-3L</t>
  </si>
  <si>
    <t>1005502727-4L</t>
  </si>
  <si>
    <t>1005502727-5L</t>
  </si>
  <si>
    <t>1005502727-6L</t>
  </si>
  <si>
    <t>1005502727-7L</t>
  </si>
  <si>
    <t>1005502727-8L</t>
  </si>
  <si>
    <t>1005502727-9L</t>
  </si>
  <si>
    <t>1005502728-1L</t>
  </si>
  <si>
    <t>1005502728-2L</t>
  </si>
  <si>
    <t>1005502728-3L</t>
  </si>
  <si>
    <t>1005502728-4L</t>
  </si>
  <si>
    <t>1005502728-5L</t>
  </si>
  <si>
    <t>1005502728-6L</t>
  </si>
  <si>
    <t>1005502728-7L</t>
  </si>
  <si>
    <t>1005502728-8L</t>
  </si>
  <si>
    <t>1005502729-10L</t>
  </si>
  <si>
    <t>1005502729-11L</t>
  </si>
  <si>
    <t>1005502729-12L</t>
  </si>
  <si>
    <t>1005502729-13L</t>
  </si>
  <si>
    <t>1005502729-14L</t>
  </si>
  <si>
    <t>1005502729-15L</t>
  </si>
  <si>
    <t>1005502729-16L</t>
  </si>
  <si>
    <t>1005502729-17L</t>
  </si>
  <si>
    <t>1005502729-18L</t>
  </si>
  <si>
    <t>1005502729-19L</t>
  </si>
  <si>
    <t>1005502729-1L</t>
  </si>
  <si>
    <t>1005502729-20L</t>
  </si>
  <si>
    <t>1005502729-21L</t>
  </si>
  <si>
    <t>1005502729-22L</t>
  </si>
  <si>
    <t>1005502729-23L</t>
  </si>
  <si>
    <t>1005502729-24L</t>
  </si>
  <si>
    <t>1005502729-25L</t>
  </si>
  <si>
    <t>1005502729-26L</t>
  </si>
  <si>
    <t>1005502729-27L</t>
  </si>
  <si>
    <t>1005502729-28L</t>
  </si>
  <si>
    <t>1005502729-29L</t>
  </si>
  <si>
    <t>1005502729-2L</t>
  </si>
  <si>
    <t>1005502729-30L</t>
  </si>
  <si>
    <t>1005502729-3L</t>
  </si>
  <si>
    <t>1005502729-4L</t>
  </si>
  <si>
    <t>1005502729-5L</t>
  </si>
  <si>
    <t>1005502729-6L</t>
  </si>
  <si>
    <t>1005502729-7L</t>
  </si>
  <si>
    <t>1005502729-8L</t>
  </si>
  <si>
    <t>1005502729-9L</t>
  </si>
  <si>
    <t>1005502730L</t>
  </si>
  <si>
    <t>1005502731L</t>
  </si>
  <si>
    <t>1005502732-10L</t>
  </si>
  <si>
    <t>1005502732-11L</t>
  </si>
  <si>
    <t>1005502732-1L</t>
  </si>
  <si>
    <t>1005502732-2L</t>
  </si>
  <si>
    <t>1005502732-3L</t>
  </si>
  <si>
    <t>1005502732-4L</t>
  </si>
  <si>
    <t>1005502732-5L</t>
  </si>
  <si>
    <t>1005502732-6L</t>
  </si>
  <si>
    <t>1005502732-7L</t>
  </si>
  <si>
    <t>1005502732-8L</t>
  </si>
  <si>
    <t>1005502732-9L</t>
  </si>
  <si>
    <t>1005502734-10L</t>
  </si>
  <si>
    <t>1005502734-11L</t>
  </si>
  <si>
    <t>1005502734-12L</t>
  </si>
  <si>
    <t>1005502734-1L</t>
  </si>
  <si>
    <t>1005502734-2L</t>
  </si>
  <si>
    <t>1005502734-3L</t>
  </si>
  <si>
    <t>1005502734-4L</t>
  </si>
  <si>
    <t>1005502734-5L</t>
  </si>
  <si>
    <t>1005502734-6L</t>
  </si>
  <si>
    <t>1005502734-7L</t>
  </si>
  <si>
    <t>1005502734-8L</t>
  </si>
  <si>
    <t>1005502734-9L</t>
  </si>
  <si>
    <t>1005502735-1L</t>
  </si>
  <si>
    <t>1005502735-2L</t>
  </si>
  <si>
    <t>1005502736-1L</t>
  </si>
  <si>
    <t>1005502736-2L</t>
  </si>
  <si>
    <t>1005502737-1L</t>
  </si>
  <si>
    <t>1005502737-2L</t>
  </si>
  <si>
    <t>1005502737-3L</t>
  </si>
  <si>
    <t>1005502737-4L</t>
  </si>
  <si>
    <t>1005502737-5L</t>
  </si>
  <si>
    <t>1005502737-6L</t>
  </si>
  <si>
    <t>1005502738-1L</t>
  </si>
  <si>
    <t>1005502738-2L</t>
  </si>
  <si>
    <t>1005502738-3L</t>
  </si>
  <si>
    <t>1005502739L</t>
  </si>
  <si>
    <t>1005502743-1L</t>
  </si>
  <si>
    <t>1005502743-2L</t>
  </si>
  <si>
    <t>1005502745-1L</t>
  </si>
  <si>
    <t>1005502745-2L</t>
  </si>
  <si>
    <t>1005502745-3L</t>
  </si>
  <si>
    <t>1005502745-4L</t>
  </si>
  <si>
    <t>1005502745-5L</t>
  </si>
  <si>
    <t>1005502745-6L</t>
  </si>
  <si>
    <t>1005502745-7L</t>
  </si>
  <si>
    <t>1005502747-1L</t>
  </si>
  <si>
    <t>1005502747-2L</t>
  </si>
  <si>
    <t>1005502747-3L</t>
  </si>
  <si>
    <t>1005502747-4L</t>
  </si>
  <si>
    <t>1005502747-5L</t>
  </si>
  <si>
    <t>1005502748-1L</t>
  </si>
  <si>
    <t>1005502748-2L</t>
  </si>
  <si>
    <t>1005502748-3L</t>
  </si>
  <si>
    <t>1005502748-4L</t>
  </si>
  <si>
    <t>1005502749-10L</t>
  </si>
  <si>
    <t>1005502749-11L</t>
  </si>
  <si>
    <t>1005502749-1L</t>
  </si>
  <si>
    <t>1005502749-2L</t>
  </si>
  <si>
    <t>1005502749-3L</t>
  </si>
  <si>
    <t>1005502749-4L</t>
  </si>
  <si>
    <t>1005502749-5L</t>
  </si>
  <si>
    <t>1005502749-6L</t>
  </si>
  <si>
    <t>1005502749-7L</t>
  </si>
  <si>
    <t>1005502749-8L</t>
  </si>
  <si>
    <t>1005502749-9L</t>
  </si>
  <si>
    <t>1005502750-10L</t>
  </si>
  <si>
    <t>1005502750-11L</t>
  </si>
  <si>
    <t>1005502750-12L</t>
  </si>
  <si>
    <t>1005502750-13L</t>
  </si>
  <si>
    <t>1005502750-14L</t>
  </si>
  <si>
    <t>1005502750-15L</t>
  </si>
  <si>
    <t>1005502750-1L</t>
  </si>
  <si>
    <t>1005502750-2L</t>
  </si>
  <si>
    <t>1005502750-3L</t>
  </si>
  <si>
    <t>1005502750-4L</t>
  </si>
  <si>
    <t>1005502750-5L</t>
  </si>
  <si>
    <t>1005502750-6L</t>
  </si>
  <si>
    <t>1005502750-7L</t>
  </si>
  <si>
    <t>1005502750-8L</t>
  </si>
  <si>
    <t>1005502750-9L</t>
  </si>
  <si>
    <t>1005502751-1L</t>
  </si>
  <si>
    <t>1005502751-2L</t>
  </si>
  <si>
    <t>1005502751-3L</t>
  </si>
  <si>
    <t>1005502751-4L</t>
  </si>
  <si>
    <t>1005502752-1L</t>
  </si>
  <si>
    <t>1005502752-2L</t>
  </si>
  <si>
    <t>1005502753-1L</t>
  </si>
  <si>
    <t>1005502753-2L</t>
  </si>
  <si>
    <t>1005502753-3L</t>
  </si>
  <si>
    <t>1005502753-4L</t>
  </si>
  <si>
    <t>1005502753-5L</t>
  </si>
  <si>
    <t>1005502753-6L</t>
  </si>
  <si>
    <t>1005502753-7L</t>
  </si>
  <si>
    <t>1005502753-8L</t>
  </si>
  <si>
    <t>1005502754-1L</t>
  </si>
  <si>
    <t>1005502754-2L</t>
  </si>
  <si>
    <t>1005502755-1L</t>
  </si>
  <si>
    <t>1005502755-2L</t>
  </si>
  <si>
    <t>1005502755-3L</t>
  </si>
  <si>
    <t>1005502755-4L</t>
  </si>
  <si>
    <t>1005502755-5L</t>
  </si>
  <si>
    <t>1005502755-6L</t>
  </si>
  <si>
    <t>1005502755-7L</t>
  </si>
  <si>
    <t>1005502757-1L</t>
  </si>
  <si>
    <t>1005502757-2L</t>
  </si>
  <si>
    <t>1005502758-1L</t>
  </si>
  <si>
    <t>1005502758-2L</t>
  </si>
  <si>
    <t>1005502758-3L</t>
  </si>
  <si>
    <t>1005502758-4L</t>
  </si>
  <si>
    <t>1005502758-5L</t>
  </si>
  <si>
    <t>1005502758-6L</t>
  </si>
  <si>
    <t>1005502758-7L</t>
  </si>
  <si>
    <t>1005502760-1L</t>
  </si>
  <si>
    <t>1005502760-2L</t>
  </si>
  <si>
    <t>1005502765-1L</t>
  </si>
  <si>
    <t>1005502765-2L</t>
  </si>
  <si>
    <t>1005502766-1L</t>
  </si>
  <si>
    <t>1005502766-2L</t>
  </si>
  <si>
    <t>1005502766-3L</t>
  </si>
  <si>
    <t>1005502766-4L</t>
  </si>
  <si>
    <t>1005502766-5L</t>
  </si>
  <si>
    <t>1005502767L</t>
  </si>
  <si>
    <t>1005502768-1L</t>
  </si>
  <si>
    <t>1005502768-2L</t>
  </si>
  <si>
    <t>1005502769L</t>
  </si>
  <si>
    <t>1005502770-1L</t>
  </si>
  <si>
    <t>1005502770-2L</t>
  </si>
  <si>
    <t>1005502770-3L</t>
  </si>
  <si>
    <t>1005502771-1L</t>
  </si>
  <si>
    <t>1005502771-2L</t>
  </si>
  <si>
    <t>1005502771-3L</t>
  </si>
  <si>
    <t>1005502772L</t>
  </si>
  <si>
    <t>1005502773L</t>
  </si>
  <si>
    <t>1005502774L</t>
  </si>
  <si>
    <t>1005502775L</t>
  </si>
  <si>
    <t>1005502776L</t>
  </si>
  <si>
    <t>1005502777L</t>
  </si>
  <si>
    <t>1005502778L</t>
  </si>
  <si>
    <t>1005502779L</t>
  </si>
  <si>
    <t>1005502780L</t>
  </si>
  <si>
    <t>1005502781L</t>
  </si>
  <si>
    <t>1005502782L</t>
  </si>
  <si>
    <t>1005502783L</t>
  </si>
  <si>
    <t>1005502784L</t>
  </si>
  <si>
    <t>1005502785L</t>
  </si>
  <si>
    <t>1005502786L</t>
  </si>
  <si>
    <t>1005502787L</t>
  </si>
  <si>
    <t>1005502788L</t>
  </si>
  <si>
    <t>1005502789L</t>
  </si>
  <si>
    <t>1005502791-1L</t>
  </si>
  <si>
    <t>1005502791-2L</t>
  </si>
  <si>
    <t>1005502792-1L</t>
  </si>
  <si>
    <t>1005502792-2L</t>
  </si>
  <si>
    <t>1005502792-3L</t>
  </si>
  <si>
    <t>1005502792-4L</t>
  </si>
  <si>
    <t>1005502792-5L</t>
  </si>
  <si>
    <t>1005502792-6L</t>
  </si>
  <si>
    <t>1005502792-7L</t>
  </si>
  <si>
    <t>1005502793-1L</t>
  </si>
  <si>
    <t>1005502793-2L</t>
  </si>
  <si>
    <t>1005502793-3L</t>
  </si>
  <si>
    <t>1005502794-1L</t>
  </si>
  <si>
    <t>1005502794-2L</t>
  </si>
  <si>
    <t>1005502794-3L</t>
  </si>
  <si>
    <t>1005502794-4L</t>
  </si>
  <si>
    <t>1005502795-1L</t>
  </si>
  <si>
    <t>1005502795-2L</t>
  </si>
  <si>
    <t>1005502799-10L</t>
  </si>
  <si>
    <t>1005502799-11L</t>
  </si>
  <si>
    <t>1005502799-12L</t>
  </si>
  <si>
    <t>1005502799-13L</t>
  </si>
  <si>
    <t>1005502799-14L</t>
  </si>
  <si>
    <t>1005502799-15L</t>
  </si>
  <si>
    <t>1005502799-16L</t>
  </si>
  <si>
    <t>1005502799-1L</t>
  </si>
  <si>
    <t>1005502799-2L</t>
  </si>
  <si>
    <t>1005502799-3L</t>
  </si>
  <si>
    <t>1005502799-4L</t>
  </si>
  <si>
    <t>1005502799-5L</t>
  </si>
  <si>
    <t>1005502799-6L</t>
  </si>
  <si>
    <t>1005502799-7L</t>
  </si>
  <si>
    <t>1005502799-8L</t>
  </si>
  <si>
    <t>1005502799-9L</t>
  </si>
  <si>
    <t>1005502800-10L</t>
  </si>
  <si>
    <t>1005502800-11L</t>
  </si>
  <si>
    <t>1005502800-12L</t>
  </si>
  <si>
    <t>1005502800-13L</t>
  </si>
  <si>
    <t>1005502800-14L</t>
  </si>
  <si>
    <t>1005502800-1L</t>
  </si>
  <si>
    <t>1005502800-2L</t>
  </si>
  <si>
    <t>1005502800-3L</t>
  </si>
  <si>
    <t>1005502800-4L</t>
  </si>
  <si>
    <t>1005502800-5L</t>
  </si>
  <si>
    <t>1005502800-6L</t>
  </si>
  <si>
    <t>1005502800-7L</t>
  </si>
  <si>
    <t>1005502800-8L</t>
  </si>
  <si>
    <t>1005502800-9L</t>
  </si>
  <si>
    <t>1005502803-1L</t>
  </si>
  <si>
    <t>1005502803-2L</t>
  </si>
  <si>
    <t>1005502803-3L</t>
  </si>
  <si>
    <t>1005502803-4L</t>
  </si>
  <si>
    <t>1005502804-1L</t>
  </si>
  <si>
    <t>1005502804-2L</t>
  </si>
  <si>
    <t>1005502804-3L</t>
  </si>
  <si>
    <t>1005502804-4L</t>
  </si>
  <si>
    <t>1005502804-5L</t>
  </si>
  <si>
    <t>1005502804-6L</t>
  </si>
  <si>
    <t>1005502805-1L</t>
  </si>
  <si>
    <t>1005502805-2L</t>
  </si>
  <si>
    <t>1005502805-3L</t>
  </si>
  <si>
    <t>1005502805-4L</t>
  </si>
  <si>
    <t>1005502807-1L</t>
  </si>
  <si>
    <t>1005502807-2L</t>
  </si>
  <si>
    <t>1005502810-1L</t>
  </si>
  <si>
    <t>1005502810-2L</t>
  </si>
  <si>
    <t>1005502810-3L</t>
  </si>
  <si>
    <t>1005502810-4L</t>
  </si>
  <si>
    <t>1005502810-5L</t>
  </si>
  <si>
    <t>1005502811-1L</t>
  </si>
  <si>
    <t>1005502811-2L</t>
  </si>
  <si>
    <t>1005502812-1L</t>
  </si>
  <si>
    <t>1005502812-2L</t>
  </si>
  <si>
    <t>1005502815-1L</t>
  </si>
  <si>
    <t>1005502815-2L</t>
  </si>
  <si>
    <t>1005502815-3L</t>
  </si>
  <si>
    <t>1005502815-4L</t>
  </si>
  <si>
    <t>1005502816-1L</t>
  </si>
  <si>
    <t>1005502816-2L</t>
  </si>
  <si>
    <t>1005502816-3L</t>
  </si>
  <si>
    <t>1005502818-1L</t>
  </si>
  <si>
    <t>1005502818-2L</t>
  </si>
  <si>
    <t>1005502818-3L</t>
  </si>
  <si>
    <t>1005502818-4L</t>
  </si>
  <si>
    <t>1005502818-5L</t>
  </si>
  <si>
    <t>1005502818-6L</t>
  </si>
  <si>
    <t>1005502819-1L</t>
  </si>
  <si>
    <t>1005502819-2L</t>
  </si>
  <si>
    <t>1005502819-3L</t>
  </si>
  <si>
    <t>1005502819-4L</t>
  </si>
  <si>
    <t>1005502819-5L</t>
  </si>
  <si>
    <t>1005502820-1L</t>
  </si>
  <si>
    <t>1005502820-2L</t>
  </si>
  <si>
    <t>1005502820-3L</t>
  </si>
  <si>
    <t>1005502820-4L</t>
  </si>
  <si>
    <t>1005502821-1L</t>
  </si>
  <si>
    <t>1005502821-2L</t>
  </si>
  <si>
    <t>1005502823-1L</t>
  </si>
  <si>
    <t>1005502823-2L</t>
  </si>
  <si>
    <t>1005502823-3L</t>
  </si>
  <si>
    <t>1005502823-4L</t>
  </si>
  <si>
    <t>1005502824-10L</t>
  </si>
  <si>
    <t>1005502824-11L</t>
  </si>
  <si>
    <t>1005502824-12L</t>
  </si>
  <si>
    <t>1005502824-1L</t>
  </si>
  <si>
    <t>1005502824-2L</t>
  </si>
  <si>
    <t>1005502824-3L</t>
  </si>
  <si>
    <t>1005502824-4L</t>
  </si>
  <si>
    <t>1005502824-5L</t>
  </si>
  <si>
    <t>1005502824-6L</t>
  </si>
  <si>
    <t>1005502824-7L</t>
  </si>
  <si>
    <t>1005502824-8L</t>
  </si>
  <si>
    <t>1005502824-9L</t>
  </si>
  <si>
    <t>1005502826-1L</t>
  </si>
  <si>
    <t>1005502826-2L</t>
  </si>
  <si>
    <t>1005502826-3L</t>
  </si>
  <si>
    <t>1005502826-4L</t>
  </si>
  <si>
    <t>1005502826-5L</t>
  </si>
  <si>
    <t>1005502826-6L</t>
  </si>
  <si>
    <t>1005502826-7L</t>
  </si>
  <si>
    <t>1005502826-8L</t>
  </si>
  <si>
    <t>1005502826-9L</t>
  </si>
  <si>
    <t>1005502927-1L</t>
  </si>
  <si>
    <t>1005502927-2L</t>
  </si>
  <si>
    <t>1005502927-3L</t>
  </si>
  <si>
    <t>1005502928-1L</t>
  </si>
  <si>
    <t>1005502928-2L</t>
  </si>
  <si>
    <t>1005502929-1L</t>
  </si>
  <si>
    <t>1005502929-2L</t>
  </si>
  <si>
    <t>1005502929-4L</t>
  </si>
  <si>
    <t>1005502931L</t>
  </si>
  <si>
    <t>1005502933-1L</t>
  </si>
  <si>
    <t>1005502933-2L</t>
  </si>
  <si>
    <t>1005502933-3L</t>
  </si>
  <si>
    <t>1005502933-4L</t>
  </si>
  <si>
    <t>1005502933-5L</t>
  </si>
  <si>
    <t>1005502933-6L</t>
  </si>
  <si>
    <t>1005502933-7L</t>
  </si>
  <si>
    <t>1005502933-8L</t>
  </si>
  <si>
    <t>1005502933-9L</t>
  </si>
  <si>
    <t>1005502937-1L</t>
  </si>
  <si>
    <t>1005502937-2L</t>
  </si>
  <si>
    <t>1005502937-3L</t>
  </si>
  <si>
    <t>1005502937-4L</t>
  </si>
  <si>
    <t>1005502937-5L</t>
  </si>
  <si>
    <t>1005502937-6L</t>
  </si>
  <si>
    <t>1005502937-7L</t>
  </si>
  <si>
    <t>1005502937-8L</t>
  </si>
  <si>
    <t>1005502941-1L</t>
  </si>
  <si>
    <t>1005502941-2L</t>
  </si>
  <si>
    <t>1005502944-1L</t>
  </si>
  <si>
    <t>1005502944-2L</t>
  </si>
  <si>
    <t>1005502944-3L</t>
  </si>
  <si>
    <t>1005502944-4L</t>
  </si>
  <si>
    <t>1005502945-1L</t>
  </si>
  <si>
    <t>1005502945-2L</t>
  </si>
  <si>
    <t>1005502945-3L</t>
  </si>
  <si>
    <t>1005502949-1L</t>
  </si>
  <si>
    <t>1005502949-2L</t>
  </si>
  <si>
    <t>1005502949-3L</t>
  </si>
  <si>
    <t>1005502950-1L</t>
  </si>
  <si>
    <t>1005502950-2L</t>
  </si>
  <si>
    <t>1005502950-3L</t>
  </si>
  <si>
    <t>1005502951-1L</t>
  </si>
  <si>
    <t>1005502951-2L</t>
  </si>
  <si>
    <t>1005502951-3L</t>
  </si>
  <si>
    <t>1005502951-4L</t>
  </si>
  <si>
    <t>1005502951-5L</t>
  </si>
  <si>
    <t>1005502951-6L</t>
  </si>
  <si>
    <t>1005502951-7L</t>
  </si>
  <si>
    <t>1005502951-8L</t>
  </si>
  <si>
    <t>1005502951-9L</t>
  </si>
  <si>
    <t>1005502952-1L</t>
  </si>
  <si>
    <t>1005502952-2L</t>
  </si>
  <si>
    <t>1005502952-3L</t>
  </si>
  <si>
    <t>1005502953L</t>
  </si>
  <si>
    <t>1005502955L</t>
  </si>
  <si>
    <t>1005502958-1L</t>
  </si>
  <si>
    <t>1005502958-2L</t>
  </si>
  <si>
    <t>1005502958-3L</t>
  </si>
  <si>
    <t>1005502958-4L</t>
  </si>
  <si>
    <t>1005502958-5L</t>
  </si>
  <si>
    <t>1005502958-6L</t>
  </si>
  <si>
    <t>1005502958-7L</t>
  </si>
  <si>
    <t>1005502958-8L</t>
  </si>
  <si>
    <t>1005502958-9L</t>
  </si>
  <si>
    <t>1005502959L</t>
  </si>
  <si>
    <t>1005502963-1L</t>
  </si>
  <si>
    <t>1005502963-2L</t>
  </si>
  <si>
    <t>1005502963-3L</t>
  </si>
  <si>
    <t>1005502963-4L</t>
  </si>
  <si>
    <t>1005502963-5L</t>
  </si>
  <si>
    <t>1005502963-6L</t>
  </si>
  <si>
    <t>1005502964L</t>
  </si>
  <si>
    <t>1005502965-1L</t>
  </si>
  <si>
    <t>1005502965-2L</t>
  </si>
  <si>
    <t>1005502965-3L</t>
  </si>
  <si>
    <t>1005502965-4L</t>
  </si>
  <si>
    <t>1005502965-5L</t>
  </si>
  <si>
    <t>1005502965-6L</t>
  </si>
  <si>
    <t>1005502965-7L</t>
  </si>
  <si>
    <t>1005502965-8L</t>
  </si>
  <si>
    <t>1005502965-9L</t>
  </si>
  <si>
    <t>1005502966-10L</t>
  </si>
  <si>
    <t>1005502966-1L</t>
  </si>
  <si>
    <t>1005502966-2L</t>
  </si>
  <si>
    <t>1005502966-3L</t>
  </si>
  <si>
    <t>1005502966-4L</t>
  </si>
  <si>
    <t>1005502966-5L</t>
  </si>
  <si>
    <t>1005502966-6L</t>
  </si>
  <si>
    <t>1005502966-7L</t>
  </si>
  <si>
    <t>1005502966-8L</t>
  </si>
  <si>
    <t>1005502966-9L</t>
  </si>
  <si>
    <t>1005502967-1L</t>
  </si>
  <si>
    <t>1005502967-2L</t>
  </si>
  <si>
    <t>1005502969-1L</t>
  </si>
  <si>
    <t>1005502969-2L</t>
  </si>
  <si>
    <t>1005502969-3L</t>
  </si>
  <si>
    <t>1005502969-4L</t>
  </si>
  <si>
    <t>1005502969-5L</t>
  </si>
  <si>
    <t>1005502969-6L</t>
  </si>
  <si>
    <t>1005502970-1L</t>
  </si>
  <si>
    <t>1005502970-2L</t>
  </si>
  <si>
    <t>1005502970-3L</t>
  </si>
  <si>
    <t>1005502970-4L</t>
  </si>
  <si>
    <t>1005502970-5L</t>
  </si>
  <si>
    <t>1005502971-1L</t>
  </si>
  <si>
    <t>1005502971-2L</t>
  </si>
  <si>
    <t>1005502971-3L</t>
  </si>
  <si>
    <t>1005502971-4L</t>
  </si>
  <si>
    <t>1005502972-1L</t>
  </si>
  <si>
    <t>1005502972-2L</t>
  </si>
  <si>
    <t>1005502975-1L</t>
  </si>
  <si>
    <t>1005502975-2L</t>
  </si>
  <si>
    <t>1005502975-3L</t>
  </si>
  <si>
    <t>1005502976-10L</t>
  </si>
  <si>
    <t>1005502976-11L</t>
  </si>
  <si>
    <t>1005502976-12L</t>
  </si>
  <si>
    <t>1005502976-13L</t>
  </si>
  <si>
    <t>1005502976-14L</t>
  </si>
  <si>
    <t>1005502976-15L</t>
  </si>
  <si>
    <t>1005502976-16L</t>
  </si>
  <si>
    <t>1005502976-17L</t>
  </si>
  <si>
    <t>1005502976-18L</t>
  </si>
  <si>
    <t>1005502976-19L</t>
  </si>
  <si>
    <t>1005502976-1L</t>
  </si>
  <si>
    <t>1005502976-20L</t>
  </si>
  <si>
    <t>1005502976-21L</t>
  </si>
  <si>
    <t>1005502976-2L</t>
  </si>
  <si>
    <t>1005502976-3L</t>
  </si>
  <si>
    <t>1005502976-4L</t>
  </si>
  <si>
    <t>1005502976-5L</t>
  </si>
  <si>
    <t>1005502976-6L</t>
  </si>
  <si>
    <t>1005502976-7L</t>
  </si>
  <si>
    <t>1005502976-8L</t>
  </si>
  <si>
    <t>1005502976-9L</t>
  </si>
  <si>
    <t>1005502977-1L</t>
  </si>
  <si>
    <t>1005502977-2L</t>
  </si>
  <si>
    <t>1005502977-3L</t>
  </si>
  <si>
    <t>1005502978-1L</t>
  </si>
  <si>
    <t>1005502978-2L</t>
  </si>
  <si>
    <t>1005502978-3L</t>
  </si>
  <si>
    <t>1005502978-4L</t>
  </si>
  <si>
    <t>1005502980-1L</t>
  </si>
  <si>
    <t>1005502980-2L</t>
  </si>
  <si>
    <t>1005502980-3L</t>
  </si>
  <si>
    <t>1005502980-4L</t>
  </si>
  <si>
    <t>1005502981-1L</t>
  </si>
  <si>
    <t>1005502981-2L</t>
  </si>
  <si>
    <t>1005502981-3L</t>
  </si>
  <si>
    <t>1005502981-4L</t>
  </si>
  <si>
    <t>1005502982-10L</t>
  </si>
  <si>
    <t>1005502982-11L</t>
  </si>
  <si>
    <t>1005502982-2L</t>
  </si>
  <si>
    <t>1005502982-3L</t>
  </si>
  <si>
    <t>1005502982-4L</t>
  </si>
  <si>
    <t>1005502982-5L</t>
  </si>
  <si>
    <t>1005502982-6L</t>
  </si>
  <si>
    <t>1005502982-7L</t>
  </si>
  <si>
    <t>1005502982-8L</t>
  </si>
  <si>
    <t>1005502982-9L</t>
  </si>
  <si>
    <t>1005502983-1L</t>
  </si>
  <si>
    <t>1005502983-2L</t>
  </si>
  <si>
    <t>1005502983-3L</t>
  </si>
  <si>
    <t>1005502983-4L</t>
  </si>
  <si>
    <t>1005502983-5L</t>
  </si>
  <si>
    <t>1005502983-6L</t>
  </si>
  <si>
    <t>1005502984-1L</t>
  </si>
  <si>
    <t>1005502984-2L</t>
  </si>
  <si>
    <t>1005502985-1L</t>
  </si>
  <si>
    <t>1005502985-2L</t>
  </si>
  <si>
    <t>1005502987-1L</t>
  </si>
  <si>
    <t>1005502987-2L</t>
  </si>
  <si>
    <t>1005502990-1L</t>
  </si>
  <si>
    <t>1005502990-2L</t>
  </si>
  <si>
    <t>1005502990-3L</t>
  </si>
  <si>
    <t>1005502992L</t>
  </si>
  <si>
    <t>1005502993-2L</t>
  </si>
  <si>
    <t>1005502993-3L</t>
  </si>
  <si>
    <t>1005502997-1L</t>
  </si>
  <si>
    <t>1005502997-2L</t>
  </si>
  <si>
    <t>1005503002-1L</t>
  </si>
  <si>
    <t>1005503002-2L</t>
  </si>
  <si>
    <t>1005503002-3L</t>
  </si>
  <si>
    <t>1005503002-4L</t>
  </si>
  <si>
    <t>1005503002-5L</t>
  </si>
  <si>
    <t>1005503002-6L</t>
  </si>
  <si>
    <t>1005503002-7L</t>
  </si>
  <si>
    <t>1005503002-8L</t>
  </si>
  <si>
    <t>1005503002-9L</t>
  </si>
  <si>
    <t>1005503003-1L</t>
  </si>
  <si>
    <t>1005503003-2L</t>
  </si>
  <si>
    <t>1005503003-3L</t>
  </si>
  <si>
    <t>1005503004-1L</t>
  </si>
  <si>
    <t>1005503004-2L</t>
  </si>
  <si>
    <t>1005503005-1L</t>
  </si>
  <si>
    <t>1005503005-2L</t>
  </si>
  <si>
    <t>1005503005-3L</t>
  </si>
  <si>
    <t>1005503005-4L</t>
  </si>
  <si>
    <t>1005503008L</t>
  </si>
  <si>
    <t>1005503011-1L</t>
  </si>
  <si>
    <t>1005503011-2L</t>
  </si>
  <si>
    <t>1005503011-3L</t>
  </si>
  <si>
    <t>1005503011-4L</t>
  </si>
  <si>
    <t>1005503012-1L</t>
  </si>
  <si>
    <t>1005503012-2L</t>
  </si>
  <si>
    <t>1005503016-2L</t>
  </si>
  <si>
    <t>1005503016-3L</t>
  </si>
  <si>
    <t>1005503018-1L</t>
  </si>
  <si>
    <t>1005503018-2L</t>
  </si>
  <si>
    <t>1005503018-3L</t>
  </si>
  <si>
    <t>1005503018-4L</t>
  </si>
  <si>
    <t>1005503018-5L</t>
  </si>
  <si>
    <t>1005503018-6L</t>
  </si>
  <si>
    <t>1005503019-1L</t>
  </si>
  <si>
    <t>1005503019-2L</t>
  </si>
  <si>
    <t>1005503019-3L</t>
  </si>
  <si>
    <t>1005503019-4L</t>
  </si>
  <si>
    <t>1005503019-5L</t>
  </si>
  <si>
    <t>1005503019-6L</t>
  </si>
  <si>
    <t>1005503019-7L</t>
  </si>
  <si>
    <t>1005503019-8L</t>
  </si>
  <si>
    <t>1005503019-9L</t>
  </si>
  <si>
    <t>1005503021-1L</t>
  </si>
  <si>
    <t>1005503021-2L</t>
  </si>
  <si>
    <t>1005503021-3L</t>
  </si>
  <si>
    <t>1005503022-1L</t>
  </si>
  <si>
    <t>1005503022-2L</t>
  </si>
  <si>
    <t>1005503024-1L</t>
  </si>
  <si>
    <t>1005503024-2L</t>
  </si>
  <si>
    <t>1005503024-3L</t>
  </si>
  <si>
    <t>1005503031-1L</t>
  </si>
  <si>
    <t>1005503031-2L</t>
  </si>
  <si>
    <t>1005503031-3L</t>
  </si>
  <si>
    <t>1005503031-4L</t>
  </si>
  <si>
    <t>1005503031-5L</t>
  </si>
  <si>
    <t>1005503031-6L</t>
  </si>
  <si>
    <t>1005503031-7L</t>
  </si>
  <si>
    <t>1005503032-1L</t>
  </si>
  <si>
    <t>1005503032-2L</t>
  </si>
  <si>
    <t>1005503033-1L</t>
  </si>
  <si>
    <t>1005503033-2L</t>
  </si>
  <si>
    <t>1005503033-3L</t>
  </si>
  <si>
    <t>1005503034-1L</t>
  </si>
  <si>
    <t>1005503034-2L</t>
  </si>
  <si>
    <t>1005503035-1L</t>
  </si>
  <si>
    <t>1005503035-2L</t>
  </si>
  <si>
    <t>1005503035-3L</t>
  </si>
  <si>
    <t>1005503035-4L</t>
  </si>
  <si>
    <t>1005503035-5L</t>
  </si>
  <si>
    <t>1005503035-6L</t>
  </si>
  <si>
    <t>1005503036-1L</t>
  </si>
  <si>
    <t>1005503036-2L</t>
  </si>
  <si>
    <t>1005503036-3L</t>
  </si>
  <si>
    <t>1005503036-4L</t>
  </si>
  <si>
    <t>1005503037-1L</t>
  </si>
  <si>
    <t>1005503037-2L</t>
  </si>
  <si>
    <t>1005900011L</t>
  </si>
  <si>
    <t>1005900012L</t>
  </si>
  <si>
    <t>1005900013L</t>
  </si>
  <si>
    <t>1005900014-1L</t>
  </si>
  <si>
    <t>1005900014-2L</t>
  </si>
  <si>
    <t>1005900014-3L</t>
  </si>
  <si>
    <t>1005900016-1L</t>
  </si>
  <si>
    <t>1005900016-2L</t>
  </si>
  <si>
    <t>1005900017-1L</t>
  </si>
  <si>
    <t>1005900017-2L</t>
  </si>
  <si>
    <t>1005900041L</t>
  </si>
  <si>
    <t>1005900042L</t>
  </si>
  <si>
    <t>1005900043-1L</t>
  </si>
  <si>
    <t>1005900043-2L</t>
  </si>
  <si>
    <t>1005900044L</t>
  </si>
  <si>
    <t>1005900045L</t>
  </si>
  <si>
    <t>1005900046L</t>
  </si>
  <si>
    <t>1005900047L</t>
  </si>
  <si>
    <t>1005900048L</t>
  </si>
  <si>
    <t>1005900049L</t>
  </si>
  <si>
    <t>1005900050L</t>
  </si>
  <si>
    <t>1005900051L</t>
  </si>
  <si>
    <t>1005900052L</t>
  </si>
  <si>
    <t>1005900053L</t>
  </si>
  <si>
    <t>1005900054L</t>
  </si>
  <si>
    <t>1005900055L</t>
  </si>
  <si>
    <t>1005900057-1L</t>
  </si>
  <si>
    <t>1005900057-2L</t>
  </si>
  <si>
    <t>1005900058-1L</t>
  </si>
  <si>
    <t>1005900058-2L</t>
  </si>
  <si>
    <t>1005900058-3L</t>
  </si>
  <si>
    <t>1005900058-4L</t>
  </si>
  <si>
    <t>1005900059L</t>
  </si>
  <si>
    <t>1005900060L</t>
  </si>
  <si>
    <t>1005900061L</t>
  </si>
  <si>
    <t>1005900062L</t>
  </si>
  <si>
    <t>1005900063L</t>
  </si>
  <si>
    <t>1005900064L</t>
  </si>
  <si>
    <t>1005900065L</t>
  </si>
  <si>
    <t>1005900066L</t>
  </si>
  <si>
    <t>1005900067L</t>
  </si>
  <si>
    <t>1005900068L</t>
  </si>
  <si>
    <t>1005900069L</t>
  </si>
  <si>
    <t>1005900070L</t>
  </si>
  <si>
    <t>1005900071L</t>
  </si>
  <si>
    <t>1005900072L</t>
  </si>
  <si>
    <t>1005900073L</t>
  </si>
  <si>
    <t>1005900074L</t>
  </si>
  <si>
    <t>1005900075L</t>
  </si>
  <si>
    <t>1005900076L</t>
  </si>
  <si>
    <t>1005900077L</t>
  </si>
  <si>
    <t>1005900078L</t>
  </si>
  <si>
    <t>1005900079L</t>
  </si>
  <si>
    <t>1005900080L</t>
  </si>
  <si>
    <t>1005900082L</t>
  </si>
  <si>
    <t>1005900083L</t>
  </si>
  <si>
    <t>1005900084L</t>
  </si>
  <si>
    <t>1005900088-1L</t>
  </si>
  <si>
    <t>1005900088-2L</t>
  </si>
  <si>
    <t>1005900088-3L</t>
  </si>
  <si>
    <t>1005900088-4L</t>
  </si>
  <si>
    <t>1005900093-1L</t>
  </si>
  <si>
    <t>1005900093-2L</t>
  </si>
  <si>
    <t>1005900109L</t>
  </si>
  <si>
    <t>1005900110L</t>
  </si>
  <si>
    <t>1005900113L</t>
  </si>
  <si>
    <t>1005900115L</t>
  </si>
  <si>
    <t>1005900119L</t>
  </si>
  <si>
    <t>1005900120L</t>
  </si>
  <si>
    <t>1005900121L</t>
  </si>
  <si>
    <t>1005900126L</t>
  </si>
  <si>
    <t>1005900137L</t>
  </si>
  <si>
    <t>1005900175L</t>
  </si>
  <si>
    <t>1005900176L</t>
  </si>
  <si>
    <t>1005900180L</t>
  </si>
  <si>
    <t>1005900181L</t>
  </si>
  <si>
    <t>1005900182L</t>
  </si>
  <si>
    <t>1005900197L</t>
  </si>
  <si>
    <t>1005900198L</t>
  </si>
  <si>
    <t>1005900203L</t>
  </si>
  <si>
    <t>1005900204L</t>
  </si>
  <si>
    <t>1005900205L</t>
  </si>
  <si>
    <t>1005900206L</t>
  </si>
  <si>
    <t>1005900207L</t>
  </si>
  <si>
    <t>1005900208L</t>
  </si>
  <si>
    <t>1005900238L</t>
  </si>
  <si>
    <t>1005900289L</t>
  </si>
  <si>
    <t>1005901329-1L</t>
  </si>
  <si>
    <t>1005901329-2L</t>
  </si>
  <si>
    <t>1005901396L</t>
  </si>
  <si>
    <t>1005901397L</t>
  </si>
  <si>
    <t>1005901398L</t>
  </si>
  <si>
    <t>1005901399L</t>
  </si>
  <si>
    <t>1005901400L</t>
  </si>
  <si>
    <t>1005901401L</t>
  </si>
  <si>
    <t>1005901402L</t>
  </si>
  <si>
    <t>1005901403L</t>
  </si>
  <si>
    <t>1005901404L</t>
  </si>
  <si>
    <t>1005901405L</t>
  </si>
  <si>
    <t>1005901406L</t>
  </si>
  <si>
    <t>1005901421L</t>
  </si>
  <si>
    <t>1005901422L</t>
  </si>
  <si>
    <t>1005901423L</t>
  </si>
  <si>
    <t>1005901424L</t>
  </si>
  <si>
    <t>1005901425L</t>
  </si>
  <si>
    <t>1005901427L</t>
  </si>
  <si>
    <t>1005901428L</t>
  </si>
  <si>
    <t>1007000137L</t>
  </si>
  <si>
    <t>1007000138L</t>
  </si>
  <si>
    <t>1007000139L</t>
  </si>
  <si>
    <t>1007000140L</t>
  </si>
  <si>
    <t>1007000143L</t>
  </si>
  <si>
    <t>1007000144L</t>
  </si>
  <si>
    <t>1007000145L</t>
  </si>
  <si>
    <t>1007000146L</t>
  </si>
  <si>
    <t>1007000147L</t>
  </si>
  <si>
    <t>1007000148L</t>
  </si>
  <si>
    <t>1007000151L</t>
  </si>
  <si>
    <t>1007000152L</t>
  </si>
  <si>
    <t>1007000162L</t>
  </si>
  <si>
    <t>1007000163-1L</t>
  </si>
  <si>
    <t>1007000163-2L</t>
  </si>
  <si>
    <t>1007000170L</t>
  </si>
  <si>
    <t>1007000176L</t>
  </si>
  <si>
    <t>1007000182L</t>
  </si>
  <si>
    <t>1007000183L</t>
  </si>
  <si>
    <t>1007000184L</t>
  </si>
  <si>
    <t>1007000185L</t>
  </si>
  <si>
    <t>1007000189L</t>
  </si>
  <si>
    <t>1007000190-1L</t>
  </si>
  <si>
    <t>1007000190-2L</t>
  </si>
  <si>
    <t>1007000190-3L</t>
  </si>
  <si>
    <t>1007000190-4L</t>
  </si>
  <si>
    <t>1007000190-5L</t>
  </si>
  <si>
    <t>1007000190-6L</t>
  </si>
  <si>
    <t>1007000190-7L</t>
  </si>
  <si>
    <t>1007000195-1L</t>
  </si>
  <si>
    <t>1007000195-2L</t>
  </si>
  <si>
    <t>1007000195-3L</t>
  </si>
  <si>
    <t>1007000195-4L</t>
  </si>
  <si>
    <t>1007000209-1L</t>
  </si>
  <si>
    <t>1007000209-2L</t>
  </si>
  <si>
    <t>1007000209-3L</t>
  </si>
  <si>
    <t>1007000209-4L</t>
  </si>
  <si>
    <t>1007000210L</t>
  </si>
  <si>
    <t>1007000211L</t>
  </si>
  <si>
    <t>1007000212L</t>
  </si>
  <si>
    <t>1007000213L</t>
  </si>
  <si>
    <t>1007000214L</t>
  </si>
  <si>
    <t>1007000215L</t>
  </si>
  <si>
    <t>1007000216L</t>
  </si>
  <si>
    <t>1007000217L</t>
  </si>
  <si>
    <t>1007000218L</t>
  </si>
  <si>
    <t>1007000219L</t>
  </si>
  <si>
    <t>1007000220L</t>
  </si>
  <si>
    <t>1007000221L</t>
  </si>
  <si>
    <t>1007000222L</t>
  </si>
  <si>
    <t>1007000223L</t>
  </si>
  <si>
    <t>1007000224L</t>
  </si>
  <si>
    <t>1007000225L</t>
  </si>
  <si>
    <t>1007000226-1L</t>
  </si>
  <si>
    <t>1007000226-2L</t>
  </si>
  <si>
    <t>1007000230L</t>
  </si>
  <si>
    <t>1007000231L</t>
  </si>
  <si>
    <t>1007000232L</t>
  </si>
  <si>
    <t>1007000238L</t>
  </si>
  <si>
    <t>1007000240L</t>
  </si>
  <si>
    <t>1007000249L</t>
  </si>
  <si>
    <t>1007000250L</t>
  </si>
  <si>
    <t>1007000251L</t>
  </si>
  <si>
    <t>1007000252L</t>
  </si>
  <si>
    <t>1007000253L</t>
  </si>
  <si>
    <t>1007000254L</t>
  </si>
  <si>
    <t>1007000259-1L</t>
  </si>
  <si>
    <t>1007000259-2L</t>
  </si>
  <si>
    <t>1007000259-3L</t>
  </si>
  <si>
    <t>1007000259-4L</t>
  </si>
  <si>
    <t>1007000259-5L</t>
  </si>
  <si>
    <t>1007000260-1L</t>
  </si>
  <si>
    <t>1007000260-2L</t>
  </si>
  <si>
    <t>1007000260-3L</t>
  </si>
  <si>
    <t>1007000260-4L</t>
  </si>
  <si>
    <t>1007000260-5L</t>
  </si>
  <si>
    <t>1007000260-6L</t>
  </si>
  <si>
    <t>1007000260-7L</t>
  </si>
  <si>
    <t>1007000260-8L</t>
  </si>
  <si>
    <t>1007000261-1L</t>
  </si>
  <si>
    <t>1007000261-2L</t>
  </si>
  <si>
    <t>1007000264L</t>
  </si>
  <si>
    <t>1007000266L</t>
  </si>
  <si>
    <t>1007000269-1L</t>
  </si>
  <si>
    <t>1007000269-2L</t>
  </si>
  <si>
    <t>1007000275L</t>
  </si>
  <si>
    <t>1007000276L</t>
  </si>
  <si>
    <t>1007000304L</t>
  </si>
  <si>
    <t>1007000305L</t>
  </si>
  <si>
    <t>1007000306L</t>
  </si>
  <si>
    <t>1007000307L</t>
  </si>
  <si>
    <t>1007000308L</t>
  </si>
  <si>
    <t>1007000312L</t>
  </si>
  <si>
    <t>1007000313L</t>
  </si>
  <si>
    <t>1007000316L</t>
  </si>
  <si>
    <t>1007000348L</t>
  </si>
  <si>
    <t>1007000351L</t>
  </si>
  <si>
    <t>1007000352L</t>
  </si>
  <si>
    <t>1007000355L</t>
  </si>
  <si>
    <t>1007000380L</t>
  </si>
  <si>
    <t>1007000395L</t>
  </si>
  <si>
    <t>1007000403-10L</t>
  </si>
  <si>
    <t>1007000403-1L</t>
  </si>
  <si>
    <t>1007000403-2L</t>
  </si>
  <si>
    <t>1007000403-3L</t>
  </si>
  <si>
    <t>1007000403-5L</t>
  </si>
  <si>
    <t>1007000403-6L</t>
  </si>
  <si>
    <t>1007000403-7L</t>
  </si>
  <si>
    <t>1007000403-8L</t>
  </si>
  <si>
    <t>1007000403-9L</t>
  </si>
  <si>
    <t>1007000405-1L</t>
  </si>
  <si>
    <t>1007000405-2L</t>
  </si>
  <si>
    <t>1007000406-1L</t>
  </si>
  <si>
    <t>1007000406-2L</t>
  </si>
  <si>
    <t>1007000408-10L</t>
  </si>
  <si>
    <t>1007000408-11L</t>
  </si>
  <si>
    <t>1007000408-12L</t>
  </si>
  <si>
    <t>1007000408-5L</t>
  </si>
  <si>
    <t>1007000408-6L</t>
  </si>
  <si>
    <t>1007000408-7L</t>
  </si>
  <si>
    <t>1007000408-8L</t>
  </si>
  <si>
    <t>1007000408-9L</t>
  </si>
  <si>
    <t>1007000409-5L</t>
  </si>
  <si>
    <t>1007000409-6L</t>
  </si>
  <si>
    <t>1007000409-7L</t>
  </si>
  <si>
    <t>1007000409-8L</t>
  </si>
  <si>
    <t>1007000409-9L</t>
  </si>
  <si>
    <t>1007000415L</t>
  </si>
  <si>
    <t>1007000418L</t>
  </si>
  <si>
    <t>1007000419L</t>
  </si>
  <si>
    <t>1007000427L</t>
  </si>
  <si>
    <t>1007000428L</t>
  </si>
  <si>
    <t>1007000429L</t>
  </si>
  <si>
    <t>1007000430L</t>
  </si>
  <si>
    <t>1007000434L</t>
  </si>
  <si>
    <t>1007000435L</t>
  </si>
  <si>
    <t>1007000436L</t>
  </si>
  <si>
    <t>1007000447L</t>
  </si>
  <si>
    <t>1007000448L</t>
  </si>
  <si>
    <t>1007000449L</t>
  </si>
  <si>
    <t>1007000458L</t>
  </si>
  <si>
    <t>1007000459L</t>
  </si>
  <si>
    <t>1007000460L</t>
  </si>
  <si>
    <t>1007000461L</t>
  </si>
  <si>
    <t>1007000462L</t>
  </si>
  <si>
    <t>1007000463L</t>
  </si>
  <si>
    <t>1007000469L</t>
  </si>
  <si>
    <t>1007000474L</t>
  </si>
  <si>
    <t>1007000475L</t>
  </si>
  <si>
    <t>1007000476L</t>
  </si>
  <si>
    <t>1007000478L</t>
  </si>
  <si>
    <t>1007000479L</t>
  </si>
  <si>
    <t>1007000480L</t>
  </si>
  <si>
    <t>1007000493L</t>
  </si>
  <si>
    <t>1007000529L</t>
  </si>
  <si>
    <t>1007000540-1L</t>
  </si>
  <si>
    <t>1007000540-2L</t>
  </si>
  <si>
    <t>1007000540-3L</t>
  </si>
  <si>
    <t>1007000540-4L</t>
  </si>
  <si>
    <t>1007000566L</t>
  </si>
  <si>
    <t>1007000567L</t>
  </si>
  <si>
    <t>1007000582L</t>
  </si>
  <si>
    <t>1007000584L</t>
  </si>
  <si>
    <t>1007000585L</t>
  </si>
  <si>
    <t>1007000586L</t>
  </si>
  <si>
    <t>1007000587L</t>
  </si>
  <si>
    <t>1007000588L</t>
  </si>
  <si>
    <t>1007000590L</t>
  </si>
  <si>
    <t>1007000591L</t>
  </si>
  <si>
    <t>1007000592L</t>
  </si>
  <si>
    <t>1007000593L</t>
  </si>
  <si>
    <t>1007000594-1L</t>
  </si>
  <si>
    <t>1007000594-2L</t>
  </si>
  <si>
    <t>1007000594-3L</t>
  </si>
  <si>
    <t>1007000594-4L</t>
  </si>
  <si>
    <t>1007000594-5L</t>
  </si>
  <si>
    <t>1007000594-6L</t>
  </si>
  <si>
    <t>1007000595-1L</t>
  </si>
  <si>
    <t>1007000595-2L</t>
  </si>
  <si>
    <t>1007000595-3L</t>
  </si>
  <si>
    <t>1007000595-4L</t>
  </si>
  <si>
    <t>1007000595-5L</t>
  </si>
  <si>
    <t>1007000595-6L</t>
  </si>
  <si>
    <t>1007000602L</t>
  </si>
  <si>
    <t>1007000603L</t>
  </si>
  <si>
    <t>1007000606-1L</t>
  </si>
  <si>
    <t>1007000606-2L</t>
  </si>
  <si>
    <t>1007000606-3L</t>
  </si>
  <si>
    <t>1007000606-4L</t>
  </si>
  <si>
    <t>1007000661-1L</t>
  </si>
  <si>
    <t>1007000661-2L</t>
  </si>
  <si>
    <t>1007000664L</t>
  </si>
  <si>
    <t>1007000665L</t>
  </si>
  <si>
    <t>1007000679L</t>
  </si>
  <si>
    <t>1007000680L</t>
  </si>
  <si>
    <t>1007000681L</t>
  </si>
  <si>
    <t>1007000682L</t>
  </si>
  <si>
    <t>1007000683L</t>
  </si>
  <si>
    <t>1007000684L</t>
  </si>
  <si>
    <t>1007000685L</t>
  </si>
  <si>
    <t>1007000714-1L</t>
  </si>
  <si>
    <t>1007000714-2L</t>
  </si>
  <si>
    <t>1007000714-3L</t>
  </si>
  <si>
    <t>1007000714-4L</t>
  </si>
  <si>
    <t>1007000714-5L</t>
  </si>
  <si>
    <t>1007000714-6L</t>
  </si>
  <si>
    <t>1007000715-1L</t>
  </si>
  <si>
    <t>1007000716L</t>
  </si>
  <si>
    <t>1007000723L</t>
  </si>
  <si>
    <t>1007000732L</t>
  </si>
  <si>
    <t>1007000746L</t>
  </si>
  <si>
    <t>1007000747L</t>
  </si>
  <si>
    <t>1007000751L</t>
  </si>
  <si>
    <t>1007000789L</t>
  </si>
  <si>
    <t>1007000797L</t>
  </si>
  <si>
    <t>1007000801L</t>
  </si>
  <si>
    <t>1007000812L</t>
  </si>
  <si>
    <t>1007000819L</t>
  </si>
  <si>
    <t>1007000820L</t>
  </si>
  <si>
    <t>1007002028L</t>
  </si>
  <si>
    <t>1007002029L</t>
  </si>
  <si>
    <t>1007002030L</t>
  </si>
  <si>
    <t>1007002031L</t>
  </si>
  <si>
    <t>1007002032L</t>
  </si>
  <si>
    <t>1007002033L</t>
  </si>
  <si>
    <t>1007002034L</t>
  </si>
  <si>
    <t>1007002035L</t>
  </si>
  <si>
    <t>1007002036L</t>
  </si>
  <si>
    <t>1007002037L</t>
  </si>
  <si>
    <t>1007002038L</t>
  </si>
  <si>
    <t>1007002039L</t>
  </si>
  <si>
    <t>1007002040L</t>
  </si>
  <si>
    <t>1007002041L</t>
  </si>
  <si>
    <t>1007002042L</t>
  </si>
  <si>
    <t>1007002043L</t>
  </si>
  <si>
    <t>1007002044L</t>
  </si>
  <si>
    <t>1007002045L</t>
  </si>
  <si>
    <t>1007002046L</t>
  </si>
  <si>
    <t>1007002047L</t>
  </si>
  <si>
    <t>1007002048L</t>
  </si>
  <si>
    <t>1007002049L</t>
  </si>
  <si>
    <t>1007002050L</t>
  </si>
  <si>
    <t>1007002051L</t>
  </si>
  <si>
    <t>1007002052L</t>
  </si>
  <si>
    <t>1007002053L</t>
  </si>
  <si>
    <t>1007002054L</t>
  </si>
  <si>
    <t>1007002055L</t>
  </si>
  <si>
    <t>1007002056L</t>
  </si>
  <si>
    <t>1007002057L</t>
  </si>
  <si>
    <t>1007002058L</t>
  </si>
  <si>
    <t>1007002059L</t>
  </si>
  <si>
    <t>1007002060L</t>
  </si>
  <si>
    <t>1007002061L</t>
  </si>
  <si>
    <t>1007002062L</t>
  </si>
  <si>
    <t>1007002063L</t>
  </si>
  <si>
    <t>1007002064L</t>
  </si>
  <si>
    <t>1007002066L</t>
  </si>
  <si>
    <t>1007002067L</t>
  </si>
  <si>
    <t>1007002068L</t>
  </si>
  <si>
    <t>1007002069L</t>
  </si>
  <si>
    <t>1007002070L</t>
  </si>
  <si>
    <t>1007002071L</t>
  </si>
  <si>
    <t>1007002072L</t>
  </si>
  <si>
    <t>1007002073L</t>
  </si>
  <si>
    <t>1007002074L</t>
  </si>
  <si>
    <t>1007002075L</t>
  </si>
  <si>
    <t>1007002076L</t>
  </si>
  <si>
    <t>1007002077L</t>
  </si>
  <si>
    <t>1007002078L</t>
  </si>
  <si>
    <t>1007002079L</t>
  </si>
  <si>
    <t>1007002080L</t>
  </si>
  <si>
    <t>1007002081L</t>
  </si>
  <si>
    <t>1007002082L</t>
  </si>
  <si>
    <t>1007002083L</t>
  </si>
  <si>
    <t>1007002084L</t>
  </si>
  <si>
    <t>1007002085L</t>
  </si>
  <si>
    <t>1007002086L</t>
  </si>
  <si>
    <t>1007002087L</t>
  </si>
  <si>
    <t>1007002109L</t>
  </si>
  <si>
    <t>1007002141L</t>
  </si>
  <si>
    <t>1007002163L</t>
  </si>
  <si>
    <t>1007002169L</t>
  </si>
  <si>
    <t>1007002183L</t>
  </si>
  <si>
    <t>1007002190L</t>
  </si>
  <si>
    <t>1007002191L</t>
  </si>
  <si>
    <t>1007002192L</t>
  </si>
  <si>
    <t>1007002193L</t>
  </si>
  <si>
    <t>1007002194L</t>
  </si>
  <si>
    <t>1007002208L</t>
  </si>
  <si>
    <t>1007002209L</t>
  </si>
  <si>
    <t>1007002223L</t>
  </si>
  <si>
    <t>1007002224L</t>
  </si>
  <si>
    <t>1007002225L</t>
  </si>
  <si>
    <t>1007002226L</t>
  </si>
  <si>
    <t>1007002227L</t>
  </si>
  <si>
    <t>1007002238L</t>
  </si>
  <si>
    <t>1007002346L</t>
  </si>
  <si>
    <t>1007002348L</t>
  </si>
  <si>
    <t>1007002354L</t>
  </si>
  <si>
    <t>1007002371L</t>
  </si>
  <si>
    <t>1007002401L</t>
  </si>
  <si>
    <t>1007002452L</t>
  </si>
  <si>
    <t>1007002453L</t>
  </si>
  <si>
    <t>1007002454L</t>
  </si>
  <si>
    <t>1007002455L</t>
  </si>
  <si>
    <t>1007002456L</t>
  </si>
  <si>
    <t>1007002457L</t>
  </si>
  <si>
    <t>1007002458L</t>
  </si>
  <si>
    <t>1007002459L</t>
  </si>
  <si>
    <t>1007002460L</t>
  </si>
  <si>
    <t>1007002461L</t>
  </si>
  <si>
    <t>1007002462L</t>
  </si>
  <si>
    <t>1007002463L</t>
  </si>
  <si>
    <t>1007002464L</t>
  </si>
  <si>
    <t>1007002479L</t>
  </si>
  <si>
    <t>1007700020L</t>
  </si>
  <si>
    <t>1007700022L</t>
  </si>
  <si>
    <t>1007700027L</t>
  </si>
  <si>
    <t>1007700028L</t>
  </si>
  <si>
    <t>1008100014L</t>
  </si>
  <si>
    <t>1008100015L</t>
  </si>
  <si>
    <t>1008100016L</t>
  </si>
  <si>
    <t>1008100017L</t>
  </si>
  <si>
    <t>1008100018L</t>
  </si>
  <si>
    <t>1008100019L</t>
  </si>
  <si>
    <t>1008100020L</t>
  </si>
  <si>
    <t>1008100021L</t>
  </si>
  <si>
    <t>1008100022L</t>
  </si>
  <si>
    <t>1008100023L</t>
  </si>
  <si>
    <t>1008100024L</t>
  </si>
  <si>
    <t>1008100025L</t>
  </si>
  <si>
    <t>1008100026L</t>
  </si>
  <si>
    <t>1008100027L</t>
  </si>
  <si>
    <t>1008100028L</t>
  </si>
  <si>
    <t>1008100029L</t>
  </si>
  <si>
    <t>1008100030L</t>
  </si>
  <si>
    <t>1008100031L</t>
  </si>
  <si>
    <t>1008100032L</t>
  </si>
  <si>
    <t>1008100033L</t>
  </si>
  <si>
    <t>1008100034L</t>
  </si>
  <si>
    <t>1008100035L</t>
  </si>
  <si>
    <t>1008100036-1L</t>
  </si>
  <si>
    <t>1008100036L</t>
  </si>
  <si>
    <t>1008100037L</t>
  </si>
  <si>
    <t>1008100038L</t>
  </si>
  <si>
    <t>1008100039L</t>
  </si>
  <si>
    <t>1008100040L</t>
  </si>
  <si>
    <t>1008100041L</t>
  </si>
  <si>
    <t>1008100042L</t>
  </si>
  <si>
    <t>1008100043-1L</t>
  </si>
  <si>
    <t>1008100043L</t>
  </si>
  <si>
    <t>1008100044-1L</t>
  </si>
  <si>
    <t>1008100044L</t>
  </si>
  <si>
    <t>1008200030L</t>
  </si>
  <si>
    <t>1008200031L</t>
  </si>
  <si>
    <t>1008200035L</t>
  </si>
  <si>
    <t>1008200036L</t>
  </si>
  <si>
    <t>1008200042L</t>
  </si>
  <si>
    <t>1008200054L</t>
  </si>
  <si>
    <t>1008200055L</t>
  </si>
  <si>
    <t>1008200119L</t>
  </si>
  <si>
    <t>1008200120L</t>
  </si>
  <si>
    <t>1008200131L</t>
  </si>
  <si>
    <t>1008200132L</t>
  </si>
  <si>
    <t>1008200135L</t>
  </si>
  <si>
    <t>1008200136L</t>
  </si>
  <si>
    <t>1008200137L</t>
  </si>
  <si>
    <t>1008200138L</t>
  </si>
  <si>
    <t>1008200144L</t>
  </si>
  <si>
    <t>1008200145L</t>
  </si>
  <si>
    <t>1008200147L</t>
  </si>
  <si>
    <t>1008200148L</t>
  </si>
  <si>
    <t>1008200149L</t>
  </si>
  <si>
    <t>1008200150L</t>
  </si>
  <si>
    <t>1008200152L</t>
  </si>
  <si>
    <t>1008200153L</t>
  </si>
  <si>
    <t>1008200164L</t>
  </si>
  <si>
    <t>1008200165L</t>
  </si>
  <si>
    <t>1008200166L</t>
  </si>
  <si>
    <t>1008200167L</t>
  </si>
  <si>
    <t>1008200168L</t>
  </si>
  <si>
    <t>1008200257L</t>
  </si>
  <si>
    <t>1008200258L</t>
  </si>
  <si>
    <t>1008200259L</t>
  </si>
  <si>
    <t>1008200260L</t>
  </si>
  <si>
    <t>1008200261L</t>
  </si>
  <si>
    <t>1008200263L</t>
  </si>
  <si>
    <t>1008200264L</t>
  </si>
  <si>
    <t>1008200275L</t>
  </si>
  <si>
    <t>1008400032-1L</t>
  </si>
  <si>
    <t>1008400032-2L</t>
  </si>
  <si>
    <t>1008400032-3L</t>
  </si>
  <si>
    <t>1008400033-1L</t>
  </si>
  <si>
    <t>1008400033-2L</t>
  </si>
  <si>
    <t>1008400033-3L</t>
  </si>
  <si>
    <t>1008400033L</t>
  </si>
  <si>
    <t>1008400043-1L</t>
  </si>
  <si>
    <t>1008400043-2L</t>
  </si>
  <si>
    <t>1008400044L</t>
  </si>
  <si>
    <t>1008400045L</t>
  </si>
  <si>
    <t>1008400046L</t>
  </si>
  <si>
    <t>1008400047L</t>
  </si>
  <si>
    <t>1008400048L</t>
  </si>
  <si>
    <t>1008400049L</t>
  </si>
  <si>
    <t>1008400054L</t>
  </si>
  <si>
    <t>1008400055L</t>
  </si>
  <si>
    <t>1008400056L</t>
  </si>
  <si>
    <t>1008400057L</t>
  </si>
  <si>
    <t>1008400058L</t>
  </si>
  <si>
    <t>1008400059L</t>
  </si>
  <si>
    <t>1008400060L</t>
  </si>
  <si>
    <t>1008400061L</t>
  </si>
  <si>
    <t>1008400062L</t>
  </si>
  <si>
    <t>1008400063L</t>
  </si>
  <si>
    <t>1008400064L</t>
  </si>
  <si>
    <t>1008400065L</t>
  </si>
  <si>
    <t>1008400066L</t>
  </si>
  <si>
    <t>1008400067L</t>
  </si>
  <si>
    <t>1008400068L</t>
  </si>
  <si>
    <t>1008400069L</t>
  </si>
  <si>
    <t>1008400070L</t>
  </si>
  <si>
    <t>1008400078L</t>
  </si>
  <si>
    <t>1008400079L</t>
  </si>
  <si>
    <t>1008400080L</t>
  </si>
  <si>
    <t>1008400081L</t>
  </si>
  <si>
    <t>1008400082L</t>
  </si>
  <si>
    <t>1008400083L</t>
  </si>
  <si>
    <t>1008400084L</t>
  </si>
  <si>
    <t>1008400085L</t>
  </si>
  <si>
    <t>1008400086L</t>
  </si>
  <si>
    <t>1008400087L</t>
  </si>
  <si>
    <t>1008400088L</t>
  </si>
  <si>
    <t>1008400089L</t>
  </si>
  <si>
    <t>1008400090L</t>
  </si>
  <si>
    <t>1008400091L</t>
  </si>
  <si>
    <t>1008400092L</t>
  </si>
  <si>
    <t>1008400094L</t>
  </si>
  <si>
    <t>1008400095L</t>
  </si>
  <si>
    <t>1008400096L</t>
  </si>
  <si>
    <t>1008400097L</t>
  </si>
  <si>
    <t>1008400098L</t>
  </si>
  <si>
    <t>1008400099L</t>
  </si>
  <si>
    <t>1008400100L</t>
  </si>
  <si>
    <t>1008400101L</t>
  </si>
  <si>
    <t>1008400102L</t>
  </si>
  <si>
    <t>1008400103L</t>
  </si>
  <si>
    <t>1008400104L</t>
  </si>
  <si>
    <t>1008400105L</t>
  </si>
  <si>
    <t>1008400119L</t>
  </si>
  <si>
    <t>1008400120L</t>
  </si>
  <si>
    <t>1008400121L</t>
  </si>
  <si>
    <t>1008400122L</t>
  </si>
  <si>
    <t>1008400125L</t>
  </si>
  <si>
    <t>1008400126L</t>
  </si>
  <si>
    <t>1008400127L</t>
  </si>
  <si>
    <t>1008400128L</t>
  </si>
  <si>
    <t>1008400129L</t>
  </si>
  <si>
    <t>1008400130L</t>
  </si>
  <si>
    <t>1008400131L</t>
  </si>
  <si>
    <t>1008400134L</t>
  </si>
  <si>
    <t>1008400135L</t>
  </si>
  <si>
    <t>1008400157L</t>
  </si>
  <si>
    <t>1008400158L</t>
  </si>
  <si>
    <t>1008400160L</t>
  </si>
  <si>
    <t>1008400161L</t>
  </si>
  <si>
    <t>1008400162L</t>
  </si>
  <si>
    <t>1008400163L</t>
  </si>
  <si>
    <t>1008400164L</t>
  </si>
  <si>
    <t>1008400165L</t>
  </si>
  <si>
    <t>1008400166L</t>
  </si>
  <si>
    <t>1008400167L</t>
  </si>
  <si>
    <t>1008400168L</t>
  </si>
  <si>
    <t>1008400169L</t>
  </si>
  <si>
    <t>1008400170L</t>
  </si>
  <si>
    <t>1008400171L</t>
  </si>
  <si>
    <t>1008400172L</t>
  </si>
  <si>
    <t>1008400173L</t>
  </si>
  <si>
    <t>1008400174L</t>
  </si>
  <si>
    <t>1008400175L</t>
  </si>
  <si>
    <t>1008400176L</t>
  </si>
  <si>
    <t>1008400177L</t>
  </si>
  <si>
    <t>1008400179L</t>
  </si>
  <si>
    <t>1008400180L</t>
  </si>
  <si>
    <t>1008400181L</t>
  </si>
  <si>
    <t>1008400182-1L</t>
  </si>
  <si>
    <t>1008400182-2L</t>
  </si>
  <si>
    <t>1008400183L</t>
  </si>
  <si>
    <t>1008400184L</t>
  </si>
  <si>
    <t>1008400185L</t>
  </si>
  <si>
    <t>1008400186L</t>
  </si>
  <si>
    <t>1008400187L</t>
  </si>
  <si>
    <t>1008400191L</t>
  </si>
  <si>
    <t>1008400192L</t>
  </si>
  <si>
    <t>1008400197L</t>
  </si>
  <si>
    <t>1008400199L</t>
  </si>
  <si>
    <t>1008400200L</t>
  </si>
  <si>
    <t>1008400216L</t>
  </si>
  <si>
    <t>1008400217L</t>
  </si>
  <si>
    <t>1008400218L</t>
  </si>
  <si>
    <t>1008400219L</t>
  </si>
  <si>
    <t>1008400220L</t>
  </si>
  <si>
    <t>1008400222-3L</t>
  </si>
  <si>
    <t>1008400269L</t>
  </si>
  <si>
    <t>1008400270L</t>
  </si>
  <si>
    <t>1008400272-1L</t>
  </si>
  <si>
    <t>1008400272-2L</t>
  </si>
  <si>
    <t>1008400275L</t>
  </si>
  <si>
    <t>1008400276L</t>
  </si>
  <si>
    <t>1008400277L</t>
  </si>
  <si>
    <t>1008400278L</t>
  </si>
  <si>
    <t>1008400295L</t>
  </si>
  <si>
    <t>1008500058L</t>
  </si>
  <si>
    <t>1008500069L</t>
  </si>
  <si>
    <t>1008500070L</t>
  </si>
  <si>
    <t>1008500081L</t>
  </si>
  <si>
    <t>1008600052L</t>
  </si>
  <si>
    <t>1008600054L</t>
  </si>
  <si>
    <t>1008600055L</t>
  </si>
  <si>
    <t>1008600062L</t>
  </si>
  <si>
    <t>1008600063L</t>
  </si>
  <si>
    <t>1008600090L</t>
  </si>
  <si>
    <t>1008600108L</t>
  </si>
  <si>
    <t>1008600109L</t>
  </si>
  <si>
    <t>1008600110L</t>
  </si>
  <si>
    <t>1008600125L</t>
  </si>
  <si>
    <t>1008600129L</t>
  </si>
  <si>
    <t>1008600130L</t>
  </si>
  <si>
    <t>1008600147L</t>
  </si>
  <si>
    <t>1008600154L</t>
  </si>
  <si>
    <t>1008600164L</t>
  </si>
  <si>
    <t>1008600194-1L</t>
  </si>
  <si>
    <t>1008900063-1L</t>
  </si>
  <si>
    <t>1008900064-1L</t>
  </si>
  <si>
    <t>1008900081L</t>
  </si>
  <si>
    <t>1008900082L</t>
  </si>
  <si>
    <t>1008900085L</t>
  </si>
  <si>
    <t>1008900086L</t>
  </si>
  <si>
    <t>1008900087L</t>
  </si>
  <si>
    <t>1008900088L</t>
  </si>
  <si>
    <t>1008900089L</t>
  </si>
  <si>
    <t>1008900090L</t>
  </si>
  <si>
    <t>1008900092L</t>
  </si>
  <si>
    <t>1008900097L</t>
  </si>
  <si>
    <t>1008900111-2L</t>
  </si>
  <si>
    <t>1008900147L</t>
  </si>
  <si>
    <t>1008900148L</t>
  </si>
  <si>
    <t>1008900153-10L</t>
  </si>
  <si>
    <t>1008900153-11L</t>
  </si>
  <si>
    <t>1008900153-12L</t>
  </si>
  <si>
    <t>1008900153-1L</t>
  </si>
  <si>
    <t>1008900153-2L</t>
  </si>
  <si>
    <t>1008900153-3L</t>
  </si>
  <si>
    <t>1008900153-4L</t>
  </si>
  <si>
    <t>1008900153-5L</t>
  </si>
  <si>
    <t>1008900153-6L</t>
  </si>
  <si>
    <t>1008900153-7L</t>
  </si>
  <si>
    <t>1008900153-8L</t>
  </si>
  <si>
    <t>1008900153-9L</t>
  </si>
  <si>
    <t>1008900158L</t>
  </si>
  <si>
    <t>1008900186L</t>
  </si>
  <si>
    <t>1008900187L</t>
  </si>
  <si>
    <t>1008900215L</t>
  </si>
  <si>
    <t>1008900217L</t>
  </si>
  <si>
    <t>1008900218L</t>
  </si>
  <si>
    <t>1008900219L</t>
  </si>
  <si>
    <t>1008900221L</t>
  </si>
  <si>
    <t>1008900234L</t>
  </si>
  <si>
    <t>1008900236L</t>
  </si>
  <si>
    <t>1008900247L</t>
  </si>
  <si>
    <t>1008900248L</t>
  </si>
  <si>
    <t>1008900269L</t>
  </si>
  <si>
    <t>1008900310L</t>
  </si>
  <si>
    <t>1008900320-1L</t>
  </si>
  <si>
    <t>1008900320-2L</t>
  </si>
  <si>
    <t>1008900358L</t>
  </si>
  <si>
    <t>1008900359L</t>
  </si>
  <si>
    <t>1008900360L</t>
  </si>
  <si>
    <t>1008900379-4L</t>
  </si>
  <si>
    <t>1008900396L</t>
  </si>
  <si>
    <t>1008900397L</t>
  </si>
  <si>
    <t>1008900398L</t>
  </si>
  <si>
    <t>1008900399L</t>
  </si>
  <si>
    <t>1008900402L</t>
  </si>
  <si>
    <t>1008900409L</t>
  </si>
  <si>
    <t>1008900410L</t>
  </si>
  <si>
    <t>1008900411L</t>
  </si>
  <si>
    <t>1008900412L</t>
  </si>
  <si>
    <t>1008900413L</t>
  </si>
  <si>
    <t>1008900414L</t>
  </si>
  <si>
    <t>1008900417L</t>
  </si>
  <si>
    <t>1008900418L</t>
  </si>
  <si>
    <t>1008900422L</t>
  </si>
  <si>
    <t>1008900423L</t>
  </si>
  <si>
    <t>1008900441L</t>
  </si>
  <si>
    <t>1008900442L</t>
  </si>
  <si>
    <t>1008900448-10L</t>
  </si>
  <si>
    <t>1008900448-11L</t>
  </si>
  <si>
    <t>1008900448-12L</t>
  </si>
  <si>
    <t>1008900448-13L</t>
  </si>
  <si>
    <t>1008900448-14L</t>
  </si>
  <si>
    <t>1008900448-16L</t>
  </si>
  <si>
    <t>1008900448-1L</t>
  </si>
  <si>
    <t>1008900448-2L</t>
  </si>
  <si>
    <t>1008900448-3L</t>
  </si>
  <si>
    <t>1008900448-4L</t>
  </si>
  <si>
    <t>1008900448-5L</t>
  </si>
  <si>
    <t>1008900448-6L</t>
  </si>
  <si>
    <t>1008900448-7L</t>
  </si>
  <si>
    <t>1008900448-8L</t>
  </si>
  <si>
    <t>1008900448-9L</t>
  </si>
  <si>
    <t>1008900455-1L</t>
  </si>
  <si>
    <t>1008900455-2L</t>
  </si>
  <si>
    <t>1008900455-3L</t>
  </si>
  <si>
    <t>1008900471L</t>
  </si>
  <si>
    <t>1008900476L</t>
  </si>
  <si>
    <t>1008900478L</t>
  </si>
  <si>
    <t>1008900483L</t>
  </si>
  <si>
    <t>1008900484L</t>
  </si>
  <si>
    <t>1008900489L</t>
  </si>
  <si>
    <t>1008900494L</t>
  </si>
  <si>
    <t>1008900495L</t>
  </si>
  <si>
    <t>1008900504L</t>
  </si>
  <si>
    <t>1008900511L</t>
  </si>
  <si>
    <t>1008900538L</t>
  </si>
  <si>
    <t>1008900539-10L</t>
  </si>
  <si>
    <t>1008900539-11L</t>
  </si>
  <si>
    <t>1008900539-12L</t>
  </si>
  <si>
    <t>1008900539-13L</t>
  </si>
  <si>
    <t>1008900539-14L</t>
  </si>
  <si>
    <t>1008900539-15L</t>
  </si>
  <si>
    <t>1008900539-1L</t>
  </si>
  <si>
    <t>1008900539-2L</t>
  </si>
  <si>
    <t>1008900539-3L</t>
  </si>
  <si>
    <t>1008900539-4L</t>
  </si>
  <si>
    <t>1008900539-5L</t>
  </si>
  <si>
    <t>1008900539-6L</t>
  </si>
  <si>
    <t>1008900539-7L</t>
  </si>
  <si>
    <t>1008900539-8L</t>
  </si>
  <si>
    <t>1008900539-9L</t>
  </si>
  <si>
    <t>1008900540L</t>
  </si>
  <si>
    <t>1008900545L</t>
  </si>
  <si>
    <t>1008900549L</t>
  </si>
  <si>
    <t>1008900552L</t>
  </si>
  <si>
    <t>1008900553L</t>
  </si>
  <si>
    <t>1008900554L</t>
  </si>
  <si>
    <t>1008900556L</t>
  </si>
  <si>
    <t>1008900557L</t>
  </si>
  <si>
    <t>1008900562L</t>
  </si>
  <si>
    <t>1008900563L</t>
  </si>
  <si>
    <t>1008900565L</t>
  </si>
  <si>
    <t>1008900568L</t>
  </si>
  <si>
    <t>1008900569L</t>
  </si>
  <si>
    <t>1009300047L</t>
  </si>
  <si>
    <t>1009300048L</t>
  </si>
  <si>
    <t>1009300049L</t>
  </si>
  <si>
    <t>1009300050L</t>
  </si>
  <si>
    <t>1009300051L</t>
  </si>
  <si>
    <t>1009300052L</t>
  </si>
  <si>
    <t>1009400001L</t>
  </si>
  <si>
    <t>1009900087L</t>
  </si>
  <si>
    <t>10099001121L</t>
  </si>
  <si>
    <t>10099001181L</t>
  </si>
  <si>
    <t>1009900393L</t>
  </si>
  <si>
    <t>1009900401L</t>
  </si>
  <si>
    <t>1009900402L</t>
  </si>
  <si>
    <t>1009900444L</t>
  </si>
  <si>
    <t>1009900445L</t>
  </si>
  <si>
    <t>1009900446L</t>
  </si>
  <si>
    <t>1009900447L</t>
  </si>
  <si>
    <t>1009900448L</t>
  </si>
  <si>
    <t>1009900451L</t>
  </si>
  <si>
    <t>1009900452L</t>
  </si>
  <si>
    <t>1009900463L</t>
  </si>
  <si>
    <t>1009900474-1L</t>
  </si>
  <si>
    <t>1009900474L</t>
  </si>
  <si>
    <t>1009900475-1L</t>
  </si>
  <si>
    <t>1009900475L</t>
  </si>
  <si>
    <t>1009900476-1L</t>
  </si>
  <si>
    <t>1009900476L</t>
  </si>
  <si>
    <t>1009900477-1L</t>
  </si>
  <si>
    <t>1009900477L</t>
  </si>
  <si>
    <t>1009900478-1L</t>
  </si>
  <si>
    <t>1009900478L</t>
  </si>
  <si>
    <t>1009900479-1L</t>
  </si>
  <si>
    <t>1009900479L</t>
  </si>
  <si>
    <t>1009900480-10L</t>
  </si>
  <si>
    <t>1009900480-11L</t>
  </si>
  <si>
    <t>1009900480-12L</t>
  </si>
  <si>
    <t>1009900480-1L</t>
  </si>
  <si>
    <t>1009900480-2L</t>
  </si>
  <si>
    <t>1009900480-3L</t>
  </si>
  <si>
    <t>1009900480-4L</t>
  </si>
  <si>
    <t>1009900480-5L</t>
  </si>
  <si>
    <t>1009900480-6L</t>
  </si>
  <si>
    <t>1009900480-7L</t>
  </si>
  <si>
    <t>1009900480-8L</t>
  </si>
  <si>
    <t>1009900480-9L</t>
  </si>
  <si>
    <t>1009900501L</t>
  </si>
  <si>
    <t>1009900512L</t>
  </si>
  <si>
    <t>1009900530-1L</t>
  </si>
  <si>
    <t>1009900530-2L</t>
  </si>
  <si>
    <t>1009900551L</t>
  </si>
  <si>
    <t>1009900557L</t>
  </si>
  <si>
    <t>1009900577L</t>
  </si>
  <si>
    <t>1009900582L</t>
  </si>
  <si>
    <t>1009900626L</t>
  </si>
  <si>
    <t>1009900644L</t>
  </si>
  <si>
    <t>1009900802L</t>
  </si>
  <si>
    <t>1009900814L</t>
  </si>
  <si>
    <t>1009900815L</t>
  </si>
  <si>
    <t>1009900824L</t>
  </si>
  <si>
    <t>1009900862L</t>
  </si>
  <si>
    <t>1009900863L</t>
  </si>
  <si>
    <t>1009900864L</t>
  </si>
  <si>
    <t>1009900881L</t>
  </si>
  <si>
    <t>1009900882L</t>
  </si>
  <si>
    <t>1009900947L</t>
  </si>
  <si>
    <t>1009900952-1L</t>
  </si>
  <si>
    <t>1009900952-2L</t>
  </si>
  <si>
    <t>1009900961L</t>
  </si>
  <si>
    <t>1009900998L</t>
  </si>
  <si>
    <t>1009901017-1L</t>
  </si>
  <si>
    <t>1009901017-2L</t>
  </si>
  <si>
    <t>1009901017-3L</t>
  </si>
  <si>
    <t>1009901017-4L</t>
  </si>
  <si>
    <t>1009901017-5L</t>
  </si>
  <si>
    <t>1009901017-6L</t>
  </si>
  <si>
    <t>1009901064L</t>
  </si>
  <si>
    <t>1009901104L</t>
  </si>
  <si>
    <t>1009901105L</t>
  </si>
  <si>
    <t>1009901121L</t>
  </si>
  <si>
    <t>1009901181L</t>
  </si>
  <si>
    <t>1009901204L</t>
  </si>
  <si>
    <t>1009901284L</t>
  </si>
  <si>
    <t>1009901334L</t>
  </si>
  <si>
    <t>1009901393L</t>
  </si>
  <si>
    <t>1009901448L</t>
  </si>
  <si>
    <t>1009901449L</t>
  </si>
  <si>
    <t>1009901450L</t>
  </si>
  <si>
    <t>1009901565L</t>
  </si>
  <si>
    <t>1009901568-2L</t>
  </si>
  <si>
    <t>1009901647L</t>
  </si>
  <si>
    <t>1009901715L</t>
  </si>
  <si>
    <t>1009901907L</t>
  </si>
  <si>
    <t>1009901911L</t>
  </si>
  <si>
    <t>1009902150L</t>
  </si>
  <si>
    <t>1009902421L</t>
  </si>
  <si>
    <t>1009902422L</t>
  </si>
  <si>
    <t>1009902423L</t>
  </si>
  <si>
    <t>1009902424L</t>
  </si>
  <si>
    <t>1009902425L</t>
  </si>
  <si>
    <t>1009902426L</t>
  </si>
  <si>
    <t>1009902427L</t>
  </si>
  <si>
    <t>1009902428L</t>
  </si>
  <si>
    <t>1009902429L</t>
  </si>
  <si>
    <t>1009902430L</t>
  </si>
  <si>
    <t>1009902431L</t>
  </si>
  <si>
    <t>1009902432L</t>
  </si>
  <si>
    <t>1009902433L</t>
  </si>
  <si>
    <t>1009902434L</t>
  </si>
  <si>
    <t>1009902435L</t>
  </si>
  <si>
    <t>1009902436L</t>
  </si>
  <si>
    <t>1009902437L</t>
  </si>
  <si>
    <t>1009902438L</t>
  </si>
  <si>
    <t>1009902439L</t>
  </si>
  <si>
    <t>1009902440L</t>
  </si>
  <si>
    <t>1009902441L</t>
  </si>
  <si>
    <t>1009902442L</t>
  </si>
  <si>
    <t>1009902443L</t>
  </si>
  <si>
    <t>1009902444L</t>
  </si>
  <si>
    <t>1009902445L</t>
  </si>
  <si>
    <t>1009902446L</t>
  </si>
  <si>
    <t>1009902447L</t>
  </si>
  <si>
    <t>1009902448L</t>
  </si>
  <si>
    <t>1009902449L</t>
  </si>
  <si>
    <t>1009902450L</t>
  </si>
  <si>
    <t>1009902453L</t>
  </si>
  <si>
    <t>1009902476L</t>
  </si>
  <si>
    <t>1009902541L</t>
  </si>
  <si>
    <t>1009902670L</t>
  </si>
  <si>
    <t>1009902804L</t>
  </si>
  <si>
    <t>1009902809L</t>
  </si>
  <si>
    <t>1009902810L</t>
  </si>
  <si>
    <t>1009903022L</t>
  </si>
  <si>
    <t>1009903023L</t>
  </si>
  <si>
    <t>1009903135L</t>
  </si>
  <si>
    <t>1009903183L</t>
  </si>
  <si>
    <t>1009903239L</t>
  </si>
  <si>
    <t>1010100025L</t>
  </si>
  <si>
    <t>1010100028L</t>
  </si>
  <si>
    <t>1010100074-1L</t>
  </si>
  <si>
    <t>1010100074-2L</t>
  </si>
  <si>
    <t>1010100074-3L</t>
  </si>
  <si>
    <t>1010100074-4L</t>
  </si>
  <si>
    <t>1010100075L</t>
  </si>
  <si>
    <t>1010100076L</t>
  </si>
  <si>
    <t>1010100077L</t>
  </si>
  <si>
    <t>1010100093L</t>
  </si>
  <si>
    <t>1010100094L</t>
  </si>
  <si>
    <t>1010100099L</t>
  </si>
  <si>
    <t>1010100100L</t>
  </si>
  <si>
    <t>1010100101L</t>
  </si>
  <si>
    <t>1010100102L</t>
  </si>
  <si>
    <t>1010100120L</t>
  </si>
  <si>
    <t>1010100121L</t>
  </si>
  <si>
    <t>1010100132L</t>
  </si>
  <si>
    <t>1010100133L</t>
  </si>
  <si>
    <t>1010700026-1L</t>
  </si>
  <si>
    <t>1010700026-2L</t>
  </si>
  <si>
    <t>1010700035L</t>
  </si>
  <si>
    <t>1010700036L</t>
  </si>
  <si>
    <t>1010700039-1L</t>
  </si>
  <si>
    <t>1010700039-2L</t>
  </si>
  <si>
    <t>1010700039-3L</t>
  </si>
  <si>
    <t>1010700040-1L</t>
  </si>
  <si>
    <t>1010700040-2L</t>
  </si>
  <si>
    <t>1010700041-1L</t>
  </si>
  <si>
    <t>1010700041-2L</t>
  </si>
  <si>
    <t>1010700070L</t>
  </si>
  <si>
    <t>1010700071L</t>
  </si>
  <si>
    <t>1010700072L</t>
  </si>
  <si>
    <t>1010700092L</t>
  </si>
  <si>
    <t>1010700093L</t>
  </si>
  <si>
    <t>1010700096L</t>
  </si>
  <si>
    <t>1010700097-1L</t>
  </si>
  <si>
    <t>1010700097-2L</t>
  </si>
  <si>
    <t>1010700098-1L</t>
  </si>
  <si>
    <t>1010700098-2L</t>
  </si>
  <si>
    <t>1010700098-3L</t>
  </si>
  <si>
    <t>1010700101-1L</t>
  </si>
  <si>
    <t>1010700101-2L</t>
  </si>
  <si>
    <t>1010700101-3L</t>
  </si>
  <si>
    <t>1010700148L</t>
  </si>
  <si>
    <t>1010700149L</t>
  </si>
  <si>
    <t>1010700150L</t>
  </si>
  <si>
    <t>1010700151L</t>
  </si>
  <si>
    <t>1010700152L</t>
  </si>
  <si>
    <t>1010700153L</t>
  </si>
  <si>
    <t>1010700154L</t>
  </si>
  <si>
    <t>1010700155L</t>
  </si>
  <si>
    <t>1010700156L</t>
  </si>
  <si>
    <t>1010700157L</t>
  </si>
  <si>
    <t>1010700158L</t>
  </si>
  <si>
    <t>1010700159L</t>
  </si>
  <si>
    <t>1010700165-1L</t>
  </si>
  <si>
    <t>1010700165-2L</t>
  </si>
  <si>
    <t>1010700166-1L</t>
  </si>
  <si>
    <t>1010700166-2L</t>
  </si>
  <si>
    <t>1010700167-1L</t>
  </si>
  <si>
    <t>1010700167-2L</t>
  </si>
  <si>
    <t>1010700169-1L</t>
  </si>
  <si>
    <t>1010700169-2L</t>
  </si>
  <si>
    <t>1010700169-3L</t>
  </si>
  <si>
    <t>1010700169-4L</t>
  </si>
  <si>
    <t>1010700169-5L</t>
  </si>
  <si>
    <t>1010700189L</t>
  </si>
  <si>
    <t>1010700197-1L</t>
  </si>
  <si>
    <t>1010700197-2L</t>
  </si>
  <si>
    <t>1010700198-1L</t>
  </si>
  <si>
    <t>1010700198-2L</t>
  </si>
  <si>
    <t>1010700217L</t>
  </si>
  <si>
    <t>1010700288L</t>
  </si>
  <si>
    <t>1010700289L</t>
  </si>
  <si>
    <t>1010700290L</t>
  </si>
  <si>
    <t>1010700293L</t>
  </si>
  <si>
    <t>1010700313-1L</t>
  </si>
  <si>
    <t>1010700313-2L</t>
  </si>
  <si>
    <t>1010700313-3L</t>
  </si>
  <si>
    <t>1010700314-1L</t>
  </si>
  <si>
    <t>1010700314-2L</t>
  </si>
  <si>
    <t>1010700314-3L</t>
  </si>
  <si>
    <t>1010700315-1L</t>
  </si>
  <si>
    <t>1010700315-2L</t>
  </si>
  <si>
    <t>1010700316-1L</t>
  </si>
  <si>
    <t>1010700316-2L</t>
  </si>
  <si>
    <t>1010700316-3L</t>
  </si>
  <si>
    <t>1010700320L</t>
  </si>
  <si>
    <t>1010700321L</t>
  </si>
  <si>
    <t>1010700322L</t>
  </si>
  <si>
    <t>1010700325L</t>
  </si>
  <si>
    <t>1010700332L</t>
  </si>
  <si>
    <t>1010800061L</t>
  </si>
  <si>
    <t>1010800062L</t>
  </si>
  <si>
    <t>1010800084L</t>
  </si>
  <si>
    <t>1010800098L</t>
  </si>
  <si>
    <t>1010800100L</t>
  </si>
  <si>
    <t>1010800101L</t>
  </si>
  <si>
    <t>1010800104L</t>
  </si>
  <si>
    <t>1010800105L</t>
  </si>
  <si>
    <t>1010800106L</t>
  </si>
  <si>
    <t>1010800118L</t>
  </si>
  <si>
    <t>1010800119L</t>
  </si>
  <si>
    <t>1010800120L</t>
  </si>
  <si>
    <t>1010800121L</t>
  </si>
  <si>
    <t>1010800122L</t>
  </si>
  <si>
    <t>1010800123L</t>
  </si>
  <si>
    <t>1010800124L</t>
  </si>
  <si>
    <t>1010800125L</t>
  </si>
  <si>
    <t>1010800126L</t>
  </si>
  <si>
    <t>1010800127L</t>
  </si>
  <si>
    <t>1010800128L</t>
  </si>
  <si>
    <t>1010800133L</t>
  </si>
  <si>
    <t>1010800139L</t>
  </si>
  <si>
    <t>1010800140L</t>
  </si>
  <si>
    <t>1010800141L</t>
  </si>
  <si>
    <t>1010800152L</t>
  </si>
  <si>
    <t>1010800166L</t>
  </si>
  <si>
    <t>1010800172L</t>
  </si>
  <si>
    <t>1010800173L</t>
  </si>
  <si>
    <t>1010800174L</t>
  </si>
  <si>
    <t>1010800181L</t>
  </si>
  <si>
    <t>1010800182L</t>
  </si>
  <si>
    <t>1010800189L</t>
  </si>
  <si>
    <t>1010800200L</t>
  </si>
  <si>
    <t>1010800208L</t>
  </si>
  <si>
    <t>1010800209L</t>
  </si>
  <si>
    <t>1010800221L</t>
  </si>
  <si>
    <t>1010800222L</t>
  </si>
  <si>
    <t>1010800223L</t>
  </si>
  <si>
    <t>1010800227L</t>
  </si>
  <si>
    <t>1010800228L</t>
  </si>
  <si>
    <t>1010800229L</t>
  </si>
  <si>
    <t>1010800241L</t>
  </si>
  <si>
    <t>1010800242L</t>
  </si>
  <si>
    <t>1010800243L</t>
  </si>
  <si>
    <t>1010800244-1L</t>
  </si>
  <si>
    <t>1010800244-2L</t>
  </si>
  <si>
    <t>1010800245L</t>
  </si>
  <si>
    <t>1010800247L</t>
  </si>
  <si>
    <t>1010800251L</t>
  </si>
  <si>
    <t>1010800252L</t>
  </si>
  <si>
    <t>1010800253L</t>
  </si>
  <si>
    <t>1010800255-1L</t>
  </si>
  <si>
    <t>1010800255-2L</t>
  </si>
  <si>
    <t>1010800256L</t>
  </si>
  <si>
    <t>1010800257L</t>
  </si>
  <si>
    <t>1010800258L</t>
  </si>
  <si>
    <t>1010800259L</t>
  </si>
  <si>
    <t>1010800260L</t>
  </si>
  <si>
    <t>1010800261L</t>
  </si>
  <si>
    <t>1010800262L</t>
  </si>
  <si>
    <t>1010800265-1L</t>
  </si>
  <si>
    <t>1011200007-5L</t>
  </si>
  <si>
    <t>1011200008L</t>
  </si>
  <si>
    <t>1011200009L</t>
  </si>
  <si>
    <t>1011200010L</t>
  </si>
  <si>
    <t>1011200021-1L</t>
  </si>
  <si>
    <t>1011200026-1L</t>
  </si>
  <si>
    <t>1011200026-2L</t>
  </si>
  <si>
    <t>1011200027-1L</t>
  </si>
  <si>
    <t>1011200027-2L</t>
  </si>
  <si>
    <t>1011200028-1L</t>
  </si>
  <si>
    <t>1011200028-2L</t>
  </si>
  <si>
    <t>1011200029-1L</t>
  </si>
  <si>
    <t>1011200029-2L</t>
  </si>
  <si>
    <t>1011300063L</t>
  </si>
  <si>
    <t>1011300064L</t>
  </si>
  <si>
    <t>1011300110-10L</t>
  </si>
  <si>
    <t>1011300110-1L</t>
  </si>
  <si>
    <t>1011300110-2L</t>
  </si>
  <si>
    <t>1011300110-3L</t>
  </si>
  <si>
    <t>1011300110-4L</t>
  </si>
  <si>
    <t>1011300110-5L</t>
  </si>
  <si>
    <t>1011300110-6L</t>
  </si>
  <si>
    <t>1011300110-7L</t>
  </si>
  <si>
    <t>1011300110-8L</t>
  </si>
  <si>
    <t>1011300110-9L</t>
  </si>
  <si>
    <t>1011300111-1L</t>
  </si>
  <si>
    <t>1011300111-2L</t>
  </si>
  <si>
    <t>1011300111-3L</t>
  </si>
  <si>
    <t>1011300117L</t>
  </si>
  <si>
    <t>1011300118L</t>
  </si>
  <si>
    <t>1011300127L</t>
  </si>
  <si>
    <t>1011300128L</t>
  </si>
  <si>
    <t>1011300134L</t>
  </si>
  <si>
    <t>1011300135L</t>
  </si>
  <si>
    <t>1011300136L</t>
  </si>
  <si>
    <t>1011300156L</t>
  </si>
  <si>
    <t>1011300163L</t>
  </si>
  <si>
    <t>1011400007L</t>
  </si>
  <si>
    <t>1011400008L</t>
  </si>
  <si>
    <t>1011400009L</t>
  </si>
  <si>
    <t>1011400010L</t>
  </si>
  <si>
    <t>1011400011L</t>
  </si>
  <si>
    <t>1011400012L</t>
  </si>
  <si>
    <t>1011400013L</t>
  </si>
  <si>
    <t>1011400014L</t>
  </si>
  <si>
    <t>1011400015L</t>
  </si>
  <si>
    <t>1011400016L</t>
  </si>
  <si>
    <t>101180001L</t>
  </si>
  <si>
    <t>1011800023L</t>
  </si>
  <si>
    <t>1011800029L</t>
  </si>
  <si>
    <t>1011800030L</t>
  </si>
  <si>
    <t>1011800034L</t>
  </si>
  <si>
    <t>1011800035L</t>
  </si>
  <si>
    <t>1011800036L</t>
  </si>
  <si>
    <t>1011800038L</t>
  </si>
  <si>
    <t>1011800056L</t>
  </si>
  <si>
    <t>1011800060L</t>
  </si>
  <si>
    <t>1011800061L</t>
  </si>
  <si>
    <t>1011800062L</t>
  </si>
  <si>
    <t>1011800063L</t>
  </si>
  <si>
    <t>1011800064L</t>
  </si>
  <si>
    <t>1011800068L</t>
  </si>
  <si>
    <t>1011800069L</t>
  </si>
  <si>
    <t>1011800070L</t>
  </si>
  <si>
    <t>1011800083L</t>
  </si>
  <si>
    <t>1011800084L</t>
  </si>
  <si>
    <t>1011800099L</t>
  </si>
  <si>
    <t>1011800100L</t>
  </si>
  <si>
    <t>1011800101L</t>
  </si>
  <si>
    <t>1011800102L</t>
  </si>
  <si>
    <t>1011800103L</t>
  </si>
  <si>
    <t>1011800104L</t>
  </si>
  <si>
    <t>1011800111L</t>
  </si>
  <si>
    <t>1011800112L</t>
  </si>
  <si>
    <t>1011800113L</t>
  </si>
  <si>
    <t>1011800114L</t>
  </si>
  <si>
    <t>1011800115L</t>
  </si>
  <si>
    <t>1011800121-2L</t>
  </si>
  <si>
    <t>1011800125L</t>
  </si>
  <si>
    <t>1011800126L</t>
  </si>
  <si>
    <t>1011800127L</t>
  </si>
  <si>
    <t>1011800128L</t>
  </si>
  <si>
    <t>1011800129L</t>
  </si>
  <si>
    <t>1012200034L</t>
  </si>
  <si>
    <t>1012200035L</t>
  </si>
  <si>
    <t>1012200036L</t>
  </si>
  <si>
    <t>1012200037L</t>
  </si>
  <si>
    <t>1012200038L</t>
  </si>
  <si>
    <t>1012200056L</t>
  </si>
  <si>
    <t>1012200057L</t>
  </si>
  <si>
    <t>1012200058L</t>
  </si>
  <si>
    <t>1012200059L</t>
  </si>
  <si>
    <t>1012200060L</t>
  </si>
  <si>
    <t>1012200061L</t>
  </si>
  <si>
    <t>1012200062L</t>
  </si>
  <si>
    <t>1012200063L</t>
  </si>
  <si>
    <t>1012200064L</t>
  </si>
  <si>
    <t>1012200065L</t>
  </si>
  <si>
    <t>1012200066L</t>
  </si>
  <si>
    <t>1012200067-1L</t>
  </si>
  <si>
    <t>1012200068-1L</t>
  </si>
  <si>
    <t>1012200069L</t>
  </si>
  <si>
    <t>1012200070L</t>
  </si>
  <si>
    <t>1012200071L</t>
  </si>
  <si>
    <t>1012200072L</t>
  </si>
  <si>
    <t>1012200073L</t>
  </si>
  <si>
    <t>1012200074L</t>
  </si>
  <si>
    <t>1012200075L</t>
  </si>
  <si>
    <t>1012200076L</t>
  </si>
  <si>
    <t>1012200078L</t>
  </si>
  <si>
    <t>1012200082L</t>
  </si>
  <si>
    <t>1012200083L</t>
  </si>
  <si>
    <t>1012200084L</t>
  </si>
  <si>
    <t>1012200085L</t>
  </si>
  <si>
    <t>1012200086L</t>
  </si>
  <si>
    <t>1012200090L</t>
  </si>
  <si>
    <t>1012200091L</t>
  </si>
  <si>
    <t>1012200092L</t>
  </si>
  <si>
    <t>1012200093L</t>
  </si>
  <si>
    <t>1012200094-1L</t>
  </si>
  <si>
    <t>1012200094-2L</t>
  </si>
  <si>
    <t>1012200095L</t>
  </si>
  <si>
    <t>1012200096L</t>
  </si>
  <si>
    <t>1012200097L</t>
  </si>
  <si>
    <t>1012200098L</t>
  </si>
  <si>
    <t>1012200099L</t>
  </si>
  <si>
    <t>1012200100L</t>
  </si>
  <si>
    <t>1012200101-1L</t>
  </si>
  <si>
    <t>1012200101-2L</t>
  </si>
  <si>
    <t>1012200102L</t>
  </si>
  <si>
    <t>1012200103L</t>
  </si>
  <si>
    <t>1012200104L</t>
  </si>
  <si>
    <t>1012200105L</t>
  </si>
  <si>
    <t>1012200106L</t>
  </si>
  <si>
    <t>1012200107L</t>
  </si>
  <si>
    <t>1012200108-1L</t>
  </si>
  <si>
    <t>1012200108-2L</t>
  </si>
  <si>
    <t>1012200108-3L</t>
  </si>
  <si>
    <t>1012200109L</t>
  </si>
  <si>
    <t>1012200110L</t>
  </si>
  <si>
    <t>1012200111L</t>
  </si>
  <si>
    <t>1012200114L</t>
  </si>
  <si>
    <t>1012200115L</t>
  </si>
  <si>
    <t>1012200116L</t>
  </si>
  <si>
    <t>1012200117-1L</t>
  </si>
  <si>
    <t>1012200117-2L</t>
  </si>
  <si>
    <t>1012200118L</t>
  </si>
  <si>
    <t>1012200119L</t>
  </si>
  <si>
    <t>1012200120L</t>
  </si>
  <si>
    <t>1012200121L</t>
  </si>
  <si>
    <t>1012200122L</t>
  </si>
  <si>
    <t>1012200123L</t>
  </si>
  <si>
    <t>1012200124L</t>
  </si>
  <si>
    <t>1012200125L</t>
  </si>
  <si>
    <t>1012200126L</t>
  </si>
  <si>
    <t>1012200127L</t>
  </si>
  <si>
    <t>1012200128L</t>
  </si>
  <si>
    <t>1012200129L</t>
  </si>
  <si>
    <t>1012200130-1L</t>
  </si>
  <si>
    <t>1012200130-2L</t>
  </si>
  <si>
    <t>1012200132L</t>
  </si>
  <si>
    <t>1012200133L</t>
  </si>
  <si>
    <t>1012200134-1L</t>
  </si>
  <si>
    <t>1012200134-2L</t>
  </si>
  <si>
    <t>1012200135-1L</t>
  </si>
  <si>
    <t>1012200135-2L</t>
  </si>
  <si>
    <t>1012200136L</t>
  </si>
  <si>
    <t>1012200137L</t>
  </si>
  <si>
    <t>1012200138L</t>
  </si>
  <si>
    <t>1012200139L</t>
  </si>
  <si>
    <t>1012200140L</t>
  </si>
  <si>
    <t>1012200141L</t>
  </si>
  <si>
    <t>1012200143L</t>
  </si>
  <si>
    <t>1012200144L</t>
  </si>
  <si>
    <t>1012200145L</t>
  </si>
  <si>
    <t>1012200146L</t>
  </si>
  <si>
    <t>1012200147L</t>
  </si>
  <si>
    <t>1012200153L</t>
  </si>
  <si>
    <t>1012200155L</t>
  </si>
  <si>
    <t>1012200156L</t>
  </si>
  <si>
    <t>1012200157L</t>
  </si>
  <si>
    <t>1012200158L</t>
  </si>
  <si>
    <t>1012200159L</t>
  </si>
  <si>
    <t>1012200160L</t>
  </si>
  <si>
    <t>1012200161L</t>
  </si>
  <si>
    <t>1012200162L</t>
  </si>
  <si>
    <t>1012200163L</t>
  </si>
  <si>
    <t>1012200164L</t>
  </si>
  <si>
    <t>1012200165L</t>
  </si>
  <si>
    <t>1012200169L</t>
  </si>
  <si>
    <t>1012200170L</t>
  </si>
  <si>
    <t>1012200171L</t>
  </si>
  <si>
    <t>1012200172L</t>
  </si>
  <si>
    <t>1012200174L</t>
  </si>
  <si>
    <t>1012200175L</t>
  </si>
  <si>
    <t>1012200178L</t>
  </si>
  <si>
    <t>1012200179L</t>
  </si>
  <si>
    <t>1012200180L</t>
  </si>
  <si>
    <t>1012200182L</t>
  </si>
  <si>
    <t>1012200183L</t>
  </si>
  <si>
    <t>1012200185-1L</t>
  </si>
  <si>
    <t>1012200185-2L</t>
  </si>
  <si>
    <t>1012200186L</t>
  </si>
  <si>
    <t>1012200187L</t>
  </si>
  <si>
    <t>1012200188L</t>
  </si>
  <si>
    <t>1012200189L</t>
  </si>
  <si>
    <t>1012200190L</t>
  </si>
  <si>
    <t>1012200191-1L</t>
  </si>
  <si>
    <t>1012200191L</t>
  </si>
  <si>
    <t>1012200192L</t>
  </si>
  <si>
    <t>1012200193L</t>
  </si>
  <si>
    <t>1012200195L</t>
  </si>
  <si>
    <t>1012200198L</t>
  </si>
  <si>
    <t>1012200200L</t>
  </si>
  <si>
    <t>1012200201L</t>
  </si>
  <si>
    <t>1012200202L</t>
  </si>
  <si>
    <t>1012200203L</t>
  </si>
  <si>
    <t>1012200204-1L</t>
  </si>
  <si>
    <t>1012200204-2L</t>
  </si>
  <si>
    <t>1012200206L</t>
  </si>
  <si>
    <t>1012200207L</t>
  </si>
  <si>
    <t>1012200208L</t>
  </si>
  <si>
    <t>1012200209L</t>
  </si>
  <si>
    <t>1012200210L</t>
  </si>
  <si>
    <t>1012200211L</t>
  </si>
  <si>
    <t>1012200212L</t>
  </si>
  <si>
    <t>1012200213L</t>
  </si>
  <si>
    <t>1012200214L</t>
  </si>
  <si>
    <t>1012200216L</t>
  </si>
  <si>
    <t>1012200217L</t>
  </si>
  <si>
    <t>1012200218L</t>
  </si>
  <si>
    <t>1012200219L</t>
  </si>
  <si>
    <t>1012200224L</t>
  </si>
  <si>
    <t>1012200225L</t>
  </si>
  <si>
    <t>1012200226L</t>
  </si>
  <si>
    <t>1012200228L</t>
  </si>
  <si>
    <t>1012200230L</t>
  </si>
  <si>
    <t>1012200231L</t>
  </si>
  <si>
    <t>1012200235L</t>
  </si>
  <si>
    <t>1012200237L</t>
  </si>
  <si>
    <t>1012200238L</t>
  </si>
  <si>
    <t>1012200240L</t>
  </si>
  <si>
    <t>1012200241L</t>
  </si>
  <si>
    <t>1012200242L</t>
  </si>
  <si>
    <t>1012200244L</t>
  </si>
  <si>
    <t>1012200246L</t>
  </si>
  <si>
    <t>1012200247L</t>
  </si>
  <si>
    <t>1012200248-1L</t>
  </si>
  <si>
    <t>1012200249L</t>
  </si>
  <si>
    <t>1012200250L</t>
  </si>
  <si>
    <t>1012200251L</t>
  </si>
  <si>
    <t>1012200252L</t>
  </si>
  <si>
    <t>1012200253L</t>
  </si>
  <si>
    <t>1012200254L</t>
  </si>
  <si>
    <t>1012200255L</t>
  </si>
  <si>
    <t>1012200256L</t>
  </si>
  <si>
    <t>1012200257L</t>
  </si>
  <si>
    <t>1012200258L</t>
  </si>
  <si>
    <t>1012200260L</t>
  </si>
  <si>
    <t>1012200261L</t>
  </si>
  <si>
    <t>1012200262L</t>
  </si>
  <si>
    <t>1012200263L</t>
  </si>
  <si>
    <t>1012200266L</t>
  </si>
  <si>
    <t>1012200267L</t>
  </si>
  <si>
    <t>1012200268L</t>
  </si>
  <si>
    <t>1012200269L</t>
  </si>
  <si>
    <t>1012200270L</t>
  </si>
  <si>
    <t>1012200273L</t>
  </si>
  <si>
    <t>1012200274L</t>
  </si>
  <si>
    <t>1012200275L</t>
  </si>
  <si>
    <t>1012200276L</t>
  </si>
  <si>
    <t>1012200277L</t>
  </si>
  <si>
    <t>1012200281-1L</t>
  </si>
  <si>
    <t>1012200281-2L</t>
  </si>
  <si>
    <t>1012200282L</t>
  </si>
  <si>
    <t>1012200283L</t>
  </si>
  <si>
    <t>1012200291L</t>
  </si>
  <si>
    <t>1012200292L</t>
  </si>
  <si>
    <t>1012200293L</t>
  </si>
  <si>
    <t>1012200294L</t>
  </si>
  <si>
    <t>1012200306L</t>
  </si>
  <si>
    <t>1012200307L</t>
  </si>
  <si>
    <t>1012200308L</t>
  </si>
  <si>
    <t>1012200309L</t>
  </si>
  <si>
    <t>1012200310L</t>
  </si>
  <si>
    <t>1012200311L</t>
  </si>
  <si>
    <t>1012200318L</t>
  </si>
  <si>
    <t>1012200319L</t>
  </si>
  <si>
    <t>1012200320L</t>
  </si>
  <si>
    <t>1012200321L</t>
  </si>
  <si>
    <t>1012200322L</t>
  </si>
  <si>
    <t>1012200323L</t>
  </si>
  <si>
    <t>1012200324L</t>
  </si>
  <si>
    <t>1012200325L</t>
  </si>
  <si>
    <t>1012200326L</t>
  </si>
  <si>
    <t>1012200327L</t>
  </si>
  <si>
    <t>1012200328L</t>
  </si>
  <si>
    <t>1012200329L</t>
  </si>
  <si>
    <t>1012200330L</t>
  </si>
  <si>
    <t>1012200331L</t>
  </si>
  <si>
    <t>1012200332L</t>
  </si>
  <si>
    <t>1012200333L</t>
  </si>
  <si>
    <t>1012200334L</t>
  </si>
  <si>
    <t>1012200336L</t>
  </si>
  <si>
    <t>1012200337L</t>
  </si>
  <si>
    <t>1012200338L</t>
  </si>
  <si>
    <t>1012200339L</t>
  </si>
  <si>
    <t>1012200340L</t>
  </si>
  <si>
    <t>1012200352L</t>
  </si>
  <si>
    <t>1012200353L</t>
  </si>
  <si>
    <t>1012200354L</t>
  </si>
  <si>
    <t>1012200355L</t>
  </si>
  <si>
    <t>1012200356L</t>
  </si>
  <si>
    <t>1012200357L</t>
  </si>
  <si>
    <t>1012200360L</t>
  </si>
  <si>
    <t>1012200361L</t>
  </si>
  <si>
    <t>1012200362L</t>
  </si>
  <si>
    <t>1012200363L</t>
  </si>
  <si>
    <t>1012200364L</t>
  </si>
  <si>
    <t>1012200365L</t>
  </si>
  <si>
    <t>1012200366L</t>
  </si>
  <si>
    <t>1012200367-1L</t>
  </si>
  <si>
    <t>1012200367-2L</t>
  </si>
  <si>
    <t>1012200368L</t>
  </si>
  <si>
    <t>1012200369L</t>
  </si>
  <si>
    <t>1012200370L</t>
  </si>
  <si>
    <t>1012200371L</t>
  </si>
  <si>
    <t>1012200372L</t>
  </si>
  <si>
    <t>1012200373L</t>
  </si>
  <si>
    <t>1012200376-1L</t>
  </si>
  <si>
    <t>1012200376-2L</t>
  </si>
  <si>
    <t>1012200380L</t>
  </si>
  <si>
    <t>1012200383L</t>
  </si>
  <si>
    <t>1012200384L</t>
  </si>
  <si>
    <t>1012200385L</t>
  </si>
  <si>
    <t>1012200386L</t>
  </si>
  <si>
    <t>1012200387L</t>
  </si>
  <si>
    <t>1012200388L</t>
  </si>
  <si>
    <t>1012200389L</t>
  </si>
  <si>
    <t>1012200390L</t>
  </si>
  <si>
    <t>1012200392L</t>
  </si>
  <si>
    <t>1012200394L</t>
  </si>
  <si>
    <t>1012200395L</t>
  </si>
  <si>
    <t>1012200396L</t>
  </si>
  <si>
    <t>1012200397L</t>
  </si>
  <si>
    <t>1012200398L</t>
  </si>
  <si>
    <t>1012200399L</t>
  </si>
  <si>
    <t>1012200400L</t>
  </si>
  <si>
    <t>1012200404L</t>
  </si>
  <si>
    <t>1012200405L</t>
  </si>
  <si>
    <t>1012200406L</t>
  </si>
  <si>
    <t>1012200407L</t>
  </si>
  <si>
    <t>1012200408L</t>
  </si>
  <si>
    <t>1012200409L</t>
  </si>
  <si>
    <t>1012200410L</t>
  </si>
  <si>
    <t>1012200416L</t>
  </si>
  <si>
    <t>1012200417L</t>
  </si>
  <si>
    <t>1012200418L</t>
  </si>
  <si>
    <t>1012200419L</t>
  </si>
  <si>
    <t>1012200427L</t>
  </si>
  <si>
    <t>1012200428L</t>
  </si>
  <si>
    <t>1012200429L</t>
  </si>
  <si>
    <t>1012200430L</t>
  </si>
  <si>
    <t>1012200436L</t>
  </si>
  <si>
    <t>1012200437L</t>
  </si>
  <si>
    <t>1012200438L</t>
  </si>
  <si>
    <t>1012200439L</t>
  </si>
  <si>
    <t>1012200440L</t>
  </si>
  <si>
    <t>1012200444L</t>
  </si>
  <si>
    <t>1012200445L</t>
  </si>
  <si>
    <t>1012200446L</t>
  </si>
  <si>
    <t>1012200447L</t>
  </si>
  <si>
    <t>1012200449L</t>
  </si>
  <si>
    <t>1012200459L</t>
  </si>
  <si>
    <t>1012200460L</t>
  </si>
  <si>
    <t>1012200461L</t>
  </si>
  <si>
    <t>1012200462L</t>
  </si>
  <si>
    <t>1012200463L</t>
  </si>
  <si>
    <t>1012200470L</t>
  </si>
  <si>
    <t>1012200472-1L</t>
  </si>
  <si>
    <t>1012200472-2L</t>
  </si>
  <si>
    <t>1012200473L</t>
  </si>
  <si>
    <t>1012200485L</t>
  </si>
  <si>
    <t>1012200486L</t>
  </si>
  <si>
    <t>1012200487L</t>
  </si>
  <si>
    <t>1012200496L</t>
  </si>
  <si>
    <t>1012400035-8L</t>
  </si>
  <si>
    <t>1012400055-11L</t>
  </si>
  <si>
    <t>1012400180L</t>
  </si>
  <si>
    <t>1012400181L</t>
  </si>
  <si>
    <t>1012400182L</t>
  </si>
  <si>
    <t>1012400217L</t>
  </si>
  <si>
    <t>1012400218L</t>
  </si>
  <si>
    <t>1012700012L</t>
  </si>
  <si>
    <t>1012700022L</t>
  </si>
  <si>
    <t>1012700023-1L</t>
  </si>
  <si>
    <t>1012700023-2L</t>
  </si>
  <si>
    <t>1012700023-3L</t>
  </si>
  <si>
    <t>1012700023-4L</t>
  </si>
  <si>
    <t>1012700023-5L</t>
  </si>
  <si>
    <t>1012700023-6L</t>
  </si>
  <si>
    <t>1012700023-7L</t>
  </si>
  <si>
    <t>1012700024L</t>
  </si>
  <si>
    <t>1012700025L</t>
  </si>
  <si>
    <t>1012700026L</t>
  </si>
  <si>
    <t>1012700027L</t>
  </si>
  <si>
    <t>1012700028L</t>
  </si>
  <si>
    <t>1012700029L</t>
  </si>
  <si>
    <t>1012700030L</t>
  </si>
  <si>
    <t>1012700031L</t>
  </si>
  <si>
    <t>1012700032L</t>
  </si>
  <si>
    <t>1012700033L</t>
  </si>
  <si>
    <t>1012700034L</t>
  </si>
  <si>
    <t>1012700035L</t>
  </si>
  <si>
    <t>1012700036L</t>
  </si>
  <si>
    <t>1012700037L</t>
  </si>
  <si>
    <t>1012700038L</t>
  </si>
  <si>
    <t>1012700039L</t>
  </si>
  <si>
    <t>1012700040L</t>
  </si>
  <si>
    <t>1012700041L</t>
  </si>
  <si>
    <t>1012700045-3L</t>
  </si>
  <si>
    <t>1012700046L</t>
  </si>
  <si>
    <t>1012700047L</t>
  </si>
  <si>
    <t>1012700070L</t>
  </si>
  <si>
    <t>1012700071L</t>
  </si>
  <si>
    <t>1012700072L</t>
  </si>
  <si>
    <t>1012700073L</t>
  </si>
  <si>
    <t>1012700121L</t>
  </si>
  <si>
    <t>1012700141L</t>
  </si>
  <si>
    <t>1012700146L</t>
  </si>
  <si>
    <t>1012700153L</t>
  </si>
  <si>
    <t>1012700169L</t>
  </si>
  <si>
    <t>1012700170L</t>
  </si>
  <si>
    <t>1012700182-1L</t>
  </si>
  <si>
    <t>1012700182-2L</t>
  </si>
  <si>
    <t>1012700182-3L</t>
  </si>
  <si>
    <t>1012700182-4L</t>
  </si>
  <si>
    <t>1012700182-5L</t>
  </si>
  <si>
    <t>1012700185L</t>
  </si>
  <si>
    <t>1012700197L</t>
  </si>
  <si>
    <t>1012700210L</t>
  </si>
  <si>
    <t>1012700211L</t>
  </si>
  <si>
    <t>1012700252L</t>
  </si>
  <si>
    <t>1012700273L</t>
  </si>
  <si>
    <t>1012700274L</t>
  </si>
  <si>
    <t>1012700286L</t>
  </si>
  <si>
    <t>1012700295L</t>
  </si>
  <si>
    <t>1012700310L</t>
  </si>
  <si>
    <t>1012700387L</t>
  </si>
  <si>
    <t>1012700389L</t>
  </si>
  <si>
    <t>1012700401L</t>
  </si>
  <si>
    <t>1012700413L</t>
  </si>
  <si>
    <t>1012700422L</t>
  </si>
  <si>
    <t>1012700426-1L</t>
  </si>
  <si>
    <t>1012700426-2L</t>
  </si>
  <si>
    <t>1012900045L</t>
  </si>
  <si>
    <t>1012900046L</t>
  </si>
  <si>
    <t>1012900053-1L</t>
  </si>
  <si>
    <t>1012900053-2L</t>
  </si>
  <si>
    <t>1012900053-3L</t>
  </si>
  <si>
    <t>1012900059L</t>
  </si>
  <si>
    <t>1012900060L</t>
  </si>
  <si>
    <t>1012900061L</t>
  </si>
  <si>
    <t>1012900062L</t>
  </si>
  <si>
    <t>1012900063L</t>
  </si>
  <si>
    <t>1012900064L</t>
  </si>
  <si>
    <t>1012900065L</t>
  </si>
  <si>
    <t>1012900070L</t>
  </si>
  <si>
    <t>1012900071L</t>
  </si>
  <si>
    <t>1012900072L</t>
  </si>
  <si>
    <t>1012900073L</t>
  </si>
  <si>
    <t>1012900074L</t>
  </si>
  <si>
    <t>1012900075L</t>
  </si>
  <si>
    <t>1012900076L</t>
  </si>
  <si>
    <t>1012900077L</t>
  </si>
  <si>
    <t>1012900078L</t>
  </si>
  <si>
    <t>1012900079L</t>
  </si>
  <si>
    <t>1012900080L</t>
  </si>
  <si>
    <t>1012900081L</t>
  </si>
  <si>
    <t>1012900082L</t>
  </si>
  <si>
    <t>1012900083L</t>
  </si>
  <si>
    <t>1012900084L</t>
  </si>
  <si>
    <t>1012900085L</t>
  </si>
  <si>
    <t>1012900086L</t>
  </si>
  <si>
    <t>1012900087L</t>
  </si>
  <si>
    <t>1012900088L</t>
  </si>
  <si>
    <t>1012900089L</t>
  </si>
  <si>
    <t>1012900090L</t>
  </si>
  <si>
    <t>1012900091L</t>
  </si>
  <si>
    <t>1012900092L</t>
  </si>
  <si>
    <t>1012900093L</t>
  </si>
  <si>
    <t>1012900094L</t>
  </si>
  <si>
    <t>1012900095L</t>
  </si>
  <si>
    <t>1012900096L</t>
  </si>
  <si>
    <t>1012900097L</t>
  </si>
  <si>
    <t>1012900098L</t>
  </si>
  <si>
    <t>1012900099L</t>
  </si>
  <si>
    <t>1012900100L</t>
  </si>
  <si>
    <t>1012900101L</t>
  </si>
  <si>
    <t>1012900102L</t>
  </si>
  <si>
    <t>1012900103L</t>
  </si>
  <si>
    <t>1012900104L</t>
  </si>
  <si>
    <t>1012900105L</t>
  </si>
  <si>
    <t>1012900106L</t>
  </si>
  <si>
    <t>1012900107L</t>
  </si>
  <si>
    <t>1012900108L</t>
  </si>
  <si>
    <t>1012900109L</t>
  </si>
  <si>
    <t>1012900110L</t>
  </si>
  <si>
    <t>1012900111L</t>
  </si>
  <si>
    <t>1012900112L</t>
  </si>
  <si>
    <t>1012900113L</t>
  </si>
  <si>
    <t>1012900114L</t>
  </si>
  <si>
    <t>1012900115L</t>
  </si>
  <si>
    <t>1012900116L</t>
  </si>
  <si>
    <t>1012900117L</t>
  </si>
  <si>
    <t>1012900118L</t>
  </si>
  <si>
    <t>1012900123L</t>
  </si>
  <si>
    <t>1012900124L</t>
  </si>
  <si>
    <t>1012900125L</t>
  </si>
  <si>
    <t>1012900126L</t>
  </si>
  <si>
    <t>1012900127L</t>
  </si>
  <si>
    <t>1012900128L</t>
  </si>
  <si>
    <t>1012900130-1L</t>
  </si>
  <si>
    <t>1012900130-2L</t>
  </si>
  <si>
    <t>1012900130-3L</t>
  </si>
  <si>
    <t>1012900130-4L</t>
  </si>
  <si>
    <t>1012900131L</t>
  </si>
  <si>
    <t>1012900132L</t>
  </si>
  <si>
    <t>1012900133L</t>
  </si>
  <si>
    <t>1012900134L</t>
  </si>
  <si>
    <t>1012900135L</t>
  </si>
  <si>
    <t>1012900136L</t>
  </si>
  <si>
    <t>1012900137L</t>
  </si>
  <si>
    <t>1012900138L</t>
  </si>
  <si>
    <t>1012900139L</t>
  </si>
  <si>
    <t>1012900140L</t>
  </si>
  <si>
    <t>1012900141L</t>
  </si>
  <si>
    <t>1012900142L</t>
  </si>
  <si>
    <t>1012900143L</t>
  </si>
  <si>
    <t>1012900144L</t>
  </si>
  <si>
    <t>1012900145L</t>
  </si>
  <si>
    <t>1012900146L</t>
  </si>
  <si>
    <t>1012900147L</t>
  </si>
  <si>
    <t>1012900148L</t>
  </si>
  <si>
    <t>1012900149L</t>
  </si>
  <si>
    <t>1012900150L</t>
  </si>
  <si>
    <t>1012900151L</t>
  </si>
  <si>
    <t>1012900152L</t>
  </si>
  <si>
    <t>1012900153L</t>
  </si>
  <si>
    <t>1012900154L</t>
  </si>
  <si>
    <t>1012900155L</t>
  </si>
  <si>
    <t>1012900156L</t>
  </si>
  <si>
    <t>1012900157L</t>
  </si>
  <si>
    <t>1012900158L</t>
  </si>
  <si>
    <t>1012900170-10L</t>
  </si>
  <si>
    <t>1012900170-11L</t>
  </si>
  <si>
    <t>1012900170-12L</t>
  </si>
  <si>
    <t>1012900170-1L</t>
  </si>
  <si>
    <t>1012900170-2L</t>
  </si>
  <si>
    <t>1012900170-3L</t>
  </si>
  <si>
    <t>1012900170-4L</t>
  </si>
  <si>
    <t>1012900170-5L</t>
  </si>
  <si>
    <t>1012900170-6L</t>
  </si>
  <si>
    <t>1012900170-7L</t>
  </si>
  <si>
    <t>1012900170-8L</t>
  </si>
  <si>
    <t>1012900170-9L</t>
  </si>
  <si>
    <t>1012900171L</t>
  </si>
  <si>
    <t>1012900172L</t>
  </si>
  <si>
    <t>1012900173L</t>
  </si>
  <si>
    <t>1012900174L</t>
  </si>
  <si>
    <t>1012900175L</t>
  </si>
  <si>
    <t>1012900176L</t>
  </si>
  <si>
    <t>1012900177L</t>
  </si>
  <si>
    <t>1012900178L</t>
  </si>
  <si>
    <t>1012900179L</t>
  </si>
  <si>
    <t>1012900180L</t>
  </si>
  <si>
    <t>1012900181L</t>
  </si>
  <si>
    <t>1012900182L</t>
  </si>
  <si>
    <t>1012900183L</t>
  </si>
  <si>
    <t>1012900184L</t>
  </si>
  <si>
    <t>1012900185L</t>
  </si>
  <si>
    <t>1012900186L</t>
  </si>
  <si>
    <t>1012900187L</t>
  </si>
  <si>
    <t>1012900188L</t>
  </si>
  <si>
    <t>1012900189L</t>
  </si>
  <si>
    <t>1012900190L</t>
  </si>
  <si>
    <t>1012900191L</t>
  </si>
  <si>
    <t>1012900192L</t>
  </si>
  <si>
    <t>1012900193L</t>
  </si>
  <si>
    <t>1012900194L</t>
  </si>
  <si>
    <t>1012900198-10L</t>
  </si>
  <si>
    <t>1012900198-11L</t>
  </si>
  <si>
    <t>1012900198-15L</t>
  </si>
  <si>
    <t>1012900198-16L</t>
  </si>
  <si>
    <t>1012900198-17L</t>
  </si>
  <si>
    <t>1012900198-18L</t>
  </si>
  <si>
    <t>1012900198-19L</t>
  </si>
  <si>
    <t>1012900198-1L</t>
  </si>
  <si>
    <t>1012900198-20L</t>
  </si>
  <si>
    <t>1012900198-21L</t>
  </si>
  <si>
    <t>1012900198-22L</t>
  </si>
  <si>
    <t>1012900198-23L</t>
  </si>
  <si>
    <t>1012900198-24L</t>
  </si>
  <si>
    <t>1012900198-2L</t>
  </si>
  <si>
    <t>1012900198-3L</t>
  </si>
  <si>
    <t>1012900198-4L</t>
  </si>
  <si>
    <t>1012900198-5L</t>
  </si>
  <si>
    <t>1012900198-6L</t>
  </si>
  <si>
    <t>1012900198-7L</t>
  </si>
  <si>
    <t>1012900198-8L</t>
  </si>
  <si>
    <t>1012900198-9L</t>
  </si>
  <si>
    <t>1012900219L</t>
  </si>
  <si>
    <t>1012900297-1L</t>
  </si>
  <si>
    <t>1012900297-2L</t>
  </si>
  <si>
    <t>1012900297-3L</t>
  </si>
  <si>
    <t>1012900297-4L</t>
  </si>
  <si>
    <t>1012900297-5L</t>
  </si>
  <si>
    <t>1012900410L</t>
  </si>
  <si>
    <t>1012900503-1L</t>
  </si>
  <si>
    <t>1012900503-2L</t>
  </si>
  <si>
    <t>1012900504-1L</t>
  </si>
  <si>
    <t>1012900504-2L</t>
  </si>
  <si>
    <t>1012900504-3L</t>
  </si>
  <si>
    <t>1012900505-1L</t>
  </si>
  <si>
    <t>1012900505-2L</t>
  </si>
  <si>
    <t>1012900505-3L</t>
  </si>
  <si>
    <t>1012900505-4L</t>
  </si>
  <si>
    <t>1012900505-5L</t>
  </si>
  <si>
    <t>1012900506-10L</t>
  </si>
  <si>
    <t>1012900506-1L</t>
  </si>
  <si>
    <t>1012900506-2L</t>
  </si>
  <si>
    <t>1012900506-3L</t>
  </si>
  <si>
    <t>1012900506-4L</t>
  </si>
  <si>
    <t>1012900506-5L</t>
  </si>
  <si>
    <t>1012900506-6L</t>
  </si>
  <si>
    <t>1012900506-7L</t>
  </si>
  <si>
    <t>1012900506-8L</t>
  </si>
  <si>
    <t>1012900506-9L</t>
  </si>
  <si>
    <t>1012900507-1L</t>
  </si>
  <si>
    <t>1012900507-2L</t>
  </si>
  <si>
    <t>1012900507-3L</t>
  </si>
  <si>
    <t>1012900507-4L</t>
  </si>
  <si>
    <t>1012900507-5L</t>
  </si>
  <si>
    <t>1012900508-1L</t>
  </si>
  <si>
    <t>1012900508-2L</t>
  </si>
  <si>
    <t>1012900508-3L</t>
  </si>
  <si>
    <t>1012900509-1L</t>
  </si>
  <si>
    <t>1012900509-2L</t>
  </si>
  <si>
    <t>1012900509-3L</t>
  </si>
  <si>
    <t>1012900509-4L</t>
  </si>
  <si>
    <t>1012900509-5L</t>
  </si>
  <si>
    <t>1012900509-6L</t>
  </si>
  <si>
    <t>1012900510-1L</t>
  </si>
  <si>
    <t>1012900510-2L</t>
  </si>
  <si>
    <t>1012900510-3L</t>
  </si>
  <si>
    <t>1012900511-1L</t>
  </si>
  <si>
    <t>1012900511-2L</t>
  </si>
  <si>
    <t>1012900511-3L</t>
  </si>
  <si>
    <t>1012900512-1L</t>
  </si>
  <si>
    <t>1012900512-2L</t>
  </si>
  <si>
    <t>1012900512-3L</t>
  </si>
  <si>
    <t>1012900513-1L</t>
  </si>
  <si>
    <t>1012900513-2L</t>
  </si>
  <si>
    <t>1012900513-3L</t>
  </si>
  <si>
    <t>1012900514-2L</t>
  </si>
  <si>
    <t>1012900514-3L</t>
  </si>
  <si>
    <t>1012900515L</t>
  </si>
  <si>
    <t>1012900516L</t>
  </si>
  <si>
    <t>1012900517L</t>
  </si>
  <si>
    <t>1012900518L</t>
  </si>
  <si>
    <t>1012900519L</t>
  </si>
  <si>
    <t>1012900520L</t>
  </si>
  <si>
    <t>1012900522L</t>
  </si>
  <si>
    <t>1012900523L</t>
  </si>
  <si>
    <t>1012900524L</t>
  </si>
  <si>
    <t>1012900525L</t>
  </si>
  <si>
    <t>1012900526L</t>
  </si>
  <si>
    <t>1012900528L</t>
  </si>
  <si>
    <t>1012900529L</t>
  </si>
  <si>
    <t>1012900592L</t>
  </si>
  <si>
    <t>1012900593L</t>
  </si>
  <si>
    <t>1012900594L</t>
  </si>
  <si>
    <t>1012900595L</t>
  </si>
  <si>
    <t>1012900601L</t>
  </si>
  <si>
    <t>1012900602L</t>
  </si>
  <si>
    <t>1012900603-1L</t>
  </si>
  <si>
    <t>1012900603-2L</t>
  </si>
  <si>
    <t>1012900603-3L</t>
  </si>
  <si>
    <t>1013100001L</t>
  </si>
  <si>
    <t>1013100002L</t>
  </si>
  <si>
    <t>1013100588L</t>
  </si>
  <si>
    <t>1013100687L</t>
  </si>
  <si>
    <t>1013100690L</t>
  </si>
  <si>
    <t>1013100765L</t>
  </si>
  <si>
    <t>1013100766L</t>
  </si>
  <si>
    <t>1013100786L</t>
  </si>
  <si>
    <t>1013100787L</t>
  </si>
  <si>
    <t>1013100824L</t>
  </si>
  <si>
    <t>1013100853L</t>
  </si>
  <si>
    <t>1013100919L</t>
  </si>
  <si>
    <t>1013100920L</t>
  </si>
  <si>
    <t>1013100999L</t>
  </si>
  <si>
    <t>1013101000L</t>
  </si>
  <si>
    <t>1013101116L</t>
  </si>
  <si>
    <t>1013101117L</t>
  </si>
  <si>
    <t>1013101208L</t>
  </si>
  <si>
    <t>1013101209L</t>
  </si>
  <si>
    <t>1013101210L</t>
  </si>
  <si>
    <t>1013101211L</t>
  </si>
  <si>
    <t>1013101212L</t>
  </si>
  <si>
    <t>1013101213L</t>
  </si>
  <si>
    <t>1013101240L</t>
  </si>
  <si>
    <t>1013101241L</t>
  </si>
  <si>
    <t>1013101287L</t>
  </si>
  <si>
    <t>1013101288L</t>
  </si>
  <si>
    <t>1013101347-1L</t>
  </si>
  <si>
    <t>1013101347-2L</t>
  </si>
  <si>
    <t>1013101347-3L</t>
  </si>
  <si>
    <t>1013101348-1L</t>
  </si>
  <si>
    <t>1013101348-2L</t>
  </si>
  <si>
    <t>1013101348-3L</t>
  </si>
  <si>
    <t>1013101349-1L</t>
  </si>
  <si>
    <t>1013101350L</t>
  </si>
  <si>
    <t>1013101351-1L</t>
  </si>
  <si>
    <t>1013101351-2L</t>
  </si>
  <si>
    <t>1013101351-3L</t>
  </si>
  <si>
    <t>1013101351-4L</t>
  </si>
  <si>
    <t>1013101351-5L</t>
  </si>
  <si>
    <t>1013101352-1L</t>
  </si>
  <si>
    <t>1013101352-2L</t>
  </si>
  <si>
    <t>1013101352-3L</t>
  </si>
  <si>
    <t>1013101352-4L</t>
  </si>
  <si>
    <t>1013101353-1L</t>
  </si>
  <si>
    <t>1013101353-2L</t>
  </si>
  <si>
    <t>1013101353-3L</t>
  </si>
  <si>
    <t>1013101353-4L</t>
  </si>
  <si>
    <t>1013101357-1L</t>
  </si>
  <si>
    <t>1013101357-2L</t>
  </si>
  <si>
    <t>1013101357-3L</t>
  </si>
  <si>
    <t>1013101423L</t>
  </si>
  <si>
    <t>1013101427L</t>
  </si>
  <si>
    <t>1013101428L</t>
  </si>
  <si>
    <t>1013101443L</t>
  </si>
  <si>
    <t>1013101444L</t>
  </si>
  <si>
    <t>1013101445L</t>
  </si>
  <si>
    <t>1013101446L</t>
  </si>
  <si>
    <t>1013101447L</t>
  </si>
  <si>
    <t>1013101448L</t>
  </si>
  <si>
    <t>1013101702L</t>
  </si>
  <si>
    <t>1013101705L</t>
  </si>
  <si>
    <t>1013101730L</t>
  </si>
  <si>
    <t>1013101976L</t>
  </si>
  <si>
    <t>1013102081L</t>
  </si>
  <si>
    <t>1013102402L</t>
  </si>
  <si>
    <t>1013102419L</t>
  </si>
  <si>
    <t>1013102420L</t>
  </si>
  <si>
    <t>1013102429L</t>
  </si>
  <si>
    <t>1013102495L</t>
  </si>
  <si>
    <t>1013102496L</t>
  </si>
  <si>
    <t>1013102497L</t>
  </si>
  <si>
    <t>1013102498L</t>
  </si>
  <si>
    <t>1013102500L</t>
  </si>
  <si>
    <t>1013102562L</t>
  </si>
  <si>
    <t>1013102563L</t>
  </si>
  <si>
    <t>1013102578L</t>
  </si>
  <si>
    <t>1013102579L</t>
  </si>
  <si>
    <t>1013102601L</t>
  </si>
  <si>
    <t>1013102602L</t>
  </si>
  <si>
    <t>1013102746L</t>
  </si>
  <si>
    <t>1013102747L</t>
  </si>
  <si>
    <t>1013102752L</t>
  </si>
  <si>
    <t>1013102934L</t>
  </si>
  <si>
    <t>1013102951L</t>
  </si>
  <si>
    <t>1013103054L</t>
  </si>
  <si>
    <t>1013103055L</t>
  </si>
  <si>
    <t>1013103062L</t>
  </si>
  <si>
    <t>1013103092L</t>
  </si>
  <si>
    <t>1013103093L</t>
  </si>
  <si>
    <t>1013103103L</t>
  </si>
  <si>
    <t>1013103104L</t>
  </si>
  <si>
    <t>1013103105L</t>
  </si>
  <si>
    <t>1013103383L</t>
  </si>
  <si>
    <t>1013103462L</t>
  </si>
  <si>
    <t>1013104278L</t>
  </si>
  <si>
    <t>1013104491L</t>
  </si>
  <si>
    <t>1013104492L</t>
  </si>
  <si>
    <t>1013104495L</t>
  </si>
  <si>
    <t>1013104496L</t>
  </si>
  <si>
    <t>1013104497L</t>
  </si>
  <si>
    <t>1013104500L</t>
  </si>
  <si>
    <t>1013104502L</t>
  </si>
  <si>
    <t>1013104503L</t>
  </si>
  <si>
    <t>1013104507L</t>
  </si>
  <si>
    <t>1013104508L</t>
  </si>
  <si>
    <t>1013104510L</t>
  </si>
  <si>
    <t>1013104746L</t>
  </si>
  <si>
    <t>1013104765L</t>
  </si>
  <si>
    <t>1013104767L</t>
  </si>
  <si>
    <t>1013104768L</t>
  </si>
  <si>
    <t>1013104769L</t>
  </si>
  <si>
    <t>1013104770L</t>
  </si>
  <si>
    <t>1013104771L</t>
  </si>
  <si>
    <t>1013104772L</t>
  </si>
  <si>
    <t>1013105510L</t>
  </si>
  <si>
    <t>1013105558L</t>
  </si>
  <si>
    <t>1013105559L</t>
  </si>
  <si>
    <t>1013105563L</t>
  </si>
  <si>
    <t>1013105564L</t>
  </si>
  <si>
    <t>1013105565L</t>
  </si>
  <si>
    <t>1013105566L</t>
  </si>
  <si>
    <t>1013105567L</t>
  </si>
  <si>
    <t>1013105568L</t>
  </si>
  <si>
    <t>1013105569L</t>
  </si>
  <si>
    <t>1013105570L</t>
  </si>
  <si>
    <t>1013105571L</t>
  </si>
  <si>
    <t>1013105572L</t>
  </si>
  <si>
    <t>1013105573L</t>
  </si>
  <si>
    <t>1013105575L</t>
  </si>
  <si>
    <t>1013105576L</t>
  </si>
  <si>
    <t>1013105577L</t>
  </si>
  <si>
    <t>1013105578L</t>
  </si>
  <si>
    <t>1013105579L</t>
  </si>
  <si>
    <t>1013105580L</t>
  </si>
  <si>
    <t>1013105581L</t>
  </si>
  <si>
    <t>1013105607L</t>
  </si>
  <si>
    <t>1013105618L</t>
  </si>
  <si>
    <t>1013105619L</t>
  </si>
  <si>
    <t>1013300169L</t>
  </si>
  <si>
    <t>1013300170L</t>
  </si>
  <si>
    <t>1013300175L</t>
  </si>
  <si>
    <t>1013300176L</t>
  </si>
  <si>
    <t>1013300177L</t>
  </si>
  <si>
    <t>1013300183L</t>
  </si>
  <si>
    <t>1013300187L</t>
  </si>
  <si>
    <t>1013300191L</t>
  </si>
  <si>
    <t>1013300192L</t>
  </si>
  <si>
    <t>1013300193L</t>
  </si>
  <si>
    <t>1013300196L</t>
  </si>
  <si>
    <t>1013300203L</t>
  </si>
  <si>
    <t>1013700001L</t>
  </si>
  <si>
    <t>1014100008L</t>
  </si>
  <si>
    <t>1014200006-1L</t>
  </si>
  <si>
    <t>1014200006L</t>
  </si>
  <si>
    <t>1014700072L</t>
  </si>
  <si>
    <t>1014700073L</t>
  </si>
  <si>
    <t>1015100036L</t>
  </si>
  <si>
    <t>1015100037L</t>
  </si>
  <si>
    <t>1015100038L</t>
  </si>
  <si>
    <t>1015100062-1L</t>
  </si>
  <si>
    <t>1015100062-2L</t>
  </si>
  <si>
    <t>1015100062-3L</t>
  </si>
  <si>
    <t>1015100062-4L</t>
  </si>
  <si>
    <t>1015100062-5L</t>
  </si>
  <si>
    <t>1015100062-6L</t>
  </si>
  <si>
    <t>1015100062-7L</t>
  </si>
  <si>
    <t>1015100062-8L</t>
  </si>
  <si>
    <t>1015100063-1L</t>
  </si>
  <si>
    <t>1015100072-13L</t>
  </si>
  <si>
    <t>1015100072-14L</t>
  </si>
  <si>
    <t>1015100072-15L</t>
  </si>
  <si>
    <t>1015100072-16L</t>
  </si>
  <si>
    <t>1015100072-17L</t>
  </si>
  <si>
    <t>1015100072-18L</t>
  </si>
  <si>
    <t>1015100072-1L</t>
  </si>
  <si>
    <t>1015100072-26L</t>
  </si>
  <si>
    <t>1015100072-27L</t>
  </si>
  <si>
    <t>1015100072-2L</t>
  </si>
  <si>
    <t>1015100072-3L</t>
  </si>
  <si>
    <t>1015100072-4L</t>
  </si>
  <si>
    <t>1015100072-5L</t>
  </si>
  <si>
    <t>1015100072-6L</t>
  </si>
  <si>
    <t>1015100072-7L</t>
  </si>
  <si>
    <t>1015100171L</t>
  </si>
  <si>
    <t>1015100172L</t>
  </si>
  <si>
    <t>1015100173L</t>
  </si>
  <si>
    <t>1015100174L</t>
  </si>
  <si>
    <t>1015100175L</t>
  </si>
  <si>
    <t>1015100176L</t>
  </si>
  <si>
    <t>1015100177L</t>
  </si>
  <si>
    <t>1015100178L</t>
  </si>
  <si>
    <t>1015100179L</t>
  </si>
  <si>
    <t>1015100184-1L</t>
  </si>
  <si>
    <t>1015100184-2L</t>
  </si>
  <si>
    <t>1015100184-3L</t>
  </si>
  <si>
    <t>1015100184-4L</t>
  </si>
  <si>
    <t>1015100184-5L</t>
  </si>
  <si>
    <t>1015100184-6L</t>
  </si>
  <si>
    <t>1015100184-7L</t>
  </si>
  <si>
    <t>1015100184-8L</t>
  </si>
  <si>
    <t>1015100185-1L</t>
  </si>
  <si>
    <t>1015100185-2L</t>
  </si>
  <si>
    <t>1015100185-3L</t>
  </si>
  <si>
    <t>1015100186-1L</t>
  </si>
  <si>
    <t>1015100187-1L</t>
  </si>
  <si>
    <t>1015100187-2L</t>
  </si>
  <si>
    <t>1015100188-1L</t>
  </si>
  <si>
    <t>1015100189-1L</t>
  </si>
  <si>
    <t>1015100189-2L</t>
  </si>
  <si>
    <t>1015100190-1L</t>
  </si>
  <si>
    <t>1015100190-2L</t>
  </si>
  <si>
    <t>1015100191-1L</t>
  </si>
  <si>
    <t>1015100192-1L</t>
  </si>
  <si>
    <t>1015100192-2L</t>
  </si>
  <si>
    <t>1015100193-1L</t>
  </si>
  <si>
    <t>1015100201-6L</t>
  </si>
  <si>
    <t>1015100201-7L</t>
  </si>
  <si>
    <t>1015100201-8L</t>
  </si>
  <si>
    <t>1015100202-1L</t>
  </si>
  <si>
    <t>1015100202-2L</t>
  </si>
  <si>
    <t>1015100202-3L</t>
  </si>
  <si>
    <t>1015100202-4L</t>
  </si>
  <si>
    <t>1015100202-5L</t>
  </si>
  <si>
    <t>1015100202-L</t>
  </si>
  <si>
    <t>1015100203L</t>
  </si>
  <si>
    <t>1015100204L</t>
  </si>
  <si>
    <t>1015100205L</t>
  </si>
  <si>
    <t>1015100206L</t>
  </si>
  <si>
    <t>1015100207L</t>
  </si>
  <si>
    <t>1015100208L</t>
  </si>
  <si>
    <t>1015100209L</t>
  </si>
  <si>
    <t>1015100210L</t>
  </si>
  <si>
    <t>1015100211L</t>
  </si>
  <si>
    <t>1015100212L</t>
  </si>
  <si>
    <t>1015100220-3L</t>
  </si>
  <si>
    <t>1015100222L</t>
  </si>
  <si>
    <t>1015100223L</t>
  </si>
  <si>
    <t>1015100224L</t>
  </si>
  <si>
    <t>1015100225L</t>
  </si>
  <si>
    <t>1015100226L</t>
  </si>
  <si>
    <t>1015100227L</t>
  </si>
  <si>
    <t>1015100228L</t>
  </si>
  <si>
    <t>1015100229L</t>
  </si>
  <si>
    <t>1015100230L</t>
  </si>
  <si>
    <t>1015100231L</t>
  </si>
  <si>
    <t>1015100232L</t>
  </si>
  <si>
    <t>1015100233L</t>
  </si>
  <si>
    <t>1015100234L</t>
  </si>
  <si>
    <t>1015100235L</t>
  </si>
  <si>
    <t>1015100236L</t>
  </si>
  <si>
    <t>1015100246L</t>
  </si>
  <si>
    <t>1015100253-2L</t>
  </si>
  <si>
    <t>1015100253-3L</t>
  </si>
  <si>
    <t>1015100254-2L</t>
  </si>
  <si>
    <t>1015100255-1L</t>
  </si>
  <si>
    <t>1015100255-2L</t>
  </si>
  <si>
    <t>1015100255-3L</t>
  </si>
  <si>
    <t>1015100256-1L</t>
  </si>
  <si>
    <t>1015100256-2L</t>
  </si>
  <si>
    <t>1015100257-1L</t>
  </si>
  <si>
    <t>1015100258-1L</t>
  </si>
  <si>
    <t>1015100259-1L</t>
  </si>
  <si>
    <t>1015100260-1L</t>
  </si>
  <si>
    <t>1015100260-2L</t>
  </si>
  <si>
    <t>1015100260-3L</t>
  </si>
  <si>
    <t>1015100261-1L</t>
  </si>
  <si>
    <t>1015100261-2L</t>
  </si>
  <si>
    <t>1015100261-3L</t>
  </si>
  <si>
    <t>1015100264-1L</t>
  </si>
  <si>
    <t>1015100264-2L</t>
  </si>
  <si>
    <t>1015100281-2L</t>
  </si>
  <si>
    <t>1015100281-3L</t>
  </si>
  <si>
    <t>1015100281-4L</t>
  </si>
  <si>
    <t>1015100281-5L</t>
  </si>
  <si>
    <t>1015100281-6L</t>
  </si>
  <si>
    <t>1015100287L</t>
  </si>
  <si>
    <t>1015100290L</t>
  </si>
  <si>
    <t>1015100291L</t>
  </si>
  <si>
    <t>1015100292L</t>
  </si>
  <si>
    <t>1015100293L</t>
  </si>
  <si>
    <t>1015100305L</t>
  </si>
  <si>
    <t>1015100306L</t>
  </si>
  <si>
    <t>1015100307L</t>
  </si>
  <si>
    <t>1015100308L</t>
  </si>
  <si>
    <t>1015100316-2L</t>
  </si>
  <si>
    <t>1015100317-2L</t>
  </si>
  <si>
    <t>1015100318-2L</t>
  </si>
  <si>
    <t>1015100319-2L</t>
  </si>
  <si>
    <t>1015100320-2L</t>
  </si>
  <si>
    <t>1015100321-2L</t>
  </si>
  <si>
    <t>1015100322-2L</t>
  </si>
  <si>
    <t>1015100323-10L</t>
  </si>
  <si>
    <t>1015100547-1L</t>
  </si>
  <si>
    <t>1015100547-2L</t>
  </si>
  <si>
    <t>1015100547-3L</t>
  </si>
  <si>
    <t>1015100547-6L</t>
  </si>
  <si>
    <t>1015100547-7L</t>
  </si>
  <si>
    <t>1015100561-10L</t>
  </si>
  <si>
    <t>1015100561-2L</t>
  </si>
  <si>
    <t>1015100561-3L</t>
  </si>
  <si>
    <t>1015100561-4L</t>
  </si>
  <si>
    <t>1015100561-5L</t>
  </si>
  <si>
    <t>1015100561-7L</t>
  </si>
  <si>
    <t>1015100561-8L</t>
  </si>
  <si>
    <t>1015100561-9L</t>
  </si>
  <si>
    <t>1015100562-10L</t>
  </si>
  <si>
    <t>1015100562-2L</t>
  </si>
  <si>
    <t>1015100562-3L</t>
  </si>
  <si>
    <t>1015100562-4L</t>
  </si>
  <si>
    <t>1015100562-5L</t>
  </si>
  <si>
    <t>1015100562-7L</t>
  </si>
  <si>
    <t>1015100562-8L</t>
  </si>
  <si>
    <t>1015100562-9L</t>
  </si>
  <si>
    <t>1015100563-2L</t>
  </si>
  <si>
    <t>1015100563-3L</t>
  </si>
  <si>
    <t>1015100563-6L</t>
  </si>
  <si>
    <t>1015100563-7L</t>
  </si>
  <si>
    <t>1015100564-2L</t>
  </si>
  <si>
    <t>1015100564-3L</t>
  </si>
  <si>
    <t>1015100564-6L</t>
  </si>
  <si>
    <t>1002700104-1L</t>
  </si>
  <si>
    <t>1002700104-2L</t>
  </si>
  <si>
    <t>1002700106-1L</t>
  </si>
  <si>
    <t>1002700106-2L</t>
  </si>
  <si>
    <t>1002700110L</t>
  </si>
  <si>
    <t>1002700121L</t>
  </si>
  <si>
    <t>1002700123L</t>
  </si>
  <si>
    <t>1002700127L</t>
  </si>
  <si>
    <t>1002700128L</t>
  </si>
  <si>
    <t>1002700129L</t>
  </si>
  <si>
    <t>1002700132L</t>
  </si>
  <si>
    <t>1002700158L</t>
  </si>
  <si>
    <t>1002700159L</t>
  </si>
  <si>
    <t>1002700160L</t>
  </si>
  <si>
    <t>1002700161L</t>
  </si>
  <si>
    <t>1002700162L</t>
  </si>
  <si>
    <t>1002700163L</t>
  </si>
  <si>
    <t>1002700165L</t>
  </si>
  <si>
    <t>1002700166L</t>
  </si>
  <si>
    <t>1002700184L</t>
  </si>
  <si>
    <t>1002800028L</t>
  </si>
  <si>
    <t>1002800070L</t>
  </si>
  <si>
    <t>1002800077L</t>
  </si>
  <si>
    <t>1002800093L</t>
  </si>
  <si>
    <t>1013105384L</t>
  </si>
  <si>
    <t>1013105442L</t>
  </si>
  <si>
    <t>1013105443L</t>
  </si>
  <si>
    <t>1013105445L</t>
  </si>
  <si>
    <t>1013300039L</t>
  </si>
  <si>
    <t>1013300042L</t>
  </si>
  <si>
    <t>1013300043L</t>
  </si>
  <si>
    <t>1013300044L</t>
  </si>
  <si>
    <t>1013300045L</t>
  </si>
  <si>
    <t>1013300046L</t>
  </si>
  <si>
    <t>1013300047L</t>
  </si>
  <si>
    <t>1013300049L</t>
  </si>
  <si>
    <t>1013300056L</t>
  </si>
  <si>
    <t>1013300057L</t>
  </si>
  <si>
    <t>1013300066-1L</t>
  </si>
  <si>
    <t>1013300067L</t>
  </si>
  <si>
    <t>1013300068L</t>
  </si>
  <si>
    <t>1013300105L</t>
  </si>
  <si>
    <t>1013300106L</t>
  </si>
  <si>
    <t>1013300107L</t>
  </si>
  <si>
    <t>1013300108L</t>
  </si>
  <si>
    <t>1013300109L</t>
  </si>
  <si>
    <t>1013300110L</t>
  </si>
  <si>
    <t>1013300111L</t>
  </si>
  <si>
    <t>1013300112L</t>
  </si>
  <si>
    <t>1013300113L</t>
  </si>
  <si>
    <t>1013300114L</t>
  </si>
  <si>
    <t>1013300122L</t>
  </si>
  <si>
    <t>1013300123L</t>
  </si>
  <si>
    <t>1013300135L</t>
  </si>
  <si>
    <t>1013300138-1L</t>
  </si>
  <si>
    <t>1013300138-2L</t>
  </si>
  <si>
    <t>1013300141L</t>
  </si>
  <si>
    <t>1013300147L</t>
  </si>
  <si>
    <t>1013300154L</t>
  </si>
  <si>
    <t>1013300158L</t>
  </si>
  <si>
    <t>1014700116-4L</t>
  </si>
  <si>
    <t>1014700116-5L</t>
  </si>
  <si>
    <t>1014700116-6L</t>
  </si>
  <si>
    <t>1014700116-7L</t>
  </si>
  <si>
    <t>1014700116-8L</t>
  </si>
  <si>
    <t>1014700116-9L</t>
  </si>
  <si>
    <t>1014700122-1L</t>
  </si>
  <si>
    <t>1014700122-4L</t>
  </si>
  <si>
    <t>1014700122-5L</t>
  </si>
  <si>
    <t>1014700122-6L</t>
  </si>
  <si>
    <t>1014700122-7L</t>
  </si>
  <si>
    <t>1014700123L</t>
  </si>
  <si>
    <t>1014700159L</t>
  </si>
  <si>
    <t>1014700191L</t>
  </si>
  <si>
    <t>1014700207-5L</t>
  </si>
  <si>
    <t>1014700207-6L</t>
  </si>
  <si>
    <t>1014700207-7L</t>
  </si>
  <si>
    <t>1014700210-1L</t>
  </si>
  <si>
    <t>1014700210-2L</t>
  </si>
  <si>
    <t>1015100075L</t>
  </si>
  <si>
    <t>1015100076L</t>
  </si>
  <si>
    <t>1015100077L</t>
  </si>
  <si>
    <t>1015100078L</t>
  </si>
  <si>
    <t>1015100079L</t>
  </si>
  <si>
    <t>1015100080L</t>
  </si>
  <si>
    <t>1015100081L</t>
  </si>
  <si>
    <t>1015100082L</t>
  </si>
  <si>
    <t>1015100083L</t>
  </si>
  <si>
    <t>1015100088-7L</t>
  </si>
  <si>
    <t>1015100100-1L</t>
  </si>
  <si>
    <t>1015100100-2L</t>
  </si>
  <si>
    <t>1015100100-3L</t>
  </si>
  <si>
    <t>1015100101L</t>
  </si>
  <si>
    <t>1015100102-1L</t>
  </si>
  <si>
    <t>1015100103-1L</t>
  </si>
  <si>
    <t>1015100104-1L</t>
  </si>
  <si>
    <t>1015100105-3L</t>
  </si>
  <si>
    <t>1015100105-4L</t>
  </si>
  <si>
    <t>1015100105-5L</t>
  </si>
  <si>
    <t>1015100106-1L</t>
  </si>
  <si>
    <t>1015100107-4L</t>
  </si>
  <si>
    <t>1015100107-5L</t>
  </si>
  <si>
    <t>1015100107-6L</t>
  </si>
  <si>
    <t>1015100117L</t>
  </si>
  <si>
    <t>1015100136L</t>
  </si>
  <si>
    <t>1015100137L</t>
  </si>
  <si>
    <t>1015100323-11L</t>
  </si>
  <si>
    <t>1015100323-12L</t>
  </si>
  <si>
    <t>1015100323-1L</t>
  </si>
  <si>
    <t>1015100323-2L</t>
  </si>
  <si>
    <t>1015100323-3L</t>
  </si>
  <si>
    <t>1015100323-4L</t>
  </si>
  <si>
    <t>1015100323-5L</t>
  </si>
  <si>
    <t>1015100323-6L</t>
  </si>
  <si>
    <t>1015100323-7L</t>
  </si>
  <si>
    <t>1015100323-8L</t>
  </si>
  <si>
    <t>1015100323-9L</t>
  </si>
  <si>
    <t>1015100324L</t>
  </si>
  <si>
    <t>1015100325L</t>
  </si>
  <si>
    <t>1015100327L</t>
  </si>
  <si>
    <t>1015100328L</t>
  </si>
  <si>
    <t>1015100330L</t>
  </si>
  <si>
    <t>1015100336L</t>
  </si>
  <si>
    <t>1015100337L</t>
  </si>
  <si>
    <t>1015100338L</t>
  </si>
  <si>
    <t>1015100339L</t>
  </si>
  <si>
    <t>1015100340L</t>
  </si>
  <si>
    <t>1015100341L</t>
  </si>
  <si>
    <t>1015100347L</t>
  </si>
  <si>
    <t>1015100348L</t>
  </si>
  <si>
    <t>1015100355L</t>
  </si>
  <si>
    <t>1015100356L</t>
  </si>
  <si>
    <t>1015100372L</t>
  </si>
  <si>
    <t>1015100373L</t>
  </si>
  <si>
    <t>1015100375L</t>
  </si>
  <si>
    <t>1015100376L</t>
  </si>
  <si>
    <t>1015100377L</t>
  </si>
  <si>
    <t>1015100380L</t>
  </si>
  <si>
    <t>1015100381L</t>
  </si>
  <si>
    <t>1015100383L</t>
  </si>
  <si>
    <t>1015100384L</t>
  </si>
  <si>
    <t>1015100385L</t>
  </si>
  <si>
    <t>1015100386L</t>
  </si>
  <si>
    <t>1015100387L</t>
  </si>
  <si>
    <t>1015100391L</t>
  </si>
  <si>
    <t>1015100392L</t>
  </si>
  <si>
    <t>1015100400L</t>
  </si>
  <si>
    <t>1015100401L</t>
  </si>
  <si>
    <t>1015100402L</t>
  </si>
  <si>
    <t>1015100403L</t>
  </si>
  <si>
    <t>1015100405L</t>
  </si>
  <si>
    <t>1015100406L</t>
  </si>
  <si>
    <t>1015100407L</t>
  </si>
  <si>
    <t>1015100408L</t>
  </si>
  <si>
    <t>1015100409L</t>
  </si>
  <si>
    <t>1015100486-2L</t>
  </si>
  <si>
    <t>1015100486-3L</t>
  </si>
  <si>
    <t>1015100488-1L</t>
  </si>
  <si>
    <t>1015100488-2L</t>
  </si>
  <si>
    <t>1015100488-3L</t>
  </si>
  <si>
    <t>1015100488-4L</t>
  </si>
  <si>
    <t>1015100488-5L</t>
  </si>
  <si>
    <t>1015100488-6L</t>
  </si>
  <si>
    <t>1015100489-11L</t>
  </si>
  <si>
    <t>1015100489-12L</t>
  </si>
  <si>
    <t>1015100489-13L</t>
  </si>
  <si>
    <t>1015100489-14L</t>
  </si>
  <si>
    <t>1015100489-1L</t>
  </si>
  <si>
    <t>1015100491L</t>
  </si>
  <si>
    <t>1015100497-1L</t>
  </si>
  <si>
    <t>1015100497-2L</t>
  </si>
  <si>
    <t>1015100497-3L</t>
  </si>
  <si>
    <t>1015100497-4L</t>
  </si>
  <si>
    <t>1015100497-5L</t>
  </si>
  <si>
    <t>1015100497-6L</t>
  </si>
  <si>
    <t>1015100497-7L</t>
  </si>
  <si>
    <t>1015100497-8L</t>
  </si>
  <si>
    <t>1015100507-1L</t>
  </si>
  <si>
    <t>1015100507-2L</t>
  </si>
  <si>
    <t>1015100507-3L</t>
  </si>
  <si>
    <t>1015100508-1L</t>
  </si>
  <si>
    <t>1015100508-2L</t>
  </si>
  <si>
    <t>1015100509-1L</t>
  </si>
  <si>
    <t>1015100509-2L</t>
  </si>
  <si>
    <t>1015100509-3L</t>
  </si>
  <si>
    <t>1015100510-1L</t>
  </si>
  <si>
    <t>1015100510-2L</t>
  </si>
  <si>
    <t>1015100768-5L</t>
  </si>
  <si>
    <t>1015100769L</t>
  </si>
  <si>
    <t>1015100770-1L</t>
  </si>
  <si>
    <t>1015100770-2L</t>
  </si>
  <si>
    <t>1015100770-3L</t>
  </si>
  <si>
    <t>1015100778-2L</t>
  </si>
  <si>
    <t>1015100778-3L</t>
  </si>
  <si>
    <t>1015100787-12L</t>
  </si>
  <si>
    <t>1015100564-7L</t>
  </si>
  <si>
    <t>1015100565-10L</t>
  </si>
  <si>
    <t>1015100565-11L</t>
  </si>
  <si>
    <t>1015100565-14L</t>
  </si>
  <si>
    <t>1015100565-15L</t>
  </si>
  <si>
    <t>1015100565-2L</t>
  </si>
  <si>
    <t>1015100565-3L</t>
  </si>
  <si>
    <t>1015100565-6L</t>
  </si>
  <si>
    <t>1015100565-7L</t>
  </si>
  <si>
    <t>1015100566-10L</t>
  </si>
  <si>
    <t>1015100566-11L</t>
  </si>
  <si>
    <t>1015100566-14L</t>
  </si>
  <si>
    <t>1015100566-15L</t>
  </si>
  <si>
    <t>1015100566-2L</t>
  </si>
  <si>
    <t>1015100566-3L</t>
  </si>
  <si>
    <t>1015100566-6L</t>
  </si>
  <si>
    <t>1015100566-7L</t>
  </si>
  <si>
    <t>1015100567-2L</t>
  </si>
  <si>
    <t>1015100567-3L</t>
  </si>
  <si>
    <t>1015100567-6L</t>
  </si>
  <si>
    <t>1015100567-7L</t>
  </si>
  <si>
    <t>1015100568-2L</t>
  </si>
  <si>
    <t>1015100568-3L</t>
  </si>
  <si>
    <t>1015100568-6L</t>
  </si>
  <si>
    <t>1015100568-7L</t>
  </si>
  <si>
    <t>1015100570L</t>
  </si>
  <si>
    <t>1015100571L</t>
  </si>
  <si>
    <t>1015100573L</t>
  </si>
  <si>
    <t>1015100587L</t>
  </si>
  <si>
    <t>1015100588L</t>
  </si>
  <si>
    <t>1015100589L</t>
  </si>
  <si>
    <t>1015100590L</t>
  </si>
  <si>
    <t>1015100591L</t>
  </si>
  <si>
    <t>1015100592L</t>
  </si>
  <si>
    <t>1015100594L</t>
  </si>
  <si>
    <t>1015100595L</t>
  </si>
  <si>
    <t>1015100605-4L</t>
  </si>
  <si>
    <t>1015100605-5L</t>
  </si>
  <si>
    <t>1015100606L</t>
  </si>
  <si>
    <t>1015100630-1L</t>
  </si>
  <si>
    <t>1015100631-1L</t>
  </si>
  <si>
    <t>1015100632-1L</t>
  </si>
  <si>
    <t>1015100633-1L</t>
  </si>
  <si>
    <t>1015100634-1L</t>
  </si>
  <si>
    <t>1015100636-10L</t>
  </si>
  <si>
    <t>1015100636-11L</t>
  </si>
  <si>
    <t>1015100636-1L</t>
  </si>
  <si>
    <t>1015100636-2L</t>
  </si>
  <si>
    <t>1015100636-3L</t>
  </si>
  <si>
    <t>1015100636-4L</t>
  </si>
  <si>
    <t>1015100636-5L</t>
  </si>
  <si>
    <t>1015100636-6L</t>
  </si>
  <si>
    <t>1015100636-7L</t>
  </si>
  <si>
    <t>1015100636-8L</t>
  </si>
  <si>
    <t>1015100636-9L</t>
  </si>
  <si>
    <t>1015100637-1L</t>
  </si>
  <si>
    <t>1015100637-2L</t>
  </si>
  <si>
    <t>1015100637-3L</t>
  </si>
  <si>
    <t>1015100641-10L</t>
  </si>
  <si>
    <t>1015100641-11L</t>
  </si>
  <si>
    <t>1015100641-12L</t>
  </si>
  <si>
    <t>1015100643-3L</t>
  </si>
  <si>
    <t>1015100643-5L</t>
  </si>
  <si>
    <t>1015100643-L</t>
  </si>
  <si>
    <t>1015100655L</t>
  </si>
  <si>
    <t>1015100656L</t>
  </si>
  <si>
    <t>1015100657-10L</t>
  </si>
  <si>
    <t>1015100657-11L</t>
  </si>
  <si>
    <t>1015100657-1L</t>
  </si>
  <si>
    <t>1015100657-2L</t>
  </si>
  <si>
    <t>1015100657-4L</t>
  </si>
  <si>
    <t>1015100657-5L</t>
  </si>
  <si>
    <t>1015100657-6L</t>
  </si>
  <si>
    <t>1015100658-1L</t>
  </si>
  <si>
    <t>1015100658-4L</t>
  </si>
  <si>
    <t>1015100658-5L</t>
  </si>
  <si>
    <t>1015100658-6L</t>
  </si>
  <si>
    <t>1015100669-1L</t>
  </si>
  <si>
    <t>1015100669-2L</t>
  </si>
  <si>
    <t>1015100670-1L</t>
  </si>
  <si>
    <t>1015100670-2L</t>
  </si>
  <si>
    <t>1015100671-1L</t>
  </si>
  <si>
    <t>1015100671-2L</t>
  </si>
  <si>
    <t>1015100672-1L</t>
  </si>
  <si>
    <t>1015100672-2L</t>
  </si>
  <si>
    <t>1015100672-3L</t>
  </si>
  <si>
    <t>1015100672-4L</t>
  </si>
  <si>
    <t>1015100672-5L</t>
  </si>
  <si>
    <t>1015100672-6L</t>
  </si>
  <si>
    <t>1015100673-1L</t>
  </si>
  <si>
    <t>1015100673-2L</t>
  </si>
  <si>
    <t>1015100673-3L</t>
  </si>
  <si>
    <t>1015100673-4L</t>
  </si>
  <si>
    <t>1015100673-5L</t>
  </si>
  <si>
    <t>1015100673-6L</t>
  </si>
  <si>
    <t>1015100676-1L</t>
  </si>
  <si>
    <t>1015100676-2L</t>
  </si>
  <si>
    <t>1015100676-3L</t>
  </si>
  <si>
    <t>1015100676-4L</t>
  </si>
  <si>
    <t>1015100692-0L</t>
  </si>
  <si>
    <t>1015100692-1L</t>
  </si>
  <si>
    <t>1015100692-2L</t>
  </si>
  <si>
    <t>1015100692-3L</t>
  </si>
  <si>
    <t>1015100692-4L</t>
  </si>
  <si>
    <t>1015100694-1L</t>
  </si>
  <si>
    <t>1015100694-2L</t>
  </si>
  <si>
    <t>1015100694-3L</t>
  </si>
  <si>
    <t>1015100697-1L</t>
  </si>
  <si>
    <t>1015100697-2L</t>
  </si>
  <si>
    <t>1015100697-3L</t>
  </si>
  <si>
    <t>1015100697-4L</t>
  </si>
  <si>
    <t>1015100697-5L</t>
  </si>
  <si>
    <t>1015100697-6L</t>
  </si>
  <si>
    <t>1015100697-7L</t>
  </si>
  <si>
    <t>1015100697-8L</t>
  </si>
  <si>
    <t>1015100697-9L</t>
  </si>
  <si>
    <t>1015100699-1L</t>
  </si>
  <si>
    <t>1015100699-2L</t>
  </si>
  <si>
    <t>1015100699-3L</t>
  </si>
  <si>
    <t>1015100699-4L</t>
  </si>
  <si>
    <t>1015100699-5L</t>
  </si>
  <si>
    <t>1015100699-6L</t>
  </si>
  <si>
    <t>1015100699-7L</t>
  </si>
  <si>
    <t>1015100699-8L</t>
  </si>
  <si>
    <t>1015100700-1L</t>
  </si>
  <si>
    <t>1015100702-1L</t>
  </si>
  <si>
    <t>1015100702-2L</t>
  </si>
  <si>
    <t>1015100702-3L</t>
  </si>
  <si>
    <t>1015100702-4L</t>
  </si>
  <si>
    <t>1015100703-1L</t>
  </si>
  <si>
    <t>1015100704-1L</t>
  </si>
  <si>
    <t>1015100704-2L</t>
  </si>
  <si>
    <t>1015100704-3L</t>
  </si>
  <si>
    <t>1015100704-4L</t>
  </si>
  <si>
    <t>1015100705-1L</t>
  </si>
  <si>
    <t>1015100705-2L</t>
  </si>
  <si>
    <t>1015100705-3L</t>
  </si>
  <si>
    <t>1015100705-4L</t>
  </si>
  <si>
    <t>1015100706-1L</t>
  </si>
  <si>
    <t>1015100706-2L</t>
  </si>
  <si>
    <t>1015100706-3L</t>
  </si>
  <si>
    <t>1015100706-4L</t>
  </si>
  <si>
    <t>1015100707-1L</t>
  </si>
  <si>
    <t>1015100707-2L</t>
  </si>
  <si>
    <t>1015100707-3L</t>
  </si>
  <si>
    <t>1015100707-4L</t>
  </si>
  <si>
    <t>1015100708-1L</t>
  </si>
  <si>
    <t>1015100708-2L</t>
  </si>
  <si>
    <t>1015100708-3L</t>
  </si>
  <si>
    <t>1015100708-4L</t>
  </si>
  <si>
    <t>1015100709-1L</t>
  </si>
  <si>
    <t>1015100709-2L</t>
  </si>
  <si>
    <t>1015100709-3L</t>
  </si>
  <si>
    <t>1015100709-4L</t>
  </si>
  <si>
    <t>1015100710-1L</t>
  </si>
  <si>
    <t>1015100710-2L</t>
  </si>
  <si>
    <t>1015100710-3L</t>
  </si>
  <si>
    <t>1015100710-4L</t>
  </si>
  <si>
    <t>1015100711-1L</t>
  </si>
  <si>
    <t>1015100711-2L</t>
  </si>
  <si>
    <t>1015100711-3L</t>
  </si>
  <si>
    <t>1015100711-4L</t>
  </si>
  <si>
    <t>1015100712-1L</t>
  </si>
  <si>
    <t>1015100712-2L</t>
  </si>
  <si>
    <t>1015100712-3L</t>
  </si>
  <si>
    <t>1015100712-4L</t>
  </si>
  <si>
    <t>1015100713-1L</t>
  </si>
  <si>
    <t>1015100713-2L</t>
  </si>
  <si>
    <t>1015100713-3L</t>
  </si>
  <si>
    <t>1015100713-4L</t>
  </si>
  <si>
    <t>1015100714-1L</t>
  </si>
  <si>
    <t>1015100714-2L</t>
  </si>
  <si>
    <t>1015100714-3L</t>
  </si>
  <si>
    <t>1015100714-4L</t>
  </si>
  <si>
    <t>1015100715-1L</t>
  </si>
  <si>
    <t>1015100715-2L</t>
  </si>
  <si>
    <t>1015100715-3L</t>
  </si>
  <si>
    <t>1015100716-1L</t>
  </si>
  <si>
    <t>1015100716-2L</t>
  </si>
  <si>
    <t>1015100717-1L</t>
  </si>
  <si>
    <t>1015100717-2L</t>
  </si>
  <si>
    <t>1015100717-3L</t>
  </si>
  <si>
    <t>1015100718-1L</t>
  </si>
  <si>
    <t>1015100718-2L</t>
  </si>
  <si>
    <t>1015100719-1L</t>
  </si>
  <si>
    <t>1015100719-2L</t>
  </si>
  <si>
    <t>1015100720-1L</t>
  </si>
  <si>
    <t>1015100720-3L</t>
  </si>
  <si>
    <t>1015100721-1L</t>
  </si>
  <si>
    <t>1015100721-2L</t>
  </si>
  <si>
    <t>1015100721-3L</t>
  </si>
  <si>
    <t>1015100722-1L</t>
  </si>
  <si>
    <t>1015100722-2L</t>
  </si>
  <si>
    <t>1015100723-1L</t>
  </si>
  <si>
    <t>1015100723-2L</t>
  </si>
  <si>
    <t>1015100723-3L</t>
  </si>
  <si>
    <t>1015100724-1L</t>
  </si>
  <si>
    <t>1015100724-2L</t>
  </si>
  <si>
    <t>1015100724-3L</t>
  </si>
  <si>
    <t>1015100725-1L</t>
  </si>
  <si>
    <t>1015100725-2L</t>
  </si>
  <si>
    <t>1015100725-3L</t>
  </si>
  <si>
    <t>1015100725-4L</t>
  </si>
  <si>
    <t>1015100725-5L</t>
  </si>
  <si>
    <t>1015100727-1L</t>
  </si>
  <si>
    <t>1015100727-3L</t>
  </si>
  <si>
    <t>1015100729-1L</t>
  </si>
  <si>
    <t>1015100729-2L</t>
  </si>
  <si>
    <t>1015100729-3L</t>
  </si>
  <si>
    <t>1015100729-4L</t>
  </si>
  <si>
    <t>1015100729-5L</t>
  </si>
  <si>
    <t>1015100730-1L</t>
  </si>
  <si>
    <t>1015100730-2L</t>
  </si>
  <si>
    <t>1015100730-3L</t>
  </si>
  <si>
    <t>1015100730-4L</t>
  </si>
  <si>
    <t>1015100730-5L</t>
  </si>
  <si>
    <t>1015100731-1L</t>
  </si>
  <si>
    <t>1015100731-2L</t>
  </si>
  <si>
    <t>1015100731-3L</t>
  </si>
  <si>
    <t>1015100731-4L</t>
  </si>
  <si>
    <t>1015100732-1L</t>
  </si>
  <si>
    <t>1015100732-2L</t>
  </si>
  <si>
    <t>1015100733L</t>
  </si>
  <si>
    <t>1015100734L</t>
  </si>
  <si>
    <t>1015100735L</t>
  </si>
  <si>
    <t>1015100736L</t>
  </si>
  <si>
    <t>1015100737L</t>
  </si>
  <si>
    <t>1015100738L</t>
  </si>
  <si>
    <t>1015100739L</t>
  </si>
  <si>
    <t>1015100740L</t>
  </si>
  <si>
    <t>1015100745-1L</t>
  </si>
  <si>
    <t>1015100745-2L</t>
  </si>
  <si>
    <t>1015100745-4L</t>
  </si>
  <si>
    <t>1015100747-1L</t>
  </si>
  <si>
    <t>1015100747-2L</t>
  </si>
  <si>
    <t>1015100749-1L</t>
  </si>
  <si>
    <t>1015100749-2L</t>
  </si>
  <si>
    <t>1015100750L</t>
  </si>
  <si>
    <t>1015100751L</t>
  </si>
  <si>
    <t>1015100752L</t>
  </si>
  <si>
    <t>1015100753L</t>
  </si>
  <si>
    <t>1015100756L</t>
  </si>
  <si>
    <t>1015100757L</t>
  </si>
  <si>
    <t>1015100758L</t>
  </si>
  <si>
    <t>1015100761-1L</t>
  </si>
  <si>
    <t>1015100761-2L</t>
  </si>
  <si>
    <t>1015100761-3L</t>
  </si>
  <si>
    <t>1015100762-1L</t>
  </si>
  <si>
    <t>1015100762-2L</t>
  </si>
  <si>
    <t>1015100762-3L</t>
  </si>
  <si>
    <t>1015100762-4L</t>
  </si>
  <si>
    <t>1015100762-5L</t>
  </si>
  <si>
    <t>1015100762-6L</t>
  </si>
  <si>
    <t>1015101029-2L</t>
  </si>
  <si>
    <t>1015101029-3L</t>
  </si>
  <si>
    <t>1015101029-4L</t>
  </si>
  <si>
    <t>1015101029-5L</t>
  </si>
  <si>
    <t>1015101029-6L</t>
  </si>
  <si>
    <t>1015101029-7L</t>
  </si>
  <si>
    <t>1015101029-8L</t>
  </si>
  <si>
    <t>1015101029-9L</t>
  </si>
  <si>
    <t>1015101048-1L</t>
  </si>
  <si>
    <t>1015101048-2L</t>
  </si>
  <si>
    <t>1015101048-3L</t>
  </si>
  <si>
    <t>1015101048-4L</t>
  </si>
  <si>
    <t>1015101048-5L</t>
  </si>
  <si>
    <t>1015101048-6L</t>
  </si>
  <si>
    <t>1015101048-7L</t>
  </si>
  <si>
    <t>1015101048-8L</t>
  </si>
  <si>
    <t>1015101048-9L</t>
  </si>
  <si>
    <t>1015101049-10L</t>
  </si>
  <si>
    <t>1015101049-11L</t>
  </si>
  <si>
    <t>1015101049-13L</t>
  </si>
  <si>
    <t>1015101049-14L</t>
  </si>
  <si>
    <t>1015101049-15L</t>
  </si>
  <si>
    <t>1015101049-16L</t>
  </si>
  <si>
    <t>1015101049-17L</t>
  </si>
  <si>
    <t>1015101049-18L</t>
  </si>
  <si>
    <t>1015101049-1L</t>
  </si>
  <si>
    <t>1015101049-2L</t>
  </si>
  <si>
    <t>1015101049-3L</t>
  </si>
  <si>
    <t>1015101049-4L</t>
  </si>
  <si>
    <t>1015101049-5L</t>
  </si>
  <si>
    <t>1015101049-6L</t>
  </si>
  <si>
    <t>1015101049-7L</t>
  </si>
  <si>
    <t>1015101049-8L</t>
  </si>
  <si>
    <t>1015101049-9L</t>
  </si>
  <si>
    <t>1015101050L</t>
  </si>
  <si>
    <t>1015101051L</t>
  </si>
  <si>
    <t>1015101052L</t>
  </si>
  <si>
    <t>1015101054-1L</t>
  </si>
  <si>
    <t>1015101054-2L</t>
  </si>
  <si>
    <t>1015101054-3L</t>
  </si>
  <si>
    <t>1015101054-4L</t>
  </si>
  <si>
    <t>1015101055-1L</t>
  </si>
  <si>
    <t>1015101055-2L</t>
  </si>
  <si>
    <t>1015101055-3L</t>
  </si>
  <si>
    <t>1015101055-4L</t>
  </si>
  <si>
    <t>1015101055-5L</t>
  </si>
  <si>
    <t>1015101056-3L</t>
  </si>
  <si>
    <t>1015101057-3L</t>
  </si>
  <si>
    <t>1015101058-3L</t>
  </si>
  <si>
    <t>1015101059-1L</t>
  </si>
  <si>
    <t>1015101059-2L</t>
  </si>
  <si>
    <t>1015101059-3L</t>
  </si>
  <si>
    <t>1015101059-4L</t>
  </si>
  <si>
    <t>1015101060-3L</t>
  </si>
  <si>
    <t>1015101060-4L</t>
  </si>
  <si>
    <t>1015101061-1L</t>
  </si>
  <si>
    <t>1015101061-2L</t>
  </si>
  <si>
    <t>1015101061-3L</t>
  </si>
  <si>
    <t>1015101061-4L</t>
  </si>
  <si>
    <t>1015101061-5L</t>
  </si>
  <si>
    <t>1015101062-1L</t>
  </si>
  <si>
    <t>1015101062-2L</t>
  </si>
  <si>
    <t>1015101062-3L</t>
  </si>
  <si>
    <t>1015101062-4L</t>
  </si>
  <si>
    <t>1015101063-1L</t>
  </si>
  <si>
    <t>1015101063-2L</t>
  </si>
  <si>
    <t>1015101063-3L</t>
  </si>
  <si>
    <t>1015101063-4L</t>
  </si>
  <si>
    <t>1015101064-1L</t>
  </si>
  <si>
    <t>1015101064-2L</t>
  </si>
  <si>
    <t>1015101065-1L</t>
  </si>
  <si>
    <t>1015101065-2L</t>
  </si>
  <si>
    <t>1015101065-3L</t>
  </si>
  <si>
    <t>1015101067-1L</t>
  </si>
  <si>
    <t>1015101067-2L</t>
  </si>
  <si>
    <t>1015101068-1L</t>
  </si>
  <si>
    <t>1015101068-2L</t>
  </si>
  <si>
    <t>1015101068-3L</t>
  </si>
  <si>
    <t>1015101068-4L</t>
  </si>
  <si>
    <t>1015101071-1L</t>
  </si>
  <si>
    <t>1015101071-2L</t>
  </si>
  <si>
    <t>1015101072-1L</t>
  </si>
  <si>
    <t>1015101072-2L</t>
  </si>
  <si>
    <t>1015101072-3L</t>
  </si>
  <si>
    <t>1015101072-4L</t>
  </si>
  <si>
    <t>1015101075-1L</t>
  </si>
  <si>
    <t>1015101075-2L</t>
  </si>
  <si>
    <t>1015101076-2L</t>
  </si>
  <si>
    <t>1015101076-3L</t>
  </si>
  <si>
    <t>1015101076-4L</t>
  </si>
  <si>
    <t>1015101076-5L</t>
  </si>
  <si>
    <t>1015101076-6L</t>
  </si>
  <si>
    <t>1015101077-1L</t>
  </si>
  <si>
    <t>1015101077-2L</t>
  </si>
  <si>
    <t>1015101079-1L</t>
  </si>
  <si>
    <t>1015101079-3L</t>
  </si>
  <si>
    <t>1015101079-4L</t>
  </si>
  <si>
    <t>1015101079-5L</t>
  </si>
  <si>
    <t>1015101079-6L</t>
  </si>
  <si>
    <t>1015101088L</t>
  </si>
  <si>
    <t>1015101089L</t>
  </si>
  <si>
    <t>1015101090L</t>
  </si>
  <si>
    <t>1015101091L</t>
  </si>
  <si>
    <t>1015101092L</t>
  </si>
  <si>
    <t>1015101093L</t>
  </si>
  <si>
    <t>1015101094L</t>
  </si>
  <si>
    <t>1015101095L</t>
  </si>
  <si>
    <t>1015101096L</t>
  </si>
  <si>
    <t>1015101097L</t>
  </si>
  <si>
    <t>1015101114L</t>
  </si>
  <si>
    <t>1015101115L</t>
  </si>
  <si>
    <t>1015101116L</t>
  </si>
  <si>
    <t>1015101117L</t>
  </si>
  <si>
    <t>1015101118L</t>
  </si>
  <si>
    <t>1015101119L</t>
  </si>
  <si>
    <t>1015101120L</t>
  </si>
  <si>
    <t>1015101121L</t>
  </si>
  <si>
    <t>1015101122L</t>
  </si>
  <si>
    <t>1015101123L</t>
  </si>
  <si>
    <t>1015101124L</t>
  </si>
  <si>
    <t>1015101125L</t>
  </si>
  <si>
    <t>1015100787-13L</t>
  </si>
  <si>
    <t>1015100787-1L</t>
  </si>
  <si>
    <t>1015100787-2L</t>
  </si>
  <si>
    <t>1015100787-3L</t>
  </si>
  <si>
    <t>1015100787-4L</t>
  </si>
  <si>
    <t>1015100787-5L</t>
  </si>
  <si>
    <t>1015100787-6L</t>
  </si>
  <si>
    <t>1015100787-9L</t>
  </si>
  <si>
    <t>1015100788-1L</t>
  </si>
  <si>
    <t>1015100788-2L</t>
  </si>
  <si>
    <t>1015100789L</t>
  </si>
  <si>
    <t>1015100790L</t>
  </si>
  <si>
    <t>1015100791L</t>
  </si>
  <si>
    <t>1015100792L</t>
  </si>
  <si>
    <t>1015100793L</t>
  </si>
  <si>
    <t>1015100794L</t>
  </si>
  <si>
    <t>1015100795L</t>
  </si>
  <si>
    <t>1015100796L</t>
  </si>
  <si>
    <t>1015100801-6L</t>
  </si>
  <si>
    <t>1015100801-7L</t>
  </si>
  <si>
    <t>1015100802-4L</t>
  </si>
  <si>
    <t>1015100802-5L</t>
  </si>
  <si>
    <t>1015100803L</t>
  </si>
  <si>
    <t>1015100804L</t>
  </si>
  <si>
    <t>1015100805L</t>
  </si>
  <si>
    <t>1015100806L</t>
  </si>
  <si>
    <t>1015100807L</t>
  </si>
  <si>
    <t>1015100808L</t>
  </si>
  <si>
    <t>1015100809L</t>
  </si>
  <si>
    <t>1015100810L</t>
  </si>
  <si>
    <t>1015100811L</t>
  </si>
  <si>
    <t>1015100812L</t>
  </si>
  <si>
    <t>1015100813L</t>
  </si>
  <si>
    <t>1015100814L</t>
  </si>
  <si>
    <t>1015100815L</t>
  </si>
  <si>
    <t>1015100816L</t>
  </si>
  <si>
    <t>1015100817L</t>
  </si>
  <si>
    <t>1015100818L</t>
  </si>
  <si>
    <t>1015100819L</t>
  </si>
  <si>
    <t>1015100824L</t>
  </si>
  <si>
    <t>1015100825L</t>
  </si>
  <si>
    <t>1015100834-14L</t>
  </si>
  <si>
    <t>1015100834-15L</t>
  </si>
  <si>
    <t>1015100835L</t>
  </si>
  <si>
    <t>1015100836L</t>
  </si>
  <si>
    <t>1015100837-1L</t>
  </si>
  <si>
    <t>1015100838L</t>
  </si>
  <si>
    <t>1015100839L</t>
  </si>
  <si>
    <t>1015100840-1L</t>
  </si>
  <si>
    <t>1015100841-1L</t>
  </si>
  <si>
    <t>1015100841-2L</t>
  </si>
  <si>
    <t>1015100841-3L</t>
  </si>
  <si>
    <t>1015100841-4L</t>
  </si>
  <si>
    <t>1015100842-1L</t>
  </si>
  <si>
    <t>1015100842-2L</t>
  </si>
  <si>
    <t>1015100842-3L</t>
  </si>
  <si>
    <t>1015100842-4L</t>
  </si>
  <si>
    <t>1015100844L</t>
  </si>
  <si>
    <t>1015100868-12L</t>
  </si>
  <si>
    <t>1015100868-13L</t>
  </si>
  <si>
    <t>1015100868-14L</t>
  </si>
  <si>
    <t>1015100868-15L</t>
  </si>
  <si>
    <t>1015100868-16L</t>
  </si>
  <si>
    <t>1015100868-17L</t>
  </si>
  <si>
    <t>1015100868-1L</t>
  </si>
  <si>
    <t>1015100868-2L</t>
  </si>
  <si>
    <t>1015100868-3L</t>
  </si>
  <si>
    <t>1015100868-4L</t>
  </si>
  <si>
    <t>1015100868-5L</t>
  </si>
  <si>
    <t>1015100869-1L</t>
  </si>
  <si>
    <t>1015100869-3L</t>
  </si>
  <si>
    <t>1015100869-4L</t>
  </si>
  <si>
    <t>1015100869-5L</t>
  </si>
  <si>
    <t>1015100869-8L</t>
  </si>
  <si>
    <t>1015100869-9L</t>
  </si>
  <si>
    <t>1015100870-10L</t>
  </si>
  <si>
    <t>1015100870-11L</t>
  </si>
  <si>
    <t>1015100870-12L</t>
  </si>
  <si>
    <t>1015100870-13L</t>
  </si>
  <si>
    <t>1015100870-14L</t>
  </si>
  <si>
    <t>1015100870-15L</t>
  </si>
  <si>
    <t>1015100870-16L</t>
  </si>
  <si>
    <t>1015100870-17L</t>
  </si>
  <si>
    <t>1015100870-1L</t>
  </si>
  <si>
    <t>1015100870-2L</t>
  </si>
  <si>
    <t>1015100870-3L</t>
  </si>
  <si>
    <t>1015100870-4L</t>
  </si>
  <si>
    <t>1015100870-5L</t>
  </si>
  <si>
    <t>1015100870-6L</t>
  </si>
  <si>
    <t>1015100870-7L</t>
  </si>
  <si>
    <t>1015100870-8L</t>
  </si>
  <si>
    <t>1015100870-9L</t>
  </si>
  <si>
    <t>1015100871-10L</t>
  </si>
  <si>
    <t>1015100871-11L</t>
  </si>
  <si>
    <t>1015100871-12L</t>
  </si>
  <si>
    <t>1015100871-13L</t>
  </si>
  <si>
    <t>1015100871-14L</t>
  </si>
  <si>
    <t>1015100871-15L</t>
  </si>
  <si>
    <t>1015100871-1L</t>
  </si>
  <si>
    <t>1015100871-2L</t>
  </si>
  <si>
    <t>1015100871-3L</t>
  </si>
  <si>
    <t>1015100871-4L</t>
  </si>
  <si>
    <t>1015100871-5L</t>
  </si>
  <si>
    <t>1015100871-6L</t>
  </si>
  <si>
    <t>1015100871-7L</t>
  </si>
  <si>
    <t>1015100871-8L</t>
  </si>
  <si>
    <t>1015100871-9L</t>
  </si>
  <si>
    <t>1015100900L</t>
  </si>
  <si>
    <t>1015100901L</t>
  </si>
  <si>
    <t>1015100902L</t>
  </si>
  <si>
    <t>1015100903L</t>
  </si>
  <si>
    <t>1015100915-1L</t>
  </si>
  <si>
    <t>1015100915-2L</t>
  </si>
  <si>
    <t>1015100916L</t>
  </si>
  <si>
    <t>1015100934-6L</t>
  </si>
  <si>
    <t>1015100934-7L</t>
  </si>
  <si>
    <t>1015100935-4L</t>
  </si>
  <si>
    <t>1015100936-4L</t>
  </si>
  <si>
    <t>1015100937-5L</t>
  </si>
  <si>
    <t>1015100939-1L</t>
  </si>
  <si>
    <t>1015100939-2L</t>
  </si>
  <si>
    <t>1015100939-3L</t>
  </si>
  <si>
    <t>1015100939-4L</t>
  </si>
  <si>
    <t>1015100939-5L</t>
  </si>
  <si>
    <t>1015100939-6L</t>
  </si>
  <si>
    <t>1015100939-7L</t>
  </si>
  <si>
    <t>1015100940-3L</t>
  </si>
  <si>
    <t>1015100940-4L</t>
  </si>
  <si>
    <t>1015100979L</t>
  </si>
  <si>
    <t>1015100980L</t>
  </si>
  <si>
    <t>1015100981L</t>
  </si>
  <si>
    <t>1015100982L</t>
  </si>
  <si>
    <t>1015100983L</t>
  </si>
  <si>
    <t>1015100984L</t>
  </si>
  <si>
    <t>1015100985L</t>
  </si>
  <si>
    <t>1015100986L</t>
  </si>
  <si>
    <t>1015100987L</t>
  </si>
  <si>
    <t>1015101012L</t>
  </si>
  <si>
    <t>1015101013L</t>
  </si>
  <si>
    <t>1015101014L</t>
  </si>
  <si>
    <t>1015101015L</t>
  </si>
  <si>
    <t>1015101016L</t>
  </si>
  <si>
    <t>1015101017L</t>
  </si>
  <si>
    <t>1015101018L</t>
  </si>
  <si>
    <t>1015101020L</t>
  </si>
  <si>
    <t>1015101021L</t>
  </si>
  <si>
    <t>1015101022L</t>
  </si>
  <si>
    <t>1015101023L</t>
  </si>
  <si>
    <t>1015101024L</t>
  </si>
  <si>
    <t>1015101029-10L</t>
  </si>
  <si>
    <t>1015101029-11L</t>
  </si>
  <si>
    <t>1015101029-12L</t>
  </si>
  <si>
    <t>1015101029-13L</t>
  </si>
  <si>
    <t>1015101029-14L</t>
  </si>
  <si>
    <t>1015101029-15L</t>
  </si>
  <si>
    <t>1015101029-16L</t>
  </si>
  <si>
    <t>1015101029-17L</t>
  </si>
  <si>
    <t>1015101029-18L</t>
  </si>
  <si>
    <t>1015101029-19L</t>
  </si>
  <si>
    <t>1015101029-20L</t>
  </si>
  <si>
    <t>1015101029-21L</t>
  </si>
  <si>
    <t>1015101029-22L</t>
  </si>
  <si>
    <t>1015101203-10L</t>
  </si>
  <si>
    <t>1015101203-1L</t>
  </si>
  <si>
    <t>1015101203-2L</t>
  </si>
  <si>
    <t>1015101203-3L</t>
  </si>
  <si>
    <t>1015101203-4L</t>
  </si>
  <si>
    <t>1015101203-5L</t>
  </si>
  <si>
    <t>1015101203-6L</t>
  </si>
  <si>
    <t>1015101203-7L</t>
  </si>
  <si>
    <t>1015101203-8L</t>
  </si>
  <si>
    <t>1015101203-9L</t>
  </si>
  <si>
    <t>1015101206-1L</t>
  </si>
  <si>
    <t>1015101206-2L</t>
  </si>
  <si>
    <t>1015101206-3L</t>
  </si>
  <si>
    <t>1015101206-4L</t>
  </si>
  <si>
    <t>1015101207L</t>
  </si>
  <si>
    <t>1015101213-10L</t>
  </si>
  <si>
    <t>1015101213-11L</t>
  </si>
  <si>
    <t>1015101213-12L</t>
  </si>
  <si>
    <t>1015101213-13L</t>
  </si>
  <si>
    <t>1015101213-1L</t>
  </si>
  <si>
    <t>1015101213-2L</t>
  </si>
  <si>
    <t>1015101213-3L</t>
  </si>
  <si>
    <t>1015101213-4L</t>
  </si>
  <si>
    <t>1015101213-5L</t>
  </si>
  <si>
    <t>1015101213-6L</t>
  </si>
  <si>
    <t>1015101213-7L</t>
  </si>
  <si>
    <t>1015101213-8L</t>
  </si>
  <si>
    <t>1015101213-9L</t>
  </si>
  <si>
    <t>1015101126L</t>
  </si>
  <si>
    <t>1015101127L</t>
  </si>
  <si>
    <t>1015101128L</t>
  </si>
  <si>
    <t>1015101129L</t>
  </si>
  <si>
    <t>1015101130L</t>
  </si>
  <si>
    <t>1015101131L</t>
  </si>
  <si>
    <t>1015101132L</t>
  </si>
  <si>
    <t>1015101133L</t>
  </si>
  <si>
    <t>1015101134L</t>
  </si>
  <si>
    <t>1015101135L</t>
  </si>
  <si>
    <t>1015101136L</t>
  </si>
  <si>
    <t>1015101137L</t>
  </si>
  <si>
    <t>1015101138L</t>
  </si>
  <si>
    <t>1015101139L</t>
  </si>
  <si>
    <t>1015101140L</t>
  </si>
  <si>
    <t>1015101173L</t>
  </si>
  <si>
    <t>1015101174L</t>
  </si>
  <si>
    <t>1015101175L</t>
  </si>
  <si>
    <t>1015101176L</t>
  </si>
  <si>
    <t>1015102897L</t>
  </si>
  <si>
    <t>1015102898L</t>
  </si>
  <si>
    <t>1015102915-10L</t>
  </si>
  <si>
    <t>1015102915-1L</t>
  </si>
  <si>
    <t>1015102915-2L</t>
  </si>
  <si>
    <t>1015102915-3L</t>
  </si>
  <si>
    <t>1015102915-4L</t>
  </si>
  <si>
    <t>1015102915-5L</t>
  </si>
  <si>
    <t>1015102915-6L</t>
  </si>
  <si>
    <t>1015102915-7L</t>
  </si>
  <si>
    <t>1015102915-8L</t>
  </si>
  <si>
    <t>1015102915-9L</t>
  </si>
  <si>
    <t>1015102917-10L</t>
  </si>
  <si>
    <t>1015102917-11L</t>
  </si>
  <si>
    <t>1015102917-12L</t>
  </si>
  <si>
    <t>1015102917-13L</t>
  </si>
  <si>
    <t>1015102917-14L</t>
  </si>
  <si>
    <t>1015102917-15L</t>
  </si>
  <si>
    <t>1015102917-16L</t>
  </si>
  <si>
    <t>1015102917-17L</t>
  </si>
  <si>
    <t>1015102917-18L</t>
  </si>
  <si>
    <t>1015102917-19L</t>
  </si>
  <si>
    <t>1015102917-1L</t>
  </si>
  <si>
    <t>1015102917-20L</t>
  </si>
  <si>
    <t>1015102917-21L</t>
  </si>
  <si>
    <t>1015102917-2L</t>
  </si>
  <si>
    <t>1015102917-3L</t>
  </si>
  <si>
    <t>1015102917-4L</t>
  </si>
  <si>
    <t>1015102917-5L</t>
  </si>
  <si>
    <t>1015102917-6L</t>
  </si>
  <si>
    <t>1015102917-8L</t>
  </si>
  <si>
    <t>1015102917-9L</t>
  </si>
  <si>
    <t>1015102918-1L</t>
  </si>
  <si>
    <t>1015102918-2L</t>
  </si>
  <si>
    <t>1015102918-3L</t>
  </si>
  <si>
    <t>1015102918-4L</t>
  </si>
  <si>
    <t>1015102918-5L</t>
  </si>
  <si>
    <t>1015102919-1L</t>
  </si>
  <si>
    <t>1015102919-2L</t>
  </si>
  <si>
    <t>1015102919-3L</t>
  </si>
  <si>
    <t>1015102919-4L</t>
  </si>
  <si>
    <t>1015102925L</t>
  </si>
  <si>
    <t>1015102926L</t>
  </si>
  <si>
    <t>1015102932-6L</t>
  </si>
  <si>
    <t>1015102932-7L</t>
  </si>
  <si>
    <t>1015102932-8L</t>
  </si>
  <si>
    <t>1015102933-1L</t>
  </si>
  <si>
    <t>1015102933-2L</t>
  </si>
  <si>
    <t>1015102933-3L</t>
  </si>
  <si>
    <t>1015102933-4L</t>
  </si>
  <si>
    <t>1015102933-5L</t>
  </si>
  <si>
    <t>1015102933-6L</t>
  </si>
  <si>
    <t>1015102948L</t>
  </si>
  <si>
    <t>1015102949L</t>
  </si>
  <si>
    <t>1015102950L</t>
  </si>
  <si>
    <t>1015102951L</t>
  </si>
  <si>
    <t>1015102952L</t>
  </si>
  <si>
    <t>1015102953L</t>
  </si>
  <si>
    <t>1015102954L</t>
  </si>
  <si>
    <t>1015102955-2L</t>
  </si>
  <si>
    <t>1015102955-3L</t>
  </si>
  <si>
    <t>1015102955-4L</t>
  </si>
  <si>
    <t>1015102955-5L</t>
  </si>
  <si>
    <t>1015102956-2L</t>
  </si>
  <si>
    <t>1015102956-3L</t>
  </si>
  <si>
    <t>1015102957L</t>
  </si>
  <si>
    <t>1015102958L</t>
  </si>
  <si>
    <t>1015102959-1L</t>
  </si>
  <si>
    <t>1015102963-1L</t>
  </si>
  <si>
    <t>1015102963-2L</t>
  </si>
  <si>
    <t>1015102963-3L</t>
  </si>
  <si>
    <t>1015102964-1L</t>
  </si>
  <si>
    <t>1015102964-2L</t>
  </si>
  <si>
    <t>1015102980L</t>
  </si>
  <si>
    <t>1015102981L</t>
  </si>
  <si>
    <t>1015102982L</t>
  </si>
  <si>
    <t>1015102983L</t>
  </si>
  <si>
    <t>1015102984L</t>
  </si>
  <si>
    <t>1015102985L</t>
  </si>
  <si>
    <t>1015102986L</t>
  </si>
  <si>
    <t>1015102987L</t>
  </si>
  <si>
    <t>1015103040-10L</t>
  </si>
  <si>
    <t>1015103040-11L</t>
  </si>
  <si>
    <t>1015103040-12L</t>
  </si>
  <si>
    <t>1015103040-14L</t>
  </si>
  <si>
    <t>1015103040-15L</t>
  </si>
  <si>
    <t>1015103040-16L</t>
  </si>
  <si>
    <t>1015103040-17L</t>
  </si>
  <si>
    <t>1015103040-18L</t>
  </si>
  <si>
    <t>1015103040-19L</t>
  </si>
  <si>
    <t>1015103040-1L</t>
  </si>
  <si>
    <t>1015103040-20L</t>
  </si>
  <si>
    <t>1015103040-21L</t>
  </si>
  <si>
    <t>1015103040-22L</t>
  </si>
  <si>
    <t>1015103040-23L</t>
  </si>
  <si>
    <t>1015103040-24L</t>
  </si>
  <si>
    <t>1015103040-25L</t>
  </si>
  <si>
    <t>1015103040-26L</t>
  </si>
  <si>
    <t>1015103040-2L</t>
  </si>
  <si>
    <t>1015103040-3L</t>
  </si>
  <si>
    <t>1015103040-4L</t>
  </si>
  <si>
    <t>1015103040-5L</t>
  </si>
  <si>
    <t>1015103040-6L</t>
  </si>
  <si>
    <t>1015103041-4L</t>
  </si>
  <si>
    <t>1015103041-6L</t>
  </si>
  <si>
    <t>1015103041-9L</t>
  </si>
  <si>
    <t>1015103042-10L</t>
  </si>
  <si>
    <t>1015103042-11L</t>
  </si>
  <si>
    <t>1015103042-12L</t>
  </si>
  <si>
    <t>1015103042-14L</t>
  </si>
  <si>
    <t>1015103042-15L</t>
  </si>
  <si>
    <t>1015103042-1L</t>
  </si>
  <si>
    <t>1015103042-2L</t>
  </si>
  <si>
    <t>1015103042-3L</t>
  </si>
  <si>
    <t>1015103042-4L</t>
  </si>
  <si>
    <t>1015103042-5L</t>
  </si>
  <si>
    <t>1015103042-6L</t>
  </si>
  <si>
    <t>1015103042-7L</t>
  </si>
  <si>
    <t>1015103042-8L</t>
  </si>
  <si>
    <t>1015103042-9L</t>
  </si>
  <si>
    <t>1015103043-3L</t>
  </si>
  <si>
    <t>1015103043-4L</t>
  </si>
  <si>
    <t>1015103043-5L</t>
  </si>
  <si>
    <t>1015103043-6L</t>
  </si>
  <si>
    <t>1015103043-7L</t>
  </si>
  <si>
    <t>1015103043-8L</t>
  </si>
  <si>
    <t>1015200137L</t>
  </si>
  <si>
    <t>1015200143L</t>
  </si>
  <si>
    <t>1015200144L</t>
  </si>
  <si>
    <t>1015200145L</t>
  </si>
  <si>
    <t>1015200152-7L</t>
  </si>
  <si>
    <t>1015200152-8L</t>
  </si>
  <si>
    <t>1015200201L</t>
  </si>
  <si>
    <t>1015200233L</t>
  </si>
  <si>
    <t>1015200249-11L</t>
  </si>
  <si>
    <t>1015200249-7L</t>
  </si>
  <si>
    <t>1015200300L</t>
  </si>
  <si>
    <t>1015200322L</t>
  </si>
  <si>
    <t>1015500050-1L</t>
  </si>
  <si>
    <t>1015500056L</t>
  </si>
  <si>
    <t>1015500061-1L</t>
  </si>
  <si>
    <t>1015500061L</t>
  </si>
  <si>
    <t>1015500062-1L</t>
  </si>
  <si>
    <t>1015500062L</t>
  </si>
  <si>
    <t>1015500066L</t>
  </si>
  <si>
    <t>1015500068-2L</t>
  </si>
  <si>
    <t>1015500088-8L</t>
  </si>
  <si>
    <t>1015700026L</t>
  </si>
  <si>
    <t>1015700031L</t>
  </si>
  <si>
    <t>1015800041-1L</t>
  </si>
  <si>
    <t>1015800041-2L</t>
  </si>
  <si>
    <t>1015800075-4L</t>
  </si>
  <si>
    <t>1015800075-5L</t>
  </si>
  <si>
    <t>1015800075-6L</t>
  </si>
  <si>
    <t>1015800075-7L</t>
  </si>
  <si>
    <t>1015800126-1L</t>
  </si>
  <si>
    <t>1015800126-2L</t>
  </si>
  <si>
    <t>1015800197L</t>
  </si>
  <si>
    <t>1015800208L</t>
  </si>
  <si>
    <t>1015800209L</t>
  </si>
  <si>
    <t>1015800211L</t>
  </si>
  <si>
    <t>1015800212L</t>
  </si>
  <si>
    <t>1015800213L</t>
  </si>
  <si>
    <t>1015800214L</t>
  </si>
  <si>
    <t>1015800215L</t>
  </si>
  <si>
    <t>1015800216L</t>
  </si>
  <si>
    <t>1015800217L</t>
  </si>
  <si>
    <t>1015800218L</t>
  </si>
  <si>
    <t>1015800220L</t>
  </si>
  <si>
    <t>1015800221L</t>
  </si>
  <si>
    <t>1015800227L</t>
  </si>
  <si>
    <t>1015800228L</t>
  </si>
  <si>
    <t>1015101214-10L</t>
  </si>
  <si>
    <t>1015101214-11L</t>
  </si>
  <si>
    <t>1015101214-1L</t>
  </si>
  <si>
    <t>1015101214-2L</t>
  </si>
  <si>
    <t>1015101214-3L</t>
  </si>
  <si>
    <t>1015101214-4L</t>
  </si>
  <si>
    <t>1015101214-5L</t>
  </si>
  <si>
    <t>1015101214-6L</t>
  </si>
  <si>
    <t>1015101214-7L</t>
  </si>
  <si>
    <t>1015101214-8L</t>
  </si>
  <si>
    <t>1015101214-9L</t>
  </si>
  <si>
    <t>1015101237L</t>
  </si>
  <si>
    <t>1015101238L</t>
  </si>
  <si>
    <t>1015101239L</t>
  </si>
  <si>
    <t>1015101274L</t>
  </si>
  <si>
    <t>1015101275L</t>
  </si>
  <si>
    <t>1015101276L</t>
  </si>
  <si>
    <t>1015101278-5L</t>
  </si>
  <si>
    <t>1015101278-6L</t>
  </si>
  <si>
    <t>1015101285-5L</t>
  </si>
  <si>
    <t>1015101285-6L</t>
  </si>
  <si>
    <t>1015101298L</t>
  </si>
  <si>
    <t>1015101299L</t>
  </si>
  <si>
    <t>1015101300L</t>
  </si>
  <si>
    <t>1015103108L</t>
  </si>
  <si>
    <t>1015103109-1L</t>
  </si>
  <si>
    <t>1015103109-2L</t>
  </si>
  <si>
    <t>1015103110L</t>
  </si>
  <si>
    <t>1015103116L</t>
  </si>
  <si>
    <t>1015103122L</t>
  </si>
  <si>
    <t>1015103123L</t>
  </si>
  <si>
    <t>1015103124L</t>
  </si>
  <si>
    <t>1015103125L</t>
  </si>
  <si>
    <t>1015103126L</t>
  </si>
  <si>
    <t>1015103127L</t>
  </si>
  <si>
    <t>1015200084L</t>
  </si>
  <si>
    <t>1015200085L</t>
  </si>
  <si>
    <t>1015200344L</t>
  </si>
  <si>
    <t>1015300014-1L</t>
  </si>
  <si>
    <t>1015300014-2L</t>
  </si>
  <si>
    <t>1015300014-4L</t>
  </si>
  <si>
    <t>1015300014-5L</t>
  </si>
  <si>
    <t>1015300015-10L</t>
  </si>
  <si>
    <t>1015300015-11L</t>
  </si>
  <si>
    <t>1015300015-12L</t>
  </si>
  <si>
    <t>1015300015-13L</t>
  </si>
  <si>
    <t>1015300015-14L</t>
  </si>
  <si>
    <t>1015300015-1L</t>
  </si>
  <si>
    <t>1015300015-2L</t>
  </si>
  <si>
    <t>1015300015-3L</t>
  </si>
  <si>
    <t>1015300015-4L</t>
  </si>
  <si>
    <t>1015300015-7L</t>
  </si>
  <si>
    <t>1015300015-8L</t>
  </si>
  <si>
    <t>1015300028L</t>
  </si>
  <si>
    <t>1015300029L</t>
  </si>
  <si>
    <t>1015300033-1L</t>
  </si>
  <si>
    <t>1015300033-2L</t>
  </si>
  <si>
    <t>1015300033-3L</t>
  </si>
  <si>
    <t>1015300036L</t>
  </si>
  <si>
    <t>1015300065-1L</t>
  </si>
  <si>
    <t>1015300065-2L</t>
  </si>
  <si>
    <t>1015300065-3L</t>
  </si>
  <si>
    <t>1015300065-4L</t>
  </si>
  <si>
    <t>1015300065-5L</t>
  </si>
  <si>
    <t>1015300065-6L</t>
  </si>
  <si>
    <t>1015300065-7L</t>
  </si>
  <si>
    <t>1015300066L</t>
  </si>
  <si>
    <t>1015300068-1L</t>
  </si>
  <si>
    <t>1015300068-2L</t>
  </si>
  <si>
    <t>1015300077-1L</t>
  </si>
  <si>
    <t>1015300077-2L</t>
  </si>
  <si>
    <t>1015300077-3L</t>
  </si>
  <si>
    <t>1015300078-1L</t>
  </si>
  <si>
    <t>1015300078-2L</t>
  </si>
  <si>
    <t>1015300078-3L</t>
  </si>
  <si>
    <t>1015300078-4L</t>
  </si>
  <si>
    <t>1015300078-5L</t>
  </si>
  <si>
    <t>1015300078-6L</t>
  </si>
  <si>
    <t>1015300078-7L</t>
  </si>
  <si>
    <t>1015300078-8L</t>
  </si>
  <si>
    <t>1015300078-9L</t>
  </si>
  <si>
    <t>1015300080-1L</t>
  </si>
  <si>
    <t>1015300080-2L</t>
  </si>
  <si>
    <t>1015300080-3L</t>
  </si>
  <si>
    <t>1015300080-4L</t>
  </si>
  <si>
    <t>1015300081L</t>
  </si>
  <si>
    <t>1015500028-1L</t>
  </si>
  <si>
    <t>1015500028-4L</t>
  </si>
  <si>
    <t>1015500037-6L</t>
  </si>
  <si>
    <t>1015800475-1L</t>
  </si>
  <si>
    <t>1015800475-2L</t>
  </si>
  <si>
    <t>1015800475-3L</t>
  </si>
  <si>
    <t>1015800475-4L</t>
  </si>
  <si>
    <t>1015800480L</t>
  </si>
  <si>
    <t>1015800481L</t>
  </si>
  <si>
    <t>1015800484L</t>
  </si>
  <si>
    <t>1015800485-1L</t>
  </si>
  <si>
    <t>1015800485-2L</t>
  </si>
  <si>
    <t>1015800493L</t>
  </si>
  <si>
    <t>1015800494L</t>
  </si>
  <si>
    <t>1015800495L</t>
  </si>
  <si>
    <t>1015800498-1L</t>
  </si>
  <si>
    <t>1015800498-2L</t>
  </si>
  <si>
    <t>1015800499L</t>
  </si>
  <si>
    <t>1015800500L</t>
  </si>
  <si>
    <t>1015800501L</t>
  </si>
  <si>
    <t>1015800502L</t>
  </si>
  <si>
    <t>1015800504L</t>
  </si>
  <si>
    <t>1015800505L</t>
  </si>
  <si>
    <t>1015800506L</t>
  </si>
  <si>
    <t>1015800507L</t>
  </si>
  <si>
    <t>1015800508L</t>
  </si>
  <si>
    <t>1015800509L</t>
  </si>
  <si>
    <t>1015800510L</t>
  </si>
  <si>
    <t>1015800511L</t>
  </si>
  <si>
    <t>1015800517-1L</t>
  </si>
  <si>
    <t>1015800517-2L</t>
  </si>
  <si>
    <t>1015800522L</t>
  </si>
  <si>
    <t>1015800523L</t>
  </si>
  <si>
    <t>1015800535L</t>
  </si>
  <si>
    <t>1015800536L</t>
  </si>
  <si>
    <t>1015800550L</t>
  </si>
  <si>
    <t>1015800553L</t>
  </si>
  <si>
    <t>1015800554L</t>
  </si>
  <si>
    <t>1015800555L</t>
  </si>
  <si>
    <t>1015800556L</t>
  </si>
  <si>
    <t>1015800557L</t>
  </si>
  <si>
    <t>1015800558L</t>
  </si>
  <si>
    <t>1015800559L</t>
  </si>
  <si>
    <t>1015800560L</t>
  </si>
  <si>
    <t>1015800561L</t>
  </si>
  <si>
    <t>1015800562L</t>
  </si>
  <si>
    <t>1015800563L</t>
  </si>
  <si>
    <t>1015800564L</t>
  </si>
  <si>
    <t>1015800565L</t>
  </si>
  <si>
    <t>1015800566L</t>
  </si>
  <si>
    <t>1015800567L</t>
  </si>
  <si>
    <t>1015800568L</t>
  </si>
  <si>
    <t>1015800569L</t>
  </si>
  <si>
    <t>1015800570L</t>
  </si>
  <si>
    <t>1015800578L</t>
  </si>
  <si>
    <t>1015800580L</t>
  </si>
  <si>
    <t>1015800581L</t>
  </si>
  <si>
    <t>1015800582L</t>
  </si>
  <si>
    <t>1015800590L</t>
  </si>
  <si>
    <t>1015800591L</t>
  </si>
  <si>
    <t>1015800594-1L</t>
  </si>
  <si>
    <t>1015800594-2L</t>
  </si>
  <si>
    <t>1015800594-3L</t>
  </si>
  <si>
    <t>1015800594-4L</t>
  </si>
  <si>
    <t>1015800596L</t>
  </si>
  <si>
    <t>1015800597L</t>
  </si>
  <si>
    <t>1015800602L</t>
  </si>
  <si>
    <t>1015800604-1L</t>
  </si>
  <si>
    <t>1015800604-2L</t>
  </si>
  <si>
    <t>1015800607L</t>
  </si>
  <si>
    <t>1015800608L</t>
  </si>
  <si>
    <t>1015800617-1L</t>
  </si>
  <si>
    <t>1015800617-2L</t>
  </si>
  <si>
    <t>1015800618-1L</t>
  </si>
  <si>
    <t>1015800618-2L</t>
  </si>
  <si>
    <t>1015800619-1L</t>
  </si>
  <si>
    <t>1015800619-2L</t>
  </si>
  <si>
    <t>1015800621L</t>
  </si>
  <si>
    <t>1015800634L</t>
  </si>
  <si>
    <t>1015800635L</t>
  </si>
  <si>
    <t>1015800636L</t>
  </si>
  <si>
    <t>1015800637L</t>
  </si>
  <si>
    <t>1015800639L</t>
  </si>
  <si>
    <t>1015800640L</t>
  </si>
  <si>
    <t>1015800644L</t>
  </si>
  <si>
    <t>1015800645L</t>
  </si>
  <si>
    <t>1015800646L</t>
  </si>
  <si>
    <t>1015800656-1L</t>
  </si>
  <si>
    <t>1015800656-2L</t>
  </si>
  <si>
    <t>1015800678-1L</t>
  </si>
  <si>
    <t>1015800678-2L</t>
  </si>
  <si>
    <t>1015800678-3L</t>
  </si>
  <si>
    <t>1015800678-4L</t>
  </si>
  <si>
    <t>1015800681L</t>
  </si>
  <si>
    <t>1015800711-1L</t>
  </si>
  <si>
    <t>1015800711-2L</t>
  </si>
  <si>
    <t>1015800711-3L</t>
  </si>
  <si>
    <t>1015800711-4L</t>
  </si>
  <si>
    <t>1015800712L</t>
  </si>
  <si>
    <t>1015800987L</t>
  </si>
  <si>
    <t>1015800988L</t>
  </si>
  <si>
    <t>1015800992L</t>
  </si>
  <si>
    <t>1015801009L</t>
  </si>
  <si>
    <t>1015801010L</t>
  </si>
  <si>
    <t>1015801049L</t>
  </si>
  <si>
    <t>1015801050L</t>
  </si>
  <si>
    <t>1015801051L</t>
  </si>
  <si>
    <t>1015800229L</t>
  </si>
  <si>
    <t>1015800230L</t>
  </si>
  <si>
    <t>1015800231L</t>
  </si>
  <si>
    <t>1015800232L</t>
  </si>
  <si>
    <t>1015800233L</t>
  </si>
  <si>
    <t>1015800235-1L</t>
  </si>
  <si>
    <t>1015800235-2L</t>
  </si>
  <si>
    <t>1015800235-3L</t>
  </si>
  <si>
    <t>1015800235-4L</t>
  </si>
  <si>
    <t>1015800236L</t>
  </si>
  <si>
    <t>1015800241L</t>
  </si>
  <si>
    <t>1015800249-1L</t>
  </si>
  <si>
    <t>1015800249-2L</t>
  </si>
  <si>
    <t>1015800252L</t>
  </si>
  <si>
    <t>1015800253-1L</t>
  </si>
  <si>
    <t>1015800253-2L</t>
  </si>
  <si>
    <t>1015800264-1L</t>
  </si>
  <si>
    <t>1015800264-2L</t>
  </si>
  <si>
    <t>1015800267-1L</t>
  </si>
  <si>
    <t>1015800267-2L</t>
  </si>
  <si>
    <t>1015800269L</t>
  </si>
  <si>
    <t>1015800270L</t>
  </si>
  <si>
    <t>1015800271L</t>
  </si>
  <si>
    <t>1015800276-1L</t>
  </si>
  <si>
    <t>1015800276-2L</t>
  </si>
  <si>
    <t>1015800276-3L</t>
  </si>
  <si>
    <t>1015800281L</t>
  </si>
  <si>
    <t>1015800282L</t>
  </si>
  <si>
    <t>1015800283L</t>
  </si>
  <si>
    <t>1015800290L</t>
  </si>
  <si>
    <t>1015800293-1L</t>
  </si>
  <si>
    <t>1015800293-2L</t>
  </si>
  <si>
    <t>1015800294L</t>
  </si>
  <si>
    <t>1015800295-1L</t>
  </si>
  <si>
    <t>1015800295-2L</t>
  </si>
  <si>
    <t>1015800295-3L</t>
  </si>
  <si>
    <t>1015800295-4L</t>
  </si>
  <si>
    <t>1015800300-1L</t>
  </si>
  <si>
    <t>1015800300-2L</t>
  </si>
  <si>
    <t>1015800301-1L</t>
  </si>
  <si>
    <t>1015800301-2L</t>
  </si>
  <si>
    <t>1015800308L</t>
  </si>
  <si>
    <t>1015800311L</t>
  </si>
  <si>
    <t>1015800315L</t>
  </si>
  <si>
    <t>1015800320-1L</t>
  </si>
  <si>
    <t>1015800320-2L</t>
  </si>
  <si>
    <t>1015800321-1L</t>
  </si>
  <si>
    <t>1015800321-2L</t>
  </si>
  <si>
    <t>1015800326L</t>
  </si>
  <si>
    <t>1015800327L</t>
  </si>
  <si>
    <t>1015800328L</t>
  </si>
  <si>
    <t>1015800329L</t>
  </si>
  <si>
    <t>1015800330L</t>
  </si>
  <si>
    <t>1015800331L</t>
  </si>
  <si>
    <t>1015800332-1L</t>
  </si>
  <si>
    <t>1015800332-2L</t>
  </si>
  <si>
    <t>1015800333L</t>
  </si>
  <si>
    <t>1015800334L</t>
  </si>
  <si>
    <t>1015800335L</t>
  </si>
  <si>
    <t>1015800336L</t>
  </si>
  <si>
    <t>1015800341L</t>
  </si>
  <si>
    <t>1015800342L</t>
  </si>
  <si>
    <t>1015800343L</t>
  </si>
  <si>
    <t>1015800345L</t>
  </si>
  <si>
    <t>1015800346L</t>
  </si>
  <si>
    <t>1015800347L</t>
  </si>
  <si>
    <t>1015800348L</t>
  </si>
  <si>
    <t>1015800349L</t>
  </si>
  <si>
    <t>1015800353L</t>
  </si>
  <si>
    <t>1015800355L</t>
  </si>
  <si>
    <t>1015800359L</t>
  </si>
  <si>
    <t>1015800360L</t>
  </si>
  <si>
    <t>1015800361-1L</t>
  </si>
  <si>
    <t>1015800361-2L</t>
  </si>
  <si>
    <t>1015800364L</t>
  </si>
  <si>
    <t>1015800365L</t>
  </si>
  <si>
    <t>1015800366L</t>
  </si>
  <si>
    <t>1015800367L</t>
  </si>
  <si>
    <t>1015800377L</t>
  </si>
  <si>
    <t>1015800378L</t>
  </si>
  <si>
    <t>1015800379L</t>
  </si>
  <si>
    <t>1015800381-1L</t>
  </si>
  <si>
    <t>1015800381-2L</t>
  </si>
  <si>
    <t>1015800381-3L</t>
  </si>
  <si>
    <t>1015800383L</t>
  </si>
  <si>
    <t>1015800385-1L</t>
  </si>
  <si>
    <t>1015800385-2L</t>
  </si>
  <si>
    <t>1015800388L</t>
  </si>
  <si>
    <t>1015800394L</t>
  </si>
  <si>
    <t>1015800396L</t>
  </si>
  <si>
    <t>1015800423L</t>
  </si>
  <si>
    <t>1015800432L</t>
  </si>
  <si>
    <t>1015800442L</t>
  </si>
  <si>
    <t>1015800445L</t>
  </si>
  <si>
    <t>1015800446L</t>
  </si>
  <si>
    <t>1015800447L</t>
  </si>
  <si>
    <t>1015800448L</t>
  </si>
  <si>
    <t>1015800449L</t>
  </si>
  <si>
    <t>1015800450L</t>
  </si>
  <si>
    <t>1015800451L</t>
  </si>
  <si>
    <t>1015800452L</t>
  </si>
  <si>
    <t>1015800723L</t>
  </si>
  <si>
    <t>1015800726L</t>
  </si>
  <si>
    <t>1015800731-1L</t>
  </si>
  <si>
    <t>1015800731-2L</t>
  </si>
  <si>
    <t>1015800742L</t>
  </si>
  <si>
    <t>1015800743L</t>
  </si>
  <si>
    <t>1015800744L</t>
  </si>
  <si>
    <t>1015800745L</t>
  </si>
  <si>
    <t>1015800746-1L</t>
  </si>
  <si>
    <t>1015800746-2L</t>
  </si>
  <si>
    <t>1015800746-3L</t>
  </si>
  <si>
    <t>1015800746-4L</t>
  </si>
  <si>
    <t>1015800746-5L</t>
  </si>
  <si>
    <t>1015800746-6L</t>
  </si>
  <si>
    <t>1015800746-7L</t>
  </si>
  <si>
    <t>1015800746-8L</t>
  </si>
  <si>
    <t>1015800746-9L</t>
  </si>
  <si>
    <t>1015800751L</t>
  </si>
  <si>
    <t>1015800752L</t>
  </si>
  <si>
    <t>1015800753L</t>
  </si>
  <si>
    <t>1015800776L</t>
  </si>
  <si>
    <t>1015800779L</t>
  </si>
  <si>
    <t>1015800780L</t>
  </si>
  <si>
    <t>1015800783L</t>
  </si>
  <si>
    <t>1015800784L</t>
  </si>
  <si>
    <t>1015800785L</t>
  </si>
  <si>
    <t>1015800786L</t>
  </si>
  <si>
    <t>1015800795L</t>
  </si>
  <si>
    <t>1015800809L</t>
  </si>
  <si>
    <t>1015800812L</t>
  </si>
  <si>
    <t>1015800830L</t>
  </si>
  <si>
    <t>1015800831L</t>
  </si>
  <si>
    <t>1015800839L</t>
  </si>
  <si>
    <t>1015800840L</t>
  </si>
  <si>
    <t>1015800841L</t>
  </si>
  <si>
    <t>1015800842L</t>
  </si>
  <si>
    <t>1015800843L</t>
  </si>
  <si>
    <t>1015800844L</t>
  </si>
  <si>
    <t>1015800845L</t>
  </si>
  <si>
    <t>1015800846L</t>
  </si>
  <si>
    <t>1015800855L</t>
  </si>
  <si>
    <t>1015800858L</t>
  </si>
  <si>
    <t>1015800859L</t>
  </si>
  <si>
    <t>1015800862L</t>
  </si>
  <si>
    <t>1015800867-1L</t>
  </si>
  <si>
    <t>1015800867-2L</t>
  </si>
  <si>
    <t>1015800868-1L</t>
  </si>
  <si>
    <t>1015800868-2L</t>
  </si>
  <si>
    <t>1015800869-1L</t>
  </si>
  <si>
    <t>1015800869-2L</t>
  </si>
  <si>
    <t>1015800870-1L</t>
  </si>
  <si>
    <t>1015800870-2L</t>
  </si>
  <si>
    <t>1015800879L</t>
  </si>
  <si>
    <t>1015800880L</t>
  </si>
  <si>
    <t>1015800885L</t>
  </si>
  <si>
    <t>1015800917L</t>
  </si>
  <si>
    <t>1015800918L</t>
  </si>
  <si>
    <t>1015800919L</t>
  </si>
  <si>
    <t>1015800920L</t>
  </si>
  <si>
    <t>1015800921L</t>
  </si>
  <si>
    <t>1015800928L</t>
  </si>
  <si>
    <t>1015800930L</t>
  </si>
  <si>
    <t>1015800931L</t>
  </si>
  <si>
    <t>1015800940L</t>
  </si>
  <si>
    <t>1015800941L</t>
  </si>
  <si>
    <t>1015800943L</t>
  </si>
  <si>
    <t>1015800944L</t>
  </si>
  <si>
    <t>1015800947L</t>
  </si>
  <si>
    <t>1015800949L</t>
  </si>
  <si>
    <t>1015800965L</t>
  </si>
  <si>
    <t>1015800979L</t>
  </si>
  <si>
    <t>1015800980L</t>
  </si>
  <si>
    <t>1015800983L</t>
  </si>
  <si>
    <t>1016100197-1L</t>
  </si>
  <si>
    <t>1016100200-1L</t>
  </si>
  <si>
    <t>1016300256L</t>
  </si>
  <si>
    <t>1016300286L</t>
  </si>
  <si>
    <t>1016300287L</t>
  </si>
  <si>
    <t>1016300288L</t>
  </si>
  <si>
    <t>1016300303L</t>
  </si>
  <si>
    <t>1016300304L</t>
  </si>
  <si>
    <t>1016300315L</t>
  </si>
  <si>
    <t>1016300324L</t>
  </si>
  <si>
    <t>1016300347L</t>
  </si>
  <si>
    <t>1016300348L</t>
  </si>
  <si>
    <t>1016300355L</t>
  </si>
  <si>
    <t>1016300356L</t>
  </si>
  <si>
    <t>1016400151L</t>
  </si>
  <si>
    <t>1016400303L</t>
  </si>
  <si>
    <t>1016400446L</t>
  </si>
  <si>
    <t>1016400450L</t>
  </si>
  <si>
    <t>1016400452L</t>
  </si>
  <si>
    <t>1016400455L</t>
  </si>
  <si>
    <t>1016400486L</t>
  </si>
  <si>
    <t>1016400500L</t>
  </si>
  <si>
    <t>1016400504L</t>
  </si>
  <si>
    <t>1015801052L</t>
  </si>
  <si>
    <t>1015801053L</t>
  </si>
  <si>
    <t>1015801054L</t>
  </si>
  <si>
    <t>1015801063L</t>
  </si>
  <si>
    <t>1015801064L</t>
  </si>
  <si>
    <t>1015801065L</t>
  </si>
  <si>
    <t>1015801066L</t>
  </si>
  <si>
    <t>1015801067L</t>
  </si>
  <si>
    <t>1015801068L</t>
  </si>
  <si>
    <t>1015801069L</t>
  </si>
  <si>
    <t>1015801070L</t>
  </si>
  <si>
    <t>1015801071L</t>
  </si>
  <si>
    <t>1015801072L</t>
  </si>
  <si>
    <t>1015801087L</t>
  </si>
  <si>
    <t>1015801120L</t>
  </si>
  <si>
    <t>1015801121L</t>
  </si>
  <si>
    <t>1015801122L</t>
  </si>
  <si>
    <t>1015801123L</t>
  </si>
  <si>
    <t>1015801124L</t>
  </si>
  <si>
    <t>1015801190L</t>
  </si>
  <si>
    <t>1015801200-1L</t>
  </si>
  <si>
    <t>1015801200-2L</t>
  </si>
  <si>
    <t>1015801217-1L</t>
  </si>
  <si>
    <t>1015801217-2L</t>
  </si>
  <si>
    <t>1015801217-3L</t>
  </si>
  <si>
    <t>1015801220L</t>
  </si>
  <si>
    <t>1015801223L</t>
  </si>
  <si>
    <t>1015801224L</t>
  </si>
  <si>
    <t>1015801225L</t>
  </si>
  <si>
    <t>1015801230-1L</t>
  </si>
  <si>
    <t>1015801230-2L</t>
  </si>
  <si>
    <t>1015801231-1L</t>
  </si>
  <si>
    <t>1015801231-2L</t>
  </si>
  <si>
    <t>1015801232-1L</t>
  </si>
  <si>
    <t>1015801232-2L</t>
  </si>
  <si>
    <t>1015801240L</t>
  </si>
  <si>
    <t>1016400686L</t>
  </si>
  <si>
    <t>1016400688L</t>
  </si>
  <si>
    <t>1016400689L</t>
  </si>
  <si>
    <t>1016400690L</t>
  </si>
  <si>
    <t>1016400708L</t>
  </si>
  <si>
    <t>1016400722L</t>
  </si>
  <si>
    <t>1016400724L</t>
  </si>
  <si>
    <t>1016400725L</t>
  </si>
  <si>
    <t>1016400726L</t>
  </si>
  <si>
    <t>1016400727L</t>
  </si>
  <si>
    <t>1016400746L</t>
  </si>
  <si>
    <t>1016400781L</t>
  </si>
  <si>
    <t>1016400788L</t>
  </si>
  <si>
    <t>1016400789L</t>
  </si>
  <si>
    <t>1016400800L</t>
  </si>
  <si>
    <t>1016400803L</t>
  </si>
  <si>
    <t>1016400804L</t>
  </si>
  <si>
    <t>1016400805L</t>
  </si>
  <si>
    <t>1016400806L</t>
  </si>
  <si>
    <t>1016400819L</t>
  </si>
  <si>
    <t>1016400820L</t>
  </si>
  <si>
    <t>1016400821L</t>
  </si>
  <si>
    <t>1016400868L</t>
  </si>
  <si>
    <t>1016400870L</t>
  </si>
  <si>
    <t>1016400871L</t>
  </si>
  <si>
    <t>1016400894L</t>
  </si>
  <si>
    <t>1016400906L</t>
  </si>
  <si>
    <t>1016400909L</t>
  </si>
  <si>
    <t>1016400913L</t>
  </si>
  <si>
    <t>1016400914L</t>
  </si>
  <si>
    <t>1016400929L</t>
  </si>
  <si>
    <t>1016400931L</t>
  </si>
  <si>
    <t>1016400972L</t>
  </si>
  <si>
    <t>1016400975L</t>
  </si>
  <si>
    <t>1016400992L</t>
  </si>
  <si>
    <t>1016401003L</t>
  </si>
  <si>
    <t>1016401004L</t>
  </si>
  <si>
    <t>1016401005L</t>
  </si>
  <si>
    <t>1016401006L</t>
  </si>
  <si>
    <t>1016401007L</t>
  </si>
  <si>
    <t>1016401008L</t>
  </si>
  <si>
    <t>1016401009L</t>
  </si>
  <si>
    <t>1016401018L</t>
  </si>
  <si>
    <t>1016401022L</t>
  </si>
  <si>
    <t>1016401036L</t>
  </si>
  <si>
    <t>1016401954L</t>
  </si>
  <si>
    <t>1016401962L</t>
  </si>
  <si>
    <t>1016401963L</t>
  </si>
  <si>
    <t>1016401966L</t>
  </si>
  <si>
    <t>1016401970L</t>
  </si>
  <si>
    <t>1016401972L</t>
  </si>
  <si>
    <t>1016401973L</t>
  </si>
  <si>
    <t>1016401981L</t>
  </si>
  <si>
    <t>1016401988L</t>
  </si>
  <si>
    <t>1016401989L</t>
  </si>
  <si>
    <t>1016401990L</t>
  </si>
  <si>
    <t>1016401991L</t>
  </si>
  <si>
    <t>1016401992L</t>
  </si>
  <si>
    <t>1016401993L</t>
  </si>
  <si>
    <t>1016402002L</t>
  </si>
  <si>
    <t>1016402024L</t>
  </si>
  <si>
    <t>1016402029L</t>
  </si>
  <si>
    <t>1016402033L</t>
  </si>
  <si>
    <t>1016402034L</t>
  </si>
  <si>
    <t>1016402037L</t>
  </si>
  <si>
    <t>1016402038L</t>
  </si>
  <si>
    <t>1016402039L</t>
  </si>
  <si>
    <t>1016402040L</t>
  </si>
  <si>
    <t>1016402064L</t>
  </si>
  <si>
    <t>1016402065L</t>
  </si>
  <si>
    <t>1016402077L</t>
  </si>
  <si>
    <t>1016402124L</t>
  </si>
  <si>
    <t>1016402136L</t>
  </si>
  <si>
    <t>1016402180L</t>
  </si>
  <si>
    <t>1016402193-6L</t>
  </si>
  <si>
    <t>1016402193-7L</t>
  </si>
  <si>
    <t>1016402194-2L</t>
  </si>
  <si>
    <t>1016402194-3L</t>
  </si>
  <si>
    <t>1016402194-5L</t>
  </si>
  <si>
    <t>1016402194-6L</t>
  </si>
  <si>
    <t>1016402194-7L</t>
  </si>
  <si>
    <t>1016402194-8L</t>
  </si>
  <si>
    <t>1016402205L</t>
  </si>
  <si>
    <t>1016402207L</t>
  </si>
  <si>
    <t>1016402208L</t>
  </si>
  <si>
    <t>1016402226L</t>
  </si>
  <si>
    <t>1016402228L</t>
  </si>
  <si>
    <t>1016402263L</t>
  </si>
  <si>
    <t>1016402265L</t>
  </si>
  <si>
    <t>1016402268L</t>
  </si>
  <si>
    <t>1016402269L</t>
  </si>
  <si>
    <t>1016402312-1L</t>
  </si>
  <si>
    <t>1016402312-2L</t>
  </si>
  <si>
    <t>1016402312-3L</t>
  </si>
  <si>
    <t>1016402312-4L</t>
  </si>
  <si>
    <t>1016402312-6L</t>
  </si>
  <si>
    <t>1016402312-7L</t>
  </si>
  <si>
    <t>1016402312-8L</t>
  </si>
  <si>
    <t>1016402313-1L</t>
  </si>
  <si>
    <t>1016402313-2L</t>
  </si>
  <si>
    <t>1016402313-3L</t>
  </si>
  <si>
    <t>1016402313-4L</t>
  </si>
  <si>
    <t>1016402313-5L</t>
  </si>
  <si>
    <t>1016402314L</t>
  </si>
  <si>
    <t>1016402315L</t>
  </si>
  <si>
    <t>1016402316L</t>
  </si>
  <si>
    <t>1016402317L</t>
  </si>
  <si>
    <t>1016402318L</t>
  </si>
  <si>
    <t>1016402319L</t>
  </si>
  <si>
    <t>1016402320L</t>
  </si>
  <si>
    <t>1016402322L</t>
  </si>
  <si>
    <t>1016402323L</t>
  </si>
  <si>
    <t>1016402324L</t>
  </si>
  <si>
    <t>1016402325L</t>
  </si>
  <si>
    <t>1016402326L</t>
  </si>
  <si>
    <t>1016402327L</t>
  </si>
  <si>
    <t>1016402328L</t>
  </si>
  <si>
    <t>1016402329L</t>
  </si>
  <si>
    <t>1016402330L</t>
  </si>
  <si>
    <t>1016402331L</t>
  </si>
  <si>
    <t>1016402333L</t>
  </si>
  <si>
    <t>1016402334L</t>
  </si>
  <si>
    <t>1016402335L</t>
  </si>
  <si>
    <t>1016402338L</t>
  </si>
  <si>
    <t>1016402339L</t>
  </si>
  <si>
    <t>1016402340L</t>
  </si>
  <si>
    <t>1016402341L</t>
  </si>
  <si>
    <t>1016402342L</t>
  </si>
  <si>
    <t>1016402343L</t>
  </si>
  <si>
    <t>1016402344L</t>
  </si>
  <si>
    <t>1016402345L</t>
  </si>
  <si>
    <t>1016402346L</t>
  </si>
  <si>
    <t>1016402347L</t>
  </si>
  <si>
    <t>1016402349L</t>
  </si>
  <si>
    <t>1016402350L</t>
  </si>
  <si>
    <t>1016402351L</t>
  </si>
  <si>
    <t>1016402352L</t>
  </si>
  <si>
    <t>1016402353L</t>
  </si>
  <si>
    <t>1016402354L</t>
  </si>
  <si>
    <t>1016402355L</t>
  </si>
  <si>
    <t>1016402356L</t>
  </si>
  <si>
    <t>1016402357L</t>
  </si>
  <si>
    <t>1016402358L</t>
  </si>
  <si>
    <t>1016402359L</t>
  </si>
  <si>
    <t>1016402360L</t>
  </si>
  <si>
    <t>1016402361L</t>
  </si>
  <si>
    <t>1016402363L</t>
  </si>
  <si>
    <t>1016402364L</t>
  </si>
  <si>
    <t>1016402365L</t>
  </si>
  <si>
    <t>1016402366L</t>
  </si>
  <si>
    <t>1016402367L</t>
  </si>
  <si>
    <t>1016402368L</t>
  </si>
  <si>
    <t>1016402369L</t>
  </si>
  <si>
    <t>1016402370L</t>
  </si>
  <si>
    <t>1016402372L</t>
  </si>
  <si>
    <t>1016402373L</t>
  </si>
  <si>
    <t>1016402374L</t>
  </si>
  <si>
    <t>1016402375L</t>
  </si>
  <si>
    <t>1016402376L</t>
  </si>
  <si>
    <t>1016402377L</t>
  </si>
  <si>
    <t>1016402378L</t>
  </si>
  <si>
    <t>1016400505L</t>
  </si>
  <si>
    <t>1016400506L</t>
  </si>
  <si>
    <t>1016400508L</t>
  </si>
  <si>
    <t>1016400510L</t>
  </si>
  <si>
    <t>1016400511L</t>
  </si>
  <si>
    <t>1016400519L</t>
  </si>
  <si>
    <t>1016400522L</t>
  </si>
  <si>
    <t>1016400584L</t>
  </si>
  <si>
    <t>1016400618L</t>
  </si>
  <si>
    <t>1016400620L</t>
  </si>
  <si>
    <t>1016400621L</t>
  </si>
  <si>
    <t>1016400622L</t>
  </si>
  <si>
    <t>1016400641L</t>
  </si>
  <si>
    <t>1016400644L</t>
  </si>
  <si>
    <t>1016400653L</t>
  </si>
  <si>
    <t>1016400677L</t>
  </si>
  <si>
    <t>1016401060L</t>
  </si>
  <si>
    <t>1016401061L</t>
  </si>
  <si>
    <t>1016401062L</t>
  </si>
  <si>
    <t>1016401112L</t>
  </si>
  <si>
    <t>1016401113L</t>
  </si>
  <si>
    <t>1016401114L</t>
  </si>
  <si>
    <t>1016401118L</t>
  </si>
  <si>
    <t>1016401136L</t>
  </si>
  <si>
    <t>1016401137L</t>
  </si>
  <si>
    <t>1016401139L</t>
  </si>
  <si>
    <t>1016401144L</t>
  </si>
  <si>
    <t>1016401167L</t>
  </si>
  <si>
    <t>1016401169L</t>
  </si>
  <si>
    <t>1016401182L</t>
  </si>
  <si>
    <t>1016401206L</t>
  </si>
  <si>
    <t>1016401396L</t>
  </si>
  <si>
    <t>1016401445L</t>
  </si>
  <si>
    <t>1016401490L</t>
  </si>
  <si>
    <t>1016401491L</t>
  </si>
  <si>
    <t>1016401522L</t>
  </si>
  <si>
    <t>1016401525L</t>
  </si>
  <si>
    <t>1016401526L</t>
  </si>
  <si>
    <t>1016401530L</t>
  </si>
  <si>
    <t>1016401531L</t>
  </si>
  <si>
    <t>1016401532L</t>
  </si>
  <si>
    <t>1016401533L</t>
  </si>
  <si>
    <t>1016401534L</t>
  </si>
  <si>
    <t>1016401535L</t>
  </si>
  <si>
    <t>1016401536L</t>
  </si>
  <si>
    <t>1016401548L</t>
  </si>
  <si>
    <t>1016401549L</t>
  </si>
  <si>
    <t>1016401550L</t>
  </si>
  <si>
    <t>1016401551L</t>
  </si>
  <si>
    <t>1016401552L</t>
  </si>
  <si>
    <t>1016401568L</t>
  </si>
  <si>
    <t>1016401569L</t>
  </si>
  <si>
    <t>1016401570L</t>
  </si>
  <si>
    <t>1016401571L</t>
  </si>
  <si>
    <t>1016401572L</t>
  </si>
  <si>
    <t>1016401619L</t>
  </si>
  <si>
    <t>1016401663L</t>
  </si>
  <si>
    <t>1016401729L</t>
  </si>
  <si>
    <t>1016401731L</t>
  </si>
  <si>
    <t>1016401768L</t>
  </si>
  <si>
    <t>1016401870L</t>
  </si>
  <si>
    <t>1016401881L</t>
  </si>
  <si>
    <t>1016401913L</t>
  </si>
  <si>
    <t>1016402395L</t>
  </si>
  <si>
    <t>1016402396L</t>
  </si>
  <si>
    <t>1016402398L</t>
  </si>
  <si>
    <t>1016402399L</t>
  </si>
  <si>
    <t>1016402400L</t>
  </si>
  <si>
    <t>1016402401L</t>
  </si>
  <si>
    <t>1016402402L</t>
  </si>
  <si>
    <t>1016402403L</t>
  </si>
  <si>
    <t>1016402405L</t>
  </si>
  <si>
    <t>1016402409L</t>
  </si>
  <si>
    <t>1016402410L</t>
  </si>
  <si>
    <t>1016402411L</t>
  </si>
  <si>
    <t>1016402412L</t>
  </si>
  <si>
    <t>1016402413L</t>
  </si>
  <si>
    <t>1016402414L</t>
  </si>
  <si>
    <t>1016402415L</t>
  </si>
  <si>
    <t>1016402418L</t>
  </si>
  <si>
    <t>1016402420L</t>
  </si>
  <si>
    <t>1016402421L</t>
  </si>
  <si>
    <t>1016402422L</t>
  </si>
  <si>
    <t>1016402423L</t>
  </si>
  <si>
    <t>1016402424L</t>
  </si>
  <si>
    <t>1016402425L</t>
  </si>
  <si>
    <t>1016402426L</t>
  </si>
  <si>
    <t>1016402427L</t>
  </si>
  <si>
    <t>1016402430L</t>
  </si>
  <si>
    <t>1016402432L</t>
  </si>
  <si>
    <t>1016402433L</t>
  </si>
  <si>
    <t>1016402434L</t>
  </si>
  <si>
    <t>1016402435L</t>
  </si>
  <si>
    <t>1016402436L</t>
  </si>
  <si>
    <t>1016402437L</t>
  </si>
  <si>
    <t>1016402438L</t>
  </si>
  <si>
    <t>1016402439L</t>
  </si>
  <si>
    <t>1016402441L</t>
  </si>
  <si>
    <t>1016402442L</t>
  </si>
  <si>
    <t>1016402443L</t>
  </si>
  <si>
    <t>1016402444L</t>
  </si>
  <si>
    <t>1016402446L</t>
  </si>
  <si>
    <t>1016402447L</t>
  </si>
  <si>
    <t>1016402448L</t>
  </si>
  <si>
    <t>1016402449L</t>
  </si>
  <si>
    <t>1016402450L</t>
  </si>
  <si>
    <t>1016402451L</t>
  </si>
  <si>
    <t>1016402452L</t>
  </si>
  <si>
    <t>1016402453L</t>
  </si>
  <si>
    <t>1016402454L</t>
  </si>
  <si>
    <t>1016402455L</t>
  </si>
  <si>
    <t>1016402456L</t>
  </si>
  <si>
    <t>1016402459L</t>
  </si>
  <si>
    <t>1016402460L</t>
  </si>
  <si>
    <t>1016402461L</t>
  </si>
  <si>
    <t>1016402462L</t>
  </si>
  <si>
    <t>1016402463L</t>
  </si>
  <si>
    <t>1016402464L</t>
  </si>
  <si>
    <t>1016402465L</t>
  </si>
  <si>
    <t>1016402466L</t>
  </si>
  <si>
    <t>1016402468L</t>
  </si>
  <si>
    <t>1016402469L</t>
  </si>
  <si>
    <t>1016402470L</t>
  </si>
  <si>
    <t>1016402471L</t>
  </si>
  <si>
    <t>1016402472L</t>
  </si>
  <si>
    <t>1016402473L</t>
  </si>
  <si>
    <t>1016402474L</t>
  </si>
  <si>
    <t>1016402475L</t>
  </si>
  <si>
    <t>1016402476L</t>
  </si>
  <si>
    <t>1016402477L</t>
  </si>
  <si>
    <t>1016402478L</t>
  </si>
  <si>
    <t>1016402479L</t>
  </si>
  <si>
    <t>1016402480L</t>
  </si>
  <si>
    <t>1016402482L</t>
  </si>
  <si>
    <t>1016402490L</t>
  </si>
  <si>
    <t>1016402491L</t>
  </si>
  <si>
    <t>1016402492L</t>
  </si>
  <si>
    <t>1016402493L</t>
  </si>
  <si>
    <t>1016402494L</t>
  </si>
  <si>
    <t>1016402495L</t>
  </si>
  <si>
    <t>1016402497L</t>
  </si>
  <si>
    <t>1016402498L</t>
  </si>
  <si>
    <t>1016402499L</t>
  </si>
  <si>
    <t>1016402500L</t>
  </si>
  <si>
    <t>1016402501L</t>
  </si>
  <si>
    <t>1016402502L</t>
  </si>
  <si>
    <t>1016402503L</t>
  </si>
  <si>
    <t>1016402504L</t>
  </si>
  <si>
    <t>1016402505L</t>
  </si>
  <si>
    <t>1016402506L</t>
  </si>
  <si>
    <t>1016402507L</t>
  </si>
  <si>
    <t>1016402508L</t>
  </si>
  <si>
    <t>1016402509L</t>
  </si>
  <si>
    <t>1016402510L</t>
  </si>
  <si>
    <t>1016402511L</t>
  </si>
  <si>
    <t>1016402512L</t>
  </si>
  <si>
    <t>1016402513L</t>
  </si>
  <si>
    <t>1016402514L</t>
  </si>
  <si>
    <t>1016402515L</t>
  </si>
  <si>
    <t>1016402516L</t>
  </si>
  <si>
    <t>1016402517L</t>
  </si>
  <si>
    <t>1016402518L</t>
  </si>
  <si>
    <t>1016402519L</t>
  </si>
  <si>
    <t>1016402520L</t>
  </si>
  <si>
    <t>1016402521L</t>
  </si>
  <si>
    <t>1016402522L</t>
  </si>
  <si>
    <t>1016402523L</t>
  </si>
  <si>
    <t>1016402524L</t>
  </si>
  <si>
    <t>1016402525L</t>
  </si>
  <si>
    <t>1016402526L</t>
  </si>
  <si>
    <t>1016402527L</t>
  </si>
  <si>
    <t>1016402528L</t>
  </si>
  <si>
    <t>1016402529L</t>
  </si>
  <si>
    <t>1016402530L</t>
  </si>
  <si>
    <t>1016402531L</t>
  </si>
  <si>
    <t>1016402532L</t>
  </si>
  <si>
    <t>1016402533L</t>
  </si>
  <si>
    <t>1016402534L</t>
  </si>
  <si>
    <t>1016402535L</t>
  </si>
  <si>
    <t>1016402536L</t>
  </si>
  <si>
    <t>1016402538L</t>
  </si>
  <si>
    <t>1016402539L</t>
  </si>
  <si>
    <t>1016402540L</t>
  </si>
  <si>
    <t>1016402541L</t>
  </si>
  <si>
    <t>1016402543L</t>
  </si>
  <si>
    <t>1016402544L</t>
  </si>
  <si>
    <t>1016402545L</t>
  </si>
  <si>
    <t>1016402546L</t>
  </si>
  <si>
    <t>1016402547L</t>
  </si>
  <si>
    <t>1016402548L</t>
  </si>
  <si>
    <t>1016402549L</t>
  </si>
  <si>
    <t>1016402550L</t>
  </si>
  <si>
    <t>1016402551L</t>
  </si>
  <si>
    <t>1016402552L</t>
  </si>
  <si>
    <t>1016402554L</t>
  </si>
  <si>
    <t>1016402555L</t>
  </si>
  <si>
    <t>1016402556L</t>
  </si>
  <si>
    <t>1016402557L</t>
  </si>
  <si>
    <t>1016402558L</t>
  </si>
  <si>
    <t>1016402559L</t>
  </si>
  <si>
    <t>1016402560L</t>
  </si>
  <si>
    <t>1016402561L</t>
  </si>
  <si>
    <t>1016402562L</t>
  </si>
  <si>
    <t>1016402563L</t>
  </si>
  <si>
    <t>1016402564L</t>
  </si>
  <si>
    <t>1016402565L</t>
  </si>
  <si>
    <t>1016402566L</t>
  </si>
  <si>
    <t>1016402567L</t>
  </si>
  <si>
    <t>1016402569L</t>
  </si>
  <si>
    <t>1016402570L</t>
  </si>
  <si>
    <t>1016402571L</t>
  </si>
  <si>
    <t>1016402572L</t>
  </si>
  <si>
    <t>1016402574L</t>
  </si>
  <si>
    <t>1016402575L</t>
  </si>
  <si>
    <t>1016402576L</t>
  </si>
  <si>
    <t>1016402577L</t>
  </si>
  <si>
    <t>1016402579L</t>
  </si>
  <si>
    <t>1016402580L</t>
  </si>
  <si>
    <t>1016402581L</t>
  </si>
  <si>
    <t>1016402582L</t>
  </si>
  <si>
    <t>1016402583L</t>
  </si>
  <si>
    <t>1016402584L</t>
  </si>
  <si>
    <t>1016402585L</t>
  </si>
  <si>
    <t>1016402586L</t>
  </si>
  <si>
    <t>1016402587L</t>
  </si>
  <si>
    <t>1016402590L</t>
  </si>
  <si>
    <t>1016402591L</t>
  </si>
  <si>
    <t>1016402592L</t>
  </si>
  <si>
    <t>1016402595L</t>
  </si>
  <si>
    <t>1016402596L</t>
  </si>
  <si>
    <t>1016402597L</t>
  </si>
  <si>
    <t>1016402598L</t>
  </si>
  <si>
    <t>1016402599L</t>
  </si>
  <si>
    <t>1016402600L</t>
  </si>
  <si>
    <t>1016402601L</t>
  </si>
  <si>
    <t>1016402602L</t>
  </si>
  <si>
    <t>1016402603L</t>
  </si>
  <si>
    <t>1016402604L</t>
  </si>
  <si>
    <t>1016402605L</t>
  </si>
  <si>
    <t>1016402606L</t>
  </si>
  <si>
    <t>1016402607L</t>
  </si>
  <si>
    <t>1016402608L</t>
  </si>
  <si>
    <t>1016402609L</t>
  </si>
  <si>
    <t>1016402610L</t>
  </si>
  <si>
    <t>1016402611L</t>
  </si>
  <si>
    <t>1016402612L</t>
  </si>
  <si>
    <t>1016402614L</t>
  </si>
  <si>
    <t>1016402615L</t>
  </si>
  <si>
    <t>1016402616L</t>
  </si>
  <si>
    <t>1016402617L</t>
  </si>
  <si>
    <t>1016402618L</t>
  </si>
  <si>
    <t>1016402619L</t>
  </si>
  <si>
    <t>1016402620L</t>
  </si>
  <si>
    <t>1016402621L</t>
  </si>
  <si>
    <t>1016402622L</t>
  </si>
  <si>
    <t>1016402623L</t>
  </si>
  <si>
    <t>1016402624L</t>
  </si>
  <si>
    <t>1016402625L</t>
  </si>
  <si>
    <t>1016402626L</t>
  </si>
  <si>
    <t>1016402627L</t>
  </si>
  <si>
    <t>1016402628L</t>
  </si>
  <si>
    <t>1016402629L</t>
  </si>
  <si>
    <t>1016402630L</t>
  </si>
  <si>
    <t>1016402631L</t>
  </si>
  <si>
    <t>1016402632L</t>
  </si>
  <si>
    <t>1016402633L</t>
  </si>
  <si>
    <t>1016402634L</t>
  </si>
  <si>
    <t>1016402635L</t>
  </si>
  <si>
    <t>1016402637L</t>
  </si>
  <si>
    <t>1016402638L</t>
  </si>
  <si>
    <t>1016402639L</t>
  </si>
  <si>
    <t>1016402640L</t>
  </si>
  <si>
    <t>1016402641L</t>
  </si>
  <si>
    <t>1016402642L</t>
  </si>
  <si>
    <t>1016402643L</t>
  </si>
  <si>
    <t>1016402644L</t>
  </si>
  <si>
    <t>1016402645L</t>
  </si>
  <si>
    <t>1016402646L</t>
  </si>
  <si>
    <t>1016402647L</t>
  </si>
  <si>
    <t>1016402648L</t>
  </si>
  <si>
    <t>1016402649L</t>
  </si>
  <si>
    <t>1016402650L</t>
  </si>
  <si>
    <t>1016402651L</t>
  </si>
  <si>
    <t>1016402653L</t>
  </si>
  <si>
    <t>1016402654L</t>
  </si>
  <si>
    <t>1016402655L</t>
  </si>
  <si>
    <t>1016402656L</t>
  </si>
  <si>
    <t>1016402657L</t>
  </si>
  <si>
    <t>1016402658L</t>
  </si>
  <si>
    <t>1016402659L</t>
  </si>
  <si>
    <t>1016402660L</t>
  </si>
  <si>
    <t>1016402661L</t>
  </si>
  <si>
    <t>1016402662L</t>
  </si>
  <si>
    <t>1016402663L</t>
  </si>
  <si>
    <t>1016402664L</t>
  </si>
  <si>
    <t>1016402665L</t>
  </si>
  <si>
    <t>1016402666L</t>
  </si>
  <si>
    <t>1016402667L</t>
  </si>
  <si>
    <t>1016402668L</t>
  </si>
  <si>
    <t>1016402669L</t>
  </si>
  <si>
    <t>1016402670L</t>
  </si>
  <si>
    <t>1016402671L</t>
  </si>
  <si>
    <t>1016402672L</t>
  </si>
  <si>
    <t>1016402673L</t>
  </si>
  <si>
    <t>1016402674L</t>
  </si>
  <si>
    <t>1016402675L</t>
  </si>
  <si>
    <t>1016402676L</t>
  </si>
  <si>
    <t>1016402677L</t>
  </si>
  <si>
    <t>1016402678L</t>
  </si>
  <si>
    <t>1016402679L</t>
  </si>
  <si>
    <t>1016402680L</t>
  </si>
  <si>
    <t>1016402681L</t>
  </si>
  <si>
    <t>1016402682L</t>
  </si>
  <si>
    <t>1016402683L</t>
  </si>
  <si>
    <t>1016402684L</t>
  </si>
  <si>
    <t>1016402685L</t>
  </si>
  <si>
    <t>1016402686L</t>
  </si>
  <si>
    <t>1016402689L</t>
  </si>
  <si>
    <t>1016402690L</t>
  </si>
  <si>
    <t>1016402691L</t>
  </si>
  <si>
    <t>1016402698L</t>
  </si>
  <si>
    <t>1016402699L</t>
  </si>
  <si>
    <t>1016402700L</t>
  </si>
  <si>
    <t>1016402701L</t>
  </si>
  <si>
    <t>1016402702L</t>
  </si>
  <si>
    <t>1016402703L</t>
  </si>
  <si>
    <t>1016402704L</t>
  </si>
  <si>
    <t>1016402705L</t>
  </si>
  <si>
    <t>1016402706L</t>
  </si>
  <si>
    <t>1016402707L</t>
  </si>
  <si>
    <t>1016402708L</t>
  </si>
  <si>
    <t>1016403071L</t>
  </si>
  <si>
    <t>1016403072L</t>
  </si>
  <si>
    <t>1016403106L</t>
  </si>
  <si>
    <t>1016403125L</t>
  </si>
  <si>
    <t>1016403126L</t>
  </si>
  <si>
    <t>1016403140L</t>
  </si>
  <si>
    <t>1016403156L</t>
  </si>
  <si>
    <t>1016403158L</t>
  </si>
  <si>
    <t>1016403165L</t>
  </si>
  <si>
    <t>1016403168L</t>
  </si>
  <si>
    <t>1016403169L</t>
  </si>
  <si>
    <t>1016403170L</t>
  </si>
  <si>
    <t>1016403177L</t>
  </si>
  <si>
    <t>1016403179L</t>
  </si>
  <si>
    <t>1016403200L</t>
  </si>
  <si>
    <t>1016403252L</t>
  </si>
  <si>
    <t>1016403255L</t>
  </si>
  <si>
    <t>1016403588L</t>
  </si>
  <si>
    <t>1016403627L</t>
  </si>
  <si>
    <t>1016403628L</t>
  </si>
  <si>
    <t>1016403685L</t>
  </si>
  <si>
    <t>1016403689L</t>
  </si>
  <si>
    <t>1016403794L</t>
  </si>
  <si>
    <t>1016403837L</t>
  </si>
  <si>
    <t>1016403853L</t>
  </si>
  <si>
    <t>1016403854L</t>
  </si>
  <si>
    <t>1016403855L</t>
  </si>
  <si>
    <t>1016403856L</t>
  </si>
  <si>
    <t>1016403926L</t>
  </si>
  <si>
    <t>1016403928L</t>
  </si>
  <si>
    <t>1016403994-1L</t>
  </si>
  <si>
    <t>1016403994-2L</t>
  </si>
  <si>
    <t>1016404029L</t>
  </si>
  <si>
    <t>1016404030L</t>
  </si>
  <si>
    <t>1016404044L</t>
  </si>
  <si>
    <t>1016404045L</t>
  </si>
  <si>
    <t>1016404060L</t>
  </si>
  <si>
    <t>1016404074L</t>
  </si>
  <si>
    <t>1016404139L</t>
  </si>
  <si>
    <t>1016404141L</t>
  </si>
  <si>
    <t>1016404142L</t>
  </si>
  <si>
    <t>1016404173L</t>
  </si>
  <si>
    <t>1016404175L</t>
  </si>
  <si>
    <t>1016404180L</t>
  </si>
  <si>
    <t>1016404505L</t>
  </si>
  <si>
    <t>1016404510L</t>
  </si>
  <si>
    <t>1016404517L</t>
  </si>
  <si>
    <t>1016404518L</t>
  </si>
  <si>
    <t>1016404608L</t>
  </si>
  <si>
    <t>1016404609L</t>
  </si>
  <si>
    <t>1016404657L</t>
  </si>
  <si>
    <t>1016404679L</t>
  </si>
  <si>
    <t>1016404685L</t>
  </si>
  <si>
    <t>1016404716L</t>
  </si>
  <si>
    <t>1016404719L</t>
  </si>
  <si>
    <t>1016404720L</t>
  </si>
  <si>
    <t>1016404724L</t>
  </si>
  <si>
    <t>1016404725L</t>
  </si>
  <si>
    <t>1016404801L</t>
  </si>
  <si>
    <t>1016404849L</t>
  </si>
  <si>
    <t>1016404855L</t>
  </si>
  <si>
    <t>1016404860L</t>
  </si>
  <si>
    <t>1016404861L</t>
  </si>
  <si>
    <t>1016404862L</t>
  </si>
  <si>
    <t>1016404863L</t>
  </si>
  <si>
    <t>1016404892L</t>
  </si>
  <si>
    <t>1016404893L</t>
  </si>
  <si>
    <t>1016404895L</t>
  </si>
  <si>
    <t>1016404896L</t>
  </si>
  <si>
    <t>1016404921L</t>
  </si>
  <si>
    <t>1016404922L</t>
  </si>
  <si>
    <t>1016404923L</t>
  </si>
  <si>
    <t>1016402379L</t>
  </si>
  <si>
    <t>1016402380L</t>
  </si>
  <si>
    <t>1016402381L</t>
  </si>
  <si>
    <t>1016402382L</t>
  </si>
  <si>
    <t>1016402383L</t>
  </si>
  <si>
    <t>1016402384L</t>
  </si>
  <si>
    <t>1016402385L</t>
  </si>
  <si>
    <t>1016402386L</t>
  </si>
  <si>
    <t>1016402387L</t>
  </si>
  <si>
    <t>1016402388L</t>
  </si>
  <si>
    <t>1016402390L</t>
  </si>
  <si>
    <t>1016402391L</t>
  </si>
  <si>
    <t>1016402392L</t>
  </si>
  <si>
    <t>1016402393L</t>
  </si>
  <si>
    <t>1016402394L</t>
  </si>
  <si>
    <t>1016402709L</t>
  </si>
  <si>
    <t>1016402710L</t>
  </si>
  <si>
    <t>1016402711L</t>
  </si>
  <si>
    <t>1016402712L</t>
  </si>
  <si>
    <t>1016402713L</t>
  </si>
  <si>
    <t>1016402714L</t>
  </si>
  <si>
    <t>1016402715L</t>
  </si>
  <si>
    <t>1016402716L</t>
  </si>
  <si>
    <t>1016402718L</t>
  </si>
  <si>
    <t>1016402719L</t>
  </si>
  <si>
    <t>1016402720L</t>
  </si>
  <si>
    <t>1016402721L</t>
  </si>
  <si>
    <t>1016402722L</t>
  </si>
  <si>
    <t>1016402726L</t>
  </si>
  <si>
    <t>1016402727L</t>
  </si>
  <si>
    <t>1016402728L</t>
  </si>
  <si>
    <t>1016402729L</t>
  </si>
  <si>
    <t>1016402730L</t>
  </si>
  <si>
    <t>1016402731L</t>
  </si>
  <si>
    <t>1016402732L</t>
  </si>
  <si>
    <t>1016402733L</t>
  </si>
  <si>
    <t>1016402734L</t>
  </si>
  <si>
    <t>1016402735L</t>
  </si>
  <si>
    <t>1016402736L</t>
  </si>
  <si>
    <t>1016402737L</t>
  </si>
  <si>
    <t>1016402740L</t>
  </si>
  <si>
    <t>1016402741L</t>
  </si>
  <si>
    <t>1016402742L</t>
  </si>
  <si>
    <t>1016402743L</t>
  </si>
  <si>
    <t>1016402744L</t>
  </si>
  <si>
    <t>1016402745L</t>
  </si>
  <si>
    <t>1016402746L</t>
  </si>
  <si>
    <t>1016402748L</t>
  </si>
  <si>
    <t>1016402749L</t>
  </si>
  <si>
    <t>1016402750L</t>
  </si>
  <si>
    <t>1016402751L</t>
  </si>
  <si>
    <t>1016402752L</t>
  </si>
  <si>
    <t>1016402753L</t>
  </si>
  <si>
    <t>1016402754L</t>
  </si>
  <si>
    <t>1016402755L</t>
  </si>
  <si>
    <t>1016402756L</t>
  </si>
  <si>
    <t>1016402757L</t>
  </si>
  <si>
    <t>1016402758L</t>
  </si>
  <si>
    <t>1016402761L</t>
  </si>
  <si>
    <t>1016402762L</t>
  </si>
  <si>
    <t>1016402763L</t>
  </si>
  <si>
    <t>1016402764L</t>
  </si>
  <si>
    <t>1016402765L</t>
  </si>
  <si>
    <t>1016402766L</t>
  </si>
  <si>
    <t>1016402767L</t>
  </si>
  <si>
    <t>1016402768L</t>
  </si>
  <si>
    <t>1016402769L</t>
  </si>
  <si>
    <t>1016402771L</t>
  </si>
  <si>
    <t>1016402772L</t>
  </si>
  <si>
    <t>1016402773L</t>
  </si>
  <si>
    <t>1016402774L</t>
  </si>
  <si>
    <t>1016402776L</t>
  </si>
  <si>
    <t>1016402777L</t>
  </si>
  <si>
    <t>1016402778L</t>
  </si>
  <si>
    <t>1016402779L</t>
  </si>
  <si>
    <t>1016402780L</t>
  </si>
  <si>
    <t>1016402781L</t>
  </si>
  <si>
    <t>1016402782L</t>
  </si>
  <si>
    <t>1016402783L</t>
  </si>
  <si>
    <t>1016402784L</t>
  </si>
  <si>
    <t>1016402785L</t>
  </si>
  <si>
    <t>1016402786L</t>
  </si>
  <si>
    <t>1016402787L</t>
  </si>
  <si>
    <t>1016402790L</t>
  </si>
  <si>
    <t>1016402791L</t>
  </si>
  <si>
    <t>1016402793L</t>
  </si>
  <si>
    <t>1016402794L</t>
  </si>
  <si>
    <t>1016402795L</t>
  </si>
  <si>
    <t>1016402796L</t>
  </si>
  <si>
    <t>1016402798L</t>
  </si>
  <si>
    <t>1016402799L</t>
  </si>
  <si>
    <t>1016402800L</t>
  </si>
  <si>
    <t>1016402801L</t>
  </si>
  <si>
    <t>1016402802L</t>
  </si>
  <si>
    <t>1016402805L</t>
  </si>
  <si>
    <t>1016402806L</t>
  </si>
  <si>
    <t>1016402807L</t>
  </si>
  <si>
    <t>1016402808L</t>
  </si>
  <si>
    <t>1016402809L</t>
  </si>
  <si>
    <t>1016402810L</t>
  </si>
  <si>
    <t>1016402811L</t>
  </si>
  <si>
    <t>1016402814L</t>
  </si>
  <si>
    <t>1016402815L</t>
  </si>
  <si>
    <t>1016402816L</t>
  </si>
  <si>
    <t>1016402817L</t>
  </si>
  <si>
    <t>1016402818L</t>
  </si>
  <si>
    <t>1016402819L</t>
  </si>
  <si>
    <t>1016402820L</t>
  </si>
  <si>
    <t>1016402833L</t>
  </si>
  <si>
    <t>1016402840L</t>
  </si>
  <si>
    <t>1016402843L</t>
  </si>
  <si>
    <t>1016402848L</t>
  </si>
  <si>
    <t>1016402854L</t>
  </si>
  <si>
    <t>1016402855L</t>
  </si>
  <si>
    <t>1016402864L</t>
  </si>
  <si>
    <t>1016402865L</t>
  </si>
  <si>
    <t>1016402872L</t>
  </si>
  <si>
    <t>1016402877L</t>
  </si>
  <si>
    <t>1016402878L</t>
  </si>
  <si>
    <t>1016402911L</t>
  </si>
  <si>
    <t>1016402951L</t>
  </si>
  <si>
    <t>1016402952L</t>
  </si>
  <si>
    <t>1016402960L</t>
  </si>
  <si>
    <t>1016402961L</t>
  </si>
  <si>
    <t>1016402962L</t>
  </si>
  <si>
    <t>1016402963L</t>
  </si>
  <si>
    <t>1016402965L</t>
  </si>
  <si>
    <t>1016402966L</t>
  </si>
  <si>
    <t>1016402970L</t>
  </si>
  <si>
    <t>1016402971L</t>
  </si>
  <si>
    <t>1016402972L</t>
  </si>
  <si>
    <t>1016402973L</t>
  </si>
  <si>
    <t>1016402974L</t>
  </si>
  <si>
    <t>1016402975L</t>
  </si>
  <si>
    <t>1016402976L</t>
  </si>
  <si>
    <t>1016402978L</t>
  </si>
  <si>
    <t>1016402979L</t>
  </si>
  <si>
    <t>1016403381L</t>
  </si>
  <si>
    <t>1016403418L</t>
  </si>
  <si>
    <t>1016403434L</t>
  </si>
  <si>
    <t>1016403471L</t>
  </si>
  <si>
    <t>1016403501L</t>
  </si>
  <si>
    <t>1016403517L</t>
  </si>
  <si>
    <t>1016403518L</t>
  </si>
  <si>
    <t>1016404214L</t>
  </si>
  <si>
    <t>1016404240L</t>
  </si>
  <si>
    <t>1016404304L</t>
  </si>
  <si>
    <t>1016404305L</t>
  </si>
  <si>
    <t>1016404448L</t>
  </si>
  <si>
    <t>1016404450L</t>
  </si>
  <si>
    <t>1016404493L</t>
  </si>
  <si>
    <t>1016405082L</t>
  </si>
  <si>
    <t>1016405083L</t>
  </si>
  <si>
    <t>1016405084L</t>
  </si>
  <si>
    <t>1016405250L</t>
  </si>
  <si>
    <t>1016405270L</t>
  </si>
  <si>
    <t>1016405271L</t>
  </si>
  <si>
    <t>1016405319L</t>
  </si>
  <si>
    <t>1016405323L</t>
  </si>
  <si>
    <t>1016405330L</t>
  </si>
  <si>
    <t>1016405331L</t>
  </si>
  <si>
    <t>1016405338L</t>
  </si>
  <si>
    <t>1016405339L</t>
  </si>
  <si>
    <t>1016405696L</t>
  </si>
  <si>
    <t>1016405697L</t>
  </si>
  <si>
    <t>1016405708L</t>
  </si>
  <si>
    <t>1016405710L</t>
  </si>
  <si>
    <t>1016405722L</t>
  </si>
  <si>
    <t>1016405723L</t>
  </si>
  <si>
    <t>1016405751L</t>
  </si>
  <si>
    <t>1016405790L</t>
  </si>
  <si>
    <t>1016405810L</t>
  </si>
  <si>
    <t>1016405814L</t>
  </si>
  <si>
    <t>1016405855L</t>
  </si>
  <si>
    <t>1016405856L</t>
  </si>
  <si>
    <t>1016406233L</t>
  </si>
  <si>
    <t>1016406252L</t>
  </si>
  <si>
    <t>1016406279L</t>
  </si>
  <si>
    <t>1016406280L</t>
  </si>
  <si>
    <t>1016406281L</t>
  </si>
  <si>
    <t>1016406282L</t>
  </si>
  <si>
    <t>1016406302L</t>
  </si>
  <si>
    <t>1016406317L</t>
  </si>
  <si>
    <t>1016406318L</t>
  </si>
  <si>
    <t>1016406342L</t>
  </si>
  <si>
    <t>1016406353L</t>
  </si>
  <si>
    <t>1016406452L</t>
  </si>
  <si>
    <t>1016406453L</t>
  </si>
  <si>
    <t>1016406456L</t>
  </si>
  <si>
    <t>1016406489L</t>
  </si>
  <si>
    <t>1016406816L</t>
  </si>
  <si>
    <t>1016406818L</t>
  </si>
  <si>
    <t>1016406878L</t>
  </si>
  <si>
    <t>1016406879L</t>
  </si>
  <si>
    <t>1016406956L</t>
  </si>
  <si>
    <t>1016406975L</t>
  </si>
  <si>
    <t>1016407055L</t>
  </si>
  <si>
    <t>1016407091L</t>
  </si>
  <si>
    <t>1016407409L</t>
  </si>
  <si>
    <t>1016407410L</t>
  </si>
  <si>
    <t>1016407415L</t>
  </si>
  <si>
    <t>1016404925L</t>
  </si>
  <si>
    <t>1016405004L</t>
  </si>
  <si>
    <t>1016405005L</t>
  </si>
  <si>
    <t>1016405039L</t>
  </si>
  <si>
    <t>1016405378L</t>
  </si>
  <si>
    <t>1016405396L</t>
  </si>
  <si>
    <t>1016405418-1L</t>
  </si>
  <si>
    <t>1016405418-2L</t>
  </si>
  <si>
    <t>1016405447L</t>
  </si>
  <si>
    <t>1016405455L</t>
  </si>
  <si>
    <t>1016405456L</t>
  </si>
  <si>
    <t>1016405501L</t>
  </si>
  <si>
    <t>1016405502L</t>
  </si>
  <si>
    <t>1016405503L</t>
  </si>
  <si>
    <t>1016405505L</t>
  </si>
  <si>
    <t>1016405531L</t>
  </si>
  <si>
    <t>1016405562L</t>
  </si>
  <si>
    <t>1016405563L</t>
  </si>
  <si>
    <t>1016405578L</t>
  </si>
  <si>
    <t>1016405584L</t>
  </si>
  <si>
    <t>1016405616L</t>
  </si>
  <si>
    <t>1016405621L</t>
  </si>
  <si>
    <t>1016405625L</t>
  </si>
  <si>
    <t>1016405994L</t>
  </si>
  <si>
    <t>1016406004L</t>
  </si>
  <si>
    <t>1016406011L</t>
  </si>
  <si>
    <t>1016406012L</t>
  </si>
  <si>
    <t>1016406019L</t>
  </si>
  <si>
    <t>1016406020L</t>
  </si>
  <si>
    <t>1016406021L</t>
  </si>
  <si>
    <t>1016406022L</t>
  </si>
  <si>
    <t>1016406023L</t>
  </si>
  <si>
    <t>1016406024L</t>
  </si>
  <si>
    <t>1016406051L</t>
  </si>
  <si>
    <t>1016406079L</t>
  </si>
  <si>
    <t>1016406080L</t>
  </si>
  <si>
    <t>1016406090L</t>
  </si>
  <si>
    <t>1016406091L</t>
  </si>
  <si>
    <t>1016406092L</t>
  </si>
  <si>
    <t>1016406093L</t>
  </si>
  <si>
    <t>1016406120L</t>
  </si>
  <si>
    <t>1016406223L</t>
  </si>
  <si>
    <t>1016406224L</t>
  </si>
  <si>
    <t>1016406559L</t>
  </si>
  <si>
    <t>1016406560L</t>
  </si>
  <si>
    <t>1016406577L</t>
  </si>
  <si>
    <t>1016406596L</t>
  </si>
  <si>
    <t>1016406599L</t>
  </si>
  <si>
    <t>1016406604L</t>
  </si>
  <si>
    <t>1016406605L</t>
  </si>
  <si>
    <t>1016406607L</t>
  </si>
  <si>
    <t>1016406610L</t>
  </si>
  <si>
    <t>1016406611L</t>
  </si>
  <si>
    <t>1016406612L</t>
  </si>
  <si>
    <t>1016406627L</t>
  </si>
  <si>
    <t>1016406657L</t>
  </si>
  <si>
    <t>1016406664L</t>
  </si>
  <si>
    <t>1016406665L</t>
  </si>
  <si>
    <t>1016407109L</t>
  </si>
  <si>
    <t>1016407150L</t>
  </si>
  <si>
    <t>1016407194L</t>
  </si>
  <si>
    <t>1016407210L</t>
  </si>
  <si>
    <t>1016407211L</t>
  </si>
  <si>
    <t>1016407219L</t>
  </si>
  <si>
    <t>1016407296L</t>
  </si>
  <si>
    <t>1016407297L</t>
  </si>
  <si>
    <t>1016407349L</t>
  </si>
  <si>
    <t>1016407350L</t>
  </si>
  <si>
    <t>1016407369L</t>
  </si>
  <si>
    <t>1016407374L</t>
  </si>
  <si>
    <t>1016407694L</t>
  </si>
  <si>
    <t>1016407702-5L</t>
  </si>
  <si>
    <t>1016407723L</t>
  </si>
  <si>
    <t>1016407752L</t>
  </si>
  <si>
    <t>1016407825L</t>
  </si>
  <si>
    <t>1016407827L</t>
  </si>
  <si>
    <t>1016407915L</t>
  </si>
  <si>
    <t>1016408066L</t>
  </si>
  <si>
    <t>1016408067L</t>
  </si>
  <si>
    <t>1016408069L</t>
  </si>
  <si>
    <t>1016408194L</t>
  </si>
  <si>
    <t>1016408198L</t>
  </si>
  <si>
    <t>1016408293L</t>
  </si>
  <si>
    <t>1016408494L</t>
  </si>
  <si>
    <t>1016408783L</t>
  </si>
  <si>
    <t>1016408942L</t>
  </si>
  <si>
    <t>1016409001-1L</t>
  </si>
  <si>
    <t>1016409001-2L</t>
  </si>
  <si>
    <t>1016409096L</t>
  </si>
  <si>
    <t>1016409097L</t>
  </si>
  <si>
    <t>1016409300L</t>
  </si>
  <si>
    <t>1016409301L</t>
  </si>
  <si>
    <t>1016409335L</t>
  </si>
  <si>
    <t>1016409361L</t>
  </si>
  <si>
    <t>1016409383L</t>
  </si>
  <si>
    <t>1016409384L</t>
  </si>
  <si>
    <t>1016409504L</t>
  </si>
  <si>
    <t>1016409505L</t>
  </si>
  <si>
    <t>1016409782L</t>
  </si>
  <si>
    <t>1016409813L</t>
  </si>
  <si>
    <t>1016409814L</t>
  </si>
  <si>
    <t>1016409866L</t>
  </si>
  <si>
    <t>1016500043L</t>
  </si>
  <si>
    <t>1016500044L</t>
  </si>
  <si>
    <t>1016500063L</t>
  </si>
  <si>
    <t>1016500064L</t>
  </si>
  <si>
    <t>1016500065L</t>
  </si>
  <si>
    <t>1016500067L</t>
  </si>
  <si>
    <t>1016500068L</t>
  </si>
  <si>
    <t>1016500069L</t>
  </si>
  <si>
    <t>1016500070L</t>
  </si>
  <si>
    <t>1016500071L</t>
  </si>
  <si>
    <t>1016500072L</t>
  </si>
  <si>
    <t>1016500110L</t>
  </si>
  <si>
    <t>1016500135L</t>
  </si>
  <si>
    <t>1016500153L</t>
  </si>
  <si>
    <t>1016500156L</t>
  </si>
  <si>
    <t>1016500157L</t>
  </si>
  <si>
    <t>1016500168L</t>
  </si>
  <si>
    <t>1016500169L</t>
  </si>
  <si>
    <t>1016500172L</t>
  </si>
  <si>
    <t>1016500173L</t>
  </si>
  <si>
    <t>1016500174L</t>
  </si>
  <si>
    <t>1016500175L</t>
  </si>
  <si>
    <t>1016500201-1L</t>
  </si>
  <si>
    <t>1016500201-2L</t>
  </si>
  <si>
    <t>1016500203L</t>
  </si>
  <si>
    <t>1016500204L</t>
  </si>
  <si>
    <t>1016500210L</t>
  </si>
  <si>
    <t>1016800010L</t>
  </si>
  <si>
    <t>1016800013L</t>
  </si>
  <si>
    <t>1016800016L</t>
  </si>
  <si>
    <t>1016800017L</t>
  </si>
  <si>
    <t>1016800018L</t>
  </si>
  <si>
    <t>1016800021L</t>
  </si>
  <si>
    <t>1016900012L</t>
  </si>
  <si>
    <t>1016900014L</t>
  </si>
  <si>
    <t>1016900050L</t>
  </si>
  <si>
    <t>1016900051L</t>
  </si>
  <si>
    <t>1016900052L</t>
  </si>
  <si>
    <t>1016900053L</t>
  </si>
  <si>
    <t>1016900054L</t>
  </si>
  <si>
    <t>1016900058L</t>
  </si>
  <si>
    <t>1016900059L</t>
  </si>
  <si>
    <t>1016900060L</t>
  </si>
  <si>
    <t>1016900074L</t>
  </si>
  <si>
    <t>1016900075L</t>
  </si>
  <si>
    <t>1016900077-1L</t>
  </si>
  <si>
    <t>1016900077-2L</t>
  </si>
  <si>
    <t>1016900077-3L</t>
  </si>
  <si>
    <t>1016900079-1L</t>
  </si>
  <si>
    <t>1016900079-2L</t>
  </si>
  <si>
    <t>1016900079-3L</t>
  </si>
  <si>
    <t>1016900080-1L</t>
  </si>
  <si>
    <t>1016900080-2L</t>
  </si>
  <si>
    <t>1016900080-4L</t>
  </si>
  <si>
    <t>1016900081-1L</t>
  </si>
  <si>
    <t>1016900081-3L</t>
  </si>
  <si>
    <t>1016900081-4L</t>
  </si>
  <si>
    <t>1016900081-5L</t>
  </si>
  <si>
    <t>1016900082-3L</t>
  </si>
  <si>
    <t>1016900082-5L</t>
  </si>
  <si>
    <t>1016900083L</t>
  </si>
  <si>
    <t>1016900084L</t>
  </si>
  <si>
    <t>1016900085L</t>
  </si>
  <si>
    <t>1016900091L</t>
  </si>
  <si>
    <t>1016900099L</t>
  </si>
  <si>
    <t>1016900100L</t>
  </si>
  <si>
    <t>1016900101L</t>
  </si>
  <si>
    <t>1016900106-1L</t>
  </si>
  <si>
    <t>1016900106-2L</t>
  </si>
  <si>
    <t>1016900107-1L</t>
  </si>
  <si>
    <t>1016900108-1L</t>
  </si>
  <si>
    <t>1016900116-1L</t>
  </si>
  <si>
    <t>1016900116-2L</t>
  </si>
  <si>
    <t>1016900116-3L</t>
  </si>
  <si>
    <t>1016900116-4L</t>
  </si>
  <si>
    <t>1016900116-5L</t>
  </si>
  <si>
    <t>1016900116-6L</t>
  </si>
  <si>
    <t>1016900116-7L</t>
  </si>
  <si>
    <t>1016900116-8L</t>
  </si>
  <si>
    <t>1016900119L</t>
  </si>
  <si>
    <t>1016900136L</t>
  </si>
  <si>
    <t>1016900150L</t>
  </si>
  <si>
    <t>1016900151L</t>
  </si>
  <si>
    <t>1016900152L</t>
  </si>
  <si>
    <t>1016900153L</t>
  </si>
  <si>
    <t>1017000019L</t>
  </si>
  <si>
    <t>1017100004-1L</t>
  </si>
  <si>
    <t>1017100004-2L</t>
  </si>
  <si>
    <t>1017100005L</t>
  </si>
  <si>
    <t>1017100045L</t>
  </si>
  <si>
    <t>1017100048L</t>
  </si>
  <si>
    <t>1017100072L</t>
  </si>
  <si>
    <t>1017100073L</t>
  </si>
  <si>
    <t>1017100075-1L</t>
  </si>
  <si>
    <t>1017100084L</t>
  </si>
  <si>
    <t>1017100085L</t>
  </si>
  <si>
    <t>1017100086L</t>
  </si>
  <si>
    <t>1017100089-1L</t>
  </si>
  <si>
    <t>1017100090-1L</t>
  </si>
  <si>
    <t>1017100091-1L</t>
  </si>
  <si>
    <t>1017100106L</t>
  </si>
  <si>
    <t>1017100107L</t>
  </si>
  <si>
    <t>1017100114L</t>
  </si>
  <si>
    <t>1017100137-1L</t>
  </si>
  <si>
    <t>1017100152L</t>
  </si>
  <si>
    <t>1017100153L</t>
  </si>
  <si>
    <t>1017100154L</t>
  </si>
  <si>
    <t>1017100155L</t>
  </si>
  <si>
    <t>1017100156L</t>
  </si>
  <si>
    <t>1017100157L</t>
  </si>
  <si>
    <t>1017100163-1L</t>
  </si>
  <si>
    <t>1017100163-2L</t>
  </si>
  <si>
    <t>1017100163-3L</t>
  </si>
  <si>
    <t>1017100163-4L</t>
  </si>
  <si>
    <t>1017100163-5L</t>
  </si>
  <si>
    <t>1017100175L</t>
  </si>
  <si>
    <t>1017100176L</t>
  </si>
  <si>
    <t>1017100177L</t>
  </si>
  <si>
    <t>1017100178L</t>
  </si>
  <si>
    <t>1017100179L</t>
  </si>
  <si>
    <t>1017100189L</t>
  </si>
  <si>
    <t>1017100196L</t>
  </si>
  <si>
    <t>1017300012-3L</t>
  </si>
  <si>
    <t>1017300012-4L</t>
  </si>
  <si>
    <t>1017300022-1L</t>
  </si>
  <si>
    <t>1017300022-2L</t>
  </si>
  <si>
    <t>1017300023-2L</t>
  </si>
  <si>
    <t>1017300024-2L</t>
  </si>
  <si>
    <t>1017300025-3L</t>
  </si>
  <si>
    <t>1017300025-4L</t>
  </si>
  <si>
    <t>1017300026-3L</t>
  </si>
  <si>
    <t>1017300026-4L</t>
  </si>
  <si>
    <t>1017300027-3L</t>
  </si>
  <si>
    <t>1017300027-4L</t>
  </si>
  <si>
    <t>1017300028-3L</t>
  </si>
  <si>
    <t>1017300028-4L</t>
  </si>
  <si>
    <t>1017300032L</t>
  </si>
  <si>
    <t>1017300033L</t>
  </si>
  <si>
    <t>1017300035-2L</t>
  </si>
  <si>
    <t>1017300035-3L</t>
  </si>
  <si>
    <t>1017300038-1L</t>
  </si>
  <si>
    <t>1017300038-2L</t>
  </si>
  <si>
    <t>1017300041-1L</t>
  </si>
  <si>
    <t>1017300041-2L</t>
  </si>
  <si>
    <t>1017300041-3L</t>
  </si>
  <si>
    <t>1017300042-1L</t>
  </si>
  <si>
    <t>1017300042-2L</t>
  </si>
  <si>
    <t>1017300042-3L</t>
  </si>
  <si>
    <t>1017300044-2L</t>
  </si>
  <si>
    <t>1017300044-3L</t>
  </si>
  <si>
    <t>1017300044-5L</t>
  </si>
  <si>
    <t>1017300044-6L</t>
  </si>
  <si>
    <t>1017300044-7L</t>
  </si>
  <si>
    <t>1017300044-8L</t>
  </si>
  <si>
    <t>1017300044-9L</t>
  </si>
  <si>
    <t>1017300045-2L</t>
  </si>
  <si>
    <t>1017300045-4L</t>
  </si>
  <si>
    <t>1017300045-5L</t>
  </si>
  <si>
    <t>1017300045-7L</t>
  </si>
  <si>
    <t>1017300045-8L</t>
  </si>
  <si>
    <t>1017300048-3L</t>
  </si>
  <si>
    <t>1017300048-5L</t>
  </si>
  <si>
    <t>1017300048-6L</t>
  </si>
  <si>
    <t>1017300048-7L</t>
  </si>
  <si>
    <t>1017300049-3L</t>
  </si>
  <si>
    <t>1017300049-4L</t>
  </si>
  <si>
    <t>1017300049-6L</t>
  </si>
  <si>
    <t>1017300050-1L</t>
  </si>
  <si>
    <t>1017300050-2L</t>
  </si>
  <si>
    <t>1017300050-3L</t>
  </si>
  <si>
    <t>1017300052-4L</t>
  </si>
  <si>
    <t>1017300052-5L</t>
  </si>
  <si>
    <t>1017300052-6L</t>
  </si>
  <si>
    <t>1017300052-8L</t>
  </si>
  <si>
    <t>1017300053-4L</t>
  </si>
  <si>
    <t>1017300053-5L</t>
  </si>
  <si>
    <t>1017300053-6L</t>
  </si>
  <si>
    <t>1017300053-8L</t>
  </si>
  <si>
    <t>1017300056-2L</t>
  </si>
  <si>
    <t>1017300056-4L</t>
  </si>
  <si>
    <t>1017300056-6L</t>
  </si>
  <si>
    <t>1017300057-4L</t>
  </si>
  <si>
    <t>1017300057-5L</t>
  </si>
  <si>
    <t>1017300057-6L</t>
  </si>
  <si>
    <t>1017300062-1L</t>
  </si>
  <si>
    <t>1017300062-2L</t>
  </si>
  <si>
    <t>1017300062-3L</t>
  </si>
  <si>
    <t>1017300062-4L</t>
  </si>
  <si>
    <t>1017300063-2L</t>
  </si>
  <si>
    <t>1017300063-3L</t>
  </si>
  <si>
    <t>1017300063-6L</t>
  </si>
  <si>
    <t>1017300063-7L</t>
  </si>
  <si>
    <t>1017300066L</t>
  </si>
  <si>
    <t>1017300069-2L</t>
  </si>
  <si>
    <t>1017300070-2L</t>
  </si>
  <si>
    <t>1017300076-10L</t>
  </si>
  <si>
    <t>1017300076-11L</t>
  </si>
  <si>
    <t>1017300076-12L</t>
  </si>
  <si>
    <t>1017300076-9L</t>
  </si>
  <si>
    <t>1017300084-1L</t>
  </si>
  <si>
    <t>1017300084-2L</t>
  </si>
  <si>
    <t>1017300085-4L</t>
  </si>
  <si>
    <t>1017300085-5L</t>
  </si>
  <si>
    <t>1017300085-6L</t>
  </si>
  <si>
    <t>1017300086-3L</t>
  </si>
  <si>
    <t>1018400096L</t>
  </si>
  <si>
    <t>1018400097L</t>
  </si>
  <si>
    <t>1018400098L</t>
  </si>
  <si>
    <t>1018400106L</t>
  </si>
  <si>
    <t>1018400107L</t>
  </si>
  <si>
    <t>1018400134-1L</t>
  </si>
  <si>
    <t>1018400134-2L</t>
  </si>
  <si>
    <t>1018400134-3L</t>
  </si>
  <si>
    <t>1018400134-4L</t>
  </si>
  <si>
    <t>1018400134-5L</t>
  </si>
  <si>
    <t>1018400134-6L</t>
  </si>
  <si>
    <t>1018400134-7L</t>
  </si>
  <si>
    <t>1018400134-8L</t>
  </si>
  <si>
    <t>1018400136-1L</t>
  </si>
  <si>
    <t>1018400136-2L</t>
  </si>
  <si>
    <t>1018400137L</t>
  </si>
  <si>
    <t>1018400140-1L</t>
  </si>
  <si>
    <t>1018400140-2L</t>
  </si>
  <si>
    <t>1018400141L</t>
  </si>
  <si>
    <t>1018400142L</t>
  </si>
  <si>
    <t>1018400143L</t>
  </si>
  <si>
    <t>1018400146L</t>
  </si>
  <si>
    <t>1018400147L</t>
  </si>
  <si>
    <t>1018400148L</t>
  </si>
  <si>
    <t>1018400149L</t>
  </si>
  <si>
    <t>1018400150L</t>
  </si>
  <si>
    <t>1018400151L</t>
  </si>
  <si>
    <t>1018400157L</t>
  </si>
  <si>
    <t>1018400158L</t>
  </si>
  <si>
    <t>1018400160L</t>
  </si>
  <si>
    <t>1018400161L</t>
  </si>
  <si>
    <t>1018400162L</t>
  </si>
  <si>
    <t>1018400163L</t>
  </si>
  <si>
    <t>1018400164L</t>
  </si>
  <si>
    <t>1018400169L</t>
  </si>
  <si>
    <t>1018400170L</t>
  </si>
  <si>
    <t>1018400171L</t>
  </si>
  <si>
    <t>1018400172L</t>
  </si>
  <si>
    <t>1018400173L</t>
  </si>
  <si>
    <t>1018400174L</t>
  </si>
  <si>
    <t>1018400175L</t>
  </si>
  <si>
    <t>1018400176L</t>
  </si>
  <si>
    <t>1018400177-1L</t>
  </si>
  <si>
    <t>1018400177L</t>
  </si>
  <si>
    <t>1018400178L</t>
  </si>
  <si>
    <t>1018400181L</t>
  </si>
  <si>
    <t>1018400182L</t>
  </si>
  <si>
    <t>1018400184L</t>
  </si>
  <si>
    <t>1018400185L</t>
  </si>
  <si>
    <t>1018400186L</t>
  </si>
  <si>
    <t>1018400187L</t>
  </si>
  <si>
    <t>1018400188L</t>
  </si>
  <si>
    <t>1018400192L</t>
  </si>
  <si>
    <t>1018400193L</t>
  </si>
  <si>
    <t>1018400194L</t>
  </si>
  <si>
    <t>1018400195L</t>
  </si>
  <si>
    <t>1018400198L</t>
  </si>
  <si>
    <t>1018400199L</t>
  </si>
  <si>
    <t>1018400200L</t>
  </si>
  <si>
    <t>1018400201L</t>
  </si>
  <si>
    <t>1018400202L</t>
  </si>
  <si>
    <t>1018400203L</t>
  </si>
  <si>
    <t>1018400209L</t>
  </si>
  <si>
    <t>1018400210L</t>
  </si>
  <si>
    <t>1018400211L</t>
  </si>
  <si>
    <t>1018400213L</t>
  </si>
  <si>
    <t>1018400232-1L</t>
  </si>
  <si>
    <t>1018400232-2L</t>
  </si>
  <si>
    <t>1018400234L</t>
  </si>
  <si>
    <t>1018400235L</t>
  </si>
  <si>
    <t>1018400236L</t>
  </si>
  <si>
    <t>1018400237L</t>
  </si>
  <si>
    <t>1018400238L</t>
  </si>
  <si>
    <t>1018400239L</t>
  </si>
  <si>
    <t>1018400240L</t>
  </si>
  <si>
    <t>1018400241L</t>
  </si>
  <si>
    <t>1018400242L</t>
  </si>
  <si>
    <t>1018400243L</t>
  </si>
  <si>
    <t>1018400244L</t>
  </si>
  <si>
    <t>1018400245L</t>
  </si>
  <si>
    <t>1018400246L</t>
  </si>
  <si>
    <t>1018400247L</t>
  </si>
  <si>
    <t>1018400248L</t>
  </si>
  <si>
    <t>1018400249L</t>
  </si>
  <si>
    <t>1018400250L</t>
  </si>
  <si>
    <t>1018400251L</t>
  </si>
  <si>
    <t>1018400252L</t>
  </si>
  <si>
    <t>1018400253L</t>
  </si>
  <si>
    <t>1018400254L</t>
  </si>
  <si>
    <t>1018400255L</t>
  </si>
  <si>
    <t>1018400257L</t>
  </si>
  <si>
    <t>1018400261L</t>
  </si>
  <si>
    <t>1018400262L</t>
  </si>
  <si>
    <t>1018400264L</t>
  </si>
  <si>
    <t>1018400265L</t>
  </si>
  <si>
    <t>1018400266L</t>
  </si>
  <si>
    <t>1018400267L</t>
  </si>
  <si>
    <t>1018400268L</t>
  </si>
  <si>
    <t>1018400269L</t>
  </si>
  <si>
    <t>1018400270L</t>
  </si>
  <si>
    <t>1018400271L</t>
  </si>
  <si>
    <t>1018400272L</t>
  </si>
  <si>
    <t>1018400273L</t>
  </si>
  <si>
    <t>1018400274L</t>
  </si>
  <si>
    <t>1018400275L</t>
  </si>
  <si>
    <t>1018400276L</t>
  </si>
  <si>
    <t>1018400277L</t>
  </si>
  <si>
    <t>1018400281L</t>
  </si>
  <si>
    <t>1018400286L</t>
  </si>
  <si>
    <t>1018400287L</t>
  </si>
  <si>
    <t>1018400291L</t>
  </si>
  <si>
    <t>1018400292L</t>
  </si>
  <si>
    <t>1018400293L</t>
  </si>
  <si>
    <t>1018400294L</t>
  </si>
  <si>
    <t>1018400295L</t>
  </si>
  <si>
    <t>1018400296L</t>
  </si>
  <si>
    <t>1018400297L</t>
  </si>
  <si>
    <t>1018400298L</t>
  </si>
  <si>
    <t>1018400299L</t>
  </si>
  <si>
    <t>1018400300L</t>
  </si>
  <si>
    <t>1018400303L</t>
  </si>
  <si>
    <t>1018400304L</t>
  </si>
  <si>
    <t>1018400305L</t>
  </si>
  <si>
    <t>1018400306L</t>
  </si>
  <si>
    <t>1018400307L</t>
  </si>
  <si>
    <t>1018400308L</t>
  </si>
  <si>
    <t>1018400309L</t>
  </si>
  <si>
    <t>1018400310L</t>
  </si>
  <si>
    <t>1018400311L</t>
  </si>
  <si>
    <t>1018400312L</t>
  </si>
  <si>
    <t>1018400313L</t>
  </si>
  <si>
    <t>1018400314L</t>
  </si>
  <si>
    <t>1018400323L</t>
  </si>
  <si>
    <t>1018400326L</t>
  </si>
  <si>
    <t>1018400327L</t>
  </si>
  <si>
    <t>1018400330L</t>
  </si>
  <si>
    <t>1018400331L</t>
  </si>
  <si>
    <t>1018400332L</t>
  </si>
  <si>
    <t>1018400333L</t>
  </si>
  <si>
    <t>1018400338L</t>
  </si>
  <si>
    <t>1018400339L</t>
  </si>
  <si>
    <t>1018400344L</t>
  </si>
  <si>
    <t>1018400345L</t>
  </si>
  <si>
    <t>1018400346L</t>
  </si>
  <si>
    <t>1018400347L</t>
  </si>
  <si>
    <t>1018400348L</t>
  </si>
  <si>
    <t>1018400349L</t>
  </si>
  <si>
    <t>1018400351L</t>
  </si>
  <si>
    <t>1018400352L</t>
  </si>
  <si>
    <t>1018400354L</t>
  </si>
  <si>
    <t>1018400355L</t>
  </si>
  <si>
    <t>1018400356L</t>
  </si>
  <si>
    <t>1018400357L</t>
  </si>
  <si>
    <t>1018400358L</t>
  </si>
  <si>
    <t>1018400359L</t>
  </si>
  <si>
    <t>1018400360L</t>
  </si>
  <si>
    <t>1018400361L</t>
  </si>
  <si>
    <t>1018400362L</t>
  </si>
  <si>
    <t>1018400363L</t>
  </si>
  <si>
    <t>1018400364L</t>
  </si>
  <si>
    <t>1018400365L</t>
  </si>
  <si>
    <t>1018400366L</t>
  </si>
  <si>
    <t>1018400368L</t>
  </si>
  <si>
    <t>1018400369L</t>
  </si>
  <si>
    <t>1018400370L</t>
  </si>
  <si>
    <t>1018400371L</t>
  </si>
  <si>
    <t>1018400372L</t>
  </si>
  <si>
    <t>1018400373L</t>
  </si>
  <si>
    <t>1018400374L</t>
  </si>
  <si>
    <t>1018400375L</t>
  </si>
  <si>
    <t>1018400376L</t>
  </si>
  <si>
    <t>1018400377L</t>
  </si>
  <si>
    <t>1018400378L</t>
  </si>
  <si>
    <t>1018400379L</t>
  </si>
  <si>
    <t>1018400381L</t>
  </si>
  <si>
    <t>1018400382L</t>
  </si>
  <si>
    <t>1018400386L</t>
  </si>
  <si>
    <t>1018400387L</t>
  </si>
  <si>
    <t>1018400395L</t>
  </si>
  <si>
    <t>1018400396L</t>
  </si>
  <si>
    <t>1018400397L</t>
  </si>
  <si>
    <t>1018400398L</t>
  </si>
  <si>
    <t>1018400399L</t>
  </si>
  <si>
    <t>1018400400L</t>
  </si>
  <si>
    <t>1018400401L</t>
  </si>
  <si>
    <t>1018400402L</t>
  </si>
  <si>
    <t>1018400403L</t>
  </si>
  <si>
    <t>1018400404L</t>
  </si>
  <si>
    <t>1018400405L</t>
  </si>
  <si>
    <t>1018400406L</t>
  </si>
  <si>
    <t>1018400408L</t>
  </si>
  <si>
    <t>1018400409L</t>
  </si>
  <si>
    <t>1018400410L</t>
  </si>
  <si>
    <t>1018400411L</t>
  </si>
  <si>
    <t>1018400412L</t>
  </si>
  <si>
    <t>1018400413L</t>
  </si>
  <si>
    <t>1018400416L</t>
  </si>
  <si>
    <t>1018400417L</t>
  </si>
  <si>
    <t>1018400418L</t>
  </si>
  <si>
    <t>1018400419L</t>
  </si>
  <si>
    <t>1018400420L</t>
  </si>
  <si>
    <t>1018400421L</t>
  </si>
  <si>
    <t>1018400422L</t>
  </si>
  <si>
    <t>1018400423L</t>
  </si>
  <si>
    <t>1018400424-1L</t>
  </si>
  <si>
    <t>1018400424-2L</t>
  </si>
  <si>
    <t>1018400427L</t>
  </si>
  <si>
    <t>1018400428L</t>
  </si>
  <si>
    <t>1018400434L</t>
  </si>
  <si>
    <t>1018400435L</t>
  </si>
  <si>
    <t>1018400436L</t>
  </si>
  <si>
    <t>1018400445-1L</t>
  </si>
  <si>
    <t>1018400445-2L</t>
  </si>
  <si>
    <t>1018400446L</t>
  </si>
  <si>
    <t>1018400448L</t>
  </si>
  <si>
    <t>1018400449L</t>
  </si>
  <si>
    <t>1018400450L</t>
  </si>
  <si>
    <t>1018400451L</t>
  </si>
  <si>
    <t>1018400452L</t>
  </si>
  <si>
    <t>1018400453L</t>
  </si>
  <si>
    <t>1018400454L</t>
  </si>
  <si>
    <t>1018400455L</t>
  </si>
  <si>
    <t>1018400457L</t>
  </si>
  <si>
    <t>1018400458L</t>
  </si>
  <si>
    <t>1018400459L</t>
  </si>
  <si>
    <t>1018400460L</t>
  </si>
  <si>
    <t>1018400461L</t>
  </si>
  <si>
    <t>1018400467L</t>
  </si>
  <si>
    <t>1018400468L</t>
  </si>
  <si>
    <t>1018400469L</t>
  </si>
  <si>
    <t>1018400470L</t>
  </si>
  <si>
    <t>1018400471L</t>
  </si>
  <si>
    <t>1018400472L</t>
  </si>
  <si>
    <t>1018400473L</t>
  </si>
  <si>
    <t>1018400474L</t>
  </si>
  <si>
    <t>1018400475L</t>
  </si>
  <si>
    <t>1018400476L</t>
  </si>
  <si>
    <t>1018400477L</t>
  </si>
  <si>
    <t>1018400478L</t>
  </si>
  <si>
    <t>1018400483L</t>
  </si>
  <si>
    <t>1018400484L</t>
  </si>
  <si>
    <t>1018400485L</t>
  </si>
  <si>
    <t>1018400486L</t>
  </si>
  <si>
    <t>1018400487L</t>
  </si>
  <si>
    <t>1018400488L</t>
  </si>
  <si>
    <t>1018400489L</t>
  </si>
  <si>
    <t>1018400490L</t>
  </si>
  <si>
    <t>1018400491L</t>
  </si>
  <si>
    <t>1018400492L</t>
  </si>
  <si>
    <t>1018400493L</t>
  </si>
  <si>
    <t>1018400494L</t>
  </si>
  <si>
    <t>1018400495L</t>
  </si>
  <si>
    <t>1018400496L</t>
  </si>
  <si>
    <t>1018400497L</t>
  </si>
  <si>
    <t>1018400498L</t>
  </si>
  <si>
    <t>1018400499L</t>
  </si>
  <si>
    <t>1018400500L</t>
  </si>
  <si>
    <t>1018400501L</t>
  </si>
  <si>
    <t>1018400502L</t>
  </si>
  <si>
    <t>1018400503L</t>
  </si>
  <si>
    <t>1018400504L</t>
  </si>
  <si>
    <t>1018400505L</t>
  </si>
  <si>
    <t>1018400506L</t>
  </si>
  <si>
    <t>1018400507L</t>
  </si>
  <si>
    <t>1018400508L</t>
  </si>
  <si>
    <t>1018400509L</t>
  </si>
  <si>
    <t>1018400511L</t>
  </si>
  <si>
    <t>1018400512L</t>
  </si>
  <si>
    <t>1018400513L</t>
  </si>
  <si>
    <t>1018400514L</t>
  </si>
  <si>
    <t>1018400515L</t>
  </si>
  <si>
    <t>1018400516L</t>
  </si>
  <si>
    <t>1018400517L</t>
  </si>
  <si>
    <t>1018400518L</t>
  </si>
  <si>
    <t>1018400519L</t>
  </si>
  <si>
    <t>1018400520L</t>
  </si>
  <si>
    <t>1018400521L</t>
  </si>
  <si>
    <t>1018400522L</t>
  </si>
  <si>
    <t>1018400523L</t>
  </si>
  <si>
    <t>1018400524L</t>
  </si>
  <si>
    <t>1018400525L</t>
  </si>
  <si>
    <t>1018400526L</t>
  </si>
  <si>
    <t>1018400527L</t>
  </si>
  <si>
    <t>1018400528L</t>
  </si>
  <si>
    <t>1018400529L</t>
  </si>
  <si>
    <t>1018400530L</t>
  </si>
  <si>
    <t>1018400531L</t>
  </si>
  <si>
    <t>1018400532L</t>
  </si>
  <si>
    <t>1016407416L</t>
  </si>
  <si>
    <t>1016407465L</t>
  </si>
  <si>
    <t>1016407487L</t>
  </si>
  <si>
    <t>1016407586L</t>
  </si>
  <si>
    <t>1016407600L</t>
  </si>
  <si>
    <t>1016407601L</t>
  </si>
  <si>
    <t>1016407606L</t>
  </si>
  <si>
    <t>1016407607L</t>
  </si>
  <si>
    <t>1016407609L</t>
  </si>
  <si>
    <t>1016407612L</t>
  </si>
  <si>
    <t>1016407621L</t>
  </si>
  <si>
    <t>1016407628L</t>
  </si>
  <si>
    <t>1016407629L</t>
  </si>
  <si>
    <t>1016407635L</t>
  </si>
  <si>
    <t>1017300086-4L</t>
  </si>
  <si>
    <t>1017300086-5L</t>
  </si>
  <si>
    <t>1017300091L</t>
  </si>
  <si>
    <t>1017300092-10L</t>
  </si>
  <si>
    <t>1017300092-2L</t>
  </si>
  <si>
    <t>1017300092-5L</t>
  </si>
  <si>
    <t>1017300092-9L</t>
  </si>
  <si>
    <t>1017800002L</t>
  </si>
  <si>
    <t>1017800017L</t>
  </si>
  <si>
    <t>1017800021L</t>
  </si>
  <si>
    <t>1017800022L</t>
  </si>
  <si>
    <t>1017800023L</t>
  </si>
  <si>
    <t>1017800024L</t>
  </si>
  <si>
    <t>1017800025L</t>
  </si>
  <si>
    <t>1017800026L</t>
  </si>
  <si>
    <t>1017800027L</t>
  </si>
  <si>
    <t>1017800028L</t>
  </si>
  <si>
    <t>1017800029L</t>
  </si>
  <si>
    <t>1017800030L</t>
  </si>
  <si>
    <t>1017800031L</t>
  </si>
  <si>
    <t>1017800032L</t>
  </si>
  <si>
    <t>1017800033L</t>
  </si>
  <si>
    <t>1017800034L</t>
  </si>
  <si>
    <t>1017800035L</t>
  </si>
  <si>
    <t>1017800036L</t>
  </si>
  <si>
    <t>1017800037L</t>
  </si>
  <si>
    <t>1017800038L</t>
  </si>
  <si>
    <t>1017800039L</t>
  </si>
  <si>
    <t>1017800040L</t>
  </si>
  <si>
    <t>1017800041L</t>
  </si>
  <si>
    <t>1017800042L</t>
  </si>
  <si>
    <t>1017800043L</t>
  </si>
  <si>
    <t>1017800046L</t>
  </si>
  <si>
    <t>1017800047L</t>
  </si>
  <si>
    <t>1017800048L</t>
  </si>
  <si>
    <t>1017800054L</t>
  </si>
  <si>
    <t>1017800059L</t>
  </si>
  <si>
    <t>1017800060L</t>
  </si>
  <si>
    <t>1017800061L</t>
  </si>
  <si>
    <t>1017800088L</t>
  </si>
  <si>
    <t>1017800101L</t>
  </si>
  <si>
    <t>1017800102L</t>
  </si>
  <si>
    <t>1017800109L</t>
  </si>
  <si>
    <t>1017800113L</t>
  </si>
  <si>
    <t>1017800117L</t>
  </si>
  <si>
    <t>1017800118L</t>
  </si>
  <si>
    <t>1017800119L</t>
  </si>
  <si>
    <t>1017800120L</t>
  </si>
  <si>
    <t>1017800121L</t>
  </si>
  <si>
    <t>1017800122L</t>
  </si>
  <si>
    <t>1017800123L</t>
  </si>
  <si>
    <t>1017800124L</t>
  </si>
  <si>
    <t>1017800125L</t>
  </si>
  <si>
    <t>1017800126L</t>
  </si>
  <si>
    <t>1017800127L</t>
  </si>
  <si>
    <t>1017800128L</t>
  </si>
  <si>
    <t>1017800129L</t>
  </si>
  <si>
    <t>1018300016L</t>
  </si>
  <si>
    <t>1018400641L</t>
  </si>
  <si>
    <t>1018400642L</t>
  </si>
  <si>
    <t>1018400643L</t>
  </si>
  <si>
    <t>1018400674L</t>
  </si>
  <si>
    <t>1018400675L</t>
  </si>
  <si>
    <t>1018400676L</t>
  </si>
  <si>
    <t>1018400677L</t>
  </si>
  <si>
    <t>1018400678L</t>
  </si>
  <si>
    <t>1018400679L</t>
  </si>
  <si>
    <t>1018400680L</t>
  </si>
  <si>
    <t>1018400681L</t>
  </si>
  <si>
    <t>1018400682L</t>
  </si>
  <si>
    <t>1018400683L</t>
  </si>
  <si>
    <t>1018400684L</t>
  </si>
  <si>
    <t>1018400685L</t>
  </si>
  <si>
    <t>1018400699-1L</t>
  </si>
  <si>
    <t>1018400704-1L</t>
  </si>
  <si>
    <t>1018400704-2L</t>
  </si>
  <si>
    <t>1018400705-1L</t>
  </si>
  <si>
    <t>1018400705-2L</t>
  </si>
  <si>
    <t>1018400705-3L</t>
  </si>
  <si>
    <t>1018400705-4L</t>
  </si>
  <si>
    <t>1018400705-5L</t>
  </si>
  <si>
    <t>1018400705-6L</t>
  </si>
  <si>
    <t>1018400705-7L</t>
  </si>
  <si>
    <t>1018400711L</t>
  </si>
  <si>
    <t>1018400713-1L</t>
  </si>
  <si>
    <t>1018400713-2L</t>
  </si>
  <si>
    <t>1018400713-3L</t>
  </si>
  <si>
    <t>1018400717L</t>
  </si>
  <si>
    <t>1018400735-10L</t>
  </si>
  <si>
    <t>1018400735-11L</t>
  </si>
  <si>
    <t>1018400735-1L</t>
  </si>
  <si>
    <t>1018400735-2L</t>
  </si>
  <si>
    <t>1018400735-3L</t>
  </si>
  <si>
    <t>1018400735-4L</t>
  </si>
  <si>
    <t>1018400735-5L</t>
  </si>
  <si>
    <t>1018400735-6L</t>
  </si>
  <si>
    <t>1018400735-7L</t>
  </si>
  <si>
    <t>1018400735-8L</t>
  </si>
  <si>
    <t>1018400735-9L</t>
  </si>
  <si>
    <t>1018400743L</t>
  </si>
  <si>
    <t>1018500002-2L</t>
  </si>
  <si>
    <t>1018500002-7L</t>
  </si>
  <si>
    <t>1018500003-2L</t>
  </si>
  <si>
    <t>1018500003-7L</t>
  </si>
  <si>
    <t>1018500004-2L</t>
  </si>
  <si>
    <t>1018500004-6L</t>
  </si>
  <si>
    <t>1018500008-1L</t>
  </si>
  <si>
    <t>1018500008-6L</t>
  </si>
  <si>
    <t>1018500086L</t>
  </si>
  <si>
    <t>1018500104-1L</t>
  </si>
  <si>
    <t>1018500108L</t>
  </si>
  <si>
    <t>1018600030L</t>
  </si>
  <si>
    <t>1018600031L</t>
  </si>
  <si>
    <t>1018600032L</t>
  </si>
  <si>
    <t>1018600033L</t>
  </si>
  <si>
    <t>1018600034L</t>
  </si>
  <si>
    <t>1018700021L</t>
  </si>
  <si>
    <t>1018700025L</t>
  </si>
  <si>
    <t>1018700026L</t>
  </si>
  <si>
    <t>1018800849L</t>
  </si>
  <si>
    <t>1018800858L</t>
  </si>
  <si>
    <t>1018800859L</t>
  </si>
  <si>
    <t>1018900022L</t>
  </si>
  <si>
    <t>1018900023L</t>
  </si>
  <si>
    <t>1018900142-1L</t>
  </si>
  <si>
    <t>1018900142-2L</t>
  </si>
  <si>
    <t>1018900143-1L</t>
  </si>
  <si>
    <t>1018900143-2L</t>
  </si>
  <si>
    <t>1018900208L</t>
  </si>
  <si>
    <t>1018900209L</t>
  </si>
  <si>
    <t>1018900210L</t>
  </si>
  <si>
    <t>1018900243L</t>
  </si>
  <si>
    <t>1018900244L</t>
  </si>
  <si>
    <t>1018900245L</t>
  </si>
  <si>
    <t>1018900246L</t>
  </si>
  <si>
    <t>1018900247L</t>
  </si>
  <si>
    <t>1018900248L</t>
  </si>
  <si>
    <t>1018900249L</t>
  </si>
  <si>
    <t>1018900277L</t>
  </si>
  <si>
    <t>1018900278L</t>
  </si>
  <si>
    <t>1018900279L</t>
  </si>
  <si>
    <t>1018900281L</t>
  </si>
  <si>
    <t>1019000306L</t>
  </si>
  <si>
    <t>1019000307L</t>
  </si>
  <si>
    <t>1019000308L</t>
  </si>
  <si>
    <t>1019000309L</t>
  </si>
  <si>
    <t>1019000310L</t>
  </si>
  <si>
    <t>1019000311L</t>
  </si>
  <si>
    <t>1019000312L</t>
  </si>
  <si>
    <t>1019000313L</t>
  </si>
  <si>
    <t>1019000314L</t>
  </si>
  <si>
    <t>1019000315L</t>
  </si>
  <si>
    <t>1019000316L</t>
  </si>
  <si>
    <t>1019000317L</t>
  </si>
  <si>
    <t>1019000319L</t>
  </si>
  <si>
    <t>1019000320L</t>
  </si>
  <si>
    <t>1019000325L</t>
  </si>
  <si>
    <t>1019000333L</t>
  </si>
  <si>
    <t>1019000364L</t>
  </si>
  <si>
    <t>1019000365L</t>
  </si>
  <si>
    <t>1019000366L</t>
  </si>
  <si>
    <t>1019000369L</t>
  </si>
  <si>
    <t>1019000370L</t>
  </si>
  <si>
    <t>1019000371L</t>
  </si>
  <si>
    <t>1019000372L</t>
  </si>
  <si>
    <t>1019000373L</t>
  </si>
  <si>
    <t>1019000374L</t>
  </si>
  <si>
    <t>1019000375L</t>
  </si>
  <si>
    <t>1019200001L</t>
  </si>
  <si>
    <t>1019200004L</t>
  </si>
  <si>
    <t>1019200006L</t>
  </si>
  <si>
    <t>1019200014L</t>
  </si>
  <si>
    <t>1019200015L</t>
  </si>
  <si>
    <t>1019200016L</t>
  </si>
  <si>
    <t>1019200017L</t>
  </si>
  <si>
    <t>1019200019L</t>
  </si>
  <si>
    <t>1019200020L</t>
  </si>
  <si>
    <t>1019200021L</t>
  </si>
  <si>
    <t>1019200024L</t>
  </si>
  <si>
    <t>1019200032L</t>
  </si>
  <si>
    <t>1019200033L</t>
  </si>
  <si>
    <t>1019200034L</t>
  </si>
  <si>
    <t>1019200035L</t>
  </si>
  <si>
    <t>1019200036L</t>
  </si>
  <si>
    <t>1019200037L</t>
  </si>
  <si>
    <t>1018400533L</t>
  </si>
  <si>
    <t>1018400534L</t>
  </si>
  <si>
    <t>1018400535L</t>
  </si>
  <si>
    <t>1018400536L</t>
  </si>
  <si>
    <t>1018400537L</t>
  </si>
  <si>
    <t>1018400538L</t>
  </si>
  <si>
    <t>1018400539L</t>
  </si>
  <si>
    <t>1018400540L</t>
  </si>
  <si>
    <t>1018400541L</t>
  </si>
  <si>
    <t>1018400542L</t>
  </si>
  <si>
    <t>1018400543L</t>
  </si>
  <si>
    <t>1018400544L</t>
  </si>
  <si>
    <t>1018400546L</t>
  </si>
  <si>
    <t>1018400551L</t>
  </si>
  <si>
    <t>1018400555-1L</t>
  </si>
  <si>
    <t>1018400555-2L</t>
  </si>
  <si>
    <t>1018400555-3L</t>
  </si>
  <si>
    <t>1018400555-4L</t>
  </si>
  <si>
    <t>1018500014L</t>
  </si>
  <si>
    <t>1018500028L</t>
  </si>
  <si>
    <t>1018500074-3L</t>
  </si>
  <si>
    <t>1018900287L</t>
  </si>
  <si>
    <t>1018900291L</t>
  </si>
  <si>
    <t>1018900292L</t>
  </si>
  <si>
    <t>1019000098L</t>
  </si>
  <si>
    <t>1019000104L</t>
  </si>
  <si>
    <t>1019000107L</t>
  </si>
  <si>
    <t>1019000108L</t>
  </si>
  <si>
    <t>1019000110L</t>
  </si>
  <si>
    <t>1019000148L</t>
  </si>
  <si>
    <t>1019000154L</t>
  </si>
  <si>
    <t>1019000159L</t>
  </si>
  <si>
    <t>1019000160L</t>
  </si>
  <si>
    <t>1019000161L</t>
  </si>
  <si>
    <t>1019000162L</t>
  </si>
  <si>
    <t>1019000163L</t>
  </si>
  <si>
    <t>1019000174L</t>
  </si>
  <si>
    <t>1019000175L</t>
  </si>
  <si>
    <t>1019000176L</t>
  </si>
  <si>
    <t>1019000177L</t>
  </si>
  <si>
    <t>1019000196L</t>
  </si>
  <si>
    <t>1019000197L</t>
  </si>
  <si>
    <t>1019000198L</t>
  </si>
  <si>
    <t>1019000199L</t>
  </si>
  <si>
    <t>1019000200L</t>
  </si>
  <si>
    <t>1019000201L</t>
  </si>
  <si>
    <t>1019000202L</t>
  </si>
  <si>
    <t>1019000203L</t>
  </si>
  <si>
    <t>1019000204L</t>
  </si>
  <si>
    <t>1019000205L</t>
  </si>
  <si>
    <t>1019000206-2L</t>
  </si>
  <si>
    <t>1019000206-3L</t>
  </si>
  <si>
    <t>1019000207-1L</t>
  </si>
  <si>
    <t>1019000207-2L</t>
  </si>
  <si>
    <t>1019000207-3L</t>
  </si>
  <si>
    <t>1019000207-4L</t>
  </si>
  <si>
    <t>1019000207-6L</t>
  </si>
  <si>
    <t>1019000208L</t>
  </si>
  <si>
    <t>1019000209L</t>
  </si>
  <si>
    <t>1019000210L</t>
  </si>
  <si>
    <t>1019000211L</t>
  </si>
  <si>
    <t>1019000212L</t>
  </si>
  <si>
    <t>1019000213L</t>
  </si>
  <si>
    <t>1019000214L</t>
  </si>
  <si>
    <t>1019000219L</t>
  </si>
  <si>
    <t>1019000220L</t>
  </si>
  <si>
    <t>1019000239L</t>
  </si>
  <si>
    <t>1019000240L</t>
  </si>
  <si>
    <t>1019000241L</t>
  </si>
  <si>
    <t>1019000242L</t>
  </si>
  <si>
    <t>1019000243L</t>
  </si>
  <si>
    <t>1019000244L</t>
  </si>
  <si>
    <t>1019000245L</t>
  </si>
  <si>
    <t>1019000246L</t>
  </si>
  <si>
    <t>1019000247L</t>
  </si>
  <si>
    <t>1019000248L</t>
  </si>
  <si>
    <t>1019000249L</t>
  </si>
  <si>
    <t>1019000250L</t>
  </si>
  <si>
    <t>1019000251L</t>
  </si>
  <si>
    <t>1019000252L</t>
  </si>
  <si>
    <t>1019000253L</t>
  </si>
  <si>
    <t>1019000254L</t>
  </si>
  <si>
    <t>1019000255L</t>
  </si>
  <si>
    <t>1019000256L</t>
  </si>
  <si>
    <t>1019000273L</t>
  </si>
  <si>
    <t>1019000274L</t>
  </si>
  <si>
    <t>1019000279L</t>
  </si>
  <si>
    <t>1019000286L</t>
  </si>
  <si>
    <t>1019000287L</t>
  </si>
  <si>
    <t>1019000288L</t>
  </si>
  <si>
    <t>1019000289L</t>
  </si>
  <si>
    <t>1019000290L</t>
  </si>
  <si>
    <t>1019000291L</t>
  </si>
  <si>
    <t>1019000292L</t>
  </si>
  <si>
    <t>1019000293L</t>
  </si>
  <si>
    <t>1019000294L</t>
  </si>
  <si>
    <t>1019000295L</t>
  </si>
  <si>
    <t>1019000296L</t>
  </si>
  <si>
    <t>1019000297L</t>
  </si>
  <si>
    <t>1019000298L</t>
  </si>
  <si>
    <t>1019000299L</t>
  </si>
  <si>
    <t>1019000300L</t>
  </si>
  <si>
    <t>1019000301L</t>
  </si>
  <si>
    <t>1019000302L</t>
  </si>
  <si>
    <t>1019000303L</t>
  </si>
  <si>
    <t>1019000304L</t>
  </si>
  <si>
    <t>1019000305L</t>
  </si>
  <si>
    <t>1019200141L</t>
  </si>
  <si>
    <t>1019200148L</t>
  </si>
  <si>
    <t>1019200151L</t>
  </si>
  <si>
    <t>1019300018L</t>
  </si>
  <si>
    <t>1019300019L</t>
  </si>
  <si>
    <t>1019300020L</t>
  </si>
  <si>
    <t>1019300021L</t>
  </si>
  <si>
    <t>1019300022L</t>
  </si>
  <si>
    <t>1019300023L</t>
  </si>
  <si>
    <t>1019300025L</t>
  </si>
  <si>
    <t>1019300026L</t>
  </si>
  <si>
    <t>1019300027L</t>
  </si>
  <si>
    <t>1019300114-2L</t>
  </si>
  <si>
    <t>1019400015-1L</t>
  </si>
  <si>
    <t>1019400015-2L</t>
  </si>
  <si>
    <t>1019400018L</t>
  </si>
  <si>
    <t>1019400019L</t>
  </si>
  <si>
    <t>1019400020L</t>
  </si>
  <si>
    <t>1019400021L</t>
  </si>
  <si>
    <t>1019400022L</t>
  </si>
  <si>
    <t>1019400023L</t>
  </si>
  <si>
    <t>1019400024L</t>
  </si>
  <si>
    <t>1019400025-1L</t>
  </si>
  <si>
    <t>1019400025-2L</t>
  </si>
  <si>
    <t>1019400026-10L</t>
  </si>
  <si>
    <t>1019400026-11L</t>
  </si>
  <si>
    <t>1019400026-12L</t>
  </si>
  <si>
    <t>1019400026-1L</t>
  </si>
  <si>
    <t>1019400026-2L</t>
  </si>
  <si>
    <t>1019400026-3L</t>
  </si>
  <si>
    <t>1019400026-4L</t>
  </si>
  <si>
    <t>1019400026-5L</t>
  </si>
  <si>
    <t>1019400026-6L</t>
  </si>
  <si>
    <t>1019400026-7L</t>
  </si>
  <si>
    <t>1019400026-8L</t>
  </si>
  <si>
    <t>1019400026-9L</t>
  </si>
  <si>
    <t>1019400027-10L</t>
  </si>
  <si>
    <t>1019400027-11L</t>
  </si>
  <si>
    <t>1019400027-1L</t>
  </si>
  <si>
    <t>1019400027-2L</t>
  </si>
  <si>
    <t>1019400027-3L</t>
  </si>
  <si>
    <t>1019400027-4L</t>
  </si>
  <si>
    <t>1019400027-5L</t>
  </si>
  <si>
    <t>1019400027-6L</t>
  </si>
  <si>
    <t>1019400027-7L</t>
  </si>
  <si>
    <t>1019400027-8L</t>
  </si>
  <si>
    <t>1019400027-9L</t>
  </si>
  <si>
    <t>1019400029L</t>
  </si>
  <si>
    <t>1019400030L</t>
  </si>
  <si>
    <t>1019400031L</t>
  </si>
  <si>
    <t>1019400032L</t>
  </si>
  <si>
    <t>1019400033L</t>
  </si>
  <si>
    <t>1019400034-1L</t>
  </si>
  <si>
    <t>1019400034-2L</t>
  </si>
  <si>
    <t>1019400034-3L</t>
  </si>
  <si>
    <t>1019400035-1L</t>
  </si>
  <si>
    <t>1019400035-2L</t>
  </si>
  <si>
    <t>1019400035-3L</t>
  </si>
  <si>
    <t>1019400037-1L</t>
  </si>
  <si>
    <t>1019400037-2L</t>
  </si>
  <si>
    <t>1019400037-3L</t>
  </si>
  <si>
    <t>1019400037-4L</t>
  </si>
  <si>
    <t>1019400039-1L</t>
  </si>
  <si>
    <t>1019400039-2L</t>
  </si>
  <si>
    <t>1019400039-3L</t>
  </si>
  <si>
    <t>1019400039-4L</t>
  </si>
  <si>
    <t>1019400039-5L</t>
  </si>
  <si>
    <t>1019400039-6L</t>
  </si>
  <si>
    <t>1019400039-7L</t>
  </si>
  <si>
    <t>1019400040-1L</t>
  </si>
  <si>
    <t>1019400040-2L</t>
  </si>
  <si>
    <t>1019400040-3L</t>
  </si>
  <si>
    <t>1019400041-1L</t>
  </si>
  <si>
    <t>1019400041-2L</t>
  </si>
  <si>
    <t>1019500062L</t>
  </si>
  <si>
    <t>1019500063L</t>
  </si>
  <si>
    <t>1019800168L</t>
  </si>
  <si>
    <t>1019800169L</t>
  </si>
  <si>
    <t>1019800188-1L</t>
  </si>
  <si>
    <t>1019800188-2L</t>
  </si>
  <si>
    <t>1019800188-3L</t>
  </si>
  <si>
    <t>1019800188-4L</t>
  </si>
  <si>
    <t>1019800188-5L</t>
  </si>
  <si>
    <t>1019800188-6L</t>
  </si>
  <si>
    <t>1019800190L</t>
  </si>
  <si>
    <t>1019800221L</t>
  </si>
  <si>
    <t>1019800255L</t>
  </si>
  <si>
    <t>1019800306L</t>
  </si>
  <si>
    <t>1019800307L</t>
  </si>
  <si>
    <t>1019200038L</t>
  </si>
  <si>
    <t>1019200039L</t>
  </si>
  <si>
    <t>1019200106L</t>
  </si>
  <si>
    <t>1019200123L</t>
  </si>
  <si>
    <t>1019200124L</t>
  </si>
  <si>
    <t>1019200126L</t>
  </si>
  <si>
    <t>1019200127L</t>
  </si>
  <si>
    <t>1019200128L</t>
  </si>
  <si>
    <t>1019200129L</t>
  </si>
  <si>
    <t>1019200131L</t>
  </si>
  <si>
    <t>1019200132L</t>
  </si>
  <si>
    <t>1019200133L</t>
  </si>
  <si>
    <t>1019200134L</t>
  </si>
  <si>
    <t>1019200135L</t>
  </si>
  <si>
    <t>1019700045L</t>
  </si>
  <si>
    <t>1019700049L</t>
  </si>
  <si>
    <t>1019800020L</t>
  </si>
  <si>
    <t>1019800021L</t>
  </si>
  <si>
    <t>1019800022L</t>
  </si>
  <si>
    <t>1019800023L</t>
  </si>
  <si>
    <t>1019800054-1L</t>
  </si>
  <si>
    <t>1019800054-2L</t>
  </si>
  <si>
    <t>1019800054-3L</t>
  </si>
  <si>
    <t>1019800054L</t>
  </si>
  <si>
    <t>1019800056L</t>
  </si>
  <si>
    <t>1019800057-1L</t>
  </si>
  <si>
    <t>1019800057-2L</t>
  </si>
  <si>
    <t>1019800059-1L</t>
  </si>
  <si>
    <t>1019800059-2L</t>
  </si>
  <si>
    <t>1019800060L</t>
  </si>
  <si>
    <t>1019800061L</t>
  </si>
  <si>
    <t>1019800062L</t>
  </si>
  <si>
    <t>1019800063L</t>
  </si>
  <si>
    <t>1019800064L</t>
  </si>
  <si>
    <t>1019800065L</t>
  </si>
  <si>
    <t>1019800067L</t>
  </si>
  <si>
    <t>1019800068L</t>
  </si>
  <si>
    <t>1019800069L</t>
  </si>
  <si>
    <t>1019800070-1L</t>
  </si>
  <si>
    <t>1019800070-2L</t>
  </si>
  <si>
    <t>1019800070-3L</t>
  </si>
  <si>
    <t>1019800070-4L</t>
  </si>
  <si>
    <t>1019800070-5L</t>
  </si>
  <si>
    <t>1019800070-6L</t>
  </si>
  <si>
    <t>1019800070-7L</t>
  </si>
  <si>
    <t>1019800071L</t>
  </si>
  <si>
    <t>1019800072L</t>
  </si>
  <si>
    <t>1019800073L</t>
  </si>
  <si>
    <t>1019800074L</t>
  </si>
  <si>
    <t>1019800075L</t>
  </si>
  <si>
    <t>1019800077L</t>
  </si>
  <si>
    <t>1019800096L</t>
  </si>
  <si>
    <t>1019800098L</t>
  </si>
  <si>
    <t>1019800101-1L</t>
  </si>
  <si>
    <t>1019800101-2L</t>
  </si>
  <si>
    <t>1019800102L</t>
  </si>
  <si>
    <t>1019800111L</t>
  </si>
  <si>
    <t>1019800116L</t>
  </si>
  <si>
    <t>1019800131L</t>
  </si>
  <si>
    <t>1019800132L</t>
  </si>
  <si>
    <t>1019800154L</t>
  </si>
  <si>
    <t>1019800155L</t>
  </si>
  <si>
    <t>1019800156L</t>
  </si>
  <si>
    <t>1019800157L</t>
  </si>
  <si>
    <t>1019800158L</t>
  </si>
  <si>
    <t>1019800159L</t>
  </si>
  <si>
    <t>1019800160L</t>
  </si>
  <si>
    <t>1019800161L</t>
  </si>
  <si>
    <t>1019800162L</t>
  </si>
  <si>
    <t>1019800163L</t>
  </si>
  <si>
    <t>1019800164L</t>
  </si>
  <si>
    <t>1019800165L</t>
  </si>
  <si>
    <t>1019800166L</t>
  </si>
  <si>
    <t>1019800167L</t>
  </si>
  <si>
    <t>1020300003-1L</t>
  </si>
  <si>
    <t>1020300003-2L</t>
  </si>
  <si>
    <t>1020300003-3L</t>
  </si>
  <si>
    <t>1020300003-4L</t>
  </si>
  <si>
    <t>1020300003-5L</t>
  </si>
  <si>
    <t>1020300003-6L</t>
  </si>
  <si>
    <t>1020300003-7L</t>
  </si>
  <si>
    <t>1020300003-8L</t>
  </si>
  <si>
    <t>1020300050-1L</t>
  </si>
  <si>
    <t>1020300050L</t>
  </si>
  <si>
    <t>1020300053-1L</t>
  </si>
  <si>
    <t>1020300053-2L</t>
  </si>
  <si>
    <t>1020300053-3L</t>
  </si>
  <si>
    <t>1020300053L</t>
  </si>
  <si>
    <t>1020300080-1L</t>
  </si>
  <si>
    <t>1020300080-2L</t>
  </si>
  <si>
    <t>1020300080-3L</t>
  </si>
  <si>
    <t>1020300080-5L</t>
  </si>
  <si>
    <t>1020300080-6L</t>
  </si>
  <si>
    <t>1020300081-1L</t>
  </si>
  <si>
    <t>1020300081-2L</t>
  </si>
  <si>
    <t>1020300081-3L</t>
  </si>
  <si>
    <t>1020300081-5L</t>
  </si>
  <si>
    <t>1020300082-1L</t>
  </si>
  <si>
    <t>1020300082-2L</t>
  </si>
  <si>
    <t>1020300082-3L</t>
  </si>
  <si>
    <t>1020300097-1L</t>
  </si>
  <si>
    <t>1020300097L</t>
  </si>
  <si>
    <t>1020300098-1L</t>
  </si>
  <si>
    <t>1020300098-2L</t>
  </si>
  <si>
    <t>1020300099-10L</t>
  </si>
  <si>
    <t>1020300099-11L</t>
  </si>
  <si>
    <t>1020300099-12L</t>
  </si>
  <si>
    <t>1020300099-1L</t>
  </si>
  <si>
    <t>1020300099-2L</t>
  </si>
  <si>
    <t>1020300099-3L</t>
  </si>
  <si>
    <t>1020300099-4L</t>
  </si>
  <si>
    <t>1020300099-7L</t>
  </si>
  <si>
    <t>1020300099-8L</t>
  </si>
  <si>
    <t>1020300099-9L</t>
  </si>
  <si>
    <t>1020300102-10L</t>
  </si>
  <si>
    <t>1020300102-11L</t>
  </si>
  <si>
    <t>1020300102-12L</t>
  </si>
  <si>
    <t>1020300102-1L</t>
  </si>
  <si>
    <t>1020300102-2L</t>
  </si>
  <si>
    <t>1020300102-3L</t>
  </si>
  <si>
    <t>1020300102-4L</t>
  </si>
  <si>
    <t>1020300102-7L</t>
  </si>
  <si>
    <t>1020300102-8L</t>
  </si>
  <si>
    <t>1020300102-9L</t>
  </si>
  <si>
    <t>1020300103-10L</t>
  </si>
  <si>
    <t>1020300103-11L</t>
  </si>
  <si>
    <t>1020300103-12L</t>
  </si>
  <si>
    <t>1020300103-1L</t>
  </si>
  <si>
    <t>1020300103-2L</t>
  </si>
  <si>
    <t>1020300103-3L</t>
  </si>
  <si>
    <t>1020300103-4L</t>
  </si>
  <si>
    <t>1020300103-7L</t>
  </si>
  <si>
    <t>1020300103-8L</t>
  </si>
  <si>
    <t>1020300103-9L</t>
  </si>
  <si>
    <t>1020300119-2L</t>
  </si>
  <si>
    <t>1020300119-4L</t>
  </si>
  <si>
    <t>1020300139L</t>
  </si>
  <si>
    <t>1020300202-1L</t>
  </si>
  <si>
    <t>1020300202-2L</t>
  </si>
  <si>
    <t>1020300203-1L</t>
  </si>
  <si>
    <t>1020300203-2L</t>
  </si>
  <si>
    <t>1020300210-2L</t>
  </si>
  <si>
    <t>1020300210-3L</t>
  </si>
  <si>
    <t>1020300212-1L</t>
  </si>
  <si>
    <t>1020300212-2L</t>
  </si>
  <si>
    <t>1020300212-3L</t>
  </si>
  <si>
    <t>1020300213-1L</t>
  </si>
  <si>
    <t>1020300213-2L</t>
  </si>
  <si>
    <t>1020300214-1L</t>
  </si>
  <si>
    <t>1020300214-2L</t>
  </si>
  <si>
    <t>1020300259-1L</t>
  </si>
  <si>
    <t>1020300259-2L</t>
  </si>
  <si>
    <t>1020300804-1L</t>
  </si>
  <si>
    <t>1020300804-2L</t>
  </si>
  <si>
    <t>1020300809-1L</t>
  </si>
  <si>
    <t>1020300809-2L</t>
  </si>
  <si>
    <t>1020300811-1L</t>
  </si>
  <si>
    <t>1020300811-2L</t>
  </si>
  <si>
    <t>1020300818-1L</t>
  </si>
  <si>
    <t>1020300818-2L</t>
  </si>
  <si>
    <t>1020300818-3L</t>
  </si>
  <si>
    <t>1020300854-1L</t>
  </si>
  <si>
    <t>1020300854-2L</t>
  </si>
  <si>
    <t>1020300855-1L</t>
  </si>
  <si>
    <t>1020300855-2L</t>
  </si>
  <si>
    <t>1020300855-3L</t>
  </si>
  <si>
    <t>1020300855-4L</t>
  </si>
  <si>
    <t>1020300855L</t>
  </si>
  <si>
    <t>1020300877-1L</t>
  </si>
  <si>
    <t>1020300877-2L</t>
  </si>
  <si>
    <t>1020300885-1L</t>
  </si>
  <si>
    <t>1020300885-2L</t>
  </si>
  <si>
    <t>1020300888-1L</t>
  </si>
  <si>
    <t>1020300888-2L</t>
  </si>
  <si>
    <t>1020300909-1L</t>
  </si>
  <si>
    <t>1020300909L</t>
  </si>
  <si>
    <t>1020300993-10L</t>
  </si>
  <si>
    <t>1020300993-1L</t>
  </si>
  <si>
    <t>1020300993-3L</t>
  </si>
  <si>
    <t>1020300993-4L</t>
  </si>
  <si>
    <t>1020300993-5L</t>
  </si>
  <si>
    <t>1020300993-6L</t>
  </si>
  <si>
    <t>1020300993-7L</t>
  </si>
  <si>
    <t>1020300993-9L</t>
  </si>
  <si>
    <t>1020300999-10L</t>
  </si>
  <si>
    <t>1020300999-2L</t>
  </si>
  <si>
    <t>1020300999-3L</t>
  </si>
  <si>
    <t>1020300999-4L</t>
  </si>
  <si>
    <t>1020300999-5L</t>
  </si>
  <si>
    <t>1020300999-6L</t>
  </si>
  <si>
    <t>1020300999-7L</t>
  </si>
  <si>
    <t>1019800308L</t>
  </si>
  <si>
    <t>1019800309L</t>
  </si>
  <si>
    <t>1019800310L</t>
  </si>
  <si>
    <t>1019800311L</t>
  </si>
  <si>
    <t>1019800312L</t>
  </si>
  <si>
    <t>1019800313L</t>
  </si>
  <si>
    <t>1019800314L</t>
  </si>
  <si>
    <t>1019800315L</t>
  </si>
  <si>
    <t>1019800320L</t>
  </si>
  <si>
    <t>1019800321L</t>
  </si>
  <si>
    <t>1019800322L</t>
  </si>
  <si>
    <t>1019800323L</t>
  </si>
  <si>
    <t>1019800324L</t>
  </si>
  <si>
    <t>1019800325L</t>
  </si>
  <si>
    <t>1019800326L</t>
  </si>
  <si>
    <t>1019800327L</t>
  </si>
  <si>
    <t>1019800328L</t>
  </si>
  <si>
    <t>1019800329L</t>
  </si>
  <si>
    <t>1019800330L</t>
  </si>
  <si>
    <t>1019800331L</t>
  </si>
  <si>
    <t>1019800332L</t>
  </si>
  <si>
    <t>1019800333L</t>
  </si>
  <si>
    <t>1019800334L</t>
  </si>
  <si>
    <t>1019800335L</t>
  </si>
  <si>
    <t>1019800336L</t>
  </si>
  <si>
    <t>1019800337L</t>
  </si>
  <si>
    <t>1019800338L</t>
  </si>
  <si>
    <t>1019800339L</t>
  </si>
  <si>
    <t>1019800340L</t>
  </si>
  <si>
    <t>1019800341L</t>
  </si>
  <si>
    <t>1019800342L</t>
  </si>
  <si>
    <t>1019800343L</t>
  </si>
  <si>
    <t>1019800344L</t>
  </si>
  <si>
    <t>1019800345L</t>
  </si>
  <si>
    <t>1019800346L</t>
  </si>
  <si>
    <t>1019800347L</t>
  </si>
  <si>
    <t>1019800348L</t>
  </si>
  <si>
    <t>1019800349L</t>
  </si>
  <si>
    <t>1019800350L</t>
  </si>
  <si>
    <t>1019800351L</t>
  </si>
  <si>
    <t>1019800352-1L</t>
  </si>
  <si>
    <t>1019800352-2L</t>
  </si>
  <si>
    <t>1019800352-3L</t>
  </si>
  <si>
    <t>1019800352-4L</t>
  </si>
  <si>
    <t>1019800352-5L</t>
  </si>
  <si>
    <t>1019800352-6L</t>
  </si>
  <si>
    <t>1019800353L</t>
  </si>
  <si>
    <t>1019800354L</t>
  </si>
  <si>
    <t>1019800355L</t>
  </si>
  <si>
    <t>1019800356L</t>
  </si>
  <si>
    <t>1019800357L</t>
  </si>
  <si>
    <t>1019800358L</t>
  </si>
  <si>
    <t>1019800359L</t>
  </si>
  <si>
    <t>1019800360L</t>
  </si>
  <si>
    <t>1019800361L</t>
  </si>
  <si>
    <t>1019800362L</t>
  </si>
  <si>
    <t>1019800363L</t>
  </si>
  <si>
    <t>1019800364L</t>
  </si>
  <si>
    <t>1019800365L</t>
  </si>
  <si>
    <t>1019800366L</t>
  </si>
  <si>
    <t>1019800367L</t>
  </si>
  <si>
    <t>1019800368L</t>
  </si>
  <si>
    <t>1019800369L</t>
  </si>
  <si>
    <t>1019800370L</t>
  </si>
  <si>
    <t>1019800371L</t>
  </si>
  <si>
    <t>1019800372L</t>
  </si>
  <si>
    <t>1019800374-1L</t>
  </si>
  <si>
    <t>1019800374-2L</t>
  </si>
  <si>
    <t>1019800374-3L</t>
  </si>
  <si>
    <t>1019800375L</t>
  </si>
  <si>
    <t>1019800376L</t>
  </si>
  <si>
    <t>1019800377L</t>
  </si>
  <si>
    <t>1019800378L</t>
  </si>
  <si>
    <t>1019800379L</t>
  </si>
  <si>
    <t>1019800380L</t>
  </si>
  <si>
    <t>1019800381L</t>
  </si>
  <si>
    <t>1019800382L</t>
  </si>
  <si>
    <t>1019800383L</t>
  </si>
  <si>
    <t>1019800384L</t>
  </si>
  <si>
    <t>1019800398L</t>
  </si>
  <si>
    <t>1019800405L</t>
  </si>
  <si>
    <t>1019800406-1L</t>
  </si>
  <si>
    <t>1019800406-2L</t>
  </si>
  <si>
    <t>1019800406-3L</t>
  </si>
  <si>
    <t>1019800406-4L</t>
  </si>
  <si>
    <t>1019800427L</t>
  </si>
  <si>
    <t>1019800428L</t>
  </si>
  <si>
    <t>1019800434L</t>
  </si>
  <si>
    <t>1019800435L</t>
  </si>
  <si>
    <t>1019800442L</t>
  </si>
  <si>
    <t>1019800443L</t>
  </si>
  <si>
    <t>1019800448L</t>
  </si>
  <si>
    <t>1019800449L</t>
  </si>
  <si>
    <t>1020300528-1L</t>
  </si>
  <si>
    <t>1020300528-2L</t>
  </si>
  <si>
    <t>1020300646-1L</t>
  </si>
  <si>
    <t>1020300646-2L</t>
  </si>
  <si>
    <t>1020300646-3L</t>
  </si>
  <si>
    <t>1020300646-4L</t>
  </si>
  <si>
    <t>1020300695-1L</t>
  </si>
  <si>
    <t>1020300695-2L</t>
  </si>
  <si>
    <t>1020300757-1L</t>
  </si>
  <si>
    <t>1020300757-2L</t>
  </si>
  <si>
    <t>1020300764-1L</t>
  </si>
  <si>
    <t>1020300764-2L</t>
  </si>
  <si>
    <t>1020300774-3L</t>
  </si>
  <si>
    <t>1020300774L</t>
  </si>
  <si>
    <t>1020300786-1L</t>
  </si>
  <si>
    <t>1020300786-2L</t>
  </si>
  <si>
    <t>1020300790-1L</t>
  </si>
  <si>
    <t>1020300790-2L</t>
  </si>
  <si>
    <t>1020300791-1L</t>
  </si>
  <si>
    <t>1020300791-2L</t>
  </si>
  <si>
    <t>1020301058-10L</t>
  </si>
  <si>
    <t>1020301058-12L</t>
  </si>
  <si>
    <t>1020301058-1L</t>
  </si>
  <si>
    <t>1020301058-6L</t>
  </si>
  <si>
    <t>1020301058-7L</t>
  </si>
  <si>
    <t>1020301058-8L</t>
  </si>
  <si>
    <t>1020301058-9L</t>
  </si>
  <si>
    <t>1020301059-11L</t>
  </si>
  <si>
    <t>1020301059-1L</t>
  </si>
  <si>
    <t>1020301059-2L</t>
  </si>
  <si>
    <t>1020301059-6L</t>
  </si>
  <si>
    <t>1020301059-7L</t>
  </si>
  <si>
    <t>1020301059-8L</t>
  </si>
  <si>
    <t>1020301059-9L</t>
  </si>
  <si>
    <t>1020301080L</t>
  </si>
  <si>
    <t>1020301173L</t>
  </si>
  <si>
    <t>1020301189L</t>
  </si>
  <si>
    <t>1020301192L</t>
  </si>
  <si>
    <t>1020301193-1L</t>
  </si>
  <si>
    <t>1020301193L</t>
  </si>
  <si>
    <t>1020301205-1L</t>
  </si>
  <si>
    <t>1020301205-2L</t>
  </si>
  <si>
    <t>1020301232-1L</t>
  </si>
  <si>
    <t>1020301232-2L</t>
  </si>
  <si>
    <t>1020301234L</t>
  </si>
  <si>
    <t>1020301245-1L</t>
  </si>
  <si>
    <t>1020301245-2L</t>
  </si>
  <si>
    <t>1020301248L</t>
  </si>
  <si>
    <t>1020301249L</t>
  </si>
  <si>
    <t>1020301256-1L</t>
  </si>
  <si>
    <t>1020301256-2L</t>
  </si>
  <si>
    <t>1020301256-3L</t>
  </si>
  <si>
    <t>1020301256-4L</t>
  </si>
  <si>
    <t>1020301264L</t>
  </si>
  <si>
    <t>1020301267-1L</t>
  </si>
  <si>
    <t>1020301267L</t>
  </si>
  <si>
    <t>1020301268-1L</t>
  </si>
  <si>
    <t>1020301268L</t>
  </si>
  <si>
    <t>1020301269-1L</t>
  </si>
  <si>
    <t>1020301269L</t>
  </si>
  <si>
    <t>1020301271-1L</t>
  </si>
  <si>
    <t>1020301271-2L</t>
  </si>
  <si>
    <t>1020301271-3L</t>
  </si>
  <si>
    <t>1020301271-4L</t>
  </si>
  <si>
    <t>1020301271-6L</t>
  </si>
  <si>
    <t>1020301271-7L</t>
  </si>
  <si>
    <t>1020301272-1L</t>
  </si>
  <si>
    <t>1020301272-2L</t>
  </si>
  <si>
    <t>1020301277-1L</t>
  </si>
  <si>
    <t>1020301277-2L</t>
  </si>
  <si>
    <t>1020301277L</t>
  </si>
  <si>
    <t>1020301278-1L</t>
  </si>
  <si>
    <t>1020301278-2L</t>
  </si>
  <si>
    <t>1020301278-3L</t>
  </si>
  <si>
    <t>1020301278L</t>
  </si>
  <si>
    <t>1020301279-1L</t>
  </si>
  <si>
    <t>1020301279-2L</t>
  </si>
  <si>
    <t>1020301279-3L</t>
  </si>
  <si>
    <t>1020301281-1L</t>
  </si>
  <si>
    <t>1020301281-2L</t>
  </si>
  <si>
    <t>1020301281-3L</t>
  </si>
  <si>
    <t>1020301281-4L</t>
  </si>
  <si>
    <t>1020301282-1L</t>
  </si>
  <si>
    <t>1020301282-2L</t>
  </si>
  <si>
    <t>1020301282-3L</t>
  </si>
  <si>
    <t>1020301300-1L</t>
  </si>
  <si>
    <t>1020301300L</t>
  </si>
  <si>
    <t>1020301303-10L</t>
  </si>
  <si>
    <t>1020301303-11L</t>
  </si>
  <si>
    <t>1020301303-12L</t>
  </si>
  <si>
    <t>1020301303-1L</t>
  </si>
  <si>
    <t>1020301303-2L</t>
  </si>
  <si>
    <t>1020301303-3L</t>
  </si>
  <si>
    <t>1020301303-4L</t>
  </si>
  <si>
    <t>1020301303-5L</t>
  </si>
  <si>
    <t>1020301303-6L</t>
  </si>
  <si>
    <t>1020301303-7L</t>
  </si>
  <si>
    <t>1020301303-8L</t>
  </si>
  <si>
    <t>1020301303-9L</t>
  </si>
  <si>
    <t>1020301313L</t>
  </si>
  <si>
    <t>1020301315-1L</t>
  </si>
  <si>
    <t>1020301315-2L</t>
  </si>
  <si>
    <t>1020301315-3L</t>
  </si>
  <si>
    <t>1020301315-4L</t>
  </si>
  <si>
    <t>1020301316-1L</t>
  </si>
  <si>
    <t>1020301316-2L</t>
  </si>
  <si>
    <t>1020301316-3L</t>
  </si>
  <si>
    <t>1020301316-4L</t>
  </si>
  <si>
    <t>1020301316-5L</t>
  </si>
  <si>
    <t>1020301317-1L</t>
  </si>
  <si>
    <t>1020301317-2L</t>
  </si>
  <si>
    <t>1020301317-3L</t>
  </si>
  <si>
    <t>1020301317-4L</t>
  </si>
  <si>
    <t>1020301319-1L</t>
  </si>
  <si>
    <t>1020301319-2L</t>
  </si>
  <si>
    <t>1020301319-3L</t>
  </si>
  <si>
    <t>1020301332-10L</t>
  </si>
  <si>
    <t>1020301332-11L</t>
  </si>
  <si>
    <t>1020301332-12L</t>
  </si>
  <si>
    <t>1020301332-13L</t>
  </si>
  <si>
    <t>1020301332-14L</t>
  </si>
  <si>
    <t>1020301332-15L</t>
  </si>
  <si>
    <t>1020301332-16L</t>
  </si>
  <si>
    <t>1020301332-17L</t>
  </si>
  <si>
    <t>1020301332-18L</t>
  </si>
  <si>
    <t>1020301332-1L</t>
  </si>
  <si>
    <t>1020301332-2L</t>
  </si>
  <si>
    <t>1020301332-3L</t>
  </si>
  <si>
    <t>1020301332-4L</t>
  </si>
  <si>
    <t>1020301332-5L</t>
  </si>
  <si>
    <t>1020301332-6L</t>
  </si>
  <si>
    <t>1020301332-7L</t>
  </si>
  <si>
    <t>1020301332-8L</t>
  </si>
  <si>
    <t>1020301332-9L</t>
  </si>
  <si>
    <t>1020301336-1L</t>
  </si>
  <si>
    <t>1020301336L</t>
  </si>
  <si>
    <t>1020301339-1L</t>
  </si>
  <si>
    <t>1020301339L</t>
  </si>
  <si>
    <t>1020301342-1L</t>
  </si>
  <si>
    <t>1020301342-2L</t>
  </si>
  <si>
    <t>1020301342-3L</t>
  </si>
  <si>
    <t>1020301342-4L</t>
  </si>
  <si>
    <t>1020301343-1L</t>
  </si>
  <si>
    <t>1020301343-2L</t>
  </si>
  <si>
    <t>1020301360-1L</t>
  </si>
  <si>
    <t>1020301360-2L</t>
  </si>
  <si>
    <t>1020301360-3L</t>
  </si>
  <si>
    <t>1020301360-4L</t>
  </si>
  <si>
    <t>1020301360-5L</t>
  </si>
  <si>
    <t>1020301360-6L</t>
  </si>
  <si>
    <t>1020301360-8L</t>
  </si>
  <si>
    <t>1020301360-9L</t>
  </si>
  <si>
    <t>1020301366-1L</t>
  </si>
  <si>
    <t>1020301366-2L</t>
  </si>
  <si>
    <t>1020301366-3L</t>
  </si>
  <si>
    <t>1020301366-4L</t>
  </si>
  <si>
    <t>1020301366-5L</t>
  </si>
  <si>
    <t>1020301366-6L</t>
  </si>
  <si>
    <t>1020301366-7L</t>
  </si>
  <si>
    <t>1020301366-8L</t>
  </si>
  <si>
    <t>1020301371-1L</t>
  </si>
  <si>
    <t>1020301371-2L</t>
  </si>
  <si>
    <t>1020301371-3L</t>
  </si>
  <si>
    <t>1020301371-4L</t>
  </si>
  <si>
    <t>1020301373-1L</t>
  </si>
  <si>
    <t>1020301373-2L</t>
  </si>
  <si>
    <t>1020301374-1L</t>
  </si>
  <si>
    <t>1020301374-2L</t>
  </si>
  <si>
    <t>1020301374-3L</t>
  </si>
  <si>
    <t>1020301375-1L</t>
  </si>
  <si>
    <t>1020301375-2L</t>
  </si>
  <si>
    <t>1020301376-1L</t>
  </si>
  <si>
    <t>1020301376-2L</t>
  </si>
  <si>
    <t>1020301378-1L</t>
  </si>
  <si>
    <t>1020301378-2L</t>
  </si>
  <si>
    <t>1020301378-3L</t>
  </si>
  <si>
    <t>1020301378-4L</t>
  </si>
  <si>
    <t>1020301378-5L</t>
  </si>
  <si>
    <t>1020301378-6L</t>
  </si>
  <si>
    <t>1020301378-8L</t>
  </si>
  <si>
    <t>1020301386L</t>
  </si>
  <si>
    <t>1020301394-1L</t>
  </si>
  <si>
    <t>1020301400-1L</t>
  </si>
  <si>
    <t>1020301400-2L</t>
  </si>
  <si>
    <t>1020301400-3L</t>
  </si>
  <si>
    <t>1020301400-4L</t>
  </si>
  <si>
    <t>1020301404-1L</t>
  </si>
  <si>
    <t>1020301404-2L</t>
  </si>
  <si>
    <t>1020301404-3L</t>
  </si>
  <si>
    <t>1020301404-4L</t>
  </si>
  <si>
    <t>1020301409-2L</t>
  </si>
  <si>
    <t>1020301409-3L</t>
  </si>
  <si>
    <t>1020301409-4L</t>
  </si>
  <si>
    <t>1020301409-5L</t>
  </si>
  <si>
    <t>1020301409-6L</t>
  </si>
  <si>
    <t>1020301410-2L</t>
  </si>
  <si>
    <t>1020301410-3L</t>
  </si>
  <si>
    <t>1020301410-4L</t>
  </si>
  <si>
    <t>1020301410-5L</t>
  </si>
  <si>
    <t>1020301410-6L</t>
  </si>
  <si>
    <t>1020301410-7L</t>
  </si>
  <si>
    <t>1020301411-1L</t>
  </si>
  <si>
    <t>1020301411-3L</t>
  </si>
  <si>
    <t>1020301411-4L</t>
  </si>
  <si>
    <t>1020301411-5L</t>
  </si>
  <si>
    <t>1020301411-6L</t>
  </si>
  <si>
    <t>1020301412-1L</t>
  </si>
  <si>
    <t>1020301412-3L</t>
  </si>
  <si>
    <t>1020301412-4L</t>
  </si>
  <si>
    <t>1020301412-5L</t>
  </si>
  <si>
    <t>1020301412-6L</t>
  </si>
  <si>
    <t>1020301412-7L</t>
  </si>
  <si>
    <t>1020301412-8L</t>
  </si>
  <si>
    <t>1020301413-2L</t>
  </si>
  <si>
    <t>1020301413-3L</t>
  </si>
  <si>
    <t>1020301413-4L</t>
  </si>
  <si>
    <t>1020301413-5L</t>
  </si>
  <si>
    <t>1020301414-1L</t>
  </si>
  <si>
    <t>1020301414-3L</t>
  </si>
  <si>
    <t>1020301414-4L</t>
  </si>
  <si>
    <t>1020301414-5L</t>
  </si>
  <si>
    <t>1020301414-6L</t>
  </si>
  <si>
    <t>1020301414-7L</t>
  </si>
  <si>
    <t>1020301414-8L</t>
  </si>
  <si>
    <t>1020301414-9L</t>
  </si>
  <si>
    <t>1020301415-1L</t>
  </si>
  <si>
    <t>1020301415-3L</t>
  </si>
  <si>
    <t>1020301415-4L</t>
  </si>
  <si>
    <t>1020301415-5L</t>
  </si>
  <si>
    <t>1020301415-6L</t>
  </si>
  <si>
    <t>1020301415-7L</t>
  </si>
  <si>
    <t>1020301415-8L</t>
  </si>
  <si>
    <t>1020301415-9L</t>
  </si>
  <si>
    <t>1020301416-2L</t>
  </si>
  <si>
    <t>1020301416-3L</t>
  </si>
  <si>
    <t>1020301416-4L</t>
  </si>
  <si>
    <t>1020301416-5L</t>
  </si>
  <si>
    <t>1020301416-6L</t>
  </si>
  <si>
    <t>1020301417-2L</t>
  </si>
  <si>
    <t>1020301417-3L</t>
  </si>
  <si>
    <t>1020301417-4L</t>
  </si>
  <si>
    <t>1020301417-5L</t>
  </si>
  <si>
    <t>1020301418-1L</t>
  </si>
  <si>
    <t>1020301418-3L</t>
  </si>
  <si>
    <t>1020301418-4L</t>
  </si>
  <si>
    <t>1020301418-5L</t>
  </si>
  <si>
    <t>1020301418-6L</t>
  </si>
  <si>
    <t>1020301418-7L</t>
  </si>
  <si>
    <t>1020301419-10L</t>
  </si>
  <si>
    <t>1020301419-1L</t>
  </si>
  <si>
    <t>1020301419-3L</t>
  </si>
  <si>
    <t>1020301419-4L</t>
  </si>
  <si>
    <t>1020301419-5L</t>
  </si>
  <si>
    <t>1020301419-6L</t>
  </si>
  <si>
    <t>1020301419-7L</t>
  </si>
  <si>
    <t>1020301419-8L</t>
  </si>
  <si>
    <t>1020301419-9L</t>
  </si>
  <si>
    <t>1020301420-2L</t>
  </si>
  <si>
    <t>1020301420-3L</t>
  </si>
  <si>
    <t>1020301420-4L</t>
  </si>
  <si>
    <t>1020301420-5L</t>
  </si>
  <si>
    <t>1020301421-2L</t>
  </si>
  <si>
    <t>1020301421-3L</t>
  </si>
  <si>
    <t>1020301421-4L</t>
  </si>
  <si>
    <t>1020301421-5L</t>
  </si>
  <si>
    <t>1020301421-6L</t>
  </si>
  <si>
    <t>1020301422-1L</t>
  </si>
  <si>
    <t>1020301422-3L</t>
  </si>
  <si>
    <t>1020301422-4L</t>
  </si>
  <si>
    <t>1020301423-10L</t>
  </si>
  <si>
    <t>1020301423-1L</t>
  </si>
  <si>
    <t>1020301423-3L</t>
  </si>
  <si>
    <t>1020301423-4L</t>
  </si>
  <si>
    <t>1020301423-5L</t>
  </si>
  <si>
    <t>1020301423-6L</t>
  </si>
  <si>
    <t>1020301423-7L</t>
  </si>
  <si>
    <t>1020301423-8L</t>
  </si>
  <si>
    <t>1020301423-9L</t>
  </si>
  <si>
    <t>1020301424-1L</t>
  </si>
  <si>
    <t>1020301424-3L</t>
  </si>
  <si>
    <t>1020300999-8L</t>
  </si>
  <si>
    <t>1020300999-9L</t>
  </si>
  <si>
    <t>1020301000-1L</t>
  </si>
  <si>
    <t>1020301000-3L</t>
  </si>
  <si>
    <t>1020301000-4L</t>
  </si>
  <si>
    <t>1020301000-5L</t>
  </si>
  <si>
    <t>1020301000-6L</t>
  </si>
  <si>
    <t>1020301010-1L</t>
  </si>
  <si>
    <t>1020301010-3L</t>
  </si>
  <si>
    <t>1020301010-4L</t>
  </si>
  <si>
    <t>1020301010-5L</t>
  </si>
  <si>
    <t>1020301010-6L</t>
  </si>
  <si>
    <t>1020301429-6L</t>
  </si>
  <si>
    <t>1020301429-7L</t>
  </si>
  <si>
    <t>1020301429-9L</t>
  </si>
  <si>
    <t>1020301430-10L</t>
  </si>
  <si>
    <t>1020301430-11L</t>
  </si>
  <si>
    <t>1020301430-1L</t>
  </si>
  <si>
    <t>1020301430-6L</t>
  </si>
  <si>
    <t>1020301430-7L</t>
  </si>
  <si>
    <t>1020301430-9L</t>
  </si>
  <si>
    <t>1020301431-1L</t>
  </si>
  <si>
    <t>1020301431-3L</t>
  </si>
  <si>
    <t>1020301431-4L</t>
  </si>
  <si>
    <t>1020301431-5L</t>
  </si>
  <si>
    <t>1020301431-6L</t>
  </si>
  <si>
    <t>1020301432-1L</t>
  </si>
  <si>
    <t>1020301432-3L</t>
  </si>
  <si>
    <t>1020301432-4L</t>
  </si>
  <si>
    <t>1020301432-5L</t>
  </si>
  <si>
    <t>1020301432-6L</t>
  </si>
  <si>
    <t>1020301433-1L</t>
  </si>
  <si>
    <t>1020301433-3L</t>
  </si>
  <si>
    <t>1020301433-4L</t>
  </si>
  <si>
    <t>1020301433-5L</t>
  </si>
  <si>
    <t>1020301434-1L</t>
  </si>
  <si>
    <t>1020301434-3L</t>
  </si>
  <si>
    <t>1020301434-4L</t>
  </si>
  <si>
    <t>1020301434-5L</t>
  </si>
  <si>
    <t>1020301435-1L</t>
  </si>
  <si>
    <t>1020301435-3L</t>
  </si>
  <si>
    <t>1020301435-4L</t>
  </si>
  <si>
    <t>1020301435-5L</t>
  </si>
  <si>
    <t>1020301435-6L</t>
  </si>
  <si>
    <t>1020301435-7L</t>
  </si>
  <si>
    <t>1020301436-2L</t>
  </si>
  <si>
    <t>1020301436-3L</t>
  </si>
  <si>
    <t>1020301436-4L</t>
  </si>
  <si>
    <t>1020301436-5L</t>
  </si>
  <si>
    <t>1020301436-6L</t>
  </si>
  <si>
    <t>1020301437-2L</t>
  </si>
  <si>
    <t>1020301437-3L</t>
  </si>
  <si>
    <t>1020301437-4L</t>
  </si>
  <si>
    <t>1020301437-5L</t>
  </si>
  <si>
    <t>1020301437-6L</t>
  </si>
  <si>
    <t>1020301438-2L</t>
  </si>
  <si>
    <t>1020301438-3L</t>
  </si>
  <si>
    <t>1020301438-4L</t>
  </si>
  <si>
    <t>1020301438-5L</t>
  </si>
  <si>
    <t>1020301438-6L</t>
  </si>
  <si>
    <t>1020301438-7L</t>
  </si>
  <si>
    <t>1020301439-2L</t>
  </si>
  <si>
    <t>1020301439-3L</t>
  </si>
  <si>
    <t>1020301439-4L</t>
  </si>
  <si>
    <t>1020301439-5L</t>
  </si>
  <si>
    <t>1020301439-6L</t>
  </si>
  <si>
    <t>1020301439-7L</t>
  </si>
  <si>
    <t>1020301440-10L</t>
  </si>
  <si>
    <t>1020301440-11L</t>
  </si>
  <si>
    <t>1020301440-12L</t>
  </si>
  <si>
    <t>1020301440-13L</t>
  </si>
  <si>
    <t>1020301440-1L</t>
  </si>
  <si>
    <t>1020301440-2L</t>
  </si>
  <si>
    <t>1020301440-3L</t>
  </si>
  <si>
    <t>1020301440-5L</t>
  </si>
  <si>
    <t>1020301440-6L</t>
  </si>
  <si>
    <t>1020301440-7L</t>
  </si>
  <si>
    <t>1020301440-8L</t>
  </si>
  <si>
    <t>1020301440-9L</t>
  </si>
  <si>
    <t>1020301441-10L</t>
  </si>
  <si>
    <t>1020301441-11L</t>
  </si>
  <si>
    <t>1020301441-12L</t>
  </si>
  <si>
    <t>1020301441-13L</t>
  </si>
  <si>
    <t>1020301441-14L</t>
  </si>
  <si>
    <t>1020301441-15L</t>
  </si>
  <si>
    <t>1020301441-16L</t>
  </si>
  <si>
    <t>1020301441-1L</t>
  </si>
  <si>
    <t>1020301441-2L</t>
  </si>
  <si>
    <t>1020301441-3L</t>
  </si>
  <si>
    <t>1020301441-5L</t>
  </si>
  <si>
    <t>1020301441-6L</t>
  </si>
  <si>
    <t>1020301441-7L</t>
  </si>
  <si>
    <t>1020301441-8L</t>
  </si>
  <si>
    <t>1020301441-9L</t>
  </si>
  <si>
    <t>1020301442-2L</t>
  </si>
  <si>
    <t>1020301442-3L</t>
  </si>
  <si>
    <t>1020301442-4L</t>
  </si>
  <si>
    <t>1020301442-5L</t>
  </si>
  <si>
    <t>1020301442-6L</t>
  </si>
  <si>
    <t>1020301443-2L</t>
  </si>
  <si>
    <t>1020301443-3L</t>
  </si>
  <si>
    <t>1020301443-4L</t>
  </si>
  <si>
    <t>1020301443-5L</t>
  </si>
  <si>
    <t>1020301443-6L</t>
  </si>
  <si>
    <t>1020301444-2L</t>
  </si>
  <si>
    <t>1020301444-3L</t>
  </si>
  <si>
    <t>1020301444-4L</t>
  </si>
  <si>
    <t>1020301444-5L</t>
  </si>
  <si>
    <t>1020301444-6L</t>
  </si>
  <si>
    <t>1020301444-7L</t>
  </si>
  <si>
    <t>1020301445-2L</t>
  </si>
  <si>
    <t>1020301445-3L</t>
  </si>
  <si>
    <t>1020301445-4L</t>
  </si>
  <si>
    <t>1020301445-5L</t>
  </si>
  <si>
    <t>1020301445-6L</t>
  </si>
  <si>
    <t>1020301446-2L</t>
  </si>
  <si>
    <t>1020301446-3L</t>
  </si>
  <si>
    <t>1020301446-4L</t>
  </si>
  <si>
    <t>1020301446-5L</t>
  </si>
  <si>
    <t>1020301446-6L</t>
  </si>
  <si>
    <t>1020301448-1L</t>
  </si>
  <si>
    <t>1020301448-2L</t>
  </si>
  <si>
    <t>1020301459-10L</t>
  </si>
  <si>
    <t>1020301459-11L</t>
  </si>
  <si>
    <t>1020301459-12L</t>
  </si>
  <si>
    <t>1020301459-2L</t>
  </si>
  <si>
    <t>1020301459-3L</t>
  </si>
  <si>
    <t>1020301459-5L</t>
  </si>
  <si>
    <t>1020301459-6L</t>
  </si>
  <si>
    <t>1020301459-7L</t>
  </si>
  <si>
    <t>1020301459-8L</t>
  </si>
  <si>
    <t>1020301459-9L</t>
  </si>
  <si>
    <t>1020301462L</t>
  </si>
  <si>
    <t>1020301463-1L</t>
  </si>
  <si>
    <t>1020301463-2L</t>
  </si>
  <si>
    <t>1020301463-3L</t>
  </si>
  <si>
    <t>1020301463-5L</t>
  </si>
  <si>
    <t>1020301464-1L</t>
  </si>
  <si>
    <t>1020301464-2L</t>
  </si>
  <si>
    <t>1020301464-3L</t>
  </si>
  <si>
    <t>1020301464-4L</t>
  </si>
  <si>
    <t>1020301465-1L</t>
  </si>
  <si>
    <t>1020301465-2L</t>
  </si>
  <si>
    <t>1020301465-3L</t>
  </si>
  <si>
    <t>1020301465-4L</t>
  </si>
  <si>
    <t>1020301465-5L</t>
  </si>
  <si>
    <t>1020301465-6L</t>
  </si>
  <si>
    <t>1020301465-7L</t>
  </si>
  <si>
    <t>1020301466-1L</t>
  </si>
  <si>
    <t>1020301466-2L</t>
  </si>
  <si>
    <t>1020301466-3L</t>
  </si>
  <si>
    <t>1020301466-4L</t>
  </si>
  <si>
    <t>1020301467-1L</t>
  </si>
  <si>
    <t>1020301467-2L</t>
  </si>
  <si>
    <t>1020301467-3L</t>
  </si>
  <si>
    <t>1020301467-4L</t>
  </si>
  <si>
    <t>1020301467-5L</t>
  </si>
  <si>
    <t>1020301467-6L</t>
  </si>
  <si>
    <t>1020301467-7L</t>
  </si>
  <si>
    <t>1020301468-1L</t>
  </si>
  <si>
    <t>1020301468-2L</t>
  </si>
  <si>
    <t>1020301469-1L</t>
  </si>
  <si>
    <t>1020301469-2L</t>
  </si>
  <si>
    <t>1020301474-1L</t>
  </si>
  <si>
    <t>1020301474-2L</t>
  </si>
  <si>
    <t>1020301474-3L</t>
  </si>
  <si>
    <t>1020301474-4L</t>
  </si>
  <si>
    <t>1020301474-5L</t>
  </si>
  <si>
    <t>1020301489-1L</t>
  </si>
  <si>
    <t>1020301489-2L</t>
  </si>
  <si>
    <t>1020301492L</t>
  </si>
  <si>
    <t>1020301508-10L</t>
  </si>
  <si>
    <t>1020301508-11L</t>
  </si>
  <si>
    <t>1020301508-12L</t>
  </si>
  <si>
    <t>1020301508-13L</t>
  </si>
  <si>
    <t>1020301508-14L</t>
  </si>
  <si>
    <t>1020301508-1L</t>
  </si>
  <si>
    <t>1020301508-3L</t>
  </si>
  <si>
    <t>1020301508-4L</t>
  </si>
  <si>
    <t>1020301508-5L</t>
  </si>
  <si>
    <t>1020301508-6L</t>
  </si>
  <si>
    <t>1020301508-7L</t>
  </si>
  <si>
    <t>1020301508-8L</t>
  </si>
  <si>
    <t>1020301508-9L</t>
  </si>
  <si>
    <t>1020301509-10L</t>
  </si>
  <si>
    <t>1020301424-4L</t>
  </si>
  <si>
    <t>1020301424-5L</t>
  </si>
  <si>
    <t>1020301424-6L</t>
  </si>
  <si>
    <t>1020301425-1L</t>
  </si>
  <si>
    <t>1020301425-3L</t>
  </si>
  <si>
    <t>1020301425-4L</t>
  </si>
  <si>
    <t>1020301425-5L</t>
  </si>
  <si>
    <t>1020301425-6L</t>
  </si>
  <si>
    <t>1020301426-10L</t>
  </si>
  <si>
    <t>1020301426-1L</t>
  </si>
  <si>
    <t>1020301426-2L</t>
  </si>
  <si>
    <t>1020301426-4L</t>
  </si>
  <si>
    <t>1020301426-5L</t>
  </si>
  <si>
    <t>1020301426-6L</t>
  </si>
  <si>
    <t>1020301426-7L</t>
  </si>
  <si>
    <t>1020301426-8L</t>
  </si>
  <si>
    <t>1020301426-9L</t>
  </si>
  <si>
    <t>1020301427-1L</t>
  </si>
  <si>
    <t>1020301427-3L</t>
  </si>
  <si>
    <t>1020301427-4L</t>
  </si>
  <si>
    <t>1020301427-5L</t>
  </si>
  <si>
    <t>1020301427-6L</t>
  </si>
  <si>
    <t>1020301427-7L</t>
  </si>
  <si>
    <t>1020301427-8L</t>
  </si>
  <si>
    <t>1020301428-10L</t>
  </si>
  <si>
    <t>1020301428-1L</t>
  </si>
  <si>
    <t>1020301428-6L</t>
  </si>
  <si>
    <t>1020301428-7L</t>
  </si>
  <si>
    <t>1020301428-9L</t>
  </si>
  <si>
    <t>1020301429-10L</t>
  </si>
  <si>
    <t>1020301429-1L</t>
  </si>
  <si>
    <t>1020301509-5L</t>
  </si>
  <si>
    <t>1020301509-6L</t>
  </si>
  <si>
    <t>1020301509-7L</t>
  </si>
  <si>
    <t>1020301509-8L</t>
  </si>
  <si>
    <t>1020301509-9L</t>
  </si>
  <si>
    <t>1020301510-2L</t>
  </si>
  <si>
    <t>1020301510-3L</t>
  </si>
  <si>
    <t>1020301510-4L</t>
  </si>
  <si>
    <t>1020301510-5L</t>
  </si>
  <si>
    <t>1020301510-6L</t>
  </si>
  <si>
    <t>1020301510-7L</t>
  </si>
  <si>
    <t>1020301510-8L</t>
  </si>
  <si>
    <t>1020301511-10L</t>
  </si>
  <si>
    <t>1020301511-11L</t>
  </si>
  <si>
    <t>1020301511-12L</t>
  </si>
  <si>
    <t>1020301511-13L</t>
  </si>
  <si>
    <t>1020301511-1L</t>
  </si>
  <si>
    <t>1020301511-3L</t>
  </si>
  <si>
    <t>1020301511-4L</t>
  </si>
  <si>
    <t>1020301511-5L</t>
  </si>
  <si>
    <t>1020301511-6L</t>
  </si>
  <si>
    <t>1020301511-7L</t>
  </si>
  <si>
    <t>1020301511-8L</t>
  </si>
  <si>
    <t>1020301511-9L</t>
  </si>
  <si>
    <t>1020301512-1L</t>
  </si>
  <si>
    <t>1020301512-3L</t>
  </si>
  <si>
    <t>1020301512-4L</t>
  </si>
  <si>
    <t>1020301512-5L</t>
  </si>
  <si>
    <t>1020301512-6L</t>
  </si>
  <si>
    <t>1020301512-7L</t>
  </si>
  <si>
    <t>1020301512-8L</t>
  </si>
  <si>
    <t>1020301513-10L</t>
  </si>
  <si>
    <t>1020301513-11L</t>
  </si>
  <si>
    <t>1020301513-1L</t>
  </si>
  <si>
    <t>1020301513-3L</t>
  </si>
  <si>
    <t>1020301513-4L</t>
  </si>
  <si>
    <t>1020301513-5L</t>
  </si>
  <si>
    <t>1020301513-6L</t>
  </si>
  <si>
    <t>1020301513-7L</t>
  </si>
  <si>
    <t>1020301513-8L</t>
  </si>
  <si>
    <t>1020301513-9L</t>
  </si>
  <si>
    <t>1020301514-1L</t>
  </si>
  <si>
    <t>1020301514-3L</t>
  </si>
  <si>
    <t>1020301514-4L</t>
  </si>
  <si>
    <t>1020301514-5L</t>
  </si>
  <si>
    <t>1020301514-6L</t>
  </si>
  <si>
    <t>1020301514-7L</t>
  </si>
  <si>
    <t>1020301514-8L</t>
  </si>
  <si>
    <t>1020301514-9L</t>
  </si>
  <si>
    <t>1020301519-10L</t>
  </si>
  <si>
    <t>1020301519-1L</t>
  </si>
  <si>
    <t>1020301519-3L</t>
  </si>
  <si>
    <t>1020301519-4L</t>
  </si>
  <si>
    <t>1020301519-5L</t>
  </si>
  <si>
    <t>1020301519-6L</t>
  </si>
  <si>
    <t>1020301519-7L</t>
  </si>
  <si>
    <t>1020301519-8L</t>
  </si>
  <si>
    <t>1020301519-9L</t>
  </si>
  <si>
    <t>1020301520-10L</t>
  </si>
  <si>
    <t>1020301520-1L</t>
  </si>
  <si>
    <t>1020301520-3L</t>
  </si>
  <si>
    <t>1020301520-4L</t>
  </si>
  <si>
    <t>1020301520-5L</t>
  </si>
  <si>
    <t>1020301520-6L</t>
  </si>
  <si>
    <t>1020301520-7L</t>
  </si>
  <si>
    <t>1020301520-8L</t>
  </si>
  <si>
    <t>1020301520-9L</t>
  </si>
  <si>
    <t>1020301521-1L</t>
  </si>
  <si>
    <t>1020301521-3L</t>
  </si>
  <si>
    <t>1020301521-4L</t>
  </si>
  <si>
    <t>1020301521-5L</t>
  </si>
  <si>
    <t>1020301521-6L</t>
  </si>
  <si>
    <t>1020301521-7L</t>
  </si>
  <si>
    <t>1020301521-8L</t>
  </si>
  <si>
    <t>1020301522-1L</t>
  </si>
  <si>
    <t>1020301522-3L</t>
  </si>
  <si>
    <t>1020301522-4L</t>
  </si>
  <si>
    <t>1020301522-5L</t>
  </si>
  <si>
    <t>1020301522-6L</t>
  </si>
  <si>
    <t>1020301523-10L</t>
  </si>
  <si>
    <t>1020301523-11L</t>
  </si>
  <si>
    <t>1020301523-1L</t>
  </si>
  <si>
    <t>1020301523-3L</t>
  </si>
  <si>
    <t>1020301523-4L</t>
  </si>
  <si>
    <t>1020301523-5L</t>
  </si>
  <si>
    <t>1020301523-6L</t>
  </si>
  <si>
    <t>1020301523-7L</t>
  </si>
  <si>
    <t>1020301523-8L</t>
  </si>
  <si>
    <t>1020301523-9L</t>
  </si>
  <si>
    <t>1020301525-10L</t>
  </si>
  <si>
    <t>1020301525-1L</t>
  </si>
  <si>
    <t>1020301525-3L</t>
  </si>
  <si>
    <t>1020301525-4L</t>
  </si>
  <si>
    <t>1020301525-5L</t>
  </si>
  <si>
    <t>1020301525-6L</t>
  </si>
  <si>
    <t>1020301525-7L</t>
  </si>
  <si>
    <t>1020301525-8L</t>
  </si>
  <si>
    <t>1020301525-9L</t>
  </si>
  <si>
    <t>1020301528-10L</t>
  </si>
  <si>
    <t>1020301528-1L</t>
  </si>
  <si>
    <t>1020301528-3L</t>
  </si>
  <si>
    <t>1020301528-4L</t>
  </si>
  <si>
    <t>1020301528-5L</t>
  </si>
  <si>
    <t>1020301528-6L</t>
  </si>
  <si>
    <t>1020301528-7L</t>
  </si>
  <si>
    <t>1020301528-9L</t>
  </si>
  <si>
    <t>1020301531L</t>
  </si>
  <si>
    <t>1020301532-1L</t>
  </si>
  <si>
    <t>1020301532-2L</t>
  </si>
  <si>
    <t>1020301533-1L</t>
  </si>
  <si>
    <t>1020301533-3L</t>
  </si>
  <si>
    <t>1020301533-4L</t>
  </si>
  <si>
    <t>1020301533-5L</t>
  </si>
  <si>
    <t>1020301533-6L</t>
  </si>
  <si>
    <t>1020301533-7L</t>
  </si>
  <si>
    <t>1020301542-1L</t>
  </si>
  <si>
    <t>1020301542-2L</t>
  </si>
  <si>
    <t>1020301542-3L</t>
  </si>
  <si>
    <t>1020301543-2L</t>
  </si>
  <si>
    <t>1020301547-1L</t>
  </si>
  <si>
    <t>1020301547-2L</t>
  </si>
  <si>
    <t>1020301547-3L</t>
  </si>
  <si>
    <t>1020301547-4L</t>
  </si>
  <si>
    <t>1020301547-5L</t>
  </si>
  <si>
    <t>1020301547-6L</t>
  </si>
  <si>
    <t>1020301548-1L</t>
  </si>
  <si>
    <t>1020301548-2L</t>
  </si>
  <si>
    <t>1020301548-3L</t>
  </si>
  <si>
    <t>1020301552-1L</t>
  </si>
  <si>
    <t>1020301552-2L</t>
  </si>
  <si>
    <t>1020301552-3L</t>
  </si>
  <si>
    <t>1020301552-4L</t>
  </si>
  <si>
    <t>1020301552-5L</t>
  </si>
  <si>
    <t>1020301552-6L</t>
  </si>
  <si>
    <t>1020301552-7L</t>
  </si>
  <si>
    <t>1020301552-8L</t>
  </si>
  <si>
    <t>1020301552-9L</t>
  </si>
  <si>
    <t>1020301553-1L</t>
  </si>
  <si>
    <t>1020301553-2L</t>
  </si>
  <si>
    <t>1020301553-3L</t>
  </si>
  <si>
    <t>1020301553-4L</t>
  </si>
  <si>
    <t>1020301555L</t>
  </si>
  <si>
    <t>1020301556L</t>
  </si>
  <si>
    <t>1020301557L</t>
  </si>
  <si>
    <t>1020301558-1L</t>
  </si>
  <si>
    <t>1020301558-2L</t>
  </si>
  <si>
    <t>1020301559L</t>
  </si>
  <si>
    <t>1020301562-1L</t>
  </si>
  <si>
    <t>1020301562-2L</t>
  </si>
  <si>
    <t>1020301562-3L</t>
  </si>
  <si>
    <t>1020301562-5L</t>
  </si>
  <si>
    <t>1020301564-1L</t>
  </si>
  <si>
    <t>1020301564-2L</t>
  </si>
  <si>
    <t>1020301565-2L</t>
  </si>
  <si>
    <t>1020301565-3L</t>
  </si>
  <si>
    <t>1020301565-4L</t>
  </si>
  <si>
    <t>1020301565-5L</t>
  </si>
  <si>
    <t>1020301565-6L</t>
  </si>
  <si>
    <t>1020301565-7L</t>
  </si>
  <si>
    <t>1020301566-2L</t>
  </si>
  <si>
    <t>1020301566-3L</t>
  </si>
  <si>
    <t>1020301566-4L</t>
  </si>
  <si>
    <t>1020301566-5L</t>
  </si>
  <si>
    <t>1020301566-6L</t>
  </si>
  <si>
    <t>1020301566-7L</t>
  </si>
  <si>
    <t>1020301568-1L</t>
  </si>
  <si>
    <t>1020301568-2L</t>
  </si>
  <si>
    <t>1020301573L</t>
  </si>
  <si>
    <t>1020301574L</t>
  </si>
  <si>
    <t>1020301575L</t>
  </si>
  <si>
    <t>1020301577L</t>
  </si>
  <si>
    <t>1020301580-1L</t>
  </si>
  <si>
    <t>1020301580-2L</t>
  </si>
  <si>
    <t>1020301580-3L</t>
  </si>
  <si>
    <t>1020301580-4L</t>
  </si>
  <si>
    <t>1020301581-1L</t>
  </si>
  <si>
    <t>1020301581-4L</t>
  </si>
  <si>
    <t>1020301582-1L</t>
  </si>
  <si>
    <t>1020301582-2L</t>
  </si>
  <si>
    <t>1020301585-1L</t>
  </si>
  <si>
    <t>1020301585-2L</t>
  </si>
  <si>
    <t>1020301585-3L</t>
  </si>
  <si>
    <t>1020301587L</t>
  </si>
  <si>
    <t>1020301588L</t>
  </si>
  <si>
    <t>1020301590-1L</t>
  </si>
  <si>
    <t>1020301590-2L</t>
  </si>
  <si>
    <t>1020301591L</t>
  </si>
  <si>
    <t>1020301603-1L</t>
  </si>
  <si>
    <t>1020301603-2L</t>
  </si>
  <si>
    <t>1020301604-1L</t>
  </si>
  <si>
    <t>1020301604-2L</t>
  </si>
  <si>
    <t>1020301605-2L</t>
  </si>
  <si>
    <t>1020301605-3L</t>
  </si>
  <si>
    <t>1020301608-2L</t>
  </si>
  <si>
    <t>1020301608-3L</t>
  </si>
  <si>
    <t>1020301608-4L</t>
  </si>
  <si>
    <t>1020301612-2L</t>
  </si>
  <si>
    <t>1020301616L</t>
  </si>
  <si>
    <t>1020301618-1L</t>
  </si>
  <si>
    <t>1020301618-2L</t>
  </si>
  <si>
    <t>1020301618-3L</t>
  </si>
  <si>
    <t>1020301618-4L</t>
  </si>
  <si>
    <t>1020301618-6L</t>
  </si>
  <si>
    <t>1020301619-2L</t>
  </si>
  <si>
    <t>1020301621-1L</t>
  </si>
  <si>
    <t>1020301621-2L</t>
  </si>
  <si>
    <t>1020301621-3L</t>
  </si>
  <si>
    <t>1020301621-5L</t>
  </si>
  <si>
    <t>1020301622-1L</t>
  </si>
  <si>
    <t>1020301622-2L</t>
  </si>
  <si>
    <t>1020301623-1L</t>
  </si>
  <si>
    <t>1020301623-2L</t>
  </si>
  <si>
    <t>1020301623-3L</t>
  </si>
  <si>
    <t>1020301624-1L</t>
  </si>
  <si>
    <t>1020301624-3L</t>
  </si>
  <si>
    <t>1020301624-4L</t>
  </si>
  <si>
    <t>1020301624-5L</t>
  </si>
  <si>
    <t>1020301625-1L</t>
  </si>
  <si>
    <t>1020301625-4L</t>
  </si>
  <si>
    <t>1020301625-5L</t>
  </si>
  <si>
    <t>1020301626L</t>
  </si>
  <si>
    <t>1020301627L</t>
  </si>
  <si>
    <t>1020301629-1L</t>
  </si>
  <si>
    <t>1020301629-2L</t>
  </si>
  <si>
    <t>1020301629-3L</t>
  </si>
  <si>
    <t>1020301629-4L</t>
  </si>
  <si>
    <t>1020301640-1L</t>
  </si>
  <si>
    <t>1020301640-2L</t>
  </si>
  <si>
    <t>1020301640-3L</t>
  </si>
  <si>
    <t>1020301640-4L</t>
  </si>
  <si>
    <t>1020301640-5L</t>
  </si>
  <si>
    <t>1020301640-6L</t>
  </si>
  <si>
    <t>1020301640-7L</t>
  </si>
  <si>
    <t>1020301640-8L</t>
  </si>
  <si>
    <t>1020301641-10L</t>
  </si>
  <si>
    <t>1020301641-13L</t>
  </si>
  <si>
    <t>1020301641-14L</t>
  </si>
  <si>
    <t>1020301641-1L</t>
  </si>
  <si>
    <t>1020301641-2L</t>
  </si>
  <si>
    <t>1020301641-3L</t>
  </si>
  <si>
    <t>1020301641-4L</t>
  </si>
  <si>
    <t>1020301641-5L</t>
  </si>
  <si>
    <t>1020301641-6L</t>
  </si>
  <si>
    <t>1020301641-7L</t>
  </si>
  <si>
    <t>1020301641-8L</t>
  </si>
  <si>
    <t>1020301641-9L</t>
  </si>
  <si>
    <t>1020301678-1L</t>
  </si>
  <si>
    <t>1020301678-3L</t>
  </si>
  <si>
    <t>1020301678-4L</t>
  </si>
  <si>
    <t>1020301678-5L</t>
  </si>
  <si>
    <t>1020301678-6L</t>
  </si>
  <si>
    <t>1020301678-7L</t>
  </si>
  <si>
    <t>1020301679-1L</t>
  </si>
  <si>
    <t>1020301679-2L</t>
  </si>
  <si>
    <t>1020301679-3L</t>
  </si>
  <si>
    <t>1020301679-4L</t>
  </si>
  <si>
    <t>1020301681-10L</t>
  </si>
  <si>
    <t>1020301681-11L</t>
  </si>
  <si>
    <t>1020301681-12L</t>
  </si>
  <si>
    <t>1020301681-13L</t>
  </si>
  <si>
    <t>1020301681-16L</t>
  </si>
  <si>
    <t>1020301681-1L</t>
  </si>
  <si>
    <t>1020301681-2L</t>
  </si>
  <si>
    <t>1020301681-3L</t>
  </si>
  <si>
    <t>1020301681-4L</t>
  </si>
  <si>
    <t>1020301681-5L</t>
  </si>
  <si>
    <t>1020301681-6L</t>
  </si>
  <si>
    <t>1020301681-7L</t>
  </si>
  <si>
    <t>1020301681-8L</t>
  </si>
  <si>
    <t>1020301681-9L</t>
  </si>
  <si>
    <t>1020301682-1L</t>
  </si>
  <si>
    <t>1020301682-2L</t>
  </si>
  <si>
    <t>1020301682-3L</t>
  </si>
  <si>
    <t>1020301682-4L</t>
  </si>
  <si>
    <t>1020301682-5L</t>
  </si>
  <si>
    <t>1020301682-6L</t>
  </si>
  <si>
    <t>1020301682-7L</t>
  </si>
  <si>
    <t>1020301684-1L</t>
  </si>
  <si>
    <t>1020301684-3L</t>
  </si>
  <si>
    <t>1020301685-1L</t>
  </si>
  <si>
    <t>1020301685-2L</t>
  </si>
  <si>
    <t>1020301689-1L</t>
  </si>
  <si>
    <t>1020301689-2L</t>
  </si>
  <si>
    <t>1020301689-3L</t>
  </si>
  <si>
    <t>1020301699-1L</t>
  </si>
  <si>
    <t>1020301699-2L</t>
  </si>
  <si>
    <t>1020301699-3L</t>
  </si>
  <si>
    <t>1020301700-1L</t>
  </si>
  <si>
    <t>1020301700-2L</t>
  </si>
  <si>
    <t>1020301700-4L</t>
  </si>
  <si>
    <t>1020301700-5L</t>
  </si>
  <si>
    <t>1020301701L</t>
  </si>
  <si>
    <t>1020301702L</t>
  </si>
  <si>
    <t>1020301707-1L</t>
  </si>
  <si>
    <t>1020301707-2L</t>
  </si>
  <si>
    <t>1020301707-3L</t>
  </si>
  <si>
    <t>1020301707-4L</t>
  </si>
  <si>
    <t>1020301707-6L</t>
  </si>
  <si>
    <t>1020301712-2L</t>
  </si>
  <si>
    <t>1020301712-3L</t>
  </si>
  <si>
    <t>1020301712-4L</t>
  </si>
  <si>
    <t>1020301712-5L</t>
  </si>
  <si>
    <t>1020301712-6L</t>
  </si>
  <si>
    <t>1020301712-7L</t>
  </si>
  <si>
    <t>1020301712-8L</t>
  </si>
  <si>
    <t>1020301713-2L</t>
  </si>
  <si>
    <t>1020301713-3L</t>
  </si>
  <si>
    <t>1020301713-4L</t>
  </si>
  <si>
    <t>1020301713-5L</t>
  </si>
  <si>
    <t>1020301713-6L</t>
  </si>
  <si>
    <t>1020301713-7L</t>
  </si>
  <si>
    <t>1020301714-2L</t>
  </si>
  <si>
    <t>1020301714-3L</t>
  </si>
  <si>
    <t>1020301714-4L</t>
  </si>
  <si>
    <t>1020301714-5L</t>
  </si>
  <si>
    <t>1020301714-6L</t>
  </si>
  <si>
    <t>1020301714-7L</t>
  </si>
  <si>
    <t>1020301715-1L</t>
  </si>
  <si>
    <t>1020301509-2L</t>
  </si>
  <si>
    <t>1020301509-3L</t>
  </si>
  <si>
    <t>1020301509-4L</t>
  </si>
  <si>
    <t>1020301720-9L</t>
  </si>
  <si>
    <t>1020301721-1L</t>
  </si>
  <si>
    <t>1020301721-3L</t>
  </si>
  <si>
    <t>1020301721-4L</t>
  </si>
  <si>
    <t>1020301721-5L</t>
  </si>
  <si>
    <t>1020301721-6L</t>
  </si>
  <si>
    <t>1020301721-7L</t>
  </si>
  <si>
    <t>1020301721-8L</t>
  </si>
  <si>
    <t>1020301721-9L</t>
  </si>
  <si>
    <t>1020301722L</t>
  </si>
  <si>
    <t>1020301723L</t>
  </si>
  <si>
    <t>1020301724L</t>
  </si>
  <si>
    <t>1020301725L</t>
  </si>
  <si>
    <t>1020301726-1L</t>
  </si>
  <si>
    <t>1020301726-2L</t>
  </si>
  <si>
    <t>1020301726-3L</t>
  </si>
  <si>
    <t>1020301733-1L</t>
  </si>
  <si>
    <t>1020301733-3L</t>
  </si>
  <si>
    <t>1020301733-4L</t>
  </si>
  <si>
    <t>1020301733-5L</t>
  </si>
  <si>
    <t>1020301734L</t>
  </si>
  <si>
    <t>1020301736L</t>
  </si>
  <si>
    <t>1020301745-1L</t>
  </si>
  <si>
    <t>1020301745-3L</t>
  </si>
  <si>
    <t>1020301746-1L</t>
  </si>
  <si>
    <t>1020301746-2L</t>
  </si>
  <si>
    <t>1020301747-1L</t>
  </si>
  <si>
    <t>1020301747-5L</t>
  </si>
  <si>
    <t>1020301748-1L</t>
  </si>
  <si>
    <t>1020301748-2L</t>
  </si>
  <si>
    <t>1020301748-3L</t>
  </si>
  <si>
    <t>1020301748-5L</t>
  </si>
  <si>
    <t>1020301755-1L</t>
  </si>
  <si>
    <t>1020301755-2L</t>
  </si>
  <si>
    <t>1020301757-1L</t>
  </si>
  <si>
    <t>1020301757-2L</t>
  </si>
  <si>
    <t>1020301758L</t>
  </si>
  <si>
    <t>1020301759L</t>
  </si>
  <si>
    <t>1020301762L</t>
  </si>
  <si>
    <t>1020301763-1L</t>
  </si>
  <si>
    <t>1020301763-2L</t>
  </si>
  <si>
    <t>1020301763-3L</t>
  </si>
  <si>
    <t>1020301763-4L</t>
  </si>
  <si>
    <t>1020301763-5L</t>
  </si>
  <si>
    <t>1020301763-6L</t>
  </si>
  <si>
    <t>1020301763-7L</t>
  </si>
  <si>
    <t>1020301763-8L</t>
  </si>
  <si>
    <t>1020301763-9L</t>
  </si>
  <si>
    <t>1020301765-2L</t>
  </si>
  <si>
    <t>1020301765-3L</t>
  </si>
  <si>
    <t>1020301765-4L</t>
  </si>
  <si>
    <t>1020301765-5L</t>
  </si>
  <si>
    <t>1020301765-6L</t>
  </si>
  <si>
    <t>1020301766-2L</t>
  </si>
  <si>
    <t>1020301766-3L</t>
  </si>
  <si>
    <t>1020301766-4L</t>
  </si>
  <si>
    <t>1020301766-5L</t>
  </si>
  <si>
    <t>1020301766-6L</t>
  </si>
  <si>
    <t>1020301766-7L</t>
  </si>
  <si>
    <t>1020301767-2L</t>
  </si>
  <si>
    <t>1020301767-3L</t>
  </si>
  <si>
    <t>1020301767-4L</t>
  </si>
  <si>
    <t>1020301767-5L</t>
  </si>
  <si>
    <t>1020301767-6L</t>
  </si>
  <si>
    <t>1020301767-7L</t>
  </si>
  <si>
    <t>1020301767-8L</t>
  </si>
  <si>
    <t>1020301768-2L</t>
  </si>
  <si>
    <t>1020301768-3L</t>
  </si>
  <si>
    <t>1020301768-4L</t>
  </si>
  <si>
    <t>1020301768-5L</t>
  </si>
  <si>
    <t>1020301768-6L</t>
  </si>
  <si>
    <t>1020301768-7L</t>
  </si>
  <si>
    <t>1020301768-8L</t>
  </si>
  <si>
    <t>1020301769-2L</t>
  </si>
  <si>
    <t>1020301769-3L</t>
  </si>
  <si>
    <t>1020301769-4L</t>
  </si>
  <si>
    <t>1020301769-5L</t>
  </si>
  <si>
    <t>1020301769-6L</t>
  </si>
  <si>
    <t>1020301769-7L</t>
  </si>
  <si>
    <t>1020301770-2L</t>
  </si>
  <si>
    <t>1020301770-3L</t>
  </si>
  <si>
    <t>1020301770-4L</t>
  </si>
  <si>
    <t>1020301770-5L</t>
  </si>
  <si>
    <t>1020301770-6L</t>
  </si>
  <si>
    <t>1020301770-7L</t>
  </si>
  <si>
    <t>1020301771-2L</t>
  </si>
  <si>
    <t>1020301771-3L</t>
  </si>
  <si>
    <t>1020301771-4L</t>
  </si>
  <si>
    <t>1020301772-2L</t>
  </si>
  <si>
    <t>1020301772-3L</t>
  </si>
  <si>
    <t>1020301772-4L</t>
  </si>
  <si>
    <t>1020301772-5L</t>
  </si>
  <si>
    <t>1020301773-2L</t>
  </si>
  <si>
    <t>1020301773-3L</t>
  </si>
  <si>
    <t>1020301773-4L</t>
  </si>
  <si>
    <t>1020301773-5L</t>
  </si>
  <si>
    <t>1020301773-6L</t>
  </si>
  <si>
    <t>1020301773-7L</t>
  </si>
  <si>
    <t>1020301773-8L</t>
  </si>
  <si>
    <t>1020301774-2L</t>
  </si>
  <si>
    <t>1020301774-3L</t>
  </si>
  <si>
    <t>1020301774-4L</t>
  </si>
  <si>
    <t>1020301774-5L</t>
  </si>
  <si>
    <t>1020301774-6L</t>
  </si>
  <si>
    <t>1020301774-7L</t>
  </si>
  <si>
    <t>1020301774-8L</t>
  </si>
  <si>
    <t>1020301775-2L</t>
  </si>
  <si>
    <t>1020301775-3L</t>
  </si>
  <si>
    <t>1020301775-4L</t>
  </si>
  <si>
    <t>1020301776-2L</t>
  </si>
  <si>
    <t>1020301776-3L</t>
  </si>
  <si>
    <t>1020301776-4L</t>
  </si>
  <si>
    <t>1020301776-5L</t>
  </si>
  <si>
    <t>1020301777-1L</t>
  </si>
  <si>
    <t>1020301777-3L</t>
  </si>
  <si>
    <t>1020301777-4L</t>
  </si>
  <si>
    <t>1020301777-5L</t>
  </si>
  <si>
    <t>1020301778-1L</t>
  </si>
  <si>
    <t>1020301778-3L</t>
  </si>
  <si>
    <t>1020301778-4L</t>
  </si>
  <si>
    <t>1020301778-5L</t>
  </si>
  <si>
    <t>1020301778-6L</t>
  </si>
  <si>
    <t>1020301779-10L</t>
  </si>
  <si>
    <t>1020301779-11L</t>
  </si>
  <si>
    <t>1020301779-2L</t>
  </si>
  <si>
    <t>1020301779-3L</t>
  </si>
  <si>
    <t>1020301779-4L</t>
  </si>
  <si>
    <t>1020301779-5L</t>
  </si>
  <si>
    <t>1020301779-6L</t>
  </si>
  <si>
    <t>1020301779-7L</t>
  </si>
  <si>
    <t>1020301779-8L</t>
  </si>
  <si>
    <t>1020301779-9L</t>
  </si>
  <si>
    <t>1020301780-10L</t>
  </si>
  <si>
    <t>1020301780-11L</t>
  </si>
  <si>
    <t>1020301780-12L</t>
  </si>
  <si>
    <t>1020301780-13L</t>
  </si>
  <si>
    <t>1020301780-2L</t>
  </si>
  <si>
    <t>1020301780-3L</t>
  </si>
  <si>
    <t>1020301780-4L</t>
  </si>
  <si>
    <t>1020301780-5L</t>
  </si>
  <si>
    <t>1020301780-6L</t>
  </si>
  <si>
    <t>1020301780-7L</t>
  </si>
  <si>
    <t>1020301780-8L</t>
  </si>
  <si>
    <t>1020301780-9L</t>
  </si>
  <si>
    <t>1020301781-1L</t>
  </si>
  <si>
    <t>1020301781-3L</t>
  </si>
  <si>
    <t>1020301781-4L</t>
  </si>
  <si>
    <t>1020301781-5L</t>
  </si>
  <si>
    <t>1020301781-6L</t>
  </si>
  <si>
    <t>1020301781-7L</t>
  </si>
  <si>
    <t>1020301782-1L</t>
  </si>
  <si>
    <t>1020301782-3L</t>
  </si>
  <si>
    <t>1020301782-4L</t>
  </si>
  <si>
    <t>1020301782-5L</t>
  </si>
  <si>
    <t>1020301782-6L</t>
  </si>
  <si>
    <t>1020301783-1L</t>
  </si>
  <si>
    <t>1020301783-3L</t>
  </si>
  <si>
    <t>1020301783-4L</t>
  </si>
  <si>
    <t>1020301783-5L</t>
  </si>
  <si>
    <t>1020301783-6L</t>
  </si>
  <si>
    <t>1020301783-7L</t>
  </si>
  <si>
    <t>1020301783-8L</t>
  </si>
  <si>
    <t>1020301783-9L</t>
  </si>
  <si>
    <t>1020301784-1L</t>
  </si>
  <si>
    <t>1020301784-3L</t>
  </si>
  <si>
    <t>1020301784-4L</t>
  </si>
  <si>
    <t>1020301784-5L</t>
  </si>
  <si>
    <t>1020301784-6L</t>
  </si>
  <si>
    <t>1020301784-7L</t>
  </si>
  <si>
    <t>1020301784-8L</t>
  </si>
  <si>
    <t>1020301784-9L</t>
  </si>
  <si>
    <t>1020301785-10L</t>
  </si>
  <si>
    <t>1020301785-1L</t>
  </si>
  <si>
    <t>1020301785-3L</t>
  </si>
  <si>
    <t>1020301785-4L</t>
  </si>
  <si>
    <t>1020301785-5L</t>
  </si>
  <si>
    <t>1020301785-6L</t>
  </si>
  <si>
    <t>1020301785-7L</t>
  </si>
  <si>
    <t>1020301785-8L</t>
  </si>
  <si>
    <t>1020301785-9L</t>
  </si>
  <si>
    <t>1020301790-1L</t>
  </si>
  <si>
    <t>1020301790-2L</t>
  </si>
  <si>
    <t>1020301715-3L</t>
  </si>
  <si>
    <t>1020301715-4L</t>
  </si>
  <si>
    <t>1020301715-5L</t>
  </si>
  <si>
    <t>1020301715-6L</t>
  </si>
  <si>
    <t>1020301716-1L</t>
  </si>
  <si>
    <t>1020301716-3L</t>
  </si>
  <si>
    <t>1020301716-4L</t>
  </si>
  <si>
    <t>1020301716-5L</t>
  </si>
  <si>
    <t>1020301716-6L</t>
  </si>
  <si>
    <t>1020301717-1L</t>
  </si>
  <si>
    <t>1020301717-3L</t>
  </si>
  <si>
    <t>1020301717-4L</t>
  </si>
  <si>
    <t>1020301717-5L</t>
  </si>
  <si>
    <t>1020301717-6L</t>
  </si>
  <si>
    <t>1020301717-7L</t>
  </si>
  <si>
    <t>1020301717-8L</t>
  </si>
  <si>
    <t>1020301717-9L</t>
  </si>
  <si>
    <t>1020301718-10L</t>
  </si>
  <si>
    <t>1020301718-1L</t>
  </si>
  <si>
    <t>1020301718-3L</t>
  </si>
  <si>
    <t>1020301718-4L</t>
  </si>
  <si>
    <t>1020301718-5L</t>
  </si>
  <si>
    <t>1020301718-6L</t>
  </si>
  <si>
    <t>1020301718-7L</t>
  </si>
  <si>
    <t>1020301718-8L</t>
  </si>
  <si>
    <t>1020301718-9L</t>
  </si>
  <si>
    <t>1020301719-2L</t>
  </si>
  <si>
    <t>1020301719-3L</t>
  </si>
  <si>
    <t>1020301719-4L</t>
  </si>
  <si>
    <t>1020301719-5L</t>
  </si>
  <si>
    <t>1020301719-6L</t>
  </si>
  <si>
    <t>1020301719-7L</t>
  </si>
  <si>
    <t>1020301719-8L</t>
  </si>
  <si>
    <t>1020301720-10L</t>
  </si>
  <si>
    <t>1020301720-1L</t>
  </si>
  <si>
    <t>1020301720-3L</t>
  </si>
  <si>
    <t>1020301720-4L</t>
  </si>
  <si>
    <t>1020301720-5L</t>
  </si>
  <si>
    <t>1020301720-6L</t>
  </si>
  <si>
    <t>1020301720-7L</t>
  </si>
  <si>
    <t>1020301720-8L</t>
  </si>
  <si>
    <t>1020301793-7L</t>
  </si>
  <si>
    <t>1020301793-8L</t>
  </si>
  <si>
    <t>1020301794-1L</t>
  </si>
  <si>
    <t>1020301794-2L</t>
  </si>
  <si>
    <t>1020301794-3L</t>
  </si>
  <si>
    <t>1020301794-6L</t>
  </si>
  <si>
    <t>1020301795-2L</t>
  </si>
  <si>
    <t>1020301795-3L</t>
  </si>
  <si>
    <t>1020301795-4L</t>
  </si>
  <si>
    <t>1020301795-5L</t>
  </si>
  <si>
    <t>1020301795-6L</t>
  </si>
  <si>
    <t>1020301795-7L</t>
  </si>
  <si>
    <t>1020301795-8L</t>
  </si>
  <si>
    <t>1020301795-9L</t>
  </si>
  <si>
    <t>1020301796-2L</t>
  </si>
  <si>
    <t>1020301796-3L</t>
  </si>
  <si>
    <t>1020301796-4L</t>
  </si>
  <si>
    <t>1020301796-5L</t>
  </si>
  <si>
    <t>1020301796-6L</t>
  </si>
  <si>
    <t>1020301796-7L</t>
  </si>
  <si>
    <t>1020301796-8L</t>
  </si>
  <si>
    <t>1020301797-10L</t>
  </si>
  <si>
    <t>1020301797-11L</t>
  </si>
  <si>
    <t>1020301797-12L</t>
  </si>
  <si>
    <t>1020301797-13L</t>
  </si>
  <si>
    <t>1020301797-14L</t>
  </si>
  <si>
    <t>1020301797-15L</t>
  </si>
  <si>
    <t>1020301797-16L</t>
  </si>
  <si>
    <t>1020301797-17L</t>
  </si>
  <si>
    <t>1020301797-18L</t>
  </si>
  <si>
    <t>1020301797-19L</t>
  </si>
  <si>
    <t>1020301797-20L</t>
  </si>
  <si>
    <t>1020301797-21L</t>
  </si>
  <si>
    <t>1020301797-22L</t>
  </si>
  <si>
    <t>1020301797-2L</t>
  </si>
  <si>
    <t>1020301797-3L</t>
  </si>
  <si>
    <t>1020301797-4L</t>
  </si>
  <si>
    <t>1020301797-5L</t>
  </si>
  <si>
    <t>1020301797-6L</t>
  </si>
  <si>
    <t>1020301797-7L</t>
  </si>
  <si>
    <t>1020301797-8L</t>
  </si>
  <si>
    <t>1020301797-9L</t>
  </si>
  <si>
    <t>1020301798-10L</t>
  </si>
  <si>
    <t>1020301798-11L</t>
  </si>
  <si>
    <t>1020301798-12L</t>
  </si>
  <si>
    <t>1020301798-13L</t>
  </si>
  <si>
    <t>1020301798-14L</t>
  </si>
  <si>
    <t>1020301798-15L</t>
  </si>
  <si>
    <t>1020301798-16L</t>
  </si>
  <si>
    <t>1020301798-17L</t>
  </si>
  <si>
    <t>1020301798-18L</t>
  </si>
  <si>
    <t>1020301798-19L</t>
  </si>
  <si>
    <t>1020301798-2L</t>
  </si>
  <si>
    <t>1020301798-3L</t>
  </si>
  <si>
    <t>1020301798-4L</t>
  </si>
  <si>
    <t>1020301798-5L</t>
  </si>
  <si>
    <t>1020301798-6L</t>
  </si>
  <si>
    <t>1020301798-7L</t>
  </si>
  <si>
    <t>1020301798-8L</t>
  </si>
  <si>
    <t>1020301798-9L</t>
  </si>
  <si>
    <t>1020301800-3L</t>
  </si>
  <si>
    <t>1020301800-4L</t>
  </si>
  <si>
    <t>1020301800-5L</t>
  </si>
  <si>
    <t>1020301800-6L</t>
  </si>
  <si>
    <t>1020301800-7L</t>
  </si>
  <si>
    <t>1020301803-2L</t>
  </si>
  <si>
    <t>1020301803-3L</t>
  </si>
  <si>
    <t>1020301803-4L</t>
  </si>
  <si>
    <t>1020301803-5L</t>
  </si>
  <si>
    <t>1020301803-6L</t>
  </si>
  <si>
    <t>1020301803-7L</t>
  </si>
  <si>
    <t>1020301803-8L</t>
  </si>
  <si>
    <t>1020301803-9L</t>
  </si>
  <si>
    <t>1020301804-2L</t>
  </si>
  <si>
    <t>1020301804-3L</t>
  </si>
  <si>
    <t>1020301804-4L</t>
  </si>
  <si>
    <t>1020301804-5L</t>
  </si>
  <si>
    <t>1020301804-6L</t>
  </si>
  <si>
    <t>1020301805-2L</t>
  </si>
  <si>
    <t>1020301805-3L</t>
  </si>
  <si>
    <t>1020301805-4L</t>
  </si>
  <si>
    <t>1020301805-5L</t>
  </si>
  <si>
    <t>1020301805-6L</t>
  </si>
  <si>
    <t>1020301806-2L</t>
  </si>
  <si>
    <t>1020301806-3L</t>
  </si>
  <si>
    <t>1020301806-4L</t>
  </si>
  <si>
    <t>1020301806-5L</t>
  </si>
  <si>
    <t>1020301806-6L</t>
  </si>
  <si>
    <t>1020301807-2L</t>
  </si>
  <si>
    <t>1020301807-3L</t>
  </si>
  <si>
    <t>1020301807-4L</t>
  </si>
  <si>
    <t>1020301807-5L</t>
  </si>
  <si>
    <t>1020301807-6L</t>
  </si>
  <si>
    <t>1020301807-7L</t>
  </si>
  <si>
    <t>1020301807-8L</t>
  </si>
  <si>
    <t>1020301808-2L</t>
  </si>
  <si>
    <t>1020301808-3L</t>
  </si>
  <si>
    <t>1020301808-4L</t>
  </si>
  <si>
    <t>1020301809-2L</t>
  </si>
  <si>
    <t>1020301809-3L</t>
  </si>
  <si>
    <t>1020301809-4L</t>
  </si>
  <si>
    <t>1020301810-10L</t>
  </si>
  <si>
    <t>1020301810-11L</t>
  </si>
  <si>
    <t>1020301810-12L</t>
  </si>
  <si>
    <t>1020301810-1L</t>
  </si>
  <si>
    <t>1020301810-3L</t>
  </si>
  <si>
    <t>1020301810-4L</t>
  </si>
  <si>
    <t>1020301810-5L</t>
  </si>
  <si>
    <t>1020301810-6L</t>
  </si>
  <si>
    <t>1020301810-7L</t>
  </si>
  <si>
    <t>1020301810-8L</t>
  </si>
  <si>
    <t>1020301810-9L</t>
  </si>
  <si>
    <t>1020301811-2L</t>
  </si>
  <si>
    <t>1020301811-3L</t>
  </si>
  <si>
    <t>1020301811-4L</t>
  </si>
  <si>
    <t>1020301811-5L</t>
  </si>
  <si>
    <t>1020301811-6L</t>
  </si>
  <si>
    <t>1020301811-7L</t>
  </si>
  <si>
    <t>1020301811-8L</t>
  </si>
  <si>
    <t>1020301811-9L</t>
  </si>
  <si>
    <t>1020301812-1L</t>
  </si>
  <si>
    <t>1020301812-2L</t>
  </si>
  <si>
    <t>1020301813-2L</t>
  </si>
  <si>
    <t>1020301813-3L</t>
  </si>
  <si>
    <t>1020301813-4L</t>
  </si>
  <si>
    <t>1020301813-5L</t>
  </si>
  <si>
    <t>1020301814-2L</t>
  </si>
  <si>
    <t>1020301814-3L</t>
  </si>
  <si>
    <t>1020301814-4L</t>
  </si>
  <si>
    <t>1020301814-5L</t>
  </si>
  <si>
    <t>1020301814-6L</t>
  </si>
  <si>
    <t>1020301815-2L</t>
  </si>
  <si>
    <t>1020301815-3L</t>
  </si>
  <si>
    <t>1020301815-4L</t>
  </si>
  <si>
    <t>1020301815-5L</t>
  </si>
  <si>
    <t>1020301816-10L</t>
  </si>
  <si>
    <t>1020301816-2L</t>
  </si>
  <si>
    <t>1020301816-3L</t>
  </si>
  <si>
    <t>1020301816-4L</t>
  </si>
  <si>
    <t>1020301816-5L</t>
  </si>
  <si>
    <t>1020301816-6L</t>
  </si>
  <si>
    <t>1020301816-7L</t>
  </si>
  <si>
    <t>1020301816-8L</t>
  </si>
  <si>
    <t>1020301816-9L</t>
  </si>
  <si>
    <t>1020301790-3L</t>
  </si>
  <si>
    <t>1020301790-4L</t>
  </si>
  <si>
    <t>1020301790-5L</t>
  </si>
  <si>
    <t>1020301790-6L</t>
  </si>
  <si>
    <t>1020301790-7L</t>
  </si>
  <si>
    <t>1020301790-8L</t>
  </si>
  <si>
    <t>1020301791-1L</t>
  </si>
  <si>
    <t>1020301791-2L</t>
  </si>
  <si>
    <t>1020301791-3L</t>
  </si>
  <si>
    <t>1020301791-4L</t>
  </si>
  <si>
    <t>1020301791-5L</t>
  </si>
  <si>
    <t>1020301791-6L</t>
  </si>
  <si>
    <t>1020301791-7L</t>
  </si>
  <si>
    <t>1020301791-8L</t>
  </si>
  <si>
    <t>1020301793-1L</t>
  </si>
  <si>
    <t>1020301793-2L</t>
  </si>
  <si>
    <t>1020301793-3L</t>
  </si>
  <si>
    <t>1020301793-4L</t>
  </si>
  <si>
    <t>1020301793-5L</t>
  </si>
  <si>
    <t>1020301793-6L</t>
  </si>
  <si>
    <t>1020301927-1L</t>
  </si>
  <si>
    <t>1020301927-2L</t>
  </si>
  <si>
    <t>1020301937-1L</t>
  </si>
  <si>
    <t>1020301937-3L</t>
  </si>
  <si>
    <t>1020301939-1L</t>
  </si>
  <si>
    <t>1020301939-2L</t>
  </si>
  <si>
    <t>1020301965-1L</t>
  </si>
  <si>
    <t>1020301965-2L</t>
  </si>
  <si>
    <t>1020301990-1L</t>
  </si>
  <si>
    <t>1020301990-2L</t>
  </si>
  <si>
    <t>1020301992-1L</t>
  </si>
  <si>
    <t>1020301992-2L</t>
  </si>
  <si>
    <t>1020301993-1L</t>
  </si>
  <si>
    <t>1020301993-2L</t>
  </si>
  <si>
    <t>1020302001-1L</t>
  </si>
  <si>
    <t>1020302001-2L</t>
  </si>
  <si>
    <t>1020302001-3L</t>
  </si>
  <si>
    <t>1020302022-10L</t>
  </si>
  <si>
    <t>1020302022-2L</t>
  </si>
  <si>
    <t>1020302022-3L</t>
  </si>
  <si>
    <t>1020302022-4L</t>
  </si>
  <si>
    <t>1020302022-6L</t>
  </si>
  <si>
    <t>1020302022-7L</t>
  </si>
  <si>
    <t>1020302022-8L</t>
  </si>
  <si>
    <t>1020302022-9L</t>
  </si>
  <si>
    <t>1020302024-1L</t>
  </si>
  <si>
    <t>1020302024-2L</t>
  </si>
  <si>
    <t>1020302033-1L</t>
  </si>
  <si>
    <t>1020302033-2L</t>
  </si>
  <si>
    <t>1020302035-1L</t>
  </si>
  <si>
    <t>1020302035-2L</t>
  </si>
  <si>
    <t>1020302036-1L</t>
  </si>
  <si>
    <t>1020302036-2L</t>
  </si>
  <si>
    <t>1020302036-3L</t>
  </si>
  <si>
    <t>1020302036-4L</t>
  </si>
  <si>
    <t>1020302036-5L</t>
  </si>
  <si>
    <t>1020302042-10L</t>
  </si>
  <si>
    <t>1020302042-11L</t>
  </si>
  <si>
    <t>1020302042-12L</t>
  </si>
  <si>
    <t>1020302042-15L</t>
  </si>
  <si>
    <t>1020302042-16L</t>
  </si>
  <si>
    <t>1020302042-1L</t>
  </si>
  <si>
    <t>1020302042-2L</t>
  </si>
  <si>
    <t>1020302042-3L</t>
  </si>
  <si>
    <t>1020302042-4L</t>
  </si>
  <si>
    <t>1020302042-5L</t>
  </si>
  <si>
    <t>1020302042-6L</t>
  </si>
  <si>
    <t>1020302042-7L</t>
  </si>
  <si>
    <t>1020302042-8L</t>
  </si>
  <si>
    <t>1020302042-9L</t>
  </si>
  <si>
    <t>1020302044-1L</t>
  </si>
  <si>
    <t>1020302044-2L</t>
  </si>
  <si>
    <t>1020302054-1L</t>
  </si>
  <si>
    <t>1020302054-2L</t>
  </si>
  <si>
    <t>1020302054-3L</t>
  </si>
  <si>
    <t>1020302054-4L</t>
  </si>
  <si>
    <t>1020302062-10L</t>
  </si>
  <si>
    <t>1020302062-11L</t>
  </si>
  <si>
    <t>1020302062-12L</t>
  </si>
  <si>
    <t>1020302062-13L</t>
  </si>
  <si>
    <t>1020302062-16L</t>
  </si>
  <si>
    <t>1020302062-1L</t>
  </si>
  <si>
    <t>1020302062-2L</t>
  </si>
  <si>
    <t>1020302062-3L</t>
  </si>
  <si>
    <t>1020302062-4L</t>
  </si>
  <si>
    <t>1020302062-5L</t>
  </si>
  <si>
    <t>1020302062-6L</t>
  </si>
  <si>
    <t>1020302062-7L</t>
  </si>
  <si>
    <t>1020302062-8L</t>
  </si>
  <si>
    <t>1020302062-9L</t>
  </si>
  <si>
    <t>1020302063-1L</t>
  </si>
  <si>
    <t>1020302063-2L</t>
  </si>
  <si>
    <t>1020302063-3L</t>
  </si>
  <si>
    <t>1020302063-4L</t>
  </si>
  <si>
    <t>1020302063-5L</t>
  </si>
  <si>
    <t>1020302063-6L</t>
  </si>
  <si>
    <t>1020302063-7L</t>
  </si>
  <si>
    <t>1020302074-1L</t>
  </si>
  <si>
    <t>1020302074-2L</t>
  </si>
  <si>
    <t>1020302074-3L</t>
  </si>
  <si>
    <t>1020302082-1L</t>
  </si>
  <si>
    <t>1020302082-2L</t>
  </si>
  <si>
    <t>1020302093-1L</t>
  </si>
  <si>
    <t>1020302093-2L</t>
  </si>
  <si>
    <t>1020302093-3L</t>
  </si>
  <si>
    <t>1020302361-1L</t>
  </si>
  <si>
    <t>1020302361-2L</t>
  </si>
  <si>
    <t>1020302361-3L</t>
  </si>
  <si>
    <t>1020302384L</t>
  </si>
  <si>
    <t>1020302385-1L</t>
  </si>
  <si>
    <t>1020302385-2L</t>
  </si>
  <si>
    <t>1020302386-1L</t>
  </si>
  <si>
    <t>1020302386-2L</t>
  </si>
  <si>
    <t>1020302386-3L</t>
  </si>
  <si>
    <t>1020302386-4L</t>
  </si>
  <si>
    <t>1020302391-1L</t>
  </si>
  <si>
    <t>1020302391-2L</t>
  </si>
  <si>
    <t>1020302391-3L</t>
  </si>
  <si>
    <t>1020302392-1L</t>
  </si>
  <si>
    <t>1020302392-2L</t>
  </si>
  <si>
    <t>1020302392-3L</t>
  </si>
  <si>
    <t>1020302399-1L</t>
  </si>
  <si>
    <t>1020302399-2L</t>
  </si>
  <si>
    <t>1020302404-1L</t>
  </si>
  <si>
    <t>1020302404-2L</t>
  </si>
  <si>
    <t>1020302404-3L</t>
  </si>
  <si>
    <t>1020302416-1L</t>
  </si>
  <si>
    <t>1020302416-2L</t>
  </si>
  <si>
    <t>1020302416-3L</t>
  </si>
  <si>
    <t>1020302416-4L</t>
  </si>
  <si>
    <t>1020302416-5L</t>
  </si>
  <si>
    <t>1020302416-6L</t>
  </si>
  <si>
    <t>1020302417-1L</t>
  </si>
  <si>
    <t>1020302417-2L</t>
  </si>
  <si>
    <t>1020302417-3L</t>
  </si>
  <si>
    <t>1020302417-4L</t>
  </si>
  <si>
    <t>1020302417-5L</t>
  </si>
  <si>
    <t>1020302417-6L</t>
  </si>
  <si>
    <t>1020302418-1L</t>
  </si>
  <si>
    <t>1020302418-2L</t>
  </si>
  <si>
    <t>1020302418-3L</t>
  </si>
  <si>
    <t>1020302418-4L</t>
  </si>
  <si>
    <t>1020302418-5L</t>
  </si>
  <si>
    <t>1020302418-6L</t>
  </si>
  <si>
    <t>1020302418-7L</t>
  </si>
  <si>
    <t>1020302419-1L</t>
  </si>
  <si>
    <t>1020302419-2L</t>
  </si>
  <si>
    <t>1020302419-3L</t>
  </si>
  <si>
    <t>1020302419-4L</t>
  </si>
  <si>
    <t>1020302419-5L</t>
  </si>
  <si>
    <t>1020302419-6L</t>
  </si>
  <si>
    <t>1020302419-7L</t>
  </si>
  <si>
    <t>1020302422-1L</t>
  </si>
  <si>
    <t>1020302422-2L</t>
  </si>
  <si>
    <t>1020302422-3L</t>
  </si>
  <si>
    <t>1020302422-4L</t>
  </si>
  <si>
    <t>1020302423-1L</t>
  </si>
  <si>
    <t>1020302423-2L</t>
  </si>
  <si>
    <t>1020302423-3L</t>
  </si>
  <si>
    <t>1020302424-1L</t>
  </si>
  <si>
    <t>1020302424-2L</t>
  </si>
  <si>
    <t>1020302424-3L</t>
  </si>
  <si>
    <t>1020302424-4L</t>
  </si>
  <si>
    <t>1020302445-1L</t>
  </si>
  <si>
    <t>1020302445-2L</t>
  </si>
  <si>
    <t>1020302445-3L</t>
  </si>
  <si>
    <t>1020302445-4L</t>
  </si>
  <si>
    <t>1020302445-5L</t>
  </si>
  <si>
    <t>1020302482-1L</t>
  </si>
  <si>
    <t>1020302482-2L</t>
  </si>
  <si>
    <t>1020302482-3L</t>
  </si>
  <si>
    <t>1020302482-4L</t>
  </si>
  <si>
    <t>1020302484-1L</t>
  </si>
  <si>
    <t>1020302484-2L</t>
  </si>
  <si>
    <t>1020302485-1L</t>
  </si>
  <si>
    <t>1020302485-2L</t>
  </si>
  <si>
    <t>1020302513L</t>
  </si>
  <si>
    <t>1020800065L</t>
  </si>
  <si>
    <t>1020800066L</t>
  </si>
  <si>
    <t>1020800067L</t>
  </si>
  <si>
    <t>1020800068L</t>
  </si>
  <si>
    <t>1020800069L</t>
  </si>
  <si>
    <t>1020800070L</t>
  </si>
  <si>
    <t>1020800071L</t>
  </si>
  <si>
    <t>1020800094L</t>
  </si>
  <si>
    <t>1020800095-10L</t>
  </si>
  <si>
    <t>1020301817-10L</t>
  </si>
  <si>
    <t>1020301817-2L</t>
  </si>
  <si>
    <t>1020301817-3L</t>
  </si>
  <si>
    <t>1020301817-4L</t>
  </si>
  <si>
    <t>1020301817-5L</t>
  </si>
  <si>
    <t>1020301817-6L</t>
  </si>
  <si>
    <t>1020301817-7L</t>
  </si>
  <si>
    <t>1020301817-8L</t>
  </si>
  <si>
    <t>1020301817-9L</t>
  </si>
  <si>
    <t>1020301818-10L</t>
  </si>
  <si>
    <t>1020301818-11L</t>
  </si>
  <si>
    <t>1020301818-2L</t>
  </si>
  <si>
    <t>1020301818-3L</t>
  </si>
  <si>
    <t>1020301818-4L</t>
  </si>
  <si>
    <t>1020301818-5L</t>
  </si>
  <si>
    <t>1020301818-6L</t>
  </si>
  <si>
    <t>1020301818-7L</t>
  </si>
  <si>
    <t>1020301818-8L</t>
  </si>
  <si>
    <t>1020301818-9L</t>
  </si>
  <si>
    <t>1020301819-10L</t>
  </si>
  <si>
    <t>1020301819-11L</t>
  </si>
  <si>
    <t>1020301819-12L</t>
  </si>
  <si>
    <t>1020301819-2L</t>
  </si>
  <si>
    <t>1020301819-3L</t>
  </si>
  <si>
    <t>1020301819-4L</t>
  </si>
  <si>
    <t>1020301819-5L</t>
  </si>
  <si>
    <t>1020301819-6L</t>
  </si>
  <si>
    <t>1020301819-7L</t>
  </si>
  <si>
    <t>1020301819-8L</t>
  </si>
  <si>
    <t>1020301819-9L</t>
  </si>
  <si>
    <t>1020301854-1L</t>
  </si>
  <si>
    <t>1020301854-2L</t>
  </si>
  <si>
    <t>1020301854-3L</t>
  </si>
  <si>
    <t>1020301854-4L</t>
  </si>
  <si>
    <t>1020301854-5L</t>
  </si>
  <si>
    <t>1020301859-1L</t>
  </si>
  <si>
    <t>1020301859-2L</t>
  </si>
  <si>
    <t>1020301877-1L</t>
  </si>
  <si>
    <t>1020301877-2L</t>
  </si>
  <si>
    <t>1020301877-3L</t>
  </si>
  <si>
    <t>1020301887-1L</t>
  </si>
  <si>
    <t>1020301887-2L</t>
  </si>
  <si>
    <t>1020301888-1L</t>
  </si>
  <si>
    <t>1020301888-2L</t>
  </si>
  <si>
    <t>1020301889-10L</t>
  </si>
  <si>
    <t>1020301889-2L</t>
  </si>
  <si>
    <t>1020301889-3L</t>
  </si>
  <si>
    <t>1020301889-4L</t>
  </si>
  <si>
    <t>1020301889-5L</t>
  </si>
  <si>
    <t>1020301889-6L</t>
  </si>
  <si>
    <t>1020301889-7L</t>
  </si>
  <si>
    <t>1020301889-8L</t>
  </si>
  <si>
    <t>1020301889-9L</t>
  </si>
  <si>
    <t>1020301892-2L</t>
  </si>
  <si>
    <t>1020301892-3L</t>
  </si>
  <si>
    <t>1020301892-4L</t>
  </si>
  <si>
    <t>1020301892-5L</t>
  </si>
  <si>
    <t>1020301892-6L</t>
  </si>
  <si>
    <t>1020301892-7L</t>
  </si>
  <si>
    <t>1020301892-8L</t>
  </si>
  <si>
    <t>1020302178-1L</t>
  </si>
  <si>
    <t>1020302178-3L</t>
  </si>
  <si>
    <t>1020302178-6L</t>
  </si>
  <si>
    <t>1020302203-1L</t>
  </si>
  <si>
    <t>1020302203-2L</t>
  </si>
  <si>
    <t>1020302211-10L</t>
  </si>
  <si>
    <t>1020302211-11L</t>
  </si>
  <si>
    <t>1020302211-12L</t>
  </si>
  <si>
    <t>1020302211-14L</t>
  </si>
  <si>
    <t>1020302211-15L</t>
  </si>
  <si>
    <t>1020302211-16L</t>
  </si>
  <si>
    <t>1020302211-1L</t>
  </si>
  <si>
    <t>1020302211-2L</t>
  </si>
  <si>
    <t>1020302211-3L</t>
  </si>
  <si>
    <t>1020302211-4L</t>
  </si>
  <si>
    <t>1020302211-6L</t>
  </si>
  <si>
    <t>1020302211-7L</t>
  </si>
  <si>
    <t>1020302211-8L</t>
  </si>
  <si>
    <t>1020302211-9L</t>
  </si>
  <si>
    <t>1020302243-1L</t>
  </si>
  <si>
    <t>1020302243-2L</t>
  </si>
  <si>
    <t>1020302248-1L</t>
  </si>
  <si>
    <t>1020302248-2L</t>
  </si>
  <si>
    <t>1020302248-3L</t>
  </si>
  <si>
    <t>1020302248-4L</t>
  </si>
  <si>
    <t>1020302249-1L</t>
  </si>
  <si>
    <t>1020302249-2L</t>
  </si>
  <si>
    <t>1020302254-1L</t>
  </si>
  <si>
    <t>1020302254-2L</t>
  </si>
  <si>
    <t>1020302254-3L</t>
  </si>
  <si>
    <t>1020302256L</t>
  </si>
  <si>
    <t>1020302257-2L</t>
  </si>
  <si>
    <t>1020302257-3L</t>
  </si>
  <si>
    <t>1020302258-2L</t>
  </si>
  <si>
    <t>1020302258-3L</t>
  </si>
  <si>
    <t>1020302258-4L</t>
  </si>
  <si>
    <t>1020302258-5L</t>
  </si>
  <si>
    <t>1020302264-1L</t>
  </si>
  <si>
    <t>1020302264-2L</t>
  </si>
  <si>
    <t>1020302267-1L</t>
  </si>
  <si>
    <t>1020302267-2L</t>
  </si>
  <si>
    <t>1020302271-1L</t>
  </si>
  <si>
    <t>1020302271-2L</t>
  </si>
  <si>
    <t>1020302271-3L</t>
  </si>
  <si>
    <t>1020302271-4L</t>
  </si>
  <si>
    <t>1020302277-1L</t>
  </si>
  <si>
    <t>1020302277-2L</t>
  </si>
  <si>
    <t>1020302278L</t>
  </si>
  <si>
    <t>1020302314-1L</t>
  </si>
  <si>
    <t>1020302314-2L</t>
  </si>
  <si>
    <t>1020302314-3L</t>
  </si>
  <si>
    <t>1020302315-1L</t>
  </si>
  <si>
    <t>1020302315-2L</t>
  </si>
  <si>
    <t>1020302315-3L</t>
  </si>
  <si>
    <t>1020302315-4L</t>
  </si>
  <si>
    <t>1020302315-5L</t>
  </si>
  <si>
    <t>1020302315-6L</t>
  </si>
  <si>
    <t>1020302317L</t>
  </si>
  <si>
    <t>1020302529L</t>
  </si>
  <si>
    <t>1020302530-1L</t>
  </si>
  <si>
    <t>1020302530-2L</t>
  </si>
  <si>
    <t>1020302556-1L</t>
  </si>
  <si>
    <t>1020302556-3L</t>
  </si>
  <si>
    <t>1020302556-4L</t>
  </si>
  <si>
    <t>1020302556-5L</t>
  </si>
  <si>
    <t>1020302556-6L</t>
  </si>
  <si>
    <t>1020302557-1L</t>
  </si>
  <si>
    <t>1020302557-2L</t>
  </si>
  <si>
    <t>1020302557-3L</t>
  </si>
  <si>
    <t>1020302558-1L</t>
  </si>
  <si>
    <t>1020302558-2L</t>
  </si>
  <si>
    <t>1020302558-3L</t>
  </si>
  <si>
    <t>1020302559-1L</t>
  </si>
  <si>
    <t>1020302559-3L</t>
  </si>
  <si>
    <t>1020302559-4L</t>
  </si>
  <si>
    <t>1020302559-5L</t>
  </si>
  <si>
    <t>1020302566-1L</t>
  </si>
  <si>
    <t>1020302566-2L</t>
  </si>
  <si>
    <t>1020302566-3L</t>
  </si>
  <si>
    <t>1020302569-1L</t>
  </si>
  <si>
    <t>1020302569-2L</t>
  </si>
  <si>
    <t>1020302569-3L</t>
  </si>
  <si>
    <t>1020302569-4L</t>
  </si>
  <si>
    <t>1020302570L</t>
  </si>
  <si>
    <t>1020302571L</t>
  </si>
  <si>
    <t>1020302579L</t>
  </si>
  <si>
    <t>1020302580L</t>
  </si>
  <si>
    <t>1020302581L</t>
  </si>
  <si>
    <t>1020302590L</t>
  </si>
  <si>
    <t>1020302591L</t>
  </si>
  <si>
    <t>1020302622-2L</t>
  </si>
  <si>
    <t>1020302622-3L</t>
  </si>
  <si>
    <t>1020302622-4L</t>
  </si>
  <si>
    <t>1020302623-1L</t>
  </si>
  <si>
    <t>1020500012L</t>
  </si>
  <si>
    <t>1020500025L</t>
  </si>
  <si>
    <t>1020500026L</t>
  </si>
  <si>
    <t>1020500029L</t>
  </si>
  <si>
    <t>1020800020L</t>
  </si>
  <si>
    <t>1020800021L</t>
  </si>
  <si>
    <t>1020800051L</t>
  </si>
  <si>
    <t>1020800052L</t>
  </si>
  <si>
    <t>1020800053L</t>
  </si>
  <si>
    <t>1020800305L</t>
  </si>
  <si>
    <t>1020800334L</t>
  </si>
  <si>
    <t>1020800335L</t>
  </si>
  <si>
    <t>1020800336L</t>
  </si>
  <si>
    <t>1020800337L</t>
  </si>
  <si>
    <t>1020800358L</t>
  </si>
  <si>
    <t>1020800359L</t>
  </si>
  <si>
    <t>1020800388-1L</t>
  </si>
  <si>
    <t>1020800388-2L</t>
  </si>
  <si>
    <t>1021400032L</t>
  </si>
  <si>
    <t>1021400148L</t>
  </si>
  <si>
    <t>1021400149L</t>
  </si>
  <si>
    <t>1021400150L</t>
  </si>
  <si>
    <t>1021400151L</t>
  </si>
  <si>
    <t>1021400152L</t>
  </si>
  <si>
    <t>1021400153L</t>
  </si>
  <si>
    <t>1021400154L</t>
  </si>
  <si>
    <t>1021400158-1L</t>
  </si>
  <si>
    <t>1021400158-2L</t>
  </si>
  <si>
    <t>1021400159L</t>
  </si>
  <si>
    <t>1021400160L</t>
  </si>
  <si>
    <t>1020800095-1L</t>
  </si>
  <si>
    <t>1020800095-2L</t>
  </si>
  <si>
    <t>1020800095-3L</t>
  </si>
  <si>
    <t>1020800095-4L</t>
  </si>
  <si>
    <t>1020800095-5L</t>
  </si>
  <si>
    <t>1020800095-6L</t>
  </si>
  <si>
    <t>1020800095-7L</t>
  </si>
  <si>
    <t>1020800095-8L</t>
  </si>
  <si>
    <t>1020800095-9L</t>
  </si>
  <si>
    <t>1020800096-1L</t>
  </si>
  <si>
    <t>1020800096-2L</t>
  </si>
  <si>
    <t>1020800129-1L</t>
  </si>
  <si>
    <t>1020800129-2L</t>
  </si>
  <si>
    <t>1020800146-1L</t>
  </si>
  <si>
    <t>1020800146-2L</t>
  </si>
  <si>
    <t>1020800147L</t>
  </si>
  <si>
    <t>1020800216L</t>
  </si>
  <si>
    <t>1020800217L</t>
  </si>
  <si>
    <t>1020800218L</t>
  </si>
  <si>
    <t>1020800219L</t>
  </si>
  <si>
    <t>1020800221L</t>
  </si>
  <si>
    <t>1020800222L</t>
  </si>
  <si>
    <t>1020800223L</t>
  </si>
  <si>
    <t>1020800224L</t>
  </si>
  <si>
    <t>1020800225L</t>
  </si>
  <si>
    <t>1020800226L</t>
  </si>
  <si>
    <t>1020800227L</t>
  </si>
  <si>
    <t>1020800228L</t>
  </si>
  <si>
    <t>1020800229L</t>
  </si>
  <si>
    <t>1020800230L</t>
  </si>
  <si>
    <t>1020800231L</t>
  </si>
  <si>
    <t>1020800232L</t>
  </si>
  <si>
    <t>1020800233L</t>
  </si>
  <si>
    <t>1020800234L</t>
  </si>
  <si>
    <t>1020800235L</t>
  </si>
  <si>
    <t>1020800236L</t>
  </si>
  <si>
    <t>1020800237L</t>
  </si>
  <si>
    <t>1020800238L</t>
  </si>
  <si>
    <t>1020800239L</t>
  </si>
  <si>
    <t>1020800240L</t>
  </si>
  <si>
    <t>1020800241L</t>
  </si>
  <si>
    <t>1020800242L</t>
  </si>
  <si>
    <t>1020800243L</t>
  </si>
  <si>
    <t>1020800245L</t>
  </si>
  <si>
    <t>1020800246L</t>
  </si>
  <si>
    <t>1020800247L</t>
  </si>
  <si>
    <t>1020800248L</t>
  </si>
  <si>
    <t>1020800249L</t>
  </si>
  <si>
    <t>1020800250L</t>
  </si>
  <si>
    <t>1020800251L</t>
  </si>
  <si>
    <t>1020800252L</t>
  </si>
  <si>
    <t>1020800253L</t>
  </si>
  <si>
    <t>1020800254L</t>
  </si>
  <si>
    <t>1020800255L</t>
  </si>
  <si>
    <t>1020800256L</t>
  </si>
  <si>
    <t>1020800257L</t>
  </si>
  <si>
    <t>1020800258L</t>
  </si>
  <si>
    <t>1020800259L</t>
  </si>
  <si>
    <t>1020800260L</t>
  </si>
  <si>
    <t>1020800280L</t>
  </si>
  <si>
    <t>1020800285L</t>
  </si>
  <si>
    <t>1020800286L</t>
  </si>
  <si>
    <t>1020800287L</t>
  </si>
  <si>
    <t>1020800288L</t>
  </si>
  <si>
    <t>1020800289L</t>
  </si>
  <si>
    <t>1020800290L</t>
  </si>
  <si>
    <t>1020800291L</t>
  </si>
  <si>
    <t>1021400169L</t>
  </si>
  <si>
    <t>1021400170L</t>
  </si>
  <si>
    <t>1021400171L</t>
  </si>
  <si>
    <t>1021400173L</t>
  </si>
  <si>
    <t>1021400174L</t>
  </si>
  <si>
    <t>1021400175L</t>
  </si>
  <si>
    <t>1021400176L</t>
  </si>
  <si>
    <t>1021400177L</t>
  </si>
  <si>
    <t>1021400178L</t>
  </si>
  <si>
    <t>1021400179L</t>
  </si>
  <si>
    <t>1021400180L</t>
  </si>
  <si>
    <t>1021400181L</t>
  </si>
  <si>
    <t>1021400182L</t>
  </si>
  <si>
    <t>1021400183L</t>
  </si>
  <si>
    <t>1021400184L</t>
  </si>
  <si>
    <t>1021400185L</t>
  </si>
  <si>
    <t>1021400186L</t>
  </si>
  <si>
    <t>1021400187L</t>
  </si>
  <si>
    <t>1021400188L</t>
  </si>
  <si>
    <t>1021400189L</t>
  </si>
  <si>
    <t>1021400190L</t>
  </si>
  <si>
    <t>1021400191L</t>
  </si>
  <si>
    <t>1021400192L</t>
  </si>
  <si>
    <t>1021400193L</t>
  </si>
  <si>
    <t>1021400194L</t>
  </si>
  <si>
    <t>1021400195L</t>
  </si>
  <si>
    <t>1021400196L</t>
  </si>
  <si>
    <t>1021400197L</t>
  </si>
  <si>
    <t>1021400198L</t>
  </si>
  <si>
    <t>1021400199L</t>
  </si>
  <si>
    <t>1021400200L</t>
  </si>
  <si>
    <t>1021400201L</t>
  </si>
  <si>
    <t>1021400202L</t>
  </si>
  <si>
    <t>1021400204L</t>
  </si>
  <si>
    <t>1021400205L</t>
  </si>
  <si>
    <t>1021400206L</t>
  </si>
  <si>
    <t>1021400207L</t>
  </si>
  <si>
    <t>1021400208L</t>
  </si>
  <si>
    <t>1021400209L</t>
  </si>
  <si>
    <t>1021400210L</t>
  </si>
  <si>
    <t>1021400211L</t>
  </si>
  <si>
    <t>1021400212L</t>
  </si>
  <si>
    <t>1021400213L</t>
  </si>
  <si>
    <t>1021400214L</t>
  </si>
  <si>
    <t>1021400219L</t>
  </si>
  <si>
    <t>1021400220L</t>
  </si>
  <si>
    <t>1021400222L</t>
  </si>
  <si>
    <t>1021400234L</t>
  </si>
  <si>
    <t>1021400235L</t>
  </si>
  <si>
    <t>1021400237L</t>
  </si>
  <si>
    <t>1021400242L</t>
  </si>
  <si>
    <t>1021400243L</t>
  </si>
  <si>
    <t>1021400313L</t>
  </si>
  <si>
    <t>1021400313-L1L</t>
  </si>
  <si>
    <t>1021400313-L2L</t>
  </si>
  <si>
    <t>1021400313-L3L</t>
  </si>
  <si>
    <t>1021400313-L4L</t>
  </si>
  <si>
    <t>1021400313-L5L</t>
  </si>
  <si>
    <t>1021400313-L6L</t>
  </si>
  <si>
    <t>1021400314L</t>
  </si>
  <si>
    <t>1021400315L</t>
  </si>
  <si>
    <t>1021400316L</t>
  </si>
  <si>
    <t>1021400317L</t>
  </si>
  <si>
    <t>1021400336L</t>
  </si>
  <si>
    <t>1021400337L</t>
  </si>
  <si>
    <t>1021400338L</t>
  </si>
  <si>
    <t>1021400339L</t>
  </si>
  <si>
    <t>1021400340L</t>
  </si>
  <si>
    <t>1021400341L</t>
  </si>
  <si>
    <t>1021400342L</t>
  </si>
  <si>
    <t>1021400343L</t>
  </si>
  <si>
    <t>1021400344L</t>
  </si>
  <si>
    <t>1021400345L</t>
  </si>
  <si>
    <t>1021400346L</t>
  </si>
  <si>
    <t>1021400347L</t>
  </si>
  <si>
    <t>1021400348L</t>
  </si>
  <si>
    <t>1021400349L</t>
  </si>
  <si>
    <t>1021500202L</t>
  </si>
  <si>
    <t>1021500203L</t>
  </si>
  <si>
    <t>1021500741L</t>
  </si>
  <si>
    <t>1021500742L</t>
  </si>
  <si>
    <t>1021700046L</t>
  </si>
  <si>
    <t>1021700053L</t>
  </si>
  <si>
    <t>1021700054L</t>
  </si>
  <si>
    <t>1021900001-3L</t>
  </si>
  <si>
    <t>1021900071L</t>
  </si>
  <si>
    <t>1021900072L</t>
  </si>
  <si>
    <t>1021900073L</t>
  </si>
  <si>
    <t>1021900074L</t>
  </si>
  <si>
    <t>1021900075L</t>
  </si>
  <si>
    <t>1021900077L</t>
  </si>
  <si>
    <t>1021900082L</t>
  </si>
  <si>
    <t>1021900083L</t>
  </si>
  <si>
    <t>1021900084L</t>
  </si>
  <si>
    <t>1021900085L</t>
  </si>
  <si>
    <t>1021900086L</t>
  </si>
  <si>
    <t>1021900087L</t>
  </si>
  <si>
    <t>1021900088L</t>
  </si>
  <si>
    <t>1021900091-1L</t>
  </si>
  <si>
    <t>1021900091-3L</t>
  </si>
  <si>
    <t>1021900091L</t>
  </si>
  <si>
    <t>1021900092L</t>
  </si>
  <si>
    <t>1021900093L</t>
  </si>
  <si>
    <t>1021900103L</t>
  </si>
  <si>
    <t>1021900104L</t>
  </si>
  <si>
    <t>1021900126L</t>
  </si>
  <si>
    <t>1021900128-1L</t>
  </si>
  <si>
    <t>1021900128-2L</t>
  </si>
  <si>
    <t>1021900131-1L</t>
  </si>
  <si>
    <t>1021900131-2L</t>
  </si>
  <si>
    <t>1021900146-1L</t>
  </si>
  <si>
    <t>1021900146-2L</t>
  </si>
  <si>
    <t>1021900153L</t>
  </si>
  <si>
    <t>1021900155-1L</t>
  </si>
  <si>
    <t>1021900155-2L</t>
  </si>
  <si>
    <t>1021900212L</t>
  </si>
  <si>
    <t>1021900213L</t>
  </si>
  <si>
    <t>1021900214L</t>
  </si>
  <si>
    <t>1021900215L</t>
  </si>
  <si>
    <t>1021900216L</t>
  </si>
  <si>
    <t>1021900217L</t>
  </si>
  <si>
    <t>1021900218L</t>
  </si>
  <si>
    <t>1021900219L</t>
  </si>
  <si>
    <t>1021900220L</t>
  </si>
  <si>
    <t>1021900221L</t>
  </si>
  <si>
    <t>1021900222L</t>
  </si>
  <si>
    <t>1021900223L</t>
  </si>
  <si>
    <t>1021900224L</t>
  </si>
  <si>
    <t>1021900225L</t>
  </si>
  <si>
    <t>1021900226L</t>
  </si>
  <si>
    <t>1021900227L</t>
  </si>
  <si>
    <t>1021900228L</t>
  </si>
  <si>
    <t>1021900229L</t>
  </si>
  <si>
    <t>1021400161L</t>
  </si>
  <si>
    <t>1021400163L</t>
  </si>
  <si>
    <t>1021400164L</t>
  </si>
  <si>
    <t>1021400165L</t>
  </si>
  <si>
    <t>1021400166L</t>
  </si>
  <si>
    <t>1021400167L</t>
  </si>
  <si>
    <t>1021400168L</t>
  </si>
  <si>
    <t>1021500228L</t>
  </si>
  <si>
    <t>1021500238L</t>
  </si>
  <si>
    <t>1021500242L</t>
  </si>
  <si>
    <t>1021500243L</t>
  </si>
  <si>
    <t>1021500251L</t>
  </si>
  <si>
    <t>1021500261L</t>
  </si>
  <si>
    <t>1021500281L</t>
  </si>
  <si>
    <t>1021500282L</t>
  </si>
  <si>
    <t>1021500283L</t>
  </si>
  <si>
    <t>1021500292L</t>
  </si>
  <si>
    <t>1021500294L</t>
  </si>
  <si>
    <t>1021500319L</t>
  </si>
  <si>
    <t>1021500320L</t>
  </si>
  <si>
    <t>1021500333L</t>
  </si>
  <si>
    <t>1021500346L</t>
  </si>
  <si>
    <t>1021500347L</t>
  </si>
  <si>
    <t>1021500348L</t>
  </si>
  <si>
    <t>1021500349L</t>
  </si>
  <si>
    <t>1021500350L</t>
  </si>
  <si>
    <t>1021500351L</t>
  </si>
  <si>
    <t>1021500352L</t>
  </si>
  <si>
    <t>1021500358L</t>
  </si>
  <si>
    <t>1021500359L</t>
  </si>
  <si>
    <t>1021500361L</t>
  </si>
  <si>
    <t>1021500362L</t>
  </si>
  <si>
    <t>1021500368L</t>
  </si>
  <si>
    <t>1021500369L</t>
  </si>
  <si>
    <t>1021500370L</t>
  </si>
  <si>
    <t>1021500374L</t>
  </si>
  <si>
    <t>1021500379L</t>
  </si>
  <si>
    <t>1021500380L</t>
  </si>
  <si>
    <t>1021500382L</t>
  </si>
  <si>
    <t>1021500383L</t>
  </si>
  <si>
    <t>1021500384L</t>
  </si>
  <si>
    <t>1021500385L</t>
  </si>
  <si>
    <t>1021500386L</t>
  </si>
  <si>
    <t>1021500387L</t>
  </si>
  <si>
    <t>1021500478 L</t>
  </si>
  <si>
    <t>1021500479L</t>
  </si>
  <si>
    <t>1021500480L</t>
  </si>
  <si>
    <t>1021500481L</t>
  </si>
  <si>
    <t>1021500482L</t>
  </si>
  <si>
    <t>1021500483L</t>
  </si>
  <si>
    <t>1021500484L</t>
  </si>
  <si>
    <t>1021500485L</t>
  </si>
  <si>
    <t>1021500486L</t>
  </si>
  <si>
    <t>1021500487L</t>
  </si>
  <si>
    <t>1021500502L</t>
  </si>
  <si>
    <t>1021500503L</t>
  </si>
  <si>
    <t>1021500504L</t>
  </si>
  <si>
    <t>1021500505L</t>
  </si>
  <si>
    <t>1021500506L</t>
  </si>
  <si>
    <t>1021500507L</t>
  </si>
  <si>
    <t>1021500517L</t>
  </si>
  <si>
    <t>1021500518L</t>
  </si>
  <si>
    <t>1021500519L</t>
  </si>
  <si>
    <t>1021500520L</t>
  </si>
  <si>
    <t>1021500521L</t>
  </si>
  <si>
    <t>1021500523L</t>
  </si>
  <si>
    <t>1021500530L</t>
  </si>
  <si>
    <t>1021500531L</t>
  </si>
  <si>
    <t>1021500532L</t>
  </si>
  <si>
    <t>1021500533L</t>
  </si>
  <si>
    <t>1021500534L</t>
  </si>
  <si>
    <t>1021500535L</t>
  </si>
  <si>
    <t>1021500539L</t>
  </si>
  <si>
    <t>1021500551L</t>
  </si>
  <si>
    <t>1021500552L</t>
  </si>
  <si>
    <t>1021500553L</t>
  </si>
  <si>
    <t>1021500558L</t>
  </si>
  <si>
    <t>1021500571L</t>
  </si>
  <si>
    <t>1021500589L</t>
  </si>
  <si>
    <t>1021500590L</t>
  </si>
  <si>
    <t>1021500591L</t>
  </si>
  <si>
    <t>1021500592L</t>
  </si>
  <si>
    <t>1021500593L</t>
  </si>
  <si>
    <t>1021500594L</t>
  </si>
  <si>
    <t>1021500595L</t>
  </si>
  <si>
    <t>1021500596L</t>
  </si>
  <si>
    <t>1021500597-1L</t>
  </si>
  <si>
    <t>1021500597-2L</t>
  </si>
  <si>
    <t>1021500597-3L</t>
  </si>
  <si>
    <t>1021500597-4L</t>
  </si>
  <si>
    <t>1021500597-5L</t>
  </si>
  <si>
    <t>1021500598-1L</t>
  </si>
  <si>
    <t>1021500598-2L</t>
  </si>
  <si>
    <t>1021500598-3L</t>
  </si>
  <si>
    <t>1021500598-4L</t>
  </si>
  <si>
    <t>1021500627L</t>
  </si>
  <si>
    <t>1021500645L</t>
  </si>
  <si>
    <t>1021500646L</t>
  </si>
  <si>
    <t>1021500647L</t>
  </si>
  <si>
    <t>1021500658L</t>
  </si>
  <si>
    <t>1021500701L</t>
  </si>
  <si>
    <t>1021500702L</t>
  </si>
  <si>
    <t>1021500703L</t>
  </si>
  <si>
    <t>1021500714L</t>
  </si>
  <si>
    <t>1021500715L</t>
  </si>
  <si>
    <t>1021900350L</t>
  </si>
  <si>
    <t>1021900402L</t>
  </si>
  <si>
    <t>1021900467L</t>
  </si>
  <si>
    <t>1021900468L</t>
  </si>
  <si>
    <t>1021900469L</t>
  </si>
  <si>
    <t>1021900470L</t>
  </si>
  <si>
    <t>1021900519L</t>
  </si>
  <si>
    <t>1021900566L</t>
  </si>
  <si>
    <t>1021900888L</t>
  </si>
  <si>
    <t>1021900893L</t>
  </si>
  <si>
    <t>1021900894L</t>
  </si>
  <si>
    <t>1021900895L</t>
  </si>
  <si>
    <t>1021900896L</t>
  </si>
  <si>
    <t>1021900897L</t>
  </si>
  <si>
    <t>1021900898L</t>
  </si>
  <si>
    <t>1021900899L</t>
  </si>
  <si>
    <t>1021901004L</t>
  </si>
  <si>
    <t>1021901072L</t>
  </si>
  <si>
    <t>1021901073L</t>
  </si>
  <si>
    <t>1021901112L</t>
  </si>
  <si>
    <t>1021901113L</t>
  </si>
  <si>
    <t>1021901148L</t>
  </si>
  <si>
    <t>1021901149L</t>
  </si>
  <si>
    <t>1021901616L</t>
  </si>
  <si>
    <t>1021901617L</t>
  </si>
  <si>
    <t>1021901618L</t>
  </si>
  <si>
    <t>1021901619L</t>
  </si>
  <si>
    <t>1021901620L</t>
  </si>
  <si>
    <t>1021901717L</t>
  </si>
  <si>
    <t>1021902089L</t>
  </si>
  <si>
    <t>1021902090L</t>
  </si>
  <si>
    <t>1021902208L</t>
  </si>
  <si>
    <t>1022200106-4L</t>
  </si>
  <si>
    <t>1022200106-5L</t>
  </si>
  <si>
    <t>1022200109-1L</t>
  </si>
  <si>
    <t>1022200109-2L</t>
  </si>
  <si>
    <t>1022200109-3L</t>
  </si>
  <si>
    <t>1022200109-4L</t>
  </si>
  <si>
    <t>1022200109-5L</t>
  </si>
  <si>
    <t>1022200109-6L</t>
  </si>
  <si>
    <t>1022200109-7L</t>
  </si>
  <si>
    <t>1022200109-8L</t>
  </si>
  <si>
    <t>1022200120-1L</t>
  </si>
  <si>
    <t>1022200120-2L</t>
  </si>
  <si>
    <t>1022200120-3L</t>
  </si>
  <si>
    <t>1022200120-4L</t>
  </si>
  <si>
    <t>1022200121-10L</t>
  </si>
  <si>
    <t>1022200121-11L</t>
  </si>
  <si>
    <t>1022200121-12L</t>
  </si>
  <si>
    <t>1022200121-13L</t>
  </si>
  <si>
    <t>1022200121-14L</t>
  </si>
  <si>
    <t>1022200121-15L</t>
  </si>
  <si>
    <t>1022200121-16L</t>
  </si>
  <si>
    <t>1022200121-18L</t>
  </si>
  <si>
    <t>1022200121-19L</t>
  </si>
  <si>
    <t>1022200121-1L</t>
  </si>
  <si>
    <t>1022200121-2L</t>
  </si>
  <si>
    <t>1022200121-3L</t>
  </si>
  <si>
    <t>1022200121-4L</t>
  </si>
  <si>
    <t>1022200121-5L</t>
  </si>
  <si>
    <t>1022200121-6L</t>
  </si>
  <si>
    <t>1022200121-7L</t>
  </si>
  <si>
    <t>1022200121-8L</t>
  </si>
  <si>
    <t>1022200121-9L</t>
  </si>
  <si>
    <t>1022200122L</t>
  </si>
  <si>
    <t>1022200123L</t>
  </si>
  <si>
    <t>1022200124L</t>
  </si>
  <si>
    <t>1022400009L</t>
  </si>
  <si>
    <t>1022400010L</t>
  </si>
  <si>
    <t>1022400016L</t>
  </si>
  <si>
    <t>1022400017L</t>
  </si>
  <si>
    <t>1022400024L</t>
  </si>
  <si>
    <t>1022400026L</t>
  </si>
  <si>
    <t>1022600034L</t>
  </si>
  <si>
    <t>1022600035L</t>
  </si>
  <si>
    <t>1022600036L</t>
  </si>
  <si>
    <t>1022600037L</t>
  </si>
  <si>
    <t>1022600038L</t>
  </si>
  <si>
    <t>1022600039L</t>
  </si>
  <si>
    <t>1022600040-1L</t>
  </si>
  <si>
    <t>1022600040-2L</t>
  </si>
  <si>
    <t>1022600041L</t>
  </si>
  <si>
    <t>1022600042L</t>
  </si>
  <si>
    <t>1022600043-1L</t>
  </si>
  <si>
    <t>1022600043-2L</t>
  </si>
  <si>
    <t>1022600044-1L</t>
  </si>
  <si>
    <t>1022600044-2L</t>
  </si>
  <si>
    <t>1022600045-1L</t>
  </si>
  <si>
    <t>1022600045-2L</t>
  </si>
  <si>
    <t>1022600046-1L</t>
  </si>
  <si>
    <t>1022600046-2L</t>
  </si>
  <si>
    <t>1022600047-1L</t>
  </si>
  <si>
    <t>1022600047-2L</t>
  </si>
  <si>
    <t>1022600048L</t>
  </si>
  <si>
    <t>1022600049L</t>
  </si>
  <si>
    <t>1022600051-1L</t>
  </si>
  <si>
    <t>1022600051-2L</t>
  </si>
  <si>
    <t>1022600052-1L</t>
  </si>
  <si>
    <t>1022600052-2L</t>
  </si>
  <si>
    <t>1022600054L</t>
  </si>
  <si>
    <t>1022600055L</t>
  </si>
  <si>
    <t>1022600056L</t>
  </si>
  <si>
    <t>1022600057L</t>
  </si>
  <si>
    <t>1022600058L</t>
  </si>
  <si>
    <t>1022600059-1L</t>
  </si>
  <si>
    <t>1022600059-2L</t>
  </si>
  <si>
    <t>1022600061L</t>
  </si>
  <si>
    <t>1022800013L</t>
  </si>
  <si>
    <t>1022800014L</t>
  </si>
  <si>
    <t>1022800015L</t>
  </si>
  <si>
    <t>1022800016L</t>
  </si>
  <si>
    <t>1022800017L</t>
  </si>
  <si>
    <t>1022800021L</t>
  </si>
  <si>
    <t>1022800032L</t>
  </si>
  <si>
    <t>1022800034L</t>
  </si>
  <si>
    <t>1022800036L</t>
  </si>
  <si>
    <t>1022800037L</t>
  </si>
  <si>
    <t>1022800039L</t>
  </si>
  <si>
    <t>1022800047L</t>
  </si>
  <si>
    <t>1022800048L</t>
  </si>
  <si>
    <t>1022800051L</t>
  </si>
  <si>
    <t>1022800052L</t>
  </si>
  <si>
    <t>1022800063L</t>
  </si>
  <si>
    <t>1022800064L</t>
  </si>
  <si>
    <t>1022800077L</t>
  </si>
  <si>
    <t>1022800078L</t>
  </si>
  <si>
    <t>1022800092L</t>
  </si>
  <si>
    <t>1022800111L</t>
  </si>
  <si>
    <t>1022800150L</t>
  </si>
  <si>
    <t>1022800253L</t>
  </si>
  <si>
    <t>1022800305L</t>
  </si>
  <si>
    <t>1023400113L</t>
  </si>
  <si>
    <t>1023400114L</t>
  </si>
  <si>
    <t>1023400115L</t>
  </si>
  <si>
    <t>1023400117L</t>
  </si>
  <si>
    <t>1023400118L</t>
  </si>
  <si>
    <t>1023400119L</t>
  </si>
  <si>
    <t>1023400120L</t>
  </si>
  <si>
    <t>1023400121L</t>
  </si>
  <si>
    <t>1023400122L</t>
  </si>
  <si>
    <t>1023400123L</t>
  </si>
  <si>
    <t>1023400124L</t>
  </si>
  <si>
    <t>1023400128L</t>
  </si>
  <si>
    <t>1023400129L</t>
  </si>
  <si>
    <t>1023400130L</t>
  </si>
  <si>
    <t>1023400131L</t>
  </si>
  <si>
    <t>1023400132L</t>
  </si>
  <si>
    <t>1023400133L</t>
  </si>
  <si>
    <t>1023400134L</t>
  </si>
  <si>
    <t>1023400135L</t>
  </si>
  <si>
    <t>1023400136L</t>
  </si>
  <si>
    <t>1023400137L</t>
  </si>
  <si>
    <t>1023400138L</t>
  </si>
  <si>
    <t>1023400139L</t>
  </si>
  <si>
    <t>1023700002L</t>
  </si>
  <si>
    <t>1023700003-1L</t>
  </si>
  <si>
    <t>1023700003-2L</t>
  </si>
  <si>
    <t>1023700003-3L</t>
  </si>
  <si>
    <t>1023700009L</t>
  </si>
  <si>
    <t>1024100040L</t>
  </si>
  <si>
    <t>1024300034L</t>
  </si>
  <si>
    <t>1024300035L</t>
  </si>
  <si>
    <t>1024300037L</t>
  </si>
  <si>
    <t>1024300041L</t>
  </si>
  <si>
    <t>1024300043L</t>
  </si>
  <si>
    <t>1024300044L</t>
  </si>
  <si>
    <t>1024300047L</t>
  </si>
  <si>
    <t>1024300048L</t>
  </si>
  <si>
    <t>1024300066L</t>
  </si>
  <si>
    <t>1024300068-1L</t>
  </si>
  <si>
    <t>1024300068-2L</t>
  </si>
  <si>
    <t>1024300068-3L</t>
  </si>
  <si>
    <t>1024300069-1L</t>
  </si>
  <si>
    <t>1024300069-2L</t>
  </si>
  <si>
    <t>1024300069-3L</t>
  </si>
  <si>
    <t>1024400211L</t>
  </si>
  <si>
    <t>1024400212L</t>
  </si>
  <si>
    <t>1024400213L</t>
  </si>
  <si>
    <t>1024400234-1L</t>
  </si>
  <si>
    <t>1024400234-2L</t>
  </si>
  <si>
    <t>1024400234-3L</t>
  </si>
  <si>
    <t>1024400235-1L</t>
  </si>
  <si>
    <t>1024400235-2L</t>
  </si>
  <si>
    <t>1024400235-3L</t>
  </si>
  <si>
    <t>1024400238L</t>
  </si>
  <si>
    <t>1024400239L</t>
  </si>
  <si>
    <t>1024400241L</t>
  </si>
  <si>
    <t>1024400253L</t>
  </si>
  <si>
    <t>1024400307L</t>
  </si>
  <si>
    <t>1024400308L</t>
  </si>
  <si>
    <t>1024400309L</t>
  </si>
  <si>
    <t>1024400341L</t>
  </si>
  <si>
    <t>1024400342L</t>
  </si>
  <si>
    <t>1024400343L</t>
  </si>
  <si>
    <t>1024400344L</t>
  </si>
  <si>
    <t>1024400345L</t>
  </si>
  <si>
    <t>1024400349L</t>
  </si>
  <si>
    <t>1024400367L</t>
  </si>
  <si>
    <t>1024400368L</t>
  </si>
  <si>
    <t>1024400369L</t>
  </si>
  <si>
    <t>1024400370L</t>
  </si>
  <si>
    <t>1024400371L</t>
  </si>
  <si>
    <t>1024400372L</t>
  </si>
  <si>
    <t>1024400373L</t>
  </si>
  <si>
    <t>1024400374L</t>
  </si>
  <si>
    <t>1024400375L</t>
  </si>
  <si>
    <t>1024400376L</t>
  </si>
  <si>
    <t>1024400377L</t>
  </si>
  <si>
    <t>1024400381L</t>
  </si>
  <si>
    <t>1024400382L</t>
  </si>
  <si>
    <t>1024400386L</t>
  </si>
  <si>
    <t>1024400387L</t>
  </si>
  <si>
    <t>1024500094L</t>
  </si>
  <si>
    <t>1024500095L</t>
  </si>
  <si>
    <t>1024500102L</t>
  </si>
  <si>
    <t>1024500103L</t>
  </si>
  <si>
    <t>1024500112L</t>
  </si>
  <si>
    <t>1024500136L</t>
  </si>
  <si>
    <t>1024500137L</t>
  </si>
  <si>
    <t>1024800005L</t>
  </si>
  <si>
    <t>1024800009L</t>
  </si>
  <si>
    <t>1024902342L</t>
  </si>
  <si>
    <t>1024902343L</t>
  </si>
  <si>
    <t>1025000012L</t>
  </si>
  <si>
    <t>1025000013L</t>
  </si>
  <si>
    <t>1025000014L</t>
  </si>
  <si>
    <t>1025000017-1L</t>
  </si>
  <si>
    <t>1025000017-2L</t>
  </si>
  <si>
    <t>1025000018-1L</t>
  </si>
  <si>
    <t>1025000018-2L</t>
  </si>
  <si>
    <t>1025000020L</t>
  </si>
  <si>
    <t>1025000021L</t>
  </si>
  <si>
    <t>1025000023-1L</t>
  </si>
  <si>
    <t>1025000023-2L</t>
  </si>
  <si>
    <t>1025000023-3L</t>
  </si>
  <si>
    <t>1025000023-4L</t>
  </si>
  <si>
    <t>1025000023-5L</t>
  </si>
  <si>
    <t>1025000023-6L</t>
  </si>
  <si>
    <t>1025000023-7L</t>
  </si>
  <si>
    <t>1025000023-8L</t>
  </si>
  <si>
    <t>1025000023-9L</t>
  </si>
  <si>
    <t>1025000024L</t>
  </si>
  <si>
    <t>1025000025L</t>
  </si>
  <si>
    <t>1025000026L</t>
  </si>
  <si>
    <t>1025000027L</t>
  </si>
  <si>
    <t>1025000028L</t>
  </si>
  <si>
    <t>1025000029L</t>
  </si>
  <si>
    <t>1025000036L</t>
  </si>
  <si>
    <t>1025000037L</t>
  </si>
  <si>
    <t>1025000038L</t>
  </si>
  <si>
    <t>1025000039L</t>
  </si>
  <si>
    <t>1025000040L</t>
  </si>
  <si>
    <t>1025000041L</t>
  </si>
  <si>
    <t>1025000042L</t>
  </si>
  <si>
    <t>1025000043L</t>
  </si>
  <si>
    <t>1025000044L</t>
  </si>
  <si>
    <t>1025000045L</t>
  </si>
  <si>
    <t>1025000046L</t>
  </si>
  <si>
    <t>1025000047L</t>
  </si>
  <si>
    <t>1025000048L</t>
  </si>
  <si>
    <t>1025000049L</t>
  </si>
  <si>
    <t>1025000050L</t>
  </si>
  <si>
    <t>1025000051L</t>
  </si>
  <si>
    <t>1025000052L</t>
  </si>
  <si>
    <t>1025000053L</t>
  </si>
  <si>
    <t>1025000054L</t>
  </si>
  <si>
    <t>1025000055L</t>
  </si>
  <si>
    <t>1025000056L</t>
  </si>
  <si>
    <t>1025000057L</t>
  </si>
  <si>
    <t>1025000058L</t>
  </si>
  <si>
    <t>1025000071L</t>
  </si>
  <si>
    <t>1025000072L</t>
  </si>
  <si>
    <t>1025000092L</t>
  </si>
  <si>
    <t>1025000093L</t>
  </si>
  <si>
    <t>1025000094L</t>
  </si>
  <si>
    <t>1025000095L</t>
  </si>
  <si>
    <t>1025000096L</t>
  </si>
  <si>
    <t>1025000097L</t>
  </si>
  <si>
    <t>1025000098L</t>
  </si>
  <si>
    <t>1025000099L</t>
  </si>
  <si>
    <t>1025000100L</t>
  </si>
  <si>
    <t>1025000101-1L</t>
  </si>
  <si>
    <t>1025000101-2L</t>
  </si>
  <si>
    <t>1025000101-3L</t>
  </si>
  <si>
    <t>1025000101-4L</t>
  </si>
  <si>
    <t>1025000101-5L</t>
  </si>
  <si>
    <t>1025000104-1L</t>
  </si>
  <si>
    <t>1025000104-2L</t>
  </si>
  <si>
    <t>1025000104-3L</t>
  </si>
  <si>
    <t>1025000104-4L</t>
  </si>
  <si>
    <t>1025000104-5L</t>
  </si>
  <si>
    <t>1021900231L</t>
  </si>
  <si>
    <t>1021900232L</t>
  </si>
  <si>
    <t>1021900234L</t>
  </si>
  <si>
    <t>1021900235L</t>
  </si>
  <si>
    <t>1021900236L</t>
  </si>
  <si>
    <t>1021900237L</t>
  </si>
  <si>
    <t>1021900238L</t>
  </si>
  <si>
    <t>1021900239L</t>
  </si>
  <si>
    <t>1021900240L</t>
  </si>
  <si>
    <t>1021900241L</t>
  </si>
  <si>
    <t>1021900242L</t>
  </si>
  <si>
    <t>1021900610L</t>
  </si>
  <si>
    <t>1021900611L</t>
  </si>
  <si>
    <t>1021900612L</t>
  </si>
  <si>
    <t>1021900613L</t>
  </si>
  <si>
    <t>1021900614L</t>
  </si>
  <si>
    <t>1021900622L</t>
  </si>
  <si>
    <t>1021900623L</t>
  </si>
  <si>
    <t>1021900661L</t>
  </si>
  <si>
    <t>1021900662L</t>
  </si>
  <si>
    <t>1021901378L</t>
  </si>
  <si>
    <t>1021901402L</t>
  </si>
  <si>
    <t>1021901900L</t>
  </si>
  <si>
    <t>1021902283L</t>
  </si>
  <si>
    <t>1021902284L</t>
  </si>
  <si>
    <t>1021902287L</t>
  </si>
  <si>
    <t>1021902288L</t>
  </si>
  <si>
    <t>1021902289L</t>
  </si>
  <si>
    <t>1021902290L</t>
  </si>
  <si>
    <t>1021902291L</t>
  </si>
  <si>
    <t>1022200081L</t>
  </si>
  <si>
    <t>1022200082-1L</t>
  </si>
  <si>
    <t>1022200082-2L</t>
  </si>
  <si>
    <t>1022200082-3L</t>
  </si>
  <si>
    <t>1022200082-4L</t>
  </si>
  <si>
    <t>1022200082-5L</t>
  </si>
  <si>
    <t>1022200082-6L</t>
  </si>
  <si>
    <t>1022200083-1L</t>
  </si>
  <si>
    <t>1022200083-2L</t>
  </si>
  <si>
    <t>1022200084-1L</t>
  </si>
  <si>
    <t>1022200084-2L</t>
  </si>
  <si>
    <t>1022200084-3L</t>
  </si>
  <si>
    <t>1022200084-4L</t>
  </si>
  <si>
    <t>1022200085-1L</t>
  </si>
  <si>
    <t>1022200085-2L</t>
  </si>
  <si>
    <t>1022200086-1L</t>
  </si>
  <si>
    <t>1022200086-2L</t>
  </si>
  <si>
    <t>1022200086-3L</t>
  </si>
  <si>
    <t>1022200087-2L</t>
  </si>
  <si>
    <t>1022200087-3L</t>
  </si>
  <si>
    <t>1022200087-4L</t>
  </si>
  <si>
    <t>1022200087-5L</t>
  </si>
  <si>
    <t>1022200088L</t>
  </si>
  <si>
    <t>1022200089-1L</t>
  </si>
  <si>
    <t>1022200089-2L</t>
  </si>
  <si>
    <t>1022200090L</t>
  </si>
  <si>
    <t>1022200091L</t>
  </si>
  <si>
    <t>1022200092-1L</t>
  </si>
  <si>
    <t>1022200092-2L</t>
  </si>
  <si>
    <t>1022200105-1L</t>
  </si>
  <si>
    <t>1022200105-2L</t>
  </si>
  <si>
    <t>1022200105-3L</t>
  </si>
  <si>
    <t>1022200106-1L</t>
  </si>
  <si>
    <t>1022200106-2L</t>
  </si>
  <si>
    <t>1022200106-3L</t>
  </si>
  <si>
    <t>1023200030-1L</t>
  </si>
  <si>
    <t>1023200030-3L</t>
  </si>
  <si>
    <t>1023200041L</t>
  </si>
  <si>
    <t>1023200049L</t>
  </si>
  <si>
    <t>1023200051L</t>
  </si>
  <si>
    <t>1023200062-1L</t>
  </si>
  <si>
    <t>1023200062-3L</t>
  </si>
  <si>
    <t>1023200081L</t>
  </si>
  <si>
    <t>1023200084-2L</t>
  </si>
  <si>
    <t>1023200085L</t>
  </si>
  <si>
    <t>1023200119L</t>
  </si>
  <si>
    <t>1023200120-1L</t>
  </si>
  <si>
    <t>1023200120-2L</t>
  </si>
  <si>
    <t>1023200122-1L</t>
  </si>
  <si>
    <t>1023200122-2L</t>
  </si>
  <si>
    <t>1023200144L</t>
  </si>
  <si>
    <t>1023200145L</t>
  </si>
  <si>
    <t>1023200165-1L</t>
  </si>
  <si>
    <t>1023200165-2L</t>
  </si>
  <si>
    <t>1023200165-3L</t>
  </si>
  <si>
    <t>1023200165-4L</t>
  </si>
  <si>
    <t>1023200165-5L</t>
  </si>
  <si>
    <t>1023200175L</t>
  </si>
  <si>
    <t>1023200208L</t>
  </si>
  <si>
    <t>1023200209L</t>
  </si>
  <si>
    <t>1023200224L</t>
  </si>
  <si>
    <t>1023200232-1L</t>
  </si>
  <si>
    <t>1023200232-2L</t>
  </si>
  <si>
    <t>1023200232-3L</t>
  </si>
  <si>
    <t>1024400407L</t>
  </si>
  <si>
    <t>1024400408L</t>
  </si>
  <si>
    <t>1024400416L</t>
  </si>
  <si>
    <t>1024400451L</t>
  </si>
  <si>
    <t>1024400452L</t>
  </si>
  <si>
    <t>1024400465L</t>
  </si>
  <si>
    <t>1024400466L</t>
  </si>
  <si>
    <t>1024400467L</t>
  </si>
  <si>
    <t>1024400468L</t>
  </si>
  <si>
    <t>1024400469L</t>
  </si>
  <si>
    <t>1024400491-1L</t>
  </si>
  <si>
    <t>1024400491-2L</t>
  </si>
  <si>
    <t>1024400491-3L</t>
  </si>
  <si>
    <t>1024400539L</t>
  </si>
  <si>
    <t>1024400542L</t>
  </si>
  <si>
    <t>1024400547L</t>
  </si>
  <si>
    <t>1024400548L</t>
  </si>
  <si>
    <t>1024400550L</t>
  </si>
  <si>
    <t>1024400557L</t>
  </si>
  <si>
    <t>1024400558L</t>
  </si>
  <si>
    <t>1024400562L</t>
  </si>
  <si>
    <t>1024500068L</t>
  </si>
  <si>
    <t>1024500069L</t>
  </si>
  <si>
    <t>1024500070L</t>
  </si>
  <si>
    <t>1024500071L</t>
  </si>
  <si>
    <t>1024500074L</t>
  </si>
  <si>
    <t>1025100008L</t>
  </si>
  <si>
    <t>1025100020L</t>
  </si>
  <si>
    <t>1025100021L</t>
  </si>
  <si>
    <t>1025200013L</t>
  </si>
  <si>
    <t>1025300042L</t>
  </si>
  <si>
    <t>1025300095L</t>
  </si>
  <si>
    <t>1025300118L</t>
  </si>
  <si>
    <t>1025300119L</t>
  </si>
  <si>
    <t>1025300120L</t>
  </si>
  <si>
    <t>1025300123L</t>
  </si>
  <si>
    <t>1025300124L</t>
  </si>
  <si>
    <t>1025300125L</t>
  </si>
  <si>
    <t>1025300126L</t>
  </si>
  <si>
    <t>1025300127L</t>
  </si>
  <si>
    <t>1025300128L</t>
  </si>
  <si>
    <t>1025300129L</t>
  </si>
  <si>
    <t>1025300130L</t>
  </si>
  <si>
    <t>1025300131L</t>
  </si>
  <si>
    <t>1025300132L</t>
  </si>
  <si>
    <t>1025300133L</t>
  </si>
  <si>
    <t>1025300134L</t>
  </si>
  <si>
    <t>1025300135L</t>
  </si>
  <si>
    <t>1025300136L</t>
  </si>
  <si>
    <t>1025300137L</t>
  </si>
  <si>
    <t>1025300138L</t>
  </si>
  <si>
    <t>1025300139L</t>
  </si>
  <si>
    <t>1025300140L</t>
  </si>
  <si>
    <t>1025300141L</t>
  </si>
  <si>
    <t>1025300142L</t>
  </si>
  <si>
    <t>1025300143L</t>
  </si>
  <si>
    <t>1025300144L</t>
  </si>
  <si>
    <t>1025300145L</t>
  </si>
  <si>
    <t>1025300146L</t>
  </si>
  <si>
    <t>1025300147L</t>
  </si>
  <si>
    <t>1025300148L</t>
  </si>
  <si>
    <t>1025300149L</t>
  </si>
  <si>
    <t>1025300150L</t>
  </si>
  <si>
    <t>1025300151L</t>
  </si>
  <si>
    <t>1025300152L</t>
  </si>
  <si>
    <t>1025300153L</t>
  </si>
  <si>
    <t>1025300154L</t>
  </si>
  <si>
    <t>1025300155L</t>
  </si>
  <si>
    <t>1025300156L</t>
  </si>
  <si>
    <t>1025300157L</t>
  </si>
  <si>
    <t>1025300158L</t>
  </si>
  <si>
    <t>1025300159L</t>
  </si>
  <si>
    <t>1025300160L</t>
  </si>
  <si>
    <t>1025300161L</t>
  </si>
  <si>
    <t>1025300162L</t>
  </si>
  <si>
    <t>1025300163L</t>
  </si>
  <si>
    <t>1025300164-1L</t>
  </si>
  <si>
    <t>1025300164-2L</t>
  </si>
  <si>
    <t>1025300164-3L</t>
  </si>
  <si>
    <t>1025300165L</t>
  </si>
  <si>
    <t>1025300166L</t>
  </si>
  <si>
    <t>1025300176L</t>
  </si>
  <si>
    <t>1025300192L</t>
  </si>
  <si>
    <t>1025300203-1L</t>
  </si>
  <si>
    <t>1025300203-2L</t>
  </si>
  <si>
    <t>1025300203-3L</t>
  </si>
  <si>
    <t>1025300203-4L</t>
  </si>
  <si>
    <t>1025300203-5L</t>
  </si>
  <si>
    <t>1025300212-10L</t>
  </si>
  <si>
    <t>1025300212-1L</t>
  </si>
  <si>
    <t>1025300212-2L</t>
  </si>
  <si>
    <t>1025300212-3L</t>
  </si>
  <si>
    <t>1025300212-4L</t>
  </si>
  <si>
    <t>1025300212-5L</t>
  </si>
  <si>
    <t>1025300212-6L</t>
  </si>
  <si>
    <t>1025300212-7L</t>
  </si>
  <si>
    <t>1025300212-8L</t>
  </si>
  <si>
    <t>1025300212-9L</t>
  </si>
  <si>
    <t>1025300213-1L</t>
  </si>
  <si>
    <t>1025300213-2L</t>
  </si>
  <si>
    <t>1025300213-3L</t>
  </si>
  <si>
    <t>1025000106-10L</t>
  </si>
  <si>
    <t>1025000106-11L</t>
  </si>
  <si>
    <t>1025000106-12L</t>
  </si>
  <si>
    <t>1025000106-13L</t>
  </si>
  <si>
    <t>1025000106-14L</t>
  </si>
  <si>
    <t>1025000106-15L</t>
  </si>
  <si>
    <t>1025000106-16L</t>
  </si>
  <si>
    <t>1025000106-17L</t>
  </si>
  <si>
    <t>1025000106-1L</t>
  </si>
  <si>
    <t>1025000106-2L</t>
  </si>
  <si>
    <t>1025000106-3L</t>
  </si>
  <si>
    <t>1025000106-4L</t>
  </si>
  <si>
    <t>1025000106-5L</t>
  </si>
  <si>
    <t>1025000106-6L</t>
  </si>
  <si>
    <t>1025000106-7L</t>
  </si>
  <si>
    <t>1025000106-8L</t>
  </si>
  <si>
    <t>1025000106-9L</t>
  </si>
  <si>
    <t>1025000107-10L</t>
  </si>
  <si>
    <t>1025000107-11L</t>
  </si>
  <si>
    <t>1025000107-12L</t>
  </si>
  <si>
    <t>1025000107-1L</t>
  </si>
  <si>
    <t>1025000107-2L</t>
  </si>
  <si>
    <t>1025000107-3L</t>
  </si>
  <si>
    <t>1025000107-4L</t>
  </si>
  <si>
    <t>1025000107-5L</t>
  </si>
  <si>
    <t>1025000107-6L</t>
  </si>
  <si>
    <t>1025000107-7L</t>
  </si>
  <si>
    <t>1025000107-8L</t>
  </si>
  <si>
    <t>1025000107-9L</t>
  </si>
  <si>
    <t>1025000108L</t>
  </si>
  <si>
    <t>1025000111-1L</t>
  </si>
  <si>
    <t>1025000111-2L</t>
  </si>
  <si>
    <t>1025000111-3L</t>
  </si>
  <si>
    <t>1025000112-1L</t>
  </si>
  <si>
    <t>1025000113-1L</t>
  </si>
  <si>
    <t>1025000113-2L</t>
  </si>
  <si>
    <t>1025000114-1L</t>
  </si>
  <si>
    <t>1025000114-2L</t>
  </si>
  <si>
    <t>1025300293L</t>
  </si>
  <si>
    <t>1025300294L</t>
  </si>
  <si>
    <t>1025300295L</t>
  </si>
  <si>
    <t>1025300296L</t>
  </si>
  <si>
    <t>1025300297L</t>
  </si>
  <si>
    <t>1025300298L</t>
  </si>
  <si>
    <t>1025300299L</t>
  </si>
  <si>
    <t>1025300300L</t>
  </si>
  <si>
    <t>1025300301L</t>
  </si>
  <si>
    <t>1025300302L</t>
  </si>
  <si>
    <t>1025300304L</t>
  </si>
  <si>
    <t>1025300306L</t>
  </si>
  <si>
    <t>1025300353L</t>
  </si>
  <si>
    <t>1025300354L</t>
  </si>
  <si>
    <t>1025300355L</t>
  </si>
  <si>
    <t>1025300366L</t>
  </si>
  <si>
    <t>1025300367L</t>
  </si>
  <si>
    <t>1025300381L</t>
  </si>
  <si>
    <t>1025300382L</t>
  </si>
  <si>
    <t>1025300386L</t>
  </si>
  <si>
    <t>1025300387L</t>
  </si>
  <si>
    <t>1025300388L</t>
  </si>
  <si>
    <t>1025300389L</t>
  </si>
  <si>
    <t>1025300390L</t>
  </si>
  <si>
    <t>1025300391L</t>
  </si>
  <si>
    <t>1025300400L</t>
  </si>
  <si>
    <t>1025300401L</t>
  </si>
  <si>
    <t>1025300429L</t>
  </si>
  <si>
    <t>1025300430L</t>
  </si>
  <si>
    <t>1025300432L</t>
  </si>
  <si>
    <t>1025300433L</t>
  </si>
  <si>
    <t>1025300445L</t>
  </si>
  <si>
    <t>1025300446L</t>
  </si>
  <si>
    <t>1025300458L</t>
  </si>
  <si>
    <t>1025300459L</t>
  </si>
  <si>
    <t>1025300460L</t>
  </si>
  <si>
    <t>1025300461L</t>
  </si>
  <si>
    <t>1025300463L</t>
  </si>
  <si>
    <t>1025300464L</t>
  </si>
  <si>
    <t>1025300482L</t>
  </si>
  <si>
    <t>1025300483L</t>
  </si>
  <si>
    <t>1025300521L</t>
  </si>
  <si>
    <t>1025300522L</t>
  </si>
  <si>
    <t>1025300523L</t>
  </si>
  <si>
    <t>1025300524L</t>
  </si>
  <si>
    <t>1025300525L</t>
  </si>
  <si>
    <t>1025300526L</t>
  </si>
  <si>
    <t>1025300529L</t>
  </si>
  <si>
    <t>1025300530L</t>
  </si>
  <si>
    <t>1025300539L</t>
  </si>
  <si>
    <t>1025300540L</t>
  </si>
  <si>
    <t>1025300542L</t>
  </si>
  <si>
    <t>1025300543L</t>
  </si>
  <si>
    <t>1025300547L</t>
  </si>
  <si>
    <t>1025300548L</t>
  </si>
  <si>
    <t>1025300561L</t>
  </si>
  <si>
    <t>1025300562L</t>
  </si>
  <si>
    <t>1025300567L</t>
  </si>
  <si>
    <t>1025300568L</t>
  </si>
  <si>
    <t>1025300570L</t>
  </si>
  <si>
    <t>1025300571L</t>
  </si>
  <si>
    <t>1025300572L</t>
  </si>
  <si>
    <t>1025300573L</t>
  </si>
  <si>
    <t>1025300862L</t>
  </si>
  <si>
    <t>1025300900-1L</t>
  </si>
  <si>
    <t>1025300900-2L</t>
  </si>
  <si>
    <t>1025300903L</t>
  </si>
  <si>
    <t>1025300904L</t>
  </si>
  <si>
    <t>1025300908L</t>
  </si>
  <si>
    <t>1025300909L</t>
  </si>
  <si>
    <t>1025300926-10L</t>
  </si>
  <si>
    <t>1025300926-4L</t>
  </si>
  <si>
    <t>1025300926-5L</t>
  </si>
  <si>
    <t>1025300926-6L</t>
  </si>
  <si>
    <t>1025300926-7L</t>
  </si>
  <si>
    <t>1025300926-8L</t>
  </si>
  <si>
    <t>1025300926-9L</t>
  </si>
  <si>
    <t>1025300966L</t>
  </si>
  <si>
    <t>1025300967L</t>
  </si>
  <si>
    <t>1025300969L</t>
  </si>
  <si>
    <t>1025300970L</t>
  </si>
  <si>
    <t>1025300990L</t>
  </si>
  <si>
    <t>1025300991L</t>
  </si>
  <si>
    <t>1025300993L</t>
  </si>
  <si>
    <t>1025300994L</t>
  </si>
  <si>
    <t>1025301000L</t>
  </si>
  <si>
    <t>1025301001L</t>
  </si>
  <si>
    <t>1025301002L</t>
  </si>
  <si>
    <t>1025301003L</t>
  </si>
  <si>
    <t>1025301004L</t>
  </si>
  <si>
    <t>1025301005L</t>
  </si>
  <si>
    <t>1025301006L</t>
  </si>
  <si>
    <t>1025301007L</t>
  </si>
  <si>
    <t>1025301014L</t>
  </si>
  <si>
    <t>1025301015L</t>
  </si>
  <si>
    <t>1025301016L</t>
  </si>
  <si>
    <t>1025301017L</t>
  </si>
  <si>
    <t>1025301018L</t>
  </si>
  <si>
    <t>1025301019L</t>
  </si>
  <si>
    <t>1025301022L</t>
  </si>
  <si>
    <t>1025301023L</t>
  </si>
  <si>
    <t>1025301033L</t>
  </si>
  <si>
    <t>1025301034L</t>
  </si>
  <si>
    <t>1025301035L</t>
  </si>
  <si>
    <t>1025301036L</t>
  </si>
  <si>
    <t>1025301037L</t>
  </si>
  <si>
    <t>1025301041L</t>
  </si>
  <si>
    <t>1025301042L</t>
  </si>
  <si>
    <t>1025301043L</t>
  </si>
  <si>
    <t>1025301061L</t>
  </si>
  <si>
    <t>1025301062L</t>
  </si>
  <si>
    <t>1025301437L</t>
  </si>
  <si>
    <t>1025301438L</t>
  </si>
  <si>
    <t>1025301439L</t>
  </si>
  <si>
    <t>1025301464L</t>
  </si>
  <si>
    <t>1025301465L</t>
  </si>
  <si>
    <t>1025301466L</t>
  </si>
  <si>
    <t>1025301467L</t>
  </si>
  <si>
    <t>1025301468L</t>
  </si>
  <si>
    <t>1025301469L</t>
  </si>
  <si>
    <t>1025301470L</t>
  </si>
  <si>
    <t>1025301471L</t>
  </si>
  <si>
    <t>1025301472L</t>
  </si>
  <si>
    <t>1025301473L</t>
  </si>
  <si>
    <t>1025301474L</t>
  </si>
  <si>
    <t>1025301475L</t>
  </si>
  <si>
    <t>1025301476L</t>
  </si>
  <si>
    <t>1025301482L</t>
  </si>
  <si>
    <t>1025301483L</t>
  </si>
  <si>
    <t>1025301484L</t>
  </si>
  <si>
    <t>1025301485L</t>
  </si>
  <si>
    <t>1025301501L</t>
  </si>
  <si>
    <t>1025301502L</t>
  </si>
  <si>
    <t>1025301503L</t>
  </si>
  <si>
    <t>1025301505L</t>
  </si>
  <si>
    <t>1025301506L</t>
  </si>
  <si>
    <t>1025301509L</t>
  </si>
  <si>
    <t>1025301510L</t>
  </si>
  <si>
    <t>1025301519L</t>
  </si>
  <si>
    <t>1025301520L</t>
  </si>
  <si>
    <t>1025301521L</t>
  </si>
  <si>
    <t>1025301522L</t>
  </si>
  <si>
    <t>1025301523L</t>
  </si>
  <si>
    <t>1025301524L</t>
  </si>
  <si>
    <t>1025301525L</t>
  </si>
  <si>
    <t>1025301526L</t>
  </si>
  <si>
    <t>1025301528L</t>
  </si>
  <si>
    <t>1025301534L</t>
  </si>
  <si>
    <t>1025301535L</t>
  </si>
  <si>
    <t>1025301539L</t>
  </si>
  <si>
    <t>1025301540L</t>
  </si>
  <si>
    <t>1025301541L</t>
  </si>
  <si>
    <t>1025301542L</t>
  </si>
  <si>
    <t>1025301543L</t>
  </si>
  <si>
    <t>1025301544L</t>
  </si>
  <si>
    <t>1025301579L</t>
  </si>
  <si>
    <t>1025301580L</t>
  </si>
  <si>
    <t>1025301601L</t>
  </si>
  <si>
    <t>1025301602L</t>
  </si>
  <si>
    <t>1025301603L</t>
  </si>
  <si>
    <t>1025301604L</t>
  </si>
  <si>
    <t>1025300266L</t>
  </si>
  <si>
    <t>1025300267L</t>
  </si>
  <si>
    <t>1025300268L</t>
  </si>
  <si>
    <t>1025300269L</t>
  </si>
  <si>
    <t>1025300270L</t>
  </si>
  <si>
    <t>1025300271L</t>
  </si>
  <si>
    <t>1025300272L</t>
  </si>
  <si>
    <t>1025300273L</t>
  </si>
  <si>
    <t>1025300274L</t>
  </si>
  <si>
    <t>1025300275L</t>
  </si>
  <si>
    <t>1025300276L</t>
  </si>
  <si>
    <t>1025300277L</t>
  </si>
  <si>
    <t>1025300278L</t>
  </si>
  <si>
    <t>1025300279L</t>
  </si>
  <si>
    <t>1025300280L</t>
  </si>
  <si>
    <t>1025300281L</t>
  </si>
  <si>
    <t>1025300282L</t>
  </si>
  <si>
    <t>1025300283L</t>
  </si>
  <si>
    <t>1025300284L</t>
  </si>
  <si>
    <t>1025300285L</t>
  </si>
  <si>
    <t>1025300287L</t>
  </si>
  <si>
    <t>1025300288L</t>
  </si>
  <si>
    <t>1025300289L</t>
  </si>
  <si>
    <t>1025300290L</t>
  </si>
  <si>
    <t>1025300291L</t>
  </si>
  <si>
    <t>1025300292L</t>
  </si>
  <si>
    <t>1025300698-1L</t>
  </si>
  <si>
    <t>1025300698-2L</t>
  </si>
  <si>
    <t>1025300698-3L</t>
  </si>
  <si>
    <t>1025300698-4L</t>
  </si>
  <si>
    <t>1025300698-5L</t>
  </si>
  <si>
    <t>1025300698-6L</t>
  </si>
  <si>
    <t>1025300698-7L</t>
  </si>
  <si>
    <t>1025300698-8L</t>
  </si>
  <si>
    <t>1025300699-1L</t>
  </si>
  <si>
    <t>1025300699-2L</t>
  </si>
  <si>
    <t>1025300699-3L</t>
  </si>
  <si>
    <t>1025300699-4L</t>
  </si>
  <si>
    <t>1025300699-5L</t>
  </si>
  <si>
    <t>1025300699-6L</t>
  </si>
  <si>
    <t>1025300699-7L</t>
  </si>
  <si>
    <t>1025300699-8L</t>
  </si>
  <si>
    <t>1025300727L</t>
  </si>
  <si>
    <t>1025300728L</t>
  </si>
  <si>
    <t>1025300746L</t>
  </si>
  <si>
    <t>1025300747L</t>
  </si>
  <si>
    <t>1025300748L</t>
  </si>
  <si>
    <t>1025300749L</t>
  </si>
  <si>
    <t>1025300751L</t>
  </si>
  <si>
    <t>1025300752L</t>
  </si>
  <si>
    <t>1025300766L</t>
  </si>
  <si>
    <t>1025300768-1L</t>
  </si>
  <si>
    <t>1025300768-2L</t>
  </si>
  <si>
    <t>1025300768-3L</t>
  </si>
  <si>
    <t>1025300768-4L</t>
  </si>
  <si>
    <t>1025300779L</t>
  </si>
  <si>
    <t>1025300780L</t>
  </si>
  <si>
    <t>1025300803L</t>
  </si>
  <si>
    <t>1025300804L</t>
  </si>
  <si>
    <t>1025300854L</t>
  </si>
  <si>
    <t>1025301159L</t>
  </si>
  <si>
    <t>1025301181L</t>
  </si>
  <si>
    <t>1025301182L</t>
  </si>
  <si>
    <t>1025301183L</t>
  </si>
  <si>
    <t>1025301184L</t>
  </si>
  <si>
    <t>1025301190L</t>
  </si>
  <si>
    <t>1025301191L</t>
  </si>
  <si>
    <t>1025301200L</t>
  </si>
  <si>
    <t>1025301201L</t>
  </si>
  <si>
    <t>1025301202L</t>
  </si>
  <si>
    <t>1025301203L</t>
  </si>
  <si>
    <t>1025301209L</t>
  </si>
  <si>
    <t>1025301210L</t>
  </si>
  <si>
    <t>1025301211L</t>
  </si>
  <si>
    <t>1025301212L</t>
  </si>
  <si>
    <t>1025301217L</t>
  </si>
  <si>
    <t>1025301218L</t>
  </si>
  <si>
    <t>1025301224L</t>
  </si>
  <si>
    <t>1025301225L</t>
  </si>
  <si>
    <t>1025301236-1L</t>
  </si>
  <si>
    <t>1025301236-2L</t>
  </si>
  <si>
    <t>1025301237-1L</t>
  </si>
  <si>
    <t>1025301237-2L</t>
  </si>
  <si>
    <t>1025301237-3L</t>
  </si>
  <si>
    <t>1025301239-1L</t>
  </si>
  <si>
    <t>1025301239-2L</t>
  </si>
  <si>
    <t>1025301239-3L</t>
  </si>
  <si>
    <t>1025301240-1L</t>
  </si>
  <si>
    <t>1025301240-2L</t>
  </si>
  <si>
    <t>1025301240-3L</t>
  </si>
  <si>
    <t>1025301277L</t>
  </si>
  <si>
    <t>1025301320L</t>
  </si>
  <si>
    <t>1025301321L</t>
  </si>
  <si>
    <t>1025301331L</t>
  </si>
  <si>
    <t>1025301332L</t>
  </si>
  <si>
    <t>1025301333L</t>
  </si>
  <si>
    <t>1025301334L</t>
  </si>
  <si>
    <t>1025301340L</t>
  </si>
  <si>
    <t>1025301341L</t>
  </si>
  <si>
    <t>1025301349L</t>
  </si>
  <si>
    <t>1025301350L</t>
  </si>
  <si>
    <t>1025301352L</t>
  </si>
  <si>
    <t>1025301353L</t>
  </si>
  <si>
    <t>1025301354L</t>
  </si>
  <si>
    <t>1025301355L</t>
  </si>
  <si>
    <t>1025301367-1L</t>
  </si>
  <si>
    <t>1025301367-2L</t>
  </si>
  <si>
    <t>1025301379L</t>
  </si>
  <si>
    <t>1025301380L</t>
  </si>
  <si>
    <t>1025301387-1L</t>
  </si>
  <si>
    <t>1025301387-2L</t>
  </si>
  <si>
    <t>1025301387-3L</t>
  </si>
  <si>
    <t>1025301388-1L</t>
  </si>
  <si>
    <t>1025301388-2L</t>
  </si>
  <si>
    <t>1025301388-3L</t>
  </si>
  <si>
    <t>1025301397-1L</t>
  </si>
  <si>
    <t>1025301397-2L</t>
  </si>
  <si>
    <t>1025301398-1L</t>
  </si>
  <si>
    <t>1025301398-2L</t>
  </si>
  <si>
    <t>1025301398-3L</t>
  </si>
  <si>
    <t>1025301398-4L</t>
  </si>
  <si>
    <t>1025301700L</t>
  </si>
  <si>
    <t>1025301702L</t>
  </si>
  <si>
    <t>1025301706L</t>
  </si>
  <si>
    <t>1025301747L</t>
  </si>
  <si>
    <t>1025301748L</t>
  </si>
  <si>
    <t>1025301749L</t>
  </si>
  <si>
    <t>1025301750L</t>
  </si>
  <si>
    <t>1025301751L</t>
  </si>
  <si>
    <t>1025301752L</t>
  </si>
  <si>
    <t>1025301758L</t>
  </si>
  <si>
    <t>1025301759L</t>
  </si>
  <si>
    <t>1025301814L</t>
  </si>
  <si>
    <t>1025301815L</t>
  </si>
  <si>
    <t>1025301817L</t>
  </si>
  <si>
    <t>1025301818L</t>
  </si>
  <si>
    <t>1025301819L</t>
  </si>
  <si>
    <t>1025301841L</t>
  </si>
  <si>
    <t>1025301842L</t>
  </si>
  <si>
    <t>1025301843L</t>
  </si>
  <si>
    <t>1025301876L</t>
  </si>
  <si>
    <t>1025301877L</t>
  </si>
  <si>
    <t>1025301878L</t>
  </si>
  <si>
    <t>1025301879L</t>
  </si>
  <si>
    <t>1025301898L</t>
  </si>
  <si>
    <t>1025301899L</t>
  </si>
  <si>
    <t>1025301913L</t>
  </si>
  <si>
    <t>1025301914L</t>
  </si>
  <si>
    <t>1025301915L</t>
  </si>
  <si>
    <t>1025301965L</t>
  </si>
  <si>
    <t>1025301966L</t>
  </si>
  <si>
    <t>1025301967L</t>
  </si>
  <si>
    <t>1025301968L</t>
  </si>
  <si>
    <t>1025301969L</t>
  </si>
  <si>
    <t>1025302004L</t>
  </si>
  <si>
    <t>1025302005L</t>
  </si>
  <si>
    <t>1025302009L</t>
  </si>
  <si>
    <t>1025302011L</t>
  </si>
  <si>
    <t>1025302012L</t>
  </si>
  <si>
    <t>1025302015L</t>
  </si>
  <si>
    <t>1025302016L</t>
  </si>
  <si>
    <t>1025302017L</t>
  </si>
  <si>
    <t>1025302031L</t>
  </si>
  <si>
    <t>1025302035L</t>
  </si>
  <si>
    <t>1025302036L</t>
  </si>
  <si>
    <t>1025302057L</t>
  </si>
  <si>
    <t>1025302058L</t>
  </si>
  <si>
    <t>1025302107L</t>
  </si>
  <si>
    <t>1025302108L</t>
  </si>
  <si>
    <t>1025302109L</t>
  </si>
  <si>
    <t>1025302110L</t>
  </si>
  <si>
    <t>1025302111L</t>
  </si>
  <si>
    <t>1025302112L</t>
  </si>
  <si>
    <t>1025302113L</t>
  </si>
  <si>
    <t>1025302114L</t>
  </si>
  <si>
    <t>1025302115L</t>
  </si>
  <si>
    <t>1025302116L</t>
  </si>
  <si>
    <t>1025302130L</t>
  </si>
  <si>
    <t>1025302131L</t>
  </si>
  <si>
    <t>1025302133L</t>
  </si>
  <si>
    <t>1025302187L</t>
  </si>
  <si>
    <t>1025302203L</t>
  </si>
  <si>
    <t>1025302204L</t>
  </si>
  <si>
    <t>1025302224L</t>
  </si>
  <si>
    <t>1025302238L</t>
  </si>
  <si>
    <t>1025302242L</t>
  </si>
  <si>
    <t>1025302243L</t>
  </si>
  <si>
    <t>1025302244L</t>
  </si>
  <si>
    <t>1025302245L</t>
  </si>
  <si>
    <t>1025302282L</t>
  </si>
  <si>
    <t>1025302283L</t>
  </si>
  <si>
    <t>1025302300L</t>
  </si>
  <si>
    <t>1025302301L</t>
  </si>
  <si>
    <t>1025302744L</t>
  </si>
  <si>
    <t>1025302748-1L</t>
  </si>
  <si>
    <t>1025302748L</t>
  </si>
  <si>
    <t>1025302821L</t>
  </si>
  <si>
    <t>1025303085-5L</t>
  </si>
  <si>
    <t>1025301605L</t>
  </si>
  <si>
    <t>1025301606L</t>
  </si>
  <si>
    <t>1025301607L</t>
  </si>
  <si>
    <t>1025301608L</t>
  </si>
  <si>
    <t>1025301609L</t>
  </si>
  <si>
    <t>1025301610L</t>
  </si>
  <si>
    <t>1025301611L</t>
  </si>
  <si>
    <t>1025301612L</t>
  </si>
  <si>
    <t>1025301613L</t>
  </si>
  <si>
    <t>1025301617L</t>
  </si>
  <si>
    <t>1025301618L</t>
  </si>
  <si>
    <t>1025301622L</t>
  </si>
  <si>
    <t>1025301636L</t>
  </si>
  <si>
    <t>1025301637L</t>
  </si>
  <si>
    <t>1025301645L</t>
  </si>
  <si>
    <t>1025301646L</t>
  </si>
  <si>
    <t>1025301647L</t>
  </si>
  <si>
    <t>1025301648L</t>
  </si>
  <si>
    <t>1025301678L</t>
  </si>
  <si>
    <t>1025301683L</t>
  </si>
  <si>
    <t>1025301684L</t>
  </si>
  <si>
    <t>1025301690L</t>
  </si>
  <si>
    <t>1025301691L</t>
  </si>
  <si>
    <t>1025302322L</t>
  </si>
  <si>
    <t>1025302327L</t>
  </si>
  <si>
    <t>1025302340L</t>
  </si>
  <si>
    <t>1025302349L</t>
  </si>
  <si>
    <t>1025302478-1L</t>
  </si>
  <si>
    <t>1025302478-2L</t>
  </si>
  <si>
    <t>1025302481L</t>
  </si>
  <si>
    <t>1025302482L</t>
  </si>
  <si>
    <t>1025302970L</t>
  </si>
  <si>
    <t>1025302971L</t>
  </si>
  <si>
    <t>1025302974L</t>
  </si>
  <si>
    <t>1025302975L</t>
  </si>
  <si>
    <t>1025303004-1L</t>
  </si>
  <si>
    <t>1025303004L</t>
  </si>
  <si>
    <t>1025303005-1L</t>
  </si>
  <si>
    <t>1025303005L</t>
  </si>
  <si>
    <t>1025303009-1L</t>
  </si>
  <si>
    <t>1025303009L</t>
  </si>
  <si>
    <t>1025303013L</t>
  </si>
  <si>
    <t>1025303014L</t>
  </si>
  <si>
    <t>1025303015L</t>
  </si>
  <si>
    <t>1025303016L</t>
  </si>
  <si>
    <t>1025303017L</t>
  </si>
  <si>
    <t>1025303018L</t>
  </si>
  <si>
    <t>1026500011L</t>
  </si>
  <si>
    <t>1026500017L</t>
  </si>
  <si>
    <t>1026500018L</t>
  </si>
  <si>
    <t>1026500019L</t>
  </si>
  <si>
    <t>1026500028L</t>
  </si>
  <si>
    <t>1026500029L</t>
  </si>
  <si>
    <t>1026500030L</t>
  </si>
  <si>
    <t>1026500031L</t>
  </si>
  <si>
    <t>1026500053L</t>
  </si>
  <si>
    <t>1026500056L</t>
  </si>
  <si>
    <t>1026500064L</t>
  </si>
  <si>
    <t>1026500067L</t>
  </si>
  <si>
    <t>1026500068L</t>
  </si>
  <si>
    <t>1026500069L</t>
  </si>
  <si>
    <t>1026500070L</t>
  </si>
  <si>
    <t>1026500071L</t>
  </si>
  <si>
    <t>1026500073L</t>
  </si>
  <si>
    <t>1026500074L</t>
  </si>
  <si>
    <t>1026500077L</t>
  </si>
  <si>
    <t>1026500079L</t>
  </si>
  <si>
    <t>1026500091L</t>
  </si>
  <si>
    <t>1026500096-1L</t>
  </si>
  <si>
    <t>1026500096-2L</t>
  </si>
  <si>
    <t>1026500096-3L</t>
  </si>
  <si>
    <t>1026500096-4L</t>
  </si>
  <si>
    <t>1026500096-5L</t>
  </si>
  <si>
    <t>1026500100L</t>
  </si>
  <si>
    <t>1026500109L</t>
  </si>
  <si>
    <t>1026500110L</t>
  </si>
  <si>
    <t>1026500113L</t>
  </si>
  <si>
    <t>1026500115L</t>
  </si>
  <si>
    <t>1026500117L</t>
  </si>
  <si>
    <t>1026500121L</t>
  </si>
  <si>
    <t>1026500122L</t>
  </si>
  <si>
    <t>1026500139L</t>
  </si>
  <si>
    <t>1026500140L</t>
  </si>
  <si>
    <t>1026500141L</t>
  </si>
  <si>
    <t>1026500142L</t>
  </si>
  <si>
    <t>1026500143L</t>
  </si>
  <si>
    <t>1026500146L</t>
  </si>
  <si>
    <t>1026500147L</t>
  </si>
  <si>
    <t>1026500153L</t>
  </si>
  <si>
    <t>1026500158L</t>
  </si>
  <si>
    <t>1026500159L</t>
  </si>
  <si>
    <t>1026500168L</t>
  </si>
  <si>
    <t>1026500169L</t>
  </si>
  <si>
    <t>1026500177L</t>
  </si>
  <si>
    <t>1026500180L</t>
  </si>
  <si>
    <t>1026500181L</t>
  </si>
  <si>
    <t>1026500185L</t>
  </si>
  <si>
    <t>1026500186L</t>
  </si>
  <si>
    <t>1026500187L</t>
  </si>
  <si>
    <t>1026500191L</t>
  </si>
  <si>
    <t>1026500194L</t>
  </si>
  <si>
    <t>1026500468L</t>
  </si>
  <si>
    <t>1026500473L</t>
  </si>
  <si>
    <t>1026500482L</t>
  </si>
  <si>
    <t>1026500483L</t>
  </si>
  <si>
    <t>1026500498L</t>
  </si>
  <si>
    <t>1026500499L</t>
  </si>
  <si>
    <t>1026500501L</t>
  </si>
  <si>
    <t>1026500514L</t>
  </si>
  <si>
    <t>1026500525L</t>
  </si>
  <si>
    <t>1026500526L</t>
  </si>
  <si>
    <t>1026500527L</t>
  </si>
  <si>
    <t>1026500528L</t>
  </si>
  <si>
    <t>1026500533L</t>
  </si>
  <si>
    <t>1026500534L</t>
  </si>
  <si>
    <t>1026500549L</t>
  </si>
  <si>
    <t>1026500582L</t>
  </si>
  <si>
    <t>1026500590L</t>
  </si>
  <si>
    <t>1026500600L</t>
  </si>
  <si>
    <t>1026500619L</t>
  </si>
  <si>
    <t>1026500620L</t>
  </si>
  <si>
    <t>1026500621L</t>
  </si>
  <si>
    <t>1026500627L</t>
  </si>
  <si>
    <t>1026500629L</t>
  </si>
  <si>
    <t>1026500656L</t>
  </si>
  <si>
    <t>1026500657L</t>
  </si>
  <si>
    <t>1026500658L</t>
  </si>
  <si>
    <t>1026500659L</t>
  </si>
  <si>
    <t>1026500661L</t>
  </si>
  <si>
    <t>1026500662L</t>
  </si>
  <si>
    <t>1026500673L</t>
  </si>
  <si>
    <t>1026500677L</t>
  </si>
  <si>
    <t>1026500688L</t>
  </si>
  <si>
    <t>1026500706L</t>
  </si>
  <si>
    <t>1026501036L</t>
  </si>
  <si>
    <t>1026501037L</t>
  </si>
  <si>
    <t>1026501049L</t>
  </si>
  <si>
    <t>1026501058-1L</t>
  </si>
  <si>
    <t>1026501058-2L</t>
  </si>
  <si>
    <t>1026501059-1L</t>
  </si>
  <si>
    <t>1026501059-2L</t>
  </si>
  <si>
    <t>1026501060-1L</t>
  </si>
  <si>
    <t>1026501060-2L</t>
  </si>
  <si>
    <t>1026501061-1L</t>
  </si>
  <si>
    <t>1026501061-2L</t>
  </si>
  <si>
    <t>1026501062L</t>
  </si>
  <si>
    <t>1026501063L</t>
  </si>
  <si>
    <t>1026501064L</t>
  </si>
  <si>
    <t>1026501067L</t>
  </si>
  <si>
    <t>1026501079L</t>
  </si>
  <si>
    <t>1026501080L</t>
  </si>
  <si>
    <t>1026501098L</t>
  </si>
  <si>
    <t>1026501099L</t>
  </si>
  <si>
    <t>1026501100L</t>
  </si>
  <si>
    <t>1026501116L</t>
  </si>
  <si>
    <t>1026501132L</t>
  </si>
  <si>
    <t>1026501134L</t>
  </si>
  <si>
    <t>1026501135L</t>
  </si>
  <si>
    <t>1026501136L</t>
  </si>
  <si>
    <t>1026501145L</t>
  </si>
  <si>
    <t>1026501146L</t>
  </si>
  <si>
    <t>1026501149L</t>
  </si>
  <si>
    <t>1026501160L</t>
  </si>
  <si>
    <t>1026501162-1L</t>
  </si>
  <si>
    <t>1026501162-2L</t>
  </si>
  <si>
    <t>1026501165L</t>
  </si>
  <si>
    <t>1026501169L</t>
  </si>
  <si>
    <t>1026501175L</t>
  </si>
  <si>
    <t>1026501183L</t>
  </si>
  <si>
    <t>1026501195L</t>
  </si>
  <si>
    <t>1026501196L</t>
  </si>
  <si>
    <t>1026501200L</t>
  </si>
  <si>
    <t>1026501206L</t>
  </si>
  <si>
    <t>1026501207L</t>
  </si>
  <si>
    <t>1026501212L</t>
  </si>
  <si>
    <t>1026501213L</t>
  </si>
  <si>
    <t>1026501214L</t>
  </si>
  <si>
    <t>1026501215L</t>
  </si>
  <si>
    <t>1026501216L</t>
  </si>
  <si>
    <t>1026501217L</t>
  </si>
  <si>
    <t>1026501221L</t>
  </si>
  <si>
    <t>1026501222L</t>
  </si>
  <si>
    <t>1026501239L</t>
  </si>
  <si>
    <t>1026501240L</t>
  </si>
  <si>
    <t>1026501241L</t>
  </si>
  <si>
    <t>1026501242L</t>
  </si>
  <si>
    <t>1026501243L</t>
  </si>
  <si>
    <t>1026501244L</t>
  </si>
  <si>
    <t>1026501250L</t>
  </si>
  <si>
    <t>1026501251L</t>
  </si>
  <si>
    <t>1026501256L</t>
  </si>
  <si>
    <t>1026501259L</t>
  </si>
  <si>
    <t>1026501279L</t>
  </si>
  <si>
    <t>1026501280L</t>
  </si>
  <si>
    <t>1026501281L</t>
  </si>
  <si>
    <t>1026501534L</t>
  </si>
  <si>
    <t>1026501535L</t>
  </si>
  <si>
    <t>1026501537L</t>
  </si>
  <si>
    <t>1026501538L</t>
  </si>
  <si>
    <t>1026501542L</t>
  </si>
  <si>
    <t>1026501543L</t>
  </si>
  <si>
    <t>1025303099L</t>
  </si>
  <si>
    <t>1025303100L</t>
  </si>
  <si>
    <t>1025303169-01L</t>
  </si>
  <si>
    <t>1025500004L</t>
  </si>
  <si>
    <t>1025600041-10L</t>
  </si>
  <si>
    <t>1025600041-11L</t>
  </si>
  <si>
    <t>1025600041-12L</t>
  </si>
  <si>
    <t>1025600041-13L</t>
  </si>
  <si>
    <t>1025600041-14L</t>
  </si>
  <si>
    <t>1025600041-15L</t>
  </si>
  <si>
    <t>1025600041-16L</t>
  </si>
  <si>
    <t>1025600041-17L</t>
  </si>
  <si>
    <t>1025600041-18L</t>
  </si>
  <si>
    <t>1025600041-19L</t>
  </si>
  <si>
    <t>1025600041-1L</t>
  </si>
  <si>
    <t>1025600041-20L</t>
  </si>
  <si>
    <t>1025600041-21L</t>
  </si>
  <si>
    <t>1025600041-22L</t>
  </si>
  <si>
    <t>1025600041-23L</t>
  </si>
  <si>
    <t>1025600041-24L</t>
  </si>
  <si>
    <t>1025600041-25L</t>
  </si>
  <si>
    <t>1025600041-26L</t>
  </si>
  <si>
    <t>1025600041-27L</t>
  </si>
  <si>
    <t>1025600041-28L</t>
  </si>
  <si>
    <t>1025600041-29L</t>
  </si>
  <si>
    <t>1025600041-2L</t>
  </si>
  <si>
    <t>1025600041-30L</t>
  </si>
  <si>
    <t>1025600041-31L</t>
  </si>
  <si>
    <t>1025600041-32L</t>
  </si>
  <si>
    <t>1025600041-33L</t>
  </si>
  <si>
    <t>1025600041-34L</t>
  </si>
  <si>
    <t>1025600041-3L</t>
  </si>
  <si>
    <t>1025600041-4L</t>
  </si>
  <si>
    <t>1025600041-5L</t>
  </si>
  <si>
    <t>1025600041-6L</t>
  </si>
  <si>
    <t>1025600041-7L</t>
  </si>
  <si>
    <t>1025600041-8L</t>
  </si>
  <si>
    <t>1025600041-9L</t>
  </si>
  <si>
    <t>1026500210L</t>
  </si>
  <si>
    <t>1026500215L</t>
  </si>
  <si>
    <t>1026500226L</t>
  </si>
  <si>
    <t>1026500244L</t>
  </si>
  <si>
    <t>1026500245L</t>
  </si>
  <si>
    <t>1026500246L</t>
  </si>
  <si>
    <t>1026500247L</t>
  </si>
  <si>
    <t>1026500248L</t>
  </si>
  <si>
    <t>1026500249L</t>
  </si>
  <si>
    <t>1026500250L</t>
  </si>
  <si>
    <t>1026500251L</t>
  </si>
  <si>
    <t>1026500252L</t>
  </si>
  <si>
    <t>1026500253L</t>
  </si>
  <si>
    <t>1026500254L</t>
  </si>
  <si>
    <t>1026500259L</t>
  </si>
  <si>
    <t>1026500260L</t>
  </si>
  <si>
    <t>1026500284L</t>
  </si>
  <si>
    <t>1026500286L</t>
  </si>
  <si>
    <t>1026500288L</t>
  </si>
  <si>
    <t>1026500289L</t>
  </si>
  <si>
    <t>1026500290L</t>
  </si>
  <si>
    <t>1026500291L</t>
  </si>
  <si>
    <t>1026500292L</t>
  </si>
  <si>
    <t>1026500293L</t>
  </si>
  <si>
    <t>1026500294L</t>
  </si>
  <si>
    <t>1026500295L</t>
  </si>
  <si>
    <t>1026500304L</t>
  </si>
  <si>
    <t>1026500305L</t>
  </si>
  <si>
    <t>1026500312L</t>
  </si>
  <si>
    <t>1026500322L</t>
  </si>
  <si>
    <t>1026500323L</t>
  </si>
  <si>
    <t>1026500324L</t>
  </si>
  <si>
    <t>1026500325L</t>
  </si>
  <si>
    <t>1026500326L</t>
  </si>
  <si>
    <t>1026500327L</t>
  </si>
  <si>
    <t>1026500328L</t>
  </si>
  <si>
    <t>1026500329L</t>
  </si>
  <si>
    <t>1026500330L</t>
  </si>
  <si>
    <t>1026500341L</t>
  </si>
  <si>
    <t>1026500373L</t>
  </si>
  <si>
    <t>1026500374L</t>
  </si>
  <si>
    <t>1026500375L</t>
  </si>
  <si>
    <t>1026500376L</t>
  </si>
  <si>
    <t>1026500377L</t>
  </si>
  <si>
    <t>1026500378L</t>
  </si>
  <si>
    <t>1026500379L</t>
  </si>
  <si>
    <t>1026500380L</t>
  </si>
  <si>
    <t>1026500381L</t>
  </si>
  <si>
    <t>1026500387L</t>
  </si>
  <si>
    <t>1026500389L</t>
  </si>
  <si>
    <t>1026500390L</t>
  </si>
  <si>
    <t>1026500404L</t>
  </si>
  <si>
    <t>1026500405L</t>
  </si>
  <si>
    <t>1026500409L</t>
  </si>
  <si>
    <t>1026500410L</t>
  </si>
  <si>
    <t>1026500413L</t>
  </si>
  <si>
    <t>1026500414L</t>
  </si>
  <si>
    <t>1026500415L</t>
  </si>
  <si>
    <t>1026500421L</t>
  </si>
  <si>
    <t>1026500433L</t>
  </si>
  <si>
    <t>1026500435L</t>
  </si>
  <si>
    <t>1026500438L</t>
  </si>
  <si>
    <t>1026500439L</t>
  </si>
  <si>
    <t>1026500442L</t>
  </si>
  <si>
    <t>1026500443L</t>
  </si>
  <si>
    <t>1026500444L</t>
  </si>
  <si>
    <t>1026500445L</t>
  </si>
  <si>
    <t>1026500455L</t>
  </si>
  <si>
    <t>1026500456L</t>
  </si>
  <si>
    <t>1026500719L</t>
  </si>
  <si>
    <t>1026500827L</t>
  </si>
  <si>
    <t>1026500835L</t>
  </si>
  <si>
    <t>1026500836L</t>
  </si>
  <si>
    <t>1026500840L</t>
  </si>
  <si>
    <t>1026500841L</t>
  </si>
  <si>
    <t>1026500851L</t>
  </si>
  <si>
    <t>1026500859L</t>
  </si>
  <si>
    <t>1026500860L</t>
  </si>
  <si>
    <t>1026500861-1L</t>
  </si>
  <si>
    <t>1026500861-2L</t>
  </si>
  <si>
    <t>1026500861-3L</t>
  </si>
  <si>
    <t>1026500861-4L</t>
  </si>
  <si>
    <t>1026500878L</t>
  </si>
  <si>
    <t>1026500879L</t>
  </si>
  <si>
    <t>1026500880L</t>
  </si>
  <si>
    <t>1026500886L</t>
  </si>
  <si>
    <t>1026500887L</t>
  </si>
  <si>
    <t>1026500888L</t>
  </si>
  <si>
    <t>1026500892L</t>
  </si>
  <si>
    <t>1026500899L</t>
  </si>
  <si>
    <t>1026500901L</t>
  </si>
  <si>
    <t>1026500903L</t>
  </si>
  <si>
    <t>1026500904L</t>
  </si>
  <si>
    <t>1026500907L</t>
  </si>
  <si>
    <t>1026500915L</t>
  </si>
  <si>
    <t>1026500916L</t>
  </si>
  <si>
    <t>1026500917L</t>
  </si>
  <si>
    <t>1026500926L</t>
  </si>
  <si>
    <t>1026500927L</t>
  </si>
  <si>
    <t>1026500928L</t>
  </si>
  <si>
    <t>1026500929L</t>
  </si>
  <si>
    <t>1026500930L</t>
  </si>
  <si>
    <t>1026500931L</t>
  </si>
  <si>
    <t>1026500932L</t>
  </si>
  <si>
    <t>1026500944L</t>
  </si>
  <si>
    <t>1026500957L</t>
  </si>
  <si>
    <t>1026500993L</t>
  </si>
  <si>
    <t>1026500994L</t>
  </si>
  <si>
    <t>1026500999L</t>
  </si>
  <si>
    <t>1026501001L</t>
  </si>
  <si>
    <t>1026501002L</t>
  </si>
  <si>
    <t>1026501003L</t>
  </si>
  <si>
    <t>1026501005L</t>
  </si>
  <si>
    <t>1026501006L</t>
  </si>
  <si>
    <t>1026501007L</t>
  </si>
  <si>
    <t>1026501008L</t>
  </si>
  <si>
    <t>1026501009L</t>
  </si>
  <si>
    <t>1026501299L</t>
  </si>
  <si>
    <t>1026501302L</t>
  </si>
  <si>
    <t>1026501314L</t>
  </si>
  <si>
    <t>1026501329-2L</t>
  </si>
  <si>
    <t>1026501329L</t>
  </si>
  <si>
    <t>1026501360-1L</t>
  </si>
  <si>
    <t>1026501383L</t>
  </si>
  <si>
    <t>1026501408L</t>
  </si>
  <si>
    <t>1026501409L</t>
  </si>
  <si>
    <t>1026501418L</t>
  </si>
  <si>
    <t>1026501419L</t>
  </si>
  <si>
    <t>1026501420L</t>
  </si>
  <si>
    <t>1026501422L</t>
  </si>
  <si>
    <t>1026501423L</t>
  </si>
  <si>
    <t>1026501424L</t>
  </si>
  <si>
    <t>1026501425L</t>
  </si>
  <si>
    <t>1026501426L</t>
  </si>
  <si>
    <t>1026501427L</t>
  </si>
  <si>
    <t>1026501428L</t>
  </si>
  <si>
    <t>1026501429L</t>
  </si>
  <si>
    <t>1026501430L</t>
  </si>
  <si>
    <t>1026501431L</t>
  </si>
  <si>
    <t>1026501432L</t>
  </si>
  <si>
    <t>1026501433L</t>
  </si>
  <si>
    <t>1026501434L</t>
  </si>
  <si>
    <t>1026501435L</t>
  </si>
  <si>
    <t>1026501436L</t>
  </si>
  <si>
    <t>1026501437L</t>
  </si>
  <si>
    <t>1026501438L</t>
  </si>
  <si>
    <t>1026501442L</t>
  </si>
  <si>
    <t>1026501444L</t>
  </si>
  <si>
    <t>1026501445L</t>
  </si>
  <si>
    <t>1026501446L</t>
  </si>
  <si>
    <t>1026501471L</t>
  </si>
  <si>
    <t>1026501478L</t>
  </si>
  <si>
    <t>1026501479L</t>
  </si>
  <si>
    <t>1026501486L</t>
  </si>
  <si>
    <t>1026501491L</t>
  </si>
  <si>
    <t>1026501494L</t>
  </si>
  <si>
    <t>1026501496L</t>
  </si>
  <si>
    <t>1026501501L</t>
  </si>
  <si>
    <t>1026501502L</t>
  </si>
  <si>
    <t>1026501511L</t>
  </si>
  <si>
    <t>1026501517L</t>
  </si>
  <si>
    <t>1026501544L</t>
  </si>
  <si>
    <t>1026501552L</t>
  </si>
  <si>
    <t>1026501553L</t>
  </si>
  <si>
    <t>1026501566L</t>
  </si>
  <si>
    <t>1026501569L</t>
  </si>
  <si>
    <t>1026501611-6L</t>
  </si>
  <si>
    <t>1026501618L</t>
  </si>
  <si>
    <t>1026501625L</t>
  </si>
  <si>
    <t>1026501627L</t>
  </si>
  <si>
    <t>1026501635L</t>
  </si>
  <si>
    <t>1026501667L</t>
  </si>
  <si>
    <t>1026501669L</t>
  </si>
  <si>
    <t>1026501670L</t>
  </si>
  <si>
    <t>1026501671L</t>
  </si>
  <si>
    <t>1026501689L</t>
  </si>
  <si>
    <t>1026501690L</t>
  </si>
  <si>
    <t>1026501698L</t>
  </si>
  <si>
    <t>1026501701L</t>
  </si>
  <si>
    <t>1026501723L</t>
  </si>
  <si>
    <t>1026501742L</t>
  </si>
  <si>
    <t>1026501750L</t>
  </si>
  <si>
    <t>1026501760L</t>
  </si>
  <si>
    <t>1026501761L</t>
  </si>
  <si>
    <t>1026501762L</t>
  </si>
  <si>
    <t>1026501763L</t>
  </si>
  <si>
    <t>1026501773L</t>
  </si>
  <si>
    <t>1026501774L</t>
  </si>
  <si>
    <t>1026501780L</t>
  </si>
  <si>
    <t>1026501781L</t>
  </si>
  <si>
    <t>1026501782L</t>
  </si>
  <si>
    <t>1026501783L</t>
  </si>
  <si>
    <t>1026501784L</t>
  </si>
  <si>
    <t>1026501785L</t>
  </si>
  <si>
    <t>1026501798L</t>
  </si>
  <si>
    <t>1026501834L</t>
  </si>
  <si>
    <t>1026501846L</t>
  </si>
  <si>
    <t>1026501849L</t>
  </si>
  <si>
    <t>1026501869L</t>
  </si>
  <si>
    <t>1026900044L</t>
  </si>
  <si>
    <t>1026900233L</t>
  </si>
  <si>
    <t>1026900238L</t>
  </si>
  <si>
    <t>1026900239L</t>
  </si>
  <si>
    <t>1026900240L</t>
  </si>
  <si>
    <t>1026900259L</t>
  </si>
  <si>
    <t>1026900261L</t>
  </si>
  <si>
    <t>1026900262L</t>
  </si>
  <si>
    <t>1026900263L</t>
  </si>
  <si>
    <t>1026900264L</t>
  </si>
  <si>
    <t>1026900266-1L</t>
  </si>
  <si>
    <t>1026900266-2L</t>
  </si>
  <si>
    <t>1026900284L</t>
  </si>
  <si>
    <t>1026900285L</t>
  </si>
  <si>
    <t>1026900286L</t>
  </si>
  <si>
    <t>1026900287L</t>
  </si>
  <si>
    <t>1026900288L</t>
  </si>
  <si>
    <t>1026900289L</t>
  </si>
  <si>
    <t>1026900290L</t>
  </si>
  <si>
    <t>1026900291L</t>
  </si>
  <si>
    <t>1026900292L</t>
  </si>
  <si>
    <t>1026900293L</t>
  </si>
  <si>
    <t>1026900294L</t>
  </si>
  <si>
    <t>1026900307L</t>
  </si>
  <si>
    <t>1026900308L</t>
  </si>
  <si>
    <t>1026900309L</t>
  </si>
  <si>
    <t>1026900310L</t>
  </si>
  <si>
    <t>1026900311L</t>
  </si>
  <si>
    <t>1026900312L</t>
  </si>
  <si>
    <t>1026900313L</t>
  </si>
  <si>
    <t>1026900314L</t>
  </si>
  <si>
    <t>1026900315L</t>
  </si>
  <si>
    <t>1026900316L</t>
  </si>
  <si>
    <t>1026900322L</t>
  </si>
  <si>
    <t>1026900366L</t>
  </si>
  <si>
    <t>1026900367L</t>
  </si>
  <si>
    <t>1026900368L</t>
  </si>
  <si>
    <t>1026900374L</t>
  </si>
  <si>
    <t>1026900377L</t>
  </si>
  <si>
    <t>1026900385L</t>
  </si>
  <si>
    <t>1026900405-1L</t>
  </si>
  <si>
    <t>1026900405-2L</t>
  </si>
  <si>
    <t>1026900434-1L</t>
  </si>
  <si>
    <t>1026900434-2L</t>
  </si>
  <si>
    <t>1026900434-3L</t>
  </si>
  <si>
    <t>1026900440L</t>
  </si>
  <si>
    <t>1026900442L</t>
  </si>
  <si>
    <t>1026900450L</t>
  </si>
  <si>
    <t>1026900452L</t>
  </si>
  <si>
    <t>1026900482L</t>
  </si>
  <si>
    <t>1026900495L</t>
  </si>
  <si>
    <t>1026900496L</t>
  </si>
  <si>
    <t>1026900497L</t>
  </si>
  <si>
    <t>1026900504L</t>
  </si>
  <si>
    <t>1026900505L</t>
  </si>
  <si>
    <t>1026900535L</t>
  </si>
  <si>
    <t>1026900536L</t>
  </si>
  <si>
    <t>1026900550L</t>
  </si>
  <si>
    <t>1026900551L</t>
  </si>
  <si>
    <t>1026900552L</t>
  </si>
  <si>
    <t>1026900566L</t>
  </si>
  <si>
    <t>1026900567L</t>
  </si>
  <si>
    <t>1026900568L</t>
  </si>
  <si>
    <t>1026900569L</t>
  </si>
  <si>
    <t>1026900570L</t>
  </si>
  <si>
    <t>1026900574L</t>
  </si>
  <si>
    <t>1026900575L</t>
  </si>
  <si>
    <t>1026900576L</t>
  </si>
  <si>
    <t>1026900577L</t>
  </si>
  <si>
    <t>1026900636L</t>
  </si>
  <si>
    <t>1026900637L</t>
  </si>
  <si>
    <t>1026900638L</t>
  </si>
  <si>
    <t>1026900652L</t>
  </si>
  <si>
    <t>1026900653L</t>
  </si>
  <si>
    <t>1026900654L</t>
  </si>
  <si>
    <t>1026900655L</t>
  </si>
  <si>
    <t>1026900656L</t>
  </si>
  <si>
    <t>1026900657L</t>
  </si>
  <si>
    <t>1026900658L</t>
  </si>
  <si>
    <t>1026900659L</t>
  </si>
  <si>
    <t>1026900669L</t>
  </si>
  <si>
    <t>1026900670L</t>
  </si>
  <si>
    <t>1026900680L</t>
  </si>
  <si>
    <t>1026900698L</t>
  </si>
  <si>
    <t>1026900708L</t>
  </si>
  <si>
    <t>1026900710L</t>
  </si>
  <si>
    <t>1026900717L</t>
  </si>
  <si>
    <t>1026900763L</t>
  </si>
  <si>
    <t>1026900764L</t>
  </si>
  <si>
    <t>1026900765L</t>
  </si>
  <si>
    <t>1026900766L</t>
  </si>
  <si>
    <t>1026900767L</t>
  </si>
  <si>
    <t>1026900776L</t>
  </si>
  <si>
    <t>1026900784L</t>
  </si>
  <si>
    <t>1026900785L</t>
  </si>
  <si>
    <t>1026900787L</t>
  </si>
  <si>
    <t>1026900840L</t>
  </si>
  <si>
    <t>1026900855L</t>
  </si>
  <si>
    <t>1026900856L</t>
  </si>
  <si>
    <t>1026900857L</t>
  </si>
  <si>
    <t>1026900858L</t>
  </si>
  <si>
    <t>1026900859L</t>
  </si>
  <si>
    <t>1026900860L</t>
  </si>
  <si>
    <t>1026900890-10L</t>
  </si>
  <si>
    <t>1026900890-11L</t>
  </si>
  <si>
    <t>1026900890-12L</t>
  </si>
  <si>
    <t>1026900890-1L</t>
  </si>
  <si>
    <t>1026900890-2L</t>
  </si>
  <si>
    <t>1026900890-3L</t>
  </si>
  <si>
    <t>1026900890-4L</t>
  </si>
  <si>
    <t>1026900890-5L</t>
  </si>
  <si>
    <t>1026900890-6L</t>
  </si>
  <si>
    <t>1026900890-7L</t>
  </si>
  <si>
    <t>1026900890-8L</t>
  </si>
  <si>
    <t>1026900890-9L</t>
  </si>
  <si>
    <t>1026900892L</t>
  </si>
  <si>
    <t>1026900894-10L</t>
  </si>
  <si>
    <t>1026900894-11L</t>
  </si>
  <si>
    <t>1026900894-12L</t>
  </si>
  <si>
    <t>1026900894-13L</t>
  </si>
  <si>
    <t>1026900894-14L</t>
  </si>
  <si>
    <t>1026900894-1L</t>
  </si>
  <si>
    <t>1026900894-2L</t>
  </si>
  <si>
    <t>1026900894-3L</t>
  </si>
  <si>
    <t>1026900894-4L</t>
  </si>
  <si>
    <t>1026900894-5L</t>
  </si>
  <si>
    <t>1026900894-6L</t>
  </si>
  <si>
    <t>1026900894-7L</t>
  </si>
  <si>
    <t>1026900894-8L</t>
  </si>
  <si>
    <t>1026900894-9L</t>
  </si>
  <si>
    <t>1026900901L</t>
  </si>
  <si>
    <t>1026900902L</t>
  </si>
  <si>
    <t>1026900914L</t>
  </si>
  <si>
    <t>1026900915L</t>
  </si>
  <si>
    <t>1026900916L</t>
  </si>
  <si>
    <t>1026900917L</t>
  </si>
  <si>
    <t>1026900919L</t>
  </si>
  <si>
    <t>1026900922L</t>
  </si>
  <si>
    <t>1026900924L</t>
  </si>
  <si>
    <t>1026900927L</t>
  </si>
  <si>
    <t>1026900928L</t>
  </si>
  <si>
    <t>1026900929L</t>
  </si>
  <si>
    <t>1026900930L</t>
  </si>
  <si>
    <t>1026900931L</t>
  </si>
  <si>
    <t>1026900932L</t>
  </si>
  <si>
    <t>1026900933L</t>
  </si>
  <si>
    <t>1026900934L</t>
  </si>
  <si>
    <t>1026900935L</t>
  </si>
  <si>
    <t>1026900936L</t>
  </si>
  <si>
    <t>1026900937L</t>
  </si>
  <si>
    <t>1026900938L</t>
  </si>
  <si>
    <t>1026900939L</t>
  </si>
  <si>
    <t>1026900940L</t>
  </si>
  <si>
    <t>1026900954L</t>
  </si>
  <si>
    <t>1026901020L</t>
  </si>
  <si>
    <t>1026901048L</t>
  </si>
  <si>
    <t>1026901049L</t>
  </si>
  <si>
    <t>1026901088L</t>
  </si>
  <si>
    <t>1026901089L</t>
  </si>
  <si>
    <t>1026901090L</t>
  </si>
  <si>
    <t>1026901091L</t>
  </si>
  <si>
    <t>1026901092L</t>
  </si>
  <si>
    <t>1026501518L</t>
  </si>
  <si>
    <t>1026501522L</t>
  </si>
  <si>
    <t>1026501524L</t>
  </si>
  <si>
    <t>1026501525L</t>
  </si>
  <si>
    <t>1026501531-5L</t>
  </si>
  <si>
    <t>1026501531-6L</t>
  </si>
  <si>
    <t>1026501531-7L</t>
  </si>
  <si>
    <t>1026501531-8L</t>
  </si>
  <si>
    <t>1026901132L</t>
  </si>
  <si>
    <t>1026901207L</t>
  </si>
  <si>
    <t>1026901208L</t>
  </si>
  <si>
    <t>1026901209L</t>
  </si>
  <si>
    <t>1026901210L</t>
  </si>
  <si>
    <t>1026901211L</t>
  </si>
  <si>
    <t>1026901214-1L</t>
  </si>
  <si>
    <t>1026901214-2L</t>
  </si>
  <si>
    <t>1026901214-3L</t>
  </si>
  <si>
    <t>1026901214-4L</t>
  </si>
  <si>
    <t>1026901214-5L</t>
  </si>
  <si>
    <t>1026901214-6L</t>
  </si>
  <si>
    <t>1026901215-1L</t>
  </si>
  <si>
    <t>1026901215-2L</t>
  </si>
  <si>
    <t>1026901215-3L</t>
  </si>
  <si>
    <t>1026901215-4L</t>
  </si>
  <si>
    <t>1026901215-5L</t>
  </si>
  <si>
    <t>1026901215-6L</t>
  </si>
  <si>
    <t>1026901215-7L</t>
  </si>
  <si>
    <t>1026901215-8L</t>
  </si>
  <si>
    <t>1026901216-1L</t>
  </si>
  <si>
    <t>1026901216-2L</t>
  </si>
  <si>
    <t>1026901216-3L</t>
  </si>
  <si>
    <t>1026901216-4L</t>
  </si>
  <si>
    <t>1026901216-5L</t>
  </si>
  <si>
    <t>1026901216-6L</t>
  </si>
  <si>
    <t>1026901217-1L</t>
  </si>
  <si>
    <t>1026901217-2L</t>
  </si>
  <si>
    <t>1026901217-3L</t>
  </si>
  <si>
    <t>1026901217-4L</t>
  </si>
  <si>
    <t>1026901217-5L</t>
  </si>
  <si>
    <t>1026901218-1L</t>
  </si>
  <si>
    <t>1026901218-2L</t>
  </si>
  <si>
    <t>1026901219-1L</t>
  </si>
  <si>
    <t>1026901219-2L</t>
  </si>
  <si>
    <t>1026901219-3L</t>
  </si>
  <si>
    <t>1026902712L</t>
  </si>
  <si>
    <t>1026902733L</t>
  </si>
  <si>
    <t>1027400077L</t>
  </si>
  <si>
    <t>1027400078L</t>
  </si>
  <si>
    <t>1027400109L</t>
  </si>
  <si>
    <t>1027400110L</t>
  </si>
  <si>
    <t>1027400115L</t>
  </si>
  <si>
    <t>1027400116L</t>
  </si>
  <si>
    <t>1027400117L</t>
  </si>
  <si>
    <t>1027400118L</t>
  </si>
  <si>
    <t>1027400171L</t>
  </si>
  <si>
    <t>1027400226L</t>
  </si>
  <si>
    <t>1027400227L</t>
  </si>
  <si>
    <t>1027400228L</t>
  </si>
  <si>
    <t>1027400229L</t>
  </si>
  <si>
    <t>1027400270L</t>
  </si>
  <si>
    <t>1027400282L</t>
  </si>
  <si>
    <t>1027400296L</t>
  </si>
  <si>
    <t>1027400308L</t>
  </si>
  <si>
    <t>1027400350.L</t>
  </si>
  <si>
    <t>1027400350L</t>
  </si>
  <si>
    <t>1027400358L</t>
  </si>
  <si>
    <t>1027400360L</t>
  </si>
  <si>
    <t>1027400361L</t>
  </si>
  <si>
    <t>1027400362L</t>
  </si>
  <si>
    <t>1027400363L</t>
  </si>
  <si>
    <t>1027400658L</t>
  </si>
  <si>
    <t>1027400675L</t>
  </si>
  <si>
    <t>1027400764L</t>
  </si>
  <si>
    <t>1027400765L</t>
  </si>
  <si>
    <t>1027400766L</t>
  </si>
  <si>
    <t>1027400767L</t>
  </si>
  <si>
    <t>1027400768L</t>
  </si>
  <si>
    <t>1027400791L</t>
  </si>
  <si>
    <t>1027400812L</t>
  </si>
  <si>
    <t>1027400814L</t>
  </si>
  <si>
    <t>1027400824L</t>
  </si>
  <si>
    <t>1027400856L</t>
  </si>
  <si>
    <t>1027400878L</t>
  </si>
  <si>
    <t>1027400879L</t>
  </si>
  <si>
    <t>1027400880L</t>
  </si>
  <si>
    <t>1027400882L</t>
  </si>
  <si>
    <t>1028100028L</t>
  </si>
  <si>
    <t>1028300015L</t>
  </si>
  <si>
    <t>1028300016L</t>
  </si>
  <si>
    <t>1028300039L</t>
  </si>
  <si>
    <t>1028300043L</t>
  </si>
  <si>
    <t>1028300044L</t>
  </si>
  <si>
    <t>1028300045L</t>
  </si>
  <si>
    <t>1028300046L</t>
  </si>
  <si>
    <t>1028300048L</t>
  </si>
  <si>
    <t>1028300049L</t>
  </si>
  <si>
    <t>1028300050L</t>
  </si>
  <si>
    <t>1028300051L</t>
  </si>
  <si>
    <t>1028300059L</t>
  </si>
  <si>
    <t>1028300060L</t>
  </si>
  <si>
    <t>1028500004L</t>
  </si>
  <si>
    <t>1028500006L</t>
  </si>
  <si>
    <t>1028700028-1L</t>
  </si>
  <si>
    <t>1028700028-2L</t>
  </si>
  <si>
    <t>1028700028-3L</t>
  </si>
  <si>
    <t>1028700028-4L</t>
  </si>
  <si>
    <t>1028700029-1L</t>
  </si>
  <si>
    <t>1028700029L</t>
  </si>
  <si>
    <t>1028700030-1L</t>
  </si>
  <si>
    <t>1028700030L</t>
  </si>
  <si>
    <t>1028700031-1L</t>
  </si>
  <si>
    <t>1028700031L</t>
  </si>
  <si>
    <t>1028700032-1L</t>
  </si>
  <si>
    <t>1028700032L</t>
  </si>
  <si>
    <t>1028700033-1L</t>
  </si>
  <si>
    <t>1028700033L</t>
  </si>
  <si>
    <t>1028700034-1L</t>
  </si>
  <si>
    <t>1028700034L</t>
  </si>
  <si>
    <t>1028900010L</t>
  </si>
  <si>
    <t>1028900011L</t>
  </si>
  <si>
    <t>1028900014L</t>
  </si>
  <si>
    <t>1028900015L</t>
  </si>
  <si>
    <t>1028900016L</t>
  </si>
  <si>
    <t>1028900018L</t>
  </si>
  <si>
    <t>1029000004L</t>
  </si>
  <si>
    <t>1029000005L</t>
  </si>
  <si>
    <t>1029600029-1L</t>
  </si>
  <si>
    <t>1029600029-2L</t>
  </si>
  <si>
    <t>1029600029-3L</t>
  </si>
  <si>
    <t>1029600029-4L</t>
  </si>
  <si>
    <t>1029600029-5L</t>
  </si>
  <si>
    <t>1029600030-1L</t>
  </si>
  <si>
    <t>1029600030-2L</t>
  </si>
  <si>
    <t>1029600030-3L</t>
  </si>
  <si>
    <t>1029600030-4L</t>
  </si>
  <si>
    <t>1029600030-5L</t>
  </si>
  <si>
    <t>1029600030-6L</t>
  </si>
  <si>
    <t>1029600030-7L</t>
  </si>
  <si>
    <t>1029600030-8L</t>
  </si>
  <si>
    <t>1029600030-9L</t>
  </si>
  <si>
    <t>1029600031-1L</t>
  </si>
  <si>
    <t>1029600031-2L</t>
  </si>
  <si>
    <t>1029600032L</t>
  </si>
  <si>
    <t>1029600033L</t>
  </si>
  <si>
    <t>1029600134L</t>
  </si>
  <si>
    <t>1029600150L</t>
  </si>
  <si>
    <t>1029600155L</t>
  </si>
  <si>
    <t>1029600156L</t>
  </si>
  <si>
    <t>1029600159L</t>
  </si>
  <si>
    <t>1029600161L</t>
  </si>
  <si>
    <t>1029600164L</t>
  </si>
  <si>
    <t>1029600206L</t>
  </si>
  <si>
    <t>1029600208L</t>
  </si>
  <si>
    <t>1029600217L</t>
  </si>
  <si>
    <t>1029600220L</t>
  </si>
  <si>
    <t>1029600224L</t>
  </si>
  <si>
    <t>1029600242L</t>
  </si>
  <si>
    <t>1029600246L</t>
  </si>
  <si>
    <t>1029600247L</t>
  </si>
  <si>
    <t>1029600254L</t>
  </si>
  <si>
    <t>1029600255L</t>
  </si>
  <si>
    <t>1029600256L</t>
  </si>
  <si>
    <t>1029600257L</t>
  </si>
  <si>
    <t>1029600258L</t>
  </si>
  <si>
    <t>1029600259L</t>
  </si>
  <si>
    <t>1029600274L</t>
  </si>
  <si>
    <t>1029600275L</t>
  </si>
  <si>
    <t>1029600277L</t>
  </si>
  <si>
    <t>1029600279L</t>
  </si>
  <si>
    <t>1029600280L</t>
  </si>
  <si>
    <t>1029600283L</t>
  </si>
  <si>
    <t>1029600284L</t>
  </si>
  <si>
    <t>1029600287L</t>
  </si>
  <si>
    <t>1029600288L</t>
  </si>
  <si>
    <t>1029600308L</t>
  </si>
  <si>
    <t>1029600309L</t>
  </si>
  <si>
    <t>1029600319L</t>
  </si>
  <si>
    <t>1029600320L</t>
  </si>
  <si>
    <t>1029600321L</t>
  </si>
  <si>
    <t>1029600325L</t>
  </si>
  <si>
    <t>1029600326L</t>
  </si>
  <si>
    <t>1029600338L</t>
  </si>
  <si>
    <t>1029600365L</t>
  </si>
  <si>
    <t>1029600366L</t>
  </si>
  <si>
    <t>1029600375L</t>
  </si>
  <si>
    <t>1029600376L</t>
  </si>
  <si>
    <t>1029900000-19L</t>
  </si>
  <si>
    <t>1029900000-8L</t>
  </si>
  <si>
    <t>1029900002L</t>
  </si>
  <si>
    <t>1029900005L</t>
  </si>
  <si>
    <t>1029900011L</t>
  </si>
  <si>
    <t>1029900012L</t>
  </si>
  <si>
    <t>1029900013L</t>
  </si>
  <si>
    <t>1029900015L</t>
  </si>
  <si>
    <t>1029900017L</t>
  </si>
  <si>
    <t>1029900025L</t>
  </si>
  <si>
    <t>1029900030L</t>
  </si>
  <si>
    <t>1026901093L</t>
  </si>
  <si>
    <t>1026901094L</t>
  </si>
  <si>
    <t>1026901095L</t>
  </si>
  <si>
    <t>1026901096L</t>
  </si>
  <si>
    <t>1026901097L</t>
  </si>
  <si>
    <t>1026901098L</t>
  </si>
  <si>
    <t>1026901099L</t>
  </si>
  <si>
    <t>1026901100L</t>
  </si>
  <si>
    <t>1026901101L</t>
  </si>
  <si>
    <t>1026901102L</t>
  </si>
  <si>
    <t>1026901103L</t>
  </si>
  <si>
    <t>1026901104L</t>
  </si>
  <si>
    <t>1026901105L</t>
  </si>
  <si>
    <t>1026901106L</t>
  </si>
  <si>
    <t>1026901107L</t>
  </si>
  <si>
    <t>1026901108L</t>
  </si>
  <si>
    <t>1026902897-1L</t>
  </si>
  <si>
    <t>1026902897-2L</t>
  </si>
  <si>
    <t>1026902897-3L</t>
  </si>
  <si>
    <t>1026902916L</t>
  </si>
  <si>
    <t>1026902989L</t>
  </si>
  <si>
    <t>1026902990L</t>
  </si>
  <si>
    <t>1026902991-1L</t>
  </si>
  <si>
    <t>1026902991-2L</t>
  </si>
  <si>
    <t>1026902991-3L</t>
  </si>
  <si>
    <t>1026902991-4L</t>
  </si>
  <si>
    <t>1026902991-5L</t>
  </si>
  <si>
    <t>1026902991-6L</t>
  </si>
  <si>
    <t>1026902991-7L</t>
  </si>
  <si>
    <t>1026902991-8L</t>
  </si>
  <si>
    <t>1026902992-1L</t>
  </si>
  <si>
    <t>1026902992-2L</t>
  </si>
  <si>
    <t>1026902992-3L</t>
  </si>
  <si>
    <t>1026902992-4L</t>
  </si>
  <si>
    <t>1026902992-5L</t>
  </si>
  <si>
    <t>1026902992-6L</t>
  </si>
  <si>
    <t>1026902992-7L</t>
  </si>
  <si>
    <t>1026902994L</t>
  </si>
  <si>
    <t>1026902995L</t>
  </si>
  <si>
    <t>1026902996L</t>
  </si>
  <si>
    <t>1026903003-1L</t>
  </si>
  <si>
    <t>1026903003-2L</t>
  </si>
  <si>
    <t>1026903003-3L</t>
  </si>
  <si>
    <t>1026903003-4L</t>
  </si>
  <si>
    <t>1026903003-5L</t>
  </si>
  <si>
    <t>1026903003-6L</t>
  </si>
  <si>
    <t>1026903006L</t>
  </si>
  <si>
    <t>1026903007L</t>
  </si>
  <si>
    <t>1026903008-1L</t>
  </si>
  <si>
    <t>1026903008-2L</t>
  </si>
  <si>
    <t>1027400038L</t>
  </si>
  <si>
    <t>1027400041L</t>
  </si>
  <si>
    <t>1027400042L</t>
  </si>
  <si>
    <t>1027400044L</t>
  </si>
  <si>
    <t>1027400046L</t>
  </si>
  <si>
    <t>1027400047L</t>
  </si>
  <si>
    <t>1027400048L</t>
  </si>
  <si>
    <t>1027400049L</t>
  </si>
  <si>
    <t>1027400388L</t>
  </si>
  <si>
    <t>1027400390L</t>
  </si>
  <si>
    <t>1027400635L</t>
  </si>
  <si>
    <t>1027400974L</t>
  </si>
  <si>
    <t>1027400975L</t>
  </si>
  <si>
    <t>1027401089L</t>
  </si>
  <si>
    <t>1027401118L</t>
  </si>
  <si>
    <t>1027401119L</t>
  </si>
  <si>
    <t>1027401128L</t>
  </si>
  <si>
    <t>1027401135L</t>
  </si>
  <si>
    <t>1027401146L</t>
  </si>
  <si>
    <t>1027401162L</t>
  </si>
  <si>
    <t>1027401169L</t>
  </si>
  <si>
    <t>1029100013L</t>
  </si>
  <si>
    <t>1029300023L</t>
  </si>
  <si>
    <t>1029600011-10L</t>
  </si>
  <si>
    <t>1029600011-1L</t>
  </si>
  <si>
    <t>1029600011-2L</t>
  </si>
  <si>
    <t>1029600011-3L</t>
  </si>
  <si>
    <t>1029600011-4L</t>
  </si>
  <si>
    <t>1029600011-5L</t>
  </si>
  <si>
    <t>1029600011-6L</t>
  </si>
  <si>
    <t>1029600011-7L</t>
  </si>
  <si>
    <t>1029600011-8L</t>
  </si>
  <si>
    <t>1029600011-9L</t>
  </si>
  <si>
    <t>1029600015L</t>
  </si>
  <si>
    <t>1030500028L</t>
  </si>
  <si>
    <t>1030500029L</t>
  </si>
  <si>
    <t>1030500030L</t>
  </si>
  <si>
    <t>1030500034-1L</t>
  </si>
  <si>
    <t>1030500035-1L</t>
  </si>
  <si>
    <t>1030500035-2L</t>
  </si>
  <si>
    <t>1030500039-1L</t>
  </si>
  <si>
    <t>1030500039-2L</t>
  </si>
  <si>
    <t>1030500084L</t>
  </si>
  <si>
    <t>1030500085L</t>
  </si>
  <si>
    <t>1030500103L</t>
  </si>
  <si>
    <t>1030500104L</t>
  </si>
  <si>
    <t>1030500105L</t>
  </si>
  <si>
    <t>1030500111L</t>
  </si>
  <si>
    <t>1030500112L</t>
  </si>
  <si>
    <t>1030500113L</t>
  </si>
  <si>
    <t>1030500114L</t>
  </si>
  <si>
    <t>1030500115L</t>
  </si>
  <si>
    <t>1030500116L</t>
  </si>
  <si>
    <t>1030500117L</t>
  </si>
  <si>
    <t>1030500118L</t>
  </si>
  <si>
    <t>1030500119L</t>
  </si>
  <si>
    <t>1030500120L</t>
  </si>
  <si>
    <t>1030500150L</t>
  </si>
  <si>
    <t>1030500164-2L</t>
  </si>
  <si>
    <t>1030500177L</t>
  </si>
  <si>
    <t>1030500178L</t>
  </si>
  <si>
    <t>1030500181L</t>
  </si>
  <si>
    <t>1030500182L</t>
  </si>
  <si>
    <t>1030500190L</t>
  </si>
  <si>
    <t>1030500196L</t>
  </si>
  <si>
    <t>1030500197L</t>
  </si>
  <si>
    <t>1030500198-1L</t>
  </si>
  <si>
    <t>1030500198-2L</t>
  </si>
  <si>
    <t>1030500201-1L</t>
  </si>
  <si>
    <t>1030500201-2L</t>
  </si>
  <si>
    <t>1030500212L</t>
  </si>
  <si>
    <t>1030500218L</t>
  </si>
  <si>
    <t>1030700001-5L</t>
  </si>
  <si>
    <t>1030700002-1L</t>
  </si>
  <si>
    <t>1030700002-2L</t>
  </si>
  <si>
    <t>1030700013-2L</t>
  </si>
  <si>
    <t>1030700013-3L</t>
  </si>
  <si>
    <t>1030900402L</t>
  </si>
  <si>
    <t>1030900419L</t>
  </si>
  <si>
    <t>1030900420L</t>
  </si>
  <si>
    <t>1030900421L</t>
  </si>
  <si>
    <t>1030900684L</t>
  </si>
  <si>
    <t>1030900685L</t>
  </si>
  <si>
    <t>1030900686L</t>
  </si>
  <si>
    <t>1030900687L</t>
  </si>
  <si>
    <t>1030900688L</t>
  </si>
  <si>
    <t>1030900689L</t>
  </si>
  <si>
    <t>1030900690L</t>
  </si>
  <si>
    <t>1030900691L</t>
  </si>
  <si>
    <t>1030900692L</t>
  </si>
  <si>
    <t>1030900693L</t>
  </si>
  <si>
    <t>1030900694L</t>
  </si>
  <si>
    <t>1030900695L</t>
  </si>
  <si>
    <t>1030900696L</t>
  </si>
  <si>
    <t>1030900697L</t>
  </si>
  <si>
    <t>1030900698L</t>
  </si>
  <si>
    <t>1030900699L</t>
  </si>
  <si>
    <t>1030900700L</t>
  </si>
  <si>
    <t>1030900701L</t>
  </si>
  <si>
    <t>1030900704L</t>
  </si>
  <si>
    <t>1030900705L</t>
  </si>
  <si>
    <t>1030900706L</t>
  </si>
  <si>
    <t>1030900707L</t>
  </si>
  <si>
    <t>1030900708L</t>
  </si>
  <si>
    <t>1030900709L</t>
  </si>
  <si>
    <t>1030900710L</t>
  </si>
  <si>
    <t>1030900711L</t>
  </si>
  <si>
    <t>1030900712L</t>
  </si>
  <si>
    <t>1030900713L</t>
  </si>
  <si>
    <t>1030900714L</t>
  </si>
  <si>
    <t>1030900715L</t>
  </si>
  <si>
    <t>1030900716L</t>
  </si>
  <si>
    <t>1030900717L</t>
  </si>
  <si>
    <t>1030900718L</t>
  </si>
  <si>
    <t>1030900719L</t>
  </si>
  <si>
    <t>1030900720L</t>
  </si>
  <si>
    <t>1030900721L</t>
  </si>
  <si>
    <t>1030900722L</t>
  </si>
  <si>
    <t>1030900723L</t>
  </si>
  <si>
    <t>1030900724L</t>
  </si>
  <si>
    <t>1030900725L</t>
  </si>
  <si>
    <t>1030900726L</t>
  </si>
  <si>
    <t>1030900727L</t>
  </si>
  <si>
    <t>1030900728L</t>
  </si>
  <si>
    <t>1030900729L</t>
  </si>
  <si>
    <t>1030900730L</t>
  </si>
  <si>
    <t>1030900732L</t>
  </si>
  <si>
    <t>1030900734L</t>
  </si>
  <si>
    <t>1030900735L</t>
  </si>
  <si>
    <t>1030900736L</t>
  </si>
  <si>
    <t>1030900737L</t>
  </si>
  <si>
    <t>1030900738L</t>
  </si>
  <si>
    <t>1030900739L</t>
  </si>
  <si>
    <t>1030900740L</t>
  </si>
  <si>
    <t>1030900741L</t>
  </si>
  <si>
    <t>1030900742L</t>
  </si>
  <si>
    <t>1030900743L</t>
  </si>
  <si>
    <t>1030900744L</t>
  </si>
  <si>
    <t>1030900745L</t>
  </si>
  <si>
    <t>1030900746L</t>
  </si>
  <si>
    <t>1030900747L</t>
  </si>
  <si>
    <t>1030900748L</t>
  </si>
  <si>
    <t>1030900749L</t>
  </si>
  <si>
    <t>1030900750L</t>
  </si>
  <si>
    <t>1030900751L</t>
  </si>
  <si>
    <t>1030900752L</t>
  </si>
  <si>
    <t>1030900753L</t>
  </si>
  <si>
    <t>1030900754L</t>
  </si>
  <si>
    <t>1029900031L</t>
  </si>
  <si>
    <t>1029900032L</t>
  </si>
  <si>
    <t>1029900033L</t>
  </si>
  <si>
    <t>1029900034L</t>
  </si>
  <si>
    <t>1029900035L</t>
  </si>
  <si>
    <t>1029900036L</t>
  </si>
  <si>
    <t>1029900038L</t>
  </si>
  <si>
    <t>1029900039L</t>
  </si>
  <si>
    <t>1029900040L</t>
  </si>
  <si>
    <t>1029900041L</t>
  </si>
  <si>
    <t>1029900042L</t>
  </si>
  <si>
    <t>1029900043L</t>
  </si>
  <si>
    <t>1029900050L</t>
  </si>
  <si>
    <t>1029900051L</t>
  </si>
  <si>
    <t>1029900053L</t>
  </si>
  <si>
    <t>1029900054L</t>
  </si>
  <si>
    <t>1029900055L</t>
  </si>
  <si>
    <t>1029900056L</t>
  </si>
  <si>
    <t>1029900057L</t>
  </si>
  <si>
    <t>1029900058L</t>
  </si>
  <si>
    <t>1029900064L</t>
  </si>
  <si>
    <t>1029900065L</t>
  </si>
  <si>
    <t>1029900071L</t>
  </si>
  <si>
    <t>1029900072L</t>
  </si>
  <si>
    <t>1029900074L</t>
  </si>
  <si>
    <t>1029900075L</t>
  </si>
  <si>
    <t>1029900076L</t>
  </si>
  <si>
    <t>1029900077L</t>
  </si>
  <si>
    <t>1029900078L</t>
  </si>
  <si>
    <t>1029900079L</t>
  </si>
  <si>
    <t>1029900087L</t>
  </si>
  <si>
    <t>1029900091L</t>
  </si>
  <si>
    <t>1029900092L</t>
  </si>
  <si>
    <t>1029900093L</t>
  </si>
  <si>
    <t>1029900098L</t>
  </si>
  <si>
    <t>1029900099L</t>
  </si>
  <si>
    <t>1029900101L</t>
  </si>
  <si>
    <t>1029900103L</t>
  </si>
  <si>
    <t>1029900105L</t>
  </si>
  <si>
    <t>1029900106L</t>
  </si>
  <si>
    <t>1029900107L</t>
  </si>
  <si>
    <t>1029900109L</t>
  </si>
  <si>
    <t>1029900114L</t>
  </si>
  <si>
    <t>1029900115-1L</t>
  </si>
  <si>
    <t>1029900115-2L</t>
  </si>
  <si>
    <t>1029900115-3L</t>
  </si>
  <si>
    <t>1029900115-4L</t>
  </si>
  <si>
    <t>1029900116L</t>
  </si>
  <si>
    <t>1029900117L</t>
  </si>
  <si>
    <t>1029900118L</t>
  </si>
  <si>
    <t>1029900119L</t>
  </si>
  <si>
    <t>1029900120L</t>
  </si>
  <si>
    <t>1029900121L</t>
  </si>
  <si>
    <t>1029900122L</t>
  </si>
  <si>
    <t>1029900123L</t>
  </si>
  <si>
    <t>1029900124L</t>
  </si>
  <si>
    <t>1029900125L</t>
  </si>
  <si>
    <t>1029900126L</t>
  </si>
  <si>
    <t>1029900127L</t>
  </si>
  <si>
    <t>1029900128L</t>
  </si>
  <si>
    <t>1029900140L</t>
  </si>
  <si>
    <t>1029900152L</t>
  </si>
  <si>
    <t>1029900153L</t>
  </si>
  <si>
    <t>1029900154-1L</t>
  </si>
  <si>
    <t>1029900154-2L</t>
  </si>
  <si>
    <t>1029900160L</t>
  </si>
  <si>
    <t>1029900162L</t>
  </si>
  <si>
    <t>1029900164L</t>
  </si>
  <si>
    <t>1029900171L</t>
  </si>
  <si>
    <t>1029900172L</t>
  </si>
  <si>
    <t>1029900173L</t>
  </si>
  <si>
    <t>1029900175L</t>
  </si>
  <si>
    <t>1029900176L</t>
  </si>
  <si>
    <t>1029900177L</t>
  </si>
  <si>
    <t>1029900178L</t>
  </si>
  <si>
    <t>1029900179L</t>
  </si>
  <si>
    <t>1029900180L</t>
  </si>
  <si>
    <t>1029900181L</t>
  </si>
  <si>
    <t>1029900182L</t>
  </si>
  <si>
    <t>1029900183L</t>
  </si>
  <si>
    <t>1029900184L</t>
  </si>
  <si>
    <t>1029900185L</t>
  </si>
  <si>
    <t>1029900186L</t>
  </si>
  <si>
    <t>1029900190L</t>
  </si>
  <si>
    <t>1029900191L</t>
  </si>
  <si>
    <t>1029900193L</t>
  </si>
  <si>
    <t>1029900194L</t>
  </si>
  <si>
    <t>1029900195L</t>
  </si>
  <si>
    <t>1029900197L</t>
  </si>
  <si>
    <t>1029900198L</t>
  </si>
  <si>
    <t>1029900199L</t>
  </si>
  <si>
    <t>1030000002L</t>
  </si>
  <si>
    <t>1030000007L</t>
  </si>
  <si>
    <t>1030000009L</t>
  </si>
  <si>
    <t>1030000010L</t>
  </si>
  <si>
    <t>1030000011L</t>
  </si>
  <si>
    <t>1030000012L</t>
  </si>
  <si>
    <t>1030000013L</t>
  </si>
  <si>
    <t>1030500005L</t>
  </si>
  <si>
    <t>1030500022L</t>
  </si>
  <si>
    <t>1030500023L</t>
  </si>
  <si>
    <t>1030500025-1L</t>
  </si>
  <si>
    <t>1030500025-2L</t>
  </si>
  <si>
    <t>1030500025-3L</t>
  </si>
  <si>
    <t>1030500026-1L</t>
  </si>
  <si>
    <t>1030500026-2L</t>
  </si>
  <si>
    <t>1030500026-3L</t>
  </si>
  <si>
    <t>1030800001L</t>
  </si>
  <si>
    <t>1030800007L</t>
  </si>
  <si>
    <t>1030800021L</t>
  </si>
  <si>
    <t>1030800028L</t>
  </si>
  <si>
    <t>1030800029L</t>
  </si>
  <si>
    <t>1030800030L</t>
  </si>
  <si>
    <t>1030800032L</t>
  </si>
  <si>
    <t>1030800034L</t>
  </si>
  <si>
    <t>1030800035L</t>
  </si>
  <si>
    <t>1030800036L</t>
  </si>
  <si>
    <t>1030800038L</t>
  </si>
  <si>
    <t>1030800055L</t>
  </si>
  <si>
    <t>1030800056L</t>
  </si>
  <si>
    <t>1030800060L</t>
  </si>
  <si>
    <t>1030800061L</t>
  </si>
  <si>
    <t>1030900018L</t>
  </si>
  <si>
    <t>1030900022L</t>
  </si>
  <si>
    <t>1030900032L</t>
  </si>
  <si>
    <t>1030900033L</t>
  </si>
  <si>
    <t>1030900036L</t>
  </si>
  <si>
    <t>1030900042L</t>
  </si>
  <si>
    <t>1030900043L</t>
  </si>
  <si>
    <t>1030900044L</t>
  </si>
  <si>
    <t>1030900231L</t>
  </si>
  <si>
    <t>1030900232L</t>
  </si>
  <si>
    <t>1030900984L</t>
  </si>
  <si>
    <t>1030901020L</t>
  </si>
  <si>
    <t>1030901051L</t>
  </si>
  <si>
    <t>1030901052L</t>
  </si>
  <si>
    <t>1030901228L</t>
  </si>
  <si>
    <t>1030901234L</t>
  </si>
  <si>
    <t>1030901282-1L</t>
  </si>
  <si>
    <t>1030901282-2L</t>
  </si>
  <si>
    <t>1030901282-3L</t>
  </si>
  <si>
    <t>1030901282-4L</t>
  </si>
  <si>
    <t>1030901282-5L</t>
  </si>
  <si>
    <t>1030901282-7L</t>
  </si>
  <si>
    <t>1030901348L</t>
  </si>
  <si>
    <t>1030901349L</t>
  </si>
  <si>
    <t>1031000030L</t>
  </si>
  <si>
    <t>1032000004-1L</t>
  </si>
  <si>
    <t>1032000004-2L</t>
  </si>
  <si>
    <t>1032100003L</t>
  </si>
  <si>
    <t>1032100004L</t>
  </si>
  <si>
    <t>1032200004-2L</t>
  </si>
  <si>
    <t>1032200004-3L</t>
  </si>
  <si>
    <t>1032200004-4L</t>
  </si>
  <si>
    <t>1032200004-5L</t>
  </si>
  <si>
    <t>1032200004-6L</t>
  </si>
  <si>
    <t>1032200004-7L</t>
  </si>
  <si>
    <t>1032200004L</t>
  </si>
  <si>
    <t>1032400015L</t>
  </si>
  <si>
    <t>1032700024-1L</t>
  </si>
  <si>
    <t>1032700024-2L</t>
  </si>
  <si>
    <t>1032700025-1L</t>
  </si>
  <si>
    <t>1032700025-2L</t>
  </si>
  <si>
    <t>1032700025-3L</t>
  </si>
  <si>
    <t>1032700025-4L</t>
  </si>
  <si>
    <t>1032700025-5L</t>
  </si>
  <si>
    <t>1032700025-6L</t>
  </si>
  <si>
    <t>1032700026-1L</t>
  </si>
  <si>
    <t>1032700026-2L</t>
  </si>
  <si>
    <t>1032700026-3L</t>
  </si>
  <si>
    <t>1032700026-4L</t>
  </si>
  <si>
    <t>1032700026-5L</t>
  </si>
  <si>
    <t>1032700027L</t>
  </si>
  <si>
    <t>1032700028L</t>
  </si>
  <si>
    <t>1032700029L</t>
  </si>
  <si>
    <t>1032700032-5L</t>
  </si>
  <si>
    <t>1032700032-6L</t>
  </si>
  <si>
    <t>1032700033-1L</t>
  </si>
  <si>
    <t>1032700033-2L</t>
  </si>
  <si>
    <t>1032700033-3L</t>
  </si>
  <si>
    <t>1032700033-4L</t>
  </si>
  <si>
    <t>1032700033-5L</t>
  </si>
  <si>
    <t>1032700035-10L</t>
  </si>
  <si>
    <t>1032700035-8L</t>
  </si>
  <si>
    <t>1032700035-9L</t>
  </si>
  <si>
    <t>1032700036-3L</t>
  </si>
  <si>
    <t>1032700037L</t>
  </si>
  <si>
    <t>1032700038L</t>
  </si>
  <si>
    <t>1032900034-1L</t>
  </si>
  <si>
    <t>1032900035-1L</t>
  </si>
  <si>
    <t>1032900056L</t>
  </si>
  <si>
    <t>1032900058L</t>
  </si>
  <si>
    <t>1032900059L</t>
  </si>
  <si>
    <t>1032900064L</t>
  </si>
  <si>
    <t>1033100002L</t>
  </si>
  <si>
    <t>1033200007L</t>
  </si>
  <si>
    <t>1033200032L</t>
  </si>
  <si>
    <t>1030900755L</t>
  </si>
  <si>
    <t>1030900756L</t>
  </si>
  <si>
    <t>1030900757L</t>
  </si>
  <si>
    <t>1030900758L</t>
  </si>
  <si>
    <t>1030900759L</t>
  </si>
  <si>
    <t>1030900760L</t>
  </si>
  <si>
    <t>1030900761L</t>
  </si>
  <si>
    <t>1030900762L</t>
  </si>
  <si>
    <t>1030900763L</t>
  </si>
  <si>
    <t>1030900764L</t>
  </si>
  <si>
    <t>1030900765L</t>
  </si>
  <si>
    <t>1030900766L</t>
  </si>
  <si>
    <t>1030900767L</t>
  </si>
  <si>
    <t>1030900768L</t>
  </si>
  <si>
    <t>1030900769L</t>
  </si>
  <si>
    <t>1030900770L</t>
  </si>
  <si>
    <t>1030900771L</t>
  </si>
  <si>
    <t>1030900772L</t>
  </si>
  <si>
    <t>1030900773L</t>
  </si>
  <si>
    <t>1030900774L</t>
  </si>
  <si>
    <t>1030900775L</t>
  </si>
  <si>
    <t>1030900776L</t>
  </si>
  <si>
    <t>1030900777L</t>
  </si>
  <si>
    <t>1030900778L</t>
  </si>
  <si>
    <t>1030900779L</t>
  </si>
  <si>
    <t>1030900780L</t>
  </si>
  <si>
    <t>1030900782L</t>
  </si>
  <si>
    <t>1030900783L</t>
  </si>
  <si>
    <t>1030900784L</t>
  </si>
  <si>
    <t>1030900785L</t>
  </si>
  <si>
    <t>1030900786L</t>
  </si>
  <si>
    <t>1030900787L</t>
  </si>
  <si>
    <t>1030900788L</t>
  </si>
  <si>
    <t>1030900789L</t>
  </si>
  <si>
    <t>1030900790L</t>
  </si>
  <si>
    <t>1030900791L</t>
  </si>
  <si>
    <t>1030900792L</t>
  </si>
  <si>
    <t>1030900793L</t>
  </si>
  <si>
    <t>1030900794L</t>
  </si>
  <si>
    <t>1030900795L</t>
  </si>
  <si>
    <t>1030900796L</t>
  </si>
  <si>
    <t>1030900797L</t>
  </si>
  <si>
    <t>1030900798L</t>
  </si>
  <si>
    <t>1030900799L</t>
  </si>
  <si>
    <t>1030900800L</t>
  </si>
  <si>
    <t>1030900801L</t>
  </si>
  <si>
    <t>1030900802L</t>
  </si>
  <si>
    <t>1030900803L</t>
  </si>
  <si>
    <t>1030900804L</t>
  </si>
  <si>
    <t>1030900805L</t>
  </si>
  <si>
    <t>1030900806L</t>
  </si>
  <si>
    <t>1030900807L</t>
  </si>
  <si>
    <t>1030900808L</t>
  </si>
  <si>
    <t>1030900809L</t>
  </si>
  <si>
    <t>1030900810L</t>
  </si>
  <si>
    <t>1030900811L</t>
  </si>
  <si>
    <t>1030900812L</t>
  </si>
  <si>
    <t>1030900813L</t>
  </si>
  <si>
    <t>1030900814L</t>
  </si>
  <si>
    <t>1030900815L</t>
  </si>
  <si>
    <t>1030900816L</t>
  </si>
  <si>
    <t>1030900817L</t>
  </si>
  <si>
    <t>1030900818L</t>
  </si>
  <si>
    <t>1030900819L</t>
  </si>
  <si>
    <t>1030900820L</t>
  </si>
  <si>
    <t>1030900821L</t>
  </si>
  <si>
    <t>1030900822L</t>
  </si>
  <si>
    <t>1030900823L</t>
  </si>
  <si>
    <t>1030900824L</t>
  </si>
  <si>
    <t>1030900825L</t>
  </si>
  <si>
    <t>1030900826L</t>
  </si>
  <si>
    <t>1030900827L</t>
  </si>
  <si>
    <t>1030900828L</t>
  </si>
  <si>
    <t>1030900829L</t>
  </si>
  <si>
    <t>1030900830L</t>
  </si>
  <si>
    <t>1030900831L</t>
  </si>
  <si>
    <t>1030900832L</t>
  </si>
  <si>
    <t>1030900833L</t>
  </si>
  <si>
    <t>1030900834L</t>
  </si>
  <si>
    <t>1030900835L</t>
  </si>
  <si>
    <t>1030900836L</t>
  </si>
  <si>
    <t>1030900837L</t>
  </si>
  <si>
    <t>1030900838L</t>
  </si>
  <si>
    <t>1030900839L</t>
  </si>
  <si>
    <t>1030900840L</t>
  </si>
  <si>
    <t>1030900841L</t>
  </si>
  <si>
    <t>1030900842L</t>
  </si>
  <si>
    <t>1030900843L</t>
  </si>
  <si>
    <t>1030900844L</t>
  </si>
  <si>
    <t>1030900845L</t>
  </si>
  <si>
    <t>1030900846L</t>
  </si>
  <si>
    <t>1030900847L</t>
  </si>
  <si>
    <t>1030900848L</t>
  </si>
  <si>
    <t>1030900849L</t>
  </si>
  <si>
    <t>1030900850L</t>
  </si>
  <si>
    <t>1030900851L</t>
  </si>
  <si>
    <t>1030900852L</t>
  </si>
  <si>
    <t>1030900853L</t>
  </si>
  <si>
    <t>1030900854L</t>
  </si>
  <si>
    <t>1030900855L</t>
  </si>
  <si>
    <t>1030900856L</t>
  </si>
  <si>
    <t>1030900857L</t>
  </si>
  <si>
    <t>1030900858L</t>
  </si>
  <si>
    <t>1030900859L</t>
  </si>
  <si>
    <t>1030900860L</t>
  </si>
  <si>
    <t>1030900861L</t>
  </si>
  <si>
    <t>1030900862L</t>
  </si>
  <si>
    <t>1030900863L</t>
  </si>
  <si>
    <t>1030900864L</t>
  </si>
  <si>
    <t>1030900865L</t>
  </si>
  <si>
    <t>1030900866L</t>
  </si>
  <si>
    <t>1030900867L</t>
  </si>
  <si>
    <t>1030900868L</t>
  </si>
  <si>
    <t>1030900869L</t>
  </si>
  <si>
    <t>1030900870L</t>
  </si>
  <si>
    <t>1030900871L</t>
  </si>
  <si>
    <t>1030900872L</t>
  </si>
  <si>
    <t>1030900873L</t>
  </si>
  <si>
    <t>1030900874L</t>
  </si>
  <si>
    <t>1030900875L</t>
  </si>
  <si>
    <t>1030900876L</t>
  </si>
  <si>
    <t>1030900877L</t>
  </si>
  <si>
    <t>1030900878L</t>
  </si>
  <si>
    <t>1030900879L</t>
  </si>
  <si>
    <t>1030900880L</t>
  </si>
  <si>
    <t>1030900881L</t>
  </si>
  <si>
    <t>1030900882L</t>
  </si>
  <si>
    <t>1030900883L</t>
  </si>
  <si>
    <t>1030900884L</t>
  </si>
  <si>
    <t>1030900885L</t>
  </si>
  <si>
    <t>1030900886L</t>
  </si>
  <si>
    <t>1030900887L</t>
  </si>
  <si>
    <t>1030900888L</t>
  </si>
  <si>
    <t>1030900889L</t>
  </si>
  <si>
    <t>1030900890L</t>
  </si>
  <si>
    <t>1030900891L</t>
  </si>
  <si>
    <t>1030900892L</t>
  </si>
  <si>
    <t>1030900893L</t>
  </si>
  <si>
    <t>1030900894L</t>
  </si>
  <si>
    <t>1030900895L</t>
  </si>
  <si>
    <t>1030900896L</t>
  </si>
  <si>
    <t>1030900897L</t>
  </si>
  <si>
    <t>1030900898L</t>
  </si>
  <si>
    <t>1030900899L</t>
  </si>
  <si>
    <t>1030900900L</t>
  </si>
  <si>
    <t>1030900901L</t>
  </si>
  <si>
    <t>1030900902L</t>
  </si>
  <si>
    <t>1030900903L</t>
  </si>
  <si>
    <t>1030900904L</t>
  </si>
  <si>
    <t>1030900905L</t>
  </si>
  <si>
    <t>1030900906L</t>
  </si>
  <si>
    <t>1030900907L</t>
  </si>
  <si>
    <t>1030900908L</t>
  </si>
  <si>
    <t>1030900909L</t>
  </si>
  <si>
    <t>1030900910L</t>
  </si>
  <si>
    <t>1030900911L</t>
  </si>
  <si>
    <t>1030900912L</t>
  </si>
  <si>
    <t>1030900913L</t>
  </si>
  <si>
    <t>1030900914L</t>
  </si>
  <si>
    <t>1030900916L</t>
  </si>
  <si>
    <t>1030900917L</t>
  </si>
  <si>
    <t>1030900918L</t>
  </si>
  <si>
    <t>1030900919L</t>
  </si>
  <si>
    <t>1030900920L</t>
  </si>
  <si>
    <t>1030900921L</t>
  </si>
  <si>
    <t>1030900922L</t>
  </si>
  <si>
    <t>1030900923L</t>
  </si>
  <si>
    <t>1030900924L</t>
  </si>
  <si>
    <t>1030900925L</t>
  </si>
  <si>
    <t>1030900926L</t>
  </si>
  <si>
    <t>1030900927L</t>
  </si>
  <si>
    <t>1032400020L</t>
  </si>
  <si>
    <t>1032400021L</t>
  </si>
  <si>
    <t>1032400022L</t>
  </si>
  <si>
    <t>1032400023L</t>
  </si>
  <si>
    <t>1032400024L</t>
  </si>
  <si>
    <t>1032400025L</t>
  </si>
  <si>
    <t>1032400038L</t>
  </si>
  <si>
    <t>1032400039L</t>
  </si>
  <si>
    <t>1032500025L</t>
  </si>
  <si>
    <t>1032500026L</t>
  </si>
  <si>
    <t>1032500089L</t>
  </si>
  <si>
    <t>1032500090L</t>
  </si>
  <si>
    <t>1032500091L</t>
  </si>
  <si>
    <t>1032500092L</t>
  </si>
  <si>
    <t>1032500093-1L</t>
  </si>
  <si>
    <t>1032500093-2L</t>
  </si>
  <si>
    <t>1032500093-3L</t>
  </si>
  <si>
    <t>1032500093-4L</t>
  </si>
  <si>
    <t>1032500094-1L</t>
  </si>
  <si>
    <t>1032500094-2L</t>
  </si>
  <si>
    <t>1032500094-3L</t>
  </si>
  <si>
    <t>1032500094-4L</t>
  </si>
  <si>
    <t>1032500150-1L</t>
  </si>
  <si>
    <t>1032500150-2L</t>
  </si>
  <si>
    <t>1032500150-3L</t>
  </si>
  <si>
    <t>1032500150-4L</t>
  </si>
  <si>
    <t>1035000102L</t>
  </si>
  <si>
    <t>1035000103L</t>
  </si>
  <si>
    <t>1035100001L</t>
  </si>
  <si>
    <t>1035100002L</t>
  </si>
  <si>
    <t>1035100003L</t>
  </si>
  <si>
    <t>1033200035L</t>
  </si>
  <si>
    <t>1033200036L</t>
  </si>
  <si>
    <t>1033200037L</t>
  </si>
  <si>
    <t>1033200038L</t>
  </si>
  <si>
    <t>1033200039L</t>
  </si>
  <si>
    <t>1034000001L</t>
  </si>
  <si>
    <t>1034000002L</t>
  </si>
  <si>
    <t>1035000006L</t>
  </si>
  <si>
    <t>1035000007L</t>
  </si>
  <si>
    <t>1035000013L</t>
  </si>
  <si>
    <t>1035000014L</t>
  </si>
  <si>
    <t>1035000015L</t>
  </si>
  <si>
    <t>1035000032L</t>
  </si>
  <si>
    <t>1035000042L</t>
  </si>
  <si>
    <t>1035000043L</t>
  </si>
  <si>
    <t>1035000044L</t>
  </si>
  <si>
    <t>1035000045L</t>
  </si>
  <si>
    <t>1035000046L</t>
  </si>
  <si>
    <t>1035000047L</t>
  </si>
  <si>
    <t>1035000048L</t>
  </si>
  <si>
    <t>1035000049L</t>
  </si>
  <si>
    <t>1035000050L</t>
  </si>
  <si>
    <t>1035000051L</t>
  </si>
  <si>
    <t>1035000052L</t>
  </si>
  <si>
    <t>1035000053L</t>
  </si>
  <si>
    <t>1035000054L</t>
  </si>
  <si>
    <t>1035000055L</t>
  </si>
  <si>
    <t>1035000056L</t>
  </si>
  <si>
    <t>1035000057L</t>
  </si>
  <si>
    <t>1035000058L</t>
  </si>
  <si>
    <t>1035000059L</t>
  </si>
  <si>
    <t>1035000060L</t>
  </si>
  <si>
    <t>1035000061L</t>
  </si>
  <si>
    <t>1035000062L</t>
  </si>
  <si>
    <t>1035000063L</t>
  </si>
  <si>
    <t>1035000064L</t>
  </si>
  <si>
    <t>1035000065L</t>
  </si>
  <si>
    <t>1035000066L</t>
  </si>
  <si>
    <t>1035000067L</t>
  </si>
  <si>
    <t>1035000068L</t>
  </si>
  <si>
    <t>1035000069L</t>
  </si>
  <si>
    <t>1035000070L</t>
  </si>
  <si>
    <t>1035000071L</t>
  </si>
  <si>
    <t>1038100078L</t>
  </si>
  <si>
    <t>1038100156L</t>
  </si>
  <si>
    <t>1038100295L</t>
  </si>
  <si>
    <t>1038100297L</t>
  </si>
  <si>
    <t>1038100304L</t>
  </si>
  <si>
    <t>1038100373L</t>
  </si>
  <si>
    <t>1038400001L</t>
  </si>
  <si>
    <t>1038400002L</t>
  </si>
  <si>
    <t>1038400021L</t>
  </si>
  <si>
    <t>1038400024L</t>
  </si>
  <si>
    <t>1038400048L</t>
  </si>
  <si>
    <t>1038400054L</t>
  </si>
  <si>
    <t>1038400055L</t>
  </si>
  <si>
    <t>1038400056L</t>
  </si>
  <si>
    <t>1038400057L</t>
  </si>
  <si>
    <t>1038400078L</t>
  </si>
  <si>
    <t>1038400079L</t>
  </si>
  <si>
    <t>1038400083L</t>
  </si>
  <si>
    <t>1038400103L</t>
  </si>
  <si>
    <t>1038400113L</t>
  </si>
  <si>
    <t>1038400118L</t>
  </si>
  <si>
    <t>1038400119L</t>
  </si>
  <si>
    <t>1038400146L</t>
  </si>
  <si>
    <t>1038400150L</t>
  </si>
  <si>
    <t>1038400161L</t>
  </si>
  <si>
    <t>1038400166L</t>
  </si>
  <si>
    <t>1038400167L</t>
  </si>
  <si>
    <t>1038400170L</t>
  </si>
  <si>
    <t>1038400227-3L</t>
  </si>
  <si>
    <t>1038400230-2L</t>
  </si>
  <si>
    <t>1038400230-3L</t>
  </si>
  <si>
    <t>1038400292L</t>
  </si>
  <si>
    <t>1038400298-1L</t>
  </si>
  <si>
    <t>1038400298-2L</t>
  </si>
  <si>
    <t>1038400344L</t>
  </si>
  <si>
    <t>1038400355-4L</t>
  </si>
  <si>
    <t>1038400357-1L</t>
  </si>
  <si>
    <t>1038400363L</t>
  </si>
  <si>
    <t>1038400364L</t>
  </si>
  <si>
    <t>1038400366L</t>
  </si>
  <si>
    <t>1038400388L</t>
  </si>
  <si>
    <t>1038400389-2L</t>
  </si>
  <si>
    <t>1038400403L</t>
  </si>
  <si>
    <t>1038400410-2L</t>
  </si>
  <si>
    <t>1038400423-11L</t>
  </si>
  <si>
    <t>1038400423-5L</t>
  </si>
  <si>
    <t>1038400423-9L</t>
  </si>
  <si>
    <t>1038400452-1L</t>
  </si>
  <si>
    <t>1038400452-3L</t>
  </si>
  <si>
    <t>1038400464-3L</t>
  </si>
  <si>
    <t>1038400527-14L</t>
  </si>
  <si>
    <t>1038400527-16L</t>
  </si>
  <si>
    <t>1038400527-23L</t>
  </si>
  <si>
    <t>1038400544L</t>
  </si>
  <si>
    <t>1038400552L</t>
  </si>
  <si>
    <t>1038400554L</t>
  </si>
  <si>
    <t>1038400568-3L</t>
  </si>
  <si>
    <t>1038400569L</t>
  </si>
  <si>
    <t>1038400598-10L</t>
  </si>
  <si>
    <t>1038400598-1L</t>
  </si>
  <si>
    <t>1038400599-1L</t>
  </si>
  <si>
    <t>1038400599-2L</t>
  </si>
  <si>
    <t>1038400599-3L</t>
  </si>
  <si>
    <t>1038400638L</t>
  </si>
  <si>
    <t>1038400753L</t>
  </si>
  <si>
    <t>1038400769-10L</t>
  </si>
  <si>
    <t>1038400769-6L</t>
  </si>
  <si>
    <t>1038400769-7L</t>
  </si>
  <si>
    <t>1038400769-9L</t>
  </si>
  <si>
    <t>1038400775-2L</t>
  </si>
  <si>
    <t>1038400775-3L</t>
  </si>
  <si>
    <t>1038400775-9L</t>
  </si>
  <si>
    <t>1038400779-19L</t>
  </si>
  <si>
    <t>1038400779-20L</t>
  </si>
  <si>
    <t>1038400785-5L</t>
  </si>
  <si>
    <t>1038400785-6L</t>
  </si>
  <si>
    <t>1038400785-7L</t>
  </si>
  <si>
    <t>1038400785-8L</t>
  </si>
  <si>
    <t>1038400787-5L</t>
  </si>
  <si>
    <t>1038400810-23L</t>
  </si>
  <si>
    <t>1038400825-25L</t>
  </si>
  <si>
    <t>1038400831L</t>
  </si>
  <si>
    <t>1038400856-1L</t>
  </si>
  <si>
    <t>1038400869L</t>
  </si>
  <si>
    <t>1038401086-6L</t>
  </si>
  <si>
    <t>1038401092-3L</t>
  </si>
  <si>
    <t>1038401093-8L</t>
  </si>
  <si>
    <t>1038401110-10L</t>
  </si>
  <si>
    <t>1038401110-11L</t>
  </si>
  <si>
    <t>1038401147-2L</t>
  </si>
  <si>
    <t>1038401158-11L</t>
  </si>
  <si>
    <t>1038401158-12L</t>
  </si>
  <si>
    <t>1038401158-13L</t>
  </si>
  <si>
    <t>1038401160-3L</t>
  </si>
  <si>
    <t>1038401160-8L</t>
  </si>
  <si>
    <t>1038401166-6L</t>
  </si>
  <si>
    <t>1038401173-3L</t>
  </si>
  <si>
    <t>1038401184-2L</t>
  </si>
  <si>
    <t>1038401187-2L</t>
  </si>
  <si>
    <t>1038401187L</t>
  </si>
  <si>
    <t>1038401188-2L</t>
  </si>
  <si>
    <t>1038401188L</t>
  </si>
  <si>
    <t>1038401343-5L</t>
  </si>
  <si>
    <t>1038401343-7L</t>
  </si>
  <si>
    <t>1038401343-8L</t>
  </si>
  <si>
    <t>1038401343-9L</t>
  </si>
  <si>
    <t>1038401346-6L</t>
  </si>
  <si>
    <t>1038401348-15L</t>
  </si>
  <si>
    <t>1038401366-2L</t>
  </si>
  <si>
    <t>1038401367-5L</t>
  </si>
  <si>
    <t>1038401368-22L</t>
  </si>
  <si>
    <t>1038401390-3L</t>
  </si>
  <si>
    <t>1038401453-3L</t>
  </si>
  <si>
    <t>1038401456-2L</t>
  </si>
  <si>
    <t>1038401696L</t>
  </si>
  <si>
    <t>1038401706-3L</t>
  </si>
  <si>
    <t>1038401708-1L</t>
  </si>
  <si>
    <t>1038401743L</t>
  </si>
  <si>
    <t>1038401753L</t>
  </si>
  <si>
    <t>1038401762-3L</t>
  </si>
  <si>
    <t>1038401976-2L</t>
  </si>
  <si>
    <t>1038401979-3L</t>
  </si>
  <si>
    <t>1038402103-2L</t>
  </si>
  <si>
    <t>1038402104-2L</t>
  </si>
  <si>
    <t>1038402134-2L</t>
  </si>
  <si>
    <t>1038402134-3L</t>
  </si>
  <si>
    <t>1038402135-1L</t>
  </si>
  <si>
    <t>1038402151-5L</t>
  </si>
  <si>
    <t>1038402153-5L</t>
  </si>
  <si>
    <t>1038402156-2L</t>
  </si>
  <si>
    <t>1038402156-3L</t>
  </si>
  <si>
    <t>1038402172-2L</t>
  </si>
  <si>
    <t>1038402224-4L</t>
  </si>
  <si>
    <t>1038402380-5L</t>
  </si>
  <si>
    <t>1038402398-1L</t>
  </si>
  <si>
    <t>1038402398-3L</t>
  </si>
  <si>
    <t>1038402402L</t>
  </si>
  <si>
    <t>1038402403L</t>
  </si>
  <si>
    <t>1038900001L</t>
  </si>
  <si>
    <t>1038900002L</t>
  </si>
  <si>
    <t>1038900004L</t>
  </si>
  <si>
    <t>1038900005L</t>
  </si>
  <si>
    <t>1038900016L</t>
  </si>
  <si>
    <t>1038900017-1L</t>
  </si>
  <si>
    <t>1039000001L</t>
  </si>
  <si>
    <t>1039000002L</t>
  </si>
  <si>
    <t>1039000003L</t>
  </si>
  <si>
    <t>1039000004L</t>
  </si>
  <si>
    <t>103900000L</t>
  </si>
  <si>
    <t>1039800001L</t>
  </si>
  <si>
    <t>1040100006-1L</t>
  </si>
  <si>
    <t>1040100006-2L</t>
  </si>
  <si>
    <t>1040100006-3L</t>
  </si>
  <si>
    <t>1040100006-4L</t>
  </si>
  <si>
    <t>1040100007-1L</t>
  </si>
  <si>
    <t>1040100007-2L</t>
  </si>
  <si>
    <t>1040100007-3L</t>
  </si>
  <si>
    <t>1040100007-4L</t>
  </si>
  <si>
    <t>1040100025L</t>
  </si>
  <si>
    <t>1040100038-1L</t>
  </si>
  <si>
    <t>1040100038-2L</t>
  </si>
  <si>
    <t>1040100041-1L</t>
  </si>
  <si>
    <t>1040100041-2L</t>
  </si>
  <si>
    <t>1040100059-2L</t>
  </si>
  <si>
    <t>1040900002L</t>
  </si>
  <si>
    <t>1042000001-1L</t>
  </si>
  <si>
    <t>1042000001-2L</t>
  </si>
  <si>
    <t>1042000002-1L</t>
  </si>
  <si>
    <t>1042000002-2L</t>
  </si>
  <si>
    <t>1042000002-3L</t>
  </si>
  <si>
    <t>1042000002-4L</t>
  </si>
  <si>
    <t>1042000003-1L</t>
  </si>
  <si>
    <t>1042000003-2L</t>
  </si>
  <si>
    <t>1042000003-3L</t>
  </si>
  <si>
    <t>1042000004-1L</t>
  </si>
  <si>
    <t>1042000004-2L</t>
  </si>
  <si>
    <t>1042000004-3L</t>
  </si>
  <si>
    <t>1042000004-4L</t>
  </si>
  <si>
    <t>1042000004-5L</t>
  </si>
  <si>
    <t>1042000004-6L</t>
  </si>
  <si>
    <t>1042500002L</t>
  </si>
  <si>
    <t>1042800001L</t>
  </si>
  <si>
    <t>1043500005-3L</t>
  </si>
  <si>
    <t>1043500005L</t>
  </si>
  <si>
    <t>1043500006L</t>
  </si>
  <si>
    <t>1043500013L</t>
  </si>
  <si>
    <t>1043500014L</t>
  </si>
  <si>
    <t>1043500015L</t>
  </si>
  <si>
    <t>1043500016L</t>
  </si>
  <si>
    <t>1045700038L</t>
  </si>
  <si>
    <t>1045700073L</t>
  </si>
  <si>
    <t>1045700108L</t>
  </si>
  <si>
    <t>1045700109L</t>
  </si>
  <si>
    <t>1045700110L</t>
  </si>
  <si>
    <t>10457001116L</t>
  </si>
  <si>
    <t>1045700112L</t>
  </si>
  <si>
    <t>1045700113L</t>
  </si>
  <si>
    <t>1045700114L</t>
  </si>
  <si>
    <t>1045700116L</t>
  </si>
  <si>
    <t>1045700117L</t>
  </si>
  <si>
    <t>1045700127L</t>
  </si>
  <si>
    <t>1045700128L</t>
  </si>
  <si>
    <t>1045700129L</t>
  </si>
  <si>
    <t>1045700130L</t>
  </si>
  <si>
    <t>1045700131L</t>
  </si>
  <si>
    <t>1045700132L</t>
  </si>
  <si>
    <t>1045700133L</t>
  </si>
  <si>
    <t>1045700134L</t>
  </si>
  <si>
    <t>1045700135L</t>
  </si>
  <si>
    <t>1045700136L</t>
  </si>
  <si>
    <t>1045700137L</t>
  </si>
  <si>
    <t>1045700138L</t>
  </si>
  <si>
    <t>1045700139L</t>
  </si>
  <si>
    <t>1045700140L</t>
  </si>
  <si>
    <t>1045700141L</t>
  </si>
  <si>
    <t>1045700142L</t>
  </si>
  <si>
    <t>1045700143L</t>
  </si>
  <si>
    <t>1045700144L</t>
  </si>
  <si>
    <t>1045700146L</t>
  </si>
  <si>
    <t>1045700147L</t>
  </si>
  <si>
    <t>1045700148L</t>
  </si>
  <si>
    <t>1045700149L</t>
  </si>
  <si>
    <t>1045700150L</t>
  </si>
  <si>
    <t>1045700151L</t>
  </si>
  <si>
    <t>1045700152L</t>
  </si>
  <si>
    <t>1045700153L</t>
  </si>
  <si>
    <t>1045700154L</t>
  </si>
  <si>
    <t>1045700155L</t>
  </si>
  <si>
    <t>1045700156L</t>
  </si>
  <si>
    <t>1045700157L</t>
  </si>
  <si>
    <t>1045700158L</t>
  </si>
  <si>
    <t>1045700159L</t>
  </si>
  <si>
    <t>1045700160L</t>
  </si>
  <si>
    <t>1045700161L</t>
  </si>
  <si>
    <t>1045700162L</t>
  </si>
  <si>
    <t>1045700163L</t>
  </si>
  <si>
    <t>1045700164L</t>
  </si>
  <si>
    <t>1045700165L</t>
  </si>
  <si>
    <t>1045700166L</t>
  </si>
  <si>
    <t>1045700167L</t>
  </si>
  <si>
    <t>1045700168L</t>
  </si>
  <si>
    <t>1045700169L</t>
  </si>
  <si>
    <t>1045700170L</t>
  </si>
  <si>
    <t>1045700171L</t>
  </si>
  <si>
    <t>1045700172L</t>
  </si>
  <si>
    <t>1045700173L</t>
  </si>
  <si>
    <t>1045700174L</t>
  </si>
  <si>
    <t>1045700175L</t>
  </si>
  <si>
    <t>1045700176L</t>
  </si>
  <si>
    <t>1045700177L</t>
  </si>
  <si>
    <t>1045700178L</t>
  </si>
  <si>
    <t>1045700179L</t>
  </si>
  <si>
    <t>1045700180L</t>
  </si>
  <si>
    <t>1045700181L</t>
  </si>
  <si>
    <t>1045700182L</t>
  </si>
  <si>
    <t>1045700188L</t>
  </si>
  <si>
    <t>1045700190L</t>
  </si>
  <si>
    <t>1045700192L</t>
  </si>
  <si>
    <t>1045700225-3L</t>
  </si>
  <si>
    <t>1045700225-4L</t>
  </si>
  <si>
    <t>1045700226L</t>
  </si>
  <si>
    <t>1045700238L</t>
  </si>
  <si>
    <t>1045700239L</t>
  </si>
  <si>
    <t>1045700240L</t>
  </si>
  <si>
    <t>1045700241L</t>
  </si>
  <si>
    <t>1045700254L</t>
  </si>
  <si>
    <t>1045700262L</t>
  </si>
  <si>
    <t>1045700263L</t>
  </si>
  <si>
    <t>1045700653L</t>
  </si>
  <si>
    <t>1045700654L</t>
  </si>
  <si>
    <t>1045700655L</t>
  </si>
  <si>
    <t>1045700656L</t>
  </si>
  <si>
    <t>1045700657-1L</t>
  </si>
  <si>
    <t>1045700657-2L</t>
  </si>
  <si>
    <t>1045700657-3L</t>
  </si>
  <si>
    <t>1045700657-4L</t>
  </si>
  <si>
    <t>1045700657-5L</t>
  </si>
  <si>
    <t>1045700658-1L</t>
  </si>
  <si>
    <t>1045700658-2L</t>
  </si>
  <si>
    <t>1045700661L</t>
  </si>
  <si>
    <t>1045700687L</t>
  </si>
  <si>
    <t>1045700697-1L</t>
  </si>
  <si>
    <t>1045700697-2L</t>
  </si>
  <si>
    <t>1045700698-1L</t>
  </si>
  <si>
    <t>1045700698-2L</t>
  </si>
  <si>
    <t>1045700793L</t>
  </si>
  <si>
    <t>1045700850L</t>
  </si>
  <si>
    <t>1045700851L</t>
  </si>
  <si>
    <t>1045700852L</t>
  </si>
  <si>
    <t>1045700896L</t>
  </si>
  <si>
    <t>1045700897L</t>
  </si>
  <si>
    <t>1045700898L</t>
  </si>
  <si>
    <t>1045700964L</t>
  </si>
  <si>
    <t>1045700965L</t>
  </si>
  <si>
    <t>1045701007L</t>
  </si>
  <si>
    <t>1045701020L</t>
  </si>
  <si>
    <t>1045701021L</t>
  </si>
  <si>
    <t>1045701022L</t>
  </si>
  <si>
    <t>1045701023L</t>
  </si>
  <si>
    <t>1045701101-10L</t>
  </si>
  <si>
    <t>1045701101-11L</t>
  </si>
  <si>
    <t>1045701101-12L</t>
  </si>
  <si>
    <t>1045701101-14L</t>
  </si>
  <si>
    <t>1045701101-15L</t>
  </si>
  <si>
    <t>1045701101-17L</t>
  </si>
  <si>
    <t>1045701101-19L</t>
  </si>
  <si>
    <t>1045701101-1L</t>
  </si>
  <si>
    <t>1045701101-20L</t>
  </si>
  <si>
    <t>1045701101-21L</t>
  </si>
  <si>
    <t>1045701101-22L</t>
  </si>
  <si>
    <t>1045701101-2L</t>
  </si>
  <si>
    <t>1045701101-3L</t>
  </si>
  <si>
    <t>1045701101-4L</t>
  </si>
  <si>
    <t>1045701101-5L</t>
  </si>
  <si>
    <t>1045701101-6L</t>
  </si>
  <si>
    <t>1045701101-7L</t>
  </si>
  <si>
    <t>1045701101-8L</t>
  </si>
  <si>
    <t>1045701101-9L</t>
  </si>
  <si>
    <t>1045701102-10L</t>
  </si>
  <si>
    <t>1045701102-11L</t>
  </si>
  <si>
    <t>1045701102-12L</t>
  </si>
  <si>
    <t>1045701102-14L</t>
  </si>
  <si>
    <t>1045701102-15L</t>
  </si>
  <si>
    <t>1045701102-17L</t>
  </si>
  <si>
    <t>1045701102-19L</t>
  </si>
  <si>
    <t>1045701102-1L</t>
  </si>
  <si>
    <t>1045701102-20L</t>
  </si>
  <si>
    <t>1045701102-21L</t>
  </si>
  <si>
    <t>1045701102-22L</t>
  </si>
  <si>
    <t>1045701102-2L</t>
  </si>
  <si>
    <t>1045701102-3L</t>
  </si>
  <si>
    <t>1045701102-4L</t>
  </si>
  <si>
    <t>1045701102-5L</t>
  </si>
  <si>
    <t>1045701102-6L</t>
  </si>
  <si>
    <t>1045701102-7L</t>
  </si>
  <si>
    <t>1045701102-8L</t>
  </si>
  <si>
    <t>1045701102-9L</t>
  </si>
  <si>
    <t>1045701104-10L</t>
  </si>
  <si>
    <t>1045701104-11L</t>
  </si>
  <si>
    <t>1045701104-12L</t>
  </si>
  <si>
    <t>1045701104-13L</t>
  </si>
  <si>
    <t>1035200001L</t>
  </si>
  <si>
    <t>1035200002L</t>
  </si>
  <si>
    <t>1035300009L</t>
  </si>
  <si>
    <t>1035300010L</t>
  </si>
  <si>
    <t>1035300011L</t>
  </si>
  <si>
    <t>1035300060L</t>
  </si>
  <si>
    <t>1035300061L</t>
  </si>
  <si>
    <t>1035300062L</t>
  </si>
  <si>
    <t>1035300063L</t>
  </si>
  <si>
    <t>1035400006L</t>
  </si>
  <si>
    <t>1035400007L</t>
  </si>
  <si>
    <t>1035400008L</t>
  </si>
  <si>
    <t>1035400014-1L</t>
  </si>
  <si>
    <t>1035400014-2L</t>
  </si>
  <si>
    <t>1038000012L</t>
  </si>
  <si>
    <t>1038000014L</t>
  </si>
  <si>
    <t>1038000027L</t>
  </si>
  <si>
    <t>1038000029L</t>
  </si>
  <si>
    <t>1038000037L</t>
  </si>
  <si>
    <t>1038000058-10L</t>
  </si>
  <si>
    <t>1038000058-11L</t>
  </si>
  <si>
    <t>1038000058-1L</t>
  </si>
  <si>
    <t>1038000058-2L</t>
  </si>
  <si>
    <t>1038000058-3L</t>
  </si>
  <si>
    <t>1038000058-4L</t>
  </si>
  <si>
    <t>1038000058-5L</t>
  </si>
  <si>
    <t>1038000058-6L</t>
  </si>
  <si>
    <t>1038000058-7L</t>
  </si>
  <si>
    <t>1038000058-8L</t>
  </si>
  <si>
    <t>1038000058-9L</t>
  </si>
  <si>
    <t>1038000084L</t>
  </si>
  <si>
    <t>1038000085L</t>
  </si>
  <si>
    <t>1038000086L</t>
  </si>
  <si>
    <t>1038100002L</t>
  </si>
  <si>
    <t>1038100003L</t>
  </si>
  <si>
    <t>1038100004L</t>
  </si>
  <si>
    <t>1038100005L</t>
  </si>
  <si>
    <t>1038100007L</t>
  </si>
  <si>
    <t>1038100008L</t>
  </si>
  <si>
    <t>1038400888-2L</t>
  </si>
  <si>
    <t>1038400987-4L</t>
  </si>
  <si>
    <t>1038401026-1L</t>
  </si>
  <si>
    <t>1038401047L</t>
  </si>
  <si>
    <t>1038401051-1L</t>
  </si>
  <si>
    <t>1038401070-4L</t>
  </si>
  <si>
    <t>1038401070-7L</t>
  </si>
  <si>
    <t>1038401194-10L</t>
  </si>
  <si>
    <t>1038401215-5L</t>
  </si>
  <si>
    <t>1038401225-10L</t>
  </si>
  <si>
    <t>1038401232-1L</t>
  </si>
  <si>
    <t>1038401299-3L</t>
  </si>
  <si>
    <t>1038401314-1L</t>
  </si>
  <si>
    <t>1038401327-8L</t>
  </si>
  <si>
    <t>1038401329-3L</t>
  </si>
  <si>
    <t>1038401478-1L</t>
  </si>
  <si>
    <t>1038401492-2L</t>
  </si>
  <si>
    <t>1038401509-4L</t>
  </si>
  <si>
    <t>1038401515-3L</t>
  </si>
  <si>
    <t>1038401544-2L</t>
  </si>
  <si>
    <t>1038401557-1L</t>
  </si>
  <si>
    <t>1038401557-2L</t>
  </si>
  <si>
    <t>1038401557-4L</t>
  </si>
  <si>
    <t>1038401575-3L</t>
  </si>
  <si>
    <t>1038401576-1L</t>
  </si>
  <si>
    <t>1038401577-1L</t>
  </si>
  <si>
    <t>1038401797-10L</t>
  </si>
  <si>
    <t>1038401797-8L</t>
  </si>
  <si>
    <t>1038401797-9L</t>
  </si>
  <si>
    <t>1038401869-2L</t>
  </si>
  <si>
    <t>1038402290-2L</t>
  </si>
  <si>
    <t>1038402302-5L</t>
  </si>
  <si>
    <t>1038402343-5L</t>
  </si>
  <si>
    <t>1038402362-9L</t>
  </si>
  <si>
    <t>1038402365-7L</t>
  </si>
  <si>
    <t>1038402366-7L</t>
  </si>
  <si>
    <t>1038402367-10L</t>
  </si>
  <si>
    <t>1038402367-11L</t>
  </si>
  <si>
    <t>1038402367-8L</t>
  </si>
  <si>
    <t>1043500030L</t>
  </si>
  <si>
    <t>1043500032L</t>
  </si>
  <si>
    <t>1044000019L</t>
  </si>
  <si>
    <t>1044000021L</t>
  </si>
  <si>
    <t>1044100007-1L</t>
  </si>
  <si>
    <t>1044100007-2L</t>
  </si>
  <si>
    <t>1044100020L</t>
  </si>
  <si>
    <t>1044100021L</t>
  </si>
  <si>
    <t>1044100022L</t>
  </si>
  <si>
    <t>1044100023L</t>
  </si>
  <si>
    <t>1044100024L</t>
  </si>
  <si>
    <t>1044100025L</t>
  </si>
  <si>
    <t>1044100026L</t>
  </si>
  <si>
    <t>1044100027L</t>
  </si>
  <si>
    <t>1044100028L</t>
  </si>
  <si>
    <t>1044100029L</t>
  </si>
  <si>
    <t>1044100030L</t>
  </si>
  <si>
    <t>1044100031L</t>
  </si>
  <si>
    <t>1044100032L</t>
  </si>
  <si>
    <t>1044100035L</t>
  </si>
  <si>
    <t>1044100036L</t>
  </si>
  <si>
    <t>1044100037L</t>
  </si>
  <si>
    <t>1044100038L</t>
  </si>
  <si>
    <t>1044100039L</t>
  </si>
  <si>
    <t>1044100040L</t>
  </si>
  <si>
    <t>1044100041L</t>
  </si>
  <si>
    <t>1044100042L</t>
  </si>
  <si>
    <t>1044100043L</t>
  </si>
  <si>
    <t>1044100044L</t>
  </si>
  <si>
    <t>1044100045L</t>
  </si>
  <si>
    <t>1044100046L</t>
  </si>
  <si>
    <t>1044100047L</t>
  </si>
  <si>
    <t>1044200001L</t>
  </si>
  <si>
    <t>1044200002L</t>
  </si>
  <si>
    <t>1044600009L</t>
  </si>
  <si>
    <t>1044600010L</t>
  </si>
  <si>
    <t>1044600011L</t>
  </si>
  <si>
    <t>1044600012L</t>
  </si>
  <si>
    <t>1044600013L</t>
  </si>
  <si>
    <t>1044600014L</t>
  </si>
  <si>
    <t>1044600015L</t>
  </si>
  <si>
    <t>1044600016L</t>
  </si>
  <si>
    <t>1044600017L</t>
  </si>
  <si>
    <t>1044600018L</t>
  </si>
  <si>
    <t>1044600019L</t>
  </si>
  <si>
    <t>1044600020L</t>
  </si>
  <si>
    <t>1044600021L</t>
  </si>
  <si>
    <t>1044600022L</t>
  </si>
  <si>
    <t>1044600023L</t>
  </si>
  <si>
    <t>1045100001L</t>
  </si>
  <si>
    <t>1045300001L</t>
  </si>
  <si>
    <t>1045300002L</t>
  </si>
  <si>
    <t>1045300003L</t>
  </si>
  <si>
    <t>1045300004L</t>
  </si>
  <si>
    <t>1045300008L</t>
  </si>
  <si>
    <t>1045300009L</t>
  </si>
  <si>
    <t>1045300010L</t>
  </si>
  <si>
    <t>1045300011L</t>
  </si>
  <si>
    <t>1045300012L</t>
  </si>
  <si>
    <t>1045300013L</t>
  </si>
  <si>
    <t>1045300026L</t>
  </si>
  <si>
    <t>1045300027L</t>
  </si>
  <si>
    <t>1045300028L</t>
  </si>
  <si>
    <t>1045400006L</t>
  </si>
  <si>
    <t>1045400016-1L</t>
  </si>
  <si>
    <t>1045400016-2L</t>
  </si>
  <si>
    <t>1045400017-1L</t>
  </si>
  <si>
    <t>1045400017-2L</t>
  </si>
  <si>
    <t>1045400033L</t>
  </si>
  <si>
    <t>1045700456L</t>
  </si>
  <si>
    <t>1045700488L</t>
  </si>
  <si>
    <t>1045700527L</t>
  </si>
  <si>
    <t>1045700528L</t>
  </si>
  <si>
    <t>1045700529L</t>
  </si>
  <si>
    <t>1045700530L</t>
  </si>
  <si>
    <t>1045700531L</t>
  </si>
  <si>
    <t>1045700532L</t>
  </si>
  <si>
    <t>1045700540L</t>
  </si>
  <si>
    <t>1045700541L</t>
  </si>
  <si>
    <t>1045700542L</t>
  </si>
  <si>
    <t>1045700546-1L</t>
  </si>
  <si>
    <t>1045700546-2L</t>
  </si>
  <si>
    <t>1045700546-3L</t>
  </si>
  <si>
    <t>1045700546-4L</t>
  </si>
  <si>
    <t>1045700546-5L</t>
  </si>
  <si>
    <t>1045700553L</t>
  </si>
  <si>
    <t>1045700571L</t>
  </si>
  <si>
    <t>1045700575L</t>
  </si>
  <si>
    <t>1045701154L</t>
  </si>
  <si>
    <t>1045701174L</t>
  </si>
  <si>
    <t>1045701176L</t>
  </si>
  <si>
    <t>1045701190L</t>
  </si>
  <si>
    <t>1045701191L</t>
  </si>
  <si>
    <t>1045701208L</t>
  </si>
  <si>
    <t>1045701209L</t>
  </si>
  <si>
    <t>1045800001L</t>
  </si>
  <si>
    <t>1045800002L</t>
  </si>
  <si>
    <t>1045800003L</t>
  </si>
  <si>
    <t>1045800016L</t>
  </si>
  <si>
    <t>1045800017L</t>
  </si>
  <si>
    <t>1045800018L</t>
  </si>
  <si>
    <t>1045800019-1L</t>
  </si>
  <si>
    <t>1045800019-2L</t>
  </si>
  <si>
    <t>1045800041L</t>
  </si>
  <si>
    <t>1045800042L</t>
  </si>
  <si>
    <t>1045800043L</t>
  </si>
  <si>
    <t>1045800044L</t>
  </si>
  <si>
    <t>1045800045L</t>
  </si>
  <si>
    <t>1045900001L</t>
  </si>
  <si>
    <t>1046100011L</t>
  </si>
  <si>
    <t>1046100012L</t>
  </si>
  <si>
    <t>1046100013L</t>
  </si>
  <si>
    <t>1046100015L</t>
  </si>
  <si>
    <t>1046100016L</t>
  </si>
  <si>
    <t>1046100019L</t>
  </si>
  <si>
    <t>1046100022L</t>
  </si>
  <si>
    <t>1046100023L</t>
  </si>
  <si>
    <t>1046100024L</t>
  </si>
  <si>
    <t>1045701104-14L</t>
  </si>
  <si>
    <t>1045701104-1L</t>
  </si>
  <si>
    <t>1045701104-2L</t>
  </si>
  <si>
    <t>1045701104-3L</t>
  </si>
  <si>
    <t>1045701104-4L</t>
  </si>
  <si>
    <t>1045701104-5L</t>
  </si>
  <si>
    <t>1045701104-6L</t>
  </si>
  <si>
    <t>1045701104-7L</t>
  </si>
  <si>
    <t>1045701104-8L</t>
  </si>
  <si>
    <t>1045701104-9L</t>
  </si>
  <si>
    <t>1045701115L</t>
  </si>
  <si>
    <t>1045701116L</t>
  </si>
  <si>
    <t>1046200004L</t>
  </si>
  <si>
    <t>1046200012-1L</t>
  </si>
  <si>
    <t>1046200012-3L</t>
  </si>
  <si>
    <t>1046200013-1L</t>
  </si>
  <si>
    <t>1046200025-1L</t>
  </si>
  <si>
    <t>1046200025-2L</t>
  </si>
  <si>
    <t>1046200026L</t>
  </si>
  <si>
    <t>1046200027L</t>
  </si>
  <si>
    <t>1046200028L</t>
  </si>
  <si>
    <t>1046200029L</t>
  </si>
  <si>
    <t>1046200030L</t>
  </si>
  <si>
    <t>1046200033L</t>
  </si>
  <si>
    <t>1046200034L</t>
  </si>
  <si>
    <t>1047600001-1L</t>
  </si>
  <si>
    <t>1047600001-2L</t>
  </si>
  <si>
    <t>1047600001-3L</t>
  </si>
  <si>
    <t>1047600001-4L</t>
  </si>
  <si>
    <t>1047600001-5L</t>
  </si>
  <si>
    <t>1047600001-6L</t>
  </si>
  <si>
    <t>1047600001-7L</t>
  </si>
  <si>
    <t>1048700001L</t>
  </si>
  <si>
    <t>1048700004-1L</t>
  </si>
  <si>
    <t>1048700004-2L</t>
  </si>
  <si>
    <t>1048700005-1L</t>
  </si>
  <si>
    <t>1048700005-2L</t>
  </si>
  <si>
    <t>1049500002-1L</t>
  </si>
  <si>
    <t>1049500002-2L</t>
  </si>
  <si>
    <t>1049500002-3L</t>
  </si>
  <si>
    <t>1049500002-4L</t>
  </si>
  <si>
    <t>1049500003-1L</t>
  </si>
  <si>
    <t>1049500003-2L</t>
  </si>
  <si>
    <t>1049500003-3L</t>
  </si>
  <si>
    <t>1049500003-4L</t>
  </si>
  <si>
    <t>1049500003-5L</t>
  </si>
  <si>
    <t>1049500003-6L</t>
  </si>
  <si>
    <t>1049500003-7L</t>
  </si>
  <si>
    <t>1049500003-8L</t>
  </si>
  <si>
    <t>1049500004-1L</t>
  </si>
  <si>
    <t>1049500004-2L</t>
  </si>
  <si>
    <t>1049500004-3L</t>
  </si>
  <si>
    <t>1049500004-4L</t>
  </si>
  <si>
    <t>1049500004-5L</t>
  </si>
  <si>
    <t>1049500007L</t>
  </si>
  <si>
    <t>1049500010L</t>
  </si>
  <si>
    <t>1049500011L</t>
  </si>
  <si>
    <t>1049500012L</t>
  </si>
  <si>
    <t>1049500013L</t>
  </si>
  <si>
    <t>1049500014L</t>
  </si>
  <si>
    <t>1049500016L</t>
  </si>
  <si>
    <t>1049500017-1L</t>
  </si>
  <si>
    <t>1049500017-2L</t>
  </si>
  <si>
    <t>1049500017-3L</t>
  </si>
  <si>
    <t>1049500019L</t>
  </si>
  <si>
    <t>1049500025L</t>
  </si>
  <si>
    <t>1049500026L</t>
  </si>
  <si>
    <t>1049500027L</t>
  </si>
  <si>
    <t>1049500030-1L</t>
  </si>
  <si>
    <t>1049500030-2L</t>
  </si>
  <si>
    <t>1049500030L</t>
  </si>
  <si>
    <t>1049500031L</t>
  </si>
  <si>
    <t>1049500035-1L</t>
  </si>
  <si>
    <t>1049500035-2L</t>
  </si>
  <si>
    <t>1049500035-3L</t>
  </si>
  <si>
    <t>1049500036L</t>
  </si>
  <si>
    <t>1049500037L</t>
  </si>
  <si>
    <t>1049500039L</t>
  </si>
  <si>
    <t>1049500040L</t>
  </si>
  <si>
    <t>1049500043-1L</t>
  </si>
  <si>
    <t>1049500044-1L</t>
  </si>
  <si>
    <t>1049500044-2L</t>
  </si>
  <si>
    <t>1049500049L</t>
  </si>
  <si>
    <t>1049500050L</t>
  </si>
  <si>
    <t>1049500051L</t>
  </si>
  <si>
    <t>1049500052L</t>
  </si>
  <si>
    <t>1049500054L</t>
  </si>
  <si>
    <t>1049500055L</t>
  </si>
  <si>
    <t>1049500057L</t>
  </si>
  <si>
    <t>1049500058L</t>
  </si>
  <si>
    <t>1049500059L</t>
  </si>
  <si>
    <t>1049500061L</t>
  </si>
  <si>
    <t>1049500064-1L</t>
  </si>
  <si>
    <t>1049500064-2L</t>
  </si>
  <si>
    <t>1049500065-1L</t>
  </si>
  <si>
    <t>1049500065-2L</t>
  </si>
  <si>
    <t>1049500066L</t>
  </si>
  <si>
    <t>1049500067L</t>
  </si>
  <si>
    <t>1049500068-1L</t>
  </si>
  <si>
    <t>1049500068-2L</t>
  </si>
  <si>
    <t>1049500069-1L</t>
  </si>
  <si>
    <t>1049500069-2L</t>
  </si>
  <si>
    <t>1049500070-1L</t>
  </si>
  <si>
    <t>1049500070-2L</t>
  </si>
  <si>
    <t>1049500070-3L</t>
  </si>
  <si>
    <t>1049500070-4L</t>
  </si>
  <si>
    <t>1049500070-5L</t>
  </si>
  <si>
    <t>1049500070-6L</t>
  </si>
  <si>
    <t>1049500070-7L</t>
  </si>
  <si>
    <t>1049500072-1L</t>
  </si>
  <si>
    <t>1049500072-2L</t>
  </si>
  <si>
    <t>1049500073-1L</t>
  </si>
  <si>
    <t>1049500073-2L</t>
  </si>
  <si>
    <t>1049500073-3L</t>
  </si>
  <si>
    <t>1049500073-4L</t>
  </si>
  <si>
    <t>1049500073-5L</t>
  </si>
  <si>
    <t>1049500074-1L</t>
  </si>
  <si>
    <t>1049500074-2L</t>
  </si>
  <si>
    <t>1049500074-3L</t>
  </si>
  <si>
    <t>1049500076L</t>
  </si>
  <si>
    <t>1049500077L</t>
  </si>
  <si>
    <t>1049500078-1L</t>
  </si>
  <si>
    <t>1049500078-2L</t>
  </si>
  <si>
    <t>1049500078-3L</t>
  </si>
  <si>
    <t>1049500078-4L</t>
  </si>
  <si>
    <t>1049500081-1L</t>
  </si>
  <si>
    <t>1049500081-2L</t>
  </si>
  <si>
    <t>1049500081-3L</t>
  </si>
  <si>
    <t>1049500081-4L</t>
  </si>
  <si>
    <t>1049500081-5L</t>
  </si>
  <si>
    <t>1049500081-6L</t>
  </si>
  <si>
    <t>1052200002L</t>
  </si>
  <si>
    <t>1052200010L</t>
  </si>
  <si>
    <t>1052200011L</t>
  </si>
  <si>
    <t>1052200046-3L</t>
  </si>
  <si>
    <t>1052200046-4L</t>
  </si>
  <si>
    <t>1052200047L</t>
  </si>
  <si>
    <t>1052200048L</t>
  </si>
  <si>
    <t>1052200049L</t>
  </si>
  <si>
    <t>1052300001L</t>
  </si>
  <si>
    <t>1052400001L</t>
  </si>
  <si>
    <t>1052400002L</t>
  </si>
  <si>
    <t>1052400003L</t>
  </si>
  <si>
    <t>1052400004L</t>
  </si>
  <si>
    <t>1052400005L</t>
  </si>
  <si>
    <t>1052400006L</t>
  </si>
  <si>
    <t>1052400013L</t>
  </si>
  <si>
    <t>1052400014L</t>
  </si>
  <si>
    <t>1052400015L</t>
  </si>
  <si>
    <t>1052400016L</t>
  </si>
  <si>
    <t>1052400017L</t>
  </si>
  <si>
    <t>1052400018L</t>
  </si>
  <si>
    <t>1052400019L</t>
  </si>
  <si>
    <t>1052400020L</t>
  </si>
  <si>
    <t>1052400021L</t>
  </si>
  <si>
    <t>1052400022L</t>
  </si>
  <si>
    <t>1052400030L</t>
  </si>
  <si>
    <t>1052400046L</t>
  </si>
  <si>
    <t>1052500001L</t>
  </si>
  <si>
    <t>1052600001L</t>
  </si>
  <si>
    <t>1052600007-3L</t>
  </si>
  <si>
    <t>1052600007-4L</t>
  </si>
  <si>
    <t>1052600016-4L</t>
  </si>
  <si>
    <t>1054100028L</t>
  </si>
  <si>
    <t>1054100057-1L</t>
  </si>
  <si>
    <t>1054100057-2L</t>
  </si>
  <si>
    <t>1054100092L</t>
  </si>
  <si>
    <t>1054100093L</t>
  </si>
  <si>
    <t>1054100094L</t>
  </si>
  <si>
    <t>1054100095L</t>
  </si>
  <si>
    <t>1054100096L</t>
  </si>
  <si>
    <t>1054100097L</t>
  </si>
  <si>
    <t>1054100109L</t>
  </si>
  <si>
    <t>1054300001-1L</t>
  </si>
  <si>
    <t>1054300001-2L</t>
  </si>
  <si>
    <t>1054300074L</t>
  </si>
  <si>
    <t>1054300096L</t>
  </si>
  <si>
    <t>1054300139L</t>
  </si>
  <si>
    <t>1054300159L</t>
  </si>
  <si>
    <t>1054300163L</t>
  </si>
  <si>
    <t>1054300164L</t>
  </si>
  <si>
    <t>1054300165L</t>
  </si>
  <si>
    <t>1054300166L</t>
  </si>
  <si>
    <t>1054300181L</t>
  </si>
  <si>
    <t>1054300190L</t>
  </si>
  <si>
    <t>1054300191-1L</t>
  </si>
  <si>
    <t>1054300191-2L</t>
  </si>
  <si>
    <t>1054300192L</t>
  </si>
  <si>
    <t>1054300237L</t>
  </si>
  <si>
    <t>1054300261L</t>
  </si>
  <si>
    <t>1054300296L</t>
  </si>
  <si>
    <t>1054300408L</t>
  </si>
  <si>
    <t>1055100004L</t>
  </si>
  <si>
    <t>1055400002L</t>
  </si>
  <si>
    <t>1055600010L</t>
  </si>
  <si>
    <t>1055600011L</t>
  </si>
  <si>
    <t>1055600012L</t>
  </si>
  <si>
    <t>1055600024L</t>
  </si>
  <si>
    <t>1055600025L</t>
  </si>
  <si>
    <t>1055600030L</t>
  </si>
  <si>
    <t>1055600031L</t>
  </si>
  <si>
    <t>1055600034L</t>
  </si>
  <si>
    <t>1055600065L</t>
  </si>
  <si>
    <t>1055600069L</t>
  </si>
  <si>
    <t>1055600070L</t>
  </si>
  <si>
    <t>1055600071L</t>
  </si>
  <si>
    <t>1055600082L</t>
  </si>
  <si>
    <t>1055600117L</t>
  </si>
  <si>
    <t>1055600118L</t>
  </si>
  <si>
    <t>1055600121L</t>
  </si>
  <si>
    <t>1055600942L</t>
  </si>
  <si>
    <t>1055600943L</t>
  </si>
  <si>
    <t>1055600964L</t>
  </si>
  <si>
    <t>1055600965L</t>
  </si>
  <si>
    <t>1055600966L</t>
  </si>
  <si>
    <t>1055600967L</t>
  </si>
  <si>
    <t>1055600968L</t>
  </si>
  <si>
    <t>1055600969L</t>
  </si>
  <si>
    <t>1055600970L</t>
  </si>
  <si>
    <t>1055800001-1L</t>
  </si>
  <si>
    <t>1055800001-2L</t>
  </si>
  <si>
    <t>1055800001-3L</t>
  </si>
  <si>
    <t>1055800001-4L</t>
  </si>
  <si>
    <t>1055800001-5L</t>
  </si>
  <si>
    <t>1055800002-8L</t>
  </si>
  <si>
    <t>1055800003-10L</t>
  </si>
  <si>
    <t>1055800003-13L</t>
  </si>
  <si>
    <t>1055800003-14L</t>
  </si>
  <si>
    <t>1055800003-15L</t>
  </si>
  <si>
    <t>1055800003-1L</t>
  </si>
  <si>
    <t>1055800003-2L</t>
  </si>
  <si>
    <t>1055800003-4L</t>
  </si>
  <si>
    <t>1055800003-5L</t>
  </si>
  <si>
    <t>1056200001L</t>
  </si>
  <si>
    <t>1056200002L</t>
  </si>
  <si>
    <t>1056200003L</t>
  </si>
  <si>
    <t>1056200009-1L</t>
  </si>
  <si>
    <t>1056200009-2L</t>
  </si>
  <si>
    <t>1056200021L</t>
  </si>
  <si>
    <t>1056200035L</t>
  </si>
  <si>
    <t>1056200056L</t>
  </si>
  <si>
    <t>1056200057L</t>
  </si>
  <si>
    <t>1056200058L</t>
  </si>
  <si>
    <t>1056200062L</t>
  </si>
  <si>
    <t>1056200063L</t>
  </si>
  <si>
    <t>1056200067L</t>
  </si>
  <si>
    <t>1056200071L</t>
  </si>
  <si>
    <t>1056200075L</t>
  </si>
  <si>
    <t>1056200076L</t>
  </si>
  <si>
    <t>1056200084L</t>
  </si>
  <si>
    <t>1056200085L</t>
  </si>
  <si>
    <t>1056200086L</t>
  </si>
  <si>
    <t>1056200087L</t>
  </si>
  <si>
    <t>1056200093L</t>
  </si>
  <si>
    <t>1056200094L</t>
  </si>
  <si>
    <t>1056400029L</t>
  </si>
  <si>
    <t>1056700015-1L</t>
  </si>
  <si>
    <t>1056700015-2L</t>
  </si>
  <si>
    <t>1056700015-3L</t>
  </si>
  <si>
    <t>1056700015-4L</t>
  </si>
  <si>
    <t>1056700030L</t>
  </si>
  <si>
    <t>1056700047L</t>
  </si>
  <si>
    <t>1056900002L</t>
  </si>
  <si>
    <t>1056900003L</t>
  </si>
  <si>
    <t>1057100001L</t>
  </si>
  <si>
    <t>1057100002L</t>
  </si>
  <si>
    <t>1057100009L</t>
  </si>
  <si>
    <t>1057100016-2L</t>
  </si>
  <si>
    <t>1057100017L</t>
  </si>
  <si>
    <t>1057100019L</t>
  </si>
  <si>
    <t>1057100023L</t>
  </si>
  <si>
    <t>1057100024L</t>
  </si>
  <si>
    <t>1057100028-1L</t>
  </si>
  <si>
    <t>1057100028-2L</t>
  </si>
  <si>
    <t>1057100031L</t>
  </si>
  <si>
    <t>1057200001-1L</t>
  </si>
  <si>
    <t>1057200001-2L</t>
  </si>
  <si>
    <t>1057800002L</t>
  </si>
  <si>
    <t>1057800003L</t>
  </si>
  <si>
    <t>1057800007L</t>
  </si>
  <si>
    <t>1057800014-1L</t>
  </si>
  <si>
    <t>1057800014-2L</t>
  </si>
  <si>
    <t>1057800014-3L</t>
  </si>
  <si>
    <t>1057800014-4L</t>
  </si>
  <si>
    <t>1057800014-5L</t>
  </si>
  <si>
    <t>1057800014-6L</t>
  </si>
  <si>
    <t>1057800016L</t>
  </si>
  <si>
    <t>1057800017L</t>
  </si>
  <si>
    <t>1057800018L</t>
  </si>
  <si>
    <t>1057800020L</t>
  </si>
  <si>
    <t>1057800021L</t>
  </si>
  <si>
    <t>1057800022L</t>
  </si>
  <si>
    <t>1057800023L</t>
  </si>
  <si>
    <t>1057800024L</t>
  </si>
  <si>
    <t>1057800032L</t>
  </si>
  <si>
    <t>1057800033L</t>
  </si>
  <si>
    <t>1057800034L</t>
  </si>
  <si>
    <t>1057800044-1L</t>
  </si>
  <si>
    <t>1057800044-2L</t>
  </si>
  <si>
    <t>1057800044-3L</t>
  </si>
  <si>
    <t>1057800051-1L</t>
  </si>
  <si>
    <t>1057800051-2L</t>
  </si>
  <si>
    <t>1057800052L</t>
  </si>
  <si>
    <t>1057800053L</t>
  </si>
  <si>
    <t>1057800054L</t>
  </si>
  <si>
    <t>1057800055L</t>
  </si>
  <si>
    <t>1057800056L</t>
  </si>
  <si>
    <t>1057800059L</t>
  </si>
  <si>
    <t>1057800060L</t>
  </si>
  <si>
    <t>1057800061L</t>
  </si>
  <si>
    <t>1057800064L</t>
  </si>
  <si>
    <t>1057800065L</t>
  </si>
  <si>
    <t>1057800066L</t>
  </si>
  <si>
    <t>1057800067L</t>
  </si>
  <si>
    <t>1057800068L</t>
  </si>
  <si>
    <t>1057800072L</t>
  </si>
  <si>
    <t>1057800073L</t>
  </si>
  <si>
    <t>1057800074L</t>
  </si>
  <si>
    <t>1057800075L</t>
  </si>
  <si>
    <t>1057800076L</t>
  </si>
  <si>
    <t>1057800077L</t>
  </si>
  <si>
    <t>1057800078L</t>
  </si>
  <si>
    <t>1057800079L</t>
  </si>
  <si>
    <t>1057800080L</t>
  </si>
  <si>
    <t>1057800081L</t>
  </si>
  <si>
    <t>1057800082L</t>
  </si>
  <si>
    <t>1057800083L</t>
  </si>
  <si>
    <t>1057800084L</t>
  </si>
  <si>
    <t>1057800085L</t>
  </si>
  <si>
    <t>1057800086L</t>
  </si>
  <si>
    <t>1057800087L</t>
  </si>
  <si>
    <t>1057800088L</t>
  </si>
  <si>
    <t>1057800089L</t>
  </si>
  <si>
    <t>1057800090L</t>
  </si>
  <si>
    <t>1057800091L</t>
  </si>
  <si>
    <t>1057800095-1L</t>
  </si>
  <si>
    <t>1057800095-2L</t>
  </si>
  <si>
    <t>1057800095-3L</t>
  </si>
  <si>
    <t>1057800098-1L</t>
  </si>
  <si>
    <t>1057800098-2L</t>
  </si>
  <si>
    <t>1057800098-3L</t>
  </si>
  <si>
    <t>1057800099L</t>
  </si>
  <si>
    <t>1057800100L</t>
  </si>
  <si>
    <t>1057800101-4L</t>
  </si>
  <si>
    <t>1057800101-5L</t>
  </si>
  <si>
    <t>1057800101-6L</t>
  </si>
  <si>
    <t>1057800102L</t>
  </si>
  <si>
    <t>1057800108L</t>
  </si>
  <si>
    <t>1057800111L</t>
  </si>
  <si>
    <t>1057800114L</t>
  </si>
  <si>
    <t>1057800115L</t>
  </si>
  <si>
    <t>1057800116L</t>
  </si>
  <si>
    <t>1057800117L</t>
  </si>
  <si>
    <t>1057800128L</t>
  </si>
  <si>
    <t>1057800161L</t>
  </si>
  <si>
    <t>1057800167L</t>
  </si>
  <si>
    <t>1057800168L</t>
  </si>
  <si>
    <t>1057800169L</t>
  </si>
  <si>
    <t>1057800175L</t>
  </si>
  <si>
    <t>1057800185L</t>
  </si>
  <si>
    <t>1057800186L</t>
  </si>
  <si>
    <t>1057800200-10L</t>
  </si>
  <si>
    <t>1057800200-2L</t>
  </si>
  <si>
    <t>1057800200-3L</t>
  </si>
  <si>
    <t>1057800200-4L</t>
  </si>
  <si>
    <t>1057800200-5L</t>
  </si>
  <si>
    <t>1057800200-6L</t>
  </si>
  <si>
    <t>1057800200-7L</t>
  </si>
  <si>
    <t>1057800200-8L</t>
  </si>
  <si>
    <t>1057800200-9L</t>
  </si>
  <si>
    <t>1057800406-10L</t>
  </si>
  <si>
    <t>1057800406-11L</t>
  </si>
  <si>
    <t>1057800406-12L</t>
  </si>
  <si>
    <t>1057800406-13L</t>
  </si>
  <si>
    <t>1057800406-14L</t>
  </si>
  <si>
    <t>1057800406-15L</t>
  </si>
  <si>
    <t>1057800406-16L</t>
  </si>
  <si>
    <t>1057800406-17L</t>
  </si>
  <si>
    <t>1057800406-18L</t>
  </si>
  <si>
    <t>1057800406-19L</t>
  </si>
  <si>
    <t>1057800406-1L</t>
  </si>
  <si>
    <t>1057800406-20L</t>
  </si>
  <si>
    <t>1057800406-21L</t>
  </si>
  <si>
    <t>1057800406-22L</t>
  </si>
  <si>
    <t>1057800406-23L</t>
  </si>
  <si>
    <t>1057800406-24L</t>
  </si>
  <si>
    <t>1057800406-25L</t>
  </si>
  <si>
    <t>1057800406-26L</t>
  </si>
  <si>
    <t>1057800406-27L</t>
  </si>
  <si>
    <t>1046100025L</t>
  </si>
  <si>
    <t>1046100026L</t>
  </si>
  <si>
    <t>1046100028L</t>
  </si>
  <si>
    <t>1046100029L</t>
  </si>
  <si>
    <t>1046100035L</t>
  </si>
  <si>
    <t>1046200001L</t>
  </si>
  <si>
    <t>1046200002L</t>
  </si>
  <si>
    <t>1049500082-1L</t>
  </si>
  <si>
    <t>1049500082-2L</t>
  </si>
  <si>
    <t>1049500083-1L</t>
  </si>
  <si>
    <t>1049500083-2L</t>
  </si>
  <si>
    <t>1049500083-3L</t>
  </si>
  <si>
    <t>1049500083-4L</t>
  </si>
  <si>
    <t>1049500085-1L</t>
  </si>
  <si>
    <t>1049500085-2L</t>
  </si>
  <si>
    <t>1049500085-3L</t>
  </si>
  <si>
    <t>1049500085-4L</t>
  </si>
  <si>
    <t>1049500085-5L</t>
  </si>
  <si>
    <t>1049500085-6L</t>
  </si>
  <si>
    <t>1049500086L</t>
  </si>
  <si>
    <t>1049500087-1L</t>
  </si>
  <si>
    <t>1049500087-2L</t>
  </si>
  <si>
    <t>1049500087-3L</t>
  </si>
  <si>
    <t>1049500088L</t>
  </si>
  <si>
    <t>1049500120-1L</t>
  </si>
  <si>
    <t>1049500120-2L</t>
  </si>
  <si>
    <t>1049500121-1L</t>
  </si>
  <si>
    <t>1049500121-2L</t>
  </si>
  <si>
    <t>1049500121-3L</t>
  </si>
  <si>
    <t>1049600001-1L</t>
  </si>
  <si>
    <t>1049600001-2L</t>
  </si>
  <si>
    <t>1049600001-3L</t>
  </si>
  <si>
    <t>1049600001-4L</t>
  </si>
  <si>
    <t>1050000031L</t>
  </si>
  <si>
    <t>1050000032L</t>
  </si>
  <si>
    <t>1050100002L</t>
  </si>
  <si>
    <t>1050100003L</t>
  </si>
  <si>
    <t>1050100004L</t>
  </si>
  <si>
    <t>1052600016-5L</t>
  </si>
  <si>
    <t>1052600016-8L</t>
  </si>
  <si>
    <t>1053000016L</t>
  </si>
  <si>
    <t>1053000020L</t>
  </si>
  <si>
    <t>1053000021L</t>
  </si>
  <si>
    <t>1053000028L</t>
  </si>
  <si>
    <t>1053000047L</t>
  </si>
  <si>
    <t>1053000050L</t>
  </si>
  <si>
    <t>1053000055L</t>
  </si>
  <si>
    <t>1053000056L</t>
  </si>
  <si>
    <t>1053000059L</t>
  </si>
  <si>
    <t>1053000061L</t>
  </si>
  <si>
    <t>1053000062L</t>
  </si>
  <si>
    <t>1053000063L</t>
  </si>
  <si>
    <t>1053000064L</t>
  </si>
  <si>
    <t>1053000066L</t>
  </si>
  <si>
    <t>1053000067L</t>
  </si>
  <si>
    <t>1053000071L</t>
  </si>
  <si>
    <t>1053000072L</t>
  </si>
  <si>
    <t>1053000073L</t>
  </si>
  <si>
    <t>1053000095L</t>
  </si>
  <si>
    <t>1053000096L</t>
  </si>
  <si>
    <t>1053000097L</t>
  </si>
  <si>
    <t>1053000098L</t>
  </si>
  <si>
    <t>1053000099L</t>
  </si>
  <si>
    <t>1053000100L</t>
  </si>
  <si>
    <t>1053000101L</t>
  </si>
  <si>
    <t>1053000105L</t>
  </si>
  <si>
    <t>1053000106L</t>
  </si>
  <si>
    <t>1053000107L</t>
  </si>
  <si>
    <t>1053000108L</t>
  </si>
  <si>
    <t>1053000117L</t>
  </si>
  <si>
    <t>1053000132L</t>
  </si>
  <si>
    <t>1053000133L</t>
  </si>
  <si>
    <t>1053000134L</t>
  </si>
  <si>
    <t>1053000135L</t>
  </si>
  <si>
    <t>1053000144L</t>
  </si>
  <si>
    <t>1053000145L</t>
  </si>
  <si>
    <t>1053000146L</t>
  </si>
  <si>
    <t>1053000153L</t>
  </si>
  <si>
    <t>1053000159L</t>
  </si>
  <si>
    <t>1053000160L</t>
  </si>
  <si>
    <t>1053000162L</t>
  </si>
  <si>
    <t>1053000163L</t>
  </si>
  <si>
    <t>1053000167L</t>
  </si>
  <si>
    <t>1053000168L</t>
  </si>
  <si>
    <t>1053000170L</t>
  </si>
  <si>
    <t>1053000174L</t>
  </si>
  <si>
    <t>1053000175L</t>
  </si>
  <si>
    <t>1053000176L</t>
  </si>
  <si>
    <t>1053000177L</t>
  </si>
  <si>
    <t>1053000180L</t>
  </si>
  <si>
    <t>1053000183L</t>
  </si>
  <si>
    <t>1053000184L</t>
  </si>
  <si>
    <t>1053000185L</t>
  </si>
  <si>
    <t>1053000203L</t>
  </si>
  <si>
    <t>1053000204L</t>
  </si>
  <si>
    <t>1053000205L</t>
  </si>
  <si>
    <t>1053000206L</t>
  </si>
  <si>
    <t>1053000224L</t>
  </si>
  <si>
    <t>1053100001L</t>
  </si>
  <si>
    <t>1053400001-1L</t>
  </si>
  <si>
    <t>1053400001-2L</t>
  </si>
  <si>
    <t>1053400001-3L</t>
  </si>
  <si>
    <t>1053400001-4L</t>
  </si>
  <si>
    <t>1053400001-5L</t>
  </si>
  <si>
    <t>1053400002-1L</t>
  </si>
  <si>
    <t>1053400002-2L</t>
  </si>
  <si>
    <t>1053600001L</t>
  </si>
  <si>
    <t>1053600002L</t>
  </si>
  <si>
    <t>1053600006-1L</t>
  </si>
  <si>
    <t>1053600006-2L</t>
  </si>
  <si>
    <t>1053600006-3L</t>
  </si>
  <si>
    <t>1053600006-4L</t>
  </si>
  <si>
    <t>1053900005L</t>
  </si>
  <si>
    <t>1053900006L</t>
  </si>
  <si>
    <t>1053900007L</t>
  </si>
  <si>
    <t>1053900008L</t>
  </si>
  <si>
    <t>1053900010L</t>
  </si>
  <si>
    <t>1053900011L</t>
  </si>
  <si>
    <t>1054500021L</t>
  </si>
  <si>
    <t>1054500022L</t>
  </si>
  <si>
    <t>1054500094L</t>
  </si>
  <si>
    <t>1057200001-3L</t>
  </si>
  <si>
    <t>1057200001-4L</t>
  </si>
  <si>
    <t>1057200001-5L</t>
  </si>
  <si>
    <t>1057300041-8L</t>
  </si>
  <si>
    <t>1057300042-7L</t>
  </si>
  <si>
    <t>1057300052-2L</t>
  </si>
  <si>
    <t>1057300052-4L</t>
  </si>
  <si>
    <t>1057300062-3L</t>
  </si>
  <si>
    <t>1057300068-1L</t>
  </si>
  <si>
    <t>1057300068-2L</t>
  </si>
  <si>
    <t>1057300069-1L</t>
  </si>
  <si>
    <t>1057300069-2L</t>
  </si>
  <si>
    <t>1057300069-3L</t>
  </si>
  <si>
    <t>1057300070-1L</t>
  </si>
  <si>
    <t>1057300070-2L</t>
  </si>
  <si>
    <t>1057300108-1L</t>
  </si>
  <si>
    <t>1057300108-2L</t>
  </si>
  <si>
    <t>1057300108-3L</t>
  </si>
  <si>
    <t>1057300108-4L</t>
  </si>
  <si>
    <t>1057600003L</t>
  </si>
  <si>
    <t>1057600004L</t>
  </si>
  <si>
    <t>1057600005L</t>
  </si>
  <si>
    <t>1057600006L</t>
  </si>
  <si>
    <t>1057600007L</t>
  </si>
  <si>
    <t>1057600008L</t>
  </si>
  <si>
    <t>1057600009L</t>
  </si>
  <si>
    <t>1057600010L</t>
  </si>
  <si>
    <t>1057700001L</t>
  </si>
  <si>
    <t>1057700002L</t>
  </si>
  <si>
    <t>1057700003L</t>
  </si>
  <si>
    <t>1057700004L</t>
  </si>
  <si>
    <t>1057800323L</t>
  </si>
  <si>
    <t>1057800352L</t>
  </si>
  <si>
    <t>1057800353L</t>
  </si>
  <si>
    <t>1058100027L</t>
  </si>
  <si>
    <t>1058100030L</t>
  </si>
  <si>
    <t>1058100040L</t>
  </si>
  <si>
    <t>1058400001L</t>
  </si>
  <si>
    <t>1058400002-1L</t>
  </si>
  <si>
    <t>1058400002-2L</t>
  </si>
  <si>
    <t>1058400003-1L</t>
  </si>
  <si>
    <t>1058400003-2L</t>
  </si>
  <si>
    <t>1058400003-3L</t>
  </si>
  <si>
    <t>1058400004L</t>
  </si>
  <si>
    <t>1058400006-1L</t>
  </si>
  <si>
    <t>1058400006-2L</t>
  </si>
  <si>
    <t>1058400006-3L</t>
  </si>
  <si>
    <t>1058600008-1L</t>
  </si>
  <si>
    <t>1058600008-2L</t>
  </si>
  <si>
    <t>1058600008-3L</t>
  </si>
  <si>
    <t>1058600008-4L</t>
  </si>
  <si>
    <t>1058600008-5L</t>
  </si>
  <si>
    <t>1058600008-6L</t>
  </si>
  <si>
    <t>1058600008-7L</t>
  </si>
  <si>
    <t>1058600009-1L</t>
  </si>
  <si>
    <t>1058600009-2L</t>
  </si>
  <si>
    <t>1058600009-3L</t>
  </si>
  <si>
    <t>1058600009-4L</t>
  </si>
  <si>
    <t>1058600009-5L</t>
  </si>
  <si>
    <t>1058700001L</t>
  </si>
  <si>
    <t>1058800001L</t>
  </si>
  <si>
    <t>1058800002L</t>
  </si>
  <si>
    <t>1059100005-1L</t>
  </si>
  <si>
    <t>1059100005-2L</t>
  </si>
  <si>
    <t>1059100005-3L</t>
  </si>
  <si>
    <t>1059100006-1L</t>
  </si>
  <si>
    <t>1059100006-2L</t>
  </si>
  <si>
    <t>1059100007-1L</t>
  </si>
  <si>
    <t>1059100007-2L</t>
  </si>
  <si>
    <t>1059100008-1L</t>
  </si>
  <si>
    <t>1059100024-5L</t>
  </si>
  <si>
    <t>1059100024-6L</t>
  </si>
  <si>
    <t>1059100024-7L</t>
  </si>
  <si>
    <t>1059800009L</t>
  </si>
  <si>
    <t>1060100001-3L</t>
  </si>
  <si>
    <t>1060600001-4L</t>
  </si>
  <si>
    <t>1060700018L</t>
  </si>
  <si>
    <t>1060700019L</t>
  </si>
  <si>
    <t>1060700020L</t>
  </si>
  <si>
    <t>1060700021L</t>
  </si>
  <si>
    <t>1060800001L</t>
  </si>
  <si>
    <t>1060800002-1L</t>
  </si>
  <si>
    <t>1060800002-2L</t>
  </si>
  <si>
    <t>1060800002-3L</t>
  </si>
  <si>
    <t>1060800004-1L</t>
  </si>
  <si>
    <t>1060800004-2L</t>
  </si>
  <si>
    <t>1060800005-1L</t>
  </si>
  <si>
    <t>1060800005-2L</t>
  </si>
  <si>
    <t>1060800005-3L</t>
  </si>
  <si>
    <t>1060800005-4L</t>
  </si>
  <si>
    <t>1060800005-5L</t>
  </si>
  <si>
    <t>1060800005-6L</t>
  </si>
  <si>
    <t>1060800007L</t>
  </si>
  <si>
    <t>1060800017L</t>
  </si>
  <si>
    <t>1060800019-1L</t>
  </si>
  <si>
    <t>1060800019-2L</t>
  </si>
  <si>
    <t>1060800019-3L</t>
  </si>
  <si>
    <t>1060800019-4L</t>
  </si>
  <si>
    <t>1060800020-1L</t>
  </si>
  <si>
    <t>1060800020-2L</t>
  </si>
  <si>
    <t>1060800020-3L</t>
  </si>
  <si>
    <t>1060800020-4L</t>
  </si>
  <si>
    <t>1060800020-5L</t>
  </si>
  <si>
    <t>1060800020-6L</t>
  </si>
  <si>
    <t>1060800021-1L</t>
  </si>
  <si>
    <t>1060800021-2L</t>
  </si>
  <si>
    <t>1060800021-3L</t>
  </si>
  <si>
    <t>1060800021-4L</t>
  </si>
  <si>
    <t>1060800021-5L</t>
  </si>
  <si>
    <t>1060800021-6L</t>
  </si>
  <si>
    <t>1060800022-1L</t>
  </si>
  <si>
    <t>1060800022-2L</t>
  </si>
  <si>
    <t>1060800022-3L</t>
  </si>
  <si>
    <t>1060800022-4L</t>
  </si>
  <si>
    <t>1060800022-5L</t>
  </si>
  <si>
    <t>1060800022-6L</t>
  </si>
  <si>
    <t>1060800023-1L</t>
  </si>
  <si>
    <t>1060800023-2L</t>
  </si>
  <si>
    <t>1060800023-3L</t>
  </si>
  <si>
    <t>1060800023-5L</t>
  </si>
  <si>
    <t>1060800024-2L</t>
  </si>
  <si>
    <t>1060800024-3L</t>
  </si>
  <si>
    <t>1060800024-4L</t>
  </si>
  <si>
    <t>1060800024-5L</t>
  </si>
  <si>
    <t>1060800025-1L</t>
  </si>
  <si>
    <t>1060800025-2L</t>
  </si>
  <si>
    <t>1060800025-3L</t>
  </si>
  <si>
    <t>1060800025-4L</t>
  </si>
  <si>
    <t>1060800025-5L</t>
  </si>
  <si>
    <t>1060800025-6L</t>
  </si>
  <si>
    <t>1060800026-1L</t>
  </si>
  <si>
    <t>1060800026-2L</t>
  </si>
  <si>
    <t>1060800026-3L</t>
  </si>
  <si>
    <t>1060800026-4L</t>
  </si>
  <si>
    <t>1060800026-5L</t>
  </si>
  <si>
    <t>1060800026-6L</t>
  </si>
  <si>
    <t>1060800027L</t>
  </si>
  <si>
    <t>1060800030L</t>
  </si>
  <si>
    <t>1060800039L</t>
  </si>
  <si>
    <t>1060800046L</t>
  </si>
  <si>
    <t>1060800047-1L</t>
  </si>
  <si>
    <t>1060800047-2L</t>
  </si>
  <si>
    <t>1060800047-3L</t>
  </si>
  <si>
    <t>1060800047-4L</t>
  </si>
  <si>
    <t>1060800047-5L</t>
  </si>
  <si>
    <t>1060800047-6L</t>
  </si>
  <si>
    <t>1060800047-7L</t>
  </si>
  <si>
    <t>1060800048-1L</t>
  </si>
  <si>
    <t>1060800048-2L</t>
  </si>
  <si>
    <t>1060800048-3L</t>
  </si>
  <si>
    <t>1060800048-4L</t>
  </si>
  <si>
    <t>1060800048-5L</t>
  </si>
  <si>
    <t>1060800049-1L</t>
  </si>
  <si>
    <t>1060800049-2L</t>
  </si>
  <si>
    <t>1060800050-1L</t>
  </si>
  <si>
    <t>1060800050-2L</t>
  </si>
  <si>
    <t>1060800050-3L</t>
  </si>
  <si>
    <t>1060800050-4L</t>
  </si>
  <si>
    <t>1060800050-5L</t>
  </si>
  <si>
    <t>1060800050-6L</t>
  </si>
  <si>
    <t>1060800051-1L</t>
  </si>
  <si>
    <t>1060800051-2L</t>
  </si>
  <si>
    <t>1060800051-3L</t>
  </si>
  <si>
    <t>1060800051-4L</t>
  </si>
  <si>
    <t>1060800052-1L</t>
  </si>
  <si>
    <t>1060800052-2L</t>
  </si>
  <si>
    <t>1060800052-3L</t>
  </si>
  <si>
    <t>1060800052-4L</t>
  </si>
  <si>
    <t>1060800067L</t>
  </si>
  <si>
    <t>1060800069L</t>
  </si>
  <si>
    <t>1060800070L</t>
  </si>
  <si>
    <t>1060800071L</t>
  </si>
  <si>
    <t>1060800072L</t>
  </si>
  <si>
    <t>1060800073L</t>
  </si>
  <si>
    <t>1060800074L</t>
  </si>
  <si>
    <t>1060800076-1L</t>
  </si>
  <si>
    <t>1060800076-2L</t>
  </si>
  <si>
    <t>1060800076-3L</t>
  </si>
  <si>
    <t>1060800076-4L</t>
  </si>
  <si>
    <t>1060800077-1L</t>
  </si>
  <si>
    <t>1060800077-2L</t>
  </si>
  <si>
    <t>1060800077-3L</t>
  </si>
  <si>
    <t>1060800077-4L</t>
  </si>
  <si>
    <t>1060800081L</t>
  </si>
  <si>
    <t>1060800082L</t>
  </si>
  <si>
    <t>1060800092L</t>
  </si>
  <si>
    <t>1060800095-1L</t>
  </si>
  <si>
    <t>1060800095-2L</t>
  </si>
  <si>
    <t>1060800097-1L</t>
  </si>
  <si>
    <t>1060800097-2L</t>
  </si>
  <si>
    <t>1060800097-3L</t>
  </si>
  <si>
    <t>1060800097-4L</t>
  </si>
  <si>
    <t>1060800097-5L</t>
  </si>
  <si>
    <t>1060800097-6L</t>
  </si>
  <si>
    <t>1060800097-7L</t>
  </si>
  <si>
    <t>1060800097-8L</t>
  </si>
  <si>
    <t>1060800097-9L</t>
  </si>
  <si>
    <t>1060800098L</t>
  </si>
  <si>
    <t>1060800103-1L</t>
  </si>
  <si>
    <t>1060800103-2L</t>
  </si>
  <si>
    <t>1060800103-3L</t>
  </si>
  <si>
    <t>1060800103-4L</t>
  </si>
  <si>
    <t>1060800103-5L</t>
  </si>
  <si>
    <t>1060800103-6L</t>
  </si>
  <si>
    <t>1060800103-7L</t>
  </si>
  <si>
    <t>1060800103-8L</t>
  </si>
  <si>
    <t>1060800104L</t>
  </si>
  <si>
    <t>1060800106L</t>
  </si>
  <si>
    <t>1060800107L</t>
  </si>
  <si>
    <t>1060800108L</t>
  </si>
  <si>
    <t>1060800109L</t>
  </si>
  <si>
    <t>1060800110L</t>
  </si>
  <si>
    <t>1060800111-1L</t>
  </si>
  <si>
    <t>1060800111-2L</t>
  </si>
  <si>
    <t>1060800111-3L</t>
  </si>
  <si>
    <t>1060800118-1L</t>
  </si>
  <si>
    <t>1060800118-2L</t>
  </si>
  <si>
    <t>1060800118-3L</t>
  </si>
  <si>
    <t>1060800118-4L</t>
  </si>
  <si>
    <t>1060800118-5L</t>
  </si>
  <si>
    <t>1060800128-1L</t>
  </si>
  <si>
    <t>1060800128-2L</t>
  </si>
  <si>
    <t>1060800128-3L</t>
  </si>
  <si>
    <t>1060800128-4L</t>
  </si>
  <si>
    <t>1060800128-5L</t>
  </si>
  <si>
    <t>1060800128-6L</t>
  </si>
  <si>
    <t>1060800128-7L</t>
  </si>
  <si>
    <t>1060800128-8L</t>
  </si>
  <si>
    <t>1061800002-1L</t>
  </si>
  <si>
    <t>1061800002-2L</t>
  </si>
  <si>
    <t>1061800002-3L</t>
  </si>
  <si>
    <t>1061800002-4L</t>
  </si>
  <si>
    <t>1061800002-5L</t>
  </si>
  <si>
    <t>1061800002-6L</t>
  </si>
  <si>
    <t>1061800002-7L</t>
  </si>
  <si>
    <t>1061800003-1L</t>
  </si>
  <si>
    <t>1061800003-2L</t>
  </si>
  <si>
    <t>1061800003-3L</t>
  </si>
  <si>
    <t>1061800003-4L</t>
  </si>
  <si>
    <t>1061800003-5L</t>
  </si>
  <si>
    <t>1061800003-6L</t>
  </si>
  <si>
    <t>1062100001-1L</t>
  </si>
  <si>
    <t>1062100001-2L</t>
  </si>
  <si>
    <t>1062100001-3L</t>
  </si>
  <si>
    <t>1062100001-4L</t>
  </si>
  <si>
    <t>1062100001-5L</t>
  </si>
  <si>
    <t>1062100001-6L</t>
  </si>
  <si>
    <t>1062100001-7L</t>
  </si>
  <si>
    <t>1062100002L</t>
  </si>
  <si>
    <t>1062100003L</t>
  </si>
  <si>
    <t>1062100004-1L</t>
  </si>
  <si>
    <t>1062100004-2L</t>
  </si>
  <si>
    <t>1062100004-3L</t>
  </si>
  <si>
    <t>1062100005-1L</t>
  </si>
  <si>
    <t>1062100005-2L</t>
  </si>
  <si>
    <t>1062100005-3L</t>
  </si>
  <si>
    <t>1062100005-4L</t>
  </si>
  <si>
    <t>1062100006-1L</t>
  </si>
  <si>
    <t>1062100006-2L</t>
  </si>
  <si>
    <t>1062100006-3L</t>
  </si>
  <si>
    <t>1057800406-28L</t>
  </si>
  <si>
    <t>1057800406-29L</t>
  </si>
  <si>
    <t>1057800406-2L</t>
  </si>
  <si>
    <t>1057800406-30L</t>
  </si>
  <si>
    <t>1057800406-31L</t>
  </si>
  <si>
    <t>1057800406-32L</t>
  </si>
  <si>
    <t>1057800406-33L</t>
  </si>
  <si>
    <t>1057800406-3L</t>
  </si>
  <si>
    <t>1057800406-4L</t>
  </si>
  <si>
    <t>1057800406-5L</t>
  </si>
  <si>
    <t>1057800406-6L</t>
  </si>
  <si>
    <t>1057800406-7L</t>
  </si>
  <si>
    <t>1057800406-8L</t>
  </si>
  <si>
    <t>1057800406-9L</t>
  </si>
  <si>
    <t>1057800415L</t>
  </si>
  <si>
    <t>1057800416L</t>
  </si>
  <si>
    <t>1057800417L</t>
  </si>
  <si>
    <t>1057800436L</t>
  </si>
  <si>
    <t>1057800452-1L</t>
  </si>
  <si>
    <t>1057800452-2L</t>
  </si>
  <si>
    <t>1057800452-3L</t>
  </si>
  <si>
    <t>1057800456L</t>
  </si>
  <si>
    <t>1057800470L</t>
  </si>
  <si>
    <t>1057800471L</t>
  </si>
  <si>
    <t>1057800472L</t>
  </si>
  <si>
    <t>1057800473L</t>
  </si>
  <si>
    <t>1057800474L</t>
  </si>
  <si>
    <t>1057800476L</t>
  </si>
  <si>
    <t>1057800477L</t>
  </si>
  <si>
    <t>1057800479L</t>
  </si>
  <si>
    <t>1057800480L</t>
  </si>
  <si>
    <t>1057800481L</t>
  </si>
  <si>
    <t>1057900001L</t>
  </si>
  <si>
    <t>1057900002L</t>
  </si>
  <si>
    <t>1057900003L</t>
  </si>
  <si>
    <t>1057900004L</t>
  </si>
  <si>
    <t>1060800156L</t>
  </si>
  <si>
    <t>1061000006L</t>
  </si>
  <si>
    <t>1061000007L</t>
  </si>
  <si>
    <t>1061000009L</t>
  </si>
  <si>
    <t>1061000010L</t>
  </si>
  <si>
    <t>1061000011L</t>
  </si>
  <si>
    <t>1061000012L</t>
  </si>
  <si>
    <t>1061000014L</t>
  </si>
  <si>
    <t>1061000015L</t>
  </si>
  <si>
    <t>1061000023L</t>
  </si>
  <si>
    <t>1061200023L</t>
  </si>
  <si>
    <t>1061500001L</t>
  </si>
  <si>
    <t>1061500002L</t>
  </si>
  <si>
    <t>1061500003L</t>
  </si>
  <si>
    <t>1061500004L</t>
  </si>
  <si>
    <t>1061500006L</t>
  </si>
  <si>
    <t>1061500007L</t>
  </si>
  <si>
    <t>1061500008L</t>
  </si>
  <si>
    <t>1061500009L</t>
  </si>
  <si>
    <t>1061500018L</t>
  </si>
  <si>
    <t>1061500021L</t>
  </si>
  <si>
    <t>1061500022L</t>
  </si>
  <si>
    <t>1061500023L</t>
  </si>
  <si>
    <t>1061500024L</t>
  </si>
  <si>
    <t>1061500025L</t>
  </si>
  <si>
    <t>1061500026L</t>
  </si>
  <si>
    <t>1061500028L</t>
  </si>
  <si>
    <t>1061500029L</t>
  </si>
  <si>
    <t>1061500030L</t>
  </si>
  <si>
    <t>1061500040L</t>
  </si>
  <si>
    <t>1061500041L</t>
  </si>
  <si>
    <t>1061500048L</t>
  </si>
  <si>
    <t>1061500049L</t>
  </si>
  <si>
    <t>1061500050L</t>
  </si>
  <si>
    <t>1061500056L</t>
  </si>
  <si>
    <t>1061700020L</t>
  </si>
  <si>
    <t>1061700023L</t>
  </si>
  <si>
    <t>1061700024L</t>
  </si>
  <si>
    <t>1061700025L</t>
  </si>
  <si>
    <t>1061700026L</t>
  </si>
  <si>
    <t>1061700027L</t>
  </si>
  <si>
    <t>1061700028L</t>
  </si>
  <si>
    <t>1061700029L</t>
  </si>
  <si>
    <t>1061700030L</t>
  </si>
  <si>
    <t>1061700031L</t>
  </si>
  <si>
    <t>1061700032L</t>
  </si>
  <si>
    <t>1061700033L</t>
  </si>
  <si>
    <t>1061700034L</t>
  </si>
  <si>
    <t>1061700035L</t>
  </si>
  <si>
    <t>1061700036L</t>
  </si>
  <si>
    <t>1061700037L</t>
  </si>
  <si>
    <t>1061700038L</t>
  </si>
  <si>
    <t>1061700039L</t>
  </si>
  <si>
    <t>1061700040L</t>
  </si>
  <si>
    <t>1061700041L</t>
  </si>
  <si>
    <t>1061700042L</t>
  </si>
  <si>
    <t>1061700043L</t>
  </si>
  <si>
    <t>1061700044L</t>
  </si>
  <si>
    <t>1061700045-1L</t>
  </si>
  <si>
    <t>1061700045-2L</t>
  </si>
  <si>
    <t>1061700045-3L</t>
  </si>
  <si>
    <t>1061700045-4L</t>
  </si>
  <si>
    <t>1061700046-10L</t>
  </si>
  <si>
    <t>1061700046-1L</t>
  </si>
  <si>
    <t>1061700046-2L</t>
  </si>
  <si>
    <t>1061700046-3L</t>
  </si>
  <si>
    <t>1061700046-4L</t>
  </si>
  <si>
    <t>1061700046-5L</t>
  </si>
  <si>
    <t>1061700046-6L</t>
  </si>
  <si>
    <t>1061700046-7L</t>
  </si>
  <si>
    <t>1061700046-8L</t>
  </si>
  <si>
    <t>1061700046-9L</t>
  </si>
  <si>
    <t>1061800001-1L</t>
  </si>
  <si>
    <t>1061800001-2L</t>
  </si>
  <si>
    <t>1061800001-3L</t>
  </si>
  <si>
    <t>1061800001-4L</t>
  </si>
  <si>
    <t>1061800001-5L</t>
  </si>
  <si>
    <t>1061800001-6L</t>
  </si>
  <si>
    <t>1062700036-2L</t>
  </si>
  <si>
    <t>1062700036-3L</t>
  </si>
  <si>
    <t>1062700036-4L</t>
  </si>
  <si>
    <t>1062700036-5L</t>
  </si>
  <si>
    <t>1062700036-6L</t>
  </si>
  <si>
    <t>1062700040L</t>
  </si>
  <si>
    <t>1062700041L</t>
  </si>
  <si>
    <t>1062700043L</t>
  </si>
  <si>
    <t>1062700048L</t>
  </si>
  <si>
    <t>1062700049-1L</t>
  </si>
  <si>
    <t>1062700049-2L</t>
  </si>
  <si>
    <t>1062700060L</t>
  </si>
  <si>
    <t>1062700089L</t>
  </si>
  <si>
    <t>1062700090L</t>
  </si>
  <si>
    <t>1062700093L</t>
  </si>
  <si>
    <t>1062700094L</t>
  </si>
  <si>
    <t>1062700095L</t>
  </si>
  <si>
    <t>1062700097L</t>
  </si>
  <si>
    <t>1062700098L</t>
  </si>
  <si>
    <t>1062700100L</t>
  </si>
  <si>
    <t>1062700102L</t>
  </si>
  <si>
    <t>1062700103L</t>
  </si>
  <si>
    <t>1062700104L</t>
  </si>
  <si>
    <t>1062700105L</t>
  </si>
  <si>
    <t>1062700106L</t>
  </si>
  <si>
    <t>1062700124L</t>
  </si>
  <si>
    <t>1062700128L</t>
  </si>
  <si>
    <t>1062700129L</t>
  </si>
  <si>
    <t>1062700163L</t>
  </si>
  <si>
    <t>1062700164L</t>
  </si>
  <si>
    <t>1062700165L</t>
  </si>
  <si>
    <t>1062700230L</t>
  </si>
  <si>
    <t>1062700231L</t>
  </si>
  <si>
    <t>1062700247L</t>
  </si>
  <si>
    <t>1062700248L</t>
  </si>
  <si>
    <t>1062700249L</t>
  </si>
  <si>
    <t>1062700250L</t>
  </si>
  <si>
    <t>1062700252L</t>
  </si>
  <si>
    <t>1064700113L</t>
  </si>
  <si>
    <t>1064700115L</t>
  </si>
  <si>
    <t>1064700185L</t>
  </si>
  <si>
    <t>1064700240L</t>
  </si>
  <si>
    <t>10647-Dele Stel</t>
  </si>
  <si>
    <t>1064900002-1L</t>
  </si>
  <si>
    <t>1064900002-2L</t>
  </si>
  <si>
    <t>1064900002-4L</t>
  </si>
  <si>
    <t>1064900018-1L</t>
  </si>
  <si>
    <t>1064900018-2L</t>
  </si>
  <si>
    <t>1064900021-1L</t>
  </si>
  <si>
    <t>1064900021-2L</t>
  </si>
  <si>
    <t>1064900022-1L</t>
  </si>
  <si>
    <t>1064900022-2L</t>
  </si>
  <si>
    <t>1064900022-3L</t>
  </si>
  <si>
    <t>1065100017L</t>
  </si>
  <si>
    <t>1065100019-5L</t>
  </si>
  <si>
    <t>1065100019L</t>
  </si>
  <si>
    <t>1065100025L</t>
  </si>
  <si>
    <t>1065200369L</t>
  </si>
  <si>
    <t>1065200420L</t>
  </si>
  <si>
    <t>1065200421L</t>
  </si>
  <si>
    <t>1065200424L</t>
  </si>
  <si>
    <t>1065200425L</t>
  </si>
  <si>
    <t>1065200442L</t>
  </si>
  <si>
    <t>1065200443L</t>
  </si>
  <si>
    <t>1065200445L</t>
  </si>
  <si>
    <t>1065200446L</t>
  </si>
  <si>
    <t>1065200504L</t>
  </si>
  <si>
    <t>1065200505L</t>
  </si>
  <si>
    <t>1065200507L</t>
  </si>
  <si>
    <t>1065200519-1L</t>
  </si>
  <si>
    <t>1065200535L</t>
  </si>
  <si>
    <t>1065200858L</t>
  </si>
  <si>
    <t>1065200862L</t>
  </si>
  <si>
    <t>1065200866L</t>
  </si>
  <si>
    <t>1065200909L</t>
  </si>
  <si>
    <t>1065201441L</t>
  </si>
  <si>
    <t>1065201724L</t>
  </si>
  <si>
    <t>1065201725L</t>
  </si>
  <si>
    <t>1065300001L</t>
  </si>
  <si>
    <t>1065300002L</t>
  </si>
  <si>
    <t>1065300003L</t>
  </si>
  <si>
    <t>1065300004L</t>
  </si>
  <si>
    <t>1065800001L</t>
  </si>
  <si>
    <t>1062100006-4L</t>
  </si>
  <si>
    <t>1062100006-5L</t>
  </si>
  <si>
    <t>1062100006-6L</t>
  </si>
  <si>
    <t>1062100006-7L</t>
  </si>
  <si>
    <t>1062100007L</t>
  </si>
  <si>
    <t>1062100009L</t>
  </si>
  <si>
    <t>1062100010L</t>
  </si>
  <si>
    <t>1062100011-1L</t>
  </si>
  <si>
    <t>1062100011-2L</t>
  </si>
  <si>
    <t>1062100011-3L</t>
  </si>
  <si>
    <t>1062100011-4L</t>
  </si>
  <si>
    <t>1062100011-5L</t>
  </si>
  <si>
    <t>1062100011-6L</t>
  </si>
  <si>
    <t>1062100011-7L</t>
  </si>
  <si>
    <t>1062100015L</t>
  </si>
  <si>
    <t>1062100016-1L</t>
  </si>
  <si>
    <t>1062100016-2L</t>
  </si>
  <si>
    <t>1062100016-3L</t>
  </si>
  <si>
    <t>1062100016-4L</t>
  </si>
  <si>
    <t>1062100016-5L</t>
  </si>
  <si>
    <t>1062100016-6L</t>
  </si>
  <si>
    <t>1062100016-7L</t>
  </si>
  <si>
    <t>1062100017L</t>
  </si>
  <si>
    <t>1062100018-1L</t>
  </si>
  <si>
    <t>1062100018-2L</t>
  </si>
  <si>
    <t>1062100018-3L</t>
  </si>
  <si>
    <t>1062100018-4L</t>
  </si>
  <si>
    <t>1062100018-5L</t>
  </si>
  <si>
    <t>1062100018-6L</t>
  </si>
  <si>
    <t>1062100019-1L</t>
  </si>
  <si>
    <t>1062100019-2L</t>
  </si>
  <si>
    <t>1062100019-3L</t>
  </si>
  <si>
    <t>1062100019-4L</t>
  </si>
  <si>
    <t>1062100019-5L</t>
  </si>
  <si>
    <t>1062100019-6L</t>
  </si>
  <si>
    <t>1062100020L</t>
  </si>
  <si>
    <t>1062100022-1L</t>
  </si>
  <si>
    <t>1062100022-2L</t>
  </si>
  <si>
    <t>1062100022-3L</t>
  </si>
  <si>
    <t>1062100022-4L</t>
  </si>
  <si>
    <t>1062100022-5L</t>
  </si>
  <si>
    <t>1062100023L</t>
  </si>
  <si>
    <t>1062100024-1L</t>
  </si>
  <si>
    <t>1062100024-2L</t>
  </si>
  <si>
    <t>1062100025L</t>
  </si>
  <si>
    <t>1062100028-1L</t>
  </si>
  <si>
    <t>1062100028-2L</t>
  </si>
  <si>
    <t>1062100028-3L</t>
  </si>
  <si>
    <t>1062100028-4L</t>
  </si>
  <si>
    <t>1062100029L</t>
  </si>
  <si>
    <t>1062300006L</t>
  </si>
  <si>
    <t>1062700007-1L</t>
  </si>
  <si>
    <t>1062700007-2L</t>
  </si>
  <si>
    <t>1062700007-3L</t>
  </si>
  <si>
    <t>1062700007-4L</t>
  </si>
  <si>
    <t>1062700013L</t>
  </si>
  <si>
    <t>1062700264L</t>
  </si>
  <si>
    <t>1062700265L</t>
  </si>
  <si>
    <t>1062700266L</t>
  </si>
  <si>
    <t>1062700270L</t>
  </si>
  <si>
    <t>1062700274L</t>
  </si>
  <si>
    <t>1062700276L</t>
  </si>
  <si>
    <t>1062700277L</t>
  </si>
  <si>
    <t>1062700279L</t>
  </si>
  <si>
    <t>1062700280L</t>
  </si>
  <si>
    <t>1062700281L</t>
  </si>
  <si>
    <t>1062700282L</t>
  </si>
  <si>
    <t>1062700283L</t>
  </si>
  <si>
    <t>1062700284L</t>
  </si>
  <si>
    <t>1062700285L</t>
  </si>
  <si>
    <t>1062700286L</t>
  </si>
  <si>
    <t>1062700293L</t>
  </si>
  <si>
    <t>1062700297L</t>
  </si>
  <si>
    <t>1062700298L</t>
  </si>
  <si>
    <t>1062700308L</t>
  </si>
  <si>
    <t>1062700309L</t>
  </si>
  <si>
    <t>1062700322L</t>
  </si>
  <si>
    <t>1062700323L</t>
  </si>
  <si>
    <t>1062700324L</t>
  </si>
  <si>
    <t>1062700326L</t>
  </si>
  <si>
    <t>1062700327L</t>
  </si>
  <si>
    <t>1062700328L</t>
  </si>
  <si>
    <t>1062700329L</t>
  </si>
  <si>
    <t>1062800001L</t>
  </si>
  <si>
    <t>1062800002L</t>
  </si>
  <si>
    <t>1062800003L</t>
  </si>
  <si>
    <t>1063600001L</t>
  </si>
  <si>
    <t>1063600002L</t>
  </si>
  <si>
    <t>1063600003L</t>
  </si>
  <si>
    <t>1063700002-1L</t>
  </si>
  <si>
    <t>1063900013-1L</t>
  </si>
  <si>
    <t>1063900013-2L</t>
  </si>
  <si>
    <t>1063900013-3L</t>
  </si>
  <si>
    <t>1063900015-1L</t>
  </si>
  <si>
    <t>1063900015-2L</t>
  </si>
  <si>
    <t>1063900016-1L</t>
  </si>
  <si>
    <t>1063900016-2L</t>
  </si>
  <si>
    <t>1064300002-2L</t>
  </si>
  <si>
    <t>1064300002-3L</t>
  </si>
  <si>
    <t>1064300003-2L</t>
  </si>
  <si>
    <t>1064300003-3L</t>
  </si>
  <si>
    <t>1064700034L</t>
  </si>
  <si>
    <t>1064700036L</t>
  </si>
  <si>
    <t>1065200146L</t>
  </si>
  <si>
    <t>1065200240L</t>
  </si>
  <si>
    <t>1065200241L</t>
  </si>
  <si>
    <t>1065200571L</t>
  </si>
  <si>
    <t>1065200572L</t>
  </si>
  <si>
    <t>1065200578L</t>
  </si>
  <si>
    <t>1065200821L</t>
  </si>
  <si>
    <t>1065201360L</t>
  </si>
  <si>
    <t>1065201361L</t>
  </si>
  <si>
    <t>1065201362L</t>
  </si>
  <si>
    <t>1065201417L</t>
  </si>
  <si>
    <t>1065201418L</t>
  </si>
  <si>
    <t>1065202209L</t>
  </si>
  <si>
    <t>1065202210L</t>
  </si>
  <si>
    <t>1065202900L</t>
  </si>
  <si>
    <t>1065900062L</t>
  </si>
  <si>
    <t>1065900063L</t>
  </si>
  <si>
    <t>1065900070L</t>
  </si>
  <si>
    <t>1065900071L</t>
  </si>
  <si>
    <t>1065900081L</t>
  </si>
  <si>
    <t>1065900082L</t>
  </si>
  <si>
    <t>1065900094L</t>
  </si>
  <si>
    <t>1065900095L</t>
  </si>
  <si>
    <t>1065900115L</t>
  </si>
  <si>
    <t>1065900116L</t>
  </si>
  <si>
    <t>1065900121L</t>
  </si>
  <si>
    <t>1065900122L</t>
  </si>
  <si>
    <t>1065900125L</t>
  </si>
  <si>
    <t>1065900126L</t>
  </si>
  <si>
    <t>1065900127L</t>
  </si>
  <si>
    <t>1065900128L</t>
  </si>
  <si>
    <t>1065900130L</t>
  </si>
  <si>
    <t>1065900131L</t>
  </si>
  <si>
    <t>1066000002L</t>
  </si>
  <si>
    <t>1066000010L</t>
  </si>
  <si>
    <t>1066000011L</t>
  </si>
  <si>
    <t>1066000012L</t>
  </si>
  <si>
    <t>1066000018L</t>
  </si>
  <si>
    <t>1066000021L</t>
  </si>
  <si>
    <t>1066000025L</t>
  </si>
  <si>
    <t>1066000028L</t>
  </si>
  <si>
    <t>1066000030L</t>
  </si>
  <si>
    <t>1066000034L</t>
  </si>
  <si>
    <t>1066000035L</t>
  </si>
  <si>
    <t>1066000036L</t>
  </si>
  <si>
    <t>1066000037L</t>
  </si>
  <si>
    <t>1066000040-1L</t>
  </si>
  <si>
    <t>1066000040-2L</t>
  </si>
  <si>
    <t>1066000045-2L</t>
  </si>
  <si>
    <t>1066000053-1L</t>
  </si>
  <si>
    <t>1066000053L</t>
  </si>
  <si>
    <t>1066000055-1L</t>
  </si>
  <si>
    <t>1066000055L</t>
  </si>
  <si>
    <t>1066000056-1L</t>
  </si>
  <si>
    <t>1066000056L</t>
  </si>
  <si>
    <t>1066000058-1L</t>
  </si>
  <si>
    <t>1066000058L</t>
  </si>
  <si>
    <t>1066000059-1L</t>
  </si>
  <si>
    <t>1066000059L</t>
  </si>
  <si>
    <t>1066000061-1L</t>
  </si>
  <si>
    <t>1066000061L</t>
  </si>
  <si>
    <t>1066000066-1L</t>
  </si>
  <si>
    <t>1066000066L</t>
  </si>
  <si>
    <t>1066000068-1L</t>
  </si>
  <si>
    <t>1066000068L</t>
  </si>
  <si>
    <t>1066000079L</t>
  </si>
  <si>
    <t>1066000080L</t>
  </si>
  <si>
    <t>1066000081L</t>
  </si>
  <si>
    <t>1066000082L</t>
  </si>
  <si>
    <t>1066000086L</t>
  </si>
  <si>
    <t>1066000092L</t>
  </si>
  <si>
    <t>1067000001-1L</t>
  </si>
  <si>
    <t>1067000001-2L</t>
  </si>
  <si>
    <t>1067000001-3L</t>
  </si>
  <si>
    <t>1067000002-1L</t>
  </si>
  <si>
    <t>1067500010L</t>
  </si>
  <si>
    <t>1067500048L</t>
  </si>
  <si>
    <t>1067500052L</t>
  </si>
  <si>
    <t>1069300109L</t>
  </si>
  <si>
    <t>1069300126-1L</t>
  </si>
  <si>
    <t>1069300126-2L</t>
  </si>
  <si>
    <t>1069300126-3L</t>
  </si>
  <si>
    <t>1069400001L</t>
  </si>
  <si>
    <t>1069400002L</t>
  </si>
  <si>
    <t>1069500001L</t>
  </si>
  <si>
    <t>1069500002L</t>
  </si>
  <si>
    <t>1069500003L</t>
  </si>
  <si>
    <t>1069500004L</t>
  </si>
  <si>
    <t>1069500005L</t>
  </si>
  <si>
    <t>1069500006L</t>
  </si>
  <si>
    <t>1069500024L</t>
  </si>
  <si>
    <t>1069500025L</t>
  </si>
  <si>
    <t>1069500029L</t>
  </si>
  <si>
    <t>1065800002L</t>
  </si>
  <si>
    <t>1065800003L</t>
  </si>
  <si>
    <t>1065800004L</t>
  </si>
  <si>
    <t>1065800005L</t>
  </si>
  <si>
    <t>1065800006L</t>
  </si>
  <si>
    <t>1065800007L</t>
  </si>
  <si>
    <t>1065900018L</t>
  </si>
  <si>
    <t>1065900019L</t>
  </si>
  <si>
    <t>1065900023L</t>
  </si>
  <si>
    <t>1065900024L</t>
  </si>
  <si>
    <t>1065900025L</t>
  </si>
  <si>
    <t>1065900026L</t>
  </si>
  <si>
    <t>1065900027L</t>
  </si>
  <si>
    <t>1065900028L</t>
  </si>
  <si>
    <t>1065900029L</t>
  </si>
  <si>
    <t>1065900030L</t>
  </si>
  <si>
    <t>1065900031L</t>
  </si>
  <si>
    <t>1065900036L</t>
  </si>
  <si>
    <t>1065900037L</t>
  </si>
  <si>
    <t>1065900042L</t>
  </si>
  <si>
    <t>1065900043L</t>
  </si>
  <si>
    <t>1065900044L</t>
  </si>
  <si>
    <t>1065900045L</t>
  </si>
  <si>
    <t>1065900046L</t>
  </si>
  <si>
    <t>1065900047L</t>
  </si>
  <si>
    <t>1065900048L</t>
  </si>
  <si>
    <t>1065900049L</t>
  </si>
  <si>
    <t>1068000005L</t>
  </si>
  <si>
    <t>1068000006L</t>
  </si>
  <si>
    <t>1068000007-2L</t>
  </si>
  <si>
    <t>1068000007-3L</t>
  </si>
  <si>
    <t>1068000007-4L</t>
  </si>
  <si>
    <t>1068000014-1L</t>
  </si>
  <si>
    <t>1068000014-2L</t>
  </si>
  <si>
    <t>1068200005L</t>
  </si>
  <si>
    <t>1068200006L</t>
  </si>
  <si>
    <t>1068200009L</t>
  </si>
  <si>
    <t>1068200014L</t>
  </si>
  <si>
    <t>1068200015L</t>
  </si>
  <si>
    <t>1068400001L</t>
  </si>
  <si>
    <t>1068400002L</t>
  </si>
  <si>
    <t>1068500001L</t>
  </si>
  <si>
    <t>1069300002L</t>
  </si>
  <si>
    <t>1069300025L</t>
  </si>
  <si>
    <t>1069300029L</t>
  </si>
  <si>
    <t>1069300030L</t>
  </si>
  <si>
    <t>1069300031L</t>
  </si>
  <si>
    <t>1069300032L</t>
  </si>
  <si>
    <t>1069300033L</t>
  </si>
  <si>
    <t>1069300034L</t>
  </si>
  <si>
    <t>1069300035L</t>
  </si>
  <si>
    <t>1069300036L</t>
  </si>
  <si>
    <t>1069300039L</t>
  </si>
  <si>
    <t>1069300041L</t>
  </si>
  <si>
    <t>1069300046L</t>
  </si>
  <si>
    <t>1069300051L</t>
  </si>
  <si>
    <t>1069300052L</t>
  </si>
  <si>
    <t>1069300054L</t>
  </si>
  <si>
    <t>1069300064L</t>
  </si>
  <si>
    <t>1069300074-3L</t>
  </si>
  <si>
    <t>1069300077L</t>
  </si>
  <si>
    <t>1069300078L</t>
  </si>
  <si>
    <t>1069300079L</t>
  </si>
  <si>
    <t>1069800008L</t>
  </si>
  <si>
    <t>1069800010L</t>
  </si>
  <si>
    <t>1069800031-1L</t>
  </si>
  <si>
    <t>1069800031L</t>
  </si>
  <si>
    <t>1069800032-1L</t>
  </si>
  <si>
    <t>1069800032L</t>
  </si>
  <si>
    <t>1070200018L</t>
  </si>
  <si>
    <t>1070200072L</t>
  </si>
  <si>
    <t>1070200110-11L</t>
  </si>
  <si>
    <t>1070200110-15L</t>
  </si>
  <si>
    <t>1070200110-21L</t>
  </si>
  <si>
    <t>1070200110-3L</t>
  </si>
  <si>
    <t>1070200110-7L</t>
  </si>
  <si>
    <t>1070200110-8L</t>
  </si>
  <si>
    <t>1070200111-1L</t>
  </si>
  <si>
    <t>1070200112-2L</t>
  </si>
  <si>
    <t>1070400016L</t>
  </si>
  <si>
    <t>1070400020-2L</t>
  </si>
  <si>
    <t>1070400021L</t>
  </si>
  <si>
    <t>1070400029L</t>
  </si>
  <si>
    <t>1070500001L</t>
  </si>
  <si>
    <t>1070500002L</t>
  </si>
  <si>
    <t>1070500003L</t>
  </si>
  <si>
    <t>1070500005L</t>
  </si>
  <si>
    <t>1070500006L</t>
  </si>
  <si>
    <t>1070700001L</t>
  </si>
  <si>
    <t>1071500039L</t>
  </si>
  <si>
    <t>1071500040L</t>
  </si>
  <si>
    <t>1071500041L</t>
  </si>
  <si>
    <t>1071500042L</t>
  </si>
  <si>
    <t>1071500043L</t>
  </si>
  <si>
    <t>1071500044L</t>
  </si>
  <si>
    <t>1071500045L</t>
  </si>
  <si>
    <t>1071500046L</t>
  </si>
  <si>
    <t>1071500047L</t>
  </si>
  <si>
    <t>1071500048L</t>
  </si>
  <si>
    <t>1071500049L</t>
  </si>
  <si>
    <t>1071500050L</t>
  </si>
  <si>
    <t>1071500052L</t>
  </si>
  <si>
    <t>1071500053L</t>
  </si>
  <si>
    <t>1071500054L</t>
  </si>
  <si>
    <t>1071500055L</t>
  </si>
  <si>
    <t>1071500056L</t>
  </si>
  <si>
    <t>1071500057L</t>
  </si>
  <si>
    <t>1071500058L</t>
  </si>
  <si>
    <t>1071500059L</t>
  </si>
  <si>
    <t>1072300001L</t>
  </si>
  <si>
    <t>1072300002L</t>
  </si>
  <si>
    <t>1072300006L</t>
  </si>
  <si>
    <t>1072300007L</t>
  </si>
  <si>
    <t>1072300011L</t>
  </si>
  <si>
    <t>1072300012L</t>
  </si>
  <si>
    <t>1072300013L</t>
  </si>
  <si>
    <t>1072300014L</t>
  </si>
  <si>
    <t>1072300015L</t>
  </si>
  <si>
    <t>1072300023L</t>
  </si>
  <si>
    <t>1072400006L</t>
  </si>
  <si>
    <t>1072500001L</t>
  </si>
  <si>
    <t>1072500002L</t>
  </si>
  <si>
    <t>1072700006L</t>
  </si>
  <si>
    <t>1072800001L</t>
  </si>
  <si>
    <t>1072800009-1L</t>
  </si>
  <si>
    <t>1072800054-1L</t>
  </si>
  <si>
    <t>1073400125L</t>
  </si>
  <si>
    <t>1073400126L</t>
  </si>
  <si>
    <t>1073400181L</t>
  </si>
  <si>
    <t>1073400213L</t>
  </si>
  <si>
    <t>1073400214-2L</t>
  </si>
  <si>
    <t>1073400216L</t>
  </si>
  <si>
    <t>1073400217L</t>
  </si>
  <si>
    <t>1073400218L</t>
  </si>
  <si>
    <t>1073400219L</t>
  </si>
  <si>
    <t>1073400265-1L</t>
  </si>
  <si>
    <t>1073400265L</t>
  </si>
  <si>
    <t>1073400315-1L</t>
  </si>
  <si>
    <t>1073400315L</t>
  </si>
  <si>
    <t>1073400401L</t>
  </si>
  <si>
    <t>1073400402L</t>
  </si>
  <si>
    <t>1073400432L</t>
  </si>
  <si>
    <t>1073400433L</t>
  </si>
  <si>
    <t>1073400434L</t>
  </si>
  <si>
    <t>1073400435L</t>
  </si>
  <si>
    <t>1073400488L</t>
  </si>
  <si>
    <t>1073400489L</t>
  </si>
  <si>
    <t>1074100008-7L</t>
  </si>
  <si>
    <t>1074100035L</t>
  </si>
  <si>
    <t>1074100036L</t>
  </si>
  <si>
    <t>1074100053L</t>
  </si>
  <si>
    <t>1074100054L</t>
  </si>
  <si>
    <t>1074100059L</t>
  </si>
  <si>
    <t>1074100060L</t>
  </si>
  <si>
    <t>1074100061L</t>
  </si>
  <si>
    <t>1074100062L</t>
  </si>
  <si>
    <t>1074100101L</t>
  </si>
  <si>
    <t>1074100104L</t>
  </si>
  <si>
    <t>1074100105L</t>
  </si>
  <si>
    <t>1074200001L</t>
  </si>
  <si>
    <t>1074300005L</t>
  </si>
  <si>
    <t>1074800001L</t>
  </si>
  <si>
    <t>1074800002L</t>
  </si>
  <si>
    <t>1075000001L</t>
  </si>
  <si>
    <t>1075000002L</t>
  </si>
  <si>
    <t>1076200073-1L</t>
  </si>
  <si>
    <t>1076200073-2L</t>
  </si>
  <si>
    <t>1076200073-3L</t>
  </si>
  <si>
    <t>1076200073-4L</t>
  </si>
  <si>
    <t>1076200074-1L</t>
  </si>
  <si>
    <t>1076200074-2L</t>
  </si>
  <si>
    <t>1076200074-3L</t>
  </si>
  <si>
    <t>1076200074-4L</t>
  </si>
  <si>
    <t>1076200074-5L</t>
  </si>
  <si>
    <t>1076200074-6L</t>
  </si>
  <si>
    <t>1076200074-7L</t>
  </si>
  <si>
    <t>1076200074-8L</t>
  </si>
  <si>
    <t>1076200074-9L</t>
  </si>
  <si>
    <t>1076200075-10L</t>
  </si>
  <si>
    <t>1076200075-11L</t>
  </si>
  <si>
    <t>1076200075-12L</t>
  </si>
  <si>
    <t>1076200075-13L</t>
  </si>
  <si>
    <t>1076200075-14L</t>
  </si>
  <si>
    <t>1076200075-15L</t>
  </si>
  <si>
    <t>1076200075-16L</t>
  </si>
  <si>
    <t>1076200075-17L</t>
  </si>
  <si>
    <t>1076200075-1L</t>
  </si>
  <si>
    <t>1076200075-2L</t>
  </si>
  <si>
    <t>1076200075-3L</t>
  </si>
  <si>
    <t>1076200075-4L</t>
  </si>
  <si>
    <t>1076200075-5L</t>
  </si>
  <si>
    <t>1076200075-6L</t>
  </si>
  <si>
    <t>1076200075-7L</t>
  </si>
  <si>
    <t>1076200075-8L</t>
  </si>
  <si>
    <t>1076200075-9L</t>
  </si>
  <si>
    <t>1076200076-1L</t>
  </si>
  <si>
    <t>1076200076-2L</t>
  </si>
  <si>
    <t>1076200077L</t>
  </si>
  <si>
    <t>1069500031L</t>
  </si>
  <si>
    <t>1069500032L</t>
  </si>
  <si>
    <t>1069500037L</t>
  </si>
  <si>
    <t>1069500042L</t>
  </si>
  <si>
    <t>1069500044L</t>
  </si>
  <si>
    <t>1069500049L</t>
  </si>
  <si>
    <t>1069500056L</t>
  </si>
  <si>
    <t>1069500062L</t>
  </si>
  <si>
    <t>1069500063L</t>
  </si>
  <si>
    <t>1069500067L</t>
  </si>
  <si>
    <t>1069500068L</t>
  </si>
  <si>
    <t>1069500069L</t>
  </si>
  <si>
    <t>1069500070L</t>
  </si>
  <si>
    <t>1069500081L</t>
  </si>
  <si>
    <t>1069500092-L1L</t>
  </si>
  <si>
    <t>1069500094L</t>
  </si>
  <si>
    <t>1069500097-1L</t>
  </si>
  <si>
    <t>1069500097L</t>
  </si>
  <si>
    <t>1069500099L</t>
  </si>
  <si>
    <t>1069500109L</t>
  </si>
  <si>
    <t>1069500110L</t>
  </si>
  <si>
    <t>1069500111L</t>
  </si>
  <si>
    <t>1069500112L</t>
  </si>
  <si>
    <t>1069500113L</t>
  </si>
  <si>
    <t>1069500114L</t>
  </si>
  <si>
    <t>1069500144L</t>
  </si>
  <si>
    <t>1069500145L</t>
  </si>
  <si>
    <t>1069500146L</t>
  </si>
  <si>
    <t>1069500147L</t>
  </si>
  <si>
    <t>1069500148L</t>
  </si>
  <si>
    <t>1069500149L</t>
  </si>
  <si>
    <t>1069500150L</t>
  </si>
  <si>
    <t>1069500151L</t>
  </si>
  <si>
    <t>1069500153L</t>
  </si>
  <si>
    <t>1069500154L</t>
  </si>
  <si>
    <t>1069500155L</t>
  </si>
  <si>
    <t>1069500156L</t>
  </si>
  <si>
    <t>1069500157L</t>
  </si>
  <si>
    <t>1069500158L</t>
  </si>
  <si>
    <t>1069500172L</t>
  </si>
  <si>
    <t>1069700001L</t>
  </si>
  <si>
    <t>1069700004L</t>
  </si>
  <si>
    <t>1069700008L</t>
  </si>
  <si>
    <t>1070900001L</t>
  </si>
  <si>
    <t>1070900003L</t>
  </si>
  <si>
    <t>1071000003L</t>
  </si>
  <si>
    <t>1071000004L</t>
  </si>
  <si>
    <t>1071000005L</t>
  </si>
  <si>
    <t>1071000006-1L</t>
  </si>
  <si>
    <t>1071000006-2L</t>
  </si>
  <si>
    <t>1071000024L</t>
  </si>
  <si>
    <t>1071000025L</t>
  </si>
  <si>
    <t>1071000026L</t>
  </si>
  <si>
    <t>1071200001L</t>
  </si>
  <si>
    <t>1071200002L</t>
  </si>
  <si>
    <t>1071200003L</t>
  </si>
  <si>
    <t>1071200005L</t>
  </si>
  <si>
    <t>1071200007L</t>
  </si>
  <si>
    <t>1071200008L</t>
  </si>
  <si>
    <t>1071500016-9-1L</t>
  </si>
  <si>
    <t>1071500016-9L</t>
  </si>
  <si>
    <t>1072800083-1L</t>
  </si>
  <si>
    <t>1072800083L</t>
  </si>
  <si>
    <t>1073000004L</t>
  </si>
  <si>
    <t>1073000009L</t>
  </si>
  <si>
    <t>1073000010L</t>
  </si>
  <si>
    <t>1073400006L</t>
  </si>
  <si>
    <t>1073400016L</t>
  </si>
  <si>
    <t>1073400029L</t>
  </si>
  <si>
    <t>1073400508-1L</t>
  </si>
  <si>
    <t>1073400538-1L</t>
  </si>
  <si>
    <t>1073400539L</t>
  </si>
  <si>
    <t>1073600027L</t>
  </si>
  <si>
    <t>1073600028L</t>
  </si>
  <si>
    <t>1073700001L</t>
  </si>
  <si>
    <t>1073700002L</t>
  </si>
  <si>
    <t>1074000001-1L</t>
  </si>
  <si>
    <t>1074000001-2L</t>
  </si>
  <si>
    <t>1074000001-3L</t>
  </si>
  <si>
    <t>1074000002-1L</t>
  </si>
  <si>
    <t>1074000002-2L</t>
  </si>
  <si>
    <t>1074000002-3L</t>
  </si>
  <si>
    <t>1075200102L</t>
  </si>
  <si>
    <t>1075200110L</t>
  </si>
  <si>
    <t>1075400013-1L</t>
  </si>
  <si>
    <t>1075400013-2L</t>
  </si>
  <si>
    <t>1075400013-3L</t>
  </si>
  <si>
    <t>1075400013-4L</t>
  </si>
  <si>
    <t>1075400013-5L</t>
  </si>
  <si>
    <t>1075400015-1L</t>
  </si>
  <si>
    <t>1075400015-2L</t>
  </si>
  <si>
    <t>1075400015-3L</t>
  </si>
  <si>
    <t>1075400015-4L</t>
  </si>
  <si>
    <t>1075400016-1L</t>
  </si>
  <si>
    <t>1075400017-1L</t>
  </si>
  <si>
    <t>1075400017-3L</t>
  </si>
  <si>
    <t>1075400017-4L</t>
  </si>
  <si>
    <t>1075400018-2L</t>
  </si>
  <si>
    <t>1075400018-3L</t>
  </si>
  <si>
    <t>1075600001L</t>
  </si>
  <si>
    <t>1075600002L</t>
  </si>
  <si>
    <t>1075600007L</t>
  </si>
  <si>
    <t>1075600008L</t>
  </si>
  <si>
    <t>1075600042-1L</t>
  </si>
  <si>
    <t>1075600042L</t>
  </si>
  <si>
    <t>1075600043-1L</t>
  </si>
  <si>
    <t>1075600043L</t>
  </si>
  <si>
    <t>1075800001L</t>
  </si>
  <si>
    <t>1076000001L</t>
  </si>
  <si>
    <t>1076000002L</t>
  </si>
  <si>
    <t>1076100001L</t>
  </si>
  <si>
    <t>1076100002L</t>
  </si>
  <si>
    <t>1076100003L</t>
  </si>
  <si>
    <t>1076200001L</t>
  </si>
  <si>
    <t>1076200002L</t>
  </si>
  <si>
    <t>1076200012L</t>
  </si>
  <si>
    <t>1076200013L</t>
  </si>
  <si>
    <t>1076200014L</t>
  </si>
  <si>
    <t>1076200015L</t>
  </si>
  <si>
    <t>1076200021-1L</t>
  </si>
  <si>
    <t>1076200021-2L</t>
  </si>
  <si>
    <t>1076200021-3L</t>
  </si>
  <si>
    <t>1076200021-4L</t>
  </si>
  <si>
    <t>1076200021-5L</t>
  </si>
  <si>
    <t>1076200021-6L</t>
  </si>
  <si>
    <t>1076200021-7L</t>
  </si>
  <si>
    <t>1076200024L</t>
  </si>
  <si>
    <t>1076200025L</t>
  </si>
  <si>
    <t>1076200026L</t>
  </si>
  <si>
    <t>1076200027L</t>
  </si>
  <si>
    <t>1076200028L</t>
  </si>
  <si>
    <t>1076200029-1L</t>
  </si>
  <si>
    <t>1076200029-2L</t>
  </si>
  <si>
    <t>1076200029-3L</t>
  </si>
  <si>
    <t>1076200029-4L</t>
  </si>
  <si>
    <t>1076200029-5L</t>
  </si>
  <si>
    <t>1076200029-6L</t>
  </si>
  <si>
    <t>1076200029-7L</t>
  </si>
  <si>
    <t>1076200030-1L</t>
  </si>
  <si>
    <t>1076200030-2L</t>
  </si>
  <si>
    <t>1076200030-3L</t>
  </si>
  <si>
    <t>1076200030-4L</t>
  </si>
  <si>
    <t>1076200030-5L</t>
  </si>
  <si>
    <t>1076200030-6L</t>
  </si>
  <si>
    <t>1076200030-7L</t>
  </si>
  <si>
    <t>1076200030-8L</t>
  </si>
  <si>
    <t>1076200031-1L</t>
  </si>
  <si>
    <t>1076200031-2L</t>
  </si>
  <si>
    <t>1076200031-3L</t>
  </si>
  <si>
    <t>1076200032L</t>
  </si>
  <si>
    <t>1076200033L</t>
  </si>
  <si>
    <t>1076200034L</t>
  </si>
  <si>
    <t>1076200035L</t>
  </si>
  <si>
    <t>1076200036L</t>
  </si>
  <si>
    <t>1076200038L</t>
  </si>
  <si>
    <t>1076200040L</t>
  </si>
  <si>
    <t>1076200041L</t>
  </si>
  <si>
    <t>1076200042L</t>
  </si>
  <si>
    <t>1076200043L</t>
  </si>
  <si>
    <t>1076200044L</t>
  </si>
  <si>
    <t>1076200045L</t>
  </si>
  <si>
    <t>1076200046L</t>
  </si>
  <si>
    <t>1076200047L</t>
  </si>
  <si>
    <t>1076200048L</t>
  </si>
  <si>
    <t>1076200049L</t>
  </si>
  <si>
    <t>1076200050L</t>
  </si>
  <si>
    <t>1076200051L</t>
  </si>
  <si>
    <t>1076200052L</t>
  </si>
  <si>
    <t>1076200055L</t>
  </si>
  <si>
    <t>1076200056L</t>
  </si>
  <si>
    <t>1076200057L</t>
  </si>
  <si>
    <t>1076200058L</t>
  </si>
  <si>
    <t>1076200059L</t>
  </si>
  <si>
    <t>1076200069-1L</t>
  </si>
  <si>
    <t>1076200069-2L</t>
  </si>
  <si>
    <t>1076200069-3L</t>
  </si>
  <si>
    <t>1076200069-4L</t>
  </si>
  <si>
    <t>1076200069-5L</t>
  </si>
  <si>
    <t>1076200069-6L</t>
  </si>
  <si>
    <t>1076200069-7L</t>
  </si>
  <si>
    <t>1076200069-8L</t>
  </si>
  <si>
    <t>1076200069-9L</t>
  </si>
  <si>
    <t>1076200070L</t>
  </si>
  <si>
    <t>1076200071L</t>
  </si>
  <si>
    <t>1076200072-10L</t>
  </si>
  <si>
    <t>1076200072-11L</t>
  </si>
  <si>
    <t>1076200072-12L</t>
  </si>
  <si>
    <t>1076200072-13L</t>
  </si>
  <si>
    <t>1076200072-14L</t>
  </si>
  <si>
    <t>1076200072-15L</t>
  </si>
  <si>
    <t>1076200072-16L</t>
  </si>
  <si>
    <t>1076200072-17L</t>
  </si>
  <si>
    <t>1076200072-18L</t>
  </si>
  <si>
    <t>1076200072-19L</t>
  </si>
  <si>
    <t>1076200072-1L</t>
  </si>
  <si>
    <t>1076200078-1L</t>
  </si>
  <si>
    <t>1076200078-2L</t>
  </si>
  <si>
    <t>1076200078-3L</t>
  </si>
  <si>
    <t>1076200078-4L</t>
  </si>
  <si>
    <t>1076200078-5L</t>
  </si>
  <si>
    <t>1076200078-6L</t>
  </si>
  <si>
    <t>1076200078-7L</t>
  </si>
  <si>
    <t>1076200079-1L</t>
  </si>
  <si>
    <t>1076200079-2L</t>
  </si>
  <si>
    <t>1076200079-3L</t>
  </si>
  <si>
    <t>1076200080-1L</t>
  </si>
  <si>
    <t>1076200080-2L</t>
  </si>
  <si>
    <t>1076200080-3L</t>
  </si>
  <si>
    <t>1076200080-4L</t>
  </si>
  <si>
    <t>1076200080-5L</t>
  </si>
  <si>
    <t>1076200082-10L</t>
  </si>
  <si>
    <t>1076200082-11L</t>
  </si>
  <si>
    <t>1076200082-1L</t>
  </si>
  <si>
    <t>1076200082-2L</t>
  </si>
  <si>
    <t>1076200082-3L</t>
  </si>
  <si>
    <t>1076200082-4L</t>
  </si>
  <si>
    <t>1076200082-5L</t>
  </si>
  <si>
    <t>1076200082-6L</t>
  </si>
  <si>
    <t>1076200082-7L</t>
  </si>
  <si>
    <t>1076200082-8L</t>
  </si>
  <si>
    <t>1076200082-9L</t>
  </si>
  <si>
    <t>1076200083-1L</t>
  </si>
  <si>
    <t>1076200083-2L</t>
  </si>
  <si>
    <t>1076200084-01L</t>
  </si>
  <si>
    <t>1076200084-02L</t>
  </si>
  <si>
    <t>1076200084-03L</t>
  </si>
  <si>
    <t>1076200084-04L</t>
  </si>
  <si>
    <t>1076200084-05L</t>
  </si>
  <si>
    <t>1076200084-06L</t>
  </si>
  <si>
    <t>1076200084-07L</t>
  </si>
  <si>
    <t>1076200084-08L</t>
  </si>
  <si>
    <t>1076200084-09L</t>
  </si>
  <si>
    <t>1076200084-10L</t>
  </si>
  <si>
    <t>1076200084-11L</t>
  </si>
  <si>
    <t>1076200084-12L</t>
  </si>
  <si>
    <t>1076200084-13L</t>
  </si>
  <si>
    <t>1076200084-14L</t>
  </si>
  <si>
    <t>1076200084-15L</t>
  </si>
  <si>
    <t>1076200084-16L</t>
  </si>
  <si>
    <t>1076200084-17L</t>
  </si>
  <si>
    <t>1076200084-18L</t>
  </si>
  <si>
    <t>1076200084-19L</t>
  </si>
  <si>
    <t>1076400001-1L</t>
  </si>
  <si>
    <t>1076400001-2L</t>
  </si>
  <si>
    <t>1076400001-3L</t>
  </si>
  <si>
    <t>1076400001-4L</t>
  </si>
  <si>
    <t>1076400001-5L</t>
  </si>
  <si>
    <t>1076400001-6L</t>
  </si>
  <si>
    <t>1076400001-7L</t>
  </si>
  <si>
    <t>1076600001L</t>
  </si>
  <si>
    <t>1078100001L</t>
  </si>
  <si>
    <t>1078100002L</t>
  </si>
  <si>
    <t>1078100003L</t>
  </si>
  <si>
    <t>1078100004L</t>
  </si>
  <si>
    <t>1078100005L</t>
  </si>
  <si>
    <t>1078100006L</t>
  </si>
  <si>
    <t>1078100007L</t>
  </si>
  <si>
    <t>1078100008L</t>
  </si>
  <si>
    <t>1078100009L</t>
  </si>
  <si>
    <t>1078100010L</t>
  </si>
  <si>
    <t>1078100011L</t>
  </si>
  <si>
    <t>1078100012L</t>
  </si>
  <si>
    <t>1078100013L</t>
  </si>
  <si>
    <t>1078100014L</t>
  </si>
  <si>
    <t>1078100015L</t>
  </si>
  <si>
    <t>1078200001L</t>
  </si>
  <si>
    <t>1080500001-1L</t>
  </si>
  <si>
    <t>1080500001-2L</t>
  </si>
  <si>
    <t>1080500001-3L</t>
  </si>
  <si>
    <t>1080500001-4L</t>
  </si>
  <si>
    <t>1080500002-1L</t>
  </si>
  <si>
    <t>1080500002-2L</t>
  </si>
  <si>
    <t>1080500002-3L</t>
  </si>
  <si>
    <t>1080500002-4L</t>
  </si>
  <si>
    <t>1080500034L</t>
  </si>
  <si>
    <t>1080500105L</t>
  </si>
  <si>
    <t>1080500107L</t>
  </si>
  <si>
    <t>1080500108L</t>
  </si>
  <si>
    <t>1080500109L</t>
  </si>
  <si>
    <t>1080500112L</t>
  </si>
  <si>
    <t>1080500115L</t>
  </si>
  <si>
    <t>1080500116L</t>
  </si>
  <si>
    <t>1080500121L</t>
  </si>
  <si>
    <t>1080500122L</t>
  </si>
  <si>
    <t>1080500125L</t>
  </si>
  <si>
    <t>1082400044-2L</t>
  </si>
  <si>
    <t>1082400044-3L</t>
  </si>
  <si>
    <t>1082400044-4L</t>
  </si>
  <si>
    <t>1082400044-5L</t>
  </si>
  <si>
    <t>1082800003L</t>
  </si>
  <si>
    <t>1082800004L</t>
  </si>
  <si>
    <t>1083000001-1L</t>
  </si>
  <si>
    <t>1083100005-1L</t>
  </si>
  <si>
    <t>1083100005-2L</t>
  </si>
  <si>
    <t>1083100005-3L</t>
  </si>
  <si>
    <t>1083100005-4L</t>
  </si>
  <si>
    <t>1083600001-1L</t>
  </si>
  <si>
    <t>1083600001-2L</t>
  </si>
  <si>
    <t>1083600001-3L</t>
  </si>
  <si>
    <t>1083600001-4L</t>
  </si>
  <si>
    <t>1083600001-5L</t>
  </si>
  <si>
    <t>1083600002-1L</t>
  </si>
  <si>
    <t>1083600002-2L</t>
  </si>
  <si>
    <t>1083600002-3L</t>
  </si>
  <si>
    <t>1083600002-4L</t>
  </si>
  <si>
    <t>1083600002-5L</t>
  </si>
  <si>
    <t>1083600003-1L</t>
  </si>
  <si>
    <t>1083600003-2L</t>
  </si>
  <si>
    <t>1083600004-1L</t>
  </si>
  <si>
    <t>1083600004-2L</t>
  </si>
  <si>
    <t>1083600004-3L</t>
  </si>
  <si>
    <t>1083600004-4L</t>
  </si>
  <si>
    <t>1083600004-5L</t>
  </si>
  <si>
    <t>1083600005-1L</t>
  </si>
  <si>
    <t>1083600005-2L</t>
  </si>
  <si>
    <t>1083600005-3L</t>
  </si>
  <si>
    <t>1083600005-4L</t>
  </si>
  <si>
    <t>1083600005-5L</t>
  </si>
  <si>
    <t>1083600005-6L</t>
  </si>
  <si>
    <t>1083600006-1L</t>
  </si>
  <si>
    <t>1083600006-2L</t>
  </si>
  <si>
    <t>1083600006-3L</t>
  </si>
  <si>
    <t>1083600007-1L</t>
  </si>
  <si>
    <t>1083600007-2L</t>
  </si>
  <si>
    <t>1083600007-3L</t>
  </si>
  <si>
    <t>1083600008-1L</t>
  </si>
  <si>
    <t>1083600008-2L</t>
  </si>
  <si>
    <t>1083600008-3L</t>
  </si>
  <si>
    <t>1083600009L</t>
  </si>
  <si>
    <t>1083600010L</t>
  </si>
  <si>
    <t>1083600011L</t>
  </si>
  <si>
    <t>1083600012-1L</t>
  </si>
  <si>
    <t>1083600012-2L</t>
  </si>
  <si>
    <t>1083600012-3L</t>
  </si>
  <si>
    <t>1083600013-1L</t>
  </si>
  <si>
    <t>1083600013-2L</t>
  </si>
  <si>
    <t>1083600013-3L</t>
  </si>
  <si>
    <t>1083600014L</t>
  </si>
  <si>
    <t>1083600015L</t>
  </si>
  <si>
    <t>1083600016-1L</t>
  </si>
  <si>
    <t>1083600016-2L</t>
  </si>
  <si>
    <t>1083600016-3L</t>
  </si>
  <si>
    <t>1083600016-4L</t>
  </si>
  <si>
    <t>1083600016-5L</t>
  </si>
  <si>
    <t>1083600016-6L</t>
  </si>
  <si>
    <t>1083600017L</t>
  </si>
  <si>
    <t>1083600018L</t>
  </si>
  <si>
    <t>1083600019-1L</t>
  </si>
  <si>
    <t>1083600019-2L</t>
  </si>
  <si>
    <t>1083600019-3L</t>
  </si>
  <si>
    <t>1083600019-4L</t>
  </si>
  <si>
    <t>1083600020L</t>
  </si>
  <si>
    <t>1083600021L</t>
  </si>
  <si>
    <t>1083600022-1L</t>
  </si>
  <si>
    <t>1083600022-2L</t>
  </si>
  <si>
    <t>1083600022-3L</t>
  </si>
  <si>
    <t>1083600022-4L</t>
  </si>
  <si>
    <t>1083600022-5L</t>
  </si>
  <si>
    <t>1083600023-1L</t>
  </si>
  <si>
    <t>1083600023-2L</t>
  </si>
  <si>
    <t>1083600024-1L</t>
  </si>
  <si>
    <t>1083600024-2L</t>
  </si>
  <si>
    <t>1083600024-3L</t>
  </si>
  <si>
    <t>1083600024-4L</t>
  </si>
  <si>
    <t>1083600027L</t>
  </si>
  <si>
    <t>1083600028L</t>
  </si>
  <si>
    <t>1083700001L</t>
  </si>
  <si>
    <t>1083700002-1L</t>
  </si>
  <si>
    <t>1083700002-2L</t>
  </si>
  <si>
    <t>1083700002-3L</t>
  </si>
  <si>
    <t>1076200072-20L</t>
  </si>
  <si>
    <t>1076200072-21L</t>
  </si>
  <si>
    <t>1076200072-22L</t>
  </si>
  <si>
    <t>1076200072-23L</t>
  </si>
  <si>
    <t>1076200072-24L</t>
  </si>
  <si>
    <t>1076200072-2L</t>
  </si>
  <si>
    <t>1076200072-3L</t>
  </si>
  <si>
    <t>1076200072-4L</t>
  </si>
  <si>
    <t>1076200072-5L</t>
  </si>
  <si>
    <t>1076200072-6L</t>
  </si>
  <si>
    <t>1076200072-7L</t>
  </si>
  <si>
    <t>1076200072-8L</t>
  </si>
  <si>
    <t>1076200072-9L</t>
  </si>
  <si>
    <t>1077700001-2L</t>
  </si>
  <si>
    <t>1077900001L</t>
  </si>
  <si>
    <t>1077900002L</t>
  </si>
  <si>
    <t>1077900003L</t>
  </si>
  <si>
    <t>1077900004L</t>
  </si>
  <si>
    <t>1077900005L</t>
  </si>
  <si>
    <t>1077900006L</t>
  </si>
  <si>
    <t>1077900007L</t>
  </si>
  <si>
    <t>1077900008L</t>
  </si>
  <si>
    <t>1077900009L</t>
  </si>
  <si>
    <t>1077900010L</t>
  </si>
  <si>
    <t>1077900011L</t>
  </si>
  <si>
    <t>1077900012L</t>
  </si>
  <si>
    <t>1077900013L</t>
  </si>
  <si>
    <t>1077900014L</t>
  </si>
  <si>
    <t>1078800246L</t>
  </si>
  <si>
    <t>1078800247L</t>
  </si>
  <si>
    <t>1078800249L</t>
  </si>
  <si>
    <t>1078800252L</t>
  </si>
  <si>
    <t>1078800257L</t>
  </si>
  <si>
    <t>1079000001L</t>
  </si>
  <si>
    <t>1079000002L</t>
  </si>
  <si>
    <t>1079000003L</t>
  </si>
  <si>
    <t>1079000004L</t>
  </si>
  <si>
    <t>1079000005L</t>
  </si>
  <si>
    <t>1079000006L</t>
  </si>
  <si>
    <t>1079000007L</t>
  </si>
  <si>
    <t>1079000008L</t>
  </si>
  <si>
    <t>1079000009L</t>
  </si>
  <si>
    <t>1079000010L</t>
  </si>
  <si>
    <t>1079000011L</t>
  </si>
  <si>
    <t>1079400006L</t>
  </si>
  <si>
    <t>1079600009L</t>
  </si>
  <si>
    <t>1079600012L</t>
  </si>
  <si>
    <t>1079600019L</t>
  </si>
  <si>
    <t>1079600020L</t>
  </si>
  <si>
    <t>1080000043L</t>
  </si>
  <si>
    <t>1080000044L</t>
  </si>
  <si>
    <t>1080000045L</t>
  </si>
  <si>
    <t>1080000046L</t>
  </si>
  <si>
    <t>1080300002-1L</t>
  </si>
  <si>
    <t>1080300002-2L</t>
  </si>
  <si>
    <t>1080300002-3L</t>
  </si>
  <si>
    <t>1080300010L</t>
  </si>
  <si>
    <t>1081300008L</t>
  </si>
  <si>
    <t>1081300009L</t>
  </si>
  <si>
    <t>1081300010L</t>
  </si>
  <si>
    <t>1081400008-1L</t>
  </si>
  <si>
    <t>1081400011-1L</t>
  </si>
  <si>
    <t>1081400013-3L</t>
  </si>
  <si>
    <t>1081400047-1L</t>
  </si>
  <si>
    <t>1081400128-1L</t>
  </si>
  <si>
    <t>1081400130-1L</t>
  </si>
  <si>
    <t>1081400183-2L</t>
  </si>
  <si>
    <t>1081400193L</t>
  </si>
  <si>
    <t>1081400194-4L</t>
  </si>
  <si>
    <t>1081400200L</t>
  </si>
  <si>
    <t>1081400201L</t>
  </si>
  <si>
    <t>1081400227L</t>
  </si>
  <si>
    <t>1081400242L</t>
  </si>
  <si>
    <t>1081700003L</t>
  </si>
  <si>
    <t>1081700020L</t>
  </si>
  <si>
    <t>1081700021L</t>
  </si>
  <si>
    <t>1081700022L</t>
  </si>
  <si>
    <t>1081700023L</t>
  </si>
  <si>
    <t>1081700024L</t>
  </si>
  <si>
    <t>1081700025L</t>
  </si>
  <si>
    <t>1081700026L</t>
  </si>
  <si>
    <t>1081700027L</t>
  </si>
  <si>
    <t>1081900002L</t>
  </si>
  <si>
    <t>1081900003L</t>
  </si>
  <si>
    <t>1083700003-1L</t>
  </si>
  <si>
    <t>1083700003-2L</t>
  </si>
  <si>
    <t>1083700003-3L</t>
  </si>
  <si>
    <t>1083700003-4L</t>
  </si>
  <si>
    <t>1083700003-5L</t>
  </si>
  <si>
    <t>1084100001L</t>
  </si>
  <si>
    <t>1084100002L</t>
  </si>
  <si>
    <t>1084200010L</t>
  </si>
  <si>
    <t>1084200013L</t>
  </si>
  <si>
    <t>1084200015L</t>
  </si>
  <si>
    <t>1085200002-5L</t>
  </si>
  <si>
    <t>1085200006L</t>
  </si>
  <si>
    <t>1085200007L</t>
  </si>
  <si>
    <t>1085300001L</t>
  </si>
  <si>
    <t>1085700001L</t>
  </si>
  <si>
    <t>1085700002L</t>
  </si>
  <si>
    <t>1085700004L</t>
  </si>
  <si>
    <t>1085700005L</t>
  </si>
  <si>
    <t>1085700006L</t>
  </si>
  <si>
    <t>1085700007L</t>
  </si>
  <si>
    <t>1085900001-5L</t>
  </si>
  <si>
    <t>1086200010L</t>
  </si>
  <si>
    <t>1086200013L</t>
  </si>
  <si>
    <t>1086200022L</t>
  </si>
  <si>
    <t>1086200037L</t>
  </si>
  <si>
    <t>1086400002-5L</t>
  </si>
  <si>
    <t>1086400011-1L</t>
  </si>
  <si>
    <t>1086400011-2L</t>
  </si>
  <si>
    <t>1086400011-3L</t>
  </si>
  <si>
    <t>1086400011-4L</t>
  </si>
  <si>
    <t>1086400011-5L</t>
  </si>
  <si>
    <t>1086400011-6L</t>
  </si>
  <si>
    <t>1086400011-7L</t>
  </si>
  <si>
    <t>1086400011-8L</t>
  </si>
  <si>
    <t>1086400015-1L</t>
  </si>
  <si>
    <t>1086400015-2L</t>
  </si>
  <si>
    <t>1086400015-3L</t>
  </si>
  <si>
    <t>1086400015-4L</t>
  </si>
  <si>
    <t>1086400015-6L</t>
  </si>
  <si>
    <t>1086400015-7L</t>
  </si>
  <si>
    <t>1086400022-1L</t>
  </si>
  <si>
    <t>1086400022-2L</t>
  </si>
  <si>
    <t>1086400022-3L</t>
  </si>
  <si>
    <t>1086400022-4L</t>
  </si>
  <si>
    <t>1086400022-5L</t>
  </si>
  <si>
    <t>1086400022-6L</t>
  </si>
  <si>
    <t>1086400022-7L</t>
  </si>
  <si>
    <t>1086400037L</t>
  </si>
  <si>
    <t>1086400038L</t>
  </si>
  <si>
    <t>1086400040-11L</t>
  </si>
  <si>
    <t>1086400042-10L</t>
  </si>
  <si>
    <t>1086400042-1L</t>
  </si>
  <si>
    <t>1086400042-2L</t>
  </si>
  <si>
    <t>1086400042-3L</t>
  </si>
  <si>
    <t>1086400042-4L</t>
  </si>
  <si>
    <t>1086400042-5L</t>
  </si>
  <si>
    <t>1086400042-6L</t>
  </si>
  <si>
    <t>1086400042-7L</t>
  </si>
  <si>
    <t>1086400042-8L</t>
  </si>
  <si>
    <t>1086400042-9L</t>
  </si>
  <si>
    <t>1086400099L</t>
  </si>
  <si>
    <t>1086400104-10L</t>
  </si>
  <si>
    <t>1086400104-11L</t>
  </si>
  <si>
    <t>1086400104-1L</t>
  </si>
  <si>
    <t>1086400104-2L</t>
  </si>
  <si>
    <t>1086400104-3L</t>
  </si>
  <si>
    <t>1086400104-4L</t>
  </si>
  <si>
    <t>1086400104-5L</t>
  </si>
  <si>
    <t>1086400104-6L</t>
  </si>
  <si>
    <t>1086400104-7L</t>
  </si>
  <si>
    <t>1086400104-8L</t>
  </si>
  <si>
    <t>1086400104-9L</t>
  </si>
  <si>
    <t>1086400196-2L</t>
  </si>
  <si>
    <t>1086400196-3L</t>
  </si>
  <si>
    <t>1086400197-1L</t>
  </si>
  <si>
    <t>1086400197-2L</t>
  </si>
  <si>
    <t>1086400197-3L</t>
  </si>
  <si>
    <t>1086400233L</t>
  </si>
  <si>
    <t>1086400234L</t>
  </si>
  <si>
    <t>1086400235L</t>
  </si>
  <si>
    <t>1086400254L</t>
  </si>
  <si>
    <t>1086400255L</t>
  </si>
  <si>
    <t>1086400256L</t>
  </si>
  <si>
    <t>1086400262L</t>
  </si>
  <si>
    <t>1086400276-1L</t>
  </si>
  <si>
    <t>1086400276-2L</t>
  </si>
  <si>
    <t>1086400276-3L</t>
  </si>
  <si>
    <t>1086400276-4L</t>
  </si>
  <si>
    <t>1086400276-5L</t>
  </si>
  <si>
    <t>1086400368-1L</t>
  </si>
  <si>
    <t>1086400368-2L</t>
  </si>
  <si>
    <t>1086400368-3L</t>
  </si>
  <si>
    <t>1086400368-4L</t>
  </si>
  <si>
    <t>1086400368-5L</t>
  </si>
  <si>
    <t>1086500005L</t>
  </si>
  <si>
    <t>1086500006-2L</t>
  </si>
  <si>
    <t>1087600004-17L</t>
  </si>
  <si>
    <t>1087600004-99L</t>
  </si>
  <si>
    <t>1087600031L</t>
  </si>
  <si>
    <t>1087600032L</t>
  </si>
  <si>
    <t>1087600033L</t>
  </si>
  <si>
    <t>1087600034L</t>
  </si>
  <si>
    <t>1089600108L</t>
  </si>
  <si>
    <t>1089600109L</t>
  </si>
  <si>
    <t>1089600110-1L</t>
  </si>
  <si>
    <t>1089600110-2L</t>
  </si>
  <si>
    <t>1089600114L</t>
  </si>
  <si>
    <t>1089600115L</t>
  </si>
  <si>
    <t>1089600119L</t>
  </si>
  <si>
    <t>1089600120L</t>
  </si>
  <si>
    <t>1083700002-4L</t>
  </si>
  <si>
    <t>1083700002-5L</t>
  </si>
  <si>
    <t>1086400109L</t>
  </si>
  <si>
    <t>1086400110L</t>
  </si>
  <si>
    <t>1086400135L</t>
  </si>
  <si>
    <t>1086400142L</t>
  </si>
  <si>
    <t>1086400143L</t>
  </si>
  <si>
    <t>1086400182L</t>
  </si>
  <si>
    <t>1086400195-1L</t>
  </si>
  <si>
    <t>1086400195-2L</t>
  </si>
  <si>
    <t>1086400195-3L</t>
  </si>
  <si>
    <t>1086400196-1L</t>
  </si>
  <si>
    <t>1086400316L</t>
  </si>
  <si>
    <t>1086400317L</t>
  </si>
  <si>
    <t>1086400318L</t>
  </si>
  <si>
    <t>1086400319L</t>
  </si>
  <si>
    <t>1086400320L</t>
  </si>
  <si>
    <t>1086400336L</t>
  </si>
  <si>
    <t>1086400337L</t>
  </si>
  <si>
    <t>1086400338L</t>
  </si>
  <si>
    <t>1086400339L</t>
  </si>
  <si>
    <t>1086400347-1L</t>
  </si>
  <si>
    <t>1086400347-2L</t>
  </si>
  <si>
    <t>1086400347-3L</t>
  </si>
  <si>
    <t>1086400347-4L</t>
  </si>
  <si>
    <t>1086400347-5L</t>
  </si>
  <si>
    <t>1086400351-1L</t>
  </si>
  <si>
    <t>1086400351-2L</t>
  </si>
  <si>
    <t>1086400351-3L</t>
  </si>
  <si>
    <t>1086400351-4L</t>
  </si>
  <si>
    <t>1088900001L</t>
  </si>
  <si>
    <t>1088900002L</t>
  </si>
  <si>
    <t>1088900003L</t>
  </si>
  <si>
    <t>1088900004L</t>
  </si>
  <si>
    <t>1088900010L</t>
  </si>
  <si>
    <t>1088900011L</t>
  </si>
  <si>
    <t>1088900012L</t>
  </si>
  <si>
    <t>1089100001L</t>
  </si>
  <si>
    <t>1089300012L</t>
  </si>
  <si>
    <t>1089300013L</t>
  </si>
  <si>
    <t>1089300014L</t>
  </si>
  <si>
    <t>1089300015L</t>
  </si>
  <si>
    <t>1089400002L</t>
  </si>
  <si>
    <t>1089400003L</t>
  </si>
  <si>
    <t>1089400004L</t>
  </si>
  <si>
    <t>1089400005L</t>
  </si>
  <si>
    <t>1089400006L</t>
  </si>
  <si>
    <t>1089400007L</t>
  </si>
  <si>
    <t>1089400008L</t>
  </si>
  <si>
    <t>1089400009L</t>
  </si>
  <si>
    <t>1089400010L</t>
  </si>
  <si>
    <t>1089400011L</t>
  </si>
  <si>
    <t>1089400012L</t>
  </si>
  <si>
    <t>1089400013L</t>
  </si>
  <si>
    <t>1089400014L</t>
  </si>
  <si>
    <t>1089400015L</t>
  </si>
  <si>
    <t>1089400016L</t>
  </si>
  <si>
    <t>1089400017L</t>
  </si>
  <si>
    <t>1089400020L</t>
  </si>
  <si>
    <t>1089400021L</t>
  </si>
  <si>
    <t>1089400022L</t>
  </si>
  <si>
    <t>1089400023L</t>
  </si>
  <si>
    <t>1089400024L</t>
  </si>
  <si>
    <t>1089400025L</t>
  </si>
  <si>
    <t>1089400026L</t>
  </si>
  <si>
    <t>1089400027L</t>
  </si>
  <si>
    <t>1089400028L</t>
  </si>
  <si>
    <t>1089400029L</t>
  </si>
  <si>
    <t>1089400030L</t>
  </si>
  <si>
    <t>1089400031L</t>
  </si>
  <si>
    <t>1089400032L</t>
  </si>
  <si>
    <t>1089400033L</t>
  </si>
  <si>
    <t>1089500112L</t>
  </si>
  <si>
    <t>1089500113L</t>
  </si>
  <si>
    <t>1089500114L</t>
  </si>
  <si>
    <t>1089500115L</t>
  </si>
  <si>
    <t>1089500116L</t>
  </si>
  <si>
    <t>1089500117L</t>
  </si>
  <si>
    <t>1089500118L</t>
  </si>
  <si>
    <t>1089500119L</t>
  </si>
  <si>
    <t>1089500120L</t>
  </si>
  <si>
    <t>1089500121L</t>
  </si>
  <si>
    <t>1089600001L</t>
  </si>
  <si>
    <t>1089600002L</t>
  </si>
  <si>
    <t>1089600025L</t>
  </si>
  <si>
    <t>1089600033-1L</t>
  </si>
  <si>
    <t>1089600033-2L</t>
  </si>
  <si>
    <t>1089600033-3L</t>
  </si>
  <si>
    <t>1089600033-4L</t>
  </si>
  <si>
    <t>1089600033-5L</t>
  </si>
  <si>
    <t>1089600033-6L</t>
  </si>
  <si>
    <t>1089600033-7L</t>
  </si>
  <si>
    <t>1089600033-8L</t>
  </si>
  <si>
    <t>1089600042L</t>
  </si>
  <si>
    <t>1089600043L</t>
  </si>
  <si>
    <t>1089600044L</t>
  </si>
  <si>
    <t>1089600045L</t>
  </si>
  <si>
    <t>1089600046L</t>
  </si>
  <si>
    <t>1089600047L</t>
  </si>
  <si>
    <t>1089600048L</t>
  </si>
  <si>
    <t>1089600049L</t>
  </si>
  <si>
    <t>1089600050L</t>
  </si>
  <si>
    <t>1089600051L</t>
  </si>
  <si>
    <t>1089600052L</t>
  </si>
  <si>
    <t>1089600053L</t>
  </si>
  <si>
    <t>1089600054L</t>
  </si>
  <si>
    <t>1089600055L</t>
  </si>
  <si>
    <t>1089600056L</t>
  </si>
  <si>
    <t>1089600057L</t>
  </si>
  <si>
    <t>1089600058L</t>
  </si>
  <si>
    <t>1089600059L</t>
  </si>
  <si>
    <t>1089600060L</t>
  </si>
  <si>
    <t>1089600061L</t>
  </si>
  <si>
    <t>1089600062L</t>
  </si>
  <si>
    <t>1089600069-10L</t>
  </si>
  <si>
    <t>1089600069-11L</t>
  </si>
  <si>
    <t>1089600069-12L</t>
  </si>
  <si>
    <t>1089600069-13L</t>
  </si>
  <si>
    <t>1089600069-14L</t>
  </si>
  <si>
    <t>1089600069-15L</t>
  </si>
  <si>
    <t>1089600069-16L</t>
  </si>
  <si>
    <t>1089600069-17L</t>
  </si>
  <si>
    <t>1089600069-18L</t>
  </si>
  <si>
    <t>1089600069-19L</t>
  </si>
  <si>
    <t>1089600069-1L</t>
  </si>
  <si>
    <t>1089600069-20L</t>
  </si>
  <si>
    <t>1089600069-21L</t>
  </si>
  <si>
    <t>1089600069-22L</t>
  </si>
  <si>
    <t>1089600069-23L</t>
  </si>
  <si>
    <t>1089600069-24L</t>
  </si>
  <si>
    <t>1089600069-25L</t>
  </si>
  <si>
    <t>1089600069-26L</t>
  </si>
  <si>
    <t>1089600069-27L</t>
  </si>
  <si>
    <t>1089600069-28L</t>
  </si>
  <si>
    <t>1089600069-29L</t>
  </si>
  <si>
    <t>1089600069-2L</t>
  </si>
  <si>
    <t>1089600069-30L</t>
  </si>
  <si>
    <t>1089600069-31L</t>
  </si>
  <si>
    <t>1089600069-32L</t>
  </si>
  <si>
    <t>1089600069-3L</t>
  </si>
  <si>
    <t>1089600069-4L</t>
  </si>
  <si>
    <t>1089600069-5L</t>
  </si>
  <si>
    <t>1089600069-6L</t>
  </si>
  <si>
    <t>1089600069-7L</t>
  </si>
  <si>
    <t>1089600069-8L</t>
  </si>
  <si>
    <t>1089600069-9L</t>
  </si>
  <si>
    <t>1089600070-1L</t>
  </si>
  <si>
    <t>1089600070-2L</t>
  </si>
  <si>
    <t>1089600070-3L</t>
  </si>
  <si>
    <t>1089600070-4L</t>
  </si>
  <si>
    <t>1089600071-1L</t>
  </si>
  <si>
    <t>1089600071-2L</t>
  </si>
  <si>
    <t>1089600071-3L</t>
  </si>
  <si>
    <t>1089600072-1L</t>
  </si>
  <si>
    <t>1089600072-2L</t>
  </si>
  <si>
    <t>1089600073L</t>
  </si>
  <si>
    <t>1089600074L</t>
  </si>
  <si>
    <t>1089600075L</t>
  </si>
  <si>
    <t>1089600076L</t>
  </si>
  <si>
    <t>1089600077L</t>
  </si>
  <si>
    <t>1089600079-10L</t>
  </si>
  <si>
    <t>1089600079-1L</t>
  </si>
  <si>
    <t>1089600079-2L</t>
  </si>
  <si>
    <t>1089600079-3L</t>
  </si>
  <si>
    <t>1089600079-4L</t>
  </si>
  <si>
    <t>1089600079-5L</t>
  </si>
  <si>
    <t>1089600079-6L</t>
  </si>
  <si>
    <t>1089600079-7L</t>
  </si>
  <si>
    <t>1089600079-8L</t>
  </si>
  <si>
    <t>1089600079-9L</t>
  </si>
  <si>
    <t>1089600080-1L</t>
  </si>
  <si>
    <t>1089600080-2L</t>
  </si>
  <si>
    <t>1089600080-3L</t>
  </si>
  <si>
    <t>1089600080-4L</t>
  </si>
  <si>
    <t>1089600080-5L</t>
  </si>
  <si>
    <t>1089600081-10L</t>
  </si>
  <si>
    <t>1089600081-1L</t>
  </si>
  <si>
    <t>1089600081-2L</t>
  </si>
  <si>
    <t>1089600081-3L</t>
  </si>
  <si>
    <t>1089600081-4L</t>
  </si>
  <si>
    <t>1089600081-5L</t>
  </si>
  <si>
    <t>1089600081-6L</t>
  </si>
  <si>
    <t>1089600081-7L</t>
  </si>
  <si>
    <t>1089600081-8L</t>
  </si>
  <si>
    <t>1089600081-9L</t>
  </si>
  <si>
    <t>1089600089-1L</t>
  </si>
  <si>
    <t>1089600089-2L</t>
  </si>
  <si>
    <t>1089600089-3L</t>
  </si>
  <si>
    <t>1089600090L</t>
  </si>
  <si>
    <t>1089600091L</t>
  </si>
  <si>
    <t>1089600092L</t>
  </si>
  <si>
    <t>1089600093L</t>
  </si>
  <si>
    <t>1089600094L</t>
  </si>
  <si>
    <t>1089600095L</t>
  </si>
  <si>
    <t>1089600096L</t>
  </si>
  <si>
    <t>1089600098L</t>
  </si>
  <si>
    <t>1089600099L</t>
  </si>
  <si>
    <t>1089600100L</t>
  </si>
  <si>
    <t>1089600101L</t>
  </si>
  <si>
    <t>1089600102L</t>
  </si>
  <si>
    <t>1089600103L</t>
  </si>
  <si>
    <t>1089600106L</t>
  </si>
  <si>
    <t>1089600107L</t>
  </si>
  <si>
    <t>1090000013L</t>
  </si>
  <si>
    <t>1090000017L</t>
  </si>
  <si>
    <t>1090000019L</t>
  </si>
  <si>
    <t>1090000020L</t>
  </si>
  <si>
    <t>1090000021L</t>
  </si>
  <si>
    <t>1090000022L</t>
  </si>
  <si>
    <t>1090000023L</t>
  </si>
  <si>
    <t>1090000029L</t>
  </si>
  <si>
    <t>1090000030L</t>
  </si>
  <si>
    <t>1090000031L</t>
  </si>
  <si>
    <t>1090000032L</t>
  </si>
  <si>
    <t>1090000033L</t>
  </si>
  <si>
    <t>1090000034L</t>
  </si>
  <si>
    <t>1090000035L</t>
  </si>
  <si>
    <t>1090000036L</t>
  </si>
  <si>
    <t>1090000037L</t>
  </si>
  <si>
    <t>1090000038L</t>
  </si>
  <si>
    <t>1090000051L</t>
  </si>
  <si>
    <t>1090100004L</t>
  </si>
  <si>
    <t>1090200002L</t>
  </si>
  <si>
    <t>1090700001L</t>
  </si>
  <si>
    <t>1090700002L</t>
  </si>
  <si>
    <t>1091100044L</t>
  </si>
  <si>
    <t>1091100045L</t>
  </si>
  <si>
    <t>1091100047L</t>
  </si>
  <si>
    <t>1091100052L</t>
  </si>
  <si>
    <t>1091100055L</t>
  </si>
  <si>
    <t>1091100056L</t>
  </si>
  <si>
    <t>1091100057L</t>
  </si>
  <si>
    <t>1091100058L</t>
  </si>
  <si>
    <t>1091100059L</t>
  </si>
  <si>
    <t>1091100063L</t>
  </si>
  <si>
    <t>1091100066L</t>
  </si>
  <si>
    <t>1091100067L</t>
  </si>
  <si>
    <t>1091100068L</t>
  </si>
  <si>
    <t>1091100069L</t>
  </si>
  <si>
    <t>1091100070L</t>
  </si>
  <si>
    <t>1091100075L</t>
  </si>
  <si>
    <t>1091100078L</t>
  </si>
  <si>
    <t>1091100079L</t>
  </si>
  <si>
    <t>1091100097L</t>
  </si>
  <si>
    <t>1091100098L</t>
  </si>
  <si>
    <t>1091100103L</t>
  </si>
  <si>
    <t>1091100104L</t>
  </si>
  <si>
    <t>1091500171-1L</t>
  </si>
  <si>
    <t>1091500171-2L</t>
  </si>
  <si>
    <t>1091500298-1L</t>
  </si>
  <si>
    <t>1091500560-1L</t>
  </si>
  <si>
    <t>1091500578L</t>
  </si>
  <si>
    <t>1094200075-1L</t>
  </si>
  <si>
    <t>1094200076L</t>
  </si>
  <si>
    <t>1094200077-1L</t>
  </si>
  <si>
    <t>1094200078L</t>
  </si>
  <si>
    <t>1094200087L</t>
  </si>
  <si>
    <t>1094200117L</t>
  </si>
  <si>
    <t>1094200118L</t>
  </si>
  <si>
    <t>1094200119L</t>
  </si>
  <si>
    <t>1094200120L</t>
  </si>
  <si>
    <t>1094200121L</t>
  </si>
  <si>
    <t>1094200148L</t>
  </si>
  <si>
    <t>1094200149L</t>
  </si>
  <si>
    <t>1094300007L</t>
  </si>
  <si>
    <t>1094300008L</t>
  </si>
  <si>
    <t>1094300069L</t>
  </si>
  <si>
    <t>1094300070L</t>
  </si>
  <si>
    <t>1094700061L</t>
  </si>
  <si>
    <t>1095400001-1L</t>
  </si>
  <si>
    <t>1095400001-2L</t>
  </si>
  <si>
    <t>1095900008L</t>
  </si>
  <si>
    <t>1095900009L</t>
  </si>
  <si>
    <t>1096100018-1L</t>
  </si>
  <si>
    <t>1096100018-2L</t>
  </si>
  <si>
    <t>1096100018-3L</t>
  </si>
  <si>
    <t>1096100018-4L</t>
  </si>
  <si>
    <t>1096100018-5L</t>
  </si>
  <si>
    <t>1096100018-6L</t>
  </si>
  <si>
    <t>1096100018-7L</t>
  </si>
  <si>
    <t>1096100018-8L</t>
  </si>
  <si>
    <t>1096900018L</t>
  </si>
  <si>
    <t>1096900019L</t>
  </si>
  <si>
    <t>1096900020L</t>
  </si>
  <si>
    <t>1096900021L</t>
  </si>
  <si>
    <t>1096900022L</t>
  </si>
  <si>
    <t>1096900023L</t>
  </si>
  <si>
    <t>1096900024L</t>
  </si>
  <si>
    <t>1096900025L</t>
  </si>
  <si>
    <t>1096900026L</t>
  </si>
  <si>
    <t>1096900027L</t>
  </si>
  <si>
    <t>1096900028L</t>
  </si>
  <si>
    <t>1096900029L</t>
  </si>
  <si>
    <t>1096900030L</t>
  </si>
  <si>
    <t>1096900031L</t>
  </si>
  <si>
    <t>1096900032L</t>
  </si>
  <si>
    <t>1096900033L</t>
  </si>
  <si>
    <t>1096900034L</t>
  </si>
  <si>
    <t>1096900035L</t>
  </si>
  <si>
    <t>1096900036L</t>
  </si>
  <si>
    <t>1096900037L</t>
  </si>
  <si>
    <t>1096900038L</t>
  </si>
  <si>
    <t>1096900039L</t>
  </si>
  <si>
    <t>1096900041L</t>
  </si>
  <si>
    <t>1096900042L</t>
  </si>
  <si>
    <t>1096900043L</t>
  </si>
  <si>
    <t>1096900044L</t>
  </si>
  <si>
    <t>1096900045L</t>
  </si>
  <si>
    <t>1096900046L</t>
  </si>
  <si>
    <t>1096900047L</t>
  </si>
  <si>
    <t>1096900048L</t>
  </si>
  <si>
    <t>1096900049L</t>
  </si>
  <si>
    <t>1096900054L</t>
  </si>
  <si>
    <t>1096900055L</t>
  </si>
  <si>
    <t>1096900056L</t>
  </si>
  <si>
    <t>1096900057L</t>
  </si>
  <si>
    <t>1096900058L</t>
  </si>
  <si>
    <t>1097400002L</t>
  </si>
  <si>
    <t>1097400003L</t>
  </si>
  <si>
    <t>1097400004L</t>
  </si>
  <si>
    <t>1097400005L</t>
  </si>
  <si>
    <t>1097400006L</t>
  </si>
  <si>
    <t>1097400016L</t>
  </si>
  <si>
    <t>1097400017L</t>
  </si>
  <si>
    <t>1097400018L</t>
  </si>
  <si>
    <t>1097400019L</t>
  </si>
  <si>
    <t>1097400020-1L</t>
  </si>
  <si>
    <t>1097400020L</t>
  </si>
  <si>
    <t>1097400021-1L</t>
  </si>
  <si>
    <t>1097400021L</t>
  </si>
  <si>
    <t>1097400022L</t>
  </si>
  <si>
    <t>1097400023L</t>
  </si>
  <si>
    <t>1097400026L</t>
  </si>
  <si>
    <t>1097400027L</t>
  </si>
  <si>
    <t>1097400029L</t>
  </si>
  <si>
    <t>1097400030L</t>
  </si>
  <si>
    <t>1097400032L</t>
  </si>
  <si>
    <t>1097400033L</t>
  </si>
  <si>
    <t>1097400034L</t>
  </si>
  <si>
    <t>1097400035L</t>
  </si>
  <si>
    <t>1097400037L</t>
  </si>
  <si>
    <t>1097400038L</t>
  </si>
  <si>
    <t>1097400039L</t>
  </si>
  <si>
    <t>1097400040L</t>
  </si>
  <si>
    <t>1097400041L</t>
  </si>
  <si>
    <t>1097400042L</t>
  </si>
  <si>
    <t>1097400044-1L</t>
  </si>
  <si>
    <t>1097400044-2L</t>
  </si>
  <si>
    <t>1097400045-1L</t>
  </si>
  <si>
    <t>1097400045-2L</t>
  </si>
  <si>
    <t>1097400046-1L</t>
  </si>
  <si>
    <t>1097400046-2L</t>
  </si>
  <si>
    <t>1097400047-1L</t>
  </si>
  <si>
    <t>1097400047-2L</t>
  </si>
  <si>
    <t>1097400048-1L</t>
  </si>
  <si>
    <t>1097400048-2L</t>
  </si>
  <si>
    <t>1097400051L</t>
  </si>
  <si>
    <t>1097400057L</t>
  </si>
  <si>
    <t>1097400058L</t>
  </si>
  <si>
    <t>1097400059L</t>
  </si>
  <si>
    <t>1097400060L</t>
  </si>
  <si>
    <t>1097400061L</t>
  </si>
  <si>
    <t>1097400062L</t>
  </si>
  <si>
    <t>1097400063L</t>
  </si>
  <si>
    <t>1097400064-1L</t>
  </si>
  <si>
    <t>1097400073L</t>
  </si>
  <si>
    <t>1097402913-1L</t>
  </si>
  <si>
    <t>1097402913-2L</t>
  </si>
  <si>
    <t>1097402916-1L</t>
  </si>
  <si>
    <t>1097402916-2L</t>
  </si>
  <si>
    <t>1097402917-1L</t>
  </si>
  <si>
    <t>1097402917-2L</t>
  </si>
  <si>
    <t>1097402918L</t>
  </si>
  <si>
    <t>1097402919L</t>
  </si>
  <si>
    <t>1097402920L</t>
  </si>
  <si>
    <t>1097402921L</t>
  </si>
  <si>
    <t>1097402922L</t>
  </si>
  <si>
    <t>1097402923L</t>
  </si>
  <si>
    <t>1097402924L</t>
  </si>
  <si>
    <t>1097402925L</t>
  </si>
  <si>
    <t>1097402926L</t>
  </si>
  <si>
    <t>1097402927L</t>
  </si>
  <si>
    <t>1097402928L</t>
  </si>
  <si>
    <t>1097402930L</t>
  </si>
  <si>
    <t>1097402931L</t>
  </si>
  <si>
    <t>1097402932L</t>
  </si>
  <si>
    <t>1097402933L</t>
  </si>
  <si>
    <t>1097402934L</t>
  </si>
  <si>
    <t>1097402935L</t>
  </si>
  <si>
    <t>1097402936L</t>
  </si>
  <si>
    <t>1097402937L</t>
  </si>
  <si>
    <t>1097402938L</t>
  </si>
  <si>
    <t>1097402939L</t>
  </si>
  <si>
    <t>1097402940L</t>
  </si>
  <si>
    <t>1089600121L</t>
  </si>
  <si>
    <t>1089600122L</t>
  </si>
  <si>
    <t>1089600123L</t>
  </si>
  <si>
    <t>1089600124L</t>
  </si>
  <si>
    <t>1089600125L</t>
  </si>
  <si>
    <t>1089600126L</t>
  </si>
  <si>
    <t>1089600128L</t>
  </si>
  <si>
    <t>1089600129L</t>
  </si>
  <si>
    <t>1089600130L</t>
  </si>
  <si>
    <t>1089600131L</t>
  </si>
  <si>
    <t>1089600132L</t>
  </si>
  <si>
    <t>1089600133L</t>
  </si>
  <si>
    <t>1089600134L</t>
  </si>
  <si>
    <t>1089600135L</t>
  </si>
  <si>
    <t>1089600136-1L</t>
  </si>
  <si>
    <t>1089600136-2L</t>
  </si>
  <si>
    <t>1089600137-10L</t>
  </si>
  <si>
    <t>1089600137-11L</t>
  </si>
  <si>
    <t>1089600137-12L</t>
  </si>
  <si>
    <t>1089600137-13L</t>
  </si>
  <si>
    <t>1089600137-14L</t>
  </si>
  <si>
    <t>1089600137-1L</t>
  </si>
  <si>
    <t>1089600137-2L</t>
  </si>
  <si>
    <t>1089600137-3L</t>
  </si>
  <si>
    <t>1089600137-4L</t>
  </si>
  <si>
    <t>1089600137-5L</t>
  </si>
  <si>
    <t>1089600137-6L</t>
  </si>
  <si>
    <t>1089600137-7L</t>
  </si>
  <si>
    <t>1089600137-8L</t>
  </si>
  <si>
    <t>1089600137-9L</t>
  </si>
  <si>
    <t>1089600138-10L</t>
  </si>
  <si>
    <t>1089600138-11L</t>
  </si>
  <si>
    <t>1089600138-12L</t>
  </si>
  <si>
    <t>1089600138-13L</t>
  </si>
  <si>
    <t>1089600138-14L</t>
  </si>
  <si>
    <t>1089600138-1L</t>
  </si>
  <si>
    <t>1089600138-2L</t>
  </si>
  <si>
    <t>1089600138-3L</t>
  </si>
  <si>
    <t>1089600138-4L</t>
  </si>
  <si>
    <t>1089600138-5L</t>
  </si>
  <si>
    <t>1089600138-6L</t>
  </si>
  <si>
    <t>1089600138-7L</t>
  </si>
  <si>
    <t>1089600138-8L</t>
  </si>
  <si>
    <t>1089600138-9L</t>
  </si>
  <si>
    <t>1089600142L</t>
  </si>
  <si>
    <t>1089600150-1L</t>
  </si>
  <si>
    <t>1089600150-2L</t>
  </si>
  <si>
    <t>1089600150-3L</t>
  </si>
  <si>
    <t>1089600151-1L</t>
  </si>
  <si>
    <t>1089600151-2L</t>
  </si>
  <si>
    <t>1089600151-3L</t>
  </si>
  <si>
    <t>1089600151-4L</t>
  </si>
  <si>
    <t>1089600153L</t>
  </si>
  <si>
    <t>1089600154L</t>
  </si>
  <si>
    <t>1089600155L</t>
  </si>
  <si>
    <t>1089600156-1L</t>
  </si>
  <si>
    <t>1089600156-2L</t>
  </si>
  <si>
    <t>1089600156-3L</t>
  </si>
  <si>
    <t>1089600156-4L</t>
  </si>
  <si>
    <t>1089600156-5L</t>
  </si>
  <si>
    <t>1089600156-6L</t>
  </si>
  <si>
    <t>1089600157-1L</t>
  </si>
  <si>
    <t>1089600157-2L</t>
  </si>
  <si>
    <t>1089600158-1L</t>
  </si>
  <si>
    <t>1089600158-2L</t>
  </si>
  <si>
    <t>1089600158-3L</t>
  </si>
  <si>
    <t>1089600159L</t>
  </si>
  <si>
    <t>1089600160L</t>
  </si>
  <si>
    <t>1089600168-1L</t>
  </si>
  <si>
    <t>1089600168-2L</t>
  </si>
  <si>
    <t>1089600168-3L</t>
  </si>
  <si>
    <t>1089600168-4L</t>
  </si>
  <si>
    <t>1089600168-5L</t>
  </si>
  <si>
    <t>1089600168-6L</t>
  </si>
  <si>
    <t>1090000012L</t>
  </si>
  <si>
    <t>1091100122L</t>
  </si>
  <si>
    <t>1091400001-3L</t>
  </si>
  <si>
    <t>1091400001-4L</t>
  </si>
  <si>
    <t>1091400008-04L</t>
  </si>
  <si>
    <t>1091400008-05L</t>
  </si>
  <si>
    <t>1091500079-1L</t>
  </si>
  <si>
    <t>1092500001L</t>
  </si>
  <si>
    <t>1092500002L</t>
  </si>
  <si>
    <t>1093300003L</t>
  </si>
  <si>
    <t>1093400001L</t>
  </si>
  <si>
    <t>1093400002L</t>
  </si>
  <si>
    <t>1096500001L</t>
  </si>
  <si>
    <t>1096500002L</t>
  </si>
  <si>
    <t>1096500003L</t>
  </si>
  <si>
    <t>1096500004L</t>
  </si>
  <si>
    <t>1096500005L</t>
  </si>
  <si>
    <t>1096500006L</t>
  </si>
  <si>
    <t>1096500007L</t>
  </si>
  <si>
    <t>1096500008L</t>
  </si>
  <si>
    <t>1096600030L</t>
  </si>
  <si>
    <t>1096600036L</t>
  </si>
  <si>
    <t>1096700065L</t>
  </si>
  <si>
    <t>1096700075L</t>
  </si>
  <si>
    <t>1096700085L</t>
  </si>
  <si>
    <t>1097402960L</t>
  </si>
  <si>
    <t>1097402961L</t>
  </si>
  <si>
    <t>1097402962L</t>
  </si>
  <si>
    <t>1097402963L</t>
  </si>
  <si>
    <t>1097402964L</t>
  </si>
  <si>
    <t>1097402965L</t>
  </si>
  <si>
    <t>1097402966L</t>
  </si>
  <si>
    <t>1097402970L</t>
  </si>
  <si>
    <t>1097402971L</t>
  </si>
  <si>
    <t>1097402972L</t>
  </si>
  <si>
    <t>1097402973L</t>
  </si>
  <si>
    <t>1097402974L</t>
  </si>
  <si>
    <t>1097402975L</t>
  </si>
  <si>
    <t>1097402976L</t>
  </si>
  <si>
    <t>1097402977L</t>
  </si>
  <si>
    <t>1097402978L</t>
  </si>
  <si>
    <t>1097402984L</t>
  </si>
  <si>
    <t>1097402985L</t>
  </si>
  <si>
    <t>1097402986L</t>
  </si>
  <si>
    <t>1097402987L</t>
  </si>
  <si>
    <t>1097402988L</t>
  </si>
  <si>
    <t>1097402989L</t>
  </si>
  <si>
    <t>1097402990L</t>
  </si>
  <si>
    <t>1097402991L</t>
  </si>
  <si>
    <t>1097402992L</t>
  </si>
  <si>
    <t>1097402993L</t>
  </si>
  <si>
    <t>1097402994L</t>
  </si>
  <si>
    <t>1097402995L</t>
  </si>
  <si>
    <t>1097402996L</t>
  </si>
  <si>
    <t>1097402997L</t>
  </si>
  <si>
    <t>1097402998L</t>
  </si>
  <si>
    <t>1097402999L</t>
  </si>
  <si>
    <t>1097403000L</t>
  </si>
  <si>
    <t>1097403001L</t>
  </si>
  <si>
    <t>1097403002L</t>
  </si>
  <si>
    <t>1097403003L</t>
  </si>
  <si>
    <t>1097403004L</t>
  </si>
  <si>
    <t>1097403005L</t>
  </si>
  <si>
    <t>1097403006L</t>
  </si>
  <si>
    <t>1097403007L</t>
  </si>
  <si>
    <t>1097403008L</t>
  </si>
  <si>
    <t>1097403009L</t>
  </si>
  <si>
    <t>1097403010L</t>
  </si>
  <si>
    <t>1097403011L</t>
  </si>
  <si>
    <t>1097403012L</t>
  </si>
  <si>
    <t>1097403013L</t>
  </si>
  <si>
    <t>1097403014L</t>
  </si>
  <si>
    <t>1097403015L</t>
  </si>
  <si>
    <t>1097403016L</t>
  </si>
  <si>
    <t>1097403017L</t>
  </si>
  <si>
    <t>1097403018L</t>
  </si>
  <si>
    <t>1097403019L</t>
  </si>
  <si>
    <t>1097403020L</t>
  </si>
  <si>
    <t>1097403021L</t>
  </si>
  <si>
    <t>1097403022L</t>
  </si>
  <si>
    <t>1097403023L</t>
  </si>
  <si>
    <t>1097403024L</t>
  </si>
  <si>
    <t>1097403025L</t>
  </si>
  <si>
    <t>1097403026L</t>
  </si>
  <si>
    <t>1097403027L</t>
  </si>
  <si>
    <t>1097403028L</t>
  </si>
  <si>
    <t>1097403031L</t>
  </si>
  <si>
    <t>1097403032L</t>
  </si>
  <si>
    <t>1097403033L</t>
  </si>
  <si>
    <t>1097403034L</t>
  </si>
  <si>
    <t>1097403035L</t>
  </si>
  <si>
    <t>1097403036L</t>
  </si>
  <si>
    <t>1097403037L</t>
  </si>
  <si>
    <t>1097403038L</t>
  </si>
  <si>
    <t>1097403039L</t>
  </si>
  <si>
    <t>1097403040L</t>
  </si>
  <si>
    <t>1098100045-4L</t>
  </si>
  <si>
    <t>1098100045-6L</t>
  </si>
  <si>
    <t>1098100045-7L</t>
  </si>
  <si>
    <t>1098100055L</t>
  </si>
  <si>
    <t>1098100056L</t>
  </si>
  <si>
    <t>1098100059L</t>
  </si>
  <si>
    <t>1098100060-1L</t>
  </si>
  <si>
    <t>1098100060-2L</t>
  </si>
  <si>
    <t>1098100060-3L</t>
  </si>
  <si>
    <t>1098100060-4L</t>
  </si>
  <si>
    <t>1098100060-5L</t>
  </si>
  <si>
    <t>1098100061-10L</t>
  </si>
  <si>
    <t>1098100061-11L</t>
  </si>
  <si>
    <t>1098100061-12L</t>
  </si>
  <si>
    <t>1098100061-13L</t>
  </si>
  <si>
    <t>1098100061-14L</t>
  </si>
  <si>
    <t>1098100061-1L</t>
  </si>
  <si>
    <t>1098100061-2L</t>
  </si>
  <si>
    <t>1098100061-3L</t>
  </si>
  <si>
    <t>1098100061-4L</t>
  </si>
  <si>
    <t>1098100061-5L</t>
  </si>
  <si>
    <t>1098100163-10L</t>
  </si>
  <si>
    <t>1098100163-11L</t>
  </si>
  <si>
    <t>1098100163-12L</t>
  </si>
  <si>
    <t>1098100163-13L</t>
  </si>
  <si>
    <t>1097402941L</t>
  </si>
  <si>
    <t>1097402942L</t>
  </si>
  <si>
    <t>1097402943L</t>
  </si>
  <si>
    <t>1097402944L</t>
  </si>
  <si>
    <t>1097402945L</t>
  </si>
  <si>
    <t>1097402946L</t>
  </si>
  <si>
    <t>1097402947L</t>
  </si>
  <si>
    <t>1097402948L</t>
  </si>
  <si>
    <t>1097402949L</t>
  </si>
  <si>
    <t>1097402950L</t>
  </si>
  <si>
    <t>1097402951L</t>
  </si>
  <si>
    <t>1097402952L</t>
  </si>
  <si>
    <t>1098100061-6L</t>
  </si>
  <si>
    <t>1098100061-7L</t>
  </si>
  <si>
    <t>1098100061-8L</t>
  </si>
  <si>
    <t>1098100061-9L</t>
  </si>
  <si>
    <t>1098100062-1L</t>
  </si>
  <si>
    <t>1098100062-2L</t>
  </si>
  <si>
    <t>1098100062-3L</t>
  </si>
  <si>
    <t>1098100062-4L</t>
  </si>
  <si>
    <t>1098100062-5L</t>
  </si>
  <si>
    <t>1098100062-6L</t>
  </si>
  <si>
    <t>1098100062-7L</t>
  </si>
  <si>
    <t>1098100062-8L</t>
  </si>
  <si>
    <t>1098100062-9L</t>
  </si>
  <si>
    <t>1098100078L</t>
  </si>
  <si>
    <t>1098100079L</t>
  </si>
  <si>
    <t>1098100080L</t>
  </si>
  <si>
    <t>1098100081L</t>
  </si>
  <si>
    <t>1098100082L</t>
  </si>
  <si>
    <t>1098100083L</t>
  </si>
  <si>
    <t>1098100084L</t>
  </si>
  <si>
    <t>1098100085L</t>
  </si>
  <si>
    <t>1098100086L</t>
  </si>
  <si>
    <t>1098100087L</t>
  </si>
  <si>
    <t>1098100088L</t>
  </si>
  <si>
    <t>1098100089L</t>
  </si>
  <si>
    <t>1098100090L</t>
  </si>
  <si>
    <t>1098100091L</t>
  </si>
  <si>
    <t>1098100092L</t>
  </si>
  <si>
    <t>1098100093L</t>
  </si>
  <si>
    <t>1098100094L</t>
  </si>
  <si>
    <t>1098100095L</t>
  </si>
  <si>
    <t>1098100096L</t>
  </si>
  <si>
    <t>1098100097L</t>
  </si>
  <si>
    <t>1098100124-10L</t>
  </si>
  <si>
    <t>1098100124-11L</t>
  </si>
  <si>
    <t>1098100124-12L</t>
  </si>
  <si>
    <t>1098100124-13L</t>
  </si>
  <si>
    <t>1098100124-14L</t>
  </si>
  <si>
    <t>1098100124-15L</t>
  </si>
  <si>
    <t>1098100124-16L</t>
  </si>
  <si>
    <t>1098100124-17L</t>
  </si>
  <si>
    <t>1098100124-18L</t>
  </si>
  <si>
    <t>1098100124-19L</t>
  </si>
  <si>
    <t>1098100124-1L</t>
  </si>
  <si>
    <t>1098100124-20L</t>
  </si>
  <si>
    <t>1098100124-21L</t>
  </si>
  <si>
    <t>1098100124-22L</t>
  </si>
  <si>
    <t>1098100124-23L</t>
  </si>
  <si>
    <t>1098100124-2L</t>
  </si>
  <si>
    <t>1098100124-3L</t>
  </si>
  <si>
    <t>1098100124-4L</t>
  </si>
  <si>
    <t>1098100124-5L</t>
  </si>
  <si>
    <t>1098100124-6L</t>
  </si>
  <si>
    <t>1098100124-7L</t>
  </si>
  <si>
    <t>1098100124-8L</t>
  </si>
  <si>
    <t>1098100124-9L</t>
  </si>
  <si>
    <t>1098300005L</t>
  </si>
  <si>
    <t>1098300006L</t>
  </si>
  <si>
    <t>1098600001L</t>
  </si>
  <si>
    <t>1098600002L</t>
  </si>
  <si>
    <t>1098600003L</t>
  </si>
  <si>
    <t>1098600005L</t>
  </si>
  <si>
    <t>1098600006L</t>
  </si>
  <si>
    <t>1098600007L</t>
  </si>
  <si>
    <t>1098800006-1L</t>
  </si>
  <si>
    <t>1098800007-1L</t>
  </si>
  <si>
    <t>1098900007L</t>
  </si>
  <si>
    <t>1098900008L</t>
  </si>
  <si>
    <t>1099400001-10L</t>
  </si>
  <si>
    <t>1099400001-11L</t>
  </si>
  <si>
    <t>1099400001-1L</t>
  </si>
  <si>
    <t>1099400001-2L</t>
  </si>
  <si>
    <t>1099400001-3L</t>
  </si>
  <si>
    <t>1099400001-4L</t>
  </si>
  <si>
    <t>1099400001-5L</t>
  </si>
  <si>
    <t>1099400001-6L</t>
  </si>
  <si>
    <t>1099400001-7L</t>
  </si>
  <si>
    <t>1099400001-8L</t>
  </si>
  <si>
    <t>1099400001-9L</t>
  </si>
  <si>
    <t>1099400002-10L</t>
  </si>
  <si>
    <t>1099400002-11L</t>
  </si>
  <si>
    <t>1099400002-2L</t>
  </si>
  <si>
    <t>1099400002-9L</t>
  </si>
  <si>
    <t>1099600049-1L</t>
  </si>
  <si>
    <t>1099600049-2L</t>
  </si>
  <si>
    <t>1099600049L</t>
  </si>
  <si>
    <t>1099700002-1L</t>
  </si>
  <si>
    <t>1099700002-2L</t>
  </si>
  <si>
    <t>1099700003L</t>
  </si>
  <si>
    <t>1099700004L</t>
  </si>
  <si>
    <t>1099700005L</t>
  </si>
  <si>
    <t>1099700006L</t>
  </si>
  <si>
    <t>1099700007L</t>
  </si>
  <si>
    <t>1099700008L</t>
  </si>
  <si>
    <t>1099700009L</t>
  </si>
  <si>
    <t>1099700010L</t>
  </si>
  <si>
    <t>1099900001-10L</t>
  </si>
  <si>
    <t>1099900001-11L</t>
  </si>
  <si>
    <t>1100000004-1L</t>
  </si>
  <si>
    <t>1100000004-2L</t>
  </si>
  <si>
    <t>1100100001L</t>
  </si>
  <si>
    <t>1100100002L</t>
  </si>
  <si>
    <t>1100500001L</t>
  </si>
  <si>
    <t>1100L</t>
  </si>
  <si>
    <t>1102800003-4L</t>
  </si>
  <si>
    <t>1102800004-1L</t>
  </si>
  <si>
    <t>1102800005-1L</t>
  </si>
  <si>
    <t>1102800005-2L</t>
  </si>
  <si>
    <t>1102800005-3L</t>
  </si>
  <si>
    <t>1102800006-1L</t>
  </si>
  <si>
    <t>1102800007-1L</t>
  </si>
  <si>
    <t>1102800007-2L</t>
  </si>
  <si>
    <t>1102800008-1L</t>
  </si>
  <si>
    <t>1102800008-2L</t>
  </si>
  <si>
    <t>1102800009-1L</t>
  </si>
  <si>
    <t>1102800009-2L</t>
  </si>
  <si>
    <t>1102800010-1L</t>
  </si>
  <si>
    <t>1102800010-2L</t>
  </si>
  <si>
    <t>1102800010-3L</t>
  </si>
  <si>
    <t>1102800012-1L</t>
  </si>
  <si>
    <t>1102800012-2L</t>
  </si>
  <si>
    <t>1102800012-3L</t>
  </si>
  <si>
    <t>1102800012-4L</t>
  </si>
  <si>
    <t>1102800013-1L</t>
  </si>
  <si>
    <t>1102800013-2L</t>
  </si>
  <si>
    <t>1102800014-1L</t>
  </si>
  <si>
    <t>1102800014-2L</t>
  </si>
  <si>
    <t>1102800014-3L</t>
  </si>
  <si>
    <t>1102800019-1L</t>
  </si>
  <si>
    <t>1102800019-2L</t>
  </si>
  <si>
    <t>1102800019-3L</t>
  </si>
  <si>
    <t>1102800020-1L</t>
  </si>
  <si>
    <t>1102800020-2L</t>
  </si>
  <si>
    <t>1102800022-1L</t>
  </si>
  <si>
    <t>1102800022-2L</t>
  </si>
  <si>
    <t>1102800023-1L</t>
  </si>
  <si>
    <t>1102800023-2L</t>
  </si>
  <si>
    <t>1102800024-1L</t>
  </si>
  <si>
    <t>1102800024-2L</t>
  </si>
  <si>
    <t>1102800024-3L</t>
  </si>
  <si>
    <t>1102800026-1L</t>
  </si>
  <si>
    <t>1102800026-2L</t>
  </si>
  <si>
    <t>1102800029-1L</t>
  </si>
  <si>
    <t>1102800029-2L</t>
  </si>
  <si>
    <t>1102800030-1L</t>
  </si>
  <si>
    <t>1102800030-2L</t>
  </si>
  <si>
    <t>1102800030-3L</t>
  </si>
  <si>
    <t>1102800031-1L</t>
  </si>
  <si>
    <t>1102800031-2L</t>
  </si>
  <si>
    <t>1102800031-3L</t>
  </si>
  <si>
    <t>1102800032-1L</t>
  </si>
  <si>
    <t>1102800032-2L</t>
  </si>
  <si>
    <t>1102800032-3L</t>
  </si>
  <si>
    <t>1102800033-1L</t>
  </si>
  <si>
    <t>1102800033-2L</t>
  </si>
  <si>
    <t>1102800034-1L</t>
  </si>
  <si>
    <t>1102800034-2L</t>
  </si>
  <si>
    <t>1102800035-1L</t>
  </si>
  <si>
    <t>1102800036-1L</t>
  </si>
  <si>
    <t>1102800036-2L</t>
  </si>
  <si>
    <t>1102800037-1L</t>
  </si>
  <si>
    <t>1102800037-2L</t>
  </si>
  <si>
    <t>1102800037-3L</t>
  </si>
  <si>
    <t>1102800037-4L</t>
  </si>
  <si>
    <t>1102800038-1L</t>
  </si>
  <si>
    <t>1102800038-2L</t>
  </si>
  <si>
    <t>1102800038-3L</t>
  </si>
  <si>
    <t>1102800038-4L</t>
  </si>
  <si>
    <t>1102800038-5L</t>
  </si>
  <si>
    <t>1102800038-6L</t>
  </si>
  <si>
    <t>1102800038-7L</t>
  </si>
  <si>
    <t>1102800038-8L</t>
  </si>
  <si>
    <t>1102800038-9L</t>
  </si>
  <si>
    <t>1102800039-1L</t>
  </si>
  <si>
    <t>1102800039-2L</t>
  </si>
  <si>
    <t>1102800039-3L</t>
  </si>
  <si>
    <t>1102800039-4L</t>
  </si>
  <si>
    <t>1102800039-5L</t>
  </si>
  <si>
    <t>1098100163-17L</t>
  </si>
  <si>
    <t>1098100163-18L</t>
  </si>
  <si>
    <t>1098100163-19L</t>
  </si>
  <si>
    <t>1098100163-20L</t>
  </si>
  <si>
    <t>1101000013-1L</t>
  </si>
  <si>
    <t>1101000013-2L</t>
  </si>
  <si>
    <t>1101000019L</t>
  </si>
  <si>
    <t>1101000020L</t>
  </si>
  <si>
    <t>1101000021L</t>
  </si>
  <si>
    <t>1101000022L</t>
  </si>
  <si>
    <t>1101000027L</t>
  </si>
  <si>
    <t>1101000028L</t>
  </si>
  <si>
    <t>1101000029L</t>
  </si>
  <si>
    <t>1101000030L</t>
  </si>
  <si>
    <t>1101400006-1L</t>
  </si>
  <si>
    <t>1101400006-2L</t>
  </si>
  <si>
    <t>1102800003-1L</t>
  </si>
  <si>
    <t>1102800003-2L</t>
  </si>
  <si>
    <t>1102800003-3L</t>
  </si>
  <si>
    <t>1103100007-2L</t>
  </si>
  <si>
    <t>1103100007-3L</t>
  </si>
  <si>
    <t>1103100008L</t>
  </si>
  <si>
    <t>1103100009L</t>
  </si>
  <si>
    <t>1103400001L</t>
  </si>
  <si>
    <t>1103400003L</t>
  </si>
  <si>
    <t>1103400004L</t>
  </si>
  <si>
    <t>1103400005L</t>
  </si>
  <si>
    <t>1103400006L</t>
  </si>
  <si>
    <t>1103400007L</t>
  </si>
  <si>
    <t>1103400008L</t>
  </si>
  <si>
    <t>1103400009L</t>
  </si>
  <si>
    <t>1103800001-1L</t>
  </si>
  <si>
    <t>1103800001-2L</t>
  </si>
  <si>
    <t>1104100001L</t>
  </si>
  <si>
    <t>1105600007L</t>
  </si>
  <si>
    <t>1105600008L</t>
  </si>
  <si>
    <t>1105600009L</t>
  </si>
  <si>
    <t>1105800008L</t>
  </si>
  <si>
    <t>1105900003L</t>
  </si>
  <si>
    <t>1105900004L</t>
  </si>
  <si>
    <t>1106000001L</t>
  </si>
  <si>
    <t>1106200001L</t>
  </si>
  <si>
    <t>1107200001L</t>
  </si>
  <si>
    <t>1107200002L</t>
  </si>
  <si>
    <t>V1026900962L</t>
  </si>
  <si>
    <t>1102800039-6L</t>
  </si>
  <si>
    <t>1102800040-1L</t>
  </si>
  <si>
    <t>1102800040-2L</t>
  </si>
  <si>
    <t>1102800040-3L</t>
  </si>
  <si>
    <t>1102800040-4L</t>
  </si>
  <si>
    <t>1102800042-1L</t>
  </si>
  <si>
    <t>1102800042-2L</t>
  </si>
  <si>
    <t>1102800042-3L</t>
  </si>
  <si>
    <t>1102800042-4L</t>
  </si>
  <si>
    <t>1102800042-5L</t>
  </si>
  <si>
    <t>1102800042-6L</t>
  </si>
  <si>
    <t>1102800042-7L</t>
  </si>
  <si>
    <t>1102800043-1L</t>
  </si>
  <si>
    <t>1102800043-2L</t>
  </si>
  <si>
    <t>1102800043-3L</t>
  </si>
  <si>
    <t>1102800044-1L</t>
  </si>
  <si>
    <t>1102800044-2L</t>
  </si>
  <si>
    <t>1102800044-3L</t>
  </si>
  <si>
    <t>1102800044-4L</t>
  </si>
  <si>
    <t>1102800044-5L</t>
  </si>
  <si>
    <t>1102800046-1L</t>
  </si>
  <si>
    <t>1102800046-2L</t>
  </si>
  <si>
    <t>1102800047-1L</t>
  </si>
  <si>
    <t>1102800048-1L</t>
  </si>
  <si>
    <t>1102800048-2L</t>
  </si>
  <si>
    <t>1102800049-1L</t>
  </si>
  <si>
    <t>1102800049-2L</t>
  </si>
  <si>
    <t>1102800050-1L</t>
  </si>
  <si>
    <t>1102800051-1L</t>
  </si>
  <si>
    <t>1102800053-1L</t>
  </si>
  <si>
    <t>1102800053-2L</t>
  </si>
  <si>
    <t>1102800054-1L</t>
  </si>
  <si>
    <t>1102800055-1L</t>
  </si>
  <si>
    <t>1102800055-2L</t>
  </si>
  <si>
    <t>1102800056-1L</t>
  </si>
  <si>
    <t>1102800056-2L</t>
  </si>
  <si>
    <t>1102800057-1L</t>
  </si>
  <si>
    <t>1102800058-1L</t>
  </si>
  <si>
    <t>1102800059-1L</t>
  </si>
  <si>
    <t>1102800060-1L</t>
  </si>
  <si>
    <t>1102800060-2L</t>
  </si>
  <si>
    <t>1102800065-1L</t>
  </si>
  <si>
    <t>1102800065-2L</t>
  </si>
  <si>
    <t>1102800066L</t>
  </si>
  <si>
    <t>1102800067L</t>
  </si>
  <si>
    <t>1102800068-1L</t>
  </si>
  <si>
    <t>1102800068-2L</t>
  </si>
  <si>
    <t>1102800069-1L</t>
  </si>
  <si>
    <t>1102800069-2L</t>
  </si>
  <si>
    <t>1102800069-3L</t>
  </si>
  <si>
    <t>1102800070L</t>
  </si>
  <si>
    <t>1102800071-1L</t>
  </si>
  <si>
    <t>1102800071-2L</t>
  </si>
  <si>
    <t>1102800072L</t>
  </si>
  <si>
    <t>1102800073L</t>
  </si>
  <si>
    <t>1103000001-1L</t>
  </si>
  <si>
    <t>1103000001-2L</t>
  </si>
  <si>
    <t>1103100005L</t>
  </si>
  <si>
    <t>1104300005L</t>
  </si>
  <si>
    <t>1104500021-1L</t>
  </si>
  <si>
    <t>1104500021-2L</t>
  </si>
  <si>
    <t>1104500021-3L</t>
  </si>
  <si>
    <t>1104600005L</t>
  </si>
  <si>
    <t>1104600006L</t>
  </si>
  <si>
    <t>1104600007L</t>
  </si>
  <si>
    <t>1104600008L</t>
  </si>
  <si>
    <t>1104600012L</t>
  </si>
  <si>
    <t>1105300003L</t>
  </si>
  <si>
    <t>1105300004L</t>
  </si>
  <si>
    <t>1105300005L</t>
  </si>
  <si>
    <t>1105300006L</t>
  </si>
  <si>
    <t>1105500001L</t>
  </si>
  <si>
    <t>1105500002L</t>
  </si>
  <si>
    <t>1105500003L</t>
  </si>
  <si>
    <t>1105500004L</t>
  </si>
  <si>
    <t>26 13 95 31</t>
  </si>
  <si>
    <t>75 72 51 52</t>
  </si>
  <si>
    <t>Carl Jørgen</t>
  </si>
  <si>
    <t>Mogens Frank Laursen</t>
  </si>
  <si>
    <t>Nina</t>
  </si>
  <si>
    <t>21753216</t>
  </si>
  <si>
    <t>Rita</t>
  </si>
  <si>
    <t>29665272</t>
  </si>
  <si>
    <t>Signe Møller Mortensen</t>
  </si>
  <si>
    <t>76 88 16 44</t>
  </si>
  <si>
    <t>Helle I Madsen</t>
  </si>
  <si>
    <t>51 44 68 81</t>
  </si>
  <si>
    <t>Brian Toft Svendsen</t>
  </si>
  <si>
    <t>4245 4743</t>
  </si>
  <si>
    <t>Helge Ebsen</t>
  </si>
  <si>
    <t>48 88 03 65</t>
  </si>
  <si>
    <t>Kalle Thesbjerg</t>
  </si>
  <si>
    <t>29990036</t>
  </si>
  <si>
    <t>23293950</t>
  </si>
  <si>
    <t>26839591</t>
  </si>
  <si>
    <t>Rasmus Werenberg Willumsen</t>
  </si>
  <si>
    <t>Niels Pinborg</t>
  </si>
  <si>
    <t>20 21 09 22</t>
  </si>
  <si>
    <t>Sabine Simonsen</t>
  </si>
  <si>
    <t>65 99 87 61</t>
  </si>
  <si>
    <t>Daniel Skov</t>
  </si>
  <si>
    <t>60751080</t>
  </si>
  <si>
    <t>Line Stage</t>
  </si>
  <si>
    <t>Brian Faymonville</t>
  </si>
  <si>
    <t>23 27 47 67</t>
  </si>
  <si>
    <t>Alvin Lim</t>
  </si>
  <si>
    <t>63 61 08 46</t>
  </si>
  <si>
    <t>Keld Moesgaard</t>
  </si>
  <si>
    <t>Tristan Toft Søndergaard</t>
  </si>
  <si>
    <t>21 59 26 84</t>
  </si>
  <si>
    <t>Jørn Kudsk</t>
  </si>
  <si>
    <t>2080 1500</t>
  </si>
  <si>
    <t>Tilbud/forespørgelse</t>
  </si>
  <si>
    <t>Henrik Kristian Christensen</t>
  </si>
  <si>
    <t>7916 6584</t>
  </si>
  <si>
    <t>Dorthe Larsen</t>
  </si>
  <si>
    <t>Marlina Michajlou</t>
  </si>
  <si>
    <t>52716167</t>
  </si>
  <si>
    <t>Anita Terkelsen</t>
  </si>
  <si>
    <t>20893554</t>
  </si>
  <si>
    <t>Jesper Petersen</t>
  </si>
  <si>
    <t>25 42 34 22</t>
  </si>
  <si>
    <t>sussanne</t>
  </si>
  <si>
    <t>96 26 64 53</t>
  </si>
  <si>
    <t>Tjano Fonager Malykke</t>
  </si>
  <si>
    <t>29 93 37 61</t>
  </si>
  <si>
    <t>Morten Kelder Hansen</t>
  </si>
  <si>
    <t>54 34 25 25</t>
  </si>
  <si>
    <t>Christian Thisted</t>
  </si>
  <si>
    <t>22 54 83 68</t>
  </si>
  <si>
    <t>Mogens Ladekjær</t>
  </si>
  <si>
    <t>40 48 90 57</t>
  </si>
  <si>
    <t>Line B. Brintlev</t>
  </si>
  <si>
    <t>Melanie</t>
  </si>
  <si>
    <t>491775607081</t>
  </si>
  <si>
    <t>Anne Katrine Meier</t>
  </si>
  <si>
    <t>79 13 00 61</t>
  </si>
  <si>
    <t>91 89 85 15</t>
  </si>
  <si>
    <t>Jesper Bojsen</t>
  </si>
  <si>
    <t>29 33 35 28</t>
  </si>
  <si>
    <t>Susanne Jakobsen</t>
  </si>
  <si>
    <t>61 13 40 56</t>
  </si>
  <si>
    <t>Henrik Thorup</t>
  </si>
  <si>
    <t>51 25 63 03</t>
  </si>
  <si>
    <t>Matthias Ohlinger</t>
  </si>
  <si>
    <t>2271 4560</t>
  </si>
  <si>
    <t>Oleksandra Vykhrystiuk</t>
  </si>
  <si>
    <t>0049 56939870284</t>
  </si>
  <si>
    <t>Brian Hoffmann Jonassen</t>
  </si>
  <si>
    <t>Kristian Skovgaard</t>
  </si>
  <si>
    <t>40 38 60 17</t>
  </si>
  <si>
    <t>Morten Madsen</t>
  </si>
  <si>
    <t>30 84 09 50</t>
  </si>
  <si>
    <t>Jonas Holm Hansen</t>
  </si>
  <si>
    <t>23 33 43 67</t>
  </si>
  <si>
    <t>93 94 56 68</t>
  </si>
  <si>
    <t>Vibeke Bendixen</t>
  </si>
  <si>
    <t>41 68 35 08</t>
  </si>
  <si>
    <t>Theis Jørgensen</t>
  </si>
  <si>
    <t>41 41 24 45</t>
  </si>
  <si>
    <t>Henrik L. Madsen</t>
  </si>
  <si>
    <t>20 99 86 09</t>
  </si>
  <si>
    <t>Olga</t>
  </si>
  <si>
    <t>55252503</t>
  </si>
  <si>
    <t>Kirstine Hastrup</t>
  </si>
  <si>
    <t>40 41 79 25</t>
  </si>
  <si>
    <t>Ole Hermansen</t>
  </si>
  <si>
    <t>22882485</t>
  </si>
  <si>
    <t>Malene Eriksen</t>
  </si>
  <si>
    <t>20993920</t>
  </si>
  <si>
    <t>Lars Wolf</t>
  </si>
  <si>
    <t>40 90 29 81</t>
  </si>
  <si>
    <t>Ditte Aamann</t>
  </si>
  <si>
    <t>27859231</t>
  </si>
  <si>
    <t xml:space="preserve">
  Jysk Container Salg  </t>
  </si>
  <si>
    <t xml:space="preserve"> - D00000153 - 1127</t>
  </si>
  <si>
    <t xml:space="preserve">
  Jima Hegn  - D00000153 - 1127</t>
  </si>
  <si>
    <t xml:space="preserve">
  Ahlsell (Sanistål)  </t>
  </si>
  <si>
    <t xml:space="preserve">
  Peter  
  Alsted-Metal A/S  </t>
  </si>
  <si>
    <t xml:space="preserve"> - FH-M5-14ZI</t>
  </si>
  <si>
    <t xml:space="preserve">
  Hans Buch - FH-M5-14ZI </t>
  </si>
  <si>
    <t xml:space="preserve"> - BSO-M4-10ZI</t>
  </si>
  <si>
    <t xml:space="preserve">
  Hans Buch - BSO-M4-10ZI </t>
  </si>
  <si>
    <t xml:space="preserve"> - BSO-M5-14ZI</t>
  </si>
  <si>
    <t xml:space="preserve">
  Hans Buch - BSO-M5-14ZI </t>
  </si>
  <si>
    <t>U1-1091500635</t>
  </si>
  <si>
    <t>U1-1091500638</t>
  </si>
  <si>
    <t>U1-1091500639</t>
  </si>
  <si>
    <t>U1-1091500637</t>
  </si>
  <si>
    <t>U1-1073400547</t>
  </si>
  <si>
    <t>U1-1097403041</t>
  </si>
  <si>
    <t>U1-1097403042</t>
  </si>
  <si>
    <t>U1-1091500636</t>
  </si>
  <si>
    <t>U1-1097403043</t>
  </si>
  <si>
    <t>4103000013</t>
  </si>
  <si>
    <t>032030</t>
  </si>
  <si>
    <t>U1-1102500025</t>
  </si>
  <si>
    <t>U1-1091500642</t>
  </si>
  <si>
    <t>U1-1102500028</t>
  </si>
  <si>
    <t>U1-1091500660</t>
  </si>
  <si>
    <t>U1-1102500029</t>
  </si>
  <si>
    <t>U1-1091500652-2</t>
  </si>
  <si>
    <t>U1-1091500658</t>
  </si>
  <si>
    <t>Brixius Trading A/S</t>
  </si>
  <si>
    <t>U1-1091500667</t>
  </si>
  <si>
    <t>U1-1091500668</t>
  </si>
  <si>
    <t>U1-1015103130</t>
  </si>
  <si>
    <t>U1-1091500653</t>
  </si>
  <si>
    <t>U1-1091500652-1</t>
  </si>
  <si>
    <t>U1-1091500666</t>
  </si>
  <si>
    <t>U1-1091500665</t>
  </si>
  <si>
    <t>U1-1102500027</t>
  </si>
  <si>
    <t>U1-1007002502</t>
  </si>
  <si>
    <t>U1-1007002503</t>
  </si>
  <si>
    <t>U1-1007002504</t>
  </si>
  <si>
    <t>4610800171014</t>
  </si>
  <si>
    <t>339 857 903</t>
  </si>
  <si>
    <t>4610600171021</t>
  </si>
  <si>
    <t>339 691 903</t>
  </si>
  <si>
    <t>U1-1091500648</t>
  </si>
  <si>
    <t>U1-1091500649</t>
  </si>
  <si>
    <t>U1-1091500641-3</t>
  </si>
  <si>
    <t>U1-1091500647</t>
  </si>
  <si>
    <t>U1-1091500641-13</t>
  </si>
  <si>
    <t>U1-1091500651</t>
  </si>
  <si>
    <t>U1-1091500641-4</t>
  </si>
  <si>
    <t>U1-1091500641-5</t>
  </si>
  <si>
    <t>U1-1091500641-6</t>
  </si>
  <si>
    <t>U1-1091500641-8</t>
  </si>
  <si>
    <t>1073400244-fejl</t>
  </si>
  <si>
    <t>U1-1091500641-1</t>
  </si>
  <si>
    <t>U1-1091500641-2</t>
  </si>
  <si>
    <t>U1-1091500641-14</t>
  </si>
  <si>
    <t>U1-1091500641-15</t>
  </si>
  <si>
    <t>1091500646-4</t>
  </si>
  <si>
    <t>7942000150</t>
  </si>
  <si>
    <t>U1-1091500641-7</t>
  </si>
  <si>
    <t>U1-1091500641-11</t>
  </si>
  <si>
    <t>U1-1091500650-1</t>
  </si>
  <si>
    <t>U1-1091500650-2</t>
  </si>
  <si>
    <t>U1-1102500026</t>
  </si>
  <si>
    <t>U1-1091500641-9</t>
  </si>
  <si>
    <t>U1-1091500641-10</t>
  </si>
  <si>
    <t>1001703281</t>
  </si>
  <si>
    <t>Prøves med 449581 halv overlap</t>
  </si>
  <si>
    <t xml:space="preserve">
  Brixius Trading A/S  </t>
  </si>
  <si>
    <t xml:space="preserve">
  Brixius Trading A/S  
  FarmDroid  </t>
  </si>
  <si>
    <t xml:space="preserve"> - 7942000150</t>
  </si>
  <si>
    <t xml:space="preserve">
  Fyns Kran Udstyr - 7942000150 </t>
  </si>
  <si>
    <t xml:space="preserve"> - 032030</t>
  </si>
  <si>
    <t xml:space="preserve">
  Würth Danmark - 032030 </t>
  </si>
  <si>
    <t xml:space="preserve"> - 339 691 903</t>
  </si>
  <si>
    <t xml:space="preserve">
  Titgemeyer - 339 691 903 </t>
  </si>
  <si>
    <t xml:space="preserve"> - 339 857 903</t>
  </si>
  <si>
    <t xml:space="preserve">
  Titgemeyer - 339 857 903 </t>
  </si>
  <si>
    <t xml:space="preserve">
  Midtjydsk Fornikling  
  Roskilde Galvanisering  </t>
  </si>
  <si>
    <t>3031 6190</t>
  </si>
  <si>
    <t>Cecilie Kamp</t>
  </si>
  <si>
    <t>53 87 62 56</t>
  </si>
  <si>
    <t>Kim Sørensen</t>
  </si>
  <si>
    <t>29 76 64 10</t>
  </si>
  <si>
    <t>Robert Christensen</t>
  </si>
  <si>
    <t>22 52 21 18</t>
  </si>
  <si>
    <t>Finn Lautrup</t>
  </si>
  <si>
    <t>40 33 82 30</t>
  </si>
  <si>
    <t>Thomas Rune Hansen</t>
  </si>
  <si>
    <t>76 88 16 73</t>
  </si>
  <si>
    <t>Hans Blak</t>
  </si>
  <si>
    <t>30 73 56 39</t>
  </si>
  <si>
    <t>Ab fabrik</t>
  </si>
  <si>
    <t>Frifragt leveret</t>
  </si>
  <si>
    <t>DelTrm</t>
  </si>
  <si>
    <t>Frit leveret</t>
  </si>
  <si>
    <t>R1090</t>
  </si>
  <si>
    <t>Sortere efter laserskæring</t>
  </si>
  <si>
    <t>Laserskæring</t>
  </si>
  <si>
    <t>Buk , Kantbukke</t>
  </si>
  <si>
    <t>R05, Flad</t>
  </si>
  <si>
    <t>R9010</t>
  </si>
  <si>
    <t>R9371</t>
  </si>
  <si>
    <t/>
  </si>
  <si>
    <t>MW</t>
  </si>
  <si>
    <t>mw</t>
  </si>
  <si>
    <t>-</t>
  </si>
  <si>
    <t>1012400055-9</t>
  </si>
  <si>
    <t>JPBC A/S</t>
  </si>
  <si>
    <t>1012400055-8</t>
  </si>
  <si>
    <t>1012400055-6</t>
  </si>
  <si>
    <t>1012400055-7</t>
  </si>
  <si>
    <t>1106300033-1</t>
  </si>
  <si>
    <t>U1-1097403255</t>
  </si>
  <si>
    <t>U1-1094300086</t>
  </si>
  <si>
    <t>62221120</t>
  </si>
  <si>
    <t>317479</t>
  </si>
  <si>
    <t>1086400403</t>
  </si>
  <si>
    <t>U1-11063</t>
  </si>
  <si>
    <t>U1-1104500073</t>
  </si>
  <si>
    <t>U1-1104500075</t>
  </si>
  <si>
    <t>U1-1104500072</t>
  </si>
  <si>
    <t>U1-1104500074</t>
  </si>
  <si>
    <t>U1-1104500079</t>
  </si>
  <si>
    <t>U1-1104500080</t>
  </si>
  <si>
    <t>U1-1104500081</t>
  </si>
  <si>
    <t>U1-1104500082</t>
  </si>
  <si>
    <t>U1-1104500076</t>
  </si>
  <si>
    <t>U1-1104500077</t>
  </si>
  <si>
    <t>U1-1104500078</t>
  </si>
  <si>
    <t>3030100035500</t>
  </si>
  <si>
    <t>JSRN10</t>
  </si>
  <si>
    <t>03249016</t>
  </si>
  <si>
    <t>0401780016</t>
  </si>
  <si>
    <t>1012400028-7</t>
  </si>
  <si>
    <t>U1-1097403215</t>
  </si>
  <si>
    <t>1109900017-8</t>
  </si>
  <si>
    <t>1109900017-9</t>
  </si>
  <si>
    <t>1109900017-6</t>
  </si>
  <si>
    <t>1109900020-1</t>
  </si>
  <si>
    <t>1109900020-2</t>
  </si>
  <si>
    <t>1109900020-4</t>
  </si>
  <si>
    <t>1109900020-5</t>
  </si>
  <si>
    <t>1109900021-1</t>
  </si>
  <si>
    <t>1109900021-2</t>
  </si>
  <si>
    <t>1109900021-3</t>
  </si>
  <si>
    <t>1109900021-4</t>
  </si>
  <si>
    <t>1012400091-9</t>
  </si>
  <si>
    <t>U1-1097403135</t>
  </si>
  <si>
    <t>U1-1069300249</t>
  </si>
  <si>
    <t>U2-1069300250</t>
  </si>
  <si>
    <t>U2-1069300254</t>
  </si>
  <si>
    <t>U2-1069300256</t>
  </si>
  <si>
    <t>U2-1069300257</t>
  </si>
  <si>
    <t>U2-1069300251</t>
  </si>
  <si>
    <t>U2-1069300255</t>
  </si>
  <si>
    <t>U2-1069300263</t>
  </si>
  <si>
    <t>U2-1069300252</t>
  </si>
  <si>
    <t>U2-1069300253</t>
  </si>
  <si>
    <t>U2-1069300258</t>
  </si>
  <si>
    <t>U2-1069300259</t>
  </si>
  <si>
    <t>U2-1069300260</t>
  </si>
  <si>
    <t>U2-1069300262</t>
  </si>
  <si>
    <t>U2-1069300265</t>
  </si>
  <si>
    <t>U2-1069300266</t>
  </si>
  <si>
    <t>U2-1069300261</t>
  </si>
  <si>
    <t>4051002231030</t>
  </si>
  <si>
    <t>913100301</t>
  </si>
  <si>
    <t>U2-1069300264</t>
  </si>
  <si>
    <t>1069300266-1</t>
  </si>
  <si>
    <t>U2-1069300267</t>
  </si>
  <si>
    <t>1069300267-1</t>
  </si>
  <si>
    <t>U1-1013106102</t>
  </si>
  <si>
    <t>U1-1013106107</t>
  </si>
  <si>
    <t>U1-1013106113</t>
  </si>
  <si>
    <t>U1-1102500076</t>
  </si>
  <si>
    <t>U1-1102500077</t>
  </si>
  <si>
    <t>U1-1097403265</t>
  </si>
  <si>
    <t>U1-1002800142</t>
  </si>
  <si>
    <t>U1-1080500149</t>
  </si>
  <si>
    <t>U1-1097403259</t>
  </si>
  <si>
    <t>61511100</t>
  </si>
  <si>
    <t>U1-1091500787</t>
  </si>
  <si>
    <t>U1-1091500789</t>
  </si>
  <si>
    <t>U1-1091500788</t>
  </si>
  <si>
    <t>U1-1091500792</t>
  </si>
  <si>
    <t>U2-1091500793</t>
  </si>
  <si>
    <t>U1-1091500794</t>
  </si>
  <si>
    <t>U1-1091500795-1</t>
  </si>
  <si>
    <t>U1-1091500801</t>
  </si>
  <si>
    <t>U1-1091500804</t>
  </si>
  <si>
    <t>U1-1091500805</t>
  </si>
  <si>
    <t>U1-1091500814</t>
  </si>
  <si>
    <t>U1-1091500820</t>
  </si>
  <si>
    <t>U1-1091500821</t>
  </si>
  <si>
    <t>U1-1045400035-1</t>
  </si>
  <si>
    <t>1053000236-01</t>
  </si>
  <si>
    <t>1053000236-02</t>
  </si>
  <si>
    <t>1053000237-03</t>
  </si>
  <si>
    <t>1053000237-05</t>
  </si>
  <si>
    <t>1053000237-02</t>
  </si>
  <si>
    <t>520-9</t>
  </si>
  <si>
    <t>19192040</t>
  </si>
  <si>
    <t>1097403275</t>
  </si>
  <si>
    <t>U1-1005401625</t>
  </si>
  <si>
    <t>1000405803-3</t>
  </si>
  <si>
    <t>1000405803-5</t>
  </si>
  <si>
    <t>1000405803-6</t>
  </si>
  <si>
    <t>1000405803-2</t>
  </si>
  <si>
    <t>1000405803-4</t>
  </si>
  <si>
    <t>U1-1015103162</t>
  </si>
  <si>
    <t>1091500791-1</t>
  </si>
  <si>
    <t>1091500792-1</t>
  </si>
  <si>
    <t>U1-1091500793</t>
  </si>
  <si>
    <t>4001800121110</t>
  </si>
  <si>
    <t>Pretec Danmark A/S</t>
  </si>
  <si>
    <t>4050600162016</t>
  </si>
  <si>
    <t>42539616</t>
  </si>
  <si>
    <t>4050601510014</t>
  </si>
  <si>
    <t>0108614</t>
  </si>
  <si>
    <t>4050600115016</t>
  </si>
  <si>
    <t>0108616</t>
  </si>
  <si>
    <t>4050801510020</t>
  </si>
  <si>
    <t>0108820</t>
  </si>
  <si>
    <t>4050801510050</t>
  </si>
  <si>
    <t>0108850</t>
  </si>
  <si>
    <t>41518001</t>
  </si>
  <si>
    <t>0401780018</t>
  </si>
  <si>
    <t>410180011</t>
  </si>
  <si>
    <t>U1-1106300031</t>
  </si>
  <si>
    <t>U1-1105500010</t>
  </si>
  <si>
    <t>Finsø</t>
  </si>
  <si>
    <t>U1-1108800018</t>
  </si>
  <si>
    <t>U1-1108800019</t>
  </si>
  <si>
    <t>U1-1106300030</t>
  </si>
  <si>
    <t>1109900020-3</t>
  </si>
  <si>
    <t>1109900020-6</t>
  </si>
  <si>
    <t>1104500070</t>
  </si>
  <si>
    <t>U2-1105500010</t>
  </si>
  <si>
    <t>1012400035-2</t>
  </si>
  <si>
    <t>1012400036-1</t>
  </si>
  <si>
    <t>1012400035-1</t>
  </si>
  <si>
    <t>1012400036-2</t>
  </si>
  <si>
    <t>1012400036-4</t>
  </si>
  <si>
    <t>1012400035-3</t>
  </si>
  <si>
    <t>1012400035-4</t>
  </si>
  <si>
    <t>1012400036-3</t>
  </si>
  <si>
    <t>1012400036-5</t>
  </si>
  <si>
    <t>U1-1073400583</t>
  </si>
  <si>
    <t>U1-1073400585</t>
  </si>
  <si>
    <t>U1-1073400586</t>
  </si>
  <si>
    <t>U1-1104500083</t>
  </si>
  <si>
    <t>1104500083-1</t>
  </si>
  <si>
    <t>1012400018-2</t>
  </si>
  <si>
    <t>1012400018-3</t>
  </si>
  <si>
    <t>1012400020-1</t>
  </si>
  <si>
    <t>1012400021-1</t>
  </si>
  <si>
    <t>1012400021-2</t>
  </si>
  <si>
    <t>1012400022-1</t>
  </si>
  <si>
    <t>1012400022-2</t>
  </si>
  <si>
    <t>1012400022-3</t>
  </si>
  <si>
    <t>1012400028-4</t>
  </si>
  <si>
    <t>1086400402</t>
  </si>
  <si>
    <t>U1-1097403216</t>
  </si>
  <si>
    <t>U1-1097403217</t>
  </si>
  <si>
    <t>1007002593-1</t>
  </si>
  <si>
    <t>1007002594-1</t>
  </si>
  <si>
    <t>1007002591-1</t>
  </si>
  <si>
    <t>1007002592-1</t>
  </si>
  <si>
    <t>U1-1097403218</t>
  </si>
  <si>
    <t>U1-1099600069</t>
  </si>
  <si>
    <t>U1-1099600072</t>
  </si>
  <si>
    <t>1005401602</t>
  </si>
  <si>
    <t>1000405854-5</t>
  </si>
  <si>
    <t>1000405855-1</t>
  </si>
  <si>
    <t>1000405856-1</t>
  </si>
  <si>
    <t>1000405854-4</t>
  </si>
  <si>
    <t>1000405854-6</t>
  </si>
  <si>
    <t>U1-1099600082</t>
  </si>
  <si>
    <t>1073400591-1</t>
  </si>
  <si>
    <t>1000405317-1</t>
  </si>
  <si>
    <t>1000405317-2</t>
  </si>
  <si>
    <t>1000405319-3</t>
  </si>
  <si>
    <t>1000405319-4</t>
  </si>
  <si>
    <t>1107900555</t>
  </si>
  <si>
    <t>1000405317-3</t>
  </si>
  <si>
    <t>1000405317-4</t>
  </si>
  <si>
    <t>1000405317-5</t>
  </si>
  <si>
    <t>1000405317-6</t>
  </si>
  <si>
    <t>1000405319-5</t>
  </si>
  <si>
    <t>1000405319-6</t>
  </si>
  <si>
    <t>1000405319-7</t>
  </si>
  <si>
    <t>1000405317-7</t>
  </si>
  <si>
    <t>U1-1108800001</t>
  </si>
  <si>
    <t>U1-1108800002</t>
  </si>
  <si>
    <t>U1-1108800003</t>
  </si>
  <si>
    <t>U1-1110600001-1</t>
  </si>
  <si>
    <t>U1-1110600002-1</t>
  </si>
  <si>
    <t>1012400053-3</t>
  </si>
  <si>
    <t>U1-1015103154</t>
  </si>
  <si>
    <t>1106300029-10</t>
  </si>
  <si>
    <t>1106300029-9</t>
  </si>
  <si>
    <t>Bøjlesplit, 8 mm</t>
  </si>
  <si>
    <t>1012400053-2</t>
  </si>
  <si>
    <t>APIN 3</t>
  </si>
  <si>
    <t>1091500734-1</t>
  </si>
  <si>
    <t>EMS</t>
  </si>
  <si>
    <t>U1-1098900038</t>
  </si>
  <si>
    <t>1102200003</t>
  </si>
  <si>
    <t>1102200002</t>
  </si>
  <si>
    <t>U1-1005401580</t>
  </si>
  <si>
    <t>U1-1005401583</t>
  </si>
  <si>
    <t>U1-1005401576</t>
  </si>
  <si>
    <t>U1-1005401577</t>
  </si>
  <si>
    <t>1005401577-1</t>
  </si>
  <si>
    <t>U1-1005401578</t>
  </si>
  <si>
    <t>U1-1005401579</t>
  </si>
  <si>
    <t>U1-1005401584</t>
  </si>
  <si>
    <t>U1-1005401585</t>
  </si>
  <si>
    <t>U1-1005401586</t>
  </si>
  <si>
    <t>U1-1005401587</t>
  </si>
  <si>
    <t>U2-1103800007</t>
  </si>
  <si>
    <t>1104500047-1</t>
  </si>
  <si>
    <t>1012400257</t>
  </si>
  <si>
    <t>1012400257-2</t>
  </si>
  <si>
    <t>1012400257-3</t>
  </si>
  <si>
    <t>1012400257-6</t>
  </si>
  <si>
    <t>1012400257-11</t>
  </si>
  <si>
    <t>1012400257-16</t>
  </si>
  <si>
    <t>1012400257-17</t>
  </si>
  <si>
    <t>1012400257-18</t>
  </si>
  <si>
    <t>1012400257-1</t>
  </si>
  <si>
    <t>1012400257-19</t>
  </si>
  <si>
    <t>1012400257-20</t>
  </si>
  <si>
    <t>1012400257-22</t>
  </si>
  <si>
    <t>1012400257-23</t>
  </si>
  <si>
    <t>1012400257-24</t>
  </si>
  <si>
    <t>1012400257-25</t>
  </si>
  <si>
    <t>U2-1103800008</t>
  </si>
  <si>
    <t>U1-1103800009</t>
  </si>
  <si>
    <t>1012400257-14</t>
  </si>
  <si>
    <t>1012400257-15</t>
  </si>
  <si>
    <t>1012400257-21</t>
  </si>
  <si>
    <t>U1-1103800008</t>
  </si>
  <si>
    <t>U1-1069300227</t>
  </si>
  <si>
    <t>U1-1069300228</t>
  </si>
  <si>
    <t>1012400257-27</t>
  </si>
  <si>
    <t>1069300229-1</t>
  </si>
  <si>
    <t>U1-1069300231</t>
  </si>
  <si>
    <t>1069300231-1</t>
  </si>
  <si>
    <t>U1-1105500011</t>
  </si>
  <si>
    <t>U1-1111200005</t>
  </si>
  <si>
    <t>U1-1000406052</t>
  </si>
  <si>
    <t>U1-1099600118</t>
  </si>
  <si>
    <t>1091500737-1</t>
  </si>
  <si>
    <t>U1-1091500731</t>
  </si>
  <si>
    <t>U1-1091500731-1</t>
  </si>
  <si>
    <t>U1-1091500731-2</t>
  </si>
  <si>
    <t>1012400257-5</t>
  </si>
  <si>
    <t>1012400257-7</t>
  </si>
  <si>
    <t>1012400257-8</t>
  </si>
  <si>
    <t>1012400257-9</t>
  </si>
  <si>
    <t>1012400257-10</t>
  </si>
  <si>
    <t>1012400257-12</t>
  </si>
  <si>
    <t>1012400257-13</t>
  </si>
  <si>
    <t>1104500048-1</t>
  </si>
  <si>
    <t>1012400257-4</t>
  </si>
  <si>
    <t>U1-1012400258</t>
  </si>
  <si>
    <t>U1-1069300229</t>
  </si>
  <si>
    <t>1012400257-26</t>
  </si>
  <si>
    <t>U1-1069300232</t>
  </si>
  <si>
    <t>1069300232-1</t>
  </si>
  <si>
    <t>1000405107-1</t>
  </si>
  <si>
    <t>U1-1091500726</t>
  </si>
  <si>
    <t>U1-1091500724-3</t>
  </si>
  <si>
    <t>U1-1091500724-4</t>
  </si>
  <si>
    <t>U1-1091500727-1</t>
  </si>
  <si>
    <t>U1-1091500728</t>
  </si>
  <si>
    <t>U1-1091500724-1</t>
  </si>
  <si>
    <t>U1-1091500732</t>
  </si>
  <si>
    <t>U1-1091500727-2</t>
  </si>
  <si>
    <t>U1-1091500729-4</t>
  </si>
  <si>
    <t>U1-1091500723-1</t>
  </si>
  <si>
    <t>U1-1091500733</t>
  </si>
  <si>
    <t>U1-1091500736</t>
  </si>
  <si>
    <t>U1-1091500723-2</t>
  </si>
  <si>
    <t>30101200355482</t>
  </si>
  <si>
    <t>U1-1009903482</t>
  </si>
  <si>
    <t>Granly Steel A/S</t>
  </si>
  <si>
    <t>3140250030425</t>
  </si>
  <si>
    <t>1302500250</t>
  </si>
  <si>
    <t>U1-1008900739</t>
  </si>
  <si>
    <t>U1-1008900737</t>
  </si>
  <si>
    <t>U1-1008900738</t>
  </si>
  <si>
    <t>U1-1091500734</t>
  </si>
  <si>
    <t>U1-1091500737</t>
  </si>
  <si>
    <t>U1-1091500735</t>
  </si>
  <si>
    <t>1007002534-4</t>
  </si>
  <si>
    <t>U1-1108700003</t>
  </si>
  <si>
    <t>U1-1108700004</t>
  </si>
  <si>
    <t>U2-1105500011</t>
  </si>
  <si>
    <t>U2-1069300233</t>
  </si>
  <si>
    <t>1012400028-9</t>
  </si>
  <si>
    <t>1069300279-1</t>
  </si>
  <si>
    <t>U2-1069300280</t>
  </si>
  <si>
    <t>U2-1069300282</t>
  </si>
  <si>
    <t>1069300282-1</t>
  </si>
  <si>
    <t>U2-1069300278</t>
  </si>
  <si>
    <t>U2-1069300279</t>
  </si>
  <si>
    <t>U2-1069300283</t>
  </si>
  <si>
    <t>U2-1069300285</t>
  </si>
  <si>
    <t>U2-1069300277</t>
  </si>
  <si>
    <t>1069300277-2</t>
  </si>
  <si>
    <t>1069300280-1</t>
  </si>
  <si>
    <t>U2-1069300281</t>
  </si>
  <si>
    <t>U2-1069300284</t>
  </si>
  <si>
    <t>U1-1073400576</t>
  </si>
  <si>
    <t>U2-1069300288</t>
  </si>
  <si>
    <t>U2-1069300290</t>
  </si>
  <si>
    <t>U1-1073400577</t>
  </si>
  <si>
    <t>U2-1069300286</t>
  </si>
  <si>
    <t>1069300286-1</t>
  </si>
  <si>
    <t>U2-1069300298</t>
  </si>
  <si>
    <t>U2-1069300300</t>
  </si>
  <si>
    <t>U2-1069300301</t>
  </si>
  <si>
    <t>U2-1069300302</t>
  </si>
  <si>
    <t>U2-1069300287</t>
  </si>
  <si>
    <t>U2-1069300292</t>
  </si>
  <si>
    <t>U2-1069300293</t>
  </si>
  <si>
    <t>1069300293-1</t>
  </si>
  <si>
    <t>U2-1069300296</t>
  </si>
  <si>
    <t>U2-1069300297</t>
  </si>
  <si>
    <t>1069300297-1</t>
  </si>
  <si>
    <t>U1-1102500032</t>
  </si>
  <si>
    <t>U1-1102500033</t>
  </si>
  <si>
    <t>U1-1007002517</t>
  </si>
  <si>
    <t>U1-1102500047</t>
  </si>
  <si>
    <t>U1-1102500048</t>
  </si>
  <si>
    <t>U1-1097403071</t>
  </si>
  <si>
    <t>U2-1096600061</t>
  </si>
  <si>
    <t>U1-1096600068</t>
  </si>
  <si>
    <t>U1-1097403272</t>
  </si>
  <si>
    <t>U2-1091500676</t>
  </si>
  <si>
    <t>U1-1097403068</t>
  </si>
  <si>
    <t>U1-1097403070</t>
  </si>
  <si>
    <t>U1-1097403069</t>
  </si>
  <si>
    <t>U1-1106300017-28</t>
  </si>
  <si>
    <t>U1-1106300017-24</t>
  </si>
  <si>
    <t>U1-1106300017-23</t>
  </si>
  <si>
    <t>U1-1106300017-30</t>
  </si>
  <si>
    <t>U1-1106300017-14</t>
  </si>
  <si>
    <t>U1-1073400554-1</t>
  </si>
  <si>
    <t>U1-1102500046</t>
  </si>
  <si>
    <t>U1-1000405568</t>
  </si>
  <si>
    <t>U1-1099600099</t>
  </si>
  <si>
    <t>U1-1099600100</t>
  </si>
  <si>
    <t>U1-1099600104</t>
  </si>
  <si>
    <t>U1-1099600097</t>
  </si>
  <si>
    <t>U1-1099600098</t>
  </si>
  <si>
    <t>U1-1099600101</t>
  </si>
  <si>
    <t>U1-1099600102</t>
  </si>
  <si>
    <t>U1-1099600105</t>
  </si>
  <si>
    <t>U1-1099600108</t>
  </si>
  <si>
    <t>U1-1099600111</t>
  </si>
  <si>
    <t>U1-1099600103</t>
  </si>
  <si>
    <t>U1-1099600109</t>
  </si>
  <si>
    <t>U1-1099600113</t>
  </si>
  <si>
    <t>U1-1099600116</t>
  </si>
  <si>
    <t>U1-1099600106</t>
  </si>
  <si>
    <t>U1-1099600112</t>
  </si>
  <si>
    <t>U1-1099600107</t>
  </si>
  <si>
    <t>61200001</t>
  </si>
  <si>
    <t>014002133</t>
  </si>
  <si>
    <t>3040400235539</t>
  </si>
  <si>
    <t>JRRE4025</t>
  </si>
  <si>
    <t>U1-1099600110</t>
  </si>
  <si>
    <t>1053000287-9</t>
  </si>
  <si>
    <t>U2-1091500266</t>
  </si>
  <si>
    <t>U1-1073400566</t>
  </si>
  <si>
    <t>U1-1105500015</t>
  </si>
  <si>
    <t>U1-1015103158-7</t>
  </si>
  <si>
    <t>U1-1110100001-1</t>
  </si>
  <si>
    <t>U1-1110100001-2</t>
  </si>
  <si>
    <t>U1-1110100001-3</t>
  </si>
  <si>
    <t>U1-1110100001-4</t>
  </si>
  <si>
    <t>U1-1073400548</t>
  </si>
  <si>
    <t>1073400549-1</t>
  </si>
  <si>
    <t>1073400549-2</t>
  </si>
  <si>
    <t>63414006</t>
  </si>
  <si>
    <t>501300502L</t>
  </si>
  <si>
    <t>U1-1073400542</t>
  </si>
  <si>
    <t>U1-1073400552</t>
  </si>
  <si>
    <t>U1-1073400559</t>
  </si>
  <si>
    <t>U1-1073400560</t>
  </si>
  <si>
    <t>U1-1073400562</t>
  </si>
  <si>
    <t>U1-1091500677</t>
  </si>
  <si>
    <t>U1-1073400551</t>
  </si>
  <si>
    <t>U1-1091500681</t>
  </si>
  <si>
    <t>10931161202</t>
  </si>
  <si>
    <t>U1-1073400557</t>
  </si>
  <si>
    <t>U1-1073400558</t>
  </si>
  <si>
    <t>U1-1073400561</t>
  </si>
  <si>
    <t>U1-1097403067</t>
  </si>
  <si>
    <t>U1-1073400555</t>
  </si>
  <si>
    <t>1104500042-07</t>
  </si>
  <si>
    <t>U1-1073400556</t>
  </si>
  <si>
    <t>U1-1091500676</t>
  </si>
  <si>
    <t>1091500676-1</t>
  </si>
  <si>
    <t>U1-1091500679</t>
  </si>
  <si>
    <t>U1-1091500680</t>
  </si>
  <si>
    <t>1003100079-4</t>
  </si>
  <si>
    <t>1003100079-5</t>
  </si>
  <si>
    <t>U1-1073400598</t>
  </si>
  <si>
    <t>00571680</t>
  </si>
  <si>
    <t>69000054</t>
  </si>
  <si>
    <t>014748082</t>
  </si>
  <si>
    <t>Sv.Red 88,9-33,7/3,2-2,6mm Konc. Kval. P235GH, EN 10253-2</t>
  </si>
  <si>
    <t>Brødrene Dahl</t>
  </si>
  <si>
    <t>1073400573-1</t>
  </si>
  <si>
    <t>3053001035554</t>
  </si>
  <si>
    <t>349176</t>
  </si>
  <si>
    <t>1073400572-1</t>
  </si>
  <si>
    <t>U1-1047100014</t>
  </si>
  <si>
    <t>3220601000001</t>
  </si>
  <si>
    <t>1053151</t>
  </si>
  <si>
    <t>60x10 mm Fladstang - EN AW-6101A</t>
  </si>
  <si>
    <t>U1-1005401554</t>
  </si>
  <si>
    <t>1097403089</t>
  </si>
  <si>
    <t>1097403088</t>
  </si>
  <si>
    <t>1097403090</t>
  </si>
  <si>
    <t>1097403093</t>
  </si>
  <si>
    <t>U1-1091500753</t>
  </si>
  <si>
    <t>U1-1091500755</t>
  </si>
  <si>
    <t>U1-1091500758-2</t>
  </si>
  <si>
    <t>U1-1091500760</t>
  </si>
  <si>
    <t>1003100080-2</t>
  </si>
  <si>
    <t>1003100079-2</t>
  </si>
  <si>
    <t>U1-1073400572</t>
  </si>
  <si>
    <t>U1-1073400575</t>
  </si>
  <si>
    <t>U1-1073400573</t>
  </si>
  <si>
    <t>U1-1073400574</t>
  </si>
  <si>
    <t>U1-1102500058</t>
  </si>
  <si>
    <t>U1-1102500062</t>
  </si>
  <si>
    <t>U1-1102500059</t>
  </si>
  <si>
    <t>U1-1102500060</t>
  </si>
  <si>
    <t>U1-1102500061</t>
  </si>
  <si>
    <t>1003100079-1</t>
  </si>
  <si>
    <t>1003100079-3</t>
  </si>
  <si>
    <t>1003100080-1</t>
  </si>
  <si>
    <t>1038100391-13</t>
  </si>
  <si>
    <t>1038100390-09</t>
  </si>
  <si>
    <t>1038100390-10</t>
  </si>
  <si>
    <t>1038100390-08</t>
  </si>
  <si>
    <t>1038100391-03</t>
  </si>
  <si>
    <t>1038100391-11</t>
  </si>
  <si>
    <t>1096600046</t>
  </si>
  <si>
    <t>1096600047</t>
  </si>
  <si>
    <t>1096600048</t>
  </si>
  <si>
    <t>1096600049</t>
  </si>
  <si>
    <t>1096600050</t>
  </si>
  <si>
    <t>1096600051</t>
  </si>
  <si>
    <t>U1-1069300165</t>
  </si>
  <si>
    <t>U1-1069300166</t>
  </si>
  <si>
    <t>U1-1069300168</t>
  </si>
  <si>
    <t>U1-1069300169</t>
  </si>
  <si>
    <t>U1-1069300170</t>
  </si>
  <si>
    <t>U1-1069300178</t>
  </si>
  <si>
    <t>U1-1069300179</t>
  </si>
  <si>
    <t>U1-1069300176</t>
  </si>
  <si>
    <t>U1-1069300167</t>
  </si>
  <si>
    <t>U1-1013106116</t>
  </si>
  <si>
    <t>U1-1097403245</t>
  </si>
  <si>
    <t>U1-1091500760-1</t>
  </si>
  <si>
    <t>U1-1091500754</t>
  </si>
  <si>
    <t>U1-1091500760-2</t>
  </si>
  <si>
    <t>U1-1091500756</t>
  </si>
  <si>
    <t>U1-1091500758</t>
  </si>
  <si>
    <t>U1-1091500758-1</t>
  </si>
  <si>
    <t>U1-1091500762</t>
  </si>
  <si>
    <t>U1-1091500762-1</t>
  </si>
  <si>
    <t>U1-1091500762-2</t>
  </si>
  <si>
    <t>1004700661</t>
  </si>
  <si>
    <t>1073400566-2</t>
  </si>
  <si>
    <t>1000405668-1</t>
  </si>
  <si>
    <t>1000405666-1</t>
  </si>
  <si>
    <t>1000405669-1</t>
  </si>
  <si>
    <t>U2-1105500015</t>
  </si>
  <si>
    <t>1000405664-1</t>
  </si>
  <si>
    <t>1000405665</t>
  </si>
  <si>
    <t>U1-1015103158</t>
  </si>
  <si>
    <t>1091500677-1</t>
  </si>
  <si>
    <t>4050600111035</t>
  </si>
  <si>
    <t>0084635</t>
  </si>
  <si>
    <t>4050800111040</t>
  </si>
  <si>
    <t>0084840</t>
  </si>
  <si>
    <t>415401432</t>
  </si>
  <si>
    <t>04164</t>
  </si>
  <si>
    <t>41504001</t>
  </si>
  <si>
    <t>0401780004</t>
  </si>
  <si>
    <t>4050800113016</t>
  </si>
  <si>
    <t>0084816</t>
  </si>
  <si>
    <t>4050800113030</t>
  </si>
  <si>
    <t>0084830</t>
  </si>
  <si>
    <t>4100800112</t>
  </si>
  <si>
    <t>0324908</t>
  </si>
  <si>
    <t>4050400211020</t>
  </si>
  <si>
    <t>00844 20</t>
  </si>
  <si>
    <t>U1-1091500769-1</t>
  </si>
  <si>
    <t>U1-1091500767-1</t>
  </si>
  <si>
    <t>U1-1091500768</t>
  </si>
  <si>
    <t>U1-1091500769-4</t>
  </si>
  <si>
    <t>U1-1097403246</t>
  </si>
  <si>
    <t>U1-1097403249</t>
  </si>
  <si>
    <t>U1-1097403244</t>
  </si>
  <si>
    <t>U1-1097403247</t>
  </si>
  <si>
    <t>U1-1097403248</t>
  </si>
  <si>
    <t>U1-1099600065</t>
  </si>
  <si>
    <t>U1-1099600066</t>
  </si>
  <si>
    <t>U1-1094300086-1</t>
  </si>
  <si>
    <t>U1-1091500807</t>
  </si>
  <si>
    <t>U1-1091500810</t>
  </si>
  <si>
    <t>U1-1091500813</t>
  </si>
  <si>
    <t>U1-1091500816</t>
  </si>
  <si>
    <t>U1-1091500812</t>
  </si>
  <si>
    <t>U1-1091500823</t>
  </si>
  <si>
    <t>U1-1091500815</t>
  </si>
  <si>
    <t>U1-1091500822</t>
  </si>
  <si>
    <t>U1-1091500825</t>
  </si>
  <si>
    <t>U1-1091500828</t>
  </si>
  <si>
    <t>1097403209</t>
  </si>
  <si>
    <t>U2-1091500775</t>
  </si>
  <si>
    <t>1104500083-2</t>
  </si>
  <si>
    <t>U1-1081400256</t>
  </si>
  <si>
    <t>U1-1081400255</t>
  </si>
  <si>
    <t>U1-1008900663</t>
  </si>
  <si>
    <t>U1-1099600064</t>
  </si>
  <si>
    <t>U1-1009903603</t>
  </si>
  <si>
    <t>U1-1099600077</t>
  </si>
  <si>
    <t>U1-1099600078</t>
  </si>
  <si>
    <t>U1-1099600076</t>
  </si>
  <si>
    <t>U1-1099600079</t>
  </si>
  <si>
    <t>1000405990-1</t>
  </si>
  <si>
    <t>1005401655</t>
  </si>
  <si>
    <t>U1-1091500775</t>
  </si>
  <si>
    <t>1073400591-19</t>
  </si>
  <si>
    <t>U1-1102500074</t>
  </si>
  <si>
    <t>U1-1091500773</t>
  </si>
  <si>
    <t>1106300012</t>
  </si>
  <si>
    <t>U1-1108800022</t>
  </si>
  <si>
    <t>U1-1013106121</t>
  </si>
  <si>
    <t>U2-1097403271-1</t>
  </si>
  <si>
    <t>U2-1097403271-2</t>
  </si>
  <si>
    <t>1005401601</t>
  </si>
  <si>
    <t>U1-1069300311</t>
  </si>
  <si>
    <t>U1-1005401541-1</t>
  </si>
  <si>
    <t>1005401541-2</t>
  </si>
  <si>
    <t>1005401541-3</t>
  </si>
  <si>
    <t>U1-1005401541-7</t>
  </si>
  <si>
    <t>U1-1073400597</t>
  </si>
  <si>
    <t>1012400092-39</t>
  </si>
  <si>
    <t>1012400092-38</t>
  </si>
  <si>
    <t>1012400096-18</t>
  </si>
  <si>
    <t>1012400096-19</t>
  </si>
  <si>
    <t>U1-1097403098</t>
  </si>
  <si>
    <t>U2-1069300147</t>
  </si>
  <si>
    <t>U2-1069300148</t>
  </si>
  <si>
    <t>U2-1069300152</t>
  </si>
  <si>
    <t>U2-1069300153</t>
  </si>
  <si>
    <t>U2-1069300154</t>
  </si>
  <si>
    <t>U2-1069300155</t>
  </si>
  <si>
    <t>U2-1069300156</t>
  </si>
  <si>
    <t>U2-1069300157</t>
  </si>
  <si>
    <t>U1-1102500063</t>
  </si>
  <si>
    <t>U1-1091500711</t>
  </si>
  <si>
    <t>U1-1091500713-1</t>
  </si>
  <si>
    <t>U1-1091500713-2</t>
  </si>
  <si>
    <t>U1-1091500714</t>
  </si>
  <si>
    <t>U1-1091500715</t>
  </si>
  <si>
    <t>U1-1091500695-3</t>
  </si>
  <si>
    <t>U1-1091500695-2</t>
  </si>
  <si>
    <t>U1-1091500695-1</t>
  </si>
  <si>
    <t>U1-1091500693</t>
  </si>
  <si>
    <t>U1-1091500695-4</t>
  </si>
  <si>
    <t>U1-1091500696</t>
  </si>
  <si>
    <t>U1-1091500697-1</t>
  </si>
  <si>
    <t>U1-1091500698</t>
  </si>
  <si>
    <t>U1-1097403074</t>
  </si>
  <si>
    <t>1106300017-37</t>
  </si>
  <si>
    <t>1106300017-41</t>
  </si>
  <si>
    <t>U1-1007002518</t>
  </si>
  <si>
    <t>U1-1007002519</t>
  </si>
  <si>
    <t>U1-1102500050</t>
  </si>
  <si>
    <t>U1-1102500051</t>
  </si>
  <si>
    <t>U1-1102500052</t>
  </si>
  <si>
    <t>U1-1102500045</t>
  </si>
  <si>
    <t>3220401000001</t>
  </si>
  <si>
    <t>1069300288-2</t>
  </si>
  <si>
    <t>1069300290-1</t>
  </si>
  <si>
    <t>U1-1000405958</t>
  </si>
  <si>
    <t>U1-1000405113</t>
  </si>
  <si>
    <t>U1-1000405370</t>
  </si>
  <si>
    <t>U1-1000405959</t>
  </si>
  <si>
    <t>U1-1000405101</t>
  </si>
  <si>
    <t>U1-1000405968</t>
  </si>
  <si>
    <t>U1-1000405972</t>
  </si>
  <si>
    <t>U1-1000405973</t>
  </si>
  <si>
    <t>U1-1000405803</t>
  </si>
  <si>
    <t>U1-1000405974</t>
  </si>
  <si>
    <t>U1-1000405976</t>
  </si>
  <si>
    <t>U1-1000405981</t>
  </si>
  <si>
    <t>U1-1000405986</t>
  </si>
  <si>
    <t>U1-1000405991</t>
  </si>
  <si>
    <t>3040337035534</t>
  </si>
  <si>
    <t>JRRH3340</t>
  </si>
  <si>
    <t>Sømløse rør S355J2H EN10210 33,7X4,0 5-7 m</t>
  </si>
  <si>
    <t>U2-1069300134</t>
  </si>
  <si>
    <t>U1-1102500053</t>
  </si>
  <si>
    <t>1069300134-1</t>
  </si>
  <si>
    <t>U2-1069300135</t>
  </si>
  <si>
    <t>1069300135-1</t>
  </si>
  <si>
    <t>U2-1069300136</t>
  </si>
  <si>
    <t>U2-1069300137</t>
  </si>
  <si>
    <t>1069300139-1</t>
  </si>
  <si>
    <t>U1-1102500054</t>
  </si>
  <si>
    <t>U2-1069300138</t>
  </si>
  <si>
    <t>1069300138-1</t>
  </si>
  <si>
    <t>U2-1069300139</t>
  </si>
  <si>
    <t>U1-1102500057</t>
  </si>
  <si>
    <t>U1-1102500055</t>
  </si>
  <si>
    <t>U1-1102500056</t>
  </si>
  <si>
    <t>1106300017-38</t>
  </si>
  <si>
    <t>1106300017-39</t>
  </si>
  <si>
    <t>1106300017-40</t>
  </si>
  <si>
    <t>1106300017-45</t>
  </si>
  <si>
    <t>1106300017-46</t>
  </si>
  <si>
    <t>1106300017-47</t>
  </si>
  <si>
    <t>1069300160-1</t>
  </si>
  <si>
    <t>1069300159-1</t>
  </si>
  <si>
    <t>U1-1069300161</t>
  </si>
  <si>
    <t>U1-1069300162</t>
  </si>
  <si>
    <t>U1-1069300159</t>
  </si>
  <si>
    <t>U1-1069300171</t>
  </si>
  <si>
    <t>U1-1069300163</t>
  </si>
  <si>
    <t>U1-1069300164</t>
  </si>
  <si>
    <t>U1-1069300160</t>
  </si>
  <si>
    <t>U1-1069300174</t>
  </si>
  <si>
    <t>U1-1069300180</t>
  </si>
  <si>
    <t>U1-1069300172</t>
  </si>
  <si>
    <t>U1-1069300173</t>
  </si>
  <si>
    <t>U1-1069300175</t>
  </si>
  <si>
    <t>U1-1091500683</t>
  </si>
  <si>
    <t>1104500041-07</t>
  </si>
  <si>
    <t>1104500041-08</t>
  </si>
  <si>
    <t>1104500043-02</t>
  </si>
  <si>
    <t>U1-1106300017-01</t>
  </si>
  <si>
    <t>U1-1106300017-02</t>
  </si>
  <si>
    <t>1104500041-09</t>
  </si>
  <si>
    <t>1104500041-10</t>
  </si>
  <si>
    <t>U1-1069300194</t>
  </si>
  <si>
    <t>1069300198-1</t>
  </si>
  <si>
    <t>U1-1069300199</t>
  </si>
  <si>
    <t>U1-1069300200</t>
  </si>
  <si>
    <t>1069300192-11</t>
  </si>
  <si>
    <t>U1-1069300198</t>
  </si>
  <si>
    <t>U1-1069300205</t>
  </si>
  <si>
    <t>U1-1069300207</t>
  </si>
  <si>
    <t>1069300197-1</t>
  </si>
  <si>
    <t>1069300192-12</t>
  </si>
  <si>
    <t>U1-1069300201</t>
  </si>
  <si>
    <t>U1-1069300204</t>
  </si>
  <si>
    <t>U1-1069300196</t>
  </si>
  <si>
    <t>1069300199-1</t>
  </si>
  <si>
    <t>U1-1069300202</t>
  </si>
  <si>
    <t>U1-1069300206</t>
  </si>
  <si>
    <t>U1-1069300208</t>
  </si>
  <si>
    <t>U1-1069300209</t>
  </si>
  <si>
    <t>U1-1069300195</t>
  </si>
  <si>
    <t>U1-1069300197</t>
  </si>
  <si>
    <t>1069300200-1</t>
  </si>
  <si>
    <t>U1-1069300210</t>
  </si>
  <si>
    <t>U1-1069300211</t>
  </si>
  <si>
    <t>U1-1069300212</t>
  </si>
  <si>
    <t>1069300202-5</t>
  </si>
  <si>
    <t>1069300203-1</t>
  </si>
  <si>
    <t>U1-1069300213</t>
  </si>
  <si>
    <t>U1-1069300214</t>
  </si>
  <si>
    <t>U1-1069300215</t>
  </si>
  <si>
    <t>U1-1015103157</t>
  </si>
  <si>
    <t>U1-1091500772</t>
  </si>
  <si>
    <t>U1-1091500770</t>
  </si>
  <si>
    <t>U1-1091500771</t>
  </si>
  <si>
    <t>U1-1091500672</t>
  </si>
  <si>
    <t>U1-1091500673</t>
  </si>
  <si>
    <t>U1-1091500670</t>
  </si>
  <si>
    <t>U1-1091500671</t>
  </si>
  <si>
    <t>U1-1108800023</t>
  </si>
  <si>
    <t>U1-1108800024</t>
  </si>
  <si>
    <t>U1-1097403271-1</t>
  </si>
  <si>
    <t>U1-1097403271-2</t>
  </si>
  <si>
    <t>1007002518-6</t>
  </si>
  <si>
    <t>1007002519-16</t>
  </si>
  <si>
    <t>1091500718-1</t>
  </si>
  <si>
    <t>1091500718-10</t>
  </si>
  <si>
    <t>1000405961</t>
  </si>
  <si>
    <t>1000405963-1</t>
  </si>
  <si>
    <t>1000405964</t>
  </si>
  <si>
    <t>1000405965-1</t>
  </si>
  <si>
    <t>1000405966</t>
  </si>
  <si>
    <t>1000405967</t>
  </si>
  <si>
    <t>1000405970</t>
  </si>
  <si>
    <t>1000405971</t>
  </si>
  <si>
    <t>1000405980</t>
  </si>
  <si>
    <t>1000405983-1</t>
  </si>
  <si>
    <t>1000405962-1</t>
  </si>
  <si>
    <t>U1-1016900154</t>
  </si>
  <si>
    <t>4440500111006</t>
  </si>
  <si>
    <t>SO-M5-6ZI</t>
  </si>
  <si>
    <t>1000405319-1</t>
  </si>
  <si>
    <t>1000405319-2</t>
  </si>
  <si>
    <t>1073400596-2</t>
  </si>
  <si>
    <t>U1-1091500767-2</t>
  </si>
  <si>
    <t>U1-1091500767-3</t>
  </si>
  <si>
    <t>1015103136</t>
  </si>
  <si>
    <t>1015103137</t>
  </si>
  <si>
    <t>1091500696-5</t>
  </si>
  <si>
    <t>U1-1091500700</t>
  </si>
  <si>
    <t>U1-1091500701</t>
  </si>
  <si>
    <t>41506002</t>
  </si>
  <si>
    <t>0401770006</t>
  </si>
  <si>
    <t>U1-1091500684</t>
  </si>
  <si>
    <t>1104500041-04</t>
  </si>
  <si>
    <t>1104500041-05</t>
  </si>
  <si>
    <t>1104500041-06</t>
  </si>
  <si>
    <t>1005401542</t>
  </si>
  <si>
    <t>1106300013-3</t>
  </si>
  <si>
    <t>1106300013-4</t>
  </si>
  <si>
    <t>U1-1005401541-6</t>
  </si>
  <si>
    <t>U1-1106300017-26</t>
  </si>
  <si>
    <t>U1-1106300017-25</t>
  </si>
  <si>
    <t>1106300017-42</t>
  </si>
  <si>
    <t>1106300017-43</t>
  </si>
  <si>
    <t>1106300017-44</t>
  </si>
  <si>
    <t>U1-1073400584</t>
  </si>
  <si>
    <t>U1-1073400587</t>
  </si>
  <si>
    <t>U1-1073400588</t>
  </si>
  <si>
    <t>U1-1073400590</t>
  </si>
  <si>
    <t>U1-1073400589</t>
  </si>
  <si>
    <t>U1-1082400051</t>
  </si>
  <si>
    <t>U1-1069300216</t>
  </si>
  <si>
    <t>U1-1069300218</t>
  </si>
  <si>
    <t>U1-1069300219</t>
  </si>
  <si>
    <t>U1-1069300217</t>
  </si>
  <si>
    <t>U1-1107300002</t>
  </si>
  <si>
    <t>U1-1107300001</t>
  </si>
  <si>
    <t>U1-1080500138</t>
  </si>
  <si>
    <t>U1-1097403103</t>
  </si>
  <si>
    <t>U1-1097403064</t>
  </si>
  <si>
    <t>U1-1102500037</t>
  </si>
  <si>
    <t>1104500043-01</t>
  </si>
  <si>
    <t>U1-1106300017-19</t>
  </si>
  <si>
    <t>U1-1102500038</t>
  </si>
  <si>
    <t>U1-1102500039</t>
  </si>
  <si>
    <t>U1-1102500040</t>
  </si>
  <si>
    <t>U1-1102500041</t>
  </si>
  <si>
    <t>U1-1102500042</t>
  </si>
  <si>
    <t>U1-1102500043</t>
  </si>
  <si>
    <t>U1-1102500044</t>
  </si>
  <si>
    <t>U1-1097403256</t>
  </si>
  <si>
    <t>U1-1073400580</t>
  </si>
  <si>
    <t>U1-1073400581</t>
  </si>
  <si>
    <t>U1-1073400578</t>
  </si>
  <si>
    <t>U1-1073400579</t>
  </si>
  <si>
    <t>U1-1073400582</t>
  </si>
  <si>
    <t>U2-1014700172</t>
  </si>
  <si>
    <t>U1-1097403262</t>
  </si>
  <si>
    <t>1009903846</t>
  </si>
  <si>
    <t>3020301535542</t>
  </si>
  <si>
    <t>JSFN3015Z</t>
  </si>
  <si>
    <t>1005401578-1</t>
  </si>
  <si>
    <t>U1-1069300230</t>
  </si>
  <si>
    <t>1069300230-1</t>
  </si>
  <si>
    <t>U1-1097403172</t>
  </si>
  <si>
    <t>U1-1097403171</t>
  </si>
  <si>
    <t>U1-1108800012</t>
  </si>
  <si>
    <t>U1-1108800013</t>
  </si>
  <si>
    <t>U1-1108800015</t>
  </si>
  <si>
    <t>U1-1102500072</t>
  </si>
  <si>
    <t>U1-1102500073</t>
  </si>
  <si>
    <t>U1-1108800009</t>
  </si>
  <si>
    <t>U1-1108800014</t>
  </si>
  <si>
    <t>1005401597</t>
  </si>
  <si>
    <t>1005401598</t>
  </si>
  <si>
    <t>1012400036-30</t>
  </si>
  <si>
    <t>1012400036-27</t>
  </si>
  <si>
    <t>1012400036-28</t>
  </si>
  <si>
    <t>1012400036-31</t>
  </si>
  <si>
    <t>1012400035-21</t>
  </si>
  <si>
    <t>1012400036-29</t>
  </si>
  <si>
    <t>U1-1099600114</t>
  </si>
  <si>
    <t>1053000297-1</t>
  </si>
  <si>
    <t>U1-1099600115</t>
  </si>
  <si>
    <t>U1-1099600073</t>
  </si>
  <si>
    <t>U1-1099600074</t>
  </si>
  <si>
    <t>U1-1000100461</t>
  </si>
  <si>
    <t>U1-1097403231</t>
  </si>
  <si>
    <t>U1-1097403232</t>
  </si>
  <si>
    <t>U1-1097403235</t>
  </si>
  <si>
    <t>U1-1097403230</t>
  </si>
  <si>
    <t>U1-1097403233</t>
  </si>
  <si>
    <t>U1-1094300085</t>
  </si>
  <si>
    <t>U1-1097403291</t>
  </si>
  <si>
    <t>U1-1005401647</t>
  </si>
  <si>
    <t>U1-1000100462</t>
  </si>
  <si>
    <t>U1-1097403234</t>
  </si>
  <si>
    <t>U1-1099600067</t>
  </si>
  <si>
    <t>U1-1099600068</t>
  </si>
  <si>
    <t>U1-1099600070</t>
  </si>
  <si>
    <t>U1-1099600071</t>
  </si>
  <si>
    <t>1015103162-2</t>
  </si>
  <si>
    <t>U1-1005401640</t>
  </si>
  <si>
    <t>1005401640-1</t>
  </si>
  <si>
    <t>U1-1005401641</t>
  </si>
  <si>
    <t>U2-1005401637-4</t>
  </si>
  <si>
    <t>1104500037-1</t>
  </si>
  <si>
    <t>1104500037-3</t>
  </si>
  <si>
    <t>1012900649</t>
  </si>
  <si>
    <t>1000302491-2</t>
  </si>
  <si>
    <t>1012900647-9</t>
  </si>
  <si>
    <t>1012900648-9</t>
  </si>
  <si>
    <t>U1-1091500725</t>
  </si>
  <si>
    <t>1012900648-6</t>
  </si>
  <si>
    <t>U1-1097403304</t>
  </si>
  <si>
    <t>U1-1097403305</t>
  </si>
  <si>
    <t>1012900648-10</t>
  </si>
  <si>
    <t>1012900648-11</t>
  </si>
  <si>
    <t>U1-1015103146</t>
  </si>
  <si>
    <t>U1-1015103147</t>
  </si>
  <si>
    <t>1015103148-1</t>
  </si>
  <si>
    <t>1293015</t>
  </si>
  <si>
    <t>U1-1015103149</t>
  </si>
  <si>
    <t>U1-1015103148</t>
  </si>
  <si>
    <t>1015103149-2</t>
  </si>
  <si>
    <t>1293016</t>
  </si>
  <si>
    <t>1098100394</t>
  </si>
  <si>
    <t>1000405984</t>
  </si>
  <si>
    <t>1000405989-1</t>
  </si>
  <si>
    <t>1000405993-1</t>
  </si>
  <si>
    <t>1000405994-1</t>
  </si>
  <si>
    <t>1000405996-1</t>
  </si>
  <si>
    <t>1000405975-1</t>
  </si>
  <si>
    <t>1000405978</t>
  </si>
  <si>
    <t>1000405979</t>
  </si>
  <si>
    <t>1000405985-1</t>
  </si>
  <si>
    <t>1000405988</t>
  </si>
  <si>
    <t>1000405995-1</t>
  </si>
  <si>
    <t>U1-1015103132</t>
  </si>
  <si>
    <t>1069300136-1</t>
  </si>
  <si>
    <t>1069300137-1</t>
  </si>
  <si>
    <t>U1-1015103139</t>
  </si>
  <si>
    <t>U1-1015103140</t>
  </si>
  <si>
    <t>U2-1015103140</t>
  </si>
  <si>
    <t>4440500111010</t>
  </si>
  <si>
    <t>SO-M5-10ZI</t>
  </si>
  <si>
    <t>U1-1080000059</t>
  </si>
  <si>
    <t>U1-1103800007</t>
  </si>
  <si>
    <t>41508002</t>
  </si>
  <si>
    <t>04078</t>
  </si>
  <si>
    <t>U1-1106300013-1</t>
  </si>
  <si>
    <t>U1-1106300013</t>
  </si>
  <si>
    <t>U1-1106300015</t>
  </si>
  <si>
    <t>U1-1106300035</t>
  </si>
  <si>
    <t>U1-1106300034</t>
  </si>
  <si>
    <t>1091500776-2</t>
  </si>
  <si>
    <t>1073400591-33</t>
  </si>
  <si>
    <t>1073400591-45</t>
  </si>
  <si>
    <t>1073400591-44</t>
  </si>
  <si>
    <t>U1-1108700001</t>
  </si>
  <si>
    <t>U1-1108700002</t>
  </si>
  <si>
    <t>U2-1107300002</t>
  </si>
  <si>
    <t>U2-1107300001</t>
  </si>
  <si>
    <t>1000405804-1</t>
  </si>
  <si>
    <t>1000405803-1</t>
  </si>
  <si>
    <t>1000405804-2</t>
  </si>
  <si>
    <t>1073400591-2</t>
  </si>
  <si>
    <t>1073400591-3</t>
  </si>
  <si>
    <t>1073400591-4</t>
  </si>
  <si>
    <t>1073400591-7</t>
  </si>
  <si>
    <t>1073400591-8</t>
  </si>
  <si>
    <t>U1-1080500145</t>
  </si>
  <si>
    <t>U1-1002800141</t>
  </si>
  <si>
    <t>69000001</t>
  </si>
  <si>
    <t>APIN 1</t>
  </si>
  <si>
    <t>69000002</t>
  </si>
  <si>
    <t>APIN 2</t>
  </si>
  <si>
    <t>69000004</t>
  </si>
  <si>
    <t>APIN 4</t>
  </si>
  <si>
    <t>69000005</t>
  </si>
  <si>
    <t>APIN 5</t>
  </si>
  <si>
    <t>69000023</t>
  </si>
  <si>
    <t>ADPIN 3</t>
  </si>
  <si>
    <t>69000021</t>
  </si>
  <si>
    <t>ADPIN 1</t>
  </si>
  <si>
    <t>69000022</t>
  </si>
  <si>
    <t>ADPIN 2</t>
  </si>
  <si>
    <t>69000024</t>
  </si>
  <si>
    <t>ADPIN 4</t>
  </si>
  <si>
    <t>69000025</t>
  </si>
  <si>
    <t>ADPIN 5</t>
  </si>
  <si>
    <t>3040160123535</t>
  </si>
  <si>
    <t>JRRR1630</t>
  </si>
  <si>
    <t>Præcisionsstålrør koldtrukne runde EN10305-1+2 16,0x3,00 mm</t>
  </si>
  <si>
    <t>1106300043</t>
  </si>
  <si>
    <t>U1-1105500016</t>
  </si>
  <si>
    <t>U1-1102500078</t>
  </si>
  <si>
    <t>U1-1097403267</t>
  </si>
  <si>
    <t>U1-1073400594</t>
  </si>
  <si>
    <t>U1-1111200001</t>
  </si>
  <si>
    <t>U1-1073400595</t>
  </si>
  <si>
    <t>1073400595-1</t>
  </si>
  <si>
    <t>U1-1073400596</t>
  </si>
  <si>
    <t>U1-1111200002</t>
  </si>
  <si>
    <t>1111200001-6</t>
  </si>
  <si>
    <t>1111200001-7</t>
  </si>
  <si>
    <t>U2-1012700605</t>
  </si>
  <si>
    <t>U1-1080500146</t>
  </si>
  <si>
    <t>U1-1080500147</t>
  </si>
  <si>
    <t>U1-1080500148</t>
  </si>
  <si>
    <t>U1-1096600065</t>
  </si>
  <si>
    <t>U1-1096600067</t>
  </si>
  <si>
    <t>U1-1097403273</t>
  </si>
  <si>
    <t>U2-1096600060</t>
  </si>
  <si>
    <t>U1-1015103178</t>
  </si>
  <si>
    <t>U1-1015103176</t>
  </si>
  <si>
    <t>U1-1102500084</t>
  </si>
  <si>
    <t>U1-1015103174</t>
  </si>
  <si>
    <t>1015103174-4</t>
  </si>
  <si>
    <t>1015103174-5</t>
  </si>
  <si>
    <t>U1-1000406035</t>
  </si>
  <si>
    <t>1107901818-1</t>
  </si>
  <si>
    <t>1015103174-6</t>
  </si>
  <si>
    <t>1015103174-7</t>
  </si>
  <si>
    <t>U1-1080500151</t>
  </si>
  <si>
    <t>U1-1094300087</t>
  </si>
  <si>
    <t>U1-1099600130</t>
  </si>
  <si>
    <t>U1-1099600128</t>
  </si>
  <si>
    <t>U1-1099600129</t>
  </si>
  <si>
    <t>U1-1012400400</t>
  </si>
  <si>
    <t>U1-1097403211</t>
  </si>
  <si>
    <t>U1-1081400257</t>
  </si>
  <si>
    <t>1104500037-4</t>
  </si>
  <si>
    <t>63232110</t>
  </si>
  <si>
    <t>302646</t>
  </si>
  <si>
    <t>U1-1097402961</t>
  </si>
  <si>
    <t>U1-1097402962</t>
  </si>
  <si>
    <t>U1-1102500031</t>
  </si>
  <si>
    <t>U1-1097402963</t>
  </si>
  <si>
    <t>U1-1097402964</t>
  </si>
  <si>
    <t>U1-1097402966</t>
  </si>
  <si>
    <t>U1-1102500030</t>
  </si>
  <si>
    <t>U1-1097402986</t>
  </si>
  <si>
    <t>U2-1069300289</t>
  </si>
  <si>
    <t>U2-1069300291</t>
  </si>
  <si>
    <t>1069300291-2</t>
  </si>
  <si>
    <t>U2-1069300294</t>
  </si>
  <si>
    <t>U2-1069300295</t>
  </si>
  <si>
    <t>U2-1069300299</t>
  </si>
  <si>
    <t>U1-1097403152</t>
  </si>
  <si>
    <t>1002500582</t>
  </si>
  <si>
    <t>4150801215</t>
  </si>
  <si>
    <t>7093086</t>
  </si>
  <si>
    <t>U1-1000401779</t>
  </si>
  <si>
    <t>U1-1091500719</t>
  </si>
  <si>
    <t>U1-1091500710</t>
  </si>
  <si>
    <t>U1-1091500716</t>
  </si>
  <si>
    <t>U1-1069300190</t>
  </si>
  <si>
    <t>1069300191-1</t>
  </si>
  <si>
    <t>31102000318001</t>
  </si>
  <si>
    <t>U1-1069300192</t>
  </si>
  <si>
    <t>U1-1069300203</t>
  </si>
  <si>
    <t>U1-1069300177</t>
  </si>
  <si>
    <t>1069300233-1</t>
  </si>
  <si>
    <t>1069300236-1</t>
  </si>
  <si>
    <t>U1-1069300237</t>
  </si>
  <si>
    <t>1069300237-1</t>
  </si>
  <si>
    <t>1069300237-2</t>
  </si>
  <si>
    <t>1069300238-1</t>
  </si>
  <si>
    <t>U1-1069300234</t>
  </si>
  <si>
    <t>U1-1069300235</t>
  </si>
  <si>
    <t>U1-1069300239</t>
  </si>
  <si>
    <t>U1-1069300246</t>
  </si>
  <si>
    <t>1069300247-1</t>
  </si>
  <si>
    <t>U1-1069300236</t>
  </si>
  <si>
    <t>U1-1069300242</t>
  </si>
  <si>
    <t>U1-1069300238</t>
  </si>
  <si>
    <t>U1-1069300240</t>
  </si>
  <si>
    <t>1069300240-1</t>
  </si>
  <si>
    <t>U1-1069300241</t>
  </si>
  <si>
    <t>1069300241-1</t>
  </si>
  <si>
    <t>U1-1069300243</t>
  </si>
  <si>
    <t>U1-1069300244</t>
  </si>
  <si>
    <t>U1-1069300245</t>
  </si>
  <si>
    <t>U1-1069300248</t>
  </si>
  <si>
    <t>U1-1069300247</t>
  </si>
  <si>
    <t>1069300248-1</t>
  </si>
  <si>
    <t>U1-1102500071</t>
  </si>
  <si>
    <t>U1-1102500064</t>
  </si>
  <si>
    <t>U1-1102500065</t>
  </si>
  <si>
    <t>U1-1102500066</t>
  </si>
  <si>
    <t>U1-1102500067</t>
  </si>
  <si>
    <t>U1-1102500069</t>
  </si>
  <si>
    <t>U1-1102500070</t>
  </si>
  <si>
    <t>U1-1102500068</t>
  </si>
  <si>
    <t>1069300190-1</t>
  </si>
  <si>
    <t>U1-1005401569</t>
  </si>
  <si>
    <t>1069300192-10</t>
  </si>
  <si>
    <t>1069300193-3</t>
  </si>
  <si>
    <t>1069300192-5</t>
  </si>
  <si>
    <t>1069300192-6</t>
  </si>
  <si>
    <t>1069300192-7</t>
  </si>
  <si>
    <t>1069300192-8</t>
  </si>
  <si>
    <t>1069300192-9</t>
  </si>
  <si>
    <t>U1-1069300193</t>
  </si>
  <si>
    <t>1069300193-4</t>
  </si>
  <si>
    <t>U1-1082400052</t>
  </si>
  <si>
    <t>U1-1091500738</t>
  </si>
  <si>
    <t>1005401599</t>
  </si>
  <si>
    <t>U1-1091500749</t>
  </si>
  <si>
    <t>U1-1097403167</t>
  </si>
  <si>
    <t>1012400402-1</t>
  </si>
  <si>
    <t>1012400055-25</t>
  </si>
  <si>
    <t>1012400055-27</t>
  </si>
  <si>
    <t>1012400055-26</t>
  </si>
  <si>
    <t>1012400055-28</t>
  </si>
  <si>
    <t>1012400055-29</t>
  </si>
  <si>
    <t>1012400055-30</t>
  </si>
  <si>
    <t>U2-1012700604</t>
  </si>
  <si>
    <t>U1-1005401632</t>
  </si>
  <si>
    <t>U1-1005401634</t>
  </si>
  <si>
    <t>U1-1005401633</t>
  </si>
  <si>
    <t>U1-1005401635</t>
  </si>
  <si>
    <t>U1-1096600064</t>
  </si>
  <si>
    <t>U1-1099600085</t>
  </si>
  <si>
    <t>U1-1099600084</t>
  </si>
  <si>
    <t>U1-1080500144</t>
  </si>
  <si>
    <t>U1-1080500154</t>
  </si>
  <si>
    <t>U1-1080500139</t>
  </si>
  <si>
    <t>U1-1000405136</t>
  </si>
  <si>
    <t>U1-1080500155</t>
  </si>
  <si>
    <t>U1-1013300211</t>
  </si>
  <si>
    <t>U1-1102500082</t>
  </si>
  <si>
    <t>U1-1015103175</t>
  </si>
  <si>
    <t>U1-1015103177</t>
  </si>
  <si>
    <t>U1-1005401651</t>
  </si>
  <si>
    <t>1107901825-1</t>
  </si>
  <si>
    <t>1107901823-2</t>
  </si>
  <si>
    <t>1107901824-1</t>
  </si>
  <si>
    <t>1107901824-2</t>
  </si>
  <si>
    <t>U1-1015103180</t>
  </si>
  <si>
    <t>U1-1015103179</t>
  </si>
  <si>
    <t>U1-1015103181</t>
  </si>
  <si>
    <t>U1-1015103182</t>
  </si>
  <si>
    <t>1009903853</t>
  </si>
  <si>
    <t>U1-1099600117</t>
  </si>
  <si>
    <t>1053000296-06</t>
  </si>
  <si>
    <t>U1-1094300088</t>
  </si>
  <si>
    <t>U1-1091500826</t>
  </si>
  <si>
    <t>U1-1091500829</t>
  </si>
  <si>
    <t>U1-1091500830</t>
  </si>
  <si>
    <t>U1-1091500831</t>
  </si>
  <si>
    <t>U1-1091500827</t>
  </si>
  <si>
    <t>U1-1091500780</t>
  </si>
  <si>
    <t>U1-1091500782</t>
  </si>
  <si>
    <t>U1-1091500786</t>
  </si>
  <si>
    <t>U1-1091500790</t>
  </si>
  <si>
    <t>U1-1091500791</t>
  </si>
  <si>
    <t>U1-1091500781</t>
  </si>
  <si>
    <t>U1-1091500783</t>
  </si>
  <si>
    <t>U1-1091500784</t>
  </si>
  <si>
    <t>U1-1091500795-2</t>
  </si>
  <si>
    <t>U1-1091500796</t>
  </si>
  <si>
    <t>U1-1091500797</t>
  </si>
  <si>
    <t>U1-1091500785</t>
  </si>
  <si>
    <t>U1-1091500798</t>
  </si>
  <si>
    <t>U1-1091500799</t>
  </si>
  <si>
    <t>U1-1091500809</t>
  </si>
  <si>
    <t>U1-1091500817</t>
  </si>
  <si>
    <t>U1-1091500800</t>
  </si>
  <si>
    <t>U1-1091500802</t>
  </si>
  <si>
    <t>U1-1091500803</t>
  </si>
  <si>
    <t>U1-1091500808</t>
  </si>
  <si>
    <t>U1-1091500811</t>
  </si>
  <si>
    <t>U1-1091500818</t>
  </si>
  <si>
    <t>U1-1091500819</t>
  </si>
  <si>
    <t>U1-1014100023</t>
  </si>
  <si>
    <t>U1-1099600119</t>
  </si>
  <si>
    <t>U1-1099600120</t>
  </si>
  <si>
    <t>U1-1099600122</t>
  </si>
  <si>
    <t>U1-1099600121</t>
  </si>
  <si>
    <t>U1-1099600125</t>
  </si>
  <si>
    <t>U1-1099600124</t>
  </si>
  <si>
    <t>U1-1091500824</t>
  </si>
  <si>
    <t>U1-1094300089</t>
  </si>
  <si>
    <t>1073400591-28</t>
  </si>
  <si>
    <t>1073400591-31</t>
  </si>
  <si>
    <t>U1-1104500029-6</t>
  </si>
  <si>
    <t>1073400591-20</t>
  </si>
  <si>
    <t>1073400591-32</t>
  </si>
  <si>
    <t>1073400591-34</t>
  </si>
  <si>
    <t>1073400591-63</t>
  </si>
  <si>
    <t>U1-1110800001</t>
  </si>
  <si>
    <t>1073400592-1</t>
  </si>
  <si>
    <t>1104500089-1</t>
  </si>
  <si>
    <t>1101000071</t>
  </si>
  <si>
    <t>U1-1101000091</t>
  </si>
  <si>
    <t>U1-1101000092</t>
  </si>
  <si>
    <t>U1-1101000090</t>
  </si>
  <si>
    <t>1053000294-3</t>
  </si>
  <si>
    <t>U1-1107700017</t>
  </si>
  <si>
    <t>U1-1080300018</t>
  </si>
  <si>
    <t>U1-1080300017</t>
  </si>
  <si>
    <t>U1-1111200003</t>
  </si>
  <si>
    <t>U1-1107700018</t>
  </si>
  <si>
    <t>U1-1096600058</t>
  </si>
  <si>
    <t>U1-1000405903</t>
  </si>
  <si>
    <t>U1-1009903640</t>
  </si>
  <si>
    <t>U1-1009903634</t>
  </si>
  <si>
    <t>1111200001-8</t>
  </si>
  <si>
    <t>1111200001-9</t>
  </si>
  <si>
    <t>U1-1012700605</t>
  </si>
  <si>
    <t>3130080025310</t>
  </si>
  <si>
    <t>1104500093-1</t>
  </si>
  <si>
    <t>1053000275-2</t>
  </si>
  <si>
    <t>1053000280-2</t>
  </si>
  <si>
    <t>1053000281-2</t>
  </si>
  <si>
    <t>1053000279-1</t>
  </si>
  <si>
    <t>1053000283-3</t>
  </si>
  <si>
    <t>1053000282-2</t>
  </si>
  <si>
    <t>1053000283-2</t>
  </si>
  <si>
    <t>1053000285-5</t>
  </si>
  <si>
    <t>U1-1099600094</t>
  </si>
  <si>
    <t>1053000286-2</t>
  </si>
  <si>
    <t>1007003719-5</t>
  </si>
  <si>
    <t>1000406035-4</t>
  </si>
  <si>
    <t>U1-1099600093</t>
  </si>
  <si>
    <t>4050600151025</t>
  </si>
  <si>
    <t>00890625</t>
  </si>
  <si>
    <t>4050800115010</t>
  </si>
  <si>
    <t>0108810</t>
  </si>
  <si>
    <t>4050800115060</t>
  </si>
  <si>
    <t>0108860</t>
  </si>
  <si>
    <t>U1-1007002620</t>
  </si>
  <si>
    <t>U1-1007002621</t>
  </si>
  <si>
    <t>U1-1091500741</t>
  </si>
  <si>
    <t>U1-1091500743</t>
  </si>
  <si>
    <t>U1-1091500745</t>
  </si>
  <si>
    <t>U1-1091500744</t>
  </si>
  <si>
    <t>U1-1091500742</t>
  </si>
  <si>
    <t>U1-1091500746</t>
  </si>
  <si>
    <t>U1-1091500747-1</t>
  </si>
  <si>
    <t>U1-1091500747-2</t>
  </si>
  <si>
    <t>U1-1091500747-3</t>
  </si>
  <si>
    <t>U1-1091500748</t>
  </si>
  <si>
    <t>U1-1091500764</t>
  </si>
  <si>
    <t>U1-1091500764-1</t>
  </si>
  <si>
    <t>U1-1091500764-2</t>
  </si>
  <si>
    <t>U1-1091500747-4</t>
  </si>
  <si>
    <t>U1-1091500747-5</t>
  </si>
  <si>
    <t>U1-1091500778</t>
  </si>
  <si>
    <t>U2-1091500778</t>
  </si>
  <si>
    <t>U1-1012700604</t>
  </si>
  <si>
    <t>U1-1008900740</t>
  </si>
  <si>
    <t>U1-1005401637-2</t>
  </si>
  <si>
    <t>1005401641-1</t>
  </si>
  <si>
    <t>U2-1005401637-2</t>
  </si>
  <si>
    <t>U1-1005401637-4</t>
  </si>
  <si>
    <t>1005401637-5</t>
  </si>
  <si>
    <t>1053000267-3</t>
  </si>
  <si>
    <t>1053000267-1</t>
  </si>
  <si>
    <t>1053000267-8</t>
  </si>
  <si>
    <t>1053000267-14</t>
  </si>
  <si>
    <t>1053000267-18</t>
  </si>
  <si>
    <t>1053000269-04</t>
  </si>
  <si>
    <t>1053000269-06</t>
  </si>
  <si>
    <t>1053000268-07</t>
  </si>
  <si>
    <t>1053000268-08</t>
  </si>
  <si>
    <t>1053000269-09</t>
  </si>
  <si>
    <t>1053000269-02</t>
  </si>
  <si>
    <t>1053000271-08</t>
  </si>
  <si>
    <t>1053000271-09</t>
  </si>
  <si>
    <t>U1-1099600095</t>
  </si>
  <si>
    <t>1053000269-10</t>
  </si>
  <si>
    <t>1053000271-04</t>
  </si>
  <si>
    <t>U1-1099600096</t>
  </si>
  <si>
    <t>1000406035-2</t>
  </si>
  <si>
    <t>Vivo Production ApS</t>
  </si>
  <si>
    <t>1000406035-1</t>
  </si>
  <si>
    <t>U1-1097403300</t>
  </si>
  <si>
    <t>U1-1097403301</t>
  </si>
  <si>
    <t>U1-1097403302</t>
  </si>
  <si>
    <t>U1-1097403303</t>
  </si>
  <si>
    <t>U1-1099600092</t>
  </si>
  <si>
    <t>1005401652</t>
  </si>
  <si>
    <t>1000406035-3</t>
  </si>
  <si>
    <t>1000406035-5</t>
  </si>
  <si>
    <t>1053000289-4</t>
  </si>
  <si>
    <t>1053000295-3</t>
  </si>
  <si>
    <t>1053000295-4</t>
  </si>
  <si>
    <t>1053000291-2</t>
  </si>
  <si>
    <t>1053000266-2</t>
  </si>
  <si>
    <t>1053000296-01</t>
  </si>
  <si>
    <t>U1-1053000297-3</t>
  </si>
  <si>
    <t>1053000294-2</t>
  </si>
  <si>
    <t>U1-1080000110</t>
  </si>
  <si>
    <t>1053000299-2</t>
  </si>
  <si>
    <t>U1-1110600012-2</t>
  </si>
  <si>
    <t>1091500780-1</t>
  </si>
  <si>
    <t>1091500782-1</t>
  </si>
  <si>
    <t>1091500786-1</t>
  </si>
  <si>
    <t>1091500789-1</t>
  </si>
  <si>
    <t>1091500790-1</t>
  </si>
  <si>
    <t>1091500785-1</t>
  </si>
  <si>
    <t>1091500796-1</t>
  </si>
  <si>
    <t>1091500781-1</t>
  </si>
  <si>
    <t>1091500783-1</t>
  </si>
  <si>
    <t>1091500784-1</t>
  </si>
  <si>
    <t>1091500788-1</t>
  </si>
  <si>
    <t>1000406056</t>
  </si>
  <si>
    <t>1000406057-1</t>
  </si>
  <si>
    <t>1000406058-1</t>
  </si>
  <si>
    <t>1000406054-1</t>
  </si>
  <si>
    <t>1000406060</t>
  </si>
  <si>
    <t>U1-1005401654</t>
  </si>
  <si>
    <t>1000406055</t>
  </si>
  <si>
    <t>1000406059-1</t>
  </si>
  <si>
    <t>Las</t>
  </si>
  <si>
    <t>10</t>
  </si>
  <si>
    <t>Buk</t>
  </si>
  <si>
    <t>30</t>
  </si>
  <si>
    <t>Laser</t>
  </si>
  <si>
    <t>Sortering</t>
  </si>
  <si>
    <t>Yes</t>
  </si>
  <si>
    <t>2 stk. 1014705152 Aftaster 2|</t>
  </si>
  <si>
    <t>1 stk. 1014705014 Rørholder|</t>
  </si>
  <si>
    <t>Skal pakkes i papkasser</t>
  </si>
  <si>
    <t>1007002534</t>
  </si>
  <si>
    <t>AH opretter selv efter svejs</t>
  </si>
  <si>
    <t>Medfølgende løsdele pr.HLPC|</t>
  </si>
  <si>
    <t>1007002548</t>
  </si>
  <si>
    <t>AISI 304 1.4301</t>
  </si>
  <si>
    <t>Hempathane 55610 Ral 7037 60 µm</t>
  </si>
  <si>
    <t>1014700172</t>
  </si>
  <si>
    <t>1081400157</t>
  </si>
  <si>
    <t>ACJ levere halvøjer og lygteholder</t>
  </si>
  <si>
    <t>1104700002</t>
  </si>
  <si>
    <t>Saves uden afgratning</t>
  </si>
  <si>
    <t>Ingen kantafrunding på emner__________</t>
  </si>
  <si>
    <t>1002000303</t>
  </si>
  <si>
    <t>Ikke S355</t>
  </si>
  <si>
    <t>Skæres uden huller</t>
  </si>
  <si>
    <t>Pakkes 150 stk. pr. palle</t>
  </si>
  <si>
    <t>1102500037</t>
  </si>
  <si>
    <t>Pakkes 200 stk. pr. palle</t>
  </si>
  <si>
    <t>1000405806L</t>
  </si>
  <si>
    <t>Graveringen af hullerne skal vende ud efter buk</t>
  </si>
  <si>
    <t>udv.Hempadur 45410- Ral 3000 100 µm</t>
  </si>
  <si>
    <t>1111200001</t>
  </si>
  <si>
    <t>Rørramme bukket med Center R-80</t>
  </si>
  <si>
    <t>1007003694</t>
  </si>
  <si>
    <t>Uden Passivering</t>
  </si>
  <si>
    <t>1007002554</t>
  </si>
  <si>
    <t>Bolt monteres i M16 møtrik</t>
  </si>
  <si>
    <t>1106300009</t>
  </si>
  <si>
    <t>Ø5 huller bores op med Ø5,1</t>
  </si>
  <si>
    <t>1005000004</t>
  </si>
  <si>
    <t>Kundematriale saves 10 stk. pr.lgd.</t>
  </si>
  <si>
    <t>1102500001</t>
  </si>
  <si>
    <t>M10 Gevind dækkes af</t>
  </si>
  <si>
    <t>1000500569</t>
  </si>
  <si>
    <t>1007002520</t>
  </si>
  <si>
    <t>AH levere M30 møtriker</t>
  </si>
  <si>
    <t>1001703141</t>
  </si>
  <si>
    <t>Rettes efter svejs i buk</t>
  </si>
  <si>
    <t>Ophængsmærker plettes vr.nr.4025</t>
  </si>
  <si>
    <t>1007002474</t>
  </si>
  <si>
    <t>Udv.brede 122mm+-0,5</t>
  </si>
  <si>
    <t>10mm plade laves i 15mm___________</t>
  </si>
  <si>
    <t>vare.nr.7490</t>
  </si>
  <si>
    <t>vr.nr.4022</t>
  </si>
  <si>
    <t>Må laves i både sort og dekp.</t>
  </si>
  <si>
    <t>1000100433</t>
  </si>
  <si>
    <t>Puds efter svejs</t>
  </si>
  <si>
    <t>1109400005L</t>
  </si>
  <si>
    <t>Indv. med Jointet</t>
  </si>
  <si>
    <t>1102500074</t>
  </si>
  <si>
    <t>Yderkontur Offset +3mm</t>
  </si>
  <si>
    <t>1007002483</t>
  </si>
  <si>
    <t>AH leverer plader</t>
  </si>
  <si>
    <t>Små indv.ophængs mærker ok</t>
  </si>
  <si>
    <t>1009903482</t>
  </si>
  <si>
    <t>Gevind til</t>
  </si>
  <si>
    <t>1102500042</t>
  </si>
  <si>
    <t>1007000796</t>
  </si>
  <si>
    <t>Joint fjernet, Kantafrundet R-1</t>
  </si>
  <si>
    <t>Gevindhuller til M5 bores efter buk.</t>
  </si>
  <si>
    <t>1001703805-1</t>
  </si>
  <si>
    <t>Presbolte tig svejses på inden buk</t>
  </si>
  <si>
    <t>1000405835</t>
  </si>
  <si>
    <t>SKAL svejses med CO2/CMT</t>
  </si>
  <si>
    <t>1012900699</t>
  </si>
  <si>
    <t>Heat.nr. Graveres uden affas</t>
  </si>
  <si>
    <t>1107900827</t>
  </si>
  <si>
    <t>Huller mærkeres med kryds</t>
  </si>
  <si>
    <t>indv.Hempadur 45410- Ral 3000 120 µm</t>
  </si>
  <si>
    <t>2-Lags Maling m/Primer RAL 9003</t>
  </si>
  <si>
    <t>Brede mål 122,8-123,2mm;</t>
  </si>
  <si>
    <t>1111200004</t>
  </si>
  <si>
    <t>Vibrationsafg.efter svejs</t>
  </si>
  <si>
    <t>1005401651</t>
  </si>
  <si>
    <t>Uden Bolte og Møtrikker</t>
  </si>
  <si>
    <t>1102500084</t>
  </si>
  <si>
    <t>RAL 070 70 10 strukt.</t>
  </si>
  <si>
    <t>Slibes begge sider så den ikke krummer</t>
  </si>
  <si>
    <t>Kundematriale</t>
  </si>
  <si>
    <t>1102500020</t>
  </si>
  <si>
    <t>500 stk. pr.palle</t>
  </si>
  <si>
    <t>1102500021</t>
  </si>
  <si>
    <t>M10 Gevind afdækkes</t>
  </si>
  <si>
    <t>m. 3.1 Certifikat</t>
  </si>
  <si>
    <t>1102500002</t>
  </si>
  <si>
    <t>1102500003</t>
  </si>
  <si>
    <t>1102500004</t>
  </si>
  <si>
    <t>1102500005</t>
  </si>
  <si>
    <t>1102500006</t>
  </si>
  <si>
    <t>1102500007</t>
  </si>
  <si>
    <t>1102500030</t>
  </si>
  <si>
    <t>1102500031</t>
  </si>
  <si>
    <t>1102500032</t>
  </si>
  <si>
    <t>Bukkes i folie</t>
  </si>
  <si>
    <t>1102500033</t>
  </si>
  <si>
    <t>1102500034</t>
  </si>
  <si>
    <t>1106300008</t>
  </si>
  <si>
    <t>1001703142</t>
  </si>
  <si>
    <t>Ophængsmærker plettes vr.nr.4023</t>
  </si>
  <si>
    <t>Ophængsmærker plettes vr.nr 4027</t>
  </si>
  <si>
    <t>Ophængsmærker plettes vr.nr.4026</t>
  </si>
  <si>
    <t>Vare.nr.7488</t>
  </si>
  <si>
    <t>Vare.nr.7457</t>
  </si>
  <si>
    <t>1102500028</t>
  </si>
  <si>
    <t>Vare.nr.7513</t>
  </si>
  <si>
    <t>1102500029</t>
  </si>
  <si>
    <t>Vare.nr.7515</t>
  </si>
  <si>
    <t>Max pil-højde 4mm pr. mtr.</t>
  </si>
  <si>
    <t>vr.nr.4021</t>
  </si>
  <si>
    <t>vr.nr.4020</t>
  </si>
  <si>
    <t>vr.nr.4019</t>
  </si>
  <si>
    <t>1109400006L</t>
  </si>
  <si>
    <t>1102500055</t>
  </si>
  <si>
    <t>1102500056</t>
  </si>
  <si>
    <t>1102500043</t>
  </si>
  <si>
    <t>1102500041</t>
  </si>
  <si>
    <t>1102500044</t>
  </si>
  <si>
    <t>1102500063</t>
  </si>
  <si>
    <t>1102500057</t>
  </si>
  <si>
    <t>1001703805-2</t>
  </si>
  <si>
    <t>1001703805-3</t>
  </si>
  <si>
    <t>1001703803</t>
  </si>
  <si>
    <t>1111200002</t>
  </si>
  <si>
    <t>1007003695</t>
  </si>
  <si>
    <t>Uden overflade behandling</t>
  </si>
  <si>
    <t xml:space="preserve">11 - Laserskæring
</t>
  </si>
  <si>
    <t>10 Las</t>
  </si>
  <si>
    <t>30 Buk</t>
  </si>
  <si>
    <t xml:space="preserve">
  Vivo Production ApS  </t>
  </si>
  <si>
    <t xml:space="preserve">
  Vivo Production ApS  
  Peter  </t>
  </si>
  <si>
    <t xml:space="preserve">
  EMS  </t>
  </si>
  <si>
    <t xml:space="preserve">
  EMS  
  AH Industries  </t>
  </si>
  <si>
    <t xml:space="preserve">
  Pretec Danmark A/S  </t>
  </si>
  <si>
    <t xml:space="preserve">
  JPBC A/S  </t>
  </si>
  <si>
    <t xml:space="preserve"> - 1293015</t>
  </si>
  <si>
    <t xml:space="preserve">
  FK Tråd - 1293015 </t>
  </si>
  <si>
    <t xml:space="preserve"> - 1293016</t>
  </si>
  <si>
    <t xml:space="preserve">
  FK Tråd - 1293016 </t>
  </si>
  <si>
    <t xml:space="preserve">
  Vivo Production ApS  
  DM Spåntagning  </t>
  </si>
  <si>
    <t xml:space="preserve">
  Vivo Production ApS  
  DM Spåntagning  
  KAMF  </t>
  </si>
  <si>
    <t xml:space="preserve">
  Vivo Production ApS  
  AH Industries  </t>
  </si>
  <si>
    <t xml:space="preserve">
  AH Industries  
  Matek Steel ApS  
  EMS  </t>
  </si>
  <si>
    <t xml:space="preserve">
  AH Industries  
  EMS  </t>
  </si>
  <si>
    <t xml:space="preserve">
  AH Industries  
  EMS  
  Matek Steel ApS  </t>
  </si>
  <si>
    <t xml:space="preserve">
  Randers Rør  
  Pipetek  </t>
  </si>
  <si>
    <t xml:space="preserve"> - JSFN3015Z</t>
  </si>
  <si>
    <t xml:space="preserve">
  Lemvigh-Müller - JSFN3015Z </t>
  </si>
  <si>
    <t xml:space="preserve"> - JSRN10</t>
  </si>
  <si>
    <t xml:space="preserve">
  Lemvigh-Müller - JSRN10 </t>
  </si>
  <si>
    <t xml:space="preserve"> - JRRR1630</t>
  </si>
  <si>
    <t xml:space="preserve"> - Præcisionsstålrør koldtrukne runde EN10305-1+2 16,0x3,00 mm</t>
  </si>
  <si>
    <t xml:space="preserve">
  Lemvigh-Müller - JRRR1630 - Præcisionsstålrør koldtrukne runde EN10305-1+2 16,0x3,00 mm</t>
  </si>
  <si>
    <t xml:space="preserve"> - JRRH3340</t>
  </si>
  <si>
    <t xml:space="preserve"> - Sømløse rør S355J2H EN10210 33,7X4,0 5-7 m</t>
  </si>
  <si>
    <t xml:space="preserve">
  Lemvigh-Müller - JRRH3340 - Sømløse rør S355J2H EN10210 33,7X4,0 5-7 m</t>
  </si>
  <si>
    <t xml:space="preserve"> - JRRE4025</t>
  </si>
  <si>
    <t xml:space="preserve">
  Lemvigh-Müller - JRRE4025 </t>
  </si>
  <si>
    <t xml:space="preserve"> - 349176</t>
  </si>
  <si>
    <t xml:space="preserve">
  Tibnor - 349176 </t>
  </si>
  <si>
    <t xml:space="preserve"> - 1302500250</t>
  </si>
  <si>
    <t xml:space="preserve">
  Dacapo - 1302500250 </t>
  </si>
  <si>
    <t xml:space="preserve"> - 1053151</t>
  </si>
  <si>
    <t xml:space="preserve"> - 60x10 mm Fladstang - EN AW-6101A</t>
  </si>
  <si>
    <t xml:space="preserve">
  Alumeco - 1053151 - 60x10 mm Fladstang - EN AW-6101A</t>
  </si>
  <si>
    <t xml:space="preserve"> - 00571680</t>
  </si>
  <si>
    <t xml:space="preserve">
  Würth Danmark - 00571680 </t>
  </si>
  <si>
    <t xml:space="preserve"> - 10931161202</t>
  </si>
  <si>
    <t xml:space="preserve">
  Pajo-Bolte - 10931161202 </t>
  </si>
  <si>
    <t xml:space="preserve"> - 00844 20</t>
  </si>
  <si>
    <t xml:space="preserve">
  Würth Danmark - 00844 20 </t>
  </si>
  <si>
    <t xml:space="preserve"> - 0084635</t>
  </si>
  <si>
    <t xml:space="preserve">
  Würth Danmark - 0084635 </t>
  </si>
  <si>
    <t xml:space="preserve"> - 0108616</t>
  </si>
  <si>
    <t xml:space="preserve">
  Würth Danmark - 0108616 </t>
  </si>
  <si>
    <t xml:space="preserve"> - 00890625</t>
  </si>
  <si>
    <t xml:space="preserve">
  Würth Danmark - 00890625 </t>
  </si>
  <si>
    <t xml:space="preserve"> - 42539616</t>
  </si>
  <si>
    <t xml:space="preserve">
  Würth Danmark - 42539616 </t>
  </si>
  <si>
    <t xml:space="preserve"> - 0108614</t>
  </si>
  <si>
    <t xml:space="preserve">
  Würth Danmark - 0108614 </t>
  </si>
  <si>
    <t xml:space="preserve"> - 0084840</t>
  </si>
  <si>
    <t xml:space="preserve">
  Würth Danmark - 0084840 </t>
  </si>
  <si>
    <t xml:space="preserve"> - 0084816</t>
  </si>
  <si>
    <t xml:space="preserve">
  Würth Danmark - 0084816 </t>
  </si>
  <si>
    <t xml:space="preserve"> - 0084830</t>
  </si>
  <si>
    <t xml:space="preserve">
  Würth Danmark - 0084830 </t>
  </si>
  <si>
    <t xml:space="preserve"> - 0108810</t>
  </si>
  <si>
    <t xml:space="preserve">
  Würth Danmark - 0108810 </t>
  </si>
  <si>
    <t xml:space="preserve"> - 0108860</t>
  </si>
  <si>
    <t xml:space="preserve">
  Würth Danmark - 0108860 </t>
  </si>
  <si>
    <t xml:space="preserve"> - 0108820</t>
  </si>
  <si>
    <t xml:space="preserve">
  Würth Danmark - 0108820 </t>
  </si>
  <si>
    <t xml:space="preserve"> - 0108850</t>
  </si>
  <si>
    <t xml:space="preserve">
  Würth Danmark - 0108850 </t>
  </si>
  <si>
    <t xml:space="preserve"> - 913100301</t>
  </si>
  <si>
    <t xml:space="preserve">
  Pajo-Bolte - 913100301 </t>
  </si>
  <si>
    <t xml:space="preserve"> - 0324908</t>
  </si>
  <si>
    <t xml:space="preserve">
  Würth Danmark - 0324908 </t>
  </si>
  <si>
    <t xml:space="preserve"> - 03249016</t>
  </si>
  <si>
    <t xml:space="preserve">
  Würth Danmark - 03249016 </t>
  </si>
  <si>
    <t xml:space="preserve"> - 0401780004</t>
  </si>
  <si>
    <t xml:space="preserve">
  Würth Danmark - 0401780004 </t>
  </si>
  <si>
    <t xml:space="preserve"> - 0401770006</t>
  </si>
  <si>
    <t xml:space="preserve">
  Würth Danmark - 0401770006 </t>
  </si>
  <si>
    <t xml:space="preserve"> - 04078</t>
  </si>
  <si>
    <t xml:space="preserve">
  Würth Danmark - 04078 </t>
  </si>
  <si>
    <t xml:space="preserve"> - 7093086</t>
  </si>
  <si>
    <t xml:space="preserve">
  Pajo-Bolte - 7093086 </t>
  </si>
  <si>
    <t xml:space="preserve"> - 0401780016</t>
  </si>
  <si>
    <t xml:space="preserve">
  Würth Danmark - 0401780016 - KILELÅSESKIVE, W.TEC-SERIEN SMAL FORM</t>
  </si>
  <si>
    <t xml:space="preserve"> - 0401780018</t>
  </si>
  <si>
    <t xml:space="preserve">
  Würth Danmark - 0401780018 </t>
  </si>
  <si>
    <t xml:space="preserve"> - 04164</t>
  </si>
  <si>
    <t xml:space="preserve">
  Würth Danmark - 04164 </t>
  </si>
  <si>
    <t xml:space="preserve"> - SO-M5-6ZI</t>
  </si>
  <si>
    <t xml:space="preserve">
  Hans Buch - SO-M5-6ZI </t>
  </si>
  <si>
    <t xml:space="preserve"> - SO-M5-10ZI</t>
  </si>
  <si>
    <t xml:space="preserve">
  Hans Buch - SO-M5-10ZI </t>
  </si>
  <si>
    <t xml:space="preserve"> - 19192040</t>
  </si>
  <si>
    <t xml:space="preserve">
  DTE Ribe - 19192040 </t>
  </si>
  <si>
    <t xml:space="preserve"> - 014002133</t>
  </si>
  <si>
    <t xml:space="preserve">
  Lemvigh-Müller - 014002133 </t>
  </si>
  <si>
    <t xml:space="preserve">
  Lemvigh-Müller - 031785108 </t>
  </si>
  <si>
    <t xml:space="preserve"> - 317479</t>
  </si>
  <si>
    <t xml:space="preserve">
  Ahlsell (Sanistål) - 317479 </t>
  </si>
  <si>
    <t xml:space="preserve"> - 302646</t>
  </si>
  <si>
    <t xml:space="preserve">
  Ahlsell (Sanistål) - 302646 </t>
  </si>
  <si>
    <t xml:space="preserve"> - 501300502L</t>
  </si>
  <si>
    <t xml:space="preserve">
  Inox Stål - 501300502L </t>
  </si>
  <si>
    <t xml:space="preserve"> - APIN 1</t>
  </si>
  <si>
    <t xml:space="preserve">
  Dani-tech - APIN 1 </t>
  </si>
  <si>
    <t xml:space="preserve"> - APIN 2</t>
  </si>
  <si>
    <t xml:space="preserve">
  Dani-tech - APIN 2 </t>
  </si>
  <si>
    <t xml:space="preserve"> - APIN 3</t>
  </si>
  <si>
    <t xml:space="preserve">
  Dani-tech - APIN 3 </t>
  </si>
  <si>
    <t xml:space="preserve"> - APIN 4</t>
  </si>
  <si>
    <t xml:space="preserve">
  Dani-tech - APIN 4 </t>
  </si>
  <si>
    <t xml:space="preserve"> - APIN 5</t>
  </si>
  <si>
    <t xml:space="preserve">
  Dani-tech - APIN 5 </t>
  </si>
  <si>
    <t xml:space="preserve"> - ADPIN 1</t>
  </si>
  <si>
    <t xml:space="preserve">
  Dani-tech - ADPIN 1 </t>
  </si>
  <si>
    <t xml:space="preserve"> - ADPIN 2</t>
  </si>
  <si>
    <t xml:space="preserve">
  Dani-tech - ADPIN 2 </t>
  </si>
  <si>
    <t xml:space="preserve"> - ADPIN 3</t>
  </si>
  <si>
    <t xml:space="preserve">
  Dani-tech - ADPIN 3 </t>
  </si>
  <si>
    <t xml:space="preserve"> - ADPIN 4</t>
  </si>
  <si>
    <t xml:space="preserve">
  Dani-tech - ADPIN 4 </t>
  </si>
  <si>
    <t xml:space="preserve"> - ADPIN 5</t>
  </si>
  <si>
    <t xml:space="preserve">
  Dani-tech - ADPIN 5 </t>
  </si>
  <si>
    <t xml:space="preserve"> - 014748082</t>
  </si>
  <si>
    <t xml:space="preserve"> - Sv.Red 88,9-33,7/3,2-2,6mm Konc. Kval. P235GH, EN 10253-2</t>
  </si>
  <si>
    <t xml:space="preserve">
  Brødrene Dahl - 014748082 - Sv.Red 88,9-33,7/3,2-2,6mm Konc. Kval. P235GH, EN 10253-2</t>
  </si>
  <si>
    <t xml:space="preserve"> - Bøjlesplit, 8 mm</t>
  </si>
  <si>
    <t xml:space="preserve">
  P.Lindberg Maskinforretning - 9038526 - Bøjlesplit, 8 mm</t>
  </si>
  <si>
    <t xml:space="preserve">
  Finsø  </t>
  </si>
  <si>
    <t xml:space="preserve">
  Granly Steel A/S  </t>
  </si>
  <si>
    <t xml:space="preserve">
  Granly Steel A/S  
  AH Industries  </t>
  </si>
  <si>
    <t>002</t>
  </si>
  <si>
    <t>Jacob Uth</t>
  </si>
  <si>
    <t>20 60 28 10</t>
  </si>
  <si>
    <t>92 90 90 66</t>
  </si>
  <si>
    <t>29 25 29 62</t>
  </si>
  <si>
    <t>44 14 05 24</t>
  </si>
  <si>
    <t>29 68 27 06</t>
  </si>
  <si>
    <t>24 83 60 70</t>
  </si>
  <si>
    <t>7255 3235</t>
  </si>
  <si>
    <t>23 36 03 04</t>
  </si>
  <si>
    <t>77 40 12 44</t>
  </si>
  <si>
    <t>Paula Gierasimiuk</t>
  </si>
  <si>
    <t>87 88 01 15</t>
  </si>
  <si>
    <t>Frederik K. Sørensen</t>
  </si>
  <si>
    <t>43 14 06 48</t>
  </si>
  <si>
    <t>Christian M. Jessen</t>
  </si>
  <si>
    <t>53563207</t>
  </si>
  <si>
    <t>Flemming Holm Andersen</t>
  </si>
  <si>
    <t>36 95 10 63</t>
  </si>
  <si>
    <t>Elsemarie Sørensen</t>
  </si>
  <si>
    <t>27120990</t>
  </si>
  <si>
    <t>Søren Nedergaard</t>
  </si>
  <si>
    <t>40 31 44 97</t>
  </si>
  <si>
    <t>Thomas Hans</t>
  </si>
  <si>
    <t>40 36 01 55</t>
  </si>
  <si>
    <t>Alice Thuesen</t>
  </si>
  <si>
    <t>6161 8131</t>
  </si>
  <si>
    <t>Nanoq Bisgaard</t>
  </si>
  <si>
    <t>23 74 56 67</t>
  </si>
  <si>
    <t>John Mildahl Hammershøj</t>
  </si>
  <si>
    <t>4222 1013</t>
  </si>
  <si>
    <t>Søren H. Worlow</t>
  </si>
  <si>
    <t>60 85 47 72</t>
  </si>
  <si>
    <t>Laurids Bjerg</t>
  </si>
  <si>
    <t>29 13 05 45</t>
  </si>
  <si>
    <t>Bestilling</t>
  </si>
  <si>
    <t>Torben Ferslev</t>
  </si>
  <si>
    <t>Thomas Leth-Sørensen</t>
  </si>
  <si>
    <t>2266 2660</t>
  </si>
  <si>
    <t>Eline Ladekarl Breinbjerg</t>
  </si>
  <si>
    <t>71 99 63 44</t>
  </si>
  <si>
    <t>Helle Ponsel</t>
  </si>
  <si>
    <t>Stina Lindholm</t>
  </si>
  <si>
    <t>29 10 25 63</t>
  </si>
  <si>
    <t>Grazyna Gajewski</t>
  </si>
  <si>
    <t>48665798235</t>
  </si>
  <si>
    <t>Bente</t>
  </si>
  <si>
    <t>20751372</t>
  </si>
  <si>
    <t>Benny</t>
  </si>
  <si>
    <t>23803603</t>
  </si>
  <si>
    <t>Susanne Eeg</t>
  </si>
  <si>
    <t>24 43 98 78</t>
  </si>
  <si>
    <t>Marco Høgh</t>
  </si>
  <si>
    <t>81 40 20 24</t>
  </si>
  <si>
    <t>Dennis Stark</t>
  </si>
  <si>
    <t>51 93 21 18</t>
  </si>
  <si>
    <t>Carsten Hansen</t>
  </si>
  <si>
    <t>René Bæk Pedersen</t>
  </si>
  <si>
    <t>Mads Nørgaard</t>
  </si>
  <si>
    <t>44 12 63 33</t>
  </si>
  <si>
    <t>Søren Bregnsholm</t>
  </si>
  <si>
    <t>20 46 62 10</t>
  </si>
  <si>
    <t>Frederik Vester Pedersen</t>
  </si>
  <si>
    <t>2589 1120</t>
  </si>
  <si>
    <t>Mette Asp Kristensen</t>
  </si>
  <si>
    <t>61 46 07 40</t>
  </si>
  <si>
    <t>Eric Brüss</t>
  </si>
  <si>
    <t>Anders Aahus</t>
  </si>
  <si>
    <t>20268202</t>
  </si>
  <si>
    <t>Kasper Kian Hansen</t>
  </si>
  <si>
    <t>63 17 05 75</t>
  </si>
  <si>
    <t>Søren C. Jensen</t>
  </si>
  <si>
    <t>60 14 76 49</t>
  </si>
  <si>
    <t>Anker Møller Madsen</t>
  </si>
  <si>
    <t>40286401</t>
  </si>
  <si>
    <t>63 17 05 74</t>
  </si>
  <si>
    <t>Jeppe Boelt Søgaard Rasmussen</t>
  </si>
  <si>
    <t>3198 8891</t>
  </si>
  <si>
    <t>Jan Sønderskov Müller-Jensen</t>
  </si>
  <si>
    <t>2080 1540</t>
  </si>
  <si>
    <t>Thomas Frederiks</t>
  </si>
  <si>
    <t>21 38 50 60</t>
  </si>
  <si>
    <t>Anders Tranbjerg</t>
  </si>
  <si>
    <t>92722371</t>
  </si>
  <si>
    <t>Ståle Granerud</t>
  </si>
  <si>
    <t>Kent Nielsen</t>
  </si>
  <si>
    <t>7916 6554</t>
  </si>
  <si>
    <t>Randi Boisen</t>
  </si>
  <si>
    <t>79 12 56 51</t>
  </si>
  <si>
    <t>Casper Breenfelt Jørgensen</t>
  </si>
  <si>
    <t>4017 0484</t>
  </si>
  <si>
    <t>Christina Bøndergaard Larsen</t>
  </si>
  <si>
    <t>22 47 73 74</t>
  </si>
  <si>
    <t>Søren Høiberg</t>
  </si>
  <si>
    <t>20 73 18 09</t>
  </si>
  <si>
    <t>Kjeld Sørensen</t>
  </si>
  <si>
    <t>2014 2509</t>
  </si>
  <si>
    <t>Jan Nissen</t>
  </si>
  <si>
    <t>21 75 13 89</t>
  </si>
  <si>
    <t>Uffe Bonde Larsen</t>
  </si>
  <si>
    <t>Martin Bang</t>
  </si>
  <si>
    <t>23 11 94 35</t>
  </si>
  <si>
    <t>92722362</t>
  </si>
  <si>
    <t>Jesper Jørgensen</t>
  </si>
  <si>
    <t>76 98 52 00</t>
  </si>
  <si>
    <t>54 58 52 00</t>
  </si>
  <si>
    <t>Martin J. Skov</t>
  </si>
  <si>
    <t>22 66 46 38</t>
  </si>
  <si>
    <t>22 10 19 79</t>
  </si>
  <si>
    <t>Jan Rasmussen</t>
  </si>
  <si>
    <t>Frederik B. Ehlers</t>
  </si>
  <si>
    <t>93 63 55 64</t>
  </si>
  <si>
    <t>Dainel</t>
  </si>
  <si>
    <t>29 21 31 04</t>
  </si>
  <si>
    <t>Villy Madsen</t>
  </si>
  <si>
    <t>81 40 47 37</t>
  </si>
  <si>
    <t>Jesper Skovgaard Frank</t>
  </si>
  <si>
    <t>22216391</t>
  </si>
  <si>
    <t>425 425 60</t>
  </si>
  <si>
    <t>Niels Vilsbøll</t>
  </si>
  <si>
    <t>21530959</t>
  </si>
  <si>
    <t>Jakob Horsbøl Storgaard</t>
  </si>
  <si>
    <t>Jacob Østergaard</t>
  </si>
  <si>
    <t>21 74 80 02</t>
  </si>
  <si>
    <t>Petru Daniel Pintilie</t>
  </si>
  <si>
    <t>77 31 31 60</t>
  </si>
  <si>
    <t>Rafal Dabrowski</t>
  </si>
  <si>
    <t>26 47 68 28</t>
  </si>
  <si>
    <t>Lars Viuf Lyngø</t>
  </si>
  <si>
    <t>7255 3273</t>
  </si>
  <si>
    <t>Iver Holm Iversen</t>
  </si>
  <si>
    <t>29 48 99 80</t>
  </si>
  <si>
    <t>Martin Rosenkilde Jensen</t>
  </si>
  <si>
    <t>21 86 26 55</t>
  </si>
  <si>
    <t>Lasse Schmücker</t>
  </si>
  <si>
    <t>92 44 43 93</t>
  </si>
  <si>
    <t>Kennet Aggestrup</t>
  </si>
  <si>
    <t>Esben Højsager</t>
  </si>
  <si>
    <t>40 41 67 81</t>
  </si>
  <si>
    <t>Adem Topbas</t>
  </si>
  <si>
    <t>66 44 79 80</t>
  </si>
  <si>
    <t>Orawan H. Jensen</t>
  </si>
  <si>
    <t>52677369</t>
  </si>
  <si>
    <t>Kim Ramsgaard</t>
  </si>
  <si>
    <t>99 92 02 08</t>
  </si>
  <si>
    <t>Mathias Hansen</t>
  </si>
  <si>
    <t>54 55 01 16</t>
  </si>
  <si>
    <t>Lene Christensen</t>
  </si>
  <si>
    <t>23 45 47 85</t>
  </si>
  <si>
    <t>Lasse Skjødt Larsen</t>
  </si>
  <si>
    <t>28 97 74 26</t>
  </si>
  <si>
    <t>20 89 85 14</t>
  </si>
  <si>
    <t>31 16 94 69</t>
  </si>
  <si>
    <t>Jeppe Schmiegelow</t>
  </si>
  <si>
    <t>40 70 52 17</t>
  </si>
  <si>
    <t>Pia Kiholm</t>
  </si>
  <si>
    <t>25 53 94 14</t>
  </si>
  <si>
    <t>Karsten Skettrup</t>
  </si>
  <si>
    <t>51 20 92 40</t>
  </si>
  <si>
    <t>Roberto Castellani</t>
  </si>
  <si>
    <t>50 40 10 60</t>
  </si>
  <si>
    <t>Bjarne Kjær Mathiasen</t>
  </si>
  <si>
    <t>92722361</t>
  </si>
  <si>
    <t>Palle Fogh</t>
  </si>
  <si>
    <t>22920992</t>
  </si>
  <si>
    <t>Filip Tobiasen</t>
  </si>
  <si>
    <t>40201626</t>
  </si>
  <si>
    <t>Peter Uldall</t>
  </si>
  <si>
    <t>40 51 84 52</t>
  </si>
  <si>
    <t>Viktor Larsen</t>
  </si>
  <si>
    <t>63 17 05 73</t>
  </si>
  <si>
    <t>Frederik Eqeris Vestergaard</t>
  </si>
  <si>
    <t>40 14 28 96</t>
  </si>
  <si>
    <t>Maksym Syniavskyi</t>
  </si>
  <si>
    <t>60903959</t>
  </si>
  <si>
    <t>Carsten Haugaard Villadsen</t>
  </si>
  <si>
    <t>93876705</t>
  </si>
  <si>
    <t>Morten Buus Mønnich</t>
  </si>
  <si>
    <t>23 33 43 63</t>
  </si>
  <si>
    <t>Jesper Brix</t>
  </si>
  <si>
    <t>6162 6190</t>
  </si>
  <si>
    <t>Robert Steen Lenschow</t>
  </si>
  <si>
    <t>+45 3016 6640</t>
  </si>
  <si>
    <t>Bartek Sujak</t>
  </si>
  <si>
    <t>Preben Venø Nielsen</t>
  </si>
  <si>
    <t>25 27 76 93</t>
  </si>
  <si>
    <t>Sandra B. Jakobsen</t>
  </si>
  <si>
    <t>20 12 71 77</t>
  </si>
  <si>
    <t>Bue Brunsgaard Christiansen</t>
  </si>
  <si>
    <t>61 80 79 84</t>
  </si>
  <si>
    <t>61 62 61 90</t>
  </si>
  <si>
    <t>Mouna El Achari</t>
  </si>
  <si>
    <t>91 45 23 32</t>
  </si>
  <si>
    <t>Per Thøstesen</t>
  </si>
  <si>
    <t>2246 9303</t>
  </si>
  <si>
    <t>Maria Jensen</t>
  </si>
  <si>
    <t>60 55 67 19</t>
  </si>
  <si>
    <t>Pernille Kragh</t>
  </si>
  <si>
    <t>26 11 93 11</t>
  </si>
  <si>
    <t>Daniel Madsen</t>
  </si>
  <si>
    <t>51 51 03 34</t>
  </si>
  <si>
    <t>Berit Mikkelsen</t>
  </si>
  <si>
    <t>30 12 44 04</t>
  </si>
  <si>
    <t>Sandra</t>
  </si>
  <si>
    <t>41311234</t>
  </si>
  <si>
    <t>Nhi Lam</t>
  </si>
  <si>
    <t>26 46 43 09</t>
  </si>
  <si>
    <t>Flemming Andresen</t>
  </si>
  <si>
    <t>27 13 43 16</t>
  </si>
  <si>
    <t>20 87 20 22</t>
  </si>
  <si>
    <t>Martin Sonne</t>
  </si>
  <si>
    <t>26 15 17 17</t>
  </si>
  <si>
    <t>Dorte Jensen</t>
  </si>
  <si>
    <t>76 88 16 43</t>
  </si>
  <si>
    <t>Freddie Mulberg</t>
  </si>
  <si>
    <t>2985 0113</t>
  </si>
  <si>
    <t>Tine Amelung</t>
  </si>
  <si>
    <t>75 42 00 33</t>
  </si>
  <si>
    <t>Kevin Mammen</t>
  </si>
  <si>
    <t>2886 2555</t>
  </si>
  <si>
    <t>Jacob Heiselberg</t>
  </si>
  <si>
    <t>42 47 58 58</t>
  </si>
  <si>
    <t>Peter Son</t>
  </si>
  <si>
    <t>29435607</t>
  </si>
  <si>
    <t>Frank Løbner</t>
  </si>
  <si>
    <t>Kevin Morberg Lyster</t>
  </si>
  <si>
    <t>22 70 09 06</t>
  </si>
  <si>
    <t>Vivi Larsen</t>
  </si>
  <si>
    <t>Jørgen Krabbenhøft</t>
  </si>
  <si>
    <t>Stig Brandt</t>
  </si>
  <si>
    <t>Søren Leibenfrost</t>
  </si>
  <si>
    <t>+45 86 75 26 00</t>
  </si>
  <si>
    <t>+45 71 96 72 25</t>
  </si>
  <si>
    <t>Malene Lund Hansen</t>
  </si>
  <si>
    <t>25388366</t>
  </si>
  <si>
    <t>Lise Hovmand Bruun</t>
  </si>
  <si>
    <t>6137 1437</t>
  </si>
  <si>
    <t>Tove Melsen</t>
  </si>
  <si>
    <t>60 16 89 80</t>
  </si>
  <si>
    <t>30 15 27 12</t>
  </si>
  <si>
    <t>Anders Breindahl Jørgensen</t>
  </si>
  <si>
    <t>7916 6330</t>
  </si>
  <si>
    <t>3016 6717</t>
  </si>
  <si>
    <t>Mike Temple</t>
  </si>
  <si>
    <t>+44 7904 384755</t>
  </si>
  <si>
    <t>Stephan Estrup Nissen</t>
  </si>
  <si>
    <t>31 63 43 90</t>
  </si>
  <si>
    <t>Frank Hald</t>
  </si>
  <si>
    <t>50 77 54 60</t>
  </si>
  <si>
    <t>Steffen Gabelgaard</t>
  </si>
  <si>
    <t>28 13 88 08</t>
  </si>
  <si>
    <t>Lone Voulund</t>
  </si>
  <si>
    <t>51 89 46 82</t>
  </si>
  <si>
    <t>Kim Christensen</t>
  </si>
  <si>
    <t>20108860</t>
  </si>
  <si>
    <t>Bente Petersdotter</t>
  </si>
  <si>
    <t>81943808</t>
  </si>
  <si>
    <t>Carsten Paulsen</t>
  </si>
  <si>
    <t>51 85 61 55</t>
  </si>
  <si>
    <t>Steffen Christensen</t>
  </si>
  <si>
    <t>26 30 28 17</t>
  </si>
  <si>
    <t>Camila</t>
  </si>
  <si>
    <t>Ulf Shack</t>
  </si>
  <si>
    <t>40191024</t>
  </si>
  <si>
    <t>Frank Tøstesen</t>
  </si>
  <si>
    <t>40 82 31 54</t>
  </si>
  <si>
    <t>Martin Ejgaard Lund</t>
  </si>
  <si>
    <t>+47 48452835</t>
  </si>
  <si>
    <t>Anders K. Skov Rich</t>
  </si>
  <si>
    <t>21 35 55 48</t>
  </si>
  <si>
    <t>Jonas Persson</t>
  </si>
  <si>
    <t>+46 (0)411 69 030</t>
  </si>
  <si>
    <t>25 98 07 05</t>
  </si>
  <si>
    <t>Mike Jensen</t>
  </si>
  <si>
    <t>3167 9567</t>
  </si>
  <si>
    <t>Jesper Ruby Jessen</t>
  </si>
  <si>
    <t>63 12 88 24</t>
  </si>
  <si>
    <t>21 60 43 31</t>
  </si>
  <si>
    <t>Søren Bo Pedersen</t>
  </si>
  <si>
    <t>3038 6461</t>
  </si>
  <si>
    <t>Jens Warming</t>
  </si>
  <si>
    <t>Emanuel Strid</t>
  </si>
  <si>
    <t>43 24 55 74</t>
  </si>
  <si>
    <t>40 33 85 74</t>
  </si>
  <si>
    <t>Mona Andersen</t>
  </si>
  <si>
    <t>91 89 43 34</t>
  </si>
  <si>
    <t>Lucas Schmidt Andersen</t>
  </si>
  <si>
    <t>Birk Lyck Vends</t>
  </si>
  <si>
    <t>53 51 80 22</t>
  </si>
  <si>
    <t>Rasmus W.Sørensen</t>
  </si>
  <si>
    <t>31 46 95 60</t>
  </si>
  <si>
    <t>Morten Lykkegaard</t>
  </si>
  <si>
    <t>20 40 26 57</t>
  </si>
  <si>
    <t>Charlotte Wilhelmsen Stigkær</t>
  </si>
  <si>
    <t>Anders Kruchov Pederesen</t>
  </si>
  <si>
    <t>3016 6639</t>
  </si>
  <si>
    <t>Simon Andreasen</t>
  </si>
  <si>
    <t>61 67 83 71</t>
  </si>
  <si>
    <t>51 88 62 10</t>
  </si>
  <si>
    <t>Casper Elneff</t>
  </si>
  <si>
    <t>2466 1625</t>
  </si>
  <si>
    <t>Janne Thomsen</t>
  </si>
  <si>
    <t>Thomas Stephansen</t>
  </si>
  <si>
    <t>71 96 94 00</t>
  </si>
  <si>
    <t>21 71 12 31</t>
  </si>
  <si>
    <t>Lise Frederiksen</t>
  </si>
  <si>
    <t>41168370</t>
  </si>
  <si>
    <t>Arne Fredsted</t>
  </si>
  <si>
    <t>23282906</t>
  </si>
  <si>
    <t>Carsten Svendsen</t>
  </si>
  <si>
    <t>96 20 15 11</t>
  </si>
  <si>
    <t>98 14 77 77</t>
  </si>
  <si>
    <t>87 94 40 19</t>
  </si>
  <si>
    <t>Service/bestilling af reservedele</t>
  </si>
  <si>
    <t>Henrik M.Kristiansen</t>
  </si>
  <si>
    <t>30 51 97 88</t>
  </si>
  <si>
    <t>Katrine Rimmer Donslund</t>
  </si>
  <si>
    <t>Brian Gram</t>
  </si>
  <si>
    <t>61 55 55 59</t>
  </si>
  <si>
    <t>Sune Sommer Hansen</t>
  </si>
  <si>
    <t>92 92 16 80</t>
  </si>
  <si>
    <t>Dannie i Dali</t>
  </si>
  <si>
    <t>93 39 53 59</t>
  </si>
  <si>
    <t>Jens Peter Kragelund</t>
  </si>
  <si>
    <t>Henriette Møller</t>
  </si>
  <si>
    <t>93 63 75 07</t>
  </si>
  <si>
    <t>Biel Fernandez Marti</t>
  </si>
  <si>
    <t>55255923</t>
  </si>
  <si>
    <t>Anders Kærsner</t>
  </si>
  <si>
    <t>23 33 43 75</t>
  </si>
  <si>
    <t>Jonas Sørensen</t>
  </si>
  <si>
    <t>2684 0273</t>
  </si>
  <si>
    <t>Camilla B. Nielsen</t>
  </si>
  <si>
    <t>31 32 19 61</t>
  </si>
  <si>
    <t>Linda Einarsson</t>
  </si>
  <si>
    <t>0046 70 789 01 10</t>
  </si>
  <si>
    <t>20 16 21 70</t>
  </si>
  <si>
    <t>40 52 48 53</t>
  </si>
  <si>
    <t>Rasmus Bredahl</t>
  </si>
  <si>
    <t>41123427</t>
  </si>
  <si>
    <t>Oscar Fjordby</t>
  </si>
  <si>
    <t>54 55 03 28</t>
  </si>
  <si>
    <t>40 33 40 37</t>
  </si>
  <si>
    <t>Thomas Terp Jensen</t>
  </si>
  <si>
    <t>30328118</t>
  </si>
  <si>
    <t>Morten Rasmussen</t>
  </si>
  <si>
    <t>29 66 35 21</t>
  </si>
  <si>
    <t>96 28 04 21</t>
  </si>
  <si>
    <t>Anne Schønnemann</t>
  </si>
  <si>
    <t>23 90 28 05</t>
  </si>
  <si>
    <t>30 16 68 19</t>
  </si>
  <si>
    <t>Nikolaj Wollenberg Nielsen</t>
  </si>
  <si>
    <t>40 77 99 07</t>
  </si>
  <si>
    <t>Jan Thøgersen</t>
  </si>
  <si>
    <t>29 29 14 76</t>
  </si>
  <si>
    <t>Christian Nielsen</t>
  </si>
  <si>
    <t>20 77 88 67</t>
  </si>
  <si>
    <t>Bent T. Pedersen</t>
  </si>
  <si>
    <t>Mads Vestergaard</t>
  </si>
  <si>
    <t>42 66 11 94</t>
  </si>
  <si>
    <t>Christian Bonde</t>
  </si>
  <si>
    <t>77 40 12 06</t>
  </si>
  <si>
    <t>Kristian Madsen</t>
  </si>
  <si>
    <t>41 19 93 30</t>
  </si>
  <si>
    <t>Hans B. Jørgensen</t>
  </si>
  <si>
    <t>27 29 47 60</t>
  </si>
  <si>
    <t>Jane Gubi</t>
  </si>
  <si>
    <t>25 48 19 89</t>
  </si>
  <si>
    <t>Jeppe</t>
  </si>
  <si>
    <t>31 21 32 50</t>
  </si>
  <si>
    <t>Mikkel Frandsen</t>
  </si>
  <si>
    <t>30 63 35 70</t>
  </si>
  <si>
    <t>Erik Møberg</t>
  </si>
  <si>
    <t>Chloe Tay Ying Ting</t>
  </si>
  <si>
    <t>+65 62 77 65 13</t>
  </si>
  <si>
    <t>Jesper Jensen</t>
  </si>
  <si>
    <t>4888 8393</t>
  </si>
  <si>
    <t>Christian Madsen</t>
  </si>
  <si>
    <t>93 63 94 87</t>
  </si>
  <si>
    <t>Søren M. Mørk</t>
  </si>
  <si>
    <t>31 47 58 31</t>
  </si>
  <si>
    <t>Alexandra Christina Iordache</t>
  </si>
  <si>
    <t>(MW)</t>
  </si>
  <si>
    <t>Fla</t>
  </si>
  <si>
    <t>15</t>
  </si>
  <si>
    <t>Flad</t>
  </si>
  <si>
    <t>15 Fla</t>
  </si>
  <si>
    <t>11-61</t>
  </si>
  <si>
    <t>004</t>
  </si>
  <si>
    <t>1073400460</t>
  </si>
  <si>
    <t>CENTER STEERING BEAM WELD ASSEMBLY</t>
  </si>
  <si>
    <t>ULe</t>
  </si>
  <si>
    <t>FarmDroid ApS</t>
  </si>
  <si>
    <t>105547</t>
  </si>
  <si>
    <t>Industrisvinget 1</t>
  </si>
  <si>
    <t>6600</t>
  </si>
  <si>
    <t>Vejen</t>
  </si>
  <si>
    <t>1073400460-2L</t>
  </si>
  <si>
    <t>¤ Ø10.1+-0.05 - BRACKET FOR STEERING ACTUATOR CENTER POST</t>
  </si>
  <si>
    <t>101012303-R02</t>
  </si>
  <si>
    <t>3110060030401</t>
  </si>
  <si>
    <t xml:space="preserve">6  mm  AISI304 / EN1.4301  2B                     </t>
  </si>
  <si>
    <t>S:\Sicam\RPBridge\SharedData\Snapshots\Icons\FARMDROID\101012303R02.jpg</t>
  </si>
  <si>
    <t>101011067R03</t>
  </si>
  <si>
    <t>1073400460-2</t>
  </si>
  <si>
    <t>BRACKET FOR STEERING ACTUATOR CENTER POST</t>
  </si>
  <si>
    <t>31100600304011</t>
  </si>
  <si>
    <t>6  mm  AISI304 / EN1.4301  2B                      2000x1000</t>
  </si>
  <si>
    <t>31100600304012</t>
  </si>
  <si>
    <t>6  mm  AISI304 / EN1.4301  2B                      2500x1250</t>
  </si>
  <si>
    <t>31100600304013</t>
  </si>
  <si>
    <t>6  mm  AISI304 / EN1.4301  2B                      3000x1500</t>
  </si>
  <si>
    <t>CENTER POST FOR STEERING WELD</t>
  </si>
  <si>
    <t>Sve</t>
  </si>
  <si>
    <t>Manuel svejsning</t>
  </si>
  <si>
    <t>Radius 05, Fladder</t>
  </si>
  <si>
    <t>Kantbukke</t>
  </si>
  <si>
    <t>Opstart, Manuel svejsning</t>
  </si>
  <si>
    <t>Svejs</t>
  </si>
  <si>
    <t>ULe Underlev.</t>
  </si>
  <si>
    <t>Graveres et G foran tegningsnr.</t>
  </si>
  <si>
    <t>Graveres med ilt NR.3</t>
  </si>
  <si>
    <t>Vareindlevering Man. - Torsdag lukker kl.15.00</t>
  </si>
  <si>
    <t>Max 1 varenr.pr.palle med mindre</t>
  </si>
  <si>
    <t>De kan være i papkasse som kan løftes</t>
  </si>
  <si>
    <t>Ingen over under levering</t>
  </si>
  <si>
    <t>Rent pap i paller</t>
  </si>
  <si>
    <t>Vareindlevering Fredag lukker kl.12.00</t>
  </si>
  <si>
    <t xml:space="preserve">50 - Manuel svejsning
</t>
  </si>
  <si>
    <t>50 Sve</t>
  </si>
  <si>
    <t xml:space="preserve">90 - Scan Bejds
</t>
  </si>
  <si>
    <t xml:space="preserve">50 - Manuel svejsning
90 - Scan Bejds
</t>
  </si>
  <si>
    <t>90 ULe</t>
  </si>
  <si>
    <t>50-90</t>
  </si>
  <si>
    <t xml:space="preserve">61 - Radius 05, Fladder
</t>
  </si>
  <si>
    <t xml:space="preserve">11 - Laserskæring
61 - Radius 05, Fladder
</t>
  </si>
  <si>
    <t xml:space="preserve">21 - Kantbukke
</t>
  </si>
  <si>
    <t xml:space="preserve">11 - Laserskæring
61 - Radius 05, Fladder
21 - Kantbukke
</t>
  </si>
  <si>
    <t>11-61-21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</si>
</sst>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36"/>
      <color theme="1"/>
      <name val="FK Code 39"/>
    </font>
    <font>
      <b/>
      <sz val="24"/>
      <color theme="1"/>
      <name val="Calibri"/>
      <family val="2"/>
      <scheme val="minor"/>
    </font>
    <font>
      <sz val="10"/>
      <color rgb="FF000080"/>
      <name val="Verdana"/>
      <family val="2"/>
    </font>
    <font>
      <b/>
      <sz val="12"/>
      <color theme="1"/>
      <name val="Wingdings"/>
      <charset val="2"/>
    </font>
    <font>
      <sz val="14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48"/>
      <color theme="1"/>
      <name val="FK Code 39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36"/>
      <color theme="1"/>
      <name val="Calibri"/>
      <family val="2"/>
      <scheme val="minor"/>
    </font>
    <font>
      <b/>
      <i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8"/>
      <color theme="1"/>
      <name val="FK Code 39"/>
    </font>
    <font>
      <sz val="28"/>
      <color theme="1"/>
      <name val="FK Code 39"/>
    </font>
    <font>
      <u/>
      <sz val="11"/>
      <color theme="10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22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/>
    <xf numFmtId="0" fontId="4" fillId="3" borderId="5" xfId="0" applyFont="1" applyFill="1" applyBorder="1"/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7" xfId="0" applyBorder="1" applyAlignment="1">
      <alignment vertical="top"/>
    </xf>
    <xf numFmtId="0" fontId="2" fillId="0" borderId="0" xfId="0" applyFont="1" applyAlignment="1">
      <alignment horizontal="left"/>
    </xf>
    <xf numFmtId="0" fontId="4" fillId="3" borderId="9" xfId="0" applyFont="1" applyFill="1" applyBorder="1" applyAlignment="1">
      <alignment vertical="top"/>
    </xf>
    <xf numFmtId="0" fontId="4" fillId="3" borderId="7" xfId="0" applyFont="1" applyFill="1" applyBorder="1" applyAlignment="1">
      <alignment vertical="top"/>
    </xf>
    <xf numFmtId="0" fontId="4" fillId="3" borderId="10" xfId="0" applyFont="1" applyFill="1" applyBorder="1" applyAlignment="1">
      <alignment vertical="top"/>
    </xf>
    <xf numFmtId="0" fontId="4" fillId="3" borderId="7" xfId="0" applyFont="1" applyFill="1" applyBorder="1" applyAlignment="1">
      <alignment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>
      <alignment horizontal="left"/>
    </xf>
    <xf numFmtId="0" fontId="6" fillId="0" borderId="0" xfId="0" applyFont="1"/>
    <xf numFmtId="0" fontId="0" fillId="0" borderId="7" xfId="0" applyBorder="1"/>
    <xf numFmtId="0" fontId="0" fillId="0" borderId="0" xfId="0" applyAlignment="1">
      <alignment horizontal="left" vertical="top"/>
    </xf>
    <xf numFmtId="0" fontId="4" fillId="3" borderId="0" xfId="0" applyFont="1" applyFill="1" applyAlignment="1">
      <alignment vertical="top"/>
    </xf>
    <xf numFmtId="0" fontId="4" fillId="3" borderId="0" xfId="0" applyFont="1" applyFill="1" applyAlignment="1">
      <alignment horizontal="left" vertical="top"/>
    </xf>
    <xf numFmtId="0" fontId="2" fillId="2" borderId="3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2" fillId="2" borderId="4" xfId="0" applyFont="1" applyFill="1" applyBorder="1"/>
    <xf numFmtId="0" fontId="14" fillId="0" borderId="0" xfId="0" applyFont="1"/>
    <xf numFmtId="0" fontId="0" fillId="3" borderId="11" xfId="0" applyFill="1" applyBorder="1" applyAlignment="1">
      <alignment horizontal="right"/>
    </xf>
    <xf numFmtId="0" fontId="0" fillId="3" borderId="1" xfId="0" applyFill="1" applyBorder="1"/>
    <xf numFmtId="0" fontId="4" fillId="0" borderId="0" xfId="0" applyFont="1" applyAlignment="1">
      <alignment vertical="top"/>
    </xf>
    <xf numFmtId="0" fontId="15" fillId="0" borderId="0" xfId="0" applyFont="1" applyAlignment="1">
      <alignment horizontal="center"/>
    </xf>
    <xf numFmtId="0" fontId="15" fillId="0" borderId="0" xfId="0" applyFont="1"/>
    <xf numFmtId="0" fontId="10" fillId="0" borderId="0" xfId="0" applyFont="1" applyAlignment="1">
      <alignment horizontal="left"/>
    </xf>
    <xf numFmtId="0" fontId="5" fillId="0" borderId="0" xfId="0" applyFont="1"/>
    <xf numFmtId="0" fontId="13" fillId="0" borderId="12" xfId="0" applyFont="1" applyBorder="1"/>
    <xf numFmtId="0" fontId="16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17" fillId="0" borderId="0" xfId="0" applyFont="1"/>
    <xf numFmtId="0" fontId="10" fillId="0" borderId="0" xfId="0" applyFont="1"/>
    <xf numFmtId="2" fontId="17" fillId="0" borderId="0" xfId="0" applyNumberFormat="1" applyFont="1"/>
    <xf numFmtId="0" fontId="0" fillId="0" borderId="21" xfId="0" applyBorder="1"/>
    <xf numFmtId="0" fontId="8" fillId="0" borderId="21" xfId="0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10" fillId="0" borderId="20" xfId="0" applyFont="1" applyBorder="1" applyAlignment="1">
      <alignment horizontal="left"/>
    </xf>
    <xf numFmtId="0" fontId="13" fillId="0" borderId="19" xfId="0" applyFont="1" applyBorder="1"/>
    <xf numFmtId="0" fontId="2" fillId="2" borderId="24" xfId="0" applyFont="1" applyFill="1" applyBorder="1" applyAlignment="1">
      <alignment horizontal="right"/>
    </xf>
    <xf numFmtId="0" fontId="0" fillId="0" borderId="19" xfId="0" applyBorder="1"/>
    <xf numFmtId="0" fontId="10" fillId="3" borderId="13" xfId="0" applyFont="1" applyFill="1" applyBorder="1" applyAlignment="1">
      <alignment horizontal="center"/>
    </xf>
    <xf numFmtId="0" fontId="4" fillId="3" borderId="13" xfId="0" applyFont="1" applyFill="1" applyBorder="1"/>
    <xf numFmtId="0" fontId="4" fillId="3" borderId="1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wrapText="1"/>
    </xf>
    <xf numFmtId="0" fontId="10" fillId="3" borderId="9" xfId="0" applyFont="1" applyFill="1" applyBorder="1" applyAlignment="1">
      <alignment horizontal="left"/>
    </xf>
    <xf numFmtId="0" fontId="2" fillId="2" borderId="0" xfId="0" applyFont="1" applyFill="1" applyAlignment="1">
      <alignment horizontal="left"/>
    </xf>
    <xf numFmtId="0" fontId="0" fillId="3" borderId="0" xfId="0" applyFill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4" fillId="3" borderId="7" xfId="0" applyFont="1" applyFill="1" applyBorder="1"/>
    <xf numFmtId="0" fontId="10" fillId="3" borderId="7" xfId="0" applyFont="1" applyFill="1" applyBorder="1"/>
    <xf numFmtId="0" fontId="10" fillId="3" borderId="10" xfId="0" applyFont="1" applyFill="1" applyBorder="1"/>
    <xf numFmtId="0" fontId="10" fillId="0" borderId="21" xfId="0" applyFont="1" applyBorder="1" applyAlignment="1">
      <alignment horizontal="right"/>
    </xf>
    <xf numFmtId="0" fontId="10" fillId="0" borderId="1" xfId="0" applyFont="1" applyBorder="1"/>
    <xf numFmtId="0" fontId="0" fillId="0" borderId="19" xfId="0" applyBorder="1" applyAlignment="1">
      <alignment horizontal="center"/>
    </xf>
    <xf numFmtId="0" fontId="10" fillId="0" borderId="27" xfId="0" applyFont="1" applyBorder="1" applyAlignment="1">
      <alignment horizontal="left"/>
    </xf>
    <xf numFmtId="0" fontId="19" fillId="0" borderId="26" xfId="0" applyFont="1" applyBorder="1"/>
    <xf numFmtId="0" fontId="0" fillId="0" borderId="27" xfId="0" applyBorder="1"/>
    <xf numFmtId="0" fontId="17" fillId="0" borderId="28" xfId="0" applyFont="1" applyBorder="1" applyAlignment="1">
      <alignment horizontal="right"/>
    </xf>
    <xf numFmtId="0" fontId="20" fillId="0" borderId="0" xfId="0" applyFont="1"/>
    <xf numFmtId="0" fontId="13" fillId="0" borderId="14" xfId="0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0" fontId="0" fillId="0" borderId="7" xfId="0" applyBorder="1" applyAlignment="1">
      <alignment vertical="top" wrapText="1"/>
    </xf>
    <xf numFmtId="4" fontId="0" fillId="0" borderId="0" xfId="0" applyNumberFormat="1"/>
    <xf numFmtId="0" fontId="17" fillId="0" borderId="27" xfId="0" applyFont="1" applyBorder="1" applyAlignment="1">
      <alignment horizontal="right"/>
    </xf>
    <xf numFmtId="0" fontId="13" fillId="0" borderId="17" xfId="0" applyFont="1" applyBorder="1"/>
    <xf numFmtId="0" fontId="23" fillId="0" borderId="12" xfId="0" applyFont="1" applyBorder="1" applyAlignment="1">
      <alignment horizontal="right"/>
    </xf>
    <xf numFmtId="0" fontId="23" fillId="0" borderId="0" xfId="0" applyFont="1"/>
    <xf numFmtId="0" fontId="23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0" fontId="24" fillId="3" borderId="9" xfId="0" applyFont="1" applyFill="1" applyBorder="1" applyAlignment="1">
      <alignment horizontal="left" indent="1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/>
    <xf numFmtId="0" fontId="4" fillId="3" borderId="10" xfId="0" applyFont="1" applyFill="1" applyBorder="1"/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9" fillId="0" borderId="0" xfId="1" applyFont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10" fillId="3" borderId="7" xfId="0" applyFont="1" applyFill="1" applyBorder="1" applyAlignment="1">
      <alignment wrapText="1"/>
    </xf>
    <xf numFmtId="0" fontId="0" fillId="0" borderId="0" xfId="0" applyAlignment="1">
      <alignment horizontal="left" vertical="center" wrapText="1"/>
    </xf>
    <xf numFmtId="0" fontId="30" fillId="0" borderId="12" xfId="0" applyFont="1" applyBorder="1" applyAlignment="1">
      <alignment horizontal="right" vertical="top"/>
    </xf>
    <xf numFmtId="0" fontId="27" fillId="0" borderId="0" xfId="1" applyNumberFormat="1"/>
    <xf numFmtId="0" fontId="10" fillId="3" borderId="0" xfId="0" applyFont="1" applyFill="1" applyAlignment="1">
      <alignment horizontal="center"/>
    </xf>
    <xf numFmtId="0" fontId="7" fillId="0" borderId="30" xfId="0" applyFont="1" applyBorder="1" applyAlignment="1">
      <alignment horizontal="left"/>
    </xf>
    <xf numFmtId="0" fontId="0" fillId="0" borderId="25" xfId="0" applyBorder="1"/>
    <xf numFmtId="0" fontId="0" fillId="5" borderId="31" xfId="0" applyFill="1" applyBorder="1"/>
    <xf numFmtId="0" fontId="0" fillId="0" borderId="1" xfId="0" applyBorder="1" applyAlignment="1">
      <alignment vertical="center"/>
    </xf>
    <xf numFmtId="0" fontId="32" fillId="0" borderId="1" xfId="0" applyFont="1" applyBorder="1" applyAlignment="1">
      <alignment vertical="center" wrapText="1"/>
    </xf>
    <xf numFmtId="0" fontId="3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2" fillId="0" borderId="0" xfId="0" applyFont="1" applyProtection="1">
      <protection locked="0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left"/>
    </xf>
    <xf numFmtId="0" fontId="31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left" vertical="center" wrapText="1"/>
      <protection locked="0"/>
    </xf>
    <xf numFmtId="0" fontId="31" fillId="0" borderId="0" xfId="0" applyFont="1" applyAlignment="1" applyProtection="1">
      <alignment horizontal="left" vertical="center"/>
      <protection locked="0"/>
    </xf>
    <xf numFmtId="0" fontId="31" fillId="0" borderId="0" xfId="0" applyFont="1" applyAlignment="1" applyProtection="1">
      <alignment vertical="center"/>
      <protection locked="0"/>
    </xf>
    <xf numFmtId="0" fontId="31" fillId="0" borderId="0" xfId="0" applyFont="1" applyAlignment="1" applyProtection="1">
      <alignment vertical="center" wrapText="1"/>
      <protection locked="0"/>
    </xf>
    <xf numFmtId="0" fontId="31" fillId="0" borderId="0" xfId="0" applyFont="1" applyProtection="1">
      <protection locked="0"/>
    </xf>
    <xf numFmtId="0" fontId="31" fillId="0" borderId="0" xfId="0" applyFont="1" applyAlignment="1" applyProtection="1">
      <alignment wrapText="1"/>
      <protection locked="0"/>
    </xf>
    <xf numFmtId="0" fontId="31" fillId="0" borderId="0" xfId="0" applyFont="1" applyAlignment="1" applyProtection="1">
      <alignment horizontal="left"/>
      <protection locked="0"/>
    </xf>
    <xf numFmtId="0" fontId="31" fillId="0" borderId="0" xfId="0" applyFont="1"/>
    <xf numFmtId="0" fontId="31" fillId="0" borderId="0" xfId="0" applyFont="1" applyAlignment="1">
      <alignment wrapText="1"/>
    </xf>
    <xf numFmtId="0" fontId="31" fillId="0" borderId="0" xfId="0" applyFont="1" applyAlignment="1">
      <alignment horizontal="left"/>
    </xf>
    <xf numFmtId="0" fontId="0" fillId="0" borderId="0" xfId="0" applyAlignment="1">
      <alignment horizontal="center" vertical="center" wrapText="1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4" fillId="3" borderId="7" xfId="0" applyFont="1" applyFill="1" applyBorder="1" applyAlignment="1">
      <alignment horizontal="left" indent="1"/>
    </xf>
    <xf numFmtId="0" fontId="0" fillId="0" borderId="0" xfId="0" applyAlignment="1">
      <alignment horizontal="right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33" fillId="0" borderId="0" xfId="0" applyFont="1" applyAlignment="1">
      <alignment horizontal="center" wrapText="1"/>
    </xf>
    <xf numFmtId="0" fontId="35" fillId="0" borderId="17" xfId="0" applyFont="1" applyBorder="1" applyAlignment="1">
      <alignment horizontal="center" vertical="center" wrapText="1"/>
    </xf>
    <xf numFmtId="14" fontId="0" fillId="0" borderId="0" xfId="0" applyNumberFormat="1"/>
    <xf numFmtId="0" fontId="36" fillId="3" borderId="7" xfId="0" applyFont="1" applyFill="1" applyBorder="1"/>
    <xf numFmtId="16" fontId="0" fillId="0" borderId="33" xfId="0" quotePrefix="1" applyNumberFormat="1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36" xfId="0" applyBorder="1"/>
    <xf numFmtId="0" fontId="0" fillId="0" borderId="2" xfId="0" quotePrefix="1" applyBorder="1" applyAlignment="1">
      <alignment horizontal="center"/>
    </xf>
    <xf numFmtId="0" fontId="0" fillId="0" borderId="2" xfId="0" applyBorder="1"/>
    <xf numFmtId="0" fontId="0" fillId="0" borderId="37" xfId="0" applyBorder="1"/>
    <xf numFmtId="0" fontId="0" fillId="0" borderId="38" xfId="0" quotePrefix="1" applyBorder="1" applyAlignment="1">
      <alignment horizontal="center"/>
    </xf>
    <xf numFmtId="0" fontId="0" fillId="0" borderId="39" xfId="0" applyBorder="1"/>
    <xf numFmtId="0" fontId="0" fillId="0" borderId="38" xfId="0" applyBorder="1"/>
    <xf numFmtId="0" fontId="38" fillId="0" borderId="0" xfId="0" applyFont="1" applyAlignment="1">
      <alignment horizontal="center"/>
    </xf>
    <xf numFmtId="0" fontId="4" fillId="0" borderId="0" xfId="0" applyFont="1"/>
    <xf numFmtId="0" fontId="10" fillId="0" borderId="26" xfId="0" applyFont="1" applyBorder="1" applyAlignment="1">
      <alignment horizontal="right"/>
    </xf>
    <xf numFmtId="0" fontId="6" fillId="0" borderId="0" xfId="0" applyFont="1" applyAlignment="1" applyProtection="1">
      <alignment horizontal="center" vertical="center" wrapText="1"/>
      <protection locked="0"/>
    </xf>
    <xf numFmtId="0" fontId="37" fillId="0" borderId="44" xfId="0" applyFont="1" applyBorder="1"/>
    <xf numFmtId="0" fontId="0" fillId="5" borderId="45" xfId="0" applyFont="1" applyFill="1" applyBorder="1"/>
    <xf numFmtId="0" fontId="0" fillId="0" borderId="0" xfId="0" applyNumberFormat="1"/>
    <xf numFmtId="0" fontId="0" fillId="0" borderId="0" xfId="0" applyFont="1"/>
    <xf numFmtId="0" fontId="4" fillId="3" borderId="6" xfId="0" applyFont="1" applyFill="1" applyBorder="1" applyAlignment="1">
      <alignment horizontal="left" vertical="top"/>
    </xf>
    <xf numFmtId="0" fontId="4" fillId="3" borderId="8" xfId="0" applyFont="1" applyFill="1" applyBorder="1" applyAlignment="1">
      <alignment horizontal="left" vertical="top"/>
    </xf>
    <xf numFmtId="0" fontId="4" fillId="3" borderId="9" xfId="0" applyFont="1" applyFill="1" applyBorder="1" applyAlignment="1">
      <alignment horizontal="center" vertical="top"/>
    </xf>
    <xf numFmtId="0" fontId="4" fillId="3" borderId="8" xfId="0" applyFont="1" applyFill="1" applyBorder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4" fillId="3" borderId="6" xfId="0" applyFont="1" applyFill="1" applyBorder="1" applyAlignment="1">
      <alignment horizontal="left"/>
    </xf>
    <xf numFmtId="0" fontId="4" fillId="3" borderId="7" xfId="0" applyFont="1" applyFill="1" applyBorder="1" applyAlignment="1">
      <alignment horizontal="left"/>
    </xf>
    <xf numFmtId="0" fontId="4" fillId="3" borderId="8" xfId="0" applyFont="1" applyFill="1" applyBorder="1" applyAlignment="1">
      <alignment horizontal="left"/>
    </xf>
    <xf numFmtId="0" fontId="0" fillId="0" borderId="15" xfId="0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31" fillId="0" borderId="25" xfId="0" applyFont="1" applyBorder="1" applyAlignment="1">
      <alignment horizontal="left"/>
    </xf>
    <xf numFmtId="0" fontId="31" fillId="0" borderId="23" xfId="0" applyFont="1" applyBorder="1" applyAlignment="1">
      <alignment horizontal="left"/>
    </xf>
    <xf numFmtId="0" fontId="13" fillId="0" borderId="19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13" fillId="0" borderId="15" xfId="0" applyFont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20" xfId="0" applyFont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left"/>
    </xf>
    <xf numFmtId="0" fontId="10" fillId="0" borderId="26" xfId="0" applyFont="1" applyBorder="1" applyAlignment="1">
      <alignment horizontal="left" vertical="center" wrapText="1"/>
    </xf>
    <xf numFmtId="0" fontId="10" fillId="0" borderId="27" xfId="0" applyFont="1" applyBorder="1" applyAlignment="1">
      <alignment horizontal="left" vertical="center" wrapText="1"/>
    </xf>
    <xf numFmtId="0" fontId="10" fillId="0" borderId="28" xfId="0" applyFont="1" applyBorder="1" applyAlignment="1">
      <alignment horizontal="left" vertical="center" wrapText="1"/>
    </xf>
    <xf numFmtId="0" fontId="23" fillId="0" borderId="12" xfId="0" applyFont="1" applyBorder="1" applyAlignment="1">
      <alignment horizontal="left"/>
    </xf>
    <xf numFmtId="0" fontId="23" fillId="0" borderId="29" xfId="0" applyFont="1" applyBorder="1" applyAlignment="1">
      <alignment horizontal="left"/>
    </xf>
    <xf numFmtId="0" fontId="23" fillId="0" borderId="0" xfId="0" applyFont="1" applyAlignment="1">
      <alignment horizontal="left"/>
    </xf>
    <xf numFmtId="0" fontId="23" fillId="0" borderId="23" xfId="0" applyFont="1" applyBorder="1" applyAlignment="1">
      <alignment horizontal="left"/>
    </xf>
    <xf numFmtId="0" fontId="6" fillId="0" borderId="26" xfId="0" applyFont="1" applyBorder="1" applyAlignment="1">
      <alignment horizontal="left" wrapText="1"/>
    </xf>
    <xf numFmtId="0" fontId="6" fillId="0" borderId="27" xfId="0" applyFont="1" applyBorder="1" applyAlignment="1">
      <alignment horizontal="left" wrapText="1"/>
    </xf>
    <xf numFmtId="0" fontId="6" fillId="0" borderId="28" xfId="0" applyFont="1" applyBorder="1" applyAlignment="1">
      <alignment horizontal="left" wrapText="1"/>
    </xf>
    <xf numFmtId="0" fontId="34" fillId="0" borderId="15" xfId="0" applyFont="1" applyBorder="1" applyAlignment="1">
      <alignment horizontal="left"/>
    </xf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right"/>
    </xf>
    <xf numFmtId="0" fontId="17" fillId="0" borderId="23" xfId="0" applyFont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4" borderId="26" xfId="0" applyFill="1" applyBorder="1" applyAlignment="1">
      <alignment horizontal="left" vertical="top"/>
    </xf>
    <xf numFmtId="0" fontId="0" fillId="4" borderId="11" xfId="0" applyFill="1" applyBorder="1" applyAlignment="1">
      <alignment horizontal="left" vertical="top"/>
    </xf>
    <xf numFmtId="0" fontId="22" fillId="3" borderId="9" xfId="0" applyFont="1" applyFill="1" applyBorder="1" applyAlignment="1">
      <alignment horizontal="center"/>
    </xf>
    <xf numFmtId="0" fontId="22" fillId="3" borderId="7" xfId="0" applyFont="1" applyFill="1" applyBorder="1" applyAlignment="1">
      <alignment horizontal="center"/>
    </xf>
    <xf numFmtId="0" fontId="22" fillId="3" borderId="10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37" fillId="0" borderId="9" xfId="0" applyFont="1" applyBorder="1"/>
    <xf numFmtId="0" fontId="37" fillId="0" borderId="7" xfId="0" applyFont="1" applyBorder="1"/>
    <xf numFmtId="0" fontId="37" fillId="0" borderId="10" xfId="0" applyFont="1" applyBorder="1"/>
  </cellXfs>
  <cellStyles count="2">
    <cellStyle name="Link" xfId="1" builtinId="8"/>
    <cellStyle name="Normal" xfId="0" builtinId="0"/>
  </cellStyles>
  <dxfs count="1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right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497D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497D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497D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alignment horizontal="right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FK Code 39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Wingdings"/>
        <charset val="2"/>
        <scheme val="none"/>
      </font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b/>
        <i val="0"/>
        <color theme="1"/>
      </font>
    </dxf>
    <dxf>
      <font>
        <b/>
        <i val="0"/>
        <color theme="1"/>
      </font>
    </dxf>
    <dxf>
      <font>
        <color theme="3" tint="0.79998168889431442"/>
      </font>
    </dxf>
    <dxf>
      <font>
        <color theme="3" tint="0.79998168889431442"/>
      </font>
    </dxf>
    <dxf>
      <font>
        <b/>
        <i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theme="1" tint="0.2499465926084170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1"/>
      </font>
      <border>
        <left style="thin">
          <color auto="1"/>
        </left>
        <right/>
        <top/>
        <bottom/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3" tint="0.79998168889431442"/>
      </font>
    </dxf>
    <dxf>
      <font>
        <color theme="3" tint="0.79998168889431442"/>
      </font>
    </dxf>
    <dxf>
      <font>
        <color theme="3" tint="0.79998168889431442"/>
      </font>
    </dxf>
    <dxf>
      <font>
        <color theme="3" tint="0.79998168889431442"/>
      </font>
    </dxf>
    <dxf>
      <font>
        <b/>
        <i/>
      </font>
    </dxf>
    <dxf>
      <font>
        <b/>
        <i val="0"/>
        <color theme="0"/>
      </font>
      <fill>
        <patternFill>
          <bgColor theme="1"/>
        </patternFill>
      </fill>
    </dxf>
    <dxf>
      <font>
        <color rgb="FFEEF3F8"/>
      </font>
    </dxf>
    <dxf>
      <font>
        <color rgb="FFF4F7FA"/>
      </font>
    </dxf>
    <dxf>
      <font>
        <color rgb="FFF4F7FA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Wingdings"/>
        <scheme val="none"/>
      </font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protection locked="0" hidden="0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alignment vertical="center" textRotation="0" wrapText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Light16">
    <tableStyle name="Pivottabeltypografi 1" table="0" count="1" xr9:uid="{00000000-0011-0000-FFFF-FFFF00000000}">
      <tableStyleElement type="secondColumnStripe" size="7"/>
    </tableStyle>
    <tableStyle name="Tabeltypografi 1" pivot="0" count="1" xr9:uid="{00000000-0011-0000-FFFF-FFFF01000000}">
      <tableStyleElement type="wholeTable" dxfId="174"/>
    </tableStyle>
  </tableStyles>
  <colors>
    <mruColors>
      <color rgb="FFC5D9F1"/>
      <color rgb="FFC5CCE4"/>
      <color rgb="FFF4F7FA"/>
      <color rgb="FFEEF3F8"/>
      <color rgb="FFE4E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2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14</xdr:col>
      <xdr:colOff>303848</xdr:colOff>
      <xdr:row>13</xdr:row>
      <xdr:rowOff>180714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571500"/>
          <a:ext cx="7619048" cy="20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1846091</xdr:colOff>
      <xdr:row>2</xdr:row>
      <xdr:rowOff>130379</xdr:rowOff>
    </xdr:from>
    <xdr:to>
      <xdr:col>12</xdr:col>
      <xdr:colOff>250279</xdr:colOff>
      <xdr:row>39</xdr:row>
      <xdr:rowOff>441741</xdr:rowOff>
    </xdr:to>
    <xdr:sp macro="" textlink="">
      <xdr:nvSpPr>
        <xdr:cNvPr id="2" name="Reklamation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 rot="17563829">
          <a:off x="-2199367" y="7491097"/>
          <a:ext cx="18394070" cy="400119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24000">
              <a:solidFill>
                <a:schemeClr val="tx1">
                  <a:lumMod val="100000"/>
                  <a:alpha val="0"/>
                </a:schemeClr>
              </a:solidFill>
              <a:latin typeface="Swis721 BdOul BT" panose="04020705020B03040203" pitchFamily="82" charset="0"/>
              <a:ea typeface="+mn-ea"/>
              <a:cs typeface="+mn-cs"/>
            </a:rPr>
            <a:t>Reklamation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1733550</xdr:colOff>
          <xdr:row>3</xdr:row>
          <xdr:rowOff>85725</xdr:rowOff>
        </xdr:from>
        <xdr:to>
          <xdr:col>4</xdr:col>
          <xdr:colOff>1285875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Opdatere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1657350</xdr:colOff>
          <xdr:row>3</xdr:row>
          <xdr:rowOff>57150</xdr:rowOff>
        </xdr:from>
        <xdr:to>
          <xdr:col>5</xdr:col>
          <xdr:colOff>219075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Udskrive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647700</xdr:colOff>
      <xdr:row>0</xdr:row>
      <xdr:rowOff>152400</xdr:rowOff>
    </xdr:from>
    <xdr:to>
      <xdr:col>14</xdr:col>
      <xdr:colOff>96259</xdr:colOff>
      <xdr:row>3</xdr:row>
      <xdr:rowOff>211309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52400"/>
          <a:ext cx="2781300" cy="977119"/>
        </a:xfrm>
        <a:prstGeom prst="rect">
          <a:avLst/>
        </a:prstGeom>
      </xdr:spPr>
    </xdr:pic>
    <xdr:clientData/>
  </xdr:twoCellAnchor>
  <xdr:oneCellAnchor>
    <xdr:from>
      <xdr:col>4</xdr:col>
      <xdr:colOff>2714625</xdr:colOff>
      <xdr:row>9</xdr:row>
      <xdr:rowOff>133350</xdr:rowOff>
    </xdr:from>
    <xdr:ext cx="184731" cy="264560"/>
    <xdr:sp macro="" textlink="">
      <xdr:nvSpPr>
        <xdr:cNvPr id="4" name="Tekstfel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5829300" y="3219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a-DK" sz="1100"/>
        </a:p>
      </xdr:txBody>
    </xdr:sp>
    <xdr:clientData/>
  </xdr:oneCellAnchor>
  <xdr:twoCellAnchor editAs="absolute">
    <xdr:from>
      <xdr:col>4</xdr:col>
      <xdr:colOff>2688738</xdr:colOff>
      <xdr:row>2</xdr:row>
      <xdr:rowOff>303777</xdr:rowOff>
    </xdr:from>
    <xdr:to>
      <xdr:col>13</xdr:col>
      <xdr:colOff>362972</xdr:colOff>
      <xdr:row>34</xdr:row>
      <xdr:rowOff>190144</xdr:rowOff>
    </xdr:to>
    <xdr:sp macro="" textlink="">
      <xdr:nvSpPr>
        <xdr:cNvPr id="8" name="Multi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 rot="17563829">
          <a:off x="475306" y="5834374"/>
          <a:ext cx="14991897" cy="426687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28800">
              <a:solidFill>
                <a:schemeClr val="tx1">
                  <a:lumMod val="100000"/>
                  <a:alpha val="0"/>
                </a:schemeClr>
              </a:solidFill>
              <a:latin typeface="Swis721 BdOul BT" panose="04020705020B03040203" pitchFamily="82" charset="0"/>
              <a:ea typeface="+mn-ea"/>
              <a:cs typeface="+mn-cs"/>
            </a:rPr>
            <a:t>Multi</a:t>
          </a:r>
        </a:p>
      </xdr:txBody>
    </xdr:sp>
    <xdr:clientData/>
  </xdr:twoCellAnchor>
  <xdr:twoCellAnchor editAs="absolute">
    <xdr:from>
      <xdr:col>4</xdr:col>
      <xdr:colOff>2765156</xdr:colOff>
      <xdr:row>2</xdr:row>
      <xdr:rowOff>435563</xdr:rowOff>
    </xdr:from>
    <xdr:to>
      <xdr:col>13</xdr:col>
      <xdr:colOff>439390</xdr:colOff>
      <xdr:row>35</xdr:row>
      <xdr:rowOff>168368</xdr:rowOff>
    </xdr:to>
    <xdr:sp macro="" textlink="">
      <xdr:nvSpPr>
        <xdr:cNvPr id="7" name="Projekt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 rot="17563829">
          <a:off x="327740" y="6186334"/>
          <a:ext cx="15424626" cy="426687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28800">
              <a:solidFill>
                <a:schemeClr val="tx1">
                  <a:lumMod val="100000"/>
                  <a:alpha val="0"/>
                </a:schemeClr>
              </a:solidFill>
              <a:latin typeface="Swis721 BdOul BT" panose="04020705020B03040203" pitchFamily="82" charset="0"/>
              <a:ea typeface="+mn-ea"/>
              <a:cs typeface="+mn-cs"/>
            </a:rPr>
            <a:t>Projekt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17</xdr:col>
      <xdr:colOff>27186</xdr:colOff>
      <xdr:row>34</xdr:row>
      <xdr:rowOff>37354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1500"/>
          <a:ext cx="11114286" cy="5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21</xdr:col>
      <xdr:colOff>169739</xdr:colOff>
      <xdr:row>85</xdr:row>
      <xdr:rowOff>132477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382125"/>
          <a:ext cx="13695239" cy="6990477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112</xdr:row>
      <xdr:rowOff>0</xdr:rowOff>
    </xdr:from>
    <xdr:to>
      <xdr:col>12</xdr:col>
      <xdr:colOff>170207</xdr:colOff>
      <xdr:row>161</xdr:row>
      <xdr:rowOff>151851</xdr:rowOff>
    </xdr:to>
    <xdr:sp macro="" textlink="">
      <xdr:nvSpPr>
        <xdr:cNvPr id="5" name="Tekstfel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 txBox="1"/>
      </xdr:nvSpPr>
      <xdr:spPr>
        <a:xfrm rot="18184805">
          <a:off x="1552228" y="24212897"/>
          <a:ext cx="9486351" cy="382780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20000">
              <a:solidFill>
                <a:schemeClr val="tx1">
                  <a:alpha val="25000"/>
                </a:schemeClr>
              </a:solidFill>
              <a:latin typeface="Swis721 BdOul BT" panose="04020705020B03040203" pitchFamily="82" charset="0"/>
              <a:ea typeface="+mn-ea"/>
              <a:cs typeface="+mn-cs"/>
            </a:rPr>
            <a:t>Projekt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Wollesen" refreshedDate="46172.359379629626" createdVersion="4" refreshedVersion="8" minRefreshableVersion="3" recordCount="2" xr:uid="{00000000-000A-0000-FFFF-FFFF49000000}">
  <cacheSource type="worksheet">
    <worksheetSource name="Tabel_Forespørgsel_fra_Visma47"/>
  </cacheSource>
  <cacheFields count="22">
    <cacheField name="SalgsOrdre" numFmtId="0">
      <sharedItems containsSemiMixedTypes="0" containsString="0" containsNumber="1" containsInteger="1" minValue="405851" maxValue="405851"/>
    </cacheField>
    <cacheField name="HovOrd" numFmtId="0">
      <sharedItems containsSemiMixedTypes="0" containsString="0" containsNumber="1" containsInteger="1" minValue="405852" maxValue="405852"/>
    </cacheField>
    <cacheField name="ProdOrd" numFmtId="0">
      <sharedItems containsSemiMixedTypes="0" containsString="0" containsNumber="1" containsInteger="1" minValue="405852" maxValue="405853"/>
    </cacheField>
    <cacheField name="1. opp" numFmtId="0">
      <sharedItems/>
    </cacheField>
    <cacheField name="Rute" numFmtId="0">
      <sharedItems/>
    </cacheField>
    <cacheField name="Ant." numFmtId="0">
      <sharedItems containsSemiMixedTypes="0" containsString="0" containsNumber="1" containsInteger="1" minValue="10" maxValue="10"/>
    </cacheField>
    <cacheField name="Kolonne2" numFmtId="0">
      <sharedItems containsNonDate="0" containsString="0" containsBlank="1"/>
    </cacheField>
    <cacheField name="ProdNr." numFmtId="0">
      <sharedItems containsBlank="1" count="2692">
        <s v="1073400460"/>
        <s v="1073400460-2"/>
        <s v="1005401657" u="1"/>
        <s v="1107901923" u="1"/>
        <s v="1107901924" u="1"/>
        <s v="1107901925" u="1"/>
        <s v="1107901926" u="1"/>
        <s v="1107901927" u="1"/>
        <s v="1107901928" u="1"/>
        <s v="1107901929" u="1"/>
        <s v="1107901930" u="1"/>
        <m u="1"/>
        <s v="1000902621" u="1"/>
        <s v="1000100006-3" u="1"/>
        <s v="1016402708" u="1"/>
        <s v="1020300903" u="1"/>
        <s v="1038400504" u="1"/>
        <s v="1015200105-1" u="1"/>
        <s v="1020301641-6" u="1"/>
        <s v="1056700008-1" u="1"/>
        <s v="1015300002-1" u="1"/>
        <s v="1038400400" u="1"/>
        <s v="1005500294" u="1"/>
        <s v="1005500282" u="1"/>
        <s v="1005500374" u="1"/>
        <s v="1016405616" u="1"/>
        <s v="1000500382-38" u="1"/>
        <s v="1000902458-39" u="1"/>
        <s v="1020301698" u="1"/>
        <s v="1038400379" u="1"/>
        <s v="1042000001-2" u="1"/>
        <s v="1000401491" u="1"/>
        <s v="1000401583" u="1"/>
        <s v="1005500270" u="1"/>
        <s v="1021900462" u="1"/>
        <s v="1057800387-5" u="1"/>
        <s v="1000903392" u="1"/>
        <s v="1016400363" u="1"/>
        <s v="1016400455" u="1"/>
        <s v="1038400367" u="1"/>
        <s v="1000902458-7" u="1"/>
        <s v="1009900222" u="1"/>
        <s v="1025300280" u="1"/>
        <s v="1000100057-2" u="1"/>
        <s v="1004700119-1" u="1"/>
        <s v="1015500039-1" u="1"/>
        <s v="1018500070-6" u="1"/>
        <s v="1000500382-46" u="1"/>
        <s v="1000902458-47" u="1"/>
        <s v="1000903380" u="1"/>
        <s v="1000903472" u="1"/>
        <s v="1016400443" u="1"/>
        <s v="1016400535" u="1"/>
        <s v="1016402375" u="1"/>
        <s v="1020300846" u="1"/>
        <s v="1020301674" u="1"/>
        <s v="1003100055-1" u="1"/>
        <s v="1038400681-3" u="1"/>
        <s v="1000100229-2" u="1"/>
        <s v="1015100542" u="1"/>
        <s v="1016400431" u="1"/>
        <s v="1020301938" u="1"/>
        <s v="1038400527" u="1"/>
        <s v="1014700107-1" u="1"/>
        <s v="1038400545-5" u="1"/>
        <s v="1038400745-4" u="1"/>
        <s v="1000500382-54" u="1"/>
        <s v="1000902458-55" u="1"/>
        <s v="1000902620" u="1"/>
        <s v="1016402431" u="1"/>
        <s v="1016402707" u="1"/>
        <s v="1015200104-1" u="1"/>
        <s v="1057100027-1" u="1"/>
        <s v="1000500382-62" u="1"/>
        <s v="1000902458-63" u="1"/>
        <s v="1005500293" u="1"/>
        <s v="1000902587" u="1"/>
        <s v="1000902679" u="1"/>
        <s v="1016400478" u="1"/>
        <s v="1005500281" u="1"/>
        <s v="1051300001-2" u="1"/>
        <s v="1000902458-71" u="1"/>
        <s v="1016405615" u="1"/>
        <s v="1020301697" u="1"/>
        <s v="1038400378" u="1"/>
        <s v="1004700119-11" u="1"/>
        <s v="1015100039-12" u="1"/>
        <s v="1038400596-4" u="1"/>
        <s v="1000401490" u="1"/>
        <s v="1021900461" u="1"/>
        <s v="1023200079-1" u="1"/>
        <s v="1016400454" u="1"/>
        <s v="1038400090" u="1"/>
        <s v="1038400274" u="1"/>
        <s v="1038400366" u="1"/>
        <s v="1004700119-9" u="1"/>
        <s v="1009900221" u="1"/>
        <s v="1000300062-1" u="1"/>
        <s v="1000903471" u="1"/>
        <s v="1015100829" u="1"/>
        <s v="1020301673" u="1"/>
        <s v="1038400354" u="1"/>
        <s v="1015500035-10" u="1"/>
        <s v="1003100054-1" u="1"/>
        <s v="1038401092-6" u="1"/>
        <s v="1000100228-2" u="1"/>
        <s v="1020302178-1" u="1"/>
        <s v="1020300833" u="1"/>
        <s v="1020301937" u="1"/>
        <s v="1014700106-1" u="1"/>
        <s v="1011300208-2" u="1"/>
        <s v="1016402706" u="1"/>
        <s v="1005500292" u="1"/>
        <s v="1021900484" u="1"/>
        <s v="1014700094-7" u="1"/>
        <s v="1000902586" u="1"/>
        <s v="1016400569" u="1"/>
        <s v="1038400389" u="1"/>
        <s v="1005500280" u="1"/>
        <s v="1018500090" u="1"/>
        <s v="1016405614" u="1"/>
        <s v="1020301788" u="1"/>
        <s v="1038400377" u="1"/>
        <s v="1021900460" u="1"/>
        <s v="1057800459" u="1"/>
        <s v="1000902654" u="1"/>
        <s v="1020300764" u="1"/>
        <s v="1038400365" u="1"/>
        <s v="1038400983-2" u="1"/>
        <s v="1009900220" u="1"/>
        <s v="1000300061-1" u="1"/>
        <s v="1038400527-29" u="1"/>
        <s v="1016400441" u="1"/>
        <s v="1020301672" u="1"/>
        <s v="1038400353" u="1"/>
        <s v="1038400771-3" u="1"/>
        <s v="1038400847-4" u="1"/>
        <s v="1016403281" u="1"/>
        <s v="1020300832" u="1"/>
        <s v="1020301936" u="1"/>
        <s v="1000600212-1" u="1"/>
        <s v="1038400527-6" u="1"/>
        <s v="1020300900" u="1"/>
        <s v="1020301405-1" u="1"/>
        <s v="1005500291" u="1"/>
        <s v="1021900483" u="1"/>
        <s v="1038400598-18" u="1"/>
        <s v="1000902585" u="1"/>
        <s v="1038400388" u="1"/>
        <s v="1021900471" u="1"/>
        <s v="1016405613" u="1"/>
        <s v="1000100186-1" u="1"/>
        <s v="1016402488" u="1"/>
        <s v="1038400376" u="1"/>
        <s v="1057800458" u="1"/>
        <s v="1000902929" u="1"/>
        <s v="1018400260" u="1"/>
        <s v="1020300763" u="1"/>
        <s v="1020301683" u="1"/>
        <s v="1038400364" u="1"/>
        <s v="1015500036-1" u="1"/>
        <s v="1016402372" u="1"/>
        <s v="1020300843" u="1"/>
        <s v="1020301671" u="1"/>
        <s v="1038400352" u="1"/>
        <s v="1015100053-10" u="1"/>
        <s v="1004700121-8" u="1"/>
        <s v="1000902905" u="1"/>
        <s v="1020301935" u="1"/>
        <s v="1000100230-1" u="1"/>
        <s v="1016402808" u="1"/>
        <s v="1016402600" u="1"/>
        <s v="1016403520" u="1"/>
        <s v="1000500382-39" u="1"/>
        <s v="1000902596" u="1"/>
        <s v="1038400399" u="1"/>
        <s v="1005500290" u="1"/>
        <s v="1057800389" u="1"/>
        <s v="1038400387" u="1"/>
        <s v="1000500382-7" u="1"/>
        <s v="1016405612" u="1"/>
        <s v="1004700139-1" u="1"/>
        <s v="1018500090-6" u="1"/>
        <s v="1000500382-47" u="1"/>
        <s v="1000902458-48" u="1"/>
        <s v="1016402487" u="1"/>
        <s v="1020301786" u="1"/>
        <s v="1038400375" u="1"/>
        <s v="1038401387" u="1"/>
        <s v="1000100249-2" u="1"/>
        <s v="1004700127-1" u="1"/>
        <s v="1020301279-1" u="1"/>
        <s v="1023200076-1" u="1"/>
        <s v="1057800383-5" u="1"/>
        <s v="1016400451" u="1"/>
        <s v="1020300762" u="1"/>
        <s v="1020301682" u="1"/>
        <s v="1038400363" u="1"/>
        <s v="1038400547" u="1"/>
        <s v="1005500530" u="1"/>
        <s v="1015100055-1" u="1"/>
        <s v="1000500382-55" u="1"/>
        <s v="1000902458-56" u="1"/>
        <s v="1016402371" u="1"/>
        <s v="1020300842" u="1"/>
        <s v="1020301670" u="1"/>
        <s v="1057300066-8" u="1"/>
        <s v="1020300119-3" u="1"/>
        <s v="1020301934" u="1"/>
        <s v="1000500382-63" u="1"/>
        <s v="1000902458-64" u="1"/>
        <s v="1016402807" u="1"/>
        <s v="1016403451" u="1"/>
        <s v="1038400603" u="1"/>
        <s v="1014700099-8" u="1"/>
        <s v="1016400498" u="1"/>
        <s v="1000902595" u="1"/>
        <s v="1016400486" u="1"/>
        <s v="1020300889" u="1"/>
        <s v="1038400398" u="1"/>
        <s v="1004700119-12" u="1"/>
        <s v="1015100039-13" u="1"/>
        <s v="1057800388" u="1"/>
        <s v="1016405807" u="1"/>
        <s v="1018500085-7" u="1"/>
        <s v="1000902583" u="1"/>
        <s v="1016400290" u="1"/>
        <s v="1038400386" u="1"/>
        <s v="1016405611" u="1"/>
        <s v="1023200087-1" u="1"/>
        <s v="1016402486" u="1"/>
        <s v="1038400374" u="1"/>
        <s v="1038401386" u="1"/>
        <s v="1015500035-11" u="1"/>
        <s v="1038400792-3" u="1"/>
        <s v="1057800382-5" u="1"/>
        <s v="1020300761" u="1"/>
        <s v="1020300853" u="1"/>
        <s v="1020301681" u="1"/>
        <s v="1038400270" u="1"/>
        <s v="1038400362" u="1"/>
        <s v="1015100054-1" u="1"/>
        <s v="1015500034-1" u="1"/>
        <s v="1016400622" u="1"/>
        <s v="1020300841" u="1"/>
        <s v="1020301933" u="1"/>
        <s v="1049600007-1" u="1"/>
        <s v="1016402806" u="1"/>
        <s v="1057300041-8" u="1"/>
        <s v="1010700097-1" u="1"/>
        <s v="1016400577" u="1"/>
        <s v="1020300888" u="1"/>
        <s v="1038400397" u="1"/>
        <s v="1015800463" u="1"/>
        <s v="1057800387" u="1"/>
        <s v="1016405806" u="1"/>
        <s v="1038400385" u="1"/>
        <s v="1038400987-3" u="1"/>
        <s v="1021900560" u="1"/>
        <s v="1000100275-1" u="1"/>
        <s v="1000902570" u="1"/>
        <s v="1038400373" u="1"/>
        <s v="1038401385" u="1"/>
        <s v="1020301678-7" u="1"/>
        <s v="1001700822" u="1"/>
        <s v="1016402749" u="1"/>
        <s v="1020301680" u="1"/>
        <s v="1038400361" u="1"/>
        <s v="1038400545" u="1"/>
        <s v="1014700109-2" u="1"/>
        <s v="1020301682-6" u="1"/>
        <s v="1015100053-1" u="1"/>
        <s v="1057300059-1" u="1"/>
        <s v="1020301944" u="1"/>
        <s v="1014700113-1" u="1"/>
        <s v="1038400843-4" u="1"/>
        <s v="1020301932" u="1"/>
        <s v="1016402805" u="1"/>
        <s v="1102800042-7" u="1"/>
        <s v="1038400603-6" u="1"/>
        <s v="1038400598-19" u="1"/>
        <s v="1020300899" u="1"/>
        <s v="1057800398" u="1"/>
        <s v="1000100098-2" u="1"/>
        <s v="1000902593" u="1"/>
        <s v="1020300887" u="1"/>
        <s v="1038400396" u="1"/>
        <s v="1042000002-3" u="1"/>
        <s v="1038400598-5" u="1"/>
        <s v="1016405805" u="1"/>
        <s v="1000100086-2" u="1"/>
        <s v="1016400748" u="1"/>
        <s v="1038400384" u="1"/>
        <s v="1004700136-1" u="1"/>
        <s v="1016402484" u="1"/>
        <s v="1038400372" u="1"/>
        <s v="1038401384" u="1"/>
        <s v="1015100053-11" u="1"/>
        <s v="1000100262-1" u="1"/>
        <s v="1000100354-1" u="1"/>
        <s v="1004700124-1" u="1"/>
        <s v="1015500028-2" u="1"/>
        <s v="1020300851" u="1"/>
        <s v="1038400360" u="1"/>
        <s v="1004700121-10" u="1"/>
        <s v="1014700108-2" u="1"/>
        <s v="1015100053-9" u="1"/>
        <s v="1020301681-6" u="1"/>
        <s v="1000100250-1" u="1"/>
        <s v="1015100052-1" u="1"/>
        <s v="1038400808" u="1"/>
        <s v="1014700112-1" u="1"/>
        <s v="1000100006-4" u="1"/>
        <s v="1020301931" u="1"/>
        <s v="1014700100-1" u="1"/>
        <s v="1018500002-1" u="1"/>
        <s v="1020301641-7" u="1"/>
        <s v="1016402804" u="1"/>
        <s v="1038401105-1" u="1"/>
        <s v="1016400679" u="1"/>
        <s v="1057800397" u="1"/>
        <s v="1020301400-1" u="1"/>
        <s v="1000500382-48" u="1"/>
        <s v="1000902458-49" u="1"/>
        <s v="1000902592" u="1"/>
        <s v="1020300886" u="1"/>
        <s v="1038400395" u="1"/>
        <s v="1016405620" u="1"/>
        <s v="1016400747" u="1"/>
        <s v="1038400291" u="1"/>
        <s v="1038400383" u="1"/>
        <s v="1000902458-8" u="1"/>
        <s v="1000100057-3" u="1"/>
        <s v="1004700119-2" u="1"/>
        <s v="1004700135-1" u="1"/>
        <s v="1015500039-2" u="1"/>
        <s v="1018500070-7" u="1"/>
        <s v="1023200084-1" u="1"/>
        <s v="1000500382-56" u="1"/>
        <s v="1000902458-57" u="1"/>
        <s v="1016402483" u="1"/>
        <s v="1038400371" u="1"/>
        <s v="1003100055-2" u="1"/>
        <s v="1038400681-4" u="1"/>
        <s v="1000100229-3" u="1"/>
        <s v="1004700123-1" u="1"/>
        <s v="1020300850" u="1"/>
        <s v="1014700107-2" u="1"/>
        <s v="1000500382-64" u="1"/>
        <s v="1016403839" u="1"/>
        <s v="1020301942" u="1"/>
        <s v="1014700111-1" u="1"/>
        <s v="1020301343-1" u="1"/>
        <s v="1015200104-2" u="1"/>
        <s v="1014700099-10" u="1"/>
        <s v="1004700119-13" u="1"/>
        <s v="1015100039-14" u="1"/>
        <s v="1057800396" u="1"/>
        <s v="1051300001-3" u="1"/>
        <s v="1018400290" u="1"/>
        <s v="1038400394" u="1"/>
        <s v="1038400596-5" u="1"/>
        <s v="1009900525" u="1"/>
        <s v="1038400290" u="1"/>
        <s v="1038400382" u="1"/>
        <s v="1000300062-2" u="1"/>
        <s v="1016402482" u="1"/>
        <s v="1038400370" u="1"/>
        <s v="1003100054-2" u="1"/>
        <s v="1038401092-7" u="1"/>
        <s v="1000100228-3" u="1"/>
        <s v="1004700122-1" u="1"/>
        <s v="1015500026-2" u="1"/>
        <s v="1020302178-2" u="1"/>
        <s v="1015100833" u="1"/>
        <s v="1038400726" u="1"/>
        <s v="1014700106-2" u="1"/>
        <s v="1011300208-3" u="1"/>
        <s v="1016403838" u="1"/>
        <s v="1020301941" u="1"/>
        <s v="1014700110-1" u="1"/>
        <s v="1038401207-1" u="1"/>
        <s v="1016402710" u="1"/>
        <s v="1081400025-3" u="1"/>
        <s v="1020300896" u="1"/>
        <s v="1015200098-1" u="1"/>
        <s v="1000902590" u="1"/>
        <s v="1038400393" u="1"/>
        <s v="1009900524" u="1"/>
        <s v="1016400561" u="1"/>
        <s v="1016400653" u="1"/>
        <s v="1038400381" u="1"/>
        <s v="1038400983-3" u="1"/>
        <s v="1057800463" u="1"/>
        <s v="1000300061-2" u="1"/>
        <s v="1004700133-1" u="1"/>
        <s v="1057300079-1" u="1"/>
        <s v="1016401745" u="1"/>
        <s v="1016402573" u="1"/>
        <s v="1020301964" u="1"/>
        <s v="1004700121-1" u="1"/>
        <s v="1057300067-1" u="1"/>
        <s v="1015100832" u="1"/>
        <s v="1016403849" u="1"/>
        <s v="1000600212-2" u="1"/>
        <s v="1038400527-7" u="1"/>
        <s v="1020301629-1" u="1"/>
        <s v="1016403837" u="1"/>
        <s v="1016403929" u="1"/>
        <s v="1020301940" u="1"/>
        <s v="1020301617-1" u="1"/>
        <s v="1016403825" u="1"/>
        <s v="1020301405-2" u="1"/>
        <s v="1057100025-2" u="1"/>
        <s v="1081400252-1" u="1"/>
        <s v="1009900271" u="1"/>
        <s v="1000100186-2" u="1"/>
        <s v="1038400392" u="1"/>
        <s v="1015100053-12" u="1"/>
        <s v="1001702957" u="1"/>
        <s v="1009900523" u="1"/>
        <s v="1016405801" u="1"/>
        <s v="1038400380" u="1"/>
        <s v="1057800462" u="1"/>
        <s v="1015100072-1" u="1"/>
        <s v="1057300078-1" u="1"/>
        <s v="1016400640" u="1"/>
        <s v="1016401744" u="1"/>
        <s v="1016403676" u="1"/>
        <s v="1020301963" u="1"/>
        <s v="1004700121-9" u="1"/>
        <s v="1004700120-1" u="1"/>
        <s v="1015100831" u="1"/>
        <s v="1016403848" u="1"/>
        <s v="1015200141-1" u="1"/>
        <s v="1000100230-2" u="1"/>
        <s v="1016403836" u="1"/>
        <s v="1057300042-1" u="1"/>
        <s v="1014700099-1" u="1"/>
        <s v="1038401205-1" u="1"/>
        <s v="1000500382-49" u="1"/>
        <s v="1004700259-1" u="1"/>
        <s v="1000500382-8" u="1"/>
        <s v="1015200096-1" u="1"/>
        <s v="1004700139-2" u="1"/>
        <s v="1018500090-7" u="1"/>
        <s v="1000500382-57" u="1"/>
        <s v="1000902458-58" u="1"/>
        <s v="1016400571" u="1"/>
        <s v="1016400755" u="1"/>
        <s v="1038400391" u="1"/>
        <s v="1038400759" u="1"/>
        <s v="1000902458-10" u="1"/>
        <s v="1009900522" u="1"/>
        <s v="1016405800" u="1"/>
        <s v="1004700127-2" u="1"/>
        <s v="1020301279-2" u="1"/>
        <s v="1023200076-2" u="1"/>
        <s v="1057800383-6" u="1"/>
        <s v="1000902852" u="1"/>
        <s v="1008900520" u="1"/>
        <s v="1016401663" u="1"/>
        <s v="1016402583" u="1"/>
        <s v="1016402767" u="1"/>
        <s v="1057800461" u="1"/>
        <s v="1004700131-1" u="1"/>
        <s v="1015100039-3" u="1"/>
        <s v="1015100055-2" u="1"/>
        <s v="1000500382-65" u="1"/>
        <s v="1000902458-66" u="1"/>
        <s v="1016401743" u="1"/>
        <s v="1016402939" u="1"/>
        <s v="1016403675" u="1"/>
        <s v="1016403859" u="1"/>
        <s v="1020301962" u="1"/>
        <s v="1038400845-5" u="1"/>
        <s v="1020300119-4" u="1"/>
        <s v="1015100830" u="1"/>
        <s v="1016403847" u="1"/>
        <s v="1016403939" u="1"/>
        <s v="1016403835" u="1"/>
        <s v="1004700119-14" u="1"/>
        <s v="1020301707-1" u="1"/>
        <s v="1057300041-1" u="1"/>
        <s v="1014700099-9" u="1"/>
        <s v="1038400598" u="1"/>
        <s v="1018500085-8" u="1"/>
        <s v="1038400390" u="1"/>
        <s v="1008900116-1" u="1"/>
        <s v="1057800382-6" u="1"/>
        <s v="1016402766" u="1"/>
        <s v="1057800460" u="1"/>
        <s v="1004700130-1" u="1"/>
        <s v="1015100054-2" u="1"/>
        <s v="1016401742" u="1"/>
        <s v="1016402938" u="1"/>
        <s v="1016403858" u="1"/>
        <s v="1038401147-1" u="1"/>
        <s v="1016403846" u="1"/>
        <s v="1016403938" u="1"/>
        <s v="1016403834" u="1"/>
        <s v="1057300041-9" u="1"/>
        <s v="1057300040-1" u="1"/>
        <s v="1010700097-2" u="1"/>
        <s v="1014700097-1" u="1"/>
        <s v="1000902690" u="1"/>
        <s v="1016402789" u="1"/>
        <s v="1038400987-4" u="1"/>
        <s v="1009900624" u="1"/>
        <s v="1020300880" u="1"/>
        <s v="1026501490" u="1"/>
        <s v="1009900612" u="1"/>
        <s v="1008900115-1" u="1"/>
        <s v="1020301972" u="1"/>
        <s v="1000600232-2" u="1"/>
        <s v="1014700109-3" u="1"/>
        <s v="1020301682-7" u="1"/>
        <s v="1005500820" u="1"/>
        <s v="1015100053-2" u="1"/>
        <s v="1057300059-2" u="1"/>
        <s v="1057300075-1" u="1"/>
        <s v="1016403857" u="1"/>
        <s v="1016403949" u="1"/>
        <s v="1020301960" u="1"/>
        <s v="1000400706-1" u="1"/>
        <s v="1014700113-2" u="1"/>
        <s v="1038400843-5" u="1"/>
        <s v="1016403845" u="1"/>
        <s v="1016403937" u="1"/>
        <s v="1020301625-1" u="1"/>
        <s v="1016403833" u="1"/>
        <s v="1016403821" u="1"/>
        <s v="1014700096-1" u="1"/>
        <s v="1000100098-3" u="1"/>
        <s v="1008900553" u="1"/>
        <s v="1016400868" u="1"/>
        <s v="1038400596" u="1"/>
        <s v="1042000002-4" u="1"/>
        <s v="1015100053-13" u="1"/>
        <s v="1000401489-1" u="1"/>
        <s v="1038400598-6" u="1"/>
        <s v="1000100086-3" u="1"/>
        <s v="1038400768" u="1"/>
        <s v="1000400960" u="1"/>
        <s v="1057800390" u="1"/>
        <s v="1004700136-2" u="1"/>
        <s v="1038400848" u="1"/>
        <s v="1015800235-1" u="1"/>
        <s v="1000100262-2" u="1"/>
        <s v="1000100354-2" u="1"/>
        <s v="1004700124-2" u="1"/>
        <s v="1015500028-3" u="1"/>
        <s v="1016401660" u="1"/>
        <s v="1016402948" u="1"/>
        <s v="1016403592" u="1"/>
        <s v="1016403868" u="1"/>
        <s v="1020301681-7" u="1"/>
        <s v="1000100250-2" u="1"/>
        <s v="1016403856" u="1"/>
        <s v="1016403948" u="1"/>
        <s v="1014700112-2" u="1"/>
        <s v="1057300062-1" u="1"/>
        <s v="1016403844" u="1"/>
        <s v="1016403936" u="1"/>
        <s v="1018500002-2" u="1"/>
        <s v="1020301641-8" u="1"/>
        <s v="1020301624-1" u="1"/>
        <s v="1049600005-2" u="1"/>
        <s v="1016403832" u="1"/>
        <s v="1015100016-16" u="1"/>
        <s v="1020301612-1" u="1"/>
        <s v="1038401105-2" u="1"/>
        <s v="1038401213-1" u="1"/>
        <s v="1000902896" u="1"/>
        <s v="1014700095-1" u="1"/>
        <s v="1020301400-2" u="1"/>
        <s v="1000500382-58" u="1"/>
        <s v="1000902458-59" u="1"/>
        <s v="1016400683" u="1"/>
        <s v="1000500382-10" u="1"/>
        <s v="1000902458-11" u="1"/>
        <s v="1016402787" u="1"/>
        <s v="1020300890" u="1"/>
        <s v="1038400767" u="1"/>
        <s v="1000902458-9" u="1"/>
        <s v="1015200092-1" u="1"/>
        <s v="1004700119-3" u="1"/>
        <s v="1004700135-2" u="1"/>
        <s v="1018500070-8" u="1"/>
        <s v="1023200084-2" u="1"/>
        <s v="1000500382-66" u="1"/>
        <s v="1000902458-67" u="1"/>
        <s v="1015100072-20" u="1"/>
        <s v="1003100055-3" u="1"/>
        <s v="1038400681-5" u="1"/>
        <s v="1038401093-8" u="1"/>
        <s v="1004700123-2" u="1"/>
        <s v="1017100071-1" u="1"/>
        <s v="1016402947" u="1"/>
        <s v="1016403683" u="1"/>
        <s v="1016403867" u="1"/>
        <s v="1016405799" u="1"/>
        <s v="1016403855" u="1"/>
        <s v="1016403947" u="1"/>
        <s v="1014700111-2" u="1"/>
        <s v="1004700119-15" u="1"/>
        <s v="1020301343-2" u="1"/>
        <s v="1057300061-1" u="1"/>
        <s v="1016402923" u="1"/>
        <s v="1016403843" u="1"/>
        <s v="1016403935" u="1"/>
        <s v="1015200104-3" u="1"/>
        <s v="1009900669" u="1"/>
        <s v="1020301623-1" u="1"/>
        <s v="1016403831" u="1"/>
        <s v="1020301611-1" u="1"/>
        <s v="1000902895" u="1"/>
        <s v="1016400878" u="1"/>
        <s v="1014700094-1" u="1"/>
        <s v="1051300001-4" u="1"/>
        <s v="1018500085-10" u="1"/>
        <s v="1016400682" u="1"/>
        <s v="1016402798" u="1"/>
        <s v="1038400596-6" u="1"/>
        <s v="1000400970" u="1"/>
        <s v="1004700254-1" u="1"/>
        <s v="1016402786" u="1"/>
        <s v="1038400766" u="1"/>
        <s v="1015200091-1" u="1"/>
        <s v="1038401092-8" u="1"/>
        <s v="1000100228-4" u="1"/>
        <s v="1004700122-2" u="1"/>
        <s v="1015500026-3" u="1"/>
        <s v="1017100070-1" u="1"/>
        <s v="1020302178-3" u="1"/>
        <s v="1029200063-1" u="1"/>
        <s v="1016402946" u="1"/>
        <s v="1016403682" u="1"/>
        <s v="1016403866" u="1"/>
        <s v="1016405798" u="1"/>
        <s v="1011300208-4" u="1"/>
        <s v="1016402750" u="1"/>
        <s v="1016403854" u="1"/>
        <s v="1016403946" u="1"/>
        <s v="1014700110-2" u="1"/>
        <s v="1016403842" u="1"/>
        <s v="1016403934" u="1"/>
        <s v="1009900668" u="1"/>
        <s v="1016405762" u="1"/>
        <s v="1014700093-1" u="1"/>
        <s v="1016402797" u="1"/>
        <s v="1038401098-1" u="1"/>
        <s v="1016402785" u="1"/>
        <s v="1038400765" u="1"/>
        <s v="1000300061-3" u="1"/>
        <s v="1004700133-2" u="1"/>
        <s v="1038401178-1" u="1"/>
        <s v="1016402865" u="1"/>
        <s v="1016403693" u="1"/>
        <s v="1004700121-2" u="1"/>
        <s v="1057300067-2" u="1"/>
        <s v="1016402945" u="1"/>
        <s v="1016403681" u="1"/>
        <s v="1016403865" u="1"/>
        <s v="1016405797" u="1"/>
        <s v="1000600212-3" u="1"/>
        <s v="1038400527-8" u="1"/>
        <s v="1020301629-2" u="1"/>
        <s v="1016403853" u="1"/>
        <s v="1016403945" u="1"/>
        <s v="1020301617-2" u="1"/>
        <s v="1016403841" u="1"/>
        <s v="1016403933" u="1"/>
        <s v="1009900391" u="1"/>
        <s v="1009900667" u="1"/>
        <s v="1020301621-1" u="1"/>
        <s v="1057100025-3" u="1"/>
        <s v="1081400252-2" u="1"/>
        <s v="1015100053-14" u="1"/>
        <s v="1009900655" u="1"/>
        <s v="1000500382-1" u="1"/>
        <s v="1016400680" u="1"/>
        <s v="1038401097-1" u="1"/>
        <s v="1016402784" u="1"/>
        <s v="1038400764" u="1"/>
        <s v="1015100072-2" u="1"/>
        <s v="1057300078-2" u="1"/>
        <s v="1016403692" u="1"/>
        <s v="1020301564-1" u="1"/>
        <s v="1016402944" u="1"/>
        <s v="1016403864" u="1"/>
        <s v="1016405796" u="1"/>
        <s v="1015200141-2" u="1"/>
        <s v="1000100230-3" u="1"/>
        <s v="1038401153-1" u="1"/>
        <s v="1016403852" u="1"/>
        <s v="1016403944" u="1"/>
        <s v="1020301641-10" u="1"/>
        <s v="1057300042-2" u="1"/>
        <s v="1016403840" u="1"/>
        <s v="1016403932" u="1"/>
        <s v="1014700099-2" u="1"/>
        <s v="1009900666" u="1"/>
        <s v="1000500382-59" u="1"/>
        <s v="1000500382-11" u="1"/>
        <s v="1000902458-12" u="1"/>
        <s v="1005500874" u="1"/>
        <s v="1004700259-2" u="1"/>
        <s v="1016400875" u="1"/>
        <s v="1000500382-9" u="1"/>
        <s v="1015200096-2" u="1"/>
        <s v="1018500085-1" u="1"/>
        <s v="1018500090-8" u="1"/>
        <s v="1000500382-67" u="1"/>
        <s v="1000902458-68" u="1"/>
        <s v="1000902458-20" u="1"/>
        <s v="1015100072-21" u="1"/>
        <s v="1018500070-10" u="1"/>
        <s v="1004700127-3" u="1"/>
        <s v="1020301279-3" u="1"/>
        <s v="1020301679-1" u="1"/>
        <s v="1057800383-7" u="1"/>
        <s v="1016402783" u="1"/>
        <s v="1038400763" u="1"/>
        <s v="1038400781-5" u="1"/>
        <s v="1004700131-2" u="1"/>
        <s v="1015100039-4" u="1"/>
        <s v="1016403967" u="1"/>
        <s v="1038400843" u="1"/>
        <s v="1004700119-16" u="1"/>
        <s v="1020300119-5" u="1"/>
        <s v="1057300081-1" u="1"/>
        <s v="1016402943" u="1"/>
        <s v="1016403863" u="1"/>
        <s v="1016405795" u="1"/>
        <s v="1016403851" u="1"/>
        <s v="1016403943" u="1"/>
        <s v="1020302009" u="1"/>
        <s v="1009900677" u="1"/>
        <s v="1020301707-2" u="1"/>
        <s v="1057300041-2" u="1"/>
        <s v="1016403931" u="1"/>
        <s v="1009900665" u="1"/>
        <s v="1018500085-11" u="1"/>
        <s v="1016400978" u="1"/>
        <s v="1018500085-9" u="1"/>
        <s v="1000600381-1" u="1"/>
        <s v="1016400862" u="1"/>
        <s v="1016401966" u="1"/>
        <s v="1038400774" u="1"/>
        <s v="1020301678-1" u="1"/>
        <s v="1038401095-1" u="1"/>
        <s v="1057800382-7" u="1"/>
        <s v="1016402782" u="1"/>
        <s v="1038400762" u="1"/>
        <s v="1004700130-2" u="1"/>
        <s v="1016402770" u="1"/>
        <s v="1000100006" u="1"/>
        <s v="1057300080-1" u="1"/>
        <s v="1016402942" u="1"/>
        <s v="1016403862" u="1"/>
        <s v="1016405794" u="1"/>
        <s v="1016403850" u="1"/>
        <s v="1016403942" u="1"/>
        <s v="1038400603D" u="1"/>
        <s v="1020302008" u="1"/>
        <s v="1030000005" u="1"/>
        <s v="1102800042-1" u="1"/>
        <s v="1009900676" u="1"/>
        <s v="1057300040-2" u="1"/>
        <s v="1016403930" u="1"/>
        <s v="1014700097-2" u="1"/>
        <s v="1009900664" u="1"/>
        <s v="1016400873" u="1"/>
        <s v="1038401147-13" u="1"/>
        <s v="1000600380-1" u="1"/>
        <s v="1038400681" u="1"/>
        <s v="1020300757-1" u="1"/>
        <s v="1038400761" u="1"/>
        <s v="1014700109-4" u="1"/>
        <s v="1015100053-3" u="1"/>
        <s v="1020301665-1" u="1"/>
        <s v="1020301757-1" u="1"/>
        <s v="1057300075-2" u="1"/>
        <s v="1038400527-10" u="1"/>
        <s v="1000400706-2" u="1"/>
        <s v="1014700113-3" u="1"/>
        <s v="1038400843-6" u="1"/>
        <s v="1016402941" u="1"/>
        <s v="1016403861" u="1"/>
        <s v="1016405793" u="1"/>
        <s v="1020301625-2" u="1"/>
        <s v="1020301641-1" u="1"/>
        <s v="1038401150-1" u="1"/>
        <s v="1016403941" u="1"/>
        <s v="1014700096-2" u="1"/>
        <s v="1015200141-1D" u="1"/>
        <s v="1016401988" u="1"/>
        <s v="1000401489-2" u="1"/>
        <s v="1038400598-7" u="1"/>
        <s v="1000902458-2" u="1"/>
        <s v="1004700136-3" u="1"/>
        <s v="1016402792" u="1"/>
        <s v="1015800235-2" u="1"/>
        <s v="1018500070-1" u="1"/>
        <s v="1000100262-3" u="1"/>
        <s v="1004700124-3" u="1"/>
        <s v="1000201029" u="1"/>
        <s v="1038400760" u="1"/>
        <s v="1038400545D" u="1"/>
        <s v="1020301681-8" u="1"/>
        <s v="1020301641-11" u="1"/>
        <s v="1020300006" u="1"/>
        <s v="1004700500-1" u="1"/>
        <s v="1016402940" u="1"/>
        <s v="1016403952" u="1"/>
        <s v="1016405792" u="1"/>
        <s v="1018500002-3" u="1"/>
        <s v="1020301641-9" u="1"/>
        <s v="1009900686" u="1"/>
        <s v="1020301624-2" u="1"/>
        <s v="1049600005-3" u="1"/>
        <s v="1016403940" u="1"/>
        <s v="1000500382-12" u="1"/>
        <s v="1000902458-13" u="1"/>
        <s v="1015100072-14" u="1"/>
        <s v="1020301612-2" u="1"/>
        <s v="1014700095-2" u="1"/>
        <s v="1020301400-3" u="1"/>
        <s v="1000500382-68" u="1"/>
        <s v="1000902458-69" u="1"/>
        <s v="1000500382-20" u="1"/>
        <s v="1000902458-21" u="1"/>
        <s v="1015100072-22" u="1"/>
        <s v="1018500070-11" u="1"/>
        <s v="1018500090-10" u="1"/>
        <s v="1000902485-1" u="1"/>
        <s v="1015200092-2" u="1"/>
        <s v="1004700119-4" u="1"/>
        <s v="1016401963" u="1"/>
        <s v="1015100072-30" u="1"/>
        <s v="1038400681-6" u="1"/>
        <s v="1004700119-17" u="1"/>
        <s v="1004700123-3" u="1"/>
        <s v="1017100071-2" u="1"/>
        <s v="1038401092-1" u="1"/>
        <s v="1000201028" u="1"/>
        <s v="1020301939-1" u="1"/>
        <s v="1038400528-1" u="1"/>
        <s v="1057800426-1" u="1"/>
        <s v="1015500035-16" u="1"/>
        <s v="1057300061-2" u="1"/>
        <s v="1016403951" u="1"/>
        <s v="1015200104-4" u="1"/>
        <s v="1009900685" u="1"/>
        <s v="1020301623-2" u="1"/>
        <s v="1018500085-12" u="1"/>
        <s v="1009900673" u="1"/>
        <s v="1020301611-2" u="1"/>
        <s v="1014700094-2" u="1"/>
        <s v="1051300001-5" u="1"/>
        <s v="1038400596-7" u="1"/>
        <s v="1016402986" u="1"/>
        <s v="1038400782" u="1"/>
        <s v="1015200091-2" u="1"/>
        <s v="1016401962" u="1"/>
        <s v="1016402790" u="1"/>
        <s v="1038400770" u="1"/>
        <s v="1000100228-5" u="1"/>
        <s v="1004700122-3" u="1"/>
        <s v="1017100070-2" u="1"/>
        <s v="1020302178-4" u="1"/>
        <s v="1029200063-2" u="1"/>
        <s v="1000201027" u="1"/>
        <s v="1030500018" u="1"/>
        <s v="1011300208-5" u="1"/>
        <s v="1015100542-1" u="1"/>
        <s v="1020301938-1" u="1"/>
        <s v="1038400527-1" u="1"/>
        <s v="1016403950" u="1"/>
        <s v="1009900672" u="1"/>
        <s v="1014700093-2" u="1"/>
        <s v="1004700249-3" u="1"/>
        <s v="1000500029" u="1"/>
        <s v="1016401973" u="1"/>
        <s v="1016402985" u="1"/>
        <s v="1038400965" u="1"/>
        <s v="1000300061-4" u="1"/>
        <s v="1038401178-2" u="1"/>
        <s v="1038400527-11" u="1"/>
        <s v="1020300119" u="1"/>
        <s v="1004700121-3" u="1"/>
        <s v="1015100829-1" u="1"/>
        <s v="1038400354-1" u="1"/>
        <s v="1057300067-3" u="1"/>
        <s v="1000201026" u="1"/>
        <s v="1038400527-9" u="1"/>
        <s v="1000100013" u="1"/>
        <s v="1020300107" u="1"/>
        <s v="1020301629-3" u="1"/>
        <s v="1020301937-1" u="1"/>
        <s v="1018500079-22" u="1"/>
        <s v="1020301621-2" u="1"/>
        <s v="1009900671" u="1"/>
        <s v="1038400988" u="1"/>
        <s v="1000500382-2" u="1"/>
        <s v="1038400389-1" u="1"/>
        <s v="1018500090-1" u="1"/>
        <s v="1038401097-2" u="1"/>
        <s v="1001100038" u="1"/>
        <s v="1016401972" u="1"/>
        <s v="1016402984" u="1"/>
        <s v="1057800459-1" u="1"/>
        <s v="1004700132-3" u="1"/>
        <s v="1015100072-3" u="1"/>
        <s v="1020300764-1" u="1"/>
        <s v="1038400349-2" u="1"/>
        <s v="1030500028" u="1"/>
        <s v="1020301641-12" u="1"/>
        <s v="1020301681-10" u="1"/>
        <s v="1020301564-2" u="1"/>
        <s v="1038400353-1" u="1"/>
        <s v="1000201025" u="1"/>
        <s v="1038400940" u="1"/>
        <s v="1015200141-3" u="1"/>
        <s v="1020301936-1" u="1"/>
        <s v="1029200017-4" u="1"/>
        <s v="1000500382-13" u="1"/>
        <s v="1000902458-14" u="1"/>
        <s v="1015100072-15" u="1"/>
        <s v="1015100020-4" u="1"/>
        <s v="1057300042-3" u="1"/>
        <s v="1014700099-3" u="1"/>
        <s v="1000500382-69" u="1"/>
        <s v="1000500382-21" u="1"/>
        <s v="1000902458-22" u="1"/>
        <s v="1015100072-23" u="1"/>
        <s v="1009900670" u="1"/>
        <s v="1018500070-12" u="1"/>
        <s v="1018500090-11" u="1"/>
        <s v="1038400987" u="1"/>
        <s v="1015200096-3" u="1"/>
        <s v="1018500085-2" u="1"/>
        <s v="1018500090-9" u="1"/>
        <s v="1001100049" u="1"/>
        <s v="1000902458-30" u="1"/>
        <s v="1015100072-31" u="1"/>
        <s v="1004700119-18" u="1"/>
        <s v="1018500070-20" u="1"/>
        <s v="1004700127-4" u="1"/>
        <s v="1020301679-2" u="1"/>
        <s v="1057800383-8" u="1"/>
        <s v="1020300129" u="1"/>
        <s v="1020301049" u="1"/>
        <s v="1004700131-3" u="1"/>
        <s v="1015500035-4" u="1"/>
        <s v="1020300843-1" u="1"/>
        <s v="1038400352-1" u="1"/>
        <s v="1057300081-2" u="1"/>
        <s v="1000201024" u="1"/>
        <s v="1018500085-13" u="1"/>
        <s v="1020302209" u="1"/>
        <s v="1020301707-3" u="1"/>
        <s v="1057300041-3" u="1"/>
        <s v="1020302013" u="1"/>
        <s v="1042000002" u="1"/>
        <s v="1038400986" u="1"/>
        <s v="1000600381-2" u="1"/>
        <s v="1057800389-1" u="1"/>
        <s v="1000201059" u="1"/>
        <s v="1020301678-2" u="1"/>
        <s v="1038401387-1" u="1"/>
        <s v="1057800382-8" u="1"/>
        <s v="1016401970" u="1"/>
        <s v="1004700130-3" u="1"/>
        <s v="1020301682-1" u="1"/>
        <s v="1015200009" u="1"/>
        <s v="1005500530-1" u="1"/>
        <s v="1020300116" u="1"/>
        <s v="1038400351-1" u="1"/>
        <s v="1000201023" u="1"/>
        <s v="1025100008" u="1"/>
        <s v="1020300104" u="1"/>
        <s v="1020301642-2" u="1"/>
        <s v="1020302208" u="1"/>
        <s v="1102800042-2" u="1"/>
        <s v="1038400603-1" u="1"/>
        <s v="1057300040-3" u="1"/>
        <s v="1020302012" u="1"/>
        <s v="1014700097-3" u="1"/>
        <s v="1042000001" u="1"/>
        <s v="1038400598D" u="1"/>
        <s v="1016401993" u="1"/>
        <s v="1038400985" u="1"/>
        <s v="1000600380-2" u="1"/>
        <s v="1057800388-1" u="1"/>
        <s v="1000100057" u="1"/>
        <s v="1000201058" u="1"/>
        <s v="1010100057" u="1"/>
        <s v="1038400527-12" u="1"/>
        <s v="1038400775-7" u="1"/>
        <s v="1000100229" u="1"/>
        <s v="1020300139" u="1"/>
        <s v="1020300757-2" u="1"/>
        <s v="1038401386-1" u="1"/>
        <s v="1016403993" u="1"/>
        <s v="1020300127" u="1"/>
        <s v="1015100053-4" u="1"/>
        <s v="1020301681-1" u="1"/>
        <s v="1020301757-2" u="1"/>
        <s v="1057300075-3" u="1"/>
        <s v="1038400527-20" u="1"/>
        <s v="1000400706-3" u="1"/>
        <s v="1014700113-4" u="1"/>
        <s v="1038400843-7" u="1"/>
        <s v="1038401146-3" u="1"/>
        <s v="1000201022" u="1"/>
        <s v="1025100007" u="1"/>
        <s v="1054300019" u="1"/>
        <s v="1020301625-3" u="1"/>
        <s v="1020301641-2" u="1"/>
        <s v="1020302115" u="1"/>
        <s v="1038400602-1" u="1"/>
        <s v="1020302011" u="1"/>
        <s v="1051300001" u="1"/>
        <s v="1014700096-3" u="1"/>
        <s v="1015200141-2D" u="1"/>
        <s v="1000401489-3" u="1"/>
        <s v="1038400598-8" u="1"/>
        <s v="1000900028" u="1"/>
        <s v="1020300888-1" u="1"/>
        <s v="1016401992" u="1"/>
        <s v="1038400984" u="1"/>
        <s v="1057800387-1" u="1"/>
        <s v="1000902458-3" u="1"/>
        <s v="1000201057" u="1"/>
        <s v="1001300036" u="1"/>
        <s v="1010100056" u="1"/>
        <s v="1020301641-13" u="1"/>
        <s v="1020301681-11" u="1"/>
        <s v="1015800235-3" u="1"/>
        <s v="1018500070-2" u="1"/>
        <s v="1000100228" u="1"/>
        <s v="1020300138" u="1"/>
        <s v="1000100262-4" u="1"/>
        <s v="1015500028-5" u="1"/>
        <s v="1020301681-9" u="1"/>
        <s v="1011300208" u="1"/>
        <s v="1020300126" u="1"/>
        <s v="1020301680-1" u="1"/>
        <s v="1038400545-1" u="1"/>
        <s v="1016403980" u="1"/>
        <s v="1000500382-14" u="1"/>
        <s v="1000902458-15" u="1"/>
        <s v="1024300006" u="1"/>
        <s v="1004700500-2" u="1"/>
        <s v="1054300018" u="1"/>
        <s v="1018500002-4" u="1"/>
        <s v="1020301624-3" u="1"/>
        <s v="1000500382-22" u="1"/>
        <s v="1015100072-24" u="1"/>
        <s v="1020302114" u="1"/>
        <s v="1018500090-12" u="1"/>
        <s v="1020302010" u="1"/>
        <s v="1014700095-3" u="1"/>
        <s v="1020301400-4" u="1"/>
        <s v="1001100069" u="1"/>
        <s v="1000500382-30" u="1"/>
        <s v="1000902458-31" u="1"/>
        <s v="1015100072-32" u="1"/>
        <s v="1057800398-1" u="1"/>
        <s v="1004700119-19" u="1"/>
        <s v="1018500070-21" u="1"/>
        <s v="1018500090-20" u="1"/>
        <s v="1000902485-2" u="1"/>
        <s v="1003100049" u="1"/>
        <s v="1016401991" u="1"/>
        <s v="1030500059" u="1"/>
        <s v="1038400983" u="1"/>
        <s v="1020300149" u="1"/>
        <s v="1057800383-10" u="1"/>
        <s v="1004700119-5" u="1"/>
        <s v="1000201056" u="1"/>
        <s v="1001300035" u="1"/>
        <s v="1010100055" u="1"/>
        <s v="1016402991" u="1"/>
        <s v="1038400681-7" u="1"/>
        <s v="1013101049" u="1"/>
        <s v="1020300137" u="1"/>
        <s v="1038401092-2" u="1"/>
        <s v="1038400545-9" u="1"/>
        <s v="1020300125" u="1"/>
        <s v="1015100543-2" u="1"/>
        <s v="1020301939-2" u="1"/>
        <s v="1038400528-2" u="1"/>
        <s v="1018500085-14" u="1"/>
        <s v="1038400624-1" u="1"/>
        <s v="1038400808-1" u="1"/>
        <s v="1057300061-3" u="1"/>
        <s v="1054300017" u="1"/>
        <s v="1020301623-3" u="1"/>
        <s v="1020302113" u="1"/>
        <s v="1038401212-3" u="1"/>
        <s v="1014700094-3" u="1"/>
        <s v="1038400596-8" u="1"/>
        <s v="1057800397-1" u="1"/>
        <s v="1000500046" u="1"/>
        <s v="1020300068" u="1"/>
        <s v="1030500058" u="1"/>
        <s v="1038400982" u="1"/>
        <s v="1020300148" u="1"/>
        <s v="1057800382-10" u="1"/>
        <s v="1000201055" u="1"/>
        <s v="1001300034" u="1"/>
        <s v="1016402990" u="1"/>
        <s v="1003100054-5" u="1"/>
        <s v="1013300026" u="1"/>
        <s v="1004700122-4" u="1"/>
        <s v="1029200063-3" u="1"/>
        <s v="1000201043" u="1"/>
        <s v="1020300124" u="1"/>
        <s v="1011300208-6" u="1"/>
        <s v="1015100542-2" u="1"/>
        <s v="1020301938-2" u="1"/>
        <s v="1024300004" u="1"/>
        <s v="1054300016" u="1"/>
        <s v="1020301204" u="1"/>
        <s v="1014700093-3" u="1"/>
        <s v="1000500057" u="1"/>
        <s v="1004700249-4" u="1"/>
        <s v="1057800396-1" u="1"/>
        <s v="1000100249" u="1"/>
        <s v="1001100055" u="1"/>
        <s v="1020300147" u="1"/>
        <s v="1020300239" u="1"/>
        <s v="1038401178-3" u="1"/>
        <s v="1001300125" u="1"/>
        <s v="1038400527-21" u="1"/>
        <s v="1013300025" u="1"/>
        <s v="1004700121-4" u="1"/>
        <s v="1015100829-2" u="1"/>
        <s v="1000201042" u="1"/>
        <s v="1015200108" u="1"/>
        <s v="1000903209" u="1"/>
        <s v="1020301629-4" u="1"/>
        <s v="1020301937-2" u="1"/>
        <s v="1000201030" u="1"/>
        <s v="1000405148" u="1"/>
        <s v="1054300015" u="1"/>
        <s v="1020301621-3" u="1"/>
        <s v="1038400598-10" u="1"/>
        <s v="1000500382-3" u="1"/>
        <s v="1038400389-2" u="1"/>
        <s v="1030500068" u="1"/>
        <s v="1020301641-14" u="1"/>
        <s v="1020301681-12" u="1"/>
        <s v="1018500090-2" u="1"/>
        <s v="1023200059" u="1"/>
        <s v="1038400393-1" u="1"/>
        <s v="1015200039" u="1"/>
        <s v="1020300238" u="1"/>
        <s v="1015100072-4" u="1"/>
        <s v="1020300764-2" u="1"/>
        <s v="1038400349-3" u="1"/>
        <s v="1001300124" u="1"/>
        <s v="1000500382-15" u="1"/>
        <s v="1015100072-17" u="1"/>
        <s v="1013300024" u="1"/>
        <s v="1020300134" u="1"/>
        <s v="1020301146" u="1"/>
        <s v="1057300066-4" u="1"/>
        <s v="1000201041" u="1"/>
        <s v="1015200107" u="1"/>
        <s v="1015200141-4" u="1"/>
        <s v="1000903208" u="1"/>
        <s v="1015100832-1" u="1"/>
        <s v="1020301936-2" u="1"/>
        <s v="1057800423-2" u="1"/>
        <s v="1000500382-23" u="1"/>
        <s v="1000902458-24" u="1"/>
        <s v="1015100072-25" u="1"/>
        <s v="1057300042-4" u="1"/>
        <s v="1018500070-14" u="1"/>
        <s v="1018500090-13" u="1"/>
        <s v="1000405147" u="1"/>
        <s v="1014700099-4" u="1"/>
        <s v="1025303016" u="1"/>
        <s v="1000500382-31" u="1"/>
        <s v="1000902458-32" u="1"/>
        <s v="1018500070-22" u="1"/>
        <s v="1018500090-21" u="1"/>
        <s v="1015200096-4" u="1"/>
        <s v="1018500085-3" u="1"/>
        <s v="1010800138" u="1"/>
        <s v="1057800383-11" u="1"/>
        <s v="1030500067" u="1"/>
        <s v="1000902458-40" u="1"/>
        <s v="1000500043" u="1"/>
        <s v="1004700017" u="1"/>
        <s v="1023200058" u="1"/>
        <s v="1004700127-5" u="1"/>
        <s v="1020301679-3" u="1"/>
        <s v="1038400392-1" u="1"/>
        <s v="1057800383-9" u="1"/>
        <s v="1000201064" u="1"/>
        <s v="1014700109" u="1"/>
        <s v="1004700131-4" u="1"/>
        <s v="1015100039-6" u="1"/>
        <s v="1018500085-15" u="1"/>
        <s v="1001300123" u="1"/>
        <s v="1057800462-1" u="1"/>
        <s v="1000903219" u="1"/>
        <s v="1020301145" u="1"/>
        <s v="1038400352-2" u="1"/>
        <s v="1000201040" u="1"/>
        <s v="1000903207" u="1"/>
        <s v="1020301225" u="1"/>
        <s v="1015100831-1" u="1"/>
        <s v="1023200102" u="1"/>
        <s v="1020301707-4" u="1"/>
        <s v="1057300041-4" u="1"/>
        <s v="1000405146" u="1"/>
        <s v="1000100098" u="1"/>
        <s v="1025303015" u="1"/>
        <s v="1057800389-2" u="1"/>
        <s v="1010800137" u="1"/>
        <s v="1057800382-11" u="1"/>
        <s v="1004700016" u="1"/>
        <s v="1020301678-3" u="1"/>
        <s v="1038400391-1" u="1"/>
        <s v="1057800382-9" u="1"/>
        <s v="1014700108" u="1"/>
        <s v="1004700119-12L" u="1"/>
        <s v="1057800381-1" u="1"/>
        <s v="1020300144" u="1"/>
        <s v="1020301248" u="1"/>
        <s v="1004700130-4" u="1"/>
        <s v="1020301682-2" u="1"/>
        <s v="1038400747-1" u="1"/>
        <s v="1005500530-2" u="1"/>
        <s v="1000903218" u="1"/>
        <s v="1020300132" u="1"/>
        <s v="1038400351-2" u="1"/>
        <s v="1038401147-4" u="1"/>
        <s v="1015200105" u="1"/>
        <s v="1056700008" u="1"/>
        <s v="1057600009" u="1"/>
        <s v="1000903206" u="1"/>
        <s v="1015300002" u="1"/>
        <s v="1016403017" u="1"/>
        <s v="1020302224" u="1"/>
        <s v="1052800001" u="1"/>
        <s v="1065200117" u="1"/>
        <s v="1102800042-3" u="1"/>
        <s v="1038400603-2" u="1"/>
        <s v="1057300040-4" u="1"/>
        <s v="1000405145" u="1"/>
        <s v="1038400527-14" u="1"/>
        <s v="1038400598-1" u="1"/>
        <s v="1000600380-3" u="1"/>
        <s v="1057800388-2" u="1"/>
        <s v="1004700119" u="1"/>
        <s v="1010800136" u="1"/>
        <s v="1015500039" u="1"/>
        <s v="1000401248" u="1"/>
        <s v="1003100055" u="1"/>
        <s v="1038400527-22" u="1"/>
        <s v="1038400775-8" u="1"/>
        <s v="1004700015" u="1"/>
        <s v="1004700107" u="1"/>
        <s v="1038400390-1" u="1"/>
        <s v="1003100043" u="1"/>
        <s v="1014700107" u="1"/>
        <s v="1016500017" u="1"/>
        <s v="1000903229" u="1"/>
        <s v="1020300143" u="1"/>
        <s v="1015100053-5" u="1"/>
        <s v="1020301681-2" u="1"/>
        <s v="1057300075-4" u="1"/>
        <s v="1000201050" u="1"/>
        <s v="1000400706-4" u="1"/>
        <s v="1057800460-1" u="1"/>
        <s v="1000903217" u="1"/>
        <s v="1015100023" u="1"/>
        <s v="1081400066" u="1"/>
        <s v="1038401146-4" u="1"/>
        <s v="1015200104" u="1"/>
        <s v="1056700007" u="1"/>
        <s v="1057600008" u="1"/>
        <s v="1058100029" u="1"/>
        <s v="1000903205" u="1"/>
        <s v="1015300001" u="1"/>
        <s v="1057100027" u="1"/>
        <s v="1020301625-4" u="1"/>
        <s v="1020301641-3" u="1"/>
        <s v="1016403016" u="1"/>
        <s v="1065200116" u="1"/>
        <s v="1081400134" u="1"/>
        <s v="1000405144" u="1"/>
        <s v="1054300011" u="1"/>
        <s v="1038400598-11" u="1"/>
        <s v="1098400008" u="1"/>
        <s v="1014700096-4" u="1"/>
        <s v="1020301681-13" u="1"/>
        <s v="1000401489-4" u="1"/>
        <s v="1038400598-9" u="1"/>
        <s v="1023200079" u="1"/>
        <s v="1020300888-2" u="1"/>
        <s v="1030500076" u="1"/>
        <s v="1057800387-2" u="1"/>
        <s v="1000300062" u="1"/>
        <s v="1000201073" u="1"/>
        <s v="1003100054" u="1"/>
        <s v="1015800235-4" u="1"/>
        <s v="1018500070-3" u="1"/>
        <s v="1000500382-16" u="1"/>
        <s v="1000902458-17" u="1"/>
        <s v="1015100072-18" u="1"/>
        <s v="1000500040" u="1"/>
        <s v="1002500216" u="1"/>
        <s v="1005400117" u="1"/>
        <s v="1015500026" u="1"/>
        <s v="1020300154" u="1"/>
        <s v="1020302178" u="1"/>
        <s v="1015500028-6" u="1"/>
        <s v="1001300132" u="1"/>
        <s v="1014700106" u="1"/>
        <s v="1000903228" u="1"/>
        <s v="1015100218" u="1"/>
        <s v="1020300142" u="1"/>
        <s v="1038400019" u="1"/>
        <s v="1020301680-2" u="1"/>
        <s v="1000500382-24" u="1"/>
        <s v="1000902458-25" u="1"/>
        <s v="1015100072-26" u="1"/>
        <s v="1000903216" u="1"/>
        <s v="1020300130" u="1"/>
        <s v="1020301050" u="1"/>
        <s v="1020301234" u="1"/>
        <s v="1004700500-3" u="1"/>
        <s v="1018500070-15" u="1"/>
        <s v="1018500090-14" u="1"/>
        <s v="1015200103" u="1"/>
        <s v="1056700006" u="1"/>
        <s v="1057600007" u="1"/>
        <s v="1058100028" u="1"/>
        <s v="1018500002-5" u="1"/>
        <s v="1000903204" u="1"/>
        <s v="1020301624-4" u="1"/>
        <s v="1000500382-32" u="1"/>
        <s v="1000902458-33" u="1"/>
        <s v="1016403015" u="1"/>
        <s v="1065200115" u="1"/>
        <s v="1018500070-23" u="1"/>
        <s v="1018500090-22" u="1"/>
        <s v="1054300010" u="1"/>
        <s v="1000100279" u="1"/>
        <s v="1001700239" u="1"/>
        <s v="1000500382-40" u="1"/>
        <s v="1000902458-41" u="1"/>
        <s v="1057800398-2" u="1"/>
        <s v="1023200078" u="1"/>
        <s v="1000902485-3" u="1"/>
        <s v="1038400596-1" u="1"/>
        <s v="1030500075" u="1"/>
        <s v="1000100255" u="1"/>
        <s v="1000300061" u="1"/>
        <s v="1000903159" u="1"/>
        <s v="1004700119-6" u="1"/>
        <s v="1038400768-1" u="1"/>
        <s v="1018500085-16" u="1"/>
        <s v="1015200138" u="1"/>
        <s v="1021500329" u="1"/>
        <s v="1000400960-1" u="1"/>
        <s v="1038400681-8" u="1"/>
        <s v="1057800390-1" u="1"/>
        <s v="1000903239" u="1"/>
        <s v="1005400116" u="1"/>
        <s v="1015500027-6" u="1"/>
        <s v="1038400848-1" u="1"/>
        <s v="1038401092-3" u="1"/>
        <s v="1000201060" u="1"/>
        <s v="1000600212" u="1"/>
        <s v="1014700105" u="1"/>
        <s v="1000903227" u="1"/>
        <s v="1016401118" u="1"/>
        <s v="1020301939-3" u="1"/>
        <s v="1038400528-3" u="1"/>
        <s v="1000903215" u="1"/>
        <s v="1038400808-2" u="1"/>
        <s v="1015200102" u="1"/>
        <s v="1056700005" u="1"/>
        <s v="1058100027" u="1"/>
        <s v="1000903203" u="1"/>
        <s v="1020301405" u="1"/>
        <s v="1020301623-4" u="1"/>
        <s v="1016403014" u="1"/>
        <s v="1065200114" u="1"/>
        <s v="1000405142" u="1"/>
        <s v="1000401189" u="1"/>
        <s v="1014700094-4" u="1"/>
        <s v="1000100186" u="1"/>
        <s v="1000100278" u="1"/>
        <s v="1023200089" u="1"/>
        <s v="1057800382-12" u="1"/>
        <s v="1038400596-9" u="1"/>
        <s v="1004700128" u="1"/>
        <s v="1030500074" u="1"/>
        <s v="1000100254" u="1"/>
        <s v="1000903158" u="1"/>
        <s v="1004700116" u="1"/>
        <s v="1015100056" u="1"/>
        <s v="1015500036" u="1"/>
        <s v="1038400767-1" u="1"/>
        <s v="1000201071" u="1"/>
        <s v="1015200137" u="1"/>
        <s v="1021500328" u="1"/>
        <s v="1003100054-6" u="1"/>
        <s v="1000903238" u="1"/>
        <s v="1017700006" u="1"/>
        <s v="1020300152" u="1"/>
        <s v="1020302176" u="1"/>
        <s v="1004700122-5" u="1"/>
        <s v="1020302178-6" u="1"/>
        <s v="1029200063-4" u="1"/>
        <s v="1014700104" u="1"/>
        <s v="1000100230" u="1"/>
        <s v="1000903226" u="1"/>
        <s v="1013300122" u="1"/>
        <s v="1015100542-3" u="1"/>
        <s v="1020301938-3" u="1"/>
        <s v="1000903214" u="1"/>
        <s v="1015200101" u="1"/>
        <s v="1058100026" u="1"/>
        <s v="1000903202" u="1"/>
        <s v="1038400527-15" u="1"/>
        <s v="1004700059" u="1"/>
        <s v="1038401211-4" u="1"/>
        <s v="1000401188" u="1"/>
        <s v="1014700093-4" u="1"/>
        <s v="1000100277" u="1"/>
        <s v="1000903089" u="1"/>
        <s v="1004700047" u="1"/>
        <s v="1004700139" u="1"/>
        <s v="1010800156" u="1"/>
        <s v="1023200088" u="1"/>
        <s v="1004700249-5" u="1"/>
        <s v="1000401268" u="1"/>
        <s v="1001700329" u="1"/>
        <s v="1038400527-23" u="1"/>
        <s v="1057800396-2" u="1"/>
        <s v="1000100357" u="1"/>
        <s v="1000500061" u="1"/>
        <s v="1000903169" u="1"/>
        <s v="1004700127" u="1"/>
        <s v="1013300065" u="1"/>
        <s v="1015100067" u="1"/>
        <s v="1016400048" u="1"/>
        <s v="1020301279" u="1"/>
        <s v="1023200076" u="1"/>
        <s v="1000400970-1" u="1"/>
        <s v="1000100253" u="1"/>
        <s v="1000903157" u="1"/>
        <s v="1000903249" u="1"/>
        <s v="1015100055" u="1"/>
        <s v="1015500035" u="1"/>
        <s v="1017100047" u="1"/>
        <s v="1020302095" u="1"/>
        <s v="1038400766-1" u="1"/>
        <s v="1038401178-4" u="1"/>
        <s v="1000201070" u="1"/>
        <s v="1021500327" u="1"/>
        <s v="1045700037" u="1"/>
        <s v="1000903237" u="1"/>
        <s v="1003000050" u="1"/>
        <s v="1020302175" u="1"/>
        <s v="1004700121-5" u="1"/>
        <s v="1014700103" u="1"/>
        <s v="1016500105" u="1"/>
        <s v="1019200016" u="1"/>
        <s v="1000903225" u="1"/>
        <s v="1020301151" u="1"/>
        <s v="1020301629-5" u="1"/>
        <s v="1020301937-3" u="1"/>
        <s v="1000903213" u="1"/>
        <s v="1015200100" u="1"/>
        <s v="1058100025" u="1"/>
        <s v="1038400598-12" u="1"/>
        <s v="1000903201" u="1"/>
        <s v="1038401206-5" u="1"/>
        <s v="1002500168" u="1"/>
        <s v="1000100276" u="1"/>
        <s v="1004700046" u="1"/>
        <s v="1023200087" u="1"/>
        <s v="1000500382-4" u="1"/>
        <s v="1018500090-3" u="1"/>
        <s v="1000500382-17" u="1"/>
        <s v="1000902458-18" u="1"/>
        <s v="1015100072-19" u="1"/>
        <s v="1000903168" u="1"/>
        <s v="1016401059" u="1"/>
        <s v="1038400393-2" u="1"/>
        <s v="1000903156" u="1"/>
        <s v="1000903248" u="1"/>
        <s v="1015100054" u="1"/>
        <s v="1015500034" u="1"/>
        <s v="1016401139" u="1"/>
        <s v="1027400129" u="1"/>
        <s v="1015100072-5" u="1"/>
        <s v="1015200135" u="1"/>
        <s v="1021500326" u="1"/>
        <s v="1030500060" u="1"/>
        <s v="1000500382-25" u="1"/>
        <s v="1000902458-26" u="1"/>
        <s v="1015100072-27" u="1"/>
        <s v="1000500220" u="1"/>
        <s v="1000903236" u="1"/>
        <s v="1016403059" u="1"/>
        <s v="1020301346" u="1"/>
        <s v="1020302174" u="1"/>
        <s v="1057300066-5" u="1"/>
        <s v="1018500070-16" u="1"/>
        <s v="1018500090-15" u="1"/>
        <s v="1014700102" u="1"/>
        <s v="1015200141-5" u="1"/>
        <s v="1038400603D2" u="1"/>
        <s v="1000903224" u="1"/>
        <s v="1020301150" u="1"/>
        <s v="1038400015" u="1"/>
        <s v="1049600007" u="1"/>
        <s v="1057800423-3" u="1"/>
        <s v="1000500382-33" u="1"/>
        <s v="1000902458-34" u="1"/>
        <s v="1000903212" u="1"/>
        <s v="1038400003" u="1"/>
        <s v="1057300042-5" u="1"/>
        <s v="1018500070-24" u="1"/>
        <s v="1018500090-23" u="1"/>
        <s v="1010700097" u="1"/>
        <s v="1000903200" u="1"/>
        <s v="1014700099-5" u="1"/>
        <s v="1057800383-13" u="1"/>
        <s v="1000500382-41" u="1"/>
        <s v="1000902458-42" u="1"/>
        <s v="1015200096-5" u="1"/>
        <s v="1018500085-4" u="1"/>
        <s v="1000903179" u="1"/>
        <s v="1004700045" u="1"/>
        <s v="1018500085-17" u="1"/>
        <s v="1000902458-50" u="1"/>
        <s v="1000903167" u="1"/>
        <s v="1000903259" u="1"/>
        <s v="1015500045" u="1"/>
        <s v="1016401058" u="1"/>
        <s v="1064700069" u="1"/>
        <s v="1004700127-6" u="1"/>
        <s v="1020301679-4" u="1"/>
        <s v="1038400392-2" u="1"/>
        <s v="1000201080" u="1"/>
        <s v="1016500127" u="1"/>
        <s v="1038400681-10" u="1"/>
        <s v="1057800382-2" u="1"/>
        <s v="1000903155" u="1"/>
        <s v="1000903247" u="1"/>
        <s v="1013101073" u="1"/>
        <s v="1015100053" u="1"/>
        <s v="1019700007" u="1"/>
        <s v="1020301265" u="1"/>
        <s v="1020301357" u="1"/>
        <s v="1027400128" u="1"/>
        <s v="1057300059" u="1"/>
        <s v="1015100039-7" u="1"/>
        <s v="1014700113" u="1"/>
        <s v="1021500325" u="1"/>
        <s v="1000903235" u="1"/>
        <s v="1016400022" u="1"/>
        <s v="1016403058" u="1"/>
        <s v="1020301253" u="1"/>
        <s v="1020302173" u="1"/>
        <s v="1014700101" u="1"/>
        <s v="1000903223" u="1"/>
        <s v="1020302345" u="1"/>
        <s v="1015100831-2" u="1"/>
        <s v="1056700013" u="1"/>
        <s v="1058100035" u="1"/>
        <s v="1057800422-3" u="1"/>
        <s v="1000903211" u="1"/>
        <s v="1016405058" u="1"/>
        <s v="1020301707-5" u="1"/>
        <s v="1057300041-5" u="1"/>
        <s v="1057600002" u="1"/>
        <s v="1057800382-13" u="1"/>
        <s v="1015200089" u="1"/>
        <s v="1020800269" u="1"/>
        <s v="1005400159" u="1"/>
        <s v="1057800422-15" u="1"/>
        <s v="1021500268" u="1"/>
        <s v="1000100090" u="1"/>
        <s v="1000100274" u="1"/>
        <s v="1000903178" u="1"/>
        <s v="1004700136" u="1"/>
        <s v="1000400437" u="1"/>
        <s v="1000100262" u="1"/>
        <s v="1000100354" u="1"/>
        <s v="1000903166" u="1"/>
        <s v="1000903258" u="1"/>
        <s v="1004700124" u="1"/>
        <s v="1064700068" u="1"/>
        <s v="1020301678-4" u="1"/>
        <s v="1038400391-2" u="1"/>
        <s v="1057800381-2" u="1"/>
        <s v="1000100250" u="1"/>
        <s v="1000902234" u="1"/>
        <s v="1000903154" u="1"/>
        <s v="1000903246" u="1"/>
        <s v="1015100052" u="1"/>
        <s v="1019700006" u="1"/>
        <s v="1020301172" u="1"/>
        <s v="1020301356" u="1"/>
        <s v="1020302276" u="1"/>
        <s v="1027400127" u="1"/>
        <s v="1004700130-5" u="1"/>
        <s v="1020301682-3" u="1"/>
        <s v="1014700112" u="1"/>
        <s v="1021500324" u="1"/>
        <s v="1005500530-3" u="1"/>
        <s v="1000903234" u="1"/>
        <s v="1016400021" u="1"/>
        <s v="1016403057" u="1"/>
        <s v="1020300240" u="1"/>
        <s v="1020301252" u="1"/>
        <s v="1020302172" u="1"/>
        <s v="1038400025" u="1"/>
        <s v="1064700136" u="1"/>
        <s v="1038400843-1" u="1"/>
        <s v="1014700100" u="1"/>
        <s v="1018500002" u="1"/>
        <s v="1000903222" u="1"/>
        <s v="1020302344" u="1"/>
        <s v="1038401209" u="1"/>
        <s v="1064700216" u="1"/>
        <s v="1058100034" u="1"/>
        <s v="1038400527-16" u="1"/>
        <s v="1000903210" u="1"/>
        <s v="1020300400" u="1"/>
        <s v="1038401105" u="1"/>
        <s v="1102800042-4" u="1"/>
        <s v="1038400603-3" u="1"/>
        <s v="1057300040-5" u="1"/>
        <s v="1057600001" u="1"/>
        <s v="1020301400" u="1"/>
        <s v="1001300093" u="1"/>
        <s v="1020800268" u="1"/>
        <s v="1038400527-24" u="1"/>
        <s v="1000903189" u="1"/>
        <s v="1004700055" u="1"/>
        <s v="1005400158" u="1"/>
        <s v="1008900029" u="1"/>
        <s v="1038400598-2" u="1"/>
        <s v="1005500239" u="1"/>
        <s v="1000600380-4" u="1"/>
        <s v="1000903177" u="1"/>
        <s v="1000903269" u="1"/>
        <s v="1004700135" u="1"/>
        <s v="1020301379" u="1"/>
        <s v="1023200084" u="1"/>
        <s v="1064700079" u="1"/>
        <s v="1016405101" u="1"/>
        <s v="1038400775-9" u="1"/>
        <s v="1000100261" u="1"/>
        <s v="1000100353" u="1"/>
        <s v="1000903165" u="1"/>
        <s v="1000903257" u="1"/>
        <s v="1004700123" u="1"/>
        <s v="1008900005" u="1"/>
        <s v="1016401056" u="1"/>
        <s v="1017100055" u="1"/>
        <s v="1064700067" u="1"/>
        <s v="1038400390-2" u="1"/>
        <s v="1008600106" u="1"/>
        <s v="1000903153" u="1"/>
        <s v="1000903245" u="1"/>
        <s v="1016401228" u="1"/>
        <s v="1019700005" u="1"/>
        <s v="1020301355" u="1"/>
        <s v="1020301539" u="1"/>
        <s v="1020302183" u="1"/>
        <s v="1027400126" u="1"/>
        <s v="1015100053-6" u="1"/>
        <s v="1020301681-3" u="1"/>
        <s v="1038400762-1" u="1"/>
        <s v="1057300075-5" u="1"/>
        <s v="1014700111" u="1"/>
        <s v="1021500323" u="1"/>
        <s v="1025300409" u="1"/>
        <s v="1045701229" u="1"/>
        <s v="1000400706-5" u="1"/>
        <s v="1000903233" u="1"/>
        <s v="1016403056" u="1"/>
        <s v="1020301343" u="1"/>
        <s v="1000100006-1" u="1"/>
        <s v="1038400598-13" u="1"/>
        <s v="1000903221" u="1"/>
        <s v="1016401112" u="1"/>
        <s v="1020302343" u="1"/>
        <s v="1038401208" u="1"/>
        <s v="1020301625-5" u="1"/>
        <s v="1020301641-4" u="1"/>
        <s v="1057600012" u="1"/>
        <s v="1058100033" u="1"/>
        <s v="1020301681-15" u="1"/>
        <s v="1015200099" u="1"/>
        <s v="1020800279" u="1"/>
        <s v="1001300092" u="1"/>
        <s v="1015200087" u="1"/>
        <s v="1020800267" u="1"/>
        <s v="1016403100" u="1"/>
        <s v="1000500382-18" u="1"/>
        <s v="1000902458-19" u="1"/>
        <s v="1000903188" u="1"/>
        <s v="1005400157" u="1"/>
        <s v="1020300194" u="1"/>
        <s v="1023200095" u="1"/>
        <s v="1005500238" u="1"/>
        <s v="1057800387-3" u="1"/>
        <s v="1000903176" u="1"/>
        <s v="1000903268" u="1"/>
        <s v="1023200083" u="1"/>
        <s v="1000902458-5" u="1"/>
        <s v="1038400769-2" u="1"/>
        <s v="1019800109" u="1"/>
        <s v="1016405100" u="1"/>
        <s v="1018500070-4" u="1"/>
        <s v="1000500382-26" u="1"/>
        <s v="1000902458-27" u="1"/>
        <s v="1015100072-28" u="1"/>
        <s v="1000903164" u="1"/>
        <s v="1000903256" u="1"/>
        <s v="1004700122" u="1"/>
        <s v="1008900004" u="1"/>
        <s v="1016401055" u="1"/>
        <s v="1018400219" u="1"/>
        <s v="1020301458" u="1"/>
        <s v="1024500052" u="1"/>
        <s v="1064700066" u="1"/>
        <s v="1015500028-7" u="1"/>
        <s v="1038400681-1" u="1"/>
        <s v="1018500090-16" u="1"/>
        <s v="1001700312" u="1"/>
        <s v="1008600105" u="1"/>
        <s v="1000903152" u="1"/>
        <s v="1000903244" u="1"/>
        <s v="1019700004" u="1"/>
        <s v="1020301354" u="1"/>
        <s v="1020301538" u="1"/>
        <s v="1020302182" u="1"/>
        <s v="1027400125" u="1"/>
        <s v="1038400745-2" u="1"/>
        <s v="1014700110" u="1"/>
        <s v="1021500322" u="1"/>
        <s v="1025300408" u="1"/>
        <s v="1045701228" u="1"/>
        <s v="1000500382-34" u="1"/>
        <s v="1000902458-35" u="1"/>
        <s v="1000903232" u="1"/>
        <s v="1016403055" u="1"/>
        <s v="1020301250" u="1"/>
        <s v="1020302354" u="1"/>
        <s v="1038400207" u="1"/>
        <s v="1018500070-25" u="1"/>
        <s v="1018500090-24" u="1"/>
        <s v="1018500002-6" u="1"/>
        <s v="1000903220" u="1"/>
        <s v="1038401207" u="1"/>
        <s v="1064700214" u="1"/>
        <s v="1020301624-5" u="1"/>
        <s v="1057800383-14" u="1"/>
        <s v="1045700100" u="1"/>
        <s v="1058100032" u="1"/>
        <s v="1014700089" u="1"/>
        <s v="1000500382-42" u="1"/>
        <s v="1000902458-43" u="1"/>
        <s v="1000404607" u="1"/>
        <s v="1015200098" u="1"/>
        <s v="1020800278" u="1"/>
        <s v="1000903199" u="1"/>
        <s v="1004700249" u="1"/>
        <s v="1008900039" u="1"/>
        <s v="1010800174" u="1"/>
        <s v="1020301400-6" u="1"/>
        <s v="1038401201-5" u="1"/>
        <s v="1018500085-18" u="1"/>
        <s v="1000400182" u="1"/>
        <s v="1001300091" u="1"/>
        <s v="1005500249" u="1"/>
        <s v="1020800266" u="1"/>
        <s v="1021500369" u="1"/>
        <s v="1000500382-50" u="1"/>
        <s v="1000902458-51" u="1"/>
        <s v="1000903187" u="1"/>
        <s v="1000903279" u="1"/>
        <s v="1005400156" u="1"/>
        <s v="1017100077" u="1"/>
        <s v="1023200094" u="1"/>
        <s v="1064700089" u="1"/>
        <s v="1038400596-2" u="1"/>
        <s v="1005500237" u="1"/>
        <s v="1000903175" u="1"/>
        <s v="1000903267" u="1"/>
        <s v="1016400054" u="1"/>
        <s v="1057300079" u="1"/>
        <s v="1004700119-7" u="1"/>
        <s v="1038400768-2" u="1"/>
        <s v="1000400960-2" u="1"/>
        <s v="1038400681-9" u="1"/>
        <s v="1057800390-2" u="1"/>
        <s v="1000100351" u="1"/>
        <s v="1000903071" u="1"/>
        <s v="1000903163" u="1"/>
        <s v="1000903255" u="1"/>
        <s v="1004700121" u="1"/>
        <s v="1008900003" u="1"/>
        <s v="1016401054" u="1"/>
        <s v="1018400218" u="1"/>
        <s v="1020301457" u="1"/>
        <s v="1057300067" u="1"/>
        <s v="1015500027-7" u="1"/>
        <s v="1038401092-4" u="1"/>
        <s v="1008600104" u="1"/>
        <s v="1015200142" u="1"/>
        <s v="1045701239" u="1"/>
        <s v="1000903243" u="1"/>
        <s v="1019700003" u="1"/>
        <s v="1020301629" u="1"/>
        <s v="1027400124" u="1"/>
        <s v="1038400560-2" u="1"/>
        <s v="1021500321" u="1"/>
        <s v="1045701227" u="1"/>
        <s v="1000903231" u="1"/>
        <s v="1013101241" u="1"/>
        <s v="1016403054" u="1"/>
        <s v="1020301617" u="1"/>
        <s v="1020301709" u="1"/>
        <s v="1020302353" u="1"/>
        <s v="1038400022" u="1"/>
        <s v="1038400808-3" u="1"/>
        <s v="1058100043" u="1"/>
        <s v="1038400010" u="1"/>
        <s v="1038401206" u="1"/>
        <s v="1081400252" u="1"/>
        <s v="1057800382-14" u="1"/>
        <s v="1057600010" u="1"/>
        <s v="1058100031" u="1"/>
        <s v="1014700088" u="1"/>
        <s v="1064700201" u="1"/>
        <s v="1016400089" u="1"/>
        <s v="1020800277" u="1"/>
        <s v="1014700094-5" u="1"/>
        <s v="1000903198" u="1"/>
        <s v="1008900038" u="1"/>
        <s v="1010800173" u="1"/>
        <s v="1005500248" u="1"/>
        <s v="1010700080" u="1"/>
        <s v="1020800265" u="1"/>
        <s v="1021500368" u="1"/>
        <s v="1000903186" u="1"/>
        <s v="1000903278" u="1"/>
        <s v="1005400155" u="1"/>
        <s v="1023200093" u="1"/>
        <s v="1064700088" u="1"/>
        <s v="1005500236" u="1"/>
        <s v="1019800119" u="1"/>
        <s v="1000903174" u="1"/>
        <s v="1000903266" u="1"/>
        <s v="1015100072" u="1"/>
        <s v="1057300078" u="1"/>
        <s v="1003100054-7" u="1"/>
        <s v="1000903070" u="1"/>
        <s v="1000903162" u="1"/>
        <s v="1000903254" u="1"/>
        <s v="1004700120" u="1"/>
        <s v="1008900002" u="1"/>
        <s v="1018400217" u="1"/>
        <s v="1018400309" u="1"/>
        <s v="1020301456" u="1"/>
        <s v="1024500050" u="1"/>
        <s v="1029200063-5" u="1"/>
        <s v="1038400847-2" u="1"/>
        <s v="1008600103" u="1"/>
        <s v="1015200141" u="1"/>
        <s v="1021500332" u="1"/>
        <s v="1045701238" u="1"/>
        <s v="1000903242" u="1"/>
        <s v="1016401133" u="1"/>
        <s v="1016402237" u="1"/>
        <s v="1019700002" u="1"/>
        <s v="1020301536" u="1"/>
        <s v="1027400123" u="1"/>
        <s v="1038400033" u="1"/>
        <s v="1038400527-4" u="1"/>
        <s v="1045701226" u="1"/>
        <s v="1038400527-17" u="1"/>
        <s v="1000903230" u="1"/>
        <s v="1013101240" u="1"/>
        <s v="1016403053" u="1"/>
        <s v="1020301708" u="1"/>
        <s v="1020302352" u="1"/>
        <s v="1057300042" u="1"/>
        <s v="1058100042" u="1"/>
        <s v="1014700099" u="1"/>
        <s v="1038400101" u="1"/>
        <s v="1038401205" u="1"/>
        <s v="1001700369" u="1"/>
        <s v="1038400527-25" u="1"/>
        <s v="1038401101" u="1"/>
        <s v="1064700200" u="1"/>
        <s v="1004700259" u="1"/>
        <s v="1020300399" u="1"/>
        <s v="1005500259" u="1"/>
        <s v="1015200096" u="1"/>
        <s v="1020800276" u="1"/>
        <s v="1014700093-5" u="1"/>
        <s v="1000903197" u="1"/>
        <s v="1000903289" u="1"/>
        <s v="1008900037" u="1"/>
        <s v="1010800172" u="1"/>
        <s v="1020301399" u="1"/>
        <s v="1005500247" u="1"/>
        <s v="1020800264" u="1"/>
        <s v="1021500367" u="1"/>
        <s v="1025300269" u="1"/>
        <s v="1057800396-3" u="1"/>
        <s v="1000903185" u="1"/>
        <s v="1000903277" u="1"/>
        <s v="1005400154" u="1"/>
        <s v="1020301387" u="1"/>
        <s v="1023200092" u="1"/>
        <s v="1004400060" u="1"/>
        <s v="1005500235" u="1"/>
        <s v="1019800118" u="1"/>
        <s v="1000400970-2" u="1"/>
        <s v="1000903173" u="1"/>
        <s v="1000903265" u="1"/>
        <s v="1004700131" u="1"/>
        <s v="1020301559" u="1"/>
        <s v="1023200080" u="1"/>
        <s v="1026900309" u="1"/>
        <s v="1057300077" u="1"/>
        <s v="1038400766-2" u="1"/>
        <s v="1038400782-1" u="1"/>
        <s v="1038401178-5" u="1"/>
        <s v="1000902609" u="1"/>
        <s v="1000903161" u="1"/>
        <s v="1000903253" u="1"/>
        <s v="1008900001" u="1"/>
        <s v="1016400224" u="1"/>
        <s v="1018400216" u="1"/>
        <s v="1018400308" u="1"/>
        <s v="1038400228" u="1"/>
        <s v="1038401148" u="1"/>
        <s v="1013300026D" u="1"/>
        <s v="1004700121-6" u="1"/>
        <s v="1038400770-1" u="1"/>
        <s v="1015200140" u="1"/>
        <s v="1021500331" u="1"/>
        <s v="1021900311" u="1"/>
        <s v="1045701237" u="1"/>
        <s v="1038400598-14" u="1"/>
        <s v="1000903241" u="1"/>
        <s v="1016401132" u="1"/>
        <s v="1019700001" u="1"/>
        <s v="1045701225" u="1"/>
        <s v="1020301681-16" u="1"/>
        <s v="1016403052" u="1"/>
        <s v="1020301707" u="1"/>
        <s v="1020302351" u="1"/>
        <s v="1057300041" u="1"/>
        <s v="1014700098" u="1"/>
        <s v="1038401204" u="1"/>
        <s v="1020301621-5" u="1"/>
        <s v="1038401206-6" u="1"/>
        <s v="1001700368" u="1"/>
        <s v="1020800379" u="1"/>
        <s v="1000500382-19" u="1"/>
        <s v="1020300398" u="1"/>
        <s v="1005500258" u="1"/>
        <s v="1015200095" u="1"/>
        <s v="1020800275" u="1"/>
        <s v="1000903196" u="1"/>
        <s v="1000903288" u="1"/>
        <s v="1008900036" u="1"/>
        <s v="1020301398" u="1"/>
        <s v="1000500382-5" u="1"/>
        <s v="1005500246" u="1"/>
        <s v="1020800263" u="1"/>
        <s v="1021500366" u="1"/>
        <s v="1025300268" u="1"/>
        <s v="1018500090-4" u="1"/>
        <s v="1000500382-27" u="1"/>
        <s v="1000902458-28" u="1"/>
        <s v="1015100072-29" u="1"/>
        <s v="1000500352" u="1"/>
        <s v="1000903184" u="1"/>
        <s v="1000903276" u="1"/>
        <s v="1005400153" u="1"/>
        <s v="1008900116" u="1"/>
        <s v="1016403099" u="1"/>
        <s v="1023200091" u="1"/>
        <s v="1038400159" u="1"/>
        <s v="1018500090-17" u="1"/>
        <s v="1005500234" u="1"/>
        <s v="1057800383-3" u="1"/>
        <s v="1000903172" u="1"/>
        <s v="1000903264" u="1"/>
        <s v="1004700130" u="1"/>
        <s v="1016400235" u="1"/>
        <s v="1016400327" u="1"/>
        <s v="1020301190" u="1"/>
        <s v="1026900308" u="1"/>
        <s v="1038400239" u="1"/>
        <s v="1057300076" u="1"/>
        <s v="1064700074" u="1"/>
        <s v="1015100072-6" u="1"/>
        <s v="1001700412" u="1"/>
        <s v="1009900002" u="1"/>
        <s v="1025300060" u="1"/>
        <s v="1000500382-35" u="1"/>
        <s v="1000902458-36" u="1"/>
        <s v="1000903160" u="1"/>
        <s v="1000903252" u="1"/>
        <s v="1016405099" u="1"/>
        <s v="1018400215" u="1"/>
        <s v="1018400307" u="1"/>
        <s v="1020301454" u="1"/>
        <s v="1013300025D" u="1"/>
        <s v="1057300066-6" u="1"/>
        <s v="1018500070-26" u="1"/>
        <s v="1021500330" u="1"/>
        <s v="1021900310" u="1"/>
        <s v="1045701236" u="1"/>
        <s v="1015200141-6" u="1"/>
        <s v="1020300119-1" u="1"/>
        <s v="1038400603D3" u="1"/>
        <s v="1000903240" u="1"/>
        <s v="1038400215" u="1"/>
        <s v="1064700234" u="1"/>
        <s v="1057800383-15" u="1"/>
        <s v="1045701224" u="1"/>
        <s v="1057800423-4" u="1"/>
        <s v="1000500382-43" u="1"/>
        <s v="1000902458-44" u="1"/>
        <s v="1016402407" u="1"/>
        <s v="1016403051" u="1"/>
        <s v="1038400203" u="1"/>
        <s v="1057300040" u="1"/>
        <s v="1057300042-6" u="1"/>
        <s v="1014700097" u="1"/>
        <s v="1020301602" u="1"/>
        <s v="1038401203" u="1"/>
        <s v="1014700099-6" u="1"/>
        <s v="1038400598D2" u="1"/>
        <s v="1008900059" u="1"/>
        <s v="1018500085-19" u="1"/>
        <s v="1001700367" u="1"/>
        <s v="1005500269" u="1"/>
        <s v="1020800378" u="1"/>
        <s v="1045700099" u="1"/>
        <s v="1000500382-51" u="1"/>
        <s v="1000902458-52" u="1"/>
        <s v="1004700257" u="1"/>
        <s v="1020300397" u="1"/>
        <s v="1005500257" u="1"/>
        <s v="1015200094" u="1"/>
        <s v="1020800274" u="1"/>
        <s v="1025300279" u="1"/>
        <s v="1015200096-6" u="1"/>
        <s v="1018500085-5" u="1"/>
        <s v="1000903195" u="1"/>
        <s v="1000903287" u="1"/>
        <s v="1008900035" u="1"/>
        <s v="1005500245" u="1"/>
        <s v="1009900117" u="1"/>
        <s v="1019800128" u="1"/>
        <s v="1020800262" u="1"/>
        <s v="1025300267" u="1"/>
        <s v="1000902458-60" u="1"/>
        <s v="1000903091" u="1"/>
        <s v="1000903183" u="1"/>
        <s v="1000903275" u="1"/>
        <s v="1004700141" u="1"/>
        <s v="1008900115" u="1"/>
        <s v="1020301385" u="1"/>
        <s v="1023200090" u="1"/>
        <s v="1029200066" u="1"/>
        <s v="1038400158" u="1"/>
        <s v="1005500233" u="1"/>
        <s v="1019800116" u="1"/>
        <s v="1057800382-3" u="1"/>
        <s v="1000902619" u="1"/>
        <s v="1000903171" u="1"/>
        <s v="1000903263" u="1"/>
        <s v="1016401062" u="1"/>
        <s v="1016403178" u="1"/>
        <s v="1026900307" u="1"/>
        <s v="1038400238" u="1"/>
        <s v="1057300075" u="1"/>
        <s v="1064700073" u="1"/>
        <s v="1015100039-8" u="1"/>
        <s v="1000400430" u="1"/>
        <s v="1000400706" u="1"/>
        <s v="1001700411" u="1"/>
        <s v="1045701247" u="1"/>
        <s v="1000903251" u="1"/>
        <s v="1016400406" u="1"/>
        <s v="1016403074" u="1"/>
        <s v="1018400214" u="1"/>
        <s v="1018400306" u="1"/>
        <s v="1013300024D" u="1"/>
        <s v="1005500301" u="1"/>
        <s v="1045701235" u="1"/>
        <s v="1016401222" u="1"/>
        <s v="1020301625" u="1"/>
        <s v="1015100831-3" u="1"/>
        <s v="1038400940-1" u="1"/>
        <s v="1045701223" u="1"/>
        <s v="1016401210" u="1"/>
        <s v="1038400202" u="1"/>
        <s v="1038401214" u="1"/>
        <s v="1020301707-6" u="1"/>
        <s v="1057300041-6" u="1"/>
        <s v="1014700096" u="1"/>
        <s v="1001805240" u="1"/>
        <s v="1038401202" u="1"/>
        <s v="1004700084" u="1"/>
        <s v="1008900058" u="1"/>
        <s v="1016400097" u="1"/>
        <s v="1000401489" u="1"/>
        <s v="1005500268" u="1"/>
        <s v="1045700098" u="1"/>
        <s v="1001805412" u="1"/>
        <s v="1004700256" u="1"/>
        <s v="1008900046" u="1"/>
        <s v="1016401097" u="1"/>
        <s v="1038400089" u="1"/>
        <s v="1005500256" u="1"/>
        <s v="1015200093" u="1"/>
        <s v="1020800273" u="1"/>
        <s v="1025300278" u="1"/>
        <s v="1000903194" u="1"/>
        <s v="1000903286" u="1"/>
        <s v="1008900034" u="1"/>
        <s v="1038400987-1" u="1"/>
        <s v="1005500244" u="1"/>
        <s v="1009900116" u="1"/>
        <s v="1015800235" u="1"/>
        <s v="1019800127" u="1"/>
        <s v="1020800261" u="1"/>
        <s v="1025300266" u="1"/>
        <s v="1000903090" u="1"/>
        <s v="1000903182" u="1"/>
        <s v="1000903274" u="1"/>
        <s v="1020301384" u="1"/>
        <s v="1029200065" u="1"/>
        <s v="1038400157" u="1"/>
        <s v="1020301678-5" u="1"/>
        <s v="1001703458" u="1"/>
        <s v="1019800115" u="1"/>
        <s v="1000902618" u="1"/>
        <s v="1000903170" u="1"/>
        <s v="1000903262" u="1"/>
        <s v="1016401061" u="1"/>
        <s v="1016403269" u="1"/>
        <s v="1038400145" u="1"/>
        <s v="1038400237" u="1"/>
        <s v="1004700130-6" u="1"/>
        <s v="1020301682-4" u="1"/>
        <s v="1045701246" u="1"/>
        <s v="1005500530-4" u="1"/>
        <s v="1000903250" u="1"/>
        <s v="1016400405" u="1"/>
        <s v="1016403073" u="1"/>
        <s v="1018400213" u="1"/>
        <s v="1057300062" u="1"/>
        <s v="1038400843-2" u="1"/>
        <s v="1005500300" u="1"/>
        <s v="1025300230" u="1"/>
        <s v="1045701234" u="1"/>
        <s v="1016402325" u="1"/>
        <s v="1020301624" u="1"/>
        <s v="1038400527-26" u="1"/>
        <s v="1020301612" u="1"/>
        <s v="1038401213" u="1"/>
        <s v="1102800042-5" u="1"/>
        <s v="1038400603-4" u="1"/>
        <s v="1057300040-6" u="1"/>
        <s v="1005500279" u="1"/>
        <s v="1014700095" u="1"/>
        <s v="1038401201" u="1"/>
        <s v="1000401488" u="1"/>
        <s v="1005500267" u="1"/>
        <s v="1021500387" u="1"/>
        <s v="1045700097" u="1"/>
        <s v="1001805411" u="1"/>
        <s v="1004700255" u="1"/>
        <s v="1008900045" u="1"/>
        <s v="1016400084" u="1"/>
        <s v="1064700199" u="1"/>
        <s v="1042000002-1" u="1"/>
        <s v="1038400598-3" u="1"/>
        <s v="1005500255" u="1"/>
        <s v="1009900127" u="1"/>
        <s v="1015200092" u="1"/>
        <s v="1019800138" u="1"/>
        <s v="1020800272" u="1"/>
        <s v="1025300277" u="1"/>
        <s v="1000902457" u="1"/>
        <s v="1000903193" u="1"/>
        <s v="1000903285" u="1"/>
        <s v="1000903377" u="1"/>
        <s v="1005400162" u="1"/>
        <s v="1008900033" u="1"/>
        <s v="1064700095" u="1"/>
        <s v="1038400986-1" u="1"/>
        <s v="1005500243" u="1"/>
        <s v="1009900115" u="1"/>
        <s v="1019800126" u="1"/>
        <s v="1025300265" u="1"/>
        <s v="1000903181" u="1"/>
        <s v="1000903273" u="1"/>
        <s v="1017100071" u="1"/>
        <s v="1020301383" u="1"/>
        <s v="1029200064" u="1"/>
        <s v="1001703457" u="1"/>
        <s v="1019800114" u="1"/>
        <s v="1000902617" u="1"/>
        <s v="1000903261" u="1"/>
        <s v="1016400508" u="1"/>
        <s v="1016401060" u="1"/>
        <s v="1016403268" u="1"/>
        <s v="1018400224" u="1"/>
        <s v="1015100053-7" u="1"/>
        <s v="1020301681-4" u="1"/>
        <s v="1038400762-2" u="1"/>
        <s v="1057300075-6" u="1"/>
        <s v="1045701245" u="1"/>
        <s v="1016400404" u="1"/>
        <s v="1018400212" u="1"/>
        <s v="1057300061" u="1"/>
        <s v="1025300413" u="1"/>
        <s v="1045701233" u="1"/>
        <s v="1000100006-2" u="1"/>
        <s v="1016403060" u="1"/>
        <s v="1020301623" u="1"/>
        <s v="1020301641-5" u="1"/>
        <s v="1020301611" u="1"/>
        <s v="1038401212" u="1"/>
        <s v="1005500278" u="1"/>
        <s v="1014700094" u="1"/>
        <s v="1000401487" u="1"/>
        <s v="1005500266" u="1"/>
        <s v="1021500386" u="1"/>
        <s v="1045700096" u="1"/>
        <s v="1000902458-29" u="1"/>
        <s v="1004700254" u="1"/>
        <s v="1008900044" u="1"/>
        <s v="1018400259" u="1"/>
        <s v="1064700198" u="1"/>
        <s v="1042000001-1" u="1"/>
        <s v="1018500070-19" u="1"/>
        <s v="1018500090-18" u="1"/>
        <s v="1005500254" u="1"/>
        <s v="1015200091" u="1"/>
        <s v="1019800137" u="1"/>
        <s v="1020800271" u="1"/>
        <s v="1025300276" u="1"/>
        <s v="1057800387-4" u="1"/>
        <s v="1000903192" u="1"/>
        <s v="1000903284" u="1"/>
        <s v="1000903468" u="1"/>
        <s v="1005400161" u="1"/>
        <s v="1008900032" u="1"/>
        <s v="1064700094" u="1"/>
        <s v="1000902458-6" u="1"/>
        <s v="1038400769-3" u="1"/>
        <s v="1038400985-1" u="1"/>
        <s v="1005500242" u="1"/>
        <s v="1009900114" u="1"/>
        <s v="1025300264" u="1"/>
        <s v="1000100057-1" u="1"/>
        <s v="1018500070-5" u="1"/>
        <s v="1000500382-36" u="1"/>
        <s v="1000902458-37" u="1"/>
        <s v="1000903180" u="1"/>
        <s v="1000903272" u="1"/>
        <s v="1016403095" u="1"/>
        <s v="1017100070" u="1"/>
        <s v="1020301382" u="1"/>
        <s v="1026900316" u="1"/>
        <s v="1029200063" u="1"/>
        <s v="1038400681-2" u="1"/>
        <s v="1018500070-27" u="1"/>
        <s v="1001703456" u="1"/>
        <s v="1019800113" u="1"/>
        <s v="1000100229-1" u="1"/>
        <s v="1000903260" u="1"/>
        <s v="1016400415" u="1"/>
        <s v="1016400507" u="1"/>
        <s v="1018400223" u="1"/>
        <s v="1020301370" u="1"/>
        <s v="1038400143" u="1"/>
        <s v="1038400545-4" u="1"/>
        <s v="1057800383-16" u="1"/>
        <s v="1045701244" u="1"/>
        <s v="1000500382-44" u="1"/>
        <s v="1000902458-45" u="1"/>
        <s v="1001805273" u="1"/>
        <s v="1013101350" u="1"/>
        <s v="1016400403" u="1"/>
        <s v="1020301450" u="1"/>
        <s v="1025300412" u="1"/>
        <s v="1045701232" u="1"/>
        <s v="1018500002-7" u="1"/>
        <s v="1016402323" u="1"/>
        <s v="1005500289" u="1"/>
        <s v="1000500382-52" u="1"/>
        <s v="1000902458-53" u="1"/>
        <s v="1038401211" u="1"/>
        <s v="1005500277" u="1"/>
        <s v="1014700093" u="1"/>
        <s v="1001600374" u="1"/>
        <s v="1020301400-7" u="1"/>
        <s v="1038401201-6" u="1"/>
        <s v="1000401486" u="1"/>
        <s v="1005500265" u="1"/>
        <s v="1021500385" u="1"/>
        <s v="1051300001-1" u="1"/>
        <s v="1000500382-60" u="1"/>
        <s v="1000902458-61" u="1"/>
        <s v="1008900043" u="1"/>
        <s v="1016402198" u="1"/>
        <s v="1018400258" u="1"/>
        <s v="1038401098" u="1"/>
        <s v="1038400596-3" u="1"/>
        <s v="1005500253" u="1"/>
        <s v="1015200090" u="1"/>
        <s v="1020800270" u="1"/>
        <s v="1025300275" u="1"/>
        <s v="1000903191" u="1"/>
        <s v="1000903283" u="1"/>
        <s v="1000903467" u="1"/>
        <s v="1005400160" u="1"/>
        <s v="1020301393" u="1"/>
        <s v="1020301669" u="1"/>
        <s v="1038401178" u="1"/>
        <s v="1004700119-8" u="1"/>
        <s v="1005500241" u="1"/>
        <s v="1009900113" u="1"/>
        <s v="1019800124" u="1"/>
        <s v="1025300263" u="1"/>
        <s v="1057800390-3" u="1"/>
        <s v="1000903271" u="1"/>
        <s v="1000903455" u="1"/>
        <s v="1020300829" u="1"/>
        <s v="1020301381" u="1"/>
        <s v="1026900315" u="1"/>
        <s v="1027400152" u="1"/>
        <s v="1015100039-10" u="1"/>
        <s v="1038401092-5" u="1"/>
        <s v="1001703455" u="1"/>
        <s v="1019800112" u="1"/>
        <s v="1000100228-1" u="1"/>
        <s v="1001805468" u="1"/>
        <s v="1016400414" u="1"/>
        <s v="1016400506" u="1"/>
        <s v="1018400222" u="1"/>
        <s v="1018400314" u="1"/>
        <s v="1020300817" u="1"/>
        <s v="1038400528-5" u="1"/>
        <s v="1045701243" u="1"/>
        <s v="1011300208-1" u="1"/>
        <s v="1016400402" u="1"/>
        <s v="1025300411" u="1"/>
        <s v="1045701231" u="1"/>
        <s v="1020301621" u="1"/>
        <s v="1005500288" u="1"/>
        <s v="1038401210" u="1"/>
        <s v="1005500276" u="1"/>
        <s v="1014700092" u="1"/>
        <s v="1018500086" u="1"/>
        <s v="1081400025-1" u="1"/>
        <s v="1014700094-6" u="1"/>
        <s v="1000500382" u="1"/>
        <s v="1008900054" u="1"/>
        <s v="1038400189" u="1"/>
        <s v="1000401485" u="1"/>
        <s v="1005500264" u="1"/>
        <s v="1045700186" u="1"/>
        <s v="1008900042" u="1"/>
        <s v="1038401097" u="1"/>
        <s v="1005500252" u="1"/>
        <s v="1019800135" u="1"/>
        <s v="1025300274" u="1"/>
        <s v="1000903190" u="1"/>
        <s v="1000903282" u="1"/>
        <s v="1000903374" u="1"/>
        <s v="1000903466" u="1"/>
        <s v="1020301392" u="1"/>
        <s v="1020301668" u="1"/>
        <s v="1064700092" u="1"/>
        <s v="1038400983-1" u="1"/>
        <s v="1005500240" u="1"/>
        <s v="1009900112" u="1"/>
        <s v="1019800123" u="1"/>
        <s v="1025300262" u="1"/>
        <s v="1000903270" u="1"/>
        <s v="1000903454" u="1"/>
        <s v="1016403277" u="1"/>
        <s v="1020301380" u="1"/>
        <s v="1020301564" u="1"/>
        <s v="1026900314" u="1"/>
        <s v="1027400151" u="1"/>
        <s v="1038400245" u="1"/>
        <s v="1038400771-2" u="1"/>
        <s v="1038400847-3" u="1"/>
        <s v="1001703454" u="1"/>
        <s v="1001805467" u="1"/>
        <s v="1016400413" u="1"/>
        <s v="1016400505" u="1"/>
        <s v="1016402161" u="1"/>
        <s v="1016403265" u="1"/>
        <s v="1018400221" u="1"/>
        <s v="1018400313" u="1"/>
        <s v="1020300632" u="1"/>
        <s v="1020300908" u="1"/>
        <s v="1038400527-5" u="1"/>
        <s v="1000402725" u="1"/>
        <s v="1045701242" u="1"/>
        <s v="1016400401" u="1"/>
        <s v="1025300410" u="1"/>
        <s v="1045701230" u="1"/>
        <s v="1005500299" u="1"/>
        <s v="1016402321" u="1"/>
        <s v="1005500287" u="1"/>
        <s v="1005500275" u="1"/>
        <s v="1014700091" u="1"/>
        <s v="1018500085" u="1"/>
        <s v="1021900559" u="1"/>
        <s v="1014700093-6" u="1"/>
        <s v="1008900053" u="1"/>
        <s v="1020300679" u="1"/>
        <s v="1000401484" u="1"/>
        <s v="1001702293" u="1"/>
        <s v="1005500263" u="1"/>
        <s v="1025300285" u="1"/>
        <s v="1000902557" u="1"/>
        <s v="1008900041" u="1"/>
        <s v="1020301679" u="1"/>
        <s v="1038401096" u="1"/>
        <s v="1001700441" u="1"/>
        <s v="1005500251" u="1"/>
        <s v="1019800134" u="1"/>
        <s v="1025300273" u="1"/>
        <s v="1000400970-3" u="1"/>
        <s v="1000903281" u="1"/>
        <s v="1000903465" u="1"/>
        <s v="1016400344" u="1"/>
        <s v="1020301391" u="1"/>
        <s v="1020301667" u="1"/>
        <s v="1038400164" u="1"/>
        <s v="1038400782-2" u="1"/>
        <s v="1038400982-1" u="1"/>
        <s v="1038401178-6" u="1"/>
        <s v="1009900111" u="1"/>
        <s v="1019800122" u="1"/>
        <s v="1000902625" u="1"/>
        <s v="1000903453" u="1"/>
        <s v="1016403092" u="1"/>
        <s v="1020301563" u="1"/>
        <s v="1026900313" u="1"/>
        <s v="1027400150" u="1"/>
        <s v="1057300081" u="1"/>
        <s v="1004700121-7" u="1"/>
        <s v="1038400770-2" u="1"/>
        <s v="1038400846-3" u="1"/>
        <s v="1001703453" u="1"/>
        <s v="1015100523" u="1"/>
        <s v="1016400320" u="1"/>
        <s v="1016400412" u="1"/>
        <s v="1016402160" u="1"/>
        <s v="1016403264" u="1"/>
        <s v="1018400220" u="1"/>
        <s v="1018400312" u="1"/>
        <s v="1020301643" u="1"/>
        <s v="1045701241" u="1"/>
        <s v="1005500298" u="1"/>
        <s v="1020301711" u="1"/>
        <s v="1038401206-7" u="1"/>
        <s v="1005500286" u="1"/>
        <s v="1000500382-29" u="1"/>
        <s v="1018500090-19" u="1"/>
        <s v="1000600381" u="1"/>
        <s v="1005500274" u="1"/>
        <s v="1008900052" u="1"/>
        <s v="1038400279" u="1"/>
        <s v="1000500382-6" u="1"/>
        <s v="1000401483" u="1"/>
        <s v="1005500262" u="1"/>
        <s v="1025300284" u="1"/>
        <s v="1018500090-5" u="1"/>
        <s v="1000500382-37" u="1"/>
        <s v="1000902458-38" u="1"/>
        <s v="1000902556" u="1"/>
        <s v="1000903292" u="1"/>
        <s v="1000903384" u="1"/>
        <s v="1000903476" u="1"/>
        <s v="1008900040" u="1"/>
        <s v="1020301678" u="1"/>
        <s v="1038400359" u="1"/>
        <s v="1038401095" u="1"/>
        <s v="1038400793-2" u="1"/>
        <s v="1018500070-28" u="1"/>
        <s v="1005500250" u="1"/>
        <s v="1019800133" u="1"/>
        <s v="1021500370" u="1"/>
        <s v="1025300272" u="1"/>
        <s v="1000100249-1" u="1"/>
        <s v="1057800383-4" u="1"/>
        <s v="1000903280" u="1"/>
        <s v="1000903464" u="1"/>
        <s v="1016400343" u="1"/>
        <s v="1020301666" u="1"/>
        <s v="1038400163" u="1"/>
        <s v="1064700090" u="1"/>
        <s v="1015100072-7" u="1"/>
        <s v="1057800383-17" u="1"/>
        <s v="1009900110" u="1"/>
        <s v="1019800121" u="1"/>
        <s v="1000500382-45" u="1"/>
        <s v="1000902458-46" u="1"/>
        <s v="1000902624" u="1"/>
        <s v="1000903452" u="1"/>
        <s v="1016400515" u="1"/>
        <s v="1020300826" u="1"/>
        <s v="1026900312" u="1"/>
        <s v="1057300080" u="1"/>
        <s v="1038400845-3" u="1"/>
        <s v="1057300066-7" u="1"/>
        <s v="1001703452" u="1"/>
        <s v="1015200141-7" u="1"/>
        <s v="1015500007-1" u="1"/>
        <s v="1020300119-2" u="1"/>
        <s v="1038400603D4" u="1"/>
        <s v="1015100522" u="1"/>
        <s v="1016400503" u="1"/>
        <s v="1016403263" u="1"/>
        <s v="1018400311" u="1"/>
        <s v="1020301642" u="1"/>
        <s v="1045701240" u="1"/>
        <s v="1102800042" u="1"/>
        <s v="1000500382-53" u="1"/>
        <s v="1000902458-54" u="1"/>
        <s v="1057300042-7" u="1"/>
        <s v="1005500297" u="1"/>
        <s v="1081400046-1" u="1"/>
        <s v="1020301710" u="1"/>
        <s v="1014700099-7" u="1"/>
        <s v="1038400598D3" u="1"/>
        <s v="1005500285" u="1"/>
        <s v="1000500382-61" u="1"/>
        <s v="1000902458-62" u="1"/>
        <s v="1016405619" u="1"/>
        <s v="1000600380" u="1"/>
        <s v="1005500273" u="1"/>
        <s v="1021900465" u="1"/>
        <s v="1015200096-7" u="1"/>
        <s v="1018500085-6" u="1"/>
        <s v="1008900051" u="1"/>
        <s v="1038400278" u="1"/>
        <s v="1000401482" u="1"/>
        <s v="1001700819" u="1"/>
        <s v="1005500261" u="1"/>
        <s v="1025300283" u="1"/>
        <s v="1000902458-70" u="1"/>
        <s v="1000903291" u="1"/>
        <s v="1016400170" u="1"/>
        <s v="1020300757" u="1"/>
        <s v="1020300849" u="1"/>
        <s v="1020301677" u="1"/>
        <s v="1038400174" u="1"/>
        <s v="1004700119-10" u="1"/>
        <s v="1015100039-11" u="1"/>
        <s v="1015800424" u="1"/>
        <s v="1025300271" u="1"/>
        <s v="1000903463" u="1"/>
        <s v="1016400342" u="1"/>
        <s v="1020300561" u="1"/>
        <s v="1020301665" u="1"/>
        <s v="1020301757" u="1"/>
        <s v="1038400162" u="1"/>
        <s v="1015500027-10" u="1"/>
        <s v="1015100039-9" u="1"/>
        <s v="1019800120" u="1"/>
        <s v="1000902623" u="1"/>
        <s v="1000903451" u="1"/>
        <s v="1026900311" u="1"/>
        <s v="1016403262" u="1"/>
        <s v="1018400310" u="1"/>
        <s v="1020300813" u="1"/>
        <s v="1020301641" u="1"/>
        <s v="1015100831-4" u="1"/>
        <s v="1016403342" u="1"/>
        <s v="1038400402" u="1"/>
        <s v="1004700388" u="1"/>
        <s v="1057300041-7" u="1"/>
        <s v="1005500296" u="1"/>
        <s v="1005500284" u="1"/>
        <s v="1016405618" u="1"/>
        <s v="1000401493" u="1"/>
        <s v="1000401585" u="1"/>
        <s v="1005500272" u="1"/>
        <s v="1021900464" u="1"/>
        <s v="1038400277" u="1"/>
        <s v="1038400369" u="1"/>
        <s v="1038400987-2" u="1"/>
        <s v="1000401481" u="1"/>
        <s v="1005500260" u="1"/>
        <s v="1018500070" u="1"/>
        <s v="1025300282" u="1"/>
        <s v="1000903290" u="1"/>
        <s v="1020300756" u="1"/>
        <s v="1020300848" u="1"/>
        <s v="1020301676" u="1"/>
        <s v="1020301678-6" u="1"/>
        <s v="1009900120" u="1"/>
        <s v="1009900304" u="1"/>
        <s v="1019800131" u="1"/>
        <s v="1025300270" u="1"/>
        <s v="1003100054-10" u="1"/>
        <s v="1016400617" u="1"/>
        <s v="1020301664" u="1"/>
        <s v="1038400529" u="1"/>
        <s v="1004700130-7" u="1"/>
        <s v="1014700109-1" u="1"/>
        <s v="1020301682-5" u="1"/>
        <s v="1038400963-2" u="1"/>
        <s v="1045700434" u="1"/>
        <s v="1000902622" u="1"/>
        <s v="1026900310" u="1"/>
        <s v="1038400843-3" u="1"/>
        <s v="1016402709" u="1"/>
        <s v="1038400401" u="1"/>
        <s v="1102800042-6" u="1"/>
        <s v="1004700387" u="1"/>
        <s v="1038400603-5" u="1"/>
        <s v="1005500295" u="1"/>
        <s v="1005500283" u="1"/>
        <s v="1016405617" u="1"/>
        <s v="1000100098-1" u="1"/>
        <s v="1008900061" u="1"/>
        <s v="1042000002-2" u="1"/>
        <s v="1038400598-4" u="1"/>
        <s v="1000401492" u="1"/>
        <s v="1000401584" u="1"/>
        <s v="1005500271" u="1"/>
        <s v="1020800380" u="1"/>
        <s v="1021900463" u="1"/>
        <s v="1000100086-1" u="1"/>
        <s v="1038400598-17" u="1"/>
        <s v="1016400456" u="1"/>
        <s v="1038400276" u="1"/>
        <s v="1038400368" u="1"/>
        <s v="1000401480" u="1"/>
        <s v="1025300281" u="1"/>
        <s v="1000903473" u="1"/>
        <s v="1016400444" u="1"/>
        <s v="1020300847" u="1"/>
        <s v="1020301675" u="1"/>
        <s v="1038400264" u="1"/>
        <s v="1038401092" u="1"/>
        <s v="1019800130" u="1"/>
        <s v="1015500028-1" u="1"/>
        <s v="1015100543" u="1"/>
        <s v="1020301663" u="1"/>
        <s v="1020301939" u="1"/>
        <s v="1038400160" u="1"/>
        <s v="1038400528" u="1"/>
        <s v="1014700108-1" u="1"/>
        <s v="1015100053-8" u="1"/>
        <s v="1020301681-5" u="1"/>
        <s v="1038400762-3" u="1"/>
        <s v="1057300075-7" u="1"/>
        <s v="1057800426" u="1"/>
      </sharedItems>
    </cacheField>
    <cacheField name="Tegning" numFmtId="0">
      <sharedItems/>
    </cacheField>
    <cacheField name="OrdGrNo" numFmtId="0">
      <sharedItems containsSemiMixedTypes="0" containsString="0" containsNumber="1" containsInteger="1" minValue="405851" maxValue="405852"/>
    </cacheField>
    <cacheField name="Beskrivlese" numFmtId="0">
      <sharedItems/>
    </cacheField>
    <cacheField name="Matriale" numFmtId="0">
      <sharedItems/>
    </cacheField>
    <cacheField name="Beskrivelse" numFmtId="0">
      <sharedItems/>
    </cacheField>
    <cacheField name="main" numFmtId="0">
      <sharedItems containsSemiMixedTypes="0" containsString="0" containsNumber="1" containsInteger="1" minValue="405852" maxValue="405852"/>
    </cacheField>
    <cacheField name="TegnNr" numFmtId="0">
      <sharedItems/>
    </cacheField>
    <cacheField name="Un" numFmtId="0">
      <sharedItems containsSemiMixedTypes="0" containsString="0" containsNumber="1" containsInteger="1" minValue="1" maxValue="1"/>
    </cacheField>
    <cacheField name="TrInf1" numFmtId="0">
      <sharedItems/>
    </cacheField>
    <cacheField name="Opp" numFmtId="0">
      <sharedItems/>
    </cacheField>
    <cacheField name="Ant1" numFmtId="0">
      <sharedItems containsSemiMixedTypes="0" containsString="0" containsNumber="1" containsInteger="1" minValue="10" maxValue="10"/>
    </cacheField>
    <cacheField name="Ant" numFmtId="0">
      <sharedItems/>
    </cacheField>
    <cacheField name="Enh." numFmtId="0">
      <sharedItems/>
    </cacheField>
    <cacheField name="Kvit.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Wollesen" refreshedDate="46172.359381828704" createdVersion="4" refreshedVersion="8" minRefreshableVersion="3" recordCount="1" xr:uid="{00000000-000A-0000-FFFF-FFFF46000000}">
  <cacheSource type="worksheet">
    <worksheetSource name="Tabel_Forespørgsel_fra_Visma47119"/>
  </cacheSource>
  <cacheFields count="12">
    <cacheField name="SalgsOrdre" numFmtId="0">
      <sharedItems containsSemiMixedTypes="0" containsString="0" containsNumber="1" containsInteger="1" minValue="405851" maxValue="405851"/>
    </cacheField>
    <cacheField name="HovOrd" numFmtId="0">
      <sharedItems containsSemiMixedTypes="0" containsString="0" containsNumber="1" containsInteger="1" minValue="405852" maxValue="405852"/>
    </cacheField>
    <cacheField name="ProdOrd" numFmtId="0">
      <sharedItems containsSemiMixedTypes="0" containsString="0" containsNumber="1" containsInteger="1" minValue="405852" maxValue="405852"/>
    </cacheField>
    <cacheField name="ProdNr." numFmtId="0">
      <sharedItems containsBlank="1" count="257">
        <s v="1073400460-1"/>
        <m u="1"/>
        <s v="4100801410" u="1"/>
        <s v="1038400598-15" u="1"/>
        <s v="3051008135554" u="1"/>
        <s v="4420501230001" u="1"/>
        <s v="1038400766-4" u="1"/>
        <s v="1057800387-6" u="1"/>
        <s v="4001000121045" u="1"/>
        <s v="4400500111010" u="1"/>
        <s v="3030160023554" u="1"/>
        <s v="3041000023535" u="1"/>
        <s v="4051001411040" u="1"/>
        <s v="1057800385" u="1"/>
        <s v="30C0280023542" u="1"/>
        <s v="3130050030410" u="1"/>
        <s v="4420500011001" u="1"/>
        <s v="1038401212-2" u="1"/>
        <s v="1057300081-3" u="1"/>
        <s v="3040200023533" u="1"/>
        <s v="3051001223558" u="1"/>
        <s v="3130120031610" u="1"/>
        <s v="3150600131610" u="1"/>
        <s v="4400600111030" u="1"/>
        <s v="1020301747-3" u="1"/>
        <s v="4400401230012" u="1"/>
        <s v="1020301665-4" u="1"/>
        <s v="1038401206-1" u="1"/>
        <s v="3030040023554" u="1"/>
        <s v="3030200023550" u="1"/>
        <s v="69000010" u="1"/>
        <s v="1057800386" u="1"/>
        <s v="4100800191" u="1"/>
        <s v="4101001410" u="1"/>
        <s v="1038400527-3" u="1"/>
        <s v="3050801123558" u="1"/>
        <s v="3051001135558" u="1"/>
        <s v="3140100030450" u="1"/>
        <s v="63214011" u="1"/>
        <s v="1020301400-6" u="1"/>
        <s v="3050801623558" u="1"/>
        <s v="1038400545-6" u="1"/>
        <s v="1057300062-2" u="1"/>
        <s v="3030500023554" u="1"/>
        <s v="3140270031610" u="1"/>
        <s v="3151001031610" u="1"/>
        <s v="3050401123526" u="1"/>
        <s v="3050603023526" u="1"/>
        <s v="3130080030410" u="1"/>
        <s v="4400400111010" u="1"/>
        <s v="4610801210001" u="1"/>
        <s v="1081400088" u="1"/>
        <s v="3020302023542" u="1"/>
        <s v="3050604023559" u="1"/>
        <s v="3051204035558" u="1"/>
        <s v="63434010" u="1"/>
        <s v="695320152" u="1"/>
        <s v="3140280031610" u="1"/>
        <s v="4050601411040" u="1"/>
        <s v="4420400011001" u="1"/>
        <s v="682200045" u="1"/>
        <s v="3040420023534" u="1"/>
        <s v="4400400111018" u="1"/>
        <s v="1038401095-2" u="1"/>
        <s v="1038401148-1" u="1"/>
        <s v="1038400527-18" u="1"/>
        <s v="3140350130440" u="1"/>
        <s v="32100150110152" u="1"/>
        <s v="689032001" u="1"/>
        <s v="1023200180" u="1"/>
        <s v="1004700255-1" u="1"/>
        <s v="4440301210018" u="1"/>
        <s v="1081400089" u="1"/>
        <s v="4101200181" u="1"/>
        <s v="1021900561" u="1"/>
        <s v="1038401201-2" u="1"/>
        <s v="3051001623558" u="1"/>
        <s v="3140320130410" u="1"/>
        <s v="3050400323558" u="1"/>
        <s v="62412035" u="1"/>
        <s v="1038401206-3" u="1"/>
        <s v="3050400023526" u="1"/>
        <s v="3050503323558" u="1"/>
        <s v="62432070" u="1"/>
        <s v="1023200179" u="1"/>
        <s v="1038400531" u="1"/>
        <s v="1038400527-13" u="1"/>
        <s v="4001200111060" u="1"/>
        <s v="4400300111010" u="1"/>
        <s v="1023200181" u="1"/>
        <s v="1004700256-1" u="1"/>
        <s v="1038400545-3" u="1"/>
        <s v="1030500065" u="1"/>
        <s v="1038401147-3" u="1"/>
        <s v="3091401235500" u="1"/>
        <s v="3092701235543" u="1"/>
        <s v="4420300011001" u="1"/>
        <s v="62411200" u="1"/>
        <s v="1021900562" u="1"/>
        <s v="1004700127-4" u="1"/>
        <s v="1038400545-8" u="1"/>
        <s v="1038401211-1" u="1"/>
        <s v="1057300080-2" u="1"/>
        <s v="4610500171013" u="1"/>
        <s v="1004700254-3" u="1"/>
        <s v="1038400598-16" u="1"/>
        <s v="3040140023533" u="1"/>
        <s v="3050800113558" u="1"/>
        <s v="1000201074" u="1"/>
        <s v="1038400527-30" u="1"/>
        <s v="1038400545-10" u="1"/>
        <s v="3050250123528" u="1"/>
        <s v="U1-1020301252" u="1"/>
        <s v="63212006" u="1"/>
        <s v="1038400766-3" u="1"/>
        <s v="3051000023558" u="1"/>
        <s v="3050900013558" u="1"/>
        <s v="4420500011002" u="1"/>
        <s v="1030500066" u="1"/>
        <s v="4101200111" u="1"/>
        <s v="1057300079-2" u="1"/>
        <s v="3050250223526" u="1"/>
        <s v="4400300111035" u="1"/>
        <s v="1038400391-4" u="1"/>
        <s v="1038401212-1" u="1"/>
        <s v="1038400527-27" u="1"/>
        <s v="4400400111016" u="1"/>
        <s v="62434101" u="1"/>
        <s v="1000201032" u="1"/>
        <s v="3040200323533" u="1"/>
        <s v="3040300123535" u="1"/>
        <s v="3050300023526" u="1"/>
        <s v="U2-1020301190" u="1"/>
        <s v="69000003" u="1"/>
        <s v="1000201075" u="1"/>
        <s v="1020301747-2" u="1"/>
        <s v="1038400351-2" u="1"/>
        <s v="3030160023500" u="1"/>
        <s v="3130080031610" u="1"/>
        <s v="4610601210001" u="1"/>
        <s v="1038401201-4" u="1"/>
        <s v="3020251023542" u="1"/>
        <s v="3020300823542" u="1"/>
        <s v="33100500800102" u="1"/>
        <s v="4101001430" u="1"/>
        <s v="1004700249-2" u="1"/>
        <s v="3050503223558" u="1"/>
        <s v="3051000035556" u="1"/>
        <s v="4500600017050" u="1"/>
        <s v="1038400527-2" u="1"/>
        <s v="3060150023500" u="1"/>
        <s v="4000801421015" u="1"/>
        <s v="1000201062" u="1"/>
        <s v="3050801423558" u="1"/>
        <s v="1000201033" u="1"/>
        <s v="3050500623558" u="1"/>
        <s v="3050800123554" u="1"/>
        <s v="3051501035558" u="1"/>
        <s v="1000201076" u="1"/>
        <s v="1057800393" u="1"/>
        <s v="1038401147-5" u="1"/>
        <s v="1020301750-2" u="1"/>
        <s v="1038401211-3" u="1"/>
        <s v="3150200030410" u="1"/>
        <s v="4420400011002" u="1"/>
        <s v="4150801431" u="1"/>
        <s v="4610600171014" u="1"/>
        <s v="62411150" u="1"/>
        <s v="4100800111" u="1"/>
        <s v="1038400527-19" u="1"/>
        <s v="3060300223500" u="1"/>
        <s v="1000201063" u="1"/>
        <s v="1030500070" u="1"/>
        <s v="1038400766-5" u="1"/>
        <s v="3030200023554" u="1"/>
        <s v="3050200023526" u="1"/>
        <s v="U1-1020301250" u="1"/>
        <s v="1000201077" u="1"/>
        <s v="1057800394" u="1"/>
        <s v="4101600181" u="1"/>
        <s v="4900845000" u="1"/>
        <s v="3051000023556" u="1"/>
        <s v="3060400123500" u="1"/>
        <s v="63412005" u="1"/>
        <s v="4152000021" u="1"/>
        <s v="1038401201-1" u="1"/>
        <s v="3130100030410" u="1"/>
        <s v="1030500069" u="1"/>
        <s v="1020301747-4" u="1"/>
        <s v="3050400123558" u="1"/>
        <s v="62434200" u="1"/>
        <s v="1030500071" u="1"/>
        <s v="1038401206-2" u="1"/>
        <s v="3050503123558" u="1"/>
        <s v="3051206335558" u="1"/>
        <s v="1029200020" u="1"/>
        <s v="3020602023542" u="1"/>
        <s v="1000201078" u="1"/>
        <s v="1057800395" u="1"/>
        <s v="1038400545-2" u="1"/>
        <s v="1057800382-15" u="1"/>
        <s v="3050700435556" u="1"/>
        <s v="3140600031636" u="1"/>
        <s v="1038401147-2" u="1"/>
        <s v="3050603023558" u="1"/>
        <s v="1038400545-7" u="1"/>
        <s v="1038401202-1" u="1"/>
        <s v="62234500" u="1"/>
        <s v="62434120" u="1"/>
        <s v="1038400527-31" u="1"/>
        <s v="3030100023554" u="1"/>
        <s v="1015300032" u="1"/>
        <s v="1030500072" u="1"/>
        <s v="3050600423558" u="1"/>
        <s v="3051608035558" u="1"/>
        <s v="4001600121050" u="1"/>
        <s v="4001200121040" u="1"/>
        <s v="63411005" u="1"/>
        <s v="4101000141" u="1"/>
        <s v="4101201410" u="1"/>
        <s v="1038400528-4" u="1"/>
        <s v="3050707023558" u="1"/>
        <s v="1038400527-28" u="1"/>
        <s v="3030250023554" u="1"/>
        <s v="4000300121015" u="1"/>
        <s v="1038400391-3" u="1"/>
        <s v="3050300123558" u="1"/>
        <s v="3140270030410" u="1"/>
        <s v="4420601230001" u="1"/>
        <s v="1004700255-2" u="1"/>
        <s v="1030500073" u="1"/>
        <s v="3050800223558" u="1"/>
        <s v="3140340031610" u="1"/>
        <s v="1038401201-3" u="1"/>
        <s v="3020201223542" u="1"/>
        <s v="3040570023533" u="1"/>
        <s v="3051001823558" u="1"/>
        <s v="1004700249-1" u="1"/>
        <s v="301001" u="1"/>
        <s v="1038401206-4" u="1"/>
        <s v="3040760023534" u="1"/>
        <s v="1038401178-7" u="1"/>
        <s v="3150601231610" u="1"/>
        <s v="4400400111012" u="1"/>
        <s v="4440350151014" u="1"/>
        <s v="4101000011" u="1"/>
        <s v="3040891023534" u="1"/>
        <s v="3050806035554" u="1"/>
        <s v="U1-1020301190" u="1"/>
        <s v="U1-1020301234" u="1"/>
        <s v="1000201067" u="1"/>
        <s v="1038400025" u="1"/>
        <s v="1057800384" u="1"/>
        <s v="1057300078-3" u="1"/>
        <s v="4420800011002" u="1"/>
        <s v="1038401211-2" u="1"/>
        <s v="3020401023542" u="1"/>
      </sharedItems>
    </cacheField>
    <cacheField name="OrdGrNo" numFmtId="0">
      <sharedItems containsSemiMixedTypes="0" containsString="0" containsNumber="1" containsInteger="1" minValue="405851" maxValue="405851"/>
    </cacheField>
    <cacheField name="Beskrivelse" numFmtId="0">
      <sharedItems/>
    </cacheField>
    <cacheField name="main" numFmtId="0">
      <sharedItems containsSemiMixedTypes="0" containsString="0" containsNumber="1" containsInteger="1" minValue="405852" maxValue="405852"/>
    </cacheField>
    <cacheField name="type" numFmtId="0">
      <sharedItems containsSemiMixedTypes="0" containsString="0" containsNumber="1" containsInteger="1" minValue="3" maxValue="3"/>
    </cacheField>
    <cacheField name="Antal" numFmtId="0">
      <sharedItems containsSemiMixedTypes="0" containsString="0" containsNumber="1" containsInteger="1" minValue="10" maxValue="10"/>
    </cacheField>
    <cacheField name="Enh" numFmtId="0">
      <sharedItems containsSemiMixedTypes="0" containsString="0" containsNumber="1" containsInteger="1" minValue="1" maxValue="1"/>
    </cacheField>
    <cacheField name="Sum" numFmtId="0">
      <sharedItems containsSemiMixedTypes="0" containsString="0" containsNumber="1" containsInteger="1" minValue="10" maxValue="10"/>
    </cacheField>
    <cacheField name="T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Wollesen" refreshedDate="46172.359381944443" createdVersion="4" refreshedVersion="8" minRefreshableVersion="3" recordCount="10" xr:uid="{00000000-000A-0000-FFFF-FFFF43000000}">
  <cacheSource type="worksheet">
    <worksheetSource name="Tabel_Forespørgsel_fra_Visma4"/>
  </cacheSource>
  <cacheFields count="20">
    <cacheField name="ProdNo" numFmtId="0">
      <sharedItems/>
    </cacheField>
    <cacheField name="Sort" numFmtId="0">
      <sharedItems containsSemiMixedTypes="0" containsString="0" containsNumber="1" minValue="1" maxValue="17.93"/>
    </cacheField>
    <cacheField name="Sort 2" numFmtId="0">
      <sharedItems containsSemiMixedTypes="0" containsString="0" containsNumber="1" containsInteger="1" minValue="0" maxValue="1"/>
    </cacheField>
    <cacheField name="Sort 3" numFmtId="0">
      <sharedItems containsSemiMixedTypes="0" containsString="0" containsNumber="1" minValue="1" maxValue="18" count="22">
        <n v="1"/>
        <n v="2"/>
        <n v="4"/>
        <n v="13"/>
        <n v="15"/>
        <n v="17.989999999999998"/>
        <n v="5" u="1"/>
        <n v="17.98" u="1"/>
        <n v="1.97" u="1"/>
        <n v="6" u="1"/>
        <n v="16" u="1"/>
        <n v="17" u="1"/>
        <n v="18" u="1"/>
        <n v="7" u="1"/>
        <n v="1.98" u="1"/>
        <n v="3" u="1"/>
        <n v="1.96" u="1"/>
        <n v="8" u="1"/>
        <n v="9" u="1"/>
        <n v="11" u="1"/>
        <n v="1.99" u="1"/>
        <n v="12" u="1"/>
      </sharedItems>
    </cacheField>
    <cacheField name="NoInvoAb" numFmtId="0">
      <sharedItems containsSemiMixedTypes="0" containsString="0" containsNumber="1" minValue="1" maxValue="100"/>
    </cacheField>
    <cacheField name="Timer" numFmtId="0">
      <sharedItems containsSemiMixedTypes="0" containsString="0" containsNumber="1" minValue="0" maxValue="1.6666666666666667"/>
    </cacheField>
    <cacheField name="MainOrd" numFmtId="0">
      <sharedItems containsSemiMixedTypes="0" containsString="0" containsNumber="1" containsInteger="1" minValue="405852" maxValue="405852"/>
    </cacheField>
    <cacheField name="OrdBasNo" numFmtId="0">
      <sharedItems containsSemiMixedTypes="0" containsString="0" containsNumber="1" containsInteger="1" minValue="405851" maxValue="405851"/>
    </cacheField>
    <cacheField name="OrdNo" numFmtId="0">
      <sharedItems containsSemiMixedTypes="0" containsString="0" containsNumber="1" containsInteger="1" minValue="405852" maxValue="405852"/>
    </cacheField>
    <cacheField name="CfDelDt" numFmtId="0">
      <sharedItems containsSemiMixedTypes="0" containsString="0" containsNumber="1" containsInteger="1" minValue="20260603" maxValue="20260603"/>
    </cacheField>
    <cacheField name="Descr" numFmtId="0">
      <sharedItems/>
    </cacheField>
    <cacheField name="LnNo" numFmtId="0">
      <sharedItems containsSemiMixedTypes="0" containsString="0" containsNumber="1" containsInteger="1" minValue="5" maxValue="16"/>
    </cacheField>
    <cacheField name="R7" numFmtId="0">
      <sharedItems/>
    </cacheField>
    <cacheField name="Nm" numFmtId="0">
      <sharedItems/>
    </cacheField>
    <cacheField name="Gr3" numFmtId="0">
      <sharedItems containsSemiMixedTypes="0" containsString="0" containsNumber="1" containsInteger="1" minValue="1" maxValue="18"/>
    </cacheField>
    <cacheField name="Dt1" numFmtId="0">
      <sharedItems containsSemiMixedTypes="0" containsString="0" containsNumber="1" containsInteger="1" minValue="20260601" maxValue="20260603"/>
    </cacheField>
    <cacheField name="Val1" numFmtId="0">
      <sharedItems containsSemiMixedTypes="0" containsString="0" containsNumber="1" minValue="-100" maxValue="-1"/>
    </cacheField>
    <cacheField name="Betegn" numFmtId="0">
      <sharedItems/>
    </cacheField>
    <cacheField name="Kolonne1" numFmtId="0">
      <sharedItems/>
    </cacheField>
    <cacheField name="Sort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405851"/>
    <n v="405852"/>
    <n v="405852"/>
    <s v="Manuel svejsning"/>
    <s v="90"/>
    <n v="10"/>
    <m/>
    <x v="0"/>
    <s v="101011067R03"/>
    <n v="405851"/>
    <s v="CENTER STEERING BEAM WELD ASSEMBLY"/>
    <s v=""/>
    <s v="CENTER STEERING BEAM WELD ASSEMBLY"/>
    <n v="405852"/>
    <s v="101011067R03"/>
    <n v="1"/>
    <s v=" "/>
    <s v="50 - Manuel svejsning_x000a_90 - Scan Bejds_x000a_"/>
    <n v="10"/>
    <s v="10/10_x000a_ "/>
    <s v="Stk."/>
    <m/>
  </r>
  <r>
    <n v="405851"/>
    <n v="405852"/>
    <n v="405853"/>
    <s v="Laserskæring"/>
    <s v="21"/>
    <n v="10"/>
    <m/>
    <x v="1"/>
    <s v="101012303-R02"/>
    <n v="405852"/>
    <s v="BRACKET FOR STEERING ACTUATOR CENTER POST"/>
    <s v="3110060030"/>
    <s v="BRACKET FOR STEERING ACTUATOR CENTER POST"/>
    <n v="405852"/>
    <s v="101012303-R02"/>
    <n v="1"/>
    <s v=" "/>
    <s v="11 - Laserskæring_x000a_61 - Radius 05, Fladder_x000a_21 - Kantbukke_x000a_"/>
    <n v="10"/>
    <s v="10/10_x000a_ "/>
    <s v="Stk.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405851"/>
    <n v="405852"/>
    <n v="405852"/>
    <x v="0"/>
    <n v="405851"/>
    <s v="CENTER POST FOR STEERING WELD"/>
    <n v="405852"/>
    <n v="3"/>
    <n v="10"/>
    <n v="1"/>
    <n v="10"/>
    <s v="Stk.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R1100"/>
    <n v="1"/>
    <n v="0"/>
    <x v="0"/>
    <n v="16.666699999999999"/>
    <n v="0.27777833333333329"/>
    <n v="405852"/>
    <n v="405851"/>
    <n v="405852"/>
    <n v="20260603"/>
    <s v="Laserskæring"/>
    <n v="14"/>
    <s v="11"/>
    <s v="Laser"/>
    <n v="1"/>
    <n v="20260601"/>
    <n v="-16.666699999999999"/>
    <s v="Laser"/>
    <s v="03-06-2026"/>
    <s v="R1100 20260601"/>
  </r>
  <r>
    <s v="R1100"/>
    <n v="1"/>
    <n v="0"/>
    <x v="0"/>
    <n v="5"/>
    <n v="8.3333333333333329E-2"/>
    <n v="405852"/>
    <n v="405851"/>
    <n v="405852"/>
    <n v="20260603"/>
    <s v="Laserskæring"/>
    <n v="15"/>
    <s v="11"/>
    <s v="Laser"/>
    <n v="1"/>
    <n v="20260601"/>
    <n v="-5"/>
    <s v="Laser"/>
    <s v="03-06-2026"/>
    <s v="R1100 20260601"/>
  </r>
  <r>
    <s v="R1090"/>
    <n v="2"/>
    <n v="0"/>
    <x v="1"/>
    <n v="5"/>
    <n v="8.3333333333333329E-2"/>
    <n v="405852"/>
    <n v="405851"/>
    <n v="405852"/>
    <n v="20260603"/>
    <s v="Sortere efter laserskæring"/>
    <n v="16"/>
    <s v="10"/>
    <s v="Sortering"/>
    <n v="2"/>
    <n v="20260601"/>
    <n v="-5"/>
    <s v="Sortering"/>
    <s v="03-06-2026"/>
    <s v="R1090 20260601"/>
  </r>
  <r>
    <s v="R6104"/>
    <n v="4"/>
    <n v="0"/>
    <x v="2"/>
    <n v="10"/>
    <n v="0.16666666666666666"/>
    <n v="405852"/>
    <n v="405851"/>
    <n v="405852"/>
    <n v="20260603"/>
    <s v="R05, Flad"/>
    <n v="10"/>
    <s v="61"/>
    <s v="Flad"/>
    <n v="4"/>
    <n v="20260601"/>
    <n v="-10"/>
    <s v="Flad"/>
    <s v="03-06-2026"/>
    <s v="R6104 20260601"/>
  </r>
  <r>
    <s v="R6104"/>
    <n v="4"/>
    <n v="0"/>
    <x v="2"/>
    <n v="4"/>
    <n v="6.6666666666666666E-2"/>
    <n v="405852"/>
    <n v="405851"/>
    <n v="405852"/>
    <n v="20260603"/>
    <s v="R05, Flad"/>
    <n v="13"/>
    <s v="61"/>
    <s v="Flad"/>
    <n v="4"/>
    <n v="20260601"/>
    <n v="-4"/>
    <s v="Flad"/>
    <s v="03-06-2026"/>
    <s v="R6104 20260601"/>
  </r>
  <r>
    <s v="R2100"/>
    <n v="13"/>
    <n v="0"/>
    <x v="3"/>
    <n v="20"/>
    <n v="0.33333333333333331"/>
    <n v="405852"/>
    <n v="405851"/>
    <n v="405852"/>
    <n v="20260603"/>
    <s v="Buk , Kantbukke"/>
    <n v="11"/>
    <s v="21"/>
    <s v="Buk"/>
    <n v="13"/>
    <n v="20260602"/>
    <n v="-20"/>
    <s v="Buk"/>
    <s v="03-06-2026"/>
    <s v="R2100 20260602"/>
  </r>
  <r>
    <s v="R2100"/>
    <n v="13"/>
    <n v="0"/>
    <x v="3"/>
    <n v="6"/>
    <n v="0.1"/>
    <n v="405852"/>
    <n v="405851"/>
    <n v="405852"/>
    <n v="20260603"/>
    <s v="Buk , Kantbukke"/>
    <n v="12"/>
    <s v="21"/>
    <s v="Buk"/>
    <n v="13"/>
    <n v="20260602"/>
    <n v="-6"/>
    <s v="Buk"/>
    <s v="03-06-2026"/>
    <s v="R2100 20260602"/>
  </r>
  <r>
    <s v="R5300"/>
    <n v="15"/>
    <n v="0"/>
    <x v="4"/>
    <n v="30"/>
    <n v="0.5"/>
    <n v="405852"/>
    <n v="405851"/>
    <n v="405852"/>
    <n v="20260603"/>
    <s v="Opstart, Manuel svejsning"/>
    <n v="5"/>
    <s v="50"/>
    <s v="Svejs"/>
    <n v="15"/>
    <n v="20260602"/>
    <n v="-30"/>
    <s v="Svejs"/>
    <s v="03-06-2026"/>
    <s v="R5300 20260602"/>
  </r>
  <r>
    <s v="R5300"/>
    <n v="15"/>
    <n v="0"/>
    <x v="4"/>
    <n v="100"/>
    <n v="1.6666666666666667"/>
    <n v="405852"/>
    <n v="405851"/>
    <n v="405852"/>
    <n v="20260603"/>
    <s v="Manuel svejsning"/>
    <n v="6"/>
    <s v="50"/>
    <s v="Svejs"/>
    <n v="15"/>
    <n v="20260602"/>
    <n v="-100"/>
    <s v="Svejs"/>
    <s v="03-06-2026"/>
    <s v="R5300 20260602"/>
  </r>
  <r>
    <s v="R9010"/>
    <n v="17.93"/>
    <n v="1"/>
    <x v="5"/>
    <n v="1"/>
    <n v="0"/>
    <n v="405852"/>
    <n v="405851"/>
    <n v="405852"/>
    <n v="20260603"/>
    <s v="Scan Bejds"/>
    <n v="7"/>
    <s v="90"/>
    <s v="ULe Underlev."/>
    <n v="18"/>
    <n v="20260603"/>
    <n v="-1"/>
    <s v="Scan Bejds"/>
    <s v="03-06-2026"/>
    <s v="R9010 Scan Bejds 202606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Pivottabel1" cacheId="272" applyNumberFormats="0" applyBorderFormats="0" applyFontFormats="0" applyPatternFormats="0" applyAlignmentFormats="0" applyWidthHeightFormats="1" dataCaption="Værdier" updatedVersion="8" minRefreshableVersion="3" useAutoFormatting="1" itemPrintTitles="1" createdVersion="4" indent="0" outline="1" outlineData="1" multipleFieldFilters="0">
  <location ref="O5:P7" firstHeaderRow="1" firstDataRow="1" firstDataCol="1"/>
  <pivotFields count="12">
    <pivotField showAll="0"/>
    <pivotField showAll="0"/>
    <pivotField showAll="0"/>
    <pivotField axis="axisRow" showAll="0">
      <items count="258">
        <item m="1" x="208"/>
        <item m="1" x="190"/>
        <item m="1" x="248"/>
        <item m="1" x="249"/>
        <item m="1" x="176"/>
        <item m="1" x="112"/>
        <item m="1" x="132"/>
        <item m="1" x="1"/>
        <item m="1" x="195"/>
        <item m="1" x="12"/>
        <item m="1" x="144"/>
        <item m="1" x="35"/>
        <item m="1" x="167"/>
        <item m="1" x="240"/>
        <item m="1" x="139"/>
        <item m="1" x="83"/>
        <item m="1" x="2"/>
        <item m="1" x="33"/>
        <item m="1" x="153"/>
        <item m="1" x="138"/>
        <item m="1" x="67"/>
        <item m="1" x="50"/>
        <item m="1" x="97"/>
        <item m="1" x="127"/>
        <item m="1" x="28"/>
        <item m="1" x="46"/>
        <item m="1" x="236"/>
        <item m="1" x="88"/>
        <item m="1" x="96"/>
        <item m="1" x="59"/>
        <item m="1" x="164"/>
        <item m="1" x="21"/>
        <item m="1" x="202"/>
        <item m="1" x="219"/>
        <item m="1" x="246"/>
        <item m="1" x="155"/>
        <item m="1" x="116"/>
        <item m="1" x="115"/>
        <item m="1" x="147"/>
        <item m="1" x="76"/>
        <item m="1" x="119"/>
        <item m="1" x="99"/>
        <item m="1" x="39"/>
        <item m="1" x="148"/>
        <item m="1" x="48"/>
        <item m="1" x="128"/>
        <item m="1" x="154"/>
        <item m="1" x="152"/>
        <item m="1" x="171"/>
        <item m="1" x="250"/>
        <item m="1" x="108"/>
        <item m="1" x="134"/>
        <item m="1" x="158"/>
        <item m="1" x="177"/>
        <item m="1" x="197"/>
        <item m="1" x="8"/>
        <item m="1" x="87"/>
        <item m="1" x="216"/>
        <item m="1" x="215"/>
        <item m="1" x="218"/>
        <item m="1" x="73"/>
        <item m="1" x="179"/>
        <item m="1" x="180"/>
        <item m="1" x="186"/>
        <item m="1" x="163"/>
        <item m="1" x="19"/>
        <item m="1" x="235"/>
        <item m="1" x="184"/>
        <item m="1" x="113"/>
        <item m="1" x="38"/>
        <item m="1" x="133"/>
        <item m="1" x="30"/>
        <item m="1" x="68"/>
        <item m="1" x="25"/>
        <item m="1" x="243"/>
        <item m="1" x="62"/>
        <item m="1" x="9"/>
        <item m="1" x="117"/>
        <item m="1" x="143"/>
        <item m="1" x="129"/>
        <item m="1" x="141"/>
        <item m="1" x="52"/>
        <item m="1" x="174"/>
        <item m="1" x="43"/>
        <item m="1" x="26"/>
        <item m="1" x="227"/>
        <item m="1" x="58"/>
        <item m="1" x="79"/>
        <item m="1" x="221"/>
        <item m="1" x="231"/>
        <item m="1" x="214"/>
        <item m="1" x="225"/>
        <item m="1" x="123"/>
        <item m="1" x="11"/>
        <item m="1" x="207"/>
        <item m="1" x="92"/>
        <item m="1" x="118"/>
        <item m="1" x="187"/>
        <item m="1" x="172"/>
        <item m="1" x="191"/>
        <item m="1" x="212"/>
        <item m="1" x="230"/>
        <item m="1" x="228"/>
        <item m="1" x="126"/>
        <item m="1" x="23"/>
        <item m="1" x="86"/>
        <item m="1" x="65"/>
        <item m="1" x="169"/>
        <item m="1" x="149"/>
        <item m="1" x="125"/>
        <item m="1" x="222"/>
        <item m="1" x="34"/>
        <item m="1" x="109"/>
        <item m="1" x="209"/>
        <item m="1" x="220"/>
        <item m="1" x="85"/>
        <item m="1" x="189"/>
        <item m="1" x="60"/>
        <item m="1" x="211"/>
        <item m="1" x="131"/>
        <item m="1" x="226"/>
        <item m="1" x="47"/>
        <item m="1" x="130"/>
        <item m="1" x="111"/>
        <item m="1" x="42"/>
        <item m="1" x="234"/>
        <item m="1" x="175"/>
        <item m="1" x="121"/>
        <item m="1" x="15"/>
        <item m="1" x="37"/>
        <item m="1" x="77"/>
        <item m="1" x="253"/>
        <item m="1" x="120"/>
        <item m="1" x="102"/>
        <item m="1" x="18"/>
        <item m="1" x="106"/>
        <item m="1" x="82"/>
        <item m="1" x="194"/>
        <item m="1" x="110"/>
        <item m="1" x="199"/>
        <item m="1" x="91"/>
        <item m="1" x="41"/>
        <item m="1" x="205"/>
        <item m="1" x="100"/>
        <item m="1" x="204"/>
        <item m="1" x="150"/>
        <item m="1" x="45"/>
        <item m="1" x="151"/>
        <item m="1" x="165"/>
        <item m="1" x="74"/>
        <item m="1" x="98"/>
        <item m="1" x="10"/>
        <item m="1" x="193"/>
        <item m="1" x="53"/>
        <item m="1" x="181"/>
        <item m="1" x="20"/>
        <item m="1" x="4"/>
        <item m="1" x="32"/>
        <item m="1" x="136"/>
        <item m="1" x="114"/>
        <item m="1" x="6"/>
        <item m="1" x="173"/>
        <item m="1" x="196"/>
        <item m="1" x="223"/>
        <item m="1" x="213"/>
        <item m="1" x="201"/>
        <item m="1" x="156"/>
        <item m="1" x="40"/>
        <item m="1" x="170"/>
        <item m="1" x="203"/>
        <item m="1" x="93"/>
        <item m="1" x="160"/>
        <item m="1" x="64"/>
        <item m="1" x="185"/>
        <item m="1" x="75"/>
        <item m="1" x="233"/>
        <item m="1" x="140"/>
        <item m="1" x="206"/>
        <item m="1" x="27"/>
        <item m="1" x="192"/>
        <item m="1" x="80"/>
        <item m="1" x="239"/>
        <item m="1" x="101"/>
        <item m="1" x="255"/>
        <item m="1" x="162"/>
        <item m="1" x="124"/>
        <item m="1" x="17"/>
        <item m="1" x="238"/>
        <item m="1" x="142"/>
        <item m="1" x="256"/>
        <item m="1" x="14"/>
        <item m="1" x="3"/>
        <item m="1" x="105"/>
        <item m="1" x="81"/>
        <item m="1" x="146"/>
        <item m="1" x="36"/>
        <item m="1" x="182"/>
        <item m="1" x="84"/>
        <item m="1" x="69"/>
        <item m="1" x="89"/>
        <item m="1" x="63"/>
        <item m="1" x="168"/>
        <item m="1" x="78"/>
        <item m="1" x="241"/>
        <item m="1" x="135"/>
        <item m="1" x="24"/>
        <item m="1" x="188"/>
        <item m="1" x="161"/>
        <item m="1" x="232"/>
        <item m="1" x="66"/>
        <item m="1" x="56"/>
        <item m="1" x="254"/>
        <item m="1" x="44"/>
        <item m="1" x="247"/>
        <item m="1" x="251"/>
        <item m="1" x="16"/>
        <item m="1" x="103"/>
        <item m="1" x="166"/>
        <item m="1" x="5"/>
        <item m="1" x="224"/>
        <item m="1" x="71"/>
        <item m="1" x="244"/>
        <item m="1" x="22"/>
        <item m="1" x="242"/>
        <item m="1" x="237"/>
        <item m="1" x="145"/>
        <item m="1" x="104"/>
        <item m="1" x="70"/>
        <item m="1" x="229"/>
        <item m="1" x="90"/>
        <item m="1" x="245"/>
        <item m="1" x="122"/>
        <item m="1" x="49"/>
        <item m="1" x="57"/>
        <item m="1" x="217"/>
        <item m="1" x="183"/>
        <item m="1" x="55"/>
        <item m="1" x="210"/>
        <item m="1" x="51"/>
        <item m="1" x="72"/>
        <item m="1" x="200"/>
        <item m="1" x="252"/>
        <item m="1" x="13"/>
        <item m="1" x="31"/>
        <item m="1" x="7"/>
        <item m="1" x="159"/>
        <item m="1" x="178"/>
        <item m="1" x="198"/>
        <item m="1" x="137"/>
        <item m="1" x="29"/>
        <item m="1" x="61"/>
        <item m="1" x="107"/>
        <item m="1" x="54"/>
        <item m="1" x="157"/>
        <item m="1" x="94"/>
        <item m="1" x="95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 v="256"/>
    </i>
    <i t="grand">
      <x/>
    </i>
  </rowItems>
  <colItems count="1">
    <i/>
  </colItems>
  <dataFields count="1">
    <dataField name="Sum af Ant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el1" cacheId="276" applyNumberFormats="0" applyBorderFormats="0" applyFontFormats="0" applyPatternFormats="0" applyAlignmentFormats="0" applyWidthHeightFormats="1" dataCaption="Værdier" updatedVersion="8" minRefreshableVersion="3" useAutoFormatting="1" itemPrintTitles="1" createdVersion="4" indent="0" outline="1" outlineData="1" multipleFieldFilters="0">
  <location ref="U2:V9" firstHeaderRow="1" firstDataRow="1" firstDataCol="1"/>
  <pivotFields count="20">
    <pivotField showAll="0"/>
    <pivotField showAll="0" sortType="descending" defaultSubtotal="0"/>
    <pivotField showAll="0" defaultSubtotal="0"/>
    <pivotField axis="axisRow" showAll="0" sortType="ascending" defaultSubtotal="0">
      <items count="22">
        <item x="0"/>
        <item m="1" x="16"/>
        <item m="1" x="8"/>
        <item m="1" x="14"/>
        <item m="1" x="20"/>
        <item x="1"/>
        <item m="1" x="15"/>
        <item x="2"/>
        <item m="1" x="6"/>
        <item m="1" x="9"/>
        <item m="1" x="13"/>
        <item m="1" x="17"/>
        <item m="1" x="18"/>
        <item m="1" x="19"/>
        <item m="1" x="21"/>
        <item x="3"/>
        <item x="4"/>
        <item m="1" x="10"/>
        <item m="1" x="11"/>
        <item m="1" x="7"/>
        <item x="5"/>
        <item m="1" x="12"/>
      </items>
    </pivotField>
    <pivotField showAl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7">
    <i>
      <x/>
    </i>
    <i>
      <x v="5"/>
    </i>
    <i>
      <x v="7"/>
    </i>
    <i>
      <x v="15"/>
    </i>
    <i>
      <x v="16"/>
    </i>
    <i>
      <x v="20"/>
    </i>
    <i t="grand">
      <x/>
    </i>
  </rowItems>
  <colItems count="1">
    <i/>
  </colItems>
  <dataFields count="1">
    <dataField name="Sum af Timer" fld="5" baseField="0" baseItem="0" numFmtId="2"/>
  </dataFields>
  <formats count="2">
    <format dxfId="161">
      <pivotArea outline="0" collapsedLevelsAreSubtotals="1" fieldPosition="0"/>
    </format>
    <format dxfId="16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Pivottabel1" cacheId="268" applyNumberFormats="0" applyBorderFormats="0" applyFontFormats="0" applyPatternFormats="0" applyAlignmentFormats="0" applyWidthHeightFormats="1" dataCaption="Værdier" updatedVersion="8" minRefreshableVersion="3" useAutoFormatting="1" itemPrintTitles="1" createdVersion="4" indent="0" outline="1" outlineData="1" multipleFieldFilters="0">
  <location ref="A3:B6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axis="axisRow" showAll="0">
      <items count="2693">
        <item m="1" x="1261"/>
        <item m="1" x="44"/>
        <item m="1" x="2589"/>
        <item m="1" x="85"/>
        <item m="1" x="220"/>
        <item m="1" x="355"/>
        <item m="1" x="481"/>
        <item m="1" x="605"/>
        <item m="1" x="729"/>
        <item m="1" x="842"/>
        <item m="1" x="947"/>
        <item m="1" x="1071"/>
        <item m="1" x="333"/>
        <item m="1" x="586"/>
        <item m="1" x="838"/>
        <item m="1" x="1081"/>
        <item m="1" x="1368"/>
        <item m="1" x="1811"/>
        <item m="1" x="2354"/>
        <item m="1" x="95"/>
        <item m="1" x="1880"/>
        <item m="1" x="431"/>
        <item m="1" x="1820"/>
        <item m="1" x="400"/>
        <item m="1" x="304"/>
        <item m="1" x="659"/>
        <item m="1" x="891"/>
        <item m="1" x="1139"/>
        <item m="1" x="1476"/>
        <item m="1" x="1961"/>
        <item m="1" x="2481"/>
        <item m="1" x="166"/>
        <item m="1" x="430"/>
        <item m="1" x="1606"/>
        <item m="1" x="300"/>
        <item m="1" x="550"/>
        <item m="1" x="806"/>
        <item m="1" x="1454"/>
        <item m="1" x="190"/>
        <item m="1" x="455"/>
        <item m="1" x="718"/>
        <item m="1" x="949"/>
        <item m="1" x="1200"/>
        <item m="1" x="1555"/>
        <item m="1" x="1406"/>
        <item m="1" x="2014"/>
        <item m="1" x="492"/>
        <item m="1" x="755"/>
        <item m="1" x="974"/>
        <item m="1" x="1236"/>
        <item m="1" x="1621"/>
        <item m="1" x="2174"/>
        <item m="1" x="2641"/>
        <item m="1" x="1943"/>
        <item m="1" x="465"/>
        <item m="1" x="725"/>
        <item m="1" x="954"/>
        <item m="1" x="1206"/>
        <item m="1" x="913"/>
        <item m="1" x="395"/>
        <item m="1" x="655"/>
        <item m="1" x="1663"/>
        <item m="1" x="334"/>
        <item m="1" x="587"/>
        <item m="1" x="1600"/>
        <item m="1" x="293"/>
        <item m="1" x="545"/>
        <item m="1" x="801"/>
        <item m="1" x="1443"/>
        <item m="1" x="181"/>
        <item m="1" x="444"/>
        <item m="1" x="2666"/>
        <item m="1" x="290"/>
        <item m="1" x="541"/>
        <item m="1" x="1222"/>
        <item m="1" x="2657"/>
        <item m="1" x="283"/>
        <item m="1" x="533"/>
        <item m="1" x="1452"/>
        <item m="1" x="883"/>
        <item m="1" x="1106"/>
        <item m="1" x="1318"/>
        <item m="1" x="1366"/>
        <item m="1" x="887"/>
        <item m="1" x="654"/>
        <item m="1" x="394"/>
        <item m="1" x="130"/>
        <item m="1" x="1310"/>
        <item m="1" x="97"/>
        <item m="1" x="365"/>
        <item m="1" x="1592"/>
        <item m="1" x="2344"/>
        <item m="1" x="2271"/>
        <item m="1" x="628"/>
        <item m="1" x="864"/>
        <item m="1" x="837"/>
        <item m="1" x="2211"/>
        <item m="1" x="585"/>
        <item m="1" x="2145"/>
        <item m="1" x="2072"/>
        <item m="1" x="1986"/>
        <item m="1" x="1919"/>
        <item m="1" x="443"/>
        <item m="1" x="710"/>
        <item m="1" x="1544"/>
        <item m="1" x="2075"/>
        <item m="1" x="2574"/>
        <item m="1" x="941"/>
        <item m="1" x="1191"/>
        <item m="1" x="1783"/>
        <item m="1" x="385"/>
        <item m="1" x="1711"/>
        <item m="1" x="1390"/>
        <item m="1" x="1485"/>
        <item m="1" x="1432"/>
        <item m="1" x="1172"/>
        <item m="1" x="1342"/>
        <item m="1" x="1286"/>
        <item m="1" x="353"/>
        <item m="1" x="71"/>
        <item m="1" x="611"/>
        <item m="1" x="853"/>
        <item m="1" x="1244"/>
        <item m="1" x="17"/>
        <item m="1" x="2444"/>
        <item m="1" x="1425"/>
        <item m="1" x="1383"/>
        <item m="1" x="1326"/>
        <item m="1" x="109"/>
        <item m="1" x="376"/>
        <item m="1" x="1231"/>
        <item m="1" x="305"/>
        <item m="1" x="2686"/>
        <item m="1" x="1272"/>
        <item m="1" x="63"/>
        <item m="1" x="347"/>
        <item m="1" x="1853"/>
        <item m="1" x="1779"/>
        <item m="1" x="1205"/>
        <item m="1" x="515"/>
        <item m="1" x="2642"/>
        <item m="1" x="269"/>
        <item m="1" x="779"/>
        <item m="1" x="1758"/>
        <item m="1" x="380"/>
        <item m="1" x="644"/>
        <item m="1" x="1692"/>
        <item m="1" x="351"/>
        <item m="1" x="604"/>
        <item m="1" x="1623"/>
        <item m="1" x="311"/>
        <item m="1" x="560"/>
        <item m="1" x="2387"/>
        <item m="1" x="2196"/>
        <item m="1" x="1857"/>
        <item m="1" x="1064"/>
        <item m="1" x="2130"/>
        <item m="1" x="532"/>
        <item m="1" x="795"/>
        <item m="1" x="1025"/>
        <item m="1" x="1302"/>
        <item m="1" x="114"/>
        <item m="1" x="2390"/>
        <item m="1" x="574"/>
        <item m="1" x="827"/>
        <item m="1" x="2056"/>
        <item m="1" x="504"/>
        <item m="1" x="771"/>
        <item m="1" x="989"/>
        <item m="1" x="1977"/>
        <item m="1" x="1909"/>
        <item m="1" x="932"/>
        <item m="1" x="1185"/>
        <item m="1" x="1540"/>
        <item m="1" x="2059"/>
        <item m="1" x="2565"/>
        <item m="1" x="214"/>
        <item m="1" x="484"/>
        <item m="1" x="438"/>
        <item m="1" x="701"/>
        <item m="1" x="1523"/>
        <item m="1" x="1477"/>
        <item m="1" x="354"/>
        <item m="1" x="1579"/>
        <item m="1" x="1635"/>
        <item m="1" x="314"/>
        <item m="1" x="2257"/>
        <item m="1" x="618"/>
        <item m="1" x="1103"/>
        <item m="1" x="1400"/>
        <item m="1" x="859"/>
        <item m="1" x="2328"/>
        <item m="1" x="649"/>
        <item m="1" x="881"/>
        <item m="1" x="1127"/>
        <item m="1" x="1439"/>
        <item m="1" x="1921"/>
        <item m="1" x="2447"/>
        <item m="1" x="11"/>
        <item m="1" x="1268"/>
        <item m="1" x="1442"/>
        <item m="1" x="1198"/>
        <item m="1" x="1227"/>
        <item m="1" x="1492"/>
        <item m="1" x="1547"/>
        <item m="1" x="1655"/>
        <item m="1" x="1436"/>
        <item m="1" x="2089"/>
        <item m="1" x="1269"/>
        <item m="1" x="1410"/>
        <item m="1" x="1159"/>
        <item m="1" x="1829"/>
        <item m="1" x="1963"/>
        <item m="1" x="1167"/>
        <item m="1" x="1138"/>
        <item m="1" x="1116"/>
        <item m="1" x="1615"/>
        <item m="1" x="1565"/>
        <item m="1" x="1411"/>
        <item m="1" x="1464"/>
        <item m="1" x="200"/>
        <item m="1" x="467"/>
        <item m="1" x="1688"/>
        <item m="1" x="271"/>
        <item m="1" x="518"/>
        <item m="1" x="780"/>
        <item m="1" x="1007"/>
        <item m="1" x="1276"/>
        <item m="1" x="2240"/>
        <item m="1" x="2687"/>
        <item m="1" x="306"/>
        <item m="1" x="165"/>
        <item m="1" x="678"/>
        <item m="1" x="297"/>
        <item m="1" x="418"/>
        <item m="1" x="538"/>
        <item m="1" x="1504"/>
        <item m="1" x="241"/>
        <item m="1" x="493"/>
        <item m="1" x="1283"/>
        <item m="1" x="930"/>
        <item m="1" x="309"/>
        <item m="1" x="2383"/>
        <item m="1" x="675"/>
        <item m="1" x="902"/>
        <item m="1" x="1149"/>
        <item m="1" x="1979"/>
        <item m="1" x="1160"/>
        <item m="1" x="1721"/>
        <item m="1" x="2205"/>
        <item m="1" x="37"/>
        <item m="1" x="2427"/>
        <item m="1" x="2306"/>
        <item m="1" x="389"/>
        <item m="1" x="390"/>
        <item m="1" x="578"/>
        <item m="1" x="328"/>
        <item m="1" x="291"/>
        <item m="1" x="449"/>
        <item m="1" x="535"/>
        <item m="1" x="865"/>
        <item m="1" x="839"/>
        <item m="1" x="748"/>
        <item m="1" x="973"/>
        <item m="1" x="910"/>
        <item m="1" x="884"/>
        <item m="1" x="797"/>
        <item m="1" x="1076"/>
        <item m="1" x="1031"/>
        <item m="1" x="992"/>
        <item m="1" x="230"/>
        <item m="1" x="152"/>
        <item m="1" x="2649"/>
        <item m="1" x="382"/>
        <item m="1" x="722"/>
        <item m="1" x="683"/>
        <item m="1" x="652"/>
        <item m="1" x="626"/>
        <item m="1" x="581"/>
        <item m="1" x="1534"/>
        <item m="1" x="2143"/>
        <item m="1" x="92"/>
        <item m="1" x="1743"/>
        <item m="1" x="1885"/>
        <item m="1" x="1954"/>
        <item m="1" x="2392"/>
        <item m="1" x="2502"/>
        <item m="1" x="2448"/>
        <item m="1" x="1739"/>
        <item m="1" x="2397"/>
        <item m="1" x="2515"/>
        <item m="1" x="2455"/>
        <item m="1" x="1674"/>
        <item m="1" x="1787"/>
        <item m="1" x="1859"/>
        <item m="1" x="1924"/>
        <item m="1" x="1990"/>
        <item m="1" x="2280"/>
        <item m="1" x="2134"/>
        <item m="1" x="2061"/>
        <item m="1" x="1881"/>
        <item m="1" x="1657"/>
        <item m="1" x="2220"/>
        <item m="1" x="2338"/>
        <item m="1" x="1821"/>
        <item m="1" x="2264"/>
        <item m="1" x="2141"/>
        <item m="1" x="2079"/>
        <item m="1" x="2150"/>
        <item m="1" x="2204"/>
        <item m="1" x="2576"/>
        <item m="1" x="2542"/>
        <item m="1" x="2362"/>
        <item m="1" x="1917"/>
        <item m="1" x="1984"/>
        <item m="1" x="2070"/>
        <item m="1" x="1644"/>
        <item m="1" x="107"/>
        <item m="1" x="1212"/>
        <item m="1" x="1126"/>
        <item m="1" x="138"/>
        <item m="1" x="2252"/>
        <item m="1" x="613"/>
        <item m="1" x="1395"/>
        <item m="1" x="855"/>
        <item m="1" x="1100"/>
        <item m="1" x="2188"/>
        <item m="1" x="1058"/>
        <item m="1" x="566"/>
        <item m="1" x="820"/>
        <item m="1" x="1348"/>
        <item m="1" x="1775"/>
        <item m="1" x="2121"/>
        <item m="1" x="791"/>
        <item m="1" x="1019"/>
        <item m="1" x="529"/>
        <item m="1" x="1293"/>
        <item m="1" x="1706"/>
        <item m="1" x="384"/>
        <item m="1" x="1169"/>
        <item m="1" x="757"/>
        <item m="1" x="2250"/>
        <item m="1" x="1700"/>
        <item m="1" x="13"/>
        <item m="1" x="312"/>
        <item m="1" x="1365"/>
        <item m="1" x="2202"/>
        <item m="1" x="2139"/>
        <item m="1" x="2315"/>
        <item m="1" x="2154"/>
        <item m="1" x="547"/>
        <item m="1" x="803"/>
        <item m="1" x="1040"/>
        <item m="1" x="1313"/>
        <item m="1" x="1197"/>
        <item m="1" x="1419"/>
        <item m="1" x="2658"/>
        <item m="1" x="1596"/>
        <item m="1" x="1216"/>
        <item m="1" x="1629"/>
        <item m="1" x="2595"/>
        <item m="1" x="1134"/>
        <item m="1" x="1833"/>
        <item m="1" x="406"/>
        <item m="1" x="899"/>
        <item m="1" x="1144"/>
        <item m="1" x="1482"/>
        <item m="1" x="667"/>
        <item m="1" x="1505"/>
        <item m="1" x="242"/>
        <item m="1" x="1465"/>
        <item m="1" x="1552"/>
        <item m="1" x="102"/>
        <item m="1" x="2680"/>
        <item m="1" x="551"/>
        <item m="1" x="1324"/>
        <item m="1" x="850"/>
        <item m="1" x="233"/>
        <item m="1" x="955"/>
        <item m="1" x="301"/>
        <item m="1" x="1045"/>
        <item m="1" x="1745"/>
        <item m="1" x="1412"/>
        <item m="1" x="160"/>
        <item m="1" x="1378"/>
        <item m="1" x="1826"/>
        <item m="1" x="2599"/>
        <item m="1" x="1321"/>
        <item m="1" x="2549"/>
        <item m="1" x="372"/>
        <item m="1" x="632"/>
        <item m="1" x="38"/>
        <item m="1" x="91"/>
        <item m="1" x="317"/>
        <item m="1" x="53"/>
        <item m="1" x="2638"/>
        <item m="1" x="650"/>
        <item m="1" x="265"/>
        <item m="1" x="641"/>
        <item m="1" x="2465"/>
        <item m="1" x="226"/>
        <item m="1" x="1457"/>
        <item m="1" x="1682"/>
        <item m="1" x="243"/>
        <item m="1" x="773"/>
        <item m="1" x="1855"/>
        <item m="1" x="52"/>
        <item m="1" x="277"/>
        <item m="1" x="247"/>
        <item m="1" x="211"/>
        <item m="1" x="753"/>
        <item m="1" x="1809"/>
        <item m="1" x="217"/>
        <item m="1" x="2441"/>
        <item m="1" x="2322"/>
        <item m="1" x="203"/>
        <item m="1" x="170"/>
        <item m="1" x="2125"/>
        <item m="1" x="2131"/>
        <item m="1" x="1836"/>
        <item m="1" x="1759"/>
        <item m="1" x="1693"/>
        <item m="1" x="1624"/>
        <item m="1" x="1573"/>
        <item m="1" x="1510"/>
        <item m="1" x="1471"/>
        <item m="1" x="1416"/>
        <item m="1" x="1372"/>
        <item m="1" x="2037"/>
        <item m="1" x="1964"/>
        <item m="1" x="1890"/>
        <item m="1" x="2425"/>
        <item m="1" x="2371"/>
        <item m="1" x="1738"/>
        <item m="1" x="371"/>
        <item m="1" x="631"/>
        <item m="1" x="869"/>
        <item m="1" x="1117"/>
        <item m="1" x="1422"/>
        <item m="1" x="1128"/>
        <item m="1" x="2569"/>
        <item m="1" x="935"/>
        <item m="1" x="832"/>
        <item m="1" x="1763"/>
        <item m="1" x="1179"/>
        <item m="1" x="40"/>
        <item m="1" x="1532"/>
        <item m="1" x="1718"/>
        <item m="1" x="2291"/>
        <item m="1" x="1333"/>
        <item m="1" x="2027"/>
        <item m="1" x="331"/>
        <item m="1" x="715"/>
        <item m="1" x="210"/>
        <item m="1" x="714"/>
        <item m="1" x="323"/>
        <item m="1" x="1549"/>
        <item m="1" x="469"/>
        <item m="1" x="2337"/>
        <item m="1" x="81"/>
        <item m="1" x="2085"/>
        <item m="1" x="1728"/>
        <item m="1" x="591"/>
        <item m="1" x="1188"/>
        <item m="1" x="2262"/>
        <item m="1" x="1513"/>
        <item m="1" x="584"/>
        <item m="1" x="580"/>
        <item m="1" x="705"/>
        <item m="1" x="452"/>
        <item m="1" x="928"/>
        <item m="1" x="824"/>
        <item m="1" x="2538"/>
        <item m="1" x="2314"/>
        <item m="1" x="2050"/>
        <item m="1" x="1781"/>
        <item m="1" x="1798"/>
        <item m="1" x="2582"/>
        <item m="1" x="184"/>
        <item m="1" x="1053"/>
        <item m="1" x="1350"/>
        <item m="1" x="2282"/>
        <item m="1" x="1543"/>
        <item m="1" x="1734"/>
        <item m="1" x="830"/>
        <item m="1" x="1196"/>
        <item m="1" x="27"/>
        <item m="1" x="1316"/>
        <item m="1" x="447"/>
        <item m="1" x="577"/>
        <item m="1" x="339"/>
        <item m="1" x="202"/>
        <item m="1" x="67"/>
        <item m="1" x="48"/>
        <item m="1" x="1497"/>
        <item m="1" x="1359"/>
        <item m="1" x="2510"/>
        <item m="1" x="1999"/>
        <item m="1" x="1068"/>
        <item m="1" x="945"/>
        <item m="1" x="2560"/>
        <item m="1" x="800"/>
        <item m="1" x="1034"/>
        <item m="1" x="74"/>
        <item m="1" x="2325"/>
        <item m="1" x="2068"/>
        <item m="1" x="836"/>
        <item m="1" x="1362"/>
        <item m="1" x="1074"/>
        <item m="1" x="260"/>
        <item m="1" x="1527"/>
        <item m="1" x="1458"/>
        <item m="1" x="191"/>
        <item m="1" x="719"/>
        <item m="1" x="456"/>
        <item m="1" x="1481"/>
        <item m="1" x="2418"/>
        <item m="1" x="688"/>
        <item m="1" x="920"/>
        <item m="1" x="2477"/>
        <item m="1" x="812"/>
        <item m="1" x="1338"/>
        <item m="1" x="1766"/>
        <item m="1" x="2449"/>
        <item m="1" x="1133"/>
        <item m="1" x="1630"/>
        <item m="1" x="1322"/>
        <item m="1" x="1110"/>
        <item m="1" x="2017"/>
        <item m="1" x="2556"/>
        <item m="1" x="983"/>
        <item m="1" x="2492"/>
        <item m="1" x="1577"/>
        <item m="1" x="1235"/>
        <item m="1" x="2608"/>
        <item m="1" x="792"/>
        <item m="1" x="1020"/>
        <item m="1" x="1294"/>
        <item m="1" x="1707"/>
        <item m="1" x="2253"/>
        <item m="1" x="697"/>
        <item m="1" x="565"/>
        <item m="1" x="818"/>
        <item m="1" x="811"/>
        <item m="1" x="918"/>
        <item m="1" x="1038"/>
        <item m="1" x="1154"/>
        <item m="1" x="18"/>
        <item m="1" x="316"/>
        <item m="1" x="1617"/>
        <item m="1" x="1567"/>
        <item m="1" x="2246"/>
        <item m="1" x="2181"/>
        <item m="1" x="2115"/>
        <item m="1" x="2031"/>
        <item m="1" x="1956"/>
        <item m="1" x="1882"/>
        <item m="1" x="1823"/>
        <item m="1" x="1741"/>
        <item m="1" x="2490"/>
        <item m="1" x="2430"/>
        <item m="1" x="2374"/>
        <item m="1" x="2307"/>
        <item m="1" x="2239"/>
        <item m="1" x="2309"/>
        <item m="1" x="2298"/>
        <item m="1" x="2231"/>
        <item m="1" x="872"/>
        <item m="1" x="635"/>
        <item m="1" x="926"/>
        <item m="1" x="2162"/>
        <item m="1" x="1118"/>
        <item m="1" x="1424"/>
        <item m="1" x="2093"/>
        <item m="1" x="1886"/>
        <item m="1" x="266"/>
        <item m="1" x="1049"/>
        <item m="1" x="1331"/>
        <item m="1" x="2456"/>
        <item m="1" x="1201"/>
        <item m="1" x="1556"/>
        <item m="1" x="950"/>
        <item m="1" x="720"/>
        <item m="1" x="195"/>
        <item m="1" x="157"/>
        <item m="1" x="236"/>
        <item m="1" x="133"/>
        <item m="1" x="100"/>
        <item m="1" x="55"/>
        <item m="1" x="2676"/>
        <item m="1" x="2631"/>
        <item m="1" x="2587"/>
        <item m="1" x="2516"/>
        <item m="1" x="2164"/>
        <item m="1" x="2632"/>
        <item m="1" x="263"/>
        <item m="1" x="750"/>
        <item m="1" x="970"/>
        <item m="1" x="1228"/>
        <item m="1" x="1608"/>
        <item m="1" x="238"/>
        <item m="1" x="1689"/>
        <item m="1" x="1277"/>
        <item m="1" x="1008"/>
        <item m="1" x="2241"/>
        <item m="1" x="2688"/>
        <item m="1" x="810"/>
        <item m="1" x="307"/>
        <item m="1" x="556"/>
        <item m="1" x="1039"/>
        <item m="1" x="1155"/>
        <item m="1" x="1303"/>
        <item m="1" x="1046"/>
        <item m="1" x="919"/>
        <item m="1" x="1710"/>
        <item m="1" x="1972"/>
        <item m="1" x="196"/>
        <item m="1" x="2175"/>
        <item m="1" x="2643"/>
        <item m="1" x="270"/>
        <item m="1" x="975"/>
        <item m="1" x="1237"/>
        <item m="1" x="1622"/>
        <item m="1" x="516"/>
        <item m="1" x="158"/>
        <item m="1" x="2607"/>
        <item m="1" x="952"/>
        <item m="1" x="1241"/>
        <item m="1" x="2682"/>
        <item m="1" x="982"/>
        <item m="1" x="2639"/>
        <item m="1" x="126"/>
        <item m="1" x="915"/>
        <item m="1" x="1162"/>
        <item m="1" x="2596"/>
        <item m="1" x="781"/>
        <item m="1" x="1234"/>
        <item m="1" x="1991"/>
        <item m="1" x="2530"/>
        <item m="1" x="2467"/>
        <item m="1" x="2318"/>
        <item m="1" x="2407"/>
        <item m="1" x="2352"/>
        <item m="1" x="281"/>
        <item m="1" x="1944"/>
        <item m="1" x="205"/>
        <item m="1" x="1926"/>
        <item m="1" x="142"/>
        <item m="1" x="215"/>
        <item m="1" x="194"/>
        <item m="1" x="2305"/>
        <item m="1" x="495"/>
        <item m="1" x="2015"/>
        <item m="1" x="471"/>
        <item m="1" x="111"/>
        <item m="1" x="70"/>
        <item m="1" x="14"/>
        <item m="1" x="814"/>
        <item m="1" x="788"/>
        <item m="1" x="759"/>
        <item m="1" x="732"/>
        <item m="1" x="689"/>
        <item m="1" x="661"/>
        <item m="1" x="250"/>
        <item m="1" x="2016"/>
        <item m="1" x="636"/>
        <item m="1" x="598"/>
        <item m="1" x="553"/>
        <item m="1" x="1685"/>
        <item m="1" x="1754"/>
        <item m="1" x="1896"/>
        <item m="1" x="953"/>
        <item m="1" x="509"/>
        <item m="1" x="2629"/>
        <item m="1" x="2585"/>
        <item m="1" x="777"/>
        <item m="1" x="1003"/>
        <item m="1" x="2033"/>
        <item m="1" x="162"/>
        <item m="1" x="956"/>
        <item m="1" x="204"/>
        <item m="1" x="244"/>
        <item m="1" x="346"/>
        <item m="1" x="2586"/>
        <item m="1" x="1684"/>
        <item m="1" x="1618"/>
        <item m="1" x="302"/>
        <item m="1" x="83"/>
        <item m="1" x="1002"/>
        <item m="1" x="28"/>
        <item m="1" x="1753"/>
        <item m="1" x="1568"/>
        <item m="1" x="2675"/>
        <item m="1" x="237"/>
        <item m="1" x="54"/>
        <item m="1" x="2630"/>
        <item m="1" x="1394"/>
        <item m="1" x="412"/>
        <item m="1" x="143"/>
        <item m="1" x="1024"/>
        <item m="1" x="80"/>
        <item m="1" x="619"/>
        <item m="1" x="2335"/>
        <item m="1" x="358"/>
        <item m="1" x="1084"/>
        <item m="1" x="1037"/>
        <item m="1" x="998"/>
        <item m="1" x="860"/>
        <item m="1" x="1841"/>
        <item m="1" x="410"/>
        <item m="1" x="670"/>
        <item m="1" x="2433"/>
        <item m="1" x="251"/>
        <item m="1" x="1307"/>
        <item m="1" x="1030"/>
        <item m="1" x="325"/>
        <item m="1" x="582"/>
        <item m="1" x="285"/>
        <item m="1" x="15"/>
        <item m="1" x="218"/>
        <item m="1" x="163"/>
        <item m="1" x="1742"/>
        <item m="1" x="1884"/>
        <item m="1" x="2376"/>
        <item m="1" x="1824"/>
        <item m="1" x="990"/>
        <item m="1" x="2267"/>
        <item m="1" x="30"/>
        <item m="1" x="965"/>
        <item m="1" x="2207"/>
        <item m="1" x="2659"/>
        <item m="1" x="537"/>
        <item m="1" x="287"/>
        <item m="1" x="2413"/>
        <item m="1" x="2358"/>
        <item m="1" x="2287"/>
        <item m="1" x="2185"/>
        <item m="1" x="2025"/>
        <item m="1" x="2226"/>
        <item m="1" x="2157"/>
        <item m="1" x="2084"/>
        <item m="1" x="1996"/>
        <item m="1" x="1930"/>
        <item m="1" x="2636"/>
        <item m="1" x="2592"/>
        <item m="1" x="2524"/>
        <item m="1" x="2461"/>
        <item m="1" x="2401"/>
        <item m="1" x="2346"/>
        <item m="1" x="2274"/>
        <item m="1" x="2214"/>
        <item m="1" x="2147"/>
        <item m="1" x="2074"/>
        <item m="1" x="42"/>
        <item m="1" x="2672"/>
        <item m="1" x="2627"/>
        <item m="1" x="2581"/>
        <item m="1" x="2507"/>
        <item m="1" x="2453"/>
        <item m="1" x="2668"/>
        <item m="1" x="1385"/>
        <item m="1" x="2135"/>
        <item m="1" x="1703"/>
        <item m="1" x="132"/>
        <item m="1" x="51"/>
        <item m="1" x="2674"/>
        <item m="1" x="2553"/>
        <item m="1" x="1955"/>
        <item m="1" x="1042"/>
        <item m="1" x="2370"/>
        <item m="1" x="105"/>
        <item m="1" x="370"/>
        <item m="1" x="1001"/>
        <item m="1" x="2303"/>
        <item m="1" x="344"/>
        <item m="1" x="58"/>
        <item m="1" x="1426"/>
        <item m="1" x="868"/>
        <item m="1" x="169"/>
        <item m="1" x="693"/>
        <item m="1" x="435"/>
        <item m="1" x="630"/>
        <item m="1" x="1515"/>
        <item m="1" x="1636"/>
        <item m="1" x="315"/>
        <item m="1" x="817"/>
        <item m="1" x="564"/>
        <item m="1" x="1057"/>
        <item m="1" x="1346"/>
        <item m="1" x="1771"/>
        <item m="1" x="2321"/>
        <item m="1" x="2230"/>
        <item m="1" x="2091"/>
        <item m="1" x="1905"/>
        <item m="1" x="2161"/>
        <item m="1" x="1974"/>
        <item m="1" x="962"/>
        <item m="1" x="1219"/>
        <item m="1" x="1588"/>
        <item m="1" x="2128"/>
        <item m="1" x="482"/>
        <item m="1" x="739"/>
        <item m="1" x="1842"/>
        <item m="1" x="2564"/>
        <item m="1" x="1935"/>
        <item m="1" x="1664"/>
        <item m="1" x="2363"/>
        <item m="1" x="2495"/>
        <item m="1" x="2296"/>
        <item m="1" x="2417"/>
        <item m="1" x="1075"/>
        <item m="1" x="981"/>
        <item m="1" x="2340"/>
        <item m="1" x="2265"/>
        <item m="1" x="156"/>
        <item m="1" x="505"/>
        <item m="1" x="1970"/>
        <item m="1" x="1895"/>
        <item m="1" x="1832"/>
        <item m="1" x="1752"/>
        <item m="1" x="1683"/>
        <item m="1" x="1616"/>
        <item m="1" x="1566"/>
        <item m="1" x="1509"/>
        <item m="1" x="1714"/>
        <item m="1" x="976"/>
        <item m="1" x="1371"/>
        <item m="1" x="1251"/>
        <item m="1" x="514"/>
        <item m="1" x="1382"/>
        <item m="1" x="404"/>
        <item m="1" x="665"/>
        <item m="1" x="140"/>
        <item m="1" x="2571"/>
        <item m="1" x="1259"/>
        <item m="1" x="1660"/>
        <item m="1" x="775"/>
        <item m="1" x="994"/>
        <item m="1" x="2133"/>
        <item m="1" x="2001"/>
        <item m="1" x="2396"/>
        <item m="1" x="2201"/>
        <item m="1" x="1777"/>
        <item m="1" x="2066"/>
        <item m="1" x="2261"/>
        <item m="1" x="2138"/>
        <item m="1" x="1472"/>
        <item m="1" x="2103"/>
        <item m="1" x="2018"/>
        <item m="1" x="1946"/>
        <item m="1" x="2647"/>
        <item m="1" x="2604"/>
        <item m="1" x="2543"/>
        <item m="1" x="2478"/>
        <item m="1" x="2419"/>
        <item m="1" x="2364"/>
        <item m="1" x="2297"/>
        <item m="1" x="2190"/>
        <item m="1" x="570"/>
        <item m="1" x="826"/>
        <item m="1" x="2254"/>
        <item m="1" x="858"/>
        <item m="1" x="615"/>
        <item m="1" x="1597"/>
        <item m="1" x="681"/>
        <item m="1" x="319"/>
        <item m="1" x="171"/>
        <item m="1" x="552"/>
        <item m="1" x="448"/>
        <item m="1" x="756"/>
        <item m="1" x="885"/>
        <item m="1" x="862"/>
        <item m="1" x="911"/>
        <item m="1" x="2052"/>
        <item m="1" x="2529"/>
        <item m="1" x="1973"/>
        <item m="1" x="1904"/>
        <item m="1" x="1840"/>
        <item m="1" x="69"/>
        <item m="1" x="2486"/>
        <item m="1" x="2051"/>
        <item m="1" x="1894"/>
        <item m="1" x="1765"/>
        <item m="1" x="1698"/>
        <item m="1" x="1628"/>
        <item m="1" x="1576"/>
        <item m="1" x="1396"/>
        <item m="1" x="1351"/>
        <item m="1" x="1295"/>
        <item m="1" x="1249"/>
        <item m="1" x="2428"/>
        <item m="1" x="2488"/>
        <item m="1" x="470"/>
        <item m="1" x="494"/>
        <item m="1" x="1114"/>
        <item m="1" x="1085"/>
        <item m="1" x="1517"/>
        <item m="1" x="2187"/>
        <item m="1" x="185"/>
        <item m="1" x="2251"/>
        <item m="1" x="426"/>
        <item m="1" x="1564"/>
        <item m="1" x="917"/>
        <item m="1" x="2500"/>
        <item m="1" x="967"/>
        <item m="1" x="746"/>
        <item m="1" x="1727"/>
        <item m="1" x="1306"/>
        <item m="1" x="1361"/>
        <item m="1" x="90"/>
        <item m="1" x="1945"/>
        <item m="1" x="1459"/>
        <item m="1" x="192"/>
        <item m="1" x="457"/>
        <item m="1" x="1665"/>
        <item m="1" x="337"/>
        <item m="1" x="589"/>
        <item m="1" x="2007"/>
        <item m="1" x="1403"/>
        <item m="1" x="1445"/>
        <item m="1" x="2092"/>
        <item m="1" x="1722"/>
        <item m="1" x="1868"/>
        <item m="1" x="1803"/>
        <item m="1" x="1936"/>
        <item m="1" x="1493"/>
        <item m="1" x="229"/>
        <item m="1" x="2156"/>
        <item m="1" x="2083"/>
        <item m="1" x="1994"/>
        <item m="1" x="1928"/>
        <item m="1" x="1863"/>
        <item m="1" x="1795"/>
        <item m="1" x="1715"/>
        <item m="1" x="1652"/>
        <item m="1" x="1593"/>
        <item m="1" x="2345"/>
        <item m="1" x="2273"/>
        <item m="1" x="2213"/>
        <item m="1" x="2146"/>
        <item m="1" x="2073"/>
        <item m="1" x="1987"/>
        <item m="1" x="1920"/>
        <item m="1" x="1856"/>
        <item m="1" x="1784"/>
        <item m="1" x="1712"/>
        <item m="1" x="359"/>
        <item m="1" x="2095"/>
        <item m="1" x="2010"/>
        <item m="1" x="1938"/>
        <item m="1" x="1870"/>
        <item m="1" x="1806"/>
        <item m="1" x="1723"/>
        <item m="1" x="1659"/>
        <item m="1" x="2410"/>
        <item m="1" x="2355"/>
        <item m="1" x="2285"/>
        <item m="1" x="2223"/>
        <item m="1" x="2152"/>
        <item m="1" x="2080"/>
        <item m="1" x="1993"/>
        <item m="1" x="1927"/>
        <item m="1" x="1861"/>
        <item m="1" x="1794"/>
        <item m="1" x="2521"/>
        <item m="1" x="2459"/>
        <item m="1" x="2399"/>
        <item m="1" x="2343"/>
        <item m="1" x="2270"/>
        <item m="1" x="2209"/>
        <item m="1" x="2144"/>
        <item m="1" x="2071"/>
        <item m="1" x="1985"/>
        <item m="1" x="1918"/>
        <item m="1" x="2625"/>
        <item m="1" x="2580"/>
        <item m="1" x="2506"/>
        <item m="1" x="2452"/>
        <item m="1" x="2395"/>
        <item m="1" x="2333"/>
        <item m="1" x="2259"/>
        <item m="1" x="2199"/>
        <item m="1" x="2137"/>
        <item m="1" x="2064"/>
        <item m="1" x="33"/>
        <item m="1" x="2663"/>
        <item m="1" x="2619"/>
        <item m="1" x="2572"/>
        <item m="1" x="2501"/>
        <item m="1" x="2443"/>
        <item m="1" x="2386"/>
        <item m="1" x="2327"/>
        <item m="1" x="2256"/>
        <item m="1" x="2195"/>
        <item m="1" x="118"/>
        <item m="1" x="79"/>
        <item m="1" x="23"/>
        <item m="1" x="2655"/>
        <item m="1" x="2497"/>
        <item m="1" x="2442"/>
        <item m="1" x="2384"/>
        <item m="1" x="2323"/>
        <item m="1" x="176"/>
        <item m="1" x="144"/>
        <item m="1" x="112"/>
        <item m="1" x="75"/>
        <item m="1" x="22"/>
        <item m="1" x="2654"/>
        <item m="1" x="2614"/>
        <item m="1" x="2562"/>
        <item m="1" x="2494"/>
        <item m="1" x="2440"/>
        <item m="1" x="2184"/>
        <item m="1" x="2118"/>
        <item m="1" x="2615"/>
        <item m="1" x="2567"/>
        <item m="1" x="1107"/>
        <item m="1" x="1650"/>
        <item m="1" x="1065"/>
        <item m="1" x="1789"/>
        <item m="1" x="2330"/>
        <item m="1" x="321"/>
        <item m="1" x="575"/>
        <item m="1" x="828"/>
        <item m="1" x="1518"/>
        <item m="1" x="1699"/>
        <item m="1" x="606"/>
        <item m="1" x="352"/>
        <item m="1" x="1529"/>
        <item m="1" x="246"/>
        <item m="1" x="567"/>
        <item m="1" x="821"/>
        <item m="1" x="1874"/>
        <item m="1" x="716"/>
        <item m="1" x="833"/>
        <item m="1" x="1508"/>
        <item m="1" x="685"/>
        <item m="1" x="936"/>
        <item m="1" x="592"/>
        <item m="1" x="1060"/>
        <item m="1" x="914"/>
        <item m="1" x="1166"/>
        <item m="1" x="1317"/>
        <item m="1" x="1334"/>
        <item m="1" x="2022"/>
        <item m="1" x="2533"/>
        <item m="1" x="929"/>
        <item m="1" x="825"/>
        <item m="1" x="1180"/>
        <item m="1" x="1514"/>
        <item m="1" x="1735"/>
        <item m="1" x="2000"/>
        <item m="1" x="840"/>
        <item m="1" x="946"/>
        <item m="1" x="1069"/>
        <item m="1" x="1161"/>
        <item m="1" x="424"/>
        <item m="1" x="1498"/>
        <item m="1" x="2431"/>
        <item m="1" x="2375"/>
        <item m="1" x="2116"/>
        <item m="1" x="2032"/>
        <item m="1" x="1957"/>
        <item m="1" x="1883"/>
        <item m="1" x="2606"/>
        <item m="1" x="2555"/>
        <item m="1" x="2491"/>
        <item m="1" x="1793"/>
        <item m="1" x="1713"/>
        <item m="1" x="1651"/>
        <item m="1" x="1325"/>
        <item m="1" x="1209"/>
        <item m="1" x="1136"/>
        <item m="1" x="1164"/>
        <item m="1" x="1937"/>
        <item m="1" x="1377"/>
        <item m="1" x="1320"/>
        <item m="1" x="1262"/>
        <item m="1" x="1225"/>
        <item m="1" x="1193"/>
        <item m="1" x="216"/>
        <item m="1" x="174"/>
        <item m="1" x="225"/>
        <item m="1" x="115"/>
        <item m="1" x="76"/>
        <item m="1" x="386"/>
        <item m="1" x="284"/>
        <item m="1" x="324"/>
        <item m="1" x="77"/>
        <item m="1" x="147"/>
        <item m="1" x="1903"/>
        <item m="1" x="1839"/>
        <item m="1" x="1087"/>
        <item m="1" x="1319"/>
        <item m="1" x="2004"/>
        <item m="1" x="1934"/>
        <item m="1" x="1867"/>
        <item m="1" x="1801"/>
        <item m="1" x="1720"/>
        <item m="1" x="1656"/>
        <item m="1" x="1594"/>
        <item m="1" x="2350"/>
        <item m="1" x="2279"/>
        <item m="1" x="2219"/>
        <item m="1" x="1558"/>
        <item m="1" x="1016"/>
        <item m="1" x="846"/>
        <item m="1" x="1146"/>
        <item m="1" x="807"/>
        <item m="1" x="980"/>
        <item m="1" x="959"/>
        <item m="1" x="922"/>
        <item m="1" x="895"/>
        <item m="1" x="873"/>
        <item m="1" x="1444"/>
        <item m="1" x="379"/>
        <item m="1" x="245"/>
        <item m="1" x="409"/>
        <item m="1" x="61"/>
        <item m="1" x="877"/>
        <item m="1" x="1123"/>
        <item m="1" x="1430"/>
        <item m="1" x="208"/>
        <item m="1" x="273"/>
        <item m="1" x="168"/>
        <item m="1" x="108"/>
        <item m="1" x="1483"/>
        <item m="1" x="900"/>
        <item m="1" x="1145"/>
        <item m="1" x="2597"/>
        <item m="1" x="1009"/>
        <item m="1" x="782"/>
        <item m="1" x="2683"/>
        <item m="1" x="1386"/>
        <item m="1" x="847"/>
        <item m="1" x="1093"/>
        <item m="1" x="276"/>
        <item m="1" x="313"/>
        <item m="1" x="350"/>
        <item m="1" x="139"/>
        <item m="1" x="1176"/>
        <item m="1" x="925"/>
        <item m="1" x="2295"/>
        <item m="1" x="633"/>
        <item m="1" x="870"/>
        <item m="1" x="2229"/>
        <item m="1" x="597"/>
        <item m="1" x="844"/>
        <item m="1" x="2677"/>
        <item m="1" x="1479"/>
        <item m="1" x="24"/>
        <item m="1" x="1142"/>
        <item m="1" x="874"/>
        <item m="1" x="1131"/>
        <item m="1" x="2525"/>
        <item m="1" x="189"/>
        <item m="1" x="1602"/>
        <item m="1" x="298"/>
        <item m="1" x="548"/>
        <item m="1" x="805"/>
        <item m="1" x="1044"/>
        <item m="1" x="1461"/>
        <item m="1" x="1408"/>
        <item m="1" x="1669"/>
        <item m="1" x="1113"/>
        <item m="1" x="1083"/>
        <item m="1" x="1036"/>
        <item m="1" x="766"/>
        <item m="1" x="1929"/>
        <item m="1" x="1864"/>
        <item m="1" x="1796"/>
        <item m="1" x="2523"/>
        <item m="1" x="1995"/>
        <item m="1" x="1611"/>
        <item m="1" x="557"/>
        <item m="1" x="308"/>
        <item m="1" x="161"/>
        <item m="1" x="2102"/>
        <item m="1" x="614"/>
        <item m="1" x="568"/>
        <item m="1" x="530"/>
        <item m="1" x="500"/>
        <item m="1" x="480"/>
        <item m="1" x="436"/>
        <item m="1" x="407"/>
        <item m="1" x="378"/>
        <item m="1" x="349"/>
        <item m="1" x="699"/>
        <item m="1" x="671"/>
        <item m="1" x="645"/>
        <item m="1" x="609"/>
        <item m="1" x="562"/>
        <item m="1" x="527"/>
        <item m="1" x="498"/>
        <item m="1" x="478"/>
        <item m="1" x="433"/>
        <item m="1" x="403"/>
        <item m="1" x="762"/>
        <item m="1" x="2416"/>
        <item m="1" x="60"/>
        <item m="1" x="506"/>
        <item m="1" x="735"/>
        <item m="1" x="695"/>
        <item m="1" x="668"/>
        <item m="1" x="642"/>
        <item m="1" x="602"/>
        <item m="1" x="558"/>
        <item m="1" x="521"/>
        <item m="1" x="116"/>
        <item m="1" x="708"/>
        <item m="1" x="657"/>
        <item m="1" x="496"/>
        <item m="1" x="398"/>
        <item m="1" x="212"/>
        <item m="1" x="473"/>
        <item m="1" x="1862"/>
        <item m="1" x="772"/>
        <item m="1" x="742"/>
        <item m="1" x="702"/>
        <item m="1" x="674"/>
        <item m="1" x="647"/>
        <item m="1" x="612"/>
        <item m="1" x="937"/>
        <item m="1" x="903"/>
        <item m="1" x="880"/>
        <item m="1" x="857"/>
        <item m="1" x="679"/>
        <item m="1" x="616"/>
        <item m="1" x="573"/>
        <item m="1" x="259"/>
        <item m="1" x="1491"/>
        <item m="1" x="1402"/>
        <item m="1" x="1440"/>
        <item m="1" x="1356"/>
        <item m="1" x="1598"/>
        <item m="1" x="2591"/>
        <item m="1" x="1124"/>
        <item m="1" x="1054"/>
        <item m="1" x="1199"/>
        <item m="1" x="1157"/>
        <item m="1" x="1218"/>
        <item m="1" x="531"/>
        <item m="1" x="2373"/>
        <item m="1" x="2236"/>
        <item m="1" x="621"/>
        <item m="1" x="411"/>
        <item m="1" x="554"/>
        <item m="1" x="397"/>
        <item m="1" x="427"/>
        <item m="1" x="2294"/>
        <item m="1" x="789"/>
        <item m="1" x="687"/>
        <item m="1" x="658"/>
        <item m="1" x="172"/>
        <item m="1" x="1101"/>
        <item m="1" x="1061"/>
        <item m="1" x="1021"/>
        <item m="1" x="2316"/>
        <item m="1" x="2038"/>
        <item m="1" x="1965"/>
        <item m="1" x="1730"/>
        <item m="1" x="2065"/>
        <item m="1" x="1982"/>
        <item m="1" x="2664"/>
        <item m="1" x="760"/>
        <item m="1" x="733"/>
        <item m="1" x="690"/>
        <item m="1" x="663"/>
        <item m="1" x="638"/>
        <item m="1" x="2142"/>
        <item m="1" x="2584"/>
        <item m="1" x="2594"/>
        <item m="1" x="600"/>
        <item m="1" x="2339"/>
        <item m="1" x="555"/>
        <item m="1" x="472"/>
        <item m="1" x="2114"/>
        <item m="1" x="2180"/>
        <item m="1" x="428"/>
        <item m="1" x="253"/>
        <item m="1" x="1271"/>
        <item m="1" x="2024"/>
        <item m="1" x="673"/>
        <item m="1" x="768"/>
        <item m="1" x="738"/>
        <item m="1" x="2671"/>
        <item m="1" x="1264"/>
        <item m="1" x="2624"/>
        <item m="1" x="2578"/>
        <item m="1" x="2505"/>
        <item m="1" x="2450"/>
        <item m="1" x="2394"/>
        <item m="1" x="2332"/>
        <item m="1" x="2258"/>
        <item m="1" x="2198"/>
        <item m="1" x="2136"/>
        <item m="1" x="539"/>
        <item m="1" x="798"/>
        <item m="1" x="1027"/>
        <item m="1" x="1304"/>
        <item m="1" x="88"/>
        <item m="1" x="31"/>
        <item m="1" x="2661"/>
        <item m="1" x="2617"/>
        <item m="1" x="1438"/>
        <item m="1" x="1399"/>
        <item m="1" x="2684"/>
        <item m="1" x="2334"/>
        <item m="1" x="2260"/>
        <item m="1" x="2200"/>
        <item m="1" x="408"/>
        <item m="1" x="770"/>
        <item m="1" x="741"/>
        <item m="1" x="700"/>
        <item m="1" x="672"/>
        <item m="1" x="646"/>
        <item m="1" x="802"/>
        <item m="1" x="610"/>
        <item m="1" x="563"/>
        <item m="1" x="528"/>
        <item m="1" x="499"/>
        <item m="1" x="461"/>
        <item m="1" x="479"/>
        <item m="1" x="822"/>
        <item m="1" x="866"/>
        <item m="1" x="137"/>
        <item m="1" x="662"/>
        <item m="1" x="637"/>
        <item m="1" x="599"/>
        <item m="1" x="794"/>
        <item m="1" x="763"/>
        <item m="1" x="2476"/>
        <item m="1" x="736"/>
        <item m="1" x="696"/>
        <item m="1" x="669"/>
        <item m="1" x="78"/>
        <item m="1" x="643"/>
        <item m="1" x="603"/>
        <item m="1" x="559"/>
        <item m="1" x="522"/>
        <item m="1" x="879"/>
        <item m="1" x="852"/>
        <item m="1" x="815"/>
        <item m="1" x="2645"/>
        <item m="1" x="1312"/>
        <item m="1" x="593"/>
        <item m="1" x="56"/>
        <item m="1" x="342"/>
        <item m="1" x="1265"/>
        <item m="1" x="103"/>
        <item m="1" x="368"/>
        <item m="1" x="1417"/>
        <item m="1" x="1876"/>
        <item m="1" x="1115"/>
        <item m="1" x="2637"/>
        <item m="1" x="1082"/>
        <item m="1" x="1204"/>
        <item m="1" x="1470"/>
        <item m="1" x="1311"/>
        <item m="1" x="996"/>
        <item m="1" x="2288"/>
        <item m="1" x="43"/>
        <item m="1" x="332"/>
        <item m="1" x="1091"/>
        <item m="1" x="1120"/>
        <item m="1" x="2308"/>
        <item m="1" x="1006"/>
        <item m="1" x="1048"/>
        <item m="1" x="1043"/>
        <item m="1" x="1168"/>
        <item m="1" x="1336"/>
        <item m="1" x="1088"/>
        <item m="1" x="1467"/>
        <item m="1" x="898"/>
        <item m="1" x="2432"/>
        <item m="1" x="1275"/>
        <item m="1" x="1329"/>
        <item m="1" x="2466"/>
        <item m="1" x="2406"/>
        <item m="1" x="2351"/>
        <item m="1" x="1420"/>
        <item m="1" x="1079"/>
        <item m="1" x="1455"/>
        <item m="1" x="1415"/>
        <item m="1" x="1925"/>
        <item m="1" x="1860"/>
        <item m="1" x="1788"/>
        <item m="1" x="420"/>
        <item m="1" x="453"/>
        <item m="1" x="362"/>
        <item m="1" x="388"/>
        <item m="1" x="508"/>
        <item m="1" x="854"/>
        <item m="1" x="819"/>
        <item m="1" x="2634"/>
        <item m="1" x="511"/>
        <item m="1" x="1538"/>
        <item m="1" x="249"/>
        <item m="1" x="503"/>
        <item m="1" x="1578"/>
        <item m="1" x="1323"/>
        <item m="1" x="373"/>
        <item m="1" x="1423"/>
        <item m="1" x="871"/>
        <item m="1" x="106"/>
        <item m="1" x="634"/>
        <item m="1" x="1519"/>
        <item m="1" x="1475"/>
        <item m="1" x="1421"/>
        <item m="1" x="1755"/>
        <item m="1" x="1686"/>
        <item m="1" x="1017"/>
        <item m="1" x="523"/>
        <item m="1" x="429"/>
        <item m="1" x="513"/>
        <item m="1" x="1337"/>
        <item m="1" x="1631"/>
        <item m="1" x="164"/>
        <item m="1" x="916"/>
        <item m="1" x="957"/>
        <item m="1" x="1213"/>
        <item m="1" x="1163"/>
        <item m="1" x="134"/>
        <item m="1" x="921"/>
        <item m="1" x="101"/>
        <item m="1" x="1242"/>
        <item m="1" x="979"/>
        <item m="1" x="893"/>
        <item m="1" x="1802"/>
        <item m="1" x="1466"/>
        <item m="1" x="1676"/>
        <item m="1" x="2517"/>
        <item m="1" x="303"/>
        <item m="1" x="267"/>
        <item m="1" x="240"/>
        <item m="1" x="197"/>
        <item m="1" x="159"/>
        <item m="1" x="127"/>
        <item m="1" x="94"/>
        <item m="1" x="39"/>
        <item m="1" x="2670"/>
        <item m="1" x="2622"/>
        <item m="1" x="367"/>
        <item m="1" x="341"/>
        <item m="1" x="295"/>
        <item m="1" x="261"/>
        <item m="1" x="231"/>
        <item m="1" x="187"/>
        <item m="1" x="153"/>
        <item m="1" x="122"/>
        <item m="1" x="84"/>
        <item m="1" x="29"/>
        <item m="1" x="422"/>
        <item m="1" x="391"/>
        <item m="1" x="364"/>
        <item m="1" x="330"/>
        <item m="1" x="292"/>
        <item m="1" x="256"/>
        <item m="1" x="227"/>
        <item m="1" x="178"/>
        <item m="1" x="148"/>
        <item m="1" x="117"/>
        <item m="1" x="906"/>
        <item m="1" x="1152"/>
        <item m="1" x="487"/>
        <item m="1" x="1270"/>
        <item m="1" x="1678"/>
        <item m="1" x="450"/>
        <item m="1" x="1229"/>
        <item m="1" x="1609"/>
        <item m="1" x="417"/>
        <item m="1" x="1202"/>
        <item m="1" x="1557"/>
        <item m="1" x="387"/>
        <item m="1" x="1158"/>
        <item m="1" x="1501"/>
        <item m="1" x="360"/>
        <item m="1" x="326"/>
        <item m="1" x="286"/>
        <item m="1" x="252"/>
        <item m="1" x="219"/>
        <item m="1" x="175"/>
        <item m="1" x="21"/>
        <item m="1" x="2650"/>
        <item m="1" x="2611"/>
        <item m="1" x="155"/>
        <item m="1" x="737"/>
        <item m="1" x="1063"/>
        <item m="1" x="964"/>
        <item m="1" x="988"/>
        <item m="1" x="1023"/>
        <item m="1" x="765"/>
        <item m="1" x="121"/>
        <item m="1" x="186"/>
        <item m="1" x="1263"/>
        <item m="1" x="335"/>
        <item m="1" x="45"/>
        <item m="1" x="1148"/>
        <item m="1" x="1125"/>
        <item m="1" x="1099"/>
        <item m="1" x="1056"/>
        <item m="1" x="1018"/>
        <item m="1" x="1355"/>
        <item m="1" x="1299"/>
        <item m="1" x="1108"/>
        <item m="1" x="1077"/>
        <item m="1" x="1511"/>
        <item m="1" x="1308"/>
        <item m="1" x="1364"/>
        <item m="1" x="1407"/>
        <item m="1" x="1153"/>
        <item m="1" x="1195"/>
        <item m="1" x="1474"/>
        <item m="1" x="1572"/>
        <item m="1" x="274"/>
        <item m="1" x="525"/>
        <item m="1" x="786"/>
        <item m="1" x="1013"/>
        <item m="1" x="1619"/>
        <item m="1" x="2057"/>
        <item m="1" x="1250"/>
        <item m="1" x="1391"/>
        <item m="1" x="1343"/>
        <item m="1" x="1287"/>
        <item m="1" x="1245"/>
        <item m="1" x="19"/>
        <item m="1" x="1708"/>
        <item m="1" x="1649"/>
        <item m="1" x="1590"/>
        <item m="1" x="1344"/>
        <item m="1" x="1288"/>
        <item m="1" x="1246"/>
        <item m="1" x="1851"/>
        <item m="1" x="1214"/>
        <item m="1" x="1171"/>
        <item m="1" x="1141"/>
        <item m="1" x="1119"/>
        <item m="1" x="1279"/>
        <item m="1" x="1112"/>
        <item m="1" x="1035"/>
        <item m="1" x="997"/>
        <item m="1" x="969"/>
        <item m="1" x="1381"/>
        <item m="1" x="1414"/>
        <item m="1" x="2369"/>
        <item m="1" x="2302"/>
        <item m="1" x="2233"/>
        <item m="1" x="2166"/>
        <item m="1" x="2096"/>
        <item m="1" x="1939"/>
        <item m="1" x="1871"/>
        <item m="1" x="2601"/>
        <item m="1" x="2536"/>
        <item m="1" x="2473"/>
        <item m="1" x="2412"/>
        <item m="1" x="2357"/>
        <item m="1" x="2225"/>
        <item m="1" x="2155"/>
        <item m="1" x="2082"/>
        <item m="1" x="2679"/>
        <item m="1" x="2635"/>
        <item m="1" x="2522"/>
        <item m="1" x="2460"/>
        <item m="1" x="2400"/>
        <item m="1" x="2272"/>
        <item m="1" x="2212"/>
        <item m="1" x="1760"/>
        <item m="1" x="1694"/>
        <item m="1" x="2438"/>
        <item m="1" x="2381"/>
        <item m="1" x="2319"/>
        <item m="1" x="2248"/>
        <item m="1" x="1132"/>
        <item m="1" x="32"/>
        <item m="1" x="2662"/>
        <item m="1" x="2618"/>
        <item m="1" x="1490"/>
        <item m="1" x="2685"/>
        <item m="1" x="848"/>
        <item m="1" x="1094"/>
        <item m="1" x="1387"/>
        <item m="1" x="2377"/>
        <item m="1" x="62"/>
        <item m="1" x="1899"/>
        <item m="1" x="2434"/>
        <item m="1" x="666"/>
        <item m="1" x="896"/>
        <item m="1" x="131"/>
        <item m="1" x="1901"/>
        <item m="1" x="878"/>
        <item m="1" x="889"/>
        <item m="1" x="1435"/>
        <item m="1" x="141"/>
        <item m="1" x="405"/>
        <item m="1" x="999"/>
        <item m="1" x="1257"/>
        <item m="1" x="784"/>
        <item m="1" x="1642"/>
        <item m="1" x="1011"/>
        <item m="1" x="1137"/>
        <item m="1" x="1266"/>
        <item m="1" x="1653"/>
        <item m="1" x="1449"/>
        <item m="1" x="1913"/>
        <item m="1" x="2189"/>
        <item m="1" x="2640"/>
        <item m="1" x="1888"/>
        <item m="1" x="1828"/>
        <item m="1" x="1749"/>
        <item m="1" x="1679"/>
        <item m="1" x="2391"/>
        <item m="1" x="1151"/>
        <item m="1" x="680"/>
        <item m="1" x="905"/>
        <item m="1" x="1494"/>
        <item m="1" x="1992"/>
        <item m="1" x="442"/>
        <item m="1" x="823"/>
        <item m="1" x="66"/>
        <item m="1" x="201"/>
        <item m="1" x="2336"/>
        <item m="1" x="2504"/>
        <item m="1" x="179"/>
        <item m="1" x="709"/>
        <item m="1" x="338"/>
        <item m="1" x="703"/>
        <item m="1" x="2568"/>
        <item m="1" x="73"/>
        <item m="1" x="579"/>
        <item m="1" x="704"/>
        <item m="1" x="1052"/>
        <item m="1" x="468"/>
        <item m="1" x="590"/>
        <item m="1" x="927"/>
        <item m="1" x="1496"/>
        <item m="1" x="209"/>
        <item m="1" x="348"/>
        <item m="1" x="1165"/>
        <item m="1" x="1315"/>
        <item m="1" x="1717"/>
        <item m="1" x="1983"/>
        <item m="1" x="713"/>
        <item m="1" x="933"/>
        <item m="1" x="831"/>
        <item m="1" x="934"/>
        <item m="1" x="1059"/>
        <item m="1" x="829"/>
        <item m="1" x="1178"/>
        <item m="1" x="1332"/>
        <item m="1" x="1512"/>
        <item m="1" x="1998"/>
        <item m="1" x="2498"/>
        <item m="1" x="1733"/>
        <item m="1" x="1187"/>
        <item m="1" x="1349"/>
        <item m="1" x="2026"/>
        <item m="1" x="1067"/>
        <item m="1" x="1531"/>
        <item m="1" x="2290"/>
        <item m="1" x="2509"/>
        <item m="1" x="1762"/>
        <item m="1" x="26"/>
        <item m="1" x="173"/>
        <item m="1" x="1542"/>
        <item m="1" x="1780"/>
        <item m="1" x="2049"/>
        <item m="1" x="2313"/>
        <item m="1" x="1358"/>
        <item m="1" x="440"/>
        <item m="1" x="1797"/>
        <item m="1" x="446"/>
        <item m="1" x="576"/>
        <item m="1" x="2537"/>
        <item m="1" x="183"/>
        <item m="1" x="47"/>
        <item m="1" x="322"/>
        <item m="1" x="2067"/>
        <item m="1" x="2324"/>
        <item m="1" x="2559"/>
        <item m="1" x="1291"/>
        <item m="1" x="1248"/>
        <item m="1" x="20"/>
        <item m="1" x="1825"/>
        <item m="1" x="401"/>
        <item m="1" x="660"/>
        <item m="1" x="894"/>
        <item m="1" x="1170"/>
        <item m="1" x="1520"/>
        <item m="1" x="2546"/>
        <item m="1" x="206"/>
        <item m="1" x="2035"/>
        <item m="1" x="2054"/>
        <item m="1" x="1255"/>
        <item m="1" x="1648"/>
        <item m="1" x="2194"/>
        <item m="1" x="987"/>
        <item m="1" x="502"/>
        <item m="1" x="769"/>
        <item m="1" x="1907"/>
        <item m="1" x="437"/>
        <item m="1" x="698"/>
        <item m="1" x="2561"/>
        <item m="1" x="931"/>
        <item m="1" x="1181"/>
        <item m="1" x="1535"/>
        <item m="1" x="2055"/>
        <item m="1" x="1976"/>
        <item m="1" x="963"/>
        <item m="1" x="1589"/>
        <item m="1" x="1220"/>
        <item m="1" x="2129"/>
        <item m="1" x="483"/>
        <item m="1" x="2613"/>
        <item m="1" x="248"/>
        <item m="1" x="740"/>
        <item m="1" x="501"/>
        <item m="1" x="2247"/>
        <item m="1" x="607"/>
        <item m="1" x="1098"/>
        <item m="1" x="851"/>
        <item m="1" x="2182"/>
        <item m="1" x="561"/>
        <item m="1" x="1570"/>
        <item m="1" x="272"/>
        <item m="1" x="519"/>
        <item m="1" x="149"/>
        <item m="1" x="34"/>
        <item m="1" x="2620"/>
        <item m="1" x="123"/>
        <item m="1" x="2573"/>
        <item m="1" x="145"/>
        <item m="1" x="2665"/>
        <item m="1" x="89"/>
        <item m="1" x="113"/>
        <item m="1" x="890"/>
        <item m="1" x="2041"/>
        <item m="1" x="2550"/>
        <item m="1" x="207"/>
        <item m="1" x="476"/>
        <item m="1" x="730"/>
        <item m="1" x="978"/>
        <item m="1" x="1704"/>
        <item m="1" x="1441"/>
        <item m="1" x="2158"/>
        <item m="1" x="2086"/>
        <item m="1" x="1428"/>
        <item m="1" x="2172"/>
        <item m="1" x="2503"/>
        <item m="1" x="2621"/>
        <item m="1" x="198"/>
        <item m="1" x="239"/>
        <item m="1" x="16"/>
        <item m="1" x="2044"/>
        <item m="1" x="2105"/>
        <item m="1" x="520"/>
        <item m="1" x="783"/>
        <item m="1" x="1010"/>
        <item m="1" x="1278"/>
        <item m="1" x="1691"/>
        <item m="1" x="2243"/>
        <item m="1" x="2690"/>
        <item m="1" x="1947"/>
        <item m="1" x="2020"/>
        <item m="1" x="1875"/>
        <item m="1" x="425"/>
        <item m="1" x="686"/>
        <item m="1" x="1810"/>
        <item m="1" x="396"/>
        <item m="1" x="2544"/>
        <item m="1" x="758"/>
        <item m="1" x="2480"/>
        <item m="1" x="958"/>
        <item m="1" x="731"/>
        <item m="1" x="1638"/>
        <item m="1" x="1581"/>
        <item m="1" x="1975"/>
        <item m="1" x="1906"/>
        <item m="1" x="1843"/>
        <item m="1" x="1767"/>
        <item m="1" x="199"/>
        <item m="1" x="977"/>
        <item m="1" x="1239"/>
        <item m="1" x="2177"/>
        <item m="1" x="1625"/>
        <item m="1" x="1897"/>
        <item m="1" x="1834"/>
        <item m="1" x="1756"/>
        <item m="1" x="1687"/>
        <item m="1" x="1620"/>
        <item m="1" x="1569"/>
        <item m="1" x="1507"/>
        <item m="1" x="1029"/>
        <item m="1" x="1612"/>
        <item m="1" x="1877"/>
        <item m="1" x="1817"/>
        <item m="1" x="1750"/>
        <item m="1" x="1680"/>
        <item m="1" x="1613"/>
        <item m="1" x="1562"/>
        <item m="1" x="1502"/>
        <item m="1" x="1462"/>
        <item m="1" x="1409"/>
        <item m="1" x="1367"/>
        <item m="1" x="2028"/>
        <item m="1" x="2511"/>
        <item m="1" x="1952"/>
        <item m="1" x="1878"/>
        <item m="1" x="1818"/>
        <item m="1" x="1736"/>
        <item m="1" x="1671"/>
        <item m="1" x="1604"/>
        <item m="1" x="1550"/>
        <item m="1" x="1499"/>
        <item m="1" x="1453"/>
        <item m="1" x="2168"/>
        <item m="1" x="2099"/>
        <item m="1" x="2012"/>
        <item m="1" x="1941"/>
        <item m="1" x="1872"/>
        <item m="1" x="1807"/>
        <item m="1" x="1725"/>
        <item m="1" x="1661"/>
        <item m="1" x="1599"/>
        <item m="1" x="1546"/>
        <item m="1" x="2292"/>
        <item m="1" x="2227"/>
        <item m="1" x="2159"/>
        <item m="1" x="2087"/>
        <item m="1" x="2002"/>
        <item m="1" x="1932"/>
        <item m="1" x="1865"/>
        <item m="1" x="1799"/>
        <item m="1" x="1719"/>
        <item m="1" x="1654"/>
        <item m="1" x="2402"/>
        <item m="1" x="2347"/>
        <item m="1" x="2276"/>
        <item m="1" x="2216"/>
        <item m="1" x="2148"/>
        <item m="1" x="2077"/>
        <item m="1" x="1988"/>
        <item m="1" x="1922"/>
        <item m="1" x="1858"/>
        <item m="1" x="1785"/>
        <item m="1" x="1539"/>
        <item m="1" x="1488"/>
        <item m="1" x="1434"/>
        <item m="1" x="1393"/>
        <item m="1" x="1347"/>
        <item m="1" x="1290"/>
        <item m="1" x="1247"/>
        <item m="1" x="1215"/>
        <item m="1" x="1174"/>
        <item m="1" x="1143"/>
        <item m="1" x="1643"/>
        <item m="1" x="1586"/>
        <item m="1" x="1533"/>
        <item m="1" x="1484"/>
        <item m="1" x="1431"/>
        <item m="1" x="1388"/>
        <item m="1" x="1335"/>
        <item m="1" x="1282"/>
        <item m="1" x="1240"/>
        <item m="1" x="1211"/>
        <item m="1" x="1772"/>
        <item m="1" x="1702"/>
        <item m="1" x="1637"/>
        <item m="1" x="1580"/>
        <item m="1" x="1526"/>
        <item m="1" x="1480"/>
        <item m="1" x="1427"/>
        <item m="1" x="1384"/>
        <item m="1" x="1327"/>
        <item m="1" x="1274"/>
        <item m="1" x="1902"/>
        <item m="1" x="1838"/>
        <item m="1" x="1764"/>
        <item m="1" x="1697"/>
        <item m="1" x="1626"/>
        <item m="1" x="1574"/>
        <item m="1" x="1516"/>
        <item m="1" x="1473"/>
        <item m="1" x="1418"/>
        <item m="1" x="1376"/>
        <item m="1" x="2043"/>
        <item m="1" x="1968"/>
        <item m="1" x="1892"/>
        <item m="1" x="1831"/>
        <item m="1" x="1751"/>
        <item m="1" x="1681"/>
        <item m="1" x="1614"/>
        <item m="1" x="1563"/>
        <item m="1" x="1503"/>
        <item m="1" x="1463"/>
        <item m="1" x="2178"/>
        <item m="1" x="2112"/>
        <item m="1" x="2029"/>
        <item m="1" x="1953"/>
        <item m="1" x="1879"/>
        <item m="1" x="1819"/>
        <item m="1" x="2454"/>
        <item m="1" x="1737"/>
        <item m="1" x="1672"/>
        <item m="1" x="1605"/>
        <item m="1" x="1551"/>
        <item m="1" x="2304"/>
        <item m="1" x="2235"/>
        <item m="1" x="2169"/>
        <item m="1" x="2100"/>
        <item m="1" x="2013"/>
        <item m="1" x="1942"/>
        <item m="1" x="1873"/>
        <item m="1" x="1808"/>
        <item m="1" x="1726"/>
        <item m="1" x="1662"/>
        <item m="1" x="2414"/>
        <item m="1" x="2360"/>
        <item m="1" x="2293"/>
        <item m="1" x="2228"/>
        <item m="1" x="2160"/>
        <item m="1" x="2088"/>
        <item m="1" x="2003"/>
        <item m="1" x="1933"/>
        <item m="1" x="1866"/>
        <item m="1" x="1800"/>
        <item m="1" x="2527"/>
        <item m="1" x="2463"/>
        <item m="1" x="2403"/>
        <item m="1" x="2348"/>
        <item m="1" x="2277"/>
        <item m="1" x="2217"/>
        <item m="1" x="2149"/>
        <item m="1" x="2078"/>
        <item m="1" x="1989"/>
        <item m="1" x="1923"/>
        <item m="1" x="2628"/>
        <item m="1" x="2583"/>
        <item m="1" x="459"/>
        <item m="1" x="2215"/>
        <item m="1" x="2512"/>
        <item m="1" x="1792"/>
        <item m="1" x="1447"/>
        <item m="1" x="2109"/>
        <item m="1" x="785"/>
        <item m="1" x="1012"/>
        <item m="1" x="1280"/>
        <item m="1" x="1696"/>
        <item m="1" x="524"/>
        <item m="1" x="624"/>
        <item m="1" x="1460"/>
        <item m="1" x="1940"/>
        <item m="1" x="2462"/>
        <item m="1" x="543"/>
        <item m="1" x="1373"/>
        <item m="1" x="1813"/>
        <item m="1" x="2479"/>
        <item m="1" x="2420"/>
        <item m="1" x="2365"/>
        <item m="1" x="2117"/>
        <item m="1" x="2034"/>
        <item m="1" x="1960"/>
        <item m="1" x="1583"/>
        <item m="1" x="754"/>
        <item m="1" x="1690"/>
        <item m="1" x="2242"/>
        <item m="1" x="2689"/>
        <item m="1" x="778"/>
        <item m="1" x="1238"/>
        <item m="1" x="1757"/>
        <item m="1" x="65"/>
        <item m="1" x="808"/>
        <item m="1" x="723"/>
        <item m="1" x="653"/>
        <item m="1" x="451"/>
        <item m="1" x="684"/>
        <item m="1" x="961"/>
        <item m="1" x="984"/>
        <item m="1" x="268"/>
        <item m="1" x="809"/>
        <item m="1" x="1050"/>
        <item m="1" x="64"/>
        <item m="1" x="2310"/>
        <item m="1" x="1090"/>
        <item m="1" x="863"/>
        <item m="1" x="2469"/>
        <item m="1" x="1949"/>
        <item m="1" x="375"/>
        <item m="1" x="776"/>
        <item m="1" x="841"/>
        <item m="1" x="1086"/>
        <item m="1" x="1374"/>
        <item m="1" x="1835"/>
        <item m="1" x="1746"/>
        <item m="1" x="2299"/>
        <item m="1" x="57"/>
        <item m="1" x="343"/>
        <item m="1" x="594"/>
        <item m="1" x="1814"/>
        <item m="1" x="1560"/>
        <item m="1" x="2552"/>
        <item m="1" x="59"/>
        <item m="1" x="1122"/>
        <item m="1" x="876"/>
        <item m="1" x="1429"/>
        <item m="1" x="2590"/>
        <item m="1" x="1207"/>
        <item m="1" x="356"/>
        <item m="1" x="2366"/>
        <item m="1" x="221"/>
        <item m="1" x="2600"/>
        <item m="1" x="2107"/>
        <item m="1" x="86"/>
        <item m="1" x="1571"/>
        <item m="1" x="726"/>
        <item m="1" x="466"/>
        <item m="1" x="1456"/>
        <item m="1" x="1328"/>
        <item m="1" x="569"/>
        <item m="1" x="2485"/>
        <item m="1" x="2681"/>
        <item m="1" x="1092"/>
        <item m="1" x="2446"/>
        <item m="1" x="258"/>
        <item m="1" x="1673"/>
        <item m="1" x="345"/>
        <item m="1" x="596"/>
        <item m="1" x="843"/>
        <item m="1" x="583"/>
        <item m="1" x="1413"/>
        <item m="1" x="1948"/>
        <item m="1" x="627"/>
        <item m="1" x="1468"/>
        <item m="1" x="728"/>
        <item m="1" x="2648"/>
        <item m="1" x="526"/>
        <item m="1" x="275"/>
        <item m="1" x="787"/>
        <item m="1" x="1014"/>
        <item m="1" x="1000"/>
        <item m="1" x="1267"/>
        <item m="1" x="867"/>
        <item m="1" x="1962"/>
        <item m="1" x="2482"/>
        <item m="1" x="1668"/>
        <item m="1" x="1634"/>
        <item m="1" x="2183"/>
        <item m="1" x="542"/>
        <item m="1" x="1369"/>
        <item m="1" x="1812"/>
        <item m="1" x="546"/>
        <item m="1" x="1379"/>
        <item m="1" x="749"/>
        <item m="1" x="234"/>
        <item m="1" x="1109"/>
        <item m="1" x="1887"/>
        <item m="1" x="2423"/>
        <item m="1" x="2470"/>
        <item m="1" x="136"/>
        <item m="1" x="1729"/>
        <item m="1" x="2283"/>
        <item m="1" x="1078"/>
        <item m="1" x="392"/>
        <item m="1" x="475"/>
        <item m="1" x="2409"/>
        <item m="1" x="128"/>
        <item m="1" x="1096"/>
        <item m="1" x="2545"/>
        <item m="1" x="724"/>
        <item m="1" x="1032"/>
        <item m="1" x="993"/>
        <item m="1" x="2284"/>
        <item m="1" x="966"/>
        <item m="1" x="2222"/>
        <item m="1" x="2644"/>
        <item m="1" x="940"/>
        <item m="1" x="2151"/>
        <item m="1" x="257"/>
        <item m="1" x="2623"/>
        <item m="1" x="1910"/>
        <item m="1" x="507"/>
        <item m="1" x="904"/>
        <item m="1" x="228"/>
        <item m="1" x="180"/>
        <item m="1" x="150"/>
        <item m="1" x="120"/>
        <item m="1" x="2171"/>
        <item m="1" x="82"/>
        <item m="1" x="462"/>
        <item m="1" x="25"/>
        <item m="1" x="2656"/>
        <item m="1" x="2616"/>
        <item m="1" x="340"/>
        <item m="1" x="294"/>
        <item m="1" x="366"/>
        <item m="1" x="608"/>
        <item m="1" x="1675"/>
        <item m="1" x="2237"/>
        <item m="1" x="2570"/>
        <item m="1" x="622"/>
        <item m="1" x="1553"/>
        <item m="1" x="1500"/>
        <item m="1" x="744"/>
        <item m="1" x="327"/>
        <item m="1" x="2429"/>
        <item m="1" x="2489"/>
        <item m="1" x="2554"/>
        <item m="1" x="2605"/>
        <item m="1" x="1822"/>
        <item m="1" x="463"/>
        <item m="1" x="1740"/>
        <item m="1" x="490"/>
        <item m="1" x="2170"/>
        <item m="1" x="2101"/>
        <item m="1" x="747"/>
        <item m="1" x="2238"/>
        <item m="1" x="1397"/>
        <item m="1" x="1352"/>
        <item m="1" x="1296"/>
        <item m="1" x="1252"/>
        <item m="1" x="1633"/>
        <item m="1" x="1273"/>
        <item m="1" x="1478"/>
        <item m="1" x="1559"/>
        <item m="1" x="474"/>
        <item m="1" x="399"/>
        <item m="1" x="1958"/>
        <item m="1" x="909"/>
        <item m="1" x="944"/>
        <item m="1" x="1066"/>
        <item m="1" x="2669"/>
        <item m="1" x="2577"/>
        <item m="1" x="93"/>
        <item m="1" x="2019"/>
        <item m="1" x="2173"/>
        <item m="1" x="2104"/>
        <item m="1" x="517"/>
        <item m="1" x="816"/>
        <item m="1" x="790"/>
        <item m="1" x="421"/>
        <item m="1" x="761"/>
        <item m="1" x="734"/>
        <item m="1" x="691"/>
        <item m="1" x="664"/>
        <item m="1" x="639"/>
        <item m="1" x="601"/>
        <item m="1" x="454"/>
        <item m="1" x="1005"/>
        <item m="1" x="1731"/>
        <item m="1" x="289"/>
        <item m="1" x="2030"/>
        <item m="1" x="2541"/>
        <item m="1" x="1667"/>
        <item m="1" x="2120"/>
        <item m="1" x="1969"/>
        <item m="1" x="255"/>
        <item m="1" x="223"/>
        <item m="1" x="648"/>
        <item m="1" x="1575"/>
        <item m="1" x="1627"/>
        <item m="1" x="1893"/>
        <item m="1" x="617"/>
        <item m="1" x="2372"/>
        <item m="1" x="1587"/>
        <item m="1" x="727"/>
        <item m="1" x="2426"/>
        <item m="1" x="1716"/>
        <item m="1" x="2006"/>
        <item m="1" x="2245"/>
        <item m="1" x="2179"/>
        <item m="1" x="2113"/>
        <item m="1" x="2487"/>
        <item m="1" x="2437"/>
        <item m="1" x="2380"/>
        <item m="1" x="2317"/>
        <item m="1" x="1506"/>
        <item m="1" x="1051"/>
        <item m="1" x="2610"/>
        <item m="1" x="2197"/>
        <item m="1" x="2058"/>
        <item m="1" x="595"/>
        <item m="1" x="497"/>
        <item m="1" x="1978"/>
        <item m="1" x="2132"/>
        <item m="1" x="1844"/>
        <item m="1" x="1330"/>
        <item m="1" x="1790"/>
        <item m="1" x="2331"/>
        <item m="1" x="1243"/>
        <item m="1" x="1959"/>
        <item m="1" x="774"/>
        <item m="1" x="1911"/>
        <item m="1" x="439"/>
        <item m="1" x="1848"/>
        <item m="1" x="2385"/>
        <item m="1" x="1898"/>
        <item m="1" x="1528"/>
        <item m="1" x="1489"/>
        <item m="1" x="1773"/>
        <item m="1" x="381"/>
        <item m="1" x="1705"/>
        <item m="1" x="694"/>
        <item m="1" x="1980"/>
        <item m="1" x="1639"/>
        <item m="1" x="793"/>
        <item m="1" x="1847"/>
        <item m="1" x="2326"/>
        <item m="1" x="2053"/>
        <item m="1" x="2126"/>
        <item m="1" x="886"/>
        <item m="1" x="923"/>
        <item m="1" x="2123"/>
        <item m="1" x="1437"/>
        <item m="1" x="2255"/>
        <item m="1" x="2496"/>
        <item m="1" x="1102"/>
        <item m="1" x="2191"/>
        <item m="1" x="572"/>
        <item m="1" x="2127"/>
        <item m="1" x="213"/>
        <item m="1" x="2393"/>
        <item m="1" x="1254"/>
        <item m="1" x="329"/>
        <item m="1" x="2598"/>
        <item m="1" x="2208"/>
        <item m="1" x="2660"/>
        <item m="1" x="1647"/>
        <item m="1" x="986"/>
        <item m="1" x="1768"/>
        <item m="1" x="2468"/>
        <item m="1" x="2531"/>
        <item m="1" x="2193"/>
        <item m="1" x="2653"/>
        <item m="1" x="279"/>
        <item m="1" x="1150"/>
        <item m="1" x="1300"/>
        <item m="1" x="1701"/>
        <item m="1" x="1967"/>
        <item m="1" x="540"/>
        <item m="1" x="1022"/>
        <item m="1" x="2163"/>
        <item m="1" x="146"/>
        <item m="1" x="280"/>
        <item m="1" x="764"/>
        <item m="1" x="1525"/>
        <item m="1" x="2042"/>
        <item m="1" x="2551"/>
        <item m="1" x="536"/>
        <item m="1" x="2008"/>
        <item m="1" x="1805"/>
        <item m="1" x="2094"/>
        <item m="1" x="2342"/>
        <item m="1" x="623"/>
        <item m="1" x="861"/>
        <item m="1" x="1104"/>
        <item m="1" x="87"/>
        <item m="1" x="2588"/>
        <item m="1" x="1405"/>
        <item m="1" x="361"/>
        <item m="1" x="1363"/>
        <item m="1" x="2421"/>
        <item m="1" x="1914"/>
        <item m="1" x="2678"/>
        <item m="1" x="845"/>
        <item m="1" x="1380"/>
        <item m="1" x="2367"/>
        <item m="1" x="369"/>
        <item m="1" x="104"/>
        <item m="1" x="1089"/>
        <item m="1" x="1827"/>
        <item m="1" x="629"/>
        <item m="1" x="2457"/>
        <item m="1" x="751"/>
        <item m="1" x="1645"/>
        <item m="1" x="318"/>
        <item m="1" x="571"/>
        <item m="1" x="706"/>
        <item m="1" x="2518"/>
        <item m="1" x="2398"/>
        <item m="1" x="135"/>
        <item m="1" x="2422"/>
        <item m="1" x="682"/>
        <item m="1" x="908"/>
        <item m="1" x="2081"/>
        <item m="1" x="2472"/>
        <item m="1" x="2356"/>
        <item m="1" x="2411"/>
        <item m="1" x="415"/>
        <item m="1" x="2535"/>
        <item m="1" x="2153"/>
        <item m="1" x="2224"/>
        <item m="1" x="129"/>
        <item m="1" x="96"/>
        <item m="1" x="2210"/>
        <item m="1" x="2286"/>
        <item m="1" x="2633"/>
        <item m="1" x="41"/>
        <item m="1" x="2353"/>
        <item m="1" x="656"/>
        <item m="1" x="1469"/>
        <item m="1" x="1950"/>
        <item m="1" x="1015"/>
        <item m="1" x="1285"/>
        <item m="1" x="888"/>
        <item m="1" x="1135"/>
        <item m="1" x="2471"/>
        <item m="1" x="2098"/>
        <item m="1" x="125"/>
        <item m="1" x="2404"/>
        <item m="1" x="2603"/>
        <item m="1" x="2540"/>
        <item m="1" x="2475"/>
        <item m="1" x="2415"/>
        <item m="1" x="2361"/>
        <item m="1" x="68"/>
        <item m="1" x="12"/>
        <item m="1" x="2646"/>
        <item m="1" x="2602"/>
        <item m="1" x="2539"/>
        <item m="1" x="2474"/>
        <item m="1" x="2218"/>
        <item m="1" x="36"/>
        <item m="1" x="1951"/>
        <item m="1" x="167"/>
        <item m="1" x="2593"/>
        <item m="1" x="2528"/>
        <item m="1" x="2464"/>
        <item m="1" x="2405"/>
        <item m="1" x="2349"/>
        <item m="1" x="2278"/>
        <item m="1" x="2167"/>
        <item m="1" x="2234"/>
        <item m="1" x="49"/>
        <item m="1" x="98"/>
        <item m="1" x="50"/>
        <item m="1" x="2673"/>
        <item m="1" x="2514"/>
        <item m="1" x="2513"/>
        <item m="1" x="1486"/>
        <item m="1" x="1433"/>
        <item m="1" x="1392"/>
        <item m="1" x="1345"/>
        <item m="1" x="1289"/>
        <item m="1" x="1908"/>
        <item m="1" x="1846"/>
        <item m="1" x="1852"/>
        <item m="1" x="1778"/>
        <item m="1" x="1709"/>
        <item m="1" x="1641"/>
        <item m="1" x="1584"/>
        <item m="1" x="1047"/>
        <item m="1" x="2379"/>
        <item m="1" x="110"/>
        <item m="1" x="377"/>
        <item m="1" x="640"/>
        <item m="1" x="875"/>
        <item m="1" x="1121"/>
        <item m="1" x="1292"/>
        <item m="1" x="72"/>
        <item m="1" x="413"/>
        <item m="1" x="676"/>
        <item m="1" x="2341"/>
        <item m="1" x="651"/>
        <item m="1" x="2483"/>
        <item m="1" x="363"/>
        <item m="1" x="485"/>
        <item m="1" x="991"/>
        <item m="1" x="288"/>
        <item m="1" x="799"/>
        <item m="1" x="1305"/>
        <item m="1" x="1028"/>
        <item m="1" x="1487"/>
        <item m="1" x="2566"/>
        <item m="1" x="2667"/>
        <item m="1" x="2060"/>
        <item m="1" x="1258"/>
        <item m="1" x="1632"/>
        <item m="1" x="1658"/>
        <item m="1" x="2445"/>
        <item m="1" x="942"/>
        <item m="1" x="1769"/>
        <item m="1" x="901"/>
        <item m="1" x="711"/>
        <item m="1" x="1192"/>
        <item m="1" x="1545"/>
        <item m="1" x="2076"/>
        <item m="1" x="486"/>
        <item m="1" x="1791"/>
        <item m="1" x="2575"/>
        <item m="1" x="224"/>
        <item m="1" x="745"/>
        <item m="1" x="960"/>
        <item m="1" x="1208"/>
        <item m="1" x="620"/>
        <item m="1" x="743"/>
        <item m="1" x="856"/>
        <item m="1" x="1370"/>
        <item m="1" x="1095"/>
        <item m="1" x="1548"/>
        <item m="1" x="2062"/>
        <item m="1" x="2388"/>
        <item m="1" x="1554"/>
        <item m="1" x="1744"/>
        <item m="1" x="1677"/>
        <item m="1" x="1915"/>
        <item m="1" x="2266"/>
        <item m="1" x="1854"/>
        <item m="1" x="2206"/>
        <item m="1" x="2106"/>
        <item m="1" x="2021"/>
        <item m="1" x="1666"/>
        <item m="1" x="1869"/>
        <item m="1" x="1804"/>
        <item m="1" x="2281"/>
        <item m="1" x="2221"/>
        <item m="1" x="2045"/>
        <item m="1" x="2408"/>
        <item m="1" x="1640"/>
        <item m="1" x="2532"/>
        <item m="1" x="1774"/>
        <item m="1" x="1607"/>
        <item m="1" x="119"/>
        <item m="1" x="2269"/>
        <item m="1" x="1073"/>
        <item m="1" x="1190"/>
        <item m="1" x="1354"/>
        <item m="1" x="1537"/>
        <item m="1" x="1770"/>
        <item m="1" x="2009"/>
        <item m="1" x="907"/>
        <item m="1" x="1997"/>
        <item m="1" x="943"/>
        <item m="1" x="1156"/>
        <item m="1" x="1495"/>
        <item m="1" x="2508"/>
        <item m="1" x="835"/>
        <item m="1" x="182"/>
        <item m="1" x="445"/>
        <item m="1" x="712"/>
        <item m="1" x="1062"/>
        <item m="1" x="1183"/>
        <item m="1" x="1341"/>
        <item m="1" x="939"/>
        <item m="1" x="2499"/>
        <item m="1" x="1522"/>
        <item m="1" x="1747"/>
        <item m="1" x="2626"/>
        <item m="1" x="2036"/>
        <item m="1" x="804"/>
        <item m="1" x="2520"/>
        <item m="1" x="588"/>
        <item m="1" x="717"/>
        <item m="1" x="1041"/>
        <item m="1" x="1314"/>
        <item m="1" x="1732"/>
        <item m="1" x="2289"/>
        <item m="1" x="46"/>
        <item m="1" x="336"/>
        <item m="1" x="834"/>
        <item m="1" x="938"/>
        <item m="1" x="948"/>
        <item m="1" x="1182"/>
        <item m="1" x="1340"/>
        <item m="1" x="1521"/>
        <item m="1" x="2268"/>
        <item m="1" x="1353"/>
        <item m="1" x="1072"/>
        <item m="1" x="1189"/>
        <item m="1" x="1536"/>
        <item m="1" x="2300"/>
        <item m="1" x="2124"/>
        <item m="1" x="2047"/>
        <item m="1" x="1971"/>
        <item m="1" x="1900"/>
        <item m="1" x="1837"/>
        <item m="1" x="1761"/>
        <item m="1" x="1695"/>
        <item m="1" x="2439"/>
        <item m="1" x="2382"/>
        <item m="1" x="2320"/>
        <item m="1" x="2249"/>
        <item m="1" x="2186"/>
        <item m="1" x="2119"/>
        <item m="1" x="2039"/>
        <item m="1" x="1966"/>
        <item m="1" x="1891"/>
        <item m="1" x="1830"/>
        <item m="1" x="2557"/>
        <item m="1" x="2493"/>
        <item m="1" x="2436"/>
        <item m="1" x="2378"/>
        <item m="1" x="2312"/>
        <item m="1" x="2244"/>
        <item m="1" x="2176"/>
        <item m="1" x="2111"/>
        <item m="1" x="296"/>
        <item m="1" x="262"/>
        <item m="1" x="232"/>
        <item m="1" x="2519"/>
        <item m="1" x="1004"/>
        <item m="1" x="188"/>
        <item m="1" x="971"/>
        <item m="1" x="1670"/>
        <item m="1" x="1603"/>
        <item m="1" x="549"/>
        <item m="1" x="299"/>
        <item m="1" x="99"/>
        <item m="1" x="1140"/>
        <item m="1" x="892"/>
        <item m="1" x="477"/>
        <item m="1" x="432"/>
        <item m="1" x="1217"/>
        <item m="1" x="1582"/>
        <item m="1" x="2122"/>
        <item m="1" x="2609"/>
        <item m="1" x="402"/>
        <item m="1" x="1175"/>
        <item m="1" x="374"/>
        <item m="1" x="1786"/>
        <item m="1" x="882"/>
        <item m="1" x="1129"/>
        <item m="1" x="1446"/>
        <item m="1" x="2203"/>
        <item m="1" x="1916"/>
        <item m="1" x="441"/>
        <item m="1" x="707"/>
        <item m="1" x="2140"/>
        <item m="1" x="2069"/>
        <item m="1" x="2263"/>
        <item m="1" x="625"/>
        <item m="1" x="2612"/>
        <item m="1" x="2652"/>
        <item m="1" x="1816"/>
        <item m="1" x="1451"/>
        <item m="1" x="897"/>
        <item m="1" x="1889"/>
        <item m="1" x="434"/>
        <item m="1" x="796"/>
        <item m="1" x="692"/>
        <item m="1" x="1026"/>
        <item m="1" x="924"/>
        <item m="1" x="1173"/>
        <item m="1" x="1524"/>
        <item m="1" x="2040"/>
        <item m="1" x="2548"/>
        <item m="1" x="2090"/>
        <item m="1" x="512"/>
        <item m="1" x="2005"/>
        <item m="1" x="488"/>
        <item m="1" x="310"/>
        <item m="1" x="1097"/>
        <item m="1" x="1845"/>
        <item m="1" x="1389"/>
        <item m="1" x="510"/>
        <item m="1" x="1232"/>
        <item m="1" x="813"/>
        <item m="1" x="1055"/>
        <item m="1" x="1339"/>
        <item m="1" x="2329"/>
        <item m="1" x="1401"/>
        <item m="1" x="151"/>
        <item m="1" x="416"/>
        <item m="1" x="534"/>
        <item m="1" x="1301"/>
        <item m="1" x="1297"/>
        <item m="1" x="1284"/>
        <item m="1" x="2563"/>
        <item m="1" x="2389"/>
        <item m="1" x="383"/>
        <item m="1" x="1223"/>
        <item m="1" x="1186"/>
        <item m="1" x="2558"/>
        <item m="1" x="2192"/>
        <item m="1" x="767"/>
        <item m="1" x="985"/>
        <item m="1" x="1253"/>
        <item m="1" x="1646"/>
        <item m="1" x="278"/>
        <item m="1" x="2651"/>
        <item m="1" x="1398"/>
        <item m="1" x="1782"/>
        <item m="1" x="1298"/>
        <item m="1" x="1256"/>
        <item m="1" x="1221"/>
        <item m="1" x="1184"/>
        <item m="1" x="2435"/>
        <item m="1" x="1147"/>
        <item m="1" x="1849"/>
        <item m="1" x="414"/>
        <item m="1" x="677"/>
        <item m="1" x="2108"/>
        <item m="1" x="1601"/>
        <item m="1" x="2063"/>
        <item m="1" x="1981"/>
        <item m="1" x="1912"/>
        <item m="1" x="154"/>
        <item m="1" x="124"/>
        <item m="1" x="491"/>
        <item m="1" x="1585"/>
        <item m="1" x="1281"/>
        <item m="1" x="1226"/>
        <item m="1" x="460"/>
        <item m="1" x="464"/>
        <item m="1" x="1541"/>
        <item m="1" x="1177"/>
        <item m="1" x="423"/>
        <item m="1" x="235"/>
        <item m="1" x="1230"/>
        <item m="1" x="1591"/>
        <item m="1" x="1561"/>
        <item m="1" x="2097"/>
        <item m="1" x="1210"/>
        <item m="1" x="489"/>
        <item m="1" x="752"/>
        <item m="1" x="972"/>
        <item m="1" x="1111"/>
        <item m="1" x="254"/>
        <item m="1" x="1309"/>
        <item m="1" x="1724"/>
        <item m="1" x="2275"/>
        <item m="1" x="35"/>
        <item m="1" x="1033"/>
        <item m="1" x="544"/>
        <item m="1" x="1375"/>
        <item m="1" x="1815"/>
        <item m="1" x="2359"/>
        <item m="1" x="177"/>
        <item m="1" x="968"/>
        <item m="1" x="1224"/>
        <item m="1" x="1404"/>
        <item m="1" x="1530"/>
        <item m="1" x="393"/>
        <item m="1" x="458"/>
        <item m="1" x="721"/>
        <item m="1" x="1194"/>
        <item m="1" x="357"/>
        <item m="1" x="1130"/>
        <item m="1" x="1931"/>
        <item m="1" x="1450"/>
        <item m="1" x="320"/>
        <item m="1" x="1105"/>
        <item m="1" x="1776"/>
        <item m="1" x="1595"/>
        <item m="1" x="2011"/>
        <item m="1" x="193"/>
        <item m="1" x="1203"/>
        <item m="1" x="1080"/>
        <item m="1" x="2048"/>
        <item m="1" x="2046"/>
        <item m="1" x="1850"/>
        <item m="1" x="2311"/>
        <item m="1" x="2534"/>
        <item m="1" x="912"/>
        <item m="1" x="222"/>
        <item m="1" x="995"/>
        <item m="1" x="1260"/>
        <item m="1" x="282"/>
        <item m="1" x="1070"/>
        <item m="1" x="1360"/>
        <item m="1" x="1233"/>
        <item m="1" x="1610"/>
        <item m="1" x="2691"/>
        <item m="1" x="2526"/>
        <item m="1" x="849"/>
        <item m="1" x="951"/>
        <item m="1" x="2451"/>
        <item m="1" x="2110"/>
        <item m="1" x="2458"/>
        <item m="1" x="2547"/>
        <item m="1" x="2484"/>
        <item m="1" x="2424"/>
        <item m="1" x="2368"/>
        <item m="1" x="2579"/>
        <item m="1" x="264"/>
        <item m="1" x="1748"/>
        <item m="1" x="1448"/>
        <item m="1" x="1357"/>
        <item m="1" x="2023"/>
        <item m="1" x="2301"/>
        <item m="1" x="2232"/>
        <item m="1" x="419"/>
        <item m="1" x="2165"/>
        <item m="1" x="3"/>
        <item m="1" x="4"/>
        <item m="1" x="5"/>
        <item m="1" x="6"/>
        <item m="1" x="7"/>
        <item m="1" x="8"/>
        <item m="1" x="9"/>
        <item m="1" x="10"/>
        <item m="1" x="2"/>
        <item x="0"/>
        <item x="1"/>
        <item t="default"/>
      </items>
    </pivotField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dataField="1" showAll="0" defaultSubtotal="0"/>
    <pivotField showAll="0"/>
    <pivotField showAll="0" defaultSubtotal="0"/>
    <pivotField showAll="0"/>
  </pivotFields>
  <rowFields count="1">
    <field x="7"/>
  </rowFields>
  <rowItems count="3">
    <i>
      <x v="2690"/>
    </i>
    <i>
      <x v="2691"/>
    </i>
    <i t="grand">
      <x/>
    </i>
  </rowItems>
  <colItems count="1">
    <i/>
  </colItems>
  <dataFields count="1">
    <dataField name="Sum af Ant1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connectionId="11" xr16:uid="{00000000-0016-0000-0000-000000000000}" autoFormatId="16" applyNumberFormats="0" applyBorderFormats="0" applyFontFormats="0" applyPatternFormats="0" applyAlignmentFormats="0" applyWidthHeightFormats="0">
  <queryTableRefresh nextId="6" unboundColumnsRight="2">
    <queryTableFields count="5">
      <queryTableField id="1" name="TrTp" tableColumnId="1"/>
      <queryTableField id="2" name="OrdNo" tableColumnId="2"/>
      <queryTableField id="3" name="OrdBasNo" tableColumnId="3"/>
      <queryTableField id="5" dataBound="0" tableColumnId="5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14" xr16:uid="{00000000-0016-0000-0200-000001000000}" autoFormatId="16" applyNumberFormats="0" applyBorderFormats="0" applyFontFormats="0" applyPatternFormats="0" applyAlignmentFormats="0" applyWidthHeightFormats="0">
  <queryTableRefresh nextId="52" unboundColumnsRight="5">
    <queryTableFields count="22">
      <queryTableField id="29" name="SalgsOrdre" tableColumnId="17"/>
      <queryTableField id="30" name="HovOrd" tableColumnId="18"/>
      <queryTableField id="31" name="ProdOrd" tableColumnId="19"/>
      <queryTableField id="38" dataBound="0" tableColumnId="26"/>
      <queryTableField id="37" dataBound="0" tableColumnId="25"/>
      <queryTableField id="32" name="Ant." tableColumnId="20"/>
      <queryTableField id="44" dataBound="0" tableColumnId="3"/>
      <queryTableField id="33" name="ProdNr." tableColumnId="21"/>
      <queryTableField id="39" dataBound="0" tableColumnId="27"/>
      <queryTableField id="34" name="OrdGrNo" tableColumnId="22"/>
      <queryTableField id="46" dataBound="0" tableColumnId="6"/>
      <queryTableField id="50" dataBound="0" tableColumnId="11"/>
      <queryTableField id="35" name="Beskrivelse" tableColumnId="23"/>
      <queryTableField id="36" name="main" tableColumnId="24"/>
      <queryTableField id="42" name="TegnNr" tableColumnId="4"/>
      <queryTableField id="47" name="Un" tableColumnId="8"/>
      <queryTableField id="51" name="TrInf1" tableColumnId="10"/>
      <queryTableField id="43" dataBound="0" tableColumnId="5"/>
      <queryTableField id="40" dataBound="0" tableColumnId="1"/>
      <queryTableField id="45" dataBound="0" tableColumnId="7"/>
      <queryTableField id="48" dataBound="0" tableColumnId="9"/>
      <queryTableField id="41" dataBound="0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19" xr16:uid="{00000000-0016-0000-0300-000002000000}" autoFormatId="16" applyNumberFormats="0" applyBorderFormats="0" applyFontFormats="0" applyPatternFormats="0" applyAlignmentFormats="0" applyWidthHeightFormats="0">
  <queryTableRefresh nextId="56" unboundColumnsRight="8">
    <queryTableFields count="22">
      <queryTableField id="29" name="SalgsOrdre" tableColumnId="17"/>
      <queryTableField id="30" name="HovOrd" tableColumnId="18"/>
      <queryTableField id="49" dataBound="0" tableColumnId="5"/>
      <queryTableField id="31" name="ProdOrd" tableColumnId="19"/>
      <queryTableField id="38" dataBound="0" tableColumnId="26"/>
      <queryTableField id="37" dataBound="0" tableColumnId="25"/>
      <queryTableField id="32" name="Ant." tableColumnId="20"/>
      <queryTableField id="33" name="ProdNr." tableColumnId="21"/>
      <queryTableField id="39" dataBound="0" tableColumnId="27"/>
      <queryTableField id="34" name="OrdGrNo" tableColumnId="22"/>
      <queryTableField id="35" name="Beskrivelse" tableColumnId="23"/>
      <queryTableField id="36" name="main" tableColumnId="24"/>
      <queryTableField id="42" name="TegnNr" tableColumnId="4"/>
      <queryTableField id="50" name="Gr5" tableColumnId="8"/>
      <queryTableField id="51" dataBound="0" tableColumnId="9"/>
      <queryTableField id="47" dataBound="0" tableColumnId="7"/>
      <queryTableField id="44" dataBound="0" tableColumnId="6"/>
      <queryTableField id="48" dataBound="0" tableColumnId="3"/>
      <queryTableField id="54" dataBound="0" tableColumnId="10"/>
      <queryTableField id="55" dataBound="0" tableColumnId="11"/>
      <queryTableField id="40" dataBound="0" tableColumnId="1"/>
      <queryTableField id="41" dataBound="0" tableColumnId="2"/>
    </queryTableFields>
    <queryTableDeletedFields count="1">
      <deletedField name="Savelængde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1" xr16:uid="{00000000-0016-0000-0400-000003000000}" autoFormatId="16" applyNumberFormats="0" applyBorderFormats="0" applyFontFormats="0" applyPatternFormats="0" applyAlignmentFormats="0" applyWidthHeightFormats="0">
  <queryTableRefresh nextId="89" unboundColumnsRight="5">
    <queryTableFields count="25">
      <queryTableField id="59" name="ProdOrd" tableColumnId="9"/>
      <queryTableField id="60" name="ProdNr." tableColumnId="10"/>
      <queryTableField id="61" name="Beskrivelse" tableColumnId="11"/>
      <queryTableField id="62" name="TegnNr" tableColumnId="12"/>
      <queryTableField id="74" dataBound="0" tableColumnId="8"/>
      <queryTableField id="63" name="SavLgd" tableColumnId="13"/>
      <queryTableField id="64" name="Råvarenr" tableColumnId="14"/>
      <queryTableField id="65" name="Råvarebetegn." tableColumnId="15"/>
      <queryTableField id="76" dataBound="0" tableColumnId="18"/>
      <queryTableField id="81" dataBound="0" tableColumnId="6"/>
      <queryTableField id="82" dataBound="0" tableColumnId="23"/>
      <queryTableField id="66" name="Ant" tableColumnId="16"/>
      <queryTableField id="67" name="Pict" tableColumnId="1"/>
      <queryTableField id="73" name="K.Varenr." tableColumnId="7"/>
      <queryTableField id="75" name="Descr" tableColumnId="17"/>
      <queryTableField id="79" name="Deling" tableColumnId="21"/>
      <queryTableField id="86" dataBound="0" tableColumnId="25"/>
      <queryTableField id="85" dataBound="0" tableColumnId="24"/>
      <queryTableField id="80" name="OplNest" tableColumnId="22"/>
      <queryTableField id="88" name="retn" tableColumnId="26"/>
      <queryTableField id="71" dataBound="0" tableColumnId="5"/>
      <queryTableField id="70" dataBound="0" tableColumnId="4"/>
      <queryTableField id="69" dataBound="0" tableColumnId="3"/>
      <queryTableField id="68" dataBound="0" tableColumnId="2"/>
      <queryTableField id="83" dataBound="0" tableColumnId="19"/>
    </queryTableFields>
    <queryTableDeletedFields count="2">
      <deletedField name="Savelængde"/>
      <deletedField name="Ant.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ksterneData_1" connectionId="34" xr16:uid="{6C48D6C1-28BB-4E14-A03B-58615687CFFC}" autoFormatId="16" applyNumberFormats="0" applyBorderFormats="0" applyFontFormats="0" applyPatternFormats="0" applyAlignmentFormats="0" applyWidthHeightFormats="0">
  <queryTableRefresh nextId="4">
    <queryTableFields count="2">
      <queryTableField id="2" name="ProdNo" tableColumnId="2"/>
      <queryTableField id="3" name="Free1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5" xr16:uid="{00000000-0016-0000-0500-000004000000}" autoFormatId="16" applyNumberFormats="0" applyBorderFormats="0" applyFontFormats="0" applyPatternFormats="0" applyAlignmentFormats="0" applyWidthHeightFormats="0">
  <queryTableRefresh nextId="88" unboundColumnsRight="1">
    <queryTableFields count="6">
      <queryTableField id="59" name="ProdOrd" tableColumnId="9"/>
      <queryTableField id="60" name="ProdNr." tableColumnId="10"/>
      <queryTableField id="84" name="SubProd" tableColumnId="1"/>
      <queryTableField id="85" name="Inf2" tableColumnId="7"/>
      <queryTableField id="87" name="Gr3" tableColumnId="11"/>
      <queryTableField id="86" dataBound="0" tableColumnId="8"/>
    </queryTableFields>
    <queryTableDeletedFields count="2">
      <deletedField name="Savelængde"/>
      <deletedField name="Ant.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4" xr16:uid="{00000000-0016-0000-0700-000005000000}" autoFormatId="16" applyNumberFormats="0" applyBorderFormats="0" applyFontFormats="0" applyPatternFormats="0" applyAlignmentFormats="0" applyWidthHeightFormats="0">
  <queryTableRefresh nextId="86">
    <queryTableFields count="5">
      <queryTableField id="59" name="ProdOrd" tableColumnId="9"/>
      <queryTableField id="60" name="ProdNr." tableColumnId="10"/>
      <queryTableField id="61" name="Beskrivelse" tableColumnId="11"/>
      <queryTableField id="84" name="Ekstra inf." tableColumnId="1"/>
      <queryTableField id="85" name="LnNo" tableColumnId="2"/>
    </queryTableFields>
    <queryTableDeletedFields count="2">
      <deletedField name="Savelængde"/>
      <deletedField name="Ant.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1" backgroundRefresh="0" adjustColumnWidth="0" connectionId="2" xr16:uid="{00000000-0016-0000-0800-000006000000}" autoFormatId="16" applyNumberFormats="0" applyBorderFormats="0" applyFontFormats="0" applyPatternFormats="0" applyAlignmentFormats="0" applyWidthHeightFormats="0">
  <queryTableRefresh nextId="43" unboundColumnsRight="2">
    <queryTableFields count="20">
      <queryTableField id="21" name="Line" tableColumnId="1"/>
      <queryTableField id="22" name="ProdNr" tableColumnId="2"/>
      <queryTableField id="34" dataBound="0" tableColumnId="3"/>
      <queryTableField id="35" dataBound="0" tableColumnId="9"/>
      <queryTableField id="41" dataBound="0" tableColumnId="20"/>
      <queryTableField id="24" name="Beskrivelse " tableColumnId="4"/>
      <queryTableField id="25" name="Indkøb?" tableColumnId="5"/>
      <queryTableField id="30" dataBound="0" tableColumnId="13"/>
      <queryTableField id="26" name="U-levDt" tableColumnId="6"/>
      <queryTableField id="31" dataBound="0" tableColumnId="14"/>
      <queryTableField id="27" name="LevDt" tableColumnId="7"/>
      <queryTableField id="38" dataBound="0" tableColumnId="17"/>
      <queryTableField id="32" dataBound="0" tableColumnId="15"/>
      <queryTableField id="28" name="Stk." tableColumnId="11"/>
      <queryTableField id="37" dataBound="0" tableColumnId="16"/>
      <queryTableField id="29" name="Kvitering" tableColumnId="12"/>
      <queryTableField id="36" name="Un" tableColumnId="10"/>
      <queryTableField id="39" name="PurcNo" tableColumnId="18"/>
      <queryTableField id="33" dataBound="0" tableColumnId="8"/>
      <queryTableField id="42" dataBound="0" tableColumnId="2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3" xr16:uid="{00000000-0016-0000-0900-000007000000}" autoFormatId="16" applyNumberFormats="0" applyBorderFormats="0" applyFontFormats="0" applyPatternFormats="0" applyAlignmentFormats="0" applyWidthHeightFormats="0">
  <queryTableRefresh nextId="85" unboundColumnsRight="4">
    <queryTableFields count="23">
      <queryTableField id="59" name="ProdOrd" tableColumnId="9"/>
      <queryTableField id="60" name="ProdNr." tableColumnId="10"/>
      <queryTableField id="61" name="Beskrivelse" tableColumnId="11"/>
      <queryTableField id="84" dataBound="0" tableColumnId="20"/>
      <queryTableField id="62" name="TegnNr" tableColumnId="12"/>
      <queryTableField id="74" dataBound="0" tableColumnId="8"/>
      <queryTableField id="63" name="SavLgd" tableColumnId="13"/>
      <queryTableField id="64" name="Råvarenr" tableColumnId="14"/>
      <queryTableField id="65" name="Råvarebetegn." tableColumnId="15"/>
      <queryTableField id="76" dataBound="0" tableColumnId="18"/>
      <queryTableField id="81" dataBound="0" tableColumnId="6"/>
      <queryTableField id="82" dataBound="0" tableColumnId="23"/>
      <queryTableField id="66" name="Ant" tableColumnId="16"/>
      <queryTableField id="67" name="Pict" tableColumnId="1"/>
      <queryTableField id="73" name="K.Varenr." tableColumnId="7"/>
      <queryTableField id="75" name="Descr" tableColumnId="17"/>
      <queryTableField id="79" name="Deling" tableColumnId="21"/>
      <queryTableField id="80" name="OplNest" tableColumnId="22"/>
      <queryTableField id="83" name="Inf4" tableColumnId="19"/>
      <queryTableField id="71" dataBound="0" tableColumnId="5"/>
      <queryTableField id="70" dataBound="0" tableColumnId="4"/>
      <queryTableField id="69" dataBound="0" tableColumnId="3"/>
      <queryTableField id="68" dataBound="0" tableColumnId="2"/>
    </queryTableFields>
    <queryTableDeletedFields count="2">
      <deletedField name="Savelængde"/>
      <deletedField name="Ant.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connectionId="10" xr16:uid="{00000000-0016-0000-0A00-000008000000}" autoFormatId="16" applyNumberFormats="0" applyBorderFormats="0" applyFontFormats="0" applyPatternFormats="0" applyAlignmentFormats="0" applyWidthHeightFormats="0">
  <queryTableRefresh nextId="4">
    <queryTableFields count="3">
      <queryTableField id="1" name="OrdNo" tableColumnId="1"/>
      <queryTableField id="2" name="ProdNo" tableColumnId="2"/>
      <queryTableField id="3" name="PoPhStB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2" xr16:uid="{00000000-0016-0000-0B00-000009000000}" autoFormatId="16" applyNumberFormats="0" applyBorderFormats="0" applyFontFormats="0" applyPatternFormats="0" applyAlignmentFormats="0" applyWidthHeightFormats="0">
  <queryTableRefresh nextId="97">
    <queryTableFields count="9">
      <queryTableField id="84" name="Bærer" tableColumnId="6"/>
      <queryTableField id="85" name="ProdNr" tableColumnId="7"/>
      <queryTableField id="86" name="Betegnelse" tableColumnId="8"/>
      <queryTableField id="87" name="Beholdning" tableColumnId="9"/>
      <queryTableField id="88" name="Pladevægt" tableColumnId="10"/>
      <queryTableField id="93" name="Tykkelse " tableColumnId="15"/>
      <queryTableField id="94" name="Plader  " tableColumnId="16"/>
      <queryTableField id="95" name="Resveret " tableColumnId="17"/>
      <queryTableField id="96" name="FIFO pris  " tableColumnId="18"/>
    </queryTableFields>
    <queryTableDeletedFields count="2">
      <deletedField name="Savelængde"/>
      <deletedField name="Ant."/>
    </queryTableDeleted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6" xr16:uid="{00000000-0016-0000-0C00-00000A000000}" autoFormatId="16" applyNumberFormats="0" applyBorderFormats="0" applyFontFormats="0" applyPatternFormats="0" applyAlignmentFormats="0" applyWidthHeightFormats="0">
  <queryTableRefresh nextId="68">
    <queryTableFields count="12">
      <queryTableField id="33" name="ProdNr." tableColumnId="21"/>
      <queryTableField id="35" name="Beskrivelse" tableColumnId="23"/>
      <queryTableField id="59" dataBound="0" tableColumnId="2"/>
      <queryTableField id="63" dataBound="0" tableColumnId="4"/>
      <queryTableField id="67" dataBound="0" tableColumnId="10"/>
      <queryTableField id="56" dataBound="0" tableColumnId="6"/>
      <queryTableField id="57" name="Enh." tableColumnId="7"/>
      <queryTableField id="58" name="Gr6" tableColumnId="1"/>
      <queryTableField id="62" name="Beholdning" tableColumnId="3"/>
      <queryTableField id="65" dataBound="0" tableColumnId="8"/>
      <queryTableField id="64" name="rESERVERET" tableColumnId="5"/>
      <queryTableField id="66" name="Gr5" tableColumnId="9"/>
    </queryTableFields>
    <queryTableDeletedFields count="2">
      <deletedField name="Savelængde"/>
      <deletedField name="TegnNr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7" xr16:uid="{00000000-0016-0000-0D00-00000B000000}" autoFormatId="16" applyNumberFormats="0" applyBorderFormats="0" applyFontFormats="0" applyPatternFormats="0" applyAlignmentFormats="0" applyWidthHeightFormats="0">
  <queryTableRefresh nextId="26" unboundColumnsRight="3">
    <queryTableFields count="16">
      <queryTableField id="8" name="OrdNr" tableColumnId="8"/>
      <queryTableField id="9" name="ProdNr" tableColumnId="9"/>
      <queryTableField id="10" name="Ant" tableColumnId="10"/>
      <queryTableField id="11" name="HovedOrdre" tableColumnId="11"/>
      <queryTableField id="12" name="OrdGrNo" tableColumnId="12"/>
      <queryTableField id="13" name="Descr" tableColumnId="13"/>
      <queryTableField id="14" name="MainOrd" tableColumnId="1"/>
      <queryTableField id="15" name="OrdBasNo" tableColumnId="2"/>
      <queryTableField id="16" tableColumnId="3"/>
      <queryTableField id="17" name="TrInf4" tableColumnId="4"/>
      <queryTableField id="19" name="Descr" tableColumnId="6"/>
      <queryTableField id="22" name="CfDelDt" tableColumnId="15"/>
      <queryTableField id="25" name="RNo" tableColumnId="16"/>
      <queryTableField id="20" dataBound="0" tableColumnId="7"/>
      <queryTableField id="21" dataBound="0" tableColumnId="14"/>
      <queryTableField id="24" dataBound="0" tableColumnId="5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9" xr16:uid="{00000000-0016-0000-0E00-00000C000000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ProdNo" tableColumnId="1"/>
      <queryTableField id="2" name="SupNo" tableColumnId="2"/>
      <queryTableField id="3" name="SupProd" tableColumnId="3"/>
      <queryTableField id="8" dataBound="0" tableColumnId="8"/>
      <queryTableField id="4" name="SupDescr" tableColumnId="4"/>
      <queryTableField id="7" dataBound="0" tableColumnId="7"/>
      <queryTableField id="5" name="Shrt" tableColumnId="5"/>
      <queryTableField id="9" name="Srt" tableColumnId="9"/>
      <queryTableField id="6" dataBound="0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connectionId="33" xr16:uid="{00000000-0016-0000-1000-00000D000000}" autoFormatId="16" applyNumberFormats="0" applyBorderFormats="0" applyFontFormats="0" applyPatternFormats="0" applyAlignmentFormats="0" applyWidthHeightFormats="0">
  <queryTableRefresh nextId="2">
    <queryTableFields count="1">
      <queryTableField id="1" name="Stk.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0" xr16:uid="{00000000-0016-0000-1100-00000E000000}" autoFormatId="16" applyNumberFormats="0" applyBorderFormats="0" applyFontFormats="0" applyPatternFormats="0" applyAlignmentFormats="0" applyWidthHeightFormats="0">
  <queryTableRefresh nextId="57">
    <queryTableFields count="12">
      <queryTableField id="29" name="SalgsOrdre" tableColumnId="17"/>
      <queryTableField id="30" name="HovOrd" tableColumnId="18"/>
      <queryTableField id="31" name="ProdOrd" tableColumnId="19"/>
      <queryTableField id="33" name="ProdNr." tableColumnId="21"/>
      <queryTableField id="34" name="OrdGrNo" tableColumnId="22"/>
      <queryTableField id="35" name="Beskrivelse" tableColumnId="23"/>
      <queryTableField id="36" name="main" tableColumnId="24"/>
      <queryTableField id="52" name="type" tableColumnId="1"/>
      <queryTableField id="53" name="Antal" tableColumnId="2"/>
      <queryTableField id="54" name="Enh" tableColumnId="3"/>
      <queryTableField id="56" dataBound="0" tableColumnId="6"/>
      <queryTableField id="55" name="Txt" tableColumnId="5"/>
    </queryTableFields>
    <queryTableDeletedFields count="2">
      <deletedField name="Savelængde"/>
      <deletedField name="TegnNr"/>
    </queryTableDeleted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connectionId="12" xr16:uid="{00000000-0016-0000-1200-00000F000000}" autoFormatId="16" applyNumberFormats="0" applyBorderFormats="0" applyFontFormats="0" applyPatternFormats="0" applyAlignmentFormats="0" applyWidthHeightFormats="0">
  <queryTableRefresh nextId="9" unboundColumnsRight="2">
    <queryTableFields count="7">
      <queryTableField id="1" name="OrdBasNo" tableColumnId="1"/>
      <queryTableField id="2" name="OrdNo" tableColumnId="2"/>
      <queryTableField id="3" name="TrInf4" tableColumnId="3"/>
      <queryTableField id="4" name="R7" tableColumnId="4"/>
      <queryTableField id="8" name="ProdNo" tableColumnId="8"/>
      <queryTableField id="7" dataBound="0" tableColumnId="5"/>
      <queryTableField id="5" dataBound="0" tableColumnId="7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6" xr16:uid="{00000000-0016-0000-1400-000010000000}" autoFormatId="16" applyNumberFormats="0" applyBorderFormats="0" applyFontFormats="0" applyPatternFormats="0" applyAlignmentFormats="0" applyWidthHeightFormats="0">
  <queryTableRefresh nextId="31" unboundColumnsRight="5">
    <queryTableFields count="21">
      <queryTableField id="8" name="OrdNr" tableColumnId="8"/>
      <queryTableField id="9" name="ProdNr" tableColumnId="9"/>
      <queryTableField id="10" name="Ant" tableColumnId="10"/>
      <queryTableField id="11" name="HovedOrdre" tableColumnId="11"/>
      <queryTableField id="12" name="OrdGrNo" tableColumnId="12"/>
      <queryTableField id="13" name="Descr" tableColumnId="13"/>
      <queryTableField id="14" name="MainOrd" tableColumnId="1"/>
      <queryTableField id="15" name="OrdBasNo" tableColumnId="2"/>
      <queryTableField id="16" tableColumnId="3"/>
      <queryTableField id="17" name="TrInf4" tableColumnId="4"/>
      <queryTableField id="19" name="Descr" tableColumnId="6"/>
      <queryTableField id="22" name="CfDelDt" tableColumnId="15"/>
      <queryTableField id="25" name="RNo" tableColumnId="16"/>
      <queryTableField id="26" name="Gr11" tableColumnId="17"/>
      <queryTableField id="28" name="PrgNr" tableColumnId="19"/>
      <queryTableField id="29" name="Gr3" tableColumnId="20"/>
      <queryTableField id="20" dataBound="0" tableColumnId="7"/>
      <queryTableField id="21" dataBound="0" tableColumnId="14"/>
      <queryTableField id="24" dataBound="0" tableColumnId="5"/>
      <queryTableField id="27" dataBound="0" tableColumnId="18"/>
      <queryTableField id="30" dataBound="0" tableColumnId="2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3" xr16:uid="{00000000-0016-0000-1500-000011000000}" autoFormatId="16" applyNumberFormats="0" applyBorderFormats="0" applyFontFormats="0" applyPatternFormats="0" applyAlignmentFormats="0" applyWidthHeightFormats="0">
  <queryTableRefresh nextId="30" unboundColumnsRight="3">
    <queryTableFields count="20">
      <queryTableField id="1" name="ProdNo" tableColumnId="1"/>
      <queryTableField id="17" dataBound="0" tableColumnId="14"/>
      <queryTableField id="22" dataBound="0" tableColumnId="5"/>
      <queryTableField id="24" dataBound="0" tableColumnId="12"/>
      <queryTableField id="2" name="NoInvoAb" tableColumnId="2"/>
      <queryTableField id="6" dataBound="0" tableColumnId="6"/>
      <queryTableField id="3" name="MainOrd" tableColumnId="3"/>
      <queryTableField id="4" name="OrdBasNo" tableColumnId="4"/>
      <queryTableField id="7" name="OrdNo" tableColumnId="7"/>
      <queryTableField id="11" name="CfDelDt" tableColumnId="9"/>
      <queryTableField id="15" name="Descr" tableColumnId="10"/>
      <queryTableField id="16" name="LnNo" tableColumnId="13"/>
      <queryTableField id="18" name="R7" tableColumnId="15"/>
      <queryTableField id="19" name="Nm" tableColumnId="16"/>
      <queryTableField id="21" name="Gr3" tableColumnId="18"/>
      <queryTableField id="26" name="Dt1" tableColumnId="8"/>
      <queryTableField id="27" name="Val1" tableColumnId="19"/>
      <queryTableField id="20" dataBound="0" tableColumnId="17"/>
      <queryTableField id="12" dataBound="0" tableColumnId="11"/>
      <queryTableField id="28" dataBound="0" tableColumnId="20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" xr16:uid="{00000000-0016-0000-1600-000012000000}" autoFormatId="16" applyNumberFormats="0" applyBorderFormats="0" applyFontFormats="0" applyPatternFormats="0" applyAlignmentFormats="0" applyWidthHeightFormats="0">
  <queryTableRefresh nextId="20" unboundColumnsRight="2">
    <queryTableFields count="16">
      <queryTableField id="1" name="RessNo " tableColumnId="1"/>
      <queryTableField id="13" dataBound="0" tableColumnId="13"/>
      <queryTableField id="16" dataBound="0" tableColumnId="10"/>
      <queryTableField id="3" name="OdrNo " tableColumnId="3"/>
      <queryTableField id="4" name="Linje " tableColumnId="4"/>
      <queryTableField id="5" name="Kunde " tableColumnId="5"/>
      <queryTableField id="6" name="LevDato" tableColumnId="6"/>
      <queryTableField id="7" name="Tid " tableColumnId="7"/>
      <queryTableField id="8" name="Status" tableColumnId="8"/>
      <queryTableField id="9" name="OrdNo" tableColumnId="9"/>
      <queryTableField id="11" name="R7" tableColumnId="11"/>
      <queryTableField id="12" name="Gr3" tableColumnId="12"/>
      <queryTableField id="14" name="Dt1" tableColumnId="14"/>
      <queryTableField id="18" name="Descr" tableColumnId="16"/>
      <queryTableField id="15" dataBound="0" tableColumnId="2"/>
      <queryTableField id="19" dataBound="0" tableColumnId="17"/>
    </queryTableFields>
    <queryTableDeletedFields count="1">
      <deletedField name="Dato "/>
    </queryTableDeleted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31" xr16:uid="{00000000-0016-0000-1700-000013000000}" autoFormatId="16" applyNumberFormats="0" applyBorderFormats="0" applyFontFormats="0" applyPatternFormats="0" applyAlignmentFormats="0" applyWidthHeightFormats="0">
  <queryTableRefresh nextId="34" unboundColumnsRight="5">
    <queryTableFields count="29">
      <queryTableField id="1" name="OrdNo" tableColumnId="1"/>
      <queryTableField id="2" name="CustNo" tableColumnId="2"/>
      <queryTableField id="3" name="Nm" tableColumnId="3"/>
      <queryTableField id="4" name="ReqNo" tableColumnId="4"/>
      <queryTableField id="5" name="LiaActNo" tableColumnId="5"/>
      <queryTableField id="7" name="SelBuy" tableColumnId="7"/>
      <queryTableField id="8" name="Usr" tableColumnId="8"/>
      <queryTableField id="9" name="DelDt" tableColumnId="9"/>
      <queryTableField id="15" name="Ad1" tableColumnId="6"/>
      <queryTableField id="16" name="Ad2" tableColumnId="10"/>
      <queryTableField id="17" name="PNo" tableColumnId="11"/>
      <queryTableField id="18" name="PArea" tableColumnId="15"/>
      <queryTableField id="19" name="Rsp" tableColumnId="16"/>
      <queryTableField id="20" name="CreUsr" tableColumnId="17"/>
      <queryTableField id="22" name="DelMt" tableColumnId="19"/>
      <queryTableField id="24" name="DelNm" tableColumnId="18"/>
      <queryTableField id="25" name="DelAd1" tableColumnId="21"/>
      <queryTableField id="26" name="DelAd2" tableColumnId="22"/>
      <queryTableField id="27" name="DelPNo" tableColumnId="23"/>
      <queryTableField id="28" name="DelPArea" tableColumnId="24"/>
      <queryTableField id="29" name="Gr4" tableColumnId="25"/>
      <queryTableField id="30" name="Inf2" tableColumnId="26"/>
      <queryTableField id="32" name="ShpActNo" tableColumnId="28"/>
      <queryTableField id="33" name="DelTrm" tableColumnId="29"/>
      <queryTableField id="23" dataBound="0" tableColumnId="20"/>
      <queryTableField id="12" dataBound="0" tableColumnId="12"/>
      <queryTableField id="13" dataBound="0" tableColumnId="13"/>
      <queryTableField id="14" dataBound="0" tableColumnId="14"/>
      <queryTableField id="31" dataBound="0" tableColumnId="27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1" backgroundRefresh="0" refreshOnLoad="1" connectionId="8" xr16:uid="{00000000-0016-0000-1700-000014000000}" autoFormatId="16" applyNumberFormats="0" applyBorderFormats="0" applyFontFormats="0" applyPatternFormats="0" applyAlignmentFormats="0" applyWidthHeightFormats="0">
  <queryTableRefresh nextId="6">
    <queryTableFields count="5">
      <queryTableField id="1" name="Lang" tableColumnId="1"/>
      <queryTableField id="2" name="TxtTp" tableColumnId="2"/>
      <queryTableField id="3" name="TxtNo" tableColumnId="3"/>
      <queryTableField id="4" name="LnNo" tableColumnId="4"/>
      <queryTableField id="5" name="Txt" tableColumnId="5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2" backgroundRefresh="0" connectionId="27" xr16:uid="{00000000-0016-0000-1700-000015000000}" autoFormatId="16" applyNumberFormats="0" applyBorderFormats="0" applyFontFormats="0" applyPatternFormats="0" applyAlignmentFormats="0" applyWidthHeightFormats="0">
  <queryTableRefresh nextId="9">
    <queryTableFields count="8">
      <queryTableField id="1" name="OrdNo" tableColumnId="1"/>
      <queryTableField id="2" name="CustNo" tableColumnId="2"/>
      <queryTableField id="3" name="Nm" tableColumnId="3"/>
      <queryTableField id="4" name="Nm" tableColumnId="4"/>
      <queryTableField id="5" name="Ad1" tableColumnId="5"/>
      <queryTableField id="6" name="Ad2" tableColumnId="6"/>
      <queryTableField id="7" name="PNo" tableColumnId="7"/>
      <queryTableField id="8" name="PArea" tableColumnId="8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3" backgroundRefresh="0" connectionId="30" xr16:uid="{00000000-0016-0000-1700-000016000000}" autoFormatId="16" applyNumberFormats="0" applyBorderFormats="0" applyFontFormats="0" applyPatternFormats="0" applyAlignmentFormats="0" applyWidthHeightFormats="0">
  <queryTableRefresh nextId="6">
    <queryTableFields count="5">
      <queryTableField id="1" name="OrdNo" tableColumnId="1"/>
      <queryTableField id="2" name="Qty1" tableColumnId="2"/>
      <queryTableField id="3" name="LnNo" tableColumnId="3"/>
      <queryTableField id="4" name="Txt1" tableColumnId="4"/>
      <queryTableField id="5" tableColumnId="5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connectionId="32" xr16:uid="{00000000-0016-0000-1800-000017000000}" autoFormatId="16" applyNumberFormats="0" applyBorderFormats="0" applyFontFormats="0" applyPatternFormats="0" applyAlignmentFormats="0" applyWidthHeightFormats="0">
  <queryTableRefresh nextId="6">
    <queryTableFields count="5">
      <queryTableField id="1" name="ActNo" tableColumnId="1"/>
      <queryTableField id="2" name="Nm" tableColumnId="2"/>
      <queryTableField id="3" name="Phone" tableColumnId="3"/>
      <queryTableField id="4" name="MobPh" tableColumnId="4"/>
      <queryTableField id="5" name="LiaAct" tableColumnId="5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5" xr16:uid="{00000000-0016-0000-1900-000018000000}" autoFormatId="16" applyNumberFormats="0" applyBorderFormats="0" applyFontFormats="0" applyPatternFormats="0" applyAlignmentFormats="0" applyWidthHeightFormats="0">
  <queryTableRefresh nextId="17">
    <queryTableFields count="9">
      <queryTableField id="8" name="OrdNr" tableColumnId="8"/>
      <queryTableField id="9" name="ProdNr" tableColumnId="9"/>
      <queryTableField id="10" name="Ant" tableColumnId="10"/>
      <queryTableField id="11" name="HovedOrdre" tableColumnId="11"/>
      <queryTableField id="12" name="OrdGrNo" tableColumnId="12"/>
      <queryTableField id="13" name="Descr" tableColumnId="13"/>
      <queryTableField id="14" name="MainOrd" tableColumnId="1"/>
      <queryTableField id="15" name="OrdBasNo" tableColumnId="2"/>
      <queryTableField id="16" name="TrInf3" tableColumnId="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refreshOnLoad="1" removeDataOnSave="1" connectionId="29" xr16:uid="{00000000-0016-0000-1B00-000019000000}" autoFormatId="16" applyNumberFormats="0" applyBorderFormats="0" applyFontFormats="0" applyPatternFormats="0" applyAlignmentFormats="0" applyWidthHeightFormats="0">
  <queryTableRefresh nextId="3">
    <queryTableFields count="2">
      <queryTableField id="1" name="ProdNo" tableColumnId="1"/>
      <queryTableField id="2" name="Descr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1" backgroundRefresh="0" refreshOnLoad="1" removeDataOnSave="1" connectionId="4" xr16:uid="{00000000-0016-0000-1B00-00001A000000}" autoFormatId="16" applyNumberFormats="0" applyBorderFormats="0" applyFontFormats="0" applyPatternFormats="0" applyAlignmentFormats="0" applyWidthHeightFormats="0">
  <queryTableRefresh nextId="5">
    <queryTableFields count="4">
      <queryTableField id="1" name="Lang" tableColumnId="1"/>
      <queryTableField id="2" name="TxtTp" tableColumnId="2"/>
      <queryTableField id="3" name="TxtNo" tableColumnId="3"/>
      <queryTableField id="4" name="Txt" tableColumnId="4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8" xr16:uid="{00000000-0016-0000-1C00-00001B000000}" autoFormatId="16" applyNumberFormats="0" applyBorderFormats="0" applyFontFormats="0" applyPatternFormats="0" applyAlignmentFormats="0" applyWidthHeightFormats="0">
  <queryTableRefresh nextId="30" unboundColumnsRight="2">
    <queryTableFields count="7">
      <queryTableField id="9" name="ProdNr" tableColumnId="9"/>
      <queryTableField id="13" name="Descr" tableColumnId="13"/>
      <queryTableField id="15" name="OrdBasNo" tableColumnId="2"/>
      <queryTableField id="26" name="DocGr" tableColumnId="1"/>
      <queryTableField id="27" name="FileNm" tableColumnId="3"/>
      <queryTableField id="28" dataBound="0" tableColumnId="4"/>
      <queryTableField id="29" dataBound="0" tableColumnId="5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28" xr16:uid="{00000000-0016-0000-1E00-00001C000000}" autoFormatId="16" applyNumberFormats="0" applyBorderFormats="0" applyFontFormats="0" applyPatternFormats="0" applyAlignmentFormats="0" applyWidthHeightFormats="0">
  <queryTableRefresh nextId="4">
    <queryTableFields count="3">
      <queryTableField id="1" name="Srt" tableColumnId="1"/>
      <queryTableField id="2" name="ProdNo" tableColumnId="2"/>
      <queryTableField id="3" name="Descr" tableColumnId="3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1" backgroundRefresh="0" connectionId="3" xr16:uid="{00000000-0016-0000-1E00-00001D000000}" autoFormatId="16" applyNumberFormats="0" applyBorderFormats="0" applyFontFormats="0" applyPatternFormats="0" applyAlignmentFormats="0" applyWidthHeightFormats="0">
  <queryTableRefresh nextId="4">
    <queryTableFields count="3">
      <queryTableField id="1" name="Srt" tableColumnId="1"/>
      <queryTableField id="2" name="ProdNo" tableColumnId="2"/>
      <queryTableField id="3" name="Descr" tableColumnId="3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2" backgroundRefresh="0" connectionId="5" xr16:uid="{00000000-0016-0000-1E00-00001E000000}" autoFormatId="16" applyNumberFormats="0" applyBorderFormats="0" applyFontFormats="0" applyPatternFormats="0" applyAlignmentFormats="0" applyWidthHeightFormats="0">
  <queryTableRefresh nextId="4">
    <queryTableFields count="3">
      <queryTableField id="1" name="Srt" tableColumnId="1"/>
      <queryTableField id="2" name="ProdNo" tableColumnId="2"/>
      <queryTableField id="3" name="Descr" tableColumnId="3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3" backgroundRefresh="0" connectionId="6" xr16:uid="{00000000-0016-0000-1E00-00001F000000}" autoFormatId="16" applyNumberFormats="0" applyBorderFormats="0" applyFontFormats="0" applyPatternFormats="0" applyAlignmentFormats="0" applyWidthHeightFormats="0">
  <queryTableRefresh nextId="4">
    <queryTableFields count="3">
      <queryTableField id="1" name="Srt" tableColumnId="1"/>
      <queryTableField id="2" name="ProdNo" tableColumnId="2"/>
      <queryTableField id="3" name="Descr" tableColumnId="3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4" backgroundRefresh="0" connectionId="7" xr16:uid="{00000000-0016-0000-1E00-000020000000}" autoFormatId="16" applyNumberFormats="0" applyBorderFormats="0" applyFontFormats="0" applyPatternFormats="0" applyAlignmentFormats="0" applyWidthHeightFormats="0">
  <queryTableRefresh nextId="4">
    <queryTableFields count="3">
      <queryTableField id="1" name="Srt" tableColumnId="1"/>
      <queryTableField id="2" name="ProdNo" tableColumnId="2"/>
      <queryTableField id="3" name="Descr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0000000}" name="Tabel_Forespørgsel_fra_Visma32" displayName="Tabel_Forespørgsel_fra_Visma32" ref="B5:F179" tableType="queryTable" totalsRowShown="0">
  <autoFilter ref="B5:F179" xr:uid="{00000000-0009-0000-0100-00001F000000}"/>
  <tableColumns count="5">
    <tableColumn id="1" xr3:uid="{00000000-0010-0000-0000-000001000000}" uniqueName="1" name="TrTp" queryTableFieldId="1"/>
    <tableColumn id="2" xr3:uid="{00000000-0010-0000-0000-000002000000}" uniqueName="2" name="OrdNo" queryTableFieldId="2"/>
    <tableColumn id="3" xr3:uid="{00000000-0010-0000-0000-000003000000}" uniqueName="3" name="OrdBasNo" queryTableFieldId="3"/>
    <tableColumn id="5" xr3:uid="{00000000-0010-0000-0000-000005000000}" uniqueName="5" name="SalgOrdre" queryTableFieldId="5">
      <calculatedColumnFormula>IF(D6=D7," ",D6)</calculatedColumnFormula>
    </tableColumn>
    <tableColumn id="4" xr3:uid="{00000000-0010-0000-0000-000004000000}" uniqueName="4" name="IO: " queryTableFieldId="4" dataDxfId="2">
      <calculatedColumnFormula>IF(D6=D5,F5&amp;" - "&amp;C6,C6)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el_Forespørgsel_fra_Visma47" displayName="Tabel_Forespørgsel_fra_Visma47" ref="B7:W9" tableType="queryTable" totalsRowShown="0" headerRowDxfId="173" dataDxfId="172">
  <autoFilter ref="B7:W9" xr:uid="{00000000-0009-0000-0100-000006000000}"/>
  <sortState xmlns:xlrd2="http://schemas.microsoft.com/office/spreadsheetml/2017/richdata2" ref="B8:W9">
    <sortCondition ref="D4:D46"/>
  </sortState>
  <tableColumns count="22">
    <tableColumn id="17" xr3:uid="{00000000-0010-0000-0100-000011000000}" uniqueName="17" name="SalgsOrdre" queryTableFieldId="29" dataDxfId="101"/>
    <tableColumn id="18" xr3:uid="{00000000-0010-0000-0100-000012000000}" uniqueName="18" name="HovOrd" queryTableFieldId="30" dataDxfId="100"/>
    <tableColumn id="19" xr3:uid="{00000000-0010-0000-0100-000013000000}" uniqueName="19" name="ProdOrd" queryTableFieldId="31" dataDxfId="99"/>
    <tableColumn id="26" xr3:uid="{00000000-0010-0000-0100-00001A000000}" uniqueName="26" name="1. opp" queryTableFieldId="38" dataDxfId="98">
      <calculatedColumnFormula>VLOOKUP(Tabel_Forespørgsel_fra_Visma47[[#This Row],[ProdNr.]],Rute!B:Q,10,0)</calculatedColumnFormula>
    </tableColumn>
    <tableColumn id="25" xr3:uid="{00000000-0010-0000-0100-000019000000}" uniqueName="25" name="Rute" queryTableFieldId="37" dataDxfId="97">
      <calculatedColumnFormula>VLOOKUP(Tabel_Forespørgsel_fra_Visma47[[#This Row],[ProdNr.]],'Rute sort'!B:N,12,0)</calculatedColumnFormula>
    </tableColumn>
    <tableColumn id="20" xr3:uid="{00000000-0010-0000-0100-000014000000}" uniqueName="20" name="Ant." queryTableFieldId="32" dataDxfId="96"/>
    <tableColumn id="3" xr3:uid="{00000000-0010-0000-0100-000003000000}" uniqueName="3" name="Kolonne2" queryTableFieldId="44" dataDxfId="95"/>
    <tableColumn id="21" xr3:uid="{00000000-0010-0000-0100-000015000000}" uniqueName="21" name="ProdNr." queryTableFieldId="33" dataDxfId="94"/>
    <tableColumn id="27" xr3:uid="{00000000-0010-0000-0100-00001B000000}" uniqueName="27" name="Tegning" queryTableFieldId="39" dataDxfId="93">
      <calculatedColumnFormula>+Tabel_Forespørgsel_fra_Visma47[[#This Row],[TegnNr]]</calculatedColumnFormula>
    </tableColumn>
    <tableColumn id="22" xr3:uid="{00000000-0010-0000-0100-000016000000}" uniqueName="22" name="OrdGrNo" queryTableFieldId="34" dataDxfId="92"/>
    <tableColumn id="6" xr3:uid="{00000000-0010-0000-0100-000006000000}" uniqueName="6" name="Beskrivlese" queryTableFieldId="46" dataDxfId="91">
      <calculatedColumnFormula>Tabel_Forespørgsel_fra_Visma47[[#This Row],[Beskrivelse]]
&amp;IF(ISNA(VLOOKUP(Tabel_Forespørgsel_fra_Visma47[[#This Row],[ProdNr.]],Txt!B:C,2,0)),"",CHAR(10)&amp;VLOOKUP(Tabel_Forespørgsel_fra_Visma47[[#This Row],[ProdNr.]],Txt!B:C,2,0))
&amp;IF(ISNA(VLOOKUP(Tabel_Forespørgsel_fra_Visma47[[#This Row],[ProdNr.]],Txt!AB:AC,2,0)),"",CHAR(10)&amp;VLOOKUP(Tabel_Forespørgsel_fra_Visma47[[#This Row],[ProdNr.]],Txt!AB:AC,2,0))
&amp;IF(ISNA(VLOOKUP(Tabel_Forespørgsel_fra_Visma47[[#This Row],[ProdNr.]],Txt!BB:BC,2,0)),"",CHAR(10)&amp;VLOOKUP(Tabel_Forespørgsel_fra_Visma47[[#This Row],[ProdNr.]],Txt!BB:BC,2,0))
&amp;IF(ISNA(VLOOKUP(Tabel_Forespørgsel_fra_Visma47[[#This Row],[ProdNr.]],Txt!CB:CC,2,0)),"",CHAR(10)&amp;VLOOKUP(Tabel_Forespørgsel_fra_Visma47[[#This Row],[ProdNr.]],Txt!CB:CC,2,0))
&amp;IF(ISNA(VLOOKUP(Tabel_Forespørgsel_fra_Visma47[[#This Row],[ProdNr.]],Txt!DB:DC,2,0)),"",CHAR(10)&amp;VLOOKUP(Tabel_Forespørgsel_fra_Visma47[[#This Row],[ProdNr.]],Txt!DB:DC,2,0))</calculatedColumnFormula>
    </tableColumn>
    <tableColumn id="11" xr3:uid="{00000000-0010-0000-0100-00000B000000}" uniqueName="11" name="Matriale" queryTableFieldId="50" dataDxfId="90">
      <calculatedColumnFormula>LEFT(IF(ISNA(VLOOKUP(+Tabel_Forespørgsel_fra_Visma47[[#This Row],[ProdNr.]]&amp;"L",LaserListe!C:AD,6,0)),"",VLOOKUP(+Tabel_Forespørgsel_fra_Visma47[[#This Row],[ProdNr.]]&amp;"L",LaserListe!C:AD,6,0)),10)</calculatedColumnFormula>
    </tableColumn>
    <tableColumn id="23" xr3:uid="{00000000-0010-0000-0100-000017000000}" uniqueName="23" name="Beskrivelse" queryTableFieldId="35" dataDxfId="5"/>
    <tableColumn id="24" xr3:uid="{00000000-0010-0000-0100-000018000000}" uniqueName="24" name="main" queryTableFieldId="36" dataDxfId="3"/>
    <tableColumn id="4" xr3:uid="{00000000-0010-0000-0100-000004000000}" uniqueName="4" name="TegnNr" queryTableFieldId="42" dataDxfId="4"/>
    <tableColumn id="8" xr3:uid="{00000000-0010-0000-0100-000008000000}" uniqueName="8" name="Un" queryTableFieldId="47" dataDxfId="89"/>
    <tableColumn id="10" xr3:uid="{00000000-0010-0000-0100-00000A000000}" uniqueName="10" name="TrInf1" queryTableFieldId="51" dataDxfId="88"/>
    <tableColumn id="5" xr3:uid="{00000000-0010-0000-0100-000005000000}" uniqueName="5" name="Opp" queryTableFieldId="43" dataDxfId="87">
      <calculatedColumnFormula>VLOOKUP(Tabel_Forespørgsel_fra_Visma47[[#This Row],[ProdNr.]],'Rute sort'!B:R,17,0)</calculatedColumnFormula>
    </tableColumn>
    <tableColumn id="1" xr3:uid="{00000000-0010-0000-0100-000001000000}" uniqueName="1" name="Ant1" queryTableFieldId="40" dataDxfId="86">
      <calculatedColumnFormula>+Tabel_Forespørgsel_fra_Visma47[[#This Row],[Ant.]]</calculatedColumnFormula>
    </tableColumn>
    <tableColumn id="7" xr3:uid="{00000000-0010-0000-0100-000007000000}" uniqueName="7" name="Ant" queryTableFieldId="45" dataDxfId="85">
      <calculatedColumnFormula>IF(Tabel_Forespørgsel_fra_Visma47[[#This Row],[TrInf1]]&gt;0,IF(ISNUMBER(FIND("dxf",R8,1)),+T8&amp;"/"&amp;VLOOKUP(Tabel_Forespørgsel_fra_Visma47[[#This Row],[ProdNr.]],'Sum antal'!A:B,2,0),+T8&amp;"/"&amp;VLOOKUP(Tabel_Forespørgsel_fra_Visma47[[#This Row],[ProdNr.]],'Sum antal'!A:B,2,0)&amp;CHAR(10)&amp;Tabel_Forespørgsel_fra_Visma47[[#This Row],[TrInf1]]),+T8&amp;"/"&amp;VLOOKUP(Tabel_Forespørgsel_fra_Visma47[[#This Row],[ProdNr.]],'Sum antal'!A:B,2,0))</calculatedColumnFormula>
    </tableColumn>
    <tableColumn id="9" xr3:uid="{00000000-0010-0000-0100-000009000000}" uniqueName="9" name="Enh." queryTableFieldId="48" dataDxfId="84">
      <calculatedColumnFormula>VLOOKUP(Tabel_Forespørgsel_fra_Visma47[[#This Row],[Un]],'Ress..'!I:J,2,0)</calculatedColumnFormula>
    </tableColumn>
    <tableColumn id="2" xr3:uid="{00000000-0010-0000-0100-000002000000}" uniqueName="2" name="Kvit." queryTableFieldId="41" dataDxfId="8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Tabel_Forespørgsel_fra_Visma4711" displayName="Tabel_Forespørgsel_fra_Visma4711" ref="B4:W6" tableType="queryTable" totalsRowShown="0" dataDxfId="171">
  <autoFilter ref="B4:W6" xr:uid="{00000000-0009-0000-0100-00000A000000}">
    <filterColumn colId="4">
      <customFilters>
        <customFilter val="Save*"/>
        <customFilter val="Pladesaks*"/>
      </customFilters>
    </filterColumn>
  </autoFilter>
  <sortState xmlns:xlrd2="http://schemas.microsoft.com/office/spreadsheetml/2017/richdata2" ref="B5:W6">
    <sortCondition ref="R37:R164"/>
    <sortCondition ref="I37:I164"/>
  </sortState>
  <tableColumns count="22">
    <tableColumn id="17" xr3:uid="{00000000-0010-0000-0200-000011000000}" uniqueName="17" name="SalgsOrdre" queryTableFieldId="29" dataDxfId="82"/>
    <tableColumn id="18" xr3:uid="{00000000-0010-0000-0200-000012000000}" uniqueName="18" name="HovOrd" queryTableFieldId="30" dataDxfId="81"/>
    <tableColumn id="5" xr3:uid="{00000000-0010-0000-0200-000005000000}" uniqueName="5" name="Stregkode" queryTableFieldId="49" dataDxfId="80">
      <calculatedColumnFormula>"*"&amp;+Tabel_Forespørgsel_fra_Visma4711[[#This Row],[ProdOrd]]&amp;"*"</calculatedColumnFormula>
    </tableColumn>
    <tableColumn id="19" xr3:uid="{00000000-0010-0000-0200-000013000000}" uniqueName="19" name="ProdOrd" queryTableFieldId="31" dataDxfId="79"/>
    <tableColumn id="26" xr3:uid="{00000000-0010-0000-0200-00001A000000}" uniqueName="26" name="1. opp" queryTableFieldId="38" dataDxfId="78">
      <calculatedColumnFormula>VLOOKUP(Tabel_Forespørgsel_fra_Visma4711[[#This Row],[ProdNr.]],Rute!B:Q,10,0)</calculatedColumnFormula>
    </tableColumn>
    <tableColumn id="25" xr3:uid="{00000000-0010-0000-0200-000019000000}" uniqueName="25" name="Rute" queryTableFieldId="37" dataDxfId="77">
      <calculatedColumnFormula>VLOOKUP(Tabel_Forespørgsel_fra_Visma4711[[#This Row],[ProdNr.]],'Rute sort'!B:O,12,0)</calculatedColumnFormula>
    </tableColumn>
    <tableColumn id="20" xr3:uid="{00000000-0010-0000-0200-000014000000}" uniqueName="20" name="Ant." queryTableFieldId="32" dataDxfId="76"/>
    <tableColumn id="21" xr3:uid="{00000000-0010-0000-0200-000015000000}" uniqueName="21" name="ProdNr." queryTableFieldId="33" dataDxfId="75"/>
    <tableColumn id="27" xr3:uid="{00000000-0010-0000-0200-00001B000000}" uniqueName="27" name="Tegning" queryTableFieldId="39" dataDxfId="74">
      <calculatedColumnFormula>+Tabel_Forespørgsel_fra_Visma4711[[#This Row],[TegnNr]]</calculatedColumnFormula>
    </tableColumn>
    <tableColumn id="22" xr3:uid="{00000000-0010-0000-0200-000016000000}" uniqueName="22" name="OrdGrNo" queryTableFieldId="34" dataDxfId="73"/>
    <tableColumn id="23" xr3:uid="{00000000-0010-0000-0200-000017000000}" uniqueName="23" name="Beskrivelse" queryTableFieldId="35" dataDxfId="72"/>
    <tableColumn id="24" xr3:uid="{00000000-0010-0000-0200-000018000000}" uniqueName="24" name="main" queryTableFieldId="36" dataDxfId="71"/>
    <tableColumn id="4" xr3:uid="{00000000-0010-0000-0200-000004000000}" uniqueName="4" name="TegnNr" queryTableFieldId="42" dataDxfId="70"/>
    <tableColumn id="8" xr3:uid="{00000000-0010-0000-0200-000008000000}" uniqueName="8" name="Gr5" queryTableFieldId="50" dataDxfId="69"/>
    <tableColumn id="9" xr3:uid="{00000000-0010-0000-0200-000009000000}" uniqueName="9" name="tjek" queryTableFieldId="51" dataDxfId="68">
      <calculatedColumnFormula>IF(Tabel_Forespørgsel_fra_Visma4711[[#This Row],[1. opp]]="Pladesaks",IF(Tabel_Forespørgsel_fra_Visma4711[[#This Row],[Gr5]]=1,0,1),0)</calculatedColumnFormula>
    </tableColumn>
    <tableColumn id="7" xr3:uid="{00000000-0010-0000-0200-000007000000}" uniqueName="7" name="SaveLgd" queryTableFieldId="47" dataDxfId="67">
      <calculatedColumnFormula>IF(VLOOKUP(Tabel_Forespørgsel_fra_Visma4711[[#This Row],[ProdOrd]],Råvare!A:I,9,0)=" "," ",VLOOKUP(Tabel_Forespørgsel_fra_Visma4711[[#This Row],[ProdOrd]],Råvare!A:I,9,0)&amp;" mm")&amp;VLOOKUP(Tabel_Forespørgsel_fra_Visma4711[[#This Row],[ProdOrd]],Rute!A:U,21,0)</calculatedColumnFormula>
    </tableColumn>
    <tableColumn id="6" xr3:uid="{00000000-0010-0000-0200-000006000000}" uniqueName="6" name="RåVNr" queryTableFieldId="44" dataDxfId="66">
      <calculatedColumnFormula>VLOOKUP(Tabel_Forespørgsel_fra_Visma4711[[#This Row],[ProdOrd]],Råvare!A:H,2,0)</calculatedColumnFormula>
    </tableColumn>
    <tableColumn id="3" xr3:uid="{00000000-0010-0000-0200-000003000000}" uniqueName="3" name="Råvare" queryTableFieldId="48" dataDxfId="65">
      <calculatedColumnFormula>VLOOKUP(Tabel_Forespørgsel_fra_Visma4711[[#This Row],[ProdOrd]],Råvare!A:H,6,0)</calculatedColumnFormula>
    </tableColumn>
    <tableColumn id="10" xr3:uid="{00000000-0010-0000-0200-00000A000000}" uniqueName="10" name="Mængde" queryTableFieldId="54" dataDxfId="64">
      <calculatedColumnFormula>VLOOKUP(Tabel_Forespørgsel_fra_Visma4711[[#This Row],[ProdOrd]],Råvare!A:H,3,0)</calculatedColumnFormula>
    </tableColumn>
    <tableColumn id="11" xr3:uid="{00000000-0010-0000-0200-00000B000000}" uniqueName="11" name="Kvit." queryTableFieldId="55" dataDxfId="63"/>
    <tableColumn id="1" xr3:uid="{00000000-0010-0000-0200-000001000000}" uniqueName="1" name="Ant" queryTableFieldId="40" dataDxfId="62">
      <calculatedColumnFormula>+Tabel_Forespørgsel_fra_Visma4711[[#This Row],[Ant.]]</calculatedColumnFormula>
    </tableColumn>
    <tableColumn id="2" xr3:uid="{00000000-0010-0000-0200-000002000000}" uniqueName="2" name="Kvit.2" queryTableFieldId="41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el_Forespørgsel_fra_Visma4711614" displayName="Tabel_Forespørgsel_fra_Visma4711614" ref="B5:Z6" tableType="queryTable" totalsRowShown="0">
  <autoFilter ref="B5:Z6" xr:uid="{00000000-0009-0000-0100-00000D000000}"/>
  <sortState xmlns:xlrd2="http://schemas.microsoft.com/office/spreadsheetml/2017/richdata2" ref="B6:Z6">
    <sortCondition ref="H6"/>
    <sortCondition ref="E6"/>
    <sortCondition ref="C6"/>
  </sortState>
  <tableColumns count="25">
    <tableColumn id="9" xr3:uid="{00000000-0010-0000-0300-000009000000}" uniqueName="9" name="ProdOrd" queryTableFieldId="59"/>
    <tableColumn id="10" xr3:uid="{00000000-0010-0000-0300-00000A000000}" uniqueName="10" name="ProdNr." queryTableFieldId="60"/>
    <tableColumn id="11" xr3:uid="{00000000-0010-0000-0300-00000B000000}" uniqueName="11" name="Beskrivelse" queryTableFieldId="61"/>
    <tableColumn id="12" xr3:uid="{00000000-0010-0000-0300-00000C000000}" uniqueName="12" name="TegnNr" queryTableFieldId="62"/>
    <tableColumn id="8" xr3:uid="{00000000-0010-0000-0300-000008000000}" uniqueName="8" name="KundeVarenr." queryTableFieldId="74">
      <calculatedColumnFormula>+Tabel_Forespørgsel_fra_Visma4711614[[#This Row],[K.Varenr.]]</calculatedColumnFormula>
    </tableColumn>
    <tableColumn id="13" xr3:uid="{00000000-0010-0000-0300-00000D000000}" uniqueName="13" name="SavLgd" queryTableFieldId="63"/>
    <tableColumn id="14" xr3:uid="{00000000-0010-0000-0300-00000E000000}" uniqueName="14" name="Råvarenr" queryTableFieldId="64"/>
    <tableColumn id="15" xr3:uid="{00000000-0010-0000-0300-00000F000000}" uniqueName="15" name="Råvarebetegn." queryTableFieldId="65" dataDxfId="106"/>
    <tableColumn id="18" xr3:uid="{00000000-0010-0000-0300-000012000000}" uniqueName="18" name="Råvarebetegnelse" queryTableFieldId="76">
      <calculatedColumnFormula>IF(Tabel_Forespørgsel_fra_Visma4711614[[#This Row],[Råvarebetegn.]]="Kundematriale",Tabel_Forespørgsel_fra_Visma4711614[Descr],Tabel_Forespørgsel_fra_Visma4711614[Råvarebetegn.])</calculatedColumnFormula>
    </tableColumn>
    <tableColumn id="6" xr3:uid="{00000000-0010-0000-0300-000006000000}" uniqueName="6" name="Kolonne2" queryTableFieldId="81"/>
    <tableColumn id="23" xr3:uid="{00000000-0010-0000-0300-000017000000}" uniqueName="23" name="Stk" queryTableFieldId="82" dataDxfId="105">
      <calculatedColumnFormula>IF(ISNA(VLOOKUP(C6,OpfyldVarer!B:C,2,0)),M6,+M6&amp;" ("&amp;VLOOKUP(C6,OpfyldVarer!B:C,2,0)&amp;")")</calculatedColumnFormula>
    </tableColumn>
    <tableColumn id="16" xr3:uid="{00000000-0010-0000-0300-000010000000}" uniqueName="16" name="Ant" queryTableFieldId="66"/>
    <tableColumn id="1" xr3:uid="{00000000-0010-0000-0300-000001000000}" uniqueName="1" name="Pict" queryTableFieldId="67"/>
    <tableColumn id="7" xr3:uid="{00000000-0010-0000-0300-000007000000}" uniqueName="7" name="K.Varenr." queryTableFieldId="73"/>
    <tableColumn id="17" xr3:uid="{00000000-0010-0000-0300-000011000000}" uniqueName="17" name="Descr" queryTableFieldId="75"/>
    <tableColumn id="21" xr3:uid="{00000000-0010-0000-0300-000015000000}" uniqueName="21" name="Deling" queryTableFieldId="79"/>
    <tableColumn id="25" xr3:uid="{00000000-0010-0000-0300-000019000000}" uniqueName="25" name="Inform" queryTableFieldId="86" dataDxfId="104">
      <calculatedColumnFormula>IF(AND(Tabel_Forespørgsel_fra_Visma4711614[[#This Row],[Inf fra rute]]&lt;&gt;" ",Tabel_Forespørgsel_fra_Visma4711614[[#This Row],[OplNest]]&lt;&gt;" "),Tabel_Forespørgsel_fra_Visma4711614[[#This Row],[OplNest]]&amp;CHAR(10)&amp;Tabel_Forespørgsel_fra_Visma4711614[[#This Row],[Inf fra rute]],Tabel_Forespørgsel_fra_Visma4711614[[#This Row],[OplNest]]&amp;Tabel_Forespørgsel_fra_Visma4711614[[#This Row],[Inf fra rute]])</calculatedColumnFormula>
    </tableColumn>
    <tableColumn id="24" xr3:uid="{00000000-0010-0000-0300-000018000000}" uniqueName="24" name="Inf fra rute" queryTableFieldId="85">
      <calculatedColumnFormula>IF(ISNA(VLOOKUP(Tabel_Forespørgsel_fra_Visma4711614[[#This Row],[ProdOrd]],'Laser inf fra rute SORT'!B:G,6,0))," ", VLOOKUP(Tabel_Forespørgsel_fra_Visma4711614[[#This Row],[ProdOrd]],'Laser inf fra rute SORT'!B:G,6,0))</calculatedColumnFormula>
    </tableColumn>
    <tableColumn id="22" xr3:uid="{00000000-0010-0000-0300-000016000000}" uniqueName="22" name="OplNest" queryTableFieldId="80"/>
    <tableColumn id="26" xr3:uid="{A33FA422-5D33-463B-B84E-3A9E01D50D67}" uniqueName="26" name="retn" queryTableFieldId="88"/>
    <tableColumn id="5" xr3:uid="{00000000-0010-0000-0300-000005000000}" uniqueName="5" name="PictNo" queryTableFieldId="71">
      <calculatedColumnFormula>LEFT(RIGHT(Tabel_Forespørgsel_fra_Visma4711614[[#This Row],[Pict]],15),11)</calculatedColumnFormula>
    </tableColumn>
    <tableColumn id="4" xr3:uid="{00000000-0010-0000-0300-000004000000}" uniqueName="4" name="VAreNo" queryTableFieldId="70">
      <calculatedColumnFormula>LEFT(RIGHT(Tabel_Forespørgsel_fra_Visma4711614[[#This Row],[ProdNr.]],11),11)</calculatedColumnFormula>
    </tableColumn>
    <tableColumn id="3" xr3:uid="{00000000-0010-0000-0300-000003000000}" uniqueName="3" name="Kolonne1" queryTableFieldId="69">
      <calculatedColumnFormula>IF(Tabel_Forespørgsel_fra_Visma4711614[[#This Row],[PictNo]]=Tabel_Forespørgsel_fra_Visma4711614[[#This Row],[VAreNo]],1,0)</calculatedColumnFormula>
    </tableColumn>
    <tableColumn id="2" xr3:uid="{00000000-0010-0000-0300-000002000000}" uniqueName="2" name="Icon" queryTableFieldId="68" dataDxfId="103">
      <calculatedColumnFormula>IF(RIGHT(Tabel_Forespørgsel_fra_Visma4711614[[#This Row],[Pict]],3)="jpg",IF(Tabel_Forespørgsel_fra_Visma4711614[[#This Row],[Kolonne1]]=1,"Y","J")," ")&amp;IFERROR(VLOOKUP(Tabel_Forespørgsel_fra_Visma4711614[[#This Row],[ProdNr.]],Tabel_EksterneData_1[],2,FALSE),"")</calculatedColumnFormula>
    </tableColumn>
    <tableColumn id="19" xr3:uid="{00000000-0010-0000-0300-000013000000}" uniqueName="19" name="Cert" queryTableFieldId="83" dataDxfId="102">
      <calculatedColumnFormula>IF(ISNA(VLOOKUP(Tabel_Forespørgsel_fra_Visma4711614[[#This Row],[ProdOrd]],Forside!U:U,1,0)),"","C")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96EB00B-D8DF-4B54-8583-4D5F6D4F3504}" name="Tabel_EksterneData_1" displayName="Tabel_EksterneData_1" ref="C3:D23988" tableType="queryTable" totalsRowShown="0" headerRowDxfId="170" dataDxfId="168" headerRowBorderDxfId="169" tableBorderDxfId="167" totalsRowBorderDxfId="166">
  <autoFilter ref="C3:D23988" xr:uid="{E96EB00B-D8DF-4B54-8583-4D5F6D4F3504}"/>
  <tableColumns count="2">
    <tableColumn id="2" xr3:uid="{B789DBA0-F470-4B56-92DB-3728F0603ECF}" uniqueName="2" name="ProdNo" queryTableFieldId="2" dataDxfId="1"/>
    <tableColumn id="3" xr3:uid="{4A13EF3E-597D-4397-A4B6-AF024EE182E3}" uniqueName="3" name="Free1" queryTableFieldId="3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Tabel_Forespørgsel_fra_Visma471161433" displayName="Tabel_Forespørgsel_fra_Visma471161433" ref="B3:G4" tableType="queryTable" insertRow="1" totalsRowShown="0">
  <sortState xmlns:xlrd2="http://schemas.microsoft.com/office/spreadsheetml/2017/richdata2" ref="B4:G4">
    <sortCondition ref="C4:C26"/>
    <sortCondition ref="F4:F26"/>
  </sortState>
  <tableColumns count="6">
    <tableColumn id="9" xr3:uid="{00000000-0010-0000-0400-000009000000}" uniqueName="9" name="ProdOrd" queryTableFieldId="59"/>
    <tableColumn id="10" xr3:uid="{00000000-0010-0000-0400-00000A000000}" uniqueName="10" name="ProdNr." queryTableFieldId="60"/>
    <tableColumn id="1" xr3:uid="{00000000-0010-0000-0400-000001000000}" uniqueName="1" name="SubProd" queryTableFieldId="84" dataDxfId="60"/>
    <tableColumn id="7" xr3:uid="{00000000-0010-0000-0400-000007000000}" uniqueName="7" name="Inf2" queryTableFieldId="85" dataDxfId="59"/>
    <tableColumn id="11" xr3:uid="{00000000-0010-0000-0400-00000B000000}" uniqueName="11" name="Gr3" queryTableFieldId="87" dataDxfId="58"/>
    <tableColumn id="8" xr3:uid="{00000000-0010-0000-0400-000008000000}" uniqueName="8" name="LasInf" queryTableFieldId="86" dataDxfId="57">
      <calculatedColumnFormula>IF(B4=B3,G3&amp;CHAR(10)&amp;E4,E4)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5000000}" name="Tabel_Forespørgsel_fra_Visma471161431" displayName="Tabel_Forespørgsel_fra_Visma471161431" ref="B5:F6" tableType="queryTable" insertRow="1" totalsRowShown="0">
  <autoFilter ref="B5:F6" xr:uid="{00000000-0009-0000-0100-00001E000000}"/>
  <tableColumns count="5">
    <tableColumn id="9" xr3:uid="{00000000-0010-0000-0500-000009000000}" uniqueName="9" name="ProdOrd" queryTableFieldId="59"/>
    <tableColumn id="10" xr3:uid="{00000000-0010-0000-0500-00000A000000}" uniqueName="10" name="ProdNr." queryTableFieldId="60"/>
    <tableColumn id="11" xr3:uid="{00000000-0010-0000-0500-00000B000000}" uniqueName="11" name="Beskrivelse" queryTableFieldId="61"/>
    <tableColumn id="1" xr3:uid="{00000000-0010-0000-0500-000001000000}" uniqueName="1" name="Ekstra inf." queryTableFieldId="84"/>
    <tableColumn id="2" xr3:uid="{00000000-0010-0000-0500-000002000000}" uniqueName="2" name="LnNo" queryTableField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el_Forespørgsel_fra_Visma_1" displayName="Tabel_Forespørgsel_fra_Visma_1" ref="B24:U25" tableType="queryTable" totalsRowShown="0" dataDxfId="165">
  <autoFilter ref="B24:U25" xr:uid="{00000000-0009-0000-0100-000002000000}"/>
  <tableColumns count="20">
    <tableColumn id="1" xr3:uid="{00000000-0010-0000-0600-000001000000}" uniqueName="1" name="Line" queryTableFieldId="21" dataDxfId="56"/>
    <tableColumn id="2" xr3:uid="{00000000-0010-0000-0600-000002000000}" uniqueName="2" name="ProdNr" queryTableFieldId="22" dataDxfId="55"/>
    <tableColumn id="3" xr3:uid="{00000000-0010-0000-0600-000003000000}" uniqueName="3" name="Tegning" queryTableFieldId="34" dataDxfId="54">
      <calculatedColumnFormula>IF(ISNA(VLOOKUP(Tabel_Forespørgsel_fra_Visma_1[[#This Row],[ProdNr]],VareLinier!I:J,2,0)),"",VLOOKUP(Tabel_Forespørgsel_fra_Visma_1[[#This Row],[ProdNr]],VareLinier!I:J,2,0))</calculatedColumnFormula>
    </tableColumn>
    <tableColumn id="9" xr3:uid="{00000000-0010-0000-0600-000009000000}" uniqueName="9" name="Bekriv." queryTableFieldId="35" dataDxfId="53">
      <calculatedColumnFormula>+Tabel_Forespørgsel_fra_Visma_1[[#This Row],[Beskrivelse ]]
&amp;IF(ISNA(VLOOKUP(Tabel_Forespørgsel_fra_Visma_1[[#This Row],[ProdNr]],Txt!B:C,2,0)),"",CHAR(10)&amp;VLOOKUP(Tabel_Forespørgsel_fra_Visma_1[[#This Row],[ProdNr]],Txt!B:C,2,0))
&amp;IF(ISNA(VLOOKUP(Tabel_Forespørgsel_fra_Visma_1[[#This Row],[ProdNr]],Txt!AB:AC,2,0)),"",CHAR(10)&amp;VLOOKUP(Tabel_Forespørgsel_fra_Visma_1[[#This Row],[ProdNr]],Txt!AB:AC,2,0))
&amp;IF(ISNA(VLOOKUP(Tabel_Forespørgsel_fra_Visma_1[[#This Row],[ProdNr]],Txt!BB:BC,2,0)),"",CHAR(10)&amp;VLOOKUP(Tabel_Forespørgsel_fra_Visma_1[[#This Row],[ProdNr]],Txt!BB:BC,2,0))
&amp;IF(ISNA(VLOOKUP(Tabel_Forespørgsel_fra_Visma_1[[#This Row],[ProdNr]],Txt!CB:CC,2,0)),"",CHAR(10)&amp;VLOOKUP(Tabel_Forespørgsel_fra_Visma_1[[#This Row],[ProdNr]],Txt!CB:CC,2,0))
&amp;IF(ISNA(VLOOKUP(Tabel_Forespørgsel_fra_Visma_1[[#This Row],[ProdNr]],Txt!DB:DC,2,0)),"",CHAR(10)&amp;VLOOKUP(Tabel_Forespørgsel_fra_Visma_1[[#This Row],[ProdNr]],Txt!DB:DC,2,0))</calculatedColumnFormula>
    </tableColumn>
    <tableColumn id="20" xr3:uid="{00000000-0010-0000-0600-000014000000}" uniqueName="20" name="OrdreNo" queryTableFieldId="41" dataDxfId="52">
      <calculatedColumnFormula>+Tabel_Forespørgsel_fra_Visma_1[[#This Row],[PurcNo]]</calculatedColumnFormula>
    </tableColumn>
    <tableColumn id="4" xr3:uid="{00000000-0010-0000-0600-000004000000}" uniqueName="4" name="Beskrivelse " queryTableFieldId="24" dataDxfId="51"/>
    <tableColumn id="5" xr3:uid="{00000000-0010-0000-0600-000005000000}" uniqueName="5" name="Indkøb?" queryTableFieldId="25" dataDxfId="50"/>
    <tableColumn id="13" xr3:uid="{00000000-0010-0000-0600-00000D000000}" uniqueName="13" name="Prod/Indk" queryTableFieldId="30" dataDxfId="49">
      <calculatedColumnFormula>IF(Tabel_Forespørgsel_fra_Visma_1[[#This Row],[Indkøb?]]=7,"Prod",IF(Tabel_Forespørgsel_fra_Visma_1[[#This Row],[Indkøb?]]=6,"Indk",""))</calculatedColumnFormula>
    </tableColumn>
    <tableColumn id="6" xr3:uid="{00000000-0010-0000-0600-000006000000}" uniqueName="6" name="U-levDt" queryTableFieldId="26" dataDxfId="48"/>
    <tableColumn id="14" xr3:uid="{00000000-0010-0000-0600-00000E000000}" uniqueName="14" name="U-lev dato" queryTableFieldId="31" dataDxfId="47">
      <calculatedColumnFormula>IF(Tabel_Forespørgsel_fra_Visma_1[[#This Row],[U-levDt]]=0," ",MID(Tabel_Forespørgsel_fra_Visma_1[[#This Row],[U-levDt]],7,2)&amp;"-"&amp;MID(Tabel_Forespørgsel_fra_Visma_1[[#This Row],[U-levDt]],5,2)&amp;"-"&amp;MID(Tabel_Forespørgsel_fra_Visma_1[[#This Row],[U-levDt]],1,4))</calculatedColumnFormula>
    </tableColumn>
    <tableColumn id="7" xr3:uid="{00000000-0010-0000-0600-000007000000}" uniqueName="7" name="LevDt" queryTableFieldId="27" dataDxfId="46"/>
    <tableColumn id="17" xr3:uid="{00000000-0010-0000-0600-000011000000}" uniqueName="17" name="U-lev" queryTableFieldId="38" dataDxfId="45">
      <calculatedColumnFormula>IF(ISNA(VLOOKUP(Tabel_Forespørgsel_fra_Visma_1[[#This Row],[ProdNr]],Rute2!B:P,14,0)),"",LEFT(VLOOKUP(Tabel_Forespørgsel_fra_Visma_1[[#This Row],[ProdNr]],Rute2!B:P,14,0),LEN(VLOOKUP(Tabel_Forespørgsel_fra_Visma_1[[#This Row],[ProdNr]],Rute2!B:P,14,0))-1))</calculatedColumnFormula>
    </tableColumn>
    <tableColumn id="15" xr3:uid="{00000000-0010-0000-0600-00000F000000}" uniqueName="15" name="LevDato_x000a_ Rute" queryTableFieldId="32" dataDxfId="44">
      <calculatedColumnFormula>IF(Tabel_Forespørgsel_fra_Visma_1[[#This Row],[LevDt]]=0," ",MID(Tabel_Forespørgsel_fra_Visma_1[[#This Row],[LevDt]],7,2)&amp;"-"&amp;MID(Tabel_Forespørgsel_fra_Visma_1[[#This Row],[LevDt]],5,2)&amp;"-"&amp;MID(Tabel_Forespørgsel_fra_Visma_1[[#This Row],[LevDt]],1,4))&amp;CHAR(10)&amp;IF(ISNA(VLOOKUP(Tabel_Forespørgsel_fra_Visma_1[[#This Row],[ProdNr]],'Rute sort'!B:T,19,0)),"-",VLOOKUP(Tabel_Forespørgsel_fra_Visma_1[[#This Row],[OrdreNo]],'Rute forside'!G:H,2,0))</calculatedColumnFormula>
    </tableColumn>
    <tableColumn id="11" xr3:uid="{00000000-0010-0000-0600-00000B000000}" uniqueName="11" name="Stk." queryTableFieldId="28" dataDxfId="43"/>
    <tableColumn id="16" xr3:uid="{00000000-0010-0000-0600-000010000000}" uniqueName="16" name="Enh." queryTableFieldId="37" dataDxfId="42">
      <calculatedColumnFormula>IF(ISNA(VLOOKUP(Tabel_Forespørgsel_fra_Visma_1[[#This Row],[Un]],'Ress..'!I:J,2,0)),"", VLOOKUP(Tabel_Forespørgsel_fra_Visma_1[[#This Row],[Un]],'Ress..'!I:J,2,0))</calculatedColumnFormula>
    </tableColumn>
    <tableColumn id="12" xr3:uid="{00000000-0010-0000-0600-00000C000000}" uniqueName="12" name="Kvitering" queryTableFieldId="29" dataDxfId="41"/>
    <tableColumn id="10" xr3:uid="{00000000-0010-0000-0600-00000A000000}" uniqueName="10" name="Un" queryTableFieldId="36" dataDxfId="40"/>
    <tableColumn id="18" xr3:uid="{00000000-0010-0000-0600-000012000000}" uniqueName="18" name="PurcNo" queryTableFieldId="39" dataDxfId="39"/>
    <tableColumn id="8" xr3:uid="{00000000-0010-0000-0600-000008000000}" uniqueName="8" name="UlevMin" queryTableFieldId="33" dataDxfId="38">
      <calculatedColumnFormula>IF(Tabel_Forespørgsel_fra_Visma_1[[#This Row],[U-levDt]]=0,99999999,Tabel_Forespørgsel_fra_Visma_1[[#This Row],[U-levDt]])</calculatedColumnFormula>
    </tableColumn>
    <tableColumn id="21" xr3:uid="{00000000-0010-0000-0600-000015000000}" uniqueName="21" name="Cert" queryTableFieldId="42" dataDxfId="37">
      <calculatedColumnFormula>IF(Tabel_Forespørgsel_fra_Visma_1[[#This Row],[ProdNr]]="556",+F24," 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7000000}" name="Tabel_Forespørgsel_fra_Visma471161430" displayName="Tabel_Forespørgsel_fra_Visma471161430" ref="B5:X6" tableType="queryTable" insertRow="1" totalsRowShown="0">
  <autoFilter ref="B5:X6" xr:uid="{00000000-0009-0000-0100-00001D000000}"/>
  <tableColumns count="23">
    <tableColumn id="9" xr3:uid="{00000000-0010-0000-0700-000009000000}" uniqueName="9" name="ProdOrd" queryTableFieldId="59"/>
    <tableColumn id="10" xr3:uid="{00000000-0010-0000-0700-00000A000000}" uniqueName="10" name="ProdNr." queryTableFieldId="60"/>
    <tableColumn id="11" xr3:uid="{00000000-0010-0000-0700-00000B000000}" uniqueName="11" name="Beskrivelse" queryTableFieldId="61"/>
    <tableColumn id="20" xr3:uid="{00000000-0010-0000-0700-000014000000}" uniqueName="20" name="KundeVareNummer" queryTableFieldId="84" dataDxfId="164">
      <calculatedColumnFormula>+Tabel_Forespørgsel_fra_Visma471161430[[#This Row],[Inf4]]</calculatedColumnFormula>
    </tableColumn>
    <tableColumn id="12" xr3:uid="{00000000-0010-0000-0700-00000C000000}" uniqueName="12" name="TegnNr" queryTableFieldId="62"/>
    <tableColumn id="8" xr3:uid="{00000000-0010-0000-0700-000008000000}" uniqueName="8" name="KundeVarenr." queryTableFieldId="74">
      <calculatedColumnFormula>+Tabel_Forespørgsel_fra_Visma471161430[K.Varenr.]</calculatedColumnFormula>
    </tableColumn>
    <tableColumn id="13" xr3:uid="{00000000-0010-0000-0700-00000D000000}" uniqueName="13" name="SavLgd" queryTableFieldId="63"/>
    <tableColumn id="14" xr3:uid="{00000000-0010-0000-0700-00000E000000}" uniqueName="14" name="Råvarenr" queryTableFieldId="64"/>
    <tableColumn id="15" xr3:uid="{00000000-0010-0000-0700-00000F000000}" uniqueName="15" name="Råvarebetegn." queryTableFieldId="65"/>
    <tableColumn id="18" xr3:uid="{00000000-0010-0000-0700-000012000000}" uniqueName="18" name="Råvarebetegnelse" queryTableFieldId="76">
      <calculatedColumnFormula>IF(Tabel_Forespørgsel_fra_Visma471161430[Råvarebetegn.]="Kundematriale",Tabel_Forespørgsel_fra_Visma471161430[Descr],Tabel_Forespørgsel_fra_Visma471161430[Råvarebetegn.])</calculatedColumnFormula>
    </tableColumn>
    <tableColumn id="6" xr3:uid="{00000000-0010-0000-0700-000006000000}" uniqueName="6" name="Kolonne2" queryTableFieldId="81"/>
    <tableColumn id="23" xr3:uid="{00000000-0010-0000-0700-000017000000}" uniqueName="23" name="Stk" queryTableFieldId="82" dataDxfId="163">
      <calculatedColumnFormula>IF(ISNA(VLOOKUP(C6,OpfyldVarer!B:C,2,0)),N6,+N6&amp;" ("&amp;VLOOKUP(C6,OpfyldVarer!B:C,2,0)&amp;")")</calculatedColumnFormula>
    </tableColumn>
    <tableColumn id="16" xr3:uid="{00000000-0010-0000-0700-000010000000}" uniqueName="16" name="Ant" queryTableFieldId="66"/>
    <tableColumn id="1" xr3:uid="{00000000-0010-0000-0700-000001000000}" uniqueName="1" name="Pict" queryTableFieldId="67"/>
    <tableColumn id="7" xr3:uid="{00000000-0010-0000-0700-000007000000}" uniqueName="7" name="K.Varenr." queryTableFieldId="73"/>
    <tableColumn id="17" xr3:uid="{00000000-0010-0000-0700-000011000000}" uniqueName="17" name="Descr" queryTableFieldId="75"/>
    <tableColumn id="21" xr3:uid="{00000000-0010-0000-0700-000015000000}" uniqueName="21" name="Deling" queryTableFieldId="79"/>
    <tableColumn id="22" xr3:uid="{00000000-0010-0000-0700-000016000000}" uniqueName="22" name="OplNest" queryTableFieldId="80"/>
    <tableColumn id="19" xr3:uid="{00000000-0010-0000-0700-000013000000}" uniqueName="19" name="Inf4" queryTableFieldId="83"/>
    <tableColumn id="5" xr3:uid="{00000000-0010-0000-0700-000005000000}" uniqueName="5" name="PictNo" queryTableFieldId="71">
      <calculatedColumnFormula>LEFT(RIGHT(Tabel_Forespørgsel_fra_Visma471161430[[#This Row],[Pict]],15),11)</calculatedColumnFormula>
    </tableColumn>
    <tableColumn id="4" xr3:uid="{00000000-0010-0000-0700-000004000000}" uniqueName="4" name="VAreNo" queryTableFieldId="70">
      <calculatedColumnFormula>LEFT(RIGHT(Tabel_Forespørgsel_fra_Visma471161430[[#This Row],[ProdNr.]],11),11)</calculatedColumnFormula>
    </tableColumn>
    <tableColumn id="3" xr3:uid="{00000000-0010-0000-0700-000003000000}" uniqueName="3" name="Kolonne1" queryTableFieldId="69">
      <calculatedColumnFormula>IF(Tabel_Forespørgsel_fra_Visma471161430[[#This Row],[PictNo]]=Tabel_Forespørgsel_fra_Visma471161430[[#This Row],[VAreNo]],1,0)</calculatedColumnFormula>
    </tableColumn>
    <tableColumn id="2" xr3:uid="{00000000-0010-0000-0700-000002000000}" uniqueName="2" name="Icon" queryTableFieldId="68" dataDxfId="162">
      <calculatedColumnFormula>IF(RIGHT(Tabel_Forespørgsel_fra_Visma471161430[Pict],3)="jpg",IF(Tabel_Forespørgsel_fra_Visma471161430[[#This Row],[Kolonne1]]=1,"Y","J")," 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8000000}" name="Tabel_Forespørgsel_fra_Visma29" displayName="Tabel_Forespørgsel_fra_Visma29" ref="A4:C14" tableType="queryTable" totalsRowShown="0">
  <autoFilter ref="A4:C14" xr:uid="{00000000-0009-0000-0100-00001C000000}"/>
  <tableColumns count="3">
    <tableColumn id="1" xr3:uid="{00000000-0010-0000-0800-000001000000}" uniqueName="1" name="OrdNo" queryTableFieldId="1"/>
    <tableColumn id="2" xr3:uid="{00000000-0010-0000-0800-000002000000}" uniqueName="2" name="ProdNo" queryTableFieldId="2"/>
    <tableColumn id="3" xr3:uid="{00000000-0010-0000-0800-000003000000}" uniqueName="3" name="PoPhStB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9000000}" name="Tabel_Forespørgsel_fra_Visma47116142" displayName="Tabel_Forespørgsel_fra_Visma47116142" ref="B5:J8" tableType="queryTable" totalsRowShown="0">
  <autoFilter ref="B5:J8" xr:uid="{00000000-0009-0000-0100-000001000000}"/>
  <tableColumns count="9">
    <tableColumn id="6" xr3:uid="{00000000-0010-0000-0900-000006000000}" uniqueName="6" name="Bærer" queryTableFieldId="84"/>
    <tableColumn id="7" xr3:uid="{00000000-0010-0000-0900-000007000000}" uniqueName="7" name="ProdNr" queryTableFieldId="85" dataDxfId="36"/>
    <tableColumn id="8" xr3:uid="{00000000-0010-0000-0900-000008000000}" uniqueName="8" name="Betegnelse" queryTableFieldId="86"/>
    <tableColumn id="9" xr3:uid="{00000000-0010-0000-0900-000009000000}" uniqueName="9" name="Beholdning" queryTableFieldId="87"/>
    <tableColumn id="10" xr3:uid="{00000000-0010-0000-0900-00000A000000}" uniqueName="10" name="Pladevægt" queryTableFieldId="88"/>
    <tableColumn id="15" xr3:uid="{00000000-0010-0000-0900-00000F000000}" uniqueName="15" name="Tykkelse " queryTableFieldId="93" dataDxfId="35"/>
    <tableColumn id="16" xr3:uid="{00000000-0010-0000-0900-000010000000}" uniqueName="16" name="Plader  " queryTableFieldId="94" dataDxfId="34"/>
    <tableColumn id="17" xr3:uid="{00000000-0010-0000-0900-000011000000}" uniqueName="17" name="Resveret " queryTableFieldId="95" dataDxfId="33"/>
    <tableColumn id="18" xr3:uid="{00000000-0010-0000-0900-000012000000}" uniqueName="18" name="FIFO pris  " queryTableFieldId="96" dataDxfId="3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A000000}" name="Tabel_Forespørgsel_fra_Visma4711918" displayName="Tabel_Forespørgsel_fra_Visma4711918" ref="B5:M6" tableType="queryTable" totalsRowShown="0">
  <autoFilter ref="B5:M6" xr:uid="{00000000-0009-0000-0100-000011000000}"/>
  <sortState xmlns:xlrd2="http://schemas.microsoft.com/office/spreadsheetml/2017/richdata2" ref="B6:M6">
    <sortCondition ref="B4:B30"/>
  </sortState>
  <tableColumns count="12">
    <tableColumn id="21" xr3:uid="{00000000-0010-0000-0A00-000015000000}" uniqueName="21" name="ProdNr." queryTableFieldId="33" dataDxfId="31"/>
    <tableColumn id="23" xr3:uid="{00000000-0010-0000-0A00-000017000000}" uniqueName="23" name="Beskrivelse" queryTableFieldId="35" dataDxfId="30"/>
    <tableColumn id="2" xr3:uid="{00000000-0010-0000-0A00-000002000000}" uniqueName="2" name="Beskrivelse " queryTableFieldId="59" dataDxfId="29">
      <calculatedColumnFormula>IF(ISNA(VLOOKUP(Tabel_Forespørgsel_fra_Visma4711918[[#This Row],[ProdNr.]],LevAltSrt!A:I,9,0)),Tabel_Forespørgsel_fra_Visma4711918[Beskrivelse],Tabel_Forespørgsel_fra_Visma4711918[Beskrivelse]&amp;VLOOKUP(Tabel_Forespørgsel_fra_Visma4711918[[#This Row],[ProdNr.]],LevAltSrt!A:I,9,0))</calculatedColumnFormula>
    </tableColumn>
    <tableColumn id="4" xr3:uid="{00000000-0010-0000-0A00-000004000000}" uniqueName="4" name="Lager (res)" queryTableFieldId="63" dataDxfId="28">
      <calculatedColumnFormula>+Tabel_Forespørgsel_fra_Visma4711918[Beholdning]&amp;" ("&amp;Tabel_Forespørgsel_fra_Visma4711918[Reserveret]&amp;")"</calculatedColumnFormula>
    </tableColumn>
    <tableColumn id="10" xr3:uid="{00000000-0010-0000-0A00-00000A000000}" uniqueName="10" name="Optalt" queryTableFieldId="67" dataDxfId="27">
      <calculatedColumnFormula>IF(Tabel_Forespørgsel_fra_Visma4711918[[#This Row],[Gr6]]=2,"Ja","Nej")</calculatedColumnFormula>
    </tableColumn>
    <tableColumn id="6" xr3:uid="{00000000-0010-0000-0A00-000006000000}" uniqueName="6" name="Antal" queryTableFieldId="56" dataDxfId="26">
      <calculatedColumnFormula>VLOOKUP(Tabel_Forespørgsel_fra_Visma4711918[[#This Row],[ProdNr.]],'IndkLst detaljeret'!O:P,2,0)</calculatedColumnFormula>
    </tableColumn>
    <tableColumn id="7" xr3:uid="{00000000-0010-0000-0A00-000007000000}" uniqueName="7" name="Enh." queryTableFieldId="57" dataDxfId="25"/>
    <tableColumn id="1" xr3:uid="{00000000-0010-0000-0A00-000001000000}" uniqueName="1" name="Gr6" queryTableFieldId="58" dataDxfId="24"/>
    <tableColumn id="3" xr3:uid="{00000000-0010-0000-0A00-000003000000}" uniqueName="3" name="Beholdning" queryTableFieldId="62" dataDxfId="23"/>
    <tableColumn id="8" xr3:uid="{00000000-0010-0000-0A00-000008000000}" uniqueName="8" name="InkFV" queryTableFieldId="65" dataDxfId="22">
      <calculatedColumnFormula>IF(LEFT(Tabel_Forespørgsel_fra_Visma4711918[ProdNr.],1)="1",1,0)</calculatedColumnFormula>
    </tableColumn>
    <tableColumn id="5" xr3:uid="{00000000-0010-0000-0A00-000005000000}" uniqueName="5" name="Reserveret" queryTableFieldId="64" dataDxfId="21"/>
    <tableColumn id="9" xr3:uid="{00000000-0010-0000-0A00-000009000000}" uniqueName="9" name="Gr5" queryTableFieldId="66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B000000}" name="Tabel_Forespørgsel_fra_Visma47125" displayName="Tabel_Forespørgsel_fra_Visma47125" ref="A1:P2" tableType="queryTable" totalsRowShown="0">
  <autoFilter ref="A1:P2" xr:uid="{00000000-0009-0000-0100-000004000000}"/>
  <sortState xmlns:xlrd2="http://schemas.microsoft.com/office/spreadsheetml/2017/richdata2" ref="A2:P2">
    <sortCondition ref="A1:A14"/>
  </sortState>
  <tableColumns count="16">
    <tableColumn id="8" xr3:uid="{00000000-0010-0000-0B00-000008000000}" uniqueName="8" name="OrdNr" queryTableFieldId="8"/>
    <tableColumn id="9" xr3:uid="{00000000-0010-0000-0B00-000009000000}" uniqueName="9" name="ProdNr" queryTableFieldId="9"/>
    <tableColumn id="10" xr3:uid="{00000000-0010-0000-0B00-00000A000000}" uniqueName="10" name="Ant" queryTableFieldId="10"/>
    <tableColumn id="11" xr3:uid="{00000000-0010-0000-0B00-00000B000000}" uniqueName="11" name="HovedOrdre" queryTableFieldId="11"/>
    <tableColumn id="12" xr3:uid="{00000000-0010-0000-0B00-00000C000000}" uniqueName="12" name="OrdGrNo" queryTableFieldId="12"/>
    <tableColumn id="13" xr3:uid="{00000000-0010-0000-0B00-00000D000000}" uniqueName="13" name="Descr" queryTableFieldId="13"/>
    <tableColumn id="1" xr3:uid="{00000000-0010-0000-0B00-000001000000}" uniqueName="1" name="MainOrd" queryTableFieldId="14"/>
    <tableColumn id="2" xr3:uid="{00000000-0010-0000-0B00-000002000000}" uniqueName="2" name="OrdBasNo" queryTableFieldId="15"/>
    <tableColumn id="3" xr3:uid="{00000000-0010-0000-0B00-000003000000}" uniqueName="3" name="Kolonne1" queryTableFieldId="16"/>
    <tableColumn id="4" xr3:uid="{00000000-0010-0000-0B00-000004000000}" uniqueName="4" name="TrInf4" queryTableFieldId="17"/>
    <tableColumn id="6" xr3:uid="{00000000-0010-0000-0B00-000006000000}" uniqueName="6" name="Descr2" queryTableFieldId="19"/>
    <tableColumn id="15" xr3:uid="{00000000-0010-0000-0B00-00000F000000}" uniqueName="15" name="CfDelDt" queryTableFieldId="22"/>
    <tableColumn id="16" xr3:uid="{00000000-0010-0000-0B00-000010000000}" uniqueName="16" name="RNo" queryTableFieldId="25"/>
    <tableColumn id="7" xr3:uid="{00000000-0010-0000-0B00-000007000000}" uniqueName="7" name="OppTek" queryTableFieldId="20">
      <calculatedColumnFormula>LEFT(Tabel_Forespørgsel_fra_Visma47125[[#This Row],[Descr2]],8)&amp;CHAR(10)</calculatedColumnFormula>
    </tableColumn>
    <tableColumn id="14" xr3:uid="{00000000-0010-0000-0B00-00000E000000}" uniqueName="14" name="OppTekst" queryTableFieldId="21" dataDxfId="19">
      <calculatedColumnFormula>IF(D2=D3,N2&amp;N3,N2)</calculatedColumnFormula>
    </tableColumn>
    <tableColumn id="5" xr3:uid="{00000000-0010-0000-0B00-000005000000}" uniqueName="5" name="sort" queryTableFieldId="24">
      <calculatedColumnFormula>+Tabel_Forespørgsel_fra_Visma47125[[#This Row],[TrInf4]]&amp;" "&amp;Tabel_Forespørgsel_fra_Visma47125[[#This Row],[Kolonne1]]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C000000}" name="Tabel_Forespørgsel_fra_Visma28" displayName="Tabel_Forespørgsel_fra_Visma28" ref="A1:I10081" tableType="queryTable" totalsRowShown="0">
  <autoFilter ref="A1:I10081" xr:uid="{00000000-0009-0000-0100-00001B000000}"/>
  <sortState xmlns:xlrd2="http://schemas.microsoft.com/office/spreadsheetml/2017/richdata2" ref="A2:I10081">
    <sortCondition ref="A2:A2201"/>
    <sortCondition ref="H2:H2201"/>
  </sortState>
  <tableColumns count="9">
    <tableColumn id="1" xr3:uid="{00000000-0010-0000-0C00-000001000000}" uniqueName="1" name="ProdNo" queryTableFieldId="1"/>
    <tableColumn id="2" xr3:uid="{00000000-0010-0000-0C00-000002000000}" uniqueName="2" name="SupNo" queryTableFieldId="2"/>
    <tableColumn id="3" xr3:uid="{00000000-0010-0000-0C00-000003000000}" uniqueName="3" name="SupProd" queryTableFieldId="3"/>
    <tableColumn id="8" xr3:uid="{00000000-0010-0000-0C00-000008000000}" uniqueName="8" name="LevProdNo" queryTableFieldId="8" dataDxfId="18">
      <calculatedColumnFormula>IF(Tabel_Forespørgsel_fra_Visma28[[#This Row],[SupProd]]=" "," "," - "&amp;Tabel_Forespørgsel_fra_Visma28[[#This Row],[SupProd]])</calculatedColumnFormula>
    </tableColumn>
    <tableColumn id="4" xr3:uid="{00000000-0010-0000-0C00-000004000000}" uniqueName="4" name="SupDescr" queryTableFieldId="4"/>
    <tableColumn id="7" xr3:uid="{00000000-0010-0000-0C00-000007000000}" uniqueName="7" name="Beskrivelse" queryTableFieldId="7" dataDxfId="17">
      <calculatedColumnFormula>IF(Tabel_Forespørgsel_fra_Visma28[[#This Row],[SupDescr]]=" "," "," - "&amp;Tabel_Forespørgsel_fra_Visma28[[#This Row],[SupDescr]])</calculatedColumnFormula>
    </tableColumn>
    <tableColumn id="5" xr3:uid="{00000000-0010-0000-0C00-000005000000}" uniqueName="5" name="Shrt" queryTableFieldId="5"/>
    <tableColumn id="9" xr3:uid="{00000000-0010-0000-0C00-000009000000}" uniqueName="9" name="Srt" queryTableFieldId="9"/>
    <tableColumn id="6" xr3:uid="{00000000-0010-0000-0C00-000006000000}" uniqueName="6" name="LevInf" queryTableFieldId="6" dataDxfId="16">
      <calculatedColumnFormula>IF(A2=A1,I1&amp;CHAR(10)&amp;"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D000000}" name="Tabel_Forespørgsel_fra_Visma27" displayName="Tabel_Forespørgsel_fra_Visma27" ref="A5:A6" tableType="queryTable" totalsRowShown="0">
  <autoFilter ref="A5:A6" xr:uid="{00000000-0009-0000-0100-00001A000000}"/>
  <tableColumns count="1">
    <tableColumn id="1" xr3:uid="{00000000-0010-0000-0D00-000001000000}" uniqueName="1" name="Stk.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E000000}" name="Tabel_Forespørgsel_fra_Visma47119" displayName="Tabel_Forespørgsel_fra_Visma47119" ref="B4:M5" tableType="queryTable" totalsRowShown="0">
  <autoFilter ref="B4:M5" xr:uid="{00000000-0009-0000-0100-000008000000}"/>
  <sortState xmlns:xlrd2="http://schemas.microsoft.com/office/spreadsheetml/2017/richdata2" ref="B5:M5">
    <sortCondition ref="E4:E30"/>
  </sortState>
  <tableColumns count="12">
    <tableColumn id="17" xr3:uid="{00000000-0010-0000-0E00-000011000000}" uniqueName="17" name="SalgsOrdre" queryTableFieldId="29" dataDxfId="15"/>
    <tableColumn id="18" xr3:uid="{00000000-0010-0000-0E00-000012000000}" uniqueName="18" name="HovOrd" queryTableFieldId="30" dataDxfId="14"/>
    <tableColumn id="19" xr3:uid="{00000000-0010-0000-0E00-000013000000}" uniqueName="19" name="ProdOrd" queryTableFieldId="31" dataDxfId="13"/>
    <tableColumn id="21" xr3:uid="{00000000-0010-0000-0E00-000015000000}" uniqueName="21" name="ProdNr." queryTableFieldId="33"/>
    <tableColumn id="22" xr3:uid="{00000000-0010-0000-0E00-000016000000}" uniqueName="22" name="OrdGrNo" queryTableFieldId="34" dataDxfId="12"/>
    <tableColumn id="23" xr3:uid="{00000000-0010-0000-0E00-000017000000}" uniqueName="23" name="Beskrivelse" queryTableFieldId="35"/>
    <tableColumn id="24" xr3:uid="{00000000-0010-0000-0E00-000018000000}" uniqueName="24" name="main" queryTableFieldId="36" dataDxfId="11"/>
    <tableColumn id="1" xr3:uid="{00000000-0010-0000-0E00-000001000000}" uniqueName="1" name="type" queryTableFieldId="52"/>
    <tableColumn id="2" xr3:uid="{00000000-0010-0000-0E00-000002000000}" uniqueName="2" name="Antal" queryTableFieldId="53" dataDxfId="10"/>
    <tableColumn id="3" xr3:uid="{00000000-0010-0000-0E00-000003000000}" uniqueName="3" name="Enh" queryTableFieldId="54" dataDxfId="9"/>
    <tableColumn id="6" xr3:uid="{00000000-0010-0000-0E00-000006000000}" uniqueName="6" name="Sum" queryTableFieldId="56" dataDxfId="8">
      <calculatedColumnFormula>VLOOKUP(Tabel_Forespørgsel_fra_Visma47119[[#This Row],[ProdNr.]],O:P,2,0)</calculatedColumnFormula>
    </tableColumn>
    <tableColumn id="5" xr3:uid="{00000000-0010-0000-0E00-000005000000}" uniqueName="5" name="Txt" queryTableFieldId="5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F000000}" name="Tabel_Forespørgsel_fra_Visma34" displayName="Tabel_Forespørgsel_fra_Visma34" ref="B5:H18" tableType="queryTable" totalsRowShown="0">
  <autoFilter ref="B5:H18" xr:uid="{00000000-0009-0000-0100-000021000000}"/>
  <tableColumns count="7">
    <tableColumn id="1" xr3:uid="{00000000-0010-0000-0F00-000001000000}" uniqueName="1" name="OrdBasNo" queryTableFieldId="1"/>
    <tableColumn id="2" xr3:uid="{00000000-0010-0000-0F00-000002000000}" uniqueName="2" name="OrdNo" queryTableFieldId="2"/>
    <tableColumn id="3" xr3:uid="{00000000-0010-0000-0F00-000003000000}" uniqueName="3" name="TrInf4" queryTableFieldId="3"/>
    <tableColumn id="4" xr3:uid="{00000000-0010-0000-0F00-000004000000}" uniqueName="4" name="R7" queryTableFieldId="4"/>
    <tableColumn id="8" xr3:uid="{00000000-0010-0000-0F00-000008000000}" uniqueName="8" name="ProdNo" queryTableFieldId="8"/>
    <tableColumn id="5" xr3:uid="{00000000-0010-0000-0F00-000005000000}" uniqueName="5" name="tjek" queryTableFieldId="7">
      <calculatedColumnFormula>IF(C6=C7,0,Tabel_Forespørgsel_fra_Visma34[[#This Row],[OrdNo]])</calculatedColumnFormula>
    </tableColumn>
    <tableColumn id="7" xr3:uid="{00000000-0010-0000-0F00-000007000000}" uniqueName="7" name="Rute" queryTableFieldId="5">
      <calculatedColumnFormula>IF(C6=C5,H5&amp;"-"&amp;E6,E6)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abel_Forespørgsel_fra_Visma4712" displayName="Tabel_Forespørgsel_fra_Visma4712" ref="A1:U7" tableType="queryTable" totalsRowCount="1">
  <autoFilter ref="A1:U6" xr:uid="{00000000-0009-0000-0100-00000B000000}"/>
  <sortState xmlns:xlrd2="http://schemas.microsoft.com/office/spreadsheetml/2017/richdata2" ref="A2:U6">
    <sortCondition ref="A10:A62"/>
    <sortCondition ref="S10:S62"/>
  </sortState>
  <tableColumns count="21">
    <tableColumn id="8" xr3:uid="{00000000-0010-0000-1000-000008000000}" uniqueName="8" name="OrdNr" queryTableFieldId="8"/>
    <tableColumn id="9" xr3:uid="{00000000-0010-0000-1000-000009000000}" uniqueName="9" name="ProdNr" queryTableFieldId="9"/>
    <tableColumn id="10" xr3:uid="{00000000-0010-0000-1000-00000A000000}" uniqueName="10" name="Ant" queryTableFieldId="10"/>
    <tableColumn id="11" xr3:uid="{00000000-0010-0000-1000-00000B000000}" uniqueName="11" name="HovedOrdre" queryTableFieldId="11"/>
    <tableColumn id="12" xr3:uid="{00000000-0010-0000-1000-00000C000000}" uniqueName="12" name="OrdGrNo" queryTableFieldId="12"/>
    <tableColumn id="13" xr3:uid="{00000000-0010-0000-1000-00000D000000}" uniqueName="13" name="Descr" queryTableFieldId="13"/>
    <tableColumn id="1" xr3:uid="{00000000-0010-0000-1000-000001000000}" uniqueName="1" name="MainOrd" queryTableFieldId="14"/>
    <tableColumn id="2" xr3:uid="{00000000-0010-0000-1000-000002000000}" uniqueName="2" name="OrdBasNo" queryTableFieldId="15"/>
    <tableColumn id="3" xr3:uid="{00000000-0010-0000-1000-000003000000}" uniqueName="3" name="Kolonne1" queryTableFieldId="16"/>
    <tableColumn id="4" xr3:uid="{00000000-0010-0000-1000-000004000000}" uniqueName="4" name="TrInf4" queryTableFieldId="17"/>
    <tableColumn id="6" xr3:uid="{00000000-0010-0000-1000-000006000000}" uniqueName="6" name="Descr2" queryTableFieldId="19"/>
    <tableColumn id="15" xr3:uid="{00000000-0010-0000-1000-00000F000000}" uniqueName="15" name="CfDelDt" queryTableFieldId="22"/>
    <tableColumn id="16" xr3:uid="{00000000-0010-0000-1000-000010000000}" uniqueName="16" name="RNo" queryTableFieldId="25"/>
    <tableColumn id="17" xr3:uid="{00000000-0010-0000-1000-000011000000}" uniqueName="17" name="Gr11" queryTableFieldId="26"/>
    <tableColumn id="19" xr3:uid="{00000000-0010-0000-1000-000013000000}" uniqueName="19" name="PrgNr" queryTableFieldId="28"/>
    <tableColumn id="20" xr3:uid="{00000000-0010-0000-1000-000014000000}" uniqueName="20" name="Gr3" queryTableFieldId="29"/>
    <tableColumn id="7" xr3:uid="{00000000-0010-0000-1000-000007000000}" uniqueName="7" name="OppTek" queryTableFieldId="20">
      <calculatedColumnFormula>LEFT(Tabel_Forespørgsel_fra_Visma4712[[#This Row],[RNo]]&amp;" - "&amp;Tabel_Forespørgsel_fra_Visma4712[[#This Row],[Descr2]],35)&amp;CHAR(10)</calculatedColumnFormula>
    </tableColumn>
    <tableColumn id="14" xr3:uid="{00000000-0010-0000-1000-00000E000000}" uniqueName="14" name="OppTekst" queryTableFieldId="21" dataDxfId="6" totalsRowDxfId="7">
      <calculatedColumnFormula>IF(B2=B1,IF(Q2=Q1,R1,R1&amp;Q2),Q2)</calculatedColumnFormula>
    </tableColumn>
    <tableColumn id="5" xr3:uid="{00000000-0010-0000-1000-000005000000}" uniqueName="5" name="sort" queryTableFieldId="24">
      <calculatedColumnFormula>+Tabel_Forespørgsel_fra_Visma4712[[#This Row],[TrInf4]]&amp;" "&amp;Tabel_Forespørgsel_fra_Visma4712[[#This Row],[Kolonne1]]</calculatedColumnFormula>
    </tableColumn>
    <tableColumn id="18" xr3:uid="{00000000-0010-0000-1000-000012000000}" uniqueName="18" name="Kolonne2" queryTableFieldId="27">
      <calculatedColumnFormula>IF(B2=B1,IF(M2=M1,T1,T1&amp;"-"&amp;M2),M2)</calculatedColumnFormula>
    </tableColumn>
    <tableColumn id="21" xr3:uid="{00000000-0010-0000-1000-000015000000}" uniqueName="21" name="Prg-nr" queryTableFieldId="30">
      <calculatedColumnFormula>IF(Tabel_Forespørgsel_fra_Visma4712[[#This Row],[PrgNr]]&lt;&gt;"",IF(Tabel_Forespørgsel_fra_Visma4712[[#This Row],[PrgNr]]&lt;&gt;" ",+CHAR(10)&amp;"Prg-"&amp;Tabel_Forespørgsel_fra_Visma4712[[#This Row],[PrgNr]]," ")," ")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1000000}" name="Tabel_Forespørgsel_fra_Visma4" displayName="Tabel_Forespørgsel_fra_Visma4" ref="A8:T18" tableType="queryTable" totalsRowShown="0">
  <autoFilter ref="A8:T18" xr:uid="{00000000-0009-0000-0100-000003000000}"/>
  <sortState xmlns:xlrd2="http://schemas.microsoft.com/office/spreadsheetml/2017/richdata2" ref="A9:T18">
    <sortCondition ref="O8:O18"/>
  </sortState>
  <tableColumns count="20">
    <tableColumn id="1" xr3:uid="{00000000-0010-0000-1100-000001000000}" uniqueName="1" name="ProdNo" queryTableFieldId="1"/>
    <tableColumn id="14" xr3:uid="{00000000-0010-0000-1100-00000E000000}" uniqueName="14" name="Sort" queryTableFieldId="17">
      <calculatedColumnFormula>IF(LEFT(Tabel_Forespørgsel_fra_Visma4[[#This Row],[ProdNo]],2)="R9",Tabel_Forespørgsel_fra_Visma4[[#This Row],[Gr3]]-Tabel_Forespørgsel_fra_Visma4[[#This Row],[LnNo]]/100,Tabel_Forespørgsel_fra_Visma4[[#This Row],[Gr3]])</calculatedColumnFormula>
    </tableColumn>
    <tableColumn id="5" xr3:uid="{00000000-0010-0000-1100-000005000000}" uniqueName="5" name="Sort 2" queryTableFieldId="22">
      <calculatedColumnFormula>IF(LEFT(Tabel_Forespørgsel_fra_Visma4[[#This Row],[ProdNo]],2)="R9",IF(R9=R8,+C8,+C8+1),0)</calculatedColumnFormula>
    </tableColumn>
    <tableColumn id="12" xr3:uid="{00000000-0010-0000-1100-00000C000000}" uniqueName="12" name="Sort 3" queryTableFieldId="24">
      <calculatedColumnFormula>IF(LEFT(Tabel_Forespørgsel_fra_Visma4[[#This Row],[ProdNo]],2)="R9",Tabel_Forespørgsel_fra_Visma4[[#This Row],[Gr3]]-Tabel_Forespørgsel_fra_Visma4[[#This Row],[Sort 2]]/100,Tabel_Forespørgsel_fra_Visma4[[#This Row],[Gr3]])</calculatedColumnFormula>
    </tableColumn>
    <tableColumn id="2" xr3:uid="{00000000-0010-0000-1100-000002000000}" uniqueName="2" name="NoInvoAb" queryTableFieldId="2"/>
    <tableColumn id="6" xr3:uid="{00000000-0010-0000-1100-000006000000}" uniqueName="6" name="Timer" queryTableFieldId="6">
      <calculatedColumnFormula>+IF(Tabel_Forespørgsel_fra_Visma4[[#This Row],[R7]]="90",0,IF(Tabel_Forespørgsel_fra_Visma4[[#This Row],[R7]]="115",Tabel_Forespørgsel_fra_Visma4[[#This Row],[NoInvoAb]]/60,+Tabel_Forespørgsel_fra_Visma4[[#This Row],[Val1]]/-60))</calculatedColumnFormula>
    </tableColumn>
    <tableColumn id="3" xr3:uid="{00000000-0010-0000-1100-000003000000}" uniqueName="3" name="MainOrd" queryTableFieldId="3"/>
    <tableColumn id="4" xr3:uid="{00000000-0010-0000-1100-000004000000}" uniqueName="4" name="OrdBasNo" queryTableFieldId="4"/>
    <tableColumn id="7" xr3:uid="{00000000-0010-0000-1100-000007000000}" uniqueName="7" name="OrdNo" queryTableFieldId="7"/>
    <tableColumn id="9" xr3:uid="{00000000-0010-0000-1100-000009000000}" uniqueName="9" name="CfDelDt" queryTableFieldId="11"/>
    <tableColumn id="10" xr3:uid="{00000000-0010-0000-1100-00000A000000}" uniqueName="10" name="Descr" queryTableFieldId="15"/>
    <tableColumn id="13" xr3:uid="{00000000-0010-0000-1100-00000D000000}" uniqueName="13" name="LnNo" queryTableFieldId="16"/>
    <tableColumn id="15" xr3:uid="{00000000-0010-0000-1100-00000F000000}" uniqueName="15" name="R7" queryTableFieldId="18"/>
    <tableColumn id="16" xr3:uid="{00000000-0010-0000-1100-000010000000}" uniqueName="16" name="Nm" queryTableFieldId="19"/>
    <tableColumn id="18" xr3:uid="{00000000-0010-0000-1100-000012000000}" uniqueName="18" name="Gr3" queryTableFieldId="21"/>
    <tableColumn id="8" xr3:uid="{00000000-0010-0000-1100-000008000000}" uniqueName="8" name="Dt1" queryTableFieldId="26"/>
    <tableColumn id="19" xr3:uid="{00000000-0010-0000-1100-000013000000}" uniqueName="19" name="Val1" queryTableFieldId="27"/>
    <tableColumn id="17" xr3:uid="{00000000-0010-0000-1100-000011000000}" uniqueName="17" name="Betegn" queryTableFieldId="20">
      <calculatedColumnFormula>IF(LEFT(Tabel_Forespørgsel_fra_Visma4[[#This Row],[ProdNo]],2)="R9",Tabel_Forespørgsel_fra_Visma4[[#This Row],[Descr]],Tabel_Forespørgsel_fra_Visma4[[#This Row],[Nm]])</calculatedColumnFormula>
    </tableColumn>
    <tableColumn id="11" xr3:uid="{00000000-0010-0000-1100-00000B000000}" uniqueName="11" name="Kolonne1" queryTableFieldId="12">
      <calculatedColumnFormula>MID(Tabel_Forespørgsel_fra_Visma4[[#This Row],[CfDelDt]],7,2)&amp;"-"&amp;MID(Tabel_Forespørgsel_fra_Visma4[[#This Row],[CfDelDt]],5,2)&amp;"-"&amp;MID(Tabel_Forespørgsel_fra_Visma4[[#This Row],[CfDelDt]],1,4)</calculatedColumnFormula>
    </tableColumn>
    <tableColumn id="20" xr3:uid="{00000000-0010-0000-1100-000014000000}" uniqueName="20" name="Sort2" queryTableFieldId="28">
      <calculatedColumnFormula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2000000}" name="Tabel_Forespørgsel_fra_Visma" displayName="Tabel_Forespørgsel_fra_Visma" ref="A1:P11" tableType="queryTable" totalsRowShown="0">
  <autoFilter ref="A1:P11" xr:uid="{00000000-0009-0000-0100-00000E000000}"/>
  <sortState xmlns:xlrd2="http://schemas.microsoft.com/office/spreadsheetml/2017/richdata2" ref="A2:P11">
    <sortCondition ref="P57:P124"/>
  </sortState>
  <tableColumns count="16">
    <tableColumn id="1" xr3:uid="{00000000-0010-0000-1200-000001000000}" uniqueName="1" name="RessNo " queryTableFieldId="1"/>
    <tableColumn id="13" xr3:uid="{00000000-0010-0000-1200-00000D000000}" uniqueName="13" name="nøgle" queryTableFieldId="13">
      <calculatedColumnFormula>IF(Tabel_Forespørgsel_fra_Visma[[#This Row],[RessNo ]]="90",Tabel_Forespørgsel_fra_Visma[[#This Row],[Gr3]]-Tabel_Forespørgsel_fra_Visma[[#This Row],[Linje ]]/100,A2)</calculatedColumnFormula>
    </tableColumn>
    <tableColumn id="10" xr3:uid="{00000000-0010-0000-1200-00000A000000}" uniqueName="10" name="Nøgle 2" queryTableFieldId="16">
      <calculatedColumnFormula>IF(Tabel_Forespørgsel_fra_Visma[[#This Row],[RessNo ]]="90",VLOOKUP(Tabel_Forespørgsel_fra_Visma[[#This Row],[nøgle]],'OppTil sum'!B:D,3,0),Tabel_Forespørgsel_fra_Visma[[#This Row],[nøgle]])</calculatedColumnFormula>
    </tableColumn>
    <tableColumn id="3" xr3:uid="{00000000-0010-0000-1200-000003000000}" uniqueName="3" name="OdrNo " queryTableFieldId="3"/>
    <tableColumn id="4" xr3:uid="{00000000-0010-0000-1200-000004000000}" uniqueName="4" name="Linje " queryTableFieldId="4"/>
    <tableColumn id="5" xr3:uid="{00000000-0010-0000-1200-000005000000}" uniqueName="5" name="Kunde " queryTableFieldId="5"/>
    <tableColumn id="6" xr3:uid="{00000000-0010-0000-1200-000006000000}" uniqueName="6" name="LevDato" queryTableFieldId="6"/>
    <tableColumn id="7" xr3:uid="{00000000-0010-0000-1200-000007000000}" uniqueName="7" name="Tid " queryTableFieldId="7"/>
    <tableColumn id="8" xr3:uid="{00000000-0010-0000-1200-000008000000}" uniqueName="8" name="Status" queryTableFieldId="8"/>
    <tableColumn id="9" xr3:uid="{00000000-0010-0000-1200-000009000000}" uniqueName="9" name="OrdNo" queryTableFieldId="9"/>
    <tableColumn id="11" xr3:uid="{00000000-0010-0000-1200-00000B000000}" uniqueName="11" name="R7" queryTableFieldId="11"/>
    <tableColumn id="12" xr3:uid="{00000000-0010-0000-1200-00000C000000}" uniqueName="12" name="Gr3" queryTableFieldId="12"/>
    <tableColumn id="14" xr3:uid="{00000000-0010-0000-1200-00000E000000}" uniqueName="14" name="Dt1" queryTableFieldId="14"/>
    <tableColumn id="16" xr3:uid="{00000000-0010-0000-1200-000010000000}" uniqueName="16" name="Descr" queryTableFieldId="18"/>
    <tableColumn id="2" xr3:uid="{00000000-0010-0000-1200-000002000000}" uniqueName="2" name="Dato" queryTableFieldId="15">
      <calculatedColumnFormula>MID(Tabel_Forespørgsel_fra_Visma[[#This Row],[Dt1]],7,2)&amp;"-"&amp;MID(Tabel_Forespørgsel_fra_Visma[[#This Row],[Dt1]],5,2)&amp;"-"&amp;MID(Tabel_Forespørgsel_fra_Visma[[#This Row],[Dt1]],1,4)</calculatedColumnFormula>
    </tableColumn>
    <tableColumn id="17" xr3:uid="{00000000-0010-0000-1200-000011000000}" uniqueName="17" name="sortering" queryTableFieldId="19">
      <calculatedColumnFormula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3000000}" name="Tabel_Forespørgsel_fra_Visma17" displayName="Tabel_Forespørgsel_fra_Visma17" ref="A3:AC4" tableType="queryTable" totalsRowShown="0">
  <autoFilter ref="A3:AC4" xr:uid="{00000000-0009-0000-0100-000010000000}"/>
  <tableColumns count="29">
    <tableColumn id="1" xr3:uid="{00000000-0010-0000-1300-000001000000}" uniqueName="1" name="OrdNo" queryTableFieldId="1"/>
    <tableColumn id="2" xr3:uid="{00000000-0010-0000-1300-000002000000}" uniqueName="2" name="CustNo" queryTableFieldId="2"/>
    <tableColumn id="3" xr3:uid="{00000000-0010-0000-1300-000003000000}" uniqueName="3" name="Nm" queryTableFieldId="3"/>
    <tableColumn id="4" xr3:uid="{00000000-0010-0000-1300-000004000000}" uniqueName="4" name="ReqNo" queryTableFieldId="4"/>
    <tableColumn id="5" xr3:uid="{00000000-0010-0000-1300-000005000000}" uniqueName="5" name="LiaActNo" queryTableFieldId="5"/>
    <tableColumn id="7" xr3:uid="{00000000-0010-0000-1300-000007000000}" uniqueName="7" name="SelBuy" queryTableFieldId="7"/>
    <tableColumn id="8" xr3:uid="{00000000-0010-0000-1300-000008000000}" uniqueName="8" name="Usr" queryTableFieldId="8"/>
    <tableColumn id="9" xr3:uid="{00000000-0010-0000-1300-000009000000}" uniqueName="9" name="DelDt" queryTableFieldId="9"/>
    <tableColumn id="6" xr3:uid="{00000000-0010-0000-1300-000006000000}" uniqueName="6" name="Ad1" queryTableFieldId="15"/>
    <tableColumn id="10" xr3:uid="{00000000-0010-0000-1300-00000A000000}" uniqueName="10" name="Ad2" queryTableFieldId="16"/>
    <tableColumn id="11" xr3:uid="{00000000-0010-0000-1300-00000B000000}" uniqueName="11" name="PNo" queryTableFieldId="17"/>
    <tableColumn id="15" xr3:uid="{00000000-0010-0000-1300-00000F000000}" uniqueName="15" name="PArea" queryTableFieldId="18"/>
    <tableColumn id="16" xr3:uid="{00000000-0010-0000-1300-000010000000}" uniqueName="16" name="Rsp" queryTableFieldId="19"/>
    <tableColumn id="17" xr3:uid="{00000000-0010-0000-1300-000011000000}" uniqueName="17" name="CreUsr" queryTableFieldId="20"/>
    <tableColumn id="19" xr3:uid="{00000000-0010-0000-1300-000013000000}" uniqueName="19" name="DelMt" queryTableFieldId="22"/>
    <tableColumn id="18" xr3:uid="{00000000-0010-0000-1300-000012000000}" uniqueName="18" name="DelNm" queryTableFieldId="24"/>
    <tableColumn id="21" xr3:uid="{00000000-0010-0000-1300-000015000000}" uniqueName="21" name="DelAd1" queryTableFieldId="25"/>
    <tableColumn id="22" xr3:uid="{00000000-0010-0000-1300-000016000000}" uniqueName="22" name="DelAd2" queryTableFieldId="26"/>
    <tableColumn id="23" xr3:uid="{00000000-0010-0000-1300-000017000000}" uniqueName="23" name="DelPNo" queryTableFieldId="27"/>
    <tableColumn id="24" xr3:uid="{00000000-0010-0000-1300-000018000000}" uniqueName="24" name="DelPArea" queryTableFieldId="28"/>
    <tableColumn id="25" xr3:uid="{00000000-0010-0000-1300-000019000000}" uniqueName="25" name="Gr4" queryTableFieldId="29"/>
    <tableColumn id="26" xr3:uid="{00000000-0010-0000-1300-00001A000000}" uniqueName="26" name="Inf2" queryTableFieldId="30"/>
    <tableColumn id="28" xr3:uid="{00000000-0010-0000-1300-00001C000000}" uniqueName="28" name="ShpActNo" queryTableFieldId="32"/>
    <tableColumn id="29" xr3:uid="{23C1C371-17FC-4383-80F2-91856C90FD52}" uniqueName="29" name="DelTrm" queryTableFieldId="33"/>
    <tableColumn id="20" xr3:uid="{00000000-0010-0000-1300-000014000000}" uniqueName="20" name="LevMåde" queryTableFieldId="23">
      <calculatedColumnFormula>VLOOKUP(Tabel_Forespørgsel_fra_Visma17[DelMt],AM:AO,3,0)</calculatedColumnFormula>
    </tableColumn>
    <tableColumn id="12" xr3:uid="{00000000-0010-0000-1300-00000C000000}" uniqueName="12" name="KontaktPers" queryTableFieldId="12">
      <calculatedColumnFormula>IF(ISNA(VLOOKUP(Tabel_Forespørgsel_fra_Visma17[LiaActNo],KontaktPers!A:E,2,0))," ",VLOOKUP(Tabel_Forespørgsel_fra_Visma17[LiaActNo],KontaktPers!A:E,2,0))</calculatedColumnFormula>
    </tableColumn>
    <tableColumn id="13" xr3:uid="{00000000-0010-0000-1300-00000D000000}" uniqueName="13" name="Tlf" queryTableFieldId="13">
      <calculatedColumnFormula>IF(ISNA(VLOOKUP(Tabel_Forespørgsel_fra_Visma17[LiaActNo],KontaktPers!A:E,3,0))," ",VLOOKUP(Tabel_Forespørgsel_fra_Visma17[LiaActNo],KontaktPers!A:E,3,0))</calculatedColumnFormula>
    </tableColumn>
    <tableColumn id="14" xr3:uid="{00000000-0010-0000-1300-00000E000000}" uniqueName="14" name="Mobil" queryTableFieldId="14">
      <calculatedColumnFormula>IF(ISNA(VLOOKUP(Tabel_Forespørgsel_fra_Visma17[LiaActNo],KontaktPers!A:E,4,0))," ",VLOOKUP(Tabel_Forespørgsel_fra_Visma17[LiaActNo],KontaktPers!A:E,4,0))</calculatedColumnFormula>
    </tableColumn>
    <tableColumn id="27" xr3:uid="{00000000-0010-0000-1300-00001B000000}" uniqueName="27" name="Kolonne1" queryTableFieldId="31">
      <calculatedColumnFormula>IF(Tabel_Forespørgsel_fra_Visma17[Gr4]&lt;&gt;0,"OBS!  "&amp;Tabel_Forespørgsel_fra_Visma17[Inf2]," 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4000000}" name="Tabel_Forespørgsel_fra_Visma_125" displayName="Tabel_Forespørgsel_fra_Visma_125" ref="AK1:AO9" tableType="queryTable" totalsRowShown="0">
  <autoFilter ref="AK1:AO9" xr:uid="{00000000-0009-0000-0100-000018000000}"/>
  <tableColumns count="5">
    <tableColumn id="1" xr3:uid="{00000000-0010-0000-1400-000001000000}" uniqueName="1" name="Lang" queryTableFieldId="1"/>
    <tableColumn id="2" xr3:uid="{00000000-0010-0000-1400-000002000000}" uniqueName="2" name="TxtTp" queryTableFieldId="2"/>
    <tableColumn id="3" xr3:uid="{00000000-0010-0000-1400-000003000000}" uniqueName="3" name="TxtNo" queryTableFieldId="3"/>
    <tableColumn id="4" xr3:uid="{00000000-0010-0000-1400-000004000000}" uniqueName="4" name="LnNo" queryTableFieldId="4"/>
    <tableColumn id="5" xr3:uid="{00000000-0010-0000-1400-000005000000}" uniqueName="5" name="Txt" queryTableFieldId="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5000000}" name="Tabel_Forespørgsel_fra_Visma_26" displayName="Tabel_Forespørgsel_fra_Visma_26" ref="A18:H19" tableType="queryTable" insertRow="1" totalsRowShown="0">
  <autoFilter ref="A18:H19" xr:uid="{00000000-0009-0000-0100-000005000000}"/>
  <tableColumns count="8">
    <tableColumn id="1" xr3:uid="{00000000-0010-0000-1500-000001000000}" uniqueName="1" name="OrdNo" queryTableFieldId="1"/>
    <tableColumn id="2" xr3:uid="{00000000-0010-0000-1500-000002000000}" uniqueName="2" name="CustNo" queryTableFieldId="2"/>
    <tableColumn id="3" xr3:uid="{00000000-0010-0000-1500-000003000000}" uniqueName="3" name="Nm" queryTableFieldId="3"/>
    <tableColumn id="4" xr3:uid="{00000000-0010-0000-1500-000004000000}" uniqueName="4" name="Nm2" queryTableFieldId="4"/>
    <tableColumn id="5" xr3:uid="{00000000-0010-0000-1500-000005000000}" uniqueName="5" name="Ad1" queryTableFieldId="5"/>
    <tableColumn id="6" xr3:uid="{00000000-0010-0000-1500-000006000000}" uniqueName="6" name="Ad2" queryTableFieldId="6"/>
    <tableColumn id="7" xr3:uid="{00000000-0010-0000-1500-000007000000}" uniqueName="7" name="PNo" queryTableFieldId="7"/>
    <tableColumn id="8" xr3:uid="{00000000-0010-0000-1500-000008000000}" uniqueName="8" name="PArea" queryTableFieldId="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_Forespørgsel_fra_Visma_326" displayName="Tabel_Forespørgsel_fra_Visma_326" ref="AR3:AV25" tableType="queryTable" totalsRowShown="0">
  <autoFilter ref="AR3:AV25" xr:uid="{00000000-0009-0000-0100-000019000000}"/>
  <sortState xmlns:xlrd2="http://schemas.microsoft.com/office/spreadsheetml/2017/richdata2" ref="AR4:AV25">
    <sortCondition descending="1" ref="AV4:AV1031"/>
    <sortCondition ref="AS4:AS1031"/>
    <sortCondition ref="AT4:AT1031"/>
  </sortState>
  <tableColumns count="5">
    <tableColumn id="1" xr3:uid="{00000000-0010-0000-1600-000001000000}" uniqueName="1" name="OrdNo" queryTableFieldId="1"/>
    <tableColumn id="2" xr3:uid="{00000000-0010-0000-1600-000002000000}" uniqueName="2" name="Qty1" queryTableFieldId="2"/>
    <tableColumn id="3" xr3:uid="{00000000-0010-0000-1600-000003000000}" uniqueName="3" name="LnNo" queryTableFieldId="3"/>
    <tableColumn id="4" xr3:uid="{00000000-0010-0000-1600-000004000000}" uniqueName="4" name="Txt1" queryTableFieldId="4"/>
    <tableColumn id="5" xr3:uid="{00000000-0010-0000-1600-000005000000}" uniqueName="5" name="Txt2" queryTableFieldId="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7000000}" name="Tabel_Forespørgsel_fra_Visma16" displayName="Tabel_Forespørgsel_fra_Visma16" ref="A1:E2832" tableType="queryTable" totalsRowShown="0">
  <autoFilter ref="A1:E2832" xr:uid="{00000000-0009-0000-0100-00000F000000}"/>
  <tableColumns count="5">
    <tableColumn id="1" xr3:uid="{00000000-0010-0000-1700-000001000000}" uniqueName="1" name="ActNo" queryTableFieldId="1"/>
    <tableColumn id="2" xr3:uid="{00000000-0010-0000-1700-000002000000}" uniqueName="2" name="Nm" queryTableFieldId="2"/>
    <tableColumn id="3" xr3:uid="{00000000-0010-0000-1700-000003000000}" uniqueName="3" name="Phone" queryTableFieldId="3"/>
    <tableColumn id="4" xr3:uid="{00000000-0010-0000-1700-000004000000}" uniqueName="4" name="MobPh" queryTableFieldId="4"/>
    <tableColumn id="5" xr3:uid="{00000000-0010-0000-1700-000005000000}" uniqueName="5" name="LiaAct" queryTableFieldId="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18000000}" name="Tabel_Forespørgsel_fra_Visma4710" displayName="Tabel_Forespørgsel_fra_Visma4710" ref="A8:I9" tableType="queryTable" insertRow="1" totalsRowShown="0">
  <autoFilter ref="A8:I9" xr:uid="{00000000-0009-0000-0100-000009000000}"/>
  <tableColumns count="9">
    <tableColumn id="8" xr3:uid="{00000000-0010-0000-1800-000008000000}" uniqueName="8" name="OrdNr" queryTableFieldId="8"/>
    <tableColumn id="9" xr3:uid="{00000000-0010-0000-1800-000009000000}" uniqueName="9" name="ProdNr" queryTableFieldId="9"/>
    <tableColumn id="10" xr3:uid="{00000000-0010-0000-1800-00000A000000}" uniqueName="10" name="Ant" queryTableFieldId="10"/>
    <tableColumn id="11" xr3:uid="{00000000-0010-0000-1800-00000B000000}" uniqueName="11" name="HovedOrdre" queryTableFieldId="11"/>
    <tableColumn id="12" xr3:uid="{00000000-0010-0000-1800-00000C000000}" uniqueName="12" name="OrdGrNo" queryTableFieldId="12"/>
    <tableColumn id="13" xr3:uid="{00000000-0010-0000-1800-00000D000000}" uniqueName="13" name="Descr" queryTableFieldId="13"/>
    <tableColumn id="1" xr3:uid="{00000000-0010-0000-1800-000001000000}" uniqueName="1" name="MainOrd" queryTableFieldId="14"/>
    <tableColumn id="2" xr3:uid="{00000000-0010-0000-1800-000002000000}" uniqueName="2" name="OrdBasNo" queryTableFieldId="15"/>
    <tableColumn id="3" xr3:uid="{00000000-0010-0000-1800-000003000000}" uniqueName="3" name="TrInf3" queryTableFieldId="1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9000000}" name="Tabel_Forespørgsel_fra_Visma13" displayName="Tabel_Forespørgsel_fra_Visma13" ref="A1:B109" tableType="queryTable" totalsRowShown="0">
  <autoFilter ref="A1:B109" xr:uid="{00000000-0009-0000-0100-00000C000000}"/>
  <tableColumns count="2">
    <tableColumn id="1" xr3:uid="{00000000-0010-0000-1900-000001000000}" uniqueName="1" name="ProdNo" queryTableFieldId="1"/>
    <tableColumn id="2" xr3:uid="{00000000-0010-0000-1900-000002000000}" uniqueName="2" name="Descr" queryTableFieldId="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A000000}" name="Tabel_Forespørgsel_fra_Visma_121" displayName="Tabel_Forespørgsel_fra_Visma_121" ref="G1:J15" tableType="queryTable" totalsRowShown="0">
  <autoFilter ref="G1:J15" xr:uid="{00000000-0009-0000-0100-000014000000}"/>
  <tableColumns count="4">
    <tableColumn id="1" xr3:uid="{00000000-0010-0000-1A00-000001000000}" uniqueName="1" name="Lang" queryTableFieldId="1"/>
    <tableColumn id="2" xr3:uid="{00000000-0010-0000-1A00-000002000000}" uniqueName="2" name="TxtTp" queryTableFieldId="2"/>
    <tableColumn id="3" xr3:uid="{00000000-0010-0000-1A00-000003000000}" uniqueName="3" name="TxtNo" queryTableFieldId="3"/>
    <tableColumn id="4" xr3:uid="{00000000-0010-0000-1A00-000004000000}" uniqueName="4" name="Txt" queryTableFieldId="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B000000}" name="Tabel_Forespørgsel_fra_Visma47128" displayName="Tabel_Forespørgsel_fra_Visma47128" ref="A1:G2" tableType="queryTable" insertRow="1" totalsRowShown="0">
  <autoFilter ref="A1:G2" xr:uid="{00000000-0009-0000-0100-000007000000}"/>
  <sortState xmlns:xlrd2="http://schemas.microsoft.com/office/spreadsheetml/2017/richdata2" ref="A2:G2">
    <sortCondition ref="A2:A12"/>
  </sortState>
  <tableColumns count="7">
    <tableColumn id="9" xr3:uid="{00000000-0010-0000-1B00-000009000000}" uniqueName="9" name="ProdNr" queryTableFieldId="9" dataDxfId="159"/>
    <tableColumn id="13" xr3:uid="{00000000-0010-0000-1B00-00000D000000}" uniqueName="13" name="Descr" queryTableFieldId="13" dataDxfId="158"/>
    <tableColumn id="2" xr3:uid="{00000000-0010-0000-1B00-000002000000}" uniqueName="2" name="OrdBasNo" queryTableFieldId="15" dataDxfId="157"/>
    <tableColumn id="1" xr3:uid="{00000000-0010-0000-1B00-000001000000}" uniqueName="1" name="DocGr" queryTableFieldId="26" dataDxfId="156"/>
    <tableColumn id="3" xr3:uid="{00000000-0010-0000-1B00-000003000000}" uniqueName="3" name="FileNm" queryTableFieldId="27" dataDxfId="155"/>
    <tableColumn id="4" xr3:uid="{00000000-0010-0000-1B00-000004000000}" uniqueName="4" name="Kolonne1" queryTableFieldId="28">
      <calculatedColumnFormula>+"\\server3\Visma\Business\"&amp;Tabel_Forespørgsel_fra_Visma47128[FileNm]</calculatedColumnFormula>
    </tableColumn>
    <tableColumn id="5" xr3:uid="{00000000-0010-0000-1B00-000005000000}" uniqueName="5" name="Kolonne2" queryTableFieldId="29" dataDxfId="154" dataCellStyle="Link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C000000}" name="Tabel_Forespørgsel_fra_Visma19" displayName="Tabel_Forespørgsel_fra_Visma19" ref="A1:C962" tableType="queryTable" totalsRowShown="0">
  <autoFilter ref="A1:C962" xr:uid="{00000000-0009-0000-0100-000012000000}">
    <filterColumn colId="1">
      <filters>
        <filter val="1000100186"/>
      </filters>
    </filterColumn>
  </autoFilter>
  <tableColumns count="3">
    <tableColumn id="1" xr3:uid="{00000000-0010-0000-1C00-000001000000}" uniqueName="1" name="Srt" queryTableFieldId="1"/>
    <tableColumn id="2" xr3:uid="{00000000-0010-0000-1C00-000002000000}" uniqueName="2" name="ProdNo" queryTableFieldId="2"/>
    <tableColumn id="3" xr3:uid="{00000000-0010-0000-1C00-000003000000}" uniqueName="3" name="Descr" queryTableFieldId="3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D000000}" name="Tabel_Forespørgsel_fra_Visma_120" displayName="Tabel_Forespørgsel_fra_Visma_120" ref="AA1:AC152" tableType="queryTable" totalsRowShown="0">
  <autoFilter ref="AA1:AC152" xr:uid="{00000000-0009-0000-0100-000013000000}"/>
  <tableColumns count="3">
    <tableColumn id="1" xr3:uid="{00000000-0010-0000-1D00-000001000000}" uniqueName="1" name="Srt" queryTableFieldId="1"/>
    <tableColumn id="2" xr3:uid="{00000000-0010-0000-1D00-000002000000}" uniqueName="2" name="ProdNo" queryTableFieldId="2"/>
    <tableColumn id="3" xr3:uid="{00000000-0010-0000-1D00-000003000000}" uniqueName="3" name="Descr" queryTableFieldId="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E000000}" name="Tabel_Forespørgsel_fra_Visma_2" displayName="Tabel_Forespørgsel_fra_Visma_2" ref="BA1:BC82" tableType="queryTable" totalsRowShown="0">
  <autoFilter ref="BA1:BC82" xr:uid="{00000000-0009-0000-0100-000015000000}"/>
  <tableColumns count="3">
    <tableColumn id="1" xr3:uid="{00000000-0010-0000-1E00-000001000000}" uniqueName="1" name="Srt" queryTableFieldId="1"/>
    <tableColumn id="2" xr3:uid="{00000000-0010-0000-1E00-000002000000}" uniqueName="2" name="ProdNo" queryTableFieldId="2"/>
    <tableColumn id="3" xr3:uid="{00000000-0010-0000-1E00-000003000000}" uniqueName="3" name="Descr" queryTableFieldId="3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F000000}" name="Tabel_Forespørgsel_fra_Visma_3" displayName="Tabel_Forespørgsel_fra_Visma_3" ref="CA1:CC37" tableType="queryTable" totalsRowShown="0">
  <autoFilter ref="CA1:CC37" xr:uid="{00000000-0009-0000-0100-000016000000}"/>
  <tableColumns count="3">
    <tableColumn id="1" xr3:uid="{00000000-0010-0000-1F00-000001000000}" uniqueName="1" name="Srt" queryTableFieldId="1"/>
    <tableColumn id="2" xr3:uid="{00000000-0010-0000-1F00-000002000000}" uniqueName="2" name="ProdNo" queryTableFieldId="2"/>
    <tableColumn id="3" xr3:uid="{00000000-0010-0000-1F00-000003000000}" uniqueName="3" name="Descr" queryTableFieldId="3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20000000}" name="Tabel_Forespørgsel_fra_Visma_4" displayName="Tabel_Forespørgsel_fra_Visma_4" ref="DA1:DC32" tableType="queryTable" totalsRowShown="0">
  <autoFilter ref="DA1:DC32" xr:uid="{00000000-0009-0000-0100-000017000000}"/>
  <tableColumns count="3">
    <tableColumn id="1" xr3:uid="{00000000-0010-0000-2000-000001000000}" uniqueName="1" name="Srt" queryTableFieldId="1"/>
    <tableColumn id="2" xr3:uid="{00000000-0010-0000-2000-000002000000}" uniqueName="2" name="ProdNo" queryTableFieldId="2"/>
    <tableColumn id="3" xr3:uid="{00000000-0010-0000-2000-000003000000}" uniqueName="3" name="Descr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..\Instruktioner\Klippeordre%20til%20h&#229;ndterminal%20(OHS).doc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table" Target="../tables/table21.xml"/><Relationship Id="rId4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31"/>
  <dimension ref="B2:F179"/>
  <sheetViews>
    <sheetView workbookViewId="0">
      <selection activeCell="D3" sqref="D3"/>
    </sheetView>
  </sheetViews>
  <sheetFormatPr defaultRowHeight="15" x14ac:dyDescent="0.25"/>
  <cols>
    <col min="2" max="2" width="7.140625" bestFit="1" customWidth="1"/>
    <col min="4" max="4" width="12.140625" bestFit="1" customWidth="1"/>
    <col min="5" max="5" width="12" customWidth="1"/>
    <col min="6" max="6" width="22.5703125" style="5" bestFit="1" customWidth="1"/>
  </cols>
  <sheetData>
    <row r="2" spans="2:6" x14ac:dyDescent="0.25">
      <c r="D2">
        <f>+D3-15000</f>
        <v>390851</v>
      </c>
    </row>
    <row r="3" spans="2:6" x14ac:dyDescent="0.25">
      <c r="D3">
        <f>+Forside!C6</f>
        <v>405851</v>
      </c>
    </row>
    <row r="5" spans="2:6" x14ac:dyDescent="0.25">
      <c r="B5" t="s">
        <v>6646</v>
      </c>
      <c r="C5" t="s">
        <v>5</v>
      </c>
      <c r="D5" t="s">
        <v>7</v>
      </c>
      <c r="E5" t="s">
        <v>6663</v>
      </c>
      <c r="F5" s="5" t="s">
        <v>6647</v>
      </c>
    </row>
    <row r="6" spans="2:6" x14ac:dyDescent="0.25">
      <c r="B6">
        <v>6</v>
      </c>
      <c r="C6">
        <v>390920</v>
      </c>
      <c r="D6">
        <v>390859</v>
      </c>
      <c r="E6">
        <f t="shared" ref="E6:E37" si="0">IF(D6=D7," ",D6)</f>
        <v>390859</v>
      </c>
      <c r="F6" s="5">
        <f t="shared" ref="F6:F37" si="1">IF(D6=D5,F5&amp;" - "&amp;C6,C6)</f>
        <v>390920</v>
      </c>
    </row>
    <row r="7" spans="2:6" x14ac:dyDescent="0.25">
      <c r="B7">
        <v>6</v>
      </c>
      <c r="C7">
        <v>391037</v>
      </c>
      <c r="D7">
        <v>391035</v>
      </c>
      <c r="E7">
        <f t="shared" si="0"/>
        <v>391035</v>
      </c>
      <c r="F7" s="5">
        <f t="shared" si="1"/>
        <v>391037</v>
      </c>
    </row>
    <row r="8" spans="2:6" x14ac:dyDescent="0.25">
      <c r="B8">
        <v>6</v>
      </c>
      <c r="C8">
        <v>391043</v>
      </c>
      <c r="D8">
        <v>391039</v>
      </c>
      <c r="E8">
        <f t="shared" si="0"/>
        <v>391039</v>
      </c>
      <c r="F8" s="5">
        <f t="shared" si="1"/>
        <v>391043</v>
      </c>
    </row>
    <row r="9" spans="2:6" x14ac:dyDescent="0.25">
      <c r="B9">
        <v>6</v>
      </c>
      <c r="C9">
        <v>391068</v>
      </c>
      <c r="D9">
        <v>391045</v>
      </c>
      <c r="E9">
        <f t="shared" si="0"/>
        <v>391045</v>
      </c>
      <c r="F9" s="5">
        <f t="shared" si="1"/>
        <v>391068</v>
      </c>
    </row>
    <row r="10" spans="2:6" x14ac:dyDescent="0.25">
      <c r="B10">
        <v>6</v>
      </c>
      <c r="C10">
        <v>391236</v>
      </c>
      <c r="D10">
        <v>391234</v>
      </c>
      <c r="E10">
        <f t="shared" si="0"/>
        <v>391234</v>
      </c>
      <c r="F10" s="5">
        <f t="shared" si="1"/>
        <v>391236</v>
      </c>
    </row>
    <row r="11" spans="2:6" x14ac:dyDescent="0.25">
      <c r="B11">
        <v>6</v>
      </c>
      <c r="C11">
        <v>391294</v>
      </c>
      <c r="D11">
        <v>391275</v>
      </c>
      <c r="E11" t="str">
        <f t="shared" si="0"/>
        <v xml:space="preserve"> </v>
      </c>
      <c r="F11" s="5">
        <f t="shared" si="1"/>
        <v>391294</v>
      </c>
    </row>
    <row r="12" spans="2:6" x14ac:dyDescent="0.25">
      <c r="B12">
        <v>6</v>
      </c>
      <c r="C12">
        <v>391296</v>
      </c>
      <c r="D12">
        <v>391275</v>
      </c>
      <c r="E12" t="str">
        <f t="shared" si="0"/>
        <v xml:space="preserve"> </v>
      </c>
      <c r="F12" s="5" t="str">
        <f t="shared" si="1"/>
        <v>391294 - 391296</v>
      </c>
    </row>
    <row r="13" spans="2:6" x14ac:dyDescent="0.25">
      <c r="B13">
        <v>6</v>
      </c>
      <c r="C13">
        <v>391295</v>
      </c>
      <c r="D13">
        <v>391275</v>
      </c>
      <c r="E13">
        <f t="shared" si="0"/>
        <v>391275</v>
      </c>
      <c r="F13" s="5" t="str">
        <f t="shared" si="1"/>
        <v>391294 - 391296 - 391295</v>
      </c>
    </row>
    <row r="14" spans="2:6" x14ac:dyDescent="0.25">
      <c r="B14">
        <v>6</v>
      </c>
      <c r="C14">
        <v>391372</v>
      </c>
      <c r="D14">
        <v>391365</v>
      </c>
      <c r="E14">
        <f t="shared" si="0"/>
        <v>391365</v>
      </c>
      <c r="F14" s="5">
        <f t="shared" si="1"/>
        <v>391372</v>
      </c>
    </row>
    <row r="15" spans="2:6" x14ac:dyDescent="0.25">
      <c r="B15">
        <v>6</v>
      </c>
      <c r="C15">
        <v>391380</v>
      </c>
      <c r="D15">
        <v>391373</v>
      </c>
      <c r="E15">
        <f t="shared" si="0"/>
        <v>391373</v>
      </c>
      <c r="F15" s="5">
        <f t="shared" si="1"/>
        <v>391380</v>
      </c>
    </row>
    <row r="16" spans="2:6" x14ac:dyDescent="0.25">
      <c r="B16">
        <v>6</v>
      </c>
      <c r="C16">
        <v>391672</v>
      </c>
      <c r="D16">
        <v>391662</v>
      </c>
      <c r="E16" t="str">
        <f t="shared" si="0"/>
        <v xml:space="preserve"> </v>
      </c>
      <c r="F16" s="5">
        <f t="shared" si="1"/>
        <v>391672</v>
      </c>
    </row>
    <row r="17" spans="2:6" x14ac:dyDescent="0.25">
      <c r="B17">
        <v>6</v>
      </c>
      <c r="C17">
        <v>391673</v>
      </c>
      <c r="D17">
        <v>391662</v>
      </c>
      <c r="E17">
        <f t="shared" si="0"/>
        <v>391662</v>
      </c>
      <c r="F17" s="5" t="str">
        <f t="shared" si="1"/>
        <v>391672 - 391673</v>
      </c>
    </row>
    <row r="18" spans="2:6" x14ac:dyDescent="0.25">
      <c r="B18">
        <v>6</v>
      </c>
      <c r="C18">
        <v>391782</v>
      </c>
      <c r="D18">
        <v>391776</v>
      </c>
      <c r="E18">
        <f t="shared" si="0"/>
        <v>391776</v>
      </c>
      <c r="F18" s="5">
        <f t="shared" si="1"/>
        <v>391782</v>
      </c>
    </row>
    <row r="19" spans="2:6" x14ac:dyDescent="0.25">
      <c r="B19">
        <v>6</v>
      </c>
      <c r="C19">
        <v>391784</v>
      </c>
      <c r="D19">
        <v>391777</v>
      </c>
      <c r="E19">
        <f t="shared" si="0"/>
        <v>391777</v>
      </c>
      <c r="F19" s="5">
        <f t="shared" si="1"/>
        <v>391784</v>
      </c>
    </row>
    <row r="20" spans="2:6" x14ac:dyDescent="0.25">
      <c r="B20">
        <v>6</v>
      </c>
      <c r="C20">
        <v>391786</v>
      </c>
      <c r="D20">
        <v>391778</v>
      </c>
      <c r="E20">
        <f t="shared" si="0"/>
        <v>391778</v>
      </c>
      <c r="F20" s="5">
        <f t="shared" si="1"/>
        <v>391786</v>
      </c>
    </row>
    <row r="21" spans="2:6" x14ac:dyDescent="0.25">
      <c r="B21">
        <v>6</v>
      </c>
      <c r="C21">
        <v>391924</v>
      </c>
      <c r="D21">
        <v>391787</v>
      </c>
      <c r="E21">
        <f t="shared" si="0"/>
        <v>391787</v>
      </c>
      <c r="F21" s="5">
        <f t="shared" si="1"/>
        <v>391924</v>
      </c>
    </row>
    <row r="22" spans="2:6" x14ac:dyDescent="0.25">
      <c r="B22">
        <v>6</v>
      </c>
      <c r="C22">
        <v>391928</v>
      </c>
      <c r="D22">
        <v>391925</v>
      </c>
      <c r="E22">
        <f t="shared" si="0"/>
        <v>391925</v>
      </c>
      <c r="F22" s="5">
        <f t="shared" si="1"/>
        <v>391928</v>
      </c>
    </row>
    <row r="23" spans="2:6" x14ac:dyDescent="0.25">
      <c r="B23">
        <v>6</v>
      </c>
      <c r="C23">
        <v>392123</v>
      </c>
      <c r="D23">
        <v>392121</v>
      </c>
      <c r="E23">
        <f t="shared" si="0"/>
        <v>392121</v>
      </c>
      <c r="F23" s="5">
        <f t="shared" si="1"/>
        <v>392123</v>
      </c>
    </row>
    <row r="24" spans="2:6" x14ac:dyDescent="0.25">
      <c r="B24">
        <v>6</v>
      </c>
      <c r="C24">
        <v>392127</v>
      </c>
      <c r="D24">
        <v>392125</v>
      </c>
      <c r="E24">
        <f t="shared" si="0"/>
        <v>392125</v>
      </c>
      <c r="F24" s="5">
        <f t="shared" si="1"/>
        <v>392127</v>
      </c>
    </row>
    <row r="25" spans="2:6" x14ac:dyDescent="0.25">
      <c r="B25">
        <v>6</v>
      </c>
      <c r="C25">
        <v>392303</v>
      </c>
      <c r="D25">
        <v>392295</v>
      </c>
      <c r="E25" t="str">
        <f t="shared" si="0"/>
        <v xml:space="preserve"> </v>
      </c>
      <c r="F25" s="5">
        <f t="shared" si="1"/>
        <v>392303</v>
      </c>
    </row>
    <row r="26" spans="2:6" x14ac:dyDescent="0.25">
      <c r="B26">
        <v>6</v>
      </c>
      <c r="C26">
        <v>392304</v>
      </c>
      <c r="D26">
        <v>392295</v>
      </c>
      <c r="E26">
        <f t="shared" si="0"/>
        <v>392295</v>
      </c>
      <c r="F26" s="5" t="str">
        <f t="shared" si="1"/>
        <v>392303 - 392304</v>
      </c>
    </row>
    <row r="27" spans="2:6" x14ac:dyDescent="0.25">
      <c r="B27">
        <v>6</v>
      </c>
      <c r="C27">
        <v>392349</v>
      </c>
      <c r="D27">
        <v>392325</v>
      </c>
      <c r="E27">
        <f t="shared" si="0"/>
        <v>392325</v>
      </c>
      <c r="F27" s="5">
        <f t="shared" si="1"/>
        <v>392349</v>
      </c>
    </row>
    <row r="28" spans="2:6" x14ac:dyDescent="0.25">
      <c r="B28">
        <v>6</v>
      </c>
      <c r="C28">
        <v>392353</v>
      </c>
      <c r="D28">
        <v>392351</v>
      </c>
      <c r="E28">
        <f t="shared" si="0"/>
        <v>392351</v>
      </c>
      <c r="F28" s="5">
        <f t="shared" si="1"/>
        <v>392353</v>
      </c>
    </row>
    <row r="29" spans="2:6" x14ac:dyDescent="0.25">
      <c r="B29">
        <v>6</v>
      </c>
      <c r="C29">
        <v>392451</v>
      </c>
      <c r="D29">
        <v>392449</v>
      </c>
      <c r="E29">
        <f t="shared" si="0"/>
        <v>392449</v>
      </c>
      <c r="F29" s="5">
        <f t="shared" si="1"/>
        <v>392451</v>
      </c>
    </row>
    <row r="30" spans="2:6" x14ac:dyDescent="0.25">
      <c r="B30">
        <v>6</v>
      </c>
      <c r="C30">
        <v>392612</v>
      </c>
      <c r="D30">
        <v>392598</v>
      </c>
      <c r="E30" t="str">
        <f t="shared" si="0"/>
        <v xml:space="preserve"> </v>
      </c>
      <c r="F30" s="5">
        <f t="shared" si="1"/>
        <v>392612</v>
      </c>
    </row>
    <row r="31" spans="2:6" x14ac:dyDescent="0.25">
      <c r="B31">
        <v>6</v>
      </c>
      <c r="C31">
        <v>392613</v>
      </c>
      <c r="D31">
        <v>392598</v>
      </c>
      <c r="E31">
        <f t="shared" si="0"/>
        <v>392598</v>
      </c>
      <c r="F31" s="5" t="str">
        <f t="shared" si="1"/>
        <v>392612 - 392613</v>
      </c>
    </row>
    <row r="32" spans="2:6" x14ac:dyDescent="0.25">
      <c r="B32">
        <v>6</v>
      </c>
      <c r="C32">
        <v>392657</v>
      </c>
      <c r="D32">
        <v>392614</v>
      </c>
      <c r="E32">
        <f t="shared" si="0"/>
        <v>392614</v>
      </c>
      <c r="F32" s="5">
        <f t="shared" si="1"/>
        <v>392657</v>
      </c>
    </row>
    <row r="33" spans="2:6" x14ac:dyDescent="0.25">
      <c r="B33">
        <v>6</v>
      </c>
      <c r="C33">
        <v>392664</v>
      </c>
      <c r="D33">
        <v>392659</v>
      </c>
      <c r="E33" t="str">
        <f t="shared" si="0"/>
        <v xml:space="preserve"> </v>
      </c>
      <c r="F33" s="5">
        <f t="shared" si="1"/>
        <v>392664</v>
      </c>
    </row>
    <row r="34" spans="2:6" x14ac:dyDescent="0.25">
      <c r="B34">
        <v>6</v>
      </c>
      <c r="C34">
        <v>392665</v>
      </c>
      <c r="D34">
        <v>392659</v>
      </c>
      <c r="E34">
        <f t="shared" si="0"/>
        <v>392659</v>
      </c>
      <c r="F34" s="5" t="str">
        <f t="shared" si="1"/>
        <v>392664 - 392665</v>
      </c>
    </row>
    <row r="35" spans="2:6" x14ac:dyDescent="0.25">
      <c r="B35">
        <v>6</v>
      </c>
      <c r="C35">
        <v>392810</v>
      </c>
      <c r="D35">
        <v>392803</v>
      </c>
      <c r="E35">
        <f t="shared" si="0"/>
        <v>392803</v>
      </c>
      <c r="F35" s="5">
        <f t="shared" si="1"/>
        <v>392810</v>
      </c>
    </row>
    <row r="36" spans="2:6" x14ac:dyDescent="0.25">
      <c r="B36">
        <v>6</v>
      </c>
      <c r="C36">
        <v>392852</v>
      </c>
      <c r="D36">
        <v>392844</v>
      </c>
      <c r="E36">
        <f t="shared" si="0"/>
        <v>392844</v>
      </c>
      <c r="F36" s="5">
        <f t="shared" si="1"/>
        <v>392852</v>
      </c>
    </row>
    <row r="37" spans="2:6" x14ac:dyDescent="0.25">
      <c r="B37">
        <v>6</v>
      </c>
      <c r="C37">
        <v>392865</v>
      </c>
      <c r="D37">
        <v>392853</v>
      </c>
      <c r="E37" t="str">
        <f t="shared" si="0"/>
        <v xml:space="preserve"> </v>
      </c>
      <c r="F37" s="5">
        <f t="shared" si="1"/>
        <v>392865</v>
      </c>
    </row>
    <row r="38" spans="2:6" x14ac:dyDescent="0.25">
      <c r="B38">
        <v>6</v>
      </c>
      <c r="C38">
        <v>392866</v>
      </c>
      <c r="D38">
        <v>392853</v>
      </c>
      <c r="E38">
        <f t="shared" ref="E38:E69" si="2">IF(D38=D39," ",D38)</f>
        <v>392853</v>
      </c>
      <c r="F38" s="5" t="str">
        <f t="shared" ref="F38:F69" si="3">IF(D38=D37,F37&amp;" - "&amp;C38,C38)</f>
        <v>392865 - 392866</v>
      </c>
    </row>
    <row r="39" spans="2:6" x14ac:dyDescent="0.25">
      <c r="B39">
        <v>6</v>
      </c>
      <c r="C39">
        <v>393022</v>
      </c>
      <c r="D39">
        <v>392996</v>
      </c>
      <c r="E39">
        <f t="shared" si="2"/>
        <v>392996</v>
      </c>
      <c r="F39" s="5">
        <f t="shared" si="3"/>
        <v>393022</v>
      </c>
    </row>
    <row r="40" spans="2:6" x14ac:dyDescent="0.25">
      <c r="B40">
        <v>6</v>
      </c>
      <c r="C40">
        <v>393121</v>
      </c>
      <c r="D40">
        <v>393115</v>
      </c>
      <c r="E40">
        <f t="shared" si="2"/>
        <v>393115</v>
      </c>
      <c r="F40" s="5">
        <f t="shared" si="3"/>
        <v>393121</v>
      </c>
    </row>
    <row r="41" spans="2:6" x14ac:dyDescent="0.25">
      <c r="B41">
        <v>6</v>
      </c>
      <c r="C41">
        <v>393122</v>
      </c>
      <c r="D41">
        <v>393116</v>
      </c>
      <c r="E41">
        <f t="shared" si="2"/>
        <v>393116</v>
      </c>
      <c r="F41" s="5">
        <f t="shared" si="3"/>
        <v>393122</v>
      </c>
    </row>
    <row r="42" spans="2:6" x14ac:dyDescent="0.25">
      <c r="B42">
        <v>6</v>
      </c>
      <c r="C42">
        <v>393123</v>
      </c>
      <c r="D42">
        <v>393117</v>
      </c>
      <c r="E42">
        <f t="shared" si="2"/>
        <v>393117</v>
      </c>
      <c r="F42" s="5">
        <f t="shared" si="3"/>
        <v>393123</v>
      </c>
    </row>
    <row r="43" spans="2:6" x14ac:dyDescent="0.25">
      <c r="B43">
        <v>6</v>
      </c>
      <c r="C43">
        <v>393146</v>
      </c>
      <c r="D43">
        <v>393131</v>
      </c>
      <c r="E43">
        <f t="shared" si="2"/>
        <v>393131</v>
      </c>
      <c r="F43" s="5">
        <f t="shared" si="3"/>
        <v>393146</v>
      </c>
    </row>
    <row r="44" spans="2:6" x14ac:dyDescent="0.25">
      <c r="B44">
        <v>6</v>
      </c>
      <c r="C44">
        <v>393171</v>
      </c>
      <c r="D44">
        <v>393165</v>
      </c>
      <c r="E44">
        <f t="shared" si="2"/>
        <v>393165</v>
      </c>
      <c r="F44" s="5">
        <f t="shared" si="3"/>
        <v>393171</v>
      </c>
    </row>
    <row r="45" spans="2:6" x14ac:dyDescent="0.25">
      <c r="B45">
        <v>6</v>
      </c>
      <c r="C45">
        <v>393264</v>
      </c>
      <c r="D45">
        <v>393233</v>
      </c>
      <c r="E45">
        <f t="shared" si="2"/>
        <v>393233</v>
      </c>
      <c r="F45" s="5">
        <f t="shared" si="3"/>
        <v>393264</v>
      </c>
    </row>
    <row r="46" spans="2:6" x14ac:dyDescent="0.25">
      <c r="B46">
        <v>6</v>
      </c>
      <c r="C46">
        <v>393436</v>
      </c>
      <c r="D46">
        <v>393434</v>
      </c>
      <c r="E46">
        <f t="shared" si="2"/>
        <v>393434</v>
      </c>
      <c r="F46" s="5">
        <f t="shared" si="3"/>
        <v>393436</v>
      </c>
    </row>
    <row r="47" spans="2:6" x14ac:dyDescent="0.25">
      <c r="B47">
        <v>6</v>
      </c>
      <c r="C47">
        <v>393570</v>
      </c>
      <c r="D47">
        <v>393467</v>
      </c>
      <c r="E47">
        <f t="shared" si="2"/>
        <v>393467</v>
      </c>
      <c r="F47" s="5">
        <f t="shared" si="3"/>
        <v>393570</v>
      </c>
    </row>
    <row r="48" spans="2:6" x14ac:dyDescent="0.25">
      <c r="B48">
        <v>6</v>
      </c>
      <c r="C48">
        <v>393653</v>
      </c>
      <c r="D48">
        <v>393645</v>
      </c>
      <c r="E48">
        <f t="shared" si="2"/>
        <v>393645</v>
      </c>
      <c r="F48" s="5">
        <f t="shared" si="3"/>
        <v>393653</v>
      </c>
    </row>
    <row r="49" spans="2:6" x14ac:dyDescent="0.25">
      <c r="B49">
        <v>6</v>
      </c>
      <c r="C49">
        <v>393944</v>
      </c>
      <c r="D49">
        <v>393938</v>
      </c>
      <c r="E49">
        <f t="shared" si="2"/>
        <v>393938</v>
      </c>
      <c r="F49" s="5">
        <f t="shared" si="3"/>
        <v>393944</v>
      </c>
    </row>
    <row r="50" spans="2:6" x14ac:dyDescent="0.25">
      <c r="B50">
        <v>6</v>
      </c>
      <c r="C50">
        <v>394142</v>
      </c>
      <c r="D50">
        <v>394100</v>
      </c>
      <c r="E50">
        <f t="shared" si="2"/>
        <v>394100</v>
      </c>
      <c r="F50" s="5">
        <f t="shared" si="3"/>
        <v>394142</v>
      </c>
    </row>
    <row r="51" spans="2:6" x14ac:dyDescent="0.25">
      <c r="B51">
        <v>6</v>
      </c>
      <c r="C51">
        <v>394160</v>
      </c>
      <c r="D51">
        <v>394114</v>
      </c>
      <c r="E51">
        <f t="shared" si="2"/>
        <v>394114</v>
      </c>
      <c r="F51" s="5">
        <f t="shared" si="3"/>
        <v>394160</v>
      </c>
    </row>
    <row r="52" spans="2:6" x14ac:dyDescent="0.25">
      <c r="B52">
        <v>6</v>
      </c>
      <c r="C52">
        <v>394328</v>
      </c>
      <c r="D52">
        <v>394248</v>
      </c>
      <c r="E52">
        <f t="shared" si="2"/>
        <v>394248</v>
      </c>
      <c r="F52" s="5">
        <f t="shared" si="3"/>
        <v>394328</v>
      </c>
    </row>
    <row r="53" spans="2:6" x14ac:dyDescent="0.25">
      <c r="B53">
        <v>6</v>
      </c>
      <c r="C53">
        <v>394379</v>
      </c>
      <c r="D53">
        <v>394362</v>
      </c>
      <c r="E53">
        <f t="shared" si="2"/>
        <v>394362</v>
      </c>
      <c r="F53" s="5">
        <f t="shared" si="3"/>
        <v>394379</v>
      </c>
    </row>
    <row r="54" spans="2:6" x14ac:dyDescent="0.25">
      <c r="B54">
        <v>6</v>
      </c>
      <c r="C54">
        <v>394457</v>
      </c>
      <c r="D54">
        <v>394454</v>
      </c>
      <c r="E54">
        <f t="shared" si="2"/>
        <v>394454</v>
      </c>
      <c r="F54" s="5">
        <f t="shared" si="3"/>
        <v>394457</v>
      </c>
    </row>
    <row r="55" spans="2:6" x14ac:dyDescent="0.25">
      <c r="B55">
        <v>6</v>
      </c>
      <c r="C55">
        <v>394832</v>
      </c>
      <c r="D55">
        <v>394251</v>
      </c>
      <c r="E55">
        <f t="shared" si="2"/>
        <v>394251</v>
      </c>
      <c r="F55" s="5">
        <f t="shared" si="3"/>
        <v>394832</v>
      </c>
    </row>
    <row r="56" spans="2:6" x14ac:dyDescent="0.25">
      <c r="B56">
        <v>6</v>
      </c>
      <c r="C56">
        <v>394950</v>
      </c>
      <c r="D56">
        <v>394938</v>
      </c>
      <c r="E56">
        <f t="shared" si="2"/>
        <v>394938</v>
      </c>
      <c r="F56" s="5">
        <f t="shared" si="3"/>
        <v>394950</v>
      </c>
    </row>
    <row r="57" spans="2:6" x14ac:dyDescent="0.25">
      <c r="B57">
        <v>6</v>
      </c>
      <c r="C57">
        <v>395024</v>
      </c>
      <c r="D57">
        <v>394609</v>
      </c>
      <c r="E57">
        <f t="shared" si="2"/>
        <v>394609</v>
      </c>
      <c r="F57" s="5">
        <f t="shared" si="3"/>
        <v>395024</v>
      </c>
    </row>
    <row r="58" spans="2:6" x14ac:dyDescent="0.25">
      <c r="B58">
        <v>6</v>
      </c>
      <c r="C58">
        <v>395057</v>
      </c>
      <c r="D58">
        <v>395051</v>
      </c>
      <c r="E58">
        <f t="shared" si="2"/>
        <v>395051</v>
      </c>
      <c r="F58" s="5">
        <f t="shared" si="3"/>
        <v>395057</v>
      </c>
    </row>
    <row r="59" spans="2:6" x14ac:dyDescent="0.25">
      <c r="B59">
        <v>6</v>
      </c>
      <c r="C59">
        <v>395078</v>
      </c>
      <c r="D59">
        <v>395076</v>
      </c>
      <c r="E59">
        <f t="shared" si="2"/>
        <v>395076</v>
      </c>
      <c r="F59" s="5">
        <f t="shared" si="3"/>
        <v>395078</v>
      </c>
    </row>
    <row r="60" spans="2:6" x14ac:dyDescent="0.25">
      <c r="B60">
        <v>6</v>
      </c>
      <c r="C60">
        <v>395082</v>
      </c>
      <c r="D60">
        <v>394851</v>
      </c>
      <c r="E60">
        <f t="shared" si="2"/>
        <v>394851</v>
      </c>
      <c r="F60" s="5">
        <f t="shared" si="3"/>
        <v>395082</v>
      </c>
    </row>
    <row r="61" spans="2:6" x14ac:dyDescent="0.25">
      <c r="B61">
        <v>6</v>
      </c>
      <c r="C61">
        <v>395193</v>
      </c>
      <c r="D61">
        <v>395186</v>
      </c>
      <c r="E61">
        <f t="shared" si="2"/>
        <v>395186</v>
      </c>
      <c r="F61" s="5">
        <f t="shared" si="3"/>
        <v>395193</v>
      </c>
    </row>
    <row r="62" spans="2:6" x14ac:dyDescent="0.25">
      <c r="B62">
        <v>6</v>
      </c>
      <c r="C62">
        <v>395201</v>
      </c>
      <c r="D62">
        <v>395194</v>
      </c>
      <c r="E62">
        <f t="shared" si="2"/>
        <v>395194</v>
      </c>
      <c r="F62" s="5">
        <f t="shared" si="3"/>
        <v>395201</v>
      </c>
    </row>
    <row r="63" spans="2:6" x14ac:dyDescent="0.25">
      <c r="B63">
        <v>6</v>
      </c>
      <c r="C63">
        <v>395206</v>
      </c>
      <c r="D63">
        <v>395203</v>
      </c>
      <c r="E63">
        <f t="shared" si="2"/>
        <v>395203</v>
      </c>
      <c r="F63" s="5">
        <f t="shared" si="3"/>
        <v>395206</v>
      </c>
    </row>
    <row r="64" spans="2:6" x14ac:dyDescent="0.25">
      <c r="B64">
        <v>6</v>
      </c>
      <c r="C64">
        <v>395221</v>
      </c>
      <c r="D64">
        <v>395211</v>
      </c>
      <c r="E64">
        <f t="shared" si="2"/>
        <v>395211</v>
      </c>
      <c r="F64" s="5">
        <f t="shared" si="3"/>
        <v>395221</v>
      </c>
    </row>
    <row r="65" spans="2:6" x14ac:dyDescent="0.25">
      <c r="B65">
        <v>6</v>
      </c>
      <c r="C65">
        <v>395401</v>
      </c>
      <c r="D65">
        <v>395395</v>
      </c>
      <c r="E65">
        <f t="shared" si="2"/>
        <v>395395</v>
      </c>
      <c r="F65" s="5">
        <f t="shared" si="3"/>
        <v>395401</v>
      </c>
    </row>
    <row r="66" spans="2:6" x14ac:dyDescent="0.25">
      <c r="B66">
        <v>6</v>
      </c>
      <c r="C66">
        <v>395431</v>
      </c>
      <c r="D66">
        <v>395416</v>
      </c>
      <c r="E66">
        <f t="shared" si="2"/>
        <v>395416</v>
      </c>
      <c r="F66" s="5">
        <f t="shared" si="3"/>
        <v>395431</v>
      </c>
    </row>
    <row r="67" spans="2:6" x14ac:dyDescent="0.25">
      <c r="B67">
        <v>6</v>
      </c>
      <c r="C67">
        <v>395444</v>
      </c>
      <c r="D67">
        <v>395441</v>
      </c>
      <c r="E67">
        <f t="shared" si="2"/>
        <v>395441</v>
      </c>
      <c r="F67" s="5">
        <f t="shared" si="3"/>
        <v>395444</v>
      </c>
    </row>
    <row r="68" spans="2:6" x14ac:dyDescent="0.25">
      <c r="B68">
        <v>6</v>
      </c>
      <c r="C68">
        <v>395770</v>
      </c>
      <c r="D68">
        <v>395768</v>
      </c>
      <c r="E68">
        <f t="shared" si="2"/>
        <v>395768</v>
      </c>
      <c r="F68" s="5">
        <f t="shared" si="3"/>
        <v>395770</v>
      </c>
    </row>
    <row r="69" spans="2:6" x14ac:dyDescent="0.25">
      <c r="B69">
        <v>6</v>
      </c>
      <c r="C69">
        <v>396038</v>
      </c>
      <c r="D69">
        <v>396034</v>
      </c>
      <c r="E69">
        <f t="shared" si="2"/>
        <v>396034</v>
      </c>
      <c r="F69" s="5">
        <f t="shared" si="3"/>
        <v>396038</v>
      </c>
    </row>
    <row r="70" spans="2:6" x14ac:dyDescent="0.25">
      <c r="B70">
        <v>6</v>
      </c>
      <c r="C70">
        <v>396257</v>
      </c>
      <c r="D70">
        <v>396065</v>
      </c>
      <c r="E70">
        <f t="shared" ref="E70:E101" si="4">IF(D70=D71," ",D70)</f>
        <v>396065</v>
      </c>
      <c r="F70" s="5">
        <f t="shared" ref="F70:F101" si="5">IF(D70=D69,F69&amp;" - "&amp;C70,C70)</f>
        <v>396257</v>
      </c>
    </row>
    <row r="71" spans="2:6" x14ac:dyDescent="0.25">
      <c r="B71">
        <v>6</v>
      </c>
      <c r="C71">
        <v>396258</v>
      </c>
      <c r="D71">
        <v>396067</v>
      </c>
      <c r="E71">
        <f t="shared" si="4"/>
        <v>396067</v>
      </c>
      <c r="F71" s="5">
        <f t="shared" si="5"/>
        <v>396258</v>
      </c>
    </row>
    <row r="72" spans="2:6" x14ac:dyDescent="0.25">
      <c r="B72">
        <v>6</v>
      </c>
      <c r="C72">
        <v>396259</v>
      </c>
      <c r="D72">
        <v>396068</v>
      </c>
      <c r="E72">
        <f t="shared" si="4"/>
        <v>396068</v>
      </c>
      <c r="F72" s="5">
        <f t="shared" si="5"/>
        <v>396259</v>
      </c>
    </row>
    <row r="73" spans="2:6" x14ac:dyDescent="0.25">
      <c r="B73">
        <v>6</v>
      </c>
      <c r="C73">
        <v>396264</v>
      </c>
      <c r="D73">
        <v>396262</v>
      </c>
      <c r="E73">
        <f t="shared" si="4"/>
        <v>396262</v>
      </c>
      <c r="F73" s="5">
        <f t="shared" si="5"/>
        <v>396264</v>
      </c>
    </row>
    <row r="74" spans="2:6" x14ac:dyDescent="0.25">
      <c r="B74">
        <v>6</v>
      </c>
      <c r="C74">
        <v>396466</v>
      </c>
      <c r="D74">
        <v>396464</v>
      </c>
      <c r="E74">
        <f t="shared" si="4"/>
        <v>396464</v>
      </c>
      <c r="F74" s="5">
        <f t="shared" si="5"/>
        <v>396466</v>
      </c>
    </row>
    <row r="75" spans="2:6" x14ac:dyDescent="0.25">
      <c r="B75">
        <v>6</v>
      </c>
      <c r="C75">
        <v>396695</v>
      </c>
      <c r="D75">
        <v>396691</v>
      </c>
      <c r="E75">
        <f t="shared" si="4"/>
        <v>396691</v>
      </c>
      <c r="F75" s="5">
        <f t="shared" si="5"/>
        <v>396695</v>
      </c>
    </row>
    <row r="76" spans="2:6" x14ac:dyDescent="0.25">
      <c r="B76">
        <v>6</v>
      </c>
      <c r="C76">
        <v>396749</v>
      </c>
      <c r="D76">
        <v>396728</v>
      </c>
      <c r="E76">
        <f t="shared" si="4"/>
        <v>396728</v>
      </c>
      <c r="F76" s="5">
        <f t="shared" si="5"/>
        <v>396749</v>
      </c>
    </row>
    <row r="77" spans="2:6" x14ac:dyDescent="0.25">
      <c r="B77">
        <v>6</v>
      </c>
      <c r="C77">
        <v>396942</v>
      </c>
      <c r="D77">
        <v>396922</v>
      </c>
      <c r="E77">
        <f t="shared" si="4"/>
        <v>396922</v>
      </c>
      <c r="F77" s="5">
        <f t="shared" si="5"/>
        <v>396942</v>
      </c>
    </row>
    <row r="78" spans="2:6" x14ac:dyDescent="0.25">
      <c r="B78">
        <v>6</v>
      </c>
      <c r="C78">
        <v>397102</v>
      </c>
      <c r="D78">
        <v>396994</v>
      </c>
      <c r="E78">
        <f t="shared" si="4"/>
        <v>396994</v>
      </c>
      <c r="F78" s="5">
        <f t="shared" si="5"/>
        <v>397102</v>
      </c>
    </row>
    <row r="79" spans="2:6" x14ac:dyDescent="0.25">
      <c r="B79">
        <v>6</v>
      </c>
      <c r="C79">
        <v>397210</v>
      </c>
      <c r="D79">
        <v>397197</v>
      </c>
      <c r="E79">
        <f t="shared" si="4"/>
        <v>397197</v>
      </c>
      <c r="F79" s="5">
        <f t="shared" si="5"/>
        <v>397210</v>
      </c>
    </row>
    <row r="80" spans="2:6" x14ac:dyDescent="0.25">
      <c r="B80">
        <v>6</v>
      </c>
      <c r="C80">
        <v>397231</v>
      </c>
      <c r="D80">
        <v>397216</v>
      </c>
      <c r="E80">
        <f t="shared" si="4"/>
        <v>397216</v>
      </c>
      <c r="F80" s="5">
        <f t="shared" si="5"/>
        <v>397231</v>
      </c>
    </row>
    <row r="81" spans="2:6" x14ac:dyDescent="0.25">
      <c r="B81">
        <v>6</v>
      </c>
      <c r="C81">
        <v>397310</v>
      </c>
      <c r="D81">
        <v>397272</v>
      </c>
      <c r="E81">
        <f t="shared" si="4"/>
        <v>397272</v>
      </c>
      <c r="F81" s="5">
        <f t="shared" si="5"/>
        <v>397310</v>
      </c>
    </row>
    <row r="82" spans="2:6" x14ac:dyDescent="0.25">
      <c r="B82">
        <v>6</v>
      </c>
      <c r="C82">
        <v>397397</v>
      </c>
      <c r="D82">
        <v>397395</v>
      </c>
      <c r="E82">
        <f t="shared" si="4"/>
        <v>397395</v>
      </c>
      <c r="F82" s="5">
        <f t="shared" si="5"/>
        <v>397397</v>
      </c>
    </row>
    <row r="83" spans="2:6" x14ac:dyDescent="0.25">
      <c r="B83">
        <v>6</v>
      </c>
      <c r="C83">
        <v>401591</v>
      </c>
      <c r="D83">
        <v>397418</v>
      </c>
      <c r="E83">
        <f t="shared" si="4"/>
        <v>397418</v>
      </c>
      <c r="F83" s="5">
        <f t="shared" si="5"/>
        <v>401591</v>
      </c>
    </row>
    <row r="84" spans="2:6" x14ac:dyDescent="0.25">
      <c r="B84">
        <v>6</v>
      </c>
      <c r="C84">
        <v>401592</v>
      </c>
      <c r="D84">
        <v>397426</v>
      </c>
      <c r="E84">
        <f t="shared" si="4"/>
        <v>397426</v>
      </c>
      <c r="F84" s="5">
        <f t="shared" si="5"/>
        <v>401592</v>
      </c>
    </row>
    <row r="85" spans="2:6" x14ac:dyDescent="0.25">
      <c r="B85">
        <v>6</v>
      </c>
      <c r="C85">
        <v>398125</v>
      </c>
      <c r="D85">
        <v>398117</v>
      </c>
      <c r="E85">
        <f t="shared" si="4"/>
        <v>398117</v>
      </c>
      <c r="F85" s="5">
        <f t="shared" si="5"/>
        <v>398125</v>
      </c>
    </row>
    <row r="86" spans="2:6" x14ac:dyDescent="0.25">
      <c r="B86">
        <v>6</v>
      </c>
      <c r="C86">
        <v>398364</v>
      </c>
      <c r="D86">
        <v>398356</v>
      </c>
      <c r="E86">
        <f t="shared" si="4"/>
        <v>398356</v>
      </c>
      <c r="F86" s="5">
        <f t="shared" si="5"/>
        <v>398364</v>
      </c>
    </row>
    <row r="87" spans="2:6" x14ac:dyDescent="0.25">
      <c r="B87">
        <v>6</v>
      </c>
      <c r="C87">
        <v>399044</v>
      </c>
      <c r="D87">
        <v>398975</v>
      </c>
      <c r="E87" t="str">
        <f t="shared" si="4"/>
        <v xml:space="preserve"> </v>
      </c>
      <c r="F87" s="5">
        <f t="shared" si="5"/>
        <v>399044</v>
      </c>
    </row>
    <row r="88" spans="2:6" x14ac:dyDescent="0.25">
      <c r="B88">
        <v>6</v>
      </c>
      <c r="C88">
        <v>399045</v>
      </c>
      <c r="D88">
        <v>398975</v>
      </c>
      <c r="E88">
        <f t="shared" si="4"/>
        <v>398975</v>
      </c>
      <c r="F88" s="5" t="str">
        <f t="shared" si="5"/>
        <v>399044 - 399045</v>
      </c>
    </row>
    <row r="89" spans="2:6" x14ac:dyDescent="0.25">
      <c r="B89">
        <v>6</v>
      </c>
      <c r="C89">
        <v>399611</v>
      </c>
      <c r="D89">
        <v>398981</v>
      </c>
      <c r="E89" t="str">
        <f t="shared" si="4"/>
        <v xml:space="preserve"> </v>
      </c>
      <c r="F89" s="5">
        <f t="shared" si="5"/>
        <v>399611</v>
      </c>
    </row>
    <row r="90" spans="2:6" x14ac:dyDescent="0.25">
      <c r="B90">
        <v>6</v>
      </c>
      <c r="C90">
        <v>399612</v>
      </c>
      <c r="D90">
        <v>398981</v>
      </c>
      <c r="E90">
        <f t="shared" si="4"/>
        <v>398981</v>
      </c>
      <c r="F90" s="5" t="str">
        <f t="shared" si="5"/>
        <v>399611 - 399612</v>
      </c>
    </row>
    <row r="91" spans="2:6" x14ac:dyDescent="0.25">
      <c r="B91">
        <v>6</v>
      </c>
      <c r="C91">
        <v>399121</v>
      </c>
      <c r="D91">
        <v>399116</v>
      </c>
      <c r="E91">
        <f t="shared" si="4"/>
        <v>399116</v>
      </c>
      <c r="F91" s="5">
        <f t="shared" si="5"/>
        <v>399121</v>
      </c>
    </row>
    <row r="92" spans="2:6" x14ac:dyDescent="0.25">
      <c r="B92">
        <v>6</v>
      </c>
      <c r="C92">
        <v>399183</v>
      </c>
      <c r="D92">
        <v>398762</v>
      </c>
      <c r="E92">
        <f t="shared" si="4"/>
        <v>398762</v>
      </c>
      <c r="F92" s="5">
        <f t="shared" si="5"/>
        <v>399183</v>
      </c>
    </row>
    <row r="93" spans="2:6" x14ac:dyDescent="0.25">
      <c r="B93">
        <v>6</v>
      </c>
      <c r="C93">
        <v>399363</v>
      </c>
      <c r="D93">
        <v>399359</v>
      </c>
      <c r="E93" t="str">
        <f t="shared" si="4"/>
        <v xml:space="preserve"> </v>
      </c>
      <c r="F93" s="5">
        <f t="shared" si="5"/>
        <v>399363</v>
      </c>
    </row>
    <row r="94" spans="2:6" x14ac:dyDescent="0.25">
      <c r="B94">
        <v>6</v>
      </c>
      <c r="C94">
        <v>399364</v>
      </c>
      <c r="D94">
        <v>399359</v>
      </c>
      <c r="E94">
        <f t="shared" si="4"/>
        <v>399359</v>
      </c>
      <c r="F94" s="5" t="str">
        <f t="shared" si="5"/>
        <v>399363 - 399364</v>
      </c>
    </row>
    <row r="95" spans="2:6" x14ac:dyDescent="0.25">
      <c r="B95">
        <v>6</v>
      </c>
      <c r="C95">
        <v>399768</v>
      </c>
      <c r="D95">
        <v>399358</v>
      </c>
      <c r="E95">
        <f t="shared" si="4"/>
        <v>399358</v>
      </c>
      <c r="F95" s="5">
        <f t="shared" si="5"/>
        <v>399768</v>
      </c>
    </row>
    <row r="96" spans="2:6" x14ac:dyDescent="0.25">
      <c r="B96">
        <v>6</v>
      </c>
      <c r="C96">
        <v>399902</v>
      </c>
      <c r="D96">
        <v>399897</v>
      </c>
      <c r="E96" t="str">
        <f t="shared" si="4"/>
        <v xml:space="preserve"> </v>
      </c>
      <c r="F96" s="5">
        <f t="shared" si="5"/>
        <v>399902</v>
      </c>
    </row>
    <row r="97" spans="2:6" x14ac:dyDescent="0.25">
      <c r="B97">
        <v>6</v>
      </c>
      <c r="C97">
        <v>399903</v>
      </c>
      <c r="D97">
        <v>399897</v>
      </c>
      <c r="E97">
        <f t="shared" si="4"/>
        <v>399897</v>
      </c>
      <c r="F97" s="5" t="str">
        <f t="shared" si="5"/>
        <v>399902 - 399903</v>
      </c>
    </row>
    <row r="98" spans="2:6" x14ac:dyDescent="0.25">
      <c r="B98">
        <v>6</v>
      </c>
      <c r="C98">
        <v>399915</v>
      </c>
      <c r="D98">
        <v>399913</v>
      </c>
      <c r="E98">
        <f t="shared" si="4"/>
        <v>399913</v>
      </c>
      <c r="F98" s="5">
        <f t="shared" si="5"/>
        <v>399915</v>
      </c>
    </row>
    <row r="99" spans="2:6" x14ac:dyDescent="0.25">
      <c r="B99">
        <v>6</v>
      </c>
      <c r="C99">
        <v>400289</v>
      </c>
      <c r="D99">
        <v>400250</v>
      </c>
      <c r="E99">
        <f t="shared" si="4"/>
        <v>400250</v>
      </c>
      <c r="F99" s="5">
        <f t="shared" si="5"/>
        <v>400289</v>
      </c>
    </row>
    <row r="100" spans="2:6" x14ac:dyDescent="0.25">
      <c r="B100">
        <v>6</v>
      </c>
      <c r="C100">
        <v>400329</v>
      </c>
      <c r="D100">
        <v>400327</v>
      </c>
      <c r="E100" t="str">
        <f t="shared" si="4"/>
        <v xml:space="preserve"> </v>
      </c>
      <c r="F100" s="5">
        <f t="shared" si="5"/>
        <v>400329</v>
      </c>
    </row>
    <row r="101" spans="2:6" x14ac:dyDescent="0.25">
      <c r="B101">
        <v>6</v>
      </c>
      <c r="C101">
        <v>400330</v>
      </c>
      <c r="D101">
        <v>400327</v>
      </c>
      <c r="E101">
        <f t="shared" si="4"/>
        <v>400327</v>
      </c>
      <c r="F101" s="5" t="str">
        <f t="shared" si="5"/>
        <v>400329 - 400330</v>
      </c>
    </row>
    <row r="102" spans="2:6" x14ac:dyDescent="0.25">
      <c r="B102">
        <v>6</v>
      </c>
      <c r="C102">
        <v>400539</v>
      </c>
      <c r="D102">
        <v>400511</v>
      </c>
      <c r="E102">
        <f t="shared" ref="E102:E133" si="6">IF(D102=D103," ",D102)</f>
        <v>400511</v>
      </c>
      <c r="F102" s="5">
        <f t="shared" ref="F102:F133" si="7">IF(D102=D101,F101&amp;" - "&amp;C102,C102)</f>
        <v>400539</v>
      </c>
    </row>
    <row r="103" spans="2:6" x14ac:dyDescent="0.25">
      <c r="B103">
        <v>6</v>
      </c>
      <c r="C103">
        <v>400716</v>
      </c>
      <c r="D103">
        <v>400713</v>
      </c>
      <c r="E103">
        <f t="shared" si="6"/>
        <v>400713</v>
      </c>
      <c r="F103" s="5">
        <f t="shared" si="7"/>
        <v>400716</v>
      </c>
    </row>
    <row r="104" spans="2:6" x14ac:dyDescent="0.25">
      <c r="B104">
        <v>6</v>
      </c>
      <c r="C104">
        <v>400909</v>
      </c>
      <c r="D104">
        <v>400512</v>
      </c>
      <c r="E104">
        <f t="shared" si="6"/>
        <v>400512</v>
      </c>
      <c r="F104" s="5">
        <f t="shared" si="7"/>
        <v>400909</v>
      </c>
    </row>
    <row r="105" spans="2:6" x14ac:dyDescent="0.25">
      <c r="B105">
        <v>6</v>
      </c>
      <c r="C105">
        <v>400863</v>
      </c>
      <c r="D105">
        <v>400722</v>
      </c>
      <c r="E105" t="str">
        <f t="shared" si="6"/>
        <v xml:space="preserve"> </v>
      </c>
      <c r="F105" s="5">
        <f t="shared" si="7"/>
        <v>400863</v>
      </c>
    </row>
    <row r="106" spans="2:6" x14ac:dyDescent="0.25">
      <c r="B106">
        <v>6</v>
      </c>
      <c r="C106">
        <v>400864</v>
      </c>
      <c r="D106">
        <v>400722</v>
      </c>
      <c r="E106">
        <f t="shared" si="6"/>
        <v>400722</v>
      </c>
      <c r="F106" s="5" t="str">
        <f t="shared" si="7"/>
        <v>400863 - 400864</v>
      </c>
    </row>
    <row r="107" spans="2:6" x14ac:dyDescent="0.25">
      <c r="B107">
        <v>6</v>
      </c>
      <c r="C107">
        <v>400906</v>
      </c>
      <c r="D107">
        <v>400819</v>
      </c>
      <c r="E107" t="str">
        <f t="shared" si="6"/>
        <v xml:space="preserve"> </v>
      </c>
      <c r="F107" s="5">
        <f t="shared" si="7"/>
        <v>400906</v>
      </c>
    </row>
    <row r="108" spans="2:6" x14ac:dyDescent="0.25">
      <c r="B108">
        <v>6</v>
      </c>
      <c r="C108">
        <v>400907</v>
      </c>
      <c r="D108">
        <v>400819</v>
      </c>
      <c r="E108">
        <f t="shared" si="6"/>
        <v>400819</v>
      </c>
      <c r="F108" s="5" t="str">
        <f t="shared" si="7"/>
        <v>400906 - 400907</v>
      </c>
    </row>
    <row r="109" spans="2:6" x14ac:dyDescent="0.25">
      <c r="B109">
        <v>6</v>
      </c>
      <c r="C109">
        <v>400918</v>
      </c>
      <c r="D109">
        <v>400513</v>
      </c>
      <c r="E109">
        <f t="shared" si="6"/>
        <v>400513</v>
      </c>
      <c r="F109" s="5">
        <f t="shared" si="7"/>
        <v>400918</v>
      </c>
    </row>
    <row r="110" spans="2:6" x14ac:dyDescent="0.25">
      <c r="B110">
        <v>6</v>
      </c>
      <c r="C110">
        <v>400927</v>
      </c>
      <c r="D110">
        <v>400514</v>
      </c>
      <c r="E110">
        <f t="shared" si="6"/>
        <v>400514</v>
      </c>
      <c r="F110" s="5">
        <f t="shared" si="7"/>
        <v>400927</v>
      </c>
    </row>
    <row r="111" spans="2:6" x14ac:dyDescent="0.25">
      <c r="B111">
        <v>6</v>
      </c>
      <c r="C111">
        <v>400936</v>
      </c>
      <c r="D111">
        <v>400515</v>
      </c>
      <c r="E111">
        <f t="shared" si="6"/>
        <v>400515</v>
      </c>
      <c r="F111" s="5">
        <f t="shared" si="7"/>
        <v>400936</v>
      </c>
    </row>
    <row r="112" spans="2:6" x14ac:dyDescent="0.25">
      <c r="B112">
        <v>6</v>
      </c>
      <c r="C112">
        <v>400945</v>
      </c>
      <c r="D112">
        <v>400516</v>
      </c>
      <c r="E112">
        <f t="shared" si="6"/>
        <v>400516</v>
      </c>
      <c r="F112" s="5">
        <f t="shared" si="7"/>
        <v>400945</v>
      </c>
    </row>
    <row r="113" spans="2:6" x14ac:dyDescent="0.25">
      <c r="B113">
        <v>6</v>
      </c>
      <c r="C113">
        <v>400954</v>
      </c>
      <c r="D113">
        <v>400517</v>
      </c>
      <c r="E113">
        <f t="shared" si="6"/>
        <v>400517</v>
      </c>
      <c r="F113" s="5">
        <f t="shared" si="7"/>
        <v>400954</v>
      </c>
    </row>
    <row r="114" spans="2:6" x14ac:dyDescent="0.25">
      <c r="B114">
        <v>6</v>
      </c>
      <c r="C114">
        <v>400989</v>
      </c>
      <c r="D114">
        <v>400518</v>
      </c>
      <c r="E114">
        <f t="shared" si="6"/>
        <v>400518</v>
      </c>
      <c r="F114" s="5">
        <f t="shared" si="7"/>
        <v>400989</v>
      </c>
    </row>
    <row r="115" spans="2:6" x14ac:dyDescent="0.25">
      <c r="B115">
        <v>6</v>
      </c>
      <c r="C115">
        <v>400998</v>
      </c>
      <c r="D115">
        <v>400519</v>
      </c>
      <c r="E115">
        <f t="shared" si="6"/>
        <v>400519</v>
      </c>
      <c r="F115" s="5">
        <f t="shared" si="7"/>
        <v>400998</v>
      </c>
    </row>
    <row r="116" spans="2:6" x14ac:dyDescent="0.25">
      <c r="B116">
        <v>6</v>
      </c>
      <c r="C116">
        <v>401007</v>
      </c>
      <c r="D116">
        <v>400520</v>
      </c>
      <c r="E116">
        <f t="shared" si="6"/>
        <v>400520</v>
      </c>
      <c r="F116" s="5">
        <f t="shared" si="7"/>
        <v>401007</v>
      </c>
    </row>
    <row r="117" spans="2:6" x14ac:dyDescent="0.25">
      <c r="B117">
        <v>6</v>
      </c>
      <c r="C117">
        <v>401016</v>
      </c>
      <c r="D117">
        <v>400521</v>
      </c>
      <c r="E117">
        <f t="shared" si="6"/>
        <v>400521</v>
      </c>
      <c r="F117" s="5">
        <f t="shared" si="7"/>
        <v>401016</v>
      </c>
    </row>
    <row r="118" spans="2:6" x14ac:dyDescent="0.25">
      <c r="B118">
        <v>6</v>
      </c>
      <c r="C118">
        <v>401133</v>
      </c>
      <c r="D118">
        <v>401104</v>
      </c>
      <c r="E118">
        <f t="shared" si="6"/>
        <v>401104</v>
      </c>
      <c r="F118" s="5">
        <f t="shared" si="7"/>
        <v>401133</v>
      </c>
    </row>
    <row r="119" spans="2:6" x14ac:dyDescent="0.25">
      <c r="B119">
        <v>6</v>
      </c>
      <c r="C119">
        <v>401152</v>
      </c>
      <c r="D119">
        <v>400718</v>
      </c>
      <c r="E119">
        <f t="shared" si="6"/>
        <v>400718</v>
      </c>
      <c r="F119" s="5">
        <f t="shared" si="7"/>
        <v>401152</v>
      </c>
    </row>
    <row r="120" spans="2:6" x14ac:dyDescent="0.25">
      <c r="B120">
        <v>6</v>
      </c>
      <c r="C120">
        <v>401170</v>
      </c>
      <c r="D120">
        <v>401168</v>
      </c>
      <c r="E120" t="str">
        <f t="shared" si="6"/>
        <v xml:space="preserve"> </v>
      </c>
      <c r="F120" s="5">
        <f t="shared" si="7"/>
        <v>401170</v>
      </c>
    </row>
    <row r="121" spans="2:6" x14ac:dyDescent="0.25">
      <c r="B121">
        <v>6</v>
      </c>
      <c r="C121">
        <v>401171</v>
      </c>
      <c r="D121">
        <v>401168</v>
      </c>
      <c r="E121">
        <f t="shared" si="6"/>
        <v>401168</v>
      </c>
      <c r="F121" s="5" t="str">
        <f t="shared" si="7"/>
        <v>401170 - 401171</v>
      </c>
    </row>
    <row r="122" spans="2:6" x14ac:dyDescent="0.25">
      <c r="B122">
        <v>6</v>
      </c>
      <c r="C122">
        <v>401175</v>
      </c>
      <c r="D122">
        <v>401173</v>
      </c>
      <c r="E122" t="str">
        <f t="shared" si="6"/>
        <v xml:space="preserve"> </v>
      </c>
      <c r="F122" s="5">
        <f t="shared" si="7"/>
        <v>401175</v>
      </c>
    </row>
    <row r="123" spans="2:6" x14ac:dyDescent="0.25">
      <c r="B123">
        <v>6</v>
      </c>
      <c r="C123">
        <v>401176</v>
      </c>
      <c r="D123">
        <v>401173</v>
      </c>
      <c r="E123">
        <f t="shared" si="6"/>
        <v>401173</v>
      </c>
      <c r="F123" s="5" t="str">
        <f t="shared" si="7"/>
        <v>401175 - 401176</v>
      </c>
    </row>
    <row r="124" spans="2:6" x14ac:dyDescent="0.25">
      <c r="B124">
        <v>6</v>
      </c>
      <c r="C124">
        <v>401260</v>
      </c>
      <c r="D124">
        <v>401256</v>
      </c>
      <c r="E124">
        <f t="shared" si="6"/>
        <v>401256</v>
      </c>
      <c r="F124" s="5">
        <f t="shared" si="7"/>
        <v>401260</v>
      </c>
    </row>
    <row r="125" spans="2:6" x14ac:dyDescent="0.25">
      <c r="B125">
        <v>6</v>
      </c>
      <c r="C125">
        <v>401264</v>
      </c>
      <c r="D125">
        <v>401261</v>
      </c>
      <c r="E125">
        <f t="shared" si="6"/>
        <v>401261</v>
      </c>
      <c r="F125" s="5">
        <f t="shared" si="7"/>
        <v>401264</v>
      </c>
    </row>
    <row r="126" spans="2:6" x14ac:dyDescent="0.25">
      <c r="B126">
        <v>6</v>
      </c>
      <c r="C126">
        <v>401271</v>
      </c>
      <c r="D126">
        <v>401265</v>
      </c>
      <c r="E126">
        <f t="shared" si="6"/>
        <v>401265</v>
      </c>
      <c r="F126" s="5">
        <f t="shared" si="7"/>
        <v>401271</v>
      </c>
    </row>
    <row r="127" spans="2:6" x14ac:dyDescent="0.25">
      <c r="B127">
        <v>6</v>
      </c>
      <c r="C127">
        <v>401311</v>
      </c>
      <c r="D127">
        <v>401306</v>
      </c>
      <c r="E127">
        <f t="shared" si="6"/>
        <v>401306</v>
      </c>
      <c r="F127" s="5">
        <f t="shared" si="7"/>
        <v>401311</v>
      </c>
    </row>
    <row r="128" spans="2:6" x14ac:dyDescent="0.25">
      <c r="B128">
        <v>6</v>
      </c>
      <c r="C128">
        <v>401541</v>
      </c>
      <c r="D128">
        <v>401537</v>
      </c>
      <c r="E128" t="str">
        <f t="shared" si="6"/>
        <v xml:space="preserve"> </v>
      </c>
      <c r="F128" s="5">
        <f t="shared" si="7"/>
        <v>401541</v>
      </c>
    </row>
    <row r="129" spans="2:6" x14ac:dyDescent="0.25">
      <c r="B129">
        <v>6</v>
      </c>
      <c r="C129">
        <v>401542</v>
      </c>
      <c r="D129">
        <v>401537</v>
      </c>
      <c r="E129">
        <f t="shared" si="6"/>
        <v>401537</v>
      </c>
      <c r="F129" s="5" t="str">
        <f t="shared" si="7"/>
        <v>401541 - 401542</v>
      </c>
    </row>
    <row r="130" spans="2:6" x14ac:dyDescent="0.25">
      <c r="B130">
        <v>6</v>
      </c>
      <c r="C130">
        <v>401600</v>
      </c>
      <c r="D130">
        <v>401594</v>
      </c>
      <c r="E130">
        <f t="shared" si="6"/>
        <v>401594</v>
      </c>
      <c r="F130" s="5">
        <f t="shared" si="7"/>
        <v>401600</v>
      </c>
    </row>
    <row r="131" spans="2:6" x14ac:dyDescent="0.25">
      <c r="B131">
        <v>6</v>
      </c>
      <c r="C131">
        <v>401616</v>
      </c>
      <c r="D131">
        <v>401605</v>
      </c>
      <c r="E131">
        <f t="shared" si="6"/>
        <v>401605</v>
      </c>
      <c r="F131" s="5">
        <f t="shared" si="7"/>
        <v>401616</v>
      </c>
    </row>
    <row r="132" spans="2:6" x14ac:dyDescent="0.25">
      <c r="B132">
        <v>6</v>
      </c>
      <c r="C132">
        <v>401627</v>
      </c>
      <c r="D132">
        <v>401383</v>
      </c>
      <c r="E132">
        <f t="shared" si="6"/>
        <v>401383</v>
      </c>
      <c r="F132" s="5">
        <f t="shared" si="7"/>
        <v>401627</v>
      </c>
    </row>
    <row r="133" spans="2:6" x14ac:dyDescent="0.25">
      <c r="B133">
        <v>6</v>
      </c>
      <c r="C133">
        <v>401636</v>
      </c>
      <c r="D133">
        <v>401575</v>
      </c>
      <c r="E133" t="str">
        <f t="shared" si="6"/>
        <v xml:space="preserve"> </v>
      </c>
      <c r="F133" s="5">
        <f t="shared" si="7"/>
        <v>401636</v>
      </c>
    </row>
    <row r="134" spans="2:6" x14ac:dyDescent="0.25">
      <c r="B134">
        <v>6</v>
      </c>
      <c r="C134">
        <v>401637</v>
      </c>
      <c r="D134">
        <v>401575</v>
      </c>
      <c r="E134">
        <f t="shared" ref="E134:E165" si="8">IF(D134=D135," ",D134)</f>
        <v>401575</v>
      </c>
      <c r="F134" s="5" t="str">
        <f t="shared" ref="F134:F165" si="9">IF(D134=D133,F133&amp;" - "&amp;C134,C134)</f>
        <v>401636 - 401637</v>
      </c>
    </row>
    <row r="135" spans="2:6" x14ac:dyDescent="0.25">
      <c r="B135">
        <v>6</v>
      </c>
      <c r="C135">
        <v>401816</v>
      </c>
      <c r="D135">
        <v>401814</v>
      </c>
      <c r="E135">
        <f t="shared" si="8"/>
        <v>401814</v>
      </c>
      <c r="F135" s="5">
        <f t="shared" si="9"/>
        <v>401816</v>
      </c>
    </row>
    <row r="136" spans="2:6" x14ac:dyDescent="0.25">
      <c r="B136">
        <v>6</v>
      </c>
      <c r="C136">
        <v>401825</v>
      </c>
      <c r="D136">
        <v>401351</v>
      </c>
      <c r="E136">
        <f t="shared" si="8"/>
        <v>401351</v>
      </c>
      <c r="F136" s="5">
        <f t="shared" si="9"/>
        <v>401825</v>
      </c>
    </row>
    <row r="137" spans="2:6" x14ac:dyDescent="0.25">
      <c r="B137">
        <v>6</v>
      </c>
      <c r="C137">
        <v>402036</v>
      </c>
      <c r="D137">
        <v>401878</v>
      </c>
      <c r="E137">
        <f t="shared" si="8"/>
        <v>401878</v>
      </c>
      <c r="F137" s="5">
        <f t="shared" si="9"/>
        <v>402036</v>
      </c>
    </row>
    <row r="138" spans="2:6" x14ac:dyDescent="0.25">
      <c r="B138">
        <v>6</v>
      </c>
      <c r="C138">
        <v>402139</v>
      </c>
      <c r="D138">
        <v>402057</v>
      </c>
      <c r="E138">
        <f t="shared" si="8"/>
        <v>402057</v>
      </c>
      <c r="F138" s="5">
        <f t="shared" si="9"/>
        <v>402139</v>
      </c>
    </row>
    <row r="139" spans="2:6" x14ac:dyDescent="0.25">
      <c r="B139">
        <v>6</v>
      </c>
      <c r="C139">
        <v>402416</v>
      </c>
      <c r="D139">
        <v>402407</v>
      </c>
      <c r="E139" t="str">
        <f t="shared" si="8"/>
        <v xml:space="preserve"> </v>
      </c>
      <c r="F139" s="5">
        <f t="shared" si="9"/>
        <v>402416</v>
      </c>
    </row>
    <row r="140" spans="2:6" x14ac:dyDescent="0.25">
      <c r="B140">
        <v>6</v>
      </c>
      <c r="C140">
        <v>402417</v>
      </c>
      <c r="D140">
        <v>402407</v>
      </c>
      <c r="E140">
        <f t="shared" si="8"/>
        <v>402407</v>
      </c>
      <c r="F140" s="5" t="str">
        <f t="shared" si="9"/>
        <v>402416 - 402417</v>
      </c>
    </row>
    <row r="141" spans="2:6" x14ac:dyDescent="0.25">
      <c r="B141">
        <v>6</v>
      </c>
      <c r="C141">
        <v>402427</v>
      </c>
      <c r="D141">
        <v>402418</v>
      </c>
      <c r="E141">
        <f t="shared" si="8"/>
        <v>402418</v>
      </c>
      <c r="F141" s="5">
        <f t="shared" si="9"/>
        <v>402427</v>
      </c>
    </row>
    <row r="142" spans="2:6" x14ac:dyDescent="0.25">
      <c r="B142">
        <v>6</v>
      </c>
      <c r="C142">
        <v>402458</v>
      </c>
      <c r="D142">
        <v>402433</v>
      </c>
      <c r="E142">
        <f t="shared" si="8"/>
        <v>402433</v>
      </c>
      <c r="F142" s="5">
        <f t="shared" si="9"/>
        <v>402458</v>
      </c>
    </row>
    <row r="143" spans="2:6" x14ac:dyDescent="0.25">
      <c r="B143">
        <v>6</v>
      </c>
      <c r="C143">
        <v>402462</v>
      </c>
      <c r="D143">
        <v>402459</v>
      </c>
      <c r="E143">
        <f t="shared" si="8"/>
        <v>402459</v>
      </c>
      <c r="F143" s="5">
        <f t="shared" si="9"/>
        <v>402462</v>
      </c>
    </row>
    <row r="144" spans="2:6" x14ac:dyDescent="0.25">
      <c r="B144">
        <v>6</v>
      </c>
      <c r="C144">
        <v>402491</v>
      </c>
      <c r="D144">
        <v>402486</v>
      </c>
      <c r="E144">
        <f t="shared" si="8"/>
        <v>402486</v>
      </c>
      <c r="F144" s="5">
        <f t="shared" si="9"/>
        <v>402491</v>
      </c>
    </row>
    <row r="145" spans="2:6" x14ac:dyDescent="0.25">
      <c r="B145">
        <v>6</v>
      </c>
      <c r="C145">
        <v>402560</v>
      </c>
      <c r="D145">
        <v>402557</v>
      </c>
      <c r="E145">
        <f t="shared" si="8"/>
        <v>402557</v>
      </c>
      <c r="F145" s="5">
        <f t="shared" si="9"/>
        <v>402560</v>
      </c>
    </row>
    <row r="146" spans="2:6" x14ac:dyDescent="0.25">
      <c r="B146">
        <v>6</v>
      </c>
      <c r="C146">
        <v>402631</v>
      </c>
      <c r="D146">
        <v>402619</v>
      </c>
      <c r="E146">
        <f t="shared" si="8"/>
        <v>402619</v>
      </c>
      <c r="F146" s="5">
        <f t="shared" si="9"/>
        <v>402631</v>
      </c>
    </row>
    <row r="147" spans="2:6" x14ac:dyDescent="0.25">
      <c r="B147">
        <v>6</v>
      </c>
      <c r="C147">
        <v>402800</v>
      </c>
      <c r="D147">
        <v>402789</v>
      </c>
      <c r="E147">
        <f t="shared" si="8"/>
        <v>402789</v>
      </c>
      <c r="F147" s="5">
        <f t="shared" si="9"/>
        <v>402800</v>
      </c>
    </row>
    <row r="148" spans="2:6" x14ac:dyDescent="0.25">
      <c r="B148">
        <v>6</v>
      </c>
      <c r="C148">
        <v>402859</v>
      </c>
      <c r="D148">
        <v>402786</v>
      </c>
      <c r="E148">
        <f t="shared" si="8"/>
        <v>402786</v>
      </c>
      <c r="F148" s="5">
        <f t="shared" si="9"/>
        <v>402859</v>
      </c>
    </row>
    <row r="149" spans="2:6" x14ac:dyDescent="0.25">
      <c r="B149">
        <v>6</v>
      </c>
      <c r="C149">
        <v>402895</v>
      </c>
      <c r="D149">
        <v>402884</v>
      </c>
      <c r="E149">
        <f t="shared" si="8"/>
        <v>402884</v>
      </c>
      <c r="F149" s="5">
        <f t="shared" si="9"/>
        <v>402895</v>
      </c>
    </row>
    <row r="150" spans="2:6" x14ac:dyDescent="0.25">
      <c r="B150">
        <v>6</v>
      </c>
      <c r="C150">
        <v>402951</v>
      </c>
      <c r="D150">
        <v>402830</v>
      </c>
      <c r="E150">
        <f t="shared" si="8"/>
        <v>402830</v>
      </c>
      <c r="F150" s="5">
        <f t="shared" si="9"/>
        <v>402951</v>
      </c>
    </row>
    <row r="151" spans="2:6" x14ac:dyDescent="0.25">
      <c r="B151">
        <v>6</v>
      </c>
      <c r="C151">
        <v>402980</v>
      </c>
      <c r="D151">
        <v>402975</v>
      </c>
      <c r="E151">
        <f t="shared" si="8"/>
        <v>402975</v>
      </c>
      <c r="F151" s="5">
        <f t="shared" si="9"/>
        <v>402980</v>
      </c>
    </row>
    <row r="152" spans="2:6" x14ac:dyDescent="0.25">
      <c r="B152">
        <v>6</v>
      </c>
      <c r="C152">
        <v>403005</v>
      </c>
      <c r="D152">
        <v>402969</v>
      </c>
      <c r="E152">
        <f t="shared" si="8"/>
        <v>402969</v>
      </c>
      <c r="F152" s="5">
        <f t="shared" si="9"/>
        <v>403005</v>
      </c>
    </row>
    <row r="153" spans="2:6" x14ac:dyDescent="0.25">
      <c r="B153">
        <v>6</v>
      </c>
      <c r="C153">
        <v>403112</v>
      </c>
      <c r="D153">
        <v>403110</v>
      </c>
      <c r="E153">
        <f t="shared" si="8"/>
        <v>403110</v>
      </c>
      <c r="F153" s="5">
        <f t="shared" si="9"/>
        <v>403112</v>
      </c>
    </row>
    <row r="154" spans="2:6" x14ac:dyDescent="0.25">
      <c r="B154">
        <v>6</v>
      </c>
      <c r="C154">
        <v>403116</v>
      </c>
      <c r="D154">
        <v>403113</v>
      </c>
      <c r="E154">
        <f t="shared" si="8"/>
        <v>403113</v>
      </c>
      <c r="F154" s="5">
        <f t="shared" si="9"/>
        <v>403116</v>
      </c>
    </row>
    <row r="155" spans="2:6" x14ac:dyDescent="0.25">
      <c r="B155">
        <v>6</v>
      </c>
      <c r="C155">
        <v>403126</v>
      </c>
      <c r="D155">
        <v>403119</v>
      </c>
      <c r="E155">
        <f t="shared" si="8"/>
        <v>403119</v>
      </c>
      <c r="F155" s="5">
        <f t="shared" si="9"/>
        <v>403126</v>
      </c>
    </row>
    <row r="156" spans="2:6" x14ac:dyDescent="0.25">
      <c r="B156">
        <v>6</v>
      </c>
      <c r="C156">
        <v>403226</v>
      </c>
      <c r="D156">
        <v>403191</v>
      </c>
      <c r="E156">
        <f t="shared" si="8"/>
        <v>403191</v>
      </c>
      <c r="F156" s="5">
        <f t="shared" si="9"/>
        <v>403226</v>
      </c>
    </row>
    <row r="157" spans="2:6" x14ac:dyDescent="0.25">
      <c r="B157">
        <v>6</v>
      </c>
      <c r="C157">
        <v>403309</v>
      </c>
      <c r="D157">
        <v>403296</v>
      </c>
      <c r="E157">
        <f t="shared" si="8"/>
        <v>403296</v>
      </c>
      <c r="F157" s="5">
        <f t="shared" si="9"/>
        <v>403309</v>
      </c>
    </row>
    <row r="158" spans="2:6" x14ac:dyDescent="0.25">
      <c r="B158">
        <v>6</v>
      </c>
      <c r="C158">
        <v>403549</v>
      </c>
      <c r="D158">
        <v>403528</v>
      </c>
      <c r="E158">
        <f t="shared" si="8"/>
        <v>403528</v>
      </c>
      <c r="F158" s="5">
        <f t="shared" si="9"/>
        <v>403549</v>
      </c>
    </row>
    <row r="159" spans="2:6" x14ac:dyDescent="0.25">
      <c r="B159">
        <v>6</v>
      </c>
      <c r="C159">
        <v>403812</v>
      </c>
      <c r="D159">
        <v>401064</v>
      </c>
      <c r="E159">
        <f t="shared" si="8"/>
        <v>401064</v>
      </c>
      <c r="F159" s="5">
        <f t="shared" si="9"/>
        <v>403812</v>
      </c>
    </row>
    <row r="160" spans="2:6" x14ac:dyDescent="0.25">
      <c r="B160">
        <v>6</v>
      </c>
      <c r="C160">
        <v>403924</v>
      </c>
      <c r="D160">
        <v>403915</v>
      </c>
      <c r="E160">
        <f t="shared" si="8"/>
        <v>403915</v>
      </c>
      <c r="F160" s="5">
        <f t="shared" si="9"/>
        <v>403924</v>
      </c>
    </row>
    <row r="161" spans="2:6" x14ac:dyDescent="0.25">
      <c r="B161">
        <v>6</v>
      </c>
      <c r="C161">
        <v>403931</v>
      </c>
      <c r="D161">
        <v>403928</v>
      </c>
      <c r="E161">
        <f t="shared" si="8"/>
        <v>403928</v>
      </c>
      <c r="F161" s="5">
        <f t="shared" si="9"/>
        <v>403931</v>
      </c>
    </row>
    <row r="162" spans="2:6" x14ac:dyDescent="0.25">
      <c r="B162">
        <v>6</v>
      </c>
      <c r="C162">
        <v>403964</v>
      </c>
      <c r="D162">
        <v>403959</v>
      </c>
      <c r="E162">
        <f t="shared" si="8"/>
        <v>403959</v>
      </c>
      <c r="F162" s="5">
        <f t="shared" si="9"/>
        <v>403964</v>
      </c>
    </row>
    <row r="163" spans="2:6" x14ac:dyDescent="0.25">
      <c r="B163">
        <v>6</v>
      </c>
      <c r="C163">
        <v>403984</v>
      </c>
      <c r="D163">
        <v>403982</v>
      </c>
      <c r="E163">
        <f t="shared" si="8"/>
        <v>403982</v>
      </c>
      <c r="F163" s="5">
        <f t="shared" si="9"/>
        <v>403984</v>
      </c>
    </row>
    <row r="164" spans="2:6" x14ac:dyDescent="0.25">
      <c r="B164">
        <v>6</v>
      </c>
      <c r="C164">
        <v>404048</v>
      </c>
      <c r="D164">
        <v>404045</v>
      </c>
      <c r="E164">
        <f t="shared" si="8"/>
        <v>404045</v>
      </c>
      <c r="F164" s="5">
        <f t="shared" si="9"/>
        <v>404048</v>
      </c>
    </row>
    <row r="165" spans="2:6" x14ac:dyDescent="0.25">
      <c r="B165">
        <v>6</v>
      </c>
      <c r="C165">
        <v>404156</v>
      </c>
      <c r="D165">
        <v>404150</v>
      </c>
      <c r="E165">
        <f t="shared" si="8"/>
        <v>404150</v>
      </c>
      <c r="F165" s="5">
        <f t="shared" si="9"/>
        <v>404156</v>
      </c>
    </row>
    <row r="166" spans="2:6" x14ac:dyDescent="0.25">
      <c r="B166">
        <v>6</v>
      </c>
      <c r="C166">
        <v>404163</v>
      </c>
      <c r="D166">
        <v>404157</v>
      </c>
      <c r="E166">
        <f t="shared" ref="E166:E197" si="10">IF(D166=D167," ",D166)</f>
        <v>404157</v>
      </c>
      <c r="F166" s="5">
        <f t="shared" ref="F166:F179" si="11">IF(D166=D165,F165&amp;" - "&amp;C166,C166)</f>
        <v>404163</v>
      </c>
    </row>
    <row r="167" spans="2:6" x14ac:dyDescent="0.25">
      <c r="B167">
        <v>6</v>
      </c>
      <c r="C167">
        <v>404193</v>
      </c>
      <c r="D167">
        <v>404168</v>
      </c>
      <c r="E167">
        <f t="shared" si="10"/>
        <v>404168</v>
      </c>
      <c r="F167" s="5">
        <f t="shared" si="11"/>
        <v>404193</v>
      </c>
    </row>
    <row r="168" spans="2:6" x14ac:dyDescent="0.25">
      <c r="B168">
        <v>6</v>
      </c>
      <c r="C168">
        <v>404358</v>
      </c>
      <c r="D168">
        <v>403849</v>
      </c>
      <c r="E168">
        <f t="shared" si="10"/>
        <v>403849</v>
      </c>
      <c r="F168" s="5">
        <f t="shared" si="11"/>
        <v>404358</v>
      </c>
    </row>
    <row r="169" spans="2:6" x14ac:dyDescent="0.25">
      <c r="B169">
        <v>6</v>
      </c>
      <c r="C169">
        <v>404529</v>
      </c>
      <c r="D169">
        <v>404521</v>
      </c>
      <c r="E169" t="str">
        <f t="shared" si="10"/>
        <v xml:space="preserve"> </v>
      </c>
      <c r="F169" s="5">
        <f t="shared" si="11"/>
        <v>404529</v>
      </c>
    </row>
    <row r="170" spans="2:6" x14ac:dyDescent="0.25">
      <c r="B170">
        <v>6</v>
      </c>
      <c r="C170">
        <v>404530</v>
      </c>
      <c r="D170">
        <v>404521</v>
      </c>
      <c r="E170">
        <f t="shared" si="10"/>
        <v>404521</v>
      </c>
      <c r="F170" s="5" t="str">
        <f t="shared" si="11"/>
        <v>404529 - 404530</v>
      </c>
    </row>
    <row r="171" spans="2:6" x14ac:dyDescent="0.25">
      <c r="B171">
        <v>6</v>
      </c>
      <c r="C171">
        <v>405284</v>
      </c>
      <c r="D171">
        <v>404164</v>
      </c>
      <c r="E171">
        <f t="shared" si="10"/>
        <v>404164</v>
      </c>
      <c r="F171" s="5">
        <f t="shared" si="11"/>
        <v>405284</v>
      </c>
    </row>
    <row r="172" spans="2:6" x14ac:dyDescent="0.25">
      <c r="B172">
        <v>6</v>
      </c>
      <c r="C172">
        <v>404994</v>
      </c>
      <c r="D172">
        <v>404986</v>
      </c>
      <c r="E172">
        <f t="shared" si="10"/>
        <v>404986</v>
      </c>
      <c r="F172" s="5">
        <f t="shared" si="11"/>
        <v>404994</v>
      </c>
    </row>
    <row r="173" spans="2:6" x14ac:dyDescent="0.25">
      <c r="B173">
        <v>6</v>
      </c>
      <c r="C173">
        <v>405002</v>
      </c>
      <c r="D173">
        <v>404988</v>
      </c>
      <c r="E173">
        <f t="shared" si="10"/>
        <v>404988</v>
      </c>
      <c r="F173" s="5">
        <f t="shared" si="11"/>
        <v>405002</v>
      </c>
    </row>
    <row r="174" spans="2:6" x14ac:dyDescent="0.25">
      <c r="B174">
        <v>6</v>
      </c>
      <c r="C174">
        <v>405004</v>
      </c>
      <c r="D174">
        <v>404989</v>
      </c>
      <c r="E174">
        <f t="shared" si="10"/>
        <v>404989</v>
      </c>
      <c r="F174" s="5">
        <f t="shared" si="11"/>
        <v>405004</v>
      </c>
    </row>
    <row r="175" spans="2:6" x14ac:dyDescent="0.25">
      <c r="B175">
        <v>6</v>
      </c>
      <c r="C175">
        <v>405199</v>
      </c>
      <c r="D175">
        <v>405193</v>
      </c>
      <c r="E175">
        <f t="shared" si="10"/>
        <v>405193</v>
      </c>
      <c r="F175" s="5">
        <f t="shared" si="11"/>
        <v>405199</v>
      </c>
    </row>
    <row r="176" spans="2:6" x14ac:dyDescent="0.25">
      <c r="B176">
        <v>6</v>
      </c>
      <c r="C176">
        <v>405211</v>
      </c>
      <c r="D176">
        <v>405201</v>
      </c>
      <c r="E176">
        <f t="shared" si="10"/>
        <v>405201</v>
      </c>
      <c r="F176" s="5">
        <f t="shared" si="11"/>
        <v>405211</v>
      </c>
    </row>
    <row r="177" spans="2:6" x14ac:dyDescent="0.25">
      <c r="B177">
        <v>6</v>
      </c>
      <c r="C177">
        <v>405488</v>
      </c>
      <c r="D177">
        <v>405412</v>
      </c>
      <c r="E177">
        <f t="shared" si="10"/>
        <v>405412</v>
      </c>
      <c r="F177" s="5">
        <f t="shared" si="11"/>
        <v>405488</v>
      </c>
    </row>
    <row r="178" spans="2:6" x14ac:dyDescent="0.25">
      <c r="B178">
        <v>6</v>
      </c>
      <c r="C178">
        <v>405805</v>
      </c>
      <c r="D178">
        <v>405670</v>
      </c>
      <c r="E178">
        <f t="shared" si="10"/>
        <v>405670</v>
      </c>
      <c r="F178" s="5">
        <f t="shared" si="11"/>
        <v>405805</v>
      </c>
    </row>
    <row r="179" spans="2:6" x14ac:dyDescent="0.25">
      <c r="B179">
        <v>6</v>
      </c>
      <c r="C179">
        <v>405854</v>
      </c>
      <c r="D179">
        <v>405851</v>
      </c>
      <c r="E179">
        <f t="shared" si="10"/>
        <v>405851</v>
      </c>
      <c r="F179" s="5">
        <f t="shared" si="11"/>
        <v>405854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6"/>
  <dimension ref="A4:B5"/>
  <sheetViews>
    <sheetView workbookViewId="0">
      <selection activeCell="A16" sqref="A16"/>
    </sheetView>
  </sheetViews>
  <sheetFormatPr defaultRowHeight="15" x14ac:dyDescent="0.25"/>
  <cols>
    <col min="1" max="1" width="10.42578125" bestFit="1" customWidth="1"/>
    <col min="2" max="2" width="80.28515625" customWidth="1"/>
  </cols>
  <sheetData>
    <row r="4" spans="1:2" x14ac:dyDescent="0.25">
      <c r="A4" s="138">
        <v>42404</v>
      </c>
      <c r="B4" t="s">
        <v>4741</v>
      </c>
    </row>
    <row r="5" spans="1:2" x14ac:dyDescent="0.25">
      <c r="B5" t="s">
        <v>4742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5">
    <pageSetUpPr fitToPage="1"/>
  </sheetPr>
  <dimension ref="B1:W63"/>
  <sheetViews>
    <sheetView zoomScale="115" zoomScaleNormal="115" workbookViewId="0">
      <selection activeCell="A8" sqref="A8:XFD83"/>
    </sheetView>
  </sheetViews>
  <sheetFormatPr defaultColWidth="9.140625" defaultRowHeight="15" x14ac:dyDescent="0.25"/>
  <cols>
    <col min="1" max="1" width="1.85546875" style="11" customWidth="1"/>
    <col min="2" max="2" width="12.85546875" style="11" hidden="1" customWidth="1"/>
    <col min="3" max="3" width="9.28515625" style="12" customWidth="1"/>
    <col min="4" max="4" width="9.140625" style="12" customWidth="1"/>
    <col min="5" max="5" width="8.7109375" style="11" hidden="1" customWidth="1"/>
    <col min="6" max="6" width="4.85546875" style="11" hidden="1" customWidth="1"/>
    <col min="7" max="7" width="6" style="11" hidden="1" customWidth="1"/>
    <col min="8" max="8" width="6.5703125" hidden="1" customWidth="1"/>
    <col min="9" max="9" width="15" style="11" customWidth="1"/>
    <col min="10" max="10" width="22.28515625" style="24" customWidth="1"/>
    <col min="11" max="11" width="11.28515625" style="11" hidden="1" customWidth="1"/>
    <col min="12" max="12" width="35.85546875" style="11" customWidth="1"/>
    <col min="13" max="13" width="13.28515625" style="11" customWidth="1"/>
    <col min="14" max="14" width="62.7109375" style="13" hidden="1" customWidth="1"/>
    <col min="15" max="15" width="14.140625" style="13" hidden="1" customWidth="1"/>
    <col min="16" max="16" width="25.85546875" style="13" hidden="1" customWidth="1"/>
    <col min="17" max="18" width="6.28515625" style="13" hidden="1" customWidth="1"/>
    <col min="19" max="19" width="27" style="13" customWidth="1"/>
    <col min="20" max="20" width="13.85546875" style="13" hidden="1" customWidth="1"/>
    <col min="21" max="21" width="13.5703125" style="13" customWidth="1"/>
    <col min="22" max="22" width="7" style="13" customWidth="1"/>
    <col min="23" max="23" width="10.85546875" style="13" customWidth="1"/>
    <col min="24" max="24" width="11.140625" style="11" bestFit="1" customWidth="1"/>
    <col min="25" max="25" width="7.42578125" style="11" bestFit="1" customWidth="1"/>
    <col min="26" max="26" width="12.7109375" style="11" bestFit="1" customWidth="1"/>
    <col min="27" max="27" width="11.7109375" style="11" bestFit="1" customWidth="1"/>
    <col min="28" max="28" width="8.140625" style="11" bestFit="1" customWidth="1"/>
    <col min="29" max="29" width="12.5703125" style="11" bestFit="1" customWidth="1"/>
    <col min="30" max="30" width="11.140625" style="11" bestFit="1" customWidth="1"/>
    <col min="31" max="31" width="12.85546875" style="11" bestFit="1" customWidth="1"/>
    <col min="32" max="32" width="10" style="11" bestFit="1" customWidth="1"/>
    <col min="33" max="33" width="10.7109375" style="11" bestFit="1" customWidth="1"/>
    <col min="34" max="34" width="7" style="11" bestFit="1" customWidth="1"/>
    <col min="35" max="35" width="12.7109375" style="11" bestFit="1" customWidth="1"/>
    <col min="36" max="36" width="12.5703125" style="11" bestFit="1" customWidth="1"/>
    <col min="37" max="37" width="31.28515625" style="11" bestFit="1" customWidth="1"/>
    <col min="38" max="38" width="11.140625" style="11" bestFit="1" customWidth="1"/>
    <col min="39" max="39" width="12.85546875" style="11" bestFit="1" customWidth="1"/>
    <col min="40" max="41" width="11.7109375" style="11" bestFit="1" customWidth="1"/>
    <col min="42" max="43" width="12.140625" style="11" customWidth="1"/>
    <col min="44" max="44" width="11.140625" style="11" customWidth="1"/>
    <col min="45" max="45" width="12.140625" style="11" customWidth="1"/>
    <col min="46" max="46" width="9.140625" style="11" customWidth="1"/>
    <col min="47" max="51" width="9.140625" style="11"/>
    <col min="52" max="52" width="12.5703125" style="11" customWidth="1"/>
    <col min="53" max="53" width="32.42578125" style="11" bestFit="1" customWidth="1"/>
    <col min="54" max="16384" width="9.140625" style="11"/>
  </cols>
  <sheetData>
    <row r="1" spans="2:23" ht="7.5" customHeight="1" x14ac:dyDescent="0.25">
      <c r="H1" s="11"/>
    </row>
    <row r="2" spans="2:23" ht="47.25" customHeight="1" x14ac:dyDescent="0.25">
      <c r="C2" s="164" t="str">
        <f>"*"&amp;C5&amp;"*"</f>
        <v>*405851*</v>
      </c>
      <c r="D2" s="164"/>
      <c r="E2" s="164"/>
      <c r="F2" s="164"/>
      <c r="G2" s="164"/>
      <c r="H2" s="164"/>
      <c r="I2" s="164"/>
      <c r="J2" s="11"/>
      <c r="N2" s="34"/>
      <c r="T2" s="11"/>
      <c r="U2" s="11"/>
      <c r="V2" s="11"/>
      <c r="W2" s="11"/>
    </row>
    <row r="3" spans="2:23" ht="10.5" customHeight="1" x14ac:dyDescent="0.25">
      <c r="C3" s="11"/>
      <c r="D3" s="11"/>
      <c r="E3" s="25"/>
      <c r="G3" s="26"/>
      <c r="H3" s="11"/>
      <c r="J3" s="11"/>
      <c r="N3" s="11"/>
      <c r="T3" s="11"/>
      <c r="U3" s="11"/>
      <c r="V3" s="11"/>
      <c r="W3" s="11"/>
    </row>
    <row r="4" spans="2:23" ht="15.75" thickBot="1" x14ac:dyDescent="0.25">
      <c r="C4" s="15" t="s">
        <v>64</v>
      </c>
      <c r="E4" s="12"/>
      <c r="F4" s="12"/>
      <c r="G4" s="12"/>
      <c r="H4" s="12"/>
      <c r="I4" s="15" t="s">
        <v>65</v>
      </c>
      <c r="L4" s="15" t="s">
        <v>67</v>
      </c>
      <c r="M4" s="20" t="s">
        <v>63</v>
      </c>
      <c r="W4" s="15" t="s">
        <v>66</v>
      </c>
    </row>
    <row r="5" spans="2:23" ht="27" thickBot="1" x14ac:dyDescent="0.3">
      <c r="C5" s="162">
        <f>+Tabel_Forespørgsel_fra_Visma17[OrdNo]</f>
        <v>405851</v>
      </c>
      <c r="D5" s="163"/>
      <c r="E5" s="12"/>
      <c r="F5" s="12"/>
      <c r="G5" s="12"/>
      <c r="H5" s="12"/>
      <c r="I5" s="160" t="str">
        <f>+Tabel_Forespørgsel_fra_Visma17[Nm]</f>
        <v>FarmDroid ApS</v>
      </c>
      <c r="J5" s="161"/>
      <c r="K5" s="14"/>
      <c r="L5" s="16" t="str">
        <f>Forside!N6</f>
        <v>25-06-2026</v>
      </c>
      <c r="M5" s="16"/>
      <c r="N5" s="80"/>
      <c r="O5" s="19"/>
      <c r="P5" s="19"/>
      <c r="Q5" s="19"/>
      <c r="R5" s="19"/>
      <c r="S5" s="19" t="str">
        <f>Forside!O6</f>
        <v>03-06-2026</v>
      </c>
      <c r="T5" s="17"/>
      <c r="U5" s="17"/>
      <c r="V5" s="18"/>
      <c r="W5" s="18" t="str">
        <f>+Tabel_Forespørgsel_fra_Visma17[CreUsr]</f>
        <v>mw</v>
      </c>
    </row>
    <row r="7" spans="2:23" x14ac:dyDescent="0.25">
      <c r="B7" s="11" t="s">
        <v>37</v>
      </c>
      <c r="C7" s="12" t="s">
        <v>38</v>
      </c>
      <c r="D7" s="12" t="s">
        <v>39</v>
      </c>
      <c r="E7" s="11" t="s">
        <v>43</v>
      </c>
      <c r="F7" s="11" t="s">
        <v>36</v>
      </c>
      <c r="G7" s="11" t="s">
        <v>19</v>
      </c>
      <c r="H7" s="11" t="s">
        <v>61</v>
      </c>
      <c r="I7" s="11" t="s">
        <v>40</v>
      </c>
      <c r="J7" s="24" t="s">
        <v>17</v>
      </c>
      <c r="K7" s="11" t="s">
        <v>15</v>
      </c>
      <c r="L7" s="11" t="s">
        <v>1902</v>
      </c>
      <c r="M7" s="11" t="s">
        <v>1947</v>
      </c>
      <c r="N7" s="13" t="s">
        <v>41</v>
      </c>
      <c r="O7" s="13" t="s">
        <v>42</v>
      </c>
      <c r="P7" s="13" t="s">
        <v>28</v>
      </c>
      <c r="Q7" s="13" t="s">
        <v>1898</v>
      </c>
      <c r="R7" s="13" t="s">
        <v>2282</v>
      </c>
      <c r="S7" s="13" t="s">
        <v>62</v>
      </c>
      <c r="T7" s="13" t="s">
        <v>1187</v>
      </c>
      <c r="U7" s="13" t="s">
        <v>13</v>
      </c>
      <c r="V7" s="13" t="s">
        <v>1204</v>
      </c>
      <c r="W7" s="13" t="s">
        <v>54</v>
      </c>
    </row>
    <row r="8" spans="2:23" ht="45" x14ac:dyDescent="0.25">
      <c r="B8" s="11">
        <v>405851</v>
      </c>
      <c r="C8" s="60">
        <v>405852</v>
      </c>
      <c r="D8" s="60">
        <v>405852</v>
      </c>
      <c r="E8" s="61" t="str">
        <f>VLOOKUP(Tabel_Forespørgsel_fra_Visma47[[#This Row],[ProdNr.]],Rute!B:Q,10,0)</f>
        <v>Manuel svejsning</v>
      </c>
      <c r="F8" s="61" t="str">
        <f>VLOOKUP(Tabel_Forespørgsel_fra_Visma47[[#This Row],[ProdNr.]],'Rute sort'!B:N,12,0)</f>
        <v>90</v>
      </c>
      <c r="G8" s="61">
        <v>10</v>
      </c>
      <c r="H8" s="61"/>
      <c r="I8" s="61" t="s">
        <v>42770</v>
      </c>
      <c r="J8" s="63" t="str">
        <f>+Tabel_Forespørgsel_fra_Visma47[[#This Row],[TegnNr]]</f>
        <v>101011067R03</v>
      </c>
      <c r="K8" s="61">
        <v>405851</v>
      </c>
      <c r="L8" s="62" t="str">
        <f>Tabel_Forespørgsel_fra_Visma47[[#This Row],[Beskrivelse]]
&amp;IF(ISNA(VLOOKUP(Tabel_Forespørgsel_fra_Visma47[[#This Row],[ProdNr.]],Txt!B:C,2,0)),"",CHAR(10)&amp;VLOOKUP(Tabel_Forespørgsel_fra_Visma47[[#This Row],[ProdNr.]],Txt!B:C,2,0))
&amp;IF(ISNA(VLOOKUP(Tabel_Forespørgsel_fra_Visma47[[#This Row],[ProdNr.]],Txt!AB:AC,2,0)),"",CHAR(10)&amp;VLOOKUP(Tabel_Forespørgsel_fra_Visma47[[#This Row],[ProdNr.]],Txt!AB:AC,2,0))
&amp;IF(ISNA(VLOOKUP(Tabel_Forespørgsel_fra_Visma47[[#This Row],[ProdNr.]],Txt!BB:BC,2,0)),"",CHAR(10)&amp;VLOOKUP(Tabel_Forespørgsel_fra_Visma47[[#This Row],[ProdNr.]],Txt!BB:BC,2,0))
&amp;IF(ISNA(VLOOKUP(Tabel_Forespørgsel_fra_Visma47[[#This Row],[ProdNr.]],Txt!CB:CC,2,0)),"",CHAR(10)&amp;VLOOKUP(Tabel_Forespørgsel_fra_Visma47[[#This Row],[ProdNr.]],Txt!CB:CC,2,0))
&amp;IF(ISNA(VLOOKUP(Tabel_Forespørgsel_fra_Visma47[[#This Row],[ProdNr.]],Txt!DB:DC,2,0)),"",CHAR(10)&amp;VLOOKUP(Tabel_Forespørgsel_fra_Visma47[[#This Row],[ProdNr.]],Txt!DB:DC,2,0))</f>
        <v>CENTER STEERING BEAM WELD ASSEMBLY</v>
      </c>
      <c r="M8" s="62" t="str">
        <f>LEFT(IF(ISNA(VLOOKUP(+Tabel_Forespørgsel_fra_Visma47[[#This Row],[ProdNr.]]&amp;"L",LaserListe!C:AD,6,0)),"",VLOOKUP(+Tabel_Forespørgsel_fra_Visma47[[#This Row],[ProdNr.]]&amp;"L",LaserListe!C:AD,6,0)),10)</f>
        <v/>
      </c>
      <c r="N8" s="62" t="s">
        <v>42771</v>
      </c>
      <c r="O8" s="13">
        <v>405852</v>
      </c>
      <c r="P8" s="13" t="s">
        <v>42784</v>
      </c>
      <c r="Q8" s="13">
        <v>1</v>
      </c>
      <c r="R8" s="13" t="s">
        <v>16</v>
      </c>
      <c r="S8" s="62" t="str">
        <f>VLOOKUP(Tabel_Forespørgsel_fra_Visma47[[#This Row],[ProdNr.]],'Rute sort'!B:R,17,0)</f>
        <v xml:space="preserve">50 - Manuel svejsning
90 - Scan Bejds
</v>
      </c>
      <c r="T8" s="62">
        <f>+Tabel_Forespørgsel_fra_Visma47[[#This Row],[Ant.]]</f>
        <v>10</v>
      </c>
      <c r="U8" s="62" t="str">
        <f>IF(Tabel_Forespørgsel_fra_Visma47[[#This Row],[TrInf1]]&gt;0,IF(ISNUMBER(FIND("dxf",R8,1)),+T8&amp;"/"&amp;VLOOKUP(Tabel_Forespørgsel_fra_Visma47[[#This Row],[ProdNr.]],'Sum antal'!A:B,2,0),+T8&amp;"/"&amp;VLOOKUP(Tabel_Forespørgsel_fra_Visma47[[#This Row],[ProdNr.]],'Sum antal'!A:B,2,0)&amp;CHAR(10)&amp;Tabel_Forespørgsel_fra_Visma47[[#This Row],[TrInf1]]),+T8&amp;"/"&amp;VLOOKUP(Tabel_Forespørgsel_fra_Visma47[[#This Row],[ProdNr.]],'Sum antal'!A:B,2,0))</f>
        <v xml:space="preserve">10/10
 </v>
      </c>
      <c r="V8" s="62" t="str">
        <f>VLOOKUP(Tabel_Forespørgsel_fra_Visma47[[#This Row],[Un]],'Ress..'!I:J,2,0)</f>
        <v>Stk.</v>
      </c>
      <c r="W8" s="62"/>
    </row>
    <row r="9" spans="2:23" ht="60" x14ac:dyDescent="0.25">
      <c r="B9" s="11">
        <v>405851</v>
      </c>
      <c r="C9" s="60">
        <v>405852</v>
      </c>
      <c r="D9" s="60">
        <v>405853</v>
      </c>
      <c r="E9" s="61" t="str">
        <f>VLOOKUP(Tabel_Forespørgsel_fra_Visma47[[#This Row],[ProdNr.]],Rute!B:Q,10,0)</f>
        <v>Laserskæring</v>
      </c>
      <c r="F9" s="61" t="str">
        <f>VLOOKUP(Tabel_Forespørgsel_fra_Visma47[[#This Row],[ProdNr.]],'Rute sort'!B:N,12,0)</f>
        <v>21</v>
      </c>
      <c r="G9" s="61">
        <v>10</v>
      </c>
      <c r="H9" s="61"/>
      <c r="I9" s="61" t="s">
        <v>42785</v>
      </c>
      <c r="J9" s="63" t="str">
        <f>+Tabel_Forespørgsel_fra_Visma47[[#This Row],[TegnNr]]</f>
        <v>101012303-R02</v>
      </c>
      <c r="K9" s="61">
        <v>405852</v>
      </c>
      <c r="L9" s="62" t="str">
        <f>Tabel_Forespørgsel_fra_Visma47[[#This Row],[Beskrivelse]]
&amp;IF(ISNA(VLOOKUP(Tabel_Forespørgsel_fra_Visma47[[#This Row],[ProdNr.]],Txt!B:C,2,0)),"",CHAR(10)&amp;VLOOKUP(Tabel_Forespørgsel_fra_Visma47[[#This Row],[ProdNr.]],Txt!B:C,2,0))
&amp;IF(ISNA(VLOOKUP(Tabel_Forespørgsel_fra_Visma47[[#This Row],[ProdNr.]],Txt!AB:AC,2,0)),"",CHAR(10)&amp;VLOOKUP(Tabel_Forespørgsel_fra_Visma47[[#This Row],[ProdNr.]],Txt!AB:AC,2,0))
&amp;IF(ISNA(VLOOKUP(Tabel_Forespørgsel_fra_Visma47[[#This Row],[ProdNr.]],Txt!BB:BC,2,0)),"",CHAR(10)&amp;VLOOKUP(Tabel_Forespørgsel_fra_Visma47[[#This Row],[ProdNr.]],Txt!BB:BC,2,0))
&amp;IF(ISNA(VLOOKUP(Tabel_Forespørgsel_fra_Visma47[[#This Row],[ProdNr.]],Txt!CB:CC,2,0)),"",CHAR(10)&amp;VLOOKUP(Tabel_Forespørgsel_fra_Visma47[[#This Row],[ProdNr.]],Txt!CB:CC,2,0))
&amp;IF(ISNA(VLOOKUP(Tabel_Forespørgsel_fra_Visma47[[#This Row],[ProdNr.]],Txt!DB:DC,2,0)),"",CHAR(10)&amp;VLOOKUP(Tabel_Forespørgsel_fra_Visma47[[#This Row],[ProdNr.]],Txt!DB:DC,2,0))</f>
        <v>BRACKET FOR STEERING ACTUATOR CENTER POST</v>
      </c>
      <c r="M9" s="62" t="str">
        <f>LEFT(IF(ISNA(VLOOKUP(+Tabel_Forespørgsel_fra_Visma47[[#This Row],[ProdNr.]]&amp;"L",LaserListe!C:AD,6,0)),"",VLOOKUP(+Tabel_Forespørgsel_fra_Visma47[[#This Row],[ProdNr.]]&amp;"L",LaserListe!C:AD,6,0)),10)</f>
        <v>3110060030</v>
      </c>
      <c r="N9" s="62" t="s">
        <v>42786</v>
      </c>
      <c r="O9" s="13">
        <v>405852</v>
      </c>
      <c r="P9" s="13" t="s">
        <v>42780</v>
      </c>
      <c r="Q9" s="13">
        <v>1</v>
      </c>
      <c r="R9" s="13" t="s">
        <v>16</v>
      </c>
      <c r="S9" s="62" t="str">
        <f>VLOOKUP(Tabel_Forespørgsel_fra_Visma47[[#This Row],[ProdNr.]],'Rute sort'!B:R,17,0)</f>
        <v xml:space="preserve">11 - Laserskæring
61 - Radius 05, Fladder
21 - Kantbukke
</v>
      </c>
      <c r="T9" s="62">
        <f>+Tabel_Forespørgsel_fra_Visma47[[#This Row],[Ant.]]</f>
        <v>10</v>
      </c>
      <c r="U9" s="62" t="str">
        <f>IF(Tabel_Forespørgsel_fra_Visma47[[#This Row],[TrInf1]]&gt;0,IF(ISNUMBER(FIND("dxf",R9,1)),+T9&amp;"/"&amp;VLOOKUP(Tabel_Forespørgsel_fra_Visma47[[#This Row],[ProdNr.]],'Sum antal'!A:B,2,0),+T9&amp;"/"&amp;VLOOKUP(Tabel_Forespørgsel_fra_Visma47[[#This Row],[ProdNr.]],'Sum antal'!A:B,2,0)&amp;CHAR(10)&amp;Tabel_Forespørgsel_fra_Visma47[[#This Row],[TrInf1]]),+T9&amp;"/"&amp;VLOOKUP(Tabel_Forespørgsel_fra_Visma47[[#This Row],[ProdNr.]],'Sum antal'!A:B,2,0))</f>
        <v xml:space="preserve">10/10
 </v>
      </c>
      <c r="V9" s="62" t="str">
        <f>VLOOKUP(Tabel_Forespørgsel_fra_Visma47[[#This Row],[Un]],'Ress..'!I:J,2,0)</f>
        <v>Stk.</v>
      </c>
      <c r="W9" s="62"/>
    </row>
    <row r="10" spans="2:23" x14ac:dyDescent="0.25">
      <c r="C10" s="60"/>
      <c r="D10" s="60"/>
      <c r="E10" s="61"/>
      <c r="F10" s="61"/>
      <c r="G10" s="61"/>
      <c r="H10" s="61"/>
      <c r="I10" s="61"/>
      <c r="J10" s="63"/>
      <c r="K10" s="61"/>
      <c r="L10" s="62"/>
      <c r="M10" s="62"/>
      <c r="N10" s="62"/>
      <c r="S10" s="62"/>
      <c r="T10" s="62"/>
      <c r="U10" s="62"/>
      <c r="V10" s="62"/>
      <c r="W10" s="62"/>
    </row>
    <row r="11" spans="2:23" x14ac:dyDescent="0.25">
      <c r="C11" s="60"/>
      <c r="D11" s="60"/>
      <c r="E11" s="61"/>
      <c r="F11" s="61"/>
      <c r="G11" s="61"/>
      <c r="H11" s="61"/>
      <c r="I11" s="61"/>
      <c r="J11" s="63"/>
      <c r="K11" s="61"/>
      <c r="L11" s="62"/>
      <c r="M11" s="62"/>
      <c r="N11" s="62"/>
      <c r="S11" s="62"/>
      <c r="T11" s="62"/>
      <c r="U11" s="62"/>
      <c r="V11" s="62"/>
      <c r="W11" s="62"/>
    </row>
    <row r="12" spans="2:23" x14ac:dyDescent="0.25">
      <c r="C12" s="60"/>
      <c r="D12" s="60"/>
      <c r="E12" s="61"/>
      <c r="F12" s="61"/>
      <c r="G12" s="61"/>
      <c r="H12" s="61"/>
      <c r="I12" s="61"/>
      <c r="J12" s="63"/>
      <c r="K12" s="61"/>
      <c r="L12" s="62"/>
      <c r="M12" s="62"/>
      <c r="N12" s="62"/>
      <c r="S12" s="62"/>
      <c r="T12" s="62"/>
      <c r="U12" s="62"/>
      <c r="V12" s="62"/>
      <c r="W12" s="62"/>
    </row>
    <row r="13" spans="2:23" x14ac:dyDescent="0.25">
      <c r="C13" s="60"/>
      <c r="D13" s="60"/>
      <c r="E13" s="61"/>
      <c r="F13" s="61"/>
      <c r="G13" s="61"/>
      <c r="H13" s="61"/>
      <c r="I13" s="61"/>
      <c r="J13" s="63"/>
      <c r="K13" s="61"/>
      <c r="L13" s="62"/>
      <c r="M13" s="62"/>
      <c r="N13" s="62"/>
      <c r="S13" s="62"/>
      <c r="T13" s="62"/>
      <c r="U13" s="62"/>
      <c r="V13" s="62"/>
      <c r="W13" s="62"/>
    </row>
    <row r="14" spans="2:23" x14ac:dyDescent="0.25">
      <c r="C14" s="60"/>
      <c r="D14" s="60"/>
      <c r="E14" s="61"/>
      <c r="F14" s="61"/>
      <c r="G14" s="61"/>
      <c r="H14" s="61"/>
      <c r="I14" s="61"/>
      <c r="J14" s="63"/>
      <c r="K14" s="61"/>
      <c r="L14" s="62"/>
      <c r="M14" s="62"/>
      <c r="N14" s="62"/>
      <c r="S14" s="62"/>
      <c r="T14" s="62"/>
      <c r="U14" s="62"/>
      <c r="V14" s="62"/>
      <c r="W14" s="62"/>
    </row>
    <row r="15" spans="2:23" x14ac:dyDescent="0.25">
      <c r="C15" s="60"/>
      <c r="D15" s="60"/>
      <c r="E15" s="61"/>
      <c r="F15" s="61"/>
      <c r="G15" s="61"/>
      <c r="H15" s="61"/>
      <c r="I15" s="61"/>
      <c r="J15" s="63"/>
      <c r="K15" s="61"/>
      <c r="L15" s="62"/>
      <c r="M15" s="62"/>
      <c r="N15" s="62"/>
      <c r="S15" s="62"/>
      <c r="T15" s="62"/>
      <c r="U15" s="62"/>
      <c r="V15" s="62"/>
      <c r="W15" s="62"/>
    </row>
    <row r="16" spans="2:23" x14ac:dyDescent="0.25">
      <c r="C16" s="60"/>
      <c r="D16" s="60"/>
      <c r="E16" s="61"/>
      <c r="F16" s="61"/>
      <c r="G16" s="61"/>
      <c r="H16" s="61"/>
      <c r="I16" s="61"/>
      <c r="J16" s="63"/>
      <c r="K16" s="61"/>
      <c r="L16" s="62"/>
      <c r="M16" s="62"/>
      <c r="N16" s="62"/>
      <c r="S16" s="62"/>
      <c r="T16" s="62"/>
      <c r="U16" s="62"/>
      <c r="V16" s="62"/>
      <c r="W16" s="62"/>
    </row>
    <row r="17" spans="3:23" x14ac:dyDescent="0.25">
      <c r="C17" s="60"/>
      <c r="D17" s="60"/>
      <c r="E17" s="61"/>
      <c r="F17" s="61"/>
      <c r="G17" s="61"/>
      <c r="H17" s="61"/>
      <c r="I17" s="61"/>
      <c r="J17" s="63"/>
      <c r="K17" s="61"/>
      <c r="L17" s="62"/>
      <c r="M17" s="62"/>
      <c r="N17" s="62"/>
      <c r="S17" s="62"/>
      <c r="T17" s="62"/>
      <c r="U17" s="62"/>
      <c r="V17" s="62"/>
      <c r="W17" s="62"/>
    </row>
    <row r="18" spans="3:23" x14ac:dyDescent="0.25">
      <c r="C18" s="60"/>
      <c r="D18" s="60"/>
      <c r="E18" s="61"/>
      <c r="F18" s="61"/>
      <c r="G18" s="61"/>
      <c r="H18" s="61"/>
      <c r="I18" s="61"/>
      <c r="J18" s="63"/>
      <c r="K18" s="61"/>
      <c r="L18" s="62"/>
      <c r="M18" s="62"/>
      <c r="N18" s="62"/>
      <c r="S18" s="62"/>
      <c r="T18" s="62"/>
      <c r="U18" s="62"/>
      <c r="V18" s="62"/>
      <c r="W18" s="62"/>
    </row>
    <row r="19" spans="3:23" x14ac:dyDescent="0.25">
      <c r="C19" s="60"/>
      <c r="D19" s="60"/>
      <c r="E19" s="61"/>
      <c r="F19" s="61"/>
      <c r="G19" s="61"/>
      <c r="H19" s="61"/>
      <c r="I19" s="61"/>
      <c r="J19" s="63"/>
      <c r="K19" s="61"/>
      <c r="L19" s="62"/>
      <c r="M19" s="62"/>
      <c r="N19" s="62"/>
      <c r="S19" s="62"/>
      <c r="T19" s="62"/>
      <c r="U19" s="62"/>
      <c r="V19" s="62"/>
      <c r="W19" s="62"/>
    </row>
    <row r="20" spans="3:23" x14ac:dyDescent="0.25">
      <c r="C20" s="60"/>
      <c r="D20" s="60"/>
      <c r="E20" s="61"/>
      <c r="F20" s="61"/>
      <c r="G20" s="61"/>
      <c r="H20" s="61"/>
      <c r="I20" s="61"/>
      <c r="J20" s="63"/>
      <c r="K20" s="61"/>
      <c r="L20" s="62"/>
      <c r="M20" s="62"/>
      <c r="N20" s="62"/>
      <c r="S20" s="62"/>
      <c r="T20" s="62"/>
      <c r="U20" s="62"/>
      <c r="V20" s="62"/>
      <c r="W20" s="62"/>
    </row>
    <row r="21" spans="3:23" x14ac:dyDescent="0.25">
      <c r="C21" s="60"/>
      <c r="D21" s="60"/>
      <c r="E21" s="61"/>
      <c r="F21" s="61"/>
      <c r="G21" s="61"/>
      <c r="H21" s="61"/>
      <c r="I21" s="61"/>
      <c r="J21" s="63"/>
      <c r="K21" s="61"/>
      <c r="L21" s="62"/>
      <c r="M21" s="62"/>
      <c r="N21" s="62"/>
      <c r="S21" s="62"/>
      <c r="T21" s="62"/>
      <c r="U21" s="62"/>
      <c r="V21" s="62"/>
      <c r="W21" s="62"/>
    </row>
    <row r="22" spans="3:23" x14ac:dyDescent="0.25">
      <c r="C22" s="60"/>
      <c r="D22" s="60"/>
      <c r="E22" s="61"/>
      <c r="F22" s="61"/>
      <c r="G22" s="61"/>
      <c r="H22" s="61"/>
      <c r="I22" s="61"/>
      <c r="J22" s="63"/>
      <c r="K22" s="61"/>
      <c r="L22" s="62"/>
      <c r="M22" s="62"/>
      <c r="N22" s="62"/>
      <c r="S22" s="62"/>
      <c r="T22" s="62"/>
      <c r="U22" s="62"/>
      <c r="V22" s="62"/>
      <c r="W22" s="62"/>
    </row>
    <row r="23" spans="3:23" x14ac:dyDescent="0.25">
      <c r="C23" s="60"/>
      <c r="D23" s="60"/>
      <c r="E23" s="61"/>
      <c r="F23" s="61"/>
      <c r="G23" s="61"/>
      <c r="H23" s="61"/>
      <c r="I23" s="61"/>
      <c r="J23" s="63"/>
      <c r="K23" s="61"/>
      <c r="L23" s="62"/>
      <c r="M23" s="62"/>
      <c r="N23" s="62"/>
      <c r="S23" s="62"/>
      <c r="T23" s="62"/>
      <c r="U23" s="62"/>
      <c r="V23" s="62"/>
      <c r="W23" s="62"/>
    </row>
    <row r="24" spans="3:23" x14ac:dyDescent="0.25">
      <c r="C24" s="60"/>
      <c r="D24" s="60"/>
      <c r="E24" s="61"/>
      <c r="F24" s="61"/>
      <c r="G24" s="61"/>
      <c r="H24" s="61"/>
      <c r="I24" s="61"/>
      <c r="J24" s="63"/>
      <c r="K24" s="61"/>
      <c r="L24" s="62"/>
      <c r="M24" s="62"/>
      <c r="N24" s="62"/>
      <c r="S24" s="62"/>
      <c r="T24" s="62"/>
      <c r="U24" s="62"/>
      <c r="V24" s="62"/>
      <c r="W24" s="62"/>
    </row>
    <row r="25" spans="3:23" x14ac:dyDescent="0.25">
      <c r="C25" s="60"/>
      <c r="D25" s="60"/>
      <c r="E25" s="61"/>
      <c r="F25" s="61"/>
      <c r="G25" s="61"/>
      <c r="H25" s="61"/>
      <c r="I25" s="61"/>
      <c r="J25" s="63"/>
      <c r="K25" s="61"/>
      <c r="L25" s="62"/>
      <c r="M25" s="62"/>
      <c r="N25" s="62"/>
      <c r="S25" s="62"/>
      <c r="T25" s="62"/>
      <c r="U25" s="62"/>
      <c r="V25" s="62"/>
      <c r="W25" s="62"/>
    </row>
    <row r="26" spans="3:23" x14ac:dyDescent="0.25">
      <c r="C26" s="60"/>
      <c r="D26" s="60"/>
      <c r="E26" s="61"/>
      <c r="F26" s="61"/>
      <c r="G26" s="61"/>
      <c r="H26" s="61"/>
      <c r="I26" s="61"/>
      <c r="J26" s="63"/>
      <c r="K26" s="61"/>
      <c r="L26" s="62"/>
      <c r="M26" s="62"/>
      <c r="N26" s="62"/>
      <c r="S26" s="62"/>
      <c r="T26" s="62"/>
      <c r="U26" s="62"/>
      <c r="V26" s="62"/>
      <c r="W26" s="62"/>
    </row>
    <row r="27" spans="3:23" x14ac:dyDescent="0.25">
      <c r="C27" s="60"/>
      <c r="D27" s="60"/>
      <c r="E27" s="61"/>
      <c r="F27" s="61"/>
      <c r="G27" s="61"/>
      <c r="H27" s="61"/>
      <c r="I27" s="61"/>
      <c r="J27" s="63"/>
      <c r="K27" s="61"/>
      <c r="L27" s="62"/>
      <c r="M27" s="62"/>
      <c r="N27" s="62"/>
      <c r="S27" s="62"/>
      <c r="T27" s="62"/>
      <c r="U27" s="62"/>
      <c r="V27" s="62"/>
      <c r="W27" s="62"/>
    </row>
    <row r="28" spans="3:23" x14ac:dyDescent="0.25">
      <c r="C28" s="60"/>
      <c r="D28" s="60"/>
      <c r="E28" s="61"/>
      <c r="F28" s="61"/>
      <c r="G28" s="61"/>
      <c r="H28" s="61"/>
      <c r="I28" s="61"/>
      <c r="J28" s="63"/>
      <c r="K28" s="61"/>
      <c r="L28" s="62"/>
      <c r="M28" s="62"/>
      <c r="N28" s="62"/>
      <c r="S28" s="62"/>
      <c r="T28" s="62"/>
      <c r="U28" s="62"/>
      <c r="V28" s="62"/>
      <c r="W28" s="62"/>
    </row>
    <row r="29" spans="3:23" x14ac:dyDescent="0.25">
      <c r="C29" s="60"/>
      <c r="D29" s="60"/>
      <c r="E29" s="61"/>
      <c r="F29" s="61"/>
      <c r="G29" s="61"/>
      <c r="H29" s="61"/>
      <c r="I29" s="61"/>
      <c r="J29" s="63"/>
      <c r="K29" s="61"/>
      <c r="L29" s="62"/>
      <c r="M29" s="62"/>
      <c r="N29" s="62"/>
      <c r="S29" s="62"/>
      <c r="T29" s="62"/>
      <c r="U29" s="62"/>
      <c r="V29" s="62"/>
      <c r="W29" s="62"/>
    </row>
    <row r="30" spans="3:23" x14ac:dyDescent="0.25">
      <c r="C30" s="60"/>
      <c r="D30" s="60"/>
      <c r="E30" s="61"/>
      <c r="F30" s="61"/>
      <c r="G30" s="61"/>
      <c r="H30" s="61"/>
      <c r="I30" s="61"/>
      <c r="J30" s="63"/>
      <c r="K30" s="61"/>
      <c r="L30" s="62"/>
      <c r="M30" s="62"/>
      <c r="N30" s="62"/>
      <c r="S30" s="62"/>
      <c r="T30" s="62"/>
      <c r="U30" s="62"/>
      <c r="V30" s="62"/>
      <c r="W30" s="62"/>
    </row>
    <row r="31" spans="3:23" x14ac:dyDescent="0.25">
      <c r="C31" s="60"/>
      <c r="D31" s="60"/>
      <c r="E31" s="61"/>
      <c r="F31" s="61"/>
      <c r="G31" s="61"/>
      <c r="H31" s="61"/>
      <c r="I31" s="61"/>
      <c r="J31" s="63"/>
      <c r="K31" s="61"/>
      <c r="L31" s="62"/>
      <c r="M31" s="62"/>
      <c r="N31" s="62"/>
      <c r="S31" s="62"/>
      <c r="T31" s="62"/>
      <c r="U31" s="62"/>
      <c r="V31" s="62"/>
      <c r="W31" s="62"/>
    </row>
    <row r="32" spans="3:23" x14ac:dyDescent="0.25">
      <c r="C32" s="60"/>
      <c r="D32" s="60"/>
      <c r="E32" s="61"/>
      <c r="F32" s="61"/>
      <c r="G32" s="61"/>
      <c r="H32" s="61"/>
      <c r="I32" s="61"/>
      <c r="J32" s="63"/>
      <c r="K32" s="61"/>
      <c r="L32" s="62"/>
      <c r="M32" s="62"/>
      <c r="N32" s="62"/>
      <c r="S32" s="62"/>
      <c r="T32" s="62"/>
      <c r="U32" s="62"/>
      <c r="V32" s="62"/>
      <c r="W32" s="62"/>
    </row>
    <row r="33" spans="3:23" x14ac:dyDescent="0.25">
      <c r="C33" s="60"/>
      <c r="D33" s="60"/>
      <c r="E33" s="61"/>
      <c r="F33" s="61"/>
      <c r="G33" s="61"/>
      <c r="H33" s="61"/>
      <c r="I33" s="61"/>
      <c r="J33" s="63"/>
      <c r="K33" s="61"/>
      <c r="L33" s="62"/>
      <c r="M33" s="62"/>
      <c r="N33" s="62"/>
      <c r="S33" s="62"/>
      <c r="T33" s="62"/>
      <c r="U33" s="62"/>
      <c r="V33" s="62"/>
      <c r="W33" s="62"/>
    </row>
    <row r="34" spans="3:23" x14ac:dyDescent="0.25">
      <c r="C34" s="60"/>
      <c r="D34" s="60"/>
      <c r="E34" s="61"/>
      <c r="F34" s="61"/>
      <c r="G34" s="61"/>
      <c r="H34" s="61"/>
      <c r="I34" s="61"/>
      <c r="J34" s="63"/>
      <c r="K34" s="61"/>
      <c r="L34" s="62"/>
      <c r="M34" s="62"/>
      <c r="N34" s="62"/>
      <c r="S34" s="62"/>
      <c r="T34" s="62"/>
      <c r="U34" s="62"/>
      <c r="V34" s="62"/>
      <c r="W34" s="62"/>
    </row>
    <row r="35" spans="3:23" x14ac:dyDescent="0.25">
      <c r="C35" s="60"/>
      <c r="D35" s="60"/>
      <c r="E35" s="61"/>
      <c r="F35" s="61"/>
      <c r="G35" s="61"/>
      <c r="H35" s="61"/>
      <c r="I35" s="61"/>
      <c r="J35" s="63"/>
      <c r="K35" s="61"/>
      <c r="L35" s="62"/>
      <c r="M35" s="62"/>
      <c r="N35" s="62"/>
      <c r="S35" s="62"/>
      <c r="T35" s="62"/>
      <c r="U35" s="62"/>
      <c r="V35" s="62"/>
      <c r="W35" s="62"/>
    </row>
    <row r="36" spans="3:23" x14ac:dyDescent="0.25">
      <c r="C36" s="60"/>
      <c r="D36" s="60"/>
      <c r="E36" s="61"/>
      <c r="F36" s="61"/>
      <c r="G36" s="61"/>
      <c r="H36" s="61"/>
      <c r="I36" s="61"/>
      <c r="J36" s="63"/>
      <c r="K36" s="61"/>
      <c r="L36" s="62"/>
      <c r="M36" s="62"/>
      <c r="N36" s="62"/>
      <c r="S36" s="62"/>
      <c r="T36" s="62"/>
      <c r="U36" s="62"/>
      <c r="V36" s="62"/>
      <c r="W36" s="62"/>
    </row>
    <row r="37" spans="3:23" x14ac:dyDescent="0.25">
      <c r="C37" s="60"/>
      <c r="D37" s="60"/>
      <c r="E37" s="61"/>
      <c r="F37" s="61"/>
      <c r="G37" s="61"/>
      <c r="H37" s="61"/>
      <c r="I37" s="61"/>
      <c r="J37" s="63"/>
      <c r="K37" s="61"/>
      <c r="L37" s="62"/>
      <c r="M37" s="62"/>
      <c r="N37" s="62"/>
      <c r="S37" s="62"/>
      <c r="T37" s="62"/>
      <c r="U37" s="62"/>
      <c r="V37" s="62"/>
      <c r="W37" s="62"/>
    </row>
    <row r="38" spans="3:23" x14ac:dyDescent="0.25">
      <c r="C38" s="60"/>
      <c r="D38" s="60"/>
      <c r="E38" s="61"/>
      <c r="F38" s="61"/>
      <c r="G38" s="61"/>
      <c r="H38" s="61"/>
      <c r="I38" s="61"/>
      <c r="J38" s="63"/>
      <c r="K38" s="61"/>
      <c r="L38" s="62"/>
      <c r="M38" s="62"/>
      <c r="N38" s="62"/>
      <c r="S38" s="62"/>
      <c r="T38" s="62"/>
      <c r="U38" s="62"/>
      <c r="V38" s="62"/>
      <c r="W38" s="62"/>
    </row>
    <row r="39" spans="3:23" x14ac:dyDescent="0.25">
      <c r="C39" s="60"/>
      <c r="D39" s="60"/>
      <c r="E39" s="61"/>
      <c r="F39" s="61"/>
      <c r="G39" s="61"/>
      <c r="H39" s="61"/>
      <c r="I39" s="61"/>
      <c r="J39" s="63"/>
      <c r="K39" s="61"/>
      <c r="L39" s="62"/>
      <c r="M39" s="62"/>
      <c r="N39" s="62"/>
      <c r="S39" s="62"/>
      <c r="T39" s="62"/>
      <c r="U39" s="62"/>
      <c r="V39" s="62"/>
      <c r="W39" s="62"/>
    </row>
    <row r="40" spans="3:23" x14ac:dyDescent="0.25">
      <c r="C40" s="60"/>
      <c r="D40" s="60"/>
      <c r="E40" s="61"/>
      <c r="F40" s="61"/>
      <c r="G40" s="61"/>
      <c r="H40" s="61"/>
      <c r="I40" s="61"/>
      <c r="J40" s="63"/>
      <c r="K40" s="61"/>
      <c r="L40" s="62"/>
      <c r="M40" s="62"/>
      <c r="N40" s="62"/>
      <c r="S40" s="62"/>
      <c r="T40" s="62"/>
      <c r="U40" s="62"/>
      <c r="V40" s="62"/>
      <c r="W40" s="62"/>
    </row>
    <row r="41" spans="3:23" x14ac:dyDescent="0.25">
      <c r="C41" s="60"/>
      <c r="D41" s="60"/>
      <c r="E41" s="61"/>
      <c r="F41" s="61"/>
      <c r="G41" s="61"/>
      <c r="H41" s="61"/>
      <c r="I41" s="61"/>
      <c r="J41" s="63"/>
      <c r="K41" s="61"/>
      <c r="L41" s="62"/>
      <c r="M41" s="62"/>
      <c r="N41" s="62"/>
      <c r="S41" s="62"/>
      <c r="T41" s="62"/>
      <c r="U41" s="62"/>
      <c r="V41" s="62"/>
      <c r="W41" s="62"/>
    </row>
    <row r="42" spans="3:23" x14ac:dyDescent="0.25">
      <c r="C42" s="60"/>
      <c r="D42" s="60"/>
      <c r="E42" s="61"/>
      <c r="F42" s="61"/>
      <c r="G42" s="61"/>
      <c r="H42" s="61"/>
      <c r="I42" s="61"/>
      <c r="J42" s="63"/>
      <c r="K42" s="61"/>
      <c r="L42" s="62"/>
      <c r="M42" s="62"/>
      <c r="N42" s="62"/>
      <c r="S42" s="62"/>
      <c r="T42" s="62"/>
      <c r="U42" s="62"/>
      <c r="V42" s="62"/>
      <c r="W42" s="62"/>
    </row>
    <row r="43" spans="3:23" x14ac:dyDescent="0.25">
      <c r="C43" s="60"/>
      <c r="D43" s="60"/>
      <c r="E43" s="61"/>
      <c r="F43" s="61"/>
      <c r="G43" s="61"/>
      <c r="H43" s="61"/>
      <c r="I43" s="61"/>
      <c r="J43" s="63"/>
      <c r="K43" s="61"/>
      <c r="L43" s="62"/>
      <c r="M43" s="62"/>
      <c r="N43" s="62"/>
      <c r="S43" s="62"/>
      <c r="T43" s="62"/>
      <c r="U43" s="62"/>
      <c r="V43" s="62"/>
      <c r="W43" s="62"/>
    </row>
    <row r="44" spans="3:23" x14ac:dyDescent="0.25">
      <c r="C44" s="60"/>
      <c r="D44" s="60"/>
      <c r="E44" s="61"/>
      <c r="F44" s="61"/>
      <c r="G44" s="61"/>
      <c r="H44" s="61"/>
      <c r="I44" s="61"/>
      <c r="J44" s="63"/>
      <c r="K44" s="61"/>
      <c r="L44" s="62"/>
      <c r="M44" s="62"/>
      <c r="N44" s="62"/>
      <c r="S44" s="62"/>
      <c r="T44" s="62"/>
      <c r="U44" s="62"/>
      <c r="V44" s="62"/>
      <c r="W44" s="62"/>
    </row>
    <row r="45" spans="3:23" x14ac:dyDescent="0.25">
      <c r="C45" s="60"/>
      <c r="D45" s="60"/>
      <c r="E45" s="61"/>
      <c r="F45" s="61"/>
      <c r="G45" s="61"/>
      <c r="H45" s="61"/>
      <c r="I45" s="61"/>
      <c r="J45" s="63"/>
      <c r="K45" s="61"/>
      <c r="L45" s="62"/>
      <c r="M45" s="62"/>
      <c r="N45" s="62"/>
      <c r="S45" s="62"/>
      <c r="T45" s="62"/>
      <c r="U45" s="62"/>
      <c r="V45" s="62"/>
      <c r="W45" s="62"/>
    </row>
    <row r="46" spans="3:23" x14ac:dyDescent="0.25">
      <c r="C46" s="60"/>
      <c r="D46" s="60"/>
      <c r="E46" s="61"/>
      <c r="F46" s="61"/>
      <c r="G46" s="61"/>
      <c r="H46" s="61"/>
      <c r="I46" s="61"/>
      <c r="J46" s="63"/>
      <c r="K46" s="61"/>
      <c r="L46" s="62"/>
      <c r="M46" s="62"/>
      <c r="N46" s="62"/>
      <c r="S46" s="62"/>
      <c r="T46" s="62"/>
      <c r="U46" s="62"/>
      <c r="V46" s="62"/>
      <c r="W46" s="62"/>
    </row>
    <row r="47" spans="3:23" x14ac:dyDescent="0.25">
      <c r="C47" s="60"/>
      <c r="D47" s="60"/>
      <c r="E47" s="61"/>
      <c r="F47" s="61"/>
      <c r="G47" s="61"/>
      <c r="H47" s="61"/>
      <c r="I47" s="61"/>
      <c r="J47" s="63"/>
      <c r="K47" s="61"/>
      <c r="L47" s="62"/>
      <c r="M47" s="62"/>
      <c r="N47" s="62"/>
      <c r="S47" s="62"/>
      <c r="T47" s="62"/>
      <c r="U47" s="62"/>
      <c r="V47" s="62"/>
      <c r="W47" s="62"/>
    </row>
    <row r="48" spans="3:23" x14ac:dyDescent="0.25">
      <c r="C48" s="60"/>
      <c r="D48" s="60"/>
      <c r="E48" s="61"/>
      <c r="F48" s="61"/>
      <c r="G48" s="61"/>
      <c r="H48" s="61"/>
      <c r="I48" s="61"/>
      <c r="J48" s="63"/>
      <c r="K48" s="61"/>
      <c r="L48" s="62"/>
      <c r="M48" s="62"/>
      <c r="N48" s="62"/>
      <c r="S48" s="62"/>
      <c r="T48" s="62"/>
      <c r="U48" s="62"/>
      <c r="V48" s="62"/>
      <c r="W48" s="62"/>
    </row>
    <row r="49" spans="3:23" x14ac:dyDescent="0.25">
      <c r="C49" s="60"/>
      <c r="D49" s="60"/>
      <c r="E49" s="61"/>
      <c r="F49" s="61"/>
      <c r="G49" s="61"/>
      <c r="H49" s="61"/>
      <c r="I49" s="61"/>
      <c r="J49" s="63"/>
      <c r="K49" s="61"/>
      <c r="L49" s="62"/>
      <c r="M49" s="62"/>
      <c r="N49" s="62"/>
      <c r="S49" s="62"/>
      <c r="T49" s="62"/>
      <c r="U49" s="62"/>
      <c r="V49" s="62"/>
      <c r="W49" s="62"/>
    </row>
    <row r="50" spans="3:23" x14ac:dyDescent="0.25">
      <c r="C50" s="60"/>
      <c r="D50" s="60"/>
      <c r="E50" s="61"/>
      <c r="F50" s="61"/>
      <c r="G50" s="61"/>
      <c r="H50" s="61"/>
      <c r="I50" s="61"/>
      <c r="J50" s="63"/>
      <c r="K50" s="61"/>
      <c r="L50" s="62"/>
      <c r="M50" s="62"/>
      <c r="N50" s="62"/>
      <c r="S50" s="62"/>
      <c r="T50" s="62"/>
      <c r="U50" s="62"/>
      <c r="V50" s="62"/>
      <c r="W50" s="62"/>
    </row>
    <row r="51" spans="3:23" x14ac:dyDescent="0.25">
      <c r="C51" s="60"/>
      <c r="D51" s="60"/>
      <c r="E51" s="61"/>
      <c r="F51" s="61"/>
      <c r="G51" s="61"/>
      <c r="H51" s="61"/>
      <c r="I51" s="61"/>
      <c r="J51" s="63"/>
      <c r="K51" s="61"/>
      <c r="L51" s="62"/>
      <c r="M51" s="62"/>
      <c r="N51" s="62"/>
      <c r="S51" s="62"/>
      <c r="T51" s="62"/>
      <c r="U51" s="62"/>
      <c r="V51" s="62"/>
      <c r="W51" s="62"/>
    </row>
    <row r="52" spans="3:23" x14ac:dyDescent="0.25">
      <c r="C52" s="60"/>
      <c r="D52" s="60"/>
      <c r="E52" s="61"/>
      <c r="F52" s="61"/>
      <c r="G52" s="61"/>
      <c r="H52" s="61"/>
      <c r="I52" s="61"/>
      <c r="J52" s="63"/>
      <c r="K52" s="61"/>
      <c r="L52" s="62"/>
      <c r="M52" s="62"/>
      <c r="N52" s="62"/>
      <c r="S52" s="62"/>
      <c r="T52" s="62"/>
      <c r="U52" s="62"/>
      <c r="V52" s="62"/>
      <c r="W52" s="62"/>
    </row>
    <row r="53" spans="3:23" x14ac:dyDescent="0.25">
      <c r="C53" s="60"/>
      <c r="D53" s="60"/>
      <c r="E53" s="61"/>
      <c r="F53" s="61"/>
      <c r="G53" s="61"/>
      <c r="H53" s="61"/>
      <c r="I53" s="61"/>
      <c r="J53" s="63"/>
      <c r="K53" s="61"/>
      <c r="L53" s="61"/>
      <c r="M53" s="61"/>
      <c r="N53" s="62"/>
      <c r="S53" s="62"/>
      <c r="T53" s="62"/>
      <c r="U53" s="62"/>
      <c r="V53" s="62"/>
      <c r="W53" s="62"/>
    </row>
    <row r="54" spans="3:23" x14ac:dyDescent="0.25">
      <c r="C54" s="60"/>
      <c r="D54" s="60"/>
      <c r="E54" s="61"/>
      <c r="F54" s="61"/>
      <c r="G54" s="61"/>
      <c r="H54" s="61"/>
      <c r="I54" s="61"/>
      <c r="J54" s="63"/>
      <c r="K54" s="61"/>
      <c r="L54" s="61"/>
      <c r="M54" s="61"/>
      <c r="N54" s="62"/>
      <c r="S54" s="62"/>
      <c r="T54" s="62"/>
      <c r="U54" s="62"/>
      <c r="V54" s="62"/>
      <c r="W54" s="62"/>
    </row>
    <row r="55" spans="3:23" x14ac:dyDescent="0.25">
      <c r="C55" s="60"/>
      <c r="D55" s="60"/>
      <c r="E55" s="61"/>
      <c r="F55" s="61"/>
      <c r="G55" s="61"/>
      <c r="H55" s="61"/>
      <c r="I55" s="61"/>
      <c r="J55" s="63"/>
      <c r="K55" s="61"/>
      <c r="L55" s="61"/>
      <c r="M55" s="61"/>
      <c r="N55" s="62"/>
      <c r="S55" s="62"/>
      <c r="T55" s="62"/>
      <c r="U55" s="62"/>
      <c r="V55" s="62"/>
      <c r="W55" s="62"/>
    </row>
    <row r="56" spans="3:23" x14ac:dyDescent="0.25">
      <c r="C56" s="60"/>
      <c r="D56" s="60"/>
      <c r="E56" s="61"/>
      <c r="F56" s="61"/>
      <c r="G56" s="61"/>
      <c r="H56" s="61"/>
      <c r="I56" s="61"/>
      <c r="J56" s="63"/>
      <c r="K56" s="61"/>
      <c r="L56" s="61"/>
      <c r="M56" s="61"/>
      <c r="N56" s="62"/>
      <c r="S56" s="62"/>
      <c r="T56" s="62"/>
      <c r="U56" s="62"/>
      <c r="V56" s="62"/>
      <c r="W56" s="62"/>
    </row>
    <row r="57" spans="3:23" x14ac:dyDescent="0.25">
      <c r="C57" s="60"/>
      <c r="D57" s="60"/>
      <c r="E57" s="61"/>
      <c r="F57" s="61"/>
      <c r="G57" s="61"/>
      <c r="H57" s="61"/>
      <c r="I57" s="61"/>
      <c r="J57" s="63"/>
      <c r="K57" s="61"/>
      <c r="L57" s="61"/>
      <c r="M57" s="61"/>
      <c r="N57" s="62"/>
      <c r="S57" s="62"/>
      <c r="T57" s="62"/>
      <c r="U57" s="62"/>
      <c r="V57" s="62"/>
      <c r="W57" s="62"/>
    </row>
    <row r="58" spans="3:23" x14ac:dyDescent="0.25">
      <c r="C58" s="60"/>
      <c r="D58" s="60"/>
      <c r="E58" s="61"/>
      <c r="F58" s="61"/>
      <c r="G58" s="61"/>
      <c r="H58" s="61"/>
      <c r="I58" s="61"/>
      <c r="J58" s="63"/>
      <c r="K58" s="61"/>
      <c r="L58" s="61"/>
      <c r="M58" s="61"/>
      <c r="N58" s="62"/>
      <c r="S58" s="62"/>
      <c r="T58" s="62"/>
      <c r="U58" s="62"/>
      <c r="V58" s="62"/>
      <c r="W58" s="62"/>
    </row>
    <row r="59" spans="3:23" x14ac:dyDescent="0.25">
      <c r="C59" s="60"/>
      <c r="D59" s="60"/>
      <c r="E59" s="61"/>
      <c r="F59" s="61"/>
      <c r="G59" s="61"/>
      <c r="H59" s="61"/>
      <c r="I59" s="61"/>
      <c r="J59" s="63"/>
      <c r="K59" s="61"/>
      <c r="L59" s="61"/>
      <c r="M59" s="61"/>
      <c r="N59" s="62"/>
      <c r="S59" s="62"/>
      <c r="T59" s="62"/>
      <c r="U59" s="62"/>
      <c r="V59" s="62"/>
      <c r="W59" s="62"/>
    </row>
    <row r="60" spans="3:23" x14ac:dyDescent="0.25">
      <c r="C60" s="60"/>
      <c r="D60" s="60"/>
      <c r="E60" s="61"/>
      <c r="F60" s="61"/>
      <c r="G60" s="61"/>
      <c r="H60" s="61"/>
      <c r="I60" s="61"/>
      <c r="J60" s="63"/>
      <c r="K60" s="61"/>
      <c r="L60" s="61"/>
      <c r="M60" s="61"/>
      <c r="N60" s="62"/>
      <c r="S60" s="62"/>
      <c r="T60" s="62"/>
      <c r="U60" s="62"/>
      <c r="V60" s="62"/>
      <c r="W60" s="62"/>
    </row>
    <row r="61" spans="3:23" x14ac:dyDescent="0.25">
      <c r="C61" s="60"/>
      <c r="D61" s="60"/>
      <c r="E61" s="61"/>
      <c r="F61" s="61"/>
      <c r="G61" s="61"/>
      <c r="H61" s="61"/>
      <c r="I61" s="61"/>
      <c r="J61" s="63"/>
      <c r="K61" s="61"/>
      <c r="L61" s="61"/>
      <c r="M61" s="61"/>
      <c r="N61" s="62"/>
      <c r="S61" s="62"/>
      <c r="T61" s="62"/>
      <c r="U61" s="62"/>
      <c r="V61" s="62"/>
      <c r="W61" s="62"/>
    </row>
    <row r="62" spans="3:23" x14ac:dyDescent="0.25">
      <c r="C62" s="60"/>
      <c r="D62" s="60"/>
      <c r="E62" s="61"/>
      <c r="F62" s="61"/>
      <c r="G62" s="61"/>
      <c r="H62" s="61"/>
      <c r="I62" s="61"/>
      <c r="J62" s="63"/>
      <c r="K62" s="61"/>
      <c r="L62" s="61"/>
      <c r="M62" s="61"/>
      <c r="N62" s="62"/>
      <c r="S62" s="62"/>
      <c r="T62" s="62"/>
      <c r="U62" s="62"/>
      <c r="V62" s="62"/>
      <c r="W62" s="62"/>
    </row>
    <row r="63" spans="3:23" x14ac:dyDescent="0.25">
      <c r="C63" s="60"/>
      <c r="D63" s="60"/>
      <c r="E63" s="61"/>
      <c r="F63" s="61"/>
      <c r="G63" s="61"/>
      <c r="H63" s="61"/>
      <c r="I63" s="61"/>
      <c r="J63" s="63"/>
      <c r="K63" s="61"/>
      <c r="L63" s="61"/>
      <c r="M63" s="61"/>
      <c r="N63" s="62"/>
      <c r="S63" s="62"/>
      <c r="T63" s="62"/>
      <c r="U63" s="62"/>
      <c r="V63" s="62"/>
      <c r="W63" s="62"/>
    </row>
  </sheetData>
  <mergeCells count="3">
    <mergeCell ref="I5:J5"/>
    <mergeCell ref="C5:D5"/>
    <mergeCell ref="C2:I2"/>
  </mergeCells>
  <conditionalFormatting sqref="C11:C43">
    <cfRule type="expression" dxfId="153" priority="5">
      <formula>C11=C10</formula>
    </cfRule>
  </conditionalFormatting>
  <conditionalFormatting sqref="C10">
    <cfRule type="expression" dxfId="152" priority="26">
      <formula>C10=#REF!</formula>
    </cfRule>
  </conditionalFormatting>
  <conditionalFormatting sqref="C7:C9">
    <cfRule type="expression" dxfId="151" priority="2">
      <formula>C7&lt;&gt;D7</formula>
    </cfRule>
  </conditionalFormatting>
  <pageMargins left="0.23622047244094491" right="0.23622047244094491" top="0.35433070866141736" bottom="0.15748031496062992" header="0.19685039370078741" footer="0.11811023622047245"/>
  <pageSetup paperSize="9" scale="60" fitToHeight="0" orientation="portrait" r:id="rId1"/>
  <headerFooter>
    <oddHeader>&amp;C&amp;"-,Fed"&amp;18Salgsordre - nedbrudt&amp;R&amp;"-,Fed"&amp;8&amp;D &amp;T 
&amp;10Side &amp;P/&amp;N</oddHead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13">
    <pageSetUpPr fitToPage="1"/>
  </sheetPr>
  <dimension ref="B1:W367"/>
  <sheetViews>
    <sheetView zoomScaleNormal="100" workbookViewId="0">
      <selection activeCell="T16" sqref="T16"/>
    </sheetView>
  </sheetViews>
  <sheetFormatPr defaultRowHeight="15" x14ac:dyDescent="0.25"/>
  <cols>
    <col min="1" max="1" width="2.42578125" customWidth="1"/>
    <col min="2" max="2" width="10.42578125" hidden="1" customWidth="1"/>
    <col min="3" max="3" width="25.140625" style="4" hidden="1" customWidth="1"/>
    <col min="4" max="4" width="19.85546875" style="4" customWidth="1"/>
    <col min="5" max="5" width="14.28515625" style="4" customWidth="1"/>
    <col min="6" max="6" width="9.7109375" bestFit="1" customWidth="1"/>
    <col min="7" max="7" width="8.85546875" hidden="1" customWidth="1"/>
    <col min="8" max="8" width="11.42578125" hidden="1" customWidth="1"/>
    <col min="9" max="9" width="15" customWidth="1"/>
    <col min="10" max="10" width="12.5703125" style="4" bestFit="1" customWidth="1"/>
    <col min="11" max="11" width="11.28515625" hidden="1" customWidth="1"/>
    <col min="12" max="12" width="28.7109375" customWidth="1"/>
    <col min="13" max="13" width="7.7109375" hidden="1" customWidth="1"/>
    <col min="14" max="14" width="12.140625" customWidth="1"/>
    <col min="15" max="15" width="12.140625" hidden="1" customWidth="1"/>
    <col min="16" max="16" width="4.28515625" customWidth="1"/>
    <col min="17" max="17" width="10.5703125" style="133" customWidth="1"/>
    <col min="18" max="18" width="15.42578125" customWidth="1"/>
    <col min="19" max="19" width="36.85546875" style="56" customWidth="1"/>
    <col min="20" max="20" width="9.42578125" style="56" customWidth="1"/>
    <col min="21" max="21" width="7.85546875" style="56" customWidth="1"/>
    <col min="22" max="22" width="6.42578125" bestFit="1" customWidth="1"/>
    <col min="23" max="23" width="10.5703125" customWidth="1"/>
    <col min="24" max="24" width="13" customWidth="1"/>
    <col min="25" max="25" width="12.7109375" bestFit="1" customWidth="1"/>
    <col min="26" max="26" width="11.7109375" bestFit="1" customWidth="1"/>
    <col min="27" max="27" width="8.140625" bestFit="1" customWidth="1"/>
    <col min="28" max="28" width="12.5703125" bestFit="1" customWidth="1"/>
    <col min="29" max="29" width="11.140625" bestFit="1" customWidth="1"/>
    <col min="30" max="30" width="12.85546875" bestFit="1" customWidth="1"/>
    <col min="31" max="31" width="10" bestFit="1" customWidth="1"/>
    <col min="32" max="32" width="10.7109375" bestFit="1" customWidth="1"/>
    <col min="33" max="33" width="7" bestFit="1" customWidth="1"/>
    <col min="34" max="34" width="12.7109375" bestFit="1" customWidth="1"/>
    <col min="35" max="35" width="12.5703125" bestFit="1" customWidth="1"/>
    <col min="36" max="36" width="31.28515625" bestFit="1" customWidth="1"/>
    <col min="37" max="37" width="11.140625" bestFit="1" customWidth="1"/>
    <col min="38" max="38" width="12.85546875" bestFit="1" customWidth="1"/>
    <col min="39" max="40" width="11.7109375" bestFit="1" customWidth="1"/>
    <col min="41" max="42" width="12.140625" customWidth="1"/>
    <col min="43" max="43" width="11.140625" customWidth="1"/>
    <col min="44" max="44" width="12.140625" customWidth="1"/>
    <col min="45" max="45" width="9.140625" customWidth="1"/>
    <col min="51" max="51" width="12.5703125" customWidth="1"/>
    <col min="52" max="52" width="32.42578125" bestFit="1" customWidth="1"/>
  </cols>
  <sheetData>
    <row r="1" spans="2:23" ht="15.75" thickBot="1" x14ac:dyDescent="0.3">
      <c r="B1" s="168" t="str">
        <f>IF(Forside!Q8&gt;0,+Forside!N8," ")</f>
        <v xml:space="preserve"> </v>
      </c>
      <c r="C1" s="168"/>
      <c r="E1" s="21" t="s">
        <v>74</v>
      </c>
      <c r="I1" s="21" t="s">
        <v>65</v>
      </c>
      <c r="N1" s="21" t="s">
        <v>75</v>
      </c>
      <c r="O1" s="21"/>
      <c r="P1" s="21"/>
      <c r="Q1" s="21" t="s">
        <v>76</v>
      </c>
      <c r="W1" t="s">
        <v>16</v>
      </c>
    </row>
    <row r="2" spans="2:23" ht="27" thickBot="1" x14ac:dyDescent="0.45">
      <c r="B2" s="90"/>
      <c r="C2" s="91"/>
      <c r="D2" s="89" t="s">
        <v>1919</v>
      </c>
      <c r="E2" s="6">
        <f>+Tabel_Forespørgsel_fra_Visma17[OrdNo]</f>
        <v>405851</v>
      </c>
      <c r="F2" s="7"/>
      <c r="H2" s="64"/>
      <c r="I2" s="165" t="str">
        <f>+'SO-hoved'!C4</f>
        <v>FarmDroid ApS</v>
      </c>
      <c r="J2" s="166"/>
      <c r="K2" s="166"/>
      <c r="L2" s="167"/>
      <c r="N2" s="8" t="str">
        <f>+Tabel_Forespørgsel_fra_Visma17[CreUsr]</f>
        <v>mw</v>
      </c>
      <c r="O2" s="64"/>
      <c r="P2" s="64"/>
      <c r="Q2" s="57" t="str">
        <f>"    "&amp;IF(+Forside!O6&lt;&gt;W1,+Forside!N6 &amp;"/"&amp; +Forside!O6,+Forside!N6)</f>
        <v xml:space="preserve">    25-06-2026/03-06-2026</v>
      </c>
      <c r="R2" s="65"/>
      <c r="S2" s="99"/>
      <c r="T2" s="99"/>
      <c r="U2" s="99"/>
      <c r="V2" s="66"/>
      <c r="W2" s="98">
        <f>SUM(P3:P94)</f>
        <v>0</v>
      </c>
    </row>
    <row r="4" spans="2:23" x14ac:dyDescent="0.25">
      <c r="B4" t="s">
        <v>37</v>
      </c>
      <c r="C4" s="4" t="s">
        <v>38</v>
      </c>
      <c r="D4" s="4" t="s">
        <v>2044</v>
      </c>
      <c r="E4" s="4" t="s">
        <v>39</v>
      </c>
      <c r="F4" t="s">
        <v>43</v>
      </c>
      <c r="G4" t="s">
        <v>36</v>
      </c>
      <c r="H4" t="s">
        <v>19</v>
      </c>
      <c r="I4" t="s">
        <v>40</v>
      </c>
      <c r="J4" s="4" t="s">
        <v>17</v>
      </c>
      <c r="K4" t="s">
        <v>15</v>
      </c>
      <c r="L4" t="s">
        <v>41</v>
      </c>
      <c r="M4" t="s">
        <v>42</v>
      </c>
      <c r="N4" t="s">
        <v>28</v>
      </c>
      <c r="O4" t="s">
        <v>2045</v>
      </c>
      <c r="P4" t="s">
        <v>2046</v>
      </c>
      <c r="Q4" s="133" t="s">
        <v>69</v>
      </c>
      <c r="R4" t="s">
        <v>57</v>
      </c>
      <c r="S4" s="56" t="s">
        <v>70</v>
      </c>
      <c r="T4" s="56" t="s">
        <v>7687</v>
      </c>
      <c r="U4" s="56" t="s">
        <v>54</v>
      </c>
      <c r="V4" t="s">
        <v>13</v>
      </c>
      <c r="W4" t="s">
        <v>7688</v>
      </c>
    </row>
    <row r="5" spans="2:23" s="61" customFormat="1" ht="34.5" hidden="1" x14ac:dyDescent="0.25">
      <c r="B5" s="61">
        <v>405851</v>
      </c>
      <c r="C5" s="60">
        <v>405852</v>
      </c>
      <c r="D5" s="93" t="str">
        <f>"*"&amp;+Tabel_Forespørgsel_fra_Visma4711[[#This Row],[ProdOrd]]&amp;"*"</f>
        <v>*405852*</v>
      </c>
      <c r="E5" s="60">
        <v>405852</v>
      </c>
      <c r="F5" s="61" t="str">
        <f>VLOOKUP(Tabel_Forespørgsel_fra_Visma4711[[#This Row],[ProdNr.]],Rute!B:Q,10,0)</f>
        <v>Manuel svejsning</v>
      </c>
      <c r="G5" s="61" t="str">
        <f>VLOOKUP(Tabel_Forespørgsel_fra_Visma4711[[#This Row],[ProdNr.]],'Rute sort'!B:O,12,0)</f>
        <v>90</v>
      </c>
      <c r="H5" s="61">
        <v>10</v>
      </c>
      <c r="I5" s="61" t="s">
        <v>42770</v>
      </c>
      <c r="J5" s="94" t="str">
        <f>+Tabel_Forespørgsel_fra_Visma4711[[#This Row],[TegnNr]]</f>
        <v>101011067R03</v>
      </c>
      <c r="K5" s="61">
        <v>405851</v>
      </c>
      <c r="L5" s="63" t="s">
        <v>42771</v>
      </c>
      <c r="M5" s="61">
        <v>405852</v>
      </c>
      <c r="N5" s="61" t="s">
        <v>42784</v>
      </c>
      <c r="O5" s="61">
        <v>0</v>
      </c>
      <c r="P5" s="61">
        <f>IF(Tabel_Forespørgsel_fra_Visma4711[[#This Row],[1. opp]]="Pladesaks",IF(Tabel_Forespørgsel_fra_Visma4711[[#This Row],[Gr5]]=1,0,1),0)</f>
        <v>0</v>
      </c>
      <c r="Q5" s="134" t="e">
        <f>IF(VLOOKUP(Tabel_Forespørgsel_fra_Visma4711[[#This Row],[ProdOrd]],Råvare!A:I,9,0)=" "," ",VLOOKUP(Tabel_Forespørgsel_fra_Visma4711[[#This Row],[ProdOrd]],Råvare!A:I,9,0)&amp;" mm")&amp;VLOOKUP(Tabel_Forespørgsel_fra_Visma4711[[#This Row],[ProdOrd]],Rute!A:U,21,0)</f>
        <v>#N/A</v>
      </c>
      <c r="R5" s="61" t="e">
        <f>VLOOKUP(Tabel_Forespørgsel_fra_Visma4711[[#This Row],[ProdOrd]],Råvare!A:H,2,0)</f>
        <v>#N/A</v>
      </c>
      <c r="S5" s="100" t="e">
        <f>VLOOKUP(Tabel_Forespørgsel_fra_Visma4711[[#This Row],[ProdOrd]],Råvare!A:H,6,0)</f>
        <v>#N/A</v>
      </c>
      <c r="T5" s="100" t="e">
        <f>VLOOKUP(Tabel_Forespørgsel_fra_Visma4711[[#This Row],[ProdOrd]],Råvare!A:H,3,0)</f>
        <v>#N/A</v>
      </c>
      <c r="U5" s="100"/>
      <c r="V5" s="61">
        <f>+Tabel_Forespørgsel_fra_Visma4711[[#This Row],[Ant.]]</f>
        <v>10</v>
      </c>
    </row>
    <row r="6" spans="2:23" s="61" customFormat="1" ht="34.5" hidden="1" x14ac:dyDescent="0.25">
      <c r="B6" s="61">
        <v>405851</v>
      </c>
      <c r="C6" s="60">
        <v>405852</v>
      </c>
      <c r="D6" s="93" t="str">
        <f>"*"&amp;+Tabel_Forespørgsel_fra_Visma4711[[#This Row],[ProdOrd]]&amp;"*"</f>
        <v>*405853*</v>
      </c>
      <c r="E6" s="60">
        <v>405853</v>
      </c>
      <c r="F6" s="61" t="str">
        <f>VLOOKUP(Tabel_Forespørgsel_fra_Visma4711[[#This Row],[ProdNr.]],Rute!B:Q,10,0)</f>
        <v>Laserskæring</v>
      </c>
      <c r="G6" s="61" t="str">
        <f>VLOOKUP(Tabel_Forespørgsel_fra_Visma4711[[#This Row],[ProdNr.]],'Rute sort'!B:O,12,0)</f>
        <v>21</v>
      </c>
      <c r="H6" s="61">
        <v>10</v>
      </c>
      <c r="I6" s="61" t="s">
        <v>42785</v>
      </c>
      <c r="J6" s="94" t="str">
        <f>+Tabel_Forespørgsel_fra_Visma4711[[#This Row],[TegnNr]]</f>
        <v>101012303-R02</v>
      </c>
      <c r="K6" s="61">
        <v>405852</v>
      </c>
      <c r="L6" s="63" t="s">
        <v>42786</v>
      </c>
      <c r="M6" s="61">
        <v>405852</v>
      </c>
      <c r="N6" s="61" t="s">
        <v>42780</v>
      </c>
      <c r="O6" s="61">
        <v>0</v>
      </c>
      <c r="P6" s="61">
        <f>IF(Tabel_Forespørgsel_fra_Visma4711[[#This Row],[1. opp]]="Pladesaks",IF(Tabel_Forespørgsel_fra_Visma4711[[#This Row],[Gr5]]=1,0,1),0)</f>
        <v>0</v>
      </c>
      <c r="Q6" s="134" t="e">
        <f>IF(VLOOKUP(Tabel_Forespørgsel_fra_Visma4711[[#This Row],[ProdOrd]],Råvare!A:I,9,0)=" "," ",VLOOKUP(Tabel_Forespørgsel_fra_Visma4711[[#This Row],[ProdOrd]],Råvare!A:I,9,0)&amp;" mm")&amp;VLOOKUP(Tabel_Forespørgsel_fra_Visma4711[[#This Row],[ProdOrd]],Rute!A:U,21,0)</f>
        <v>#N/A</v>
      </c>
      <c r="R6" s="61" t="e">
        <f>VLOOKUP(Tabel_Forespørgsel_fra_Visma4711[[#This Row],[ProdOrd]],Råvare!A:H,2,0)</f>
        <v>#N/A</v>
      </c>
      <c r="S6" s="100" t="e">
        <f>VLOOKUP(Tabel_Forespørgsel_fra_Visma4711[[#This Row],[ProdOrd]],Råvare!A:H,6,0)</f>
        <v>#N/A</v>
      </c>
      <c r="T6" s="100" t="e">
        <f>VLOOKUP(Tabel_Forespørgsel_fra_Visma4711[[#This Row],[ProdOrd]],Råvare!A:H,3,0)</f>
        <v>#N/A</v>
      </c>
      <c r="U6" s="100"/>
      <c r="V6" s="61">
        <f>+Tabel_Forespørgsel_fra_Visma4711[[#This Row],[Ant.]]</f>
        <v>10</v>
      </c>
    </row>
    <row r="7" spans="2:23" s="61" customFormat="1" ht="34.5" x14ac:dyDescent="0.25">
      <c r="C7" s="60"/>
      <c r="D7" s="93"/>
      <c r="E7" s="60"/>
      <c r="J7" s="94"/>
      <c r="L7" s="63"/>
      <c r="Q7" s="134"/>
      <c r="S7" s="100"/>
      <c r="T7" s="100"/>
      <c r="U7" s="100"/>
    </row>
    <row r="8" spans="2:23" s="61" customFormat="1" ht="34.5" x14ac:dyDescent="0.25">
      <c r="C8" s="60"/>
      <c r="D8" s="93"/>
      <c r="E8" s="60"/>
      <c r="J8" s="94"/>
      <c r="L8" s="63"/>
      <c r="Q8" s="134"/>
      <c r="S8" s="100"/>
      <c r="T8" s="100"/>
      <c r="U8" s="100"/>
    </row>
    <row r="9" spans="2:23" s="61" customFormat="1" ht="34.5" x14ac:dyDescent="0.25">
      <c r="C9" s="60"/>
      <c r="D9" s="93"/>
      <c r="E9" s="60"/>
      <c r="J9" s="94"/>
      <c r="L9" s="63"/>
      <c r="Q9" s="134"/>
      <c r="S9" s="100"/>
      <c r="T9" s="100"/>
      <c r="U9" s="100"/>
    </row>
    <row r="10" spans="2:23" s="61" customFormat="1" ht="34.5" x14ac:dyDescent="0.25">
      <c r="C10" s="60"/>
      <c r="D10" s="93"/>
      <c r="E10" s="60"/>
      <c r="J10" s="94"/>
      <c r="L10" s="63"/>
      <c r="Q10" s="134"/>
      <c r="S10" s="100"/>
      <c r="T10" s="100"/>
      <c r="U10" s="100"/>
    </row>
    <row r="11" spans="2:23" s="61" customFormat="1" ht="34.5" x14ac:dyDescent="0.25">
      <c r="C11" s="60"/>
      <c r="D11" s="93"/>
      <c r="E11" s="60"/>
      <c r="J11" s="94"/>
      <c r="L11" s="63"/>
      <c r="Q11" s="134"/>
      <c r="S11" s="100"/>
      <c r="T11" s="100"/>
      <c r="U11" s="100"/>
    </row>
    <row r="12" spans="2:23" s="61" customFormat="1" ht="34.5" x14ac:dyDescent="0.25">
      <c r="C12" s="60"/>
      <c r="D12" s="93"/>
      <c r="E12" s="60"/>
      <c r="J12" s="94"/>
      <c r="L12" s="63"/>
      <c r="Q12" s="134"/>
      <c r="S12" s="100"/>
      <c r="T12" s="100"/>
      <c r="U12" s="100"/>
    </row>
    <row r="13" spans="2:23" s="61" customFormat="1" ht="34.5" x14ac:dyDescent="0.25">
      <c r="C13" s="60"/>
      <c r="D13" s="93"/>
      <c r="E13" s="60"/>
      <c r="J13" s="94"/>
      <c r="L13" s="63"/>
      <c r="Q13" s="134"/>
      <c r="S13" s="100"/>
      <c r="T13" s="100"/>
      <c r="U13" s="100"/>
    </row>
    <row r="14" spans="2:23" s="61" customFormat="1" ht="34.5" x14ac:dyDescent="0.25">
      <c r="C14" s="60"/>
      <c r="D14" s="93"/>
      <c r="E14" s="60"/>
      <c r="J14" s="94"/>
      <c r="L14" s="63"/>
      <c r="Q14" s="134"/>
      <c r="S14" s="100"/>
      <c r="T14" s="100"/>
      <c r="U14" s="100"/>
    </row>
    <row r="15" spans="2:23" s="61" customFormat="1" ht="34.5" x14ac:dyDescent="0.25">
      <c r="C15" s="60"/>
      <c r="D15" s="93"/>
      <c r="E15" s="60"/>
      <c r="J15" s="94"/>
      <c r="L15" s="63"/>
      <c r="Q15" s="134"/>
      <c r="S15" s="100"/>
      <c r="T15" s="100"/>
      <c r="U15" s="100"/>
    </row>
    <row r="16" spans="2:23" s="61" customFormat="1" ht="34.5" x14ac:dyDescent="0.25">
      <c r="C16" s="60"/>
      <c r="D16" s="93"/>
      <c r="E16" s="60"/>
      <c r="J16" s="94"/>
      <c r="L16" s="63"/>
      <c r="Q16" s="134"/>
      <c r="S16" s="100"/>
      <c r="T16" s="100"/>
      <c r="U16" s="100"/>
    </row>
    <row r="17" spans="3:21" s="61" customFormat="1" ht="34.5" x14ac:dyDescent="0.25">
      <c r="C17" s="60"/>
      <c r="D17" s="93"/>
      <c r="E17" s="60"/>
      <c r="J17" s="94"/>
      <c r="L17" s="63"/>
      <c r="Q17" s="134"/>
      <c r="S17" s="100"/>
      <c r="T17" s="100"/>
      <c r="U17" s="100"/>
    </row>
    <row r="18" spans="3:21" s="61" customFormat="1" ht="34.5" x14ac:dyDescent="0.25">
      <c r="C18" s="60"/>
      <c r="D18" s="93"/>
      <c r="E18" s="60"/>
      <c r="J18" s="94"/>
      <c r="L18" s="63"/>
      <c r="Q18" s="134"/>
      <c r="S18" s="100"/>
      <c r="T18" s="100"/>
      <c r="U18" s="100"/>
    </row>
    <row r="19" spans="3:21" s="61" customFormat="1" ht="34.5" x14ac:dyDescent="0.25">
      <c r="C19" s="60"/>
      <c r="D19" s="93"/>
      <c r="E19" s="60"/>
      <c r="J19" s="94"/>
      <c r="L19" s="63"/>
      <c r="Q19" s="134"/>
      <c r="S19" s="100"/>
      <c r="T19" s="100"/>
      <c r="U19" s="100"/>
    </row>
    <row r="20" spans="3:21" s="61" customFormat="1" ht="34.5" x14ac:dyDescent="0.25">
      <c r="C20" s="60"/>
      <c r="D20" s="93"/>
      <c r="E20" s="60"/>
      <c r="J20" s="60"/>
      <c r="L20" s="63"/>
      <c r="Q20" s="134"/>
      <c r="S20" s="100"/>
      <c r="T20" s="100"/>
      <c r="U20" s="100"/>
    </row>
    <row r="21" spans="3:21" s="61" customFormat="1" ht="22.5" x14ac:dyDescent="0.25">
      <c r="C21" s="60"/>
      <c r="D21" s="95"/>
      <c r="E21" s="60"/>
      <c r="J21" s="60"/>
      <c r="L21" s="63"/>
      <c r="Q21" s="134"/>
      <c r="S21" s="100"/>
      <c r="T21" s="100"/>
      <c r="U21" s="100"/>
    </row>
    <row r="22" spans="3:21" s="61" customFormat="1" ht="22.5" x14ac:dyDescent="0.25">
      <c r="C22" s="60"/>
      <c r="D22" s="95"/>
      <c r="E22" s="60"/>
      <c r="J22" s="60"/>
      <c r="L22" s="63"/>
      <c r="Q22" s="134"/>
      <c r="S22" s="100"/>
      <c r="T22" s="100"/>
      <c r="U22" s="100"/>
    </row>
    <row r="23" spans="3:21" s="61" customFormat="1" ht="22.5" x14ac:dyDescent="0.25">
      <c r="C23" s="60"/>
      <c r="D23" s="95"/>
      <c r="E23" s="60"/>
      <c r="J23" s="60"/>
      <c r="Q23" s="134"/>
      <c r="S23" s="100"/>
      <c r="T23" s="100"/>
      <c r="U23" s="100"/>
    </row>
    <row r="24" spans="3:21" s="61" customFormat="1" ht="22.5" x14ac:dyDescent="0.25">
      <c r="C24" s="60"/>
      <c r="D24" s="95"/>
      <c r="E24" s="60"/>
      <c r="J24" s="60"/>
      <c r="Q24" s="134"/>
      <c r="S24" s="100"/>
      <c r="T24" s="100"/>
      <c r="U24" s="100"/>
    </row>
    <row r="25" spans="3:21" s="61" customFormat="1" ht="22.5" x14ac:dyDescent="0.25">
      <c r="C25" s="60"/>
      <c r="D25" s="95"/>
      <c r="E25" s="60"/>
      <c r="J25" s="60"/>
      <c r="Q25" s="134"/>
      <c r="S25" s="100"/>
      <c r="T25" s="100"/>
      <c r="U25" s="100"/>
    </row>
    <row r="26" spans="3:21" s="61" customFormat="1" ht="22.5" x14ac:dyDescent="0.25">
      <c r="C26" s="60"/>
      <c r="D26" s="95"/>
      <c r="E26" s="60"/>
      <c r="J26" s="60"/>
      <c r="Q26" s="134"/>
      <c r="S26" s="100"/>
      <c r="T26" s="100"/>
      <c r="U26" s="100"/>
    </row>
    <row r="27" spans="3:21" s="61" customFormat="1" ht="22.5" x14ac:dyDescent="0.25">
      <c r="C27" s="60"/>
      <c r="D27" s="95"/>
      <c r="E27" s="60"/>
      <c r="J27" s="60"/>
      <c r="Q27" s="134"/>
      <c r="S27" s="100"/>
      <c r="T27" s="100"/>
      <c r="U27" s="100"/>
    </row>
    <row r="28" spans="3:21" s="61" customFormat="1" ht="22.5" x14ac:dyDescent="0.25">
      <c r="C28" s="60"/>
      <c r="D28" s="95"/>
      <c r="E28" s="60"/>
      <c r="J28" s="60"/>
      <c r="Q28" s="134"/>
      <c r="S28" s="100"/>
      <c r="T28" s="100"/>
      <c r="U28" s="100"/>
    </row>
    <row r="29" spans="3:21" s="61" customFormat="1" ht="22.5" x14ac:dyDescent="0.25">
      <c r="C29" s="60"/>
      <c r="D29" s="95"/>
      <c r="E29" s="60"/>
      <c r="J29" s="60"/>
      <c r="Q29" s="134"/>
      <c r="S29" s="100"/>
      <c r="T29" s="100"/>
      <c r="U29" s="100"/>
    </row>
    <row r="30" spans="3:21" s="61" customFormat="1" ht="22.5" x14ac:dyDescent="0.25">
      <c r="C30" s="60"/>
      <c r="D30" s="95"/>
      <c r="E30" s="60"/>
      <c r="J30" s="60"/>
      <c r="Q30" s="134"/>
      <c r="S30" s="100"/>
      <c r="T30" s="100"/>
      <c r="U30" s="100"/>
    </row>
    <row r="31" spans="3:21" s="61" customFormat="1" ht="22.5" x14ac:dyDescent="0.25">
      <c r="C31" s="60"/>
      <c r="D31" s="95"/>
      <c r="E31" s="60"/>
      <c r="J31" s="60"/>
      <c r="Q31" s="134"/>
      <c r="S31" s="100"/>
      <c r="T31" s="100"/>
      <c r="U31" s="100"/>
    </row>
    <row r="32" spans="3:21" s="61" customFormat="1" ht="22.5" x14ac:dyDescent="0.25">
      <c r="C32" s="60"/>
      <c r="D32" s="95"/>
      <c r="E32" s="60"/>
      <c r="J32" s="60"/>
      <c r="Q32" s="134"/>
      <c r="S32" s="100"/>
      <c r="T32" s="100"/>
      <c r="U32" s="100"/>
    </row>
    <row r="33" spans="3:21" s="61" customFormat="1" ht="22.5" x14ac:dyDescent="0.25">
      <c r="C33" s="60"/>
      <c r="D33" s="95"/>
      <c r="E33" s="60"/>
      <c r="J33" s="60"/>
      <c r="Q33" s="134"/>
      <c r="S33" s="100"/>
      <c r="T33" s="100"/>
      <c r="U33" s="100"/>
    </row>
    <row r="34" spans="3:21" s="61" customFormat="1" ht="22.5" x14ac:dyDescent="0.25">
      <c r="C34" s="60"/>
      <c r="D34" s="95"/>
      <c r="E34" s="60"/>
      <c r="J34" s="60"/>
      <c r="Q34" s="134"/>
      <c r="S34" s="100"/>
      <c r="T34" s="100"/>
      <c r="U34" s="100"/>
    </row>
    <row r="35" spans="3:21" s="61" customFormat="1" ht="22.5" x14ac:dyDescent="0.25">
      <c r="C35" s="60"/>
      <c r="D35" s="95"/>
      <c r="E35" s="60"/>
      <c r="J35" s="60"/>
      <c r="Q35" s="134"/>
      <c r="S35" s="100"/>
      <c r="T35" s="100"/>
      <c r="U35" s="100"/>
    </row>
    <row r="36" spans="3:21" s="61" customFormat="1" ht="22.5" x14ac:dyDescent="0.25">
      <c r="C36" s="60"/>
      <c r="D36" s="95"/>
      <c r="E36" s="60"/>
      <c r="J36" s="60"/>
      <c r="Q36" s="134"/>
      <c r="S36" s="100"/>
      <c r="T36" s="100"/>
      <c r="U36" s="100"/>
    </row>
    <row r="37" spans="3:21" s="61" customFormat="1" ht="22.5" x14ac:dyDescent="0.25">
      <c r="C37" s="60"/>
      <c r="D37" s="95"/>
      <c r="E37" s="60"/>
      <c r="J37" s="60"/>
      <c r="Q37" s="134"/>
      <c r="S37" s="100"/>
      <c r="T37" s="100"/>
      <c r="U37" s="100"/>
    </row>
    <row r="38" spans="3:21" s="61" customFormat="1" ht="22.5" x14ac:dyDescent="0.25">
      <c r="C38" s="60"/>
      <c r="D38" s="95"/>
      <c r="E38" s="60"/>
      <c r="J38" s="60"/>
      <c r="Q38" s="134"/>
      <c r="S38" s="100"/>
      <c r="T38" s="100"/>
      <c r="U38" s="100"/>
    </row>
    <row r="39" spans="3:21" s="61" customFormat="1" ht="22.5" x14ac:dyDescent="0.25">
      <c r="C39" s="60"/>
      <c r="D39" s="95"/>
      <c r="E39" s="60"/>
      <c r="J39" s="60"/>
      <c r="Q39" s="134"/>
      <c r="S39" s="100"/>
      <c r="T39" s="100"/>
      <c r="U39" s="100"/>
    </row>
    <row r="40" spans="3:21" s="61" customFormat="1" ht="22.5" x14ac:dyDescent="0.25">
      <c r="C40" s="60"/>
      <c r="D40" s="95"/>
      <c r="E40" s="60"/>
      <c r="J40" s="60"/>
      <c r="Q40" s="134"/>
      <c r="S40" s="100"/>
      <c r="T40" s="100"/>
      <c r="U40" s="100"/>
    </row>
    <row r="41" spans="3:21" s="61" customFormat="1" ht="22.5" x14ac:dyDescent="0.25">
      <c r="C41" s="60"/>
      <c r="D41" s="95"/>
      <c r="E41" s="60"/>
      <c r="J41" s="60"/>
      <c r="Q41" s="134"/>
      <c r="S41" s="100"/>
      <c r="T41" s="100"/>
      <c r="U41" s="100"/>
    </row>
    <row r="42" spans="3:21" s="61" customFormat="1" ht="22.5" x14ac:dyDescent="0.25">
      <c r="C42" s="60"/>
      <c r="D42" s="95"/>
      <c r="E42" s="60"/>
      <c r="J42" s="60"/>
      <c r="Q42" s="134"/>
      <c r="S42" s="100"/>
      <c r="T42" s="100"/>
      <c r="U42" s="100"/>
    </row>
    <row r="43" spans="3:21" s="61" customFormat="1" ht="22.5" x14ac:dyDescent="0.25">
      <c r="C43" s="60"/>
      <c r="D43" s="95"/>
      <c r="E43" s="60"/>
      <c r="J43" s="60"/>
      <c r="Q43" s="134"/>
      <c r="S43" s="100"/>
      <c r="T43" s="100"/>
      <c r="U43" s="100"/>
    </row>
    <row r="44" spans="3:21" s="61" customFormat="1" ht="22.5" x14ac:dyDescent="0.25">
      <c r="C44" s="60"/>
      <c r="D44" s="95"/>
      <c r="E44" s="60"/>
      <c r="J44" s="60"/>
      <c r="Q44" s="134"/>
      <c r="S44" s="100"/>
      <c r="T44" s="100"/>
      <c r="U44" s="100"/>
    </row>
    <row r="45" spans="3:21" s="61" customFormat="1" ht="22.5" x14ac:dyDescent="0.25">
      <c r="C45" s="60"/>
      <c r="D45" s="95"/>
      <c r="E45" s="60"/>
      <c r="J45" s="60"/>
      <c r="Q45" s="134"/>
      <c r="S45" s="100"/>
      <c r="T45" s="100"/>
      <c r="U45" s="100"/>
    </row>
    <row r="46" spans="3:21" s="61" customFormat="1" ht="22.5" x14ac:dyDescent="0.25">
      <c r="C46" s="60"/>
      <c r="D46" s="95"/>
      <c r="E46" s="60"/>
      <c r="J46" s="60"/>
      <c r="Q46" s="134"/>
      <c r="S46" s="100"/>
      <c r="T46" s="100"/>
      <c r="U46" s="100"/>
    </row>
    <row r="47" spans="3:21" s="61" customFormat="1" ht="22.5" x14ac:dyDescent="0.25">
      <c r="C47" s="60"/>
      <c r="D47" s="95"/>
      <c r="E47" s="60"/>
      <c r="J47" s="60"/>
      <c r="Q47" s="134"/>
      <c r="S47" s="100"/>
      <c r="T47" s="100"/>
      <c r="U47" s="100"/>
    </row>
    <row r="48" spans="3:21" s="61" customFormat="1" ht="22.5" x14ac:dyDescent="0.25">
      <c r="C48" s="60"/>
      <c r="D48" s="95"/>
      <c r="E48" s="60"/>
      <c r="J48" s="60"/>
      <c r="Q48" s="134"/>
      <c r="S48" s="100"/>
      <c r="T48" s="100"/>
      <c r="U48" s="100"/>
    </row>
    <row r="49" spans="3:21" s="61" customFormat="1" ht="22.5" x14ac:dyDescent="0.25">
      <c r="C49" s="60"/>
      <c r="D49" s="95"/>
      <c r="E49" s="60"/>
      <c r="J49" s="60"/>
      <c r="Q49" s="134"/>
      <c r="S49" s="100"/>
      <c r="T49" s="100"/>
      <c r="U49" s="100"/>
    </row>
    <row r="50" spans="3:21" s="61" customFormat="1" ht="22.5" x14ac:dyDescent="0.25">
      <c r="C50" s="60"/>
      <c r="D50" s="95"/>
      <c r="E50" s="60"/>
      <c r="J50" s="60"/>
      <c r="Q50" s="134"/>
      <c r="S50" s="100"/>
      <c r="T50" s="100"/>
      <c r="U50" s="100"/>
    </row>
    <row r="51" spans="3:21" s="61" customFormat="1" ht="22.5" x14ac:dyDescent="0.25">
      <c r="C51" s="60"/>
      <c r="D51" s="95"/>
      <c r="E51" s="60"/>
      <c r="J51" s="60"/>
      <c r="Q51" s="134"/>
      <c r="S51" s="100"/>
      <c r="T51" s="100"/>
      <c r="U51" s="100"/>
    </row>
    <row r="52" spans="3:21" s="61" customFormat="1" ht="22.5" x14ac:dyDescent="0.25">
      <c r="C52" s="60"/>
      <c r="D52" s="95"/>
      <c r="E52" s="60"/>
      <c r="J52" s="60"/>
      <c r="Q52" s="134"/>
      <c r="S52" s="100"/>
      <c r="T52" s="100"/>
      <c r="U52" s="100"/>
    </row>
    <row r="53" spans="3:21" s="61" customFormat="1" ht="22.5" x14ac:dyDescent="0.25">
      <c r="C53" s="60"/>
      <c r="D53" s="95"/>
      <c r="E53" s="60"/>
      <c r="J53" s="60"/>
      <c r="Q53" s="135"/>
      <c r="S53" s="100"/>
      <c r="T53" s="100"/>
      <c r="U53" s="100"/>
    </row>
    <row r="54" spans="3:21" s="61" customFormat="1" ht="22.5" x14ac:dyDescent="0.25">
      <c r="C54" s="60"/>
      <c r="D54" s="95"/>
      <c r="E54" s="60"/>
      <c r="J54" s="60"/>
      <c r="Q54" s="135"/>
      <c r="S54" s="100"/>
      <c r="T54" s="100"/>
      <c r="U54" s="100"/>
    </row>
    <row r="55" spans="3:21" s="61" customFormat="1" ht="22.5" x14ac:dyDescent="0.25">
      <c r="C55" s="60"/>
      <c r="D55" s="95"/>
      <c r="E55" s="60"/>
      <c r="J55" s="60"/>
      <c r="Q55" s="135"/>
      <c r="S55" s="100"/>
      <c r="T55" s="100"/>
      <c r="U55" s="100"/>
    </row>
    <row r="56" spans="3:21" s="61" customFormat="1" ht="22.5" x14ac:dyDescent="0.25">
      <c r="C56" s="60"/>
      <c r="D56" s="95"/>
      <c r="E56" s="60"/>
      <c r="J56" s="60"/>
      <c r="Q56" s="135"/>
      <c r="S56" s="100"/>
      <c r="T56" s="100"/>
      <c r="U56" s="100"/>
    </row>
    <row r="57" spans="3:21" s="61" customFormat="1" ht="22.5" x14ac:dyDescent="0.25">
      <c r="C57" s="60"/>
      <c r="D57" s="95"/>
      <c r="E57" s="60"/>
      <c r="J57" s="60"/>
      <c r="Q57" s="135"/>
      <c r="S57" s="100"/>
      <c r="T57" s="100"/>
      <c r="U57" s="100"/>
    </row>
    <row r="58" spans="3:21" s="61" customFormat="1" ht="22.5" x14ac:dyDescent="0.25">
      <c r="C58" s="60"/>
      <c r="D58" s="95"/>
      <c r="E58" s="60"/>
      <c r="J58" s="60"/>
      <c r="Q58" s="135"/>
      <c r="S58" s="100"/>
      <c r="T58" s="100"/>
      <c r="U58" s="100"/>
    </row>
    <row r="59" spans="3:21" s="61" customFormat="1" ht="22.5" x14ac:dyDescent="0.25">
      <c r="C59" s="60"/>
      <c r="D59" s="95"/>
      <c r="E59" s="60"/>
      <c r="J59" s="60"/>
      <c r="Q59" s="135"/>
      <c r="S59" s="100"/>
      <c r="T59" s="100"/>
      <c r="U59" s="100"/>
    </row>
    <row r="60" spans="3:21" s="61" customFormat="1" ht="22.5" x14ac:dyDescent="0.25">
      <c r="C60" s="60"/>
      <c r="D60" s="95"/>
      <c r="E60" s="60"/>
      <c r="J60" s="60"/>
      <c r="Q60" s="135"/>
      <c r="S60" s="100"/>
      <c r="T60" s="100"/>
      <c r="U60" s="100"/>
    </row>
    <row r="61" spans="3:21" s="61" customFormat="1" ht="22.5" x14ac:dyDescent="0.25">
      <c r="C61" s="60"/>
      <c r="D61" s="95"/>
      <c r="E61" s="60"/>
      <c r="J61" s="60"/>
      <c r="Q61" s="135"/>
      <c r="S61" s="100"/>
      <c r="T61" s="100"/>
      <c r="U61" s="100"/>
    </row>
    <row r="62" spans="3:21" s="61" customFormat="1" ht="22.5" x14ac:dyDescent="0.25">
      <c r="C62" s="60"/>
      <c r="D62" s="95"/>
      <c r="E62" s="60"/>
      <c r="J62" s="60"/>
      <c r="Q62" s="135"/>
      <c r="S62" s="100"/>
      <c r="T62" s="100"/>
      <c r="U62" s="100"/>
    </row>
    <row r="63" spans="3:21" s="61" customFormat="1" ht="22.5" x14ac:dyDescent="0.25">
      <c r="C63" s="60"/>
      <c r="D63" s="95"/>
      <c r="E63" s="60"/>
      <c r="J63" s="60"/>
      <c r="Q63" s="135"/>
      <c r="S63" s="100"/>
      <c r="T63" s="100"/>
      <c r="U63" s="100"/>
    </row>
    <row r="64" spans="3:21" s="61" customFormat="1" ht="22.5" x14ac:dyDescent="0.25">
      <c r="C64" s="60"/>
      <c r="D64" s="95"/>
      <c r="E64" s="60"/>
      <c r="J64" s="60"/>
      <c r="Q64" s="135"/>
      <c r="S64" s="100"/>
      <c r="T64" s="100"/>
      <c r="U64" s="100"/>
    </row>
    <row r="65" spans="3:21" s="61" customFormat="1" ht="22.5" x14ac:dyDescent="0.25">
      <c r="C65" s="60"/>
      <c r="D65" s="95"/>
      <c r="E65" s="60"/>
      <c r="J65" s="60"/>
      <c r="Q65" s="135"/>
      <c r="S65" s="100"/>
      <c r="T65" s="100"/>
      <c r="U65" s="100"/>
    </row>
    <row r="66" spans="3:21" s="61" customFormat="1" ht="22.5" x14ac:dyDescent="0.25">
      <c r="C66" s="60"/>
      <c r="D66" s="95"/>
      <c r="E66" s="60"/>
      <c r="J66" s="60"/>
      <c r="Q66" s="135"/>
      <c r="S66" s="100"/>
      <c r="T66" s="100"/>
      <c r="U66" s="100"/>
    </row>
    <row r="67" spans="3:21" s="61" customFormat="1" ht="22.5" x14ac:dyDescent="0.25">
      <c r="C67" s="60"/>
      <c r="D67" s="95"/>
      <c r="E67" s="60"/>
      <c r="J67" s="60"/>
      <c r="Q67" s="135"/>
      <c r="S67" s="100"/>
      <c r="T67" s="100"/>
      <c r="U67" s="100"/>
    </row>
    <row r="68" spans="3:21" s="61" customFormat="1" ht="22.5" x14ac:dyDescent="0.25">
      <c r="C68" s="60"/>
      <c r="D68" s="95"/>
      <c r="E68" s="60"/>
      <c r="J68" s="60"/>
      <c r="Q68" s="135"/>
      <c r="S68" s="100"/>
      <c r="T68" s="100"/>
      <c r="U68" s="100"/>
    </row>
    <row r="69" spans="3:21" s="61" customFormat="1" ht="22.5" x14ac:dyDescent="0.25">
      <c r="C69" s="60"/>
      <c r="D69" s="95"/>
      <c r="E69" s="60"/>
      <c r="J69" s="60"/>
      <c r="Q69" s="135"/>
      <c r="S69" s="100"/>
      <c r="T69" s="100"/>
      <c r="U69" s="100"/>
    </row>
    <row r="70" spans="3:21" s="61" customFormat="1" ht="22.5" x14ac:dyDescent="0.25">
      <c r="C70" s="60"/>
      <c r="D70" s="95"/>
      <c r="E70" s="60"/>
      <c r="J70" s="60"/>
      <c r="Q70" s="135"/>
      <c r="S70" s="100"/>
      <c r="T70" s="100"/>
      <c r="U70" s="100"/>
    </row>
    <row r="71" spans="3:21" s="61" customFormat="1" ht="22.5" x14ac:dyDescent="0.25">
      <c r="C71" s="60"/>
      <c r="D71" s="95"/>
      <c r="E71" s="60"/>
      <c r="J71" s="60"/>
      <c r="Q71" s="135"/>
      <c r="S71" s="100"/>
      <c r="T71" s="100"/>
      <c r="U71" s="100"/>
    </row>
    <row r="72" spans="3:21" s="61" customFormat="1" ht="22.5" x14ac:dyDescent="0.25">
      <c r="C72" s="60"/>
      <c r="D72" s="95"/>
      <c r="E72" s="60"/>
      <c r="J72" s="60"/>
      <c r="Q72" s="135"/>
      <c r="S72" s="100"/>
      <c r="T72" s="100"/>
      <c r="U72" s="100"/>
    </row>
    <row r="73" spans="3:21" s="61" customFormat="1" ht="22.5" x14ac:dyDescent="0.25">
      <c r="C73" s="60"/>
      <c r="D73" s="95"/>
      <c r="E73" s="60"/>
      <c r="J73" s="60"/>
      <c r="Q73" s="135"/>
      <c r="S73" s="100"/>
      <c r="T73" s="100"/>
      <c r="U73" s="100"/>
    </row>
    <row r="74" spans="3:21" s="61" customFormat="1" ht="22.5" x14ac:dyDescent="0.25">
      <c r="C74" s="60"/>
      <c r="D74" s="95"/>
      <c r="E74" s="60"/>
      <c r="J74" s="60"/>
      <c r="Q74" s="135"/>
      <c r="S74" s="100"/>
      <c r="T74" s="100"/>
      <c r="U74" s="100"/>
    </row>
    <row r="75" spans="3:21" s="61" customFormat="1" ht="22.5" x14ac:dyDescent="0.25">
      <c r="C75" s="60"/>
      <c r="D75" s="95"/>
      <c r="E75" s="60"/>
      <c r="J75" s="60"/>
      <c r="Q75" s="135"/>
      <c r="S75" s="100"/>
      <c r="T75" s="100"/>
      <c r="U75" s="100"/>
    </row>
    <row r="76" spans="3:21" s="61" customFormat="1" ht="22.5" x14ac:dyDescent="0.25">
      <c r="C76" s="60"/>
      <c r="D76" s="95"/>
      <c r="E76" s="60"/>
      <c r="J76" s="60"/>
      <c r="Q76" s="135"/>
      <c r="S76" s="100"/>
      <c r="T76" s="100"/>
      <c r="U76" s="100"/>
    </row>
    <row r="77" spans="3:21" s="61" customFormat="1" ht="22.5" x14ac:dyDescent="0.25">
      <c r="C77" s="60"/>
      <c r="D77" s="95"/>
      <c r="E77" s="60"/>
      <c r="J77" s="60"/>
      <c r="Q77" s="135"/>
      <c r="S77" s="100"/>
      <c r="T77" s="100"/>
      <c r="U77" s="100"/>
    </row>
    <row r="78" spans="3:21" s="61" customFormat="1" ht="22.5" x14ac:dyDescent="0.25">
      <c r="C78" s="60"/>
      <c r="D78" s="95"/>
      <c r="E78" s="60"/>
      <c r="J78" s="60"/>
      <c r="Q78" s="135"/>
      <c r="S78" s="100"/>
      <c r="T78" s="100"/>
      <c r="U78" s="100"/>
    </row>
    <row r="79" spans="3:21" s="61" customFormat="1" ht="22.5" x14ac:dyDescent="0.25">
      <c r="C79" s="60"/>
      <c r="D79" s="95"/>
      <c r="E79" s="60"/>
      <c r="J79" s="60"/>
      <c r="Q79" s="135"/>
      <c r="S79" s="100"/>
      <c r="T79" s="100"/>
      <c r="U79" s="100"/>
    </row>
    <row r="80" spans="3:21" s="61" customFormat="1" ht="22.5" x14ac:dyDescent="0.25">
      <c r="C80" s="60"/>
      <c r="D80" s="95"/>
      <c r="E80" s="60"/>
      <c r="J80" s="60"/>
      <c r="Q80" s="135"/>
      <c r="S80" s="100"/>
      <c r="T80" s="100"/>
      <c r="U80" s="100"/>
    </row>
    <row r="81" spans="2:23" s="61" customFormat="1" ht="22.5" x14ac:dyDescent="0.25">
      <c r="C81" s="60"/>
      <c r="D81" s="95"/>
      <c r="E81" s="60"/>
      <c r="J81" s="60"/>
      <c r="Q81" s="135"/>
      <c r="S81" s="100"/>
      <c r="T81" s="100"/>
      <c r="U81" s="100"/>
    </row>
    <row r="82" spans="2:23" s="61" customFormat="1" ht="22.5" x14ac:dyDescent="0.25">
      <c r="C82" s="60"/>
      <c r="D82" s="95"/>
      <c r="E82" s="60"/>
      <c r="J82" s="60"/>
      <c r="Q82" s="135"/>
      <c r="S82" s="100"/>
      <c r="T82" s="100"/>
      <c r="U82" s="100"/>
    </row>
    <row r="83" spans="2:23" s="61" customFormat="1" ht="22.5" x14ac:dyDescent="0.25">
      <c r="C83" s="60"/>
      <c r="D83" s="95"/>
      <c r="E83" s="60"/>
      <c r="J83" s="60"/>
      <c r="Q83" s="135"/>
      <c r="S83" s="100"/>
      <c r="T83" s="100"/>
      <c r="U83" s="100"/>
    </row>
    <row r="84" spans="2:23" s="61" customFormat="1" ht="22.5" x14ac:dyDescent="0.25">
      <c r="C84" s="60"/>
      <c r="D84" s="95"/>
      <c r="E84" s="60"/>
      <c r="J84" s="60"/>
      <c r="Q84" s="135"/>
      <c r="S84" s="100"/>
      <c r="T84" s="100"/>
      <c r="U84" s="100"/>
    </row>
    <row r="85" spans="2:23" s="61" customFormat="1" ht="22.5" x14ac:dyDescent="0.25">
      <c r="C85" s="60"/>
      <c r="D85" s="95"/>
      <c r="E85" s="60"/>
      <c r="J85" s="60"/>
      <c r="Q85" s="135"/>
      <c r="S85" s="100"/>
      <c r="T85" s="100"/>
      <c r="U85" s="100"/>
    </row>
    <row r="86" spans="2:23" s="61" customFormat="1" ht="22.5" x14ac:dyDescent="0.25">
      <c r="C86" s="60"/>
      <c r="D86" s="95"/>
      <c r="E86" s="60"/>
      <c r="J86" s="60"/>
      <c r="Q86" s="135"/>
      <c r="S86" s="100"/>
      <c r="T86" s="100"/>
      <c r="U86" s="100"/>
    </row>
    <row r="87" spans="2:23" s="61" customFormat="1" ht="22.5" x14ac:dyDescent="0.25">
      <c r="C87" s="60"/>
      <c r="D87" s="95"/>
      <c r="E87" s="60"/>
      <c r="J87" s="60"/>
      <c r="Q87" s="135"/>
      <c r="S87" s="100"/>
      <c r="T87" s="100"/>
      <c r="U87" s="100"/>
    </row>
    <row r="88" spans="2:23" s="61" customFormat="1" ht="22.5" x14ac:dyDescent="0.25">
      <c r="C88" s="60"/>
      <c r="D88" s="95"/>
      <c r="E88" s="60"/>
      <c r="J88" s="60"/>
      <c r="Q88" s="135"/>
      <c r="S88" s="100"/>
      <c r="T88" s="100"/>
      <c r="U88" s="100"/>
    </row>
    <row r="89" spans="2:23" s="61" customFormat="1" ht="22.5" x14ac:dyDescent="0.25">
      <c r="C89" s="60"/>
      <c r="D89" s="95"/>
      <c r="E89" s="60"/>
      <c r="J89" s="60"/>
      <c r="Q89" s="135"/>
      <c r="S89" s="100"/>
      <c r="T89" s="100"/>
      <c r="U89" s="100"/>
    </row>
    <row r="90" spans="2:23" s="61" customFormat="1" ht="22.5" x14ac:dyDescent="0.25">
      <c r="C90" s="60"/>
      <c r="D90" s="95"/>
      <c r="E90" s="60"/>
      <c r="J90" s="60"/>
      <c r="Q90" s="135"/>
      <c r="S90" s="100"/>
      <c r="T90" s="100"/>
      <c r="U90" s="100"/>
    </row>
    <row r="91" spans="2:23" s="61" customFormat="1" ht="22.5" x14ac:dyDescent="0.25">
      <c r="C91" s="60"/>
      <c r="D91" s="95"/>
      <c r="E91" s="60"/>
      <c r="J91" s="60"/>
      <c r="Q91" s="135"/>
      <c r="S91" s="100"/>
      <c r="T91" s="100"/>
      <c r="U91" s="100"/>
    </row>
    <row r="92" spans="2:23" s="61" customFormat="1" ht="22.5" x14ac:dyDescent="0.25">
      <c r="C92" s="60"/>
      <c r="D92" s="95"/>
      <c r="E92" s="60"/>
      <c r="J92" s="60"/>
      <c r="Q92" s="135"/>
      <c r="S92" s="100"/>
      <c r="T92" s="100"/>
      <c r="U92" s="100"/>
    </row>
    <row r="93" spans="2:23" s="61" customFormat="1" ht="22.5" x14ac:dyDescent="0.25">
      <c r="C93" s="60"/>
      <c r="D93" s="95"/>
      <c r="E93" s="60"/>
      <c r="J93" s="60"/>
      <c r="Q93" s="135"/>
      <c r="S93" s="100"/>
      <c r="T93" s="100"/>
      <c r="U93" s="100"/>
    </row>
    <row r="94" spans="2:23" s="61" customFormat="1" ht="22.5" x14ac:dyDescent="0.25">
      <c r="C94" s="60"/>
      <c r="D94" s="95"/>
      <c r="E94" s="60"/>
      <c r="J94" s="60"/>
      <c r="Q94" s="135"/>
      <c r="S94" s="62"/>
      <c r="T94" s="62"/>
      <c r="U94" s="62"/>
    </row>
    <row r="95" spans="2:23" s="61" customFormat="1" ht="22.5" x14ac:dyDescent="0.3">
      <c r="B95"/>
      <c r="C95" s="4"/>
      <c r="D95" s="92"/>
      <c r="E95" s="4"/>
      <c r="F95"/>
      <c r="G95"/>
      <c r="H95"/>
      <c r="I95"/>
      <c r="J95" s="4"/>
      <c r="K95"/>
      <c r="L95"/>
      <c r="M95"/>
      <c r="N95"/>
      <c r="O95"/>
      <c r="P95"/>
      <c r="Q95" s="133"/>
      <c r="R95"/>
      <c r="S95" s="56"/>
      <c r="T95" s="56"/>
      <c r="U95" s="56"/>
      <c r="V95"/>
      <c r="W95"/>
    </row>
    <row r="96" spans="2:23" s="61" customFormat="1" ht="22.5" x14ac:dyDescent="0.3">
      <c r="B96"/>
      <c r="C96" s="4"/>
      <c r="D96" s="92"/>
      <c r="E96" s="4"/>
      <c r="F96"/>
      <c r="G96"/>
      <c r="H96"/>
      <c r="I96"/>
      <c r="J96" s="4"/>
      <c r="K96"/>
      <c r="L96"/>
      <c r="M96"/>
      <c r="N96"/>
      <c r="O96"/>
      <c r="P96"/>
      <c r="Q96" s="133"/>
      <c r="R96"/>
      <c r="S96" s="56"/>
      <c r="T96" s="56"/>
      <c r="U96" s="56"/>
      <c r="V96"/>
      <c r="W96"/>
    </row>
    <row r="97" spans="2:23" s="61" customFormat="1" ht="22.5" x14ac:dyDescent="0.3">
      <c r="B97"/>
      <c r="C97" s="4"/>
      <c r="D97" s="92"/>
      <c r="E97" s="4"/>
      <c r="F97"/>
      <c r="G97"/>
      <c r="H97"/>
      <c r="I97"/>
      <c r="J97" s="4"/>
      <c r="K97"/>
      <c r="L97"/>
      <c r="M97"/>
      <c r="N97"/>
      <c r="O97"/>
      <c r="P97"/>
      <c r="Q97" s="133"/>
      <c r="R97"/>
      <c r="S97" s="56"/>
      <c r="T97" s="56"/>
      <c r="U97" s="56"/>
      <c r="V97"/>
      <c r="W97"/>
    </row>
    <row r="98" spans="2:23" s="61" customFormat="1" ht="22.5" x14ac:dyDescent="0.3">
      <c r="B98"/>
      <c r="C98" s="4"/>
      <c r="D98" s="92"/>
      <c r="E98" s="4"/>
      <c r="F98"/>
      <c r="G98"/>
      <c r="H98"/>
      <c r="I98"/>
      <c r="J98" s="4"/>
      <c r="K98"/>
      <c r="L98"/>
      <c r="M98"/>
      <c r="N98"/>
      <c r="O98"/>
      <c r="P98"/>
      <c r="Q98" s="133"/>
      <c r="R98"/>
      <c r="S98" s="56"/>
      <c r="T98" s="56"/>
      <c r="U98" s="56"/>
      <c r="V98"/>
      <c r="W98"/>
    </row>
    <row r="99" spans="2:23" s="61" customFormat="1" ht="22.5" x14ac:dyDescent="0.3">
      <c r="B99"/>
      <c r="C99" s="4"/>
      <c r="D99" s="92"/>
      <c r="E99" s="4"/>
      <c r="F99"/>
      <c r="G99"/>
      <c r="H99"/>
      <c r="I99"/>
      <c r="J99" s="4"/>
      <c r="K99"/>
      <c r="L99"/>
      <c r="M99"/>
      <c r="N99"/>
      <c r="O99"/>
      <c r="P99"/>
      <c r="Q99" s="133"/>
      <c r="R99"/>
      <c r="S99" s="56"/>
      <c r="T99" s="56"/>
      <c r="U99" s="56"/>
      <c r="V99"/>
      <c r="W99"/>
    </row>
    <row r="100" spans="2:23" s="61" customFormat="1" ht="22.5" x14ac:dyDescent="0.3">
      <c r="B100"/>
      <c r="C100" s="4"/>
      <c r="D100" s="92"/>
      <c r="E100" s="4"/>
      <c r="F100"/>
      <c r="G100"/>
      <c r="H100"/>
      <c r="I100"/>
      <c r="J100" s="4"/>
      <c r="K100"/>
      <c r="L100"/>
      <c r="M100"/>
      <c r="N100"/>
      <c r="O100"/>
      <c r="P100"/>
      <c r="Q100" s="133"/>
      <c r="R100"/>
      <c r="S100" s="56"/>
      <c r="T100" s="56"/>
      <c r="U100" s="56"/>
      <c r="V100"/>
      <c r="W100"/>
    </row>
    <row r="101" spans="2:23" ht="22.5" x14ac:dyDescent="0.3">
      <c r="D101" s="92"/>
    </row>
    <row r="102" spans="2:23" ht="22.5" x14ac:dyDescent="0.3">
      <c r="D102" s="92"/>
    </row>
    <row r="103" spans="2:23" ht="22.5" x14ac:dyDescent="0.3">
      <c r="D103" s="92"/>
    </row>
    <row r="104" spans="2:23" ht="22.5" x14ac:dyDescent="0.3">
      <c r="D104" s="92"/>
    </row>
    <row r="105" spans="2:23" ht="22.5" x14ac:dyDescent="0.3">
      <c r="D105" s="92"/>
    </row>
    <row r="106" spans="2:23" ht="22.5" x14ac:dyDescent="0.3">
      <c r="D106" s="92"/>
    </row>
    <row r="107" spans="2:23" ht="22.5" x14ac:dyDescent="0.3">
      <c r="D107" s="92"/>
    </row>
    <row r="108" spans="2:23" ht="22.5" x14ac:dyDescent="0.3">
      <c r="D108" s="92"/>
    </row>
    <row r="109" spans="2:23" ht="22.5" x14ac:dyDescent="0.3">
      <c r="D109" s="92"/>
    </row>
    <row r="110" spans="2:23" ht="22.5" x14ac:dyDescent="0.3">
      <c r="D110" s="92"/>
    </row>
    <row r="111" spans="2:23" ht="22.5" x14ac:dyDescent="0.3">
      <c r="D111" s="92"/>
    </row>
    <row r="112" spans="2:23" ht="22.5" x14ac:dyDescent="0.3">
      <c r="D112" s="92"/>
    </row>
    <row r="113" spans="4:4" ht="22.5" x14ac:dyDescent="0.3">
      <c r="D113" s="92"/>
    </row>
    <row r="114" spans="4:4" ht="22.5" x14ac:dyDescent="0.3">
      <c r="D114" s="92"/>
    </row>
    <row r="115" spans="4:4" ht="22.5" x14ac:dyDescent="0.3">
      <c r="D115" s="92"/>
    </row>
    <row r="116" spans="4:4" ht="22.5" x14ac:dyDescent="0.3">
      <c r="D116" s="92"/>
    </row>
    <row r="117" spans="4:4" ht="22.5" x14ac:dyDescent="0.3">
      <c r="D117" s="92"/>
    </row>
    <row r="118" spans="4:4" ht="22.5" x14ac:dyDescent="0.3">
      <c r="D118" s="92"/>
    </row>
    <row r="119" spans="4:4" ht="22.5" x14ac:dyDescent="0.3">
      <c r="D119" s="92"/>
    </row>
    <row r="120" spans="4:4" ht="22.5" x14ac:dyDescent="0.3">
      <c r="D120" s="92"/>
    </row>
    <row r="121" spans="4:4" ht="22.5" x14ac:dyDescent="0.3">
      <c r="D121" s="92"/>
    </row>
    <row r="122" spans="4:4" ht="22.5" x14ac:dyDescent="0.3">
      <c r="D122" s="92"/>
    </row>
    <row r="123" spans="4:4" ht="22.5" x14ac:dyDescent="0.3">
      <c r="D123" s="92"/>
    </row>
    <row r="124" spans="4:4" ht="22.5" x14ac:dyDescent="0.3">
      <c r="D124" s="92"/>
    </row>
    <row r="125" spans="4:4" ht="22.5" x14ac:dyDescent="0.3">
      <c r="D125" s="92"/>
    </row>
    <row r="126" spans="4:4" ht="22.5" x14ac:dyDescent="0.3">
      <c r="D126" s="92"/>
    </row>
    <row r="127" spans="4:4" ht="22.5" x14ac:dyDescent="0.3">
      <c r="D127" s="92"/>
    </row>
    <row r="128" spans="4:4" ht="22.5" x14ac:dyDescent="0.3">
      <c r="D128" s="92"/>
    </row>
    <row r="129" spans="4:4" ht="22.5" x14ac:dyDescent="0.3">
      <c r="D129" s="92"/>
    </row>
    <row r="130" spans="4:4" ht="22.5" x14ac:dyDescent="0.3">
      <c r="D130" s="92"/>
    </row>
    <row r="131" spans="4:4" ht="22.5" x14ac:dyDescent="0.3">
      <c r="D131" s="92"/>
    </row>
    <row r="132" spans="4:4" ht="22.5" x14ac:dyDescent="0.3">
      <c r="D132" s="92"/>
    </row>
    <row r="133" spans="4:4" ht="22.5" x14ac:dyDescent="0.3">
      <c r="D133" s="92"/>
    </row>
    <row r="134" spans="4:4" ht="22.5" x14ac:dyDescent="0.3">
      <c r="D134" s="92"/>
    </row>
    <row r="135" spans="4:4" ht="22.5" x14ac:dyDescent="0.3">
      <c r="D135" s="92"/>
    </row>
    <row r="136" spans="4:4" ht="22.5" x14ac:dyDescent="0.3">
      <c r="D136" s="92"/>
    </row>
    <row r="137" spans="4:4" ht="22.5" x14ac:dyDescent="0.3">
      <c r="D137" s="92"/>
    </row>
    <row r="138" spans="4:4" ht="22.5" x14ac:dyDescent="0.3">
      <c r="D138" s="92"/>
    </row>
    <row r="139" spans="4:4" ht="22.5" x14ac:dyDescent="0.3">
      <c r="D139" s="92"/>
    </row>
    <row r="140" spans="4:4" ht="22.5" x14ac:dyDescent="0.3">
      <c r="D140" s="92"/>
    </row>
    <row r="141" spans="4:4" ht="22.5" x14ac:dyDescent="0.3">
      <c r="D141" s="92"/>
    </row>
    <row r="142" spans="4:4" ht="22.5" x14ac:dyDescent="0.3">
      <c r="D142" s="92"/>
    </row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</sheetData>
  <mergeCells count="2">
    <mergeCell ref="I2:L2"/>
    <mergeCell ref="B1:C1"/>
  </mergeCells>
  <pageMargins left="0.23622047244094491" right="0.23622047244094491" top="0.15748031496062992" bottom="0.15748031496062992" header="0.19685039370078741" footer="0.31496062992125984"/>
  <pageSetup paperSize="9" scale="66" fitToHeight="0" orientation="landscape" r:id="rId1"/>
  <headerFooter>
    <oddHeader>&amp;R&amp;"-,Fed"&amp;8&amp;D &amp;T 
&amp;12Side &amp;P/&amp;N</oddHead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7BB8EB1-571A-4E8B-822C-A5914BB53AE7}">
            <xm:f>Forside!$Q$8&gt;0</xm:f>
            <x14:dxf>
              <font>
                <b/>
                <i val="0"/>
                <color theme="0"/>
              </font>
              <fill>
                <patternFill>
                  <bgColor theme="1"/>
                </patternFill>
              </fill>
            </x14:dxf>
          </x14:cfRule>
          <xm:sqref>B1:D1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16">
    <pageSetUpPr fitToPage="1"/>
  </sheetPr>
  <dimension ref="B1:AF74"/>
  <sheetViews>
    <sheetView zoomScale="90" zoomScaleNormal="90" workbookViewId="0">
      <selection activeCell="D2" sqref="D2"/>
    </sheetView>
  </sheetViews>
  <sheetFormatPr defaultRowHeight="15.75" x14ac:dyDescent="0.25"/>
  <cols>
    <col min="1" max="1" width="1.85546875" customWidth="1"/>
    <col min="2" max="2" width="8.7109375" customWidth="1"/>
    <col min="3" max="3" width="15.42578125" customWidth="1"/>
    <col min="4" max="4" width="28.140625" customWidth="1"/>
    <col min="5" max="5" width="25.42578125" customWidth="1"/>
    <col min="6" max="6" width="4.7109375" hidden="1" customWidth="1"/>
    <col min="7" max="7" width="4.28515625" hidden="1" customWidth="1"/>
    <col min="8" max="8" width="16.140625" customWidth="1"/>
    <col min="9" max="9" width="7.7109375" hidden="1" customWidth="1"/>
    <col min="10" max="10" width="34" customWidth="1"/>
    <col min="11" max="11" width="13.140625" hidden="1" customWidth="1"/>
    <col min="12" max="12" width="10" style="5" customWidth="1"/>
    <col min="13" max="13" width="6.42578125" hidden="1" customWidth="1"/>
    <col min="14" max="14" width="5.140625" hidden="1" customWidth="1"/>
    <col min="15" max="16" width="9.140625" hidden="1" customWidth="1"/>
    <col min="17" max="17" width="6.7109375" customWidth="1"/>
    <col min="18" max="18" width="8.28515625" customWidth="1"/>
    <col min="19" max="19" width="6.7109375" hidden="1" customWidth="1"/>
    <col min="20" max="20" width="9.140625" hidden="1" customWidth="1"/>
    <col min="21" max="21" width="8.85546875" customWidth="1"/>
    <col min="22" max="22" width="5.5703125" hidden="1" customWidth="1"/>
    <col min="23" max="24" width="9.140625" hidden="1" customWidth="1"/>
    <col min="25" max="25" width="12.85546875" bestFit="1" customWidth="1"/>
    <col min="26" max="26" width="8.42578125" customWidth="1"/>
    <col min="27" max="27" width="7" customWidth="1"/>
    <col min="28" max="28" width="6.140625" hidden="1" customWidth="1"/>
    <col min="29" max="29" width="4" hidden="1" customWidth="1"/>
    <col min="30" max="30" width="5" style="35" hidden="1" customWidth="1"/>
    <col min="31" max="31" width="6.42578125" bestFit="1" customWidth="1"/>
    <col min="32" max="32" width="12.7109375" bestFit="1" customWidth="1"/>
    <col min="33" max="33" width="11.7109375" bestFit="1" customWidth="1"/>
    <col min="34" max="34" width="8.140625" bestFit="1" customWidth="1"/>
    <col min="35" max="35" width="12.5703125" bestFit="1" customWidth="1"/>
    <col min="36" max="36" width="11.140625" bestFit="1" customWidth="1"/>
    <col min="37" max="37" width="12.85546875" bestFit="1" customWidth="1"/>
    <col min="38" max="38" width="10" bestFit="1" customWidth="1"/>
    <col min="39" max="39" width="10.7109375" bestFit="1" customWidth="1"/>
    <col min="40" max="40" width="7" bestFit="1" customWidth="1"/>
    <col min="41" max="41" width="12.7109375" bestFit="1" customWidth="1"/>
    <col min="42" max="42" width="12.5703125" bestFit="1" customWidth="1"/>
    <col min="43" max="43" width="31.28515625" bestFit="1" customWidth="1"/>
    <col min="44" max="44" width="11.140625" bestFit="1" customWidth="1"/>
    <col min="45" max="45" width="12.85546875" bestFit="1" customWidth="1"/>
    <col min="46" max="47" width="11.7109375" bestFit="1" customWidth="1"/>
    <col min="48" max="49" width="12.140625" customWidth="1"/>
    <col min="50" max="50" width="11.140625" customWidth="1"/>
    <col min="51" max="51" width="12.140625" customWidth="1"/>
    <col min="52" max="52" width="9.140625" customWidth="1"/>
    <col min="58" max="58" width="12.5703125" customWidth="1"/>
    <col min="59" max="59" width="32.42578125" bestFit="1" customWidth="1"/>
  </cols>
  <sheetData>
    <row r="1" spans="2:32" x14ac:dyDescent="0.25">
      <c r="D1" s="38" t="str">
        <f ca="1">+B3&amp;"-"&amp;(YEAR(NOW())*10000+MONTH(NOW())*100+DAY(NOW())+HOUR(NOW())/100+MINUTE(NOW())/10000+SECOND(NOW())/1000000)&amp;D2</f>
        <v>405851-20260530,084353(MW)</v>
      </c>
      <c r="M1" t="s">
        <v>16</v>
      </c>
      <c r="Z1" s="38">
        <f>SUBTOTAL(109,Tabel_Forespørgsel_fra_Visma4711614[Ant])</f>
        <v>10</v>
      </c>
      <c r="AA1" s="38"/>
    </row>
    <row r="2" spans="2:32" ht="29.25" customHeight="1" thickBot="1" x14ac:dyDescent="0.4">
      <c r="B2" s="74" t="str">
        <f>IF(Forside!Q8&gt;0,+Forside!N8," ")</f>
        <v xml:space="preserve"> </v>
      </c>
      <c r="D2" s="38" t="s">
        <v>42763</v>
      </c>
    </row>
    <row r="3" spans="2:32" ht="27" thickBot="1" x14ac:dyDescent="0.45">
      <c r="B3" s="169">
        <f>+Tabel_Forespørgsel_fra_Visma17[OrdNo]</f>
        <v>405851</v>
      </c>
      <c r="C3" s="170"/>
      <c r="D3" s="169" t="str">
        <f>+Tabel_Forespørgsel_fra_Visma17[Nm]</f>
        <v>FarmDroid ApS</v>
      </c>
      <c r="E3" s="170"/>
      <c r="F3" s="170"/>
      <c r="G3" s="170"/>
      <c r="H3" s="171"/>
      <c r="I3" s="172" t="str">
        <f>+Tabel_Forespørgsel_fra_Visma17[CreUsr]&amp;"    "&amp;IF(+Forside!O6&lt;&gt;M1,+Forside!N6 &amp;"/"&amp; +Forside!O6,+Forside!N6)</f>
        <v>mw    25-06-2026/03-06-2026</v>
      </c>
      <c r="J3" s="173"/>
      <c r="K3" s="173"/>
      <c r="L3" s="173"/>
      <c r="M3" s="173"/>
      <c r="N3" s="173"/>
      <c r="O3" s="173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4"/>
    </row>
    <row r="5" spans="2:32" ht="15" x14ac:dyDescent="0.25">
      <c r="B5" t="s">
        <v>39</v>
      </c>
      <c r="C5" t="s">
        <v>40</v>
      </c>
      <c r="D5" t="s">
        <v>41</v>
      </c>
      <c r="E5" t="s">
        <v>28</v>
      </c>
      <c r="F5" t="s">
        <v>2031</v>
      </c>
      <c r="G5" t="s">
        <v>71</v>
      </c>
      <c r="H5" t="s">
        <v>72</v>
      </c>
      <c r="I5" t="s">
        <v>73</v>
      </c>
      <c r="J5" t="s">
        <v>2060</v>
      </c>
      <c r="K5" t="s">
        <v>61</v>
      </c>
      <c r="L5" s="5" t="s">
        <v>4174</v>
      </c>
      <c r="M5" t="s">
        <v>13</v>
      </c>
      <c r="N5" t="s">
        <v>1163</v>
      </c>
      <c r="O5" t="s">
        <v>2030</v>
      </c>
      <c r="P5" t="s">
        <v>3</v>
      </c>
      <c r="Q5" t="s">
        <v>2062</v>
      </c>
      <c r="R5" t="s">
        <v>6644</v>
      </c>
      <c r="S5" t="s">
        <v>6643</v>
      </c>
      <c r="T5" t="s">
        <v>2063</v>
      </c>
      <c r="U5" t="s">
        <v>16558</v>
      </c>
      <c r="V5" t="s">
        <v>1181</v>
      </c>
      <c r="W5" t="s">
        <v>1182</v>
      </c>
      <c r="X5" t="s">
        <v>18</v>
      </c>
      <c r="Y5" t="s">
        <v>1164</v>
      </c>
      <c r="Z5" t="s">
        <v>6326</v>
      </c>
      <c r="AD5"/>
    </row>
    <row r="6" spans="2:32" ht="26.25" x14ac:dyDescent="0.4">
      <c r="B6">
        <v>405853</v>
      </c>
      <c r="C6" t="s">
        <v>42778</v>
      </c>
      <c r="D6" t="s">
        <v>42779</v>
      </c>
      <c r="E6" t="s">
        <v>42780</v>
      </c>
      <c r="F6" t="str">
        <f>+Tabel_Forespørgsel_fra_Visma4711614[[#This Row],[K.Varenr.]]</f>
        <v xml:space="preserve"> </v>
      </c>
      <c r="G6" t="s">
        <v>16</v>
      </c>
      <c r="H6" t="s">
        <v>42781</v>
      </c>
      <c r="I6" s="153" t="s">
        <v>42782</v>
      </c>
      <c r="J6" t="str">
        <f>IF(Tabel_Forespørgsel_fra_Visma4711614[[#This Row],[Råvarebetegn.]]="Kundematriale",Tabel_Forespørgsel_fra_Visma4711614[Descr],Tabel_Forespørgsel_fra_Visma4711614[Råvarebetegn.])</f>
        <v xml:space="preserve">6  mm  AISI304 / EN1.4301  2B                     </v>
      </c>
      <c r="L6" s="5">
        <f>IF(ISNA(VLOOKUP(C6,OpfyldVarer!B:C,2,0)),M6,+M6&amp;" ("&amp;VLOOKUP(C6,OpfyldVarer!B:C,2,0)&amp;")")</f>
        <v>10</v>
      </c>
      <c r="M6">
        <v>10</v>
      </c>
      <c r="N6" t="s">
        <v>42783</v>
      </c>
      <c r="O6" t="s">
        <v>16</v>
      </c>
      <c r="P6" t="s">
        <v>16</v>
      </c>
      <c r="Q6">
        <v>1</v>
      </c>
      <c r="R6" s="56" t="str">
        <f>IF(AND(Tabel_Forespørgsel_fra_Visma4711614[[#This Row],[Inf fra rute]]&lt;&gt;" ",Tabel_Forespørgsel_fra_Visma4711614[[#This Row],[OplNest]]&lt;&gt;" "),Tabel_Forespørgsel_fra_Visma4711614[[#This Row],[OplNest]]&amp;CHAR(10)&amp;Tabel_Forespørgsel_fra_Visma4711614[[#This Row],[Inf fra rute]],Tabel_Forespørgsel_fra_Visma4711614[[#This Row],[OplNest]]&amp;Tabel_Forespørgsel_fra_Visma4711614[[#This Row],[Inf fra rute]])</f>
        <v xml:space="preserve">  </v>
      </c>
      <c r="S6" t="str">
        <f>IF(ISNA(VLOOKUP(Tabel_Forespørgsel_fra_Visma4711614[[#This Row],[ProdOrd]],'Laser inf fra rute SORT'!B:G,6,0))," ", VLOOKUP(Tabel_Forespørgsel_fra_Visma4711614[[#This Row],[ProdOrd]],'Laser inf fra rute SORT'!B:G,6,0))</f>
        <v xml:space="preserve"> </v>
      </c>
      <c r="T6" t="s">
        <v>16</v>
      </c>
      <c r="U6" t="s">
        <v>40886</v>
      </c>
      <c r="V6" t="str">
        <f>LEFT(RIGHT(Tabel_Forespørgsel_fra_Visma4711614[[#This Row],[Pict]],15),11)</f>
        <v>01012303R02</v>
      </c>
      <c r="W6" t="str">
        <f>LEFT(RIGHT(Tabel_Forespørgsel_fra_Visma4711614[[#This Row],[ProdNr.]],11),11)</f>
        <v>73400460-2L</v>
      </c>
      <c r="X6">
        <f>IF(Tabel_Forespørgsel_fra_Visma4711614[[#This Row],[PictNo]]=Tabel_Forespørgsel_fra_Visma4711614[[#This Row],[VAreNo]],1,0)</f>
        <v>0</v>
      </c>
      <c r="Y6" s="36" t="str">
        <f>IF(RIGHT(Tabel_Forespørgsel_fra_Visma4711614[[#This Row],[Pict]],3)="jpg",IF(Tabel_Forespørgsel_fra_Visma4711614[[#This Row],[Kolonne1]]=1,"Y","J")," ")&amp;IFERROR(VLOOKUP(Tabel_Forespørgsel_fra_Visma4711614[[#This Row],[ProdNr.]],Tabel_EksterneData_1[],2,FALSE),"")</f>
        <v>J</v>
      </c>
      <c r="Z6" s="152" t="str">
        <f>IF(ISNA(VLOOKUP(Tabel_Forespørgsel_fra_Visma4711614[[#This Row],[ProdOrd]],Forside!U:U,1,0)),"","C")</f>
        <v/>
      </c>
      <c r="AD6"/>
      <c r="AF6" t="str">
        <f>IFERROR(VLOOKUP(Tabel_Forespørgsel_fra_Visma4711614[[#This Row],[ProdNr.]],Tabel_EksterneData_1[],2,FALSE),"")</f>
        <v/>
      </c>
    </row>
    <row r="7" spans="2:32" ht="15" x14ac:dyDescent="0.25">
      <c r="AD7"/>
    </row>
    <row r="8" spans="2:32" ht="15" x14ac:dyDescent="0.25">
      <c r="AD8"/>
    </row>
    <row r="9" spans="2:32" ht="15" x14ac:dyDescent="0.25">
      <c r="AD9"/>
    </row>
    <row r="10" spans="2:32" ht="15" x14ac:dyDescent="0.25">
      <c r="AD10"/>
    </row>
    <row r="11" spans="2:32" ht="15" x14ac:dyDescent="0.25">
      <c r="AD11"/>
    </row>
    <row r="12" spans="2:32" ht="15" x14ac:dyDescent="0.25">
      <c r="AD12"/>
    </row>
    <row r="13" spans="2:32" ht="15" x14ac:dyDescent="0.25">
      <c r="AD13"/>
    </row>
    <row r="14" spans="2:32" ht="15" x14ac:dyDescent="0.25">
      <c r="AD14"/>
    </row>
    <row r="15" spans="2:32" ht="15" x14ac:dyDescent="0.25">
      <c r="AD15"/>
    </row>
    <row r="16" spans="2:32" ht="15" x14ac:dyDescent="0.25">
      <c r="AD16"/>
    </row>
    <row r="17" spans="30:30" ht="15" x14ac:dyDescent="0.25">
      <c r="AD17"/>
    </row>
    <row r="18" spans="30:30" ht="15" x14ac:dyDescent="0.25">
      <c r="AD18"/>
    </row>
    <row r="19" spans="30:30" ht="15" x14ac:dyDescent="0.25">
      <c r="AD19"/>
    </row>
    <row r="20" spans="30:30" ht="15" x14ac:dyDescent="0.25">
      <c r="AD20"/>
    </row>
    <row r="21" spans="30:30" ht="15" x14ac:dyDescent="0.25">
      <c r="AD21"/>
    </row>
    <row r="22" spans="30:30" ht="15" x14ac:dyDescent="0.25">
      <c r="AD22"/>
    </row>
    <row r="23" spans="30:30" ht="15" x14ac:dyDescent="0.25">
      <c r="AD23"/>
    </row>
    <row r="24" spans="30:30" ht="15" x14ac:dyDescent="0.25">
      <c r="AD24"/>
    </row>
    <row r="25" spans="30:30" ht="15" x14ac:dyDescent="0.25">
      <c r="AD25"/>
    </row>
    <row r="26" spans="30:30" ht="15" x14ac:dyDescent="0.25">
      <c r="AD26"/>
    </row>
    <row r="27" spans="30:30" ht="15" x14ac:dyDescent="0.25">
      <c r="AD27"/>
    </row>
    <row r="28" spans="30:30" ht="15" x14ac:dyDescent="0.25">
      <c r="AD28"/>
    </row>
    <row r="29" spans="30:30" ht="15" x14ac:dyDescent="0.25">
      <c r="AD29"/>
    </row>
    <row r="30" spans="30:30" ht="15" x14ac:dyDescent="0.25">
      <c r="AD30"/>
    </row>
    <row r="31" spans="30:30" ht="15" x14ac:dyDescent="0.25">
      <c r="AD31"/>
    </row>
    <row r="32" spans="30:30" ht="15" x14ac:dyDescent="0.25">
      <c r="AD32"/>
    </row>
    <row r="33" spans="30:30" ht="15" x14ac:dyDescent="0.25">
      <c r="AD33"/>
    </row>
    <row r="34" spans="30:30" ht="15" x14ac:dyDescent="0.25">
      <c r="AD34"/>
    </row>
    <row r="35" spans="30:30" ht="15" x14ac:dyDescent="0.25">
      <c r="AD35"/>
    </row>
    <row r="36" spans="30:30" ht="15" x14ac:dyDescent="0.25">
      <c r="AD36"/>
    </row>
    <row r="37" spans="30:30" ht="15" x14ac:dyDescent="0.25">
      <c r="AD37"/>
    </row>
    <row r="38" spans="30:30" ht="15" x14ac:dyDescent="0.25">
      <c r="AD38"/>
    </row>
    <row r="39" spans="30:30" ht="15" x14ac:dyDescent="0.25">
      <c r="AD39"/>
    </row>
    <row r="40" spans="30:30" ht="15" x14ac:dyDescent="0.25">
      <c r="AD40"/>
    </row>
    <row r="41" spans="30:30" ht="15" x14ac:dyDescent="0.25">
      <c r="AD41"/>
    </row>
    <row r="42" spans="30:30" ht="15" x14ac:dyDescent="0.25">
      <c r="AD42"/>
    </row>
    <row r="43" spans="30:30" ht="15" x14ac:dyDescent="0.25">
      <c r="AD43"/>
    </row>
    <row r="44" spans="30:30" ht="15" x14ac:dyDescent="0.25">
      <c r="AD44"/>
    </row>
    <row r="45" spans="30:30" ht="15" x14ac:dyDescent="0.25">
      <c r="AD45"/>
    </row>
    <row r="46" spans="30:30" ht="15" x14ac:dyDescent="0.25">
      <c r="AD46"/>
    </row>
    <row r="47" spans="30:30" ht="15" x14ac:dyDescent="0.25">
      <c r="AD47"/>
    </row>
    <row r="48" spans="30:30" ht="15" x14ac:dyDescent="0.25">
      <c r="AD48"/>
    </row>
    <row r="49" spans="30:30" ht="15" x14ac:dyDescent="0.25">
      <c r="AD49"/>
    </row>
    <row r="50" spans="30:30" ht="15" x14ac:dyDescent="0.25">
      <c r="AD50"/>
    </row>
    <row r="51" spans="30:30" ht="15" x14ac:dyDescent="0.25">
      <c r="AD51"/>
    </row>
    <row r="52" spans="30:30" ht="15" x14ac:dyDescent="0.25">
      <c r="AD52"/>
    </row>
    <row r="53" spans="30:30" ht="15" x14ac:dyDescent="0.25">
      <c r="AD53"/>
    </row>
    <row r="54" spans="30:30" ht="15" x14ac:dyDescent="0.25">
      <c r="AD54"/>
    </row>
    <row r="55" spans="30:30" ht="15" x14ac:dyDescent="0.25">
      <c r="AD55"/>
    </row>
    <row r="56" spans="30:30" ht="15" x14ac:dyDescent="0.25">
      <c r="AD56"/>
    </row>
    <row r="57" spans="30:30" ht="15" x14ac:dyDescent="0.25">
      <c r="AD57"/>
    </row>
    <row r="58" spans="30:30" ht="15" x14ac:dyDescent="0.25">
      <c r="AD58"/>
    </row>
    <row r="59" spans="30:30" ht="15" x14ac:dyDescent="0.25">
      <c r="AD59"/>
    </row>
    <row r="60" spans="30:30" ht="15" x14ac:dyDescent="0.25">
      <c r="AD60"/>
    </row>
    <row r="61" spans="30:30" ht="15" x14ac:dyDescent="0.25">
      <c r="AD61"/>
    </row>
    <row r="62" spans="30:30" ht="15" x14ac:dyDescent="0.25">
      <c r="AD62"/>
    </row>
    <row r="63" spans="30:30" ht="15" x14ac:dyDescent="0.25">
      <c r="AD63"/>
    </row>
    <row r="64" spans="30:30" ht="15" x14ac:dyDescent="0.25">
      <c r="AD64"/>
    </row>
    <row r="65" spans="30:30" ht="15" x14ac:dyDescent="0.25">
      <c r="AD65"/>
    </row>
    <row r="66" spans="30:30" ht="15" x14ac:dyDescent="0.25">
      <c r="AD66"/>
    </row>
    <row r="67" spans="30:30" ht="15" x14ac:dyDescent="0.25">
      <c r="AD67"/>
    </row>
    <row r="68" spans="30:30" ht="15" x14ac:dyDescent="0.25">
      <c r="AD68"/>
    </row>
    <row r="69" spans="30:30" ht="15" x14ac:dyDescent="0.25">
      <c r="AD69"/>
    </row>
    <row r="70" spans="30:30" ht="15" x14ac:dyDescent="0.25">
      <c r="AD70"/>
    </row>
    <row r="71" spans="30:30" ht="15" x14ac:dyDescent="0.25">
      <c r="AD71"/>
    </row>
    <row r="72" spans="30:30" ht="15" x14ac:dyDescent="0.25">
      <c r="AD72"/>
    </row>
    <row r="73" spans="30:30" ht="15" x14ac:dyDescent="0.25">
      <c r="AD73"/>
    </row>
    <row r="74" spans="30:30" ht="15" x14ac:dyDescent="0.25">
      <c r="AD74"/>
    </row>
  </sheetData>
  <mergeCells count="3">
    <mergeCell ref="B3:C3"/>
    <mergeCell ref="D3:H3"/>
    <mergeCell ref="I3:AD3"/>
  </mergeCells>
  <conditionalFormatting sqref="D5:F6">
    <cfRule type="expression" dxfId="149" priority="3">
      <formula>LEFT(D5,1)="¤"</formula>
    </cfRule>
  </conditionalFormatting>
  <conditionalFormatting sqref="Q5:S6">
    <cfRule type="expression" dxfId="148" priority="2">
      <formula>Q5=1</formula>
    </cfRule>
  </conditionalFormatting>
  <conditionalFormatting sqref="Q7:S346">
    <cfRule type="expression" dxfId="147" priority="1">
      <formula>Q7=1</formula>
    </cfRule>
  </conditionalFormatting>
  <pageMargins left="3.937007874015748E-2" right="0" top="0.35433070866141736" bottom="0.74803149606299213" header="0.19685039370078741" footer="0.31496062992125984"/>
  <pageSetup paperSize="9" scale="55" fitToHeight="0" orientation="portrait" r:id="rId1"/>
  <headerFooter>
    <oddHeader>&amp;C&amp;"-,Fed"&amp;20LASER - LISTE&amp;R&amp;"-,Fed"&amp;8&amp;D  &amp;T&amp;"-,Normal"&amp;11
&amp;"-,Fed"Side &amp;P/&amp;N</oddHead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82047-7186-4F73-A8D1-1B884C8D3700}">
  <dimension ref="C3:D23988"/>
  <sheetViews>
    <sheetView workbookViewId="0">
      <selection activeCell="C3" sqref="C3:D24090"/>
    </sheetView>
  </sheetViews>
  <sheetFormatPr defaultRowHeight="15" x14ac:dyDescent="0.25"/>
  <cols>
    <col min="3" max="3" width="15.42578125" bestFit="1" customWidth="1"/>
    <col min="4" max="4" width="8.28515625" bestFit="1" customWidth="1"/>
    <col min="5" max="5" width="6.5703125" bestFit="1" customWidth="1"/>
  </cols>
  <sheetData>
    <row r="3" spans="3:4" x14ac:dyDescent="0.25">
      <c r="C3" s="157" t="s">
        <v>2</v>
      </c>
      <c r="D3" s="157" t="s">
        <v>16561</v>
      </c>
    </row>
    <row r="4" spans="3:4" x14ac:dyDescent="0.25">
      <c r="C4" t="s">
        <v>16715</v>
      </c>
      <c r="D4">
        <v>1</v>
      </c>
    </row>
    <row r="5" spans="3:4" x14ac:dyDescent="0.25">
      <c r="C5" s="159" t="s">
        <v>16716</v>
      </c>
      <c r="D5" s="159">
        <v>1</v>
      </c>
    </row>
    <row r="6" spans="3:4" x14ac:dyDescent="0.25">
      <c r="C6" s="159" t="s">
        <v>16717</v>
      </c>
      <c r="D6" s="159">
        <v>1</v>
      </c>
    </row>
    <row r="7" spans="3:4" x14ac:dyDescent="0.25">
      <c r="C7" s="159" t="s">
        <v>16718</v>
      </c>
      <c r="D7" s="159">
        <v>1</v>
      </c>
    </row>
    <row r="8" spans="3:4" x14ac:dyDescent="0.25">
      <c r="C8" s="159" t="s">
        <v>16719</v>
      </c>
      <c r="D8" s="159">
        <v>1</v>
      </c>
    </row>
    <row r="9" spans="3:4" x14ac:dyDescent="0.25">
      <c r="C9" s="159" t="s">
        <v>16720</v>
      </c>
      <c r="D9" s="159">
        <v>1</v>
      </c>
    </row>
    <row r="10" spans="3:4" x14ac:dyDescent="0.25">
      <c r="C10" s="159" t="s">
        <v>16721</v>
      </c>
      <c r="D10" s="159">
        <v>1</v>
      </c>
    </row>
    <row r="11" spans="3:4" x14ac:dyDescent="0.25">
      <c r="C11" s="159" t="s">
        <v>16722</v>
      </c>
      <c r="D11" s="159">
        <v>1</v>
      </c>
    </row>
    <row r="12" spans="3:4" x14ac:dyDescent="0.25">
      <c r="C12" s="159" t="s">
        <v>16723</v>
      </c>
      <c r="D12" s="159">
        <v>1</v>
      </c>
    </row>
    <row r="13" spans="3:4" x14ac:dyDescent="0.25">
      <c r="C13" s="159" t="s">
        <v>16724</v>
      </c>
      <c r="D13" s="159">
        <v>1</v>
      </c>
    </row>
    <row r="14" spans="3:4" x14ac:dyDescent="0.25">
      <c r="C14" s="159" t="s">
        <v>16725</v>
      </c>
      <c r="D14" s="159">
        <v>1</v>
      </c>
    </row>
    <row r="15" spans="3:4" x14ac:dyDescent="0.25">
      <c r="C15" s="159" t="s">
        <v>16726</v>
      </c>
      <c r="D15" s="159">
        <v>1</v>
      </c>
    </row>
    <row r="16" spans="3:4" x14ac:dyDescent="0.25">
      <c r="C16" s="159" t="s">
        <v>16727</v>
      </c>
      <c r="D16" s="159">
        <v>1</v>
      </c>
    </row>
    <row r="17" spans="3:4" x14ac:dyDescent="0.25">
      <c r="C17" s="159" t="s">
        <v>16728</v>
      </c>
      <c r="D17" s="159">
        <v>1</v>
      </c>
    </row>
    <row r="18" spans="3:4" x14ac:dyDescent="0.25">
      <c r="C18" s="159" t="s">
        <v>16729</v>
      </c>
      <c r="D18" s="159">
        <v>1</v>
      </c>
    </row>
    <row r="19" spans="3:4" x14ac:dyDescent="0.25">
      <c r="C19" s="159" t="s">
        <v>16730</v>
      </c>
      <c r="D19" s="159">
        <v>1</v>
      </c>
    </row>
    <row r="20" spans="3:4" x14ac:dyDescent="0.25">
      <c r="C20" s="159" t="s">
        <v>16731</v>
      </c>
      <c r="D20" s="159">
        <v>1</v>
      </c>
    </row>
    <row r="21" spans="3:4" x14ac:dyDescent="0.25">
      <c r="C21" s="159" t="s">
        <v>16732</v>
      </c>
      <c r="D21" s="159">
        <v>1</v>
      </c>
    </row>
    <row r="22" spans="3:4" x14ac:dyDescent="0.25">
      <c r="C22" s="159" t="s">
        <v>16733</v>
      </c>
      <c r="D22" s="159">
        <v>1</v>
      </c>
    </row>
    <row r="23" spans="3:4" x14ac:dyDescent="0.25">
      <c r="C23" s="159" t="s">
        <v>16734</v>
      </c>
      <c r="D23" s="159">
        <v>1</v>
      </c>
    </row>
    <row r="24" spans="3:4" x14ac:dyDescent="0.25">
      <c r="C24" s="159" t="s">
        <v>16735</v>
      </c>
      <c r="D24" s="159">
        <v>1</v>
      </c>
    </row>
    <row r="25" spans="3:4" x14ac:dyDescent="0.25">
      <c r="C25" s="159" t="s">
        <v>16736</v>
      </c>
      <c r="D25" s="159">
        <v>1</v>
      </c>
    </row>
    <row r="26" spans="3:4" x14ac:dyDescent="0.25">
      <c r="C26" s="159" t="s">
        <v>16737</v>
      </c>
      <c r="D26" s="159">
        <v>1</v>
      </c>
    </row>
    <row r="27" spans="3:4" x14ac:dyDescent="0.25">
      <c r="C27" s="159" t="s">
        <v>16738</v>
      </c>
      <c r="D27" s="159">
        <v>1</v>
      </c>
    </row>
    <row r="28" spans="3:4" x14ac:dyDescent="0.25">
      <c r="C28" s="159" t="s">
        <v>16739</v>
      </c>
      <c r="D28" s="159">
        <v>1</v>
      </c>
    </row>
    <row r="29" spans="3:4" x14ac:dyDescent="0.25">
      <c r="C29" s="159" t="s">
        <v>16740</v>
      </c>
      <c r="D29" s="159">
        <v>1</v>
      </c>
    </row>
    <row r="30" spans="3:4" x14ac:dyDescent="0.25">
      <c r="C30" s="159" t="s">
        <v>16741</v>
      </c>
      <c r="D30" s="159">
        <v>1</v>
      </c>
    </row>
    <row r="31" spans="3:4" x14ac:dyDescent="0.25">
      <c r="C31" s="159" t="s">
        <v>16742</v>
      </c>
      <c r="D31" s="159">
        <v>1</v>
      </c>
    </row>
    <row r="32" spans="3:4" x14ac:dyDescent="0.25">
      <c r="C32" s="159" t="s">
        <v>16743</v>
      </c>
      <c r="D32" s="159">
        <v>1</v>
      </c>
    </row>
    <row r="33" spans="3:4" x14ac:dyDescent="0.25">
      <c r="C33" s="159" t="s">
        <v>16744</v>
      </c>
      <c r="D33" s="159">
        <v>1</v>
      </c>
    </row>
    <row r="34" spans="3:4" x14ac:dyDescent="0.25">
      <c r="C34" s="159" t="s">
        <v>16745</v>
      </c>
      <c r="D34" s="159">
        <v>1</v>
      </c>
    </row>
    <row r="35" spans="3:4" x14ac:dyDescent="0.25">
      <c r="C35" s="159" t="s">
        <v>16746</v>
      </c>
      <c r="D35" s="159">
        <v>1</v>
      </c>
    </row>
    <row r="36" spans="3:4" x14ac:dyDescent="0.25">
      <c r="C36" s="159" t="s">
        <v>16747</v>
      </c>
      <c r="D36" s="159">
        <v>1</v>
      </c>
    </row>
    <row r="37" spans="3:4" x14ac:dyDescent="0.25">
      <c r="C37" s="159" t="s">
        <v>16748</v>
      </c>
      <c r="D37" s="159">
        <v>1</v>
      </c>
    </row>
    <row r="38" spans="3:4" x14ac:dyDescent="0.25">
      <c r="C38" s="159" t="s">
        <v>16749</v>
      </c>
      <c r="D38" s="159">
        <v>1</v>
      </c>
    </row>
    <row r="39" spans="3:4" x14ac:dyDescent="0.25">
      <c r="C39" s="159" t="s">
        <v>16750</v>
      </c>
      <c r="D39" s="159">
        <v>1</v>
      </c>
    </row>
    <row r="40" spans="3:4" x14ac:dyDescent="0.25">
      <c r="C40" s="159" t="s">
        <v>16751</v>
      </c>
      <c r="D40" s="159">
        <v>1</v>
      </c>
    </row>
    <row r="41" spans="3:4" x14ac:dyDescent="0.25">
      <c r="C41" s="159" t="s">
        <v>16752</v>
      </c>
      <c r="D41" s="159">
        <v>1</v>
      </c>
    </row>
    <row r="42" spans="3:4" x14ac:dyDescent="0.25">
      <c r="C42" s="159" t="s">
        <v>16753</v>
      </c>
      <c r="D42" s="159">
        <v>1</v>
      </c>
    </row>
    <row r="43" spans="3:4" x14ac:dyDescent="0.25">
      <c r="C43" s="159" t="s">
        <v>16754</v>
      </c>
      <c r="D43" s="159">
        <v>1</v>
      </c>
    </row>
    <row r="44" spans="3:4" x14ac:dyDescent="0.25">
      <c r="C44" s="159" t="s">
        <v>16755</v>
      </c>
      <c r="D44" s="159">
        <v>1</v>
      </c>
    </row>
    <row r="45" spans="3:4" x14ac:dyDescent="0.25">
      <c r="C45" s="159" t="s">
        <v>16756</v>
      </c>
      <c r="D45" s="159">
        <v>1</v>
      </c>
    </row>
    <row r="46" spans="3:4" x14ac:dyDescent="0.25">
      <c r="C46" s="159" t="s">
        <v>16757</v>
      </c>
      <c r="D46" s="159">
        <v>1</v>
      </c>
    </row>
    <row r="47" spans="3:4" x14ac:dyDescent="0.25">
      <c r="C47" s="159" t="s">
        <v>16758</v>
      </c>
      <c r="D47" s="159">
        <v>1</v>
      </c>
    </row>
    <row r="48" spans="3:4" x14ac:dyDescent="0.25">
      <c r="C48" s="159" t="s">
        <v>16759</v>
      </c>
      <c r="D48" s="159">
        <v>1</v>
      </c>
    </row>
    <row r="49" spans="3:4" x14ac:dyDescent="0.25">
      <c r="C49" s="159" t="s">
        <v>16760</v>
      </c>
      <c r="D49" s="159">
        <v>1</v>
      </c>
    </row>
    <row r="50" spans="3:4" x14ac:dyDescent="0.25">
      <c r="C50" s="159" t="s">
        <v>16761</v>
      </c>
      <c r="D50" s="159">
        <v>1</v>
      </c>
    </row>
    <row r="51" spans="3:4" x14ac:dyDescent="0.25">
      <c r="C51" s="159" t="s">
        <v>16762</v>
      </c>
      <c r="D51" s="159">
        <v>1</v>
      </c>
    </row>
    <row r="52" spans="3:4" x14ac:dyDescent="0.25">
      <c r="C52" s="159" t="s">
        <v>16763</v>
      </c>
      <c r="D52" s="159">
        <v>1</v>
      </c>
    </row>
    <row r="53" spans="3:4" x14ac:dyDescent="0.25">
      <c r="C53" s="159" t="s">
        <v>16764</v>
      </c>
      <c r="D53" s="159">
        <v>1</v>
      </c>
    </row>
    <row r="54" spans="3:4" x14ac:dyDescent="0.25">
      <c r="C54" s="159" t="s">
        <v>16765</v>
      </c>
      <c r="D54" s="159">
        <v>1</v>
      </c>
    </row>
    <row r="55" spans="3:4" x14ac:dyDescent="0.25">
      <c r="C55" s="159" t="s">
        <v>16766</v>
      </c>
      <c r="D55" s="159">
        <v>1</v>
      </c>
    </row>
    <row r="56" spans="3:4" x14ac:dyDescent="0.25">
      <c r="C56" s="159" t="s">
        <v>16767</v>
      </c>
      <c r="D56" s="159">
        <v>1</v>
      </c>
    </row>
    <row r="57" spans="3:4" x14ac:dyDescent="0.25">
      <c r="C57" s="159" t="s">
        <v>16768</v>
      </c>
      <c r="D57" s="159">
        <v>1</v>
      </c>
    </row>
    <row r="58" spans="3:4" x14ac:dyDescent="0.25">
      <c r="C58" s="159" t="s">
        <v>16769</v>
      </c>
      <c r="D58" s="159">
        <v>1</v>
      </c>
    </row>
    <row r="59" spans="3:4" x14ac:dyDescent="0.25">
      <c r="C59" s="159" t="s">
        <v>16770</v>
      </c>
      <c r="D59" s="159">
        <v>1</v>
      </c>
    </row>
    <row r="60" spans="3:4" x14ac:dyDescent="0.25">
      <c r="C60" s="159" t="s">
        <v>16771</v>
      </c>
      <c r="D60" s="159">
        <v>1</v>
      </c>
    </row>
    <row r="61" spans="3:4" x14ac:dyDescent="0.25">
      <c r="C61" s="159" t="s">
        <v>16772</v>
      </c>
      <c r="D61" s="159">
        <v>1</v>
      </c>
    </row>
    <row r="62" spans="3:4" x14ac:dyDescent="0.25">
      <c r="C62" s="159" t="s">
        <v>16773</v>
      </c>
      <c r="D62" s="159">
        <v>1</v>
      </c>
    </row>
    <row r="63" spans="3:4" x14ac:dyDescent="0.25">
      <c r="C63" s="159" t="s">
        <v>16774</v>
      </c>
      <c r="D63" s="159">
        <v>1</v>
      </c>
    </row>
    <row r="64" spans="3:4" x14ac:dyDescent="0.25">
      <c r="C64" s="159" t="s">
        <v>16775</v>
      </c>
      <c r="D64" s="159">
        <v>1</v>
      </c>
    </row>
    <row r="65" spans="3:4" x14ac:dyDescent="0.25">
      <c r="C65" s="159" t="s">
        <v>16778</v>
      </c>
      <c r="D65" s="159">
        <v>1</v>
      </c>
    </row>
    <row r="66" spans="3:4" x14ac:dyDescent="0.25">
      <c r="C66" s="159" t="s">
        <v>16779</v>
      </c>
      <c r="D66" s="159">
        <v>1</v>
      </c>
    </row>
    <row r="67" spans="3:4" x14ac:dyDescent="0.25">
      <c r="C67" s="159" t="s">
        <v>16790</v>
      </c>
      <c r="D67" s="159">
        <v>1</v>
      </c>
    </row>
    <row r="68" spans="3:4" x14ac:dyDescent="0.25">
      <c r="C68" s="159" t="s">
        <v>16791</v>
      </c>
      <c r="D68" s="159">
        <v>1</v>
      </c>
    </row>
    <row r="69" spans="3:4" x14ac:dyDescent="0.25">
      <c r="C69" s="159" t="s">
        <v>16792</v>
      </c>
      <c r="D69" s="159">
        <v>1</v>
      </c>
    </row>
    <row r="70" spans="3:4" x14ac:dyDescent="0.25">
      <c r="C70" s="159" t="s">
        <v>16793</v>
      </c>
      <c r="D70" s="159">
        <v>1</v>
      </c>
    </row>
    <row r="71" spans="3:4" x14ac:dyDescent="0.25">
      <c r="C71" s="159" t="s">
        <v>16794</v>
      </c>
      <c r="D71" s="159">
        <v>1</v>
      </c>
    </row>
    <row r="72" spans="3:4" x14ac:dyDescent="0.25">
      <c r="C72" s="159" t="s">
        <v>16795</v>
      </c>
      <c r="D72" s="159">
        <v>1</v>
      </c>
    </row>
    <row r="73" spans="3:4" x14ac:dyDescent="0.25">
      <c r="C73" s="159" t="s">
        <v>16796</v>
      </c>
      <c r="D73" s="159">
        <v>1</v>
      </c>
    </row>
    <row r="74" spans="3:4" x14ac:dyDescent="0.25">
      <c r="C74" s="159" t="s">
        <v>16797</v>
      </c>
      <c r="D74" s="159">
        <v>1</v>
      </c>
    </row>
    <row r="75" spans="3:4" x14ac:dyDescent="0.25">
      <c r="C75" s="159" t="s">
        <v>16798</v>
      </c>
      <c r="D75" s="159">
        <v>1</v>
      </c>
    </row>
    <row r="76" spans="3:4" x14ac:dyDescent="0.25">
      <c r="C76" s="159" t="s">
        <v>16799</v>
      </c>
      <c r="D76" s="159">
        <v>1</v>
      </c>
    </row>
    <row r="77" spans="3:4" x14ac:dyDescent="0.25">
      <c r="C77" s="159" t="s">
        <v>16800</v>
      </c>
      <c r="D77" s="159">
        <v>1</v>
      </c>
    </row>
    <row r="78" spans="3:4" x14ac:dyDescent="0.25">
      <c r="C78" s="159" t="s">
        <v>16801</v>
      </c>
      <c r="D78" s="159">
        <v>1</v>
      </c>
    </row>
    <row r="79" spans="3:4" x14ac:dyDescent="0.25">
      <c r="C79" s="159" t="s">
        <v>16802</v>
      </c>
      <c r="D79" s="159">
        <v>1</v>
      </c>
    </row>
    <row r="80" spans="3:4" x14ac:dyDescent="0.25">
      <c r="C80" s="159" t="s">
        <v>16803</v>
      </c>
      <c r="D80" s="159">
        <v>1</v>
      </c>
    </row>
    <row r="81" spans="3:4" x14ac:dyDescent="0.25">
      <c r="C81" s="159" t="s">
        <v>16804</v>
      </c>
      <c r="D81" s="159">
        <v>1</v>
      </c>
    </row>
    <row r="82" spans="3:4" x14ac:dyDescent="0.25">
      <c r="C82" s="159" t="s">
        <v>16805</v>
      </c>
      <c r="D82" s="159">
        <v>1</v>
      </c>
    </row>
    <row r="83" spans="3:4" x14ac:dyDescent="0.25">
      <c r="C83" s="159" t="s">
        <v>16806</v>
      </c>
      <c r="D83" s="159">
        <v>1</v>
      </c>
    </row>
    <row r="84" spans="3:4" x14ac:dyDescent="0.25">
      <c r="C84" s="159" t="s">
        <v>16807</v>
      </c>
      <c r="D84" s="159">
        <v>1</v>
      </c>
    </row>
    <row r="85" spans="3:4" x14ac:dyDescent="0.25">
      <c r="C85" s="159" t="s">
        <v>16808</v>
      </c>
      <c r="D85" s="159">
        <v>1</v>
      </c>
    </row>
    <row r="86" spans="3:4" x14ac:dyDescent="0.25">
      <c r="C86" s="159" t="s">
        <v>16809</v>
      </c>
      <c r="D86" s="159">
        <v>1</v>
      </c>
    </row>
    <row r="87" spans="3:4" x14ac:dyDescent="0.25">
      <c r="C87" s="159" t="s">
        <v>16810</v>
      </c>
      <c r="D87" s="159">
        <v>1</v>
      </c>
    </row>
    <row r="88" spans="3:4" x14ac:dyDescent="0.25">
      <c r="C88" s="159" t="s">
        <v>16811</v>
      </c>
      <c r="D88" s="159">
        <v>1</v>
      </c>
    </row>
    <row r="89" spans="3:4" x14ac:dyDescent="0.25">
      <c r="C89" s="159" t="s">
        <v>16812</v>
      </c>
      <c r="D89" s="159">
        <v>1</v>
      </c>
    </row>
    <row r="90" spans="3:4" x14ac:dyDescent="0.25">
      <c r="C90" s="159" t="s">
        <v>16813</v>
      </c>
      <c r="D90" s="159">
        <v>1</v>
      </c>
    </row>
    <row r="91" spans="3:4" x14ac:dyDescent="0.25">
      <c r="C91" s="159" t="s">
        <v>16814</v>
      </c>
      <c r="D91" s="159">
        <v>1</v>
      </c>
    </row>
    <row r="92" spans="3:4" x14ac:dyDescent="0.25">
      <c r="C92" s="159" t="s">
        <v>16815</v>
      </c>
      <c r="D92" s="159">
        <v>1</v>
      </c>
    </row>
    <row r="93" spans="3:4" x14ac:dyDescent="0.25">
      <c r="C93" s="159" t="s">
        <v>16816</v>
      </c>
      <c r="D93" s="159">
        <v>1</v>
      </c>
    </row>
    <row r="94" spans="3:4" x14ac:dyDescent="0.25">
      <c r="C94" s="159" t="s">
        <v>16817</v>
      </c>
      <c r="D94" s="159">
        <v>1</v>
      </c>
    </row>
    <row r="95" spans="3:4" x14ac:dyDescent="0.25">
      <c r="C95" s="159" t="s">
        <v>16818</v>
      </c>
      <c r="D95" s="159">
        <v>1</v>
      </c>
    </row>
    <row r="96" spans="3:4" x14ac:dyDescent="0.25">
      <c r="C96" s="159" t="s">
        <v>16819</v>
      </c>
      <c r="D96" s="159">
        <v>1</v>
      </c>
    </row>
    <row r="97" spans="3:4" x14ac:dyDescent="0.25">
      <c r="C97" s="159" t="s">
        <v>16820</v>
      </c>
      <c r="D97" s="159">
        <v>1</v>
      </c>
    </row>
    <row r="98" spans="3:4" x14ac:dyDescent="0.25">
      <c r="C98" s="159" t="s">
        <v>16821</v>
      </c>
      <c r="D98" s="159">
        <v>1</v>
      </c>
    </row>
    <row r="99" spans="3:4" x14ac:dyDescent="0.25">
      <c r="C99" s="159" t="s">
        <v>16822</v>
      </c>
      <c r="D99" s="159">
        <v>1</v>
      </c>
    </row>
    <row r="100" spans="3:4" x14ac:dyDescent="0.25">
      <c r="C100" s="159" t="s">
        <v>16823</v>
      </c>
      <c r="D100" s="159">
        <v>1</v>
      </c>
    </row>
    <row r="101" spans="3:4" x14ac:dyDescent="0.25">
      <c r="C101" s="159" t="s">
        <v>16824</v>
      </c>
      <c r="D101" s="159">
        <v>1</v>
      </c>
    </row>
    <row r="102" spans="3:4" x14ac:dyDescent="0.25">
      <c r="C102" s="159" t="s">
        <v>16825</v>
      </c>
      <c r="D102" s="159">
        <v>1</v>
      </c>
    </row>
    <row r="103" spans="3:4" x14ac:dyDescent="0.25">
      <c r="C103" s="159" t="s">
        <v>16826</v>
      </c>
      <c r="D103" s="159">
        <v>1</v>
      </c>
    </row>
    <row r="104" spans="3:4" x14ac:dyDescent="0.25">
      <c r="C104" s="159" t="s">
        <v>16893</v>
      </c>
      <c r="D104" s="159">
        <v>1</v>
      </c>
    </row>
    <row r="105" spans="3:4" x14ac:dyDescent="0.25">
      <c r="C105" s="159" t="s">
        <v>16894</v>
      </c>
      <c r="D105" s="159">
        <v>1</v>
      </c>
    </row>
    <row r="106" spans="3:4" x14ac:dyDescent="0.25">
      <c r="C106" s="159" t="s">
        <v>16895</v>
      </c>
      <c r="D106" s="159">
        <v>1</v>
      </c>
    </row>
    <row r="107" spans="3:4" x14ac:dyDescent="0.25">
      <c r="C107" s="159" t="s">
        <v>16896</v>
      </c>
      <c r="D107" s="159">
        <v>1</v>
      </c>
    </row>
    <row r="108" spans="3:4" x14ac:dyDescent="0.25">
      <c r="C108" s="159" t="s">
        <v>16897</v>
      </c>
      <c r="D108" s="159">
        <v>1</v>
      </c>
    </row>
    <row r="109" spans="3:4" x14ac:dyDescent="0.25">
      <c r="C109" s="159" t="s">
        <v>16898</v>
      </c>
      <c r="D109" s="159">
        <v>1</v>
      </c>
    </row>
    <row r="110" spans="3:4" x14ac:dyDescent="0.25">
      <c r="C110" s="159" t="s">
        <v>16899</v>
      </c>
      <c r="D110" s="159">
        <v>1</v>
      </c>
    </row>
    <row r="111" spans="3:4" x14ac:dyDescent="0.25">
      <c r="C111" s="159" t="s">
        <v>16900</v>
      </c>
      <c r="D111" s="159">
        <v>1</v>
      </c>
    </row>
    <row r="112" spans="3:4" x14ac:dyDescent="0.25">
      <c r="C112" s="159" t="s">
        <v>16901</v>
      </c>
      <c r="D112" s="159">
        <v>1</v>
      </c>
    </row>
    <row r="113" spans="3:4" x14ac:dyDescent="0.25">
      <c r="C113" s="159" t="s">
        <v>16902</v>
      </c>
      <c r="D113" s="159">
        <v>1</v>
      </c>
    </row>
    <row r="114" spans="3:4" x14ac:dyDescent="0.25">
      <c r="C114" s="159" t="s">
        <v>16903</v>
      </c>
      <c r="D114" s="159">
        <v>1</v>
      </c>
    </row>
    <row r="115" spans="3:4" x14ac:dyDescent="0.25">
      <c r="C115" s="159" t="s">
        <v>16904</v>
      </c>
      <c r="D115" s="159">
        <v>1</v>
      </c>
    </row>
    <row r="116" spans="3:4" x14ac:dyDescent="0.25">
      <c r="C116" s="159" t="s">
        <v>16905</v>
      </c>
      <c r="D116" s="159">
        <v>1</v>
      </c>
    </row>
    <row r="117" spans="3:4" x14ac:dyDescent="0.25">
      <c r="C117" s="159" t="s">
        <v>16906</v>
      </c>
      <c r="D117" s="159">
        <v>1</v>
      </c>
    </row>
    <row r="118" spans="3:4" x14ac:dyDescent="0.25">
      <c r="C118" s="159" t="s">
        <v>16907</v>
      </c>
      <c r="D118" s="159">
        <v>1</v>
      </c>
    </row>
    <row r="119" spans="3:4" x14ac:dyDescent="0.25">
      <c r="C119" s="159" t="s">
        <v>16908</v>
      </c>
      <c r="D119" s="159">
        <v>1</v>
      </c>
    </row>
    <row r="120" spans="3:4" x14ac:dyDescent="0.25">
      <c r="C120" s="159" t="s">
        <v>16909</v>
      </c>
      <c r="D120" s="159">
        <v>1</v>
      </c>
    </row>
    <row r="121" spans="3:4" x14ac:dyDescent="0.25">
      <c r="C121" s="159" t="s">
        <v>16910</v>
      </c>
      <c r="D121" s="159">
        <v>1</v>
      </c>
    </row>
    <row r="122" spans="3:4" x14ac:dyDescent="0.25">
      <c r="C122" s="159" t="s">
        <v>16911</v>
      </c>
      <c r="D122" s="159">
        <v>1</v>
      </c>
    </row>
    <row r="123" spans="3:4" x14ac:dyDescent="0.25">
      <c r="C123" s="159" t="s">
        <v>16912</v>
      </c>
      <c r="D123" s="159">
        <v>1</v>
      </c>
    </row>
    <row r="124" spans="3:4" x14ac:dyDescent="0.25">
      <c r="C124" s="159" t="s">
        <v>16913</v>
      </c>
      <c r="D124" s="159">
        <v>1</v>
      </c>
    </row>
    <row r="125" spans="3:4" x14ac:dyDescent="0.25">
      <c r="C125" s="159" t="s">
        <v>16914</v>
      </c>
      <c r="D125" s="159">
        <v>1</v>
      </c>
    </row>
    <row r="126" spans="3:4" x14ac:dyDescent="0.25">
      <c r="C126" s="159" t="s">
        <v>16915</v>
      </c>
      <c r="D126" s="159">
        <v>1</v>
      </c>
    </row>
    <row r="127" spans="3:4" x14ac:dyDescent="0.25">
      <c r="C127" s="159" t="s">
        <v>16916</v>
      </c>
      <c r="D127" s="159">
        <v>1</v>
      </c>
    </row>
    <row r="128" spans="3:4" x14ac:dyDescent="0.25">
      <c r="C128" s="159" t="s">
        <v>16917</v>
      </c>
      <c r="D128" s="159">
        <v>1</v>
      </c>
    </row>
    <row r="129" spans="3:4" x14ac:dyDescent="0.25">
      <c r="C129" s="159" t="s">
        <v>16918</v>
      </c>
      <c r="D129" s="159">
        <v>1</v>
      </c>
    </row>
    <row r="130" spans="3:4" x14ac:dyDescent="0.25">
      <c r="C130" s="159" t="s">
        <v>16919</v>
      </c>
      <c r="D130" s="159">
        <v>1</v>
      </c>
    </row>
    <row r="131" spans="3:4" x14ac:dyDescent="0.25">
      <c r="C131" s="159" t="s">
        <v>16920</v>
      </c>
      <c r="D131" s="159">
        <v>1</v>
      </c>
    </row>
    <row r="132" spans="3:4" x14ac:dyDescent="0.25">
      <c r="C132" s="159" t="s">
        <v>16921</v>
      </c>
      <c r="D132" s="159">
        <v>1</v>
      </c>
    </row>
    <row r="133" spans="3:4" x14ac:dyDescent="0.25">
      <c r="C133" s="159" t="s">
        <v>16922</v>
      </c>
      <c r="D133" s="159">
        <v>1</v>
      </c>
    </row>
    <row r="134" spans="3:4" x14ac:dyDescent="0.25">
      <c r="C134" s="159" t="s">
        <v>16923</v>
      </c>
      <c r="D134" s="159">
        <v>1</v>
      </c>
    </row>
    <row r="135" spans="3:4" x14ac:dyDescent="0.25">
      <c r="C135" s="159" t="s">
        <v>16924</v>
      </c>
      <c r="D135" s="159">
        <v>1</v>
      </c>
    </row>
    <row r="136" spans="3:4" x14ac:dyDescent="0.25">
      <c r="C136" s="159" t="s">
        <v>16925</v>
      </c>
      <c r="D136" s="159">
        <v>1</v>
      </c>
    </row>
    <row r="137" spans="3:4" x14ac:dyDescent="0.25">
      <c r="C137" s="159" t="s">
        <v>16926</v>
      </c>
      <c r="D137" s="159">
        <v>1</v>
      </c>
    </row>
    <row r="138" spans="3:4" x14ac:dyDescent="0.25">
      <c r="C138" s="159" t="s">
        <v>16927</v>
      </c>
      <c r="D138" s="159">
        <v>1</v>
      </c>
    </row>
    <row r="139" spans="3:4" x14ac:dyDescent="0.25">
      <c r="C139" s="159" t="s">
        <v>16928</v>
      </c>
      <c r="D139" s="159">
        <v>1</v>
      </c>
    </row>
    <row r="140" spans="3:4" x14ac:dyDescent="0.25">
      <c r="C140" s="159" t="s">
        <v>16929</v>
      </c>
      <c r="D140" s="159">
        <v>1</v>
      </c>
    </row>
    <row r="141" spans="3:4" x14ac:dyDescent="0.25">
      <c r="C141" s="159" t="s">
        <v>16930</v>
      </c>
      <c r="D141" s="159">
        <v>1</v>
      </c>
    </row>
    <row r="142" spans="3:4" x14ac:dyDescent="0.25">
      <c r="C142" s="159" t="s">
        <v>16931</v>
      </c>
      <c r="D142" s="159">
        <v>1</v>
      </c>
    </row>
    <row r="143" spans="3:4" x14ac:dyDescent="0.25">
      <c r="C143" s="159" t="s">
        <v>16932</v>
      </c>
      <c r="D143" s="159">
        <v>1</v>
      </c>
    </row>
    <row r="144" spans="3:4" x14ac:dyDescent="0.25">
      <c r="C144" s="159" t="s">
        <v>16933</v>
      </c>
      <c r="D144" s="159">
        <v>1</v>
      </c>
    </row>
    <row r="145" spans="3:4" x14ac:dyDescent="0.25">
      <c r="C145" s="159" t="s">
        <v>16934</v>
      </c>
      <c r="D145" s="159">
        <v>1</v>
      </c>
    </row>
    <row r="146" spans="3:4" x14ac:dyDescent="0.25">
      <c r="C146" s="159" t="s">
        <v>16935</v>
      </c>
      <c r="D146" s="159">
        <v>1</v>
      </c>
    </row>
    <row r="147" spans="3:4" x14ac:dyDescent="0.25">
      <c r="C147" s="159" t="s">
        <v>16936</v>
      </c>
      <c r="D147" s="159">
        <v>1</v>
      </c>
    </row>
    <row r="148" spans="3:4" x14ac:dyDescent="0.25">
      <c r="C148" s="159" t="s">
        <v>16937</v>
      </c>
      <c r="D148" s="159">
        <v>1</v>
      </c>
    </row>
    <row r="149" spans="3:4" x14ac:dyDescent="0.25">
      <c r="C149" s="159" t="s">
        <v>16938</v>
      </c>
      <c r="D149" s="159">
        <v>1</v>
      </c>
    </row>
    <row r="150" spans="3:4" x14ac:dyDescent="0.25">
      <c r="C150" s="159" t="s">
        <v>16939</v>
      </c>
      <c r="D150" s="159">
        <v>1</v>
      </c>
    </row>
    <row r="151" spans="3:4" x14ac:dyDescent="0.25">
      <c r="C151" s="159" t="s">
        <v>16940</v>
      </c>
      <c r="D151" s="159">
        <v>1</v>
      </c>
    </row>
    <row r="152" spans="3:4" x14ac:dyDescent="0.25">
      <c r="C152" s="159" t="s">
        <v>16941</v>
      </c>
      <c r="D152" s="159">
        <v>1</v>
      </c>
    </row>
    <row r="153" spans="3:4" x14ac:dyDescent="0.25">
      <c r="C153" s="159" t="s">
        <v>16942</v>
      </c>
      <c r="D153" s="159">
        <v>1</v>
      </c>
    </row>
    <row r="154" spans="3:4" x14ac:dyDescent="0.25">
      <c r="C154" s="159" t="s">
        <v>16943</v>
      </c>
      <c r="D154" s="159">
        <v>1</v>
      </c>
    </row>
    <row r="155" spans="3:4" x14ac:dyDescent="0.25">
      <c r="C155" s="159" t="s">
        <v>16944</v>
      </c>
      <c r="D155" s="159">
        <v>1</v>
      </c>
    </row>
    <row r="156" spans="3:4" x14ac:dyDescent="0.25">
      <c r="C156" s="159" t="s">
        <v>16945</v>
      </c>
      <c r="D156" s="159">
        <v>1</v>
      </c>
    </row>
    <row r="157" spans="3:4" x14ac:dyDescent="0.25">
      <c r="C157" s="159" t="s">
        <v>16946</v>
      </c>
      <c r="D157" s="159">
        <v>1</v>
      </c>
    </row>
    <row r="158" spans="3:4" x14ac:dyDescent="0.25">
      <c r="C158" s="159" t="s">
        <v>16947</v>
      </c>
      <c r="D158" s="159">
        <v>1</v>
      </c>
    </row>
    <row r="159" spans="3:4" x14ac:dyDescent="0.25">
      <c r="C159" s="159" t="s">
        <v>16948</v>
      </c>
      <c r="D159" s="159">
        <v>1</v>
      </c>
    </row>
    <row r="160" spans="3:4" x14ac:dyDescent="0.25">
      <c r="C160" s="159" t="s">
        <v>16949</v>
      </c>
      <c r="D160" s="159">
        <v>1</v>
      </c>
    </row>
    <row r="161" spans="3:4" x14ac:dyDescent="0.25">
      <c r="C161" s="159" t="s">
        <v>16950</v>
      </c>
      <c r="D161" s="159">
        <v>1</v>
      </c>
    </row>
    <row r="162" spans="3:4" x14ac:dyDescent="0.25">
      <c r="C162" s="159" t="s">
        <v>16951</v>
      </c>
      <c r="D162" s="159">
        <v>1</v>
      </c>
    </row>
    <row r="163" spans="3:4" x14ac:dyDescent="0.25">
      <c r="C163" s="159" t="s">
        <v>16952</v>
      </c>
      <c r="D163" s="159">
        <v>1</v>
      </c>
    </row>
    <row r="164" spans="3:4" x14ac:dyDescent="0.25">
      <c r="C164" s="159" t="s">
        <v>16953</v>
      </c>
      <c r="D164" s="159">
        <v>1</v>
      </c>
    </row>
    <row r="165" spans="3:4" x14ac:dyDescent="0.25">
      <c r="C165" s="159" t="s">
        <v>16954</v>
      </c>
      <c r="D165" s="159">
        <v>1</v>
      </c>
    </row>
    <row r="166" spans="3:4" x14ac:dyDescent="0.25">
      <c r="C166" s="159" t="s">
        <v>16955</v>
      </c>
      <c r="D166" s="159">
        <v>1</v>
      </c>
    </row>
    <row r="167" spans="3:4" x14ac:dyDescent="0.25">
      <c r="C167" s="159" t="s">
        <v>16956</v>
      </c>
      <c r="D167" s="159">
        <v>1</v>
      </c>
    </row>
    <row r="168" spans="3:4" x14ac:dyDescent="0.25">
      <c r="C168" s="159" t="s">
        <v>16957</v>
      </c>
      <c r="D168" s="159">
        <v>1</v>
      </c>
    </row>
    <row r="169" spans="3:4" x14ac:dyDescent="0.25">
      <c r="C169" s="159" t="s">
        <v>16958</v>
      </c>
      <c r="D169" s="159">
        <v>1</v>
      </c>
    </row>
    <row r="170" spans="3:4" x14ac:dyDescent="0.25">
      <c r="C170" s="159" t="s">
        <v>16959</v>
      </c>
      <c r="D170" s="159">
        <v>1</v>
      </c>
    </row>
    <row r="171" spans="3:4" x14ac:dyDescent="0.25">
      <c r="C171" s="159" t="s">
        <v>16960</v>
      </c>
      <c r="D171" s="159">
        <v>1</v>
      </c>
    </row>
    <row r="172" spans="3:4" x14ac:dyDescent="0.25">
      <c r="C172" s="159" t="s">
        <v>16961</v>
      </c>
      <c r="D172" s="159">
        <v>1</v>
      </c>
    </row>
    <row r="173" spans="3:4" x14ac:dyDescent="0.25">
      <c r="C173" s="159" t="s">
        <v>16962</v>
      </c>
      <c r="D173" s="159">
        <v>1</v>
      </c>
    </row>
    <row r="174" spans="3:4" x14ac:dyDescent="0.25">
      <c r="C174" s="159" t="s">
        <v>16963</v>
      </c>
      <c r="D174" s="159">
        <v>1</v>
      </c>
    </row>
    <row r="175" spans="3:4" x14ac:dyDescent="0.25">
      <c r="C175" s="159" t="s">
        <v>16964</v>
      </c>
      <c r="D175" s="159">
        <v>1</v>
      </c>
    </row>
    <row r="176" spans="3:4" x14ac:dyDescent="0.25">
      <c r="C176" s="159" t="s">
        <v>16965</v>
      </c>
      <c r="D176" s="159">
        <v>1</v>
      </c>
    </row>
    <row r="177" spans="3:4" x14ac:dyDescent="0.25">
      <c r="C177" s="159" t="s">
        <v>16966</v>
      </c>
      <c r="D177" s="159">
        <v>1</v>
      </c>
    </row>
    <row r="178" spans="3:4" x14ac:dyDescent="0.25">
      <c r="C178" s="159" t="s">
        <v>16967</v>
      </c>
      <c r="D178" s="159">
        <v>1</v>
      </c>
    </row>
    <row r="179" spans="3:4" x14ac:dyDescent="0.25">
      <c r="C179" s="159" t="s">
        <v>16968</v>
      </c>
      <c r="D179" s="159">
        <v>1</v>
      </c>
    </row>
    <row r="180" spans="3:4" x14ac:dyDescent="0.25">
      <c r="C180" s="159" t="s">
        <v>16969</v>
      </c>
      <c r="D180" s="159">
        <v>1</v>
      </c>
    </row>
    <row r="181" spans="3:4" x14ac:dyDescent="0.25">
      <c r="C181" s="159" t="s">
        <v>16970</v>
      </c>
      <c r="D181" s="159">
        <v>1</v>
      </c>
    </row>
    <row r="182" spans="3:4" x14ac:dyDescent="0.25">
      <c r="C182" s="159" t="s">
        <v>16971</v>
      </c>
      <c r="D182" s="159">
        <v>1</v>
      </c>
    </row>
    <row r="183" spans="3:4" x14ac:dyDescent="0.25">
      <c r="C183" s="159" t="s">
        <v>16972</v>
      </c>
      <c r="D183" s="159">
        <v>1</v>
      </c>
    </row>
    <row r="184" spans="3:4" x14ac:dyDescent="0.25">
      <c r="C184" s="159" t="s">
        <v>16973</v>
      </c>
      <c r="D184" s="159">
        <v>1</v>
      </c>
    </row>
    <row r="185" spans="3:4" x14ac:dyDescent="0.25">
      <c r="C185" s="159" t="s">
        <v>16974</v>
      </c>
      <c r="D185" s="159">
        <v>1</v>
      </c>
    </row>
    <row r="186" spans="3:4" x14ac:dyDescent="0.25">
      <c r="C186" s="159" t="s">
        <v>16975</v>
      </c>
      <c r="D186" s="159">
        <v>1</v>
      </c>
    </row>
    <row r="187" spans="3:4" x14ac:dyDescent="0.25">
      <c r="C187" s="159" t="s">
        <v>16976</v>
      </c>
      <c r="D187" s="159">
        <v>1</v>
      </c>
    </row>
    <row r="188" spans="3:4" x14ac:dyDescent="0.25">
      <c r="C188" s="159" t="s">
        <v>16977</v>
      </c>
      <c r="D188" s="159">
        <v>1</v>
      </c>
    </row>
    <row r="189" spans="3:4" x14ac:dyDescent="0.25">
      <c r="C189" s="159" t="s">
        <v>16978</v>
      </c>
      <c r="D189" s="159">
        <v>1</v>
      </c>
    </row>
    <row r="190" spans="3:4" x14ac:dyDescent="0.25">
      <c r="C190" s="159" t="s">
        <v>16712</v>
      </c>
      <c r="D190" s="159">
        <v>1</v>
      </c>
    </row>
    <row r="191" spans="3:4" x14ac:dyDescent="0.25">
      <c r="C191" s="159" t="s">
        <v>16713</v>
      </c>
      <c r="D191" s="159">
        <v>1</v>
      </c>
    </row>
    <row r="192" spans="3:4" x14ac:dyDescent="0.25">
      <c r="C192" s="159" t="s">
        <v>16714</v>
      </c>
      <c r="D192" s="159">
        <v>1</v>
      </c>
    </row>
    <row r="193" spans="3:4" x14ac:dyDescent="0.25">
      <c r="C193" s="159" t="s">
        <v>16776</v>
      </c>
      <c r="D193" s="159">
        <v>1</v>
      </c>
    </row>
    <row r="194" spans="3:4" x14ac:dyDescent="0.25">
      <c r="C194" s="159" t="s">
        <v>16777</v>
      </c>
      <c r="D194" s="159">
        <v>1</v>
      </c>
    </row>
    <row r="195" spans="3:4" x14ac:dyDescent="0.25">
      <c r="C195" s="159" t="s">
        <v>16780</v>
      </c>
      <c r="D195" s="159">
        <v>1</v>
      </c>
    </row>
    <row r="196" spans="3:4" x14ac:dyDescent="0.25">
      <c r="C196" s="159" t="s">
        <v>16781</v>
      </c>
      <c r="D196" s="159">
        <v>1</v>
      </c>
    </row>
    <row r="197" spans="3:4" x14ac:dyDescent="0.25">
      <c r="C197" s="159" t="s">
        <v>16782</v>
      </c>
      <c r="D197" s="159">
        <v>1</v>
      </c>
    </row>
    <row r="198" spans="3:4" x14ac:dyDescent="0.25">
      <c r="C198" s="159" t="s">
        <v>16783</v>
      </c>
      <c r="D198" s="159">
        <v>1</v>
      </c>
    </row>
    <row r="199" spans="3:4" x14ac:dyDescent="0.25">
      <c r="C199" s="159" t="s">
        <v>16784</v>
      </c>
      <c r="D199" s="159">
        <v>1</v>
      </c>
    </row>
    <row r="200" spans="3:4" x14ac:dyDescent="0.25">
      <c r="C200" s="159" t="s">
        <v>16785</v>
      </c>
      <c r="D200" s="159">
        <v>1</v>
      </c>
    </row>
    <row r="201" spans="3:4" x14ac:dyDescent="0.25">
      <c r="C201" s="159" t="s">
        <v>16786</v>
      </c>
      <c r="D201" s="159">
        <v>1</v>
      </c>
    </row>
    <row r="202" spans="3:4" x14ac:dyDescent="0.25">
      <c r="C202" s="159" t="s">
        <v>16787</v>
      </c>
      <c r="D202" s="159">
        <v>1</v>
      </c>
    </row>
    <row r="203" spans="3:4" x14ac:dyDescent="0.25">
      <c r="C203" s="159" t="s">
        <v>16788</v>
      </c>
      <c r="D203" s="159">
        <v>1</v>
      </c>
    </row>
    <row r="204" spans="3:4" x14ac:dyDescent="0.25">
      <c r="C204" s="159" t="s">
        <v>16789</v>
      </c>
      <c r="D204" s="159">
        <v>1</v>
      </c>
    </row>
    <row r="205" spans="3:4" x14ac:dyDescent="0.25">
      <c r="C205" s="159" t="s">
        <v>16827</v>
      </c>
      <c r="D205" s="159">
        <v>1</v>
      </c>
    </row>
    <row r="206" spans="3:4" x14ac:dyDescent="0.25">
      <c r="C206" s="159" t="s">
        <v>16828</v>
      </c>
      <c r="D206" s="159">
        <v>1</v>
      </c>
    </row>
    <row r="207" spans="3:4" x14ac:dyDescent="0.25">
      <c r="C207" s="159" t="s">
        <v>16829</v>
      </c>
      <c r="D207" s="159">
        <v>1</v>
      </c>
    </row>
    <row r="208" spans="3:4" x14ac:dyDescent="0.25">
      <c r="C208" s="159" t="s">
        <v>16830</v>
      </c>
      <c r="D208" s="159">
        <v>1</v>
      </c>
    </row>
    <row r="209" spans="3:4" x14ac:dyDescent="0.25">
      <c r="C209" s="159" t="s">
        <v>16831</v>
      </c>
      <c r="D209" s="159">
        <v>1</v>
      </c>
    </row>
    <row r="210" spans="3:4" x14ac:dyDescent="0.25">
      <c r="C210" s="159" t="s">
        <v>16832</v>
      </c>
      <c r="D210" s="159">
        <v>1</v>
      </c>
    </row>
    <row r="211" spans="3:4" x14ac:dyDescent="0.25">
      <c r="C211" s="159" t="s">
        <v>16833</v>
      </c>
      <c r="D211" s="159">
        <v>1</v>
      </c>
    </row>
    <row r="212" spans="3:4" x14ac:dyDescent="0.25">
      <c r="C212" s="159" t="s">
        <v>16834</v>
      </c>
      <c r="D212" s="159">
        <v>1</v>
      </c>
    </row>
    <row r="213" spans="3:4" x14ac:dyDescent="0.25">
      <c r="C213" s="159" t="s">
        <v>16835</v>
      </c>
      <c r="D213" s="159">
        <v>1</v>
      </c>
    </row>
    <row r="214" spans="3:4" x14ac:dyDescent="0.25">
      <c r="C214" s="159" t="s">
        <v>16836</v>
      </c>
      <c r="D214" s="159">
        <v>1</v>
      </c>
    </row>
    <row r="215" spans="3:4" x14ac:dyDescent="0.25">
      <c r="C215" s="159" t="s">
        <v>16837</v>
      </c>
      <c r="D215" s="159">
        <v>1</v>
      </c>
    </row>
    <row r="216" spans="3:4" x14ac:dyDescent="0.25">
      <c r="C216" s="159" t="s">
        <v>16838</v>
      </c>
      <c r="D216" s="159">
        <v>1</v>
      </c>
    </row>
    <row r="217" spans="3:4" x14ac:dyDescent="0.25">
      <c r="C217" s="159" t="s">
        <v>16839</v>
      </c>
      <c r="D217" s="159">
        <v>1</v>
      </c>
    </row>
    <row r="218" spans="3:4" x14ac:dyDescent="0.25">
      <c r="C218" s="159" t="s">
        <v>16840</v>
      </c>
      <c r="D218" s="159">
        <v>1</v>
      </c>
    </row>
    <row r="219" spans="3:4" x14ac:dyDescent="0.25">
      <c r="C219" s="159" t="s">
        <v>16841</v>
      </c>
      <c r="D219" s="159">
        <v>1</v>
      </c>
    </row>
    <row r="220" spans="3:4" x14ac:dyDescent="0.25">
      <c r="C220" s="159" t="s">
        <v>16842</v>
      </c>
      <c r="D220" s="159">
        <v>1</v>
      </c>
    </row>
    <row r="221" spans="3:4" x14ac:dyDescent="0.25">
      <c r="C221" s="159" t="s">
        <v>16843</v>
      </c>
      <c r="D221" s="159">
        <v>1</v>
      </c>
    </row>
    <row r="222" spans="3:4" x14ac:dyDescent="0.25">
      <c r="C222" s="159" t="s">
        <v>16844</v>
      </c>
      <c r="D222" s="159">
        <v>1</v>
      </c>
    </row>
    <row r="223" spans="3:4" x14ac:dyDescent="0.25">
      <c r="C223" s="159" t="s">
        <v>16845</v>
      </c>
      <c r="D223" s="159">
        <v>1</v>
      </c>
    </row>
    <row r="224" spans="3:4" x14ac:dyDescent="0.25">
      <c r="C224" s="159" t="s">
        <v>16846</v>
      </c>
      <c r="D224" s="159">
        <v>1</v>
      </c>
    </row>
    <row r="225" spans="3:4" x14ac:dyDescent="0.25">
      <c r="C225" s="159" t="s">
        <v>16847</v>
      </c>
      <c r="D225" s="159">
        <v>1</v>
      </c>
    </row>
    <row r="226" spans="3:4" x14ac:dyDescent="0.25">
      <c r="C226" s="159" t="s">
        <v>16848</v>
      </c>
      <c r="D226" s="159">
        <v>1</v>
      </c>
    </row>
    <row r="227" spans="3:4" x14ac:dyDescent="0.25">
      <c r="C227" s="159" t="s">
        <v>16849</v>
      </c>
      <c r="D227" s="159">
        <v>1</v>
      </c>
    </row>
    <row r="228" spans="3:4" x14ac:dyDescent="0.25">
      <c r="C228" s="159" t="s">
        <v>16850</v>
      </c>
      <c r="D228" s="159">
        <v>1</v>
      </c>
    </row>
    <row r="229" spans="3:4" x14ac:dyDescent="0.25">
      <c r="C229" s="159" t="s">
        <v>16851</v>
      </c>
      <c r="D229" s="159">
        <v>1</v>
      </c>
    </row>
    <row r="230" spans="3:4" x14ac:dyDescent="0.25">
      <c r="C230" s="159" t="s">
        <v>16852</v>
      </c>
      <c r="D230" s="159">
        <v>1</v>
      </c>
    </row>
    <row r="231" spans="3:4" x14ac:dyDescent="0.25">
      <c r="C231" s="159" t="s">
        <v>16853</v>
      </c>
      <c r="D231" s="159">
        <v>1</v>
      </c>
    </row>
    <row r="232" spans="3:4" x14ac:dyDescent="0.25">
      <c r="C232" s="159" t="s">
        <v>16854</v>
      </c>
      <c r="D232" s="159">
        <v>1</v>
      </c>
    </row>
    <row r="233" spans="3:4" x14ac:dyDescent="0.25">
      <c r="C233" s="159" t="s">
        <v>16855</v>
      </c>
      <c r="D233" s="159">
        <v>1</v>
      </c>
    </row>
    <row r="234" spans="3:4" x14ac:dyDescent="0.25">
      <c r="C234" s="159" t="s">
        <v>16856</v>
      </c>
      <c r="D234" s="159">
        <v>1</v>
      </c>
    </row>
    <row r="235" spans="3:4" x14ac:dyDescent="0.25">
      <c r="C235" s="159" t="s">
        <v>16857</v>
      </c>
      <c r="D235" s="159">
        <v>1</v>
      </c>
    </row>
    <row r="236" spans="3:4" x14ac:dyDescent="0.25">
      <c r="C236" s="159" t="s">
        <v>16858</v>
      </c>
      <c r="D236" s="159">
        <v>1</v>
      </c>
    </row>
    <row r="237" spans="3:4" x14ac:dyDescent="0.25">
      <c r="C237" s="159" t="s">
        <v>16859</v>
      </c>
      <c r="D237" s="159">
        <v>1</v>
      </c>
    </row>
    <row r="238" spans="3:4" x14ac:dyDescent="0.25">
      <c r="C238" s="159" t="s">
        <v>16860</v>
      </c>
      <c r="D238" s="159">
        <v>1</v>
      </c>
    </row>
    <row r="239" spans="3:4" x14ac:dyDescent="0.25">
      <c r="C239" s="159" t="s">
        <v>16861</v>
      </c>
      <c r="D239" s="159">
        <v>1</v>
      </c>
    </row>
    <row r="240" spans="3:4" x14ac:dyDescent="0.25">
      <c r="C240" s="159" t="s">
        <v>16862</v>
      </c>
      <c r="D240" s="159">
        <v>1</v>
      </c>
    </row>
    <row r="241" spans="3:4" x14ac:dyDescent="0.25">
      <c r="C241" s="159" t="s">
        <v>16863</v>
      </c>
      <c r="D241" s="159">
        <v>1</v>
      </c>
    </row>
    <row r="242" spans="3:4" x14ac:dyDescent="0.25">
      <c r="C242" s="159" t="s">
        <v>16864</v>
      </c>
      <c r="D242" s="159">
        <v>1</v>
      </c>
    </row>
    <row r="243" spans="3:4" x14ac:dyDescent="0.25">
      <c r="C243" s="159" t="s">
        <v>16865</v>
      </c>
      <c r="D243" s="159">
        <v>1</v>
      </c>
    </row>
    <row r="244" spans="3:4" x14ac:dyDescent="0.25">
      <c r="C244" s="159" t="s">
        <v>16866</v>
      </c>
      <c r="D244" s="159">
        <v>1</v>
      </c>
    </row>
    <row r="245" spans="3:4" x14ac:dyDescent="0.25">
      <c r="C245" s="159" t="s">
        <v>16867</v>
      </c>
      <c r="D245" s="159">
        <v>1</v>
      </c>
    </row>
    <row r="246" spans="3:4" x14ac:dyDescent="0.25">
      <c r="C246" s="159" t="s">
        <v>16868</v>
      </c>
      <c r="D246" s="159">
        <v>1</v>
      </c>
    </row>
    <row r="247" spans="3:4" x14ac:dyDescent="0.25">
      <c r="C247" s="159" t="s">
        <v>16869</v>
      </c>
      <c r="D247" s="159">
        <v>1</v>
      </c>
    </row>
    <row r="248" spans="3:4" x14ac:dyDescent="0.25">
      <c r="C248" s="159" t="s">
        <v>16870</v>
      </c>
      <c r="D248" s="159">
        <v>1</v>
      </c>
    </row>
    <row r="249" spans="3:4" x14ac:dyDescent="0.25">
      <c r="C249" s="159" t="s">
        <v>16871</v>
      </c>
      <c r="D249" s="159">
        <v>1</v>
      </c>
    </row>
    <row r="250" spans="3:4" x14ac:dyDescent="0.25">
      <c r="C250" s="159" t="s">
        <v>16872</v>
      </c>
      <c r="D250" s="159">
        <v>1</v>
      </c>
    </row>
    <row r="251" spans="3:4" x14ac:dyDescent="0.25">
      <c r="C251" s="159" t="s">
        <v>16873</v>
      </c>
      <c r="D251" s="159">
        <v>1</v>
      </c>
    </row>
    <row r="252" spans="3:4" x14ac:dyDescent="0.25">
      <c r="C252" s="159" t="s">
        <v>16874</v>
      </c>
      <c r="D252" s="159">
        <v>1</v>
      </c>
    </row>
    <row r="253" spans="3:4" x14ac:dyDescent="0.25">
      <c r="C253" s="159" t="s">
        <v>16875</v>
      </c>
      <c r="D253" s="159">
        <v>1</v>
      </c>
    </row>
    <row r="254" spans="3:4" x14ac:dyDescent="0.25">
      <c r="C254" s="159" t="s">
        <v>16876</v>
      </c>
      <c r="D254" s="159">
        <v>1</v>
      </c>
    </row>
    <row r="255" spans="3:4" x14ac:dyDescent="0.25">
      <c r="C255" s="159" t="s">
        <v>16877</v>
      </c>
      <c r="D255" s="159">
        <v>1</v>
      </c>
    </row>
    <row r="256" spans="3:4" x14ac:dyDescent="0.25">
      <c r="C256" s="159" t="s">
        <v>16878</v>
      </c>
      <c r="D256" s="159">
        <v>1</v>
      </c>
    </row>
    <row r="257" spans="3:4" x14ac:dyDescent="0.25">
      <c r="C257" s="159" t="s">
        <v>16879</v>
      </c>
      <c r="D257" s="159">
        <v>1</v>
      </c>
    </row>
    <row r="258" spans="3:4" x14ac:dyDescent="0.25">
      <c r="C258" s="159" t="s">
        <v>16880</v>
      </c>
      <c r="D258" s="159">
        <v>1</v>
      </c>
    </row>
    <row r="259" spans="3:4" x14ac:dyDescent="0.25">
      <c r="C259" s="159" t="s">
        <v>16881</v>
      </c>
      <c r="D259" s="159">
        <v>1</v>
      </c>
    </row>
    <row r="260" spans="3:4" x14ac:dyDescent="0.25">
      <c r="C260" s="159" t="s">
        <v>16882</v>
      </c>
      <c r="D260" s="159">
        <v>1</v>
      </c>
    </row>
    <row r="261" spans="3:4" x14ac:dyDescent="0.25">
      <c r="C261" s="159" t="s">
        <v>16883</v>
      </c>
      <c r="D261" s="159">
        <v>1</v>
      </c>
    </row>
    <row r="262" spans="3:4" x14ac:dyDescent="0.25">
      <c r="C262" s="159" t="s">
        <v>16884</v>
      </c>
      <c r="D262" s="159">
        <v>1</v>
      </c>
    </row>
    <row r="263" spans="3:4" x14ac:dyDescent="0.25">
      <c r="C263" s="159" t="s">
        <v>16885</v>
      </c>
      <c r="D263" s="159">
        <v>1</v>
      </c>
    </row>
    <row r="264" spans="3:4" x14ac:dyDescent="0.25">
      <c r="C264" s="159" t="s">
        <v>16886</v>
      </c>
      <c r="D264" s="159">
        <v>1</v>
      </c>
    </row>
    <row r="265" spans="3:4" x14ac:dyDescent="0.25">
      <c r="C265" s="159" t="s">
        <v>16887</v>
      </c>
      <c r="D265" s="159">
        <v>1</v>
      </c>
    </row>
    <row r="266" spans="3:4" x14ac:dyDescent="0.25">
      <c r="C266" s="159" t="s">
        <v>16888</v>
      </c>
      <c r="D266" s="159">
        <v>1</v>
      </c>
    </row>
    <row r="267" spans="3:4" x14ac:dyDescent="0.25">
      <c r="C267" s="159" t="s">
        <v>16889</v>
      </c>
      <c r="D267" s="159">
        <v>1</v>
      </c>
    </row>
    <row r="268" spans="3:4" x14ac:dyDescent="0.25">
      <c r="C268" s="159" t="s">
        <v>16890</v>
      </c>
      <c r="D268" s="159">
        <v>1</v>
      </c>
    </row>
    <row r="269" spans="3:4" x14ac:dyDescent="0.25">
      <c r="C269" s="159" t="s">
        <v>16891</v>
      </c>
      <c r="D269" s="159">
        <v>1</v>
      </c>
    </row>
    <row r="270" spans="3:4" x14ac:dyDescent="0.25">
      <c r="C270" s="159" t="s">
        <v>16892</v>
      </c>
      <c r="D270" s="159">
        <v>1</v>
      </c>
    </row>
    <row r="271" spans="3:4" x14ac:dyDescent="0.25">
      <c r="C271" s="159" t="s">
        <v>16994</v>
      </c>
      <c r="D271" s="159">
        <v>1</v>
      </c>
    </row>
    <row r="272" spans="3:4" x14ac:dyDescent="0.25">
      <c r="C272" s="159" t="s">
        <v>16995</v>
      </c>
      <c r="D272" s="159">
        <v>1</v>
      </c>
    </row>
    <row r="273" spans="3:4" x14ac:dyDescent="0.25">
      <c r="C273" s="159" t="s">
        <v>16996</v>
      </c>
      <c r="D273" s="159">
        <v>1</v>
      </c>
    </row>
    <row r="274" spans="3:4" x14ac:dyDescent="0.25">
      <c r="C274" s="159" t="s">
        <v>16997</v>
      </c>
      <c r="D274" s="159">
        <v>1</v>
      </c>
    </row>
    <row r="275" spans="3:4" x14ac:dyDescent="0.25">
      <c r="C275" s="159" t="s">
        <v>16998</v>
      </c>
      <c r="D275" s="159">
        <v>1</v>
      </c>
    </row>
    <row r="276" spans="3:4" x14ac:dyDescent="0.25">
      <c r="C276" s="159" t="s">
        <v>16999</v>
      </c>
      <c r="D276" s="159">
        <v>1</v>
      </c>
    </row>
    <row r="277" spans="3:4" x14ac:dyDescent="0.25">
      <c r="C277" s="159" t="s">
        <v>17000</v>
      </c>
      <c r="D277" s="159">
        <v>1</v>
      </c>
    </row>
    <row r="278" spans="3:4" x14ac:dyDescent="0.25">
      <c r="C278" s="159" t="s">
        <v>17001</v>
      </c>
      <c r="D278" s="159">
        <v>1</v>
      </c>
    </row>
    <row r="279" spans="3:4" x14ac:dyDescent="0.25">
      <c r="C279" s="159" t="s">
        <v>17002</v>
      </c>
      <c r="D279" s="159">
        <v>1</v>
      </c>
    </row>
    <row r="280" spans="3:4" x14ac:dyDescent="0.25">
      <c r="C280" s="159" t="s">
        <v>17003</v>
      </c>
      <c r="D280" s="159">
        <v>1</v>
      </c>
    </row>
    <row r="281" spans="3:4" x14ac:dyDescent="0.25">
      <c r="C281" s="159" t="s">
        <v>17004</v>
      </c>
      <c r="D281" s="159">
        <v>1</v>
      </c>
    </row>
    <row r="282" spans="3:4" x14ac:dyDescent="0.25">
      <c r="C282" s="159" t="s">
        <v>17005</v>
      </c>
      <c r="D282" s="159">
        <v>1</v>
      </c>
    </row>
    <row r="283" spans="3:4" x14ac:dyDescent="0.25">
      <c r="C283" s="159" t="s">
        <v>17006</v>
      </c>
      <c r="D283" s="159">
        <v>1</v>
      </c>
    </row>
    <row r="284" spans="3:4" x14ac:dyDescent="0.25">
      <c r="C284" s="159" t="s">
        <v>17007</v>
      </c>
      <c r="D284" s="159">
        <v>1</v>
      </c>
    </row>
    <row r="285" spans="3:4" x14ac:dyDescent="0.25">
      <c r="C285" s="159" t="s">
        <v>17008</v>
      </c>
      <c r="D285" s="159">
        <v>1</v>
      </c>
    </row>
    <row r="286" spans="3:4" x14ac:dyDescent="0.25">
      <c r="C286" s="159" t="s">
        <v>17009</v>
      </c>
      <c r="D286" s="159">
        <v>1</v>
      </c>
    </row>
    <row r="287" spans="3:4" x14ac:dyDescent="0.25">
      <c r="C287" s="159" t="s">
        <v>17010</v>
      </c>
      <c r="D287" s="159">
        <v>1</v>
      </c>
    </row>
    <row r="288" spans="3:4" x14ac:dyDescent="0.25">
      <c r="C288" s="159" t="s">
        <v>17011</v>
      </c>
      <c r="D288" s="159">
        <v>1</v>
      </c>
    </row>
    <row r="289" spans="3:4" x14ac:dyDescent="0.25">
      <c r="C289" s="159" t="s">
        <v>17012</v>
      </c>
      <c r="D289" s="159">
        <v>1</v>
      </c>
    </row>
    <row r="290" spans="3:4" x14ac:dyDescent="0.25">
      <c r="C290" s="159" t="s">
        <v>17013</v>
      </c>
      <c r="D290" s="159">
        <v>1</v>
      </c>
    </row>
    <row r="291" spans="3:4" x14ac:dyDescent="0.25">
      <c r="C291" s="159" t="s">
        <v>17014</v>
      </c>
      <c r="D291" s="159">
        <v>1</v>
      </c>
    </row>
    <row r="292" spans="3:4" x14ac:dyDescent="0.25">
      <c r="C292" s="159" t="s">
        <v>17015</v>
      </c>
      <c r="D292" s="159">
        <v>1</v>
      </c>
    </row>
    <row r="293" spans="3:4" x14ac:dyDescent="0.25">
      <c r="C293" s="159" t="s">
        <v>17016</v>
      </c>
      <c r="D293" s="159">
        <v>1</v>
      </c>
    </row>
    <row r="294" spans="3:4" x14ac:dyDescent="0.25">
      <c r="C294" s="159" t="s">
        <v>17017</v>
      </c>
      <c r="D294" s="159">
        <v>1</v>
      </c>
    </row>
    <row r="295" spans="3:4" x14ac:dyDescent="0.25">
      <c r="C295" s="159" t="s">
        <v>17018</v>
      </c>
      <c r="D295" s="159">
        <v>1</v>
      </c>
    </row>
    <row r="296" spans="3:4" x14ac:dyDescent="0.25">
      <c r="C296" s="159" t="s">
        <v>17019</v>
      </c>
      <c r="D296" s="159">
        <v>1</v>
      </c>
    </row>
    <row r="297" spans="3:4" x14ac:dyDescent="0.25">
      <c r="C297" s="159" t="s">
        <v>17020</v>
      </c>
      <c r="D297" s="159">
        <v>1</v>
      </c>
    </row>
    <row r="298" spans="3:4" x14ac:dyDescent="0.25">
      <c r="C298" s="159" t="s">
        <v>17021</v>
      </c>
      <c r="D298" s="159">
        <v>1</v>
      </c>
    </row>
    <row r="299" spans="3:4" x14ac:dyDescent="0.25">
      <c r="C299" s="159" t="s">
        <v>17022</v>
      </c>
      <c r="D299" s="159">
        <v>1</v>
      </c>
    </row>
    <row r="300" spans="3:4" x14ac:dyDescent="0.25">
      <c r="C300" s="159" t="s">
        <v>17023</v>
      </c>
      <c r="D300" s="159">
        <v>1</v>
      </c>
    </row>
    <row r="301" spans="3:4" x14ac:dyDescent="0.25">
      <c r="C301" s="159" t="s">
        <v>17024</v>
      </c>
      <c r="D301" s="159">
        <v>1</v>
      </c>
    </row>
    <row r="302" spans="3:4" x14ac:dyDescent="0.25">
      <c r="C302" s="159" t="s">
        <v>17025</v>
      </c>
      <c r="D302" s="159">
        <v>1</v>
      </c>
    </row>
    <row r="303" spans="3:4" x14ac:dyDescent="0.25">
      <c r="C303" s="159" t="s">
        <v>17026</v>
      </c>
      <c r="D303" s="159">
        <v>1</v>
      </c>
    </row>
    <row r="304" spans="3:4" x14ac:dyDescent="0.25">
      <c r="C304" s="159" t="s">
        <v>17027</v>
      </c>
      <c r="D304" s="159">
        <v>1</v>
      </c>
    </row>
    <row r="305" spans="3:4" x14ac:dyDescent="0.25">
      <c r="C305" s="159" t="s">
        <v>17028</v>
      </c>
      <c r="D305" s="159">
        <v>1</v>
      </c>
    </row>
    <row r="306" spans="3:4" x14ac:dyDescent="0.25">
      <c r="C306" s="159" t="s">
        <v>17029</v>
      </c>
      <c r="D306" s="159">
        <v>1</v>
      </c>
    </row>
    <row r="307" spans="3:4" x14ac:dyDescent="0.25">
      <c r="C307" s="159" t="s">
        <v>17030</v>
      </c>
      <c r="D307" s="159">
        <v>1</v>
      </c>
    </row>
    <row r="308" spans="3:4" x14ac:dyDescent="0.25">
      <c r="C308" s="159" t="s">
        <v>17031</v>
      </c>
      <c r="D308" s="159">
        <v>1</v>
      </c>
    </row>
    <row r="309" spans="3:4" x14ac:dyDescent="0.25">
      <c r="C309" s="159" t="s">
        <v>17032</v>
      </c>
      <c r="D309" s="159">
        <v>1</v>
      </c>
    </row>
    <row r="310" spans="3:4" x14ac:dyDescent="0.25">
      <c r="C310" s="159" t="s">
        <v>17033</v>
      </c>
      <c r="D310" s="159">
        <v>1</v>
      </c>
    </row>
    <row r="311" spans="3:4" x14ac:dyDescent="0.25">
      <c r="C311" s="159" t="s">
        <v>17034</v>
      </c>
      <c r="D311" s="159">
        <v>1</v>
      </c>
    </row>
    <row r="312" spans="3:4" x14ac:dyDescent="0.25">
      <c r="C312" s="159" t="s">
        <v>17035</v>
      </c>
      <c r="D312" s="159">
        <v>1</v>
      </c>
    </row>
    <row r="313" spans="3:4" x14ac:dyDescent="0.25">
      <c r="C313" s="159" t="s">
        <v>17036</v>
      </c>
      <c r="D313" s="159">
        <v>1</v>
      </c>
    </row>
    <row r="314" spans="3:4" x14ac:dyDescent="0.25">
      <c r="C314" s="159" t="s">
        <v>17037</v>
      </c>
      <c r="D314" s="159">
        <v>1</v>
      </c>
    </row>
    <row r="315" spans="3:4" x14ac:dyDescent="0.25">
      <c r="C315" s="159" t="s">
        <v>17038</v>
      </c>
      <c r="D315" s="159">
        <v>1</v>
      </c>
    </row>
    <row r="316" spans="3:4" x14ac:dyDescent="0.25">
      <c r="C316" s="159" t="s">
        <v>17039</v>
      </c>
      <c r="D316" s="159">
        <v>1</v>
      </c>
    </row>
    <row r="317" spans="3:4" x14ac:dyDescent="0.25">
      <c r="C317" s="159" t="s">
        <v>17040</v>
      </c>
      <c r="D317" s="159">
        <v>1</v>
      </c>
    </row>
    <row r="318" spans="3:4" x14ac:dyDescent="0.25">
      <c r="C318" s="159" t="s">
        <v>17041</v>
      </c>
      <c r="D318" s="159">
        <v>1</v>
      </c>
    </row>
    <row r="319" spans="3:4" x14ac:dyDescent="0.25">
      <c r="C319" s="159" t="s">
        <v>17042</v>
      </c>
      <c r="D319" s="159">
        <v>1</v>
      </c>
    </row>
    <row r="320" spans="3:4" x14ac:dyDescent="0.25">
      <c r="C320" s="159" t="s">
        <v>17043</v>
      </c>
      <c r="D320" s="159">
        <v>1</v>
      </c>
    </row>
    <row r="321" spans="3:4" x14ac:dyDescent="0.25">
      <c r="C321" s="159" t="s">
        <v>17044</v>
      </c>
      <c r="D321" s="159">
        <v>1</v>
      </c>
    </row>
    <row r="322" spans="3:4" x14ac:dyDescent="0.25">
      <c r="C322" s="159" t="s">
        <v>17045</v>
      </c>
      <c r="D322" s="159">
        <v>1</v>
      </c>
    </row>
    <row r="323" spans="3:4" x14ac:dyDescent="0.25">
      <c r="C323" s="159" t="s">
        <v>17046</v>
      </c>
      <c r="D323" s="159">
        <v>1</v>
      </c>
    </row>
    <row r="324" spans="3:4" x14ac:dyDescent="0.25">
      <c r="C324" s="159" t="s">
        <v>17047</v>
      </c>
      <c r="D324" s="159">
        <v>1</v>
      </c>
    </row>
    <row r="325" spans="3:4" x14ac:dyDescent="0.25">
      <c r="C325" s="159" t="s">
        <v>17048</v>
      </c>
      <c r="D325" s="159">
        <v>1</v>
      </c>
    </row>
    <row r="326" spans="3:4" x14ac:dyDescent="0.25">
      <c r="C326" s="159" t="s">
        <v>17049</v>
      </c>
      <c r="D326" s="159">
        <v>1</v>
      </c>
    </row>
    <row r="327" spans="3:4" x14ac:dyDescent="0.25">
      <c r="C327" s="159" t="s">
        <v>17050</v>
      </c>
      <c r="D327" s="159">
        <v>1</v>
      </c>
    </row>
    <row r="328" spans="3:4" x14ac:dyDescent="0.25">
      <c r="C328" s="159" t="s">
        <v>17051</v>
      </c>
      <c r="D328" s="159">
        <v>1</v>
      </c>
    </row>
    <row r="329" spans="3:4" x14ac:dyDescent="0.25">
      <c r="C329" s="159" t="s">
        <v>17052</v>
      </c>
      <c r="D329" s="159">
        <v>1</v>
      </c>
    </row>
    <row r="330" spans="3:4" x14ac:dyDescent="0.25">
      <c r="C330" s="159" t="s">
        <v>17053</v>
      </c>
      <c r="D330" s="159">
        <v>1</v>
      </c>
    </row>
    <row r="331" spans="3:4" x14ac:dyDescent="0.25">
      <c r="C331" s="159" t="s">
        <v>17054</v>
      </c>
      <c r="D331" s="159">
        <v>1</v>
      </c>
    </row>
    <row r="332" spans="3:4" x14ac:dyDescent="0.25">
      <c r="C332" s="159" t="s">
        <v>17055</v>
      </c>
      <c r="D332" s="159">
        <v>1</v>
      </c>
    </row>
    <row r="333" spans="3:4" x14ac:dyDescent="0.25">
      <c r="C333" s="159" t="s">
        <v>17056</v>
      </c>
      <c r="D333" s="159">
        <v>1</v>
      </c>
    </row>
    <row r="334" spans="3:4" x14ac:dyDescent="0.25">
      <c r="C334" s="159" t="s">
        <v>17057</v>
      </c>
      <c r="D334" s="159">
        <v>1</v>
      </c>
    </row>
    <row r="335" spans="3:4" x14ac:dyDescent="0.25">
      <c r="C335" s="159" t="s">
        <v>17058</v>
      </c>
      <c r="D335" s="159">
        <v>1</v>
      </c>
    </row>
    <row r="336" spans="3:4" x14ac:dyDescent="0.25">
      <c r="C336" s="159" t="s">
        <v>17059</v>
      </c>
      <c r="D336" s="159">
        <v>1</v>
      </c>
    </row>
    <row r="337" spans="3:4" x14ac:dyDescent="0.25">
      <c r="C337" s="159" t="s">
        <v>17060</v>
      </c>
      <c r="D337" s="159">
        <v>1</v>
      </c>
    </row>
    <row r="338" spans="3:4" x14ac:dyDescent="0.25">
      <c r="C338" s="159" t="s">
        <v>17061</v>
      </c>
      <c r="D338" s="159">
        <v>1</v>
      </c>
    </row>
    <row r="339" spans="3:4" x14ac:dyDescent="0.25">
      <c r="C339" s="159" t="s">
        <v>17062</v>
      </c>
      <c r="D339" s="159">
        <v>1</v>
      </c>
    </row>
    <row r="340" spans="3:4" x14ac:dyDescent="0.25">
      <c r="C340" s="159" t="s">
        <v>17063</v>
      </c>
      <c r="D340" s="159">
        <v>1</v>
      </c>
    </row>
    <row r="341" spans="3:4" x14ac:dyDescent="0.25">
      <c r="C341" s="159" t="s">
        <v>17064</v>
      </c>
      <c r="D341" s="159">
        <v>1</v>
      </c>
    </row>
    <row r="342" spans="3:4" x14ac:dyDescent="0.25">
      <c r="C342" s="159" t="s">
        <v>17065</v>
      </c>
      <c r="D342" s="159">
        <v>1</v>
      </c>
    </row>
    <row r="343" spans="3:4" x14ac:dyDescent="0.25">
      <c r="C343" s="159" t="s">
        <v>17066</v>
      </c>
      <c r="D343" s="159">
        <v>1</v>
      </c>
    </row>
    <row r="344" spans="3:4" x14ac:dyDescent="0.25">
      <c r="C344" s="159" t="s">
        <v>17067</v>
      </c>
      <c r="D344" s="159">
        <v>1</v>
      </c>
    </row>
    <row r="345" spans="3:4" x14ac:dyDescent="0.25">
      <c r="C345" s="159" t="s">
        <v>17068</v>
      </c>
      <c r="D345" s="159">
        <v>1</v>
      </c>
    </row>
    <row r="346" spans="3:4" x14ac:dyDescent="0.25">
      <c r="C346" s="159" t="s">
        <v>17069</v>
      </c>
      <c r="D346" s="159">
        <v>1</v>
      </c>
    </row>
    <row r="347" spans="3:4" x14ac:dyDescent="0.25">
      <c r="C347" s="159" t="s">
        <v>17070</v>
      </c>
      <c r="D347" s="159">
        <v>1</v>
      </c>
    </row>
    <row r="348" spans="3:4" x14ac:dyDescent="0.25">
      <c r="C348" s="159" t="s">
        <v>17071</v>
      </c>
      <c r="D348" s="159">
        <v>1</v>
      </c>
    </row>
    <row r="349" spans="3:4" x14ac:dyDescent="0.25">
      <c r="C349" s="159" t="s">
        <v>17072</v>
      </c>
      <c r="D349" s="159">
        <v>1</v>
      </c>
    </row>
    <row r="350" spans="3:4" x14ac:dyDescent="0.25">
      <c r="C350" s="159" t="s">
        <v>17127</v>
      </c>
      <c r="D350" s="159">
        <v>1</v>
      </c>
    </row>
    <row r="351" spans="3:4" x14ac:dyDescent="0.25">
      <c r="C351" s="159" t="s">
        <v>17128</v>
      </c>
      <c r="D351" s="159">
        <v>1</v>
      </c>
    </row>
    <row r="352" spans="3:4" x14ac:dyDescent="0.25">
      <c r="C352" s="159" t="s">
        <v>17129</v>
      </c>
      <c r="D352" s="159">
        <v>1</v>
      </c>
    </row>
    <row r="353" spans="3:4" x14ac:dyDescent="0.25">
      <c r="C353" s="159" t="s">
        <v>17130</v>
      </c>
      <c r="D353" s="159">
        <v>1</v>
      </c>
    </row>
    <row r="354" spans="3:4" x14ac:dyDescent="0.25">
      <c r="C354" s="159" t="s">
        <v>17131</v>
      </c>
      <c r="D354" s="159">
        <v>1</v>
      </c>
    </row>
    <row r="355" spans="3:4" x14ac:dyDescent="0.25">
      <c r="C355" s="159" t="s">
        <v>17132</v>
      </c>
      <c r="D355" s="159">
        <v>1</v>
      </c>
    </row>
    <row r="356" spans="3:4" x14ac:dyDescent="0.25">
      <c r="C356" s="159" t="s">
        <v>17133</v>
      </c>
      <c r="D356" s="159">
        <v>1</v>
      </c>
    </row>
    <row r="357" spans="3:4" x14ac:dyDescent="0.25">
      <c r="C357" s="159" t="s">
        <v>17134</v>
      </c>
      <c r="D357" s="159">
        <v>1</v>
      </c>
    </row>
    <row r="358" spans="3:4" x14ac:dyDescent="0.25">
      <c r="C358" s="159" t="s">
        <v>17135</v>
      </c>
      <c r="D358" s="159">
        <v>1</v>
      </c>
    </row>
    <row r="359" spans="3:4" x14ac:dyDescent="0.25">
      <c r="C359" s="159" t="s">
        <v>17136</v>
      </c>
      <c r="D359" s="159">
        <v>1</v>
      </c>
    </row>
    <row r="360" spans="3:4" x14ac:dyDescent="0.25">
      <c r="C360" s="159" t="s">
        <v>17137</v>
      </c>
      <c r="D360" s="159">
        <v>1</v>
      </c>
    </row>
    <row r="361" spans="3:4" x14ac:dyDescent="0.25">
      <c r="C361" s="159" t="s">
        <v>17138</v>
      </c>
      <c r="D361" s="159">
        <v>1</v>
      </c>
    </row>
    <row r="362" spans="3:4" x14ac:dyDescent="0.25">
      <c r="C362" s="159" t="s">
        <v>17139</v>
      </c>
      <c r="D362" s="159">
        <v>1</v>
      </c>
    </row>
    <row r="363" spans="3:4" x14ac:dyDescent="0.25">
      <c r="C363" s="159" t="s">
        <v>17140</v>
      </c>
      <c r="D363" s="159">
        <v>1</v>
      </c>
    </row>
    <row r="364" spans="3:4" x14ac:dyDescent="0.25">
      <c r="C364" s="159" t="s">
        <v>17141</v>
      </c>
      <c r="D364" s="159">
        <v>1</v>
      </c>
    </row>
    <row r="365" spans="3:4" x14ac:dyDescent="0.25">
      <c r="C365" s="159" t="s">
        <v>17142</v>
      </c>
      <c r="D365" s="159">
        <v>1</v>
      </c>
    </row>
    <row r="366" spans="3:4" x14ac:dyDescent="0.25">
      <c r="C366" s="159" t="s">
        <v>17143</v>
      </c>
      <c r="D366" s="159">
        <v>1</v>
      </c>
    </row>
    <row r="367" spans="3:4" x14ac:dyDescent="0.25">
      <c r="C367" s="159" t="s">
        <v>17144</v>
      </c>
      <c r="D367" s="159">
        <v>1</v>
      </c>
    </row>
    <row r="368" spans="3:4" x14ac:dyDescent="0.25">
      <c r="C368" s="159" t="s">
        <v>17145</v>
      </c>
      <c r="D368" s="159">
        <v>1</v>
      </c>
    </row>
    <row r="369" spans="3:4" x14ac:dyDescent="0.25">
      <c r="C369" s="159" t="s">
        <v>17146</v>
      </c>
      <c r="D369" s="159">
        <v>1</v>
      </c>
    </row>
    <row r="370" spans="3:4" x14ac:dyDescent="0.25">
      <c r="C370" s="159" t="s">
        <v>17147</v>
      </c>
      <c r="D370" s="159">
        <v>1</v>
      </c>
    </row>
    <row r="371" spans="3:4" x14ac:dyDescent="0.25">
      <c r="C371" s="159" t="s">
        <v>17148</v>
      </c>
      <c r="D371" s="159">
        <v>1</v>
      </c>
    </row>
    <row r="372" spans="3:4" x14ac:dyDescent="0.25">
      <c r="C372" s="159" t="s">
        <v>17149</v>
      </c>
      <c r="D372" s="159">
        <v>1</v>
      </c>
    </row>
    <row r="373" spans="3:4" x14ac:dyDescent="0.25">
      <c r="C373" s="159" t="s">
        <v>17150</v>
      </c>
      <c r="D373" s="159">
        <v>1</v>
      </c>
    </row>
    <row r="374" spans="3:4" x14ac:dyDescent="0.25">
      <c r="C374" s="159" t="s">
        <v>17151</v>
      </c>
      <c r="D374" s="159">
        <v>1</v>
      </c>
    </row>
    <row r="375" spans="3:4" x14ac:dyDescent="0.25">
      <c r="C375" s="159" t="s">
        <v>17152</v>
      </c>
      <c r="D375" s="159">
        <v>1</v>
      </c>
    </row>
    <row r="376" spans="3:4" x14ac:dyDescent="0.25">
      <c r="C376" s="159" t="s">
        <v>17153</v>
      </c>
      <c r="D376" s="159">
        <v>1</v>
      </c>
    </row>
    <row r="377" spans="3:4" x14ac:dyDescent="0.25">
      <c r="C377" s="159" t="s">
        <v>17154</v>
      </c>
      <c r="D377" s="159">
        <v>1</v>
      </c>
    </row>
    <row r="378" spans="3:4" x14ac:dyDescent="0.25">
      <c r="C378" s="159" t="s">
        <v>16979</v>
      </c>
      <c r="D378" s="159">
        <v>1</v>
      </c>
    </row>
    <row r="379" spans="3:4" x14ac:dyDescent="0.25">
      <c r="C379" s="159" t="s">
        <v>16980</v>
      </c>
      <c r="D379" s="159">
        <v>1</v>
      </c>
    </row>
    <row r="380" spans="3:4" x14ac:dyDescent="0.25">
      <c r="C380" s="159" t="s">
        <v>16981</v>
      </c>
      <c r="D380" s="159">
        <v>1</v>
      </c>
    </row>
    <row r="381" spans="3:4" x14ac:dyDescent="0.25">
      <c r="C381" s="159" t="s">
        <v>16982</v>
      </c>
      <c r="D381" s="159">
        <v>1</v>
      </c>
    </row>
    <row r="382" spans="3:4" x14ac:dyDescent="0.25">
      <c r="C382" s="159" t="s">
        <v>16983</v>
      </c>
      <c r="D382" s="159">
        <v>1</v>
      </c>
    </row>
    <row r="383" spans="3:4" x14ac:dyDescent="0.25">
      <c r="C383" s="159" t="s">
        <v>16984</v>
      </c>
      <c r="D383" s="159">
        <v>1</v>
      </c>
    </row>
    <row r="384" spans="3:4" x14ac:dyDescent="0.25">
      <c r="C384" s="159" t="s">
        <v>16985</v>
      </c>
      <c r="D384" s="159">
        <v>1</v>
      </c>
    </row>
    <row r="385" spans="3:4" x14ac:dyDescent="0.25">
      <c r="C385" s="159" t="s">
        <v>16986</v>
      </c>
      <c r="D385" s="159">
        <v>1</v>
      </c>
    </row>
    <row r="386" spans="3:4" x14ac:dyDescent="0.25">
      <c r="C386" s="159" t="s">
        <v>16987</v>
      </c>
      <c r="D386" s="159">
        <v>1</v>
      </c>
    </row>
    <row r="387" spans="3:4" x14ac:dyDescent="0.25">
      <c r="C387" s="159" t="s">
        <v>16988</v>
      </c>
      <c r="D387" s="159">
        <v>1</v>
      </c>
    </row>
    <row r="388" spans="3:4" x14ac:dyDescent="0.25">
      <c r="C388" s="159" t="s">
        <v>16989</v>
      </c>
      <c r="D388" s="159">
        <v>1</v>
      </c>
    </row>
    <row r="389" spans="3:4" x14ac:dyDescent="0.25">
      <c r="C389" s="159" t="s">
        <v>16990</v>
      </c>
      <c r="D389" s="159">
        <v>1</v>
      </c>
    </row>
    <row r="390" spans="3:4" x14ac:dyDescent="0.25">
      <c r="C390" s="159" t="s">
        <v>16991</v>
      </c>
      <c r="D390" s="159">
        <v>1</v>
      </c>
    </row>
    <row r="391" spans="3:4" x14ac:dyDescent="0.25">
      <c r="C391" s="159" t="s">
        <v>16992</v>
      </c>
      <c r="D391" s="159">
        <v>1</v>
      </c>
    </row>
    <row r="392" spans="3:4" x14ac:dyDescent="0.25">
      <c r="C392" s="159" t="s">
        <v>16993</v>
      </c>
      <c r="D392" s="159">
        <v>1</v>
      </c>
    </row>
    <row r="393" spans="3:4" x14ac:dyDescent="0.25">
      <c r="C393" s="159" t="s">
        <v>17073</v>
      </c>
      <c r="D393" s="159">
        <v>1</v>
      </c>
    </row>
    <row r="394" spans="3:4" x14ac:dyDescent="0.25">
      <c r="C394" s="159" t="s">
        <v>17074</v>
      </c>
      <c r="D394" s="159">
        <v>1</v>
      </c>
    </row>
    <row r="395" spans="3:4" x14ac:dyDescent="0.25">
      <c r="C395" s="159" t="s">
        <v>17075</v>
      </c>
      <c r="D395" s="159">
        <v>1</v>
      </c>
    </row>
    <row r="396" spans="3:4" x14ac:dyDescent="0.25">
      <c r="C396" s="159" t="s">
        <v>17076</v>
      </c>
      <c r="D396" s="159">
        <v>1</v>
      </c>
    </row>
    <row r="397" spans="3:4" x14ac:dyDescent="0.25">
      <c r="C397" s="159" t="s">
        <v>17077</v>
      </c>
      <c r="D397" s="159">
        <v>1</v>
      </c>
    </row>
    <row r="398" spans="3:4" x14ac:dyDescent="0.25">
      <c r="C398" s="159" t="s">
        <v>17078</v>
      </c>
      <c r="D398" s="159">
        <v>1</v>
      </c>
    </row>
    <row r="399" spans="3:4" x14ac:dyDescent="0.25">
      <c r="C399" s="159" t="s">
        <v>17079</v>
      </c>
      <c r="D399" s="159">
        <v>1</v>
      </c>
    </row>
    <row r="400" spans="3:4" x14ac:dyDescent="0.25">
      <c r="C400" s="159" t="s">
        <v>17080</v>
      </c>
      <c r="D400" s="159">
        <v>1</v>
      </c>
    </row>
    <row r="401" spans="3:4" x14ac:dyDescent="0.25">
      <c r="C401" s="159" t="s">
        <v>17081</v>
      </c>
      <c r="D401" s="159">
        <v>1</v>
      </c>
    </row>
    <row r="402" spans="3:4" x14ac:dyDescent="0.25">
      <c r="C402" s="159" t="s">
        <v>17082</v>
      </c>
      <c r="D402" s="159">
        <v>1</v>
      </c>
    </row>
    <row r="403" spans="3:4" x14ac:dyDescent="0.25">
      <c r="C403" s="159" t="s">
        <v>17083</v>
      </c>
      <c r="D403" s="159">
        <v>1</v>
      </c>
    </row>
    <row r="404" spans="3:4" x14ac:dyDescent="0.25">
      <c r="C404" s="159" t="s">
        <v>17084</v>
      </c>
      <c r="D404" s="159">
        <v>1</v>
      </c>
    </row>
    <row r="405" spans="3:4" x14ac:dyDescent="0.25">
      <c r="C405" s="159" t="s">
        <v>17085</v>
      </c>
      <c r="D405" s="159">
        <v>1</v>
      </c>
    </row>
    <row r="406" spans="3:4" x14ac:dyDescent="0.25">
      <c r="C406" s="159" t="s">
        <v>17086</v>
      </c>
      <c r="D406" s="159">
        <v>1</v>
      </c>
    </row>
    <row r="407" spans="3:4" x14ac:dyDescent="0.25">
      <c r="C407" s="159" t="s">
        <v>17087</v>
      </c>
      <c r="D407" s="159">
        <v>1</v>
      </c>
    </row>
    <row r="408" spans="3:4" x14ac:dyDescent="0.25">
      <c r="C408" s="159" t="s">
        <v>17088</v>
      </c>
      <c r="D408" s="159">
        <v>1</v>
      </c>
    </row>
    <row r="409" spans="3:4" x14ac:dyDescent="0.25">
      <c r="C409" s="159" t="s">
        <v>17089</v>
      </c>
      <c r="D409" s="159">
        <v>1</v>
      </c>
    </row>
    <row r="410" spans="3:4" x14ac:dyDescent="0.25">
      <c r="C410" s="159" t="s">
        <v>17090</v>
      </c>
      <c r="D410" s="159">
        <v>1</v>
      </c>
    </row>
    <row r="411" spans="3:4" x14ac:dyDescent="0.25">
      <c r="C411" s="159" t="s">
        <v>17091</v>
      </c>
      <c r="D411" s="159">
        <v>1</v>
      </c>
    </row>
    <row r="412" spans="3:4" x14ac:dyDescent="0.25">
      <c r="C412" s="159" t="s">
        <v>17092</v>
      </c>
      <c r="D412" s="159">
        <v>1</v>
      </c>
    </row>
    <row r="413" spans="3:4" x14ac:dyDescent="0.25">
      <c r="C413" s="159" t="s">
        <v>17093</v>
      </c>
      <c r="D413" s="159">
        <v>1</v>
      </c>
    </row>
    <row r="414" spans="3:4" x14ac:dyDescent="0.25">
      <c r="C414" s="159" t="s">
        <v>17094</v>
      </c>
      <c r="D414" s="159">
        <v>1</v>
      </c>
    </row>
    <row r="415" spans="3:4" x14ac:dyDescent="0.25">
      <c r="C415" s="159" t="s">
        <v>17095</v>
      </c>
      <c r="D415" s="159">
        <v>1</v>
      </c>
    </row>
    <row r="416" spans="3:4" x14ac:dyDescent="0.25">
      <c r="C416" s="159" t="s">
        <v>17096</v>
      </c>
      <c r="D416" s="159">
        <v>1</v>
      </c>
    </row>
    <row r="417" spans="3:4" x14ac:dyDescent="0.25">
      <c r="C417" s="159" t="s">
        <v>17097</v>
      </c>
      <c r="D417" s="159">
        <v>1</v>
      </c>
    </row>
    <row r="418" spans="3:4" x14ac:dyDescent="0.25">
      <c r="C418" s="159" t="s">
        <v>17098</v>
      </c>
      <c r="D418" s="159">
        <v>1</v>
      </c>
    </row>
    <row r="419" spans="3:4" x14ac:dyDescent="0.25">
      <c r="C419" s="159" t="s">
        <v>17099</v>
      </c>
      <c r="D419" s="159">
        <v>1</v>
      </c>
    </row>
    <row r="420" spans="3:4" x14ac:dyDescent="0.25">
      <c r="C420" s="159" t="s">
        <v>17100</v>
      </c>
      <c r="D420" s="159">
        <v>1</v>
      </c>
    </row>
    <row r="421" spans="3:4" x14ac:dyDescent="0.25">
      <c r="C421" s="159" t="s">
        <v>17101</v>
      </c>
      <c r="D421" s="159">
        <v>1</v>
      </c>
    </row>
    <row r="422" spans="3:4" x14ac:dyDescent="0.25">
      <c r="C422" s="159" t="s">
        <v>17102</v>
      </c>
      <c r="D422" s="159">
        <v>1</v>
      </c>
    </row>
    <row r="423" spans="3:4" x14ac:dyDescent="0.25">
      <c r="C423" s="159" t="s">
        <v>17103</v>
      </c>
      <c r="D423" s="159">
        <v>1</v>
      </c>
    </row>
    <row r="424" spans="3:4" x14ac:dyDescent="0.25">
      <c r="C424" s="159" t="s">
        <v>17104</v>
      </c>
      <c r="D424" s="159">
        <v>1</v>
      </c>
    </row>
    <row r="425" spans="3:4" x14ac:dyDescent="0.25">
      <c r="C425" s="159" t="s">
        <v>17105</v>
      </c>
      <c r="D425" s="159">
        <v>1</v>
      </c>
    </row>
    <row r="426" spans="3:4" x14ac:dyDescent="0.25">
      <c r="C426" s="159" t="s">
        <v>17106</v>
      </c>
      <c r="D426" s="159">
        <v>1</v>
      </c>
    </row>
    <row r="427" spans="3:4" x14ac:dyDescent="0.25">
      <c r="C427" s="159" t="s">
        <v>17107</v>
      </c>
      <c r="D427" s="159">
        <v>1</v>
      </c>
    </row>
    <row r="428" spans="3:4" x14ac:dyDescent="0.25">
      <c r="C428" s="159" t="s">
        <v>17108</v>
      </c>
      <c r="D428" s="159">
        <v>1</v>
      </c>
    </row>
    <row r="429" spans="3:4" x14ac:dyDescent="0.25">
      <c r="C429" s="159" t="s">
        <v>17109</v>
      </c>
      <c r="D429" s="159">
        <v>1</v>
      </c>
    </row>
    <row r="430" spans="3:4" x14ac:dyDescent="0.25">
      <c r="C430" s="159" t="s">
        <v>17110</v>
      </c>
      <c r="D430" s="159">
        <v>1</v>
      </c>
    </row>
    <row r="431" spans="3:4" x14ac:dyDescent="0.25">
      <c r="C431" s="159" t="s">
        <v>17111</v>
      </c>
      <c r="D431" s="159">
        <v>1</v>
      </c>
    </row>
    <row r="432" spans="3:4" x14ac:dyDescent="0.25">
      <c r="C432" s="159" t="s">
        <v>17112</v>
      </c>
      <c r="D432" s="159">
        <v>1</v>
      </c>
    </row>
    <row r="433" spans="3:4" x14ac:dyDescent="0.25">
      <c r="C433" s="159" t="s">
        <v>17113</v>
      </c>
      <c r="D433" s="159">
        <v>1</v>
      </c>
    </row>
    <row r="434" spans="3:4" x14ac:dyDescent="0.25">
      <c r="C434" s="159" t="s">
        <v>17114</v>
      </c>
      <c r="D434" s="159">
        <v>1</v>
      </c>
    </row>
    <row r="435" spans="3:4" x14ac:dyDescent="0.25">
      <c r="C435" s="159" t="s">
        <v>17115</v>
      </c>
      <c r="D435" s="159">
        <v>1</v>
      </c>
    </row>
    <row r="436" spans="3:4" x14ac:dyDescent="0.25">
      <c r="C436" s="159" t="s">
        <v>17116</v>
      </c>
      <c r="D436" s="159">
        <v>1</v>
      </c>
    </row>
    <row r="437" spans="3:4" x14ac:dyDescent="0.25">
      <c r="C437" s="159" t="s">
        <v>17117</v>
      </c>
      <c r="D437" s="159">
        <v>1</v>
      </c>
    </row>
    <row r="438" spans="3:4" x14ac:dyDescent="0.25">
      <c r="C438" s="159" t="s">
        <v>17118</v>
      </c>
      <c r="D438" s="159">
        <v>1</v>
      </c>
    </row>
    <row r="439" spans="3:4" x14ac:dyDescent="0.25">
      <c r="C439" s="159" t="s">
        <v>17119</v>
      </c>
      <c r="D439" s="159">
        <v>1</v>
      </c>
    </row>
    <row r="440" spans="3:4" x14ac:dyDescent="0.25">
      <c r="C440" s="159" t="s">
        <v>17120</v>
      </c>
      <c r="D440" s="159">
        <v>1</v>
      </c>
    </row>
    <row r="441" spans="3:4" x14ac:dyDescent="0.25">
      <c r="C441" s="159" t="s">
        <v>17121</v>
      </c>
      <c r="D441" s="159">
        <v>1</v>
      </c>
    </row>
    <row r="442" spans="3:4" x14ac:dyDescent="0.25">
      <c r="C442" s="159" t="s">
        <v>17122</v>
      </c>
      <c r="D442" s="159">
        <v>1</v>
      </c>
    </row>
    <row r="443" spans="3:4" x14ac:dyDescent="0.25">
      <c r="C443" s="159" t="s">
        <v>17123</v>
      </c>
      <c r="D443" s="159">
        <v>1</v>
      </c>
    </row>
    <row r="444" spans="3:4" x14ac:dyDescent="0.25">
      <c r="C444" s="159" t="s">
        <v>17124</v>
      </c>
      <c r="D444" s="159">
        <v>1</v>
      </c>
    </row>
    <row r="445" spans="3:4" x14ac:dyDescent="0.25">
      <c r="C445" s="159" t="s">
        <v>17125</v>
      </c>
      <c r="D445" s="159">
        <v>1</v>
      </c>
    </row>
    <row r="446" spans="3:4" x14ac:dyDescent="0.25">
      <c r="C446" s="159" t="s">
        <v>17126</v>
      </c>
      <c r="D446" s="159">
        <v>1</v>
      </c>
    </row>
    <row r="447" spans="3:4" x14ac:dyDescent="0.25">
      <c r="C447" s="159" t="s">
        <v>17197</v>
      </c>
      <c r="D447" s="159">
        <v>1</v>
      </c>
    </row>
    <row r="448" spans="3:4" x14ac:dyDescent="0.25">
      <c r="C448" s="159" t="s">
        <v>17198</v>
      </c>
      <c r="D448" s="159">
        <v>1</v>
      </c>
    </row>
    <row r="449" spans="3:4" x14ac:dyDescent="0.25">
      <c r="C449" s="159" t="s">
        <v>17199</v>
      </c>
      <c r="D449" s="159">
        <v>1</v>
      </c>
    </row>
    <row r="450" spans="3:4" x14ac:dyDescent="0.25">
      <c r="C450" s="159" t="s">
        <v>17200</v>
      </c>
      <c r="D450" s="159">
        <v>1</v>
      </c>
    </row>
    <row r="451" spans="3:4" x14ac:dyDescent="0.25">
      <c r="C451" s="159" t="s">
        <v>17201</v>
      </c>
      <c r="D451" s="159">
        <v>1</v>
      </c>
    </row>
    <row r="452" spans="3:4" x14ac:dyDescent="0.25">
      <c r="C452" s="159" t="s">
        <v>17202</v>
      </c>
      <c r="D452" s="159">
        <v>1</v>
      </c>
    </row>
    <row r="453" spans="3:4" x14ac:dyDescent="0.25">
      <c r="C453" s="159" t="s">
        <v>17203</v>
      </c>
      <c r="D453" s="159">
        <v>1</v>
      </c>
    </row>
    <row r="454" spans="3:4" x14ac:dyDescent="0.25">
      <c r="C454" s="159" t="s">
        <v>17204</v>
      </c>
      <c r="D454" s="159">
        <v>1</v>
      </c>
    </row>
    <row r="455" spans="3:4" x14ac:dyDescent="0.25">
      <c r="C455" s="159" t="s">
        <v>17205</v>
      </c>
      <c r="D455" s="159">
        <v>1</v>
      </c>
    </row>
    <row r="456" spans="3:4" x14ac:dyDescent="0.25">
      <c r="C456" s="159" t="s">
        <v>17206</v>
      </c>
      <c r="D456" s="159">
        <v>1</v>
      </c>
    </row>
    <row r="457" spans="3:4" x14ac:dyDescent="0.25">
      <c r="C457" s="159" t="s">
        <v>17207</v>
      </c>
      <c r="D457" s="159">
        <v>1</v>
      </c>
    </row>
    <row r="458" spans="3:4" x14ac:dyDescent="0.25">
      <c r="C458" s="159" t="s">
        <v>17208</v>
      </c>
      <c r="D458" s="159">
        <v>1</v>
      </c>
    </row>
    <row r="459" spans="3:4" x14ac:dyDescent="0.25">
      <c r="C459" s="159" t="s">
        <v>17209</v>
      </c>
      <c r="D459" s="159">
        <v>1</v>
      </c>
    </row>
    <row r="460" spans="3:4" x14ac:dyDescent="0.25">
      <c r="C460" s="159" t="s">
        <v>17210</v>
      </c>
      <c r="D460" s="159">
        <v>1</v>
      </c>
    </row>
    <row r="461" spans="3:4" x14ac:dyDescent="0.25">
      <c r="C461" s="159" t="s">
        <v>17211</v>
      </c>
      <c r="D461" s="159">
        <v>1</v>
      </c>
    </row>
    <row r="462" spans="3:4" x14ac:dyDescent="0.25">
      <c r="C462" s="159" t="s">
        <v>17212</v>
      </c>
      <c r="D462" s="159">
        <v>1</v>
      </c>
    </row>
    <row r="463" spans="3:4" x14ac:dyDescent="0.25">
      <c r="C463" s="159" t="s">
        <v>17213</v>
      </c>
      <c r="D463" s="159">
        <v>1</v>
      </c>
    </row>
    <row r="464" spans="3:4" x14ac:dyDescent="0.25">
      <c r="C464" s="159" t="s">
        <v>17214</v>
      </c>
      <c r="D464" s="159">
        <v>1</v>
      </c>
    </row>
    <row r="465" spans="3:4" x14ac:dyDescent="0.25">
      <c r="C465" s="159" t="s">
        <v>17215</v>
      </c>
      <c r="D465" s="159">
        <v>1</v>
      </c>
    </row>
    <row r="466" spans="3:4" x14ac:dyDescent="0.25">
      <c r="C466" s="159" t="s">
        <v>17216</v>
      </c>
      <c r="D466" s="159">
        <v>1</v>
      </c>
    </row>
    <row r="467" spans="3:4" x14ac:dyDescent="0.25">
      <c r="C467" s="159" t="s">
        <v>17217</v>
      </c>
      <c r="D467" s="159">
        <v>1</v>
      </c>
    </row>
    <row r="468" spans="3:4" x14ac:dyDescent="0.25">
      <c r="C468" s="159" t="s">
        <v>17218</v>
      </c>
      <c r="D468" s="159">
        <v>1</v>
      </c>
    </row>
    <row r="469" spans="3:4" x14ac:dyDescent="0.25">
      <c r="C469" s="159" t="s">
        <v>17219</v>
      </c>
      <c r="D469" s="159">
        <v>1</v>
      </c>
    </row>
    <row r="470" spans="3:4" x14ac:dyDescent="0.25">
      <c r="C470" s="159" t="s">
        <v>17220</v>
      </c>
      <c r="D470" s="159">
        <v>1</v>
      </c>
    </row>
    <row r="471" spans="3:4" x14ac:dyDescent="0.25">
      <c r="C471" s="159" t="s">
        <v>17221</v>
      </c>
      <c r="D471" s="159">
        <v>1</v>
      </c>
    </row>
    <row r="472" spans="3:4" x14ac:dyDescent="0.25">
      <c r="C472" s="159" t="s">
        <v>17222</v>
      </c>
      <c r="D472" s="159">
        <v>1</v>
      </c>
    </row>
    <row r="473" spans="3:4" x14ac:dyDescent="0.25">
      <c r="C473" s="159" t="s">
        <v>17223</v>
      </c>
      <c r="D473" s="159">
        <v>1</v>
      </c>
    </row>
    <row r="474" spans="3:4" x14ac:dyDescent="0.25">
      <c r="C474" s="159" t="s">
        <v>17224</v>
      </c>
      <c r="D474" s="159">
        <v>1</v>
      </c>
    </row>
    <row r="475" spans="3:4" x14ac:dyDescent="0.25">
      <c r="C475" s="159" t="s">
        <v>17225</v>
      </c>
      <c r="D475" s="159">
        <v>1</v>
      </c>
    </row>
    <row r="476" spans="3:4" x14ac:dyDescent="0.25">
      <c r="C476" s="159" t="s">
        <v>17226</v>
      </c>
      <c r="D476" s="159">
        <v>1</v>
      </c>
    </row>
    <row r="477" spans="3:4" x14ac:dyDescent="0.25">
      <c r="C477" s="159" t="s">
        <v>17227</v>
      </c>
      <c r="D477" s="159">
        <v>1</v>
      </c>
    </row>
    <row r="478" spans="3:4" x14ac:dyDescent="0.25">
      <c r="C478" s="159" t="s">
        <v>17245</v>
      </c>
      <c r="D478" s="159">
        <v>1</v>
      </c>
    </row>
    <row r="479" spans="3:4" x14ac:dyDescent="0.25">
      <c r="C479" s="159" t="s">
        <v>17246</v>
      </c>
      <c r="D479" s="159">
        <v>1</v>
      </c>
    </row>
    <row r="480" spans="3:4" x14ac:dyDescent="0.25">
      <c r="C480" s="159" t="s">
        <v>17247</v>
      </c>
      <c r="D480" s="159">
        <v>1</v>
      </c>
    </row>
    <row r="481" spans="3:4" x14ac:dyDescent="0.25">
      <c r="C481" s="159" t="s">
        <v>17248</v>
      </c>
      <c r="D481" s="159">
        <v>1</v>
      </c>
    </row>
    <row r="482" spans="3:4" x14ac:dyDescent="0.25">
      <c r="C482" s="159" t="s">
        <v>17249</v>
      </c>
      <c r="D482" s="159">
        <v>1</v>
      </c>
    </row>
    <row r="483" spans="3:4" x14ac:dyDescent="0.25">
      <c r="C483" s="159" t="s">
        <v>17250</v>
      </c>
      <c r="D483" s="159">
        <v>1</v>
      </c>
    </row>
    <row r="484" spans="3:4" x14ac:dyDescent="0.25">
      <c r="C484" s="159" t="s">
        <v>17251</v>
      </c>
      <c r="D484" s="159">
        <v>1</v>
      </c>
    </row>
    <row r="485" spans="3:4" x14ac:dyDescent="0.25">
      <c r="C485" s="159" t="s">
        <v>17252</v>
      </c>
      <c r="D485" s="159">
        <v>1</v>
      </c>
    </row>
    <row r="486" spans="3:4" x14ac:dyDescent="0.25">
      <c r="C486" s="159" t="s">
        <v>17253</v>
      </c>
      <c r="D486" s="159">
        <v>1</v>
      </c>
    </row>
    <row r="487" spans="3:4" x14ac:dyDescent="0.25">
      <c r="C487" s="159" t="s">
        <v>17254</v>
      </c>
      <c r="D487" s="159">
        <v>1</v>
      </c>
    </row>
    <row r="488" spans="3:4" x14ac:dyDescent="0.25">
      <c r="C488" s="159" t="s">
        <v>17255</v>
      </c>
      <c r="D488" s="159">
        <v>1</v>
      </c>
    </row>
    <row r="489" spans="3:4" x14ac:dyDescent="0.25">
      <c r="C489" s="159" t="s">
        <v>17256</v>
      </c>
      <c r="D489" s="159">
        <v>1</v>
      </c>
    </row>
    <row r="490" spans="3:4" x14ac:dyDescent="0.25">
      <c r="C490" s="159" t="s">
        <v>17257</v>
      </c>
      <c r="D490" s="159">
        <v>1</v>
      </c>
    </row>
    <row r="491" spans="3:4" x14ac:dyDescent="0.25">
      <c r="C491" s="159" t="s">
        <v>17258</v>
      </c>
      <c r="D491" s="159">
        <v>1</v>
      </c>
    </row>
    <row r="492" spans="3:4" x14ac:dyDescent="0.25">
      <c r="C492" s="159" t="s">
        <v>17259</v>
      </c>
      <c r="D492" s="159">
        <v>1</v>
      </c>
    </row>
    <row r="493" spans="3:4" x14ac:dyDescent="0.25">
      <c r="C493" s="159" t="s">
        <v>17260</v>
      </c>
      <c r="D493" s="159">
        <v>1</v>
      </c>
    </row>
    <row r="494" spans="3:4" x14ac:dyDescent="0.25">
      <c r="C494" s="159" t="s">
        <v>17261</v>
      </c>
      <c r="D494" s="159">
        <v>1</v>
      </c>
    </row>
    <row r="495" spans="3:4" x14ac:dyDescent="0.25">
      <c r="C495" s="159" t="s">
        <v>17262</v>
      </c>
      <c r="D495" s="159">
        <v>1</v>
      </c>
    </row>
    <row r="496" spans="3:4" x14ac:dyDescent="0.25">
      <c r="C496" s="159" t="s">
        <v>17266</v>
      </c>
      <c r="D496" s="159">
        <v>1</v>
      </c>
    </row>
    <row r="497" spans="3:4" x14ac:dyDescent="0.25">
      <c r="C497" s="159" t="s">
        <v>17267</v>
      </c>
      <c r="D497" s="159">
        <v>1</v>
      </c>
    </row>
    <row r="498" spans="3:4" x14ac:dyDescent="0.25">
      <c r="C498" s="159" t="s">
        <v>17268</v>
      </c>
      <c r="D498" s="159">
        <v>1</v>
      </c>
    </row>
    <row r="499" spans="3:4" x14ac:dyDescent="0.25">
      <c r="C499" s="159" t="s">
        <v>17269</v>
      </c>
      <c r="D499" s="159">
        <v>1</v>
      </c>
    </row>
    <row r="500" spans="3:4" x14ac:dyDescent="0.25">
      <c r="C500" s="159" t="s">
        <v>17272</v>
      </c>
      <c r="D500" s="159">
        <v>1</v>
      </c>
    </row>
    <row r="501" spans="3:4" x14ac:dyDescent="0.25">
      <c r="C501" s="159" t="s">
        <v>17273</v>
      </c>
      <c r="D501" s="159">
        <v>1</v>
      </c>
    </row>
    <row r="502" spans="3:4" x14ac:dyDescent="0.25">
      <c r="C502" s="159" t="s">
        <v>17274</v>
      </c>
      <c r="D502" s="159">
        <v>1</v>
      </c>
    </row>
    <row r="503" spans="3:4" x14ac:dyDescent="0.25">
      <c r="C503" s="159" t="s">
        <v>17275</v>
      </c>
      <c r="D503" s="159">
        <v>1</v>
      </c>
    </row>
    <row r="504" spans="3:4" x14ac:dyDescent="0.25">
      <c r="C504" s="159" t="s">
        <v>17276</v>
      </c>
      <c r="D504" s="159">
        <v>1</v>
      </c>
    </row>
    <row r="505" spans="3:4" x14ac:dyDescent="0.25">
      <c r="C505" s="159" t="s">
        <v>17279</v>
      </c>
      <c r="D505" s="159">
        <v>1</v>
      </c>
    </row>
    <row r="506" spans="3:4" x14ac:dyDescent="0.25">
      <c r="C506" s="159" t="s">
        <v>17280</v>
      </c>
      <c r="D506" s="159">
        <v>1</v>
      </c>
    </row>
    <row r="507" spans="3:4" x14ac:dyDescent="0.25">
      <c r="C507" s="159" t="s">
        <v>17281</v>
      </c>
      <c r="D507" s="159">
        <v>1</v>
      </c>
    </row>
    <row r="508" spans="3:4" x14ac:dyDescent="0.25">
      <c r="C508" s="159" t="s">
        <v>17288</v>
      </c>
      <c r="D508" s="159">
        <v>1</v>
      </c>
    </row>
    <row r="509" spans="3:4" x14ac:dyDescent="0.25">
      <c r="C509" s="159" t="s">
        <v>17298</v>
      </c>
      <c r="D509" s="159">
        <v>1</v>
      </c>
    </row>
    <row r="510" spans="3:4" x14ac:dyDescent="0.25">
      <c r="C510" s="159" t="s">
        <v>17299</v>
      </c>
      <c r="D510" s="159">
        <v>1</v>
      </c>
    </row>
    <row r="511" spans="3:4" x14ac:dyDescent="0.25">
      <c r="C511" s="159" t="s">
        <v>17300</v>
      </c>
      <c r="D511" s="159">
        <v>1</v>
      </c>
    </row>
    <row r="512" spans="3:4" x14ac:dyDescent="0.25">
      <c r="C512" s="159" t="s">
        <v>17301</v>
      </c>
      <c r="D512" s="159">
        <v>1</v>
      </c>
    </row>
    <row r="513" spans="3:4" x14ac:dyDescent="0.25">
      <c r="C513" s="159" t="s">
        <v>17302</v>
      </c>
      <c r="D513" s="159">
        <v>1</v>
      </c>
    </row>
    <row r="514" spans="3:4" x14ac:dyDescent="0.25">
      <c r="C514" s="159" t="s">
        <v>17303</v>
      </c>
      <c r="D514" s="159">
        <v>1</v>
      </c>
    </row>
    <row r="515" spans="3:4" x14ac:dyDescent="0.25">
      <c r="C515" s="159" t="s">
        <v>17304</v>
      </c>
      <c r="D515" s="159">
        <v>1</v>
      </c>
    </row>
    <row r="516" spans="3:4" x14ac:dyDescent="0.25">
      <c r="C516" s="159" t="s">
        <v>17441</v>
      </c>
      <c r="D516" s="159">
        <v>1</v>
      </c>
    </row>
    <row r="517" spans="3:4" x14ac:dyDescent="0.25">
      <c r="C517" s="159" t="s">
        <v>17442</v>
      </c>
      <c r="D517" s="159">
        <v>1</v>
      </c>
    </row>
    <row r="518" spans="3:4" x14ac:dyDescent="0.25">
      <c r="C518" s="159" t="s">
        <v>17443</v>
      </c>
      <c r="D518" s="159">
        <v>1</v>
      </c>
    </row>
    <row r="519" spans="3:4" x14ac:dyDescent="0.25">
      <c r="C519" s="159" t="s">
        <v>17444</v>
      </c>
      <c r="D519" s="159">
        <v>1</v>
      </c>
    </row>
    <row r="520" spans="3:4" x14ac:dyDescent="0.25">
      <c r="C520" s="159" t="s">
        <v>17445</v>
      </c>
      <c r="D520" s="159">
        <v>1</v>
      </c>
    </row>
    <row r="521" spans="3:4" x14ac:dyDescent="0.25">
      <c r="C521" s="159" t="s">
        <v>17446</v>
      </c>
      <c r="D521" s="159">
        <v>1</v>
      </c>
    </row>
    <row r="522" spans="3:4" x14ac:dyDescent="0.25">
      <c r="C522" s="159" t="s">
        <v>17447</v>
      </c>
      <c r="D522" s="159">
        <v>1</v>
      </c>
    </row>
    <row r="523" spans="3:4" x14ac:dyDescent="0.25">
      <c r="C523" s="159" t="s">
        <v>17448</v>
      </c>
      <c r="D523" s="159">
        <v>1</v>
      </c>
    </row>
    <row r="524" spans="3:4" x14ac:dyDescent="0.25">
      <c r="C524" s="159" t="s">
        <v>17449</v>
      </c>
      <c r="D524" s="159">
        <v>1</v>
      </c>
    </row>
    <row r="525" spans="3:4" x14ac:dyDescent="0.25">
      <c r="C525" s="159" t="s">
        <v>17450</v>
      </c>
      <c r="D525" s="159">
        <v>1</v>
      </c>
    </row>
    <row r="526" spans="3:4" x14ac:dyDescent="0.25">
      <c r="C526" s="159" t="s">
        <v>17451</v>
      </c>
      <c r="D526" s="159">
        <v>1</v>
      </c>
    </row>
    <row r="527" spans="3:4" x14ac:dyDescent="0.25">
      <c r="C527" s="159" t="s">
        <v>17452</v>
      </c>
      <c r="D527" s="159">
        <v>1</v>
      </c>
    </row>
    <row r="528" spans="3:4" x14ac:dyDescent="0.25">
      <c r="C528" s="159" t="s">
        <v>17453</v>
      </c>
      <c r="D528" s="159">
        <v>1</v>
      </c>
    </row>
    <row r="529" spans="3:4" x14ac:dyDescent="0.25">
      <c r="C529" s="159" t="s">
        <v>17454</v>
      </c>
      <c r="D529" s="159">
        <v>1</v>
      </c>
    </row>
    <row r="530" spans="3:4" x14ac:dyDescent="0.25">
      <c r="C530" s="159" t="s">
        <v>17455</v>
      </c>
      <c r="D530" s="159">
        <v>1</v>
      </c>
    </row>
    <row r="531" spans="3:4" x14ac:dyDescent="0.25">
      <c r="C531" s="159" t="s">
        <v>17456</v>
      </c>
      <c r="D531" s="159">
        <v>1</v>
      </c>
    </row>
    <row r="532" spans="3:4" x14ac:dyDescent="0.25">
      <c r="C532" s="159" t="s">
        <v>17457</v>
      </c>
      <c r="D532" s="159">
        <v>1</v>
      </c>
    </row>
    <row r="533" spans="3:4" x14ac:dyDescent="0.25">
      <c r="C533" s="159" t="s">
        <v>17458</v>
      </c>
      <c r="D533" s="159">
        <v>1</v>
      </c>
    </row>
    <row r="534" spans="3:4" x14ac:dyDescent="0.25">
      <c r="C534" s="159" t="s">
        <v>17459</v>
      </c>
      <c r="D534" s="159">
        <v>1</v>
      </c>
    </row>
    <row r="535" spans="3:4" x14ac:dyDescent="0.25">
      <c r="C535" s="159" t="s">
        <v>17460</v>
      </c>
      <c r="D535" s="159">
        <v>1</v>
      </c>
    </row>
    <row r="536" spans="3:4" x14ac:dyDescent="0.25">
      <c r="C536" s="159" t="s">
        <v>17461</v>
      </c>
      <c r="D536" s="159">
        <v>1</v>
      </c>
    </row>
    <row r="537" spans="3:4" x14ac:dyDescent="0.25">
      <c r="C537" s="159" t="s">
        <v>17462</v>
      </c>
      <c r="D537" s="159">
        <v>1</v>
      </c>
    </row>
    <row r="538" spans="3:4" x14ac:dyDescent="0.25">
      <c r="C538" s="159" t="s">
        <v>17463</v>
      </c>
      <c r="D538" s="159">
        <v>1</v>
      </c>
    </row>
    <row r="539" spans="3:4" x14ac:dyDescent="0.25">
      <c r="C539" s="159" t="s">
        <v>17464</v>
      </c>
      <c r="D539" s="159">
        <v>1</v>
      </c>
    </row>
    <row r="540" spans="3:4" x14ac:dyDescent="0.25">
      <c r="C540" s="159" t="s">
        <v>17658</v>
      </c>
      <c r="D540" s="159">
        <v>1</v>
      </c>
    </row>
    <row r="541" spans="3:4" x14ac:dyDescent="0.25">
      <c r="C541" s="159" t="s">
        <v>17659</v>
      </c>
      <c r="D541" s="159">
        <v>1</v>
      </c>
    </row>
    <row r="542" spans="3:4" x14ac:dyDescent="0.25">
      <c r="C542" s="159" t="s">
        <v>17660</v>
      </c>
      <c r="D542" s="159">
        <v>1</v>
      </c>
    </row>
    <row r="543" spans="3:4" x14ac:dyDescent="0.25">
      <c r="C543" s="159" t="s">
        <v>17661</v>
      </c>
      <c r="D543" s="159">
        <v>1</v>
      </c>
    </row>
    <row r="544" spans="3:4" x14ac:dyDescent="0.25">
      <c r="C544" s="159" t="s">
        <v>17662</v>
      </c>
      <c r="D544" s="159">
        <v>1</v>
      </c>
    </row>
    <row r="545" spans="3:4" x14ac:dyDescent="0.25">
      <c r="C545" s="159" t="s">
        <v>17663</v>
      </c>
      <c r="D545" s="159">
        <v>1</v>
      </c>
    </row>
    <row r="546" spans="3:4" x14ac:dyDescent="0.25">
      <c r="C546" s="159" t="s">
        <v>17664</v>
      </c>
      <c r="D546" s="159">
        <v>1</v>
      </c>
    </row>
    <row r="547" spans="3:4" x14ac:dyDescent="0.25">
      <c r="C547" s="159" t="s">
        <v>17665</v>
      </c>
      <c r="D547" s="159">
        <v>1</v>
      </c>
    </row>
    <row r="548" spans="3:4" x14ac:dyDescent="0.25">
      <c r="C548" s="159" t="s">
        <v>17666</v>
      </c>
      <c r="D548" s="159">
        <v>1</v>
      </c>
    </row>
    <row r="549" spans="3:4" x14ac:dyDescent="0.25">
      <c r="C549" s="159" t="s">
        <v>17667</v>
      </c>
      <c r="D549" s="159">
        <v>1</v>
      </c>
    </row>
    <row r="550" spans="3:4" x14ac:dyDescent="0.25">
      <c r="C550" s="159" t="s">
        <v>17668</v>
      </c>
      <c r="D550" s="159">
        <v>1</v>
      </c>
    </row>
    <row r="551" spans="3:4" x14ac:dyDescent="0.25">
      <c r="C551" s="159" t="s">
        <v>17669</v>
      </c>
      <c r="D551" s="159">
        <v>1</v>
      </c>
    </row>
    <row r="552" spans="3:4" x14ac:dyDescent="0.25">
      <c r="C552" s="159" t="s">
        <v>17670</v>
      </c>
      <c r="D552" s="159">
        <v>1</v>
      </c>
    </row>
    <row r="553" spans="3:4" x14ac:dyDescent="0.25">
      <c r="C553" s="159" t="s">
        <v>17671</v>
      </c>
      <c r="D553" s="159">
        <v>1</v>
      </c>
    </row>
    <row r="554" spans="3:4" x14ac:dyDescent="0.25">
      <c r="C554" s="159" t="s">
        <v>17672</v>
      </c>
      <c r="D554" s="159">
        <v>1</v>
      </c>
    </row>
    <row r="555" spans="3:4" x14ac:dyDescent="0.25">
      <c r="C555" s="159" t="s">
        <v>17673</v>
      </c>
      <c r="D555" s="159">
        <v>1</v>
      </c>
    </row>
    <row r="556" spans="3:4" x14ac:dyDescent="0.25">
      <c r="C556" s="159" t="s">
        <v>17674</v>
      </c>
      <c r="D556" s="159">
        <v>1</v>
      </c>
    </row>
    <row r="557" spans="3:4" x14ac:dyDescent="0.25">
      <c r="C557" s="159" t="s">
        <v>17675</v>
      </c>
      <c r="D557" s="159">
        <v>1</v>
      </c>
    </row>
    <row r="558" spans="3:4" x14ac:dyDescent="0.25">
      <c r="C558" s="159" t="s">
        <v>17676</v>
      </c>
      <c r="D558" s="159">
        <v>1</v>
      </c>
    </row>
    <row r="559" spans="3:4" x14ac:dyDescent="0.25">
      <c r="C559" s="159" t="s">
        <v>17677</v>
      </c>
      <c r="D559" s="159">
        <v>1</v>
      </c>
    </row>
    <row r="560" spans="3:4" x14ac:dyDescent="0.25">
      <c r="C560" s="159" t="s">
        <v>17678</v>
      </c>
      <c r="D560" s="159">
        <v>1</v>
      </c>
    </row>
    <row r="561" spans="3:4" x14ac:dyDescent="0.25">
      <c r="C561" s="159" t="s">
        <v>17679</v>
      </c>
      <c r="D561" s="159">
        <v>1</v>
      </c>
    </row>
    <row r="562" spans="3:4" x14ac:dyDescent="0.25">
      <c r="C562" s="159" t="s">
        <v>17680</v>
      </c>
      <c r="D562" s="159">
        <v>1</v>
      </c>
    </row>
    <row r="563" spans="3:4" x14ac:dyDescent="0.25">
      <c r="C563" s="159" t="s">
        <v>17681</v>
      </c>
      <c r="D563" s="159">
        <v>1</v>
      </c>
    </row>
    <row r="564" spans="3:4" x14ac:dyDescent="0.25">
      <c r="C564" s="159" t="s">
        <v>17682</v>
      </c>
      <c r="D564" s="159">
        <v>1</v>
      </c>
    </row>
    <row r="565" spans="3:4" x14ac:dyDescent="0.25">
      <c r="C565" s="159" t="s">
        <v>17683</v>
      </c>
      <c r="D565" s="159">
        <v>1</v>
      </c>
    </row>
    <row r="566" spans="3:4" x14ac:dyDescent="0.25">
      <c r="C566" s="159" t="s">
        <v>17684</v>
      </c>
      <c r="D566" s="159">
        <v>1</v>
      </c>
    </row>
    <row r="567" spans="3:4" x14ac:dyDescent="0.25">
      <c r="C567" s="159" t="s">
        <v>17685</v>
      </c>
      <c r="D567" s="159">
        <v>1</v>
      </c>
    </row>
    <row r="568" spans="3:4" x14ac:dyDescent="0.25">
      <c r="C568" s="159" t="s">
        <v>17155</v>
      </c>
      <c r="D568" s="159">
        <v>1</v>
      </c>
    </row>
    <row r="569" spans="3:4" x14ac:dyDescent="0.25">
      <c r="C569" s="159" t="s">
        <v>17156</v>
      </c>
      <c r="D569" s="159">
        <v>1</v>
      </c>
    </row>
    <row r="570" spans="3:4" x14ac:dyDescent="0.25">
      <c r="C570" s="159" t="s">
        <v>17157</v>
      </c>
      <c r="D570" s="159">
        <v>1</v>
      </c>
    </row>
    <row r="571" spans="3:4" x14ac:dyDescent="0.25">
      <c r="C571" s="159" t="s">
        <v>17158</v>
      </c>
      <c r="D571" s="159">
        <v>1</v>
      </c>
    </row>
    <row r="572" spans="3:4" x14ac:dyDescent="0.25">
      <c r="C572" s="159" t="s">
        <v>17159</v>
      </c>
      <c r="D572" s="159">
        <v>1</v>
      </c>
    </row>
    <row r="573" spans="3:4" x14ac:dyDescent="0.25">
      <c r="C573" s="159" t="s">
        <v>17160</v>
      </c>
      <c r="D573" s="159">
        <v>1</v>
      </c>
    </row>
    <row r="574" spans="3:4" x14ac:dyDescent="0.25">
      <c r="C574" s="159" t="s">
        <v>17161</v>
      </c>
      <c r="D574" s="159">
        <v>1</v>
      </c>
    </row>
    <row r="575" spans="3:4" x14ac:dyDescent="0.25">
      <c r="C575" s="159" t="s">
        <v>17162</v>
      </c>
      <c r="D575" s="159">
        <v>1</v>
      </c>
    </row>
    <row r="576" spans="3:4" x14ac:dyDescent="0.25">
      <c r="C576" s="159" t="s">
        <v>17163</v>
      </c>
      <c r="D576" s="159">
        <v>1</v>
      </c>
    </row>
    <row r="577" spans="3:4" x14ac:dyDescent="0.25">
      <c r="C577" s="159" t="s">
        <v>17164</v>
      </c>
      <c r="D577" s="159">
        <v>1</v>
      </c>
    </row>
    <row r="578" spans="3:4" x14ac:dyDescent="0.25">
      <c r="C578" s="159" t="s">
        <v>17165</v>
      </c>
      <c r="D578" s="159">
        <v>1</v>
      </c>
    </row>
    <row r="579" spans="3:4" x14ac:dyDescent="0.25">
      <c r="C579" s="159" t="s">
        <v>17166</v>
      </c>
      <c r="D579" s="159">
        <v>1</v>
      </c>
    </row>
    <row r="580" spans="3:4" x14ac:dyDescent="0.25">
      <c r="C580" s="159" t="s">
        <v>17167</v>
      </c>
      <c r="D580" s="159">
        <v>1</v>
      </c>
    </row>
    <row r="581" spans="3:4" x14ac:dyDescent="0.25">
      <c r="C581" s="159" t="s">
        <v>17168</v>
      </c>
      <c r="D581" s="159">
        <v>1</v>
      </c>
    </row>
    <row r="582" spans="3:4" x14ac:dyDescent="0.25">
      <c r="C582" s="159" t="s">
        <v>17169</v>
      </c>
      <c r="D582" s="159">
        <v>1</v>
      </c>
    </row>
    <row r="583" spans="3:4" x14ac:dyDescent="0.25">
      <c r="C583" s="159" t="s">
        <v>17170</v>
      </c>
      <c r="D583" s="159">
        <v>1</v>
      </c>
    </row>
    <row r="584" spans="3:4" x14ac:dyDescent="0.25">
      <c r="C584" s="159" t="s">
        <v>17171</v>
      </c>
      <c r="D584" s="159">
        <v>1</v>
      </c>
    </row>
    <row r="585" spans="3:4" x14ac:dyDescent="0.25">
      <c r="C585" s="159" t="s">
        <v>17172</v>
      </c>
      <c r="D585" s="159">
        <v>1</v>
      </c>
    </row>
    <row r="586" spans="3:4" x14ac:dyDescent="0.25">
      <c r="C586" s="159" t="s">
        <v>17173</v>
      </c>
      <c r="D586" s="159">
        <v>1</v>
      </c>
    </row>
    <row r="587" spans="3:4" x14ac:dyDescent="0.25">
      <c r="C587" s="159" t="s">
        <v>17174</v>
      </c>
      <c r="D587" s="159">
        <v>1</v>
      </c>
    </row>
    <row r="588" spans="3:4" x14ac:dyDescent="0.25">
      <c r="C588" s="159" t="s">
        <v>17175</v>
      </c>
      <c r="D588" s="159">
        <v>1</v>
      </c>
    </row>
    <row r="589" spans="3:4" x14ac:dyDescent="0.25">
      <c r="C589" s="159" t="s">
        <v>17176</v>
      </c>
      <c r="D589" s="159">
        <v>1</v>
      </c>
    </row>
    <row r="590" spans="3:4" x14ac:dyDescent="0.25">
      <c r="C590" s="159" t="s">
        <v>17177</v>
      </c>
      <c r="D590" s="159">
        <v>1</v>
      </c>
    </row>
    <row r="591" spans="3:4" x14ac:dyDescent="0.25">
      <c r="C591" s="159" t="s">
        <v>17178</v>
      </c>
      <c r="D591" s="159">
        <v>1</v>
      </c>
    </row>
    <row r="592" spans="3:4" x14ac:dyDescent="0.25">
      <c r="C592" s="159" t="s">
        <v>17179</v>
      </c>
      <c r="D592" s="159">
        <v>1</v>
      </c>
    </row>
    <row r="593" spans="3:4" x14ac:dyDescent="0.25">
      <c r="C593" s="159" t="s">
        <v>17180</v>
      </c>
      <c r="D593" s="159">
        <v>1</v>
      </c>
    </row>
    <row r="594" spans="3:4" x14ac:dyDescent="0.25">
      <c r="C594" s="159" t="s">
        <v>17181</v>
      </c>
      <c r="D594" s="159">
        <v>1</v>
      </c>
    </row>
    <row r="595" spans="3:4" x14ac:dyDescent="0.25">
      <c r="C595" s="159" t="s">
        <v>17182</v>
      </c>
      <c r="D595" s="159">
        <v>1</v>
      </c>
    </row>
    <row r="596" spans="3:4" x14ac:dyDescent="0.25">
      <c r="C596" s="159" t="s">
        <v>17183</v>
      </c>
      <c r="D596" s="159">
        <v>1</v>
      </c>
    </row>
    <row r="597" spans="3:4" x14ac:dyDescent="0.25">
      <c r="C597" s="159" t="s">
        <v>17184</v>
      </c>
      <c r="D597" s="159">
        <v>1</v>
      </c>
    </row>
    <row r="598" spans="3:4" x14ac:dyDescent="0.25">
      <c r="C598" s="159" t="s">
        <v>17185</v>
      </c>
      <c r="D598" s="159">
        <v>1</v>
      </c>
    </row>
    <row r="599" spans="3:4" x14ac:dyDescent="0.25">
      <c r="C599" s="159" t="s">
        <v>17186</v>
      </c>
      <c r="D599" s="159">
        <v>1</v>
      </c>
    </row>
    <row r="600" spans="3:4" x14ac:dyDescent="0.25">
      <c r="C600" s="159" t="s">
        <v>17187</v>
      </c>
      <c r="D600" s="159">
        <v>1</v>
      </c>
    </row>
    <row r="601" spans="3:4" x14ac:dyDescent="0.25">
      <c r="C601" s="159" t="s">
        <v>17188</v>
      </c>
      <c r="D601" s="159">
        <v>1</v>
      </c>
    </row>
    <row r="602" spans="3:4" x14ac:dyDescent="0.25">
      <c r="C602" s="159" t="s">
        <v>17189</v>
      </c>
      <c r="D602" s="159">
        <v>1</v>
      </c>
    </row>
    <row r="603" spans="3:4" x14ac:dyDescent="0.25">
      <c r="C603" s="159" t="s">
        <v>17190</v>
      </c>
      <c r="D603" s="159">
        <v>1</v>
      </c>
    </row>
    <row r="604" spans="3:4" x14ac:dyDescent="0.25">
      <c r="C604" s="159" t="s">
        <v>17191</v>
      </c>
      <c r="D604" s="159">
        <v>1</v>
      </c>
    </row>
    <row r="605" spans="3:4" x14ac:dyDescent="0.25">
      <c r="C605" s="159" t="s">
        <v>17192</v>
      </c>
      <c r="D605" s="159">
        <v>1</v>
      </c>
    </row>
    <row r="606" spans="3:4" x14ac:dyDescent="0.25">
      <c r="C606" s="159" t="s">
        <v>17193</v>
      </c>
      <c r="D606" s="159">
        <v>1</v>
      </c>
    </row>
    <row r="607" spans="3:4" x14ac:dyDescent="0.25">
      <c r="C607" s="159" t="s">
        <v>17194</v>
      </c>
      <c r="D607" s="159">
        <v>1</v>
      </c>
    </row>
    <row r="608" spans="3:4" x14ac:dyDescent="0.25">
      <c r="C608" s="159" t="s">
        <v>17195</v>
      </c>
      <c r="D608" s="159">
        <v>1</v>
      </c>
    </row>
    <row r="609" spans="3:4" x14ac:dyDescent="0.25">
      <c r="C609" s="159" t="s">
        <v>17196</v>
      </c>
      <c r="D609" s="159">
        <v>1</v>
      </c>
    </row>
    <row r="610" spans="3:4" x14ac:dyDescent="0.25">
      <c r="C610" s="159" t="s">
        <v>17228</v>
      </c>
      <c r="D610" s="159">
        <v>1</v>
      </c>
    </row>
    <row r="611" spans="3:4" x14ac:dyDescent="0.25">
      <c r="C611" s="159" t="s">
        <v>17229</v>
      </c>
      <c r="D611" s="159">
        <v>1</v>
      </c>
    </row>
    <row r="612" spans="3:4" x14ac:dyDescent="0.25">
      <c r="C612" s="159" t="s">
        <v>17230</v>
      </c>
      <c r="D612" s="159">
        <v>1</v>
      </c>
    </row>
    <row r="613" spans="3:4" x14ac:dyDescent="0.25">
      <c r="C613" s="159" t="s">
        <v>17231</v>
      </c>
      <c r="D613" s="159">
        <v>1</v>
      </c>
    </row>
    <row r="614" spans="3:4" x14ac:dyDescent="0.25">
      <c r="C614" s="159" t="s">
        <v>17232</v>
      </c>
      <c r="D614" s="159">
        <v>1</v>
      </c>
    </row>
    <row r="615" spans="3:4" x14ac:dyDescent="0.25">
      <c r="C615" s="159" t="s">
        <v>17233</v>
      </c>
      <c r="D615" s="159">
        <v>1</v>
      </c>
    </row>
    <row r="616" spans="3:4" x14ac:dyDescent="0.25">
      <c r="C616" s="159" t="s">
        <v>17234</v>
      </c>
      <c r="D616" s="159">
        <v>1</v>
      </c>
    </row>
    <row r="617" spans="3:4" x14ac:dyDescent="0.25">
      <c r="C617" s="159" t="s">
        <v>17235</v>
      </c>
      <c r="D617" s="159">
        <v>1</v>
      </c>
    </row>
    <row r="618" spans="3:4" x14ac:dyDescent="0.25">
      <c r="C618" s="159" t="s">
        <v>17236</v>
      </c>
      <c r="D618" s="159">
        <v>1</v>
      </c>
    </row>
    <row r="619" spans="3:4" x14ac:dyDescent="0.25">
      <c r="C619" s="159" t="s">
        <v>17237</v>
      </c>
      <c r="D619" s="159">
        <v>1</v>
      </c>
    </row>
    <row r="620" spans="3:4" x14ac:dyDescent="0.25">
      <c r="C620" s="159" t="s">
        <v>17238</v>
      </c>
      <c r="D620" s="159">
        <v>1</v>
      </c>
    </row>
    <row r="621" spans="3:4" x14ac:dyDescent="0.25">
      <c r="C621" s="159" t="s">
        <v>17239</v>
      </c>
      <c r="D621" s="159">
        <v>1</v>
      </c>
    </row>
    <row r="622" spans="3:4" x14ac:dyDescent="0.25">
      <c r="C622" s="159" t="s">
        <v>17240</v>
      </c>
      <c r="D622" s="159">
        <v>1</v>
      </c>
    </row>
    <row r="623" spans="3:4" x14ac:dyDescent="0.25">
      <c r="C623" s="159" t="s">
        <v>17241</v>
      </c>
      <c r="D623" s="159">
        <v>1</v>
      </c>
    </row>
    <row r="624" spans="3:4" x14ac:dyDescent="0.25">
      <c r="C624" s="159" t="s">
        <v>17242</v>
      </c>
      <c r="D624" s="159">
        <v>1</v>
      </c>
    </row>
    <row r="625" spans="3:4" x14ac:dyDescent="0.25">
      <c r="C625" s="159" t="s">
        <v>17243</v>
      </c>
      <c r="D625" s="159">
        <v>1</v>
      </c>
    </row>
    <row r="626" spans="3:4" x14ac:dyDescent="0.25">
      <c r="C626" s="159" t="s">
        <v>17244</v>
      </c>
      <c r="D626" s="159">
        <v>1</v>
      </c>
    </row>
    <row r="627" spans="3:4" x14ac:dyDescent="0.25">
      <c r="C627" s="159" t="s">
        <v>17263</v>
      </c>
      <c r="D627" s="159">
        <v>1</v>
      </c>
    </row>
    <row r="628" spans="3:4" x14ac:dyDescent="0.25">
      <c r="C628" s="159" t="s">
        <v>17264</v>
      </c>
      <c r="D628" s="159">
        <v>1</v>
      </c>
    </row>
    <row r="629" spans="3:4" x14ac:dyDescent="0.25">
      <c r="C629" s="159" t="s">
        <v>17265</v>
      </c>
      <c r="D629" s="159">
        <v>1</v>
      </c>
    </row>
    <row r="630" spans="3:4" x14ac:dyDescent="0.25">
      <c r="C630" s="159" t="s">
        <v>17270</v>
      </c>
      <c r="D630" s="159">
        <v>1</v>
      </c>
    </row>
    <row r="631" spans="3:4" x14ac:dyDescent="0.25">
      <c r="C631" s="159" t="s">
        <v>17271</v>
      </c>
      <c r="D631" s="159">
        <v>1</v>
      </c>
    </row>
    <row r="632" spans="3:4" x14ac:dyDescent="0.25">
      <c r="C632" s="159" t="s">
        <v>17277</v>
      </c>
      <c r="D632" s="159">
        <v>1</v>
      </c>
    </row>
    <row r="633" spans="3:4" x14ac:dyDescent="0.25">
      <c r="C633" s="159" t="s">
        <v>17278</v>
      </c>
      <c r="D633" s="159">
        <v>1</v>
      </c>
    </row>
    <row r="634" spans="3:4" x14ac:dyDescent="0.25">
      <c r="C634" s="159" t="s">
        <v>17282</v>
      </c>
      <c r="D634" s="159">
        <v>1</v>
      </c>
    </row>
    <row r="635" spans="3:4" x14ac:dyDescent="0.25">
      <c r="C635" s="159" t="s">
        <v>17283</v>
      </c>
      <c r="D635" s="159">
        <v>1</v>
      </c>
    </row>
    <row r="636" spans="3:4" x14ac:dyDescent="0.25">
      <c r="C636" s="159" t="s">
        <v>17284</v>
      </c>
      <c r="D636" s="159">
        <v>1</v>
      </c>
    </row>
    <row r="637" spans="3:4" x14ac:dyDescent="0.25">
      <c r="C637" s="159" t="s">
        <v>17285</v>
      </c>
      <c r="D637" s="159">
        <v>1</v>
      </c>
    </row>
    <row r="638" spans="3:4" x14ac:dyDescent="0.25">
      <c r="C638" s="159" t="s">
        <v>17286</v>
      </c>
      <c r="D638" s="159">
        <v>1</v>
      </c>
    </row>
    <row r="639" spans="3:4" x14ac:dyDescent="0.25">
      <c r="C639" s="159" t="s">
        <v>17287</v>
      </c>
      <c r="D639" s="159">
        <v>1</v>
      </c>
    </row>
    <row r="640" spans="3:4" x14ac:dyDescent="0.25">
      <c r="C640" s="159" t="s">
        <v>17289</v>
      </c>
      <c r="D640" s="159">
        <v>1</v>
      </c>
    </row>
    <row r="641" spans="3:4" x14ac:dyDescent="0.25">
      <c r="C641" s="159" t="s">
        <v>17290</v>
      </c>
      <c r="D641" s="159">
        <v>1</v>
      </c>
    </row>
    <row r="642" spans="3:4" x14ac:dyDescent="0.25">
      <c r="C642" s="159" t="s">
        <v>17291</v>
      </c>
      <c r="D642" s="159">
        <v>1</v>
      </c>
    </row>
    <row r="643" spans="3:4" x14ac:dyDescent="0.25">
      <c r="C643" s="159" t="s">
        <v>17292</v>
      </c>
      <c r="D643" s="159">
        <v>1</v>
      </c>
    </row>
    <row r="644" spans="3:4" x14ac:dyDescent="0.25">
      <c r="C644" s="159" t="s">
        <v>17293</v>
      </c>
      <c r="D644" s="159">
        <v>1</v>
      </c>
    </row>
    <row r="645" spans="3:4" x14ac:dyDescent="0.25">
      <c r="C645" s="159" t="s">
        <v>17294</v>
      </c>
      <c r="D645" s="159">
        <v>1</v>
      </c>
    </row>
    <row r="646" spans="3:4" x14ac:dyDescent="0.25">
      <c r="C646" s="159" t="s">
        <v>17295</v>
      </c>
      <c r="D646" s="159">
        <v>1</v>
      </c>
    </row>
    <row r="647" spans="3:4" x14ac:dyDescent="0.25">
      <c r="C647" s="159" t="s">
        <v>17296</v>
      </c>
      <c r="D647" s="159">
        <v>1</v>
      </c>
    </row>
    <row r="648" spans="3:4" x14ac:dyDescent="0.25">
      <c r="C648" s="159" t="s">
        <v>17297</v>
      </c>
      <c r="D648" s="159">
        <v>1</v>
      </c>
    </row>
    <row r="649" spans="3:4" x14ac:dyDescent="0.25">
      <c r="C649" s="159" t="s">
        <v>17305</v>
      </c>
      <c r="D649" s="159">
        <v>1</v>
      </c>
    </row>
    <row r="650" spans="3:4" x14ac:dyDescent="0.25">
      <c r="C650" s="159" t="s">
        <v>17306</v>
      </c>
      <c r="D650" s="159">
        <v>1</v>
      </c>
    </row>
    <row r="651" spans="3:4" x14ac:dyDescent="0.25">
      <c r="C651" s="159" t="s">
        <v>17307</v>
      </c>
      <c r="D651" s="159">
        <v>1</v>
      </c>
    </row>
    <row r="652" spans="3:4" x14ac:dyDescent="0.25">
      <c r="C652" s="159" t="s">
        <v>17308</v>
      </c>
      <c r="D652" s="159">
        <v>1</v>
      </c>
    </row>
    <row r="653" spans="3:4" x14ac:dyDescent="0.25">
      <c r="C653" s="159" t="s">
        <v>17309</v>
      </c>
      <c r="D653" s="159">
        <v>1</v>
      </c>
    </row>
    <row r="654" spans="3:4" x14ac:dyDescent="0.25">
      <c r="C654" s="159" t="s">
        <v>17310</v>
      </c>
      <c r="D654" s="159">
        <v>1</v>
      </c>
    </row>
    <row r="655" spans="3:4" x14ac:dyDescent="0.25">
      <c r="C655" s="159" t="s">
        <v>17311</v>
      </c>
      <c r="D655" s="159">
        <v>1</v>
      </c>
    </row>
    <row r="656" spans="3:4" x14ac:dyDescent="0.25">
      <c r="C656" s="159" t="s">
        <v>17312</v>
      </c>
      <c r="D656" s="159">
        <v>1</v>
      </c>
    </row>
    <row r="657" spans="3:4" x14ac:dyDescent="0.25">
      <c r="C657" s="159" t="s">
        <v>17313</v>
      </c>
      <c r="D657" s="159">
        <v>1</v>
      </c>
    </row>
    <row r="658" spans="3:4" x14ac:dyDescent="0.25">
      <c r="C658" s="159" t="s">
        <v>17314</v>
      </c>
      <c r="D658" s="159">
        <v>1</v>
      </c>
    </row>
    <row r="659" spans="3:4" x14ac:dyDescent="0.25">
      <c r="C659" s="159" t="s">
        <v>17315</v>
      </c>
      <c r="D659" s="159">
        <v>1</v>
      </c>
    </row>
    <row r="660" spans="3:4" x14ac:dyDescent="0.25">
      <c r="C660" s="159" t="s">
        <v>17316</v>
      </c>
      <c r="D660" s="159">
        <v>1</v>
      </c>
    </row>
    <row r="661" spans="3:4" x14ac:dyDescent="0.25">
      <c r="C661" s="159" t="s">
        <v>17317</v>
      </c>
      <c r="D661" s="159">
        <v>1</v>
      </c>
    </row>
    <row r="662" spans="3:4" x14ac:dyDescent="0.25">
      <c r="C662" s="159" t="s">
        <v>17318</v>
      </c>
      <c r="D662" s="159">
        <v>1</v>
      </c>
    </row>
    <row r="663" spans="3:4" x14ac:dyDescent="0.25">
      <c r="C663" s="159" t="s">
        <v>17319</v>
      </c>
      <c r="D663" s="159">
        <v>1</v>
      </c>
    </row>
    <row r="664" spans="3:4" x14ac:dyDescent="0.25">
      <c r="C664" s="159" t="s">
        <v>17320</v>
      </c>
      <c r="D664" s="159">
        <v>1</v>
      </c>
    </row>
    <row r="665" spans="3:4" x14ac:dyDescent="0.25">
      <c r="C665" s="159" t="s">
        <v>17321</v>
      </c>
      <c r="D665" s="159">
        <v>1</v>
      </c>
    </row>
    <row r="666" spans="3:4" x14ac:dyDescent="0.25">
      <c r="C666" s="159" t="s">
        <v>17322</v>
      </c>
      <c r="D666" s="159">
        <v>1</v>
      </c>
    </row>
    <row r="667" spans="3:4" x14ac:dyDescent="0.25">
      <c r="C667" s="159" t="s">
        <v>17323</v>
      </c>
      <c r="D667" s="159">
        <v>1</v>
      </c>
    </row>
    <row r="668" spans="3:4" x14ac:dyDescent="0.25">
      <c r="C668" s="159" t="s">
        <v>17324</v>
      </c>
      <c r="D668" s="159">
        <v>1</v>
      </c>
    </row>
    <row r="669" spans="3:4" x14ac:dyDescent="0.25">
      <c r="C669" s="159" t="s">
        <v>17325</v>
      </c>
      <c r="D669" s="159">
        <v>1</v>
      </c>
    </row>
    <row r="670" spans="3:4" x14ac:dyDescent="0.25">
      <c r="C670" s="159" t="s">
        <v>17326</v>
      </c>
      <c r="D670" s="159">
        <v>1</v>
      </c>
    </row>
    <row r="671" spans="3:4" x14ac:dyDescent="0.25">
      <c r="C671" s="159" t="s">
        <v>17327</v>
      </c>
      <c r="D671" s="159">
        <v>1</v>
      </c>
    </row>
    <row r="672" spans="3:4" x14ac:dyDescent="0.25">
      <c r="C672" s="159" t="s">
        <v>17328</v>
      </c>
      <c r="D672" s="159">
        <v>1</v>
      </c>
    </row>
    <row r="673" spans="3:4" x14ac:dyDescent="0.25">
      <c r="C673" s="159" t="s">
        <v>17329</v>
      </c>
      <c r="D673" s="159">
        <v>1</v>
      </c>
    </row>
    <row r="674" spans="3:4" x14ac:dyDescent="0.25">
      <c r="C674" s="159" t="s">
        <v>17330</v>
      </c>
      <c r="D674" s="159">
        <v>1</v>
      </c>
    </row>
    <row r="675" spans="3:4" x14ac:dyDescent="0.25">
      <c r="C675" s="159" t="s">
        <v>17331</v>
      </c>
      <c r="D675" s="159">
        <v>1</v>
      </c>
    </row>
    <row r="676" spans="3:4" x14ac:dyDescent="0.25">
      <c r="C676" s="159" t="s">
        <v>17332</v>
      </c>
      <c r="D676" s="159">
        <v>1</v>
      </c>
    </row>
    <row r="677" spans="3:4" x14ac:dyDescent="0.25">
      <c r="C677" s="159" t="s">
        <v>17333</v>
      </c>
      <c r="D677" s="159">
        <v>1</v>
      </c>
    </row>
    <row r="678" spans="3:4" x14ac:dyDescent="0.25">
      <c r="C678" s="159" t="s">
        <v>17334</v>
      </c>
      <c r="D678" s="159">
        <v>1</v>
      </c>
    </row>
    <row r="679" spans="3:4" x14ac:dyDescent="0.25">
      <c r="C679" s="159" t="s">
        <v>17335</v>
      </c>
      <c r="D679" s="159">
        <v>1</v>
      </c>
    </row>
    <row r="680" spans="3:4" x14ac:dyDescent="0.25">
      <c r="C680" s="159" t="s">
        <v>17336</v>
      </c>
      <c r="D680" s="159">
        <v>1</v>
      </c>
    </row>
    <row r="681" spans="3:4" x14ac:dyDescent="0.25">
      <c r="C681" s="159" t="s">
        <v>17337</v>
      </c>
      <c r="D681" s="159">
        <v>1</v>
      </c>
    </row>
    <row r="682" spans="3:4" x14ac:dyDescent="0.25">
      <c r="C682" s="159" t="s">
        <v>17338</v>
      </c>
      <c r="D682" s="159">
        <v>1</v>
      </c>
    </row>
    <row r="683" spans="3:4" x14ac:dyDescent="0.25">
      <c r="C683" s="159" t="s">
        <v>17339</v>
      </c>
      <c r="D683" s="159">
        <v>1</v>
      </c>
    </row>
    <row r="684" spans="3:4" x14ac:dyDescent="0.25">
      <c r="C684" s="159" t="s">
        <v>17340</v>
      </c>
      <c r="D684" s="159">
        <v>1</v>
      </c>
    </row>
    <row r="685" spans="3:4" x14ac:dyDescent="0.25">
      <c r="C685" s="159" t="s">
        <v>17341</v>
      </c>
      <c r="D685" s="159">
        <v>1</v>
      </c>
    </row>
    <row r="686" spans="3:4" x14ac:dyDescent="0.25">
      <c r="C686" s="159" t="s">
        <v>17342</v>
      </c>
      <c r="D686" s="159">
        <v>1</v>
      </c>
    </row>
    <row r="687" spans="3:4" x14ac:dyDescent="0.25">
      <c r="C687" s="159" t="s">
        <v>17343</v>
      </c>
      <c r="D687" s="159">
        <v>1</v>
      </c>
    </row>
    <row r="688" spans="3:4" x14ac:dyDescent="0.25">
      <c r="C688" s="159" t="s">
        <v>17344</v>
      </c>
      <c r="D688" s="159">
        <v>1</v>
      </c>
    </row>
    <row r="689" spans="3:4" x14ac:dyDescent="0.25">
      <c r="C689" s="159" t="s">
        <v>17345</v>
      </c>
      <c r="D689" s="159">
        <v>1</v>
      </c>
    </row>
    <row r="690" spans="3:4" x14ac:dyDescent="0.25">
      <c r="C690" s="159" t="s">
        <v>17346</v>
      </c>
      <c r="D690" s="159">
        <v>1</v>
      </c>
    </row>
    <row r="691" spans="3:4" x14ac:dyDescent="0.25">
      <c r="C691" s="159" t="s">
        <v>17347</v>
      </c>
      <c r="D691" s="159">
        <v>1</v>
      </c>
    </row>
    <row r="692" spans="3:4" x14ac:dyDescent="0.25">
      <c r="C692" s="159" t="s">
        <v>17348</v>
      </c>
      <c r="D692" s="159">
        <v>1</v>
      </c>
    </row>
    <row r="693" spans="3:4" x14ac:dyDescent="0.25">
      <c r="C693" s="159" t="s">
        <v>17349</v>
      </c>
      <c r="D693" s="159">
        <v>1</v>
      </c>
    </row>
    <row r="694" spans="3:4" x14ac:dyDescent="0.25">
      <c r="C694" s="159" t="s">
        <v>17350</v>
      </c>
      <c r="D694" s="159">
        <v>1</v>
      </c>
    </row>
    <row r="695" spans="3:4" x14ac:dyDescent="0.25">
      <c r="C695" s="159" t="s">
        <v>17351</v>
      </c>
      <c r="D695" s="159">
        <v>1</v>
      </c>
    </row>
    <row r="696" spans="3:4" x14ac:dyDescent="0.25">
      <c r="C696" s="159" t="s">
        <v>17352</v>
      </c>
      <c r="D696" s="159">
        <v>1</v>
      </c>
    </row>
    <row r="697" spans="3:4" x14ac:dyDescent="0.25">
      <c r="C697" s="159" t="s">
        <v>17353</v>
      </c>
      <c r="D697" s="159">
        <v>1</v>
      </c>
    </row>
    <row r="698" spans="3:4" x14ac:dyDescent="0.25">
      <c r="C698" s="159" t="s">
        <v>17354</v>
      </c>
      <c r="D698" s="159">
        <v>1</v>
      </c>
    </row>
    <row r="699" spans="3:4" x14ac:dyDescent="0.25">
      <c r="C699" s="159" t="s">
        <v>17355</v>
      </c>
      <c r="D699" s="159">
        <v>1</v>
      </c>
    </row>
    <row r="700" spans="3:4" x14ac:dyDescent="0.25">
      <c r="C700" s="159" t="s">
        <v>17356</v>
      </c>
      <c r="D700" s="159">
        <v>1</v>
      </c>
    </row>
    <row r="701" spans="3:4" x14ac:dyDescent="0.25">
      <c r="C701" s="159" t="s">
        <v>17357</v>
      </c>
      <c r="D701" s="159">
        <v>1</v>
      </c>
    </row>
    <row r="702" spans="3:4" x14ac:dyDescent="0.25">
      <c r="C702" s="159" t="s">
        <v>17358</v>
      </c>
      <c r="D702" s="159">
        <v>1</v>
      </c>
    </row>
    <row r="703" spans="3:4" x14ac:dyDescent="0.25">
      <c r="C703" s="159" t="s">
        <v>17359</v>
      </c>
      <c r="D703" s="159">
        <v>1</v>
      </c>
    </row>
    <row r="704" spans="3:4" x14ac:dyDescent="0.25">
      <c r="C704" s="159" t="s">
        <v>17360</v>
      </c>
      <c r="D704" s="159">
        <v>1</v>
      </c>
    </row>
    <row r="705" spans="3:4" x14ac:dyDescent="0.25">
      <c r="C705" s="159" t="s">
        <v>17361</v>
      </c>
      <c r="D705" s="159">
        <v>1</v>
      </c>
    </row>
    <row r="706" spans="3:4" x14ac:dyDescent="0.25">
      <c r="C706" s="159" t="s">
        <v>17362</v>
      </c>
      <c r="D706" s="159">
        <v>1</v>
      </c>
    </row>
    <row r="707" spans="3:4" x14ac:dyDescent="0.25">
      <c r="C707" s="159" t="s">
        <v>17363</v>
      </c>
      <c r="D707" s="159">
        <v>1</v>
      </c>
    </row>
    <row r="708" spans="3:4" x14ac:dyDescent="0.25">
      <c r="C708" s="159" t="s">
        <v>17364</v>
      </c>
      <c r="D708" s="159">
        <v>1</v>
      </c>
    </row>
    <row r="709" spans="3:4" x14ac:dyDescent="0.25">
      <c r="C709" s="159" t="s">
        <v>17365</v>
      </c>
      <c r="D709" s="159">
        <v>1</v>
      </c>
    </row>
    <row r="710" spans="3:4" x14ac:dyDescent="0.25">
      <c r="C710" s="159" t="s">
        <v>17366</v>
      </c>
      <c r="D710" s="159">
        <v>1</v>
      </c>
    </row>
    <row r="711" spans="3:4" x14ac:dyDescent="0.25">
      <c r="C711" s="159" t="s">
        <v>17367</v>
      </c>
      <c r="D711" s="159">
        <v>1</v>
      </c>
    </row>
    <row r="712" spans="3:4" x14ac:dyDescent="0.25">
      <c r="C712" s="159" t="s">
        <v>17368</v>
      </c>
      <c r="D712" s="159">
        <v>1</v>
      </c>
    </row>
    <row r="713" spans="3:4" x14ac:dyDescent="0.25">
      <c r="C713" s="159" t="s">
        <v>17369</v>
      </c>
      <c r="D713" s="159">
        <v>1</v>
      </c>
    </row>
    <row r="714" spans="3:4" x14ac:dyDescent="0.25">
      <c r="C714" s="159" t="s">
        <v>17370</v>
      </c>
      <c r="D714" s="159">
        <v>1</v>
      </c>
    </row>
    <row r="715" spans="3:4" x14ac:dyDescent="0.25">
      <c r="C715" s="159" t="s">
        <v>17371</v>
      </c>
      <c r="D715" s="159">
        <v>1</v>
      </c>
    </row>
    <row r="716" spans="3:4" x14ac:dyDescent="0.25">
      <c r="C716" s="159" t="s">
        <v>17372</v>
      </c>
      <c r="D716" s="159">
        <v>1</v>
      </c>
    </row>
    <row r="717" spans="3:4" x14ac:dyDescent="0.25">
      <c r="C717" s="159" t="s">
        <v>17373</v>
      </c>
      <c r="D717" s="159">
        <v>1</v>
      </c>
    </row>
    <row r="718" spans="3:4" x14ac:dyDescent="0.25">
      <c r="C718" s="159" t="s">
        <v>17374</v>
      </c>
      <c r="D718" s="159">
        <v>1</v>
      </c>
    </row>
    <row r="719" spans="3:4" x14ac:dyDescent="0.25">
      <c r="C719" s="159" t="s">
        <v>17375</v>
      </c>
      <c r="D719" s="159">
        <v>1</v>
      </c>
    </row>
    <row r="720" spans="3:4" x14ac:dyDescent="0.25">
      <c r="C720" s="159" t="s">
        <v>17376</v>
      </c>
      <c r="D720" s="159">
        <v>1</v>
      </c>
    </row>
    <row r="721" spans="3:4" x14ac:dyDescent="0.25">
      <c r="C721" s="159" t="s">
        <v>17377</v>
      </c>
      <c r="D721" s="159">
        <v>1</v>
      </c>
    </row>
    <row r="722" spans="3:4" x14ac:dyDescent="0.25">
      <c r="C722" s="159" t="s">
        <v>17378</v>
      </c>
      <c r="D722" s="159">
        <v>1</v>
      </c>
    </row>
    <row r="723" spans="3:4" x14ac:dyDescent="0.25">
      <c r="C723" s="159" t="s">
        <v>17379</v>
      </c>
      <c r="D723" s="159">
        <v>1</v>
      </c>
    </row>
    <row r="724" spans="3:4" x14ac:dyDescent="0.25">
      <c r="C724" s="159" t="s">
        <v>17380</v>
      </c>
      <c r="D724" s="159">
        <v>1</v>
      </c>
    </row>
    <row r="725" spans="3:4" x14ac:dyDescent="0.25">
      <c r="C725" s="159" t="s">
        <v>17381</v>
      </c>
      <c r="D725" s="159">
        <v>1</v>
      </c>
    </row>
    <row r="726" spans="3:4" x14ac:dyDescent="0.25">
      <c r="C726" s="159" t="s">
        <v>17382</v>
      </c>
      <c r="D726" s="159">
        <v>1</v>
      </c>
    </row>
    <row r="727" spans="3:4" x14ac:dyDescent="0.25">
      <c r="C727" s="159" t="s">
        <v>17383</v>
      </c>
      <c r="D727" s="159">
        <v>1</v>
      </c>
    </row>
    <row r="728" spans="3:4" x14ac:dyDescent="0.25">
      <c r="C728" s="159" t="s">
        <v>17384</v>
      </c>
      <c r="D728" s="159">
        <v>1</v>
      </c>
    </row>
    <row r="729" spans="3:4" x14ac:dyDescent="0.25">
      <c r="C729" s="159" t="s">
        <v>17385</v>
      </c>
      <c r="D729" s="159">
        <v>1</v>
      </c>
    </row>
    <row r="730" spans="3:4" x14ac:dyDescent="0.25">
      <c r="C730" s="159" t="s">
        <v>17386</v>
      </c>
      <c r="D730" s="159">
        <v>1</v>
      </c>
    </row>
    <row r="731" spans="3:4" x14ac:dyDescent="0.25">
      <c r="C731" s="159" t="s">
        <v>17387</v>
      </c>
      <c r="D731" s="159">
        <v>1</v>
      </c>
    </row>
    <row r="732" spans="3:4" x14ac:dyDescent="0.25">
      <c r="C732" s="159" t="s">
        <v>17388</v>
      </c>
      <c r="D732" s="159">
        <v>1</v>
      </c>
    </row>
    <row r="733" spans="3:4" x14ac:dyDescent="0.25">
      <c r="C733" s="159" t="s">
        <v>17389</v>
      </c>
      <c r="D733" s="159">
        <v>1</v>
      </c>
    </row>
    <row r="734" spans="3:4" x14ac:dyDescent="0.25">
      <c r="C734" s="159" t="s">
        <v>17390</v>
      </c>
      <c r="D734" s="159">
        <v>1</v>
      </c>
    </row>
    <row r="735" spans="3:4" x14ac:dyDescent="0.25">
      <c r="C735" s="159" t="s">
        <v>17391</v>
      </c>
      <c r="D735" s="159">
        <v>1</v>
      </c>
    </row>
    <row r="736" spans="3:4" x14ac:dyDescent="0.25">
      <c r="C736" s="159" t="s">
        <v>17392</v>
      </c>
      <c r="D736" s="159">
        <v>1</v>
      </c>
    </row>
    <row r="737" spans="3:4" x14ac:dyDescent="0.25">
      <c r="C737" s="159" t="s">
        <v>17393</v>
      </c>
      <c r="D737" s="159">
        <v>1</v>
      </c>
    </row>
    <row r="738" spans="3:4" x14ac:dyDescent="0.25">
      <c r="C738" s="159" t="s">
        <v>17394</v>
      </c>
      <c r="D738" s="159">
        <v>1</v>
      </c>
    </row>
    <row r="739" spans="3:4" x14ac:dyDescent="0.25">
      <c r="C739" s="159" t="s">
        <v>17395</v>
      </c>
      <c r="D739" s="159">
        <v>1</v>
      </c>
    </row>
    <row r="740" spans="3:4" x14ac:dyDescent="0.25">
      <c r="C740" s="159" t="s">
        <v>17396</v>
      </c>
      <c r="D740" s="159">
        <v>1</v>
      </c>
    </row>
    <row r="741" spans="3:4" x14ac:dyDescent="0.25">
      <c r="C741" s="159" t="s">
        <v>17397</v>
      </c>
      <c r="D741" s="159">
        <v>1</v>
      </c>
    </row>
    <row r="742" spans="3:4" x14ac:dyDescent="0.25">
      <c r="C742" s="159" t="s">
        <v>17398</v>
      </c>
      <c r="D742" s="159">
        <v>1</v>
      </c>
    </row>
    <row r="743" spans="3:4" x14ac:dyDescent="0.25">
      <c r="C743" s="159" t="s">
        <v>17399</v>
      </c>
      <c r="D743" s="159">
        <v>1</v>
      </c>
    </row>
    <row r="744" spans="3:4" x14ac:dyDescent="0.25">
      <c r="C744" s="159" t="s">
        <v>17400</v>
      </c>
      <c r="D744" s="159">
        <v>1</v>
      </c>
    </row>
    <row r="745" spans="3:4" x14ac:dyDescent="0.25">
      <c r="C745" s="159" t="s">
        <v>17401</v>
      </c>
      <c r="D745" s="159">
        <v>1</v>
      </c>
    </row>
    <row r="746" spans="3:4" x14ac:dyDescent="0.25">
      <c r="C746" s="159" t="s">
        <v>17402</v>
      </c>
      <c r="D746" s="159">
        <v>1</v>
      </c>
    </row>
    <row r="747" spans="3:4" x14ac:dyDescent="0.25">
      <c r="C747" s="159" t="s">
        <v>17403</v>
      </c>
      <c r="D747" s="159">
        <v>1</v>
      </c>
    </row>
    <row r="748" spans="3:4" x14ac:dyDescent="0.25">
      <c r="C748" s="159" t="s">
        <v>17404</v>
      </c>
      <c r="D748" s="159">
        <v>1</v>
      </c>
    </row>
    <row r="749" spans="3:4" x14ac:dyDescent="0.25">
      <c r="C749" s="159" t="s">
        <v>17405</v>
      </c>
      <c r="D749" s="159">
        <v>1</v>
      </c>
    </row>
    <row r="750" spans="3:4" x14ac:dyDescent="0.25">
      <c r="C750" s="159" t="s">
        <v>17406</v>
      </c>
      <c r="D750" s="159">
        <v>1</v>
      </c>
    </row>
    <row r="751" spans="3:4" x14ac:dyDescent="0.25">
      <c r="C751" s="159" t="s">
        <v>17407</v>
      </c>
      <c r="D751" s="159">
        <v>1</v>
      </c>
    </row>
    <row r="752" spans="3:4" x14ac:dyDescent="0.25">
      <c r="C752" s="159" t="s">
        <v>17408</v>
      </c>
      <c r="D752" s="159">
        <v>1</v>
      </c>
    </row>
    <row r="753" spans="3:4" x14ac:dyDescent="0.25">
      <c r="C753" s="159" t="s">
        <v>17409</v>
      </c>
      <c r="D753" s="159">
        <v>1</v>
      </c>
    </row>
    <row r="754" spans="3:4" x14ac:dyDescent="0.25">
      <c r="C754" s="159" t="s">
        <v>17410</v>
      </c>
      <c r="D754" s="159">
        <v>1</v>
      </c>
    </row>
    <row r="755" spans="3:4" x14ac:dyDescent="0.25">
      <c r="C755" s="159" t="s">
        <v>17411</v>
      </c>
      <c r="D755" s="159">
        <v>1</v>
      </c>
    </row>
    <row r="756" spans="3:4" x14ac:dyDescent="0.25">
      <c r="C756" s="159" t="s">
        <v>17412</v>
      </c>
      <c r="D756" s="159">
        <v>1</v>
      </c>
    </row>
    <row r="757" spans="3:4" x14ac:dyDescent="0.25">
      <c r="C757" s="159" t="s">
        <v>17413</v>
      </c>
      <c r="D757" s="159">
        <v>1</v>
      </c>
    </row>
    <row r="758" spans="3:4" x14ac:dyDescent="0.25">
      <c r="C758" s="159" t="s">
        <v>17414</v>
      </c>
      <c r="D758" s="159">
        <v>1</v>
      </c>
    </row>
    <row r="759" spans="3:4" x14ac:dyDescent="0.25">
      <c r="C759" s="159" t="s">
        <v>17415</v>
      </c>
      <c r="D759" s="159">
        <v>1</v>
      </c>
    </row>
    <row r="760" spans="3:4" x14ac:dyDescent="0.25">
      <c r="C760" s="159" t="s">
        <v>17416</v>
      </c>
      <c r="D760" s="159">
        <v>1</v>
      </c>
    </row>
    <row r="761" spans="3:4" x14ac:dyDescent="0.25">
      <c r="C761" s="159" t="s">
        <v>17417</v>
      </c>
      <c r="D761" s="159">
        <v>1</v>
      </c>
    </row>
    <row r="762" spans="3:4" x14ac:dyDescent="0.25">
      <c r="C762" s="159" t="s">
        <v>17418</v>
      </c>
      <c r="D762" s="159">
        <v>1</v>
      </c>
    </row>
    <row r="763" spans="3:4" x14ac:dyDescent="0.25">
      <c r="C763" s="159" t="s">
        <v>17419</v>
      </c>
      <c r="D763" s="159">
        <v>1</v>
      </c>
    </row>
    <row r="764" spans="3:4" x14ac:dyDescent="0.25">
      <c r="C764" s="159" t="s">
        <v>17420</v>
      </c>
      <c r="D764" s="159">
        <v>1</v>
      </c>
    </row>
    <row r="765" spans="3:4" x14ac:dyDescent="0.25">
      <c r="C765" s="159" t="s">
        <v>17421</v>
      </c>
      <c r="D765" s="159">
        <v>1</v>
      </c>
    </row>
    <row r="766" spans="3:4" x14ac:dyDescent="0.25">
      <c r="C766" s="159" t="s">
        <v>17422</v>
      </c>
      <c r="D766" s="159">
        <v>1</v>
      </c>
    </row>
    <row r="767" spans="3:4" x14ac:dyDescent="0.25">
      <c r="C767" s="159" t="s">
        <v>17423</v>
      </c>
      <c r="D767" s="159">
        <v>1</v>
      </c>
    </row>
    <row r="768" spans="3:4" x14ac:dyDescent="0.25">
      <c r="C768" s="159" t="s">
        <v>17424</v>
      </c>
      <c r="D768" s="159">
        <v>1</v>
      </c>
    </row>
    <row r="769" spans="3:4" x14ac:dyDescent="0.25">
      <c r="C769" s="159" t="s">
        <v>17425</v>
      </c>
      <c r="D769" s="159">
        <v>1</v>
      </c>
    </row>
    <row r="770" spans="3:4" x14ac:dyDescent="0.25">
      <c r="C770" s="159" t="s">
        <v>17426</v>
      </c>
      <c r="D770" s="159">
        <v>1</v>
      </c>
    </row>
    <row r="771" spans="3:4" x14ac:dyDescent="0.25">
      <c r="C771" s="159" t="s">
        <v>17427</v>
      </c>
      <c r="D771" s="159">
        <v>1</v>
      </c>
    </row>
    <row r="772" spans="3:4" x14ac:dyDescent="0.25">
      <c r="C772" s="159" t="s">
        <v>17428</v>
      </c>
      <c r="D772" s="159">
        <v>1</v>
      </c>
    </row>
    <row r="773" spans="3:4" x14ac:dyDescent="0.25">
      <c r="C773" s="159" t="s">
        <v>17429</v>
      </c>
      <c r="D773" s="159">
        <v>1</v>
      </c>
    </row>
    <row r="774" spans="3:4" x14ac:dyDescent="0.25">
      <c r="C774" s="159" t="s">
        <v>17430</v>
      </c>
      <c r="D774" s="159">
        <v>1</v>
      </c>
    </row>
    <row r="775" spans="3:4" x14ac:dyDescent="0.25">
      <c r="C775" s="159" t="s">
        <v>17431</v>
      </c>
      <c r="D775" s="159">
        <v>1</v>
      </c>
    </row>
    <row r="776" spans="3:4" x14ac:dyDescent="0.25">
      <c r="C776" s="159" t="s">
        <v>17432</v>
      </c>
      <c r="D776" s="159">
        <v>1</v>
      </c>
    </row>
    <row r="777" spans="3:4" x14ac:dyDescent="0.25">
      <c r="C777" s="159" t="s">
        <v>17433</v>
      </c>
      <c r="D777" s="159">
        <v>1</v>
      </c>
    </row>
    <row r="778" spans="3:4" x14ac:dyDescent="0.25">
      <c r="C778" s="159" t="s">
        <v>17434</v>
      </c>
      <c r="D778" s="159">
        <v>1</v>
      </c>
    </row>
    <row r="779" spans="3:4" x14ac:dyDescent="0.25">
      <c r="C779" s="159" t="s">
        <v>17435</v>
      </c>
      <c r="D779" s="159">
        <v>1</v>
      </c>
    </row>
    <row r="780" spans="3:4" x14ac:dyDescent="0.25">
      <c r="C780" s="159" t="s">
        <v>17436</v>
      </c>
      <c r="D780" s="159">
        <v>1</v>
      </c>
    </row>
    <row r="781" spans="3:4" x14ac:dyDescent="0.25">
      <c r="C781" s="159" t="s">
        <v>17437</v>
      </c>
      <c r="D781" s="159">
        <v>1</v>
      </c>
    </row>
    <row r="782" spans="3:4" x14ac:dyDescent="0.25">
      <c r="C782" s="159" t="s">
        <v>17438</v>
      </c>
      <c r="D782" s="159">
        <v>1</v>
      </c>
    </row>
    <row r="783" spans="3:4" x14ac:dyDescent="0.25">
      <c r="C783" s="159" t="s">
        <v>17439</v>
      </c>
      <c r="D783" s="159">
        <v>1</v>
      </c>
    </row>
    <row r="784" spans="3:4" x14ac:dyDescent="0.25">
      <c r="C784" s="159" t="s">
        <v>17440</v>
      </c>
      <c r="D784" s="159">
        <v>1</v>
      </c>
    </row>
    <row r="785" spans="3:4" x14ac:dyDescent="0.25">
      <c r="C785" s="159" t="s">
        <v>17501</v>
      </c>
      <c r="D785" s="159">
        <v>1</v>
      </c>
    </row>
    <row r="786" spans="3:4" x14ac:dyDescent="0.25">
      <c r="C786" s="159" t="s">
        <v>17502</v>
      </c>
      <c r="D786" s="159">
        <v>1</v>
      </c>
    </row>
    <row r="787" spans="3:4" x14ac:dyDescent="0.25">
      <c r="C787" s="159" t="s">
        <v>17503</v>
      </c>
      <c r="D787" s="159">
        <v>1</v>
      </c>
    </row>
    <row r="788" spans="3:4" x14ac:dyDescent="0.25">
      <c r="C788" s="159" t="s">
        <v>17504</v>
      </c>
      <c r="D788" s="159">
        <v>1</v>
      </c>
    </row>
    <row r="789" spans="3:4" x14ac:dyDescent="0.25">
      <c r="C789" s="159" t="s">
        <v>17505</v>
      </c>
      <c r="D789" s="159">
        <v>1</v>
      </c>
    </row>
    <row r="790" spans="3:4" x14ac:dyDescent="0.25">
      <c r="C790" s="159" t="s">
        <v>17506</v>
      </c>
      <c r="D790" s="159">
        <v>1</v>
      </c>
    </row>
    <row r="791" spans="3:4" x14ac:dyDescent="0.25">
      <c r="C791" s="159" t="s">
        <v>17507</v>
      </c>
      <c r="D791" s="159">
        <v>1</v>
      </c>
    </row>
    <row r="792" spans="3:4" x14ac:dyDescent="0.25">
      <c r="C792" s="159" t="s">
        <v>17508</v>
      </c>
      <c r="D792" s="159">
        <v>1</v>
      </c>
    </row>
    <row r="793" spans="3:4" x14ac:dyDescent="0.25">
      <c r="C793" s="159" t="s">
        <v>17509</v>
      </c>
      <c r="D793" s="159">
        <v>1</v>
      </c>
    </row>
    <row r="794" spans="3:4" x14ac:dyDescent="0.25">
      <c r="C794" s="159" t="s">
        <v>17510</v>
      </c>
      <c r="D794" s="159">
        <v>1</v>
      </c>
    </row>
    <row r="795" spans="3:4" x14ac:dyDescent="0.25">
      <c r="C795" s="159" t="s">
        <v>17567</v>
      </c>
      <c r="D795" s="159">
        <v>1</v>
      </c>
    </row>
    <row r="796" spans="3:4" x14ac:dyDescent="0.25">
      <c r="C796" s="159" t="s">
        <v>17568</v>
      </c>
      <c r="D796" s="159">
        <v>1</v>
      </c>
    </row>
    <row r="797" spans="3:4" x14ac:dyDescent="0.25">
      <c r="C797" s="159" t="s">
        <v>17569</v>
      </c>
      <c r="D797" s="159">
        <v>1</v>
      </c>
    </row>
    <row r="798" spans="3:4" x14ac:dyDescent="0.25">
      <c r="C798" s="159" t="s">
        <v>17570</v>
      </c>
      <c r="D798" s="159">
        <v>1</v>
      </c>
    </row>
    <row r="799" spans="3:4" x14ac:dyDescent="0.25">
      <c r="C799" s="159" t="s">
        <v>17571</v>
      </c>
      <c r="D799" s="159">
        <v>1</v>
      </c>
    </row>
    <row r="800" spans="3:4" x14ac:dyDescent="0.25">
      <c r="C800" s="159" t="s">
        <v>17572</v>
      </c>
      <c r="D800" s="159">
        <v>1</v>
      </c>
    </row>
    <row r="801" spans="3:4" x14ac:dyDescent="0.25">
      <c r="C801" s="159" t="s">
        <v>17573</v>
      </c>
      <c r="D801" s="159">
        <v>1</v>
      </c>
    </row>
    <row r="802" spans="3:4" x14ac:dyDescent="0.25">
      <c r="C802" s="159" t="s">
        <v>17574</v>
      </c>
      <c r="D802" s="159">
        <v>1</v>
      </c>
    </row>
    <row r="803" spans="3:4" x14ac:dyDescent="0.25">
      <c r="C803" s="159" t="s">
        <v>17575</v>
      </c>
      <c r="D803" s="159">
        <v>1</v>
      </c>
    </row>
    <row r="804" spans="3:4" x14ac:dyDescent="0.25">
      <c r="C804" s="159" t="s">
        <v>17576</v>
      </c>
      <c r="D804" s="159">
        <v>1</v>
      </c>
    </row>
    <row r="805" spans="3:4" x14ac:dyDescent="0.25">
      <c r="C805" s="159" t="s">
        <v>17577</v>
      </c>
      <c r="D805" s="159">
        <v>1</v>
      </c>
    </row>
    <row r="806" spans="3:4" x14ac:dyDescent="0.25">
      <c r="C806" s="159" t="s">
        <v>17578</v>
      </c>
      <c r="D806" s="159">
        <v>1</v>
      </c>
    </row>
    <row r="807" spans="3:4" x14ac:dyDescent="0.25">
      <c r="C807" s="159" t="s">
        <v>17579</v>
      </c>
      <c r="D807" s="159">
        <v>1</v>
      </c>
    </row>
    <row r="808" spans="3:4" x14ac:dyDescent="0.25">
      <c r="C808" s="159" t="s">
        <v>17580</v>
      </c>
      <c r="D808" s="159">
        <v>1</v>
      </c>
    </row>
    <row r="809" spans="3:4" x14ac:dyDescent="0.25">
      <c r="C809" s="159" t="s">
        <v>17581</v>
      </c>
      <c r="D809" s="159">
        <v>1</v>
      </c>
    </row>
    <row r="810" spans="3:4" x14ac:dyDescent="0.25">
      <c r="C810" s="159" t="s">
        <v>17582</v>
      </c>
      <c r="D810" s="159">
        <v>1</v>
      </c>
    </row>
    <row r="811" spans="3:4" x14ac:dyDescent="0.25">
      <c r="C811" s="159" t="s">
        <v>17583</v>
      </c>
      <c r="D811" s="159">
        <v>1</v>
      </c>
    </row>
    <row r="812" spans="3:4" x14ac:dyDescent="0.25">
      <c r="C812" s="159" t="s">
        <v>17584</v>
      </c>
      <c r="D812" s="159">
        <v>1</v>
      </c>
    </row>
    <row r="813" spans="3:4" x14ac:dyDescent="0.25">
      <c r="C813" s="159" t="s">
        <v>17585</v>
      </c>
      <c r="D813" s="159">
        <v>1</v>
      </c>
    </row>
    <row r="814" spans="3:4" x14ac:dyDescent="0.25">
      <c r="C814" s="159" t="s">
        <v>17586</v>
      </c>
      <c r="D814" s="159">
        <v>1</v>
      </c>
    </row>
    <row r="815" spans="3:4" x14ac:dyDescent="0.25">
      <c r="C815" s="159" t="s">
        <v>17587</v>
      </c>
      <c r="D815" s="159">
        <v>1</v>
      </c>
    </row>
    <row r="816" spans="3:4" x14ac:dyDescent="0.25">
      <c r="C816" s="159" t="s">
        <v>17588</v>
      </c>
      <c r="D816" s="159">
        <v>1</v>
      </c>
    </row>
    <row r="817" spans="3:4" x14ac:dyDescent="0.25">
      <c r="C817" s="159" t="s">
        <v>17589</v>
      </c>
      <c r="D817" s="159">
        <v>1</v>
      </c>
    </row>
    <row r="818" spans="3:4" x14ac:dyDescent="0.25">
      <c r="C818" s="159" t="s">
        <v>17590</v>
      </c>
      <c r="D818" s="159">
        <v>1</v>
      </c>
    </row>
    <row r="819" spans="3:4" x14ac:dyDescent="0.25">
      <c r="C819" s="159" t="s">
        <v>17591</v>
      </c>
      <c r="D819" s="159">
        <v>1</v>
      </c>
    </row>
    <row r="820" spans="3:4" x14ac:dyDescent="0.25">
      <c r="C820" s="159" t="s">
        <v>17592</v>
      </c>
      <c r="D820" s="159">
        <v>1</v>
      </c>
    </row>
    <row r="821" spans="3:4" x14ac:dyDescent="0.25">
      <c r="C821" s="159" t="s">
        <v>17593</v>
      </c>
      <c r="D821" s="159">
        <v>1</v>
      </c>
    </row>
    <row r="822" spans="3:4" x14ac:dyDescent="0.25">
      <c r="C822" s="159" t="s">
        <v>17594</v>
      </c>
      <c r="D822" s="159">
        <v>1</v>
      </c>
    </row>
    <row r="823" spans="3:4" x14ac:dyDescent="0.25">
      <c r="C823" s="159" t="s">
        <v>17595</v>
      </c>
      <c r="D823" s="159">
        <v>1</v>
      </c>
    </row>
    <row r="824" spans="3:4" x14ac:dyDescent="0.25">
      <c r="C824" s="159" t="s">
        <v>17596</v>
      </c>
      <c r="D824" s="159">
        <v>1</v>
      </c>
    </row>
    <row r="825" spans="3:4" x14ac:dyDescent="0.25">
      <c r="C825" s="159" t="s">
        <v>17597</v>
      </c>
      <c r="D825" s="159">
        <v>1</v>
      </c>
    </row>
    <row r="826" spans="3:4" x14ac:dyDescent="0.25">
      <c r="C826" s="159" t="s">
        <v>17598</v>
      </c>
      <c r="D826" s="159">
        <v>1</v>
      </c>
    </row>
    <row r="827" spans="3:4" x14ac:dyDescent="0.25">
      <c r="C827" s="159" t="s">
        <v>17599</v>
      </c>
      <c r="D827" s="159">
        <v>1</v>
      </c>
    </row>
    <row r="828" spans="3:4" x14ac:dyDescent="0.25">
      <c r="C828" s="159" t="s">
        <v>17600</v>
      </c>
      <c r="D828" s="159">
        <v>1</v>
      </c>
    </row>
    <row r="829" spans="3:4" x14ac:dyDescent="0.25">
      <c r="C829" s="159" t="s">
        <v>17601</v>
      </c>
      <c r="D829" s="159">
        <v>1</v>
      </c>
    </row>
    <row r="830" spans="3:4" x14ac:dyDescent="0.25">
      <c r="C830" s="159" t="s">
        <v>17602</v>
      </c>
      <c r="D830" s="159">
        <v>1</v>
      </c>
    </row>
    <row r="831" spans="3:4" x14ac:dyDescent="0.25">
      <c r="C831" s="159" t="s">
        <v>17603</v>
      </c>
      <c r="D831" s="159">
        <v>1</v>
      </c>
    </row>
    <row r="832" spans="3:4" x14ac:dyDescent="0.25">
      <c r="C832" s="159" t="s">
        <v>17604</v>
      </c>
      <c r="D832" s="159">
        <v>1</v>
      </c>
    </row>
    <row r="833" spans="3:4" x14ac:dyDescent="0.25">
      <c r="C833" s="159" t="s">
        <v>17605</v>
      </c>
      <c r="D833" s="159">
        <v>1</v>
      </c>
    </row>
    <row r="834" spans="3:4" x14ac:dyDescent="0.25">
      <c r="C834" s="159" t="s">
        <v>17606</v>
      </c>
      <c r="D834" s="159">
        <v>1</v>
      </c>
    </row>
    <row r="835" spans="3:4" x14ac:dyDescent="0.25">
      <c r="C835" s="159" t="s">
        <v>17607</v>
      </c>
      <c r="D835" s="159">
        <v>1</v>
      </c>
    </row>
    <row r="836" spans="3:4" x14ac:dyDescent="0.25">
      <c r="C836" s="159" t="s">
        <v>17608</v>
      </c>
      <c r="D836" s="159">
        <v>1</v>
      </c>
    </row>
    <row r="837" spans="3:4" x14ac:dyDescent="0.25">
      <c r="C837" s="159" t="s">
        <v>17609</v>
      </c>
      <c r="D837" s="159">
        <v>1</v>
      </c>
    </row>
    <row r="838" spans="3:4" x14ac:dyDescent="0.25">
      <c r="C838" s="159" t="s">
        <v>17610</v>
      </c>
      <c r="D838" s="159">
        <v>1</v>
      </c>
    </row>
    <row r="839" spans="3:4" x14ac:dyDescent="0.25">
      <c r="C839" s="159" t="s">
        <v>17611</v>
      </c>
      <c r="D839" s="159">
        <v>1</v>
      </c>
    </row>
    <row r="840" spans="3:4" x14ac:dyDescent="0.25">
      <c r="C840" s="159" t="s">
        <v>17612</v>
      </c>
      <c r="D840" s="159">
        <v>1</v>
      </c>
    </row>
    <row r="841" spans="3:4" x14ac:dyDescent="0.25">
      <c r="C841" s="159" t="s">
        <v>17613</v>
      </c>
      <c r="D841" s="159">
        <v>1</v>
      </c>
    </row>
    <row r="842" spans="3:4" x14ac:dyDescent="0.25">
      <c r="C842" s="159" t="s">
        <v>17614</v>
      </c>
      <c r="D842" s="159">
        <v>1</v>
      </c>
    </row>
    <row r="843" spans="3:4" x14ac:dyDescent="0.25">
      <c r="C843" s="159" t="s">
        <v>17615</v>
      </c>
      <c r="D843" s="159">
        <v>1</v>
      </c>
    </row>
    <row r="844" spans="3:4" x14ac:dyDescent="0.25">
      <c r="C844" s="159" t="s">
        <v>17616</v>
      </c>
      <c r="D844" s="159">
        <v>1</v>
      </c>
    </row>
    <row r="845" spans="3:4" x14ac:dyDescent="0.25">
      <c r="C845" s="159" t="s">
        <v>17617</v>
      </c>
      <c r="D845" s="159">
        <v>1</v>
      </c>
    </row>
    <row r="846" spans="3:4" x14ac:dyDescent="0.25">
      <c r="C846" s="159" t="s">
        <v>17618</v>
      </c>
      <c r="D846" s="159">
        <v>1</v>
      </c>
    </row>
    <row r="847" spans="3:4" x14ac:dyDescent="0.25">
      <c r="C847" s="159" t="s">
        <v>17619</v>
      </c>
      <c r="D847" s="159">
        <v>1</v>
      </c>
    </row>
    <row r="848" spans="3:4" x14ac:dyDescent="0.25">
      <c r="C848" s="159" t="s">
        <v>17620</v>
      </c>
      <c r="D848" s="159">
        <v>1</v>
      </c>
    </row>
    <row r="849" spans="3:4" x14ac:dyDescent="0.25">
      <c r="C849" s="159" t="s">
        <v>17621</v>
      </c>
      <c r="D849" s="159">
        <v>1</v>
      </c>
    </row>
    <row r="850" spans="3:4" x14ac:dyDescent="0.25">
      <c r="C850" s="159" t="s">
        <v>17622</v>
      </c>
      <c r="D850" s="159">
        <v>1</v>
      </c>
    </row>
    <row r="851" spans="3:4" x14ac:dyDescent="0.25">
      <c r="C851" s="159" t="s">
        <v>17623</v>
      </c>
      <c r="D851" s="159">
        <v>1</v>
      </c>
    </row>
    <row r="852" spans="3:4" x14ac:dyDescent="0.25">
      <c r="C852" s="159" t="s">
        <v>17624</v>
      </c>
      <c r="D852" s="159">
        <v>1</v>
      </c>
    </row>
    <row r="853" spans="3:4" x14ac:dyDescent="0.25">
      <c r="C853" s="159" t="s">
        <v>17625</v>
      </c>
      <c r="D853" s="159">
        <v>1</v>
      </c>
    </row>
    <row r="854" spans="3:4" x14ac:dyDescent="0.25">
      <c r="C854" s="159" t="s">
        <v>17626</v>
      </c>
      <c r="D854" s="159">
        <v>1</v>
      </c>
    </row>
    <row r="855" spans="3:4" x14ac:dyDescent="0.25">
      <c r="C855" s="159" t="s">
        <v>17627</v>
      </c>
      <c r="D855" s="159">
        <v>1</v>
      </c>
    </row>
    <row r="856" spans="3:4" x14ac:dyDescent="0.25">
      <c r="C856" s="159" t="s">
        <v>17628</v>
      </c>
      <c r="D856" s="159">
        <v>1</v>
      </c>
    </row>
    <row r="857" spans="3:4" x14ac:dyDescent="0.25">
      <c r="C857" s="159" t="s">
        <v>17629</v>
      </c>
      <c r="D857" s="159">
        <v>1</v>
      </c>
    </row>
    <row r="858" spans="3:4" x14ac:dyDescent="0.25">
      <c r="C858" s="159" t="s">
        <v>17630</v>
      </c>
      <c r="D858" s="159">
        <v>1</v>
      </c>
    </row>
    <row r="859" spans="3:4" x14ac:dyDescent="0.25">
      <c r="C859" s="159" t="s">
        <v>17631</v>
      </c>
      <c r="D859" s="159">
        <v>1</v>
      </c>
    </row>
    <row r="860" spans="3:4" x14ac:dyDescent="0.25">
      <c r="C860" s="159" t="s">
        <v>17632</v>
      </c>
      <c r="D860" s="159">
        <v>1</v>
      </c>
    </row>
    <row r="861" spans="3:4" x14ac:dyDescent="0.25">
      <c r="C861" s="159" t="s">
        <v>17633</v>
      </c>
      <c r="D861" s="159">
        <v>1</v>
      </c>
    </row>
    <row r="862" spans="3:4" x14ac:dyDescent="0.25">
      <c r="C862" s="159" t="s">
        <v>17634</v>
      </c>
      <c r="D862" s="159">
        <v>1</v>
      </c>
    </row>
    <row r="863" spans="3:4" x14ac:dyDescent="0.25">
      <c r="C863" s="159" t="s">
        <v>17635</v>
      </c>
      <c r="D863" s="159">
        <v>1</v>
      </c>
    </row>
    <row r="864" spans="3:4" x14ac:dyDescent="0.25">
      <c r="C864" s="159" t="s">
        <v>17636</v>
      </c>
      <c r="D864" s="159">
        <v>1</v>
      </c>
    </row>
    <row r="865" spans="3:4" x14ac:dyDescent="0.25">
      <c r="C865" s="159" t="s">
        <v>17637</v>
      </c>
      <c r="D865" s="159">
        <v>1</v>
      </c>
    </row>
    <row r="866" spans="3:4" x14ac:dyDescent="0.25">
      <c r="C866" s="159" t="s">
        <v>17638</v>
      </c>
      <c r="D866" s="159">
        <v>1</v>
      </c>
    </row>
    <row r="867" spans="3:4" x14ac:dyDescent="0.25">
      <c r="C867" s="159" t="s">
        <v>17639</v>
      </c>
      <c r="D867" s="159">
        <v>1</v>
      </c>
    </row>
    <row r="868" spans="3:4" x14ac:dyDescent="0.25">
      <c r="C868" s="159" t="s">
        <v>17640</v>
      </c>
      <c r="D868" s="159">
        <v>1</v>
      </c>
    </row>
    <row r="869" spans="3:4" x14ac:dyDescent="0.25">
      <c r="C869" s="159" t="s">
        <v>17641</v>
      </c>
      <c r="D869" s="159">
        <v>1</v>
      </c>
    </row>
    <row r="870" spans="3:4" x14ac:dyDescent="0.25">
      <c r="C870" s="159" t="s">
        <v>17642</v>
      </c>
      <c r="D870" s="159">
        <v>1</v>
      </c>
    </row>
    <row r="871" spans="3:4" x14ac:dyDescent="0.25">
      <c r="C871" s="159" t="s">
        <v>17643</v>
      </c>
      <c r="D871" s="159">
        <v>1</v>
      </c>
    </row>
    <row r="872" spans="3:4" x14ac:dyDescent="0.25">
      <c r="C872" s="159" t="s">
        <v>17644</v>
      </c>
      <c r="D872" s="159">
        <v>1</v>
      </c>
    </row>
    <row r="873" spans="3:4" x14ac:dyDescent="0.25">
      <c r="C873" s="159" t="s">
        <v>17645</v>
      </c>
      <c r="D873" s="159">
        <v>1</v>
      </c>
    </row>
    <row r="874" spans="3:4" x14ac:dyDescent="0.25">
      <c r="C874" s="159" t="s">
        <v>17646</v>
      </c>
      <c r="D874" s="159">
        <v>1</v>
      </c>
    </row>
    <row r="875" spans="3:4" x14ac:dyDescent="0.25">
      <c r="C875" s="159" t="s">
        <v>17647</v>
      </c>
      <c r="D875" s="159">
        <v>1</v>
      </c>
    </row>
    <row r="876" spans="3:4" x14ac:dyDescent="0.25">
      <c r="C876" s="159" t="s">
        <v>17648</v>
      </c>
      <c r="D876" s="159">
        <v>1</v>
      </c>
    </row>
    <row r="877" spans="3:4" x14ac:dyDescent="0.25">
      <c r="C877" s="159" t="s">
        <v>17649</v>
      </c>
      <c r="D877" s="159">
        <v>1</v>
      </c>
    </row>
    <row r="878" spans="3:4" x14ac:dyDescent="0.25">
      <c r="C878" s="159" t="s">
        <v>17650</v>
      </c>
      <c r="D878" s="159">
        <v>1</v>
      </c>
    </row>
    <row r="879" spans="3:4" x14ac:dyDescent="0.25">
      <c r="C879" s="159" t="s">
        <v>17651</v>
      </c>
      <c r="D879" s="159">
        <v>1</v>
      </c>
    </row>
    <row r="880" spans="3:4" x14ac:dyDescent="0.25">
      <c r="C880" s="159" t="s">
        <v>17652</v>
      </c>
      <c r="D880" s="159">
        <v>1</v>
      </c>
    </row>
    <row r="881" spans="3:4" x14ac:dyDescent="0.25">
      <c r="C881" s="159" t="s">
        <v>17653</v>
      </c>
      <c r="D881" s="159">
        <v>1</v>
      </c>
    </row>
    <row r="882" spans="3:4" x14ac:dyDescent="0.25">
      <c r="C882" s="159" t="s">
        <v>17654</v>
      </c>
      <c r="D882" s="159">
        <v>1</v>
      </c>
    </row>
    <row r="883" spans="3:4" x14ac:dyDescent="0.25">
      <c r="C883" s="159" t="s">
        <v>17655</v>
      </c>
      <c r="D883" s="159">
        <v>1</v>
      </c>
    </row>
    <row r="884" spans="3:4" x14ac:dyDescent="0.25">
      <c r="C884" s="159" t="s">
        <v>17656</v>
      </c>
      <c r="D884" s="159">
        <v>1</v>
      </c>
    </row>
    <row r="885" spans="3:4" x14ac:dyDescent="0.25">
      <c r="C885" s="159" t="s">
        <v>17657</v>
      </c>
      <c r="D885" s="159">
        <v>1</v>
      </c>
    </row>
    <row r="886" spans="3:4" x14ac:dyDescent="0.25">
      <c r="C886" s="159" t="s">
        <v>20083</v>
      </c>
      <c r="D886" s="159">
        <v>1</v>
      </c>
    </row>
    <row r="887" spans="3:4" x14ac:dyDescent="0.25">
      <c r="C887" s="159" t="s">
        <v>20084</v>
      </c>
      <c r="D887" s="159">
        <v>1</v>
      </c>
    </row>
    <row r="888" spans="3:4" x14ac:dyDescent="0.25">
      <c r="C888" s="159" t="s">
        <v>20085</v>
      </c>
      <c r="D888" s="159">
        <v>1</v>
      </c>
    </row>
    <row r="889" spans="3:4" x14ac:dyDescent="0.25">
      <c r="C889" s="159" t="s">
        <v>20086</v>
      </c>
      <c r="D889" s="159">
        <v>1</v>
      </c>
    </row>
    <row r="890" spans="3:4" x14ac:dyDescent="0.25">
      <c r="C890" s="159" t="s">
        <v>20087</v>
      </c>
      <c r="D890" s="159">
        <v>1</v>
      </c>
    </row>
    <row r="891" spans="3:4" x14ac:dyDescent="0.25">
      <c r="C891" s="159" t="s">
        <v>20088</v>
      </c>
      <c r="D891" s="159">
        <v>1</v>
      </c>
    </row>
    <row r="892" spans="3:4" x14ac:dyDescent="0.25">
      <c r="C892" s="159" t="s">
        <v>20089</v>
      </c>
      <c r="D892" s="159">
        <v>1</v>
      </c>
    </row>
    <row r="893" spans="3:4" x14ac:dyDescent="0.25">
      <c r="C893" s="159" t="s">
        <v>20090</v>
      </c>
      <c r="D893" s="159">
        <v>1</v>
      </c>
    </row>
    <row r="894" spans="3:4" x14ac:dyDescent="0.25">
      <c r="C894" s="159" t="s">
        <v>20091</v>
      </c>
      <c r="D894" s="159">
        <v>1</v>
      </c>
    </row>
    <row r="895" spans="3:4" x14ac:dyDescent="0.25">
      <c r="C895" s="159" t="s">
        <v>20092</v>
      </c>
      <c r="D895" s="159">
        <v>1</v>
      </c>
    </row>
    <row r="896" spans="3:4" x14ac:dyDescent="0.25">
      <c r="C896" s="159" t="s">
        <v>20093</v>
      </c>
      <c r="D896" s="159">
        <v>1</v>
      </c>
    </row>
    <row r="897" spans="3:4" x14ac:dyDescent="0.25">
      <c r="C897" s="159" t="s">
        <v>20094</v>
      </c>
      <c r="D897" s="159">
        <v>1</v>
      </c>
    </row>
    <row r="898" spans="3:4" x14ac:dyDescent="0.25">
      <c r="C898" s="159" t="s">
        <v>20095</v>
      </c>
      <c r="D898" s="159">
        <v>1</v>
      </c>
    </row>
    <row r="899" spans="3:4" x14ac:dyDescent="0.25">
      <c r="C899" s="159" t="s">
        <v>20096</v>
      </c>
      <c r="D899" s="159">
        <v>1</v>
      </c>
    </row>
    <row r="900" spans="3:4" x14ac:dyDescent="0.25">
      <c r="C900" s="159" t="s">
        <v>20097</v>
      </c>
      <c r="D900" s="159">
        <v>1</v>
      </c>
    </row>
    <row r="901" spans="3:4" x14ac:dyDescent="0.25">
      <c r="C901" s="159" t="s">
        <v>20098</v>
      </c>
      <c r="D901" s="159">
        <v>1</v>
      </c>
    </row>
    <row r="902" spans="3:4" x14ac:dyDescent="0.25">
      <c r="C902" s="159" t="s">
        <v>20099</v>
      </c>
      <c r="D902" s="159">
        <v>1</v>
      </c>
    </row>
    <row r="903" spans="3:4" x14ac:dyDescent="0.25">
      <c r="C903" s="159" t="s">
        <v>20100</v>
      </c>
      <c r="D903" s="159">
        <v>1</v>
      </c>
    </row>
    <row r="904" spans="3:4" x14ac:dyDescent="0.25">
      <c r="C904" s="159" t="s">
        <v>20101</v>
      </c>
      <c r="D904" s="159">
        <v>1</v>
      </c>
    </row>
    <row r="905" spans="3:4" x14ac:dyDescent="0.25">
      <c r="C905" s="159" t="s">
        <v>20102</v>
      </c>
      <c r="D905" s="159">
        <v>1</v>
      </c>
    </row>
    <row r="906" spans="3:4" x14ac:dyDescent="0.25">
      <c r="C906" s="159" t="s">
        <v>20103</v>
      </c>
      <c r="D906" s="159">
        <v>1</v>
      </c>
    </row>
    <row r="907" spans="3:4" x14ac:dyDescent="0.25">
      <c r="C907" s="159" t="s">
        <v>20104</v>
      </c>
      <c r="D907" s="159">
        <v>1</v>
      </c>
    </row>
    <row r="908" spans="3:4" x14ac:dyDescent="0.25">
      <c r="C908" s="159" t="s">
        <v>20105</v>
      </c>
      <c r="D908" s="159">
        <v>1</v>
      </c>
    </row>
    <row r="909" spans="3:4" x14ac:dyDescent="0.25">
      <c r="C909" s="159" t="s">
        <v>20106</v>
      </c>
      <c r="D909" s="159">
        <v>1</v>
      </c>
    </row>
    <row r="910" spans="3:4" x14ac:dyDescent="0.25">
      <c r="C910" s="159" t="s">
        <v>20107</v>
      </c>
      <c r="D910" s="159">
        <v>1</v>
      </c>
    </row>
    <row r="911" spans="3:4" x14ac:dyDescent="0.25">
      <c r="C911" s="159" t="s">
        <v>20108</v>
      </c>
      <c r="D911" s="159">
        <v>1</v>
      </c>
    </row>
    <row r="912" spans="3:4" x14ac:dyDescent="0.25">
      <c r="C912" s="159" t="s">
        <v>20109</v>
      </c>
      <c r="D912" s="159">
        <v>1</v>
      </c>
    </row>
    <row r="913" spans="3:4" x14ac:dyDescent="0.25">
      <c r="C913" s="159" t="s">
        <v>20110</v>
      </c>
      <c r="D913" s="159">
        <v>1</v>
      </c>
    </row>
    <row r="914" spans="3:4" x14ac:dyDescent="0.25">
      <c r="C914" s="159" t="s">
        <v>20111</v>
      </c>
      <c r="D914" s="159">
        <v>1</v>
      </c>
    </row>
    <row r="915" spans="3:4" x14ac:dyDescent="0.25">
      <c r="C915" s="159" t="s">
        <v>20112</v>
      </c>
      <c r="D915" s="159">
        <v>1</v>
      </c>
    </row>
    <row r="916" spans="3:4" x14ac:dyDescent="0.25">
      <c r="C916" s="159" t="s">
        <v>20113</v>
      </c>
      <c r="D916" s="159">
        <v>1</v>
      </c>
    </row>
    <row r="917" spans="3:4" x14ac:dyDescent="0.25">
      <c r="C917" s="159" t="s">
        <v>17775</v>
      </c>
      <c r="D917" s="159">
        <v>1</v>
      </c>
    </row>
    <row r="918" spans="3:4" x14ac:dyDescent="0.25">
      <c r="C918" s="159" t="s">
        <v>17776</v>
      </c>
      <c r="D918" s="159">
        <v>1</v>
      </c>
    </row>
    <row r="919" spans="3:4" x14ac:dyDescent="0.25">
      <c r="C919" s="159" t="s">
        <v>17777</v>
      </c>
      <c r="D919" s="159">
        <v>1</v>
      </c>
    </row>
    <row r="920" spans="3:4" x14ac:dyDescent="0.25">
      <c r="C920" s="159" t="s">
        <v>17778</v>
      </c>
      <c r="D920" s="159">
        <v>1</v>
      </c>
    </row>
    <row r="921" spans="3:4" x14ac:dyDescent="0.25">
      <c r="C921" s="159" t="s">
        <v>17779</v>
      </c>
      <c r="D921" s="159">
        <v>1</v>
      </c>
    </row>
    <row r="922" spans="3:4" x14ac:dyDescent="0.25">
      <c r="C922" s="159" t="s">
        <v>17780</v>
      </c>
      <c r="D922" s="159">
        <v>1</v>
      </c>
    </row>
    <row r="923" spans="3:4" x14ac:dyDescent="0.25">
      <c r="C923" s="159" t="s">
        <v>17781</v>
      </c>
      <c r="D923" s="159">
        <v>1</v>
      </c>
    </row>
    <row r="924" spans="3:4" x14ac:dyDescent="0.25">
      <c r="C924" s="159" t="s">
        <v>17782</v>
      </c>
      <c r="D924" s="159">
        <v>1</v>
      </c>
    </row>
    <row r="925" spans="3:4" x14ac:dyDescent="0.25">
      <c r="C925" s="159" t="s">
        <v>17783</v>
      </c>
      <c r="D925" s="159">
        <v>1</v>
      </c>
    </row>
    <row r="926" spans="3:4" x14ac:dyDescent="0.25">
      <c r="C926" s="159" t="s">
        <v>17784</v>
      </c>
      <c r="D926" s="159">
        <v>1</v>
      </c>
    </row>
    <row r="927" spans="3:4" x14ac:dyDescent="0.25">
      <c r="C927" s="159" t="s">
        <v>17785</v>
      </c>
      <c r="D927" s="159">
        <v>1</v>
      </c>
    </row>
    <row r="928" spans="3:4" x14ac:dyDescent="0.25">
      <c r="C928" s="159" t="s">
        <v>17786</v>
      </c>
      <c r="D928" s="159">
        <v>1</v>
      </c>
    </row>
    <row r="929" spans="3:4" x14ac:dyDescent="0.25">
      <c r="C929" s="159" t="s">
        <v>17787</v>
      </c>
      <c r="D929" s="159">
        <v>1</v>
      </c>
    </row>
    <row r="930" spans="3:4" x14ac:dyDescent="0.25">
      <c r="C930" s="159" t="s">
        <v>17788</v>
      </c>
      <c r="D930" s="159">
        <v>1</v>
      </c>
    </row>
    <row r="931" spans="3:4" x14ac:dyDescent="0.25">
      <c r="C931" s="159" t="s">
        <v>17789</v>
      </c>
      <c r="D931" s="159">
        <v>1</v>
      </c>
    </row>
    <row r="932" spans="3:4" x14ac:dyDescent="0.25">
      <c r="C932" s="159" t="s">
        <v>17790</v>
      </c>
      <c r="D932" s="159">
        <v>1</v>
      </c>
    </row>
    <row r="933" spans="3:4" x14ac:dyDescent="0.25">
      <c r="C933" s="159" t="s">
        <v>17791</v>
      </c>
      <c r="D933" s="159">
        <v>1</v>
      </c>
    </row>
    <row r="934" spans="3:4" x14ac:dyDescent="0.25">
      <c r="C934" s="159" t="s">
        <v>17792</v>
      </c>
      <c r="D934" s="159">
        <v>1</v>
      </c>
    </row>
    <row r="935" spans="3:4" x14ac:dyDescent="0.25">
      <c r="C935" s="159" t="s">
        <v>17793</v>
      </c>
      <c r="D935" s="159">
        <v>1</v>
      </c>
    </row>
    <row r="936" spans="3:4" x14ac:dyDescent="0.25">
      <c r="C936" s="159" t="s">
        <v>17794</v>
      </c>
      <c r="D936" s="159">
        <v>1</v>
      </c>
    </row>
    <row r="937" spans="3:4" x14ac:dyDescent="0.25">
      <c r="C937" s="159" t="s">
        <v>17795</v>
      </c>
      <c r="D937" s="159">
        <v>1</v>
      </c>
    </row>
    <row r="938" spans="3:4" x14ac:dyDescent="0.25">
      <c r="C938" s="159" t="s">
        <v>17796</v>
      </c>
      <c r="D938" s="159">
        <v>1</v>
      </c>
    </row>
    <row r="939" spans="3:4" x14ac:dyDescent="0.25">
      <c r="C939" s="159" t="s">
        <v>17797</v>
      </c>
      <c r="D939" s="159">
        <v>1</v>
      </c>
    </row>
    <row r="940" spans="3:4" x14ac:dyDescent="0.25">
      <c r="C940" s="159" t="s">
        <v>17798</v>
      </c>
      <c r="D940" s="159">
        <v>1</v>
      </c>
    </row>
    <row r="941" spans="3:4" x14ac:dyDescent="0.25">
      <c r="C941" s="159" t="s">
        <v>17799</v>
      </c>
      <c r="D941" s="159">
        <v>1</v>
      </c>
    </row>
    <row r="942" spans="3:4" x14ac:dyDescent="0.25">
      <c r="C942" s="159" t="s">
        <v>17800</v>
      </c>
      <c r="D942" s="159">
        <v>1</v>
      </c>
    </row>
    <row r="943" spans="3:4" x14ac:dyDescent="0.25">
      <c r="C943" s="159" t="s">
        <v>17801</v>
      </c>
      <c r="D943" s="159">
        <v>1</v>
      </c>
    </row>
    <row r="944" spans="3:4" x14ac:dyDescent="0.25">
      <c r="C944" s="159" t="s">
        <v>17802</v>
      </c>
      <c r="D944" s="159">
        <v>1</v>
      </c>
    </row>
    <row r="945" spans="3:4" x14ac:dyDescent="0.25">
      <c r="C945" s="159" t="s">
        <v>17803</v>
      </c>
      <c r="D945" s="159">
        <v>1</v>
      </c>
    </row>
    <row r="946" spans="3:4" x14ac:dyDescent="0.25">
      <c r="C946" s="159" t="s">
        <v>17804</v>
      </c>
      <c r="D946" s="159">
        <v>1</v>
      </c>
    </row>
    <row r="947" spans="3:4" x14ac:dyDescent="0.25">
      <c r="C947" s="159" t="s">
        <v>17805</v>
      </c>
      <c r="D947" s="159">
        <v>1</v>
      </c>
    </row>
    <row r="948" spans="3:4" x14ac:dyDescent="0.25">
      <c r="C948" s="159" t="s">
        <v>17806</v>
      </c>
      <c r="D948" s="159">
        <v>1</v>
      </c>
    </row>
    <row r="949" spans="3:4" x14ac:dyDescent="0.25">
      <c r="C949" s="159" t="s">
        <v>17686</v>
      </c>
      <c r="D949" s="159">
        <v>1</v>
      </c>
    </row>
    <row r="950" spans="3:4" x14ac:dyDescent="0.25">
      <c r="C950" s="159" t="s">
        <v>17687</v>
      </c>
      <c r="D950" s="159">
        <v>1</v>
      </c>
    </row>
    <row r="951" spans="3:4" x14ac:dyDescent="0.25">
      <c r="C951" s="159" t="s">
        <v>17688</v>
      </c>
      <c r="D951" s="159">
        <v>1</v>
      </c>
    </row>
    <row r="952" spans="3:4" x14ac:dyDescent="0.25">
      <c r="C952" s="159" t="s">
        <v>17689</v>
      </c>
      <c r="D952" s="159">
        <v>1</v>
      </c>
    </row>
    <row r="953" spans="3:4" x14ac:dyDescent="0.25">
      <c r="C953" s="159" t="s">
        <v>17690</v>
      </c>
      <c r="D953" s="159">
        <v>1</v>
      </c>
    </row>
    <row r="954" spans="3:4" x14ac:dyDescent="0.25">
      <c r="C954" s="159" t="s">
        <v>17691</v>
      </c>
      <c r="D954" s="159">
        <v>1</v>
      </c>
    </row>
    <row r="955" spans="3:4" x14ac:dyDescent="0.25">
      <c r="C955" s="159" t="s">
        <v>17692</v>
      </c>
      <c r="D955" s="159">
        <v>1</v>
      </c>
    </row>
    <row r="956" spans="3:4" x14ac:dyDescent="0.25">
      <c r="C956" s="159" t="s">
        <v>17693</v>
      </c>
      <c r="D956" s="159">
        <v>1</v>
      </c>
    </row>
    <row r="957" spans="3:4" x14ac:dyDescent="0.25">
      <c r="C957" s="159" t="s">
        <v>17694</v>
      </c>
      <c r="D957" s="159">
        <v>1</v>
      </c>
    </row>
    <row r="958" spans="3:4" x14ac:dyDescent="0.25">
      <c r="C958" s="159" t="s">
        <v>17695</v>
      </c>
      <c r="D958" s="159">
        <v>1</v>
      </c>
    </row>
    <row r="959" spans="3:4" x14ac:dyDescent="0.25">
      <c r="C959" s="159" t="s">
        <v>17696</v>
      </c>
      <c r="D959" s="159">
        <v>1</v>
      </c>
    </row>
    <row r="960" spans="3:4" x14ac:dyDescent="0.25">
      <c r="C960" s="159" t="s">
        <v>17697</v>
      </c>
      <c r="D960" s="159">
        <v>1</v>
      </c>
    </row>
    <row r="961" spans="3:4" x14ac:dyDescent="0.25">
      <c r="C961" s="159" t="s">
        <v>17698</v>
      </c>
      <c r="D961" s="159">
        <v>1</v>
      </c>
    </row>
    <row r="962" spans="3:4" x14ac:dyDescent="0.25">
      <c r="C962" s="159" t="s">
        <v>17699</v>
      </c>
      <c r="D962" s="159">
        <v>1</v>
      </c>
    </row>
    <row r="963" spans="3:4" x14ac:dyDescent="0.25">
      <c r="C963" s="159" t="s">
        <v>17700</v>
      </c>
      <c r="D963" s="159">
        <v>1</v>
      </c>
    </row>
    <row r="964" spans="3:4" x14ac:dyDescent="0.25">
      <c r="C964" s="159" t="s">
        <v>17701</v>
      </c>
      <c r="D964" s="159">
        <v>1</v>
      </c>
    </row>
    <row r="965" spans="3:4" x14ac:dyDescent="0.25">
      <c r="C965" s="159" t="s">
        <v>17702</v>
      </c>
      <c r="D965" s="159">
        <v>1</v>
      </c>
    </row>
    <row r="966" spans="3:4" x14ac:dyDescent="0.25">
      <c r="C966" s="159" t="s">
        <v>17703</v>
      </c>
      <c r="D966" s="159">
        <v>1</v>
      </c>
    </row>
    <row r="967" spans="3:4" x14ac:dyDescent="0.25">
      <c r="C967" s="159" t="s">
        <v>17704</v>
      </c>
      <c r="D967" s="159">
        <v>1</v>
      </c>
    </row>
    <row r="968" spans="3:4" x14ac:dyDescent="0.25">
      <c r="C968" s="159" t="s">
        <v>17705</v>
      </c>
      <c r="D968" s="159">
        <v>1</v>
      </c>
    </row>
    <row r="969" spans="3:4" x14ac:dyDescent="0.25">
      <c r="C969" s="159" t="s">
        <v>17706</v>
      </c>
      <c r="D969" s="159">
        <v>1</v>
      </c>
    </row>
    <row r="970" spans="3:4" x14ac:dyDescent="0.25">
      <c r="C970" s="159" t="s">
        <v>17707</v>
      </c>
      <c r="D970" s="159">
        <v>1</v>
      </c>
    </row>
    <row r="971" spans="3:4" x14ac:dyDescent="0.25">
      <c r="C971" s="159" t="s">
        <v>17708</v>
      </c>
      <c r="D971" s="159">
        <v>1</v>
      </c>
    </row>
    <row r="972" spans="3:4" x14ac:dyDescent="0.25">
      <c r="C972" s="159" t="s">
        <v>17709</v>
      </c>
      <c r="D972" s="159">
        <v>1</v>
      </c>
    </row>
    <row r="973" spans="3:4" x14ac:dyDescent="0.25">
      <c r="C973" s="159" t="s">
        <v>17710</v>
      </c>
      <c r="D973" s="159">
        <v>1</v>
      </c>
    </row>
    <row r="974" spans="3:4" x14ac:dyDescent="0.25">
      <c r="C974" s="159" t="s">
        <v>17711</v>
      </c>
      <c r="D974" s="159">
        <v>1</v>
      </c>
    </row>
    <row r="975" spans="3:4" x14ac:dyDescent="0.25">
      <c r="C975" s="159" t="s">
        <v>17712</v>
      </c>
      <c r="D975" s="159">
        <v>1</v>
      </c>
    </row>
    <row r="976" spans="3:4" x14ac:dyDescent="0.25">
      <c r="C976" s="159" t="s">
        <v>17713</v>
      </c>
      <c r="D976" s="159">
        <v>1</v>
      </c>
    </row>
    <row r="977" spans="3:4" x14ac:dyDescent="0.25">
      <c r="C977" s="159" t="s">
        <v>17714</v>
      </c>
      <c r="D977" s="159">
        <v>1</v>
      </c>
    </row>
    <row r="978" spans="3:4" x14ac:dyDescent="0.25">
      <c r="C978" s="159" t="s">
        <v>17715</v>
      </c>
      <c r="D978" s="159">
        <v>1</v>
      </c>
    </row>
    <row r="979" spans="3:4" x14ac:dyDescent="0.25">
      <c r="C979" s="159" t="s">
        <v>17716</v>
      </c>
      <c r="D979" s="159">
        <v>1</v>
      </c>
    </row>
    <row r="980" spans="3:4" x14ac:dyDescent="0.25">
      <c r="C980" s="159" t="s">
        <v>17717</v>
      </c>
      <c r="D980" s="159">
        <v>1</v>
      </c>
    </row>
    <row r="981" spans="3:4" x14ac:dyDescent="0.25">
      <c r="C981" s="159" t="s">
        <v>17718</v>
      </c>
      <c r="D981" s="159">
        <v>1</v>
      </c>
    </row>
    <row r="982" spans="3:4" x14ac:dyDescent="0.25">
      <c r="C982" s="159" t="s">
        <v>17719</v>
      </c>
      <c r="D982" s="159">
        <v>1</v>
      </c>
    </row>
    <row r="983" spans="3:4" x14ac:dyDescent="0.25">
      <c r="C983" s="159" t="s">
        <v>17720</v>
      </c>
      <c r="D983" s="159">
        <v>1</v>
      </c>
    </row>
    <row r="984" spans="3:4" x14ac:dyDescent="0.25">
      <c r="C984" s="159" t="s">
        <v>17721</v>
      </c>
      <c r="D984" s="159">
        <v>1</v>
      </c>
    </row>
    <row r="985" spans="3:4" x14ac:dyDescent="0.25">
      <c r="C985" s="159" t="s">
        <v>17722</v>
      </c>
      <c r="D985" s="159">
        <v>1</v>
      </c>
    </row>
    <row r="986" spans="3:4" x14ac:dyDescent="0.25">
      <c r="C986" s="159" t="s">
        <v>17723</v>
      </c>
      <c r="D986" s="159">
        <v>1</v>
      </c>
    </row>
    <row r="987" spans="3:4" x14ac:dyDescent="0.25">
      <c r="C987" s="159" t="s">
        <v>17724</v>
      </c>
      <c r="D987" s="159">
        <v>1</v>
      </c>
    </row>
    <row r="988" spans="3:4" x14ac:dyDescent="0.25">
      <c r="C988" s="159" t="s">
        <v>17725</v>
      </c>
      <c r="D988" s="159">
        <v>1</v>
      </c>
    </row>
    <row r="989" spans="3:4" x14ac:dyDescent="0.25">
      <c r="C989" s="159" t="s">
        <v>17726</v>
      </c>
      <c r="D989" s="159">
        <v>1</v>
      </c>
    </row>
    <row r="990" spans="3:4" x14ac:dyDescent="0.25">
      <c r="C990" s="159" t="s">
        <v>17727</v>
      </c>
      <c r="D990" s="159">
        <v>1</v>
      </c>
    </row>
    <row r="991" spans="3:4" x14ac:dyDescent="0.25">
      <c r="C991" s="159" t="s">
        <v>17728</v>
      </c>
      <c r="D991" s="159">
        <v>1</v>
      </c>
    </row>
    <row r="992" spans="3:4" x14ac:dyDescent="0.25">
      <c r="C992" s="159" t="s">
        <v>17729</v>
      </c>
      <c r="D992" s="159">
        <v>1</v>
      </c>
    </row>
    <row r="993" spans="3:4" x14ac:dyDescent="0.25">
      <c r="C993" s="159" t="s">
        <v>17730</v>
      </c>
      <c r="D993" s="159">
        <v>1</v>
      </c>
    </row>
    <row r="994" spans="3:4" x14ac:dyDescent="0.25">
      <c r="C994" s="159" t="s">
        <v>17731</v>
      </c>
      <c r="D994" s="159">
        <v>1</v>
      </c>
    </row>
    <row r="995" spans="3:4" x14ac:dyDescent="0.25">
      <c r="C995" s="159" t="s">
        <v>17465</v>
      </c>
      <c r="D995" s="159">
        <v>1</v>
      </c>
    </row>
    <row r="996" spans="3:4" x14ac:dyDescent="0.25">
      <c r="C996" s="159" t="s">
        <v>17466</v>
      </c>
      <c r="D996" s="159">
        <v>1</v>
      </c>
    </row>
    <row r="997" spans="3:4" x14ac:dyDescent="0.25">
      <c r="C997" s="159" t="s">
        <v>17467</v>
      </c>
      <c r="D997" s="159">
        <v>1</v>
      </c>
    </row>
    <row r="998" spans="3:4" x14ac:dyDescent="0.25">
      <c r="C998" s="159" t="s">
        <v>17468</v>
      </c>
      <c r="D998" s="159">
        <v>1</v>
      </c>
    </row>
    <row r="999" spans="3:4" x14ac:dyDescent="0.25">
      <c r="C999" s="159" t="s">
        <v>17469</v>
      </c>
      <c r="D999" s="159">
        <v>1</v>
      </c>
    </row>
    <row r="1000" spans="3:4" x14ac:dyDescent="0.25">
      <c r="C1000" s="159" t="s">
        <v>17470</v>
      </c>
      <c r="D1000" s="159">
        <v>1</v>
      </c>
    </row>
    <row r="1001" spans="3:4" x14ac:dyDescent="0.25">
      <c r="C1001" s="159" t="s">
        <v>17471</v>
      </c>
      <c r="D1001" s="159">
        <v>1</v>
      </c>
    </row>
    <row r="1002" spans="3:4" x14ac:dyDescent="0.25">
      <c r="C1002" s="159" t="s">
        <v>17472</v>
      </c>
      <c r="D1002" s="159">
        <v>1</v>
      </c>
    </row>
    <row r="1003" spans="3:4" x14ac:dyDescent="0.25">
      <c r="C1003" s="159" t="s">
        <v>17473</v>
      </c>
      <c r="D1003" s="159">
        <v>1</v>
      </c>
    </row>
    <row r="1004" spans="3:4" x14ac:dyDescent="0.25">
      <c r="C1004" s="159" t="s">
        <v>17474</v>
      </c>
      <c r="D1004" s="159">
        <v>1</v>
      </c>
    </row>
    <row r="1005" spans="3:4" x14ac:dyDescent="0.25">
      <c r="C1005" s="159" t="s">
        <v>17475</v>
      </c>
      <c r="D1005" s="159">
        <v>1</v>
      </c>
    </row>
    <row r="1006" spans="3:4" x14ac:dyDescent="0.25">
      <c r="C1006" s="159" t="s">
        <v>17476</v>
      </c>
      <c r="D1006" s="159">
        <v>1</v>
      </c>
    </row>
    <row r="1007" spans="3:4" x14ac:dyDescent="0.25">
      <c r="C1007" s="159" t="s">
        <v>17477</v>
      </c>
      <c r="D1007" s="159">
        <v>1</v>
      </c>
    </row>
    <row r="1008" spans="3:4" x14ac:dyDescent="0.25">
      <c r="C1008" s="159" t="s">
        <v>17478</v>
      </c>
      <c r="D1008" s="159">
        <v>1</v>
      </c>
    </row>
    <row r="1009" spans="3:4" x14ac:dyDescent="0.25">
      <c r="C1009" s="159" t="s">
        <v>17479</v>
      </c>
      <c r="D1009" s="159">
        <v>1</v>
      </c>
    </row>
    <row r="1010" spans="3:4" x14ac:dyDescent="0.25">
      <c r="C1010" s="159" t="s">
        <v>17480</v>
      </c>
      <c r="D1010" s="159">
        <v>1</v>
      </c>
    </row>
    <row r="1011" spans="3:4" x14ac:dyDescent="0.25">
      <c r="C1011" s="159" t="s">
        <v>17481</v>
      </c>
      <c r="D1011" s="159">
        <v>1</v>
      </c>
    </row>
    <row r="1012" spans="3:4" x14ac:dyDescent="0.25">
      <c r="C1012" s="159" t="s">
        <v>17482</v>
      </c>
      <c r="D1012" s="159">
        <v>1</v>
      </c>
    </row>
    <row r="1013" spans="3:4" x14ac:dyDescent="0.25">
      <c r="C1013" s="159" t="s">
        <v>17483</v>
      </c>
      <c r="D1013" s="159">
        <v>1</v>
      </c>
    </row>
    <row r="1014" spans="3:4" x14ac:dyDescent="0.25">
      <c r="C1014" s="159" t="s">
        <v>17484</v>
      </c>
      <c r="D1014" s="159">
        <v>1</v>
      </c>
    </row>
    <row r="1015" spans="3:4" x14ac:dyDescent="0.25">
      <c r="C1015" s="159" t="s">
        <v>17485</v>
      </c>
      <c r="D1015" s="159">
        <v>1</v>
      </c>
    </row>
    <row r="1016" spans="3:4" x14ac:dyDescent="0.25">
      <c r="C1016" s="159" t="s">
        <v>17486</v>
      </c>
      <c r="D1016" s="159">
        <v>1</v>
      </c>
    </row>
    <row r="1017" spans="3:4" x14ac:dyDescent="0.25">
      <c r="C1017" s="159" t="s">
        <v>17487</v>
      </c>
      <c r="D1017" s="159">
        <v>1</v>
      </c>
    </row>
    <row r="1018" spans="3:4" x14ac:dyDescent="0.25">
      <c r="C1018" s="159" t="s">
        <v>17488</v>
      </c>
      <c r="D1018" s="159">
        <v>1</v>
      </c>
    </row>
    <row r="1019" spans="3:4" x14ac:dyDescent="0.25">
      <c r="C1019" s="159" t="s">
        <v>17489</v>
      </c>
      <c r="D1019" s="159">
        <v>1</v>
      </c>
    </row>
    <row r="1020" spans="3:4" x14ac:dyDescent="0.25">
      <c r="C1020" s="159" t="s">
        <v>17490</v>
      </c>
      <c r="D1020" s="159">
        <v>1</v>
      </c>
    </row>
    <row r="1021" spans="3:4" x14ac:dyDescent="0.25">
      <c r="C1021" s="159" t="s">
        <v>17491</v>
      </c>
      <c r="D1021" s="159">
        <v>1</v>
      </c>
    </row>
    <row r="1022" spans="3:4" x14ac:dyDescent="0.25">
      <c r="C1022" s="159" t="s">
        <v>17492</v>
      </c>
      <c r="D1022" s="159">
        <v>1</v>
      </c>
    </row>
    <row r="1023" spans="3:4" x14ac:dyDescent="0.25">
      <c r="C1023" s="159" t="s">
        <v>17493</v>
      </c>
      <c r="D1023" s="159">
        <v>1</v>
      </c>
    </row>
    <row r="1024" spans="3:4" x14ac:dyDescent="0.25">
      <c r="C1024" s="159" t="s">
        <v>17494</v>
      </c>
      <c r="D1024" s="159">
        <v>1</v>
      </c>
    </row>
    <row r="1025" spans="3:4" x14ac:dyDescent="0.25">
      <c r="C1025" s="159" t="s">
        <v>17495</v>
      </c>
      <c r="D1025" s="159">
        <v>1</v>
      </c>
    </row>
    <row r="1026" spans="3:4" x14ac:dyDescent="0.25">
      <c r="C1026" s="159" t="s">
        <v>17496</v>
      </c>
      <c r="D1026" s="159">
        <v>1</v>
      </c>
    </row>
    <row r="1027" spans="3:4" x14ac:dyDescent="0.25">
      <c r="C1027" s="159" t="s">
        <v>17497</v>
      </c>
      <c r="D1027" s="159">
        <v>1</v>
      </c>
    </row>
    <row r="1028" spans="3:4" x14ac:dyDescent="0.25">
      <c r="C1028" s="159" t="s">
        <v>17498</v>
      </c>
      <c r="D1028" s="159">
        <v>1</v>
      </c>
    </row>
    <row r="1029" spans="3:4" x14ac:dyDescent="0.25">
      <c r="C1029" s="159" t="s">
        <v>17499</v>
      </c>
      <c r="D1029" s="159">
        <v>1</v>
      </c>
    </row>
    <row r="1030" spans="3:4" x14ac:dyDescent="0.25">
      <c r="C1030" s="159" t="s">
        <v>17500</v>
      </c>
      <c r="D1030" s="159">
        <v>1</v>
      </c>
    </row>
    <row r="1031" spans="3:4" x14ac:dyDescent="0.25">
      <c r="C1031" s="159" t="s">
        <v>17511</v>
      </c>
      <c r="D1031" s="159">
        <v>1</v>
      </c>
    </row>
    <row r="1032" spans="3:4" x14ac:dyDescent="0.25">
      <c r="C1032" s="159" t="s">
        <v>17512</v>
      </c>
      <c r="D1032" s="159">
        <v>1</v>
      </c>
    </row>
    <row r="1033" spans="3:4" x14ac:dyDescent="0.25">
      <c r="C1033" s="159" t="s">
        <v>17513</v>
      </c>
      <c r="D1033" s="159">
        <v>1</v>
      </c>
    </row>
    <row r="1034" spans="3:4" x14ac:dyDescent="0.25">
      <c r="C1034" s="159" t="s">
        <v>17514</v>
      </c>
      <c r="D1034" s="159">
        <v>1</v>
      </c>
    </row>
    <row r="1035" spans="3:4" x14ac:dyDescent="0.25">
      <c r="C1035" s="159" t="s">
        <v>17515</v>
      </c>
      <c r="D1035" s="159">
        <v>1</v>
      </c>
    </row>
    <row r="1036" spans="3:4" x14ac:dyDescent="0.25">
      <c r="C1036" s="159" t="s">
        <v>17516</v>
      </c>
      <c r="D1036" s="159">
        <v>1</v>
      </c>
    </row>
    <row r="1037" spans="3:4" x14ac:dyDescent="0.25">
      <c r="C1037" s="159" t="s">
        <v>17517</v>
      </c>
      <c r="D1037" s="159">
        <v>1</v>
      </c>
    </row>
    <row r="1038" spans="3:4" x14ac:dyDescent="0.25">
      <c r="C1038" s="159" t="s">
        <v>17518</v>
      </c>
      <c r="D1038" s="159">
        <v>1</v>
      </c>
    </row>
    <row r="1039" spans="3:4" x14ac:dyDescent="0.25">
      <c r="C1039" s="159" t="s">
        <v>17519</v>
      </c>
      <c r="D1039" s="159">
        <v>1</v>
      </c>
    </row>
    <row r="1040" spans="3:4" x14ac:dyDescent="0.25">
      <c r="C1040" s="159" t="s">
        <v>17520</v>
      </c>
      <c r="D1040" s="159">
        <v>1</v>
      </c>
    </row>
    <row r="1041" spans="3:4" x14ac:dyDescent="0.25">
      <c r="C1041" s="159" t="s">
        <v>17521</v>
      </c>
      <c r="D1041" s="159">
        <v>1</v>
      </c>
    </row>
    <row r="1042" spans="3:4" x14ac:dyDescent="0.25">
      <c r="C1042" s="159" t="s">
        <v>17522</v>
      </c>
      <c r="D1042" s="159">
        <v>1</v>
      </c>
    </row>
    <row r="1043" spans="3:4" x14ac:dyDescent="0.25">
      <c r="C1043" s="159" t="s">
        <v>17523</v>
      </c>
      <c r="D1043" s="159">
        <v>1</v>
      </c>
    </row>
    <row r="1044" spans="3:4" x14ac:dyDescent="0.25">
      <c r="C1044" s="159" t="s">
        <v>17524</v>
      </c>
      <c r="D1044" s="159">
        <v>1</v>
      </c>
    </row>
    <row r="1045" spans="3:4" x14ac:dyDescent="0.25">
      <c r="C1045" s="159" t="s">
        <v>17525</v>
      </c>
      <c r="D1045" s="159">
        <v>1</v>
      </c>
    </row>
    <row r="1046" spans="3:4" x14ac:dyDescent="0.25">
      <c r="C1046" s="159" t="s">
        <v>17526</v>
      </c>
      <c r="D1046" s="159">
        <v>1</v>
      </c>
    </row>
    <row r="1047" spans="3:4" x14ac:dyDescent="0.25">
      <c r="C1047" s="159" t="s">
        <v>17527</v>
      </c>
      <c r="D1047" s="159">
        <v>1</v>
      </c>
    </row>
    <row r="1048" spans="3:4" x14ac:dyDescent="0.25">
      <c r="C1048" s="159" t="s">
        <v>17528</v>
      </c>
      <c r="D1048" s="159">
        <v>1</v>
      </c>
    </row>
    <row r="1049" spans="3:4" x14ac:dyDescent="0.25">
      <c r="C1049" s="159" t="s">
        <v>17529</v>
      </c>
      <c r="D1049" s="159">
        <v>1</v>
      </c>
    </row>
    <row r="1050" spans="3:4" x14ac:dyDescent="0.25">
      <c r="C1050" s="159" t="s">
        <v>17530</v>
      </c>
      <c r="D1050" s="159">
        <v>1</v>
      </c>
    </row>
    <row r="1051" spans="3:4" x14ac:dyDescent="0.25">
      <c r="C1051" s="159" t="s">
        <v>17531</v>
      </c>
      <c r="D1051" s="159">
        <v>1</v>
      </c>
    </row>
    <row r="1052" spans="3:4" x14ac:dyDescent="0.25">
      <c r="C1052" s="159" t="s">
        <v>17532</v>
      </c>
      <c r="D1052" s="159">
        <v>1</v>
      </c>
    </row>
    <row r="1053" spans="3:4" x14ac:dyDescent="0.25">
      <c r="C1053" s="159" t="s">
        <v>17533</v>
      </c>
      <c r="D1053" s="159">
        <v>1</v>
      </c>
    </row>
    <row r="1054" spans="3:4" x14ac:dyDescent="0.25">
      <c r="C1054" s="159" t="s">
        <v>17534</v>
      </c>
      <c r="D1054" s="159">
        <v>1</v>
      </c>
    </row>
    <row r="1055" spans="3:4" x14ac:dyDescent="0.25">
      <c r="C1055" s="159" t="s">
        <v>17535</v>
      </c>
      <c r="D1055" s="159">
        <v>1</v>
      </c>
    </row>
    <row r="1056" spans="3:4" x14ac:dyDescent="0.25">
      <c r="C1056" s="159" t="s">
        <v>17536</v>
      </c>
      <c r="D1056" s="159">
        <v>1</v>
      </c>
    </row>
    <row r="1057" spans="3:4" x14ac:dyDescent="0.25">
      <c r="C1057" s="159" t="s">
        <v>17537</v>
      </c>
      <c r="D1057" s="159">
        <v>1</v>
      </c>
    </row>
    <row r="1058" spans="3:4" x14ac:dyDescent="0.25">
      <c r="C1058" s="159" t="s">
        <v>17538</v>
      </c>
      <c r="D1058" s="159">
        <v>1</v>
      </c>
    </row>
    <row r="1059" spans="3:4" x14ac:dyDescent="0.25">
      <c r="C1059" s="159" t="s">
        <v>17539</v>
      </c>
      <c r="D1059" s="159">
        <v>1</v>
      </c>
    </row>
    <row r="1060" spans="3:4" x14ac:dyDescent="0.25">
      <c r="C1060" s="159" t="s">
        <v>17540</v>
      </c>
      <c r="D1060" s="159">
        <v>1</v>
      </c>
    </row>
    <row r="1061" spans="3:4" x14ac:dyDescent="0.25">
      <c r="C1061" s="159" t="s">
        <v>17541</v>
      </c>
      <c r="D1061" s="159">
        <v>1</v>
      </c>
    </row>
    <row r="1062" spans="3:4" x14ac:dyDescent="0.25">
      <c r="C1062" s="159" t="s">
        <v>17542</v>
      </c>
      <c r="D1062" s="159">
        <v>1</v>
      </c>
    </row>
    <row r="1063" spans="3:4" x14ac:dyDescent="0.25">
      <c r="C1063" s="159" t="s">
        <v>17543</v>
      </c>
      <c r="D1063" s="159">
        <v>1</v>
      </c>
    </row>
    <row r="1064" spans="3:4" x14ac:dyDescent="0.25">
      <c r="C1064" s="159" t="s">
        <v>17544</v>
      </c>
      <c r="D1064" s="159">
        <v>1</v>
      </c>
    </row>
    <row r="1065" spans="3:4" x14ac:dyDescent="0.25">
      <c r="C1065" s="159" t="s">
        <v>17545</v>
      </c>
      <c r="D1065" s="159">
        <v>1</v>
      </c>
    </row>
    <row r="1066" spans="3:4" x14ac:dyDescent="0.25">
      <c r="C1066" s="159" t="s">
        <v>17546</v>
      </c>
      <c r="D1066" s="159">
        <v>1</v>
      </c>
    </row>
    <row r="1067" spans="3:4" x14ac:dyDescent="0.25">
      <c r="C1067" s="159" t="s">
        <v>17547</v>
      </c>
      <c r="D1067" s="159">
        <v>1</v>
      </c>
    </row>
    <row r="1068" spans="3:4" x14ac:dyDescent="0.25">
      <c r="C1068" s="159" t="s">
        <v>17548</v>
      </c>
      <c r="D1068" s="159">
        <v>1</v>
      </c>
    </row>
    <row r="1069" spans="3:4" x14ac:dyDescent="0.25">
      <c r="C1069" s="159" t="s">
        <v>17549</v>
      </c>
      <c r="D1069" s="159">
        <v>1</v>
      </c>
    </row>
    <row r="1070" spans="3:4" x14ac:dyDescent="0.25">
      <c r="C1070" s="159" t="s">
        <v>17550</v>
      </c>
      <c r="D1070" s="159">
        <v>1</v>
      </c>
    </row>
    <row r="1071" spans="3:4" x14ac:dyDescent="0.25">
      <c r="C1071" s="159" t="s">
        <v>17551</v>
      </c>
      <c r="D1071" s="159">
        <v>1</v>
      </c>
    </row>
    <row r="1072" spans="3:4" x14ac:dyDescent="0.25">
      <c r="C1072" s="159" t="s">
        <v>17552</v>
      </c>
      <c r="D1072" s="159">
        <v>1</v>
      </c>
    </row>
    <row r="1073" spans="3:4" x14ac:dyDescent="0.25">
      <c r="C1073" s="159" t="s">
        <v>17553</v>
      </c>
      <c r="D1073" s="159">
        <v>1</v>
      </c>
    </row>
    <row r="1074" spans="3:4" x14ac:dyDescent="0.25">
      <c r="C1074" s="159" t="s">
        <v>17554</v>
      </c>
      <c r="D1074" s="159">
        <v>1</v>
      </c>
    </row>
    <row r="1075" spans="3:4" x14ac:dyDescent="0.25">
      <c r="C1075" s="159" t="s">
        <v>17555</v>
      </c>
      <c r="D1075" s="159">
        <v>1</v>
      </c>
    </row>
    <row r="1076" spans="3:4" x14ac:dyDescent="0.25">
      <c r="C1076" s="159" t="s">
        <v>17556</v>
      </c>
      <c r="D1076" s="159">
        <v>1</v>
      </c>
    </row>
    <row r="1077" spans="3:4" x14ac:dyDescent="0.25">
      <c r="C1077" s="159" t="s">
        <v>17557</v>
      </c>
      <c r="D1077" s="159">
        <v>1</v>
      </c>
    </row>
    <row r="1078" spans="3:4" x14ac:dyDescent="0.25">
      <c r="C1078" s="159" t="s">
        <v>17558</v>
      </c>
      <c r="D1078" s="159">
        <v>1</v>
      </c>
    </row>
    <row r="1079" spans="3:4" x14ac:dyDescent="0.25">
      <c r="C1079" s="159" t="s">
        <v>17559</v>
      </c>
      <c r="D1079" s="159">
        <v>1</v>
      </c>
    </row>
    <row r="1080" spans="3:4" x14ac:dyDescent="0.25">
      <c r="C1080" s="159" t="s">
        <v>17560</v>
      </c>
      <c r="D1080" s="159">
        <v>1</v>
      </c>
    </row>
    <row r="1081" spans="3:4" x14ac:dyDescent="0.25">
      <c r="C1081" s="159" t="s">
        <v>17561</v>
      </c>
      <c r="D1081" s="159">
        <v>1</v>
      </c>
    </row>
    <row r="1082" spans="3:4" x14ac:dyDescent="0.25">
      <c r="C1082" s="159" t="s">
        <v>17562</v>
      </c>
      <c r="D1082" s="159">
        <v>1</v>
      </c>
    </row>
    <row r="1083" spans="3:4" x14ac:dyDescent="0.25">
      <c r="C1083" s="159" t="s">
        <v>17563</v>
      </c>
      <c r="D1083" s="159">
        <v>1</v>
      </c>
    </row>
    <row r="1084" spans="3:4" x14ac:dyDescent="0.25">
      <c r="C1084" s="159" t="s">
        <v>17564</v>
      </c>
      <c r="D1084" s="159">
        <v>1</v>
      </c>
    </row>
    <row r="1085" spans="3:4" x14ac:dyDescent="0.25">
      <c r="C1085" s="159" t="s">
        <v>17565</v>
      </c>
      <c r="D1085" s="159">
        <v>1</v>
      </c>
    </row>
    <row r="1086" spans="3:4" x14ac:dyDescent="0.25">
      <c r="C1086" s="159" t="s">
        <v>17566</v>
      </c>
      <c r="D1086" s="159">
        <v>1</v>
      </c>
    </row>
    <row r="1087" spans="3:4" x14ac:dyDescent="0.25">
      <c r="C1087" s="159" t="s">
        <v>20114</v>
      </c>
      <c r="D1087" s="159">
        <v>1</v>
      </c>
    </row>
    <row r="1088" spans="3:4" x14ac:dyDescent="0.25">
      <c r="C1088" s="159" t="s">
        <v>20115</v>
      </c>
      <c r="D1088" s="159">
        <v>1</v>
      </c>
    </row>
    <row r="1089" spans="3:4" x14ac:dyDescent="0.25">
      <c r="C1089" s="159" t="s">
        <v>20116</v>
      </c>
      <c r="D1089" s="159">
        <v>1</v>
      </c>
    </row>
    <row r="1090" spans="3:4" x14ac:dyDescent="0.25">
      <c r="C1090" s="159" t="s">
        <v>20117</v>
      </c>
      <c r="D1090" s="159">
        <v>1</v>
      </c>
    </row>
    <row r="1091" spans="3:4" x14ac:dyDescent="0.25">
      <c r="C1091" s="159" t="s">
        <v>20118</v>
      </c>
      <c r="D1091" s="159">
        <v>1</v>
      </c>
    </row>
    <row r="1092" spans="3:4" x14ac:dyDescent="0.25">
      <c r="C1092" s="159" t="s">
        <v>20119</v>
      </c>
      <c r="D1092" s="159">
        <v>1</v>
      </c>
    </row>
    <row r="1093" spans="3:4" x14ac:dyDescent="0.25">
      <c r="C1093" s="159" t="s">
        <v>20120</v>
      </c>
      <c r="D1093" s="159">
        <v>1</v>
      </c>
    </row>
    <row r="1094" spans="3:4" x14ac:dyDescent="0.25">
      <c r="C1094" s="159" t="s">
        <v>20121</v>
      </c>
      <c r="D1094" s="159">
        <v>1</v>
      </c>
    </row>
    <row r="1095" spans="3:4" x14ac:dyDescent="0.25">
      <c r="C1095" s="159" t="s">
        <v>20122</v>
      </c>
      <c r="D1095" s="159">
        <v>1</v>
      </c>
    </row>
    <row r="1096" spans="3:4" x14ac:dyDescent="0.25">
      <c r="C1096" s="159" t="s">
        <v>20123</v>
      </c>
      <c r="D1096" s="159">
        <v>1</v>
      </c>
    </row>
    <row r="1097" spans="3:4" x14ac:dyDescent="0.25">
      <c r="C1097" s="159" t="s">
        <v>20124</v>
      </c>
      <c r="D1097" s="159">
        <v>1</v>
      </c>
    </row>
    <row r="1098" spans="3:4" x14ac:dyDescent="0.25">
      <c r="C1098" s="159" t="s">
        <v>20125</v>
      </c>
      <c r="D1098" s="159">
        <v>1</v>
      </c>
    </row>
    <row r="1099" spans="3:4" x14ac:dyDescent="0.25">
      <c r="C1099" s="159" t="s">
        <v>20126</v>
      </c>
      <c r="D1099" s="159">
        <v>1</v>
      </c>
    </row>
    <row r="1100" spans="3:4" x14ac:dyDescent="0.25">
      <c r="C1100" s="159" t="s">
        <v>20127</v>
      </c>
      <c r="D1100" s="159">
        <v>1</v>
      </c>
    </row>
    <row r="1101" spans="3:4" x14ac:dyDescent="0.25">
      <c r="C1101" s="159" t="s">
        <v>20128</v>
      </c>
      <c r="D1101" s="159">
        <v>1</v>
      </c>
    </row>
    <row r="1102" spans="3:4" x14ac:dyDescent="0.25">
      <c r="C1102" s="159" t="s">
        <v>20129</v>
      </c>
      <c r="D1102" s="159">
        <v>1</v>
      </c>
    </row>
    <row r="1103" spans="3:4" x14ac:dyDescent="0.25">
      <c r="C1103" s="159" t="s">
        <v>20130</v>
      </c>
      <c r="D1103" s="159">
        <v>1</v>
      </c>
    </row>
    <row r="1104" spans="3:4" x14ac:dyDescent="0.25">
      <c r="C1104" s="159" t="s">
        <v>20131</v>
      </c>
      <c r="D1104" s="159">
        <v>1</v>
      </c>
    </row>
    <row r="1105" spans="3:4" x14ac:dyDescent="0.25">
      <c r="C1105" s="159" t="s">
        <v>20132</v>
      </c>
      <c r="D1105" s="159">
        <v>1</v>
      </c>
    </row>
    <row r="1106" spans="3:4" x14ac:dyDescent="0.25">
      <c r="C1106" s="159" t="s">
        <v>20133</v>
      </c>
      <c r="D1106" s="159">
        <v>1</v>
      </c>
    </row>
    <row r="1107" spans="3:4" x14ac:dyDescent="0.25">
      <c r="C1107" s="159" t="s">
        <v>20134</v>
      </c>
      <c r="D1107" s="159">
        <v>1</v>
      </c>
    </row>
    <row r="1108" spans="3:4" x14ac:dyDescent="0.25">
      <c r="C1108" s="159" t="s">
        <v>20135</v>
      </c>
      <c r="D1108" s="159">
        <v>1</v>
      </c>
    </row>
    <row r="1109" spans="3:4" x14ac:dyDescent="0.25">
      <c r="C1109" s="159" t="s">
        <v>20136</v>
      </c>
      <c r="D1109" s="159">
        <v>1</v>
      </c>
    </row>
    <row r="1110" spans="3:4" x14ac:dyDescent="0.25">
      <c r="C1110" s="159" t="s">
        <v>20137</v>
      </c>
      <c r="D1110" s="159">
        <v>1</v>
      </c>
    </row>
    <row r="1111" spans="3:4" x14ac:dyDescent="0.25">
      <c r="C1111" s="159" t="s">
        <v>20138</v>
      </c>
      <c r="D1111" s="159">
        <v>1</v>
      </c>
    </row>
    <row r="1112" spans="3:4" x14ac:dyDescent="0.25">
      <c r="C1112" s="159" t="s">
        <v>20139</v>
      </c>
      <c r="D1112" s="159">
        <v>1</v>
      </c>
    </row>
    <row r="1113" spans="3:4" x14ac:dyDescent="0.25">
      <c r="C1113" s="159" t="s">
        <v>20140</v>
      </c>
      <c r="D1113" s="159">
        <v>1</v>
      </c>
    </row>
    <row r="1114" spans="3:4" x14ac:dyDescent="0.25">
      <c r="C1114" s="159" t="s">
        <v>20141</v>
      </c>
      <c r="D1114" s="159">
        <v>1</v>
      </c>
    </row>
    <row r="1115" spans="3:4" x14ac:dyDescent="0.25">
      <c r="C1115" s="159" t="s">
        <v>20142</v>
      </c>
      <c r="D1115" s="159">
        <v>1</v>
      </c>
    </row>
    <row r="1116" spans="3:4" x14ac:dyDescent="0.25">
      <c r="C1116" s="159" t="s">
        <v>20143</v>
      </c>
      <c r="D1116" s="159">
        <v>1</v>
      </c>
    </row>
    <row r="1117" spans="3:4" x14ac:dyDescent="0.25">
      <c r="C1117" s="159" t="s">
        <v>20144</v>
      </c>
      <c r="D1117" s="159">
        <v>1</v>
      </c>
    </row>
    <row r="1118" spans="3:4" x14ac:dyDescent="0.25">
      <c r="C1118" s="159" t="s">
        <v>20145</v>
      </c>
      <c r="D1118" s="159">
        <v>1</v>
      </c>
    </row>
    <row r="1119" spans="3:4" x14ac:dyDescent="0.25">
      <c r="C1119" s="159" t="s">
        <v>20146</v>
      </c>
      <c r="D1119" s="159">
        <v>1</v>
      </c>
    </row>
    <row r="1120" spans="3:4" x14ac:dyDescent="0.25">
      <c r="C1120" s="159" t="s">
        <v>20147</v>
      </c>
      <c r="D1120" s="159">
        <v>1</v>
      </c>
    </row>
    <row r="1121" spans="3:4" x14ac:dyDescent="0.25">
      <c r="C1121" s="159" t="s">
        <v>20148</v>
      </c>
      <c r="D1121" s="159">
        <v>1</v>
      </c>
    </row>
    <row r="1122" spans="3:4" x14ac:dyDescent="0.25">
      <c r="C1122" s="159" t="s">
        <v>20149</v>
      </c>
      <c r="D1122" s="159">
        <v>1</v>
      </c>
    </row>
    <row r="1123" spans="3:4" x14ac:dyDescent="0.25">
      <c r="C1123" s="159" t="s">
        <v>20150</v>
      </c>
      <c r="D1123" s="159">
        <v>1</v>
      </c>
    </row>
    <row r="1124" spans="3:4" x14ac:dyDescent="0.25">
      <c r="C1124" s="159" t="s">
        <v>20151</v>
      </c>
      <c r="D1124" s="159">
        <v>1</v>
      </c>
    </row>
    <row r="1125" spans="3:4" x14ac:dyDescent="0.25">
      <c r="C1125" s="159" t="s">
        <v>20152</v>
      </c>
      <c r="D1125" s="159">
        <v>1</v>
      </c>
    </row>
    <row r="1126" spans="3:4" x14ac:dyDescent="0.25">
      <c r="C1126" s="159" t="s">
        <v>20153</v>
      </c>
      <c r="D1126" s="159">
        <v>1</v>
      </c>
    </row>
    <row r="1127" spans="3:4" x14ac:dyDescent="0.25">
      <c r="C1127" s="159" t="s">
        <v>20154</v>
      </c>
      <c r="D1127" s="159">
        <v>1</v>
      </c>
    </row>
    <row r="1128" spans="3:4" x14ac:dyDescent="0.25">
      <c r="C1128" s="159" t="s">
        <v>20155</v>
      </c>
      <c r="D1128" s="159">
        <v>1</v>
      </c>
    </row>
    <row r="1129" spans="3:4" x14ac:dyDescent="0.25">
      <c r="C1129" s="159" t="s">
        <v>20156</v>
      </c>
      <c r="D1129" s="159">
        <v>1</v>
      </c>
    </row>
    <row r="1130" spans="3:4" x14ac:dyDescent="0.25">
      <c r="C1130" s="159" t="s">
        <v>20157</v>
      </c>
      <c r="D1130" s="159">
        <v>1</v>
      </c>
    </row>
    <row r="1131" spans="3:4" x14ac:dyDescent="0.25">
      <c r="C1131" s="159" t="s">
        <v>20158</v>
      </c>
      <c r="D1131" s="159">
        <v>1</v>
      </c>
    </row>
    <row r="1132" spans="3:4" x14ac:dyDescent="0.25">
      <c r="C1132" s="159" t="s">
        <v>20159</v>
      </c>
      <c r="D1132" s="159">
        <v>1</v>
      </c>
    </row>
    <row r="1133" spans="3:4" x14ac:dyDescent="0.25">
      <c r="C1133" s="159" t="s">
        <v>20160</v>
      </c>
      <c r="D1133" s="159">
        <v>1</v>
      </c>
    </row>
    <row r="1134" spans="3:4" x14ac:dyDescent="0.25">
      <c r="C1134" s="159" t="s">
        <v>20161</v>
      </c>
      <c r="D1134" s="159">
        <v>1</v>
      </c>
    </row>
    <row r="1135" spans="3:4" x14ac:dyDescent="0.25">
      <c r="C1135" s="159" t="s">
        <v>20162</v>
      </c>
      <c r="D1135" s="159">
        <v>1</v>
      </c>
    </row>
    <row r="1136" spans="3:4" x14ac:dyDescent="0.25">
      <c r="C1136" s="159" t="s">
        <v>20163</v>
      </c>
      <c r="D1136" s="159">
        <v>1</v>
      </c>
    </row>
    <row r="1137" spans="3:4" x14ac:dyDescent="0.25">
      <c r="C1137" s="159" t="s">
        <v>20164</v>
      </c>
      <c r="D1137" s="159">
        <v>1</v>
      </c>
    </row>
    <row r="1138" spans="3:4" x14ac:dyDescent="0.25">
      <c r="C1138" s="159" t="s">
        <v>20165</v>
      </c>
      <c r="D1138" s="159">
        <v>1</v>
      </c>
    </row>
    <row r="1139" spans="3:4" x14ac:dyDescent="0.25">
      <c r="C1139" s="159" t="s">
        <v>20166</v>
      </c>
      <c r="D1139" s="159">
        <v>1</v>
      </c>
    </row>
    <row r="1140" spans="3:4" x14ac:dyDescent="0.25">
      <c r="C1140" s="159" t="s">
        <v>20167</v>
      </c>
      <c r="D1140" s="159">
        <v>1</v>
      </c>
    </row>
    <row r="1141" spans="3:4" x14ac:dyDescent="0.25">
      <c r="C1141" s="159" t="s">
        <v>20168</v>
      </c>
      <c r="D1141" s="159">
        <v>1</v>
      </c>
    </row>
    <row r="1142" spans="3:4" x14ac:dyDescent="0.25">
      <c r="C1142" s="159" t="s">
        <v>20169</v>
      </c>
      <c r="D1142" s="159">
        <v>1</v>
      </c>
    </row>
    <row r="1143" spans="3:4" x14ac:dyDescent="0.25">
      <c r="C1143" s="159" t="s">
        <v>20170</v>
      </c>
      <c r="D1143" s="159">
        <v>1</v>
      </c>
    </row>
    <row r="1144" spans="3:4" x14ac:dyDescent="0.25">
      <c r="C1144" s="159" t="s">
        <v>20171</v>
      </c>
      <c r="D1144" s="159">
        <v>1</v>
      </c>
    </row>
    <row r="1145" spans="3:4" x14ac:dyDescent="0.25">
      <c r="C1145" s="159" t="s">
        <v>20172</v>
      </c>
      <c r="D1145" s="159">
        <v>1</v>
      </c>
    </row>
    <row r="1146" spans="3:4" x14ac:dyDescent="0.25">
      <c r="C1146" s="159" t="s">
        <v>20173</v>
      </c>
      <c r="D1146" s="159">
        <v>1</v>
      </c>
    </row>
    <row r="1147" spans="3:4" x14ac:dyDescent="0.25">
      <c r="C1147" s="159" t="s">
        <v>20174</v>
      </c>
      <c r="D1147" s="159">
        <v>1</v>
      </c>
    </row>
    <row r="1148" spans="3:4" x14ac:dyDescent="0.25">
      <c r="C1148" s="159" t="s">
        <v>20175</v>
      </c>
      <c r="D1148" s="159">
        <v>1</v>
      </c>
    </row>
    <row r="1149" spans="3:4" x14ac:dyDescent="0.25">
      <c r="C1149" s="159" t="s">
        <v>20176</v>
      </c>
      <c r="D1149" s="159">
        <v>1</v>
      </c>
    </row>
    <row r="1150" spans="3:4" x14ac:dyDescent="0.25">
      <c r="C1150" s="159" t="s">
        <v>20177</v>
      </c>
      <c r="D1150" s="159">
        <v>1</v>
      </c>
    </row>
    <row r="1151" spans="3:4" x14ac:dyDescent="0.25">
      <c r="C1151" s="159" t="s">
        <v>20178</v>
      </c>
      <c r="D1151" s="159">
        <v>1</v>
      </c>
    </row>
    <row r="1152" spans="3:4" x14ac:dyDescent="0.25">
      <c r="C1152" s="159" t="s">
        <v>20179</v>
      </c>
      <c r="D1152" s="159">
        <v>1</v>
      </c>
    </row>
    <row r="1153" spans="3:4" x14ac:dyDescent="0.25">
      <c r="C1153" s="159" t="s">
        <v>20180</v>
      </c>
      <c r="D1153" s="159">
        <v>1</v>
      </c>
    </row>
    <row r="1154" spans="3:4" x14ac:dyDescent="0.25">
      <c r="C1154" s="159" t="s">
        <v>20181</v>
      </c>
      <c r="D1154" s="159">
        <v>1</v>
      </c>
    </row>
    <row r="1155" spans="3:4" x14ac:dyDescent="0.25">
      <c r="C1155" s="159" t="s">
        <v>20182</v>
      </c>
      <c r="D1155" s="159">
        <v>1</v>
      </c>
    </row>
    <row r="1156" spans="3:4" x14ac:dyDescent="0.25">
      <c r="C1156" s="159" t="s">
        <v>20183</v>
      </c>
      <c r="D1156" s="159">
        <v>1</v>
      </c>
    </row>
    <row r="1157" spans="3:4" x14ac:dyDescent="0.25">
      <c r="C1157" s="159" t="s">
        <v>20184</v>
      </c>
      <c r="D1157" s="159">
        <v>1</v>
      </c>
    </row>
    <row r="1158" spans="3:4" x14ac:dyDescent="0.25">
      <c r="C1158" s="159" t="s">
        <v>20185</v>
      </c>
      <c r="D1158" s="159">
        <v>1</v>
      </c>
    </row>
    <row r="1159" spans="3:4" x14ac:dyDescent="0.25">
      <c r="C1159" s="159" t="s">
        <v>20186</v>
      </c>
      <c r="D1159" s="159">
        <v>1</v>
      </c>
    </row>
    <row r="1160" spans="3:4" x14ac:dyDescent="0.25">
      <c r="C1160" s="159" t="s">
        <v>20187</v>
      </c>
      <c r="D1160" s="159">
        <v>1</v>
      </c>
    </row>
    <row r="1161" spans="3:4" x14ac:dyDescent="0.25">
      <c r="C1161" s="159" t="s">
        <v>20188</v>
      </c>
      <c r="D1161" s="159">
        <v>1</v>
      </c>
    </row>
    <row r="1162" spans="3:4" x14ac:dyDescent="0.25">
      <c r="C1162" s="159" t="s">
        <v>20189</v>
      </c>
      <c r="D1162" s="159">
        <v>1</v>
      </c>
    </row>
    <row r="1163" spans="3:4" x14ac:dyDescent="0.25">
      <c r="C1163" s="159" t="s">
        <v>20190</v>
      </c>
      <c r="D1163" s="159">
        <v>1</v>
      </c>
    </row>
    <row r="1164" spans="3:4" x14ac:dyDescent="0.25">
      <c r="C1164" s="159" t="s">
        <v>20191</v>
      </c>
      <c r="D1164" s="159">
        <v>1</v>
      </c>
    </row>
    <row r="1165" spans="3:4" x14ac:dyDescent="0.25">
      <c r="C1165" s="159" t="s">
        <v>20192</v>
      </c>
      <c r="D1165" s="159">
        <v>1</v>
      </c>
    </row>
    <row r="1166" spans="3:4" x14ac:dyDescent="0.25">
      <c r="C1166" s="159" t="s">
        <v>20193</v>
      </c>
      <c r="D1166" s="159">
        <v>1</v>
      </c>
    </row>
    <row r="1167" spans="3:4" x14ac:dyDescent="0.25">
      <c r="C1167" s="159" t="s">
        <v>20194</v>
      </c>
      <c r="D1167" s="159">
        <v>1</v>
      </c>
    </row>
    <row r="1168" spans="3:4" x14ac:dyDescent="0.25">
      <c r="C1168" s="159" t="s">
        <v>20195</v>
      </c>
      <c r="D1168" s="159">
        <v>1</v>
      </c>
    </row>
    <row r="1169" spans="3:4" x14ac:dyDescent="0.25">
      <c r="C1169" s="159" t="s">
        <v>20196</v>
      </c>
      <c r="D1169" s="159">
        <v>1</v>
      </c>
    </row>
    <row r="1170" spans="3:4" x14ac:dyDescent="0.25">
      <c r="C1170" s="159" t="s">
        <v>20197</v>
      </c>
      <c r="D1170" s="159">
        <v>1</v>
      </c>
    </row>
    <row r="1171" spans="3:4" x14ac:dyDescent="0.25">
      <c r="C1171" s="159" t="s">
        <v>20198</v>
      </c>
      <c r="D1171" s="159">
        <v>1</v>
      </c>
    </row>
    <row r="1172" spans="3:4" x14ac:dyDescent="0.25">
      <c r="C1172" s="159" t="s">
        <v>20199</v>
      </c>
      <c r="D1172" s="159">
        <v>1</v>
      </c>
    </row>
    <row r="1173" spans="3:4" x14ac:dyDescent="0.25">
      <c r="C1173" s="159" t="s">
        <v>20200</v>
      </c>
      <c r="D1173" s="159">
        <v>1</v>
      </c>
    </row>
    <row r="1174" spans="3:4" x14ac:dyDescent="0.25">
      <c r="C1174" s="159" t="s">
        <v>20201</v>
      </c>
      <c r="D1174" s="159">
        <v>1</v>
      </c>
    </row>
    <row r="1175" spans="3:4" x14ac:dyDescent="0.25">
      <c r="C1175" s="159" t="s">
        <v>20202</v>
      </c>
      <c r="D1175" s="159">
        <v>1</v>
      </c>
    </row>
    <row r="1176" spans="3:4" x14ac:dyDescent="0.25">
      <c r="C1176" s="159" t="s">
        <v>20203</v>
      </c>
      <c r="D1176" s="159">
        <v>1</v>
      </c>
    </row>
    <row r="1177" spans="3:4" x14ac:dyDescent="0.25">
      <c r="C1177" s="159" t="s">
        <v>20204</v>
      </c>
      <c r="D1177" s="159">
        <v>1</v>
      </c>
    </row>
    <row r="1178" spans="3:4" x14ac:dyDescent="0.25">
      <c r="C1178" s="159" t="s">
        <v>20205</v>
      </c>
      <c r="D1178" s="159">
        <v>1</v>
      </c>
    </row>
    <row r="1179" spans="3:4" x14ac:dyDescent="0.25">
      <c r="C1179" s="159" t="s">
        <v>20206</v>
      </c>
      <c r="D1179" s="159">
        <v>1</v>
      </c>
    </row>
    <row r="1180" spans="3:4" x14ac:dyDescent="0.25">
      <c r="C1180" s="159" t="s">
        <v>20207</v>
      </c>
      <c r="D1180" s="159">
        <v>1</v>
      </c>
    </row>
    <row r="1181" spans="3:4" x14ac:dyDescent="0.25">
      <c r="C1181" s="159" t="s">
        <v>20208</v>
      </c>
      <c r="D1181" s="159">
        <v>1</v>
      </c>
    </row>
    <row r="1182" spans="3:4" x14ac:dyDescent="0.25">
      <c r="C1182" s="159" t="s">
        <v>20209</v>
      </c>
      <c r="D1182" s="159">
        <v>1</v>
      </c>
    </row>
    <row r="1183" spans="3:4" x14ac:dyDescent="0.25">
      <c r="C1183" s="159" t="s">
        <v>20210</v>
      </c>
      <c r="D1183" s="159">
        <v>1</v>
      </c>
    </row>
    <row r="1184" spans="3:4" x14ac:dyDescent="0.25">
      <c r="C1184" s="159" t="s">
        <v>20211</v>
      </c>
      <c r="D1184" s="159">
        <v>1</v>
      </c>
    </row>
    <row r="1185" spans="3:4" x14ac:dyDescent="0.25">
      <c r="C1185" s="159" t="s">
        <v>20212</v>
      </c>
      <c r="D1185" s="159">
        <v>1</v>
      </c>
    </row>
    <row r="1186" spans="3:4" x14ac:dyDescent="0.25">
      <c r="C1186" s="159" t="s">
        <v>20213</v>
      </c>
      <c r="D1186" s="159">
        <v>1</v>
      </c>
    </row>
    <row r="1187" spans="3:4" x14ac:dyDescent="0.25">
      <c r="C1187" s="159" t="s">
        <v>20214</v>
      </c>
      <c r="D1187" s="159">
        <v>1</v>
      </c>
    </row>
    <row r="1188" spans="3:4" x14ac:dyDescent="0.25">
      <c r="C1188" s="159" t="s">
        <v>20215</v>
      </c>
      <c r="D1188" s="159">
        <v>1</v>
      </c>
    </row>
    <row r="1189" spans="3:4" x14ac:dyDescent="0.25">
      <c r="C1189" s="159" t="s">
        <v>20216</v>
      </c>
      <c r="D1189" s="159">
        <v>1</v>
      </c>
    </row>
    <row r="1190" spans="3:4" x14ac:dyDescent="0.25">
      <c r="C1190" s="159" t="s">
        <v>20217</v>
      </c>
      <c r="D1190" s="159">
        <v>1</v>
      </c>
    </row>
    <row r="1191" spans="3:4" x14ac:dyDescent="0.25">
      <c r="C1191" s="159" t="s">
        <v>20218</v>
      </c>
      <c r="D1191" s="159">
        <v>1</v>
      </c>
    </row>
    <row r="1192" spans="3:4" x14ac:dyDescent="0.25">
      <c r="C1192" s="159" t="s">
        <v>20219</v>
      </c>
      <c r="D1192" s="159">
        <v>1</v>
      </c>
    </row>
    <row r="1193" spans="3:4" x14ac:dyDescent="0.25">
      <c r="C1193" s="159" t="s">
        <v>20220</v>
      </c>
      <c r="D1193" s="159">
        <v>1</v>
      </c>
    </row>
    <row r="1194" spans="3:4" x14ac:dyDescent="0.25">
      <c r="C1194" s="159" t="s">
        <v>20221</v>
      </c>
      <c r="D1194" s="159">
        <v>1</v>
      </c>
    </row>
    <row r="1195" spans="3:4" x14ac:dyDescent="0.25">
      <c r="C1195" s="159" t="s">
        <v>17732</v>
      </c>
      <c r="D1195" s="159">
        <v>1</v>
      </c>
    </row>
    <row r="1196" spans="3:4" x14ac:dyDescent="0.25">
      <c r="C1196" s="159" t="s">
        <v>17733</v>
      </c>
      <c r="D1196" s="159">
        <v>1</v>
      </c>
    </row>
    <row r="1197" spans="3:4" x14ac:dyDescent="0.25">
      <c r="C1197" s="159" t="s">
        <v>17734</v>
      </c>
      <c r="D1197" s="159">
        <v>1</v>
      </c>
    </row>
    <row r="1198" spans="3:4" x14ac:dyDescent="0.25">
      <c r="C1198" s="159" t="s">
        <v>17735</v>
      </c>
      <c r="D1198" s="159">
        <v>1</v>
      </c>
    </row>
    <row r="1199" spans="3:4" x14ac:dyDescent="0.25">
      <c r="C1199" s="159" t="s">
        <v>17736</v>
      </c>
      <c r="D1199" s="159">
        <v>1</v>
      </c>
    </row>
    <row r="1200" spans="3:4" x14ac:dyDescent="0.25">
      <c r="C1200" s="159" t="s">
        <v>17737</v>
      </c>
      <c r="D1200" s="159">
        <v>1</v>
      </c>
    </row>
    <row r="1201" spans="3:4" x14ac:dyDescent="0.25">
      <c r="C1201" s="159" t="s">
        <v>17738</v>
      </c>
      <c r="D1201" s="159">
        <v>1</v>
      </c>
    </row>
    <row r="1202" spans="3:4" x14ac:dyDescent="0.25">
      <c r="C1202" s="159" t="s">
        <v>17739</v>
      </c>
      <c r="D1202" s="159">
        <v>1</v>
      </c>
    </row>
    <row r="1203" spans="3:4" x14ac:dyDescent="0.25">
      <c r="C1203" s="159" t="s">
        <v>17740</v>
      </c>
      <c r="D1203" s="159">
        <v>1</v>
      </c>
    </row>
    <row r="1204" spans="3:4" x14ac:dyDescent="0.25">
      <c r="C1204" s="159" t="s">
        <v>17741</v>
      </c>
      <c r="D1204" s="159">
        <v>1</v>
      </c>
    </row>
    <row r="1205" spans="3:4" x14ac:dyDescent="0.25">
      <c r="C1205" s="159" t="s">
        <v>17742</v>
      </c>
      <c r="D1205" s="159">
        <v>1</v>
      </c>
    </row>
    <row r="1206" spans="3:4" x14ac:dyDescent="0.25">
      <c r="C1206" s="159" t="s">
        <v>17743</v>
      </c>
      <c r="D1206" s="159">
        <v>1</v>
      </c>
    </row>
    <row r="1207" spans="3:4" x14ac:dyDescent="0.25">
      <c r="C1207" s="159" t="s">
        <v>17744</v>
      </c>
      <c r="D1207" s="159">
        <v>1</v>
      </c>
    </row>
    <row r="1208" spans="3:4" x14ac:dyDescent="0.25">
      <c r="C1208" s="159" t="s">
        <v>17745</v>
      </c>
      <c r="D1208" s="159">
        <v>1</v>
      </c>
    </row>
    <row r="1209" spans="3:4" x14ac:dyDescent="0.25">
      <c r="C1209" s="159" t="s">
        <v>17746</v>
      </c>
      <c r="D1209" s="159">
        <v>1</v>
      </c>
    </row>
    <row r="1210" spans="3:4" x14ac:dyDescent="0.25">
      <c r="C1210" s="159" t="s">
        <v>17747</v>
      </c>
      <c r="D1210" s="159">
        <v>1</v>
      </c>
    </row>
    <row r="1211" spans="3:4" x14ac:dyDescent="0.25">
      <c r="C1211" s="159" t="s">
        <v>17748</v>
      </c>
      <c r="D1211" s="159">
        <v>1</v>
      </c>
    </row>
    <row r="1212" spans="3:4" x14ac:dyDescent="0.25">
      <c r="C1212" s="159" t="s">
        <v>17749</v>
      </c>
      <c r="D1212" s="159">
        <v>1</v>
      </c>
    </row>
    <row r="1213" spans="3:4" x14ac:dyDescent="0.25">
      <c r="C1213" s="159" t="s">
        <v>17750</v>
      </c>
      <c r="D1213" s="159">
        <v>1</v>
      </c>
    </row>
    <row r="1214" spans="3:4" x14ac:dyDescent="0.25">
      <c r="C1214" s="159" t="s">
        <v>17751</v>
      </c>
      <c r="D1214" s="159">
        <v>1</v>
      </c>
    </row>
    <row r="1215" spans="3:4" x14ac:dyDescent="0.25">
      <c r="C1215" s="159" t="s">
        <v>17752</v>
      </c>
      <c r="D1215" s="159">
        <v>1</v>
      </c>
    </row>
    <row r="1216" spans="3:4" x14ac:dyDescent="0.25">
      <c r="C1216" s="159" t="s">
        <v>17753</v>
      </c>
      <c r="D1216" s="159">
        <v>1</v>
      </c>
    </row>
    <row r="1217" spans="3:4" x14ac:dyDescent="0.25">
      <c r="C1217" s="159" t="s">
        <v>17754</v>
      </c>
      <c r="D1217" s="159">
        <v>1</v>
      </c>
    </row>
    <row r="1218" spans="3:4" x14ac:dyDescent="0.25">
      <c r="C1218" s="159" t="s">
        <v>17755</v>
      </c>
      <c r="D1218" s="159">
        <v>1</v>
      </c>
    </row>
    <row r="1219" spans="3:4" x14ac:dyDescent="0.25">
      <c r="C1219" s="159" t="s">
        <v>17756</v>
      </c>
      <c r="D1219" s="159">
        <v>1</v>
      </c>
    </row>
    <row r="1220" spans="3:4" x14ac:dyDescent="0.25">
      <c r="C1220" s="159" t="s">
        <v>17757</v>
      </c>
      <c r="D1220" s="159">
        <v>1</v>
      </c>
    </row>
    <row r="1221" spans="3:4" x14ac:dyDescent="0.25">
      <c r="C1221" s="159" t="s">
        <v>17758</v>
      </c>
      <c r="D1221" s="159">
        <v>1</v>
      </c>
    </row>
    <row r="1222" spans="3:4" x14ac:dyDescent="0.25">
      <c r="C1222" s="159" t="s">
        <v>17759</v>
      </c>
      <c r="D1222" s="159">
        <v>1</v>
      </c>
    </row>
    <row r="1223" spans="3:4" x14ac:dyDescent="0.25">
      <c r="C1223" s="159" t="s">
        <v>17760</v>
      </c>
      <c r="D1223" s="159">
        <v>1</v>
      </c>
    </row>
    <row r="1224" spans="3:4" x14ac:dyDescent="0.25">
      <c r="C1224" s="159" t="s">
        <v>17761</v>
      </c>
      <c r="D1224" s="159">
        <v>1</v>
      </c>
    </row>
    <row r="1225" spans="3:4" x14ac:dyDescent="0.25">
      <c r="C1225" s="159" t="s">
        <v>17762</v>
      </c>
      <c r="D1225" s="159">
        <v>1</v>
      </c>
    </row>
    <row r="1226" spans="3:4" x14ac:dyDescent="0.25">
      <c r="C1226" s="159" t="s">
        <v>17763</v>
      </c>
      <c r="D1226" s="159">
        <v>1</v>
      </c>
    </row>
    <row r="1227" spans="3:4" x14ac:dyDescent="0.25">
      <c r="C1227" s="159" t="s">
        <v>17764</v>
      </c>
      <c r="D1227" s="159">
        <v>1</v>
      </c>
    </row>
    <row r="1228" spans="3:4" x14ac:dyDescent="0.25">
      <c r="C1228" s="159" t="s">
        <v>17765</v>
      </c>
      <c r="D1228" s="159">
        <v>1</v>
      </c>
    </row>
    <row r="1229" spans="3:4" x14ac:dyDescent="0.25">
      <c r="C1229" s="159" t="s">
        <v>17766</v>
      </c>
      <c r="D1229" s="159">
        <v>1</v>
      </c>
    </row>
    <row r="1230" spans="3:4" x14ac:dyDescent="0.25">
      <c r="C1230" s="159" t="s">
        <v>17767</v>
      </c>
      <c r="D1230" s="159">
        <v>1</v>
      </c>
    </row>
    <row r="1231" spans="3:4" x14ac:dyDescent="0.25">
      <c r="C1231" s="159" t="s">
        <v>17768</v>
      </c>
      <c r="D1231" s="159">
        <v>1</v>
      </c>
    </row>
    <row r="1232" spans="3:4" x14ac:dyDescent="0.25">
      <c r="C1232" s="159" t="s">
        <v>17769</v>
      </c>
      <c r="D1232" s="159">
        <v>1</v>
      </c>
    </row>
    <row r="1233" spans="3:4" x14ac:dyDescent="0.25">
      <c r="C1233" s="159" t="s">
        <v>17770</v>
      </c>
      <c r="D1233" s="159">
        <v>1</v>
      </c>
    </row>
    <row r="1234" spans="3:4" x14ac:dyDescent="0.25">
      <c r="C1234" s="159" t="s">
        <v>17771</v>
      </c>
      <c r="D1234" s="159">
        <v>1</v>
      </c>
    </row>
    <row r="1235" spans="3:4" x14ac:dyDescent="0.25">
      <c r="C1235" s="159" t="s">
        <v>17772</v>
      </c>
      <c r="D1235" s="159">
        <v>1</v>
      </c>
    </row>
    <row r="1236" spans="3:4" x14ac:dyDescent="0.25">
      <c r="C1236" s="159" t="s">
        <v>17773</v>
      </c>
      <c r="D1236" s="159">
        <v>1</v>
      </c>
    </row>
    <row r="1237" spans="3:4" x14ac:dyDescent="0.25">
      <c r="C1237" s="159" t="s">
        <v>17774</v>
      </c>
      <c r="D1237" s="159">
        <v>1</v>
      </c>
    </row>
    <row r="1238" spans="3:4" x14ac:dyDescent="0.25">
      <c r="C1238" s="159" t="s">
        <v>17941</v>
      </c>
      <c r="D1238" s="159">
        <v>1</v>
      </c>
    </row>
    <row r="1239" spans="3:4" x14ac:dyDescent="0.25">
      <c r="C1239" s="159" t="s">
        <v>17942</v>
      </c>
      <c r="D1239" s="159">
        <v>1</v>
      </c>
    </row>
    <row r="1240" spans="3:4" x14ac:dyDescent="0.25">
      <c r="C1240" s="159" t="s">
        <v>17943</v>
      </c>
      <c r="D1240" s="159">
        <v>1</v>
      </c>
    </row>
    <row r="1241" spans="3:4" x14ac:dyDescent="0.25">
      <c r="C1241" s="159" t="s">
        <v>17944</v>
      </c>
      <c r="D1241" s="159">
        <v>1</v>
      </c>
    </row>
    <row r="1242" spans="3:4" x14ac:dyDescent="0.25">
      <c r="C1242" s="159" t="s">
        <v>17945</v>
      </c>
      <c r="D1242" s="159">
        <v>1</v>
      </c>
    </row>
    <row r="1243" spans="3:4" x14ac:dyDescent="0.25">
      <c r="C1243" s="159" t="s">
        <v>17946</v>
      </c>
      <c r="D1243" s="159">
        <v>1</v>
      </c>
    </row>
    <row r="1244" spans="3:4" x14ac:dyDescent="0.25">
      <c r="C1244" s="159" t="s">
        <v>17947</v>
      </c>
      <c r="D1244" s="159">
        <v>1</v>
      </c>
    </row>
    <row r="1245" spans="3:4" x14ac:dyDescent="0.25">
      <c r="C1245" s="159" t="s">
        <v>17948</v>
      </c>
      <c r="D1245" s="159">
        <v>1</v>
      </c>
    </row>
    <row r="1246" spans="3:4" x14ac:dyDescent="0.25">
      <c r="C1246" s="159" t="s">
        <v>17949</v>
      </c>
      <c r="D1246" s="159">
        <v>1</v>
      </c>
    </row>
    <row r="1247" spans="3:4" x14ac:dyDescent="0.25">
      <c r="C1247" s="159" t="s">
        <v>17950</v>
      </c>
      <c r="D1247" s="159">
        <v>1</v>
      </c>
    </row>
    <row r="1248" spans="3:4" x14ac:dyDescent="0.25">
      <c r="C1248" s="159" t="s">
        <v>17951</v>
      </c>
      <c r="D1248" s="159">
        <v>1</v>
      </c>
    </row>
    <row r="1249" spans="3:4" x14ac:dyDescent="0.25">
      <c r="C1249" s="159" t="s">
        <v>17952</v>
      </c>
      <c r="D1249" s="159">
        <v>1</v>
      </c>
    </row>
    <row r="1250" spans="3:4" x14ac:dyDescent="0.25">
      <c r="C1250" s="159" t="s">
        <v>17953</v>
      </c>
      <c r="D1250" s="159">
        <v>1</v>
      </c>
    </row>
    <row r="1251" spans="3:4" x14ac:dyDescent="0.25">
      <c r="C1251" s="159" t="s">
        <v>17954</v>
      </c>
      <c r="D1251" s="159">
        <v>1</v>
      </c>
    </row>
    <row r="1252" spans="3:4" x14ac:dyDescent="0.25">
      <c r="C1252" s="159" t="s">
        <v>17955</v>
      </c>
      <c r="D1252" s="159">
        <v>1</v>
      </c>
    </row>
    <row r="1253" spans="3:4" x14ac:dyDescent="0.25">
      <c r="C1253" s="159" t="s">
        <v>17956</v>
      </c>
      <c r="D1253" s="159">
        <v>1</v>
      </c>
    </row>
    <row r="1254" spans="3:4" x14ac:dyDescent="0.25">
      <c r="C1254" s="159" t="s">
        <v>17957</v>
      </c>
      <c r="D1254" s="159">
        <v>1</v>
      </c>
    </row>
    <row r="1255" spans="3:4" x14ac:dyDescent="0.25">
      <c r="C1255" s="159" t="s">
        <v>17958</v>
      </c>
      <c r="D1255" s="159">
        <v>1</v>
      </c>
    </row>
    <row r="1256" spans="3:4" x14ac:dyDescent="0.25">
      <c r="C1256" s="159" t="s">
        <v>17959</v>
      </c>
      <c r="D1256" s="159">
        <v>1</v>
      </c>
    </row>
    <row r="1257" spans="3:4" x14ac:dyDescent="0.25">
      <c r="C1257" s="159" t="s">
        <v>17960</v>
      </c>
      <c r="D1257" s="159">
        <v>1</v>
      </c>
    </row>
    <row r="1258" spans="3:4" x14ac:dyDescent="0.25">
      <c r="C1258" s="159" t="s">
        <v>17961</v>
      </c>
      <c r="D1258" s="159">
        <v>1</v>
      </c>
    </row>
    <row r="1259" spans="3:4" x14ac:dyDescent="0.25">
      <c r="C1259" s="159" t="s">
        <v>17962</v>
      </c>
      <c r="D1259" s="159">
        <v>1</v>
      </c>
    </row>
    <row r="1260" spans="3:4" x14ac:dyDescent="0.25">
      <c r="C1260" s="159" t="s">
        <v>17963</v>
      </c>
      <c r="D1260" s="159">
        <v>1</v>
      </c>
    </row>
    <row r="1261" spans="3:4" x14ac:dyDescent="0.25">
      <c r="C1261" s="159" t="s">
        <v>17964</v>
      </c>
      <c r="D1261" s="159">
        <v>1</v>
      </c>
    </row>
    <row r="1262" spans="3:4" x14ac:dyDescent="0.25">
      <c r="C1262" s="159" t="s">
        <v>17965</v>
      </c>
      <c r="D1262" s="159">
        <v>1</v>
      </c>
    </row>
    <row r="1263" spans="3:4" x14ac:dyDescent="0.25">
      <c r="C1263" s="159" t="s">
        <v>17966</v>
      </c>
      <c r="D1263" s="159">
        <v>1</v>
      </c>
    </row>
    <row r="1264" spans="3:4" x14ac:dyDescent="0.25">
      <c r="C1264" s="159" t="s">
        <v>17967</v>
      </c>
      <c r="D1264" s="159">
        <v>1</v>
      </c>
    </row>
    <row r="1265" spans="3:4" x14ac:dyDescent="0.25">
      <c r="C1265" s="159" t="s">
        <v>17968</v>
      </c>
      <c r="D1265" s="159">
        <v>1</v>
      </c>
    </row>
    <row r="1266" spans="3:4" x14ac:dyDescent="0.25">
      <c r="C1266" s="159" t="s">
        <v>17969</v>
      </c>
      <c r="D1266" s="159">
        <v>1</v>
      </c>
    </row>
    <row r="1267" spans="3:4" x14ac:dyDescent="0.25">
      <c r="C1267" s="159" t="s">
        <v>17970</v>
      </c>
      <c r="D1267" s="159">
        <v>1</v>
      </c>
    </row>
    <row r="1268" spans="3:4" x14ac:dyDescent="0.25">
      <c r="C1268" s="159" t="s">
        <v>17971</v>
      </c>
      <c r="D1268" s="159">
        <v>1</v>
      </c>
    </row>
    <row r="1269" spans="3:4" x14ac:dyDescent="0.25">
      <c r="C1269" s="159" t="s">
        <v>17972</v>
      </c>
      <c r="D1269" s="159">
        <v>1</v>
      </c>
    </row>
    <row r="1270" spans="3:4" x14ac:dyDescent="0.25">
      <c r="C1270" s="159" t="s">
        <v>17973</v>
      </c>
      <c r="D1270" s="159">
        <v>1</v>
      </c>
    </row>
    <row r="1271" spans="3:4" x14ac:dyDescent="0.25">
      <c r="C1271" s="159" t="s">
        <v>17974</v>
      </c>
      <c r="D1271" s="159">
        <v>1</v>
      </c>
    </row>
    <row r="1272" spans="3:4" x14ac:dyDescent="0.25">
      <c r="C1272" s="159" t="s">
        <v>17975</v>
      </c>
      <c r="D1272" s="159">
        <v>1</v>
      </c>
    </row>
    <row r="1273" spans="3:4" x14ac:dyDescent="0.25">
      <c r="C1273" s="159" t="s">
        <v>17976</v>
      </c>
      <c r="D1273" s="159">
        <v>1</v>
      </c>
    </row>
    <row r="1274" spans="3:4" x14ac:dyDescent="0.25">
      <c r="C1274" s="159" t="s">
        <v>17977</v>
      </c>
      <c r="D1274" s="159">
        <v>1</v>
      </c>
    </row>
    <row r="1275" spans="3:4" x14ac:dyDescent="0.25">
      <c r="C1275" s="159" t="s">
        <v>17978</v>
      </c>
      <c r="D1275" s="159">
        <v>1</v>
      </c>
    </row>
    <row r="1276" spans="3:4" x14ac:dyDescent="0.25">
      <c r="C1276" s="159" t="s">
        <v>17979</v>
      </c>
      <c r="D1276" s="159">
        <v>1</v>
      </c>
    </row>
    <row r="1277" spans="3:4" x14ac:dyDescent="0.25">
      <c r="C1277" s="159" t="s">
        <v>17980</v>
      </c>
      <c r="D1277" s="159">
        <v>1</v>
      </c>
    </row>
    <row r="1278" spans="3:4" x14ac:dyDescent="0.25">
      <c r="C1278" s="159" t="s">
        <v>17981</v>
      </c>
      <c r="D1278" s="159">
        <v>1</v>
      </c>
    </row>
    <row r="1279" spans="3:4" x14ac:dyDescent="0.25">
      <c r="C1279" s="159" t="s">
        <v>17982</v>
      </c>
      <c r="D1279" s="159">
        <v>1</v>
      </c>
    </row>
    <row r="1280" spans="3:4" x14ac:dyDescent="0.25">
      <c r="C1280" s="159" t="s">
        <v>17983</v>
      </c>
      <c r="D1280" s="159">
        <v>1</v>
      </c>
    </row>
    <row r="1281" spans="3:4" x14ac:dyDescent="0.25">
      <c r="C1281" s="159" t="s">
        <v>17984</v>
      </c>
      <c r="D1281" s="159">
        <v>1</v>
      </c>
    </row>
    <row r="1282" spans="3:4" x14ac:dyDescent="0.25">
      <c r="C1282" s="159" t="s">
        <v>17985</v>
      </c>
      <c r="D1282" s="159">
        <v>1</v>
      </c>
    </row>
    <row r="1283" spans="3:4" x14ac:dyDescent="0.25">
      <c r="C1283" s="159" t="s">
        <v>17986</v>
      </c>
      <c r="D1283" s="159">
        <v>1</v>
      </c>
    </row>
    <row r="1284" spans="3:4" x14ac:dyDescent="0.25">
      <c r="C1284" s="159" t="s">
        <v>17987</v>
      </c>
      <c r="D1284" s="159">
        <v>1</v>
      </c>
    </row>
    <row r="1285" spans="3:4" x14ac:dyDescent="0.25">
      <c r="C1285" s="159" t="s">
        <v>17988</v>
      </c>
      <c r="D1285" s="159">
        <v>1</v>
      </c>
    </row>
    <row r="1286" spans="3:4" x14ac:dyDescent="0.25">
      <c r="C1286" s="159" t="s">
        <v>17989</v>
      </c>
      <c r="D1286" s="159">
        <v>1</v>
      </c>
    </row>
    <row r="1287" spans="3:4" x14ac:dyDescent="0.25">
      <c r="C1287" s="159" t="s">
        <v>17990</v>
      </c>
      <c r="D1287" s="159">
        <v>1</v>
      </c>
    </row>
    <row r="1288" spans="3:4" x14ac:dyDescent="0.25">
      <c r="C1288" s="159" t="s">
        <v>17991</v>
      </c>
      <c r="D1288" s="159">
        <v>1</v>
      </c>
    </row>
    <row r="1289" spans="3:4" x14ac:dyDescent="0.25">
      <c r="C1289" s="159" t="s">
        <v>17992</v>
      </c>
      <c r="D1289" s="159">
        <v>1</v>
      </c>
    </row>
    <row r="1290" spans="3:4" x14ac:dyDescent="0.25">
      <c r="C1290" s="159" t="s">
        <v>17993</v>
      </c>
      <c r="D1290" s="159">
        <v>1</v>
      </c>
    </row>
    <row r="1291" spans="3:4" x14ac:dyDescent="0.25">
      <c r="C1291" s="159" t="s">
        <v>17994</v>
      </c>
      <c r="D1291" s="159">
        <v>1</v>
      </c>
    </row>
    <row r="1292" spans="3:4" x14ac:dyDescent="0.25">
      <c r="C1292" s="159" t="s">
        <v>17995</v>
      </c>
      <c r="D1292" s="159">
        <v>1</v>
      </c>
    </row>
    <row r="1293" spans="3:4" x14ac:dyDescent="0.25">
      <c r="C1293" s="159" t="s">
        <v>17996</v>
      </c>
      <c r="D1293" s="159">
        <v>1</v>
      </c>
    </row>
    <row r="1294" spans="3:4" x14ac:dyDescent="0.25">
      <c r="C1294" s="159" t="s">
        <v>17997</v>
      </c>
      <c r="D1294" s="159">
        <v>1</v>
      </c>
    </row>
    <row r="1295" spans="3:4" x14ac:dyDescent="0.25">
      <c r="C1295" s="159" t="s">
        <v>17998</v>
      </c>
      <c r="D1295" s="159">
        <v>1</v>
      </c>
    </row>
    <row r="1296" spans="3:4" x14ac:dyDescent="0.25">
      <c r="C1296" s="159" t="s">
        <v>17999</v>
      </c>
      <c r="D1296" s="159">
        <v>1</v>
      </c>
    </row>
    <row r="1297" spans="3:4" x14ac:dyDescent="0.25">
      <c r="C1297" s="159" t="s">
        <v>18000</v>
      </c>
      <c r="D1297" s="159">
        <v>1</v>
      </c>
    </row>
    <row r="1298" spans="3:4" x14ac:dyDescent="0.25">
      <c r="C1298" s="159" t="s">
        <v>18001</v>
      </c>
      <c r="D1298" s="159">
        <v>1</v>
      </c>
    </row>
    <row r="1299" spans="3:4" x14ac:dyDescent="0.25">
      <c r="C1299" s="159" t="s">
        <v>18002</v>
      </c>
      <c r="D1299" s="159">
        <v>1</v>
      </c>
    </row>
    <row r="1300" spans="3:4" x14ac:dyDescent="0.25">
      <c r="C1300" s="159" t="s">
        <v>18003</v>
      </c>
      <c r="D1300" s="159">
        <v>1</v>
      </c>
    </row>
    <row r="1301" spans="3:4" x14ac:dyDescent="0.25">
      <c r="C1301" s="159" t="s">
        <v>18004</v>
      </c>
      <c r="D1301" s="159">
        <v>1</v>
      </c>
    </row>
    <row r="1302" spans="3:4" x14ac:dyDescent="0.25">
      <c r="C1302" s="159" t="s">
        <v>18005</v>
      </c>
      <c r="D1302" s="159">
        <v>1</v>
      </c>
    </row>
    <row r="1303" spans="3:4" x14ac:dyDescent="0.25">
      <c r="C1303" s="159" t="s">
        <v>18006</v>
      </c>
      <c r="D1303" s="159">
        <v>1</v>
      </c>
    </row>
    <row r="1304" spans="3:4" x14ac:dyDescent="0.25">
      <c r="C1304" s="159" t="s">
        <v>18007</v>
      </c>
      <c r="D1304" s="159">
        <v>1</v>
      </c>
    </row>
    <row r="1305" spans="3:4" x14ac:dyDescent="0.25">
      <c r="C1305" s="159" t="s">
        <v>18008</v>
      </c>
      <c r="D1305" s="159">
        <v>1</v>
      </c>
    </row>
    <row r="1306" spans="3:4" x14ac:dyDescent="0.25">
      <c r="C1306" s="159" t="s">
        <v>18009</v>
      </c>
      <c r="D1306" s="159">
        <v>1</v>
      </c>
    </row>
    <row r="1307" spans="3:4" x14ac:dyDescent="0.25">
      <c r="C1307" s="159" t="s">
        <v>18010</v>
      </c>
      <c r="D1307" s="159">
        <v>1</v>
      </c>
    </row>
    <row r="1308" spans="3:4" x14ac:dyDescent="0.25">
      <c r="C1308" s="159" t="s">
        <v>18011</v>
      </c>
      <c r="D1308" s="159">
        <v>1</v>
      </c>
    </row>
    <row r="1309" spans="3:4" x14ac:dyDescent="0.25">
      <c r="C1309" s="159" t="s">
        <v>18012</v>
      </c>
      <c r="D1309" s="159">
        <v>1</v>
      </c>
    </row>
    <row r="1310" spans="3:4" x14ac:dyDescent="0.25">
      <c r="C1310" s="159" t="s">
        <v>18013</v>
      </c>
      <c r="D1310" s="159">
        <v>1</v>
      </c>
    </row>
    <row r="1311" spans="3:4" x14ac:dyDescent="0.25">
      <c r="C1311" s="159" t="s">
        <v>18014</v>
      </c>
      <c r="D1311" s="159">
        <v>1</v>
      </c>
    </row>
    <row r="1312" spans="3:4" x14ac:dyDescent="0.25">
      <c r="C1312" s="159" t="s">
        <v>18015</v>
      </c>
      <c r="D1312" s="159">
        <v>1</v>
      </c>
    </row>
    <row r="1313" spans="3:4" x14ac:dyDescent="0.25">
      <c r="C1313" s="159" t="s">
        <v>18016</v>
      </c>
      <c r="D1313" s="159">
        <v>1</v>
      </c>
    </row>
    <row r="1314" spans="3:4" x14ac:dyDescent="0.25">
      <c r="C1314" s="159" t="s">
        <v>18017</v>
      </c>
      <c r="D1314" s="159">
        <v>1</v>
      </c>
    </row>
    <row r="1315" spans="3:4" x14ac:dyDescent="0.25">
      <c r="C1315" s="159" t="s">
        <v>18018</v>
      </c>
      <c r="D1315" s="159">
        <v>1</v>
      </c>
    </row>
    <row r="1316" spans="3:4" x14ac:dyDescent="0.25">
      <c r="C1316" s="159" t="s">
        <v>18019</v>
      </c>
      <c r="D1316" s="159">
        <v>1</v>
      </c>
    </row>
    <row r="1317" spans="3:4" x14ac:dyDescent="0.25">
      <c r="C1317" s="159" t="s">
        <v>18020</v>
      </c>
      <c r="D1317" s="159">
        <v>1</v>
      </c>
    </row>
    <row r="1318" spans="3:4" x14ac:dyDescent="0.25">
      <c r="C1318" s="159" t="s">
        <v>18021</v>
      </c>
      <c r="D1318" s="159">
        <v>1</v>
      </c>
    </row>
    <row r="1319" spans="3:4" x14ac:dyDescent="0.25">
      <c r="C1319" s="159" t="s">
        <v>18022</v>
      </c>
      <c r="D1319" s="159">
        <v>1</v>
      </c>
    </row>
    <row r="1320" spans="3:4" x14ac:dyDescent="0.25">
      <c r="C1320" s="159" t="s">
        <v>18023</v>
      </c>
      <c r="D1320" s="159">
        <v>1</v>
      </c>
    </row>
    <row r="1321" spans="3:4" x14ac:dyDescent="0.25">
      <c r="C1321" s="159" t="s">
        <v>18024</v>
      </c>
      <c r="D1321" s="159">
        <v>1</v>
      </c>
    </row>
    <row r="1322" spans="3:4" x14ac:dyDescent="0.25">
      <c r="C1322" s="159" t="s">
        <v>18025</v>
      </c>
      <c r="D1322" s="159">
        <v>1</v>
      </c>
    </row>
    <row r="1323" spans="3:4" x14ac:dyDescent="0.25">
      <c r="C1323" s="159" t="s">
        <v>18026</v>
      </c>
      <c r="D1323" s="159">
        <v>1</v>
      </c>
    </row>
    <row r="1324" spans="3:4" x14ac:dyDescent="0.25">
      <c r="C1324" s="159" t="s">
        <v>18027</v>
      </c>
      <c r="D1324" s="159">
        <v>1</v>
      </c>
    </row>
    <row r="1325" spans="3:4" x14ac:dyDescent="0.25">
      <c r="C1325" s="159" t="s">
        <v>18028</v>
      </c>
      <c r="D1325" s="159">
        <v>1</v>
      </c>
    </row>
    <row r="1326" spans="3:4" x14ac:dyDescent="0.25">
      <c r="C1326" s="159" t="s">
        <v>18029</v>
      </c>
      <c r="D1326" s="159">
        <v>1</v>
      </c>
    </row>
    <row r="1327" spans="3:4" x14ac:dyDescent="0.25">
      <c r="C1327" s="159" t="s">
        <v>18030</v>
      </c>
      <c r="D1327" s="159">
        <v>1</v>
      </c>
    </row>
    <row r="1328" spans="3:4" x14ac:dyDescent="0.25">
      <c r="C1328" s="159" t="s">
        <v>18031</v>
      </c>
      <c r="D1328" s="159">
        <v>1</v>
      </c>
    </row>
    <row r="1329" spans="3:4" x14ac:dyDescent="0.25">
      <c r="C1329" s="159" t="s">
        <v>18032</v>
      </c>
      <c r="D1329" s="159">
        <v>1</v>
      </c>
    </row>
    <row r="1330" spans="3:4" x14ac:dyDescent="0.25">
      <c r="C1330" s="159" t="s">
        <v>18033</v>
      </c>
      <c r="D1330" s="159">
        <v>1</v>
      </c>
    </row>
    <row r="1331" spans="3:4" x14ac:dyDescent="0.25">
      <c r="C1331" s="159" t="s">
        <v>18034</v>
      </c>
      <c r="D1331" s="159">
        <v>1</v>
      </c>
    </row>
    <row r="1332" spans="3:4" x14ac:dyDescent="0.25">
      <c r="C1332" s="159" t="s">
        <v>17807</v>
      </c>
      <c r="D1332" s="159">
        <v>1</v>
      </c>
    </row>
    <row r="1333" spans="3:4" x14ac:dyDescent="0.25">
      <c r="C1333" s="159" t="s">
        <v>17808</v>
      </c>
      <c r="D1333" s="159">
        <v>1</v>
      </c>
    </row>
    <row r="1334" spans="3:4" x14ac:dyDescent="0.25">
      <c r="C1334" s="159" t="s">
        <v>17809</v>
      </c>
      <c r="D1334" s="159">
        <v>1</v>
      </c>
    </row>
    <row r="1335" spans="3:4" x14ac:dyDescent="0.25">
      <c r="C1335" s="159" t="s">
        <v>17810</v>
      </c>
      <c r="D1335" s="159">
        <v>1</v>
      </c>
    </row>
    <row r="1336" spans="3:4" x14ac:dyDescent="0.25">
      <c r="C1336" s="159" t="s">
        <v>17811</v>
      </c>
      <c r="D1336" s="159">
        <v>1</v>
      </c>
    </row>
    <row r="1337" spans="3:4" x14ac:dyDescent="0.25">
      <c r="C1337" s="159" t="s">
        <v>17812</v>
      </c>
      <c r="D1337" s="159">
        <v>1</v>
      </c>
    </row>
    <row r="1338" spans="3:4" x14ac:dyDescent="0.25">
      <c r="C1338" s="159" t="s">
        <v>17813</v>
      </c>
      <c r="D1338" s="159">
        <v>1</v>
      </c>
    </row>
    <row r="1339" spans="3:4" x14ac:dyDescent="0.25">
      <c r="C1339" s="159" t="s">
        <v>17814</v>
      </c>
      <c r="D1339" s="159">
        <v>1</v>
      </c>
    </row>
    <row r="1340" spans="3:4" x14ac:dyDescent="0.25">
      <c r="C1340" s="159" t="s">
        <v>17815</v>
      </c>
      <c r="D1340" s="159">
        <v>1</v>
      </c>
    </row>
    <row r="1341" spans="3:4" x14ac:dyDescent="0.25">
      <c r="C1341" s="159" t="s">
        <v>17816</v>
      </c>
      <c r="D1341" s="159">
        <v>1</v>
      </c>
    </row>
    <row r="1342" spans="3:4" x14ac:dyDescent="0.25">
      <c r="C1342" s="159" t="s">
        <v>17817</v>
      </c>
      <c r="D1342" s="159">
        <v>1</v>
      </c>
    </row>
    <row r="1343" spans="3:4" x14ac:dyDescent="0.25">
      <c r="C1343" s="159" t="s">
        <v>17818</v>
      </c>
      <c r="D1343" s="159">
        <v>1</v>
      </c>
    </row>
    <row r="1344" spans="3:4" x14ac:dyDescent="0.25">
      <c r="C1344" s="159" t="s">
        <v>17819</v>
      </c>
      <c r="D1344" s="159">
        <v>1</v>
      </c>
    </row>
    <row r="1345" spans="3:4" x14ac:dyDescent="0.25">
      <c r="C1345" s="159" t="s">
        <v>17820</v>
      </c>
      <c r="D1345" s="159">
        <v>1</v>
      </c>
    </row>
    <row r="1346" spans="3:4" x14ac:dyDescent="0.25">
      <c r="C1346" s="159" t="s">
        <v>17821</v>
      </c>
      <c r="D1346" s="159">
        <v>1</v>
      </c>
    </row>
    <row r="1347" spans="3:4" x14ac:dyDescent="0.25">
      <c r="C1347" s="159" t="s">
        <v>17822</v>
      </c>
      <c r="D1347" s="159">
        <v>1</v>
      </c>
    </row>
    <row r="1348" spans="3:4" x14ac:dyDescent="0.25">
      <c r="C1348" s="159" t="s">
        <v>17823</v>
      </c>
      <c r="D1348" s="159">
        <v>1</v>
      </c>
    </row>
    <row r="1349" spans="3:4" x14ac:dyDescent="0.25">
      <c r="C1349" s="159" t="s">
        <v>17824</v>
      </c>
      <c r="D1349" s="159">
        <v>1</v>
      </c>
    </row>
    <row r="1350" spans="3:4" x14ac:dyDescent="0.25">
      <c r="C1350" s="159" t="s">
        <v>17825</v>
      </c>
      <c r="D1350" s="159">
        <v>1</v>
      </c>
    </row>
    <row r="1351" spans="3:4" x14ac:dyDescent="0.25">
      <c r="C1351" s="159" t="s">
        <v>17826</v>
      </c>
      <c r="D1351" s="159">
        <v>1</v>
      </c>
    </row>
    <row r="1352" spans="3:4" x14ac:dyDescent="0.25">
      <c r="C1352" s="159" t="s">
        <v>17827</v>
      </c>
      <c r="D1352" s="159">
        <v>1</v>
      </c>
    </row>
    <row r="1353" spans="3:4" x14ac:dyDescent="0.25">
      <c r="C1353" s="159" t="s">
        <v>17828</v>
      </c>
      <c r="D1353" s="159">
        <v>1</v>
      </c>
    </row>
    <row r="1354" spans="3:4" x14ac:dyDescent="0.25">
      <c r="C1354" s="159" t="s">
        <v>17829</v>
      </c>
      <c r="D1354" s="159">
        <v>1</v>
      </c>
    </row>
    <row r="1355" spans="3:4" x14ac:dyDescent="0.25">
      <c r="C1355" s="159" t="s">
        <v>17830</v>
      </c>
      <c r="D1355" s="159">
        <v>1</v>
      </c>
    </row>
    <row r="1356" spans="3:4" x14ac:dyDescent="0.25">
      <c r="C1356" s="159" t="s">
        <v>17831</v>
      </c>
      <c r="D1356" s="159">
        <v>1</v>
      </c>
    </row>
    <row r="1357" spans="3:4" x14ac:dyDescent="0.25">
      <c r="C1357" s="159" t="s">
        <v>17832</v>
      </c>
      <c r="D1357" s="159">
        <v>1</v>
      </c>
    </row>
    <row r="1358" spans="3:4" x14ac:dyDescent="0.25">
      <c r="C1358" s="159" t="s">
        <v>17833</v>
      </c>
      <c r="D1358" s="159">
        <v>1</v>
      </c>
    </row>
    <row r="1359" spans="3:4" x14ac:dyDescent="0.25">
      <c r="C1359" s="159" t="s">
        <v>17834</v>
      </c>
      <c r="D1359" s="159">
        <v>1</v>
      </c>
    </row>
    <row r="1360" spans="3:4" x14ac:dyDescent="0.25">
      <c r="C1360" s="159" t="s">
        <v>17835</v>
      </c>
      <c r="D1360" s="159">
        <v>1</v>
      </c>
    </row>
    <row r="1361" spans="3:4" x14ac:dyDescent="0.25">
      <c r="C1361" s="159" t="s">
        <v>17836</v>
      </c>
      <c r="D1361" s="159">
        <v>1</v>
      </c>
    </row>
    <row r="1362" spans="3:4" x14ac:dyDescent="0.25">
      <c r="C1362" s="159" t="s">
        <v>17837</v>
      </c>
      <c r="D1362" s="159">
        <v>1</v>
      </c>
    </row>
    <row r="1363" spans="3:4" x14ac:dyDescent="0.25">
      <c r="C1363" s="159" t="s">
        <v>17838</v>
      </c>
      <c r="D1363" s="159">
        <v>1</v>
      </c>
    </row>
    <row r="1364" spans="3:4" x14ac:dyDescent="0.25">
      <c r="C1364" s="159" t="s">
        <v>17839</v>
      </c>
      <c r="D1364" s="159">
        <v>1</v>
      </c>
    </row>
    <row r="1365" spans="3:4" x14ac:dyDescent="0.25">
      <c r="C1365" s="159" t="s">
        <v>17840</v>
      </c>
      <c r="D1365" s="159">
        <v>1</v>
      </c>
    </row>
    <row r="1366" spans="3:4" x14ac:dyDescent="0.25">
      <c r="C1366" s="159" t="s">
        <v>17841</v>
      </c>
      <c r="D1366" s="159">
        <v>1</v>
      </c>
    </row>
    <row r="1367" spans="3:4" x14ac:dyDescent="0.25">
      <c r="C1367" s="159" t="s">
        <v>17842</v>
      </c>
      <c r="D1367" s="159">
        <v>1</v>
      </c>
    </row>
    <row r="1368" spans="3:4" x14ac:dyDescent="0.25">
      <c r="C1368" s="159" t="s">
        <v>17843</v>
      </c>
      <c r="D1368" s="159">
        <v>1</v>
      </c>
    </row>
    <row r="1369" spans="3:4" x14ac:dyDescent="0.25">
      <c r="C1369" s="159" t="s">
        <v>17844</v>
      </c>
      <c r="D1369" s="159">
        <v>1</v>
      </c>
    </row>
    <row r="1370" spans="3:4" x14ac:dyDescent="0.25">
      <c r="C1370" s="159" t="s">
        <v>17845</v>
      </c>
      <c r="D1370" s="159">
        <v>1</v>
      </c>
    </row>
    <row r="1371" spans="3:4" x14ac:dyDescent="0.25">
      <c r="C1371" s="159" t="s">
        <v>17846</v>
      </c>
      <c r="D1371" s="159">
        <v>1</v>
      </c>
    </row>
    <row r="1372" spans="3:4" x14ac:dyDescent="0.25">
      <c r="C1372" s="159" t="s">
        <v>17847</v>
      </c>
      <c r="D1372" s="159">
        <v>1</v>
      </c>
    </row>
    <row r="1373" spans="3:4" x14ac:dyDescent="0.25">
      <c r="C1373" s="159" t="s">
        <v>17848</v>
      </c>
      <c r="D1373" s="159">
        <v>1</v>
      </c>
    </row>
    <row r="1374" spans="3:4" x14ac:dyDescent="0.25">
      <c r="C1374" s="159" t="s">
        <v>17849</v>
      </c>
      <c r="D1374" s="159">
        <v>1</v>
      </c>
    </row>
    <row r="1375" spans="3:4" x14ac:dyDescent="0.25">
      <c r="C1375" s="159" t="s">
        <v>17850</v>
      </c>
      <c r="D1375" s="159">
        <v>1</v>
      </c>
    </row>
    <row r="1376" spans="3:4" x14ac:dyDescent="0.25">
      <c r="C1376" s="159" t="s">
        <v>17851</v>
      </c>
      <c r="D1376" s="159">
        <v>1</v>
      </c>
    </row>
    <row r="1377" spans="3:4" x14ac:dyDescent="0.25">
      <c r="C1377" s="159" t="s">
        <v>17852</v>
      </c>
      <c r="D1377" s="159">
        <v>1</v>
      </c>
    </row>
    <row r="1378" spans="3:4" x14ac:dyDescent="0.25">
      <c r="C1378" s="159" t="s">
        <v>17853</v>
      </c>
      <c r="D1378" s="159">
        <v>1</v>
      </c>
    </row>
    <row r="1379" spans="3:4" x14ac:dyDescent="0.25">
      <c r="C1379" s="159" t="s">
        <v>17854</v>
      </c>
      <c r="D1379" s="159">
        <v>1</v>
      </c>
    </row>
    <row r="1380" spans="3:4" x14ac:dyDescent="0.25">
      <c r="C1380" s="159" t="s">
        <v>17855</v>
      </c>
      <c r="D1380" s="159">
        <v>1</v>
      </c>
    </row>
    <row r="1381" spans="3:4" x14ac:dyDescent="0.25">
      <c r="C1381" s="159" t="s">
        <v>17856</v>
      </c>
      <c r="D1381" s="159">
        <v>1</v>
      </c>
    </row>
    <row r="1382" spans="3:4" x14ac:dyDescent="0.25">
      <c r="C1382" s="159" t="s">
        <v>17857</v>
      </c>
      <c r="D1382" s="159">
        <v>1</v>
      </c>
    </row>
    <row r="1383" spans="3:4" x14ac:dyDescent="0.25">
      <c r="C1383" s="159" t="s">
        <v>17858</v>
      </c>
      <c r="D1383" s="159">
        <v>1</v>
      </c>
    </row>
    <row r="1384" spans="3:4" x14ac:dyDescent="0.25">
      <c r="C1384" s="159" t="s">
        <v>17859</v>
      </c>
      <c r="D1384" s="159">
        <v>1</v>
      </c>
    </row>
    <row r="1385" spans="3:4" x14ac:dyDescent="0.25">
      <c r="C1385" s="159" t="s">
        <v>17860</v>
      </c>
      <c r="D1385" s="159">
        <v>1</v>
      </c>
    </row>
    <row r="1386" spans="3:4" x14ac:dyDescent="0.25">
      <c r="C1386" s="159" t="s">
        <v>17861</v>
      </c>
      <c r="D1386" s="159">
        <v>1</v>
      </c>
    </row>
    <row r="1387" spans="3:4" x14ac:dyDescent="0.25">
      <c r="C1387" s="159" t="s">
        <v>17862</v>
      </c>
      <c r="D1387" s="159">
        <v>1</v>
      </c>
    </row>
    <row r="1388" spans="3:4" x14ac:dyDescent="0.25">
      <c r="C1388" s="159" t="s">
        <v>17863</v>
      </c>
      <c r="D1388" s="159">
        <v>1</v>
      </c>
    </row>
    <row r="1389" spans="3:4" x14ac:dyDescent="0.25">
      <c r="C1389" s="159" t="s">
        <v>17864</v>
      </c>
      <c r="D1389" s="159">
        <v>1</v>
      </c>
    </row>
    <row r="1390" spans="3:4" x14ac:dyDescent="0.25">
      <c r="C1390" s="159" t="s">
        <v>17865</v>
      </c>
      <c r="D1390" s="159">
        <v>1</v>
      </c>
    </row>
    <row r="1391" spans="3:4" x14ac:dyDescent="0.25">
      <c r="C1391" s="159" t="s">
        <v>17866</v>
      </c>
      <c r="D1391" s="159">
        <v>1</v>
      </c>
    </row>
    <row r="1392" spans="3:4" x14ac:dyDescent="0.25">
      <c r="C1392" s="159" t="s">
        <v>17867</v>
      </c>
      <c r="D1392" s="159">
        <v>1</v>
      </c>
    </row>
    <row r="1393" spans="3:4" x14ac:dyDescent="0.25">
      <c r="C1393" s="159" t="s">
        <v>17868</v>
      </c>
      <c r="D1393" s="159">
        <v>1</v>
      </c>
    </row>
    <row r="1394" spans="3:4" x14ac:dyDescent="0.25">
      <c r="C1394" s="159" t="s">
        <v>17869</v>
      </c>
      <c r="D1394" s="159">
        <v>1</v>
      </c>
    </row>
    <row r="1395" spans="3:4" x14ac:dyDescent="0.25">
      <c r="C1395" s="159" t="s">
        <v>17870</v>
      </c>
      <c r="D1395" s="159">
        <v>1</v>
      </c>
    </row>
    <row r="1396" spans="3:4" x14ac:dyDescent="0.25">
      <c r="C1396" s="159" t="s">
        <v>17871</v>
      </c>
      <c r="D1396" s="159">
        <v>1</v>
      </c>
    </row>
    <row r="1397" spans="3:4" x14ac:dyDescent="0.25">
      <c r="C1397" s="159" t="s">
        <v>17872</v>
      </c>
      <c r="D1397" s="159">
        <v>1</v>
      </c>
    </row>
    <row r="1398" spans="3:4" x14ac:dyDescent="0.25">
      <c r="C1398" s="159" t="s">
        <v>17873</v>
      </c>
      <c r="D1398" s="159">
        <v>1</v>
      </c>
    </row>
    <row r="1399" spans="3:4" x14ac:dyDescent="0.25">
      <c r="C1399" s="159" t="s">
        <v>17874</v>
      </c>
      <c r="D1399" s="159">
        <v>1</v>
      </c>
    </row>
    <row r="1400" spans="3:4" x14ac:dyDescent="0.25">
      <c r="C1400" s="159" t="s">
        <v>17875</v>
      </c>
      <c r="D1400" s="159">
        <v>1</v>
      </c>
    </row>
    <row r="1401" spans="3:4" x14ac:dyDescent="0.25">
      <c r="C1401" s="159" t="s">
        <v>17876</v>
      </c>
      <c r="D1401" s="159">
        <v>1</v>
      </c>
    </row>
    <row r="1402" spans="3:4" x14ac:dyDescent="0.25">
      <c r="C1402" s="159" t="s">
        <v>17877</v>
      </c>
      <c r="D1402" s="159">
        <v>1</v>
      </c>
    </row>
    <row r="1403" spans="3:4" x14ac:dyDescent="0.25">
      <c r="C1403" s="159" t="s">
        <v>17878</v>
      </c>
      <c r="D1403" s="159">
        <v>1</v>
      </c>
    </row>
    <row r="1404" spans="3:4" x14ac:dyDescent="0.25">
      <c r="C1404" s="159" t="s">
        <v>17879</v>
      </c>
      <c r="D1404" s="159">
        <v>1</v>
      </c>
    </row>
    <row r="1405" spans="3:4" x14ac:dyDescent="0.25">
      <c r="C1405" s="159" t="s">
        <v>17880</v>
      </c>
      <c r="D1405" s="159">
        <v>1</v>
      </c>
    </row>
    <row r="1406" spans="3:4" x14ac:dyDescent="0.25">
      <c r="C1406" s="159" t="s">
        <v>17881</v>
      </c>
      <c r="D1406" s="159">
        <v>1</v>
      </c>
    </row>
    <row r="1407" spans="3:4" x14ac:dyDescent="0.25">
      <c r="C1407" s="159" t="s">
        <v>17882</v>
      </c>
      <c r="D1407" s="159">
        <v>1</v>
      </c>
    </row>
    <row r="1408" spans="3:4" x14ac:dyDescent="0.25">
      <c r="C1408" s="159" t="s">
        <v>17883</v>
      </c>
      <c r="D1408" s="159">
        <v>1</v>
      </c>
    </row>
    <row r="1409" spans="3:4" x14ac:dyDescent="0.25">
      <c r="C1409" s="159" t="s">
        <v>17884</v>
      </c>
      <c r="D1409" s="159">
        <v>1</v>
      </c>
    </row>
    <row r="1410" spans="3:4" x14ac:dyDescent="0.25">
      <c r="C1410" s="159" t="s">
        <v>17885</v>
      </c>
      <c r="D1410" s="159">
        <v>1</v>
      </c>
    </row>
    <row r="1411" spans="3:4" x14ac:dyDescent="0.25">
      <c r="C1411" s="159" t="s">
        <v>17886</v>
      </c>
      <c r="D1411" s="159">
        <v>1</v>
      </c>
    </row>
    <row r="1412" spans="3:4" x14ac:dyDescent="0.25">
      <c r="C1412" s="159" t="s">
        <v>17887</v>
      </c>
      <c r="D1412" s="159">
        <v>1</v>
      </c>
    </row>
    <row r="1413" spans="3:4" x14ac:dyDescent="0.25">
      <c r="C1413" s="159" t="s">
        <v>17888</v>
      </c>
      <c r="D1413" s="159">
        <v>1</v>
      </c>
    </row>
    <row r="1414" spans="3:4" x14ac:dyDescent="0.25">
      <c r="C1414" s="159" t="s">
        <v>17889</v>
      </c>
      <c r="D1414" s="159">
        <v>1</v>
      </c>
    </row>
    <row r="1415" spans="3:4" x14ac:dyDescent="0.25">
      <c r="C1415" s="159" t="s">
        <v>17890</v>
      </c>
      <c r="D1415" s="159">
        <v>1</v>
      </c>
    </row>
    <row r="1416" spans="3:4" x14ac:dyDescent="0.25">
      <c r="C1416" s="159" t="s">
        <v>17891</v>
      </c>
      <c r="D1416" s="159">
        <v>1</v>
      </c>
    </row>
    <row r="1417" spans="3:4" x14ac:dyDescent="0.25">
      <c r="C1417" s="159" t="s">
        <v>17892</v>
      </c>
      <c r="D1417" s="159">
        <v>1</v>
      </c>
    </row>
    <row r="1418" spans="3:4" x14ac:dyDescent="0.25">
      <c r="C1418" s="159" t="s">
        <v>17893</v>
      </c>
      <c r="D1418" s="159">
        <v>1</v>
      </c>
    </row>
    <row r="1419" spans="3:4" x14ac:dyDescent="0.25">
      <c r="C1419" s="159" t="s">
        <v>17894</v>
      </c>
      <c r="D1419" s="159">
        <v>1</v>
      </c>
    </row>
    <row r="1420" spans="3:4" x14ac:dyDescent="0.25">
      <c r="C1420" s="159" t="s">
        <v>17895</v>
      </c>
      <c r="D1420" s="159">
        <v>1</v>
      </c>
    </row>
    <row r="1421" spans="3:4" x14ac:dyDescent="0.25">
      <c r="C1421" s="159" t="s">
        <v>17896</v>
      </c>
      <c r="D1421" s="159">
        <v>1</v>
      </c>
    </row>
    <row r="1422" spans="3:4" x14ac:dyDescent="0.25">
      <c r="C1422" s="159" t="s">
        <v>17897</v>
      </c>
      <c r="D1422" s="159">
        <v>1</v>
      </c>
    </row>
    <row r="1423" spans="3:4" x14ac:dyDescent="0.25">
      <c r="C1423" s="159" t="s">
        <v>17898</v>
      </c>
      <c r="D1423" s="159">
        <v>1</v>
      </c>
    </row>
    <row r="1424" spans="3:4" x14ac:dyDescent="0.25">
      <c r="C1424" s="159" t="s">
        <v>17899</v>
      </c>
      <c r="D1424" s="159">
        <v>1</v>
      </c>
    </row>
    <row r="1425" spans="3:4" x14ac:dyDescent="0.25">
      <c r="C1425" s="159" t="s">
        <v>17900</v>
      </c>
      <c r="D1425" s="159">
        <v>1</v>
      </c>
    </row>
    <row r="1426" spans="3:4" x14ac:dyDescent="0.25">
      <c r="C1426" s="159" t="s">
        <v>17901</v>
      </c>
      <c r="D1426" s="159">
        <v>1</v>
      </c>
    </row>
    <row r="1427" spans="3:4" x14ac:dyDescent="0.25">
      <c r="C1427" s="159" t="s">
        <v>17902</v>
      </c>
      <c r="D1427" s="159">
        <v>1</v>
      </c>
    </row>
    <row r="1428" spans="3:4" x14ac:dyDescent="0.25">
      <c r="C1428" s="159" t="s">
        <v>17903</v>
      </c>
      <c r="D1428" s="159">
        <v>1</v>
      </c>
    </row>
    <row r="1429" spans="3:4" x14ac:dyDescent="0.25">
      <c r="C1429" s="159" t="s">
        <v>17904</v>
      </c>
      <c r="D1429" s="159">
        <v>1</v>
      </c>
    </row>
    <row r="1430" spans="3:4" x14ac:dyDescent="0.25">
      <c r="C1430" s="159" t="s">
        <v>17905</v>
      </c>
      <c r="D1430" s="159">
        <v>1</v>
      </c>
    </row>
    <row r="1431" spans="3:4" x14ac:dyDescent="0.25">
      <c r="C1431" s="159" t="s">
        <v>17906</v>
      </c>
      <c r="D1431" s="159">
        <v>1</v>
      </c>
    </row>
    <row r="1432" spans="3:4" x14ac:dyDescent="0.25">
      <c r="C1432" s="159" t="s">
        <v>17907</v>
      </c>
      <c r="D1432" s="159">
        <v>1</v>
      </c>
    </row>
    <row r="1433" spans="3:4" x14ac:dyDescent="0.25">
      <c r="C1433" s="159" t="s">
        <v>17908</v>
      </c>
      <c r="D1433" s="159">
        <v>1</v>
      </c>
    </row>
    <row r="1434" spans="3:4" x14ac:dyDescent="0.25">
      <c r="C1434" s="159" t="s">
        <v>17909</v>
      </c>
      <c r="D1434" s="159">
        <v>1</v>
      </c>
    </row>
    <row r="1435" spans="3:4" x14ac:dyDescent="0.25">
      <c r="C1435" s="159" t="s">
        <v>17910</v>
      </c>
      <c r="D1435" s="159">
        <v>1</v>
      </c>
    </row>
    <row r="1436" spans="3:4" x14ac:dyDescent="0.25">
      <c r="C1436" s="159" t="s">
        <v>17911</v>
      </c>
      <c r="D1436" s="159">
        <v>1</v>
      </c>
    </row>
    <row r="1437" spans="3:4" x14ac:dyDescent="0.25">
      <c r="C1437" s="159" t="s">
        <v>17912</v>
      </c>
      <c r="D1437" s="159">
        <v>1</v>
      </c>
    </row>
    <row r="1438" spans="3:4" x14ac:dyDescent="0.25">
      <c r="C1438" s="159" t="s">
        <v>17913</v>
      </c>
      <c r="D1438" s="159">
        <v>1</v>
      </c>
    </row>
    <row r="1439" spans="3:4" x14ac:dyDescent="0.25">
      <c r="C1439" s="159" t="s">
        <v>17914</v>
      </c>
      <c r="D1439" s="159">
        <v>1</v>
      </c>
    </row>
    <row r="1440" spans="3:4" x14ac:dyDescent="0.25">
      <c r="C1440" s="159" t="s">
        <v>17915</v>
      </c>
      <c r="D1440" s="159">
        <v>1</v>
      </c>
    </row>
    <row r="1441" spans="3:4" x14ac:dyDescent="0.25">
      <c r="C1441" s="159" t="s">
        <v>17916</v>
      </c>
      <c r="D1441" s="159">
        <v>1</v>
      </c>
    </row>
    <row r="1442" spans="3:4" x14ac:dyDescent="0.25">
      <c r="C1442" s="159" t="s">
        <v>17917</v>
      </c>
      <c r="D1442" s="159">
        <v>1</v>
      </c>
    </row>
    <row r="1443" spans="3:4" x14ac:dyDescent="0.25">
      <c r="C1443" s="159" t="s">
        <v>17918</v>
      </c>
      <c r="D1443" s="159">
        <v>1</v>
      </c>
    </row>
    <row r="1444" spans="3:4" x14ac:dyDescent="0.25">
      <c r="C1444" s="159" t="s">
        <v>17919</v>
      </c>
      <c r="D1444" s="159">
        <v>1</v>
      </c>
    </row>
    <row r="1445" spans="3:4" x14ac:dyDescent="0.25">
      <c r="C1445" s="159" t="s">
        <v>17920</v>
      </c>
      <c r="D1445" s="159">
        <v>1</v>
      </c>
    </row>
    <row r="1446" spans="3:4" x14ac:dyDescent="0.25">
      <c r="C1446" s="159" t="s">
        <v>17921</v>
      </c>
      <c r="D1446" s="159">
        <v>1</v>
      </c>
    </row>
    <row r="1447" spans="3:4" x14ac:dyDescent="0.25">
      <c r="C1447" s="159" t="s">
        <v>17922</v>
      </c>
      <c r="D1447" s="159">
        <v>1</v>
      </c>
    </row>
    <row r="1448" spans="3:4" x14ac:dyDescent="0.25">
      <c r="C1448" s="159" t="s">
        <v>17923</v>
      </c>
      <c r="D1448" s="159">
        <v>1</v>
      </c>
    </row>
    <row r="1449" spans="3:4" x14ac:dyDescent="0.25">
      <c r="C1449" s="159" t="s">
        <v>17924</v>
      </c>
      <c r="D1449" s="159">
        <v>1</v>
      </c>
    </row>
    <row r="1450" spans="3:4" x14ac:dyDescent="0.25">
      <c r="C1450" s="159" t="s">
        <v>17925</v>
      </c>
      <c r="D1450" s="159">
        <v>1</v>
      </c>
    </row>
    <row r="1451" spans="3:4" x14ac:dyDescent="0.25">
      <c r="C1451" s="159" t="s">
        <v>17926</v>
      </c>
      <c r="D1451" s="159">
        <v>1</v>
      </c>
    </row>
    <row r="1452" spans="3:4" x14ac:dyDescent="0.25">
      <c r="C1452" s="159" t="s">
        <v>17927</v>
      </c>
      <c r="D1452" s="159">
        <v>1</v>
      </c>
    </row>
    <row r="1453" spans="3:4" x14ac:dyDescent="0.25">
      <c r="C1453" s="159" t="s">
        <v>17928</v>
      </c>
      <c r="D1453" s="159">
        <v>1</v>
      </c>
    </row>
    <row r="1454" spans="3:4" x14ac:dyDescent="0.25">
      <c r="C1454" s="159" t="s">
        <v>17929</v>
      </c>
      <c r="D1454" s="159">
        <v>1</v>
      </c>
    </row>
    <row r="1455" spans="3:4" x14ac:dyDescent="0.25">
      <c r="C1455" s="159" t="s">
        <v>17930</v>
      </c>
      <c r="D1455" s="159">
        <v>1</v>
      </c>
    </row>
    <row r="1456" spans="3:4" x14ac:dyDescent="0.25">
      <c r="C1456" s="159" t="s">
        <v>17931</v>
      </c>
      <c r="D1456" s="159">
        <v>1</v>
      </c>
    </row>
    <row r="1457" spans="3:4" x14ac:dyDescent="0.25">
      <c r="C1457" s="159" t="s">
        <v>17932</v>
      </c>
      <c r="D1457" s="159">
        <v>1</v>
      </c>
    </row>
    <row r="1458" spans="3:4" x14ac:dyDescent="0.25">
      <c r="C1458" s="159" t="s">
        <v>17933</v>
      </c>
      <c r="D1458" s="159">
        <v>1</v>
      </c>
    </row>
    <row r="1459" spans="3:4" x14ac:dyDescent="0.25">
      <c r="C1459" s="159" t="s">
        <v>17934</v>
      </c>
      <c r="D1459" s="159">
        <v>1</v>
      </c>
    </row>
    <row r="1460" spans="3:4" x14ac:dyDescent="0.25">
      <c r="C1460" s="159" t="s">
        <v>17935</v>
      </c>
      <c r="D1460" s="159">
        <v>1</v>
      </c>
    </row>
    <row r="1461" spans="3:4" x14ac:dyDescent="0.25">
      <c r="C1461" s="159" t="s">
        <v>17936</v>
      </c>
      <c r="D1461" s="159">
        <v>1</v>
      </c>
    </row>
    <row r="1462" spans="3:4" x14ac:dyDescent="0.25">
      <c r="C1462" s="159" t="s">
        <v>17937</v>
      </c>
      <c r="D1462" s="159">
        <v>1</v>
      </c>
    </row>
    <row r="1463" spans="3:4" x14ac:dyDescent="0.25">
      <c r="C1463" s="159" t="s">
        <v>17938</v>
      </c>
      <c r="D1463" s="159">
        <v>1</v>
      </c>
    </row>
    <row r="1464" spans="3:4" x14ac:dyDescent="0.25">
      <c r="C1464" s="159" t="s">
        <v>17939</v>
      </c>
      <c r="D1464" s="159">
        <v>1</v>
      </c>
    </row>
    <row r="1465" spans="3:4" x14ac:dyDescent="0.25">
      <c r="C1465" s="159" t="s">
        <v>17940</v>
      </c>
      <c r="D1465" s="159">
        <v>1</v>
      </c>
    </row>
    <row r="1466" spans="3:4" x14ac:dyDescent="0.25">
      <c r="C1466" s="159" t="s">
        <v>18103</v>
      </c>
      <c r="D1466" s="159">
        <v>1</v>
      </c>
    </row>
    <row r="1467" spans="3:4" x14ac:dyDescent="0.25">
      <c r="C1467" s="159" t="s">
        <v>18104</v>
      </c>
      <c r="D1467" s="159">
        <v>1</v>
      </c>
    </row>
    <row r="1468" spans="3:4" x14ac:dyDescent="0.25">
      <c r="C1468" s="159" t="s">
        <v>18105</v>
      </c>
      <c r="D1468" s="159">
        <v>1</v>
      </c>
    </row>
    <row r="1469" spans="3:4" x14ac:dyDescent="0.25">
      <c r="C1469" s="159" t="s">
        <v>18106</v>
      </c>
      <c r="D1469" s="159">
        <v>1</v>
      </c>
    </row>
    <row r="1470" spans="3:4" x14ac:dyDescent="0.25">
      <c r="C1470" s="159" t="s">
        <v>18107</v>
      </c>
      <c r="D1470" s="159">
        <v>1</v>
      </c>
    </row>
    <row r="1471" spans="3:4" x14ac:dyDescent="0.25">
      <c r="C1471" s="159" t="s">
        <v>18108</v>
      </c>
      <c r="D1471" s="159">
        <v>1</v>
      </c>
    </row>
    <row r="1472" spans="3:4" x14ac:dyDescent="0.25">
      <c r="C1472" s="159" t="s">
        <v>18109</v>
      </c>
      <c r="D1472" s="159">
        <v>1</v>
      </c>
    </row>
    <row r="1473" spans="3:4" x14ac:dyDescent="0.25">
      <c r="C1473" s="159" t="s">
        <v>18110</v>
      </c>
      <c r="D1473" s="159">
        <v>1</v>
      </c>
    </row>
    <row r="1474" spans="3:4" x14ac:dyDescent="0.25">
      <c r="C1474" s="159" t="s">
        <v>18111</v>
      </c>
      <c r="D1474" s="159">
        <v>1</v>
      </c>
    </row>
    <row r="1475" spans="3:4" x14ac:dyDescent="0.25">
      <c r="C1475" s="159" t="s">
        <v>18112</v>
      </c>
      <c r="D1475" s="159">
        <v>1</v>
      </c>
    </row>
    <row r="1476" spans="3:4" x14ac:dyDescent="0.25">
      <c r="C1476" s="159" t="s">
        <v>18113</v>
      </c>
      <c r="D1476" s="159">
        <v>1</v>
      </c>
    </row>
    <row r="1477" spans="3:4" x14ac:dyDescent="0.25">
      <c r="C1477" s="159" t="s">
        <v>18114</v>
      </c>
      <c r="D1477" s="159">
        <v>1</v>
      </c>
    </row>
    <row r="1478" spans="3:4" x14ac:dyDescent="0.25">
      <c r="C1478" s="159" t="s">
        <v>18115</v>
      </c>
      <c r="D1478" s="159">
        <v>1</v>
      </c>
    </row>
    <row r="1479" spans="3:4" x14ac:dyDescent="0.25">
      <c r="C1479" s="159" t="s">
        <v>18116</v>
      </c>
      <c r="D1479" s="159">
        <v>1</v>
      </c>
    </row>
    <row r="1480" spans="3:4" x14ac:dyDescent="0.25">
      <c r="C1480" s="159" t="s">
        <v>18117</v>
      </c>
      <c r="D1480" s="159">
        <v>1</v>
      </c>
    </row>
    <row r="1481" spans="3:4" x14ac:dyDescent="0.25">
      <c r="C1481" s="159" t="s">
        <v>18118</v>
      </c>
      <c r="D1481" s="159">
        <v>1</v>
      </c>
    </row>
    <row r="1482" spans="3:4" x14ac:dyDescent="0.25">
      <c r="C1482" s="159" t="s">
        <v>18119</v>
      </c>
      <c r="D1482" s="159">
        <v>1</v>
      </c>
    </row>
    <row r="1483" spans="3:4" x14ac:dyDescent="0.25">
      <c r="C1483" s="159" t="s">
        <v>18120</v>
      </c>
      <c r="D1483" s="159">
        <v>1</v>
      </c>
    </row>
    <row r="1484" spans="3:4" x14ac:dyDescent="0.25">
      <c r="C1484" s="159" t="s">
        <v>18121</v>
      </c>
      <c r="D1484" s="159">
        <v>1</v>
      </c>
    </row>
    <row r="1485" spans="3:4" x14ac:dyDescent="0.25">
      <c r="C1485" s="159" t="s">
        <v>18122</v>
      </c>
      <c r="D1485" s="159">
        <v>1</v>
      </c>
    </row>
    <row r="1486" spans="3:4" x14ac:dyDescent="0.25">
      <c r="C1486" s="159" t="s">
        <v>18123</v>
      </c>
      <c r="D1486" s="159">
        <v>1</v>
      </c>
    </row>
    <row r="1487" spans="3:4" x14ac:dyDescent="0.25">
      <c r="C1487" s="159" t="s">
        <v>18124</v>
      </c>
      <c r="D1487" s="159">
        <v>1</v>
      </c>
    </row>
    <row r="1488" spans="3:4" x14ac:dyDescent="0.25">
      <c r="C1488" s="159" t="s">
        <v>18125</v>
      </c>
      <c r="D1488" s="159">
        <v>1</v>
      </c>
    </row>
    <row r="1489" spans="3:4" x14ac:dyDescent="0.25">
      <c r="C1489" s="159" t="s">
        <v>18126</v>
      </c>
      <c r="D1489" s="159">
        <v>1</v>
      </c>
    </row>
    <row r="1490" spans="3:4" x14ac:dyDescent="0.25">
      <c r="C1490" s="159" t="s">
        <v>18127</v>
      </c>
      <c r="D1490" s="159">
        <v>1</v>
      </c>
    </row>
    <row r="1491" spans="3:4" x14ac:dyDescent="0.25">
      <c r="C1491" s="159" t="s">
        <v>18128</v>
      </c>
      <c r="D1491" s="159">
        <v>1</v>
      </c>
    </row>
    <row r="1492" spans="3:4" x14ac:dyDescent="0.25">
      <c r="C1492" s="159" t="s">
        <v>18129</v>
      </c>
      <c r="D1492" s="159">
        <v>1</v>
      </c>
    </row>
    <row r="1493" spans="3:4" x14ac:dyDescent="0.25">
      <c r="C1493" s="159" t="s">
        <v>18130</v>
      </c>
      <c r="D1493" s="159">
        <v>1</v>
      </c>
    </row>
    <row r="1494" spans="3:4" x14ac:dyDescent="0.25">
      <c r="C1494" s="159" t="s">
        <v>18131</v>
      </c>
      <c r="D1494" s="159">
        <v>1</v>
      </c>
    </row>
    <row r="1495" spans="3:4" x14ac:dyDescent="0.25">
      <c r="C1495" s="159" t="s">
        <v>18132</v>
      </c>
      <c r="D1495" s="159">
        <v>1</v>
      </c>
    </row>
    <row r="1496" spans="3:4" x14ac:dyDescent="0.25">
      <c r="C1496" s="159" t="s">
        <v>18133</v>
      </c>
      <c r="D1496" s="159">
        <v>1</v>
      </c>
    </row>
    <row r="1497" spans="3:4" x14ac:dyDescent="0.25">
      <c r="C1497" s="159" t="s">
        <v>18134</v>
      </c>
      <c r="D1497" s="159">
        <v>1</v>
      </c>
    </row>
    <row r="1498" spans="3:4" x14ac:dyDescent="0.25">
      <c r="C1498" s="159" t="s">
        <v>18135</v>
      </c>
      <c r="D1498" s="159">
        <v>1</v>
      </c>
    </row>
    <row r="1499" spans="3:4" x14ac:dyDescent="0.25">
      <c r="C1499" s="159" t="s">
        <v>18136</v>
      </c>
      <c r="D1499" s="159">
        <v>1</v>
      </c>
    </row>
    <row r="1500" spans="3:4" x14ac:dyDescent="0.25">
      <c r="C1500" s="159" t="s">
        <v>18137</v>
      </c>
      <c r="D1500" s="159">
        <v>1</v>
      </c>
    </row>
    <row r="1501" spans="3:4" x14ac:dyDescent="0.25">
      <c r="C1501" s="159" t="s">
        <v>18138</v>
      </c>
      <c r="D1501" s="159">
        <v>1</v>
      </c>
    </row>
    <row r="1502" spans="3:4" x14ac:dyDescent="0.25">
      <c r="C1502" s="159" t="s">
        <v>18139</v>
      </c>
      <c r="D1502" s="159">
        <v>1</v>
      </c>
    </row>
    <row r="1503" spans="3:4" x14ac:dyDescent="0.25">
      <c r="C1503" s="159" t="s">
        <v>18140</v>
      </c>
      <c r="D1503" s="159">
        <v>1</v>
      </c>
    </row>
    <row r="1504" spans="3:4" x14ac:dyDescent="0.25">
      <c r="C1504" s="159" t="s">
        <v>18141</v>
      </c>
      <c r="D1504" s="159">
        <v>1</v>
      </c>
    </row>
    <row r="1505" spans="3:4" x14ac:dyDescent="0.25">
      <c r="C1505" s="159" t="s">
        <v>18142</v>
      </c>
      <c r="D1505" s="159">
        <v>1</v>
      </c>
    </row>
    <row r="1506" spans="3:4" x14ac:dyDescent="0.25">
      <c r="C1506" s="159" t="s">
        <v>18143</v>
      </c>
      <c r="D1506" s="159">
        <v>1</v>
      </c>
    </row>
    <row r="1507" spans="3:4" x14ac:dyDescent="0.25">
      <c r="C1507" s="159" t="s">
        <v>18144</v>
      </c>
      <c r="D1507" s="159">
        <v>1</v>
      </c>
    </row>
    <row r="1508" spans="3:4" x14ac:dyDescent="0.25">
      <c r="C1508" s="159" t="s">
        <v>18145</v>
      </c>
      <c r="D1508" s="159">
        <v>1</v>
      </c>
    </row>
    <row r="1509" spans="3:4" x14ac:dyDescent="0.25">
      <c r="C1509" s="159" t="s">
        <v>18146</v>
      </c>
      <c r="D1509" s="159">
        <v>1</v>
      </c>
    </row>
    <row r="1510" spans="3:4" x14ac:dyDescent="0.25">
      <c r="C1510" s="159" t="s">
        <v>18147</v>
      </c>
      <c r="D1510" s="159">
        <v>1</v>
      </c>
    </row>
    <row r="1511" spans="3:4" x14ac:dyDescent="0.25">
      <c r="C1511" s="159" t="s">
        <v>18148</v>
      </c>
      <c r="D1511" s="159">
        <v>1</v>
      </c>
    </row>
    <row r="1512" spans="3:4" x14ac:dyDescent="0.25">
      <c r="C1512" s="159" t="s">
        <v>18149</v>
      </c>
      <c r="D1512" s="159">
        <v>1</v>
      </c>
    </row>
    <row r="1513" spans="3:4" x14ac:dyDescent="0.25">
      <c r="C1513" s="159" t="s">
        <v>18150</v>
      </c>
      <c r="D1513" s="159">
        <v>1</v>
      </c>
    </row>
    <row r="1514" spans="3:4" x14ac:dyDescent="0.25">
      <c r="C1514" s="159" t="s">
        <v>18151</v>
      </c>
      <c r="D1514" s="159">
        <v>1</v>
      </c>
    </row>
    <row r="1515" spans="3:4" x14ac:dyDescent="0.25">
      <c r="C1515" s="159" t="s">
        <v>18152</v>
      </c>
      <c r="D1515" s="159">
        <v>1</v>
      </c>
    </row>
    <row r="1516" spans="3:4" x14ac:dyDescent="0.25">
      <c r="C1516" s="159" t="s">
        <v>18153</v>
      </c>
      <c r="D1516" s="159">
        <v>1</v>
      </c>
    </row>
    <row r="1517" spans="3:4" x14ac:dyDescent="0.25">
      <c r="C1517" s="159" t="s">
        <v>18154</v>
      </c>
      <c r="D1517" s="159">
        <v>1</v>
      </c>
    </row>
    <row r="1518" spans="3:4" x14ac:dyDescent="0.25">
      <c r="C1518" s="159" t="s">
        <v>18155</v>
      </c>
      <c r="D1518" s="159">
        <v>1</v>
      </c>
    </row>
    <row r="1519" spans="3:4" x14ac:dyDescent="0.25">
      <c r="C1519" s="159" t="s">
        <v>18156</v>
      </c>
      <c r="D1519" s="159">
        <v>1</v>
      </c>
    </row>
    <row r="1520" spans="3:4" x14ac:dyDescent="0.25">
      <c r="C1520" s="159" t="s">
        <v>18035</v>
      </c>
      <c r="D1520" s="159">
        <v>1</v>
      </c>
    </row>
    <row r="1521" spans="3:4" x14ac:dyDescent="0.25">
      <c r="C1521" s="159" t="s">
        <v>18036</v>
      </c>
      <c r="D1521" s="159">
        <v>1</v>
      </c>
    </row>
    <row r="1522" spans="3:4" x14ac:dyDescent="0.25">
      <c r="C1522" s="159" t="s">
        <v>18037</v>
      </c>
      <c r="D1522" s="159">
        <v>1</v>
      </c>
    </row>
    <row r="1523" spans="3:4" x14ac:dyDescent="0.25">
      <c r="C1523" s="159" t="s">
        <v>18038</v>
      </c>
      <c r="D1523" s="159">
        <v>1</v>
      </c>
    </row>
    <row r="1524" spans="3:4" x14ac:dyDescent="0.25">
      <c r="C1524" s="159" t="s">
        <v>18039</v>
      </c>
      <c r="D1524" s="159">
        <v>1</v>
      </c>
    </row>
    <row r="1525" spans="3:4" x14ac:dyDescent="0.25">
      <c r="C1525" s="159" t="s">
        <v>18040</v>
      </c>
      <c r="D1525" s="159">
        <v>1</v>
      </c>
    </row>
    <row r="1526" spans="3:4" x14ac:dyDescent="0.25">
      <c r="C1526" s="159" t="s">
        <v>18041</v>
      </c>
      <c r="D1526" s="159">
        <v>1</v>
      </c>
    </row>
    <row r="1527" spans="3:4" x14ac:dyDescent="0.25">
      <c r="C1527" s="159" t="s">
        <v>18042</v>
      </c>
      <c r="D1527" s="159">
        <v>1</v>
      </c>
    </row>
    <row r="1528" spans="3:4" x14ac:dyDescent="0.25">
      <c r="C1528" s="159" t="s">
        <v>18043</v>
      </c>
      <c r="D1528" s="159">
        <v>1</v>
      </c>
    </row>
    <row r="1529" spans="3:4" x14ac:dyDescent="0.25">
      <c r="C1529" s="159" t="s">
        <v>18044</v>
      </c>
      <c r="D1529" s="159">
        <v>1</v>
      </c>
    </row>
    <row r="1530" spans="3:4" x14ac:dyDescent="0.25">
      <c r="C1530" s="159" t="s">
        <v>18045</v>
      </c>
      <c r="D1530" s="159">
        <v>1</v>
      </c>
    </row>
    <row r="1531" spans="3:4" x14ac:dyDescent="0.25">
      <c r="C1531" s="159" t="s">
        <v>18046</v>
      </c>
      <c r="D1531" s="159">
        <v>1</v>
      </c>
    </row>
    <row r="1532" spans="3:4" x14ac:dyDescent="0.25">
      <c r="C1532" s="159" t="s">
        <v>18047</v>
      </c>
      <c r="D1532" s="159">
        <v>1</v>
      </c>
    </row>
    <row r="1533" spans="3:4" x14ac:dyDescent="0.25">
      <c r="C1533" s="159" t="s">
        <v>18048</v>
      </c>
      <c r="D1533" s="159">
        <v>1</v>
      </c>
    </row>
    <row r="1534" spans="3:4" x14ac:dyDescent="0.25">
      <c r="C1534" s="159" t="s">
        <v>18049</v>
      </c>
      <c r="D1534" s="159">
        <v>1</v>
      </c>
    </row>
    <row r="1535" spans="3:4" x14ac:dyDescent="0.25">
      <c r="C1535" s="159" t="s">
        <v>18050</v>
      </c>
      <c r="D1535" s="159">
        <v>1</v>
      </c>
    </row>
    <row r="1536" spans="3:4" x14ac:dyDescent="0.25">
      <c r="C1536" s="159" t="s">
        <v>18051</v>
      </c>
      <c r="D1536" s="159">
        <v>1</v>
      </c>
    </row>
    <row r="1537" spans="3:4" x14ac:dyDescent="0.25">
      <c r="C1537" s="159" t="s">
        <v>18052</v>
      </c>
      <c r="D1537" s="159">
        <v>1</v>
      </c>
    </row>
    <row r="1538" spans="3:4" x14ac:dyDescent="0.25">
      <c r="C1538" s="159" t="s">
        <v>18053</v>
      </c>
      <c r="D1538" s="159">
        <v>1</v>
      </c>
    </row>
    <row r="1539" spans="3:4" x14ac:dyDescent="0.25">
      <c r="C1539" s="159" t="s">
        <v>18054</v>
      </c>
      <c r="D1539" s="159">
        <v>1</v>
      </c>
    </row>
    <row r="1540" spans="3:4" x14ac:dyDescent="0.25">
      <c r="C1540" s="159" t="s">
        <v>18055</v>
      </c>
      <c r="D1540" s="159">
        <v>1</v>
      </c>
    </row>
    <row r="1541" spans="3:4" x14ac:dyDescent="0.25">
      <c r="C1541" s="159" t="s">
        <v>18056</v>
      </c>
      <c r="D1541" s="159">
        <v>1</v>
      </c>
    </row>
    <row r="1542" spans="3:4" x14ac:dyDescent="0.25">
      <c r="C1542" s="159" t="s">
        <v>18057</v>
      </c>
      <c r="D1542" s="159">
        <v>1</v>
      </c>
    </row>
    <row r="1543" spans="3:4" x14ac:dyDescent="0.25">
      <c r="C1543" s="159" t="s">
        <v>18058</v>
      </c>
      <c r="D1543" s="159">
        <v>1</v>
      </c>
    </row>
    <row r="1544" spans="3:4" x14ac:dyDescent="0.25">
      <c r="C1544" s="159" t="s">
        <v>18059</v>
      </c>
      <c r="D1544" s="159">
        <v>1</v>
      </c>
    </row>
    <row r="1545" spans="3:4" x14ac:dyDescent="0.25">
      <c r="C1545" s="159" t="s">
        <v>18060</v>
      </c>
      <c r="D1545" s="159">
        <v>1</v>
      </c>
    </row>
    <row r="1546" spans="3:4" x14ac:dyDescent="0.25">
      <c r="C1546" s="159" t="s">
        <v>18061</v>
      </c>
      <c r="D1546" s="159">
        <v>1</v>
      </c>
    </row>
    <row r="1547" spans="3:4" x14ac:dyDescent="0.25">
      <c r="C1547" s="159" t="s">
        <v>18062</v>
      </c>
      <c r="D1547" s="159">
        <v>1</v>
      </c>
    </row>
    <row r="1548" spans="3:4" x14ac:dyDescent="0.25">
      <c r="C1548" s="159" t="s">
        <v>18063</v>
      </c>
      <c r="D1548" s="159">
        <v>1</v>
      </c>
    </row>
    <row r="1549" spans="3:4" x14ac:dyDescent="0.25">
      <c r="C1549" s="159" t="s">
        <v>18064</v>
      </c>
      <c r="D1549" s="159">
        <v>1</v>
      </c>
    </row>
    <row r="1550" spans="3:4" x14ac:dyDescent="0.25">
      <c r="C1550" s="159" t="s">
        <v>18065</v>
      </c>
      <c r="D1550" s="159">
        <v>1</v>
      </c>
    </row>
    <row r="1551" spans="3:4" x14ac:dyDescent="0.25">
      <c r="C1551" s="159" t="s">
        <v>18066</v>
      </c>
      <c r="D1551" s="159">
        <v>1</v>
      </c>
    </row>
    <row r="1552" spans="3:4" x14ac:dyDescent="0.25">
      <c r="C1552" s="159" t="s">
        <v>18067</v>
      </c>
      <c r="D1552" s="159">
        <v>1</v>
      </c>
    </row>
    <row r="1553" spans="3:4" x14ac:dyDescent="0.25">
      <c r="C1553" s="159" t="s">
        <v>18068</v>
      </c>
      <c r="D1553" s="159">
        <v>1</v>
      </c>
    </row>
    <row r="1554" spans="3:4" x14ac:dyDescent="0.25">
      <c r="C1554" s="159" t="s">
        <v>18069</v>
      </c>
      <c r="D1554" s="159">
        <v>1</v>
      </c>
    </row>
    <row r="1555" spans="3:4" x14ac:dyDescent="0.25">
      <c r="C1555" s="159" t="s">
        <v>18070</v>
      </c>
      <c r="D1555" s="159">
        <v>1</v>
      </c>
    </row>
    <row r="1556" spans="3:4" x14ac:dyDescent="0.25">
      <c r="C1556" s="159" t="s">
        <v>18071</v>
      </c>
      <c r="D1556" s="159">
        <v>1</v>
      </c>
    </row>
    <row r="1557" spans="3:4" x14ac:dyDescent="0.25">
      <c r="C1557" s="159" t="s">
        <v>18072</v>
      </c>
      <c r="D1557" s="159">
        <v>1</v>
      </c>
    </row>
    <row r="1558" spans="3:4" x14ac:dyDescent="0.25">
      <c r="C1558" s="159" t="s">
        <v>18073</v>
      </c>
      <c r="D1558" s="159">
        <v>1</v>
      </c>
    </row>
    <row r="1559" spans="3:4" x14ac:dyDescent="0.25">
      <c r="C1559" s="159" t="s">
        <v>18074</v>
      </c>
      <c r="D1559" s="159">
        <v>1</v>
      </c>
    </row>
    <row r="1560" spans="3:4" x14ac:dyDescent="0.25">
      <c r="C1560" s="159" t="s">
        <v>18075</v>
      </c>
      <c r="D1560" s="159">
        <v>1</v>
      </c>
    </row>
    <row r="1561" spans="3:4" x14ac:dyDescent="0.25">
      <c r="C1561" s="159" t="s">
        <v>18076</v>
      </c>
      <c r="D1561" s="159">
        <v>1</v>
      </c>
    </row>
    <row r="1562" spans="3:4" x14ac:dyDescent="0.25">
      <c r="C1562" s="159" t="s">
        <v>18077</v>
      </c>
      <c r="D1562" s="159">
        <v>1</v>
      </c>
    </row>
    <row r="1563" spans="3:4" x14ac:dyDescent="0.25">
      <c r="C1563" s="159" t="s">
        <v>18078</v>
      </c>
      <c r="D1563" s="159">
        <v>1</v>
      </c>
    </row>
    <row r="1564" spans="3:4" x14ac:dyDescent="0.25">
      <c r="C1564" s="159" t="s">
        <v>18079</v>
      </c>
      <c r="D1564" s="159">
        <v>1</v>
      </c>
    </row>
    <row r="1565" spans="3:4" x14ac:dyDescent="0.25">
      <c r="C1565" s="159" t="s">
        <v>18080</v>
      </c>
      <c r="D1565" s="159">
        <v>1</v>
      </c>
    </row>
    <row r="1566" spans="3:4" x14ac:dyDescent="0.25">
      <c r="C1566" s="159" t="s">
        <v>18081</v>
      </c>
      <c r="D1566" s="159">
        <v>1</v>
      </c>
    </row>
    <row r="1567" spans="3:4" x14ac:dyDescent="0.25">
      <c r="C1567" s="159" t="s">
        <v>18082</v>
      </c>
      <c r="D1567" s="159">
        <v>1</v>
      </c>
    </row>
    <row r="1568" spans="3:4" x14ac:dyDescent="0.25">
      <c r="C1568" s="159" t="s">
        <v>18083</v>
      </c>
      <c r="D1568" s="159">
        <v>1</v>
      </c>
    </row>
    <row r="1569" spans="3:4" x14ac:dyDescent="0.25">
      <c r="C1569" s="159" t="s">
        <v>18084</v>
      </c>
      <c r="D1569" s="159">
        <v>1</v>
      </c>
    </row>
    <row r="1570" spans="3:4" x14ac:dyDescent="0.25">
      <c r="C1570" s="159" t="s">
        <v>18085</v>
      </c>
      <c r="D1570" s="159">
        <v>1</v>
      </c>
    </row>
    <row r="1571" spans="3:4" x14ac:dyDescent="0.25">
      <c r="C1571" s="159" t="s">
        <v>18086</v>
      </c>
      <c r="D1571" s="159">
        <v>1</v>
      </c>
    </row>
    <row r="1572" spans="3:4" x14ac:dyDescent="0.25">
      <c r="C1572" s="159" t="s">
        <v>18087</v>
      </c>
      <c r="D1572" s="159">
        <v>1</v>
      </c>
    </row>
    <row r="1573" spans="3:4" x14ac:dyDescent="0.25">
      <c r="C1573" s="159" t="s">
        <v>18088</v>
      </c>
      <c r="D1573" s="159">
        <v>1</v>
      </c>
    </row>
    <row r="1574" spans="3:4" x14ac:dyDescent="0.25">
      <c r="C1574" s="159" t="s">
        <v>18089</v>
      </c>
      <c r="D1574" s="159">
        <v>1</v>
      </c>
    </row>
    <row r="1575" spans="3:4" x14ac:dyDescent="0.25">
      <c r="C1575" s="159" t="s">
        <v>18090</v>
      </c>
      <c r="D1575" s="159">
        <v>1</v>
      </c>
    </row>
    <row r="1576" spans="3:4" x14ac:dyDescent="0.25">
      <c r="C1576" s="159" t="s">
        <v>18091</v>
      </c>
      <c r="D1576" s="159">
        <v>1</v>
      </c>
    </row>
    <row r="1577" spans="3:4" x14ac:dyDescent="0.25">
      <c r="C1577" s="159" t="s">
        <v>18092</v>
      </c>
      <c r="D1577" s="159">
        <v>1</v>
      </c>
    </row>
    <row r="1578" spans="3:4" x14ac:dyDescent="0.25">
      <c r="C1578" s="159" t="s">
        <v>18093</v>
      </c>
      <c r="D1578" s="159">
        <v>1</v>
      </c>
    </row>
    <row r="1579" spans="3:4" x14ac:dyDescent="0.25">
      <c r="C1579" s="159" t="s">
        <v>18094</v>
      </c>
      <c r="D1579" s="159">
        <v>1</v>
      </c>
    </row>
    <row r="1580" spans="3:4" x14ac:dyDescent="0.25">
      <c r="C1580" s="159" t="s">
        <v>18095</v>
      </c>
      <c r="D1580" s="159">
        <v>1</v>
      </c>
    </row>
    <row r="1581" spans="3:4" x14ac:dyDescent="0.25">
      <c r="C1581" s="159" t="s">
        <v>18096</v>
      </c>
      <c r="D1581" s="159">
        <v>1</v>
      </c>
    </row>
    <row r="1582" spans="3:4" x14ac:dyDescent="0.25">
      <c r="C1582" s="159" t="s">
        <v>18097</v>
      </c>
      <c r="D1582" s="159">
        <v>1</v>
      </c>
    </row>
    <row r="1583" spans="3:4" x14ac:dyDescent="0.25">
      <c r="C1583" s="159" t="s">
        <v>18098</v>
      </c>
      <c r="D1583" s="159">
        <v>1</v>
      </c>
    </row>
    <row r="1584" spans="3:4" x14ac:dyDescent="0.25">
      <c r="C1584" s="159" t="s">
        <v>18099</v>
      </c>
      <c r="D1584" s="159">
        <v>1</v>
      </c>
    </row>
    <row r="1585" spans="3:4" x14ac:dyDescent="0.25">
      <c r="C1585" s="159" t="s">
        <v>18100</v>
      </c>
      <c r="D1585" s="159">
        <v>1</v>
      </c>
    </row>
    <row r="1586" spans="3:4" x14ac:dyDescent="0.25">
      <c r="C1586" s="159" t="s">
        <v>18101</v>
      </c>
      <c r="D1586" s="159">
        <v>1</v>
      </c>
    </row>
    <row r="1587" spans="3:4" x14ac:dyDescent="0.25">
      <c r="C1587" s="159" t="s">
        <v>18102</v>
      </c>
      <c r="D1587" s="159">
        <v>1</v>
      </c>
    </row>
    <row r="1588" spans="3:4" x14ac:dyDescent="0.25">
      <c r="C1588" s="159" t="s">
        <v>18187</v>
      </c>
      <c r="D1588" s="159">
        <v>1</v>
      </c>
    </row>
    <row r="1589" spans="3:4" x14ac:dyDescent="0.25">
      <c r="C1589" s="159" t="s">
        <v>18188</v>
      </c>
      <c r="D1589" s="159">
        <v>1</v>
      </c>
    </row>
    <row r="1590" spans="3:4" x14ac:dyDescent="0.25">
      <c r="C1590" s="159" t="s">
        <v>18189</v>
      </c>
      <c r="D1590" s="159">
        <v>1</v>
      </c>
    </row>
    <row r="1591" spans="3:4" x14ac:dyDescent="0.25">
      <c r="C1591" s="159" t="s">
        <v>18190</v>
      </c>
      <c r="D1591" s="159">
        <v>1</v>
      </c>
    </row>
    <row r="1592" spans="3:4" x14ac:dyDescent="0.25">
      <c r="C1592" s="159" t="s">
        <v>18191</v>
      </c>
      <c r="D1592" s="159">
        <v>1</v>
      </c>
    </row>
    <row r="1593" spans="3:4" x14ac:dyDescent="0.25">
      <c r="C1593" s="159" t="s">
        <v>18192</v>
      </c>
      <c r="D1593" s="159">
        <v>1</v>
      </c>
    </row>
    <row r="1594" spans="3:4" x14ac:dyDescent="0.25">
      <c r="C1594" s="159" t="s">
        <v>18193</v>
      </c>
      <c r="D1594" s="159">
        <v>1</v>
      </c>
    </row>
    <row r="1595" spans="3:4" x14ac:dyDescent="0.25">
      <c r="C1595" s="159" t="s">
        <v>18194</v>
      </c>
      <c r="D1595" s="159">
        <v>1</v>
      </c>
    </row>
    <row r="1596" spans="3:4" x14ac:dyDescent="0.25">
      <c r="C1596" s="159" t="s">
        <v>18195</v>
      </c>
      <c r="D1596" s="159">
        <v>1</v>
      </c>
    </row>
    <row r="1597" spans="3:4" x14ac:dyDescent="0.25">
      <c r="C1597" s="159" t="s">
        <v>18196</v>
      </c>
      <c r="D1597" s="159">
        <v>1</v>
      </c>
    </row>
    <row r="1598" spans="3:4" x14ac:dyDescent="0.25">
      <c r="C1598" s="159" t="s">
        <v>18197</v>
      </c>
      <c r="D1598" s="159">
        <v>1</v>
      </c>
    </row>
    <row r="1599" spans="3:4" x14ac:dyDescent="0.25">
      <c r="C1599" s="159" t="s">
        <v>18198</v>
      </c>
      <c r="D1599" s="159">
        <v>1</v>
      </c>
    </row>
    <row r="1600" spans="3:4" x14ac:dyDescent="0.25">
      <c r="C1600" s="159" t="s">
        <v>18199</v>
      </c>
      <c r="D1600" s="159">
        <v>1</v>
      </c>
    </row>
    <row r="1601" spans="3:4" x14ac:dyDescent="0.25">
      <c r="C1601" s="159" t="s">
        <v>18200</v>
      </c>
      <c r="D1601" s="159">
        <v>1</v>
      </c>
    </row>
    <row r="1602" spans="3:4" x14ac:dyDescent="0.25">
      <c r="C1602" s="159" t="s">
        <v>18201</v>
      </c>
      <c r="D1602" s="159">
        <v>1</v>
      </c>
    </row>
    <row r="1603" spans="3:4" x14ac:dyDescent="0.25">
      <c r="C1603" s="159" t="s">
        <v>18202</v>
      </c>
      <c r="D1603" s="159">
        <v>1</v>
      </c>
    </row>
    <row r="1604" spans="3:4" x14ac:dyDescent="0.25">
      <c r="C1604" s="159" t="s">
        <v>18203</v>
      </c>
      <c r="D1604" s="159">
        <v>1</v>
      </c>
    </row>
    <row r="1605" spans="3:4" x14ac:dyDescent="0.25">
      <c r="C1605" s="159" t="s">
        <v>18204</v>
      </c>
      <c r="D1605" s="159">
        <v>1</v>
      </c>
    </row>
    <row r="1606" spans="3:4" x14ac:dyDescent="0.25">
      <c r="C1606" s="159" t="s">
        <v>18205</v>
      </c>
      <c r="D1606" s="159">
        <v>1</v>
      </c>
    </row>
    <row r="1607" spans="3:4" x14ac:dyDescent="0.25">
      <c r="C1607" s="159" t="s">
        <v>18206</v>
      </c>
      <c r="D1607" s="159">
        <v>1</v>
      </c>
    </row>
    <row r="1608" spans="3:4" x14ac:dyDescent="0.25">
      <c r="C1608" s="159" t="s">
        <v>18207</v>
      </c>
      <c r="D1608" s="159">
        <v>1</v>
      </c>
    </row>
    <row r="1609" spans="3:4" x14ac:dyDescent="0.25">
      <c r="C1609" s="159" t="s">
        <v>18208</v>
      </c>
      <c r="D1609" s="159">
        <v>1</v>
      </c>
    </row>
    <row r="1610" spans="3:4" x14ac:dyDescent="0.25">
      <c r="C1610" s="159" t="s">
        <v>18209</v>
      </c>
      <c r="D1610" s="159">
        <v>1</v>
      </c>
    </row>
    <row r="1611" spans="3:4" x14ac:dyDescent="0.25">
      <c r="C1611" s="159" t="s">
        <v>18210</v>
      </c>
      <c r="D1611" s="159">
        <v>1</v>
      </c>
    </row>
    <row r="1612" spans="3:4" x14ac:dyDescent="0.25">
      <c r="C1612" s="159" t="s">
        <v>18211</v>
      </c>
      <c r="D1612" s="159">
        <v>1</v>
      </c>
    </row>
    <row r="1613" spans="3:4" x14ac:dyDescent="0.25">
      <c r="C1613" s="159" t="s">
        <v>18212</v>
      </c>
      <c r="D1613" s="159">
        <v>1</v>
      </c>
    </row>
    <row r="1614" spans="3:4" x14ac:dyDescent="0.25">
      <c r="C1614" s="159" t="s">
        <v>18213</v>
      </c>
      <c r="D1614" s="159">
        <v>1</v>
      </c>
    </row>
    <row r="1615" spans="3:4" x14ac:dyDescent="0.25">
      <c r="C1615" s="159" t="s">
        <v>18214</v>
      </c>
      <c r="D1615" s="159">
        <v>1</v>
      </c>
    </row>
    <row r="1616" spans="3:4" x14ac:dyDescent="0.25">
      <c r="C1616" s="159" t="s">
        <v>18215</v>
      </c>
      <c r="D1616" s="159">
        <v>1</v>
      </c>
    </row>
    <row r="1617" spans="3:4" x14ac:dyDescent="0.25">
      <c r="C1617" s="159" t="s">
        <v>18216</v>
      </c>
      <c r="D1617" s="159">
        <v>1</v>
      </c>
    </row>
    <row r="1618" spans="3:4" x14ac:dyDescent="0.25">
      <c r="C1618" s="159" t="s">
        <v>18217</v>
      </c>
      <c r="D1618" s="159">
        <v>1</v>
      </c>
    </row>
    <row r="1619" spans="3:4" x14ac:dyDescent="0.25">
      <c r="C1619" s="159" t="s">
        <v>18218</v>
      </c>
      <c r="D1619" s="159">
        <v>1</v>
      </c>
    </row>
    <row r="1620" spans="3:4" x14ac:dyDescent="0.25">
      <c r="C1620" s="159" t="s">
        <v>18219</v>
      </c>
      <c r="D1620" s="159">
        <v>1</v>
      </c>
    </row>
    <row r="1621" spans="3:4" x14ac:dyDescent="0.25">
      <c r="C1621" s="159" t="s">
        <v>18220</v>
      </c>
      <c r="D1621" s="159">
        <v>1</v>
      </c>
    </row>
    <row r="1622" spans="3:4" x14ac:dyDescent="0.25">
      <c r="C1622" s="159" t="s">
        <v>18221</v>
      </c>
      <c r="D1622" s="159">
        <v>1</v>
      </c>
    </row>
    <row r="1623" spans="3:4" x14ac:dyDescent="0.25">
      <c r="C1623" s="159" t="s">
        <v>18222</v>
      </c>
      <c r="D1623" s="159">
        <v>1</v>
      </c>
    </row>
    <row r="1624" spans="3:4" x14ac:dyDescent="0.25">
      <c r="C1624" s="159" t="s">
        <v>18223</v>
      </c>
      <c r="D1624" s="159">
        <v>1</v>
      </c>
    </row>
    <row r="1625" spans="3:4" x14ac:dyDescent="0.25">
      <c r="C1625" s="159" t="s">
        <v>18224</v>
      </c>
      <c r="D1625" s="159">
        <v>1</v>
      </c>
    </row>
    <row r="1626" spans="3:4" x14ac:dyDescent="0.25">
      <c r="C1626" s="159" t="s">
        <v>18225</v>
      </c>
      <c r="D1626" s="159">
        <v>1</v>
      </c>
    </row>
    <row r="1627" spans="3:4" x14ac:dyDescent="0.25">
      <c r="C1627" s="159" t="s">
        <v>18226</v>
      </c>
      <c r="D1627" s="159">
        <v>1</v>
      </c>
    </row>
    <row r="1628" spans="3:4" x14ac:dyDescent="0.25">
      <c r="C1628" s="159" t="s">
        <v>18227</v>
      </c>
      <c r="D1628" s="159">
        <v>1</v>
      </c>
    </row>
    <row r="1629" spans="3:4" x14ac:dyDescent="0.25">
      <c r="C1629" s="159" t="s">
        <v>18228</v>
      </c>
      <c r="D1629" s="159">
        <v>1</v>
      </c>
    </row>
    <row r="1630" spans="3:4" x14ac:dyDescent="0.25">
      <c r="C1630" s="159" t="s">
        <v>18229</v>
      </c>
      <c r="D1630" s="159">
        <v>1</v>
      </c>
    </row>
    <row r="1631" spans="3:4" x14ac:dyDescent="0.25">
      <c r="C1631" s="159" t="s">
        <v>18230</v>
      </c>
      <c r="D1631" s="159">
        <v>1</v>
      </c>
    </row>
    <row r="1632" spans="3:4" x14ac:dyDescent="0.25">
      <c r="C1632" s="159" t="s">
        <v>18231</v>
      </c>
      <c r="D1632" s="159">
        <v>1</v>
      </c>
    </row>
    <row r="1633" spans="3:4" x14ac:dyDescent="0.25">
      <c r="C1633" s="159" t="s">
        <v>18232</v>
      </c>
      <c r="D1633" s="159">
        <v>1</v>
      </c>
    </row>
    <row r="1634" spans="3:4" x14ac:dyDescent="0.25">
      <c r="C1634" s="159" t="s">
        <v>18233</v>
      </c>
      <c r="D1634" s="159">
        <v>1</v>
      </c>
    </row>
    <row r="1635" spans="3:4" x14ac:dyDescent="0.25">
      <c r="C1635" s="159" t="s">
        <v>18234</v>
      </c>
      <c r="D1635" s="159">
        <v>1</v>
      </c>
    </row>
    <row r="1636" spans="3:4" x14ac:dyDescent="0.25">
      <c r="C1636" s="159" t="s">
        <v>18235</v>
      </c>
      <c r="D1636" s="159">
        <v>1</v>
      </c>
    </row>
    <row r="1637" spans="3:4" x14ac:dyDescent="0.25">
      <c r="C1637" s="159" t="s">
        <v>18236</v>
      </c>
      <c r="D1637" s="159">
        <v>1</v>
      </c>
    </row>
    <row r="1638" spans="3:4" x14ac:dyDescent="0.25">
      <c r="C1638" s="159" t="s">
        <v>18237</v>
      </c>
      <c r="D1638" s="159">
        <v>1</v>
      </c>
    </row>
    <row r="1639" spans="3:4" x14ac:dyDescent="0.25">
      <c r="C1639" s="159" t="s">
        <v>18238</v>
      </c>
      <c r="D1639" s="159">
        <v>1</v>
      </c>
    </row>
    <row r="1640" spans="3:4" x14ac:dyDescent="0.25">
      <c r="C1640" s="159" t="s">
        <v>18239</v>
      </c>
      <c r="D1640" s="159">
        <v>1</v>
      </c>
    </row>
    <row r="1641" spans="3:4" x14ac:dyDescent="0.25">
      <c r="C1641" s="159" t="s">
        <v>18240</v>
      </c>
      <c r="D1641" s="159">
        <v>1</v>
      </c>
    </row>
    <row r="1642" spans="3:4" x14ac:dyDescent="0.25">
      <c r="C1642" s="159" t="s">
        <v>18241</v>
      </c>
      <c r="D1642" s="159">
        <v>1</v>
      </c>
    </row>
    <row r="1643" spans="3:4" x14ac:dyDescent="0.25">
      <c r="C1643" s="159" t="s">
        <v>18242</v>
      </c>
      <c r="D1643" s="159">
        <v>1</v>
      </c>
    </row>
    <row r="1644" spans="3:4" x14ac:dyDescent="0.25">
      <c r="C1644" s="159" t="s">
        <v>18243</v>
      </c>
      <c r="D1644" s="159">
        <v>1</v>
      </c>
    </row>
    <row r="1645" spans="3:4" x14ac:dyDescent="0.25">
      <c r="C1645" s="159" t="s">
        <v>18244</v>
      </c>
      <c r="D1645" s="159">
        <v>1</v>
      </c>
    </row>
    <row r="1646" spans="3:4" x14ac:dyDescent="0.25">
      <c r="C1646" s="159" t="s">
        <v>18245</v>
      </c>
      <c r="D1646" s="159">
        <v>1</v>
      </c>
    </row>
    <row r="1647" spans="3:4" x14ac:dyDescent="0.25">
      <c r="C1647" s="159" t="s">
        <v>18246</v>
      </c>
      <c r="D1647" s="159">
        <v>1</v>
      </c>
    </row>
    <row r="1648" spans="3:4" x14ac:dyDescent="0.25">
      <c r="C1648" s="159" t="s">
        <v>18247</v>
      </c>
      <c r="D1648" s="159">
        <v>1</v>
      </c>
    </row>
    <row r="1649" spans="3:4" x14ac:dyDescent="0.25">
      <c r="C1649" s="159" t="s">
        <v>18248</v>
      </c>
      <c r="D1649" s="159">
        <v>1</v>
      </c>
    </row>
    <row r="1650" spans="3:4" x14ac:dyDescent="0.25">
      <c r="C1650" s="159" t="s">
        <v>18249</v>
      </c>
      <c r="D1650" s="159">
        <v>1</v>
      </c>
    </row>
    <row r="1651" spans="3:4" x14ac:dyDescent="0.25">
      <c r="C1651" s="159" t="s">
        <v>18250</v>
      </c>
      <c r="D1651" s="159">
        <v>1</v>
      </c>
    </row>
    <row r="1652" spans="3:4" x14ac:dyDescent="0.25">
      <c r="C1652" s="159" t="s">
        <v>18251</v>
      </c>
      <c r="D1652" s="159">
        <v>1</v>
      </c>
    </row>
    <row r="1653" spans="3:4" x14ac:dyDescent="0.25">
      <c r="C1653" s="159" t="s">
        <v>18252</v>
      </c>
      <c r="D1653" s="159">
        <v>1</v>
      </c>
    </row>
    <row r="1654" spans="3:4" x14ac:dyDescent="0.25">
      <c r="C1654" s="159" t="s">
        <v>18253</v>
      </c>
      <c r="D1654" s="159">
        <v>1</v>
      </c>
    </row>
    <row r="1655" spans="3:4" x14ac:dyDescent="0.25">
      <c r="C1655" s="159" t="s">
        <v>18254</v>
      </c>
      <c r="D1655" s="159">
        <v>1</v>
      </c>
    </row>
    <row r="1656" spans="3:4" x14ac:dyDescent="0.25">
      <c r="C1656" s="159" t="s">
        <v>18255</v>
      </c>
      <c r="D1656" s="159">
        <v>1</v>
      </c>
    </row>
    <row r="1657" spans="3:4" x14ac:dyDescent="0.25">
      <c r="C1657" s="159" t="s">
        <v>18256</v>
      </c>
      <c r="D1657" s="159">
        <v>1</v>
      </c>
    </row>
    <row r="1658" spans="3:4" x14ac:dyDescent="0.25">
      <c r="C1658" s="159" t="s">
        <v>18257</v>
      </c>
      <c r="D1658" s="159">
        <v>1</v>
      </c>
    </row>
    <row r="1659" spans="3:4" x14ac:dyDescent="0.25">
      <c r="C1659" s="159" t="s">
        <v>18258</v>
      </c>
      <c r="D1659" s="159">
        <v>1</v>
      </c>
    </row>
    <row r="1660" spans="3:4" x14ac:dyDescent="0.25">
      <c r="C1660" s="159" t="s">
        <v>18259</v>
      </c>
      <c r="D1660" s="159">
        <v>1</v>
      </c>
    </row>
    <row r="1661" spans="3:4" x14ac:dyDescent="0.25">
      <c r="C1661" s="159" t="s">
        <v>18260</v>
      </c>
      <c r="D1661" s="159">
        <v>1</v>
      </c>
    </row>
    <row r="1662" spans="3:4" x14ac:dyDescent="0.25">
      <c r="C1662" s="159" t="s">
        <v>18261</v>
      </c>
      <c r="D1662" s="159">
        <v>1</v>
      </c>
    </row>
    <row r="1663" spans="3:4" x14ac:dyDescent="0.25">
      <c r="C1663" s="159" t="s">
        <v>18262</v>
      </c>
      <c r="D1663" s="159">
        <v>1</v>
      </c>
    </row>
    <row r="1664" spans="3:4" x14ac:dyDescent="0.25">
      <c r="C1664" s="159" t="s">
        <v>18263</v>
      </c>
      <c r="D1664" s="159">
        <v>1</v>
      </c>
    </row>
    <row r="1665" spans="3:4" x14ac:dyDescent="0.25">
      <c r="C1665" s="159" t="s">
        <v>18264</v>
      </c>
      <c r="D1665" s="159">
        <v>1</v>
      </c>
    </row>
    <row r="1666" spans="3:4" x14ac:dyDescent="0.25">
      <c r="C1666" s="159" t="s">
        <v>18265</v>
      </c>
      <c r="D1666" s="159">
        <v>1</v>
      </c>
    </row>
    <row r="1667" spans="3:4" x14ac:dyDescent="0.25">
      <c r="C1667" s="159" t="s">
        <v>18266</v>
      </c>
      <c r="D1667" s="159">
        <v>1</v>
      </c>
    </row>
    <row r="1668" spans="3:4" x14ac:dyDescent="0.25">
      <c r="C1668" s="159" t="s">
        <v>18267</v>
      </c>
      <c r="D1668" s="159">
        <v>1</v>
      </c>
    </row>
    <row r="1669" spans="3:4" x14ac:dyDescent="0.25">
      <c r="C1669" s="159" t="s">
        <v>18268</v>
      </c>
      <c r="D1669" s="159">
        <v>1</v>
      </c>
    </row>
    <row r="1670" spans="3:4" x14ac:dyDescent="0.25">
      <c r="C1670" s="159" t="s">
        <v>18269</v>
      </c>
      <c r="D1670" s="159">
        <v>1</v>
      </c>
    </row>
    <row r="1671" spans="3:4" x14ac:dyDescent="0.25">
      <c r="C1671" s="159" t="s">
        <v>18270</v>
      </c>
      <c r="D1671" s="159">
        <v>1</v>
      </c>
    </row>
    <row r="1672" spans="3:4" x14ac:dyDescent="0.25">
      <c r="C1672" s="159" t="s">
        <v>18271</v>
      </c>
      <c r="D1672" s="159">
        <v>1</v>
      </c>
    </row>
    <row r="1673" spans="3:4" x14ac:dyDescent="0.25">
      <c r="C1673" s="159" t="s">
        <v>18272</v>
      </c>
      <c r="D1673" s="159">
        <v>1</v>
      </c>
    </row>
    <row r="1674" spans="3:4" x14ac:dyDescent="0.25">
      <c r="C1674" s="159" t="s">
        <v>18273</v>
      </c>
      <c r="D1674" s="159">
        <v>1</v>
      </c>
    </row>
    <row r="1675" spans="3:4" x14ac:dyDescent="0.25">
      <c r="C1675" s="159" t="s">
        <v>18274</v>
      </c>
      <c r="D1675" s="159">
        <v>1</v>
      </c>
    </row>
    <row r="1676" spans="3:4" x14ac:dyDescent="0.25">
      <c r="C1676" s="159" t="s">
        <v>18275</v>
      </c>
      <c r="D1676" s="159">
        <v>1</v>
      </c>
    </row>
    <row r="1677" spans="3:4" x14ac:dyDescent="0.25">
      <c r="C1677" s="159" t="s">
        <v>18276</v>
      </c>
      <c r="D1677" s="159">
        <v>1</v>
      </c>
    </row>
    <row r="1678" spans="3:4" x14ac:dyDescent="0.25">
      <c r="C1678" s="159" t="s">
        <v>18277</v>
      </c>
      <c r="D1678" s="159">
        <v>1</v>
      </c>
    </row>
    <row r="1679" spans="3:4" x14ac:dyDescent="0.25">
      <c r="C1679" s="159" t="s">
        <v>18278</v>
      </c>
      <c r="D1679" s="159">
        <v>1</v>
      </c>
    </row>
    <row r="1680" spans="3:4" x14ac:dyDescent="0.25">
      <c r="C1680" s="159" t="s">
        <v>18279</v>
      </c>
      <c r="D1680" s="159">
        <v>1</v>
      </c>
    </row>
    <row r="1681" spans="3:4" x14ac:dyDescent="0.25">
      <c r="C1681" s="159" t="s">
        <v>18280</v>
      </c>
      <c r="D1681" s="159">
        <v>1</v>
      </c>
    </row>
    <row r="1682" spans="3:4" x14ac:dyDescent="0.25">
      <c r="C1682" s="159" t="s">
        <v>18281</v>
      </c>
      <c r="D1682" s="159">
        <v>1</v>
      </c>
    </row>
    <row r="1683" spans="3:4" x14ac:dyDescent="0.25">
      <c r="C1683" s="159" t="s">
        <v>18282</v>
      </c>
      <c r="D1683" s="159">
        <v>1</v>
      </c>
    </row>
    <row r="1684" spans="3:4" x14ac:dyDescent="0.25">
      <c r="C1684" s="159" t="s">
        <v>18283</v>
      </c>
      <c r="D1684" s="159">
        <v>1</v>
      </c>
    </row>
    <row r="1685" spans="3:4" x14ac:dyDescent="0.25">
      <c r="C1685" s="159" t="s">
        <v>18284</v>
      </c>
      <c r="D1685" s="159">
        <v>1</v>
      </c>
    </row>
    <row r="1686" spans="3:4" x14ac:dyDescent="0.25">
      <c r="C1686" s="159" t="s">
        <v>18285</v>
      </c>
      <c r="D1686" s="159">
        <v>1</v>
      </c>
    </row>
    <row r="1687" spans="3:4" x14ac:dyDescent="0.25">
      <c r="C1687" s="159" t="s">
        <v>18286</v>
      </c>
      <c r="D1687" s="159">
        <v>1</v>
      </c>
    </row>
    <row r="1688" spans="3:4" x14ac:dyDescent="0.25">
      <c r="C1688" s="159" t="s">
        <v>18287</v>
      </c>
      <c r="D1688" s="159">
        <v>1</v>
      </c>
    </row>
    <row r="1689" spans="3:4" x14ac:dyDescent="0.25">
      <c r="C1689" s="159" t="s">
        <v>18288</v>
      </c>
      <c r="D1689" s="159">
        <v>1</v>
      </c>
    </row>
    <row r="1690" spans="3:4" x14ac:dyDescent="0.25">
      <c r="C1690" s="159" t="s">
        <v>18289</v>
      </c>
      <c r="D1690" s="159">
        <v>1</v>
      </c>
    </row>
    <row r="1691" spans="3:4" x14ac:dyDescent="0.25">
      <c r="C1691" s="159" t="s">
        <v>18290</v>
      </c>
      <c r="D1691" s="159">
        <v>1</v>
      </c>
    </row>
    <row r="1692" spans="3:4" x14ac:dyDescent="0.25">
      <c r="C1692" s="159" t="s">
        <v>18291</v>
      </c>
      <c r="D1692" s="159">
        <v>1</v>
      </c>
    </row>
    <row r="1693" spans="3:4" x14ac:dyDescent="0.25">
      <c r="C1693" s="159" t="s">
        <v>18292</v>
      </c>
      <c r="D1693" s="159">
        <v>1</v>
      </c>
    </row>
    <row r="1694" spans="3:4" x14ac:dyDescent="0.25">
      <c r="C1694" s="159" t="s">
        <v>18293</v>
      </c>
      <c r="D1694" s="159">
        <v>1</v>
      </c>
    </row>
    <row r="1695" spans="3:4" x14ac:dyDescent="0.25">
      <c r="C1695" s="159" t="s">
        <v>18294</v>
      </c>
      <c r="D1695" s="159">
        <v>1</v>
      </c>
    </row>
    <row r="1696" spans="3:4" x14ac:dyDescent="0.25">
      <c r="C1696" s="159" t="s">
        <v>18295</v>
      </c>
      <c r="D1696" s="159">
        <v>1</v>
      </c>
    </row>
    <row r="1697" spans="3:4" x14ac:dyDescent="0.25">
      <c r="C1697" s="159" t="s">
        <v>18296</v>
      </c>
      <c r="D1697" s="159">
        <v>1</v>
      </c>
    </row>
    <row r="1698" spans="3:4" x14ac:dyDescent="0.25">
      <c r="C1698" s="159" t="s">
        <v>18297</v>
      </c>
      <c r="D1698" s="159">
        <v>1</v>
      </c>
    </row>
    <row r="1699" spans="3:4" x14ac:dyDescent="0.25">
      <c r="C1699" s="159" t="s">
        <v>18298</v>
      </c>
      <c r="D1699" s="159">
        <v>1</v>
      </c>
    </row>
    <row r="1700" spans="3:4" x14ac:dyDescent="0.25">
      <c r="C1700" s="159" t="s">
        <v>18299</v>
      </c>
      <c r="D1700" s="159">
        <v>1</v>
      </c>
    </row>
    <row r="1701" spans="3:4" x14ac:dyDescent="0.25">
      <c r="C1701" s="159" t="s">
        <v>18300</v>
      </c>
      <c r="D1701" s="159">
        <v>1</v>
      </c>
    </row>
    <row r="1702" spans="3:4" x14ac:dyDescent="0.25">
      <c r="C1702" s="159" t="s">
        <v>18474</v>
      </c>
      <c r="D1702" s="159">
        <v>1</v>
      </c>
    </row>
    <row r="1703" spans="3:4" x14ac:dyDescent="0.25">
      <c r="C1703" s="159" t="s">
        <v>18475</v>
      </c>
      <c r="D1703" s="159">
        <v>1</v>
      </c>
    </row>
    <row r="1704" spans="3:4" x14ac:dyDescent="0.25">
      <c r="C1704" s="159" t="s">
        <v>18476</v>
      </c>
      <c r="D1704" s="159">
        <v>1</v>
      </c>
    </row>
    <row r="1705" spans="3:4" x14ac:dyDescent="0.25">
      <c r="C1705" s="159" t="s">
        <v>18477</v>
      </c>
      <c r="D1705" s="159">
        <v>1</v>
      </c>
    </row>
    <row r="1706" spans="3:4" x14ac:dyDescent="0.25">
      <c r="C1706" s="159" t="s">
        <v>18478</v>
      </c>
      <c r="D1706" s="159">
        <v>1</v>
      </c>
    </row>
    <row r="1707" spans="3:4" x14ac:dyDescent="0.25">
      <c r="C1707" s="159" t="s">
        <v>18479</v>
      </c>
      <c r="D1707" s="159">
        <v>1</v>
      </c>
    </row>
    <row r="1708" spans="3:4" x14ac:dyDescent="0.25">
      <c r="C1708" s="159" t="s">
        <v>18157</v>
      </c>
      <c r="D1708" s="159">
        <v>1</v>
      </c>
    </row>
    <row r="1709" spans="3:4" x14ac:dyDescent="0.25">
      <c r="C1709" s="159" t="s">
        <v>18158</v>
      </c>
      <c r="D1709" s="159">
        <v>1</v>
      </c>
    </row>
    <row r="1710" spans="3:4" x14ac:dyDescent="0.25">
      <c r="C1710" s="159" t="s">
        <v>18159</v>
      </c>
      <c r="D1710" s="159">
        <v>1</v>
      </c>
    </row>
    <row r="1711" spans="3:4" x14ac:dyDescent="0.25">
      <c r="C1711" s="159" t="s">
        <v>18160</v>
      </c>
      <c r="D1711" s="159">
        <v>1</v>
      </c>
    </row>
    <row r="1712" spans="3:4" x14ac:dyDescent="0.25">
      <c r="C1712" s="159" t="s">
        <v>18161</v>
      </c>
      <c r="D1712" s="159">
        <v>1</v>
      </c>
    </row>
    <row r="1713" spans="3:4" x14ac:dyDescent="0.25">
      <c r="C1713" s="159" t="s">
        <v>18162</v>
      </c>
      <c r="D1713" s="159">
        <v>1</v>
      </c>
    </row>
    <row r="1714" spans="3:4" x14ac:dyDescent="0.25">
      <c r="C1714" s="159" t="s">
        <v>18163</v>
      </c>
      <c r="D1714" s="159">
        <v>1</v>
      </c>
    </row>
    <row r="1715" spans="3:4" x14ac:dyDescent="0.25">
      <c r="C1715" s="159" t="s">
        <v>18164</v>
      </c>
      <c r="D1715" s="159">
        <v>1</v>
      </c>
    </row>
    <row r="1716" spans="3:4" x14ac:dyDescent="0.25">
      <c r="C1716" s="159" t="s">
        <v>18165</v>
      </c>
      <c r="D1716" s="159">
        <v>1</v>
      </c>
    </row>
    <row r="1717" spans="3:4" x14ac:dyDescent="0.25">
      <c r="C1717" s="159" t="s">
        <v>18166</v>
      </c>
      <c r="D1717" s="159">
        <v>1</v>
      </c>
    </row>
    <row r="1718" spans="3:4" x14ac:dyDescent="0.25">
      <c r="C1718" s="159" t="s">
        <v>18167</v>
      </c>
      <c r="D1718" s="159">
        <v>1</v>
      </c>
    </row>
    <row r="1719" spans="3:4" x14ac:dyDescent="0.25">
      <c r="C1719" s="159" t="s">
        <v>18168</v>
      </c>
      <c r="D1719" s="159">
        <v>1</v>
      </c>
    </row>
    <row r="1720" spans="3:4" x14ac:dyDescent="0.25">
      <c r="C1720" s="159" t="s">
        <v>18169</v>
      </c>
      <c r="D1720" s="159">
        <v>1</v>
      </c>
    </row>
    <row r="1721" spans="3:4" x14ac:dyDescent="0.25">
      <c r="C1721" s="159" t="s">
        <v>18170</v>
      </c>
      <c r="D1721" s="159">
        <v>1</v>
      </c>
    </row>
    <row r="1722" spans="3:4" x14ac:dyDescent="0.25">
      <c r="C1722" s="159" t="s">
        <v>18171</v>
      </c>
      <c r="D1722" s="159">
        <v>1</v>
      </c>
    </row>
    <row r="1723" spans="3:4" x14ac:dyDescent="0.25">
      <c r="C1723" s="159" t="s">
        <v>18172</v>
      </c>
      <c r="D1723" s="159">
        <v>1</v>
      </c>
    </row>
    <row r="1724" spans="3:4" x14ac:dyDescent="0.25">
      <c r="C1724" s="159" t="s">
        <v>18173</v>
      </c>
      <c r="D1724" s="159">
        <v>1</v>
      </c>
    </row>
    <row r="1725" spans="3:4" x14ac:dyDescent="0.25">
      <c r="C1725" s="159" t="s">
        <v>18174</v>
      </c>
      <c r="D1725" s="159">
        <v>1</v>
      </c>
    </row>
    <row r="1726" spans="3:4" x14ac:dyDescent="0.25">
      <c r="C1726" s="159" t="s">
        <v>18175</v>
      </c>
      <c r="D1726" s="159">
        <v>1</v>
      </c>
    </row>
    <row r="1727" spans="3:4" x14ac:dyDescent="0.25">
      <c r="C1727" s="159" t="s">
        <v>18176</v>
      </c>
      <c r="D1727" s="159">
        <v>1</v>
      </c>
    </row>
    <row r="1728" spans="3:4" x14ac:dyDescent="0.25">
      <c r="C1728" s="159" t="s">
        <v>18177</v>
      </c>
      <c r="D1728" s="159">
        <v>1</v>
      </c>
    </row>
    <row r="1729" spans="3:4" x14ac:dyDescent="0.25">
      <c r="C1729" s="159" t="s">
        <v>18178</v>
      </c>
      <c r="D1729" s="159">
        <v>1</v>
      </c>
    </row>
    <row r="1730" spans="3:4" x14ac:dyDescent="0.25">
      <c r="C1730" s="159" t="s">
        <v>18179</v>
      </c>
      <c r="D1730" s="159">
        <v>1</v>
      </c>
    </row>
    <row r="1731" spans="3:4" x14ac:dyDescent="0.25">
      <c r="C1731" s="159" t="s">
        <v>18180</v>
      </c>
      <c r="D1731" s="159">
        <v>1</v>
      </c>
    </row>
    <row r="1732" spans="3:4" x14ac:dyDescent="0.25">
      <c r="C1732" s="159" t="s">
        <v>18181</v>
      </c>
      <c r="D1732" s="159">
        <v>1</v>
      </c>
    </row>
    <row r="1733" spans="3:4" x14ac:dyDescent="0.25">
      <c r="C1733" s="159" t="s">
        <v>18182</v>
      </c>
      <c r="D1733" s="159">
        <v>1</v>
      </c>
    </row>
    <row r="1734" spans="3:4" x14ac:dyDescent="0.25">
      <c r="C1734" s="159" t="s">
        <v>18183</v>
      </c>
      <c r="D1734" s="159">
        <v>1</v>
      </c>
    </row>
    <row r="1735" spans="3:4" x14ac:dyDescent="0.25">
      <c r="C1735" s="159" t="s">
        <v>18184</v>
      </c>
      <c r="D1735" s="159">
        <v>1</v>
      </c>
    </row>
    <row r="1736" spans="3:4" x14ac:dyDescent="0.25">
      <c r="C1736" s="159" t="s">
        <v>18185</v>
      </c>
      <c r="D1736" s="159">
        <v>1</v>
      </c>
    </row>
    <row r="1737" spans="3:4" x14ac:dyDescent="0.25">
      <c r="C1737" s="159" t="s">
        <v>18186</v>
      </c>
      <c r="D1737" s="159">
        <v>1</v>
      </c>
    </row>
    <row r="1738" spans="3:4" x14ac:dyDescent="0.25">
      <c r="C1738" s="159" t="s">
        <v>18301</v>
      </c>
      <c r="D1738" s="159">
        <v>1</v>
      </c>
    </row>
    <row r="1739" spans="3:4" x14ac:dyDescent="0.25">
      <c r="C1739" s="159" t="s">
        <v>18302</v>
      </c>
      <c r="D1739" s="159">
        <v>1</v>
      </c>
    </row>
    <row r="1740" spans="3:4" x14ac:dyDescent="0.25">
      <c r="C1740" s="159" t="s">
        <v>18303</v>
      </c>
      <c r="D1740" s="159">
        <v>1</v>
      </c>
    </row>
    <row r="1741" spans="3:4" x14ac:dyDescent="0.25">
      <c r="C1741" s="159" t="s">
        <v>18304</v>
      </c>
      <c r="D1741" s="159">
        <v>1</v>
      </c>
    </row>
    <row r="1742" spans="3:4" x14ac:dyDescent="0.25">
      <c r="C1742" s="159" t="s">
        <v>18305</v>
      </c>
      <c r="D1742" s="159">
        <v>1</v>
      </c>
    </row>
    <row r="1743" spans="3:4" x14ac:dyDescent="0.25">
      <c r="C1743" s="159" t="s">
        <v>18306</v>
      </c>
      <c r="D1743" s="159">
        <v>1</v>
      </c>
    </row>
    <row r="1744" spans="3:4" x14ac:dyDescent="0.25">
      <c r="C1744" s="159" t="s">
        <v>18307</v>
      </c>
      <c r="D1744" s="159">
        <v>1</v>
      </c>
    </row>
    <row r="1745" spans="3:4" x14ac:dyDescent="0.25">
      <c r="C1745" s="159" t="s">
        <v>18308</v>
      </c>
      <c r="D1745" s="159">
        <v>1</v>
      </c>
    </row>
    <row r="1746" spans="3:4" x14ac:dyDescent="0.25">
      <c r="C1746" s="159" t="s">
        <v>18309</v>
      </c>
      <c r="D1746" s="159">
        <v>1</v>
      </c>
    </row>
    <row r="1747" spans="3:4" x14ac:dyDescent="0.25">
      <c r="C1747" s="159" t="s">
        <v>18310</v>
      </c>
      <c r="D1747" s="159">
        <v>1</v>
      </c>
    </row>
    <row r="1748" spans="3:4" x14ac:dyDescent="0.25">
      <c r="C1748" s="159" t="s">
        <v>18311</v>
      </c>
      <c r="D1748" s="159">
        <v>1</v>
      </c>
    </row>
    <row r="1749" spans="3:4" x14ac:dyDescent="0.25">
      <c r="C1749" s="159" t="s">
        <v>18312</v>
      </c>
      <c r="D1749" s="159">
        <v>1</v>
      </c>
    </row>
    <row r="1750" spans="3:4" x14ac:dyDescent="0.25">
      <c r="C1750" s="159" t="s">
        <v>18313</v>
      </c>
      <c r="D1750" s="159">
        <v>1</v>
      </c>
    </row>
    <row r="1751" spans="3:4" x14ac:dyDescent="0.25">
      <c r="C1751" s="159" t="s">
        <v>18314</v>
      </c>
      <c r="D1751" s="159">
        <v>1</v>
      </c>
    </row>
    <row r="1752" spans="3:4" x14ac:dyDescent="0.25">
      <c r="C1752" s="159" t="s">
        <v>18315</v>
      </c>
      <c r="D1752" s="159">
        <v>1</v>
      </c>
    </row>
    <row r="1753" spans="3:4" x14ac:dyDescent="0.25">
      <c r="C1753" s="159" t="s">
        <v>18316</v>
      </c>
      <c r="D1753" s="159">
        <v>1</v>
      </c>
    </row>
    <row r="1754" spans="3:4" x14ac:dyDescent="0.25">
      <c r="C1754" s="159" t="s">
        <v>18317</v>
      </c>
      <c r="D1754" s="159">
        <v>1</v>
      </c>
    </row>
    <row r="1755" spans="3:4" x14ac:dyDescent="0.25">
      <c r="C1755" s="159" t="s">
        <v>18318</v>
      </c>
      <c r="D1755" s="159">
        <v>1</v>
      </c>
    </row>
    <row r="1756" spans="3:4" x14ac:dyDescent="0.25">
      <c r="C1756" s="159" t="s">
        <v>18319</v>
      </c>
      <c r="D1756" s="159">
        <v>1</v>
      </c>
    </row>
    <row r="1757" spans="3:4" x14ac:dyDescent="0.25">
      <c r="C1757" s="159" t="s">
        <v>18320</v>
      </c>
      <c r="D1757" s="159">
        <v>1</v>
      </c>
    </row>
    <row r="1758" spans="3:4" x14ac:dyDescent="0.25">
      <c r="C1758" s="159" t="s">
        <v>18321</v>
      </c>
      <c r="D1758" s="159">
        <v>1</v>
      </c>
    </row>
    <row r="1759" spans="3:4" x14ac:dyDescent="0.25">
      <c r="C1759" s="159" t="s">
        <v>18322</v>
      </c>
      <c r="D1759" s="159">
        <v>1</v>
      </c>
    </row>
    <row r="1760" spans="3:4" x14ac:dyDescent="0.25">
      <c r="C1760" s="159" t="s">
        <v>18323</v>
      </c>
      <c r="D1760" s="159">
        <v>1</v>
      </c>
    </row>
    <row r="1761" spans="3:4" x14ac:dyDescent="0.25">
      <c r="C1761" s="159" t="s">
        <v>18324</v>
      </c>
      <c r="D1761" s="159">
        <v>1</v>
      </c>
    </row>
    <row r="1762" spans="3:4" x14ac:dyDescent="0.25">
      <c r="C1762" s="159" t="s">
        <v>18325</v>
      </c>
      <c r="D1762" s="159">
        <v>1</v>
      </c>
    </row>
    <row r="1763" spans="3:4" x14ac:dyDescent="0.25">
      <c r="C1763" s="159" t="s">
        <v>18326</v>
      </c>
      <c r="D1763" s="159">
        <v>1</v>
      </c>
    </row>
    <row r="1764" spans="3:4" x14ac:dyDescent="0.25">
      <c r="C1764" s="159" t="s">
        <v>18327</v>
      </c>
      <c r="D1764" s="159">
        <v>1</v>
      </c>
    </row>
    <row r="1765" spans="3:4" x14ac:dyDescent="0.25">
      <c r="C1765" s="159" t="s">
        <v>18328</v>
      </c>
      <c r="D1765" s="159">
        <v>1</v>
      </c>
    </row>
    <row r="1766" spans="3:4" x14ac:dyDescent="0.25">
      <c r="C1766" s="159" t="s">
        <v>18329</v>
      </c>
      <c r="D1766" s="159">
        <v>1</v>
      </c>
    </row>
    <row r="1767" spans="3:4" x14ac:dyDescent="0.25">
      <c r="C1767" s="159" t="s">
        <v>18330</v>
      </c>
      <c r="D1767" s="159">
        <v>1</v>
      </c>
    </row>
    <row r="1768" spans="3:4" x14ac:dyDescent="0.25">
      <c r="C1768" s="159" t="s">
        <v>18331</v>
      </c>
      <c r="D1768" s="159">
        <v>1</v>
      </c>
    </row>
    <row r="1769" spans="3:4" x14ac:dyDescent="0.25">
      <c r="C1769" s="159" t="s">
        <v>18332</v>
      </c>
      <c r="D1769" s="159">
        <v>1</v>
      </c>
    </row>
    <row r="1770" spans="3:4" x14ac:dyDescent="0.25">
      <c r="C1770" s="159" t="s">
        <v>18333</v>
      </c>
      <c r="D1770" s="159">
        <v>1</v>
      </c>
    </row>
    <row r="1771" spans="3:4" x14ac:dyDescent="0.25">
      <c r="C1771" s="159" t="s">
        <v>18334</v>
      </c>
      <c r="D1771" s="159">
        <v>1</v>
      </c>
    </row>
    <row r="1772" spans="3:4" x14ac:dyDescent="0.25">
      <c r="C1772" s="159" t="s">
        <v>18335</v>
      </c>
      <c r="D1772" s="159">
        <v>1</v>
      </c>
    </row>
    <row r="1773" spans="3:4" x14ac:dyDescent="0.25">
      <c r="C1773" s="159" t="s">
        <v>18336</v>
      </c>
      <c r="D1773" s="159">
        <v>1</v>
      </c>
    </row>
    <row r="1774" spans="3:4" x14ac:dyDescent="0.25">
      <c r="C1774" s="159" t="s">
        <v>18337</v>
      </c>
      <c r="D1774" s="159">
        <v>1</v>
      </c>
    </row>
    <row r="1775" spans="3:4" x14ac:dyDescent="0.25">
      <c r="C1775" s="159" t="s">
        <v>18338</v>
      </c>
      <c r="D1775" s="159">
        <v>1</v>
      </c>
    </row>
    <row r="1776" spans="3:4" x14ac:dyDescent="0.25">
      <c r="C1776" s="159" t="s">
        <v>18339</v>
      </c>
      <c r="D1776" s="159">
        <v>1</v>
      </c>
    </row>
    <row r="1777" spans="3:4" x14ac:dyDescent="0.25">
      <c r="C1777" s="159" t="s">
        <v>18340</v>
      </c>
      <c r="D1777" s="159">
        <v>1</v>
      </c>
    </row>
    <row r="1778" spans="3:4" x14ac:dyDescent="0.25">
      <c r="C1778" s="159" t="s">
        <v>18341</v>
      </c>
      <c r="D1778" s="159">
        <v>1</v>
      </c>
    </row>
    <row r="1779" spans="3:4" x14ac:dyDescent="0.25">
      <c r="C1779" s="159" t="s">
        <v>18342</v>
      </c>
      <c r="D1779" s="159">
        <v>1</v>
      </c>
    </row>
    <row r="1780" spans="3:4" x14ac:dyDescent="0.25">
      <c r="C1780" s="159" t="s">
        <v>18343</v>
      </c>
      <c r="D1780" s="159">
        <v>1</v>
      </c>
    </row>
    <row r="1781" spans="3:4" x14ac:dyDescent="0.25">
      <c r="C1781" s="159" t="s">
        <v>18344</v>
      </c>
      <c r="D1781" s="159">
        <v>1</v>
      </c>
    </row>
    <row r="1782" spans="3:4" x14ac:dyDescent="0.25">
      <c r="C1782" s="159" t="s">
        <v>18345</v>
      </c>
      <c r="D1782" s="159">
        <v>1</v>
      </c>
    </row>
    <row r="1783" spans="3:4" x14ac:dyDescent="0.25">
      <c r="C1783" s="159" t="s">
        <v>18346</v>
      </c>
      <c r="D1783" s="159">
        <v>1</v>
      </c>
    </row>
    <row r="1784" spans="3:4" x14ac:dyDescent="0.25">
      <c r="C1784" s="159" t="s">
        <v>18347</v>
      </c>
      <c r="D1784" s="159">
        <v>1</v>
      </c>
    </row>
    <row r="1785" spans="3:4" x14ac:dyDescent="0.25">
      <c r="C1785" s="159" t="s">
        <v>18348</v>
      </c>
      <c r="D1785" s="159">
        <v>1</v>
      </c>
    </row>
    <row r="1786" spans="3:4" x14ac:dyDescent="0.25">
      <c r="C1786" s="159" t="s">
        <v>18349</v>
      </c>
      <c r="D1786" s="159">
        <v>1</v>
      </c>
    </row>
    <row r="1787" spans="3:4" x14ac:dyDescent="0.25">
      <c r="C1787" s="159" t="s">
        <v>18350</v>
      </c>
      <c r="D1787" s="159">
        <v>1</v>
      </c>
    </row>
    <row r="1788" spans="3:4" x14ac:dyDescent="0.25">
      <c r="C1788" s="159" t="s">
        <v>18351</v>
      </c>
      <c r="D1788" s="159">
        <v>1</v>
      </c>
    </row>
    <row r="1789" spans="3:4" x14ac:dyDescent="0.25">
      <c r="C1789" s="159" t="s">
        <v>18352</v>
      </c>
      <c r="D1789" s="159">
        <v>1</v>
      </c>
    </row>
    <row r="1790" spans="3:4" x14ac:dyDescent="0.25">
      <c r="C1790" s="159" t="s">
        <v>18353</v>
      </c>
      <c r="D1790" s="159">
        <v>1</v>
      </c>
    </row>
    <row r="1791" spans="3:4" x14ac:dyDescent="0.25">
      <c r="C1791" s="159" t="s">
        <v>18354</v>
      </c>
      <c r="D1791" s="159">
        <v>1</v>
      </c>
    </row>
    <row r="1792" spans="3:4" x14ac:dyDescent="0.25">
      <c r="C1792" s="159" t="s">
        <v>18355</v>
      </c>
      <c r="D1792" s="159">
        <v>1</v>
      </c>
    </row>
    <row r="1793" spans="3:4" x14ac:dyDescent="0.25">
      <c r="C1793" s="159" t="s">
        <v>18356</v>
      </c>
      <c r="D1793" s="159">
        <v>1</v>
      </c>
    </row>
    <row r="1794" spans="3:4" x14ac:dyDescent="0.25">
      <c r="C1794" s="159" t="s">
        <v>18357</v>
      </c>
      <c r="D1794" s="159">
        <v>1</v>
      </c>
    </row>
    <row r="1795" spans="3:4" x14ac:dyDescent="0.25">
      <c r="C1795" s="159" t="s">
        <v>18358</v>
      </c>
      <c r="D1795" s="159">
        <v>1</v>
      </c>
    </row>
    <row r="1796" spans="3:4" x14ac:dyDescent="0.25">
      <c r="C1796" s="159" t="s">
        <v>18359</v>
      </c>
      <c r="D1796" s="159">
        <v>1</v>
      </c>
    </row>
    <row r="1797" spans="3:4" x14ac:dyDescent="0.25">
      <c r="C1797" s="159" t="s">
        <v>18360</v>
      </c>
      <c r="D1797" s="159">
        <v>1</v>
      </c>
    </row>
    <row r="1798" spans="3:4" x14ac:dyDescent="0.25">
      <c r="C1798" s="159" t="s">
        <v>18361</v>
      </c>
      <c r="D1798" s="159">
        <v>1</v>
      </c>
    </row>
    <row r="1799" spans="3:4" x14ac:dyDescent="0.25">
      <c r="C1799" s="159" t="s">
        <v>18362</v>
      </c>
      <c r="D1799" s="159">
        <v>1</v>
      </c>
    </row>
    <row r="1800" spans="3:4" x14ac:dyDescent="0.25">
      <c r="C1800" s="159" t="s">
        <v>18363</v>
      </c>
      <c r="D1800" s="159">
        <v>1</v>
      </c>
    </row>
    <row r="1801" spans="3:4" x14ac:dyDescent="0.25">
      <c r="C1801" s="159" t="s">
        <v>18364</v>
      </c>
      <c r="D1801" s="159">
        <v>1</v>
      </c>
    </row>
    <row r="1802" spans="3:4" x14ac:dyDescent="0.25">
      <c r="C1802" s="159" t="s">
        <v>18365</v>
      </c>
      <c r="D1802" s="159">
        <v>1</v>
      </c>
    </row>
    <row r="1803" spans="3:4" x14ac:dyDescent="0.25">
      <c r="C1803" s="159" t="s">
        <v>18366</v>
      </c>
      <c r="D1803" s="159">
        <v>1</v>
      </c>
    </row>
    <row r="1804" spans="3:4" x14ac:dyDescent="0.25">
      <c r="C1804" s="159" t="s">
        <v>18367</v>
      </c>
      <c r="D1804" s="159">
        <v>1</v>
      </c>
    </row>
    <row r="1805" spans="3:4" x14ac:dyDescent="0.25">
      <c r="C1805" s="159" t="s">
        <v>18368</v>
      </c>
      <c r="D1805" s="159">
        <v>1</v>
      </c>
    </row>
    <row r="1806" spans="3:4" x14ac:dyDescent="0.25">
      <c r="C1806" s="159" t="s">
        <v>18369</v>
      </c>
      <c r="D1806" s="159">
        <v>1</v>
      </c>
    </row>
    <row r="1807" spans="3:4" x14ac:dyDescent="0.25">
      <c r="C1807" s="159" t="s">
        <v>18370</v>
      </c>
      <c r="D1807" s="159">
        <v>1</v>
      </c>
    </row>
    <row r="1808" spans="3:4" x14ac:dyDescent="0.25">
      <c r="C1808" s="159" t="s">
        <v>18371</v>
      </c>
      <c r="D1808" s="159">
        <v>1</v>
      </c>
    </row>
    <row r="1809" spans="3:4" x14ac:dyDescent="0.25">
      <c r="C1809" s="159" t="s">
        <v>18372</v>
      </c>
      <c r="D1809" s="159">
        <v>1</v>
      </c>
    </row>
    <row r="1810" spans="3:4" x14ac:dyDescent="0.25">
      <c r="C1810" s="159" t="s">
        <v>18373</v>
      </c>
      <c r="D1810" s="159">
        <v>1</v>
      </c>
    </row>
    <row r="1811" spans="3:4" x14ac:dyDescent="0.25">
      <c r="C1811" s="159" t="s">
        <v>18374</v>
      </c>
      <c r="D1811" s="159">
        <v>1</v>
      </c>
    </row>
    <row r="1812" spans="3:4" x14ac:dyDescent="0.25">
      <c r="C1812" s="159" t="s">
        <v>18375</v>
      </c>
      <c r="D1812" s="159">
        <v>1</v>
      </c>
    </row>
    <row r="1813" spans="3:4" x14ac:dyDescent="0.25">
      <c r="C1813" s="159" t="s">
        <v>18376</v>
      </c>
      <c r="D1813" s="159">
        <v>1</v>
      </c>
    </row>
    <row r="1814" spans="3:4" x14ac:dyDescent="0.25">
      <c r="C1814" s="159" t="s">
        <v>18377</v>
      </c>
      <c r="D1814" s="159">
        <v>1</v>
      </c>
    </row>
    <row r="1815" spans="3:4" x14ac:dyDescent="0.25">
      <c r="C1815" s="159" t="s">
        <v>18378</v>
      </c>
      <c r="D1815" s="159">
        <v>1</v>
      </c>
    </row>
    <row r="1816" spans="3:4" x14ac:dyDescent="0.25">
      <c r="C1816" s="159" t="s">
        <v>18379</v>
      </c>
      <c r="D1816" s="159">
        <v>1</v>
      </c>
    </row>
    <row r="1817" spans="3:4" x14ac:dyDescent="0.25">
      <c r="C1817" s="159" t="s">
        <v>18380</v>
      </c>
      <c r="D1817" s="159">
        <v>1</v>
      </c>
    </row>
    <row r="1818" spans="3:4" x14ac:dyDescent="0.25">
      <c r="C1818" s="159" t="s">
        <v>18381</v>
      </c>
      <c r="D1818" s="159">
        <v>1</v>
      </c>
    </row>
    <row r="1819" spans="3:4" x14ac:dyDescent="0.25">
      <c r="C1819" s="159" t="s">
        <v>18382</v>
      </c>
      <c r="D1819" s="159">
        <v>1</v>
      </c>
    </row>
    <row r="1820" spans="3:4" x14ac:dyDescent="0.25">
      <c r="C1820" s="159" t="s">
        <v>18383</v>
      </c>
      <c r="D1820" s="159">
        <v>1</v>
      </c>
    </row>
    <row r="1821" spans="3:4" x14ac:dyDescent="0.25">
      <c r="C1821" s="159" t="s">
        <v>18384</v>
      </c>
      <c r="D1821" s="159">
        <v>1</v>
      </c>
    </row>
    <row r="1822" spans="3:4" x14ac:dyDescent="0.25">
      <c r="C1822" s="159" t="s">
        <v>18385</v>
      </c>
      <c r="D1822" s="159">
        <v>1</v>
      </c>
    </row>
    <row r="1823" spans="3:4" x14ac:dyDescent="0.25">
      <c r="C1823" s="159" t="s">
        <v>18386</v>
      </c>
      <c r="D1823" s="159">
        <v>1</v>
      </c>
    </row>
    <row r="1824" spans="3:4" x14ac:dyDescent="0.25">
      <c r="C1824" s="159" t="s">
        <v>18387</v>
      </c>
      <c r="D1824" s="159">
        <v>1</v>
      </c>
    </row>
    <row r="1825" spans="3:4" x14ac:dyDescent="0.25">
      <c r="C1825" s="159" t="s">
        <v>18388</v>
      </c>
      <c r="D1825" s="159">
        <v>1</v>
      </c>
    </row>
    <row r="1826" spans="3:4" x14ac:dyDescent="0.25">
      <c r="C1826" s="159" t="s">
        <v>18389</v>
      </c>
      <c r="D1826" s="159">
        <v>1</v>
      </c>
    </row>
    <row r="1827" spans="3:4" x14ac:dyDescent="0.25">
      <c r="C1827" s="159" t="s">
        <v>18390</v>
      </c>
      <c r="D1827" s="159">
        <v>1</v>
      </c>
    </row>
    <row r="1828" spans="3:4" x14ac:dyDescent="0.25">
      <c r="C1828" s="159" t="s">
        <v>18391</v>
      </c>
      <c r="D1828" s="159">
        <v>1</v>
      </c>
    </row>
    <row r="1829" spans="3:4" x14ac:dyDescent="0.25">
      <c r="C1829" s="159" t="s">
        <v>18392</v>
      </c>
      <c r="D1829" s="159">
        <v>1</v>
      </c>
    </row>
    <row r="1830" spans="3:4" x14ac:dyDescent="0.25">
      <c r="C1830" s="159" t="s">
        <v>18393</v>
      </c>
      <c r="D1830" s="159">
        <v>1</v>
      </c>
    </row>
    <row r="1831" spans="3:4" x14ac:dyDescent="0.25">
      <c r="C1831" s="159" t="s">
        <v>18394</v>
      </c>
      <c r="D1831" s="159">
        <v>1</v>
      </c>
    </row>
    <row r="1832" spans="3:4" x14ac:dyDescent="0.25">
      <c r="C1832" s="159" t="s">
        <v>18395</v>
      </c>
      <c r="D1832" s="159">
        <v>1</v>
      </c>
    </row>
    <row r="1833" spans="3:4" x14ac:dyDescent="0.25">
      <c r="C1833" s="159" t="s">
        <v>18396</v>
      </c>
      <c r="D1833" s="159">
        <v>1</v>
      </c>
    </row>
    <row r="1834" spans="3:4" x14ac:dyDescent="0.25">
      <c r="C1834" s="159" t="s">
        <v>18397</v>
      </c>
      <c r="D1834" s="159">
        <v>1</v>
      </c>
    </row>
    <row r="1835" spans="3:4" x14ac:dyDescent="0.25">
      <c r="C1835" s="159" t="s">
        <v>18398</v>
      </c>
      <c r="D1835" s="159">
        <v>1</v>
      </c>
    </row>
    <row r="1836" spans="3:4" x14ac:dyDescent="0.25">
      <c r="C1836" s="159" t="s">
        <v>18399</v>
      </c>
      <c r="D1836" s="159">
        <v>1</v>
      </c>
    </row>
    <row r="1837" spans="3:4" x14ac:dyDescent="0.25">
      <c r="C1837" s="159" t="s">
        <v>18400</v>
      </c>
      <c r="D1837" s="159">
        <v>1</v>
      </c>
    </row>
    <row r="1838" spans="3:4" x14ac:dyDescent="0.25">
      <c r="C1838" s="159" t="s">
        <v>18401</v>
      </c>
      <c r="D1838" s="159">
        <v>1</v>
      </c>
    </row>
    <row r="1839" spans="3:4" x14ac:dyDescent="0.25">
      <c r="C1839" s="159" t="s">
        <v>18402</v>
      </c>
      <c r="D1839" s="159">
        <v>1</v>
      </c>
    </row>
    <row r="1840" spans="3:4" x14ac:dyDescent="0.25">
      <c r="C1840" s="159" t="s">
        <v>18403</v>
      </c>
      <c r="D1840" s="159">
        <v>1</v>
      </c>
    </row>
    <row r="1841" spans="3:4" x14ac:dyDescent="0.25">
      <c r="C1841" s="159" t="s">
        <v>18404</v>
      </c>
      <c r="D1841" s="159">
        <v>1</v>
      </c>
    </row>
    <row r="1842" spans="3:4" x14ac:dyDescent="0.25">
      <c r="C1842" s="159" t="s">
        <v>18405</v>
      </c>
      <c r="D1842" s="159">
        <v>1</v>
      </c>
    </row>
    <row r="1843" spans="3:4" x14ac:dyDescent="0.25">
      <c r="C1843" s="159" t="s">
        <v>18406</v>
      </c>
      <c r="D1843" s="159">
        <v>1</v>
      </c>
    </row>
    <row r="1844" spans="3:4" x14ac:dyDescent="0.25">
      <c r="C1844" s="159" t="s">
        <v>18407</v>
      </c>
      <c r="D1844" s="159">
        <v>1</v>
      </c>
    </row>
    <row r="1845" spans="3:4" x14ac:dyDescent="0.25">
      <c r="C1845" s="159" t="s">
        <v>18408</v>
      </c>
      <c r="D1845" s="159">
        <v>1</v>
      </c>
    </row>
    <row r="1846" spans="3:4" x14ac:dyDescent="0.25">
      <c r="C1846" s="159" t="s">
        <v>18409</v>
      </c>
      <c r="D1846" s="159">
        <v>1</v>
      </c>
    </row>
    <row r="1847" spans="3:4" x14ac:dyDescent="0.25">
      <c r="C1847" s="159" t="s">
        <v>18410</v>
      </c>
      <c r="D1847" s="159">
        <v>1</v>
      </c>
    </row>
    <row r="1848" spans="3:4" x14ac:dyDescent="0.25">
      <c r="C1848" s="159" t="s">
        <v>18411</v>
      </c>
      <c r="D1848" s="159">
        <v>1</v>
      </c>
    </row>
    <row r="1849" spans="3:4" x14ac:dyDescent="0.25">
      <c r="C1849" s="159" t="s">
        <v>18412</v>
      </c>
      <c r="D1849" s="159">
        <v>1</v>
      </c>
    </row>
    <row r="1850" spans="3:4" x14ac:dyDescent="0.25">
      <c r="C1850" s="159" t="s">
        <v>18413</v>
      </c>
      <c r="D1850" s="159">
        <v>1</v>
      </c>
    </row>
    <row r="1851" spans="3:4" x14ac:dyDescent="0.25">
      <c r="C1851" s="159" t="s">
        <v>18414</v>
      </c>
      <c r="D1851" s="159">
        <v>1</v>
      </c>
    </row>
    <row r="1852" spans="3:4" x14ac:dyDescent="0.25">
      <c r="C1852" s="159" t="s">
        <v>18415</v>
      </c>
      <c r="D1852" s="159">
        <v>1</v>
      </c>
    </row>
    <row r="1853" spans="3:4" x14ac:dyDescent="0.25">
      <c r="C1853" s="159" t="s">
        <v>18416</v>
      </c>
      <c r="D1853" s="159">
        <v>1</v>
      </c>
    </row>
    <row r="1854" spans="3:4" x14ac:dyDescent="0.25">
      <c r="C1854" s="159" t="s">
        <v>18417</v>
      </c>
      <c r="D1854" s="159">
        <v>1</v>
      </c>
    </row>
    <row r="1855" spans="3:4" x14ac:dyDescent="0.25">
      <c r="C1855" s="159" t="s">
        <v>18418</v>
      </c>
      <c r="D1855" s="159">
        <v>1</v>
      </c>
    </row>
    <row r="1856" spans="3:4" x14ac:dyDescent="0.25">
      <c r="C1856" s="159" t="s">
        <v>18419</v>
      </c>
      <c r="D1856" s="159">
        <v>1</v>
      </c>
    </row>
    <row r="1857" spans="3:4" x14ac:dyDescent="0.25">
      <c r="C1857" s="159" t="s">
        <v>18420</v>
      </c>
      <c r="D1857" s="159">
        <v>1</v>
      </c>
    </row>
    <row r="1858" spans="3:4" x14ac:dyDescent="0.25">
      <c r="C1858" s="159" t="s">
        <v>18421</v>
      </c>
      <c r="D1858" s="159">
        <v>1</v>
      </c>
    </row>
    <row r="1859" spans="3:4" x14ac:dyDescent="0.25">
      <c r="C1859" s="159" t="s">
        <v>18422</v>
      </c>
      <c r="D1859" s="159">
        <v>1</v>
      </c>
    </row>
    <row r="1860" spans="3:4" x14ac:dyDescent="0.25">
      <c r="C1860" s="159" t="s">
        <v>18423</v>
      </c>
      <c r="D1860" s="159">
        <v>1</v>
      </c>
    </row>
    <row r="1861" spans="3:4" x14ac:dyDescent="0.25">
      <c r="C1861" s="159" t="s">
        <v>18424</v>
      </c>
      <c r="D1861" s="159">
        <v>1</v>
      </c>
    </row>
    <row r="1862" spans="3:4" x14ac:dyDescent="0.25">
      <c r="C1862" s="159" t="s">
        <v>18425</v>
      </c>
      <c r="D1862" s="159">
        <v>1</v>
      </c>
    </row>
    <row r="1863" spans="3:4" x14ac:dyDescent="0.25">
      <c r="C1863" s="159" t="s">
        <v>18426</v>
      </c>
      <c r="D1863" s="159">
        <v>1</v>
      </c>
    </row>
    <row r="1864" spans="3:4" x14ac:dyDescent="0.25">
      <c r="C1864" s="159" t="s">
        <v>18427</v>
      </c>
      <c r="D1864" s="159">
        <v>1</v>
      </c>
    </row>
    <row r="1865" spans="3:4" x14ac:dyDescent="0.25">
      <c r="C1865" s="159" t="s">
        <v>18428</v>
      </c>
      <c r="D1865" s="159">
        <v>1</v>
      </c>
    </row>
    <row r="1866" spans="3:4" x14ac:dyDescent="0.25">
      <c r="C1866" s="159" t="s">
        <v>18429</v>
      </c>
      <c r="D1866" s="159">
        <v>1</v>
      </c>
    </row>
    <row r="1867" spans="3:4" x14ac:dyDescent="0.25">
      <c r="C1867" s="159" t="s">
        <v>18430</v>
      </c>
      <c r="D1867" s="159">
        <v>1</v>
      </c>
    </row>
    <row r="1868" spans="3:4" x14ac:dyDescent="0.25">
      <c r="C1868" s="159" t="s">
        <v>18431</v>
      </c>
      <c r="D1868" s="159">
        <v>1</v>
      </c>
    </row>
    <row r="1869" spans="3:4" x14ac:dyDescent="0.25">
      <c r="C1869" s="159" t="s">
        <v>18432</v>
      </c>
      <c r="D1869" s="159">
        <v>1</v>
      </c>
    </row>
    <row r="1870" spans="3:4" x14ac:dyDescent="0.25">
      <c r="C1870" s="159" t="s">
        <v>18433</v>
      </c>
      <c r="D1870" s="159">
        <v>1</v>
      </c>
    </row>
    <row r="1871" spans="3:4" x14ac:dyDescent="0.25">
      <c r="C1871" s="159" t="s">
        <v>18434</v>
      </c>
      <c r="D1871" s="159">
        <v>1</v>
      </c>
    </row>
    <row r="1872" spans="3:4" x14ac:dyDescent="0.25">
      <c r="C1872" s="159" t="s">
        <v>18435</v>
      </c>
      <c r="D1872" s="159">
        <v>1</v>
      </c>
    </row>
    <row r="1873" spans="3:4" x14ac:dyDescent="0.25">
      <c r="C1873" s="159" t="s">
        <v>18436</v>
      </c>
      <c r="D1873" s="159">
        <v>1</v>
      </c>
    </row>
    <row r="1874" spans="3:4" x14ac:dyDescent="0.25">
      <c r="C1874" s="159" t="s">
        <v>18437</v>
      </c>
      <c r="D1874" s="159">
        <v>1</v>
      </c>
    </row>
    <row r="1875" spans="3:4" x14ac:dyDescent="0.25">
      <c r="C1875" s="159" t="s">
        <v>18438</v>
      </c>
      <c r="D1875" s="159">
        <v>1</v>
      </c>
    </row>
    <row r="1876" spans="3:4" x14ac:dyDescent="0.25">
      <c r="C1876" s="159" t="s">
        <v>18439</v>
      </c>
      <c r="D1876" s="159">
        <v>1</v>
      </c>
    </row>
    <row r="1877" spans="3:4" x14ac:dyDescent="0.25">
      <c r="C1877" s="159" t="s">
        <v>18440</v>
      </c>
      <c r="D1877" s="159">
        <v>1</v>
      </c>
    </row>
    <row r="1878" spans="3:4" x14ac:dyDescent="0.25">
      <c r="C1878" s="159" t="s">
        <v>18441</v>
      </c>
      <c r="D1878" s="159">
        <v>1</v>
      </c>
    </row>
    <row r="1879" spans="3:4" x14ac:dyDescent="0.25">
      <c r="C1879" s="159" t="s">
        <v>18442</v>
      </c>
      <c r="D1879" s="159">
        <v>1</v>
      </c>
    </row>
    <row r="1880" spans="3:4" x14ac:dyDescent="0.25">
      <c r="C1880" s="159" t="s">
        <v>18443</v>
      </c>
      <c r="D1880" s="159">
        <v>1</v>
      </c>
    </row>
    <row r="1881" spans="3:4" x14ac:dyDescent="0.25">
      <c r="C1881" s="159" t="s">
        <v>18444</v>
      </c>
      <c r="D1881" s="159">
        <v>1</v>
      </c>
    </row>
    <row r="1882" spans="3:4" x14ac:dyDescent="0.25">
      <c r="C1882" s="159" t="s">
        <v>18445</v>
      </c>
      <c r="D1882" s="159">
        <v>1</v>
      </c>
    </row>
    <row r="1883" spans="3:4" x14ac:dyDescent="0.25">
      <c r="C1883" s="159" t="s">
        <v>18446</v>
      </c>
      <c r="D1883" s="159">
        <v>1</v>
      </c>
    </row>
    <row r="1884" spans="3:4" x14ac:dyDescent="0.25">
      <c r="C1884" s="159" t="s">
        <v>18447</v>
      </c>
      <c r="D1884" s="159">
        <v>1</v>
      </c>
    </row>
    <row r="1885" spans="3:4" x14ac:dyDescent="0.25">
      <c r="C1885" s="159" t="s">
        <v>18448</v>
      </c>
      <c r="D1885" s="159">
        <v>1</v>
      </c>
    </row>
    <row r="1886" spans="3:4" x14ac:dyDescent="0.25">
      <c r="C1886" s="159" t="s">
        <v>18449</v>
      </c>
      <c r="D1886" s="159">
        <v>1</v>
      </c>
    </row>
    <row r="1887" spans="3:4" x14ac:dyDescent="0.25">
      <c r="C1887" s="159" t="s">
        <v>18450</v>
      </c>
      <c r="D1887" s="159">
        <v>1</v>
      </c>
    </row>
    <row r="1888" spans="3:4" x14ac:dyDescent="0.25">
      <c r="C1888" s="159" t="s">
        <v>18451</v>
      </c>
      <c r="D1888" s="159">
        <v>1</v>
      </c>
    </row>
    <row r="1889" spans="3:4" x14ac:dyDescent="0.25">
      <c r="C1889" s="159" t="s">
        <v>18452</v>
      </c>
      <c r="D1889" s="159">
        <v>1</v>
      </c>
    </row>
    <row r="1890" spans="3:4" x14ac:dyDescent="0.25">
      <c r="C1890" s="159" t="s">
        <v>18453</v>
      </c>
      <c r="D1890" s="159">
        <v>1</v>
      </c>
    </row>
    <row r="1891" spans="3:4" x14ac:dyDescent="0.25">
      <c r="C1891" s="159" t="s">
        <v>18454</v>
      </c>
      <c r="D1891" s="159">
        <v>1</v>
      </c>
    </row>
    <row r="1892" spans="3:4" x14ac:dyDescent="0.25">
      <c r="C1892" s="159" t="s">
        <v>18455</v>
      </c>
      <c r="D1892" s="159">
        <v>1</v>
      </c>
    </row>
    <row r="1893" spans="3:4" x14ac:dyDescent="0.25">
      <c r="C1893" s="159" t="s">
        <v>18456</v>
      </c>
      <c r="D1893" s="159">
        <v>1</v>
      </c>
    </row>
    <row r="1894" spans="3:4" x14ac:dyDescent="0.25">
      <c r="C1894" s="159" t="s">
        <v>18457</v>
      </c>
      <c r="D1894" s="159">
        <v>1</v>
      </c>
    </row>
    <row r="1895" spans="3:4" x14ac:dyDescent="0.25">
      <c r="C1895" s="159" t="s">
        <v>18480</v>
      </c>
      <c r="D1895" s="159">
        <v>1</v>
      </c>
    </row>
    <row r="1896" spans="3:4" x14ac:dyDescent="0.25">
      <c r="C1896" s="159" t="s">
        <v>18481</v>
      </c>
      <c r="D1896" s="159">
        <v>1</v>
      </c>
    </row>
    <row r="1897" spans="3:4" x14ac:dyDescent="0.25">
      <c r="C1897" s="159" t="s">
        <v>18482</v>
      </c>
      <c r="D1897" s="159">
        <v>1</v>
      </c>
    </row>
    <row r="1898" spans="3:4" x14ac:dyDescent="0.25">
      <c r="C1898" s="159" t="s">
        <v>18483</v>
      </c>
      <c r="D1898" s="159">
        <v>1</v>
      </c>
    </row>
    <row r="1899" spans="3:4" x14ac:dyDescent="0.25">
      <c r="C1899" s="159" t="s">
        <v>18484</v>
      </c>
      <c r="D1899" s="159">
        <v>1</v>
      </c>
    </row>
    <row r="1900" spans="3:4" x14ac:dyDescent="0.25">
      <c r="C1900" s="159" t="s">
        <v>18485</v>
      </c>
      <c r="D1900" s="159">
        <v>1</v>
      </c>
    </row>
    <row r="1901" spans="3:4" x14ac:dyDescent="0.25">
      <c r="C1901" s="159" t="s">
        <v>18486</v>
      </c>
      <c r="D1901" s="159">
        <v>1</v>
      </c>
    </row>
    <row r="1902" spans="3:4" x14ac:dyDescent="0.25">
      <c r="C1902" s="159" t="s">
        <v>18487</v>
      </c>
      <c r="D1902" s="159">
        <v>1</v>
      </c>
    </row>
    <row r="1903" spans="3:4" x14ac:dyDescent="0.25">
      <c r="C1903" s="159" t="s">
        <v>18488</v>
      </c>
      <c r="D1903" s="159">
        <v>1</v>
      </c>
    </row>
    <row r="1904" spans="3:4" x14ac:dyDescent="0.25">
      <c r="C1904" s="159" t="s">
        <v>18489</v>
      </c>
      <c r="D1904" s="159">
        <v>1</v>
      </c>
    </row>
    <row r="1905" spans="3:4" x14ac:dyDescent="0.25">
      <c r="C1905" s="159" t="s">
        <v>18490</v>
      </c>
      <c r="D1905" s="159">
        <v>1</v>
      </c>
    </row>
    <row r="1906" spans="3:4" x14ac:dyDescent="0.25">
      <c r="C1906" s="159" t="s">
        <v>18491</v>
      </c>
      <c r="D1906" s="159">
        <v>1</v>
      </c>
    </row>
    <row r="1907" spans="3:4" x14ac:dyDescent="0.25">
      <c r="C1907" s="159" t="s">
        <v>18492</v>
      </c>
      <c r="D1907" s="159">
        <v>1</v>
      </c>
    </row>
    <row r="1908" spans="3:4" x14ac:dyDescent="0.25">
      <c r="C1908" s="159" t="s">
        <v>18493</v>
      </c>
      <c r="D1908" s="159">
        <v>1</v>
      </c>
    </row>
    <row r="1909" spans="3:4" x14ac:dyDescent="0.25">
      <c r="C1909" s="159" t="s">
        <v>18494</v>
      </c>
      <c r="D1909" s="159">
        <v>1</v>
      </c>
    </row>
    <row r="1910" spans="3:4" x14ac:dyDescent="0.25">
      <c r="C1910" s="159" t="s">
        <v>18495</v>
      </c>
      <c r="D1910" s="159">
        <v>1</v>
      </c>
    </row>
    <row r="1911" spans="3:4" x14ac:dyDescent="0.25">
      <c r="C1911" s="159" t="s">
        <v>18496</v>
      </c>
      <c r="D1911" s="159">
        <v>1</v>
      </c>
    </row>
    <row r="1912" spans="3:4" x14ac:dyDescent="0.25">
      <c r="C1912" s="159" t="s">
        <v>18497</v>
      </c>
      <c r="D1912" s="159">
        <v>1</v>
      </c>
    </row>
    <row r="1913" spans="3:4" x14ac:dyDescent="0.25">
      <c r="C1913" s="159" t="s">
        <v>18498</v>
      </c>
      <c r="D1913" s="159">
        <v>1</v>
      </c>
    </row>
    <row r="1914" spans="3:4" x14ac:dyDescent="0.25">
      <c r="C1914" s="159" t="s">
        <v>18499</v>
      </c>
      <c r="D1914" s="159">
        <v>1</v>
      </c>
    </row>
    <row r="1915" spans="3:4" x14ac:dyDescent="0.25">
      <c r="C1915" s="159" t="s">
        <v>18500</v>
      </c>
      <c r="D1915" s="159">
        <v>1</v>
      </c>
    </row>
    <row r="1916" spans="3:4" x14ac:dyDescent="0.25">
      <c r="C1916" s="159" t="s">
        <v>18501</v>
      </c>
      <c r="D1916" s="159">
        <v>1</v>
      </c>
    </row>
    <row r="1917" spans="3:4" x14ac:dyDescent="0.25">
      <c r="C1917" s="159" t="s">
        <v>18502</v>
      </c>
      <c r="D1917" s="159">
        <v>1</v>
      </c>
    </row>
    <row r="1918" spans="3:4" x14ac:dyDescent="0.25">
      <c r="C1918" s="159" t="s">
        <v>18503</v>
      </c>
      <c r="D1918" s="159">
        <v>1</v>
      </c>
    </row>
    <row r="1919" spans="3:4" x14ac:dyDescent="0.25">
      <c r="C1919" s="159" t="s">
        <v>18504</v>
      </c>
      <c r="D1919" s="159">
        <v>1</v>
      </c>
    </row>
    <row r="1920" spans="3:4" x14ac:dyDescent="0.25">
      <c r="C1920" s="159" t="s">
        <v>18505</v>
      </c>
      <c r="D1920" s="159">
        <v>1</v>
      </c>
    </row>
    <row r="1921" spans="3:4" x14ac:dyDescent="0.25">
      <c r="C1921" s="159" t="s">
        <v>18506</v>
      </c>
      <c r="D1921" s="159">
        <v>1</v>
      </c>
    </row>
    <row r="1922" spans="3:4" x14ac:dyDescent="0.25">
      <c r="C1922" s="159" t="s">
        <v>18507</v>
      </c>
      <c r="D1922" s="159">
        <v>1</v>
      </c>
    </row>
    <row r="1923" spans="3:4" x14ac:dyDescent="0.25">
      <c r="C1923" s="159" t="s">
        <v>18508</v>
      </c>
      <c r="D1923" s="159">
        <v>1</v>
      </c>
    </row>
    <row r="1924" spans="3:4" x14ac:dyDescent="0.25">
      <c r="C1924" s="159" t="s">
        <v>18509</v>
      </c>
      <c r="D1924" s="159">
        <v>1</v>
      </c>
    </row>
    <row r="1925" spans="3:4" x14ac:dyDescent="0.25">
      <c r="C1925" s="159" t="s">
        <v>18510</v>
      </c>
      <c r="D1925" s="159">
        <v>1</v>
      </c>
    </row>
    <row r="1926" spans="3:4" x14ac:dyDescent="0.25">
      <c r="C1926" s="159" t="s">
        <v>18511</v>
      </c>
      <c r="D1926" s="159">
        <v>1</v>
      </c>
    </row>
    <row r="1927" spans="3:4" x14ac:dyDescent="0.25">
      <c r="C1927" s="159" t="s">
        <v>18512</v>
      </c>
      <c r="D1927" s="159">
        <v>1</v>
      </c>
    </row>
    <row r="1928" spans="3:4" x14ac:dyDescent="0.25">
      <c r="C1928" s="159" t="s">
        <v>18513</v>
      </c>
      <c r="D1928" s="159">
        <v>1</v>
      </c>
    </row>
    <row r="1929" spans="3:4" x14ac:dyDescent="0.25">
      <c r="C1929" s="159" t="s">
        <v>18514</v>
      </c>
      <c r="D1929" s="159">
        <v>1</v>
      </c>
    </row>
    <row r="1930" spans="3:4" x14ac:dyDescent="0.25">
      <c r="C1930" s="159" t="s">
        <v>18515</v>
      </c>
      <c r="D1930" s="159">
        <v>1</v>
      </c>
    </row>
    <row r="1931" spans="3:4" x14ac:dyDescent="0.25">
      <c r="C1931" s="159" t="s">
        <v>18516</v>
      </c>
      <c r="D1931" s="159">
        <v>1</v>
      </c>
    </row>
    <row r="1932" spans="3:4" x14ac:dyDescent="0.25">
      <c r="C1932" s="159" t="s">
        <v>18517</v>
      </c>
      <c r="D1932" s="159">
        <v>1</v>
      </c>
    </row>
    <row r="1933" spans="3:4" x14ac:dyDescent="0.25">
      <c r="C1933" s="159" t="s">
        <v>18518</v>
      </c>
      <c r="D1933" s="159">
        <v>1</v>
      </c>
    </row>
    <row r="1934" spans="3:4" x14ac:dyDescent="0.25">
      <c r="C1934" s="159" t="s">
        <v>18519</v>
      </c>
      <c r="D1934" s="159">
        <v>1</v>
      </c>
    </row>
    <row r="1935" spans="3:4" x14ac:dyDescent="0.25">
      <c r="C1935" s="159" t="s">
        <v>18520</v>
      </c>
      <c r="D1935" s="159">
        <v>1</v>
      </c>
    </row>
    <row r="1936" spans="3:4" x14ac:dyDescent="0.25">
      <c r="C1936" s="159" t="s">
        <v>18521</v>
      </c>
      <c r="D1936" s="159">
        <v>1</v>
      </c>
    </row>
    <row r="1937" spans="3:4" x14ac:dyDescent="0.25">
      <c r="C1937" s="159" t="s">
        <v>18522</v>
      </c>
      <c r="D1937" s="159">
        <v>1</v>
      </c>
    </row>
    <row r="1938" spans="3:4" x14ac:dyDescent="0.25">
      <c r="C1938" s="159" t="s">
        <v>18523</v>
      </c>
      <c r="D1938" s="159">
        <v>1</v>
      </c>
    </row>
    <row r="1939" spans="3:4" x14ac:dyDescent="0.25">
      <c r="C1939" s="159" t="s">
        <v>18524</v>
      </c>
      <c r="D1939" s="159">
        <v>1</v>
      </c>
    </row>
    <row r="1940" spans="3:4" x14ac:dyDescent="0.25">
      <c r="C1940" s="159" t="s">
        <v>18525</v>
      </c>
      <c r="D1940" s="159">
        <v>1</v>
      </c>
    </row>
    <row r="1941" spans="3:4" x14ac:dyDescent="0.25">
      <c r="C1941" s="159" t="s">
        <v>18526</v>
      </c>
      <c r="D1941" s="159">
        <v>1</v>
      </c>
    </row>
    <row r="1942" spans="3:4" x14ac:dyDescent="0.25">
      <c r="C1942" s="159" t="s">
        <v>18527</v>
      </c>
      <c r="D1942" s="159">
        <v>1</v>
      </c>
    </row>
    <row r="1943" spans="3:4" x14ac:dyDescent="0.25">
      <c r="C1943" s="159" t="s">
        <v>18528</v>
      </c>
      <c r="D1943" s="159">
        <v>1</v>
      </c>
    </row>
    <row r="1944" spans="3:4" x14ac:dyDescent="0.25">
      <c r="C1944" s="159" t="s">
        <v>18529</v>
      </c>
      <c r="D1944" s="159">
        <v>1</v>
      </c>
    </row>
    <row r="1945" spans="3:4" x14ac:dyDescent="0.25">
      <c r="C1945" s="159" t="s">
        <v>18530</v>
      </c>
      <c r="D1945" s="159">
        <v>1</v>
      </c>
    </row>
    <row r="1946" spans="3:4" x14ac:dyDescent="0.25">
      <c r="C1946" s="159" t="s">
        <v>18531</v>
      </c>
      <c r="D1946" s="159">
        <v>1</v>
      </c>
    </row>
    <row r="1947" spans="3:4" x14ac:dyDescent="0.25">
      <c r="C1947" s="159" t="s">
        <v>18532</v>
      </c>
      <c r="D1947" s="159">
        <v>1</v>
      </c>
    </row>
    <row r="1948" spans="3:4" x14ac:dyDescent="0.25">
      <c r="C1948" s="159" t="s">
        <v>18533</v>
      </c>
      <c r="D1948" s="159">
        <v>1</v>
      </c>
    </row>
    <row r="1949" spans="3:4" x14ac:dyDescent="0.25">
      <c r="C1949" s="159" t="s">
        <v>18534</v>
      </c>
      <c r="D1949" s="159">
        <v>1</v>
      </c>
    </row>
    <row r="1950" spans="3:4" x14ac:dyDescent="0.25">
      <c r="C1950" s="159" t="s">
        <v>18535</v>
      </c>
      <c r="D1950" s="159">
        <v>1</v>
      </c>
    </row>
    <row r="1951" spans="3:4" x14ac:dyDescent="0.25">
      <c r="C1951" s="159" t="s">
        <v>18536</v>
      </c>
      <c r="D1951" s="159">
        <v>1</v>
      </c>
    </row>
    <row r="1952" spans="3:4" x14ac:dyDescent="0.25">
      <c r="C1952" s="159" t="s">
        <v>18537</v>
      </c>
      <c r="D1952" s="159">
        <v>1</v>
      </c>
    </row>
    <row r="1953" spans="3:4" x14ac:dyDescent="0.25">
      <c r="C1953" s="159" t="s">
        <v>18538</v>
      </c>
      <c r="D1953" s="159">
        <v>1</v>
      </c>
    </row>
    <row r="1954" spans="3:4" x14ac:dyDescent="0.25">
      <c r="C1954" s="159" t="s">
        <v>18539</v>
      </c>
      <c r="D1954" s="159">
        <v>1</v>
      </c>
    </row>
    <row r="1955" spans="3:4" x14ac:dyDescent="0.25">
      <c r="C1955" s="159" t="s">
        <v>18540</v>
      </c>
      <c r="D1955" s="159">
        <v>1</v>
      </c>
    </row>
    <row r="1956" spans="3:4" x14ac:dyDescent="0.25">
      <c r="C1956" s="159" t="s">
        <v>18541</v>
      </c>
      <c r="D1956" s="159">
        <v>1</v>
      </c>
    </row>
    <row r="1957" spans="3:4" x14ac:dyDescent="0.25">
      <c r="C1957" s="159" t="s">
        <v>18542</v>
      </c>
      <c r="D1957" s="159">
        <v>1</v>
      </c>
    </row>
    <row r="1958" spans="3:4" x14ac:dyDescent="0.25">
      <c r="C1958" s="159" t="s">
        <v>18543</v>
      </c>
      <c r="D1958" s="159">
        <v>1</v>
      </c>
    </row>
    <row r="1959" spans="3:4" x14ac:dyDescent="0.25">
      <c r="C1959" s="159" t="s">
        <v>18544</v>
      </c>
      <c r="D1959" s="159">
        <v>1</v>
      </c>
    </row>
    <row r="1960" spans="3:4" x14ac:dyDescent="0.25">
      <c r="C1960" s="159" t="s">
        <v>18545</v>
      </c>
      <c r="D1960" s="159">
        <v>1</v>
      </c>
    </row>
    <row r="1961" spans="3:4" x14ac:dyDescent="0.25">
      <c r="C1961" s="159" t="s">
        <v>18546</v>
      </c>
      <c r="D1961" s="159">
        <v>1</v>
      </c>
    </row>
    <row r="1962" spans="3:4" x14ac:dyDescent="0.25">
      <c r="C1962" s="159" t="s">
        <v>18547</v>
      </c>
      <c r="D1962" s="159">
        <v>1</v>
      </c>
    </row>
    <row r="1963" spans="3:4" x14ac:dyDescent="0.25">
      <c r="C1963" s="159" t="s">
        <v>18548</v>
      </c>
      <c r="D1963" s="159">
        <v>1</v>
      </c>
    </row>
    <row r="1964" spans="3:4" x14ac:dyDescent="0.25">
      <c r="C1964" s="159" t="s">
        <v>18549</v>
      </c>
      <c r="D1964" s="159">
        <v>1</v>
      </c>
    </row>
    <row r="1965" spans="3:4" x14ac:dyDescent="0.25">
      <c r="C1965" s="159" t="s">
        <v>18550</v>
      </c>
      <c r="D1965" s="159">
        <v>1</v>
      </c>
    </row>
    <row r="1966" spans="3:4" x14ac:dyDescent="0.25">
      <c r="C1966" s="159" t="s">
        <v>18551</v>
      </c>
      <c r="D1966" s="159">
        <v>1</v>
      </c>
    </row>
    <row r="1967" spans="3:4" x14ac:dyDescent="0.25">
      <c r="C1967" s="159" t="s">
        <v>18552</v>
      </c>
      <c r="D1967" s="159">
        <v>1</v>
      </c>
    </row>
    <row r="1968" spans="3:4" x14ac:dyDescent="0.25">
      <c r="C1968" s="159" t="s">
        <v>18553</v>
      </c>
      <c r="D1968" s="159">
        <v>1</v>
      </c>
    </row>
    <row r="1969" spans="3:4" x14ac:dyDescent="0.25">
      <c r="C1969" s="159" t="s">
        <v>18554</v>
      </c>
      <c r="D1969" s="159">
        <v>1</v>
      </c>
    </row>
    <row r="1970" spans="3:4" x14ac:dyDescent="0.25">
      <c r="C1970" s="159" t="s">
        <v>18555</v>
      </c>
      <c r="D1970" s="159">
        <v>1</v>
      </c>
    </row>
    <row r="1971" spans="3:4" x14ac:dyDescent="0.25">
      <c r="C1971" s="159" t="s">
        <v>18556</v>
      </c>
      <c r="D1971" s="159">
        <v>1</v>
      </c>
    </row>
    <row r="1972" spans="3:4" x14ac:dyDescent="0.25">
      <c r="C1972" s="159" t="s">
        <v>18557</v>
      </c>
      <c r="D1972" s="159">
        <v>1</v>
      </c>
    </row>
    <row r="1973" spans="3:4" x14ac:dyDescent="0.25">
      <c r="C1973" s="159" t="s">
        <v>18558</v>
      </c>
      <c r="D1973" s="159">
        <v>1</v>
      </c>
    </row>
    <row r="1974" spans="3:4" x14ac:dyDescent="0.25">
      <c r="C1974" s="159" t="s">
        <v>18559</v>
      </c>
      <c r="D1974" s="159">
        <v>1</v>
      </c>
    </row>
    <row r="1975" spans="3:4" x14ac:dyDescent="0.25">
      <c r="C1975" s="159" t="s">
        <v>18560</v>
      </c>
      <c r="D1975" s="159">
        <v>1</v>
      </c>
    </row>
    <row r="1976" spans="3:4" x14ac:dyDescent="0.25">
      <c r="C1976" s="159" t="s">
        <v>18561</v>
      </c>
      <c r="D1976" s="159">
        <v>1</v>
      </c>
    </row>
    <row r="1977" spans="3:4" x14ac:dyDescent="0.25">
      <c r="C1977" s="159" t="s">
        <v>18562</v>
      </c>
      <c r="D1977" s="159">
        <v>1</v>
      </c>
    </row>
    <row r="1978" spans="3:4" x14ac:dyDescent="0.25">
      <c r="C1978" s="159" t="s">
        <v>18563</v>
      </c>
      <c r="D1978" s="159">
        <v>1</v>
      </c>
    </row>
    <row r="1979" spans="3:4" x14ac:dyDescent="0.25">
      <c r="C1979" s="159" t="s">
        <v>18564</v>
      </c>
      <c r="D1979" s="159">
        <v>1</v>
      </c>
    </row>
    <row r="1980" spans="3:4" x14ac:dyDescent="0.25">
      <c r="C1980" s="159" t="s">
        <v>18565</v>
      </c>
      <c r="D1980" s="159">
        <v>1</v>
      </c>
    </row>
    <row r="1981" spans="3:4" x14ac:dyDescent="0.25">
      <c r="C1981" s="159" t="s">
        <v>18566</v>
      </c>
      <c r="D1981" s="159">
        <v>1</v>
      </c>
    </row>
    <row r="1982" spans="3:4" x14ac:dyDescent="0.25">
      <c r="C1982" s="159" t="s">
        <v>18567</v>
      </c>
      <c r="D1982" s="159">
        <v>1</v>
      </c>
    </row>
    <row r="1983" spans="3:4" x14ac:dyDescent="0.25">
      <c r="C1983" s="159" t="s">
        <v>18568</v>
      </c>
      <c r="D1983" s="159">
        <v>1</v>
      </c>
    </row>
    <row r="1984" spans="3:4" x14ac:dyDescent="0.25">
      <c r="C1984" s="159" t="s">
        <v>18569</v>
      </c>
      <c r="D1984" s="159">
        <v>1</v>
      </c>
    </row>
    <row r="1985" spans="3:4" x14ac:dyDescent="0.25">
      <c r="C1985" s="159" t="s">
        <v>18570</v>
      </c>
      <c r="D1985" s="159">
        <v>1</v>
      </c>
    </row>
    <row r="1986" spans="3:4" x14ac:dyDescent="0.25">
      <c r="C1986" s="159" t="s">
        <v>18571</v>
      </c>
      <c r="D1986" s="159">
        <v>1</v>
      </c>
    </row>
    <row r="1987" spans="3:4" x14ac:dyDescent="0.25">
      <c r="C1987" s="159" t="s">
        <v>18572</v>
      </c>
      <c r="D1987" s="159">
        <v>1</v>
      </c>
    </row>
    <row r="1988" spans="3:4" x14ac:dyDescent="0.25">
      <c r="C1988" s="159" t="s">
        <v>18573</v>
      </c>
      <c r="D1988" s="159">
        <v>1</v>
      </c>
    </row>
    <row r="1989" spans="3:4" x14ac:dyDescent="0.25">
      <c r="C1989" s="159" t="s">
        <v>18574</v>
      </c>
      <c r="D1989" s="159">
        <v>1</v>
      </c>
    </row>
    <row r="1990" spans="3:4" x14ac:dyDescent="0.25">
      <c r="C1990" s="159" t="s">
        <v>18575</v>
      </c>
      <c r="D1990" s="159">
        <v>1</v>
      </c>
    </row>
    <row r="1991" spans="3:4" x14ac:dyDescent="0.25">
      <c r="C1991" s="159" t="s">
        <v>18576</v>
      </c>
      <c r="D1991" s="159">
        <v>1</v>
      </c>
    </row>
    <row r="1992" spans="3:4" x14ac:dyDescent="0.25">
      <c r="C1992" s="159" t="s">
        <v>18577</v>
      </c>
      <c r="D1992" s="159">
        <v>1</v>
      </c>
    </row>
    <row r="1993" spans="3:4" x14ac:dyDescent="0.25">
      <c r="C1993" s="159" t="s">
        <v>18578</v>
      </c>
      <c r="D1993" s="159">
        <v>1</v>
      </c>
    </row>
    <row r="1994" spans="3:4" x14ac:dyDescent="0.25">
      <c r="C1994" s="159" t="s">
        <v>18579</v>
      </c>
      <c r="D1994" s="159">
        <v>1</v>
      </c>
    </row>
    <row r="1995" spans="3:4" x14ac:dyDescent="0.25">
      <c r="C1995" s="159" t="s">
        <v>18580</v>
      </c>
      <c r="D1995" s="159">
        <v>1</v>
      </c>
    </row>
    <row r="1996" spans="3:4" x14ac:dyDescent="0.25">
      <c r="C1996" s="159" t="s">
        <v>18581</v>
      </c>
      <c r="D1996" s="159">
        <v>1</v>
      </c>
    </row>
    <row r="1997" spans="3:4" x14ac:dyDescent="0.25">
      <c r="C1997" s="159" t="s">
        <v>18582</v>
      </c>
      <c r="D1997" s="159">
        <v>1</v>
      </c>
    </row>
    <row r="1998" spans="3:4" x14ac:dyDescent="0.25">
      <c r="C1998" s="159" t="s">
        <v>18583</v>
      </c>
      <c r="D1998" s="159">
        <v>1</v>
      </c>
    </row>
    <row r="1999" spans="3:4" x14ac:dyDescent="0.25">
      <c r="C1999" s="159" t="s">
        <v>18584</v>
      </c>
      <c r="D1999" s="159">
        <v>1</v>
      </c>
    </row>
    <row r="2000" spans="3:4" x14ac:dyDescent="0.25">
      <c r="C2000" s="159" t="s">
        <v>18585</v>
      </c>
      <c r="D2000" s="159">
        <v>1</v>
      </c>
    </row>
    <row r="2001" spans="3:4" x14ac:dyDescent="0.25">
      <c r="C2001" s="159" t="s">
        <v>18586</v>
      </c>
      <c r="D2001" s="159">
        <v>1</v>
      </c>
    </row>
    <row r="2002" spans="3:4" x14ac:dyDescent="0.25">
      <c r="C2002" s="159" t="s">
        <v>18587</v>
      </c>
      <c r="D2002" s="159">
        <v>1</v>
      </c>
    </row>
    <row r="2003" spans="3:4" x14ac:dyDescent="0.25">
      <c r="C2003" s="159" t="s">
        <v>18588</v>
      </c>
      <c r="D2003" s="159">
        <v>1</v>
      </c>
    </row>
    <row r="2004" spans="3:4" x14ac:dyDescent="0.25">
      <c r="C2004" s="159" t="s">
        <v>18589</v>
      </c>
      <c r="D2004" s="159">
        <v>1</v>
      </c>
    </row>
    <row r="2005" spans="3:4" x14ac:dyDescent="0.25">
      <c r="C2005" s="159" t="s">
        <v>18590</v>
      </c>
      <c r="D2005" s="159">
        <v>1</v>
      </c>
    </row>
    <row r="2006" spans="3:4" x14ac:dyDescent="0.25">
      <c r="C2006" s="159" t="s">
        <v>18591</v>
      </c>
      <c r="D2006" s="159">
        <v>1</v>
      </c>
    </row>
    <row r="2007" spans="3:4" x14ac:dyDescent="0.25">
      <c r="C2007" s="159" t="s">
        <v>18592</v>
      </c>
      <c r="D2007" s="159">
        <v>1</v>
      </c>
    </row>
    <row r="2008" spans="3:4" x14ac:dyDescent="0.25">
      <c r="C2008" s="159" t="s">
        <v>18593</v>
      </c>
      <c r="D2008" s="159">
        <v>1</v>
      </c>
    </row>
    <row r="2009" spans="3:4" x14ac:dyDescent="0.25">
      <c r="C2009" s="159" t="s">
        <v>18594</v>
      </c>
      <c r="D2009" s="159">
        <v>1</v>
      </c>
    </row>
    <row r="2010" spans="3:4" x14ac:dyDescent="0.25">
      <c r="C2010" s="159" t="s">
        <v>18595</v>
      </c>
      <c r="D2010" s="159">
        <v>1</v>
      </c>
    </row>
    <row r="2011" spans="3:4" x14ac:dyDescent="0.25">
      <c r="C2011" s="159" t="s">
        <v>18596</v>
      </c>
      <c r="D2011" s="159">
        <v>1</v>
      </c>
    </row>
    <row r="2012" spans="3:4" x14ac:dyDescent="0.25">
      <c r="C2012" s="159" t="s">
        <v>18597</v>
      </c>
      <c r="D2012" s="159">
        <v>1</v>
      </c>
    </row>
    <row r="2013" spans="3:4" x14ac:dyDescent="0.25">
      <c r="C2013" s="159" t="s">
        <v>18598</v>
      </c>
      <c r="D2013" s="159">
        <v>1</v>
      </c>
    </row>
    <row r="2014" spans="3:4" x14ac:dyDescent="0.25">
      <c r="C2014" s="159" t="s">
        <v>18599</v>
      </c>
      <c r="D2014" s="159">
        <v>1</v>
      </c>
    </row>
    <row r="2015" spans="3:4" x14ac:dyDescent="0.25">
      <c r="C2015" s="159" t="s">
        <v>18600</v>
      </c>
      <c r="D2015" s="159">
        <v>1</v>
      </c>
    </row>
    <row r="2016" spans="3:4" x14ac:dyDescent="0.25">
      <c r="C2016" s="159" t="s">
        <v>18601</v>
      </c>
      <c r="D2016" s="159">
        <v>1</v>
      </c>
    </row>
    <row r="2017" spans="3:4" x14ac:dyDescent="0.25">
      <c r="C2017" s="159" t="s">
        <v>18602</v>
      </c>
      <c r="D2017" s="159">
        <v>1</v>
      </c>
    </row>
    <row r="2018" spans="3:4" x14ac:dyDescent="0.25">
      <c r="C2018" s="159" t="s">
        <v>18603</v>
      </c>
      <c r="D2018" s="159">
        <v>1</v>
      </c>
    </row>
    <row r="2019" spans="3:4" x14ac:dyDescent="0.25">
      <c r="C2019" s="159" t="s">
        <v>18604</v>
      </c>
      <c r="D2019" s="159">
        <v>1</v>
      </c>
    </row>
    <row r="2020" spans="3:4" x14ac:dyDescent="0.25">
      <c r="C2020" s="159" t="s">
        <v>18605</v>
      </c>
      <c r="D2020" s="159">
        <v>1</v>
      </c>
    </row>
    <row r="2021" spans="3:4" x14ac:dyDescent="0.25">
      <c r="C2021" s="159" t="s">
        <v>18606</v>
      </c>
      <c r="D2021" s="159">
        <v>1</v>
      </c>
    </row>
    <row r="2022" spans="3:4" x14ac:dyDescent="0.25">
      <c r="C2022" s="159" t="s">
        <v>18607</v>
      </c>
      <c r="D2022" s="159">
        <v>1</v>
      </c>
    </row>
    <row r="2023" spans="3:4" x14ac:dyDescent="0.25">
      <c r="C2023" s="159" t="s">
        <v>18718</v>
      </c>
      <c r="D2023" s="159">
        <v>1</v>
      </c>
    </row>
    <row r="2024" spans="3:4" x14ac:dyDescent="0.25">
      <c r="C2024" s="159" t="s">
        <v>18719</v>
      </c>
      <c r="D2024" s="159">
        <v>1</v>
      </c>
    </row>
    <row r="2025" spans="3:4" x14ac:dyDescent="0.25">
      <c r="C2025" s="159" t="s">
        <v>18720</v>
      </c>
      <c r="D2025" s="159">
        <v>1</v>
      </c>
    </row>
    <row r="2026" spans="3:4" x14ac:dyDescent="0.25">
      <c r="C2026" s="159" t="s">
        <v>18721</v>
      </c>
      <c r="D2026" s="159">
        <v>1</v>
      </c>
    </row>
    <row r="2027" spans="3:4" x14ac:dyDescent="0.25">
      <c r="C2027" s="159" t="s">
        <v>18722</v>
      </c>
      <c r="D2027" s="159">
        <v>1</v>
      </c>
    </row>
    <row r="2028" spans="3:4" x14ac:dyDescent="0.25">
      <c r="C2028" s="159" t="s">
        <v>18723</v>
      </c>
      <c r="D2028" s="159">
        <v>1</v>
      </c>
    </row>
    <row r="2029" spans="3:4" x14ac:dyDescent="0.25">
      <c r="C2029" s="159" t="s">
        <v>18724</v>
      </c>
      <c r="D2029" s="159">
        <v>1</v>
      </c>
    </row>
    <row r="2030" spans="3:4" x14ac:dyDescent="0.25">
      <c r="C2030" s="159" t="s">
        <v>18725</v>
      </c>
      <c r="D2030" s="159">
        <v>1</v>
      </c>
    </row>
    <row r="2031" spans="3:4" x14ac:dyDescent="0.25">
      <c r="C2031" s="159" t="s">
        <v>18726</v>
      </c>
      <c r="D2031" s="159">
        <v>1</v>
      </c>
    </row>
    <row r="2032" spans="3:4" x14ac:dyDescent="0.25">
      <c r="C2032" s="159" t="s">
        <v>18727</v>
      </c>
      <c r="D2032" s="159">
        <v>1</v>
      </c>
    </row>
    <row r="2033" spans="3:4" x14ac:dyDescent="0.25">
      <c r="C2033" s="159" t="s">
        <v>18728</v>
      </c>
      <c r="D2033" s="159">
        <v>1</v>
      </c>
    </row>
    <row r="2034" spans="3:4" x14ac:dyDescent="0.25">
      <c r="C2034" s="159" t="s">
        <v>18729</v>
      </c>
      <c r="D2034" s="159">
        <v>1</v>
      </c>
    </row>
    <row r="2035" spans="3:4" x14ac:dyDescent="0.25">
      <c r="C2035" s="159" t="s">
        <v>18730</v>
      </c>
      <c r="D2035" s="159">
        <v>1</v>
      </c>
    </row>
    <row r="2036" spans="3:4" x14ac:dyDescent="0.25">
      <c r="C2036" s="159" t="s">
        <v>18731</v>
      </c>
      <c r="D2036" s="159">
        <v>1</v>
      </c>
    </row>
    <row r="2037" spans="3:4" x14ac:dyDescent="0.25">
      <c r="C2037" s="159" t="s">
        <v>18732</v>
      </c>
      <c r="D2037" s="159">
        <v>1</v>
      </c>
    </row>
    <row r="2038" spans="3:4" x14ac:dyDescent="0.25">
      <c r="C2038" s="159" t="s">
        <v>18733</v>
      </c>
      <c r="D2038" s="159">
        <v>1</v>
      </c>
    </row>
    <row r="2039" spans="3:4" x14ac:dyDescent="0.25">
      <c r="C2039" s="159" t="s">
        <v>18734</v>
      </c>
      <c r="D2039" s="159">
        <v>1</v>
      </c>
    </row>
    <row r="2040" spans="3:4" x14ac:dyDescent="0.25">
      <c r="C2040" s="159" t="s">
        <v>18735</v>
      </c>
      <c r="D2040" s="159">
        <v>1</v>
      </c>
    </row>
    <row r="2041" spans="3:4" x14ac:dyDescent="0.25">
      <c r="C2041" s="159" t="s">
        <v>18736</v>
      </c>
      <c r="D2041" s="159">
        <v>1</v>
      </c>
    </row>
    <row r="2042" spans="3:4" x14ac:dyDescent="0.25">
      <c r="C2042" s="159" t="s">
        <v>18737</v>
      </c>
      <c r="D2042" s="159">
        <v>1</v>
      </c>
    </row>
    <row r="2043" spans="3:4" x14ac:dyDescent="0.25">
      <c r="C2043" s="159" t="s">
        <v>18738</v>
      </c>
      <c r="D2043" s="159">
        <v>1</v>
      </c>
    </row>
    <row r="2044" spans="3:4" x14ac:dyDescent="0.25">
      <c r="C2044" s="159" t="s">
        <v>18739</v>
      </c>
      <c r="D2044" s="159">
        <v>1</v>
      </c>
    </row>
    <row r="2045" spans="3:4" x14ac:dyDescent="0.25">
      <c r="C2045" s="159" t="s">
        <v>18740</v>
      </c>
      <c r="D2045" s="159">
        <v>1</v>
      </c>
    </row>
    <row r="2046" spans="3:4" x14ac:dyDescent="0.25">
      <c r="C2046" s="159" t="s">
        <v>18741</v>
      </c>
      <c r="D2046" s="159">
        <v>1</v>
      </c>
    </row>
    <row r="2047" spans="3:4" x14ac:dyDescent="0.25">
      <c r="C2047" s="159" t="s">
        <v>18742</v>
      </c>
      <c r="D2047" s="159">
        <v>1</v>
      </c>
    </row>
    <row r="2048" spans="3:4" x14ac:dyDescent="0.25">
      <c r="C2048" s="159" t="s">
        <v>18743</v>
      </c>
      <c r="D2048" s="159">
        <v>1</v>
      </c>
    </row>
    <row r="2049" spans="3:4" x14ac:dyDescent="0.25">
      <c r="C2049" s="159" t="s">
        <v>18744</v>
      </c>
      <c r="D2049" s="159">
        <v>1</v>
      </c>
    </row>
    <row r="2050" spans="3:4" x14ac:dyDescent="0.25">
      <c r="C2050" s="159" t="s">
        <v>18745</v>
      </c>
      <c r="D2050" s="159">
        <v>1</v>
      </c>
    </row>
    <row r="2051" spans="3:4" x14ac:dyDescent="0.25">
      <c r="C2051" s="159" t="s">
        <v>18746</v>
      </c>
      <c r="D2051" s="159">
        <v>1</v>
      </c>
    </row>
    <row r="2052" spans="3:4" x14ac:dyDescent="0.25">
      <c r="C2052" s="159" t="s">
        <v>18747</v>
      </c>
      <c r="D2052" s="159">
        <v>1</v>
      </c>
    </row>
    <row r="2053" spans="3:4" x14ac:dyDescent="0.25">
      <c r="C2053" s="159" t="s">
        <v>18748</v>
      </c>
      <c r="D2053" s="159">
        <v>1</v>
      </c>
    </row>
    <row r="2054" spans="3:4" x14ac:dyDescent="0.25">
      <c r="C2054" s="159" t="s">
        <v>18749</v>
      </c>
      <c r="D2054" s="159">
        <v>1</v>
      </c>
    </row>
    <row r="2055" spans="3:4" x14ac:dyDescent="0.25">
      <c r="C2055" s="159" t="s">
        <v>18750</v>
      </c>
      <c r="D2055" s="159">
        <v>1</v>
      </c>
    </row>
    <row r="2056" spans="3:4" x14ac:dyDescent="0.25">
      <c r="C2056" s="159" t="s">
        <v>18751</v>
      </c>
      <c r="D2056" s="159">
        <v>1</v>
      </c>
    </row>
    <row r="2057" spans="3:4" x14ac:dyDescent="0.25">
      <c r="C2057" s="159" t="s">
        <v>18752</v>
      </c>
      <c r="D2057" s="159">
        <v>1</v>
      </c>
    </row>
    <row r="2058" spans="3:4" x14ac:dyDescent="0.25">
      <c r="C2058" s="159" t="s">
        <v>18753</v>
      </c>
      <c r="D2058" s="159">
        <v>1</v>
      </c>
    </row>
    <row r="2059" spans="3:4" x14ac:dyDescent="0.25">
      <c r="C2059" s="159" t="s">
        <v>18754</v>
      </c>
      <c r="D2059" s="159">
        <v>1</v>
      </c>
    </row>
    <row r="2060" spans="3:4" x14ac:dyDescent="0.25">
      <c r="C2060" s="159" t="s">
        <v>18755</v>
      </c>
      <c r="D2060" s="159">
        <v>1</v>
      </c>
    </row>
    <row r="2061" spans="3:4" x14ac:dyDescent="0.25">
      <c r="C2061" s="159" t="s">
        <v>18756</v>
      </c>
      <c r="D2061" s="159">
        <v>1</v>
      </c>
    </row>
    <row r="2062" spans="3:4" x14ac:dyDescent="0.25">
      <c r="C2062" s="159" t="s">
        <v>18757</v>
      </c>
      <c r="D2062" s="159">
        <v>1</v>
      </c>
    </row>
    <row r="2063" spans="3:4" x14ac:dyDescent="0.25">
      <c r="C2063" s="159" t="s">
        <v>18758</v>
      </c>
      <c r="D2063" s="159">
        <v>1</v>
      </c>
    </row>
    <row r="2064" spans="3:4" x14ac:dyDescent="0.25">
      <c r="C2064" s="159" t="s">
        <v>18759</v>
      </c>
      <c r="D2064" s="159">
        <v>1</v>
      </c>
    </row>
    <row r="2065" spans="3:4" x14ac:dyDescent="0.25">
      <c r="C2065" s="159" t="s">
        <v>18760</v>
      </c>
      <c r="D2065" s="159">
        <v>1</v>
      </c>
    </row>
    <row r="2066" spans="3:4" x14ac:dyDescent="0.25">
      <c r="C2066" s="159" t="s">
        <v>18761</v>
      </c>
      <c r="D2066" s="159">
        <v>1</v>
      </c>
    </row>
    <row r="2067" spans="3:4" x14ac:dyDescent="0.25">
      <c r="C2067" s="159" t="s">
        <v>18762</v>
      </c>
      <c r="D2067" s="159">
        <v>1</v>
      </c>
    </row>
    <row r="2068" spans="3:4" x14ac:dyDescent="0.25">
      <c r="C2068" s="159" t="s">
        <v>18763</v>
      </c>
      <c r="D2068" s="159">
        <v>1</v>
      </c>
    </row>
    <row r="2069" spans="3:4" x14ac:dyDescent="0.25">
      <c r="C2069" s="159" t="s">
        <v>18764</v>
      </c>
      <c r="D2069" s="159">
        <v>1</v>
      </c>
    </row>
    <row r="2070" spans="3:4" x14ac:dyDescent="0.25">
      <c r="C2070" s="159" t="s">
        <v>18765</v>
      </c>
      <c r="D2070" s="159">
        <v>1</v>
      </c>
    </row>
    <row r="2071" spans="3:4" x14ac:dyDescent="0.25">
      <c r="C2071" s="159" t="s">
        <v>18766</v>
      </c>
      <c r="D2071" s="159">
        <v>1</v>
      </c>
    </row>
    <row r="2072" spans="3:4" x14ac:dyDescent="0.25">
      <c r="C2072" s="159" t="s">
        <v>18767</v>
      </c>
      <c r="D2072" s="159">
        <v>1</v>
      </c>
    </row>
    <row r="2073" spans="3:4" x14ac:dyDescent="0.25">
      <c r="C2073" s="159" t="s">
        <v>18768</v>
      </c>
      <c r="D2073" s="159">
        <v>1</v>
      </c>
    </row>
    <row r="2074" spans="3:4" x14ac:dyDescent="0.25">
      <c r="C2074" s="159" t="s">
        <v>18769</v>
      </c>
      <c r="D2074" s="159">
        <v>1</v>
      </c>
    </row>
    <row r="2075" spans="3:4" x14ac:dyDescent="0.25">
      <c r="C2075" s="159" t="s">
        <v>18770</v>
      </c>
      <c r="D2075" s="159">
        <v>1</v>
      </c>
    </row>
    <row r="2076" spans="3:4" x14ac:dyDescent="0.25">
      <c r="C2076" s="159" t="s">
        <v>18771</v>
      </c>
      <c r="D2076" s="159">
        <v>1</v>
      </c>
    </row>
    <row r="2077" spans="3:4" x14ac:dyDescent="0.25">
      <c r="C2077" s="159" t="s">
        <v>18772</v>
      </c>
      <c r="D2077" s="159">
        <v>1</v>
      </c>
    </row>
    <row r="2078" spans="3:4" x14ac:dyDescent="0.25">
      <c r="C2078" s="159" t="s">
        <v>18773</v>
      </c>
      <c r="D2078" s="159">
        <v>1</v>
      </c>
    </row>
    <row r="2079" spans="3:4" x14ac:dyDescent="0.25">
      <c r="C2079" s="159" t="s">
        <v>18774</v>
      </c>
      <c r="D2079" s="159">
        <v>1</v>
      </c>
    </row>
    <row r="2080" spans="3:4" x14ac:dyDescent="0.25">
      <c r="C2080" s="159" t="s">
        <v>18775</v>
      </c>
      <c r="D2080" s="159">
        <v>1</v>
      </c>
    </row>
    <row r="2081" spans="3:4" x14ac:dyDescent="0.25">
      <c r="C2081" s="159" t="s">
        <v>18776</v>
      </c>
      <c r="D2081" s="159">
        <v>1</v>
      </c>
    </row>
    <row r="2082" spans="3:4" x14ac:dyDescent="0.25">
      <c r="C2082" s="159" t="s">
        <v>18777</v>
      </c>
      <c r="D2082" s="159">
        <v>1</v>
      </c>
    </row>
    <row r="2083" spans="3:4" x14ac:dyDescent="0.25">
      <c r="C2083" s="159" t="s">
        <v>18778</v>
      </c>
      <c r="D2083" s="159">
        <v>1</v>
      </c>
    </row>
    <row r="2084" spans="3:4" x14ac:dyDescent="0.25">
      <c r="C2084" s="159" t="s">
        <v>18458</v>
      </c>
      <c r="D2084" s="159">
        <v>1</v>
      </c>
    </row>
    <row r="2085" spans="3:4" x14ac:dyDescent="0.25">
      <c r="C2085" s="159" t="s">
        <v>18459</v>
      </c>
      <c r="D2085" s="159">
        <v>1</v>
      </c>
    </row>
    <row r="2086" spans="3:4" x14ac:dyDescent="0.25">
      <c r="C2086" s="159" t="s">
        <v>18460</v>
      </c>
      <c r="D2086" s="159">
        <v>1</v>
      </c>
    </row>
    <row r="2087" spans="3:4" x14ac:dyDescent="0.25">
      <c r="C2087" s="159" t="s">
        <v>18461</v>
      </c>
      <c r="D2087" s="159">
        <v>1</v>
      </c>
    </row>
    <row r="2088" spans="3:4" x14ac:dyDescent="0.25">
      <c r="C2088" s="159" t="s">
        <v>18462</v>
      </c>
      <c r="D2088" s="159">
        <v>1</v>
      </c>
    </row>
    <row r="2089" spans="3:4" x14ac:dyDescent="0.25">
      <c r="C2089" s="159" t="s">
        <v>18463</v>
      </c>
      <c r="D2089" s="159">
        <v>1</v>
      </c>
    </row>
    <row r="2090" spans="3:4" x14ac:dyDescent="0.25">
      <c r="C2090" s="159" t="s">
        <v>18464</v>
      </c>
      <c r="D2090" s="159">
        <v>1</v>
      </c>
    </row>
    <row r="2091" spans="3:4" x14ac:dyDescent="0.25">
      <c r="C2091" s="159" t="s">
        <v>18465</v>
      </c>
      <c r="D2091" s="159">
        <v>1</v>
      </c>
    </row>
    <row r="2092" spans="3:4" x14ac:dyDescent="0.25">
      <c r="C2092" s="159" t="s">
        <v>18466</v>
      </c>
      <c r="D2092" s="159">
        <v>1</v>
      </c>
    </row>
    <row r="2093" spans="3:4" x14ac:dyDescent="0.25">
      <c r="C2093" s="159" t="s">
        <v>18467</v>
      </c>
      <c r="D2093" s="159">
        <v>1</v>
      </c>
    </row>
    <row r="2094" spans="3:4" x14ac:dyDescent="0.25">
      <c r="C2094" s="159" t="s">
        <v>18468</v>
      </c>
      <c r="D2094" s="159">
        <v>1</v>
      </c>
    </row>
    <row r="2095" spans="3:4" x14ac:dyDescent="0.25">
      <c r="C2095" s="159" t="s">
        <v>18469</v>
      </c>
      <c r="D2095" s="159">
        <v>1</v>
      </c>
    </row>
    <row r="2096" spans="3:4" x14ac:dyDescent="0.25">
      <c r="C2096" s="159" t="s">
        <v>18470</v>
      </c>
      <c r="D2096" s="159">
        <v>1</v>
      </c>
    </row>
    <row r="2097" spans="3:4" x14ac:dyDescent="0.25">
      <c r="C2097" s="159" t="s">
        <v>18471</v>
      </c>
      <c r="D2097" s="159">
        <v>1</v>
      </c>
    </row>
    <row r="2098" spans="3:4" x14ac:dyDescent="0.25">
      <c r="C2098" s="159" t="s">
        <v>18472</v>
      </c>
      <c r="D2098" s="159">
        <v>1</v>
      </c>
    </row>
    <row r="2099" spans="3:4" x14ac:dyDescent="0.25">
      <c r="C2099" s="159" t="s">
        <v>18473</v>
      </c>
      <c r="D2099" s="159">
        <v>1</v>
      </c>
    </row>
    <row r="2100" spans="3:4" x14ac:dyDescent="0.25">
      <c r="C2100" s="159" t="s">
        <v>18608</v>
      </c>
      <c r="D2100" s="159">
        <v>1</v>
      </c>
    </row>
    <row r="2101" spans="3:4" x14ac:dyDescent="0.25">
      <c r="C2101" s="159" t="s">
        <v>18609</v>
      </c>
      <c r="D2101" s="159">
        <v>1</v>
      </c>
    </row>
    <row r="2102" spans="3:4" x14ac:dyDescent="0.25">
      <c r="C2102" s="159" t="s">
        <v>18610</v>
      </c>
      <c r="D2102" s="159">
        <v>1</v>
      </c>
    </row>
    <row r="2103" spans="3:4" x14ac:dyDescent="0.25">
      <c r="C2103" s="159" t="s">
        <v>18611</v>
      </c>
      <c r="D2103" s="159">
        <v>1</v>
      </c>
    </row>
    <row r="2104" spans="3:4" x14ac:dyDescent="0.25">
      <c r="C2104" s="159" t="s">
        <v>18612</v>
      </c>
      <c r="D2104" s="159">
        <v>1</v>
      </c>
    </row>
    <row r="2105" spans="3:4" x14ac:dyDescent="0.25">
      <c r="C2105" s="159" t="s">
        <v>18613</v>
      </c>
      <c r="D2105" s="159">
        <v>1</v>
      </c>
    </row>
    <row r="2106" spans="3:4" x14ac:dyDescent="0.25">
      <c r="C2106" s="159" t="s">
        <v>18614</v>
      </c>
      <c r="D2106" s="159">
        <v>1</v>
      </c>
    </row>
    <row r="2107" spans="3:4" x14ac:dyDescent="0.25">
      <c r="C2107" s="159" t="s">
        <v>18615</v>
      </c>
      <c r="D2107" s="159">
        <v>1</v>
      </c>
    </row>
    <row r="2108" spans="3:4" x14ac:dyDescent="0.25">
      <c r="C2108" s="159" t="s">
        <v>18616</v>
      </c>
      <c r="D2108" s="159">
        <v>1</v>
      </c>
    </row>
    <row r="2109" spans="3:4" x14ac:dyDescent="0.25">
      <c r="C2109" s="159" t="s">
        <v>18617</v>
      </c>
      <c r="D2109" s="159">
        <v>1</v>
      </c>
    </row>
    <row r="2110" spans="3:4" x14ac:dyDescent="0.25">
      <c r="C2110" s="159" t="s">
        <v>18618</v>
      </c>
      <c r="D2110" s="159">
        <v>1</v>
      </c>
    </row>
    <row r="2111" spans="3:4" x14ac:dyDescent="0.25">
      <c r="C2111" s="159" t="s">
        <v>18619</v>
      </c>
      <c r="D2111" s="159">
        <v>1</v>
      </c>
    </row>
    <row r="2112" spans="3:4" x14ac:dyDescent="0.25">
      <c r="C2112" s="159" t="s">
        <v>18620</v>
      </c>
      <c r="D2112" s="159">
        <v>1</v>
      </c>
    </row>
    <row r="2113" spans="3:4" x14ac:dyDescent="0.25">
      <c r="C2113" s="159" t="s">
        <v>18621</v>
      </c>
      <c r="D2113" s="159">
        <v>1</v>
      </c>
    </row>
    <row r="2114" spans="3:4" x14ac:dyDescent="0.25">
      <c r="C2114" s="159" t="s">
        <v>18622</v>
      </c>
      <c r="D2114" s="159">
        <v>1</v>
      </c>
    </row>
    <row r="2115" spans="3:4" x14ac:dyDescent="0.25">
      <c r="C2115" s="159" t="s">
        <v>18623</v>
      </c>
      <c r="D2115" s="159">
        <v>1</v>
      </c>
    </row>
    <row r="2116" spans="3:4" x14ac:dyDescent="0.25">
      <c r="C2116" s="159" t="s">
        <v>18624</v>
      </c>
      <c r="D2116" s="159">
        <v>1</v>
      </c>
    </row>
    <row r="2117" spans="3:4" x14ac:dyDescent="0.25">
      <c r="C2117" s="159" t="s">
        <v>18625</v>
      </c>
      <c r="D2117" s="159">
        <v>1</v>
      </c>
    </row>
    <row r="2118" spans="3:4" x14ac:dyDescent="0.25">
      <c r="C2118" s="159" t="s">
        <v>18626</v>
      </c>
      <c r="D2118" s="159">
        <v>1</v>
      </c>
    </row>
    <row r="2119" spans="3:4" x14ac:dyDescent="0.25">
      <c r="C2119" s="159" t="s">
        <v>18627</v>
      </c>
      <c r="D2119" s="159">
        <v>1</v>
      </c>
    </row>
    <row r="2120" spans="3:4" x14ac:dyDescent="0.25">
      <c r="C2120" s="159" t="s">
        <v>18628</v>
      </c>
      <c r="D2120" s="159">
        <v>1</v>
      </c>
    </row>
    <row r="2121" spans="3:4" x14ac:dyDescent="0.25">
      <c r="C2121" s="159" t="s">
        <v>18629</v>
      </c>
      <c r="D2121" s="159">
        <v>1</v>
      </c>
    </row>
    <row r="2122" spans="3:4" x14ac:dyDescent="0.25">
      <c r="C2122" s="159" t="s">
        <v>18630</v>
      </c>
      <c r="D2122" s="159">
        <v>1</v>
      </c>
    </row>
    <row r="2123" spans="3:4" x14ac:dyDescent="0.25">
      <c r="C2123" s="159" t="s">
        <v>18631</v>
      </c>
      <c r="D2123" s="159">
        <v>1</v>
      </c>
    </row>
    <row r="2124" spans="3:4" x14ac:dyDescent="0.25">
      <c r="C2124" s="159" t="s">
        <v>18632</v>
      </c>
      <c r="D2124" s="159">
        <v>1</v>
      </c>
    </row>
    <row r="2125" spans="3:4" x14ac:dyDescent="0.25">
      <c r="C2125" s="159" t="s">
        <v>18633</v>
      </c>
      <c r="D2125" s="159">
        <v>1</v>
      </c>
    </row>
    <row r="2126" spans="3:4" x14ac:dyDescent="0.25">
      <c r="C2126" s="159" t="s">
        <v>18634</v>
      </c>
      <c r="D2126" s="159">
        <v>1</v>
      </c>
    </row>
    <row r="2127" spans="3:4" x14ac:dyDescent="0.25">
      <c r="C2127" s="159" t="s">
        <v>18635</v>
      </c>
      <c r="D2127" s="159">
        <v>1</v>
      </c>
    </row>
    <row r="2128" spans="3:4" x14ac:dyDescent="0.25">
      <c r="C2128" s="159" t="s">
        <v>18636</v>
      </c>
      <c r="D2128" s="159">
        <v>1</v>
      </c>
    </row>
    <row r="2129" spans="3:4" x14ac:dyDescent="0.25">
      <c r="C2129" s="159" t="s">
        <v>18637</v>
      </c>
      <c r="D2129" s="159">
        <v>1</v>
      </c>
    </row>
    <row r="2130" spans="3:4" x14ac:dyDescent="0.25">
      <c r="C2130" s="159" t="s">
        <v>18638</v>
      </c>
      <c r="D2130" s="159">
        <v>1</v>
      </c>
    </row>
    <row r="2131" spans="3:4" x14ac:dyDescent="0.25">
      <c r="C2131" s="159" t="s">
        <v>18639</v>
      </c>
      <c r="D2131" s="159">
        <v>1</v>
      </c>
    </row>
    <row r="2132" spans="3:4" x14ac:dyDescent="0.25">
      <c r="C2132" s="159" t="s">
        <v>18640</v>
      </c>
      <c r="D2132" s="159">
        <v>1</v>
      </c>
    </row>
    <row r="2133" spans="3:4" x14ac:dyDescent="0.25">
      <c r="C2133" s="159" t="s">
        <v>18641</v>
      </c>
      <c r="D2133" s="159">
        <v>1</v>
      </c>
    </row>
    <row r="2134" spans="3:4" x14ac:dyDescent="0.25">
      <c r="C2134" s="159" t="s">
        <v>18642</v>
      </c>
      <c r="D2134" s="159">
        <v>1</v>
      </c>
    </row>
    <row r="2135" spans="3:4" x14ac:dyDescent="0.25">
      <c r="C2135" s="159" t="s">
        <v>18643</v>
      </c>
      <c r="D2135" s="159">
        <v>1</v>
      </c>
    </row>
    <row r="2136" spans="3:4" x14ac:dyDescent="0.25">
      <c r="C2136" s="159" t="s">
        <v>18644</v>
      </c>
      <c r="D2136" s="159">
        <v>1</v>
      </c>
    </row>
    <row r="2137" spans="3:4" x14ac:dyDescent="0.25">
      <c r="C2137" s="159" t="s">
        <v>18645</v>
      </c>
      <c r="D2137" s="159">
        <v>1</v>
      </c>
    </row>
    <row r="2138" spans="3:4" x14ac:dyDescent="0.25">
      <c r="C2138" s="159" t="s">
        <v>18646</v>
      </c>
      <c r="D2138" s="159">
        <v>1</v>
      </c>
    </row>
    <row r="2139" spans="3:4" x14ac:dyDescent="0.25">
      <c r="C2139" s="159" t="s">
        <v>18647</v>
      </c>
      <c r="D2139" s="159">
        <v>1</v>
      </c>
    </row>
    <row r="2140" spans="3:4" x14ac:dyDescent="0.25">
      <c r="C2140" s="159" t="s">
        <v>18648</v>
      </c>
      <c r="D2140" s="159">
        <v>1</v>
      </c>
    </row>
    <row r="2141" spans="3:4" x14ac:dyDescent="0.25">
      <c r="C2141" s="159" t="s">
        <v>18649</v>
      </c>
      <c r="D2141" s="159">
        <v>1</v>
      </c>
    </row>
    <row r="2142" spans="3:4" x14ac:dyDescent="0.25">
      <c r="C2142" s="159" t="s">
        <v>18650</v>
      </c>
      <c r="D2142" s="159">
        <v>1</v>
      </c>
    </row>
    <row r="2143" spans="3:4" x14ac:dyDescent="0.25">
      <c r="C2143" s="159" t="s">
        <v>18651</v>
      </c>
      <c r="D2143" s="159">
        <v>1</v>
      </c>
    </row>
    <row r="2144" spans="3:4" x14ac:dyDescent="0.25">
      <c r="C2144" s="159" t="s">
        <v>18652</v>
      </c>
      <c r="D2144" s="159">
        <v>1</v>
      </c>
    </row>
    <row r="2145" spans="3:4" x14ac:dyDescent="0.25">
      <c r="C2145" s="159" t="s">
        <v>18653</v>
      </c>
      <c r="D2145" s="159">
        <v>1</v>
      </c>
    </row>
    <row r="2146" spans="3:4" x14ac:dyDescent="0.25">
      <c r="C2146" s="159" t="s">
        <v>18654</v>
      </c>
      <c r="D2146" s="159">
        <v>1</v>
      </c>
    </row>
    <row r="2147" spans="3:4" x14ac:dyDescent="0.25">
      <c r="C2147" s="159" t="s">
        <v>18655</v>
      </c>
      <c r="D2147" s="159">
        <v>1</v>
      </c>
    </row>
    <row r="2148" spans="3:4" x14ac:dyDescent="0.25">
      <c r="C2148" s="159" t="s">
        <v>18656</v>
      </c>
      <c r="D2148" s="159">
        <v>1</v>
      </c>
    </row>
    <row r="2149" spans="3:4" x14ac:dyDescent="0.25">
      <c r="C2149" s="159" t="s">
        <v>18657</v>
      </c>
      <c r="D2149" s="159">
        <v>1</v>
      </c>
    </row>
    <row r="2150" spans="3:4" x14ac:dyDescent="0.25">
      <c r="C2150" s="159" t="s">
        <v>18658</v>
      </c>
      <c r="D2150" s="159">
        <v>1</v>
      </c>
    </row>
    <row r="2151" spans="3:4" x14ac:dyDescent="0.25">
      <c r="C2151" s="159" t="s">
        <v>18659</v>
      </c>
      <c r="D2151" s="159">
        <v>1</v>
      </c>
    </row>
    <row r="2152" spans="3:4" x14ac:dyDescent="0.25">
      <c r="C2152" s="159" t="s">
        <v>18660</v>
      </c>
      <c r="D2152" s="159">
        <v>1</v>
      </c>
    </row>
    <row r="2153" spans="3:4" x14ac:dyDescent="0.25">
      <c r="C2153" s="159" t="s">
        <v>18661</v>
      </c>
      <c r="D2153" s="159">
        <v>1</v>
      </c>
    </row>
    <row r="2154" spans="3:4" x14ac:dyDescent="0.25">
      <c r="C2154" s="159" t="s">
        <v>18662</v>
      </c>
      <c r="D2154" s="159">
        <v>1</v>
      </c>
    </row>
    <row r="2155" spans="3:4" x14ac:dyDescent="0.25">
      <c r="C2155" s="159" t="s">
        <v>18663</v>
      </c>
      <c r="D2155" s="159">
        <v>1</v>
      </c>
    </row>
    <row r="2156" spans="3:4" x14ac:dyDescent="0.25">
      <c r="C2156" s="159" t="s">
        <v>18664</v>
      </c>
      <c r="D2156" s="159">
        <v>1</v>
      </c>
    </row>
    <row r="2157" spans="3:4" x14ac:dyDescent="0.25">
      <c r="C2157" s="159" t="s">
        <v>18665</v>
      </c>
      <c r="D2157" s="159">
        <v>1</v>
      </c>
    </row>
    <row r="2158" spans="3:4" x14ac:dyDescent="0.25">
      <c r="C2158" s="159" t="s">
        <v>18666</v>
      </c>
      <c r="D2158" s="159">
        <v>1</v>
      </c>
    </row>
    <row r="2159" spans="3:4" x14ac:dyDescent="0.25">
      <c r="C2159" s="159" t="s">
        <v>18667</v>
      </c>
      <c r="D2159" s="159">
        <v>1</v>
      </c>
    </row>
    <row r="2160" spans="3:4" x14ac:dyDescent="0.25">
      <c r="C2160" s="159" t="s">
        <v>18668</v>
      </c>
      <c r="D2160" s="159">
        <v>1</v>
      </c>
    </row>
    <row r="2161" spans="3:4" x14ac:dyDescent="0.25">
      <c r="C2161" s="159" t="s">
        <v>18669</v>
      </c>
      <c r="D2161" s="159">
        <v>1</v>
      </c>
    </row>
    <row r="2162" spans="3:4" x14ac:dyDescent="0.25">
      <c r="C2162" s="159" t="s">
        <v>18670</v>
      </c>
      <c r="D2162" s="159">
        <v>1</v>
      </c>
    </row>
    <row r="2163" spans="3:4" x14ac:dyDescent="0.25">
      <c r="C2163" s="159" t="s">
        <v>18671</v>
      </c>
      <c r="D2163" s="159">
        <v>1</v>
      </c>
    </row>
    <row r="2164" spans="3:4" x14ac:dyDescent="0.25">
      <c r="C2164" s="159" t="s">
        <v>18672</v>
      </c>
      <c r="D2164" s="159">
        <v>1</v>
      </c>
    </row>
    <row r="2165" spans="3:4" x14ac:dyDescent="0.25">
      <c r="C2165" s="159" t="s">
        <v>18673</v>
      </c>
      <c r="D2165" s="159">
        <v>1</v>
      </c>
    </row>
    <row r="2166" spans="3:4" x14ac:dyDescent="0.25">
      <c r="C2166" s="159" t="s">
        <v>18674</v>
      </c>
      <c r="D2166" s="159">
        <v>1</v>
      </c>
    </row>
    <row r="2167" spans="3:4" x14ac:dyDescent="0.25">
      <c r="C2167" s="159" t="s">
        <v>18675</v>
      </c>
      <c r="D2167" s="159">
        <v>1</v>
      </c>
    </row>
    <row r="2168" spans="3:4" x14ac:dyDescent="0.25">
      <c r="C2168" s="159" t="s">
        <v>18676</v>
      </c>
      <c r="D2168" s="159">
        <v>1</v>
      </c>
    </row>
    <row r="2169" spans="3:4" x14ac:dyDescent="0.25">
      <c r="C2169" s="159" t="s">
        <v>18677</v>
      </c>
      <c r="D2169" s="159">
        <v>1</v>
      </c>
    </row>
    <row r="2170" spans="3:4" x14ac:dyDescent="0.25">
      <c r="C2170" s="159" t="s">
        <v>18678</v>
      </c>
      <c r="D2170" s="159">
        <v>1</v>
      </c>
    </row>
    <row r="2171" spans="3:4" x14ac:dyDescent="0.25">
      <c r="C2171" s="159" t="s">
        <v>18679</v>
      </c>
      <c r="D2171" s="159">
        <v>1</v>
      </c>
    </row>
    <row r="2172" spans="3:4" x14ac:dyDescent="0.25">
      <c r="C2172" s="159" t="s">
        <v>18680</v>
      </c>
      <c r="D2172" s="159">
        <v>1</v>
      </c>
    </row>
    <row r="2173" spans="3:4" x14ac:dyDescent="0.25">
      <c r="C2173" s="159" t="s">
        <v>18681</v>
      </c>
      <c r="D2173" s="159">
        <v>1</v>
      </c>
    </row>
    <row r="2174" spans="3:4" x14ac:dyDescent="0.25">
      <c r="C2174" s="159" t="s">
        <v>18682</v>
      </c>
      <c r="D2174" s="159">
        <v>1</v>
      </c>
    </row>
    <row r="2175" spans="3:4" x14ac:dyDescent="0.25">
      <c r="C2175" s="159" t="s">
        <v>18683</v>
      </c>
      <c r="D2175" s="159">
        <v>1</v>
      </c>
    </row>
    <row r="2176" spans="3:4" x14ac:dyDescent="0.25">
      <c r="C2176" s="159" t="s">
        <v>18684</v>
      </c>
      <c r="D2176" s="159">
        <v>1</v>
      </c>
    </row>
    <row r="2177" spans="3:4" x14ac:dyDescent="0.25">
      <c r="C2177" s="159" t="s">
        <v>18685</v>
      </c>
      <c r="D2177" s="159">
        <v>1</v>
      </c>
    </row>
    <row r="2178" spans="3:4" x14ac:dyDescent="0.25">
      <c r="C2178" s="159" t="s">
        <v>18686</v>
      </c>
      <c r="D2178" s="159">
        <v>1</v>
      </c>
    </row>
    <row r="2179" spans="3:4" x14ac:dyDescent="0.25">
      <c r="C2179" s="159" t="s">
        <v>18687</v>
      </c>
      <c r="D2179" s="159">
        <v>1</v>
      </c>
    </row>
    <row r="2180" spans="3:4" x14ac:dyDescent="0.25">
      <c r="C2180" s="159" t="s">
        <v>18688</v>
      </c>
      <c r="D2180" s="159">
        <v>1</v>
      </c>
    </row>
    <row r="2181" spans="3:4" x14ac:dyDescent="0.25">
      <c r="C2181" s="159" t="s">
        <v>18689</v>
      </c>
      <c r="D2181" s="159">
        <v>1</v>
      </c>
    </row>
    <row r="2182" spans="3:4" x14ac:dyDescent="0.25">
      <c r="C2182" s="159" t="s">
        <v>18690</v>
      </c>
      <c r="D2182" s="159">
        <v>1</v>
      </c>
    </row>
    <row r="2183" spans="3:4" x14ac:dyDescent="0.25">
      <c r="C2183" s="159" t="s">
        <v>18691</v>
      </c>
      <c r="D2183" s="159">
        <v>1</v>
      </c>
    </row>
    <row r="2184" spans="3:4" x14ac:dyDescent="0.25">
      <c r="C2184" s="159" t="s">
        <v>18692</v>
      </c>
      <c r="D2184" s="159">
        <v>1</v>
      </c>
    </row>
    <row r="2185" spans="3:4" x14ac:dyDescent="0.25">
      <c r="C2185" s="159" t="s">
        <v>18693</v>
      </c>
      <c r="D2185" s="159">
        <v>1</v>
      </c>
    </row>
    <row r="2186" spans="3:4" x14ac:dyDescent="0.25">
      <c r="C2186" s="159" t="s">
        <v>18694</v>
      </c>
      <c r="D2186" s="159">
        <v>1</v>
      </c>
    </row>
    <row r="2187" spans="3:4" x14ac:dyDescent="0.25">
      <c r="C2187" s="159" t="s">
        <v>18695</v>
      </c>
      <c r="D2187" s="159">
        <v>1</v>
      </c>
    </row>
    <row r="2188" spans="3:4" x14ac:dyDescent="0.25">
      <c r="C2188" s="159" t="s">
        <v>18696</v>
      </c>
      <c r="D2188" s="159">
        <v>1</v>
      </c>
    </row>
    <row r="2189" spans="3:4" x14ac:dyDescent="0.25">
      <c r="C2189" s="159" t="s">
        <v>18697</v>
      </c>
      <c r="D2189" s="159">
        <v>1</v>
      </c>
    </row>
    <row r="2190" spans="3:4" x14ac:dyDescent="0.25">
      <c r="C2190" s="159" t="s">
        <v>18698</v>
      </c>
      <c r="D2190" s="159">
        <v>1</v>
      </c>
    </row>
    <row r="2191" spans="3:4" x14ac:dyDescent="0.25">
      <c r="C2191" s="159" t="s">
        <v>18699</v>
      </c>
      <c r="D2191" s="159">
        <v>1</v>
      </c>
    </row>
    <row r="2192" spans="3:4" x14ac:dyDescent="0.25">
      <c r="C2192" s="159" t="s">
        <v>18700</v>
      </c>
      <c r="D2192" s="159">
        <v>1</v>
      </c>
    </row>
    <row r="2193" spans="3:4" x14ac:dyDescent="0.25">
      <c r="C2193" s="159" t="s">
        <v>18701</v>
      </c>
      <c r="D2193" s="159">
        <v>1</v>
      </c>
    </row>
    <row r="2194" spans="3:4" x14ac:dyDescent="0.25">
      <c r="C2194" s="159" t="s">
        <v>18702</v>
      </c>
      <c r="D2194" s="159">
        <v>1</v>
      </c>
    </row>
    <row r="2195" spans="3:4" x14ac:dyDescent="0.25">
      <c r="C2195" s="159" t="s">
        <v>18703</v>
      </c>
      <c r="D2195" s="159">
        <v>1</v>
      </c>
    </row>
    <row r="2196" spans="3:4" x14ac:dyDescent="0.25">
      <c r="C2196" s="159" t="s">
        <v>18704</v>
      </c>
      <c r="D2196" s="159">
        <v>1</v>
      </c>
    </row>
    <row r="2197" spans="3:4" x14ac:dyDescent="0.25">
      <c r="C2197" s="159" t="s">
        <v>18705</v>
      </c>
      <c r="D2197" s="159">
        <v>1</v>
      </c>
    </row>
    <row r="2198" spans="3:4" x14ac:dyDescent="0.25">
      <c r="C2198" s="159" t="s">
        <v>18706</v>
      </c>
      <c r="D2198" s="159">
        <v>1</v>
      </c>
    </row>
    <row r="2199" spans="3:4" x14ac:dyDescent="0.25">
      <c r="C2199" s="159" t="s">
        <v>18707</v>
      </c>
      <c r="D2199" s="159">
        <v>1</v>
      </c>
    </row>
    <row r="2200" spans="3:4" x14ac:dyDescent="0.25">
      <c r="C2200" s="159" t="s">
        <v>18708</v>
      </c>
      <c r="D2200" s="159">
        <v>1</v>
      </c>
    </row>
    <row r="2201" spans="3:4" x14ac:dyDescent="0.25">
      <c r="C2201" s="159" t="s">
        <v>18709</v>
      </c>
      <c r="D2201" s="159">
        <v>1</v>
      </c>
    </row>
    <row r="2202" spans="3:4" x14ac:dyDescent="0.25">
      <c r="C2202" s="159" t="s">
        <v>18710</v>
      </c>
      <c r="D2202" s="159">
        <v>1</v>
      </c>
    </row>
    <row r="2203" spans="3:4" x14ac:dyDescent="0.25">
      <c r="C2203" s="159" t="s">
        <v>18711</v>
      </c>
      <c r="D2203" s="159">
        <v>1</v>
      </c>
    </row>
    <row r="2204" spans="3:4" x14ac:dyDescent="0.25">
      <c r="C2204" s="159" t="s">
        <v>18712</v>
      </c>
      <c r="D2204" s="159">
        <v>1</v>
      </c>
    </row>
    <row r="2205" spans="3:4" x14ac:dyDescent="0.25">
      <c r="C2205" s="159" t="s">
        <v>18713</v>
      </c>
      <c r="D2205" s="159">
        <v>1</v>
      </c>
    </row>
    <row r="2206" spans="3:4" x14ac:dyDescent="0.25">
      <c r="C2206" s="159" t="s">
        <v>18714</v>
      </c>
      <c r="D2206" s="159">
        <v>1</v>
      </c>
    </row>
    <row r="2207" spans="3:4" x14ac:dyDescent="0.25">
      <c r="C2207" s="159" t="s">
        <v>18715</v>
      </c>
      <c r="D2207" s="159">
        <v>1</v>
      </c>
    </row>
    <row r="2208" spans="3:4" x14ac:dyDescent="0.25">
      <c r="C2208" s="159" t="s">
        <v>18716</v>
      </c>
      <c r="D2208" s="159">
        <v>1</v>
      </c>
    </row>
    <row r="2209" spans="3:4" x14ac:dyDescent="0.25">
      <c r="C2209" s="159" t="s">
        <v>18717</v>
      </c>
      <c r="D2209" s="159">
        <v>1</v>
      </c>
    </row>
    <row r="2210" spans="3:4" x14ac:dyDescent="0.25">
      <c r="C2210" s="159" t="s">
        <v>18846</v>
      </c>
      <c r="D2210" s="159">
        <v>1</v>
      </c>
    </row>
    <row r="2211" spans="3:4" x14ac:dyDescent="0.25">
      <c r="C2211" s="159" t="s">
        <v>18847</v>
      </c>
      <c r="D2211" s="159">
        <v>1</v>
      </c>
    </row>
    <row r="2212" spans="3:4" x14ac:dyDescent="0.25">
      <c r="C2212" s="159" t="s">
        <v>18848</v>
      </c>
      <c r="D2212" s="159">
        <v>1</v>
      </c>
    </row>
    <row r="2213" spans="3:4" x14ac:dyDescent="0.25">
      <c r="C2213" s="159" t="s">
        <v>18849</v>
      </c>
      <c r="D2213" s="159">
        <v>1</v>
      </c>
    </row>
    <row r="2214" spans="3:4" x14ac:dyDescent="0.25">
      <c r="C2214" s="159" t="s">
        <v>18850</v>
      </c>
      <c r="D2214" s="159">
        <v>1</v>
      </c>
    </row>
    <row r="2215" spans="3:4" x14ac:dyDescent="0.25">
      <c r="C2215" s="159" t="s">
        <v>18851</v>
      </c>
      <c r="D2215" s="159">
        <v>1</v>
      </c>
    </row>
    <row r="2216" spans="3:4" x14ac:dyDescent="0.25">
      <c r="C2216" s="159" t="s">
        <v>18852</v>
      </c>
      <c r="D2216" s="159">
        <v>1</v>
      </c>
    </row>
    <row r="2217" spans="3:4" x14ac:dyDescent="0.25">
      <c r="C2217" s="159" t="s">
        <v>18853</v>
      </c>
      <c r="D2217" s="159">
        <v>1</v>
      </c>
    </row>
    <row r="2218" spans="3:4" x14ac:dyDescent="0.25">
      <c r="C2218" s="159" t="s">
        <v>18854</v>
      </c>
      <c r="D2218" s="159">
        <v>1</v>
      </c>
    </row>
    <row r="2219" spans="3:4" x14ac:dyDescent="0.25">
      <c r="C2219" s="159" t="s">
        <v>18855</v>
      </c>
      <c r="D2219" s="159">
        <v>1</v>
      </c>
    </row>
    <row r="2220" spans="3:4" x14ac:dyDescent="0.25">
      <c r="C2220" s="159" t="s">
        <v>18856</v>
      </c>
      <c r="D2220" s="159">
        <v>1</v>
      </c>
    </row>
    <row r="2221" spans="3:4" x14ac:dyDescent="0.25">
      <c r="C2221" s="159" t="s">
        <v>18857</v>
      </c>
      <c r="D2221" s="159">
        <v>1</v>
      </c>
    </row>
    <row r="2222" spans="3:4" x14ac:dyDescent="0.25">
      <c r="C2222" s="159" t="s">
        <v>18858</v>
      </c>
      <c r="D2222" s="159">
        <v>1</v>
      </c>
    </row>
    <row r="2223" spans="3:4" x14ac:dyDescent="0.25">
      <c r="C2223" s="159" t="s">
        <v>18859</v>
      </c>
      <c r="D2223" s="159">
        <v>1</v>
      </c>
    </row>
    <row r="2224" spans="3:4" x14ac:dyDescent="0.25">
      <c r="C2224" s="159" t="s">
        <v>18860</v>
      </c>
      <c r="D2224" s="159">
        <v>1</v>
      </c>
    </row>
    <row r="2225" spans="3:4" x14ac:dyDescent="0.25">
      <c r="C2225" s="159" t="s">
        <v>18861</v>
      </c>
      <c r="D2225" s="159">
        <v>1</v>
      </c>
    </row>
    <row r="2226" spans="3:4" x14ac:dyDescent="0.25">
      <c r="C2226" s="159" t="s">
        <v>18862</v>
      </c>
      <c r="D2226" s="159">
        <v>1</v>
      </c>
    </row>
    <row r="2227" spans="3:4" x14ac:dyDescent="0.25">
      <c r="C2227" s="159" t="s">
        <v>18863</v>
      </c>
      <c r="D2227" s="159">
        <v>1</v>
      </c>
    </row>
    <row r="2228" spans="3:4" x14ac:dyDescent="0.25">
      <c r="C2228" s="159" t="s">
        <v>18864</v>
      </c>
      <c r="D2228" s="159">
        <v>1</v>
      </c>
    </row>
    <row r="2229" spans="3:4" x14ac:dyDescent="0.25">
      <c r="C2229" s="159" t="s">
        <v>18865</v>
      </c>
      <c r="D2229" s="159">
        <v>1</v>
      </c>
    </row>
    <row r="2230" spans="3:4" x14ac:dyDescent="0.25">
      <c r="C2230" s="159" t="s">
        <v>18866</v>
      </c>
      <c r="D2230" s="159">
        <v>1</v>
      </c>
    </row>
    <row r="2231" spans="3:4" x14ac:dyDescent="0.25">
      <c r="C2231" s="159" t="s">
        <v>18867</v>
      </c>
      <c r="D2231" s="159">
        <v>1</v>
      </c>
    </row>
    <row r="2232" spans="3:4" x14ac:dyDescent="0.25">
      <c r="C2232" s="159" t="s">
        <v>18868</v>
      </c>
      <c r="D2232" s="159">
        <v>1</v>
      </c>
    </row>
    <row r="2233" spans="3:4" x14ac:dyDescent="0.25">
      <c r="C2233" s="159" t="s">
        <v>18869</v>
      </c>
      <c r="D2233" s="159">
        <v>1</v>
      </c>
    </row>
    <row r="2234" spans="3:4" x14ac:dyDescent="0.25">
      <c r="C2234" s="159" t="s">
        <v>18870</v>
      </c>
      <c r="D2234" s="159">
        <v>1</v>
      </c>
    </row>
    <row r="2235" spans="3:4" x14ac:dyDescent="0.25">
      <c r="C2235" s="159" t="s">
        <v>18871</v>
      </c>
      <c r="D2235" s="159">
        <v>1</v>
      </c>
    </row>
    <row r="2236" spans="3:4" x14ac:dyDescent="0.25">
      <c r="C2236" s="159" t="s">
        <v>18872</v>
      </c>
      <c r="D2236" s="159">
        <v>1</v>
      </c>
    </row>
    <row r="2237" spans="3:4" x14ac:dyDescent="0.25">
      <c r="C2237" s="159" t="s">
        <v>18873</v>
      </c>
      <c r="D2237" s="159">
        <v>1</v>
      </c>
    </row>
    <row r="2238" spans="3:4" x14ac:dyDescent="0.25">
      <c r="C2238" s="159" t="s">
        <v>18874</v>
      </c>
      <c r="D2238" s="159">
        <v>1</v>
      </c>
    </row>
    <row r="2239" spans="3:4" x14ac:dyDescent="0.25">
      <c r="C2239" s="159" t="s">
        <v>18875</v>
      </c>
      <c r="D2239" s="159">
        <v>1</v>
      </c>
    </row>
    <row r="2240" spans="3:4" x14ac:dyDescent="0.25">
      <c r="C2240" s="159" t="s">
        <v>18876</v>
      </c>
      <c r="D2240" s="159">
        <v>1</v>
      </c>
    </row>
    <row r="2241" spans="3:4" x14ac:dyDescent="0.25">
      <c r="C2241" s="159" t="s">
        <v>18877</v>
      </c>
      <c r="D2241" s="159">
        <v>1</v>
      </c>
    </row>
    <row r="2242" spans="3:4" x14ac:dyDescent="0.25">
      <c r="C2242" s="159" t="s">
        <v>18878</v>
      </c>
      <c r="D2242" s="159">
        <v>1</v>
      </c>
    </row>
    <row r="2243" spans="3:4" x14ac:dyDescent="0.25">
      <c r="C2243" s="159" t="s">
        <v>18879</v>
      </c>
      <c r="D2243" s="159">
        <v>1</v>
      </c>
    </row>
    <row r="2244" spans="3:4" x14ac:dyDescent="0.25">
      <c r="C2244" s="159" t="s">
        <v>18880</v>
      </c>
      <c r="D2244" s="159">
        <v>1</v>
      </c>
    </row>
    <row r="2245" spans="3:4" x14ac:dyDescent="0.25">
      <c r="C2245" s="159" t="s">
        <v>18881</v>
      </c>
      <c r="D2245" s="159">
        <v>1</v>
      </c>
    </row>
    <row r="2246" spans="3:4" x14ac:dyDescent="0.25">
      <c r="C2246" s="159" t="s">
        <v>18882</v>
      </c>
      <c r="D2246" s="159">
        <v>1</v>
      </c>
    </row>
    <row r="2247" spans="3:4" x14ac:dyDescent="0.25">
      <c r="C2247" s="159" t="s">
        <v>18883</v>
      </c>
      <c r="D2247" s="159">
        <v>1</v>
      </c>
    </row>
    <row r="2248" spans="3:4" x14ac:dyDescent="0.25">
      <c r="C2248" s="159" t="s">
        <v>18884</v>
      </c>
      <c r="D2248" s="159">
        <v>1</v>
      </c>
    </row>
    <row r="2249" spans="3:4" x14ac:dyDescent="0.25">
      <c r="C2249" s="159" t="s">
        <v>18885</v>
      </c>
      <c r="D2249" s="159">
        <v>1</v>
      </c>
    </row>
    <row r="2250" spans="3:4" x14ac:dyDescent="0.25">
      <c r="C2250" s="159" t="s">
        <v>18886</v>
      </c>
      <c r="D2250" s="159">
        <v>1</v>
      </c>
    </row>
    <row r="2251" spans="3:4" x14ac:dyDescent="0.25">
      <c r="C2251" s="159" t="s">
        <v>18887</v>
      </c>
      <c r="D2251" s="159">
        <v>1</v>
      </c>
    </row>
    <row r="2252" spans="3:4" x14ac:dyDescent="0.25">
      <c r="C2252" s="159" t="s">
        <v>18888</v>
      </c>
      <c r="D2252" s="159">
        <v>1</v>
      </c>
    </row>
    <row r="2253" spans="3:4" x14ac:dyDescent="0.25">
      <c r="C2253" s="159" t="s">
        <v>18889</v>
      </c>
      <c r="D2253" s="159">
        <v>1</v>
      </c>
    </row>
    <row r="2254" spans="3:4" x14ac:dyDescent="0.25">
      <c r="C2254" s="159" t="s">
        <v>18890</v>
      </c>
      <c r="D2254" s="159">
        <v>1</v>
      </c>
    </row>
    <row r="2255" spans="3:4" x14ac:dyDescent="0.25">
      <c r="C2255" s="159" t="s">
        <v>18891</v>
      </c>
      <c r="D2255" s="159">
        <v>1</v>
      </c>
    </row>
    <row r="2256" spans="3:4" x14ac:dyDescent="0.25">
      <c r="C2256" s="159" t="s">
        <v>18892</v>
      </c>
      <c r="D2256" s="159">
        <v>1</v>
      </c>
    </row>
    <row r="2257" spans="3:4" x14ac:dyDescent="0.25">
      <c r="C2257" s="159" t="s">
        <v>18893</v>
      </c>
      <c r="D2257" s="159">
        <v>1</v>
      </c>
    </row>
    <row r="2258" spans="3:4" x14ac:dyDescent="0.25">
      <c r="C2258" s="159" t="s">
        <v>18894</v>
      </c>
      <c r="D2258" s="159">
        <v>1</v>
      </c>
    </row>
    <row r="2259" spans="3:4" x14ac:dyDescent="0.25">
      <c r="C2259" s="159" t="s">
        <v>18895</v>
      </c>
      <c r="D2259" s="159">
        <v>1</v>
      </c>
    </row>
    <row r="2260" spans="3:4" x14ac:dyDescent="0.25">
      <c r="C2260" s="159" t="s">
        <v>18896</v>
      </c>
      <c r="D2260" s="159">
        <v>1</v>
      </c>
    </row>
    <row r="2261" spans="3:4" x14ac:dyDescent="0.25">
      <c r="C2261" s="159" t="s">
        <v>18897</v>
      </c>
      <c r="D2261" s="159">
        <v>1</v>
      </c>
    </row>
    <row r="2262" spans="3:4" x14ac:dyDescent="0.25">
      <c r="C2262" s="159" t="s">
        <v>18898</v>
      </c>
      <c r="D2262" s="159">
        <v>1</v>
      </c>
    </row>
    <row r="2263" spans="3:4" x14ac:dyDescent="0.25">
      <c r="C2263" s="159" t="s">
        <v>18899</v>
      </c>
      <c r="D2263" s="159">
        <v>1</v>
      </c>
    </row>
    <row r="2264" spans="3:4" x14ac:dyDescent="0.25">
      <c r="C2264" s="159" t="s">
        <v>18900</v>
      </c>
      <c r="D2264" s="159">
        <v>1</v>
      </c>
    </row>
    <row r="2265" spans="3:4" x14ac:dyDescent="0.25">
      <c r="C2265" s="159" t="s">
        <v>18901</v>
      </c>
      <c r="D2265" s="159">
        <v>1</v>
      </c>
    </row>
    <row r="2266" spans="3:4" x14ac:dyDescent="0.25">
      <c r="C2266" s="159" t="s">
        <v>18902</v>
      </c>
      <c r="D2266" s="159">
        <v>1</v>
      </c>
    </row>
    <row r="2267" spans="3:4" x14ac:dyDescent="0.25">
      <c r="C2267" s="159" t="s">
        <v>18903</v>
      </c>
      <c r="D2267" s="159">
        <v>1</v>
      </c>
    </row>
    <row r="2268" spans="3:4" x14ac:dyDescent="0.25">
      <c r="C2268" s="159" t="s">
        <v>18904</v>
      </c>
      <c r="D2268" s="159">
        <v>1</v>
      </c>
    </row>
    <row r="2269" spans="3:4" x14ac:dyDescent="0.25">
      <c r="C2269" s="159" t="s">
        <v>18905</v>
      </c>
      <c r="D2269" s="159">
        <v>1</v>
      </c>
    </row>
    <row r="2270" spans="3:4" x14ac:dyDescent="0.25">
      <c r="C2270" s="159" t="s">
        <v>18906</v>
      </c>
      <c r="D2270" s="159">
        <v>1</v>
      </c>
    </row>
    <row r="2271" spans="3:4" x14ac:dyDescent="0.25">
      <c r="C2271" s="159" t="s">
        <v>18907</v>
      </c>
      <c r="D2271" s="159">
        <v>1</v>
      </c>
    </row>
    <row r="2272" spans="3:4" x14ac:dyDescent="0.25">
      <c r="C2272" s="159" t="s">
        <v>18779</v>
      </c>
      <c r="D2272" s="159">
        <v>1</v>
      </c>
    </row>
    <row r="2273" spans="3:4" x14ac:dyDescent="0.25">
      <c r="C2273" s="159" t="s">
        <v>18780</v>
      </c>
      <c r="D2273" s="159">
        <v>1</v>
      </c>
    </row>
    <row r="2274" spans="3:4" x14ac:dyDescent="0.25">
      <c r="C2274" s="159" t="s">
        <v>18781</v>
      </c>
      <c r="D2274" s="159">
        <v>1</v>
      </c>
    </row>
    <row r="2275" spans="3:4" x14ac:dyDescent="0.25">
      <c r="C2275" s="159" t="s">
        <v>18782</v>
      </c>
      <c r="D2275" s="159">
        <v>1</v>
      </c>
    </row>
    <row r="2276" spans="3:4" x14ac:dyDescent="0.25">
      <c r="C2276" s="159" t="s">
        <v>18783</v>
      </c>
      <c r="D2276" s="159">
        <v>1</v>
      </c>
    </row>
    <row r="2277" spans="3:4" x14ac:dyDescent="0.25">
      <c r="C2277" s="159" t="s">
        <v>18784</v>
      </c>
      <c r="D2277" s="159">
        <v>1</v>
      </c>
    </row>
    <row r="2278" spans="3:4" x14ac:dyDescent="0.25">
      <c r="C2278" s="159" t="s">
        <v>18785</v>
      </c>
      <c r="D2278" s="159">
        <v>1</v>
      </c>
    </row>
    <row r="2279" spans="3:4" x14ac:dyDescent="0.25">
      <c r="C2279" s="159" t="s">
        <v>18786</v>
      </c>
      <c r="D2279" s="159">
        <v>1</v>
      </c>
    </row>
    <row r="2280" spans="3:4" x14ac:dyDescent="0.25">
      <c r="C2280" s="159" t="s">
        <v>18787</v>
      </c>
      <c r="D2280" s="159">
        <v>1</v>
      </c>
    </row>
    <row r="2281" spans="3:4" x14ac:dyDescent="0.25">
      <c r="C2281" s="159" t="s">
        <v>18788</v>
      </c>
      <c r="D2281" s="159">
        <v>1</v>
      </c>
    </row>
    <row r="2282" spans="3:4" x14ac:dyDescent="0.25">
      <c r="C2282" s="159" t="s">
        <v>18789</v>
      </c>
      <c r="D2282" s="159">
        <v>1</v>
      </c>
    </row>
    <row r="2283" spans="3:4" x14ac:dyDescent="0.25">
      <c r="C2283" s="159" t="s">
        <v>18790</v>
      </c>
      <c r="D2283" s="159">
        <v>1</v>
      </c>
    </row>
    <row r="2284" spans="3:4" x14ac:dyDescent="0.25">
      <c r="C2284" s="159" t="s">
        <v>18791</v>
      </c>
      <c r="D2284" s="159">
        <v>1</v>
      </c>
    </row>
    <row r="2285" spans="3:4" x14ac:dyDescent="0.25">
      <c r="C2285" s="159" t="s">
        <v>18792</v>
      </c>
      <c r="D2285" s="159">
        <v>1</v>
      </c>
    </row>
    <row r="2286" spans="3:4" x14ac:dyDescent="0.25">
      <c r="C2286" s="159" t="s">
        <v>18793</v>
      </c>
      <c r="D2286" s="159">
        <v>1</v>
      </c>
    </row>
    <row r="2287" spans="3:4" x14ac:dyDescent="0.25">
      <c r="C2287" s="159" t="s">
        <v>18794</v>
      </c>
      <c r="D2287" s="159">
        <v>1</v>
      </c>
    </row>
    <row r="2288" spans="3:4" x14ac:dyDescent="0.25">
      <c r="C2288" s="159" t="s">
        <v>18795</v>
      </c>
      <c r="D2288" s="159">
        <v>1</v>
      </c>
    </row>
    <row r="2289" spans="3:4" x14ac:dyDescent="0.25">
      <c r="C2289" s="159" t="s">
        <v>18796</v>
      </c>
      <c r="D2289" s="159">
        <v>1</v>
      </c>
    </row>
    <row r="2290" spans="3:4" x14ac:dyDescent="0.25">
      <c r="C2290" s="159" t="s">
        <v>18797</v>
      </c>
      <c r="D2290" s="159">
        <v>1</v>
      </c>
    </row>
    <row r="2291" spans="3:4" x14ac:dyDescent="0.25">
      <c r="C2291" s="159" t="s">
        <v>18798</v>
      </c>
      <c r="D2291" s="159">
        <v>1</v>
      </c>
    </row>
    <row r="2292" spans="3:4" x14ac:dyDescent="0.25">
      <c r="C2292" s="159" t="s">
        <v>18799</v>
      </c>
      <c r="D2292" s="159">
        <v>1</v>
      </c>
    </row>
    <row r="2293" spans="3:4" x14ac:dyDescent="0.25">
      <c r="C2293" s="159" t="s">
        <v>18800</v>
      </c>
      <c r="D2293" s="159">
        <v>1</v>
      </c>
    </row>
    <row r="2294" spans="3:4" x14ac:dyDescent="0.25">
      <c r="C2294" s="159" t="s">
        <v>18801</v>
      </c>
      <c r="D2294" s="159">
        <v>1</v>
      </c>
    </row>
    <row r="2295" spans="3:4" x14ac:dyDescent="0.25">
      <c r="C2295" s="159" t="s">
        <v>18802</v>
      </c>
      <c r="D2295" s="159">
        <v>1</v>
      </c>
    </row>
    <row r="2296" spans="3:4" x14ac:dyDescent="0.25">
      <c r="C2296" s="159" t="s">
        <v>18803</v>
      </c>
      <c r="D2296" s="159">
        <v>1</v>
      </c>
    </row>
    <row r="2297" spans="3:4" x14ac:dyDescent="0.25">
      <c r="C2297" s="159" t="s">
        <v>18804</v>
      </c>
      <c r="D2297" s="159">
        <v>1</v>
      </c>
    </row>
    <row r="2298" spans="3:4" x14ac:dyDescent="0.25">
      <c r="C2298" s="159" t="s">
        <v>18805</v>
      </c>
      <c r="D2298" s="159">
        <v>1</v>
      </c>
    </row>
    <row r="2299" spans="3:4" x14ac:dyDescent="0.25">
      <c r="C2299" s="159" t="s">
        <v>18806</v>
      </c>
      <c r="D2299" s="159">
        <v>1</v>
      </c>
    </row>
    <row r="2300" spans="3:4" x14ac:dyDescent="0.25">
      <c r="C2300" s="159" t="s">
        <v>18807</v>
      </c>
      <c r="D2300" s="159">
        <v>1</v>
      </c>
    </row>
    <row r="2301" spans="3:4" x14ac:dyDescent="0.25">
      <c r="C2301" s="159" t="s">
        <v>18808</v>
      </c>
      <c r="D2301" s="159">
        <v>1</v>
      </c>
    </row>
    <row r="2302" spans="3:4" x14ac:dyDescent="0.25">
      <c r="C2302" s="159" t="s">
        <v>18809</v>
      </c>
      <c r="D2302" s="159">
        <v>1</v>
      </c>
    </row>
    <row r="2303" spans="3:4" x14ac:dyDescent="0.25">
      <c r="C2303" s="159" t="s">
        <v>18810</v>
      </c>
      <c r="D2303" s="159">
        <v>1</v>
      </c>
    </row>
    <row r="2304" spans="3:4" x14ac:dyDescent="0.25">
      <c r="C2304" s="159" t="s">
        <v>18811</v>
      </c>
      <c r="D2304" s="159">
        <v>1</v>
      </c>
    </row>
    <row r="2305" spans="3:4" x14ac:dyDescent="0.25">
      <c r="C2305" s="159" t="s">
        <v>18812</v>
      </c>
      <c r="D2305" s="159">
        <v>1</v>
      </c>
    </row>
    <row r="2306" spans="3:4" x14ac:dyDescent="0.25">
      <c r="C2306" s="159" t="s">
        <v>18813</v>
      </c>
      <c r="D2306" s="159">
        <v>1</v>
      </c>
    </row>
    <row r="2307" spans="3:4" x14ac:dyDescent="0.25">
      <c r="C2307" s="159" t="s">
        <v>18814</v>
      </c>
      <c r="D2307" s="159">
        <v>1</v>
      </c>
    </row>
    <row r="2308" spans="3:4" x14ac:dyDescent="0.25">
      <c r="C2308" s="159" t="s">
        <v>18815</v>
      </c>
      <c r="D2308" s="159">
        <v>1</v>
      </c>
    </row>
    <row r="2309" spans="3:4" x14ac:dyDescent="0.25">
      <c r="C2309" s="159" t="s">
        <v>18816</v>
      </c>
      <c r="D2309" s="159">
        <v>1</v>
      </c>
    </row>
    <row r="2310" spans="3:4" x14ac:dyDescent="0.25">
      <c r="C2310" s="159" t="s">
        <v>18817</v>
      </c>
      <c r="D2310" s="159">
        <v>1</v>
      </c>
    </row>
    <row r="2311" spans="3:4" x14ac:dyDescent="0.25">
      <c r="C2311" s="159" t="s">
        <v>18818</v>
      </c>
      <c r="D2311" s="159">
        <v>1</v>
      </c>
    </row>
    <row r="2312" spans="3:4" x14ac:dyDescent="0.25">
      <c r="C2312" s="159" t="s">
        <v>18819</v>
      </c>
      <c r="D2312" s="159">
        <v>1</v>
      </c>
    </row>
    <row r="2313" spans="3:4" x14ac:dyDescent="0.25">
      <c r="C2313" s="159" t="s">
        <v>18820</v>
      </c>
      <c r="D2313" s="159">
        <v>1</v>
      </c>
    </row>
    <row r="2314" spans="3:4" x14ac:dyDescent="0.25">
      <c r="C2314" s="159" t="s">
        <v>18821</v>
      </c>
      <c r="D2314" s="159">
        <v>1</v>
      </c>
    </row>
    <row r="2315" spans="3:4" x14ac:dyDescent="0.25">
      <c r="C2315" s="159" t="s">
        <v>18822</v>
      </c>
      <c r="D2315" s="159">
        <v>1</v>
      </c>
    </row>
    <row r="2316" spans="3:4" x14ac:dyDescent="0.25">
      <c r="C2316" s="159" t="s">
        <v>18823</v>
      </c>
      <c r="D2316" s="159">
        <v>1</v>
      </c>
    </row>
    <row r="2317" spans="3:4" x14ac:dyDescent="0.25">
      <c r="C2317" s="159" t="s">
        <v>18824</v>
      </c>
      <c r="D2317" s="159">
        <v>1</v>
      </c>
    </row>
    <row r="2318" spans="3:4" x14ac:dyDescent="0.25">
      <c r="C2318" s="159" t="s">
        <v>18825</v>
      </c>
      <c r="D2318" s="159">
        <v>1</v>
      </c>
    </row>
    <row r="2319" spans="3:4" x14ac:dyDescent="0.25">
      <c r="C2319" s="159" t="s">
        <v>18826</v>
      </c>
      <c r="D2319" s="159">
        <v>1</v>
      </c>
    </row>
    <row r="2320" spans="3:4" x14ac:dyDescent="0.25">
      <c r="C2320" s="159" t="s">
        <v>18827</v>
      </c>
      <c r="D2320" s="159">
        <v>1</v>
      </c>
    </row>
    <row r="2321" spans="3:4" x14ac:dyDescent="0.25">
      <c r="C2321" s="159" t="s">
        <v>18828</v>
      </c>
      <c r="D2321" s="159">
        <v>1</v>
      </c>
    </row>
    <row r="2322" spans="3:4" x14ac:dyDescent="0.25">
      <c r="C2322" s="159" t="s">
        <v>18829</v>
      </c>
      <c r="D2322" s="159">
        <v>1</v>
      </c>
    </row>
    <row r="2323" spans="3:4" x14ac:dyDescent="0.25">
      <c r="C2323" s="159" t="s">
        <v>18830</v>
      </c>
      <c r="D2323" s="159">
        <v>1</v>
      </c>
    </row>
    <row r="2324" spans="3:4" x14ac:dyDescent="0.25">
      <c r="C2324" s="159" t="s">
        <v>18831</v>
      </c>
      <c r="D2324" s="159">
        <v>1</v>
      </c>
    </row>
    <row r="2325" spans="3:4" x14ac:dyDescent="0.25">
      <c r="C2325" s="159" t="s">
        <v>18832</v>
      </c>
      <c r="D2325" s="159">
        <v>1</v>
      </c>
    </row>
    <row r="2326" spans="3:4" x14ac:dyDescent="0.25">
      <c r="C2326" s="159" t="s">
        <v>18833</v>
      </c>
      <c r="D2326" s="159">
        <v>1</v>
      </c>
    </row>
    <row r="2327" spans="3:4" x14ac:dyDescent="0.25">
      <c r="C2327" s="159" t="s">
        <v>18834</v>
      </c>
      <c r="D2327" s="159">
        <v>1</v>
      </c>
    </row>
    <row r="2328" spans="3:4" x14ac:dyDescent="0.25">
      <c r="C2328" s="159" t="s">
        <v>18835</v>
      </c>
      <c r="D2328" s="159">
        <v>1</v>
      </c>
    </row>
    <row r="2329" spans="3:4" x14ac:dyDescent="0.25">
      <c r="C2329" s="159" t="s">
        <v>18836</v>
      </c>
      <c r="D2329" s="159">
        <v>1</v>
      </c>
    </row>
    <row r="2330" spans="3:4" x14ac:dyDescent="0.25">
      <c r="C2330" s="159" t="s">
        <v>18837</v>
      </c>
      <c r="D2330" s="159">
        <v>1</v>
      </c>
    </row>
    <row r="2331" spans="3:4" x14ac:dyDescent="0.25">
      <c r="C2331" s="159" t="s">
        <v>18838</v>
      </c>
      <c r="D2331" s="159">
        <v>1</v>
      </c>
    </row>
    <row r="2332" spans="3:4" x14ac:dyDescent="0.25">
      <c r="C2332" s="159" t="s">
        <v>18839</v>
      </c>
      <c r="D2332" s="159">
        <v>1</v>
      </c>
    </row>
    <row r="2333" spans="3:4" x14ac:dyDescent="0.25">
      <c r="C2333" s="159" t="s">
        <v>18840</v>
      </c>
      <c r="D2333" s="159">
        <v>1</v>
      </c>
    </row>
    <row r="2334" spans="3:4" x14ac:dyDescent="0.25">
      <c r="C2334" s="159" t="s">
        <v>18841</v>
      </c>
      <c r="D2334" s="159">
        <v>1</v>
      </c>
    </row>
    <row r="2335" spans="3:4" x14ac:dyDescent="0.25">
      <c r="C2335" s="159" t="s">
        <v>18842</v>
      </c>
      <c r="D2335" s="159">
        <v>1</v>
      </c>
    </row>
    <row r="2336" spans="3:4" x14ac:dyDescent="0.25">
      <c r="C2336" s="159" t="s">
        <v>18843</v>
      </c>
      <c r="D2336" s="159">
        <v>1</v>
      </c>
    </row>
    <row r="2337" spans="3:4" x14ac:dyDescent="0.25">
      <c r="C2337" s="159" t="s">
        <v>18844</v>
      </c>
      <c r="D2337" s="159">
        <v>1</v>
      </c>
    </row>
    <row r="2338" spans="3:4" x14ac:dyDescent="0.25">
      <c r="C2338" s="159" t="s">
        <v>18845</v>
      </c>
      <c r="D2338" s="159">
        <v>1</v>
      </c>
    </row>
    <row r="2339" spans="3:4" x14ac:dyDescent="0.25">
      <c r="C2339" s="159" t="s">
        <v>18997</v>
      </c>
      <c r="D2339" s="159">
        <v>1</v>
      </c>
    </row>
    <row r="2340" spans="3:4" x14ac:dyDescent="0.25">
      <c r="C2340" s="159" t="s">
        <v>18998</v>
      </c>
      <c r="D2340" s="159">
        <v>1</v>
      </c>
    </row>
    <row r="2341" spans="3:4" x14ac:dyDescent="0.25">
      <c r="C2341" s="159" t="s">
        <v>18999</v>
      </c>
      <c r="D2341" s="159">
        <v>1</v>
      </c>
    </row>
    <row r="2342" spans="3:4" x14ac:dyDescent="0.25">
      <c r="C2342" s="159" t="s">
        <v>19000</v>
      </c>
      <c r="D2342" s="159">
        <v>1</v>
      </c>
    </row>
    <row r="2343" spans="3:4" x14ac:dyDescent="0.25">
      <c r="C2343" s="159" t="s">
        <v>19001</v>
      </c>
      <c r="D2343" s="159">
        <v>1</v>
      </c>
    </row>
    <row r="2344" spans="3:4" x14ac:dyDescent="0.25">
      <c r="C2344" s="159" t="s">
        <v>19002</v>
      </c>
      <c r="D2344" s="159">
        <v>1</v>
      </c>
    </row>
    <row r="2345" spans="3:4" x14ac:dyDescent="0.25">
      <c r="C2345" s="159" t="s">
        <v>19003</v>
      </c>
      <c r="D2345" s="159">
        <v>1</v>
      </c>
    </row>
    <row r="2346" spans="3:4" x14ac:dyDescent="0.25">
      <c r="C2346" s="159" t="s">
        <v>19004</v>
      </c>
      <c r="D2346" s="159">
        <v>1</v>
      </c>
    </row>
    <row r="2347" spans="3:4" x14ac:dyDescent="0.25">
      <c r="C2347" s="159" t="s">
        <v>19005</v>
      </c>
      <c r="D2347" s="159">
        <v>1</v>
      </c>
    </row>
    <row r="2348" spans="3:4" x14ac:dyDescent="0.25">
      <c r="C2348" s="159" t="s">
        <v>19006</v>
      </c>
      <c r="D2348" s="159">
        <v>1</v>
      </c>
    </row>
    <row r="2349" spans="3:4" x14ac:dyDescent="0.25">
      <c r="C2349" s="159" t="s">
        <v>19007</v>
      </c>
      <c r="D2349" s="159">
        <v>1</v>
      </c>
    </row>
    <row r="2350" spans="3:4" x14ac:dyDescent="0.25">
      <c r="C2350" s="159" t="s">
        <v>19008</v>
      </c>
      <c r="D2350" s="159">
        <v>1</v>
      </c>
    </row>
    <row r="2351" spans="3:4" x14ac:dyDescent="0.25">
      <c r="C2351" s="159" t="s">
        <v>19009</v>
      </c>
      <c r="D2351" s="159">
        <v>1</v>
      </c>
    </row>
    <row r="2352" spans="3:4" x14ac:dyDescent="0.25">
      <c r="C2352" s="159" t="s">
        <v>19010</v>
      </c>
      <c r="D2352" s="159">
        <v>1</v>
      </c>
    </row>
    <row r="2353" spans="3:4" x14ac:dyDescent="0.25">
      <c r="C2353" s="159" t="s">
        <v>19011</v>
      </c>
      <c r="D2353" s="159">
        <v>1</v>
      </c>
    </row>
    <row r="2354" spans="3:4" x14ac:dyDescent="0.25">
      <c r="C2354" s="159" t="s">
        <v>19012</v>
      </c>
      <c r="D2354" s="159">
        <v>1</v>
      </c>
    </row>
    <row r="2355" spans="3:4" x14ac:dyDescent="0.25">
      <c r="C2355" s="159" t="s">
        <v>19013</v>
      </c>
      <c r="D2355" s="159">
        <v>1</v>
      </c>
    </row>
    <row r="2356" spans="3:4" x14ac:dyDescent="0.25">
      <c r="C2356" s="159" t="s">
        <v>19014</v>
      </c>
      <c r="D2356" s="159">
        <v>1</v>
      </c>
    </row>
    <row r="2357" spans="3:4" x14ac:dyDescent="0.25">
      <c r="C2357" s="159" t="s">
        <v>19015</v>
      </c>
      <c r="D2357" s="159">
        <v>1</v>
      </c>
    </row>
    <row r="2358" spans="3:4" x14ac:dyDescent="0.25">
      <c r="C2358" s="159" t="s">
        <v>19016</v>
      </c>
      <c r="D2358" s="159">
        <v>1</v>
      </c>
    </row>
    <row r="2359" spans="3:4" x14ac:dyDescent="0.25">
      <c r="C2359" s="159" t="s">
        <v>19017</v>
      </c>
      <c r="D2359" s="159">
        <v>1</v>
      </c>
    </row>
    <row r="2360" spans="3:4" x14ac:dyDescent="0.25">
      <c r="C2360" s="159" t="s">
        <v>19018</v>
      </c>
      <c r="D2360" s="159">
        <v>1</v>
      </c>
    </row>
    <row r="2361" spans="3:4" x14ac:dyDescent="0.25">
      <c r="C2361" s="159" t="s">
        <v>19019</v>
      </c>
      <c r="D2361" s="159">
        <v>1</v>
      </c>
    </row>
    <row r="2362" spans="3:4" x14ac:dyDescent="0.25">
      <c r="C2362" s="159" t="s">
        <v>19020</v>
      </c>
      <c r="D2362" s="159">
        <v>1</v>
      </c>
    </row>
    <row r="2363" spans="3:4" x14ac:dyDescent="0.25">
      <c r="C2363" s="159" t="s">
        <v>19021</v>
      </c>
      <c r="D2363" s="159">
        <v>1</v>
      </c>
    </row>
    <row r="2364" spans="3:4" x14ac:dyDescent="0.25">
      <c r="C2364" s="159" t="s">
        <v>19022</v>
      </c>
      <c r="D2364" s="159">
        <v>1</v>
      </c>
    </row>
    <row r="2365" spans="3:4" x14ac:dyDescent="0.25">
      <c r="C2365" s="159" t="s">
        <v>19023</v>
      </c>
      <c r="D2365" s="159">
        <v>1</v>
      </c>
    </row>
    <row r="2366" spans="3:4" x14ac:dyDescent="0.25">
      <c r="C2366" s="159" t="s">
        <v>19024</v>
      </c>
      <c r="D2366" s="159">
        <v>1</v>
      </c>
    </row>
    <row r="2367" spans="3:4" x14ac:dyDescent="0.25">
      <c r="C2367" s="159" t="s">
        <v>19025</v>
      </c>
      <c r="D2367" s="159">
        <v>1</v>
      </c>
    </row>
    <row r="2368" spans="3:4" x14ac:dyDescent="0.25">
      <c r="C2368" s="159" t="s">
        <v>19026</v>
      </c>
      <c r="D2368" s="159">
        <v>1</v>
      </c>
    </row>
    <row r="2369" spans="3:4" x14ac:dyDescent="0.25">
      <c r="C2369" s="159" t="s">
        <v>19027</v>
      </c>
      <c r="D2369" s="159">
        <v>1</v>
      </c>
    </row>
    <row r="2370" spans="3:4" x14ac:dyDescent="0.25">
      <c r="C2370" s="159" t="s">
        <v>19028</v>
      </c>
      <c r="D2370" s="159">
        <v>1</v>
      </c>
    </row>
    <row r="2371" spans="3:4" x14ac:dyDescent="0.25">
      <c r="C2371" s="159" t="s">
        <v>19029</v>
      </c>
      <c r="D2371" s="159">
        <v>1</v>
      </c>
    </row>
    <row r="2372" spans="3:4" x14ac:dyDescent="0.25">
      <c r="C2372" s="159" t="s">
        <v>19030</v>
      </c>
      <c r="D2372" s="159">
        <v>1</v>
      </c>
    </row>
    <row r="2373" spans="3:4" x14ac:dyDescent="0.25">
      <c r="C2373" s="159" t="s">
        <v>19031</v>
      </c>
      <c r="D2373" s="159">
        <v>1</v>
      </c>
    </row>
    <row r="2374" spans="3:4" x14ac:dyDescent="0.25">
      <c r="C2374" s="159" t="s">
        <v>19032</v>
      </c>
      <c r="D2374" s="159">
        <v>1</v>
      </c>
    </row>
    <row r="2375" spans="3:4" x14ac:dyDescent="0.25">
      <c r="C2375" s="159" t="s">
        <v>19033</v>
      </c>
      <c r="D2375" s="159">
        <v>1</v>
      </c>
    </row>
    <row r="2376" spans="3:4" x14ac:dyDescent="0.25">
      <c r="C2376" s="159" t="s">
        <v>19034</v>
      </c>
      <c r="D2376" s="159">
        <v>1</v>
      </c>
    </row>
    <row r="2377" spans="3:4" x14ac:dyDescent="0.25">
      <c r="C2377" s="159" t="s">
        <v>19035</v>
      </c>
      <c r="D2377" s="159">
        <v>1</v>
      </c>
    </row>
    <row r="2378" spans="3:4" x14ac:dyDescent="0.25">
      <c r="C2378" s="159" t="s">
        <v>19036</v>
      </c>
      <c r="D2378" s="159">
        <v>1</v>
      </c>
    </row>
    <row r="2379" spans="3:4" x14ac:dyDescent="0.25">
      <c r="C2379" s="159" t="s">
        <v>19037</v>
      </c>
      <c r="D2379" s="159">
        <v>1</v>
      </c>
    </row>
    <row r="2380" spans="3:4" x14ac:dyDescent="0.25">
      <c r="C2380" s="159" t="s">
        <v>19038</v>
      </c>
      <c r="D2380" s="159">
        <v>1</v>
      </c>
    </row>
    <row r="2381" spans="3:4" x14ac:dyDescent="0.25">
      <c r="C2381" s="159" t="s">
        <v>19039</v>
      </c>
      <c r="D2381" s="159">
        <v>1</v>
      </c>
    </row>
    <row r="2382" spans="3:4" x14ac:dyDescent="0.25">
      <c r="C2382" s="159" t="s">
        <v>19040</v>
      </c>
      <c r="D2382" s="159">
        <v>1</v>
      </c>
    </row>
    <row r="2383" spans="3:4" x14ac:dyDescent="0.25">
      <c r="C2383" s="159" t="s">
        <v>19041</v>
      </c>
      <c r="D2383" s="159">
        <v>1</v>
      </c>
    </row>
    <row r="2384" spans="3:4" x14ac:dyDescent="0.25">
      <c r="C2384" s="159" t="s">
        <v>19042</v>
      </c>
      <c r="D2384" s="159">
        <v>1</v>
      </c>
    </row>
    <row r="2385" spans="3:4" x14ac:dyDescent="0.25">
      <c r="C2385" s="159" t="s">
        <v>19043</v>
      </c>
      <c r="D2385" s="159">
        <v>1</v>
      </c>
    </row>
    <row r="2386" spans="3:4" x14ac:dyDescent="0.25">
      <c r="C2386" s="159" t="s">
        <v>19044</v>
      </c>
      <c r="D2386" s="159">
        <v>1</v>
      </c>
    </row>
    <row r="2387" spans="3:4" x14ac:dyDescent="0.25">
      <c r="C2387" s="159" t="s">
        <v>19045</v>
      </c>
      <c r="D2387" s="159">
        <v>1</v>
      </c>
    </row>
    <row r="2388" spans="3:4" x14ac:dyDescent="0.25">
      <c r="C2388" s="159" t="s">
        <v>19046</v>
      </c>
      <c r="D2388" s="159">
        <v>1</v>
      </c>
    </row>
    <row r="2389" spans="3:4" x14ac:dyDescent="0.25">
      <c r="C2389" s="159" t="s">
        <v>19047</v>
      </c>
      <c r="D2389" s="159">
        <v>1</v>
      </c>
    </row>
    <row r="2390" spans="3:4" x14ac:dyDescent="0.25">
      <c r="C2390" s="159" t="s">
        <v>19048</v>
      </c>
      <c r="D2390" s="159">
        <v>1</v>
      </c>
    </row>
    <row r="2391" spans="3:4" x14ac:dyDescent="0.25">
      <c r="C2391" s="159" t="s">
        <v>19049</v>
      </c>
      <c r="D2391" s="159">
        <v>1</v>
      </c>
    </row>
    <row r="2392" spans="3:4" x14ac:dyDescent="0.25">
      <c r="C2392" s="159" t="s">
        <v>19050</v>
      </c>
      <c r="D2392" s="159">
        <v>1</v>
      </c>
    </row>
    <row r="2393" spans="3:4" x14ac:dyDescent="0.25">
      <c r="C2393" s="159" t="s">
        <v>19051</v>
      </c>
      <c r="D2393" s="159">
        <v>1</v>
      </c>
    </row>
    <row r="2394" spans="3:4" x14ac:dyDescent="0.25">
      <c r="C2394" s="159" t="s">
        <v>19052</v>
      </c>
      <c r="D2394" s="159">
        <v>1</v>
      </c>
    </row>
    <row r="2395" spans="3:4" x14ac:dyDescent="0.25">
      <c r="C2395" s="159" t="s">
        <v>19053</v>
      </c>
      <c r="D2395" s="159">
        <v>1</v>
      </c>
    </row>
    <row r="2396" spans="3:4" x14ac:dyDescent="0.25">
      <c r="C2396" s="159" t="s">
        <v>19054</v>
      </c>
      <c r="D2396" s="159">
        <v>1</v>
      </c>
    </row>
    <row r="2397" spans="3:4" x14ac:dyDescent="0.25">
      <c r="C2397" s="159" t="s">
        <v>19055</v>
      </c>
      <c r="D2397" s="159">
        <v>1</v>
      </c>
    </row>
    <row r="2398" spans="3:4" x14ac:dyDescent="0.25">
      <c r="C2398" s="159" t="s">
        <v>19056</v>
      </c>
      <c r="D2398" s="159">
        <v>1</v>
      </c>
    </row>
    <row r="2399" spans="3:4" x14ac:dyDescent="0.25">
      <c r="C2399" s="159" t="s">
        <v>19057</v>
      </c>
      <c r="D2399" s="159">
        <v>1</v>
      </c>
    </row>
    <row r="2400" spans="3:4" x14ac:dyDescent="0.25">
      <c r="C2400" s="159" t="s">
        <v>19058</v>
      </c>
      <c r="D2400" s="159">
        <v>1</v>
      </c>
    </row>
    <row r="2401" spans="3:4" x14ac:dyDescent="0.25">
      <c r="C2401" s="159" t="s">
        <v>19059</v>
      </c>
      <c r="D2401" s="159">
        <v>1</v>
      </c>
    </row>
    <row r="2402" spans="3:4" x14ac:dyDescent="0.25">
      <c r="C2402" s="159" t="s">
        <v>19060</v>
      </c>
      <c r="D2402" s="159">
        <v>1</v>
      </c>
    </row>
    <row r="2403" spans="3:4" x14ac:dyDescent="0.25">
      <c r="C2403" s="159" t="s">
        <v>19061</v>
      </c>
      <c r="D2403" s="159">
        <v>1</v>
      </c>
    </row>
    <row r="2404" spans="3:4" x14ac:dyDescent="0.25">
      <c r="C2404" s="159" t="s">
        <v>19062</v>
      </c>
      <c r="D2404" s="159">
        <v>1</v>
      </c>
    </row>
    <row r="2405" spans="3:4" x14ac:dyDescent="0.25">
      <c r="C2405" s="159" t="s">
        <v>19063</v>
      </c>
      <c r="D2405" s="159">
        <v>1</v>
      </c>
    </row>
    <row r="2406" spans="3:4" x14ac:dyDescent="0.25">
      <c r="C2406" s="159" t="s">
        <v>19064</v>
      </c>
      <c r="D2406" s="159">
        <v>1</v>
      </c>
    </row>
    <row r="2407" spans="3:4" x14ac:dyDescent="0.25">
      <c r="C2407" s="159" t="s">
        <v>19065</v>
      </c>
      <c r="D2407" s="159">
        <v>1</v>
      </c>
    </row>
    <row r="2408" spans="3:4" x14ac:dyDescent="0.25">
      <c r="C2408" s="159" t="s">
        <v>19066</v>
      </c>
      <c r="D2408" s="159">
        <v>1</v>
      </c>
    </row>
    <row r="2409" spans="3:4" x14ac:dyDescent="0.25">
      <c r="C2409" s="159" t="s">
        <v>19067</v>
      </c>
      <c r="D2409" s="159">
        <v>1</v>
      </c>
    </row>
    <row r="2410" spans="3:4" x14ac:dyDescent="0.25">
      <c r="C2410" s="159" t="s">
        <v>19068</v>
      </c>
      <c r="D2410" s="159">
        <v>1</v>
      </c>
    </row>
    <row r="2411" spans="3:4" x14ac:dyDescent="0.25">
      <c r="C2411" s="159" t="s">
        <v>19069</v>
      </c>
      <c r="D2411" s="159">
        <v>1</v>
      </c>
    </row>
    <row r="2412" spans="3:4" x14ac:dyDescent="0.25">
      <c r="C2412" s="159" t="s">
        <v>19070</v>
      </c>
      <c r="D2412" s="159">
        <v>1</v>
      </c>
    </row>
    <row r="2413" spans="3:4" x14ac:dyDescent="0.25">
      <c r="C2413" s="159" t="s">
        <v>19071</v>
      </c>
      <c r="D2413" s="159">
        <v>1</v>
      </c>
    </row>
    <row r="2414" spans="3:4" x14ac:dyDescent="0.25">
      <c r="C2414" s="159" t="s">
        <v>19072</v>
      </c>
      <c r="D2414" s="159">
        <v>1</v>
      </c>
    </row>
    <row r="2415" spans="3:4" x14ac:dyDescent="0.25">
      <c r="C2415" s="159" t="s">
        <v>19073</v>
      </c>
      <c r="D2415" s="159">
        <v>1</v>
      </c>
    </row>
    <row r="2416" spans="3:4" x14ac:dyDescent="0.25">
      <c r="C2416" s="159" t="s">
        <v>19074</v>
      </c>
      <c r="D2416" s="159">
        <v>1</v>
      </c>
    </row>
    <row r="2417" spans="3:4" x14ac:dyDescent="0.25">
      <c r="C2417" s="159" t="s">
        <v>19075</v>
      </c>
      <c r="D2417" s="159">
        <v>1</v>
      </c>
    </row>
    <row r="2418" spans="3:4" x14ac:dyDescent="0.25">
      <c r="C2418" s="159" t="s">
        <v>19076</v>
      </c>
      <c r="D2418" s="159">
        <v>1</v>
      </c>
    </row>
    <row r="2419" spans="3:4" x14ac:dyDescent="0.25">
      <c r="C2419" s="159" t="s">
        <v>19077</v>
      </c>
      <c r="D2419" s="159">
        <v>1</v>
      </c>
    </row>
    <row r="2420" spans="3:4" x14ac:dyDescent="0.25">
      <c r="C2420" s="159" t="s">
        <v>19078</v>
      </c>
      <c r="D2420" s="159">
        <v>1</v>
      </c>
    </row>
    <row r="2421" spans="3:4" x14ac:dyDescent="0.25">
      <c r="C2421" s="159" t="s">
        <v>19079</v>
      </c>
      <c r="D2421" s="159">
        <v>1</v>
      </c>
    </row>
    <row r="2422" spans="3:4" x14ac:dyDescent="0.25">
      <c r="C2422" s="159" t="s">
        <v>19080</v>
      </c>
      <c r="D2422" s="159">
        <v>1</v>
      </c>
    </row>
    <row r="2423" spans="3:4" x14ac:dyDescent="0.25">
      <c r="C2423" s="159" t="s">
        <v>19081</v>
      </c>
      <c r="D2423" s="159">
        <v>1</v>
      </c>
    </row>
    <row r="2424" spans="3:4" x14ac:dyDescent="0.25">
      <c r="C2424" s="159" t="s">
        <v>19082</v>
      </c>
      <c r="D2424" s="159">
        <v>1</v>
      </c>
    </row>
    <row r="2425" spans="3:4" x14ac:dyDescent="0.25">
      <c r="C2425" s="159" t="s">
        <v>19083</v>
      </c>
      <c r="D2425" s="159">
        <v>1</v>
      </c>
    </row>
    <row r="2426" spans="3:4" x14ac:dyDescent="0.25">
      <c r="C2426" s="159" t="s">
        <v>19084</v>
      </c>
      <c r="D2426" s="159">
        <v>1</v>
      </c>
    </row>
    <row r="2427" spans="3:4" x14ac:dyDescent="0.25">
      <c r="C2427" s="159" t="s">
        <v>19085</v>
      </c>
      <c r="D2427" s="159">
        <v>1</v>
      </c>
    </row>
    <row r="2428" spans="3:4" x14ac:dyDescent="0.25">
      <c r="C2428" s="159" t="s">
        <v>19086</v>
      </c>
      <c r="D2428" s="159">
        <v>1</v>
      </c>
    </row>
    <row r="2429" spans="3:4" x14ac:dyDescent="0.25">
      <c r="C2429" s="159" t="s">
        <v>19087</v>
      </c>
      <c r="D2429" s="159">
        <v>1</v>
      </c>
    </row>
    <row r="2430" spans="3:4" x14ac:dyDescent="0.25">
      <c r="C2430" s="159" t="s">
        <v>19088</v>
      </c>
      <c r="D2430" s="159">
        <v>1</v>
      </c>
    </row>
    <row r="2431" spans="3:4" x14ac:dyDescent="0.25">
      <c r="C2431" s="159" t="s">
        <v>19089</v>
      </c>
      <c r="D2431" s="159">
        <v>1</v>
      </c>
    </row>
    <row r="2432" spans="3:4" x14ac:dyDescent="0.25">
      <c r="C2432" s="159" t="s">
        <v>19090</v>
      </c>
      <c r="D2432" s="159">
        <v>1</v>
      </c>
    </row>
    <row r="2433" spans="3:4" x14ac:dyDescent="0.25">
      <c r="C2433" s="159" t="s">
        <v>19091</v>
      </c>
      <c r="D2433" s="159">
        <v>1</v>
      </c>
    </row>
    <row r="2434" spans="3:4" x14ac:dyDescent="0.25">
      <c r="C2434" s="159" t="s">
        <v>19092</v>
      </c>
      <c r="D2434" s="159">
        <v>1</v>
      </c>
    </row>
    <row r="2435" spans="3:4" x14ac:dyDescent="0.25">
      <c r="C2435" s="159" t="s">
        <v>19093</v>
      </c>
      <c r="D2435" s="159">
        <v>1</v>
      </c>
    </row>
    <row r="2436" spans="3:4" x14ac:dyDescent="0.25">
      <c r="C2436" s="159" t="s">
        <v>19094</v>
      </c>
      <c r="D2436" s="159">
        <v>1</v>
      </c>
    </row>
    <row r="2437" spans="3:4" x14ac:dyDescent="0.25">
      <c r="C2437" s="159" t="s">
        <v>19095</v>
      </c>
      <c r="D2437" s="159">
        <v>1</v>
      </c>
    </row>
    <row r="2438" spans="3:4" x14ac:dyDescent="0.25">
      <c r="C2438" s="159" t="s">
        <v>19096</v>
      </c>
      <c r="D2438" s="159">
        <v>1</v>
      </c>
    </row>
    <row r="2439" spans="3:4" x14ac:dyDescent="0.25">
      <c r="C2439" s="159" t="s">
        <v>19097</v>
      </c>
      <c r="D2439" s="159">
        <v>1</v>
      </c>
    </row>
    <row r="2440" spans="3:4" x14ac:dyDescent="0.25">
      <c r="C2440" s="159" t="s">
        <v>19098</v>
      </c>
      <c r="D2440" s="159">
        <v>1</v>
      </c>
    </row>
    <row r="2441" spans="3:4" x14ac:dyDescent="0.25">
      <c r="C2441" s="159" t="s">
        <v>19099</v>
      </c>
      <c r="D2441" s="159">
        <v>1</v>
      </c>
    </row>
    <row r="2442" spans="3:4" x14ac:dyDescent="0.25">
      <c r="C2442" s="159" t="s">
        <v>19100</v>
      </c>
      <c r="D2442" s="159">
        <v>1</v>
      </c>
    </row>
    <row r="2443" spans="3:4" x14ac:dyDescent="0.25">
      <c r="C2443" s="159" t="s">
        <v>19101</v>
      </c>
      <c r="D2443" s="159">
        <v>1</v>
      </c>
    </row>
    <row r="2444" spans="3:4" x14ac:dyDescent="0.25">
      <c r="C2444" s="159" t="s">
        <v>19102</v>
      </c>
      <c r="D2444" s="159">
        <v>1</v>
      </c>
    </row>
    <row r="2445" spans="3:4" x14ac:dyDescent="0.25">
      <c r="C2445" s="159" t="s">
        <v>19103</v>
      </c>
      <c r="D2445" s="159">
        <v>1</v>
      </c>
    </row>
    <row r="2446" spans="3:4" x14ac:dyDescent="0.25">
      <c r="C2446" s="159" t="s">
        <v>19104</v>
      </c>
      <c r="D2446" s="159">
        <v>1</v>
      </c>
    </row>
    <row r="2447" spans="3:4" x14ac:dyDescent="0.25">
      <c r="C2447" s="159" t="s">
        <v>19105</v>
      </c>
      <c r="D2447" s="159">
        <v>1</v>
      </c>
    </row>
    <row r="2448" spans="3:4" x14ac:dyDescent="0.25">
      <c r="C2448" s="159" t="s">
        <v>19106</v>
      </c>
      <c r="D2448" s="159">
        <v>1</v>
      </c>
    </row>
    <row r="2449" spans="3:4" x14ac:dyDescent="0.25">
      <c r="C2449" s="159" t="s">
        <v>19107</v>
      </c>
      <c r="D2449" s="159">
        <v>1</v>
      </c>
    </row>
    <row r="2450" spans="3:4" x14ac:dyDescent="0.25">
      <c r="C2450" s="159" t="s">
        <v>19108</v>
      </c>
      <c r="D2450" s="159">
        <v>1</v>
      </c>
    </row>
    <row r="2451" spans="3:4" x14ac:dyDescent="0.25">
      <c r="C2451" s="159" t="s">
        <v>19109</v>
      </c>
      <c r="D2451" s="159">
        <v>1</v>
      </c>
    </row>
    <row r="2452" spans="3:4" x14ac:dyDescent="0.25">
      <c r="C2452" s="159" t="s">
        <v>19110</v>
      </c>
      <c r="D2452" s="159">
        <v>1</v>
      </c>
    </row>
    <row r="2453" spans="3:4" x14ac:dyDescent="0.25">
      <c r="C2453" s="159" t="s">
        <v>19111</v>
      </c>
      <c r="D2453" s="159">
        <v>1</v>
      </c>
    </row>
    <row r="2454" spans="3:4" x14ac:dyDescent="0.25">
      <c r="C2454" s="159" t="s">
        <v>19112</v>
      </c>
      <c r="D2454" s="159">
        <v>1</v>
      </c>
    </row>
    <row r="2455" spans="3:4" x14ac:dyDescent="0.25">
      <c r="C2455" s="159" t="s">
        <v>19113</v>
      </c>
      <c r="D2455" s="159">
        <v>1</v>
      </c>
    </row>
    <row r="2456" spans="3:4" x14ac:dyDescent="0.25">
      <c r="C2456" s="159" t="s">
        <v>19114</v>
      </c>
      <c r="D2456" s="159">
        <v>1</v>
      </c>
    </row>
    <row r="2457" spans="3:4" x14ac:dyDescent="0.25">
      <c r="C2457" s="159" t="s">
        <v>19115</v>
      </c>
      <c r="D2457" s="159">
        <v>1</v>
      </c>
    </row>
    <row r="2458" spans="3:4" x14ac:dyDescent="0.25">
      <c r="C2458" s="159" t="s">
        <v>19116</v>
      </c>
      <c r="D2458" s="159">
        <v>1</v>
      </c>
    </row>
    <row r="2459" spans="3:4" x14ac:dyDescent="0.25">
      <c r="C2459" s="159" t="s">
        <v>18908</v>
      </c>
      <c r="D2459" s="159">
        <v>1</v>
      </c>
    </row>
    <row r="2460" spans="3:4" x14ac:dyDescent="0.25">
      <c r="C2460" s="159" t="s">
        <v>18909</v>
      </c>
      <c r="D2460" s="159">
        <v>1</v>
      </c>
    </row>
    <row r="2461" spans="3:4" x14ac:dyDescent="0.25">
      <c r="C2461" s="159" t="s">
        <v>18910</v>
      </c>
      <c r="D2461" s="159">
        <v>1</v>
      </c>
    </row>
    <row r="2462" spans="3:4" x14ac:dyDescent="0.25">
      <c r="C2462" s="159" t="s">
        <v>18911</v>
      </c>
      <c r="D2462" s="159">
        <v>1</v>
      </c>
    </row>
    <row r="2463" spans="3:4" x14ac:dyDescent="0.25">
      <c r="C2463" s="159" t="s">
        <v>18912</v>
      </c>
      <c r="D2463" s="159">
        <v>1</v>
      </c>
    </row>
    <row r="2464" spans="3:4" x14ac:dyDescent="0.25">
      <c r="C2464" s="159" t="s">
        <v>18913</v>
      </c>
      <c r="D2464" s="159">
        <v>1</v>
      </c>
    </row>
    <row r="2465" spans="3:4" x14ac:dyDescent="0.25">
      <c r="C2465" s="159" t="s">
        <v>18914</v>
      </c>
      <c r="D2465" s="159">
        <v>1</v>
      </c>
    </row>
    <row r="2466" spans="3:4" x14ac:dyDescent="0.25">
      <c r="C2466" s="159" t="s">
        <v>18915</v>
      </c>
      <c r="D2466" s="159">
        <v>1</v>
      </c>
    </row>
    <row r="2467" spans="3:4" x14ac:dyDescent="0.25">
      <c r="C2467" s="159" t="s">
        <v>18916</v>
      </c>
      <c r="D2467" s="159">
        <v>1</v>
      </c>
    </row>
    <row r="2468" spans="3:4" x14ac:dyDescent="0.25">
      <c r="C2468" s="159" t="s">
        <v>18917</v>
      </c>
      <c r="D2468" s="159">
        <v>1</v>
      </c>
    </row>
    <row r="2469" spans="3:4" x14ac:dyDescent="0.25">
      <c r="C2469" s="159" t="s">
        <v>18918</v>
      </c>
      <c r="D2469" s="159">
        <v>1</v>
      </c>
    </row>
    <row r="2470" spans="3:4" x14ac:dyDescent="0.25">
      <c r="C2470" s="159" t="s">
        <v>18919</v>
      </c>
      <c r="D2470" s="159">
        <v>1</v>
      </c>
    </row>
    <row r="2471" spans="3:4" x14ac:dyDescent="0.25">
      <c r="C2471" s="159" t="s">
        <v>18920</v>
      </c>
      <c r="D2471" s="159">
        <v>1</v>
      </c>
    </row>
    <row r="2472" spans="3:4" x14ac:dyDescent="0.25">
      <c r="C2472" s="159" t="s">
        <v>18921</v>
      </c>
      <c r="D2472" s="159">
        <v>1</v>
      </c>
    </row>
    <row r="2473" spans="3:4" x14ac:dyDescent="0.25">
      <c r="C2473" s="159" t="s">
        <v>18922</v>
      </c>
      <c r="D2473" s="159">
        <v>1</v>
      </c>
    </row>
    <row r="2474" spans="3:4" x14ac:dyDescent="0.25">
      <c r="C2474" s="159" t="s">
        <v>18923</v>
      </c>
      <c r="D2474" s="159">
        <v>1</v>
      </c>
    </row>
    <row r="2475" spans="3:4" x14ac:dyDescent="0.25">
      <c r="C2475" s="159" t="s">
        <v>18924</v>
      </c>
      <c r="D2475" s="159">
        <v>1</v>
      </c>
    </row>
    <row r="2476" spans="3:4" x14ac:dyDescent="0.25">
      <c r="C2476" s="159" t="s">
        <v>18925</v>
      </c>
      <c r="D2476" s="159">
        <v>1</v>
      </c>
    </row>
    <row r="2477" spans="3:4" x14ac:dyDescent="0.25">
      <c r="C2477" s="159" t="s">
        <v>18926</v>
      </c>
      <c r="D2477" s="159">
        <v>1</v>
      </c>
    </row>
    <row r="2478" spans="3:4" x14ac:dyDescent="0.25">
      <c r="C2478" s="159" t="s">
        <v>18927</v>
      </c>
      <c r="D2478" s="159">
        <v>1</v>
      </c>
    </row>
    <row r="2479" spans="3:4" x14ac:dyDescent="0.25">
      <c r="C2479" s="159" t="s">
        <v>18928</v>
      </c>
      <c r="D2479" s="159">
        <v>1</v>
      </c>
    </row>
    <row r="2480" spans="3:4" x14ac:dyDescent="0.25">
      <c r="C2480" s="159" t="s">
        <v>18929</v>
      </c>
      <c r="D2480" s="159">
        <v>1</v>
      </c>
    </row>
    <row r="2481" spans="3:4" x14ac:dyDescent="0.25">
      <c r="C2481" s="159" t="s">
        <v>18930</v>
      </c>
      <c r="D2481" s="159">
        <v>1</v>
      </c>
    </row>
    <row r="2482" spans="3:4" x14ac:dyDescent="0.25">
      <c r="C2482" s="159" t="s">
        <v>18931</v>
      </c>
      <c r="D2482" s="159">
        <v>1</v>
      </c>
    </row>
    <row r="2483" spans="3:4" x14ac:dyDescent="0.25">
      <c r="C2483" s="159" t="s">
        <v>18932</v>
      </c>
      <c r="D2483" s="159">
        <v>1</v>
      </c>
    </row>
    <row r="2484" spans="3:4" x14ac:dyDescent="0.25">
      <c r="C2484" s="159" t="s">
        <v>18933</v>
      </c>
      <c r="D2484" s="159">
        <v>1</v>
      </c>
    </row>
    <row r="2485" spans="3:4" x14ac:dyDescent="0.25">
      <c r="C2485" s="159" t="s">
        <v>18934</v>
      </c>
      <c r="D2485" s="159">
        <v>1</v>
      </c>
    </row>
    <row r="2486" spans="3:4" x14ac:dyDescent="0.25">
      <c r="C2486" s="159" t="s">
        <v>18935</v>
      </c>
      <c r="D2486" s="159">
        <v>1</v>
      </c>
    </row>
    <row r="2487" spans="3:4" x14ac:dyDescent="0.25">
      <c r="C2487" s="159" t="s">
        <v>18936</v>
      </c>
      <c r="D2487" s="159">
        <v>1</v>
      </c>
    </row>
    <row r="2488" spans="3:4" x14ac:dyDescent="0.25">
      <c r="C2488" s="159" t="s">
        <v>18937</v>
      </c>
      <c r="D2488" s="159">
        <v>1</v>
      </c>
    </row>
    <row r="2489" spans="3:4" x14ac:dyDescent="0.25">
      <c r="C2489" s="159" t="s">
        <v>18938</v>
      </c>
      <c r="D2489" s="159">
        <v>1</v>
      </c>
    </row>
    <row r="2490" spans="3:4" x14ac:dyDescent="0.25">
      <c r="C2490" s="159" t="s">
        <v>18939</v>
      </c>
      <c r="D2490" s="159">
        <v>1</v>
      </c>
    </row>
    <row r="2491" spans="3:4" x14ac:dyDescent="0.25">
      <c r="C2491" s="159" t="s">
        <v>18940</v>
      </c>
      <c r="D2491" s="159">
        <v>1</v>
      </c>
    </row>
    <row r="2492" spans="3:4" x14ac:dyDescent="0.25">
      <c r="C2492" s="159" t="s">
        <v>18941</v>
      </c>
      <c r="D2492" s="159">
        <v>1</v>
      </c>
    </row>
    <row r="2493" spans="3:4" x14ac:dyDescent="0.25">
      <c r="C2493" s="159" t="s">
        <v>18942</v>
      </c>
      <c r="D2493" s="159">
        <v>1</v>
      </c>
    </row>
    <row r="2494" spans="3:4" x14ac:dyDescent="0.25">
      <c r="C2494" s="159" t="s">
        <v>18943</v>
      </c>
      <c r="D2494" s="159">
        <v>1</v>
      </c>
    </row>
    <row r="2495" spans="3:4" x14ac:dyDescent="0.25">
      <c r="C2495" s="159" t="s">
        <v>18944</v>
      </c>
      <c r="D2495" s="159">
        <v>1</v>
      </c>
    </row>
    <row r="2496" spans="3:4" x14ac:dyDescent="0.25">
      <c r="C2496" s="159" t="s">
        <v>18945</v>
      </c>
      <c r="D2496" s="159">
        <v>1</v>
      </c>
    </row>
    <row r="2497" spans="3:4" x14ac:dyDescent="0.25">
      <c r="C2497" s="159" t="s">
        <v>18946</v>
      </c>
      <c r="D2497" s="159">
        <v>1</v>
      </c>
    </row>
    <row r="2498" spans="3:4" x14ac:dyDescent="0.25">
      <c r="C2498" s="159" t="s">
        <v>18947</v>
      </c>
      <c r="D2498" s="159">
        <v>1</v>
      </c>
    </row>
    <row r="2499" spans="3:4" x14ac:dyDescent="0.25">
      <c r="C2499" s="159" t="s">
        <v>18948</v>
      </c>
      <c r="D2499" s="159">
        <v>1</v>
      </c>
    </row>
    <row r="2500" spans="3:4" x14ac:dyDescent="0.25">
      <c r="C2500" s="159" t="s">
        <v>18949</v>
      </c>
      <c r="D2500" s="159">
        <v>1</v>
      </c>
    </row>
    <row r="2501" spans="3:4" x14ac:dyDescent="0.25">
      <c r="C2501" s="159" t="s">
        <v>18950</v>
      </c>
      <c r="D2501" s="159">
        <v>1</v>
      </c>
    </row>
    <row r="2502" spans="3:4" x14ac:dyDescent="0.25">
      <c r="C2502" s="159" t="s">
        <v>18951</v>
      </c>
      <c r="D2502" s="159">
        <v>1</v>
      </c>
    </row>
    <row r="2503" spans="3:4" x14ac:dyDescent="0.25">
      <c r="C2503" s="159" t="s">
        <v>18952</v>
      </c>
      <c r="D2503" s="159">
        <v>1</v>
      </c>
    </row>
    <row r="2504" spans="3:4" x14ac:dyDescent="0.25">
      <c r="C2504" s="159" t="s">
        <v>18953</v>
      </c>
      <c r="D2504" s="159">
        <v>1</v>
      </c>
    </row>
    <row r="2505" spans="3:4" x14ac:dyDescent="0.25">
      <c r="C2505" s="159" t="s">
        <v>18954</v>
      </c>
      <c r="D2505" s="159">
        <v>1</v>
      </c>
    </row>
    <row r="2506" spans="3:4" x14ac:dyDescent="0.25">
      <c r="C2506" s="159" t="s">
        <v>18955</v>
      </c>
      <c r="D2506" s="159">
        <v>1</v>
      </c>
    </row>
    <row r="2507" spans="3:4" x14ac:dyDescent="0.25">
      <c r="C2507" s="159" t="s">
        <v>18956</v>
      </c>
      <c r="D2507" s="159">
        <v>1</v>
      </c>
    </row>
    <row r="2508" spans="3:4" x14ac:dyDescent="0.25">
      <c r="C2508" s="159" t="s">
        <v>18957</v>
      </c>
      <c r="D2508" s="159">
        <v>1</v>
      </c>
    </row>
    <row r="2509" spans="3:4" x14ac:dyDescent="0.25">
      <c r="C2509" s="159" t="s">
        <v>18958</v>
      </c>
      <c r="D2509" s="159">
        <v>1</v>
      </c>
    </row>
    <row r="2510" spans="3:4" x14ac:dyDescent="0.25">
      <c r="C2510" s="159" t="s">
        <v>18959</v>
      </c>
      <c r="D2510" s="159">
        <v>1</v>
      </c>
    </row>
    <row r="2511" spans="3:4" x14ac:dyDescent="0.25">
      <c r="C2511" s="159" t="s">
        <v>18960</v>
      </c>
      <c r="D2511" s="159">
        <v>1</v>
      </c>
    </row>
    <row r="2512" spans="3:4" x14ac:dyDescent="0.25">
      <c r="C2512" s="159" t="s">
        <v>18961</v>
      </c>
      <c r="D2512" s="159">
        <v>1</v>
      </c>
    </row>
    <row r="2513" spans="3:4" x14ac:dyDescent="0.25">
      <c r="C2513" s="159" t="s">
        <v>18962</v>
      </c>
      <c r="D2513" s="159">
        <v>1</v>
      </c>
    </row>
    <row r="2514" spans="3:4" x14ac:dyDescent="0.25">
      <c r="C2514" s="159" t="s">
        <v>18963</v>
      </c>
      <c r="D2514" s="159">
        <v>1</v>
      </c>
    </row>
    <row r="2515" spans="3:4" x14ac:dyDescent="0.25">
      <c r="C2515" s="159" t="s">
        <v>18964</v>
      </c>
      <c r="D2515" s="159">
        <v>1</v>
      </c>
    </row>
    <row r="2516" spans="3:4" x14ac:dyDescent="0.25">
      <c r="C2516" s="159" t="s">
        <v>18965</v>
      </c>
      <c r="D2516" s="159">
        <v>1</v>
      </c>
    </row>
    <row r="2517" spans="3:4" x14ac:dyDescent="0.25">
      <c r="C2517" s="159" t="s">
        <v>18966</v>
      </c>
      <c r="D2517" s="159">
        <v>1</v>
      </c>
    </row>
    <row r="2518" spans="3:4" x14ac:dyDescent="0.25">
      <c r="C2518" s="159" t="s">
        <v>18967</v>
      </c>
      <c r="D2518" s="159">
        <v>1</v>
      </c>
    </row>
    <row r="2519" spans="3:4" x14ac:dyDescent="0.25">
      <c r="C2519" s="159" t="s">
        <v>18968</v>
      </c>
      <c r="D2519" s="159">
        <v>1</v>
      </c>
    </row>
    <row r="2520" spans="3:4" x14ac:dyDescent="0.25">
      <c r="C2520" s="159" t="s">
        <v>18969</v>
      </c>
      <c r="D2520" s="159">
        <v>1</v>
      </c>
    </row>
    <row r="2521" spans="3:4" x14ac:dyDescent="0.25">
      <c r="C2521" s="159" t="s">
        <v>18970</v>
      </c>
      <c r="D2521" s="159">
        <v>1</v>
      </c>
    </row>
    <row r="2522" spans="3:4" x14ac:dyDescent="0.25">
      <c r="C2522" s="159" t="s">
        <v>18971</v>
      </c>
      <c r="D2522" s="159">
        <v>1</v>
      </c>
    </row>
    <row r="2523" spans="3:4" x14ac:dyDescent="0.25">
      <c r="C2523" s="159" t="s">
        <v>18972</v>
      </c>
      <c r="D2523" s="159">
        <v>1</v>
      </c>
    </row>
    <row r="2524" spans="3:4" x14ac:dyDescent="0.25">
      <c r="C2524" s="159" t="s">
        <v>18973</v>
      </c>
      <c r="D2524" s="159">
        <v>1</v>
      </c>
    </row>
    <row r="2525" spans="3:4" x14ac:dyDescent="0.25">
      <c r="C2525" s="159" t="s">
        <v>18974</v>
      </c>
      <c r="D2525" s="159">
        <v>1</v>
      </c>
    </row>
    <row r="2526" spans="3:4" x14ac:dyDescent="0.25">
      <c r="C2526" s="159" t="s">
        <v>18975</v>
      </c>
      <c r="D2526" s="159">
        <v>1</v>
      </c>
    </row>
    <row r="2527" spans="3:4" x14ac:dyDescent="0.25">
      <c r="C2527" s="159" t="s">
        <v>18976</v>
      </c>
      <c r="D2527" s="159">
        <v>1</v>
      </c>
    </row>
    <row r="2528" spans="3:4" x14ac:dyDescent="0.25">
      <c r="C2528" s="159" t="s">
        <v>18977</v>
      </c>
      <c r="D2528" s="159">
        <v>1</v>
      </c>
    </row>
    <row r="2529" spans="3:4" x14ac:dyDescent="0.25">
      <c r="C2529" s="159" t="s">
        <v>18978</v>
      </c>
      <c r="D2529" s="159">
        <v>1</v>
      </c>
    </row>
    <row r="2530" spans="3:4" x14ac:dyDescent="0.25">
      <c r="C2530" s="159" t="s">
        <v>18979</v>
      </c>
      <c r="D2530" s="159">
        <v>1</v>
      </c>
    </row>
    <row r="2531" spans="3:4" x14ac:dyDescent="0.25">
      <c r="C2531" s="159" t="s">
        <v>18980</v>
      </c>
      <c r="D2531" s="159">
        <v>1</v>
      </c>
    </row>
    <row r="2532" spans="3:4" x14ac:dyDescent="0.25">
      <c r="C2532" s="159" t="s">
        <v>18981</v>
      </c>
      <c r="D2532" s="159">
        <v>1</v>
      </c>
    </row>
    <row r="2533" spans="3:4" x14ac:dyDescent="0.25">
      <c r="C2533" s="159" t="s">
        <v>18982</v>
      </c>
      <c r="D2533" s="159">
        <v>1</v>
      </c>
    </row>
    <row r="2534" spans="3:4" x14ac:dyDescent="0.25">
      <c r="C2534" s="159" t="s">
        <v>18983</v>
      </c>
      <c r="D2534" s="159">
        <v>1</v>
      </c>
    </row>
    <row r="2535" spans="3:4" x14ac:dyDescent="0.25">
      <c r="C2535" s="159" t="s">
        <v>18984</v>
      </c>
      <c r="D2535" s="159">
        <v>1</v>
      </c>
    </row>
    <row r="2536" spans="3:4" x14ac:dyDescent="0.25">
      <c r="C2536" s="159" t="s">
        <v>18985</v>
      </c>
      <c r="D2536" s="159">
        <v>1</v>
      </c>
    </row>
    <row r="2537" spans="3:4" x14ac:dyDescent="0.25">
      <c r="C2537" s="159" t="s">
        <v>18986</v>
      </c>
      <c r="D2537" s="159">
        <v>1</v>
      </c>
    </row>
    <row r="2538" spans="3:4" x14ac:dyDescent="0.25">
      <c r="C2538" s="159" t="s">
        <v>18987</v>
      </c>
      <c r="D2538" s="159">
        <v>1</v>
      </c>
    </row>
    <row r="2539" spans="3:4" x14ac:dyDescent="0.25">
      <c r="C2539" s="159" t="s">
        <v>18988</v>
      </c>
      <c r="D2539" s="159">
        <v>1</v>
      </c>
    </row>
    <row r="2540" spans="3:4" x14ac:dyDescent="0.25">
      <c r="C2540" s="159" t="s">
        <v>18989</v>
      </c>
      <c r="D2540" s="159">
        <v>1</v>
      </c>
    </row>
    <row r="2541" spans="3:4" x14ac:dyDescent="0.25">
      <c r="C2541" s="159" t="s">
        <v>18990</v>
      </c>
      <c r="D2541" s="159">
        <v>1</v>
      </c>
    </row>
    <row r="2542" spans="3:4" x14ac:dyDescent="0.25">
      <c r="C2542" s="159" t="s">
        <v>18991</v>
      </c>
      <c r="D2542" s="159">
        <v>1</v>
      </c>
    </row>
    <row r="2543" spans="3:4" x14ac:dyDescent="0.25">
      <c r="C2543" s="159" t="s">
        <v>18992</v>
      </c>
      <c r="D2543" s="159">
        <v>1</v>
      </c>
    </row>
    <row r="2544" spans="3:4" x14ac:dyDescent="0.25">
      <c r="C2544" s="159" t="s">
        <v>18993</v>
      </c>
      <c r="D2544" s="159">
        <v>1</v>
      </c>
    </row>
    <row r="2545" spans="3:4" x14ac:dyDescent="0.25">
      <c r="C2545" s="159" t="s">
        <v>18994</v>
      </c>
      <c r="D2545" s="159">
        <v>1</v>
      </c>
    </row>
    <row r="2546" spans="3:4" x14ac:dyDescent="0.25">
      <c r="C2546" s="159" t="s">
        <v>18995</v>
      </c>
      <c r="D2546" s="159">
        <v>1</v>
      </c>
    </row>
    <row r="2547" spans="3:4" x14ac:dyDescent="0.25">
      <c r="C2547" s="159" t="s">
        <v>18996</v>
      </c>
      <c r="D2547" s="159">
        <v>1</v>
      </c>
    </row>
    <row r="2548" spans="3:4" x14ac:dyDescent="0.25">
      <c r="C2548" s="159" t="s">
        <v>19169</v>
      </c>
      <c r="D2548" s="159">
        <v>1</v>
      </c>
    </row>
    <row r="2549" spans="3:4" x14ac:dyDescent="0.25">
      <c r="C2549" s="159" t="s">
        <v>19170</v>
      </c>
      <c r="D2549" s="159">
        <v>1</v>
      </c>
    </row>
    <row r="2550" spans="3:4" x14ac:dyDescent="0.25">
      <c r="C2550" s="159" t="s">
        <v>19171</v>
      </c>
      <c r="D2550" s="159">
        <v>1</v>
      </c>
    </row>
    <row r="2551" spans="3:4" x14ac:dyDescent="0.25">
      <c r="C2551" s="159" t="s">
        <v>19172</v>
      </c>
      <c r="D2551" s="159">
        <v>1</v>
      </c>
    </row>
    <row r="2552" spans="3:4" x14ac:dyDescent="0.25">
      <c r="C2552" s="159" t="s">
        <v>19173</v>
      </c>
      <c r="D2552" s="159">
        <v>1</v>
      </c>
    </row>
    <row r="2553" spans="3:4" x14ac:dyDescent="0.25">
      <c r="C2553" s="159" t="s">
        <v>19174</v>
      </c>
      <c r="D2553" s="159">
        <v>1</v>
      </c>
    </row>
    <row r="2554" spans="3:4" x14ac:dyDescent="0.25">
      <c r="C2554" s="159" t="s">
        <v>19175</v>
      </c>
      <c r="D2554" s="159">
        <v>1</v>
      </c>
    </row>
    <row r="2555" spans="3:4" x14ac:dyDescent="0.25">
      <c r="C2555" s="159" t="s">
        <v>19176</v>
      </c>
      <c r="D2555" s="159">
        <v>1</v>
      </c>
    </row>
    <row r="2556" spans="3:4" x14ac:dyDescent="0.25">
      <c r="C2556" s="159" t="s">
        <v>19177</v>
      </c>
      <c r="D2556" s="159">
        <v>1</v>
      </c>
    </row>
    <row r="2557" spans="3:4" x14ac:dyDescent="0.25">
      <c r="C2557" s="159" t="s">
        <v>19178</v>
      </c>
      <c r="D2557" s="159">
        <v>1</v>
      </c>
    </row>
    <row r="2558" spans="3:4" x14ac:dyDescent="0.25">
      <c r="C2558" s="159" t="s">
        <v>19179</v>
      </c>
      <c r="D2558" s="159">
        <v>1</v>
      </c>
    </row>
    <row r="2559" spans="3:4" x14ac:dyDescent="0.25">
      <c r="C2559" s="159" t="s">
        <v>19180</v>
      </c>
      <c r="D2559" s="159">
        <v>1</v>
      </c>
    </row>
    <row r="2560" spans="3:4" x14ac:dyDescent="0.25">
      <c r="C2560" s="159" t="s">
        <v>19181</v>
      </c>
      <c r="D2560" s="159">
        <v>1</v>
      </c>
    </row>
    <row r="2561" spans="3:4" x14ac:dyDescent="0.25">
      <c r="C2561" s="159" t="s">
        <v>19182</v>
      </c>
      <c r="D2561" s="159">
        <v>1</v>
      </c>
    </row>
    <row r="2562" spans="3:4" x14ac:dyDescent="0.25">
      <c r="C2562" s="159" t="s">
        <v>19183</v>
      </c>
      <c r="D2562" s="159">
        <v>1</v>
      </c>
    </row>
    <row r="2563" spans="3:4" x14ac:dyDescent="0.25">
      <c r="C2563" s="159" t="s">
        <v>19184</v>
      </c>
      <c r="D2563" s="159">
        <v>1</v>
      </c>
    </row>
    <row r="2564" spans="3:4" x14ac:dyDescent="0.25">
      <c r="C2564" s="159" t="s">
        <v>19185</v>
      </c>
      <c r="D2564" s="159">
        <v>1</v>
      </c>
    </row>
    <row r="2565" spans="3:4" x14ac:dyDescent="0.25">
      <c r="C2565" s="159" t="s">
        <v>19186</v>
      </c>
      <c r="D2565" s="159">
        <v>1</v>
      </c>
    </row>
    <row r="2566" spans="3:4" x14ac:dyDescent="0.25">
      <c r="C2566" s="159" t="s">
        <v>19187</v>
      </c>
      <c r="D2566" s="159">
        <v>1</v>
      </c>
    </row>
    <row r="2567" spans="3:4" x14ac:dyDescent="0.25">
      <c r="C2567" s="159" t="s">
        <v>19188</v>
      </c>
      <c r="D2567" s="159">
        <v>1</v>
      </c>
    </row>
    <row r="2568" spans="3:4" x14ac:dyDescent="0.25">
      <c r="C2568" s="159" t="s">
        <v>19189</v>
      </c>
      <c r="D2568" s="159">
        <v>1</v>
      </c>
    </row>
    <row r="2569" spans="3:4" x14ac:dyDescent="0.25">
      <c r="C2569" s="159" t="s">
        <v>19190</v>
      </c>
      <c r="D2569" s="159">
        <v>1</v>
      </c>
    </row>
    <row r="2570" spans="3:4" x14ac:dyDescent="0.25">
      <c r="C2570" s="159" t="s">
        <v>19191</v>
      </c>
      <c r="D2570" s="159">
        <v>1</v>
      </c>
    </row>
    <row r="2571" spans="3:4" x14ac:dyDescent="0.25">
      <c r="C2571" s="159" t="s">
        <v>19192</v>
      </c>
      <c r="D2571" s="159">
        <v>1</v>
      </c>
    </row>
    <row r="2572" spans="3:4" x14ac:dyDescent="0.25">
      <c r="C2572" s="159" t="s">
        <v>19193</v>
      </c>
      <c r="D2572" s="159">
        <v>1</v>
      </c>
    </row>
    <row r="2573" spans="3:4" x14ac:dyDescent="0.25">
      <c r="C2573" s="159" t="s">
        <v>19194</v>
      </c>
      <c r="D2573" s="159">
        <v>1</v>
      </c>
    </row>
    <row r="2574" spans="3:4" x14ac:dyDescent="0.25">
      <c r="C2574" s="159" t="s">
        <v>19195</v>
      </c>
      <c r="D2574" s="159">
        <v>1</v>
      </c>
    </row>
    <row r="2575" spans="3:4" x14ac:dyDescent="0.25">
      <c r="C2575" s="159" t="s">
        <v>19196</v>
      </c>
      <c r="D2575" s="159">
        <v>1</v>
      </c>
    </row>
    <row r="2576" spans="3:4" x14ac:dyDescent="0.25">
      <c r="C2576" s="159" t="s">
        <v>19197</v>
      </c>
      <c r="D2576" s="159">
        <v>1</v>
      </c>
    </row>
    <row r="2577" spans="3:4" x14ac:dyDescent="0.25">
      <c r="C2577" s="159" t="s">
        <v>19198</v>
      </c>
      <c r="D2577" s="159">
        <v>1</v>
      </c>
    </row>
    <row r="2578" spans="3:4" x14ac:dyDescent="0.25">
      <c r="C2578" s="159" t="s">
        <v>19199</v>
      </c>
      <c r="D2578" s="159">
        <v>1</v>
      </c>
    </row>
    <row r="2579" spans="3:4" x14ac:dyDescent="0.25">
      <c r="C2579" s="159" t="s">
        <v>19200</v>
      </c>
      <c r="D2579" s="159">
        <v>1</v>
      </c>
    </row>
    <row r="2580" spans="3:4" x14ac:dyDescent="0.25">
      <c r="C2580" s="159" t="s">
        <v>19201</v>
      </c>
      <c r="D2580" s="159">
        <v>1</v>
      </c>
    </row>
    <row r="2581" spans="3:4" x14ac:dyDescent="0.25">
      <c r="C2581" s="159" t="s">
        <v>19202</v>
      </c>
      <c r="D2581" s="159">
        <v>1</v>
      </c>
    </row>
    <row r="2582" spans="3:4" x14ac:dyDescent="0.25">
      <c r="C2582" s="159" t="s">
        <v>19203</v>
      </c>
      <c r="D2582" s="159">
        <v>1</v>
      </c>
    </row>
    <row r="2583" spans="3:4" x14ac:dyDescent="0.25">
      <c r="C2583" s="159" t="s">
        <v>19204</v>
      </c>
      <c r="D2583" s="159">
        <v>1</v>
      </c>
    </row>
    <row r="2584" spans="3:4" x14ac:dyDescent="0.25">
      <c r="C2584" s="159" t="s">
        <v>19205</v>
      </c>
      <c r="D2584" s="159">
        <v>1</v>
      </c>
    </row>
    <row r="2585" spans="3:4" x14ac:dyDescent="0.25">
      <c r="C2585" s="159" t="s">
        <v>19206</v>
      </c>
      <c r="D2585" s="159">
        <v>1</v>
      </c>
    </row>
    <row r="2586" spans="3:4" x14ac:dyDescent="0.25">
      <c r="C2586" s="159" t="s">
        <v>19207</v>
      </c>
      <c r="D2586" s="159">
        <v>1</v>
      </c>
    </row>
    <row r="2587" spans="3:4" x14ac:dyDescent="0.25">
      <c r="C2587" s="159" t="s">
        <v>19208</v>
      </c>
      <c r="D2587" s="159">
        <v>1</v>
      </c>
    </row>
    <row r="2588" spans="3:4" x14ac:dyDescent="0.25">
      <c r="C2588" s="159" t="s">
        <v>19209</v>
      </c>
      <c r="D2588" s="159">
        <v>1</v>
      </c>
    </row>
    <row r="2589" spans="3:4" x14ac:dyDescent="0.25">
      <c r="C2589" s="159" t="s">
        <v>19210</v>
      </c>
      <c r="D2589" s="159">
        <v>1</v>
      </c>
    </row>
    <row r="2590" spans="3:4" x14ac:dyDescent="0.25">
      <c r="C2590" s="159" t="s">
        <v>19211</v>
      </c>
      <c r="D2590" s="159">
        <v>1</v>
      </c>
    </row>
    <row r="2591" spans="3:4" x14ac:dyDescent="0.25">
      <c r="C2591" s="159" t="s">
        <v>19212</v>
      </c>
      <c r="D2591" s="159">
        <v>1</v>
      </c>
    </row>
    <row r="2592" spans="3:4" x14ac:dyDescent="0.25">
      <c r="C2592" s="159" t="s">
        <v>19213</v>
      </c>
      <c r="D2592" s="159">
        <v>1</v>
      </c>
    </row>
    <row r="2593" spans="3:4" x14ac:dyDescent="0.25">
      <c r="C2593" s="159" t="s">
        <v>19214</v>
      </c>
      <c r="D2593" s="159">
        <v>1</v>
      </c>
    </row>
    <row r="2594" spans="3:4" x14ac:dyDescent="0.25">
      <c r="C2594" s="159" t="s">
        <v>19215</v>
      </c>
      <c r="D2594" s="159">
        <v>1</v>
      </c>
    </row>
    <row r="2595" spans="3:4" x14ac:dyDescent="0.25">
      <c r="C2595" s="159" t="s">
        <v>19216</v>
      </c>
      <c r="D2595" s="159">
        <v>1</v>
      </c>
    </row>
    <row r="2596" spans="3:4" x14ac:dyDescent="0.25">
      <c r="C2596" s="159" t="s">
        <v>19217</v>
      </c>
      <c r="D2596" s="159">
        <v>1</v>
      </c>
    </row>
    <row r="2597" spans="3:4" x14ac:dyDescent="0.25">
      <c r="C2597" s="159" t="s">
        <v>19218</v>
      </c>
      <c r="D2597" s="159">
        <v>1</v>
      </c>
    </row>
    <row r="2598" spans="3:4" x14ac:dyDescent="0.25">
      <c r="C2598" s="159" t="s">
        <v>19219</v>
      </c>
      <c r="D2598" s="159">
        <v>1</v>
      </c>
    </row>
    <row r="2599" spans="3:4" x14ac:dyDescent="0.25">
      <c r="C2599" s="159" t="s">
        <v>19220</v>
      </c>
      <c r="D2599" s="159">
        <v>1</v>
      </c>
    </row>
    <row r="2600" spans="3:4" x14ac:dyDescent="0.25">
      <c r="C2600" s="159" t="s">
        <v>19221</v>
      </c>
      <c r="D2600" s="159">
        <v>1</v>
      </c>
    </row>
    <row r="2601" spans="3:4" x14ac:dyDescent="0.25">
      <c r="C2601" s="159" t="s">
        <v>19222</v>
      </c>
      <c r="D2601" s="159">
        <v>1</v>
      </c>
    </row>
    <row r="2602" spans="3:4" x14ac:dyDescent="0.25">
      <c r="C2602" s="159" t="s">
        <v>19223</v>
      </c>
      <c r="D2602" s="159">
        <v>1</v>
      </c>
    </row>
    <row r="2603" spans="3:4" x14ac:dyDescent="0.25">
      <c r="C2603" s="159" t="s">
        <v>19224</v>
      </c>
      <c r="D2603" s="159">
        <v>1</v>
      </c>
    </row>
    <row r="2604" spans="3:4" x14ac:dyDescent="0.25">
      <c r="C2604" s="159" t="s">
        <v>19225</v>
      </c>
      <c r="D2604" s="159">
        <v>1</v>
      </c>
    </row>
    <row r="2605" spans="3:4" x14ac:dyDescent="0.25">
      <c r="C2605" s="159" t="s">
        <v>19226</v>
      </c>
      <c r="D2605" s="159">
        <v>1</v>
      </c>
    </row>
    <row r="2606" spans="3:4" x14ac:dyDescent="0.25">
      <c r="C2606" s="159" t="s">
        <v>19227</v>
      </c>
      <c r="D2606" s="159">
        <v>1</v>
      </c>
    </row>
    <row r="2607" spans="3:4" x14ac:dyDescent="0.25">
      <c r="C2607" s="159" t="s">
        <v>19228</v>
      </c>
      <c r="D2607" s="159">
        <v>1</v>
      </c>
    </row>
    <row r="2608" spans="3:4" x14ac:dyDescent="0.25">
      <c r="C2608" s="159" t="s">
        <v>19229</v>
      </c>
      <c r="D2608" s="159">
        <v>1</v>
      </c>
    </row>
    <row r="2609" spans="3:4" x14ac:dyDescent="0.25">
      <c r="C2609" s="159" t="s">
        <v>19230</v>
      </c>
      <c r="D2609" s="159">
        <v>1</v>
      </c>
    </row>
    <row r="2610" spans="3:4" x14ac:dyDescent="0.25">
      <c r="C2610" s="159" t="s">
        <v>19231</v>
      </c>
      <c r="D2610" s="159">
        <v>1</v>
      </c>
    </row>
    <row r="2611" spans="3:4" x14ac:dyDescent="0.25">
      <c r="C2611" s="159" t="s">
        <v>19232</v>
      </c>
      <c r="D2611" s="159">
        <v>1</v>
      </c>
    </row>
    <row r="2612" spans="3:4" x14ac:dyDescent="0.25">
      <c r="C2612" s="159" t="s">
        <v>19233</v>
      </c>
      <c r="D2612" s="159">
        <v>1</v>
      </c>
    </row>
    <row r="2613" spans="3:4" x14ac:dyDescent="0.25">
      <c r="C2613" s="159" t="s">
        <v>19234</v>
      </c>
      <c r="D2613" s="159">
        <v>1</v>
      </c>
    </row>
    <row r="2614" spans="3:4" x14ac:dyDescent="0.25">
      <c r="C2614" s="159" t="s">
        <v>19235</v>
      </c>
      <c r="D2614" s="159">
        <v>1</v>
      </c>
    </row>
    <row r="2615" spans="3:4" x14ac:dyDescent="0.25">
      <c r="C2615" s="159" t="s">
        <v>19236</v>
      </c>
      <c r="D2615" s="159">
        <v>1</v>
      </c>
    </row>
    <row r="2616" spans="3:4" x14ac:dyDescent="0.25">
      <c r="C2616" s="159" t="s">
        <v>19237</v>
      </c>
      <c r="D2616" s="159">
        <v>1</v>
      </c>
    </row>
    <row r="2617" spans="3:4" x14ac:dyDescent="0.25">
      <c r="C2617" s="159" t="s">
        <v>19238</v>
      </c>
      <c r="D2617" s="159">
        <v>1</v>
      </c>
    </row>
    <row r="2618" spans="3:4" x14ac:dyDescent="0.25">
      <c r="C2618" s="159" t="s">
        <v>19239</v>
      </c>
      <c r="D2618" s="159">
        <v>1</v>
      </c>
    </row>
    <row r="2619" spans="3:4" x14ac:dyDescent="0.25">
      <c r="C2619" s="159" t="s">
        <v>19240</v>
      </c>
      <c r="D2619" s="159">
        <v>1</v>
      </c>
    </row>
    <row r="2620" spans="3:4" x14ac:dyDescent="0.25">
      <c r="C2620" s="159" t="s">
        <v>19241</v>
      </c>
      <c r="D2620" s="159">
        <v>1</v>
      </c>
    </row>
    <row r="2621" spans="3:4" x14ac:dyDescent="0.25">
      <c r="C2621" s="159" t="s">
        <v>19242</v>
      </c>
      <c r="D2621" s="159">
        <v>1</v>
      </c>
    </row>
    <row r="2622" spans="3:4" x14ac:dyDescent="0.25">
      <c r="C2622" s="159" t="s">
        <v>19243</v>
      </c>
      <c r="D2622" s="159">
        <v>1</v>
      </c>
    </row>
    <row r="2623" spans="3:4" x14ac:dyDescent="0.25">
      <c r="C2623" s="159" t="s">
        <v>19244</v>
      </c>
      <c r="D2623" s="159">
        <v>1</v>
      </c>
    </row>
    <row r="2624" spans="3:4" x14ac:dyDescent="0.25">
      <c r="C2624" s="159" t="s">
        <v>19245</v>
      </c>
      <c r="D2624" s="159">
        <v>1</v>
      </c>
    </row>
    <row r="2625" spans="3:4" x14ac:dyDescent="0.25">
      <c r="C2625" s="159" t="s">
        <v>19246</v>
      </c>
      <c r="D2625" s="159">
        <v>1</v>
      </c>
    </row>
    <row r="2626" spans="3:4" x14ac:dyDescent="0.25">
      <c r="C2626" s="159" t="s">
        <v>19247</v>
      </c>
      <c r="D2626" s="159">
        <v>1</v>
      </c>
    </row>
    <row r="2627" spans="3:4" x14ac:dyDescent="0.25">
      <c r="C2627" s="159" t="s">
        <v>19248</v>
      </c>
      <c r="D2627" s="159">
        <v>1</v>
      </c>
    </row>
    <row r="2628" spans="3:4" x14ac:dyDescent="0.25">
      <c r="C2628" s="159" t="s">
        <v>19249</v>
      </c>
      <c r="D2628" s="159">
        <v>1</v>
      </c>
    </row>
    <row r="2629" spans="3:4" x14ac:dyDescent="0.25">
      <c r="C2629" s="159" t="s">
        <v>19250</v>
      </c>
      <c r="D2629" s="159">
        <v>1</v>
      </c>
    </row>
    <row r="2630" spans="3:4" x14ac:dyDescent="0.25">
      <c r="C2630" s="159" t="s">
        <v>19251</v>
      </c>
      <c r="D2630" s="159">
        <v>1</v>
      </c>
    </row>
    <row r="2631" spans="3:4" x14ac:dyDescent="0.25">
      <c r="C2631" s="159" t="s">
        <v>19252</v>
      </c>
      <c r="D2631" s="159">
        <v>1</v>
      </c>
    </row>
    <row r="2632" spans="3:4" x14ac:dyDescent="0.25">
      <c r="C2632" s="159" t="s">
        <v>19253</v>
      </c>
      <c r="D2632" s="159">
        <v>1</v>
      </c>
    </row>
    <row r="2633" spans="3:4" x14ac:dyDescent="0.25">
      <c r="C2633" s="159" t="s">
        <v>19254</v>
      </c>
      <c r="D2633" s="159">
        <v>1</v>
      </c>
    </row>
    <row r="2634" spans="3:4" x14ac:dyDescent="0.25">
      <c r="C2634" s="159" t="s">
        <v>19255</v>
      </c>
      <c r="D2634" s="159">
        <v>1</v>
      </c>
    </row>
    <row r="2635" spans="3:4" x14ac:dyDescent="0.25">
      <c r="C2635" s="159" t="s">
        <v>19256</v>
      </c>
      <c r="D2635" s="159">
        <v>1</v>
      </c>
    </row>
    <row r="2636" spans="3:4" x14ac:dyDescent="0.25">
      <c r="C2636" s="159" t="s">
        <v>19257</v>
      </c>
      <c r="D2636" s="159">
        <v>1</v>
      </c>
    </row>
    <row r="2637" spans="3:4" x14ac:dyDescent="0.25">
      <c r="C2637" s="159" t="s">
        <v>19258</v>
      </c>
      <c r="D2637" s="159">
        <v>1</v>
      </c>
    </row>
    <row r="2638" spans="3:4" x14ac:dyDescent="0.25">
      <c r="C2638" s="159" t="s">
        <v>19259</v>
      </c>
      <c r="D2638" s="159">
        <v>1</v>
      </c>
    </row>
    <row r="2639" spans="3:4" x14ac:dyDescent="0.25">
      <c r="C2639" s="159" t="s">
        <v>19260</v>
      </c>
      <c r="D2639" s="159">
        <v>1</v>
      </c>
    </row>
    <row r="2640" spans="3:4" x14ac:dyDescent="0.25">
      <c r="C2640" s="159" t="s">
        <v>19261</v>
      </c>
      <c r="D2640" s="159">
        <v>1</v>
      </c>
    </row>
    <row r="2641" spans="3:4" x14ac:dyDescent="0.25">
      <c r="C2641" s="159" t="s">
        <v>19262</v>
      </c>
      <c r="D2641" s="159">
        <v>1</v>
      </c>
    </row>
    <row r="2642" spans="3:4" x14ac:dyDescent="0.25">
      <c r="C2642" s="159" t="s">
        <v>19263</v>
      </c>
      <c r="D2642" s="159">
        <v>1</v>
      </c>
    </row>
    <row r="2643" spans="3:4" x14ac:dyDescent="0.25">
      <c r="C2643" s="159" t="s">
        <v>19264</v>
      </c>
      <c r="D2643" s="159">
        <v>1</v>
      </c>
    </row>
    <row r="2644" spans="3:4" x14ac:dyDescent="0.25">
      <c r="C2644" s="159" t="s">
        <v>19265</v>
      </c>
      <c r="D2644" s="159">
        <v>1</v>
      </c>
    </row>
    <row r="2645" spans="3:4" x14ac:dyDescent="0.25">
      <c r="C2645" s="159" t="s">
        <v>19266</v>
      </c>
      <c r="D2645" s="159">
        <v>1</v>
      </c>
    </row>
    <row r="2646" spans="3:4" x14ac:dyDescent="0.25">
      <c r="C2646" s="159" t="s">
        <v>19267</v>
      </c>
      <c r="D2646" s="159">
        <v>1</v>
      </c>
    </row>
    <row r="2647" spans="3:4" x14ac:dyDescent="0.25">
      <c r="C2647" s="159" t="s">
        <v>19117</v>
      </c>
      <c r="D2647" s="159">
        <v>1</v>
      </c>
    </row>
    <row r="2648" spans="3:4" x14ac:dyDescent="0.25">
      <c r="C2648" s="159" t="s">
        <v>19118</v>
      </c>
      <c r="D2648" s="159">
        <v>1</v>
      </c>
    </row>
    <row r="2649" spans="3:4" x14ac:dyDescent="0.25">
      <c r="C2649" s="159" t="s">
        <v>19119</v>
      </c>
      <c r="D2649" s="159">
        <v>1</v>
      </c>
    </row>
    <row r="2650" spans="3:4" x14ac:dyDescent="0.25">
      <c r="C2650" s="159" t="s">
        <v>19120</v>
      </c>
      <c r="D2650" s="159">
        <v>1</v>
      </c>
    </row>
    <row r="2651" spans="3:4" x14ac:dyDescent="0.25">
      <c r="C2651" s="159" t="s">
        <v>19121</v>
      </c>
      <c r="D2651" s="159">
        <v>1</v>
      </c>
    </row>
    <row r="2652" spans="3:4" x14ac:dyDescent="0.25">
      <c r="C2652" s="159" t="s">
        <v>19122</v>
      </c>
      <c r="D2652" s="159">
        <v>1</v>
      </c>
    </row>
    <row r="2653" spans="3:4" x14ac:dyDescent="0.25">
      <c r="C2653" s="159" t="s">
        <v>19123</v>
      </c>
      <c r="D2653" s="159">
        <v>1</v>
      </c>
    </row>
    <row r="2654" spans="3:4" x14ac:dyDescent="0.25">
      <c r="C2654" s="159" t="s">
        <v>19124</v>
      </c>
      <c r="D2654" s="159">
        <v>1</v>
      </c>
    </row>
    <row r="2655" spans="3:4" x14ac:dyDescent="0.25">
      <c r="C2655" s="159" t="s">
        <v>19125</v>
      </c>
      <c r="D2655" s="159">
        <v>1</v>
      </c>
    </row>
    <row r="2656" spans="3:4" x14ac:dyDescent="0.25">
      <c r="C2656" s="159" t="s">
        <v>19126</v>
      </c>
      <c r="D2656" s="159">
        <v>1</v>
      </c>
    </row>
    <row r="2657" spans="3:4" x14ac:dyDescent="0.25">
      <c r="C2657" s="159" t="s">
        <v>19127</v>
      </c>
      <c r="D2657" s="159">
        <v>1</v>
      </c>
    </row>
    <row r="2658" spans="3:4" x14ac:dyDescent="0.25">
      <c r="C2658" s="159" t="s">
        <v>19128</v>
      </c>
      <c r="D2658" s="159">
        <v>1</v>
      </c>
    </row>
    <row r="2659" spans="3:4" x14ac:dyDescent="0.25">
      <c r="C2659" s="159" t="s">
        <v>19129</v>
      </c>
      <c r="D2659" s="159">
        <v>1</v>
      </c>
    </row>
    <row r="2660" spans="3:4" x14ac:dyDescent="0.25">
      <c r="C2660" s="159" t="s">
        <v>19130</v>
      </c>
      <c r="D2660" s="159">
        <v>1</v>
      </c>
    </row>
    <row r="2661" spans="3:4" x14ac:dyDescent="0.25">
      <c r="C2661" s="159" t="s">
        <v>19131</v>
      </c>
      <c r="D2661" s="159">
        <v>1</v>
      </c>
    </row>
    <row r="2662" spans="3:4" x14ac:dyDescent="0.25">
      <c r="C2662" s="159" t="s">
        <v>19132</v>
      </c>
      <c r="D2662" s="159">
        <v>1</v>
      </c>
    </row>
    <row r="2663" spans="3:4" x14ac:dyDescent="0.25">
      <c r="C2663" s="159" t="s">
        <v>19133</v>
      </c>
      <c r="D2663" s="159">
        <v>1</v>
      </c>
    </row>
    <row r="2664" spans="3:4" x14ac:dyDescent="0.25">
      <c r="C2664" s="159" t="s">
        <v>19134</v>
      </c>
      <c r="D2664" s="159">
        <v>1</v>
      </c>
    </row>
    <row r="2665" spans="3:4" x14ac:dyDescent="0.25">
      <c r="C2665" s="159" t="s">
        <v>19135</v>
      </c>
      <c r="D2665" s="159">
        <v>1</v>
      </c>
    </row>
    <row r="2666" spans="3:4" x14ac:dyDescent="0.25">
      <c r="C2666" s="159" t="s">
        <v>19136</v>
      </c>
      <c r="D2666" s="159">
        <v>1</v>
      </c>
    </row>
    <row r="2667" spans="3:4" x14ac:dyDescent="0.25">
      <c r="C2667" s="159" t="s">
        <v>19137</v>
      </c>
      <c r="D2667" s="159">
        <v>1</v>
      </c>
    </row>
    <row r="2668" spans="3:4" x14ac:dyDescent="0.25">
      <c r="C2668" s="159" t="s">
        <v>19138</v>
      </c>
      <c r="D2668" s="159">
        <v>1</v>
      </c>
    </row>
    <row r="2669" spans="3:4" x14ac:dyDescent="0.25">
      <c r="C2669" s="159" t="s">
        <v>19139</v>
      </c>
      <c r="D2669" s="159">
        <v>1</v>
      </c>
    </row>
    <row r="2670" spans="3:4" x14ac:dyDescent="0.25">
      <c r="C2670" s="159" t="s">
        <v>19140</v>
      </c>
      <c r="D2670" s="159">
        <v>1</v>
      </c>
    </row>
    <row r="2671" spans="3:4" x14ac:dyDescent="0.25">
      <c r="C2671" s="159" t="s">
        <v>19141</v>
      </c>
      <c r="D2671" s="159">
        <v>1</v>
      </c>
    </row>
    <row r="2672" spans="3:4" x14ac:dyDescent="0.25">
      <c r="C2672" s="159" t="s">
        <v>19142</v>
      </c>
      <c r="D2672" s="159">
        <v>1</v>
      </c>
    </row>
    <row r="2673" spans="3:4" x14ac:dyDescent="0.25">
      <c r="C2673" s="159" t="s">
        <v>19143</v>
      </c>
      <c r="D2673" s="159">
        <v>1</v>
      </c>
    </row>
    <row r="2674" spans="3:4" x14ac:dyDescent="0.25">
      <c r="C2674" s="159" t="s">
        <v>19144</v>
      </c>
      <c r="D2674" s="159">
        <v>1</v>
      </c>
    </row>
    <row r="2675" spans="3:4" x14ac:dyDescent="0.25">
      <c r="C2675" s="159" t="s">
        <v>19145</v>
      </c>
      <c r="D2675" s="159">
        <v>1</v>
      </c>
    </row>
    <row r="2676" spans="3:4" x14ac:dyDescent="0.25">
      <c r="C2676" s="159" t="s">
        <v>19146</v>
      </c>
      <c r="D2676" s="159">
        <v>1</v>
      </c>
    </row>
    <row r="2677" spans="3:4" x14ac:dyDescent="0.25">
      <c r="C2677" s="159" t="s">
        <v>19147</v>
      </c>
      <c r="D2677" s="159">
        <v>1</v>
      </c>
    </row>
    <row r="2678" spans="3:4" x14ac:dyDescent="0.25">
      <c r="C2678" s="159" t="s">
        <v>19148</v>
      </c>
      <c r="D2678" s="159">
        <v>1</v>
      </c>
    </row>
    <row r="2679" spans="3:4" x14ac:dyDescent="0.25">
      <c r="C2679" s="159" t="s">
        <v>19149</v>
      </c>
      <c r="D2679" s="159">
        <v>1</v>
      </c>
    </row>
    <row r="2680" spans="3:4" x14ac:dyDescent="0.25">
      <c r="C2680" s="159" t="s">
        <v>19150</v>
      </c>
      <c r="D2680" s="159">
        <v>1</v>
      </c>
    </row>
    <row r="2681" spans="3:4" x14ac:dyDescent="0.25">
      <c r="C2681" s="159" t="s">
        <v>19151</v>
      </c>
      <c r="D2681" s="159">
        <v>1</v>
      </c>
    </row>
    <row r="2682" spans="3:4" x14ac:dyDescent="0.25">
      <c r="C2682" s="159" t="s">
        <v>19152</v>
      </c>
      <c r="D2682" s="159">
        <v>1</v>
      </c>
    </row>
    <row r="2683" spans="3:4" x14ac:dyDescent="0.25">
      <c r="C2683" s="159" t="s">
        <v>19153</v>
      </c>
      <c r="D2683" s="159">
        <v>1</v>
      </c>
    </row>
    <row r="2684" spans="3:4" x14ac:dyDescent="0.25">
      <c r="C2684" s="159" t="s">
        <v>19154</v>
      </c>
      <c r="D2684" s="159">
        <v>1</v>
      </c>
    </row>
    <row r="2685" spans="3:4" x14ac:dyDescent="0.25">
      <c r="C2685" s="159" t="s">
        <v>19155</v>
      </c>
      <c r="D2685" s="159">
        <v>1</v>
      </c>
    </row>
    <row r="2686" spans="3:4" x14ac:dyDescent="0.25">
      <c r="C2686" s="159" t="s">
        <v>19156</v>
      </c>
      <c r="D2686" s="159">
        <v>1</v>
      </c>
    </row>
    <row r="2687" spans="3:4" x14ac:dyDescent="0.25">
      <c r="C2687" s="159" t="s">
        <v>19157</v>
      </c>
      <c r="D2687" s="159">
        <v>1</v>
      </c>
    </row>
    <row r="2688" spans="3:4" x14ac:dyDescent="0.25">
      <c r="C2688" s="159" t="s">
        <v>19158</v>
      </c>
      <c r="D2688" s="159">
        <v>1</v>
      </c>
    </row>
    <row r="2689" spans="3:4" x14ac:dyDescent="0.25">
      <c r="C2689" s="159" t="s">
        <v>19159</v>
      </c>
      <c r="D2689" s="159">
        <v>1</v>
      </c>
    </row>
    <row r="2690" spans="3:4" x14ac:dyDescent="0.25">
      <c r="C2690" s="159" t="s">
        <v>19160</v>
      </c>
      <c r="D2690" s="159">
        <v>1</v>
      </c>
    </row>
    <row r="2691" spans="3:4" x14ac:dyDescent="0.25">
      <c r="C2691" s="159" t="s">
        <v>19161</v>
      </c>
      <c r="D2691" s="159">
        <v>1</v>
      </c>
    </row>
    <row r="2692" spans="3:4" x14ac:dyDescent="0.25">
      <c r="C2692" s="159" t="s">
        <v>19162</v>
      </c>
      <c r="D2692" s="159">
        <v>1</v>
      </c>
    </row>
    <row r="2693" spans="3:4" x14ac:dyDescent="0.25">
      <c r="C2693" s="159" t="s">
        <v>19163</v>
      </c>
      <c r="D2693" s="159">
        <v>1</v>
      </c>
    </row>
    <row r="2694" spans="3:4" x14ac:dyDescent="0.25">
      <c r="C2694" s="159" t="s">
        <v>19164</v>
      </c>
      <c r="D2694" s="159">
        <v>1</v>
      </c>
    </row>
    <row r="2695" spans="3:4" x14ac:dyDescent="0.25">
      <c r="C2695" s="159" t="s">
        <v>19165</v>
      </c>
      <c r="D2695" s="159">
        <v>1</v>
      </c>
    </row>
    <row r="2696" spans="3:4" x14ac:dyDescent="0.25">
      <c r="C2696" s="159" t="s">
        <v>19166</v>
      </c>
      <c r="D2696" s="159">
        <v>1</v>
      </c>
    </row>
    <row r="2697" spans="3:4" x14ac:dyDescent="0.25">
      <c r="C2697" s="159" t="s">
        <v>19167</v>
      </c>
      <c r="D2697" s="159">
        <v>1</v>
      </c>
    </row>
    <row r="2698" spans="3:4" x14ac:dyDescent="0.25">
      <c r="C2698" s="159" t="s">
        <v>19168</v>
      </c>
      <c r="D2698" s="159">
        <v>1</v>
      </c>
    </row>
    <row r="2699" spans="3:4" x14ac:dyDescent="0.25">
      <c r="C2699" s="159" t="s">
        <v>19325</v>
      </c>
      <c r="D2699" s="159">
        <v>1</v>
      </c>
    </row>
    <row r="2700" spans="3:4" x14ac:dyDescent="0.25">
      <c r="C2700" s="159" t="s">
        <v>19326</v>
      </c>
      <c r="D2700" s="159">
        <v>1</v>
      </c>
    </row>
    <row r="2701" spans="3:4" x14ac:dyDescent="0.25">
      <c r="C2701" s="159" t="s">
        <v>19327</v>
      </c>
      <c r="D2701" s="159">
        <v>1</v>
      </c>
    </row>
    <row r="2702" spans="3:4" x14ac:dyDescent="0.25">
      <c r="C2702" s="159" t="s">
        <v>19328</v>
      </c>
      <c r="D2702" s="159">
        <v>1</v>
      </c>
    </row>
    <row r="2703" spans="3:4" x14ac:dyDescent="0.25">
      <c r="C2703" s="159" t="s">
        <v>19329</v>
      </c>
      <c r="D2703" s="159">
        <v>1</v>
      </c>
    </row>
    <row r="2704" spans="3:4" x14ac:dyDescent="0.25">
      <c r="C2704" s="159" t="s">
        <v>19330</v>
      </c>
      <c r="D2704" s="159">
        <v>1</v>
      </c>
    </row>
    <row r="2705" spans="3:4" x14ac:dyDescent="0.25">
      <c r="C2705" s="159" t="s">
        <v>19331</v>
      </c>
      <c r="D2705" s="159">
        <v>1</v>
      </c>
    </row>
    <row r="2706" spans="3:4" x14ac:dyDescent="0.25">
      <c r="C2706" s="159" t="s">
        <v>19332</v>
      </c>
      <c r="D2706" s="159">
        <v>1</v>
      </c>
    </row>
    <row r="2707" spans="3:4" x14ac:dyDescent="0.25">
      <c r="C2707" s="159" t="s">
        <v>19333</v>
      </c>
      <c r="D2707" s="159">
        <v>1</v>
      </c>
    </row>
    <row r="2708" spans="3:4" x14ac:dyDescent="0.25">
      <c r="C2708" s="159" t="s">
        <v>19334</v>
      </c>
      <c r="D2708" s="159">
        <v>1</v>
      </c>
    </row>
    <row r="2709" spans="3:4" x14ac:dyDescent="0.25">
      <c r="C2709" s="159" t="s">
        <v>19335</v>
      </c>
      <c r="D2709" s="159">
        <v>1</v>
      </c>
    </row>
    <row r="2710" spans="3:4" x14ac:dyDescent="0.25">
      <c r="C2710" s="159" t="s">
        <v>19336</v>
      </c>
      <c r="D2710" s="159">
        <v>1</v>
      </c>
    </row>
    <row r="2711" spans="3:4" x14ac:dyDescent="0.25">
      <c r="C2711" s="159" t="s">
        <v>19337</v>
      </c>
      <c r="D2711" s="159">
        <v>1</v>
      </c>
    </row>
    <row r="2712" spans="3:4" x14ac:dyDescent="0.25">
      <c r="C2712" s="159" t="s">
        <v>19338</v>
      </c>
      <c r="D2712" s="159">
        <v>1</v>
      </c>
    </row>
    <row r="2713" spans="3:4" x14ac:dyDescent="0.25">
      <c r="C2713" s="159" t="s">
        <v>19339</v>
      </c>
      <c r="D2713" s="159">
        <v>1</v>
      </c>
    </row>
    <row r="2714" spans="3:4" x14ac:dyDescent="0.25">
      <c r="C2714" s="159" t="s">
        <v>19340</v>
      </c>
      <c r="D2714" s="159">
        <v>1</v>
      </c>
    </row>
    <row r="2715" spans="3:4" x14ac:dyDescent="0.25">
      <c r="C2715" s="159" t="s">
        <v>19341</v>
      </c>
      <c r="D2715" s="159">
        <v>1</v>
      </c>
    </row>
    <row r="2716" spans="3:4" x14ac:dyDescent="0.25">
      <c r="C2716" s="159" t="s">
        <v>19342</v>
      </c>
      <c r="D2716" s="159">
        <v>1</v>
      </c>
    </row>
    <row r="2717" spans="3:4" x14ac:dyDescent="0.25">
      <c r="C2717" s="159" t="s">
        <v>19343</v>
      </c>
      <c r="D2717" s="159">
        <v>1</v>
      </c>
    </row>
    <row r="2718" spans="3:4" x14ac:dyDescent="0.25">
      <c r="C2718" s="159" t="s">
        <v>19344</v>
      </c>
      <c r="D2718" s="159">
        <v>1</v>
      </c>
    </row>
    <row r="2719" spans="3:4" x14ac:dyDescent="0.25">
      <c r="C2719" s="159" t="s">
        <v>19345</v>
      </c>
      <c r="D2719" s="159">
        <v>1</v>
      </c>
    </row>
    <row r="2720" spans="3:4" x14ac:dyDescent="0.25">
      <c r="C2720" s="159" t="s">
        <v>19346</v>
      </c>
      <c r="D2720" s="159">
        <v>1</v>
      </c>
    </row>
    <row r="2721" spans="3:4" x14ac:dyDescent="0.25">
      <c r="C2721" s="159" t="s">
        <v>19347</v>
      </c>
      <c r="D2721" s="159">
        <v>1</v>
      </c>
    </row>
    <row r="2722" spans="3:4" x14ac:dyDescent="0.25">
      <c r="C2722" s="159" t="s">
        <v>19348</v>
      </c>
      <c r="D2722" s="159">
        <v>1</v>
      </c>
    </row>
    <row r="2723" spans="3:4" x14ac:dyDescent="0.25">
      <c r="C2723" s="159" t="s">
        <v>19349</v>
      </c>
      <c r="D2723" s="159">
        <v>1</v>
      </c>
    </row>
    <row r="2724" spans="3:4" x14ac:dyDescent="0.25">
      <c r="C2724" s="159" t="s">
        <v>19350</v>
      </c>
      <c r="D2724" s="159">
        <v>1</v>
      </c>
    </row>
    <row r="2725" spans="3:4" x14ac:dyDescent="0.25">
      <c r="C2725" s="159" t="s">
        <v>19351</v>
      </c>
      <c r="D2725" s="159">
        <v>1</v>
      </c>
    </row>
    <row r="2726" spans="3:4" x14ac:dyDescent="0.25">
      <c r="C2726" s="159" t="s">
        <v>19352</v>
      </c>
      <c r="D2726" s="159">
        <v>1</v>
      </c>
    </row>
    <row r="2727" spans="3:4" x14ac:dyDescent="0.25">
      <c r="C2727" s="159" t="s">
        <v>19353</v>
      </c>
      <c r="D2727" s="159">
        <v>1</v>
      </c>
    </row>
    <row r="2728" spans="3:4" x14ac:dyDescent="0.25">
      <c r="C2728" s="159" t="s">
        <v>19354</v>
      </c>
      <c r="D2728" s="159">
        <v>1</v>
      </c>
    </row>
    <row r="2729" spans="3:4" x14ac:dyDescent="0.25">
      <c r="C2729" s="159" t="s">
        <v>19355</v>
      </c>
      <c r="D2729" s="159">
        <v>1</v>
      </c>
    </row>
    <row r="2730" spans="3:4" x14ac:dyDescent="0.25">
      <c r="C2730" s="159" t="s">
        <v>19356</v>
      </c>
      <c r="D2730" s="159">
        <v>1</v>
      </c>
    </row>
    <row r="2731" spans="3:4" x14ac:dyDescent="0.25">
      <c r="C2731" s="159" t="s">
        <v>19357</v>
      </c>
      <c r="D2731" s="159">
        <v>1</v>
      </c>
    </row>
    <row r="2732" spans="3:4" x14ac:dyDescent="0.25">
      <c r="C2732" s="159" t="s">
        <v>19358</v>
      </c>
      <c r="D2732" s="159">
        <v>1</v>
      </c>
    </row>
    <row r="2733" spans="3:4" x14ac:dyDescent="0.25">
      <c r="C2733" s="159" t="s">
        <v>19359</v>
      </c>
      <c r="D2733" s="159">
        <v>1</v>
      </c>
    </row>
    <row r="2734" spans="3:4" x14ac:dyDescent="0.25">
      <c r="C2734" s="159" t="s">
        <v>19360</v>
      </c>
      <c r="D2734" s="159">
        <v>1</v>
      </c>
    </row>
    <row r="2735" spans="3:4" x14ac:dyDescent="0.25">
      <c r="C2735" s="159" t="s">
        <v>19361</v>
      </c>
      <c r="D2735" s="159">
        <v>1</v>
      </c>
    </row>
    <row r="2736" spans="3:4" x14ac:dyDescent="0.25">
      <c r="C2736" s="159" t="s">
        <v>19362</v>
      </c>
      <c r="D2736" s="159">
        <v>1</v>
      </c>
    </row>
    <row r="2737" spans="3:4" x14ac:dyDescent="0.25">
      <c r="C2737" s="159" t="s">
        <v>19363</v>
      </c>
      <c r="D2737" s="159">
        <v>1</v>
      </c>
    </row>
    <row r="2738" spans="3:4" x14ac:dyDescent="0.25">
      <c r="C2738" s="159" t="s">
        <v>19364</v>
      </c>
      <c r="D2738" s="159">
        <v>1</v>
      </c>
    </row>
    <row r="2739" spans="3:4" x14ac:dyDescent="0.25">
      <c r="C2739" s="159" t="s">
        <v>19365</v>
      </c>
      <c r="D2739" s="159">
        <v>1</v>
      </c>
    </row>
    <row r="2740" spans="3:4" x14ac:dyDescent="0.25">
      <c r="C2740" s="159" t="s">
        <v>19366</v>
      </c>
      <c r="D2740" s="159">
        <v>1</v>
      </c>
    </row>
    <row r="2741" spans="3:4" x14ac:dyDescent="0.25">
      <c r="C2741" s="159" t="s">
        <v>19367</v>
      </c>
      <c r="D2741" s="159">
        <v>1</v>
      </c>
    </row>
    <row r="2742" spans="3:4" x14ac:dyDescent="0.25">
      <c r="C2742" s="159" t="s">
        <v>19368</v>
      </c>
      <c r="D2742" s="159">
        <v>1</v>
      </c>
    </row>
    <row r="2743" spans="3:4" x14ac:dyDescent="0.25">
      <c r="C2743" s="159" t="s">
        <v>19369</v>
      </c>
      <c r="D2743" s="159">
        <v>1</v>
      </c>
    </row>
    <row r="2744" spans="3:4" x14ac:dyDescent="0.25">
      <c r="C2744" s="159" t="s">
        <v>19370</v>
      </c>
      <c r="D2744" s="159">
        <v>1</v>
      </c>
    </row>
    <row r="2745" spans="3:4" x14ac:dyDescent="0.25">
      <c r="C2745" s="159" t="s">
        <v>19371</v>
      </c>
      <c r="D2745" s="159">
        <v>1</v>
      </c>
    </row>
    <row r="2746" spans="3:4" x14ac:dyDescent="0.25">
      <c r="C2746" s="159" t="s">
        <v>19372</v>
      </c>
      <c r="D2746" s="159">
        <v>1</v>
      </c>
    </row>
    <row r="2747" spans="3:4" x14ac:dyDescent="0.25">
      <c r="C2747" s="159" t="s">
        <v>19373</v>
      </c>
      <c r="D2747" s="159">
        <v>1</v>
      </c>
    </row>
    <row r="2748" spans="3:4" x14ac:dyDescent="0.25">
      <c r="C2748" s="159" t="s">
        <v>19374</v>
      </c>
      <c r="D2748" s="159">
        <v>1</v>
      </c>
    </row>
    <row r="2749" spans="3:4" x14ac:dyDescent="0.25">
      <c r="C2749" s="159" t="s">
        <v>19375</v>
      </c>
      <c r="D2749" s="159">
        <v>1</v>
      </c>
    </row>
    <row r="2750" spans="3:4" x14ac:dyDescent="0.25">
      <c r="C2750" s="159" t="s">
        <v>19376</v>
      </c>
      <c r="D2750" s="159">
        <v>1</v>
      </c>
    </row>
    <row r="2751" spans="3:4" x14ac:dyDescent="0.25">
      <c r="C2751" s="159" t="s">
        <v>19377</v>
      </c>
      <c r="D2751" s="159">
        <v>1</v>
      </c>
    </row>
    <row r="2752" spans="3:4" x14ac:dyDescent="0.25">
      <c r="C2752" s="159" t="s">
        <v>19378</v>
      </c>
      <c r="D2752" s="159">
        <v>1</v>
      </c>
    </row>
    <row r="2753" spans="3:4" x14ac:dyDescent="0.25">
      <c r="C2753" s="159" t="s">
        <v>19379</v>
      </c>
      <c r="D2753" s="159">
        <v>1</v>
      </c>
    </row>
    <row r="2754" spans="3:4" x14ac:dyDescent="0.25">
      <c r="C2754" s="159" t="s">
        <v>19380</v>
      </c>
      <c r="D2754" s="159">
        <v>1</v>
      </c>
    </row>
    <row r="2755" spans="3:4" x14ac:dyDescent="0.25">
      <c r="C2755" s="159" t="s">
        <v>19381</v>
      </c>
      <c r="D2755" s="159">
        <v>1</v>
      </c>
    </row>
    <row r="2756" spans="3:4" x14ac:dyDescent="0.25">
      <c r="C2756" s="159" t="s">
        <v>19382</v>
      </c>
      <c r="D2756" s="159">
        <v>1</v>
      </c>
    </row>
    <row r="2757" spans="3:4" x14ac:dyDescent="0.25">
      <c r="C2757" s="159" t="s">
        <v>19383</v>
      </c>
      <c r="D2757" s="159">
        <v>1</v>
      </c>
    </row>
    <row r="2758" spans="3:4" x14ac:dyDescent="0.25">
      <c r="C2758" s="159" t="s">
        <v>19384</v>
      </c>
      <c r="D2758" s="159">
        <v>1</v>
      </c>
    </row>
    <row r="2759" spans="3:4" x14ac:dyDescent="0.25">
      <c r="C2759" s="159" t="s">
        <v>19385</v>
      </c>
      <c r="D2759" s="159">
        <v>1</v>
      </c>
    </row>
    <row r="2760" spans="3:4" x14ac:dyDescent="0.25">
      <c r="C2760" s="159" t="s">
        <v>19386</v>
      </c>
      <c r="D2760" s="159">
        <v>1</v>
      </c>
    </row>
    <row r="2761" spans="3:4" x14ac:dyDescent="0.25">
      <c r="C2761" s="159" t="s">
        <v>19387</v>
      </c>
      <c r="D2761" s="159">
        <v>1</v>
      </c>
    </row>
    <row r="2762" spans="3:4" x14ac:dyDescent="0.25">
      <c r="C2762" s="159" t="s">
        <v>19388</v>
      </c>
      <c r="D2762" s="159">
        <v>1</v>
      </c>
    </row>
    <row r="2763" spans="3:4" x14ac:dyDescent="0.25">
      <c r="C2763" s="159" t="s">
        <v>19389</v>
      </c>
      <c r="D2763" s="159">
        <v>1</v>
      </c>
    </row>
    <row r="2764" spans="3:4" x14ac:dyDescent="0.25">
      <c r="C2764" s="159" t="s">
        <v>19390</v>
      </c>
      <c r="D2764" s="159">
        <v>1</v>
      </c>
    </row>
    <row r="2765" spans="3:4" x14ac:dyDescent="0.25">
      <c r="C2765" s="159" t="s">
        <v>19391</v>
      </c>
      <c r="D2765" s="159">
        <v>1</v>
      </c>
    </row>
    <row r="2766" spans="3:4" x14ac:dyDescent="0.25">
      <c r="C2766" s="159" t="s">
        <v>19392</v>
      </c>
      <c r="D2766" s="159">
        <v>1</v>
      </c>
    </row>
    <row r="2767" spans="3:4" x14ac:dyDescent="0.25">
      <c r="C2767" s="159" t="s">
        <v>19393</v>
      </c>
      <c r="D2767" s="159">
        <v>1</v>
      </c>
    </row>
    <row r="2768" spans="3:4" x14ac:dyDescent="0.25">
      <c r="C2768" s="159" t="s">
        <v>19394</v>
      </c>
      <c r="D2768" s="159">
        <v>1</v>
      </c>
    </row>
    <row r="2769" spans="3:4" x14ac:dyDescent="0.25">
      <c r="C2769" s="159" t="s">
        <v>19395</v>
      </c>
      <c r="D2769" s="159">
        <v>1</v>
      </c>
    </row>
    <row r="2770" spans="3:4" x14ac:dyDescent="0.25">
      <c r="C2770" s="159" t="s">
        <v>19396</v>
      </c>
      <c r="D2770" s="159">
        <v>1</v>
      </c>
    </row>
    <row r="2771" spans="3:4" x14ac:dyDescent="0.25">
      <c r="C2771" s="159" t="s">
        <v>19397</v>
      </c>
      <c r="D2771" s="159">
        <v>1</v>
      </c>
    </row>
    <row r="2772" spans="3:4" x14ac:dyDescent="0.25">
      <c r="C2772" s="159" t="s">
        <v>19398</v>
      </c>
      <c r="D2772" s="159">
        <v>1</v>
      </c>
    </row>
    <row r="2773" spans="3:4" x14ac:dyDescent="0.25">
      <c r="C2773" s="159" t="s">
        <v>19399</v>
      </c>
      <c r="D2773" s="159">
        <v>1</v>
      </c>
    </row>
    <row r="2774" spans="3:4" x14ac:dyDescent="0.25">
      <c r="C2774" s="159" t="s">
        <v>19400</v>
      </c>
      <c r="D2774" s="159">
        <v>1</v>
      </c>
    </row>
    <row r="2775" spans="3:4" x14ac:dyDescent="0.25">
      <c r="C2775" s="159" t="s">
        <v>19401</v>
      </c>
      <c r="D2775" s="159">
        <v>1</v>
      </c>
    </row>
    <row r="2776" spans="3:4" x14ac:dyDescent="0.25">
      <c r="C2776" s="159" t="s">
        <v>19402</v>
      </c>
      <c r="D2776" s="159">
        <v>1</v>
      </c>
    </row>
    <row r="2777" spans="3:4" x14ac:dyDescent="0.25">
      <c r="C2777" s="159" t="s">
        <v>19403</v>
      </c>
      <c r="D2777" s="159">
        <v>1</v>
      </c>
    </row>
    <row r="2778" spans="3:4" x14ac:dyDescent="0.25">
      <c r="C2778" s="159" t="s">
        <v>19404</v>
      </c>
      <c r="D2778" s="159">
        <v>1</v>
      </c>
    </row>
    <row r="2779" spans="3:4" x14ac:dyDescent="0.25">
      <c r="C2779" s="159" t="s">
        <v>19405</v>
      </c>
      <c r="D2779" s="159">
        <v>1</v>
      </c>
    </row>
    <row r="2780" spans="3:4" x14ac:dyDescent="0.25">
      <c r="C2780" s="159" t="s">
        <v>19406</v>
      </c>
      <c r="D2780" s="159">
        <v>1</v>
      </c>
    </row>
    <row r="2781" spans="3:4" x14ac:dyDescent="0.25">
      <c r="C2781" s="159" t="s">
        <v>19407</v>
      </c>
      <c r="D2781" s="159">
        <v>1</v>
      </c>
    </row>
    <row r="2782" spans="3:4" x14ac:dyDescent="0.25">
      <c r="C2782" s="159" t="s">
        <v>19408</v>
      </c>
      <c r="D2782" s="159">
        <v>1</v>
      </c>
    </row>
    <row r="2783" spans="3:4" x14ac:dyDescent="0.25">
      <c r="C2783" s="159" t="s">
        <v>19409</v>
      </c>
      <c r="D2783" s="159">
        <v>1</v>
      </c>
    </row>
    <row r="2784" spans="3:4" x14ac:dyDescent="0.25">
      <c r="C2784" s="159" t="s">
        <v>19410</v>
      </c>
      <c r="D2784" s="159">
        <v>1</v>
      </c>
    </row>
    <row r="2785" spans="3:4" x14ac:dyDescent="0.25">
      <c r="C2785" s="159" t="s">
        <v>19411</v>
      </c>
      <c r="D2785" s="159">
        <v>1</v>
      </c>
    </row>
    <row r="2786" spans="3:4" x14ac:dyDescent="0.25">
      <c r="C2786" s="159" t="s">
        <v>19412</v>
      </c>
      <c r="D2786" s="159">
        <v>1</v>
      </c>
    </row>
    <row r="2787" spans="3:4" x14ac:dyDescent="0.25">
      <c r="C2787" s="159" t="s">
        <v>19413</v>
      </c>
      <c r="D2787" s="159">
        <v>1</v>
      </c>
    </row>
    <row r="2788" spans="3:4" x14ac:dyDescent="0.25">
      <c r="C2788" s="159" t="s">
        <v>19414</v>
      </c>
      <c r="D2788" s="159">
        <v>1</v>
      </c>
    </row>
    <row r="2789" spans="3:4" x14ac:dyDescent="0.25">
      <c r="C2789" s="159" t="s">
        <v>19415</v>
      </c>
      <c r="D2789" s="159">
        <v>1</v>
      </c>
    </row>
    <row r="2790" spans="3:4" x14ac:dyDescent="0.25">
      <c r="C2790" s="159" t="s">
        <v>19416</v>
      </c>
      <c r="D2790" s="159">
        <v>1</v>
      </c>
    </row>
    <row r="2791" spans="3:4" x14ac:dyDescent="0.25">
      <c r="C2791" s="159" t="s">
        <v>19417</v>
      </c>
      <c r="D2791" s="159">
        <v>1</v>
      </c>
    </row>
    <row r="2792" spans="3:4" x14ac:dyDescent="0.25">
      <c r="C2792" s="159" t="s">
        <v>19418</v>
      </c>
      <c r="D2792" s="159">
        <v>1</v>
      </c>
    </row>
    <row r="2793" spans="3:4" x14ac:dyDescent="0.25">
      <c r="C2793" s="159" t="s">
        <v>19419</v>
      </c>
      <c r="D2793" s="159">
        <v>1</v>
      </c>
    </row>
    <row r="2794" spans="3:4" x14ac:dyDescent="0.25">
      <c r="C2794" s="159" t="s">
        <v>19420</v>
      </c>
      <c r="D2794" s="159">
        <v>1</v>
      </c>
    </row>
    <row r="2795" spans="3:4" x14ac:dyDescent="0.25">
      <c r="C2795" s="159" t="s">
        <v>19421</v>
      </c>
      <c r="D2795" s="159">
        <v>1</v>
      </c>
    </row>
    <row r="2796" spans="3:4" x14ac:dyDescent="0.25">
      <c r="C2796" s="159" t="s">
        <v>19422</v>
      </c>
      <c r="D2796" s="159">
        <v>1</v>
      </c>
    </row>
    <row r="2797" spans="3:4" x14ac:dyDescent="0.25">
      <c r="C2797" s="159" t="s">
        <v>19423</v>
      </c>
      <c r="D2797" s="159">
        <v>1</v>
      </c>
    </row>
    <row r="2798" spans="3:4" x14ac:dyDescent="0.25">
      <c r="C2798" s="159" t="s">
        <v>19424</v>
      </c>
      <c r="D2798" s="159">
        <v>1</v>
      </c>
    </row>
    <row r="2799" spans="3:4" x14ac:dyDescent="0.25">
      <c r="C2799" s="159" t="s">
        <v>19425</v>
      </c>
      <c r="D2799" s="159">
        <v>1</v>
      </c>
    </row>
    <row r="2800" spans="3:4" x14ac:dyDescent="0.25">
      <c r="C2800" s="159" t="s">
        <v>19426</v>
      </c>
      <c r="D2800" s="159">
        <v>1</v>
      </c>
    </row>
    <row r="2801" spans="3:4" x14ac:dyDescent="0.25">
      <c r="C2801" s="159" t="s">
        <v>19427</v>
      </c>
      <c r="D2801" s="159">
        <v>1</v>
      </c>
    </row>
    <row r="2802" spans="3:4" x14ac:dyDescent="0.25">
      <c r="C2802" s="159" t="s">
        <v>19428</v>
      </c>
      <c r="D2802" s="159">
        <v>1</v>
      </c>
    </row>
    <row r="2803" spans="3:4" x14ac:dyDescent="0.25">
      <c r="C2803" s="159" t="s">
        <v>19429</v>
      </c>
      <c r="D2803" s="159">
        <v>1</v>
      </c>
    </row>
    <row r="2804" spans="3:4" x14ac:dyDescent="0.25">
      <c r="C2804" s="159" t="s">
        <v>19430</v>
      </c>
      <c r="D2804" s="159">
        <v>1</v>
      </c>
    </row>
    <row r="2805" spans="3:4" x14ac:dyDescent="0.25">
      <c r="C2805" s="159" t="s">
        <v>19431</v>
      </c>
      <c r="D2805" s="159">
        <v>1</v>
      </c>
    </row>
    <row r="2806" spans="3:4" x14ac:dyDescent="0.25">
      <c r="C2806" s="159" t="s">
        <v>19432</v>
      </c>
      <c r="D2806" s="159">
        <v>1</v>
      </c>
    </row>
    <row r="2807" spans="3:4" x14ac:dyDescent="0.25">
      <c r="C2807" s="159" t="s">
        <v>19433</v>
      </c>
      <c r="D2807" s="159">
        <v>1</v>
      </c>
    </row>
    <row r="2808" spans="3:4" x14ac:dyDescent="0.25">
      <c r="C2808" s="159" t="s">
        <v>19434</v>
      </c>
      <c r="D2808" s="159">
        <v>1</v>
      </c>
    </row>
    <row r="2809" spans="3:4" x14ac:dyDescent="0.25">
      <c r="C2809" s="159" t="s">
        <v>19435</v>
      </c>
      <c r="D2809" s="159">
        <v>1</v>
      </c>
    </row>
    <row r="2810" spans="3:4" x14ac:dyDescent="0.25">
      <c r="C2810" s="159" t="s">
        <v>19436</v>
      </c>
      <c r="D2810" s="159">
        <v>1</v>
      </c>
    </row>
    <row r="2811" spans="3:4" x14ac:dyDescent="0.25">
      <c r="C2811" s="159" t="s">
        <v>19437</v>
      </c>
      <c r="D2811" s="159">
        <v>1</v>
      </c>
    </row>
    <row r="2812" spans="3:4" x14ac:dyDescent="0.25">
      <c r="C2812" s="159" t="s">
        <v>19438</v>
      </c>
      <c r="D2812" s="159">
        <v>1</v>
      </c>
    </row>
    <row r="2813" spans="3:4" x14ac:dyDescent="0.25">
      <c r="C2813" s="159" t="s">
        <v>19439</v>
      </c>
      <c r="D2813" s="159">
        <v>1</v>
      </c>
    </row>
    <row r="2814" spans="3:4" x14ac:dyDescent="0.25">
      <c r="C2814" s="159" t="s">
        <v>19440</v>
      </c>
      <c r="D2814" s="159">
        <v>1</v>
      </c>
    </row>
    <row r="2815" spans="3:4" x14ac:dyDescent="0.25">
      <c r="C2815" s="159" t="s">
        <v>19441</v>
      </c>
      <c r="D2815" s="159">
        <v>1</v>
      </c>
    </row>
    <row r="2816" spans="3:4" x14ac:dyDescent="0.25">
      <c r="C2816" s="159" t="s">
        <v>19442</v>
      </c>
      <c r="D2816" s="159">
        <v>1</v>
      </c>
    </row>
    <row r="2817" spans="3:4" x14ac:dyDescent="0.25">
      <c r="C2817" s="159" t="s">
        <v>19443</v>
      </c>
      <c r="D2817" s="159">
        <v>1</v>
      </c>
    </row>
    <row r="2818" spans="3:4" x14ac:dyDescent="0.25">
      <c r="C2818" s="159" t="s">
        <v>19444</v>
      </c>
      <c r="D2818" s="159">
        <v>1</v>
      </c>
    </row>
    <row r="2819" spans="3:4" x14ac:dyDescent="0.25">
      <c r="C2819" s="159" t="s">
        <v>19445</v>
      </c>
      <c r="D2819" s="159">
        <v>1</v>
      </c>
    </row>
    <row r="2820" spans="3:4" x14ac:dyDescent="0.25">
      <c r="C2820" s="159" t="s">
        <v>19446</v>
      </c>
      <c r="D2820" s="159">
        <v>1</v>
      </c>
    </row>
    <row r="2821" spans="3:4" x14ac:dyDescent="0.25">
      <c r="C2821" s="159" t="s">
        <v>19447</v>
      </c>
      <c r="D2821" s="159">
        <v>1</v>
      </c>
    </row>
    <row r="2822" spans="3:4" x14ac:dyDescent="0.25">
      <c r="C2822" s="159" t="s">
        <v>19448</v>
      </c>
      <c r="D2822" s="159">
        <v>1</v>
      </c>
    </row>
    <row r="2823" spans="3:4" x14ac:dyDescent="0.25">
      <c r="C2823" s="159" t="s">
        <v>19449</v>
      </c>
      <c r="D2823" s="159">
        <v>1</v>
      </c>
    </row>
    <row r="2824" spans="3:4" x14ac:dyDescent="0.25">
      <c r="C2824" s="159" t="s">
        <v>19450</v>
      </c>
      <c r="D2824" s="159">
        <v>1</v>
      </c>
    </row>
    <row r="2825" spans="3:4" x14ac:dyDescent="0.25">
      <c r="C2825" s="159" t="s">
        <v>19451</v>
      </c>
      <c r="D2825" s="159">
        <v>1</v>
      </c>
    </row>
    <row r="2826" spans="3:4" x14ac:dyDescent="0.25">
      <c r="C2826" s="159" t="s">
        <v>19452</v>
      </c>
      <c r="D2826" s="159">
        <v>1</v>
      </c>
    </row>
    <row r="2827" spans="3:4" x14ac:dyDescent="0.25">
      <c r="C2827" s="159" t="s">
        <v>19453</v>
      </c>
      <c r="D2827" s="159">
        <v>1</v>
      </c>
    </row>
    <row r="2828" spans="3:4" x14ac:dyDescent="0.25">
      <c r="C2828" s="159" t="s">
        <v>19454</v>
      </c>
      <c r="D2828" s="159">
        <v>1</v>
      </c>
    </row>
    <row r="2829" spans="3:4" x14ac:dyDescent="0.25">
      <c r="C2829" s="159" t="s">
        <v>19455</v>
      </c>
      <c r="D2829" s="159">
        <v>1</v>
      </c>
    </row>
    <row r="2830" spans="3:4" x14ac:dyDescent="0.25">
      <c r="C2830" s="159" t="s">
        <v>19456</v>
      </c>
      <c r="D2830" s="159">
        <v>1</v>
      </c>
    </row>
    <row r="2831" spans="3:4" x14ac:dyDescent="0.25">
      <c r="C2831" s="159" t="s">
        <v>19457</v>
      </c>
      <c r="D2831" s="159">
        <v>1</v>
      </c>
    </row>
    <row r="2832" spans="3:4" x14ac:dyDescent="0.25">
      <c r="C2832" s="159" t="s">
        <v>19458</v>
      </c>
      <c r="D2832" s="159">
        <v>1</v>
      </c>
    </row>
    <row r="2833" spans="3:4" x14ac:dyDescent="0.25">
      <c r="C2833" s="159" t="s">
        <v>19459</v>
      </c>
      <c r="D2833" s="159">
        <v>1</v>
      </c>
    </row>
    <row r="2834" spans="3:4" x14ac:dyDescent="0.25">
      <c r="C2834" s="159" t="s">
        <v>19460</v>
      </c>
      <c r="D2834" s="159">
        <v>1</v>
      </c>
    </row>
    <row r="2835" spans="3:4" x14ac:dyDescent="0.25">
      <c r="C2835" s="159" t="s">
        <v>19461</v>
      </c>
      <c r="D2835" s="159">
        <v>1</v>
      </c>
    </row>
    <row r="2836" spans="3:4" x14ac:dyDescent="0.25">
      <c r="C2836" s="159" t="s">
        <v>19462</v>
      </c>
      <c r="D2836" s="159">
        <v>1</v>
      </c>
    </row>
    <row r="2837" spans="3:4" x14ac:dyDescent="0.25">
      <c r="C2837" s="159" t="s">
        <v>19463</v>
      </c>
      <c r="D2837" s="159">
        <v>1</v>
      </c>
    </row>
    <row r="2838" spans="3:4" x14ac:dyDescent="0.25">
      <c r="C2838" s="159" t="s">
        <v>19464</v>
      </c>
      <c r="D2838" s="159">
        <v>1</v>
      </c>
    </row>
    <row r="2839" spans="3:4" x14ac:dyDescent="0.25">
      <c r="C2839" s="159" t="s">
        <v>19465</v>
      </c>
      <c r="D2839" s="159">
        <v>1</v>
      </c>
    </row>
    <row r="2840" spans="3:4" x14ac:dyDescent="0.25">
      <c r="C2840" s="159" t="s">
        <v>19466</v>
      </c>
      <c r="D2840" s="159">
        <v>1</v>
      </c>
    </row>
    <row r="2841" spans="3:4" x14ac:dyDescent="0.25">
      <c r="C2841" s="159" t="s">
        <v>19467</v>
      </c>
      <c r="D2841" s="159">
        <v>1</v>
      </c>
    </row>
    <row r="2842" spans="3:4" x14ac:dyDescent="0.25">
      <c r="C2842" s="159" t="s">
        <v>19468</v>
      </c>
      <c r="D2842" s="159">
        <v>1</v>
      </c>
    </row>
    <row r="2843" spans="3:4" x14ac:dyDescent="0.25">
      <c r="C2843" s="159" t="s">
        <v>19469</v>
      </c>
      <c r="D2843" s="159">
        <v>1</v>
      </c>
    </row>
    <row r="2844" spans="3:4" x14ac:dyDescent="0.25">
      <c r="C2844" s="159" t="s">
        <v>19470</v>
      </c>
      <c r="D2844" s="159">
        <v>1</v>
      </c>
    </row>
    <row r="2845" spans="3:4" x14ac:dyDescent="0.25">
      <c r="C2845" s="159" t="s">
        <v>19471</v>
      </c>
      <c r="D2845" s="159">
        <v>1</v>
      </c>
    </row>
    <row r="2846" spans="3:4" x14ac:dyDescent="0.25">
      <c r="C2846" s="159" t="s">
        <v>19472</v>
      </c>
      <c r="D2846" s="159">
        <v>1</v>
      </c>
    </row>
    <row r="2847" spans="3:4" x14ac:dyDescent="0.25">
      <c r="C2847" s="159" t="s">
        <v>19473</v>
      </c>
      <c r="D2847" s="159">
        <v>1</v>
      </c>
    </row>
    <row r="2848" spans="3:4" x14ac:dyDescent="0.25">
      <c r="C2848" s="159" t="s">
        <v>19474</v>
      </c>
      <c r="D2848" s="159">
        <v>1</v>
      </c>
    </row>
    <row r="2849" spans="3:4" x14ac:dyDescent="0.25">
      <c r="C2849" s="159" t="s">
        <v>19475</v>
      </c>
      <c r="D2849" s="159">
        <v>1</v>
      </c>
    </row>
    <row r="2850" spans="3:4" x14ac:dyDescent="0.25">
      <c r="C2850" s="159" t="s">
        <v>19476</v>
      </c>
      <c r="D2850" s="159">
        <v>1</v>
      </c>
    </row>
    <row r="2851" spans="3:4" x14ac:dyDescent="0.25">
      <c r="C2851" s="159" t="s">
        <v>19477</v>
      </c>
      <c r="D2851" s="159">
        <v>1</v>
      </c>
    </row>
    <row r="2852" spans="3:4" x14ac:dyDescent="0.25">
      <c r="C2852" s="159" t="s">
        <v>19478</v>
      </c>
      <c r="D2852" s="159">
        <v>1</v>
      </c>
    </row>
    <row r="2853" spans="3:4" x14ac:dyDescent="0.25">
      <c r="C2853" s="159" t="s">
        <v>19479</v>
      </c>
      <c r="D2853" s="159">
        <v>1</v>
      </c>
    </row>
    <row r="2854" spans="3:4" x14ac:dyDescent="0.25">
      <c r="C2854" s="159" t="s">
        <v>19480</v>
      </c>
      <c r="D2854" s="159">
        <v>1</v>
      </c>
    </row>
    <row r="2855" spans="3:4" x14ac:dyDescent="0.25">
      <c r="C2855" s="159" t="s">
        <v>19481</v>
      </c>
      <c r="D2855" s="159">
        <v>1</v>
      </c>
    </row>
    <row r="2856" spans="3:4" x14ac:dyDescent="0.25">
      <c r="C2856" s="159" t="s">
        <v>19482</v>
      </c>
      <c r="D2856" s="159">
        <v>1</v>
      </c>
    </row>
    <row r="2857" spans="3:4" x14ac:dyDescent="0.25">
      <c r="C2857" s="159" t="s">
        <v>19483</v>
      </c>
      <c r="D2857" s="159">
        <v>1</v>
      </c>
    </row>
    <row r="2858" spans="3:4" x14ac:dyDescent="0.25">
      <c r="C2858" s="159" t="s">
        <v>19484</v>
      </c>
      <c r="D2858" s="159">
        <v>1</v>
      </c>
    </row>
    <row r="2859" spans="3:4" x14ac:dyDescent="0.25">
      <c r="C2859" s="159" t="s">
        <v>19485</v>
      </c>
      <c r="D2859" s="159">
        <v>1</v>
      </c>
    </row>
    <row r="2860" spans="3:4" x14ac:dyDescent="0.25">
      <c r="C2860" s="159" t="s">
        <v>19486</v>
      </c>
      <c r="D2860" s="159">
        <v>1</v>
      </c>
    </row>
    <row r="2861" spans="3:4" x14ac:dyDescent="0.25">
      <c r="C2861" s="159" t="s">
        <v>19487</v>
      </c>
      <c r="D2861" s="159">
        <v>1</v>
      </c>
    </row>
    <row r="2862" spans="3:4" x14ac:dyDescent="0.25">
      <c r="C2862" s="159" t="s">
        <v>19488</v>
      </c>
      <c r="D2862" s="159">
        <v>1</v>
      </c>
    </row>
    <row r="2863" spans="3:4" x14ac:dyDescent="0.25">
      <c r="C2863" s="159" t="s">
        <v>19489</v>
      </c>
      <c r="D2863" s="159">
        <v>1</v>
      </c>
    </row>
    <row r="2864" spans="3:4" x14ac:dyDescent="0.25">
      <c r="C2864" s="159" t="s">
        <v>19490</v>
      </c>
      <c r="D2864" s="159">
        <v>1</v>
      </c>
    </row>
    <row r="2865" spans="3:4" x14ac:dyDescent="0.25">
      <c r="C2865" s="159" t="s">
        <v>19491</v>
      </c>
      <c r="D2865" s="159">
        <v>1</v>
      </c>
    </row>
    <row r="2866" spans="3:4" x14ac:dyDescent="0.25">
      <c r="C2866" s="159" t="s">
        <v>19492</v>
      </c>
      <c r="D2866" s="159">
        <v>1</v>
      </c>
    </row>
    <row r="2867" spans="3:4" x14ac:dyDescent="0.25">
      <c r="C2867" s="159" t="s">
        <v>19493</v>
      </c>
      <c r="D2867" s="159">
        <v>1</v>
      </c>
    </row>
    <row r="2868" spans="3:4" x14ac:dyDescent="0.25">
      <c r="C2868" s="159" t="s">
        <v>19494</v>
      </c>
      <c r="D2868" s="159">
        <v>1</v>
      </c>
    </row>
    <row r="2869" spans="3:4" x14ac:dyDescent="0.25">
      <c r="C2869" s="159" t="s">
        <v>19495</v>
      </c>
      <c r="D2869" s="159">
        <v>1</v>
      </c>
    </row>
    <row r="2870" spans="3:4" x14ac:dyDescent="0.25">
      <c r="C2870" s="159" t="s">
        <v>19496</v>
      </c>
      <c r="D2870" s="159">
        <v>1</v>
      </c>
    </row>
    <row r="2871" spans="3:4" x14ac:dyDescent="0.25">
      <c r="C2871" s="159" t="s">
        <v>19497</v>
      </c>
      <c r="D2871" s="159">
        <v>1</v>
      </c>
    </row>
    <row r="2872" spans="3:4" x14ac:dyDescent="0.25">
      <c r="C2872" s="159" t="s">
        <v>19498</v>
      </c>
      <c r="D2872" s="159">
        <v>1</v>
      </c>
    </row>
    <row r="2873" spans="3:4" x14ac:dyDescent="0.25">
      <c r="C2873" s="159" t="s">
        <v>19601</v>
      </c>
      <c r="D2873" s="159">
        <v>1</v>
      </c>
    </row>
    <row r="2874" spans="3:4" x14ac:dyDescent="0.25">
      <c r="C2874" s="159" t="s">
        <v>19602</v>
      </c>
      <c r="D2874" s="159">
        <v>1</v>
      </c>
    </row>
    <row r="2875" spans="3:4" x14ac:dyDescent="0.25">
      <c r="C2875" s="159" t="s">
        <v>19603</v>
      </c>
      <c r="D2875" s="159">
        <v>1</v>
      </c>
    </row>
    <row r="2876" spans="3:4" x14ac:dyDescent="0.25">
      <c r="C2876" s="159" t="s">
        <v>19604</v>
      </c>
      <c r="D2876" s="159">
        <v>1</v>
      </c>
    </row>
    <row r="2877" spans="3:4" x14ac:dyDescent="0.25">
      <c r="C2877" s="159" t="s">
        <v>19605</v>
      </c>
      <c r="D2877" s="159">
        <v>1</v>
      </c>
    </row>
    <row r="2878" spans="3:4" x14ac:dyDescent="0.25">
      <c r="C2878" s="159" t="s">
        <v>19606</v>
      </c>
      <c r="D2878" s="159">
        <v>1</v>
      </c>
    </row>
    <row r="2879" spans="3:4" x14ac:dyDescent="0.25">
      <c r="C2879" s="159" t="s">
        <v>19607</v>
      </c>
      <c r="D2879" s="159">
        <v>1</v>
      </c>
    </row>
    <row r="2880" spans="3:4" x14ac:dyDescent="0.25">
      <c r="C2880" s="159" t="s">
        <v>19608</v>
      </c>
      <c r="D2880" s="159">
        <v>1</v>
      </c>
    </row>
    <row r="2881" spans="3:4" x14ac:dyDescent="0.25">
      <c r="C2881" s="159" t="s">
        <v>19609</v>
      </c>
      <c r="D2881" s="159">
        <v>1</v>
      </c>
    </row>
    <row r="2882" spans="3:4" x14ac:dyDescent="0.25">
      <c r="C2882" s="159" t="s">
        <v>19610</v>
      </c>
      <c r="D2882" s="159">
        <v>1</v>
      </c>
    </row>
    <row r="2883" spans="3:4" x14ac:dyDescent="0.25">
      <c r="C2883" s="159" t="s">
        <v>19611</v>
      </c>
      <c r="D2883" s="159">
        <v>1</v>
      </c>
    </row>
    <row r="2884" spans="3:4" x14ac:dyDescent="0.25">
      <c r="C2884" s="159" t="s">
        <v>19612</v>
      </c>
      <c r="D2884" s="159">
        <v>1</v>
      </c>
    </row>
    <row r="2885" spans="3:4" x14ac:dyDescent="0.25">
      <c r="C2885" s="159" t="s">
        <v>19613</v>
      </c>
      <c r="D2885" s="159">
        <v>1</v>
      </c>
    </row>
    <row r="2886" spans="3:4" x14ac:dyDescent="0.25">
      <c r="C2886" s="159" t="s">
        <v>19614</v>
      </c>
      <c r="D2886" s="159">
        <v>1</v>
      </c>
    </row>
    <row r="2887" spans="3:4" x14ac:dyDescent="0.25">
      <c r="C2887" s="159" t="s">
        <v>19615</v>
      </c>
      <c r="D2887" s="159">
        <v>1</v>
      </c>
    </row>
    <row r="2888" spans="3:4" x14ac:dyDescent="0.25">
      <c r="C2888" s="159" t="s">
        <v>19616</v>
      </c>
      <c r="D2888" s="159">
        <v>1</v>
      </c>
    </row>
    <row r="2889" spans="3:4" x14ac:dyDescent="0.25">
      <c r="C2889" s="159" t="s">
        <v>19617</v>
      </c>
      <c r="D2889" s="159">
        <v>1</v>
      </c>
    </row>
    <row r="2890" spans="3:4" x14ac:dyDescent="0.25">
      <c r="C2890" s="159" t="s">
        <v>19618</v>
      </c>
      <c r="D2890" s="159">
        <v>1</v>
      </c>
    </row>
    <row r="2891" spans="3:4" x14ac:dyDescent="0.25">
      <c r="C2891" s="159" t="s">
        <v>19619</v>
      </c>
      <c r="D2891" s="159">
        <v>1</v>
      </c>
    </row>
    <row r="2892" spans="3:4" x14ac:dyDescent="0.25">
      <c r="C2892" s="159" t="s">
        <v>19620</v>
      </c>
      <c r="D2892" s="159">
        <v>1</v>
      </c>
    </row>
    <row r="2893" spans="3:4" x14ac:dyDescent="0.25">
      <c r="C2893" s="159" t="s">
        <v>19621</v>
      </c>
      <c r="D2893" s="159">
        <v>1</v>
      </c>
    </row>
    <row r="2894" spans="3:4" x14ac:dyDescent="0.25">
      <c r="C2894" s="159" t="s">
        <v>19622</v>
      </c>
      <c r="D2894" s="159">
        <v>1</v>
      </c>
    </row>
    <row r="2895" spans="3:4" x14ac:dyDescent="0.25">
      <c r="C2895" s="159" t="s">
        <v>19623</v>
      </c>
      <c r="D2895" s="159">
        <v>1</v>
      </c>
    </row>
    <row r="2896" spans="3:4" x14ac:dyDescent="0.25">
      <c r="C2896" s="159" t="s">
        <v>19624</v>
      </c>
      <c r="D2896" s="159">
        <v>1</v>
      </c>
    </row>
    <row r="2897" spans="3:4" x14ac:dyDescent="0.25">
      <c r="C2897" s="159" t="s">
        <v>19625</v>
      </c>
      <c r="D2897" s="159">
        <v>1</v>
      </c>
    </row>
    <row r="2898" spans="3:4" x14ac:dyDescent="0.25">
      <c r="C2898" s="159" t="s">
        <v>19626</v>
      </c>
      <c r="D2898" s="159">
        <v>1</v>
      </c>
    </row>
    <row r="2899" spans="3:4" x14ac:dyDescent="0.25">
      <c r="C2899" s="159" t="s">
        <v>19627</v>
      </c>
      <c r="D2899" s="159">
        <v>1</v>
      </c>
    </row>
    <row r="2900" spans="3:4" x14ac:dyDescent="0.25">
      <c r="C2900" s="159" t="s">
        <v>19628</v>
      </c>
      <c r="D2900" s="159">
        <v>1</v>
      </c>
    </row>
    <row r="2901" spans="3:4" x14ac:dyDescent="0.25">
      <c r="C2901" s="159" t="s">
        <v>19629</v>
      </c>
      <c r="D2901" s="159">
        <v>1</v>
      </c>
    </row>
    <row r="2902" spans="3:4" x14ac:dyDescent="0.25">
      <c r="C2902" s="159" t="s">
        <v>19630</v>
      </c>
      <c r="D2902" s="159">
        <v>1</v>
      </c>
    </row>
    <row r="2903" spans="3:4" x14ac:dyDescent="0.25">
      <c r="C2903" s="159" t="s">
        <v>19631</v>
      </c>
      <c r="D2903" s="159">
        <v>1</v>
      </c>
    </row>
    <row r="2904" spans="3:4" x14ac:dyDescent="0.25">
      <c r="C2904" s="159" t="s">
        <v>19632</v>
      </c>
      <c r="D2904" s="159">
        <v>1</v>
      </c>
    </row>
    <row r="2905" spans="3:4" x14ac:dyDescent="0.25">
      <c r="C2905" s="159" t="s">
        <v>19633</v>
      </c>
      <c r="D2905" s="159">
        <v>1</v>
      </c>
    </row>
    <row r="2906" spans="3:4" x14ac:dyDescent="0.25">
      <c r="C2906" s="159" t="s">
        <v>19634</v>
      </c>
      <c r="D2906" s="159">
        <v>1</v>
      </c>
    </row>
    <row r="2907" spans="3:4" x14ac:dyDescent="0.25">
      <c r="C2907" s="159" t="s">
        <v>19635</v>
      </c>
      <c r="D2907" s="159">
        <v>1</v>
      </c>
    </row>
    <row r="2908" spans="3:4" x14ac:dyDescent="0.25">
      <c r="C2908" s="159" t="s">
        <v>19636</v>
      </c>
      <c r="D2908" s="159">
        <v>1</v>
      </c>
    </row>
    <row r="2909" spans="3:4" x14ac:dyDescent="0.25">
      <c r="C2909" s="159" t="s">
        <v>19637</v>
      </c>
      <c r="D2909" s="159">
        <v>1</v>
      </c>
    </row>
    <row r="2910" spans="3:4" x14ac:dyDescent="0.25">
      <c r="C2910" s="159" t="s">
        <v>19638</v>
      </c>
      <c r="D2910" s="159">
        <v>1</v>
      </c>
    </row>
    <row r="2911" spans="3:4" x14ac:dyDescent="0.25">
      <c r="C2911" s="159" t="s">
        <v>19639</v>
      </c>
      <c r="D2911" s="159">
        <v>1</v>
      </c>
    </row>
    <row r="2912" spans="3:4" x14ac:dyDescent="0.25">
      <c r="C2912" s="159" t="s">
        <v>19640</v>
      </c>
      <c r="D2912" s="159">
        <v>1</v>
      </c>
    </row>
    <row r="2913" spans="3:4" x14ac:dyDescent="0.25">
      <c r="C2913" s="159" t="s">
        <v>19641</v>
      </c>
      <c r="D2913" s="159">
        <v>1</v>
      </c>
    </row>
    <row r="2914" spans="3:4" x14ac:dyDescent="0.25">
      <c r="C2914" s="159" t="s">
        <v>19642</v>
      </c>
      <c r="D2914" s="159">
        <v>1</v>
      </c>
    </row>
    <row r="2915" spans="3:4" x14ac:dyDescent="0.25">
      <c r="C2915" s="159" t="s">
        <v>19643</v>
      </c>
      <c r="D2915" s="159">
        <v>1</v>
      </c>
    </row>
    <row r="2916" spans="3:4" x14ac:dyDescent="0.25">
      <c r="C2916" s="159" t="s">
        <v>19644</v>
      </c>
      <c r="D2916" s="159">
        <v>1</v>
      </c>
    </row>
    <row r="2917" spans="3:4" x14ac:dyDescent="0.25">
      <c r="C2917" s="159" t="s">
        <v>19645</v>
      </c>
      <c r="D2917" s="159">
        <v>1</v>
      </c>
    </row>
    <row r="2918" spans="3:4" x14ac:dyDescent="0.25">
      <c r="C2918" s="159" t="s">
        <v>19646</v>
      </c>
      <c r="D2918" s="159">
        <v>1</v>
      </c>
    </row>
    <row r="2919" spans="3:4" x14ac:dyDescent="0.25">
      <c r="C2919" s="159" t="s">
        <v>19647</v>
      </c>
      <c r="D2919" s="159">
        <v>1</v>
      </c>
    </row>
    <row r="2920" spans="3:4" x14ac:dyDescent="0.25">
      <c r="C2920" s="159" t="s">
        <v>19648</v>
      </c>
      <c r="D2920" s="159">
        <v>1</v>
      </c>
    </row>
    <row r="2921" spans="3:4" x14ac:dyDescent="0.25">
      <c r="C2921" s="159" t="s">
        <v>19649</v>
      </c>
      <c r="D2921" s="159">
        <v>1</v>
      </c>
    </row>
    <row r="2922" spans="3:4" x14ac:dyDescent="0.25">
      <c r="C2922" s="159" t="s">
        <v>19650</v>
      </c>
      <c r="D2922" s="159">
        <v>1</v>
      </c>
    </row>
    <row r="2923" spans="3:4" x14ac:dyDescent="0.25">
      <c r="C2923" s="159" t="s">
        <v>19651</v>
      </c>
      <c r="D2923" s="159">
        <v>1</v>
      </c>
    </row>
    <row r="2924" spans="3:4" x14ac:dyDescent="0.25">
      <c r="C2924" s="159" t="s">
        <v>19652</v>
      </c>
      <c r="D2924" s="159">
        <v>1</v>
      </c>
    </row>
    <row r="2925" spans="3:4" x14ac:dyDescent="0.25">
      <c r="C2925" s="159" t="s">
        <v>19653</v>
      </c>
      <c r="D2925" s="159">
        <v>1</v>
      </c>
    </row>
    <row r="2926" spans="3:4" x14ac:dyDescent="0.25">
      <c r="C2926" s="159" t="s">
        <v>19654</v>
      </c>
      <c r="D2926" s="159">
        <v>1</v>
      </c>
    </row>
    <row r="2927" spans="3:4" x14ac:dyDescent="0.25">
      <c r="C2927" s="159" t="s">
        <v>19655</v>
      </c>
      <c r="D2927" s="159">
        <v>1</v>
      </c>
    </row>
    <row r="2928" spans="3:4" x14ac:dyDescent="0.25">
      <c r="C2928" s="159" t="s">
        <v>19656</v>
      </c>
      <c r="D2928" s="159">
        <v>1</v>
      </c>
    </row>
    <row r="2929" spans="3:4" x14ac:dyDescent="0.25">
      <c r="C2929" s="159" t="s">
        <v>19657</v>
      </c>
      <c r="D2929" s="159">
        <v>1</v>
      </c>
    </row>
    <row r="2930" spans="3:4" x14ac:dyDescent="0.25">
      <c r="C2930" s="159" t="s">
        <v>19658</v>
      </c>
      <c r="D2930" s="159">
        <v>1</v>
      </c>
    </row>
    <row r="2931" spans="3:4" x14ac:dyDescent="0.25">
      <c r="C2931" s="159" t="s">
        <v>19659</v>
      </c>
      <c r="D2931" s="159">
        <v>1</v>
      </c>
    </row>
    <row r="2932" spans="3:4" x14ac:dyDescent="0.25">
      <c r="C2932" s="159" t="s">
        <v>19660</v>
      </c>
      <c r="D2932" s="159">
        <v>1</v>
      </c>
    </row>
    <row r="2933" spans="3:4" x14ac:dyDescent="0.25">
      <c r="C2933" s="159" t="s">
        <v>19661</v>
      </c>
      <c r="D2933" s="159">
        <v>1</v>
      </c>
    </row>
    <row r="2934" spans="3:4" x14ac:dyDescent="0.25">
      <c r="C2934" s="159" t="s">
        <v>19662</v>
      </c>
      <c r="D2934" s="159">
        <v>1</v>
      </c>
    </row>
    <row r="2935" spans="3:4" x14ac:dyDescent="0.25">
      <c r="C2935" s="159" t="s">
        <v>19663</v>
      </c>
      <c r="D2935" s="159">
        <v>1</v>
      </c>
    </row>
    <row r="2936" spans="3:4" x14ac:dyDescent="0.25">
      <c r="C2936" s="159" t="s">
        <v>19664</v>
      </c>
      <c r="D2936" s="159">
        <v>1</v>
      </c>
    </row>
    <row r="2937" spans="3:4" x14ac:dyDescent="0.25">
      <c r="C2937" s="159" t="s">
        <v>19665</v>
      </c>
      <c r="D2937" s="159">
        <v>1</v>
      </c>
    </row>
    <row r="2938" spans="3:4" x14ac:dyDescent="0.25">
      <c r="C2938" s="159" t="s">
        <v>19666</v>
      </c>
      <c r="D2938" s="159">
        <v>1</v>
      </c>
    </row>
    <row r="2939" spans="3:4" x14ac:dyDescent="0.25">
      <c r="C2939" s="159" t="s">
        <v>19667</v>
      </c>
      <c r="D2939" s="159">
        <v>1</v>
      </c>
    </row>
    <row r="2940" spans="3:4" x14ac:dyDescent="0.25">
      <c r="C2940" s="159" t="s">
        <v>19668</v>
      </c>
      <c r="D2940" s="159">
        <v>1</v>
      </c>
    </row>
    <row r="2941" spans="3:4" x14ac:dyDescent="0.25">
      <c r="C2941" s="159" t="s">
        <v>19669</v>
      </c>
      <c r="D2941" s="159">
        <v>1</v>
      </c>
    </row>
    <row r="2942" spans="3:4" x14ac:dyDescent="0.25">
      <c r="C2942" s="159" t="s">
        <v>19670</v>
      </c>
      <c r="D2942" s="159">
        <v>1</v>
      </c>
    </row>
    <row r="2943" spans="3:4" x14ac:dyDescent="0.25">
      <c r="C2943" s="159" t="s">
        <v>19671</v>
      </c>
      <c r="D2943" s="159">
        <v>1</v>
      </c>
    </row>
    <row r="2944" spans="3:4" x14ac:dyDescent="0.25">
      <c r="C2944" s="159" t="s">
        <v>19672</v>
      </c>
      <c r="D2944" s="159">
        <v>1</v>
      </c>
    </row>
    <row r="2945" spans="3:4" x14ac:dyDescent="0.25">
      <c r="C2945" s="159" t="s">
        <v>19673</v>
      </c>
      <c r="D2945" s="159">
        <v>1</v>
      </c>
    </row>
    <row r="2946" spans="3:4" x14ac:dyDescent="0.25">
      <c r="C2946" s="159" t="s">
        <v>19674</v>
      </c>
      <c r="D2946" s="159">
        <v>1</v>
      </c>
    </row>
    <row r="2947" spans="3:4" x14ac:dyDescent="0.25">
      <c r="C2947" s="159" t="s">
        <v>19675</v>
      </c>
      <c r="D2947" s="159">
        <v>1</v>
      </c>
    </row>
    <row r="2948" spans="3:4" x14ac:dyDescent="0.25">
      <c r="C2948" s="159" t="s">
        <v>19676</v>
      </c>
      <c r="D2948" s="159">
        <v>1</v>
      </c>
    </row>
    <row r="2949" spans="3:4" x14ac:dyDescent="0.25">
      <c r="C2949" s="159" t="s">
        <v>19677</v>
      </c>
      <c r="D2949" s="159">
        <v>1</v>
      </c>
    </row>
    <row r="2950" spans="3:4" x14ac:dyDescent="0.25">
      <c r="C2950" s="159" t="s">
        <v>19678</v>
      </c>
      <c r="D2950" s="159">
        <v>1</v>
      </c>
    </row>
    <row r="2951" spans="3:4" x14ac:dyDescent="0.25">
      <c r="C2951" s="159" t="s">
        <v>19679</v>
      </c>
      <c r="D2951" s="159">
        <v>1</v>
      </c>
    </row>
    <row r="2952" spans="3:4" x14ac:dyDescent="0.25">
      <c r="C2952" s="159" t="s">
        <v>19680</v>
      </c>
      <c r="D2952" s="159">
        <v>1</v>
      </c>
    </row>
    <row r="2953" spans="3:4" x14ac:dyDescent="0.25">
      <c r="C2953" s="159" t="s">
        <v>19681</v>
      </c>
      <c r="D2953" s="159">
        <v>1</v>
      </c>
    </row>
    <row r="2954" spans="3:4" x14ac:dyDescent="0.25">
      <c r="C2954" s="159" t="s">
        <v>19682</v>
      </c>
      <c r="D2954" s="159">
        <v>1</v>
      </c>
    </row>
    <row r="2955" spans="3:4" x14ac:dyDescent="0.25">
      <c r="C2955" s="159" t="s">
        <v>19683</v>
      </c>
      <c r="D2955" s="159">
        <v>1</v>
      </c>
    </row>
    <row r="2956" spans="3:4" x14ac:dyDescent="0.25">
      <c r="C2956" s="159" t="s">
        <v>19684</v>
      </c>
      <c r="D2956" s="159">
        <v>1</v>
      </c>
    </row>
    <row r="2957" spans="3:4" x14ac:dyDescent="0.25">
      <c r="C2957" s="159" t="s">
        <v>19685</v>
      </c>
      <c r="D2957" s="159">
        <v>1</v>
      </c>
    </row>
    <row r="2958" spans="3:4" x14ac:dyDescent="0.25">
      <c r="C2958" s="159" t="s">
        <v>19686</v>
      </c>
      <c r="D2958" s="159">
        <v>1</v>
      </c>
    </row>
    <row r="2959" spans="3:4" x14ac:dyDescent="0.25">
      <c r="C2959" s="159" t="s">
        <v>19687</v>
      </c>
      <c r="D2959" s="159">
        <v>1</v>
      </c>
    </row>
    <row r="2960" spans="3:4" x14ac:dyDescent="0.25">
      <c r="C2960" s="159" t="s">
        <v>19688</v>
      </c>
      <c r="D2960" s="159">
        <v>1</v>
      </c>
    </row>
    <row r="2961" spans="3:4" x14ac:dyDescent="0.25">
      <c r="C2961" s="159" t="s">
        <v>19689</v>
      </c>
      <c r="D2961" s="159">
        <v>1</v>
      </c>
    </row>
    <row r="2962" spans="3:4" x14ac:dyDescent="0.25">
      <c r="C2962" s="159" t="s">
        <v>19690</v>
      </c>
      <c r="D2962" s="159">
        <v>1</v>
      </c>
    </row>
    <row r="2963" spans="3:4" x14ac:dyDescent="0.25">
      <c r="C2963" s="159" t="s">
        <v>19691</v>
      </c>
      <c r="D2963" s="159">
        <v>1</v>
      </c>
    </row>
    <row r="2964" spans="3:4" x14ac:dyDescent="0.25">
      <c r="C2964" s="159" t="s">
        <v>19692</v>
      </c>
      <c r="D2964" s="159">
        <v>1</v>
      </c>
    </row>
    <row r="2965" spans="3:4" x14ac:dyDescent="0.25">
      <c r="C2965" s="159" t="s">
        <v>19693</v>
      </c>
      <c r="D2965" s="159">
        <v>1</v>
      </c>
    </row>
    <row r="2966" spans="3:4" x14ac:dyDescent="0.25">
      <c r="C2966" s="159" t="s">
        <v>19694</v>
      </c>
      <c r="D2966" s="159">
        <v>1</v>
      </c>
    </row>
    <row r="2967" spans="3:4" x14ac:dyDescent="0.25">
      <c r="C2967" s="159" t="s">
        <v>19695</v>
      </c>
      <c r="D2967" s="159">
        <v>1</v>
      </c>
    </row>
    <row r="2968" spans="3:4" x14ac:dyDescent="0.25">
      <c r="C2968" s="159" t="s">
        <v>19696</v>
      </c>
      <c r="D2968" s="159">
        <v>1</v>
      </c>
    </row>
    <row r="2969" spans="3:4" x14ac:dyDescent="0.25">
      <c r="C2969" s="159" t="s">
        <v>19697</v>
      </c>
      <c r="D2969" s="159">
        <v>1</v>
      </c>
    </row>
    <row r="2970" spans="3:4" x14ac:dyDescent="0.25">
      <c r="C2970" s="159" t="s">
        <v>19698</v>
      </c>
      <c r="D2970" s="159">
        <v>1</v>
      </c>
    </row>
    <row r="2971" spans="3:4" x14ac:dyDescent="0.25">
      <c r="C2971" s="159" t="s">
        <v>19699</v>
      </c>
      <c r="D2971" s="159">
        <v>1</v>
      </c>
    </row>
    <row r="2972" spans="3:4" x14ac:dyDescent="0.25">
      <c r="C2972" s="159" t="s">
        <v>19700</v>
      </c>
      <c r="D2972" s="159">
        <v>1</v>
      </c>
    </row>
    <row r="2973" spans="3:4" x14ac:dyDescent="0.25">
      <c r="C2973" s="159" t="s">
        <v>19701</v>
      </c>
      <c r="D2973" s="159">
        <v>1</v>
      </c>
    </row>
    <row r="2974" spans="3:4" x14ac:dyDescent="0.25">
      <c r="C2974" s="159" t="s">
        <v>19702</v>
      </c>
      <c r="D2974" s="159">
        <v>1</v>
      </c>
    </row>
    <row r="2975" spans="3:4" x14ac:dyDescent="0.25">
      <c r="C2975" s="159" t="s">
        <v>19703</v>
      </c>
      <c r="D2975" s="159">
        <v>1</v>
      </c>
    </row>
    <row r="2976" spans="3:4" x14ac:dyDescent="0.25">
      <c r="C2976" s="159" t="s">
        <v>19704</v>
      </c>
      <c r="D2976" s="159">
        <v>1</v>
      </c>
    </row>
    <row r="2977" spans="3:4" x14ac:dyDescent="0.25">
      <c r="C2977" s="159" t="s">
        <v>19705</v>
      </c>
      <c r="D2977" s="159">
        <v>1</v>
      </c>
    </row>
    <row r="2978" spans="3:4" x14ac:dyDescent="0.25">
      <c r="C2978" s="159" t="s">
        <v>19706</v>
      </c>
      <c r="D2978" s="159">
        <v>1</v>
      </c>
    </row>
    <row r="2979" spans="3:4" x14ac:dyDescent="0.25">
      <c r="C2979" s="159" t="s">
        <v>19707</v>
      </c>
      <c r="D2979" s="159">
        <v>1</v>
      </c>
    </row>
    <row r="2980" spans="3:4" x14ac:dyDescent="0.25">
      <c r="C2980" s="159" t="s">
        <v>19708</v>
      </c>
      <c r="D2980" s="159">
        <v>1</v>
      </c>
    </row>
    <row r="2981" spans="3:4" x14ac:dyDescent="0.25">
      <c r="C2981" s="159" t="s">
        <v>19709</v>
      </c>
      <c r="D2981" s="159">
        <v>1</v>
      </c>
    </row>
    <row r="2982" spans="3:4" x14ac:dyDescent="0.25">
      <c r="C2982" s="159" t="s">
        <v>19710</v>
      </c>
      <c r="D2982" s="159">
        <v>1</v>
      </c>
    </row>
    <row r="2983" spans="3:4" x14ac:dyDescent="0.25">
      <c r="C2983" s="159" t="s">
        <v>19711</v>
      </c>
      <c r="D2983" s="159">
        <v>1</v>
      </c>
    </row>
    <row r="2984" spans="3:4" x14ac:dyDescent="0.25">
      <c r="C2984" s="159" t="s">
        <v>19712</v>
      </c>
      <c r="D2984" s="159">
        <v>1</v>
      </c>
    </row>
    <row r="2985" spans="3:4" x14ac:dyDescent="0.25">
      <c r="C2985" s="159" t="s">
        <v>19713</v>
      </c>
      <c r="D2985" s="159">
        <v>1</v>
      </c>
    </row>
    <row r="2986" spans="3:4" x14ac:dyDescent="0.25">
      <c r="C2986" s="159" t="s">
        <v>19714</v>
      </c>
      <c r="D2986" s="159">
        <v>1</v>
      </c>
    </row>
    <row r="2987" spans="3:4" x14ac:dyDescent="0.25">
      <c r="C2987" s="159" t="s">
        <v>19715</v>
      </c>
      <c r="D2987" s="159">
        <v>1</v>
      </c>
    </row>
    <row r="2988" spans="3:4" x14ac:dyDescent="0.25">
      <c r="C2988" s="159" t="s">
        <v>19716</v>
      </c>
      <c r="D2988" s="159">
        <v>1</v>
      </c>
    </row>
    <row r="2989" spans="3:4" x14ac:dyDescent="0.25">
      <c r="C2989" s="159" t="s">
        <v>19717</v>
      </c>
      <c r="D2989" s="159">
        <v>1</v>
      </c>
    </row>
    <row r="2990" spans="3:4" x14ac:dyDescent="0.25">
      <c r="C2990" s="159" t="s">
        <v>19718</v>
      </c>
      <c r="D2990" s="159">
        <v>1</v>
      </c>
    </row>
    <row r="2991" spans="3:4" x14ac:dyDescent="0.25">
      <c r="C2991" s="159" t="s">
        <v>19719</v>
      </c>
      <c r="D2991" s="159">
        <v>1</v>
      </c>
    </row>
    <row r="2992" spans="3:4" x14ac:dyDescent="0.25">
      <c r="C2992" s="159" t="s">
        <v>19720</v>
      </c>
      <c r="D2992" s="159">
        <v>1</v>
      </c>
    </row>
    <row r="2993" spans="3:4" x14ac:dyDescent="0.25">
      <c r="C2993" s="159" t="s">
        <v>19721</v>
      </c>
      <c r="D2993" s="159">
        <v>1</v>
      </c>
    </row>
    <row r="2994" spans="3:4" x14ac:dyDescent="0.25">
      <c r="C2994" s="159" t="s">
        <v>19722</v>
      </c>
      <c r="D2994" s="159">
        <v>1</v>
      </c>
    </row>
    <row r="2995" spans="3:4" x14ac:dyDescent="0.25">
      <c r="C2995" s="159" t="s">
        <v>19723</v>
      </c>
      <c r="D2995" s="159">
        <v>1</v>
      </c>
    </row>
    <row r="2996" spans="3:4" x14ac:dyDescent="0.25">
      <c r="C2996" s="159" t="s">
        <v>19724</v>
      </c>
      <c r="D2996" s="159">
        <v>1</v>
      </c>
    </row>
    <row r="2997" spans="3:4" x14ac:dyDescent="0.25">
      <c r="C2997" s="159" t="s">
        <v>19725</v>
      </c>
      <c r="D2997" s="159">
        <v>1</v>
      </c>
    </row>
    <row r="2998" spans="3:4" x14ac:dyDescent="0.25">
      <c r="C2998" s="159" t="s">
        <v>19726</v>
      </c>
      <c r="D2998" s="159">
        <v>1</v>
      </c>
    </row>
    <row r="2999" spans="3:4" x14ac:dyDescent="0.25">
      <c r="C2999" s="159" t="s">
        <v>19727</v>
      </c>
      <c r="D2999" s="159">
        <v>1</v>
      </c>
    </row>
    <row r="3000" spans="3:4" x14ac:dyDescent="0.25">
      <c r="C3000" s="159" t="s">
        <v>19728</v>
      </c>
      <c r="D3000" s="159">
        <v>1</v>
      </c>
    </row>
    <row r="3001" spans="3:4" x14ac:dyDescent="0.25">
      <c r="C3001" s="159" t="s">
        <v>19729</v>
      </c>
      <c r="D3001" s="159">
        <v>1</v>
      </c>
    </row>
    <row r="3002" spans="3:4" x14ac:dyDescent="0.25">
      <c r="C3002" s="159" t="s">
        <v>19730</v>
      </c>
      <c r="D3002" s="159">
        <v>1</v>
      </c>
    </row>
    <row r="3003" spans="3:4" x14ac:dyDescent="0.25">
      <c r="C3003" s="159" t="s">
        <v>19731</v>
      </c>
      <c r="D3003" s="159">
        <v>1</v>
      </c>
    </row>
    <row r="3004" spans="3:4" x14ac:dyDescent="0.25">
      <c r="C3004" s="159" t="s">
        <v>19732</v>
      </c>
      <c r="D3004" s="159">
        <v>1</v>
      </c>
    </row>
    <row r="3005" spans="3:4" x14ac:dyDescent="0.25">
      <c r="C3005" s="159" t="s">
        <v>19733</v>
      </c>
      <c r="D3005" s="159">
        <v>1</v>
      </c>
    </row>
    <row r="3006" spans="3:4" x14ac:dyDescent="0.25">
      <c r="C3006" s="159" t="s">
        <v>19734</v>
      </c>
      <c r="D3006" s="159">
        <v>1</v>
      </c>
    </row>
    <row r="3007" spans="3:4" x14ac:dyDescent="0.25">
      <c r="C3007" s="159" t="s">
        <v>19735</v>
      </c>
      <c r="D3007" s="159">
        <v>1</v>
      </c>
    </row>
    <row r="3008" spans="3:4" x14ac:dyDescent="0.25">
      <c r="C3008" s="159" t="s">
        <v>19736</v>
      </c>
      <c r="D3008" s="159">
        <v>1</v>
      </c>
    </row>
    <row r="3009" spans="3:4" x14ac:dyDescent="0.25">
      <c r="C3009" s="159" t="s">
        <v>19737</v>
      </c>
      <c r="D3009" s="159">
        <v>1</v>
      </c>
    </row>
    <row r="3010" spans="3:4" x14ac:dyDescent="0.25">
      <c r="C3010" s="159" t="s">
        <v>19738</v>
      </c>
      <c r="D3010" s="159">
        <v>1</v>
      </c>
    </row>
    <row r="3011" spans="3:4" x14ac:dyDescent="0.25">
      <c r="C3011" s="159" t="s">
        <v>19739</v>
      </c>
      <c r="D3011" s="159">
        <v>1</v>
      </c>
    </row>
    <row r="3012" spans="3:4" x14ac:dyDescent="0.25">
      <c r="C3012" s="159" t="s">
        <v>19740</v>
      </c>
      <c r="D3012" s="159">
        <v>1</v>
      </c>
    </row>
    <row r="3013" spans="3:4" x14ac:dyDescent="0.25">
      <c r="C3013" s="159" t="s">
        <v>19741</v>
      </c>
      <c r="D3013" s="159">
        <v>1</v>
      </c>
    </row>
    <row r="3014" spans="3:4" x14ac:dyDescent="0.25">
      <c r="C3014" s="159" t="s">
        <v>19742</v>
      </c>
      <c r="D3014" s="159">
        <v>1</v>
      </c>
    </row>
    <row r="3015" spans="3:4" x14ac:dyDescent="0.25">
      <c r="C3015" s="159" t="s">
        <v>19743</v>
      </c>
      <c r="D3015" s="159">
        <v>1</v>
      </c>
    </row>
    <row r="3016" spans="3:4" x14ac:dyDescent="0.25">
      <c r="C3016" s="159" t="s">
        <v>19744</v>
      </c>
      <c r="D3016" s="159">
        <v>1</v>
      </c>
    </row>
    <row r="3017" spans="3:4" x14ac:dyDescent="0.25">
      <c r="C3017" s="159" t="s">
        <v>19745</v>
      </c>
      <c r="D3017" s="159">
        <v>1</v>
      </c>
    </row>
    <row r="3018" spans="3:4" x14ac:dyDescent="0.25">
      <c r="C3018" s="159" t="s">
        <v>19268</v>
      </c>
      <c r="D3018" s="159">
        <v>1</v>
      </c>
    </row>
    <row r="3019" spans="3:4" x14ac:dyDescent="0.25">
      <c r="C3019" s="159" t="s">
        <v>19269</v>
      </c>
      <c r="D3019" s="159">
        <v>1</v>
      </c>
    </row>
    <row r="3020" spans="3:4" x14ac:dyDescent="0.25">
      <c r="C3020" s="159" t="s">
        <v>19270</v>
      </c>
      <c r="D3020" s="159">
        <v>1</v>
      </c>
    </row>
    <row r="3021" spans="3:4" x14ac:dyDescent="0.25">
      <c r="C3021" s="159" t="s">
        <v>19271</v>
      </c>
      <c r="D3021" s="159">
        <v>1</v>
      </c>
    </row>
    <row r="3022" spans="3:4" x14ac:dyDescent="0.25">
      <c r="C3022" s="159" t="s">
        <v>19272</v>
      </c>
      <c r="D3022" s="159">
        <v>1</v>
      </c>
    </row>
    <row r="3023" spans="3:4" x14ac:dyDescent="0.25">
      <c r="C3023" s="159" t="s">
        <v>19273</v>
      </c>
      <c r="D3023" s="159">
        <v>1</v>
      </c>
    </row>
    <row r="3024" spans="3:4" x14ac:dyDescent="0.25">
      <c r="C3024" s="159" t="s">
        <v>19274</v>
      </c>
      <c r="D3024" s="159">
        <v>1</v>
      </c>
    </row>
    <row r="3025" spans="3:4" x14ac:dyDescent="0.25">
      <c r="C3025" s="159" t="s">
        <v>19275</v>
      </c>
      <c r="D3025" s="159">
        <v>1</v>
      </c>
    </row>
    <row r="3026" spans="3:4" x14ac:dyDescent="0.25">
      <c r="C3026" s="159" t="s">
        <v>19276</v>
      </c>
      <c r="D3026" s="159">
        <v>1</v>
      </c>
    </row>
    <row r="3027" spans="3:4" x14ac:dyDescent="0.25">
      <c r="C3027" s="159" t="s">
        <v>19277</v>
      </c>
      <c r="D3027" s="159">
        <v>1</v>
      </c>
    </row>
    <row r="3028" spans="3:4" x14ac:dyDescent="0.25">
      <c r="C3028" s="159" t="s">
        <v>19278</v>
      </c>
      <c r="D3028" s="159">
        <v>1</v>
      </c>
    </row>
    <row r="3029" spans="3:4" x14ac:dyDescent="0.25">
      <c r="C3029" s="159" t="s">
        <v>19279</v>
      </c>
      <c r="D3029" s="159">
        <v>1</v>
      </c>
    </row>
    <row r="3030" spans="3:4" x14ac:dyDescent="0.25">
      <c r="C3030" s="159" t="s">
        <v>19280</v>
      </c>
      <c r="D3030" s="159">
        <v>1</v>
      </c>
    </row>
    <row r="3031" spans="3:4" x14ac:dyDescent="0.25">
      <c r="C3031" s="159" t="s">
        <v>19281</v>
      </c>
      <c r="D3031" s="159">
        <v>1</v>
      </c>
    </row>
    <row r="3032" spans="3:4" x14ac:dyDescent="0.25">
      <c r="C3032" s="159" t="s">
        <v>19282</v>
      </c>
      <c r="D3032" s="159">
        <v>1</v>
      </c>
    </row>
    <row r="3033" spans="3:4" x14ac:dyDescent="0.25">
      <c r="C3033" s="159" t="s">
        <v>19283</v>
      </c>
      <c r="D3033" s="159">
        <v>1</v>
      </c>
    </row>
    <row r="3034" spans="3:4" x14ac:dyDescent="0.25">
      <c r="C3034" s="159" t="s">
        <v>19284</v>
      </c>
      <c r="D3034" s="159">
        <v>1</v>
      </c>
    </row>
    <row r="3035" spans="3:4" x14ac:dyDescent="0.25">
      <c r="C3035" s="159" t="s">
        <v>19285</v>
      </c>
      <c r="D3035" s="159">
        <v>1</v>
      </c>
    </row>
    <row r="3036" spans="3:4" x14ac:dyDescent="0.25">
      <c r="C3036" s="159" t="s">
        <v>19286</v>
      </c>
      <c r="D3036" s="159">
        <v>1</v>
      </c>
    </row>
    <row r="3037" spans="3:4" x14ac:dyDescent="0.25">
      <c r="C3037" s="159" t="s">
        <v>19287</v>
      </c>
      <c r="D3037" s="159">
        <v>1</v>
      </c>
    </row>
    <row r="3038" spans="3:4" x14ac:dyDescent="0.25">
      <c r="C3038" s="159" t="s">
        <v>19288</v>
      </c>
      <c r="D3038" s="159">
        <v>1</v>
      </c>
    </row>
    <row r="3039" spans="3:4" x14ac:dyDescent="0.25">
      <c r="C3039" s="159" t="s">
        <v>19289</v>
      </c>
      <c r="D3039" s="159">
        <v>1</v>
      </c>
    </row>
    <row r="3040" spans="3:4" x14ac:dyDescent="0.25">
      <c r="C3040" s="159" t="s">
        <v>19290</v>
      </c>
      <c r="D3040" s="159">
        <v>1</v>
      </c>
    </row>
    <row r="3041" spans="3:4" x14ac:dyDescent="0.25">
      <c r="C3041" s="159" t="s">
        <v>19291</v>
      </c>
      <c r="D3041" s="159">
        <v>1</v>
      </c>
    </row>
    <row r="3042" spans="3:4" x14ac:dyDescent="0.25">
      <c r="C3042" s="159" t="s">
        <v>19292</v>
      </c>
      <c r="D3042" s="159">
        <v>1</v>
      </c>
    </row>
    <row r="3043" spans="3:4" x14ac:dyDescent="0.25">
      <c r="C3043" s="159" t="s">
        <v>19293</v>
      </c>
      <c r="D3043" s="159">
        <v>1</v>
      </c>
    </row>
    <row r="3044" spans="3:4" x14ac:dyDescent="0.25">
      <c r="C3044" s="159" t="s">
        <v>19294</v>
      </c>
      <c r="D3044" s="159">
        <v>1</v>
      </c>
    </row>
    <row r="3045" spans="3:4" x14ac:dyDescent="0.25">
      <c r="C3045" s="159" t="s">
        <v>19295</v>
      </c>
      <c r="D3045" s="159">
        <v>1</v>
      </c>
    </row>
    <row r="3046" spans="3:4" x14ac:dyDescent="0.25">
      <c r="C3046" s="159" t="s">
        <v>19296</v>
      </c>
      <c r="D3046" s="159">
        <v>1</v>
      </c>
    </row>
    <row r="3047" spans="3:4" x14ac:dyDescent="0.25">
      <c r="C3047" s="159" t="s">
        <v>19297</v>
      </c>
      <c r="D3047" s="159">
        <v>1</v>
      </c>
    </row>
    <row r="3048" spans="3:4" x14ac:dyDescent="0.25">
      <c r="C3048" s="159" t="s">
        <v>19298</v>
      </c>
      <c r="D3048" s="159">
        <v>1</v>
      </c>
    </row>
    <row r="3049" spans="3:4" x14ac:dyDescent="0.25">
      <c r="C3049" s="159" t="s">
        <v>19299</v>
      </c>
      <c r="D3049" s="159">
        <v>1</v>
      </c>
    </row>
    <row r="3050" spans="3:4" x14ac:dyDescent="0.25">
      <c r="C3050" s="159" t="s">
        <v>19300</v>
      </c>
      <c r="D3050" s="159">
        <v>1</v>
      </c>
    </row>
    <row r="3051" spans="3:4" x14ac:dyDescent="0.25">
      <c r="C3051" s="159" t="s">
        <v>19301</v>
      </c>
      <c r="D3051" s="159">
        <v>1</v>
      </c>
    </row>
    <row r="3052" spans="3:4" x14ac:dyDescent="0.25">
      <c r="C3052" s="159" t="s">
        <v>19302</v>
      </c>
      <c r="D3052" s="159">
        <v>1</v>
      </c>
    </row>
    <row r="3053" spans="3:4" x14ac:dyDescent="0.25">
      <c r="C3053" s="159" t="s">
        <v>19303</v>
      </c>
      <c r="D3053" s="159">
        <v>1</v>
      </c>
    </row>
    <row r="3054" spans="3:4" x14ac:dyDescent="0.25">
      <c r="C3054" s="159" t="s">
        <v>19304</v>
      </c>
      <c r="D3054" s="159">
        <v>1</v>
      </c>
    </row>
    <row r="3055" spans="3:4" x14ac:dyDescent="0.25">
      <c r="C3055" s="159" t="s">
        <v>19305</v>
      </c>
      <c r="D3055" s="159">
        <v>1</v>
      </c>
    </row>
    <row r="3056" spans="3:4" x14ac:dyDescent="0.25">
      <c r="C3056" s="159" t="s">
        <v>19306</v>
      </c>
      <c r="D3056" s="159">
        <v>1</v>
      </c>
    </row>
    <row r="3057" spans="3:4" x14ac:dyDescent="0.25">
      <c r="C3057" s="159" t="s">
        <v>19307</v>
      </c>
      <c r="D3057" s="159">
        <v>1</v>
      </c>
    </row>
    <row r="3058" spans="3:4" x14ac:dyDescent="0.25">
      <c r="C3058" s="159" t="s">
        <v>19308</v>
      </c>
      <c r="D3058" s="159">
        <v>1</v>
      </c>
    </row>
    <row r="3059" spans="3:4" x14ac:dyDescent="0.25">
      <c r="C3059" s="159" t="s">
        <v>19309</v>
      </c>
      <c r="D3059" s="159">
        <v>1</v>
      </c>
    </row>
    <row r="3060" spans="3:4" x14ac:dyDescent="0.25">
      <c r="C3060" s="159" t="s">
        <v>19310</v>
      </c>
      <c r="D3060" s="159">
        <v>1</v>
      </c>
    </row>
    <row r="3061" spans="3:4" x14ac:dyDescent="0.25">
      <c r="C3061" s="159" t="s">
        <v>19311</v>
      </c>
      <c r="D3061" s="159">
        <v>1</v>
      </c>
    </row>
    <row r="3062" spans="3:4" x14ac:dyDescent="0.25">
      <c r="C3062" s="159" t="s">
        <v>19312</v>
      </c>
      <c r="D3062" s="159">
        <v>1</v>
      </c>
    </row>
    <row r="3063" spans="3:4" x14ac:dyDescent="0.25">
      <c r="C3063" s="159" t="s">
        <v>19313</v>
      </c>
      <c r="D3063" s="159">
        <v>1</v>
      </c>
    </row>
    <row r="3064" spans="3:4" x14ac:dyDescent="0.25">
      <c r="C3064" s="159" t="s">
        <v>19314</v>
      </c>
      <c r="D3064" s="159">
        <v>1</v>
      </c>
    </row>
    <row r="3065" spans="3:4" x14ac:dyDescent="0.25">
      <c r="C3065" s="159" t="s">
        <v>19315</v>
      </c>
      <c r="D3065" s="159">
        <v>1</v>
      </c>
    </row>
    <row r="3066" spans="3:4" x14ac:dyDescent="0.25">
      <c r="C3066" s="159" t="s">
        <v>19316</v>
      </c>
      <c r="D3066" s="159">
        <v>1</v>
      </c>
    </row>
    <row r="3067" spans="3:4" x14ac:dyDescent="0.25">
      <c r="C3067" s="159" t="s">
        <v>19317</v>
      </c>
      <c r="D3067" s="159">
        <v>1</v>
      </c>
    </row>
    <row r="3068" spans="3:4" x14ac:dyDescent="0.25">
      <c r="C3068" s="159" t="s">
        <v>19318</v>
      </c>
      <c r="D3068" s="159">
        <v>1</v>
      </c>
    </row>
    <row r="3069" spans="3:4" x14ac:dyDescent="0.25">
      <c r="C3069" s="159" t="s">
        <v>19319</v>
      </c>
      <c r="D3069" s="159">
        <v>1</v>
      </c>
    </row>
    <row r="3070" spans="3:4" x14ac:dyDescent="0.25">
      <c r="C3070" s="159" t="s">
        <v>19320</v>
      </c>
      <c r="D3070" s="159">
        <v>1</v>
      </c>
    </row>
    <row r="3071" spans="3:4" x14ac:dyDescent="0.25">
      <c r="C3071" s="159" t="s">
        <v>19321</v>
      </c>
      <c r="D3071" s="159">
        <v>1</v>
      </c>
    </row>
    <row r="3072" spans="3:4" x14ac:dyDescent="0.25">
      <c r="C3072" s="159" t="s">
        <v>19322</v>
      </c>
      <c r="D3072" s="159">
        <v>1</v>
      </c>
    </row>
    <row r="3073" spans="3:4" x14ac:dyDescent="0.25">
      <c r="C3073" s="159" t="s">
        <v>19323</v>
      </c>
      <c r="D3073" s="159">
        <v>1</v>
      </c>
    </row>
    <row r="3074" spans="3:4" x14ac:dyDescent="0.25">
      <c r="C3074" s="159" t="s">
        <v>19324</v>
      </c>
      <c r="D3074" s="159">
        <v>1</v>
      </c>
    </row>
    <row r="3075" spans="3:4" x14ac:dyDescent="0.25">
      <c r="C3075" s="159" t="s">
        <v>19499</v>
      </c>
      <c r="D3075" s="159">
        <v>1</v>
      </c>
    </row>
    <row r="3076" spans="3:4" x14ac:dyDescent="0.25">
      <c r="C3076" s="159" t="s">
        <v>19500</v>
      </c>
      <c r="D3076" s="159">
        <v>1</v>
      </c>
    </row>
    <row r="3077" spans="3:4" x14ac:dyDescent="0.25">
      <c r="C3077" s="159" t="s">
        <v>19501</v>
      </c>
      <c r="D3077" s="159">
        <v>1</v>
      </c>
    </row>
    <row r="3078" spans="3:4" x14ac:dyDescent="0.25">
      <c r="C3078" s="159" t="s">
        <v>19502</v>
      </c>
      <c r="D3078" s="159">
        <v>1</v>
      </c>
    </row>
    <row r="3079" spans="3:4" x14ac:dyDescent="0.25">
      <c r="C3079" s="159" t="s">
        <v>19503</v>
      </c>
      <c r="D3079" s="159">
        <v>1</v>
      </c>
    </row>
    <row r="3080" spans="3:4" x14ac:dyDescent="0.25">
      <c r="C3080" s="159" t="s">
        <v>19504</v>
      </c>
      <c r="D3080" s="159">
        <v>1</v>
      </c>
    </row>
    <row r="3081" spans="3:4" x14ac:dyDescent="0.25">
      <c r="C3081" s="159" t="s">
        <v>19505</v>
      </c>
      <c r="D3081" s="159">
        <v>1</v>
      </c>
    </row>
    <row r="3082" spans="3:4" x14ac:dyDescent="0.25">
      <c r="C3082" s="159" t="s">
        <v>19506</v>
      </c>
      <c r="D3082" s="159">
        <v>1</v>
      </c>
    </row>
    <row r="3083" spans="3:4" x14ac:dyDescent="0.25">
      <c r="C3083" s="159" t="s">
        <v>19507</v>
      </c>
      <c r="D3083" s="159">
        <v>1</v>
      </c>
    </row>
    <row r="3084" spans="3:4" x14ac:dyDescent="0.25">
      <c r="C3084" s="159" t="s">
        <v>19508</v>
      </c>
      <c r="D3084" s="159">
        <v>1</v>
      </c>
    </row>
    <row r="3085" spans="3:4" x14ac:dyDescent="0.25">
      <c r="C3085" s="159" t="s">
        <v>19509</v>
      </c>
      <c r="D3085" s="159">
        <v>1</v>
      </c>
    </row>
    <row r="3086" spans="3:4" x14ac:dyDescent="0.25">
      <c r="C3086" s="159" t="s">
        <v>19510</v>
      </c>
      <c r="D3086" s="159">
        <v>1</v>
      </c>
    </row>
    <row r="3087" spans="3:4" x14ac:dyDescent="0.25">
      <c r="C3087" s="159" t="s">
        <v>19511</v>
      </c>
      <c r="D3087" s="159">
        <v>1</v>
      </c>
    </row>
    <row r="3088" spans="3:4" x14ac:dyDescent="0.25">
      <c r="C3088" s="159" t="s">
        <v>19512</v>
      </c>
      <c r="D3088" s="159">
        <v>1</v>
      </c>
    </row>
    <row r="3089" spans="3:4" x14ac:dyDescent="0.25">
      <c r="C3089" s="159" t="s">
        <v>19513</v>
      </c>
      <c r="D3089" s="159">
        <v>1</v>
      </c>
    </row>
    <row r="3090" spans="3:4" x14ac:dyDescent="0.25">
      <c r="C3090" s="159" t="s">
        <v>19514</v>
      </c>
      <c r="D3090" s="159">
        <v>1</v>
      </c>
    </row>
    <row r="3091" spans="3:4" x14ac:dyDescent="0.25">
      <c r="C3091" s="159" t="s">
        <v>19515</v>
      </c>
      <c r="D3091" s="159">
        <v>1</v>
      </c>
    </row>
    <row r="3092" spans="3:4" x14ac:dyDescent="0.25">
      <c r="C3092" s="159" t="s">
        <v>19516</v>
      </c>
      <c r="D3092" s="159">
        <v>1</v>
      </c>
    </row>
    <row r="3093" spans="3:4" x14ac:dyDescent="0.25">
      <c r="C3093" s="159" t="s">
        <v>19517</v>
      </c>
      <c r="D3093" s="159">
        <v>1</v>
      </c>
    </row>
    <row r="3094" spans="3:4" x14ac:dyDescent="0.25">
      <c r="C3094" s="159" t="s">
        <v>19518</v>
      </c>
      <c r="D3094" s="159">
        <v>1</v>
      </c>
    </row>
    <row r="3095" spans="3:4" x14ac:dyDescent="0.25">
      <c r="C3095" s="159" t="s">
        <v>19519</v>
      </c>
      <c r="D3095" s="159">
        <v>1</v>
      </c>
    </row>
    <row r="3096" spans="3:4" x14ac:dyDescent="0.25">
      <c r="C3096" s="159" t="s">
        <v>19520</v>
      </c>
      <c r="D3096" s="159">
        <v>1</v>
      </c>
    </row>
    <row r="3097" spans="3:4" x14ac:dyDescent="0.25">
      <c r="C3097" s="159" t="s">
        <v>19521</v>
      </c>
      <c r="D3097" s="159">
        <v>1</v>
      </c>
    </row>
    <row r="3098" spans="3:4" x14ac:dyDescent="0.25">
      <c r="C3098" s="159" t="s">
        <v>19522</v>
      </c>
      <c r="D3098" s="159">
        <v>1</v>
      </c>
    </row>
    <row r="3099" spans="3:4" x14ac:dyDescent="0.25">
      <c r="C3099" s="159" t="s">
        <v>19523</v>
      </c>
      <c r="D3099" s="159">
        <v>1</v>
      </c>
    </row>
    <row r="3100" spans="3:4" x14ac:dyDescent="0.25">
      <c r="C3100" s="159" t="s">
        <v>19524</v>
      </c>
      <c r="D3100" s="159">
        <v>1</v>
      </c>
    </row>
    <row r="3101" spans="3:4" x14ac:dyDescent="0.25">
      <c r="C3101" s="159" t="s">
        <v>19525</v>
      </c>
      <c r="D3101" s="159">
        <v>1</v>
      </c>
    </row>
    <row r="3102" spans="3:4" x14ac:dyDescent="0.25">
      <c r="C3102" s="159" t="s">
        <v>19526</v>
      </c>
      <c r="D3102" s="159">
        <v>1</v>
      </c>
    </row>
    <row r="3103" spans="3:4" x14ac:dyDescent="0.25">
      <c r="C3103" s="159" t="s">
        <v>19527</v>
      </c>
      <c r="D3103" s="159">
        <v>1</v>
      </c>
    </row>
    <row r="3104" spans="3:4" x14ac:dyDescent="0.25">
      <c r="C3104" s="159" t="s">
        <v>19528</v>
      </c>
      <c r="D3104" s="159">
        <v>1</v>
      </c>
    </row>
    <row r="3105" spans="3:4" x14ac:dyDescent="0.25">
      <c r="C3105" s="159" t="s">
        <v>19529</v>
      </c>
      <c r="D3105" s="159">
        <v>1</v>
      </c>
    </row>
    <row r="3106" spans="3:4" x14ac:dyDescent="0.25">
      <c r="C3106" s="159" t="s">
        <v>19530</v>
      </c>
      <c r="D3106" s="159">
        <v>1</v>
      </c>
    </row>
    <row r="3107" spans="3:4" x14ac:dyDescent="0.25">
      <c r="C3107" s="159" t="s">
        <v>19531</v>
      </c>
      <c r="D3107" s="159">
        <v>1</v>
      </c>
    </row>
    <row r="3108" spans="3:4" x14ac:dyDescent="0.25">
      <c r="C3108" s="159" t="s">
        <v>19532</v>
      </c>
      <c r="D3108" s="159">
        <v>1</v>
      </c>
    </row>
    <row r="3109" spans="3:4" x14ac:dyDescent="0.25">
      <c r="C3109" s="159" t="s">
        <v>19533</v>
      </c>
      <c r="D3109" s="159">
        <v>1</v>
      </c>
    </row>
    <row r="3110" spans="3:4" x14ac:dyDescent="0.25">
      <c r="C3110" s="159" t="s">
        <v>19534</v>
      </c>
      <c r="D3110" s="159">
        <v>1</v>
      </c>
    </row>
    <row r="3111" spans="3:4" x14ac:dyDescent="0.25">
      <c r="C3111" s="159" t="s">
        <v>19535</v>
      </c>
      <c r="D3111" s="159">
        <v>1</v>
      </c>
    </row>
    <row r="3112" spans="3:4" x14ac:dyDescent="0.25">
      <c r="C3112" s="159" t="s">
        <v>19536</v>
      </c>
      <c r="D3112" s="159">
        <v>1</v>
      </c>
    </row>
    <row r="3113" spans="3:4" x14ac:dyDescent="0.25">
      <c r="C3113" s="159" t="s">
        <v>19537</v>
      </c>
      <c r="D3113" s="159">
        <v>1</v>
      </c>
    </row>
    <row r="3114" spans="3:4" x14ac:dyDescent="0.25">
      <c r="C3114" s="159" t="s">
        <v>19538</v>
      </c>
      <c r="D3114" s="159">
        <v>1</v>
      </c>
    </row>
    <row r="3115" spans="3:4" x14ac:dyDescent="0.25">
      <c r="C3115" s="159" t="s">
        <v>19539</v>
      </c>
      <c r="D3115" s="159">
        <v>1</v>
      </c>
    </row>
    <row r="3116" spans="3:4" x14ac:dyDescent="0.25">
      <c r="C3116" s="159" t="s">
        <v>19540</v>
      </c>
      <c r="D3116" s="159">
        <v>1</v>
      </c>
    </row>
    <row r="3117" spans="3:4" x14ac:dyDescent="0.25">
      <c r="C3117" s="159" t="s">
        <v>19541</v>
      </c>
      <c r="D3117" s="159">
        <v>1</v>
      </c>
    </row>
    <row r="3118" spans="3:4" x14ac:dyDescent="0.25">
      <c r="C3118" s="159" t="s">
        <v>19542</v>
      </c>
      <c r="D3118" s="159">
        <v>1</v>
      </c>
    </row>
    <row r="3119" spans="3:4" x14ac:dyDescent="0.25">
      <c r="C3119" s="159" t="s">
        <v>19543</v>
      </c>
      <c r="D3119" s="159">
        <v>1</v>
      </c>
    </row>
    <row r="3120" spans="3:4" x14ac:dyDescent="0.25">
      <c r="C3120" s="159" t="s">
        <v>19544</v>
      </c>
      <c r="D3120" s="159">
        <v>1</v>
      </c>
    </row>
    <row r="3121" spans="3:4" x14ac:dyDescent="0.25">
      <c r="C3121" s="159" t="s">
        <v>19545</v>
      </c>
      <c r="D3121" s="159">
        <v>1</v>
      </c>
    </row>
    <row r="3122" spans="3:4" x14ac:dyDescent="0.25">
      <c r="C3122" s="159" t="s">
        <v>19546</v>
      </c>
      <c r="D3122" s="159">
        <v>1</v>
      </c>
    </row>
    <row r="3123" spans="3:4" x14ac:dyDescent="0.25">
      <c r="C3123" s="159" t="s">
        <v>19547</v>
      </c>
      <c r="D3123" s="159">
        <v>1</v>
      </c>
    </row>
    <row r="3124" spans="3:4" x14ac:dyDescent="0.25">
      <c r="C3124" s="159" t="s">
        <v>19548</v>
      </c>
      <c r="D3124" s="159">
        <v>1</v>
      </c>
    </row>
    <row r="3125" spans="3:4" x14ac:dyDescent="0.25">
      <c r="C3125" s="159" t="s">
        <v>19549</v>
      </c>
      <c r="D3125" s="159">
        <v>1</v>
      </c>
    </row>
    <row r="3126" spans="3:4" x14ac:dyDescent="0.25">
      <c r="C3126" s="159" t="s">
        <v>19550</v>
      </c>
      <c r="D3126" s="159">
        <v>1</v>
      </c>
    </row>
    <row r="3127" spans="3:4" x14ac:dyDescent="0.25">
      <c r="C3127" s="159" t="s">
        <v>19551</v>
      </c>
      <c r="D3127" s="159">
        <v>1</v>
      </c>
    </row>
    <row r="3128" spans="3:4" x14ac:dyDescent="0.25">
      <c r="C3128" s="159" t="s">
        <v>19552</v>
      </c>
      <c r="D3128" s="159">
        <v>1</v>
      </c>
    </row>
    <row r="3129" spans="3:4" x14ac:dyDescent="0.25">
      <c r="C3129" s="159" t="s">
        <v>19553</v>
      </c>
      <c r="D3129" s="159">
        <v>1</v>
      </c>
    </row>
    <row r="3130" spans="3:4" x14ac:dyDescent="0.25">
      <c r="C3130" s="159" t="s">
        <v>19554</v>
      </c>
      <c r="D3130" s="159">
        <v>1</v>
      </c>
    </row>
    <row r="3131" spans="3:4" x14ac:dyDescent="0.25">
      <c r="C3131" s="159" t="s">
        <v>19555</v>
      </c>
      <c r="D3131" s="159">
        <v>1</v>
      </c>
    </row>
    <row r="3132" spans="3:4" x14ac:dyDescent="0.25">
      <c r="C3132" s="159" t="s">
        <v>19556</v>
      </c>
      <c r="D3132" s="159">
        <v>1</v>
      </c>
    </row>
    <row r="3133" spans="3:4" x14ac:dyDescent="0.25">
      <c r="C3133" s="159" t="s">
        <v>19557</v>
      </c>
      <c r="D3133" s="159">
        <v>1</v>
      </c>
    </row>
    <row r="3134" spans="3:4" x14ac:dyDescent="0.25">
      <c r="C3134" s="159" t="s">
        <v>19558</v>
      </c>
      <c r="D3134" s="159">
        <v>1</v>
      </c>
    </row>
    <row r="3135" spans="3:4" x14ac:dyDescent="0.25">
      <c r="C3135" s="159" t="s">
        <v>19559</v>
      </c>
      <c r="D3135" s="159">
        <v>1</v>
      </c>
    </row>
    <row r="3136" spans="3:4" x14ac:dyDescent="0.25">
      <c r="C3136" s="159" t="s">
        <v>19560</v>
      </c>
      <c r="D3136" s="159">
        <v>1</v>
      </c>
    </row>
    <row r="3137" spans="3:4" x14ac:dyDescent="0.25">
      <c r="C3137" s="159" t="s">
        <v>19561</v>
      </c>
      <c r="D3137" s="159">
        <v>1</v>
      </c>
    </row>
    <row r="3138" spans="3:4" x14ac:dyDescent="0.25">
      <c r="C3138" s="159" t="s">
        <v>19562</v>
      </c>
      <c r="D3138" s="159">
        <v>1</v>
      </c>
    </row>
    <row r="3139" spans="3:4" x14ac:dyDescent="0.25">
      <c r="C3139" s="159" t="s">
        <v>19563</v>
      </c>
      <c r="D3139" s="159">
        <v>1</v>
      </c>
    </row>
    <row r="3140" spans="3:4" x14ac:dyDescent="0.25">
      <c r="C3140" s="159" t="s">
        <v>19564</v>
      </c>
      <c r="D3140" s="159">
        <v>1</v>
      </c>
    </row>
    <row r="3141" spans="3:4" x14ac:dyDescent="0.25">
      <c r="C3141" s="159" t="s">
        <v>19565</v>
      </c>
      <c r="D3141" s="159">
        <v>1</v>
      </c>
    </row>
    <row r="3142" spans="3:4" x14ac:dyDescent="0.25">
      <c r="C3142" s="159" t="s">
        <v>19566</v>
      </c>
      <c r="D3142" s="159">
        <v>1</v>
      </c>
    </row>
    <row r="3143" spans="3:4" x14ac:dyDescent="0.25">
      <c r="C3143" s="159" t="s">
        <v>19567</v>
      </c>
      <c r="D3143" s="159">
        <v>1</v>
      </c>
    </row>
    <row r="3144" spans="3:4" x14ac:dyDescent="0.25">
      <c r="C3144" s="159" t="s">
        <v>19568</v>
      </c>
      <c r="D3144" s="159">
        <v>1</v>
      </c>
    </row>
    <row r="3145" spans="3:4" x14ac:dyDescent="0.25">
      <c r="C3145" s="159" t="s">
        <v>19569</v>
      </c>
      <c r="D3145" s="159">
        <v>1</v>
      </c>
    </row>
    <row r="3146" spans="3:4" x14ac:dyDescent="0.25">
      <c r="C3146" s="159" t="s">
        <v>19570</v>
      </c>
      <c r="D3146" s="159">
        <v>1</v>
      </c>
    </row>
    <row r="3147" spans="3:4" x14ac:dyDescent="0.25">
      <c r="C3147" s="159" t="s">
        <v>19571</v>
      </c>
      <c r="D3147" s="159">
        <v>1</v>
      </c>
    </row>
    <row r="3148" spans="3:4" x14ac:dyDescent="0.25">
      <c r="C3148" s="159" t="s">
        <v>19572</v>
      </c>
      <c r="D3148" s="159">
        <v>1</v>
      </c>
    </row>
    <row r="3149" spans="3:4" x14ac:dyDescent="0.25">
      <c r="C3149" s="159" t="s">
        <v>19573</v>
      </c>
      <c r="D3149" s="159">
        <v>1</v>
      </c>
    </row>
    <row r="3150" spans="3:4" x14ac:dyDescent="0.25">
      <c r="C3150" s="159" t="s">
        <v>19574</v>
      </c>
      <c r="D3150" s="159">
        <v>1</v>
      </c>
    </row>
    <row r="3151" spans="3:4" x14ac:dyDescent="0.25">
      <c r="C3151" s="159" t="s">
        <v>19575</v>
      </c>
      <c r="D3151" s="159">
        <v>1</v>
      </c>
    </row>
    <row r="3152" spans="3:4" x14ac:dyDescent="0.25">
      <c r="C3152" s="159" t="s">
        <v>19576</v>
      </c>
      <c r="D3152" s="159">
        <v>1</v>
      </c>
    </row>
    <row r="3153" spans="3:4" x14ac:dyDescent="0.25">
      <c r="C3153" s="159" t="s">
        <v>19577</v>
      </c>
      <c r="D3153" s="159">
        <v>1</v>
      </c>
    </row>
    <row r="3154" spans="3:4" x14ac:dyDescent="0.25">
      <c r="C3154" s="159" t="s">
        <v>19578</v>
      </c>
      <c r="D3154" s="159">
        <v>1</v>
      </c>
    </row>
    <row r="3155" spans="3:4" x14ac:dyDescent="0.25">
      <c r="C3155" s="159" t="s">
        <v>19579</v>
      </c>
      <c r="D3155" s="159">
        <v>1</v>
      </c>
    </row>
    <row r="3156" spans="3:4" x14ac:dyDescent="0.25">
      <c r="C3156" s="159" t="s">
        <v>19580</v>
      </c>
      <c r="D3156" s="159">
        <v>1</v>
      </c>
    </row>
    <row r="3157" spans="3:4" x14ac:dyDescent="0.25">
      <c r="C3157" s="159" t="s">
        <v>19581</v>
      </c>
      <c r="D3157" s="159">
        <v>1</v>
      </c>
    </row>
    <row r="3158" spans="3:4" x14ac:dyDescent="0.25">
      <c r="C3158" s="159" t="s">
        <v>19582</v>
      </c>
      <c r="D3158" s="159">
        <v>1</v>
      </c>
    </row>
    <row r="3159" spans="3:4" x14ac:dyDescent="0.25">
      <c r="C3159" s="159" t="s">
        <v>19583</v>
      </c>
      <c r="D3159" s="159">
        <v>1</v>
      </c>
    </row>
    <row r="3160" spans="3:4" x14ac:dyDescent="0.25">
      <c r="C3160" s="159" t="s">
        <v>19584</v>
      </c>
      <c r="D3160" s="159">
        <v>1</v>
      </c>
    </row>
    <row r="3161" spans="3:4" x14ac:dyDescent="0.25">
      <c r="C3161" s="159" t="s">
        <v>19585</v>
      </c>
      <c r="D3161" s="159">
        <v>1</v>
      </c>
    </row>
    <row r="3162" spans="3:4" x14ac:dyDescent="0.25">
      <c r="C3162" s="159" t="s">
        <v>19586</v>
      </c>
      <c r="D3162" s="159">
        <v>1</v>
      </c>
    </row>
    <row r="3163" spans="3:4" x14ac:dyDescent="0.25">
      <c r="C3163" s="159" t="s">
        <v>19587</v>
      </c>
      <c r="D3163" s="159">
        <v>1</v>
      </c>
    </row>
    <row r="3164" spans="3:4" x14ac:dyDescent="0.25">
      <c r="C3164" s="159" t="s">
        <v>19588</v>
      </c>
      <c r="D3164" s="159">
        <v>1</v>
      </c>
    </row>
    <row r="3165" spans="3:4" x14ac:dyDescent="0.25">
      <c r="C3165" s="159" t="s">
        <v>19589</v>
      </c>
      <c r="D3165" s="159">
        <v>1</v>
      </c>
    </row>
    <row r="3166" spans="3:4" x14ac:dyDescent="0.25">
      <c r="C3166" s="159" t="s">
        <v>19590</v>
      </c>
      <c r="D3166" s="159">
        <v>1</v>
      </c>
    </row>
    <row r="3167" spans="3:4" x14ac:dyDescent="0.25">
      <c r="C3167" s="159" t="s">
        <v>19591</v>
      </c>
      <c r="D3167" s="159">
        <v>1</v>
      </c>
    </row>
    <row r="3168" spans="3:4" x14ac:dyDescent="0.25">
      <c r="C3168" s="159" t="s">
        <v>19592</v>
      </c>
      <c r="D3168" s="159">
        <v>1</v>
      </c>
    </row>
    <row r="3169" spans="3:4" x14ac:dyDescent="0.25">
      <c r="C3169" s="159" t="s">
        <v>19593</v>
      </c>
      <c r="D3169" s="159">
        <v>1</v>
      </c>
    </row>
    <row r="3170" spans="3:4" x14ac:dyDescent="0.25">
      <c r="C3170" s="159" t="s">
        <v>19594</v>
      </c>
      <c r="D3170" s="159">
        <v>1</v>
      </c>
    </row>
    <row r="3171" spans="3:4" x14ac:dyDescent="0.25">
      <c r="C3171" s="159" t="s">
        <v>19595</v>
      </c>
      <c r="D3171" s="159">
        <v>1</v>
      </c>
    </row>
    <row r="3172" spans="3:4" x14ac:dyDescent="0.25">
      <c r="C3172" s="159" t="s">
        <v>19596</v>
      </c>
      <c r="D3172" s="159">
        <v>1</v>
      </c>
    </row>
    <row r="3173" spans="3:4" x14ac:dyDescent="0.25">
      <c r="C3173" s="159" t="s">
        <v>19597</v>
      </c>
      <c r="D3173" s="159">
        <v>1</v>
      </c>
    </row>
    <row r="3174" spans="3:4" x14ac:dyDescent="0.25">
      <c r="C3174" s="159" t="s">
        <v>19598</v>
      </c>
      <c r="D3174" s="159">
        <v>1</v>
      </c>
    </row>
    <row r="3175" spans="3:4" x14ac:dyDescent="0.25">
      <c r="C3175" s="159" t="s">
        <v>19599</v>
      </c>
      <c r="D3175" s="159">
        <v>1</v>
      </c>
    </row>
    <row r="3176" spans="3:4" x14ac:dyDescent="0.25">
      <c r="C3176" s="159" t="s">
        <v>19600</v>
      </c>
      <c r="D3176" s="159">
        <v>1</v>
      </c>
    </row>
    <row r="3177" spans="3:4" x14ac:dyDescent="0.25">
      <c r="C3177" s="159" t="s">
        <v>19757</v>
      </c>
      <c r="D3177" s="159">
        <v>1</v>
      </c>
    </row>
    <row r="3178" spans="3:4" x14ac:dyDescent="0.25">
      <c r="C3178" s="159" t="s">
        <v>19758</v>
      </c>
      <c r="D3178" s="159">
        <v>1</v>
      </c>
    </row>
    <row r="3179" spans="3:4" x14ac:dyDescent="0.25">
      <c r="C3179" s="159" t="s">
        <v>19759</v>
      </c>
      <c r="D3179" s="159">
        <v>1</v>
      </c>
    </row>
    <row r="3180" spans="3:4" x14ac:dyDescent="0.25">
      <c r="C3180" s="159" t="s">
        <v>19760</v>
      </c>
      <c r="D3180" s="159">
        <v>1</v>
      </c>
    </row>
    <row r="3181" spans="3:4" x14ac:dyDescent="0.25">
      <c r="C3181" s="159" t="s">
        <v>19761</v>
      </c>
      <c r="D3181" s="159">
        <v>1</v>
      </c>
    </row>
    <row r="3182" spans="3:4" x14ac:dyDescent="0.25">
      <c r="C3182" s="159" t="s">
        <v>19762</v>
      </c>
      <c r="D3182" s="159">
        <v>1</v>
      </c>
    </row>
    <row r="3183" spans="3:4" x14ac:dyDescent="0.25">
      <c r="C3183" s="159" t="s">
        <v>19763</v>
      </c>
      <c r="D3183" s="159">
        <v>1</v>
      </c>
    </row>
    <row r="3184" spans="3:4" x14ac:dyDescent="0.25">
      <c r="C3184" s="159" t="s">
        <v>19764</v>
      </c>
      <c r="D3184" s="159">
        <v>1</v>
      </c>
    </row>
    <row r="3185" spans="3:4" x14ac:dyDescent="0.25">
      <c r="C3185" s="159" t="s">
        <v>19765</v>
      </c>
      <c r="D3185" s="159">
        <v>1</v>
      </c>
    </row>
    <row r="3186" spans="3:4" x14ac:dyDescent="0.25">
      <c r="C3186" s="159" t="s">
        <v>19766</v>
      </c>
      <c r="D3186" s="159">
        <v>1</v>
      </c>
    </row>
    <row r="3187" spans="3:4" x14ac:dyDescent="0.25">
      <c r="C3187" s="159" t="s">
        <v>19767</v>
      </c>
      <c r="D3187" s="159">
        <v>1</v>
      </c>
    </row>
    <row r="3188" spans="3:4" x14ac:dyDescent="0.25">
      <c r="C3188" s="159" t="s">
        <v>19768</v>
      </c>
      <c r="D3188" s="159">
        <v>1</v>
      </c>
    </row>
    <row r="3189" spans="3:4" x14ac:dyDescent="0.25">
      <c r="C3189" s="159" t="s">
        <v>19769</v>
      </c>
      <c r="D3189" s="159">
        <v>1</v>
      </c>
    </row>
    <row r="3190" spans="3:4" x14ac:dyDescent="0.25">
      <c r="C3190" s="159" t="s">
        <v>19770</v>
      </c>
      <c r="D3190" s="159">
        <v>1</v>
      </c>
    </row>
    <row r="3191" spans="3:4" x14ac:dyDescent="0.25">
      <c r="C3191" s="159" t="s">
        <v>19771</v>
      </c>
      <c r="D3191" s="159">
        <v>1</v>
      </c>
    </row>
    <row r="3192" spans="3:4" x14ac:dyDescent="0.25">
      <c r="C3192" s="159" t="s">
        <v>19772</v>
      </c>
      <c r="D3192" s="159">
        <v>1</v>
      </c>
    </row>
    <row r="3193" spans="3:4" x14ac:dyDescent="0.25">
      <c r="C3193" s="159" t="s">
        <v>19773</v>
      </c>
      <c r="D3193" s="159">
        <v>1</v>
      </c>
    </row>
    <row r="3194" spans="3:4" x14ac:dyDescent="0.25">
      <c r="C3194" s="159" t="s">
        <v>19774</v>
      </c>
      <c r="D3194" s="159">
        <v>1</v>
      </c>
    </row>
    <row r="3195" spans="3:4" x14ac:dyDescent="0.25">
      <c r="C3195" s="159" t="s">
        <v>19775</v>
      </c>
      <c r="D3195" s="159">
        <v>1</v>
      </c>
    </row>
    <row r="3196" spans="3:4" x14ac:dyDescent="0.25">
      <c r="C3196" s="159" t="s">
        <v>19776</v>
      </c>
      <c r="D3196" s="159">
        <v>1</v>
      </c>
    </row>
    <row r="3197" spans="3:4" x14ac:dyDescent="0.25">
      <c r="C3197" s="159" t="s">
        <v>19777</v>
      </c>
      <c r="D3197" s="159">
        <v>1</v>
      </c>
    </row>
    <row r="3198" spans="3:4" x14ac:dyDescent="0.25">
      <c r="C3198" s="159" t="s">
        <v>19778</v>
      </c>
      <c r="D3198" s="159">
        <v>1</v>
      </c>
    </row>
    <row r="3199" spans="3:4" x14ac:dyDescent="0.25">
      <c r="C3199" s="159" t="s">
        <v>19779</v>
      </c>
      <c r="D3199" s="159">
        <v>1</v>
      </c>
    </row>
    <row r="3200" spans="3:4" x14ac:dyDescent="0.25">
      <c r="C3200" s="159" t="s">
        <v>19780</v>
      </c>
      <c r="D3200" s="159">
        <v>1</v>
      </c>
    </row>
    <row r="3201" spans="3:4" x14ac:dyDescent="0.25">
      <c r="C3201" s="159" t="s">
        <v>19781</v>
      </c>
      <c r="D3201" s="159">
        <v>1</v>
      </c>
    </row>
    <row r="3202" spans="3:4" x14ac:dyDescent="0.25">
      <c r="C3202" s="159" t="s">
        <v>19782</v>
      </c>
      <c r="D3202" s="159">
        <v>1</v>
      </c>
    </row>
    <row r="3203" spans="3:4" x14ac:dyDescent="0.25">
      <c r="C3203" s="159" t="s">
        <v>19783</v>
      </c>
      <c r="D3203" s="159">
        <v>1</v>
      </c>
    </row>
    <row r="3204" spans="3:4" x14ac:dyDescent="0.25">
      <c r="C3204" s="159" t="s">
        <v>19784</v>
      </c>
      <c r="D3204" s="159">
        <v>1</v>
      </c>
    </row>
    <row r="3205" spans="3:4" x14ac:dyDescent="0.25">
      <c r="C3205" s="159" t="s">
        <v>19785</v>
      </c>
      <c r="D3205" s="159">
        <v>1</v>
      </c>
    </row>
    <row r="3206" spans="3:4" x14ac:dyDescent="0.25">
      <c r="C3206" s="159" t="s">
        <v>19786</v>
      </c>
      <c r="D3206" s="159">
        <v>1</v>
      </c>
    </row>
    <row r="3207" spans="3:4" x14ac:dyDescent="0.25">
      <c r="C3207" s="159" t="s">
        <v>19787</v>
      </c>
      <c r="D3207" s="159">
        <v>1</v>
      </c>
    </row>
    <row r="3208" spans="3:4" x14ac:dyDescent="0.25">
      <c r="C3208" s="159" t="s">
        <v>19746</v>
      </c>
      <c r="D3208" s="159">
        <v>1</v>
      </c>
    </row>
    <row r="3209" spans="3:4" x14ac:dyDescent="0.25">
      <c r="C3209" s="159" t="s">
        <v>19747</v>
      </c>
      <c r="D3209" s="159">
        <v>1</v>
      </c>
    </row>
    <row r="3210" spans="3:4" x14ac:dyDescent="0.25">
      <c r="C3210" s="159" t="s">
        <v>19748</v>
      </c>
      <c r="D3210" s="159">
        <v>1</v>
      </c>
    </row>
    <row r="3211" spans="3:4" x14ac:dyDescent="0.25">
      <c r="C3211" s="159" t="s">
        <v>19749</v>
      </c>
      <c r="D3211" s="159">
        <v>1</v>
      </c>
    </row>
    <row r="3212" spans="3:4" x14ac:dyDescent="0.25">
      <c r="C3212" s="159" t="s">
        <v>19750</v>
      </c>
      <c r="D3212" s="159">
        <v>1</v>
      </c>
    </row>
    <row r="3213" spans="3:4" x14ac:dyDescent="0.25">
      <c r="C3213" s="159" t="s">
        <v>19751</v>
      </c>
      <c r="D3213" s="159">
        <v>1</v>
      </c>
    </row>
    <row r="3214" spans="3:4" x14ac:dyDescent="0.25">
      <c r="C3214" s="159" t="s">
        <v>19752</v>
      </c>
      <c r="D3214" s="159">
        <v>1</v>
      </c>
    </row>
    <row r="3215" spans="3:4" x14ac:dyDescent="0.25">
      <c r="C3215" s="159" t="s">
        <v>19753</v>
      </c>
      <c r="D3215" s="159">
        <v>1</v>
      </c>
    </row>
    <row r="3216" spans="3:4" x14ac:dyDescent="0.25">
      <c r="C3216" s="159" t="s">
        <v>19754</v>
      </c>
      <c r="D3216" s="159">
        <v>1</v>
      </c>
    </row>
    <row r="3217" spans="3:4" x14ac:dyDescent="0.25">
      <c r="C3217" s="159" t="s">
        <v>19755</v>
      </c>
      <c r="D3217" s="159">
        <v>1</v>
      </c>
    </row>
    <row r="3218" spans="3:4" x14ac:dyDescent="0.25">
      <c r="C3218" s="159" t="s">
        <v>19756</v>
      </c>
      <c r="D3218" s="159">
        <v>1</v>
      </c>
    </row>
    <row r="3219" spans="3:4" x14ac:dyDescent="0.25">
      <c r="C3219" s="159" t="s">
        <v>19796</v>
      </c>
      <c r="D3219" s="159">
        <v>1</v>
      </c>
    </row>
    <row r="3220" spans="3:4" x14ac:dyDescent="0.25">
      <c r="C3220" s="159" t="s">
        <v>19797</v>
      </c>
      <c r="D3220" s="159">
        <v>1</v>
      </c>
    </row>
    <row r="3221" spans="3:4" x14ac:dyDescent="0.25">
      <c r="C3221" s="159" t="s">
        <v>19798</v>
      </c>
      <c r="D3221" s="159">
        <v>1</v>
      </c>
    </row>
    <row r="3222" spans="3:4" x14ac:dyDescent="0.25">
      <c r="C3222" s="159" t="s">
        <v>19799</v>
      </c>
      <c r="D3222" s="159">
        <v>1</v>
      </c>
    </row>
    <row r="3223" spans="3:4" x14ac:dyDescent="0.25">
      <c r="C3223" s="159" t="s">
        <v>19800</v>
      </c>
      <c r="D3223" s="159">
        <v>1</v>
      </c>
    </row>
    <row r="3224" spans="3:4" x14ac:dyDescent="0.25">
      <c r="C3224" s="159" t="s">
        <v>19801</v>
      </c>
      <c r="D3224" s="159">
        <v>1</v>
      </c>
    </row>
    <row r="3225" spans="3:4" x14ac:dyDescent="0.25">
      <c r="C3225" s="159" t="s">
        <v>19802</v>
      </c>
      <c r="D3225" s="159">
        <v>1</v>
      </c>
    </row>
    <row r="3226" spans="3:4" x14ac:dyDescent="0.25">
      <c r="C3226" s="159" t="s">
        <v>19803</v>
      </c>
      <c r="D3226" s="159">
        <v>1</v>
      </c>
    </row>
    <row r="3227" spans="3:4" x14ac:dyDescent="0.25">
      <c r="C3227" s="159" t="s">
        <v>19804</v>
      </c>
      <c r="D3227" s="159">
        <v>1</v>
      </c>
    </row>
    <row r="3228" spans="3:4" x14ac:dyDescent="0.25">
      <c r="C3228" s="159" t="s">
        <v>19805</v>
      </c>
      <c r="D3228" s="159">
        <v>1</v>
      </c>
    </row>
    <row r="3229" spans="3:4" x14ac:dyDescent="0.25">
      <c r="C3229" s="159" t="s">
        <v>19806</v>
      </c>
      <c r="D3229" s="159">
        <v>1</v>
      </c>
    </row>
    <row r="3230" spans="3:4" x14ac:dyDescent="0.25">
      <c r="C3230" s="159" t="s">
        <v>19807</v>
      </c>
      <c r="D3230" s="159">
        <v>1</v>
      </c>
    </row>
    <row r="3231" spans="3:4" x14ac:dyDescent="0.25">
      <c r="C3231" s="159" t="s">
        <v>19808</v>
      </c>
      <c r="D3231" s="159">
        <v>1</v>
      </c>
    </row>
    <row r="3232" spans="3:4" x14ac:dyDescent="0.25">
      <c r="C3232" s="159" t="s">
        <v>19809</v>
      </c>
      <c r="D3232" s="159">
        <v>1</v>
      </c>
    </row>
    <row r="3233" spans="3:4" x14ac:dyDescent="0.25">
      <c r="C3233" s="159" t="s">
        <v>19810</v>
      </c>
      <c r="D3233" s="159">
        <v>1</v>
      </c>
    </row>
    <row r="3234" spans="3:4" x14ac:dyDescent="0.25">
      <c r="C3234" s="159" t="s">
        <v>19811</v>
      </c>
      <c r="D3234" s="159">
        <v>1</v>
      </c>
    </row>
    <row r="3235" spans="3:4" x14ac:dyDescent="0.25">
      <c r="C3235" s="159" t="s">
        <v>19812</v>
      </c>
      <c r="D3235" s="159">
        <v>1</v>
      </c>
    </row>
    <row r="3236" spans="3:4" x14ac:dyDescent="0.25">
      <c r="C3236" s="159" t="s">
        <v>19813</v>
      </c>
      <c r="D3236" s="159">
        <v>1</v>
      </c>
    </row>
    <row r="3237" spans="3:4" x14ac:dyDescent="0.25">
      <c r="C3237" s="159" t="s">
        <v>19814</v>
      </c>
      <c r="D3237" s="159">
        <v>1</v>
      </c>
    </row>
    <row r="3238" spans="3:4" x14ac:dyDescent="0.25">
      <c r="C3238" s="159" t="s">
        <v>19815</v>
      </c>
      <c r="D3238" s="159">
        <v>1</v>
      </c>
    </row>
    <row r="3239" spans="3:4" x14ac:dyDescent="0.25">
      <c r="C3239" s="159" t="s">
        <v>19816</v>
      </c>
      <c r="D3239" s="159">
        <v>1</v>
      </c>
    </row>
    <row r="3240" spans="3:4" x14ac:dyDescent="0.25">
      <c r="C3240" s="159" t="s">
        <v>19817</v>
      </c>
      <c r="D3240" s="159">
        <v>1</v>
      </c>
    </row>
    <row r="3241" spans="3:4" x14ac:dyDescent="0.25">
      <c r="C3241" s="159" t="s">
        <v>19818</v>
      </c>
      <c r="D3241" s="159">
        <v>1</v>
      </c>
    </row>
    <row r="3242" spans="3:4" x14ac:dyDescent="0.25">
      <c r="C3242" s="159" t="s">
        <v>19819</v>
      </c>
      <c r="D3242" s="159">
        <v>1</v>
      </c>
    </row>
    <row r="3243" spans="3:4" x14ac:dyDescent="0.25">
      <c r="C3243" s="159" t="s">
        <v>19820</v>
      </c>
      <c r="D3243" s="159">
        <v>1</v>
      </c>
    </row>
    <row r="3244" spans="3:4" x14ac:dyDescent="0.25">
      <c r="C3244" s="159" t="s">
        <v>19821</v>
      </c>
      <c r="D3244" s="159">
        <v>1</v>
      </c>
    </row>
    <row r="3245" spans="3:4" x14ac:dyDescent="0.25">
      <c r="C3245" s="159" t="s">
        <v>19822</v>
      </c>
      <c r="D3245" s="159">
        <v>1</v>
      </c>
    </row>
    <row r="3246" spans="3:4" x14ac:dyDescent="0.25">
      <c r="C3246" s="159" t="s">
        <v>19823</v>
      </c>
      <c r="D3246" s="159">
        <v>1</v>
      </c>
    </row>
    <row r="3247" spans="3:4" x14ac:dyDescent="0.25">
      <c r="C3247" s="159" t="s">
        <v>19824</v>
      </c>
      <c r="D3247" s="159">
        <v>1</v>
      </c>
    </row>
    <row r="3248" spans="3:4" x14ac:dyDescent="0.25">
      <c r="C3248" s="159" t="s">
        <v>19825</v>
      </c>
      <c r="D3248" s="159">
        <v>1</v>
      </c>
    </row>
    <row r="3249" spans="3:4" x14ac:dyDescent="0.25">
      <c r="C3249" s="159" t="s">
        <v>19826</v>
      </c>
      <c r="D3249" s="159">
        <v>1</v>
      </c>
    </row>
    <row r="3250" spans="3:4" x14ac:dyDescent="0.25">
      <c r="C3250" s="159" t="s">
        <v>19827</v>
      </c>
      <c r="D3250" s="159">
        <v>1</v>
      </c>
    </row>
    <row r="3251" spans="3:4" x14ac:dyDescent="0.25">
      <c r="C3251" s="159" t="s">
        <v>19828</v>
      </c>
      <c r="D3251" s="159">
        <v>1</v>
      </c>
    </row>
    <row r="3252" spans="3:4" x14ac:dyDescent="0.25">
      <c r="C3252" s="159" t="s">
        <v>19829</v>
      </c>
      <c r="D3252" s="159">
        <v>1</v>
      </c>
    </row>
    <row r="3253" spans="3:4" x14ac:dyDescent="0.25">
      <c r="C3253" s="159" t="s">
        <v>19830</v>
      </c>
      <c r="D3253" s="159">
        <v>1</v>
      </c>
    </row>
    <row r="3254" spans="3:4" x14ac:dyDescent="0.25">
      <c r="C3254" s="159" t="s">
        <v>19831</v>
      </c>
      <c r="D3254" s="159">
        <v>1</v>
      </c>
    </row>
    <row r="3255" spans="3:4" x14ac:dyDescent="0.25">
      <c r="C3255" s="159" t="s">
        <v>19832</v>
      </c>
      <c r="D3255" s="159">
        <v>1</v>
      </c>
    </row>
    <row r="3256" spans="3:4" x14ac:dyDescent="0.25">
      <c r="C3256" s="159" t="s">
        <v>19833</v>
      </c>
      <c r="D3256" s="159">
        <v>1</v>
      </c>
    </row>
    <row r="3257" spans="3:4" x14ac:dyDescent="0.25">
      <c r="C3257" s="159" t="s">
        <v>19834</v>
      </c>
      <c r="D3257" s="159">
        <v>1</v>
      </c>
    </row>
    <row r="3258" spans="3:4" x14ac:dyDescent="0.25">
      <c r="C3258" s="159" t="s">
        <v>19835</v>
      </c>
      <c r="D3258" s="159">
        <v>1</v>
      </c>
    </row>
    <row r="3259" spans="3:4" x14ac:dyDescent="0.25">
      <c r="C3259" s="159" t="s">
        <v>19836</v>
      </c>
      <c r="D3259" s="159">
        <v>1</v>
      </c>
    </row>
    <row r="3260" spans="3:4" x14ac:dyDescent="0.25">
      <c r="C3260" s="159" t="s">
        <v>19837</v>
      </c>
      <c r="D3260" s="159">
        <v>1</v>
      </c>
    </row>
    <row r="3261" spans="3:4" x14ac:dyDescent="0.25">
      <c r="C3261" s="159" t="s">
        <v>19838</v>
      </c>
      <c r="D3261" s="159">
        <v>1</v>
      </c>
    </row>
    <row r="3262" spans="3:4" x14ac:dyDescent="0.25">
      <c r="C3262" s="159" t="s">
        <v>19839</v>
      </c>
      <c r="D3262" s="159">
        <v>1</v>
      </c>
    </row>
    <row r="3263" spans="3:4" x14ac:dyDescent="0.25">
      <c r="C3263" s="159" t="s">
        <v>19840</v>
      </c>
      <c r="D3263" s="159">
        <v>1</v>
      </c>
    </row>
    <row r="3264" spans="3:4" x14ac:dyDescent="0.25">
      <c r="C3264" s="159" t="s">
        <v>19841</v>
      </c>
      <c r="D3264" s="159">
        <v>1</v>
      </c>
    </row>
    <row r="3265" spans="3:4" x14ac:dyDescent="0.25">
      <c r="C3265" s="159" t="s">
        <v>19842</v>
      </c>
      <c r="D3265" s="159">
        <v>1</v>
      </c>
    </row>
    <row r="3266" spans="3:4" x14ac:dyDescent="0.25">
      <c r="C3266" s="159" t="s">
        <v>19843</v>
      </c>
      <c r="D3266" s="159">
        <v>1</v>
      </c>
    </row>
    <row r="3267" spans="3:4" x14ac:dyDescent="0.25">
      <c r="C3267" s="159" t="s">
        <v>19844</v>
      </c>
      <c r="D3267" s="159">
        <v>1</v>
      </c>
    </row>
    <row r="3268" spans="3:4" x14ac:dyDescent="0.25">
      <c r="C3268" s="159" t="s">
        <v>19845</v>
      </c>
      <c r="D3268" s="159">
        <v>1</v>
      </c>
    </row>
    <row r="3269" spans="3:4" x14ac:dyDescent="0.25">
      <c r="C3269" s="159" t="s">
        <v>19846</v>
      </c>
      <c r="D3269" s="159">
        <v>1</v>
      </c>
    </row>
    <row r="3270" spans="3:4" x14ac:dyDescent="0.25">
      <c r="C3270" s="159" t="s">
        <v>19847</v>
      </c>
      <c r="D3270" s="159">
        <v>1</v>
      </c>
    </row>
    <row r="3271" spans="3:4" x14ac:dyDescent="0.25">
      <c r="C3271" s="159" t="s">
        <v>19848</v>
      </c>
      <c r="D3271" s="159">
        <v>1</v>
      </c>
    </row>
    <row r="3272" spans="3:4" x14ac:dyDescent="0.25">
      <c r="C3272" s="159" t="s">
        <v>19849</v>
      </c>
      <c r="D3272" s="159">
        <v>1</v>
      </c>
    </row>
    <row r="3273" spans="3:4" x14ac:dyDescent="0.25">
      <c r="C3273" s="159" t="s">
        <v>19850</v>
      </c>
      <c r="D3273" s="159">
        <v>1</v>
      </c>
    </row>
    <row r="3274" spans="3:4" x14ac:dyDescent="0.25">
      <c r="C3274" s="159" t="s">
        <v>19851</v>
      </c>
      <c r="D3274" s="159">
        <v>1</v>
      </c>
    </row>
    <row r="3275" spans="3:4" x14ac:dyDescent="0.25">
      <c r="C3275" s="159" t="s">
        <v>19852</v>
      </c>
      <c r="D3275" s="159">
        <v>1</v>
      </c>
    </row>
    <row r="3276" spans="3:4" x14ac:dyDescent="0.25">
      <c r="C3276" s="159" t="s">
        <v>19853</v>
      </c>
      <c r="D3276" s="159">
        <v>1</v>
      </c>
    </row>
    <row r="3277" spans="3:4" x14ac:dyDescent="0.25">
      <c r="C3277" s="159" t="s">
        <v>19854</v>
      </c>
      <c r="D3277" s="159">
        <v>1</v>
      </c>
    </row>
    <row r="3278" spans="3:4" x14ac:dyDescent="0.25">
      <c r="C3278" s="159" t="s">
        <v>19855</v>
      </c>
      <c r="D3278" s="159">
        <v>1</v>
      </c>
    </row>
    <row r="3279" spans="3:4" x14ac:dyDescent="0.25">
      <c r="C3279" s="159" t="s">
        <v>19856</v>
      </c>
      <c r="D3279" s="159">
        <v>1</v>
      </c>
    </row>
    <row r="3280" spans="3:4" x14ac:dyDescent="0.25">
      <c r="C3280" s="159" t="s">
        <v>19857</v>
      </c>
      <c r="D3280" s="159">
        <v>1</v>
      </c>
    </row>
    <row r="3281" spans="3:4" x14ac:dyDescent="0.25">
      <c r="C3281" s="159" t="s">
        <v>19858</v>
      </c>
      <c r="D3281" s="159">
        <v>1</v>
      </c>
    </row>
    <row r="3282" spans="3:4" x14ac:dyDescent="0.25">
      <c r="C3282" s="159" t="s">
        <v>19859</v>
      </c>
      <c r="D3282" s="159">
        <v>1</v>
      </c>
    </row>
    <row r="3283" spans="3:4" x14ac:dyDescent="0.25">
      <c r="C3283" s="159" t="s">
        <v>19860</v>
      </c>
      <c r="D3283" s="159">
        <v>1</v>
      </c>
    </row>
    <row r="3284" spans="3:4" x14ac:dyDescent="0.25">
      <c r="C3284" s="159" t="s">
        <v>19861</v>
      </c>
      <c r="D3284" s="159">
        <v>1</v>
      </c>
    </row>
    <row r="3285" spans="3:4" x14ac:dyDescent="0.25">
      <c r="C3285" s="159" t="s">
        <v>19862</v>
      </c>
      <c r="D3285" s="159">
        <v>1</v>
      </c>
    </row>
    <row r="3286" spans="3:4" x14ac:dyDescent="0.25">
      <c r="C3286" s="159" t="s">
        <v>19863</v>
      </c>
      <c r="D3286" s="159">
        <v>1</v>
      </c>
    </row>
    <row r="3287" spans="3:4" x14ac:dyDescent="0.25">
      <c r="C3287" s="159" t="s">
        <v>19864</v>
      </c>
      <c r="D3287" s="159">
        <v>1</v>
      </c>
    </row>
    <row r="3288" spans="3:4" x14ac:dyDescent="0.25">
      <c r="C3288" s="159" t="s">
        <v>19865</v>
      </c>
      <c r="D3288" s="159">
        <v>1</v>
      </c>
    </row>
    <row r="3289" spans="3:4" x14ac:dyDescent="0.25">
      <c r="C3289" s="159" t="s">
        <v>19866</v>
      </c>
      <c r="D3289" s="159">
        <v>1</v>
      </c>
    </row>
    <row r="3290" spans="3:4" x14ac:dyDescent="0.25">
      <c r="C3290" s="159" t="s">
        <v>19867</v>
      </c>
      <c r="D3290" s="159">
        <v>1</v>
      </c>
    </row>
    <row r="3291" spans="3:4" x14ac:dyDescent="0.25">
      <c r="C3291" s="159" t="s">
        <v>19868</v>
      </c>
      <c r="D3291" s="159">
        <v>1</v>
      </c>
    </row>
    <row r="3292" spans="3:4" x14ac:dyDescent="0.25">
      <c r="C3292" s="159" t="s">
        <v>19869</v>
      </c>
      <c r="D3292" s="159">
        <v>1</v>
      </c>
    </row>
    <row r="3293" spans="3:4" x14ac:dyDescent="0.25">
      <c r="C3293" s="159" t="s">
        <v>19870</v>
      </c>
      <c r="D3293" s="159">
        <v>1</v>
      </c>
    </row>
    <row r="3294" spans="3:4" x14ac:dyDescent="0.25">
      <c r="C3294" s="159" t="s">
        <v>19871</v>
      </c>
      <c r="D3294" s="159">
        <v>1</v>
      </c>
    </row>
    <row r="3295" spans="3:4" x14ac:dyDescent="0.25">
      <c r="C3295" s="159" t="s">
        <v>19872</v>
      </c>
      <c r="D3295" s="159">
        <v>1</v>
      </c>
    </row>
    <row r="3296" spans="3:4" x14ac:dyDescent="0.25">
      <c r="C3296" s="159" t="s">
        <v>19873</v>
      </c>
      <c r="D3296" s="159">
        <v>1</v>
      </c>
    </row>
    <row r="3297" spans="3:4" x14ac:dyDescent="0.25">
      <c r="C3297" s="159" t="s">
        <v>19874</v>
      </c>
      <c r="D3297" s="159">
        <v>1</v>
      </c>
    </row>
    <row r="3298" spans="3:4" x14ac:dyDescent="0.25">
      <c r="C3298" s="159" t="s">
        <v>19875</v>
      </c>
      <c r="D3298" s="159">
        <v>1</v>
      </c>
    </row>
    <row r="3299" spans="3:4" x14ac:dyDescent="0.25">
      <c r="C3299" s="159" t="s">
        <v>19876</v>
      </c>
      <c r="D3299" s="159">
        <v>1</v>
      </c>
    </row>
    <row r="3300" spans="3:4" x14ac:dyDescent="0.25">
      <c r="C3300" s="159" t="s">
        <v>19877</v>
      </c>
      <c r="D3300" s="159">
        <v>1</v>
      </c>
    </row>
    <row r="3301" spans="3:4" x14ac:dyDescent="0.25">
      <c r="C3301" s="159" t="s">
        <v>19878</v>
      </c>
      <c r="D3301" s="159">
        <v>1</v>
      </c>
    </row>
    <row r="3302" spans="3:4" x14ac:dyDescent="0.25">
      <c r="C3302" s="159" t="s">
        <v>19895</v>
      </c>
      <c r="D3302" s="159">
        <v>1</v>
      </c>
    </row>
    <row r="3303" spans="3:4" x14ac:dyDescent="0.25">
      <c r="C3303" s="159" t="s">
        <v>19896</v>
      </c>
      <c r="D3303" s="159">
        <v>1</v>
      </c>
    </row>
    <row r="3304" spans="3:4" x14ac:dyDescent="0.25">
      <c r="C3304" s="159" t="s">
        <v>19897</v>
      </c>
      <c r="D3304" s="159">
        <v>1</v>
      </c>
    </row>
    <row r="3305" spans="3:4" x14ac:dyDescent="0.25">
      <c r="C3305" s="159" t="s">
        <v>19898</v>
      </c>
      <c r="D3305" s="159">
        <v>1</v>
      </c>
    </row>
    <row r="3306" spans="3:4" x14ac:dyDescent="0.25">
      <c r="C3306" s="159" t="s">
        <v>19899</v>
      </c>
      <c r="D3306" s="159">
        <v>1</v>
      </c>
    </row>
    <row r="3307" spans="3:4" x14ac:dyDescent="0.25">
      <c r="C3307" s="159" t="s">
        <v>19900</v>
      </c>
      <c r="D3307" s="159">
        <v>1</v>
      </c>
    </row>
    <row r="3308" spans="3:4" x14ac:dyDescent="0.25">
      <c r="C3308" s="159" t="s">
        <v>19901</v>
      </c>
      <c r="D3308" s="159">
        <v>1</v>
      </c>
    </row>
    <row r="3309" spans="3:4" x14ac:dyDescent="0.25">
      <c r="C3309" s="159" t="s">
        <v>19902</v>
      </c>
      <c r="D3309" s="159">
        <v>1</v>
      </c>
    </row>
    <row r="3310" spans="3:4" x14ac:dyDescent="0.25">
      <c r="C3310" s="159" t="s">
        <v>19903</v>
      </c>
      <c r="D3310" s="159">
        <v>1</v>
      </c>
    </row>
    <row r="3311" spans="3:4" x14ac:dyDescent="0.25">
      <c r="C3311" s="159" t="s">
        <v>19904</v>
      </c>
      <c r="D3311" s="159">
        <v>1</v>
      </c>
    </row>
    <row r="3312" spans="3:4" x14ac:dyDescent="0.25">
      <c r="C3312" s="159" t="s">
        <v>19905</v>
      </c>
      <c r="D3312" s="159">
        <v>1</v>
      </c>
    </row>
    <row r="3313" spans="3:4" x14ac:dyDescent="0.25">
      <c r="C3313" s="159" t="s">
        <v>19906</v>
      </c>
      <c r="D3313" s="159">
        <v>1</v>
      </c>
    </row>
    <row r="3314" spans="3:4" x14ac:dyDescent="0.25">
      <c r="C3314" s="159" t="s">
        <v>19907</v>
      </c>
      <c r="D3314" s="159">
        <v>1</v>
      </c>
    </row>
    <row r="3315" spans="3:4" x14ac:dyDescent="0.25">
      <c r="C3315" s="159" t="s">
        <v>19908</v>
      </c>
      <c r="D3315" s="159">
        <v>1</v>
      </c>
    </row>
    <row r="3316" spans="3:4" x14ac:dyDescent="0.25">
      <c r="C3316" s="159" t="s">
        <v>19909</v>
      </c>
      <c r="D3316" s="159">
        <v>1</v>
      </c>
    </row>
    <row r="3317" spans="3:4" x14ac:dyDescent="0.25">
      <c r="C3317" s="159" t="s">
        <v>19910</v>
      </c>
      <c r="D3317" s="159">
        <v>1</v>
      </c>
    </row>
    <row r="3318" spans="3:4" x14ac:dyDescent="0.25">
      <c r="C3318" s="159" t="s">
        <v>19911</v>
      </c>
      <c r="D3318" s="159">
        <v>1</v>
      </c>
    </row>
    <row r="3319" spans="3:4" x14ac:dyDescent="0.25">
      <c r="C3319" s="159" t="s">
        <v>19915</v>
      </c>
      <c r="D3319" s="159">
        <v>1</v>
      </c>
    </row>
    <row r="3320" spans="3:4" x14ac:dyDescent="0.25">
      <c r="C3320" s="159" t="s">
        <v>19922</v>
      </c>
      <c r="D3320" s="159">
        <v>1</v>
      </c>
    </row>
    <row r="3321" spans="3:4" x14ac:dyDescent="0.25">
      <c r="C3321" s="159" t="s">
        <v>19923</v>
      </c>
      <c r="D3321" s="159">
        <v>1</v>
      </c>
    </row>
    <row r="3322" spans="3:4" x14ac:dyDescent="0.25">
      <c r="C3322" s="159" t="s">
        <v>19943</v>
      </c>
      <c r="D3322" s="159">
        <v>1</v>
      </c>
    </row>
    <row r="3323" spans="3:4" x14ac:dyDescent="0.25">
      <c r="C3323" s="159" t="s">
        <v>19972</v>
      </c>
      <c r="D3323" s="159">
        <v>1</v>
      </c>
    </row>
    <row r="3324" spans="3:4" x14ac:dyDescent="0.25">
      <c r="C3324" s="159" t="s">
        <v>19973</v>
      </c>
      <c r="D3324" s="159">
        <v>1</v>
      </c>
    </row>
    <row r="3325" spans="3:4" x14ac:dyDescent="0.25">
      <c r="C3325" s="159" t="s">
        <v>19974</v>
      </c>
      <c r="D3325" s="159">
        <v>1</v>
      </c>
    </row>
    <row r="3326" spans="3:4" x14ac:dyDescent="0.25">
      <c r="C3326" s="159" t="s">
        <v>19975</v>
      </c>
      <c r="D3326" s="159">
        <v>1</v>
      </c>
    </row>
    <row r="3327" spans="3:4" x14ac:dyDescent="0.25">
      <c r="C3327" s="159" t="s">
        <v>19976</v>
      </c>
      <c r="D3327" s="159">
        <v>1</v>
      </c>
    </row>
    <row r="3328" spans="3:4" x14ac:dyDescent="0.25">
      <c r="C3328" s="159" t="s">
        <v>19977</v>
      </c>
      <c r="D3328" s="159">
        <v>1</v>
      </c>
    </row>
    <row r="3329" spans="3:4" x14ac:dyDescent="0.25">
      <c r="C3329" s="159" t="s">
        <v>19978</v>
      </c>
      <c r="D3329" s="159">
        <v>1</v>
      </c>
    </row>
    <row r="3330" spans="3:4" x14ac:dyDescent="0.25">
      <c r="C3330" s="159" t="s">
        <v>19979</v>
      </c>
      <c r="D3330" s="159">
        <v>1</v>
      </c>
    </row>
    <row r="3331" spans="3:4" x14ac:dyDescent="0.25">
      <c r="C3331" s="159" t="s">
        <v>19980</v>
      </c>
      <c r="D3331" s="159">
        <v>1</v>
      </c>
    </row>
    <row r="3332" spans="3:4" x14ac:dyDescent="0.25">
      <c r="C3332" s="159" t="s">
        <v>19981</v>
      </c>
      <c r="D3332" s="159">
        <v>1</v>
      </c>
    </row>
    <row r="3333" spans="3:4" x14ac:dyDescent="0.25">
      <c r="C3333" s="159" t="s">
        <v>19982</v>
      </c>
      <c r="D3333" s="159">
        <v>1</v>
      </c>
    </row>
    <row r="3334" spans="3:4" x14ac:dyDescent="0.25">
      <c r="C3334" s="159" t="s">
        <v>19983</v>
      </c>
      <c r="D3334" s="159">
        <v>1</v>
      </c>
    </row>
    <row r="3335" spans="3:4" x14ac:dyDescent="0.25">
      <c r="C3335" s="159" t="s">
        <v>19984</v>
      </c>
      <c r="D3335" s="159">
        <v>1</v>
      </c>
    </row>
    <row r="3336" spans="3:4" x14ac:dyDescent="0.25">
      <c r="C3336" s="159" t="s">
        <v>19985</v>
      </c>
      <c r="D3336" s="159">
        <v>1</v>
      </c>
    </row>
    <row r="3337" spans="3:4" x14ac:dyDescent="0.25">
      <c r="C3337" s="159" t="s">
        <v>19986</v>
      </c>
      <c r="D3337" s="159">
        <v>1</v>
      </c>
    </row>
    <row r="3338" spans="3:4" x14ac:dyDescent="0.25">
      <c r="C3338" s="159" t="s">
        <v>19987</v>
      </c>
      <c r="D3338" s="159">
        <v>1</v>
      </c>
    </row>
    <row r="3339" spans="3:4" x14ac:dyDescent="0.25">
      <c r="C3339" s="159" t="s">
        <v>19988</v>
      </c>
      <c r="D3339" s="159">
        <v>1</v>
      </c>
    </row>
    <row r="3340" spans="3:4" x14ac:dyDescent="0.25">
      <c r="C3340" s="159" t="s">
        <v>19989</v>
      </c>
      <c r="D3340" s="159">
        <v>1</v>
      </c>
    </row>
    <row r="3341" spans="3:4" x14ac:dyDescent="0.25">
      <c r="C3341" s="159" t="s">
        <v>19990</v>
      </c>
      <c r="D3341" s="159">
        <v>1</v>
      </c>
    </row>
    <row r="3342" spans="3:4" x14ac:dyDescent="0.25">
      <c r="C3342" s="159" t="s">
        <v>19991</v>
      </c>
      <c r="D3342" s="159">
        <v>1</v>
      </c>
    </row>
    <row r="3343" spans="3:4" x14ac:dyDescent="0.25">
      <c r="C3343" s="159" t="s">
        <v>19992</v>
      </c>
      <c r="D3343" s="159">
        <v>1</v>
      </c>
    </row>
    <row r="3344" spans="3:4" x14ac:dyDescent="0.25">
      <c r="C3344" s="159" t="s">
        <v>19993</v>
      </c>
      <c r="D3344" s="159">
        <v>1</v>
      </c>
    </row>
    <row r="3345" spans="3:4" x14ac:dyDescent="0.25">
      <c r="C3345" s="159" t="s">
        <v>19994</v>
      </c>
      <c r="D3345" s="159">
        <v>1</v>
      </c>
    </row>
    <row r="3346" spans="3:4" x14ac:dyDescent="0.25">
      <c r="C3346" s="159" t="s">
        <v>19995</v>
      </c>
      <c r="D3346" s="159">
        <v>1</v>
      </c>
    </row>
    <row r="3347" spans="3:4" x14ac:dyDescent="0.25">
      <c r="C3347" s="159" t="s">
        <v>19996</v>
      </c>
      <c r="D3347" s="159">
        <v>1</v>
      </c>
    </row>
    <row r="3348" spans="3:4" x14ac:dyDescent="0.25">
      <c r="C3348" s="159" t="s">
        <v>19997</v>
      </c>
      <c r="D3348" s="159">
        <v>1</v>
      </c>
    </row>
    <row r="3349" spans="3:4" x14ac:dyDescent="0.25">
      <c r="C3349" s="159" t="s">
        <v>19998</v>
      </c>
      <c r="D3349" s="159">
        <v>1</v>
      </c>
    </row>
    <row r="3350" spans="3:4" x14ac:dyDescent="0.25">
      <c r="C3350" s="159" t="s">
        <v>19999</v>
      </c>
      <c r="D3350" s="159">
        <v>1</v>
      </c>
    </row>
    <row r="3351" spans="3:4" x14ac:dyDescent="0.25">
      <c r="C3351" s="159" t="s">
        <v>20000</v>
      </c>
      <c r="D3351" s="159">
        <v>1</v>
      </c>
    </row>
    <row r="3352" spans="3:4" x14ac:dyDescent="0.25">
      <c r="C3352" s="159" t="s">
        <v>20001</v>
      </c>
      <c r="D3352" s="159">
        <v>1</v>
      </c>
    </row>
    <row r="3353" spans="3:4" x14ac:dyDescent="0.25">
      <c r="C3353" s="159" t="s">
        <v>20002</v>
      </c>
      <c r="D3353" s="159">
        <v>1</v>
      </c>
    </row>
    <row r="3354" spans="3:4" x14ac:dyDescent="0.25">
      <c r="C3354" s="159" t="s">
        <v>20003</v>
      </c>
      <c r="D3354" s="159">
        <v>1</v>
      </c>
    </row>
    <row r="3355" spans="3:4" x14ac:dyDescent="0.25">
      <c r="C3355" s="159" t="s">
        <v>20004</v>
      </c>
      <c r="D3355" s="159">
        <v>1</v>
      </c>
    </row>
    <row r="3356" spans="3:4" x14ac:dyDescent="0.25">
      <c r="C3356" s="159" t="s">
        <v>20005</v>
      </c>
      <c r="D3356" s="159">
        <v>1</v>
      </c>
    </row>
    <row r="3357" spans="3:4" x14ac:dyDescent="0.25">
      <c r="C3357" s="159" t="s">
        <v>20006</v>
      </c>
      <c r="D3357" s="159">
        <v>1</v>
      </c>
    </row>
    <row r="3358" spans="3:4" x14ac:dyDescent="0.25">
      <c r="C3358" s="159" t="s">
        <v>20007</v>
      </c>
      <c r="D3358" s="159">
        <v>1</v>
      </c>
    </row>
    <row r="3359" spans="3:4" x14ac:dyDescent="0.25">
      <c r="C3359" s="159" t="s">
        <v>20008</v>
      </c>
      <c r="D3359" s="159">
        <v>1</v>
      </c>
    </row>
    <row r="3360" spans="3:4" x14ac:dyDescent="0.25">
      <c r="C3360" s="159" t="s">
        <v>20009</v>
      </c>
      <c r="D3360" s="159">
        <v>1</v>
      </c>
    </row>
    <row r="3361" spans="3:4" x14ac:dyDescent="0.25">
      <c r="C3361" s="159" t="s">
        <v>20010</v>
      </c>
      <c r="D3361" s="159">
        <v>1</v>
      </c>
    </row>
    <row r="3362" spans="3:4" x14ac:dyDescent="0.25">
      <c r="C3362" s="159" t="s">
        <v>20011</v>
      </c>
      <c r="D3362" s="159">
        <v>1</v>
      </c>
    </row>
    <row r="3363" spans="3:4" x14ac:dyDescent="0.25">
      <c r="C3363" s="159" t="s">
        <v>20016</v>
      </c>
      <c r="D3363" s="159">
        <v>1</v>
      </c>
    </row>
    <row r="3364" spans="3:4" x14ac:dyDescent="0.25">
      <c r="C3364" s="159" t="s">
        <v>20017</v>
      </c>
      <c r="D3364" s="159">
        <v>1</v>
      </c>
    </row>
    <row r="3365" spans="3:4" x14ac:dyDescent="0.25">
      <c r="C3365" s="159" t="s">
        <v>20018</v>
      </c>
      <c r="D3365" s="159">
        <v>1</v>
      </c>
    </row>
    <row r="3366" spans="3:4" x14ac:dyDescent="0.25">
      <c r="C3366" s="159" t="s">
        <v>20019</v>
      </c>
      <c r="D3366" s="159">
        <v>1</v>
      </c>
    </row>
    <row r="3367" spans="3:4" x14ac:dyDescent="0.25">
      <c r="C3367" s="159" t="s">
        <v>20020</v>
      </c>
      <c r="D3367" s="159">
        <v>1</v>
      </c>
    </row>
    <row r="3368" spans="3:4" x14ac:dyDescent="0.25">
      <c r="C3368" s="159" t="s">
        <v>20021</v>
      </c>
      <c r="D3368" s="159">
        <v>1</v>
      </c>
    </row>
    <row r="3369" spans="3:4" x14ac:dyDescent="0.25">
      <c r="C3369" s="159" t="s">
        <v>20022</v>
      </c>
      <c r="D3369" s="159">
        <v>1</v>
      </c>
    </row>
    <row r="3370" spans="3:4" x14ac:dyDescent="0.25">
      <c r="C3370" s="159" t="s">
        <v>20023</v>
      </c>
      <c r="D3370" s="159">
        <v>1</v>
      </c>
    </row>
    <row r="3371" spans="3:4" x14ac:dyDescent="0.25">
      <c r="C3371" s="159" t="s">
        <v>20024</v>
      </c>
      <c r="D3371" s="159">
        <v>1</v>
      </c>
    </row>
    <row r="3372" spans="3:4" x14ac:dyDescent="0.25">
      <c r="C3372" s="159" t="s">
        <v>20025</v>
      </c>
      <c r="D3372" s="159">
        <v>1</v>
      </c>
    </row>
    <row r="3373" spans="3:4" x14ac:dyDescent="0.25">
      <c r="C3373" s="159" t="s">
        <v>20026</v>
      </c>
      <c r="D3373" s="159">
        <v>1</v>
      </c>
    </row>
    <row r="3374" spans="3:4" x14ac:dyDescent="0.25">
      <c r="C3374" s="159" t="s">
        <v>20027</v>
      </c>
      <c r="D3374" s="159">
        <v>1</v>
      </c>
    </row>
    <row r="3375" spans="3:4" x14ac:dyDescent="0.25">
      <c r="C3375" s="159" t="s">
        <v>20028</v>
      </c>
      <c r="D3375" s="159">
        <v>1</v>
      </c>
    </row>
    <row r="3376" spans="3:4" x14ac:dyDescent="0.25">
      <c r="C3376" s="159" t="s">
        <v>20029</v>
      </c>
      <c r="D3376" s="159">
        <v>1</v>
      </c>
    </row>
    <row r="3377" spans="3:4" x14ac:dyDescent="0.25">
      <c r="C3377" s="159" t="s">
        <v>20030</v>
      </c>
      <c r="D3377" s="159">
        <v>1</v>
      </c>
    </row>
    <row r="3378" spans="3:4" x14ac:dyDescent="0.25">
      <c r="C3378" s="159" t="s">
        <v>20031</v>
      </c>
      <c r="D3378" s="159">
        <v>1</v>
      </c>
    </row>
    <row r="3379" spans="3:4" x14ac:dyDescent="0.25">
      <c r="C3379" s="159" t="s">
        <v>20032</v>
      </c>
      <c r="D3379" s="159">
        <v>1</v>
      </c>
    </row>
    <row r="3380" spans="3:4" x14ac:dyDescent="0.25">
      <c r="C3380" s="159" t="s">
        <v>20033</v>
      </c>
      <c r="D3380" s="159">
        <v>1</v>
      </c>
    </row>
    <row r="3381" spans="3:4" x14ac:dyDescent="0.25">
      <c r="C3381" s="159" t="s">
        <v>20034</v>
      </c>
      <c r="D3381" s="159">
        <v>1</v>
      </c>
    </row>
    <row r="3382" spans="3:4" x14ac:dyDescent="0.25">
      <c r="C3382" s="159" t="s">
        <v>20035</v>
      </c>
      <c r="D3382" s="159">
        <v>1</v>
      </c>
    </row>
    <row r="3383" spans="3:4" x14ac:dyDescent="0.25">
      <c r="C3383" s="159" t="s">
        <v>20050</v>
      </c>
      <c r="D3383" s="159">
        <v>1</v>
      </c>
    </row>
    <row r="3384" spans="3:4" x14ac:dyDescent="0.25">
      <c r="C3384" s="159" t="s">
        <v>20051</v>
      </c>
      <c r="D3384" s="159">
        <v>1</v>
      </c>
    </row>
    <row r="3385" spans="3:4" x14ac:dyDescent="0.25">
      <c r="C3385" s="159" t="s">
        <v>20052</v>
      </c>
      <c r="D3385" s="159">
        <v>1</v>
      </c>
    </row>
    <row r="3386" spans="3:4" x14ac:dyDescent="0.25">
      <c r="C3386" s="159" t="s">
        <v>20053</v>
      </c>
      <c r="D3386" s="159">
        <v>1</v>
      </c>
    </row>
    <row r="3387" spans="3:4" x14ac:dyDescent="0.25">
      <c r="C3387" s="159" t="s">
        <v>20054</v>
      </c>
      <c r="D3387" s="159">
        <v>1</v>
      </c>
    </row>
    <row r="3388" spans="3:4" x14ac:dyDescent="0.25">
      <c r="C3388" s="159" t="s">
        <v>20055</v>
      </c>
      <c r="D3388" s="159">
        <v>1</v>
      </c>
    </row>
    <row r="3389" spans="3:4" x14ac:dyDescent="0.25">
      <c r="C3389" s="159" t="s">
        <v>20056</v>
      </c>
      <c r="D3389" s="159">
        <v>1</v>
      </c>
    </row>
    <row r="3390" spans="3:4" x14ac:dyDescent="0.25">
      <c r="C3390" s="159" t="s">
        <v>20312</v>
      </c>
      <c r="D3390" s="159">
        <v>1</v>
      </c>
    </row>
    <row r="3391" spans="3:4" x14ac:dyDescent="0.25">
      <c r="C3391" s="159" t="s">
        <v>20313</v>
      </c>
      <c r="D3391" s="159">
        <v>1</v>
      </c>
    </row>
    <row r="3392" spans="3:4" x14ac:dyDescent="0.25">
      <c r="C3392" s="159" t="s">
        <v>20314</v>
      </c>
      <c r="D3392" s="159">
        <v>1</v>
      </c>
    </row>
    <row r="3393" spans="3:4" x14ac:dyDescent="0.25">
      <c r="C3393" s="159" t="s">
        <v>20315</v>
      </c>
      <c r="D3393" s="159">
        <v>1</v>
      </c>
    </row>
    <row r="3394" spans="3:4" x14ac:dyDescent="0.25">
      <c r="C3394" s="159" t="s">
        <v>20316</v>
      </c>
      <c r="D3394" s="159">
        <v>1</v>
      </c>
    </row>
    <row r="3395" spans="3:4" x14ac:dyDescent="0.25">
      <c r="C3395" s="159" t="s">
        <v>20317</v>
      </c>
      <c r="D3395" s="159">
        <v>1</v>
      </c>
    </row>
    <row r="3396" spans="3:4" x14ac:dyDescent="0.25">
      <c r="C3396" s="159" t="s">
        <v>20318</v>
      </c>
      <c r="D3396" s="159">
        <v>1</v>
      </c>
    </row>
    <row r="3397" spans="3:4" x14ac:dyDescent="0.25">
      <c r="C3397" s="159" t="s">
        <v>20319</v>
      </c>
      <c r="D3397" s="159">
        <v>1</v>
      </c>
    </row>
    <row r="3398" spans="3:4" x14ac:dyDescent="0.25">
      <c r="C3398" s="159" t="s">
        <v>20320</v>
      </c>
      <c r="D3398" s="159">
        <v>1</v>
      </c>
    </row>
    <row r="3399" spans="3:4" x14ac:dyDescent="0.25">
      <c r="C3399" s="159" t="s">
        <v>20321</v>
      </c>
      <c r="D3399" s="159">
        <v>1</v>
      </c>
    </row>
    <row r="3400" spans="3:4" x14ac:dyDescent="0.25">
      <c r="C3400" s="159" t="s">
        <v>20322</v>
      </c>
      <c r="D3400" s="159">
        <v>1</v>
      </c>
    </row>
    <row r="3401" spans="3:4" x14ac:dyDescent="0.25">
      <c r="C3401" s="159" t="s">
        <v>20323</v>
      </c>
      <c r="D3401" s="159">
        <v>1</v>
      </c>
    </row>
    <row r="3402" spans="3:4" x14ac:dyDescent="0.25">
      <c r="C3402" s="159" t="s">
        <v>20324</v>
      </c>
      <c r="D3402" s="159">
        <v>1</v>
      </c>
    </row>
    <row r="3403" spans="3:4" x14ac:dyDescent="0.25">
      <c r="C3403" s="159" t="s">
        <v>20325</v>
      </c>
      <c r="D3403" s="159">
        <v>1</v>
      </c>
    </row>
    <row r="3404" spans="3:4" x14ac:dyDescent="0.25">
      <c r="C3404" s="159" t="s">
        <v>20326</v>
      </c>
      <c r="D3404" s="159">
        <v>1</v>
      </c>
    </row>
    <row r="3405" spans="3:4" x14ac:dyDescent="0.25">
      <c r="C3405" s="159" t="s">
        <v>20327</v>
      </c>
      <c r="D3405" s="159">
        <v>1</v>
      </c>
    </row>
    <row r="3406" spans="3:4" x14ac:dyDescent="0.25">
      <c r="C3406" s="159" t="s">
        <v>20328</v>
      </c>
      <c r="D3406" s="159">
        <v>1</v>
      </c>
    </row>
    <row r="3407" spans="3:4" x14ac:dyDescent="0.25">
      <c r="C3407" s="159" t="s">
        <v>20329</v>
      </c>
      <c r="D3407" s="159">
        <v>1</v>
      </c>
    </row>
    <row r="3408" spans="3:4" x14ac:dyDescent="0.25">
      <c r="C3408" s="159" t="s">
        <v>19788</v>
      </c>
      <c r="D3408" s="159">
        <v>1</v>
      </c>
    </row>
    <row r="3409" spans="3:4" x14ac:dyDescent="0.25">
      <c r="C3409" s="159" t="s">
        <v>19789</v>
      </c>
      <c r="D3409" s="159">
        <v>1</v>
      </c>
    </row>
    <row r="3410" spans="3:4" x14ac:dyDescent="0.25">
      <c r="C3410" s="159" t="s">
        <v>19790</v>
      </c>
      <c r="D3410" s="159">
        <v>1</v>
      </c>
    </row>
    <row r="3411" spans="3:4" x14ac:dyDescent="0.25">
      <c r="C3411" s="159" t="s">
        <v>19791</v>
      </c>
      <c r="D3411" s="159">
        <v>1</v>
      </c>
    </row>
    <row r="3412" spans="3:4" x14ac:dyDescent="0.25">
      <c r="C3412" s="159" t="s">
        <v>19792</v>
      </c>
      <c r="D3412" s="159">
        <v>1</v>
      </c>
    </row>
    <row r="3413" spans="3:4" x14ac:dyDescent="0.25">
      <c r="C3413" s="159" t="s">
        <v>19793</v>
      </c>
      <c r="D3413" s="159">
        <v>1</v>
      </c>
    </row>
    <row r="3414" spans="3:4" x14ac:dyDescent="0.25">
      <c r="C3414" s="159" t="s">
        <v>19794</v>
      </c>
      <c r="D3414" s="159">
        <v>1</v>
      </c>
    </row>
    <row r="3415" spans="3:4" x14ac:dyDescent="0.25">
      <c r="C3415" s="159" t="s">
        <v>19795</v>
      </c>
      <c r="D3415" s="159">
        <v>1</v>
      </c>
    </row>
    <row r="3416" spans="3:4" x14ac:dyDescent="0.25">
      <c r="C3416" s="159" t="s">
        <v>19879</v>
      </c>
      <c r="D3416" s="159">
        <v>1</v>
      </c>
    </row>
    <row r="3417" spans="3:4" x14ac:dyDescent="0.25">
      <c r="C3417" s="159" t="s">
        <v>19880</v>
      </c>
      <c r="D3417" s="159">
        <v>1</v>
      </c>
    </row>
    <row r="3418" spans="3:4" x14ac:dyDescent="0.25">
      <c r="C3418" s="159" t="s">
        <v>19881</v>
      </c>
      <c r="D3418" s="159">
        <v>1</v>
      </c>
    </row>
    <row r="3419" spans="3:4" x14ac:dyDescent="0.25">
      <c r="C3419" s="159" t="s">
        <v>19882</v>
      </c>
      <c r="D3419" s="159">
        <v>1</v>
      </c>
    </row>
    <row r="3420" spans="3:4" x14ac:dyDescent="0.25">
      <c r="C3420" s="159" t="s">
        <v>19883</v>
      </c>
      <c r="D3420" s="159">
        <v>1</v>
      </c>
    </row>
    <row r="3421" spans="3:4" x14ac:dyDescent="0.25">
      <c r="C3421" s="159" t="s">
        <v>19884</v>
      </c>
      <c r="D3421" s="159">
        <v>1</v>
      </c>
    </row>
    <row r="3422" spans="3:4" x14ac:dyDescent="0.25">
      <c r="C3422" s="159" t="s">
        <v>19885</v>
      </c>
      <c r="D3422" s="159">
        <v>1</v>
      </c>
    </row>
    <row r="3423" spans="3:4" x14ac:dyDescent="0.25">
      <c r="C3423" s="159" t="s">
        <v>19886</v>
      </c>
      <c r="D3423" s="159">
        <v>1</v>
      </c>
    </row>
    <row r="3424" spans="3:4" x14ac:dyDescent="0.25">
      <c r="C3424" s="159" t="s">
        <v>19887</v>
      </c>
      <c r="D3424" s="159">
        <v>1</v>
      </c>
    </row>
    <row r="3425" spans="3:4" x14ac:dyDescent="0.25">
      <c r="C3425" s="159" t="s">
        <v>19888</v>
      </c>
      <c r="D3425" s="159">
        <v>1</v>
      </c>
    </row>
    <row r="3426" spans="3:4" x14ac:dyDescent="0.25">
      <c r="C3426" s="159" t="s">
        <v>19889</v>
      </c>
      <c r="D3426" s="159">
        <v>1</v>
      </c>
    </row>
    <row r="3427" spans="3:4" x14ac:dyDescent="0.25">
      <c r="C3427" s="159" t="s">
        <v>19890</v>
      </c>
      <c r="D3427" s="159">
        <v>1</v>
      </c>
    </row>
    <row r="3428" spans="3:4" x14ac:dyDescent="0.25">
      <c r="C3428" s="159" t="s">
        <v>19891</v>
      </c>
      <c r="D3428" s="159">
        <v>1</v>
      </c>
    </row>
    <row r="3429" spans="3:4" x14ac:dyDescent="0.25">
      <c r="C3429" s="159" t="s">
        <v>19892</v>
      </c>
      <c r="D3429" s="159">
        <v>1</v>
      </c>
    </row>
    <row r="3430" spans="3:4" x14ac:dyDescent="0.25">
      <c r="C3430" s="159" t="s">
        <v>19893</v>
      </c>
      <c r="D3430" s="159">
        <v>1</v>
      </c>
    </row>
    <row r="3431" spans="3:4" x14ac:dyDescent="0.25">
      <c r="C3431" s="159" t="s">
        <v>19894</v>
      </c>
      <c r="D3431" s="159">
        <v>1</v>
      </c>
    </row>
    <row r="3432" spans="3:4" x14ac:dyDescent="0.25">
      <c r="C3432" s="159" t="s">
        <v>19912</v>
      </c>
      <c r="D3432" s="159">
        <v>1</v>
      </c>
    </row>
    <row r="3433" spans="3:4" x14ac:dyDescent="0.25">
      <c r="C3433" s="159" t="s">
        <v>19913</v>
      </c>
      <c r="D3433" s="159">
        <v>1</v>
      </c>
    </row>
    <row r="3434" spans="3:4" x14ac:dyDescent="0.25">
      <c r="C3434" s="159" t="s">
        <v>19914</v>
      </c>
      <c r="D3434" s="159">
        <v>1</v>
      </c>
    </row>
    <row r="3435" spans="3:4" x14ac:dyDescent="0.25">
      <c r="C3435" s="159" t="s">
        <v>19916</v>
      </c>
      <c r="D3435" s="159">
        <v>1</v>
      </c>
    </row>
    <row r="3436" spans="3:4" x14ac:dyDescent="0.25">
      <c r="C3436" s="159" t="s">
        <v>19917</v>
      </c>
      <c r="D3436" s="159">
        <v>1</v>
      </c>
    </row>
    <row r="3437" spans="3:4" x14ac:dyDescent="0.25">
      <c r="C3437" s="159" t="s">
        <v>19918</v>
      </c>
      <c r="D3437" s="159">
        <v>1</v>
      </c>
    </row>
    <row r="3438" spans="3:4" x14ac:dyDescent="0.25">
      <c r="C3438" s="159" t="s">
        <v>19919</v>
      </c>
      <c r="D3438" s="159">
        <v>1</v>
      </c>
    </row>
    <row r="3439" spans="3:4" x14ac:dyDescent="0.25">
      <c r="C3439" s="159" t="s">
        <v>19920</v>
      </c>
      <c r="D3439" s="159">
        <v>1</v>
      </c>
    </row>
    <row r="3440" spans="3:4" x14ac:dyDescent="0.25">
      <c r="C3440" s="159" t="s">
        <v>19921</v>
      </c>
      <c r="D3440" s="159">
        <v>1</v>
      </c>
    </row>
    <row r="3441" spans="3:4" x14ac:dyDescent="0.25">
      <c r="C3441" s="159" t="s">
        <v>19924</v>
      </c>
      <c r="D3441" s="159">
        <v>1</v>
      </c>
    </row>
    <row r="3442" spans="3:4" x14ac:dyDescent="0.25">
      <c r="C3442" s="159" t="s">
        <v>19925</v>
      </c>
      <c r="D3442" s="159">
        <v>1</v>
      </c>
    </row>
    <row r="3443" spans="3:4" x14ac:dyDescent="0.25">
      <c r="C3443" s="159" t="s">
        <v>19926</v>
      </c>
      <c r="D3443" s="159">
        <v>1</v>
      </c>
    </row>
    <row r="3444" spans="3:4" x14ac:dyDescent="0.25">
      <c r="C3444" s="159" t="s">
        <v>19927</v>
      </c>
      <c r="D3444" s="159">
        <v>1</v>
      </c>
    </row>
    <row r="3445" spans="3:4" x14ac:dyDescent="0.25">
      <c r="C3445" s="159" t="s">
        <v>19928</v>
      </c>
      <c r="D3445" s="159">
        <v>1</v>
      </c>
    </row>
    <row r="3446" spans="3:4" x14ac:dyDescent="0.25">
      <c r="C3446" s="159" t="s">
        <v>19929</v>
      </c>
      <c r="D3446" s="159">
        <v>1</v>
      </c>
    </row>
    <row r="3447" spans="3:4" x14ac:dyDescent="0.25">
      <c r="C3447" s="159" t="s">
        <v>19930</v>
      </c>
      <c r="D3447" s="159">
        <v>1</v>
      </c>
    </row>
    <row r="3448" spans="3:4" x14ac:dyDescent="0.25">
      <c r="C3448" s="159" t="s">
        <v>19931</v>
      </c>
      <c r="D3448" s="159">
        <v>1</v>
      </c>
    </row>
    <row r="3449" spans="3:4" x14ac:dyDescent="0.25">
      <c r="C3449" s="159" t="s">
        <v>19932</v>
      </c>
      <c r="D3449" s="159">
        <v>1</v>
      </c>
    </row>
    <row r="3450" spans="3:4" x14ac:dyDescent="0.25">
      <c r="C3450" s="159" t="s">
        <v>19933</v>
      </c>
      <c r="D3450" s="159">
        <v>1</v>
      </c>
    </row>
    <row r="3451" spans="3:4" x14ac:dyDescent="0.25">
      <c r="C3451" s="159" t="s">
        <v>19934</v>
      </c>
      <c r="D3451" s="159">
        <v>1</v>
      </c>
    </row>
    <row r="3452" spans="3:4" x14ac:dyDescent="0.25">
      <c r="C3452" s="159" t="s">
        <v>19935</v>
      </c>
      <c r="D3452" s="159">
        <v>1</v>
      </c>
    </row>
    <row r="3453" spans="3:4" x14ac:dyDescent="0.25">
      <c r="C3453" s="159" t="s">
        <v>19936</v>
      </c>
      <c r="D3453" s="159">
        <v>1</v>
      </c>
    </row>
    <row r="3454" spans="3:4" x14ac:dyDescent="0.25">
      <c r="C3454" s="159" t="s">
        <v>19937</v>
      </c>
      <c r="D3454" s="159">
        <v>1</v>
      </c>
    </row>
    <row r="3455" spans="3:4" x14ac:dyDescent="0.25">
      <c r="C3455" s="159" t="s">
        <v>19938</v>
      </c>
      <c r="D3455" s="159">
        <v>1</v>
      </c>
    </row>
    <row r="3456" spans="3:4" x14ac:dyDescent="0.25">
      <c r="C3456" s="159" t="s">
        <v>19939</v>
      </c>
      <c r="D3456" s="159">
        <v>1</v>
      </c>
    </row>
    <row r="3457" spans="3:4" x14ac:dyDescent="0.25">
      <c r="C3457" s="159" t="s">
        <v>19940</v>
      </c>
      <c r="D3457" s="159">
        <v>1</v>
      </c>
    </row>
    <row r="3458" spans="3:4" x14ac:dyDescent="0.25">
      <c r="C3458" s="159" t="s">
        <v>19941</v>
      </c>
      <c r="D3458" s="159">
        <v>1</v>
      </c>
    </row>
    <row r="3459" spans="3:4" x14ac:dyDescent="0.25">
      <c r="C3459" s="159" t="s">
        <v>19942</v>
      </c>
      <c r="D3459" s="159">
        <v>1</v>
      </c>
    </row>
    <row r="3460" spans="3:4" x14ac:dyDescent="0.25">
      <c r="C3460" s="159" t="s">
        <v>19944</v>
      </c>
      <c r="D3460" s="159">
        <v>1</v>
      </c>
    </row>
    <row r="3461" spans="3:4" x14ac:dyDescent="0.25">
      <c r="C3461" s="159" t="s">
        <v>19945</v>
      </c>
      <c r="D3461" s="159">
        <v>1</v>
      </c>
    </row>
    <row r="3462" spans="3:4" x14ac:dyDescent="0.25">
      <c r="C3462" s="159" t="s">
        <v>19946</v>
      </c>
      <c r="D3462" s="159">
        <v>1</v>
      </c>
    </row>
    <row r="3463" spans="3:4" x14ac:dyDescent="0.25">
      <c r="C3463" s="159" t="s">
        <v>19947</v>
      </c>
      <c r="D3463" s="159">
        <v>1</v>
      </c>
    </row>
    <row r="3464" spans="3:4" x14ac:dyDescent="0.25">
      <c r="C3464" s="159" t="s">
        <v>19948</v>
      </c>
      <c r="D3464" s="159">
        <v>1</v>
      </c>
    </row>
    <row r="3465" spans="3:4" x14ac:dyDescent="0.25">
      <c r="C3465" s="159" t="s">
        <v>19949</v>
      </c>
      <c r="D3465" s="159">
        <v>1</v>
      </c>
    </row>
    <row r="3466" spans="3:4" x14ac:dyDescent="0.25">
      <c r="C3466" s="159" t="s">
        <v>19950</v>
      </c>
      <c r="D3466" s="159">
        <v>1</v>
      </c>
    </row>
    <row r="3467" spans="3:4" x14ac:dyDescent="0.25">
      <c r="C3467" s="159" t="s">
        <v>19951</v>
      </c>
      <c r="D3467" s="159">
        <v>1</v>
      </c>
    </row>
    <row r="3468" spans="3:4" x14ac:dyDescent="0.25">
      <c r="C3468" s="159" t="s">
        <v>19952</v>
      </c>
      <c r="D3468" s="159">
        <v>1</v>
      </c>
    </row>
    <row r="3469" spans="3:4" x14ac:dyDescent="0.25">
      <c r="C3469" s="159" t="s">
        <v>19953</v>
      </c>
      <c r="D3469" s="159">
        <v>1</v>
      </c>
    </row>
    <row r="3470" spans="3:4" x14ac:dyDescent="0.25">
      <c r="C3470" s="159" t="s">
        <v>19954</v>
      </c>
      <c r="D3470" s="159">
        <v>1</v>
      </c>
    </row>
    <row r="3471" spans="3:4" x14ac:dyDescent="0.25">
      <c r="C3471" s="159" t="s">
        <v>19955</v>
      </c>
      <c r="D3471" s="159">
        <v>1</v>
      </c>
    </row>
    <row r="3472" spans="3:4" x14ac:dyDescent="0.25">
      <c r="C3472" s="159" t="s">
        <v>19956</v>
      </c>
      <c r="D3472" s="159">
        <v>1</v>
      </c>
    </row>
    <row r="3473" spans="3:4" x14ac:dyDescent="0.25">
      <c r="C3473" s="159" t="s">
        <v>19957</v>
      </c>
      <c r="D3473" s="159">
        <v>1</v>
      </c>
    </row>
    <row r="3474" spans="3:4" x14ac:dyDescent="0.25">
      <c r="C3474" s="159" t="s">
        <v>19958</v>
      </c>
      <c r="D3474" s="159">
        <v>1</v>
      </c>
    </row>
    <row r="3475" spans="3:4" x14ac:dyDescent="0.25">
      <c r="C3475" s="159" t="s">
        <v>19959</v>
      </c>
      <c r="D3475" s="159">
        <v>1</v>
      </c>
    </row>
    <row r="3476" spans="3:4" x14ac:dyDescent="0.25">
      <c r="C3476" s="159" t="s">
        <v>19960</v>
      </c>
      <c r="D3476" s="159">
        <v>1</v>
      </c>
    </row>
    <row r="3477" spans="3:4" x14ac:dyDescent="0.25">
      <c r="C3477" s="159" t="s">
        <v>19961</v>
      </c>
      <c r="D3477" s="159">
        <v>1</v>
      </c>
    </row>
    <row r="3478" spans="3:4" x14ac:dyDescent="0.25">
      <c r="C3478" s="159" t="s">
        <v>19962</v>
      </c>
      <c r="D3478" s="159">
        <v>1</v>
      </c>
    </row>
    <row r="3479" spans="3:4" x14ac:dyDescent="0.25">
      <c r="C3479" s="159" t="s">
        <v>19963</v>
      </c>
      <c r="D3479" s="159">
        <v>1</v>
      </c>
    </row>
    <row r="3480" spans="3:4" x14ac:dyDescent="0.25">
      <c r="C3480" s="159" t="s">
        <v>19964</v>
      </c>
      <c r="D3480" s="159">
        <v>1</v>
      </c>
    </row>
    <row r="3481" spans="3:4" x14ac:dyDescent="0.25">
      <c r="C3481" s="159" t="s">
        <v>19965</v>
      </c>
      <c r="D3481" s="159">
        <v>1</v>
      </c>
    </row>
    <row r="3482" spans="3:4" x14ac:dyDescent="0.25">
      <c r="C3482" s="159" t="s">
        <v>19966</v>
      </c>
      <c r="D3482" s="159">
        <v>1</v>
      </c>
    </row>
    <row r="3483" spans="3:4" x14ac:dyDescent="0.25">
      <c r="C3483" s="159" t="s">
        <v>19967</v>
      </c>
      <c r="D3483" s="159">
        <v>1</v>
      </c>
    </row>
    <row r="3484" spans="3:4" x14ac:dyDescent="0.25">
      <c r="C3484" s="159" t="s">
        <v>19968</v>
      </c>
      <c r="D3484" s="159">
        <v>1</v>
      </c>
    </row>
    <row r="3485" spans="3:4" x14ac:dyDescent="0.25">
      <c r="C3485" s="159" t="s">
        <v>19969</v>
      </c>
      <c r="D3485" s="159">
        <v>1</v>
      </c>
    </row>
    <row r="3486" spans="3:4" x14ac:dyDescent="0.25">
      <c r="C3486" s="159" t="s">
        <v>19970</v>
      </c>
      <c r="D3486" s="159">
        <v>1</v>
      </c>
    </row>
    <row r="3487" spans="3:4" x14ac:dyDescent="0.25">
      <c r="C3487" s="159" t="s">
        <v>19971</v>
      </c>
      <c r="D3487" s="159">
        <v>1</v>
      </c>
    </row>
    <row r="3488" spans="3:4" x14ac:dyDescent="0.25">
      <c r="C3488" s="159" t="s">
        <v>20012</v>
      </c>
      <c r="D3488" s="159">
        <v>1</v>
      </c>
    </row>
    <row r="3489" spans="3:4" x14ac:dyDescent="0.25">
      <c r="C3489" s="159" t="s">
        <v>20013</v>
      </c>
      <c r="D3489" s="159">
        <v>1</v>
      </c>
    </row>
    <row r="3490" spans="3:4" x14ac:dyDescent="0.25">
      <c r="C3490" s="159" t="s">
        <v>20014</v>
      </c>
      <c r="D3490" s="159">
        <v>1</v>
      </c>
    </row>
    <row r="3491" spans="3:4" x14ac:dyDescent="0.25">
      <c r="C3491" s="159" t="s">
        <v>20015</v>
      </c>
      <c r="D3491" s="159">
        <v>1</v>
      </c>
    </row>
    <row r="3492" spans="3:4" x14ac:dyDescent="0.25">
      <c r="C3492" s="159" t="s">
        <v>20036</v>
      </c>
      <c r="D3492" s="159">
        <v>1</v>
      </c>
    </row>
    <row r="3493" spans="3:4" x14ac:dyDescent="0.25">
      <c r="C3493" s="159" t="s">
        <v>20037</v>
      </c>
      <c r="D3493" s="159">
        <v>1</v>
      </c>
    </row>
    <row r="3494" spans="3:4" x14ac:dyDescent="0.25">
      <c r="C3494" s="159" t="s">
        <v>20038</v>
      </c>
      <c r="D3494" s="159">
        <v>1</v>
      </c>
    </row>
    <row r="3495" spans="3:4" x14ac:dyDescent="0.25">
      <c r="C3495" s="159" t="s">
        <v>20039</v>
      </c>
      <c r="D3495" s="159">
        <v>1</v>
      </c>
    </row>
    <row r="3496" spans="3:4" x14ac:dyDescent="0.25">
      <c r="C3496" s="159" t="s">
        <v>20040</v>
      </c>
      <c r="D3496" s="159">
        <v>1</v>
      </c>
    </row>
    <row r="3497" spans="3:4" x14ac:dyDescent="0.25">
      <c r="C3497" s="159" t="s">
        <v>20041</v>
      </c>
      <c r="D3497" s="159">
        <v>1</v>
      </c>
    </row>
    <row r="3498" spans="3:4" x14ac:dyDescent="0.25">
      <c r="C3498" s="159" t="s">
        <v>20042</v>
      </c>
      <c r="D3498" s="159">
        <v>1</v>
      </c>
    </row>
    <row r="3499" spans="3:4" x14ac:dyDescent="0.25">
      <c r="C3499" s="159" t="s">
        <v>20043</v>
      </c>
      <c r="D3499" s="159">
        <v>1</v>
      </c>
    </row>
    <row r="3500" spans="3:4" x14ac:dyDescent="0.25">
      <c r="C3500" s="159" t="s">
        <v>20044</v>
      </c>
      <c r="D3500" s="159">
        <v>1</v>
      </c>
    </row>
    <row r="3501" spans="3:4" x14ac:dyDescent="0.25">
      <c r="C3501" s="159" t="s">
        <v>20045</v>
      </c>
      <c r="D3501" s="159">
        <v>1</v>
      </c>
    </row>
    <row r="3502" spans="3:4" x14ac:dyDescent="0.25">
      <c r="C3502" s="159" t="s">
        <v>20046</v>
      </c>
      <c r="D3502" s="159">
        <v>1</v>
      </c>
    </row>
    <row r="3503" spans="3:4" x14ac:dyDescent="0.25">
      <c r="C3503" s="159" t="s">
        <v>20047</v>
      </c>
      <c r="D3503" s="159">
        <v>1</v>
      </c>
    </row>
    <row r="3504" spans="3:4" x14ac:dyDescent="0.25">
      <c r="C3504" s="159" t="s">
        <v>20048</v>
      </c>
      <c r="D3504" s="159">
        <v>1</v>
      </c>
    </row>
    <row r="3505" spans="3:4" x14ac:dyDescent="0.25">
      <c r="C3505" s="159" t="s">
        <v>20049</v>
      </c>
      <c r="D3505" s="159">
        <v>1</v>
      </c>
    </row>
    <row r="3506" spans="3:4" x14ac:dyDescent="0.25">
      <c r="C3506" s="159" t="s">
        <v>20057</v>
      </c>
      <c r="D3506" s="159">
        <v>1</v>
      </c>
    </row>
    <row r="3507" spans="3:4" x14ac:dyDescent="0.25">
      <c r="C3507" s="159" t="s">
        <v>20058</v>
      </c>
      <c r="D3507" s="159">
        <v>1</v>
      </c>
    </row>
    <row r="3508" spans="3:4" x14ac:dyDescent="0.25">
      <c r="C3508" s="159" t="s">
        <v>20059</v>
      </c>
      <c r="D3508" s="159">
        <v>1</v>
      </c>
    </row>
    <row r="3509" spans="3:4" x14ac:dyDescent="0.25">
      <c r="C3509" s="159" t="s">
        <v>20060</v>
      </c>
      <c r="D3509" s="159">
        <v>1</v>
      </c>
    </row>
    <row r="3510" spans="3:4" x14ac:dyDescent="0.25">
      <c r="C3510" s="159" t="s">
        <v>20061</v>
      </c>
      <c r="D3510" s="159">
        <v>1</v>
      </c>
    </row>
    <row r="3511" spans="3:4" x14ac:dyDescent="0.25">
      <c r="C3511" s="159" t="s">
        <v>20062</v>
      </c>
      <c r="D3511" s="159">
        <v>1</v>
      </c>
    </row>
    <row r="3512" spans="3:4" x14ac:dyDescent="0.25">
      <c r="C3512" s="159" t="s">
        <v>20063</v>
      </c>
      <c r="D3512" s="159">
        <v>1</v>
      </c>
    </row>
    <row r="3513" spans="3:4" x14ac:dyDescent="0.25">
      <c r="C3513" s="159" t="s">
        <v>20064</v>
      </c>
      <c r="D3513" s="159">
        <v>1</v>
      </c>
    </row>
    <row r="3514" spans="3:4" x14ac:dyDescent="0.25">
      <c r="C3514" s="159" t="s">
        <v>20065</v>
      </c>
      <c r="D3514" s="159">
        <v>1</v>
      </c>
    </row>
    <row r="3515" spans="3:4" x14ac:dyDescent="0.25">
      <c r="C3515" s="159" t="s">
        <v>20066</v>
      </c>
      <c r="D3515" s="159">
        <v>1</v>
      </c>
    </row>
    <row r="3516" spans="3:4" x14ac:dyDescent="0.25">
      <c r="C3516" s="159" t="s">
        <v>20067</v>
      </c>
      <c r="D3516" s="159">
        <v>1</v>
      </c>
    </row>
    <row r="3517" spans="3:4" x14ac:dyDescent="0.25">
      <c r="C3517" s="159" t="s">
        <v>20068</v>
      </c>
      <c r="D3517" s="159">
        <v>1</v>
      </c>
    </row>
    <row r="3518" spans="3:4" x14ac:dyDescent="0.25">
      <c r="C3518" s="159" t="s">
        <v>20069</v>
      </c>
      <c r="D3518" s="159">
        <v>1</v>
      </c>
    </row>
    <row r="3519" spans="3:4" x14ac:dyDescent="0.25">
      <c r="C3519" s="159" t="s">
        <v>20070</v>
      </c>
      <c r="D3519" s="159">
        <v>1</v>
      </c>
    </row>
    <row r="3520" spans="3:4" x14ac:dyDescent="0.25">
      <c r="C3520" s="159" t="s">
        <v>20071</v>
      </c>
      <c r="D3520" s="159">
        <v>1</v>
      </c>
    </row>
    <row r="3521" spans="3:4" x14ac:dyDescent="0.25">
      <c r="C3521" s="159" t="s">
        <v>20072</v>
      </c>
      <c r="D3521" s="159">
        <v>1</v>
      </c>
    </row>
    <row r="3522" spans="3:4" x14ac:dyDescent="0.25">
      <c r="C3522" s="159" t="s">
        <v>20073</v>
      </c>
      <c r="D3522" s="159">
        <v>1</v>
      </c>
    </row>
    <row r="3523" spans="3:4" x14ac:dyDescent="0.25">
      <c r="C3523" s="159" t="s">
        <v>20074</v>
      </c>
      <c r="D3523" s="159">
        <v>1</v>
      </c>
    </row>
    <row r="3524" spans="3:4" x14ac:dyDescent="0.25">
      <c r="C3524" s="159" t="s">
        <v>20075</v>
      </c>
      <c r="D3524" s="159">
        <v>1</v>
      </c>
    </row>
    <row r="3525" spans="3:4" x14ac:dyDescent="0.25">
      <c r="C3525" s="159" t="s">
        <v>20076</v>
      </c>
      <c r="D3525" s="159">
        <v>1</v>
      </c>
    </row>
    <row r="3526" spans="3:4" x14ac:dyDescent="0.25">
      <c r="C3526" s="159" t="s">
        <v>20077</v>
      </c>
      <c r="D3526" s="159">
        <v>1</v>
      </c>
    </row>
    <row r="3527" spans="3:4" x14ac:dyDescent="0.25">
      <c r="C3527" s="159" t="s">
        <v>20078</v>
      </c>
      <c r="D3527" s="159">
        <v>1</v>
      </c>
    </row>
    <row r="3528" spans="3:4" x14ac:dyDescent="0.25">
      <c r="C3528" s="159" t="s">
        <v>20079</v>
      </c>
      <c r="D3528" s="159">
        <v>1</v>
      </c>
    </row>
    <row r="3529" spans="3:4" x14ac:dyDescent="0.25">
      <c r="C3529" s="159" t="s">
        <v>20080</v>
      </c>
      <c r="D3529" s="159">
        <v>1</v>
      </c>
    </row>
    <row r="3530" spans="3:4" x14ac:dyDescent="0.25">
      <c r="C3530" s="159" t="s">
        <v>20081</v>
      </c>
      <c r="D3530" s="159">
        <v>1</v>
      </c>
    </row>
    <row r="3531" spans="3:4" x14ac:dyDescent="0.25">
      <c r="C3531" s="159" t="s">
        <v>20082</v>
      </c>
      <c r="D3531" s="159">
        <v>1</v>
      </c>
    </row>
    <row r="3532" spans="3:4" x14ac:dyDescent="0.25">
      <c r="C3532" s="159" t="s">
        <v>20274</v>
      </c>
      <c r="D3532" s="159">
        <v>1</v>
      </c>
    </row>
    <row r="3533" spans="3:4" x14ac:dyDescent="0.25">
      <c r="C3533" s="159" t="s">
        <v>20275</v>
      </c>
      <c r="D3533" s="159">
        <v>1</v>
      </c>
    </row>
    <row r="3534" spans="3:4" x14ac:dyDescent="0.25">
      <c r="C3534" s="159" t="s">
        <v>20276</v>
      </c>
      <c r="D3534" s="159">
        <v>1</v>
      </c>
    </row>
    <row r="3535" spans="3:4" x14ac:dyDescent="0.25">
      <c r="C3535" s="159" t="s">
        <v>20277</v>
      </c>
      <c r="D3535" s="159">
        <v>1</v>
      </c>
    </row>
    <row r="3536" spans="3:4" x14ac:dyDescent="0.25">
      <c r="C3536" s="159" t="s">
        <v>20278</v>
      </c>
      <c r="D3536" s="159">
        <v>1</v>
      </c>
    </row>
    <row r="3537" spans="3:4" x14ac:dyDescent="0.25">
      <c r="C3537" s="159" t="s">
        <v>20279</v>
      </c>
      <c r="D3537" s="159">
        <v>1</v>
      </c>
    </row>
    <row r="3538" spans="3:4" x14ac:dyDescent="0.25">
      <c r="C3538" s="159" t="s">
        <v>20280</v>
      </c>
      <c r="D3538" s="159">
        <v>1</v>
      </c>
    </row>
    <row r="3539" spans="3:4" x14ac:dyDescent="0.25">
      <c r="C3539" s="159" t="s">
        <v>20281</v>
      </c>
      <c r="D3539" s="159">
        <v>1</v>
      </c>
    </row>
    <row r="3540" spans="3:4" x14ac:dyDescent="0.25">
      <c r="C3540" s="159" t="s">
        <v>20282</v>
      </c>
      <c r="D3540" s="159">
        <v>1</v>
      </c>
    </row>
    <row r="3541" spans="3:4" x14ac:dyDescent="0.25">
      <c r="C3541" s="159" t="s">
        <v>20283</v>
      </c>
      <c r="D3541" s="159">
        <v>1</v>
      </c>
    </row>
    <row r="3542" spans="3:4" x14ac:dyDescent="0.25">
      <c r="C3542" s="159" t="s">
        <v>20284</v>
      </c>
      <c r="D3542" s="159">
        <v>1</v>
      </c>
    </row>
    <row r="3543" spans="3:4" x14ac:dyDescent="0.25">
      <c r="C3543" s="159" t="s">
        <v>20285</v>
      </c>
      <c r="D3543" s="159">
        <v>1</v>
      </c>
    </row>
    <row r="3544" spans="3:4" x14ac:dyDescent="0.25">
      <c r="C3544" s="159" t="s">
        <v>20286</v>
      </c>
      <c r="D3544" s="159">
        <v>1</v>
      </c>
    </row>
    <row r="3545" spans="3:4" x14ac:dyDescent="0.25">
      <c r="C3545" s="159" t="s">
        <v>20287</v>
      </c>
      <c r="D3545" s="159">
        <v>1</v>
      </c>
    </row>
    <row r="3546" spans="3:4" x14ac:dyDescent="0.25">
      <c r="C3546" s="159" t="s">
        <v>20288</v>
      </c>
      <c r="D3546" s="159">
        <v>1</v>
      </c>
    </row>
    <row r="3547" spans="3:4" x14ac:dyDescent="0.25">
      <c r="C3547" s="159" t="s">
        <v>20289</v>
      </c>
      <c r="D3547" s="159">
        <v>1</v>
      </c>
    </row>
    <row r="3548" spans="3:4" x14ac:dyDescent="0.25">
      <c r="C3548" s="159" t="s">
        <v>20290</v>
      </c>
      <c r="D3548" s="159">
        <v>1</v>
      </c>
    </row>
    <row r="3549" spans="3:4" x14ac:dyDescent="0.25">
      <c r="C3549" s="159" t="s">
        <v>20291</v>
      </c>
      <c r="D3549" s="159">
        <v>1</v>
      </c>
    </row>
    <row r="3550" spans="3:4" x14ac:dyDescent="0.25">
      <c r="C3550" s="159" t="s">
        <v>20292</v>
      </c>
      <c r="D3550" s="159">
        <v>1</v>
      </c>
    </row>
    <row r="3551" spans="3:4" x14ac:dyDescent="0.25">
      <c r="C3551" s="159" t="s">
        <v>20293</v>
      </c>
      <c r="D3551" s="159">
        <v>1</v>
      </c>
    </row>
    <row r="3552" spans="3:4" x14ac:dyDescent="0.25">
      <c r="C3552" s="159" t="s">
        <v>20294</v>
      </c>
      <c r="D3552" s="159">
        <v>1</v>
      </c>
    </row>
    <row r="3553" spans="3:4" x14ac:dyDescent="0.25">
      <c r="C3553" s="159" t="s">
        <v>20295</v>
      </c>
      <c r="D3553" s="159">
        <v>1</v>
      </c>
    </row>
    <row r="3554" spans="3:4" x14ac:dyDescent="0.25">
      <c r="C3554" s="159" t="s">
        <v>20296</v>
      </c>
      <c r="D3554" s="159">
        <v>1</v>
      </c>
    </row>
    <row r="3555" spans="3:4" x14ac:dyDescent="0.25">
      <c r="C3555" s="159" t="s">
        <v>20297</v>
      </c>
      <c r="D3555" s="159">
        <v>1</v>
      </c>
    </row>
    <row r="3556" spans="3:4" x14ac:dyDescent="0.25">
      <c r="C3556" s="159" t="s">
        <v>20298</v>
      </c>
      <c r="D3556" s="159">
        <v>1</v>
      </c>
    </row>
    <row r="3557" spans="3:4" x14ac:dyDescent="0.25">
      <c r="C3557" s="159" t="s">
        <v>20299</v>
      </c>
      <c r="D3557" s="159">
        <v>1</v>
      </c>
    </row>
    <row r="3558" spans="3:4" x14ac:dyDescent="0.25">
      <c r="C3558" s="159" t="s">
        <v>20300</v>
      </c>
      <c r="D3558" s="159">
        <v>1</v>
      </c>
    </row>
    <row r="3559" spans="3:4" x14ac:dyDescent="0.25">
      <c r="C3559" s="159" t="s">
        <v>20301</v>
      </c>
      <c r="D3559" s="159">
        <v>1</v>
      </c>
    </row>
    <row r="3560" spans="3:4" x14ac:dyDescent="0.25">
      <c r="C3560" s="159" t="s">
        <v>20302</v>
      </c>
      <c r="D3560" s="159">
        <v>1</v>
      </c>
    </row>
    <row r="3561" spans="3:4" x14ac:dyDescent="0.25">
      <c r="C3561" s="159" t="s">
        <v>20303</v>
      </c>
      <c r="D3561" s="159">
        <v>1</v>
      </c>
    </row>
    <row r="3562" spans="3:4" x14ac:dyDescent="0.25">
      <c r="C3562" s="159" t="s">
        <v>20304</v>
      </c>
      <c r="D3562" s="159">
        <v>1</v>
      </c>
    </row>
    <row r="3563" spans="3:4" x14ac:dyDescent="0.25">
      <c r="C3563" s="159" t="s">
        <v>20305</v>
      </c>
      <c r="D3563" s="159">
        <v>1</v>
      </c>
    </row>
    <row r="3564" spans="3:4" x14ac:dyDescent="0.25">
      <c r="C3564" s="159" t="s">
        <v>20306</v>
      </c>
      <c r="D3564" s="159">
        <v>1</v>
      </c>
    </row>
    <row r="3565" spans="3:4" x14ac:dyDescent="0.25">
      <c r="C3565" s="159" t="s">
        <v>20307</v>
      </c>
      <c r="D3565" s="159">
        <v>1</v>
      </c>
    </row>
    <row r="3566" spans="3:4" x14ac:dyDescent="0.25">
      <c r="C3566" s="159" t="s">
        <v>20308</v>
      </c>
      <c r="D3566" s="159">
        <v>1</v>
      </c>
    </row>
    <row r="3567" spans="3:4" x14ac:dyDescent="0.25">
      <c r="C3567" s="159" t="s">
        <v>20309</v>
      </c>
      <c r="D3567" s="159">
        <v>1</v>
      </c>
    </row>
    <row r="3568" spans="3:4" x14ac:dyDescent="0.25">
      <c r="C3568" s="159" t="s">
        <v>20310</v>
      </c>
      <c r="D3568" s="159">
        <v>1</v>
      </c>
    </row>
    <row r="3569" spans="3:4" x14ac:dyDescent="0.25">
      <c r="C3569" s="159" t="s">
        <v>20311</v>
      </c>
      <c r="D3569" s="159">
        <v>1</v>
      </c>
    </row>
    <row r="3570" spans="3:4" x14ac:dyDescent="0.25">
      <c r="C3570" s="159" t="s">
        <v>20270</v>
      </c>
      <c r="D3570" s="159">
        <v>1</v>
      </c>
    </row>
    <row r="3571" spans="3:4" x14ac:dyDescent="0.25">
      <c r="C3571" s="159" t="s">
        <v>20271</v>
      </c>
      <c r="D3571" s="159">
        <v>1</v>
      </c>
    </row>
    <row r="3572" spans="3:4" x14ac:dyDescent="0.25">
      <c r="C3572" s="159" t="s">
        <v>20272</v>
      </c>
      <c r="D3572" s="159">
        <v>1</v>
      </c>
    </row>
    <row r="3573" spans="3:4" x14ac:dyDescent="0.25">
      <c r="C3573" s="159" t="s">
        <v>20273</v>
      </c>
      <c r="D3573" s="159">
        <v>1</v>
      </c>
    </row>
    <row r="3574" spans="3:4" x14ac:dyDescent="0.25">
      <c r="C3574" s="159" t="s">
        <v>29723</v>
      </c>
      <c r="D3574" s="159">
        <v>1</v>
      </c>
    </row>
    <row r="3575" spans="3:4" x14ac:dyDescent="0.25">
      <c r="C3575" s="159" t="s">
        <v>29724</v>
      </c>
      <c r="D3575" s="159">
        <v>1</v>
      </c>
    </row>
    <row r="3576" spans="3:4" x14ac:dyDescent="0.25">
      <c r="C3576" s="159" t="s">
        <v>29725</v>
      </c>
      <c r="D3576" s="159">
        <v>1</v>
      </c>
    </row>
    <row r="3577" spans="3:4" x14ac:dyDescent="0.25">
      <c r="C3577" s="159" t="s">
        <v>29726</v>
      </c>
      <c r="D3577" s="159">
        <v>1</v>
      </c>
    </row>
    <row r="3578" spans="3:4" x14ac:dyDescent="0.25">
      <c r="C3578" s="159" t="s">
        <v>29727</v>
      </c>
      <c r="D3578" s="159">
        <v>1</v>
      </c>
    </row>
    <row r="3579" spans="3:4" x14ac:dyDescent="0.25">
      <c r="C3579" s="159" t="s">
        <v>29728</v>
      </c>
      <c r="D3579" s="159">
        <v>1</v>
      </c>
    </row>
    <row r="3580" spans="3:4" x14ac:dyDescent="0.25">
      <c r="C3580" s="159" t="s">
        <v>29729</v>
      </c>
      <c r="D3580" s="159">
        <v>1</v>
      </c>
    </row>
    <row r="3581" spans="3:4" x14ac:dyDescent="0.25">
      <c r="C3581" s="159" t="s">
        <v>29730</v>
      </c>
      <c r="D3581" s="159">
        <v>1</v>
      </c>
    </row>
    <row r="3582" spans="3:4" x14ac:dyDescent="0.25">
      <c r="C3582" s="159" t="s">
        <v>29731</v>
      </c>
      <c r="D3582" s="159">
        <v>1</v>
      </c>
    </row>
    <row r="3583" spans="3:4" x14ac:dyDescent="0.25">
      <c r="C3583" s="159" t="s">
        <v>29732</v>
      </c>
      <c r="D3583" s="159">
        <v>1</v>
      </c>
    </row>
    <row r="3584" spans="3:4" x14ac:dyDescent="0.25">
      <c r="C3584" s="159" t="s">
        <v>29733</v>
      </c>
      <c r="D3584" s="159">
        <v>1</v>
      </c>
    </row>
    <row r="3585" spans="3:4" x14ac:dyDescent="0.25">
      <c r="C3585" s="159" t="s">
        <v>29734</v>
      </c>
      <c r="D3585" s="159">
        <v>1</v>
      </c>
    </row>
    <row r="3586" spans="3:4" x14ac:dyDescent="0.25">
      <c r="C3586" s="159" t="s">
        <v>29735</v>
      </c>
      <c r="D3586" s="159">
        <v>1</v>
      </c>
    </row>
    <row r="3587" spans="3:4" x14ac:dyDescent="0.25">
      <c r="C3587" s="159" t="s">
        <v>29736</v>
      </c>
      <c r="D3587" s="159">
        <v>1</v>
      </c>
    </row>
    <row r="3588" spans="3:4" x14ac:dyDescent="0.25">
      <c r="C3588" s="159" t="s">
        <v>29737</v>
      </c>
      <c r="D3588" s="159">
        <v>1</v>
      </c>
    </row>
    <row r="3589" spans="3:4" x14ac:dyDescent="0.25">
      <c r="C3589" s="159" t="s">
        <v>29738</v>
      </c>
      <c r="D3589" s="159">
        <v>1</v>
      </c>
    </row>
    <row r="3590" spans="3:4" x14ac:dyDescent="0.25">
      <c r="C3590" s="159" t="s">
        <v>29739</v>
      </c>
      <c r="D3590" s="159">
        <v>1</v>
      </c>
    </row>
    <row r="3591" spans="3:4" x14ac:dyDescent="0.25">
      <c r="C3591" s="159" t="s">
        <v>29740</v>
      </c>
      <c r="D3591" s="159">
        <v>1</v>
      </c>
    </row>
    <row r="3592" spans="3:4" x14ac:dyDescent="0.25">
      <c r="C3592" s="159" t="s">
        <v>29741</v>
      </c>
      <c r="D3592" s="159">
        <v>1</v>
      </c>
    </row>
    <row r="3593" spans="3:4" x14ac:dyDescent="0.25">
      <c r="C3593" s="159" t="s">
        <v>29742</v>
      </c>
      <c r="D3593" s="159">
        <v>1</v>
      </c>
    </row>
    <row r="3594" spans="3:4" x14ac:dyDescent="0.25">
      <c r="C3594" s="159" t="s">
        <v>20344</v>
      </c>
      <c r="D3594" s="159">
        <v>1</v>
      </c>
    </row>
    <row r="3595" spans="3:4" x14ac:dyDescent="0.25">
      <c r="C3595" s="159" t="s">
        <v>20345</v>
      </c>
      <c r="D3595" s="159">
        <v>1</v>
      </c>
    </row>
    <row r="3596" spans="3:4" x14ac:dyDescent="0.25">
      <c r="C3596" s="159" t="s">
        <v>20346</v>
      </c>
      <c r="D3596" s="159">
        <v>1</v>
      </c>
    </row>
    <row r="3597" spans="3:4" x14ac:dyDescent="0.25">
      <c r="C3597" s="159" t="s">
        <v>20347</v>
      </c>
      <c r="D3597" s="159">
        <v>1</v>
      </c>
    </row>
    <row r="3598" spans="3:4" x14ac:dyDescent="0.25">
      <c r="C3598" s="159" t="s">
        <v>20348</v>
      </c>
      <c r="D3598" s="159">
        <v>1</v>
      </c>
    </row>
    <row r="3599" spans="3:4" x14ac:dyDescent="0.25">
      <c r="C3599" s="159" t="s">
        <v>20349</v>
      </c>
      <c r="D3599" s="159">
        <v>1</v>
      </c>
    </row>
    <row r="3600" spans="3:4" x14ac:dyDescent="0.25">
      <c r="C3600" s="159" t="s">
        <v>20350</v>
      </c>
      <c r="D3600" s="159">
        <v>1</v>
      </c>
    </row>
    <row r="3601" spans="3:4" x14ac:dyDescent="0.25">
      <c r="C3601" s="159" t="s">
        <v>20351</v>
      </c>
      <c r="D3601" s="159">
        <v>1</v>
      </c>
    </row>
    <row r="3602" spans="3:4" x14ac:dyDescent="0.25">
      <c r="C3602" s="159" t="s">
        <v>20352</v>
      </c>
      <c r="D3602" s="159">
        <v>1</v>
      </c>
    </row>
    <row r="3603" spans="3:4" x14ac:dyDescent="0.25">
      <c r="C3603" s="159" t="s">
        <v>20353</v>
      </c>
      <c r="D3603" s="159">
        <v>1</v>
      </c>
    </row>
    <row r="3604" spans="3:4" x14ac:dyDescent="0.25">
      <c r="C3604" s="159" t="s">
        <v>20354</v>
      </c>
      <c r="D3604" s="159">
        <v>1</v>
      </c>
    </row>
    <row r="3605" spans="3:4" x14ac:dyDescent="0.25">
      <c r="C3605" s="159" t="s">
        <v>20355</v>
      </c>
      <c r="D3605" s="159">
        <v>1</v>
      </c>
    </row>
    <row r="3606" spans="3:4" x14ac:dyDescent="0.25">
      <c r="C3606" s="159" t="s">
        <v>20356</v>
      </c>
      <c r="D3606" s="159">
        <v>1</v>
      </c>
    </row>
    <row r="3607" spans="3:4" x14ac:dyDescent="0.25">
      <c r="C3607" s="159" t="s">
        <v>20330</v>
      </c>
      <c r="D3607" s="159">
        <v>1</v>
      </c>
    </row>
    <row r="3608" spans="3:4" x14ac:dyDescent="0.25">
      <c r="C3608" s="159" t="s">
        <v>20331</v>
      </c>
      <c r="D3608" s="159">
        <v>1</v>
      </c>
    </row>
    <row r="3609" spans="3:4" x14ac:dyDescent="0.25">
      <c r="C3609" s="159" t="s">
        <v>20332</v>
      </c>
      <c r="D3609" s="159">
        <v>1</v>
      </c>
    </row>
    <row r="3610" spans="3:4" x14ac:dyDescent="0.25">
      <c r="C3610" s="159" t="s">
        <v>20333</v>
      </c>
      <c r="D3610" s="159">
        <v>1</v>
      </c>
    </row>
    <row r="3611" spans="3:4" x14ac:dyDescent="0.25">
      <c r="C3611" s="159" t="s">
        <v>20334</v>
      </c>
      <c r="D3611" s="159">
        <v>1</v>
      </c>
    </row>
    <row r="3612" spans="3:4" x14ac:dyDescent="0.25">
      <c r="C3612" s="159" t="s">
        <v>20335</v>
      </c>
      <c r="D3612" s="159">
        <v>1</v>
      </c>
    </row>
    <row r="3613" spans="3:4" x14ac:dyDescent="0.25">
      <c r="C3613" s="159" t="s">
        <v>20336</v>
      </c>
      <c r="D3613" s="159">
        <v>1</v>
      </c>
    </row>
    <row r="3614" spans="3:4" x14ac:dyDescent="0.25">
      <c r="C3614" s="159" t="s">
        <v>20337</v>
      </c>
      <c r="D3614" s="159">
        <v>1</v>
      </c>
    </row>
    <row r="3615" spans="3:4" x14ac:dyDescent="0.25">
      <c r="C3615" s="159" t="s">
        <v>20338</v>
      </c>
      <c r="D3615" s="159">
        <v>1</v>
      </c>
    </row>
    <row r="3616" spans="3:4" x14ac:dyDescent="0.25">
      <c r="C3616" s="159" t="s">
        <v>20222</v>
      </c>
      <c r="D3616" s="159">
        <v>1</v>
      </c>
    </row>
    <row r="3617" spans="3:4" x14ac:dyDescent="0.25">
      <c r="C3617" s="159" t="s">
        <v>20223</v>
      </c>
      <c r="D3617" s="159">
        <v>1</v>
      </c>
    </row>
    <row r="3618" spans="3:4" x14ac:dyDescent="0.25">
      <c r="C3618" s="159" t="s">
        <v>20224</v>
      </c>
      <c r="D3618" s="159">
        <v>1</v>
      </c>
    </row>
    <row r="3619" spans="3:4" x14ac:dyDescent="0.25">
      <c r="C3619" s="159" t="s">
        <v>20225</v>
      </c>
      <c r="D3619" s="159">
        <v>1</v>
      </c>
    </row>
    <row r="3620" spans="3:4" x14ac:dyDescent="0.25">
      <c r="C3620" s="159" t="s">
        <v>20226</v>
      </c>
      <c r="D3620" s="159">
        <v>1</v>
      </c>
    </row>
    <row r="3621" spans="3:4" x14ac:dyDescent="0.25">
      <c r="C3621" s="159" t="s">
        <v>20227</v>
      </c>
      <c r="D3621" s="159">
        <v>1</v>
      </c>
    </row>
    <row r="3622" spans="3:4" x14ac:dyDescent="0.25">
      <c r="C3622" s="159" t="s">
        <v>20228</v>
      </c>
      <c r="D3622" s="159">
        <v>1</v>
      </c>
    </row>
    <row r="3623" spans="3:4" x14ac:dyDescent="0.25">
      <c r="C3623" s="159" t="s">
        <v>20229</v>
      </c>
      <c r="D3623" s="159">
        <v>1</v>
      </c>
    </row>
    <row r="3624" spans="3:4" x14ac:dyDescent="0.25">
      <c r="C3624" s="159" t="s">
        <v>20230</v>
      </c>
      <c r="D3624" s="159">
        <v>1</v>
      </c>
    </row>
    <row r="3625" spans="3:4" x14ac:dyDescent="0.25">
      <c r="C3625" s="159" t="s">
        <v>20231</v>
      </c>
      <c r="D3625" s="159">
        <v>1</v>
      </c>
    </row>
    <row r="3626" spans="3:4" x14ac:dyDescent="0.25">
      <c r="C3626" s="159" t="s">
        <v>20232</v>
      </c>
      <c r="D3626" s="159">
        <v>1</v>
      </c>
    </row>
    <row r="3627" spans="3:4" x14ac:dyDescent="0.25">
      <c r="C3627" s="159" t="s">
        <v>20233</v>
      </c>
      <c r="D3627" s="159">
        <v>1</v>
      </c>
    </row>
    <row r="3628" spans="3:4" x14ac:dyDescent="0.25">
      <c r="C3628" s="159" t="s">
        <v>20234</v>
      </c>
      <c r="D3628" s="159">
        <v>1</v>
      </c>
    </row>
    <row r="3629" spans="3:4" x14ac:dyDescent="0.25">
      <c r="C3629" s="159" t="s">
        <v>20235</v>
      </c>
      <c r="D3629" s="159">
        <v>1</v>
      </c>
    </row>
    <row r="3630" spans="3:4" x14ac:dyDescent="0.25">
      <c r="C3630" s="159" t="s">
        <v>20236</v>
      </c>
      <c r="D3630" s="159">
        <v>1</v>
      </c>
    </row>
    <row r="3631" spans="3:4" x14ac:dyDescent="0.25">
      <c r="C3631" s="159" t="s">
        <v>20237</v>
      </c>
      <c r="D3631" s="159">
        <v>1</v>
      </c>
    </row>
    <row r="3632" spans="3:4" x14ac:dyDescent="0.25">
      <c r="C3632" s="159" t="s">
        <v>20238</v>
      </c>
      <c r="D3632" s="159">
        <v>1</v>
      </c>
    </row>
    <row r="3633" spans="3:4" x14ac:dyDescent="0.25">
      <c r="C3633" s="159" t="s">
        <v>20239</v>
      </c>
      <c r="D3633" s="159">
        <v>1</v>
      </c>
    </row>
    <row r="3634" spans="3:4" x14ac:dyDescent="0.25">
      <c r="C3634" s="159" t="s">
        <v>20240</v>
      </c>
      <c r="D3634" s="159">
        <v>1</v>
      </c>
    </row>
    <row r="3635" spans="3:4" x14ac:dyDescent="0.25">
      <c r="C3635" s="159" t="s">
        <v>20241</v>
      </c>
      <c r="D3635" s="159">
        <v>1</v>
      </c>
    </row>
    <row r="3636" spans="3:4" x14ac:dyDescent="0.25">
      <c r="C3636" s="159" t="s">
        <v>20242</v>
      </c>
      <c r="D3636" s="159">
        <v>1</v>
      </c>
    </row>
    <row r="3637" spans="3:4" x14ac:dyDescent="0.25">
      <c r="C3637" s="159" t="s">
        <v>20243</v>
      </c>
      <c r="D3637" s="159">
        <v>1</v>
      </c>
    </row>
    <row r="3638" spans="3:4" x14ac:dyDescent="0.25">
      <c r="C3638" s="159" t="s">
        <v>20244</v>
      </c>
      <c r="D3638" s="159">
        <v>1</v>
      </c>
    </row>
    <row r="3639" spans="3:4" x14ac:dyDescent="0.25">
      <c r="C3639" s="159" t="s">
        <v>20245</v>
      </c>
      <c r="D3639" s="159">
        <v>1</v>
      </c>
    </row>
    <row r="3640" spans="3:4" x14ac:dyDescent="0.25">
      <c r="C3640" s="159" t="s">
        <v>20246</v>
      </c>
      <c r="D3640" s="159">
        <v>1</v>
      </c>
    </row>
    <row r="3641" spans="3:4" x14ac:dyDescent="0.25">
      <c r="C3641" s="159" t="s">
        <v>20247</v>
      </c>
      <c r="D3641" s="159">
        <v>1</v>
      </c>
    </row>
    <row r="3642" spans="3:4" x14ac:dyDescent="0.25">
      <c r="C3642" s="159" t="s">
        <v>20248</v>
      </c>
      <c r="D3642" s="159">
        <v>1</v>
      </c>
    </row>
    <row r="3643" spans="3:4" x14ac:dyDescent="0.25">
      <c r="C3643" s="159" t="s">
        <v>20249</v>
      </c>
      <c r="D3643" s="159">
        <v>1</v>
      </c>
    </row>
    <row r="3644" spans="3:4" x14ac:dyDescent="0.25">
      <c r="C3644" s="159" t="s">
        <v>20250</v>
      </c>
      <c r="D3644" s="159">
        <v>1</v>
      </c>
    </row>
    <row r="3645" spans="3:4" x14ac:dyDescent="0.25">
      <c r="C3645" s="159" t="s">
        <v>20251</v>
      </c>
      <c r="D3645" s="159">
        <v>1</v>
      </c>
    </row>
    <row r="3646" spans="3:4" x14ac:dyDescent="0.25">
      <c r="C3646" s="159" t="s">
        <v>20252</v>
      </c>
      <c r="D3646" s="159">
        <v>1</v>
      </c>
    </row>
    <row r="3647" spans="3:4" x14ac:dyDescent="0.25">
      <c r="C3647" s="159" t="s">
        <v>20253</v>
      </c>
      <c r="D3647" s="159">
        <v>1</v>
      </c>
    </row>
    <row r="3648" spans="3:4" x14ac:dyDescent="0.25">
      <c r="C3648" s="159" t="s">
        <v>20254</v>
      </c>
      <c r="D3648" s="159">
        <v>1</v>
      </c>
    </row>
    <row r="3649" spans="3:4" x14ac:dyDescent="0.25">
      <c r="C3649" s="159" t="s">
        <v>20255</v>
      </c>
      <c r="D3649" s="159">
        <v>1</v>
      </c>
    </row>
    <row r="3650" spans="3:4" x14ac:dyDescent="0.25">
      <c r="C3650" s="159" t="s">
        <v>20256</v>
      </c>
      <c r="D3650" s="159">
        <v>1</v>
      </c>
    </row>
    <row r="3651" spans="3:4" x14ac:dyDescent="0.25">
      <c r="C3651" s="159" t="s">
        <v>20257</v>
      </c>
      <c r="D3651" s="159">
        <v>1</v>
      </c>
    </row>
    <row r="3652" spans="3:4" x14ac:dyDescent="0.25">
      <c r="C3652" s="159" t="s">
        <v>20258</v>
      </c>
      <c r="D3652" s="159">
        <v>1</v>
      </c>
    </row>
    <row r="3653" spans="3:4" x14ac:dyDescent="0.25">
      <c r="C3653" s="159" t="s">
        <v>20259</v>
      </c>
      <c r="D3653" s="159">
        <v>1</v>
      </c>
    </row>
    <row r="3654" spans="3:4" x14ac:dyDescent="0.25">
      <c r="C3654" s="159" t="s">
        <v>20260</v>
      </c>
      <c r="D3654" s="159">
        <v>1</v>
      </c>
    </row>
    <row r="3655" spans="3:4" x14ac:dyDescent="0.25">
      <c r="C3655" s="159" t="s">
        <v>20261</v>
      </c>
      <c r="D3655" s="159">
        <v>1</v>
      </c>
    </row>
    <row r="3656" spans="3:4" x14ac:dyDescent="0.25">
      <c r="C3656" s="159" t="s">
        <v>20262</v>
      </c>
      <c r="D3656" s="159">
        <v>1</v>
      </c>
    </row>
    <row r="3657" spans="3:4" x14ac:dyDescent="0.25">
      <c r="C3657" s="159" t="s">
        <v>20263</v>
      </c>
      <c r="D3657" s="159">
        <v>1</v>
      </c>
    </row>
    <row r="3658" spans="3:4" x14ac:dyDescent="0.25">
      <c r="C3658" s="159" t="s">
        <v>20264</v>
      </c>
      <c r="D3658" s="159">
        <v>1</v>
      </c>
    </row>
    <row r="3659" spans="3:4" x14ac:dyDescent="0.25">
      <c r="C3659" s="159" t="s">
        <v>20265</v>
      </c>
      <c r="D3659" s="159">
        <v>1</v>
      </c>
    </row>
    <row r="3660" spans="3:4" x14ac:dyDescent="0.25">
      <c r="C3660" s="159" t="s">
        <v>20266</v>
      </c>
      <c r="D3660" s="159">
        <v>1</v>
      </c>
    </row>
    <row r="3661" spans="3:4" x14ac:dyDescent="0.25">
      <c r="C3661" s="159" t="s">
        <v>20267</v>
      </c>
      <c r="D3661" s="159">
        <v>1</v>
      </c>
    </row>
    <row r="3662" spans="3:4" x14ac:dyDescent="0.25">
      <c r="C3662" s="159" t="s">
        <v>20268</v>
      </c>
      <c r="D3662" s="159">
        <v>1</v>
      </c>
    </row>
    <row r="3663" spans="3:4" x14ac:dyDescent="0.25">
      <c r="C3663" s="159" t="s">
        <v>20269</v>
      </c>
      <c r="D3663" s="159">
        <v>1</v>
      </c>
    </row>
    <row r="3664" spans="3:4" x14ac:dyDescent="0.25">
      <c r="C3664" s="159" t="s">
        <v>29743</v>
      </c>
      <c r="D3664" s="159">
        <v>1</v>
      </c>
    </row>
    <row r="3665" spans="3:4" x14ac:dyDescent="0.25">
      <c r="C3665" s="159" t="s">
        <v>29744</v>
      </c>
      <c r="D3665" s="159">
        <v>1</v>
      </c>
    </row>
    <row r="3666" spans="3:4" x14ac:dyDescent="0.25">
      <c r="C3666" s="159" t="s">
        <v>29745</v>
      </c>
      <c r="D3666" s="159">
        <v>1</v>
      </c>
    </row>
    <row r="3667" spans="3:4" x14ac:dyDescent="0.25">
      <c r="C3667" s="159" t="s">
        <v>29746</v>
      </c>
      <c r="D3667" s="159">
        <v>1</v>
      </c>
    </row>
    <row r="3668" spans="3:4" x14ac:dyDescent="0.25">
      <c r="C3668" s="159" t="s">
        <v>20339</v>
      </c>
      <c r="D3668" s="159">
        <v>1</v>
      </c>
    </row>
    <row r="3669" spans="3:4" x14ac:dyDescent="0.25">
      <c r="C3669" s="159" t="s">
        <v>20340</v>
      </c>
      <c r="D3669" s="159">
        <v>1</v>
      </c>
    </row>
    <row r="3670" spans="3:4" x14ac:dyDescent="0.25">
      <c r="C3670" s="159" t="s">
        <v>20341</v>
      </c>
      <c r="D3670" s="159">
        <v>1</v>
      </c>
    </row>
    <row r="3671" spans="3:4" x14ac:dyDescent="0.25">
      <c r="C3671" s="159" t="s">
        <v>20342</v>
      </c>
      <c r="D3671" s="159">
        <v>1</v>
      </c>
    </row>
    <row r="3672" spans="3:4" x14ac:dyDescent="0.25">
      <c r="C3672" s="159" t="s">
        <v>20343</v>
      </c>
      <c r="D3672" s="159">
        <v>1</v>
      </c>
    </row>
    <row r="3673" spans="3:4" x14ac:dyDescent="0.25">
      <c r="C3673" s="159" t="s">
        <v>20367</v>
      </c>
      <c r="D3673" s="159">
        <v>1</v>
      </c>
    </row>
    <row r="3674" spans="3:4" x14ac:dyDescent="0.25">
      <c r="C3674" s="159" t="s">
        <v>20368</v>
      </c>
      <c r="D3674" s="159">
        <v>1</v>
      </c>
    </row>
    <row r="3675" spans="3:4" x14ac:dyDescent="0.25">
      <c r="C3675" s="159" t="s">
        <v>20369</v>
      </c>
      <c r="D3675" s="159">
        <v>1</v>
      </c>
    </row>
    <row r="3676" spans="3:4" x14ac:dyDescent="0.25">
      <c r="C3676" s="159" t="s">
        <v>20370</v>
      </c>
      <c r="D3676" s="159">
        <v>1</v>
      </c>
    </row>
    <row r="3677" spans="3:4" x14ac:dyDescent="0.25">
      <c r="C3677" s="159" t="s">
        <v>20371</v>
      </c>
      <c r="D3677" s="159">
        <v>1</v>
      </c>
    </row>
    <row r="3678" spans="3:4" x14ac:dyDescent="0.25">
      <c r="C3678" s="159" t="s">
        <v>20372</v>
      </c>
      <c r="D3678" s="159">
        <v>1</v>
      </c>
    </row>
    <row r="3679" spans="3:4" x14ac:dyDescent="0.25">
      <c r="C3679" s="159" t="s">
        <v>20373</v>
      </c>
      <c r="D3679" s="159">
        <v>1</v>
      </c>
    </row>
    <row r="3680" spans="3:4" x14ac:dyDescent="0.25">
      <c r="C3680" s="159" t="s">
        <v>20374</v>
      </c>
      <c r="D3680" s="159">
        <v>1</v>
      </c>
    </row>
    <row r="3681" spans="3:4" x14ac:dyDescent="0.25">
      <c r="C3681" s="159" t="s">
        <v>20375</v>
      </c>
      <c r="D3681" s="159">
        <v>1</v>
      </c>
    </row>
    <row r="3682" spans="3:4" x14ac:dyDescent="0.25">
      <c r="C3682" s="159" t="s">
        <v>20376</v>
      </c>
      <c r="D3682" s="159">
        <v>1</v>
      </c>
    </row>
    <row r="3683" spans="3:4" x14ac:dyDescent="0.25">
      <c r="C3683" s="159" t="s">
        <v>20377</v>
      </c>
      <c r="D3683" s="159">
        <v>1</v>
      </c>
    </row>
    <row r="3684" spans="3:4" x14ac:dyDescent="0.25">
      <c r="C3684" s="159" t="s">
        <v>20378</v>
      </c>
      <c r="D3684" s="159">
        <v>1</v>
      </c>
    </row>
    <row r="3685" spans="3:4" x14ac:dyDescent="0.25">
      <c r="C3685" s="159" t="s">
        <v>20379</v>
      </c>
      <c r="D3685" s="159">
        <v>1</v>
      </c>
    </row>
    <row r="3686" spans="3:4" x14ac:dyDescent="0.25">
      <c r="C3686" s="159" t="s">
        <v>20380</v>
      </c>
      <c r="D3686" s="159">
        <v>1</v>
      </c>
    </row>
    <row r="3687" spans="3:4" x14ac:dyDescent="0.25">
      <c r="C3687" s="159" t="s">
        <v>20381</v>
      </c>
      <c r="D3687" s="159">
        <v>1</v>
      </c>
    </row>
    <row r="3688" spans="3:4" x14ac:dyDescent="0.25">
      <c r="C3688" s="159" t="s">
        <v>20382</v>
      </c>
      <c r="D3688" s="159">
        <v>1</v>
      </c>
    </row>
    <row r="3689" spans="3:4" x14ac:dyDescent="0.25">
      <c r="C3689" s="159" t="s">
        <v>20383</v>
      </c>
      <c r="D3689" s="159">
        <v>1</v>
      </c>
    </row>
    <row r="3690" spans="3:4" x14ac:dyDescent="0.25">
      <c r="C3690" s="159" t="s">
        <v>20384</v>
      </c>
      <c r="D3690" s="159">
        <v>1</v>
      </c>
    </row>
    <row r="3691" spans="3:4" x14ac:dyDescent="0.25">
      <c r="C3691" s="159" t="s">
        <v>20385</v>
      </c>
      <c r="D3691" s="159">
        <v>1</v>
      </c>
    </row>
    <row r="3692" spans="3:4" x14ac:dyDescent="0.25">
      <c r="C3692" s="159" t="s">
        <v>20386</v>
      </c>
      <c r="D3692" s="159">
        <v>1</v>
      </c>
    </row>
    <row r="3693" spans="3:4" x14ac:dyDescent="0.25">
      <c r="C3693" s="159" t="s">
        <v>20387</v>
      </c>
      <c r="D3693" s="159">
        <v>1</v>
      </c>
    </row>
    <row r="3694" spans="3:4" x14ac:dyDescent="0.25">
      <c r="C3694" s="159" t="s">
        <v>20388</v>
      </c>
      <c r="D3694" s="159">
        <v>1</v>
      </c>
    </row>
    <row r="3695" spans="3:4" x14ac:dyDescent="0.25">
      <c r="C3695" s="159" t="s">
        <v>20389</v>
      </c>
      <c r="D3695" s="159">
        <v>1</v>
      </c>
    </row>
    <row r="3696" spans="3:4" x14ac:dyDescent="0.25">
      <c r="C3696" s="159" t="s">
        <v>20390</v>
      </c>
      <c r="D3696" s="159">
        <v>1</v>
      </c>
    </row>
    <row r="3697" spans="3:4" x14ac:dyDescent="0.25">
      <c r="C3697" s="159" t="s">
        <v>20391</v>
      </c>
      <c r="D3697" s="159">
        <v>1</v>
      </c>
    </row>
    <row r="3698" spans="3:4" x14ac:dyDescent="0.25">
      <c r="C3698" s="159" t="s">
        <v>20392</v>
      </c>
      <c r="D3698" s="159">
        <v>1</v>
      </c>
    </row>
    <row r="3699" spans="3:4" x14ac:dyDescent="0.25">
      <c r="C3699" s="159" t="s">
        <v>20418</v>
      </c>
      <c r="D3699" s="159">
        <v>1</v>
      </c>
    </row>
    <row r="3700" spans="3:4" x14ac:dyDescent="0.25">
      <c r="C3700" s="159" t="s">
        <v>20419</v>
      </c>
      <c r="D3700" s="159">
        <v>1</v>
      </c>
    </row>
    <row r="3701" spans="3:4" x14ac:dyDescent="0.25">
      <c r="C3701" s="159" t="s">
        <v>20420</v>
      </c>
      <c r="D3701" s="159">
        <v>1</v>
      </c>
    </row>
    <row r="3702" spans="3:4" x14ac:dyDescent="0.25">
      <c r="C3702" s="159" t="s">
        <v>20421</v>
      </c>
      <c r="D3702" s="159">
        <v>1</v>
      </c>
    </row>
    <row r="3703" spans="3:4" x14ac:dyDescent="0.25">
      <c r="C3703" s="159" t="s">
        <v>20422</v>
      </c>
      <c r="D3703" s="159">
        <v>1</v>
      </c>
    </row>
    <row r="3704" spans="3:4" x14ac:dyDescent="0.25">
      <c r="C3704" s="159" t="s">
        <v>20423</v>
      </c>
      <c r="D3704" s="159">
        <v>1</v>
      </c>
    </row>
    <row r="3705" spans="3:4" x14ac:dyDescent="0.25">
      <c r="C3705" s="159" t="s">
        <v>20424</v>
      </c>
      <c r="D3705" s="159">
        <v>1</v>
      </c>
    </row>
    <row r="3706" spans="3:4" x14ac:dyDescent="0.25">
      <c r="C3706" s="159" t="s">
        <v>20425</v>
      </c>
      <c r="D3706" s="159">
        <v>1</v>
      </c>
    </row>
    <row r="3707" spans="3:4" x14ac:dyDescent="0.25">
      <c r="C3707" s="159" t="s">
        <v>20426</v>
      </c>
      <c r="D3707" s="159">
        <v>1</v>
      </c>
    </row>
    <row r="3708" spans="3:4" x14ac:dyDescent="0.25">
      <c r="C3708" s="159" t="s">
        <v>20427</v>
      </c>
      <c r="D3708" s="159">
        <v>1</v>
      </c>
    </row>
    <row r="3709" spans="3:4" x14ac:dyDescent="0.25">
      <c r="C3709" s="159" t="s">
        <v>20428</v>
      </c>
      <c r="D3709" s="159">
        <v>1</v>
      </c>
    </row>
    <row r="3710" spans="3:4" x14ac:dyDescent="0.25">
      <c r="C3710" s="159" t="s">
        <v>20429</v>
      </c>
      <c r="D3710" s="159">
        <v>1</v>
      </c>
    </row>
    <row r="3711" spans="3:4" x14ac:dyDescent="0.25">
      <c r="C3711" s="159" t="s">
        <v>20430</v>
      </c>
      <c r="D3711" s="159">
        <v>1</v>
      </c>
    </row>
    <row r="3712" spans="3:4" x14ac:dyDescent="0.25">
      <c r="C3712" s="159" t="s">
        <v>20431</v>
      </c>
      <c r="D3712" s="159">
        <v>1</v>
      </c>
    </row>
    <row r="3713" spans="3:4" x14ac:dyDescent="0.25">
      <c r="C3713" s="159" t="s">
        <v>20432</v>
      </c>
      <c r="D3713" s="159">
        <v>1</v>
      </c>
    </row>
    <row r="3714" spans="3:4" x14ac:dyDescent="0.25">
      <c r="C3714" s="159" t="s">
        <v>20433</v>
      </c>
      <c r="D3714" s="159">
        <v>1</v>
      </c>
    </row>
    <row r="3715" spans="3:4" x14ac:dyDescent="0.25">
      <c r="C3715" s="159" t="s">
        <v>20434</v>
      </c>
      <c r="D3715" s="159">
        <v>1</v>
      </c>
    </row>
    <row r="3716" spans="3:4" x14ac:dyDescent="0.25">
      <c r="C3716" s="159" t="s">
        <v>20435</v>
      </c>
      <c r="D3716" s="159">
        <v>1</v>
      </c>
    </row>
    <row r="3717" spans="3:4" x14ac:dyDescent="0.25">
      <c r="C3717" s="159" t="s">
        <v>20436</v>
      </c>
      <c r="D3717" s="159">
        <v>1</v>
      </c>
    </row>
    <row r="3718" spans="3:4" x14ac:dyDescent="0.25">
      <c r="C3718" s="159" t="s">
        <v>20437</v>
      </c>
      <c r="D3718" s="159">
        <v>1</v>
      </c>
    </row>
    <row r="3719" spans="3:4" x14ac:dyDescent="0.25">
      <c r="C3719" s="159" t="s">
        <v>20438</v>
      </c>
      <c r="D3719" s="159">
        <v>1</v>
      </c>
    </row>
    <row r="3720" spans="3:4" x14ac:dyDescent="0.25">
      <c r="C3720" s="159" t="s">
        <v>20439</v>
      </c>
      <c r="D3720" s="159">
        <v>1</v>
      </c>
    </row>
    <row r="3721" spans="3:4" x14ac:dyDescent="0.25">
      <c r="C3721" s="159" t="s">
        <v>20440</v>
      </c>
      <c r="D3721" s="159">
        <v>1</v>
      </c>
    </row>
    <row r="3722" spans="3:4" x14ac:dyDescent="0.25">
      <c r="C3722" s="159" t="s">
        <v>20441</v>
      </c>
      <c r="D3722" s="159">
        <v>1</v>
      </c>
    </row>
    <row r="3723" spans="3:4" x14ac:dyDescent="0.25">
      <c r="C3723" s="159" t="s">
        <v>20442</v>
      </c>
      <c r="D3723" s="159">
        <v>1</v>
      </c>
    </row>
    <row r="3724" spans="3:4" x14ac:dyDescent="0.25">
      <c r="C3724" s="159" t="s">
        <v>20443</v>
      </c>
      <c r="D3724" s="159">
        <v>1</v>
      </c>
    </row>
    <row r="3725" spans="3:4" x14ac:dyDescent="0.25">
      <c r="C3725" s="159" t="s">
        <v>20454</v>
      </c>
      <c r="D3725" s="159">
        <v>1</v>
      </c>
    </row>
    <row r="3726" spans="3:4" x14ac:dyDescent="0.25">
      <c r="C3726" s="159" t="s">
        <v>20455</v>
      </c>
      <c r="D3726" s="159">
        <v>1</v>
      </c>
    </row>
    <row r="3727" spans="3:4" x14ac:dyDescent="0.25">
      <c r="C3727" s="159" t="s">
        <v>20456</v>
      </c>
      <c r="D3727" s="159">
        <v>1</v>
      </c>
    </row>
    <row r="3728" spans="3:4" x14ac:dyDescent="0.25">
      <c r="C3728" s="159" t="s">
        <v>20457</v>
      </c>
      <c r="D3728" s="159">
        <v>1</v>
      </c>
    </row>
    <row r="3729" spans="3:4" x14ac:dyDescent="0.25">
      <c r="C3729" s="159" t="s">
        <v>20458</v>
      </c>
      <c r="D3729" s="159">
        <v>1</v>
      </c>
    </row>
    <row r="3730" spans="3:4" x14ac:dyDescent="0.25">
      <c r="C3730" s="159" t="s">
        <v>20459</v>
      </c>
      <c r="D3730" s="159">
        <v>1</v>
      </c>
    </row>
    <row r="3731" spans="3:4" x14ac:dyDescent="0.25">
      <c r="C3731" s="159" t="s">
        <v>20460</v>
      </c>
      <c r="D3731" s="159">
        <v>1</v>
      </c>
    </row>
    <row r="3732" spans="3:4" x14ac:dyDescent="0.25">
      <c r="C3732" s="159" t="s">
        <v>20461</v>
      </c>
      <c r="D3732" s="159">
        <v>1</v>
      </c>
    </row>
    <row r="3733" spans="3:4" x14ac:dyDescent="0.25">
      <c r="C3733" s="159" t="s">
        <v>20462</v>
      </c>
      <c r="D3733" s="159">
        <v>1</v>
      </c>
    </row>
    <row r="3734" spans="3:4" x14ac:dyDescent="0.25">
      <c r="C3734" s="159" t="s">
        <v>20463</v>
      </c>
      <c r="D3734" s="159">
        <v>1</v>
      </c>
    </row>
    <row r="3735" spans="3:4" x14ac:dyDescent="0.25">
      <c r="C3735" s="159" t="s">
        <v>20464</v>
      </c>
      <c r="D3735" s="159">
        <v>1</v>
      </c>
    </row>
    <row r="3736" spans="3:4" x14ac:dyDescent="0.25">
      <c r="C3736" s="159" t="s">
        <v>20493</v>
      </c>
      <c r="D3736" s="159">
        <v>1</v>
      </c>
    </row>
    <row r="3737" spans="3:4" x14ac:dyDescent="0.25">
      <c r="C3737" s="159" t="s">
        <v>20494</v>
      </c>
      <c r="D3737" s="159">
        <v>1</v>
      </c>
    </row>
    <row r="3738" spans="3:4" x14ac:dyDescent="0.25">
      <c r="C3738" s="159" t="s">
        <v>20495</v>
      </c>
      <c r="D3738" s="159">
        <v>1</v>
      </c>
    </row>
    <row r="3739" spans="3:4" x14ac:dyDescent="0.25">
      <c r="C3739" s="159" t="s">
        <v>20496</v>
      </c>
      <c r="D3739" s="159">
        <v>1</v>
      </c>
    </row>
    <row r="3740" spans="3:4" x14ac:dyDescent="0.25">
      <c r="C3740" s="159" t="s">
        <v>20497</v>
      </c>
      <c r="D3740" s="159">
        <v>1</v>
      </c>
    </row>
    <row r="3741" spans="3:4" x14ac:dyDescent="0.25">
      <c r="C3741" s="159" t="s">
        <v>20498</v>
      </c>
      <c r="D3741" s="159">
        <v>1</v>
      </c>
    </row>
    <row r="3742" spans="3:4" x14ac:dyDescent="0.25">
      <c r="C3742" s="159" t="s">
        <v>20499</v>
      </c>
      <c r="D3742" s="159">
        <v>1</v>
      </c>
    </row>
    <row r="3743" spans="3:4" x14ac:dyDescent="0.25">
      <c r="C3743" s="159" t="s">
        <v>20500</v>
      </c>
      <c r="D3743" s="159">
        <v>1</v>
      </c>
    </row>
    <row r="3744" spans="3:4" x14ac:dyDescent="0.25">
      <c r="C3744" s="159" t="s">
        <v>20501</v>
      </c>
      <c r="D3744" s="159">
        <v>1</v>
      </c>
    </row>
    <row r="3745" spans="3:4" x14ac:dyDescent="0.25">
      <c r="C3745" s="159" t="s">
        <v>20502</v>
      </c>
      <c r="D3745" s="159">
        <v>1</v>
      </c>
    </row>
    <row r="3746" spans="3:4" x14ac:dyDescent="0.25">
      <c r="C3746" s="159" t="s">
        <v>20503</v>
      </c>
      <c r="D3746" s="159">
        <v>1</v>
      </c>
    </row>
    <row r="3747" spans="3:4" x14ac:dyDescent="0.25">
      <c r="C3747" s="159" t="s">
        <v>20504</v>
      </c>
      <c r="D3747" s="159">
        <v>1</v>
      </c>
    </row>
    <row r="3748" spans="3:4" x14ac:dyDescent="0.25">
      <c r="C3748" s="159" t="s">
        <v>20505</v>
      </c>
      <c r="D3748" s="159">
        <v>1</v>
      </c>
    </row>
    <row r="3749" spans="3:4" x14ac:dyDescent="0.25">
      <c r="C3749" s="159" t="s">
        <v>20506</v>
      </c>
      <c r="D3749" s="159">
        <v>1</v>
      </c>
    </row>
    <row r="3750" spans="3:4" x14ac:dyDescent="0.25">
      <c r="C3750" s="159" t="s">
        <v>20507</v>
      </c>
      <c r="D3750" s="159">
        <v>1</v>
      </c>
    </row>
    <row r="3751" spans="3:4" x14ac:dyDescent="0.25">
      <c r="C3751" s="159" t="s">
        <v>20531</v>
      </c>
      <c r="D3751" s="159">
        <v>1</v>
      </c>
    </row>
    <row r="3752" spans="3:4" x14ac:dyDescent="0.25">
      <c r="C3752" s="159" t="s">
        <v>20532</v>
      </c>
      <c r="D3752" s="159">
        <v>1</v>
      </c>
    </row>
    <row r="3753" spans="3:4" x14ac:dyDescent="0.25">
      <c r="C3753" s="159" t="s">
        <v>20533</v>
      </c>
      <c r="D3753" s="159">
        <v>1</v>
      </c>
    </row>
    <row r="3754" spans="3:4" x14ac:dyDescent="0.25">
      <c r="C3754" s="159" t="s">
        <v>20534</v>
      </c>
      <c r="D3754" s="159">
        <v>1</v>
      </c>
    </row>
    <row r="3755" spans="3:4" x14ac:dyDescent="0.25">
      <c r="C3755" s="159" t="s">
        <v>20535</v>
      </c>
      <c r="D3755" s="159">
        <v>1</v>
      </c>
    </row>
    <row r="3756" spans="3:4" x14ac:dyDescent="0.25">
      <c r="C3756" s="159" t="s">
        <v>20536</v>
      </c>
      <c r="D3756" s="159">
        <v>1</v>
      </c>
    </row>
    <row r="3757" spans="3:4" x14ac:dyDescent="0.25">
      <c r="C3757" s="159" t="s">
        <v>20537</v>
      </c>
      <c r="D3757" s="159">
        <v>1</v>
      </c>
    </row>
    <row r="3758" spans="3:4" x14ac:dyDescent="0.25">
      <c r="C3758" s="159" t="s">
        <v>20538</v>
      </c>
      <c r="D3758" s="159">
        <v>1</v>
      </c>
    </row>
    <row r="3759" spans="3:4" x14ac:dyDescent="0.25">
      <c r="C3759" s="159" t="s">
        <v>20539</v>
      </c>
      <c r="D3759" s="159">
        <v>1</v>
      </c>
    </row>
    <row r="3760" spans="3:4" x14ac:dyDescent="0.25">
      <c r="C3760" s="159" t="s">
        <v>20540</v>
      </c>
      <c r="D3760" s="159">
        <v>1</v>
      </c>
    </row>
    <row r="3761" spans="3:4" x14ac:dyDescent="0.25">
      <c r="C3761" s="159" t="s">
        <v>20541</v>
      </c>
      <c r="D3761" s="159">
        <v>1</v>
      </c>
    </row>
    <row r="3762" spans="3:4" x14ac:dyDescent="0.25">
      <c r="C3762" s="159" t="s">
        <v>20542</v>
      </c>
      <c r="D3762" s="159">
        <v>1</v>
      </c>
    </row>
    <row r="3763" spans="3:4" x14ac:dyDescent="0.25">
      <c r="C3763" s="159" t="s">
        <v>20543</v>
      </c>
      <c r="D3763" s="159">
        <v>1</v>
      </c>
    </row>
    <row r="3764" spans="3:4" x14ac:dyDescent="0.25">
      <c r="C3764" s="159" t="s">
        <v>20587</v>
      </c>
      <c r="D3764" s="159">
        <v>1</v>
      </c>
    </row>
    <row r="3765" spans="3:4" x14ac:dyDescent="0.25">
      <c r="C3765" s="159" t="s">
        <v>20588</v>
      </c>
      <c r="D3765" s="159">
        <v>1</v>
      </c>
    </row>
    <row r="3766" spans="3:4" x14ac:dyDescent="0.25">
      <c r="C3766" s="159" t="s">
        <v>20589</v>
      </c>
      <c r="D3766" s="159">
        <v>1</v>
      </c>
    </row>
    <row r="3767" spans="3:4" x14ac:dyDescent="0.25">
      <c r="C3767" s="159" t="s">
        <v>20590</v>
      </c>
      <c r="D3767" s="159">
        <v>1</v>
      </c>
    </row>
    <row r="3768" spans="3:4" x14ac:dyDescent="0.25">
      <c r="C3768" s="159" t="s">
        <v>20591</v>
      </c>
      <c r="D3768" s="159">
        <v>1</v>
      </c>
    </row>
    <row r="3769" spans="3:4" x14ac:dyDescent="0.25">
      <c r="C3769" s="159" t="s">
        <v>20592</v>
      </c>
      <c r="D3769" s="159">
        <v>1</v>
      </c>
    </row>
    <row r="3770" spans="3:4" x14ac:dyDescent="0.25">
      <c r="C3770" s="159" t="s">
        <v>20593</v>
      </c>
      <c r="D3770" s="159">
        <v>1</v>
      </c>
    </row>
    <row r="3771" spans="3:4" x14ac:dyDescent="0.25">
      <c r="C3771" s="159" t="s">
        <v>20594</v>
      </c>
      <c r="D3771" s="159">
        <v>1</v>
      </c>
    </row>
    <row r="3772" spans="3:4" x14ac:dyDescent="0.25">
      <c r="C3772" s="159" t="s">
        <v>20595</v>
      </c>
      <c r="D3772" s="159">
        <v>1</v>
      </c>
    </row>
    <row r="3773" spans="3:4" x14ac:dyDescent="0.25">
      <c r="C3773" s="159" t="s">
        <v>20596</v>
      </c>
      <c r="D3773" s="159">
        <v>1</v>
      </c>
    </row>
    <row r="3774" spans="3:4" x14ac:dyDescent="0.25">
      <c r="C3774" s="159" t="s">
        <v>20597</v>
      </c>
      <c r="D3774" s="159">
        <v>1</v>
      </c>
    </row>
    <row r="3775" spans="3:4" x14ac:dyDescent="0.25">
      <c r="C3775" s="159" t="s">
        <v>20598</v>
      </c>
      <c r="D3775" s="159">
        <v>1</v>
      </c>
    </row>
    <row r="3776" spans="3:4" x14ac:dyDescent="0.25">
      <c r="C3776" s="159" t="s">
        <v>20599</v>
      </c>
      <c r="D3776" s="159">
        <v>1</v>
      </c>
    </row>
    <row r="3777" spans="3:4" x14ac:dyDescent="0.25">
      <c r="C3777" s="159" t="s">
        <v>20600</v>
      </c>
      <c r="D3777" s="159">
        <v>1</v>
      </c>
    </row>
    <row r="3778" spans="3:4" x14ac:dyDescent="0.25">
      <c r="C3778" s="159" t="s">
        <v>20601</v>
      </c>
      <c r="D3778" s="159">
        <v>1</v>
      </c>
    </row>
    <row r="3779" spans="3:4" x14ac:dyDescent="0.25">
      <c r="C3779" s="159" t="s">
        <v>20602</v>
      </c>
      <c r="D3779" s="159">
        <v>1</v>
      </c>
    </row>
    <row r="3780" spans="3:4" x14ac:dyDescent="0.25">
      <c r="C3780" s="159" t="s">
        <v>20603</v>
      </c>
      <c r="D3780" s="159">
        <v>1</v>
      </c>
    </row>
    <row r="3781" spans="3:4" x14ac:dyDescent="0.25">
      <c r="C3781" s="159" t="s">
        <v>20604</v>
      </c>
      <c r="D3781" s="159">
        <v>1</v>
      </c>
    </row>
    <row r="3782" spans="3:4" x14ac:dyDescent="0.25">
      <c r="C3782" s="159" t="s">
        <v>20605</v>
      </c>
      <c r="D3782" s="159">
        <v>1</v>
      </c>
    </row>
    <row r="3783" spans="3:4" x14ac:dyDescent="0.25">
      <c r="C3783" s="159" t="s">
        <v>20606</v>
      </c>
      <c r="D3783" s="159">
        <v>1</v>
      </c>
    </row>
    <row r="3784" spans="3:4" x14ac:dyDescent="0.25">
      <c r="C3784" s="159" t="s">
        <v>20607</v>
      </c>
      <c r="D3784" s="159">
        <v>1</v>
      </c>
    </row>
    <row r="3785" spans="3:4" x14ac:dyDescent="0.25">
      <c r="C3785" s="159" t="s">
        <v>20608</v>
      </c>
      <c r="D3785" s="159">
        <v>1</v>
      </c>
    </row>
    <row r="3786" spans="3:4" x14ac:dyDescent="0.25">
      <c r="C3786" s="159" t="s">
        <v>20609</v>
      </c>
      <c r="D3786" s="159">
        <v>1</v>
      </c>
    </row>
    <row r="3787" spans="3:4" x14ac:dyDescent="0.25">
      <c r="C3787" s="159" t="s">
        <v>20610</v>
      </c>
      <c r="D3787" s="159">
        <v>1</v>
      </c>
    </row>
    <row r="3788" spans="3:4" x14ac:dyDescent="0.25">
      <c r="C3788" s="159" t="s">
        <v>20611</v>
      </c>
      <c r="D3788" s="159">
        <v>1</v>
      </c>
    </row>
    <row r="3789" spans="3:4" x14ac:dyDescent="0.25">
      <c r="C3789" s="159" t="s">
        <v>20612</v>
      </c>
      <c r="D3789" s="159">
        <v>1</v>
      </c>
    </row>
    <row r="3790" spans="3:4" x14ac:dyDescent="0.25">
      <c r="C3790" s="159" t="s">
        <v>20783</v>
      </c>
      <c r="D3790" s="159">
        <v>1</v>
      </c>
    </row>
    <row r="3791" spans="3:4" x14ac:dyDescent="0.25">
      <c r="C3791" s="159" t="s">
        <v>20784</v>
      </c>
      <c r="D3791" s="159">
        <v>1</v>
      </c>
    </row>
    <row r="3792" spans="3:4" x14ac:dyDescent="0.25">
      <c r="C3792" s="159" t="s">
        <v>20785</v>
      </c>
      <c r="D3792" s="159">
        <v>1</v>
      </c>
    </row>
    <row r="3793" spans="3:4" x14ac:dyDescent="0.25">
      <c r="C3793" s="159" t="s">
        <v>20786</v>
      </c>
      <c r="D3793" s="159">
        <v>1</v>
      </c>
    </row>
    <row r="3794" spans="3:4" x14ac:dyDescent="0.25">
      <c r="C3794" s="159" t="s">
        <v>20787</v>
      </c>
      <c r="D3794" s="159">
        <v>1</v>
      </c>
    </row>
    <row r="3795" spans="3:4" x14ac:dyDescent="0.25">
      <c r="C3795" s="159" t="s">
        <v>20788</v>
      </c>
      <c r="D3795" s="159">
        <v>1</v>
      </c>
    </row>
    <row r="3796" spans="3:4" x14ac:dyDescent="0.25">
      <c r="C3796" s="159" t="s">
        <v>20789</v>
      </c>
      <c r="D3796" s="159">
        <v>1</v>
      </c>
    </row>
    <row r="3797" spans="3:4" x14ac:dyDescent="0.25">
      <c r="C3797" s="159" t="s">
        <v>20790</v>
      </c>
      <c r="D3797" s="159">
        <v>1</v>
      </c>
    </row>
    <row r="3798" spans="3:4" x14ac:dyDescent="0.25">
      <c r="C3798" s="159" t="s">
        <v>20791</v>
      </c>
      <c r="D3798" s="159">
        <v>1</v>
      </c>
    </row>
    <row r="3799" spans="3:4" x14ac:dyDescent="0.25">
      <c r="C3799" s="159" t="s">
        <v>20792</v>
      </c>
      <c r="D3799" s="159">
        <v>1</v>
      </c>
    </row>
    <row r="3800" spans="3:4" x14ac:dyDescent="0.25">
      <c r="C3800" s="159" t="s">
        <v>20793</v>
      </c>
      <c r="D3800" s="159">
        <v>1</v>
      </c>
    </row>
    <row r="3801" spans="3:4" x14ac:dyDescent="0.25">
      <c r="C3801" s="159" t="s">
        <v>20794</v>
      </c>
      <c r="D3801" s="159">
        <v>1</v>
      </c>
    </row>
    <row r="3802" spans="3:4" x14ac:dyDescent="0.25">
      <c r="C3802" s="159" t="s">
        <v>20795</v>
      </c>
      <c r="D3802" s="159">
        <v>1</v>
      </c>
    </row>
    <row r="3803" spans="3:4" x14ac:dyDescent="0.25">
      <c r="C3803" s="159" t="s">
        <v>20796</v>
      </c>
      <c r="D3803" s="159">
        <v>1</v>
      </c>
    </row>
    <row r="3804" spans="3:4" x14ac:dyDescent="0.25">
      <c r="C3804" s="159" t="s">
        <v>20797</v>
      </c>
      <c r="D3804" s="159">
        <v>1</v>
      </c>
    </row>
    <row r="3805" spans="3:4" x14ac:dyDescent="0.25">
      <c r="C3805" s="159" t="s">
        <v>20798</v>
      </c>
      <c r="D3805" s="159">
        <v>1</v>
      </c>
    </row>
    <row r="3806" spans="3:4" x14ac:dyDescent="0.25">
      <c r="C3806" s="159" t="s">
        <v>20799</v>
      </c>
      <c r="D3806" s="159">
        <v>1</v>
      </c>
    </row>
    <row r="3807" spans="3:4" x14ac:dyDescent="0.25">
      <c r="C3807" s="159" t="s">
        <v>20357</v>
      </c>
      <c r="D3807" s="159">
        <v>1</v>
      </c>
    </row>
    <row r="3808" spans="3:4" x14ac:dyDescent="0.25">
      <c r="C3808" s="159" t="s">
        <v>20358</v>
      </c>
      <c r="D3808" s="159">
        <v>1</v>
      </c>
    </row>
    <row r="3809" spans="3:4" x14ac:dyDescent="0.25">
      <c r="C3809" s="159" t="s">
        <v>20359</v>
      </c>
      <c r="D3809" s="159">
        <v>1</v>
      </c>
    </row>
    <row r="3810" spans="3:4" x14ac:dyDescent="0.25">
      <c r="C3810" s="159" t="s">
        <v>20360</v>
      </c>
      <c r="D3810" s="159">
        <v>1</v>
      </c>
    </row>
    <row r="3811" spans="3:4" x14ac:dyDescent="0.25">
      <c r="C3811" s="159" t="s">
        <v>20361</v>
      </c>
      <c r="D3811" s="159">
        <v>1</v>
      </c>
    </row>
    <row r="3812" spans="3:4" x14ac:dyDescent="0.25">
      <c r="C3812" s="159" t="s">
        <v>20362</v>
      </c>
      <c r="D3812" s="159">
        <v>1</v>
      </c>
    </row>
    <row r="3813" spans="3:4" x14ac:dyDescent="0.25">
      <c r="C3813" s="159" t="s">
        <v>20363</v>
      </c>
      <c r="D3813" s="159">
        <v>1</v>
      </c>
    </row>
    <row r="3814" spans="3:4" x14ac:dyDescent="0.25">
      <c r="C3814" s="159" t="s">
        <v>20364</v>
      </c>
      <c r="D3814" s="159">
        <v>1</v>
      </c>
    </row>
    <row r="3815" spans="3:4" x14ac:dyDescent="0.25">
      <c r="C3815" s="159" t="s">
        <v>20365</v>
      </c>
      <c r="D3815" s="159">
        <v>1</v>
      </c>
    </row>
    <row r="3816" spans="3:4" x14ac:dyDescent="0.25">
      <c r="C3816" s="159" t="s">
        <v>20366</v>
      </c>
      <c r="D3816" s="159">
        <v>1</v>
      </c>
    </row>
    <row r="3817" spans="3:4" x14ac:dyDescent="0.25">
      <c r="C3817" s="159" t="s">
        <v>20393</v>
      </c>
      <c r="D3817" s="159">
        <v>1</v>
      </c>
    </row>
    <row r="3818" spans="3:4" x14ac:dyDescent="0.25">
      <c r="C3818" s="159" t="s">
        <v>20394</v>
      </c>
      <c r="D3818" s="159">
        <v>1</v>
      </c>
    </row>
    <row r="3819" spans="3:4" x14ac:dyDescent="0.25">
      <c r="C3819" s="159" t="s">
        <v>20395</v>
      </c>
      <c r="D3819" s="159">
        <v>1</v>
      </c>
    </row>
    <row r="3820" spans="3:4" x14ac:dyDescent="0.25">
      <c r="C3820" s="159" t="s">
        <v>20396</v>
      </c>
      <c r="D3820" s="159">
        <v>1</v>
      </c>
    </row>
    <row r="3821" spans="3:4" x14ac:dyDescent="0.25">
      <c r="C3821" s="159" t="s">
        <v>20397</v>
      </c>
      <c r="D3821" s="159">
        <v>1</v>
      </c>
    </row>
    <row r="3822" spans="3:4" x14ac:dyDescent="0.25">
      <c r="C3822" s="159" t="s">
        <v>20398</v>
      </c>
      <c r="D3822" s="159">
        <v>1</v>
      </c>
    </row>
    <row r="3823" spans="3:4" x14ac:dyDescent="0.25">
      <c r="C3823" s="159" t="s">
        <v>20399</v>
      </c>
      <c r="D3823" s="159">
        <v>1</v>
      </c>
    </row>
    <row r="3824" spans="3:4" x14ac:dyDescent="0.25">
      <c r="C3824" s="159" t="s">
        <v>20400</v>
      </c>
      <c r="D3824" s="159">
        <v>1</v>
      </c>
    </row>
    <row r="3825" spans="3:4" x14ac:dyDescent="0.25">
      <c r="C3825" s="159" t="s">
        <v>20401</v>
      </c>
      <c r="D3825" s="159">
        <v>1</v>
      </c>
    </row>
    <row r="3826" spans="3:4" x14ac:dyDescent="0.25">
      <c r="C3826" s="159" t="s">
        <v>20402</v>
      </c>
      <c r="D3826" s="159">
        <v>1</v>
      </c>
    </row>
    <row r="3827" spans="3:4" x14ac:dyDescent="0.25">
      <c r="C3827" s="159" t="s">
        <v>20403</v>
      </c>
      <c r="D3827" s="159">
        <v>1</v>
      </c>
    </row>
    <row r="3828" spans="3:4" x14ac:dyDescent="0.25">
      <c r="C3828" s="159" t="s">
        <v>20404</v>
      </c>
      <c r="D3828" s="159">
        <v>1</v>
      </c>
    </row>
    <row r="3829" spans="3:4" x14ac:dyDescent="0.25">
      <c r="C3829" s="159" t="s">
        <v>20405</v>
      </c>
      <c r="D3829" s="159">
        <v>1</v>
      </c>
    </row>
    <row r="3830" spans="3:4" x14ac:dyDescent="0.25">
      <c r="C3830" s="159" t="s">
        <v>20406</v>
      </c>
      <c r="D3830" s="159">
        <v>1</v>
      </c>
    </row>
    <row r="3831" spans="3:4" x14ac:dyDescent="0.25">
      <c r="C3831" s="159" t="s">
        <v>20407</v>
      </c>
      <c r="D3831" s="159">
        <v>1</v>
      </c>
    </row>
    <row r="3832" spans="3:4" x14ac:dyDescent="0.25">
      <c r="C3832" s="159" t="s">
        <v>20408</v>
      </c>
      <c r="D3832" s="159">
        <v>1</v>
      </c>
    </row>
    <row r="3833" spans="3:4" x14ac:dyDescent="0.25">
      <c r="C3833" s="159" t="s">
        <v>20409</v>
      </c>
      <c r="D3833" s="159">
        <v>1</v>
      </c>
    </row>
    <row r="3834" spans="3:4" x14ac:dyDescent="0.25">
      <c r="C3834" s="159" t="s">
        <v>20410</v>
      </c>
      <c r="D3834" s="159">
        <v>1</v>
      </c>
    </row>
    <row r="3835" spans="3:4" x14ac:dyDescent="0.25">
      <c r="C3835" s="159" t="s">
        <v>20411</v>
      </c>
      <c r="D3835" s="159">
        <v>1</v>
      </c>
    </row>
    <row r="3836" spans="3:4" x14ac:dyDescent="0.25">
      <c r="C3836" s="159" t="s">
        <v>20412</v>
      </c>
      <c r="D3836" s="159">
        <v>1</v>
      </c>
    </row>
    <row r="3837" spans="3:4" x14ac:dyDescent="0.25">
      <c r="C3837" s="159" t="s">
        <v>20413</v>
      </c>
      <c r="D3837" s="159">
        <v>1</v>
      </c>
    </row>
    <row r="3838" spans="3:4" x14ac:dyDescent="0.25">
      <c r="C3838" s="159" t="s">
        <v>20414</v>
      </c>
      <c r="D3838" s="159">
        <v>1</v>
      </c>
    </row>
    <row r="3839" spans="3:4" x14ac:dyDescent="0.25">
      <c r="C3839" s="159" t="s">
        <v>20415</v>
      </c>
      <c r="D3839" s="159">
        <v>1</v>
      </c>
    </row>
    <row r="3840" spans="3:4" x14ac:dyDescent="0.25">
      <c r="C3840" s="159" t="s">
        <v>20416</v>
      </c>
      <c r="D3840" s="159">
        <v>1</v>
      </c>
    </row>
    <row r="3841" spans="3:4" x14ac:dyDescent="0.25">
      <c r="C3841" s="159" t="s">
        <v>20417</v>
      </c>
      <c r="D3841" s="159">
        <v>1</v>
      </c>
    </row>
    <row r="3842" spans="3:4" x14ac:dyDescent="0.25">
      <c r="C3842" s="159" t="s">
        <v>20444</v>
      </c>
      <c r="D3842" s="159">
        <v>1</v>
      </c>
    </row>
    <row r="3843" spans="3:4" x14ac:dyDescent="0.25">
      <c r="C3843" s="159" t="s">
        <v>20445</v>
      </c>
      <c r="D3843" s="159">
        <v>1</v>
      </c>
    </row>
    <row r="3844" spans="3:4" x14ac:dyDescent="0.25">
      <c r="C3844" s="159" t="s">
        <v>20446</v>
      </c>
      <c r="D3844" s="159">
        <v>1</v>
      </c>
    </row>
    <row r="3845" spans="3:4" x14ac:dyDescent="0.25">
      <c r="C3845" s="159" t="s">
        <v>20447</v>
      </c>
      <c r="D3845" s="159">
        <v>1</v>
      </c>
    </row>
    <row r="3846" spans="3:4" x14ac:dyDescent="0.25">
      <c r="C3846" s="159" t="s">
        <v>20448</v>
      </c>
      <c r="D3846" s="159">
        <v>1</v>
      </c>
    </row>
    <row r="3847" spans="3:4" x14ac:dyDescent="0.25">
      <c r="C3847" s="159" t="s">
        <v>20449</v>
      </c>
      <c r="D3847" s="159">
        <v>1</v>
      </c>
    </row>
    <row r="3848" spans="3:4" x14ac:dyDescent="0.25">
      <c r="C3848" s="159" t="s">
        <v>20450</v>
      </c>
      <c r="D3848" s="159">
        <v>1</v>
      </c>
    </row>
    <row r="3849" spans="3:4" x14ac:dyDescent="0.25">
      <c r="C3849" s="159" t="s">
        <v>20451</v>
      </c>
      <c r="D3849" s="159">
        <v>1</v>
      </c>
    </row>
    <row r="3850" spans="3:4" x14ac:dyDescent="0.25">
      <c r="C3850" s="159" t="s">
        <v>20452</v>
      </c>
      <c r="D3850" s="159">
        <v>1</v>
      </c>
    </row>
    <row r="3851" spans="3:4" x14ac:dyDescent="0.25">
      <c r="C3851" s="159" t="s">
        <v>20453</v>
      </c>
      <c r="D3851" s="159">
        <v>1</v>
      </c>
    </row>
    <row r="3852" spans="3:4" x14ac:dyDescent="0.25">
      <c r="C3852" s="159" t="s">
        <v>20465</v>
      </c>
      <c r="D3852" s="159">
        <v>1</v>
      </c>
    </row>
    <row r="3853" spans="3:4" x14ac:dyDescent="0.25">
      <c r="C3853" s="159" t="s">
        <v>20466</v>
      </c>
      <c r="D3853" s="159">
        <v>1</v>
      </c>
    </row>
    <row r="3854" spans="3:4" x14ac:dyDescent="0.25">
      <c r="C3854" s="159" t="s">
        <v>20467</v>
      </c>
      <c r="D3854" s="159">
        <v>1</v>
      </c>
    </row>
    <row r="3855" spans="3:4" x14ac:dyDescent="0.25">
      <c r="C3855" s="159" t="s">
        <v>20468</v>
      </c>
      <c r="D3855" s="159">
        <v>1</v>
      </c>
    </row>
    <row r="3856" spans="3:4" x14ac:dyDescent="0.25">
      <c r="C3856" s="159" t="s">
        <v>20469</v>
      </c>
      <c r="D3856" s="159">
        <v>1</v>
      </c>
    </row>
    <row r="3857" spans="3:4" x14ac:dyDescent="0.25">
      <c r="C3857" s="159" t="s">
        <v>20470</v>
      </c>
      <c r="D3857" s="159">
        <v>1</v>
      </c>
    </row>
    <row r="3858" spans="3:4" x14ac:dyDescent="0.25">
      <c r="C3858" s="159" t="s">
        <v>20471</v>
      </c>
      <c r="D3858" s="159">
        <v>1</v>
      </c>
    </row>
    <row r="3859" spans="3:4" x14ac:dyDescent="0.25">
      <c r="C3859" s="159" t="s">
        <v>20472</v>
      </c>
      <c r="D3859" s="159">
        <v>1</v>
      </c>
    </row>
    <row r="3860" spans="3:4" x14ac:dyDescent="0.25">
      <c r="C3860" s="159" t="s">
        <v>20473</v>
      </c>
      <c r="D3860" s="159">
        <v>1</v>
      </c>
    </row>
    <row r="3861" spans="3:4" x14ac:dyDescent="0.25">
      <c r="C3861" s="159" t="s">
        <v>20474</v>
      </c>
      <c r="D3861" s="159">
        <v>1</v>
      </c>
    </row>
    <row r="3862" spans="3:4" x14ac:dyDescent="0.25">
      <c r="C3862" s="159" t="s">
        <v>20475</v>
      </c>
      <c r="D3862" s="159">
        <v>1</v>
      </c>
    </row>
    <row r="3863" spans="3:4" x14ac:dyDescent="0.25">
      <c r="C3863" s="159" t="s">
        <v>20476</v>
      </c>
      <c r="D3863" s="159">
        <v>1</v>
      </c>
    </row>
    <row r="3864" spans="3:4" x14ac:dyDescent="0.25">
      <c r="C3864" s="159" t="s">
        <v>20477</v>
      </c>
      <c r="D3864" s="159">
        <v>1</v>
      </c>
    </row>
    <row r="3865" spans="3:4" x14ac:dyDescent="0.25">
      <c r="C3865" s="159" t="s">
        <v>20478</v>
      </c>
      <c r="D3865" s="159">
        <v>1</v>
      </c>
    </row>
    <row r="3866" spans="3:4" x14ac:dyDescent="0.25">
      <c r="C3866" s="159" t="s">
        <v>20479</v>
      </c>
      <c r="D3866" s="159">
        <v>1</v>
      </c>
    </row>
    <row r="3867" spans="3:4" x14ac:dyDescent="0.25">
      <c r="C3867" s="159" t="s">
        <v>20480</v>
      </c>
      <c r="D3867" s="159">
        <v>1</v>
      </c>
    </row>
    <row r="3868" spans="3:4" x14ac:dyDescent="0.25">
      <c r="C3868" s="159" t="s">
        <v>20481</v>
      </c>
      <c r="D3868" s="159">
        <v>1</v>
      </c>
    </row>
    <row r="3869" spans="3:4" x14ac:dyDescent="0.25">
      <c r="C3869" s="159" t="s">
        <v>20482</v>
      </c>
      <c r="D3869" s="159">
        <v>1</v>
      </c>
    </row>
    <row r="3870" spans="3:4" x14ac:dyDescent="0.25">
      <c r="C3870" s="159" t="s">
        <v>20483</v>
      </c>
      <c r="D3870" s="159">
        <v>1</v>
      </c>
    </row>
    <row r="3871" spans="3:4" x14ac:dyDescent="0.25">
      <c r="C3871" s="159" t="s">
        <v>20484</v>
      </c>
      <c r="D3871" s="159">
        <v>1</v>
      </c>
    </row>
    <row r="3872" spans="3:4" x14ac:dyDescent="0.25">
      <c r="C3872" s="159" t="s">
        <v>20485</v>
      </c>
      <c r="D3872" s="159">
        <v>1</v>
      </c>
    </row>
    <row r="3873" spans="3:4" x14ac:dyDescent="0.25">
      <c r="C3873" s="159" t="s">
        <v>20486</v>
      </c>
      <c r="D3873" s="159">
        <v>1</v>
      </c>
    </row>
    <row r="3874" spans="3:4" x14ac:dyDescent="0.25">
      <c r="C3874" s="159" t="s">
        <v>20487</v>
      </c>
      <c r="D3874" s="159">
        <v>1</v>
      </c>
    </row>
    <row r="3875" spans="3:4" x14ac:dyDescent="0.25">
      <c r="C3875" s="159" t="s">
        <v>20488</v>
      </c>
      <c r="D3875" s="159">
        <v>1</v>
      </c>
    </row>
    <row r="3876" spans="3:4" x14ac:dyDescent="0.25">
      <c r="C3876" s="159" t="s">
        <v>20489</v>
      </c>
      <c r="D3876" s="159">
        <v>1</v>
      </c>
    </row>
    <row r="3877" spans="3:4" x14ac:dyDescent="0.25">
      <c r="C3877" s="159" t="s">
        <v>20490</v>
      </c>
      <c r="D3877" s="159">
        <v>1</v>
      </c>
    </row>
    <row r="3878" spans="3:4" x14ac:dyDescent="0.25">
      <c r="C3878" s="159" t="s">
        <v>20491</v>
      </c>
      <c r="D3878" s="159">
        <v>1</v>
      </c>
    </row>
    <row r="3879" spans="3:4" x14ac:dyDescent="0.25">
      <c r="C3879" s="159" t="s">
        <v>20492</v>
      </c>
      <c r="D3879" s="159">
        <v>1</v>
      </c>
    </row>
    <row r="3880" spans="3:4" x14ac:dyDescent="0.25">
      <c r="C3880" s="159" t="s">
        <v>20508</v>
      </c>
      <c r="D3880" s="159">
        <v>1</v>
      </c>
    </row>
    <row r="3881" spans="3:4" x14ac:dyDescent="0.25">
      <c r="C3881" s="159" t="s">
        <v>20509</v>
      </c>
      <c r="D3881" s="159">
        <v>1</v>
      </c>
    </row>
    <row r="3882" spans="3:4" x14ac:dyDescent="0.25">
      <c r="C3882" s="159" t="s">
        <v>20510</v>
      </c>
      <c r="D3882" s="159">
        <v>1</v>
      </c>
    </row>
    <row r="3883" spans="3:4" x14ac:dyDescent="0.25">
      <c r="C3883" s="159" t="s">
        <v>20511</v>
      </c>
      <c r="D3883" s="159">
        <v>1</v>
      </c>
    </row>
    <row r="3884" spans="3:4" x14ac:dyDescent="0.25">
      <c r="C3884" s="159" t="s">
        <v>20512</v>
      </c>
      <c r="D3884" s="159">
        <v>1</v>
      </c>
    </row>
    <row r="3885" spans="3:4" x14ac:dyDescent="0.25">
      <c r="C3885" s="159" t="s">
        <v>20513</v>
      </c>
      <c r="D3885" s="159">
        <v>1</v>
      </c>
    </row>
    <row r="3886" spans="3:4" x14ac:dyDescent="0.25">
      <c r="C3886" s="159" t="s">
        <v>20514</v>
      </c>
      <c r="D3886" s="159">
        <v>1</v>
      </c>
    </row>
    <row r="3887" spans="3:4" x14ac:dyDescent="0.25">
      <c r="C3887" s="159" t="s">
        <v>20515</v>
      </c>
      <c r="D3887" s="159">
        <v>1</v>
      </c>
    </row>
    <row r="3888" spans="3:4" x14ac:dyDescent="0.25">
      <c r="C3888" s="159" t="s">
        <v>20516</v>
      </c>
      <c r="D3888" s="159">
        <v>1</v>
      </c>
    </row>
    <row r="3889" spans="3:4" x14ac:dyDescent="0.25">
      <c r="C3889" s="159" t="s">
        <v>20517</v>
      </c>
      <c r="D3889" s="159">
        <v>1</v>
      </c>
    </row>
    <row r="3890" spans="3:4" x14ac:dyDescent="0.25">
      <c r="C3890" s="159" t="s">
        <v>20518</v>
      </c>
      <c r="D3890" s="159">
        <v>1</v>
      </c>
    </row>
    <row r="3891" spans="3:4" x14ac:dyDescent="0.25">
      <c r="C3891" s="159" t="s">
        <v>20519</v>
      </c>
      <c r="D3891" s="159">
        <v>1</v>
      </c>
    </row>
    <row r="3892" spans="3:4" x14ac:dyDescent="0.25">
      <c r="C3892" s="159" t="s">
        <v>20520</v>
      </c>
      <c r="D3892" s="159">
        <v>1</v>
      </c>
    </row>
    <row r="3893" spans="3:4" x14ac:dyDescent="0.25">
      <c r="C3893" s="159" t="s">
        <v>20521</v>
      </c>
      <c r="D3893" s="159">
        <v>1</v>
      </c>
    </row>
    <row r="3894" spans="3:4" x14ac:dyDescent="0.25">
      <c r="C3894" s="159" t="s">
        <v>20522</v>
      </c>
      <c r="D3894" s="159">
        <v>1</v>
      </c>
    </row>
    <row r="3895" spans="3:4" x14ac:dyDescent="0.25">
      <c r="C3895" s="159" t="s">
        <v>20523</v>
      </c>
      <c r="D3895" s="159">
        <v>1</v>
      </c>
    </row>
    <row r="3896" spans="3:4" x14ac:dyDescent="0.25">
      <c r="C3896" s="159" t="s">
        <v>20524</v>
      </c>
      <c r="D3896" s="159">
        <v>1</v>
      </c>
    </row>
    <row r="3897" spans="3:4" x14ac:dyDescent="0.25">
      <c r="C3897" s="159" t="s">
        <v>20525</v>
      </c>
      <c r="D3897" s="159">
        <v>1</v>
      </c>
    </row>
    <row r="3898" spans="3:4" x14ac:dyDescent="0.25">
      <c r="C3898" s="159" t="s">
        <v>20526</v>
      </c>
      <c r="D3898" s="159">
        <v>1</v>
      </c>
    </row>
    <row r="3899" spans="3:4" x14ac:dyDescent="0.25">
      <c r="C3899" s="159" t="s">
        <v>20527</v>
      </c>
      <c r="D3899" s="159">
        <v>1</v>
      </c>
    </row>
    <row r="3900" spans="3:4" x14ac:dyDescent="0.25">
      <c r="C3900" s="159" t="s">
        <v>20528</v>
      </c>
      <c r="D3900" s="159">
        <v>1</v>
      </c>
    </row>
    <row r="3901" spans="3:4" x14ac:dyDescent="0.25">
      <c r="C3901" s="159" t="s">
        <v>20529</v>
      </c>
      <c r="D3901" s="159">
        <v>1</v>
      </c>
    </row>
    <row r="3902" spans="3:4" x14ac:dyDescent="0.25">
      <c r="C3902" s="159" t="s">
        <v>20530</v>
      </c>
      <c r="D3902" s="159">
        <v>1</v>
      </c>
    </row>
    <row r="3903" spans="3:4" x14ac:dyDescent="0.25">
      <c r="C3903" s="159" t="s">
        <v>20544</v>
      </c>
      <c r="D3903" s="159">
        <v>1</v>
      </c>
    </row>
    <row r="3904" spans="3:4" x14ac:dyDescent="0.25">
      <c r="C3904" s="159" t="s">
        <v>20545</v>
      </c>
      <c r="D3904" s="159">
        <v>1</v>
      </c>
    </row>
    <row r="3905" spans="3:4" x14ac:dyDescent="0.25">
      <c r="C3905" s="159" t="s">
        <v>20546</v>
      </c>
      <c r="D3905" s="159">
        <v>1</v>
      </c>
    </row>
    <row r="3906" spans="3:4" x14ac:dyDescent="0.25">
      <c r="C3906" s="159" t="s">
        <v>20547</v>
      </c>
      <c r="D3906" s="159">
        <v>1</v>
      </c>
    </row>
    <row r="3907" spans="3:4" x14ac:dyDescent="0.25">
      <c r="C3907" s="159" t="s">
        <v>20548</v>
      </c>
      <c r="D3907" s="159">
        <v>1</v>
      </c>
    </row>
    <row r="3908" spans="3:4" x14ac:dyDescent="0.25">
      <c r="C3908" s="159" t="s">
        <v>20549</v>
      </c>
      <c r="D3908" s="159">
        <v>1</v>
      </c>
    </row>
    <row r="3909" spans="3:4" x14ac:dyDescent="0.25">
      <c r="C3909" s="159" t="s">
        <v>20550</v>
      </c>
      <c r="D3909" s="159">
        <v>1</v>
      </c>
    </row>
    <row r="3910" spans="3:4" x14ac:dyDescent="0.25">
      <c r="C3910" s="159" t="s">
        <v>20551</v>
      </c>
      <c r="D3910" s="159">
        <v>1</v>
      </c>
    </row>
    <row r="3911" spans="3:4" x14ac:dyDescent="0.25">
      <c r="C3911" s="159" t="s">
        <v>20552</v>
      </c>
      <c r="D3911" s="159">
        <v>1</v>
      </c>
    </row>
    <row r="3912" spans="3:4" x14ac:dyDescent="0.25">
      <c r="C3912" s="159" t="s">
        <v>20553</v>
      </c>
      <c r="D3912" s="159">
        <v>1</v>
      </c>
    </row>
    <row r="3913" spans="3:4" x14ac:dyDescent="0.25">
      <c r="C3913" s="159" t="s">
        <v>20554</v>
      </c>
      <c r="D3913" s="159">
        <v>1</v>
      </c>
    </row>
    <row r="3914" spans="3:4" x14ac:dyDescent="0.25">
      <c r="C3914" s="159" t="s">
        <v>20555</v>
      </c>
      <c r="D3914" s="159">
        <v>1</v>
      </c>
    </row>
    <row r="3915" spans="3:4" x14ac:dyDescent="0.25">
      <c r="C3915" s="159" t="s">
        <v>20556</v>
      </c>
      <c r="D3915" s="159">
        <v>1</v>
      </c>
    </row>
    <row r="3916" spans="3:4" x14ac:dyDescent="0.25">
      <c r="C3916" s="159" t="s">
        <v>20557</v>
      </c>
      <c r="D3916" s="159">
        <v>1</v>
      </c>
    </row>
    <row r="3917" spans="3:4" x14ac:dyDescent="0.25">
      <c r="C3917" s="159" t="s">
        <v>20558</v>
      </c>
      <c r="D3917" s="159">
        <v>1</v>
      </c>
    </row>
    <row r="3918" spans="3:4" x14ac:dyDescent="0.25">
      <c r="C3918" s="159" t="s">
        <v>20559</v>
      </c>
      <c r="D3918" s="159">
        <v>1</v>
      </c>
    </row>
    <row r="3919" spans="3:4" x14ac:dyDescent="0.25">
      <c r="C3919" s="159" t="s">
        <v>20560</v>
      </c>
      <c r="D3919" s="159">
        <v>1</v>
      </c>
    </row>
    <row r="3920" spans="3:4" x14ac:dyDescent="0.25">
      <c r="C3920" s="159" t="s">
        <v>20561</v>
      </c>
      <c r="D3920" s="159">
        <v>1</v>
      </c>
    </row>
    <row r="3921" spans="3:4" x14ac:dyDescent="0.25">
      <c r="C3921" s="159" t="s">
        <v>20562</v>
      </c>
      <c r="D3921" s="159">
        <v>1</v>
      </c>
    </row>
    <row r="3922" spans="3:4" x14ac:dyDescent="0.25">
      <c r="C3922" s="159" t="s">
        <v>20563</v>
      </c>
      <c r="D3922" s="159">
        <v>1</v>
      </c>
    </row>
    <row r="3923" spans="3:4" x14ac:dyDescent="0.25">
      <c r="C3923" s="159" t="s">
        <v>20564</v>
      </c>
      <c r="D3923" s="159">
        <v>1</v>
      </c>
    </row>
    <row r="3924" spans="3:4" x14ac:dyDescent="0.25">
      <c r="C3924" s="159" t="s">
        <v>20565</v>
      </c>
      <c r="D3924" s="159">
        <v>1</v>
      </c>
    </row>
    <row r="3925" spans="3:4" x14ac:dyDescent="0.25">
      <c r="C3925" s="159" t="s">
        <v>20566</v>
      </c>
      <c r="D3925" s="159">
        <v>1</v>
      </c>
    </row>
    <row r="3926" spans="3:4" x14ac:dyDescent="0.25">
      <c r="C3926" s="159" t="s">
        <v>20567</v>
      </c>
      <c r="D3926" s="159">
        <v>1</v>
      </c>
    </row>
    <row r="3927" spans="3:4" x14ac:dyDescent="0.25">
      <c r="C3927" s="159" t="s">
        <v>20568</v>
      </c>
      <c r="D3927" s="159">
        <v>1</v>
      </c>
    </row>
    <row r="3928" spans="3:4" x14ac:dyDescent="0.25">
      <c r="C3928" s="159" t="s">
        <v>20569</v>
      </c>
      <c r="D3928" s="159">
        <v>1</v>
      </c>
    </row>
    <row r="3929" spans="3:4" x14ac:dyDescent="0.25">
      <c r="C3929" s="159" t="s">
        <v>20570</v>
      </c>
      <c r="D3929" s="159">
        <v>1</v>
      </c>
    </row>
    <row r="3930" spans="3:4" x14ac:dyDescent="0.25">
      <c r="C3930" s="159" t="s">
        <v>20571</v>
      </c>
      <c r="D3930" s="159">
        <v>1</v>
      </c>
    </row>
    <row r="3931" spans="3:4" x14ac:dyDescent="0.25">
      <c r="C3931" s="159" t="s">
        <v>20572</v>
      </c>
      <c r="D3931" s="159">
        <v>1</v>
      </c>
    </row>
    <row r="3932" spans="3:4" x14ac:dyDescent="0.25">
      <c r="C3932" s="159" t="s">
        <v>20573</v>
      </c>
      <c r="D3932" s="159">
        <v>1</v>
      </c>
    </row>
    <row r="3933" spans="3:4" x14ac:dyDescent="0.25">
      <c r="C3933" s="159" t="s">
        <v>20574</v>
      </c>
      <c r="D3933" s="159">
        <v>1</v>
      </c>
    </row>
    <row r="3934" spans="3:4" x14ac:dyDescent="0.25">
      <c r="C3934" s="159" t="s">
        <v>20575</v>
      </c>
      <c r="D3934" s="159">
        <v>1</v>
      </c>
    </row>
    <row r="3935" spans="3:4" x14ac:dyDescent="0.25">
      <c r="C3935" s="159" t="s">
        <v>20576</v>
      </c>
      <c r="D3935" s="159">
        <v>1</v>
      </c>
    </row>
    <row r="3936" spans="3:4" x14ac:dyDescent="0.25">
      <c r="C3936" s="159" t="s">
        <v>20577</v>
      </c>
      <c r="D3936" s="159">
        <v>1</v>
      </c>
    </row>
    <row r="3937" spans="3:4" x14ac:dyDescent="0.25">
      <c r="C3937" s="159" t="s">
        <v>20578</v>
      </c>
      <c r="D3937" s="159">
        <v>1</v>
      </c>
    </row>
    <row r="3938" spans="3:4" x14ac:dyDescent="0.25">
      <c r="C3938" s="159" t="s">
        <v>20579</v>
      </c>
      <c r="D3938" s="159">
        <v>1</v>
      </c>
    </row>
    <row r="3939" spans="3:4" x14ac:dyDescent="0.25">
      <c r="C3939" s="159" t="s">
        <v>20580</v>
      </c>
      <c r="D3939" s="159">
        <v>1</v>
      </c>
    </row>
    <row r="3940" spans="3:4" x14ac:dyDescent="0.25">
      <c r="C3940" s="159" t="s">
        <v>20581</v>
      </c>
      <c r="D3940" s="159">
        <v>1</v>
      </c>
    </row>
    <row r="3941" spans="3:4" x14ac:dyDescent="0.25">
      <c r="C3941" s="159" t="s">
        <v>20582</v>
      </c>
      <c r="D3941" s="159">
        <v>1</v>
      </c>
    </row>
    <row r="3942" spans="3:4" x14ac:dyDescent="0.25">
      <c r="C3942" s="159" t="s">
        <v>20583</v>
      </c>
      <c r="D3942" s="159">
        <v>1</v>
      </c>
    </row>
    <row r="3943" spans="3:4" x14ac:dyDescent="0.25">
      <c r="C3943" s="159" t="s">
        <v>20584</v>
      </c>
      <c r="D3943" s="159">
        <v>1</v>
      </c>
    </row>
    <row r="3944" spans="3:4" x14ac:dyDescent="0.25">
      <c r="C3944" s="159" t="s">
        <v>20585</v>
      </c>
      <c r="D3944" s="159">
        <v>1</v>
      </c>
    </row>
    <row r="3945" spans="3:4" x14ac:dyDescent="0.25">
      <c r="C3945" s="159" t="s">
        <v>20586</v>
      </c>
      <c r="D3945" s="159">
        <v>1</v>
      </c>
    </row>
    <row r="3946" spans="3:4" x14ac:dyDescent="0.25">
      <c r="C3946" s="159" t="s">
        <v>20613</v>
      </c>
      <c r="D3946" s="159">
        <v>1</v>
      </c>
    </row>
    <row r="3947" spans="3:4" x14ac:dyDescent="0.25">
      <c r="C3947" s="159" t="s">
        <v>20614</v>
      </c>
      <c r="D3947" s="159">
        <v>1</v>
      </c>
    </row>
    <row r="3948" spans="3:4" x14ac:dyDescent="0.25">
      <c r="C3948" s="159" t="s">
        <v>20615</v>
      </c>
      <c r="D3948" s="159">
        <v>1</v>
      </c>
    </row>
    <row r="3949" spans="3:4" x14ac:dyDescent="0.25">
      <c r="C3949" s="159" t="s">
        <v>4155</v>
      </c>
      <c r="D3949" s="159">
        <v>1</v>
      </c>
    </row>
    <row r="3950" spans="3:4" x14ac:dyDescent="0.25">
      <c r="C3950" s="159" t="s">
        <v>20616</v>
      </c>
      <c r="D3950" s="159">
        <v>1</v>
      </c>
    </row>
    <row r="3951" spans="3:4" x14ac:dyDescent="0.25">
      <c r="C3951" s="159" t="s">
        <v>20617</v>
      </c>
      <c r="D3951" s="159">
        <v>1</v>
      </c>
    </row>
    <row r="3952" spans="3:4" x14ac:dyDescent="0.25">
      <c r="C3952" s="159" t="s">
        <v>20618</v>
      </c>
      <c r="D3952" s="159">
        <v>1</v>
      </c>
    </row>
    <row r="3953" spans="3:4" x14ac:dyDescent="0.25">
      <c r="C3953" s="159" t="s">
        <v>20619</v>
      </c>
      <c r="D3953" s="159">
        <v>1</v>
      </c>
    </row>
    <row r="3954" spans="3:4" x14ac:dyDescent="0.25">
      <c r="C3954" s="159" t="s">
        <v>20620</v>
      </c>
      <c r="D3954" s="159">
        <v>1</v>
      </c>
    </row>
    <row r="3955" spans="3:4" x14ac:dyDescent="0.25">
      <c r="C3955" s="159" t="s">
        <v>20621</v>
      </c>
      <c r="D3955" s="159">
        <v>1</v>
      </c>
    </row>
    <row r="3956" spans="3:4" x14ac:dyDescent="0.25">
      <c r="C3956" s="159" t="s">
        <v>20622</v>
      </c>
      <c r="D3956" s="159">
        <v>1</v>
      </c>
    </row>
    <row r="3957" spans="3:4" x14ac:dyDescent="0.25">
      <c r="C3957" s="159" t="s">
        <v>20623</v>
      </c>
      <c r="D3957" s="159">
        <v>1</v>
      </c>
    </row>
    <row r="3958" spans="3:4" x14ac:dyDescent="0.25">
      <c r="C3958" s="159" t="s">
        <v>20624</v>
      </c>
      <c r="D3958" s="159">
        <v>1</v>
      </c>
    </row>
    <row r="3959" spans="3:4" x14ac:dyDescent="0.25">
      <c r="C3959" s="159" t="s">
        <v>20625</v>
      </c>
      <c r="D3959" s="159">
        <v>1</v>
      </c>
    </row>
    <row r="3960" spans="3:4" x14ac:dyDescent="0.25">
      <c r="C3960" s="159" t="s">
        <v>20626</v>
      </c>
      <c r="D3960" s="159">
        <v>1</v>
      </c>
    </row>
    <row r="3961" spans="3:4" x14ac:dyDescent="0.25">
      <c r="C3961" s="159" t="s">
        <v>20627</v>
      </c>
      <c r="D3961" s="159">
        <v>1</v>
      </c>
    </row>
    <row r="3962" spans="3:4" x14ac:dyDescent="0.25">
      <c r="C3962" s="159" t="s">
        <v>20628</v>
      </c>
      <c r="D3962" s="159">
        <v>1</v>
      </c>
    </row>
    <row r="3963" spans="3:4" x14ac:dyDescent="0.25">
      <c r="C3963" s="159" t="s">
        <v>20629</v>
      </c>
      <c r="D3963" s="159">
        <v>1</v>
      </c>
    </row>
    <row r="3964" spans="3:4" x14ac:dyDescent="0.25">
      <c r="C3964" s="159" t="s">
        <v>20630</v>
      </c>
      <c r="D3964" s="159">
        <v>1</v>
      </c>
    </row>
    <row r="3965" spans="3:4" x14ac:dyDescent="0.25">
      <c r="C3965" s="159" t="s">
        <v>20631</v>
      </c>
      <c r="D3965" s="159">
        <v>1</v>
      </c>
    </row>
    <row r="3966" spans="3:4" x14ac:dyDescent="0.25">
      <c r="C3966" s="159" t="s">
        <v>20632</v>
      </c>
      <c r="D3966" s="159">
        <v>1</v>
      </c>
    </row>
    <row r="3967" spans="3:4" x14ac:dyDescent="0.25">
      <c r="C3967" s="159" t="s">
        <v>20633</v>
      </c>
      <c r="D3967" s="159">
        <v>1</v>
      </c>
    </row>
    <row r="3968" spans="3:4" x14ac:dyDescent="0.25">
      <c r="C3968" s="159" t="s">
        <v>20634</v>
      </c>
      <c r="D3968" s="159">
        <v>1</v>
      </c>
    </row>
    <row r="3969" spans="3:4" x14ac:dyDescent="0.25">
      <c r="C3969" s="159" t="s">
        <v>20635</v>
      </c>
      <c r="D3969" s="159">
        <v>1</v>
      </c>
    </row>
    <row r="3970" spans="3:4" x14ac:dyDescent="0.25">
      <c r="C3970" s="159" t="s">
        <v>20636</v>
      </c>
      <c r="D3970" s="159">
        <v>1</v>
      </c>
    </row>
    <row r="3971" spans="3:4" x14ac:dyDescent="0.25">
      <c r="C3971" s="159" t="s">
        <v>20637</v>
      </c>
      <c r="D3971" s="159">
        <v>1</v>
      </c>
    </row>
    <row r="3972" spans="3:4" x14ac:dyDescent="0.25">
      <c r="C3972" s="159" t="s">
        <v>20638</v>
      </c>
      <c r="D3972" s="159">
        <v>1</v>
      </c>
    </row>
    <row r="3973" spans="3:4" x14ac:dyDescent="0.25">
      <c r="C3973" s="159" t="s">
        <v>20639</v>
      </c>
      <c r="D3973" s="159">
        <v>1</v>
      </c>
    </row>
    <row r="3974" spans="3:4" x14ac:dyDescent="0.25">
      <c r="C3974" s="159" t="s">
        <v>20640</v>
      </c>
      <c r="D3974" s="159">
        <v>1</v>
      </c>
    </row>
    <row r="3975" spans="3:4" x14ac:dyDescent="0.25">
      <c r="C3975" s="159" t="s">
        <v>20641</v>
      </c>
      <c r="D3975" s="159">
        <v>1</v>
      </c>
    </row>
    <row r="3976" spans="3:4" x14ac:dyDescent="0.25">
      <c r="C3976" s="159" t="s">
        <v>20642</v>
      </c>
      <c r="D3976" s="159">
        <v>1</v>
      </c>
    </row>
    <row r="3977" spans="3:4" x14ac:dyDescent="0.25">
      <c r="C3977" s="159" t="s">
        <v>20643</v>
      </c>
      <c r="D3977" s="159">
        <v>1</v>
      </c>
    </row>
    <row r="3978" spans="3:4" x14ac:dyDescent="0.25">
      <c r="C3978" s="159" t="s">
        <v>20644</v>
      </c>
      <c r="D3978" s="159">
        <v>1</v>
      </c>
    </row>
    <row r="3979" spans="3:4" x14ac:dyDescent="0.25">
      <c r="C3979" s="159" t="s">
        <v>20645</v>
      </c>
      <c r="D3979" s="159">
        <v>1</v>
      </c>
    </row>
    <row r="3980" spans="3:4" x14ac:dyDescent="0.25">
      <c r="C3980" s="159" t="s">
        <v>20646</v>
      </c>
      <c r="D3980" s="159">
        <v>1</v>
      </c>
    </row>
    <row r="3981" spans="3:4" x14ac:dyDescent="0.25">
      <c r="C3981" s="159" t="s">
        <v>20647</v>
      </c>
      <c r="D3981" s="159">
        <v>1</v>
      </c>
    </row>
    <row r="3982" spans="3:4" x14ac:dyDescent="0.25">
      <c r="C3982" s="159" t="s">
        <v>20648</v>
      </c>
      <c r="D3982" s="159">
        <v>1</v>
      </c>
    </row>
    <row r="3983" spans="3:4" x14ac:dyDescent="0.25">
      <c r="C3983" s="159" t="s">
        <v>20649</v>
      </c>
      <c r="D3983" s="159">
        <v>1</v>
      </c>
    </row>
    <row r="3984" spans="3:4" x14ac:dyDescent="0.25">
      <c r="C3984" s="159" t="s">
        <v>20650</v>
      </c>
      <c r="D3984" s="159">
        <v>1</v>
      </c>
    </row>
    <row r="3985" spans="3:4" x14ac:dyDescent="0.25">
      <c r="C3985" s="159" t="s">
        <v>20651</v>
      </c>
      <c r="D3985" s="159">
        <v>1</v>
      </c>
    </row>
    <row r="3986" spans="3:4" x14ac:dyDescent="0.25">
      <c r="C3986" s="159" t="s">
        <v>20652</v>
      </c>
      <c r="D3986" s="159">
        <v>1</v>
      </c>
    </row>
    <row r="3987" spans="3:4" x14ac:dyDescent="0.25">
      <c r="C3987" s="159" t="s">
        <v>20653</v>
      </c>
      <c r="D3987" s="159">
        <v>1</v>
      </c>
    </row>
    <row r="3988" spans="3:4" x14ac:dyDescent="0.25">
      <c r="C3988" s="159" t="s">
        <v>20654</v>
      </c>
      <c r="D3988" s="159">
        <v>1</v>
      </c>
    </row>
    <row r="3989" spans="3:4" x14ac:dyDescent="0.25">
      <c r="C3989" s="159" t="s">
        <v>20655</v>
      </c>
      <c r="D3989" s="159">
        <v>1</v>
      </c>
    </row>
    <row r="3990" spans="3:4" x14ac:dyDescent="0.25">
      <c r="C3990" s="159" t="s">
        <v>20656</v>
      </c>
      <c r="D3990" s="159">
        <v>1</v>
      </c>
    </row>
    <row r="3991" spans="3:4" x14ac:dyDescent="0.25">
      <c r="C3991" s="159" t="s">
        <v>20657</v>
      </c>
      <c r="D3991" s="159">
        <v>1</v>
      </c>
    </row>
    <row r="3992" spans="3:4" x14ac:dyDescent="0.25">
      <c r="C3992" s="159" t="s">
        <v>20658</v>
      </c>
      <c r="D3992" s="159">
        <v>1</v>
      </c>
    </row>
    <row r="3993" spans="3:4" x14ac:dyDescent="0.25">
      <c r="C3993" s="159" t="s">
        <v>20659</v>
      </c>
      <c r="D3993" s="159">
        <v>1</v>
      </c>
    </row>
    <row r="3994" spans="3:4" x14ac:dyDescent="0.25">
      <c r="C3994" s="159" t="s">
        <v>20660</v>
      </c>
      <c r="D3994" s="159">
        <v>1</v>
      </c>
    </row>
    <row r="3995" spans="3:4" x14ac:dyDescent="0.25">
      <c r="C3995" s="159" t="s">
        <v>20661</v>
      </c>
      <c r="D3995" s="159">
        <v>1</v>
      </c>
    </row>
    <row r="3996" spans="3:4" x14ac:dyDescent="0.25">
      <c r="C3996" s="159" t="s">
        <v>20662</v>
      </c>
      <c r="D3996" s="159">
        <v>1</v>
      </c>
    </row>
    <row r="3997" spans="3:4" x14ac:dyDescent="0.25">
      <c r="C3997" s="159" t="s">
        <v>20663</v>
      </c>
      <c r="D3997" s="159">
        <v>1</v>
      </c>
    </row>
    <row r="3998" spans="3:4" x14ac:dyDescent="0.25">
      <c r="C3998" s="159" t="s">
        <v>20664</v>
      </c>
      <c r="D3998" s="159">
        <v>1</v>
      </c>
    </row>
    <row r="3999" spans="3:4" x14ac:dyDescent="0.25">
      <c r="C3999" s="159" t="s">
        <v>20665</v>
      </c>
      <c r="D3999" s="159">
        <v>1</v>
      </c>
    </row>
    <row r="4000" spans="3:4" x14ac:dyDescent="0.25">
      <c r="C4000" s="159" t="s">
        <v>20666</v>
      </c>
      <c r="D4000" s="159">
        <v>1</v>
      </c>
    </row>
    <row r="4001" spans="3:4" x14ac:dyDescent="0.25">
      <c r="C4001" s="159" t="s">
        <v>20667</v>
      </c>
      <c r="D4001" s="159">
        <v>1</v>
      </c>
    </row>
    <row r="4002" spans="3:4" x14ac:dyDescent="0.25">
      <c r="C4002" s="159" t="s">
        <v>20668</v>
      </c>
      <c r="D4002" s="159">
        <v>1</v>
      </c>
    </row>
    <row r="4003" spans="3:4" x14ac:dyDescent="0.25">
      <c r="C4003" s="159" t="s">
        <v>20669</v>
      </c>
      <c r="D4003" s="159">
        <v>1</v>
      </c>
    </row>
    <row r="4004" spans="3:4" x14ac:dyDescent="0.25">
      <c r="C4004" s="159" t="s">
        <v>20670</v>
      </c>
      <c r="D4004" s="159">
        <v>1</v>
      </c>
    </row>
    <row r="4005" spans="3:4" x14ac:dyDescent="0.25">
      <c r="C4005" s="159" t="s">
        <v>20800</v>
      </c>
      <c r="D4005" s="159">
        <v>1</v>
      </c>
    </row>
    <row r="4006" spans="3:4" x14ac:dyDescent="0.25">
      <c r="C4006" s="159" t="s">
        <v>20801</v>
      </c>
      <c r="D4006" s="159">
        <v>1</v>
      </c>
    </row>
    <row r="4007" spans="3:4" x14ac:dyDescent="0.25">
      <c r="C4007" s="159" t="s">
        <v>20802</v>
      </c>
      <c r="D4007" s="159">
        <v>1</v>
      </c>
    </row>
    <row r="4008" spans="3:4" x14ac:dyDescent="0.25">
      <c r="C4008" s="159" t="s">
        <v>20803</v>
      </c>
      <c r="D4008" s="159">
        <v>1</v>
      </c>
    </row>
    <row r="4009" spans="3:4" x14ac:dyDescent="0.25">
      <c r="C4009" s="159" t="s">
        <v>20804</v>
      </c>
      <c r="D4009" s="159">
        <v>1</v>
      </c>
    </row>
    <row r="4010" spans="3:4" x14ac:dyDescent="0.25">
      <c r="C4010" s="159" t="s">
        <v>20805</v>
      </c>
      <c r="D4010" s="159">
        <v>1</v>
      </c>
    </row>
    <row r="4011" spans="3:4" x14ac:dyDescent="0.25">
      <c r="C4011" s="159" t="s">
        <v>20806</v>
      </c>
      <c r="D4011" s="159">
        <v>1</v>
      </c>
    </row>
    <row r="4012" spans="3:4" x14ac:dyDescent="0.25">
      <c r="C4012" s="159" t="s">
        <v>20807</v>
      </c>
      <c r="D4012" s="159">
        <v>1</v>
      </c>
    </row>
    <row r="4013" spans="3:4" x14ac:dyDescent="0.25">
      <c r="C4013" s="159" t="s">
        <v>20808</v>
      </c>
      <c r="D4013" s="159">
        <v>1</v>
      </c>
    </row>
    <row r="4014" spans="3:4" x14ac:dyDescent="0.25">
      <c r="C4014" s="159" t="s">
        <v>20809</v>
      </c>
      <c r="D4014" s="159">
        <v>1</v>
      </c>
    </row>
    <row r="4015" spans="3:4" x14ac:dyDescent="0.25">
      <c r="C4015" s="159" t="s">
        <v>20810</v>
      </c>
      <c r="D4015" s="159">
        <v>1</v>
      </c>
    </row>
    <row r="4016" spans="3:4" x14ac:dyDescent="0.25">
      <c r="C4016" s="159" t="s">
        <v>20811</v>
      </c>
      <c r="D4016" s="159">
        <v>1</v>
      </c>
    </row>
    <row r="4017" spans="3:4" x14ac:dyDescent="0.25">
      <c r="C4017" s="159" t="s">
        <v>20812</v>
      </c>
      <c r="D4017" s="159">
        <v>1</v>
      </c>
    </row>
    <row r="4018" spans="3:4" x14ac:dyDescent="0.25">
      <c r="C4018" s="159" t="s">
        <v>20813</v>
      </c>
      <c r="D4018" s="159">
        <v>1</v>
      </c>
    </row>
    <row r="4019" spans="3:4" x14ac:dyDescent="0.25">
      <c r="C4019" s="159" t="s">
        <v>20814</v>
      </c>
      <c r="D4019" s="159">
        <v>1</v>
      </c>
    </row>
    <row r="4020" spans="3:4" x14ac:dyDescent="0.25">
      <c r="C4020" s="159" t="s">
        <v>20815</v>
      </c>
      <c r="D4020" s="159">
        <v>1</v>
      </c>
    </row>
    <row r="4021" spans="3:4" x14ac:dyDescent="0.25">
      <c r="C4021" s="159" t="s">
        <v>20816</v>
      </c>
      <c r="D4021" s="159">
        <v>1</v>
      </c>
    </row>
    <row r="4022" spans="3:4" x14ac:dyDescent="0.25">
      <c r="C4022" s="159" t="s">
        <v>20817</v>
      </c>
      <c r="D4022" s="159">
        <v>1</v>
      </c>
    </row>
    <row r="4023" spans="3:4" x14ac:dyDescent="0.25">
      <c r="C4023" s="159" t="s">
        <v>20818</v>
      </c>
      <c r="D4023" s="159">
        <v>1</v>
      </c>
    </row>
    <row r="4024" spans="3:4" x14ac:dyDescent="0.25">
      <c r="C4024" s="159" t="s">
        <v>20819</v>
      </c>
      <c r="D4024" s="159">
        <v>1</v>
      </c>
    </row>
    <row r="4025" spans="3:4" x14ac:dyDescent="0.25">
      <c r="C4025" s="159" t="s">
        <v>20820</v>
      </c>
      <c r="D4025" s="159">
        <v>1</v>
      </c>
    </row>
    <row r="4026" spans="3:4" x14ac:dyDescent="0.25">
      <c r="C4026" s="159" t="s">
        <v>20821</v>
      </c>
      <c r="D4026" s="159">
        <v>1</v>
      </c>
    </row>
    <row r="4027" spans="3:4" x14ac:dyDescent="0.25">
      <c r="C4027" s="159" t="s">
        <v>20822</v>
      </c>
      <c r="D4027" s="159">
        <v>1</v>
      </c>
    </row>
    <row r="4028" spans="3:4" x14ac:dyDescent="0.25">
      <c r="C4028" s="159" t="s">
        <v>20823</v>
      </c>
      <c r="D4028" s="159">
        <v>1</v>
      </c>
    </row>
    <row r="4029" spans="3:4" x14ac:dyDescent="0.25">
      <c r="C4029" s="159" t="s">
        <v>20824</v>
      </c>
      <c r="D4029" s="159">
        <v>1</v>
      </c>
    </row>
    <row r="4030" spans="3:4" x14ac:dyDescent="0.25">
      <c r="C4030" s="159" t="s">
        <v>20825</v>
      </c>
      <c r="D4030" s="159">
        <v>1</v>
      </c>
    </row>
    <row r="4031" spans="3:4" x14ac:dyDescent="0.25">
      <c r="C4031" s="159" t="s">
        <v>20826</v>
      </c>
      <c r="D4031" s="159">
        <v>1</v>
      </c>
    </row>
    <row r="4032" spans="3:4" x14ac:dyDescent="0.25">
      <c r="C4032" s="159" t="s">
        <v>20827</v>
      </c>
      <c r="D4032" s="159">
        <v>1</v>
      </c>
    </row>
    <row r="4033" spans="3:4" x14ac:dyDescent="0.25">
      <c r="C4033" s="159" t="s">
        <v>20828</v>
      </c>
      <c r="D4033" s="159">
        <v>1</v>
      </c>
    </row>
    <row r="4034" spans="3:4" x14ac:dyDescent="0.25">
      <c r="C4034" s="159" t="s">
        <v>20829</v>
      </c>
      <c r="D4034" s="159">
        <v>1</v>
      </c>
    </row>
    <row r="4035" spans="3:4" x14ac:dyDescent="0.25">
      <c r="C4035" s="159" t="s">
        <v>20830</v>
      </c>
      <c r="D4035" s="159">
        <v>1</v>
      </c>
    </row>
    <row r="4036" spans="3:4" x14ac:dyDescent="0.25">
      <c r="C4036" s="159" t="s">
        <v>20831</v>
      </c>
      <c r="D4036" s="159">
        <v>1</v>
      </c>
    </row>
    <row r="4037" spans="3:4" x14ac:dyDescent="0.25">
      <c r="C4037" s="159" t="s">
        <v>20832</v>
      </c>
      <c r="D4037" s="159">
        <v>1</v>
      </c>
    </row>
    <row r="4038" spans="3:4" x14ac:dyDescent="0.25">
      <c r="C4038" s="159" t="s">
        <v>20833</v>
      </c>
      <c r="D4038" s="159">
        <v>1</v>
      </c>
    </row>
    <row r="4039" spans="3:4" x14ac:dyDescent="0.25">
      <c r="C4039" s="159" t="s">
        <v>20834</v>
      </c>
      <c r="D4039" s="159">
        <v>1</v>
      </c>
    </row>
    <row r="4040" spans="3:4" x14ac:dyDescent="0.25">
      <c r="C4040" s="159" t="s">
        <v>20835</v>
      </c>
      <c r="D4040" s="159">
        <v>1</v>
      </c>
    </row>
    <row r="4041" spans="3:4" x14ac:dyDescent="0.25">
      <c r="C4041" s="159" t="s">
        <v>20836</v>
      </c>
      <c r="D4041" s="159">
        <v>1</v>
      </c>
    </row>
    <row r="4042" spans="3:4" x14ac:dyDescent="0.25">
      <c r="C4042" s="159" t="s">
        <v>20837</v>
      </c>
      <c r="D4042" s="159">
        <v>1</v>
      </c>
    </row>
    <row r="4043" spans="3:4" x14ac:dyDescent="0.25">
      <c r="C4043" s="159" t="s">
        <v>20838</v>
      </c>
      <c r="D4043" s="159">
        <v>1</v>
      </c>
    </row>
    <row r="4044" spans="3:4" x14ac:dyDescent="0.25">
      <c r="C4044" s="159" t="s">
        <v>20839</v>
      </c>
      <c r="D4044" s="159">
        <v>1</v>
      </c>
    </row>
    <row r="4045" spans="3:4" x14ac:dyDescent="0.25">
      <c r="C4045" s="159" t="s">
        <v>20840</v>
      </c>
      <c r="D4045" s="159">
        <v>1</v>
      </c>
    </row>
    <row r="4046" spans="3:4" x14ac:dyDescent="0.25">
      <c r="C4046" s="159" t="s">
        <v>20841</v>
      </c>
      <c r="D4046" s="159">
        <v>1</v>
      </c>
    </row>
    <row r="4047" spans="3:4" x14ac:dyDescent="0.25">
      <c r="C4047" s="159" t="s">
        <v>20842</v>
      </c>
      <c r="D4047" s="159">
        <v>1</v>
      </c>
    </row>
    <row r="4048" spans="3:4" x14ac:dyDescent="0.25">
      <c r="C4048" s="159" t="s">
        <v>20843</v>
      </c>
      <c r="D4048" s="159">
        <v>1</v>
      </c>
    </row>
    <row r="4049" spans="3:4" x14ac:dyDescent="0.25">
      <c r="C4049" s="159" t="s">
        <v>20844</v>
      </c>
      <c r="D4049" s="159">
        <v>1</v>
      </c>
    </row>
    <row r="4050" spans="3:4" x14ac:dyDescent="0.25">
      <c r="C4050" s="159" t="s">
        <v>20845</v>
      </c>
      <c r="D4050" s="159">
        <v>1</v>
      </c>
    </row>
    <row r="4051" spans="3:4" x14ac:dyDescent="0.25">
      <c r="C4051" s="159" t="s">
        <v>20846</v>
      </c>
      <c r="D4051" s="159">
        <v>1</v>
      </c>
    </row>
    <row r="4052" spans="3:4" x14ac:dyDescent="0.25">
      <c r="C4052" s="159" t="s">
        <v>20847</v>
      </c>
      <c r="D4052" s="159">
        <v>1</v>
      </c>
    </row>
    <row r="4053" spans="3:4" x14ac:dyDescent="0.25">
      <c r="C4053" s="159" t="s">
        <v>20848</v>
      </c>
      <c r="D4053" s="159">
        <v>1</v>
      </c>
    </row>
    <row r="4054" spans="3:4" x14ac:dyDescent="0.25">
      <c r="C4054" s="159" t="s">
        <v>20849</v>
      </c>
      <c r="D4054" s="159">
        <v>1</v>
      </c>
    </row>
    <row r="4055" spans="3:4" x14ac:dyDescent="0.25">
      <c r="C4055" s="159" t="s">
        <v>20850</v>
      </c>
      <c r="D4055" s="159">
        <v>1</v>
      </c>
    </row>
    <row r="4056" spans="3:4" x14ac:dyDescent="0.25">
      <c r="C4056" s="159" t="s">
        <v>20851</v>
      </c>
      <c r="D4056" s="159">
        <v>1</v>
      </c>
    </row>
    <row r="4057" spans="3:4" x14ac:dyDescent="0.25">
      <c r="C4057" s="159" t="s">
        <v>20852</v>
      </c>
      <c r="D4057" s="159">
        <v>1</v>
      </c>
    </row>
    <row r="4058" spans="3:4" x14ac:dyDescent="0.25">
      <c r="C4058" s="159" t="s">
        <v>20853</v>
      </c>
      <c r="D4058" s="159">
        <v>1</v>
      </c>
    </row>
    <row r="4059" spans="3:4" x14ac:dyDescent="0.25">
      <c r="C4059" s="159" t="s">
        <v>20854</v>
      </c>
      <c r="D4059" s="159">
        <v>1</v>
      </c>
    </row>
    <row r="4060" spans="3:4" x14ac:dyDescent="0.25">
      <c r="C4060" s="159" t="s">
        <v>20855</v>
      </c>
      <c r="D4060" s="159">
        <v>1</v>
      </c>
    </row>
    <row r="4061" spans="3:4" x14ac:dyDescent="0.25">
      <c r="C4061" s="159" t="s">
        <v>20856</v>
      </c>
      <c r="D4061" s="159">
        <v>1</v>
      </c>
    </row>
    <row r="4062" spans="3:4" x14ac:dyDescent="0.25">
      <c r="C4062" s="159" t="s">
        <v>20857</v>
      </c>
      <c r="D4062" s="159">
        <v>1</v>
      </c>
    </row>
    <row r="4063" spans="3:4" x14ac:dyDescent="0.25">
      <c r="C4063" s="159" t="s">
        <v>20858</v>
      </c>
      <c r="D4063" s="159">
        <v>1</v>
      </c>
    </row>
    <row r="4064" spans="3:4" x14ac:dyDescent="0.25">
      <c r="C4064" s="159" t="s">
        <v>20859</v>
      </c>
      <c r="D4064" s="159">
        <v>1</v>
      </c>
    </row>
    <row r="4065" spans="3:4" x14ac:dyDescent="0.25">
      <c r="C4065" s="159" t="s">
        <v>20860</v>
      </c>
      <c r="D4065" s="159">
        <v>1</v>
      </c>
    </row>
    <row r="4066" spans="3:4" x14ac:dyDescent="0.25">
      <c r="C4066" s="159" t="s">
        <v>20861</v>
      </c>
      <c r="D4066" s="159">
        <v>1</v>
      </c>
    </row>
    <row r="4067" spans="3:4" x14ac:dyDescent="0.25">
      <c r="C4067" s="159" t="s">
        <v>20862</v>
      </c>
      <c r="D4067" s="159">
        <v>1</v>
      </c>
    </row>
    <row r="4068" spans="3:4" x14ac:dyDescent="0.25">
      <c r="C4068" s="159" t="s">
        <v>20863</v>
      </c>
      <c r="D4068" s="159">
        <v>1</v>
      </c>
    </row>
    <row r="4069" spans="3:4" x14ac:dyDescent="0.25">
      <c r="C4069" s="159" t="s">
        <v>20864</v>
      </c>
      <c r="D4069" s="159">
        <v>1</v>
      </c>
    </row>
    <row r="4070" spans="3:4" x14ac:dyDescent="0.25">
      <c r="C4070" s="159" t="s">
        <v>20865</v>
      </c>
      <c r="D4070" s="159">
        <v>1</v>
      </c>
    </row>
    <row r="4071" spans="3:4" x14ac:dyDescent="0.25">
      <c r="C4071" s="159" t="s">
        <v>20866</v>
      </c>
      <c r="D4071" s="159">
        <v>1</v>
      </c>
    </row>
    <row r="4072" spans="3:4" x14ac:dyDescent="0.25">
      <c r="C4072" s="159" t="s">
        <v>20867</v>
      </c>
      <c r="D4072" s="159">
        <v>1</v>
      </c>
    </row>
    <row r="4073" spans="3:4" x14ac:dyDescent="0.25">
      <c r="C4073" s="159" t="s">
        <v>20868</v>
      </c>
      <c r="D4073" s="159">
        <v>1</v>
      </c>
    </row>
    <row r="4074" spans="3:4" x14ac:dyDescent="0.25">
      <c r="C4074" s="159" t="s">
        <v>20869</v>
      </c>
      <c r="D4074" s="159">
        <v>1</v>
      </c>
    </row>
    <row r="4075" spans="3:4" x14ac:dyDescent="0.25">
      <c r="C4075" s="159" t="s">
        <v>20870</v>
      </c>
      <c r="D4075" s="159">
        <v>1</v>
      </c>
    </row>
    <row r="4076" spans="3:4" x14ac:dyDescent="0.25">
      <c r="C4076" s="159" t="s">
        <v>20871</v>
      </c>
      <c r="D4076" s="159">
        <v>1</v>
      </c>
    </row>
    <row r="4077" spans="3:4" x14ac:dyDescent="0.25">
      <c r="C4077" s="159" t="s">
        <v>20872</v>
      </c>
      <c r="D4077" s="159">
        <v>1</v>
      </c>
    </row>
    <row r="4078" spans="3:4" x14ac:dyDescent="0.25">
      <c r="C4078" s="159" t="s">
        <v>20873</v>
      </c>
      <c r="D4078" s="159">
        <v>1</v>
      </c>
    </row>
    <row r="4079" spans="3:4" x14ac:dyDescent="0.25">
      <c r="C4079" s="159" t="s">
        <v>20874</v>
      </c>
      <c r="D4079" s="159">
        <v>1</v>
      </c>
    </row>
    <row r="4080" spans="3:4" x14ac:dyDescent="0.25">
      <c r="C4080" s="159" t="s">
        <v>20875</v>
      </c>
      <c r="D4080" s="159">
        <v>1</v>
      </c>
    </row>
    <row r="4081" spans="3:4" x14ac:dyDescent="0.25">
      <c r="C4081" s="159" t="s">
        <v>20876</v>
      </c>
      <c r="D4081" s="159">
        <v>1</v>
      </c>
    </row>
    <row r="4082" spans="3:4" x14ac:dyDescent="0.25">
      <c r="C4082" s="159" t="s">
        <v>20877</v>
      </c>
      <c r="D4082" s="159">
        <v>1</v>
      </c>
    </row>
    <row r="4083" spans="3:4" x14ac:dyDescent="0.25">
      <c r="C4083" s="159" t="s">
        <v>20878</v>
      </c>
      <c r="D4083" s="159">
        <v>1</v>
      </c>
    </row>
    <row r="4084" spans="3:4" x14ac:dyDescent="0.25">
      <c r="C4084" s="159" t="s">
        <v>20879</v>
      </c>
      <c r="D4084" s="159">
        <v>1</v>
      </c>
    </row>
    <row r="4085" spans="3:4" x14ac:dyDescent="0.25">
      <c r="C4085" s="159" t="s">
        <v>20880</v>
      </c>
      <c r="D4085" s="159">
        <v>1</v>
      </c>
    </row>
    <row r="4086" spans="3:4" x14ac:dyDescent="0.25">
      <c r="C4086" s="159" t="s">
        <v>20881</v>
      </c>
      <c r="D4086" s="159">
        <v>1</v>
      </c>
    </row>
    <row r="4087" spans="3:4" x14ac:dyDescent="0.25">
      <c r="C4087" s="159" t="s">
        <v>20882</v>
      </c>
      <c r="D4087" s="159">
        <v>1</v>
      </c>
    </row>
    <row r="4088" spans="3:4" x14ac:dyDescent="0.25">
      <c r="C4088" s="159" t="s">
        <v>20883</v>
      </c>
      <c r="D4088" s="159">
        <v>1</v>
      </c>
    </row>
    <row r="4089" spans="3:4" x14ac:dyDescent="0.25">
      <c r="C4089" s="159" t="s">
        <v>20884</v>
      </c>
      <c r="D4089" s="159">
        <v>1</v>
      </c>
    </row>
    <row r="4090" spans="3:4" x14ac:dyDescent="0.25">
      <c r="C4090" s="159" t="s">
        <v>20885</v>
      </c>
      <c r="D4090" s="159">
        <v>1</v>
      </c>
    </row>
    <row r="4091" spans="3:4" x14ac:dyDescent="0.25">
      <c r="C4091" s="159" t="s">
        <v>20886</v>
      </c>
      <c r="D4091" s="159">
        <v>1</v>
      </c>
    </row>
    <row r="4092" spans="3:4" x14ac:dyDescent="0.25">
      <c r="C4092" s="159" t="s">
        <v>20887</v>
      </c>
      <c r="D4092" s="159">
        <v>1</v>
      </c>
    </row>
    <row r="4093" spans="3:4" x14ac:dyDescent="0.25">
      <c r="C4093" s="159" t="s">
        <v>20888</v>
      </c>
      <c r="D4093" s="159">
        <v>1</v>
      </c>
    </row>
    <row r="4094" spans="3:4" x14ac:dyDescent="0.25">
      <c r="C4094" s="159" t="s">
        <v>20889</v>
      </c>
      <c r="D4094" s="159">
        <v>1</v>
      </c>
    </row>
    <row r="4095" spans="3:4" x14ac:dyDescent="0.25">
      <c r="C4095" s="159" t="s">
        <v>20890</v>
      </c>
      <c r="D4095" s="159">
        <v>1</v>
      </c>
    </row>
    <row r="4096" spans="3:4" x14ac:dyDescent="0.25">
      <c r="C4096" s="159" t="s">
        <v>20891</v>
      </c>
      <c r="D4096" s="159">
        <v>1</v>
      </c>
    </row>
    <row r="4097" spans="3:4" x14ac:dyDescent="0.25">
      <c r="C4097" s="159" t="s">
        <v>20892</v>
      </c>
      <c r="D4097" s="159">
        <v>1</v>
      </c>
    </row>
    <row r="4098" spans="3:4" x14ac:dyDescent="0.25">
      <c r="C4098" s="159" t="s">
        <v>20893</v>
      </c>
      <c r="D4098" s="159">
        <v>1</v>
      </c>
    </row>
    <row r="4099" spans="3:4" x14ac:dyDescent="0.25">
      <c r="C4099" s="159" t="s">
        <v>20894</v>
      </c>
      <c r="D4099" s="159">
        <v>1</v>
      </c>
    </row>
    <row r="4100" spans="3:4" x14ac:dyDescent="0.25">
      <c r="C4100" s="159" t="s">
        <v>20895</v>
      </c>
      <c r="D4100" s="159">
        <v>1</v>
      </c>
    </row>
    <row r="4101" spans="3:4" x14ac:dyDescent="0.25">
      <c r="C4101" s="159" t="s">
        <v>20896</v>
      </c>
      <c r="D4101" s="159">
        <v>1</v>
      </c>
    </row>
    <row r="4102" spans="3:4" x14ac:dyDescent="0.25">
      <c r="C4102" s="159" t="s">
        <v>20897</v>
      </c>
      <c r="D4102" s="159">
        <v>1</v>
      </c>
    </row>
    <row r="4103" spans="3:4" x14ac:dyDescent="0.25">
      <c r="C4103" s="159" t="s">
        <v>20898</v>
      </c>
      <c r="D4103" s="159">
        <v>1</v>
      </c>
    </row>
    <row r="4104" spans="3:4" x14ac:dyDescent="0.25">
      <c r="C4104" s="159" t="s">
        <v>20899</v>
      </c>
      <c r="D4104" s="159">
        <v>1</v>
      </c>
    </row>
    <row r="4105" spans="3:4" x14ac:dyDescent="0.25">
      <c r="C4105" s="159" t="s">
        <v>20900</v>
      </c>
      <c r="D4105" s="159">
        <v>1</v>
      </c>
    </row>
    <row r="4106" spans="3:4" x14ac:dyDescent="0.25">
      <c r="C4106" s="159" t="s">
        <v>20901</v>
      </c>
      <c r="D4106" s="159">
        <v>1</v>
      </c>
    </row>
    <row r="4107" spans="3:4" x14ac:dyDescent="0.25">
      <c r="C4107" s="159" t="s">
        <v>20902</v>
      </c>
      <c r="D4107" s="159">
        <v>1</v>
      </c>
    </row>
    <row r="4108" spans="3:4" x14ac:dyDescent="0.25">
      <c r="C4108" s="159" t="s">
        <v>20903</v>
      </c>
      <c r="D4108" s="159">
        <v>1</v>
      </c>
    </row>
    <row r="4109" spans="3:4" x14ac:dyDescent="0.25">
      <c r="C4109" s="159" t="s">
        <v>20904</v>
      </c>
      <c r="D4109" s="159">
        <v>1</v>
      </c>
    </row>
    <row r="4110" spans="3:4" x14ac:dyDescent="0.25">
      <c r="C4110" s="159" t="s">
        <v>20905</v>
      </c>
      <c r="D4110" s="159">
        <v>1</v>
      </c>
    </row>
    <row r="4111" spans="3:4" x14ac:dyDescent="0.25">
      <c r="C4111" s="159" t="s">
        <v>20906</v>
      </c>
      <c r="D4111" s="159">
        <v>1</v>
      </c>
    </row>
    <row r="4112" spans="3:4" x14ac:dyDescent="0.25">
      <c r="C4112" s="159" t="s">
        <v>20907</v>
      </c>
      <c r="D4112" s="159">
        <v>1</v>
      </c>
    </row>
    <row r="4113" spans="3:4" x14ac:dyDescent="0.25">
      <c r="C4113" s="159" t="s">
        <v>20908</v>
      </c>
      <c r="D4113" s="159">
        <v>1</v>
      </c>
    </row>
    <row r="4114" spans="3:4" x14ac:dyDescent="0.25">
      <c r="C4114" s="159" t="s">
        <v>20909</v>
      </c>
      <c r="D4114" s="159">
        <v>1</v>
      </c>
    </row>
    <row r="4115" spans="3:4" x14ac:dyDescent="0.25">
      <c r="C4115" s="159" t="s">
        <v>20910</v>
      </c>
      <c r="D4115" s="159">
        <v>1</v>
      </c>
    </row>
    <row r="4116" spans="3:4" x14ac:dyDescent="0.25">
      <c r="C4116" s="159" t="s">
        <v>20911</v>
      </c>
      <c r="D4116" s="159">
        <v>1</v>
      </c>
    </row>
    <row r="4117" spans="3:4" x14ac:dyDescent="0.25">
      <c r="C4117" s="159" t="s">
        <v>20912</v>
      </c>
      <c r="D4117" s="159">
        <v>1</v>
      </c>
    </row>
    <row r="4118" spans="3:4" x14ac:dyDescent="0.25">
      <c r="C4118" s="159" t="s">
        <v>20913</v>
      </c>
      <c r="D4118" s="159">
        <v>1</v>
      </c>
    </row>
    <row r="4119" spans="3:4" x14ac:dyDescent="0.25">
      <c r="C4119" s="159" t="s">
        <v>20914</v>
      </c>
      <c r="D4119" s="159">
        <v>1</v>
      </c>
    </row>
    <row r="4120" spans="3:4" x14ac:dyDescent="0.25">
      <c r="C4120" s="159" t="s">
        <v>20915</v>
      </c>
      <c r="D4120" s="159">
        <v>1</v>
      </c>
    </row>
    <row r="4121" spans="3:4" x14ac:dyDescent="0.25">
      <c r="C4121" s="159" t="s">
        <v>20916</v>
      </c>
      <c r="D4121" s="159">
        <v>1</v>
      </c>
    </row>
    <row r="4122" spans="3:4" x14ac:dyDescent="0.25">
      <c r="C4122" s="159" t="s">
        <v>20917</v>
      </c>
      <c r="D4122" s="159">
        <v>1</v>
      </c>
    </row>
    <row r="4123" spans="3:4" x14ac:dyDescent="0.25">
      <c r="C4123" s="159" t="s">
        <v>20918</v>
      </c>
      <c r="D4123" s="159">
        <v>1</v>
      </c>
    </row>
    <row r="4124" spans="3:4" x14ac:dyDescent="0.25">
      <c r="C4124" s="159" t="s">
        <v>20919</v>
      </c>
      <c r="D4124" s="159">
        <v>1</v>
      </c>
    </row>
    <row r="4125" spans="3:4" x14ac:dyDescent="0.25">
      <c r="C4125" s="159" t="s">
        <v>20920</v>
      </c>
      <c r="D4125" s="159">
        <v>1</v>
      </c>
    </row>
    <row r="4126" spans="3:4" x14ac:dyDescent="0.25">
      <c r="C4126" s="159" t="s">
        <v>20921</v>
      </c>
      <c r="D4126" s="159">
        <v>1</v>
      </c>
    </row>
    <row r="4127" spans="3:4" x14ac:dyDescent="0.25">
      <c r="C4127" s="159" t="s">
        <v>20922</v>
      </c>
      <c r="D4127" s="159">
        <v>1</v>
      </c>
    </row>
    <row r="4128" spans="3:4" x14ac:dyDescent="0.25">
      <c r="C4128" s="159" t="s">
        <v>20923</v>
      </c>
      <c r="D4128" s="159">
        <v>1</v>
      </c>
    </row>
    <row r="4129" spans="3:4" x14ac:dyDescent="0.25">
      <c r="C4129" s="159" t="s">
        <v>20924</v>
      </c>
      <c r="D4129" s="159">
        <v>1</v>
      </c>
    </row>
    <row r="4130" spans="3:4" x14ac:dyDescent="0.25">
      <c r="C4130" s="159" t="s">
        <v>20925</v>
      </c>
      <c r="D4130" s="159">
        <v>1</v>
      </c>
    </row>
    <row r="4131" spans="3:4" x14ac:dyDescent="0.25">
      <c r="C4131" s="159" t="s">
        <v>20926</v>
      </c>
      <c r="D4131" s="159">
        <v>1</v>
      </c>
    </row>
    <row r="4132" spans="3:4" x14ac:dyDescent="0.25">
      <c r="C4132" s="159" t="s">
        <v>20927</v>
      </c>
      <c r="D4132" s="159">
        <v>1</v>
      </c>
    </row>
    <row r="4133" spans="3:4" x14ac:dyDescent="0.25">
      <c r="C4133" s="159" t="s">
        <v>20928</v>
      </c>
      <c r="D4133" s="159">
        <v>1</v>
      </c>
    </row>
    <row r="4134" spans="3:4" x14ac:dyDescent="0.25">
      <c r="C4134" s="159" t="s">
        <v>20929</v>
      </c>
      <c r="D4134" s="159">
        <v>1</v>
      </c>
    </row>
    <row r="4135" spans="3:4" x14ac:dyDescent="0.25">
      <c r="C4135" s="159" t="s">
        <v>20930</v>
      </c>
      <c r="D4135" s="159">
        <v>1</v>
      </c>
    </row>
    <row r="4136" spans="3:4" x14ac:dyDescent="0.25">
      <c r="C4136" s="159" t="s">
        <v>20931</v>
      </c>
      <c r="D4136" s="159">
        <v>1</v>
      </c>
    </row>
    <row r="4137" spans="3:4" x14ac:dyDescent="0.25">
      <c r="C4137" s="159" t="s">
        <v>20932</v>
      </c>
      <c r="D4137" s="159">
        <v>1</v>
      </c>
    </row>
    <row r="4138" spans="3:4" x14ac:dyDescent="0.25">
      <c r="C4138" s="159" t="s">
        <v>20933</v>
      </c>
      <c r="D4138" s="159">
        <v>1</v>
      </c>
    </row>
    <row r="4139" spans="3:4" x14ac:dyDescent="0.25">
      <c r="C4139" s="159" t="s">
        <v>20934</v>
      </c>
      <c r="D4139" s="159">
        <v>1</v>
      </c>
    </row>
    <row r="4140" spans="3:4" x14ac:dyDescent="0.25">
      <c r="C4140" s="159" t="s">
        <v>20935</v>
      </c>
      <c r="D4140" s="159">
        <v>1</v>
      </c>
    </row>
    <row r="4141" spans="3:4" x14ac:dyDescent="0.25">
      <c r="C4141" s="159" t="s">
        <v>20936</v>
      </c>
      <c r="D4141" s="159">
        <v>1</v>
      </c>
    </row>
    <row r="4142" spans="3:4" x14ac:dyDescent="0.25">
      <c r="C4142" s="159" t="s">
        <v>20937</v>
      </c>
      <c r="D4142" s="159">
        <v>1</v>
      </c>
    </row>
    <row r="4143" spans="3:4" x14ac:dyDescent="0.25">
      <c r="C4143" s="159" t="s">
        <v>20938</v>
      </c>
      <c r="D4143" s="159">
        <v>1</v>
      </c>
    </row>
    <row r="4144" spans="3:4" x14ac:dyDescent="0.25">
      <c r="C4144" s="159" t="s">
        <v>20939</v>
      </c>
      <c r="D4144" s="159">
        <v>1</v>
      </c>
    </row>
    <row r="4145" spans="3:4" x14ac:dyDescent="0.25">
      <c r="C4145" s="159" t="s">
        <v>20940</v>
      </c>
      <c r="D4145" s="159">
        <v>1</v>
      </c>
    </row>
    <row r="4146" spans="3:4" x14ac:dyDescent="0.25">
      <c r="C4146" s="159" t="s">
        <v>20941</v>
      </c>
      <c r="D4146" s="159">
        <v>1</v>
      </c>
    </row>
    <row r="4147" spans="3:4" x14ac:dyDescent="0.25">
      <c r="C4147" s="159" t="s">
        <v>20942</v>
      </c>
      <c r="D4147" s="159">
        <v>1</v>
      </c>
    </row>
    <row r="4148" spans="3:4" x14ac:dyDescent="0.25">
      <c r="C4148" s="159" t="s">
        <v>20943</v>
      </c>
      <c r="D4148" s="159">
        <v>1</v>
      </c>
    </row>
    <row r="4149" spans="3:4" x14ac:dyDescent="0.25">
      <c r="C4149" s="159" t="s">
        <v>20944</v>
      </c>
      <c r="D4149" s="159">
        <v>1</v>
      </c>
    </row>
    <row r="4150" spans="3:4" x14ac:dyDescent="0.25">
      <c r="C4150" s="159" t="s">
        <v>20945</v>
      </c>
      <c r="D4150" s="159">
        <v>1</v>
      </c>
    </row>
    <row r="4151" spans="3:4" x14ac:dyDescent="0.25">
      <c r="C4151" s="159" t="s">
        <v>20946</v>
      </c>
      <c r="D4151" s="159">
        <v>1</v>
      </c>
    </row>
    <row r="4152" spans="3:4" x14ac:dyDescent="0.25">
      <c r="C4152" s="159" t="s">
        <v>20947</v>
      </c>
      <c r="D4152" s="159">
        <v>1</v>
      </c>
    </row>
    <row r="4153" spans="3:4" x14ac:dyDescent="0.25">
      <c r="C4153" s="159" t="s">
        <v>20948</v>
      </c>
      <c r="D4153" s="159">
        <v>1</v>
      </c>
    </row>
    <row r="4154" spans="3:4" x14ac:dyDescent="0.25">
      <c r="C4154" s="159" t="s">
        <v>20949</v>
      </c>
      <c r="D4154" s="159">
        <v>1</v>
      </c>
    </row>
    <row r="4155" spans="3:4" x14ac:dyDescent="0.25">
      <c r="C4155" s="159" t="s">
        <v>20950</v>
      </c>
      <c r="D4155" s="159">
        <v>1</v>
      </c>
    </row>
    <row r="4156" spans="3:4" x14ac:dyDescent="0.25">
      <c r="C4156" s="159" t="s">
        <v>20951</v>
      </c>
      <c r="D4156" s="159">
        <v>1</v>
      </c>
    </row>
    <row r="4157" spans="3:4" x14ac:dyDescent="0.25">
      <c r="C4157" s="159" t="s">
        <v>20952</v>
      </c>
      <c r="D4157" s="159">
        <v>1</v>
      </c>
    </row>
    <row r="4158" spans="3:4" x14ac:dyDescent="0.25">
      <c r="C4158" s="159" t="s">
        <v>20953</v>
      </c>
      <c r="D4158" s="159">
        <v>1</v>
      </c>
    </row>
    <row r="4159" spans="3:4" x14ac:dyDescent="0.25">
      <c r="C4159" s="159" t="s">
        <v>20954</v>
      </c>
      <c r="D4159" s="159">
        <v>1</v>
      </c>
    </row>
    <row r="4160" spans="3:4" x14ac:dyDescent="0.25">
      <c r="C4160" s="159" t="s">
        <v>20955</v>
      </c>
      <c r="D4160" s="159">
        <v>1</v>
      </c>
    </row>
    <row r="4161" spans="3:4" x14ac:dyDescent="0.25">
      <c r="C4161" s="159" t="s">
        <v>20956</v>
      </c>
      <c r="D4161" s="159">
        <v>1</v>
      </c>
    </row>
    <row r="4162" spans="3:4" x14ac:dyDescent="0.25">
      <c r="C4162" s="159" t="s">
        <v>20957</v>
      </c>
      <c r="D4162" s="159">
        <v>1</v>
      </c>
    </row>
    <row r="4163" spans="3:4" x14ac:dyDescent="0.25">
      <c r="C4163" s="159" t="s">
        <v>20958</v>
      </c>
      <c r="D4163" s="159">
        <v>1</v>
      </c>
    </row>
    <row r="4164" spans="3:4" x14ac:dyDescent="0.25">
      <c r="C4164" s="159" t="s">
        <v>20959</v>
      </c>
      <c r="D4164" s="159">
        <v>1</v>
      </c>
    </row>
    <row r="4165" spans="3:4" x14ac:dyDescent="0.25">
      <c r="C4165" s="159" t="s">
        <v>20960</v>
      </c>
      <c r="D4165" s="159">
        <v>1</v>
      </c>
    </row>
    <row r="4166" spans="3:4" x14ac:dyDescent="0.25">
      <c r="C4166" s="159" t="s">
        <v>20961</v>
      </c>
      <c r="D4166" s="159">
        <v>1</v>
      </c>
    </row>
    <row r="4167" spans="3:4" x14ac:dyDescent="0.25">
      <c r="C4167" s="159" t="s">
        <v>20962</v>
      </c>
      <c r="D4167" s="159">
        <v>1</v>
      </c>
    </row>
    <row r="4168" spans="3:4" x14ac:dyDescent="0.25">
      <c r="C4168" s="159" t="s">
        <v>20963</v>
      </c>
      <c r="D4168" s="159">
        <v>1</v>
      </c>
    </row>
    <row r="4169" spans="3:4" x14ac:dyDescent="0.25">
      <c r="C4169" s="159" t="s">
        <v>20964</v>
      </c>
      <c r="D4169" s="159">
        <v>1</v>
      </c>
    </row>
    <row r="4170" spans="3:4" x14ac:dyDescent="0.25">
      <c r="C4170" s="159" t="s">
        <v>20965</v>
      </c>
      <c r="D4170" s="159">
        <v>1</v>
      </c>
    </row>
    <row r="4171" spans="3:4" x14ac:dyDescent="0.25">
      <c r="C4171" s="159" t="s">
        <v>20966</v>
      </c>
      <c r="D4171" s="159">
        <v>1</v>
      </c>
    </row>
    <row r="4172" spans="3:4" x14ac:dyDescent="0.25">
      <c r="C4172" s="159" t="s">
        <v>20967</v>
      </c>
      <c r="D4172" s="159">
        <v>1</v>
      </c>
    </row>
    <row r="4173" spans="3:4" x14ac:dyDescent="0.25">
      <c r="C4173" s="159" t="s">
        <v>20968</v>
      </c>
      <c r="D4173" s="159">
        <v>1</v>
      </c>
    </row>
    <row r="4174" spans="3:4" x14ac:dyDescent="0.25">
      <c r="C4174" s="159" t="s">
        <v>20969</v>
      </c>
      <c r="D4174" s="159">
        <v>1</v>
      </c>
    </row>
    <row r="4175" spans="3:4" x14ac:dyDescent="0.25">
      <c r="C4175" s="159" t="s">
        <v>20970</v>
      </c>
      <c r="D4175" s="159">
        <v>1</v>
      </c>
    </row>
    <row r="4176" spans="3:4" x14ac:dyDescent="0.25">
      <c r="C4176" s="159" t="s">
        <v>20971</v>
      </c>
      <c r="D4176" s="159">
        <v>1</v>
      </c>
    </row>
    <row r="4177" spans="3:4" x14ac:dyDescent="0.25">
      <c r="C4177" s="159" t="s">
        <v>20972</v>
      </c>
      <c r="D4177" s="159">
        <v>1</v>
      </c>
    </row>
    <row r="4178" spans="3:4" x14ac:dyDescent="0.25">
      <c r="C4178" s="159" t="s">
        <v>20973</v>
      </c>
      <c r="D4178" s="159">
        <v>1</v>
      </c>
    </row>
    <row r="4179" spans="3:4" x14ac:dyDescent="0.25">
      <c r="C4179" s="159" t="s">
        <v>20974</v>
      </c>
      <c r="D4179" s="159">
        <v>1</v>
      </c>
    </row>
    <row r="4180" spans="3:4" x14ac:dyDescent="0.25">
      <c r="C4180" s="159" t="s">
        <v>20975</v>
      </c>
      <c r="D4180" s="159">
        <v>1</v>
      </c>
    </row>
    <row r="4181" spans="3:4" x14ac:dyDescent="0.25">
      <c r="C4181" s="159" t="s">
        <v>20976</v>
      </c>
      <c r="D4181" s="159">
        <v>1</v>
      </c>
    </row>
    <row r="4182" spans="3:4" x14ac:dyDescent="0.25">
      <c r="C4182" s="159" t="s">
        <v>20977</v>
      </c>
      <c r="D4182" s="159">
        <v>1</v>
      </c>
    </row>
    <row r="4183" spans="3:4" x14ac:dyDescent="0.25">
      <c r="C4183" s="159" t="s">
        <v>20978</v>
      </c>
      <c r="D4183" s="159">
        <v>1</v>
      </c>
    </row>
    <row r="4184" spans="3:4" x14ac:dyDescent="0.25">
      <c r="C4184" s="159" t="s">
        <v>20979</v>
      </c>
      <c r="D4184" s="159">
        <v>1</v>
      </c>
    </row>
    <row r="4185" spans="3:4" x14ac:dyDescent="0.25">
      <c r="C4185" s="159" t="s">
        <v>20980</v>
      </c>
      <c r="D4185" s="159">
        <v>1</v>
      </c>
    </row>
    <row r="4186" spans="3:4" x14ac:dyDescent="0.25">
      <c r="C4186" s="159" t="s">
        <v>20981</v>
      </c>
      <c r="D4186" s="159">
        <v>1</v>
      </c>
    </row>
    <row r="4187" spans="3:4" x14ac:dyDescent="0.25">
      <c r="C4187" s="159" t="s">
        <v>20982</v>
      </c>
      <c r="D4187" s="159">
        <v>1</v>
      </c>
    </row>
    <row r="4188" spans="3:4" x14ac:dyDescent="0.25">
      <c r="C4188" s="159" t="s">
        <v>20983</v>
      </c>
      <c r="D4188" s="159">
        <v>1</v>
      </c>
    </row>
    <row r="4189" spans="3:4" x14ac:dyDescent="0.25">
      <c r="C4189" s="159" t="s">
        <v>20984</v>
      </c>
      <c r="D4189" s="159">
        <v>1</v>
      </c>
    </row>
    <row r="4190" spans="3:4" x14ac:dyDescent="0.25">
      <c r="C4190" s="159" t="s">
        <v>20985</v>
      </c>
      <c r="D4190" s="159">
        <v>1</v>
      </c>
    </row>
    <row r="4191" spans="3:4" x14ac:dyDescent="0.25">
      <c r="C4191" s="159" t="s">
        <v>20986</v>
      </c>
      <c r="D4191" s="159">
        <v>1</v>
      </c>
    </row>
    <row r="4192" spans="3:4" x14ac:dyDescent="0.25">
      <c r="C4192" s="159" t="s">
        <v>20987</v>
      </c>
      <c r="D4192" s="159">
        <v>1</v>
      </c>
    </row>
    <row r="4193" spans="3:4" x14ac:dyDescent="0.25">
      <c r="C4193" s="159" t="s">
        <v>20988</v>
      </c>
      <c r="D4193" s="159">
        <v>1</v>
      </c>
    </row>
    <row r="4194" spans="3:4" x14ac:dyDescent="0.25">
      <c r="C4194" s="159" t="s">
        <v>20989</v>
      </c>
      <c r="D4194" s="159">
        <v>1</v>
      </c>
    </row>
    <row r="4195" spans="3:4" x14ac:dyDescent="0.25">
      <c r="C4195" s="159" t="s">
        <v>20990</v>
      </c>
      <c r="D4195" s="159">
        <v>1</v>
      </c>
    </row>
    <row r="4196" spans="3:4" x14ac:dyDescent="0.25">
      <c r="C4196" s="159" t="s">
        <v>20991</v>
      </c>
      <c r="D4196" s="159">
        <v>1</v>
      </c>
    </row>
    <row r="4197" spans="3:4" x14ac:dyDescent="0.25">
      <c r="C4197" s="159" t="s">
        <v>20992</v>
      </c>
      <c r="D4197" s="159">
        <v>1</v>
      </c>
    </row>
    <row r="4198" spans="3:4" x14ac:dyDescent="0.25">
      <c r="C4198" s="159" t="s">
        <v>20993</v>
      </c>
      <c r="D4198" s="159">
        <v>1</v>
      </c>
    </row>
    <row r="4199" spans="3:4" x14ac:dyDescent="0.25">
      <c r="C4199" s="159" t="s">
        <v>20994</v>
      </c>
      <c r="D4199" s="159">
        <v>1</v>
      </c>
    </row>
    <row r="4200" spans="3:4" x14ac:dyDescent="0.25">
      <c r="C4200" s="159" t="s">
        <v>20671</v>
      </c>
      <c r="D4200" s="159">
        <v>1</v>
      </c>
    </row>
    <row r="4201" spans="3:4" x14ac:dyDescent="0.25">
      <c r="C4201" s="159" t="s">
        <v>20672</v>
      </c>
      <c r="D4201" s="159">
        <v>1</v>
      </c>
    </row>
    <row r="4202" spans="3:4" x14ac:dyDescent="0.25">
      <c r="C4202" s="159" t="s">
        <v>20673</v>
      </c>
      <c r="D4202" s="159">
        <v>1</v>
      </c>
    </row>
    <row r="4203" spans="3:4" x14ac:dyDescent="0.25">
      <c r="C4203" s="159" t="s">
        <v>20674</v>
      </c>
      <c r="D4203" s="159">
        <v>1</v>
      </c>
    </row>
    <row r="4204" spans="3:4" x14ac:dyDescent="0.25">
      <c r="C4204" s="159" t="s">
        <v>20675</v>
      </c>
      <c r="D4204" s="159">
        <v>1</v>
      </c>
    </row>
    <row r="4205" spans="3:4" x14ac:dyDescent="0.25">
      <c r="C4205" s="159" t="s">
        <v>20676</v>
      </c>
      <c r="D4205" s="159">
        <v>1</v>
      </c>
    </row>
    <row r="4206" spans="3:4" x14ac:dyDescent="0.25">
      <c r="C4206" s="159" t="s">
        <v>20677</v>
      </c>
      <c r="D4206" s="159">
        <v>1</v>
      </c>
    </row>
    <row r="4207" spans="3:4" x14ac:dyDescent="0.25">
      <c r="C4207" s="159" t="s">
        <v>20678</v>
      </c>
      <c r="D4207" s="159">
        <v>1</v>
      </c>
    </row>
    <row r="4208" spans="3:4" x14ac:dyDescent="0.25">
      <c r="C4208" s="159" t="s">
        <v>20679</v>
      </c>
      <c r="D4208" s="159">
        <v>1</v>
      </c>
    </row>
    <row r="4209" spans="3:4" x14ac:dyDescent="0.25">
      <c r="C4209" s="159" t="s">
        <v>20680</v>
      </c>
      <c r="D4209" s="159">
        <v>1</v>
      </c>
    </row>
    <row r="4210" spans="3:4" x14ac:dyDescent="0.25">
      <c r="C4210" s="159" t="s">
        <v>20681</v>
      </c>
      <c r="D4210" s="159">
        <v>1</v>
      </c>
    </row>
    <row r="4211" spans="3:4" x14ac:dyDescent="0.25">
      <c r="C4211" s="159" t="s">
        <v>20682</v>
      </c>
      <c r="D4211" s="159">
        <v>1</v>
      </c>
    </row>
    <row r="4212" spans="3:4" x14ac:dyDescent="0.25">
      <c r="C4212" s="159" t="s">
        <v>20683</v>
      </c>
      <c r="D4212" s="159">
        <v>1</v>
      </c>
    </row>
    <row r="4213" spans="3:4" x14ac:dyDescent="0.25">
      <c r="C4213" s="159" t="s">
        <v>20684</v>
      </c>
      <c r="D4213" s="159">
        <v>1</v>
      </c>
    </row>
    <row r="4214" spans="3:4" x14ac:dyDescent="0.25">
      <c r="C4214" s="159" t="s">
        <v>20685</v>
      </c>
      <c r="D4214" s="159">
        <v>1</v>
      </c>
    </row>
    <row r="4215" spans="3:4" x14ac:dyDescent="0.25">
      <c r="C4215" s="159" t="s">
        <v>20686</v>
      </c>
      <c r="D4215" s="159">
        <v>1</v>
      </c>
    </row>
    <row r="4216" spans="3:4" x14ac:dyDescent="0.25">
      <c r="C4216" s="159" t="s">
        <v>20687</v>
      </c>
      <c r="D4216" s="159">
        <v>1</v>
      </c>
    </row>
    <row r="4217" spans="3:4" x14ac:dyDescent="0.25">
      <c r="C4217" s="159" t="s">
        <v>20688</v>
      </c>
      <c r="D4217" s="159">
        <v>1</v>
      </c>
    </row>
    <row r="4218" spans="3:4" x14ac:dyDescent="0.25">
      <c r="C4218" s="159" t="s">
        <v>20689</v>
      </c>
      <c r="D4218" s="159">
        <v>1</v>
      </c>
    </row>
    <row r="4219" spans="3:4" x14ac:dyDescent="0.25">
      <c r="C4219" s="159" t="s">
        <v>20690</v>
      </c>
      <c r="D4219" s="159">
        <v>1</v>
      </c>
    </row>
    <row r="4220" spans="3:4" x14ac:dyDescent="0.25">
      <c r="C4220" s="159" t="s">
        <v>20691</v>
      </c>
      <c r="D4220" s="159">
        <v>1</v>
      </c>
    </row>
    <row r="4221" spans="3:4" x14ac:dyDescent="0.25">
      <c r="C4221" s="159" t="s">
        <v>20692</v>
      </c>
      <c r="D4221" s="159">
        <v>1</v>
      </c>
    </row>
    <row r="4222" spans="3:4" x14ac:dyDescent="0.25">
      <c r="C4222" s="159" t="s">
        <v>20693</v>
      </c>
      <c r="D4222" s="159">
        <v>1</v>
      </c>
    </row>
    <row r="4223" spans="3:4" x14ac:dyDescent="0.25">
      <c r="C4223" s="159" t="s">
        <v>20694</v>
      </c>
      <c r="D4223" s="159">
        <v>1</v>
      </c>
    </row>
    <row r="4224" spans="3:4" x14ac:dyDescent="0.25">
      <c r="C4224" s="159" t="s">
        <v>20695</v>
      </c>
      <c r="D4224" s="159">
        <v>1</v>
      </c>
    </row>
    <row r="4225" spans="3:4" x14ac:dyDescent="0.25">
      <c r="C4225" s="159" t="s">
        <v>20696</v>
      </c>
      <c r="D4225" s="159">
        <v>1</v>
      </c>
    </row>
    <row r="4226" spans="3:4" x14ac:dyDescent="0.25">
      <c r="C4226" s="159" t="s">
        <v>20697</v>
      </c>
      <c r="D4226" s="159">
        <v>1</v>
      </c>
    </row>
    <row r="4227" spans="3:4" x14ac:dyDescent="0.25">
      <c r="C4227" s="159" t="s">
        <v>20698</v>
      </c>
      <c r="D4227" s="159">
        <v>1</v>
      </c>
    </row>
    <row r="4228" spans="3:4" x14ac:dyDescent="0.25">
      <c r="C4228" s="159" t="s">
        <v>20699</v>
      </c>
      <c r="D4228" s="159">
        <v>1</v>
      </c>
    </row>
    <row r="4229" spans="3:4" x14ac:dyDescent="0.25">
      <c r="C4229" s="159" t="s">
        <v>20700</v>
      </c>
      <c r="D4229" s="159">
        <v>1</v>
      </c>
    </row>
    <row r="4230" spans="3:4" x14ac:dyDescent="0.25">
      <c r="C4230" s="159" t="s">
        <v>20701</v>
      </c>
      <c r="D4230" s="159">
        <v>1</v>
      </c>
    </row>
    <row r="4231" spans="3:4" x14ac:dyDescent="0.25">
      <c r="C4231" s="159" t="s">
        <v>20702</v>
      </c>
      <c r="D4231" s="159">
        <v>1</v>
      </c>
    </row>
    <row r="4232" spans="3:4" x14ac:dyDescent="0.25">
      <c r="C4232" s="159" t="s">
        <v>20703</v>
      </c>
      <c r="D4232" s="159">
        <v>1</v>
      </c>
    </row>
    <row r="4233" spans="3:4" x14ac:dyDescent="0.25">
      <c r="C4233" s="159" t="s">
        <v>20704</v>
      </c>
      <c r="D4233" s="159">
        <v>1</v>
      </c>
    </row>
    <row r="4234" spans="3:4" x14ac:dyDescent="0.25">
      <c r="C4234" s="159" t="s">
        <v>20705</v>
      </c>
      <c r="D4234" s="159">
        <v>1</v>
      </c>
    </row>
    <row r="4235" spans="3:4" x14ac:dyDescent="0.25">
      <c r="C4235" s="159" t="s">
        <v>20706</v>
      </c>
      <c r="D4235" s="159">
        <v>1</v>
      </c>
    </row>
    <row r="4236" spans="3:4" x14ac:dyDescent="0.25">
      <c r="C4236" s="159" t="s">
        <v>20707</v>
      </c>
      <c r="D4236" s="159">
        <v>1</v>
      </c>
    </row>
    <row r="4237" spans="3:4" x14ac:dyDescent="0.25">
      <c r="C4237" s="159" t="s">
        <v>20708</v>
      </c>
      <c r="D4237" s="159">
        <v>1</v>
      </c>
    </row>
    <row r="4238" spans="3:4" x14ac:dyDescent="0.25">
      <c r="C4238" s="159" t="s">
        <v>20709</v>
      </c>
      <c r="D4238" s="159">
        <v>1</v>
      </c>
    </row>
    <row r="4239" spans="3:4" x14ac:dyDescent="0.25">
      <c r="C4239" s="159" t="s">
        <v>20710</v>
      </c>
      <c r="D4239" s="159">
        <v>1</v>
      </c>
    </row>
    <row r="4240" spans="3:4" x14ac:dyDescent="0.25">
      <c r="C4240" s="159" t="s">
        <v>20711</v>
      </c>
      <c r="D4240" s="159">
        <v>1</v>
      </c>
    </row>
    <row r="4241" spans="3:4" x14ac:dyDescent="0.25">
      <c r="C4241" s="159" t="s">
        <v>20712</v>
      </c>
      <c r="D4241" s="159">
        <v>1</v>
      </c>
    </row>
    <row r="4242" spans="3:4" x14ac:dyDescent="0.25">
      <c r="C4242" s="159" t="s">
        <v>20713</v>
      </c>
      <c r="D4242" s="159">
        <v>1</v>
      </c>
    </row>
    <row r="4243" spans="3:4" x14ac:dyDescent="0.25">
      <c r="C4243" s="159" t="s">
        <v>20714</v>
      </c>
      <c r="D4243" s="159">
        <v>1</v>
      </c>
    </row>
    <row r="4244" spans="3:4" x14ac:dyDescent="0.25">
      <c r="C4244" s="159" t="s">
        <v>20715</v>
      </c>
      <c r="D4244" s="159">
        <v>1</v>
      </c>
    </row>
    <row r="4245" spans="3:4" x14ac:dyDescent="0.25">
      <c r="C4245" s="159" t="s">
        <v>20716</v>
      </c>
      <c r="D4245" s="159">
        <v>1</v>
      </c>
    </row>
    <row r="4246" spans="3:4" x14ac:dyDescent="0.25">
      <c r="C4246" s="159" t="s">
        <v>20717</v>
      </c>
      <c r="D4246" s="159">
        <v>1</v>
      </c>
    </row>
    <row r="4247" spans="3:4" x14ac:dyDescent="0.25">
      <c r="C4247" s="159" t="s">
        <v>20718</v>
      </c>
      <c r="D4247" s="159">
        <v>1</v>
      </c>
    </row>
    <row r="4248" spans="3:4" x14ac:dyDescent="0.25">
      <c r="C4248" s="159" t="s">
        <v>20719</v>
      </c>
      <c r="D4248" s="159">
        <v>1</v>
      </c>
    </row>
    <row r="4249" spans="3:4" x14ac:dyDescent="0.25">
      <c r="C4249" s="159" t="s">
        <v>20720</v>
      </c>
      <c r="D4249" s="159">
        <v>1</v>
      </c>
    </row>
    <row r="4250" spans="3:4" x14ac:dyDescent="0.25">
      <c r="C4250" s="159" t="s">
        <v>20721</v>
      </c>
      <c r="D4250" s="159">
        <v>1</v>
      </c>
    </row>
    <row r="4251" spans="3:4" x14ac:dyDescent="0.25">
      <c r="C4251" s="159" t="s">
        <v>20722</v>
      </c>
      <c r="D4251" s="159">
        <v>1</v>
      </c>
    </row>
    <row r="4252" spans="3:4" x14ac:dyDescent="0.25">
      <c r="C4252" s="159" t="s">
        <v>20723</v>
      </c>
      <c r="D4252" s="159">
        <v>1</v>
      </c>
    </row>
    <row r="4253" spans="3:4" x14ac:dyDescent="0.25">
      <c r="C4253" s="159" t="s">
        <v>20724</v>
      </c>
      <c r="D4253" s="159">
        <v>1</v>
      </c>
    </row>
    <row r="4254" spans="3:4" x14ac:dyDescent="0.25">
      <c r="C4254" s="159" t="s">
        <v>20725</v>
      </c>
      <c r="D4254" s="159">
        <v>1</v>
      </c>
    </row>
    <row r="4255" spans="3:4" x14ac:dyDescent="0.25">
      <c r="C4255" s="159" t="s">
        <v>20726</v>
      </c>
      <c r="D4255" s="159">
        <v>1</v>
      </c>
    </row>
    <row r="4256" spans="3:4" x14ac:dyDescent="0.25">
      <c r="C4256" s="159" t="s">
        <v>20727</v>
      </c>
      <c r="D4256" s="159">
        <v>1</v>
      </c>
    </row>
    <row r="4257" spans="3:4" x14ac:dyDescent="0.25">
      <c r="C4257" s="159" t="s">
        <v>20728</v>
      </c>
      <c r="D4257" s="159">
        <v>1</v>
      </c>
    </row>
    <row r="4258" spans="3:4" x14ac:dyDescent="0.25">
      <c r="C4258" s="159" t="s">
        <v>20729</v>
      </c>
      <c r="D4258" s="159">
        <v>1</v>
      </c>
    </row>
    <row r="4259" spans="3:4" x14ac:dyDescent="0.25">
      <c r="C4259" s="159" t="s">
        <v>20730</v>
      </c>
      <c r="D4259" s="159">
        <v>1</v>
      </c>
    </row>
    <row r="4260" spans="3:4" x14ac:dyDescent="0.25">
      <c r="C4260" s="159" t="s">
        <v>20731</v>
      </c>
      <c r="D4260" s="159">
        <v>1</v>
      </c>
    </row>
    <row r="4261" spans="3:4" x14ac:dyDescent="0.25">
      <c r="C4261" s="159" t="s">
        <v>20732</v>
      </c>
      <c r="D4261" s="159">
        <v>1</v>
      </c>
    </row>
    <row r="4262" spans="3:4" x14ac:dyDescent="0.25">
      <c r="C4262" s="159" t="s">
        <v>20733</v>
      </c>
      <c r="D4262" s="159">
        <v>1</v>
      </c>
    </row>
    <row r="4263" spans="3:4" x14ac:dyDescent="0.25">
      <c r="C4263" s="159" t="s">
        <v>20734</v>
      </c>
      <c r="D4263" s="159">
        <v>1</v>
      </c>
    </row>
    <row r="4264" spans="3:4" x14ac:dyDescent="0.25">
      <c r="C4264" s="159" t="s">
        <v>20735</v>
      </c>
      <c r="D4264" s="159">
        <v>1</v>
      </c>
    </row>
    <row r="4265" spans="3:4" x14ac:dyDescent="0.25">
      <c r="C4265" s="159" t="s">
        <v>20736</v>
      </c>
      <c r="D4265" s="159">
        <v>1</v>
      </c>
    </row>
    <row r="4266" spans="3:4" x14ac:dyDescent="0.25">
      <c r="C4266" s="159" t="s">
        <v>20737</v>
      </c>
      <c r="D4266" s="159">
        <v>1</v>
      </c>
    </row>
    <row r="4267" spans="3:4" x14ac:dyDescent="0.25">
      <c r="C4267" s="159" t="s">
        <v>20738</v>
      </c>
      <c r="D4267" s="159">
        <v>1</v>
      </c>
    </row>
    <row r="4268" spans="3:4" x14ac:dyDescent="0.25">
      <c r="C4268" s="159" t="s">
        <v>20739</v>
      </c>
      <c r="D4268" s="159">
        <v>1</v>
      </c>
    </row>
    <row r="4269" spans="3:4" x14ac:dyDescent="0.25">
      <c r="C4269" s="159" t="s">
        <v>20740</v>
      </c>
      <c r="D4269" s="159">
        <v>1</v>
      </c>
    </row>
    <row r="4270" spans="3:4" x14ac:dyDescent="0.25">
      <c r="C4270" s="159" t="s">
        <v>20741</v>
      </c>
      <c r="D4270" s="159">
        <v>1</v>
      </c>
    </row>
    <row r="4271" spans="3:4" x14ac:dyDescent="0.25">
      <c r="C4271" s="159" t="s">
        <v>20742</v>
      </c>
      <c r="D4271" s="159">
        <v>1</v>
      </c>
    </row>
    <row r="4272" spans="3:4" x14ac:dyDescent="0.25">
      <c r="C4272" s="159" t="s">
        <v>20743</v>
      </c>
      <c r="D4272" s="159">
        <v>1</v>
      </c>
    </row>
    <row r="4273" spans="3:4" x14ac:dyDescent="0.25">
      <c r="C4273" s="159" t="s">
        <v>20744</v>
      </c>
      <c r="D4273" s="159">
        <v>1</v>
      </c>
    </row>
    <row r="4274" spans="3:4" x14ac:dyDescent="0.25">
      <c r="C4274" s="159" t="s">
        <v>20745</v>
      </c>
      <c r="D4274" s="159">
        <v>1</v>
      </c>
    </row>
    <row r="4275" spans="3:4" x14ac:dyDescent="0.25">
      <c r="C4275" s="159" t="s">
        <v>20746</v>
      </c>
      <c r="D4275" s="159">
        <v>1</v>
      </c>
    </row>
    <row r="4276" spans="3:4" x14ac:dyDescent="0.25">
      <c r="C4276" s="159" t="s">
        <v>20747</v>
      </c>
      <c r="D4276" s="159">
        <v>1</v>
      </c>
    </row>
    <row r="4277" spans="3:4" x14ac:dyDescent="0.25">
      <c r="C4277" s="159" t="s">
        <v>20748</v>
      </c>
      <c r="D4277" s="159">
        <v>1</v>
      </c>
    </row>
    <row r="4278" spans="3:4" x14ac:dyDescent="0.25">
      <c r="C4278" s="159" t="s">
        <v>20749</v>
      </c>
      <c r="D4278" s="159">
        <v>1</v>
      </c>
    </row>
    <row r="4279" spans="3:4" x14ac:dyDescent="0.25">
      <c r="C4279" s="159" t="s">
        <v>20750</v>
      </c>
      <c r="D4279" s="159">
        <v>1</v>
      </c>
    </row>
    <row r="4280" spans="3:4" x14ac:dyDescent="0.25">
      <c r="C4280" s="159" t="s">
        <v>20751</v>
      </c>
      <c r="D4280" s="159">
        <v>1</v>
      </c>
    </row>
    <row r="4281" spans="3:4" x14ac:dyDescent="0.25">
      <c r="C4281" s="159" t="s">
        <v>20752</v>
      </c>
      <c r="D4281" s="159">
        <v>1</v>
      </c>
    </row>
    <row r="4282" spans="3:4" x14ac:dyDescent="0.25">
      <c r="C4282" s="159" t="s">
        <v>20753</v>
      </c>
      <c r="D4282" s="159">
        <v>1</v>
      </c>
    </row>
    <row r="4283" spans="3:4" x14ac:dyDescent="0.25">
      <c r="C4283" s="159" t="s">
        <v>20754</v>
      </c>
      <c r="D4283" s="159">
        <v>1</v>
      </c>
    </row>
    <row r="4284" spans="3:4" x14ac:dyDescent="0.25">
      <c r="C4284" s="159" t="s">
        <v>20755</v>
      </c>
      <c r="D4284" s="159">
        <v>1</v>
      </c>
    </row>
    <row r="4285" spans="3:4" x14ac:dyDescent="0.25">
      <c r="C4285" s="159" t="s">
        <v>20756</v>
      </c>
      <c r="D4285" s="159">
        <v>1</v>
      </c>
    </row>
    <row r="4286" spans="3:4" x14ac:dyDescent="0.25">
      <c r="C4286" s="159" t="s">
        <v>20757</v>
      </c>
      <c r="D4286" s="159">
        <v>1</v>
      </c>
    </row>
    <row r="4287" spans="3:4" x14ac:dyDescent="0.25">
      <c r="C4287" s="159" t="s">
        <v>20758</v>
      </c>
      <c r="D4287" s="159">
        <v>1</v>
      </c>
    </row>
    <row r="4288" spans="3:4" x14ac:dyDescent="0.25">
      <c r="C4288" s="159" t="s">
        <v>20759</v>
      </c>
      <c r="D4288" s="159">
        <v>1</v>
      </c>
    </row>
    <row r="4289" spans="3:4" x14ac:dyDescent="0.25">
      <c r="C4289" s="159" t="s">
        <v>20760</v>
      </c>
      <c r="D4289" s="159">
        <v>1</v>
      </c>
    </row>
    <row r="4290" spans="3:4" x14ac:dyDescent="0.25">
      <c r="C4290" s="159" t="s">
        <v>20761</v>
      </c>
      <c r="D4290" s="159">
        <v>1</v>
      </c>
    </row>
    <row r="4291" spans="3:4" x14ac:dyDescent="0.25">
      <c r="C4291" s="159" t="s">
        <v>20762</v>
      </c>
      <c r="D4291" s="159">
        <v>1</v>
      </c>
    </row>
    <row r="4292" spans="3:4" x14ac:dyDescent="0.25">
      <c r="C4292" s="159" t="s">
        <v>20763</v>
      </c>
      <c r="D4292" s="159">
        <v>1</v>
      </c>
    </row>
    <row r="4293" spans="3:4" x14ac:dyDescent="0.25">
      <c r="C4293" s="159" t="s">
        <v>20764</v>
      </c>
      <c r="D4293" s="159">
        <v>1</v>
      </c>
    </row>
    <row r="4294" spans="3:4" x14ac:dyDescent="0.25">
      <c r="C4294" s="159" t="s">
        <v>20765</v>
      </c>
      <c r="D4294" s="159">
        <v>1</v>
      </c>
    </row>
    <row r="4295" spans="3:4" x14ac:dyDescent="0.25">
      <c r="C4295" s="159" t="s">
        <v>20766</v>
      </c>
      <c r="D4295" s="159">
        <v>1</v>
      </c>
    </row>
    <row r="4296" spans="3:4" x14ac:dyDescent="0.25">
      <c r="C4296" s="159" t="s">
        <v>20767</v>
      </c>
      <c r="D4296" s="159">
        <v>1</v>
      </c>
    </row>
    <row r="4297" spans="3:4" x14ac:dyDescent="0.25">
      <c r="C4297" s="159" t="s">
        <v>20768</v>
      </c>
      <c r="D4297" s="159">
        <v>1</v>
      </c>
    </row>
    <row r="4298" spans="3:4" x14ac:dyDescent="0.25">
      <c r="C4298" s="159" t="s">
        <v>20769</v>
      </c>
      <c r="D4298" s="159">
        <v>1</v>
      </c>
    </row>
    <row r="4299" spans="3:4" x14ac:dyDescent="0.25">
      <c r="C4299" s="159" t="s">
        <v>20770</v>
      </c>
      <c r="D4299" s="159">
        <v>1</v>
      </c>
    </row>
    <row r="4300" spans="3:4" x14ac:dyDescent="0.25">
      <c r="C4300" s="159" t="s">
        <v>20771</v>
      </c>
      <c r="D4300" s="159">
        <v>1</v>
      </c>
    </row>
    <row r="4301" spans="3:4" x14ac:dyDescent="0.25">
      <c r="C4301" s="159" t="s">
        <v>20772</v>
      </c>
      <c r="D4301" s="159">
        <v>1</v>
      </c>
    </row>
    <row r="4302" spans="3:4" x14ac:dyDescent="0.25">
      <c r="C4302" s="159" t="s">
        <v>20773</v>
      </c>
      <c r="D4302" s="159">
        <v>1</v>
      </c>
    </row>
    <row r="4303" spans="3:4" x14ac:dyDescent="0.25">
      <c r="C4303" s="159" t="s">
        <v>20774</v>
      </c>
      <c r="D4303" s="159">
        <v>1</v>
      </c>
    </row>
    <row r="4304" spans="3:4" x14ac:dyDescent="0.25">
      <c r="C4304" s="159" t="s">
        <v>20775</v>
      </c>
      <c r="D4304" s="159">
        <v>1</v>
      </c>
    </row>
    <row r="4305" spans="3:4" x14ac:dyDescent="0.25">
      <c r="C4305" s="159" t="s">
        <v>20776</v>
      </c>
      <c r="D4305" s="159">
        <v>1</v>
      </c>
    </row>
    <row r="4306" spans="3:4" x14ac:dyDescent="0.25">
      <c r="C4306" s="159" t="s">
        <v>20777</v>
      </c>
      <c r="D4306" s="159">
        <v>1</v>
      </c>
    </row>
    <row r="4307" spans="3:4" x14ac:dyDescent="0.25">
      <c r="C4307" s="159" t="s">
        <v>20778</v>
      </c>
      <c r="D4307" s="159">
        <v>1</v>
      </c>
    </row>
    <row r="4308" spans="3:4" x14ac:dyDescent="0.25">
      <c r="C4308" s="159" t="s">
        <v>20779</v>
      </c>
      <c r="D4308" s="159">
        <v>1</v>
      </c>
    </row>
    <row r="4309" spans="3:4" x14ac:dyDescent="0.25">
      <c r="C4309" s="159" t="s">
        <v>20780</v>
      </c>
      <c r="D4309" s="159">
        <v>1</v>
      </c>
    </row>
    <row r="4310" spans="3:4" x14ac:dyDescent="0.25">
      <c r="C4310" s="159" t="s">
        <v>20781</v>
      </c>
      <c r="D4310" s="159">
        <v>1</v>
      </c>
    </row>
    <row r="4311" spans="3:4" x14ac:dyDescent="0.25">
      <c r="C4311" s="159" t="s">
        <v>20782</v>
      </c>
      <c r="D4311" s="159">
        <v>1</v>
      </c>
    </row>
    <row r="4312" spans="3:4" x14ac:dyDescent="0.25">
      <c r="C4312" s="159" t="s">
        <v>21048</v>
      </c>
      <c r="D4312" s="159">
        <v>1</v>
      </c>
    </row>
    <row r="4313" spans="3:4" x14ac:dyDescent="0.25">
      <c r="C4313" s="159" t="s">
        <v>21049</v>
      </c>
      <c r="D4313" s="159">
        <v>1</v>
      </c>
    </row>
    <row r="4314" spans="3:4" x14ac:dyDescent="0.25">
      <c r="C4314" s="159" t="s">
        <v>21050</v>
      </c>
      <c r="D4314" s="159">
        <v>1</v>
      </c>
    </row>
    <row r="4315" spans="3:4" x14ac:dyDescent="0.25">
      <c r="C4315" s="159" t="s">
        <v>21051</v>
      </c>
      <c r="D4315" s="159">
        <v>1</v>
      </c>
    </row>
    <row r="4316" spans="3:4" x14ac:dyDescent="0.25">
      <c r="C4316" s="159" t="s">
        <v>21052</v>
      </c>
      <c r="D4316" s="159">
        <v>1</v>
      </c>
    </row>
    <row r="4317" spans="3:4" x14ac:dyDescent="0.25">
      <c r="C4317" s="159" t="s">
        <v>21053</v>
      </c>
      <c r="D4317" s="159">
        <v>1</v>
      </c>
    </row>
    <row r="4318" spans="3:4" x14ac:dyDescent="0.25">
      <c r="C4318" s="159" t="s">
        <v>21054</v>
      </c>
      <c r="D4318" s="159">
        <v>1</v>
      </c>
    </row>
    <row r="4319" spans="3:4" x14ac:dyDescent="0.25">
      <c r="C4319" s="159" t="s">
        <v>21055</v>
      </c>
      <c r="D4319" s="159">
        <v>1</v>
      </c>
    </row>
    <row r="4320" spans="3:4" x14ac:dyDescent="0.25">
      <c r="C4320" s="159" t="s">
        <v>21056</v>
      </c>
      <c r="D4320" s="159">
        <v>1</v>
      </c>
    </row>
    <row r="4321" spans="3:4" x14ac:dyDescent="0.25">
      <c r="C4321" s="159" t="s">
        <v>21057</v>
      </c>
      <c r="D4321" s="159">
        <v>1</v>
      </c>
    </row>
    <row r="4322" spans="3:4" x14ac:dyDescent="0.25">
      <c r="C4322" s="159" t="s">
        <v>21058</v>
      </c>
      <c r="D4322" s="159">
        <v>1</v>
      </c>
    </row>
    <row r="4323" spans="3:4" x14ac:dyDescent="0.25">
      <c r="C4323" s="159" t="s">
        <v>21059</v>
      </c>
      <c r="D4323" s="159">
        <v>1</v>
      </c>
    </row>
    <row r="4324" spans="3:4" x14ac:dyDescent="0.25">
      <c r="C4324" s="159" t="s">
        <v>21060</v>
      </c>
      <c r="D4324" s="159">
        <v>1</v>
      </c>
    </row>
    <row r="4325" spans="3:4" x14ac:dyDescent="0.25">
      <c r="C4325" s="159" t="s">
        <v>21061</v>
      </c>
      <c r="D4325" s="159">
        <v>1</v>
      </c>
    </row>
    <row r="4326" spans="3:4" x14ac:dyDescent="0.25">
      <c r="C4326" s="159" t="s">
        <v>21062</v>
      </c>
      <c r="D4326" s="159">
        <v>1</v>
      </c>
    </row>
    <row r="4327" spans="3:4" x14ac:dyDescent="0.25">
      <c r="C4327" s="159" t="s">
        <v>21063</v>
      </c>
      <c r="D4327" s="159">
        <v>1</v>
      </c>
    </row>
    <row r="4328" spans="3:4" x14ac:dyDescent="0.25">
      <c r="C4328" s="159" t="s">
        <v>21064</v>
      </c>
      <c r="D4328" s="159">
        <v>1</v>
      </c>
    </row>
    <row r="4329" spans="3:4" x14ac:dyDescent="0.25">
      <c r="C4329" s="159" t="s">
        <v>21065</v>
      </c>
      <c r="D4329" s="159">
        <v>1</v>
      </c>
    </row>
    <row r="4330" spans="3:4" x14ac:dyDescent="0.25">
      <c r="C4330" s="159" t="s">
        <v>21066</v>
      </c>
      <c r="D4330" s="159">
        <v>1</v>
      </c>
    </row>
    <row r="4331" spans="3:4" x14ac:dyDescent="0.25">
      <c r="C4331" s="159" t="s">
        <v>21067</v>
      </c>
      <c r="D4331" s="159">
        <v>1</v>
      </c>
    </row>
    <row r="4332" spans="3:4" x14ac:dyDescent="0.25">
      <c r="C4332" s="159" t="s">
        <v>21068</v>
      </c>
      <c r="D4332" s="159">
        <v>1</v>
      </c>
    </row>
    <row r="4333" spans="3:4" x14ac:dyDescent="0.25">
      <c r="C4333" s="159" t="s">
        <v>21069</v>
      </c>
      <c r="D4333" s="159">
        <v>1</v>
      </c>
    </row>
    <row r="4334" spans="3:4" x14ac:dyDescent="0.25">
      <c r="C4334" s="159" t="s">
        <v>21070</v>
      </c>
      <c r="D4334" s="159">
        <v>1</v>
      </c>
    </row>
    <row r="4335" spans="3:4" x14ac:dyDescent="0.25">
      <c r="C4335" s="159" t="s">
        <v>21071</v>
      </c>
      <c r="D4335" s="159">
        <v>1</v>
      </c>
    </row>
    <row r="4336" spans="3:4" x14ac:dyDescent="0.25">
      <c r="C4336" s="159" t="s">
        <v>21072</v>
      </c>
      <c r="D4336" s="159">
        <v>1</v>
      </c>
    </row>
    <row r="4337" spans="3:4" x14ac:dyDescent="0.25">
      <c r="C4337" s="159" t="s">
        <v>21073</v>
      </c>
      <c r="D4337" s="159">
        <v>1</v>
      </c>
    </row>
    <row r="4338" spans="3:4" x14ac:dyDescent="0.25">
      <c r="C4338" s="159" t="s">
        <v>21074</v>
      </c>
      <c r="D4338" s="159">
        <v>1</v>
      </c>
    </row>
    <row r="4339" spans="3:4" x14ac:dyDescent="0.25">
      <c r="C4339" s="159" t="s">
        <v>21075</v>
      </c>
      <c r="D4339" s="159">
        <v>1</v>
      </c>
    </row>
    <row r="4340" spans="3:4" x14ac:dyDescent="0.25">
      <c r="C4340" s="159" t="s">
        <v>21076</v>
      </c>
      <c r="D4340" s="159">
        <v>1</v>
      </c>
    </row>
    <row r="4341" spans="3:4" x14ac:dyDescent="0.25">
      <c r="C4341" s="159" t="s">
        <v>21077</v>
      </c>
      <c r="D4341" s="159">
        <v>1</v>
      </c>
    </row>
    <row r="4342" spans="3:4" x14ac:dyDescent="0.25">
      <c r="C4342" s="159" t="s">
        <v>21078</v>
      </c>
      <c r="D4342" s="159">
        <v>1</v>
      </c>
    </row>
    <row r="4343" spans="3:4" x14ac:dyDescent="0.25">
      <c r="C4343" s="159" t="s">
        <v>21079</v>
      </c>
      <c r="D4343" s="159">
        <v>1</v>
      </c>
    </row>
    <row r="4344" spans="3:4" x14ac:dyDescent="0.25">
      <c r="C4344" s="159" t="s">
        <v>21080</v>
      </c>
      <c r="D4344" s="159">
        <v>1</v>
      </c>
    </row>
    <row r="4345" spans="3:4" x14ac:dyDescent="0.25">
      <c r="C4345" s="159" t="s">
        <v>21081</v>
      </c>
      <c r="D4345" s="159">
        <v>1</v>
      </c>
    </row>
    <row r="4346" spans="3:4" x14ac:dyDescent="0.25">
      <c r="C4346" s="159" t="s">
        <v>21082</v>
      </c>
      <c r="D4346" s="159">
        <v>1</v>
      </c>
    </row>
    <row r="4347" spans="3:4" x14ac:dyDescent="0.25">
      <c r="C4347" s="159" t="s">
        <v>21083</v>
      </c>
      <c r="D4347" s="159">
        <v>1</v>
      </c>
    </row>
    <row r="4348" spans="3:4" x14ac:dyDescent="0.25">
      <c r="C4348" s="159" t="s">
        <v>21084</v>
      </c>
      <c r="D4348" s="159">
        <v>1</v>
      </c>
    </row>
    <row r="4349" spans="3:4" x14ac:dyDescent="0.25">
      <c r="C4349" s="159" t="s">
        <v>21085</v>
      </c>
      <c r="D4349" s="159">
        <v>1</v>
      </c>
    </row>
    <row r="4350" spans="3:4" x14ac:dyDescent="0.25">
      <c r="C4350" s="159" t="s">
        <v>21086</v>
      </c>
      <c r="D4350" s="159">
        <v>1</v>
      </c>
    </row>
    <row r="4351" spans="3:4" x14ac:dyDescent="0.25">
      <c r="C4351" s="159" t="s">
        <v>21087</v>
      </c>
      <c r="D4351" s="159">
        <v>1</v>
      </c>
    </row>
    <row r="4352" spans="3:4" x14ac:dyDescent="0.25">
      <c r="C4352" s="159" t="s">
        <v>21088</v>
      </c>
      <c r="D4352" s="159">
        <v>1</v>
      </c>
    </row>
    <row r="4353" spans="3:4" x14ac:dyDescent="0.25">
      <c r="C4353" s="159" t="s">
        <v>21089</v>
      </c>
      <c r="D4353" s="159">
        <v>1</v>
      </c>
    </row>
    <row r="4354" spans="3:4" x14ac:dyDescent="0.25">
      <c r="C4354" s="159" t="s">
        <v>21090</v>
      </c>
      <c r="D4354" s="159">
        <v>1</v>
      </c>
    </row>
    <row r="4355" spans="3:4" x14ac:dyDescent="0.25">
      <c r="C4355" s="159" t="s">
        <v>21091</v>
      </c>
      <c r="D4355" s="159">
        <v>1</v>
      </c>
    </row>
    <row r="4356" spans="3:4" x14ac:dyDescent="0.25">
      <c r="C4356" s="159" t="s">
        <v>21092</v>
      </c>
      <c r="D4356" s="159">
        <v>1</v>
      </c>
    </row>
    <row r="4357" spans="3:4" x14ac:dyDescent="0.25">
      <c r="C4357" s="159" t="s">
        <v>21093</v>
      </c>
      <c r="D4357" s="159">
        <v>1</v>
      </c>
    </row>
    <row r="4358" spans="3:4" x14ac:dyDescent="0.25">
      <c r="C4358" s="159" t="s">
        <v>21094</v>
      </c>
      <c r="D4358" s="159">
        <v>1</v>
      </c>
    </row>
    <row r="4359" spans="3:4" x14ac:dyDescent="0.25">
      <c r="C4359" s="159" t="s">
        <v>21095</v>
      </c>
      <c r="D4359" s="159">
        <v>1</v>
      </c>
    </row>
    <row r="4360" spans="3:4" x14ac:dyDescent="0.25">
      <c r="C4360" s="159" t="s">
        <v>21096</v>
      </c>
      <c r="D4360" s="159">
        <v>1</v>
      </c>
    </row>
    <row r="4361" spans="3:4" x14ac:dyDescent="0.25">
      <c r="C4361" s="159" t="s">
        <v>21097</v>
      </c>
      <c r="D4361" s="159">
        <v>1</v>
      </c>
    </row>
    <row r="4362" spans="3:4" x14ac:dyDescent="0.25">
      <c r="C4362" s="159" t="s">
        <v>21098</v>
      </c>
      <c r="D4362" s="159">
        <v>1</v>
      </c>
    </row>
    <row r="4363" spans="3:4" x14ac:dyDescent="0.25">
      <c r="C4363" s="159" t="s">
        <v>21099</v>
      </c>
      <c r="D4363" s="159">
        <v>1</v>
      </c>
    </row>
    <row r="4364" spans="3:4" x14ac:dyDescent="0.25">
      <c r="C4364" s="159" t="s">
        <v>21100</v>
      </c>
      <c r="D4364" s="159">
        <v>1</v>
      </c>
    </row>
    <row r="4365" spans="3:4" x14ac:dyDescent="0.25">
      <c r="C4365" s="159" t="s">
        <v>21101</v>
      </c>
      <c r="D4365" s="159">
        <v>1</v>
      </c>
    </row>
    <row r="4366" spans="3:4" x14ac:dyDescent="0.25">
      <c r="C4366" s="159" t="s">
        <v>21102</v>
      </c>
      <c r="D4366" s="159">
        <v>1</v>
      </c>
    </row>
    <row r="4367" spans="3:4" x14ac:dyDescent="0.25">
      <c r="C4367" s="159" t="s">
        <v>21103</v>
      </c>
      <c r="D4367" s="159">
        <v>1</v>
      </c>
    </row>
    <row r="4368" spans="3:4" x14ac:dyDescent="0.25">
      <c r="C4368" s="159" t="s">
        <v>21104</v>
      </c>
      <c r="D4368" s="159">
        <v>1</v>
      </c>
    </row>
    <row r="4369" spans="3:4" x14ac:dyDescent="0.25">
      <c r="C4369" s="159" t="s">
        <v>21105</v>
      </c>
      <c r="D4369" s="159">
        <v>1</v>
      </c>
    </row>
    <row r="4370" spans="3:4" x14ac:dyDescent="0.25">
      <c r="C4370" s="159" t="s">
        <v>21106</v>
      </c>
      <c r="D4370" s="159">
        <v>1</v>
      </c>
    </row>
    <row r="4371" spans="3:4" x14ac:dyDescent="0.25">
      <c r="C4371" s="159" t="s">
        <v>21107</v>
      </c>
      <c r="D4371" s="159">
        <v>1</v>
      </c>
    </row>
    <row r="4372" spans="3:4" x14ac:dyDescent="0.25">
      <c r="C4372" s="159" t="s">
        <v>21108</v>
      </c>
      <c r="D4372" s="159">
        <v>1</v>
      </c>
    </row>
    <row r="4373" spans="3:4" x14ac:dyDescent="0.25">
      <c r="C4373" s="159" t="s">
        <v>21109</v>
      </c>
      <c r="D4373" s="159">
        <v>1</v>
      </c>
    </row>
    <row r="4374" spans="3:4" x14ac:dyDescent="0.25">
      <c r="C4374" s="159" t="s">
        <v>21110</v>
      </c>
      <c r="D4374" s="159">
        <v>1</v>
      </c>
    </row>
    <row r="4375" spans="3:4" x14ac:dyDescent="0.25">
      <c r="C4375" s="159" t="s">
        <v>21111</v>
      </c>
      <c r="D4375" s="159">
        <v>1</v>
      </c>
    </row>
    <row r="4376" spans="3:4" x14ac:dyDescent="0.25">
      <c r="C4376" s="159" t="s">
        <v>21112</v>
      </c>
      <c r="D4376" s="159">
        <v>1</v>
      </c>
    </row>
    <row r="4377" spans="3:4" x14ac:dyDescent="0.25">
      <c r="C4377" s="159" t="s">
        <v>21113</v>
      </c>
      <c r="D4377" s="159">
        <v>1</v>
      </c>
    </row>
    <row r="4378" spans="3:4" x14ac:dyDescent="0.25">
      <c r="C4378" s="159" t="s">
        <v>21114</v>
      </c>
      <c r="D4378" s="159">
        <v>1</v>
      </c>
    </row>
    <row r="4379" spans="3:4" x14ac:dyDescent="0.25">
      <c r="C4379" s="159" t="s">
        <v>21115</v>
      </c>
      <c r="D4379" s="159">
        <v>1</v>
      </c>
    </row>
    <row r="4380" spans="3:4" x14ac:dyDescent="0.25">
      <c r="C4380" s="159" t="s">
        <v>21116</v>
      </c>
      <c r="D4380" s="159">
        <v>1</v>
      </c>
    </row>
    <row r="4381" spans="3:4" x14ac:dyDescent="0.25">
      <c r="C4381" s="159" t="s">
        <v>21117</v>
      </c>
      <c r="D4381" s="159">
        <v>1</v>
      </c>
    </row>
    <row r="4382" spans="3:4" x14ac:dyDescent="0.25">
      <c r="C4382" s="159" t="s">
        <v>21118</v>
      </c>
      <c r="D4382" s="159">
        <v>1</v>
      </c>
    </row>
    <row r="4383" spans="3:4" x14ac:dyDescent="0.25">
      <c r="C4383" s="159" t="s">
        <v>21119</v>
      </c>
      <c r="D4383" s="159">
        <v>1</v>
      </c>
    </row>
    <row r="4384" spans="3:4" x14ac:dyDescent="0.25">
      <c r="C4384" s="159" t="s">
        <v>21120</v>
      </c>
      <c r="D4384" s="159">
        <v>1</v>
      </c>
    </row>
    <row r="4385" spans="3:4" x14ac:dyDescent="0.25">
      <c r="C4385" s="159" t="s">
        <v>21121</v>
      </c>
      <c r="D4385" s="159">
        <v>1</v>
      </c>
    </row>
    <row r="4386" spans="3:4" x14ac:dyDescent="0.25">
      <c r="C4386" s="159" t="s">
        <v>21122</v>
      </c>
      <c r="D4386" s="159">
        <v>1</v>
      </c>
    </row>
    <row r="4387" spans="3:4" x14ac:dyDescent="0.25">
      <c r="C4387" s="159" t="s">
        <v>21123</v>
      </c>
      <c r="D4387" s="159">
        <v>1</v>
      </c>
    </row>
    <row r="4388" spans="3:4" x14ac:dyDescent="0.25">
      <c r="C4388" s="159" t="s">
        <v>21124</v>
      </c>
      <c r="D4388" s="159">
        <v>1</v>
      </c>
    </row>
    <row r="4389" spans="3:4" x14ac:dyDescent="0.25">
      <c r="C4389" s="159" t="s">
        <v>21125</v>
      </c>
      <c r="D4389" s="159">
        <v>1</v>
      </c>
    </row>
    <row r="4390" spans="3:4" x14ac:dyDescent="0.25">
      <c r="C4390" s="159" t="s">
        <v>21126</v>
      </c>
      <c r="D4390" s="159">
        <v>1</v>
      </c>
    </row>
    <row r="4391" spans="3:4" x14ac:dyDescent="0.25">
      <c r="C4391" s="159" t="s">
        <v>21127</v>
      </c>
      <c r="D4391" s="159">
        <v>1</v>
      </c>
    </row>
    <row r="4392" spans="3:4" x14ac:dyDescent="0.25">
      <c r="C4392" s="159" t="s">
        <v>20995</v>
      </c>
      <c r="D4392" s="159">
        <v>1</v>
      </c>
    </row>
    <row r="4393" spans="3:4" x14ac:dyDescent="0.25">
      <c r="C4393" s="159" t="s">
        <v>20996</v>
      </c>
      <c r="D4393" s="159">
        <v>1</v>
      </c>
    </row>
    <row r="4394" spans="3:4" x14ac:dyDescent="0.25">
      <c r="C4394" s="159" t="s">
        <v>20997</v>
      </c>
      <c r="D4394" s="159">
        <v>1</v>
      </c>
    </row>
    <row r="4395" spans="3:4" x14ac:dyDescent="0.25">
      <c r="C4395" s="159" t="s">
        <v>20998</v>
      </c>
      <c r="D4395" s="159">
        <v>1</v>
      </c>
    </row>
    <row r="4396" spans="3:4" x14ac:dyDescent="0.25">
      <c r="C4396" s="159" t="s">
        <v>20999</v>
      </c>
      <c r="D4396" s="159">
        <v>1</v>
      </c>
    </row>
    <row r="4397" spans="3:4" x14ac:dyDescent="0.25">
      <c r="C4397" s="159" t="s">
        <v>21000</v>
      </c>
      <c r="D4397" s="159">
        <v>1</v>
      </c>
    </row>
    <row r="4398" spans="3:4" x14ac:dyDescent="0.25">
      <c r="C4398" s="159" t="s">
        <v>21001</v>
      </c>
      <c r="D4398" s="159">
        <v>1</v>
      </c>
    </row>
    <row r="4399" spans="3:4" x14ac:dyDescent="0.25">
      <c r="C4399" s="159" t="s">
        <v>21002</v>
      </c>
      <c r="D4399" s="159">
        <v>1</v>
      </c>
    </row>
    <row r="4400" spans="3:4" x14ac:dyDescent="0.25">
      <c r="C4400" s="159" t="s">
        <v>21003</v>
      </c>
      <c r="D4400" s="159">
        <v>1</v>
      </c>
    </row>
    <row r="4401" spans="3:4" x14ac:dyDescent="0.25">
      <c r="C4401" s="159" t="s">
        <v>21004</v>
      </c>
      <c r="D4401" s="159">
        <v>1</v>
      </c>
    </row>
    <row r="4402" spans="3:4" x14ac:dyDescent="0.25">
      <c r="C4402" s="159" t="s">
        <v>21005</v>
      </c>
      <c r="D4402" s="159">
        <v>1</v>
      </c>
    </row>
    <row r="4403" spans="3:4" x14ac:dyDescent="0.25">
      <c r="C4403" s="159" t="s">
        <v>21006</v>
      </c>
      <c r="D4403" s="159">
        <v>1</v>
      </c>
    </row>
    <row r="4404" spans="3:4" x14ac:dyDescent="0.25">
      <c r="C4404" s="159" t="s">
        <v>21007</v>
      </c>
      <c r="D4404" s="159">
        <v>1</v>
      </c>
    </row>
    <row r="4405" spans="3:4" x14ac:dyDescent="0.25">
      <c r="C4405" s="159" t="s">
        <v>21008</v>
      </c>
      <c r="D4405" s="159">
        <v>1</v>
      </c>
    </row>
    <row r="4406" spans="3:4" x14ac:dyDescent="0.25">
      <c r="C4406" s="159" t="s">
        <v>21009</v>
      </c>
      <c r="D4406" s="159">
        <v>1</v>
      </c>
    </row>
    <row r="4407" spans="3:4" x14ac:dyDescent="0.25">
      <c r="C4407" s="159" t="s">
        <v>21010</v>
      </c>
      <c r="D4407" s="159">
        <v>1</v>
      </c>
    </row>
    <row r="4408" spans="3:4" x14ac:dyDescent="0.25">
      <c r="C4408" s="159" t="s">
        <v>21011</v>
      </c>
      <c r="D4408" s="159">
        <v>1</v>
      </c>
    </row>
    <row r="4409" spans="3:4" x14ac:dyDescent="0.25">
      <c r="C4409" s="159" t="s">
        <v>21012</v>
      </c>
      <c r="D4409" s="159">
        <v>1</v>
      </c>
    </row>
    <row r="4410" spans="3:4" x14ac:dyDescent="0.25">
      <c r="C4410" s="159" t="s">
        <v>21013</v>
      </c>
      <c r="D4410" s="159">
        <v>1</v>
      </c>
    </row>
    <row r="4411" spans="3:4" x14ac:dyDescent="0.25">
      <c r="C4411" s="159" t="s">
        <v>21014</v>
      </c>
      <c r="D4411" s="159">
        <v>1</v>
      </c>
    </row>
    <row r="4412" spans="3:4" x14ac:dyDescent="0.25">
      <c r="C4412" s="159" t="s">
        <v>21015</v>
      </c>
      <c r="D4412" s="159">
        <v>1</v>
      </c>
    </row>
    <row r="4413" spans="3:4" x14ac:dyDescent="0.25">
      <c r="C4413" s="159" t="s">
        <v>21016</v>
      </c>
      <c r="D4413" s="159">
        <v>1</v>
      </c>
    </row>
    <row r="4414" spans="3:4" x14ac:dyDescent="0.25">
      <c r="C4414" s="159" t="s">
        <v>21017</v>
      </c>
      <c r="D4414" s="159">
        <v>1</v>
      </c>
    </row>
    <row r="4415" spans="3:4" x14ac:dyDescent="0.25">
      <c r="C4415" s="159" t="s">
        <v>21018</v>
      </c>
      <c r="D4415" s="159">
        <v>1</v>
      </c>
    </row>
    <row r="4416" spans="3:4" x14ac:dyDescent="0.25">
      <c r="C4416" s="159" t="s">
        <v>21019</v>
      </c>
      <c r="D4416" s="159">
        <v>1</v>
      </c>
    </row>
    <row r="4417" spans="3:4" x14ac:dyDescent="0.25">
      <c r="C4417" s="159" t="s">
        <v>21020</v>
      </c>
      <c r="D4417" s="159">
        <v>1</v>
      </c>
    </row>
    <row r="4418" spans="3:4" x14ac:dyDescent="0.25">
      <c r="C4418" s="159" t="s">
        <v>21021</v>
      </c>
      <c r="D4418" s="159">
        <v>1</v>
      </c>
    </row>
    <row r="4419" spans="3:4" x14ac:dyDescent="0.25">
      <c r="C4419" s="159" t="s">
        <v>21022</v>
      </c>
      <c r="D4419" s="159">
        <v>1</v>
      </c>
    </row>
    <row r="4420" spans="3:4" x14ac:dyDescent="0.25">
      <c r="C4420" s="159" t="s">
        <v>21023</v>
      </c>
      <c r="D4420" s="159">
        <v>1</v>
      </c>
    </row>
    <row r="4421" spans="3:4" x14ac:dyDescent="0.25">
      <c r="C4421" s="159" t="s">
        <v>21024</v>
      </c>
      <c r="D4421" s="159">
        <v>1</v>
      </c>
    </row>
    <row r="4422" spans="3:4" x14ac:dyDescent="0.25">
      <c r="C4422" s="159" t="s">
        <v>21025</v>
      </c>
      <c r="D4422" s="159">
        <v>1</v>
      </c>
    </row>
    <row r="4423" spans="3:4" x14ac:dyDescent="0.25">
      <c r="C4423" s="159" t="s">
        <v>21026</v>
      </c>
      <c r="D4423" s="159">
        <v>1</v>
      </c>
    </row>
    <row r="4424" spans="3:4" x14ac:dyDescent="0.25">
      <c r="C4424" s="159" t="s">
        <v>21027</v>
      </c>
      <c r="D4424" s="159">
        <v>1</v>
      </c>
    </row>
    <row r="4425" spans="3:4" x14ac:dyDescent="0.25">
      <c r="C4425" s="159" t="s">
        <v>21028</v>
      </c>
      <c r="D4425" s="159">
        <v>1</v>
      </c>
    </row>
    <row r="4426" spans="3:4" x14ac:dyDescent="0.25">
      <c r="C4426" s="159" t="s">
        <v>21029</v>
      </c>
      <c r="D4426" s="159">
        <v>1</v>
      </c>
    </row>
    <row r="4427" spans="3:4" x14ac:dyDescent="0.25">
      <c r="C4427" s="159" t="s">
        <v>21030</v>
      </c>
      <c r="D4427" s="159">
        <v>1</v>
      </c>
    </row>
    <row r="4428" spans="3:4" x14ac:dyDescent="0.25">
      <c r="C4428" s="159" t="s">
        <v>21031</v>
      </c>
      <c r="D4428" s="159">
        <v>1</v>
      </c>
    </row>
    <row r="4429" spans="3:4" x14ac:dyDescent="0.25">
      <c r="C4429" s="159" t="s">
        <v>21032</v>
      </c>
      <c r="D4429" s="159">
        <v>1</v>
      </c>
    </row>
    <row r="4430" spans="3:4" x14ac:dyDescent="0.25">
      <c r="C4430" s="159" t="s">
        <v>21033</v>
      </c>
      <c r="D4430" s="159">
        <v>1</v>
      </c>
    </row>
    <row r="4431" spans="3:4" x14ac:dyDescent="0.25">
      <c r="C4431" s="159" t="s">
        <v>21034</v>
      </c>
      <c r="D4431" s="159">
        <v>1</v>
      </c>
    </row>
    <row r="4432" spans="3:4" x14ac:dyDescent="0.25">
      <c r="C4432" s="159" t="s">
        <v>21035</v>
      </c>
      <c r="D4432" s="159">
        <v>1</v>
      </c>
    </row>
    <row r="4433" spans="3:4" x14ac:dyDescent="0.25">
      <c r="C4433" s="159" t="s">
        <v>21036</v>
      </c>
      <c r="D4433" s="159">
        <v>1</v>
      </c>
    </row>
    <row r="4434" spans="3:4" x14ac:dyDescent="0.25">
      <c r="C4434" s="159" t="s">
        <v>21037</v>
      </c>
      <c r="D4434" s="159">
        <v>1</v>
      </c>
    </row>
    <row r="4435" spans="3:4" x14ac:dyDescent="0.25">
      <c r="C4435" s="159" t="s">
        <v>21038</v>
      </c>
      <c r="D4435" s="159">
        <v>1</v>
      </c>
    </row>
    <row r="4436" spans="3:4" x14ac:dyDescent="0.25">
      <c r="C4436" s="159" t="s">
        <v>21039</v>
      </c>
      <c r="D4436" s="159">
        <v>1</v>
      </c>
    </row>
    <row r="4437" spans="3:4" x14ac:dyDescent="0.25">
      <c r="C4437" s="159" t="s">
        <v>21040</v>
      </c>
      <c r="D4437" s="159">
        <v>1</v>
      </c>
    </row>
    <row r="4438" spans="3:4" x14ac:dyDescent="0.25">
      <c r="C4438" s="159" t="s">
        <v>21041</v>
      </c>
      <c r="D4438" s="159">
        <v>1</v>
      </c>
    </row>
    <row r="4439" spans="3:4" x14ac:dyDescent="0.25">
      <c r="C4439" s="159" t="s">
        <v>21042</v>
      </c>
      <c r="D4439" s="159">
        <v>1</v>
      </c>
    </row>
    <row r="4440" spans="3:4" x14ac:dyDescent="0.25">
      <c r="C4440" s="159" t="s">
        <v>21043</v>
      </c>
      <c r="D4440" s="159">
        <v>1</v>
      </c>
    </row>
    <row r="4441" spans="3:4" x14ac:dyDescent="0.25">
      <c r="C4441" s="159" t="s">
        <v>21044</v>
      </c>
      <c r="D4441" s="159">
        <v>1</v>
      </c>
    </row>
    <row r="4442" spans="3:4" x14ac:dyDescent="0.25">
      <c r="C4442" s="159" t="s">
        <v>21045</v>
      </c>
      <c r="D4442" s="159">
        <v>1</v>
      </c>
    </row>
    <row r="4443" spans="3:4" x14ac:dyDescent="0.25">
      <c r="C4443" s="159" t="s">
        <v>21046</v>
      </c>
      <c r="D4443" s="159">
        <v>1</v>
      </c>
    </row>
    <row r="4444" spans="3:4" x14ac:dyDescent="0.25">
      <c r="C4444" s="159" t="s">
        <v>21047</v>
      </c>
      <c r="D4444" s="159">
        <v>1</v>
      </c>
    </row>
    <row r="4445" spans="3:4" x14ac:dyDescent="0.25">
      <c r="C4445" s="159" t="s">
        <v>21241</v>
      </c>
      <c r="D4445" s="159">
        <v>1</v>
      </c>
    </row>
    <row r="4446" spans="3:4" x14ac:dyDescent="0.25">
      <c r="C4446" s="159" t="s">
        <v>21242</v>
      </c>
      <c r="D4446" s="159">
        <v>1</v>
      </c>
    </row>
    <row r="4447" spans="3:4" x14ac:dyDescent="0.25">
      <c r="C4447" s="159" t="s">
        <v>21243</v>
      </c>
      <c r="D4447" s="159">
        <v>1</v>
      </c>
    </row>
    <row r="4448" spans="3:4" x14ac:dyDescent="0.25">
      <c r="C4448" s="159" t="s">
        <v>21244</v>
      </c>
      <c r="D4448" s="159">
        <v>1</v>
      </c>
    </row>
    <row r="4449" spans="3:4" x14ac:dyDescent="0.25">
      <c r="C4449" s="159" t="s">
        <v>21245</v>
      </c>
      <c r="D4449" s="159">
        <v>1</v>
      </c>
    </row>
    <row r="4450" spans="3:4" x14ac:dyDescent="0.25">
      <c r="C4450" s="159" t="s">
        <v>21246</v>
      </c>
      <c r="D4450" s="159">
        <v>1</v>
      </c>
    </row>
    <row r="4451" spans="3:4" x14ac:dyDescent="0.25">
      <c r="C4451" s="159" t="s">
        <v>21247</v>
      </c>
      <c r="D4451" s="159">
        <v>1</v>
      </c>
    </row>
    <row r="4452" spans="3:4" x14ac:dyDescent="0.25">
      <c r="C4452" s="159" t="s">
        <v>21248</v>
      </c>
      <c r="D4452" s="159">
        <v>1</v>
      </c>
    </row>
    <row r="4453" spans="3:4" x14ac:dyDescent="0.25">
      <c r="C4453" s="159" t="s">
        <v>21249</v>
      </c>
      <c r="D4453" s="159">
        <v>1</v>
      </c>
    </row>
    <row r="4454" spans="3:4" x14ac:dyDescent="0.25">
      <c r="C4454" s="159" t="s">
        <v>21250</v>
      </c>
      <c r="D4454" s="159">
        <v>1</v>
      </c>
    </row>
    <row r="4455" spans="3:4" x14ac:dyDescent="0.25">
      <c r="C4455" s="159" t="s">
        <v>21251</v>
      </c>
      <c r="D4455" s="159">
        <v>1</v>
      </c>
    </row>
    <row r="4456" spans="3:4" x14ac:dyDescent="0.25">
      <c r="C4456" s="159" t="s">
        <v>21252</v>
      </c>
      <c r="D4456" s="159">
        <v>1</v>
      </c>
    </row>
    <row r="4457" spans="3:4" x14ac:dyDescent="0.25">
      <c r="C4457" s="159" t="s">
        <v>21253</v>
      </c>
      <c r="D4457" s="159">
        <v>1</v>
      </c>
    </row>
    <row r="4458" spans="3:4" x14ac:dyDescent="0.25">
      <c r="C4458" s="159" t="s">
        <v>21254</v>
      </c>
      <c r="D4458" s="159">
        <v>1</v>
      </c>
    </row>
    <row r="4459" spans="3:4" x14ac:dyDescent="0.25">
      <c r="C4459" s="159" t="s">
        <v>21255</v>
      </c>
      <c r="D4459" s="159">
        <v>1</v>
      </c>
    </row>
    <row r="4460" spans="3:4" x14ac:dyDescent="0.25">
      <c r="C4460" s="159" t="s">
        <v>21256</v>
      </c>
      <c r="D4460" s="159">
        <v>1</v>
      </c>
    </row>
    <row r="4461" spans="3:4" x14ac:dyDescent="0.25">
      <c r="C4461" s="159" t="s">
        <v>21257</v>
      </c>
      <c r="D4461" s="159">
        <v>1</v>
      </c>
    </row>
    <row r="4462" spans="3:4" x14ac:dyDescent="0.25">
      <c r="C4462" s="159" t="s">
        <v>21258</v>
      </c>
      <c r="D4462" s="159">
        <v>1</v>
      </c>
    </row>
    <row r="4463" spans="3:4" x14ac:dyDescent="0.25">
      <c r="C4463" s="159" t="s">
        <v>21259</v>
      </c>
      <c r="D4463" s="159">
        <v>1</v>
      </c>
    </row>
    <row r="4464" spans="3:4" x14ac:dyDescent="0.25">
      <c r="C4464" s="159" t="s">
        <v>21260</v>
      </c>
      <c r="D4464" s="159">
        <v>1</v>
      </c>
    </row>
    <row r="4465" spans="3:4" x14ac:dyDescent="0.25">
      <c r="C4465" s="159" t="s">
        <v>21261</v>
      </c>
      <c r="D4465" s="159">
        <v>1</v>
      </c>
    </row>
    <row r="4466" spans="3:4" x14ac:dyDescent="0.25">
      <c r="C4466" s="159" t="s">
        <v>21262</v>
      </c>
      <c r="D4466" s="159">
        <v>1</v>
      </c>
    </row>
    <row r="4467" spans="3:4" x14ac:dyDescent="0.25">
      <c r="C4467" s="159" t="s">
        <v>21263</v>
      </c>
      <c r="D4467" s="159">
        <v>1</v>
      </c>
    </row>
    <row r="4468" spans="3:4" x14ac:dyDescent="0.25">
      <c r="C4468" s="159" t="s">
        <v>21264</v>
      </c>
      <c r="D4468" s="159">
        <v>1</v>
      </c>
    </row>
    <row r="4469" spans="3:4" x14ac:dyDescent="0.25">
      <c r="C4469" s="159" t="s">
        <v>21265</v>
      </c>
      <c r="D4469" s="159">
        <v>1</v>
      </c>
    </row>
    <row r="4470" spans="3:4" x14ac:dyDescent="0.25">
      <c r="C4470" s="159" t="s">
        <v>21266</v>
      </c>
      <c r="D4470" s="159">
        <v>1</v>
      </c>
    </row>
    <row r="4471" spans="3:4" x14ac:dyDescent="0.25">
      <c r="C4471" s="159" t="s">
        <v>21267</v>
      </c>
      <c r="D4471" s="159">
        <v>1</v>
      </c>
    </row>
    <row r="4472" spans="3:4" x14ac:dyDescent="0.25">
      <c r="C4472" s="159" t="s">
        <v>21268</v>
      </c>
      <c r="D4472" s="159">
        <v>1</v>
      </c>
    </row>
    <row r="4473" spans="3:4" x14ac:dyDescent="0.25">
      <c r="C4473" s="159" t="s">
        <v>21269</v>
      </c>
      <c r="D4473" s="159">
        <v>1</v>
      </c>
    </row>
    <row r="4474" spans="3:4" x14ac:dyDescent="0.25">
      <c r="C4474" s="159" t="s">
        <v>21270</v>
      </c>
      <c r="D4474" s="159">
        <v>1</v>
      </c>
    </row>
    <row r="4475" spans="3:4" x14ac:dyDescent="0.25">
      <c r="C4475" s="159" t="s">
        <v>21271</v>
      </c>
      <c r="D4475" s="159">
        <v>1</v>
      </c>
    </row>
    <row r="4476" spans="3:4" x14ac:dyDescent="0.25">
      <c r="C4476" s="159" t="s">
        <v>21272</v>
      </c>
      <c r="D4476" s="159">
        <v>1</v>
      </c>
    </row>
    <row r="4477" spans="3:4" x14ac:dyDescent="0.25">
      <c r="C4477" s="159" t="s">
        <v>21273</v>
      </c>
      <c r="D4477" s="159">
        <v>1</v>
      </c>
    </row>
    <row r="4478" spans="3:4" x14ac:dyDescent="0.25">
      <c r="C4478" s="159" t="s">
        <v>21274</v>
      </c>
      <c r="D4478" s="159">
        <v>1</v>
      </c>
    </row>
    <row r="4479" spans="3:4" x14ac:dyDescent="0.25">
      <c r="C4479" s="159" t="s">
        <v>21275</v>
      </c>
      <c r="D4479" s="159">
        <v>1</v>
      </c>
    </row>
    <row r="4480" spans="3:4" x14ac:dyDescent="0.25">
      <c r="C4480" s="159" t="s">
        <v>21276</v>
      </c>
      <c r="D4480" s="159">
        <v>1</v>
      </c>
    </row>
    <row r="4481" spans="3:4" x14ac:dyDescent="0.25">
      <c r="C4481" s="159" t="s">
        <v>21277</v>
      </c>
      <c r="D4481" s="159">
        <v>1</v>
      </c>
    </row>
    <row r="4482" spans="3:4" x14ac:dyDescent="0.25">
      <c r="C4482" s="159" t="s">
        <v>21278</v>
      </c>
      <c r="D4482" s="159">
        <v>1</v>
      </c>
    </row>
    <row r="4483" spans="3:4" x14ac:dyDescent="0.25">
      <c r="C4483" s="159" t="s">
        <v>21279</v>
      </c>
      <c r="D4483" s="159">
        <v>1</v>
      </c>
    </row>
    <row r="4484" spans="3:4" x14ac:dyDescent="0.25">
      <c r="C4484" s="159" t="s">
        <v>21280</v>
      </c>
      <c r="D4484" s="159">
        <v>1</v>
      </c>
    </row>
    <row r="4485" spans="3:4" x14ac:dyDescent="0.25">
      <c r="C4485" s="159" t="s">
        <v>21281</v>
      </c>
      <c r="D4485" s="159">
        <v>1</v>
      </c>
    </row>
    <row r="4486" spans="3:4" x14ac:dyDescent="0.25">
      <c r="C4486" s="159" t="s">
        <v>21282</v>
      </c>
      <c r="D4486" s="159">
        <v>1</v>
      </c>
    </row>
    <row r="4487" spans="3:4" x14ac:dyDescent="0.25">
      <c r="C4487" s="159" t="s">
        <v>21283</v>
      </c>
      <c r="D4487" s="159">
        <v>1</v>
      </c>
    </row>
    <row r="4488" spans="3:4" x14ac:dyDescent="0.25">
      <c r="C4488" s="159" t="s">
        <v>21284</v>
      </c>
      <c r="D4488" s="159">
        <v>1</v>
      </c>
    </row>
    <row r="4489" spans="3:4" x14ac:dyDescent="0.25">
      <c r="C4489" s="159" t="s">
        <v>21285</v>
      </c>
      <c r="D4489" s="159">
        <v>1</v>
      </c>
    </row>
    <row r="4490" spans="3:4" x14ac:dyDescent="0.25">
      <c r="C4490" s="159" t="s">
        <v>21286</v>
      </c>
      <c r="D4490" s="159">
        <v>1</v>
      </c>
    </row>
    <row r="4491" spans="3:4" x14ac:dyDescent="0.25">
      <c r="C4491" s="159" t="s">
        <v>21287</v>
      </c>
      <c r="D4491" s="159">
        <v>1</v>
      </c>
    </row>
    <row r="4492" spans="3:4" x14ac:dyDescent="0.25">
      <c r="C4492" s="159" t="s">
        <v>21288</v>
      </c>
      <c r="D4492" s="159">
        <v>1</v>
      </c>
    </row>
    <row r="4493" spans="3:4" x14ac:dyDescent="0.25">
      <c r="C4493" s="159" t="s">
        <v>21289</v>
      </c>
      <c r="D4493" s="159">
        <v>1</v>
      </c>
    </row>
    <row r="4494" spans="3:4" x14ac:dyDescent="0.25">
      <c r="C4494" s="159" t="s">
        <v>21290</v>
      </c>
      <c r="D4494" s="159">
        <v>1</v>
      </c>
    </row>
    <row r="4495" spans="3:4" x14ac:dyDescent="0.25">
      <c r="C4495" s="159" t="s">
        <v>21291</v>
      </c>
      <c r="D4495" s="159">
        <v>1</v>
      </c>
    </row>
    <row r="4496" spans="3:4" x14ac:dyDescent="0.25">
      <c r="C4496" s="159" t="s">
        <v>21292</v>
      </c>
      <c r="D4496" s="159">
        <v>1</v>
      </c>
    </row>
    <row r="4497" spans="3:4" x14ac:dyDescent="0.25">
      <c r="C4497" s="159" t="s">
        <v>21293</v>
      </c>
      <c r="D4497" s="159">
        <v>1</v>
      </c>
    </row>
    <row r="4498" spans="3:4" x14ac:dyDescent="0.25">
      <c r="C4498" s="159" t="s">
        <v>21294</v>
      </c>
      <c r="D4498" s="159">
        <v>1</v>
      </c>
    </row>
    <row r="4499" spans="3:4" x14ac:dyDescent="0.25">
      <c r="C4499" s="159" t="s">
        <v>21295</v>
      </c>
      <c r="D4499" s="159">
        <v>1</v>
      </c>
    </row>
    <row r="4500" spans="3:4" x14ac:dyDescent="0.25">
      <c r="C4500" s="159" t="s">
        <v>21296</v>
      </c>
      <c r="D4500" s="159">
        <v>1</v>
      </c>
    </row>
    <row r="4501" spans="3:4" x14ac:dyDescent="0.25">
      <c r="C4501" s="159" t="s">
        <v>21297</v>
      </c>
      <c r="D4501" s="159">
        <v>1</v>
      </c>
    </row>
    <row r="4502" spans="3:4" x14ac:dyDescent="0.25">
      <c r="C4502" s="159" t="s">
        <v>21298</v>
      </c>
      <c r="D4502" s="159">
        <v>1</v>
      </c>
    </row>
    <row r="4503" spans="3:4" x14ac:dyDescent="0.25">
      <c r="C4503" s="159" t="s">
        <v>21299</v>
      </c>
      <c r="D4503" s="159">
        <v>1</v>
      </c>
    </row>
    <row r="4504" spans="3:4" x14ac:dyDescent="0.25">
      <c r="C4504" s="159" t="s">
        <v>21300</v>
      </c>
      <c r="D4504" s="159">
        <v>1</v>
      </c>
    </row>
    <row r="4505" spans="3:4" x14ac:dyDescent="0.25">
      <c r="C4505" s="159" t="s">
        <v>21301</v>
      </c>
      <c r="D4505" s="159">
        <v>1</v>
      </c>
    </row>
    <row r="4506" spans="3:4" x14ac:dyDescent="0.25">
      <c r="C4506" s="159" t="s">
        <v>21302</v>
      </c>
      <c r="D4506" s="159">
        <v>1</v>
      </c>
    </row>
    <row r="4507" spans="3:4" x14ac:dyDescent="0.25">
      <c r="C4507" s="159" t="s">
        <v>21303</v>
      </c>
      <c r="D4507" s="159">
        <v>1</v>
      </c>
    </row>
    <row r="4508" spans="3:4" x14ac:dyDescent="0.25">
      <c r="C4508" s="159" t="s">
        <v>21304</v>
      </c>
      <c r="D4508" s="159">
        <v>1</v>
      </c>
    </row>
    <row r="4509" spans="3:4" x14ac:dyDescent="0.25">
      <c r="C4509" s="159" t="s">
        <v>21305</v>
      </c>
      <c r="D4509" s="159">
        <v>1</v>
      </c>
    </row>
    <row r="4510" spans="3:4" x14ac:dyDescent="0.25">
      <c r="C4510" s="159" t="s">
        <v>21306</v>
      </c>
      <c r="D4510" s="159">
        <v>1</v>
      </c>
    </row>
    <row r="4511" spans="3:4" x14ac:dyDescent="0.25">
      <c r="C4511" s="159" t="s">
        <v>21307</v>
      </c>
      <c r="D4511" s="159">
        <v>1</v>
      </c>
    </row>
    <row r="4512" spans="3:4" x14ac:dyDescent="0.25">
      <c r="C4512" s="159" t="s">
        <v>21308</v>
      </c>
      <c r="D4512" s="159">
        <v>1</v>
      </c>
    </row>
    <row r="4513" spans="3:4" x14ac:dyDescent="0.25">
      <c r="C4513" s="159" t="s">
        <v>21309</v>
      </c>
      <c r="D4513" s="159">
        <v>1</v>
      </c>
    </row>
    <row r="4514" spans="3:4" x14ac:dyDescent="0.25">
      <c r="C4514" s="159" t="s">
        <v>21310</v>
      </c>
      <c r="D4514" s="159">
        <v>1</v>
      </c>
    </row>
    <row r="4515" spans="3:4" x14ac:dyDescent="0.25">
      <c r="C4515" s="159" t="s">
        <v>21311</v>
      </c>
      <c r="D4515" s="159">
        <v>1</v>
      </c>
    </row>
    <row r="4516" spans="3:4" x14ac:dyDescent="0.25">
      <c r="C4516" s="159" t="s">
        <v>21312</v>
      </c>
      <c r="D4516" s="159">
        <v>1</v>
      </c>
    </row>
    <row r="4517" spans="3:4" x14ac:dyDescent="0.25">
      <c r="C4517" s="159" t="s">
        <v>21313</v>
      </c>
      <c r="D4517" s="159">
        <v>1</v>
      </c>
    </row>
    <row r="4518" spans="3:4" x14ac:dyDescent="0.25">
      <c r="C4518" s="159" t="s">
        <v>21314</v>
      </c>
      <c r="D4518" s="159">
        <v>1</v>
      </c>
    </row>
    <row r="4519" spans="3:4" x14ac:dyDescent="0.25">
      <c r="C4519" s="159" t="s">
        <v>21315</v>
      </c>
      <c r="D4519" s="159">
        <v>1</v>
      </c>
    </row>
    <row r="4520" spans="3:4" x14ac:dyDescent="0.25">
      <c r="C4520" s="159" t="s">
        <v>21316</v>
      </c>
      <c r="D4520" s="159">
        <v>1</v>
      </c>
    </row>
    <row r="4521" spans="3:4" x14ac:dyDescent="0.25">
      <c r="C4521" s="159" t="s">
        <v>21317</v>
      </c>
      <c r="D4521" s="159">
        <v>1</v>
      </c>
    </row>
    <row r="4522" spans="3:4" x14ac:dyDescent="0.25">
      <c r="C4522" s="159" t="s">
        <v>21318</v>
      </c>
      <c r="D4522" s="159">
        <v>1</v>
      </c>
    </row>
    <row r="4523" spans="3:4" x14ac:dyDescent="0.25">
      <c r="C4523" s="159" t="s">
        <v>21319</v>
      </c>
      <c r="D4523" s="159">
        <v>1</v>
      </c>
    </row>
    <row r="4524" spans="3:4" x14ac:dyDescent="0.25">
      <c r="C4524" s="159" t="s">
        <v>21320</v>
      </c>
      <c r="D4524" s="159">
        <v>1</v>
      </c>
    </row>
    <row r="4525" spans="3:4" x14ac:dyDescent="0.25">
      <c r="C4525" s="159" t="s">
        <v>21321</v>
      </c>
      <c r="D4525" s="159">
        <v>1</v>
      </c>
    </row>
    <row r="4526" spans="3:4" x14ac:dyDescent="0.25">
      <c r="C4526" s="159" t="s">
        <v>21322</v>
      </c>
      <c r="D4526" s="159">
        <v>1</v>
      </c>
    </row>
    <row r="4527" spans="3:4" x14ac:dyDescent="0.25">
      <c r="C4527" s="159" t="s">
        <v>21323</v>
      </c>
      <c r="D4527" s="159">
        <v>1</v>
      </c>
    </row>
    <row r="4528" spans="3:4" x14ac:dyDescent="0.25">
      <c r="C4528" s="159" t="s">
        <v>21324</v>
      </c>
      <c r="D4528" s="159">
        <v>1</v>
      </c>
    </row>
    <row r="4529" spans="3:4" x14ac:dyDescent="0.25">
      <c r="C4529" s="159" t="s">
        <v>21325</v>
      </c>
      <c r="D4529" s="159">
        <v>1</v>
      </c>
    </row>
    <row r="4530" spans="3:4" x14ac:dyDescent="0.25">
      <c r="C4530" s="159" t="s">
        <v>21326</v>
      </c>
      <c r="D4530" s="159">
        <v>1</v>
      </c>
    </row>
    <row r="4531" spans="3:4" x14ac:dyDescent="0.25">
      <c r="C4531" s="159" t="s">
        <v>21327</v>
      </c>
      <c r="D4531" s="159">
        <v>1</v>
      </c>
    </row>
    <row r="4532" spans="3:4" x14ac:dyDescent="0.25">
      <c r="C4532" s="159" t="s">
        <v>21328</v>
      </c>
      <c r="D4532" s="159">
        <v>1</v>
      </c>
    </row>
    <row r="4533" spans="3:4" x14ac:dyDescent="0.25">
      <c r="C4533" s="159" t="s">
        <v>21329</v>
      </c>
      <c r="D4533" s="159">
        <v>1</v>
      </c>
    </row>
    <row r="4534" spans="3:4" x14ac:dyDescent="0.25">
      <c r="C4534" s="159" t="s">
        <v>21330</v>
      </c>
      <c r="D4534" s="159">
        <v>1</v>
      </c>
    </row>
    <row r="4535" spans="3:4" x14ac:dyDescent="0.25">
      <c r="C4535" s="159" t="s">
        <v>21331</v>
      </c>
      <c r="D4535" s="159">
        <v>1</v>
      </c>
    </row>
    <row r="4536" spans="3:4" x14ac:dyDescent="0.25">
      <c r="C4536" s="159" t="s">
        <v>21332</v>
      </c>
      <c r="D4536" s="159">
        <v>1</v>
      </c>
    </row>
    <row r="4537" spans="3:4" x14ac:dyDescent="0.25">
      <c r="C4537" s="159" t="s">
        <v>21333</v>
      </c>
      <c r="D4537" s="159">
        <v>1</v>
      </c>
    </row>
    <row r="4538" spans="3:4" x14ac:dyDescent="0.25">
      <c r="C4538" s="159" t="s">
        <v>21334</v>
      </c>
      <c r="D4538" s="159">
        <v>1</v>
      </c>
    </row>
    <row r="4539" spans="3:4" x14ac:dyDescent="0.25">
      <c r="C4539" s="159" t="s">
        <v>21335</v>
      </c>
      <c r="D4539" s="159">
        <v>1</v>
      </c>
    </row>
    <row r="4540" spans="3:4" x14ac:dyDescent="0.25">
      <c r="C4540" s="159" t="s">
        <v>21336</v>
      </c>
      <c r="D4540" s="159">
        <v>1</v>
      </c>
    </row>
    <row r="4541" spans="3:4" x14ac:dyDescent="0.25">
      <c r="C4541" s="159" t="s">
        <v>21337</v>
      </c>
      <c r="D4541" s="159">
        <v>1</v>
      </c>
    </row>
    <row r="4542" spans="3:4" x14ac:dyDescent="0.25">
      <c r="C4542" s="159" t="s">
        <v>21338</v>
      </c>
      <c r="D4542" s="159">
        <v>1</v>
      </c>
    </row>
    <row r="4543" spans="3:4" x14ac:dyDescent="0.25">
      <c r="C4543" s="159" t="s">
        <v>21339</v>
      </c>
      <c r="D4543" s="159">
        <v>1</v>
      </c>
    </row>
    <row r="4544" spans="3:4" x14ac:dyDescent="0.25">
      <c r="C4544" s="159" t="s">
        <v>21340</v>
      </c>
      <c r="D4544" s="159">
        <v>1</v>
      </c>
    </row>
    <row r="4545" spans="3:4" x14ac:dyDescent="0.25">
      <c r="C4545" s="159" t="s">
        <v>21341</v>
      </c>
      <c r="D4545" s="159">
        <v>1</v>
      </c>
    </row>
    <row r="4546" spans="3:4" x14ac:dyDescent="0.25">
      <c r="C4546" s="159" t="s">
        <v>21342</v>
      </c>
      <c r="D4546" s="159">
        <v>1</v>
      </c>
    </row>
    <row r="4547" spans="3:4" x14ac:dyDescent="0.25">
      <c r="C4547" s="159" t="s">
        <v>21343</v>
      </c>
      <c r="D4547" s="159">
        <v>1</v>
      </c>
    </row>
    <row r="4548" spans="3:4" x14ac:dyDescent="0.25">
      <c r="C4548" s="159" t="s">
        <v>21344</v>
      </c>
      <c r="D4548" s="159">
        <v>1</v>
      </c>
    </row>
    <row r="4549" spans="3:4" x14ac:dyDescent="0.25">
      <c r="C4549" s="159" t="s">
        <v>21345</v>
      </c>
      <c r="D4549" s="159">
        <v>1</v>
      </c>
    </row>
    <row r="4550" spans="3:4" x14ac:dyDescent="0.25">
      <c r="C4550" s="159" t="s">
        <v>21346</v>
      </c>
      <c r="D4550" s="159">
        <v>1</v>
      </c>
    </row>
    <row r="4551" spans="3:4" x14ac:dyDescent="0.25">
      <c r="C4551" s="159" t="s">
        <v>21347</v>
      </c>
      <c r="D4551" s="159">
        <v>1</v>
      </c>
    </row>
    <row r="4552" spans="3:4" x14ac:dyDescent="0.25">
      <c r="C4552" s="159" t="s">
        <v>21348</v>
      </c>
      <c r="D4552" s="159">
        <v>1</v>
      </c>
    </row>
    <row r="4553" spans="3:4" x14ac:dyDescent="0.25">
      <c r="C4553" s="159" t="s">
        <v>21349</v>
      </c>
      <c r="D4553" s="159">
        <v>1</v>
      </c>
    </row>
    <row r="4554" spans="3:4" x14ac:dyDescent="0.25">
      <c r="C4554" s="159" t="s">
        <v>21350</v>
      </c>
      <c r="D4554" s="159">
        <v>1</v>
      </c>
    </row>
    <row r="4555" spans="3:4" x14ac:dyDescent="0.25">
      <c r="C4555" s="159" t="s">
        <v>21351</v>
      </c>
      <c r="D4555" s="159">
        <v>1</v>
      </c>
    </row>
    <row r="4556" spans="3:4" x14ac:dyDescent="0.25">
      <c r="C4556" s="159" t="s">
        <v>21352</v>
      </c>
      <c r="D4556" s="159">
        <v>1</v>
      </c>
    </row>
    <row r="4557" spans="3:4" x14ac:dyDescent="0.25">
      <c r="C4557" s="159" t="s">
        <v>21353</v>
      </c>
      <c r="D4557" s="159">
        <v>1</v>
      </c>
    </row>
    <row r="4558" spans="3:4" x14ac:dyDescent="0.25">
      <c r="C4558" s="159" t="s">
        <v>21354</v>
      </c>
      <c r="D4558" s="159">
        <v>1</v>
      </c>
    </row>
    <row r="4559" spans="3:4" x14ac:dyDescent="0.25">
      <c r="C4559" s="159" t="s">
        <v>21355</v>
      </c>
      <c r="D4559" s="159">
        <v>1</v>
      </c>
    </row>
    <row r="4560" spans="3:4" x14ac:dyDescent="0.25">
      <c r="C4560" s="159" t="s">
        <v>21356</v>
      </c>
      <c r="D4560" s="159">
        <v>1</v>
      </c>
    </row>
    <row r="4561" spans="3:4" x14ac:dyDescent="0.25">
      <c r="C4561" s="159" t="s">
        <v>21357</v>
      </c>
      <c r="D4561" s="159">
        <v>1</v>
      </c>
    </row>
    <row r="4562" spans="3:4" x14ac:dyDescent="0.25">
      <c r="C4562" s="159" t="s">
        <v>21358</v>
      </c>
      <c r="D4562" s="159">
        <v>1</v>
      </c>
    </row>
    <row r="4563" spans="3:4" x14ac:dyDescent="0.25">
      <c r="C4563" s="159" t="s">
        <v>21359</v>
      </c>
      <c r="D4563" s="159">
        <v>1</v>
      </c>
    </row>
    <row r="4564" spans="3:4" x14ac:dyDescent="0.25">
      <c r="C4564" s="159" t="s">
        <v>21360</v>
      </c>
      <c r="D4564" s="159">
        <v>1</v>
      </c>
    </row>
    <row r="4565" spans="3:4" x14ac:dyDescent="0.25">
      <c r="C4565" s="159" t="s">
        <v>21361</v>
      </c>
      <c r="D4565" s="159">
        <v>1</v>
      </c>
    </row>
    <row r="4566" spans="3:4" x14ac:dyDescent="0.25">
      <c r="C4566" s="159" t="s">
        <v>21362</v>
      </c>
      <c r="D4566" s="159">
        <v>1</v>
      </c>
    </row>
    <row r="4567" spans="3:4" x14ac:dyDescent="0.25">
      <c r="C4567" s="159" t="s">
        <v>21363</v>
      </c>
      <c r="D4567" s="159">
        <v>1</v>
      </c>
    </row>
    <row r="4568" spans="3:4" x14ac:dyDescent="0.25">
      <c r="C4568" s="159" t="s">
        <v>21364</v>
      </c>
      <c r="D4568" s="159">
        <v>1</v>
      </c>
    </row>
    <row r="4569" spans="3:4" x14ac:dyDescent="0.25">
      <c r="C4569" s="159" t="s">
        <v>21365</v>
      </c>
      <c r="D4569" s="159">
        <v>1</v>
      </c>
    </row>
    <row r="4570" spans="3:4" x14ac:dyDescent="0.25">
      <c r="C4570" s="159" t="s">
        <v>21366</v>
      </c>
      <c r="D4570" s="159">
        <v>1</v>
      </c>
    </row>
    <row r="4571" spans="3:4" x14ac:dyDescent="0.25">
      <c r="C4571" s="159" t="s">
        <v>21367</v>
      </c>
      <c r="D4571" s="159">
        <v>1</v>
      </c>
    </row>
    <row r="4572" spans="3:4" x14ac:dyDescent="0.25">
      <c r="C4572" s="159" t="s">
        <v>21368</v>
      </c>
      <c r="D4572" s="159">
        <v>1</v>
      </c>
    </row>
    <row r="4573" spans="3:4" x14ac:dyDescent="0.25">
      <c r="C4573" s="159" t="s">
        <v>21369</v>
      </c>
      <c r="D4573" s="159">
        <v>1</v>
      </c>
    </row>
    <row r="4574" spans="3:4" x14ac:dyDescent="0.25">
      <c r="C4574" s="159" t="s">
        <v>21370</v>
      </c>
      <c r="D4574" s="159">
        <v>1</v>
      </c>
    </row>
    <row r="4575" spans="3:4" x14ac:dyDescent="0.25">
      <c r="C4575" s="159" t="s">
        <v>21371</v>
      </c>
      <c r="D4575" s="159">
        <v>1</v>
      </c>
    </row>
    <row r="4576" spans="3:4" x14ac:dyDescent="0.25">
      <c r="C4576" s="159" t="s">
        <v>21372</v>
      </c>
      <c r="D4576" s="159">
        <v>1</v>
      </c>
    </row>
    <row r="4577" spans="3:4" x14ac:dyDescent="0.25">
      <c r="C4577" s="159" t="s">
        <v>21373</v>
      </c>
      <c r="D4577" s="159">
        <v>1</v>
      </c>
    </row>
    <row r="4578" spans="3:4" x14ac:dyDescent="0.25">
      <c r="C4578" s="159" t="s">
        <v>21374</v>
      </c>
      <c r="D4578" s="159">
        <v>1</v>
      </c>
    </row>
    <row r="4579" spans="3:4" x14ac:dyDescent="0.25">
      <c r="C4579" s="159" t="s">
        <v>21375</v>
      </c>
      <c r="D4579" s="159">
        <v>1</v>
      </c>
    </row>
    <row r="4580" spans="3:4" x14ac:dyDescent="0.25">
      <c r="C4580" s="159" t="s">
        <v>21376</v>
      </c>
      <c r="D4580" s="159">
        <v>1</v>
      </c>
    </row>
    <row r="4581" spans="3:4" x14ac:dyDescent="0.25">
      <c r="C4581" s="159" t="s">
        <v>21377</v>
      </c>
      <c r="D4581" s="159">
        <v>1</v>
      </c>
    </row>
    <row r="4582" spans="3:4" x14ac:dyDescent="0.25">
      <c r="C4582" s="159" t="s">
        <v>21378</v>
      </c>
      <c r="D4582" s="159">
        <v>1</v>
      </c>
    </row>
    <row r="4583" spans="3:4" x14ac:dyDescent="0.25">
      <c r="C4583" s="159" t="s">
        <v>21379</v>
      </c>
      <c r="D4583" s="159">
        <v>1</v>
      </c>
    </row>
    <row r="4584" spans="3:4" x14ac:dyDescent="0.25">
      <c r="C4584" s="159" t="s">
        <v>21380</v>
      </c>
      <c r="D4584" s="159">
        <v>1</v>
      </c>
    </row>
    <row r="4585" spans="3:4" x14ac:dyDescent="0.25">
      <c r="C4585" s="159" t="s">
        <v>21128</v>
      </c>
      <c r="D4585" s="159">
        <v>1</v>
      </c>
    </row>
    <row r="4586" spans="3:4" x14ac:dyDescent="0.25">
      <c r="C4586" s="159" t="s">
        <v>21129</v>
      </c>
      <c r="D4586" s="159">
        <v>1</v>
      </c>
    </row>
    <row r="4587" spans="3:4" x14ac:dyDescent="0.25">
      <c r="C4587" s="159" t="s">
        <v>21130</v>
      </c>
      <c r="D4587" s="159">
        <v>1</v>
      </c>
    </row>
    <row r="4588" spans="3:4" x14ac:dyDescent="0.25">
      <c r="C4588" s="159" t="s">
        <v>21131</v>
      </c>
      <c r="D4588" s="159">
        <v>1</v>
      </c>
    </row>
    <row r="4589" spans="3:4" x14ac:dyDescent="0.25">
      <c r="C4589" s="159" t="s">
        <v>21132</v>
      </c>
      <c r="D4589" s="159">
        <v>1</v>
      </c>
    </row>
    <row r="4590" spans="3:4" x14ac:dyDescent="0.25">
      <c r="C4590" s="159" t="s">
        <v>21133</v>
      </c>
      <c r="D4590" s="159">
        <v>1</v>
      </c>
    </row>
    <row r="4591" spans="3:4" x14ac:dyDescent="0.25">
      <c r="C4591" s="159" t="s">
        <v>21134</v>
      </c>
      <c r="D4591" s="159">
        <v>1</v>
      </c>
    </row>
    <row r="4592" spans="3:4" x14ac:dyDescent="0.25">
      <c r="C4592" s="159" t="s">
        <v>21135</v>
      </c>
      <c r="D4592" s="159">
        <v>1</v>
      </c>
    </row>
    <row r="4593" spans="3:4" x14ac:dyDescent="0.25">
      <c r="C4593" s="159" t="s">
        <v>21136</v>
      </c>
      <c r="D4593" s="159">
        <v>1</v>
      </c>
    </row>
    <row r="4594" spans="3:4" x14ac:dyDescent="0.25">
      <c r="C4594" s="159" t="s">
        <v>21137</v>
      </c>
      <c r="D4594" s="159">
        <v>1</v>
      </c>
    </row>
    <row r="4595" spans="3:4" x14ac:dyDescent="0.25">
      <c r="C4595" s="159" t="s">
        <v>21138</v>
      </c>
      <c r="D4595" s="159">
        <v>1</v>
      </c>
    </row>
    <row r="4596" spans="3:4" x14ac:dyDescent="0.25">
      <c r="C4596" s="159" t="s">
        <v>21139</v>
      </c>
      <c r="D4596" s="159">
        <v>1</v>
      </c>
    </row>
    <row r="4597" spans="3:4" x14ac:dyDescent="0.25">
      <c r="C4597" s="159" t="s">
        <v>21140</v>
      </c>
      <c r="D4597" s="159">
        <v>1</v>
      </c>
    </row>
    <row r="4598" spans="3:4" x14ac:dyDescent="0.25">
      <c r="C4598" s="159" t="s">
        <v>21141</v>
      </c>
      <c r="D4598" s="159">
        <v>1</v>
      </c>
    </row>
    <row r="4599" spans="3:4" x14ac:dyDescent="0.25">
      <c r="C4599" s="159" t="s">
        <v>21142</v>
      </c>
      <c r="D4599" s="159">
        <v>1</v>
      </c>
    </row>
    <row r="4600" spans="3:4" x14ac:dyDescent="0.25">
      <c r="C4600" s="159" t="s">
        <v>21143</v>
      </c>
      <c r="D4600" s="159">
        <v>1</v>
      </c>
    </row>
    <row r="4601" spans="3:4" x14ac:dyDescent="0.25">
      <c r="C4601" s="159" t="s">
        <v>21144</v>
      </c>
      <c r="D4601" s="159">
        <v>1</v>
      </c>
    </row>
    <row r="4602" spans="3:4" x14ac:dyDescent="0.25">
      <c r="C4602" s="159" t="s">
        <v>21145</v>
      </c>
      <c r="D4602" s="159">
        <v>1</v>
      </c>
    </row>
    <row r="4603" spans="3:4" x14ac:dyDescent="0.25">
      <c r="C4603" s="159" t="s">
        <v>21146</v>
      </c>
      <c r="D4603" s="159">
        <v>1</v>
      </c>
    </row>
    <row r="4604" spans="3:4" x14ac:dyDescent="0.25">
      <c r="C4604" s="159" t="s">
        <v>21147</v>
      </c>
      <c r="D4604" s="159">
        <v>1</v>
      </c>
    </row>
    <row r="4605" spans="3:4" x14ac:dyDescent="0.25">
      <c r="C4605" s="159" t="s">
        <v>21148</v>
      </c>
      <c r="D4605" s="159">
        <v>1</v>
      </c>
    </row>
    <row r="4606" spans="3:4" x14ac:dyDescent="0.25">
      <c r="C4606" s="159" t="s">
        <v>21149</v>
      </c>
      <c r="D4606" s="159">
        <v>1</v>
      </c>
    </row>
    <row r="4607" spans="3:4" x14ac:dyDescent="0.25">
      <c r="C4607" s="159" t="s">
        <v>21150</v>
      </c>
      <c r="D4607" s="159">
        <v>1</v>
      </c>
    </row>
    <row r="4608" spans="3:4" x14ac:dyDescent="0.25">
      <c r="C4608" s="159" t="s">
        <v>21151</v>
      </c>
      <c r="D4608" s="159">
        <v>1</v>
      </c>
    </row>
    <row r="4609" spans="3:4" x14ac:dyDescent="0.25">
      <c r="C4609" s="159" t="s">
        <v>21152</v>
      </c>
      <c r="D4609" s="159">
        <v>1</v>
      </c>
    </row>
    <row r="4610" spans="3:4" x14ac:dyDescent="0.25">
      <c r="C4610" s="159" t="s">
        <v>21153</v>
      </c>
      <c r="D4610" s="159">
        <v>1</v>
      </c>
    </row>
    <row r="4611" spans="3:4" x14ac:dyDescent="0.25">
      <c r="C4611" s="159" t="s">
        <v>21154</v>
      </c>
      <c r="D4611" s="159">
        <v>1</v>
      </c>
    </row>
    <row r="4612" spans="3:4" x14ac:dyDescent="0.25">
      <c r="C4612" s="159" t="s">
        <v>21155</v>
      </c>
      <c r="D4612" s="159">
        <v>1</v>
      </c>
    </row>
    <row r="4613" spans="3:4" x14ac:dyDescent="0.25">
      <c r="C4613" s="159" t="s">
        <v>21156</v>
      </c>
      <c r="D4613" s="159">
        <v>1</v>
      </c>
    </row>
    <row r="4614" spans="3:4" x14ac:dyDescent="0.25">
      <c r="C4614" s="159" t="s">
        <v>21157</v>
      </c>
      <c r="D4614" s="159">
        <v>1</v>
      </c>
    </row>
    <row r="4615" spans="3:4" x14ac:dyDescent="0.25">
      <c r="C4615" s="159" t="s">
        <v>21158</v>
      </c>
      <c r="D4615" s="159">
        <v>1</v>
      </c>
    </row>
    <row r="4616" spans="3:4" x14ac:dyDescent="0.25">
      <c r="C4616" s="159" t="s">
        <v>21159</v>
      </c>
      <c r="D4616" s="159">
        <v>1</v>
      </c>
    </row>
    <row r="4617" spans="3:4" x14ac:dyDescent="0.25">
      <c r="C4617" s="159" t="s">
        <v>21160</v>
      </c>
      <c r="D4617" s="159">
        <v>1</v>
      </c>
    </row>
    <row r="4618" spans="3:4" x14ac:dyDescent="0.25">
      <c r="C4618" s="159" t="s">
        <v>21161</v>
      </c>
      <c r="D4618" s="159">
        <v>1</v>
      </c>
    </row>
    <row r="4619" spans="3:4" x14ac:dyDescent="0.25">
      <c r="C4619" s="159" t="s">
        <v>21162</v>
      </c>
      <c r="D4619" s="159">
        <v>1</v>
      </c>
    </row>
    <row r="4620" spans="3:4" x14ac:dyDescent="0.25">
      <c r="C4620" s="159" t="s">
        <v>21163</v>
      </c>
      <c r="D4620" s="159">
        <v>1</v>
      </c>
    </row>
    <row r="4621" spans="3:4" x14ac:dyDescent="0.25">
      <c r="C4621" s="159" t="s">
        <v>21164</v>
      </c>
      <c r="D4621" s="159">
        <v>1</v>
      </c>
    </row>
    <row r="4622" spans="3:4" x14ac:dyDescent="0.25">
      <c r="C4622" s="159" t="s">
        <v>21165</v>
      </c>
      <c r="D4622" s="159">
        <v>1</v>
      </c>
    </row>
    <row r="4623" spans="3:4" x14ac:dyDescent="0.25">
      <c r="C4623" s="159" t="s">
        <v>21166</v>
      </c>
      <c r="D4623" s="159">
        <v>1</v>
      </c>
    </row>
    <row r="4624" spans="3:4" x14ac:dyDescent="0.25">
      <c r="C4624" s="159" t="s">
        <v>21167</v>
      </c>
      <c r="D4624" s="159">
        <v>1</v>
      </c>
    </row>
    <row r="4625" spans="3:4" x14ac:dyDescent="0.25">
      <c r="C4625" s="159" t="s">
        <v>21168</v>
      </c>
      <c r="D4625" s="159">
        <v>1</v>
      </c>
    </row>
    <row r="4626" spans="3:4" x14ac:dyDescent="0.25">
      <c r="C4626" s="159" t="s">
        <v>21169</v>
      </c>
      <c r="D4626" s="159">
        <v>1</v>
      </c>
    </row>
    <row r="4627" spans="3:4" x14ac:dyDescent="0.25">
      <c r="C4627" s="159" t="s">
        <v>21170</v>
      </c>
      <c r="D4627" s="159">
        <v>1</v>
      </c>
    </row>
    <row r="4628" spans="3:4" x14ac:dyDescent="0.25">
      <c r="C4628" s="159" t="s">
        <v>21171</v>
      </c>
      <c r="D4628" s="159">
        <v>1</v>
      </c>
    </row>
    <row r="4629" spans="3:4" x14ac:dyDescent="0.25">
      <c r="C4629" s="159" t="s">
        <v>21172</v>
      </c>
      <c r="D4629" s="159">
        <v>1</v>
      </c>
    </row>
    <row r="4630" spans="3:4" x14ac:dyDescent="0.25">
      <c r="C4630" s="159" t="s">
        <v>21173</v>
      </c>
      <c r="D4630" s="159">
        <v>1</v>
      </c>
    </row>
    <row r="4631" spans="3:4" x14ac:dyDescent="0.25">
      <c r="C4631" s="159" t="s">
        <v>21174</v>
      </c>
      <c r="D4631" s="159">
        <v>1</v>
      </c>
    </row>
    <row r="4632" spans="3:4" x14ac:dyDescent="0.25">
      <c r="C4632" s="159" t="s">
        <v>21175</v>
      </c>
      <c r="D4632" s="159">
        <v>1</v>
      </c>
    </row>
    <row r="4633" spans="3:4" x14ac:dyDescent="0.25">
      <c r="C4633" s="159" t="s">
        <v>21176</v>
      </c>
      <c r="D4633" s="159">
        <v>1</v>
      </c>
    </row>
    <row r="4634" spans="3:4" x14ac:dyDescent="0.25">
      <c r="C4634" s="159" t="s">
        <v>21177</v>
      </c>
      <c r="D4634" s="159">
        <v>1</v>
      </c>
    </row>
    <row r="4635" spans="3:4" x14ac:dyDescent="0.25">
      <c r="C4635" s="159" t="s">
        <v>21178</v>
      </c>
      <c r="D4635" s="159">
        <v>1</v>
      </c>
    </row>
    <row r="4636" spans="3:4" x14ac:dyDescent="0.25">
      <c r="C4636" s="159" t="s">
        <v>21179</v>
      </c>
      <c r="D4636" s="159">
        <v>1</v>
      </c>
    </row>
    <row r="4637" spans="3:4" x14ac:dyDescent="0.25">
      <c r="C4637" s="159" t="s">
        <v>21180</v>
      </c>
      <c r="D4637" s="159">
        <v>1</v>
      </c>
    </row>
    <row r="4638" spans="3:4" x14ac:dyDescent="0.25">
      <c r="C4638" s="159" t="s">
        <v>21181</v>
      </c>
      <c r="D4638" s="159">
        <v>1</v>
      </c>
    </row>
    <row r="4639" spans="3:4" x14ac:dyDescent="0.25">
      <c r="C4639" s="159" t="s">
        <v>21182</v>
      </c>
      <c r="D4639" s="159">
        <v>1</v>
      </c>
    </row>
    <row r="4640" spans="3:4" x14ac:dyDescent="0.25">
      <c r="C4640" s="159" t="s">
        <v>21183</v>
      </c>
      <c r="D4640" s="159">
        <v>1</v>
      </c>
    </row>
    <row r="4641" spans="3:4" x14ac:dyDescent="0.25">
      <c r="C4641" s="159" t="s">
        <v>21184</v>
      </c>
      <c r="D4641" s="159">
        <v>1</v>
      </c>
    </row>
    <row r="4642" spans="3:4" x14ac:dyDescent="0.25">
      <c r="C4642" s="159" t="s">
        <v>21185</v>
      </c>
      <c r="D4642" s="159">
        <v>1</v>
      </c>
    </row>
    <row r="4643" spans="3:4" x14ac:dyDescent="0.25">
      <c r="C4643" s="159" t="s">
        <v>21186</v>
      </c>
      <c r="D4643" s="159">
        <v>1</v>
      </c>
    </row>
    <row r="4644" spans="3:4" x14ac:dyDescent="0.25">
      <c r="C4644" s="159" t="s">
        <v>21187</v>
      </c>
      <c r="D4644" s="159">
        <v>1</v>
      </c>
    </row>
    <row r="4645" spans="3:4" x14ac:dyDescent="0.25">
      <c r="C4645" s="159" t="s">
        <v>21188</v>
      </c>
      <c r="D4645" s="159">
        <v>1</v>
      </c>
    </row>
    <row r="4646" spans="3:4" x14ac:dyDescent="0.25">
      <c r="C4646" s="159" t="s">
        <v>21189</v>
      </c>
      <c r="D4646" s="159">
        <v>1</v>
      </c>
    </row>
    <row r="4647" spans="3:4" x14ac:dyDescent="0.25">
      <c r="C4647" s="159" t="s">
        <v>21190</v>
      </c>
      <c r="D4647" s="159">
        <v>1</v>
      </c>
    </row>
    <row r="4648" spans="3:4" x14ac:dyDescent="0.25">
      <c r="C4648" s="159" t="s">
        <v>21191</v>
      </c>
      <c r="D4648" s="159">
        <v>1</v>
      </c>
    </row>
    <row r="4649" spans="3:4" x14ac:dyDescent="0.25">
      <c r="C4649" s="159" t="s">
        <v>21192</v>
      </c>
      <c r="D4649" s="159">
        <v>1</v>
      </c>
    </row>
    <row r="4650" spans="3:4" x14ac:dyDescent="0.25">
      <c r="C4650" s="159" t="s">
        <v>21193</v>
      </c>
      <c r="D4650" s="159">
        <v>1</v>
      </c>
    </row>
    <row r="4651" spans="3:4" x14ac:dyDescent="0.25">
      <c r="C4651" s="159" t="s">
        <v>21194</v>
      </c>
      <c r="D4651" s="159">
        <v>1</v>
      </c>
    </row>
    <row r="4652" spans="3:4" x14ac:dyDescent="0.25">
      <c r="C4652" s="159" t="s">
        <v>21195</v>
      </c>
      <c r="D4652" s="159">
        <v>1</v>
      </c>
    </row>
    <row r="4653" spans="3:4" x14ac:dyDescent="0.25">
      <c r="C4653" s="159" t="s">
        <v>21196</v>
      </c>
      <c r="D4653" s="159">
        <v>1</v>
      </c>
    </row>
    <row r="4654" spans="3:4" x14ac:dyDescent="0.25">
      <c r="C4654" s="159" t="s">
        <v>21197</v>
      </c>
      <c r="D4654" s="159">
        <v>1</v>
      </c>
    </row>
    <row r="4655" spans="3:4" x14ac:dyDescent="0.25">
      <c r="C4655" s="159" t="s">
        <v>21198</v>
      </c>
      <c r="D4655" s="159">
        <v>1</v>
      </c>
    </row>
    <row r="4656" spans="3:4" x14ac:dyDescent="0.25">
      <c r="C4656" s="159" t="s">
        <v>21199</v>
      </c>
      <c r="D4656" s="159">
        <v>1</v>
      </c>
    </row>
    <row r="4657" spans="3:4" x14ac:dyDescent="0.25">
      <c r="C4657" s="159" t="s">
        <v>21200</v>
      </c>
      <c r="D4657" s="159">
        <v>1</v>
      </c>
    </row>
    <row r="4658" spans="3:4" x14ac:dyDescent="0.25">
      <c r="C4658" s="159" t="s">
        <v>21201</v>
      </c>
      <c r="D4658" s="159">
        <v>1</v>
      </c>
    </row>
    <row r="4659" spans="3:4" x14ac:dyDescent="0.25">
      <c r="C4659" s="159" t="s">
        <v>21202</v>
      </c>
      <c r="D4659" s="159">
        <v>1</v>
      </c>
    </row>
    <row r="4660" spans="3:4" x14ac:dyDescent="0.25">
      <c r="C4660" s="159" t="s">
        <v>21203</v>
      </c>
      <c r="D4660" s="159">
        <v>1</v>
      </c>
    </row>
    <row r="4661" spans="3:4" x14ac:dyDescent="0.25">
      <c r="C4661" s="159" t="s">
        <v>21204</v>
      </c>
      <c r="D4661" s="159">
        <v>1</v>
      </c>
    </row>
    <row r="4662" spans="3:4" x14ac:dyDescent="0.25">
      <c r="C4662" s="159" t="s">
        <v>21205</v>
      </c>
      <c r="D4662" s="159">
        <v>1</v>
      </c>
    </row>
    <row r="4663" spans="3:4" x14ac:dyDescent="0.25">
      <c r="C4663" s="159" t="s">
        <v>21206</v>
      </c>
      <c r="D4663" s="159">
        <v>1</v>
      </c>
    </row>
    <row r="4664" spans="3:4" x14ac:dyDescent="0.25">
      <c r="C4664" s="159" t="s">
        <v>21207</v>
      </c>
      <c r="D4664" s="159">
        <v>1</v>
      </c>
    </row>
    <row r="4665" spans="3:4" x14ac:dyDescent="0.25">
      <c r="C4665" s="159" t="s">
        <v>21208</v>
      </c>
      <c r="D4665" s="159">
        <v>1</v>
      </c>
    </row>
    <row r="4666" spans="3:4" x14ac:dyDescent="0.25">
      <c r="C4666" s="159" t="s">
        <v>21209</v>
      </c>
      <c r="D4666" s="159">
        <v>1</v>
      </c>
    </row>
    <row r="4667" spans="3:4" x14ac:dyDescent="0.25">
      <c r="C4667" s="159" t="s">
        <v>21210</v>
      </c>
      <c r="D4667" s="159">
        <v>1</v>
      </c>
    </row>
    <row r="4668" spans="3:4" x14ac:dyDescent="0.25">
      <c r="C4668" s="159" t="s">
        <v>21211</v>
      </c>
      <c r="D4668" s="159">
        <v>1</v>
      </c>
    </row>
    <row r="4669" spans="3:4" x14ac:dyDescent="0.25">
      <c r="C4669" s="159" t="s">
        <v>21212</v>
      </c>
      <c r="D4669" s="159">
        <v>1</v>
      </c>
    </row>
    <row r="4670" spans="3:4" x14ac:dyDescent="0.25">
      <c r="C4670" s="159" t="s">
        <v>21213</v>
      </c>
      <c r="D4670" s="159">
        <v>1</v>
      </c>
    </row>
    <row r="4671" spans="3:4" x14ac:dyDescent="0.25">
      <c r="C4671" s="159" t="s">
        <v>21214</v>
      </c>
      <c r="D4671" s="159">
        <v>1</v>
      </c>
    </row>
    <row r="4672" spans="3:4" x14ac:dyDescent="0.25">
      <c r="C4672" s="159" t="s">
        <v>21215</v>
      </c>
      <c r="D4672" s="159">
        <v>1</v>
      </c>
    </row>
    <row r="4673" spans="3:4" x14ac:dyDescent="0.25">
      <c r="C4673" s="159" t="s">
        <v>21216</v>
      </c>
      <c r="D4673" s="159">
        <v>1</v>
      </c>
    </row>
    <row r="4674" spans="3:4" x14ac:dyDescent="0.25">
      <c r="C4674" s="159" t="s">
        <v>21217</v>
      </c>
      <c r="D4674" s="159">
        <v>1</v>
      </c>
    </row>
    <row r="4675" spans="3:4" x14ac:dyDescent="0.25">
      <c r="C4675" s="159" t="s">
        <v>21218</v>
      </c>
      <c r="D4675" s="159">
        <v>1</v>
      </c>
    </row>
    <row r="4676" spans="3:4" x14ac:dyDescent="0.25">
      <c r="C4676" s="159" t="s">
        <v>21219</v>
      </c>
      <c r="D4676" s="159">
        <v>1</v>
      </c>
    </row>
    <row r="4677" spans="3:4" x14ac:dyDescent="0.25">
      <c r="C4677" s="159" t="s">
        <v>21220</v>
      </c>
      <c r="D4677" s="159">
        <v>1</v>
      </c>
    </row>
    <row r="4678" spans="3:4" x14ac:dyDescent="0.25">
      <c r="C4678" s="159" t="s">
        <v>21221</v>
      </c>
      <c r="D4678" s="159">
        <v>1</v>
      </c>
    </row>
    <row r="4679" spans="3:4" x14ac:dyDescent="0.25">
      <c r="C4679" s="159" t="s">
        <v>21222</v>
      </c>
      <c r="D4679" s="159">
        <v>1</v>
      </c>
    </row>
    <row r="4680" spans="3:4" x14ac:dyDescent="0.25">
      <c r="C4680" s="159" t="s">
        <v>21223</v>
      </c>
      <c r="D4680" s="159">
        <v>1</v>
      </c>
    </row>
    <row r="4681" spans="3:4" x14ac:dyDescent="0.25">
      <c r="C4681" s="159" t="s">
        <v>21224</v>
      </c>
      <c r="D4681" s="159">
        <v>1</v>
      </c>
    </row>
    <row r="4682" spans="3:4" x14ac:dyDescent="0.25">
      <c r="C4682" s="159" t="s">
        <v>21225</v>
      </c>
      <c r="D4682" s="159">
        <v>1</v>
      </c>
    </row>
    <row r="4683" spans="3:4" x14ac:dyDescent="0.25">
      <c r="C4683" s="159" t="s">
        <v>21226</v>
      </c>
      <c r="D4683" s="159">
        <v>1</v>
      </c>
    </row>
    <row r="4684" spans="3:4" x14ac:dyDescent="0.25">
      <c r="C4684" s="159" t="s">
        <v>21227</v>
      </c>
      <c r="D4684" s="159">
        <v>1</v>
      </c>
    </row>
    <row r="4685" spans="3:4" x14ac:dyDescent="0.25">
      <c r="C4685" s="159" t="s">
        <v>21228</v>
      </c>
      <c r="D4685" s="159">
        <v>1</v>
      </c>
    </row>
    <row r="4686" spans="3:4" x14ac:dyDescent="0.25">
      <c r="C4686" s="159" t="s">
        <v>21229</v>
      </c>
      <c r="D4686" s="159">
        <v>1</v>
      </c>
    </row>
    <row r="4687" spans="3:4" x14ac:dyDescent="0.25">
      <c r="C4687" s="159" t="s">
        <v>21230</v>
      </c>
      <c r="D4687" s="159">
        <v>1</v>
      </c>
    </row>
    <row r="4688" spans="3:4" x14ac:dyDescent="0.25">
      <c r="C4688" s="159" t="s">
        <v>21231</v>
      </c>
      <c r="D4688" s="159">
        <v>1</v>
      </c>
    </row>
    <row r="4689" spans="3:4" x14ac:dyDescent="0.25">
      <c r="C4689" s="159" t="s">
        <v>21232</v>
      </c>
      <c r="D4689" s="159">
        <v>1</v>
      </c>
    </row>
    <row r="4690" spans="3:4" x14ac:dyDescent="0.25">
      <c r="C4690" s="159" t="s">
        <v>21233</v>
      </c>
      <c r="D4690" s="159">
        <v>1</v>
      </c>
    </row>
    <row r="4691" spans="3:4" x14ac:dyDescent="0.25">
      <c r="C4691" s="159" t="s">
        <v>21234</v>
      </c>
      <c r="D4691" s="159">
        <v>1</v>
      </c>
    </row>
    <row r="4692" spans="3:4" x14ac:dyDescent="0.25">
      <c r="C4692" s="159" t="s">
        <v>21235</v>
      </c>
      <c r="D4692" s="159">
        <v>1</v>
      </c>
    </row>
    <row r="4693" spans="3:4" x14ac:dyDescent="0.25">
      <c r="C4693" s="159" t="s">
        <v>21236</v>
      </c>
      <c r="D4693" s="159">
        <v>1</v>
      </c>
    </row>
    <row r="4694" spans="3:4" x14ac:dyDescent="0.25">
      <c r="C4694" s="159" t="s">
        <v>21237</v>
      </c>
      <c r="D4694" s="159">
        <v>1</v>
      </c>
    </row>
    <row r="4695" spans="3:4" x14ac:dyDescent="0.25">
      <c r="C4695" s="159" t="s">
        <v>21238</v>
      </c>
      <c r="D4695" s="159">
        <v>1</v>
      </c>
    </row>
    <row r="4696" spans="3:4" x14ac:dyDescent="0.25">
      <c r="C4696" s="159" t="s">
        <v>21239</v>
      </c>
      <c r="D4696" s="159">
        <v>1</v>
      </c>
    </row>
    <row r="4697" spans="3:4" x14ac:dyDescent="0.25">
      <c r="C4697" s="159" t="s">
        <v>21240</v>
      </c>
      <c r="D4697" s="159">
        <v>1</v>
      </c>
    </row>
    <row r="4698" spans="3:4" x14ac:dyDescent="0.25">
      <c r="C4698" s="159" t="s">
        <v>21469</v>
      </c>
      <c r="D4698" s="159">
        <v>1</v>
      </c>
    </row>
    <row r="4699" spans="3:4" x14ac:dyDescent="0.25">
      <c r="C4699" s="159" t="s">
        <v>21470</v>
      </c>
      <c r="D4699" s="159">
        <v>1</v>
      </c>
    </row>
    <row r="4700" spans="3:4" x14ac:dyDescent="0.25">
      <c r="C4700" s="159" t="s">
        <v>21471</v>
      </c>
      <c r="D4700" s="159">
        <v>1</v>
      </c>
    </row>
    <row r="4701" spans="3:4" x14ac:dyDescent="0.25">
      <c r="C4701" s="159" t="s">
        <v>21472</v>
      </c>
      <c r="D4701" s="159">
        <v>1</v>
      </c>
    </row>
    <row r="4702" spans="3:4" x14ac:dyDescent="0.25">
      <c r="C4702" s="159" t="s">
        <v>21473</v>
      </c>
      <c r="D4702" s="159">
        <v>1</v>
      </c>
    </row>
    <row r="4703" spans="3:4" x14ac:dyDescent="0.25">
      <c r="C4703" s="159" t="s">
        <v>21474</v>
      </c>
      <c r="D4703" s="159">
        <v>1</v>
      </c>
    </row>
    <row r="4704" spans="3:4" x14ac:dyDescent="0.25">
      <c r="C4704" s="159" t="s">
        <v>21475</v>
      </c>
      <c r="D4704" s="159">
        <v>1</v>
      </c>
    </row>
    <row r="4705" spans="3:4" x14ac:dyDescent="0.25">
      <c r="C4705" s="159" t="s">
        <v>21476</v>
      </c>
      <c r="D4705" s="159">
        <v>1</v>
      </c>
    </row>
    <row r="4706" spans="3:4" x14ac:dyDescent="0.25">
      <c r="C4706" s="159" t="s">
        <v>21477</v>
      </c>
      <c r="D4706" s="159">
        <v>1</v>
      </c>
    </row>
    <row r="4707" spans="3:4" x14ac:dyDescent="0.25">
      <c r="C4707" s="159" t="s">
        <v>21478</v>
      </c>
      <c r="D4707" s="159">
        <v>1</v>
      </c>
    </row>
    <row r="4708" spans="3:4" x14ac:dyDescent="0.25">
      <c r="C4708" s="159" t="s">
        <v>21479</v>
      </c>
      <c r="D4708" s="159">
        <v>1</v>
      </c>
    </row>
    <row r="4709" spans="3:4" x14ac:dyDescent="0.25">
      <c r="C4709" s="159" t="s">
        <v>21480</v>
      </c>
      <c r="D4709" s="159">
        <v>1</v>
      </c>
    </row>
    <row r="4710" spans="3:4" x14ac:dyDescent="0.25">
      <c r="C4710" s="159" t="s">
        <v>21481</v>
      </c>
      <c r="D4710" s="159">
        <v>1</v>
      </c>
    </row>
    <row r="4711" spans="3:4" x14ac:dyDescent="0.25">
      <c r="C4711" s="159" t="s">
        <v>21482</v>
      </c>
      <c r="D4711" s="159">
        <v>1</v>
      </c>
    </row>
    <row r="4712" spans="3:4" x14ac:dyDescent="0.25">
      <c r="C4712" s="159" t="s">
        <v>21483</v>
      </c>
      <c r="D4712" s="159">
        <v>1</v>
      </c>
    </row>
    <row r="4713" spans="3:4" x14ac:dyDescent="0.25">
      <c r="C4713" s="159" t="s">
        <v>21484</v>
      </c>
      <c r="D4713" s="159">
        <v>1</v>
      </c>
    </row>
    <row r="4714" spans="3:4" x14ac:dyDescent="0.25">
      <c r="C4714" s="159" t="s">
        <v>21485</v>
      </c>
      <c r="D4714" s="159">
        <v>1</v>
      </c>
    </row>
    <row r="4715" spans="3:4" x14ac:dyDescent="0.25">
      <c r="C4715" s="159" t="s">
        <v>21486</v>
      </c>
      <c r="D4715" s="159">
        <v>1</v>
      </c>
    </row>
    <row r="4716" spans="3:4" x14ac:dyDescent="0.25">
      <c r="C4716" s="159" t="s">
        <v>21487</v>
      </c>
      <c r="D4716" s="159">
        <v>1</v>
      </c>
    </row>
    <row r="4717" spans="3:4" x14ac:dyDescent="0.25">
      <c r="C4717" s="159" t="s">
        <v>21488</v>
      </c>
      <c r="D4717" s="159">
        <v>1</v>
      </c>
    </row>
    <row r="4718" spans="3:4" x14ac:dyDescent="0.25">
      <c r="C4718" s="159" t="s">
        <v>21489</v>
      </c>
      <c r="D4718" s="159">
        <v>1</v>
      </c>
    </row>
    <row r="4719" spans="3:4" x14ac:dyDescent="0.25">
      <c r="C4719" s="159" t="s">
        <v>21490</v>
      </c>
      <c r="D4719" s="159">
        <v>1</v>
      </c>
    </row>
    <row r="4720" spans="3:4" x14ac:dyDescent="0.25">
      <c r="C4720" s="159" t="s">
        <v>21491</v>
      </c>
      <c r="D4720" s="159">
        <v>1</v>
      </c>
    </row>
    <row r="4721" spans="3:4" x14ac:dyDescent="0.25">
      <c r="C4721" s="159" t="s">
        <v>21492</v>
      </c>
      <c r="D4721" s="159">
        <v>1</v>
      </c>
    </row>
    <row r="4722" spans="3:4" x14ac:dyDescent="0.25">
      <c r="C4722" s="159" t="s">
        <v>21493</v>
      </c>
      <c r="D4722" s="159">
        <v>1</v>
      </c>
    </row>
    <row r="4723" spans="3:4" x14ac:dyDescent="0.25">
      <c r="C4723" s="159" t="s">
        <v>21494</v>
      </c>
      <c r="D4723" s="159">
        <v>1</v>
      </c>
    </row>
    <row r="4724" spans="3:4" x14ac:dyDescent="0.25">
      <c r="C4724" s="159" t="s">
        <v>21495</v>
      </c>
      <c r="D4724" s="159">
        <v>1</v>
      </c>
    </row>
    <row r="4725" spans="3:4" x14ac:dyDescent="0.25">
      <c r="C4725" s="159" t="s">
        <v>21496</v>
      </c>
      <c r="D4725" s="159">
        <v>1</v>
      </c>
    </row>
    <row r="4726" spans="3:4" x14ac:dyDescent="0.25">
      <c r="C4726" s="159" t="s">
        <v>21497</v>
      </c>
      <c r="D4726" s="159">
        <v>1</v>
      </c>
    </row>
    <row r="4727" spans="3:4" x14ac:dyDescent="0.25">
      <c r="C4727" s="159" t="s">
        <v>21498</v>
      </c>
      <c r="D4727" s="159">
        <v>1</v>
      </c>
    </row>
    <row r="4728" spans="3:4" x14ac:dyDescent="0.25">
      <c r="C4728" s="159" t="s">
        <v>21499</v>
      </c>
      <c r="D4728" s="159">
        <v>1</v>
      </c>
    </row>
    <row r="4729" spans="3:4" x14ac:dyDescent="0.25">
      <c r="C4729" s="159" t="s">
        <v>21500</v>
      </c>
      <c r="D4729" s="159">
        <v>1</v>
      </c>
    </row>
    <row r="4730" spans="3:4" x14ac:dyDescent="0.25">
      <c r="C4730" s="159" t="s">
        <v>21501</v>
      </c>
      <c r="D4730" s="159">
        <v>1</v>
      </c>
    </row>
    <row r="4731" spans="3:4" x14ac:dyDescent="0.25">
      <c r="C4731" s="159" t="s">
        <v>21502</v>
      </c>
      <c r="D4731" s="159">
        <v>1</v>
      </c>
    </row>
    <row r="4732" spans="3:4" x14ac:dyDescent="0.25">
      <c r="C4732" s="159" t="s">
        <v>21503</v>
      </c>
      <c r="D4732" s="159">
        <v>1</v>
      </c>
    </row>
    <row r="4733" spans="3:4" x14ac:dyDescent="0.25">
      <c r="C4733" s="159" t="s">
        <v>21504</v>
      </c>
      <c r="D4733" s="159">
        <v>1</v>
      </c>
    </row>
    <row r="4734" spans="3:4" x14ac:dyDescent="0.25">
      <c r="C4734" s="159" t="s">
        <v>21505</v>
      </c>
      <c r="D4734" s="159">
        <v>1</v>
      </c>
    </row>
    <row r="4735" spans="3:4" x14ac:dyDescent="0.25">
      <c r="C4735" s="159" t="s">
        <v>21506</v>
      </c>
      <c r="D4735" s="159">
        <v>1</v>
      </c>
    </row>
    <row r="4736" spans="3:4" x14ac:dyDescent="0.25">
      <c r="C4736" s="159" t="s">
        <v>21507</v>
      </c>
      <c r="D4736" s="159">
        <v>1</v>
      </c>
    </row>
    <row r="4737" spans="3:4" x14ac:dyDescent="0.25">
      <c r="C4737" s="159" t="s">
        <v>21508</v>
      </c>
      <c r="D4737" s="159">
        <v>1</v>
      </c>
    </row>
    <row r="4738" spans="3:4" x14ac:dyDescent="0.25">
      <c r="C4738" s="159" t="s">
        <v>21509</v>
      </c>
      <c r="D4738" s="159">
        <v>1</v>
      </c>
    </row>
    <row r="4739" spans="3:4" x14ac:dyDescent="0.25">
      <c r="C4739" s="159" t="s">
        <v>21510</v>
      </c>
      <c r="D4739" s="159">
        <v>1</v>
      </c>
    </row>
    <row r="4740" spans="3:4" x14ac:dyDescent="0.25">
      <c r="C4740" s="159" t="s">
        <v>21511</v>
      </c>
      <c r="D4740" s="159">
        <v>1</v>
      </c>
    </row>
    <row r="4741" spans="3:4" x14ac:dyDescent="0.25">
      <c r="C4741" s="159" t="s">
        <v>21512</v>
      </c>
      <c r="D4741" s="159">
        <v>1</v>
      </c>
    </row>
    <row r="4742" spans="3:4" x14ac:dyDescent="0.25">
      <c r="C4742" s="159" t="s">
        <v>21513</v>
      </c>
      <c r="D4742" s="159">
        <v>1</v>
      </c>
    </row>
    <row r="4743" spans="3:4" x14ac:dyDescent="0.25">
      <c r="C4743" s="159" t="s">
        <v>21514</v>
      </c>
      <c r="D4743" s="159">
        <v>1</v>
      </c>
    </row>
    <row r="4744" spans="3:4" x14ac:dyDescent="0.25">
      <c r="C4744" s="159" t="s">
        <v>21515</v>
      </c>
      <c r="D4744" s="159">
        <v>1</v>
      </c>
    </row>
    <row r="4745" spans="3:4" x14ac:dyDescent="0.25">
      <c r="C4745" s="159" t="s">
        <v>21516</v>
      </c>
      <c r="D4745" s="159">
        <v>1</v>
      </c>
    </row>
    <row r="4746" spans="3:4" x14ac:dyDescent="0.25">
      <c r="C4746" s="159" t="s">
        <v>21517</v>
      </c>
      <c r="D4746" s="159">
        <v>1</v>
      </c>
    </row>
    <row r="4747" spans="3:4" x14ac:dyDescent="0.25">
      <c r="C4747" s="159" t="s">
        <v>21518</v>
      </c>
      <c r="D4747" s="159">
        <v>1</v>
      </c>
    </row>
    <row r="4748" spans="3:4" x14ac:dyDescent="0.25">
      <c r="C4748" s="159" t="s">
        <v>21519</v>
      </c>
      <c r="D4748" s="159">
        <v>1</v>
      </c>
    </row>
    <row r="4749" spans="3:4" x14ac:dyDescent="0.25">
      <c r="C4749" s="159" t="s">
        <v>21520</v>
      </c>
      <c r="D4749" s="159">
        <v>1</v>
      </c>
    </row>
    <row r="4750" spans="3:4" x14ac:dyDescent="0.25">
      <c r="C4750" s="159" t="s">
        <v>21521</v>
      </c>
      <c r="D4750" s="159">
        <v>1</v>
      </c>
    </row>
    <row r="4751" spans="3:4" x14ac:dyDescent="0.25">
      <c r="C4751" s="159" t="s">
        <v>21522</v>
      </c>
      <c r="D4751" s="159">
        <v>1</v>
      </c>
    </row>
    <row r="4752" spans="3:4" x14ac:dyDescent="0.25">
      <c r="C4752" s="159" t="s">
        <v>21523</v>
      </c>
      <c r="D4752" s="159">
        <v>1</v>
      </c>
    </row>
    <row r="4753" spans="3:4" x14ac:dyDescent="0.25">
      <c r="C4753" s="159" t="s">
        <v>21524</v>
      </c>
      <c r="D4753" s="159">
        <v>1</v>
      </c>
    </row>
    <row r="4754" spans="3:4" x14ac:dyDescent="0.25">
      <c r="C4754" s="159" t="s">
        <v>21525</v>
      </c>
      <c r="D4754" s="159">
        <v>1</v>
      </c>
    </row>
    <row r="4755" spans="3:4" x14ac:dyDescent="0.25">
      <c r="C4755" s="159" t="s">
        <v>21526</v>
      </c>
      <c r="D4755" s="159">
        <v>1</v>
      </c>
    </row>
    <row r="4756" spans="3:4" x14ac:dyDescent="0.25">
      <c r="C4756" s="159" t="s">
        <v>21527</v>
      </c>
      <c r="D4756" s="159">
        <v>1</v>
      </c>
    </row>
    <row r="4757" spans="3:4" x14ac:dyDescent="0.25">
      <c r="C4757" s="159" t="s">
        <v>21528</v>
      </c>
      <c r="D4757" s="159">
        <v>1</v>
      </c>
    </row>
    <row r="4758" spans="3:4" x14ac:dyDescent="0.25">
      <c r="C4758" s="159" t="s">
        <v>21529</v>
      </c>
      <c r="D4758" s="159">
        <v>1</v>
      </c>
    </row>
    <row r="4759" spans="3:4" x14ac:dyDescent="0.25">
      <c r="C4759" s="159" t="s">
        <v>21530</v>
      </c>
      <c r="D4759" s="159">
        <v>1</v>
      </c>
    </row>
    <row r="4760" spans="3:4" x14ac:dyDescent="0.25">
      <c r="C4760" s="159" t="s">
        <v>21531</v>
      </c>
      <c r="D4760" s="159">
        <v>1</v>
      </c>
    </row>
    <row r="4761" spans="3:4" x14ac:dyDescent="0.25">
      <c r="C4761" s="159" t="s">
        <v>21532</v>
      </c>
      <c r="D4761" s="159">
        <v>1</v>
      </c>
    </row>
    <row r="4762" spans="3:4" x14ac:dyDescent="0.25">
      <c r="C4762" s="159" t="s">
        <v>21533</v>
      </c>
      <c r="D4762" s="159">
        <v>1</v>
      </c>
    </row>
    <row r="4763" spans="3:4" x14ac:dyDescent="0.25">
      <c r="C4763" s="159" t="s">
        <v>21534</v>
      </c>
      <c r="D4763" s="159">
        <v>1</v>
      </c>
    </row>
    <row r="4764" spans="3:4" x14ac:dyDescent="0.25">
      <c r="C4764" s="159" t="s">
        <v>21535</v>
      </c>
      <c r="D4764" s="159">
        <v>1</v>
      </c>
    </row>
    <row r="4765" spans="3:4" x14ac:dyDescent="0.25">
      <c r="C4765" s="159" t="s">
        <v>21536</v>
      </c>
      <c r="D4765" s="159">
        <v>1</v>
      </c>
    </row>
    <row r="4766" spans="3:4" x14ac:dyDescent="0.25">
      <c r="C4766" s="159" t="s">
        <v>21537</v>
      </c>
      <c r="D4766" s="159">
        <v>1</v>
      </c>
    </row>
    <row r="4767" spans="3:4" x14ac:dyDescent="0.25">
      <c r="C4767" s="159" t="s">
        <v>21538</v>
      </c>
      <c r="D4767" s="159">
        <v>1</v>
      </c>
    </row>
    <row r="4768" spans="3:4" x14ac:dyDescent="0.25">
      <c r="C4768" s="159" t="s">
        <v>21539</v>
      </c>
      <c r="D4768" s="159">
        <v>1</v>
      </c>
    </row>
    <row r="4769" spans="3:4" x14ac:dyDescent="0.25">
      <c r="C4769" s="159" t="s">
        <v>21540</v>
      </c>
      <c r="D4769" s="159">
        <v>1</v>
      </c>
    </row>
    <row r="4770" spans="3:4" x14ac:dyDescent="0.25">
      <c r="C4770" s="159" t="s">
        <v>21541</v>
      </c>
      <c r="D4770" s="159">
        <v>1</v>
      </c>
    </row>
    <row r="4771" spans="3:4" x14ac:dyDescent="0.25">
      <c r="C4771" s="159" t="s">
        <v>21542</v>
      </c>
      <c r="D4771" s="159">
        <v>1</v>
      </c>
    </row>
    <row r="4772" spans="3:4" x14ac:dyDescent="0.25">
      <c r="C4772" s="159" t="s">
        <v>21543</v>
      </c>
      <c r="D4772" s="159">
        <v>1</v>
      </c>
    </row>
    <row r="4773" spans="3:4" x14ac:dyDescent="0.25">
      <c r="C4773" s="159" t="s">
        <v>21544</v>
      </c>
      <c r="D4773" s="159">
        <v>1</v>
      </c>
    </row>
    <row r="4774" spans="3:4" x14ac:dyDescent="0.25">
      <c r="C4774" s="159" t="s">
        <v>21381</v>
      </c>
      <c r="D4774" s="159">
        <v>1</v>
      </c>
    </row>
    <row r="4775" spans="3:4" x14ac:dyDescent="0.25">
      <c r="C4775" s="159" t="s">
        <v>21382</v>
      </c>
      <c r="D4775" s="159">
        <v>1</v>
      </c>
    </row>
    <row r="4776" spans="3:4" x14ac:dyDescent="0.25">
      <c r="C4776" s="159" t="s">
        <v>21383</v>
      </c>
      <c r="D4776" s="159">
        <v>1</v>
      </c>
    </row>
    <row r="4777" spans="3:4" x14ac:dyDescent="0.25">
      <c r="C4777" s="159" t="s">
        <v>21384</v>
      </c>
      <c r="D4777" s="159">
        <v>1</v>
      </c>
    </row>
    <row r="4778" spans="3:4" x14ac:dyDescent="0.25">
      <c r="C4778" s="159" t="s">
        <v>21385</v>
      </c>
      <c r="D4778" s="159">
        <v>1</v>
      </c>
    </row>
    <row r="4779" spans="3:4" x14ac:dyDescent="0.25">
      <c r="C4779" s="159" t="s">
        <v>21386</v>
      </c>
      <c r="D4779" s="159">
        <v>1</v>
      </c>
    </row>
    <row r="4780" spans="3:4" x14ac:dyDescent="0.25">
      <c r="C4780" s="159" t="s">
        <v>21387</v>
      </c>
      <c r="D4780" s="159">
        <v>1</v>
      </c>
    </row>
    <row r="4781" spans="3:4" x14ac:dyDescent="0.25">
      <c r="C4781" s="159" t="s">
        <v>21388</v>
      </c>
      <c r="D4781" s="159">
        <v>1</v>
      </c>
    </row>
    <row r="4782" spans="3:4" x14ac:dyDescent="0.25">
      <c r="C4782" s="159" t="s">
        <v>21389</v>
      </c>
      <c r="D4782" s="159">
        <v>1</v>
      </c>
    </row>
    <row r="4783" spans="3:4" x14ac:dyDescent="0.25">
      <c r="C4783" s="159" t="s">
        <v>21390</v>
      </c>
      <c r="D4783" s="159">
        <v>1</v>
      </c>
    </row>
    <row r="4784" spans="3:4" x14ac:dyDescent="0.25">
      <c r="C4784" s="159" t="s">
        <v>21391</v>
      </c>
      <c r="D4784" s="159">
        <v>1</v>
      </c>
    </row>
    <row r="4785" spans="3:4" x14ac:dyDescent="0.25">
      <c r="C4785" s="159" t="s">
        <v>21392</v>
      </c>
      <c r="D4785" s="159">
        <v>1</v>
      </c>
    </row>
    <row r="4786" spans="3:4" x14ac:dyDescent="0.25">
      <c r="C4786" s="159" t="s">
        <v>21393</v>
      </c>
      <c r="D4786" s="159">
        <v>1</v>
      </c>
    </row>
    <row r="4787" spans="3:4" x14ac:dyDescent="0.25">
      <c r="C4787" s="159" t="s">
        <v>21394</v>
      </c>
      <c r="D4787" s="159">
        <v>1</v>
      </c>
    </row>
    <row r="4788" spans="3:4" x14ac:dyDescent="0.25">
      <c r="C4788" s="159" t="s">
        <v>21395</v>
      </c>
      <c r="D4788" s="159">
        <v>1</v>
      </c>
    </row>
    <row r="4789" spans="3:4" x14ac:dyDescent="0.25">
      <c r="C4789" s="159" t="s">
        <v>21396</v>
      </c>
      <c r="D4789" s="159">
        <v>1</v>
      </c>
    </row>
    <row r="4790" spans="3:4" x14ac:dyDescent="0.25">
      <c r="C4790" s="159" t="s">
        <v>21397</v>
      </c>
      <c r="D4790" s="159">
        <v>1</v>
      </c>
    </row>
    <row r="4791" spans="3:4" x14ac:dyDescent="0.25">
      <c r="C4791" s="159" t="s">
        <v>21398</v>
      </c>
      <c r="D4791" s="159">
        <v>1</v>
      </c>
    </row>
    <row r="4792" spans="3:4" x14ac:dyDescent="0.25">
      <c r="C4792" s="159" t="s">
        <v>21399</v>
      </c>
      <c r="D4792" s="159">
        <v>1</v>
      </c>
    </row>
    <row r="4793" spans="3:4" x14ac:dyDescent="0.25">
      <c r="C4793" s="159" t="s">
        <v>21400</v>
      </c>
      <c r="D4793" s="159">
        <v>1</v>
      </c>
    </row>
    <row r="4794" spans="3:4" x14ac:dyDescent="0.25">
      <c r="C4794" s="159" t="s">
        <v>21401</v>
      </c>
      <c r="D4794" s="159">
        <v>1</v>
      </c>
    </row>
    <row r="4795" spans="3:4" x14ac:dyDescent="0.25">
      <c r="C4795" s="159" t="s">
        <v>21402</v>
      </c>
      <c r="D4795" s="159">
        <v>1</v>
      </c>
    </row>
    <row r="4796" spans="3:4" x14ac:dyDescent="0.25">
      <c r="C4796" s="159" t="s">
        <v>21403</v>
      </c>
      <c r="D4796" s="159">
        <v>1</v>
      </c>
    </row>
    <row r="4797" spans="3:4" x14ac:dyDescent="0.25">
      <c r="C4797" s="159" t="s">
        <v>21404</v>
      </c>
      <c r="D4797" s="159">
        <v>1</v>
      </c>
    </row>
    <row r="4798" spans="3:4" x14ac:dyDescent="0.25">
      <c r="C4798" s="159" t="s">
        <v>21405</v>
      </c>
      <c r="D4798" s="159">
        <v>1</v>
      </c>
    </row>
    <row r="4799" spans="3:4" x14ac:dyDescent="0.25">
      <c r="C4799" s="159" t="s">
        <v>21406</v>
      </c>
      <c r="D4799" s="159">
        <v>1</v>
      </c>
    </row>
    <row r="4800" spans="3:4" x14ac:dyDescent="0.25">
      <c r="C4800" s="159" t="s">
        <v>21407</v>
      </c>
      <c r="D4800" s="159">
        <v>1</v>
      </c>
    </row>
    <row r="4801" spans="3:4" x14ac:dyDescent="0.25">
      <c r="C4801" s="159" t="s">
        <v>21408</v>
      </c>
      <c r="D4801" s="159">
        <v>1</v>
      </c>
    </row>
    <row r="4802" spans="3:4" x14ac:dyDescent="0.25">
      <c r="C4802" s="159" t="s">
        <v>21409</v>
      </c>
      <c r="D4802" s="159">
        <v>1</v>
      </c>
    </row>
    <row r="4803" spans="3:4" x14ac:dyDescent="0.25">
      <c r="C4803" s="159" t="s">
        <v>21410</v>
      </c>
      <c r="D4803" s="159">
        <v>1</v>
      </c>
    </row>
    <row r="4804" spans="3:4" x14ac:dyDescent="0.25">
      <c r="C4804" s="159" t="s">
        <v>21411</v>
      </c>
      <c r="D4804" s="159">
        <v>1</v>
      </c>
    </row>
    <row r="4805" spans="3:4" x14ac:dyDescent="0.25">
      <c r="C4805" s="159" t="s">
        <v>21412</v>
      </c>
      <c r="D4805" s="159">
        <v>1</v>
      </c>
    </row>
    <row r="4806" spans="3:4" x14ac:dyDescent="0.25">
      <c r="C4806" s="159" t="s">
        <v>21413</v>
      </c>
      <c r="D4806" s="159">
        <v>1</v>
      </c>
    </row>
    <row r="4807" spans="3:4" x14ac:dyDescent="0.25">
      <c r="C4807" s="159" t="s">
        <v>21414</v>
      </c>
      <c r="D4807" s="159">
        <v>1</v>
      </c>
    </row>
    <row r="4808" spans="3:4" x14ac:dyDescent="0.25">
      <c r="C4808" s="159" t="s">
        <v>21415</v>
      </c>
      <c r="D4808" s="159">
        <v>1</v>
      </c>
    </row>
    <row r="4809" spans="3:4" x14ac:dyDescent="0.25">
      <c r="C4809" s="159" t="s">
        <v>21416</v>
      </c>
      <c r="D4809" s="159">
        <v>1</v>
      </c>
    </row>
    <row r="4810" spans="3:4" x14ac:dyDescent="0.25">
      <c r="C4810" s="159" t="s">
        <v>21417</v>
      </c>
      <c r="D4810" s="159">
        <v>1</v>
      </c>
    </row>
    <row r="4811" spans="3:4" x14ac:dyDescent="0.25">
      <c r="C4811" s="159" t="s">
        <v>21418</v>
      </c>
      <c r="D4811" s="159">
        <v>1</v>
      </c>
    </row>
    <row r="4812" spans="3:4" x14ac:dyDescent="0.25">
      <c r="C4812" s="159" t="s">
        <v>21419</v>
      </c>
      <c r="D4812" s="159">
        <v>1</v>
      </c>
    </row>
    <row r="4813" spans="3:4" x14ac:dyDescent="0.25">
      <c r="C4813" s="159" t="s">
        <v>21420</v>
      </c>
      <c r="D4813" s="159">
        <v>1</v>
      </c>
    </row>
    <row r="4814" spans="3:4" x14ac:dyDescent="0.25">
      <c r="C4814" s="159" t="s">
        <v>21421</v>
      </c>
      <c r="D4814" s="159">
        <v>1</v>
      </c>
    </row>
    <row r="4815" spans="3:4" x14ac:dyDescent="0.25">
      <c r="C4815" s="159" t="s">
        <v>21422</v>
      </c>
      <c r="D4815" s="159">
        <v>1</v>
      </c>
    </row>
    <row r="4816" spans="3:4" x14ac:dyDescent="0.25">
      <c r="C4816" s="159" t="s">
        <v>21423</v>
      </c>
      <c r="D4816" s="159">
        <v>1</v>
      </c>
    </row>
    <row r="4817" spans="3:4" x14ac:dyDescent="0.25">
      <c r="C4817" s="159" t="s">
        <v>21424</v>
      </c>
      <c r="D4817" s="159">
        <v>1</v>
      </c>
    </row>
    <row r="4818" spans="3:4" x14ac:dyDescent="0.25">
      <c r="C4818" s="159" t="s">
        <v>21425</v>
      </c>
      <c r="D4818" s="159">
        <v>1</v>
      </c>
    </row>
    <row r="4819" spans="3:4" x14ac:dyDescent="0.25">
      <c r="C4819" s="159" t="s">
        <v>21426</v>
      </c>
      <c r="D4819" s="159">
        <v>1</v>
      </c>
    </row>
    <row r="4820" spans="3:4" x14ac:dyDescent="0.25">
      <c r="C4820" s="159" t="s">
        <v>21427</v>
      </c>
      <c r="D4820" s="159">
        <v>1</v>
      </c>
    </row>
    <row r="4821" spans="3:4" x14ac:dyDescent="0.25">
      <c r="C4821" s="159" t="s">
        <v>21428</v>
      </c>
      <c r="D4821" s="159">
        <v>1</v>
      </c>
    </row>
    <row r="4822" spans="3:4" x14ac:dyDescent="0.25">
      <c r="C4822" s="159" t="s">
        <v>21429</v>
      </c>
      <c r="D4822" s="159">
        <v>1</v>
      </c>
    </row>
    <row r="4823" spans="3:4" x14ac:dyDescent="0.25">
      <c r="C4823" s="159" t="s">
        <v>21430</v>
      </c>
      <c r="D4823" s="159">
        <v>1</v>
      </c>
    </row>
    <row r="4824" spans="3:4" x14ac:dyDescent="0.25">
      <c r="C4824" s="159" t="s">
        <v>21431</v>
      </c>
      <c r="D4824" s="159">
        <v>1</v>
      </c>
    </row>
    <row r="4825" spans="3:4" x14ac:dyDescent="0.25">
      <c r="C4825" s="159" t="s">
        <v>21432</v>
      </c>
      <c r="D4825" s="159">
        <v>1</v>
      </c>
    </row>
    <row r="4826" spans="3:4" x14ac:dyDescent="0.25">
      <c r="C4826" s="159" t="s">
        <v>21433</v>
      </c>
      <c r="D4826" s="159">
        <v>1</v>
      </c>
    </row>
    <row r="4827" spans="3:4" x14ac:dyDescent="0.25">
      <c r="C4827" s="159" t="s">
        <v>21434</v>
      </c>
      <c r="D4827" s="159">
        <v>1</v>
      </c>
    </row>
    <row r="4828" spans="3:4" x14ac:dyDescent="0.25">
      <c r="C4828" s="159" t="s">
        <v>21435</v>
      </c>
      <c r="D4828" s="159">
        <v>1</v>
      </c>
    </row>
    <row r="4829" spans="3:4" x14ac:dyDescent="0.25">
      <c r="C4829" s="159" t="s">
        <v>21436</v>
      </c>
      <c r="D4829" s="159">
        <v>1</v>
      </c>
    </row>
    <row r="4830" spans="3:4" x14ac:dyDescent="0.25">
      <c r="C4830" s="159" t="s">
        <v>21437</v>
      </c>
      <c r="D4830" s="159">
        <v>1</v>
      </c>
    </row>
    <row r="4831" spans="3:4" x14ac:dyDescent="0.25">
      <c r="C4831" s="159" t="s">
        <v>21438</v>
      </c>
      <c r="D4831" s="159">
        <v>1</v>
      </c>
    </row>
    <row r="4832" spans="3:4" x14ac:dyDescent="0.25">
      <c r="C4832" s="159" t="s">
        <v>21439</v>
      </c>
      <c r="D4832" s="159">
        <v>1</v>
      </c>
    </row>
    <row r="4833" spans="3:4" x14ac:dyDescent="0.25">
      <c r="C4833" s="159" t="s">
        <v>21440</v>
      </c>
      <c r="D4833" s="159">
        <v>1</v>
      </c>
    </row>
    <row r="4834" spans="3:4" x14ac:dyDescent="0.25">
      <c r="C4834" s="159" t="s">
        <v>21441</v>
      </c>
      <c r="D4834" s="159">
        <v>1</v>
      </c>
    </row>
    <row r="4835" spans="3:4" x14ac:dyDescent="0.25">
      <c r="C4835" s="159" t="s">
        <v>21442</v>
      </c>
      <c r="D4835" s="159">
        <v>1</v>
      </c>
    </row>
    <row r="4836" spans="3:4" x14ac:dyDescent="0.25">
      <c r="C4836" s="159" t="s">
        <v>21443</v>
      </c>
      <c r="D4836" s="159">
        <v>1</v>
      </c>
    </row>
    <row r="4837" spans="3:4" x14ac:dyDescent="0.25">
      <c r="C4837" s="159" t="s">
        <v>21444</v>
      </c>
      <c r="D4837" s="159">
        <v>1</v>
      </c>
    </row>
    <row r="4838" spans="3:4" x14ac:dyDescent="0.25">
      <c r="C4838" s="159" t="s">
        <v>21445</v>
      </c>
      <c r="D4838" s="159">
        <v>1</v>
      </c>
    </row>
    <row r="4839" spans="3:4" x14ac:dyDescent="0.25">
      <c r="C4839" s="159" t="s">
        <v>21446</v>
      </c>
      <c r="D4839" s="159">
        <v>1</v>
      </c>
    </row>
    <row r="4840" spans="3:4" x14ac:dyDescent="0.25">
      <c r="C4840" s="159" t="s">
        <v>21447</v>
      </c>
      <c r="D4840" s="159">
        <v>1</v>
      </c>
    </row>
    <row r="4841" spans="3:4" x14ac:dyDescent="0.25">
      <c r="C4841" s="159" t="s">
        <v>21448</v>
      </c>
      <c r="D4841" s="159">
        <v>1</v>
      </c>
    </row>
    <row r="4842" spans="3:4" x14ac:dyDescent="0.25">
      <c r="C4842" s="159" t="s">
        <v>21449</v>
      </c>
      <c r="D4842" s="159">
        <v>1</v>
      </c>
    </row>
    <row r="4843" spans="3:4" x14ac:dyDescent="0.25">
      <c r="C4843" s="159" t="s">
        <v>21450</v>
      </c>
      <c r="D4843" s="159">
        <v>1</v>
      </c>
    </row>
    <row r="4844" spans="3:4" x14ac:dyDescent="0.25">
      <c r="C4844" s="159" t="s">
        <v>21451</v>
      </c>
      <c r="D4844" s="159">
        <v>1</v>
      </c>
    </row>
    <row r="4845" spans="3:4" x14ac:dyDescent="0.25">
      <c r="C4845" s="159" t="s">
        <v>21452</v>
      </c>
      <c r="D4845" s="159">
        <v>1</v>
      </c>
    </row>
    <row r="4846" spans="3:4" x14ac:dyDescent="0.25">
      <c r="C4846" s="159" t="s">
        <v>21453</v>
      </c>
      <c r="D4846" s="159">
        <v>1</v>
      </c>
    </row>
    <row r="4847" spans="3:4" x14ac:dyDescent="0.25">
      <c r="C4847" s="159" t="s">
        <v>21454</v>
      </c>
      <c r="D4847" s="159">
        <v>1</v>
      </c>
    </row>
    <row r="4848" spans="3:4" x14ac:dyDescent="0.25">
      <c r="C4848" s="159" t="s">
        <v>21455</v>
      </c>
      <c r="D4848" s="159">
        <v>1</v>
      </c>
    </row>
    <row r="4849" spans="3:4" x14ac:dyDescent="0.25">
      <c r="C4849" s="159" t="s">
        <v>21456</v>
      </c>
      <c r="D4849" s="159">
        <v>1</v>
      </c>
    </row>
    <row r="4850" spans="3:4" x14ac:dyDescent="0.25">
      <c r="C4850" s="159" t="s">
        <v>21457</v>
      </c>
      <c r="D4850" s="159">
        <v>1</v>
      </c>
    </row>
    <row r="4851" spans="3:4" x14ac:dyDescent="0.25">
      <c r="C4851" s="159" t="s">
        <v>21458</v>
      </c>
      <c r="D4851" s="159">
        <v>1</v>
      </c>
    </row>
    <row r="4852" spans="3:4" x14ac:dyDescent="0.25">
      <c r="C4852" s="159" t="s">
        <v>21459</v>
      </c>
      <c r="D4852" s="159">
        <v>1</v>
      </c>
    </row>
    <row r="4853" spans="3:4" x14ac:dyDescent="0.25">
      <c r="C4853" s="159" t="s">
        <v>21460</v>
      </c>
      <c r="D4853" s="159">
        <v>1</v>
      </c>
    </row>
    <row r="4854" spans="3:4" x14ac:dyDescent="0.25">
      <c r="C4854" s="159" t="s">
        <v>21461</v>
      </c>
      <c r="D4854" s="159">
        <v>1</v>
      </c>
    </row>
    <row r="4855" spans="3:4" x14ac:dyDescent="0.25">
      <c r="C4855" s="159" t="s">
        <v>21462</v>
      </c>
      <c r="D4855" s="159">
        <v>1</v>
      </c>
    </row>
    <row r="4856" spans="3:4" x14ac:dyDescent="0.25">
      <c r="C4856" s="159" t="s">
        <v>21463</v>
      </c>
      <c r="D4856" s="159">
        <v>1</v>
      </c>
    </row>
    <row r="4857" spans="3:4" x14ac:dyDescent="0.25">
      <c r="C4857" s="159" t="s">
        <v>21464</v>
      </c>
      <c r="D4857" s="159">
        <v>1</v>
      </c>
    </row>
    <row r="4858" spans="3:4" x14ac:dyDescent="0.25">
      <c r="C4858" s="159" t="s">
        <v>21465</v>
      </c>
      <c r="D4858" s="159">
        <v>1</v>
      </c>
    </row>
    <row r="4859" spans="3:4" x14ac:dyDescent="0.25">
      <c r="C4859" s="159" t="s">
        <v>21466</v>
      </c>
      <c r="D4859" s="159">
        <v>1</v>
      </c>
    </row>
    <row r="4860" spans="3:4" x14ac:dyDescent="0.25">
      <c r="C4860" s="159" t="s">
        <v>21467</v>
      </c>
      <c r="D4860" s="159">
        <v>1</v>
      </c>
    </row>
    <row r="4861" spans="3:4" x14ac:dyDescent="0.25">
      <c r="C4861" s="159" t="s">
        <v>21468</v>
      </c>
      <c r="D4861" s="159">
        <v>1</v>
      </c>
    </row>
    <row r="4862" spans="3:4" x14ac:dyDescent="0.25">
      <c r="C4862" s="159" t="s">
        <v>21722</v>
      </c>
      <c r="D4862" s="159">
        <v>1</v>
      </c>
    </row>
    <row r="4863" spans="3:4" x14ac:dyDescent="0.25">
      <c r="C4863" s="159" t="s">
        <v>21723</v>
      </c>
      <c r="D4863" s="159">
        <v>1</v>
      </c>
    </row>
    <row r="4864" spans="3:4" x14ac:dyDescent="0.25">
      <c r="C4864" s="159" t="s">
        <v>21724</v>
      </c>
      <c r="D4864" s="159">
        <v>1</v>
      </c>
    </row>
    <row r="4865" spans="3:4" x14ac:dyDescent="0.25">
      <c r="C4865" s="159" t="s">
        <v>21725</v>
      </c>
      <c r="D4865" s="159">
        <v>1</v>
      </c>
    </row>
    <row r="4866" spans="3:4" x14ac:dyDescent="0.25">
      <c r="C4866" s="159" t="s">
        <v>21726</v>
      </c>
      <c r="D4866" s="159">
        <v>1</v>
      </c>
    </row>
    <row r="4867" spans="3:4" x14ac:dyDescent="0.25">
      <c r="C4867" s="159" t="s">
        <v>21727</v>
      </c>
      <c r="D4867" s="159">
        <v>1</v>
      </c>
    </row>
    <row r="4868" spans="3:4" x14ac:dyDescent="0.25">
      <c r="C4868" s="159" t="s">
        <v>21728</v>
      </c>
      <c r="D4868" s="159">
        <v>1</v>
      </c>
    </row>
    <row r="4869" spans="3:4" x14ac:dyDescent="0.25">
      <c r="C4869" s="159" t="s">
        <v>21729</v>
      </c>
      <c r="D4869" s="159">
        <v>1</v>
      </c>
    </row>
    <row r="4870" spans="3:4" x14ac:dyDescent="0.25">
      <c r="C4870" s="159" t="s">
        <v>21730</v>
      </c>
      <c r="D4870" s="159">
        <v>1</v>
      </c>
    </row>
    <row r="4871" spans="3:4" x14ac:dyDescent="0.25">
      <c r="C4871" s="159" t="s">
        <v>21731</v>
      </c>
      <c r="D4871" s="159">
        <v>1</v>
      </c>
    </row>
    <row r="4872" spans="3:4" x14ac:dyDescent="0.25">
      <c r="C4872" s="159" t="s">
        <v>21732</v>
      </c>
      <c r="D4872" s="159">
        <v>1</v>
      </c>
    </row>
    <row r="4873" spans="3:4" x14ac:dyDescent="0.25">
      <c r="C4873" s="159" t="s">
        <v>21733</v>
      </c>
      <c r="D4873" s="159">
        <v>1</v>
      </c>
    </row>
    <row r="4874" spans="3:4" x14ac:dyDescent="0.25">
      <c r="C4874" s="159" t="s">
        <v>21734</v>
      </c>
      <c r="D4874" s="159">
        <v>1</v>
      </c>
    </row>
    <row r="4875" spans="3:4" x14ac:dyDescent="0.25">
      <c r="C4875" s="159" t="s">
        <v>21735</v>
      </c>
      <c r="D4875" s="159">
        <v>1</v>
      </c>
    </row>
    <row r="4876" spans="3:4" x14ac:dyDescent="0.25">
      <c r="C4876" s="159" t="s">
        <v>21736</v>
      </c>
      <c r="D4876" s="159">
        <v>1</v>
      </c>
    </row>
    <row r="4877" spans="3:4" x14ac:dyDescent="0.25">
      <c r="C4877" s="159" t="s">
        <v>21737</v>
      </c>
      <c r="D4877" s="159">
        <v>1</v>
      </c>
    </row>
    <row r="4878" spans="3:4" x14ac:dyDescent="0.25">
      <c r="C4878" s="159" t="s">
        <v>21738</v>
      </c>
      <c r="D4878" s="159">
        <v>1</v>
      </c>
    </row>
    <row r="4879" spans="3:4" x14ac:dyDescent="0.25">
      <c r="C4879" s="159" t="s">
        <v>21739</v>
      </c>
      <c r="D4879" s="159">
        <v>1</v>
      </c>
    </row>
    <row r="4880" spans="3:4" x14ac:dyDescent="0.25">
      <c r="C4880" s="159" t="s">
        <v>21740</v>
      </c>
      <c r="D4880" s="159">
        <v>1</v>
      </c>
    </row>
    <row r="4881" spans="3:4" x14ac:dyDescent="0.25">
      <c r="C4881" s="159" t="s">
        <v>21741</v>
      </c>
      <c r="D4881" s="159">
        <v>1</v>
      </c>
    </row>
    <row r="4882" spans="3:4" x14ac:dyDescent="0.25">
      <c r="C4882" s="159" t="s">
        <v>21742</v>
      </c>
      <c r="D4882" s="159">
        <v>1</v>
      </c>
    </row>
    <row r="4883" spans="3:4" x14ac:dyDescent="0.25">
      <c r="C4883" s="159" t="s">
        <v>21743</v>
      </c>
      <c r="D4883" s="159">
        <v>1</v>
      </c>
    </row>
    <row r="4884" spans="3:4" x14ac:dyDescent="0.25">
      <c r="C4884" s="159" t="s">
        <v>21744</v>
      </c>
      <c r="D4884" s="159">
        <v>1</v>
      </c>
    </row>
    <row r="4885" spans="3:4" x14ac:dyDescent="0.25">
      <c r="C4885" s="159" t="s">
        <v>21745</v>
      </c>
      <c r="D4885" s="159">
        <v>1</v>
      </c>
    </row>
    <row r="4886" spans="3:4" x14ac:dyDescent="0.25">
      <c r="C4886" s="159" t="s">
        <v>21746</v>
      </c>
      <c r="D4886" s="159">
        <v>1</v>
      </c>
    </row>
    <row r="4887" spans="3:4" x14ac:dyDescent="0.25">
      <c r="C4887" s="159" t="s">
        <v>21747</v>
      </c>
      <c r="D4887" s="159">
        <v>1</v>
      </c>
    </row>
    <row r="4888" spans="3:4" x14ac:dyDescent="0.25">
      <c r="C4888" s="159" t="s">
        <v>21748</v>
      </c>
      <c r="D4888" s="159">
        <v>1</v>
      </c>
    </row>
    <row r="4889" spans="3:4" x14ac:dyDescent="0.25">
      <c r="C4889" s="159" t="s">
        <v>21749</v>
      </c>
      <c r="D4889" s="159">
        <v>1</v>
      </c>
    </row>
    <row r="4890" spans="3:4" x14ac:dyDescent="0.25">
      <c r="C4890" s="159" t="s">
        <v>21750</v>
      </c>
      <c r="D4890" s="159">
        <v>1</v>
      </c>
    </row>
    <row r="4891" spans="3:4" x14ac:dyDescent="0.25">
      <c r="C4891" s="159" t="s">
        <v>21751</v>
      </c>
      <c r="D4891" s="159">
        <v>1</v>
      </c>
    </row>
    <row r="4892" spans="3:4" x14ac:dyDescent="0.25">
      <c r="C4892" s="159" t="s">
        <v>21752</v>
      </c>
      <c r="D4892" s="159">
        <v>1</v>
      </c>
    </row>
    <row r="4893" spans="3:4" x14ac:dyDescent="0.25">
      <c r="C4893" s="159" t="s">
        <v>21753</v>
      </c>
      <c r="D4893" s="159">
        <v>1</v>
      </c>
    </row>
    <row r="4894" spans="3:4" x14ac:dyDescent="0.25">
      <c r="C4894" s="159" t="s">
        <v>21754</v>
      </c>
      <c r="D4894" s="159">
        <v>1</v>
      </c>
    </row>
    <row r="4895" spans="3:4" x14ac:dyDescent="0.25">
      <c r="C4895" s="159" t="s">
        <v>21755</v>
      </c>
      <c r="D4895" s="159">
        <v>1</v>
      </c>
    </row>
    <row r="4896" spans="3:4" x14ac:dyDescent="0.25">
      <c r="C4896" s="159" t="s">
        <v>21756</v>
      </c>
      <c r="D4896" s="159">
        <v>1</v>
      </c>
    </row>
    <row r="4897" spans="3:4" x14ac:dyDescent="0.25">
      <c r="C4897" s="159" t="s">
        <v>21757</v>
      </c>
      <c r="D4897" s="159">
        <v>1</v>
      </c>
    </row>
    <row r="4898" spans="3:4" x14ac:dyDescent="0.25">
      <c r="C4898" s="159" t="s">
        <v>21758</v>
      </c>
      <c r="D4898" s="159">
        <v>1</v>
      </c>
    </row>
    <row r="4899" spans="3:4" x14ac:dyDescent="0.25">
      <c r="C4899" s="159" t="s">
        <v>21759</v>
      </c>
      <c r="D4899" s="159">
        <v>1</v>
      </c>
    </row>
    <row r="4900" spans="3:4" x14ac:dyDescent="0.25">
      <c r="C4900" s="159" t="s">
        <v>21760</v>
      </c>
      <c r="D4900" s="159">
        <v>1</v>
      </c>
    </row>
    <row r="4901" spans="3:4" x14ac:dyDescent="0.25">
      <c r="C4901" s="159" t="s">
        <v>21761</v>
      </c>
      <c r="D4901" s="159">
        <v>1</v>
      </c>
    </row>
    <row r="4902" spans="3:4" x14ac:dyDescent="0.25">
      <c r="C4902" s="159" t="s">
        <v>21762</v>
      </c>
      <c r="D4902" s="159">
        <v>1</v>
      </c>
    </row>
    <row r="4903" spans="3:4" x14ac:dyDescent="0.25">
      <c r="C4903" s="159" t="s">
        <v>21763</v>
      </c>
      <c r="D4903" s="159">
        <v>1</v>
      </c>
    </row>
    <row r="4904" spans="3:4" x14ac:dyDescent="0.25">
      <c r="C4904" s="159" t="s">
        <v>21764</v>
      </c>
      <c r="D4904" s="159">
        <v>1</v>
      </c>
    </row>
    <row r="4905" spans="3:4" x14ac:dyDescent="0.25">
      <c r="C4905" s="159" t="s">
        <v>21765</v>
      </c>
      <c r="D4905" s="159">
        <v>1</v>
      </c>
    </row>
    <row r="4906" spans="3:4" x14ac:dyDescent="0.25">
      <c r="C4906" s="159" t="s">
        <v>21766</v>
      </c>
      <c r="D4906" s="159">
        <v>1</v>
      </c>
    </row>
    <row r="4907" spans="3:4" x14ac:dyDescent="0.25">
      <c r="C4907" s="159" t="s">
        <v>21767</v>
      </c>
      <c r="D4907" s="159">
        <v>1</v>
      </c>
    </row>
    <row r="4908" spans="3:4" x14ac:dyDescent="0.25">
      <c r="C4908" s="159" t="s">
        <v>21768</v>
      </c>
      <c r="D4908" s="159">
        <v>1</v>
      </c>
    </row>
    <row r="4909" spans="3:4" x14ac:dyDescent="0.25">
      <c r="C4909" s="159" t="s">
        <v>21769</v>
      </c>
      <c r="D4909" s="159">
        <v>1</v>
      </c>
    </row>
    <row r="4910" spans="3:4" x14ac:dyDescent="0.25">
      <c r="C4910" s="159" t="s">
        <v>21770</v>
      </c>
      <c r="D4910" s="159">
        <v>1</v>
      </c>
    </row>
    <row r="4911" spans="3:4" x14ac:dyDescent="0.25">
      <c r="C4911" s="159" t="s">
        <v>21771</v>
      </c>
      <c r="D4911" s="159">
        <v>1</v>
      </c>
    </row>
    <row r="4912" spans="3:4" x14ac:dyDescent="0.25">
      <c r="C4912" s="159" t="s">
        <v>21772</v>
      </c>
      <c r="D4912" s="159">
        <v>1</v>
      </c>
    </row>
    <row r="4913" spans="3:4" x14ac:dyDescent="0.25">
      <c r="C4913" s="159" t="s">
        <v>21773</v>
      </c>
      <c r="D4913" s="159">
        <v>1</v>
      </c>
    </row>
    <row r="4914" spans="3:4" x14ac:dyDescent="0.25">
      <c r="C4914" s="159" t="s">
        <v>21774</v>
      </c>
      <c r="D4914" s="159">
        <v>1</v>
      </c>
    </row>
    <row r="4915" spans="3:4" x14ac:dyDescent="0.25">
      <c r="C4915" s="159" t="s">
        <v>21775</v>
      </c>
      <c r="D4915" s="159">
        <v>1</v>
      </c>
    </row>
    <row r="4916" spans="3:4" x14ac:dyDescent="0.25">
      <c r="C4916" s="159" t="s">
        <v>21776</v>
      </c>
      <c r="D4916" s="159">
        <v>1</v>
      </c>
    </row>
    <row r="4917" spans="3:4" x14ac:dyDescent="0.25">
      <c r="C4917" s="159" t="s">
        <v>21777</v>
      </c>
      <c r="D4917" s="159">
        <v>1</v>
      </c>
    </row>
    <row r="4918" spans="3:4" x14ac:dyDescent="0.25">
      <c r="C4918" s="159" t="s">
        <v>21778</v>
      </c>
      <c r="D4918" s="159">
        <v>1</v>
      </c>
    </row>
    <row r="4919" spans="3:4" x14ac:dyDescent="0.25">
      <c r="C4919" s="159" t="s">
        <v>21779</v>
      </c>
      <c r="D4919" s="159">
        <v>1</v>
      </c>
    </row>
    <row r="4920" spans="3:4" x14ac:dyDescent="0.25">
      <c r="C4920" s="159" t="s">
        <v>21780</v>
      </c>
      <c r="D4920" s="159">
        <v>1</v>
      </c>
    </row>
    <row r="4921" spans="3:4" x14ac:dyDescent="0.25">
      <c r="C4921" s="159" t="s">
        <v>21781</v>
      </c>
      <c r="D4921" s="159">
        <v>1</v>
      </c>
    </row>
    <row r="4922" spans="3:4" x14ac:dyDescent="0.25">
      <c r="C4922" s="159" t="s">
        <v>21782</v>
      </c>
      <c r="D4922" s="159">
        <v>1</v>
      </c>
    </row>
    <row r="4923" spans="3:4" x14ac:dyDescent="0.25">
      <c r="C4923" s="159" t="s">
        <v>21783</v>
      </c>
      <c r="D4923" s="159">
        <v>1</v>
      </c>
    </row>
    <row r="4924" spans="3:4" x14ac:dyDescent="0.25">
      <c r="C4924" s="159" t="s">
        <v>21784</v>
      </c>
      <c r="D4924" s="159">
        <v>1</v>
      </c>
    </row>
    <row r="4925" spans="3:4" x14ac:dyDescent="0.25">
      <c r="C4925" s="159" t="s">
        <v>21785</v>
      </c>
      <c r="D4925" s="159">
        <v>1</v>
      </c>
    </row>
    <row r="4926" spans="3:4" x14ac:dyDescent="0.25">
      <c r="C4926" s="159" t="s">
        <v>21786</v>
      </c>
      <c r="D4926" s="159">
        <v>1</v>
      </c>
    </row>
    <row r="4927" spans="3:4" x14ac:dyDescent="0.25">
      <c r="C4927" s="159" t="s">
        <v>21787</v>
      </c>
      <c r="D4927" s="159">
        <v>1</v>
      </c>
    </row>
    <row r="4928" spans="3:4" x14ac:dyDescent="0.25">
      <c r="C4928" s="159" t="s">
        <v>21788</v>
      </c>
      <c r="D4928" s="159">
        <v>1</v>
      </c>
    </row>
    <row r="4929" spans="3:4" x14ac:dyDescent="0.25">
      <c r="C4929" s="159" t="s">
        <v>21789</v>
      </c>
      <c r="D4929" s="159">
        <v>1</v>
      </c>
    </row>
    <row r="4930" spans="3:4" x14ac:dyDescent="0.25">
      <c r="C4930" s="159" t="s">
        <v>21790</v>
      </c>
      <c r="D4930" s="159">
        <v>1</v>
      </c>
    </row>
    <row r="4931" spans="3:4" x14ac:dyDescent="0.25">
      <c r="C4931" s="159" t="s">
        <v>21791</v>
      </c>
      <c r="D4931" s="159">
        <v>1</v>
      </c>
    </row>
    <row r="4932" spans="3:4" x14ac:dyDescent="0.25">
      <c r="C4932" s="159" t="s">
        <v>21792</v>
      </c>
      <c r="D4932" s="159">
        <v>1</v>
      </c>
    </row>
    <row r="4933" spans="3:4" x14ac:dyDescent="0.25">
      <c r="C4933" s="159" t="s">
        <v>21793</v>
      </c>
      <c r="D4933" s="159">
        <v>1</v>
      </c>
    </row>
    <row r="4934" spans="3:4" x14ac:dyDescent="0.25">
      <c r="C4934" s="159" t="s">
        <v>21794</v>
      </c>
      <c r="D4934" s="159">
        <v>1</v>
      </c>
    </row>
    <row r="4935" spans="3:4" x14ac:dyDescent="0.25">
      <c r="C4935" s="159" t="s">
        <v>21795</v>
      </c>
      <c r="D4935" s="159">
        <v>1</v>
      </c>
    </row>
    <row r="4936" spans="3:4" x14ac:dyDescent="0.25">
      <c r="C4936" s="159" t="s">
        <v>21796</v>
      </c>
      <c r="D4936" s="159">
        <v>1</v>
      </c>
    </row>
    <row r="4937" spans="3:4" x14ac:dyDescent="0.25">
      <c r="C4937" s="159" t="s">
        <v>21797</v>
      </c>
      <c r="D4937" s="159">
        <v>1</v>
      </c>
    </row>
    <row r="4938" spans="3:4" x14ac:dyDescent="0.25">
      <c r="C4938" s="159" t="s">
        <v>21798</v>
      </c>
      <c r="D4938" s="159">
        <v>1</v>
      </c>
    </row>
    <row r="4939" spans="3:4" x14ac:dyDescent="0.25">
      <c r="C4939" s="159" t="s">
        <v>21799</v>
      </c>
      <c r="D4939" s="159">
        <v>1</v>
      </c>
    </row>
    <row r="4940" spans="3:4" x14ac:dyDescent="0.25">
      <c r="C4940" s="159" t="s">
        <v>21800</v>
      </c>
      <c r="D4940" s="159">
        <v>1</v>
      </c>
    </row>
    <row r="4941" spans="3:4" x14ac:dyDescent="0.25">
      <c r="C4941" s="159" t="s">
        <v>21801</v>
      </c>
      <c r="D4941" s="159">
        <v>1</v>
      </c>
    </row>
    <row r="4942" spans="3:4" x14ac:dyDescent="0.25">
      <c r="C4942" s="159" t="s">
        <v>21802</v>
      </c>
      <c r="D4942" s="159">
        <v>1</v>
      </c>
    </row>
    <row r="4943" spans="3:4" x14ac:dyDescent="0.25">
      <c r="C4943" s="159" t="s">
        <v>21803</v>
      </c>
      <c r="D4943" s="159">
        <v>1</v>
      </c>
    </row>
    <row r="4944" spans="3:4" x14ac:dyDescent="0.25">
      <c r="C4944" s="159" t="s">
        <v>21804</v>
      </c>
      <c r="D4944" s="159">
        <v>1</v>
      </c>
    </row>
    <row r="4945" spans="3:4" x14ac:dyDescent="0.25">
      <c r="C4945" s="159" t="s">
        <v>21805</v>
      </c>
      <c r="D4945" s="159">
        <v>1</v>
      </c>
    </row>
    <row r="4946" spans="3:4" x14ac:dyDescent="0.25">
      <c r="C4946" s="159" t="s">
        <v>21806</v>
      </c>
      <c r="D4946" s="159">
        <v>1</v>
      </c>
    </row>
    <row r="4947" spans="3:4" x14ac:dyDescent="0.25">
      <c r="C4947" s="159" t="s">
        <v>21807</v>
      </c>
      <c r="D4947" s="159">
        <v>1</v>
      </c>
    </row>
    <row r="4948" spans="3:4" x14ac:dyDescent="0.25">
      <c r="C4948" s="159" t="s">
        <v>21808</v>
      </c>
      <c r="D4948" s="159">
        <v>1</v>
      </c>
    </row>
    <row r="4949" spans="3:4" x14ac:dyDescent="0.25">
      <c r="C4949" s="159" t="s">
        <v>21809</v>
      </c>
      <c r="D4949" s="159">
        <v>1</v>
      </c>
    </row>
    <row r="4950" spans="3:4" x14ac:dyDescent="0.25">
      <c r="C4950" s="159" t="s">
        <v>21810</v>
      </c>
      <c r="D4950" s="159">
        <v>1</v>
      </c>
    </row>
    <row r="4951" spans="3:4" x14ac:dyDescent="0.25">
      <c r="C4951" s="159" t="s">
        <v>21811</v>
      </c>
      <c r="D4951" s="159">
        <v>1</v>
      </c>
    </row>
    <row r="4952" spans="3:4" x14ac:dyDescent="0.25">
      <c r="C4952" s="159" t="s">
        <v>21812</v>
      </c>
      <c r="D4952" s="159">
        <v>1</v>
      </c>
    </row>
    <row r="4953" spans="3:4" x14ac:dyDescent="0.25">
      <c r="C4953" s="159" t="s">
        <v>21813</v>
      </c>
      <c r="D4953" s="159">
        <v>1</v>
      </c>
    </row>
    <row r="4954" spans="3:4" x14ac:dyDescent="0.25">
      <c r="C4954" s="159" t="s">
        <v>21814</v>
      </c>
      <c r="D4954" s="159">
        <v>1</v>
      </c>
    </row>
    <row r="4955" spans="3:4" x14ac:dyDescent="0.25">
      <c r="C4955" s="159" t="s">
        <v>21815</v>
      </c>
      <c r="D4955" s="159">
        <v>1</v>
      </c>
    </row>
    <row r="4956" spans="3:4" x14ac:dyDescent="0.25">
      <c r="C4956" s="159" t="s">
        <v>21816</v>
      </c>
      <c r="D4956" s="159">
        <v>1</v>
      </c>
    </row>
    <row r="4957" spans="3:4" x14ac:dyDescent="0.25">
      <c r="C4957" s="159" t="s">
        <v>21817</v>
      </c>
      <c r="D4957" s="159">
        <v>1</v>
      </c>
    </row>
    <row r="4958" spans="3:4" x14ac:dyDescent="0.25">
      <c r="C4958" s="159" t="s">
        <v>21818</v>
      </c>
      <c r="D4958" s="159">
        <v>1</v>
      </c>
    </row>
    <row r="4959" spans="3:4" x14ac:dyDescent="0.25">
      <c r="C4959" s="159" t="s">
        <v>21819</v>
      </c>
      <c r="D4959" s="159">
        <v>1</v>
      </c>
    </row>
    <row r="4960" spans="3:4" x14ac:dyDescent="0.25">
      <c r="C4960" s="159" t="s">
        <v>21820</v>
      </c>
      <c r="D4960" s="159">
        <v>1</v>
      </c>
    </row>
    <row r="4961" spans="3:4" x14ac:dyDescent="0.25">
      <c r="C4961" s="159" t="s">
        <v>21821</v>
      </c>
      <c r="D4961" s="159">
        <v>1</v>
      </c>
    </row>
    <row r="4962" spans="3:4" x14ac:dyDescent="0.25">
      <c r="C4962" s="159" t="s">
        <v>21822</v>
      </c>
      <c r="D4962" s="159">
        <v>1</v>
      </c>
    </row>
    <row r="4963" spans="3:4" x14ac:dyDescent="0.25">
      <c r="C4963" s="159" t="s">
        <v>21823</v>
      </c>
      <c r="D4963" s="159">
        <v>1</v>
      </c>
    </row>
    <row r="4964" spans="3:4" x14ac:dyDescent="0.25">
      <c r="C4964" s="159" t="s">
        <v>21824</v>
      </c>
      <c r="D4964" s="159">
        <v>1</v>
      </c>
    </row>
    <row r="4965" spans="3:4" x14ac:dyDescent="0.25">
      <c r="C4965" s="159" t="s">
        <v>21545</v>
      </c>
      <c r="D4965" s="159">
        <v>1</v>
      </c>
    </row>
    <row r="4966" spans="3:4" x14ac:dyDescent="0.25">
      <c r="C4966" s="159" t="s">
        <v>21546</v>
      </c>
      <c r="D4966" s="159">
        <v>1</v>
      </c>
    </row>
    <row r="4967" spans="3:4" x14ac:dyDescent="0.25">
      <c r="C4967" s="159" t="s">
        <v>21547</v>
      </c>
      <c r="D4967" s="159">
        <v>1</v>
      </c>
    </row>
    <row r="4968" spans="3:4" x14ac:dyDescent="0.25">
      <c r="C4968" s="159" t="s">
        <v>21548</v>
      </c>
      <c r="D4968" s="159">
        <v>1</v>
      </c>
    </row>
    <row r="4969" spans="3:4" x14ac:dyDescent="0.25">
      <c r="C4969" s="159" t="s">
        <v>21549</v>
      </c>
      <c r="D4969" s="159">
        <v>1</v>
      </c>
    </row>
    <row r="4970" spans="3:4" x14ac:dyDescent="0.25">
      <c r="C4970" s="159" t="s">
        <v>21550</v>
      </c>
      <c r="D4970" s="159">
        <v>1</v>
      </c>
    </row>
    <row r="4971" spans="3:4" x14ac:dyDescent="0.25">
      <c r="C4971" s="159" t="s">
        <v>21551</v>
      </c>
      <c r="D4971" s="159">
        <v>1</v>
      </c>
    </row>
    <row r="4972" spans="3:4" x14ac:dyDescent="0.25">
      <c r="C4972" s="159" t="s">
        <v>21552</v>
      </c>
      <c r="D4972" s="159">
        <v>1</v>
      </c>
    </row>
    <row r="4973" spans="3:4" x14ac:dyDescent="0.25">
      <c r="C4973" s="159" t="s">
        <v>21553</v>
      </c>
      <c r="D4973" s="159">
        <v>1</v>
      </c>
    </row>
    <row r="4974" spans="3:4" x14ac:dyDescent="0.25">
      <c r="C4974" s="159" t="s">
        <v>21554</v>
      </c>
      <c r="D4974" s="159">
        <v>1</v>
      </c>
    </row>
    <row r="4975" spans="3:4" x14ac:dyDescent="0.25">
      <c r="C4975" s="159" t="s">
        <v>21555</v>
      </c>
      <c r="D4975" s="159">
        <v>1</v>
      </c>
    </row>
    <row r="4976" spans="3:4" x14ac:dyDescent="0.25">
      <c r="C4976" s="159" t="s">
        <v>21556</v>
      </c>
      <c r="D4976" s="159">
        <v>1</v>
      </c>
    </row>
    <row r="4977" spans="3:4" x14ac:dyDescent="0.25">
      <c r="C4977" s="159" t="s">
        <v>21557</v>
      </c>
      <c r="D4977" s="159">
        <v>1</v>
      </c>
    </row>
    <row r="4978" spans="3:4" x14ac:dyDescent="0.25">
      <c r="C4978" s="159" t="s">
        <v>21558</v>
      </c>
      <c r="D4978" s="159">
        <v>1</v>
      </c>
    </row>
    <row r="4979" spans="3:4" x14ac:dyDescent="0.25">
      <c r="C4979" s="159" t="s">
        <v>21559</v>
      </c>
      <c r="D4979" s="159">
        <v>1</v>
      </c>
    </row>
    <row r="4980" spans="3:4" x14ac:dyDescent="0.25">
      <c r="C4980" s="159" t="s">
        <v>21560</v>
      </c>
      <c r="D4980" s="159">
        <v>1</v>
      </c>
    </row>
    <row r="4981" spans="3:4" x14ac:dyDescent="0.25">
      <c r="C4981" s="159" t="s">
        <v>21561</v>
      </c>
      <c r="D4981" s="159">
        <v>1</v>
      </c>
    </row>
    <row r="4982" spans="3:4" x14ac:dyDescent="0.25">
      <c r="C4982" s="159" t="s">
        <v>21562</v>
      </c>
      <c r="D4982" s="159">
        <v>1</v>
      </c>
    </row>
    <row r="4983" spans="3:4" x14ac:dyDescent="0.25">
      <c r="C4983" s="159" t="s">
        <v>21563</v>
      </c>
      <c r="D4983" s="159">
        <v>1</v>
      </c>
    </row>
    <row r="4984" spans="3:4" x14ac:dyDescent="0.25">
      <c r="C4984" s="159" t="s">
        <v>21564</v>
      </c>
      <c r="D4984" s="159">
        <v>1</v>
      </c>
    </row>
    <row r="4985" spans="3:4" x14ac:dyDescent="0.25">
      <c r="C4985" s="159" t="s">
        <v>21565</v>
      </c>
      <c r="D4985" s="159">
        <v>1</v>
      </c>
    </row>
    <row r="4986" spans="3:4" x14ac:dyDescent="0.25">
      <c r="C4986" s="159" t="s">
        <v>21566</v>
      </c>
      <c r="D4986" s="159">
        <v>1</v>
      </c>
    </row>
    <row r="4987" spans="3:4" x14ac:dyDescent="0.25">
      <c r="C4987" s="159" t="s">
        <v>21567</v>
      </c>
      <c r="D4987" s="159">
        <v>1</v>
      </c>
    </row>
    <row r="4988" spans="3:4" x14ac:dyDescent="0.25">
      <c r="C4988" s="159" t="s">
        <v>21568</v>
      </c>
      <c r="D4988" s="159">
        <v>1</v>
      </c>
    </row>
    <row r="4989" spans="3:4" x14ac:dyDescent="0.25">
      <c r="C4989" s="159" t="s">
        <v>21569</v>
      </c>
      <c r="D4989" s="159">
        <v>1</v>
      </c>
    </row>
    <row r="4990" spans="3:4" x14ac:dyDescent="0.25">
      <c r="C4990" s="159" t="s">
        <v>21570</v>
      </c>
      <c r="D4990" s="159">
        <v>1</v>
      </c>
    </row>
    <row r="4991" spans="3:4" x14ac:dyDescent="0.25">
      <c r="C4991" s="159" t="s">
        <v>21571</v>
      </c>
      <c r="D4991" s="159">
        <v>1</v>
      </c>
    </row>
    <row r="4992" spans="3:4" x14ac:dyDescent="0.25">
      <c r="C4992" s="159" t="s">
        <v>21572</v>
      </c>
      <c r="D4992" s="159">
        <v>1</v>
      </c>
    </row>
    <row r="4993" spans="3:4" x14ac:dyDescent="0.25">
      <c r="C4993" s="159" t="s">
        <v>21573</v>
      </c>
      <c r="D4993" s="159">
        <v>1</v>
      </c>
    </row>
    <row r="4994" spans="3:4" x14ac:dyDescent="0.25">
      <c r="C4994" s="159" t="s">
        <v>21574</v>
      </c>
      <c r="D4994" s="159">
        <v>1</v>
      </c>
    </row>
    <row r="4995" spans="3:4" x14ac:dyDescent="0.25">
      <c r="C4995" s="159" t="s">
        <v>21575</v>
      </c>
      <c r="D4995" s="159">
        <v>1</v>
      </c>
    </row>
    <row r="4996" spans="3:4" x14ac:dyDescent="0.25">
      <c r="C4996" s="159" t="s">
        <v>21576</v>
      </c>
      <c r="D4996" s="159">
        <v>1</v>
      </c>
    </row>
    <row r="4997" spans="3:4" x14ac:dyDescent="0.25">
      <c r="C4997" s="159" t="s">
        <v>21577</v>
      </c>
      <c r="D4997" s="159">
        <v>1</v>
      </c>
    </row>
    <row r="4998" spans="3:4" x14ac:dyDescent="0.25">
      <c r="C4998" s="159" t="s">
        <v>21578</v>
      </c>
      <c r="D4998" s="159">
        <v>1</v>
      </c>
    </row>
    <row r="4999" spans="3:4" x14ac:dyDescent="0.25">
      <c r="C4999" s="159" t="s">
        <v>21579</v>
      </c>
      <c r="D4999" s="159">
        <v>1</v>
      </c>
    </row>
    <row r="5000" spans="3:4" x14ac:dyDescent="0.25">
      <c r="C5000" s="159" t="s">
        <v>21580</v>
      </c>
      <c r="D5000" s="159">
        <v>1</v>
      </c>
    </row>
    <row r="5001" spans="3:4" x14ac:dyDescent="0.25">
      <c r="C5001" s="159" t="s">
        <v>21581</v>
      </c>
      <c r="D5001" s="159">
        <v>1</v>
      </c>
    </row>
    <row r="5002" spans="3:4" x14ac:dyDescent="0.25">
      <c r="C5002" s="159" t="s">
        <v>21582</v>
      </c>
      <c r="D5002" s="159">
        <v>1</v>
      </c>
    </row>
    <row r="5003" spans="3:4" x14ac:dyDescent="0.25">
      <c r="C5003" s="159" t="s">
        <v>21583</v>
      </c>
      <c r="D5003" s="159">
        <v>1</v>
      </c>
    </row>
    <row r="5004" spans="3:4" x14ac:dyDescent="0.25">
      <c r="C5004" s="159" t="s">
        <v>21584</v>
      </c>
      <c r="D5004" s="159">
        <v>1</v>
      </c>
    </row>
    <row r="5005" spans="3:4" x14ac:dyDescent="0.25">
      <c r="C5005" s="159" t="s">
        <v>21585</v>
      </c>
      <c r="D5005" s="159">
        <v>1</v>
      </c>
    </row>
    <row r="5006" spans="3:4" x14ac:dyDescent="0.25">
      <c r="C5006" s="159" t="s">
        <v>21586</v>
      </c>
      <c r="D5006" s="159">
        <v>1</v>
      </c>
    </row>
    <row r="5007" spans="3:4" x14ac:dyDescent="0.25">
      <c r="C5007" s="159" t="s">
        <v>21587</v>
      </c>
      <c r="D5007" s="159">
        <v>1</v>
      </c>
    </row>
    <row r="5008" spans="3:4" x14ac:dyDescent="0.25">
      <c r="C5008" s="159" t="s">
        <v>21588</v>
      </c>
      <c r="D5008" s="159">
        <v>1</v>
      </c>
    </row>
    <row r="5009" spans="3:4" x14ac:dyDescent="0.25">
      <c r="C5009" s="159" t="s">
        <v>21589</v>
      </c>
      <c r="D5009" s="159">
        <v>1</v>
      </c>
    </row>
    <row r="5010" spans="3:4" x14ac:dyDescent="0.25">
      <c r="C5010" s="159" t="s">
        <v>21590</v>
      </c>
      <c r="D5010" s="159">
        <v>1</v>
      </c>
    </row>
    <row r="5011" spans="3:4" x14ac:dyDescent="0.25">
      <c r="C5011" s="159" t="s">
        <v>21591</v>
      </c>
      <c r="D5011" s="159">
        <v>1</v>
      </c>
    </row>
    <row r="5012" spans="3:4" x14ac:dyDescent="0.25">
      <c r="C5012" s="159" t="s">
        <v>21592</v>
      </c>
      <c r="D5012" s="159">
        <v>1</v>
      </c>
    </row>
    <row r="5013" spans="3:4" x14ac:dyDescent="0.25">
      <c r="C5013" s="159" t="s">
        <v>21593</v>
      </c>
      <c r="D5013" s="159">
        <v>1</v>
      </c>
    </row>
    <row r="5014" spans="3:4" x14ac:dyDescent="0.25">
      <c r="C5014" s="159" t="s">
        <v>21594</v>
      </c>
      <c r="D5014" s="159">
        <v>1</v>
      </c>
    </row>
    <row r="5015" spans="3:4" x14ac:dyDescent="0.25">
      <c r="C5015" s="159" t="s">
        <v>21595</v>
      </c>
      <c r="D5015" s="159">
        <v>1</v>
      </c>
    </row>
    <row r="5016" spans="3:4" x14ac:dyDescent="0.25">
      <c r="C5016" s="159" t="s">
        <v>21596</v>
      </c>
      <c r="D5016" s="159">
        <v>1</v>
      </c>
    </row>
    <row r="5017" spans="3:4" x14ac:dyDescent="0.25">
      <c r="C5017" s="159" t="s">
        <v>21597</v>
      </c>
      <c r="D5017" s="159">
        <v>1</v>
      </c>
    </row>
    <row r="5018" spans="3:4" x14ac:dyDescent="0.25">
      <c r="C5018" s="159" t="s">
        <v>21598</v>
      </c>
      <c r="D5018" s="159">
        <v>1</v>
      </c>
    </row>
    <row r="5019" spans="3:4" x14ac:dyDescent="0.25">
      <c r="C5019" s="159" t="s">
        <v>21599</v>
      </c>
      <c r="D5019" s="159">
        <v>1</v>
      </c>
    </row>
    <row r="5020" spans="3:4" x14ac:dyDescent="0.25">
      <c r="C5020" s="159" t="s">
        <v>21600</v>
      </c>
      <c r="D5020" s="159">
        <v>1</v>
      </c>
    </row>
    <row r="5021" spans="3:4" x14ac:dyDescent="0.25">
      <c r="C5021" s="159" t="s">
        <v>21601</v>
      </c>
      <c r="D5021" s="159">
        <v>1</v>
      </c>
    </row>
    <row r="5022" spans="3:4" x14ac:dyDescent="0.25">
      <c r="C5022" s="159" t="s">
        <v>21602</v>
      </c>
      <c r="D5022" s="159">
        <v>1</v>
      </c>
    </row>
    <row r="5023" spans="3:4" x14ac:dyDescent="0.25">
      <c r="C5023" s="159" t="s">
        <v>21603</v>
      </c>
      <c r="D5023" s="159">
        <v>1</v>
      </c>
    </row>
    <row r="5024" spans="3:4" x14ac:dyDescent="0.25">
      <c r="C5024" s="159" t="s">
        <v>21604</v>
      </c>
      <c r="D5024" s="159">
        <v>1</v>
      </c>
    </row>
    <row r="5025" spans="3:4" x14ac:dyDescent="0.25">
      <c r="C5025" s="159" t="s">
        <v>21605</v>
      </c>
      <c r="D5025" s="159">
        <v>1</v>
      </c>
    </row>
    <row r="5026" spans="3:4" x14ac:dyDescent="0.25">
      <c r="C5026" s="159" t="s">
        <v>21606</v>
      </c>
      <c r="D5026" s="159">
        <v>1</v>
      </c>
    </row>
    <row r="5027" spans="3:4" x14ac:dyDescent="0.25">
      <c r="C5027" s="159" t="s">
        <v>21607</v>
      </c>
      <c r="D5027" s="159">
        <v>1</v>
      </c>
    </row>
    <row r="5028" spans="3:4" x14ac:dyDescent="0.25">
      <c r="C5028" s="159" t="s">
        <v>21608</v>
      </c>
      <c r="D5028" s="159">
        <v>1</v>
      </c>
    </row>
    <row r="5029" spans="3:4" x14ac:dyDescent="0.25">
      <c r="C5029" s="159" t="s">
        <v>21609</v>
      </c>
      <c r="D5029" s="159">
        <v>1</v>
      </c>
    </row>
    <row r="5030" spans="3:4" x14ac:dyDescent="0.25">
      <c r="C5030" s="159" t="s">
        <v>21610</v>
      </c>
      <c r="D5030" s="159">
        <v>1</v>
      </c>
    </row>
    <row r="5031" spans="3:4" x14ac:dyDescent="0.25">
      <c r="C5031" s="159" t="s">
        <v>21611</v>
      </c>
      <c r="D5031" s="159">
        <v>1</v>
      </c>
    </row>
    <row r="5032" spans="3:4" x14ac:dyDescent="0.25">
      <c r="C5032" s="159" t="s">
        <v>21612</v>
      </c>
      <c r="D5032" s="159">
        <v>1</v>
      </c>
    </row>
    <row r="5033" spans="3:4" x14ac:dyDescent="0.25">
      <c r="C5033" s="159" t="s">
        <v>21613</v>
      </c>
      <c r="D5033" s="159">
        <v>1</v>
      </c>
    </row>
    <row r="5034" spans="3:4" x14ac:dyDescent="0.25">
      <c r="C5034" s="159" t="s">
        <v>21614</v>
      </c>
      <c r="D5034" s="159">
        <v>1</v>
      </c>
    </row>
    <row r="5035" spans="3:4" x14ac:dyDescent="0.25">
      <c r="C5035" s="159" t="s">
        <v>21615</v>
      </c>
      <c r="D5035" s="159">
        <v>1</v>
      </c>
    </row>
    <row r="5036" spans="3:4" x14ac:dyDescent="0.25">
      <c r="C5036" s="159" t="s">
        <v>21616</v>
      </c>
      <c r="D5036" s="159">
        <v>1</v>
      </c>
    </row>
    <row r="5037" spans="3:4" x14ac:dyDescent="0.25">
      <c r="C5037" s="159" t="s">
        <v>21617</v>
      </c>
      <c r="D5037" s="159">
        <v>1</v>
      </c>
    </row>
    <row r="5038" spans="3:4" x14ac:dyDescent="0.25">
      <c r="C5038" s="159" t="s">
        <v>21618</v>
      </c>
      <c r="D5038" s="159">
        <v>1</v>
      </c>
    </row>
    <row r="5039" spans="3:4" x14ac:dyDescent="0.25">
      <c r="C5039" s="159" t="s">
        <v>21619</v>
      </c>
      <c r="D5039" s="159">
        <v>1</v>
      </c>
    </row>
    <row r="5040" spans="3:4" x14ac:dyDescent="0.25">
      <c r="C5040" s="159" t="s">
        <v>21620</v>
      </c>
      <c r="D5040" s="159">
        <v>1</v>
      </c>
    </row>
    <row r="5041" spans="3:4" x14ac:dyDescent="0.25">
      <c r="C5041" s="159" t="s">
        <v>21621</v>
      </c>
      <c r="D5041" s="159">
        <v>1</v>
      </c>
    </row>
    <row r="5042" spans="3:4" x14ac:dyDescent="0.25">
      <c r="C5042" s="159" t="s">
        <v>21622</v>
      </c>
      <c r="D5042" s="159">
        <v>1</v>
      </c>
    </row>
    <row r="5043" spans="3:4" x14ac:dyDescent="0.25">
      <c r="C5043" s="159" t="s">
        <v>21623</v>
      </c>
      <c r="D5043" s="159">
        <v>1</v>
      </c>
    </row>
    <row r="5044" spans="3:4" x14ac:dyDescent="0.25">
      <c r="C5044" s="159" t="s">
        <v>21624</v>
      </c>
      <c r="D5044" s="159">
        <v>1</v>
      </c>
    </row>
    <row r="5045" spans="3:4" x14ac:dyDescent="0.25">
      <c r="C5045" s="159" t="s">
        <v>21625</v>
      </c>
      <c r="D5045" s="159">
        <v>1</v>
      </c>
    </row>
    <row r="5046" spans="3:4" x14ac:dyDescent="0.25">
      <c r="C5046" s="159" t="s">
        <v>21626</v>
      </c>
      <c r="D5046" s="159">
        <v>1</v>
      </c>
    </row>
    <row r="5047" spans="3:4" x14ac:dyDescent="0.25">
      <c r="C5047" s="159" t="s">
        <v>21627</v>
      </c>
      <c r="D5047" s="159">
        <v>1</v>
      </c>
    </row>
    <row r="5048" spans="3:4" x14ac:dyDescent="0.25">
      <c r="C5048" s="159" t="s">
        <v>21628</v>
      </c>
      <c r="D5048" s="159">
        <v>1</v>
      </c>
    </row>
    <row r="5049" spans="3:4" x14ac:dyDescent="0.25">
      <c r="C5049" s="159" t="s">
        <v>21629</v>
      </c>
      <c r="D5049" s="159">
        <v>1</v>
      </c>
    </row>
    <row r="5050" spans="3:4" x14ac:dyDescent="0.25">
      <c r="C5050" s="159" t="s">
        <v>21630</v>
      </c>
      <c r="D5050" s="159">
        <v>1</v>
      </c>
    </row>
    <row r="5051" spans="3:4" x14ac:dyDescent="0.25">
      <c r="C5051" s="159" t="s">
        <v>21631</v>
      </c>
      <c r="D5051" s="159">
        <v>1</v>
      </c>
    </row>
    <row r="5052" spans="3:4" x14ac:dyDescent="0.25">
      <c r="C5052" s="159" t="s">
        <v>21632</v>
      </c>
      <c r="D5052" s="159">
        <v>1</v>
      </c>
    </row>
    <row r="5053" spans="3:4" x14ac:dyDescent="0.25">
      <c r="C5053" s="159" t="s">
        <v>21633</v>
      </c>
      <c r="D5053" s="159">
        <v>1</v>
      </c>
    </row>
    <row r="5054" spans="3:4" x14ac:dyDescent="0.25">
      <c r="C5054" s="159" t="s">
        <v>21634</v>
      </c>
      <c r="D5054" s="159">
        <v>1</v>
      </c>
    </row>
    <row r="5055" spans="3:4" x14ac:dyDescent="0.25">
      <c r="C5055" s="159" t="s">
        <v>21635</v>
      </c>
      <c r="D5055" s="159">
        <v>1</v>
      </c>
    </row>
    <row r="5056" spans="3:4" x14ac:dyDescent="0.25">
      <c r="C5056" s="159" t="s">
        <v>21636</v>
      </c>
      <c r="D5056" s="159">
        <v>1</v>
      </c>
    </row>
    <row r="5057" spans="3:4" x14ac:dyDescent="0.25">
      <c r="C5057" s="159" t="s">
        <v>21637</v>
      </c>
      <c r="D5057" s="159">
        <v>1</v>
      </c>
    </row>
    <row r="5058" spans="3:4" x14ac:dyDescent="0.25">
      <c r="C5058" s="159" t="s">
        <v>21638</v>
      </c>
      <c r="D5058" s="159">
        <v>1</v>
      </c>
    </row>
    <row r="5059" spans="3:4" x14ac:dyDescent="0.25">
      <c r="C5059" s="159" t="s">
        <v>21639</v>
      </c>
      <c r="D5059" s="159">
        <v>1</v>
      </c>
    </row>
    <row r="5060" spans="3:4" x14ac:dyDescent="0.25">
      <c r="C5060" s="159" t="s">
        <v>21640</v>
      </c>
      <c r="D5060" s="159">
        <v>1</v>
      </c>
    </row>
    <row r="5061" spans="3:4" x14ac:dyDescent="0.25">
      <c r="C5061" s="159" t="s">
        <v>21641</v>
      </c>
      <c r="D5061" s="159">
        <v>1</v>
      </c>
    </row>
    <row r="5062" spans="3:4" x14ac:dyDescent="0.25">
      <c r="C5062" s="159" t="s">
        <v>21642</v>
      </c>
      <c r="D5062" s="159">
        <v>1</v>
      </c>
    </row>
    <row r="5063" spans="3:4" x14ac:dyDescent="0.25">
      <c r="C5063" s="159" t="s">
        <v>21643</v>
      </c>
      <c r="D5063" s="159">
        <v>1</v>
      </c>
    </row>
    <row r="5064" spans="3:4" x14ac:dyDescent="0.25">
      <c r="C5064" s="159" t="s">
        <v>21644</v>
      </c>
      <c r="D5064" s="159">
        <v>1</v>
      </c>
    </row>
    <row r="5065" spans="3:4" x14ac:dyDescent="0.25">
      <c r="C5065" s="159" t="s">
        <v>21645</v>
      </c>
      <c r="D5065" s="159">
        <v>1</v>
      </c>
    </row>
    <row r="5066" spans="3:4" x14ac:dyDescent="0.25">
      <c r="C5066" s="159" t="s">
        <v>21646</v>
      </c>
      <c r="D5066" s="159">
        <v>1</v>
      </c>
    </row>
    <row r="5067" spans="3:4" x14ac:dyDescent="0.25">
      <c r="C5067" s="159" t="s">
        <v>21647</v>
      </c>
      <c r="D5067" s="159">
        <v>1</v>
      </c>
    </row>
    <row r="5068" spans="3:4" x14ac:dyDescent="0.25">
      <c r="C5068" s="159" t="s">
        <v>21648</v>
      </c>
      <c r="D5068" s="159">
        <v>1</v>
      </c>
    </row>
    <row r="5069" spans="3:4" x14ac:dyDescent="0.25">
      <c r="C5069" s="159" t="s">
        <v>21649</v>
      </c>
      <c r="D5069" s="159">
        <v>1</v>
      </c>
    </row>
    <row r="5070" spans="3:4" x14ac:dyDescent="0.25">
      <c r="C5070" s="159" t="s">
        <v>21650</v>
      </c>
      <c r="D5070" s="159">
        <v>1</v>
      </c>
    </row>
    <row r="5071" spans="3:4" x14ac:dyDescent="0.25">
      <c r="C5071" s="159" t="s">
        <v>21651</v>
      </c>
      <c r="D5071" s="159">
        <v>1</v>
      </c>
    </row>
    <row r="5072" spans="3:4" x14ac:dyDescent="0.25">
      <c r="C5072" s="159" t="s">
        <v>21652</v>
      </c>
      <c r="D5072" s="159">
        <v>1</v>
      </c>
    </row>
    <row r="5073" spans="3:4" x14ac:dyDescent="0.25">
      <c r="C5073" s="159" t="s">
        <v>21653</v>
      </c>
      <c r="D5073" s="159">
        <v>1</v>
      </c>
    </row>
    <row r="5074" spans="3:4" x14ac:dyDescent="0.25">
      <c r="C5074" s="159" t="s">
        <v>21654</v>
      </c>
      <c r="D5074" s="159">
        <v>1</v>
      </c>
    </row>
    <row r="5075" spans="3:4" x14ac:dyDescent="0.25">
      <c r="C5075" s="159" t="s">
        <v>21655</v>
      </c>
      <c r="D5075" s="159">
        <v>1</v>
      </c>
    </row>
    <row r="5076" spans="3:4" x14ac:dyDescent="0.25">
      <c r="C5076" s="159" t="s">
        <v>21656</v>
      </c>
      <c r="D5076" s="159">
        <v>1</v>
      </c>
    </row>
    <row r="5077" spans="3:4" x14ac:dyDescent="0.25">
      <c r="C5077" s="159" t="s">
        <v>21657</v>
      </c>
      <c r="D5077" s="159">
        <v>1</v>
      </c>
    </row>
    <row r="5078" spans="3:4" x14ac:dyDescent="0.25">
      <c r="C5078" s="159" t="s">
        <v>21658</v>
      </c>
      <c r="D5078" s="159">
        <v>1</v>
      </c>
    </row>
    <row r="5079" spans="3:4" x14ac:dyDescent="0.25">
      <c r="C5079" s="159" t="s">
        <v>21659</v>
      </c>
      <c r="D5079" s="159">
        <v>1</v>
      </c>
    </row>
    <row r="5080" spans="3:4" x14ac:dyDescent="0.25">
      <c r="C5080" s="159" t="s">
        <v>21660</v>
      </c>
      <c r="D5080" s="159">
        <v>1</v>
      </c>
    </row>
    <row r="5081" spans="3:4" x14ac:dyDescent="0.25">
      <c r="C5081" s="159" t="s">
        <v>21661</v>
      </c>
      <c r="D5081" s="159">
        <v>1</v>
      </c>
    </row>
    <row r="5082" spans="3:4" x14ac:dyDescent="0.25">
      <c r="C5082" s="159" t="s">
        <v>21662</v>
      </c>
      <c r="D5082" s="159">
        <v>1</v>
      </c>
    </row>
    <row r="5083" spans="3:4" x14ac:dyDescent="0.25">
      <c r="C5083" s="159" t="s">
        <v>21663</v>
      </c>
      <c r="D5083" s="159">
        <v>1</v>
      </c>
    </row>
    <row r="5084" spans="3:4" x14ac:dyDescent="0.25">
      <c r="C5084" s="159" t="s">
        <v>21664</v>
      </c>
      <c r="D5084" s="159">
        <v>1</v>
      </c>
    </row>
    <row r="5085" spans="3:4" x14ac:dyDescent="0.25">
      <c r="C5085" s="159" t="s">
        <v>21665</v>
      </c>
      <c r="D5085" s="159">
        <v>1</v>
      </c>
    </row>
    <row r="5086" spans="3:4" x14ac:dyDescent="0.25">
      <c r="C5086" s="159" t="s">
        <v>21666</v>
      </c>
      <c r="D5086" s="159">
        <v>1</v>
      </c>
    </row>
    <row r="5087" spans="3:4" x14ac:dyDescent="0.25">
      <c r="C5087" s="159" t="s">
        <v>21667</v>
      </c>
      <c r="D5087" s="159">
        <v>1</v>
      </c>
    </row>
    <row r="5088" spans="3:4" x14ac:dyDescent="0.25">
      <c r="C5088" s="159" t="s">
        <v>21668</v>
      </c>
      <c r="D5088" s="159">
        <v>1</v>
      </c>
    </row>
    <row r="5089" spans="3:4" x14ac:dyDescent="0.25">
      <c r="C5089" s="159" t="s">
        <v>21669</v>
      </c>
      <c r="D5089" s="159">
        <v>1</v>
      </c>
    </row>
    <row r="5090" spans="3:4" x14ac:dyDescent="0.25">
      <c r="C5090" s="159" t="s">
        <v>21670</v>
      </c>
      <c r="D5090" s="159">
        <v>1</v>
      </c>
    </row>
    <row r="5091" spans="3:4" x14ac:dyDescent="0.25">
      <c r="C5091" s="159" t="s">
        <v>21671</v>
      </c>
      <c r="D5091" s="159">
        <v>1</v>
      </c>
    </row>
    <row r="5092" spans="3:4" x14ac:dyDescent="0.25">
      <c r="C5092" s="159" t="s">
        <v>21672</v>
      </c>
      <c r="D5092" s="159">
        <v>1</v>
      </c>
    </row>
    <row r="5093" spans="3:4" x14ac:dyDescent="0.25">
      <c r="C5093" s="159" t="s">
        <v>21673</v>
      </c>
      <c r="D5093" s="159">
        <v>1</v>
      </c>
    </row>
    <row r="5094" spans="3:4" x14ac:dyDescent="0.25">
      <c r="C5094" s="159" t="s">
        <v>21674</v>
      </c>
      <c r="D5094" s="159">
        <v>1</v>
      </c>
    </row>
    <row r="5095" spans="3:4" x14ac:dyDescent="0.25">
      <c r="C5095" s="159" t="s">
        <v>21675</v>
      </c>
      <c r="D5095" s="159">
        <v>1</v>
      </c>
    </row>
    <row r="5096" spans="3:4" x14ac:dyDescent="0.25">
      <c r="C5096" s="159" t="s">
        <v>21676</v>
      </c>
      <c r="D5096" s="159">
        <v>1</v>
      </c>
    </row>
    <row r="5097" spans="3:4" x14ac:dyDescent="0.25">
      <c r="C5097" s="159" t="s">
        <v>21677</v>
      </c>
      <c r="D5097" s="159">
        <v>1</v>
      </c>
    </row>
    <row r="5098" spans="3:4" x14ac:dyDescent="0.25">
      <c r="C5098" s="159" t="s">
        <v>21678</v>
      </c>
      <c r="D5098" s="159">
        <v>1</v>
      </c>
    </row>
    <row r="5099" spans="3:4" x14ac:dyDescent="0.25">
      <c r="C5099" s="159" t="s">
        <v>21679</v>
      </c>
      <c r="D5099" s="159">
        <v>1</v>
      </c>
    </row>
    <row r="5100" spans="3:4" x14ac:dyDescent="0.25">
      <c r="C5100" s="159" t="s">
        <v>21680</v>
      </c>
      <c r="D5100" s="159">
        <v>1</v>
      </c>
    </row>
    <row r="5101" spans="3:4" x14ac:dyDescent="0.25">
      <c r="C5101" s="159" t="s">
        <v>21681</v>
      </c>
      <c r="D5101" s="159">
        <v>1</v>
      </c>
    </row>
    <row r="5102" spans="3:4" x14ac:dyDescent="0.25">
      <c r="C5102" s="159" t="s">
        <v>21682</v>
      </c>
      <c r="D5102" s="159">
        <v>1</v>
      </c>
    </row>
    <row r="5103" spans="3:4" x14ac:dyDescent="0.25">
      <c r="C5103" s="159" t="s">
        <v>21683</v>
      </c>
      <c r="D5103" s="159">
        <v>1</v>
      </c>
    </row>
    <row r="5104" spans="3:4" x14ac:dyDescent="0.25">
      <c r="C5104" s="159" t="s">
        <v>21684</v>
      </c>
      <c r="D5104" s="159">
        <v>1</v>
      </c>
    </row>
    <row r="5105" spans="3:4" x14ac:dyDescent="0.25">
      <c r="C5105" s="159" t="s">
        <v>21685</v>
      </c>
      <c r="D5105" s="159">
        <v>1</v>
      </c>
    </row>
    <row r="5106" spans="3:4" x14ac:dyDescent="0.25">
      <c r="C5106" s="159" t="s">
        <v>21686</v>
      </c>
      <c r="D5106" s="159">
        <v>1</v>
      </c>
    </row>
    <row r="5107" spans="3:4" x14ac:dyDescent="0.25">
      <c r="C5107" s="159" t="s">
        <v>21687</v>
      </c>
      <c r="D5107" s="159">
        <v>1</v>
      </c>
    </row>
    <row r="5108" spans="3:4" x14ac:dyDescent="0.25">
      <c r="C5108" s="159" t="s">
        <v>21688</v>
      </c>
      <c r="D5108" s="159">
        <v>1</v>
      </c>
    </row>
    <row r="5109" spans="3:4" x14ac:dyDescent="0.25">
      <c r="C5109" s="159" t="s">
        <v>21689</v>
      </c>
      <c r="D5109" s="159">
        <v>1</v>
      </c>
    </row>
    <row r="5110" spans="3:4" x14ac:dyDescent="0.25">
      <c r="C5110" s="159" t="s">
        <v>21690</v>
      </c>
      <c r="D5110" s="159">
        <v>1</v>
      </c>
    </row>
    <row r="5111" spans="3:4" x14ac:dyDescent="0.25">
      <c r="C5111" s="159" t="s">
        <v>21691</v>
      </c>
      <c r="D5111" s="159">
        <v>1</v>
      </c>
    </row>
    <row r="5112" spans="3:4" x14ac:dyDescent="0.25">
      <c r="C5112" s="159" t="s">
        <v>21692</v>
      </c>
      <c r="D5112" s="159">
        <v>1</v>
      </c>
    </row>
    <row r="5113" spans="3:4" x14ac:dyDescent="0.25">
      <c r="C5113" s="159" t="s">
        <v>21693</v>
      </c>
      <c r="D5113" s="159">
        <v>1</v>
      </c>
    </row>
    <row r="5114" spans="3:4" x14ac:dyDescent="0.25">
      <c r="C5114" s="159" t="s">
        <v>21694</v>
      </c>
      <c r="D5114" s="159">
        <v>1</v>
      </c>
    </row>
    <row r="5115" spans="3:4" x14ac:dyDescent="0.25">
      <c r="C5115" s="159" t="s">
        <v>21695</v>
      </c>
      <c r="D5115" s="159">
        <v>1</v>
      </c>
    </row>
    <row r="5116" spans="3:4" x14ac:dyDescent="0.25">
      <c r="C5116" s="159" t="s">
        <v>21696</v>
      </c>
      <c r="D5116" s="159">
        <v>1</v>
      </c>
    </row>
    <row r="5117" spans="3:4" x14ac:dyDescent="0.25">
      <c r="C5117" s="159" t="s">
        <v>21697</v>
      </c>
      <c r="D5117" s="159">
        <v>1</v>
      </c>
    </row>
    <row r="5118" spans="3:4" x14ac:dyDescent="0.25">
      <c r="C5118" s="159" t="s">
        <v>21698</v>
      </c>
      <c r="D5118" s="159">
        <v>1</v>
      </c>
    </row>
    <row r="5119" spans="3:4" x14ac:dyDescent="0.25">
      <c r="C5119" s="159" t="s">
        <v>21699</v>
      </c>
      <c r="D5119" s="159">
        <v>1</v>
      </c>
    </row>
    <row r="5120" spans="3:4" x14ac:dyDescent="0.25">
      <c r="C5120" s="159" t="s">
        <v>21700</v>
      </c>
      <c r="D5120" s="159">
        <v>1</v>
      </c>
    </row>
    <row r="5121" spans="3:4" x14ac:dyDescent="0.25">
      <c r="C5121" s="159" t="s">
        <v>21701</v>
      </c>
      <c r="D5121" s="159">
        <v>1</v>
      </c>
    </row>
    <row r="5122" spans="3:4" x14ac:dyDescent="0.25">
      <c r="C5122" s="159" t="s">
        <v>21702</v>
      </c>
      <c r="D5122" s="159">
        <v>1</v>
      </c>
    </row>
    <row r="5123" spans="3:4" x14ac:dyDescent="0.25">
      <c r="C5123" s="159" t="s">
        <v>21703</v>
      </c>
      <c r="D5123" s="159">
        <v>1</v>
      </c>
    </row>
    <row r="5124" spans="3:4" x14ac:dyDescent="0.25">
      <c r="C5124" s="159" t="s">
        <v>21704</v>
      </c>
      <c r="D5124" s="159">
        <v>1</v>
      </c>
    </row>
    <row r="5125" spans="3:4" x14ac:dyDescent="0.25">
      <c r="C5125" s="159" t="s">
        <v>21705</v>
      </c>
      <c r="D5125" s="159">
        <v>1</v>
      </c>
    </row>
    <row r="5126" spans="3:4" x14ac:dyDescent="0.25">
      <c r="C5126" s="159" t="s">
        <v>21706</v>
      </c>
      <c r="D5126" s="159">
        <v>1</v>
      </c>
    </row>
    <row r="5127" spans="3:4" x14ac:dyDescent="0.25">
      <c r="C5127" s="159" t="s">
        <v>21707</v>
      </c>
      <c r="D5127" s="159">
        <v>1</v>
      </c>
    </row>
    <row r="5128" spans="3:4" x14ac:dyDescent="0.25">
      <c r="C5128" s="159" t="s">
        <v>21708</v>
      </c>
      <c r="D5128" s="159">
        <v>1</v>
      </c>
    </row>
    <row r="5129" spans="3:4" x14ac:dyDescent="0.25">
      <c r="C5129" s="159" t="s">
        <v>21709</v>
      </c>
      <c r="D5129" s="159">
        <v>1</v>
      </c>
    </row>
    <row r="5130" spans="3:4" x14ac:dyDescent="0.25">
      <c r="C5130" s="159" t="s">
        <v>21710</v>
      </c>
      <c r="D5130" s="159">
        <v>1</v>
      </c>
    </row>
    <row r="5131" spans="3:4" x14ac:dyDescent="0.25">
      <c r="C5131" s="159" t="s">
        <v>21711</v>
      </c>
      <c r="D5131" s="159">
        <v>1</v>
      </c>
    </row>
    <row r="5132" spans="3:4" x14ac:dyDescent="0.25">
      <c r="C5132" s="159" t="s">
        <v>21712</v>
      </c>
      <c r="D5132" s="159">
        <v>1</v>
      </c>
    </row>
    <row r="5133" spans="3:4" x14ac:dyDescent="0.25">
      <c r="C5133" s="159" t="s">
        <v>21713</v>
      </c>
      <c r="D5133" s="159">
        <v>1</v>
      </c>
    </row>
    <row r="5134" spans="3:4" x14ac:dyDescent="0.25">
      <c r="C5134" s="159" t="s">
        <v>21714</v>
      </c>
      <c r="D5134" s="159">
        <v>1</v>
      </c>
    </row>
    <row r="5135" spans="3:4" x14ac:dyDescent="0.25">
      <c r="C5135" s="159" t="s">
        <v>21715</v>
      </c>
      <c r="D5135" s="159">
        <v>1</v>
      </c>
    </row>
    <row r="5136" spans="3:4" x14ac:dyDescent="0.25">
      <c r="C5136" s="159" t="s">
        <v>21716</v>
      </c>
      <c r="D5136" s="159">
        <v>1</v>
      </c>
    </row>
    <row r="5137" spans="3:4" x14ac:dyDescent="0.25">
      <c r="C5137" s="159" t="s">
        <v>21717</v>
      </c>
      <c r="D5137" s="159">
        <v>1</v>
      </c>
    </row>
    <row r="5138" spans="3:4" x14ac:dyDescent="0.25">
      <c r="C5138" s="159" t="s">
        <v>21718</v>
      </c>
      <c r="D5138" s="159">
        <v>1</v>
      </c>
    </row>
    <row r="5139" spans="3:4" x14ac:dyDescent="0.25">
      <c r="C5139" s="159" t="s">
        <v>21719</v>
      </c>
      <c r="D5139" s="159">
        <v>1</v>
      </c>
    </row>
    <row r="5140" spans="3:4" x14ac:dyDescent="0.25">
      <c r="C5140" s="159" t="s">
        <v>21720</v>
      </c>
      <c r="D5140" s="159">
        <v>1</v>
      </c>
    </row>
    <row r="5141" spans="3:4" x14ac:dyDescent="0.25">
      <c r="C5141" s="159" t="s">
        <v>21721</v>
      </c>
      <c r="D5141" s="159">
        <v>1</v>
      </c>
    </row>
    <row r="5142" spans="3:4" x14ac:dyDescent="0.25">
      <c r="C5142" s="159" t="s">
        <v>21959</v>
      </c>
      <c r="D5142" s="159">
        <v>1</v>
      </c>
    </row>
    <row r="5143" spans="3:4" x14ac:dyDescent="0.25">
      <c r="C5143" s="159" t="s">
        <v>21960</v>
      </c>
      <c r="D5143" s="159">
        <v>1</v>
      </c>
    </row>
    <row r="5144" spans="3:4" x14ac:dyDescent="0.25">
      <c r="C5144" s="159" t="s">
        <v>21961</v>
      </c>
      <c r="D5144" s="159">
        <v>1</v>
      </c>
    </row>
    <row r="5145" spans="3:4" x14ac:dyDescent="0.25">
      <c r="C5145" s="159" t="s">
        <v>21962</v>
      </c>
      <c r="D5145" s="159">
        <v>1</v>
      </c>
    </row>
    <row r="5146" spans="3:4" x14ac:dyDescent="0.25">
      <c r="C5146" s="159" t="s">
        <v>21963</v>
      </c>
      <c r="D5146" s="159">
        <v>1</v>
      </c>
    </row>
    <row r="5147" spans="3:4" x14ac:dyDescent="0.25">
      <c r="C5147" s="159" t="s">
        <v>21964</v>
      </c>
      <c r="D5147" s="159">
        <v>1</v>
      </c>
    </row>
    <row r="5148" spans="3:4" x14ac:dyDescent="0.25">
      <c r="C5148" s="159" t="s">
        <v>21965</v>
      </c>
      <c r="D5148" s="159">
        <v>1</v>
      </c>
    </row>
    <row r="5149" spans="3:4" x14ac:dyDescent="0.25">
      <c r="C5149" s="159" t="s">
        <v>21966</v>
      </c>
      <c r="D5149" s="159">
        <v>1</v>
      </c>
    </row>
    <row r="5150" spans="3:4" x14ac:dyDescent="0.25">
      <c r="C5150" s="159" t="s">
        <v>21967</v>
      </c>
      <c r="D5150" s="159">
        <v>1</v>
      </c>
    </row>
    <row r="5151" spans="3:4" x14ac:dyDescent="0.25">
      <c r="C5151" s="159" t="s">
        <v>21968</v>
      </c>
      <c r="D5151" s="159">
        <v>1</v>
      </c>
    </row>
    <row r="5152" spans="3:4" x14ac:dyDescent="0.25">
      <c r="C5152" s="159" t="s">
        <v>21969</v>
      </c>
      <c r="D5152" s="159">
        <v>1</v>
      </c>
    </row>
    <row r="5153" spans="3:4" x14ac:dyDescent="0.25">
      <c r="C5153" s="159" t="s">
        <v>21825</v>
      </c>
      <c r="D5153" s="159">
        <v>1</v>
      </c>
    </row>
    <row r="5154" spans="3:4" x14ac:dyDescent="0.25">
      <c r="C5154" s="159" t="s">
        <v>21826</v>
      </c>
      <c r="D5154" s="159">
        <v>1</v>
      </c>
    </row>
    <row r="5155" spans="3:4" x14ac:dyDescent="0.25">
      <c r="C5155" s="159" t="s">
        <v>21827</v>
      </c>
      <c r="D5155" s="159">
        <v>1</v>
      </c>
    </row>
    <row r="5156" spans="3:4" x14ac:dyDescent="0.25">
      <c r="C5156" s="159" t="s">
        <v>21828</v>
      </c>
      <c r="D5156" s="159">
        <v>1</v>
      </c>
    </row>
    <row r="5157" spans="3:4" x14ac:dyDescent="0.25">
      <c r="C5157" s="159" t="s">
        <v>21829</v>
      </c>
      <c r="D5157" s="159">
        <v>1</v>
      </c>
    </row>
    <row r="5158" spans="3:4" x14ac:dyDescent="0.25">
      <c r="C5158" s="159" t="s">
        <v>21830</v>
      </c>
      <c r="D5158" s="159">
        <v>1</v>
      </c>
    </row>
    <row r="5159" spans="3:4" x14ac:dyDescent="0.25">
      <c r="C5159" s="159" t="s">
        <v>21831</v>
      </c>
      <c r="D5159" s="159">
        <v>1</v>
      </c>
    </row>
    <row r="5160" spans="3:4" x14ac:dyDescent="0.25">
      <c r="C5160" s="159" t="s">
        <v>21832</v>
      </c>
      <c r="D5160" s="159">
        <v>1</v>
      </c>
    </row>
    <row r="5161" spans="3:4" x14ac:dyDescent="0.25">
      <c r="C5161" s="159" t="s">
        <v>21833</v>
      </c>
      <c r="D5161" s="159">
        <v>1</v>
      </c>
    </row>
    <row r="5162" spans="3:4" x14ac:dyDescent="0.25">
      <c r="C5162" s="159" t="s">
        <v>21834</v>
      </c>
      <c r="D5162" s="159">
        <v>1</v>
      </c>
    </row>
    <row r="5163" spans="3:4" x14ac:dyDescent="0.25">
      <c r="C5163" s="159" t="s">
        <v>21835</v>
      </c>
      <c r="D5163" s="159">
        <v>1</v>
      </c>
    </row>
    <row r="5164" spans="3:4" x14ac:dyDescent="0.25">
      <c r="C5164" s="159" t="s">
        <v>21836</v>
      </c>
      <c r="D5164" s="159">
        <v>1</v>
      </c>
    </row>
    <row r="5165" spans="3:4" x14ac:dyDescent="0.25">
      <c r="C5165" s="159" t="s">
        <v>21837</v>
      </c>
      <c r="D5165" s="159">
        <v>1</v>
      </c>
    </row>
    <row r="5166" spans="3:4" x14ac:dyDescent="0.25">
      <c r="C5166" s="159" t="s">
        <v>21838</v>
      </c>
      <c r="D5166" s="159">
        <v>1</v>
      </c>
    </row>
    <row r="5167" spans="3:4" x14ac:dyDescent="0.25">
      <c r="C5167" s="159" t="s">
        <v>21839</v>
      </c>
      <c r="D5167" s="159">
        <v>1</v>
      </c>
    </row>
    <row r="5168" spans="3:4" x14ac:dyDescent="0.25">
      <c r="C5168" s="159" t="s">
        <v>21840</v>
      </c>
      <c r="D5168" s="159">
        <v>1</v>
      </c>
    </row>
    <row r="5169" spans="3:4" x14ac:dyDescent="0.25">
      <c r="C5169" s="159" t="s">
        <v>21841</v>
      </c>
      <c r="D5169" s="159">
        <v>1</v>
      </c>
    </row>
    <row r="5170" spans="3:4" x14ac:dyDescent="0.25">
      <c r="C5170" s="159" t="s">
        <v>21842</v>
      </c>
      <c r="D5170" s="159">
        <v>1</v>
      </c>
    </row>
    <row r="5171" spans="3:4" x14ac:dyDescent="0.25">
      <c r="C5171" s="159" t="s">
        <v>21843</v>
      </c>
      <c r="D5171" s="159">
        <v>1</v>
      </c>
    </row>
    <row r="5172" spans="3:4" x14ac:dyDescent="0.25">
      <c r="C5172" s="159" t="s">
        <v>21844</v>
      </c>
      <c r="D5172" s="159">
        <v>1</v>
      </c>
    </row>
    <row r="5173" spans="3:4" x14ac:dyDescent="0.25">
      <c r="C5173" s="159" t="s">
        <v>21845</v>
      </c>
      <c r="D5173" s="159">
        <v>1</v>
      </c>
    </row>
    <row r="5174" spans="3:4" x14ac:dyDescent="0.25">
      <c r="C5174" s="159" t="s">
        <v>21846</v>
      </c>
      <c r="D5174" s="159">
        <v>1</v>
      </c>
    </row>
    <row r="5175" spans="3:4" x14ac:dyDescent="0.25">
      <c r="C5175" s="159" t="s">
        <v>21847</v>
      </c>
      <c r="D5175" s="159">
        <v>1</v>
      </c>
    </row>
    <row r="5176" spans="3:4" x14ac:dyDescent="0.25">
      <c r="C5176" s="159" t="s">
        <v>21848</v>
      </c>
      <c r="D5176" s="159">
        <v>1</v>
      </c>
    </row>
    <row r="5177" spans="3:4" x14ac:dyDescent="0.25">
      <c r="C5177" s="159" t="s">
        <v>21849</v>
      </c>
      <c r="D5177" s="159">
        <v>1</v>
      </c>
    </row>
    <row r="5178" spans="3:4" x14ac:dyDescent="0.25">
      <c r="C5178" s="159" t="s">
        <v>21850</v>
      </c>
      <c r="D5178" s="159">
        <v>1</v>
      </c>
    </row>
    <row r="5179" spans="3:4" x14ac:dyDescent="0.25">
      <c r="C5179" s="159" t="s">
        <v>21851</v>
      </c>
      <c r="D5179" s="159">
        <v>1</v>
      </c>
    </row>
    <row r="5180" spans="3:4" x14ac:dyDescent="0.25">
      <c r="C5180" s="159" t="s">
        <v>21852</v>
      </c>
      <c r="D5180" s="159">
        <v>1</v>
      </c>
    </row>
    <row r="5181" spans="3:4" x14ac:dyDescent="0.25">
      <c r="C5181" s="159" t="s">
        <v>21853</v>
      </c>
      <c r="D5181" s="159">
        <v>1</v>
      </c>
    </row>
    <row r="5182" spans="3:4" x14ac:dyDescent="0.25">
      <c r="C5182" s="159" t="s">
        <v>21854</v>
      </c>
      <c r="D5182" s="159">
        <v>1</v>
      </c>
    </row>
    <row r="5183" spans="3:4" x14ac:dyDescent="0.25">
      <c r="C5183" s="159" t="s">
        <v>21855</v>
      </c>
      <c r="D5183" s="159">
        <v>1</v>
      </c>
    </row>
    <row r="5184" spans="3:4" x14ac:dyDescent="0.25">
      <c r="C5184" s="159" t="s">
        <v>21856</v>
      </c>
      <c r="D5184" s="159">
        <v>1</v>
      </c>
    </row>
    <row r="5185" spans="3:4" x14ac:dyDescent="0.25">
      <c r="C5185" s="159" t="s">
        <v>21857</v>
      </c>
      <c r="D5185" s="159">
        <v>1</v>
      </c>
    </row>
    <row r="5186" spans="3:4" x14ac:dyDescent="0.25">
      <c r="C5186" s="159" t="s">
        <v>21858</v>
      </c>
      <c r="D5186" s="159">
        <v>1</v>
      </c>
    </row>
    <row r="5187" spans="3:4" x14ac:dyDescent="0.25">
      <c r="C5187" s="159" t="s">
        <v>21859</v>
      </c>
      <c r="D5187" s="159">
        <v>1</v>
      </c>
    </row>
    <row r="5188" spans="3:4" x14ac:dyDescent="0.25">
      <c r="C5188" s="159" t="s">
        <v>21860</v>
      </c>
      <c r="D5188" s="159">
        <v>1</v>
      </c>
    </row>
    <row r="5189" spans="3:4" x14ac:dyDescent="0.25">
      <c r="C5189" s="159" t="s">
        <v>21861</v>
      </c>
      <c r="D5189" s="159">
        <v>1</v>
      </c>
    </row>
    <row r="5190" spans="3:4" x14ac:dyDescent="0.25">
      <c r="C5190" s="159" t="s">
        <v>21862</v>
      </c>
      <c r="D5190" s="159">
        <v>1</v>
      </c>
    </row>
    <row r="5191" spans="3:4" x14ac:dyDescent="0.25">
      <c r="C5191" s="159" t="s">
        <v>21863</v>
      </c>
      <c r="D5191" s="159">
        <v>1</v>
      </c>
    </row>
    <row r="5192" spans="3:4" x14ac:dyDescent="0.25">
      <c r="C5192" s="159" t="s">
        <v>21864</v>
      </c>
      <c r="D5192" s="159">
        <v>1</v>
      </c>
    </row>
    <row r="5193" spans="3:4" x14ac:dyDescent="0.25">
      <c r="C5193" s="159" t="s">
        <v>21865</v>
      </c>
      <c r="D5193" s="159">
        <v>1</v>
      </c>
    </row>
    <row r="5194" spans="3:4" x14ac:dyDescent="0.25">
      <c r="C5194" s="159" t="s">
        <v>21866</v>
      </c>
      <c r="D5194" s="159">
        <v>1</v>
      </c>
    </row>
    <row r="5195" spans="3:4" x14ac:dyDescent="0.25">
      <c r="C5195" s="159" t="s">
        <v>21867</v>
      </c>
      <c r="D5195" s="159">
        <v>1</v>
      </c>
    </row>
    <row r="5196" spans="3:4" x14ac:dyDescent="0.25">
      <c r="C5196" s="159" t="s">
        <v>21868</v>
      </c>
      <c r="D5196" s="159">
        <v>1</v>
      </c>
    </row>
    <row r="5197" spans="3:4" x14ac:dyDescent="0.25">
      <c r="C5197" s="159" t="s">
        <v>21869</v>
      </c>
      <c r="D5197" s="159">
        <v>1</v>
      </c>
    </row>
    <row r="5198" spans="3:4" x14ac:dyDescent="0.25">
      <c r="C5198" s="159" t="s">
        <v>21870</v>
      </c>
      <c r="D5198" s="159">
        <v>1</v>
      </c>
    </row>
    <row r="5199" spans="3:4" x14ac:dyDescent="0.25">
      <c r="C5199" s="159" t="s">
        <v>21871</v>
      </c>
      <c r="D5199" s="159">
        <v>1</v>
      </c>
    </row>
    <row r="5200" spans="3:4" x14ac:dyDescent="0.25">
      <c r="C5200" s="159" t="s">
        <v>21872</v>
      </c>
      <c r="D5200" s="159">
        <v>1</v>
      </c>
    </row>
    <row r="5201" spans="3:4" x14ac:dyDescent="0.25">
      <c r="C5201" s="159" t="s">
        <v>21873</v>
      </c>
      <c r="D5201" s="159">
        <v>1</v>
      </c>
    </row>
    <row r="5202" spans="3:4" x14ac:dyDescent="0.25">
      <c r="C5202" s="159" t="s">
        <v>21874</v>
      </c>
      <c r="D5202" s="159">
        <v>1</v>
      </c>
    </row>
    <row r="5203" spans="3:4" x14ac:dyDescent="0.25">
      <c r="C5203" s="159" t="s">
        <v>21875</v>
      </c>
      <c r="D5203" s="159">
        <v>1</v>
      </c>
    </row>
    <row r="5204" spans="3:4" x14ac:dyDescent="0.25">
      <c r="C5204" s="159" t="s">
        <v>21876</v>
      </c>
      <c r="D5204" s="159">
        <v>1</v>
      </c>
    </row>
    <row r="5205" spans="3:4" x14ac:dyDescent="0.25">
      <c r="C5205" s="159" t="s">
        <v>21877</v>
      </c>
      <c r="D5205" s="159">
        <v>1</v>
      </c>
    </row>
    <row r="5206" spans="3:4" x14ac:dyDescent="0.25">
      <c r="C5206" s="159" t="s">
        <v>21878</v>
      </c>
      <c r="D5206" s="159">
        <v>1</v>
      </c>
    </row>
    <row r="5207" spans="3:4" x14ac:dyDescent="0.25">
      <c r="C5207" s="159" t="s">
        <v>21879</v>
      </c>
      <c r="D5207" s="159">
        <v>1</v>
      </c>
    </row>
    <row r="5208" spans="3:4" x14ac:dyDescent="0.25">
      <c r="C5208" s="159" t="s">
        <v>21880</v>
      </c>
      <c r="D5208" s="159">
        <v>1</v>
      </c>
    </row>
    <row r="5209" spans="3:4" x14ac:dyDescent="0.25">
      <c r="C5209" s="159" t="s">
        <v>21881</v>
      </c>
      <c r="D5209" s="159">
        <v>1</v>
      </c>
    </row>
    <row r="5210" spans="3:4" x14ac:dyDescent="0.25">
      <c r="C5210" s="159" t="s">
        <v>21882</v>
      </c>
      <c r="D5210" s="159">
        <v>1</v>
      </c>
    </row>
    <row r="5211" spans="3:4" x14ac:dyDescent="0.25">
      <c r="C5211" s="159" t="s">
        <v>21883</v>
      </c>
      <c r="D5211" s="159">
        <v>1</v>
      </c>
    </row>
    <row r="5212" spans="3:4" x14ac:dyDescent="0.25">
      <c r="C5212" s="159" t="s">
        <v>21884</v>
      </c>
      <c r="D5212" s="159">
        <v>1</v>
      </c>
    </row>
    <row r="5213" spans="3:4" x14ac:dyDescent="0.25">
      <c r="C5213" s="159" t="s">
        <v>21885</v>
      </c>
      <c r="D5213" s="159">
        <v>1</v>
      </c>
    </row>
    <row r="5214" spans="3:4" x14ac:dyDescent="0.25">
      <c r="C5214" s="159" t="s">
        <v>21886</v>
      </c>
      <c r="D5214" s="159">
        <v>1</v>
      </c>
    </row>
    <row r="5215" spans="3:4" x14ac:dyDescent="0.25">
      <c r="C5215" s="159" t="s">
        <v>21887</v>
      </c>
      <c r="D5215" s="159">
        <v>1</v>
      </c>
    </row>
    <row r="5216" spans="3:4" x14ac:dyDescent="0.25">
      <c r="C5216" s="159" t="s">
        <v>21888</v>
      </c>
      <c r="D5216" s="159">
        <v>1</v>
      </c>
    </row>
    <row r="5217" spans="3:4" x14ac:dyDescent="0.25">
      <c r="C5217" s="159" t="s">
        <v>21889</v>
      </c>
      <c r="D5217" s="159">
        <v>1</v>
      </c>
    </row>
    <row r="5218" spans="3:4" x14ac:dyDescent="0.25">
      <c r="C5218" s="159" t="s">
        <v>21890</v>
      </c>
      <c r="D5218" s="159">
        <v>1</v>
      </c>
    </row>
    <row r="5219" spans="3:4" x14ac:dyDescent="0.25">
      <c r="C5219" s="159" t="s">
        <v>21891</v>
      </c>
      <c r="D5219" s="159">
        <v>1</v>
      </c>
    </row>
    <row r="5220" spans="3:4" x14ac:dyDescent="0.25">
      <c r="C5220" s="159" t="s">
        <v>21892</v>
      </c>
      <c r="D5220" s="159">
        <v>1</v>
      </c>
    </row>
    <row r="5221" spans="3:4" x14ac:dyDescent="0.25">
      <c r="C5221" s="159" t="s">
        <v>21893</v>
      </c>
      <c r="D5221" s="159">
        <v>1</v>
      </c>
    </row>
    <row r="5222" spans="3:4" x14ac:dyDescent="0.25">
      <c r="C5222" s="159" t="s">
        <v>21894</v>
      </c>
      <c r="D5222" s="159">
        <v>1</v>
      </c>
    </row>
    <row r="5223" spans="3:4" x14ac:dyDescent="0.25">
      <c r="C5223" s="159" t="s">
        <v>21895</v>
      </c>
      <c r="D5223" s="159">
        <v>1</v>
      </c>
    </row>
    <row r="5224" spans="3:4" x14ac:dyDescent="0.25">
      <c r="C5224" s="159" t="s">
        <v>21896</v>
      </c>
      <c r="D5224" s="159">
        <v>1</v>
      </c>
    </row>
    <row r="5225" spans="3:4" x14ac:dyDescent="0.25">
      <c r="C5225" s="159" t="s">
        <v>21897</v>
      </c>
      <c r="D5225" s="159">
        <v>1</v>
      </c>
    </row>
    <row r="5226" spans="3:4" x14ac:dyDescent="0.25">
      <c r="C5226" s="159" t="s">
        <v>21898</v>
      </c>
      <c r="D5226" s="159">
        <v>1</v>
      </c>
    </row>
    <row r="5227" spans="3:4" x14ac:dyDescent="0.25">
      <c r="C5227" s="159" t="s">
        <v>21899</v>
      </c>
      <c r="D5227" s="159">
        <v>1</v>
      </c>
    </row>
    <row r="5228" spans="3:4" x14ac:dyDescent="0.25">
      <c r="C5228" s="159" t="s">
        <v>21900</v>
      </c>
      <c r="D5228" s="159">
        <v>1</v>
      </c>
    </row>
    <row r="5229" spans="3:4" x14ac:dyDescent="0.25">
      <c r="C5229" s="159" t="s">
        <v>21901</v>
      </c>
      <c r="D5229" s="159">
        <v>1</v>
      </c>
    </row>
    <row r="5230" spans="3:4" x14ac:dyDescent="0.25">
      <c r="C5230" s="159" t="s">
        <v>21902</v>
      </c>
      <c r="D5230" s="159">
        <v>1</v>
      </c>
    </row>
    <row r="5231" spans="3:4" x14ac:dyDescent="0.25">
      <c r="C5231" s="159" t="s">
        <v>21903</v>
      </c>
      <c r="D5231" s="159">
        <v>1</v>
      </c>
    </row>
    <row r="5232" spans="3:4" x14ac:dyDescent="0.25">
      <c r="C5232" s="159" t="s">
        <v>21904</v>
      </c>
      <c r="D5232" s="159">
        <v>1</v>
      </c>
    </row>
    <row r="5233" spans="3:4" x14ac:dyDescent="0.25">
      <c r="C5233" s="159" t="s">
        <v>21905</v>
      </c>
      <c r="D5233" s="159">
        <v>1</v>
      </c>
    </row>
    <row r="5234" spans="3:4" x14ac:dyDescent="0.25">
      <c r="C5234" s="159" t="s">
        <v>21906</v>
      </c>
      <c r="D5234" s="159">
        <v>1</v>
      </c>
    </row>
    <row r="5235" spans="3:4" x14ac:dyDescent="0.25">
      <c r="C5235" s="159" t="s">
        <v>21907</v>
      </c>
      <c r="D5235" s="159">
        <v>1</v>
      </c>
    </row>
    <row r="5236" spans="3:4" x14ac:dyDescent="0.25">
      <c r="C5236" s="159" t="s">
        <v>21908</v>
      </c>
      <c r="D5236" s="159">
        <v>1</v>
      </c>
    </row>
    <row r="5237" spans="3:4" x14ac:dyDescent="0.25">
      <c r="C5237" s="159" t="s">
        <v>21909</v>
      </c>
      <c r="D5237" s="159">
        <v>1</v>
      </c>
    </row>
    <row r="5238" spans="3:4" x14ac:dyDescent="0.25">
      <c r="C5238" s="159" t="s">
        <v>21910</v>
      </c>
      <c r="D5238" s="159">
        <v>1</v>
      </c>
    </row>
    <row r="5239" spans="3:4" x14ac:dyDescent="0.25">
      <c r="C5239" s="159" t="s">
        <v>21911</v>
      </c>
      <c r="D5239" s="159">
        <v>1</v>
      </c>
    </row>
    <row r="5240" spans="3:4" x14ac:dyDescent="0.25">
      <c r="C5240" s="159" t="s">
        <v>21912</v>
      </c>
      <c r="D5240" s="159">
        <v>1</v>
      </c>
    </row>
    <row r="5241" spans="3:4" x14ac:dyDescent="0.25">
      <c r="C5241" s="159" t="s">
        <v>21913</v>
      </c>
      <c r="D5241" s="159">
        <v>1</v>
      </c>
    </row>
    <row r="5242" spans="3:4" x14ac:dyDescent="0.25">
      <c r="C5242" s="159" t="s">
        <v>21914</v>
      </c>
      <c r="D5242" s="159">
        <v>1</v>
      </c>
    </row>
    <row r="5243" spans="3:4" x14ac:dyDescent="0.25">
      <c r="C5243" s="159" t="s">
        <v>21915</v>
      </c>
      <c r="D5243" s="159">
        <v>1</v>
      </c>
    </row>
    <row r="5244" spans="3:4" x14ac:dyDescent="0.25">
      <c r="C5244" s="159" t="s">
        <v>21916</v>
      </c>
      <c r="D5244" s="159">
        <v>1</v>
      </c>
    </row>
    <row r="5245" spans="3:4" x14ac:dyDescent="0.25">
      <c r="C5245" s="159" t="s">
        <v>21917</v>
      </c>
      <c r="D5245" s="159">
        <v>1</v>
      </c>
    </row>
    <row r="5246" spans="3:4" x14ac:dyDescent="0.25">
      <c r="C5246" s="159" t="s">
        <v>21918</v>
      </c>
      <c r="D5246" s="159">
        <v>1</v>
      </c>
    </row>
    <row r="5247" spans="3:4" x14ac:dyDescent="0.25">
      <c r="C5247" s="159" t="s">
        <v>21919</v>
      </c>
      <c r="D5247" s="159">
        <v>1</v>
      </c>
    </row>
    <row r="5248" spans="3:4" x14ac:dyDescent="0.25">
      <c r="C5248" s="159" t="s">
        <v>21920</v>
      </c>
      <c r="D5248" s="159">
        <v>1</v>
      </c>
    </row>
    <row r="5249" spans="3:4" x14ac:dyDescent="0.25">
      <c r="C5249" s="159" t="s">
        <v>21921</v>
      </c>
      <c r="D5249" s="159">
        <v>1</v>
      </c>
    </row>
    <row r="5250" spans="3:4" x14ac:dyDescent="0.25">
      <c r="C5250" s="159" t="s">
        <v>21922</v>
      </c>
      <c r="D5250" s="159">
        <v>1</v>
      </c>
    </row>
    <row r="5251" spans="3:4" x14ac:dyDescent="0.25">
      <c r="C5251" s="159" t="s">
        <v>21923</v>
      </c>
      <c r="D5251" s="159">
        <v>1</v>
      </c>
    </row>
    <row r="5252" spans="3:4" x14ac:dyDescent="0.25">
      <c r="C5252" s="159" t="s">
        <v>21924</v>
      </c>
      <c r="D5252" s="159">
        <v>1</v>
      </c>
    </row>
    <row r="5253" spans="3:4" x14ac:dyDescent="0.25">
      <c r="C5253" s="159" t="s">
        <v>21925</v>
      </c>
      <c r="D5253" s="159">
        <v>1</v>
      </c>
    </row>
    <row r="5254" spans="3:4" x14ac:dyDescent="0.25">
      <c r="C5254" s="159" t="s">
        <v>21926</v>
      </c>
      <c r="D5254" s="159">
        <v>1</v>
      </c>
    </row>
    <row r="5255" spans="3:4" x14ac:dyDescent="0.25">
      <c r="C5255" s="159" t="s">
        <v>21927</v>
      </c>
      <c r="D5255" s="159">
        <v>1</v>
      </c>
    </row>
    <row r="5256" spans="3:4" x14ac:dyDescent="0.25">
      <c r="C5256" s="159" t="s">
        <v>21928</v>
      </c>
      <c r="D5256" s="159">
        <v>1</v>
      </c>
    </row>
    <row r="5257" spans="3:4" x14ac:dyDescent="0.25">
      <c r="C5257" s="159" t="s">
        <v>21929</v>
      </c>
      <c r="D5257" s="159">
        <v>1</v>
      </c>
    </row>
    <row r="5258" spans="3:4" x14ac:dyDescent="0.25">
      <c r="C5258" s="159" t="s">
        <v>21930</v>
      </c>
      <c r="D5258" s="159">
        <v>1</v>
      </c>
    </row>
    <row r="5259" spans="3:4" x14ac:dyDescent="0.25">
      <c r="C5259" s="159" t="s">
        <v>21931</v>
      </c>
      <c r="D5259" s="159">
        <v>1</v>
      </c>
    </row>
    <row r="5260" spans="3:4" x14ac:dyDescent="0.25">
      <c r="C5260" s="159" t="s">
        <v>21932</v>
      </c>
      <c r="D5260" s="159">
        <v>1</v>
      </c>
    </row>
    <row r="5261" spans="3:4" x14ac:dyDescent="0.25">
      <c r="C5261" s="159" t="s">
        <v>21933</v>
      </c>
      <c r="D5261" s="159">
        <v>1</v>
      </c>
    </row>
    <row r="5262" spans="3:4" x14ac:dyDescent="0.25">
      <c r="C5262" s="159" t="s">
        <v>21934</v>
      </c>
      <c r="D5262" s="159">
        <v>1</v>
      </c>
    </row>
    <row r="5263" spans="3:4" x14ac:dyDescent="0.25">
      <c r="C5263" s="159" t="s">
        <v>21935</v>
      </c>
      <c r="D5263" s="159">
        <v>1</v>
      </c>
    </row>
    <row r="5264" spans="3:4" x14ac:dyDescent="0.25">
      <c r="C5264" s="159" t="s">
        <v>21936</v>
      </c>
      <c r="D5264" s="159">
        <v>1</v>
      </c>
    </row>
    <row r="5265" spans="3:4" x14ac:dyDescent="0.25">
      <c r="C5265" s="159" t="s">
        <v>21937</v>
      </c>
      <c r="D5265" s="159">
        <v>1</v>
      </c>
    </row>
    <row r="5266" spans="3:4" x14ac:dyDescent="0.25">
      <c r="C5266" s="159" t="s">
        <v>21938</v>
      </c>
      <c r="D5266" s="159">
        <v>1</v>
      </c>
    </row>
    <row r="5267" spans="3:4" x14ac:dyDescent="0.25">
      <c r="C5267" s="159" t="s">
        <v>21939</v>
      </c>
      <c r="D5267" s="159">
        <v>1</v>
      </c>
    </row>
    <row r="5268" spans="3:4" x14ac:dyDescent="0.25">
      <c r="C5268" s="159" t="s">
        <v>21940</v>
      </c>
      <c r="D5268" s="159">
        <v>1</v>
      </c>
    </row>
    <row r="5269" spans="3:4" x14ac:dyDescent="0.25">
      <c r="C5269" s="159" t="s">
        <v>21941</v>
      </c>
      <c r="D5269" s="159">
        <v>1</v>
      </c>
    </row>
    <row r="5270" spans="3:4" x14ac:dyDescent="0.25">
      <c r="C5270" s="159" t="s">
        <v>21942</v>
      </c>
      <c r="D5270" s="159">
        <v>1</v>
      </c>
    </row>
    <row r="5271" spans="3:4" x14ac:dyDescent="0.25">
      <c r="C5271" s="159" t="s">
        <v>21943</v>
      </c>
      <c r="D5271" s="159">
        <v>1</v>
      </c>
    </row>
    <row r="5272" spans="3:4" x14ac:dyDescent="0.25">
      <c r="C5272" s="159" t="s">
        <v>21944</v>
      </c>
      <c r="D5272" s="159">
        <v>1</v>
      </c>
    </row>
    <row r="5273" spans="3:4" x14ac:dyDescent="0.25">
      <c r="C5273" s="159" t="s">
        <v>21945</v>
      </c>
      <c r="D5273" s="159">
        <v>1</v>
      </c>
    </row>
    <row r="5274" spans="3:4" x14ac:dyDescent="0.25">
      <c r="C5274" s="159" t="s">
        <v>21946</v>
      </c>
      <c r="D5274" s="159">
        <v>1</v>
      </c>
    </row>
    <row r="5275" spans="3:4" x14ac:dyDescent="0.25">
      <c r="C5275" s="159" t="s">
        <v>21947</v>
      </c>
      <c r="D5275" s="159">
        <v>1</v>
      </c>
    </row>
    <row r="5276" spans="3:4" x14ac:dyDescent="0.25">
      <c r="C5276" s="159" t="s">
        <v>21948</v>
      </c>
      <c r="D5276" s="159">
        <v>1</v>
      </c>
    </row>
    <row r="5277" spans="3:4" x14ac:dyDescent="0.25">
      <c r="C5277" s="159" t="s">
        <v>21949</v>
      </c>
      <c r="D5277" s="159">
        <v>1</v>
      </c>
    </row>
    <row r="5278" spans="3:4" x14ac:dyDescent="0.25">
      <c r="C5278" s="159" t="s">
        <v>21950</v>
      </c>
      <c r="D5278" s="159">
        <v>1</v>
      </c>
    </row>
    <row r="5279" spans="3:4" x14ac:dyDescent="0.25">
      <c r="C5279" s="159" t="s">
        <v>21951</v>
      </c>
      <c r="D5279" s="159">
        <v>1</v>
      </c>
    </row>
    <row r="5280" spans="3:4" x14ac:dyDescent="0.25">
      <c r="C5280" s="159" t="s">
        <v>21952</v>
      </c>
      <c r="D5280" s="159">
        <v>1</v>
      </c>
    </row>
    <row r="5281" spans="3:4" x14ac:dyDescent="0.25">
      <c r="C5281" s="159" t="s">
        <v>21953</v>
      </c>
      <c r="D5281" s="159">
        <v>1</v>
      </c>
    </row>
    <row r="5282" spans="3:4" x14ac:dyDescent="0.25">
      <c r="C5282" s="159" t="s">
        <v>21954</v>
      </c>
      <c r="D5282" s="159">
        <v>1</v>
      </c>
    </row>
    <row r="5283" spans="3:4" x14ac:dyDescent="0.25">
      <c r="C5283" s="159" t="s">
        <v>21955</v>
      </c>
      <c r="D5283" s="159">
        <v>1</v>
      </c>
    </row>
    <row r="5284" spans="3:4" x14ac:dyDescent="0.25">
      <c r="C5284" s="159" t="s">
        <v>21956</v>
      </c>
      <c r="D5284" s="159">
        <v>1</v>
      </c>
    </row>
    <row r="5285" spans="3:4" x14ac:dyDescent="0.25">
      <c r="C5285" s="159" t="s">
        <v>21957</v>
      </c>
      <c r="D5285" s="159">
        <v>1</v>
      </c>
    </row>
    <row r="5286" spans="3:4" x14ac:dyDescent="0.25">
      <c r="C5286" s="159" t="s">
        <v>21958</v>
      </c>
      <c r="D5286" s="159">
        <v>1</v>
      </c>
    </row>
    <row r="5287" spans="3:4" x14ac:dyDescent="0.25">
      <c r="C5287" s="159" t="s">
        <v>22208</v>
      </c>
      <c r="D5287" s="159">
        <v>1</v>
      </c>
    </row>
    <row r="5288" spans="3:4" x14ac:dyDescent="0.25">
      <c r="C5288" s="159" t="s">
        <v>22209</v>
      </c>
      <c r="D5288" s="159">
        <v>1</v>
      </c>
    </row>
    <row r="5289" spans="3:4" x14ac:dyDescent="0.25">
      <c r="C5289" s="159" t="s">
        <v>22210</v>
      </c>
      <c r="D5289" s="159">
        <v>1</v>
      </c>
    </row>
    <row r="5290" spans="3:4" x14ac:dyDescent="0.25">
      <c r="C5290" s="159" t="s">
        <v>22211</v>
      </c>
      <c r="D5290" s="159">
        <v>1</v>
      </c>
    </row>
    <row r="5291" spans="3:4" x14ac:dyDescent="0.25">
      <c r="C5291" s="159" t="s">
        <v>22212</v>
      </c>
      <c r="D5291" s="159">
        <v>1</v>
      </c>
    </row>
    <row r="5292" spans="3:4" x14ac:dyDescent="0.25">
      <c r="C5292" s="159" t="s">
        <v>22213</v>
      </c>
      <c r="D5292" s="159">
        <v>1</v>
      </c>
    </row>
    <row r="5293" spans="3:4" x14ac:dyDescent="0.25">
      <c r="C5293" s="159" t="s">
        <v>22214</v>
      </c>
      <c r="D5293" s="159">
        <v>1</v>
      </c>
    </row>
    <row r="5294" spans="3:4" x14ac:dyDescent="0.25">
      <c r="C5294" s="159" t="s">
        <v>22215</v>
      </c>
      <c r="D5294" s="159">
        <v>1</v>
      </c>
    </row>
    <row r="5295" spans="3:4" x14ac:dyDescent="0.25">
      <c r="C5295" s="159" t="s">
        <v>22216</v>
      </c>
      <c r="D5295" s="159">
        <v>1</v>
      </c>
    </row>
    <row r="5296" spans="3:4" x14ac:dyDescent="0.25">
      <c r="C5296" s="159" t="s">
        <v>22217</v>
      </c>
      <c r="D5296" s="159">
        <v>1</v>
      </c>
    </row>
    <row r="5297" spans="3:4" x14ac:dyDescent="0.25">
      <c r="C5297" s="159" t="s">
        <v>22218</v>
      </c>
      <c r="D5297" s="159">
        <v>1</v>
      </c>
    </row>
    <row r="5298" spans="3:4" x14ac:dyDescent="0.25">
      <c r="C5298" s="159" t="s">
        <v>22219</v>
      </c>
      <c r="D5298" s="159">
        <v>1</v>
      </c>
    </row>
    <row r="5299" spans="3:4" x14ac:dyDescent="0.25">
      <c r="C5299" s="159" t="s">
        <v>22220</v>
      </c>
      <c r="D5299" s="159">
        <v>1</v>
      </c>
    </row>
    <row r="5300" spans="3:4" x14ac:dyDescent="0.25">
      <c r="C5300" s="159" t="s">
        <v>22221</v>
      </c>
      <c r="D5300" s="159">
        <v>1</v>
      </c>
    </row>
    <row r="5301" spans="3:4" x14ac:dyDescent="0.25">
      <c r="C5301" s="159" t="s">
        <v>22222</v>
      </c>
      <c r="D5301" s="159">
        <v>1</v>
      </c>
    </row>
    <row r="5302" spans="3:4" x14ac:dyDescent="0.25">
      <c r="C5302" s="159" t="s">
        <v>22223</v>
      </c>
      <c r="D5302" s="159">
        <v>1</v>
      </c>
    </row>
    <row r="5303" spans="3:4" x14ac:dyDescent="0.25">
      <c r="C5303" s="159" t="s">
        <v>22224</v>
      </c>
      <c r="D5303" s="159">
        <v>1</v>
      </c>
    </row>
    <row r="5304" spans="3:4" x14ac:dyDescent="0.25">
      <c r="C5304" s="159" t="s">
        <v>22225</v>
      </c>
      <c r="D5304" s="159">
        <v>1</v>
      </c>
    </row>
    <row r="5305" spans="3:4" x14ac:dyDescent="0.25">
      <c r="C5305" s="159" t="s">
        <v>22226</v>
      </c>
      <c r="D5305" s="159">
        <v>1</v>
      </c>
    </row>
    <row r="5306" spans="3:4" x14ac:dyDescent="0.25">
      <c r="C5306" s="159" t="s">
        <v>22227</v>
      </c>
      <c r="D5306" s="159">
        <v>1</v>
      </c>
    </row>
    <row r="5307" spans="3:4" x14ac:dyDescent="0.25">
      <c r="C5307" s="159" t="s">
        <v>22228</v>
      </c>
      <c r="D5307" s="159">
        <v>1</v>
      </c>
    </row>
    <row r="5308" spans="3:4" x14ac:dyDescent="0.25">
      <c r="C5308" s="159" t="s">
        <v>22229</v>
      </c>
      <c r="D5308" s="159">
        <v>1</v>
      </c>
    </row>
    <row r="5309" spans="3:4" x14ac:dyDescent="0.25">
      <c r="C5309" s="159" t="s">
        <v>22230</v>
      </c>
      <c r="D5309" s="159">
        <v>1</v>
      </c>
    </row>
    <row r="5310" spans="3:4" x14ac:dyDescent="0.25">
      <c r="C5310" s="159" t="s">
        <v>22231</v>
      </c>
      <c r="D5310" s="159">
        <v>1</v>
      </c>
    </row>
    <row r="5311" spans="3:4" x14ac:dyDescent="0.25">
      <c r="C5311" s="159" t="s">
        <v>22232</v>
      </c>
      <c r="D5311" s="159">
        <v>1</v>
      </c>
    </row>
    <row r="5312" spans="3:4" x14ac:dyDescent="0.25">
      <c r="C5312" s="159" t="s">
        <v>22233</v>
      </c>
      <c r="D5312" s="159">
        <v>1</v>
      </c>
    </row>
    <row r="5313" spans="3:4" x14ac:dyDescent="0.25">
      <c r="C5313" s="159" t="s">
        <v>22234</v>
      </c>
      <c r="D5313" s="159">
        <v>1</v>
      </c>
    </row>
    <row r="5314" spans="3:4" x14ac:dyDescent="0.25">
      <c r="C5314" s="159" t="s">
        <v>22235</v>
      </c>
      <c r="D5314" s="159">
        <v>1</v>
      </c>
    </row>
    <row r="5315" spans="3:4" x14ac:dyDescent="0.25">
      <c r="C5315" s="159" t="s">
        <v>22236</v>
      </c>
      <c r="D5315" s="159">
        <v>1</v>
      </c>
    </row>
    <row r="5316" spans="3:4" x14ac:dyDescent="0.25">
      <c r="C5316" s="159" t="s">
        <v>22237</v>
      </c>
      <c r="D5316" s="159">
        <v>1</v>
      </c>
    </row>
    <row r="5317" spans="3:4" x14ac:dyDescent="0.25">
      <c r="C5317" s="159" t="s">
        <v>22238</v>
      </c>
      <c r="D5317" s="159">
        <v>1</v>
      </c>
    </row>
    <row r="5318" spans="3:4" x14ac:dyDescent="0.25">
      <c r="C5318" s="159" t="s">
        <v>22239</v>
      </c>
      <c r="D5318" s="159">
        <v>1</v>
      </c>
    </row>
    <row r="5319" spans="3:4" x14ac:dyDescent="0.25">
      <c r="C5319" s="159" t="s">
        <v>22240</v>
      </c>
      <c r="D5319" s="159">
        <v>1</v>
      </c>
    </row>
    <row r="5320" spans="3:4" x14ac:dyDescent="0.25">
      <c r="C5320" s="159" t="s">
        <v>22241</v>
      </c>
      <c r="D5320" s="159">
        <v>1</v>
      </c>
    </row>
    <row r="5321" spans="3:4" x14ac:dyDescent="0.25">
      <c r="C5321" s="159" t="s">
        <v>22242</v>
      </c>
      <c r="D5321" s="159">
        <v>1</v>
      </c>
    </row>
    <row r="5322" spans="3:4" x14ac:dyDescent="0.25">
      <c r="C5322" s="159" t="s">
        <v>22243</v>
      </c>
      <c r="D5322" s="159">
        <v>1</v>
      </c>
    </row>
    <row r="5323" spans="3:4" x14ac:dyDescent="0.25">
      <c r="C5323" s="159" t="s">
        <v>22244</v>
      </c>
      <c r="D5323" s="159">
        <v>1</v>
      </c>
    </row>
    <row r="5324" spans="3:4" x14ac:dyDescent="0.25">
      <c r="C5324" s="159" t="s">
        <v>22245</v>
      </c>
      <c r="D5324" s="159">
        <v>1</v>
      </c>
    </row>
    <row r="5325" spans="3:4" x14ac:dyDescent="0.25">
      <c r="C5325" s="159" t="s">
        <v>22246</v>
      </c>
      <c r="D5325" s="159">
        <v>1</v>
      </c>
    </row>
    <row r="5326" spans="3:4" x14ac:dyDescent="0.25">
      <c r="C5326" s="159" t="s">
        <v>22247</v>
      </c>
      <c r="D5326" s="159">
        <v>1</v>
      </c>
    </row>
    <row r="5327" spans="3:4" x14ac:dyDescent="0.25">
      <c r="C5327" s="159" t="s">
        <v>22248</v>
      </c>
      <c r="D5327" s="159">
        <v>1</v>
      </c>
    </row>
    <row r="5328" spans="3:4" x14ac:dyDescent="0.25">
      <c r="C5328" s="159" t="s">
        <v>22249</v>
      </c>
      <c r="D5328" s="159">
        <v>1</v>
      </c>
    </row>
    <row r="5329" spans="3:4" x14ac:dyDescent="0.25">
      <c r="C5329" s="159" t="s">
        <v>22250</v>
      </c>
      <c r="D5329" s="159">
        <v>1</v>
      </c>
    </row>
    <row r="5330" spans="3:4" x14ac:dyDescent="0.25">
      <c r="C5330" s="159" t="s">
        <v>22251</v>
      </c>
      <c r="D5330" s="159">
        <v>1</v>
      </c>
    </row>
    <row r="5331" spans="3:4" x14ac:dyDescent="0.25">
      <c r="C5331" s="159" t="s">
        <v>22252</v>
      </c>
      <c r="D5331" s="159">
        <v>1</v>
      </c>
    </row>
    <row r="5332" spans="3:4" x14ac:dyDescent="0.25">
      <c r="C5332" s="159" t="s">
        <v>22253</v>
      </c>
      <c r="D5332" s="159">
        <v>1</v>
      </c>
    </row>
    <row r="5333" spans="3:4" x14ac:dyDescent="0.25">
      <c r="C5333" s="159" t="s">
        <v>22254</v>
      </c>
      <c r="D5333" s="159">
        <v>1</v>
      </c>
    </row>
    <row r="5334" spans="3:4" x14ac:dyDescent="0.25">
      <c r="C5334" s="159" t="s">
        <v>22255</v>
      </c>
      <c r="D5334" s="159">
        <v>1</v>
      </c>
    </row>
    <row r="5335" spans="3:4" x14ac:dyDescent="0.25">
      <c r="C5335" s="159" t="s">
        <v>22256</v>
      </c>
      <c r="D5335" s="159">
        <v>1</v>
      </c>
    </row>
    <row r="5336" spans="3:4" x14ac:dyDescent="0.25">
      <c r="C5336" s="159" t="s">
        <v>22257</v>
      </c>
      <c r="D5336" s="159">
        <v>1</v>
      </c>
    </row>
    <row r="5337" spans="3:4" x14ac:dyDescent="0.25">
      <c r="C5337" s="159" t="s">
        <v>22258</v>
      </c>
      <c r="D5337" s="159">
        <v>1</v>
      </c>
    </row>
    <row r="5338" spans="3:4" x14ac:dyDescent="0.25">
      <c r="C5338" s="159" t="s">
        <v>22259</v>
      </c>
      <c r="D5338" s="159">
        <v>1</v>
      </c>
    </row>
    <row r="5339" spans="3:4" x14ac:dyDescent="0.25">
      <c r="C5339" s="159" t="s">
        <v>21970</v>
      </c>
      <c r="D5339" s="159">
        <v>1</v>
      </c>
    </row>
    <row r="5340" spans="3:4" x14ac:dyDescent="0.25">
      <c r="C5340" s="159" t="s">
        <v>21971</v>
      </c>
      <c r="D5340" s="159">
        <v>1</v>
      </c>
    </row>
    <row r="5341" spans="3:4" x14ac:dyDescent="0.25">
      <c r="C5341" s="159" t="s">
        <v>21972</v>
      </c>
      <c r="D5341" s="159">
        <v>1</v>
      </c>
    </row>
    <row r="5342" spans="3:4" x14ac:dyDescent="0.25">
      <c r="C5342" s="159" t="s">
        <v>21973</v>
      </c>
      <c r="D5342" s="159">
        <v>1</v>
      </c>
    </row>
    <row r="5343" spans="3:4" x14ac:dyDescent="0.25">
      <c r="C5343" s="159" t="s">
        <v>21974</v>
      </c>
      <c r="D5343" s="159">
        <v>1</v>
      </c>
    </row>
    <row r="5344" spans="3:4" x14ac:dyDescent="0.25">
      <c r="C5344" s="159" t="s">
        <v>21975</v>
      </c>
      <c r="D5344" s="159">
        <v>1</v>
      </c>
    </row>
    <row r="5345" spans="3:4" x14ac:dyDescent="0.25">
      <c r="C5345" s="159" t="s">
        <v>21976</v>
      </c>
      <c r="D5345" s="159">
        <v>1</v>
      </c>
    </row>
    <row r="5346" spans="3:4" x14ac:dyDescent="0.25">
      <c r="C5346" s="159" t="s">
        <v>21977</v>
      </c>
      <c r="D5346" s="159">
        <v>1</v>
      </c>
    </row>
    <row r="5347" spans="3:4" x14ac:dyDescent="0.25">
      <c r="C5347" s="159" t="s">
        <v>21978</v>
      </c>
      <c r="D5347" s="159">
        <v>1</v>
      </c>
    </row>
    <row r="5348" spans="3:4" x14ac:dyDescent="0.25">
      <c r="C5348" s="159" t="s">
        <v>21979</v>
      </c>
      <c r="D5348" s="159">
        <v>1</v>
      </c>
    </row>
    <row r="5349" spans="3:4" x14ac:dyDescent="0.25">
      <c r="C5349" s="159" t="s">
        <v>21980</v>
      </c>
      <c r="D5349" s="159">
        <v>1</v>
      </c>
    </row>
    <row r="5350" spans="3:4" x14ac:dyDescent="0.25">
      <c r="C5350" s="159" t="s">
        <v>21981</v>
      </c>
      <c r="D5350" s="159">
        <v>1</v>
      </c>
    </row>
    <row r="5351" spans="3:4" x14ac:dyDescent="0.25">
      <c r="C5351" s="159" t="s">
        <v>21982</v>
      </c>
      <c r="D5351" s="159">
        <v>1</v>
      </c>
    </row>
    <row r="5352" spans="3:4" x14ac:dyDescent="0.25">
      <c r="C5352" s="159" t="s">
        <v>21983</v>
      </c>
      <c r="D5352" s="159">
        <v>1</v>
      </c>
    </row>
    <row r="5353" spans="3:4" x14ac:dyDescent="0.25">
      <c r="C5353" s="159" t="s">
        <v>21984</v>
      </c>
      <c r="D5353" s="159">
        <v>1</v>
      </c>
    </row>
    <row r="5354" spans="3:4" x14ac:dyDescent="0.25">
      <c r="C5354" s="159" t="s">
        <v>21985</v>
      </c>
      <c r="D5354" s="159">
        <v>1</v>
      </c>
    </row>
    <row r="5355" spans="3:4" x14ac:dyDescent="0.25">
      <c r="C5355" s="159" t="s">
        <v>21986</v>
      </c>
      <c r="D5355" s="159">
        <v>1</v>
      </c>
    </row>
    <row r="5356" spans="3:4" x14ac:dyDescent="0.25">
      <c r="C5356" s="159" t="s">
        <v>21987</v>
      </c>
      <c r="D5356" s="159">
        <v>1</v>
      </c>
    </row>
    <row r="5357" spans="3:4" x14ac:dyDescent="0.25">
      <c r="C5357" s="159" t="s">
        <v>21988</v>
      </c>
      <c r="D5357" s="159">
        <v>1</v>
      </c>
    </row>
    <row r="5358" spans="3:4" x14ac:dyDescent="0.25">
      <c r="C5358" s="159" t="s">
        <v>21989</v>
      </c>
      <c r="D5358" s="159">
        <v>1</v>
      </c>
    </row>
    <row r="5359" spans="3:4" x14ac:dyDescent="0.25">
      <c r="C5359" s="159" t="s">
        <v>21990</v>
      </c>
      <c r="D5359" s="159">
        <v>1</v>
      </c>
    </row>
    <row r="5360" spans="3:4" x14ac:dyDescent="0.25">
      <c r="C5360" s="159" t="s">
        <v>21991</v>
      </c>
      <c r="D5360" s="159">
        <v>1</v>
      </c>
    </row>
    <row r="5361" spans="3:4" x14ac:dyDescent="0.25">
      <c r="C5361" s="159" t="s">
        <v>21992</v>
      </c>
      <c r="D5361" s="159">
        <v>1</v>
      </c>
    </row>
    <row r="5362" spans="3:4" x14ac:dyDescent="0.25">
      <c r="C5362" s="159" t="s">
        <v>21993</v>
      </c>
      <c r="D5362" s="159">
        <v>1</v>
      </c>
    </row>
    <row r="5363" spans="3:4" x14ac:dyDescent="0.25">
      <c r="C5363" s="159" t="s">
        <v>21994</v>
      </c>
      <c r="D5363" s="159">
        <v>1</v>
      </c>
    </row>
    <row r="5364" spans="3:4" x14ac:dyDescent="0.25">
      <c r="C5364" s="159" t="s">
        <v>21995</v>
      </c>
      <c r="D5364" s="159">
        <v>1</v>
      </c>
    </row>
    <row r="5365" spans="3:4" x14ac:dyDescent="0.25">
      <c r="C5365" s="159" t="s">
        <v>21996</v>
      </c>
      <c r="D5365" s="159">
        <v>1</v>
      </c>
    </row>
    <row r="5366" spans="3:4" x14ac:dyDescent="0.25">
      <c r="C5366" s="159" t="s">
        <v>21997</v>
      </c>
      <c r="D5366" s="159">
        <v>1</v>
      </c>
    </row>
    <row r="5367" spans="3:4" x14ac:dyDescent="0.25">
      <c r="C5367" s="159" t="s">
        <v>21998</v>
      </c>
      <c r="D5367" s="159">
        <v>1</v>
      </c>
    </row>
    <row r="5368" spans="3:4" x14ac:dyDescent="0.25">
      <c r="C5368" s="159" t="s">
        <v>21999</v>
      </c>
      <c r="D5368" s="159">
        <v>1</v>
      </c>
    </row>
    <row r="5369" spans="3:4" x14ac:dyDescent="0.25">
      <c r="C5369" s="159" t="s">
        <v>22000</v>
      </c>
      <c r="D5369" s="159">
        <v>1</v>
      </c>
    </row>
    <row r="5370" spans="3:4" x14ac:dyDescent="0.25">
      <c r="C5370" s="159" t="s">
        <v>22001</v>
      </c>
      <c r="D5370" s="159">
        <v>1</v>
      </c>
    </row>
    <row r="5371" spans="3:4" x14ac:dyDescent="0.25">
      <c r="C5371" s="159" t="s">
        <v>22002</v>
      </c>
      <c r="D5371" s="159">
        <v>1</v>
      </c>
    </row>
    <row r="5372" spans="3:4" x14ac:dyDescent="0.25">
      <c r="C5372" s="159" t="s">
        <v>22003</v>
      </c>
      <c r="D5372" s="159">
        <v>1</v>
      </c>
    </row>
    <row r="5373" spans="3:4" x14ac:dyDescent="0.25">
      <c r="C5373" s="159" t="s">
        <v>22004</v>
      </c>
      <c r="D5373" s="159">
        <v>1</v>
      </c>
    </row>
    <row r="5374" spans="3:4" x14ac:dyDescent="0.25">
      <c r="C5374" s="159" t="s">
        <v>22005</v>
      </c>
      <c r="D5374" s="159">
        <v>1</v>
      </c>
    </row>
    <row r="5375" spans="3:4" x14ac:dyDescent="0.25">
      <c r="C5375" s="159" t="s">
        <v>22006</v>
      </c>
      <c r="D5375" s="159">
        <v>1</v>
      </c>
    </row>
    <row r="5376" spans="3:4" x14ac:dyDescent="0.25">
      <c r="C5376" s="159" t="s">
        <v>22007</v>
      </c>
      <c r="D5376" s="159">
        <v>1</v>
      </c>
    </row>
    <row r="5377" spans="3:4" x14ac:dyDescent="0.25">
      <c r="C5377" s="159" t="s">
        <v>22008</v>
      </c>
      <c r="D5377" s="159">
        <v>1</v>
      </c>
    </row>
    <row r="5378" spans="3:4" x14ac:dyDescent="0.25">
      <c r="C5378" s="159" t="s">
        <v>22009</v>
      </c>
      <c r="D5378" s="159">
        <v>1</v>
      </c>
    </row>
    <row r="5379" spans="3:4" x14ac:dyDescent="0.25">
      <c r="C5379" s="159" t="s">
        <v>22010</v>
      </c>
      <c r="D5379" s="159">
        <v>1</v>
      </c>
    </row>
    <row r="5380" spans="3:4" x14ac:dyDescent="0.25">
      <c r="C5380" s="159" t="s">
        <v>22011</v>
      </c>
      <c r="D5380" s="159">
        <v>1</v>
      </c>
    </row>
    <row r="5381" spans="3:4" x14ac:dyDescent="0.25">
      <c r="C5381" s="159" t="s">
        <v>22012</v>
      </c>
      <c r="D5381" s="159">
        <v>1</v>
      </c>
    </row>
    <row r="5382" spans="3:4" x14ac:dyDescent="0.25">
      <c r="C5382" s="159" t="s">
        <v>22013</v>
      </c>
      <c r="D5382" s="159">
        <v>1</v>
      </c>
    </row>
    <row r="5383" spans="3:4" x14ac:dyDescent="0.25">
      <c r="C5383" s="159" t="s">
        <v>22014</v>
      </c>
      <c r="D5383" s="159">
        <v>1</v>
      </c>
    </row>
    <row r="5384" spans="3:4" x14ac:dyDescent="0.25">
      <c r="C5384" s="159" t="s">
        <v>22015</v>
      </c>
      <c r="D5384" s="159">
        <v>1</v>
      </c>
    </row>
    <row r="5385" spans="3:4" x14ac:dyDescent="0.25">
      <c r="C5385" s="159" t="s">
        <v>22016</v>
      </c>
      <c r="D5385" s="159">
        <v>1</v>
      </c>
    </row>
    <row r="5386" spans="3:4" x14ac:dyDescent="0.25">
      <c r="C5386" s="159" t="s">
        <v>22017</v>
      </c>
      <c r="D5386" s="159">
        <v>1</v>
      </c>
    </row>
    <row r="5387" spans="3:4" x14ac:dyDescent="0.25">
      <c r="C5387" s="159" t="s">
        <v>22018</v>
      </c>
      <c r="D5387" s="159">
        <v>1</v>
      </c>
    </row>
    <row r="5388" spans="3:4" x14ac:dyDescent="0.25">
      <c r="C5388" s="159" t="s">
        <v>22019</v>
      </c>
      <c r="D5388" s="159">
        <v>1</v>
      </c>
    </row>
    <row r="5389" spans="3:4" x14ac:dyDescent="0.25">
      <c r="C5389" s="159" t="s">
        <v>22020</v>
      </c>
      <c r="D5389" s="159">
        <v>1</v>
      </c>
    </row>
    <row r="5390" spans="3:4" x14ac:dyDescent="0.25">
      <c r="C5390" s="159" t="s">
        <v>22021</v>
      </c>
      <c r="D5390" s="159">
        <v>1</v>
      </c>
    </row>
    <row r="5391" spans="3:4" x14ac:dyDescent="0.25">
      <c r="C5391" s="159" t="s">
        <v>22022</v>
      </c>
      <c r="D5391" s="159">
        <v>1</v>
      </c>
    </row>
    <row r="5392" spans="3:4" x14ac:dyDescent="0.25">
      <c r="C5392" s="159" t="s">
        <v>22023</v>
      </c>
      <c r="D5392" s="159">
        <v>1</v>
      </c>
    </row>
    <row r="5393" spans="3:4" x14ac:dyDescent="0.25">
      <c r="C5393" s="159" t="s">
        <v>22024</v>
      </c>
      <c r="D5393" s="159">
        <v>1</v>
      </c>
    </row>
    <row r="5394" spans="3:4" x14ac:dyDescent="0.25">
      <c r="C5394" s="159" t="s">
        <v>22025</v>
      </c>
      <c r="D5394" s="159">
        <v>1</v>
      </c>
    </row>
    <row r="5395" spans="3:4" x14ac:dyDescent="0.25">
      <c r="C5395" s="159" t="s">
        <v>22026</v>
      </c>
      <c r="D5395" s="159">
        <v>1</v>
      </c>
    </row>
    <row r="5396" spans="3:4" x14ac:dyDescent="0.25">
      <c r="C5396" s="159" t="s">
        <v>22027</v>
      </c>
      <c r="D5396" s="159">
        <v>1</v>
      </c>
    </row>
    <row r="5397" spans="3:4" x14ac:dyDescent="0.25">
      <c r="C5397" s="159" t="s">
        <v>22028</v>
      </c>
      <c r="D5397" s="159">
        <v>1</v>
      </c>
    </row>
    <row r="5398" spans="3:4" x14ac:dyDescent="0.25">
      <c r="C5398" s="159" t="s">
        <v>22029</v>
      </c>
      <c r="D5398" s="159">
        <v>1</v>
      </c>
    </row>
    <row r="5399" spans="3:4" x14ac:dyDescent="0.25">
      <c r="C5399" s="159" t="s">
        <v>22030</v>
      </c>
      <c r="D5399" s="159">
        <v>1</v>
      </c>
    </row>
    <row r="5400" spans="3:4" x14ac:dyDescent="0.25">
      <c r="C5400" s="159" t="s">
        <v>22031</v>
      </c>
      <c r="D5400" s="159">
        <v>1</v>
      </c>
    </row>
    <row r="5401" spans="3:4" x14ac:dyDescent="0.25">
      <c r="C5401" s="159" t="s">
        <v>22032</v>
      </c>
      <c r="D5401" s="159">
        <v>1</v>
      </c>
    </row>
    <row r="5402" spans="3:4" x14ac:dyDescent="0.25">
      <c r="C5402" s="159" t="s">
        <v>22033</v>
      </c>
      <c r="D5402" s="159">
        <v>1</v>
      </c>
    </row>
    <row r="5403" spans="3:4" x14ac:dyDescent="0.25">
      <c r="C5403" s="159" t="s">
        <v>22034</v>
      </c>
      <c r="D5403" s="159">
        <v>1</v>
      </c>
    </row>
    <row r="5404" spans="3:4" x14ac:dyDescent="0.25">
      <c r="C5404" s="159" t="s">
        <v>22035</v>
      </c>
      <c r="D5404" s="159">
        <v>1</v>
      </c>
    </row>
    <row r="5405" spans="3:4" x14ac:dyDescent="0.25">
      <c r="C5405" s="159" t="s">
        <v>22036</v>
      </c>
      <c r="D5405" s="159">
        <v>1</v>
      </c>
    </row>
    <row r="5406" spans="3:4" x14ac:dyDescent="0.25">
      <c r="C5406" s="159" t="s">
        <v>22037</v>
      </c>
      <c r="D5406" s="159">
        <v>1</v>
      </c>
    </row>
    <row r="5407" spans="3:4" x14ac:dyDescent="0.25">
      <c r="C5407" s="159" t="s">
        <v>22038</v>
      </c>
      <c r="D5407" s="159">
        <v>1</v>
      </c>
    </row>
    <row r="5408" spans="3:4" x14ac:dyDescent="0.25">
      <c r="C5408" s="159" t="s">
        <v>22039</v>
      </c>
      <c r="D5408" s="159">
        <v>1</v>
      </c>
    </row>
    <row r="5409" spans="3:4" x14ac:dyDescent="0.25">
      <c r="C5409" s="159" t="s">
        <v>22040</v>
      </c>
      <c r="D5409" s="159">
        <v>1</v>
      </c>
    </row>
    <row r="5410" spans="3:4" x14ac:dyDescent="0.25">
      <c r="C5410" s="159" t="s">
        <v>22041</v>
      </c>
      <c r="D5410" s="159">
        <v>1</v>
      </c>
    </row>
    <row r="5411" spans="3:4" x14ac:dyDescent="0.25">
      <c r="C5411" s="159" t="s">
        <v>22042</v>
      </c>
      <c r="D5411" s="159">
        <v>1</v>
      </c>
    </row>
    <row r="5412" spans="3:4" x14ac:dyDescent="0.25">
      <c r="C5412" s="159" t="s">
        <v>22043</v>
      </c>
      <c r="D5412" s="159">
        <v>1</v>
      </c>
    </row>
    <row r="5413" spans="3:4" x14ac:dyDescent="0.25">
      <c r="C5413" s="159" t="s">
        <v>22044</v>
      </c>
      <c r="D5413" s="159">
        <v>1</v>
      </c>
    </row>
    <row r="5414" spans="3:4" x14ac:dyDescent="0.25">
      <c r="C5414" s="159" t="s">
        <v>22045</v>
      </c>
      <c r="D5414" s="159">
        <v>1</v>
      </c>
    </row>
    <row r="5415" spans="3:4" x14ac:dyDescent="0.25">
      <c r="C5415" s="159" t="s">
        <v>22046</v>
      </c>
      <c r="D5415" s="159">
        <v>1</v>
      </c>
    </row>
    <row r="5416" spans="3:4" x14ac:dyDescent="0.25">
      <c r="C5416" s="159" t="s">
        <v>22047</v>
      </c>
      <c r="D5416" s="159">
        <v>1</v>
      </c>
    </row>
    <row r="5417" spans="3:4" x14ac:dyDescent="0.25">
      <c r="C5417" s="159" t="s">
        <v>22048</v>
      </c>
      <c r="D5417" s="159">
        <v>1</v>
      </c>
    </row>
    <row r="5418" spans="3:4" x14ac:dyDescent="0.25">
      <c r="C5418" s="159" t="s">
        <v>22049</v>
      </c>
      <c r="D5418" s="159">
        <v>1</v>
      </c>
    </row>
    <row r="5419" spans="3:4" x14ac:dyDescent="0.25">
      <c r="C5419" s="159" t="s">
        <v>22050</v>
      </c>
      <c r="D5419" s="159">
        <v>1</v>
      </c>
    </row>
    <row r="5420" spans="3:4" x14ac:dyDescent="0.25">
      <c r="C5420" s="159" t="s">
        <v>22051</v>
      </c>
      <c r="D5420" s="159">
        <v>1</v>
      </c>
    </row>
    <row r="5421" spans="3:4" x14ac:dyDescent="0.25">
      <c r="C5421" s="159" t="s">
        <v>22052</v>
      </c>
      <c r="D5421" s="159">
        <v>1</v>
      </c>
    </row>
    <row r="5422" spans="3:4" x14ac:dyDescent="0.25">
      <c r="C5422" s="159" t="s">
        <v>22053</v>
      </c>
      <c r="D5422" s="159">
        <v>1</v>
      </c>
    </row>
    <row r="5423" spans="3:4" x14ac:dyDescent="0.25">
      <c r="C5423" s="159" t="s">
        <v>22054</v>
      </c>
      <c r="D5423" s="159">
        <v>1</v>
      </c>
    </row>
    <row r="5424" spans="3:4" x14ac:dyDescent="0.25">
      <c r="C5424" s="159" t="s">
        <v>22055</v>
      </c>
      <c r="D5424" s="159">
        <v>1</v>
      </c>
    </row>
    <row r="5425" spans="3:4" x14ac:dyDescent="0.25">
      <c r="C5425" s="159" t="s">
        <v>22056</v>
      </c>
      <c r="D5425" s="159">
        <v>1</v>
      </c>
    </row>
    <row r="5426" spans="3:4" x14ac:dyDescent="0.25">
      <c r="C5426" s="159" t="s">
        <v>22057</v>
      </c>
      <c r="D5426" s="159">
        <v>1</v>
      </c>
    </row>
    <row r="5427" spans="3:4" x14ac:dyDescent="0.25">
      <c r="C5427" s="159" t="s">
        <v>22058</v>
      </c>
      <c r="D5427" s="159">
        <v>1</v>
      </c>
    </row>
    <row r="5428" spans="3:4" x14ac:dyDescent="0.25">
      <c r="C5428" s="159" t="s">
        <v>22059</v>
      </c>
      <c r="D5428" s="159">
        <v>1</v>
      </c>
    </row>
    <row r="5429" spans="3:4" x14ac:dyDescent="0.25">
      <c r="C5429" s="159" t="s">
        <v>22060</v>
      </c>
      <c r="D5429" s="159">
        <v>1</v>
      </c>
    </row>
    <row r="5430" spans="3:4" x14ac:dyDescent="0.25">
      <c r="C5430" s="159" t="s">
        <v>22061</v>
      </c>
      <c r="D5430" s="159">
        <v>1</v>
      </c>
    </row>
    <row r="5431" spans="3:4" x14ac:dyDescent="0.25">
      <c r="C5431" s="159" t="s">
        <v>22062</v>
      </c>
      <c r="D5431" s="159">
        <v>1</v>
      </c>
    </row>
    <row r="5432" spans="3:4" x14ac:dyDescent="0.25">
      <c r="C5432" s="159" t="s">
        <v>22063</v>
      </c>
      <c r="D5432" s="159">
        <v>1</v>
      </c>
    </row>
    <row r="5433" spans="3:4" x14ac:dyDescent="0.25">
      <c r="C5433" s="159" t="s">
        <v>22064</v>
      </c>
      <c r="D5433" s="159">
        <v>1</v>
      </c>
    </row>
    <row r="5434" spans="3:4" x14ac:dyDescent="0.25">
      <c r="C5434" s="159" t="s">
        <v>22065</v>
      </c>
      <c r="D5434" s="159">
        <v>1</v>
      </c>
    </row>
    <row r="5435" spans="3:4" x14ac:dyDescent="0.25">
      <c r="C5435" s="159" t="s">
        <v>22066</v>
      </c>
      <c r="D5435" s="159">
        <v>1</v>
      </c>
    </row>
    <row r="5436" spans="3:4" x14ac:dyDescent="0.25">
      <c r="C5436" s="159" t="s">
        <v>22067</v>
      </c>
      <c r="D5436" s="159">
        <v>1</v>
      </c>
    </row>
    <row r="5437" spans="3:4" x14ac:dyDescent="0.25">
      <c r="C5437" s="159" t="s">
        <v>22068</v>
      </c>
      <c r="D5437" s="159">
        <v>1</v>
      </c>
    </row>
    <row r="5438" spans="3:4" x14ac:dyDescent="0.25">
      <c r="C5438" s="159" t="s">
        <v>22069</v>
      </c>
      <c r="D5438" s="159">
        <v>1</v>
      </c>
    </row>
    <row r="5439" spans="3:4" x14ac:dyDescent="0.25">
      <c r="C5439" s="159" t="s">
        <v>22070</v>
      </c>
      <c r="D5439" s="159">
        <v>1</v>
      </c>
    </row>
    <row r="5440" spans="3:4" x14ac:dyDescent="0.25">
      <c r="C5440" s="159" t="s">
        <v>22071</v>
      </c>
      <c r="D5440" s="159">
        <v>1</v>
      </c>
    </row>
    <row r="5441" spans="3:4" x14ac:dyDescent="0.25">
      <c r="C5441" s="159" t="s">
        <v>22072</v>
      </c>
      <c r="D5441" s="159">
        <v>1</v>
      </c>
    </row>
    <row r="5442" spans="3:4" x14ac:dyDescent="0.25">
      <c r="C5442" s="159" t="s">
        <v>22073</v>
      </c>
      <c r="D5442" s="159">
        <v>1</v>
      </c>
    </row>
    <row r="5443" spans="3:4" x14ac:dyDescent="0.25">
      <c r="C5443" s="159" t="s">
        <v>22074</v>
      </c>
      <c r="D5443" s="159">
        <v>1</v>
      </c>
    </row>
    <row r="5444" spans="3:4" x14ac:dyDescent="0.25">
      <c r="C5444" s="159" t="s">
        <v>22075</v>
      </c>
      <c r="D5444" s="159">
        <v>1</v>
      </c>
    </row>
    <row r="5445" spans="3:4" x14ac:dyDescent="0.25">
      <c r="C5445" s="159" t="s">
        <v>22076</v>
      </c>
      <c r="D5445" s="159">
        <v>1</v>
      </c>
    </row>
    <row r="5446" spans="3:4" x14ac:dyDescent="0.25">
      <c r="C5446" s="159" t="s">
        <v>22077</v>
      </c>
      <c r="D5446" s="159">
        <v>1</v>
      </c>
    </row>
    <row r="5447" spans="3:4" x14ac:dyDescent="0.25">
      <c r="C5447" s="159" t="s">
        <v>22078</v>
      </c>
      <c r="D5447" s="159">
        <v>1</v>
      </c>
    </row>
    <row r="5448" spans="3:4" x14ac:dyDescent="0.25">
      <c r="C5448" s="159" t="s">
        <v>22079</v>
      </c>
      <c r="D5448" s="159">
        <v>1</v>
      </c>
    </row>
    <row r="5449" spans="3:4" x14ac:dyDescent="0.25">
      <c r="C5449" s="159" t="s">
        <v>22080</v>
      </c>
      <c r="D5449" s="159">
        <v>1</v>
      </c>
    </row>
    <row r="5450" spans="3:4" x14ac:dyDescent="0.25">
      <c r="C5450" s="159" t="s">
        <v>22081</v>
      </c>
      <c r="D5450" s="159">
        <v>1</v>
      </c>
    </row>
    <row r="5451" spans="3:4" x14ac:dyDescent="0.25">
      <c r="C5451" s="159" t="s">
        <v>22082</v>
      </c>
      <c r="D5451" s="159">
        <v>1</v>
      </c>
    </row>
    <row r="5452" spans="3:4" x14ac:dyDescent="0.25">
      <c r="C5452" s="159" t="s">
        <v>22083</v>
      </c>
      <c r="D5452" s="159">
        <v>1</v>
      </c>
    </row>
    <row r="5453" spans="3:4" x14ac:dyDescent="0.25">
      <c r="C5453" s="159" t="s">
        <v>22084</v>
      </c>
      <c r="D5453" s="159">
        <v>1</v>
      </c>
    </row>
    <row r="5454" spans="3:4" x14ac:dyDescent="0.25">
      <c r="C5454" s="159" t="s">
        <v>22085</v>
      </c>
      <c r="D5454" s="159">
        <v>1</v>
      </c>
    </row>
    <row r="5455" spans="3:4" x14ac:dyDescent="0.25">
      <c r="C5455" s="159" t="s">
        <v>22086</v>
      </c>
      <c r="D5455" s="159">
        <v>1</v>
      </c>
    </row>
    <row r="5456" spans="3:4" x14ac:dyDescent="0.25">
      <c r="C5456" s="159" t="s">
        <v>22087</v>
      </c>
      <c r="D5456" s="159">
        <v>1</v>
      </c>
    </row>
    <row r="5457" spans="3:4" x14ac:dyDescent="0.25">
      <c r="C5457" s="159" t="s">
        <v>22088</v>
      </c>
      <c r="D5457" s="159">
        <v>1</v>
      </c>
    </row>
    <row r="5458" spans="3:4" x14ac:dyDescent="0.25">
      <c r="C5458" s="159" t="s">
        <v>22089</v>
      </c>
      <c r="D5458" s="159">
        <v>1</v>
      </c>
    </row>
    <row r="5459" spans="3:4" x14ac:dyDescent="0.25">
      <c r="C5459" s="159" t="s">
        <v>22090</v>
      </c>
      <c r="D5459" s="159">
        <v>1</v>
      </c>
    </row>
    <row r="5460" spans="3:4" x14ac:dyDescent="0.25">
      <c r="C5460" s="159" t="s">
        <v>22091</v>
      </c>
      <c r="D5460" s="159">
        <v>1</v>
      </c>
    </row>
    <row r="5461" spans="3:4" x14ac:dyDescent="0.25">
      <c r="C5461" s="159" t="s">
        <v>22092</v>
      </c>
      <c r="D5461" s="159">
        <v>1</v>
      </c>
    </row>
    <row r="5462" spans="3:4" x14ac:dyDescent="0.25">
      <c r="C5462" s="159" t="s">
        <v>22093</v>
      </c>
      <c r="D5462" s="159">
        <v>1</v>
      </c>
    </row>
    <row r="5463" spans="3:4" x14ac:dyDescent="0.25">
      <c r="C5463" s="159" t="s">
        <v>22094</v>
      </c>
      <c r="D5463" s="159">
        <v>1</v>
      </c>
    </row>
    <row r="5464" spans="3:4" x14ac:dyDescent="0.25">
      <c r="C5464" s="159" t="s">
        <v>22095</v>
      </c>
      <c r="D5464" s="159">
        <v>1</v>
      </c>
    </row>
    <row r="5465" spans="3:4" x14ac:dyDescent="0.25">
      <c r="C5465" s="159" t="s">
        <v>22096</v>
      </c>
      <c r="D5465" s="159">
        <v>1</v>
      </c>
    </row>
    <row r="5466" spans="3:4" x14ac:dyDescent="0.25">
      <c r="C5466" s="159" t="s">
        <v>22097</v>
      </c>
      <c r="D5466" s="159">
        <v>1</v>
      </c>
    </row>
    <row r="5467" spans="3:4" x14ac:dyDescent="0.25">
      <c r="C5467" s="159" t="s">
        <v>22098</v>
      </c>
      <c r="D5467" s="159">
        <v>1</v>
      </c>
    </row>
    <row r="5468" spans="3:4" x14ac:dyDescent="0.25">
      <c r="C5468" s="159" t="s">
        <v>22099</v>
      </c>
      <c r="D5468" s="159">
        <v>1</v>
      </c>
    </row>
    <row r="5469" spans="3:4" x14ac:dyDescent="0.25">
      <c r="C5469" s="159" t="s">
        <v>22100</v>
      </c>
      <c r="D5469" s="159">
        <v>1</v>
      </c>
    </row>
    <row r="5470" spans="3:4" x14ac:dyDescent="0.25">
      <c r="C5470" s="159" t="s">
        <v>22101</v>
      </c>
      <c r="D5470" s="159">
        <v>1</v>
      </c>
    </row>
    <row r="5471" spans="3:4" x14ac:dyDescent="0.25">
      <c r="C5471" s="159" t="s">
        <v>22102</v>
      </c>
      <c r="D5471" s="159">
        <v>1</v>
      </c>
    </row>
    <row r="5472" spans="3:4" x14ac:dyDescent="0.25">
      <c r="C5472" s="159" t="s">
        <v>22103</v>
      </c>
      <c r="D5472" s="159">
        <v>1</v>
      </c>
    </row>
    <row r="5473" spans="3:4" x14ac:dyDescent="0.25">
      <c r="C5473" s="159" t="s">
        <v>22104</v>
      </c>
      <c r="D5473" s="159">
        <v>1</v>
      </c>
    </row>
    <row r="5474" spans="3:4" x14ac:dyDescent="0.25">
      <c r="C5474" s="159" t="s">
        <v>22105</v>
      </c>
      <c r="D5474" s="159">
        <v>1</v>
      </c>
    </row>
    <row r="5475" spans="3:4" x14ac:dyDescent="0.25">
      <c r="C5475" s="159" t="s">
        <v>22106</v>
      </c>
      <c r="D5475" s="159">
        <v>1</v>
      </c>
    </row>
    <row r="5476" spans="3:4" x14ac:dyDescent="0.25">
      <c r="C5476" s="159" t="s">
        <v>22107</v>
      </c>
      <c r="D5476" s="159">
        <v>1</v>
      </c>
    </row>
    <row r="5477" spans="3:4" x14ac:dyDescent="0.25">
      <c r="C5477" s="159" t="s">
        <v>22108</v>
      </c>
      <c r="D5477" s="159">
        <v>1</v>
      </c>
    </row>
    <row r="5478" spans="3:4" x14ac:dyDescent="0.25">
      <c r="C5478" s="159" t="s">
        <v>22109</v>
      </c>
      <c r="D5478" s="159">
        <v>1</v>
      </c>
    </row>
    <row r="5479" spans="3:4" x14ac:dyDescent="0.25">
      <c r="C5479" s="159" t="s">
        <v>22110</v>
      </c>
      <c r="D5479" s="159">
        <v>1</v>
      </c>
    </row>
    <row r="5480" spans="3:4" x14ac:dyDescent="0.25">
      <c r="C5480" s="159" t="s">
        <v>22111</v>
      </c>
      <c r="D5480" s="159">
        <v>1</v>
      </c>
    </row>
    <row r="5481" spans="3:4" x14ac:dyDescent="0.25">
      <c r="C5481" s="159" t="s">
        <v>22112</v>
      </c>
      <c r="D5481" s="159">
        <v>1</v>
      </c>
    </row>
    <row r="5482" spans="3:4" x14ac:dyDescent="0.25">
      <c r="C5482" s="159" t="s">
        <v>22113</v>
      </c>
      <c r="D5482" s="159">
        <v>1</v>
      </c>
    </row>
    <row r="5483" spans="3:4" x14ac:dyDescent="0.25">
      <c r="C5483" s="159" t="s">
        <v>22114</v>
      </c>
      <c r="D5483" s="159">
        <v>1</v>
      </c>
    </row>
    <row r="5484" spans="3:4" x14ac:dyDescent="0.25">
      <c r="C5484" s="159" t="s">
        <v>22115</v>
      </c>
      <c r="D5484" s="159">
        <v>1</v>
      </c>
    </row>
    <row r="5485" spans="3:4" x14ac:dyDescent="0.25">
      <c r="C5485" s="159" t="s">
        <v>22116</v>
      </c>
      <c r="D5485" s="159">
        <v>1</v>
      </c>
    </row>
    <row r="5486" spans="3:4" x14ac:dyDescent="0.25">
      <c r="C5486" s="159" t="s">
        <v>22117</v>
      </c>
      <c r="D5486" s="159">
        <v>1</v>
      </c>
    </row>
    <row r="5487" spans="3:4" x14ac:dyDescent="0.25">
      <c r="C5487" s="159" t="s">
        <v>22118</v>
      </c>
      <c r="D5487" s="159">
        <v>1</v>
      </c>
    </row>
    <row r="5488" spans="3:4" x14ac:dyDescent="0.25">
      <c r="C5488" s="159" t="s">
        <v>22119</v>
      </c>
      <c r="D5488" s="159">
        <v>1</v>
      </c>
    </row>
    <row r="5489" spans="3:4" x14ac:dyDescent="0.25">
      <c r="C5489" s="159" t="s">
        <v>22120</v>
      </c>
      <c r="D5489" s="159">
        <v>1</v>
      </c>
    </row>
    <row r="5490" spans="3:4" x14ac:dyDescent="0.25">
      <c r="C5490" s="159" t="s">
        <v>22121</v>
      </c>
      <c r="D5490" s="159">
        <v>1</v>
      </c>
    </row>
    <row r="5491" spans="3:4" x14ac:dyDescent="0.25">
      <c r="C5491" s="159" t="s">
        <v>22122</v>
      </c>
      <c r="D5491" s="159">
        <v>1</v>
      </c>
    </row>
    <row r="5492" spans="3:4" x14ac:dyDescent="0.25">
      <c r="C5492" s="159" t="s">
        <v>22123</v>
      </c>
      <c r="D5492" s="159">
        <v>1</v>
      </c>
    </row>
    <row r="5493" spans="3:4" x14ac:dyDescent="0.25">
      <c r="C5493" s="159" t="s">
        <v>22124</v>
      </c>
      <c r="D5493" s="159">
        <v>1</v>
      </c>
    </row>
    <row r="5494" spans="3:4" x14ac:dyDescent="0.25">
      <c r="C5494" s="159" t="s">
        <v>22125</v>
      </c>
      <c r="D5494" s="159">
        <v>1</v>
      </c>
    </row>
    <row r="5495" spans="3:4" x14ac:dyDescent="0.25">
      <c r="C5495" s="159" t="s">
        <v>22126</v>
      </c>
      <c r="D5495" s="159">
        <v>1</v>
      </c>
    </row>
    <row r="5496" spans="3:4" x14ac:dyDescent="0.25">
      <c r="C5496" s="159" t="s">
        <v>22127</v>
      </c>
      <c r="D5496" s="159">
        <v>1</v>
      </c>
    </row>
    <row r="5497" spans="3:4" x14ac:dyDescent="0.25">
      <c r="C5497" s="159" t="s">
        <v>22128</v>
      </c>
      <c r="D5497" s="159">
        <v>1</v>
      </c>
    </row>
    <row r="5498" spans="3:4" x14ac:dyDescent="0.25">
      <c r="C5498" s="159" t="s">
        <v>22129</v>
      </c>
      <c r="D5498" s="159">
        <v>1</v>
      </c>
    </row>
    <row r="5499" spans="3:4" x14ac:dyDescent="0.25">
      <c r="C5499" s="159" t="s">
        <v>22130</v>
      </c>
      <c r="D5499" s="159">
        <v>1</v>
      </c>
    </row>
    <row r="5500" spans="3:4" x14ac:dyDescent="0.25">
      <c r="C5500" s="159" t="s">
        <v>22131</v>
      </c>
      <c r="D5500" s="159">
        <v>1</v>
      </c>
    </row>
    <row r="5501" spans="3:4" x14ac:dyDescent="0.25">
      <c r="C5501" s="159" t="s">
        <v>22132</v>
      </c>
      <c r="D5501" s="159">
        <v>1</v>
      </c>
    </row>
    <row r="5502" spans="3:4" x14ac:dyDescent="0.25">
      <c r="C5502" s="159" t="s">
        <v>22133</v>
      </c>
      <c r="D5502" s="159">
        <v>1</v>
      </c>
    </row>
    <row r="5503" spans="3:4" x14ac:dyDescent="0.25">
      <c r="C5503" s="159" t="s">
        <v>22134</v>
      </c>
      <c r="D5503" s="159">
        <v>1</v>
      </c>
    </row>
    <row r="5504" spans="3:4" x14ac:dyDescent="0.25">
      <c r="C5504" s="159" t="s">
        <v>22135</v>
      </c>
      <c r="D5504" s="159">
        <v>1</v>
      </c>
    </row>
    <row r="5505" spans="3:4" x14ac:dyDescent="0.25">
      <c r="C5505" s="159" t="s">
        <v>22136</v>
      </c>
      <c r="D5505" s="159">
        <v>1</v>
      </c>
    </row>
    <row r="5506" spans="3:4" x14ac:dyDescent="0.25">
      <c r="C5506" s="159" t="s">
        <v>22137</v>
      </c>
      <c r="D5506" s="159">
        <v>1</v>
      </c>
    </row>
    <row r="5507" spans="3:4" x14ac:dyDescent="0.25">
      <c r="C5507" s="159" t="s">
        <v>22138</v>
      </c>
      <c r="D5507" s="159">
        <v>1</v>
      </c>
    </row>
    <row r="5508" spans="3:4" x14ac:dyDescent="0.25">
      <c r="C5508" s="159" t="s">
        <v>22139</v>
      </c>
      <c r="D5508" s="159">
        <v>1</v>
      </c>
    </row>
    <row r="5509" spans="3:4" x14ac:dyDescent="0.25">
      <c r="C5509" s="159" t="s">
        <v>22140</v>
      </c>
      <c r="D5509" s="159">
        <v>1</v>
      </c>
    </row>
    <row r="5510" spans="3:4" x14ac:dyDescent="0.25">
      <c r="C5510" s="159" t="s">
        <v>22141</v>
      </c>
      <c r="D5510" s="159">
        <v>1</v>
      </c>
    </row>
    <row r="5511" spans="3:4" x14ac:dyDescent="0.25">
      <c r="C5511" s="159" t="s">
        <v>22142</v>
      </c>
      <c r="D5511" s="159">
        <v>1</v>
      </c>
    </row>
    <row r="5512" spans="3:4" x14ac:dyDescent="0.25">
      <c r="C5512" s="159" t="s">
        <v>22143</v>
      </c>
      <c r="D5512" s="159">
        <v>1</v>
      </c>
    </row>
    <row r="5513" spans="3:4" x14ac:dyDescent="0.25">
      <c r="C5513" s="159" t="s">
        <v>22144</v>
      </c>
      <c r="D5513" s="159">
        <v>1</v>
      </c>
    </row>
    <row r="5514" spans="3:4" x14ac:dyDescent="0.25">
      <c r="C5514" s="159" t="s">
        <v>22145</v>
      </c>
      <c r="D5514" s="159">
        <v>1</v>
      </c>
    </row>
    <row r="5515" spans="3:4" x14ac:dyDescent="0.25">
      <c r="C5515" s="159" t="s">
        <v>22146</v>
      </c>
      <c r="D5515" s="159">
        <v>1</v>
      </c>
    </row>
    <row r="5516" spans="3:4" x14ac:dyDescent="0.25">
      <c r="C5516" s="159" t="s">
        <v>22147</v>
      </c>
      <c r="D5516" s="159">
        <v>1</v>
      </c>
    </row>
    <row r="5517" spans="3:4" x14ac:dyDescent="0.25">
      <c r="C5517" s="159" t="s">
        <v>22148</v>
      </c>
      <c r="D5517" s="159">
        <v>1</v>
      </c>
    </row>
    <row r="5518" spans="3:4" x14ac:dyDescent="0.25">
      <c r="C5518" s="159" t="s">
        <v>22149</v>
      </c>
      <c r="D5518" s="159">
        <v>1</v>
      </c>
    </row>
    <row r="5519" spans="3:4" x14ac:dyDescent="0.25">
      <c r="C5519" s="159" t="s">
        <v>22150</v>
      </c>
      <c r="D5519" s="159">
        <v>1</v>
      </c>
    </row>
    <row r="5520" spans="3:4" x14ac:dyDescent="0.25">
      <c r="C5520" s="159" t="s">
        <v>22151</v>
      </c>
      <c r="D5520" s="159">
        <v>1</v>
      </c>
    </row>
    <row r="5521" spans="3:4" x14ac:dyDescent="0.25">
      <c r="C5521" s="159" t="s">
        <v>22152</v>
      </c>
      <c r="D5521" s="159">
        <v>1</v>
      </c>
    </row>
    <row r="5522" spans="3:4" x14ac:dyDescent="0.25">
      <c r="C5522" s="159" t="s">
        <v>22153</v>
      </c>
      <c r="D5522" s="159">
        <v>1</v>
      </c>
    </row>
    <row r="5523" spans="3:4" x14ac:dyDescent="0.25">
      <c r="C5523" s="159" t="s">
        <v>22154</v>
      </c>
      <c r="D5523" s="159">
        <v>1</v>
      </c>
    </row>
    <row r="5524" spans="3:4" x14ac:dyDescent="0.25">
      <c r="C5524" s="159" t="s">
        <v>22155</v>
      </c>
      <c r="D5524" s="159">
        <v>1</v>
      </c>
    </row>
    <row r="5525" spans="3:4" x14ac:dyDescent="0.25">
      <c r="C5525" s="159" t="s">
        <v>22260</v>
      </c>
      <c r="D5525" s="159">
        <v>1</v>
      </c>
    </row>
    <row r="5526" spans="3:4" x14ac:dyDescent="0.25">
      <c r="C5526" s="159" t="s">
        <v>22261</v>
      </c>
      <c r="D5526" s="159">
        <v>1</v>
      </c>
    </row>
    <row r="5527" spans="3:4" x14ac:dyDescent="0.25">
      <c r="C5527" s="159" t="s">
        <v>22262</v>
      </c>
      <c r="D5527" s="159">
        <v>1</v>
      </c>
    </row>
    <row r="5528" spans="3:4" x14ac:dyDescent="0.25">
      <c r="C5528" s="159" t="s">
        <v>22263</v>
      </c>
      <c r="D5528" s="159">
        <v>1</v>
      </c>
    </row>
    <row r="5529" spans="3:4" x14ac:dyDescent="0.25">
      <c r="C5529" s="159" t="s">
        <v>22264</v>
      </c>
      <c r="D5529" s="159">
        <v>1</v>
      </c>
    </row>
    <row r="5530" spans="3:4" x14ac:dyDescent="0.25">
      <c r="C5530" s="159" t="s">
        <v>22265</v>
      </c>
      <c r="D5530" s="159">
        <v>1</v>
      </c>
    </row>
    <row r="5531" spans="3:4" x14ac:dyDescent="0.25">
      <c r="C5531" s="159" t="s">
        <v>22266</v>
      </c>
      <c r="D5531" s="159">
        <v>1</v>
      </c>
    </row>
    <row r="5532" spans="3:4" x14ac:dyDescent="0.25">
      <c r="C5532" s="159" t="s">
        <v>22267</v>
      </c>
      <c r="D5532" s="159">
        <v>1</v>
      </c>
    </row>
    <row r="5533" spans="3:4" x14ac:dyDescent="0.25">
      <c r="C5533" s="159" t="s">
        <v>22268</v>
      </c>
      <c r="D5533" s="159">
        <v>1</v>
      </c>
    </row>
    <row r="5534" spans="3:4" x14ac:dyDescent="0.25">
      <c r="C5534" s="159" t="s">
        <v>22269</v>
      </c>
      <c r="D5534" s="159">
        <v>1</v>
      </c>
    </row>
    <row r="5535" spans="3:4" x14ac:dyDescent="0.25">
      <c r="C5535" s="159" t="s">
        <v>22270</v>
      </c>
      <c r="D5535" s="159">
        <v>1</v>
      </c>
    </row>
    <row r="5536" spans="3:4" x14ac:dyDescent="0.25">
      <c r="C5536" s="159" t="s">
        <v>22271</v>
      </c>
      <c r="D5536" s="159">
        <v>1</v>
      </c>
    </row>
    <row r="5537" spans="3:4" x14ac:dyDescent="0.25">
      <c r="C5537" s="159" t="s">
        <v>22272</v>
      </c>
      <c r="D5537" s="159">
        <v>1</v>
      </c>
    </row>
    <row r="5538" spans="3:4" x14ac:dyDescent="0.25">
      <c r="C5538" s="159" t="s">
        <v>22273</v>
      </c>
      <c r="D5538" s="159">
        <v>1</v>
      </c>
    </row>
    <row r="5539" spans="3:4" x14ac:dyDescent="0.25">
      <c r="C5539" s="159" t="s">
        <v>22274</v>
      </c>
      <c r="D5539" s="159">
        <v>1</v>
      </c>
    </row>
    <row r="5540" spans="3:4" x14ac:dyDescent="0.25">
      <c r="C5540" s="159" t="s">
        <v>22275</v>
      </c>
      <c r="D5540" s="159">
        <v>1</v>
      </c>
    </row>
    <row r="5541" spans="3:4" x14ac:dyDescent="0.25">
      <c r="C5541" s="159" t="s">
        <v>22276</v>
      </c>
      <c r="D5541" s="159">
        <v>1</v>
      </c>
    </row>
    <row r="5542" spans="3:4" x14ac:dyDescent="0.25">
      <c r="C5542" s="159" t="s">
        <v>22277</v>
      </c>
      <c r="D5542" s="159">
        <v>1</v>
      </c>
    </row>
    <row r="5543" spans="3:4" x14ac:dyDescent="0.25">
      <c r="C5543" s="159" t="s">
        <v>22278</v>
      </c>
      <c r="D5543" s="159">
        <v>1</v>
      </c>
    </row>
    <row r="5544" spans="3:4" x14ac:dyDescent="0.25">
      <c r="C5544" s="159" t="s">
        <v>22279</v>
      </c>
      <c r="D5544" s="159">
        <v>1</v>
      </c>
    </row>
    <row r="5545" spans="3:4" x14ac:dyDescent="0.25">
      <c r="C5545" s="159" t="s">
        <v>22280</v>
      </c>
      <c r="D5545" s="159">
        <v>1</v>
      </c>
    </row>
    <row r="5546" spans="3:4" x14ac:dyDescent="0.25">
      <c r="C5546" s="159" t="s">
        <v>22281</v>
      </c>
      <c r="D5546" s="159">
        <v>1</v>
      </c>
    </row>
    <row r="5547" spans="3:4" x14ac:dyDescent="0.25">
      <c r="C5547" s="159" t="s">
        <v>22282</v>
      </c>
      <c r="D5547" s="159">
        <v>1</v>
      </c>
    </row>
    <row r="5548" spans="3:4" x14ac:dyDescent="0.25">
      <c r="C5548" s="159" t="s">
        <v>22283</v>
      </c>
      <c r="D5548" s="159">
        <v>1</v>
      </c>
    </row>
    <row r="5549" spans="3:4" x14ac:dyDescent="0.25">
      <c r="C5549" s="159" t="s">
        <v>22284</v>
      </c>
      <c r="D5549" s="159">
        <v>1</v>
      </c>
    </row>
    <row r="5550" spans="3:4" x14ac:dyDescent="0.25">
      <c r="C5550" s="159" t="s">
        <v>22285</v>
      </c>
      <c r="D5550" s="159">
        <v>1</v>
      </c>
    </row>
    <row r="5551" spans="3:4" x14ac:dyDescent="0.25">
      <c r="C5551" s="159" t="s">
        <v>22286</v>
      </c>
      <c r="D5551" s="159">
        <v>1</v>
      </c>
    </row>
    <row r="5552" spans="3:4" x14ac:dyDescent="0.25">
      <c r="C5552" s="159" t="s">
        <v>22287</v>
      </c>
      <c r="D5552" s="159">
        <v>1</v>
      </c>
    </row>
    <row r="5553" spans="3:4" x14ac:dyDescent="0.25">
      <c r="C5553" s="159" t="s">
        <v>22288</v>
      </c>
      <c r="D5553" s="159">
        <v>1</v>
      </c>
    </row>
    <row r="5554" spans="3:4" x14ac:dyDescent="0.25">
      <c r="C5554" s="159" t="s">
        <v>22289</v>
      </c>
      <c r="D5554" s="159">
        <v>1</v>
      </c>
    </row>
    <row r="5555" spans="3:4" x14ac:dyDescent="0.25">
      <c r="C5555" s="159" t="s">
        <v>22290</v>
      </c>
      <c r="D5555" s="159">
        <v>1</v>
      </c>
    </row>
    <row r="5556" spans="3:4" x14ac:dyDescent="0.25">
      <c r="C5556" s="159" t="s">
        <v>22291</v>
      </c>
      <c r="D5556" s="159">
        <v>1</v>
      </c>
    </row>
    <row r="5557" spans="3:4" x14ac:dyDescent="0.25">
      <c r="C5557" s="159" t="s">
        <v>22292</v>
      </c>
      <c r="D5557" s="159">
        <v>1</v>
      </c>
    </row>
    <row r="5558" spans="3:4" x14ac:dyDescent="0.25">
      <c r="C5558" s="159" t="s">
        <v>22293</v>
      </c>
      <c r="D5558" s="159">
        <v>1</v>
      </c>
    </row>
    <row r="5559" spans="3:4" x14ac:dyDescent="0.25">
      <c r="C5559" s="159" t="s">
        <v>22294</v>
      </c>
      <c r="D5559" s="159">
        <v>1</v>
      </c>
    </row>
    <row r="5560" spans="3:4" x14ac:dyDescent="0.25">
      <c r="C5560" s="159" t="s">
        <v>22295</v>
      </c>
      <c r="D5560" s="159">
        <v>1</v>
      </c>
    </row>
    <row r="5561" spans="3:4" x14ac:dyDescent="0.25">
      <c r="C5561" s="159" t="s">
        <v>22296</v>
      </c>
      <c r="D5561" s="159">
        <v>1</v>
      </c>
    </row>
    <row r="5562" spans="3:4" x14ac:dyDescent="0.25">
      <c r="C5562" s="159" t="s">
        <v>22297</v>
      </c>
      <c r="D5562" s="159">
        <v>1</v>
      </c>
    </row>
    <row r="5563" spans="3:4" x14ac:dyDescent="0.25">
      <c r="C5563" s="159" t="s">
        <v>22298</v>
      </c>
      <c r="D5563" s="159">
        <v>1</v>
      </c>
    </row>
    <row r="5564" spans="3:4" x14ac:dyDescent="0.25">
      <c r="C5564" s="159" t="s">
        <v>22299</v>
      </c>
      <c r="D5564" s="159">
        <v>1</v>
      </c>
    </row>
    <row r="5565" spans="3:4" x14ac:dyDescent="0.25">
      <c r="C5565" s="159" t="s">
        <v>22300</v>
      </c>
      <c r="D5565" s="159">
        <v>1</v>
      </c>
    </row>
    <row r="5566" spans="3:4" x14ac:dyDescent="0.25">
      <c r="C5566" s="159" t="s">
        <v>22301</v>
      </c>
      <c r="D5566" s="159">
        <v>1</v>
      </c>
    </row>
    <row r="5567" spans="3:4" x14ac:dyDescent="0.25">
      <c r="C5567" s="159" t="s">
        <v>22302</v>
      </c>
      <c r="D5567" s="159">
        <v>1</v>
      </c>
    </row>
    <row r="5568" spans="3:4" x14ac:dyDescent="0.25">
      <c r="C5568" s="159" t="s">
        <v>22303</v>
      </c>
      <c r="D5568" s="159">
        <v>1</v>
      </c>
    </row>
    <row r="5569" spans="3:4" x14ac:dyDescent="0.25">
      <c r="C5569" s="159" t="s">
        <v>22304</v>
      </c>
      <c r="D5569" s="159">
        <v>1</v>
      </c>
    </row>
    <row r="5570" spans="3:4" x14ac:dyDescent="0.25">
      <c r="C5570" s="159" t="s">
        <v>22305</v>
      </c>
      <c r="D5570" s="159">
        <v>1</v>
      </c>
    </row>
    <row r="5571" spans="3:4" x14ac:dyDescent="0.25">
      <c r="C5571" s="159" t="s">
        <v>22306</v>
      </c>
      <c r="D5571" s="159">
        <v>1</v>
      </c>
    </row>
    <row r="5572" spans="3:4" x14ac:dyDescent="0.25">
      <c r="C5572" s="159" t="s">
        <v>22307</v>
      </c>
      <c r="D5572" s="159">
        <v>1</v>
      </c>
    </row>
    <row r="5573" spans="3:4" x14ac:dyDescent="0.25">
      <c r="C5573" s="159" t="s">
        <v>22308</v>
      </c>
      <c r="D5573" s="159">
        <v>1</v>
      </c>
    </row>
    <row r="5574" spans="3:4" x14ac:dyDescent="0.25">
      <c r="C5574" s="159" t="s">
        <v>22309</v>
      </c>
      <c r="D5574" s="159">
        <v>1</v>
      </c>
    </row>
    <row r="5575" spans="3:4" x14ac:dyDescent="0.25">
      <c r="C5575" s="159" t="s">
        <v>22310</v>
      </c>
      <c r="D5575" s="159">
        <v>1</v>
      </c>
    </row>
    <row r="5576" spans="3:4" x14ac:dyDescent="0.25">
      <c r="C5576" s="159" t="s">
        <v>22311</v>
      </c>
      <c r="D5576" s="159">
        <v>1</v>
      </c>
    </row>
    <row r="5577" spans="3:4" x14ac:dyDescent="0.25">
      <c r="C5577" s="159" t="s">
        <v>22312</v>
      </c>
      <c r="D5577" s="159">
        <v>1</v>
      </c>
    </row>
    <row r="5578" spans="3:4" x14ac:dyDescent="0.25">
      <c r="C5578" s="159" t="s">
        <v>22313</v>
      </c>
      <c r="D5578" s="159">
        <v>1</v>
      </c>
    </row>
    <row r="5579" spans="3:4" x14ac:dyDescent="0.25">
      <c r="C5579" s="159" t="s">
        <v>22314</v>
      </c>
      <c r="D5579" s="159">
        <v>1</v>
      </c>
    </row>
    <row r="5580" spans="3:4" x14ac:dyDescent="0.25">
      <c r="C5580" s="159" t="s">
        <v>22315</v>
      </c>
      <c r="D5580" s="159">
        <v>1</v>
      </c>
    </row>
    <row r="5581" spans="3:4" x14ac:dyDescent="0.25">
      <c r="C5581" s="159" t="s">
        <v>22316</v>
      </c>
      <c r="D5581" s="159">
        <v>1</v>
      </c>
    </row>
    <row r="5582" spans="3:4" x14ac:dyDescent="0.25">
      <c r="C5582" s="159" t="s">
        <v>22317</v>
      </c>
      <c r="D5582" s="159">
        <v>1</v>
      </c>
    </row>
    <row r="5583" spans="3:4" x14ac:dyDescent="0.25">
      <c r="C5583" s="159" t="s">
        <v>22318</v>
      </c>
      <c r="D5583" s="159">
        <v>1</v>
      </c>
    </row>
    <row r="5584" spans="3:4" x14ac:dyDescent="0.25">
      <c r="C5584" s="159" t="s">
        <v>22319</v>
      </c>
      <c r="D5584" s="159">
        <v>1</v>
      </c>
    </row>
    <row r="5585" spans="3:4" x14ac:dyDescent="0.25">
      <c r="C5585" s="159" t="s">
        <v>22320</v>
      </c>
      <c r="D5585" s="159">
        <v>1</v>
      </c>
    </row>
    <row r="5586" spans="3:4" x14ac:dyDescent="0.25">
      <c r="C5586" s="159" t="s">
        <v>22321</v>
      </c>
      <c r="D5586" s="159">
        <v>1</v>
      </c>
    </row>
    <row r="5587" spans="3:4" x14ac:dyDescent="0.25">
      <c r="C5587" s="159" t="s">
        <v>22322</v>
      </c>
      <c r="D5587" s="159">
        <v>1</v>
      </c>
    </row>
    <row r="5588" spans="3:4" x14ac:dyDescent="0.25">
      <c r="C5588" s="159" t="s">
        <v>22323</v>
      </c>
      <c r="D5588" s="159">
        <v>1</v>
      </c>
    </row>
    <row r="5589" spans="3:4" x14ac:dyDescent="0.25">
      <c r="C5589" s="159" t="s">
        <v>22324</v>
      </c>
      <c r="D5589" s="159">
        <v>1</v>
      </c>
    </row>
    <row r="5590" spans="3:4" x14ac:dyDescent="0.25">
      <c r="C5590" s="159" t="s">
        <v>22325</v>
      </c>
      <c r="D5590" s="159">
        <v>1</v>
      </c>
    </row>
    <row r="5591" spans="3:4" x14ac:dyDescent="0.25">
      <c r="C5591" s="159" t="s">
        <v>22326</v>
      </c>
      <c r="D5591" s="159">
        <v>1</v>
      </c>
    </row>
    <row r="5592" spans="3:4" x14ac:dyDescent="0.25">
      <c r="C5592" s="159" t="s">
        <v>22327</v>
      </c>
      <c r="D5592" s="159">
        <v>1</v>
      </c>
    </row>
    <row r="5593" spans="3:4" x14ac:dyDescent="0.25">
      <c r="C5593" s="159" t="s">
        <v>22328</v>
      </c>
      <c r="D5593" s="159">
        <v>1</v>
      </c>
    </row>
    <row r="5594" spans="3:4" x14ac:dyDescent="0.25">
      <c r="C5594" s="159" t="s">
        <v>22329</v>
      </c>
      <c r="D5594" s="159">
        <v>1</v>
      </c>
    </row>
    <row r="5595" spans="3:4" x14ac:dyDescent="0.25">
      <c r="C5595" s="159" t="s">
        <v>22330</v>
      </c>
      <c r="D5595" s="159">
        <v>1</v>
      </c>
    </row>
    <row r="5596" spans="3:4" x14ac:dyDescent="0.25">
      <c r="C5596" s="159" t="s">
        <v>22331</v>
      </c>
      <c r="D5596" s="159">
        <v>1</v>
      </c>
    </row>
    <row r="5597" spans="3:4" x14ac:dyDescent="0.25">
      <c r="C5597" s="159" t="s">
        <v>22332</v>
      </c>
      <c r="D5597" s="159">
        <v>1</v>
      </c>
    </row>
    <row r="5598" spans="3:4" x14ac:dyDescent="0.25">
      <c r="C5598" s="159" t="s">
        <v>22333</v>
      </c>
      <c r="D5598" s="159">
        <v>1</v>
      </c>
    </row>
    <row r="5599" spans="3:4" x14ac:dyDescent="0.25">
      <c r="C5599" s="159" t="s">
        <v>22334</v>
      </c>
      <c r="D5599" s="159">
        <v>1</v>
      </c>
    </row>
    <row r="5600" spans="3:4" x14ac:dyDescent="0.25">
      <c r="C5600" s="159" t="s">
        <v>22335</v>
      </c>
      <c r="D5600" s="159">
        <v>1</v>
      </c>
    </row>
    <row r="5601" spans="3:4" x14ac:dyDescent="0.25">
      <c r="C5601" s="159" t="s">
        <v>22336</v>
      </c>
      <c r="D5601" s="159">
        <v>1</v>
      </c>
    </row>
    <row r="5602" spans="3:4" x14ac:dyDescent="0.25">
      <c r="C5602" s="159" t="s">
        <v>22337</v>
      </c>
      <c r="D5602" s="159">
        <v>1</v>
      </c>
    </row>
    <row r="5603" spans="3:4" x14ac:dyDescent="0.25">
      <c r="C5603" s="159" t="s">
        <v>22338</v>
      </c>
      <c r="D5603" s="159">
        <v>1</v>
      </c>
    </row>
    <row r="5604" spans="3:4" x14ac:dyDescent="0.25">
      <c r="C5604" s="159" t="s">
        <v>22339</v>
      </c>
      <c r="D5604" s="159">
        <v>1</v>
      </c>
    </row>
    <row r="5605" spans="3:4" x14ac:dyDescent="0.25">
      <c r="C5605" s="159" t="s">
        <v>22340</v>
      </c>
      <c r="D5605" s="159">
        <v>1</v>
      </c>
    </row>
    <row r="5606" spans="3:4" x14ac:dyDescent="0.25">
      <c r="C5606" s="159" t="s">
        <v>22341</v>
      </c>
      <c r="D5606" s="159">
        <v>1</v>
      </c>
    </row>
    <row r="5607" spans="3:4" x14ac:dyDescent="0.25">
      <c r="C5607" s="159" t="s">
        <v>22342</v>
      </c>
      <c r="D5607" s="159">
        <v>1</v>
      </c>
    </row>
    <row r="5608" spans="3:4" x14ac:dyDescent="0.25">
      <c r="C5608" s="159" t="s">
        <v>22343</v>
      </c>
      <c r="D5608" s="159">
        <v>1</v>
      </c>
    </row>
    <row r="5609" spans="3:4" x14ac:dyDescent="0.25">
      <c r="C5609" s="159" t="s">
        <v>22344</v>
      </c>
      <c r="D5609" s="159">
        <v>1</v>
      </c>
    </row>
    <row r="5610" spans="3:4" x14ac:dyDescent="0.25">
      <c r="C5610" s="159" t="s">
        <v>22345</v>
      </c>
      <c r="D5610" s="159">
        <v>1</v>
      </c>
    </row>
    <row r="5611" spans="3:4" x14ac:dyDescent="0.25">
      <c r="C5611" s="159" t="s">
        <v>22346</v>
      </c>
      <c r="D5611" s="159">
        <v>1</v>
      </c>
    </row>
    <row r="5612" spans="3:4" x14ac:dyDescent="0.25">
      <c r="C5612" s="159" t="s">
        <v>22347</v>
      </c>
      <c r="D5612" s="159">
        <v>1</v>
      </c>
    </row>
    <row r="5613" spans="3:4" x14ac:dyDescent="0.25">
      <c r="C5613" s="159" t="s">
        <v>22348</v>
      </c>
      <c r="D5613" s="159">
        <v>1</v>
      </c>
    </row>
    <row r="5614" spans="3:4" x14ac:dyDescent="0.25">
      <c r="C5614" s="159" t="s">
        <v>22349</v>
      </c>
      <c r="D5614" s="159">
        <v>1</v>
      </c>
    </row>
    <row r="5615" spans="3:4" x14ac:dyDescent="0.25">
      <c r="C5615" s="159" t="s">
        <v>22350</v>
      </c>
      <c r="D5615" s="159">
        <v>1</v>
      </c>
    </row>
    <row r="5616" spans="3:4" x14ac:dyDescent="0.25">
      <c r="C5616" s="159" t="s">
        <v>22351</v>
      </c>
      <c r="D5616" s="159">
        <v>1</v>
      </c>
    </row>
    <row r="5617" spans="3:4" x14ac:dyDescent="0.25">
      <c r="C5617" s="159" t="s">
        <v>22352</v>
      </c>
      <c r="D5617" s="159">
        <v>1</v>
      </c>
    </row>
    <row r="5618" spans="3:4" x14ac:dyDescent="0.25">
      <c r="C5618" s="159" t="s">
        <v>22353</v>
      </c>
      <c r="D5618" s="159">
        <v>1</v>
      </c>
    </row>
    <row r="5619" spans="3:4" x14ac:dyDescent="0.25">
      <c r="C5619" s="159" t="s">
        <v>22354</v>
      </c>
      <c r="D5619" s="159">
        <v>1</v>
      </c>
    </row>
    <row r="5620" spans="3:4" x14ac:dyDescent="0.25">
      <c r="C5620" s="159" t="s">
        <v>22355</v>
      </c>
      <c r="D5620" s="159">
        <v>1</v>
      </c>
    </row>
    <row r="5621" spans="3:4" x14ac:dyDescent="0.25">
      <c r="C5621" s="159" t="s">
        <v>22356</v>
      </c>
      <c r="D5621" s="159">
        <v>1</v>
      </c>
    </row>
    <row r="5622" spans="3:4" x14ac:dyDescent="0.25">
      <c r="C5622" s="159" t="s">
        <v>22357</v>
      </c>
      <c r="D5622" s="159">
        <v>1</v>
      </c>
    </row>
    <row r="5623" spans="3:4" x14ac:dyDescent="0.25">
      <c r="C5623" s="159" t="s">
        <v>22358</v>
      </c>
      <c r="D5623" s="159">
        <v>1</v>
      </c>
    </row>
    <row r="5624" spans="3:4" x14ac:dyDescent="0.25">
      <c r="C5624" s="159" t="s">
        <v>22359</v>
      </c>
      <c r="D5624" s="159">
        <v>1</v>
      </c>
    </row>
    <row r="5625" spans="3:4" x14ac:dyDescent="0.25">
      <c r="C5625" s="159" t="s">
        <v>22360</v>
      </c>
      <c r="D5625" s="159">
        <v>1</v>
      </c>
    </row>
    <row r="5626" spans="3:4" x14ac:dyDescent="0.25">
      <c r="C5626" s="159" t="s">
        <v>22361</v>
      </c>
      <c r="D5626" s="159">
        <v>1</v>
      </c>
    </row>
    <row r="5627" spans="3:4" x14ac:dyDescent="0.25">
      <c r="C5627" s="159" t="s">
        <v>22362</v>
      </c>
      <c r="D5627" s="159">
        <v>1</v>
      </c>
    </row>
    <row r="5628" spans="3:4" x14ac:dyDescent="0.25">
      <c r="C5628" s="159" t="s">
        <v>22363</v>
      </c>
      <c r="D5628" s="159">
        <v>1</v>
      </c>
    </row>
    <row r="5629" spans="3:4" x14ac:dyDescent="0.25">
      <c r="C5629" s="159" t="s">
        <v>22364</v>
      </c>
      <c r="D5629" s="159">
        <v>1</v>
      </c>
    </row>
    <row r="5630" spans="3:4" x14ac:dyDescent="0.25">
      <c r="C5630" s="159" t="s">
        <v>22365</v>
      </c>
      <c r="D5630" s="159">
        <v>1</v>
      </c>
    </row>
    <row r="5631" spans="3:4" x14ac:dyDescent="0.25">
      <c r="C5631" s="159" t="s">
        <v>22366</v>
      </c>
      <c r="D5631" s="159">
        <v>1</v>
      </c>
    </row>
    <row r="5632" spans="3:4" x14ac:dyDescent="0.25">
      <c r="C5632" s="159" t="s">
        <v>22367</v>
      </c>
      <c r="D5632" s="159">
        <v>1</v>
      </c>
    </row>
    <row r="5633" spans="3:4" x14ac:dyDescent="0.25">
      <c r="C5633" s="159" t="s">
        <v>22368</v>
      </c>
      <c r="D5633" s="159">
        <v>1</v>
      </c>
    </row>
    <row r="5634" spans="3:4" x14ac:dyDescent="0.25">
      <c r="C5634" s="159" t="s">
        <v>22369</v>
      </c>
      <c r="D5634" s="159">
        <v>1</v>
      </c>
    </row>
    <row r="5635" spans="3:4" x14ac:dyDescent="0.25">
      <c r="C5635" s="159" t="s">
        <v>22370</v>
      </c>
      <c r="D5635" s="159">
        <v>1</v>
      </c>
    </row>
    <row r="5636" spans="3:4" x14ac:dyDescent="0.25">
      <c r="C5636" s="159" t="s">
        <v>22371</v>
      </c>
      <c r="D5636" s="159">
        <v>1</v>
      </c>
    </row>
    <row r="5637" spans="3:4" x14ac:dyDescent="0.25">
      <c r="C5637" s="159" t="s">
        <v>22372</v>
      </c>
      <c r="D5637" s="159">
        <v>1</v>
      </c>
    </row>
    <row r="5638" spans="3:4" x14ac:dyDescent="0.25">
      <c r="C5638" s="159" t="s">
        <v>22373</v>
      </c>
      <c r="D5638" s="159">
        <v>1</v>
      </c>
    </row>
    <row r="5639" spans="3:4" x14ac:dyDescent="0.25">
      <c r="C5639" s="159" t="s">
        <v>22374</v>
      </c>
      <c r="D5639" s="159">
        <v>1</v>
      </c>
    </row>
    <row r="5640" spans="3:4" x14ac:dyDescent="0.25">
      <c r="C5640" s="159" t="s">
        <v>22375</v>
      </c>
      <c r="D5640" s="159">
        <v>1</v>
      </c>
    </row>
    <row r="5641" spans="3:4" x14ac:dyDescent="0.25">
      <c r="C5641" s="159" t="s">
        <v>22376</v>
      </c>
      <c r="D5641" s="159">
        <v>1</v>
      </c>
    </row>
    <row r="5642" spans="3:4" x14ac:dyDescent="0.25">
      <c r="C5642" s="159" t="s">
        <v>22377</v>
      </c>
      <c r="D5642" s="159">
        <v>1</v>
      </c>
    </row>
    <row r="5643" spans="3:4" x14ac:dyDescent="0.25">
      <c r="C5643" s="159" t="s">
        <v>22378</v>
      </c>
      <c r="D5643" s="159">
        <v>1</v>
      </c>
    </row>
    <row r="5644" spans="3:4" x14ac:dyDescent="0.25">
      <c r="C5644" s="159" t="s">
        <v>22379</v>
      </c>
      <c r="D5644" s="159">
        <v>1</v>
      </c>
    </row>
    <row r="5645" spans="3:4" x14ac:dyDescent="0.25">
      <c r="C5645" s="159" t="s">
        <v>22380</v>
      </c>
      <c r="D5645" s="159">
        <v>1</v>
      </c>
    </row>
    <row r="5646" spans="3:4" x14ac:dyDescent="0.25">
      <c r="C5646" s="159" t="s">
        <v>22381</v>
      </c>
      <c r="D5646" s="159">
        <v>1</v>
      </c>
    </row>
    <row r="5647" spans="3:4" x14ac:dyDescent="0.25">
      <c r="C5647" s="159" t="s">
        <v>22382</v>
      </c>
      <c r="D5647" s="159">
        <v>1</v>
      </c>
    </row>
    <row r="5648" spans="3:4" x14ac:dyDescent="0.25">
      <c r="C5648" s="159" t="s">
        <v>22383</v>
      </c>
      <c r="D5648" s="159">
        <v>1</v>
      </c>
    </row>
    <row r="5649" spans="3:4" x14ac:dyDescent="0.25">
      <c r="C5649" s="159" t="s">
        <v>22384</v>
      </c>
      <c r="D5649" s="159">
        <v>1</v>
      </c>
    </row>
    <row r="5650" spans="3:4" x14ac:dyDescent="0.25">
      <c r="C5650" s="159" t="s">
        <v>22385</v>
      </c>
      <c r="D5650" s="159">
        <v>1</v>
      </c>
    </row>
    <row r="5651" spans="3:4" x14ac:dyDescent="0.25">
      <c r="C5651" s="159" t="s">
        <v>22386</v>
      </c>
      <c r="D5651" s="159">
        <v>1</v>
      </c>
    </row>
    <row r="5652" spans="3:4" x14ac:dyDescent="0.25">
      <c r="C5652" s="159" t="s">
        <v>22387</v>
      </c>
      <c r="D5652" s="159">
        <v>1</v>
      </c>
    </row>
    <row r="5653" spans="3:4" x14ac:dyDescent="0.25">
      <c r="C5653" s="159" t="s">
        <v>22388</v>
      </c>
      <c r="D5653" s="159">
        <v>1</v>
      </c>
    </row>
    <row r="5654" spans="3:4" x14ac:dyDescent="0.25">
      <c r="C5654" s="159" t="s">
        <v>22389</v>
      </c>
      <c r="D5654" s="159">
        <v>1</v>
      </c>
    </row>
    <row r="5655" spans="3:4" x14ac:dyDescent="0.25">
      <c r="C5655" s="159" t="s">
        <v>22390</v>
      </c>
      <c r="D5655" s="159">
        <v>1</v>
      </c>
    </row>
    <row r="5656" spans="3:4" x14ac:dyDescent="0.25">
      <c r="C5656" s="159" t="s">
        <v>22391</v>
      </c>
      <c r="D5656" s="159">
        <v>1</v>
      </c>
    </row>
    <row r="5657" spans="3:4" x14ac:dyDescent="0.25">
      <c r="C5657" s="159" t="s">
        <v>22392</v>
      </c>
      <c r="D5657" s="159">
        <v>1</v>
      </c>
    </row>
    <row r="5658" spans="3:4" x14ac:dyDescent="0.25">
      <c r="C5658" s="159" t="s">
        <v>22393</v>
      </c>
      <c r="D5658" s="159">
        <v>1</v>
      </c>
    </row>
    <row r="5659" spans="3:4" x14ac:dyDescent="0.25">
      <c r="C5659" s="159" t="s">
        <v>22394</v>
      </c>
      <c r="D5659" s="159">
        <v>1</v>
      </c>
    </row>
    <row r="5660" spans="3:4" x14ac:dyDescent="0.25">
      <c r="C5660" s="159" t="s">
        <v>22395</v>
      </c>
      <c r="D5660" s="159">
        <v>1</v>
      </c>
    </row>
    <row r="5661" spans="3:4" x14ac:dyDescent="0.25">
      <c r="C5661" s="159" t="s">
        <v>22396</v>
      </c>
      <c r="D5661" s="159">
        <v>1</v>
      </c>
    </row>
    <row r="5662" spans="3:4" x14ac:dyDescent="0.25">
      <c r="C5662" s="159" t="s">
        <v>22397</v>
      </c>
      <c r="D5662" s="159">
        <v>1</v>
      </c>
    </row>
    <row r="5663" spans="3:4" x14ac:dyDescent="0.25">
      <c r="C5663" s="159" t="s">
        <v>22398</v>
      </c>
      <c r="D5663" s="159">
        <v>1</v>
      </c>
    </row>
    <row r="5664" spans="3:4" x14ac:dyDescent="0.25">
      <c r="C5664" s="159" t="s">
        <v>22399</v>
      </c>
      <c r="D5664" s="159">
        <v>1</v>
      </c>
    </row>
    <row r="5665" spans="3:4" x14ac:dyDescent="0.25">
      <c r="C5665" s="159" t="s">
        <v>22400</v>
      </c>
      <c r="D5665" s="159">
        <v>1</v>
      </c>
    </row>
    <row r="5666" spans="3:4" x14ac:dyDescent="0.25">
      <c r="C5666" s="159" t="s">
        <v>22401</v>
      </c>
      <c r="D5666" s="159">
        <v>1</v>
      </c>
    </row>
    <row r="5667" spans="3:4" x14ac:dyDescent="0.25">
      <c r="C5667" s="159" t="s">
        <v>22402</v>
      </c>
      <c r="D5667" s="159">
        <v>1</v>
      </c>
    </row>
    <row r="5668" spans="3:4" x14ac:dyDescent="0.25">
      <c r="C5668" s="159" t="s">
        <v>22403</v>
      </c>
      <c r="D5668" s="159">
        <v>1</v>
      </c>
    </row>
    <row r="5669" spans="3:4" x14ac:dyDescent="0.25">
      <c r="C5669" s="159" t="s">
        <v>22404</v>
      </c>
      <c r="D5669" s="159">
        <v>1</v>
      </c>
    </row>
    <row r="5670" spans="3:4" x14ac:dyDescent="0.25">
      <c r="C5670" s="159" t="s">
        <v>22405</v>
      </c>
      <c r="D5670" s="159">
        <v>1</v>
      </c>
    </row>
    <row r="5671" spans="3:4" x14ac:dyDescent="0.25">
      <c r="C5671" s="159" t="s">
        <v>22406</v>
      </c>
      <c r="D5671" s="159">
        <v>1</v>
      </c>
    </row>
    <row r="5672" spans="3:4" x14ac:dyDescent="0.25">
      <c r="C5672" s="159" t="s">
        <v>22407</v>
      </c>
      <c r="D5672" s="159">
        <v>1</v>
      </c>
    </row>
    <row r="5673" spans="3:4" x14ac:dyDescent="0.25">
      <c r="C5673" s="159" t="s">
        <v>22408</v>
      </c>
      <c r="D5673" s="159">
        <v>1</v>
      </c>
    </row>
    <row r="5674" spans="3:4" x14ac:dyDescent="0.25">
      <c r="C5674" s="159" t="s">
        <v>22409</v>
      </c>
      <c r="D5674" s="159">
        <v>1</v>
      </c>
    </row>
    <row r="5675" spans="3:4" x14ac:dyDescent="0.25">
      <c r="C5675" s="159" t="s">
        <v>22410</v>
      </c>
      <c r="D5675" s="159">
        <v>1</v>
      </c>
    </row>
    <row r="5676" spans="3:4" x14ac:dyDescent="0.25">
      <c r="C5676" s="159" t="s">
        <v>22411</v>
      </c>
      <c r="D5676" s="159">
        <v>1</v>
      </c>
    </row>
    <row r="5677" spans="3:4" x14ac:dyDescent="0.25">
      <c r="C5677" s="159" t="s">
        <v>22412</v>
      </c>
      <c r="D5677" s="159">
        <v>1</v>
      </c>
    </row>
    <row r="5678" spans="3:4" x14ac:dyDescent="0.25">
      <c r="C5678" s="159" t="s">
        <v>22413</v>
      </c>
      <c r="D5678" s="159">
        <v>1</v>
      </c>
    </row>
    <row r="5679" spans="3:4" x14ac:dyDescent="0.25">
      <c r="C5679" s="159" t="s">
        <v>22414</v>
      </c>
      <c r="D5679" s="159">
        <v>1</v>
      </c>
    </row>
    <row r="5680" spans="3:4" x14ac:dyDescent="0.25">
      <c r="C5680" s="159" t="s">
        <v>22415</v>
      </c>
      <c r="D5680" s="159">
        <v>1</v>
      </c>
    </row>
    <row r="5681" spans="3:4" x14ac:dyDescent="0.25">
      <c r="C5681" s="159" t="s">
        <v>22416</v>
      </c>
      <c r="D5681" s="159">
        <v>1</v>
      </c>
    </row>
    <row r="5682" spans="3:4" x14ac:dyDescent="0.25">
      <c r="C5682" s="159" t="s">
        <v>22417</v>
      </c>
      <c r="D5682" s="159">
        <v>1</v>
      </c>
    </row>
    <row r="5683" spans="3:4" x14ac:dyDescent="0.25">
      <c r="C5683" s="159" t="s">
        <v>22418</v>
      </c>
      <c r="D5683" s="159">
        <v>1</v>
      </c>
    </row>
    <row r="5684" spans="3:4" x14ac:dyDescent="0.25">
      <c r="C5684" s="159" t="s">
        <v>22419</v>
      </c>
      <c r="D5684" s="159">
        <v>1</v>
      </c>
    </row>
    <row r="5685" spans="3:4" x14ac:dyDescent="0.25">
      <c r="C5685" s="159" t="s">
        <v>22420</v>
      </c>
      <c r="D5685" s="159">
        <v>1</v>
      </c>
    </row>
    <row r="5686" spans="3:4" x14ac:dyDescent="0.25">
      <c r="C5686" s="159" t="s">
        <v>22421</v>
      </c>
      <c r="D5686" s="159">
        <v>1</v>
      </c>
    </row>
    <row r="5687" spans="3:4" x14ac:dyDescent="0.25">
      <c r="C5687" s="159" t="s">
        <v>22422</v>
      </c>
      <c r="D5687" s="159">
        <v>1</v>
      </c>
    </row>
    <row r="5688" spans="3:4" x14ac:dyDescent="0.25">
      <c r="C5688" s="159" t="s">
        <v>22423</v>
      </c>
      <c r="D5688" s="159">
        <v>1</v>
      </c>
    </row>
    <row r="5689" spans="3:4" x14ac:dyDescent="0.25">
      <c r="C5689" s="159" t="s">
        <v>22424</v>
      </c>
      <c r="D5689" s="159">
        <v>1</v>
      </c>
    </row>
    <row r="5690" spans="3:4" x14ac:dyDescent="0.25">
      <c r="C5690" s="159" t="s">
        <v>22425</v>
      </c>
      <c r="D5690" s="159">
        <v>1</v>
      </c>
    </row>
    <row r="5691" spans="3:4" x14ac:dyDescent="0.25">
      <c r="C5691" s="159" t="s">
        <v>22426</v>
      </c>
      <c r="D5691" s="159">
        <v>1</v>
      </c>
    </row>
    <row r="5692" spans="3:4" x14ac:dyDescent="0.25">
      <c r="C5692" s="159" t="s">
        <v>22427</v>
      </c>
      <c r="D5692" s="159">
        <v>1</v>
      </c>
    </row>
    <row r="5693" spans="3:4" x14ac:dyDescent="0.25">
      <c r="C5693" s="159" t="s">
        <v>22428</v>
      </c>
      <c r="D5693" s="159">
        <v>1</v>
      </c>
    </row>
    <row r="5694" spans="3:4" x14ac:dyDescent="0.25">
      <c r="C5694" s="159" t="s">
        <v>22429</v>
      </c>
      <c r="D5694" s="159">
        <v>1</v>
      </c>
    </row>
    <row r="5695" spans="3:4" x14ac:dyDescent="0.25">
      <c r="C5695" s="159" t="s">
        <v>22430</v>
      </c>
      <c r="D5695" s="159">
        <v>1</v>
      </c>
    </row>
    <row r="5696" spans="3:4" x14ac:dyDescent="0.25">
      <c r="C5696" s="159" t="s">
        <v>22651</v>
      </c>
      <c r="D5696" s="159">
        <v>1</v>
      </c>
    </row>
    <row r="5697" spans="3:4" x14ac:dyDescent="0.25">
      <c r="C5697" s="159" t="s">
        <v>22652</v>
      </c>
      <c r="D5697" s="159">
        <v>1</v>
      </c>
    </row>
    <row r="5698" spans="3:4" x14ac:dyDescent="0.25">
      <c r="C5698" s="159" t="s">
        <v>22653</v>
      </c>
      <c r="D5698" s="159">
        <v>1</v>
      </c>
    </row>
    <row r="5699" spans="3:4" x14ac:dyDescent="0.25">
      <c r="C5699" s="159" t="s">
        <v>22654</v>
      </c>
      <c r="D5699" s="159">
        <v>1</v>
      </c>
    </row>
    <row r="5700" spans="3:4" x14ac:dyDescent="0.25">
      <c r="C5700" s="159" t="s">
        <v>22655</v>
      </c>
      <c r="D5700" s="159">
        <v>1</v>
      </c>
    </row>
    <row r="5701" spans="3:4" x14ac:dyDescent="0.25">
      <c r="C5701" s="159" t="s">
        <v>22656</v>
      </c>
      <c r="D5701" s="159">
        <v>1</v>
      </c>
    </row>
    <row r="5702" spans="3:4" x14ac:dyDescent="0.25">
      <c r="C5702" s="159" t="s">
        <v>22657</v>
      </c>
      <c r="D5702" s="159">
        <v>1</v>
      </c>
    </row>
    <row r="5703" spans="3:4" x14ac:dyDescent="0.25">
      <c r="C5703" s="159" t="s">
        <v>22658</v>
      </c>
      <c r="D5703" s="159">
        <v>1</v>
      </c>
    </row>
    <row r="5704" spans="3:4" x14ac:dyDescent="0.25">
      <c r="C5704" s="159" t="s">
        <v>22659</v>
      </c>
      <c r="D5704" s="159">
        <v>1</v>
      </c>
    </row>
    <row r="5705" spans="3:4" x14ac:dyDescent="0.25">
      <c r="C5705" s="159" t="s">
        <v>22660</v>
      </c>
      <c r="D5705" s="159">
        <v>1</v>
      </c>
    </row>
    <row r="5706" spans="3:4" x14ac:dyDescent="0.25">
      <c r="C5706" s="159" t="s">
        <v>22661</v>
      </c>
      <c r="D5706" s="159">
        <v>1</v>
      </c>
    </row>
    <row r="5707" spans="3:4" x14ac:dyDescent="0.25">
      <c r="C5707" s="159" t="s">
        <v>22662</v>
      </c>
      <c r="D5707" s="159">
        <v>1</v>
      </c>
    </row>
    <row r="5708" spans="3:4" x14ac:dyDescent="0.25">
      <c r="C5708" s="159" t="s">
        <v>22663</v>
      </c>
      <c r="D5708" s="159">
        <v>1</v>
      </c>
    </row>
    <row r="5709" spans="3:4" x14ac:dyDescent="0.25">
      <c r="C5709" s="159" t="s">
        <v>22664</v>
      </c>
      <c r="D5709" s="159">
        <v>1</v>
      </c>
    </row>
    <row r="5710" spans="3:4" x14ac:dyDescent="0.25">
      <c r="C5710" s="159" t="s">
        <v>22665</v>
      </c>
      <c r="D5710" s="159">
        <v>1</v>
      </c>
    </row>
    <row r="5711" spans="3:4" x14ac:dyDescent="0.25">
      <c r="C5711" s="159" t="s">
        <v>22156</v>
      </c>
      <c r="D5711" s="159">
        <v>1</v>
      </c>
    </row>
    <row r="5712" spans="3:4" x14ac:dyDescent="0.25">
      <c r="C5712" s="159" t="s">
        <v>22157</v>
      </c>
      <c r="D5712" s="159">
        <v>1</v>
      </c>
    </row>
    <row r="5713" spans="3:4" x14ac:dyDescent="0.25">
      <c r="C5713" s="159" t="s">
        <v>22158</v>
      </c>
      <c r="D5713" s="159">
        <v>1</v>
      </c>
    </row>
    <row r="5714" spans="3:4" x14ac:dyDescent="0.25">
      <c r="C5714" s="159" t="s">
        <v>22159</v>
      </c>
      <c r="D5714" s="159">
        <v>1</v>
      </c>
    </row>
    <row r="5715" spans="3:4" x14ac:dyDescent="0.25">
      <c r="C5715" s="159" t="s">
        <v>22160</v>
      </c>
      <c r="D5715" s="159">
        <v>1</v>
      </c>
    </row>
    <row r="5716" spans="3:4" x14ac:dyDescent="0.25">
      <c r="C5716" s="159" t="s">
        <v>22161</v>
      </c>
      <c r="D5716" s="159">
        <v>1</v>
      </c>
    </row>
    <row r="5717" spans="3:4" x14ac:dyDescent="0.25">
      <c r="C5717" s="159" t="s">
        <v>22162</v>
      </c>
      <c r="D5717" s="159">
        <v>1</v>
      </c>
    </row>
    <row r="5718" spans="3:4" x14ac:dyDescent="0.25">
      <c r="C5718" s="159" t="s">
        <v>22163</v>
      </c>
      <c r="D5718" s="159">
        <v>1</v>
      </c>
    </row>
    <row r="5719" spans="3:4" x14ac:dyDescent="0.25">
      <c r="C5719" s="159" t="s">
        <v>22164</v>
      </c>
      <c r="D5719" s="159">
        <v>1</v>
      </c>
    </row>
    <row r="5720" spans="3:4" x14ac:dyDescent="0.25">
      <c r="C5720" s="159" t="s">
        <v>22165</v>
      </c>
      <c r="D5720" s="159">
        <v>1</v>
      </c>
    </row>
    <row r="5721" spans="3:4" x14ac:dyDescent="0.25">
      <c r="C5721" s="159" t="s">
        <v>22166</v>
      </c>
      <c r="D5721" s="159">
        <v>1</v>
      </c>
    </row>
    <row r="5722" spans="3:4" x14ac:dyDescent="0.25">
      <c r="C5722" s="159" t="s">
        <v>22167</v>
      </c>
      <c r="D5722" s="159">
        <v>1</v>
      </c>
    </row>
    <row r="5723" spans="3:4" x14ac:dyDescent="0.25">
      <c r="C5723" s="159" t="s">
        <v>22168</v>
      </c>
      <c r="D5723" s="159">
        <v>1</v>
      </c>
    </row>
    <row r="5724" spans="3:4" x14ac:dyDescent="0.25">
      <c r="C5724" s="159" t="s">
        <v>22169</v>
      </c>
      <c r="D5724" s="159">
        <v>1</v>
      </c>
    </row>
    <row r="5725" spans="3:4" x14ac:dyDescent="0.25">
      <c r="C5725" s="159" t="s">
        <v>22170</v>
      </c>
      <c r="D5725" s="159">
        <v>1</v>
      </c>
    </row>
    <row r="5726" spans="3:4" x14ac:dyDescent="0.25">
      <c r="C5726" s="159" t="s">
        <v>22171</v>
      </c>
      <c r="D5726" s="159">
        <v>1</v>
      </c>
    </row>
    <row r="5727" spans="3:4" x14ac:dyDescent="0.25">
      <c r="C5727" s="159" t="s">
        <v>22172</v>
      </c>
      <c r="D5727" s="159">
        <v>1</v>
      </c>
    </row>
    <row r="5728" spans="3:4" x14ac:dyDescent="0.25">
      <c r="C5728" s="159" t="s">
        <v>22173</v>
      </c>
      <c r="D5728" s="159">
        <v>1</v>
      </c>
    </row>
    <row r="5729" spans="3:4" x14ac:dyDescent="0.25">
      <c r="C5729" s="159" t="s">
        <v>22174</v>
      </c>
      <c r="D5729" s="159">
        <v>1</v>
      </c>
    </row>
    <row r="5730" spans="3:4" x14ac:dyDescent="0.25">
      <c r="C5730" s="159" t="s">
        <v>22175</v>
      </c>
      <c r="D5730" s="159">
        <v>1</v>
      </c>
    </row>
    <row r="5731" spans="3:4" x14ac:dyDescent="0.25">
      <c r="C5731" s="159" t="s">
        <v>22176</v>
      </c>
      <c r="D5731" s="159">
        <v>1</v>
      </c>
    </row>
    <row r="5732" spans="3:4" x14ac:dyDescent="0.25">
      <c r="C5732" s="159" t="s">
        <v>22177</v>
      </c>
      <c r="D5732" s="159">
        <v>1</v>
      </c>
    </row>
    <row r="5733" spans="3:4" x14ac:dyDescent="0.25">
      <c r="C5733" s="159" t="s">
        <v>22178</v>
      </c>
      <c r="D5733" s="159">
        <v>1</v>
      </c>
    </row>
    <row r="5734" spans="3:4" x14ac:dyDescent="0.25">
      <c r="C5734" s="159" t="s">
        <v>22179</v>
      </c>
      <c r="D5734" s="159">
        <v>1</v>
      </c>
    </row>
    <row r="5735" spans="3:4" x14ac:dyDescent="0.25">
      <c r="C5735" s="159" t="s">
        <v>22180</v>
      </c>
      <c r="D5735" s="159">
        <v>1</v>
      </c>
    </row>
    <row r="5736" spans="3:4" x14ac:dyDescent="0.25">
      <c r="C5736" s="159" t="s">
        <v>22181</v>
      </c>
      <c r="D5736" s="159">
        <v>1</v>
      </c>
    </row>
    <row r="5737" spans="3:4" x14ac:dyDescent="0.25">
      <c r="C5737" s="159" t="s">
        <v>22182</v>
      </c>
      <c r="D5737" s="159">
        <v>1</v>
      </c>
    </row>
    <row r="5738" spans="3:4" x14ac:dyDescent="0.25">
      <c r="C5738" s="159" t="s">
        <v>22183</v>
      </c>
      <c r="D5738" s="159">
        <v>1</v>
      </c>
    </row>
    <row r="5739" spans="3:4" x14ac:dyDescent="0.25">
      <c r="C5739" s="159" t="s">
        <v>22184</v>
      </c>
      <c r="D5739" s="159">
        <v>1</v>
      </c>
    </row>
    <row r="5740" spans="3:4" x14ac:dyDescent="0.25">
      <c r="C5740" s="159" t="s">
        <v>22185</v>
      </c>
      <c r="D5740" s="159">
        <v>1</v>
      </c>
    </row>
    <row r="5741" spans="3:4" x14ac:dyDescent="0.25">
      <c r="C5741" s="159" t="s">
        <v>22186</v>
      </c>
      <c r="D5741" s="159">
        <v>1</v>
      </c>
    </row>
    <row r="5742" spans="3:4" x14ac:dyDescent="0.25">
      <c r="C5742" s="159" t="s">
        <v>22187</v>
      </c>
      <c r="D5742" s="159">
        <v>1</v>
      </c>
    </row>
    <row r="5743" spans="3:4" x14ac:dyDescent="0.25">
      <c r="C5743" s="159" t="s">
        <v>22188</v>
      </c>
      <c r="D5743" s="159">
        <v>1</v>
      </c>
    </row>
    <row r="5744" spans="3:4" x14ac:dyDescent="0.25">
      <c r="C5744" s="159" t="s">
        <v>22189</v>
      </c>
      <c r="D5744" s="159">
        <v>1</v>
      </c>
    </row>
    <row r="5745" spans="3:4" x14ac:dyDescent="0.25">
      <c r="C5745" s="159" t="s">
        <v>22190</v>
      </c>
      <c r="D5745" s="159">
        <v>1</v>
      </c>
    </row>
    <row r="5746" spans="3:4" x14ac:dyDescent="0.25">
      <c r="C5746" s="159" t="s">
        <v>22191</v>
      </c>
      <c r="D5746" s="159">
        <v>1</v>
      </c>
    </row>
    <row r="5747" spans="3:4" x14ac:dyDescent="0.25">
      <c r="C5747" s="159" t="s">
        <v>22192</v>
      </c>
      <c r="D5747" s="159">
        <v>1</v>
      </c>
    </row>
    <row r="5748" spans="3:4" x14ac:dyDescent="0.25">
      <c r="C5748" s="159" t="s">
        <v>22193</v>
      </c>
      <c r="D5748" s="159">
        <v>1</v>
      </c>
    </row>
    <row r="5749" spans="3:4" x14ac:dyDescent="0.25">
      <c r="C5749" s="159" t="s">
        <v>22194</v>
      </c>
      <c r="D5749" s="159">
        <v>1</v>
      </c>
    </row>
    <row r="5750" spans="3:4" x14ac:dyDescent="0.25">
      <c r="C5750" s="159" t="s">
        <v>22195</v>
      </c>
      <c r="D5750" s="159">
        <v>1</v>
      </c>
    </row>
    <row r="5751" spans="3:4" x14ac:dyDescent="0.25">
      <c r="C5751" s="159" t="s">
        <v>22196</v>
      </c>
      <c r="D5751" s="159">
        <v>1</v>
      </c>
    </row>
    <row r="5752" spans="3:4" x14ac:dyDescent="0.25">
      <c r="C5752" s="159" t="s">
        <v>22197</v>
      </c>
      <c r="D5752" s="159">
        <v>1</v>
      </c>
    </row>
    <row r="5753" spans="3:4" x14ac:dyDescent="0.25">
      <c r="C5753" s="159" t="s">
        <v>22198</v>
      </c>
      <c r="D5753" s="159">
        <v>1</v>
      </c>
    </row>
    <row r="5754" spans="3:4" x14ac:dyDescent="0.25">
      <c r="C5754" s="159" t="s">
        <v>22199</v>
      </c>
      <c r="D5754" s="159">
        <v>1</v>
      </c>
    </row>
    <row r="5755" spans="3:4" x14ac:dyDescent="0.25">
      <c r="C5755" s="159" t="s">
        <v>22200</v>
      </c>
      <c r="D5755" s="159">
        <v>1</v>
      </c>
    </row>
    <row r="5756" spans="3:4" x14ac:dyDescent="0.25">
      <c r="C5756" s="159" t="s">
        <v>22201</v>
      </c>
      <c r="D5756" s="159">
        <v>1</v>
      </c>
    </row>
    <row r="5757" spans="3:4" x14ac:dyDescent="0.25">
      <c r="C5757" s="159" t="s">
        <v>22202</v>
      </c>
      <c r="D5757" s="159">
        <v>1</v>
      </c>
    </row>
    <row r="5758" spans="3:4" x14ac:dyDescent="0.25">
      <c r="C5758" s="159" t="s">
        <v>22203</v>
      </c>
      <c r="D5758" s="159">
        <v>1</v>
      </c>
    </row>
    <row r="5759" spans="3:4" x14ac:dyDescent="0.25">
      <c r="C5759" s="159" t="s">
        <v>22204</v>
      </c>
      <c r="D5759" s="159">
        <v>1</v>
      </c>
    </row>
    <row r="5760" spans="3:4" x14ac:dyDescent="0.25">
      <c r="C5760" s="159" t="s">
        <v>22205</v>
      </c>
      <c r="D5760" s="159">
        <v>1</v>
      </c>
    </row>
    <row r="5761" spans="3:4" x14ac:dyDescent="0.25">
      <c r="C5761" s="159" t="s">
        <v>22206</v>
      </c>
      <c r="D5761" s="159">
        <v>1</v>
      </c>
    </row>
    <row r="5762" spans="3:4" x14ac:dyDescent="0.25">
      <c r="C5762" s="159" t="s">
        <v>22207</v>
      </c>
      <c r="D5762" s="159">
        <v>1</v>
      </c>
    </row>
    <row r="5763" spans="3:4" x14ac:dyDescent="0.25">
      <c r="C5763" s="159" t="s">
        <v>22431</v>
      </c>
      <c r="D5763" s="159">
        <v>1</v>
      </c>
    </row>
    <row r="5764" spans="3:4" x14ac:dyDescent="0.25">
      <c r="C5764" s="159" t="s">
        <v>22432</v>
      </c>
      <c r="D5764" s="159">
        <v>1</v>
      </c>
    </row>
    <row r="5765" spans="3:4" x14ac:dyDescent="0.25">
      <c r="C5765" s="159" t="s">
        <v>22433</v>
      </c>
      <c r="D5765" s="159">
        <v>1</v>
      </c>
    </row>
    <row r="5766" spans="3:4" x14ac:dyDescent="0.25">
      <c r="C5766" s="159" t="s">
        <v>22434</v>
      </c>
      <c r="D5766" s="159">
        <v>1</v>
      </c>
    </row>
    <row r="5767" spans="3:4" x14ac:dyDescent="0.25">
      <c r="C5767" s="159" t="s">
        <v>22435</v>
      </c>
      <c r="D5767" s="159">
        <v>1</v>
      </c>
    </row>
    <row r="5768" spans="3:4" x14ac:dyDescent="0.25">
      <c r="C5768" s="159" t="s">
        <v>22436</v>
      </c>
      <c r="D5768" s="159">
        <v>1</v>
      </c>
    </row>
    <row r="5769" spans="3:4" x14ac:dyDescent="0.25">
      <c r="C5769" s="159" t="s">
        <v>22437</v>
      </c>
      <c r="D5769" s="159">
        <v>1</v>
      </c>
    </row>
    <row r="5770" spans="3:4" x14ac:dyDescent="0.25">
      <c r="C5770" s="159" t="s">
        <v>22438</v>
      </c>
      <c r="D5770" s="159">
        <v>1</v>
      </c>
    </row>
    <row r="5771" spans="3:4" x14ac:dyDescent="0.25">
      <c r="C5771" s="159" t="s">
        <v>22439</v>
      </c>
      <c r="D5771" s="159">
        <v>1</v>
      </c>
    </row>
    <row r="5772" spans="3:4" x14ac:dyDescent="0.25">
      <c r="C5772" s="159" t="s">
        <v>22440</v>
      </c>
      <c r="D5772" s="159">
        <v>1</v>
      </c>
    </row>
    <row r="5773" spans="3:4" x14ac:dyDescent="0.25">
      <c r="C5773" s="159" t="s">
        <v>22441</v>
      </c>
      <c r="D5773" s="159">
        <v>1</v>
      </c>
    </row>
    <row r="5774" spans="3:4" x14ac:dyDescent="0.25">
      <c r="C5774" s="159" t="s">
        <v>22442</v>
      </c>
      <c r="D5774" s="159">
        <v>1</v>
      </c>
    </row>
    <row r="5775" spans="3:4" x14ac:dyDescent="0.25">
      <c r="C5775" s="159" t="s">
        <v>22443</v>
      </c>
      <c r="D5775" s="159">
        <v>1</v>
      </c>
    </row>
    <row r="5776" spans="3:4" x14ac:dyDescent="0.25">
      <c r="C5776" s="159" t="s">
        <v>22444</v>
      </c>
      <c r="D5776" s="159">
        <v>1</v>
      </c>
    </row>
    <row r="5777" spans="3:4" x14ac:dyDescent="0.25">
      <c r="C5777" s="159" t="s">
        <v>22445</v>
      </c>
      <c r="D5777" s="159">
        <v>1</v>
      </c>
    </row>
    <row r="5778" spans="3:4" x14ac:dyDescent="0.25">
      <c r="C5778" s="159" t="s">
        <v>22446</v>
      </c>
      <c r="D5778" s="159">
        <v>1</v>
      </c>
    </row>
    <row r="5779" spans="3:4" x14ac:dyDescent="0.25">
      <c r="C5779" s="159" t="s">
        <v>22447</v>
      </c>
      <c r="D5779" s="159">
        <v>1</v>
      </c>
    </row>
    <row r="5780" spans="3:4" x14ac:dyDescent="0.25">
      <c r="C5780" s="159" t="s">
        <v>22448</v>
      </c>
      <c r="D5780" s="159">
        <v>1</v>
      </c>
    </row>
    <row r="5781" spans="3:4" x14ac:dyDescent="0.25">
      <c r="C5781" s="159" t="s">
        <v>22449</v>
      </c>
      <c r="D5781" s="159">
        <v>1</v>
      </c>
    </row>
    <row r="5782" spans="3:4" x14ac:dyDescent="0.25">
      <c r="C5782" s="159" t="s">
        <v>22450</v>
      </c>
      <c r="D5782" s="159">
        <v>1</v>
      </c>
    </row>
    <row r="5783" spans="3:4" x14ac:dyDescent="0.25">
      <c r="C5783" s="159" t="s">
        <v>22451</v>
      </c>
      <c r="D5783" s="159">
        <v>1</v>
      </c>
    </row>
    <row r="5784" spans="3:4" x14ac:dyDescent="0.25">
      <c r="C5784" s="159" t="s">
        <v>22452</v>
      </c>
      <c r="D5784" s="159">
        <v>1</v>
      </c>
    </row>
    <row r="5785" spans="3:4" x14ac:dyDescent="0.25">
      <c r="C5785" s="159" t="s">
        <v>22453</v>
      </c>
      <c r="D5785" s="159">
        <v>1</v>
      </c>
    </row>
    <row r="5786" spans="3:4" x14ac:dyDescent="0.25">
      <c r="C5786" s="159" t="s">
        <v>22454</v>
      </c>
      <c r="D5786" s="159">
        <v>1</v>
      </c>
    </row>
    <row r="5787" spans="3:4" x14ac:dyDescent="0.25">
      <c r="C5787" s="159" t="s">
        <v>22455</v>
      </c>
      <c r="D5787" s="159">
        <v>1</v>
      </c>
    </row>
    <row r="5788" spans="3:4" x14ac:dyDescent="0.25">
      <c r="C5788" s="159" t="s">
        <v>22456</v>
      </c>
      <c r="D5788" s="159">
        <v>1</v>
      </c>
    </row>
    <row r="5789" spans="3:4" x14ac:dyDescent="0.25">
      <c r="C5789" s="159" t="s">
        <v>22457</v>
      </c>
      <c r="D5789" s="159">
        <v>1</v>
      </c>
    </row>
    <row r="5790" spans="3:4" x14ac:dyDescent="0.25">
      <c r="C5790" s="159" t="s">
        <v>22458</v>
      </c>
      <c r="D5790" s="159">
        <v>1</v>
      </c>
    </row>
    <row r="5791" spans="3:4" x14ac:dyDescent="0.25">
      <c r="C5791" s="159" t="s">
        <v>22459</v>
      </c>
      <c r="D5791" s="159">
        <v>1</v>
      </c>
    </row>
    <row r="5792" spans="3:4" x14ac:dyDescent="0.25">
      <c r="C5792" s="159" t="s">
        <v>22460</v>
      </c>
      <c r="D5792" s="159">
        <v>1</v>
      </c>
    </row>
    <row r="5793" spans="3:4" x14ac:dyDescent="0.25">
      <c r="C5793" s="159" t="s">
        <v>22461</v>
      </c>
      <c r="D5793" s="159">
        <v>1</v>
      </c>
    </row>
    <row r="5794" spans="3:4" x14ac:dyDescent="0.25">
      <c r="C5794" s="159" t="s">
        <v>22462</v>
      </c>
      <c r="D5794" s="159">
        <v>1</v>
      </c>
    </row>
    <row r="5795" spans="3:4" x14ac:dyDescent="0.25">
      <c r="C5795" s="159" t="s">
        <v>22463</v>
      </c>
      <c r="D5795" s="159">
        <v>1</v>
      </c>
    </row>
    <row r="5796" spans="3:4" x14ac:dyDescent="0.25">
      <c r="C5796" s="159" t="s">
        <v>22464</v>
      </c>
      <c r="D5796" s="159">
        <v>1</v>
      </c>
    </row>
    <row r="5797" spans="3:4" x14ac:dyDescent="0.25">
      <c r="C5797" s="159" t="s">
        <v>22465</v>
      </c>
      <c r="D5797" s="159">
        <v>1</v>
      </c>
    </row>
    <row r="5798" spans="3:4" x14ac:dyDescent="0.25">
      <c r="C5798" s="159" t="s">
        <v>22466</v>
      </c>
      <c r="D5798" s="159">
        <v>1</v>
      </c>
    </row>
    <row r="5799" spans="3:4" x14ac:dyDescent="0.25">
      <c r="C5799" s="159" t="s">
        <v>22467</v>
      </c>
      <c r="D5799" s="159">
        <v>1</v>
      </c>
    </row>
    <row r="5800" spans="3:4" x14ac:dyDescent="0.25">
      <c r="C5800" s="159" t="s">
        <v>22468</v>
      </c>
      <c r="D5800" s="159">
        <v>1</v>
      </c>
    </row>
    <row r="5801" spans="3:4" x14ac:dyDescent="0.25">
      <c r="C5801" s="159" t="s">
        <v>22469</v>
      </c>
      <c r="D5801" s="159">
        <v>1</v>
      </c>
    </row>
    <row r="5802" spans="3:4" x14ac:dyDescent="0.25">
      <c r="C5802" s="159" t="s">
        <v>22470</v>
      </c>
      <c r="D5802" s="159">
        <v>1</v>
      </c>
    </row>
    <row r="5803" spans="3:4" x14ac:dyDescent="0.25">
      <c r="C5803" s="159" t="s">
        <v>22471</v>
      </c>
      <c r="D5803" s="159">
        <v>1</v>
      </c>
    </row>
    <row r="5804" spans="3:4" x14ac:dyDescent="0.25">
      <c r="C5804" s="159" t="s">
        <v>22472</v>
      </c>
      <c r="D5804" s="159">
        <v>1</v>
      </c>
    </row>
    <row r="5805" spans="3:4" x14ac:dyDescent="0.25">
      <c r="C5805" s="159" t="s">
        <v>22473</v>
      </c>
      <c r="D5805" s="159">
        <v>1</v>
      </c>
    </row>
    <row r="5806" spans="3:4" x14ac:dyDescent="0.25">
      <c r="C5806" s="159" t="s">
        <v>22474</v>
      </c>
      <c r="D5806" s="159">
        <v>1</v>
      </c>
    </row>
    <row r="5807" spans="3:4" x14ac:dyDescent="0.25">
      <c r="C5807" s="159" t="s">
        <v>22475</v>
      </c>
      <c r="D5807" s="159">
        <v>1</v>
      </c>
    </row>
    <row r="5808" spans="3:4" x14ac:dyDescent="0.25">
      <c r="C5808" s="159" t="s">
        <v>22476</v>
      </c>
      <c r="D5808" s="159">
        <v>1</v>
      </c>
    </row>
    <row r="5809" spans="3:4" x14ac:dyDescent="0.25">
      <c r="C5809" s="159" t="s">
        <v>22477</v>
      </c>
      <c r="D5809" s="159">
        <v>1</v>
      </c>
    </row>
    <row r="5810" spans="3:4" x14ac:dyDescent="0.25">
      <c r="C5810" s="159" t="s">
        <v>22478</v>
      </c>
      <c r="D5810" s="159">
        <v>1</v>
      </c>
    </row>
    <row r="5811" spans="3:4" x14ac:dyDescent="0.25">
      <c r="C5811" s="159" t="s">
        <v>22479</v>
      </c>
      <c r="D5811" s="159">
        <v>1</v>
      </c>
    </row>
    <row r="5812" spans="3:4" x14ac:dyDescent="0.25">
      <c r="C5812" s="159" t="s">
        <v>22480</v>
      </c>
      <c r="D5812" s="159">
        <v>1</v>
      </c>
    </row>
    <row r="5813" spans="3:4" x14ac:dyDescent="0.25">
      <c r="C5813" s="159" t="s">
        <v>22481</v>
      </c>
      <c r="D5813" s="159">
        <v>1</v>
      </c>
    </row>
    <row r="5814" spans="3:4" x14ac:dyDescent="0.25">
      <c r="C5814" s="159" t="s">
        <v>22482</v>
      </c>
      <c r="D5814" s="159">
        <v>1</v>
      </c>
    </row>
    <row r="5815" spans="3:4" x14ac:dyDescent="0.25">
      <c r="C5815" s="159" t="s">
        <v>22483</v>
      </c>
      <c r="D5815" s="159">
        <v>1</v>
      </c>
    </row>
    <row r="5816" spans="3:4" x14ac:dyDescent="0.25">
      <c r="C5816" s="159" t="s">
        <v>22484</v>
      </c>
      <c r="D5816" s="159">
        <v>1</v>
      </c>
    </row>
    <row r="5817" spans="3:4" x14ac:dyDescent="0.25">
      <c r="C5817" s="159" t="s">
        <v>22485</v>
      </c>
      <c r="D5817" s="159">
        <v>1</v>
      </c>
    </row>
    <row r="5818" spans="3:4" x14ac:dyDescent="0.25">
      <c r="C5818" s="159" t="s">
        <v>22486</v>
      </c>
      <c r="D5818" s="159">
        <v>1</v>
      </c>
    </row>
    <row r="5819" spans="3:4" x14ac:dyDescent="0.25">
      <c r="C5819" s="159" t="s">
        <v>22487</v>
      </c>
      <c r="D5819" s="159">
        <v>1</v>
      </c>
    </row>
    <row r="5820" spans="3:4" x14ac:dyDescent="0.25">
      <c r="C5820" s="159" t="s">
        <v>22488</v>
      </c>
      <c r="D5820" s="159">
        <v>1</v>
      </c>
    </row>
    <row r="5821" spans="3:4" x14ac:dyDescent="0.25">
      <c r="C5821" s="159" t="s">
        <v>22489</v>
      </c>
      <c r="D5821" s="159">
        <v>1</v>
      </c>
    </row>
    <row r="5822" spans="3:4" x14ac:dyDescent="0.25">
      <c r="C5822" s="159" t="s">
        <v>22490</v>
      </c>
      <c r="D5822" s="159">
        <v>1</v>
      </c>
    </row>
    <row r="5823" spans="3:4" x14ac:dyDescent="0.25">
      <c r="C5823" s="159" t="s">
        <v>22491</v>
      </c>
      <c r="D5823" s="159">
        <v>1</v>
      </c>
    </row>
    <row r="5824" spans="3:4" x14ac:dyDescent="0.25">
      <c r="C5824" s="159" t="s">
        <v>22492</v>
      </c>
      <c r="D5824" s="159">
        <v>1</v>
      </c>
    </row>
    <row r="5825" spans="3:4" x14ac:dyDescent="0.25">
      <c r="C5825" s="159" t="s">
        <v>22493</v>
      </c>
      <c r="D5825" s="159">
        <v>1</v>
      </c>
    </row>
    <row r="5826" spans="3:4" x14ac:dyDescent="0.25">
      <c r="C5826" s="159" t="s">
        <v>22494</v>
      </c>
      <c r="D5826" s="159">
        <v>1</v>
      </c>
    </row>
    <row r="5827" spans="3:4" x14ac:dyDescent="0.25">
      <c r="C5827" s="159" t="s">
        <v>22495</v>
      </c>
      <c r="D5827" s="159">
        <v>1</v>
      </c>
    </row>
    <row r="5828" spans="3:4" x14ac:dyDescent="0.25">
      <c r="C5828" s="159" t="s">
        <v>22496</v>
      </c>
      <c r="D5828" s="159">
        <v>1</v>
      </c>
    </row>
    <row r="5829" spans="3:4" x14ac:dyDescent="0.25">
      <c r="C5829" s="159" t="s">
        <v>22497</v>
      </c>
      <c r="D5829" s="159">
        <v>1</v>
      </c>
    </row>
    <row r="5830" spans="3:4" x14ac:dyDescent="0.25">
      <c r="C5830" s="159" t="s">
        <v>22498</v>
      </c>
      <c r="D5830" s="159">
        <v>1</v>
      </c>
    </row>
    <row r="5831" spans="3:4" x14ac:dyDescent="0.25">
      <c r="C5831" s="159" t="s">
        <v>22499</v>
      </c>
      <c r="D5831" s="159">
        <v>1</v>
      </c>
    </row>
    <row r="5832" spans="3:4" x14ac:dyDescent="0.25">
      <c r="C5832" s="159" t="s">
        <v>22500</v>
      </c>
      <c r="D5832" s="159">
        <v>1</v>
      </c>
    </row>
    <row r="5833" spans="3:4" x14ac:dyDescent="0.25">
      <c r="C5833" s="159" t="s">
        <v>22501</v>
      </c>
      <c r="D5833" s="159">
        <v>1</v>
      </c>
    </row>
    <row r="5834" spans="3:4" x14ac:dyDescent="0.25">
      <c r="C5834" s="159" t="s">
        <v>22502</v>
      </c>
      <c r="D5834" s="159">
        <v>1</v>
      </c>
    </row>
    <row r="5835" spans="3:4" x14ac:dyDescent="0.25">
      <c r="C5835" s="159" t="s">
        <v>22503</v>
      </c>
      <c r="D5835" s="159">
        <v>1</v>
      </c>
    </row>
    <row r="5836" spans="3:4" x14ac:dyDescent="0.25">
      <c r="C5836" s="159" t="s">
        <v>22504</v>
      </c>
      <c r="D5836" s="159">
        <v>1</v>
      </c>
    </row>
    <row r="5837" spans="3:4" x14ac:dyDescent="0.25">
      <c r="C5837" s="159" t="s">
        <v>22505</v>
      </c>
      <c r="D5837" s="159">
        <v>1</v>
      </c>
    </row>
    <row r="5838" spans="3:4" x14ac:dyDescent="0.25">
      <c r="C5838" s="159" t="s">
        <v>22506</v>
      </c>
      <c r="D5838" s="159">
        <v>1</v>
      </c>
    </row>
    <row r="5839" spans="3:4" x14ac:dyDescent="0.25">
      <c r="C5839" s="159" t="s">
        <v>22507</v>
      </c>
      <c r="D5839" s="159">
        <v>1</v>
      </c>
    </row>
    <row r="5840" spans="3:4" x14ac:dyDescent="0.25">
      <c r="C5840" s="159" t="s">
        <v>22508</v>
      </c>
      <c r="D5840" s="159">
        <v>1</v>
      </c>
    </row>
    <row r="5841" spans="3:4" x14ac:dyDescent="0.25">
      <c r="C5841" s="159" t="s">
        <v>22509</v>
      </c>
      <c r="D5841" s="159">
        <v>1</v>
      </c>
    </row>
    <row r="5842" spans="3:4" x14ac:dyDescent="0.25">
      <c r="C5842" s="159" t="s">
        <v>22510</v>
      </c>
      <c r="D5842" s="159">
        <v>1</v>
      </c>
    </row>
    <row r="5843" spans="3:4" x14ac:dyDescent="0.25">
      <c r="C5843" s="159" t="s">
        <v>22511</v>
      </c>
      <c r="D5843" s="159">
        <v>1</v>
      </c>
    </row>
    <row r="5844" spans="3:4" x14ac:dyDescent="0.25">
      <c r="C5844" s="159" t="s">
        <v>22512</v>
      </c>
      <c r="D5844" s="159">
        <v>1</v>
      </c>
    </row>
    <row r="5845" spans="3:4" x14ac:dyDescent="0.25">
      <c r="C5845" s="159" t="s">
        <v>22513</v>
      </c>
      <c r="D5845" s="159">
        <v>1</v>
      </c>
    </row>
    <row r="5846" spans="3:4" x14ac:dyDescent="0.25">
      <c r="C5846" s="159" t="s">
        <v>22514</v>
      </c>
      <c r="D5846" s="159">
        <v>1</v>
      </c>
    </row>
    <row r="5847" spans="3:4" x14ac:dyDescent="0.25">
      <c r="C5847" s="159" t="s">
        <v>22515</v>
      </c>
      <c r="D5847" s="159">
        <v>1</v>
      </c>
    </row>
    <row r="5848" spans="3:4" x14ac:dyDescent="0.25">
      <c r="C5848" s="159" t="s">
        <v>22516</v>
      </c>
      <c r="D5848" s="159">
        <v>1</v>
      </c>
    </row>
    <row r="5849" spans="3:4" x14ac:dyDescent="0.25">
      <c r="C5849" s="159" t="s">
        <v>22517</v>
      </c>
      <c r="D5849" s="159">
        <v>1</v>
      </c>
    </row>
    <row r="5850" spans="3:4" x14ac:dyDescent="0.25">
      <c r="C5850" s="159" t="s">
        <v>22518</v>
      </c>
      <c r="D5850" s="159">
        <v>1</v>
      </c>
    </row>
    <row r="5851" spans="3:4" x14ac:dyDescent="0.25">
      <c r="C5851" s="159" t="s">
        <v>22519</v>
      </c>
      <c r="D5851" s="159">
        <v>1</v>
      </c>
    </row>
    <row r="5852" spans="3:4" x14ac:dyDescent="0.25">
      <c r="C5852" s="159" t="s">
        <v>22520</v>
      </c>
      <c r="D5852" s="159">
        <v>1</v>
      </c>
    </row>
    <row r="5853" spans="3:4" x14ac:dyDescent="0.25">
      <c r="C5853" s="159" t="s">
        <v>22521</v>
      </c>
      <c r="D5853" s="159">
        <v>1</v>
      </c>
    </row>
    <row r="5854" spans="3:4" x14ac:dyDescent="0.25">
      <c r="C5854" s="159" t="s">
        <v>22522</v>
      </c>
      <c r="D5854" s="159">
        <v>1</v>
      </c>
    </row>
    <row r="5855" spans="3:4" x14ac:dyDescent="0.25">
      <c r="C5855" s="159" t="s">
        <v>22523</v>
      </c>
      <c r="D5855" s="159">
        <v>1</v>
      </c>
    </row>
    <row r="5856" spans="3:4" x14ac:dyDescent="0.25">
      <c r="C5856" s="159" t="s">
        <v>22524</v>
      </c>
      <c r="D5856" s="159">
        <v>1</v>
      </c>
    </row>
    <row r="5857" spans="3:4" x14ac:dyDescent="0.25">
      <c r="C5857" s="159" t="s">
        <v>22525</v>
      </c>
      <c r="D5857" s="159">
        <v>1</v>
      </c>
    </row>
    <row r="5858" spans="3:4" x14ac:dyDescent="0.25">
      <c r="C5858" s="159" t="s">
        <v>22526</v>
      </c>
      <c r="D5858" s="159">
        <v>1</v>
      </c>
    </row>
    <row r="5859" spans="3:4" x14ac:dyDescent="0.25">
      <c r="C5859" s="159" t="s">
        <v>22527</v>
      </c>
      <c r="D5859" s="159">
        <v>1</v>
      </c>
    </row>
    <row r="5860" spans="3:4" x14ac:dyDescent="0.25">
      <c r="C5860" s="159" t="s">
        <v>22528</v>
      </c>
      <c r="D5860" s="159">
        <v>1</v>
      </c>
    </row>
    <row r="5861" spans="3:4" x14ac:dyDescent="0.25">
      <c r="C5861" s="159" t="s">
        <v>22529</v>
      </c>
      <c r="D5861" s="159">
        <v>1</v>
      </c>
    </row>
    <row r="5862" spans="3:4" x14ac:dyDescent="0.25">
      <c r="C5862" s="159" t="s">
        <v>22530</v>
      </c>
      <c r="D5862" s="159">
        <v>1</v>
      </c>
    </row>
    <row r="5863" spans="3:4" x14ac:dyDescent="0.25">
      <c r="C5863" s="159" t="s">
        <v>22531</v>
      </c>
      <c r="D5863" s="159">
        <v>1</v>
      </c>
    </row>
    <row r="5864" spans="3:4" x14ac:dyDescent="0.25">
      <c r="C5864" s="159" t="s">
        <v>22532</v>
      </c>
      <c r="D5864" s="159">
        <v>1</v>
      </c>
    </row>
    <row r="5865" spans="3:4" x14ac:dyDescent="0.25">
      <c r="C5865" s="159" t="s">
        <v>22533</v>
      </c>
      <c r="D5865" s="159">
        <v>1</v>
      </c>
    </row>
    <row r="5866" spans="3:4" x14ac:dyDescent="0.25">
      <c r="C5866" s="159" t="s">
        <v>22534</v>
      </c>
      <c r="D5866" s="159">
        <v>1</v>
      </c>
    </row>
    <row r="5867" spans="3:4" x14ac:dyDescent="0.25">
      <c r="C5867" s="159" t="s">
        <v>22535</v>
      </c>
      <c r="D5867" s="159">
        <v>1</v>
      </c>
    </row>
    <row r="5868" spans="3:4" x14ac:dyDescent="0.25">
      <c r="C5868" s="159" t="s">
        <v>22536</v>
      </c>
      <c r="D5868" s="159">
        <v>1</v>
      </c>
    </row>
    <row r="5869" spans="3:4" x14ac:dyDescent="0.25">
      <c r="C5869" s="159" t="s">
        <v>22537</v>
      </c>
      <c r="D5869" s="159">
        <v>1</v>
      </c>
    </row>
    <row r="5870" spans="3:4" x14ac:dyDescent="0.25">
      <c r="C5870" s="159" t="s">
        <v>22538</v>
      </c>
      <c r="D5870" s="159">
        <v>1</v>
      </c>
    </row>
    <row r="5871" spans="3:4" x14ac:dyDescent="0.25">
      <c r="C5871" s="159" t="s">
        <v>22539</v>
      </c>
      <c r="D5871" s="159">
        <v>1</v>
      </c>
    </row>
    <row r="5872" spans="3:4" x14ac:dyDescent="0.25">
      <c r="C5872" s="159" t="s">
        <v>22540</v>
      </c>
      <c r="D5872" s="159">
        <v>1</v>
      </c>
    </row>
    <row r="5873" spans="3:4" x14ac:dyDescent="0.25">
      <c r="C5873" s="159" t="s">
        <v>22541</v>
      </c>
      <c r="D5873" s="159">
        <v>1</v>
      </c>
    </row>
    <row r="5874" spans="3:4" x14ac:dyDescent="0.25">
      <c r="C5874" s="159" t="s">
        <v>22542</v>
      </c>
      <c r="D5874" s="159">
        <v>1</v>
      </c>
    </row>
    <row r="5875" spans="3:4" x14ac:dyDescent="0.25">
      <c r="C5875" s="159" t="s">
        <v>22543</v>
      </c>
      <c r="D5875" s="159">
        <v>1</v>
      </c>
    </row>
    <row r="5876" spans="3:4" x14ac:dyDescent="0.25">
      <c r="C5876" s="159" t="s">
        <v>22544</v>
      </c>
      <c r="D5876" s="159">
        <v>1</v>
      </c>
    </row>
    <row r="5877" spans="3:4" x14ac:dyDescent="0.25">
      <c r="C5877" s="159" t="s">
        <v>22545</v>
      </c>
      <c r="D5877" s="159">
        <v>1</v>
      </c>
    </row>
    <row r="5878" spans="3:4" x14ac:dyDescent="0.25">
      <c r="C5878" s="159" t="s">
        <v>22546</v>
      </c>
      <c r="D5878" s="159">
        <v>1</v>
      </c>
    </row>
    <row r="5879" spans="3:4" x14ac:dyDescent="0.25">
      <c r="C5879" s="159" t="s">
        <v>22547</v>
      </c>
      <c r="D5879" s="159">
        <v>1</v>
      </c>
    </row>
    <row r="5880" spans="3:4" x14ac:dyDescent="0.25">
      <c r="C5880" s="159" t="s">
        <v>22548</v>
      </c>
      <c r="D5880" s="159">
        <v>1</v>
      </c>
    </row>
    <row r="5881" spans="3:4" x14ac:dyDescent="0.25">
      <c r="C5881" s="159" t="s">
        <v>22549</v>
      </c>
      <c r="D5881" s="159">
        <v>1</v>
      </c>
    </row>
    <row r="5882" spans="3:4" x14ac:dyDescent="0.25">
      <c r="C5882" s="159" t="s">
        <v>22550</v>
      </c>
      <c r="D5882" s="159">
        <v>1</v>
      </c>
    </row>
    <row r="5883" spans="3:4" x14ac:dyDescent="0.25">
      <c r="C5883" s="159" t="s">
        <v>22551</v>
      </c>
      <c r="D5883" s="159">
        <v>1</v>
      </c>
    </row>
    <row r="5884" spans="3:4" x14ac:dyDescent="0.25">
      <c r="C5884" s="159" t="s">
        <v>22552</v>
      </c>
      <c r="D5884" s="159">
        <v>1</v>
      </c>
    </row>
    <row r="5885" spans="3:4" x14ac:dyDescent="0.25">
      <c r="C5885" s="159" t="s">
        <v>22553</v>
      </c>
      <c r="D5885" s="159">
        <v>1</v>
      </c>
    </row>
    <row r="5886" spans="3:4" x14ac:dyDescent="0.25">
      <c r="C5886" s="159" t="s">
        <v>22554</v>
      </c>
      <c r="D5886" s="159">
        <v>1</v>
      </c>
    </row>
    <row r="5887" spans="3:4" x14ac:dyDescent="0.25">
      <c r="C5887" s="159" t="s">
        <v>22555</v>
      </c>
      <c r="D5887" s="159">
        <v>1</v>
      </c>
    </row>
    <row r="5888" spans="3:4" x14ac:dyDescent="0.25">
      <c r="C5888" s="159" t="s">
        <v>22556</v>
      </c>
      <c r="D5888" s="159">
        <v>1</v>
      </c>
    </row>
    <row r="5889" spans="3:4" x14ac:dyDescent="0.25">
      <c r="C5889" s="159" t="s">
        <v>22557</v>
      </c>
      <c r="D5889" s="159">
        <v>1</v>
      </c>
    </row>
    <row r="5890" spans="3:4" x14ac:dyDescent="0.25">
      <c r="C5890" s="159" t="s">
        <v>22558</v>
      </c>
      <c r="D5890" s="159">
        <v>1</v>
      </c>
    </row>
    <row r="5891" spans="3:4" x14ac:dyDescent="0.25">
      <c r="C5891" s="159" t="s">
        <v>22559</v>
      </c>
      <c r="D5891" s="159">
        <v>1</v>
      </c>
    </row>
    <row r="5892" spans="3:4" x14ac:dyDescent="0.25">
      <c r="C5892" s="159" t="s">
        <v>22560</v>
      </c>
      <c r="D5892" s="159">
        <v>1</v>
      </c>
    </row>
    <row r="5893" spans="3:4" x14ac:dyDescent="0.25">
      <c r="C5893" s="159" t="s">
        <v>22561</v>
      </c>
      <c r="D5893" s="159">
        <v>1</v>
      </c>
    </row>
    <row r="5894" spans="3:4" x14ac:dyDescent="0.25">
      <c r="C5894" s="159" t="s">
        <v>22562</v>
      </c>
      <c r="D5894" s="159">
        <v>1</v>
      </c>
    </row>
    <row r="5895" spans="3:4" x14ac:dyDescent="0.25">
      <c r="C5895" s="159" t="s">
        <v>22563</v>
      </c>
      <c r="D5895" s="159">
        <v>1</v>
      </c>
    </row>
    <row r="5896" spans="3:4" x14ac:dyDescent="0.25">
      <c r="C5896" s="159" t="s">
        <v>22564</v>
      </c>
      <c r="D5896" s="159">
        <v>1</v>
      </c>
    </row>
    <row r="5897" spans="3:4" x14ac:dyDescent="0.25">
      <c r="C5897" s="159" t="s">
        <v>22565</v>
      </c>
      <c r="D5897" s="159">
        <v>1</v>
      </c>
    </row>
    <row r="5898" spans="3:4" x14ac:dyDescent="0.25">
      <c r="C5898" s="159" t="s">
        <v>22566</v>
      </c>
      <c r="D5898" s="159">
        <v>1</v>
      </c>
    </row>
    <row r="5899" spans="3:4" x14ac:dyDescent="0.25">
      <c r="C5899" s="159" t="s">
        <v>22666</v>
      </c>
      <c r="D5899" s="159">
        <v>1</v>
      </c>
    </row>
    <row r="5900" spans="3:4" x14ac:dyDescent="0.25">
      <c r="C5900" s="159" t="s">
        <v>22667</v>
      </c>
      <c r="D5900" s="159">
        <v>1</v>
      </c>
    </row>
    <row r="5901" spans="3:4" x14ac:dyDescent="0.25">
      <c r="C5901" s="159" t="s">
        <v>22668</v>
      </c>
      <c r="D5901" s="159">
        <v>1</v>
      </c>
    </row>
    <row r="5902" spans="3:4" x14ac:dyDescent="0.25">
      <c r="C5902" s="159" t="s">
        <v>22669</v>
      </c>
      <c r="D5902" s="159">
        <v>1</v>
      </c>
    </row>
    <row r="5903" spans="3:4" x14ac:dyDescent="0.25">
      <c r="C5903" s="159" t="s">
        <v>22670</v>
      </c>
      <c r="D5903" s="159">
        <v>1</v>
      </c>
    </row>
    <row r="5904" spans="3:4" x14ac:dyDescent="0.25">
      <c r="C5904" s="159" t="s">
        <v>22671</v>
      </c>
      <c r="D5904" s="159">
        <v>1</v>
      </c>
    </row>
    <row r="5905" spans="3:4" x14ac:dyDescent="0.25">
      <c r="C5905" s="159" t="s">
        <v>22672</v>
      </c>
      <c r="D5905" s="159">
        <v>1</v>
      </c>
    </row>
    <row r="5906" spans="3:4" x14ac:dyDescent="0.25">
      <c r="C5906" s="159" t="s">
        <v>22673</v>
      </c>
      <c r="D5906" s="159">
        <v>1</v>
      </c>
    </row>
    <row r="5907" spans="3:4" x14ac:dyDescent="0.25">
      <c r="C5907" s="159" t="s">
        <v>22674</v>
      </c>
      <c r="D5907" s="159">
        <v>1</v>
      </c>
    </row>
    <row r="5908" spans="3:4" x14ac:dyDescent="0.25">
      <c r="C5908" s="159" t="s">
        <v>22675</v>
      </c>
      <c r="D5908" s="159">
        <v>1</v>
      </c>
    </row>
    <row r="5909" spans="3:4" x14ac:dyDescent="0.25">
      <c r="C5909" s="159" t="s">
        <v>22676</v>
      </c>
      <c r="D5909" s="159">
        <v>1</v>
      </c>
    </row>
    <row r="5910" spans="3:4" x14ac:dyDescent="0.25">
      <c r="C5910" s="159" t="s">
        <v>22677</v>
      </c>
      <c r="D5910" s="159">
        <v>1</v>
      </c>
    </row>
    <row r="5911" spans="3:4" x14ac:dyDescent="0.25">
      <c r="C5911" s="159" t="s">
        <v>22678</v>
      </c>
      <c r="D5911" s="159">
        <v>1</v>
      </c>
    </row>
    <row r="5912" spans="3:4" x14ac:dyDescent="0.25">
      <c r="C5912" s="159" t="s">
        <v>22679</v>
      </c>
      <c r="D5912" s="159">
        <v>1</v>
      </c>
    </row>
    <row r="5913" spans="3:4" x14ac:dyDescent="0.25">
      <c r="C5913" s="159" t="s">
        <v>22680</v>
      </c>
      <c r="D5913" s="159">
        <v>1</v>
      </c>
    </row>
    <row r="5914" spans="3:4" x14ac:dyDescent="0.25">
      <c r="C5914" s="159" t="s">
        <v>22681</v>
      </c>
      <c r="D5914" s="159">
        <v>1</v>
      </c>
    </row>
    <row r="5915" spans="3:4" x14ac:dyDescent="0.25">
      <c r="C5915" s="159" t="s">
        <v>22682</v>
      </c>
      <c r="D5915" s="159">
        <v>1</v>
      </c>
    </row>
    <row r="5916" spans="3:4" x14ac:dyDescent="0.25">
      <c r="C5916" s="159" t="s">
        <v>22683</v>
      </c>
      <c r="D5916" s="159">
        <v>1</v>
      </c>
    </row>
    <row r="5917" spans="3:4" x14ac:dyDescent="0.25">
      <c r="C5917" s="159" t="s">
        <v>22684</v>
      </c>
      <c r="D5917" s="159">
        <v>1</v>
      </c>
    </row>
    <row r="5918" spans="3:4" x14ac:dyDescent="0.25">
      <c r="C5918" s="159" t="s">
        <v>22685</v>
      </c>
      <c r="D5918" s="159">
        <v>1</v>
      </c>
    </row>
    <row r="5919" spans="3:4" x14ac:dyDescent="0.25">
      <c r="C5919" s="159" t="s">
        <v>22686</v>
      </c>
      <c r="D5919" s="159">
        <v>1</v>
      </c>
    </row>
    <row r="5920" spans="3:4" x14ac:dyDescent="0.25">
      <c r="C5920" s="159" t="s">
        <v>22687</v>
      </c>
      <c r="D5920" s="159">
        <v>1</v>
      </c>
    </row>
    <row r="5921" spans="3:4" x14ac:dyDescent="0.25">
      <c r="C5921" s="159" t="s">
        <v>22688</v>
      </c>
      <c r="D5921" s="159">
        <v>1</v>
      </c>
    </row>
    <row r="5922" spans="3:4" x14ac:dyDescent="0.25">
      <c r="C5922" s="159" t="s">
        <v>22689</v>
      </c>
      <c r="D5922" s="159">
        <v>1</v>
      </c>
    </row>
    <row r="5923" spans="3:4" x14ac:dyDescent="0.25">
      <c r="C5923" s="159" t="s">
        <v>22690</v>
      </c>
      <c r="D5923" s="159">
        <v>1</v>
      </c>
    </row>
    <row r="5924" spans="3:4" x14ac:dyDescent="0.25">
      <c r="C5924" s="159" t="s">
        <v>22691</v>
      </c>
      <c r="D5924" s="159">
        <v>1</v>
      </c>
    </row>
    <row r="5925" spans="3:4" x14ac:dyDescent="0.25">
      <c r="C5925" s="159" t="s">
        <v>22692</v>
      </c>
      <c r="D5925" s="159">
        <v>1</v>
      </c>
    </row>
    <row r="5926" spans="3:4" x14ac:dyDescent="0.25">
      <c r="C5926" s="159" t="s">
        <v>22693</v>
      </c>
      <c r="D5926" s="159">
        <v>1</v>
      </c>
    </row>
    <row r="5927" spans="3:4" x14ac:dyDescent="0.25">
      <c r="C5927" s="159" t="s">
        <v>22694</v>
      </c>
      <c r="D5927" s="159">
        <v>1</v>
      </c>
    </row>
    <row r="5928" spans="3:4" x14ac:dyDescent="0.25">
      <c r="C5928" s="159" t="s">
        <v>22695</v>
      </c>
      <c r="D5928" s="159">
        <v>1</v>
      </c>
    </row>
    <row r="5929" spans="3:4" x14ac:dyDescent="0.25">
      <c r="C5929" s="159" t="s">
        <v>22696</v>
      </c>
      <c r="D5929" s="159">
        <v>1</v>
      </c>
    </row>
    <row r="5930" spans="3:4" x14ac:dyDescent="0.25">
      <c r="C5930" s="159" t="s">
        <v>22697</v>
      </c>
      <c r="D5930" s="159">
        <v>1</v>
      </c>
    </row>
    <row r="5931" spans="3:4" x14ac:dyDescent="0.25">
      <c r="C5931" s="159" t="s">
        <v>22698</v>
      </c>
      <c r="D5931" s="159">
        <v>1</v>
      </c>
    </row>
    <row r="5932" spans="3:4" x14ac:dyDescent="0.25">
      <c r="C5932" s="159" t="s">
        <v>22699</v>
      </c>
      <c r="D5932" s="159">
        <v>1</v>
      </c>
    </row>
    <row r="5933" spans="3:4" x14ac:dyDescent="0.25">
      <c r="C5933" s="159" t="s">
        <v>22700</v>
      </c>
      <c r="D5933" s="159">
        <v>1</v>
      </c>
    </row>
    <row r="5934" spans="3:4" x14ac:dyDescent="0.25">
      <c r="C5934" s="159" t="s">
        <v>22701</v>
      </c>
      <c r="D5934" s="159">
        <v>1</v>
      </c>
    </row>
    <row r="5935" spans="3:4" x14ac:dyDescent="0.25">
      <c r="C5935" s="159" t="s">
        <v>22702</v>
      </c>
      <c r="D5935" s="159">
        <v>1</v>
      </c>
    </row>
    <row r="5936" spans="3:4" x14ac:dyDescent="0.25">
      <c r="C5936" s="159" t="s">
        <v>22703</v>
      </c>
      <c r="D5936" s="159">
        <v>1</v>
      </c>
    </row>
    <row r="5937" spans="3:4" x14ac:dyDescent="0.25">
      <c r="C5937" s="159" t="s">
        <v>22704</v>
      </c>
      <c r="D5937" s="159">
        <v>1</v>
      </c>
    </row>
    <row r="5938" spans="3:4" x14ac:dyDescent="0.25">
      <c r="C5938" s="159" t="s">
        <v>22705</v>
      </c>
      <c r="D5938" s="159">
        <v>1</v>
      </c>
    </row>
    <row r="5939" spans="3:4" x14ac:dyDescent="0.25">
      <c r="C5939" s="159" t="s">
        <v>22706</v>
      </c>
      <c r="D5939" s="159">
        <v>1</v>
      </c>
    </row>
    <row r="5940" spans="3:4" x14ac:dyDescent="0.25">
      <c r="C5940" s="159" t="s">
        <v>22707</v>
      </c>
      <c r="D5940" s="159">
        <v>1</v>
      </c>
    </row>
    <row r="5941" spans="3:4" x14ac:dyDescent="0.25">
      <c r="C5941" s="159" t="s">
        <v>22708</v>
      </c>
      <c r="D5941" s="159">
        <v>1</v>
      </c>
    </row>
    <row r="5942" spans="3:4" x14ac:dyDescent="0.25">
      <c r="C5942" s="159" t="s">
        <v>22709</v>
      </c>
      <c r="D5942" s="159">
        <v>1</v>
      </c>
    </row>
    <row r="5943" spans="3:4" x14ac:dyDescent="0.25">
      <c r="C5943" s="159" t="s">
        <v>22710</v>
      </c>
      <c r="D5943" s="159">
        <v>1</v>
      </c>
    </row>
    <row r="5944" spans="3:4" x14ac:dyDescent="0.25">
      <c r="C5944" s="159" t="s">
        <v>22711</v>
      </c>
      <c r="D5944" s="159">
        <v>1</v>
      </c>
    </row>
    <row r="5945" spans="3:4" x14ac:dyDescent="0.25">
      <c r="C5945" s="159" t="s">
        <v>22712</v>
      </c>
      <c r="D5945" s="159">
        <v>1</v>
      </c>
    </row>
    <row r="5946" spans="3:4" x14ac:dyDescent="0.25">
      <c r="C5946" s="159" t="s">
        <v>22713</v>
      </c>
      <c r="D5946" s="159">
        <v>1</v>
      </c>
    </row>
    <row r="5947" spans="3:4" x14ac:dyDescent="0.25">
      <c r="C5947" s="159" t="s">
        <v>22714</v>
      </c>
      <c r="D5947" s="159">
        <v>1</v>
      </c>
    </row>
    <row r="5948" spans="3:4" x14ac:dyDescent="0.25">
      <c r="C5948" s="159" t="s">
        <v>22715</v>
      </c>
      <c r="D5948" s="159">
        <v>1</v>
      </c>
    </row>
    <row r="5949" spans="3:4" x14ac:dyDescent="0.25">
      <c r="C5949" s="159" t="s">
        <v>22716</v>
      </c>
      <c r="D5949" s="159">
        <v>1</v>
      </c>
    </row>
    <row r="5950" spans="3:4" x14ac:dyDescent="0.25">
      <c r="C5950" s="159" t="s">
        <v>22717</v>
      </c>
      <c r="D5950" s="159">
        <v>1</v>
      </c>
    </row>
    <row r="5951" spans="3:4" x14ac:dyDescent="0.25">
      <c r="C5951" s="159" t="s">
        <v>22718</v>
      </c>
      <c r="D5951" s="159">
        <v>1</v>
      </c>
    </row>
    <row r="5952" spans="3:4" x14ac:dyDescent="0.25">
      <c r="C5952" s="159" t="s">
        <v>22719</v>
      </c>
      <c r="D5952" s="159">
        <v>1</v>
      </c>
    </row>
    <row r="5953" spans="3:4" x14ac:dyDescent="0.25">
      <c r="C5953" s="159" t="s">
        <v>22720</v>
      </c>
      <c r="D5953" s="159">
        <v>1</v>
      </c>
    </row>
    <row r="5954" spans="3:4" x14ac:dyDescent="0.25">
      <c r="C5954" s="159" t="s">
        <v>22721</v>
      </c>
      <c r="D5954" s="159">
        <v>1</v>
      </c>
    </row>
    <row r="5955" spans="3:4" x14ac:dyDescent="0.25">
      <c r="C5955" s="159" t="s">
        <v>22722</v>
      </c>
      <c r="D5955" s="159">
        <v>1</v>
      </c>
    </row>
    <row r="5956" spans="3:4" x14ac:dyDescent="0.25">
      <c r="C5956" s="159" t="s">
        <v>22723</v>
      </c>
      <c r="D5956" s="159">
        <v>1</v>
      </c>
    </row>
    <row r="5957" spans="3:4" x14ac:dyDescent="0.25">
      <c r="C5957" s="159" t="s">
        <v>22724</v>
      </c>
      <c r="D5957" s="159">
        <v>1</v>
      </c>
    </row>
    <row r="5958" spans="3:4" x14ac:dyDescent="0.25">
      <c r="C5958" s="159" t="s">
        <v>22725</v>
      </c>
      <c r="D5958" s="159">
        <v>1</v>
      </c>
    </row>
    <row r="5959" spans="3:4" x14ac:dyDescent="0.25">
      <c r="C5959" s="159" t="s">
        <v>22726</v>
      </c>
      <c r="D5959" s="159">
        <v>1</v>
      </c>
    </row>
    <row r="5960" spans="3:4" x14ac:dyDescent="0.25">
      <c r="C5960" s="159" t="s">
        <v>22727</v>
      </c>
      <c r="D5960" s="159">
        <v>1</v>
      </c>
    </row>
    <row r="5961" spans="3:4" x14ac:dyDescent="0.25">
      <c r="C5961" s="159" t="s">
        <v>22728</v>
      </c>
      <c r="D5961" s="159">
        <v>1</v>
      </c>
    </row>
    <row r="5962" spans="3:4" x14ac:dyDescent="0.25">
      <c r="C5962" s="159" t="s">
        <v>22729</v>
      </c>
      <c r="D5962" s="159">
        <v>1</v>
      </c>
    </row>
    <row r="5963" spans="3:4" x14ac:dyDescent="0.25">
      <c r="C5963" s="159" t="s">
        <v>22730</v>
      </c>
      <c r="D5963" s="159">
        <v>1</v>
      </c>
    </row>
    <row r="5964" spans="3:4" x14ac:dyDescent="0.25">
      <c r="C5964" s="159" t="s">
        <v>22731</v>
      </c>
      <c r="D5964" s="159">
        <v>1</v>
      </c>
    </row>
    <row r="5965" spans="3:4" x14ac:dyDescent="0.25">
      <c r="C5965" s="159" t="s">
        <v>22732</v>
      </c>
      <c r="D5965" s="159">
        <v>1</v>
      </c>
    </row>
    <row r="5966" spans="3:4" x14ac:dyDescent="0.25">
      <c r="C5966" s="159" t="s">
        <v>22733</v>
      </c>
      <c r="D5966" s="159">
        <v>1</v>
      </c>
    </row>
    <row r="5967" spans="3:4" x14ac:dyDescent="0.25">
      <c r="C5967" s="159" t="s">
        <v>22734</v>
      </c>
      <c r="D5967" s="159">
        <v>1</v>
      </c>
    </row>
    <row r="5968" spans="3:4" x14ac:dyDescent="0.25">
      <c r="C5968" s="159" t="s">
        <v>22735</v>
      </c>
      <c r="D5968" s="159">
        <v>1</v>
      </c>
    </row>
    <row r="5969" spans="3:4" x14ac:dyDescent="0.25">
      <c r="C5969" s="159" t="s">
        <v>22736</v>
      </c>
      <c r="D5969" s="159">
        <v>1</v>
      </c>
    </row>
    <row r="5970" spans="3:4" x14ac:dyDescent="0.25">
      <c r="C5970" s="159" t="s">
        <v>22737</v>
      </c>
      <c r="D5970" s="159">
        <v>1</v>
      </c>
    </row>
    <row r="5971" spans="3:4" x14ac:dyDescent="0.25">
      <c r="C5971" s="159" t="s">
        <v>22738</v>
      </c>
      <c r="D5971" s="159">
        <v>1</v>
      </c>
    </row>
    <row r="5972" spans="3:4" x14ac:dyDescent="0.25">
      <c r="C5972" s="159" t="s">
        <v>22739</v>
      </c>
      <c r="D5972" s="159">
        <v>1</v>
      </c>
    </row>
    <row r="5973" spans="3:4" x14ac:dyDescent="0.25">
      <c r="C5973" s="159" t="s">
        <v>22740</v>
      </c>
      <c r="D5973" s="159">
        <v>1</v>
      </c>
    </row>
    <row r="5974" spans="3:4" x14ac:dyDescent="0.25">
      <c r="C5974" s="159" t="s">
        <v>22741</v>
      </c>
      <c r="D5974" s="159">
        <v>1</v>
      </c>
    </row>
    <row r="5975" spans="3:4" x14ac:dyDescent="0.25">
      <c r="C5975" s="159" t="s">
        <v>22742</v>
      </c>
      <c r="D5975" s="159">
        <v>1</v>
      </c>
    </row>
    <row r="5976" spans="3:4" x14ac:dyDescent="0.25">
      <c r="C5976" s="159" t="s">
        <v>22743</v>
      </c>
      <c r="D5976" s="159">
        <v>1</v>
      </c>
    </row>
    <row r="5977" spans="3:4" x14ac:dyDescent="0.25">
      <c r="C5977" s="159" t="s">
        <v>22744</v>
      </c>
      <c r="D5977" s="159">
        <v>1</v>
      </c>
    </row>
    <row r="5978" spans="3:4" x14ac:dyDescent="0.25">
      <c r="C5978" s="159" t="s">
        <v>22745</v>
      </c>
      <c r="D5978" s="159">
        <v>1</v>
      </c>
    </row>
    <row r="5979" spans="3:4" x14ac:dyDescent="0.25">
      <c r="C5979" s="159" t="s">
        <v>22746</v>
      </c>
      <c r="D5979" s="159">
        <v>1</v>
      </c>
    </row>
    <row r="5980" spans="3:4" x14ac:dyDescent="0.25">
      <c r="C5980" s="159" t="s">
        <v>22747</v>
      </c>
      <c r="D5980" s="159">
        <v>1</v>
      </c>
    </row>
    <row r="5981" spans="3:4" x14ac:dyDescent="0.25">
      <c r="C5981" s="159" t="s">
        <v>22748</v>
      </c>
      <c r="D5981" s="159">
        <v>1</v>
      </c>
    </row>
    <row r="5982" spans="3:4" x14ac:dyDescent="0.25">
      <c r="C5982" s="159" t="s">
        <v>22749</v>
      </c>
      <c r="D5982" s="159">
        <v>1</v>
      </c>
    </row>
    <row r="5983" spans="3:4" x14ac:dyDescent="0.25">
      <c r="C5983" s="159" t="s">
        <v>22750</v>
      </c>
      <c r="D5983" s="159">
        <v>1</v>
      </c>
    </row>
    <row r="5984" spans="3:4" x14ac:dyDescent="0.25">
      <c r="C5984" s="159" t="s">
        <v>22751</v>
      </c>
      <c r="D5984" s="159">
        <v>1</v>
      </c>
    </row>
    <row r="5985" spans="3:4" x14ac:dyDescent="0.25">
      <c r="C5985" s="159" t="s">
        <v>22752</v>
      </c>
      <c r="D5985" s="159">
        <v>1</v>
      </c>
    </row>
    <row r="5986" spans="3:4" x14ac:dyDescent="0.25">
      <c r="C5986" s="159" t="s">
        <v>22753</v>
      </c>
      <c r="D5986" s="159">
        <v>1</v>
      </c>
    </row>
    <row r="5987" spans="3:4" x14ac:dyDescent="0.25">
      <c r="C5987" s="159" t="s">
        <v>22754</v>
      </c>
      <c r="D5987" s="159">
        <v>1</v>
      </c>
    </row>
    <row r="5988" spans="3:4" x14ac:dyDescent="0.25">
      <c r="C5988" s="159" t="s">
        <v>22755</v>
      </c>
      <c r="D5988" s="159">
        <v>1</v>
      </c>
    </row>
    <row r="5989" spans="3:4" x14ac:dyDescent="0.25">
      <c r="C5989" s="159" t="s">
        <v>22756</v>
      </c>
      <c r="D5989" s="159">
        <v>1</v>
      </c>
    </row>
    <row r="5990" spans="3:4" x14ac:dyDescent="0.25">
      <c r="C5990" s="159" t="s">
        <v>22757</v>
      </c>
      <c r="D5990" s="159">
        <v>1</v>
      </c>
    </row>
    <row r="5991" spans="3:4" x14ac:dyDescent="0.25">
      <c r="C5991" s="159" t="s">
        <v>22758</v>
      </c>
      <c r="D5991" s="159">
        <v>1</v>
      </c>
    </row>
    <row r="5992" spans="3:4" x14ac:dyDescent="0.25">
      <c r="C5992" s="159" t="s">
        <v>22759</v>
      </c>
      <c r="D5992" s="159">
        <v>1</v>
      </c>
    </row>
    <row r="5993" spans="3:4" x14ac:dyDescent="0.25">
      <c r="C5993" s="159" t="s">
        <v>22760</v>
      </c>
      <c r="D5993" s="159">
        <v>1</v>
      </c>
    </row>
    <row r="5994" spans="3:4" x14ac:dyDescent="0.25">
      <c r="C5994" s="159" t="s">
        <v>22761</v>
      </c>
      <c r="D5994" s="159">
        <v>1</v>
      </c>
    </row>
    <row r="5995" spans="3:4" x14ac:dyDescent="0.25">
      <c r="C5995" s="159" t="s">
        <v>22762</v>
      </c>
      <c r="D5995" s="159">
        <v>1</v>
      </c>
    </row>
    <row r="5996" spans="3:4" x14ac:dyDescent="0.25">
      <c r="C5996" s="159" t="s">
        <v>22763</v>
      </c>
      <c r="D5996" s="159">
        <v>1</v>
      </c>
    </row>
    <row r="5997" spans="3:4" x14ac:dyDescent="0.25">
      <c r="C5997" s="159" t="s">
        <v>22764</v>
      </c>
      <c r="D5997" s="159">
        <v>1</v>
      </c>
    </row>
    <row r="5998" spans="3:4" x14ac:dyDescent="0.25">
      <c r="C5998" s="159" t="s">
        <v>22765</v>
      </c>
      <c r="D5998" s="159">
        <v>1</v>
      </c>
    </row>
    <row r="5999" spans="3:4" x14ac:dyDescent="0.25">
      <c r="C5999" s="159" t="s">
        <v>22766</v>
      </c>
      <c r="D5999" s="159">
        <v>1</v>
      </c>
    </row>
    <row r="6000" spans="3:4" x14ac:dyDescent="0.25">
      <c r="C6000" s="159" t="s">
        <v>22767</v>
      </c>
      <c r="D6000" s="159">
        <v>1</v>
      </c>
    </row>
    <row r="6001" spans="3:4" x14ac:dyDescent="0.25">
      <c r="C6001" s="159" t="s">
        <v>22768</v>
      </c>
      <c r="D6001" s="159">
        <v>1</v>
      </c>
    </row>
    <row r="6002" spans="3:4" x14ac:dyDescent="0.25">
      <c r="C6002" s="159" t="s">
        <v>22769</v>
      </c>
      <c r="D6002" s="159">
        <v>1</v>
      </c>
    </row>
    <row r="6003" spans="3:4" x14ac:dyDescent="0.25">
      <c r="C6003" s="159" t="s">
        <v>22770</v>
      </c>
      <c r="D6003" s="159">
        <v>1</v>
      </c>
    </row>
    <row r="6004" spans="3:4" x14ac:dyDescent="0.25">
      <c r="C6004" s="159" t="s">
        <v>22771</v>
      </c>
      <c r="D6004" s="159">
        <v>1</v>
      </c>
    </row>
    <row r="6005" spans="3:4" x14ac:dyDescent="0.25">
      <c r="C6005" s="159" t="s">
        <v>22772</v>
      </c>
      <c r="D6005" s="159">
        <v>1</v>
      </c>
    </row>
    <row r="6006" spans="3:4" x14ac:dyDescent="0.25">
      <c r="C6006" s="159" t="s">
        <v>22773</v>
      </c>
      <c r="D6006" s="159">
        <v>1</v>
      </c>
    </row>
    <row r="6007" spans="3:4" x14ac:dyDescent="0.25">
      <c r="C6007" s="159" t="s">
        <v>22774</v>
      </c>
      <c r="D6007" s="159">
        <v>1</v>
      </c>
    </row>
    <row r="6008" spans="3:4" x14ac:dyDescent="0.25">
      <c r="C6008" s="159" t="s">
        <v>22775</v>
      </c>
      <c r="D6008" s="159">
        <v>1</v>
      </c>
    </row>
    <row r="6009" spans="3:4" x14ac:dyDescent="0.25">
      <c r="C6009" s="159" t="s">
        <v>22776</v>
      </c>
      <c r="D6009" s="159">
        <v>1</v>
      </c>
    </row>
    <row r="6010" spans="3:4" x14ac:dyDescent="0.25">
      <c r="C6010" s="159" t="s">
        <v>22777</v>
      </c>
      <c r="D6010" s="159">
        <v>1</v>
      </c>
    </row>
    <row r="6011" spans="3:4" x14ac:dyDescent="0.25">
      <c r="C6011" s="159" t="s">
        <v>22778</v>
      </c>
      <c r="D6011" s="159">
        <v>1</v>
      </c>
    </row>
    <row r="6012" spans="3:4" x14ac:dyDescent="0.25">
      <c r="C6012" s="159" t="s">
        <v>22779</v>
      </c>
      <c r="D6012" s="159">
        <v>1</v>
      </c>
    </row>
    <row r="6013" spans="3:4" x14ac:dyDescent="0.25">
      <c r="C6013" s="159" t="s">
        <v>22780</v>
      </c>
      <c r="D6013" s="159">
        <v>1</v>
      </c>
    </row>
    <row r="6014" spans="3:4" x14ac:dyDescent="0.25">
      <c r="C6014" s="159" t="s">
        <v>22781</v>
      </c>
      <c r="D6014" s="159">
        <v>1</v>
      </c>
    </row>
    <row r="6015" spans="3:4" x14ac:dyDescent="0.25">
      <c r="C6015" s="159" t="s">
        <v>22782</v>
      </c>
      <c r="D6015" s="159">
        <v>1</v>
      </c>
    </row>
    <row r="6016" spans="3:4" x14ac:dyDescent="0.25">
      <c r="C6016" s="159" t="s">
        <v>22783</v>
      </c>
      <c r="D6016" s="159">
        <v>1</v>
      </c>
    </row>
    <row r="6017" spans="3:4" x14ac:dyDescent="0.25">
      <c r="C6017" s="159" t="s">
        <v>22784</v>
      </c>
      <c r="D6017" s="159">
        <v>1</v>
      </c>
    </row>
    <row r="6018" spans="3:4" x14ac:dyDescent="0.25">
      <c r="C6018" s="159" t="s">
        <v>22785</v>
      </c>
      <c r="D6018" s="159">
        <v>1</v>
      </c>
    </row>
    <row r="6019" spans="3:4" x14ac:dyDescent="0.25">
      <c r="C6019" s="159" t="s">
        <v>22786</v>
      </c>
      <c r="D6019" s="159">
        <v>1</v>
      </c>
    </row>
    <row r="6020" spans="3:4" x14ac:dyDescent="0.25">
      <c r="C6020" s="159" t="s">
        <v>22787</v>
      </c>
      <c r="D6020" s="159">
        <v>1</v>
      </c>
    </row>
    <row r="6021" spans="3:4" x14ac:dyDescent="0.25">
      <c r="C6021" s="159" t="s">
        <v>22788</v>
      </c>
      <c r="D6021" s="159">
        <v>1</v>
      </c>
    </row>
    <row r="6022" spans="3:4" x14ac:dyDescent="0.25">
      <c r="C6022" s="159" t="s">
        <v>22789</v>
      </c>
      <c r="D6022" s="159">
        <v>1</v>
      </c>
    </row>
    <row r="6023" spans="3:4" x14ac:dyDescent="0.25">
      <c r="C6023" s="159" t="s">
        <v>22790</v>
      </c>
      <c r="D6023" s="159">
        <v>1</v>
      </c>
    </row>
    <row r="6024" spans="3:4" x14ac:dyDescent="0.25">
      <c r="C6024" s="159" t="s">
        <v>22791</v>
      </c>
      <c r="D6024" s="159">
        <v>1</v>
      </c>
    </row>
    <row r="6025" spans="3:4" x14ac:dyDescent="0.25">
      <c r="C6025" s="159" t="s">
        <v>22792</v>
      </c>
      <c r="D6025" s="159">
        <v>1</v>
      </c>
    </row>
    <row r="6026" spans="3:4" x14ac:dyDescent="0.25">
      <c r="C6026" s="159" t="s">
        <v>22793</v>
      </c>
      <c r="D6026" s="159">
        <v>1</v>
      </c>
    </row>
    <row r="6027" spans="3:4" x14ac:dyDescent="0.25">
      <c r="C6027" s="159" t="s">
        <v>22794</v>
      </c>
      <c r="D6027" s="159">
        <v>1</v>
      </c>
    </row>
    <row r="6028" spans="3:4" x14ac:dyDescent="0.25">
      <c r="C6028" s="159" t="s">
        <v>22795</v>
      </c>
      <c r="D6028" s="159">
        <v>1</v>
      </c>
    </row>
    <row r="6029" spans="3:4" x14ac:dyDescent="0.25">
      <c r="C6029" s="159" t="s">
        <v>22796</v>
      </c>
      <c r="D6029" s="159">
        <v>1</v>
      </c>
    </row>
    <row r="6030" spans="3:4" x14ac:dyDescent="0.25">
      <c r="C6030" s="159" t="s">
        <v>22797</v>
      </c>
      <c r="D6030" s="159">
        <v>1</v>
      </c>
    </row>
    <row r="6031" spans="3:4" x14ac:dyDescent="0.25">
      <c r="C6031" s="159" t="s">
        <v>22798</v>
      </c>
      <c r="D6031" s="159">
        <v>1</v>
      </c>
    </row>
    <row r="6032" spans="3:4" x14ac:dyDescent="0.25">
      <c r="C6032" s="159" t="s">
        <v>22799</v>
      </c>
      <c r="D6032" s="159">
        <v>1</v>
      </c>
    </row>
    <row r="6033" spans="3:4" x14ac:dyDescent="0.25">
      <c r="C6033" s="159" t="s">
        <v>22800</v>
      </c>
      <c r="D6033" s="159">
        <v>1</v>
      </c>
    </row>
    <row r="6034" spans="3:4" x14ac:dyDescent="0.25">
      <c r="C6034" s="159" t="s">
        <v>22801</v>
      </c>
      <c r="D6034" s="159">
        <v>1</v>
      </c>
    </row>
    <row r="6035" spans="3:4" x14ac:dyDescent="0.25">
      <c r="C6035" s="159" t="s">
        <v>22802</v>
      </c>
      <c r="D6035" s="159">
        <v>1</v>
      </c>
    </row>
    <row r="6036" spans="3:4" x14ac:dyDescent="0.25">
      <c r="C6036" s="159" t="s">
        <v>22803</v>
      </c>
      <c r="D6036" s="159">
        <v>1</v>
      </c>
    </row>
    <row r="6037" spans="3:4" x14ac:dyDescent="0.25">
      <c r="C6037" s="159" t="s">
        <v>22804</v>
      </c>
      <c r="D6037" s="159">
        <v>1</v>
      </c>
    </row>
    <row r="6038" spans="3:4" x14ac:dyDescent="0.25">
      <c r="C6038" s="159" t="s">
        <v>22805</v>
      </c>
      <c r="D6038" s="159">
        <v>1</v>
      </c>
    </row>
    <row r="6039" spans="3:4" x14ac:dyDescent="0.25">
      <c r="C6039" s="159" t="s">
        <v>22806</v>
      </c>
      <c r="D6039" s="159">
        <v>1</v>
      </c>
    </row>
    <row r="6040" spans="3:4" x14ac:dyDescent="0.25">
      <c r="C6040" s="159" t="s">
        <v>22807</v>
      </c>
      <c r="D6040" s="159">
        <v>1</v>
      </c>
    </row>
    <row r="6041" spans="3:4" x14ac:dyDescent="0.25">
      <c r="C6041" s="159" t="s">
        <v>22808</v>
      </c>
      <c r="D6041" s="159">
        <v>1</v>
      </c>
    </row>
    <row r="6042" spans="3:4" x14ac:dyDescent="0.25">
      <c r="C6042" s="159" t="s">
        <v>22809</v>
      </c>
      <c r="D6042" s="159">
        <v>1</v>
      </c>
    </row>
    <row r="6043" spans="3:4" x14ac:dyDescent="0.25">
      <c r="C6043" s="159" t="s">
        <v>22810</v>
      </c>
      <c r="D6043" s="159">
        <v>1</v>
      </c>
    </row>
    <row r="6044" spans="3:4" x14ac:dyDescent="0.25">
      <c r="C6044" s="159" t="s">
        <v>22811</v>
      </c>
      <c r="D6044" s="159">
        <v>1</v>
      </c>
    </row>
    <row r="6045" spans="3:4" x14ac:dyDescent="0.25">
      <c r="C6045" s="159" t="s">
        <v>22812</v>
      </c>
      <c r="D6045" s="159">
        <v>1</v>
      </c>
    </row>
    <row r="6046" spans="3:4" x14ac:dyDescent="0.25">
      <c r="C6046" s="159" t="s">
        <v>22813</v>
      </c>
      <c r="D6046" s="159">
        <v>1</v>
      </c>
    </row>
    <row r="6047" spans="3:4" x14ac:dyDescent="0.25">
      <c r="C6047" s="159" t="s">
        <v>22814</v>
      </c>
      <c r="D6047" s="159">
        <v>1</v>
      </c>
    </row>
    <row r="6048" spans="3:4" x14ac:dyDescent="0.25">
      <c r="C6048" s="159" t="s">
        <v>22815</v>
      </c>
      <c r="D6048" s="159">
        <v>1</v>
      </c>
    </row>
    <row r="6049" spans="3:4" x14ac:dyDescent="0.25">
      <c r="C6049" s="159" t="s">
        <v>22816</v>
      </c>
      <c r="D6049" s="159">
        <v>1</v>
      </c>
    </row>
    <row r="6050" spans="3:4" x14ac:dyDescent="0.25">
      <c r="C6050" s="159" t="s">
        <v>22817</v>
      </c>
      <c r="D6050" s="159">
        <v>1</v>
      </c>
    </row>
    <row r="6051" spans="3:4" x14ac:dyDescent="0.25">
      <c r="C6051" s="159" t="s">
        <v>22818</v>
      </c>
      <c r="D6051" s="159">
        <v>1</v>
      </c>
    </row>
    <row r="6052" spans="3:4" x14ac:dyDescent="0.25">
      <c r="C6052" s="159" t="s">
        <v>22819</v>
      </c>
      <c r="D6052" s="159">
        <v>1</v>
      </c>
    </row>
    <row r="6053" spans="3:4" x14ac:dyDescent="0.25">
      <c r="C6053" s="159" t="s">
        <v>22820</v>
      </c>
      <c r="D6053" s="159">
        <v>1</v>
      </c>
    </row>
    <row r="6054" spans="3:4" x14ac:dyDescent="0.25">
      <c r="C6054" s="159" t="s">
        <v>22821</v>
      </c>
      <c r="D6054" s="159">
        <v>1</v>
      </c>
    </row>
    <row r="6055" spans="3:4" x14ac:dyDescent="0.25">
      <c r="C6055" s="159" t="s">
        <v>22822</v>
      </c>
      <c r="D6055" s="159">
        <v>1</v>
      </c>
    </row>
    <row r="6056" spans="3:4" x14ac:dyDescent="0.25">
      <c r="C6056" s="159" t="s">
        <v>22823</v>
      </c>
      <c r="D6056" s="159">
        <v>1</v>
      </c>
    </row>
    <row r="6057" spans="3:4" x14ac:dyDescent="0.25">
      <c r="C6057" s="159" t="s">
        <v>22824</v>
      </c>
      <c r="D6057" s="159">
        <v>1</v>
      </c>
    </row>
    <row r="6058" spans="3:4" x14ac:dyDescent="0.25">
      <c r="C6058" s="159" t="s">
        <v>22825</v>
      </c>
      <c r="D6058" s="159">
        <v>1</v>
      </c>
    </row>
    <row r="6059" spans="3:4" x14ac:dyDescent="0.25">
      <c r="C6059" s="159" t="s">
        <v>22826</v>
      </c>
      <c r="D6059" s="159">
        <v>1</v>
      </c>
    </row>
    <row r="6060" spans="3:4" x14ac:dyDescent="0.25">
      <c r="C6060" s="159" t="s">
        <v>22827</v>
      </c>
      <c r="D6060" s="159">
        <v>1</v>
      </c>
    </row>
    <row r="6061" spans="3:4" x14ac:dyDescent="0.25">
      <c r="C6061" s="159" t="s">
        <v>22828</v>
      </c>
      <c r="D6061" s="159">
        <v>1</v>
      </c>
    </row>
    <row r="6062" spans="3:4" x14ac:dyDescent="0.25">
      <c r="C6062" s="159" t="s">
        <v>22829</v>
      </c>
      <c r="D6062" s="159">
        <v>1</v>
      </c>
    </row>
    <row r="6063" spans="3:4" x14ac:dyDescent="0.25">
      <c r="C6063" s="159" t="s">
        <v>22830</v>
      </c>
      <c r="D6063" s="159">
        <v>1</v>
      </c>
    </row>
    <row r="6064" spans="3:4" x14ac:dyDescent="0.25">
      <c r="C6064" s="159" t="s">
        <v>22831</v>
      </c>
      <c r="D6064" s="159">
        <v>1</v>
      </c>
    </row>
    <row r="6065" spans="3:4" x14ac:dyDescent="0.25">
      <c r="C6065" s="159" t="s">
        <v>22832</v>
      </c>
      <c r="D6065" s="159">
        <v>1</v>
      </c>
    </row>
    <row r="6066" spans="3:4" x14ac:dyDescent="0.25">
      <c r="C6066" s="159" t="s">
        <v>22833</v>
      </c>
      <c r="D6066" s="159">
        <v>1</v>
      </c>
    </row>
    <row r="6067" spans="3:4" x14ac:dyDescent="0.25">
      <c r="C6067" s="159" t="s">
        <v>22834</v>
      </c>
      <c r="D6067" s="159">
        <v>1</v>
      </c>
    </row>
    <row r="6068" spans="3:4" x14ac:dyDescent="0.25">
      <c r="C6068" s="159" t="s">
        <v>22835</v>
      </c>
      <c r="D6068" s="159">
        <v>1</v>
      </c>
    </row>
    <row r="6069" spans="3:4" x14ac:dyDescent="0.25">
      <c r="C6069" s="159" t="s">
        <v>22836</v>
      </c>
      <c r="D6069" s="159">
        <v>1</v>
      </c>
    </row>
    <row r="6070" spans="3:4" x14ac:dyDescent="0.25">
      <c r="C6070" s="159" t="s">
        <v>22837</v>
      </c>
      <c r="D6070" s="159">
        <v>1</v>
      </c>
    </row>
    <row r="6071" spans="3:4" x14ac:dyDescent="0.25">
      <c r="C6071" s="159" t="s">
        <v>22838</v>
      </c>
      <c r="D6071" s="159">
        <v>1</v>
      </c>
    </row>
    <row r="6072" spans="3:4" x14ac:dyDescent="0.25">
      <c r="C6072" s="159" t="s">
        <v>22839</v>
      </c>
      <c r="D6072" s="159">
        <v>1</v>
      </c>
    </row>
    <row r="6073" spans="3:4" x14ac:dyDescent="0.25">
      <c r="C6073" s="159" t="s">
        <v>22840</v>
      </c>
      <c r="D6073" s="159">
        <v>1</v>
      </c>
    </row>
    <row r="6074" spans="3:4" x14ac:dyDescent="0.25">
      <c r="C6074" s="159" t="s">
        <v>22841</v>
      </c>
      <c r="D6074" s="159">
        <v>1</v>
      </c>
    </row>
    <row r="6075" spans="3:4" x14ac:dyDescent="0.25">
      <c r="C6075" s="159" t="s">
        <v>22842</v>
      </c>
      <c r="D6075" s="159">
        <v>1</v>
      </c>
    </row>
    <row r="6076" spans="3:4" x14ac:dyDescent="0.25">
      <c r="C6076" s="159" t="s">
        <v>22843</v>
      </c>
      <c r="D6076" s="159">
        <v>1</v>
      </c>
    </row>
    <row r="6077" spans="3:4" x14ac:dyDescent="0.25">
      <c r="C6077" s="159" t="s">
        <v>22844</v>
      </c>
      <c r="D6077" s="159">
        <v>1</v>
      </c>
    </row>
    <row r="6078" spans="3:4" x14ac:dyDescent="0.25">
      <c r="C6078" s="159" t="s">
        <v>22845</v>
      </c>
      <c r="D6078" s="159">
        <v>1</v>
      </c>
    </row>
    <row r="6079" spans="3:4" x14ac:dyDescent="0.25">
      <c r="C6079" s="159" t="s">
        <v>22846</v>
      </c>
      <c r="D6079" s="159">
        <v>1</v>
      </c>
    </row>
    <row r="6080" spans="3:4" x14ac:dyDescent="0.25">
      <c r="C6080" s="159" t="s">
        <v>22847</v>
      </c>
      <c r="D6080" s="159">
        <v>1</v>
      </c>
    </row>
    <row r="6081" spans="3:4" x14ac:dyDescent="0.25">
      <c r="C6081" s="159" t="s">
        <v>22848</v>
      </c>
      <c r="D6081" s="159">
        <v>1</v>
      </c>
    </row>
    <row r="6082" spans="3:4" x14ac:dyDescent="0.25">
      <c r="C6082" s="159" t="s">
        <v>22849</v>
      </c>
      <c r="D6082" s="159">
        <v>1</v>
      </c>
    </row>
    <row r="6083" spans="3:4" x14ac:dyDescent="0.25">
      <c r="C6083" s="159" t="s">
        <v>22850</v>
      </c>
      <c r="D6083" s="159">
        <v>1</v>
      </c>
    </row>
    <row r="6084" spans="3:4" x14ac:dyDescent="0.25">
      <c r="C6084" s="159" t="s">
        <v>22567</v>
      </c>
      <c r="D6084" s="159">
        <v>1</v>
      </c>
    </row>
    <row r="6085" spans="3:4" x14ac:dyDescent="0.25">
      <c r="C6085" s="159" t="s">
        <v>22568</v>
      </c>
      <c r="D6085" s="159">
        <v>1</v>
      </c>
    </row>
    <row r="6086" spans="3:4" x14ac:dyDescent="0.25">
      <c r="C6086" s="159" t="s">
        <v>22569</v>
      </c>
      <c r="D6086" s="159">
        <v>1</v>
      </c>
    </row>
    <row r="6087" spans="3:4" x14ac:dyDescent="0.25">
      <c r="C6087" s="159" t="s">
        <v>22570</v>
      </c>
      <c r="D6087" s="159">
        <v>1</v>
      </c>
    </row>
    <row r="6088" spans="3:4" x14ac:dyDescent="0.25">
      <c r="C6088" s="159" t="s">
        <v>22571</v>
      </c>
      <c r="D6088" s="159">
        <v>1</v>
      </c>
    </row>
    <row r="6089" spans="3:4" x14ac:dyDescent="0.25">
      <c r="C6089" s="159" t="s">
        <v>22572</v>
      </c>
      <c r="D6089" s="159">
        <v>1</v>
      </c>
    </row>
    <row r="6090" spans="3:4" x14ac:dyDescent="0.25">
      <c r="C6090" s="159" t="s">
        <v>22573</v>
      </c>
      <c r="D6090" s="159">
        <v>1</v>
      </c>
    </row>
    <row r="6091" spans="3:4" x14ac:dyDescent="0.25">
      <c r="C6091" s="159" t="s">
        <v>22574</v>
      </c>
      <c r="D6091" s="159">
        <v>1</v>
      </c>
    </row>
    <row r="6092" spans="3:4" x14ac:dyDescent="0.25">
      <c r="C6092" s="159" t="s">
        <v>22575</v>
      </c>
      <c r="D6092" s="159">
        <v>1</v>
      </c>
    </row>
    <row r="6093" spans="3:4" x14ac:dyDescent="0.25">
      <c r="C6093" s="159" t="s">
        <v>22576</v>
      </c>
      <c r="D6093" s="159">
        <v>1</v>
      </c>
    </row>
    <row r="6094" spans="3:4" x14ac:dyDescent="0.25">
      <c r="C6094" s="159" t="s">
        <v>22577</v>
      </c>
      <c r="D6094" s="159">
        <v>1</v>
      </c>
    </row>
    <row r="6095" spans="3:4" x14ac:dyDescent="0.25">
      <c r="C6095" s="159" t="s">
        <v>22578</v>
      </c>
      <c r="D6095" s="159">
        <v>1</v>
      </c>
    </row>
    <row r="6096" spans="3:4" x14ac:dyDescent="0.25">
      <c r="C6096" s="159" t="s">
        <v>22579</v>
      </c>
      <c r="D6096" s="159">
        <v>1</v>
      </c>
    </row>
    <row r="6097" spans="3:4" x14ac:dyDescent="0.25">
      <c r="C6097" s="159" t="s">
        <v>22580</v>
      </c>
      <c r="D6097" s="159">
        <v>1</v>
      </c>
    </row>
    <row r="6098" spans="3:4" x14ac:dyDescent="0.25">
      <c r="C6098" s="159" t="s">
        <v>22581</v>
      </c>
      <c r="D6098" s="159">
        <v>1</v>
      </c>
    </row>
    <row r="6099" spans="3:4" x14ac:dyDescent="0.25">
      <c r="C6099" s="159" t="s">
        <v>22582</v>
      </c>
      <c r="D6099" s="159">
        <v>1</v>
      </c>
    </row>
    <row r="6100" spans="3:4" x14ac:dyDescent="0.25">
      <c r="C6100" s="159" t="s">
        <v>22583</v>
      </c>
      <c r="D6100" s="159">
        <v>1</v>
      </c>
    </row>
    <row r="6101" spans="3:4" x14ac:dyDescent="0.25">
      <c r="C6101" s="159" t="s">
        <v>22584</v>
      </c>
      <c r="D6101" s="159">
        <v>1</v>
      </c>
    </row>
    <row r="6102" spans="3:4" x14ac:dyDescent="0.25">
      <c r="C6102" s="159" t="s">
        <v>22585</v>
      </c>
      <c r="D6102" s="159">
        <v>1</v>
      </c>
    </row>
    <row r="6103" spans="3:4" x14ac:dyDescent="0.25">
      <c r="C6103" s="159" t="s">
        <v>22586</v>
      </c>
      <c r="D6103" s="159">
        <v>1</v>
      </c>
    </row>
    <row r="6104" spans="3:4" x14ac:dyDescent="0.25">
      <c r="C6104" s="159" t="s">
        <v>22587</v>
      </c>
      <c r="D6104" s="159">
        <v>1</v>
      </c>
    </row>
    <row r="6105" spans="3:4" x14ac:dyDescent="0.25">
      <c r="C6105" s="159" t="s">
        <v>22588</v>
      </c>
      <c r="D6105" s="159">
        <v>1</v>
      </c>
    </row>
    <row r="6106" spans="3:4" x14ac:dyDescent="0.25">
      <c r="C6106" s="159" t="s">
        <v>22589</v>
      </c>
      <c r="D6106" s="159">
        <v>1</v>
      </c>
    </row>
    <row r="6107" spans="3:4" x14ac:dyDescent="0.25">
      <c r="C6107" s="159" t="s">
        <v>22590</v>
      </c>
      <c r="D6107" s="159">
        <v>1</v>
      </c>
    </row>
    <row r="6108" spans="3:4" x14ac:dyDescent="0.25">
      <c r="C6108" s="159" t="s">
        <v>22591</v>
      </c>
      <c r="D6108" s="159">
        <v>1</v>
      </c>
    </row>
    <row r="6109" spans="3:4" x14ac:dyDescent="0.25">
      <c r="C6109" s="159" t="s">
        <v>22592</v>
      </c>
      <c r="D6109" s="159">
        <v>1</v>
      </c>
    </row>
    <row r="6110" spans="3:4" x14ac:dyDescent="0.25">
      <c r="C6110" s="159" t="s">
        <v>22593</v>
      </c>
      <c r="D6110" s="159">
        <v>1</v>
      </c>
    </row>
    <row r="6111" spans="3:4" x14ac:dyDescent="0.25">
      <c r="C6111" s="159" t="s">
        <v>22594</v>
      </c>
      <c r="D6111" s="159">
        <v>1</v>
      </c>
    </row>
    <row r="6112" spans="3:4" x14ac:dyDescent="0.25">
      <c r="C6112" s="159" t="s">
        <v>22595</v>
      </c>
      <c r="D6112" s="159">
        <v>1</v>
      </c>
    </row>
    <row r="6113" spans="3:4" x14ac:dyDescent="0.25">
      <c r="C6113" s="159" t="s">
        <v>22596</v>
      </c>
      <c r="D6113" s="159">
        <v>1</v>
      </c>
    </row>
    <row r="6114" spans="3:4" x14ac:dyDescent="0.25">
      <c r="C6114" s="159" t="s">
        <v>22597</v>
      </c>
      <c r="D6114" s="159">
        <v>1</v>
      </c>
    </row>
    <row r="6115" spans="3:4" x14ac:dyDescent="0.25">
      <c r="C6115" s="159" t="s">
        <v>22598</v>
      </c>
      <c r="D6115" s="159">
        <v>1</v>
      </c>
    </row>
    <row r="6116" spans="3:4" x14ac:dyDescent="0.25">
      <c r="C6116" s="159" t="s">
        <v>22599</v>
      </c>
      <c r="D6116" s="159">
        <v>1</v>
      </c>
    </row>
    <row r="6117" spans="3:4" x14ac:dyDescent="0.25">
      <c r="C6117" s="159" t="s">
        <v>22600</v>
      </c>
      <c r="D6117" s="159">
        <v>1</v>
      </c>
    </row>
    <row r="6118" spans="3:4" x14ac:dyDescent="0.25">
      <c r="C6118" s="159" t="s">
        <v>22601</v>
      </c>
      <c r="D6118" s="159">
        <v>1</v>
      </c>
    </row>
    <row r="6119" spans="3:4" x14ac:dyDescent="0.25">
      <c r="C6119" s="159" t="s">
        <v>22602</v>
      </c>
      <c r="D6119" s="159">
        <v>1</v>
      </c>
    </row>
    <row r="6120" spans="3:4" x14ac:dyDescent="0.25">
      <c r="C6120" s="159" t="s">
        <v>22603</v>
      </c>
      <c r="D6120" s="159">
        <v>1</v>
      </c>
    </row>
    <row r="6121" spans="3:4" x14ac:dyDescent="0.25">
      <c r="C6121" s="159" t="s">
        <v>22604</v>
      </c>
      <c r="D6121" s="159">
        <v>1</v>
      </c>
    </row>
    <row r="6122" spans="3:4" x14ac:dyDescent="0.25">
      <c r="C6122" s="159" t="s">
        <v>22605</v>
      </c>
      <c r="D6122" s="159">
        <v>1</v>
      </c>
    </row>
    <row r="6123" spans="3:4" x14ac:dyDescent="0.25">
      <c r="C6123" s="159" t="s">
        <v>22606</v>
      </c>
      <c r="D6123" s="159">
        <v>1</v>
      </c>
    </row>
    <row r="6124" spans="3:4" x14ac:dyDescent="0.25">
      <c r="C6124" s="159" t="s">
        <v>22607</v>
      </c>
      <c r="D6124" s="159">
        <v>1</v>
      </c>
    </row>
    <row r="6125" spans="3:4" x14ac:dyDescent="0.25">
      <c r="C6125" s="159" t="s">
        <v>22608</v>
      </c>
      <c r="D6125" s="159">
        <v>1</v>
      </c>
    </row>
    <row r="6126" spans="3:4" x14ac:dyDescent="0.25">
      <c r="C6126" s="159" t="s">
        <v>22609</v>
      </c>
      <c r="D6126" s="159">
        <v>1</v>
      </c>
    </row>
    <row r="6127" spans="3:4" x14ac:dyDescent="0.25">
      <c r="C6127" s="159" t="s">
        <v>22610</v>
      </c>
      <c r="D6127" s="159">
        <v>1</v>
      </c>
    </row>
    <row r="6128" spans="3:4" x14ac:dyDescent="0.25">
      <c r="C6128" s="159" t="s">
        <v>22611</v>
      </c>
      <c r="D6128" s="159">
        <v>1</v>
      </c>
    </row>
    <row r="6129" spans="3:4" x14ac:dyDescent="0.25">
      <c r="C6129" s="159" t="s">
        <v>22612</v>
      </c>
      <c r="D6129" s="159">
        <v>1</v>
      </c>
    </row>
    <row r="6130" spans="3:4" x14ac:dyDescent="0.25">
      <c r="C6130" s="159" t="s">
        <v>22613</v>
      </c>
      <c r="D6130" s="159">
        <v>1</v>
      </c>
    </row>
    <row r="6131" spans="3:4" x14ac:dyDescent="0.25">
      <c r="C6131" s="159" t="s">
        <v>22614</v>
      </c>
      <c r="D6131" s="159">
        <v>1</v>
      </c>
    </row>
    <row r="6132" spans="3:4" x14ac:dyDescent="0.25">
      <c r="C6132" s="159" t="s">
        <v>22615</v>
      </c>
      <c r="D6132" s="159">
        <v>1</v>
      </c>
    </row>
    <row r="6133" spans="3:4" x14ac:dyDescent="0.25">
      <c r="C6133" s="159" t="s">
        <v>22616</v>
      </c>
      <c r="D6133" s="159">
        <v>1</v>
      </c>
    </row>
    <row r="6134" spans="3:4" x14ac:dyDescent="0.25">
      <c r="C6134" s="159" t="s">
        <v>22617</v>
      </c>
      <c r="D6134" s="159">
        <v>1</v>
      </c>
    </row>
    <row r="6135" spans="3:4" x14ac:dyDescent="0.25">
      <c r="C6135" s="159" t="s">
        <v>22618</v>
      </c>
      <c r="D6135" s="159">
        <v>1</v>
      </c>
    </row>
    <row r="6136" spans="3:4" x14ac:dyDescent="0.25">
      <c r="C6136" s="159" t="s">
        <v>22619</v>
      </c>
      <c r="D6136" s="159">
        <v>1</v>
      </c>
    </row>
    <row r="6137" spans="3:4" x14ac:dyDescent="0.25">
      <c r="C6137" s="159" t="s">
        <v>22620</v>
      </c>
      <c r="D6137" s="159">
        <v>1</v>
      </c>
    </row>
    <row r="6138" spans="3:4" x14ac:dyDescent="0.25">
      <c r="C6138" s="159" t="s">
        <v>22621</v>
      </c>
      <c r="D6138" s="159">
        <v>1</v>
      </c>
    </row>
    <row r="6139" spans="3:4" x14ac:dyDescent="0.25">
      <c r="C6139" s="159" t="s">
        <v>22622</v>
      </c>
      <c r="D6139" s="159">
        <v>1</v>
      </c>
    </row>
    <row r="6140" spans="3:4" x14ac:dyDescent="0.25">
      <c r="C6140" s="159" t="s">
        <v>22623</v>
      </c>
      <c r="D6140" s="159">
        <v>1</v>
      </c>
    </row>
    <row r="6141" spans="3:4" x14ac:dyDescent="0.25">
      <c r="C6141" s="159" t="s">
        <v>22624</v>
      </c>
      <c r="D6141" s="159">
        <v>1</v>
      </c>
    </row>
    <row r="6142" spans="3:4" x14ac:dyDescent="0.25">
      <c r="C6142" s="159" t="s">
        <v>22625</v>
      </c>
      <c r="D6142" s="159">
        <v>1</v>
      </c>
    </row>
    <row r="6143" spans="3:4" x14ac:dyDescent="0.25">
      <c r="C6143" s="159" t="s">
        <v>22626</v>
      </c>
      <c r="D6143" s="159">
        <v>1</v>
      </c>
    </row>
    <row r="6144" spans="3:4" x14ac:dyDescent="0.25">
      <c r="C6144" s="159" t="s">
        <v>22627</v>
      </c>
      <c r="D6144" s="159">
        <v>1</v>
      </c>
    </row>
    <row r="6145" spans="3:4" x14ac:dyDescent="0.25">
      <c r="C6145" s="159" t="s">
        <v>22628</v>
      </c>
      <c r="D6145" s="159">
        <v>1</v>
      </c>
    </row>
    <row r="6146" spans="3:4" x14ac:dyDescent="0.25">
      <c r="C6146" s="159" t="s">
        <v>22629</v>
      </c>
      <c r="D6146" s="159">
        <v>1</v>
      </c>
    </row>
    <row r="6147" spans="3:4" x14ac:dyDescent="0.25">
      <c r="C6147" s="159" t="s">
        <v>22630</v>
      </c>
      <c r="D6147" s="159">
        <v>1</v>
      </c>
    </row>
    <row r="6148" spans="3:4" x14ac:dyDescent="0.25">
      <c r="C6148" s="159" t="s">
        <v>22631</v>
      </c>
      <c r="D6148" s="159">
        <v>1</v>
      </c>
    </row>
    <row r="6149" spans="3:4" x14ac:dyDescent="0.25">
      <c r="C6149" s="159" t="s">
        <v>22632</v>
      </c>
      <c r="D6149" s="159">
        <v>1</v>
      </c>
    </row>
    <row r="6150" spans="3:4" x14ac:dyDescent="0.25">
      <c r="C6150" s="159" t="s">
        <v>22633</v>
      </c>
      <c r="D6150" s="159">
        <v>1</v>
      </c>
    </row>
    <row r="6151" spans="3:4" x14ac:dyDescent="0.25">
      <c r="C6151" s="159" t="s">
        <v>22634</v>
      </c>
      <c r="D6151" s="159">
        <v>1</v>
      </c>
    </row>
    <row r="6152" spans="3:4" x14ac:dyDescent="0.25">
      <c r="C6152" s="159" t="s">
        <v>22635</v>
      </c>
      <c r="D6152" s="159">
        <v>1</v>
      </c>
    </row>
    <row r="6153" spans="3:4" x14ac:dyDescent="0.25">
      <c r="C6153" s="159" t="s">
        <v>22636</v>
      </c>
      <c r="D6153" s="159">
        <v>1</v>
      </c>
    </row>
    <row r="6154" spans="3:4" x14ac:dyDescent="0.25">
      <c r="C6154" s="159" t="s">
        <v>22637</v>
      </c>
      <c r="D6154" s="159">
        <v>1</v>
      </c>
    </row>
    <row r="6155" spans="3:4" x14ac:dyDescent="0.25">
      <c r="C6155" s="159" t="s">
        <v>22638</v>
      </c>
      <c r="D6155" s="159">
        <v>1</v>
      </c>
    </row>
    <row r="6156" spans="3:4" x14ac:dyDescent="0.25">
      <c r="C6156" s="159" t="s">
        <v>22639</v>
      </c>
      <c r="D6156" s="159">
        <v>1</v>
      </c>
    </row>
    <row r="6157" spans="3:4" x14ac:dyDescent="0.25">
      <c r="C6157" s="159" t="s">
        <v>22640</v>
      </c>
      <c r="D6157" s="159">
        <v>1</v>
      </c>
    </row>
    <row r="6158" spans="3:4" x14ac:dyDescent="0.25">
      <c r="C6158" s="159" t="s">
        <v>22641</v>
      </c>
      <c r="D6158" s="159">
        <v>1</v>
      </c>
    </row>
    <row r="6159" spans="3:4" x14ac:dyDescent="0.25">
      <c r="C6159" s="159" t="s">
        <v>22642</v>
      </c>
      <c r="D6159" s="159">
        <v>1</v>
      </c>
    </row>
    <row r="6160" spans="3:4" x14ac:dyDescent="0.25">
      <c r="C6160" s="159" t="s">
        <v>22643</v>
      </c>
      <c r="D6160" s="159">
        <v>1</v>
      </c>
    </row>
    <row r="6161" spans="3:4" x14ac:dyDescent="0.25">
      <c r="C6161" s="159" t="s">
        <v>22644</v>
      </c>
      <c r="D6161" s="159">
        <v>1</v>
      </c>
    </row>
    <row r="6162" spans="3:4" x14ac:dyDescent="0.25">
      <c r="C6162" s="159" t="s">
        <v>22645</v>
      </c>
      <c r="D6162" s="159">
        <v>1</v>
      </c>
    </row>
    <row r="6163" spans="3:4" x14ac:dyDescent="0.25">
      <c r="C6163" s="159" t="s">
        <v>22646</v>
      </c>
      <c r="D6163" s="159">
        <v>1</v>
      </c>
    </row>
    <row r="6164" spans="3:4" x14ac:dyDescent="0.25">
      <c r="C6164" s="159" t="s">
        <v>22647</v>
      </c>
      <c r="D6164" s="159">
        <v>1</v>
      </c>
    </row>
    <row r="6165" spans="3:4" x14ac:dyDescent="0.25">
      <c r="C6165" s="159" t="s">
        <v>22648</v>
      </c>
      <c r="D6165" s="159">
        <v>1</v>
      </c>
    </row>
    <row r="6166" spans="3:4" x14ac:dyDescent="0.25">
      <c r="C6166" s="159" t="s">
        <v>22649</v>
      </c>
      <c r="D6166" s="159">
        <v>1</v>
      </c>
    </row>
    <row r="6167" spans="3:4" x14ac:dyDescent="0.25">
      <c r="C6167" s="159" t="s">
        <v>22650</v>
      </c>
      <c r="D6167" s="159">
        <v>1</v>
      </c>
    </row>
    <row r="6168" spans="3:4" x14ac:dyDescent="0.25">
      <c r="C6168" s="159" t="s">
        <v>22877</v>
      </c>
      <c r="D6168" s="159">
        <v>1</v>
      </c>
    </row>
    <row r="6169" spans="3:4" x14ac:dyDescent="0.25">
      <c r="C6169" s="159" t="s">
        <v>22878</v>
      </c>
      <c r="D6169" s="159">
        <v>1</v>
      </c>
    </row>
    <row r="6170" spans="3:4" x14ac:dyDescent="0.25">
      <c r="C6170" s="159" t="s">
        <v>22879</v>
      </c>
      <c r="D6170" s="159">
        <v>1</v>
      </c>
    </row>
    <row r="6171" spans="3:4" x14ac:dyDescent="0.25">
      <c r="C6171" s="159" t="s">
        <v>22880</v>
      </c>
      <c r="D6171" s="159">
        <v>1</v>
      </c>
    </row>
    <row r="6172" spans="3:4" x14ac:dyDescent="0.25">
      <c r="C6172" s="159" t="s">
        <v>22881</v>
      </c>
      <c r="D6172" s="159">
        <v>1</v>
      </c>
    </row>
    <row r="6173" spans="3:4" x14ac:dyDescent="0.25">
      <c r="C6173" s="159" t="s">
        <v>22882</v>
      </c>
      <c r="D6173" s="159">
        <v>1</v>
      </c>
    </row>
    <row r="6174" spans="3:4" x14ac:dyDescent="0.25">
      <c r="C6174" s="159" t="s">
        <v>22883</v>
      </c>
      <c r="D6174" s="159">
        <v>1</v>
      </c>
    </row>
    <row r="6175" spans="3:4" x14ac:dyDescent="0.25">
      <c r="C6175" s="159" t="s">
        <v>22884</v>
      </c>
      <c r="D6175" s="159">
        <v>1</v>
      </c>
    </row>
    <row r="6176" spans="3:4" x14ac:dyDescent="0.25">
      <c r="C6176" s="159" t="s">
        <v>22885</v>
      </c>
      <c r="D6176" s="159">
        <v>1</v>
      </c>
    </row>
    <row r="6177" spans="3:4" x14ac:dyDescent="0.25">
      <c r="C6177" s="159" t="s">
        <v>22886</v>
      </c>
      <c r="D6177" s="159">
        <v>1</v>
      </c>
    </row>
    <row r="6178" spans="3:4" x14ac:dyDescent="0.25">
      <c r="C6178" s="159" t="s">
        <v>22887</v>
      </c>
      <c r="D6178" s="159">
        <v>1</v>
      </c>
    </row>
    <row r="6179" spans="3:4" x14ac:dyDescent="0.25">
      <c r="C6179" s="159" t="s">
        <v>22888</v>
      </c>
      <c r="D6179" s="159">
        <v>1</v>
      </c>
    </row>
    <row r="6180" spans="3:4" x14ac:dyDescent="0.25">
      <c r="C6180" s="159" t="s">
        <v>22889</v>
      </c>
      <c r="D6180" s="159">
        <v>1</v>
      </c>
    </row>
    <row r="6181" spans="3:4" x14ac:dyDescent="0.25">
      <c r="C6181" s="159" t="s">
        <v>22890</v>
      </c>
      <c r="D6181" s="159">
        <v>1</v>
      </c>
    </row>
    <row r="6182" spans="3:4" x14ac:dyDescent="0.25">
      <c r="C6182" s="159" t="s">
        <v>22891</v>
      </c>
      <c r="D6182" s="159">
        <v>1</v>
      </c>
    </row>
    <row r="6183" spans="3:4" x14ac:dyDescent="0.25">
      <c r="C6183" s="159" t="s">
        <v>22892</v>
      </c>
      <c r="D6183" s="159">
        <v>1</v>
      </c>
    </row>
    <row r="6184" spans="3:4" x14ac:dyDescent="0.25">
      <c r="C6184" s="159" t="s">
        <v>22893</v>
      </c>
      <c r="D6184" s="159">
        <v>1</v>
      </c>
    </row>
    <row r="6185" spans="3:4" x14ac:dyDescent="0.25">
      <c r="C6185" s="159" t="s">
        <v>22894</v>
      </c>
      <c r="D6185" s="159">
        <v>1</v>
      </c>
    </row>
    <row r="6186" spans="3:4" x14ac:dyDescent="0.25">
      <c r="C6186" s="159" t="s">
        <v>22895</v>
      </c>
      <c r="D6186" s="159">
        <v>1</v>
      </c>
    </row>
    <row r="6187" spans="3:4" x14ac:dyDescent="0.25">
      <c r="C6187" s="159" t="s">
        <v>22896</v>
      </c>
      <c r="D6187" s="159">
        <v>1</v>
      </c>
    </row>
    <row r="6188" spans="3:4" x14ac:dyDescent="0.25">
      <c r="C6188" s="159" t="s">
        <v>22897</v>
      </c>
      <c r="D6188" s="159">
        <v>1</v>
      </c>
    </row>
    <row r="6189" spans="3:4" x14ac:dyDescent="0.25">
      <c r="C6189" s="159" t="s">
        <v>22898</v>
      </c>
      <c r="D6189" s="159">
        <v>1</v>
      </c>
    </row>
    <row r="6190" spans="3:4" x14ac:dyDescent="0.25">
      <c r="C6190" s="159" t="s">
        <v>22899</v>
      </c>
      <c r="D6190" s="159">
        <v>1</v>
      </c>
    </row>
    <row r="6191" spans="3:4" x14ac:dyDescent="0.25">
      <c r="C6191" s="159" t="s">
        <v>22900</v>
      </c>
      <c r="D6191" s="159">
        <v>1</v>
      </c>
    </row>
    <row r="6192" spans="3:4" x14ac:dyDescent="0.25">
      <c r="C6192" s="159" t="s">
        <v>22901</v>
      </c>
      <c r="D6192" s="159">
        <v>1</v>
      </c>
    </row>
    <row r="6193" spans="3:4" x14ac:dyDescent="0.25">
      <c r="C6193" s="159" t="s">
        <v>22902</v>
      </c>
      <c r="D6193" s="159">
        <v>1</v>
      </c>
    </row>
    <row r="6194" spans="3:4" x14ac:dyDescent="0.25">
      <c r="C6194" s="159" t="s">
        <v>22903</v>
      </c>
      <c r="D6194" s="159">
        <v>1</v>
      </c>
    </row>
    <row r="6195" spans="3:4" x14ac:dyDescent="0.25">
      <c r="C6195" s="159" t="s">
        <v>22904</v>
      </c>
      <c r="D6195" s="159">
        <v>1</v>
      </c>
    </row>
    <row r="6196" spans="3:4" x14ac:dyDescent="0.25">
      <c r="C6196" s="159" t="s">
        <v>22905</v>
      </c>
      <c r="D6196" s="159">
        <v>1</v>
      </c>
    </row>
    <row r="6197" spans="3:4" x14ac:dyDescent="0.25">
      <c r="C6197" s="159" t="s">
        <v>22906</v>
      </c>
      <c r="D6197" s="159">
        <v>1</v>
      </c>
    </row>
    <row r="6198" spans="3:4" x14ac:dyDescent="0.25">
      <c r="C6198" s="159" t="s">
        <v>22907</v>
      </c>
      <c r="D6198" s="159">
        <v>1</v>
      </c>
    </row>
    <row r="6199" spans="3:4" x14ac:dyDescent="0.25">
      <c r="C6199" s="159" t="s">
        <v>22908</v>
      </c>
      <c r="D6199" s="159">
        <v>1</v>
      </c>
    </row>
    <row r="6200" spans="3:4" x14ac:dyDescent="0.25">
      <c r="C6200" s="159" t="s">
        <v>22909</v>
      </c>
      <c r="D6200" s="159">
        <v>1</v>
      </c>
    </row>
    <row r="6201" spans="3:4" x14ac:dyDescent="0.25">
      <c r="C6201" s="159" t="s">
        <v>22910</v>
      </c>
      <c r="D6201" s="159">
        <v>1</v>
      </c>
    </row>
    <row r="6202" spans="3:4" x14ac:dyDescent="0.25">
      <c r="C6202" s="159" t="s">
        <v>22911</v>
      </c>
      <c r="D6202" s="159">
        <v>1</v>
      </c>
    </row>
    <row r="6203" spans="3:4" x14ac:dyDescent="0.25">
      <c r="C6203" s="159" t="s">
        <v>22912</v>
      </c>
      <c r="D6203" s="159">
        <v>1</v>
      </c>
    </row>
    <row r="6204" spans="3:4" x14ac:dyDescent="0.25">
      <c r="C6204" s="159" t="s">
        <v>22913</v>
      </c>
      <c r="D6204" s="159">
        <v>1</v>
      </c>
    </row>
    <row r="6205" spans="3:4" x14ac:dyDescent="0.25">
      <c r="C6205" s="159" t="s">
        <v>22914</v>
      </c>
      <c r="D6205" s="159">
        <v>1</v>
      </c>
    </row>
    <row r="6206" spans="3:4" x14ac:dyDescent="0.25">
      <c r="C6206" s="159" t="s">
        <v>22915</v>
      </c>
      <c r="D6206" s="159">
        <v>1</v>
      </c>
    </row>
    <row r="6207" spans="3:4" x14ac:dyDescent="0.25">
      <c r="C6207" s="159" t="s">
        <v>22916</v>
      </c>
      <c r="D6207" s="159">
        <v>1</v>
      </c>
    </row>
    <row r="6208" spans="3:4" x14ac:dyDescent="0.25">
      <c r="C6208" s="159" t="s">
        <v>22917</v>
      </c>
      <c r="D6208" s="159">
        <v>1</v>
      </c>
    </row>
    <row r="6209" spans="3:4" x14ac:dyDescent="0.25">
      <c r="C6209" s="159" t="s">
        <v>22918</v>
      </c>
      <c r="D6209" s="159">
        <v>1</v>
      </c>
    </row>
    <row r="6210" spans="3:4" x14ac:dyDescent="0.25">
      <c r="C6210" s="159" t="s">
        <v>22919</v>
      </c>
      <c r="D6210" s="159">
        <v>1</v>
      </c>
    </row>
    <row r="6211" spans="3:4" x14ac:dyDescent="0.25">
      <c r="C6211" s="159" t="s">
        <v>22920</v>
      </c>
      <c r="D6211" s="159">
        <v>1</v>
      </c>
    </row>
    <row r="6212" spans="3:4" x14ac:dyDescent="0.25">
      <c r="C6212" s="159" t="s">
        <v>22921</v>
      </c>
      <c r="D6212" s="159">
        <v>1</v>
      </c>
    </row>
    <row r="6213" spans="3:4" x14ac:dyDescent="0.25">
      <c r="C6213" s="159" t="s">
        <v>22922</v>
      </c>
      <c r="D6213" s="159">
        <v>1</v>
      </c>
    </row>
    <row r="6214" spans="3:4" x14ac:dyDescent="0.25">
      <c r="C6214" s="159" t="s">
        <v>22923</v>
      </c>
      <c r="D6214" s="159">
        <v>1</v>
      </c>
    </row>
    <row r="6215" spans="3:4" x14ac:dyDescent="0.25">
      <c r="C6215" s="159" t="s">
        <v>22924</v>
      </c>
      <c r="D6215" s="159">
        <v>1</v>
      </c>
    </row>
    <row r="6216" spans="3:4" x14ac:dyDescent="0.25">
      <c r="C6216" s="159" t="s">
        <v>22925</v>
      </c>
      <c r="D6216" s="159">
        <v>1</v>
      </c>
    </row>
    <row r="6217" spans="3:4" x14ac:dyDescent="0.25">
      <c r="C6217" s="159" t="s">
        <v>22926</v>
      </c>
      <c r="D6217" s="159">
        <v>1</v>
      </c>
    </row>
    <row r="6218" spans="3:4" x14ac:dyDescent="0.25">
      <c r="C6218" s="159" t="s">
        <v>22927</v>
      </c>
      <c r="D6218" s="159">
        <v>1</v>
      </c>
    </row>
    <row r="6219" spans="3:4" x14ac:dyDescent="0.25">
      <c r="C6219" s="159" t="s">
        <v>22928</v>
      </c>
      <c r="D6219" s="159">
        <v>1</v>
      </c>
    </row>
    <row r="6220" spans="3:4" x14ac:dyDescent="0.25">
      <c r="C6220" s="159" t="s">
        <v>22929</v>
      </c>
      <c r="D6220" s="159">
        <v>1</v>
      </c>
    </row>
    <row r="6221" spans="3:4" x14ac:dyDescent="0.25">
      <c r="C6221" s="159" t="s">
        <v>22930</v>
      </c>
      <c r="D6221" s="159">
        <v>1</v>
      </c>
    </row>
    <row r="6222" spans="3:4" x14ac:dyDescent="0.25">
      <c r="C6222" s="159" t="s">
        <v>22931</v>
      </c>
      <c r="D6222" s="159">
        <v>1</v>
      </c>
    </row>
    <row r="6223" spans="3:4" x14ac:dyDescent="0.25">
      <c r="C6223" s="159" t="s">
        <v>22932</v>
      </c>
      <c r="D6223" s="159">
        <v>1</v>
      </c>
    </row>
    <row r="6224" spans="3:4" x14ac:dyDescent="0.25">
      <c r="C6224" s="159" t="s">
        <v>22933</v>
      </c>
      <c r="D6224" s="159">
        <v>1</v>
      </c>
    </row>
    <row r="6225" spans="3:4" x14ac:dyDescent="0.25">
      <c r="C6225" s="159" t="s">
        <v>22934</v>
      </c>
      <c r="D6225" s="159">
        <v>1</v>
      </c>
    </row>
    <row r="6226" spans="3:4" x14ac:dyDescent="0.25">
      <c r="C6226" s="159" t="s">
        <v>22935</v>
      </c>
      <c r="D6226" s="159">
        <v>1</v>
      </c>
    </row>
    <row r="6227" spans="3:4" x14ac:dyDescent="0.25">
      <c r="C6227" s="159" t="s">
        <v>22936</v>
      </c>
      <c r="D6227" s="159">
        <v>1</v>
      </c>
    </row>
    <row r="6228" spans="3:4" x14ac:dyDescent="0.25">
      <c r="C6228" s="159" t="s">
        <v>22937</v>
      </c>
      <c r="D6228" s="159">
        <v>1</v>
      </c>
    </row>
    <row r="6229" spans="3:4" x14ac:dyDescent="0.25">
      <c r="C6229" s="159" t="s">
        <v>22938</v>
      </c>
      <c r="D6229" s="159">
        <v>1</v>
      </c>
    </row>
    <row r="6230" spans="3:4" x14ac:dyDescent="0.25">
      <c r="C6230" s="159" t="s">
        <v>22939</v>
      </c>
      <c r="D6230" s="159">
        <v>1</v>
      </c>
    </row>
    <row r="6231" spans="3:4" x14ac:dyDescent="0.25">
      <c r="C6231" s="159" t="s">
        <v>22940</v>
      </c>
      <c r="D6231" s="159">
        <v>1</v>
      </c>
    </row>
    <row r="6232" spans="3:4" x14ac:dyDescent="0.25">
      <c r="C6232" s="159" t="s">
        <v>22941</v>
      </c>
      <c r="D6232" s="159">
        <v>1</v>
      </c>
    </row>
    <row r="6233" spans="3:4" x14ac:dyDescent="0.25">
      <c r="C6233" s="159" t="s">
        <v>22942</v>
      </c>
      <c r="D6233" s="159">
        <v>1</v>
      </c>
    </row>
    <row r="6234" spans="3:4" x14ac:dyDescent="0.25">
      <c r="C6234" s="159" t="s">
        <v>22943</v>
      </c>
      <c r="D6234" s="159">
        <v>1</v>
      </c>
    </row>
    <row r="6235" spans="3:4" x14ac:dyDescent="0.25">
      <c r="C6235" s="159" t="s">
        <v>22944</v>
      </c>
      <c r="D6235" s="159">
        <v>1</v>
      </c>
    </row>
    <row r="6236" spans="3:4" x14ac:dyDescent="0.25">
      <c r="C6236" s="159" t="s">
        <v>22945</v>
      </c>
      <c r="D6236" s="159">
        <v>1</v>
      </c>
    </row>
    <row r="6237" spans="3:4" x14ac:dyDescent="0.25">
      <c r="C6237" s="159" t="s">
        <v>22946</v>
      </c>
      <c r="D6237" s="159">
        <v>1</v>
      </c>
    </row>
    <row r="6238" spans="3:4" x14ac:dyDescent="0.25">
      <c r="C6238" s="159" t="s">
        <v>22947</v>
      </c>
      <c r="D6238" s="159">
        <v>1</v>
      </c>
    </row>
    <row r="6239" spans="3:4" x14ac:dyDescent="0.25">
      <c r="C6239" s="159" t="s">
        <v>22948</v>
      </c>
      <c r="D6239" s="159">
        <v>1</v>
      </c>
    </row>
    <row r="6240" spans="3:4" x14ac:dyDescent="0.25">
      <c r="C6240" s="159" t="s">
        <v>22949</v>
      </c>
      <c r="D6240" s="159">
        <v>1</v>
      </c>
    </row>
    <row r="6241" spans="3:4" x14ac:dyDescent="0.25">
      <c r="C6241" s="159" t="s">
        <v>22950</v>
      </c>
      <c r="D6241" s="159">
        <v>1</v>
      </c>
    </row>
    <row r="6242" spans="3:4" x14ac:dyDescent="0.25">
      <c r="C6242" s="159" t="s">
        <v>22951</v>
      </c>
      <c r="D6242" s="159">
        <v>1</v>
      </c>
    </row>
    <row r="6243" spans="3:4" x14ac:dyDescent="0.25">
      <c r="C6243" s="159" t="s">
        <v>22952</v>
      </c>
      <c r="D6243" s="159">
        <v>1</v>
      </c>
    </row>
    <row r="6244" spans="3:4" x14ac:dyDescent="0.25">
      <c r="C6244" s="159" t="s">
        <v>22953</v>
      </c>
      <c r="D6244" s="159">
        <v>1</v>
      </c>
    </row>
    <row r="6245" spans="3:4" x14ac:dyDescent="0.25">
      <c r="C6245" s="159" t="s">
        <v>22954</v>
      </c>
      <c r="D6245" s="159">
        <v>1</v>
      </c>
    </row>
    <row r="6246" spans="3:4" x14ac:dyDescent="0.25">
      <c r="C6246" s="159" t="s">
        <v>22955</v>
      </c>
      <c r="D6246" s="159">
        <v>1</v>
      </c>
    </row>
    <row r="6247" spans="3:4" x14ac:dyDescent="0.25">
      <c r="C6247" s="159" t="s">
        <v>22956</v>
      </c>
      <c r="D6247" s="159">
        <v>1</v>
      </c>
    </row>
    <row r="6248" spans="3:4" x14ac:dyDescent="0.25">
      <c r="C6248" s="159" t="s">
        <v>22957</v>
      </c>
      <c r="D6248" s="159">
        <v>1</v>
      </c>
    </row>
    <row r="6249" spans="3:4" x14ac:dyDescent="0.25">
      <c r="C6249" s="159" t="s">
        <v>22958</v>
      </c>
      <c r="D6249" s="159">
        <v>1</v>
      </c>
    </row>
    <row r="6250" spans="3:4" x14ac:dyDescent="0.25">
      <c r="C6250" s="159" t="s">
        <v>22959</v>
      </c>
      <c r="D6250" s="159">
        <v>1</v>
      </c>
    </row>
    <row r="6251" spans="3:4" x14ac:dyDescent="0.25">
      <c r="C6251" s="159" t="s">
        <v>22960</v>
      </c>
      <c r="D6251" s="159">
        <v>1</v>
      </c>
    </row>
    <row r="6252" spans="3:4" x14ac:dyDescent="0.25">
      <c r="C6252" s="159" t="s">
        <v>22961</v>
      </c>
      <c r="D6252" s="159">
        <v>1</v>
      </c>
    </row>
    <row r="6253" spans="3:4" x14ac:dyDescent="0.25">
      <c r="C6253" s="159" t="s">
        <v>22962</v>
      </c>
      <c r="D6253" s="159">
        <v>1</v>
      </c>
    </row>
    <row r="6254" spans="3:4" x14ac:dyDescent="0.25">
      <c r="C6254" s="159" t="s">
        <v>22963</v>
      </c>
      <c r="D6254" s="159">
        <v>1</v>
      </c>
    </row>
    <row r="6255" spans="3:4" x14ac:dyDescent="0.25">
      <c r="C6255" s="159" t="s">
        <v>22964</v>
      </c>
      <c r="D6255" s="159">
        <v>1</v>
      </c>
    </row>
    <row r="6256" spans="3:4" x14ac:dyDescent="0.25">
      <c r="C6256" s="159" t="s">
        <v>22965</v>
      </c>
      <c r="D6256" s="159">
        <v>1</v>
      </c>
    </row>
    <row r="6257" spans="3:4" x14ac:dyDescent="0.25">
      <c r="C6257" s="159" t="s">
        <v>22966</v>
      </c>
      <c r="D6257" s="159">
        <v>1</v>
      </c>
    </row>
    <row r="6258" spans="3:4" x14ac:dyDescent="0.25">
      <c r="C6258" s="159" t="s">
        <v>22967</v>
      </c>
      <c r="D6258" s="159">
        <v>1</v>
      </c>
    </row>
    <row r="6259" spans="3:4" x14ac:dyDescent="0.25">
      <c r="C6259" s="159" t="s">
        <v>22968</v>
      </c>
      <c r="D6259" s="159">
        <v>1</v>
      </c>
    </row>
    <row r="6260" spans="3:4" x14ac:dyDescent="0.25">
      <c r="C6260" s="159" t="s">
        <v>22969</v>
      </c>
      <c r="D6260" s="159">
        <v>1</v>
      </c>
    </row>
    <row r="6261" spans="3:4" x14ac:dyDescent="0.25">
      <c r="C6261" s="159" t="s">
        <v>22970</v>
      </c>
      <c r="D6261" s="159">
        <v>1</v>
      </c>
    </row>
    <row r="6262" spans="3:4" x14ac:dyDescent="0.25">
      <c r="C6262" s="159" t="s">
        <v>22971</v>
      </c>
      <c r="D6262" s="159">
        <v>1</v>
      </c>
    </row>
    <row r="6263" spans="3:4" x14ac:dyDescent="0.25">
      <c r="C6263" s="159" t="s">
        <v>22972</v>
      </c>
      <c r="D6263" s="159">
        <v>1</v>
      </c>
    </row>
    <row r="6264" spans="3:4" x14ac:dyDescent="0.25">
      <c r="C6264" s="159" t="s">
        <v>22973</v>
      </c>
      <c r="D6264" s="159">
        <v>1</v>
      </c>
    </row>
    <row r="6265" spans="3:4" x14ac:dyDescent="0.25">
      <c r="C6265" s="159" t="s">
        <v>22974</v>
      </c>
      <c r="D6265" s="159">
        <v>1</v>
      </c>
    </row>
    <row r="6266" spans="3:4" x14ac:dyDescent="0.25">
      <c r="C6266" s="159" t="s">
        <v>22975</v>
      </c>
      <c r="D6266" s="159">
        <v>1</v>
      </c>
    </row>
    <row r="6267" spans="3:4" x14ac:dyDescent="0.25">
      <c r="C6267" s="159" t="s">
        <v>22976</v>
      </c>
      <c r="D6267" s="159">
        <v>1</v>
      </c>
    </row>
    <row r="6268" spans="3:4" x14ac:dyDescent="0.25">
      <c r="C6268" s="159" t="s">
        <v>22977</v>
      </c>
      <c r="D6268" s="159">
        <v>1</v>
      </c>
    </row>
    <row r="6269" spans="3:4" x14ac:dyDescent="0.25">
      <c r="C6269" s="159" t="s">
        <v>22851</v>
      </c>
      <c r="D6269" s="159">
        <v>1</v>
      </c>
    </row>
    <row r="6270" spans="3:4" x14ac:dyDescent="0.25">
      <c r="C6270" s="159" t="s">
        <v>22852</v>
      </c>
      <c r="D6270" s="159">
        <v>1</v>
      </c>
    </row>
    <row r="6271" spans="3:4" x14ac:dyDescent="0.25">
      <c r="C6271" s="159" t="s">
        <v>22853</v>
      </c>
      <c r="D6271" s="159">
        <v>1</v>
      </c>
    </row>
    <row r="6272" spans="3:4" x14ac:dyDescent="0.25">
      <c r="C6272" s="159" t="s">
        <v>22854</v>
      </c>
      <c r="D6272" s="159">
        <v>1</v>
      </c>
    </row>
    <row r="6273" spans="3:4" x14ac:dyDescent="0.25">
      <c r="C6273" s="159" t="s">
        <v>22855</v>
      </c>
      <c r="D6273" s="159">
        <v>1</v>
      </c>
    </row>
    <row r="6274" spans="3:4" x14ac:dyDescent="0.25">
      <c r="C6274" s="159" t="s">
        <v>22856</v>
      </c>
      <c r="D6274" s="159">
        <v>1</v>
      </c>
    </row>
    <row r="6275" spans="3:4" x14ac:dyDescent="0.25">
      <c r="C6275" s="159" t="s">
        <v>22857</v>
      </c>
      <c r="D6275" s="159">
        <v>1</v>
      </c>
    </row>
    <row r="6276" spans="3:4" x14ac:dyDescent="0.25">
      <c r="C6276" s="159" t="s">
        <v>22858</v>
      </c>
      <c r="D6276" s="159">
        <v>1</v>
      </c>
    </row>
    <row r="6277" spans="3:4" x14ac:dyDescent="0.25">
      <c r="C6277" s="159" t="s">
        <v>22859</v>
      </c>
      <c r="D6277" s="159">
        <v>1</v>
      </c>
    </row>
    <row r="6278" spans="3:4" x14ac:dyDescent="0.25">
      <c r="C6278" s="159" t="s">
        <v>22860</v>
      </c>
      <c r="D6278" s="159">
        <v>1</v>
      </c>
    </row>
    <row r="6279" spans="3:4" x14ac:dyDescent="0.25">
      <c r="C6279" s="159" t="s">
        <v>22861</v>
      </c>
      <c r="D6279" s="159">
        <v>1</v>
      </c>
    </row>
    <row r="6280" spans="3:4" x14ac:dyDescent="0.25">
      <c r="C6280" s="159" t="s">
        <v>22862</v>
      </c>
      <c r="D6280" s="159">
        <v>1</v>
      </c>
    </row>
    <row r="6281" spans="3:4" x14ac:dyDescent="0.25">
      <c r="C6281" s="159" t="s">
        <v>22863</v>
      </c>
      <c r="D6281" s="159">
        <v>1</v>
      </c>
    </row>
    <row r="6282" spans="3:4" x14ac:dyDescent="0.25">
      <c r="C6282" s="159" t="s">
        <v>22864</v>
      </c>
      <c r="D6282" s="159">
        <v>1</v>
      </c>
    </row>
    <row r="6283" spans="3:4" x14ac:dyDescent="0.25">
      <c r="C6283" s="159" t="s">
        <v>22865</v>
      </c>
      <c r="D6283" s="159">
        <v>1</v>
      </c>
    </row>
    <row r="6284" spans="3:4" x14ac:dyDescent="0.25">
      <c r="C6284" s="159" t="s">
        <v>22866</v>
      </c>
      <c r="D6284" s="159">
        <v>1</v>
      </c>
    </row>
    <row r="6285" spans="3:4" x14ac:dyDescent="0.25">
      <c r="C6285" s="159" t="s">
        <v>22867</v>
      </c>
      <c r="D6285" s="159">
        <v>1</v>
      </c>
    </row>
    <row r="6286" spans="3:4" x14ac:dyDescent="0.25">
      <c r="C6286" s="159" t="s">
        <v>22868</v>
      </c>
      <c r="D6286" s="159">
        <v>1</v>
      </c>
    </row>
    <row r="6287" spans="3:4" x14ac:dyDescent="0.25">
      <c r="C6287" s="159" t="s">
        <v>22869</v>
      </c>
      <c r="D6287" s="159">
        <v>1</v>
      </c>
    </row>
    <row r="6288" spans="3:4" x14ac:dyDescent="0.25">
      <c r="C6288" s="159" t="s">
        <v>22870</v>
      </c>
      <c r="D6288" s="159">
        <v>1</v>
      </c>
    </row>
    <row r="6289" spans="3:4" x14ac:dyDescent="0.25">
      <c r="C6289" s="159" t="s">
        <v>22871</v>
      </c>
      <c r="D6289" s="159">
        <v>1</v>
      </c>
    </row>
    <row r="6290" spans="3:4" x14ac:dyDescent="0.25">
      <c r="C6290" s="159" t="s">
        <v>22872</v>
      </c>
      <c r="D6290" s="159">
        <v>1</v>
      </c>
    </row>
    <row r="6291" spans="3:4" x14ac:dyDescent="0.25">
      <c r="C6291" s="159" t="s">
        <v>22873</v>
      </c>
      <c r="D6291" s="159">
        <v>1</v>
      </c>
    </row>
    <row r="6292" spans="3:4" x14ac:dyDescent="0.25">
      <c r="C6292" s="159" t="s">
        <v>22874</v>
      </c>
      <c r="D6292" s="159">
        <v>1</v>
      </c>
    </row>
    <row r="6293" spans="3:4" x14ac:dyDescent="0.25">
      <c r="C6293" s="159" t="s">
        <v>22875</v>
      </c>
      <c r="D6293" s="159">
        <v>1</v>
      </c>
    </row>
    <row r="6294" spans="3:4" x14ac:dyDescent="0.25">
      <c r="C6294" s="159" t="s">
        <v>22876</v>
      </c>
      <c r="D6294" s="159">
        <v>1</v>
      </c>
    </row>
    <row r="6295" spans="3:4" x14ac:dyDescent="0.25">
      <c r="C6295" s="159" t="s">
        <v>23111</v>
      </c>
      <c r="D6295" s="159">
        <v>1</v>
      </c>
    </row>
    <row r="6296" spans="3:4" x14ac:dyDescent="0.25">
      <c r="C6296" s="159" t="s">
        <v>23112</v>
      </c>
      <c r="D6296" s="159">
        <v>1</v>
      </c>
    </row>
    <row r="6297" spans="3:4" x14ac:dyDescent="0.25">
      <c r="C6297" s="159" t="s">
        <v>23113</v>
      </c>
      <c r="D6297" s="159">
        <v>1</v>
      </c>
    </row>
    <row r="6298" spans="3:4" x14ac:dyDescent="0.25">
      <c r="C6298" s="159" t="s">
        <v>23114</v>
      </c>
      <c r="D6298" s="159">
        <v>1</v>
      </c>
    </row>
    <row r="6299" spans="3:4" x14ac:dyDescent="0.25">
      <c r="C6299" s="159" t="s">
        <v>23115</v>
      </c>
      <c r="D6299" s="159">
        <v>1</v>
      </c>
    </row>
    <row r="6300" spans="3:4" x14ac:dyDescent="0.25">
      <c r="C6300" s="159" t="s">
        <v>23116</v>
      </c>
      <c r="D6300" s="159">
        <v>1</v>
      </c>
    </row>
    <row r="6301" spans="3:4" x14ac:dyDescent="0.25">
      <c r="C6301" s="159" t="s">
        <v>23117</v>
      </c>
      <c r="D6301" s="159">
        <v>1</v>
      </c>
    </row>
    <row r="6302" spans="3:4" x14ac:dyDescent="0.25">
      <c r="C6302" s="159" t="s">
        <v>23118</v>
      </c>
      <c r="D6302" s="159">
        <v>1</v>
      </c>
    </row>
    <row r="6303" spans="3:4" x14ac:dyDescent="0.25">
      <c r="C6303" s="159" t="s">
        <v>23119</v>
      </c>
      <c r="D6303" s="159">
        <v>1</v>
      </c>
    </row>
    <row r="6304" spans="3:4" x14ac:dyDescent="0.25">
      <c r="C6304" s="159" t="s">
        <v>23120</v>
      </c>
      <c r="D6304" s="159">
        <v>1</v>
      </c>
    </row>
    <row r="6305" spans="3:4" x14ac:dyDescent="0.25">
      <c r="C6305" s="159" t="s">
        <v>23121</v>
      </c>
      <c r="D6305" s="159">
        <v>1</v>
      </c>
    </row>
    <row r="6306" spans="3:4" x14ac:dyDescent="0.25">
      <c r="C6306" s="159" t="s">
        <v>23122</v>
      </c>
      <c r="D6306" s="159">
        <v>1</v>
      </c>
    </row>
    <row r="6307" spans="3:4" x14ac:dyDescent="0.25">
      <c r="C6307" s="159" t="s">
        <v>23123</v>
      </c>
      <c r="D6307" s="159">
        <v>1</v>
      </c>
    </row>
    <row r="6308" spans="3:4" x14ac:dyDescent="0.25">
      <c r="C6308" s="159" t="s">
        <v>23124</v>
      </c>
      <c r="D6308" s="159">
        <v>1</v>
      </c>
    </row>
    <row r="6309" spans="3:4" x14ac:dyDescent="0.25">
      <c r="C6309" s="159" t="s">
        <v>23125</v>
      </c>
      <c r="D6309" s="159">
        <v>1</v>
      </c>
    </row>
    <row r="6310" spans="3:4" x14ac:dyDescent="0.25">
      <c r="C6310" s="159" t="s">
        <v>23126</v>
      </c>
      <c r="D6310" s="159">
        <v>1</v>
      </c>
    </row>
    <row r="6311" spans="3:4" x14ac:dyDescent="0.25">
      <c r="C6311" s="159" t="s">
        <v>23127</v>
      </c>
      <c r="D6311" s="159">
        <v>1</v>
      </c>
    </row>
    <row r="6312" spans="3:4" x14ac:dyDescent="0.25">
      <c r="C6312" s="159" t="s">
        <v>23128</v>
      </c>
      <c r="D6312" s="159">
        <v>1</v>
      </c>
    </row>
    <row r="6313" spans="3:4" x14ac:dyDescent="0.25">
      <c r="C6313" s="159" t="s">
        <v>23129</v>
      </c>
      <c r="D6313" s="159">
        <v>1</v>
      </c>
    </row>
    <row r="6314" spans="3:4" x14ac:dyDescent="0.25">
      <c r="C6314" s="159" t="s">
        <v>23130</v>
      </c>
      <c r="D6314" s="159">
        <v>1</v>
      </c>
    </row>
    <row r="6315" spans="3:4" x14ac:dyDescent="0.25">
      <c r="C6315" s="159" t="s">
        <v>23131</v>
      </c>
      <c r="D6315" s="159">
        <v>1</v>
      </c>
    </row>
    <row r="6316" spans="3:4" x14ac:dyDescent="0.25">
      <c r="C6316" s="159" t="s">
        <v>23132</v>
      </c>
      <c r="D6316" s="159">
        <v>1</v>
      </c>
    </row>
    <row r="6317" spans="3:4" x14ac:dyDescent="0.25">
      <c r="C6317" s="159" t="s">
        <v>23133</v>
      </c>
      <c r="D6317" s="159">
        <v>1</v>
      </c>
    </row>
    <row r="6318" spans="3:4" x14ac:dyDescent="0.25">
      <c r="C6318" s="159" t="s">
        <v>23134</v>
      </c>
      <c r="D6318" s="159">
        <v>1</v>
      </c>
    </row>
    <row r="6319" spans="3:4" x14ac:dyDescent="0.25">
      <c r="C6319" s="159" t="s">
        <v>23135</v>
      </c>
      <c r="D6319" s="159">
        <v>1</v>
      </c>
    </row>
    <row r="6320" spans="3:4" x14ac:dyDescent="0.25">
      <c r="C6320" s="159" t="s">
        <v>23136</v>
      </c>
      <c r="D6320" s="159">
        <v>1</v>
      </c>
    </row>
    <row r="6321" spans="3:4" x14ac:dyDescent="0.25">
      <c r="C6321" s="159" t="s">
        <v>23137</v>
      </c>
      <c r="D6321" s="159">
        <v>1</v>
      </c>
    </row>
    <row r="6322" spans="3:4" x14ac:dyDescent="0.25">
      <c r="C6322" s="159" t="s">
        <v>23138</v>
      </c>
      <c r="D6322" s="159">
        <v>1</v>
      </c>
    </row>
    <row r="6323" spans="3:4" x14ac:dyDescent="0.25">
      <c r="C6323" s="159" t="s">
        <v>23139</v>
      </c>
      <c r="D6323" s="159">
        <v>1</v>
      </c>
    </row>
    <row r="6324" spans="3:4" x14ac:dyDescent="0.25">
      <c r="C6324" s="159" t="s">
        <v>23140</v>
      </c>
      <c r="D6324" s="159">
        <v>1</v>
      </c>
    </row>
    <row r="6325" spans="3:4" x14ac:dyDescent="0.25">
      <c r="C6325" s="159" t="s">
        <v>23141</v>
      </c>
      <c r="D6325" s="159">
        <v>1</v>
      </c>
    </row>
    <row r="6326" spans="3:4" x14ac:dyDescent="0.25">
      <c r="C6326" s="159" t="s">
        <v>23142</v>
      </c>
      <c r="D6326" s="159">
        <v>1</v>
      </c>
    </row>
    <row r="6327" spans="3:4" x14ac:dyDescent="0.25">
      <c r="C6327" s="159" t="s">
        <v>23143</v>
      </c>
      <c r="D6327" s="159">
        <v>1</v>
      </c>
    </row>
    <row r="6328" spans="3:4" x14ac:dyDescent="0.25">
      <c r="C6328" s="159" t="s">
        <v>23144</v>
      </c>
      <c r="D6328" s="159">
        <v>1</v>
      </c>
    </row>
    <row r="6329" spans="3:4" x14ac:dyDescent="0.25">
      <c r="C6329" s="159" t="s">
        <v>23145</v>
      </c>
      <c r="D6329" s="159">
        <v>1</v>
      </c>
    </row>
    <row r="6330" spans="3:4" x14ac:dyDescent="0.25">
      <c r="C6330" s="159" t="s">
        <v>23146</v>
      </c>
      <c r="D6330" s="159">
        <v>1</v>
      </c>
    </row>
    <row r="6331" spans="3:4" x14ac:dyDescent="0.25">
      <c r="C6331" s="159" t="s">
        <v>23147</v>
      </c>
      <c r="D6331" s="159">
        <v>1</v>
      </c>
    </row>
    <row r="6332" spans="3:4" x14ac:dyDescent="0.25">
      <c r="C6332" s="159" t="s">
        <v>23148</v>
      </c>
      <c r="D6332" s="159">
        <v>1</v>
      </c>
    </row>
    <row r="6333" spans="3:4" x14ac:dyDescent="0.25">
      <c r="C6333" s="159" t="s">
        <v>23149</v>
      </c>
      <c r="D6333" s="159">
        <v>1</v>
      </c>
    </row>
    <row r="6334" spans="3:4" x14ac:dyDescent="0.25">
      <c r="C6334" s="159" t="s">
        <v>23150</v>
      </c>
      <c r="D6334" s="159">
        <v>1</v>
      </c>
    </row>
    <row r="6335" spans="3:4" x14ac:dyDescent="0.25">
      <c r="C6335" s="159" t="s">
        <v>23151</v>
      </c>
      <c r="D6335" s="159">
        <v>1</v>
      </c>
    </row>
    <row r="6336" spans="3:4" x14ac:dyDescent="0.25">
      <c r="C6336" s="159" t="s">
        <v>23152</v>
      </c>
      <c r="D6336" s="159">
        <v>1</v>
      </c>
    </row>
    <row r="6337" spans="3:4" x14ac:dyDescent="0.25">
      <c r="C6337" s="159" t="s">
        <v>23153</v>
      </c>
      <c r="D6337" s="159">
        <v>1</v>
      </c>
    </row>
    <row r="6338" spans="3:4" x14ac:dyDescent="0.25">
      <c r="C6338" s="159" t="s">
        <v>23154</v>
      </c>
      <c r="D6338" s="159">
        <v>1</v>
      </c>
    </row>
    <row r="6339" spans="3:4" x14ac:dyDescent="0.25">
      <c r="C6339" s="159" t="s">
        <v>23155</v>
      </c>
      <c r="D6339" s="159">
        <v>1</v>
      </c>
    </row>
    <row r="6340" spans="3:4" x14ac:dyDescent="0.25">
      <c r="C6340" s="159" t="s">
        <v>23156</v>
      </c>
      <c r="D6340" s="159">
        <v>1</v>
      </c>
    </row>
    <row r="6341" spans="3:4" x14ac:dyDescent="0.25">
      <c r="C6341" s="159" t="s">
        <v>23157</v>
      </c>
      <c r="D6341" s="159">
        <v>1</v>
      </c>
    </row>
    <row r="6342" spans="3:4" x14ac:dyDescent="0.25">
      <c r="C6342" s="159" t="s">
        <v>23158</v>
      </c>
      <c r="D6342" s="159">
        <v>1</v>
      </c>
    </row>
    <row r="6343" spans="3:4" x14ac:dyDescent="0.25">
      <c r="C6343" s="159" t="s">
        <v>23159</v>
      </c>
      <c r="D6343" s="159">
        <v>1</v>
      </c>
    </row>
    <row r="6344" spans="3:4" x14ac:dyDescent="0.25">
      <c r="C6344" s="159" t="s">
        <v>23160</v>
      </c>
      <c r="D6344" s="159">
        <v>1</v>
      </c>
    </row>
    <row r="6345" spans="3:4" x14ac:dyDescent="0.25">
      <c r="C6345" s="159" t="s">
        <v>23161</v>
      </c>
      <c r="D6345" s="159">
        <v>1</v>
      </c>
    </row>
    <row r="6346" spans="3:4" x14ac:dyDescent="0.25">
      <c r="C6346" s="159" t="s">
        <v>23162</v>
      </c>
      <c r="D6346" s="159">
        <v>1</v>
      </c>
    </row>
    <row r="6347" spans="3:4" x14ac:dyDescent="0.25">
      <c r="C6347" s="159" t="s">
        <v>23163</v>
      </c>
      <c r="D6347" s="159">
        <v>1</v>
      </c>
    </row>
    <row r="6348" spans="3:4" x14ac:dyDescent="0.25">
      <c r="C6348" s="159" t="s">
        <v>23164</v>
      </c>
      <c r="D6348" s="159">
        <v>1</v>
      </c>
    </row>
    <row r="6349" spans="3:4" x14ac:dyDescent="0.25">
      <c r="C6349" s="159" t="s">
        <v>23165</v>
      </c>
      <c r="D6349" s="159">
        <v>1</v>
      </c>
    </row>
    <row r="6350" spans="3:4" x14ac:dyDescent="0.25">
      <c r="C6350" s="159" t="s">
        <v>23166</v>
      </c>
      <c r="D6350" s="159">
        <v>1</v>
      </c>
    </row>
    <row r="6351" spans="3:4" x14ac:dyDescent="0.25">
      <c r="C6351" s="159" t="s">
        <v>23167</v>
      </c>
      <c r="D6351" s="159">
        <v>1</v>
      </c>
    </row>
    <row r="6352" spans="3:4" x14ac:dyDescent="0.25">
      <c r="C6352" s="159" t="s">
        <v>23168</v>
      </c>
      <c r="D6352" s="159">
        <v>1</v>
      </c>
    </row>
    <row r="6353" spans="3:4" x14ac:dyDescent="0.25">
      <c r="C6353" s="159" t="s">
        <v>23169</v>
      </c>
      <c r="D6353" s="159">
        <v>1</v>
      </c>
    </row>
    <row r="6354" spans="3:4" x14ac:dyDescent="0.25">
      <c r="C6354" s="159" t="s">
        <v>23170</v>
      </c>
      <c r="D6354" s="159">
        <v>1</v>
      </c>
    </row>
    <row r="6355" spans="3:4" x14ac:dyDescent="0.25">
      <c r="C6355" s="159" t="s">
        <v>23171</v>
      </c>
      <c r="D6355" s="159">
        <v>1</v>
      </c>
    </row>
    <row r="6356" spans="3:4" x14ac:dyDescent="0.25">
      <c r="C6356" s="159" t="s">
        <v>23172</v>
      </c>
      <c r="D6356" s="159">
        <v>1</v>
      </c>
    </row>
    <row r="6357" spans="3:4" x14ac:dyDescent="0.25">
      <c r="C6357" s="159" t="s">
        <v>23173</v>
      </c>
      <c r="D6357" s="159">
        <v>1</v>
      </c>
    </row>
    <row r="6358" spans="3:4" x14ac:dyDescent="0.25">
      <c r="C6358" s="159" t="s">
        <v>23174</v>
      </c>
      <c r="D6358" s="159">
        <v>1</v>
      </c>
    </row>
    <row r="6359" spans="3:4" x14ac:dyDescent="0.25">
      <c r="C6359" s="159" t="s">
        <v>23175</v>
      </c>
      <c r="D6359" s="159">
        <v>1</v>
      </c>
    </row>
    <row r="6360" spans="3:4" x14ac:dyDescent="0.25">
      <c r="C6360" s="159" t="s">
        <v>23176</v>
      </c>
      <c r="D6360" s="159">
        <v>1</v>
      </c>
    </row>
    <row r="6361" spans="3:4" x14ac:dyDescent="0.25">
      <c r="C6361" s="159" t="s">
        <v>23177</v>
      </c>
      <c r="D6361" s="159">
        <v>1</v>
      </c>
    </row>
    <row r="6362" spans="3:4" x14ac:dyDescent="0.25">
      <c r="C6362" s="159" t="s">
        <v>23178</v>
      </c>
      <c r="D6362" s="159">
        <v>1</v>
      </c>
    </row>
    <row r="6363" spans="3:4" x14ac:dyDescent="0.25">
      <c r="C6363" s="159" t="s">
        <v>23179</v>
      </c>
      <c r="D6363" s="159">
        <v>1</v>
      </c>
    </row>
    <row r="6364" spans="3:4" x14ac:dyDescent="0.25">
      <c r="C6364" s="159" t="s">
        <v>23180</v>
      </c>
      <c r="D6364" s="159">
        <v>1</v>
      </c>
    </row>
    <row r="6365" spans="3:4" x14ac:dyDescent="0.25">
      <c r="C6365" s="159" t="s">
        <v>23181</v>
      </c>
      <c r="D6365" s="159">
        <v>1</v>
      </c>
    </row>
    <row r="6366" spans="3:4" x14ac:dyDescent="0.25">
      <c r="C6366" s="159" t="s">
        <v>23182</v>
      </c>
      <c r="D6366" s="159">
        <v>1</v>
      </c>
    </row>
    <row r="6367" spans="3:4" x14ac:dyDescent="0.25">
      <c r="C6367" s="159" t="s">
        <v>23183</v>
      </c>
      <c r="D6367" s="159">
        <v>1</v>
      </c>
    </row>
    <row r="6368" spans="3:4" x14ac:dyDescent="0.25">
      <c r="C6368" s="159" t="s">
        <v>23184</v>
      </c>
      <c r="D6368" s="159">
        <v>1</v>
      </c>
    </row>
    <row r="6369" spans="3:4" x14ac:dyDescent="0.25">
      <c r="C6369" s="159" t="s">
        <v>23185</v>
      </c>
      <c r="D6369" s="159">
        <v>1</v>
      </c>
    </row>
    <row r="6370" spans="3:4" x14ac:dyDescent="0.25">
      <c r="C6370" s="159" t="s">
        <v>23186</v>
      </c>
      <c r="D6370" s="159">
        <v>1</v>
      </c>
    </row>
    <row r="6371" spans="3:4" x14ac:dyDescent="0.25">
      <c r="C6371" s="159" t="s">
        <v>23187</v>
      </c>
      <c r="D6371" s="159">
        <v>1</v>
      </c>
    </row>
    <row r="6372" spans="3:4" x14ac:dyDescent="0.25">
      <c r="C6372" s="159" t="s">
        <v>23188</v>
      </c>
      <c r="D6372" s="159">
        <v>1</v>
      </c>
    </row>
    <row r="6373" spans="3:4" x14ac:dyDescent="0.25">
      <c r="C6373" s="159" t="s">
        <v>23189</v>
      </c>
      <c r="D6373" s="159">
        <v>1</v>
      </c>
    </row>
    <row r="6374" spans="3:4" x14ac:dyDescent="0.25">
      <c r="C6374" s="159" t="s">
        <v>23190</v>
      </c>
      <c r="D6374" s="159">
        <v>1</v>
      </c>
    </row>
    <row r="6375" spans="3:4" x14ac:dyDescent="0.25">
      <c r="C6375" s="159" t="s">
        <v>23191</v>
      </c>
      <c r="D6375" s="159">
        <v>1</v>
      </c>
    </row>
    <row r="6376" spans="3:4" x14ac:dyDescent="0.25">
      <c r="C6376" s="159" t="s">
        <v>23192</v>
      </c>
      <c r="D6376" s="159">
        <v>1</v>
      </c>
    </row>
    <row r="6377" spans="3:4" x14ac:dyDescent="0.25">
      <c r="C6377" s="159" t="s">
        <v>23193</v>
      </c>
      <c r="D6377" s="159">
        <v>1</v>
      </c>
    </row>
    <row r="6378" spans="3:4" x14ac:dyDescent="0.25">
      <c r="C6378" s="159" t="s">
        <v>23194</v>
      </c>
      <c r="D6378" s="159">
        <v>1</v>
      </c>
    </row>
    <row r="6379" spans="3:4" x14ac:dyDescent="0.25">
      <c r="C6379" s="159" t="s">
        <v>23195</v>
      </c>
      <c r="D6379" s="159">
        <v>1</v>
      </c>
    </row>
    <row r="6380" spans="3:4" x14ac:dyDescent="0.25">
      <c r="C6380" s="159" t="s">
        <v>23196</v>
      </c>
      <c r="D6380" s="159">
        <v>1</v>
      </c>
    </row>
    <row r="6381" spans="3:4" x14ac:dyDescent="0.25">
      <c r="C6381" s="159" t="s">
        <v>23197</v>
      </c>
      <c r="D6381" s="159">
        <v>1</v>
      </c>
    </row>
    <row r="6382" spans="3:4" x14ac:dyDescent="0.25">
      <c r="C6382" s="159" t="s">
        <v>23198</v>
      </c>
      <c r="D6382" s="159">
        <v>1</v>
      </c>
    </row>
    <row r="6383" spans="3:4" x14ac:dyDescent="0.25">
      <c r="C6383" s="159" t="s">
        <v>23199</v>
      </c>
      <c r="D6383" s="159">
        <v>1</v>
      </c>
    </row>
    <row r="6384" spans="3:4" x14ac:dyDescent="0.25">
      <c r="C6384" s="159" t="s">
        <v>23200</v>
      </c>
      <c r="D6384" s="159">
        <v>1</v>
      </c>
    </row>
    <row r="6385" spans="3:4" x14ac:dyDescent="0.25">
      <c r="C6385" s="159" t="s">
        <v>23201</v>
      </c>
      <c r="D6385" s="159">
        <v>1</v>
      </c>
    </row>
    <row r="6386" spans="3:4" x14ac:dyDescent="0.25">
      <c r="C6386" s="159" t="s">
        <v>23202</v>
      </c>
      <c r="D6386" s="159">
        <v>1</v>
      </c>
    </row>
    <row r="6387" spans="3:4" x14ac:dyDescent="0.25">
      <c r="C6387" s="159" t="s">
        <v>23203</v>
      </c>
      <c r="D6387" s="159">
        <v>1</v>
      </c>
    </row>
    <row r="6388" spans="3:4" x14ac:dyDescent="0.25">
      <c r="C6388" s="159" t="s">
        <v>23204</v>
      </c>
      <c r="D6388" s="159">
        <v>1</v>
      </c>
    </row>
    <row r="6389" spans="3:4" x14ac:dyDescent="0.25">
      <c r="C6389" s="159" t="s">
        <v>23205</v>
      </c>
      <c r="D6389" s="159">
        <v>1</v>
      </c>
    </row>
    <row r="6390" spans="3:4" x14ac:dyDescent="0.25">
      <c r="C6390" s="159" t="s">
        <v>23206</v>
      </c>
      <c r="D6390" s="159">
        <v>1</v>
      </c>
    </row>
    <row r="6391" spans="3:4" x14ac:dyDescent="0.25">
      <c r="C6391" s="159" t="s">
        <v>23207</v>
      </c>
      <c r="D6391" s="159">
        <v>1</v>
      </c>
    </row>
    <row r="6392" spans="3:4" x14ac:dyDescent="0.25">
      <c r="C6392" s="159" t="s">
        <v>23208</v>
      </c>
      <c r="D6392" s="159">
        <v>1</v>
      </c>
    </row>
    <row r="6393" spans="3:4" x14ac:dyDescent="0.25">
      <c r="C6393" s="159" t="s">
        <v>23209</v>
      </c>
      <c r="D6393" s="159">
        <v>1</v>
      </c>
    </row>
    <row r="6394" spans="3:4" x14ac:dyDescent="0.25">
      <c r="C6394" s="159" t="s">
        <v>23210</v>
      </c>
      <c r="D6394" s="159">
        <v>1</v>
      </c>
    </row>
    <row r="6395" spans="3:4" x14ac:dyDescent="0.25">
      <c r="C6395" s="159" t="s">
        <v>23211</v>
      </c>
      <c r="D6395" s="159">
        <v>1</v>
      </c>
    </row>
    <row r="6396" spans="3:4" x14ac:dyDescent="0.25">
      <c r="C6396" s="159" t="s">
        <v>23212</v>
      </c>
      <c r="D6396" s="159">
        <v>1</v>
      </c>
    </row>
    <row r="6397" spans="3:4" x14ac:dyDescent="0.25">
      <c r="C6397" s="159" t="s">
        <v>23213</v>
      </c>
      <c r="D6397" s="159">
        <v>1</v>
      </c>
    </row>
    <row r="6398" spans="3:4" x14ac:dyDescent="0.25">
      <c r="C6398" s="159" t="s">
        <v>23214</v>
      </c>
      <c r="D6398" s="159">
        <v>1</v>
      </c>
    </row>
    <row r="6399" spans="3:4" x14ac:dyDescent="0.25">
      <c r="C6399" s="159" t="s">
        <v>23215</v>
      </c>
      <c r="D6399" s="159">
        <v>1</v>
      </c>
    </row>
    <row r="6400" spans="3:4" x14ac:dyDescent="0.25">
      <c r="C6400" s="159" t="s">
        <v>23216</v>
      </c>
      <c r="D6400" s="159">
        <v>1</v>
      </c>
    </row>
    <row r="6401" spans="3:4" x14ac:dyDescent="0.25">
      <c r="C6401" s="159" t="s">
        <v>23217</v>
      </c>
      <c r="D6401" s="159">
        <v>1</v>
      </c>
    </row>
    <row r="6402" spans="3:4" x14ac:dyDescent="0.25">
      <c r="C6402" s="159" t="s">
        <v>23218</v>
      </c>
      <c r="D6402" s="159">
        <v>1</v>
      </c>
    </row>
    <row r="6403" spans="3:4" x14ac:dyDescent="0.25">
      <c r="C6403" s="159" t="s">
        <v>23219</v>
      </c>
      <c r="D6403" s="159">
        <v>1</v>
      </c>
    </row>
    <row r="6404" spans="3:4" x14ac:dyDescent="0.25">
      <c r="C6404" s="159" t="s">
        <v>23220</v>
      </c>
      <c r="D6404" s="159">
        <v>1</v>
      </c>
    </row>
    <row r="6405" spans="3:4" x14ac:dyDescent="0.25">
      <c r="C6405" s="159" t="s">
        <v>23221</v>
      </c>
      <c r="D6405" s="159">
        <v>1</v>
      </c>
    </row>
    <row r="6406" spans="3:4" x14ac:dyDescent="0.25">
      <c r="C6406" s="159" t="s">
        <v>23222</v>
      </c>
      <c r="D6406" s="159">
        <v>1</v>
      </c>
    </row>
    <row r="6407" spans="3:4" x14ac:dyDescent="0.25">
      <c r="C6407" s="159" t="s">
        <v>23223</v>
      </c>
      <c r="D6407" s="159">
        <v>1</v>
      </c>
    </row>
    <row r="6408" spans="3:4" x14ac:dyDescent="0.25">
      <c r="C6408" s="159" t="s">
        <v>23224</v>
      </c>
      <c r="D6408" s="159">
        <v>1</v>
      </c>
    </row>
    <row r="6409" spans="3:4" x14ac:dyDescent="0.25">
      <c r="C6409" s="159" t="s">
        <v>23225</v>
      </c>
      <c r="D6409" s="159">
        <v>1</v>
      </c>
    </row>
    <row r="6410" spans="3:4" x14ac:dyDescent="0.25">
      <c r="C6410" s="159" t="s">
        <v>23226</v>
      </c>
      <c r="D6410" s="159">
        <v>1</v>
      </c>
    </row>
    <row r="6411" spans="3:4" x14ac:dyDescent="0.25">
      <c r="C6411" s="159" t="s">
        <v>23227</v>
      </c>
      <c r="D6411" s="159">
        <v>1</v>
      </c>
    </row>
    <row r="6412" spans="3:4" x14ac:dyDescent="0.25">
      <c r="C6412" s="159" t="s">
        <v>23228</v>
      </c>
      <c r="D6412" s="159">
        <v>1</v>
      </c>
    </row>
    <row r="6413" spans="3:4" x14ac:dyDescent="0.25">
      <c r="C6413" s="159" t="s">
        <v>23229</v>
      </c>
      <c r="D6413" s="159">
        <v>1</v>
      </c>
    </row>
    <row r="6414" spans="3:4" x14ac:dyDescent="0.25">
      <c r="C6414" s="159" t="s">
        <v>23230</v>
      </c>
      <c r="D6414" s="159">
        <v>1</v>
      </c>
    </row>
    <row r="6415" spans="3:4" x14ac:dyDescent="0.25">
      <c r="C6415" s="159" t="s">
        <v>23231</v>
      </c>
      <c r="D6415" s="159">
        <v>1</v>
      </c>
    </row>
    <row r="6416" spans="3:4" x14ac:dyDescent="0.25">
      <c r="C6416" s="159" t="s">
        <v>23232</v>
      </c>
      <c r="D6416" s="159">
        <v>1</v>
      </c>
    </row>
    <row r="6417" spans="3:4" x14ac:dyDescent="0.25">
      <c r="C6417" s="159" t="s">
        <v>23233</v>
      </c>
      <c r="D6417" s="159">
        <v>1</v>
      </c>
    </row>
    <row r="6418" spans="3:4" x14ac:dyDescent="0.25">
      <c r="C6418" s="159" t="s">
        <v>23234</v>
      </c>
      <c r="D6418" s="159">
        <v>1</v>
      </c>
    </row>
    <row r="6419" spans="3:4" x14ac:dyDescent="0.25">
      <c r="C6419" s="159" t="s">
        <v>23235</v>
      </c>
      <c r="D6419" s="159">
        <v>1</v>
      </c>
    </row>
    <row r="6420" spans="3:4" x14ac:dyDescent="0.25">
      <c r="C6420" s="159" t="s">
        <v>23236</v>
      </c>
      <c r="D6420" s="159">
        <v>1</v>
      </c>
    </row>
    <row r="6421" spans="3:4" x14ac:dyDescent="0.25">
      <c r="C6421" s="159" t="s">
        <v>23237</v>
      </c>
      <c r="D6421" s="159">
        <v>1</v>
      </c>
    </row>
    <row r="6422" spans="3:4" x14ac:dyDescent="0.25">
      <c r="C6422" s="159" t="s">
        <v>23238</v>
      </c>
      <c r="D6422" s="159">
        <v>1</v>
      </c>
    </row>
    <row r="6423" spans="3:4" x14ac:dyDescent="0.25">
      <c r="C6423" s="159" t="s">
        <v>23239</v>
      </c>
      <c r="D6423" s="159">
        <v>1</v>
      </c>
    </row>
    <row r="6424" spans="3:4" x14ac:dyDescent="0.25">
      <c r="C6424" s="159" t="s">
        <v>23240</v>
      </c>
      <c r="D6424" s="159">
        <v>1</v>
      </c>
    </row>
    <row r="6425" spans="3:4" x14ac:dyDescent="0.25">
      <c r="C6425" s="159" t="s">
        <v>23241</v>
      </c>
      <c r="D6425" s="159">
        <v>1</v>
      </c>
    </row>
    <row r="6426" spans="3:4" x14ac:dyDescent="0.25">
      <c r="C6426" s="159" t="s">
        <v>23242</v>
      </c>
      <c r="D6426" s="159">
        <v>1</v>
      </c>
    </row>
    <row r="6427" spans="3:4" x14ac:dyDescent="0.25">
      <c r="C6427" s="159" t="s">
        <v>23243</v>
      </c>
      <c r="D6427" s="159">
        <v>1</v>
      </c>
    </row>
    <row r="6428" spans="3:4" x14ac:dyDescent="0.25">
      <c r="C6428" s="159" t="s">
        <v>23244</v>
      </c>
      <c r="D6428" s="159">
        <v>1</v>
      </c>
    </row>
    <row r="6429" spans="3:4" x14ac:dyDescent="0.25">
      <c r="C6429" s="159" t="s">
        <v>23245</v>
      </c>
      <c r="D6429" s="159">
        <v>1</v>
      </c>
    </row>
    <row r="6430" spans="3:4" x14ac:dyDescent="0.25">
      <c r="C6430" s="159" t="s">
        <v>23246</v>
      </c>
      <c r="D6430" s="159">
        <v>1</v>
      </c>
    </row>
    <row r="6431" spans="3:4" x14ac:dyDescent="0.25">
      <c r="C6431" s="159" t="s">
        <v>23247</v>
      </c>
      <c r="D6431" s="159">
        <v>1</v>
      </c>
    </row>
    <row r="6432" spans="3:4" x14ac:dyDescent="0.25">
      <c r="C6432" s="159" t="s">
        <v>23248</v>
      </c>
      <c r="D6432" s="159">
        <v>1</v>
      </c>
    </row>
    <row r="6433" spans="3:4" x14ac:dyDescent="0.25">
      <c r="C6433" s="159" t="s">
        <v>23249</v>
      </c>
      <c r="D6433" s="159">
        <v>1</v>
      </c>
    </row>
    <row r="6434" spans="3:4" x14ac:dyDescent="0.25">
      <c r="C6434" s="159" t="s">
        <v>23250</v>
      </c>
      <c r="D6434" s="159">
        <v>1</v>
      </c>
    </row>
    <row r="6435" spans="3:4" x14ac:dyDescent="0.25">
      <c r="C6435" s="159" t="s">
        <v>23251</v>
      </c>
      <c r="D6435" s="159">
        <v>1</v>
      </c>
    </row>
    <row r="6436" spans="3:4" x14ac:dyDescent="0.25">
      <c r="C6436" s="159" t="s">
        <v>23252</v>
      </c>
      <c r="D6436" s="159">
        <v>1</v>
      </c>
    </row>
    <row r="6437" spans="3:4" x14ac:dyDescent="0.25">
      <c r="C6437" s="159" t="s">
        <v>23253</v>
      </c>
      <c r="D6437" s="159">
        <v>1</v>
      </c>
    </row>
    <row r="6438" spans="3:4" x14ac:dyDescent="0.25">
      <c r="C6438" s="159" t="s">
        <v>23254</v>
      </c>
      <c r="D6438" s="159">
        <v>1</v>
      </c>
    </row>
    <row r="6439" spans="3:4" x14ac:dyDescent="0.25">
      <c r="C6439" s="159" t="s">
        <v>23255</v>
      </c>
      <c r="D6439" s="159">
        <v>1</v>
      </c>
    </row>
    <row r="6440" spans="3:4" x14ac:dyDescent="0.25">
      <c r="C6440" s="159" t="s">
        <v>23256</v>
      </c>
      <c r="D6440" s="159">
        <v>1</v>
      </c>
    </row>
    <row r="6441" spans="3:4" x14ac:dyDescent="0.25">
      <c r="C6441" s="159" t="s">
        <v>23257</v>
      </c>
      <c r="D6441" s="159">
        <v>1</v>
      </c>
    </row>
    <row r="6442" spans="3:4" x14ac:dyDescent="0.25">
      <c r="C6442" s="159" t="s">
        <v>23258</v>
      </c>
      <c r="D6442" s="159">
        <v>1</v>
      </c>
    </row>
    <row r="6443" spans="3:4" x14ac:dyDescent="0.25">
      <c r="C6443" s="159" t="s">
        <v>23259</v>
      </c>
      <c r="D6443" s="159">
        <v>1</v>
      </c>
    </row>
    <row r="6444" spans="3:4" x14ac:dyDescent="0.25">
      <c r="C6444" s="159" t="s">
        <v>23260</v>
      </c>
      <c r="D6444" s="159">
        <v>1</v>
      </c>
    </row>
    <row r="6445" spans="3:4" x14ac:dyDescent="0.25">
      <c r="C6445" s="159" t="s">
        <v>23261</v>
      </c>
      <c r="D6445" s="159">
        <v>1</v>
      </c>
    </row>
    <row r="6446" spans="3:4" x14ac:dyDescent="0.25">
      <c r="C6446" s="159" t="s">
        <v>23262</v>
      </c>
      <c r="D6446" s="159">
        <v>1</v>
      </c>
    </row>
    <row r="6447" spans="3:4" x14ac:dyDescent="0.25">
      <c r="C6447" s="159" t="s">
        <v>23263</v>
      </c>
      <c r="D6447" s="159">
        <v>1</v>
      </c>
    </row>
    <row r="6448" spans="3:4" x14ac:dyDescent="0.25">
      <c r="C6448" s="159" t="s">
        <v>23264</v>
      </c>
      <c r="D6448" s="159">
        <v>1</v>
      </c>
    </row>
    <row r="6449" spans="3:4" x14ac:dyDescent="0.25">
      <c r="C6449" s="159" t="s">
        <v>23265</v>
      </c>
      <c r="D6449" s="159">
        <v>1</v>
      </c>
    </row>
    <row r="6450" spans="3:4" x14ac:dyDescent="0.25">
      <c r="C6450" s="159" t="s">
        <v>23266</v>
      </c>
      <c r="D6450" s="159">
        <v>1</v>
      </c>
    </row>
    <row r="6451" spans="3:4" x14ac:dyDescent="0.25">
      <c r="C6451" s="159" t="s">
        <v>23267</v>
      </c>
      <c r="D6451" s="159">
        <v>1</v>
      </c>
    </row>
    <row r="6452" spans="3:4" x14ac:dyDescent="0.25">
      <c r="C6452" s="159" t="s">
        <v>23268</v>
      </c>
      <c r="D6452" s="159">
        <v>1</v>
      </c>
    </row>
    <row r="6453" spans="3:4" x14ac:dyDescent="0.25">
      <c r="C6453" s="159" t="s">
        <v>23269</v>
      </c>
      <c r="D6453" s="159">
        <v>1</v>
      </c>
    </row>
    <row r="6454" spans="3:4" x14ac:dyDescent="0.25">
      <c r="C6454" s="159" t="s">
        <v>22978</v>
      </c>
      <c r="D6454" s="159">
        <v>1</v>
      </c>
    </row>
    <row r="6455" spans="3:4" x14ac:dyDescent="0.25">
      <c r="C6455" s="159" t="s">
        <v>22979</v>
      </c>
      <c r="D6455" s="159">
        <v>1</v>
      </c>
    </row>
    <row r="6456" spans="3:4" x14ac:dyDescent="0.25">
      <c r="C6456" s="159" t="s">
        <v>22980</v>
      </c>
      <c r="D6456" s="159">
        <v>1</v>
      </c>
    </row>
    <row r="6457" spans="3:4" x14ac:dyDescent="0.25">
      <c r="C6457" s="159" t="s">
        <v>22981</v>
      </c>
      <c r="D6457" s="159">
        <v>1</v>
      </c>
    </row>
    <row r="6458" spans="3:4" x14ac:dyDescent="0.25">
      <c r="C6458" s="159" t="s">
        <v>22982</v>
      </c>
      <c r="D6458" s="159">
        <v>1</v>
      </c>
    </row>
    <row r="6459" spans="3:4" x14ac:dyDescent="0.25">
      <c r="C6459" s="159" t="s">
        <v>22983</v>
      </c>
      <c r="D6459" s="159">
        <v>1</v>
      </c>
    </row>
    <row r="6460" spans="3:4" x14ac:dyDescent="0.25">
      <c r="C6460" s="159" t="s">
        <v>22984</v>
      </c>
      <c r="D6460" s="159">
        <v>1</v>
      </c>
    </row>
    <row r="6461" spans="3:4" x14ac:dyDescent="0.25">
      <c r="C6461" s="159" t="s">
        <v>22985</v>
      </c>
      <c r="D6461" s="159">
        <v>1</v>
      </c>
    </row>
    <row r="6462" spans="3:4" x14ac:dyDescent="0.25">
      <c r="C6462" s="159" t="s">
        <v>22986</v>
      </c>
      <c r="D6462" s="159">
        <v>1</v>
      </c>
    </row>
    <row r="6463" spans="3:4" x14ac:dyDescent="0.25">
      <c r="C6463" s="159" t="s">
        <v>22987</v>
      </c>
      <c r="D6463" s="159">
        <v>1</v>
      </c>
    </row>
    <row r="6464" spans="3:4" x14ac:dyDescent="0.25">
      <c r="C6464" s="159" t="s">
        <v>22988</v>
      </c>
      <c r="D6464" s="159">
        <v>1</v>
      </c>
    </row>
    <row r="6465" spans="3:4" x14ac:dyDescent="0.25">
      <c r="C6465" s="159" t="s">
        <v>22989</v>
      </c>
      <c r="D6465" s="159">
        <v>1</v>
      </c>
    </row>
    <row r="6466" spans="3:4" x14ac:dyDescent="0.25">
      <c r="C6466" s="159" t="s">
        <v>22990</v>
      </c>
      <c r="D6466" s="159">
        <v>1</v>
      </c>
    </row>
    <row r="6467" spans="3:4" x14ac:dyDescent="0.25">
      <c r="C6467" s="159" t="s">
        <v>22991</v>
      </c>
      <c r="D6467" s="159">
        <v>1</v>
      </c>
    </row>
    <row r="6468" spans="3:4" x14ac:dyDescent="0.25">
      <c r="C6468" s="159" t="s">
        <v>22992</v>
      </c>
      <c r="D6468" s="159">
        <v>1</v>
      </c>
    </row>
    <row r="6469" spans="3:4" x14ac:dyDescent="0.25">
      <c r="C6469" s="159" t="s">
        <v>22993</v>
      </c>
      <c r="D6469" s="159">
        <v>1</v>
      </c>
    </row>
    <row r="6470" spans="3:4" x14ac:dyDescent="0.25">
      <c r="C6470" s="159" t="s">
        <v>22994</v>
      </c>
      <c r="D6470" s="159">
        <v>1</v>
      </c>
    </row>
    <row r="6471" spans="3:4" x14ac:dyDescent="0.25">
      <c r="C6471" s="159" t="s">
        <v>22995</v>
      </c>
      <c r="D6471" s="159">
        <v>1</v>
      </c>
    </row>
    <row r="6472" spans="3:4" x14ac:dyDescent="0.25">
      <c r="C6472" s="159" t="s">
        <v>22996</v>
      </c>
      <c r="D6472" s="159">
        <v>1</v>
      </c>
    </row>
    <row r="6473" spans="3:4" x14ac:dyDescent="0.25">
      <c r="C6473" s="159" t="s">
        <v>22997</v>
      </c>
      <c r="D6473" s="159">
        <v>1</v>
      </c>
    </row>
    <row r="6474" spans="3:4" x14ac:dyDescent="0.25">
      <c r="C6474" s="159" t="s">
        <v>22998</v>
      </c>
      <c r="D6474" s="159">
        <v>1</v>
      </c>
    </row>
    <row r="6475" spans="3:4" x14ac:dyDescent="0.25">
      <c r="C6475" s="159" t="s">
        <v>22999</v>
      </c>
      <c r="D6475" s="159">
        <v>1</v>
      </c>
    </row>
    <row r="6476" spans="3:4" x14ac:dyDescent="0.25">
      <c r="C6476" s="159" t="s">
        <v>23000</v>
      </c>
      <c r="D6476" s="159">
        <v>1</v>
      </c>
    </row>
    <row r="6477" spans="3:4" x14ac:dyDescent="0.25">
      <c r="C6477" s="159" t="s">
        <v>23001</v>
      </c>
      <c r="D6477" s="159">
        <v>1</v>
      </c>
    </row>
    <row r="6478" spans="3:4" x14ac:dyDescent="0.25">
      <c r="C6478" s="159" t="s">
        <v>23002</v>
      </c>
      <c r="D6478" s="159">
        <v>1</v>
      </c>
    </row>
    <row r="6479" spans="3:4" x14ac:dyDescent="0.25">
      <c r="C6479" s="159" t="s">
        <v>23003</v>
      </c>
      <c r="D6479" s="159">
        <v>1</v>
      </c>
    </row>
    <row r="6480" spans="3:4" x14ac:dyDescent="0.25">
      <c r="C6480" s="159" t="s">
        <v>23004</v>
      </c>
      <c r="D6480" s="159">
        <v>1</v>
      </c>
    </row>
    <row r="6481" spans="3:4" x14ac:dyDescent="0.25">
      <c r="C6481" s="159" t="s">
        <v>23005</v>
      </c>
      <c r="D6481" s="159">
        <v>1</v>
      </c>
    </row>
    <row r="6482" spans="3:4" x14ac:dyDescent="0.25">
      <c r="C6482" s="159" t="s">
        <v>23006</v>
      </c>
      <c r="D6482" s="159">
        <v>1</v>
      </c>
    </row>
    <row r="6483" spans="3:4" x14ac:dyDescent="0.25">
      <c r="C6483" s="159" t="s">
        <v>23007</v>
      </c>
      <c r="D6483" s="159">
        <v>1</v>
      </c>
    </row>
    <row r="6484" spans="3:4" x14ac:dyDescent="0.25">
      <c r="C6484" s="159" t="s">
        <v>23008</v>
      </c>
      <c r="D6484" s="159">
        <v>1</v>
      </c>
    </row>
    <row r="6485" spans="3:4" x14ac:dyDescent="0.25">
      <c r="C6485" s="159" t="s">
        <v>23009</v>
      </c>
      <c r="D6485" s="159">
        <v>1</v>
      </c>
    </row>
    <row r="6486" spans="3:4" x14ac:dyDescent="0.25">
      <c r="C6486" s="159" t="s">
        <v>23010</v>
      </c>
      <c r="D6486" s="159">
        <v>1</v>
      </c>
    </row>
    <row r="6487" spans="3:4" x14ac:dyDescent="0.25">
      <c r="C6487" s="159" t="s">
        <v>23011</v>
      </c>
      <c r="D6487" s="159">
        <v>1</v>
      </c>
    </row>
    <row r="6488" spans="3:4" x14ac:dyDescent="0.25">
      <c r="C6488" s="159" t="s">
        <v>23012</v>
      </c>
      <c r="D6488" s="159">
        <v>1</v>
      </c>
    </row>
    <row r="6489" spans="3:4" x14ac:dyDescent="0.25">
      <c r="C6489" s="159" t="s">
        <v>23013</v>
      </c>
      <c r="D6489" s="159">
        <v>1</v>
      </c>
    </row>
    <row r="6490" spans="3:4" x14ac:dyDescent="0.25">
      <c r="C6490" s="159" t="s">
        <v>23014</v>
      </c>
      <c r="D6490" s="159">
        <v>1</v>
      </c>
    </row>
    <row r="6491" spans="3:4" x14ac:dyDescent="0.25">
      <c r="C6491" s="159" t="s">
        <v>23015</v>
      </c>
      <c r="D6491" s="159">
        <v>1</v>
      </c>
    </row>
    <row r="6492" spans="3:4" x14ac:dyDescent="0.25">
      <c r="C6492" s="159" t="s">
        <v>23016</v>
      </c>
      <c r="D6492" s="159">
        <v>1</v>
      </c>
    </row>
    <row r="6493" spans="3:4" x14ac:dyDescent="0.25">
      <c r="C6493" s="159" t="s">
        <v>23017</v>
      </c>
      <c r="D6493" s="159">
        <v>1</v>
      </c>
    </row>
    <row r="6494" spans="3:4" x14ac:dyDescent="0.25">
      <c r="C6494" s="159" t="s">
        <v>23018</v>
      </c>
      <c r="D6494" s="159">
        <v>1</v>
      </c>
    </row>
    <row r="6495" spans="3:4" x14ac:dyDescent="0.25">
      <c r="C6495" s="159" t="s">
        <v>23019</v>
      </c>
      <c r="D6495" s="159">
        <v>1</v>
      </c>
    </row>
    <row r="6496" spans="3:4" x14ac:dyDescent="0.25">
      <c r="C6496" s="159" t="s">
        <v>23020</v>
      </c>
      <c r="D6496" s="159">
        <v>1</v>
      </c>
    </row>
    <row r="6497" spans="3:4" x14ac:dyDescent="0.25">
      <c r="C6497" s="159" t="s">
        <v>23021</v>
      </c>
      <c r="D6497" s="159">
        <v>1</v>
      </c>
    </row>
    <row r="6498" spans="3:4" x14ac:dyDescent="0.25">
      <c r="C6498" s="159" t="s">
        <v>23022</v>
      </c>
      <c r="D6498" s="159">
        <v>1</v>
      </c>
    </row>
    <row r="6499" spans="3:4" x14ac:dyDescent="0.25">
      <c r="C6499" s="159" t="s">
        <v>23023</v>
      </c>
      <c r="D6499" s="159">
        <v>1</v>
      </c>
    </row>
    <row r="6500" spans="3:4" x14ac:dyDescent="0.25">
      <c r="C6500" s="159" t="s">
        <v>23024</v>
      </c>
      <c r="D6500" s="159">
        <v>1</v>
      </c>
    </row>
    <row r="6501" spans="3:4" x14ac:dyDescent="0.25">
      <c r="C6501" s="159" t="s">
        <v>23025</v>
      </c>
      <c r="D6501" s="159">
        <v>1</v>
      </c>
    </row>
    <row r="6502" spans="3:4" x14ac:dyDescent="0.25">
      <c r="C6502" s="159" t="s">
        <v>23026</v>
      </c>
      <c r="D6502" s="159">
        <v>1</v>
      </c>
    </row>
    <row r="6503" spans="3:4" x14ac:dyDescent="0.25">
      <c r="C6503" s="159" t="s">
        <v>23027</v>
      </c>
      <c r="D6503" s="159">
        <v>1</v>
      </c>
    </row>
    <row r="6504" spans="3:4" x14ac:dyDescent="0.25">
      <c r="C6504" s="159" t="s">
        <v>23028</v>
      </c>
      <c r="D6504" s="159">
        <v>1</v>
      </c>
    </row>
    <row r="6505" spans="3:4" x14ac:dyDescent="0.25">
      <c r="C6505" s="159" t="s">
        <v>23029</v>
      </c>
      <c r="D6505" s="159">
        <v>1</v>
      </c>
    </row>
    <row r="6506" spans="3:4" x14ac:dyDescent="0.25">
      <c r="C6506" s="159" t="s">
        <v>23030</v>
      </c>
      <c r="D6506" s="159">
        <v>1</v>
      </c>
    </row>
    <row r="6507" spans="3:4" x14ac:dyDescent="0.25">
      <c r="C6507" s="159" t="s">
        <v>23031</v>
      </c>
      <c r="D6507" s="159">
        <v>1</v>
      </c>
    </row>
    <row r="6508" spans="3:4" x14ac:dyDescent="0.25">
      <c r="C6508" s="159" t="s">
        <v>23032</v>
      </c>
      <c r="D6508" s="159">
        <v>1</v>
      </c>
    </row>
    <row r="6509" spans="3:4" x14ac:dyDescent="0.25">
      <c r="C6509" s="159" t="s">
        <v>23033</v>
      </c>
      <c r="D6509" s="159">
        <v>1</v>
      </c>
    </row>
    <row r="6510" spans="3:4" x14ac:dyDescent="0.25">
      <c r="C6510" s="159" t="s">
        <v>23034</v>
      </c>
      <c r="D6510" s="159">
        <v>1</v>
      </c>
    </row>
    <row r="6511" spans="3:4" x14ac:dyDescent="0.25">
      <c r="C6511" s="159" t="s">
        <v>23035</v>
      </c>
      <c r="D6511" s="159">
        <v>1</v>
      </c>
    </row>
    <row r="6512" spans="3:4" x14ac:dyDescent="0.25">
      <c r="C6512" s="159" t="s">
        <v>23036</v>
      </c>
      <c r="D6512" s="159">
        <v>1</v>
      </c>
    </row>
    <row r="6513" spans="3:4" x14ac:dyDescent="0.25">
      <c r="C6513" s="159" t="s">
        <v>23037</v>
      </c>
      <c r="D6513" s="159">
        <v>1</v>
      </c>
    </row>
    <row r="6514" spans="3:4" x14ac:dyDescent="0.25">
      <c r="C6514" s="159" t="s">
        <v>23038</v>
      </c>
      <c r="D6514" s="159">
        <v>1</v>
      </c>
    </row>
    <row r="6515" spans="3:4" x14ac:dyDescent="0.25">
      <c r="C6515" s="159" t="s">
        <v>23039</v>
      </c>
      <c r="D6515" s="159">
        <v>1</v>
      </c>
    </row>
    <row r="6516" spans="3:4" x14ac:dyDescent="0.25">
      <c r="C6516" s="159" t="s">
        <v>23040</v>
      </c>
      <c r="D6516" s="159">
        <v>1</v>
      </c>
    </row>
    <row r="6517" spans="3:4" x14ac:dyDescent="0.25">
      <c r="C6517" s="159" t="s">
        <v>23041</v>
      </c>
      <c r="D6517" s="159">
        <v>1</v>
      </c>
    </row>
    <row r="6518" spans="3:4" x14ac:dyDescent="0.25">
      <c r="C6518" s="159" t="s">
        <v>23042</v>
      </c>
      <c r="D6518" s="159">
        <v>1</v>
      </c>
    </row>
    <row r="6519" spans="3:4" x14ac:dyDescent="0.25">
      <c r="C6519" s="159" t="s">
        <v>23043</v>
      </c>
      <c r="D6519" s="159">
        <v>1</v>
      </c>
    </row>
    <row r="6520" spans="3:4" x14ac:dyDescent="0.25">
      <c r="C6520" s="159" t="s">
        <v>23044</v>
      </c>
      <c r="D6520" s="159">
        <v>1</v>
      </c>
    </row>
    <row r="6521" spans="3:4" x14ac:dyDescent="0.25">
      <c r="C6521" s="159" t="s">
        <v>23045</v>
      </c>
      <c r="D6521" s="159">
        <v>1</v>
      </c>
    </row>
    <row r="6522" spans="3:4" x14ac:dyDescent="0.25">
      <c r="C6522" s="159" t="s">
        <v>23046</v>
      </c>
      <c r="D6522" s="159">
        <v>1</v>
      </c>
    </row>
    <row r="6523" spans="3:4" x14ac:dyDescent="0.25">
      <c r="C6523" s="159" t="s">
        <v>23047</v>
      </c>
      <c r="D6523" s="159">
        <v>1</v>
      </c>
    </row>
    <row r="6524" spans="3:4" x14ac:dyDescent="0.25">
      <c r="C6524" s="159" t="s">
        <v>23048</v>
      </c>
      <c r="D6524" s="159">
        <v>1</v>
      </c>
    </row>
    <row r="6525" spans="3:4" x14ac:dyDescent="0.25">
      <c r="C6525" s="159" t="s">
        <v>23049</v>
      </c>
      <c r="D6525" s="159">
        <v>1</v>
      </c>
    </row>
    <row r="6526" spans="3:4" x14ac:dyDescent="0.25">
      <c r="C6526" s="159" t="s">
        <v>23050</v>
      </c>
      <c r="D6526" s="159">
        <v>1</v>
      </c>
    </row>
    <row r="6527" spans="3:4" x14ac:dyDescent="0.25">
      <c r="C6527" s="159" t="s">
        <v>23051</v>
      </c>
      <c r="D6527" s="159">
        <v>1</v>
      </c>
    </row>
    <row r="6528" spans="3:4" x14ac:dyDescent="0.25">
      <c r="C6528" s="159" t="s">
        <v>23052</v>
      </c>
      <c r="D6528" s="159">
        <v>1</v>
      </c>
    </row>
    <row r="6529" spans="3:4" x14ac:dyDescent="0.25">
      <c r="C6529" s="159" t="s">
        <v>23053</v>
      </c>
      <c r="D6529" s="159">
        <v>1</v>
      </c>
    </row>
    <row r="6530" spans="3:4" x14ac:dyDescent="0.25">
      <c r="C6530" s="159" t="s">
        <v>23054</v>
      </c>
      <c r="D6530" s="159">
        <v>1</v>
      </c>
    </row>
    <row r="6531" spans="3:4" x14ac:dyDescent="0.25">
      <c r="C6531" s="159" t="s">
        <v>23055</v>
      </c>
      <c r="D6531" s="159">
        <v>1</v>
      </c>
    </row>
    <row r="6532" spans="3:4" x14ac:dyDescent="0.25">
      <c r="C6532" s="159" t="s">
        <v>23056</v>
      </c>
      <c r="D6532" s="159">
        <v>1</v>
      </c>
    </row>
    <row r="6533" spans="3:4" x14ac:dyDescent="0.25">
      <c r="C6533" s="159" t="s">
        <v>23057</v>
      </c>
      <c r="D6533" s="159">
        <v>1</v>
      </c>
    </row>
    <row r="6534" spans="3:4" x14ac:dyDescent="0.25">
      <c r="C6534" s="159" t="s">
        <v>23058</v>
      </c>
      <c r="D6534" s="159">
        <v>1</v>
      </c>
    </row>
    <row r="6535" spans="3:4" x14ac:dyDescent="0.25">
      <c r="C6535" s="159" t="s">
        <v>23059</v>
      </c>
      <c r="D6535" s="159">
        <v>1</v>
      </c>
    </row>
    <row r="6536" spans="3:4" x14ac:dyDescent="0.25">
      <c r="C6536" s="159" t="s">
        <v>23060</v>
      </c>
      <c r="D6536" s="159">
        <v>1</v>
      </c>
    </row>
    <row r="6537" spans="3:4" x14ac:dyDescent="0.25">
      <c r="C6537" s="159" t="s">
        <v>23061</v>
      </c>
      <c r="D6537" s="159">
        <v>1</v>
      </c>
    </row>
    <row r="6538" spans="3:4" x14ac:dyDescent="0.25">
      <c r="C6538" s="159" t="s">
        <v>23062</v>
      </c>
      <c r="D6538" s="159">
        <v>1</v>
      </c>
    </row>
    <row r="6539" spans="3:4" x14ac:dyDescent="0.25">
      <c r="C6539" s="159" t="s">
        <v>23063</v>
      </c>
      <c r="D6539" s="159">
        <v>1</v>
      </c>
    </row>
    <row r="6540" spans="3:4" x14ac:dyDescent="0.25">
      <c r="C6540" s="159" t="s">
        <v>23064</v>
      </c>
      <c r="D6540" s="159">
        <v>1</v>
      </c>
    </row>
    <row r="6541" spans="3:4" x14ac:dyDescent="0.25">
      <c r="C6541" s="159" t="s">
        <v>23065</v>
      </c>
      <c r="D6541" s="159">
        <v>1</v>
      </c>
    </row>
    <row r="6542" spans="3:4" x14ac:dyDescent="0.25">
      <c r="C6542" s="159" t="s">
        <v>23066</v>
      </c>
      <c r="D6542" s="159">
        <v>1</v>
      </c>
    </row>
    <row r="6543" spans="3:4" x14ac:dyDescent="0.25">
      <c r="C6543" s="159" t="s">
        <v>23067</v>
      </c>
      <c r="D6543" s="159">
        <v>1</v>
      </c>
    </row>
    <row r="6544" spans="3:4" x14ac:dyDescent="0.25">
      <c r="C6544" s="159" t="s">
        <v>23068</v>
      </c>
      <c r="D6544" s="159">
        <v>1</v>
      </c>
    </row>
    <row r="6545" spans="3:4" x14ac:dyDescent="0.25">
      <c r="C6545" s="159" t="s">
        <v>23069</v>
      </c>
      <c r="D6545" s="159">
        <v>1</v>
      </c>
    </row>
    <row r="6546" spans="3:4" x14ac:dyDescent="0.25">
      <c r="C6546" s="159" t="s">
        <v>23070</v>
      </c>
      <c r="D6546" s="159">
        <v>1</v>
      </c>
    </row>
    <row r="6547" spans="3:4" x14ac:dyDescent="0.25">
      <c r="C6547" s="159" t="s">
        <v>23071</v>
      </c>
      <c r="D6547" s="159">
        <v>1</v>
      </c>
    </row>
    <row r="6548" spans="3:4" x14ac:dyDescent="0.25">
      <c r="C6548" s="159" t="s">
        <v>23072</v>
      </c>
      <c r="D6548" s="159">
        <v>1</v>
      </c>
    </row>
    <row r="6549" spans="3:4" x14ac:dyDescent="0.25">
      <c r="C6549" s="159" t="s">
        <v>23073</v>
      </c>
      <c r="D6549" s="159">
        <v>1</v>
      </c>
    </row>
    <row r="6550" spans="3:4" x14ac:dyDescent="0.25">
      <c r="C6550" s="159" t="s">
        <v>23074</v>
      </c>
      <c r="D6550" s="159">
        <v>1</v>
      </c>
    </row>
    <row r="6551" spans="3:4" x14ac:dyDescent="0.25">
      <c r="C6551" s="159" t="s">
        <v>23075</v>
      </c>
      <c r="D6551" s="159">
        <v>1</v>
      </c>
    </row>
    <row r="6552" spans="3:4" x14ac:dyDescent="0.25">
      <c r="C6552" s="159" t="s">
        <v>23076</v>
      </c>
      <c r="D6552" s="159">
        <v>1</v>
      </c>
    </row>
    <row r="6553" spans="3:4" x14ac:dyDescent="0.25">
      <c r="C6553" s="159" t="s">
        <v>23077</v>
      </c>
      <c r="D6553" s="159">
        <v>1</v>
      </c>
    </row>
    <row r="6554" spans="3:4" x14ac:dyDescent="0.25">
      <c r="C6554" s="159" t="s">
        <v>23078</v>
      </c>
      <c r="D6554" s="159">
        <v>1</v>
      </c>
    </row>
    <row r="6555" spans="3:4" x14ac:dyDescent="0.25">
      <c r="C6555" s="159" t="s">
        <v>23079</v>
      </c>
      <c r="D6555" s="159">
        <v>1</v>
      </c>
    </row>
    <row r="6556" spans="3:4" x14ac:dyDescent="0.25">
      <c r="C6556" s="159" t="s">
        <v>23080</v>
      </c>
      <c r="D6556" s="159">
        <v>1</v>
      </c>
    </row>
    <row r="6557" spans="3:4" x14ac:dyDescent="0.25">
      <c r="C6557" s="159" t="s">
        <v>23081</v>
      </c>
      <c r="D6557" s="159">
        <v>1</v>
      </c>
    </row>
    <row r="6558" spans="3:4" x14ac:dyDescent="0.25">
      <c r="C6558" s="159" t="s">
        <v>23082</v>
      </c>
      <c r="D6558" s="159">
        <v>1</v>
      </c>
    </row>
    <row r="6559" spans="3:4" x14ac:dyDescent="0.25">
      <c r="C6559" s="159" t="s">
        <v>23083</v>
      </c>
      <c r="D6559" s="159">
        <v>1</v>
      </c>
    </row>
    <row r="6560" spans="3:4" x14ac:dyDescent="0.25">
      <c r="C6560" s="159" t="s">
        <v>23084</v>
      </c>
      <c r="D6560" s="159">
        <v>1</v>
      </c>
    </row>
    <row r="6561" spans="3:4" x14ac:dyDescent="0.25">
      <c r="C6561" s="159" t="s">
        <v>23085</v>
      </c>
      <c r="D6561" s="159">
        <v>1</v>
      </c>
    </row>
    <row r="6562" spans="3:4" x14ac:dyDescent="0.25">
      <c r="C6562" s="159" t="s">
        <v>23086</v>
      </c>
      <c r="D6562" s="159">
        <v>1</v>
      </c>
    </row>
    <row r="6563" spans="3:4" x14ac:dyDescent="0.25">
      <c r="C6563" s="159" t="s">
        <v>23087</v>
      </c>
      <c r="D6563" s="159">
        <v>1</v>
      </c>
    </row>
    <row r="6564" spans="3:4" x14ac:dyDescent="0.25">
      <c r="C6564" s="159" t="s">
        <v>23088</v>
      </c>
      <c r="D6564" s="159">
        <v>1</v>
      </c>
    </row>
    <row r="6565" spans="3:4" x14ac:dyDescent="0.25">
      <c r="C6565" s="159" t="s">
        <v>23089</v>
      </c>
      <c r="D6565" s="159">
        <v>1</v>
      </c>
    </row>
    <row r="6566" spans="3:4" x14ac:dyDescent="0.25">
      <c r="C6566" s="159" t="s">
        <v>23090</v>
      </c>
      <c r="D6566" s="159">
        <v>1</v>
      </c>
    </row>
    <row r="6567" spans="3:4" x14ac:dyDescent="0.25">
      <c r="C6567" s="159" t="s">
        <v>23091</v>
      </c>
      <c r="D6567" s="159">
        <v>1</v>
      </c>
    </row>
    <row r="6568" spans="3:4" x14ac:dyDescent="0.25">
      <c r="C6568" s="159" t="s">
        <v>23092</v>
      </c>
      <c r="D6568" s="159">
        <v>1</v>
      </c>
    </row>
    <row r="6569" spans="3:4" x14ac:dyDescent="0.25">
      <c r="C6569" s="159" t="s">
        <v>23093</v>
      </c>
      <c r="D6569" s="159">
        <v>1</v>
      </c>
    </row>
    <row r="6570" spans="3:4" x14ac:dyDescent="0.25">
      <c r="C6570" s="159" t="s">
        <v>23094</v>
      </c>
      <c r="D6570" s="159">
        <v>1</v>
      </c>
    </row>
    <row r="6571" spans="3:4" x14ac:dyDescent="0.25">
      <c r="C6571" s="159" t="s">
        <v>23095</v>
      </c>
      <c r="D6571" s="159">
        <v>1</v>
      </c>
    </row>
    <row r="6572" spans="3:4" x14ac:dyDescent="0.25">
      <c r="C6572" s="159" t="s">
        <v>23096</v>
      </c>
      <c r="D6572" s="159">
        <v>1</v>
      </c>
    </row>
    <row r="6573" spans="3:4" x14ac:dyDescent="0.25">
      <c r="C6573" s="159" t="s">
        <v>23097</v>
      </c>
      <c r="D6573" s="159">
        <v>1</v>
      </c>
    </row>
    <row r="6574" spans="3:4" x14ac:dyDescent="0.25">
      <c r="C6574" s="159" t="s">
        <v>23098</v>
      </c>
      <c r="D6574" s="159">
        <v>1</v>
      </c>
    </row>
    <row r="6575" spans="3:4" x14ac:dyDescent="0.25">
      <c r="C6575" s="159" t="s">
        <v>23099</v>
      </c>
      <c r="D6575" s="159">
        <v>1</v>
      </c>
    </row>
    <row r="6576" spans="3:4" x14ac:dyDescent="0.25">
      <c r="C6576" s="159" t="s">
        <v>23100</v>
      </c>
      <c r="D6576" s="159">
        <v>1</v>
      </c>
    </row>
    <row r="6577" spans="3:4" x14ac:dyDescent="0.25">
      <c r="C6577" s="159" t="s">
        <v>23101</v>
      </c>
      <c r="D6577" s="159">
        <v>1</v>
      </c>
    </row>
    <row r="6578" spans="3:4" x14ac:dyDescent="0.25">
      <c r="C6578" s="159" t="s">
        <v>23102</v>
      </c>
      <c r="D6578" s="159">
        <v>1</v>
      </c>
    </row>
    <row r="6579" spans="3:4" x14ac:dyDescent="0.25">
      <c r="C6579" s="159" t="s">
        <v>23103</v>
      </c>
      <c r="D6579" s="159">
        <v>1</v>
      </c>
    </row>
    <row r="6580" spans="3:4" x14ac:dyDescent="0.25">
      <c r="C6580" s="159" t="s">
        <v>23104</v>
      </c>
      <c r="D6580" s="159">
        <v>1</v>
      </c>
    </row>
    <row r="6581" spans="3:4" x14ac:dyDescent="0.25">
      <c r="C6581" s="159" t="s">
        <v>23105</v>
      </c>
      <c r="D6581" s="159">
        <v>1</v>
      </c>
    </row>
    <row r="6582" spans="3:4" x14ac:dyDescent="0.25">
      <c r="C6582" s="159" t="s">
        <v>23106</v>
      </c>
      <c r="D6582" s="159">
        <v>1</v>
      </c>
    </row>
    <row r="6583" spans="3:4" x14ac:dyDescent="0.25">
      <c r="C6583" s="159" t="s">
        <v>23107</v>
      </c>
      <c r="D6583" s="159">
        <v>1</v>
      </c>
    </row>
    <row r="6584" spans="3:4" x14ac:dyDescent="0.25">
      <c r="C6584" s="159" t="s">
        <v>23108</v>
      </c>
      <c r="D6584" s="159">
        <v>1</v>
      </c>
    </row>
    <row r="6585" spans="3:4" x14ac:dyDescent="0.25">
      <c r="C6585" s="159" t="s">
        <v>23109</v>
      </c>
      <c r="D6585" s="159">
        <v>1</v>
      </c>
    </row>
    <row r="6586" spans="3:4" x14ac:dyDescent="0.25">
      <c r="C6586" s="159" t="s">
        <v>23110</v>
      </c>
      <c r="D6586" s="159">
        <v>1</v>
      </c>
    </row>
    <row r="6587" spans="3:4" x14ac:dyDescent="0.25">
      <c r="C6587" s="159" t="s">
        <v>23536</v>
      </c>
      <c r="D6587" s="159">
        <v>1</v>
      </c>
    </row>
    <row r="6588" spans="3:4" x14ac:dyDescent="0.25">
      <c r="C6588" s="159" t="s">
        <v>23537</v>
      </c>
      <c r="D6588" s="159">
        <v>1</v>
      </c>
    </row>
    <row r="6589" spans="3:4" x14ac:dyDescent="0.25">
      <c r="C6589" s="159" t="s">
        <v>23538</v>
      </c>
      <c r="D6589" s="159">
        <v>1</v>
      </c>
    </row>
    <row r="6590" spans="3:4" x14ac:dyDescent="0.25">
      <c r="C6590" s="159" t="s">
        <v>23539</v>
      </c>
      <c r="D6590" s="159">
        <v>1</v>
      </c>
    </row>
    <row r="6591" spans="3:4" x14ac:dyDescent="0.25">
      <c r="C6591" s="159" t="s">
        <v>23540</v>
      </c>
      <c r="D6591" s="159">
        <v>1</v>
      </c>
    </row>
    <row r="6592" spans="3:4" x14ac:dyDescent="0.25">
      <c r="C6592" s="159" t="s">
        <v>23541</v>
      </c>
      <c r="D6592" s="159">
        <v>1</v>
      </c>
    </row>
    <row r="6593" spans="3:4" x14ac:dyDescent="0.25">
      <c r="C6593" s="159" t="s">
        <v>23542</v>
      </c>
      <c r="D6593" s="159">
        <v>1</v>
      </c>
    </row>
    <row r="6594" spans="3:4" x14ac:dyDescent="0.25">
      <c r="C6594" s="159" t="s">
        <v>23543</v>
      </c>
      <c r="D6594" s="159">
        <v>1</v>
      </c>
    </row>
    <row r="6595" spans="3:4" x14ac:dyDescent="0.25">
      <c r="C6595" s="159" t="s">
        <v>23544</v>
      </c>
      <c r="D6595" s="159">
        <v>1</v>
      </c>
    </row>
    <row r="6596" spans="3:4" x14ac:dyDescent="0.25">
      <c r="C6596" s="159" t="s">
        <v>23545</v>
      </c>
      <c r="D6596" s="159">
        <v>1</v>
      </c>
    </row>
    <row r="6597" spans="3:4" x14ac:dyDescent="0.25">
      <c r="C6597" s="159" t="s">
        <v>23546</v>
      </c>
      <c r="D6597" s="159">
        <v>1</v>
      </c>
    </row>
    <row r="6598" spans="3:4" x14ac:dyDescent="0.25">
      <c r="C6598" s="159" t="s">
        <v>23547</v>
      </c>
      <c r="D6598" s="159">
        <v>1</v>
      </c>
    </row>
    <row r="6599" spans="3:4" x14ac:dyDescent="0.25">
      <c r="C6599" s="159" t="s">
        <v>23548</v>
      </c>
      <c r="D6599" s="159">
        <v>1</v>
      </c>
    </row>
    <row r="6600" spans="3:4" x14ac:dyDescent="0.25">
      <c r="C6600" s="159" t="s">
        <v>23549</v>
      </c>
      <c r="D6600" s="159">
        <v>1</v>
      </c>
    </row>
    <row r="6601" spans="3:4" x14ac:dyDescent="0.25">
      <c r="C6601" s="159" t="s">
        <v>23550</v>
      </c>
      <c r="D6601" s="159">
        <v>1</v>
      </c>
    </row>
    <row r="6602" spans="3:4" x14ac:dyDescent="0.25">
      <c r="C6602" s="159" t="s">
        <v>23551</v>
      </c>
      <c r="D6602" s="159">
        <v>1</v>
      </c>
    </row>
    <row r="6603" spans="3:4" x14ac:dyDescent="0.25">
      <c r="C6603" s="159" t="s">
        <v>23552</v>
      </c>
      <c r="D6603" s="159">
        <v>1</v>
      </c>
    </row>
    <row r="6604" spans="3:4" x14ac:dyDescent="0.25">
      <c r="C6604" s="159" t="s">
        <v>23553</v>
      </c>
      <c r="D6604" s="159">
        <v>1</v>
      </c>
    </row>
    <row r="6605" spans="3:4" x14ac:dyDescent="0.25">
      <c r="C6605" s="159" t="s">
        <v>23554</v>
      </c>
      <c r="D6605" s="159">
        <v>1</v>
      </c>
    </row>
    <row r="6606" spans="3:4" x14ac:dyDescent="0.25">
      <c r="C6606" s="159" t="s">
        <v>23555</v>
      </c>
      <c r="D6606" s="159">
        <v>1</v>
      </c>
    </row>
    <row r="6607" spans="3:4" x14ac:dyDescent="0.25">
      <c r="C6607" s="159" t="s">
        <v>23556</v>
      </c>
      <c r="D6607" s="159">
        <v>1</v>
      </c>
    </row>
    <row r="6608" spans="3:4" x14ac:dyDescent="0.25">
      <c r="C6608" s="159" t="s">
        <v>23557</v>
      </c>
      <c r="D6608" s="159">
        <v>1</v>
      </c>
    </row>
    <row r="6609" spans="3:4" x14ac:dyDescent="0.25">
      <c r="C6609" s="159" t="s">
        <v>23558</v>
      </c>
      <c r="D6609" s="159">
        <v>1</v>
      </c>
    </row>
    <row r="6610" spans="3:4" x14ac:dyDescent="0.25">
      <c r="C6610" s="159" t="s">
        <v>23559</v>
      </c>
      <c r="D6610" s="159">
        <v>1</v>
      </c>
    </row>
    <row r="6611" spans="3:4" x14ac:dyDescent="0.25">
      <c r="C6611" s="159" t="s">
        <v>23560</v>
      </c>
      <c r="D6611" s="159">
        <v>1</v>
      </c>
    </row>
    <row r="6612" spans="3:4" x14ac:dyDescent="0.25">
      <c r="C6612" s="159" t="s">
        <v>23561</v>
      </c>
      <c r="D6612" s="159">
        <v>1</v>
      </c>
    </row>
    <row r="6613" spans="3:4" x14ac:dyDescent="0.25">
      <c r="C6613" s="159" t="s">
        <v>23562</v>
      </c>
      <c r="D6613" s="159">
        <v>1</v>
      </c>
    </row>
    <row r="6614" spans="3:4" x14ac:dyDescent="0.25">
      <c r="C6614" s="159" t="s">
        <v>23563</v>
      </c>
      <c r="D6614" s="159">
        <v>1</v>
      </c>
    </row>
    <row r="6615" spans="3:4" x14ac:dyDescent="0.25">
      <c r="C6615" s="159" t="s">
        <v>23564</v>
      </c>
      <c r="D6615" s="159">
        <v>1</v>
      </c>
    </row>
    <row r="6616" spans="3:4" x14ac:dyDescent="0.25">
      <c r="C6616" s="159" t="s">
        <v>23565</v>
      </c>
      <c r="D6616" s="159">
        <v>1</v>
      </c>
    </row>
    <row r="6617" spans="3:4" x14ac:dyDescent="0.25">
      <c r="C6617" s="159" t="s">
        <v>23566</v>
      </c>
      <c r="D6617" s="159">
        <v>1</v>
      </c>
    </row>
    <row r="6618" spans="3:4" x14ac:dyDescent="0.25">
      <c r="C6618" s="159" t="s">
        <v>23567</v>
      </c>
      <c r="D6618" s="159">
        <v>1</v>
      </c>
    </row>
    <row r="6619" spans="3:4" x14ac:dyDescent="0.25">
      <c r="C6619" s="159" t="s">
        <v>23568</v>
      </c>
      <c r="D6619" s="159">
        <v>1</v>
      </c>
    </row>
    <row r="6620" spans="3:4" x14ac:dyDescent="0.25">
      <c r="C6620" s="159" t="s">
        <v>23569</v>
      </c>
      <c r="D6620" s="159">
        <v>1</v>
      </c>
    </row>
    <row r="6621" spans="3:4" x14ac:dyDescent="0.25">
      <c r="C6621" s="159" t="s">
        <v>23570</v>
      </c>
      <c r="D6621" s="159">
        <v>1</v>
      </c>
    </row>
    <row r="6622" spans="3:4" x14ac:dyDescent="0.25">
      <c r="C6622" s="159" t="s">
        <v>23571</v>
      </c>
      <c r="D6622" s="159">
        <v>1</v>
      </c>
    </row>
    <row r="6623" spans="3:4" x14ac:dyDescent="0.25">
      <c r="C6623" s="159" t="s">
        <v>23572</v>
      </c>
      <c r="D6623" s="159">
        <v>1</v>
      </c>
    </row>
    <row r="6624" spans="3:4" x14ac:dyDescent="0.25">
      <c r="C6624" s="159" t="s">
        <v>23573</v>
      </c>
      <c r="D6624" s="159">
        <v>1</v>
      </c>
    </row>
    <row r="6625" spans="3:4" x14ac:dyDescent="0.25">
      <c r="C6625" s="159" t="s">
        <v>23574</v>
      </c>
      <c r="D6625" s="159">
        <v>1</v>
      </c>
    </row>
    <row r="6626" spans="3:4" x14ac:dyDescent="0.25">
      <c r="C6626" s="159" t="s">
        <v>23575</v>
      </c>
      <c r="D6626" s="159">
        <v>1</v>
      </c>
    </row>
    <row r="6627" spans="3:4" x14ac:dyDescent="0.25">
      <c r="C6627" s="159" t="s">
        <v>23576</v>
      </c>
      <c r="D6627" s="159">
        <v>1</v>
      </c>
    </row>
    <row r="6628" spans="3:4" x14ac:dyDescent="0.25">
      <c r="C6628" s="159" t="s">
        <v>23577</v>
      </c>
      <c r="D6628" s="159">
        <v>1</v>
      </c>
    </row>
    <row r="6629" spans="3:4" x14ac:dyDescent="0.25">
      <c r="C6629" s="159" t="s">
        <v>23578</v>
      </c>
      <c r="D6629" s="159">
        <v>1</v>
      </c>
    </row>
    <row r="6630" spans="3:4" x14ac:dyDescent="0.25">
      <c r="C6630" s="159" t="s">
        <v>23579</v>
      </c>
      <c r="D6630" s="159">
        <v>1</v>
      </c>
    </row>
    <row r="6631" spans="3:4" x14ac:dyDescent="0.25">
      <c r="C6631" s="159" t="s">
        <v>23580</v>
      </c>
      <c r="D6631" s="159">
        <v>1</v>
      </c>
    </row>
    <row r="6632" spans="3:4" x14ac:dyDescent="0.25">
      <c r="C6632" s="159" t="s">
        <v>23581</v>
      </c>
      <c r="D6632" s="159">
        <v>1</v>
      </c>
    </row>
    <row r="6633" spans="3:4" x14ac:dyDescent="0.25">
      <c r="C6633" s="159" t="s">
        <v>23582</v>
      </c>
      <c r="D6633" s="159">
        <v>1</v>
      </c>
    </row>
    <row r="6634" spans="3:4" x14ac:dyDescent="0.25">
      <c r="C6634" s="159" t="s">
        <v>23583</v>
      </c>
      <c r="D6634" s="159">
        <v>1</v>
      </c>
    </row>
    <row r="6635" spans="3:4" x14ac:dyDescent="0.25">
      <c r="C6635" s="159" t="s">
        <v>23584</v>
      </c>
      <c r="D6635" s="159">
        <v>1</v>
      </c>
    </row>
    <row r="6636" spans="3:4" x14ac:dyDescent="0.25">
      <c r="C6636" s="159" t="s">
        <v>23585</v>
      </c>
      <c r="D6636" s="159">
        <v>1</v>
      </c>
    </row>
    <row r="6637" spans="3:4" x14ac:dyDescent="0.25">
      <c r="C6637" s="159" t="s">
        <v>23586</v>
      </c>
      <c r="D6637" s="159">
        <v>1</v>
      </c>
    </row>
    <row r="6638" spans="3:4" x14ac:dyDescent="0.25">
      <c r="C6638" s="159" t="s">
        <v>23587</v>
      </c>
      <c r="D6638" s="159">
        <v>1</v>
      </c>
    </row>
    <row r="6639" spans="3:4" x14ac:dyDescent="0.25">
      <c r="C6639" s="159" t="s">
        <v>23270</v>
      </c>
      <c r="D6639" s="159">
        <v>1</v>
      </c>
    </row>
    <row r="6640" spans="3:4" x14ac:dyDescent="0.25">
      <c r="C6640" s="159" t="s">
        <v>23271</v>
      </c>
      <c r="D6640" s="159">
        <v>1</v>
      </c>
    </row>
    <row r="6641" spans="3:4" x14ac:dyDescent="0.25">
      <c r="C6641" s="159" t="s">
        <v>23272</v>
      </c>
      <c r="D6641" s="159">
        <v>1</v>
      </c>
    </row>
    <row r="6642" spans="3:4" x14ac:dyDescent="0.25">
      <c r="C6642" s="159" t="s">
        <v>23273</v>
      </c>
      <c r="D6642" s="159">
        <v>1</v>
      </c>
    </row>
    <row r="6643" spans="3:4" x14ac:dyDescent="0.25">
      <c r="C6643" s="159" t="s">
        <v>23274</v>
      </c>
      <c r="D6643" s="159">
        <v>1</v>
      </c>
    </row>
    <row r="6644" spans="3:4" x14ac:dyDescent="0.25">
      <c r="C6644" s="159" t="s">
        <v>23275</v>
      </c>
      <c r="D6644" s="159">
        <v>1</v>
      </c>
    </row>
    <row r="6645" spans="3:4" x14ac:dyDescent="0.25">
      <c r="C6645" s="159" t="s">
        <v>23276</v>
      </c>
      <c r="D6645" s="159">
        <v>1</v>
      </c>
    </row>
    <row r="6646" spans="3:4" x14ac:dyDescent="0.25">
      <c r="C6646" s="159" t="s">
        <v>23277</v>
      </c>
      <c r="D6646" s="159">
        <v>1</v>
      </c>
    </row>
    <row r="6647" spans="3:4" x14ac:dyDescent="0.25">
      <c r="C6647" s="159" t="s">
        <v>23278</v>
      </c>
      <c r="D6647" s="159">
        <v>1</v>
      </c>
    </row>
    <row r="6648" spans="3:4" x14ac:dyDescent="0.25">
      <c r="C6648" s="159" t="s">
        <v>23279</v>
      </c>
      <c r="D6648" s="159">
        <v>1</v>
      </c>
    </row>
    <row r="6649" spans="3:4" x14ac:dyDescent="0.25">
      <c r="C6649" s="159" t="s">
        <v>23280</v>
      </c>
      <c r="D6649" s="159">
        <v>1</v>
      </c>
    </row>
    <row r="6650" spans="3:4" x14ac:dyDescent="0.25">
      <c r="C6650" s="159" t="s">
        <v>23281</v>
      </c>
      <c r="D6650" s="159">
        <v>1</v>
      </c>
    </row>
    <row r="6651" spans="3:4" x14ac:dyDescent="0.25">
      <c r="C6651" s="159" t="s">
        <v>23282</v>
      </c>
      <c r="D6651" s="159">
        <v>1</v>
      </c>
    </row>
    <row r="6652" spans="3:4" x14ac:dyDescent="0.25">
      <c r="C6652" s="159" t="s">
        <v>23283</v>
      </c>
      <c r="D6652" s="159">
        <v>1</v>
      </c>
    </row>
    <row r="6653" spans="3:4" x14ac:dyDescent="0.25">
      <c r="C6653" s="159" t="s">
        <v>23284</v>
      </c>
      <c r="D6653" s="159">
        <v>1</v>
      </c>
    </row>
    <row r="6654" spans="3:4" x14ac:dyDescent="0.25">
      <c r="C6654" s="159" t="s">
        <v>23285</v>
      </c>
      <c r="D6654" s="159">
        <v>1</v>
      </c>
    </row>
    <row r="6655" spans="3:4" x14ac:dyDescent="0.25">
      <c r="C6655" s="159" t="s">
        <v>23286</v>
      </c>
      <c r="D6655" s="159">
        <v>1</v>
      </c>
    </row>
    <row r="6656" spans="3:4" x14ac:dyDescent="0.25">
      <c r="C6656" s="159" t="s">
        <v>23287</v>
      </c>
      <c r="D6656" s="159">
        <v>1</v>
      </c>
    </row>
    <row r="6657" spans="3:4" x14ac:dyDescent="0.25">
      <c r="C6657" s="159" t="s">
        <v>23288</v>
      </c>
      <c r="D6657" s="159">
        <v>1</v>
      </c>
    </row>
    <row r="6658" spans="3:4" x14ac:dyDescent="0.25">
      <c r="C6658" s="159" t="s">
        <v>23289</v>
      </c>
      <c r="D6658" s="159">
        <v>1</v>
      </c>
    </row>
    <row r="6659" spans="3:4" x14ac:dyDescent="0.25">
      <c r="C6659" s="159" t="s">
        <v>23290</v>
      </c>
      <c r="D6659" s="159">
        <v>1</v>
      </c>
    </row>
    <row r="6660" spans="3:4" x14ac:dyDescent="0.25">
      <c r="C6660" s="159" t="s">
        <v>23291</v>
      </c>
      <c r="D6660" s="159">
        <v>1</v>
      </c>
    </row>
    <row r="6661" spans="3:4" x14ac:dyDescent="0.25">
      <c r="C6661" s="159" t="s">
        <v>23292</v>
      </c>
      <c r="D6661" s="159">
        <v>1</v>
      </c>
    </row>
    <row r="6662" spans="3:4" x14ac:dyDescent="0.25">
      <c r="C6662" s="159" t="s">
        <v>23293</v>
      </c>
      <c r="D6662" s="159">
        <v>1</v>
      </c>
    </row>
    <row r="6663" spans="3:4" x14ac:dyDescent="0.25">
      <c r="C6663" s="159" t="s">
        <v>23294</v>
      </c>
      <c r="D6663" s="159">
        <v>1</v>
      </c>
    </row>
    <row r="6664" spans="3:4" x14ac:dyDescent="0.25">
      <c r="C6664" s="159" t="s">
        <v>23295</v>
      </c>
      <c r="D6664" s="159">
        <v>1</v>
      </c>
    </row>
    <row r="6665" spans="3:4" x14ac:dyDescent="0.25">
      <c r="C6665" s="159" t="s">
        <v>23296</v>
      </c>
      <c r="D6665" s="159">
        <v>1</v>
      </c>
    </row>
    <row r="6666" spans="3:4" x14ac:dyDescent="0.25">
      <c r="C6666" s="159" t="s">
        <v>23297</v>
      </c>
      <c r="D6666" s="159">
        <v>1</v>
      </c>
    </row>
    <row r="6667" spans="3:4" x14ac:dyDescent="0.25">
      <c r="C6667" s="159" t="s">
        <v>23298</v>
      </c>
      <c r="D6667" s="159">
        <v>1</v>
      </c>
    </row>
    <row r="6668" spans="3:4" x14ac:dyDescent="0.25">
      <c r="C6668" s="159" t="s">
        <v>23299</v>
      </c>
      <c r="D6668" s="159">
        <v>1</v>
      </c>
    </row>
    <row r="6669" spans="3:4" x14ac:dyDescent="0.25">
      <c r="C6669" s="159" t="s">
        <v>23300</v>
      </c>
      <c r="D6669" s="159">
        <v>1</v>
      </c>
    </row>
    <row r="6670" spans="3:4" x14ac:dyDescent="0.25">
      <c r="C6670" s="159" t="s">
        <v>23301</v>
      </c>
      <c r="D6670" s="159">
        <v>1</v>
      </c>
    </row>
    <row r="6671" spans="3:4" x14ac:dyDescent="0.25">
      <c r="C6671" s="159" t="s">
        <v>23302</v>
      </c>
      <c r="D6671" s="159">
        <v>1</v>
      </c>
    </row>
    <row r="6672" spans="3:4" x14ac:dyDescent="0.25">
      <c r="C6672" s="159" t="s">
        <v>23303</v>
      </c>
      <c r="D6672" s="159">
        <v>1</v>
      </c>
    </row>
    <row r="6673" spans="3:4" x14ac:dyDescent="0.25">
      <c r="C6673" s="159" t="s">
        <v>23304</v>
      </c>
      <c r="D6673" s="159">
        <v>1</v>
      </c>
    </row>
    <row r="6674" spans="3:4" x14ac:dyDescent="0.25">
      <c r="C6674" s="159" t="s">
        <v>23305</v>
      </c>
      <c r="D6674" s="159">
        <v>1</v>
      </c>
    </row>
    <row r="6675" spans="3:4" x14ac:dyDescent="0.25">
      <c r="C6675" s="159" t="s">
        <v>23306</v>
      </c>
      <c r="D6675" s="159">
        <v>1</v>
      </c>
    </row>
    <row r="6676" spans="3:4" x14ac:dyDescent="0.25">
      <c r="C6676" s="159" t="s">
        <v>23307</v>
      </c>
      <c r="D6676" s="159">
        <v>1</v>
      </c>
    </row>
    <row r="6677" spans="3:4" x14ac:dyDescent="0.25">
      <c r="C6677" s="159" t="s">
        <v>23308</v>
      </c>
      <c r="D6677" s="159">
        <v>1</v>
      </c>
    </row>
    <row r="6678" spans="3:4" x14ac:dyDescent="0.25">
      <c r="C6678" s="159" t="s">
        <v>23309</v>
      </c>
      <c r="D6678" s="159">
        <v>1</v>
      </c>
    </row>
    <row r="6679" spans="3:4" x14ac:dyDescent="0.25">
      <c r="C6679" s="159" t="s">
        <v>23310</v>
      </c>
      <c r="D6679" s="159">
        <v>1</v>
      </c>
    </row>
    <row r="6680" spans="3:4" x14ac:dyDescent="0.25">
      <c r="C6680" s="159" t="s">
        <v>23311</v>
      </c>
      <c r="D6680" s="159">
        <v>1</v>
      </c>
    </row>
    <row r="6681" spans="3:4" x14ac:dyDescent="0.25">
      <c r="C6681" s="159" t="s">
        <v>23312</v>
      </c>
      <c r="D6681" s="159">
        <v>1</v>
      </c>
    </row>
    <row r="6682" spans="3:4" x14ac:dyDescent="0.25">
      <c r="C6682" s="159" t="s">
        <v>23313</v>
      </c>
      <c r="D6682" s="159">
        <v>1</v>
      </c>
    </row>
    <row r="6683" spans="3:4" x14ac:dyDescent="0.25">
      <c r="C6683" s="159" t="s">
        <v>23314</v>
      </c>
      <c r="D6683" s="159">
        <v>1</v>
      </c>
    </row>
    <row r="6684" spans="3:4" x14ac:dyDescent="0.25">
      <c r="C6684" s="159" t="s">
        <v>23315</v>
      </c>
      <c r="D6684" s="159">
        <v>1</v>
      </c>
    </row>
    <row r="6685" spans="3:4" x14ac:dyDescent="0.25">
      <c r="C6685" s="159" t="s">
        <v>23316</v>
      </c>
      <c r="D6685" s="159">
        <v>1</v>
      </c>
    </row>
    <row r="6686" spans="3:4" x14ac:dyDescent="0.25">
      <c r="C6686" s="159" t="s">
        <v>23317</v>
      </c>
      <c r="D6686" s="159">
        <v>1</v>
      </c>
    </row>
    <row r="6687" spans="3:4" x14ac:dyDescent="0.25">
      <c r="C6687" s="159" t="s">
        <v>23318</v>
      </c>
      <c r="D6687" s="159">
        <v>1</v>
      </c>
    </row>
    <row r="6688" spans="3:4" x14ac:dyDescent="0.25">
      <c r="C6688" s="159" t="s">
        <v>23319</v>
      </c>
      <c r="D6688" s="159">
        <v>1</v>
      </c>
    </row>
    <row r="6689" spans="3:4" x14ac:dyDescent="0.25">
      <c r="C6689" s="159" t="s">
        <v>23320</v>
      </c>
      <c r="D6689" s="159">
        <v>1</v>
      </c>
    </row>
    <row r="6690" spans="3:4" x14ac:dyDescent="0.25">
      <c r="C6690" s="159" t="s">
        <v>23321</v>
      </c>
      <c r="D6690" s="159">
        <v>1</v>
      </c>
    </row>
    <row r="6691" spans="3:4" x14ac:dyDescent="0.25">
      <c r="C6691" s="159" t="s">
        <v>23322</v>
      </c>
      <c r="D6691" s="159">
        <v>1</v>
      </c>
    </row>
    <row r="6692" spans="3:4" x14ac:dyDescent="0.25">
      <c r="C6692" s="159" t="s">
        <v>23323</v>
      </c>
      <c r="D6692" s="159">
        <v>1</v>
      </c>
    </row>
    <row r="6693" spans="3:4" x14ac:dyDescent="0.25">
      <c r="C6693" s="159" t="s">
        <v>23324</v>
      </c>
      <c r="D6693" s="159">
        <v>1</v>
      </c>
    </row>
    <row r="6694" spans="3:4" x14ac:dyDescent="0.25">
      <c r="C6694" s="159" t="s">
        <v>23325</v>
      </c>
      <c r="D6694" s="159">
        <v>1</v>
      </c>
    </row>
    <row r="6695" spans="3:4" x14ac:dyDescent="0.25">
      <c r="C6695" s="159" t="s">
        <v>23326</v>
      </c>
      <c r="D6695" s="159">
        <v>1</v>
      </c>
    </row>
    <row r="6696" spans="3:4" x14ac:dyDescent="0.25">
      <c r="C6696" s="159" t="s">
        <v>23327</v>
      </c>
      <c r="D6696" s="159">
        <v>1</v>
      </c>
    </row>
    <row r="6697" spans="3:4" x14ac:dyDescent="0.25">
      <c r="C6697" s="159" t="s">
        <v>23328</v>
      </c>
      <c r="D6697" s="159">
        <v>1</v>
      </c>
    </row>
    <row r="6698" spans="3:4" x14ac:dyDescent="0.25">
      <c r="C6698" s="159" t="s">
        <v>23329</v>
      </c>
      <c r="D6698" s="159">
        <v>1</v>
      </c>
    </row>
    <row r="6699" spans="3:4" x14ac:dyDescent="0.25">
      <c r="C6699" s="159" t="s">
        <v>23330</v>
      </c>
      <c r="D6699" s="159">
        <v>1</v>
      </c>
    </row>
    <row r="6700" spans="3:4" x14ac:dyDescent="0.25">
      <c r="C6700" s="159" t="s">
        <v>23331</v>
      </c>
      <c r="D6700" s="159">
        <v>1</v>
      </c>
    </row>
    <row r="6701" spans="3:4" x14ac:dyDescent="0.25">
      <c r="C6701" s="159" t="s">
        <v>23332</v>
      </c>
      <c r="D6701" s="159">
        <v>1</v>
      </c>
    </row>
    <row r="6702" spans="3:4" x14ac:dyDescent="0.25">
      <c r="C6702" s="159" t="s">
        <v>23333</v>
      </c>
      <c r="D6702" s="159">
        <v>1</v>
      </c>
    </row>
    <row r="6703" spans="3:4" x14ac:dyDescent="0.25">
      <c r="C6703" s="159" t="s">
        <v>23334</v>
      </c>
      <c r="D6703" s="159">
        <v>1</v>
      </c>
    </row>
    <row r="6704" spans="3:4" x14ac:dyDescent="0.25">
      <c r="C6704" s="159" t="s">
        <v>23335</v>
      </c>
      <c r="D6704" s="159">
        <v>1</v>
      </c>
    </row>
    <row r="6705" spans="3:4" x14ac:dyDescent="0.25">
      <c r="C6705" s="159" t="s">
        <v>23336</v>
      </c>
      <c r="D6705" s="159">
        <v>1</v>
      </c>
    </row>
    <row r="6706" spans="3:4" x14ac:dyDescent="0.25">
      <c r="C6706" s="159" t="s">
        <v>23337</v>
      </c>
      <c r="D6706" s="159">
        <v>1</v>
      </c>
    </row>
    <row r="6707" spans="3:4" x14ac:dyDescent="0.25">
      <c r="C6707" s="159" t="s">
        <v>23338</v>
      </c>
      <c r="D6707" s="159">
        <v>1</v>
      </c>
    </row>
    <row r="6708" spans="3:4" x14ac:dyDescent="0.25">
      <c r="C6708" s="159" t="s">
        <v>23339</v>
      </c>
      <c r="D6708" s="159">
        <v>1</v>
      </c>
    </row>
    <row r="6709" spans="3:4" x14ac:dyDescent="0.25">
      <c r="C6709" s="159" t="s">
        <v>23340</v>
      </c>
      <c r="D6709" s="159">
        <v>1</v>
      </c>
    </row>
    <row r="6710" spans="3:4" x14ac:dyDescent="0.25">
      <c r="C6710" s="159" t="s">
        <v>23341</v>
      </c>
      <c r="D6710" s="159">
        <v>1</v>
      </c>
    </row>
    <row r="6711" spans="3:4" x14ac:dyDescent="0.25">
      <c r="C6711" s="159" t="s">
        <v>23342</v>
      </c>
      <c r="D6711" s="159">
        <v>1</v>
      </c>
    </row>
    <row r="6712" spans="3:4" x14ac:dyDescent="0.25">
      <c r="C6712" s="159" t="s">
        <v>23343</v>
      </c>
      <c r="D6712" s="159">
        <v>1</v>
      </c>
    </row>
    <row r="6713" spans="3:4" x14ac:dyDescent="0.25">
      <c r="C6713" s="159" t="s">
        <v>23344</v>
      </c>
      <c r="D6713" s="159">
        <v>1</v>
      </c>
    </row>
    <row r="6714" spans="3:4" x14ac:dyDescent="0.25">
      <c r="C6714" s="159" t="s">
        <v>23345</v>
      </c>
      <c r="D6714" s="159">
        <v>1</v>
      </c>
    </row>
    <row r="6715" spans="3:4" x14ac:dyDescent="0.25">
      <c r="C6715" s="159" t="s">
        <v>23346</v>
      </c>
      <c r="D6715" s="159">
        <v>1</v>
      </c>
    </row>
    <row r="6716" spans="3:4" x14ac:dyDescent="0.25">
      <c r="C6716" s="159" t="s">
        <v>23347</v>
      </c>
      <c r="D6716" s="159">
        <v>1</v>
      </c>
    </row>
    <row r="6717" spans="3:4" x14ac:dyDescent="0.25">
      <c r="C6717" s="159" t="s">
        <v>23348</v>
      </c>
      <c r="D6717" s="159">
        <v>1</v>
      </c>
    </row>
    <row r="6718" spans="3:4" x14ac:dyDescent="0.25">
      <c r="C6718" s="159" t="s">
        <v>23349</v>
      </c>
      <c r="D6718" s="159">
        <v>1</v>
      </c>
    </row>
    <row r="6719" spans="3:4" x14ac:dyDescent="0.25">
      <c r="C6719" s="159" t="s">
        <v>23350</v>
      </c>
      <c r="D6719" s="159">
        <v>1</v>
      </c>
    </row>
    <row r="6720" spans="3:4" x14ac:dyDescent="0.25">
      <c r="C6720" s="159" t="s">
        <v>23351</v>
      </c>
      <c r="D6720" s="159">
        <v>1</v>
      </c>
    </row>
    <row r="6721" spans="3:4" x14ac:dyDescent="0.25">
      <c r="C6721" s="159" t="s">
        <v>23352</v>
      </c>
      <c r="D6721" s="159">
        <v>1</v>
      </c>
    </row>
    <row r="6722" spans="3:4" x14ac:dyDescent="0.25">
      <c r="C6722" s="159" t="s">
        <v>23353</v>
      </c>
      <c r="D6722" s="159">
        <v>1</v>
      </c>
    </row>
    <row r="6723" spans="3:4" x14ac:dyDescent="0.25">
      <c r="C6723" s="159" t="s">
        <v>23354</v>
      </c>
      <c r="D6723" s="159">
        <v>1</v>
      </c>
    </row>
    <row r="6724" spans="3:4" x14ac:dyDescent="0.25">
      <c r="C6724" s="159" t="s">
        <v>23355</v>
      </c>
      <c r="D6724" s="159">
        <v>1</v>
      </c>
    </row>
    <row r="6725" spans="3:4" x14ac:dyDescent="0.25">
      <c r="C6725" s="159" t="s">
        <v>23356</v>
      </c>
      <c r="D6725" s="159">
        <v>1</v>
      </c>
    </row>
    <row r="6726" spans="3:4" x14ac:dyDescent="0.25">
      <c r="C6726" s="159" t="s">
        <v>23357</v>
      </c>
      <c r="D6726" s="159">
        <v>1</v>
      </c>
    </row>
    <row r="6727" spans="3:4" x14ac:dyDescent="0.25">
      <c r="C6727" s="159" t="s">
        <v>23358</v>
      </c>
      <c r="D6727" s="159">
        <v>1</v>
      </c>
    </row>
    <row r="6728" spans="3:4" x14ac:dyDescent="0.25">
      <c r="C6728" s="159" t="s">
        <v>23359</v>
      </c>
      <c r="D6728" s="159">
        <v>1</v>
      </c>
    </row>
    <row r="6729" spans="3:4" x14ac:dyDescent="0.25">
      <c r="C6729" s="159" t="s">
        <v>23360</v>
      </c>
      <c r="D6729" s="159">
        <v>1</v>
      </c>
    </row>
    <row r="6730" spans="3:4" x14ac:dyDescent="0.25">
      <c r="C6730" s="159" t="s">
        <v>23361</v>
      </c>
      <c r="D6730" s="159">
        <v>1</v>
      </c>
    </row>
    <row r="6731" spans="3:4" x14ac:dyDescent="0.25">
      <c r="C6731" s="159" t="s">
        <v>23362</v>
      </c>
      <c r="D6731" s="159">
        <v>1</v>
      </c>
    </row>
    <row r="6732" spans="3:4" x14ac:dyDescent="0.25">
      <c r="C6732" s="159" t="s">
        <v>23363</v>
      </c>
      <c r="D6732" s="159">
        <v>1</v>
      </c>
    </row>
    <row r="6733" spans="3:4" x14ac:dyDescent="0.25">
      <c r="C6733" s="159" t="s">
        <v>23364</v>
      </c>
      <c r="D6733" s="159">
        <v>1</v>
      </c>
    </row>
    <row r="6734" spans="3:4" x14ac:dyDescent="0.25">
      <c r="C6734" s="159" t="s">
        <v>23365</v>
      </c>
      <c r="D6734" s="159">
        <v>1</v>
      </c>
    </row>
    <row r="6735" spans="3:4" x14ac:dyDescent="0.25">
      <c r="C6735" s="159" t="s">
        <v>23366</v>
      </c>
      <c r="D6735" s="159">
        <v>1</v>
      </c>
    </row>
    <row r="6736" spans="3:4" x14ac:dyDescent="0.25">
      <c r="C6736" s="159" t="s">
        <v>23367</v>
      </c>
      <c r="D6736" s="159">
        <v>1</v>
      </c>
    </row>
    <row r="6737" spans="3:4" x14ac:dyDescent="0.25">
      <c r="C6737" s="159" t="s">
        <v>23368</v>
      </c>
      <c r="D6737" s="159">
        <v>1</v>
      </c>
    </row>
    <row r="6738" spans="3:4" x14ac:dyDescent="0.25">
      <c r="C6738" s="159" t="s">
        <v>23369</v>
      </c>
      <c r="D6738" s="159">
        <v>1</v>
      </c>
    </row>
    <row r="6739" spans="3:4" x14ac:dyDescent="0.25">
      <c r="C6739" s="159" t="s">
        <v>23370</v>
      </c>
      <c r="D6739" s="159">
        <v>1</v>
      </c>
    </row>
    <row r="6740" spans="3:4" x14ac:dyDescent="0.25">
      <c r="C6740" s="159" t="s">
        <v>23371</v>
      </c>
      <c r="D6740" s="159">
        <v>1</v>
      </c>
    </row>
    <row r="6741" spans="3:4" x14ac:dyDescent="0.25">
      <c r="C6741" s="159" t="s">
        <v>23372</v>
      </c>
      <c r="D6741" s="159">
        <v>1</v>
      </c>
    </row>
    <row r="6742" spans="3:4" x14ac:dyDescent="0.25">
      <c r="C6742" s="159" t="s">
        <v>23373</v>
      </c>
      <c r="D6742" s="159">
        <v>1</v>
      </c>
    </row>
    <row r="6743" spans="3:4" x14ac:dyDescent="0.25">
      <c r="C6743" s="159" t="s">
        <v>23374</v>
      </c>
      <c r="D6743" s="159">
        <v>1</v>
      </c>
    </row>
    <row r="6744" spans="3:4" x14ac:dyDescent="0.25">
      <c r="C6744" s="159" t="s">
        <v>23375</v>
      </c>
      <c r="D6744" s="159">
        <v>1</v>
      </c>
    </row>
    <row r="6745" spans="3:4" x14ac:dyDescent="0.25">
      <c r="C6745" s="159" t="s">
        <v>23376</v>
      </c>
      <c r="D6745" s="159">
        <v>1</v>
      </c>
    </row>
    <row r="6746" spans="3:4" x14ac:dyDescent="0.25">
      <c r="C6746" s="159" t="s">
        <v>23377</v>
      </c>
      <c r="D6746" s="159">
        <v>1</v>
      </c>
    </row>
    <row r="6747" spans="3:4" x14ac:dyDescent="0.25">
      <c r="C6747" s="159" t="s">
        <v>23378</v>
      </c>
      <c r="D6747" s="159">
        <v>1</v>
      </c>
    </row>
    <row r="6748" spans="3:4" x14ac:dyDescent="0.25">
      <c r="C6748" s="159" t="s">
        <v>23379</v>
      </c>
      <c r="D6748" s="159">
        <v>1</v>
      </c>
    </row>
    <row r="6749" spans="3:4" x14ac:dyDescent="0.25">
      <c r="C6749" s="159" t="s">
        <v>23380</v>
      </c>
      <c r="D6749" s="159">
        <v>1</v>
      </c>
    </row>
    <row r="6750" spans="3:4" x14ac:dyDescent="0.25">
      <c r="C6750" s="159" t="s">
        <v>23381</v>
      </c>
      <c r="D6750" s="159">
        <v>1</v>
      </c>
    </row>
    <row r="6751" spans="3:4" x14ac:dyDescent="0.25">
      <c r="C6751" s="159" t="s">
        <v>23382</v>
      </c>
      <c r="D6751" s="159">
        <v>1</v>
      </c>
    </row>
    <row r="6752" spans="3:4" x14ac:dyDescent="0.25">
      <c r="C6752" s="159" t="s">
        <v>23383</v>
      </c>
      <c r="D6752" s="159">
        <v>1</v>
      </c>
    </row>
    <row r="6753" spans="3:4" x14ac:dyDescent="0.25">
      <c r="C6753" s="159" t="s">
        <v>23384</v>
      </c>
      <c r="D6753" s="159">
        <v>1</v>
      </c>
    </row>
    <row r="6754" spans="3:4" x14ac:dyDescent="0.25">
      <c r="C6754" s="159" t="s">
        <v>23385</v>
      </c>
      <c r="D6754" s="159">
        <v>1</v>
      </c>
    </row>
    <row r="6755" spans="3:4" x14ac:dyDescent="0.25">
      <c r="C6755" s="159" t="s">
        <v>23386</v>
      </c>
      <c r="D6755" s="159">
        <v>1</v>
      </c>
    </row>
    <row r="6756" spans="3:4" x14ac:dyDescent="0.25">
      <c r="C6756" s="159" t="s">
        <v>23387</v>
      </c>
      <c r="D6756" s="159">
        <v>1</v>
      </c>
    </row>
    <row r="6757" spans="3:4" x14ac:dyDescent="0.25">
      <c r="C6757" s="159" t="s">
        <v>23388</v>
      </c>
      <c r="D6757" s="159">
        <v>1</v>
      </c>
    </row>
    <row r="6758" spans="3:4" x14ac:dyDescent="0.25">
      <c r="C6758" s="159" t="s">
        <v>23389</v>
      </c>
      <c r="D6758" s="159">
        <v>1</v>
      </c>
    </row>
    <row r="6759" spans="3:4" x14ac:dyDescent="0.25">
      <c r="C6759" s="159" t="s">
        <v>23390</v>
      </c>
      <c r="D6759" s="159">
        <v>1</v>
      </c>
    </row>
    <row r="6760" spans="3:4" x14ac:dyDescent="0.25">
      <c r="C6760" s="159" t="s">
        <v>23391</v>
      </c>
      <c r="D6760" s="159">
        <v>1</v>
      </c>
    </row>
    <row r="6761" spans="3:4" x14ac:dyDescent="0.25">
      <c r="C6761" s="159" t="s">
        <v>23392</v>
      </c>
      <c r="D6761" s="159">
        <v>1</v>
      </c>
    </row>
    <row r="6762" spans="3:4" x14ac:dyDescent="0.25">
      <c r="C6762" s="159" t="s">
        <v>23393</v>
      </c>
      <c r="D6762" s="159">
        <v>1</v>
      </c>
    </row>
    <row r="6763" spans="3:4" x14ac:dyDescent="0.25">
      <c r="C6763" s="159" t="s">
        <v>23394</v>
      </c>
      <c r="D6763" s="159">
        <v>1</v>
      </c>
    </row>
    <row r="6764" spans="3:4" x14ac:dyDescent="0.25">
      <c r="C6764" s="159" t="s">
        <v>23395</v>
      </c>
      <c r="D6764" s="159">
        <v>1</v>
      </c>
    </row>
    <row r="6765" spans="3:4" x14ac:dyDescent="0.25">
      <c r="C6765" s="159" t="s">
        <v>23396</v>
      </c>
      <c r="D6765" s="159">
        <v>1</v>
      </c>
    </row>
    <row r="6766" spans="3:4" x14ac:dyDescent="0.25">
      <c r="C6766" s="159" t="s">
        <v>23397</v>
      </c>
      <c r="D6766" s="159">
        <v>1</v>
      </c>
    </row>
    <row r="6767" spans="3:4" x14ac:dyDescent="0.25">
      <c r="C6767" s="159" t="s">
        <v>23398</v>
      </c>
      <c r="D6767" s="159">
        <v>1</v>
      </c>
    </row>
    <row r="6768" spans="3:4" x14ac:dyDescent="0.25">
      <c r="C6768" s="159" t="s">
        <v>23399</v>
      </c>
      <c r="D6768" s="159">
        <v>1</v>
      </c>
    </row>
    <row r="6769" spans="3:4" x14ac:dyDescent="0.25">
      <c r="C6769" s="159" t="s">
        <v>23400</v>
      </c>
      <c r="D6769" s="159">
        <v>1</v>
      </c>
    </row>
    <row r="6770" spans="3:4" x14ac:dyDescent="0.25">
      <c r="C6770" s="159" t="s">
        <v>23401</v>
      </c>
      <c r="D6770" s="159">
        <v>1</v>
      </c>
    </row>
    <row r="6771" spans="3:4" x14ac:dyDescent="0.25">
      <c r="C6771" s="159" t="s">
        <v>23402</v>
      </c>
      <c r="D6771" s="159">
        <v>1</v>
      </c>
    </row>
    <row r="6772" spans="3:4" x14ac:dyDescent="0.25">
      <c r="C6772" s="159" t="s">
        <v>23403</v>
      </c>
      <c r="D6772" s="159">
        <v>1</v>
      </c>
    </row>
    <row r="6773" spans="3:4" x14ac:dyDescent="0.25">
      <c r="C6773" s="159" t="s">
        <v>23404</v>
      </c>
      <c r="D6773" s="159">
        <v>1</v>
      </c>
    </row>
    <row r="6774" spans="3:4" x14ac:dyDescent="0.25">
      <c r="C6774" s="159" t="s">
        <v>23405</v>
      </c>
      <c r="D6774" s="159">
        <v>1</v>
      </c>
    </row>
    <row r="6775" spans="3:4" x14ac:dyDescent="0.25">
      <c r="C6775" s="159" t="s">
        <v>23406</v>
      </c>
      <c r="D6775" s="159">
        <v>1</v>
      </c>
    </row>
    <row r="6776" spans="3:4" x14ac:dyDescent="0.25">
      <c r="C6776" s="159" t="s">
        <v>23407</v>
      </c>
      <c r="D6776" s="159">
        <v>1</v>
      </c>
    </row>
    <row r="6777" spans="3:4" x14ac:dyDescent="0.25">
      <c r="C6777" s="159" t="s">
        <v>23408</v>
      </c>
      <c r="D6777" s="159">
        <v>1</v>
      </c>
    </row>
    <row r="6778" spans="3:4" x14ac:dyDescent="0.25">
      <c r="C6778" s="159" t="s">
        <v>23409</v>
      </c>
      <c r="D6778" s="159">
        <v>1</v>
      </c>
    </row>
    <row r="6779" spans="3:4" x14ac:dyDescent="0.25">
      <c r="C6779" s="159" t="s">
        <v>23410</v>
      </c>
      <c r="D6779" s="159">
        <v>1</v>
      </c>
    </row>
    <row r="6780" spans="3:4" x14ac:dyDescent="0.25">
      <c r="C6780" s="159" t="s">
        <v>23411</v>
      </c>
      <c r="D6780" s="159">
        <v>1</v>
      </c>
    </row>
    <row r="6781" spans="3:4" x14ac:dyDescent="0.25">
      <c r="C6781" s="159" t="s">
        <v>23412</v>
      </c>
      <c r="D6781" s="159">
        <v>1</v>
      </c>
    </row>
    <row r="6782" spans="3:4" x14ac:dyDescent="0.25">
      <c r="C6782" s="159" t="s">
        <v>23413</v>
      </c>
      <c r="D6782" s="159">
        <v>1</v>
      </c>
    </row>
    <row r="6783" spans="3:4" x14ac:dyDescent="0.25">
      <c r="C6783" s="159" t="s">
        <v>23414</v>
      </c>
      <c r="D6783" s="159">
        <v>1</v>
      </c>
    </row>
    <row r="6784" spans="3:4" x14ac:dyDescent="0.25">
      <c r="C6784" s="159" t="s">
        <v>23415</v>
      </c>
      <c r="D6784" s="159">
        <v>1</v>
      </c>
    </row>
    <row r="6785" spans="3:4" x14ac:dyDescent="0.25">
      <c r="C6785" s="159" t="s">
        <v>23416</v>
      </c>
      <c r="D6785" s="159">
        <v>1</v>
      </c>
    </row>
    <row r="6786" spans="3:4" x14ac:dyDescent="0.25">
      <c r="C6786" s="159" t="s">
        <v>23417</v>
      </c>
      <c r="D6786" s="159">
        <v>1</v>
      </c>
    </row>
    <row r="6787" spans="3:4" x14ac:dyDescent="0.25">
      <c r="C6787" s="159" t="s">
        <v>23418</v>
      </c>
      <c r="D6787" s="159">
        <v>1</v>
      </c>
    </row>
    <row r="6788" spans="3:4" x14ac:dyDescent="0.25">
      <c r="C6788" s="159" t="s">
        <v>23419</v>
      </c>
      <c r="D6788" s="159">
        <v>1</v>
      </c>
    </row>
    <row r="6789" spans="3:4" x14ac:dyDescent="0.25">
      <c r="C6789" s="159" t="s">
        <v>23420</v>
      </c>
      <c r="D6789" s="159">
        <v>1</v>
      </c>
    </row>
    <row r="6790" spans="3:4" x14ac:dyDescent="0.25">
      <c r="C6790" s="159" t="s">
        <v>23421</v>
      </c>
      <c r="D6790" s="159">
        <v>1</v>
      </c>
    </row>
    <row r="6791" spans="3:4" x14ac:dyDescent="0.25">
      <c r="C6791" s="159" t="s">
        <v>23422</v>
      </c>
      <c r="D6791" s="159">
        <v>1</v>
      </c>
    </row>
    <row r="6792" spans="3:4" x14ac:dyDescent="0.25">
      <c r="C6792" s="159" t="s">
        <v>23423</v>
      </c>
      <c r="D6792" s="159">
        <v>1</v>
      </c>
    </row>
    <row r="6793" spans="3:4" x14ac:dyDescent="0.25">
      <c r="C6793" s="159" t="s">
        <v>23424</v>
      </c>
      <c r="D6793" s="159">
        <v>1</v>
      </c>
    </row>
    <row r="6794" spans="3:4" x14ac:dyDescent="0.25">
      <c r="C6794" s="159" t="s">
        <v>23425</v>
      </c>
      <c r="D6794" s="159">
        <v>1</v>
      </c>
    </row>
    <row r="6795" spans="3:4" x14ac:dyDescent="0.25">
      <c r="C6795" s="159" t="s">
        <v>23426</v>
      </c>
      <c r="D6795" s="159">
        <v>1</v>
      </c>
    </row>
    <row r="6796" spans="3:4" x14ac:dyDescent="0.25">
      <c r="C6796" s="159" t="s">
        <v>23427</v>
      </c>
      <c r="D6796" s="159">
        <v>1</v>
      </c>
    </row>
    <row r="6797" spans="3:4" x14ac:dyDescent="0.25">
      <c r="C6797" s="159" t="s">
        <v>23428</v>
      </c>
      <c r="D6797" s="159">
        <v>1</v>
      </c>
    </row>
    <row r="6798" spans="3:4" x14ac:dyDescent="0.25">
      <c r="C6798" s="159" t="s">
        <v>23429</v>
      </c>
      <c r="D6798" s="159">
        <v>1</v>
      </c>
    </row>
    <row r="6799" spans="3:4" x14ac:dyDescent="0.25">
      <c r="C6799" s="159" t="s">
        <v>23430</v>
      </c>
      <c r="D6799" s="159">
        <v>1</v>
      </c>
    </row>
    <row r="6800" spans="3:4" x14ac:dyDescent="0.25">
      <c r="C6800" s="159" t="s">
        <v>23431</v>
      </c>
      <c r="D6800" s="159">
        <v>1</v>
      </c>
    </row>
    <row r="6801" spans="3:4" x14ac:dyDescent="0.25">
      <c r="C6801" s="159" t="s">
        <v>23432</v>
      </c>
      <c r="D6801" s="159">
        <v>1</v>
      </c>
    </row>
    <row r="6802" spans="3:4" x14ac:dyDescent="0.25">
      <c r="C6802" s="159" t="s">
        <v>23433</v>
      </c>
      <c r="D6802" s="159">
        <v>1</v>
      </c>
    </row>
    <row r="6803" spans="3:4" x14ac:dyDescent="0.25">
      <c r="C6803" s="159" t="s">
        <v>23434</v>
      </c>
      <c r="D6803" s="159">
        <v>1</v>
      </c>
    </row>
    <row r="6804" spans="3:4" x14ac:dyDescent="0.25">
      <c r="C6804" s="159" t="s">
        <v>23435</v>
      </c>
      <c r="D6804" s="159">
        <v>1</v>
      </c>
    </row>
    <row r="6805" spans="3:4" x14ac:dyDescent="0.25">
      <c r="C6805" s="159" t="s">
        <v>23436</v>
      </c>
      <c r="D6805" s="159">
        <v>1</v>
      </c>
    </row>
    <row r="6806" spans="3:4" x14ac:dyDescent="0.25">
      <c r="C6806" s="159" t="s">
        <v>23437</v>
      </c>
      <c r="D6806" s="159">
        <v>1</v>
      </c>
    </row>
    <row r="6807" spans="3:4" x14ac:dyDescent="0.25">
      <c r="C6807" s="159" t="s">
        <v>23438</v>
      </c>
      <c r="D6807" s="159">
        <v>1</v>
      </c>
    </row>
    <row r="6808" spans="3:4" x14ac:dyDescent="0.25">
      <c r="C6808" s="159" t="s">
        <v>23439</v>
      </c>
      <c r="D6808" s="159">
        <v>1</v>
      </c>
    </row>
    <row r="6809" spans="3:4" x14ac:dyDescent="0.25">
      <c r="C6809" s="159" t="s">
        <v>23440</v>
      </c>
      <c r="D6809" s="159">
        <v>1</v>
      </c>
    </row>
    <row r="6810" spans="3:4" x14ac:dyDescent="0.25">
      <c r="C6810" s="159" t="s">
        <v>23441</v>
      </c>
      <c r="D6810" s="159">
        <v>1</v>
      </c>
    </row>
    <row r="6811" spans="3:4" x14ac:dyDescent="0.25">
      <c r="C6811" s="159" t="s">
        <v>23442</v>
      </c>
      <c r="D6811" s="159">
        <v>1</v>
      </c>
    </row>
    <row r="6812" spans="3:4" x14ac:dyDescent="0.25">
      <c r="C6812" s="159" t="s">
        <v>23443</v>
      </c>
      <c r="D6812" s="159">
        <v>1</v>
      </c>
    </row>
    <row r="6813" spans="3:4" x14ac:dyDescent="0.25">
      <c r="C6813" s="159" t="s">
        <v>23444</v>
      </c>
      <c r="D6813" s="159">
        <v>1</v>
      </c>
    </row>
    <row r="6814" spans="3:4" x14ac:dyDescent="0.25">
      <c r="C6814" s="159" t="s">
        <v>23445</v>
      </c>
      <c r="D6814" s="159">
        <v>1</v>
      </c>
    </row>
    <row r="6815" spans="3:4" x14ac:dyDescent="0.25">
      <c r="C6815" s="159" t="s">
        <v>23446</v>
      </c>
      <c r="D6815" s="159">
        <v>1</v>
      </c>
    </row>
    <row r="6816" spans="3:4" x14ac:dyDescent="0.25">
      <c r="C6816" s="159" t="s">
        <v>23447</v>
      </c>
      <c r="D6816" s="159">
        <v>1</v>
      </c>
    </row>
    <row r="6817" spans="3:4" x14ac:dyDescent="0.25">
      <c r="C6817" s="159" t="s">
        <v>23448</v>
      </c>
      <c r="D6817" s="159">
        <v>1</v>
      </c>
    </row>
    <row r="6818" spans="3:4" x14ac:dyDescent="0.25">
      <c r="C6818" s="159" t="s">
        <v>23449</v>
      </c>
      <c r="D6818" s="159">
        <v>1</v>
      </c>
    </row>
    <row r="6819" spans="3:4" x14ac:dyDescent="0.25">
      <c r="C6819" s="159" t="s">
        <v>23450</v>
      </c>
      <c r="D6819" s="159">
        <v>1</v>
      </c>
    </row>
    <row r="6820" spans="3:4" x14ac:dyDescent="0.25">
      <c r="C6820" s="159" t="s">
        <v>23451</v>
      </c>
      <c r="D6820" s="159">
        <v>1</v>
      </c>
    </row>
    <row r="6821" spans="3:4" x14ac:dyDescent="0.25">
      <c r="C6821" s="159" t="s">
        <v>23452</v>
      </c>
      <c r="D6821" s="159">
        <v>1</v>
      </c>
    </row>
    <row r="6822" spans="3:4" x14ac:dyDescent="0.25">
      <c r="C6822" s="159" t="s">
        <v>23453</v>
      </c>
      <c r="D6822" s="159">
        <v>1</v>
      </c>
    </row>
    <row r="6823" spans="3:4" x14ac:dyDescent="0.25">
      <c r="C6823" s="159" t="s">
        <v>23454</v>
      </c>
      <c r="D6823" s="159">
        <v>1</v>
      </c>
    </row>
    <row r="6824" spans="3:4" x14ac:dyDescent="0.25">
      <c r="C6824" s="159" t="s">
        <v>23455</v>
      </c>
      <c r="D6824" s="159">
        <v>1</v>
      </c>
    </row>
    <row r="6825" spans="3:4" x14ac:dyDescent="0.25">
      <c r="C6825" s="159" t="s">
        <v>23456</v>
      </c>
      <c r="D6825" s="159">
        <v>1</v>
      </c>
    </row>
    <row r="6826" spans="3:4" x14ac:dyDescent="0.25">
      <c r="C6826" s="159" t="s">
        <v>23457</v>
      </c>
      <c r="D6826" s="159">
        <v>1</v>
      </c>
    </row>
    <row r="6827" spans="3:4" x14ac:dyDescent="0.25">
      <c r="C6827" s="159" t="s">
        <v>23458</v>
      </c>
      <c r="D6827" s="159">
        <v>1</v>
      </c>
    </row>
    <row r="6828" spans="3:4" x14ac:dyDescent="0.25">
      <c r="C6828" s="159" t="s">
        <v>23459</v>
      </c>
      <c r="D6828" s="159">
        <v>1</v>
      </c>
    </row>
    <row r="6829" spans="3:4" x14ac:dyDescent="0.25">
      <c r="C6829" s="159" t="s">
        <v>23460</v>
      </c>
      <c r="D6829" s="159">
        <v>1</v>
      </c>
    </row>
    <row r="6830" spans="3:4" x14ac:dyDescent="0.25">
      <c r="C6830" s="159" t="s">
        <v>23461</v>
      </c>
      <c r="D6830" s="159">
        <v>1</v>
      </c>
    </row>
    <row r="6831" spans="3:4" x14ac:dyDescent="0.25">
      <c r="C6831" s="159" t="s">
        <v>23462</v>
      </c>
      <c r="D6831" s="159">
        <v>1</v>
      </c>
    </row>
    <row r="6832" spans="3:4" x14ac:dyDescent="0.25">
      <c r="C6832" s="159" t="s">
        <v>23463</v>
      </c>
      <c r="D6832" s="159">
        <v>1</v>
      </c>
    </row>
    <row r="6833" spans="3:4" x14ac:dyDescent="0.25">
      <c r="C6833" s="159" t="s">
        <v>23464</v>
      </c>
      <c r="D6833" s="159">
        <v>1</v>
      </c>
    </row>
    <row r="6834" spans="3:4" x14ac:dyDescent="0.25">
      <c r="C6834" s="159" t="s">
        <v>23465</v>
      </c>
      <c r="D6834" s="159">
        <v>1</v>
      </c>
    </row>
    <row r="6835" spans="3:4" x14ac:dyDescent="0.25">
      <c r="C6835" s="159" t="s">
        <v>23466</v>
      </c>
      <c r="D6835" s="159">
        <v>1</v>
      </c>
    </row>
    <row r="6836" spans="3:4" x14ac:dyDescent="0.25">
      <c r="C6836" s="159" t="s">
        <v>23467</v>
      </c>
      <c r="D6836" s="159">
        <v>1</v>
      </c>
    </row>
    <row r="6837" spans="3:4" x14ac:dyDescent="0.25">
      <c r="C6837" s="159" t="s">
        <v>23468</v>
      </c>
      <c r="D6837" s="159">
        <v>1</v>
      </c>
    </row>
    <row r="6838" spans="3:4" x14ac:dyDescent="0.25">
      <c r="C6838" s="159" t="s">
        <v>23469</v>
      </c>
      <c r="D6838" s="159">
        <v>1</v>
      </c>
    </row>
    <row r="6839" spans="3:4" x14ac:dyDescent="0.25">
      <c r="C6839" s="159" t="s">
        <v>23470</v>
      </c>
      <c r="D6839" s="159">
        <v>1</v>
      </c>
    </row>
    <row r="6840" spans="3:4" x14ac:dyDescent="0.25">
      <c r="C6840" s="159" t="s">
        <v>23471</v>
      </c>
      <c r="D6840" s="159">
        <v>1</v>
      </c>
    </row>
    <row r="6841" spans="3:4" x14ac:dyDescent="0.25">
      <c r="C6841" s="159" t="s">
        <v>23472</v>
      </c>
      <c r="D6841" s="159">
        <v>1</v>
      </c>
    </row>
    <row r="6842" spans="3:4" x14ac:dyDescent="0.25">
      <c r="C6842" s="159" t="s">
        <v>23473</v>
      </c>
      <c r="D6842" s="159">
        <v>1</v>
      </c>
    </row>
    <row r="6843" spans="3:4" x14ac:dyDescent="0.25">
      <c r="C6843" s="159" t="s">
        <v>23474</v>
      </c>
      <c r="D6843" s="159">
        <v>1</v>
      </c>
    </row>
    <row r="6844" spans="3:4" x14ac:dyDescent="0.25">
      <c r="C6844" s="159" t="s">
        <v>23475</v>
      </c>
      <c r="D6844" s="159">
        <v>1</v>
      </c>
    </row>
    <row r="6845" spans="3:4" x14ac:dyDescent="0.25">
      <c r="C6845" s="159" t="s">
        <v>23476</v>
      </c>
      <c r="D6845" s="159">
        <v>1</v>
      </c>
    </row>
    <row r="6846" spans="3:4" x14ac:dyDescent="0.25">
      <c r="C6846" s="159" t="s">
        <v>23477</v>
      </c>
      <c r="D6846" s="159">
        <v>1</v>
      </c>
    </row>
    <row r="6847" spans="3:4" x14ac:dyDescent="0.25">
      <c r="C6847" s="159" t="s">
        <v>23478</v>
      </c>
      <c r="D6847" s="159">
        <v>1</v>
      </c>
    </row>
    <row r="6848" spans="3:4" x14ac:dyDescent="0.25">
      <c r="C6848" s="159" t="s">
        <v>23479</v>
      </c>
      <c r="D6848" s="159">
        <v>1</v>
      </c>
    </row>
    <row r="6849" spans="3:4" x14ac:dyDescent="0.25">
      <c r="C6849" s="159" t="s">
        <v>23480</v>
      </c>
      <c r="D6849" s="159">
        <v>1</v>
      </c>
    </row>
    <row r="6850" spans="3:4" x14ac:dyDescent="0.25">
      <c r="C6850" s="159" t="s">
        <v>23481</v>
      </c>
      <c r="D6850" s="159">
        <v>1</v>
      </c>
    </row>
    <row r="6851" spans="3:4" x14ac:dyDescent="0.25">
      <c r="C6851" s="159" t="s">
        <v>23482</v>
      </c>
      <c r="D6851" s="159">
        <v>1</v>
      </c>
    </row>
    <row r="6852" spans="3:4" x14ac:dyDescent="0.25">
      <c r="C6852" s="159" t="s">
        <v>23483</v>
      </c>
      <c r="D6852" s="159">
        <v>1</v>
      </c>
    </row>
    <row r="6853" spans="3:4" x14ac:dyDescent="0.25">
      <c r="C6853" s="159" t="s">
        <v>23484</v>
      </c>
      <c r="D6853" s="159">
        <v>1</v>
      </c>
    </row>
    <row r="6854" spans="3:4" x14ac:dyDescent="0.25">
      <c r="C6854" s="159" t="s">
        <v>23485</v>
      </c>
      <c r="D6854" s="159">
        <v>1</v>
      </c>
    </row>
    <row r="6855" spans="3:4" x14ac:dyDescent="0.25">
      <c r="C6855" s="159" t="s">
        <v>23486</v>
      </c>
      <c r="D6855" s="159">
        <v>1</v>
      </c>
    </row>
    <row r="6856" spans="3:4" x14ac:dyDescent="0.25">
      <c r="C6856" s="159" t="s">
        <v>23487</v>
      </c>
      <c r="D6856" s="159">
        <v>1</v>
      </c>
    </row>
    <row r="6857" spans="3:4" x14ac:dyDescent="0.25">
      <c r="C6857" s="159" t="s">
        <v>23488</v>
      </c>
      <c r="D6857" s="159">
        <v>1</v>
      </c>
    </row>
    <row r="6858" spans="3:4" x14ac:dyDescent="0.25">
      <c r="C6858" s="159" t="s">
        <v>23489</v>
      </c>
      <c r="D6858" s="159">
        <v>1</v>
      </c>
    </row>
    <row r="6859" spans="3:4" x14ac:dyDescent="0.25">
      <c r="C6859" s="159" t="s">
        <v>23490</v>
      </c>
      <c r="D6859" s="159">
        <v>1</v>
      </c>
    </row>
    <row r="6860" spans="3:4" x14ac:dyDescent="0.25">
      <c r="C6860" s="159" t="s">
        <v>23491</v>
      </c>
      <c r="D6860" s="159">
        <v>1</v>
      </c>
    </row>
    <row r="6861" spans="3:4" x14ac:dyDescent="0.25">
      <c r="C6861" s="159" t="s">
        <v>23492</v>
      </c>
      <c r="D6861" s="159">
        <v>1</v>
      </c>
    </row>
    <row r="6862" spans="3:4" x14ac:dyDescent="0.25">
      <c r="C6862" s="159" t="s">
        <v>23493</v>
      </c>
      <c r="D6862" s="159">
        <v>1</v>
      </c>
    </row>
    <row r="6863" spans="3:4" x14ac:dyDescent="0.25">
      <c r="C6863" s="159" t="s">
        <v>23494</v>
      </c>
      <c r="D6863" s="159">
        <v>1</v>
      </c>
    </row>
    <row r="6864" spans="3:4" x14ac:dyDescent="0.25">
      <c r="C6864" s="159" t="s">
        <v>23495</v>
      </c>
      <c r="D6864" s="159">
        <v>1</v>
      </c>
    </row>
    <row r="6865" spans="3:4" x14ac:dyDescent="0.25">
      <c r="C6865" s="159" t="s">
        <v>23496</v>
      </c>
      <c r="D6865" s="159">
        <v>1</v>
      </c>
    </row>
    <row r="6866" spans="3:4" x14ac:dyDescent="0.25">
      <c r="C6866" s="159" t="s">
        <v>23497</v>
      </c>
      <c r="D6866" s="159">
        <v>1</v>
      </c>
    </row>
    <row r="6867" spans="3:4" x14ac:dyDescent="0.25">
      <c r="C6867" s="159" t="s">
        <v>23498</v>
      </c>
      <c r="D6867" s="159">
        <v>1</v>
      </c>
    </row>
    <row r="6868" spans="3:4" x14ac:dyDescent="0.25">
      <c r="C6868" s="159" t="s">
        <v>23499</v>
      </c>
      <c r="D6868" s="159">
        <v>1</v>
      </c>
    </row>
    <row r="6869" spans="3:4" x14ac:dyDescent="0.25">
      <c r="C6869" s="159" t="s">
        <v>23500</v>
      </c>
      <c r="D6869" s="159">
        <v>1</v>
      </c>
    </row>
    <row r="6870" spans="3:4" x14ac:dyDescent="0.25">
      <c r="C6870" s="159" t="s">
        <v>23501</v>
      </c>
      <c r="D6870" s="159">
        <v>1</v>
      </c>
    </row>
    <row r="6871" spans="3:4" x14ac:dyDescent="0.25">
      <c r="C6871" s="159" t="s">
        <v>23502</v>
      </c>
      <c r="D6871" s="159">
        <v>1</v>
      </c>
    </row>
    <row r="6872" spans="3:4" x14ac:dyDescent="0.25">
      <c r="C6872" s="159" t="s">
        <v>23503</v>
      </c>
      <c r="D6872" s="159">
        <v>1</v>
      </c>
    </row>
    <row r="6873" spans="3:4" x14ac:dyDescent="0.25">
      <c r="C6873" s="159" t="s">
        <v>23504</v>
      </c>
      <c r="D6873" s="159">
        <v>1</v>
      </c>
    </row>
    <row r="6874" spans="3:4" x14ac:dyDescent="0.25">
      <c r="C6874" s="159" t="s">
        <v>23505</v>
      </c>
      <c r="D6874" s="159">
        <v>1</v>
      </c>
    </row>
    <row r="6875" spans="3:4" x14ac:dyDescent="0.25">
      <c r="C6875" s="159" t="s">
        <v>23506</v>
      </c>
      <c r="D6875" s="159">
        <v>1</v>
      </c>
    </row>
    <row r="6876" spans="3:4" x14ac:dyDescent="0.25">
      <c r="C6876" s="159" t="s">
        <v>23507</v>
      </c>
      <c r="D6876" s="159">
        <v>1</v>
      </c>
    </row>
    <row r="6877" spans="3:4" x14ac:dyDescent="0.25">
      <c r="C6877" s="159" t="s">
        <v>23508</v>
      </c>
      <c r="D6877" s="159">
        <v>1</v>
      </c>
    </row>
    <row r="6878" spans="3:4" x14ac:dyDescent="0.25">
      <c r="C6878" s="159" t="s">
        <v>23509</v>
      </c>
      <c r="D6878" s="159">
        <v>1</v>
      </c>
    </row>
    <row r="6879" spans="3:4" x14ac:dyDescent="0.25">
      <c r="C6879" s="159" t="s">
        <v>23510</v>
      </c>
      <c r="D6879" s="159">
        <v>1</v>
      </c>
    </row>
    <row r="6880" spans="3:4" x14ac:dyDescent="0.25">
      <c r="C6880" s="159" t="s">
        <v>23511</v>
      </c>
      <c r="D6880" s="159">
        <v>1</v>
      </c>
    </row>
    <row r="6881" spans="3:4" x14ac:dyDescent="0.25">
      <c r="C6881" s="159" t="s">
        <v>23512</v>
      </c>
      <c r="D6881" s="159">
        <v>1</v>
      </c>
    </row>
    <row r="6882" spans="3:4" x14ac:dyDescent="0.25">
      <c r="C6882" s="159" t="s">
        <v>23513</v>
      </c>
      <c r="D6882" s="159">
        <v>1</v>
      </c>
    </row>
    <row r="6883" spans="3:4" x14ac:dyDescent="0.25">
      <c r="C6883" s="159" t="s">
        <v>23514</v>
      </c>
      <c r="D6883" s="159">
        <v>1</v>
      </c>
    </row>
    <row r="6884" spans="3:4" x14ac:dyDescent="0.25">
      <c r="C6884" s="159" t="s">
        <v>23515</v>
      </c>
      <c r="D6884" s="159">
        <v>1</v>
      </c>
    </row>
    <row r="6885" spans="3:4" x14ac:dyDescent="0.25">
      <c r="C6885" s="159" t="s">
        <v>23516</v>
      </c>
      <c r="D6885" s="159">
        <v>1</v>
      </c>
    </row>
    <row r="6886" spans="3:4" x14ac:dyDescent="0.25">
      <c r="C6886" s="159" t="s">
        <v>23517</v>
      </c>
      <c r="D6886" s="159">
        <v>1</v>
      </c>
    </row>
    <row r="6887" spans="3:4" x14ac:dyDescent="0.25">
      <c r="C6887" s="159" t="s">
        <v>23518</v>
      </c>
      <c r="D6887" s="159">
        <v>1</v>
      </c>
    </row>
    <row r="6888" spans="3:4" x14ac:dyDescent="0.25">
      <c r="C6888" s="159" t="s">
        <v>23519</v>
      </c>
      <c r="D6888" s="159">
        <v>1</v>
      </c>
    </row>
    <row r="6889" spans="3:4" x14ac:dyDescent="0.25">
      <c r="C6889" s="159" t="s">
        <v>23520</v>
      </c>
      <c r="D6889" s="159">
        <v>1</v>
      </c>
    </row>
    <row r="6890" spans="3:4" x14ac:dyDescent="0.25">
      <c r="C6890" s="159" t="s">
        <v>23521</v>
      </c>
      <c r="D6890" s="159">
        <v>1</v>
      </c>
    </row>
    <row r="6891" spans="3:4" x14ac:dyDescent="0.25">
      <c r="C6891" s="159" t="s">
        <v>23522</v>
      </c>
      <c r="D6891" s="159">
        <v>1</v>
      </c>
    </row>
    <row r="6892" spans="3:4" x14ac:dyDescent="0.25">
      <c r="C6892" s="159" t="s">
        <v>23523</v>
      </c>
      <c r="D6892" s="159">
        <v>1</v>
      </c>
    </row>
    <row r="6893" spans="3:4" x14ac:dyDescent="0.25">
      <c r="C6893" s="159" t="s">
        <v>23524</v>
      </c>
      <c r="D6893" s="159">
        <v>1</v>
      </c>
    </row>
    <row r="6894" spans="3:4" x14ac:dyDescent="0.25">
      <c r="C6894" s="159" t="s">
        <v>23525</v>
      </c>
      <c r="D6894" s="159">
        <v>1</v>
      </c>
    </row>
    <row r="6895" spans="3:4" x14ac:dyDescent="0.25">
      <c r="C6895" s="159" t="s">
        <v>23526</v>
      </c>
      <c r="D6895" s="159">
        <v>1</v>
      </c>
    </row>
    <row r="6896" spans="3:4" x14ac:dyDescent="0.25">
      <c r="C6896" s="159" t="s">
        <v>23527</v>
      </c>
      <c r="D6896" s="159">
        <v>1</v>
      </c>
    </row>
    <row r="6897" spans="3:4" x14ac:dyDescent="0.25">
      <c r="C6897" s="159" t="s">
        <v>23528</v>
      </c>
      <c r="D6897" s="159">
        <v>1</v>
      </c>
    </row>
    <row r="6898" spans="3:4" x14ac:dyDescent="0.25">
      <c r="C6898" s="159" t="s">
        <v>23529</v>
      </c>
      <c r="D6898" s="159">
        <v>1</v>
      </c>
    </row>
    <row r="6899" spans="3:4" x14ac:dyDescent="0.25">
      <c r="C6899" s="159" t="s">
        <v>23530</v>
      </c>
      <c r="D6899" s="159">
        <v>1</v>
      </c>
    </row>
    <row r="6900" spans="3:4" x14ac:dyDescent="0.25">
      <c r="C6900" s="159" t="s">
        <v>23531</v>
      </c>
      <c r="D6900" s="159">
        <v>1</v>
      </c>
    </row>
    <row r="6901" spans="3:4" x14ac:dyDescent="0.25">
      <c r="C6901" s="159" t="s">
        <v>23532</v>
      </c>
      <c r="D6901" s="159">
        <v>1</v>
      </c>
    </row>
    <row r="6902" spans="3:4" x14ac:dyDescent="0.25">
      <c r="C6902" s="159" t="s">
        <v>23533</v>
      </c>
      <c r="D6902" s="159">
        <v>1</v>
      </c>
    </row>
    <row r="6903" spans="3:4" x14ac:dyDescent="0.25">
      <c r="C6903" s="159" t="s">
        <v>23534</v>
      </c>
      <c r="D6903" s="159">
        <v>1</v>
      </c>
    </row>
    <row r="6904" spans="3:4" x14ac:dyDescent="0.25">
      <c r="C6904" s="159" t="s">
        <v>23535</v>
      </c>
      <c r="D6904" s="159">
        <v>1</v>
      </c>
    </row>
    <row r="6905" spans="3:4" x14ac:dyDescent="0.25">
      <c r="C6905" s="159" t="s">
        <v>23753</v>
      </c>
      <c r="D6905" s="159">
        <v>1</v>
      </c>
    </row>
    <row r="6906" spans="3:4" x14ac:dyDescent="0.25">
      <c r="C6906" s="159" t="s">
        <v>23754</v>
      </c>
      <c r="D6906" s="159">
        <v>1</v>
      </c>
    </row>
    <row r="6907" spans="3:4" x14ac:dyDescent="0.25">
      <c r="C6907" s="159" t="s">
        <v>23755</v>
      </c>
      <c r="D6907" s="159">
        <v>1</v>
      </c>
    </row>
    <row r="6908" spans="3:4" x14ac:dyDescent="0.25">
      <c r="C6908" s="159" t="s">
        <v>23756</v>
      </c>
      <c r="D6908" s="159">
        <v>1</v>
      </c>
    </row>
    <row r="6909" spans="3:4" x14ac:dyDescent="0.25">
      <c r="C6909" s="159" t="s">
        <v>23757</v>
      </c>
      <c r="D6909" s="159">
        <v>1</v>
      </c>
    </row>
    <row r="6910" spans="3:4" x14ac:dyDescent="0.25">
      <c r="C6910" s="159" t="s">
        <v>23758</v>
      </c>
      <c r="D6910" s="159">
        <v>1</v>
      </c>
    </row>
    <row r="6911" spans="3:4" x14ac:dyDescent="0.25">
      <c r="C6911" s="159" t="s">
        <v>23759</v>
      </c>
      <c r="D6911" s="159">
        <v>1</v>
      </c>
    </row>
    <row r="6912" spans="3:4" x14ac:dyDescent="0.25">
      <c r="C6912" s="159" t="s">
        <v>23760</v>
      </c>
      <c r="D6912" s="159">
        <v>1</v>
      </c>
    </row>
    <row r="6913" spans="3:4" x14ac:dyDescent="0.25">
      <c r="C6913" s="159" t="s">
        <v>23761</v>
      </c>
      <c r="D6913" s="159">
        <v>1</v>
      </c>
    </row>
    <row r="6914" spans="3:4" x14ac:dyDescent="0.25">
      <c r="C6914" s="159" t="s">
        <v>23762</v>
      </c>
      <c r="D6914" s="159">
        <v>1</v>
      </c>
    </row>
    <row r="6915" spans="3:4" x14ac:dyDescent="0.25">
      <c r="C6915" s="159" t="s">
        <v>23763</v>
      </c>
      <c r="D6915" s="159">
        <v>1</v>
      </c>
    </row>
    <row r="6916" spans="3:4" x14ac:dyDescent="0.25">
      <c r="C6916" s="159" t="s">
        <v>23764</v>
      </c>
      <c r="D6916" s="159">
        <v>1</v>
      </c>
    </row>
    <row r="6917" spans="3:4" x14ac:dyDescent="0.25">
      <c r="C6917" s="159" t="s">
        <v>23765</v>
      </c>
      <c r="D6917" s="159">
        <v>1</v>
      </c>
    </row>
    <row r="6918" spans="3:4" x14ac:dyDescent="0.25">
      <c r="C6918" s="159" t="s">
        <v>23766</v>
      </c>
      <c r="D6918" s="159">
        <v>1</v>
      </c>
    </row>
    <row r="6919" spans="3:4" x14ac:dyDescent="0.25">
      <c r="C6919" s="159" t="s">
        <v>23767</v>
      </c>
      <c r="D6919" s="159">
        <v>1</v>
      </c>
    </row>
    <row r="6920" spans="3:4" x14ac:dyDescent="0.25">
      <c r="C6920" s="159" t="s">
        <v>23768</v>
      </c>
      <c r="D6920" s="159">
        <v>1</v>
      </c>
    </row>
    <row r="6921" spans="3:4" x14ac:dyDescent="0.25">
      <c r="C6921" s="159" t="s">
        <v>23769</v>
      </c>
      <c r="D6921" s="159">
        <v>1</v>
      </c>
    </row>
    <row r="6922" spans="3:4" x14ac:dyDescent="0.25">
      <c r="C6922" s="159" t="s">
        <v>23770</v>
      </c>
      <c r="D6922" s="159">
        <v>1</v>
      </c>
    </row>
    <row r="6923" spans="3:4" x14ac:dyDescent="0.25">
      <c r="C6923" s="159" t="s">
        <v>23771</v>
      </c>
      <c r="D6923" s="159">
        <v>1</v>
      </c>
    </row>
    <row r="6924" spans="3:4" x14ac:dyDescent="0.25">
      <c r="C6924" s="159" t="s">
        <v>23772</v>
      </c>
      <c r="D6924" s="159">
        <v>1</v>
      </c>
    </row>
    <row r="6925" spans="3:4" x14ac:dyDescent="0.25">
      <c r="C6925" s="159" t="s">
        <v>23773</v>
      </c>
      <c r="D6925" s="159">
        <v>1</v>
      </c>
    </row>
    <row r="6926" spans="3:4" x14ac:dyDescent="0.25">
      <c r="C6926" s="159" t="s">
        <v>23774</v>
      </c>
      <c r="D6926" s="159">
        <v>1</v>
      </c>
    </row>
    <row r="6927" spans="3:4" x14ac:dyDescent="0.25">
      <c r="C6927" s="159" t="s">
        <v>23775</v>
      </c>
      <c r="D6927" s="159">
        <v>1</v>
      </c>
    </row>
    <row r="6928" spans="3:4" x14ac:dyDescent="0.25">
      <c r="C6928" s="159" t="s">
        <v>23776</v>
      </c>
      <c r="D6928" s="159">
        <v>1</v>
      </c>
    </row>
    <row r="6929" spans="3:4" x14ac:dyDescent="0.25">
      <c r="C6929" s="159" t="s">
        <v>23777</v>
      </c>
      <c r="D6929" s="159">
        <v>1</v>
      </c>
    </row>
    <row r="6930" spans="3:4" x14ac:dyDescent="0.25">
      <c r="C6930" s="159" t="s">
        <v>23778</v>
      </c>
      <c r="D6930" s="159">
        <v>1</v>
      </c>
    </row>
    <row r="6931" spans="3:4" x14ac:dyDescent="0.25">
      <c r="C6931" s="159" t="s">
        <v>23779</v>
      </c>
      <c r="D6931" s="159">
        <v>1</v>
      </c>
    </row>
    <row r="6932" spans="3:4" x14ac:dyDescent="0.25">
      <c r="C6932" s="159" t="s">
        <v>23780</v>
      </c>
      <c r="D6932" s="159">
        <v>1</v>
      </c>
    </row>
    <row r="6933" spans="3:4" x14ac:dyDescent="0.25">
      <c r="C6933" s="159" t="s">
        <v>23781</v>
      </c>
      <c r="D6933" s="159">
        <v>1</v>
      </c>
    </row>
    <row r="6934" spans="3:4" x14ac:dyDescent="0.25">
      <c r="C6934" s="159" t="s">
        <v>23782</v>
      </c>
      <c r="D6934" s="159">
        <v>1</v>
      </c>
    </row>
    <row r="6935" spans="3:4" x14ac:dyDescent="0.25">
      <c r="C6935" s="159" t="s">
        <v>23783</v>
      </c>
      <c r="D6935" s="159">
        <v>1</v>
      </c>
    </row>
    <row r="6936" spans="3:4" x14ac:dyDescent="0.25">
      <c r="C6936" s="159" t="s">
        <v>23784</v>
      </c>
      <c r="D6936" s="159">
        <v>1</v>
      </c>
    </row>
    <row r="6937" spans="3:4" x14ac:dyDescent="0.25">
      <c r="C6937" s="159" t="s">
        <v>23785</v>
      </c>
      <c r="D6937" s="159">
        <v>1</v>
      </c>
    </row>
    <row r="6938" spans="3:4" x14ac:dyDescent="0.25">
      <c r="C6938" s="159" t="s">
        <v>23786</v>
      </c>
      <c r="D6938" s="159">
        <v>1</v>
      </c>
    </row>
    <row r="6939" spans="3:4" x14ac:dyDescent="0.25">
      <c r="C6939" s="159" t="s">
        <v>23787</v>
      </c>
      <c r="D6939" s="159">
        <v>1</v>
      </c>
    </row>
    <row r="6940" spans="3:4" x14ac:dyDescent="0.25">
      <c r="C6940" s="159" t="s">
        <v>23788</v>
      </c>
      <c r="D6940" s="159">
        <v>1</v>
      </c>
    </row>
    <row r="6941" spans="3:4" x14ac:dyDescent="0.25">
      <c r="C6941" s="159" t="s">
        <v>23789</v>
      </c>
      <c r="D6941" s="159">
        <v>1</v>
      </c>
    </row>
    <row r="6942" spans="3:4" x14ac:dyDescent="0.25">
      <c r="C6942" s="159" t="s">
        <v>23790</v>
      </c>
      <c r="D6942" s="159">
        <v>1</v>
      </c>
    </row>
    <row r="6943" spans="3:4" x14ac:dyDescent="0.25">
      <c r="C6943" s="159" t="s">
        <v>23791</v>
      </c>
      <c r="D6943" s="159">
        <v>1</v>
      </c>
    </row>
    <row r="6944" spans="3:4" x14ac:dyDescent="0.25">
      <c r="C6944" s="159" t="s">
        <v>23792</v>
      </c>
      <c r="D6944" s="159">
        <v>1</v>
      </c>
    </row>
    <row r="6945" spans="3:4" x14ac:dyDescent="0.25">
      <c r="C6945" s="159" t="s">
        <v>23793</v>
      </c>
      <c r="D6945" s="159">
        <v>1</v>
      </c>
    </row>
    <row r="6946" spans="3:4" x14ac:dyDescent="0.25">
      <c r="C6946" s="159" t="s">
        <v>23794</v>
      </c>
      <c r="D6946" s="159">
        <v>1</v>
      </c>
    </row>
    <row r="6947" spans="3:4" x14ac:dyDescent="0.25">
      <c r="C6947" s="159" t="s">
        <v>23795</v>
      </c>
      <c r="D6947" s="159">
        <v>1</v>
      </c>
    </row>
    <row r="6948" spans="3:4" x14ac:dyDescent="0.25">
      <c r="C6948" s="159" t="s">
        <v>23796</v>
      </c>
      <c r="D6948" s="159">
        <v>1</v>
      </c>
    </row>
    <row r="6949" spans="3:4" x14ac:dyDescent="0.25">
      <c r="C6949" s="159" t="s">
        <v>23797</v>
      </c>
      <c r="D6949" s="159">
        <v>1</v>
      </c>
    </row>
    <row r="6950" spans="3:4" x14ac:dyDescent="0.25">
      <c r="C6950" s="159" t="s">
        <v>23798</v>
      </c>
      <c r="D6950" s="159">
        <v>1</v>
      </c>
    </row>
    <row r="6951" spans="3:4" x14ac:dyDescent="0.25">
      <c r="C6951" s="159" t="s">
        <v>23799</v>
      </c>
      <c r="D6951" s="159">
        <v>1</v>
      </c>
    </row>
    <row r="6952" spans="3:4" x14ac:dyDescent="0.25">
      <c r="C6952" s="159" t="s">
        <v>23800</v>
      </c>
      <c r="D6952" s="159">
        <v>1</v>
      </c>
    </row>
    <row r="6953" spans="3:4" x14ac:dyDescent="0.25">
      <c r="C6953" s="159" t="s">
        <v>23801</v>
      </c>
      <c r="D6953" s="159">
        <v>1</v>
      </c>
    </row>
    <row r="6954" spans="3:4" x14ac:dyDescent="0.25">
      <c r="C6954" s="159" t="s">
        <v>23802</v>
      </c>
      <c r="D6954" s="159">
        <v>1</v>
      </c>
    </row>
    <row r="6955" spans="3:4" x14ac:dyDescent="0.25">
      <c r="C6955" s="159" t="s">
        <v>23803</v>
      </c>
      <c r="D6955" s="159">
        <v>1</v>
      </c>
    </row>
    <row r="6956" spans="3:4" x14ac:dyDescent="0.25">
      <c r="C6956" s="159" t="s">
        <v>23804</v>
      </c>
      <c r="D6956" s="159">
        <v>1</v>
      </c>
    </row>
    <row r="6957" spans="3:4" x14ac:dyDescent="0.25">
      <c r="C6957" s="159" t="s">
        <v>23805</v>
      </c>
      <c r="D6957" s="159">
        <v>1</v>
      </c>
    </row>
    <row r="6958" spans="3:4" x14ac:dyDescent="0.25">
      <c r="C6958" s="159" t="s">
        <v>23806</v>
      </c>
      <c r="D6958" s="159">
        <v>1</v>
      </c>
    </row>
    <row r="6959" spans="3:4" x14ac:dyDescent="0.25">
      <c r="C6959" s="159" t="s">
        <v>23807</v>
      </c>
      <c r="D6959" s="159">
        <v>1</v>
      </c>
    </row>
    <row r="6960" spans="3:4" x14ac:dyDescent="0.25">
      <c r="C6960" s="159" t="s">
        <v>23808</v>
      </c>
      <c r="D6960" s="159">
        <v>1</v>
      </c>
    </row>
    <row r="6961" spans="3:4" x14ac:dyDescent="0.25">
      <c r="C6961" s="159" t="s">
        <v>23809</v>
      </c>
      <c r="D6961" s="159">
        <v>1</v>
      </c>
    </row>
    <row r="6962" spans="3:4" x14ac:dyDescent="0.25">
      <c r="C6962" s="159" t="s">
        <v>23810</v>
      </c>
      <c r="D6962" s="159">
        <v>1</v>
      </c>
    </row>
    <row r="6963" spans="3:4" x14ac:dyDescent="0.25">
      <c r="C6963" s="159" t="s">
        <v>23811</v>
      </c>
      <c r="D6963" s="159">
        <v>1</v>
      </c>
    </row>
    <row r="6964" spans="3:4" x14ac:dyDescent="0.25">
      <c r="C6964" s="159" t="s">
        <v>23812</v>
      </c>
      <c r="D6964" s="159">
        <v>1</v>
      </c>
    </row>
    <row r="6965" spans="3:4" x14ac:dyDescent="0.25">
      <c r="C6965" s="159" t="s">
        <v>23813</v>
      </c>
      <c r="D6965" s="159">
        <v>1</v>
      </c>
    </row>
    <row r="6966" spans="3:4" x14ac:dyDescent="0.25">
      <c r="C6966" s="159" t="s">
        <v>23814</v>
      </c>
      <c r="D6966" s="159">
        <v>1</v>
      </c>
    </row>
    <row r="6967" spans="3:4" x14ac:dyDescent="0.25">
      <c r="C6967" s="159" t="s">
        <v>23815</v>
      </c>
      <c r="D6967" s="159">
        <v>1</v>
      </c>
    </row>
    <row r="6968" spans="3:4" x14ac:dyDescent="0.25">
      <c r="C6968" s="159" t="s">
        <v>23816</v>
      </c>
      <c r="D6968" s="159">
        <v>1</v>
      </c>
    </row>
    <row r="6969" spans="3:4" x14ac:dyDescent="0.25">
      <c r="C6969" s="159" t="s">
        <v>23817</v>
      </c>
      <c r="D6969" s="159">
        <v>1</v>
      </c>
    </row>
    <row r="6970" spans="3:4" x14ac:dyDescent="0.25">
      <c r="C6970" s="159" t="s">
        <v>23818</v>
      </c>
      <c r="D6970" s="159">
        <v>1</v>
      </c>
    </row>
    <row r="6971" spans="3:4" x14ac:dyDescent="0.25">
      <c r="C6971" s="159" t="s">
        <v>23819</v>
      </c>
      <c r="D6971" s="159">
        <v>1</v>
      </c>
    </row>
    <row r="6972" spans="3:4" x14ac:dyDescent="0.25">
      <c r="C6972" s="159" t="s">
        <v>23820</v>
      </c>
      <c r="D6972" s="159">
        <v>1</v>
      </c>
    </row>
    <row r="6973" spans="3:4" x14ac:dyDescent="0.25">
      <c r="C6973" s="159" t="s">
        <v>23821</v>
      </c>
      <c r="D6973" s="159">
        <v>1</v>
      </c>
    </row>
    <row r="6974" spans="3:4" x14ac:dyDescent="0.25">
      <c r="C6974" s="159" t="s">
        <v>23822</v>
      </c>
      <c r="D6974" s="159">
        <v>1</v>
      </c>
    </row>
    <row r="6975" spans="3:4" x14ac:dyDescent="0.25">
      <c r="C6975" s="159" t="s">
        <v>23823</v>
      </c>
      <c r="D6975" s="159">
        <v>1</v>
      </c>
    </row>
    <row r="6976" spans="3:4" x14ac:dyDescent="0.25">
      <c r="C6976" s="159" t="s">
        <v>23824</v>
      </c>
      <c r="D6976" s="159">
        <v>1</v>
      </c>
    </row>
    <row r="6977" spans="3:4" x14ac:dyDescent="0.25">
      <c r="C6977" s="159" t="s">
        <v>23825</v>
      </c>
      <c r="D6977" s="159">
        <v>1</v>
      </c>
    </row>
    <row r="6978" spans="3:4" x14ac:dyDescent="0.25">
      <c r="C6978" s="159" t="s">
        <v>23826</v>
      </c>
      <c r="D6978" s="159">
        <v>1</v>
      </c>
    </row>
    <row r="6979" spans="3:4" x14ac:dyDescent="0.25">
      <c r="C6979" s="159" t="s">
        <v>23827</v>
      </c>
      <c r="D6979" s="159">
        <v>1</v>
      </c>
    </row>
    <row r="6980" spans="3:4" x14ac:dyDescent="0.25">
      <c r="C6980" s="159" t="s">
        <v>23828</v>
      </c>
      <c r="D6980" s="159">
        <v>1</v>
      </c>
    </row>
    <row r="6981" spans="3:4" x14ac:dyDescent="0.25">
      <c r="C6981" s="159" t="s">
        <v>23829</v>
      </c>
      <c r="D6981" s="159">
        <v>1</v>
      </c>
    </row>
    <row r="6982" spans="3:4" x14ac:dyDescent="0.25">
      <c r="C6982" s="159" t="s">
        <v>23830</v>
      </c>
      <c r="D6982" s="159">
        <v>1</v>
      </c>
    </row>
    <row r="6983" spans="3:4" x14ac:dyDescent="0.25">
      <c r="C6983" s="159" t="s">
        <v>23831</v>
      </c>
      <c r="D6983" s="159">
        <v>1</v>
      </c>
    </row>
    <row r="6984" spans="3:4" x14ac:dyDescent="0.25">
      <c r="C6984" s="159" t="s">
        <v>23832</v>
      </c>
      <c r="D6984" s="159">
        <v>1</v>
      </c>
    </row>
    <row r="6985" spans="3:4" x14ac:dyDescent="0.25">
      <c r="C6985" s="159" t="s">
        <v>23833</v>
      </c>
      <c r="D6985" s="159">
        <v>1</v>
      </c>
    </row>
    <row r="6986" spans="3:4" x14ac:dyDescent="0.25">
      <c r="C6986" s="159" t="s">
        <v>23834</v>
      </c>
      <c r="D6986" s="159">
        <v>1</v>
      </c>
    </row>
    <row r="6987" spans="3:4" x14ac:dyDescent="0.25">
      <c r="C6987" s="159" t="s">
        <v>23835</v>
      </c>
      <c r="D6987" s="159">
        <v>1</v>
      </c>
    </row>
    <row r="6988" spans="3:4" x14ac:dyDescent="0.25">
      <c r="C6988" s="159" t="s">
        <v>23836</v>
      </c>
      <c r="D6988" s="159">
        <v>1</v>
      </c>
    </row>
    <row r="6989" spans="3:4" x14ac:dyDescent="0.25">
      <c r="C6989" s="159" t="s">
        <v>23837</v>
      </c>
      <c r="D6989" s="159">
        <v>1</v>
      </c>
    </row>
    <row r="6990" spans="3:4" x14ac:dyDescent="0.25">
      <c r="C6990" s="159" t="s">
        <v>23838</v>
      </c>
      <c r="D6990" s="159">
        <v>1</v>
      </c>
    </row>
    <row r="6991" spans="3:4" x14ac:dyDescent="0.25">
      <c r="C6991" s="159" t="s">
        <v>23839</v>
      </c>
      <c r="D6991" s="159">
        <v>1</v>
      </c>
    </row>
    <row r="6992" spans="3:4" x14ac:dyDescent="0.25">
      <c r="C6992" s="159" t="s">
        <v>23840</v>
      </c>
      <c r="D6992" s="159">
        <v>1</v>
      </c>
    </row>
    <row r="6993" spans="3:4" x14ac:dyDescent="0.25">
      <c r="C6993" s="159" t="s">
        <v>23841</v>
      </c>
      <c r="D6993" s="159">
        <v>1</v>
      </c>
    </row>
    <row r="6994" spans="3:4" x14ac:dyDescent="0.25">
      <c r="C6994" s="159" t="s">
        <v>23842</v>
      </c>
      <c r="D6994" s="159">
        <v>1</v>
      </c>
    </row>
    <row r="6995" spans="3:4" x14ac:dyDescent="0.25">
      <c r="C6995" s="159" t="s">
        <v>23843</v>
      </c>
      <c r="D6995" s="159">
        <v>1</v>
      </c>
    </row>
    <row r="6996" spans="3:4" x14ac:dyDescent="0.25">
      <c r="C6996" s="159" t="s">
        <v>23844</v>
      </c>
      <c r="D6996" s="159">
        <v>1</v>
      </c>
    </row>
    <row r="6997" spans="3:4" x14ac:dyDescent="0.25">
      <c r="C6997" s="159" t="s">
        <v>23845</v>
      </c>
      <c r="D6997" s="159">
        <v>1</v>
      </c>
    </row>
    <row r="6998" spans="3:4" x14ac:dyDescent="0.25">
      <c r="C6998" s="159" t="s">
        <v>23846</v>
      </c>
      <c r="D6998" s="159">
        <v>1</v>
      </c>
    </row>
    <row r="6999" spans="3:4" x14ac:dyDescent="0.25">
      <c r="C6999" s="159" t="s">
        <v>23847</v>
      </c>
      <c r="D6999" s="159">
        <v>1</v>
      </c>
    </row>
    <row r="7000" spans="3:4" x14ac:dyDescent="0.25">
      <c r="C7000" s="159" t="s">
        <v>23848</v>
      </c>
      <c r="D7000" s="159">
        <v>1</v>
      </c>
    </row>
    <row r="7001" spans="3:4" x14ac:dyDescent="0.25">
      <c r="C7001" s="159" t="s">
        <v>23849</v>
      </c>
      <c r="D7001" s="159">
        <v>1</v>
      </c>
    </row>
    <row r="7002" spans="3:4" x14ac:dyDescent="0.25">
      <c r="C7002" s="159" t="s">
        <v>23850</v>
      </c>
      <c r="D7002" s="159">
        <v>1</v>
      </c>
    </row>
    <row r="7003" spans="3:4" x14ac:dyDescent="0.25">
      <c r="C7003" s="159" t="s">
        <v>23851</v>
      </c>
      <c r="D7003" s="159">
        <v>1</v>
      </c>
    </row>
    <row r="7004" spans="3:4" x14ac:dyDescent="0.25">
      <c r="C7004" s="159" t="s">
        <v>23852</v>
      </c>
      <c r="D7004" s="159">
        <v>1</v>
      </c>
    </row>
    <row r="7005" spans="3:4" x14ac:dyDescent="0.25">
      <c r="C7005" s="159" t="s">
        <v>23853</v>
      </c>
      <c r="D7005" s="159">
        <v>1</v>
      </c>
    </row>
    <row r="7006" spans="3:4" x14ac:dyDescent="0.25">
      <c r="C7006" s="159" t="s">
        <v>23854</v>
      </c>
      <c r="D7006" s="159">
        <v>1</v>
      </c>
    </row>
    <row r="7007" spans="3:4" x14ac:dyDescent="0.25">
      <c r="C7007" s="159" t="s">
        <v>23855</v>
      </c>
      <c r="D7007" s="159">
        <v>1</v>
      </c>
    </row>
    <row r="7008" spans="3:4" x14ac:dyDescent="0.25">
      <c r="C7008" s="159" t="s">
        <v>23856</v>
      </c>
      <c r="D7008" s="159">
        <v>1</v>
      </c>
    </row>
    <row r="7009" spans="3:4" x14ac:dyDescent="0.25">
      <c r="C7009" s="159" t="s">
        <v>23588</v>
      </c>
      <c r="D7009" s="159">
        <v>1</v>
      </c>
    </row>
    <row r="7010" spans="3:4" x14ac:dyDescent="0.25">
      <c r="C7010" s="159" t="s">
        <v>23589</v>
      </c>
      <c r="D7010" s="159">
        <v>1</v>
      </c>
    </row>
    <row r="7011" spans="3:4" x14ac:dyDescent="0.25">
      <c r="C7011" s="159" t="s">
        <v>23590</v>
      </c>
      <c r="D7011" s="159">
        <v>1</v>
      </c>
    </row>
    <row r="7012" spans="3:4" x14ac:dyDescent="0.25">
      <c r="C7012" s="159" t="s">
        <v>23591</v>
      </c>
      <c r="D7012" s="159">
        <v>1</v>
      </c>
    </row>
    <row r="7013" spans="3:4" x14ac:dyDescent="0.25">
      <c r="C7013" s="159" t="s">
        <v>23592</v>
      </c>
      <c r="D7013" s="159">
        <v>1</v>
      </c>
    </row>
    <row r="7014" spans="3:4" x14ac:dyDescent="0.25">
      <c r="C7014" s="159" t="s">
        <v>23593</v>
      </c>
      <c r="D7014" s="159">
        <v>1</v>
      </c>
    </row>
    <row r="7015" spans="3:4" x14ac:dyDescent="0.25">
      <c r="C7015" s="159" t="s">
        <v>23594</v>
      </c>
      <c r="D7015" s="159">
        <v>1</v>
      </c>
    </row>
    <row r="7016" spans="3:4" x14ac:dyDescent="0.25">
      <c r="C7016" s="159" t="s">
        <v>23595</v>
      </c>
      <c r="D7016" s="159">
        <v>1</v>
      </c>
    </row>
    <row r="7017" spans="3:4" x14ac:dyDescent="0.25">
      <c r="C7017" s="159" t="s">
        <v>23596</v>
      </c>
      <c r="D7017" s="159">
        <v>1</v>
      </c>
    </row>
    <row r="7018" spans="3:4" x14ac:dyDescent="0.25">
      <c r="C7018" s="159" t="s">
        <v>23597</v>
      </c>
      <c r="D7018" s="159">
        <v>1</v>
      </c>
    </row>
    <row r="7019" spans="3:4" x14ac:dyDescent="0.25">
      <c r="C7019" s="159" t="s">
        <v>23598</v>
      </c>
      <c r="D7019" s="159">
        <v>1</v>
      </c>
    </row>
    <row r="7020" spans="3:4" x14ac:dyDescent="0.25">
      <c r="C7020" s="159" t="s">
        <v>23599</v>
      </c>
      <c r="D7020" s="159">
        <v>1</v>
      </c>
    </row>
    <row r="7021" spans="3:4" x14ac:dyDescent="0.25">
      <c r="C7021" s="159" t="s">
        <v>23600</v>
      </c>
      <c r="D7021" s="159">
        <v>1</v>
      </c>
    </row>
    <row r="7022" spans="3:4" x14ac:dyDescent="0.25">
      <c r="C7022" s="159" t="s">
        <v>23601</v>
      </c>
      <c r="D7022" s="159">
        <v>1</v>
      </c>
    </row>
    <row r="7023" spans="3:4" x14ac:dyDescent="0.25">
      <c r="C7023" s="159" t="s">
        <v>23602</v>
      </c>
      <c r="D7023" s="159">
        <v>1</v>
      </c>
    </row>
    <row r="7024" spans="3:4" x14ac:dyDescent="0.25">
      <c r="C7024" s="159" t="s">
        <v>23603</v>
      </c>
      <c r="D7024" s="159">
        <v>1</v>
      </c>
    </row>
    <row r="7025" spans="3:4" x14ac:dyDescent="0.25">
      <c r="C7025" s="159" t="s">
        <v>23604</v>
      </c>
      <c r="D7025" s="159">
        <v>1</v>
      </c>
    </row>
    <row r="7026" spans="3:4" x14ac:dyDescent="0.25">
      <c r="C7026" s="159" t="s">
        <v>23605</v>
      </c>
      <c r="D7026" s="159">
        <v>1</v>
      </c>
    </row>
    <row r="7027" spans="3:4" x14ac:dyDescent="0.25">
      <c r="C7027" s="159" t="s">
        <v>23606</v>
      </c>
      <c r="D7027" s="159">
        <v>1</v>
      </c>
    </row>
    <row r="7028" spans="3:4" x14ac:dyDescent="0.25">
      <c r="C7028" s="159" t="s">
        <v>23607</v>
      </c>
      <c r="D7028" s="159">
        <v>1</v>
      </c>
    </row>
    <row r="7029" spans="3:4" x14ac:dyDescent="0.25">
      <c r="C7029" s="159" t="s">
        <v>23608</v>
      </c>
      <c r="D7029" s="159">
        <v>1</v>
      </c>
    </row>
    <row r="7030" spans="3:4" x14ac:dyDescent="0.25">
      <c r="C7030" s="159" t="s">
        <v>23609</v>
      </c>
      <c r="D7030" s="159">
        <v>1</v>
      </c>
    </row>
    <row r="7031" spans="3:4" x14ac:dyDescent="0.25">
      <c r="C7031" s="159" t="s">
        <v>23610</v>
      </c>
      <c r="D7031" s="159">
        <v>1</v>
      </c>
    </row>
    <row r="7032" spans="3:4" x14ac:dyDescent="0.25">
      <c r="C7032" s="159" t="s">
        <v>23611</v>
      </c>
      <c r="D7032" s="159">
        <v>1</v>
      </c>
    </row>
    <row r="7033" spans="3:4" x14ac:dyDescent="0.25">
      <c r="C7033" s="159" t="s">
        <v>23612</v>
      </c>
      <c r="D7033" s="159">
        <v>1</v>
      </c>
    </row>
    <row r="7034" spans="3:4" x14ac:dyDescent="0.25">
      <c r="C7034" s="159" t="s">
        <v>23613</v>
      </c>
      <c r="D7034" s="159">
        <v>1</v>
      </c>
    </row>
    <row r="7035" spans="3:4" x14ac:dyDescent="0.25">
      <c r="C7035" s="159" t="s">
        <v>23614</v>
      </c>
      <c r="D7035" s="159">
        <v>1</v>
      </c>
    </row>
    <row r="7036" spans="3:4" x14ac:dyDescent="0.25">
      <c r="C7036" s="159" t="s">
        <v>23615</v>
      </c>
      <c r="D7036" s="159">
        <v>1</v>
      </c>
    </row>
    <row r="7037" spans="3:4" x14ac:dyDescent="0.25">
      <c r="C7037" s="159" t="s">
        <v>23616</v>
      </c>
      <c r="D7037" s="159">
        <v>1</v>
      </c>
    </row>
    <row r="7038" spans="3:4" x14ac:dyDescent="0.25">
      <c r="C7038" s="159" t="s">
        <v>23617</v>
      </c>
      <c r="D7038" s="159">
        <v>1</v>
      </c>
    </row>
    <row r="7039" spans="3:4" x14ac:dyDescent="0.25">
      <c r="C7039" s="159" t="s">
        <v>23618</v>
      </c>
      <c r="D7039" s="159">
        <v>1</v>
      </c>
    </row>
    <row r="7040" spans="3:4" x14ac:dyDescent="0.25">
      <c r="C7040" s="159" t="s">
        <v>23619</v>
      </c>
      <c r="D7040" s="159">
        <v>1</v>
      </c>
    </row>
    <row r="7041" spans="3:4" x14ac:dyDescent="0.25">
      <c r="C7041" s="159" t="s">
        <v>23620</v>
      </c>
      <c r="D7041" s="159">
        <v>1</v>
      </c>
    </row>
    <row r="7042" spans="3:4" x14ac:dyDescent="0.25">
      <c r="C7042" s="159" t="s">
        <v>23621</v>
      </c>
      <c r="D7042" s="159">
        <v>1</v>
      </c>
    </row>
    <row r="7043" spans="3:4" x14ac:dyDescent="0.25">
      <c r="C7043" s="159" t="s">
        <v>23622</v>
      </c>
      <c r="D7043" s="159">
        <v>1</v>
      </c>
    </row>
    <row r="7044" spans="3:4" x14ac:dyDescent="0.25">
      <c r="C7044" s="159" t="s">
        <v>23623</v>
      </c>
      <c r="D7044" s="159">
        <v>1</v>
      </c>
    </row>
    <row r="7045" spans="3:4" x14ac:dyDescent="0.25">
      <c r="C7045" s="159" t="s">
        <v>23624</v>
      </c>
      <c r="D7045" s="159">
        <v>1</v>
      </c>
    </row>
    <row r="7046" spans="3:4" x14ac:dyDescent="0.25">
      <c r="C7046" s="159" t="s">
        <v>23625</v>
      </c>
      <c r="D7046" s="159">
        <v>1</v>
      </c>
    </row>
    <row r="7047" spans="3:4" x14ac:dyDescent="0.25">
      <c r="C7047" s="159" t="s">
        <v>23626</v>
      </c>
      <c r="D7047" s="159">
        <v>1</v>
      </c>
    </row>
    <row r="7048" spans="3:4" x14ac:dyDescent="0.25">
      <c r="C7048" s="159" t="s">
        <v>23627</v>
      </c>
      <c r="D7048" s="159">
        <v>1</v>
      </c>
    </row>
    <row r="7049" spans="3:4" x14ac:dyDescent="0.25">
      <c r="C7049" s="159" t="s">
        <v>23628</v>
      </c>
      <c r="D7049" s="159">
        <v>1</v>
      </c>
    </row>
    <row r="7050" spans="3:4" x14ac:dyDescent="0.25">
      <c r="C7050" s="159" t="s">
        <v>23629</v>
      </c>
      <c r="D7050" s="159">
        <v>1</v>
      </c>
    </row>
    <row r="7051" spans="3:4" x14ac:dyDescent="0.25">
      <c r="C7051" s="159" t="s">
        <v>23630</v>
      </c>
      <c r="D7051" s="159">
        <v>1</v>
      </c>
    </row>
    <row r="7052" spans="3:4" x14ac:dyDescent="0.25">
      <c r="C7052" s="159" t="s">
        <v>23631</v>
      </c>
      <c r="D7052" s="159">
        <v>1</v>
      </c>
    </row>
    <row r="7053" spans="3:4" x14ac:dyDescent="0.25">
      <c r="C7053" s="159" t="s">
        <v>23632</v>
      </c>
      <c r="D7053" s="159">
        <v>1</v>
      </c>
    </row>
    <row r="7054" spans="3:4" x14ac:dyDescent="0.25">
      <c r="C7054" s="159" t="s">
        <v>23633</v>
      </c>
      <c r="D7054" s="159">
        <v>1</v>
      </c>
    </row>
    <row r="7055" spans="3:4" x14ac:dyDescent="0.25">
      <c r="C7055" s="159" t="s">
        <v>23634</v>
      </c>
      <c r="D7055" s="159">
        <v>1</v>
      </c>
    </row>
    <row r="7056" spans="3:4" x14ac:dyDescent="0.25">
      <c r="C7056" s="159" t="s">
        <v>23635</v>
      </c>
      <c r="D7056" s="159">
        <v>1</v>
      </c>
    </row>
    <row r="7057" spans="3:4" x14ac:dyDescent="0.25">
      <c r="C7057" s="159" t="s">
        <v>23636</v>
      </c>
      <c r="D7057" s="159">
        <v>1</v>
      </c>
    </row>
    <row r="7058" spans="3:4" x14ac:dyDescent="0.25">
      <c r="C7058" s="159" t="s">
        <v>23637</v>
      </c>
      <c r="D7058" s="159">
        <v>1</v>
      </c>
    </row>
    <row r="7059" spans="3:4" x14ac:dyDescent="0.25">
      <c r="C7059" s="159" t="s">
        <v>23638</v>
      </c>
      <c r="D7059" s="159">
        <v>1</v>
      </c>
    </row>
    <row r="7060" spans="3:4" x14ac:dyDescent="0.25">
      <c r="C7060" s="159" t="s">
        <v>23639</v>
      </c>
      <c r="D7060" s="159">
        <v>1</v>
      </c>
    </row>
    <row r="7061" spans="3:4" x14ac:dyDescent="0.25">
      <c r="C7061" s="159" t="s">
        <v>23640</v>
      </c>
      <c r="D7061" s="159">
        <v>1</v>
      </c>
    </row>
    <row r="7062" spans="3:4" x14ac:dyDescent="0.25">
      <c r="C7062" s="159" t="s">
        <v>23641</v>
      </c>
      <c r="D7062" s="159">
        <v>1</v>
      </c>
    </row>
    <row r="7063" spans="3:4" x14ac:dyDescent="0.25">
      <c r="C7063" s="159" t="s">
        <v>23642</v>
      </c>
      <c r="D7063" s="159">
        <v>1</v>
      </c>
    </row>
    <row r="7064" spans="3:4" x14ac:dyDescent="0.25">
      <c r="C7064" s="159" t="s">
        <v>23643</v>
      </c>
      <c r="D7064" s="159">
        <v>1</v>
      </c>
    </row>
    <row r="7065" spans="3:4" x14ac:dyDescent="0.25">
      <c r="C7065" s="159" t="s">
        <v>23644</v>
      </c>
      <c r="D7065" s="159">
        <v>1</v>
      </c>
    </row>
    <row r="7066" spans="3:4" x14ac:dyDescent="0.25">
      <c r="C7066" s="159" t="s">
        <v>23645</v>
      </c>
      <c r="D7066" s="159">
        <v>1</v>
      </c>
    </row>
    <row r="7067" spans="3:4" x14ac:dyDescent="0.25">
      <c r="C7067" s="159" t="s">
        <v>23646</v>
      </c>
      <c r="D7067" s="159">
        <v>1</v>
      </c>
    </row>
    <row r="7068" spans="3:4" x14ac:dyDescent="0.25">
      <c r="C7068" s="159" t="s">
        <v>23647</v>
      </c>
      <c r="D7068" s="159">
        <v>1</v>
      </c>
    </row>
    <row r="7069" spans="3:4" x14ac:dyDescent="0.25">
      <c r="C7069" s="159" t="s">
        <v>23648</v>
      </c>
      <c r="D7069" s="159">
        <v>1</v>
      </c>
    </row>
    <row r="7070" spans="3:4" x14ac:dyDescent="0.25">
      <c r="C7070" s="159" t="s">
        <v>23649</v>
      </c>
      <c r="D7070" s="159">
        <v>1</v>
      </c>
    </row>
    <row r="7071" spans="3:4" x14ac:dyDescent="0.25">
      <c r="C7071" s="159" t="s">
        <v>23650</v>
      </c>
      <c r="D7071" s="159">
        <v>1</v>
      </c>
    </row>
    <row r="7072" spans="3:4" x14ac:dyDescent="0.25">
      <c r="C7072" s="159" t="s">
        <v>23651</v>
      </c>
      <c r="D7072" s="159">
        <v>1</v>
      </c>
    </row>
    <row r="7073" spans="3:4" x14ac:dyDescent="0.25">
      <c r="C7073" s="159" t="s">
        <v>23652</v>
      </c>
      <c r="D7073" s="159">
        <v>1</v>
      </c>
    </row>
    <row r="7074" spans="3:4" x14ac:dyDescent="0.25">
      <c r="C7074" s="159" t="s">
        <v>23653</v>
      </c>
      <c r="D7074" s="159">
        <v>1</v>
      </c>
    </row>
    <row r="7075" spans="3:4" x14ac:dyDescent="0.25">
      <c r="C7075" s="159" t="s">
        <v>23654</v>
      </c>
      <c r="D7075" s="159">
        <v>1</v>
      </c>
    </row>
    <row r="7076" spans="3:4" x14ac:dyDescent="0.25">
      <c r="C7076" s="159" t="s">
        <v>23655</v>
      </c>
      <c r="D7076" s="159">
        <v>1</v>
      </c>
    </row>
    <row r="7077" spans="3:4" x14ac:dyDescent="0.25">
      <c r="C7077" s="159" t="s">
        <v>23656</v>
      </c>
      <c r="D7077" s="159">
        <v>1</v>
      </c>
    </row>
    <row r="7078" spans="3:4" x14ac:dyDescent="0.25">
      <c r="C7078" s="159" t="s">
        <v>23657</v>
      </c>
      <c r="D7078" s="159">
        <v>1</v>
      </c>
    </row>
    <row r="7079" spans="3:4" x14ac:dyDescent="0.25">
      <c r="C7079" s="159" t="s">
        <v>23658</v>
      </c>
      <c r="D7079" s="159">
        <v>1</v>
      </c>
    </row>
    <row r="7080" spans="3:4" x14ac:dyDescent="0.25">
      <c r="C7080" s="159" t="s">
        <v>23659</v>
      </c>
      <c r="D7080" s="159">
        <v>1</v>
      </c>
    </row>
    <row r="7081" spans="3:4" x14ac:dyDescent="0.25">
      <c r="C7081" s="159" t="s">
        <v>23660</v>
      </c>
      <c r="D7081" s="159">
        <v>1</v>
      </c>
    </row>
    <row r="7082" spans="3:4" x14ac:dyDescent="0.25">
      <c r="C7082" s="159" t="s">
        <v>23661</v>
      </c>
      <c r="D7082" s="159">
        <v>1</v>
      </c>
    </row>
    <row r="7083" spans="3:4" x14ac:dyDescent="0.25">
      <c r="C7083" s="159" t="s">
        <v>23662</v>
      </c>
      <c r="D7083" s="159">
        <v>1</v>
      </c>
    </row>
    <row r="7084" spans="3:4" x14ac:dyDescent="0.25">
      <c r="C7084" s="159" t="s">
        <v>23663</v>
      </c>
      <c r="D7084" s="159">
        <v>1</v>
      </c>
    </row>
    <row r="7085" spans="3:4" x14ac:dyDescent="0.25">
      <c r="C7085" s="159" t="s">
        <v>23664</v>
      </c>
      <c r="D7085" s="159">
        <v>1</v>
      </c>
    </row>
    <row r="7086" spans="3:4" x14ac:dyDescent="0.25">
      <c r="C7086" s="159" t="s">
        <v>23665</v>
      </c>
      <c r="D7086" s="159">
        <v>1</v>
      </c>
    </row>
    <row r="7087" spans="3:4" x14ac:dyDescent="0.25">
      <c r="C7087" s="159" t="s">
        <v>23666</v>
      </c>
      <c r="D7087" s="159">
        <v>1</v>
      </c>
    </row>
    <row r="7088" spans="3:4" x14ac:dyDescent="0.25">
      <c r="C7088" s="159" t="s">
        <v>23667</v>
      </c>
      <c r="D7088" s="159">
        <v>1</v>
      </c>
    </row>
    <row r="7089" spans="3:4" x14ac:dyDescent="0.25">
      <c r="C7089" s="159" t="s">
        <v>23668</v>
      </c>
      <c r="D7089" s="159">
        <v>1</v>
      </c>
    </row>
    <row r="7090" spans="3:4" x14ac:dyDescent="0.25">
      <c r="C7090" s="159" t="s">
        <v>23669</v>
      </c>
      <c r="D7090" s="159">
        <v>1</v>
      </c>
    </row>
    <row r="7091" spans="3:4" x14ac:dyDescent="0.25">
      <c r="C7091" s="159" t="s">
        <v>23670</v>
      </c>
      <c r="D7091" s="159">
        <v>1</v>
      </c>
    </row>
    <row r="7092" spans="3:4" x14ac:dyDescent="0.25">
      <c r="C7092" s="159" t="s">
        <v>23671</v>
      </c>
      <c r="D7092" s="159">
        <v>1</v>
      </c>
    </row>
    <row r="7093" spans="3:4" x14ac:dyDescent="0.25">
      <c r="C7093" s="159" t="s">
        <v>23672</v>
      </c>
      <c r="D7093" s="159">
        <v>1</v>
      </c>
    </row>
    <row r="7094" spans="3:4" x14ac:dyDescent="0.25">
      <c r="C7094" s="159" t="s">
        <v>23673</v>
      </c>
      <c r="D7094" s="159">
        <v>1</v>
      </c>
    </row>
    <row r="7095" spans="3:4" x14ac:dyDescent="0.25">
      <c r="C7095" s="159" t="s">
        <v>23674</v>
      </c>
      <c r="D7095" s="159">
        <v>1</v>
      </c>
    </row>
    <row r="7096" spans="3:4" x14ac:dyDescent="0.25">
      <c r="C7096" s="159" t="s">
        <v>23675</v>
      </c>
      <c r="D7096" s="159">
        <v>1</v>
      </c>
    </row>
    <row r="7097" spans="3:4" x14ac:dyDescent="0.25">
      <c r="C7097" s="159" t="s">
        <v>23676</v>
      </c>
      <c r="D7097" s="159">
        <v>1</v>
      </c>
    </row>
    <row r="7098" spans="3:4" x14ac:dyDescent="0.25">
      <c r="C7098" s="159" t="s">
        <v>23677</v>
      </c>
      <c r="D7098" s="159">
        <v>1</v>
      </c>
    </row>
    <row r="7099" spans="3:4" x14ac:dyDescent="0.25">
      <c r="C7099" s="159" t="s">
        <v>23678</v>
      </c>
      <c r="D7099" s="159">
        <v>1</v>
      </c>
    </row>
    <row r="7100" spans="3:4" x14ac:dyDescent="0.25">
      <c r="C7100" s="159" t="s">
        <v>23679</v>
      </c>
      <c r="D7100" s="159">
        <v>1</v>
      </c>
    </row>
    <row r="7101" spans="3:4" x14ac:dyDescent="0.25">
      <c r="C7101" s="159" t="s">
        <v>23680</v>
      </c>
      <c r="D7101" s="159">
        <v>1</v>
      </c>
    </row>
    <row r="7102" spans="3:4" x14ac:dyDescent="0.25">
      <c r="C7102" s="159" t="s">
        <v>23681</v>
      </c>
      <c r="D7102" s="159">
        <v>1</v>
      </c>
    </row>
    <row r="7103" spans="3:4" x14ac:dyDescent="0.25">
      <c r="C7103" s="159" t="s">
        <v>23682</v>
      </c>
      <c r="D7103" s="159">
        <v>1</v>
      </c>
    </row>
    <row r="7104" spans="3:4" x14ac:dyDescent="0.25">
      <c r="C7104" s="159" t="s">
        <v>23683</v>
      </c>
      <c r="D7104" s="159">
        <v>1</v>
      </c>
    </row>
    <row r="7105" spans="3:4" x14ac:dyDescent="0.25">
      <c r="C7105" s="159" t="s">
        <v>23684</v>
      </c>
      <c r="D7105" s="159">
        <v>1</v>
      </c>
    </row>
    <row r="7106" spans="3:4" x14ac:dyDescent="0.25">
      <c r="C7106" s="159" t="s">
        <v>23685</v>
      </c>
      <c r="D7106" s="159">
        <v>1</v>
      </c>
    </row>
    <row r="7107" spans="3:4" x14ac:dyDescent="0.25">
      <c r="C7107" s="159" t="s">
        <v>23686</v>
      </c>
      <c r="D7107" s="159">
        <v>1</v>
      </c>
    </row>
    <row r="7108" spans="3:4" x14ac:dyDescent="0.25">
      <c r="C7108" s="159" t="s">
        <v>23687</v>
      </c>
      <c r="D7108" s="159">
        <v>1</v>
      </c>
    </row>
    <row r="7109" spans="3:4" x14ac:dyDescent="0.25">
      <c r="C7109" s="159" t="s">
        <v>23688</v>
      </c>
      <c r="D7109" s="159">
        <v>1</v>
      </c>
    </row>
    <row r="7110" spans="3:4" x14ac:dyDescent="0.25">
      <c r="C7110" s="159" t="s">
        <v>23689</v>
      </c>
      <c r="D7110" s="159">
        <v>1</v>
      </c>
    </row>
    <row r="7111" spans="3:4" x14ac:dyDescent="0.25">
      <c r="C7111" s="159" t="s">
        <v>23690</v>
      </c>
      <c r="D7111" s="159">
        <v>1</v>
      </c>
    </row>
    <row r="7112" spans="3:4" x14ac:dyDescent="0.25">
      <c r="C7112" s="159" t="s">
        <v>23691</v>
      </c>
      <c r="D7112" s="159">
        <v>1</v>
      </c>
    </row>
    <row r="7113" spans="3:4" x14ac:dyDescent="0.25">
      <c r="C7113" s="159" t="s">
        <v>23692</v>
      </c>
      <c r="D7113" s="159">
        <v>1</v>
      </c>
    </row>
    <row r="7114" spans="3:4" x14ac:dyDescent="0.25">
      <c r="C7114" s="159" t="s">
        <v>23693</v>
      </c>
      <c r="D7114" s="159">
        <v>1</v>
      </c>
    </row>
    <row r="7115" spans="3:4" x14ac:dyDescent="0.25">
      <c r="C7115" s="159" t="s">
        <v>23694</v>
      </c>
      <c r="D7115" s="159">
        <v>1</v>
      </c>
    </row>
    <row r="7116" spans="3:4" x14ac:dyDescent="0.25">
      <c r="C7116" s="159" t="s">
        <v>23695</v>
      </c>
      <c r="D7116" s="159">
        <v>1</v>
      </c>
    </row>
    <row r="7117" spans="3:4" x14ac:dyDescent="0.25">
      <c r="C7117" s="159" t="s">
        <v>23696</v>
      </c>
      <c r="D7117" s="159">
        <v>1</v>
      </c>
    </row>
    <row r="7118" spans="3:4" x14ac:dyDescent="0.25">
      <c r="C7118" s="159" t="s">
        <v>23697</v>
      </c>
      <c r="D7118" s="159">
        <v>1</v>
      </c>
    </row>
    <row r="7119" spans="3:4" x14ac:dyDescent="0.25">
      <c r="C7119" s="159" t="s">
        <v>23698</v>
      </c>
      <c r="D7119" s="159">
        <v>1</v>
      </c>
    </row>
    <row r="7120" spans="3:4" x14ac:dyDescent="0.25">
      <c r="C7120" s="159" t="s">
        <v>23699</v>
      </c>
      <c r="D7120" s="159">
        <v>1</v>
      </c>
    </row>
    <row r="7121" spans="3:4" x14ac:dyDescent="0.25">
      <c r="C7121" s="159" t="s">
        <v>23700</v>
      </c>
      <c r="D7121" s="159">
        <v>1</v>
      </c>
    </row>
    <row r="7122" spans="3:4" x14ac:dyDescent="0.25">
      <c r="C7122" s="159" t="s">
        <v>23701</v>
      </c>
      <c r="D7122" s="159">
        <v>1</v>
      </c>
    </row>
    <row r="7123" spans="3:4" x14ac:dyDescent="0.25">
      <c r="C7123" s="159" t="s">
        <v>23702</v>
      </c>
      <c r="D7123" s="159">
        <v>1</v>
      </c>
    </row>
    <row r="7124" spans="3:4" x14ac:dyDescent="0.25">
      <c r="C7124" s="159" t="s">
        <v>23703</v>
      </c>
      <c r="D7124" s="159">
        <v>1</v>
      </c>
    </row>
    <row r="7125" spans="3:4" x14ac:dyDescent="0.25">
      <c r="C7125" s="159" t="s">
        <v>23704</v>
      </c>
      <c r="D7125" s="159">
        <v>1</v>
      </c>
    </row>
    <row r="7126" spans="3:4" x14ac:dyDescent="0.25">
      <c r="C7126" s="159" t="s">
        <v>23705</v>
      </c>
      <c r="D7126" s="159">
        <v>1</v>
      </c>
    </row>
    <row r="7127" spans="3:4" x14ac:dyDescent="0.25">
      <c r="C7127" s="159" t="s">
        <v>23706</v>
      </c>
      <c r="D7127" s="159">
        <v>1</v>
      </c>
    </row>
    <row r="7128" spans="3:4" x14ac:dyDescent="0.25">
      <c r="C7128" s="159" t="s">
        <v>23707</v>
      </c>
      <c r="D7128" s="159">
        <v>1</v>
      </c>
    </row>
    <row r="7129" spans="3:4" x14ac:dyDescent="0.25">
      <c r="C7129" s="159" t="s">
        <v>23708</v>
      </c>
      <c r="D7129" s="159">
        <v>1</v>
      </c>
    </row>
    <row r="7130" spans="3:4" x14ac:dyDescent="0.25">
      <c r="C7130" s="159" t="s">
        <v>23709</v>
      </c>
      <c r="D7130" s="159">
        <v>1</v>
      </c>
    </row>
    <row r="7131" spans="3:4" x14ac:dyDescent="0.25">
      <c r="C7131" s="159" t="s">
        <v>23710</v>
      </c>
      <c r="D7131" s="159">
        <v>1</v>
      </c>
    </row>
    <row r="7132" spans="3:4" x14ac:dyDescent="0.25">
      <c r="C7132" s="159" t="s">
        <v>23711</v>
      </c>
      <c r="D7132" s="159">
        <v>1</v>
      </c>
    </row>
    <row r="7133" spans="3:4" x14ac:dyDescent="0.25">
      <c r="C7133" s="159" t="s">
        <v>23712</v>
      </c>
      <c r="D7133" s="159">
        <v>1</v>
      </c>
    </row>
    <row r="7134" spans="3:4" x14ac:dyDescent="0.25">
      <c r="C7134" s="159" t="s">
        <v>23713</v>
      </c>
      <c r="D7134" s="159">
        <v>1</v>
      </c>
    </row>
    <row r="7135" spans="3:4" x14ac:dyDescent="0.25">
      <c r="C7135" s="159" t="s">
        <v>23714</v>
      </c>
      <c r="D7135" s="159">
        <v>1</v>
      </c>
    </row>
    <row r="7136" spans="3:4" x14ac:dyDescent="0.25">
      <c r="C7136" s="159" t="s">
        <v>23715</v>
      </c>
      <c r="D7136" s="159">
        <v>1</v>
      </c>
    </row>
    <row r="7137" spans="3:4" x14ac:dyDescent="0.25">
      <c r="C7137" s="159" t="s">
        <v>23716</v>
      </c>
      <c r="D7137" s="159">
        <v>1</v>
      </c>
    </row>
    <row r="7138" spans="3:4" x14ac:dyDescent="0.25">
      <c r="C7138" s="159" t="s">
        <v>23717</v>
      </c>
      <c r="D7138" s="159">
        <v>1</v>
      </c>
    </row>
    <row r="7139" spans="3:4" x14ac:dyDescent="0.25">
      <c r="C7139" s="159" t="s">
        <v>23718</v>
      </c>
      <c r="D7139" s="159">
        <v>1</v>
      </c>
    </row>
    <row r="7140" spans="3:4" x14ac:dyDescent="0.25">
      <c r="C7140" s="159" t="s">
        <v>23719</v>
      </c>
      <c r="D7140" s="159">
        <v>1</v>
      </c>
    </row>
    <row r="7141" spans="3:4" x14ac:dyDescent="0.25">
      <c r="C7141" s="159" t="s">
        <v>23720</v>
      </c>
      <c r="D7141" s="159">
        <v>1</v>
      </c>
    </row>
    <row r="7142" spans="3:4" x14ac:dyDescent="0.25">
      <c r="C7142" s="159" t="s">
        <v>23721</v>
      </c>
      <c r="D7142" s="159">
        <v>1</v>
      </c>
    </row>
    <row r="7143" spans="3:4" x14ac:dyDescent="0.25">
      <c r="C7143" s="159" t="s">
        <v>23722</v>
      </c>
      <c r="D7143" s="159">
        <v>1</v>
      </c>
    </row>
    <row r="7144" spans="3:4" x14ac:dyDescent="0.25">
      <c r="C7144" s="159" t="s">
        <v>23723</v>
      </c>
      <c r="D7144" s="159">
        <v>1</v>
      </c>
    </row>
    <row r="7145" spans="3:4" x14ac:dyDescent="0.25">
      <c r="C7145" s="159" t="s">
        <v>23724</v>
      </c>
      <c r="D7145" s="159">
        <v>1</v>
      </c>
    </row>
    <row r="7146" spans="3:4" x14ac:dyDescent="0.25">
      <c r="C7146" s="159" t="s">
        <v>23725</v>
      </c>
      <c r="D7146" s="159">
        <v>1</v>
      </c>
    </row>
    <row r="7147" spans="3:4" x14ac:dyDescent="0.25">
      <c r="C7147" s="159" t="s">
        <v>23726</v>
      </c>
      <c r="D7147" s="159">
        <v>1</v>
      </c>
    </row>
    <row r="7148" spans="3:4" x14ac:dyDescent="0.25">
      <c r="C7148" s="159" t="s">
        <v>23727</v>
      </c>
      <c r="D7148" s="159">
        <v>1</v>
      </c>
    </row>
    <row r="7149" spans="3:4" x14ac:dyDescent="0.25">
      <c r="C7149" s="159" t="s">
        <v>23728</v>
      </c>
      <c r="D7149" s="159">
        <v>1</v>
      </c>
    </row>
    <row r="7150" spans="3:4" x14ac:dyDescent="0.25">
      <c r="C7150" s="159" t="s">
        <v>23729</v>
      </c>
      <c r="D7150" s="159">
        <v>1</v>
      </c>
    </row>
    <row r="7151" spans="3:4" x14ac:dyDescent="0.25">
      <c r="C7151" s="159" t="s">
        <v>23730</v>
      </c>
      <c r="D7151" s="159">
        <v>1</v>
      </c>
    </row>
    <row r="7152" spans="3:4" x14ac:dyDescent="0.25">
      <c r="C7152" s="159" t="s">
        <v>23731</v>
      </c>
      <c r="D7152" s="159">
        <v>1</v>
      </c>
    </row>
    <row r="7153" spans="3:4" x14ac:dyDescent="0.25">
      <c r="C7153" s="159" t="s">
        <v>23732</v>
      </c>
      <c r="D7153" s="159">
        <v>1</v>
      </c>
    </row>
    <row r="7154" spans="3:4" x14ac:dyDescent="0.25">
      <c r="C7154" s="159" t="s">
        <v>23733</v>
      </c>
      <c r="D7154" s="159">
        <v>1</v>
      </c>
    </row>
    <row r="7155" spans="3:4" x14ac:dyDescent="0.25">
      <c r="C7155" s="159" t="s">
        <v>23734</v>
      </c>
      <c r="D7155" s="159">
        <v>1</v>
      </c>
    </row>
    <row r="7156" spans="3:4" x14ac:dyDescent="0.25">
      <c r="C7156" s="159" t="s">
        <v>23735</v>
      </c>
      <c r="D7156" s="159">
        <v>1</v>
      </c>
    </row>
    <row r="7157" spans="3:4" x14ac:dyDescent="0.25">
      <c r="C7157" s="159" t="s">
        <v>23736</v>
      </c>
      <c r="D7157" s="159">
        <v>1</v>
      </c>
    </row>
    <row r="7158" spans="3:4" x14ac:dyDescent="0.25">
      <c r="C7158" s="159" t="s">
        <v>23737</v>
      </c>
      <c r="D7158" s="159">
        <v>1</v>
      </c>
    </row>
    <row r="7159" spans="3:4" x14ac:dyDescent="0.25">
      <c r="C7159" s="159" t="s">
        <v>23738</v>
      </c>
      <c r="D7159" s="159">
        <v>1</v>
      </c>
    </row>
    <row r="7160" spans="3:4" x14ac:dyDescent="0.25">
      <c r="C7160" s="159" t="s">
        <v>23739</v>
      </c>
      <c r="D7160" s="159">
        <v>1</v>
      </c>
    </row>
    <row r="7161" spans="3:4" x14ac:dyDescent="0.25">
      <c r="C7161" s="159" t="s">
        <v>23740</v>
      </c>
      <c r="D7161" s="159">
        <v>1</v>
      </c>
    </row>
    <row r="7162" spans="3:4" x14ac:dyDescent="0.25">
      <c r="C7162" s="159" t="s">
        <v>23741</v>
      </c>
      <c r="D7162" s="159">
        <v>1</v>
      </c>
    </row>
    <row r="7163" spans="3:4" x14ac:dyDescent="0.25">
      <c r="C7163" s="159" t="s">
        <v>23742</v>
      </c>
      <c r="D7163" s="159">
        <v>1</v>
      </c>
    </row>
    <row r="7164" spans="3:4" x14ac:dyDescent="0.25">
      <c r="C7164" s="159" t="s">
        <v>23743</v>
      </c>
      <c r="D7164" s="159">
        <v>1</v>
      </c>
    </row>
    <row r="7165" spans="3:4" x14ac:dyDescent="0.25">
      <c r="C7165" s="159" t="s">
        <v>23744</v>
      </c>
      <c r="D7165" s="159">
        <v>1</v>
      </c>
    </row>
    <row r="7166" spans="3:4" x14ac:dyDescent="0.25">
      <c r="C7166" s="159" t="s">
        <v>23745</v>
      </c>
      <c r="D7166" s="159">
        <v>1</v>
      </c>
    </row>
    <row r="7167" spans="3:4" x14ac:dyDescent="0.25">
      <c r="C7167" s="159" t="s">
        <v>23746</v>
      </c>
      <c r="D7167" s="159">
        <v>1</v>
      </c>
    </row>
    <row r="7168" spans="3:4" x14ac:dyDescent="0.25">
      <c r="C7168" s="159" t="s">
        <v>23747</v>
      </c>
      <c r="D7168" s="159">
        <v>1</v>
      </c>
    </row>
    <row r="7169" spans="3:4" x14ac:dyDescent="0.25">
      <c r="C7169" s="159" t="s">
        <v>23748</v>
      </c>
      <c r="D7169" s="159">
        <v>1</v>
      </c>
    </row>
    <row r="7170" spans="3:4" x14ac:dyDescent="0.25">
      <c r="C7170" s="159" t="s">
        <v>23749</v>
      </c>
      <c r="D7170" s="159">
        <v>1</v>
      </c>
    </row>
    <row r="7171" spans="3:4" x14ac:dyDescent="0.25">
      <c r="C7171" s="159" t="s">
        <v>23750</v>
      </c>
      <c r="D7171" s="159">
        <v>1</v>
      </c>
    </row>
    <row r="7172" spans="3:4" x14ac:dyDescent="0.25">
      <c r="C7172" s="159" t="s">
        <v>23751</v>
      </c>
      <c r="D7172" s="159">
        <v>1</v>
      </c>
    </row>
    <row r="7173" spans="3:4" x14ac:dyDescent="0.25">
      <c r="C7173" s="159" t="s">
        <v>23752</v>
      </c>
      <c r="D7173" s="159">
        <v>1</v>
      </c>
    </row>
    <row r="7174" spans="3:4" x14ac:dyDescent="0.25">
      <c r="C7174" s="159" t="s">
        <v>23950</v>
      </c>
      <c r="D7174" s="159">
        <v>1</v>
      </c>
    </row>
    <row r="7175" spans="3:4" x14ac:dyDescent="0.25">
      <c r="C7175" s="159" t="s">
        <v>23951</v>
      </c>
      <c r="D7175" s="159">
        <v>1</v>
      </c>
    </row>
    <row r="7176" spans="3:4" x14ac:dyDescent="0.25">
      <c r="C7176" s="159" t="s">
        <v>23952</v>
      </c>
      <c r="D7176" s="159">
        <v>1</v>
      </c>
    </row>
    <row r="7177" spans="3:4" x14ac:dyDescent="0.25">
      <c r="C7177" s="159" t="s">
        <v>23953</v>
      </c>
      <c r="D7177" s="159">
        <v>1</v>
      </c>
    </row>
    <row r="7178" spans="3:4" x14ac:dyDescent="0.25">
      <c r="C7178" s="159" t="s">
        <v>23954</v>
      </c>
      <c r="D7178" s="159">
        <v>1</v>
      </c>
    </row>
    <row r="7179" spans="3:4" x14ac:dyDescent="0.25">
      <c r="C7179" s="159" t="s">
        <v>23955</v>
      </c>
      <c r="D7179" s="159">
        <v>1</v>
      </c>
    </row>
    <row r="7180" spans="3:4" x14ac:dyDescent="0.25">
      <c r="C7180" s="159" t="s">
        <v>23956</v>
      </c>
      <c r="D7180" s="159">
        <v>1</v>
      </c>
    </row>
    <row r="7181" spans="3:4" x14ac:dyDescent="0.25">
      <c r="C7181" s="159" t="s">
        <v>23957</v>
      </c>
      <c r="D7181" s="159">
        <v>1</v>
      </c>
    </row>
    <row r="7182" spans="3:4" x14ac:dyDescent="0.25">
      <c r="C7182" s="159" t="s">
        <v>23958</v>
      </c>
      <c r="D7182" s="159">
        <v>1</v>
      </c>
    </row>
    <row r="7183" spans="3:4" x14ac:dyDescent="0.25">
      <c r="C7183" s="159" t="s">
        <v>23959</v>
      </c>
      <c r="D7183" s="159">
        <v>1</v>
      </c>
    </row>
    <row r="7184" spans="3:4" x14ac:dyDescent="0.25">
      <c r="C7184" s="159" t="s">
        <v>23960</v>
      </c>
      <c r="D7184" s="159">
        <v>1</v>
      </c>
    </row>
    <row r="7185" spans="3:4" x14ac:dyDescent="0.25">
      <c r="C7185" s="159" t="s">
        <v>23961</v>
      </c>
      <c r="D7185" s="159">
        <v>1</v>
      </c>
    </row>
    <row r="7186" spans="3:4" x14ac:dyDescent="0.25">
      <c r="C7186" s="159" t="s">
        <v>23962</v>
      </c>
      <c r="D7186" s="159">
        <v>1</v>
      </c>
    </row>
    <row r="7187" spans="3:4" x14ac:dyDescent="0.25">
      <c r="C7187" s="159" t="s">
        <v>23963</v>
      </c>
      <c r="D7187" s="159">
        <v>1</v>
      </c>
    </row>
    <row r="7188" spans="3:4" x14ac:dyDescent="0.25">
      <c r="C7188" s="159" t="s">
        <v>23964</v>
      </c>
      <c r="D7188" s="159">
        <v>1</v>
      </c>
    </row>
    <row r="7189" spans="3:4" x14ac:dyDescent="0.25">
      <c r="C7189" s="159" t="s">
        <v>23965</v>
      </c>
      <c r="D7189" s="159">
        <v>1</v>
      </c>
    </row>
    <row r="7190" spans="3:4" x14ac:dyDescent="0.25">
      <c r="C7190" s="159" t="s">
        <v>23966</v>
      </c>
      <c r="D7190" s="159">
        <v>1</v>
      </c>
    </row>
    <row r="7191" spans="3:4" x14ac:dyDescent="0.25">
      <c r="C7191" s="159" t="s">
        <v>23967</v>
      </c>
      <c r="D7191" s="159">
        <v>1</v>
      </c>
    </row>
    <row r="7192" spans="3:4" x14ac:dyDescent="0.25">
      <c r="C7192" s="159" t="s">
        <v>23968</v>
      </c>
      <c r="D7192" s="159">
        <v>1</v>
      </c>
    </row>
    <row r="7193" spans="3:4" x14ac:dyDescent="0.25">
      <c r="C7193" s="159" t="s">
        <v>23969</v>
      </c>
      <c r="D7193" s="159">
        <v>1</v>
      </c>
    </row>
    <row r="7194" spans="3:4" x14ac:dyDescent="0.25">
      <c r="C7194" s="159" t="s">
        <v>23857</v>
      </c>
      <c r="D7194" s="159">
        <v>1</v>
      </c>
    </row>
    <row r="7195" spans="3:4" x14ac:dyDescent="0.25">
      <c r="C7195" s="159" t="s">
        <v>23858</v>
      </c>
      <c r="D7195" s="159">
        <v>1</v>
      </c>
    </row>
    <row r="7196" spans="3:4" x14ac:dyDescent="0.25">
      <c r="C7196" s="159" t="s">
        <v>23859</v>
      </c>
      <c r="D7196" s="159">
        <v>1</v>
      </c>
    </row>
    <row r="7197" spans="3:4" x14ac:dyDescent="0.25">
      <c r="C7197" s="159" t="s">
        <v>23860</v>
      </c>
      <c r="D7197" s="159">
        <v>1</v>
      </c>
    </row>
    <row r="7198" spans="3:4" x14ac:dyDescent="0.25">
      <c r="C7198" s="159" t="s">
        <v>23861</v>
      </c>
      <c r="D7198" s="159">
        <v>1</v>
      </c>
    </row>
    <row r="7199" spans="3:4" x14ac:dyDescent="0.25">
      <c r="C7199" s="159" t="s">
        <v>23862</v>
      </c>
      <c r="D7199" s="159">
        <v>1</v>
      </c>
    </row>
    <row r="7200" spans="3:4" x14ac:dyDescent="0.25">
      <c r="C7200" s="159" t="s">
        <v>23863</v>
      </c>
      <c r="D7200" s="159">
        <v>1</v>
      </c>
    </row>
    <row r="7201" spans="3:4" x14ac:dyDescent="0.25">
      <c r="C7201" s="159" t="s">
        <v>23864</v>
      </c>
      <c r="D7201" s="159">
        <v>1</v>
      </c>
    </row>
    <row r="7202" spans="3:4" x14ac:dyDescent="0.25">
      <c r="C7202" s="159" t="s">
        <v>23865</v>
      </c>
      <c r="D7202" s="159">
        <v>1</v>
      </c>
    </row>
    <row r="7203" spans="3:4" x14ac:dyDescent="0.25">
      <c r="C7203" s="159" t="s">
        <v>23866</v>
      </c>
      <c r="D7203" s="159">
        <v>1</v>
      </c>
    </row>
    <row r="7204" spans="3:4" x14ac:dyDescent="0.25">
      <c r="C7204" s="159" t="s">
        <v>23867</v>
      </c>
      <c r="D7204" s="159">
        <v>1</v>
      </c>
    </row>
    <row r="7205" spans="3:4" x14ac:dyDescent="0.25">
      <c r="C7205" s="159" t="s">
        <v>23868</v>
      </c>
      <c r="D7205" s="159">
        <v>1</v>
      </c>
    </row>
    <row r="7206" spans="3:4" x14ac:dyDescent="0.25">
      <c r="C7206" s="159" t="s">
        <v>23869</v>
      </c>
      <c r="D7206" s="159">
        <v>1</v>
      </c>
    </row>
    <row r="7207" spans="3:4" x14ac:dyDescent="0.25">
      <c r="C7207" s="159" t="s">
        <v>23870</v>
      </c>
      <c r="D7207" s="159">
        <v>1</v>
      </c>
    </row>
    <row r="7208" spans="3:4" x14ac:dyDescent="0.25">
      <c r="C7208" s="159" t="s">
        <v>23871</v>
      </c>
      <c r="D7208" s="159">
        <v>1</v>
      </c>
    </row>
    <row r="7209" spans="3:4" x14ac:dyDescent="0.25">
      <c r="C7209" s="159" t="s">
        <v>23872</v>
      </c>
      <c r="D7209" s="159">
        <v>1</v>
      </c>
    </row>
    <row r="7210" spans="3:4" x14ac:dyDescent="0.25">
      <c r="C7210" s="159" t="s">
        <v>23873</v>
      </c>
      <c r="D7210" s="159">
        <v>1</v>
      </c>
    </row>
    <row r="7211" spans="3:4" x14ac:dyDescent="0.25">
      <c r="C7211" s="159" t="s">
        <v>23874</v>
      </c>
      <c r="D7211" s="159">
        <v>1</v>
      </c>
    </row>
    <row r="7212" spans="3:4" x14ac:dyDescent="0.25">
      <c r="C7212" s="159" t="s">
        <v>23875</v>
      </c>
      <c r="D7212" s="159">
        <v>1</v>
      </c>
    </row>
    <row r="7213" spans="3:4" x14ac:dyDescent="0.25">
      <c r="C7213" s="159" t="s">
        <v>23876</v>
      </c>
      <c r="D7213" s="159">
        <v>1</v>
      </c>
    </row>
    <row r="7214" spans="3:4" x14ac:dyDescent="0.25">
      <c r="C7214" s="159" t="s">
        <v>23877</v>
      </c>
      <c r="D7214" s="159">
        <v>1</v>
      </c>
    </row>
    <row r="7215" spans="3:4" x14ac:dyDescent="0.25">
      <c r="C7215" s="159" t="s">
        <v>23878</v>
      </c>
      <c r="D7215" s="159">
        <v>1</v>
      </c>
    </row>
    <row r="7216" spans="3:4" x14ac:dyDescent="0.25">
      <c r="C7216" s="159" t="s">
        <v>23879</v>
      </c>
      <c r="D7216" s="159">
        <v>1</v>
      </c>
    </row>
    <row r="7217" spans="3:4" x14ac:dyDescent="0.25">
      <c r="C7217" s="159" t="s">
        <v>23880</v>
      </c>
      <c r="D7217" s="159">
        <v>1</v>
      </c>
    </row>
    <row r="7218" spans="3:4" x14ac:dyDescent="0.25">
      <c r="C7218" s="159" t="s">
        <v>23881</v>
      </c>
      <c r="D7218" s="159">
        <v>1</v>
      </c>
    </row>
    <row r="7219" spans="3:4" x14ac:dyDescent="0.25">
      <c r="C7219" s="159" t="s">
        <v>23882</v>
      </c>
      <c r="D7219" s="159">
        <v>1</v>
      </c>
    </row>
    <row r="7220" spans="3:4" x14ac:dyDescent="0.25">
      <c r="C7220" s="159" t="s">
        <v>23883</v>
      </c>
      <c r="D7220" s="159">
        <v>1</v>
      </c>
    </row>
    <row r="7221" spans="3:4" x14ac:dyDescent="0.25">
      <c r="C7221" s="159" t="s">
        <v>23884</v>
      </c>
      <c r="D7221" s="159">
        <v>1</v>
      </c>
    </row>
    <row r="7222" spans="3:4" x14ac:dyDescent="0.25">
      <c r="C7222" s="159" t="s">
        <v>23885</v>
      </c>
      <c r="D7222" s="159">
        <v>1</v>
      </c>
    </row>
    <row r="7223" spans="3:4" x14ac:dyDescent="0.25">
      <c r="C7223" s="159" t="s">
        <v>23886</v>
      </c>
      <c r="D7223" s="159">
        <v>1</v>
      </c>
    </row>
    <row r="7224" spans="3:4" x14ac:dyDescent="0.25">
      <c r="C7224" s="159" t="s">
        <v>23887</v>
      </c>
      <c r="D7224" s="159">
        <v>1</v>
      </c>
    </row>
    <row r="7225" spans="3:4" x14ac:dyDescent="0.25">
      <c r="C7225" s="159" t="s">
        <v>23888</v>
      </c>
      <c r="D7225" s="159">
        <v>1</v>
      </c>
    </row>
    <row r="7226" spans="3:4" x14ac:dyDescent="0.25">
      <c r="C7226" s="159" t="s">
        <v>23889</v>
      </c>
      <c r="D7226" s="159">
        <v>1</v>
      </c>
    </row>
    <row r="7227" spans="3:4" x14ac:dyDescent="0.25">
      <c r="C7227" s="159" t="s">
        <v>23890</v>
      </c>
      <c r="D7227" s="159">
        <v>1</v>
      </c>
    </row>
    <row r="7228" spans="3:4" x14ac:dyDescent="0.25">
      <c r="C7228" s="159" t="s">
        <v>23891</v>
      </c>
      <c r="D7228" s="159">
        <v>1</v>
      </c>
    </row>
    <row r="7229" spans="3:4" x14ac:dyDescent="0.25">
      <c r="C7229" s="159" t="s">
        <v>23892</v>
      </c>
      <c r="D7229" s="159">
        <v>1</v>
      </c>
    </row>
    <row r="7230" spans="3:4" x14ac:dyDescent="0.25">
      <c r="C7230" s="159" t="s">
        <v>23893</v>
      </c>
      <c r="D7230" s="159">
        <v>1</v>
      </c>
    </row>
    <row r="7231" spans="3:4" x14ac:dyDescent="0.25">
      <c r="C7231" s="159" t="s">
        <v>23894</v>
      </c>
      <c r="D7231" s="159">
        <v>1</v>
      </c>
    </row>
    <row r="7232" spans="3:4" x14ac:dyDescent="0.25">
      <c r="C7232" s="159" t="s">
        <v>23895</v>
      </c>
      <c r="D7232" s="159">
        <v>1</v>
      </c>
    </row>
    <row r="7233" spans="3:4" x14ac:dyDescent="0.25">
      <c r="C7233" s="159" t="s">
        <v>23896</v>
      </c>
      <c r="D7233" s="159">
        <v>1</v>
      </c>
    </row>
    <row r="7234" spans="3:4" x14ac:dyDescent="0.25">
      <c r="C7234" s="159" t="s">
        <v>23897</v>
      </c>
      <c r="D7234" s="159">
        <v>1</v>
      </c>
    </row>
    <row r="7235" spans="3:4" x14ac:dyDescent="0.25">
      <c r="C7235" s="159" t="s">
        <v>23898</v>
      </c>
      <c r="D7235" s="159">
        <v>1</v>
      </c>
    </row>
    <row r="7236" spans="3:4" x14ac:dyDescent="0.25">
      <c r="C7236" s="159" t="s">
        <v>23899</v>
      </c>
      <c r="D7236" s="159">
        <v>1</v>
      </c>
    </row>
    <row r="7237" spans="3:4" x14ac:dyDescent="0.25">
      <c r="C7237" s="159" t="s">
        <v>23900</v>
      </c>
      <c r="D7237" s="159">
        <v>1</v>
      </c>
    </row>
    <row r="7238" spans="3:4" x14ac:dyDescent="0.25">
      <c r="C7238" s="159" t="s">
        <v>23901</v>
      </c>
      <c r="D7238" s="159">
        <v>1</v>
      </c>
    </row>
    <row r="7239" spans="3:4" x14ac:dyDescent="0.25">
      <c r="C7239" s="159" t="s">
        <v>23902</v>
      </c>
      <c r="D7239" s="159">
        <v>1</v>
      </c>
    </row>
    <row r="7240" spans="3:4" x14ac:dyDescent="0.25">
      <c r="C7240" s="159" t="s">
        <v>23903</v>
      </c>
      <c r="D7240" s="159">
        <v>1</v>
      </c>
    </row>
    <row r="7241" spans="3:4" x14ac:dyDescent="0.25">
      <c r="C7241" s="159" t="s">
        <v>23904</v>
      </c>
      <c r="D7241" s="159">
        <v>1</v>
      </c>
    </row>
    <row r="7242" spans="3:4" x14ac:dyDescent="0.25">
      <c r="C7242" s="159" t="s">
        <v>23905</v>
      </c>
      <c r="D7242" s="159">
        <v>1</v>
      </c>
    </row>
    <row r="7243" spans="3:4" x14ac:dyDescent="0.25">
      <c r="C7243" s="159" t="s">
        <v>23906</v>
      </c>
      <c r="D7243" s="159">
        <v>1</v>
      </c>
    </row>
    <row r="7244" spans="3:4" x14ac:dyDescent="0.25">
      <c r="C7244" s="159" t="s">
        <v>23907</v>
      </c>
      <c r="D7244" s="159">
        <v>1</v>
      </c>
    </row>
    <row r="7245" spans="3:4" x14ac:dyDescent="0.25">
      <c r="C7245" s="159" t="s">
        <v>23908</v>
      </c>
      <c r="D7245" s="159">
        <v>1</v>
      </c>
    </row>
    <row r="7246" spans="3:4" x14ac:dyDescent="0.25">
      <c r="C7246" s="159" t="s">
        <v>23909</v>
      </c>
      <c r="D7246" s="159">
        <v>1</v>
      </c>
    </row>
    <row r="7247" spans="3:4" x14ac:dyDescent="0.25">
      <c r="C7247" s="159" t="s">
        <v>23910</v>
      </c>
      <c r="D7247" s="159">
        <v>1</v>
      </c>
    </row>
    <row r="7248" spans="3:4" x14ac:dyDescent="0.25">
      <c r="C7248" s="159" t="s">
        <v>23911</v>
      </c>
      <c r="D7248" s="159">
        <v>1</v>
      </c>
    </row>
    <row r="7249" spans="3:4" x14ac:dyDescent="0.25">
      <c r="C7249" s="159" t="s">
        <v>23912</v>
      </c>
      <c r="D7249" s="159">
        <v>1</v>
      </c>
    </row>
    <row r="7250" spans="3:4" x14ac:dyDescent="0.25">
      <c r="C7250" s="159" t="s">
        <v>23913</v>
      </c>
      <c r="D7250" s="159">
        <v>1</v>
      </c>
    </row>
    <row r="7251" spans="3:4" x14ac:dyDescent="0.25">
      <c r="C7251" s="159" t="s">
        <v>23914</v>
      </c>
      <c r="D7251" s="159">
        <v>1</v>
      </c>
    </row>
    <row r="7252" spans="3:4" x14ac:dyDescent="0.25">
      <c r="C7252" s="159" t="s">
        <v>23915</v>
      </c>
      <c r="D7252" s="159">
        <v>1</v>
      </c>
    </row>
    <row r="7253" spans="3:4" x14ac:dyDescent="0.25">
      <c r="C7253" s="159" t="s">
        <v>23916</v>
      </c>
      <c r="D7253" s="159">
        <v>1</v>
      </c>
    </row>
    <row r="7254" spans="3:4" x14ac:dyDescent="0.25">
      <c r="C7254" s="159" t="s">
        <v>23917</v>
      </c>
      <c r="D7254" s="159">
        <v>1</v>
      </c>
    </row>
    <row r="7255" spans="3:4" x14ac:dyDescent="0.25">
      <c r="C7255" s="159" t="s">
        <v>23918</v>
      </c>
      <c r="D7255" s="159">
        <v>1</v>
      </c>
    </row>
    <row r="7256" spans="3:4" x14ac:dyDescent="0.25">
      <c r="C7256" s="159" t="s">
        <v>23919</v>
      </c>
      <c r="D7256" s="159">
        <v>1</v>
      </c>
    </row>
    <row r="7257" spans="3:4" x14ac:dyDescent="0.25">
      <c r="C7257" s="159" t="s">
        <v>23920</v>
      </c>
      <c r="D7257" s="159">
        <v>1</v>
      </c>
    </row>
    <row r="7258" spans="3:4" x14ac:dyDescent="0.25">
      <c r="C7258" s="159" t="s">
        <v>23921</v>
      </c>
      <c r="D7258" s="159">
        <v>1</v>
      </c>
    </row>
    <row r="7259" spans="3:4" x14ac:dyDescent="0.25">
      <c r="C7259" s="159" t="s">
        <v>23922</v>
      </c>
      <c r="D7259" s="159">
        <v>1</v>
      </c>
    </row>
    <row r="7260" spans="3:4" x14ac:dyDescent="0.25">
      <c r="C7260" s="159" t="s">
        <v>23923</v>
      </c>
      <c r="D7260" s="159">
        <v>1</v>
      </c>
    </row>
    <row r="7261" spans="3:4" x14ac:dyDescent="0.25">
      <c r="C7261" s="159" t="s">
        <v>23924</v>
      </c>
      <c r="D7261" s="159">
        <v>1</v>
      </c>
    </row>
    <row r="7262" spans="3:4" x14ac:dyDescent="0.25">
      <c r="C7262" s="159" t="s">
        <v>23925</v>
      </c>
      <c r="D7262" s="159">
        <v>1</v>
      </c>
    </row>
    <row r="7263" spans="3:4" x14ac:dyDescent="0.25">
      <c r="C7263" s="159" t="s">
        <v>23926</v>
      </c>
      <c r="D7263" s="159">
        <v>1</v>
      </c>
    </row>
    <row r="7264" spans="3:4" x14ac:dyDescent="0.25">
      <c r="C7264" s="159" t="s">
        <v>23927</v>
      </c>
      <c r="D7264" s="159">
        <v>1</v>
      </c>
    </row>
    <row r="7265" spans="3:4" x14ac:dyDescent="0.25">
      <c r="C7265" s="159" t="s">
        <v>23928</v>
      </c>
      <c r="D7265" s="159">
        <v>1</v>
      </c>
    </row>
    <row r="7266" spans="3:4" x14ac:dyDescent="0.25">
      <c r="C7266" s="159" t="s">
        <v>23929</v>
      </c>
      <c r="D7266" s="159">
        <v>1</v>
      </c>
    </row>
    <row r="7267" spans="3:4" x14ac:dyDescent="0.25">
      <c r="C7267" s="159" t="s">
        <v>23930</v>
      </c>
      <c r="D7267" s="159">
        <v>1</v>
      </c>
    </row>
    <row r="7268" spans="3:4" x14ac:dyDescent="0.25">
      <c r="C7268" s="159" t="s">
        <v>23931</v>
      </c>
      <c r="D7268" s="159">
        <v>1</v>
      </c>
    </row>
    <row r="7269" spans="3:4" x14ac:dyDescent="0.25">
      <c r="C7269" s="159" t="s">
        <v>23932</v>
      </c>
      <c r="D7269" s="159">
        <v>1</v>
      </c>
    </row>
    <row r="7270" spans="3:4" x14ac:dyDescent="0.25">
      <c r="C7270" s="159" t="s">
        <v>23933</v>
      </c>
      <c r="D7270" s="159">
        <v>1</v>
      </c>
    </row>
    <row r="7271" spans="3:4" x14ac:dyDescent="0.25">
      <c r="C7271" s="159" t="s">
        <v>23934</v>
      </c>
      <c r="D7271" s="159">
        <v>1</v>
      </c>
    </row>
    <row r="7272" spans="3:4" x14ac:dyDescent="0.25">
      <c r="C7272" s="159" t="s">
        <v>23935</v>
      </c>
      <c r="D7272" s="159">
        <v>1</v>
      </c>
    </row>
    <row r="7273" spans="3:4" x14ac:dyDescent="0.25">
      <c r="C7273" s="159" t="s">
        <v>23936</v>
      </c>
      <c r="D7273" s="159">
        <v>1</v>
      </c>
    </row>
    <row r="7274" spans="3:4" x14ac:dyDescent="0.25">
      <c r="C7274" s="159" t="s">
        <v>23937</v>
      </c>
      <c r="D7274" s="159">
        <v>1</v>
      </c>
    </row>
    <row r="7275" spans="3:4" x14ac:dyDescent="0.25">
      <c r="C7275" s="159" t="s">
        <v>23938</v>
      </c>
      <c r="D7275" s="159">
        <v>1</v>
      </c>
    </row>
    <row r="7276" spans="3:4" x14ac:dyDescent="0.25">
      <c r="C7276" s="159" t="s">
        <v>23939</v>
      </c>
      <c r="D7276" s="159">
        <v>1</v>
      </c>
    </row>
    <row r="7277" spans="3:4" x14ac:dyDescent="0.25">
      <c r="C7277" s="159" t="s">
        <v>23940</v>
      </c>
      <c r="D7277" s="159">
        <v>1</v>
      </c>
    </row>
    <row r="7278" spans="3:4" x14ac:dyDescent="0.25">
      <c r="C7278" s="159" t="s">
        <v>23941</v>
      </c>
      <c r="D7278" s="159">
        <v>1</v>
      </c>
    </row>
    <row r="7279" spans="3:4" x14ac:dyDescent="0.25">
      <c r="C7279" s="159" t="s">
        <v>23942</v>
      </c>
      <c r="D7279" s="159">
        <v>1</v>
      </c>
    </row>
    <row r="7280" spans="3:4" x14ac:dyDescent="0.25">
      <c r="C7280" s="159" t="s">
        <v>23943</v>
      </c>
      <c r="D7280" s="159">
        <v>1</v>
      </c>
    </row>
    <row r="7281" spans="3:4" x14ac:dyDescent="0.25">
      <c r="C7281" s="159" t="s">
        <v>23944</v>
      </c>
      <c r="D7281" s="159">
        <v>1</v>
      </c>
    </row>
    <row r="7282" spans="3:4" x14ac:dyDescent="0.25">
      <c r="C7282" s="159" t="s">
        <v>23945</v>
      </c>
      <c r="D7282" s="159">
        <v>1</v>
      </c>
    </row>
    <row r="7283" spans="3:4" x14ac:dyDescent="0.25">
      <c r="C7283" s="159" t="s">
        <v>23946</v>
      </c>
      <c r="D7283" s="159">
        <v>1</v>
      </c>
    </row>
    <row r="7284" spans="3:4" x14ac:dyDescent="0.25">
      <c r="C7284" s="159" t="s">
        <v>23947</v>
      </c>
      <c r="D7284" s="159">
        <v>1</v>
      </c>
    </row>
    <row r="7285" spans="3:4" x14ac:dyDescent="0.25">
      <c r="C7285" s="159" t="s">
        <v>23948</v>
      </c>
      <c r="D7285" s="159">
        <v>1</v>
      </c>
    </row>
    <row r="7286" spans="3:4" x14ac:dyDescent="0.25">
      <c r="C7286" s="159" t="s">
        <v>23949</v>
      </c>
      <c r="D7286" s="159">
        <v>1</v>
      </c>
    </row>
    <row r="7287" spans="3:4" x14ac:dyDescent="0.25">
      <c r="C7287" s="159" t="s">
        <v>24167</v>
      </c>
      <c r="D7287" s="159">
        <v>1</v>
      </c>
    </row>
    <row r="7288" spans="3:4" x14ac:dyDescent="0.25">
      <c r="C7288" s="159" t="s">
        <v>24168</v>
      </c>
      <c r="D7288" s="159">
        <v>1</v>
      </c>
    </row>
    <row r="7289" spans="3:4" x14ac:dyDescent="0.25">
      <c r="C7289" s="159" t="s">
        <v>24169</v>
      </c>
      <c r="D7289" s="159">
        <v>1</v>
      </c>
    </row>
    <row r="7290" spans="3:4" x14ac:dyDescent="0.25">
      <c r="C7290" s="159" t="s">
        <v>24170</v>
      </c>
      <c r="D7290" s="159">
        <v>1</v>
      </c>
    </row>
    <row r="7291" spans="3:4" x14ac:dyDescent="0.25">
      <c r="C7291" s="159" t="s">
        <v>24171</v>
      </c>
      <c r="D7291" s="159">
        <v>1</v>
      </c>
    </row>
    <row r="7292" spans="3:4" x14ac:dyDescent="0.25">
      <c r="C7292" s="159" t="s">
        <v>24172</v>
      </c>
      <c r="D7292" s="159">
        <v>1</v>
      </c>
    </row>
    <row r="7293" spans="3:4" x14ac:dyDescent="0.25">
      <c r="C7293" s="159" t="s">
        <v>24173</v>
      </c>
      <c r="D7293" s="159">
        <v>1</v>
      </c>
    </row>
    <row r="7294" spans="3:4" x14ac:dyDescent="0.25">
      <c r="C7294" s="159" t="s">
        <v>24174</v>
      </c>
      <c r="D7294" s="159">
        <v>1</v>
      </c>
    </row>
    <row r="7295" spans="3:4" x14ac:dyDescent="0.25">
      <c r="C7295" s="159" t="s">
        <v>24175</v>
      </c>
      <c r="D7295" s="159">
        <v>1</v>
      </c>
    </row>
    <row r="7296" spans="3:4" x14ac:dyDescent="0.25">
      <c r="C7296" s="159" t="s">
        <v>24176</v>
      </c>
      <c r="D7296" s="159">
        <v>1</v>
      </c>
    </row>
    <row r="7297" spans="3:4" x14ac:dyDescent="0.25">
      <c r="C7297" s="159" t="s">
        <v>24177</v>
      </c>
      <c r="D7297" s="159">
        <v>1</v>
      </c>
    </row>
    <row r="7298" spans="3:4" x14ac:dyDescent="0.25">
      <c r="C7298" s="159" t="s">
        <v>24178</v>
      </c>
      <c r="D7298" s="159">
        <v>1</v>
      </c>
    </row>
    <row r="7299" spans="3:4" x14ac:dyDescent="0.25">
      <c r="C7299" s="159" t="s">
        <v>24179</v>
      </c>
      <c r="D7299" s="159">
        <v>1</v>
      </c>
    </row>
    <row r="7300" spans="3:4" x14ac:dyDescent="0.25">
      <c r="C7300" s="159" t="s">
        <v>24180</v>
      </c>
      <c r="D7300" s="159">
        <v>1</v>
      </c>
    </row>
    <row r="7301" spans="3:4" x14ac:dyDescent="0.25">
      <c r="C7301" s="159" t="s">
        <v>24181</v>
      </c>
      <c r="D7301" s="159">
        <v>1</v>
      </c>
    </row>
    <row r="7302" spans="3:4" x14ac:dyDescent="0.25">
      <c r="C7302" s="159" t="s">
        <v>24182</v>
      </c>
      <c r="D7302" s="159">
        <v>1</v>
      </c>
    </row>
    <row r="7303" spans="3:4" x14ac:dyDescent="0.25">
      <c r="C7303" s="159" t="s">
        <v>24183</v>
      </c>
      <c r="D7303" s="159">
        <v>1</v>
      </c>
    </row>
    <row r="7304" spans="3:4" x14ac:dyDescent="0.25">
      <c r="C7304" s="159" t="s">
        <v>24184</v>
      </c>
      <c r="D7304" s="159">
        <v>1</v>
      </c>
    </row>
    <row r="7305" spans="3:4" x14ac:dyDescent="0.25">
      <c r="C7305" s="159" t="s">
        <v>24185</v>
      </c>
      <c r="D7305" s="159">
        <v>1</v>
      </c>
    </row>
    <row r="7306" spans="3:4" x14ac:dyDescent="0.25">
      <c r="C7306" s="159" t="s">
        <v>24186</v>
      </c>
      <c r="D7306" s="159">
        <v>1</v>
      </c>
    </row>
    <row r="7307" spans="3:4" x14ac:dyDescent="0.25">
      <c r="C7307" s="159" t="s">
        <v>24187</v>
      </c>
      <c r="D7307" s="159">
        <v>1</v>
      </c>
    </row>
    <row r="7308" spans="3:4" x14ac:dyDescent="0.25">
      <c r="C7308" s="159" t="s">
        <v>24188</v>
      </c>
      <c r="D7308" s="159">
        <v>1</v>
      </c>
    </row>
    <row r="7309" spans="3:4" x14ac:dyDescent="0.25">
      <c r="C7309" s="159" t="s">
        <v>24189</v>
      </c>
      <c r="D7309" s="159">
        <v>1</v>
      </c>
    </row>
    <row r="7310" spans="3:4" x14ac:dyDescent="0.25">
      <c r="C7310" s="159" t="s">
        <v>24190</v>
      </c>
      <c r="D7310" s="159">
        <v>1</v>
      </c>
    </row>
    <row r="7311" spans="3:4" x14ac:dyDescent="0.25">
      <c r="C7311" s="159" t="s">
        <v>24191</v>
      </c>
      <c r="D7311" s="159">
        <v>1</v>
      </c>
    </row>
    <row r="7312" spans="3:4" x14ac:dyDescent="0.25">
      <c r="C7312" s="159" t="s">
        <v>24192</v>
      </c>
      <c r="D7312" s="159">
        <v>1</v>
      </c>
    </row>
    <row r="7313" spans="3:4" x14ac:dyDescent="0.25">
      <c r="C7313" s="159" t="s">
        <v>24193</v>
      </c>
      <c r="D7313" s="159">
        <v>1</v>
      </c>
    </row>
    <row r="7314" spans="3:4" x14ac:dyDescent="0.25">
      <c r="C7314" s="159" t="s">
        <v>24194</v>
      </c>
      <c r="D7314" s="159">
        <v>1</v>
      </c>
    </row>
    <row r="7315" spans="3:4" x14ac:dyDescent="0.25">
      <c r="C7315" s="159" t="s">
        <v>24195</v>
      </c>
      <c r="D7315" s="159">
        <v>1</v>
      </c>
    </row>
    <row r="7316" spans="3:4" x14ac:dyDescent="0.25">
      <c r="C7316" s="159" t="s">
        <v>24196</v>
      </c>
      <c r="D7316" s="159">
        <v>1</v>
      </c>
    </row>
    <row r="7317" spans="3:4" x14ac:dyDescent="0.25">
      <c r="C7317" s="159" t="s">
        <v>24197</v>
      </c>
      <c r="D7317" s="159">
        <v>1</v>
      </c>
    </row>
    <row r="7318" spans="3:4" x14ac:dyDescent="0.25">
      <c r="C7318" s="159" t="s">
        <v>24198</v>
      </c>
      <c r="D7318" s="159">
        <v>1</v>
      </c>
    </row>
    <row r="7319" spans="3:4" x14ac:dyDescent="0.25">
      <c r="C7319" s="159" t="s">
        <v>24199</v>
      </c>
      <c r="D7319" s="159">
        <v>1</v>
      </c>
    </row>
    <row r="7320" spans="3:4" x14ac:dyDescent="0.25">
      <c r="C7320" s="159" t="s">
        <v>24200</v>
      </c>
      <c r="D7320" s="159">
        <v>1</v>
      </c>
    </row>
    <row r="7321" spans="3:4" x14ac:dyDescent="0.25">
      <c r="C7321" s="159" t="s">
        <v>24201</v>
      </c>
      <c r="D7321" s="159">
        <v>1</v>
      </c>
    </row>
    <row r="7322" spans="3:4" x14ac:dyDescent="0.25">
      <c r="C7322" s="159" t="s">
        <v>24202</v>
      </c>
      <c r="D7322" s="159">
        <v>1</v>
      </c>
    </row>
    <row r="7323" spans="3:4" x14ac:dyDescent="0.25">
      <c r="C7323" s="159" t="s">
        <v>24203</v>
      </c>
      <c r="D7323" s="159">
        <v>1</v>
      </c>
    </row>
    <row r="7324" spans="3:4" x14ac:dyDescent="0.25">
      <c r="C7324" s="159" t="s">
        <v>24204</v>
      </c>
      <c r="D7324" s="159">
        <v>1</v>
      </c>
    </row>
    <row r="7325" spans="3:4" x14ac:dyDescent="0.25">
      <c r="C7325" s="159" t="s">
        <v>24205</v>
      </c>
      <c r="D7325" s="159">
        <v>1</v>
      </c>
    </row>
    <row r="7326" spans="3:4" x14ac:dyDescent="0.25">
      <c r="C7326" s="159" t="s">
        <v>24206</v>
      </c>
      <c r="D7326" s="159">
        <v>1</v>
      </c>
    </row>
    <row r="7327" spans="3:4" x14ac:dyDescent="0.25">
      <c r="C7327" s="159" t="s">
        <v>24207</v>
      </c>
      <c r="D7327" s="159">
        <v>1</v>
      </c>
    </row>
    <row r="7328" spans="3:4" x14ac:dyDescent="0.25">
      <c r="C7328" s="159" t="s">
        <v>24208</v>
      </c>
      <c r="D7328" s="159">
        <v>1</v>
      </c>
    </row>
    <row r="7329" spans="3:4" x14ac:dyDescent="0.25">
      <c r="C7329" s="159" t="s">
        <v>24209</v>
      </c>
      <c r="D7329" s="159">
        <v>1</v>
      </c>
    </row>
    <row r="7330" spans="3:4" x14ac:dyDescent="0.25">
      <c r="C7330" s="159" t="s">
        <v>24210</v>
      </c>
      <c r="D7330" s="159">
        <v>1</v>
      </c>
    </row>
    <row r="7331" spans="3:4" x14ac:dyDescent="0.25">
      <c r="C7331" s="159" t="s">
        <v>24211</v>
      </c>
      <c r="D7331" s="159">
        <v>1</v>
      </c>
    </row>
    <row r="7332" spans="3:4" x14ac:dyDescent="0.25">
      <c r="C7332" s="159" t="s">
        <v>24212</v>
      </c>
      <c r="D7332" s="159">
        <v>1</v>
      </c>
    </row>
    <row r="7333" spans="3:4" x14ac:dyDescent="0.25">
      <c r="C7333" s="159" t="s">
        <v>24213</v>
      </c>
      <c r="D7333" s="159">
        <v>1</v>
      </c>
    </row>
    <row r="7334" spans="3:4" x14ac:dyDescent="0.25">
      <c r="C7334" s="159" t="s">
        <v>24214</v>
      </c>
      <c r="D7334" s="159">
        <v>1</v>
      </c>
    </row>
    <row r="7335" spans="3:4" x14ac:dyDescent="0.25">
      <c r="C7335" s="159" t="s">
        <v>24215</v>
      </c>
      <c r="D7335" s="159">
        <v>1</v>
      </c>
    </row>
    <row r="7336" spans="3:4" x14ac:dyDescent="0.25">
      <c r="C7336" s="159" t="s">
        <v>24216</v>
      </c>
      <c r="D7336" s="159">
        <v>1</v>
      </c>
    </row>
    <row r="7337" spans="3:4" x14ac:dyDescent="0.25">
      <c r="C7337" s="159" t="s">
        <v>24217</v>
      </c>
      <c r="D7337" s="159">
        <v>1</v>
      </c>
    </row>
    <row r="7338" spans="3:4" x14ac:dyDescent="0.25">
      <c r="C7338" s="159" t="s">
        <v>24218</v>
      </c>
      <c r="D7338" s="159">
        <v>1</v>
      </c>
    </row>
    <row r="7339" spans="3:4" x14ac:dyDescent="0.25">
      <c r="C7339" s="159" t="s">
        <v>24219</v>
      </c>
      <c r="D7339" s="159">
        <v>1</v>
      </c>
    </row>
    <row r="7340" spans="3:4" x14ac:dyDescent="0.25">
      <c r="C7340" s="159" t="s">
        <v>24220</v>
      </c>
      <c r="D7340" s="159">
        <v>1</v>
      </c>
    </row>
    <row r="7341" spans="3:4" x14ac:dyDescent="0.25">
      <c r="C7341" s="159" t="s">
        <v>24221</v>
      </c>
      <c r="D7341" s="159">
        <v>1</v>
      </c>
    </row>
    <row r="7342" spans="3:4" x14ac:dyDescent="0.25">
      <c r="C7342" s="159" t="s">
        <v>24222</v>
      </c>
      <c r="D7342" s="159">
        <v>1</v>
      </c>
    </row>
    <row r="7343" spans="3:4" x14ac:dyDescent="0.25">
      <c r="C7343" s="159" t="s">
        <v>24223</v>
      </c>
      <c r="D7343" s="159">
        <v>1</v>
      </c>
    </row>
    <row r="7344" spans="3:4" x14ac:dyDescent="0.25">
      <c r="C7344" s="159" t="s">
        <v>24224</v>
      </c>
      <c r="D7344" s="159">
        <v>1</v>
      </c>
    </row>
    <row r="7345" spans="3:4" x14ac:dyDescent="0.25">
      <c r="C7345" s="159" t="s">
        <v>24225</v>
      </c>
      <c r="D7345" s="159">
        <v>1</v>
      </c>
    </row>
    <row r="7346" spans="3:4" x14ac:dyDescent="0.25">
      <c r="C7346" s="159" t="s">
        <v>24226</v>
      </c>
      <c r="D7346" s="159">
        <v>1</v>
      </c>
    </row>
    <row r="7347" spans="3:4" x14ac:dyDescent="0.25">
      <c r="C7347" s="159" t="s">
        <v>24227</v>
      </c>
      <c r="D7347" s="159">
        <v>1</v>
      </c>
    </row>
    <row r="7348" spans="3:4" x14ac:dyDescent="0.25">
      <c r="C7348" s="159" t="s">
        <v>24228</v>
      </c>
      <c r="D7348" s="159">
        <v>1</v>
      </c>
    </row>
    <row r="7349" spans="3:4" x14ac:dyDescent="0.25">
      <c r="C7349" s="159" t="s">
        <v>24229</v>
      </c>
      <c r="D7349" s="159">
        <v>1</v>
      </c>
    </row>
    <row r="7350" spans="3:4" x14ac:dyDescent="0.25">
      <c r="C7350" s="159" t="s">
        <v>24230</v>
      </c>
      <c r="D7350" s="159">
        <v>1</v>
      </c>
    </row>
    <row r="7351" spans="3:4" x14ac:dyDescent="0.25">
      <c r="C7351" s="159" t="s">
        <v>24231</v>
      </c>
      <c r="D7351" s="159">
        <v>1</v>
      </c>
    </row>
    <row r="7352" spans="3:4" x14ac:dyDescent="0.25">
      <c r="C7352" s="159" t="s">
        <v>24232</v>
      </c>
      <c r="D7352" s="159">
        <v>1</v>
      </c>
    </row>
    <row r="7353" spans="3:4" x14ac:dyDescent="0.25">
      <c r="C7353" s="159" t="s">
        <v>24233</v>
      </c>
      <c r="D7353" s="159">
        <v>1</v>
      </c>
    </row>
    <row r="7354" spans="3:4" x14ac:dyDescent="0.25">
      <c r="C7354" s="159" t="s">
        <v>24234</v>
      </c>
      <c r="D7354" s="159">
        <v>1</v>
      </c>
    </row>
    <row r="7355" spans="3:4" x14ac:dyDescent="0.25">
      <c r="C7355" s="159" t="s">
        <v>24235</v>
      </c>
      <c r="D7355" s="159">
        <v>1</v>
      </c>
    </row>
    <row r="7356" spans="3:4" x14ac:dyDescent="0.25">
      <c r="C7356" s="159" t="s">
        <v>24236</v>
      </c>
      <c r="D7356" s="159">
        <v>1</v>
      </c>
    </row>
    <row r="7357" spans="3:4" x14ac:dyDescent="0.25">
      <c r="C7357" s="159" t="s">
        <v>24237</v>
      </c>
      <c r="D7357" s="159">
        <v>1</v>
      </c>
    </row>
    <row r="7358" spans="3:4" x14ac:dyDescent="0.25">
      <c r="C7358" s="159" t="s">
        <v>24238</v>
      </c>
      <c r="D7358" s="159">
        <v>1</v>
      </c>
    </row>
    <row r="7359" spans="3:4" x14ac:dyDescent="0.25">
      <c r="C7359" s="159" t="s">
        <v>24239</v>
      </c>
      <c r="D7359" s="159">
        <v>1</v>
      </c>
    </row>
    <row r="7360" spans="3:4" x14ac:dyDescent="0.25">
      <c r="C7360" s="159" t="s">
        <v>24240</v>
      </c>
      <c r="D7360" s="159">
        <v>1</v>
      </c>
    </row>
    <row r="7361" spans="3:4" x14ac:dyDescent="0.25">
      <c r="C7361" s="159" t="s">
        <v>24241</v>
      </c>
      <c r="D7361" s="159">
        <v>1</v>
      </c>
    </row>
    <row r="7362" spans="3:4" x14ac:dyDescent="0.25">
      <c r="C7362" s="159" t="s">
        <v>24242</v>
      </c>
      <c r="D7362" s="159">
        <v>1</v>
      </c>
    </row>
    <row r="7363" spans="3:4" x14ac:dyDescent="0.25">
      <c r="C7363" s="159" t="s">
        <v>24243</v>
      </c>
      <c r="D7363" s="159">
        <v>1</v>
      </c>
    </row>
    <row r="7364" spans="3:4" x14ac:dyDescent="0.25">
      <c r="C7364" s="159" t="s">
        <v>24244</v>
      </c>
      <c r="D7364" s="159">
        <v>1</v>
      </c>
    </row>
    <row r="7365" spans="3:4" x14ac:dyDescent="0.25">
      <c r="C7365" s="159" t="s">
        <v>24245</v>
      </c>
      <c r="D7365" s="159">
        <v>1</v>
      </c>
    </row>
    <row r="7366" spans="3:4" x14ac:dyDescent="0.25">
      <c r="C7366" s="159" t="s">
        <v>24246</v>
      </c>
      <c r="D7366" s="159">
        <v>1</v>
      </c>
    </row>
    <row r="7367" spans="3:4" x14ac:dyDescent="0.25">
      <c r="C7367" s="159" t="s">
        <v>24247</v>
      </c>
      <c r="D7367" s="159">
        <v>1</v>
      </c>
    </row>
    <row r="7368" spans="3:4" x14ac:dyDescent="0.25">
      <c r="C7368" s="159" t="s">
        <v>24248</v>
      </c>
      <c r="D7368" s="159">
        <v>1</v>
      </c>
    </row>
    <row r="7369" spans="3:4" x14ac:dyDescent="0.25">
      <c r="C7369" s="159" t="s">
        <v>24249</v>
      </c>
      <c r="D7369" s="159">
        <v>1</v>
      </c>
    </row>
    <row r="7370" spans="3:4" x14ac:dyDescent="0.25">
      <c r="C7370" s="159" t="s">
        <v>24250</v>
      </c>
      <c r="D7370" s="159">
        <v>1</v>
      </c>
    </row>
    <row r="7371" spans="3:4" x14ac:dyDescent="0.25">
      <c r="C7371" s="159" t="s">
        <v>24251</v>
      </c>
      <c r="D7371" s="159">
        <v>1</v>
      </c>
    </row>
    <row r="7372" spans="3:4" x14ac:dyDescent="0.25">
      <c r="C7372" s="159" t="s">
        <v>24252</v>
      </c>
      <c r="D7372" s="159">
        <v>1</v>
      </c>
    </row>
    <row r="7373" spans="3:4" x14ac:dyDescent="0.25">
      <c r="C7373" s="159" t="s">
        <v>24253</v>
      </c>
      <c r="D7373" s="159">
        <v>1</v>
      </c>
    </row>
    <row r="7374" spans="3:4" x14ac:dyDescent="0.25">
      <c r="C7374" s="159" t="s">
        <v>24254</v>
      </c>
      <c r="D7374" s="159">
        <v>1</v>
      </c>
    </row>
    <row r="7375" spans="3:4" x14ac:dyDescent="0.25">
      <c r="C7375" s="159" t="s">
        <v>24255</v>
      </c>
      <c r="D7375" s="159">
        <v>1</v>
      </c>
    </row>
    <row r="7376" spans="3:4" x14ac:dyDescent="0.25">
      <c r="C7376" s="159" t="s">
        <v>24256</v>
      </c>
      <c r="D7376" s="159">
        <v>1</v>
      </c>
    </row>
    <row r="7377" spans="3:4" x14ac:dyDescent="0.25">
      <c r="C7377" s="159" t="s">
        <v>24257</v>
      </c>
      <c r="D7377" s="159">
        <v>1</v>
      </c>
    </row>
    <row r="7378" spans="3:4" x14ac:dyDescent="0.25">
      <c r="C7378" s="159" t="s">
        <v>24258</v>
      </c>
      <c r="D7378" s="159">
        <v>1</v>
      </c>
    </row>
    <row r="7379" spans="3:4" x14ac:dyDescent="0.25">
      <c r="C7379" s="159" t="s">
        <v>24259</v>
      </c>
      <c r="D7379" s="159">
        <v>1</v>
      </c>
    </row>
    <row r="7380" spans="3:4" x14ac:dyDescent="0.25">
      <c r="C7380" s="159" t="s">
        <v>23970</v>
      </c>
      <c r="D7380" s="159">
        <v>1</v>
      </c>
    </row>
    <row r="7381" spans="3:4" x14ac:dyDescent="0.25">
      <c r="C7381" s="159" t="s">
        <v>23971</v>
      </c>
      <c r="D7381" s="159">
        <v>1</v>
      </c>
    </row>
    <row r="7382" spans="3:4" x14ac:dyDescent="0.25">
      <c r="C7382" s="159" t="s">
        <v>23972</v>
      </c>
      <c r="D7382" s="159">
        <v>1</v>
      </c>
    </row>
    <row r="7383" spans="3:4" x14ac:dyDescent="0.25">
      <c r="C7383" s="159" t="s">
        <v>23973</v>
      </c>
      <c r="D7383" s="159">
        <v>1</v>
      </c>
    </row>
    <row r="7384" spans="3:4" x14ac:dyDescent="0.25">
      <c r="C7384" s="159" t="s">
        <v>23974</v>
      </c>
      <c r="D7384" s="159">
        <v>1</v>
      </c>
    </row>
    <row r="7385" spans="3:4" x14ac:dyDescent="0.25">
      <c r="C7385" s="159" t="s">
        <v>23975</v>
      </c>
      <c r="D7385" s="159">
        <v>1</v>
      </c>
    </row>
    <row r="7386" spans="3:4" x14ac:dyDescent="0.25">
      <c r="C7386" s="159" t="s">
        <v>23976</v>
      </c>
      <c r="D7386" s="159">
        <v>1</v>
      </c>
    </row>
    <row r="7387" spans="3:4" x14ac:dyDescent="0.25">
      <c r="C7387" s="159" t="s">
        <v>23977</v>
      </c>
      <c r="D7387" s="159">
        <v>1</v>
      </c>
    </row>
    <row r="7388" spans="3:4" x14ac:dyDescent="0.25">
      <c r="C7388" s="159" t="s">
        <v>23978</v>
      </c>
      <c r="D7388" s="159">
        <v>1</v>
      </c>
    </row>
    <row r="7389" spans="3:4" x14ac:dyDescent="0.25">
      <c r="C7389" s="159" t="s">
        <v>23979</v>
      </c>
      <c r="D7389" s="159">
        <v>1</v>
      </c>
    </row>
    <row r="7390" spans="3:4" x14ac:dyDescent="0.25">
      <c r="C7390" s="159" t="s">
        <v>23980</v>
      </c>
      <c r="D7390" s="159">
        <v>1</v>
      </c>
    </row>
    <row r="7391" spans="3:4" x14ac:dyDescent="0.25">
      <c r="C7391" s="159" t="s">
        <v>23981</v>
      </c>
      <c r="D7391" s="159">
        <v>1</v>
      </c>
    </row>
    <row r="7392" spans="3:4" x14ac:dyDescent="0.25">
      <c r="C7392" s="159" t="s">
        <v>23982</v>
      </c>
      <c r="D7392" s="159">
        <v>1</v>
      </c>
    </row>
    <row r="7393" spans="3:4" x14ac:dyDescent="0.25">
      <c r="C7393" s="159" t="s">
        <v>23983</v>
      </c>
      <c r="D7393" s="159">
        <v>1</v>
      </c>
    </row>
    <row r="7394" spans="3:4" x14ac:dyDescent="0.25">
      <c r="C7394" s="159" t="s">
        <v>23984</v>
      </c>
      <c r="D7394" s="159">
        <v>1</v>
      </c>
    </row>
    <row r="7395" spans="3:4" x14ac:dyDescent="0.25">
      <c r="C7395" s="159" t="s">
        <v>23985</v>
      </c>
      <c r="D7395" s="159">
        <v>1</v>
      </c>
    </row>
    <row r="7396" spans="3:4" x14ac:dyDescent="0.25">
      <c r="C7396" s="159" t="s">
        <v>23986</v>
      </c>
      <c r="D7396" s="159">
        <v>1</v>
      </c>
    </row>
    <row r="7397" spans="3:4" x14ac:dyDescent="0.25">
      <c r="C7397" s="159" t="s">
        <v>23987</v>
      </c>
      <c r="D7397" s="159">
        <v>1</v>
      </c>
    </row>
    <row r="7398" spans="3:4" x14ac:dyDescent="0.25">
      <c r="C7398" s="159" t="s">
        <v>23988</v>
      </c>
      <c r="D7398" s="159">
        <v>1</v>
      </c>
    </row>
    <row r="7399" spans="3:4" x14ac:dyDescent="0.25">
      <c r="C7399" s="159" t="s">
        <v>23989</v>
      </c>
      <c r="D7399" s="159">
        <v>1</v>
      </c>
    </row>
    <row r="7400" spans="3:4" x14ac:dyDescent="0.25">
      <c r="C7400" s="159" t="s">
        <v>23990</v>
      </c>
      <c r="D7400" s="159">
        <v>1</v>
      </c>
    </row>
    <row r="7401" spans="3:4" x14ac:dyDescent="0.25">
      <c r="C7401" s="159" t="s">
        <v>23991</v>
      </c>
      <c r="D7401" s="159">
        <v>1</v>
      </c>
    </row>
    <row r="7402" spans="3:4" x14ac:dyDescent="0.25">
      <c r="C7402" s="159" t="s">
        <v>23992</v>
      </c>
      <c r="D7402" s="159">
        <v>1</v>
      </c>
    </row>
    <row r="7403" spans="3:4" x14ac:dyDescent="0.25">
      <c r="C7403" s="159" t="s">
        <v>23993</v>
      </c>
      <c r="D7403" s="159">
        <v>1</v>
      </c>
    </row>
    <row r="7404" spans="3:4" x14ac:dyDescent="0.25">
      <c r="C7404" s="159" t="s">
        <v>23994</v>
      </c>
      <c r="D7404" s="159">
        <v>1</v>
      </c>
    </row>
    <row r="7405" spans="3:4" x14ac:dyDescent="0.25">
      <c r="C7405" s="159" t="s">
        <v>23995</v>
      </c>
      <c r="D7405" s="159">
        <v>1</v>
      </c>
    </row>
    <row r="7406" spans="3:4" x14ac:dyDescent="0.25">
      <c r="C7406" s="159" t="s">
        <v>23996</v>
      </c>
      <c r="D7406" s="159">
        <v>1</v>
      </c>
    </row>
    <row r="7407" spans="3:4" x14ac:dyDescent="0.25">
      <c r="C7407" s="159" t="s">
        <v>23997</v>
      </c>
      <c r="D7407" s="159">
        <v>1</v>
      </c>
    </row>
    <row r="7408" spans="3:4" x14ac:dyDescent="0.25">
      <c r="C7408" s="159" t="s">
        <v>23998</v>
      </c>
      <c r="D7408" s="159">
        <v>1</v>
      </c>
    </row>
    <row r="7409" spans="3:4" x14ac:dyDescent="0.25">
      <c r="C7409" s="159" t="s">
        <v>23999</v>
      </c>
      <c r="D7409" s="159">
        <v>1</v>
      </c>
    </row>
    <row r="7410" spans="3:4" x14ac:dyDescent="0.25">
      <c r="C7410" s="159" t="s">
        <v>24000</v>
      </c>
      <c r="D7410" s="159">
        <v>1</v>
      </c>
    </row>
    <row r="7411" spans="3:4" x14ac:dyDescent="0.25">
      <c r="C7411" s="159" t="s">
        <v>24001</v>
      </c>
      <c r="D7411" s="159">
        <v>1</v>
      </c>
    </row>
    <row r="7412" spans="3:4" x14ac:dyDescent="0.25">
      <c r="C7412" s="159" t="s">
        <v>24002</v>
      </c>
      <c r="D7412" s="159">
        <v>1</v>
      </c>
    </row>
    <row r="7413" spans="3:4" x14ac:dyDescent="0.25">
      <c r="C7413" s="159" t="s">
        <v>24003</v>
      </c>
      <c r="D7413" s="159">
        <v>1</v>
      </c>
    </row>
    <row r="7414" spans="3:4" x14ac:dyDescent="0.25">
      <c r="C7414" s="159" t="s">
        <v>24004</v>
      </c>
      <c r="D7414" s="159">
        <v>1</v>
      </c>
    </row>
    <row r="7415" spans="3:4" x14ac:dyDescent="0.25">
      <c r="C7415" s="159" t="s">
        <v>24005</v>
      </c>
      <c r="D7415" s="159">
        <v>1</v>
      </c>
    </row>
    <row r="7416" spans="3:4" x14ac:dyDescent="0.25">
      <c r="C7416" s="159" t="s">
        <v>24006</v>
      </c>
      <c r="D7416" s="159">
        <v>1</v>
      </c>
    </row>
    <row r="7417" spans="3:4" x14ac:dyDescent="0.25">
      <c r="C7417" s="159" t="s">
        <v>24007</v>
      </c>
      <c r="D7417" s="159">
        <v>1</v>
      </c>
    </row>
    <row r="7418" spans="3:4" x14ac:dyDescent="0.25">
      <c r="C7418" s="159" t="s">
        <v>24008</v>
      </c>
      <c r="D7418" s="159">
        <v>1</v>
      </c>
    </row>
    <row r="7419" spans="3:4" x14ac:dyDescent="0.25">
      <c r="C7419" s="159" t="s">
        <v>24009</v>
      </c>
      <c r="D7419" s="159">
        <v>1</v>
      </c>
    </row>
    <row r="7420" spans="3:4" x14ac:dyDescent="0.25">
      <c r="C7420" s="159" t="s">
        <v>24010</v>
      </c>
      <c r="D7420" s="159">
        <v>1</v>
      </c>
    </row>
    <row r="7421" spans="3:4" x14ac:dyDescent="0.25">
      <c r="C7421" s="159" t="s">
        <v>24011</v>
      </c>
      <c r="D7421" s="159">
        <v>1</v>
      </c>
    </row>
    <row r="7422" spans="3:4" x14ac:dyDescent="0.25">
      <c r="C7422" s="159" t="s">
        <v>24012</v>
      </c>
      <c r="D7422" s="159">
        <v>1</v>
      </c>
    </row>
    <row r="7423" spans="3:4" x14ac:dyDescent="0.25">
      <c r="C7423" s="159" t="s">
        <v>24013</v>
      </c>
      <c r="D7423" s="159">
        <v>1</v>
      </c>
    </row>
    <row r="7424" spans="3:4" x14ac:dyDescent="0.25">
      <c r="C7424" s="159" t="s">
        <v>24014</v>
      </c>
      <c r="D7424" s="159">
        <v>1</v>
      </c>
    </row>
    <row r="7425" spans="3:4" x14ac:dyDescent="0.25">
      <c r="C7425" s="159" t="s">
        <v>24015</v>
      </c>
      <c r="D7425" s="159">
        <v>1</v>
      </c>
    </row>
    <row r="7426" spans="3:4" x14ac:dyDescent="0.25">
      <c r="C7426" s="159" t="s">
        <v>24016</v>
      </c>
      <c r="D7426" s="159">
        <v>1</v>
      </c>
    </row>
    <row r="7427" spans="3:4" x14ac:dyDescent="0.25">
      <c r="C7427" s="159" t="s">
        <v>24017</v>
      </c>
      <c r="D7427" s="159">
        <v>1</v>
      </c>
    </row>
    <row r="7428" spans="3:4" x14ac:dyDescent="0.25">
      <c r="C7428" s="159" t="s">
        <v>24018</v>
      </c>
      <c r="D7428" s="159">
        <v>1</v>
      </c>
    </row>
    <row r="7429" spans="3:4" x14ac:dyDescent="0.25">
      <c r="C7429" s="159" t="s">
        <v>24019</v>
      </c>
      <c r="D7429" s="159">
        <v>1</v>
      </c>
    </row>
    <row r="7430" spans="3:4" x14ac:dyDescent="0.25">
      <c r="C7430" s="159" t="s">
        <v>24020</v>
      </c>
      <c r="D7430" s="159">
        <v>1</v>
      </c>
    </row>
    <row r="7431" spans="3:4" x14ac:dyDescent="0.25">
      <c r="C7431" s="159" t="s">
        <v>24021</v>
      </c>
      <c r="D7431" s="159">
        <v>1</v>
      </c>
    </row>
    <row r="7432" spans="3:4" x14ac:dyDescent="0.25">
      <c r="C7432" s="159" t="s">
        <v>24022</v>
      </c>
      <c r="D7432" s="159">
        <v>1</v>
      </c>
    </row>
    <row r="7433" spans="3:4" x14ac:dyDescent="0.25">
      <c r="C7433" s="159" t="s">
        <v>24023</v>
      </c>
      <c r="D7433" s="159">
        <v>1</v>
      </c>
    </row>
    <row r="7434" spans="3:4" x14ac:dyDescent="0.25">
      <c r="C7434" s="159" t="s">
        <v>24024</v>
      </c>
      <c r="D7434" s="159">
        <v>1</v>
      </c>
    </row>
    <row r="7435" spans="3:4" x14ac:dyDescent="0.25">
      <c r="C7435" s="159" t="s">
        <v>24025</v>
      </c>
      <c r="D7435" s="159">
        <v>1</v>
      </c>
    </row>
    <row r="7436" spans="3:4" x14ac:dyDescent="0.25">
      <c r="C7436" s="159" t="s">
        <v>24026</v>
      </c>
      <c r="D7436" s="159">
        <v>1</v>
      </c>
    </row>
    <row r="7437" spans="3:4" x14ac:dyDescent="0.25">
      <c r="C7437" s="159" t="s">
        <v>24027</v>
      </c>
      <c r="D7437" s="159">
        <v>1</v>
      </c>
    </row>
    <row r="7438" spans="3:4" x14ac:dyDescent="0.25">
      <c r="C7438" s="159" t="s">
        <v>24028</v>
      </c>
      <c r="D7438" s="159">
        <v>1</v>
      </c>
    </row>
    <row r="7439" spans="3:4" x14ac:dyDescent="0.25">
      <c r="C7439" s="159" t="s">
        <v>24029</v>
      </c>
      <c r="D7439" s="159">
        <v>1</v>
      </c>
    </row>
    <row r="7440" spans="3:4" x14ac:dyDescent="0.25">
      <c r="C7440" s="159" t="s">
        <v>24030</v>
      </c>
      <c r="D7440" s="159">
        <v>1</v>
      </c>
    </row>
    <row r="7441" spans="3:4" x14ac:dyDescent="0.25">
      <c r="C7441" s="159" t="s">
        <v>24031</v>
      </c>
      <c r="D7441" s="159">
        <v>1</v>
      </c>
    </row>
    <row r="7442" spans="3:4" x14ac:dyDescent="0.25">
      <c r="C7442" s="159" t="s">
        <v>24032</v>
      </c>
      <c r="D7442" s="159">
        <v>1</v>
      </c>
    </row>
    <row r="7443" spans="3:4" x14ac:dyDescent="0.25">
      <c r="C7443" s="159" t="s">
        <v>24033</v>
      </c>
      <c r="D7443" s="159">
        <v>1</v>
      </c>
    </row>
    <row r="7444" spans="3:4" x14ac:dyDescent="0.25">
      <c r="C7444" s="159" t="s">
        <v>24034</v>
      </c>
      <c r="D7444" s="159">
        <v>1</v>
      </c>
    </row>
    <row r="7445" spans="3:4" x14ac:dyDescent="0.25">
      <c r="C7445" s="159" t="s">
        <v>24035</v>
      </c>
      <c r="D7445" s="159">
        <v>1</v>
      </c>
    </row>
    <row r="7446" spans="3:4" x14ac:dyDescent="0.25">
      <c r="C7446" s="159" t="s">
        <v>24036</v>
      </c>
      <c r="D7446" s="159">
        <v>1</v>
      </c>
    </row>
    <row r="7447" spans="3:4" x14ac:dyDescent="0.25">
      <c r="C7447" s="159" t="s">
        <v>24037</v>
      </c>
      <c r="D7447" s="159">
        <v>1</v>
      </c>
    </row>
    <row r="7448" spans="3:4" x14ac:dyDescent="0.25">
      <c r="C7448" s="159" t="s">
        <v>24038</v>
      </c>
      <c r="D7448" s="159">
        <v>1</v>
      </c>
    </row>
    <row r="7449" spans="3:4" x14ac:dyDescent="0.25">
      <c r="C7449" s="159" t="s">
        <v>24039</v>
      </c>
      <c r="D7449" s="159">
        <v>1</v>
      </c>
    </row>
    <row r="7450" spans="3:4" x14ac:dyDescent="0.25">
      <c r="C7450" s="159" t="s">
        <v>24040</v>
      </c>
      <c r="D7450" s="159">
        <v>1</v>
      </c>
    </row>
    <row r="7451" spans="3:4" x14ac:dyDescent="0.25">
      <c r="C7451" s="159" t="s">
        <v>24041</v>
      </c>
      <c r="D7451" s="159">
        <v>1</v>
      </c>
    </row>
    <row r="7452" spans="3:4" x14ac:dyDescent="0.25">
      <c r="C7452" s="159" t="s">
        <v>24042</v>
      </c>
      <c r="D7452" s="159">
        <v>1</v>
      </c>
    </row>
    <row r="7453" spans="3:4" x14ac:dyDescent="0.25">
      <c r="C7453" s="159" t="s">
        <v>24043</v>
      </c>
      <c r="D7453" s="159">
        <v>1</v>
      </c>
    </row>
    <row r="7454" spans="3:4" x14ac:dyDescent="0.25">
      <c r="C7454" s="159" t="s">
        <v>24044</v>
      </c>
      <c r="D7454" s="159">
        <v>1</v>
      </c>
    </row>
    <row r="7455" spans="3:4" x14ac:dyDescent="0.25">
      <c r="C7455" s="159" t="s">
        <v>24045</v>
      </c>
      <c r="D7455" s="159">
        <v>1</v>
      </c>
    </row>
    <row r="7456" spans="3:4" x14ac:dyDescent="0.25">
      <c r="C7456" s="159" t="s">
        <v>24046</v>
      </c>
      <c r="D7456" s="159">
        <v>1</v>
      </c>
    </row>
    <row r="7457" spans="3:4" x14ac:dyDescent="0.25">
      <c r="C7457" s="159" t="s">
        <v>24047</v>
      </c>
      <c r="D7457" s="159">
        <v>1</v>
      </c>
    </row>
    <row r="7458" spans="3:4" x14ac:dyDescent="0.25">
      <c r="C7458" s="159" t="s">
        <v>24048</v>
      </c>
      <c r="D7458" s="159">
        <v>1</v>
      </c>
    </row>
    <row r="7459" spans="3:4" x14ac:dyDescent="0.25">
      <c r="C7459" s="159" t="s">
        <v>24049</v>
      </c>
      <c r="D7459" s="159">
        <v>1</v>
      </c>
    </row>
    <row r="7460" spans="3:4" x14ac:dyDescent="0.25">
      <c r="C7460" s="159" t="s">
        <v>24050</v>
      </c>
      <c r="D7460" s="159">
        <v>1</v>
      </c>
    </row>
    <row r="7461" spans="3:4" x14ac:dyDescent="0.25">
      <c r="C7461" s="159" t="s">
        <v>24051</v>
      </c>
      <c r="D7461" s="159">
        <v>1</v>
      </c>
    </row>
    <row r="7462" spans="3:4" x14ac:dyDescent="0.25">
      <c r="C7462" s="159" t="s">
        <v>24052</v>
      </c>
      <c r="D7462" s="159">
        <v>1</v>
      </c>
    </row>
    <row r="7463" spans="3:4" x14ac:dyDescent="0.25">
      <c r="C7463" s="159" t="s">
        <v>24053</v>
      </c>
      <c r="D7463" s="159">
        <v>1</v>
      </c>
    </row>
    <row r="7464" spans="3:4" x14ac:dyDescent="0.25">
      <c r="C7464" s="159" t="s">
        <v>24054</v>
      </c>
      <c r="D7464" s="159">
        <v>1</v>
      </c>
    </row>
    <row r="7465" spans="3:4" x14ac:dyDescent="0.25">
      <c r="C7465" s="159" t="s">
        <v>24055</v>
      </c>
      <c r="D7465" s="159">
        <v>1</v>
      </c>
    </row>
    <row r="7466" spans="3:4" x14ac:dyDescent="0.25">
      <c r="C7466" s="159" t="s">
        <v>24056</v>
      </c>
      <c r="D7466" s="159">
        <v>1</v>
      </c>
    </row>
    <row r="7467" spans="3:4" x14ac:dyDescent="0.25">
      <c r="C7467" s="159" t="s">
        <v>24057</v>
      </c>
      <c r="D7467" s="159">
        <v>1</v>
      </c>
    </row>
    <row r="7468" spans="3:4" x14ac:dyDescent="0.25">
      <c r="C7468" s="159" t="s">
        <v>24058</v>
      </c>
      <c r="D7468" s="159">
        <v>1</v>
      </c>
    </row>
    <row r="7469" spans="3:4" x14ac:dyDescent="0.25">
      <c r="C7469" s="159" t="s">
        <v>24059</v>
      </c>
      <c r="D7469" s="159">
        <v>1</v>
      </c>
    </row>
    <row r="7470" spans="3:4" x14ac:dyDescent="0.25">
      <c r="C7470" s="159" t="s">
        <v>24060</v>
      </c>
      <c r="D7470" s="159">
        <v>1</v>
      </c>
    </row>
    <row r="7471" spans="3:4" x14ac:dyDescent="0.25">
      <c r="C7471" s="159" t="s">
        <v>24061</v>
      </c>
      <c r="D7471" s="159">
        <v>1</v>
      </c>
    </row>
    <row r="7472" spans="3:4" x14ac:dyDescent="0.25">
      <c r="C7472" s="159" t="s">
        <v>24062</v>
      </c>
      <c r="D7472" s="159">
        <v>1</v>
      </c>
    </row>
    <row r="7473" spans="3:4" x14ac:dyDescent="0.25">
      <c r="C7473" s="159" t="s">
        <v>24063</v>
      </c>
      <c r="D7473" s="159">
        <v>1</v>
      </c>
    </row>
    <row r="7474" spans="3:4" x14ac:dyDescent="0.25">
      <c r="C7474" s="159" t="s">
        <v>24064</v>
      </c>
      <c r="D7474" s="159">
        <v>1</v>
      </c>
    </row>
    <row r="7475" spans="3:4" x14ac:dyDescent="0.25">
      <c r="C7475" s="159" t="s">
        <v>24065</v>
      </c>
      <c r="D7475" s="159">
        <v>1</v>
      </c>
    </row>
    <row r="7476" spans="3:4" x14ac:dyDescent="0.25">
      <c r="C7476" s="159" t="s">
        <v>24066</v>
      </c>
      <c r="D7476" s="159">
        <v>1</v>
      </c>
    </row>
    <row r="7477" spans="3:4" x14ac:dyDescent="0.25">
      <c r="C7477" s="159" t="s">
        <v>24067</v>
      </c>
      <c r="D7477" s="159">
        <v>1</v>
      </c>
    </row>
    <row r="7478" spans="3:4" x14ac:dyDescent="0.25">
      <c r="C7478" s="159" t="s">
        <v>24068</v>
      </c>
      <c r="D7478" s="159">
        <v>1</v>
      </c>
    </row>
    <row r="7479" spans="3:4" x14ac:dyDescent="0.25">
      <c r="C7479" s="159" t="s">
        <v>24069</v>
      </c>
      <c r="D7479" s="159">
        <v>1</v>
      </c>
    </row>
    <row r="7480" spans="3:4" x14ac:dyDescent="0.25">
      <c r="C7480" s="159" t="s">
        <v>24070</v>
      </c>
      <c r="D7480" s="159">
        <v>1</v>
      </c>
    </row>
    <row r="7481" spans="3:4" x14ac:dyDescent="0.25">
      <c r="C7481" s="159" t="s">
        <v>24071</v>
      </c>
      <c r="D7481" s="159">
        <v>1</v>
      </c>
    </row>
    <row r="7482" spans="3:4" x14ac:dyDescent="0.25">
      <c r="C7482" s="159" t="s">
        <v>24072</v>
      </c>
      <c r="D7482" s="159">
        <v>1</v>
      </c>
    </row>
    <row r="7483" spans="3:4" x14ac:dyDescent="0.25">
      <c r="C7483" s="159" t="s">
        <v>24073</v>
      </c>
      <c r="D7483" s="159">
        <v>1</v>
      </c>
    </row>
    <row r="7484" spans="3:4" x14ac:dyDescent="0.25">
      <c r="C7484" s="159" t="s">
        <v>24074</v>
      </c>
      <c r="D7484" s="159">
        <v>1</v>
      </c>
    </row>
    <row r="7485" spans="3:4" x14ac:dyDescent="0.25">
      <c r="C7485" s="159" t="s">
        <v>24075</v>
      </c>
      <c r="D7485" s="159">
        <v>1</v>
      </c>
    </row>
    <row r="7486" spans="3:4" x14ac:dyDescent="0.25">
      <c r="C7486" s="159" t="s">
        <v>24076</v>
      </c>
      <c r="D7486" s="159">
        <v>1</v>
      </c>
    </row>
    <row r="7487" spans="3:4" x14ac:dyDescent="0.25">
      <c r="C7487" s="159" t="s">
        <v>24077</v>
      </c>
      <c r="D7487" s="159">
        <v>1</v>
      </c>
    </row>
    <row r="7488" spans="3:4" x14ac:dyDescent="0.25">
      <c r="C7488" s="159" t="s">
        <v>24078</v>
      </c>
      <c r="D7488" s="159">
        <v>1</v>
      </c>
    </row>
    <row r="7489" spans="3:4" x14ac:dyDescent="0.25">
      <c r="C7489" s="159" t="s">
        <v>24079</v>
      </c>
      <c r="D7489" s="159">
        <v>1</v>
      </c>
    </row>
    <row r="7490" spans="3:4" x14ac:dyDescent="0.25">
      <c r="C7490" s="159" t="s">
        <v>24080</v>
      </c>
      <c r="D7490" s="159">
        <v>1</v>
      </c>
    </row>
    <row r="7491" spans="3:4" x14ac:dyDescent="0.25">
      <c r="C7491" s="159" t="s">
        <v>24081</v>
      </c>
      <c r="D7491" s="159">
        <v>1</v>
      </c>
    </row>
    <row r="7492" spans="3:4" x14ac:dyDescent="0.25">
      <c r="C7492" s="159" t="s">
        <v>24082</v>
      </c>
      <c r="D7492" s="159">
        <v>1</v>
      </c>
    </row>
    <row r="7493" spans="3:4" x14ac:dyDescent="0.25">
      <c r="C7493" s="159" t="s">
        <v>24083</v>
      </c>
      <c r="D7493" s="159">
        <v>1</v>
      </c>
    </row>
    <row r="7494" spans="3:4" x14ac:dyDescent="0.25">
      <c r="C7494" s="159" t="s">
        <v>24084</v>
      </c>
      <c r="D7494" s="159">
        <v>1</v>
      </c>
    </row>
    <row r="7495" spans="3:4" x14ac:dyDescent="0.25">
      <c r="C7495" s="159" t="s">
        <v>24085</v>
      </c>
      <c r="D7495" s="159">
        <v>1</v>
      </c>
    </row>
    <row r="7496" spans="3:4" x14ac:dyDescent="0.25">
      <c r="C7496" s="159" t="s">
        <v>24086</v>
      </c>
      <c r="D7496" s="159">
        <v>1</v>
      </c>
    </row>
    <row r="7497" spans="3:4" x14ac:dyDescent="0.25">
      <c r="C7497" s="159" t="s">
        <v>24087</v>
      </c>
      <c r="D7497" s="159">
        <v>1</v>
      </c>
    </row>
    <row r="7498" spans="3:4" x14ac:dyDescent="0.25">
      <c r="C7498" s="159" t="s">
        <v>24088</v>
      </c>
      <c r="D7498" s="159">
        <v>1</v>
      </c>
    </row>
    <row r="7499" spans="3:4" x14ac:dyDescent="0.25">
      <c r="C7499" s="159" t="s">
        <v>24089</v>
      </c>
      <c r="D7499" s="159">
        <v>1</v>
      </c>
    </row>
    <row r="7500" spans="3:4" x14ac:dyDescent="0.25">
      <c r="C7500" s="159" t="s">
        <v>24090</v>
      </c>
      <c r="D7500" s="159">
        <v>1</v>
      </c>
    </row>
    <row r="7501" spans="3:4" x14ac:dyDescent="0.25">
      <c r="C7501" s="159" t="s">
        <v>24091</v>
      </c>
      <c r="D7501" s="159">
        <v>1</v>
      </c>
    </row>
    <row r="7502" spans="3:4" x14ac:dyDescent="0.25">
      <c r="C7502" s="159" t="s">
        <v>24092</v>
      </c>
      <c r="D7502" s="159">
        <v>1</v>
      </c>
    </row>
    <row r="7503" spans="3:4" x14ac:dyDescent="0.25">
      <c r="C7503" s="159" t="s">
        <v>24093</v>
      </c>
      <c r="D7503" s="159">
        <v>1</v>
      </c>
    </row>
    <row r="7504" spans="3:4" x14ac:dyDescent="0.25">
      <c r="C7504" s="159" t="s">
        <v>24094</v>
      </c>
      <c r="D7504" s="159">
        <v>1</v>
      </c>
    </row>
    <row r="7505" spans="3:4" x14ac:dyDescent="0.25">
      <c r="C7505" s="159" t="s">
        <v>24095</v>
      </c>
      <c r="D7505" s="159">
        <v>1</v>
      </c>
    </row>
    <row r="7506" spans="3:4" x14ac:dyDescent="0.25">
      <c r="C7506" s="159" t="s">
        <v>24096</v>
      </c>
      <c r="D7506" s="159">
        <v>1</v>
      </c>
    </row>
    <row r="7507" spans="3:4" x14ac:dyDescent="0.25">
      <c r="C7507" s="159" t="s">
        <v>24097</v>
      </c>
      <c r="D7507" s="159">
        <v>1</v>
      </c>
    </row>
    <row r="7508" spans="3:4" x14ac:dyDescent="0.25">
      <c r="C7508" s="159" t="s">
        <v>24098</v>
      </c>
      <c r="D7508" s="159">
        <v>1</v>
      </c>
    </row>
    <row r="7509" spans="3:4" x14ac:dyDescent="0.25">
      <c r="C7509" s="159" t="s">
        <v>24099</v>
      </c>
      <c r="D7509" s="159">
        <v>1</v>
      </c>
    </row>
    <row r="7510" spans="3:4" x14ac:dyDescent="0.25">
      <c r="C7510" s="159" t="s">
        <v>24100</v>
      </c>
      <c r="D7510" s="159">
        <v>1</v>
      </c>
    </row>
    <row r="7511" spans="3:4" x14ac:dyDescent="0.25">
      <c r="C7511" s="159" t="s">
        <v>24101</v>
      </c>
      <c r="D7511" s="159">
        <v>1</v>
      </c>
    </row>
    <row r="7512" spans="3:4" x14ac:dyDescent="0.25">
      <c r="C7512" s="159" t="s">
        <v>24102</v>
      </c>
      <c r="D7512" s="159">
        <v>1</v>
      </c>
    </row>
    <row r="7513" spans="3:4" x14ac:dyDescent="0.25">
      <c r="C7513" s="159" t="s">
        <v>24103</v>
      </c>
      <c r="D7513" s="159">
        <v>1</v>
      </c>
    </row>
    <row r="7514" spans="3:4" x14ac:dyDescent="0.25">
      <c r="C7514" s="159" t="s">
        <v>24104</v>
      </c>
      <c r="D7514" s="159">
        <v>1</v>
      </c>
    </row>
    <row r="7515" spans="3:4" x14ac:dyDescent="0.25">
      <c r="C7515" s="159" t="s">
        <v>24105</v>
      </c>
      <c r="D7515" s="159">
        <v>1</v>
      </c>
    </row>
    <row r="7516" spans="3:4" x14ac:dyDescent="0.25">
      <c r="C7516" s="159" t="s">
        <v>24106</v>
      </c>
      <c r="D7516" s="159">
        <v>1</v>
      </c>
    </row>
    <row r="7517" spans="3:4" x14ac:dyDescent="0.25">
      <c r="C7517" s="159" t="s">
        <v>24107</v>
      </c>
      <c r="D7517" s="159">
        <v>1</v>
      </c>
    </row>
    <row r="7518" spans="3:4" x14ac:dyDescent="0.25">
      <c r="C7518" s="159" t="s">
        <v>24108</v>
      </c>
      <c r="D7518" s="159">
        <v>1</v>
      </c>
    </row>
    <row r="7519" spans="3:4" x14ac:dyDescent="0.25">
      <c r="C7519" s="159" t="s">
        <v>24109</v>
      </c>
      <c r="D7519" s="159">
        <v>1</v>
      </c>
    </row>
    <row r="7520" spans="3:4" x14ac:dyDescent="0.25">
      <c r="C7520" s="159" t="s">
        <v>24110</v>
      </c>
      <c r="D7520" s="159">
        <v>1</v>
      </c>
    </row>
    <row r="7521" spans="3:4" x14ac:dyDescent="0.25">
      <c r="C7521" s="159" t="s">
        <v>24111</v>
      </c>
      <c r="D7521" s="159">
        <v>1</v>
      </c>
    </row>
    <row r="7522" spans="3:4" x14ac:dyDescent="0.25">
      <c r="C7522" s="159" t="s">
        <v>24112</v>
      </c>
      <c r="D7522" s="159">
        <v>1</v>
      </c>
    </row>
    <row r="7523" spans="3:4" x14ac:dyDescent="0.25">
      <c r="C7523" s="159" t="s">
        <v>24113</v>
      </c>
      <c r="D7523" s="159">
        <v>1</v>
      </c>
    </row>
    <row r="7524" spans="3:4" x14ac:dyDescent="0.25">
      <c r="C7524" s="159" t="s">
        <v>24114</v>
      </c>
      <c r="D7524" s="159">
        <v>1</v>
      </c>
    </row>
    <row r="7525" spans="3:4" x14ac:dyDescent="0.25">
      <c r="C7525" s="159" t="s">
        <v>24115</v>
      </c>
      <c r="D7525" s="159">
        <v>1</v>
      </c>
    </row>
    <row r="7526" spans="3:4" x14ac:dyDescent="0.25">
      <c r="C7526" s="159" t="s">
        <v>24116</v>
      </c>
      <c r="D7526" s="159">
        <v>1</v>
      </c>
    </row>
    <row r="7527" spans="3:4" x14ac:dyDescent="0.25">
      <c r="C7527" s="159" t="s">
        <v>24117</v>
      </c>
      <c r="D7527" s="159">
        <v>1</v>
      </c>
    </row>
    <row r="7528" spans="3:4" x14ac:dyDescent="0.25">
      <c r="C7528" s="159" t="s">
        <v>24118</v>
      </c>
      <c r="D7528" s="159">
        <v>1</v>
      </c>
    </row>
    <row r="7529" spans="3:4" x14ac:dyDescent="0.25">
      <c r="C7529" s="159" t="s">
        <v>24119</v>
      </c>
      <c r="D7529" s="159">
        <v>1</v>
      </c>
    </row>
    <row r="7530" spans="3:4" x14ac:dyDescent="0.25">
      <c r="C7530" s="159" t="s">
        <v>24120</v>
      </c>
      <c r="D7530" s="159">
        <v>1</v>
      </c>
    </row>
    <row r="7531" spans="3:4" x14ac:dyDescent="0.25">
      <c r="C7531" s="159" t="s">
        <v>24121</v>
      </c>
      <c r="D7531" s="159">
        <v>1</v>
      </c>
    </row>
    <row r="7532" spans="3:4" x14ac:dyDescent="0.25">
      <c r="C7532" s="159" t="s">
        <v>24122</v>
      </c>
      <c r="D7532" s="159">
        <v>1</v>
      </c>
    </row>
    <row r="7533" spans="3:4" x14ac:dyDescent="0.25">
      <c r="C7533" s="159" t="s">
        <v>24123</v>
      </c>
      <c r="D7533" s="159">
        <v>1</v>
      </c>
    </row>
    <row r="7534" spans="3:4" x14ac:dyDescent="0.25">
      <c r="C7534" s="159" t="s">
        <v>24124</v>
      </c>
      <c r="D7534" s="159">
        <v>1</v>
      </c>
    </row>
    <row r="7535" spans="3:4" x14ac:dyDescent="0.25">
      <c r="C7535" s="159" t="s">
        <v>24125</v>
      </c>
      <c r="D7535" s="159">
        <v>1</v>
      </c>
    </row>
    <row r="7536" spans="3:4" x14ac:dyDescent="0.25">
      <c r="C7536" s="159" t="s">
        <v>24126</v>
      </c>
      <c r="D7536" s="159">
        <v>1</v>
      </c>
    </row>
    <row r="7537" spans="3:4" x14ac:dyDescent="0.25">
      <c r="C7537" s="159" t="s">
        <v>24127</v>
      </c>
      <c r="D7537" s="159">
        <v>1</v>
      </c>
    </row>
    <row r="7538" spans="3:4" x14ac:dyDescent="0.25">
      <c r="C7538" s="159" t="s">
        <v>24128</v>
      </c>
      <c r="D7538" s="159">
        <v>1</v>
      </c>
    </row>
    <row r="7539" spans="3:4" x14ac:dyDescent="0.25">
      <c r="C7539" s="159" t="s">
        <v>24129</v>
      </c>
      <c r="D7539" s="159">
        <v>1</v>
      </c>
    </row>
    <row r="7540" spans="3:4" x14ac:dyDescent="0.25">
      <c r="C7540" s="159" t="s">
        <v>24130</v>
      </c>
      <c r="D7540" s="159">
        <v>1</v>
      </c>
    </row>
    <row r="7541" spans="3:4" x14ac:dyDescent="0.25">
      <c r="C7541" s="159" t="s">
        <v>24131</v>
      </c>
      <c r="D7541" s="159">
        <v>1</v>
      </c>
    </row>
    <row r="7542" spans="3:4" x14ac:dyDescent="0.25">
      <c r="C7542" s="159" t="s">
        <v>24132</v>
      </c>
      <c r="D7542" s="159">
        <v>1</v>
      </c>
    </row>
    <row r="7543" spans="3:4" x14ac:dyDescent="0.25">
      <c r="C7543" s="159" t="s">
        <v>24133</v>
      </c>
      <c r="D7543" s="159">
        <v>1</v>
      </c>
    </row>
    <row r="7544" spans="3:4" x14ac:dyDescent="0.25">
      <c r="C7544" s="159" t="s">
        <v>24134</v>
      </c>
      <c r="D7544" s="159">
        <v>1</v>
      </c>
    </row>
    <row r="7545" spans="3:4" x14ac:dyDescent="0.25">
      <c r="C7545" s="159" t="s">
        <v>24135</v>
      </c>
      <c r="D7545" s="159">
        <v>1</v>
      </c>
    </row>
    <row r="7546" spans="3:4" x14ac:dyDescent="0.25">
      <c r="C7546" s="159" t="s">
        <v>24136</v>
      </c>
      <c r="D7546" s="159">
        <v>1</v>
      </c>
    </row>
    <row r="7547" spans="3:4" x14ac:dyDescent="0.25">
      <c r="C7547" s="159" t="s">
        <v>24137</v>
      </c>
      <c r="D7547" s="159">
        <v>1</v>
      </c>
    </row>
    <row r="7548" spans="3:4" x14ac:dyDescent="0.25">
      <c r="C7548" s="159" t="s">
        <v>24138</v>
      </c>
      <c r="D7548" s="159">
        <v>1</v>
      </c>
    </row>
    <row r="7549" spans="3:4" x14ac:dyDescent="0.25">
      <c r="C7549" s="159" t="s">
        <v>24139</v>
      </c>
      <c r="D7549" s="159">
        <v>1</v>
      </c>
    </row>
    <row r="7550" spans="3:4" x14ac:dyDescent="0.25">
      <c r="C7550" s="159" t="s">
        <v>24140</v>
      </c>
      <c r="D7550" s="159">
        <v>1</v>
      </c>
    </row>
    <row r="7551" spans="3:4" x14ac:dyDescent="0.25">
      <c r="C7551" s="159" t="s">
        <v>24141</v>
      </c>
      <c r="D7551" s="159">
        <v>1</v>
      </c>
    </row>
    <row r="7552" spans="3:4" x14ac:dyDescent="0.25">
      <c r="C7552" s="159" t="s">
        <v>24142</v>
      </c>
      <c r="D7552" s="159">
        <v>1</v>
      </c>
    </row>
    <row r="7553" spans="3:4" x14ac:dyDescent="0.25">
      <c r="C7553" s="159" t="s">
        <v>24143</v>
      </c>
      <c r="D7553" s="159">
        <v>1</v>
      </c>
    </row>
    <row r="7554" spans="3:4" x14ac:dyDescent="0.25">
      <c r="C7554" s="159" t="s">
        <v>24144</v>
      </c>
      <c r="D7554" s="159">
        <v>1</v>
      </c>
    </row>
    <row r="7555" spans="3:4" x14ac:dyDescent="0.25">
      <c r="C7555" s="159" t="s">
        <v>24145</v>
      </c>
      <c r="D7555" s="159">
        <v>1</v>
      </c>
    </row>
    <row r="7556" spans="3:4" x14ac:dyDescent="0.25">
      <c r="C7556" s="159" t="s">
        <v>24146</v>
      </c>
      <c r="D7556" s="159">
        <v>1</v>
      </c>
    </row>
    <row r="7557" spans="3:4" x14ac:dyDescent="0.25">
      <c r="C7557" s="159" t="s">
        <v>24147</v>
      </c>
      <c r="D7557" s="159">
        <v>1</v>
      </c>
    </row>
    <row r="7558" spans="3:4" x14ac:dyDescent="0.25">
      <c r="C7558" s="159" t="s">
        <v>24148</v>
      </c>
      <c r="D7558" s="159">
        <v>1</v>
      </c>
    </row>
    <row r="7559" spans="3:4" x14ac:dyDescent="0.25">
      <c r="C7559" s="159" t="s">
        <v>24149</v>
      </c>
      <c r="D7559" s="159">
        <v>1</v>
      </c>
    </row>
    <row r="7560" spans="3:4" x14ac:dyDescent="0.25">
      <c r="C7560" s="159" t="s">
        <v>24150</v>
      </c>
      <c r="D7560" s="159">
        <v>1</v>
      </c>
    </row>
    <row r="7561" spans="3:4" x14ac:dyDescent="0.25">
      <c r="C7561" s="159" t="s">
        <v>24151</v>
      </c>
      <c r="D7561" s="159">
        <v>1</v>
      </c>
    </row>
    <row r="7562" spans="3:4" x14ac:dyDescent="0.25">
      <c r="C7562" s="159" t="s">
        <v>24152</v>
      </c>
      <c r="D7562" s="159">
        <v>1</v>
      </c>
    </row>
    <row r="7563" spans="3:4" x14ac:dyDescent="0.25">
      <c r="C7563" s="159" t="s">
        <v>24153</v>
      </c>
      <c r="D7563" s="159">
        <v>1</v>
      </c>
    </row>
    <row r="7564" spans="3:4" x14ac:dyDescent="0.25">
      <c r="C7564" s="159" t="s">
        <v>24154</v>
      </c>
      <c r="D7564" s="159">
        <v>1</v>
      </c>
    </row>
    <row r="7565" spans="3:4" x14ac:dyDescent="0.25">
      <c r="C7565" s="159" t="s">
        <v>24155</v>
      </c>
      <c r="D7565" s="159">
        <v>1</v>
      </c>
    </row>
    <row r="7566" spans="3:4" x14ac:dyDescent="0.25">
      <c r="C7566" s="159" t="s">
        <v>24260</v>
      </c>
      <c r="D7566" s="159">
        <v>1</v>
      </c>
    </row>
    <row r="7567" spans="3:4" x14ac:dyDescent="0.25">
      <c r="C7567" s="159" t="s">
        <v>24261</v>
      </c>
      <c r="D7567" s="159">
        <v>1</v>
      </c>
    </row>
    <row r="7568" spans="3:4" x14ac:dyDescent="0.25">
      <c r="C7568" s="159" t="s">
        <v>24262</v>
      </c>
      <c r="D7568" s="159">
        <v>1</v>
      </c>
    </row>
    <row r="7569" spans="3:4" x14ac:dyDescent="0.25">
      <c r="C7569" s="159" t="s">
        <v>24263</v>
      </c>
      <c r="D7569" s="159">
        <v>1</v>
      </c>
    </row>
    <row r="7570" spans="3:4" x14ac:dyDescent="0.25">
      <c r="C7570" s="159" t="s">
        <v>24264</v>
      </c>
      <c r="D7570" s="159">
        <v>1</v>
      </c>
    </row>
    <row r="7571" spans="3:4" x14ac:dyDescent="0.25">
      <c r="C7571" s="159" t="s">
        <v>24265</v>
      </c>
      <c r="D7571" s="159">
        <v>1</v>
      </c>
    </row>
    <row r="7572" spans="3:4" x14ac:dyDescent="0.25">
      <c r="C7572" s="159" t="s">
        <v>24266</v>
      </c>
      <c r="D7572" s="159">
        <v>1</v>
      </c>
    </row>
    <row r="7573" spans="3:4" x14ac:dyDescent="0.25">
      <c r="C7573" s="159" t="s">
        <v>24267</v>
      </c>
      <c r="D7573" s="159">
        <v>1</v>
      </c>
    </row>
    <row r="7574" spans="3:4" x14ac:dyDescent="0.25">
      <c r="C7574" s="159" t="s">
        <v>24268</v>
      </c>
      <c r="D7574" s="159">
        <v>1</v>
      </c>
    </row>
    <row r="7575" spans="3:4" x14ac:dyDescent="0.25">
      <c r="C7575" s="159" t="s">
        <v>24269</v>
      </c>
      <c r="D7575" s="159">
        <v>1</v>
      </c>
    </row>
    <row r="7576" spans="3:4" x14ac:dyDescent="0.25">
      <c r="C7576" s="159" t="s">
        <v>24270</v>
      </c>
      <c r="D7576" s="159">
        <v>1</v>
      </c>
    </row>
    <row r="7577" spans="3:4" x14ac:dyDescent="0.25">
      <c r="C7577" s="159" t="s">
        <v>24271</v>
      </c>
      <c r="D7577" s="159">
        <v>1</v>
      </c>
    </row>
    <row r="7578" spans="3:4" x14ac:dyDescent="0.25">
      <c r="C7578" s="159" t="s">
        <v>24272</v>
      </c>
      <c r="D7578" s="159">
        <v>1</v>
      </c>
    </row>
    <row r="7579" spans="3:4" x14ac:dyDescent="0.25">
      <c r="C7579" s="159" t="s">
        <v>24273</v>
      </c>
      <c r="D7579" s="159">
        <v>1</v>
      </c>
    </row>
    <row r="7580" spans="3:4" x14ac:dyDescent="0.25">
      <c r="C7580" s="159" t="s">
        <v>24274</v>
      </c>
      <c r="D7580" s="159">
        <v>1</v>
      </c>
    </row>
    <row r="7581" spans="3:4" x14ac:dyDescent="0.25">
      <c r="C7581" s="159" t="s">
        <v>24275</v>
      </c>
      <c r="D7581" s="159">
        <v>1</v>
      </c>
    </row>
    <row r="7582" spans="3:4" x14ac:dyDescent="0.25">
      <c r="C7582" s="159" t="s">
        <v>24276</v>
      </c>
      <c r="D7582" s="159">
        <v>1</v>
      </c>
    </row>
    <row r="7583" spans="3:4" x14ac:dyDescent="0.25">
      <c r="C7583" s="159" t="s">
        <v>24277</v>
      </c>
      <c r="D7583" s="159">
        <v>1</v>
      </c>
    </row>
    <row r="7584" spans="3:4" x14ac:dyDescent="0.25">
      <c r="C7584" s="159" t="s">
        <v>24278</v>
      </c>
      <c r="D7584" s="159">
        <v>1</v>
      </c>
    </row>
    <row r="7585" spans="3:4" x14ac:dyDescent="0.25">
      <c r="C7585" s="159" t="s">
        <v>24279</v>
      </c>
      <c r="D7585" s="159">
        <v>1</v>
      </c>
    </row>
    <row r="7586" spans="3:4" x14ac:dyDescent="0.25">
      <c r="C7586" s="159" t="s">
        <v>24280</v>
      </c>
      <c r="D7586" s="159">
        <v>1</v>
      </c>
    </row>
    <row r="7587" spans="3:4" x14ac:dyDescent="0.25">
      <c r="C7587" s="159" t="s">
        <v>24281</v>
      </c>
      <c r="D7587" s="159">
        <v>1</v>
      </c>
    </row>
    <row r="7588" spans="3:4" x14ac:dyDescent="0.25">
      <c r="C7588" s="159" t="s">
        <v>24282</v>
      </c>
      <c r="D7588" s="159">
        <v>1</v>
      </c>
    </row>
    <row r="7589" spans="3:4" x14ac:dyDescent="0.25">
      <c r="C7589" s="159" t="s">
        <v>24283</v>
      </c>
      <c r="D7589" s="159">
        <v>1</v>
      </c>
    </row>
    <row r="7590" spans="3:4" x14ac:dyDescent="0.25">
      <c r="C7590" s="159" t="s">
        <v>24284</v>
      </c>
      <c r="D7590" s="159">
        <v>1</v>
      </c>
    </row>
    <row r="7591" spans="3:4" x14ac:dyDescent="0.25">
      <c r="C7591" s="159" t="s">
        <v>24285</v>
      </c>
      <c r="D7591" s="159">
        <v>1</v>
      </c>
    </row>
    <row r="7592" spans="3:4" x14ac:dyDescent="0.25">
      <c r="C7592" s="159" t="s">
        <v>24286</v>
      </c>
      <c r="D7592" s="159">
        <v>1</v>
      </c>
    </row>
    <row r="7593" spans="3:4" x14ac:dyDescent="0.25">
      <c r="C7593" s="159" t="s">
        <v>24287</v>
      </c>
      <c r="D7593" s="159">
        <v>1</v>
      </c>
    </row>
    <row r="7594" spans="3:4" x14ac:dyDescent="0.25">
      <c r="C7594" s="159" t="s">
        <v>24288</v>
      </c>
      <c r="D7594" s="159">
        <v>1</v>
      </c>
    </row>
    <row r="7595" spans="3:4" x14ac:dyDescent="0.25">
      <c r="C7595" s="159" t="s">
        <v>24289</v>
      </c>
      <c r="D7595" s="159">
        <v>1</v>
      </c>
    </row>
    <row r="7596" spans="3:4" x14ac:dyDescent="0.25">
      <c r="C7596" s="159" t="s">
        <v>24290</v>
      </c>
      <c r="D7596" s="159">
        <v>1</v>
      </c>
    </row>
    <row r="7597" spans="3:4" x14ac:dyDescent="0.25">
      <c r="C7597" s="159" t="s">
        <v>24291</v>
      </c>
      <c r="D7597" s="159">
        <v>1</v>
      </c>
    </row>
    <row r="7598" spans="3:4" x14ac:dyDescent="0.25">
      <c r="C7598" s="159" t="s">
        <v>24292</v>
      </c>
      <c r="D7598" s="159">
        <v>1</v>
      </c>
    </row>
    <row r="7599" spans="3:4" x14ac:dyDescent="0.25">
      <c r="C7599" s="159" t="s">
        <v>24293</v>
      </c>
      <c r="D7599" s="159">
        <v>1</v>
      </c>
    </row>
    <row r="7600" spans="3:4" x14ac:dyDescent="0.25">
      <c r="C7600" s="159" t="s">
        <v>24294</v>
      </c>
      <c r="D7600" s="159">
        <v>1</v>
      </c>
    </row>
    <row r="7601" spans="3:4" x14ac:dyDescent="0.25">
      <c r="C7601" s="159" t="s">
        <v>24295</v>
      </c>
      <c r="D7601" s="159">
        <v>1</v>
      </c>
    </row>
    <row r="7602" spans="3:4" x14ac:dyDescent="0.25">
      <c r="C7602" s="159" t="s">
        <v>24296</v>
      </c>
      <c r="D7602" s="159">
        <v>1</v>
      </c>
    </row>
    <row r="7603" spans="3:4" x14ac:dyDescent="0.25">
      <c r="C7603" s="159" t="s">
        <v>24297</v>
      </c>
      <c r="D7603" s="159">
        <v>1</v>
      </c>
    </row>
    <row r="7604" spans="3:4" x14ac:dyDescent="0.25">
      <c r="C7604" s="159" t="s">
        <v>24298</v>
      </c>
      <c r="D7604" s="159">
        <v>1</v>
      </c>
    </row>
    <row r="7605" spans="3:4" x14ac:dyDescent="0.25">
      <c r="C7605" s="159" t="s">
        <v>24299</v>
      </c>
      <c r="D7605" s="159">
        <v>1</v>
      </c>
    </row>
    <row r="7606" spans="3:4" x14ac:dyDescent="0.25">
      <c r="C7606" s="159" t="s">
        <v>24300</v>
      </c>
      <c r="D7606" s="159">
        <v>1</v>
      </c>
    </row>
    <row r="7607" spans="3:4" x14ac:dyDescent="0.25">
      <c r="C7607" s="159" t="s">
        <v>24301</v>
      </c>
      <c r="D7607" s="159">
        <v>1</v>
      </c>
    </row>
    <row r="7608" spans="3:4" x14ac:dyDescent="0.25">
      <c r="C7608" s="159" t="s">
        <v>24302</v>
      </c>
      <c r="D7608" s="159">
        <v>1</v>
      </c>
    </row>
    <row r="7609" spans="3:4" x14ac:dyDescent="0.25">
      <c r="C7609" s="159" t="s">
        <v>24303</v>
      </c>
      <c r="D7609" s="159">
        <v>1</v>
      </c>
    </row>
    <row r="7610" spans="3:4" x14ac:dyDescent="0.25">
      <c r="C7610" s="159" t="s">
        <v>24304</v>
      </c>
      <c r="D7610" s="159">
        <v>1</v>
      </c>
    </row>
    <row r="7611" spans="3:4" x14ac:dyDescent="0.25">
      <c r="C7611" s="159" t="s">
        <v>24305</v>
      </c>
      <c r="D7611" s="159">
        <v>1</v>
      </c>
    </row>
    <row r="7612" spans="3:4" x14ac:dyDescent="0.25">
      <c r="C7612" s="159" t="s">
        <v>24306</v>
      </c>
      <c r="D7612" s="159">
        <v>1</v>
      </c>
    </row>
    <row r="7613" spans="3:4" x14ac:dyDescent="0.25">
      <c r="C7613" s="159" t="s">
        <v>24307</v>
      </c>
      <c r="D7613" s="159">
        <v>1</v>
      </c>
    </row>
    <row r="7614" spans="3:4" x14ac:dyDescent="0.25">
      <c r="C7614" s="159" t="s">
        <v>24308</v>
      </c>
      <c r="D7614" s="159">
        <v>1</v>
      </c>
    </row>
    <row r="7615" spans="3:4" x14ac:dyDescent="0.25">
      <c r="C7615" s="159" t="s">
        <v>24309</v>
      </c>
      <c r="D7615" s="159">
        <v>1</v>
      </c>
    </row>
    <row r="7616" spans="3:4" x14ac:dyDescent="0.25">
      <c r="C7616" s="159" t="s">
        <v>24310</v>
      </c>
      <c r="D7616" s="159">
        <v>1</v>
      </c>
    </row>
    <row r="7617" spans="3:4" x14ac:dyDescent="0.25">
      <c r="C7617" s="159" t="s">
        <v>24311</v>
      </c>
      <c r="D7617" s="159">
        <v>1</v>
      </c>
    </row>
    <row r="7618" spans="3:4" x14ac:dyDescent="0.25">
      <c r="C7618" s="159" t="s">
        <v>24312</v>
      </c>
      <c r="D7618" s="159">
        <v>1</v>
      </c>
    </row>
    <row r="7619" spans="3:4" x14ac:dyDescent="0.25">
      <c r="C7619" s="159" t="s">
        <v>24313</v>
      </c>
      <c r="D7619" s="159">
        <v>1</v>
      </c>
    </row>
    <row r="7620" spans="3:4" x14ac:dyDescent="0.25">
      <c r="C7620" s="159" t="s">
        <v>24314</v>
      </c>
      <c r="D7620" s="159">
        <v>1</v>
      </c>
    </row>
    <row r="7621" spans="3:4" x14ac:dyDescent="0.25">
      <c r="C7621" s="159" t="s">
        <v>24315</v>
      </c>
      <c r="D7621" s="159">
        <v>1</v>
      </c>
    </row>
    <row r="7622" spans="3:4" x14ac:dyDescent="0.25">
      <c r="C7622" s="159" t="s">
        <v>24316</v>
      </c>
      <c r="D7622" s="159">
        <v>1</v>
      </c>
    </row>
    <row r="7623" spans="3:4" x14ac:dyDescent="0.25">
      <c r="C7623" s="159" t="s">
        <v>24317</v>
      </c>
      <c r="D7623" s="159">
        <v>1</v>
      </c>
    </row>
    <row r="7624" spans="3:4" x14ac:dyDescent="0.25">
      <c r="C7624" s="159" t="s">
        <v>24318</v>
      </c>
      <c r="D7624" s="159">
        <v>1</v>
      </c>
    </row>
    <row r="7625" spans="3:4" x14ac:dyDescent="0.25">
      <c r="C7625" s="159" t="s">
        <v>24319</v>
      </c>
      <c r="D7625" s="159">
        <v>1</v>
      </c>
    </row>
    <row r="7626" spans="3:4" x14ac:dyDescent="0.25">
      <c r="C7626" s="159" t="s">
        <v>24320</v>
      </c>
      <c r="D7626" s="159">
        <v>1</v>
      </c>
    </row>
    <row r="7627" spans="3:4" x14ac:dyDescent="0.25">
      <c r="C7627" s="159" t="s">
        <v>24321</v>
      </c>
      <c r="D7627" s="159">
        <v>1</v>
      </c>
    </row>
    <row r="7628" spans="3:4" x14ac:dyDescent="0.25">
      <c r="C7628" s="159" t="s">
        <v>24322</v>
      </c>
      <c r="D7628" s="159">
        <v>1</v>
      </c>
    </row>
    <row r="7629" spans="3:4" x14ac:dyDescent="0.25">
      <c r="C7629" s="159" t="s">
        <v>24323</v>
      </c>
      <c r="D7629" s="159">
        <v>1</v>
      </c>
    </row>
    <row r="7630" spans="3:4" x14ac:dyDescent="0.25">
      <c r="C7630" s="159" t="s">
        <v>24324</v>
      </c>
      <c r="D7630" s="159">
        <v>1</v>
      </c>
    </row>
    <row r="7631" spans="3:4" x14ac:dyDescent="0.25">
      <c r="C7631" s="159" t="s">
        <v>24325</v>
      </c>
      <c r="D7631" s="159">
        <v>1</v>
      </c>
    </row>
    <row r="7632" spans="3:4" x14ac:dyDescent="0.25">
      <c r="C7632" s="159" t="s">
        <v>24326</v>
      </c>
      <c r="D7632" s="159">
        <v>1</v>
      </c>
    </row>
    <row r="7633" spans="3:4" x14ac:dyDescent="0.25">
      <c r="C7633" s="159" t="s">
        <v>24327</v>
      </c>
      <c r="D7633" s="159">
        <v>1</v>
      </c>
    </row>
    <row r="7634" spans="3:4" x14ac:dyDescent="0.25">
      <c r="C7634" s="159" t="s">
        <v>24328</v>
      </c>
      <c r="D7634" s="159">
        <v>1</v>
      </c>
    </row>
    <row r="7635" spans="3:4" x14ac:dyDescent="0.25">
      <c r="C7635" s="159" t="s">
        <v>24329</v>
      </c>
      <c r="D7635" s="159">
        <v>1</v>
      </c>
    </row>
    <row r="7636" spans="3:4" x14ac:dyDescent="0.25">
      <c r="C7636" s="159" t="s">
        <v>24330</v>
      </c>
      <c r="D7636" s="159">
        <v>1</v>
      </c>
    </row>
    <row r="7637" spans="3:4" x14ac:dyDescent="0.25">
      <c r="C7637" s="159" t="s">
        <v>24331</v>
      </c>
      <c r="D7637" s="159">
        <v>1</v>
      </c>
    </row>
    <row r="7638" spans="3:4" x14ac:dyDescent="0.25">
      <c r="C7638" s="159" t="s">
        <v>24332</v>
      </c>
      <c r="D7638" s="159">
        <v>1</v>
      </c>
    </row>
    <row r="7639" spans="3:4" x14ac:dyDescent="0.25">
      <c r="C7639" s="159" t="s">
        <v>24333</v>
      </c>
      <c r="D7639" s="159">
        <v>1</v>
      </c>
    </row>
    <row r="7640" spans="3:4" x14ac:dyDescent="0.25">
      <c r="C7640" s="159" t="s">
        <v>24334</v>
      </c>
      <c r="D7640" s="159">
        <v>1</v>
      </c>
    </row>
    <row r="7641" spans="3:4" x14ac:dyDescent="0.25">
      <c r="C7641" s="159" t="s">
        <v>24335</v>
      </c>
      <c r="D7641" s="159">
        <v>1</v>
      </c>
    </row>
    <row r="7642" spans="3:4" x14ac:dyDescent="0.25">
      <c r="C7642" s="159" t="s">
        <v>24336</v>
      </c>
      <c r="D7642" s="159">
        <v>1</v>
      </c>
    </row>
    <row r="7643" spans="3:4" x14ac:dyDescent="0.25">
      <c r="C7643" s="159" t="s">
        <v>24337</v>
      </c>
      <c r="D7643" s="159">
        <v>1</v>
      </c>
    </row>
    <row r="7644" spans="3:4" x14ac:dyDescent="0.25">
      <c r="C7644" s="159" t="s">
        <v>24338</v>
      </c>
      <c r="D7644" s="159">
        <v>1</v>
      </c>
    </row>
    <row r="7645" spans="3:4" x14ac:dyDescent="0.25">
      <c r="C7645" s="159" t="s">
        <v>24339</v>
      </c>
      <c r="D7645" s="159">
        <v>1</v>
      </c>
    </row>
    <row r="7646" spans="3:4" x14ac:dyDescent="0.25">
      <c r="C7646" s="159" t="s">
        <v>24340</v>
      </c>
      <c r="D7646" s="159">
        <v>1</v>
      </c>
    </row>
    <row r="7647" spans="3:4" x14ac:dyDescent="0.25">
      <c r="C7647" s="159" t="s">
        <v>24341</v>
      </c>
      <c r="D7647" s="159">
        <v>1</v>
      </c>
    </row>
    <row r="7648" spans="3:4" x14ac:dyDescent="0.25">
      <c r="C7648" s="159" t="s">
        <v>24342</v>
      </c>
      <c r="D7648" s="159">
        <v>1</v>
      </c>
    </row>
    <row r="7649" spans="3:4" x14ac:dyDescent="0.25">
      <c r="C7649" s="159" t="s">
        <v>24343</v>
      </c>
      <c r="D7649" s="159">
        <v>1</v>
      </c>
    </row>
    <row r="7650" spans="3:4" x14ac:dyDescent="0.25">
      <c r="C7650" s="159" t="s">
        <v>24344</v>
      </c>
      <c r="D7650" s="159">
        <v>1</v>
      </c>
    </row>
    <row r="7651" spans="3:4" x14ac:dyDescent="0.25">
      <c r="C7651" s="159" t="s">
        <v>24345</v>
      </c>
      <c r="D7651" s="159">
        <v>1</v>
      </c>
    </row>
    <row r="7652" spans="3:4" x14ac:dyDescent="0.25">
      <c r="C7652" s="159" t="s">
        <v>24346</v>
      </c>
      <c r="D7652" s="159">
        <v>1</v>
      </c>
    </row>
    <row r="7653" spans="3:4" x14ac:dyDescent="0.25">
      <c r="C7653" s="159" t="s">
        <v>24347</v>
      </c>
      <c r="D7653" s="159">
        <v>1</v>
      </c>
    </row>
    <row r="7654" spans="3:4" x14ac:dyDescent="0.25">
      <c r="C7654" s="159" t="s">
        <v>24348</v>
      </c>
      <c r="D7654" s="159">
        <v>1</v>
      </c>
    </row>
    <row r="7655" spans="3:4" x14ac:dyDescent="0.25">
      <c r="C7655" s="159" t="s">
        <v>24349</v>
      </c>
      <c r="D7655" s="159">
        <v>1</v>
      </c>
    </row>
    <row r="7656" spans="3:4" x14ac:dyDescent="0.25">
      <c r="C7656" s="159" t="s">
        <v>24350</v>
      </c>
      <c r="D7656" s="159">
        <v>1</v>
      </c>
    </row>
    <row r="7657" spans="3:4" x14ac:dyDescent="0.25">
      <c r="C7657" s="159" t="s">
        <v>24351</v>
      </c>
      <c r="D7657" s="159">
        <v>1</v>
      </c>
    </row>
    <row r="7658" spans="3:4" x14ac:dyDescent="0.25">
      <c r="C7658" s="159" t="s">
        <v>24352</v>
      </c>
      <c r="D7658" s="159">
        <v>1</v>
      </c>
    </row>
    <row r="7659" spans="3:4" x14ac:dyDescent="0.25">
      <c r="C7659" s="159" t="s">
        <v>24353</v>
      </c>
      <c r="D7659" s="159">
        <v>1</v>
      </c>
    </row>
    <row r="7660" spans="3:4" x14ac:dyDescent="0.25">
      <c r="C7660" s="159" t="s">
        <v>24354</v>
      </c>
      <c r="D7660" s="159">
        <v>1</v>
      </c>
    </row>
    <row r="7661" spans="3:4" x14ac:dyDescent="0.25">
      <c r="C7661" s="159" t="s">
        <v>24355</v>
      </c>
      <c r="D7661" s="159">
        <v>1</v>
      </c>
    </row>
    <row r="7662" spans="3:4" x14ac:dyDescent="0.25">
      <c r="C7662" s="159" t="s">
        <v>24356</v>
      </c>
      <c r="D7662" s="159">
        <v>1</v>
      </c>
    </row>
    <row r="7663" spans="3:4" x14ac:dyDescent="0.25">
      <c r="C7663" s="159" t="s">
        <v>24357</v>
      </c>
      <c r="D7663" s="159">
        <v>1</v>
      </c>
    </row>
    <row r="7664" spans="3:4" x14ac:dyDescent="0.25">
      <c r="C7664" s="159" t="s">
        <v>24358</v>
      </c>
      <c r="D7664" s="159">
        <v>1</v>
      </c>
    </row>
    <row r="7665" spans="3:4" x14ac:dyDescent="0.25">
      <c r="C7665" s="159" t="s">
        <v>24359</v>
      </c>
      <c r="D7665" s="159">
        <v>1</v>
      </c>
    </row>
    <row r="7666" spans="3:4" x14ac:dyDescent="0.25">
      <c r="C7666" s="159" t="s">
        <v>24360</v>
      </c>
      <c r="D7666" s="159">
        <v>1</v>
      </c>
    </row>
    <row r="7667" spans="3:4" x14ac:dyDescent="0.25">
      <c r="C7667" s="159" t="s">
        <v>24361</v>
      </c>
      <c r="D7667" s="159">
        <v>1</v>
      </c>
    </row>
    <row r="7668" spans="3:4" x14ac:dyDescent="0.25">
      <c r="C7668" s="159" t="s">
        <v>24362</v>
      </c>
      <c r="D7668" s="159">
        <v>1</v>
      </c>
    </row>
    <row r="7669" spans="3:4" x14ac:dyDescent="0.25">
      <c r="C7669" s="159" t="s">
        <v>24363</v>
      </c>
      <c r="D7669" s="159">
        <v>1</v>
      </c>
    </row>
    <row r="7670" spans="3:4" x14ac:dyDescent="0.25">
      <c r="C7670" s="159" t="s">
        <v>24364</v>
      </c>
      <c r="D7670" s="159">
        <v>1</v>
      </c>
    </row>
    <row r="7671" spans="3:4" x14ac:dyDescent="0.25">
      <c r="C7671" s="159" t="s">
        <v>24365</v>
      </c>
      <c r="D7671" s="159">
        <v>1</v>
      </c>
    </row>
    <row r="7672" spans="3:4" x14ac:dyDescent="0.25">
      <c r="C7672" s="159" t="s">
        <v>24366</v>
      </c>
      <c r="D7672" s="159">
        <v>1</v>
      </c>
    </row>
    <row r="7673" spans="3:4" x14ac:dyDescent="0.25">
      <c r="C7673" s="159" t="s">
        <v>24367</v>
      </c>
      <c r="D7673" s="159">
        <v>1</v>
      </c>
    </row>
    <row r="7674" spans="3:4" x14ac:dyDescent="0.25">
      <c r="C7674" s="159" t="s">
        <v>24368</v>
      </c>
      <c r="D7674" s="159">
        <v>1</v>
      </c>
    </row>
    <row r="7675" spans="3:4" x14ac:dyDescent="0.25">
      <c r="C7675" s="159" t="s">
        <v>24369</v>
      </c>
      <c r="D7675" s="159">
        <v>1</v>
      </c>
    </row>
    <row r="7676" spans="3:4" x14ac:dyDescent="0.25">
      <c r="C7676" s="159" t="s">
        <v>24370</v>
      </c>
      <c r="D7676" s="159">
        <v>1</v>
      </c>
    </row>
    <row r="7677" spans="3:4" x14ac:dyDescent="0.25">
      <c r="C7677" s="159" t="s">
        <v>24371</v>
      </c>
      <c r="D7677" s="159">
        <v>1</v>
      </c>
    </row>
    <row r="7678" spans="3:4" x14ac:dyDescent="0.25">
      <c r="C7678" s="159" t="s">
        <v>24372</v>
      </c>
      <c r="D7678" s="159">
        <v>1</v>
      </c>
    </row>
    <row r="7679" spans="3:4" x14ac:dyDescent="0.25">
      <c r="C7679" s="159" t="s">
        <v>24373</v>
      </c>
      <c r="D7679" s="159">
        <v>1</v>
      </c>
    </row>
    <row r="7680" spans="3:4" x14ac:dyDescent="0.25">
      <c r="C7680" s="159" t="s">
        <v>24374</v>
      </c>
      <c r="D7680" s="159">
        <v>1</v>
      </c>
    </row>
    <row r="7681" spans="3:4" x14ac:dyDescent="0.25">
      <c r="C7681" s="159" t="s">
        <v>24375</v>
      </c>
      <c r="D7681" s="159">
        <v>1</v>
      </c>
    </row>
    <row r="7682" spans="3:4" x14ac:dyDescent="0.25">
      <c r="C7682" s="159" t="s">
        <v>24376</v>
      </c>
      <c r="D7682" s="159">
        <v>1</v>
      </c>
    </row>
    <row r="7683" spans="3:4" x14ac:dyDescent="0.25">
      <c r="C7683" s="159" t="s">
        <v>24377</v>
      </c>
      <c r="D7683" s="159">
        <v>1</v>
      </c>
    </row>
    <row r="7684" spans="3:4" x14ac:dyDescent="0.25">
      <c r="C7684" s="159" t="s">
        <v>24378</v>
      </c>
      <c r="D7684" s="159">
        <v>1</v>
      </c>
    </row>
    <row r="7685" spans="3:4" x14ac:dyDescent="0.25">
      <c r="C7685" s="159" t="s">
        <v>24379</v>
      </c>
      <c r="D7685" s="159">
        <v>1</v>
      </c>
    </row>
    <row r="7686" spans="3:4" x14ac:dyDescent="0.25">
      <c r="C7686" s="159" t="s">
        <v>24380</v>
      </c>
      <c r="D7686" s="159">
        <v>1</v>
      </c>
    </row>
    <row r="7687" spans="3:4" x14ac:dyDescent="0.25">
      <c r="C7687" s="159" t="s">
        <v>24381</v>
      </c>
      <c r="D7687" s="159">
        <v>1</v>
      </c>
    </row>
    <row r="7688" spans="3:4" x14ac:dyDescent="0.25">
      <c r="C7688" s="159" t="s">
        <v>24382</v>
      </c>
      <c r="D7688" s="159">
        <v>1</v>
      </c>
    </row>
    <row r="7689" spans="3:4" x14ac:dyDescent="0.25">
      <c r="C7689" s="159" t="s">
        <v>24383</v>
      </c>
      <c r="D7689" s="159">
        <v>1</v>
      </c>
    </row>
    <row r="7690" spans="3:4" x14ac:dyDescent="0.25">
      <c r="C7690" s="159" t="s">
        <v>24384</v>
      </c>
      <c r="D7690" s="159">
        <v>1</v>
      </c>
    </row>
    <row r="7691" spans="3:4" x14ac:dyDescent="0.25">
      <c r="C7691" s="159" t="s">
        <v>24385</v>
      </c>
      <c r="D7691" s="159">
        <v>1</v>
      </c>
    </row>
    <row r="7692" spans="3:4" x14ac:dyDescent="0.25">
      <c r="C7692" s="159" t="s">
        <v>24386</v>
      </c>
      <c r="D7692" s="159">
        <v>1</v>
      </c>
    </row>
    <row r="7693" spans="3:4" x14ac:dyDescent="0.25">
      <c r="C7693" s="159" t="s">
        <v>24387</v>
      </c>
      <c r="D7693" s="159">
        <v>1</v>
      </c>
    </row>
    <row r="7694" spans="3:4" x14ac:dyDescent="0.25">
      <c r="C7694" s="159" t="s">
        <v>24628</v>
      </c>
      <c r="D7694" s="159">
        <v>1</v>
      </c>
    </row>
    <row r="7695" spans="3:4" x14ac:dyDescent="0.25">
      <c r="C7695" s="159" t="s">
        <v>24629</v>
      </c>
      <c r="D7695" s="159">
        <v>1</v>
      </c>
    </row>
    <row r="7696" spans="3:4" x14ac:dyDescent="0.25">
      <c r="C7696" s="159" t="s">
        <v>24630</v>
      </c>
      <c r="D7696" s="159">
        <v>1</v>
      </c>
    </row>
    <row r="7697" spans="3:4" x14ac:dyDescent="0.25">
      <c r="C7697" s="159" t="s">
        <v>24631</v>
      </c>
      <c r="D7697" s="159">
        <v>1</v>
      </c>
    </row>
    <row r="7698" spans="3:4" x14ac:dyDescent="0.25">
      <c r="C7698" s="159" t="s">
        <v>24632</v>
      </c>
      <c r="D7698" s="159">
        <v>1</v>
      </c>
    </row>
    <row r="7699" spans="3:4" x14ac:dyDescent="0.25">
      <c r="C7699" s="159" t="s">
        <v>24633</v>
      </c>
      <c r="D7699" s="159">
        <v>1</v>
      </c>
    </row>
    <row r="7700" spans="3:4" x14ac:dyDescent="0.25">
      <c r="C7700" s="159" t="s">
        <v>24634</v>
      </c>
      <c r="D7700" s="159">
        <v>1</v>
      </c>
    </row>
    <row r="7701" spans="3:4" x14ac:dyDescent="0.25">
      <c r="C7701" s="159" t="s">
        <v>24635</v>
      </c>
      <c r="D7701" s="159">
        <v>1</v>
      </c>
    </row>
    <row r="7702" spans="3:4" x14ac:dyDescent="0.25">
      <c r="C7702" s="159" t="s">
        <v>24636</v>
      </c>
      <c r="D7702" s="159">
        <v>1</v>
      </c>
    </row>
    <row r="7703" spans="3:4" x14ac:dyDescent="0.25">
      <c r="C7703" s="159" t="s">
        <v>24637</v>
      </c>
      <c r="D7703" s="159">
        <v>1</v>
      </c>
    </row>
    <row r="7704" spans="3:4" x14ac:dyDescent="0.25">
      <c r="C7704" s="159" t="s">
        <v>24638</v>
      </c>
      <c r="D7704" s="159">
        <v>1</v>
      </c>
    </row>
    <row r="7705" spans="3:4" x14ac:dyDescent="0.25">
      <c r="C7705" s="159" t="s">
        <v>24639</v>
      </c>
      <c r="D7705" s="159">
        <v>1</v>
      </c>
    </row>
    <row r="7706" spans="3:4" x14ac:dyDescent="0.25">
      <c r="C7706" s="159" t="s">
        <v>24640</v>
      </c>
      <c r="D7706" s="159">
        <v>1</v>
      </c>
    </row>
    <row r="7707" spans="3:4" x14ac:dyDescent="0.25">
      <c r="C7707" s="159" t="s">
        <v>24641</v>
      </c>
      <c r="D7707" s="159">
        <v>1</v>
      </c>
    </row>
    <row r="7708" spans="3:4" x14ac:dyDescent="0.25">
      <c r="C7708" s="159" t="s">
        <v>24642</v>
      </c>
      <c r="D7708" s="159">
        <v>1</v>
      </c>
    </row>
    <row r="7709" spans="3:4" x14ac:dyDescent="0.25">
      <c r="C7709" s="159" t="s">
        <v>24643</v>
      </c>
      <c r="D7709" s="159">
        <v>1</v>
      </c>
    </row>
    <row r="7710" spans="3:4" x14ac:dyDescent="0.25">
      <c r="C7710" s="159" t="s">
        <v>24644</v>
      </c>
      <c r="D7710" s="159">
        <v>1</v>
      </c>
    </row>
    <row r="7711" spans="3:4" x14ac:dyDescent="0.25">
      <c r="C7711" s="159" t="s">
        <v>24645</v>
      </c>
      <c r="D7711" s="159">
        <v>1</v>
      </c>
    </row>
    <row r="7712" spans="3:4" x14ac:dyDescent="0.25">
      <c r="C7712" s="159" t="s">
        <v>24646</v>
      </c>
      <c r="D7712" s="159">
        <v>1</v>
      </c>
    </row>
    <row r="7713" spans="3:4" x14ac:dyDescent="0.25">
      <c r="C7713" s="159" t="s">
        <v>24647</v>
      </c>
      <c r="D7713" s="159">
        <v>1</v>
      </c>
    </row>
    <row r="7714" spans="3:4" x14ac:dyDescent="0.25">
      <c r="C7714" s="159" t="s">
        <v>24648</v>
      </c>
      <c r="D7714" s="159">
        <v>1</v>
      </c>
    </row>
    <row r="7715" spans="3:4" x14ac:dyDescent="0.25">
      <c r="C7715" s="159" t="s">
        <v>24649</v>
      </c>
      <c r="D7715" s="159">
        <v>1</v>
      </c>
    </row>
    <row r="7716" spans="3:4" x14ac:dyDescent="0.25">
      <c r="C7716" s="159" t="s">
        <v>24650</v>
      </c>
      <c r="D7716" s="159">
        <v>1</v>
      </c>
    </row>
    <row r="7717" spans="3:4" x14ac:dyDescent="0.25">
      <c r="C7717" s="159" t="s">
        <v>24651</v>
      </c>
      <c r="D7717" s="159">
        <v>1</v>
      </c>
    </row>
    <row r="7718" spans="3:4" x14ac:dyDescent="0.25">
      <c r="C7718" s="159" t="s">
        <v>24652</v>
      </c>
      <c r="D7718" s="159">
        <v>1</v>
      </c>
    </row>
    <row r="7719" spans="3:4" x14ac:dyDescent="0.25">
      <c r="C7719" s="159" t="s">
        <v>24653</v>
      </c>
      <c r="D7719" s="159">
        <v>1</v>
      </c>
    </row>
    <row r="7720" spans="3:4" x14ac:dyDescent="0.25">
      <c r="C7720" s="159" t="s">
        <v>24654</v>
      </c>
      <c r="D7720" s="159">
        <v>1</v>
      </c>
    </row>
    <row r="7721" spans="3:4" x14ac:dyDescent="0.25">
      <c r="C7721" s="159" t="s">
        <v>24655</v>
      </c>
      <c r="D7721" s="159">
        <v>1</v>
      </c>
    </row>
    <row r="7722" spans="3:4" x14ac:dyDescent="0.25">
      <c r="C7722" s="159" t="s">
        <v>24656</v>
      </c>
      <c r="D7722" s="159">
        <v>1</v>
      </c>
    </row>
    <row r="7723" spans="3:4" x14ac:dyDescent="0.25">
      <c r="C7723" s="159" t="s">
        <v>24657</v>
      </c>
      <c r="D7723" s="159">
        <v>1</v>
      </c>
    </row>
    <row r="7724" spans="3:4" x14ac:dyDescent="0.25">
      <c r="C7724" s="159" t="s">
        <v>24658</v>
      </c>
      <c r="D7724" s="159">
        <v>1</v>
      </c>
    </row>
    <row r="7725" spans="3:4" x14ac:dyDescent="0.25">
      <c r="C7725" s="159" t="s">
        <v>24659</v>
      </c>
      <c r="D7725" s="159">
        <v>1</v>
      </c>
    </row>
    <row r="7726" spans="3:4" x14ac:dyDescent="0.25">
      <c r="C7726" s="159" t="s">
        <v>24660</v>
      </c>
      <c r="D7726" s="159">
        <v>1</v>
      </c>
    </row>
    <row r="7727" spans="3:4" x14ac:dyDescent="0.25">
      <c r="C7727" s="159" t="s">
        <v>24661</v>
      </c>
      <c r="D7727" s="159">
        <v>1</v>
      </c>
    </row>
    <row r="7728" spans="3:4" x14ac:dyDescent="0.25">
      <c r="C7728" s="159" t="s">
        <v>24662</v>
      </c>
      <c r="D7728" s="159">
        <v>1</v>
      </c>
    </row>
    <row r="7729" spans="3:4" x14ac:dyDescent="0.25">
      <c r="C7729" s="159" t="s">
        <v>24663</v>
      </c>
      <c r="D7729" s="159">
        <v>1</v>
      </c>
    </row>
    <row r="7730" spans="3:4" x14ac:dyDescent="0.25">
      <c r="C7730" s="159" t="s">
        <v>24664</v>
      </c>
      <c r="D7730" s="159">
        <v>1</v>
      </c>
    </row>
    <row r="7731" spans="3:4" x14ac:dyDescent="0.25">
      <c r="C7731" s="159" t="s">
        <v>24665</v>
      </c>
      <c r="D7731" s="159">
        <v>1</v>
      </c>
    </row>
    <row r="7732" spans="3:4" x14ac:dyDescent="0.25">
      <c r="C7732" s="159" t="s">
        <v>24666</v>
      </c>
      <c r="D7732" s="159">
        <v>1</v>
      </c>
    </row>
    <row r="7733" spans="3:4" x14ac:dyDescent="0.25">
      <c r="C7733" s="159" t="s">
        <v>24667</v>
      </c>
      <c r="D7733" s="159">
        <v>1</v>
      </c>
    </row>
    <row r="7734" spans="3:4" x14ac:dyDescent="0.25">
      <c r="C7734" s="159" t="s">
        <v>24668</v>
      </c>
      <c r="D7734" s="159">
        <v>1</v>
      </c>
    </row>
    <row r="7735" spans="3:4" x14ac:dyDescent="0.25">
      <c r="C7735" s="159" t="s">
        <v>24669</v>
      </c>
      <c r="D7735" s="159">
        <v>1</v>
      </c>
    </row>
    <row r="7736" spans="3:4" x14ac:dyDescent="0.25">
      <c r="C7736" s="159" t="s">
        <v>24670</v>
      </c>
      <c r="D7736" s="159">
        <v>1</v>
      </c>
    </row>
    <row r="7737" spans="3:4" x14ac:dyDescent="0.25">
      <c r="C7737" s="159" t="s">
        <v>24671</v>
      </c>
      <c r="D7737" s="159">
        <v>1</v>
      </c>
    </row>
    <row r="7738" spans="3:4" x14ac:dyDescent="0.25">
      <c r="C7738" s="159" t="s">
        <v>24672</v>
      </c>
      <c r="D7738" s="159">
        <v>1</v>
      </c>
    </row>
    <row r="7739" spans="3:4" x14ac:dyDescent="0.25">
      <c r="C7739" s="159" t="s">
        <v>24673</v>
      </c>
      <c r="D7739" s="159">
        <v>1</v>
      </c>
    </row>
    <row r="7740" spans="3:4" x14ac:dyDescent="0.25">
      <c r="C7740" s="159" t="s">
        <v>24674</v>
      </c>
      <c r="D7740" s="159">
        <v>1</v>
      </c>
    </row>
    <row r="7741" spans="3:4" x14ac:dyDescent="0.25">
      <c r="C7741" s="159" t="s">
        <v>24675</v>
      </c>
      <c r="D7741" s="159">
        <v>1</v>
      </c>
    </row>
    <row r="7742" spans="3:4" x14ac:dyDescent="0.25">
      <c r="C7742" s="159" t="s">
        <v>24676</v>
      </c>
      <c r="D7742" s="159">
        <v>1</v>
      </c>
    </row>
    <row r="7743" spans="3:4" x14ac:dyDescent="0.25">
      <c r="C7743" s="159" t="s">
        <v>24677</v>
      </c>
      <c r="D7743" s="159">
        <v>1</v>
      </c>
    </row>
    <row r="7744" spans="3:4" x14ac:dyDescent="0.25">
      <c r="C7744" s="159" t="s">
        <v>24678</v>
      </c>
      <c r="D7744" s="159">
        <v>1</v>
      </c>
    </row>
    <row r="7745" spans="3:4" x14ac:dyDescent="0.25">
      <c r="C7745" s="159" t="s">
        <v>24679</v>
      </c>
      <c r="D7745" s="159">
        <v>1</v>
      </c>
    </row>
    <row r="7746" spans="3:4" x14ac:dyDescent="0.25">
      <c r="C7746" s="159" t="s">
        <v>24680</v>
      </c>
      <c r="D7746" s="159">
        <v>1</v>
      </c>
    </row>
    <row r="7747" spans="3:4" x14ac:dyDescent="0.25">
      <c r="C7747" s="159" t="s">
        <v>24681</v>
      </c>
      <c r="D7747" s="159">
        <v>1</v>
      </c>
    </row>
    <row r="7748" spans="3:4" x14ac:dyDescent="0.25">
      <c r="C7748" s="159" t="s">
        <v>24682</v>
      </c>
      <c r="D7748" s="159">
        <v>1</v>
      </c>
    </row>
    <row r="7749" spans="3:4" x14ac:dyDescent="0.25">
      <c r="C7749" s="159" t="s">
        <v>24683</v>
      </c>
      <c r="D7749" s="159">
        <v>1</v>
      </c>
    </row>
    <row r="7750" spans="3:4" x14ac:dyDescent="0.25">
      <c r="C7750" s="159" t="s">
        <v>24684</v>
      </c>
      <c r="D7750" s="159">
        <v>1</v>
      </c>
    </row>
    <row r="7751" spans="3:4" x14ac:dyDescent="0.25">
      <c r="C7751" s="159" t="s">
        <v>24156</v>
      </c>
      <c r="D7751" s="159">
        <v>1</v>
      </c>
    </row>
    <row r="7752" spans="3:4" x14ac:dyDescent="0.25">
      <c r="C7752" s="159" t="s">
        <v>24157</v>
      </c>
      <c r="D7752" s="159">
        <v>1</v>
      </c>
    </row>
    <row r="7753" spans="3:4" x14ac:dyDescent="0.25">
      <c r="C7753" s="159" t="s">
        <v>24158</v>
      </c>
      <c r="D7753" s="159">
        <v>1</v>
      </c>
    </row>
    <row r="7754" spans="3:4" x14ac:dyDescent="0.25">
      <c r="C7754" s="159" t="s">
        <v>24159</v>
      </c>
      <c r="D7754" s="159">
        <v>1</v>
      </c>
    </row>
    <row r="7755" spans="3:4" x14ac:dyDescent="0.25">
      <c r="C7755" s="159" t="s">
        <v>24160</v>
      </c>
      <c r="D7755" s="159">
        <v>1</v>
      </c>
    </row>
    <row r="7756" spans="3:4" x14ac:dyDescent="0.25">
      <c r="C7756" s="159" t="s">
        <v>24161</v>
      </c>
      <c r="D7756" s="159">
        <v>1</v>
      </c>
    </row>
    <row r="7757" spans="3:4" x14ac:dyDescent="0.25">
      <c r="C7757" s="159" t="s">
        <v>24162</v>
      </c>
      <c r="D7757" s="159">
        <v>1</v>
      </c>
    </row>
    <row r="7758" spans="3:4" x14ac:dyDescent="0.25">
      <c r="C7758" s="159" t="s">
        <v>24163</v>
      </c>
      <c r="D7758" s="159">
        <v>1</v>
      </c>
    </row>
    <row r="7759" spans="3:4" x14ac:dyDescent="0.25">
      <c r="C7759" s="159" t="s">
        <v>24164</v>
      </c>
      <c r="D7759" s="159">
        <v>1</v>
      </c>
    </row>
    <row r="7760" spans="3:4" x14ac:dyDescent="0.25">
      <c r="C7760" s="159" t="s">
        <v>24165</v>
      </c>
      <c r="D7760" s="159">
        <v>1</v>
      </c>
    </row>
    <row r="7761" spans="3:4" x14ac:dyDescent="0.25">
      <c r="C7761" s="159" t="s">
        <v>24166</v>
      </c>
      <c r="D7761" s="159">
        <v>1</v>
      </c>
    </row>
    <row r="7762" spans="3:4" x14ac:dyDescent="0.25">
      <c r="C7762" s="159" t="s">
        <v>24388</v>
      </c>
      <c r="D7762" s="159">
        <v>1</v>
      </c>
    </row>
    <row r="7763" spans="3:4" x14ac:dyDescent="0.25">
      <c r="C7763" s="159" t="s">
        <v>24389</v>
      </c>
      <c r="D7763" s="159">
        <v>1</v>
      </c>
    </row>
    <row r="7764" spans="3:4" x14ac:dyDescent="0.25">
      <c r="C7764" s="159" t="s">
        <v>24390</v>
      </c>
      <c r="D7764" s="159">
        <v>1</v>
      </c>
    </row>
    <row r="7765" spans="3:4" x14ac:dyDescent="0.25">
      <c r="C7765" s="159" t="s">
        <v>24391</v>
      </c>
      <c r="D7765" s="159">
        <v>1</v>
      </c>
    </row>
    <row r="7766" spans="3:4" x14ac:dyDescent="0.25">
      <c r="C7766" s="159" t="s">
        <v>24392</v>
      </c>
      <c r="D7766" s="159">
        <v>1</v>
      </c>
    </row>
    <row r="7767" spans="3:4" x14ac:dyDescent="0.25">
      <c r="C7767" s="159" t="s">
        <v>24393</v>
      </c>
      <c r="D7767" s="159">
        <v>1</v>
      </c>
    </row>
    <row r="7768" spans="3:4" x14ac:dyDescent="0.25">
      <c r="C7768" s="159" t="s">
        <v>24394</v>
      </c>
      <c r="D7768" s="159">
        <v>1</v>
      </c>
    </row>
    <row r="7769" spans="3:4" x14ac:dyDescent="0.25">
      <c r="C7769" s="159" t="s">
        <v>24395</v>
      </c>
      <c r="D7769" s="159">
        <v>1</v>
      </c>
    </row>
    <row r="7770" spans="3:4" x14ac:dyDescent="0.25">
      <c r="C7770" s="159" t="s">
        <v>24396</v>
      </c>
      <c r="D7770" s="159">
        <v>1</v>
      </c>
    </row>
    <row r="7771" spans="3:4" x14ac:dyDescent="0.25">
      <c r="C7771" s="159" t="s">
        <v>24397</v>
      </c>
      <c r="D7771" s="159">
        <v>1</v>
      </c>
    </row>
    <row r="7772" spans="3:4" x14ac:dyDescent="0.25">
      <c r="C7772" s="159" t="s">
        <v>24398</v>
      </c>
      <c r="D7772" s="159">
        <v>1</v>
      </c>
    </row>
    <row r="7773" spans="3:4" x14ac:dyDescent="0.25">
      <c r="C7773" s="159" t="s">
        <v>24399</v>
      </c>
      <c r="D7773" s="159">
        <v>1</v>
      </c>
    </row>
    <row r="7774" spans="3:4" x14ac:dyDescent="0.25">
      <c r="C7774" s="159" t="s">
        <v>24400</v>
      </c>
      <c r="D7774" s="159">
        <v>1</v>
      </c>
    </row>
    <row r="7775" spans="3:4" x14ac:dyDescent="0.25">
      <c r="C7775" s="159" t="s">
        <v>24401</v>
      </c>
      <c r="D7775" s="159">
        <v>1</v>
      </c>
    </row>
    <row r="7776" spans="3:4" x14ac:dyDescent="0.25">
      <c r="C7776" s="159" t="s">
        <v>24402</v>
      </c>
      <c r="D7776" s="159">
        <v>1</v>
      </c>
    </row>
    <row r="7777" spans="3:4" x14ac:dyDescent="0.25">
      <c r="C7777" s="159" t="s">
        <v>24403</v>
      </c>
      <c r="D7777" s="159">
        <v>1</v>
      </c>
    </row>
    <row r="7778" spans="3:4" x14ac:dyDescent="0.25">
      <c r="C7778" s="159" t="s">
        <v>24404</v>
      </c>
      <c r="D7778" s="159">
        <v>1</v>
      </c>
    </row>
    <row r="7779" spans="3:4" x14ac:dyDescent="0.25">
      <c r="C7779" s="159" t="s">
        <v>24405</v>
      </c>
      <c r="D7779" s="159">
        <v>1</v>
      </c>
    </row>
    <row r="7780" spans="3:4" x14ac:dyDescent="0.25">
      <c r="C7780" s="159" t="s">
        <v>24406</v>
      </c>
      <c r="D7780" s="159">
        <v>1</v>
      </c>
    </row>
    <row r="7781" spans="3:4" x14ac:dyDescent="0.25">
      <c r="C7781" s="159" t="s">
        <v>24407</v>
      </c>
      <c r="D7781" s="159">
        <v>1</v>
      </c>
    </row>
    <row r="7782" spans="3:4" x14ac:dyDescent="0.25">
      <c r="C7782" s="159" t="s">
        <v>24408</v>
      </c>
      <c r="D7782" s="159">
        <v>1</v>
      </c>
    </row>
    <row r="7783" spans="3:4" x14ac:dyDescent="0.25">
      <c r="C7783" s="159" t="s">
        <v>24409</v>
      </c>
      <c r="D7783" s="159">
        <v>1</v>
      </c>
    </row>
    <row r="7784" spans="3:4" x14ac:dyDescent="0.25">
      <c r="C7784" s="159" t="s">
        <v>24410</v>
      </c>
      <c r="D7784" s="159">
        <v>1</v>
      </c>
    </row>
    <row r="7785" spans="3:4" x14ac:dyDescent="0.25">
      <c r="C7785" s="159" t="s">
        <v>24411</v>
      </c>
      <c r="D7785" s="159">
        <v>1</v>
      </c>
    </row>
    <row r="7786" spans="3:4" x14ac:dyDescent="0.25">
      <c r="C7786" s="159" t="s">
        <v>24412</v>
      </c>
      <c r="D7786" s="159">
        <v>1</v>
      </c>
    </row>
    <row r="7787" spans="3:4" x14ac:dyDescent="0.25">
      <c r="C7787" s="159" t="s">
        <v>24413</v>
      </c>
      <c r="D7787" s="159">
        <v>1</v>
      </c>
    </row>
    <row r="7788" spans="3:4" x14ac:dyDescent="0.25">
      <c r="C7788" s="159" t="s">
        <v>24414</v>
      </c>
      <c r="D7788" s="159">
        <v>1</v>
      </c>
    </row>
    <row r="7789" spans="3:4" x14ac:dyDescent="0.25">
      <c r="C7789" s="159" t="s">
        <v>24415</v>
      </c>
      <c r="D7789" s="159">
        <v>1</v>
      </c>
    </row>
    <row r="7790" spans="3:4" x14ac:dyDescent="0.25">
      <c r="C7790" s="159" t="s">
        <v>24416</v>
      </c>
      <c r="D7790" s="159">
        <v>1</v>
      </c>
    </row>
    <row r="7791" spans="3:4" x14ac:dyDescent="0.25">
      <c r="C7791" s="159" t="s">
        <v>24417</v>
      </c>
      <c r="D7791" s="159">
        <v>1</v>
      </c>
    </row>
    <row r="7792" spans="3:4" x14ac:dyDescent="0.25">
      <c r="C7792" s="159" t="s">
        <v>24418</v>
      </c>
      <c r="D7792" s="159">
        <v>1</v>
      </c>
    </row>
    <row r="7793" spans="3:4" x14ac:dyDescent="0.25">
      <c r="C7793" s="159" t="s">
        <v>24419</v>
      </c>
      <c r="D7793" s="159">
        <v>1</v>
      </c>
    </row>
    <row r="7794" spans="3:4" x14ac:dyDescent="0.25">
      <c r="C7794" s="159" t="s">
        <v>24420</v>
      </c>
      <c r="D7794" s="159">
        <v>1</v>
      </c>
    </row>
    <row r="7795" spans="3:4" x14ac:dyDescent="0.25">
      <c r="C7795" s="159" t="s">
        <v>24421</v>
      </c>
      <c r="D7795" s="159">
        <v>1</v>
      </c>
    </row>
    <row r="7796" spans="3:4" x14ac:dyDescent="0.25">
      <c r="C7796" s="159" t="s">
        <v>24422</v>
      </c>
      <c r="D7796" s="159">
        <v>1</v>
      </c>
    </row>
    <row r="7797" spans="3:4" x14ac:dyDescent="0.25">
      <c r="C7797" s="159" t="s">
        <v>24423</v>
      </c>
      <c r="D7797" s="159">
        <v>1</v>
      </c>
    </row>
    <row r="7798" spans="3:4" x14ac:dyDescent="0.25">
      <c r="C7798" s="159" t="s">
        <v>24424</v>
      </c>
      <c r="D7798" s="159">
        <v>1</v>
      </c>
    </row>
    <row r="7799" spans="3:4" x14ac:dyDescent="0.25">
      <c r="C7799" s="159" t="s">
        <v>24425</v>
      </c>
      <c r="D7799" s="159">
        <v>1</v>
      </c>
    </row>
    <row r="7800" spans="3:4" x14ac:dyDescent="0.25">
      <c r="C7800" s="159" t="s">
        <v>24426</v>
      </c>
      <c r="D7800" s="159">
        <v>1</v>
      </c>
    </row>
    <row r="7801" spans="3:4" x14ac:dyDescent="0.25">
      <c r="C7801" s="159" t="s">
        <v>24427</v>
      </c>
      <c r="D7801" s="159">
        <v>1</v>
      </c>
    </row>
    <row r="7802" spans="3:4" x14ac:dyDescent="0.25">
      <c r="C7802" s="159" t="s">
        <v>24428</v>
      </c>
      <c r="D7802" s="159">
        <v>1</v>
      </c>
    </row>
    <row r="7803" spans="3:4" x14ac:dyDescent="0.25">
      <c r="C7803" s="159" t="s">
        <v>24429</v>
      </c>
      <c r="D7803" s="159">
        <v>1</v>
      </c>
    </row>
    <row r="7804" spans="3:4" x14ac:dyDescent="0.25">
      <c r="C7804" s="159" t="s">
        <v>24430</v>
      </c>
      <c r="D7804" s="159">
        <v>1</v>
      </c>
    </row>
    <row r="7805" spans="3:4" x14ac:dyDescent="0.25">
      <c r="C7805" s="159" t="s">
        <v>24431</v>
      </c>
      <c r="D7805" s="159">
        <v>1</v>
      </c>
    </row>
    <row r="7806" spans="3:4" x14ac:dyDescent="0.25">
      <c r="C7806" s="159" t="s">
        <v>24432</v>
      </c>
      <c r="D7806" s="159">
        <v>1</v>
      </c>
    </row>
    <row r="7807" spans="3:4" x14ac:dyDescent="0.25">
      <c r="C7807" s="159" t="s">
        <v>24433</v>
      </c>
      <c r="D7807" s="159">
        <v>1</v>
      </c>
    </row>
    <row r="7808" spans="3:4" x14ac:dyDescent="0.25">
      <c r="C7808" s="159" t="s">
        <v>24434</v>
      </c>
      <c r="D7808" s="159">
        <v>1</v>
      </c>
    </row>
    <row r="7809" spans="3:4" x14ac:dyDescent="0.25">
      <c r="C7809" s="159" t="s">
        <v>24435</v>
      </c>
      <c r="D7809" s="159">
        <v>1</v>
      </c>
    </row>
    <row r="7810" spans="3:4" x14ac:dyDescent="0.25">
      <c r="C7810" s="159" t="s">
        <v>24436</v>
      </c>
      <c r="D7810" s="159">
        <v>1</v>
      </c>
    </row>
    <row r="7811" spans="3:4" x14ac:dyDescent="0.25">
      <c r="C7811" s="159" t="s">
        <v>24437</v>
      </c>
      <c r="D7811" s="159">
        <v>1</v>
      </c>
    </row>
    <row r="7812" spans="3:4" x14ac:dyDescent="0.25">
      <c r="C7812" s="159" t="s">
        <v>24438</v>
      </c>
      <c r="D7812" s="159">
        <v>1</v>
      </c>
    </row>
    <row r="7813" spans="3:4" x14ac:dyDescent="0.25">
      <c r="C7813" s="159" t="s">
        <v>24439</v>
      </c>
      <c r="D7813" s="159">
        <v>1</v>
      </c>
    </row>
    <row r="7814" spans="3:4" x14ac:dyDescent="0.25">
      <c r="C7814" s="159" t="s">
        <v>24440</v>
      </c>
      <c r="D7814" s="159">
        <v>1</v>
      </c>
    </row>
    <row r="7815" spans="3:4" x14ac:dyDescent="0.25">
      <c r="C7815" s="159" t="s">
        <v>24441</v>
      </c>
      <c r="D7815" s="159">
        <v>1</v>
      </c>
    </row>
    <row r="7816" spans="3:4" x14ac:dyDescent="0.25">
      <c r="C7816" s="159" t="s">
        <v>24442</v>
      </c>
      <c r="D7816" s="159">
        <v>1</v>
      </c>
    </row>
    <row r="7817" spans="3:4" x14ac:dyDescent="0.25">
      <c r="C7817" s="159" t="s">
        <v>24443</v>
      </c>
      <c r="D7817" s="159">
        <v>1</v>
      </c>
    </row>
    <row r="7818" spans="3:4" x14ac:dyDescent="0.25">
      <c r="C7818" s="159" t="s">
        <v>24444</v>
      </c>
      <c r="D7818" s="159">
        <v>1</v>
      </c>
    </row>
    <row r="7819" spans="3:4" x14ac:dyDescent="0.25">
      <c r="C7819" s="159" t="s">
        <v>24445</v>
      </c>
      <c r="D7819" s="159">
        <v>1</v>
      </c>
    </row>
    <row r="7820" spans="3:4" x14ac:dyDescent="0.25">
      <c r="C7820" s="159" t="s">
        <v>24446</v>
      </c>
      <c r="D7820" s="159">
        <v>1</v>
      </c>
    </row>
    <row r="7821" spans="3:4" x14ac:dyDescent="0.25">
      <c r="C7821" s="159" t="s">
        <v>24447</v>
      </c>
      <c r="D7821" s="159">
        <v>1</v>
      </c>
    </row>
    <row r="7822" spans="3:4" x14ac:dyDescent="0.25">
      <c r="C7822" s="159" t="s">
        <v>24448</v>
      </c>
      <c r="D7822" s="159">
        <v>1</v>
      </c>
    </row>
    <row r="7823" spans="3:4" x14ac:dyDescent="0.25">
      <c r="C7823" s="159" t="s">
        <v>24449</v>
      </c>
      <c r="D7823" s="159">
        <v>1</v>
      </c>
    </row>
    <row r="7824" spans="3:4" x14ac:dyDescent="0.25">
      <c r="C7824" s="159" t="s">
        <v>24450</v>
      </c>
      <c r="D7824" s="159">
        <v>1</v>
      </c>
    </row>
    <row r="7825" spans="3:4" x14ac:dyDescent="0.25">
      <c r="C7825" s="159" t="s">
        <v>24451</v>
      </c>
      <c r="D7825" s="159">
        <v>1</v>
      </c>
    </row>
    <row r="7826" spans="3:4" x14ac:dyDescent="0.25">
      <c r="C7826" s="159" t="s">
        <v>24452</v>
      </c>
      <c r="D7826" s="159">
        <v>1</v>
      </c>
    </row>
    <row r="7827" spans="3:4" x14ac:dyDescent="0.25">
      <c r="C7827" s="159" t="s">
        <v>24453</v>
      </c>
      <c r="D7827" s="159">
        <v>1</v>
      </c>
    </row>
    <row r="7828" spans="3:4" x14ac:dyDescent="0.25">
      <c r="C7828" s="159" t="s">
        <v>24454</v>
      </c>
      <c r="D7828" s="159">
        <v>1</v>
      </c>
    </row>
    <row r="7829" spans="3:4" x14ac:dyDescent="0.25">
      <c r="C7829" s="159" t="s">
        <v>24455</v>
      </c>
      <c r="D7829" s="159">
        <v>1</v>
      </c>
    </row>
    <row r="7830" spans="3:4" x14ac:dyDescent="0.25">
      <c r="C7830" s="159" t="s">
        <v>24456</v>
      </c>
      <c r="D7830" s="159">
        <v>1</v>
      </c>
    </row>
    <row r="7831" spans="3:4" x14ac:dyDescent="0.25">
      <c r="C7831" s="159" t="s">
        <v>24457</v>
      </c>
      <c r="D7831" s="159">
        <v>1</v>
      </c>
    </row>
    <row r="7832" spans="3:4" x14ac:dyDescent="0.25">
      <c r="C7832" s="159" t="s">
        <v>24458</v>
      </c>
      <c r="D7832" s="159">
        <v>1</v>
      </c>
    </row>
    <row r="7833" spans="3:4" x14ac:dyDescent="0.25">
      <c r="C7833" s="159" t="s">
        <v>24459</v>
      </c>
      <c r="D7833" s="159">
        <v>1</v>
      </c>
    </row>
    <row r="7834" spans="3:4" x14ac:dyDescent="0.25">
      <c r="C7834" s="159" t="s">
        <v>24460</v>
      </c>
      <c r="D7834" s="159">
        <v>1</v>
      </c>
    </row>
    <row r="7835" spans="3:4" x14ac:dyDescent="0.25">
      <c r="C7835" s="159" t="s">
        <v>24461</v>
      </c>
      <c r="D7835" s="159">
        <v>1</v>
      </c>
    </row>
    <row r="7836" spans="3:4" x14ac:dyDescent="0.25">
      <c r="C7836" s="159" t="s">
        <v>24462</v>
      </c>
      <c r="D7836" s="159">
        <v>1</v>
      </c>
    </row>
    <row r="7837" spans="3:4" x14ac:dyDescent="0.25">
      <c r="C7837" s="159" t="s">
        <v>24463</v>
      </c>
      <c r="D7837" s="159">
        <v>1</v>
      </c>
    </row>
    <row r="7838" spans="3:4" x14ac:dyDescent="0.25">
      <c r="C7838" s="159" t="s">
        <v>24464</v>
      </c>
      <c r="D7838" s="159">
        <v>1</v>
      </c>
    </row>
    <row r="7839" spans="3:4" x14ac:dyDescent="0.25">
      <c r="C7839" s="159" t="s">
        <v>24465</v>
      </c>
      <c r="D7839" s="159">
        <v>1</v>
      </c>
    </row>
    <row r="7840" spans="3:4" x14ac:dyDescent="0.25">
      <c r="C7840" s="159" t="s">
        <v>24466</v>
      </c>
      <c r="D7840" s="159">
        <v>1</v>
      </c>
    </row>
    <row r="7841" spans="3:4" x14ac:dyDescent="0.25">
      <c r="C7841" s="159" t="s">
        <v>24467</v>
      </c>
      <c r="D7841" s="159">
        <v>1</v>
      </c>
    </row>
    <row r="7842" spans="3:4" x14ac:dyDescent="0.25">
      <c r="C7842" s="159" t="s">
        <v>24468</v>
      </c>
      <c r="D7842" s="159">
        <v>1</v>
      </c>
    </row>
    <row r="7843" spans="3:4" x14ac:dyDescent="0.25">
      <c r="C7843" s="159" t="s">
        <v>24469</v>
      </c>
      <c r="D7843" s="159">
        <v>1</v>
      </c>
    </row>
    <row r="7844" spans="3:4" x14ac:dyDescent="0.25">
      <c r="C7844" s="159" t="s">
        <v>24470</v>
      </c>
      <c r="D7844" s="159">
        <v>1</v>
      </c>
    </row>
    <row r="7845" spans="3:4" x14ac:dyDescent="0.25">
      <c r="C7845" s="159" t="s">
        <v>24471</v>
      </c>
      <c r="D7845" s="159">
        <v>1</v>
      </c>
    </row>
    <row r="7846" spans="3:4" x14ac:dyDescent="0.25">
      <c r="C7846" s="159" t="s">
        <v>24472</v>
      </c>
      <c r="D7846" s="159">
        <v>1</v>
      </c>
    </row>
    <row r="7847" spans="3:4" x14ac:dyDescent="0.25">
      <c r="C7847" s="159" t="s">
        <v>24473</v>
      </c>
      <c r="D7847" s="159">
        <v>1</v>
      </c>
    </row>
    <row r="7848" spans="3:4" x14ac:dyDescent="0.25">
      <c r="C7848" s="159" t="s">
        <v>24474</v>
      </c>
      <c r="D7848" s="159">
        <v>1</v>
      </c>
    </row>
    <row r="7849" spans="3:4" x14ac:dyDescent="0.25">
      <c r="C7849" s="159" t="s">
        <v>24475</v>
      </c>
      <c r="D7849" s="159">
        <v>1</v>
      </c>
    </row>
    <row r="7850" spans="3:4" x14ac:dyDescent="0.25">
      <c r="C7850" s="159" t="s">
        <v>24476</v>
      </c>
      <c r="D7850" s="159">
        <v>1</v>
      </c>
    </row>
    <row r="7851" spans="3:4" x14ac:dyDescent="0.25">
      <c r="C7851" s="159" t="s">
        <v>24477</v>
      </c>
      <c r="D7851" s="159">
        <v>1</v>
      </c>
    </row>
    <row r="7852" spans="3:4" x14ac:dyDescent="0.25">
      <c r="C7852" s="159" t="s">
        <v>24478</v>
      </c>
      <c r="D7852" s="159">
        <v>1</v>
      </c>
    </row>
    <row r="7853" spans="3:4" x14ac:dyDescent="0.25">
      <c r="C7853" s="159" t="s">
        <v>24479</v>
      </c>
      <c r="D7853" s="159">
        <v>1</v>
      </c>
    </row>
    <row r="7854" spans="3:4" x14ac:dyDescent="0.25">
      <c r="C7854" s="159" t="s">
        <v>24480</v>
      </c>
      <c r="D7854" s="159">
        <v>1</v>
      </c>
    </row>
    <row r="7855" spans="3:4" x14ac:dyDescent="0.25">
      <c r="C7855" s="159" t="s">
        <v>24481</v>
      </c>
      <c r="D7855" s="159">
        <v>1</v>
      </c>
    </row>
    <row r="7856" spans="3:4" x14ac:dyDescent="0.25">
      <c r="C7856" s="159" t="s">
        <v>24482</v>
      </c>
      <c r="D7856" s="159">
        <v>1</v>
      </c>
    </row>
    <row r="7857" spans="3:4" x14ac:dyDescent="0.25">
      <c r="C7857" s="159" t="s">
        <v>24483</v>
      </c>
      <c r="D7857" s="159">
        <v>1</v>
      </c>
    </row>
    <row r="7858" spans="3:4" x14ac:dyDescent="0.25">
      <c r="C7858" s="159" t="s">
        <v>24484</v>
      </c>
      <c r="D7858" s="159">
        <v>1</v>
      </c>
    </row>
    <row r="7859" spans="3:4" x14ac:dyDescent="0.25">
      <c r="C7859" s="159" t="s">
        <v>24485</v>
      </c>
      <c r="D7859" s="159">
        <v>1</v>
      </c>
    </row>
    <row r="7860" spans="3:4" x14ac:dyDescent="0.25">
      <c r="C7860" s="159" t="s">
        <v>24486</v>
      </c>
      <c r="D7860" s="159">
        <v>1</v>
      </c>
    </row>
    <row r="7861" spans="3:4" x14ac:dyDescent="0.25">
      <c r="C7861" s="159" t="s">
        <v>24487</v>
      </c>
      <c r="D7861" s="159">
        <v>1</v>
      </c>
    </row>
    <row r="7862" spans="3:4" x14ac:dyDescent="0.25">
      <c r="C7862" s="159" t="s">
        <v>24488</v>
      </c>
      <c r="D7862" s="159">
        <v>1</v>
      </c>
    </row>
    <row r="7863" spans="3:4" x14ac:dyDescent="0.25">
      <c r="C7863" s="159" t="s">
        <v>24489</v>
      </c>
      <c r="D7863" s="159">
        <v>1</v>
      </c>
    </row>
    <row r="7864" spans="3:4" x14ac:dyDescent="0.25">
      <c r="C7864" s="159" t="s">
        <v>24490</v>
      </c>
      <c r="D7864" s="159">
        <v>1</v>
      </c>
    </row>
    <row r="7865" spans="3:4" x14ac:dyDescent="0.25">
      <c r="C7865" s="159" t="s">
        <v>24491</v>
      </c>
      <c r="D7865" s="159">
        <v>1</v>
      </c>
    </row>
    <row r="7866" spans="3:4" x14ac:dyDescent="0.25">
      <c r="C7866" s="159" t="s">
        <v>24492</v>
      </c>
      <c r="D7866" s="159">
        <v>1</v>
      </c>
    </row>
    <row r="7867" spans="3:4" x14ac:dyDescent="0.25">
      <c r="C7867" s="159" t="s">
        <v>24493</v>
      </c>
      <c r="D7867" s="159">
        <v>1</v>
      </c>
    </row>
    <row r="7868" spans="3:4" x14ac:dyDescent="0.25">
      <c r="C7868" s="159" t="s">
        <v>24494</v>
      </c>
      <c r="D7868" s="159">
        <v>1</v>
      </c>
    </row>
    <row r="7869" spans="3:4" x14ac:dyDescent="0.25">
      <c r="C7869" s="159" t="s">
        <v>24495</v>
      </c>
      <c r="D7869" s="159">
        <v>1</v>
      </c>
    </row>
    <row r="7870" spans="3:4" x14ac:dyDescent="0.25">
      <c r="C7870" s="159" t="s">
        <v>24496</v>
      </c>
      <c r="D7870" s="159">
        <v>1</v>
      </c>
    </row>
    <row r="7871" spans="3:4" x14ac:dyDescent="0.25">
      <c r="C7871" s="159" t="s">
        <v>24497</v>
      </c>
      <c r="D7871" s="159">
        <v>1</v>
      </c>
    </row>
    <row r="7872" spans="3:4" x14ac:dyDescent="0.25">
      <c r="C7872" s="159" t="s">
        <v>24498</v>
      </c>
      <c r="D7872" s="159">
        <v>1</v>
      </c>
    </row>
    <row r="7873" spans="3:4" x14ac:dyDescent="0.25">
      <c r="C7873" s="159" t="s">
        <v>24499</v>
      </c>
      <c r="D7873" s="159">
        <v>1</v>
      </c>
    </row>
    <row r="7874" spans="3:4" x14ac:dyDescent="0.25">
      <c r="C7874" s="159" t="s">
        <v>24500</v>
      </c>
      <c r="D7874" s="159">
        <v>1</v>
      </c>
    </row>
    <row r="7875" spans="3:4" x14ac:dyDescent="0.25">
      <c r="C7875" s="159" t="s">
        <v>24501</v>
      </c>
      <c r="D7875" s="159">
        <v>1</v>
      </c>
    </row>
    <row r="7876" spans="3:4" x14ac:dyDescent="0.25">
      <c r="C7876" s="159" t="s">
        <v>24502</v>
      </c>
      <c r="D7876" s="159">
        <v>1</v>
      </c>
    </row>
    <row r="7877" spans="3:4" x14ac:dyDescent="0.25">
      <c r="C7877" s="159" t="s">
        <v>24503</v>
      </c>
      <c r="D7877" s="159">
        <v>1</v>
      </c>
    </row>
    <row r="7878" spans="3:4" x14ac:dyDescent="0.25">
      <c r="C7878" s="159" t="s">
        <v>24504</v>
      </c>
      <c r="D7878" s="159">
        <v>1</v>
      </c>
    </row>
    <row r="7879" spans="3:4" x14ac:dyDescent="0.25">
      <c r="C7879" s="159" t="s">
        <v>24505</v>
      </c>
      <c r="D7879" s="159">
        <v>1</v>
      </c>
    </row>
    <row r="7880" spans="3:4" x14ac:dyDescent="0.25">
      <c r="C7880" s="159" t="s">
        <v>24506</v>
      </c>
      <c r="D7880" s="159">
        <v>1</v>
      </c>
    </row>
    <row r="7881" spans="3:4" x14ac:dyDescent="0.25">
      <c r="C7881" s="159" t="s">
        <v>24507</v>
      </c>
      <c r="D7881" s="159">
        <v>1</v>
      </c>
    </row>
    <row r="7882" spans="3:4" x14ac:dyDescent="0.25">
      <c r="C7882" s="159" t="s">
        <v>24508</v>
      </c>
      <c r="D7882" s="159">
        <v>1</v>
      </c>
    </row>
    <row r="7883" spans="3:4" x14ac:dyDescent="0.25">
      <c r="C7883" s="159" t="s">
        <v>24509</v>
      </c>
      <c r="D7883" s="159">
        <v>1</v>
      </c>
    </row>
    <row r="7884" spans="3:4" x14ac:dyDescent="0.25">
      <c r="C7884" s="159" t="s">
        <v>24510</v>
      </c>
      <c r="D7884" s="159">
        <v>1</v>
      </c>
    </row>
    <row r="7885" spans="3:4" x14ac:dyDescent="0.25">
      <c r="C7885" s="159" t="s">
        <v>24511</v>
      </c>
      <c r="D7885" s="159">
        <v>1</v>
      </c>
    </row>
    <row r="7886" spans="3:4" x14ac:dyDescent="0.25">
      <c r="C7886" s="159" t="s">
        <v>24512</v>
      </c>
      <c r="D7886" s="159">
        <v>1</v>
      </c>
    </row>
    <row r="7887" spans="3:4" x14ac:dyDescent="0.25">
      <c r="C7887" s="159" t="s">
        <v>24513</v>
      </c>
      <c r="D7887" s="159">
        <v>1</v>
      </c>
    </row>
    <row r="7888" spans="3:4" x14ac:dyDescent="0.25">
      <c r="C7888" s="159" t="s">
        <v>24514</v>
      </c>
      <c r="D7888" s="159">
        <v>1</v>
      </c>
    </row>
    <row r="7889" spans="3:4" x14ac:dyDescent="0.25">
      <c r="C7889" s="159" t="s">
        <v>24515</v>
      </c>
      <c r="D7889" s="159">
        <v>1</v>
      </c>
    </row>
    <row r="7890" spans="3:4" x14ac:dyDescent="0.25">
      <c r="C7890" s="159" t="s">
        <v>24516</v>
      </c>
      <c r="D7890" s="159">
        <v>1</v>
      </c>
    </row>
    <row r="7891" spans="3:4" x14ac:dyDescent="0.25">
      <c r="C7891" s="159" t="s">
        <v>24517</v>
      </c>
      <c r="D7891" s="159">
        <v>1</v>
      </c>
    </row>
    <row r="7892" spans="3:4" x14ac:dyDescent="0.25">
      <c r="C7892" s="159" t="s">
        <v>24518</v>
      </c>
      <c r="D7892" s="159">
        <v>1</v>
      </c>
    </row>
    <row r="7893" spans="3:4" x14ac:dyDescent="0.25">
      <c r="C7893" s="159" t="s">
        <v>24519</v>
      </c>
      <c r="D7893" s="159">
        <v>1</v>
      </c>
    </row>
    <row r="7894" spans="3:4" x14ac:dyDescent="0.25">
      <c r="C7894" s="159" t="s">
        <v>24520</v>
      </c>
      <c r="D7894" s="159">
        <v>1</v>
      </c>
    </row>
    <row r="7895" spans="3:4" x14ac:dyDescent="0.25">
      <c r="C7895" s="159" t="s">
        <v>24521</v>
      </c>
      <c r="D7895" s="159">
        <v>1</v>
      </c>
    </row>
    <row r="7896" spans="3:4" x14ac:dyDescent="0.25">
      <c r="C7896" s="159" t="s">
        <v>24522</v>
      </c>
      <c r="D7896" s="159">
        <v>1</v>
      </c>
    </row>
    <row r="7897" spans="3:4" x14ac:dyDescent="0.25">
      <c r="C7897" s="159" t="s">
        <v>24523</v>
      </c>
      <c r="D7897" s="159">
        <v>1</v>
      </c>
    </row>
    <row r="7898" spans="3:4" x14ac:dyDescent="0.25">
      <c r="C7898" s="159" t="s">
        <v>24524</v>
      </c>
      <c r="D7898" s="159">
        <v>1</v>
      </c>
    </row>
    <row r="7899" spans="3:4" x14ac:dyDescent="0.25">
      <c r="C7899" s="159" t="s">
        <v>24525</v>
      </c>
      <c r="D7899" s="159">
        <v>1</v>
      </c>
    </row>
    <row r="7900" spans="3:4" x14ac:dyDescent="0.25">
      <c r="C7900" s="159" t="s">
        <v>24526</v>
      </c>
      <c r="D7900" s="159">
        <v>1</v>
      </c>
    </row>
    <row r="7901" spans="3:4" x14ac:dyDescent="0.25">
      <c r="C7901" s="159" t="s">
        <v>24527</v>
      </c>
      <c r="D7901" s="159">
        <v>1</v>
      </c>
    </row>
    <row r="7902" spans="3:4" x14ac:dyDescent="0.25">
      <c r="C7902" s="159" t="s">
        <v>24528</v>
      </c>
      <c r="D7902" s="159">
        <v>1</v>
      </c>
    </row>
    <row r="7903" spans="3:4" x14ac:dyDescent="0.25">
      <c r="C7903" s="159" t="s">
        <v>24529</v>
      </c>
      <c r="D7903" s="159">
        <v>1</v>
      </c>
    </row>
    <row r="7904" spans="3:4" x14ac:dyDescent="0.25">
      <c r="C7904" s="159" t="s">
        <v>24530</v>
      </c>
      <c r="D7904" s="159">
        <v>1</v>
      </c>
    </row>
    <row r="7905" spans="3:4" x14ac:dyDescent="0.25">
      <c r="C7905" s="159" t="s">
        <v>24531</v>
      </c>
      <c r="D7905" s="159">
        <v>1</v>
      </c>
    </row>
    <row r="7906" spans="3:4" x14ac:dyDescent="0.25">
      <c r="C7906" s="159" t="s">
        <v>24532</v>
      </c>
      <c r="D7906" s="159">
        <v>1</v>
      </c>
    </row>
    <row r="7907" spans="3:4" x14ac:dyDescent="0.25">
      <c r="C7907" s="159" t="s">
        <v>24533</v>
      </c>
      <c r="D7907" s="159">
        <v>1</v>
      </c>
    </row>
    <row r="7908" spans="3:4" x14ac:dyDescent="0.25">
      <c r="C7908" s="159" t="s">
        <v>24534</v>
      </c>
      <c r="D7908" s="159">
        <v>1</v>
      </c>
    </row>
    <row r="7909" spans="3:4" x14ac:dyDescent="0.25">
      <c r="C7909" s="159" t="s">
        <v>24535</v>
      </c>
      <c r="D7909" s="159">
        <v>1</v>
      </c>
    </row>
    <row r="7910" spans="3:4" x14ac:dyDescent="0.25">
      <c r="C7910" s="159" t="s">
        <v>24536</v>
      </c>
      <c r="D7910" s="159">
        <v>1</v>
      </c>
    </row>
    <row r="7911" spans="3:4" x14ac:dyDescent="0.25">
      <c r="C7911" s="159" t="s">
        <v>24537</v>
      </c>
      <c r="D7911" s="159">
        <v>1</v>
      </c>
    </row>
    <row r="7912" spans="3:4" x14ac:dyDescent="0.25">
      <c r="C7912" s="159" t="s">
        <v>24538</v>
      </c>
      <c r="D7912" s="159">
        <v>1</v>
      </c>
    </row>
    <row r="7913" spans="3:4" x14ac:dyDescent="0.25">
      <c r="C7913" s="159" t="s">
        <v>24539</v>
      </c>
      <c r="D7913" s="159">
        <v>1</v>
      </c>
    </row>
    <row r="7914" spans="3:4" x14ac:dyDescent="0.25">
      <c r="C7914" s="159" t="s">
        <v>24540</v>
      </c>
      <c r="D7914" s="159">
        <v>1</v>
      </c>
    </row>
    <row r="7915" spans="3:4" x14ac:dyDescent="0.25">
      <c r="C7915" s="159" t="s">
        <v>24541</v>
      </c>
      <c r="D7915" s="159">
        <v>1</v>
      </c>
    </row>
    <row r="7916" spans="3:4" x14ac:dyDescent="0.25">
      <c r="C7916" s="159" t="s">
        <v>24542</v>
      </c>
      <c r="D7916" s="159">
        <v>1</v>
      </c>
    </row>
    <row r="7917" spans="3:4" x14ac:dyDescent="0.25">
      <c r="C7917" s="159" t="s">
        <v>24543</v>
      </c>
      <c r="D7917" s="159">
        <v>1</v>
      </c>
    </row>
    <row r="7918" spans="3:4" x14ac:dyDescent="0.25">
      <c r="C7918" s="159" t="s">
        <v>24544</v>
      </c>
      <c r="D7918" s="159">
        <v>1</v>
      </c>
    </row>
    <row r="7919" spans="3:4" x14ac:dyDescent="0.25">
      <c r="C7919" s="159" t="s">
        <v>24545</v>
      </c>
      <c r="D7919" s="159">
        <v>1</v>
      </c>
    </row>
    <row r="7920" spans="3:4" x14ac:dyDescent="0.25">
      <c r="C7920" s="159" t="s">
        <v>24546</v>
      </c>
      <c r="D7920" s="159">
        <v>1</v>
      </c>
    </row>
    <row r="7921" spans="3:4" x14ac:dyDescent="0.25">
      <c r="C7921" s="159" t="s">
        <v>24547</v>
      </c>
      <c r="D7921" s="159">
        <v>1</v>
      </c>
    </row>
    <row r="7922" spans="3:4" x14ac:dyDescent="0.25">
      <c r="C7922" s="159" t="s">
        <v>24548</v>
      </c>
      <c r="D7922" s="159">
        <v>1</v>
      </c>
    </row>
    <row r="7923" spans="3:4" x14ac:dyDescent="0.25">
      <c r="C7923" s="159" t="s">
        <v>24549</v>
      </c>
      <c r="D7923" s="159">
        <v>1</v>
      </c>
    </row>
    <row r="7924" spans="3:4" x14ac:dyDescent="0.25">
      <c r="C7924" s="159" t="s">
        <v>24550</v>
      </c>
      <c r="D7924" s="159">
        <v>1</v>
      </c>
    </row>
    <row r="7925" spans="3:4" x14ac:dyDescent="0.25">
      <c r="C7925" s="159" t="s">
        <v>24551</v>
      </c>
      <c r="D7925" s="159">
        <v>1</v>
      </c>
    </row>
    <row r="7926" spans="3:4" x14ac:dyDescent="0.25">
      <c r="C7926" s="159" t="s">
        <v>24552</v>
      </c>
      <c r="D7926" s="159">
        <v>1</v>
      </c>
    </row>
    <row r="7927" spans="3:4" x14ac:dyDescent="0.25">
      <c r="C7927" s="159" t="s">
        <v>24553</v>
      </c>
      <c r="D7927" s="159">
        <v>1</v>
      </c>
    </row>
    <row r="7928" spans="3:4" x14ac:dyDescent="0.25">
      <c r="C7928" s="159" t="s">
        <v>24554</v>
      </c>
      <c r="D7928" s="159">
        <v>1</v>
      </c>
    </row>
    <row r="7929" spans="3:4" x14ac:dyDescent="0.25">
      <c r="C7929" s="159" t="s">
        <v>24555</v>
      </c>
      <c r="D7929" s="159">
        <v>1</v>
      </c>
    </row>
    <row r="7930" spans="3:4" x14ac:dyDescent="0.25">
      <c r="C7930" s="159" t="s">
        <v>24556</v>
      </c>
      <c r="D7930" s="159">
        <v>1</v>
      </c>
    </row>
    <row r="7931" spans="3:4" x14ac:dyDescent="0.25">
      <c r="C7931" s="159" t="s">
        <v>24557</v>
      </c>
      <c r="D7931" s="159">
        <v>1</v>
      </c>
    </row>
    <row r="7932" spans="3:4" x14ac:dyDescent="0.25">
      <c r="C7932" s="159" t="s">
        <v>24558</v>
      </c>
      <c r="D7932" s="159">
        <v>1</v>
      </c>
    </row>
    <row r="7933" spans="3:4" x14ac:dyDescent="0.25">
      <c r="C7933" s="159" t="s">
        <v>24559</v>
      </c>
      <c r="D7933" s="159">
        <v>1</v>
      </c>
    </row>
    <row r="7934" spans="3:4" x14ac:dyDescent="0.25">
      <c r="C7934" s="159" t="s">
        <v>24560</v>
      </c>
      <c r="D7934" s="159">
        <v>1</v>
      </c>
    </row>
    <row r="7935" spans="3:4" x14ac:dyDescent="0.25">
      <c r="C7935" s="159" t="s">
        <v>24561</v>
      </c>
      <c r="D7935" s="159">
        <v>1</v>
      </c>
    </row>
    <row r="7936" spans="3:4" x14ac:dyDescent="0.25">
      <c r="C7936" s="159" t="s">
        <v>24685</v>
      </c>
      <c r="D7936" s="159">
        <v>1</v>
      </c>
    </row>
    <row r="7937" spans="3:4" x14ac:dyDescent="0.25">
      <c r="C7937" s="159" t="s">
        <v>24686</v>
      </c>
      <c r="D7937" s="159">
        <v>1</v>
      </c>
    </row>
    <row r="7938" spans="3:4" x14ac:dyDescent="0.25">
      <c r="C7938" s="159" t="s">
        <v>24687</v>
      </c>
      <c r="D7938" s="159">
        <v>1</v>
      </c>
    </row>
    <row r="7939" spans="3:4" x14ac:dyDescent="0.25">
      <c r="C7939" s="159" t="s">
        <v>24688</v>
      </c>
      <c r="D7939" s="159">
        <v>1</v>
      </c>
    </row>
    <row r="7940" spans="3:4" x14ac:dyDescent="0.25">
      <c r="C7940" s="159" t="s">
        <v>24689</v>
      </c>
      <c r="D7940" s="159">
        <v>1</v>
      </c>
    </row>
    <row r="7941" spans="3:4" x14ac:dyDescent="0.25">
      <c r="C7941" s="159" t="s">
        <v>24690</v>
      </c>
      <c r="D7941" s="159">
        <v>1</v>
      </c>
    </row>
    <row r="7942" spans="3:4" x14ac:dyDescent="0.25">
      <c r="C7942" s="159" t="s">
        <v>24691</v>
      </c>
      <c r="D7942" s="159">
        <v>1</v>
      </c>
    </row>
    <row r="7943" spans="3:4" x14ac:dyDescent="0.25">
      <c r="C7943" s="159" t="s">
        <v>24692</v>
      </c>
      <c r="D7943" s="159">
        <v>1</v>
      </c>
    </row>
    <row r="7944" spans="3:4" x14ac:dyDescent="0.25">
      <c r="C7944" s="159" t="s">
        <v>24693</v>
      </c>
      <c r="D7944" s="159">
        <v>1</v>
      </c>
    </row>
    <row r="7945" spans="3:4" x14ac:dyDescent="0.25">
      <c r="C7945" s="159" t="s">
        <v>24694</v>
      </c>
      <c r="D7945" s="159">
        <v>1</v>
      </c>
    </row>
    <row r="7946" spans="3:4" x14ac:dyDescent="0.25">
      <c r="C7946" s="159" t="s">
        <v>24695</v>
      </c>
      <c r="D7946" s="159">
        <v>1</v>
      </c>
    </row>
    <row r="7947" spans="3:4" x14ac:dyDescent="0.25">
      <c r="C7947" s="159" t="s">
        <v>24696</v>
      </c>
      <c r="D7947" s="159">
        <v>1</v>
      </c>
    </row>
    <row r="7948" spans="3:4" x14ac:dyDescent="0.25">
      <c r="C7948" s="159" t="s">
        <v>24697</v>
      </c>
      <c r="D7948" s="159">
        <v>1</v>
      </c>
    </row>
    <row r="7949" spans="3:4" x14ac:dyDescent="0.25">
      <c r="C7949" s="159" t="s">
        <v>24698</v>
      </c>
      <c r="D7949" s="159">
        <v>1</v>
      </c>
    </row>
    <row r="7950" spans="3:4" x14ac:dyDescent="0.25">
      <c r="C7950" s="159" t="s">
        <v>24699</v>
      </c>
      <c r="D7950" s="159">
        <v>1</v>
      </c>
    </row>
    <row r="7951" spans="3:4" x14ac:dyDescent="0.25">
      <c r="C7951" s="159" t="s">
        <v>24700</v>
      </c>
      <c r="D7951" s="159">
        <v>1</v>
      </c>
    </row>
    <row r="7952" spans="3:4" x14ac:dyDescent="0.25">
      <c r="C7952" s="159" t="s">
        <v>24701</v>
      </c>
      <c r="D7952" s="159">
        <v>1</v>
      </c>
    </row>
    <row r="7953" spans="3:4" x14ac:dyDescent="0.25">
      <c r="C7953" s="159" t="s">
        <v>24702</v>
      </c>
      <c r="D7953" s="159">
        <v>1</v>
      </c>
    </row>
    <row r="7954" spans="3:4" x14ac:dyDescent="0.25">
      <c r="C7954" s="159" t="s">
        <v>24703</v>
      </c>
      <c r="D7954" s="159">
        <v>1</v>
      </c>
    </row>
    <row r="7955" spans="3:4" x14ac:dyDescent="0.25">
      <c r="C7955" s="159" t="s">
        <v>24704</v>
      </c>
      <c r="D7955" s="159">
        <v>1</v>
      </c>
    </row>
    <row r="7956" spans="3:4" x14ac:dyDescent="0.25">
      <c r="C7956" s="159" t="s">
        <v>24705</v>
      </c>
      <c r="D7956" s="159">
        <v>1</v>
      </c>
    </row>
    <row r="7957" spans="3:4" x14ac:dyDescent="0.25">
      <c r="C7957" s="159" t="s">
        <v>24706</v>
      </c>
      <c r="D7957" s="159">
        <v>1</v>
      </c>
    </row>
    <row r="7958" spans="3:4" x14ac:dyDescent="0.25">
      <c r="C7958" s="159" t="s">
        <v>24707</v>
      </c>
      <c r="D7958" s="159">
        <v>1</v>
      </c>
    </row>
    <row r="7959" spans="3:4" x14ac:dyDescent="0.25">
      <c r="C7959" s="159" t="s">
        <v>24708</v>
      </c>
      <c r="D7959" s="159">
        <v>1</v>
      </c>
    </row>
    <row r="7960" spans="3:4" x14ac:dyDescent="0.25">
      <c r="C7960" s="159" t="s">
        <v>24709</v>
      </c>
      <c r="D7960" s="159">
        <v>1</v>
      </c>
    </row>
    <row r="7961" spans="3:4" x14ac:dyDescent="0.25">
      <c r="C7961" s="159" t="s">
        <v>24710</v>
      </c>
      <c r="D7961" s="159">
        <v>1</v>
      </c>
    </row>
    <row r="7962" spans="3:4" x14ac:dyDescent="0.25">
      <c r="C7962" s="159" t="s">
        <v>24711</v>
      </c>
      <c r="D7962" s="159">
        <v>1</v>
      </c>
    </row>
    <row r="7963" spans="3:4" x14ac:dyDescent="0.25">
      <c r="C7963" s="159" t="s">
        <v>24712</v>
      </c>
      <c r="D7963" s="159">
        <v>1</v>
      </c>
    </row>
    <row r="7964" spans="3:4" x14ac:dyDescent="0.25">
      <c r="C7964" s="159" t="s">
        <v>24713</v>
      </c>
      <c r="D7964" s="159">
        <v>1</v>
      </c>
    </row>
    <row r="7965" spans="3:4" x14ac:dyDescent="0.25">
      <c r="C7965" s="159" t="s">
        <v>24714</v>
      </c>
      <c r="D7965" s="159">
        <v>1</v>
      </c>
    </row>
    <row r="7966" spans="3:4" x14ac:dyDescent="0.25">
      <c r="C7966" s="159" t="s">
        <v>24715</v>
      </c>
      <c r="D7966" s="159">
        <v>1</v>
      </c>
    </row>
    <row r="7967" spans="3:4" x14ac:dyDescent="0.25">
      <c r="C7967" s="159" t="s">
        <v>24716</v>
      </c>
      <c r="D7967" s="159">
        <v>1</v>
      </c>
    </row>
    <row r="7968" spans="3:4" x14ac:dyDescent="0.25">
      <c r="C7968" s="159" t="s">
        <v>24717</v>
      </c>
      <c r="D7968" s="159">
        <v>1</v>
      </c>
    </row>
    <row r="7969" spans="3:4" x14ac:dyDescent="0.25">
      <c r="C7969" s="159" t="s">
        <v>24718</v>
      </c>
      <c r="D7969" s="159">
        <v>1</v>
      </c>
    </row>
    <row r="7970" spans="3:4" x14ac:dyDescent="0.25">
      <c r="C7970" s="159" t="s">
        <v>24719</v>
      </c>
      <c r="D7970" s="159">
        <v>1</v>
      </c>
    </row>
    <row r="7971" spans="3:4" x14ac:dyDescent="0.25">
      <c r="C7971" s="159" t="s">
        <v>24720</v>
      </c>
      <c r="D7971" s="159">
        <v>1</v>
      </c>
    </row>
    <row r="7972" spans="3:4" x14ac:dyDescent="0.25">
      <c r="C7972" s="159" t="s">
        <v>24721</v>
      </c>
      <c r="D7972" s="159">
        <v>1</v>
      </c>
    </row>
    <row r="7973" spans="3:4" x14ac:dyDescent="0.25">
      <c r="C7973" s="159" t="s">
        <v>24722</v>
      </c>
      <c r="D7973" s="159">
        <v>1</v>
      </c>
    </row>
    <row r="7974" spans="3:4" x14ac:dyDescent="0.25">
      <c r="C7974" s="159" t="s">
        <v>24723</v>
      </c>
      <c r="D7974" s="159">
        <v>1</v>
      </c>
    </row>
    <row r="7975" spans="3:4" x14ac:dyDescent="0.25">
      <c r="C7975" s="159" t="s">
        <v>24724</v>
      </c>
      <c r="D7975" s="159">
        <v>1</v>
      </c>
    </row>
    <row r="7976" spans="3:4" x14ac:dyDescent="0.25">
      <c r="C7976" s="159" t="s">
        <v>24725</v>
      </c>
      <c r="D7976" s="159">
        <v>1</v>
      </c>
    </row>
    <row r="7977" spans="3:4" x14ac:dyDescent="0.25">
      <c r="C7977" s="159" t="s">
        <v>24726</v>
      </c>
      <c r="D7977" s="159">
        <v>1</v>
      </c>
    </row>
    <row r="7978" spans="3:4" x14ac:dyDescent="0.25">
      <c r="C7978" s="159" t="s">
        <v>24727</v>
      </c>
      <c r="D7978" s="159">
        <v>1</v>
      </c>
    </row>
    <row r="7979" spans="3:4" x14ac:dyDescent="0.25">
      <c r="C7979" s="159" t="s">
        <v>24728</v>
      </c>
      <c r="D7979" s="159">
        <v>1</v>
      </c>
    </row>
    <row r="7980" spans="3:4" x14ac:dyDescent="0.25">
      <c r="C7980" s="159" t="s">
        <v>24729</v>
      </c>
      <c r="D7980" s="159">
        <v>1</v>
      </c>
    </row>
    <row r="7981" spans="3:4" x14ac:dyDescent="0.25">
      <c r="C7981" s="159" t="s">
        <v>24730</v>
      </c>
      <c r="D7981" s="159">
        <v>1</v>
      </c>
    </row>
    <row r="7982" spans="3:4" x14ac:dyDescent="0.25">
      <c r="C7982" s="159" t="s">
        <v>24731</v>
      </c>
      <c r="D7982" s="159">
        <v>1</v>
      </c>
    </row>
    <row r="7983" spans="3:4" x14ac:dyDescent="0.25">
      <c r="C7983" s="159" t="s">
        <v>24732</v>
      </c>
      <c r="D7983" s="159">
        <v>1</v>
      </c>
    </row>
    <row r="7984" spans="3:4" x14ac:dyDescent="0.25">
      <c r="C7984" s="159" t="s">
        <v>24733</v>
      </c>
      <c r="D7984" s="159">
        <v>1</v>
      </c>
    </row>
    <row r="7985" spans="3:4" x14ac:dyDescent="0.25">
      <c r="C7985" s="159" t="s">
        <v>24734</v>
      </c>
      <c r="D7985" s="159">
        <v>1</v>
      </c>
    </row>
    <row r="7986" spans="3:4" x14ac:dyDescent="0.25">
      <c r="C7986" s="159" t="s">
        <v>24735</v>
      </c>
      <c r="D7986" s="159">
        <v>1</v>
      </c>
    </row>
    <row r="7987" spans="3:4" x14ac:dyDescent="0.25">
      <c r="C7987" s="159" t="s">
        <v>24736</v>
      </c>
      <c r="D7987" s="159">
        <v>1</v>
      </c>
    </row>
    <row r="7988" spans="3:4" x14ac:dyDescent="0.25">
      <c r="C7988" s="159" t="s">
        <v>24737</v>
      </c>
      <c r="D7988" s="159">
        <v>1</v>
      </c>
    </row>
    <row r="7989" spans="3:4" x14ac:dyDescent="0.25">
      <c r="C7989" s="159" t="s">
        <v>24738</v>
      </c>
      <c r="D7989" s="159">
        <v>1</v>
      </c>
    </row>
    <row r="7990" spans="3:4" x14ac:dyDescent="0.25">
      <c r="C7990" s="159" t="s">
        <v>24739</v>
      </c>
      <c r="D7990" s="159">
        <v>1</v>
      </c>
    </row>
    <row r="7991" spans="3:4" x14ac:dyDescent="0.25">
      <c r="C7991" s="159" t="s">
        <v>24740</v>
      </c>
      <c r="D7991" s="159">
        <v>1</v>
      </c>
    </row>
    <row r="7992" spans="3:4" x14ac:dyDescent="0.25">
      <c r="C7992" s="159" t="s">
        <v>24741</v>
      </c>
      <c r="D7992" s="159">
        <v>1</v>
      </c>
    </row>
    <row r="7993" spans="3:4" x14ac:dyDescent="0.25">
      <c r="C7993" s="159" t="s">
        <v>24742</v>
      </c>
      <c r="D7993" s="159">
        <v>1</v>
      </c>
    </row>
    <row r="7994" spans="3:4" x14ac:dyDescent="0.25">
      <c r="C7994" s="159" t="s">
        <v>24743</v>
      </c>
      <c r="D7994" s="159">
        <v>1</v>
      </c>
    </row>
    <row r="7995" spans="3:4" x14ac:dyDescent="0.25">
      <c r="C7995" s="159" t="s">
        <v>24744</v>
      </c>
      <c r="D7995" s="159">
        <v>1</v>
      </c>
    </row>
    <row r="7996" spans="3:4" x14ac:dyDescent="0.25">
      <c r="C7996" s="159" t="s">
        <v>24745</v>
      </c>
      <c r="D7996" s="159">
        <v>1</v>
      </c>
    </row>
    <row r="7997" spans="3:4" x14ac:dyDescent="0.25">
      <c r="C7997" s="159" t="s">
        <v>24746</v>
      </c>
      <c r="D7997" s="159">
        <v>1</v>
      </c>
    </row>
    <row r="7998" spans="3:4" x14ac:dyDescent="0.25">
      <c r="C7998" s="159" t="s">
        <v>24747</v>
      </c>
      <c r="D7998" s="159">
        <v>1</v>
      </c>
    </row>
    <row r="7999" spans="3:4" x14ac:dyDescent="0.25">
      <c r="C7999" s="159" t="s">
        <v>24748</v>
      </c>
      <c r="D7999" s="159">
        <v>1</v>
      </c>
    </row>
    <row r="8000" spans="3:4" x14ac:dyDescent="0.25">
      <c r="C8000" s="159" t="s">
        <v>24749</v>
      </c>
      <c r="D8000" s="159">
        <v>1</v>
      </c>
    </row>
    <row r="8001" spans="3:4" x14ac:dyDescent="0.25">
      <c r="C8001" s="159" t="s">
        <v>24750</v>
      </c>
      <c r="D8001" s="159">
        <v>1</v>
      </c>
    </row>
    <row r="8002" spans="3:4" x14ac:dyDescent="0.25">
      <c r="C8002" s="159" t="s">
        <v>24751</v>
      </c>
      <c r="D8002" s="159">
        <v>1</v>
      </c>
    </row>
    <row r="8003" spans="3:4" x14ac:dyDescent="0.25">
      <c r="C8003" s="159" t="s">
        <v>24752</v>
      </c>
      <c r="D8003" s="159">
        <v>1</v>
      </c>
    </row>
    <row r="8004" spans="3:4" x14ac:dyDescent="0.25">
      <c r="C8004" s="159" t="s">
        <v>24753</v>
      </c>
      <c r="D8004" s="159">
        <v>1</v>
      </c>
    </row>
    <row r="8005" spans="3:4" x14ac:dyDescent="0.25">
      <c r="C8005" s="159" t="s">
        <v>24754</v>
      </c>
      <c r="D8005" s="159">
        <v>1</v>
      </c>
    </row>
    <row r="8006" spans="3:4" x14ac:dyDescent="0.25">
      <c r="C8006" s="159" t="s">
        <v>24755</v>
      </c>
      <c r="D8006" s="159">
        <v>1</v>
      </c>
    </row>
    <row r="8007" spans="3:4" x14ac:dyDescent="0.25">
      <c r="C8007" s="159" t="s">
        <v>24756</v>
      </c>
      <c r="D8007" s="159">
        <v>1</v>
      </c>
    </row>
    <row r="8008" spans="3:4" x14ac:dyDescent="0.25">
      <c r="C8008" s="159" t="s">
        <v>24757</v>
      </c>
      <c r="D8008" s="159">
        <v>1</v>
      </c>
    </row>
    <row r="8009" spans="3:4" x14ac:dyDescent="0.25">
      <c r="C8009" s="159" t="s">
        <v>24758</v>
      </c>
      <c r="D8009" s="159">
        <v>1</v>
      </c>
    </row>
    <row r="8010" spans="3:4" x14ac:dyDescent="0.25">
      <c r="C8010" s="159" t="s">
        <v>24759</v>
      </c>
      <c r="D8010" s="159">
        <v>1</v>
      </c>
    </row>
    <row r="8011" spans="3:4" x14ac:dyDescent="0.25">
      <c r="C8011" s="159" t="s">
        <v>24760</v>
      </c>
      <c r="D8011" s="159">
        <v>1</v>
      </c>
    </row>
    <row r="8012" spans="3:4" x14ac:dyDescent="0.25">
      <c r="C8012" s="159" t="s">
        <v>24761</v>
      </c>
      <c r="D8012" s="159">
        <v>1</v>
      </c>
    </row>
    <row r="8013" spans="3:4" x14ac:dyDescent="0.25">
      <c r="C8013" s="159" t="s">
        <v>24762</v>
      </c>
      <c r="D8013" s="159">
        <v>1</v>
      </c>
    </row>
    <row r="8014" spans="3:4" x14ac:dyDescent="0.25">
      <c r="C8014" s="159" t="s">
        <v>24763</v>
      </c>
      <c r="D8014" s="159">
        <v>1</v>
      </c>
    </row>
    <row r="8015" spans="3:4" x14ac:dyDescent="0.25">
      <c r="C8015" s="159" t="s">
        <v>24764</v>
      </c>
      <c r="D8015" s="159">
        <v>1</v>
      </c>
    </row>
    <row r="8016" spans="3:4" x14ac:dyDescent="0.25">
      <c r="C8016" s="159" t="s">
        <v>24765</v>
      </c>
      <c r="D8016" s="159">
        <v>1</v>
      </c>
    </row>
    <row r="8017" spans="3:4" x14ac:dyDescent="0.25">
      <c r="C8017" s="159" t="s">
        <v>24766</v>
      </c>
      <c r="D8017" s="159">
        <v>1</v>
      </c>
    </row>
    <row r="8018" spans="3:4" x14ac:dyDescent="0.25">
      <c r="C8018" s="159" t="s">
        <v>24767</v>
      </c>
      <c r="D8018" s="159">
        <v>1</v>
      </c>
    </row>
    <row r="8019" spans="3:4" x14ac:dyDescent="0.25">
      <c r="C8019" s="159" t="s">
        <v>24768</v>
      </c>
      <c r="D8019" s="159">
        <v>1</v>
      </c>
    </row>
    <row r="8020" spans="3:4" x14ac:dyDescent="0.25">
      <c r="C8020" s="159" t="s">
        <v>24769</v>
      </c>
      <c r="D8020" s="159">
        <v>1</v>
      </c>
    </row>
    <row r="8021" spans="3:4" x14ac:dyDescent="0.25">
      <c r="C8021" s="159" t="s">
        <v>24770</v>
      </c>
      <c r="D8021" s="159">
        <v>1</v>
      </c>
    </row>
    <row r="8022" spans="3:4" x14ac:dyDescent="0.25">
      <c r="C8022" s="159" t="s">
        <v>24771</v>
      </c>
      <c r="D8022" s="159">
        <v>1</v>
      </c>
    </row>
    <row r="8023" spans="3:4" x14ac:dyDescent="0.25">
      <c r="C8023" s="159" t="s">
        <v>24772</v>
      </c>
      <c r="D8023" s="159">
        <v>1</v>
      </c>
    </row>
    <row r="8024" spans="3:4" x14ac:dyDescent="0.25">
      <c r="C8024" s="159" t="s">
        <v>24773</v>
      </c>
      <c r="D8024" s="159">
        <v>1</v>
      </c>
    </row>
    <row r="8025" spans="3:4" x14ac:dyDescent="0.25">
      <c r="C8025" s="159" t="s">
        <v>24774</v>
      </c>
      <c r="D8025" s="159">
        <v>1</v>
      </c>
    </row>
    <row r="8026" spans="3:4" x14ac:dyDescent="0.25">
      <c r="C8026" s="159" t="s">
        <v>24775</v>
      </c>
      <c r="D8026" s="159">
        <v>1</v>
      </c>
    </row>
    <row r="8027" spans="3:4" x14ac:dyDescent="0.25">
      <c r="C8027" s="159" t="s">
        <v>24776</v>
      </c>
      <c r="D8027" s="159">
        <v>1</v>
      </c>
    </row>
    <row r="8028" spans="3:4" x14ac:dyDescent="0.25">
      <c r="C8028" s="159" t="s">
        <v>24777</v>
      </c>
      <c r="D8028" s="159">
        <v>1</v>
      </c>
    </row>
    <row r="8029" spans="3:4" x14ac:dyDescent="0.25">
      <c r="C8029" s="159" t="s">
        <v>24778</v>
      </c>
      <c r="D8029" s="159">
        <v>1</v>
      </c>
    </row>
    <row r="8030" spans="3:4" x14ac:dyDescent="0.25">
      <c r="C8030" s="159" t="s">
        <v>24779</v>
      </c>
      <c r="D8030" s="159">
        <v>1</v>
      </c>
    </row>
    <row r="8031" spans="3:4" x14ac:dyDescent="0.25">
      <c r="C8031" s="159" t="s">
        <v>24780</v>
      </c>
      <c r="D8031" s="159">
        <v>1</v>
      </c>
    </row>
    <row r="8032" spans="3:4" x14ac:dyDescent="0.25">
      <c r="C8032" s="159" t="s">
        <v>24781</v>
      </c>
      <c r="D8032" s="159">
        <v>1</v>
      </c>
    </row>
    <row r="8033" spans="3:4" x14ac:dyDescent="0.25">
      <c r="C8033" s="159" t="s">
        <v>24782</v>
      </c>
      <c r="D8033" s="159">
        <v>1</v>
      </c>
    </row>
    <row r="8034" spans="3:4" x14ac:dyDescent="0.25">
      <c r="C8034" s="159" t="s">
        <v>24783</v>
      </c>
      <c r="D8034" s="159">
        <v>1</v>
      </c>
    </row>
    <row r="8035" spans="3:4" x14ac:dyDescent="0.25">
      <c r="C8035" s="159" t="s">
        <v>24784</v>
      </c>
      <c r="D8035" s="159">
        <v>1</v>
      </c>
    </row>
    <row r="8036" spans="3:4" x14ac:dyDescent="0.25">
      <c r="C8036" s="159" t="s">
        <v>24785</v>
      </c>
      <c r="D8036" s="159">
        <v>1</v>
      </c>
    </row>
    <row r="8037" spans="3:4" x14ac:dyDescent="0.25">
      <c r="C8037" s="159" t="s">
        <v>24786</v>
      </c>
      <c r="D8037" s="159">
        <v>1</v>
      </c>
    </row>
    <row r="8038" spans="3:4" x14ac:dyDescent="0.25">
      <c r="C8038" s="159" t="s">
        <v>24787</v>
      </c>
      <c r="D8038" s="159">
        <v>1</v>
      </c>
    </row>
    <row r="8039" spans="3:4" x14ac:dyDescent="0.25">
      <c r="C8039" s="159" t="s">
        <v>24788</v>
      </c>
      <c r="D8039" s="159">
        <v>1</v>
      </c>
    </row>
    <row r="8040" spans="3:4" x14ac:dyDescent="0.25">
      <c r="C8040" s="159" t="s">
        <v>24789</v>
      </c>
      <c r="D8040" s="159">
        <v>1</v>
      </c>
    </row>
    <row r="8041" spans="3:4" x14ac:dyDescent="0.25">
      <c r="C8041" s="159" t="s">
        <v>24790</v>
      </c>
      <c r="D8041" s="159">
        <v>1</v>
      </c>
    </row>
    <row r="8042" spans="3:4" x14ac:dyDescent="0.25">
      <c r="C8042" s="159" t="s">
        <v>24791</v>
      </c>
      <c r="D8042" s="159">
        <v>1</v>
      </c>
    </row>
    <row r="8043" spans="3:4" x14ac:dyDescent="0.25">
      <c r="C8043" s="159" t="s">
        <v>24792</v>
      </c>
      <c r="D8043" s="159">
        <v>1</v>
      </c>
    </row>
    <row r="8044" spans="3:4" x14ac:dyDescent="0.25">
      <c r="C8044" s="159" t="s">
        <v>24793</v>
      </c>
      <c r="D8044" s="159">
        <v>1</v>
      </c>
    </row>
    <row r="8045" spans="3:4" x14ac:dyDescent="0.25">
      <c r="C8045" s="159" t="s">
        <v>24794</v>
      </c>
      <c r="D8045" s="159">
        <v>1</v>
      </c>
    </row>
    <row r="8046" spans="3:4" x14ac:dyDescent="0.25">
      <c r="C8046" s="159" t="s">
        <v>24795</v>
      </c>
      <c r="D8046" s="159">
        <v>1</v>
      </c>
    </row>
    <row r="8047" spans="3:4" x14ac:dyDescent="0.25">
      <c r="C8047" s="159" t="s">
        <v>24796</v>
      </c>
      <c r="D8047" s="159">
        <v>1</v>
      </c>
    </row>
    <row r="8048" spans="3:4" x14ac:dyDescent="0.25">
      <c r="C8048" s="159" t="s">
        <v>24797</v>
      </c>
      <c r="D8048" s="159">
        <v>1</v>
      </c>
    </row>
    <row r="8049" spans="3:4" x14ac:dyDescent="0.25">
      <c r="C8049" s="159" t="s">
        <v>24798</v>
      </c>
      <c r="D8049" s="159">
        <v>1</v>
      </c>
    </row>
    <row r="8050" spans="3:4" x14ac:dyDescent="0.25">
      <c r="C8050" s="159" t="s">
        <v>24799</v>
      </c>
      <c r="D8050" s="159">
        <v>1</v>
      </c>
    </row>
    <row r="8051" spans="3:4" x14ac:dyDescent="0.25">
      <c r="C8051" s="159" t="s">
        <v>24800</v>
      </c>
      <c r="D8051" s="159">
        <v>1</v>
      </c>
    </row>
    <row r="8052" spans="3:4" x14ac:dyDescent="0.25">
      <c r="C8052" s="159" t="s">
        <v>24801</v>
      </c>
      <c r="D8052" s="159">
        <v>1</v>
      </c>
    </row>
    <row r="8053" spans="3:4" x14ac:dyDescent="0.25">
      <c r="C8053" s="159" t="s">
        <v>24802</v>
      </c>
      <c r="D8053" s="159">
        <v>1</v>
      </c>
    </row>
    <row r="8054" spans="3:4" x14ac:dyDescent="0.25">
      <c r="C8054" s="159" t="s">
        <v>24803</v>
      </c>
      <c r="D8054" s="159">
        <v>1</v>
      </c>
    </row>
    <row r="8055" spans="3:4" x14ac:dyDescent="0.25">
      <c r="C8055" s="159" t="s">
        <v>24804</v>
      </c>
      <c r="D8055" s="159">
        <v>1</v>
      </c>
    </row>
    <row r="8056" spans="3:4" x14ac:dyDescent="0.25">
      <c r="C8056" s="159" t="s">
        <v>24805</v>
      </c>
      <c r="D8056" s="159">
        <v>1</v>
      </c>
    </row>
    <row r="8057" spans="3:4" x14ac:dyDescent="0.25">
      <c r="C8057" s="159" t="s">
        <v>24806</v>
      </c>
      <c r="D8057" s="159">
        <v>1</v>
      </c>
    </row>
    <row r="8058" spans="3:4" x14ac:dyDescent="0.25">
      <c r="C8058" s="159" t="s">
        <v>24807</v>
      </c>
      <c r="D8058" s="159">
        <v>1</v>
      </c>
    </row>
    <row r="8059" spans="3:4" x14ac:dyDescent="0.25">
      <c r="C8059" s="159" t="s">
        <v>24808</v>
      </c>
      <c r="D8059" s="159">
        <v>1</v>
      </c>
    </row>
    <row r="8060" spans="3:4" x14ac:dyDescent="0.25">
      <c r="C8060" s="159" t="s">
        <v>24809</v>
      </c>
      <c r="D8060" s="159">
        <v>1</v>
      </c>
    </row>
    <row r="8061" spans="3:4" x14ac:dyDescent="0.25">
      <c r="C8061" s="159" t="s">
        <v>24810</v>
      </c>
      <c r="D8061" s="159">
        <v>1</v>
      </c>
    </row>
    <row r="8062" spans="3:4" x14ac:dyDescent="0.25">
      <c r="C8062" s="159" t="s">
        <v>24811</v>
      </c>
      <c r="D8062" s="159">
        <v>1</v>
      </c>
    </row>
    <row r="8063" spans="3:4" x14ac:dyDescent="0.25">
      <c r="C8063" s="159" t="s">
        <v>24812</v>
      </c>
      <c r="D8063" s="159">
        <v>1</v>
      </c>
    </row>
    <row r="8064" spans="3:4" x14ac:dyDescent="0.25">
      <c r="C8064" s="159" t="s">
        <v>24813</v>
      </c>
      <c r="D8064" s="159">
        <v>1</v>
      </c>
    </row>
    <row r="8065" spans="3:4" x14ac:dyDescent="0.25">
      <c r="C8065" s="159" t="s">
        <v>24814</v>
      </c>
      <c r="D8065" s="159">
        <v>1</v>
      </c>
    </row>
    <row r="8066" spans="3:4" x14ac:dyDescent="0.25">
      <c r="C8066" s="159" t="s">
        <v>24815</v>
      </c>
      <c r="D8066" s="159">
        <v>1</v>
      </c>
    </row>
    <row r="8067" spans="3:4" x14ac:dyDescent="0.25">
      <c r="C8067" s="159" t="s">
        <v>24816</v>
      </c>
      <c r="D8067" s="159">
        <v>1</v>
      </c>
    </row>
    <row r="8068" spans="3:4" x14ac:dyDescent="0.25">
      <c r="C8068" s="159" t="s">
        <v>24817</v>
      </c>
      <c r="D8068" s="159">
        <v>1</v>
      </c>
    </row>
    <row r="8069" spans="3:4" x14ac:dyDescent="0.25">
      <c r="C8069" s="159" t="s">
        <v>24818</v>
      </c>
      <c r="D8069" s="159">
        <v>1</v>
      </c>
    </row>
    <row r="8070" spans="3:4" x14ac:dyDescent="0.25">
      <c r="C8070" s="159" t="s">
        <v>24819</v>
      </c>
      <c r="D8070" s="159">
        <v>1</v>
      </c>
    </row>
    <row r="8071" spans="3:4" x14ac:dyDescent="0.25">
      <c r="C8071" s="159" t="s">
        <v>24820</v>
      </c>
      <c r="D8071" s="159">
        <v>1</v>
      </c>
    </row>
    <row r="8072" spans="3:4" x14ac:dyDescent="0.25">
      <c r="C8072" s="159" t="s">
        <v>24821</v>
      </c>
      <c r="D8072" s="159">
        <v>1</v>
      </c>
    </row>
    <row r="8073" spans="3:4" x14ac:dyDescent="0.25">
      <c r="C8073" s="159" t="s">
        <v>24822</v>
      </c>
      <c r="D8073" s="159">
        <v>1</v>
      </c>
    </row>
    <row r="8074" spans="3:4" x14ac:dyDescent="0.25">
      <c r="C8074" s="159" t="s">
        <v>24823</v>
      </c>
      <c r="D8074" s="159">
        <v>1</v>
      </c>
    </row>
    <row r="8075" spans="3:4" x14ac:dyDescent="0.25">
      <c r="C8075" s="159" t="s">
        <v>24824</v>
      </c>
      <c r="D8075" s="159">
        <v>1</v>
      </c>
    </row>
    <row r="8076" spans="3:4" x14ac:dyDescent="0.25">
      <c r="C8076" s="159" t="s">
        <v>24825</v>
      </c>
      <c r="D8076" s="159">
        <v>1</v>
      </c>
    </row>
    <row r="8077" spans="3:4" x14ac:dyDescent="0.25">
      <c r="C8077" s="159" t="s">
        <v>24826</v>
      </c>
      <c r="D8077" s="159">
        <v>1</v>
      </c>
    </row>
    <row r="8078" spans="3:4" x14ac:dyDescent="0.25">
      <c r="C8078" s="159" t="s">
        <v>24827</v>
      </c>
      <c r="D8078" s="159">
        <v>1</v>
      </c>
    </row>
    <row r="8079" spans="3:4" x14ac:dyDescent="0.25">
      <c r="C8079" s="159" t="s">
        <v>24828</v>
      </c>
      <c r="D8079" s="159">
        <v>1</v>
      </c>
    </row>
    <row r="8080" spans="3:4" x14ac:dyDescent="0.25">
      <c r="C8080" s="159" t="s">
        <v>24829</v>
      </c>
      <c r="D8080" s="159">
        <v>1</v>
      </c>
    </row>
    <row r="8081" spans="3:4" x14ac:dyDescent="0.25">
      <c r="C8081" s="159" t="s">
        <v>24830</v>
      </c>
      <c r="D8081" s="159">
        <v>1</v>
      </c>
    </row>
    <row r="8082" spans="3:4" x14ac:dyDescent="0.25">
      <c r="C8082" s="159" t="s">
        <v>24831</v>
      </c>
      <c r="D8082" s="159">
        <v>1</v>
      </c>
    </row>
    <row r="8083" spans="3:4" x14ac:dyDescent="0.25">
      <c r="C8083" s="159" t="s">
        <v>24832</v>
      </c>
      <c r="D8083" s="159">
        <v>1</v>
      </c>
    </row>
    <row r="8084" spans="3:4" x14ac:dyDescent="0.25">
      <c r="C8084" s="159" t="s">
        <v>24833</v>
      </c>
      <c r="D8084" s="159">
        <v>1</v>
      </c>
    </row>
    <row r="8085" spans="3:4" x14ac:dyDescent="0.25">
      <c r="C8085" s="159" t="s">
        <v>24834</v>
      </c>
      <c r="D8085" s="159">
        <v>1</v>
      </c>
    </row>
    <row r="8086" spans="3:4" x14ac:dyDescent="0.25">
      <c r="C8086" s="159" t="s">
        <v>24835</v>
      </c>
      <c r="D8086" s="159">
        <v>1</v>
      </c>
    </row>
    <row r="8087" spans="3:4" x14ac:dyDescent="0.25">
      <c r="C8087" s="159" t="s">
        <v>24836</v>
      </c>
      <c r="D8087" s="159">
        <v>1</v>
      </c>
    </row>
    <row r="8088" spans="3:4" x14ac:dyDescent="0.25">
      <c r="C8088" s="159" t="s">
        <v>24837</v>
      </c>
      <c r="D8088" s="159">
        <v>1</v>
      </c>
    </row>
    <row r="8089" spans="3:4" x14ac:dyDescent="0.25">
      <c r="C8089" s="159" t="s">
        <v>24838</v>
      </c>
      <c r="D8089" s="159">
        <v>1</v>
      </c>
    </row>
    <row r="8090" spans="3:4" x14ac:dyDescent="0.25">
      <c r="C8090" s="159" t="s">
        <v>24839</v>
      </c>
      <c r="D8090" s="159">
        <v>1</v>
      </c>
    </row>
    <row r="8091" spans="3:4" x14ac:dyDescent="0.25">
      <c r="C8091" s="159" t="s">
        <v>24840</v>
      </c>
      <c r="D8091" s="159">
        <v>1</v>
      </c>
    </row>
    <row r="8092" spans="3:4" x14ac:dyDescent="0.25">
      <c r="C8092" s="159" t="s">
        <v>24841</v>
      </c>
      <c r="D8092" s="159">
        <v>1</v>
      </c>
    </row>
    <row r="8093" spans="3:4" x14ac:dyDescent="0.25">
      <c r="C8093" s="159" t="s">
        <v>24842</v>
      </c>
      <c r="D8093" s="159">
        <v>1</v>
      </c>
    </row>
    <row r="8094" spans="3:4" x14ac:dyDescent="0.25">
      <c r="C8094" s="159" t="s">
        <v>24843</v>
      </c>
      <c r="D8094" s="159">
        <v>1</v>
      </c>
    </row>
    <row r="8095" spans="3:4" x14ac:dyDescent="0.25">
      <c r="C8095" s="159" t="s">
        <v>24844</v>
      </c>
      <c r="D8095" s="159">
        <v>1</v>
      </c>
    </row>
    <row r="8096" spans="3:4" x14ac:dyDescent="0.25">
      <c r="C8096" s="159" t="s">
        <v>24845</v>
      </c>
      <c r="D8096" s="159">
        <v>1</v>
      </c>
    </row>
    <row r="8097" spans="3:4" x14ac:dyDescent="0.25">
      <c r="C8097" s="159" t="s">
        <v>24846</v>
      </c>
      <c r="D8097" s="159">
        <v>1</v>
      </c>
    </row>
    <row r="8098" spans="3:4" x14ac:dyDescent="0.25">
      <c r="C8098" s="159" t="s">
        <v>24847</v>
      </c>
      <c r="D8098" s="159">
        <v>1</v>
      </c>
    </row>
    <row r="8099" spans="3:4" x14ac:dyDescent="0.25">
      <c r="C8099" s="159" t="s">
        <v>24848</v>
      </c>
      <c r="D8099" s="159">
        <v>1</v>
      </c>
    </row>
    <row r="8100" spans="3:4" x14ac:dyDescent="0.25">
      <c r="C8100" s="159" t="s">
        <v>24849</v>
      </c>
      <c r="D8100" s="159">
        <v>1</v>
      </c>
    </row>
    <row r="8101" spans="3:4" x14ac:dyDescent="0.25">
      <c r="C8101" s="159" t="s">
        <v>24850</v>
      </c>
      <c r="D8101" s="159">
        <v>1</v>
      </c>
    </row>
    <row r="8102" spans="3:4" x14ac:dyDescent="0.25">
      <c r="C8102" s="159" t="s">
        <v>24851</v>
      </c>
      <c r="D8102" s="159">
        <v>1</v>
      </c>
    </row>
    <row r="8103" spans="3:4" x14ac:dyDescent="0.25">
      <c r="C8103" s="159" t="s">
        <v>24852</v>
      </c>
      <c r="D8103" s="159">
        <v>1</v>
      </c>
    </row>
    <row r="8104" spans="3:4" x14ac:dyDescent="0.25">
      <c r="C8104" s="159" t="s">
        <v>24853</v>
      </c>
      <c r="D8104" s="159">
        <v>1</v>
      </c>
    </row>
    <row r="8105" spans="3:4" x14ac:dyDescent="0.25">
      <c r="C8105" s="159" t="s">
        <v>24854</v>
      </c>
      <c r="D8105" s="159">
        <v>1</v>
      </c>
    </row>
    <row r="8106" spans="3:4" x14ac:dyDescent="0.25">
      <c r="C8106" s="159" t="s">
        <v>24855</v>
      </c>
      <c r="D8106" s="159">
        <v>1</v>
      </c>
    </row>
    <row r="8107" spans="3:4" x14ac:dyDescent="0.25">
      <c r="C8107" s="159" t="s">
        <v>24856</v>
      </c>
      <c r="D8107" s="159">
        <v>1</v>
      </c>
    </row>
    <row r="8108" spans="3:4" x14ac:dyDescent="0.25">
      <c r="C8108" s="159" t="s">
        <v>24857</v>
      </c>
      <c r="D8108" s="159">
        <v>1</v>
      </c>
    </row>
    <row r="8109" spans="3:4" x14ac:dyDescent="0.25">
      <c r="C8109" s="159" t="s">
        <v>24858</v>
      </c>
      <c r="D8109" s="159">
        <v>1</v>
      </c>
    </row>
    <row r="8110" spans="3:4" x14ac:dyDescent="0.25">
      <c r="C8110" s="159" t="s">
        <v>24859</v>
      </c>
      <c r="D8110" s="159">
        <v>1</v>
      </c>
    </row>
    <row r="8111" spans="3:4" x14ac:dyDescent="0.25">
      <c r="C8111" s="159" t="s">
        <v>24860</v>
      </c>
      <c r="D8111" s="159">
        <v>1</v>
      </c>
    </row>
    <row r="8112" spans="3:4" x14ac:dyDescent="0.25">
      <c r="C8112" s="159" t="s">
        <v>24861</v>
      </c>
      <c r="D8112" s="159">
        <v>1</v>
      </c>
    </row>
    <row r="8113" spans="3:4" x14ac:dyDescent="0.25">
      <c r="C8113" s="159" t="s">
        <v>24862</v>
      </c>
      <c r="D8113" s="159">
        <v>1</v>
      </c>
    </row>
    <row r="8114" spans="3:4" x14ac:dyDescent="0.25">
      <c r="C8114" s="159" t="s">
        <v>24863</v>
      </c>
      <c r="D8114" s="159">
        <v>1</v>
      </c>
    </row>
    <row r="8115" spans="3:4" x14ac:dyDescent="0.25">
      <c r="C8115" s="159" t="s">
        <v>24864</v>
      </c>
      <c r="D8115" s="159">
        <v>1</v>
      </c>
    </row>
    <row r="8116" spans="3:4" x14ac:dyDescent="0.25">
      <c r="C8116" s="159" t="s">
        <v>24865</v>
      </c>
      <c r="D8116" s="159">
        <v>1</v>
      </c>
    </row>
    <row r="8117" spans="3:4" x14ac:dyDescent="0.25">
      <c r="C8117" s="159" t="s">
        <v>24866</v>
      </c>
      <c r="D8117" s="159">
        <v>1</v>
      </c>
    </row>
    <row r="8118" spans="3:4" x14ac:dyDescent="0.25">
      <c r="C8118" s="159" t="s">
        <v>24867</v>
      </c>
      <c r="D8118" s="159">
        <v>1</v>
      </c>
    </row>
    <row r="8119" spans="3:4" x14ac:dyDescent="0.25">
      <c r="C8119" s="159" t="s">
        <v>24868</v>
      </c>
      <c r="D8119" s="159">
        <v>1</v>
      </c>
    </row>
    <row r="8120" spans="3:4" x14ac:dyDescent="0.25">
      <c r="C8120" s="159" t="s">
        <v>24869</v>
      </c>
      <c r="D8120" s="159">
        <v>1</v>
      </c>
    </row>
    <row r="8121" spans="3:4" x14ac:dyDescent="0.25">
      <c r="C8121" s="159" t="s">
        <v>24562</v>
      </c>
      <c r="D8121" s="159">
        <v>1</v>
      </c>
    </row>
    <row r="8122" spans="3:4" x14ac:dyDescent="0.25">
      <c r="C8122" s="159" t="s">
        <v>24563</v>
      </c>
      <c r="D8122" s="159">
        <v>1</v>
      </c>
    </row>
    <row r="8123" spans="3:4" x14ac:dyDescent="0.25">
      <c r="C8123" s="159" t="s">
        <v>24564</v>
      </c>
      <c r="D8123" s="159">
        <v>1</v>
      </c>
    </row>
    <row r="8124" spans="3:4" x14ac:dyDescent="0.25">
      <c r="C8124" s="159" t="s">
        <v>24565</v>
      </c>
      <c r="D8124" s="159">
        <v>1</v>
      </c>
    </row>
    <row r="8125" spans="3:4" x14ac:dyDescent="0.25">
      <c r="C8125" s="159" t="s">
        <v>24566</v>
      </c>
      <c r="D8125" s="159">
        <v>1</v>
      </c>
    </row>
    <row r="8126" spans="3:4" x14ac:dyDescent="0.25">
      <c r="C8126" s="159" t="s">
        <v>24567</v>
      </c>
      <c r="D8126" s="159">
        <v>1</v>
      </c>
    </row>
    <row r="8127" spans="3:4" x14ac:dyDescent="0.25">
      <c r="C8127" s="159" t="s">
        <v>24568</v>
      </c>
      <c r="D8127" s="159">
        <v>1</v>
      </c>
    </row>
    <row r="8128" spans="3:4" x14ac:dyDescent="0.25">
      <c r="C8128" s="159" t="s">
        <v>24569</v>
      </c>
      <c r="D8128" s="159">
        <v>1</v>
      </c>
    </row>
    <row r="8129" spans="3:4" x14ac:dyDescent="0.25">
      <c r="C8129" s="159" t="s">
        <v>24570</v>
      </c>
      <c r="D8129" s="159">
        <v>1</v>
      </c>
    </row>
    <row r="8130" spans="3:4" x14ac:dyDescent="0.25">
      <c r="C8130" s="159" t="s">
        <v>24571</v>
      </c>
      <c r="D8130" s="159">
        <v>1</v>
      </c>
    </row>
    <row r="8131" spans="3:4" x14ac:dyDescent="0.25">
      <c r="C8131" s="159" t="s">
        <v>24572</v>
      </c>
      <c r="D8131" s="159">
        <v>1</v>
      </c>
    </row>
    <row r="8132" spans="3:4" x14ac:dyDescent="0.25">
      <c r="C8132" s="159" t="s">
        <v>24573</v>
      </c>
      <c r="D8132" s="159">
        <v>1</v>
      </c>
    </row>
    <row r="8133" spans="3:4" x14ac:dyDescent="0.25">
      <c r="C8133" s="159" t="s">
        <v>24574</v>
      </c>
      <c r="D8133" s="159">
        <v>1</v>
      </c>
    </row>
    <row r="8134" spans="3:4" x14ac:dyDescent="0.25">
      <c r="C8134" s="159" t="s">
        <v>24575</v>
      </c>
      <c r="D8134" s="159">
        <v>1</v>
      </c>
    </row>
    <row r="8135" spans="3:4" x14ac:dyDescent="0.25">
      <c r="C8135" s="159" t="s">
        <v>24576</v>
      </c>
      <c r="D8135" s="159">
        <v>1</v>
      </c>
    </row>
    <row r="8136" spans="3:4" x14ac:dyDescent="0.25">
      <c r="C8136" s="159" t="s">
        <v>24577</v>
      </c>
      <c r="D8136" s="159">
        <v>1</v>
      </c>
    </row>
    <row r="8137" spans="3:4" x14ac:dyDescent="0.25">
      <c r="C8137" s="159" t="s">
        <v>24578</v>
      </c>
      <c r="D8137" s="159">
        <v>1</v>
      </c>
    </row>
    <row r="8138" spans="3:4" x14ac:dyDescent="0.25">
      <c r="C8138" s="159" t="s">
        <v>24579</v>
      </c>
      <c r="D8138" s="159">
        <v>1</v>
      </c>
    </row>
    <row r="8139" spans="3:4" x14ac:dyDescent="0.25">
      <c r="C8139" s="159" t="s">
        <v>24580</v>
      </c>
      <c r="D8139" s="159">
        <v>1</v>
      </c>
    </row>
    <row r="8140" spans="3:4" x14ac:dyDescent="0.25">
      <c r="C8140" s="159" t="s">
        <v>24581</v>
      </c>
      <c r="D8140" s="159">
        <v>1</v>
      </c>
    </row>
    <row r="8141" spans="3:4" x14ac:dyDescent="0.25">
      <c r="C8141" s="159" t="s">
        <v>24582</v>
      </c>
      <c r="D8141" s="159">
        <v>1</v>
      </c>
    </row>
    <row r="8142" spans="3:4" x14ac:dyDescent="0.25">
      <c r="C8142" s="159" t="s">
        <v>24583</v>
      </c>
      <c r="D8142" s="159">
        <v>1</v>
      </c>
    </row>
    <row r="8143" spans="3:4" x14ac:dyDescent="0.25">
      <c r="C8143" s="159" t="s">
        <v>24584</v>
      </c>
      <c r="D8143" s="159">
        <v>1</v>
      </c>
    </row>
    <row r="8144" spans="3:4" x14ac:dyDescent="0.25">
      <c r="C8144" s="159" t="s">
        <v>24585</v>
      </c>
      <c r="D8144" s="159">
        <v>1</v>
      </c>
    </row>
    <row r="8145" spans="3:4" x14ac:dyDescent="0.25">
      <c r="C8145" s="159" t="s">
        <v>24586</v>
      </c>
      <c r="D8145" s="159">
        <v>1</v>
      </c>
    </row>
    <row r="8146" spans="3:4" x14ac:dyDescent="0.25">
      <c r="C8146" s="159" t="s">
        <v>24587</v>
      </c>
      <c r="D8146" s="159">
        <v>1</v>
      </c>
    </row>
    <row r="8147" spans="3:4" x14ac:dyDescent="0.25">
      <c r="C8147" s="159" t="s">
        <v>24588</v>
      </c>
      <c r="D8147" s="159">
        <v>1</v>
      </c>
    </row>
    <row r="8148" spans="3:4" x14ac:dyDescent="0.25">
      <c r="C8148" s="159" t="s">
        <v>24589</v>
      </c>
      <c r="D8148" s="159">
        <v>1</v>
      </c>
    </row>
    <row r="8149" spans="3:4" x14ac:dyDescent="0.25">
      <c r="C8149" s="159" t="s">
        <v>24590</v>
      </c>
      <c r="D8149" s="159">
        <v>1</v>
      </c>
    </row>
    <row r="8150" spans="3:4" x14ac:dyDescent="0.25">
      <c r="C8150" s="159" t="s">
        <v>24591</v>
      </c>
      <c r="D8150" s="159">
        <v>1</v>
      </c>
    </row>
    <row r="8151" spans="3:4" x14ac:dyDescent="0.25">
      <c r="C8151" s="159" t="s">
        <v>24592</v>
      </c>
      <c r="D8151" s="159">
        <v>1</v>
      </c>
    </row>
    <row r="8152" spans="3:4" x14ac:dyDescent="0.25">
      <c r="C8152" s="159" t="s">
        <v>24593</v>
      </c>
      <c r="D8152" s="159">
        <v>1</v>
      </c>
    </row>
    <row r="8153" spans="3:4" x14ac:dyDescent="0.25">
      <c r="C8153" s="159" t="s">
        <v>24594</v>
      </c>
      <c r="D8153" s="159">
        <v>1</v>
      </c>
    </row>
    <row r="8154" spans="3:4" x14ac:dyDescent="0.25">
      <c r="C8154" s="159" t="s">
        <v>24595</v>
      </c>
      <c r="D8154" s="159">
        <v>1</v>
      </c>
    </row>
    <row r="8155" spans="3:4" x14ac:dyDescent="0.25">
      <c r="C8155" s="159" t="s">
        <v>24596</v>
      </c>
      <c r="D8155" s="159">
        <v>1</v>
      </c>
    </row>
    <row r="8156" spans="3:4" x14ac:dyDescent="0.25">
      <c r="C8156" s="159" t="s">
        <v>24597</v>
      </c>
      <c r="D8156" s="159">
        <v>1</v>
      </c>
    </row>
    <row r="8157" spans="3:4" x14ac:dyDescent="0.25">
      <c r="C8157" s="159" t="s">
        <v>24598</v>
      </c>
      <c r="D8157" s="159">
        <v>1</v>
      </c>
    </row>
    <row r="8158" spans="3:4" x14ac:dyDescent="0.25">
      <c r="C8158" s="159" t="s">
        <v>24599</v>
      </c>
      <c r="D8158" s="159">
        <v>1</v>
      </c>
    </row>
    <row r="8159" spans="3:4" x14ac:dyDescent="0.25">
      <c r="C8159" s="159" t="s">
        <v>24600</v>
      </c>
      <c r="D8159" s="159">
        <v>1</v>
      </c>
    </row>
    <row r="8160" spans="3:4" x14ac:dyDescent="0.25">
      <c r="C8160" s="159" t="s">
        <v>24601</v>
      </c>
      <c r="D8160" s="159">
        <v>1</v>
      </c>
    </row>
    <row r="8161" spans="3:4" x14ac:dyDescent="0.25">
      <c r="C8161" s="159" t="s">
        <v>24602</v>
      </c>
      <c r="D8161" s="159">
        <v>1</v>
      </c>
    </row>
    <row r="8162" spans="3:4" x14ac:dyDescent="0.25">
      <c r="C8162" s="159" t="s">
        <v>24603</v>
      </c>
      <c r="D8162" s="159">
        <v>1</v>
      </c>
    </row>
    <row r="8163" spans="3:4" x14ac:dyDescent="0.25">
      <c r="C8163" s="159" t="s">
        <v>24604</v>
      </c>
      <c r="D8163" s="159">
        <v>1</v>
      </c>
    </row>
    <row r="8164" spans="3:4" x14ac:dyDescent="0.25">
      <c r="C8164" s="159" t="s">
        <v>24605</v>
      </c>
      <c r="D8164" s="159">
        <v>1</v>
      </c>
    </row>
    <row r="8165" spans="3:4" x14ac:dyDescent="0.25">
      <c r="C8165" s="159" t="s">
        <v>24606</v>
      </c>
      <c r="D8165" s="159">
        <v>1</v>
      </c>
    </row>
    <row r="8166" spans="3:4" x14ac:dyDescent="0.25">
      <c r="C8166" s="159" t="s">
        <v>24607</v>
      </c>
      <c r="D8166" s="159">
        <v>1</v>
      </c>
    </row>
    <row r="8167" spans="3:4" x14ac:dyDescent="0.25">
      <c r="C8167" s="159" t="s">
        <v>24608</v>
      </c>
      <c r="D8167" s="159">
        <v>1</v>
      </c>
    </row>
    <row r="8168" spans="3:4" x14ac:dyDescent="0.25">
      <c r="C8168" s="159" t="s">
        <v>24609</v>
      </c>
      <c r="D8168" s="159">
        <v>1</v>
      </c>
    </row>
    <row r="8169" spans="3:4" x14ac:dyDescent="0.25">
      <c r="C8169" s="159" t="s">
        <v>24610</v>
      </c>
      <c r="D8169" s="159">
        <v>1</v>
      </c>
    </row>
    <row r="8170" spans="3:4" x14ac:dyDescent="0.25">
      <c r="C8170" s="159" t="s">
        <v>24611</v>
      </c>
      <c r="D8170" s="159">
        <v>1</v>
      </c>
    </row>
    <row r="8171" spans="3:4" x14ac:dyDescent="0.25">
      <c r="C8171" s="159" t="s">
        <v>24612</v>
      </c>
      <c r="D8171" s="159">
        <v>1</v>
      </c>
    </row>
    <row r="8172" spans="3:4" x14ac:dyDescent="0.25">
      <c r="C8172" s="159" t="s">
        <v>24613</v>
      </c>
      <c r="D8172" s="159">
        <v>1</v>
      </c>
    </row>
    <row r="8173" spans="3:4" x14ac:dyDescent="0.25">
      <c r="C8173" s="159" t="s">
        <v>24614</v>
      </c>
      <c r="D8173" s="159">
        <v>1</v>
      </c>
    </row>
    <row r="8174" spans="3:4" x14ac:dyDescent="0.25">
      <c r="C8174" s="159" t="s">
        <v>24615</v>
      </c>
      <c r="D8174" s="159">
        <v>1</v>
      </c>
    </row>
    <row r="8175" spans="3:4" x14ac:dyDescent="0.25">
      <c r="C8175" s="159" t="s">
        <v>24616</v>
      </c>
      <c r="D8175" s="159">
        <v>1</v>
      </c>
    </row>
    <row r="8176" spans="3:4" x14ac:dyDescent="0.25">
      <c r="C8176" s="159" t="s">
        <v>24617</v>
      </c>
      <c r="D8176" s="159">
        <v>1</v>
      </c>
    </row>
    <row r="8177" spans="3:4" x14ac:dyDescent="0.25">
      <c r="C8177" s="159" t="s">
        <v>24618</v>
      </c>
      <c r="D8177" s="159">
        <v>1</v>
      </c>
    </row>
    <row r="8178" spans="3:4" x14ac:dyDescent="0.25">
      <c r="C8178" s="159" t="s">
        <v>24619</v>
      </c>
      <c r="D8178" s="159">
        <v>1</v>
      </c>
    </row>
    <row r="8179" spans="3:4" x14ac:dyDescent="0.25">
      <c r="C8179" s="159" t="s">
        <v>24620</v>
      </c>
      <c r="D8179" s="159">
        <v>1</v>
      </c>
    </row>
    <row r="8180" spans="3:4" x14ac:dyDescent="0.25">
      <c r="C8180" s="159" t="s">
        <v>24621</v>
      </c>
      <c r="D8180" s="159">
        <v>1</v>
      </c>
    </row>
    <row r="8181" spans="3:4" x14ac:dyDescent="0.25">
      <c r="C8181" s="159" t="s">
        <v>24622</v>
      </c>
      <c r="D8181" s="159">
        <v>1</v>
      </c>
    </row>
    <row r="8182" spans="3:4" x14ac:dyDescent="0.25">
      <c r="C8182" s="159" t="s">
        <v>24623</v>
      </c>
      <c r="D8182" s="159">
        <v>1</v>
      </c>
    </row>
    <row r="8183" spans="3:4" x14ac:dyDescent="0.25">
      <c r="C8183" s="159" t="s">
        <v>24624</v>
      </c>
      <c r="D8183" s="159">
        <v>1</v>
      </c>
    </row>
    <row r="8184" spans="3:4" x14ac:dyDescent="0.25">
      <c r="C8184" s="159" t="s">
        <v>24625</v>
      </c>
      <c r="D8184" s="159">
        <v>1</v>
      </c>
    </row>
    <row r="8185" spans="3:4" x14ac:dyDescent="0.25">
      <c r="C8185" s="159" t="s">
        <v>24626</v>
      </c>
      <c r="D8185" s="159">
        <v>1</v>
      </c>
    </row>
    <row r="8186" spans="3:4" x14ac:dyDescent="0.25">
      <c r="C8186" s="159" t="s">
        <v>24627</v>
      </c>
      <c r="D8186" s="159">
        <v>1</v>
      </c>
    </row>
    <row r="8187" spans="3:4" x14ac:dyDescent="0.25">
      <c r="C8187" s="159" t="s">
        <v>25043</v>
      </c>
      <c r="D8187" s="159">
        <v>1</v>
      </c>
    </row>
    <row r="8188" spans="3:4" x14ac:dyDescent="0.25">
      <c r="C8188" s="159" t="s">
        <v>25044</v>
      </c>
      <c r="D8188" s="159">
        <v>1</v>
      </c>
    </row>
    <row r="8189" spans="3:4" x14ac:dyDescent="0.25">
      <c r="C8189" s="159" t="s">
        <v>25045</v>
      </c>
      <c r="D8189" s="159">
        <v>1</v>
      </c>
    </row>
    <row r="8190" spans="3:4" x14ac:dyDescent="0.25">
      <c r="C8190" s="159" t="s">
        <v>25046</v>
      </c>
      <c r="D8190" s="159">
        <v>1</v>
      </c>
    </row>
    <row r="8191" spans="3:4" x14ac:dyDescent="0.25">
      <c r="C8191" s="159" t="s">
        <v>25047</v>
      </c>
      <c r="D8191" s="159">
        <v>1</v>
      </c>
    </row>
    <row r="8192" spans="3:4" x14ac:dyDescent="0.25">
      <c r="C8192" s="159" t="s">
        <v>25048</v>
      </c>
      <c r="D8192" s="159">
        <v>1</v>
      </c>
    </row>
    <row r="8193" spans="3:4" x14ac:dyDescent="0.25">
      <c r="C8193" s="159" t="s">
        <v>25049</v>
      </c>
      <c r="D8193" s="159">
        <v>1</v>
      </c>
    </row>
    <row r="8194" spans="3:4" x14ac:dyDescent="0.25">
      <c r="C8194" s="159" t="s">
        <v>25050</v>
      </c>
      <c r="D8194" s="159">
        <v>1</v>
      </c>
    </row>
    <row r="8195" spans="3:4" x14ac:dyDescent="0.25">
      <c r="C8195" s="159" t="s">
        <v>25051</v>
      </c>
      <c r="D8195" s="159">
        <v>1</v>
      </c>
    </row>
    <row r="8196" spans="3:4" x14ac:dyDescent="0.25">
      <c r="C8196" s="159" t="s">
        <v>25052</v>
      </c>
      <c r="D8196" s="159">
        <v>1</v>
      </c>
    </row>
    <row r="8197" spans="3:4" x14ac:dyDescent="0.25">
      <c r="C8197" s="159" t="s">
        <v>25053</v>
      </c>
      <c r="D8197" s="159">
        <v>1</v>
      </c>
    </row>
    <row r="8198" spans="3:4" x14ac:dyDescent="0.25">
      <c r="C8198" s="159" t="s">
        <v>25054</v>
      </c>
      <c r="D8198" s="159">
        <v>1</v>
      </c>
    </row>
    <row r="8199" spans="3:4" x14ac:dyDescent="0.25">
      <c r="C8199" s="159" t="s">
        <v>25055</v>
      </c>
      <c r="D8199" s="159">
        <v>1</v>
      </c>
    </row>
    <row r="8200" spans="3:4" x14ac:dyDescent="0.25">
      <c r="C8200" s="159" t="s">
        <v>25056</v>
      </c>
      <c r="D8200" s="159">
        <v>1</v>
      </c>
    </row>
    <row r="8201" spans="3:4" x14ac:dyDescent="0.25">
      <c r="C8201" s="159" t="s">
        <v>25057</v>
      </c>
      <c r="D8201" s="159">
        <v>1</v>
      </c>
    </row>
    <row r="8202" spans="3:4" x14ac:dyDescent="0.25">
      <c r="C8202" s="159" t="s">
        <v>25058</v>
      </c>
      <c r="D8202" s="159">
        <v>1</v>
      </c>
    </row>
    <row r="8203" spans="3:4" x14ac:dyDescent="0.25">
      <c r="C8203" s="159" t="s">
        <v>25059</v>
      </c>
      <c r="D8203" s="159">
        <v>1</v>
      </c>
    </row>
    <row r="8204" spans="3:4" x14ac:dyDescent="0.25">
      <c r="C8204" s="159" t="s">
        <v>25060</v>
      </c>
      <c r="D8204" s="159">
        <v>1</v>
      </c>
    </row>
    <row r="8205" spans="3:4" x14ac:dyDescent="0.25">
      <c r="C8205" s="159" t="s">
        <v>25061</v>
      </c>
      <c r="D8205" s="159">
        <v>1</v>
      </c>
    </row>
    <row r="8206" spans="3:4" x14ac:dyDescent="0.25">
      <c r="C8206" s="159" t="s">
        <v>25062</v>
      </c>
      <c r="D8206" s="159">
        <v>1</v>
      </c>
    </row>
    <row r="8207" spans="3:4" x14ac:dyDescent="0.25">
      <c r="C8207" s="159" t="s">
        <v>25063</v>
      </c>
      <c r="D8207" s="159">
        <v>1</v>
      </c>
    </row>
    <row r="8208" spans="3:4" x14ac:dyDescent="0.25">
      <c r="C8208" s="159" t="s">
        <v>25064</v>
      </c>
      <c r="D8208" s="159">
        <v>1</v>
      </c>
    </row>
    <row r="8209" spans="3:4" x14ac:dyDescent="0.25">
      <c r="C8209" s="159" t="s">
        <v>25065</v>
      </c>
      <c r="D8209" s="159">
        <v>1</v>
      </c>
    </row>
    <row r="8210" spans="3:4" x14ac:dyDescent="0.25">
      <c r="C8210" s="159" t="s">
        <v>25066</v>
      </c>
      <c r="D8210" s="159">
        <v>1</v>
      </c>
    </row>
    <row r="8211" spans="3:4" x14ac:dyDescent="0.25">
      <c r="C8211" s="159" t="s">
        <v>25067</v>
      </c>
      <c r="D8211" s="159">
        <v>1</v>
      </c>
    </row>
    <row r="8212" spans="3:4" x14ac:dyDescent="0.25">
      <c r="C8212" s="159" t="s">
        <v>25068</v>
      </c>
      <c r="D8212" s="159">
        <v>1</v>
      </c>
    </row>
    <row r="8213" spans="3:4" x14ac:dyDescent="0.25">
      <c r="C8213" s="159" t="s">
        <v>25069</v>
      </c>
      <c r="D8213" s="159">
        <v>1</v>
      </c>
    </row>
    <row r="8214" spans="3:4" x14ac:dyDescent="0.25">
      <c r="C8214" s="159" t="s">
        <v>25070</v>
      </c>
      <c r="D8214" s="159">
        <v>1</v>
      </c>
    </row>
    <row r="8215" spans="3:4" x14ac:dyDescent="0.25">
      <c r="C8215" s="159" t="s">
        <v>25071</v>
      </c>
      <c r="D8215" s="159">
        <v>1</v>
      </c>
    </row>
    <row r="8216" spans="3:4" x14ac:dyDescent="0.25">
      <c r="C8216" s="159" t="s">
        <v>25072</v>
      </c>
      <c r="D8216" s="159">
        <v>1</v>
      </c>
    </row>
    <row r="8217" spans="3:4" x14ac:dyDescent="0.25">
      <c r="C8217" s="159" t="s">
        <v>25073</v>
      </c>
      <c r="D8217" s="159">
        <v>1</v>
      </c>
    </row>
    <row r="8218" spans="3:4" x14ac:dyDescent="0.25">
      <c r="C8218" s="159" t="s">
        <v>25074</v>
      </c>
      <c r="D8218" s="159">
        <v>1</v>
      </c>
    </row>
    <row r="8219" spans="3:4" x14ac:dyDescent="0.25">
      <c r="C8219" s="159" t="s">
        <v>25075</v>
      </c>
      <c r="D8219" s="159">
        <v>1</v>
      </c>
    </row>
    <row r="8220" spans="3:4" x14ac:dyDescent="0.25">
      <c r="C8220" s="159" t="s">
        <v>25076</v>
      </c>
      <c r="D8220" s="159">
        <v>1</v>
      </c>
    </row>
    <row r="8221" spans="3:4" x14ac:dyDescent="0.25">
      <c r="C8221" s="159" t="s">
        <v>25077</v>
      </c>
      <c r="D8221" s="159">
        <v>1</v>
      </c>
    </row>
    <row r="8222" spans="3:4" x14ac:dyDescent="0.25">
      <c r="C8222" s="159" t="s">
        <v>25078</v>
      </c>
      <c r="D8222" s="159">
        <v>1</v>
      </c>
    </row>
    <row r="8223" spans="3:4" x14ac:dyDescent="0.25">
      <c r="C8223" s="159" t="s">
        <v>25079</v>
      </c>
      <c r="D8223" s="159">
        <v>1</v>
      </c>
    </row>
    <row r="8224" spans="3:4" x14ac:dyDescent="0.25">
      <c r="C8224" s="159" t="s">
        <v>25080</v>
      </c>
      <c r="D8224" s="159">
        <v>1</v>
      </c>
    </row>
    <row r="8225" spans="3:4" x14ac:dyDescent="0.25">
      <c r="C8225" s="159" t="s">
        <v>25081</v>
      </c>
      <c r="D8225" s="159">
        <v>1</v>
      </c>
    </row>
    <row r="8226" spans="3:4" x14ac:dyDescent="0.25">
      <c r="C8226" s="159" t="s">
        <v>25082</v>
      </c>
      <c r="D8226" s="159">
        <v>1</v>
      </c>
    </row>
    <row r="8227" spans="3:4" x14ac:dyDescent="0.25">
      <c r="C8227" s="159" t="s">
        <v>25083</v>
      </c>
      <c r="D8227" s="159">
        <v>1</v>
      </c>
    </row>
    <row r="8228" spans="3:4" x14ac:dyDescent="0.25">
      <c r="C8228" s="159" t="s">
        <v>25084</v>
      </c>
      <c r="D8228" s="159">
        <v>1</v>
      </c>
    </row>
    <row r="8229" spans="3:4" x14ac:dyDescent="0.25">
      <c r="C8229" s="159" t="s">
        <v>25085</v>
      </c>
      <c r="D8229" s="159">
        <v>1</v>
      </c>
    </row>
    <row r="8230" spans="3:4" x14ac:dyDescent="0.25">
      <c r="C8230" s="159" t="s">
        <v>25086</v>
      </c>
      <c r="D8230" s="159">
        <v>1</v>
      </c>
    </row>
    <row r="8231" spans="3:4" x14ac:dyDescent="0.25">
      <c r="C8231" s="159" t="s">
        <v>25087</v>
      </c>
      <c r="D8231" s="159">
        <v>1</v>
      </c>
    </row>
    <row r="8232" spans="3:4" x14ac:dyDescent="0.25">
      <c r="C8232" s="159" t="s">
        <v>25088</v>
      </c>
      <c r="D8232" s="159">
        <v>1</v>
      </c>
    </row>
    <row r="8233" spans="3:4" x14ac:dyDescent="0.25">
      <c r="C8233" s="159" t="s">
        <v>25089</v>
      </c>
      <c r="D8233" s="159">
        <v>1</v>
      </c>
    </row>
    <row r="8234" spans="3:4" x14ac:dyDescent="0.25">
      <c r="C8234" s="159" t="s">
        <v>25090</v>
      </c>
      <c r="D8234" s="159">
        <v>1</v>
      </c>
    </row>
    <row r="8235" spans="3:4" x14ac:dyDescent="0.25">
      <c r="C8235" s="159" t="s">
        <v>25091</v>
      </c>
      <c r="D8235" s="159">
        <v>1</v>
      </c>
    </row>
    <row r="8236" spans="3:4" x14ac:dyDescent="0.25">
      <c r="C8236" s="159" t="s">
        <v>25092</v>
      </c>
      <c r="D8236" s="159">
        <v>1</v>
      </c>
    </row>
    <row r="8237" spans="3:4" x14ac:dyDescent="0.25">
      <c r="C8237" s="159" t="s">
        <v>25093</v>
      </c>
      <c r="D8237" s="159">
        <v>1</v>
      </c>
    </row>
    <row r="8238" spans="3:4" x14ac:dyDescent="0.25">
      <c r="C8238" s="159" t="s">
        <v>25094</v>
      </c>
      <c r="D8238" s="159">
        <v>1</v>
      </c>
    </row>
    <row r="8239" spans="3:4" x14ac:dyDescent="0.25">
      <c r="C8239" s="159" t="s">
        <v>25095</v>
      </c>
      <c r="D8239" s="159">
        <v>1</v>
      </c>
    </row>
    <row r="8240" spans="3:4" x14ac:dyDescent="0.25">
      <c r="C8240" s="159" t="s">
        <v>25096</v>
      </c>
      <c r="D8240" s="159">
        <v>1</v>
      </c>
    </row>
    <row r="8241" spans="3:4" x14ac:dyDescent="0.25">
      <c r="C8241" s="159" t="s">
        <v>25097</v>
      </c>
      <c r="D8241" s="159">
        <v>1</v>
      </c>
    </row>
    <row r="8242" spans="3:4" x14ac:dyDescent="0.25">
      <c r="C8242" s="159" t="s">
        <v>25098</v>
      </c>
      <c r="D8242" s="159">
        <v>1</v>
      </c>
    </row>
    <row r="8243" spans="3:4" x14ac:dyDescent="0.25">
      <c r="C8243" s="159" t="s">
        <v>25099</v>
      </c>
      <c r="D8243" s="159">
        <v>1</v>
      </c>
    </row>
    <row r="8244" spans="3:4" x14ac:dyDescent="0.25">
      <c r="C8244" s="159" t="s">
        <v>25100</v>
      </c>
      <c r="D8244" s="159">
        <v>1</v>
      </c>
    </row>
    <row r="8245" spans="3:4" x14ac:dyDescent="0.25">
      <c r="C8245" s="159" t="s">
        <v>25101</v>
      </c>
      <c r="D8245" s="159">
        <v>1</v>
      </c>
    </row>
    <row r="8246" spans="3:4" x14ac:dyDescent="0.25">
      <c r="C8246" s="159" t="s">
        <v>25102</v>
      </c>
      <c r="D8246" s="159">
        <v>1</v>
      </c>
    </row>
    <row r="8247" spans="3:4" x14ac:dyDescent="0.25">
      <c r="C8247" s="159" t="s">
        <v>25103</v>
      </c>
      <c r="D8247" s="159">
        <v>1</v>
      </c>
    </row>
    <row r="8248" spans="3:4" x14ac:dyDescent="0.25">
      <c r="C8248" s="159" t="s">
        <v>25104</v>
      </c>
      <c r="D8248" s="159">
        <v>1</v>
      </c>
    </row>
    <row r="8249" spans="3:4" x14ac:dyDescent="0.25">
      <c r="C8249" s="159" t="s">
        <v>25105</v>
      </c>
      <c r="D8249" s="159">
        <v>1</v>
      </c>
    </row>
    <row r="8250" spans="3:4" x14ac:dyDescent="0.25">
      <c r="C8250" s="159" t="s">
        <v>25106</v>
      </c>
      <c r="D8250" s="159">
        <v>1</v>
      </c>
    </row>
    <row r="8251" spans="3:4" x14ac:dyDescent="0.25">
      <c r="C8251" s="159" t="s">
        <v>25107</v>
      </c>
      <c r="D8251" s="159">
        <v>1</v>
      </c>
    </row>
    <row r="8252" spans="3:4" x14ac:dyDescent="0.25">
      <c r="C8252" s="159" t="s">
        <v>25108</v>
      </c>
      <c r="D8252" s="159">
        <v>1</v>
      </c>
    </row>
    <row r="8253" spans="3:4" x14ac:dyDescent="0.25">
      <c r="C8253" s="159" t="s">
        <v>25109</v>
      </c>
      <c r="D8253" s="159">
        <v>1</v>
      </c>
    </row>
    <row r="8254" spans="3:4" x14ac:dyDescent="0.25">
      <c r="C8254" s="159" t="s">
        <v>25110</v>
      </c>
      <c r="D8254" s="159">
        <v>1</v>
      </c>
    </row>
    <row r="8255" spans="3:4" x14ac:dyDescent="0.25">
      <c r="C8255" s="159" t="s">
        <v>25111</v>
      </c>
      <c r="D8255" s="159">
        <v>1</v>
      </c>
    </row>
    <row r="8256" spans="3:4" x14ac:dyDescent="0.25">
      <c r="C8256" s="159" t="s">
        <v>25112</v>
      </c>
      <c r="D8256" s="159">
        <v>1</v>
      </c>
    </row>
    <row r="8257" spans="3:4" x14ac:dyDescent="0.25">
      <c r="C8257" s="159" t="s">
        <v>25113</v>
      </c>
      <c r="D8257" s="159">
        <v>1</v>
      </c>
    </row>
    <row r="8258" spans="3:4" x14ac:dyDescent="0.25">
      <c r="C8258" s="159" t="s">
        <v>25114</v>
      </c>
      <c r="D8258" s="159">
        <v>1</v>
      </c>
    </row>
    <row r="8259" spans="3:4" x14ac:dyDescent="0.25">
      <c r="C8259" s="159" t="s">
        <v>25115</v>
      </c>
      <c r="D8259" s="159">
        <v>1</v>
      </c>
    </row>
    <row r="8260" spans="3:4" x14ac:dyDescent="0.25">
      <c r="C8260" s="159" t="s">
        <v>25116</v>
      </c>
      <c r="D8260" s="159">
        <v>1</v>
      </c>
    </row>
    <row r="8261" spans="3:4" x14ac:dyDescent="0.25">
      <c r="C8261" s="159" t="s">
        <v>25117</v>
      </c>
      <c r="D8261" s="159">
        <v>1</v>
      </c>
    </row>
    <row r="8262" spans="3:4" x14ac:dyDescent="0.25">
      <c r="C8262" s="159" t="s">
        <v>25118</v>
      </c>
      <c r="D8262" s="159">
        <v>1</v>
      </c>
    </row>
    <row r="8263" spans="3:4" x14ac:dyDescent="0.25">
      <c r="C8263" s="159" t="s">
        <v>25119</v>
      </c>
      <c r="D8263" s="159">
        <v>1</v>
      </c>
    </row>
    <row r="8264" spans="3:4" x14ac:dyDescent="0.25">
      <c r="C8264" s="159" t="s">
        <v>25120</v>
      </c>
      <c r="D8264" s="159">
        <v>1</v>
      </c>
    </row>
    <row r="8265" spans="3:4" x14ac:dyDescent="0.25">
      <c r="C8265" s="159" t="s">
        <v>25121</v>
      </c>
      <c r="D8265" s="159">
        <v>1</v>
      </c>
    </row>
    <row r="8266" spans="3:4" x14ac:dyDescent="0.25">
      <c r="C8266" s="159" t="s">
        <v>25122</v>
      </c>
      <c r="D8266" s="159">
        <v>1</v>
      </c>
    </row>
    <row r="8267" spans="3:4" x14ac:dyDescent="0.25">
      <c r="C8267" s="159" t="s">
        <v>25123</v>
      </c>
      <c r="D8267" s="159">
        <v>1</v>
      </c>
    </row>
    <row r="8268" spans="3:4" x14ac:dyDescent="0.25">
      <c r="C8268" s="159" t="s">
        <v>25124</v>
      </c>
      <c r="D8268" s="159">
        <v>1</v>
      </c>
    </row>
    <row r="8269" spans="3:4" x14ac:dyDescent="0.25">
      <c r="C8269" s="159" t="s">
        <v>25125</v>
      </c>
      <c r="D8269" s="159">
        <v>1</v>
      </c>
    </row>
    <row r="8270" spans="3:4" x14ac:dyDescent="0.25">
      <c r="C8270" s="159" t="s">
        <v>25126</v>
      </c>
      <c r="D8270" s="159">
        <v>1</v>
      </c>
    </row>
    <row r="8271" spans="3:4" x14ac:dyDescent="0.25">
      <c r="C8271" s="159" t="s">
        <v>25127</v>
      </c>
      <c r="D8271" s="159">
        <v>1</v>
      </c>
    </row>
    <row r="8272" spans="3:4" x14ac:dyDescent="0.25">
      <c r="C8272" s="159" t="s">
        <v>25128</v>
      </c>
      <c r="D8272" s="159">
        <v>1</v>
      </c>
    </row>
    <row r="8273" spans="3:4" x14ac:dyDescent="0.25">
      <c r="C8273" s="159" t="s">
        <v>25129</v>
      </c>
      <c r="D8273" s="159">
        <v>1</v>
      </c>
    </row>
    <row r="8274" spans="3:4" x14ac:dyDescent="0.25">
      <c r="C8274" s="159" t="s">
        <v>25130</v>
      </c>
      <c r="D8274" s="159">
        <v>1</v>
      </c>
    </row>
    <row r="8275" spans="3:4" x14ac:dyDescent="0.25">
      <c r="C8275" s="159" t="s">
        <v>25131</v>
      </c>
      <c r="D8275" s="159">
        <v>1</v>
      </c>
    </row>
    <row r="8276" spans="3:4" x14ac:dyDescent="0.25">
      <c r="C8276" s="159" t="s">
        <v>25132</v>
      </c>
      <c r="D8276" s="159">
        <v>1</v>
      </c>
    </row>
    <row r="8277" spans="3:4" x14ac:dyDescent="0.25">
      <c r="C8277" s="159" t="s">
        <v>25133</v>
      </c>
      <c r="D8277" s="159">
        <v>1</v>
      </c>
    </row>
    <row r="8278" spans="3:4" x14ac:dyDescent="0.25">
      <c r="C8278" s="159" t="s">
        <v>25134</v>
      </c>
      <c r="D8278" s="159">
        <v>1</v>
      </c>
    </row>
    <row r="8279" spans="3:4" x14ac:dyDescent="0.25">
      <c r="C8279" s="159" t="s">
        <v>25135</v>
      </c>
      <c r="D8279" s="159">
        <v>1</v>
      </c>
    </row>
    <row r="8280" spans="3:4" x14ac:dyDescent="0.25">
      <c r="C8280" s="159" t="s">
        <v>25136</v>
      </c>
      <c r="D8280" s="159">
        <v>1</v>
      </c>
    </row>
    <row r="8281" spans="3:4" x14ac:dyDescent="0.25">
      <c r="C8281" s="159" t="s">
        <v>25137</v>
      </c>
      <c r="D8281" s="159">
        <v>1</v>
      </c>
    </row>
    <row r="8282" spans="3:4" x14ac:dyDescent="0.25">
      <c r="C8282" s="159" t="s">
        <v>25138</v>
      </c>
      <c r="D8282" s="159">
        <v>1</v>
      </c>
    </row>
    <row r="8283" spans="3:4" x14ac:dyDescent="0.25">
      <c r="C8283" s="159" t="s">
        <v>25139</v>
      </c>
      <c r="D8283" s="159">
        <v>1</v>
      </c>
    </row>
    <row r="8284" spans="3:4" x14ac:dyDescent="0.25">
      <c r="C8284" s="159" t="s">
        <v>25140</v>
      </c>
      <c r="D8284" s="159">
        <v>1</v>
      </c>
    </row>
    <row r="8285" spans="3:4" x14ac:dyDescent="0.25">
      <c r="C8285" s="159" t="s">
        <v>25141</v>
      </c>
      <c r="D8285" s="159">
        <v>1</v>
      </c>
    </row>
    <row r="8286" spans="3:4" x14ac:dyDescent="0.25">
      <c r="C8286" s="159" t="s">
        <v>25142</v>
      </c>
      <c r="D8286" s="159">
        <v>1</v>
      </c>
    </row>
    <row r="8287" spans="3:4" x14ac:dyDescent="0.25">
      <c r="C8287" s="159" t="s">
        <v>25143</v>
      </c>
      <c r="D8287" s="159">
        <v>1</v>
      </c>
    </row>
    <row r="8288" spans="3:4" x14ac:dyDescent="0.25">
      <c r="C8288" s="159" t="s">
        <v>25144</v>
      </c>
      <c r="D8288" s="159">
        <v>1</v>
      </c>
    </row>
    <row r="8289" spans="3:4" x14ac:dyDescent="0.25">
      <c r="C8289" s="159" t="s">
        <v>25145</v>
      </c>
      <c r="D8289" s="159">
        <v>1</v>
      </c>
    </row>
    <row r="8290" spans="3:4" x14ac:dyDescent="0.25">
      <c r="C8290" s="159" t="s">
        <v>25146</v>
      </c>
      <c r="D8290" s="159">
        <v>1</v>
      </c>
    </row>
    <row r="8291" spans="3:4" x14ac:dyDescent="0.25">
      <c r="C8291" s="159" t="s">
        <v>25147</v>
      </c>
      <c r="D8291" s="159">
        <v>1</v>
      </c>
    </row>
    <row r="8292" spans="3:4" x14ac:dyDescent="0.25">
      <c r="C8292" s="159" t="s">
        <v>25148</v>
      </c>
      <c r="D8292" s="159">
        <v>1</v>
      </c>
    </row>
    <row r="8293" spans="3:4" x14ac:dyDescent="0.25">
      <c r="C8293" s="159" t="s">
        <v>25149</v>
      </c>
      <c r="D8293" s="159">
        <v>1</v>
      </c>
    </row>
    <row r="8294" spans="3:4" x14ac:dyDescent="0.25">
      <c r="C8294" s="159" t="s">
        <v>25150</v>
      </c>
      <c r="D8294" s="159">
        <v>1</v>
      </c>
    </row>
    <row r="8295" spans="3:4" x14ac:dyDescent="0.25">
      <c r="C8295" s="159" t="s">
        <v>25151</v>
      </c>
      <c r="D8295" s="159">
        <v>1</v>
      </c>
    </row>
    <row r="8296" spans="3:4" x14ac:dyDescent="0.25">
      <c r="C8296" s="159" t="s">
        <v>25152</v>
      </c>
      <c r="D8296" s="159">
        <v>1</v>
      </c>
    </row>
    <row r="8297" spans="3:4" x14ac:dyDescent="0.25">
      <c r="C8297" s="159" t="s">
        <v>25153</v>
      </c>
      <c r="D8297" s="159">
        <v>1</v>
      </c>
    </row>
    <row r="8298" spans="3:4" x14ac:dyDescent="0.25">
      <c r="C8298" s="159" t="s">
        <v>25154</v>
      </c>
      <c r="D8298" s="159">
        <v>1</v>
      </c>
    </row>
    <row r="8299" spans="3:4" x14ac:dyDescent="0.25">
      <c r="C8299" s="159" t="s">
        <v>25155</v>
      </c>
      <c r="D8299" s="159">
        <v>1</v>
      </c>
    </row>
    <row r="8300" spans="3:4" x14ac:dyDescent="0.25">
      <c r="C8300" s="159" t="s">
        <v>25156</v>
      </c>
      <c r="D8300" s="159">
        <v>1</v>
      </c>
    </row>
    <row r="8301" spans="3:4" x14ac:dyDescent="0.25">
      <c r="C8301" s="159" t="s">
        <v>25157</v>
      </c>
      <c r="D8301" s="159">
        <v>1</v>
      </c>
    </row>
    <row r="8302" spans="3:4" x14ac:dyDescent="0.25">
      <c r="C8302" s="159" t="s">
        <v>25158</v>
      </c>
      <c r="D8302" s="159">
        <v>1</v>
      </c>
    </row>
    <row r="8303" spans="3:4" x14ac:dyDescent="0.25">
      <c r="C8303" s="159" t="s">
        <v>25159</v>
      </c>
      <c r="D8303" s="159">
        <v>1</v>
      </c>
    </row>
    <row r="8304" spans="3:4" x14ac:dyDescent="0.25">
      <c r="C8304" s="159" t="s">
        <v>25160</v>
      </c>
      <c r="D8304" s="159">
        <v>1</v>
      </c>
    </row>
    <row r="8305" spans="3:4" x14ac:dyDescent="0.25">
      <c r="C8305" s="159" t="s">
        <v>25161</v>
      </c>
      <c r="D8305" s="159">
        <v>1</v>
      </c>
    </row>
    <row r="8306" spans="3:4" x14ac:dyDescent="0.25">
      <c r="C8306" s="159" t="s">
        <v>24870</v>
      </c>
      <c r="D8306" s="159">
        <v>1</v>
      </c>
    </row>
    <row r="8307" spans="3:4" x14ac:dyDescent="0.25">
      <c r="C8307" s="159" t="s">
        <v>24871</v>
      </c>
      <c r="D8307" s="159">
        <v>1</v>
      </c>
    </row>
    <row r="8308" spans="3:4" x14ac:dyDescent="0.25">
      <c r="C8308" s="159" t="s">
        <v>24872</v>
      </c>
      <c r="D8308" s="159">
        <v>1</v>
      </c>
    </row>
    <row r="8309" spans="3:4" x14ac:dyDescent="0.25">
      <c r="C8309" s="159" t="s">
        <v>24873</v>
      </c>
      <c r="D8309" s="159">
        <v>1</v>
      </c>
    </row>
    <row r="8310" spans="3:4" x14ac:dyDescent="0.25">
      <c r="C8310" s="159" t="s">
        <v>24874</v>
      </c>
      <c r="D8310" s="159">
        <v>1</v>
      </c>
    </row>
    <row r="8311" spans="3:4" x14ac:dyDescent="0.25">
      <c r="C8311" s="159" t="s">
        <v>24875</v>
      </c>
      <c r="D8311" s="159">
        <v>1</v>
      </c>
    </row>
    <row r="8312" spans="3:4" x14ac:dyDescent="0.25">
      <c r="C8312" s="159" t="s">
        <v>24876</v>
      </c>
      <c r="D8312" s="159">
        <v>1</v>
      </c>
    </row>
    <row r="8313" spans="3:4" x14ac:dyDescent="0.25">
      <c r="C8313" s="159" t="s">
        <v>24877</v>
      </c>
      <c r="D8313" s="159">
        <v>1</v>
      </c>
    </row>
    <row r="8314" spans="3:4" x14ac:dyDescent="0.25">
      <c r="C8314" s="159" t="s">
        <v>24878</v>
      </c>
      <c r="D8314" s="159">
        <v>1</v>
      </c>
    </row>
    <row r="8315" spans="3:4" x14ac:dyDescent="0.25">
      <c r="C8315" s="159" t="s">
        <v>24879</v>
      </c>
      <c r="D8315" s="159">
        <v>1</v>
      </c>
    </row>
    <row r="8316" spans="3:4" x14ac:dyDescent="0.25">
      <c r="C8316" s="159" t="s">
        <v>24880</v>
      </c>
      <c r="D8316" s="159">
        <v>1</v>
      </c>
    </row>
    <row r="8317" spans="3:4" x14ac:dyDescent="0.25">
      <c r="C8317" s="159" t="s">
        <v>24881</v>
      </c>
      <c r="D8317" s="159">
        <v>1</v>
      </c>
    </row>
    <row r="8318" spans="3:4" x14ac:dyDescent="0.25">
      <c r="C8318" s="159" t="s">
        <v>24882</v>
      </c>
      <c r="D8318" s="159">
        <v>1</v>
      </c>
    </row>
    <row r="8319" spans="3:4" x14ac:dyDescent="0.25">
      <c r="C8319" s="159" t="s">
        <v>24883</v>
      </c>
      <c r="D8319" s="159">
        <v>1</v>
      </c>
    </row>
    <row r="8320" spans="3:4" x14ac:dyDescent="0.25">
      <c r="C8320" s="159" t="s">
        <v>24884</v>
      </c>
      <c r="D8320" s="159">
        <v>1</v>
      </c>
    </row>
    <row r="8321" spans="3:4" x14ac:dyDescent="0.25">
      <c r="C8321" s="159" t="s">
        <v>24885</v>
      </c>
      <c r="D8321" s="159">
        <v>1</v>
      </c>
    </row>
    <row r="8322" spans="3:4" x14ac:dyDescent="0.25">
      <c r="C8322" s="159" t="s">
        <v>24886</v>
      </c>
      <c r="D8322" s="159">
        <v>1</v>
      </c>
    </row>
    <row r="8323" spans="3:4" x14ac:dyDescent="0.25">
      <c r="C8323" s="159" t="s">
        <v>24887</v>
      </c>
      <c r="D8323" s="159">
        <v>1</v>
      </c>
    </row>
    <row r="8324" spans="3:4" x14ac:dyDescent="0.25">
      <c r="C8324" s="159" t="s">
        <v>24888</v>
      </c>
      <c r="D8324" s="159">
        <v>1</v>
      </c>
    </row>
    <row r="8325" spans="3:4" x14ac:dyDescent="0.25">
      <c r="C8325" s="159" t="s">
        <v>24889</v>
      </c>
      <c r="D8325" s="159">
        <v>1</v>
      </c>
    </row>
    <row r="8326" spans="3:4" x14ac:dyDescent="0.25">
      <c r="C8326" s="159" t="s">
        <v>24890</v>
      </c>
      <c r="D8326" s="159">
        <v>1</v>
      </c>
    </row>
    <row r="8327" spans="3:4" x14ac:dyDescent="0.25">
      <c r="C8327" s="159" t="s">
        <v>24891</v>
      </c>
      <c r="D8327" s="159">
        <v>1</v>
      </c>
    </row>
    <row r="8328" spans="3:4" x14ac:dyDescent="0.25">
      <c r="C8328" s="159" t="s">
        <v>24892</v>
      </c>
      <c r="D8328" s="159">
        <v>1</v>
      </c>
    </row>
    <row r="8329" spans="3:4" x14ac:dyDescent="0.25">
      <c r="C8329" s="159" t="s">
        <v>24893</v>
      </c>
      <c r="D8329" s="159">
        <v>1</v>
      </c>
    </row>
    <row r="8330" spans="3:4" x14ac:dyDescent="0.25">
      <c r="C8330" s="159" t="s">
        <v>24894</v>
      </c>
      <c r="D8330" s="159">
        <v>1</v>
      </c>
    </row>
    <row r="8331" spans="3:4" x14ac:dyDescent="0.25">
      <c r="C8331" s="159" t="s">
        <v>24895</v>
      </c>
      <c r="D8331" s="159">
        <v>1</v>
      </c>
    </row>
    <row r="8332" spans="3:4" x14ac:dyDescent="0.25">
      <c r="C8332" s="159" t="s">
        <v>24896</v>
      </c>
      <c r="D8332" s="159">
        <v>1</v>
      </c>
    </row>
    <row r="8333" spans="3:4" x14ac:dyDescent="0.25">
      <c r="C8333" s="159" t="s">
        <v>24897</v>
      </c>
      <c r="D8333" s="159">
        <v>1</v>
      </c>
    </row>
    <row r="8334" spans="3:4" x14ac:dyDescent="0.25">
      <c r="C8334" s="159" t="s">
        <v>24898</v>
      </c>
      <c r="D8334" s="159">
        <v>1</v>
      </c>
    </row>
    <row r="8335" spans="3:4" x14ac:dyDescent="0.25">
      <c r="C8335" s="159" t="s">
        <v>24899</v>
      </c>
      <c r="D8335" s="159">
        <v>1</v>
      </c>
    </row>
    <row r="8336" spans="3:4" x14ac:dyDescent="0.25">
      <c r="C8336" s="159" t="s">
        <v>24900</v>
      </c>
      <c r="D8336" s="159">
        <v>1</v>
      </c>
    </row>
    <row r="8337" spans="3:4" x14ac:dyDescent="0.25">
      <c r="C8337" s="159" t="s">
        <v>24901</v>
      </c>
      <c r="D8337" s="159">
        <v>1</v>
      </c>
    </row>
    <row r="8338" spans="3:4" x14ac:dyDescent="0.25">
      <c r="C8338" s="159" t="s">
        <v>24902</v>
      </c>
      <c r="D8338" s="159">
        <v>1</v>
      </c>
    </row>
    <row r="8339" spans="3:4" x14ac:dyDescent="0.25">
      <c r="C8339" s="159" t="s">
        <v>24903</v>
      </c>
      <c r="D8339" s="159">
        <v>1</v>
      </c>
    </row>
    <row r="8340" spans="3:4" x14ac:dyDescent="0.25">
      <c r="C8340" s="159" t="s">
        <v>24904</v>
      </c>
      <c r="D8340" s="159">
        <v>1</v>
      </c>
    </row>
    <row r="8341" spans="3:4" x14ac:dyDescent="0.25">
      <c r="C8341" s="159" t="s">
        <v>24905</v>
      </c>
      <c r="D8341" s="159">
        <v>1</v>
      </c>
    </row>
    <row r="8342" spans="3:4" x14ac:dyDescent="0.25">
      <c r="C8342" s="159" t="s">
        <v>24906</v>
      </c>
      <c r="D8342" s="159">
        <v>1</v>
      </c>
    </row>
    <row r="8343" spans="3:4" x14ac:dyDescent="0.25">
      <c r="C8343" s="159" t="s">
        <v>24907</v>
      </c>
      <c r="D8343" s="159">
        <v>1</v>
      </c>
    </row>
    <row r="8344" spans="3:4" x14ac:dyDescent="0.25">
      <c r="C8344" s="159" t="s">
        <v>24908</v>
      </c>
      <c r="D8344" s="159">
        <v>1</v>
      </c>
    </row>
    <row r="8345" spans="3:4" x14ac:dyDescent="0.25">
      <c r="C8345" s="159" t="s">
        <v>24909</v>
      </c>
      <c r="D8345" s="159">
        <v>1</v>
      </c>
    </row>
    <row r="8346" spans="3:4" x14ac:dyDescent="0.25">
      <c r="C8346" s="159" t="s">
        <v>24910</v>
      </c>
      <c r="D8346" s="159">
        <v>1</v>
      </c>
    </row>
    <row r="8347" spans="3:4" x14ac:dyDescent="0.25">
      <c r="C8347" s="159" t="s">
        <v>24911</v>
      </c>
      <c r="D8347" s="159">
        <v>1</v>
      </c>
    </row>
    <row r="8348" spans="3:4" x14ac:dyDescent="0.25">
      <c r="C8348" s="159" t="s">
        <v>24912</v>
      </c>
      <c r="D8348" s="159">
        <v>1</v>
      </c>
    </row>
    <row r="8349" spans="3:4" x14ac:dyDescent="0.25">
      <c r="C8349" s="159" t="s">
        <v>24913</v>
      </c>
      <c r="D8349" s="159">
        <v>1</v>
      </c>
    </row>
    <row r="8350" spans="3:4" x14ac:dyDescent="0.25">
      <c r="C8350" s="159" t="s">
        <v>24914</v>
      </c>
      <c r="D8350" s="159">
        <v>1</v>
      </c>
    </row>
    <row r="8351" spans="3:4" x14ac:dyDescent="0.25">
      <c r="C8351" s="159" t="s">
        <v>24915</v>
      </c>
      <c r="D8351" s="159">
        <v>1</v>
      </c>
    </row>
    <row r="8352" spans="3:4" x14ac:dyDescent="0.25">
      <c r="C8352" s="159" t="s">
        <v>24916</v>
      </c>
      <c r="D8352" s="159">
        <v>1</v>
      </c>
    </row>
    <row r="8353" spans="3:4" x14ac:dyDescent="0.25">
      <c r="C8353" s="159" t="s">
        <v>24917</v>
      </c>
      <c r="D8353" s="159">
        <v>1</v>
      </c>
    </row>
    <row r="8354" spans="3:4" x14ac:dyDescent="0.25">
      <c r="C8354" s="159" t="s">
        <v>24918</v>
      </c>
      <c r="D8354" s="159">
        <v>1</v>
      </c>
    </row>
    <row r="8355" spans="3:4" x14ac:dyDescent="0.25">
      <c r="C8355" s="159" t="s">
        <v>24919</v>
      </c>
      <c r="D8355" s="159">
        <v>1</v>
      </c>
    </row>
    <row r="8356" spans="3:4" x14ac:dyDescent="0.25">
      <c r="C8356" s="159" t="s">
        <v>24920</v>
      </c>
      <c r="D8356" s="159">
        <v>1</v>
      </c>
    </row>
    <row r="8357" spans="3:4" x14ac:dyDescent="0.25">
      <c r="C8357" s="159" t="s">
        <v>24921</v>
      </c>
      <c r="D8357" s="159">
        <v>1</v>
      </c>
    </row>
    <row r="8358" spans="3:4" x14ac:dyDescent="0.25">
      <c r="C8358" s="159" t="s">
        <v>24922</v>
      </c>
      <c r="D8358" s="159">
        <v>1</v>
      </c>
    </row>
    <row r="8359" spans="3:4" x14ac:dyDescent="0.25">
      <c r="C8359" s="159" t="s">
        <v>24923</v>
      </c>
      <c r="D8359" s="159">
        <v>1</v>
      </c>
    </row>
    <row r="8360" spans="3:4" x14ac:dyDescent="0.25">
      <c r="C8360" s="159" t="s">
        <v>24924</v>
      </c>
      <c r="D8360" s="159">
        <v>1</v>
      </c>
    </row>
    <row r="8361" spans="3:4" x14ac:dyDescent="0.25">
      <c r="C8361" s="159" t="s">
        <v>24925</v>
      </c>
      <c r="D8361" s="159">
        <v>1</v>
      </c>
    </row>
    <row r="8362" spans="3:4" x14ac:dyDescent="0.25">
      <c r="C8362" s="159" t="s">
        <v>24926</v>
      </c>
      <c r="D8362" s="159">
        <v>1</v>
      </c>
    </row>
    <row r="8363" spans="3:4" x14ac:dyDescent="0.25">
      <c r="C8363" s="159" t="s">
        <v>24927</v>
      </c>
      <c r="D8363" s="159">
        <v>1</v>
      </c>
    </row>
    <row r="8364" spans="3:4" x14ac:dyDescent="0.25">
      <c r="C8364" s="159" t="s">
        <v>24928</v>
      </c>
      <c r="D8364" s="159">
        <v>1</v>
      </c>
    </row>
    <row r="8365" spans="3:4" x14ac:dyDescent="0.25">
      <c r="C8365" s="159" t="s">
        <v>24929</v>
      </c>
      <c r="D8365" s="159">
        <v>1</v>
      </c>
    </row>
    <row r="8366" spans="3:4" x14ac:dyDescent="0.25">
      <c r="C8366" s="159" t="s">
        <v>24930</v>
      </c>
      <c r="D8366" s="159">
        <v>1</v>
      </c>
    </row>
    <row r="8367" spans="3:4" x14ac:dyDescent="0.25">
      <c r="C8367" s="159" t="s">
        <v>24931</v>
      </c>
      <c r="D8367" s="159">
        <v>1</v>
      </c>
    </row>
    <row r="8368" spans="3:4" x14ac:dyDescent="0.25">
      <c r="C8368" s="159" t="s">
        <v>24932</v>
      </c>
      <c r="D8368" s="159">
        <v>1</v>
      </c>
    </row>
    <row r="8369" spans="3:4" x14ac:dyDescent="0.25">
      <c r="C8369" s="159" t="s">
        <v>24933</v>
      </c>
      <c r="D8369" s="159">
        <v>1</v>
      </c>
    </row>
    <row r="8370" spans="3:4" x14ac:dyDescent="0.25">
      <c r="C8370" s="159" t="s">
        <v>24934</v>
      </c>
      <c r="D8370" s="159">
        <v>1</v>
      </c>
    </row>
    <row r="8371" spans="3:4" x14ac:dyDescent="0.25">
      <c r="C8371" s="159" t="s">
        <v>24935</v>
      </c>
      <c r="D8371" s="159">
        <v>1</v>
      </c>
    </row>
    <row r="8372" spans="3:4" x14ac:dyDescent="0.25">
      <c r="C8372" s="159" t="s">
        <v>24936</v>
      </c>
      <c r="D8372" s="159">
        <v>1</v>
      </c>
    </row>
    <row r="8373" spans="3:4" x14ac:dyDescent="0.25">
      <c r="C8373" s="159" t="s">
        <v>24937</v>
      </c>
      <c r="D8373" s="159">
        <v>1</v>
      </c>
    </row>
    <row r="8374" spans="3:4" x14ac:dyDescent="0.25">
      <c r="C8374" s="159" t="s">
        <v>24938</v>
      </c>
      <c r="D8374" s="159">
        <v>1</v>
      </c>
    </row>
    <row r="8375" spans="3:4" x14ac:dyDescent="0.25">
      <c r="C8375" s="159" t="s">
        <v>24939</v>
      </c>
      <c r="D8375" s="159">
        <v>1</v>
      </c>
    </row>
    <row r="8376" spans="3:4" x14ac:dyDescent="0.25">
      <c r="C8376" s="159" t="s">
        <v>24940</v>
      </c>
      <c r="D8376" s="159">
        <v>1</v>
      </c>
    </row>
    <row r="8377" spans="3:4" x14ac:dyDescent="0.25">
      <c r="C8377" s="159" t="s">
        <v>24941</v>
      </c>
      <c r="D8377" s="159">
        <v>1</v>
      </c>
    </row>
    <row r="8378" spans="3:4" x14ac:dyDescent="0.25">
      <c r="C8378" s="159" t="s">
        <v>24942</v>
      </c>
      <c r="D8378" s="159">
        <v>1</v>
      </c>
    </row>
    <row r="8379" spans="3:4" x14ac:dyDescent="0.25">
      <c r="C8379" s="159" t="s">
        <v>24943</v>
      </c>
      <c r="D8379" s="159">
        <v>1</v>
      </c>
    </row>
    <row r="8380" spans="3:4" x14ac:dyDescent="0.25">
      <c r="C8380" s="159" t="s">
        <v>24944</v>
      </c>
      <c r="D8380" s="159">
        <v>1</v>
      </c>
    </row>
    <row r="8381" spans="3:4" x14ac:dyDescent="0.25">
      <c r="C8381" s="159" t="s">
        <v>24945</v>
      </c>
      <c r="D8381" s="159">
        <v>1</v>
      </c>
    </row>
    <row r="8382" spans="3:4" x14ac:dyDescent="0.25">
      <c r="C8382" s="159" t="s">
        <v>24946</v>
      </c>
      <c r="D8382" s="159">
        <v>1</v>
      </c>
    </row>
    <row r="8383" spans="3:4" x14ac:dyDescent="0.25">
      <c r="C8383" s="159" t="s">
        <v>24947</v>
      </c>
      <c r="D8383" s="159">
        <v>1</v>
      </c>
    </row>
    <row r="8384" spans="3:4" x14ac:dyDescent="0.25">
      <c r="C8384" s="159" t="s">
        <v>24948</v>
      </c>
      <c r="D8384" s="159">
        <v>1</v>
      </c>
    </row>
    <row r="8385" spans="3:4" x14ac:dyDescent="0.25">
      <c r="C8385" s="159" t="s">
        <v>24949</v>
      </c>
      <c r="D8385" s="159">
        <v>1</v>
      </c>
    </row>
    <row r="8386" spans="3:4" x14ac:dyDescent="0.25">
      <c r="C8386" s="159" t="s">
        <v>24950</v>
      </c>
      <c r="D8386" s="159">
        <v>1</v>
      </c>
    </row>
    <row r="8387" spans="3:4" x14ac:dyDescent="0.25">
      <c r="C8387" s="159" t="s">
        <v>24951</v>
      </c>
      <c r="D8387" s="159">
        <v>1</v>
      </c>
    </row>
    <row r="8388" spans="3:4" x14ac:dyDescent="0.25">
      <c r="C8388" s="159" t="s">
        <v>24952</v>
      </c>
      <c r="D8388" s="159">
        <v>1</v>
      </c>
    </row>
    <row r="8389" spans="3:4" x14ac:dyDescent="0.25">
      <c r="C8389" s="159" t="s">
        <v>24953</v>
      </c>
      <c r="D8389" s="159">
        <v>1</v>
      </c>
    </row>
    <row r="8390" spans="3:4" x14ac:dyDescent="0.25">
      <c r="C8390" s="159" t="s">
        <v>24954</v>
      </c>
      <c r="D8390" s="159">
        <v>1</v>
      </c>
    </row>
    <row r="8391" spans="3:4" x14ac:dyDescent="0.25">
      <c r="C8391" s="159" t="s">
        <v>24955</v>
      </c>
      <c r="D8391" s="159">
        <v>1</v>
      </c>
    </row>
    <row r="8392" spans="3:4" x14ac:dyDescent="0.25">
      <c r="C8392" s="159" t="s">
        <v>24956</v>
      </c>
      <c r="D8392" s="159">
        <v>1</v>
      </c>
    </row>
    <row r="8393" spans="3:4" x14ac:dyDescent="0.25">
      <c r="C8393" s="159" t="s">
        <v>24957</v>
      </c>
      <c r="D8393" s="159">
        <v>1</v>
      </c>
    </row>
    <row r="8394" spans="3:4" x14ac:dyDescent="0.25">
      <c r="C8394" s="159" t="s">
        <v>24958</v>
      </c>
      <c r="D8394" s="159">
        <v>1</v>
      </c>
    </row>
    <row r="8395" spans="3:4" x14ac:dyDescent="0.25">
      <c r="C8395" s="159" t="s">
        <v>24959</v>
      </c>
      <c r="D8395" s="159">
        <v>1</v>
      </c>
    </row>
    <row r="8396" spans="3:4" x14ac:dyDescent="0.25">
      <c r="C8396" s="159" t="s">
        <v>24960</v>
      </c>
      <c r="D8396" s="159">
        <v>1</v>
      </c>
    </row>
    <row r="8397" spans="3:4" x14ac:dyDescent="0.25">
      <c r="C8397" s="159" t="s">
        <v>24961</v>
      </c>
      <c r="D8397" s="159">
        <v>1</v>
      </c>
    </row>
    <row r="8398" spans="3:4" x14ac:dyDescent="0.25">
      <c r="C8398" s="159" t="s">
        <v>24962</v>
      </c>
      <c r="D8398" s="159">
        <v>1</v>
      </c>
    </row>
    <row r="8399" spans="3:4" x14ac:dyDescent="0.25">
      <c r="C8399" s="159" t="s">
        <v>24963</v>
      </c>
      <c r="D8399" s="159">
        <v>1</v>
      </c>
    </row>
    <row r="8400" spans="3:4" x14ac:dyDescent="0.25">
      <c r="C8400" s="159" t="s">
        <v>24964</v>
      </c>
      <c r="D8400" s="159">
        <v>1</v>
      </c>
    </row>
    <row r="8401" spans="3:4" x14ac:dyDescent="0.25">
      <c r="C8401" s="159" t="s">
        <v>24965</v>
      </c>
      <c r="D8401" s="159">
        <v>1</v>
      </c>
    </row>
    <row r="8402" spans="3:4" x14ac:dyDescent="0.25">
      <c r="C8402" s="159" t="s">
        <v>24966</v>
      </c>
      <c r="D8402" s="159">
        <v>1</v>
      </c>
    </row>
    <row r="8403" spans="3:4" x14ac:dyDescent="0.25">
      <c r="C8403" s="159" t="s">
        <v>24967</v>
      </c>
      <c r="D8403" s="159">
        <v>1</v>
      </c>
    </row>
    <row r="8404" spans="3:4" x14ac:dyDescent="0.25">
      <c r="C8404" s="159" t="s">
        <v>24968</v>
      </c>
      <c r="D8404" s="159">
        <v>1</v>
      </c>
    </row>
    <row r="8405" spans="3:4" x14ac:dyDescent="0.25">
      <c r="C8405" s="159" t="s">
        <v>24969</v>
      </c>
      <c r="D8405" s="159">
        <v>1</v>
      </c>
    </row>
    <row r="8406" spans="3:4" x14ac:dyDescent="0.25">
      <c r="C8406" s="159" t="s">
        <v>24970</v>
      </c>
      <c r="D8406" s="159">
        <v>1</v>
      </c>
    </row>
    <row r="8407" spans="3:4" x14ac:dyDescent="0.25">
      <c r="C8407" s="159" t="s">
        <v>24971</v>
      </c>
      <c r="D8407" s="159">
        <v>1</v>
      </c>
    </row>
    <row r="8408" spans="3:4" x14ac:dyDescent="0.25">
      <c r="C8408" s="159" t="s">
        <v>24972</v>
      </c>
      <c r="D8408" s="159">
        <v>1</v>
      </c>
    </row>
    <row r="8409" spans="3:4" x14ac:dyDescent="0.25">
      <c r="C8409" s="159" t="s">
        <v>24973</v>
      </c>
      <c r="D8409" s="159">
        <v>1</v>
      </c>
    </row>
    <row r="8410" spans="3:4" x14ac:dyDescent="0.25">
      <c r="C8410" s="159" t="s">
        <v>24974</v>
      </c>
      <c r="D8410" s="159">
        <v>1</v>
      </c>
    </row>
    <row r="8411" spans="3:4" x14ac:dyDescent="0.25">
      <c r="C8411" s="159" t="s">
        <v>24975</v>
      </c>
      <c r="D8411" s="159">
        <v>1</v>
      </c>
    </row>
    <row r="8412" spans="3:4" x14ac:dyDescent="0.25">
      <c r="C8412" s="159" t="s">
        <v>24976</v>
      </c>
      <c r="D8412" s="159">
        <v>1</v>
      </c>
    </row>
    <row r="8413" spans="3:4" x14ac:dyDescent="0.25">
      <c r="C8413" s="159" t="s">
        <v>24977</v>
      </c>
      <c r="D8413" s="159">
        <v>1</v>
      </c>
    </row>
    <row r="8414" spans="3:4" x14ac:dyDescent="0.25">
      <c r="C8414" s="159" t="s">
        <v>24978</v>
      </c>
      <c r="D8414" s="159">
        <v>1</v>
      </c>
    </row>
    <row r="8415" spans="3:4" x14ac:dyDescent="0.25">
      <c r="C8415" s="159" t="s">
        <v>24979</v>
      </c>
      <c r="D8415" s="159">
        <v>1</v>
      </c>
    </row>
    <row r="8416" spans="3:4" x14ac:dyDescent="0.25">
      <c r="C8416" s="159" t="s">
        <v>24980</v>
      </c>
      <c r="D8416" s="159">
        <v>1</v>
      </c>
    </row>
    <row r="8417" spans="3:4" x14ac:dyDescent="0.25">
      <c r="C8417" s="159" t="s">
        <v>24981</v>
      </c>
      <c r="D8417" s="159">
        <v>1</v>
      </c>
    </row>
    <row r="8418" spans="3:4" x14ac:dyDescent="0.25">
      <c r="C8418" s="159" t="s">
        <v>24982</v>
      </c>
      <c r="D8418" s="159">
        <v>1</v>
      </c>
    </row>
    <row r="8419" spans="3:4" x14ac:dyDescent="0.25">
      <c r="C8419" s="159" t="s">
        <v>24983</v>
      </c>
      <c r="D8419" s="159">
        <v>1</v>
      </c>
    </row>
    <row r="8420" spans="3:4" x14ac:dyDescent="0.25">
      <c r="C8420" s="159" t="s">
        <v>24984</v>
      </c>
      <c r="D8420" s="159">
        <v>1</v>
      </c>
    </row>
    <row r="8421" spans="3:4" x14ac:dyDescent="0.25">
      <c r="C8421" s="159" t="s">
        <v>24985</v>
      </c>
      <c r="D8421" s="159">
        <v>1</v>
      </c>
    </row>
    <row r="8422" spans="3:4" x14ac:dyDescent="0.25">
      <c r="C8422" s="159" t="s">
        <v>24986</v>
      </c>
      <c r="D8422" s="159">
        <v>1</v>
      </c>
    </row>
    <row r="8423" spans="3:4" x14ac:dyDescent="0.25">
      <c r="C8423" s="159" t="s">
        <v>24987</v>
      </c>
      <c r="D8423" s="159">
        <v>1</v>
      </c>
    </row>
    <row r="8424" spans="3:4" x14ac:dyDescent="0.25">
      <c r="C8424" s="159" t="s">
        <v>24988</v>
      </c>
      <c r="D8424" s="159">
        <v>1</v>
      </c>
    </row>
    <row r="8425" spans="3:4" x14ac:dyDescent="0.25">
      <c r="C8425" s="159" t="s">
        <v>24989</v>
      </c>
      <c r="D8425" s="159">
        <v>1</v>
      </c>
    </row>
    <row r="8426" spans="3:4" x14ac:dyDescent="0.25">
      <c r="C8426" s="159" t="s">
        <v>24990</v>
      </c>
      <c r="D8426" s="159">
        <v>1</v>
      </c>
    </row>
    <row r="8427" spans="3:4" x14ac:dyDescent="0.25">
      <c r="C8427" s="159" t="s">
        <v>24991</v>
      </c>
      <c r="D8427" s="159">
        <v>1</v>
      </c>
    </row>
    <row r="8428" spans="3:4" x14ac:dyDescent="0.25">
      <c r="C8428" s="159" t="s">
        <v>24992</v>
      </c>
      <c r="D8428" s="159">
        <v>1</v>
      </c>
    </row>
    <row r="8429" spans="3:4" x14ac:dyDescent="0.25">
      <c r="C8429" s="159" t="s">
        <v>24993</v>
      </c>
      <c r="D8429" s="159">
        <v>1</v>
      </c>
    </row>
    <row r="8430" spans="3:4" x14ac:dyDescent="0.25">
      <c r="C8430" s="159" t="s">
        <v>24994</v>
      </c>
      <c r="D8430" s="159">
        <v>1</v>
      </c>
    </row>
    <row r="8431" spans="3:4" x14ac:dyDescent="0.25">
      <c r="C8431" s="159" t="s">
        <v>24995</v>
      </c>
      <c r="D8431" s="159">
        <v>1</v>
      </c>
    </row>
    <row r="8432" spans="3:4" x14ac:dyDescent="0.25">
      <c r="C8432" s="159" t="s">
        <v>24996</v>
      </c>
      <c r="D8432" s="159">
        <v>1</v>
      </c>
    </row>
    <row r="8433" spans="3:4" x14ac:dyDescent="0.25">
      <c r="C8433" s="159" t="s">
        <v>24997</v>
      </c>
      <c r="D8433" s="159">
        <v>1</v>
      </c>
    </row>
    <row r="8434" spans="3:4" x14ac:dyDescent="0.25">
      <c r="C8434" s="159" t="s">
        <v>24998</v>
      </c>
      <c r="D8434" s="159">
        <v>1</v>
      </c>
    </row>
    <row r="8435" spans="3:4" x14ac:dyDescent="0.25">
      <c r="C8435" s="159" t="s">
        <v>24999</v>
      </c>
      <c r="D8435" s="159">
        <v>1</v>
      </c>
    </row>
    <row r="8436" spans="3:4" x14ac:dyDescent="0.25">
      <c r="C8436" s="159" t="s">
        <v>25000</v>
      </c>
      <c r="D8436" s="159">
        <v>1</v>
      </c>
    </row>
    <row r="8437" spans="3:4" x14ac:dyDescent="0.25">
      <c r="C8437" s="159" t="s">
        <v>25001</v>
      </c>
      <c r="D8437" s="159">
        <v>1</v>
      </c>
    </row>
    <row r="8438" spans="3:4" x14ac:dyDescent="0.25">
      <c r="C8438" s="159" t="s">
        <v>25002</v>
      </c>
      <c r="D8438" s="159">
        <v>1</v>
      </c>
    </row>
    <row r="8439" spans="3:4" x14ac:dyDescent="0.25">
      <c r="C8439" s="159" t="s">
        <v>25003</v>
      </c>
      <c r="D8439" s="159">
        <v>1</v>
      </c>
    </row>
    <row r="8440" spans="3:4" x14ac:dyDescent="0.25">
      <c r="C8440" s="159" t="s">
        <v>25004</v>
      </c>
      <c r="D8440" s="159">
        <v>1</v>
      </c>
    </row>
    <row r="8441" spans="3:4" x14ac:dyDescent="0.25">
      <c r="C8441" s="159" t="s">
        <v>25005</v>
      </c>
      <c r="D8441" s="159">
        <v>1</v>
      </c>
    </row>
    <row r="8442" spans="3:4" x14ac:dyDescent="0.25">
      <c r="C8442" s="159" t="s">
        <v>25006</v>
      </c>
      <c r="D8442" s="159">
        <v>1</v>
      </c>
    </row>
    <row r="8443" spans="3:4" x14ac:dyDescent="0.25">
      <c r="C8443" s="159" t="s">
        <v>25007</v>
      </c>
      <c r="D8443" s="159">
        <v>1</v>
      </c>
    </row>
    <row r="8444" spans="3:4" x14ac:dyDescent="0.25">
      <c r="C8444" s="159" t="s">
        <v>25008</v>
      </c>
      <c r="D8444" s="159">
        <v>1</v>
      </c>
    </row>
    <row r="8445" spans="3:4" x14ac:dyDescent="0.25">
      <c r="C8445" s="159" t="s">
        <v>25009</v>
      </c>
      <c r="D8445" s="159">
        <v>1</v>
      </c>
    </row>
    <row r="8446" spans="3:4" x14ac:dyDescent="0.25">
      <c r="C8446" s="159" t="s">
        <v>25010</v>
      </c>
      <c r="D8446" s="159">
        <v>1</v>
      </c>
    </row>
    <row r="8447" spans="3:4" x14ac:dyDescent="0.25">
      <c r="C8447" s="159" t="s">
        <v>25011</v>
      </c>
      <c r="D8447" s="159">
        <v>1</v>
      </c>
    </row>
    <row r="8448" spans="3:4" x14ac:dyDescent="0.25">
      <c r="C8448" s="159" t="s">
        <v>25012</v>
      </c>
      <c r="D8448" s="159">
        <v>1</v>
      </c>
    </row>
    <row r="8449" spans="3:4" x14ac:dyDescent="0.25">
      <c r="C8449" s="159" t="s">
        <v>25013</v>
      </c>
      <c r="D8449" s="159">
        <v>1</v>
      </c>
    </row>
    <row r="8450" spans="3:4" x14ac:dyDescent="0.25">
      <c r="C8450" s="159" t="s">
        <v>25014</v>
      </c>
      <c r="D8450" s="159">
        <v>1</v>
      </c>
    </row>
    <row r="8451" spans="3:4" x14ac:dyDescent="0.25">
      <c r="C8451" s="159" t="s">
        <v>25015</v>
      </c>
      <c r="D8451" s="159">
        <v>1</v>
      </c>
    </row>
    <row r="8452" spans="3:4" x14ac:dyDescent="0.25">
      <c r="C8452" s="159" t="s">
        <v>25016</v>
      </c>
      <c r="D8452" s="159">
        <v>1</v>
      </c>
    </row>
    <row r="8453" spans="3:4" x14ac:dyDescent="0.25">
      <c r="C8453" s="159" t="s">
        <v>25017</v>
      </c>
      <c r="D8453" s="159">
        <v>1</v>
      </c>
    </row>
    <row r="8454" spans="3:4" x14ac:dyDescent="0.25">
      <c r="C8454" s="159" t="s">
        <v>25018</v>
      </c>
      <c r="D8454" s="159">
        <v>1</v>
      </c>
    </row>
    <row r="8455" spans="3:4" x14ac:dyDescent="0.25">
      <c r="C8455" s="159" t="s">
        <v>25019</v>
      </c>
      <c r="D8455" s="159">
        <v>1</v>
      </c>
    </row>
    <row r="8456" spans="3:4" x14ac:dyDescent="0.25">
      <c r="C8456" s="159" t="s">
        <v>25020</v>
      </c>
      <c r="D8456" s="159">
        <v>1</v>
      </c>
    </row>
    <row r="8457" spans="3:4" x14ac:dyDescent="0.25">
      <c r="C8457" s="159" t="s">
        <v>25021</v>
      </c>
      <c r="D8457" s="159">
        <v>1</v>
      </c>
    </row>
    <row r="8458" spans="3:4" x14ac:dyDescent="0.25">
      <c r="C8458" s="159" t="s">
        <v>25022</v>
      </c>
      <c r="D8458" s="159">
        <v>1</v>
      </c>
    </row>
    <row r="8459" spans="3:4" x14ac:dyDescent="0.25">
      <c r="C8459" s="159" t="s">
        <v>25023</v>
      </c>
      <c r="D8459" s="159">
        <v>1</v>
      </c>
    </row>
    <row r="8460" spans="3:4" x14ac:dyDescent="0.25">
      <c r="C8460" s="159" t="s">
        <v>25024</v>
      </c>
      <c r="D8460" s="159">
        <v>1</v>
      </c>
    </row>
    <row r="8461" spans="3:4" x14ac:dyDescent="0.25">
      <c r="C8461" s="159" t="s">
        <v>25025</v>
      </c>
      <c r="D8461" s="159">
        <v>1</v>
      </c>
    </row>
    <row r="8462" spans="3:4" x14ac:dyDescent="0.25">
      <c r="C8462" s="159" t="s">
        <v>25026</v>
      </c>
      <c r="D8462" s="159">
        <v>1</v>
      </c>
    </row>
    <row r="8463" spans="3:4" x14ac:dyDescent="0.25">
      <c r="C8463" s="159" t="s">
        <v>25027</v>
      </c>
      <c r="D8463" s="159">
        <v>1</v>
      </c>
    </row>
    <row r="8464" spans="3:4" x14ac:dyDescent="0.25">
      <c r="C8464" s="159" t="s">
        <v>25028</v>
      </c>
      <c r="D8464" s="159">
        <v>1</v>
      </c>
    </row>
    <row r="8465" spans="3:4" x14ac:dyDescent="0.25">
      <c r="C8465" s="159" t="s">
        <v>25029</v>
      </c>
      <c r="D8465" s="159">
        <v>1</v>
      </c>
    </row>
    <row r="8466" spans="3:4" x14ac:dyDescent="0.25">
      <c r="C8466" s="159" t="s">
        <v>25030</v>
      </c>
      <c r="D8466" s="159">
        <v>1</v>
      </c>
    </row>
    <row r="8467" spans="3:4" x14ac:dyDescent="0.25">
      <c r="C8467" s="159" t="s">
        <v>25031</v>
      </c>
      <c r="D8467" s="159">
        <v>1</v>
      </c>
    </row>
    <row r="8468" spans="3:4" x14ac:dyDescent="0.25">
      <c r="C8468" s="159" t="s">
        <v>25032</v>
      </c>
      <c r="D8468" s="159">
        <v>1</v>
      </c>
    </row>
    <row r="8469" spans="3:4" x14ac:dyDescent="0.25">
      <c r="C8469" s="159" t="s">
        <v>25033</v>
      </c>
      <c r="D8469" s="159">
        <v>1</v>
      </c>
    </row>
    <row r="8470" spans="3:4" x14ac:dyDescent="0.25">
      <c r="C8470" s="159" t="s">
        <v>25034</v>
      </c>
      <c r="D8470" s="159">
        <v>1</v>
      </c>
    </row>
    <row r="8471" spans="3:4" x14ac:dyDescent="0.25">
      <c r="C8471" s="159" t="s">
        <v>25035</v>
      </c>
      <c r="D8471" s="159">
        <v>1</v>
      </c>
    </row>
    <row r="8472" spans="3:4" x14ac:dyDescent="0.25">
      <c r="C8472" s="159" t="s">
        <v>25036</v>
      </c>
      <c r="D8472" s="159">
        <v>1</v>
      </c>
    </row>
    <row r="8473" spans="3:4" x14ac:dyDescent="0.25">
      <c r="C8473" s="159" t="s">
        <v>25037</v>
      </c>
      <c r="D8473" s="159">
        <v>1</v>
      </c>
    </row>
    <row r="8474" spans="3:4" x14ac:dyDescent="0.25">
      <c r="C8474" s="159" t="s">
        <v>25038</v>
      </c>
      <c r="D8474" s="159">
        <v>1</v>
      </c>
    </row>
    <row r="8475" spans="3:4" x14ac:dyDescent="0.25">
      <c r="C8475" s="159" t="s">
        <v>25039</v>
      </c>
      <c r="D8475" s="159">
        <v>1</v>
      </c>
    </row>
    <row r="8476" spans="3:4" x14ac:dyDescent="0.25">
      <c r="C8476" s="159" t="s">
        <v>25040</v>
      </c>
      <c r="D8476" s="159">
        <v>1</v>
      </c>
    </row>
    <row r="8477" spans="3:4" x14ac:dyDescent="0.25">
      <c r="C8477" s="159" t="s">
        <v>25041</v>
      </c>
      <c r="D8477" s="159">
        <v>1</v>
      </c>
    </row>
    <row r="8478" spans="3:4" x14ac:dyDescent="0.25">
      <c r="C8478" s="159" t="s">
        <v>25042</v>
      </c>
      <c r="D8478" s="159">
        <v>1</v>
      </c>
    </row>
    <row r="8479" spans="3:4" x14ac:dyDescent="0.25">
      <c r="C8479" s="159" t="s">
        <v>25252</v>
      </c>
      <c r="D8479" s="159">
        <v>1</v>
      </c>
    </row>
    <row r="8480" spans="3:4" x14ac:dyDescent="0.25">
      <c r="C8480" s="159" t="s">
        <v>25253</v>
      </c>
      <c r="D8480" s="159">
        <v>1</v>
      </c>
    </row>
    <row r="8481" spans="3:4" x14ac:dyDescent="0.25">
      <c r="C8481" s="159" t="s">
        <v>25254</v>
      </c>
      <c r="D8481" s="159">
        <v>1</v>
      </c>
    </row>
    <row r="8482" spans="3:4" x14ac:dyDescent="0.25">
      <c r="C8482" s="159" t="s">
        <v>25255</v>
      </c>
      <c r="D8482" s="159">
        <v>1</v>
      </c>
    </row>
    <row r="8483" spans="3:4" x14ac:dyDescent="0.25">
      <c r="C8483" s="159" t="s">
        <v>25256</v>
      </c>
      <c r="D8483" s="159">
        <v>1</v>
      </c>
    </row>
    <row r="8484" spans="3:4" x14ac:dyDescent="0.25">
      <c r="C8484" s="159" t="s">
        <v>25257</v>
      </c>
      <c r="D8484" s="159">
        <v>1</v>
      </c>
    </row>
    <row r="8485" spans="3:4" x14ac:dyDescent="0.25">
      <c r="C8485" s="159" t="s">
        <v>25258</v>
      </c>
      <c r="D8485" s="159">
        <v>1</v>
      </c>
    </row>
    <row r="8486" spans="3:4" x14ac:dyDescent="0.25">
      <c r="C8486" s="159" t="s">
        <v>25259</v>
      </c>
      <c r="D8486" s="159">
        <v>1</v>
      </c>
    </row>
    <row r="8487" spans="3:4" x14ac:dyDescent="0.25">
      <c r="C8487" s="159" t="s">
        <v>25260</v>
      </c>
      <c r="D8487" s="159">
        <v>1</v>
      </c>
    </row>
    <row r="8488" spans="3:4" x14ac:dyDescent="0.25">
      <c r="C8488" s="159" t="s">
        <v>25261</v>
      </c>
      <c r="D8488" s="159">
        <v>1</v>
      </c>
    </row>
    <row r="8489" spans="3:4" x14ac:dyDescent="0.25">
      <c r="C8489" s="159" t="s">
        <v>25262</v>
      </c>
      <c r="D8489" s="159">
        <v>1</v>
      </c>
    </row>
    <row r="8490" spans="3:4" x14ac:dyDescent="0.25">
      <c r="C8490" s="159" t="s">
        <v>25263</v>
      </c>
      <c r="D8490" s="159">
        <v>1</v>
      </c>
    </row>
    <row r="8491" spans="3:4" x14ac:dyDescent="0.25">
      <c r="C8491" s="159" t="s">
        <v>25162</v>
      </c>
      <c r="D8491" s="159">
        <v>1</v>
      </c>
    </row>
    <row r="8492" spans="3:4" x14ac:dyDescent="0.25">
      <c r="C8492" s="159" t="s">
        <v>25163</v>
      </c>
      <c r="D8492" s="159">
        <v>1</v>
      </c>
    </row>
    <row r="8493" spans="3:4" x14ac:dyDescent="0.25">
      <c r="C8493" s="159" t="s">
        <v>25164</v>
      </c>
      <c r="D8493" s="159">
        <v>1</v>
      </c>
    </row>
    <row r="8494" spans="3:4" x14ac:dyDescent="0.25">
      <c r="C8494" s="159" t="s">
        <v>25165</v>
      </c>
      <c r="D8494" s="159">
        <v>1</v>
      </c>
    </row>
    <row r="8495" spans="3:4" x14ac:dyDescent="0.25">
      <c r="C8495" s="159" t="s">
        <v>25166</v>
      </c>
      <c r="D8495" s="159">
        <v>1</v>
      </c>
    </row>
    <row r="8496" spans="3:4" x14ac:dyDescent="0.25">
      <c r="C8496" s="159" t="s">
        <v>25167</v>
      </c>
      <c r="D8496" s="159">
        <v>1</v>
      </c>
    </row>
    <row r="8497" spans="3:4" x14ac:dyDescent="0.25">
      <c r="C8497" s="159" t="s">
        <v>25168</v>
      </c>
      <c r="D8497" s="159">
        <v>1</v>
      </c>
    </row>
    <row r="8498" spans="3:4" x14ac:dyDescent="0.25">
      <c r="C8498" s="159" t="s">
        <v>25169</v>
      </c>
      <c r="D8498" s="159">
        <v>1</v>
      </c>
    </row>
    <row r="8499" spans="3:4" x14ac:dyDescent="0.25">
      <c r="C8499" s="159" t="s">
        <v>25170</v>
      </c>
      <c r="D8499" s="159">
        <v>1</v>
      </c>
    </row>
    <row r="8500" spans="3:4" x14ac:dyDescent="0.25">
      <c r="C8500" s="159" t="s">
        <v>25171</v>
      </c>
      <c r="D8500" s="159">
        <v>1</v>
      </c>
    </row>
    <row r="8501" spans="3:4" x14ac:dyDescent="0.25">
      <c r="C8501" s="159" t="s">
        <v>25172</v>
      </c>
      <c r="D8501" s="159">
        <v>1</v>
      </c>
    </row>
    <row r="8502" spans="3:4" x14ac:dyDescent="0.25">
      <c r="C8502" s="159" t="s">
        <v>25173</v>
      </c>
      <c r="D8502" s="159">
        <v>1</v>
      </c>
    </row>
    <row r="8503" spans="3:4" x14ac:dyDescent="0.25">
      <c r="C8503" s="159" t="s">
        <v>25174</v>
      </c>
      <c r="D8503" s="159">
        <v>1</v>
      </c>
    </row>
    <row r="8504" spans="3:4" x14ac:dyDescent="0.25">
      <c r="C8504" s="159" t="s">
        <v>25175</v>
      </c>
      <c r="D8504" s="159">
        <v>1</v>
      </c>
    </row>
    <row r="8505" spans="3:4" x14ac:dyDescent="0.25">
      <c r="C8505" s="159" t="s">
        <v>25176</v>
      </c>
      <c r="D8505" s="159">
        <v>1</v>
      </c>
    </row>
    <row r="8506" spans="3:4" x14ac:dyDescent="0.25">
      <c r="C8506" s="159" t="s">
        <v>25177</v>
      </c>
      <c r="D8506" s="159">
        <v>1</v>
      </c>
    </row>
    <row r="8507" spans="3:4" x14ac:dyDescent="0.25">
      <c r="C8507" s="159" t="s">
        <v>25178</v>
      </c>
      <c r="D8507" s="159">
        <v>1</v>
      </c>
    </row>
    <row r="8508" spans="3:4" x14ac:dyDescent="0.25">
      <c r="C8508" s="159" t="s">
        <v>25179</v>
      </c>
      <c r="D8508" s="159">
        <v>1</v>
      </c>
    </row>
    <row r="8509" spans="3:4" x14ac:dyDescent="0.25">
      <c r="C8509" s="159" t="s">
        <v>25180</v>
      </c>
      <c r="D8509" s="159">
        <v>1</v>
      </c>
    </row>
    <row r="8510" spans="3:4" x14ac:dyDescent="0.25">
      <c r="C8510" s="159" t="s">
        <v>25181</v>
      </c>
      <c r="D8510" s="159">
        <v>1</v>
      </c>
    </row>
    <row r="8511" spans="3:4" x14ac:dyDescent="0.25">
      <c r="C8511" s="159" t="s">
        <v>25182</v>
      </c>
      <c r="D8511" s="159">
        <v>1</v>
      </c>
    </row>
    <row r="8512" spans="3:4" x14ac:dyDescent="0.25">
      <c r="C8512" s="159" t="s">
        <v>25183</v>
      </c>
      <c r="D8512" s="159">
        <v>1</v>
      </c>
    </row>
    <row r="8513" spans="3:4" x14ac:dyDescent="0.25">
      <c r="C8513" s="159" t="s">
        <v>25184</v>
      </c>
      <c r="D8513" s="159">
        <v>1</v>
      </c>
    </row>
    <row r="8514" spans="3:4" x14ac:dyDescent="0.25">
      <c r="C8514" s="159" t="s">
        <v>25185</v>
      </c>
      <c r="D8514" s="159">
        <v>1</v>
      </c>
    </row>
    <row r="8515" spans="3:4" x14ac:dyDescent="0.25">
      <c r="C8515" s="159" t="s">
        <v>25186</v>
      </c>
      <c r="D8515" s="159">
        <v>1</v>
      </c>
    </row>
    <row r="8516" spans="3:4" x14ac:dyDescent="0.25">
      <c r="C8516" s="159" t="s">
        <v>25187</v>
      </c>
      <c r="D8516" s="159">
        <v>1</v>
      </c>
    </row>
    <row r="8517" spans="3:4" x14ac:dyDescent="0.25">
      <c r="C8517" s="159" t="s">
        <v>25188</v>
      </c>
      <c r="D8517" s="159">
        <v>1</v>
      </c>
    </row>
    <row r="8518" spans="3:4" x14ac:dyDescent="0.25">
      <c r="C8518" s="159" t="s">
        <v>25189</v>
      </c>
      <c r="D8518" s="159">
        <v>1</v>
      </c>
    </row>
    <row r="8519" spans="3:4" x14ac:dyDescent="0.25">
      <c r="C8519" s="159" t="s">
        <v>25190</v>
      </c>
      <c r="D8519" s="159">
        <v>1</v>
      </c>
    </row>
    <row r="8520" spans="3:4" x14ac:dyDescent="0.25">
      <c r="C8520" s="159" t="s">
        <v>25191</v>
      </c>
      <c r="D8520" s="159">
        <v>1</v>
      </c>
    </row>
    <row r="8521" spans="3:4" x14ac:dyDescent="0.25">
      <c r="C8521" s="159" t="s">
        <v>25192</v>
      </c>
      <c r="D8521" s="159">
        <v>1</v>
      </c>
    </row>
    <row r="8522" spans="3:4" x14ac:dyDescent="0.25">
      <c r="C8522" s="159" t="s">
        <v>25193</v>
      </c>
      <c r="D8522" s="159">
        <v>1</v>
      </c>
    </row>
    <row r="8523" spans="3:4" x14ac:dyDescent="0.25">
      <c r="C8523" s="159" t="s">
        <v>25194</v>
      </c>
      <c r="D8523" s="159">
        <v>1</v>
      </c>
    </row>
    <row r="8524" spans="3:4" x14ac:dyDescent="0.25">
      <c r="C8524" s="159" t="s">
        <v>25195</v>
      </c>
      <c r="D8524" s="159">
        <v>1</v>
      </c>
    </row>
    <row r="8525" spans="3:4" x14ac:dyDescent="0.25">
      <c r="C8525" s="159" t="s">
        <v>25196</v>
      </c>
      <c r="D8525" s="159">
        <v>1</v>
      </c>
    </row>
    <row r="8526" spans="3:4" x14ac:dyDescent="0.25">
      <c r="C8526" s="159" t="s">
        <v>25197</v>
      </c>
      <c r="D8526" s="159">
        <v>1</v>
      </c>
    </row>
    <row r="8527" spans="3:4" x14ac:dyDescent="0.25">
      <c r="C8527" s="159" t="s">
        <v>25198</v>
      </c>
      <c r="D8527" s="159">
        <v>1</v>
      </c>
    </row>
    <row r="8528" spans="3:4" x14ac:dyDescent="0.25">
      <c r="C8528" s="159" t="s">
        <v>25199</v>
      </c>
      <c r="D8528" s="159">
        <v>1</v>
      </c>
    </row>
    <row r="8529" spans="3:4" x14ac:dyDescent="0.25">
      <c r="C8529" s="159" t="s">
        <v>25200</v>
      </c>
      <c r="D8529" s="159">
        <v>1</v>
      </c>
    </row>
    <row r="8530" spans="3:4" x14ac:dyDescent="0.25">
      <c r="C8530" s="159" t="s">
        <v>25201</v>
      </c>
      <c r="D8530" s="159">
        <v>1</v>
      </c>
    </row>
    <row r="8531" spans="3:4" x14ac:dyDescent="0.25">
      <c r="C8531" s="159" t="s">
        <v>25202</v>
      </c>
      <c r="D8531" s="159">
        <v>1</v>
      </c>
    </row>
    <row r="8532" spans="3:4" x14ac:dyDescent="0.25">
      <c r="C8532" s="159" t="s">
        <v>25203</v>
      </c>
      <c r="D8532" s="159">
        <v>1</v>
      </c>
    </row>
    <row r="8533" spans="3:4" x14ac:dyDescent="0.25">
      <c r="C8533" s="159" t="s">
        <v>25204</v>
      </c>
      <c r="D8533" s="159">
        <v>1</v>
      </c>
    </row>
    <row r="8534" spans="3:4" x14ac:dyDescent="0.25">
      <c r="C8534" s="159" t="s">
        <v>25205</v>
      </c>
      <c r="D8534" s="159">
        <v>1</v>
      </c>
    </row>
    <row r="8535" spans="3:4" x14ac:dyDescent="0.25">
      <c r="C8535" s="159" t="s">
        <v>25206</v>
      </c>
      <c r="D8535" s="159">
        <v>1</v>
      </c>
    </row>
    <row r="8536" spans="3:4" x14ac:dyDescent="0.25">
      <c r="C8536" s="159" t="s">
        <v>25207</v>
      </c>
      <c r="D8536" s="159">
        <v>1</v>
      </c>
    </row>
    <row r="8537" spans="3:4" x14ac:dyDescent="0.25">
      <c r="C8537" s="159" t="s">
        <v>25208</v>
      </c>
      <c r="D8537" s="159">
        <v>1</v>
      </c>
    </row>
    <row r="8538" spans="3:4" x14ac:dyDescent="0.25">
      <c r="C8538" s="159" t="s">
        <v>25209</v>
      </c>
      <c r="D8538" s="159">
        <v>1</v>
      </c>
    </row>
    <row r="8539" spans="3:4" x14ac:dyDescent="0.25">
      <c r="C8539" s="159" t="s">
        <v>25210</v>
      </c>
      <c r="D8539" s="159">
        <v>1</v>
      </c>
    </row>
    <row r="8540" spans="3:4" x14ac:dyDescent="0.25">
      <c r="C8540" s="159" t="s">
        <v>25211</v>
      </c>
      <c r="D8540" s="159">
        <v>1</v>
      </c>
    </row>
    <row r="8541" spans="3:4" x14ac:dyDescent="0.25">
      <c r="C8541" s="159" t="s">
        <v>25212</v>
      </c>
      <c r="D8541" s="159">
        <v>1</v>
      </c>
    </row>
    <row r="8542" spans="3:4" x14ac:dyDescent="0.25">
      <c r="C8542" s="159" t="s">
        <v>25213</v>
      </c>
      <c r="D8542" s="159">
        <v>1</v>
      </c>
    </row>
    <row r="8543" spans="3:4" x14ac:dyDescent="0.25">
      <c r="C8543" s="159" t="s">
        <v>25214</v>
      </c>
      <c r="D8543" s="159">
        <v>1</v>
      </c>
    </row>
    <row r="8544" spans="3:4" x14ac:dyDescent="0.25">
      <c r="C8544" s="159" t="s">
        <v>25215</v>
      </c>
      <c r="D8544" s="159">
        <v>1</v>
      </c>
    </row>
    <row r="8545" spans="3:4" x14ac:dyDescent="0.25">
      <c r="C8545" s="159" t="s">
        <v>25216</v>
      </c>
      <c r="D8545" s="159">
        <v>1</v>
      </c>
    </row>
    <row r="8546" spans="3:4" x14ac:dyDescent="0.25">
      <c r="C8546" s="159" t="s">
        <v>25217</v>
      </c>
      <c r="D8546" s="159">
        <v>1</v>
      </c>
    </row>
    <row r="8547" spans="3:4" x14ac:dyDescent="0.25">
      <c r="C8547" s="159" t="s">
        <v>25218</v>
      </c>
      <c r="D8547" s="159">
        <v>1</v>
      </c>
    </row>
    <row r="8548" spans="3:4" x14ac:dyDescent="0.25">
      <c r="C8548" s="159" t="s">
        <v>25219</v>
      </c>
      <c r="D8548" s="159">
        <v>1</v>
      </c>
    </row>
    <row r="8549" spans="3:4" x14ac:dyDescent="0.25">
      <c r="C8549" s="159" t="s">
        <v>25220</v>
      </c>
      <c r="D8549" s="159">
        <v>1</v>
      </c>
    </row>
    <row r="8550" spans="3:4" x14ac:dyDescent="0.25">
      <c r="C8550" s="159" t="s">
        <v>25221</v>
      </c>
      <c r="D8550" s="159">
        <v>1</v>
      </c>
    </row>
    <row r="8551" spans="3:4" x14ac:dyDescent="0.25">
      <c r="C8551" s="159" t="s">
        <v>25222</v>
      </c>
      <c r="D8551" s="159">
        <v>1</v>
      </c>
    </row>
    <row r="8552" spans="3:4" x14ac:dyDescent="0.25">
      <c r="C8552" s="159" t="s">
        <v>25223</v>
      </c>
      <c r="D8552" s="159">
        <v>1</v>
      </c>
    </row>
    <row r="8553" spans="3:4" x14ac:dyDescent="0.25">
      <c r="C8553" s="159" t="s">
        <v>25224</v>
      </c>
      <c r="D8553" s="159">
        <v>1</v>
      </c>
    </row>
    <row r="8554" spans="3:4" x14ac:dyDescent="0.25">
      <c r="C8554" s="159" t="s">
        <v>25225</v>
      </c>
      <c r="D8554" s="159">
        <v>1</v>
      </c>
    </row>
    <row r="8555" spans="3:4" x14ac:dyDescent="0.25">
      <c r="C8555" s="159" t="s">
        <v>25226</v>
      </c>
      <c r="D8555" s="159">
        <v>1</v>
      </c>
    </row>
    <row r="8556" spans="3:4" x14ac:dyDescent="0.25">
      <c r="C8556" s="159" t="s">
        <v>25227</v>
      </c>
      <c r="D8556" s="159">
        <v>1</v>
      </c>
    </row>
    <row r="8557" spans="3:4" x14ac:dyDescent="0.25">
      <c r="C8557" s="159" t="s">
        <v>25228</v>
      </c>
      <c r="D8557" s="159">
        <v>1</v>
      </c>
    </row>
    <row r="8558" spans="3:4" x14ac:dyDescent="0.25">
      <c r="C8558" s="159" t="s">
        <v>25229</v>
      </c>
      <c r="D8558" s="159">
        <v>1</v>
      </c>
    </row>
    <row r="8559" spans="3:4" x14ac:dyDescent="0.25">
      <c r="C8559" s="159" t="s">
        <v>25230</v>
      </c>
      <c r="D8559" s="159">
        <v>1</v>
      </c>
    </row>
    <row r="8560" spans="3:4" x14ac:dyDescent="0.25">
      <c r="C8560" s="159" t="s">
        <v>25231</v>
      </c>
      <c r="D8560" s="159">
        <v>1</v>
      </c>
    </row>
    <row r="8561" spans="3:4" x14ac:dyDescent="0.25">
      <c r="C8561" s="159" t="s">
        <v>25232</v>
      </c>
      <c r="D8561" s="159">
        <v>1</v>
      </c>
    </row>
    <row r="8562" spans="3:4" x14ac:dyDescent="0.25">
      <c r="C8562" s="159" t="s">
        <v>25233</v>
      </c>
      <c r="D8562" s="159">
        <v>1</v>
      </c>
    </row>
    <row r="8563" spans="3:4" x14ac:dyDescent="0.25">
      <c r="C8563" s="159" t="s">
        <v>25234</v>
      </c>
      <c r="D8563" s="159">
        <v>1</v>
      </c>
    </row>
    <row r="8564" spans="3:4" x14ac:dyDescent="0.25">
      <c r="C8564" s="159" t="s">
        <v>25235</v>
      </c>
      <c r="D8564" s="159">
        <v>1</v>
      </c>
    </row>
    <row r="8565" spans="3:4" x14ac:dyDescent="0.25">
      <c r="C8565" s="159" t="s">
        <v>25236</v>
      </c>
      <c r="D8565" s="159">
        <v>1</v>
      </c>
    </row>
    <row r="8566" spans="3:4" x14ac:dyDescent="0.25">
      <c r="C8566" s="159" t="s">
        <v>25237</v>
      </c>
      <c r="D8566" s="159">
        <v>1</v>
      </c>
    </row>
    <row r="8567" spans="3:4" x14ac:dyDescent="0.25">
      <c r="C8567" s="159" t="s">
        <v>25238</v>
      </c>
      <c r="D8567" s="159">
        <v>1</v>
      </c>
    </row>
    <row r="8568" spans="3:4" x14ac:dyDescent="0.25">
      <c r="C8568" s="159" t="s">
        <v>25239</v>
      </c>
      <c r="D8568" s="159">
        <v>1</v>
      </c>
    </row>
    <row r="8569" spans="3:4" x14ac:dyDescent="0.25">
      <c r="C8569" s="159" t="s">
        <v>25240</v>
      </c>
      <c r="D8569" s="159">
        <v>1</v>
      </c>
    </row>
    <row r="8570" spans="3:4" x14ac:dyDescent="0.25">
      <c r="C8570" s="159" t="s">
        <v>25241</v>
      </c>
      <c r="D8570" s="159">
        <v>1</v>
      </c>
    </row>
    <row r="8571" spans="3:4" x14ac:dyDescent="0.25">
      <c r="C8571" s="159" t="s">
        <v>25242</v>
      </c>
      <c r="D8571" s="159">
        <v>1</v>
      </c>
    </row>
    <row r="8572" spans="3:4" x14ac:dyDescent="0.25">
      <c r="C8572" s="159" t="s">
        <v>25243</v>
      </c>
      <c r="D8572" s="159">
        <v>1</v>
      </c>
    </row>
    <row r="8573" spans="3:4" x14ac:dyDescent="0.25">
      <c r="C8573" s="159" t="s">
        <v>25244</v>
      </c>
      <c r="D8573" s="159">
        <v>1</v>
      </c>
    </row>
    <row r="8574" spans="3:4" x14ac:dyDescent="0.25">
      <c r="C8574" s="159" t="s">
        <v>25245</v>
      </c>
      <c r="D8574" s="159">
        <v>1</v>
      </c>
    </row>
    <row r="8575" spans="3:4" x14ac:dyDescent="0.25">
      <c r="C8575" s="159" t="s">
        <v>25246</v>
      </c>
      <c r="D8575" s="159">
        <v>1</v>
      </c>
    </row>
    <row r="8576" spans="3:4" x14ac:dyDescent="0.25">
      <c r="C8576" s="159" t="s">
        <v>25247</v>
      </c>
      <c r="D8576" s="159">
        <v>1</v>
      </c>
    </row>
    <row r="8577" spans="3:4" x14ac:dyDescent="0.25">
      <c r="C8577" s="159" t="s">
        <v>25248</v>
      </c>
      <c r="D8577" s="159">
        <v>1</v>
      </c>
    </row>
    <row r="8578" spans="3:4" x14ac:dyDescent="0.25">
      <c r="C8578" s="159" t="s">
        <v>25249</v>
      </c>
      <c r="D8578" s="159">
        <v>1</v>
      </c>
    </row>
    <row r="8579" spans="3:4" x14ac:dyDescent="0.25">
      <c r="C8579" s="159" t="s">
        <v>25250</v>
      </c>
      <c r="D8579" s="159">
        <v>1</v>
      </c>
    </row>
    <row r="8580" spans="3:4" x14ac:dyDescent="0.25">
      <c r="C8580" s="159" t="s">
        <v>25251</v>
      </c>
      <c r="D8580" s="159">
        <v>1</v>
      </c>
    </row>
    <row r="8581" spans="3:4" x14ac:dyDescent="0.25">
      <c r="C8581" s="159" t="s">
        <v>25468</v>
      </c>
      <c r="D8581" s="159">
        <v>1</v>
      </c>
    </row>
    <row r="8582" spans="3:4" x14ac:dyDescent="0.25">
      <c r="C8582" s="159" t="s">
        <v>25469</v>
      </c>
      <c r="D8582" s="159">
        <v>1</v>
      </c>
    </row>
    <row r="8583" spans="3:4" x14ac:dyDescent="0.25">
      <c r="C8583" s="159" t="s">
        <v>25470</v>
      </c>
      <c r="D8583" s="159">
        <v>1</v>
      </c>
    </row>
    <row r="8584" spans="3:4" x14ac:dyDescent="0.25">
      <c r="C8584" s="159" t="s">
        <v>25471</v>
      </c>
      <c r="D8584" s="159">
        <v>1</v>
      </c>
    </row>
    <row r="8585" spans="3:4" x14ac:dyDescent="0.25">
      <c r="C8585" s="159" t="s">
        <v>25472</v>
      </c>
      <c r="D8585" s="159">
        <v>1</v>
      </c>
    </row>
    <row r="8586" spans="3:4" x14ac:dyDescent="0.25">
      <c r="C8586" s="159" t="s">
        <v>25473</v>
      </c>
      <c r="D8586" s="159">
        <v>1</v>
      </c>
    </row>
    <row r="8587" spans="3:4" x14ac:dyDescent="0.25">
      <c r="C8587" s="159" t="s">
        <v>25474</v>
      </c>
      <c r="D8587" s="159">
        <v>1</v>
      </c>
    </row>
    <row r="8588" spans="3:4" x14ac:dyDescent="0.25">
      <c r="C8588" s="159" t="s">
        <v>25475</v>
      </c>
      <c r="D8588" s="159">
        <v>1</v>
      </c>
    </row>
    <row r="8589" spans="3:4" x14ac:dyDescent="0.25">
      <c r="C8589" s="159" t="s">
        <v>25476</v>
      </c>
      <c r="D8589" s="159">
        <v>1</v>
      </c>
    </row>
    <row r="8590" spans="3:4" x14ac:dyDescent="0.25">
      <c r="C8590" s="159" t="s">
        <v>25477</v>
      </c>
      <c r="D8590" s="159">
        <v>1</v>
      </c>
    </row>
    <row r="8591" spans="3:4" x14ac:dyDescent="0.25">
      <c r="C8591" s="159" t="s">
        <v>25478</v>
      </c>
      <c r="D8591" s="159">
        <v>1</v>
      </c>
    </row>
    <row r="8592" spans="3:4" x14ac:dyDescent="0.25">
      <c r="C8592" s="159" t="s">
        <v>25479</v>
      </c>
      <c r="D8592" s="159">
        <v>1</v>
      </c>
    </row>
    <row r="8593" spans="3:4" x14ac:dyDescent="0.25">
      <c r="C8593" s="159" t="s">
        <v>25480</v>
      </c>
      <c r="D8593" s="159">
        <v>1</v>
      </c>
    </row>
    <row r="8594" spans="3:4" x14ac:dyDescent="0.25">
      <c r="C8594" s="159" t="s">
        <v>25481</v>
      </c>
      <c r="D8594" s="159">
        <v>1</v>
      </c>
    </row>
    <row r="8595" spans="3:4" x14ac:dyDescent="0.25">
      <c r="C8595" s="159" t="s">
        <v>25482</v>
      </c>
      <c r="D8595" s="159">
        <v>1</v>
      </c>
    </row>
    <row r="8596" spans="3:4" x14ac:dyDescent="0.25">
      <c r="C8596" s="159" t="s">
        <v>25483</v>
      </c>
      <c r="D8596" s="159">
        <v>1</v>
      </c>
    </row>
    <row r="8597" spans="3:4" x14ac:dyDescent="0.25">
      <c r="C8597" s="159" t="s">
        <v>25484</v>
      </c>
      <c r="D8597" s="159">
        <v>1</v>
      </c>
    </row>
    <row r="8598" spans="3:4" x14ac:dyDescent="0.25">
      <c r="C8598" s="159" t="s">
        <v>25485</v>
      </c>
      <c r="D8598" s="159">
        <v>1</v>
      </c>
    </row>
    <row r="8599" spans="3:4" x14ac:dyDescent="0.25">
      <c r="C8599" s="159" t="s">
        <v>25486</v>
      </c>
      <c r="D8599" s="159">
        <v>1</v>
      </c>
    </row>
    <row r="8600" spans="3:4" x14ac:dyDescent="0.25">
      <c r="C8600" s="159" t="s">
        <v>25487</v>
      </c>
      <c r="D8600" s="159">
        <v>1</v>
      </c>
    </row>
    <row r="8601" spans="3:4" x14ac:dyDescent="0.25">
      <c r="C8601" s="159" t="s">
        <v>25488</v>
      </c>
      <c r="D8601" s="159">
        <v>1</v>
      </c>
    </row>
    <row r="8602" spans="3:4" x14ac:dyDescent="0.25">
      <c r="C8602" s="159" t="s">
        <v>25489</v>
      </c>
      <c r="D8602" s="159">
        <v>1</v>
      </c>
    </row>
    <row r="8603" spans="3:4" x14ac:dyDescent="0.25">
      <c r="C8603" s="159" t="s">
        <v>25490</v>
      </c>
      <c r="D8603" s="159">
        <v>1</v>
      </c>
    </row>
    <row r="8604" spans="3:4" x14ac:dyDescent="0.25">
      <c r="C8604" s="159" t="s">
        <v>25491</v>
      </c>
      <c r="D8604" s="159">
        <v>1</v>
      </c>
    </row>
    <row r="8605" spans="3:4" x14ac:dyDescent="0.25">
      <c r="C8605" s="159" t="s">
        <v>25492</v>
      </c>
      <c r="D8605" s="159">
        <v>1</v>
      </c>
    </row>
    <row r="8606" spans="3:4" x14ac:dyDescent="0.25">
      <c r="C8606" s="159" t="s">
        <v>25493</v>
      </c>
      <c r="D8606" s="159">
        <v>1</v>
      </c>
    </row>
    <row r="8607" spans="3:4" x14ac:dyDescent="0.25">
      <c r="C8607" s="159" t="s">
        <v>25494</v>
      </c>
      <c r="D8607" s="159">
        <v>1</v>
      </c>
    </row>
    <row r="8608" spans="3:4" x14ac:dyDescent="0.25">
      <c r="C8608" s="159" t="s">
        <v>25495</v>
      </c>
      <c r="D8608" s="159">
        <v>1</v>
      </c>
    </row>
    <row r="8609" spans="3:4" x14ac:dyDescent="0.25">
      <c r="C8609" s="159" t="s">
        <v>25496</v>
      </c>
      <c r="D8609" s="159">
        <v>1</v>
      </c>
    </row>
    <row r="8610" spans="3:4" x14ac:dyDescent="0.25">
      <c r="C8610" s="159" t="s">
        <v>25497</v>
      </c>
      <c r="D8610" s="159">
        <v>1</v>
      </c>
    </row>
    <row r="8611" spans="3:4" x14ac:dyDescent="0.25">
      <c r="C8611" s="159" t="s">
        <v>25498</v>
      </c>
      <c r="D8611" s="159">
        <v>1</v>
      </c>
    </row>
    <row r="8612" spans="3:4" x14ac:dyDescent="0.25">
      <c r="C8612" s="159" t="s">
        <v>25499</v>
      </c>
      <c r="D8612" s="159">
        <v>1</v>
      </c>
    </row>
    <row r="8613" spans="3:4" x14ac:dyDescent="0.25">
      <c r="C8613" s="159" t="s">
        <v>25500</v>
      </c>
      <c r="D8613" s="159">
        <v>1</v>
      </c>
    </row>
    <row r="8614" spans="3:4" x14ac:dyDescent="0.25">
      <c r="C8614" s="159" t="s">
        <v>25501</v>
      </c>
      <c r="D8614" s="159">
        <v>1</v>
      </c>
    </row>
    <row r="8615" spans="3:4" x14ac:dyDescent="0.25">
      <c r="C8615" s="159" t="s">
        <v>25502</v>
      </c>
      <c r="D8615" s="159">
        <v>1</v>
      </c>
    </row>
    <row r="8616" spans="3:4" x14ac:dyDescent="0.25">
      <c r="C8616" s="159" t="s">
        <v>25503</v>
      </c>
      <c r="D8616" s="159">
        <v>1</v>
      </c>
    </row>
    <row r="8617" spans="3:4" x14ac:dyDescent="0.25">
      <c r="C8617" s="159" t="s">
        <v>25504</v>
      </c>
      <c r="D8617" s="159">
        <v>1</v>
      </c>
    </row>
    <row r="8618" spans="3:4" x14ac:dyDescent="0.25">
      <c r="C8618" s="159" t="s">
        <v>25505</v>
      </c>
      <c r="D8618" s="159">
        <v>1</v>
      </c>
    </row>
    <row r="8619" spans="3:4" x14ac:dyDescent="0.25">
      <c r="C8619" s="159" t="s">
        <v>25506</v>
      </c>
      <c r="D8619" s="159">
        <v>1</v>
      </c>
    </row>
    <row r="8620" spans="3:4" x14ac:dyDescent="0.25">
      <c r="C8620" s="159" t="s">
        <v>25507</v>
      </c>
      <c r="D8620" s="159">
        <v>1</v>
      </c>
    </row>
    <row r="8621" spans="3:4" x14ac:dyDescent="0.25">
      <c r="C8621" s="159" t="s">
        <v>25508</v>
      </c>
      <c r="D8621" s="159">
        <v>1</v>
      </c>
    </row>
    <row r="8622" spans="3:4" x14ac:dyDescent="0.25">
      <c r="C8622" s="159" t="s">
        <v>25509</v>
      </c>
      <c r="D8622" s="159">
        <v>1</v>
      </c>
    </row>
    <row r="8623" spans="3:4" x14ac:dyDescent="0.25">
      <c r="C8623" s="159" t="s">
        <v>25510</v>
      </c>
      <c r="D8623" s="159">
        <v>1</v>
      </c>
    </row>
    <row r="8624" spans="3:4" x14ac:dyDescent="0.25">
      <c r="C8624" s="159" t="s">
        <v>25511</v>
      </c>
      <c r="D8624" s="159">
        <v>1</v>
      </c>
    </row>
    <row r="8625" spans="3:4" x14ac:dyDescent="0.25">
      <c r="C8625" s="159" t="s">
        <v>25512</v>
      </c>
      <c r="D8625" s="159">
        <v>1</v>
      </c>
    </row>
    <row r="8626" spans="3:4" x14ac:dyDescent="0.25">
      <c r="C8626" s="159" t="s">
        <v>25513</v>
      </c>
      <c r="D8626" s="159">
        <v>1</v>
      </c>
    </row>
    <row r="8627" spans="3:4" x14ac:dyDescent="0.25">
      <c r="C8627" s="159" t="s">
        <v>25514</v>
      </c>
      <c r="D8627" s="159">
        <v>1</v>
      </c>
    </row>
    <row r="8628" spans="3:4" x14ac:dyDescent="0.25">
      <c r="C8628" s="159" t="s">
        <v>25515</v>
      </c>
      <c r="D8628" s="159">
        <v>1</v>
      </c>
    </row>
    <row r="8629" spans="3:4" x14ac:dyDescent="0.25">
      <c r="C8629" s="159" t="s">
        <v>25516</v>
      </c>
      <c r="D8629" s="159">
        <v>1</v>
      </c>
    </row>
    <row r="8630" spans="3:4" x14ac:dyDescent="0.25">
      <c r="C8630" s="159" t="s">
        <v>25517</v>
      </c>
      <c r="D8630" s="159">
        <v>1</v>
      </c>
    </row>
    <row r="8631" spans="3:4" x14ac:dyDescent="0.25">
      <c r="C8631" s="159" t="s">
        <v>25518</v>
      </c>
      <c r="D8631" s="159">
        <v>1</v>
      </c>
    </row>
    <row r="8632" spans="3:4" x14ac:dyDescent="0.25">
      <c r="C8632" s="159" t="s">
        <v>25519</v>
      </c>
      <c r="D8632" s="159">
        <v>1</v>
      </c>
    </row>
    <row r="8633" spans="3:4" x14ac:dyDescent="0.25">
      <c r="C8633" s="159" t="s">
        <v>25520</v>
      </c>
      <c r="D8633" s="159">
        <v>1</v>
      </c>
    </row>
    <row r="8634" spans="3:4" x14ac:dyDescent="0.25">
      <c r="C8634" s="159" t="s">
        <v>25521</v>
      </c>
      <c r="D8634" s="159">
        <v>1</v>
      </c>
    </row>
    <row r="8635" spans="3:4" x14ac:dyDescent="0.25">
      <c r="C8635" s="159" t="s">
        <v>25522</v>
      </c>
      <c r="D8635" s="159">
        <v>1</v>
      </c>
    </row>
    <row r="8636" spans="3:4" x14ac:dyDescent="0.25">
      <c r="C8636" s="159" t="s">
        <v>25523</v>
      </c>
      <c r="D8636" s="159">
        <v>1</v>
      </c>
    </row>
    <row r="8637" spans="3:4" x14ac:dyDescent="0.25">
      <c r="C8637" s="159" t="s">
        <v>25524</v>
      </c>
      <c r="D8637" s="159">
        <v>1</v>
      </c>
    </row>
    <row r="8638" spans="3:4" x14ac:dyDescent="0.25">
      <c r="C8638" s="159" t="s">
        <v>25525</v>
      </c>
      <c r="D8638" s="159">
        <v>1</v>
      </c>
    </row>
    <row r="8639" spans="3:4" x14ac:dyDescent="0.25">
      <c r="C8639" s="159" t="s">
        <v>25526</v>
      </c>
      <c r="D8639" s="159">
        <v>1</v>
      </c>
    </row>
    <row r="8640" spans="3:4" x14ac:dyDescent="0.25">
      <c r="C8640" s="159" t="s">
        <v>25527</v>
      </c>
      <c r="D8640" s="159">
        <v>1</v>
      </c>
    </row>
    <row r="8641" spans="3:4" x14ac:dyDescent="0.25">
      <c r="C8641" s="159" t="s">
        <v>25528</v>
      </c>
      <c r="D8641" s="159">
        <v>1</v>
      </c>
    </row>
    <row r="8642" spans="3:4" x14ac:dyDescent="0.25">
      <c r="C8642" s="159" t="s">
        <v>25529</v>
      </c>
      <c r="D8642" s="159">
        <v>1</v>
      </c>
    </row>
    <row r="8643" spans="3:4" x14ac:dyDescent="0.25">
      <c r="C8643" s="159" t="s">
        <v>25530</v>
      </c>
      <c r="D8643" s="159">
        <v>1</v>
      </c>
    </row>
    <row r="8644" spans="3:4" x14ac:dyDescent="0.25">
      <c r="C8644" s="159" t="s">
        <v>25531</v>
      </c>
      <c r="D8644" s="159">
        <v>1</v>
      </c>
    </row>
    <row r="8645" spans="3:4" x14ac:dyDescent="0.25">
      <c r="C8645" s="159" t="s">
        <v>25532</v>
      </c>
      <c r="D8645" s="159">
        <v>1</v>
      </c>
    </row>
    <row r="8646" spans="3:4" x14ac:dyDescent="0.25">
      <c r="C8646" s="159" t="s">
        <v>25533</v>
      </c>
      <c r="D8646" s="159">
        <v>1</v>
      </c>
    </row>
    <row r="8647" spans="3:4" x14ac:dyDescent="0.25">
      <c r="C8647" s="159" t="s">
        <v>25534</v>
      </c>
      <c r="D8647" s="159">
        <v>1</v>
      </c>
    </row>
    <row r="8648" spans="3:4" x14ac:dyDescent="0.25">
      <c r="C8648" s="159" t="s">
        <v>25535</v>
      </c>
      <c r="D8648" s="159">
        <v>1</v>
      </c>
    </row>
    <row r="8649" spans="3:4" x14ac:dyDescent="0.25">
      <c r="C8649" s="159" t="s">
        <v>25536</v>
      </c>
      <c r="D8649" s="159">
        <v>1</v>
      </c>
    </row>
    <row r="8650" spans="3:4" x14ac:dyDescent="0.25">
      <c r="C8650" s="159" t="s">
        <v>25537</v>
      </c>
      <c r="D8650" s="159">
        <v>1</v>
      </c>
    </row>
    <row r="8651" spans="3:4" x14ac:dyDescent="0.25">
      <c r="C8651" s="159" t="s">
        <v>25538</v>
      </c>
      <c r="D8651" s="159">
        <v>1</v>
      </c>
    </row>
    <row r="8652" spans="3:4" x14ac:dyDescent="0.25">
      <c r="C8652" s="159" t="s">
        <v>25539</v>
      </c>
      <c r="D8652" s="159">
        <v>1</v>
      </c>
    </row>
    <row r="8653" spans="3:4" x14ac:dyDescent="0.25">
      <c r="C8653" s="159" t="s">
        <v>25540</v>
      </c>
      <c r="D8653" s="159">
        <v>1</v>
      </c>
    </row>
    <row r="8654" spans="3:4" x14ac:dyDescent="0.25">
      <c r="C8654" s="159" t="s">
        <v>25541</v>
      </c>
      <c r="D8654" s="159">
        <v>1</v>
      </c>
    </row>
    <row r="8655" spans="3:4" x14ac:dyDescent="0.25">
      <c r="C8655" s="159" t="s">
        <v>25542</v>
      </c>
      <c r="D8655" s="159">
        <v>1</v>
      </c>
    </row>
    <row r="8656" spans="3:4" x14ac:dyDescent="0.25">
      <c r="C8656" s="159" t="s">
        <v>25543</v>
      </c>
      <c r="D8656" s="159">
        <v>1</v>
      </c>
    </row>
    <row r="8657" spans="3:4" x14ac:dyDescent="0.25">
      <c r="C8657" s="159" t="s">
        <v>25544</v>
      </c>
      <c r="D8657" s="159">
        <v>1</v>
      </c>
    </row>
    <row r="8658" spans="3:4" x14ac:dyDescent="0.25">
      <c r="C8658" s="159" t="s">
        <v>25545</v>
      </c>
      <c r="D8658" s="159">
        <v>1</v>
      </c>
    </row>
    <row r="8659" spans="3:4" x14ac:dyDescent="0.25">
      <c r="C8659" s="159" t="s">
        <v>25546</v>
      </c>
      <c r="D8659" s="159">
        <v>1</v>
      </c>
    </row>
    <row r="8660" spans="3:4" x14ac:dyDescent="0.25">
      <c r="C8660" s="159" t="s">
        <v>25547</v>
      </c>
      <c r="D8660" s="159">
        <v>1</v>
      </c>
    </row>
    <row r="8661" spans="3:4" x14ac:dyDescent="0.25">
      <c r="C8661" s="159" t="s">
        <v>25548</v>
      </c>
      <c r="D8661" s="159">
        <v>1</v>
      </c>
    </row>
    <row r="8662" spans="3:4" x14ac:dyDescent="0.25">
      <c r="C8662" s="159" t="s">
        <v>25549</v>
      </c>
      <c r="D8662" s="159">
        <v>1</v>
      </c>
    </row>
    <row r="8663" spans="3:4" x14ac:dyDescent="0.25">
      <c r="C8663" s="159" t="s">
        <v>25550</v>
      </c>
      <c r="D8663" s="159">
        <v>1</v>
      </c>
    </row>
    <row r="8664" spans="3:4" x14ac:dyDescent="0.25">
      <c r="C8664" s="159" t="s">
        <v>25551</v>
      </c>
      <c r="D8664" s="159">
        <v>1</v>
      </c>
    </row>
    <row r="8665" spans="3:4" x14ac:dyDescent="0.25">
      <c r="C8665" s="159" t="s">
        <v>25552</v>
      </c>
      <c r="D8665" s="159">
        <v>1</v>
      </c>
    </row>
    <row r="8666" spans="3:4" x14ac:dyDescent="0.25">
      <c r="C8666" s="159" t="s">
        <v>25553</v>
      </c>
      <c r="D8666" s="159">
        <v>1</v>
      </c>
    </row>
    <row r="8667" spans="3:4" x14ac:dyDescent="0.25">
      <c r="C8667" s="159" t="s">
        <v>25554</v>
      </c>
      <c r="D8667" s="159">
        <v>1</v>
      </c>
    </row>
    <row r="8668" spans="3:4" x14ac:dyDescent="0.25">
      <c r="C8668" s="159" t="s">
        <v>25555</v>
      </c>
      <c r="D8668" s="159">
        <v>1</v>
      </c>
    </row>
    <row r="8669" spans="3:4" x14ac:dyDescent="0.25">
      <c r="C8669" s="159" t="s">
        <v>25556</v>
      </c>
      <c r="D8669" s="159">
        <v>1</v>
      </c>
    </row>
    <row r="8670" spans="3:4" x14ac:dyDescent="0.25">
      <c r="C8670" s="159" t="s">
        <v>25557</v>
      </c>
      <c r="D8670" s="159">
        <v>1</v>
      </c>
    </row>
    <row r="8671" spans="3:4" x14ac:dyDescent="0.25">
      <c r="C8671" s="159" t="s">
        <v>25558</v>
      </c>
      <c r="D8671" s="159">
        <v>1</v>
      </c>
    </row>
    <row r="8672" spans="3:4" x14ac:dyDescent="0.25">
      <c r="C8672" s="159" t="s">
        <v>25559</v>
      </c>
      <c r="D8672" s="159">
        <v>1</v>
      </c>
    </row>
    <row r="8673" spans="3:4" x14ac:dyDescent="0.25">
      <c r="C8673" s="159" t="s">
        <v>25560</v>
      </c>
      <c r="D8673" s="159">
        <v>1</v>
      </c>
    </row>
    <row r="8674" spans="3:4" x14ac:dyDescent="0.25">
      <c r="C8674" s="159" t="s">
        <v>25561</v>
      </c>
      <c r="D8674" s="159">
        <v>1</v>
      </c>
    </row>
    <row r="8675" spans="3:4" x14ac:dyDescent="0.25">
      <c r="C8675" s="159" t="s">
        <v>25562</v>
      </c>
      <c r="D8675" s="159">
        <v>1</v>
      </c>
    </row>
    <row r="8676" spans="3:4" x14ac:dyDescent="0.25">
      <c r="C8676" s="159" t="s">
        <v>25264</v>
      </c>
      <c r="D8676" s="159">
        <v>1</v>
      </c>
    </row>
    <row r="8677" spans="3:4" x14ac:dyDescent="0.25">
      <c r="C8677" s="159" t="s">
        <v>25265</v>
      </c>
      <c r="D8677" s="159">
        <v>1</v>
      </c>
    </row>
    <row r="8678" spans="3:4" x14ac:dyDescent="0.25">
      <c r="C8678" s="159" t="s">
        <v>25266</v>
      </c>
      <c r="D8678" s="159">
        <v>1</v>
      </c>
    </row>
    <row r="8679" spans="3:4" x14ac:dyDescent="0.25">
      <c r="C8679" s="159" t="s">
        <v>25267</v>
      </c>
      <c r="D8679" s="159">
        <v>1</v>
      </c>
    </row>
    <row r="8680" spans="3:4" x14ac:dyDescent="0.25">
      <c r="C8680" s="159" t="s">
        <v>25268</v>
      </c>
      <c r="D8680" s="159">
        <v>1</v>
      </c>
    </row>
    <row r="8681" spans="3:4" x14ac:dyDescent="0.25">
      <c r="C8681" s="159" t="s">
        <v>25269</v>
      </c>
      <c r="D8681" s="159">
        <v>1</v>
      </c>
    </row>
    <row r="8682" spans="3:4" x14ac:dyDescent="0.25">
      <c r="C8682" s="159" t="s">
        <v>25270</v>
      </c>
      <c r="D8682" s="159">
        <v>1</v>
      </c>
    </row>
    <row r="8683" spans="3:4" x14ac:dyDescent="0.25">
      <c r="C8683" s="159" t="s">
        <v>25271</v>
      </c>
      <c r="D8683" s="159">
        <v>1</v>
      </c>
    </row>
    <row r="8684" spans="3:4" x14ac:dyDescent="0.25">
      <c r="C8684" s="159" t="s">
        <v>25272</v>
      </c>
      <c r="D8684" s="159">
        <v>1</v>
      </c>
    </row>
    <row r="8685" spans="3:4" x14ac:dyDescent="0.25">
      <c r="C8685" s="159" t="s">
        <v>25273</v>
      </c>
      <c r="D8685" s="159">
        <v>1</v>
      </c>
    </row>
    <row r="8686" spans="3:4" x14ac:dyDescent="0.25">
      <c r="C8686" s="159" t="s">
        <v>25274</v>
      </c>
      <c r="D8686" s="159">
        <v>1</v>
      </c>
    </row>
    <row r="8687" spans="3:4" x14ac:dyDescent="0.25">
      <c r="C8687" s="159" t="s">
        <v>25275</v>
      </c>
      <c r="D8687" s="159">
        <v>1</v>
      </c>
    </row>
    <row r="8688" spans="3:4" x14ac:dyDescent="0.25">
      <c r="C8688" s="159" t="s">
        <v>25276</v>
      </c>
      <c r="D8688" s="159">
        <v>1</v>
      </c>
    </row>
    <row r="8689" spans="3:4" x14ac:dyDescent="0.25">
      <c r="C8689" s="159" t="s">
        <v>25277</v>
      </c>
      <c r="D8689" s="159">
        <v>1</v>
      </c>
    </row>
    <row r="8690" spans="3:4" x14ac:dyDescent="0.25">
      <c r="C8690" s="159" t="s">
        <v>25278</v>
      </c>
      <c r="D8690" s="159">
        <v>1</v>
      </c>
    </row>
    <row r="8691" spans="3:4" x14ac:dyDescent="0.25">
      <c r="C8691" s="159" t="s">
        <v>25279</v>
      </c>
      <c r="D8691" s="159">
        <v>1</v>
      </c>
    </row>
    <row r="8692" spans="3:4" x14ac:dyDescent="0.25">
      <c r="C8692" s="159" t="s">
        <v>25280</v>
      </c>
      <c r="D8692" s="159">
        <v>1</v>
      </c>
    </row>
    <row r="8693" spans="3:4" x14ac:dyDescent="0.25">
      <c r="C8693" s="159" t="s">
        <v>25281</v>
      </c>
      <c r="D8693" s="159">
        <v>1</v>
      </c>
    </row>
    <row r="8694" spans="3:4" x14ac:dyDescent="0.25">
      <c r="C8694" s="159" t="s">
        <v>25282</v>
      </c>
      <c r="D8694" s="159">
        <v>1</v>
      </c>
    </row>
    <row r="8695" spans="3:4" x14ac:dyDescent="0.25">
      <c r="C8695" s="159" t="s">
        <v>25283</v>
      </c>
      <c r="D8695" s="159">
        <v>1</v>
      </c>
    </row>
    <row r="8696" spans="3:4" x14ac:dyDescent="0.25">
      <c r="C8696" s="159" t="s">
        <v>25284</v>
      </c>
      <c r="D8696" s="159">
        <v>1</v>
      </c>
    </row>
    <row r="8697" spans="3:4" x14ac:dyDescent="0.25">
      <c r="C8697" s="159" t="s">
        <v>25285</v>
      </c>
      <c r="D8697" s="159">
        <v>1</v>
      </c>
    </row>
    <row r="8698" spans="3:4" x14ac:dyDescent="0.25">
      <c r="C8698" s="159" t="s">
        <v>25286</v>
      </c>
      <c r="D8698" s="159">
        <v>1</v>
      </c>
    </row>
    <row r="8699" spans="3:4" x14ac:dyDescent="0.25">
      <c r="C8699" s="159" t="s">
        <v>25287</v>
      </c>
      <c r="D8699" s="159">
        <v>1</v>
      </c>
    </row>
    <row r="8700" spans="3:4" x14ac:dyDescent="0.25">
      <c r="C8700" s="159" t="s">
        <v>25288</v>
      </c>
      <c r="D8700" s="159">
        <v>1</v>
      </c>
    </row>
    <row r="8701" spans="3:4" x14ac:dyDescent="0.25">
      <c r="C8701" s="159" t="s">
        <v>25289</v>
      </c>
      <c r="D8701" s="159">
        <v>1</v>
      </c>
    </row>
    <row r="8702" spans="3:4" x14ac:dyDescent="0.25">
      <c r="C8702" s="159" t="s">
        <v>25290</v>
      </c>
      <c r="D8702" s="159">
        <v>1</v>
      </c>
    </row>
    <row r="8703" spans="3:4" x14ac:dyDescent="0.25">
      <c r="C8703" s="159" t="s">
        <v>25291</v>
      </c>
      <c r="D8703" s="159">
        <v>1</v>
      </c>
    </row>
    <row r="8704" spans="3:4" x14ac:dyDescent="0.25">
      <c r="C8704" s="159" t="s">
        <v>25292</v>
      </c>
      <c r="D8704" s="159">
        <v>1</v>
      </c>
    </row>
    <row r="8705" spans="3:4" x14ac:dyDescent="0.25">
      <c r="C8705" s="159" t="s">
        <v>25293</v>
      </c>
      <c r="D8705" s="159">
        <v>1</v>
      </c>
    </row>
    <row r="8706" spans="3:4" x14ac:dyDescent="0.25">
      <c r="C8706" s="159" t="s">
        <v>25294</v>
      </c>
      <c r="D8706" s="159">
        <v>1</v>
      </c>
    </row>
    <row r="8707" spans="3:4" x14ac:dyDescent="0.25">
      <c r="C8707" s="159" t="s">
        <v>25295</v>
      </c>
      <c r="D8707" s="159">
        <v>1</v>
      </c>
    </row>
    <row r="8708" spans="3:4" x14ac:dyDescent="0.25">
      <c r="C8708" s="159" t="s">
        <v>25296</v>
      </c>
      <c r="D8708" s="159">
        <v>1</v>
      </c>
    </row>
    <row r="8709" spans="3:4" x14ac:dyDescent="0.25">
      <c r="C8709" s="159" t="s">
        <v>25297</v>
      </c>
      <c r="D8709" s="159">
        <v>1</v>
      </c>
    </row>
    <row r="8710" spans="3:4" x14ac:dyDescent="0.25">
      <c r="C8710" s="159" t="s">
        <v>25298</v>
      </c>
      <c r="D8710" s="159">
        <v>1</v>
      </c>
    </row>
    <row r="8711" spans="3:4" x14ac:dyDescent="0.25">
      <c r="C8711" s="159" t="s">
        <v>25299</v>
      </c>
      <c r="D8711" s="159">
        <v>1</v>
      </c>
    </row>
    <row r="8712" spans="3:4" x14ac:dyDescent="0.25">
      <c r="C8712" s="159" t="s">
        <v>25300</v>
      </c>
      <c r="D8712" s="159">
        <v>1</v>
      </c>
    </row>
    <row r="8713" spans="3:4" x14ac:dyDescent="0.25">
      <c r="C8713" s="159" t="s">
        <v>25301</v>
      </c>
      <c r="D8713" s="159">
        <v>1</v>
      </c>
    </row>
    <row r="8714" spans="3:4" x14ac:dyDescent="0.25">
      <c r="C8714" s="159" t="s">
        <v>25302</v>
      </c>
      <c r="D8714" s="159">
        <v>1</v>
      </c>
    </row>
    <row r="8715" spans="3:4" x14ac:dyDescent="0.25">
      <c r="C8715" s="159" t="s">
        <v>25303</v>
      </c>
      <c r="D8715" s="159">
        <v>1</v>
      </c>
    </row>
    <row r="8716" spans="3:4" x14ac:dyDescent="0.25">
      <c r="C8716" s="159" t="s">
        <v>25304</v>
      </c>
      <c r="D8716" s="159">
        <v>1</v>
      </c>
    </row>
    <row r="8717" spans="3:4" x14ac:dyDescent="0.25">
      <c r="C8717" s="159" t="s">
        <v>25305</v>
      </c>
      <c r="D8717" s="159">
        <v>1</v>
      </c>
    </row>
    <row r="8718" spans="3:4" x14ac:dyDescent="0.25">
      <c r="C8718" s="159" t="s">
        <v>25306</v>
      </c>
      <c r="D8718" s="159">
        <v>1</v>
      </c>
    </row>
    <row r="8719" spans="3:4" x14ac:dyDescent="0.25">
      <c r="C8719" s="159" t="s">
        <v>25307</v>
      </c>
      <c r="D8719" s="159">
        <v>1</v>
      </c>
    </row>
    <row r="8720" spans="3:4" x14ac:dyDescent="0.25">
      <c r="C8720" s="159" t="s">
        <v>25308</v>
      </c>
      <c r="D8720" s="159">
        <v>1</v>
      </c>
    </row>
    <row r="8721" spans="3:4" x14ac:dyDescent="0.25">
      <c r="C8721" s="159" t="s">
        <v>25309</v>
      </c>
      <c r="D8721" s="159">
        <v>1</v>
      </c>
    </row>
    <row r="8722" spans="3:4" x14ac:dyDescent="0.25">
      <c r="C8722" s="159" t="s">
        <v>25310</v>
      </c>
      <c r="D8722" s="159">
        <v>1</v>
      </c>
    </row>
    <row r="8723" spans="3:4" x14ac:dyDescent="0.25">
      <c r="C8723" s="159" t="s">
        <v>25311</v>
      </c>
      <c r="D8723" s="159">
        <v>1</v>
      </c>
    </row>
    <row r="8724" spans="3:4" x14ac:dyDescent="0.25">
      <c r="C8724" s="159" t="s">
        <v>25312</v>
      </c>
      <c r="D8724" s="159">
        <v>1</v>
      </c>
    </row>
    <row r="8725" spans="3:4" x14ac:dyDescent="0.25">
      <c r="C8725" s="159" t="s">
        <v>25313</v>
      </c>
      <c r="D8725" s="159">
        <v>1</v>
      </c>
    </row>
    <row r="8726" spans="3:4" x14ac:dyDescent="0.25">
      <c r="C8726" s="159" t="s">
        <v>25314</v>
      </c>
      <c r="D8726" s="159">
        <v>1</v>
      </c>
    </row>
    <row r="8727" spans="3:4" x14ac:dyDescent="0.25">
      <c r="C8727" s="159" t="s">
        <v>25315</v>
      </c>
      <c r="D8727" s="159">
        <v>1</v>
      </c>
    </row>
    <row r="8728" spans="3:4" x14ac:dyDescent="0.25">
      <c r="C8728" s="159" t="s">
        <v>25316</v>
      </c>
      <c r="D8728" s="159">
        <v>1</v>
      </c>
    </row>
    <row r="8729" spans="3:4" x14ac:dyDescent="0.25">
      <c r="C8729" s="159" t="s">
        <v>25317</v>
      </c>
      <c r="D8729" s="159">
        <v>1</v>
      </c>
    </row>
    <row r="8730" spans="3:4" x14ac:dyDescent="0.25">
      <c r="C8730" s="159" t="s">
        <v>25318</v>
      </c>
      <c r="D8730" s="159">
        <v>1</v>
      </c>
    </row>
    <row r="8731" spans="3:4" x14ac:dyDescent="0.25">
      <c r="C8731" s="159" t="s">
        <v>25319</v>
      </c>
      <c r="D8731" s="159">
        <v>1</v>
      </c>
    </row>
    <row r="8732" spans="3:4" x14ac:dyDescent="0.25">
      <c r="C8732" s="159" t="s">
        <v>25320</v>
      </c>
      <c r="D8732" s="159">
        <v>1</v>
      </c>
    </row>
    <row r="8733" spans="3:4" x14ac:dyDescent="0.25">
      <c r="C8733" s="159" t="s">
        <v>25321</v>
      </c>
      <c r="D8733" s="159">
        <v>1</v>
      </c>
    </row>
    <row r="8734" spans="3:4" x14ac:dyDescent="0.25">
      <c r="C8734" s="159" t="s">
        <v>25322</v>
      </c>
      <c r="D8734" s="159">
        <v>1</v>
      </c>
    </row>
    <row r="8735" spans="3:4" x14ac:dyDescent="0.25">
      <c r="C8735" s="159" t="s">
        <v>25323</v>
      </c>
      <c r="D8735" s="159">
        <v>1</v>
      </c>
    </row>
    <row r="8736" spans="3:4" x14ac:dyDescent="0.25">
      <c r="C8736" s="159" t="s">
        <v>25324</v>
      </c>
      <c r="D8736" s="159">
        <v>1</v>
      </c>
    </row>
    <row r="8737" spans="3:4" x14ac:dyDescent="0.25">
      <c r="C8737" s="159" t="s">
        <v>25325</v>
      </c>
      <c r="D8737" s="159">
        <v>1</v>
      </c>
    </row>
    <row r="8738" spans="3:4" x14ac:dyDescent="0.25">
      <c r="C8738" s="159" t="s">
        <v>25326</v>
      </c>
      <c r="D8738" s="159">
        <v>1</v>
      </c>
    </row>
    <row r="8739" spans="3:4" x14ac:dyDescent="0.25">
      <c r="C8739" s="159" t="s">
        <v>25327</v>
      </c>
      <c r="D8739" s="159">
        <v>1</v>
      </c>
    </row>
    <row r="8740" spans="3:4" x14ac:dyDescent="0.25">
      <c r="C8740" s="159" t="s">
        <v>25328</v>
      </c>
      <c r="D8740" s="159">
        <v>1</v>
      </c>
    </row>
    <row r="8741" spans="3:4" x14ac:dyDescent="0.25">
      <c r="C8741" s="159" t="s">
        <v>25329</v>
      </c>
      <c r="D8741" s="159">
        <v>1</v>
      </c>
    </row>
    <row r="8742" spans="3:4" x14ac:dyDescent="0.25">
      <c r="C8742" s="159" t="s">
        <v>25330</v>
      </c>
      <c r="D8742" s="159">
        <v>1</v>
      </c>
    </row>
    <row r="8743" spans="3:4" x14ac:dyDescent="0.25">
      <c r="C8743" s="159" t="s">
        <v>25331</v>
      </c>
      <c r="D8743" s="159">
        <v>1</v>
      </c>
    </row>
    <row r="8744" spans="3:4" x14ac:dyDescent="0.25">
      <c r="C8744" s="159" t="s">
        <v>25332</v>
      </c>
      <c r="D8744" s="159">
        <v>1</v>
      </c>
    </row>
    <row r="8745" spans="3:4" x14ac:dyDescent="0.25">
      <c r="C8745" s="159" t="s">
        <v>25333</v>
      </c>
      <c r="D8745" s="159">
        <v>1</v>
      </c>
    </row>
    <row r="8746" spans="3:4" x14ac:dyDescent="0.25">
      <c r="C8746" s="159" t="s">
        <v>25334</v>
      </c>
      <c r="D8746" s="159">
        <v>1</v>
      </c>
    </row>
    <row r="8747" spans="3:4" x14ac:dyDescent="0.25">
      <c r="C8747" s="159" t="s">
        <v>25335</v>
      </c>
      <c r="D8747" s="159">
        <v>1</v>
      </c>
    </row>
    <row r="8748" spans="3:4" x14ac:dyDescent="0.25">
      <c r="C8748" s="159" t="s">
        <v>25336</v>
      </c>
      <c r="D8748" s="159">
        <v>1</v>
      </c>
    </row>
    <row r="8749" spans="3:4" x14ac:dyDescent="0.25">
      <c r="C8749" s="159" t="s">
        <v>25337</v>
      </c>
      <c r="D8749" s="159">
        <v>1</v>
      </c>
    </row>
    <row r="8750" spans="3:4" x14ac:dyDescent="0.25">
      <c r="C8750" s="159" t="s">
        <v>25338</v>
      </c>
      <c r="D8750" s="159">
        <v>1</v>
      </c>
    </row>
    <row r="8751" spans="3:4" x14ac:dyDescent="0.25">
      <c r="C8751" s="159" t="s">
        <v>25339</v>
      </c>
      <c r="D8751" s="159">
        <v>1</v>
      </c>
    </row>
    <row r="8752" spans="3:4" x14ac:dyDescent="0.25">
      <c r="C8752" s="159" t="s">
        <v>25340</v>
      </c>
      <c r="D8752" s="159">
        <v>1</v>
      </c>
    </row>
    <row r="8753" spans="3:4" x14ac:dyDescent="0.25">
      <c r="C8753" s="159" t="s">
        <v>25341</v>
      </c>
      <c r="D8753" s="159">
        <v>1</v>
      </c>
    </row>
    <row r="8754" spans="3:4" x14ac:dyDescent="0.25">
      <c r="C8754" s="159" t="s">
        <v>25342</v>
      </c>
      <c r="D8754" s="159">
        <v>1</v>
      </c>
    </row>
    <row r="8755" spans="3:4" x14ac:dyDescent="0.25">
      <c r="C8755" s="159" t="s">
        <v>25343</v>
      </c>
      <c r="D8755" s="159">
        <v>1</v>
      </c>
    </row>
    <row r="8756" spans="3:4" x14ac:dyDescent="0.25">
      <c r="C8756" s="159" t="s">
        <v>25344</v>
      </c>
      <c r="D8756" s="159">
        <v>1</v>
      </c>
    </row>
    <row r="8757" spans="3:4" x14ac:dyDescent="0.25">
      <c r="C8757" s="159" t="s">
        <v>25345</v>
      </c>
      <c r="D8757" s="159">
        <v>1</v>
      </c>
    </row>
    <row r="8758" spans="3:4" x14ac:dyDescent="0.25">
      <c r="C8758" s="159" t="s">
        <v>25346</v>
      </c>
      <c r="D8758" s="159">
        <v>1</v>
      </c>
    </row>
    <row r="8759" spans="3:4" x14ac:dyDescent="0.25">
      <c r="C8759" s="159" t="s">
        <v>25347</v>
      </c>
      <c r="D8759" s="159">
        <v>1</v>
      </c>
    </row>
    <row r="8760" spans="3:4" x14ac:dyDescent="0.25">
      <c r="C8760" s="159" t="s">
        <v>25348</v>
      </c>
      <c r="D8760" s="159">
        <v>1</v>
      </c>
    </row>
    <row r="8761" spans="3:4" x14ac:dyDescent="0.25">
      <c r="C8761" s="159" t="s">
        <v>25349</v>
      </c>
      <c r="D8761" s="159">
        <v>1</v>
      </c>
    </row>
    <row r="8762" spans="3:4" x14ac:dyDescent="0.25">
      <c r="C8762" s="159" t="s">
        <v>25350</v>
      </c>
      <c r="D8762" s="159">
        <v>1</v>
      </c>
    </row>
    <row r="8763" spans="3:4" x14ac:dyDescent="0.25">
      <c r="C8763" s="159" t="s">
        <v>25351</v>
      </c>
      <c r="D8763" s="159">
        <v>1</v>
      </c>
    </row>
    <row r="8764" spans="3:4" x14ac:dyDescent="0.25">
      <c r="C8764" s="159" t="s">
        <v>25352</v>
      </c>
      <c r="D8764" s="159">
        <v>1</v>
      </c>
    </row>
    <row r="8765" spans="3:4" x14ac:dyDescent="0.25">
      <c r="C8765" s="159" t="s">
        <v>25353</v>
      </c>
      <c r="D8765" s="159">
        <v>1</v>
      </c>
    </row>
    <row r="8766" spans="3:4" x14ac:dyDescent="0.25">
      <c r="C8766" s="159" t="s">
        <v>25354</v>
      </c>
      <c r="D8766" s="159">
        <v>1</v>
      </c>
    </row>
    <row r="8767" spans="3:4" x14ac:dyDescent="0.25">
      <c r="C8767" s="159" t="s">
        <v>25355</v>
      </c>
      <c r="D8767" s="159">
        <v>1</v>
      </c>
    </row>
    <row r="8768" spans="3:4" x14ac:dyDescent="0.25">
      <c r="C8768" s="159" t="s">
        <v>25356</v>
      </c>
      <c r="D8768" s="159">
        <v>1</v>
      </c>
    </row>
    <row r="8769" spans="3:4" x14ac:dyDescent="0.25">
      <c r="C8769" s="159" t="s">
        <v>25357</v>
      </c>
      <c r="D8769" s="159">
        <v>1</v>
      </c>
    </row>
    <row r="8770" spans="3:4" x14ac:dyDescent="0.25">
      <c r="C8770" s="159" t="s">
        <v>25358</v>
      </c>
      <c r="D8770" s="159">
        <v>1</v>
      </c>
    </row>
    <row r="8771" spans="3:4" x14ac:dyDescent="0.25">
      <c r="C8771" s="159" t="s">
        <v>25359</v>
      </c>
      <c r="D8771" s="159">
        <v>1</v>
      </c>
    </row>
    <row r="8772" spans="3:4" x14ac:dyDescent="0.25">
      <c r="C8772" s="159" t="s">
        <v>25360</v>
      </c>
      <c r="D8772" s="159">
        <v>1</v>
      </c>
    </row>
    <row r="8773" spans="3:4" x14ac:dyDescent="0.25">
      <c r="C8773" s="159" t="s">
        <v>25361</v>
      </c>
      <c r="D8773" s="159">
        <v>1</v>
      </c>
    </row>
    <row r="8774" spans="3:4" x14ac:dyDescent="0.25">
      <c r="C8774" s="159" t="s">
        <v>25362</v>
      </c>
      <c r="D8774" s="159">
        <v>1</v>
      </c>
    </row>
    <row r="8775" spans="3:4" x14ac:dyDescent="0.25">
      <c r="C8775" s="159" t="s">
        <v>25363</v>
      </c>
      <c r="D8775" s="159">
        <v>1</v>
      </c>
    </row>
    <row r="8776" spans="3:4" x14ac:dyDescent="0.25">
      <c r="C8776" s="159" t="s">
        <v>25364</v>
      </c>
      <c r="D8776" s="159">
        <v>1</v>
      </c>
    </row>
    <row r="8777" spans="3:4" x14ac:dyDescent="0.25">
      <c r="C8777" s="159" t="s">
        <v>25365</v>
      </c>
      <c r="D8777" s="159">
        <v>1</v>
      </c>
    </row>
    <row r="8778" spans="3:4" x14ac:dyDescent="0.25">
      <c r="C8778" s="159" t="s">
        <v>25366</v>
      </c>
      <c r="D8778" s="159">
        <v>1</v>
      </c>
    </row>
    <row r="8779" spans="3:4" x14ac:dyDescent="0.25">
      <c r="C8779" s="159" t="s">
        <v>25367</v>
      </c>
      <c r="D8779" s="159">
        <v>1</v>
      </c>
    </row>
    <row r="8780" spans="3:4" x14ac:dyDescent="0.25">
      <c r="C8780" s="159" t="s">
        <v>25368</v>
      </c>
      <c r="D8780" s="159">
        <v>1</v>
      </c>
    </row>
    <row r="8781" spans="3:4" x14ac:dyDescent="0.25">
      <c r="C8781" s="159" t="s">
        <v>25369</v>
      </c>
      <c r="D8781" s="159">
        <v>1</v>
      </c>
    </row>
    <row r="8782" spans="3:4" x14ac:dyDescent="0.25">
      <c r="C8782" s="159" t="s">
        <v>25370</v>
      </c>
      <c r="D8782" s="159">
        <v>1</v>
      </c>
    </row>
    <row r="8783" spans="3:4" x14ac:dyDescent="0.25">
      <c r="C8783" s="159" t="s">
        <v>25371</v>
      </c>
      <c r="D8783" s="159">
        <v>1</v>
      </c>
    </row>
    <row r="8784" spans="3:4" x14ac:dyDescent="0.25">
      <c r="C8784" s="159" t="s">
        <v>25372</v>
      </c>
      <c r="D8784" s="159">
        <v>1</v>
      </c>
    </row>
    <row r="8785" spans="3:4" x14ac:dyDescent="0.25">
      <c r="C8785" s="159" t="s">
        <v>25373</v>
      </c>
      <c r="D8785" s="159">
        <v>1</v>
      </c>
    </row>
    <row r="8786" spans="3:4" x14ac:dyDescent="0.25">
      <c r="C8786" s="159" t="s">
        <v>25374</v>
      </c>
      <c r="D8786" s="159">
        <v>1</v>
      </c>
    </row>
    <row r="8787" spans="3:4" x14ac:dyDescent="0.25">
      <c r="C8787" s="159" t="s">
        <v>25375</v>
      </c>
      <c r="D8787" s="159">
        <v>1</v>
      </c>
    </row>
    <row r="8788" spans="3:4" x14ac:dyDescent="0.25">
      <c r="C8788" s="159" t="s">
        <v>25376</v>
      </c>
      <c r="D8788" s="159">
        <v>1</v>
      </c>
    </row>
    <row r="8789" spans="3:4" x14ac:dyDescent="0.25">
      <c r="C8789" s="159" t="s">
        <v>25377</v>
      </c>
      <c r="D8789" s="159">
        <v>1</v>
      </c>
    </row>
    <row r="8790" spans="3:4" x14ac:dyDescent="0.25">
      <c r="C8790" s="159" t="s">
        <v>25378</v>
      </c>
      <c r="D8790" s="159">
        <v>1</v>
      </c>
    </row>
    <row r="8791" spans="3:4" x14ac:dyDescent="0.25">
      <c r="C8791" s="159" t="s">
        <v>25379</v>
      </c>
      <c r="D8791" s="159">
        <v>1</v>
      </c>
    </row>
    <row r="8792" spans="3:4" x14ac:dyDescent="0.25">
      <c r="C8792" s="159" t="s">
        <v>25380</v>
      </c>
      <c r="D8792" s="159">
        <v>1</v>
      </c>
    </row>
    <row r="8793" spans="3:4" x14ac:dyDescent="0.25">
      <c r="C8793" s="159" t="s">
        <v>25381</v>
      </c>
      <c r="D8793" s="159">
        <v>1</v>
      </c>
    </row>
    <row r="8794" spans="3:4" x14ac:dyDescent="0.25">
      <c r="C8794" s="159" t="s">
        <v>25382</v>
      </c>
      <c r="D8794" s="159">
        <v>1</v>
      </c>
    </row>
    <row r="8795" spans="3:4" x14ac:dyDescent="0.25">
      <c r="C8795" s="159" t="s">
        <v>25383</v>
      </c>
      <c r="D8795" s="159">
        <v>1</v>
      </c>
    </row>
    <row r="8796" spans="3:4" x14ac:dyDescent="0.25">
      <c r="C8796" s="159" t="s">
        <v>25384</v>
      </c>
      <c r="D8796" s="159">
        <v>1</v>
      </c>
    </row>
    <row r="8797" spans="3:4" x14ac:dyDescent="0.25">
      <c r="C8797" s="159" t="s">
        <v>25385</v>
      </c>
      <c r="D8797" s="159">
        <v>1</v>
      </c>
    </row>
    <row r="8798" spans="3:4" x14ac:dyDescent="0.25">
      <c r="C8798" s="159" t="s">
        <v>25386</v>
      </c>
      <c r="D8798" s="159">
        <v>1</v>
      </c>
    </row>
    <row r="8799" spans="3:4" x14ac:dyDescent="0.25">
      <c r="C8799" s="159" t="s">
        <v>25387</v>
      </c>
      <c r="D8799" s="159">
        <v>1</v>
      </c>
    </row>
    <row r="8800" spans="3:4" x14ac:dyDescent="0.25">
      <c r="C8800" s="159" t="s">
        <v>25388</v>
      </c>
      <c r="D8800" s="159">
        <v>1</v>
      </c>
    </row>
    <row r="8801" spans="3:4" x14ac:dyDescent="0.25">
      <c r="C8801" s="159" t="s">
        <v>25389</v>
      </c>
      <c r="D8801" s="159">
        <v>1</v>
      </c>
    </row>
    <row r="8802" spans="3:4" x14ac:dyDescent="0.25">
      <c r="C8802" s="159" t="s">
        <v>25390</v>
      </c>
      <c r="D8802" s="159">
        <v>1</v>
      </c>
    </row>
    <row r="8803" spans="3:4" x14ac:dyDescent="0.25">
      <c r="C8803" s="159" t="s">
        <v>25391</v>
      </c>
      <c r="D8803" s="159">
        <v>1</v>
      </c>
    </row>
    <row r="8804" spans="3:4" x14ac:dyDescent="0.25">
      <c r="C8804" s="159" t="s">
        <v>25392</v>
      </c>
      <c r="D8804" s="159">
        <v>1</v>
      </c>
    </row>
    <row r="8805" spans="3:4" x14ac:dyDescent="0.25">
      <c r="C8805" s="159" t="s">
        <v>25393</v>
      </c>
      <c r="D8805" s="159">
        <v>1</v>
      </c>
    </row>
    <row r="8806" spans="3:4" x14ac:dyDescent="0.25">
      <c r="C8806" s="159" t="s">
        <v>25394</v>
      </c>
      <c r="D8806" s="159">
        <v>1</v>
      </c>
    </row>
    <row r="8807" spans="3:4" x14ac:dyDescent="0.25">
      <c r="C8807" s="159" t="s">
        <v>25395</v>
      </c>
      <c r="D8807" s="159">
        <v>1</v>
      </c>
    </row>
    <row r="8808" spans="3:4" x14ac:dyDescent="0.25">
      <c r="C8808" s="159" t="s">
        <v>25396</v>
      </c>
      <c r="D8808" s="159">
        <v>1</v>
      </c>
    </row>
    <row r="8809" spans="3:4" x14ac:dyDescent="0.25">
      <c r="C8809" s="159" t="s">
        <v>25397</v>
      </c>
      <c r="D8809" s="159">
        <v>1</v>
      </c>
    </row>
    <row r="8810" spans="3:4" x14ac:dyDescent="0.25">
      <c r="C8810" s="159" t="s">
        <v>25398</v>
      </c>
      <c r="D8810" s="159">
        <v>1</v>
      </c>
    </row>
    <row r="8811" spans="3:4" x14ac:dyDescent="0.25">
      <c r="C8811" s="159" t="s">
        <v>25399</v>
      </c>
      <c r="D8811" s="159">
        <v>1</v>
      </c>
    </row>
    <row r="8812" spans="3:4" x14ac:dyDescent="0.25">
      <c r="C8812" s="159" t="s">
        <v>25400</v>
      </c>
      <c r="D8812" s="159">
        <v>1</v>
      </c>
    </row>
    <row r="8813" spans="3:4" x14ac:dyDescent="0.25">
      <c r="C8813" s="159" t="s">
        <v>25401</v>
      </c>
      <c r="D8813" s="159">
        <v>1</v>
      </c>
    </row>
    <row r="8814" spans="3:4" x14ac:dyDescent="0.25">
      <c r="C8814" s="159" t="s">
        <v>25402</v>
      </c>
      <c r="D8814" s="159">
        <v>1</v>
      </c>
    </row>
    <row r="8815" spans="3:4" x14ac:dyDescent="0.25">
      <c r="C8815" s="159" t="s">
        <v>25403</v>
      </c>
      <c r="D8815" s="159">
        <v>1</v>
      </c>
    </row>
    <row r="8816" spans="3:4" x14ac:dyDescent="0.25">
      <c r="C8816" s="159" t="s">
        <v>25404</v>
      </c>
      <c r="D8816" s="159">
        <v>1</v>
      </c>
    </row>
    <row r="8817" spans="3:4" x14ac:dyDescent="0.25">
      <c r="C8817" s="159" t="s">
        <v>25405</v>
      </c>
      <c r="D8817" s="159">
        <v>1</v>
      </c>
    </row>
    <row r="8818" spans="3:4" x14ac:dyDescent="0.25">
      <c r="C8818" s="159" t="s">
        <v>25406</v>
      </c>
      <c r="D8818" s="159">
        <v>1</v>
      </c>
    </row>
    <row r="8819" spans="3:4" x14ac:dyDescent="0.25">
      <c r="C8819" s="159" t="s">
        <v>25407</v>
      </c>
      <c r="D8819" s="159">
        <v>1</v>
      </c>
    </row>
    <row r="8820" spans="3:4" x14ac:dyDescent="0.25">
      <c r="C8820" s="159" t="s">
        <v>25408</v>
      </c>
      <c r="D8820" s="159">
        <v>1</v>
      </c>
    </row>
    <row r="8821" spans="3:4" x14ac:dyDescent="0.25">
      <c r="C8821" s="159" t="s">
        <v>25409</v>
      </c>
      <c r="D8821" s="159">
        <v>1</v>
      </c>
    </row>
    <row r="8822" spans="3:4" x14ac:dyDescent="0.25">
      <c r="C8822" s="159" t="s">
        <v>25410</v>
      </c>
      <c r="D8822" s="159">
        <v>1</v>
      </c>
    </row>
    <row r="8823" spans="3:4" x14ac:dyDescent="0.25">
      <c r="C8823" s="159" t="s">
        <v>25411</v>
      </c>
      <c r="D8823" s="159">
        <v>1</v>
      </c>
    </row>
    <row r="8824" spans="3:4" x14ac:dyDescent="0.25">
      <c r="C8824" s="159" t="s">
        <v>25412</v>
      </c>
      <c r="D8824" s="159">
        <v>1</v>
      </c>
    </row>
    <row r="8825" spans="3:4" x14ac:dyDescent="0.25">
      <c r="C8825" s="159" t="s">
        <v>25413</v>
      </c>
      <c r="D8825" s="159">
        <v>1</v>
      </c>
    </row>
    <row r="8826" spans="3:4" x14ac:dyDescent="0.25">
      <c r="C8826" s="159" t="s">
        <v>25414</v>
      </c>
      <c r="D8826" s="159">
        <v>1</v>
      </c>
    </row>
    <row r="8827" spans="3:4" x14ac:dyDescent="0.25">
      <c r="C8827" s="159" t="s">
        <v>25415</v>
      </c>
      <c r="D8827" s="159">
        <v>1</v>
      </c>
    </row>
    <row r="8828" spans="3:4" x14ac:dyDescent="0.25">
      <c r="C8828" s="159" t="s">
        <v>25416</v>
      </c>
      <c r="D8828" s="159">
        <v>1</v>
      </c>
    </row>
    <row r="8829" spans="3:4" x14ac:dyDescent="0.25">
      <c r="C8829" s="159" t="s">
        <v>25417</v>
      </c>
      <c r="D8829" s="159">
        <v>1</v>
      </c>
    </row>
    <row r="8830" spans="3:4" x14ac:dyDescent="0.25">
      <c r="C8830" s="159" t="s">
        <v>25418</v>
      </c>
      <c r="D8830" s="159">
        <v>1</v>
      </c>
    </row>
    <row r="8831" spans="3:4" x14ac:dyDescent="0.25">
      <c r="C8831" s="159" t="s">
        <v>25419</v>
      </c>
      <c r="D8831" s="159">
        <v>1</v>
      </c>
    </row>
    <row r="8832" spans="3:4" x14ac:dyDescent="0.25">
      <c r="C8832" s="159" t="s">
        <v>25420</v>
      </c>
      <c r="D8832" s="159">
        <v>1</v>
      </c>
    </row>
    <row r="8833" spans="3:4" x14ac:dyDescent="0.25">
      <c r="C8833" s="159" t="s">
        <v>25421</v>
      </c>
      <c r="D8833" s="159">
        <v>1</v>
      </c>
    </row>
    <row r="8834" spans="3:4" x14ac:dyDescent="0.25">
      <c r="C8834" s="159" t="s">
        <v>25422</v>
      </c>
      <c r="D8834" s="159">
        <v>1</v>
      </c>
    </row>
    <row r="8835" spans="3:4" x14ac:dyDescent="0.25">
      <c r="C8835" s="159" t="s">
        <v>25423</v>
      </c>
      <c r="D8835" s="159">
        <v>1</v>
      </c>
    </row>
    <row r="8836" spans="3:4" x14ac:dyDescent="0.25">
      <c r="C8836" s="159" t="s">
        <v>25424</v>
      </c>
      <c r="D8836" s="159">
        <v>1</v>
      </c>
    </row>
    <row r="8837" spans="3:4" x14ac:dyDescent="0.25">
      <c r="C8837" s="159" t="s">
        <v>25425</v>
      </c>
      <c r="D8837" s="159">
        <v>1</v>
      </c>
    </row>
    <row r="8838" spans="3:4" x14ac:dyDescent="0.25">
      <c r="C8838" s="159" t="s">
        <v>25426</v>
      </c>
      <c r="D8838" s="159">
        <v>1</v>
      </c>
    </row>
    <row r="8839" spans="3:4" x14ac:dyDescent="0.25">
      <c r="C8839" s="159" t="s">
        <v>25427</v>
      </c>
      <c r="D8839" s="159">
        <v>1</v>
      </c>
    </row>
    <row r="8840" spans="3:4" x14ac:dyDescent="0.25">
      <c r="C8840" s="159" t="s">
        <v>25428</v>
      </c>
      <c r="D8840" s="159">
        <v>1</v>
      </c>
    </row>
    <row r="8841" spans="3:4" x14ac:dyDescent="0.25">
      <c r="C8841" s="159" t="s">
        <v>25429</v>
      </c>
      <c r="D8841" s="159">
        <v>1</v>
      </c>
    </row>
    <row r="8842" spans="3:4" x14ac:dyDescent="0.25">
      <c r="C8842" s="159" t="s">
        <v>25430</v>
      </c>
      <c r="D8842" s="159">
        <v>1</v>
      </c>
    </row>
    <row r="8843" spans="3:4" x14ac:dyDescent="0.25">
      <c r="C8843" s="159" t="s">
        <v>25431</v>
      </c>
      <c r="D8843" s="159">
        <v>1</v>
      </c>
    </row>
    <row r="8844" spans="3:4" x14ac:dyDescent="0.25">
      <c r="C8844" s="159" t="s">
        <v>25432</v>
      </c>
      <c r="D8844" s="159">
        <v>1</v>
      </c>
    </row>
    <row r="8845" spans="3:4" x14ac:dyDescent="0.25">
      <c r="C8845" s="159" t="s">
        <v>25433</v>
      </c>
      <c r="D8845" s="159">
        <v>1</v>
      </c>
    </row>
    <row r="8846" spans="3:4" x14ac:dyDescent="0.25">
      <c r="C8846" s="159" t="s">
        <v>25434</v>
      </c>
      <c r="D8846" s="159">
        <v>1</v>
      </c>
    </row>
    <row r="8847" spans="3:4" x14ac:dyDescent="0.25">
      <c r="C8847" s="159" t="s">
        <v>25435</v>
      </c>
      <c r="D8847" s="159">
        <v>1</v>
      </c>
    </row>
    <row r="8848" spans="3:4" x14ac:dyDescent="0.25">
      <c r="C8848" s="159" t="s">
        <v>25436</v>
      </c>
      <c r="D8848" s="159">
        <v>1</v>
      </c>
    </row>
    <row r="8849" spans="3:4" x14ac:dyDescent="0.25">
      <c r="C8849" s="159" t="s">
        <v>25437</v>
      </c>
      <c r="D8849" s="159">
        <v>1</v>
      </c>
    </row>
    <row r="8850" spans="3:4" x14ac:dyDescent="0.25">
      <c r="C8850" s="159" t="s">
        <v>25438</v>
      </c>
      <c r="D8850" s="159">
        <v>1</v>
      </c>
    </row>
    <row r="8851" spans="3:4" x14ac:dyDescent="0.25">
      <c r="C8851" s="159" t="s">
        <v>25439</v>
      </c>
      <c r="D8851" s="159">
        <v>1</v>
      </c>
    </row>
    <row r="8852" spans="3:4" x14ac:dyDescent="0.25">
      <c r="C8852" s="159" t="s">
        <v>25440</v>
      </c>
      <c r="D8852" s="159">
        <v>1</v>
      </c>
    </row>
    <row r="8853" spans="3:4" x14ac:dyDescent="0.25">
      <c r="C8853" s="159" t="s">
        <v>25441</v>
      </c>
      <c r="D8853" s="159">
        <v>1</v>
      </c>
    </row>
    <row r="8854" spans="3:4" x14ac:dyDescent="0.25">
      <c r="C8854" s="159" t="s">
        <v>25442</v>
      </c>
      <c r="D8854" s="159">
        <v>1</v>
      </c>
    </row>
    <row r="8855" spans="3:4" x14ac:dyDescent="0.25">
      <c r="C8855" s="159" t="s">
        <v>25443</v>
      </c>
      <c r="D8855" s="159">
        <v>1</v>
      </c>
    </row>
    <row r="8856" spans="3:4" x14ac:dyDescent="0.25">
      <c r="C8856" s="159" t="s">
        <v>25444</v>
      </c>
      <c r="D8856" s="159">
        <v>1</v>
      </c>
    </row>
    <row r="8857" spans="3:4" x14ac:dyDescent="0.25">
      <c r="C8857" s="159" t="s">
        <v>25445</v>
      </c>
      <c r="D8857" s="159">
        <v>1</v>
      </c>
    </row>
    <row r="8858" spans="3:4" x14ac:dyDescent="0.25">
      <c r="C8858" s="159" t="s">
        <v>25446</v>
      </c>
      <c r="D8858" s="159">
        <v>1</v>
      </c>
    </row>
    <row r="8859" spans="3:4" x14ac:dyDescent="0.25">
      <c r="C8859" s="159" t="s">
        <v>25447</v>
      </c>
      <c r="D8859" s="159">
        <v>1</v>
      </c>
    </row>
    <row r="8860" spans="3:4" x14ac:dyDescent="0.25">
      <c r="C8860" s="159" t="s">
        <v>25448</v>
      </c>
      <c r="D8860" s="159">
        <v>1</v>
      </c>
    </row>
    <row r="8861" spans="3:4" x14ac:dyDescent="0.25">
      <c r="C8861" s="159" t="s">
        <v>25563</v>
      </c>
      <c r="D8861" s="159">
        <v>1</v>
      </c>
    </row>
    <row r="8862" spans="3:4" x14ac:dyDescent="0.25">
      <c r="C8862" s="159" t="s">
        <v>25564</v>
      </c>
      <c r="D8862" s="159">
        <v>1</v>
      </c>
    </row>
    <row r="8863" spans="3:4" x14ac:dyDescent="0.25">
      <c r="C8863" s="159" t="s">
        <v>25565</v>
      </c>
      <c r="D8863" s="159">
        <v>1</v>
      </c>
    </row>
    <row r="8864" spans="3:4" x14ac:dyDescent="0.25">
      <c r="C8864" s="159" t="s">
        <v>25566</v>
      </c>
      <c r="D8864" s="159">
        <v>1</v>
      </c>
    </row>
    <row r="8865" spans="3:4" x14ac:dyDescent="0.25">
      <c r="C8865" s="159" t="s">
        <v>25567</v>
      </c>
      <c r="D8865" s="159">
        <v>1</v>
      </c>
    </row>
    <row r="8866" spans="3:4" x14ac:dyDescent="0.25">
      <c r="C8866" s="159" t="s">
        <v>25568</v>
      </c>
      <c r="D8866" s="159">
        <v>1</v>
      </c>
    </row>
    <row r="8867" spans="3:4" x14ac:dyDescent="0.25">
      <c r="C8867" s="159" t="s">
        <v>25569</v>
      </c>
      <c r="D8867" s="159">
        <v>1</v>
      </c>
    </row>
    <row r="8868" spans="3:4" x14ac:dyDescent="0.25">
      <c r="C8868" s="159" t="s">
        <v>25570</v>
      </c>
      <c r="D8868" s="159">
        <v>1</v>
      </c>
    </row>
    <row r="8869" spans="3:4" x14ac:dyDescent="0.25">
      <c r="C8869" s="159" t="s">
        <v>25571</v>
      </c>
      <c r="D8869" s="159">
        <v>1</v>
      </c>
    </row>
    <row r="8870" spans="3:4" x14ac:dyDescent="0.25">
      <c r="C8870" s="159" t="s">
        <v>25572</v>
      </c>
      <c r="D8870" s="159">
        <v>1</v>
      </c>
    </row>
    <row r="8871" spans="3:4" x14ac:dyDescent="0.25">
      <c r="C8871" s="159" t="s">
        <v>25573</v>
      </c>
      <c r="D8871" s="159">
        <v>1</v>
      </c>
    </row>
    <row r="8872" spans="3:4" x14ac:dyDescent="0.25">
      <c r="C8872" s="159" t="s">
        <v>25574</v>
      </c>
      <c r="D8872" s="159">
        <v>1</v>
      </c>
    </row>
    <row r="8873" spans="3:4" x14ac:dyDescent="0.25">
      <c r="C8873" s="159" t="s">
        <v>25575</v>
      </c>
      <c r="D8873" s="159">
        <v>1</v>
      </c>
    </row>
    <row r="8874" spans="3:4" x14ac:dyDescent="0.25">
      <c r="C8874" s="159" t="s">
        <v>25576</v>
      </c>
      <c r="D8874" s="159">
        <v>1</v>
      </c>
    </row>
    <row r="8875" spans="3:4" x14ac:dyDescent="0.25">
      <c r="C8875" s="159" t="s">
        <v>25577</v>
      </c>
      <c r="D8875" s="159">
        <v>1</v>
      </c>
    </row>
    <row r="8876" spans="3:4" x14ac:dyDescent="0.25">
      <c r="C8876" s="159" t="s">
        <v>25578</v>
      </c>
      <c r="D8876" s="159">
        <v>1</v>
      </c>
    </row>
    <row r="8877" spans="3:4" x14ac:dyDescent="0.25">
      <c r="C8877" s="159" t="s">
        <v>25579</v>
      </c>
      <c r="D8877" s="159">
        <v>1</v>
      </c>
    </row>
    <row r="8878" spans="3:4" x14ac:dyDescent="0.25">
      <c r="C8878" s="159" t="s">
        <v>25580</v>
      </c>
      <c r="D8878" s="159">
        <v>1</v>
      </c>
    </row>
    <row r="8879" spans="3:4" x14ac:dyDescent="0.25">
      <c r="C8879" s="159" t="s">
        <v>25581</v>
      </c>
      <c r="D8879" s="159">
        <v>1</v>
      </c>
    </row>
    <row r="8880" spans="3:4" x14ac:dyDescent="0.25">
      <c r="C8880" s="159" t="s">
        <v>25582</v>
      </c>
      <c r="D8880" s="159">
        <v>1</v>
      </c>
    </row>
    <row r="8881" spans="3:4" x14ac:dyDescent="0.25">
      <c r="C8881" s="159" t="s">
        <v>25583</v>
      </c>
      <c r="D8881" s="159">
        <v>1</v>
      </c>
    </row>
    <row r="8882" spans="3:4" x14ac:dyDescent="0.25">
      <c r="C8882" s="159" t="s">
        <v>25584</v>
      </c>
      <c r="D8882" s="159">
        <v>1</v>
      </c>
    </row>
    <row r="8883" spans="3:4" x14ac:dyDescent="0.25">
      <c r="C8883" s="159" t="s">
        <v>25585</v>
      </c>
      <c r="D8883" s="159">
        <v>1</v>
      </c>
    </row>
    <row r="8884" spans="3:4" x14ac:dyDescent="0.25">
      <c r="C8884" s="159" t="s">
        <v>25586</v>
      </c>
      <c r="D8884" s="159">
        <v>1</v>
      </c>
    </row>
    <row r="8885" spans="3:4" x14ac:dyDescent="0.25">
      <c r="C8885" s="159" t="s">
        <v>25587</v>
      </c>
      <c r="D8885" s="159">
        <v>1</v>
      </c>
    </row>
    <row r="8886" spans="3:4" x14ac:dyDescent="0.25">
      <c r="C8886" s="159" t="s">
        <v>25588</v>
      </c>
      <c r="D8886" s="159">
        <v>1</v>
      </c>
    </row>
    <row r="8887" spans="3:4" x14ac:dyDescent="0.25">
      <c r="C8887" s="159" t="s">
        <v>25589</v>
      </c>
      <c r="D8887" s="159">
        <v>1</v>
      </c>
    </row>
    <row r="8888" spans="3:4" x14ac:dyDescent="0.25">
      <c r="C8888" s="159" t="s">
        <v>25590</v>
      </c>
      <c r="D8888" s="159">
        <v>1</v>
      </c>
    </row>
    <row r="8889" spans="3:4" x14ac:dyDescent="0.25">
      <c r="C8889" s="159" t="s">
        <v>25591</v>
      </c>
      <c r="D8889" s="159">
        <v>1</v>
      </c>
    </row>
    <row r="8890" spans="3:4" x14ac:dyDescent="0.25">
      <c r="C8890" s="159" t="s">
        <v>25592</v>
      </c>
      <c r="D8890" s="159">
        <v>1</v>
      </c>
    </row>
    <row r="8891" spans="3:4" x14ac:dyDescent="0.25">
      <c r="C8891" s="159" t="s">
        <v>25593</v>
      </c>
      <c r="D8891" s="159">
        <v>1</v>
      </c>
    </row>
    <row r="8892" spans="3:4" x14ac:dyDescent="0.25">
      <c r="C8892" s="159" t="s">
        <v>25594</v>
      </c>
      <c r="D8892" s="159">
        <v>1</v>
      </c>
    </row>
    <row r="8893" spans="3:4" x14ac:dyDescent="0.25">
      <c r="C8893" s="159" t="s">
        <v>25595</v>
      </c>
      <c r="D8893" s="159">
        <v>1</v>
      </c>
    </row>
    <row r="8894" spans="3:4" x14ac:dyDescent="0.25">
      <c r="C8894" s="159" t="s">
        <v>25596</v>
      </c>
      <c r="D8894" s="159">
        <v>1</v>
      </c>
    </row>
    <row r="8895" spans="3:4" x14ac:dyDescent="0.25">
      <c r="C8895" s="159" t="s">
        <v>25597</v>
      </c>
      <c r="D8895" s="159">
        <v>1</v>
      </c>
    </row>
    <row r="8896" spans="3:4" x14ac:dyDescent="0.25">
      <c r="C8896" s="159" t="s">
        <v>25598</v>
      </c>
      <c r="D8896" s="159">
        <v>1</v>
      </c>
    </row>
    <row r="8897" spans="3:4" x14ac:dyDescent="0.25">
      <c r="C8897" s="159" t="s">
        <v>25599</v>
      </c>
      <c r="D8897" s="159">
        <v>1</v>
      </c>
    </row>
    <row r="8898" spans="3:4" x14ac:dyDescent="0.25">
      <c r="C8898" s="159" t="s">
        <v>25600</v>
      </c>
      <c r="D8898" s="159">
        <v>1</v>
      </c>
    </row>
    <row r="8899" spans="3:4" x14ac:dyDescent="0.25">
      <c r="C8899" s="159" t="s">
        <v>25601</v>
      </c>
      <c r="D8899" s="159">
        <v>1</v>
      </c>
    </row>
    <row r="8900" spans="3:4" x14ac:dyDescent="0.25">
      <c r="C8900" s="159" t="s">
        <v>25602</v>
      </c>
      <c r="D8900" s="159">
        <v>1</v>
      </c>
    </row>
    <row r="8901" spans="3:4" x14ac:dyDescent="0.25">
      <c r="C8901" s="159" t="s">
        <v>25603</v>
      </c>
      <c r="D8901" s="159">
        <v>1</v>
      </c>
    </row>
    <row r="8902" spans="3:4" x14ac:dyDescent="0.25">
      <c r="C8902" s="159" t="s">
        <v>25604</v>
      </c>
      <c r="D8902" s="159">
        <v>1</v>
      </c>
    </row>
    <row r="8903" spans="3:4" x14ac:dyDescent="0.25">
      <c r="C8903" s="159" t="s">
        <v>25605</v>
      </c>
      <c r="D8903" s="159">
        <v>1</v>
      </c>
    </row>
    <row r="8904" spans="3:4" x14ac:dyDescent="0.25">
      <c r="C8904" s="159" t="s">
        <v>25606</v>
      </c>
      <c r="D8904" s="159">
        <v>1</v>
      </c>
    </row>
    <row r="8905" spans="3:4" x14ac:dyDescent="0.25">
      <c r="C8905" s="159" t="s">
        <v>25607</v>
      </c>
      <c r="D8905" s="159">
        <v>1</v>
      </c>
    </row>
    <row r="8906" spans="3:4" x14ac:dyDescent="0.25">
      <c r="C8906" s="159" t="s">
        <v>25608</v>
      </c>
      <c r="D8906" s="159">
        <v>1</v>
      </c>
    </row>
    <row r="8907" spans="3:4" x14ac:dyDescent="0.25">
      <c r="C8907" s="159" t="s">
        <v>25609</v>
      </c>
      <c r="D8907" s="159">
        <v>1</v>
      </c>
    </row>
    <row r="8908" spans="3:4" x14ac:dyDescent="0.25">
      <c r="C8908" s="159" t="s">
        <v>25610</v>
      </c>
      <c r="D8908" s="159">
        <v>1</v>
      </c>
    </row>
    <row r="8909" spans="3:4" x14ac:dyDescent="0.25">
      <c r="C8909" s="159" t="s">
        <v>25611</v>
      </c>
      <c r="D8909" s="159">
        <v>1</v>
      </c>
    </row>
    <row r="8910" spans="3:4" x14ac:dyDescent="0.25">
      <c r="C8910" s="159" t="s">
        <v>25612</v>
      </c>
      <c r="D8910" s="159">
        <v>1</v>
      </c>
    </row>
    <row r="8911" spans="3:4" x14ac:dyDescent="0.25">
      <c r="C8911" s="159" t="s">
        <v>25613</v>
      </c>
      <c r="D8911" s="159">
        <v>1</v>
      </c>
    </row>
    <row r="8912" spans="3:4" x14ac:dyDescent="0.25">
      <c r="C8912" s="159" t="s">
        <v>25614</v>
      </c>
      <c r="D8912" s="159">
        <v>1</v>
      </c>
    </row>
    <row r="8913" spans="3:4" x14ac:dyDescent="0.25">
      <c r="C8913" s="159" t="s">
        <v>25615</v>
      </c>
      <c r="D8913" s="159">
        <v>1</v>
      </c>
    </row>
    <row r="8914" spans="3:4" x14ac:dyDescent="0.25">
      <c r="C8914" s="159" t="s">
        <v>25616</v>
      </c>
      <c r="D8914" s="159">
        <v>1</v>
      </c>
    </row>
    <row r="8915" spans="3:4" x14ac:dyDescent="0.25">
      <c r="C8915" s="159" t="s">
        <v>25617</v>
      </c>
      <c r="D8915" s="159">
        <v>1</v>
      </c>
    </row>
    <row r="8916" spans="3:4" x14ac:dyDescent="0.25">
      <c r="C8916" s="159" t="s">
        <v>25618</v>
      </c>
      <c r="D8916" s="159">
        <v>1</v>
      </c>
    </row>
    <row r="8917" spans="3:4" x14ac:dyDescent="0.25">
      <c r="C8917" s="159" t="s">
        <v>25619</v>
      </c>
      <c r="D8917" s="159">
        <v>1</v>
      </c>
    </row>
    <row r="8918" spans="3:4" x14ac:dyDescent="0.25">
      <c r="C8918" s="159" t="s">
        <v>25620</v>
      </c>
      <c r="D8918" s="159">
        <v>1</v>
      </c>
    </row>
    <row r="8919" spans="3:4" x14ac:dyDescent="0.25">
      <c r="C8919" s="159" t="s">
        <v>25621</v>
      </c>
      <c r="D8919" s="159">
        <v>1</v>
      </c>
    </row>
    <row r="8920" spans="3:4" x14ac:dyDescent="0.25">
      <c r="C8920" s="159" t="s">
        <v>25622</v>
      </c>
      <c r="D8920" s="159">
        <v>1</v>
      </c>
    </row>
    <row r="8921" spans="3:4" x14ac:dyDescent="0.25">
      <c r="C8921" s="159" t="s">
        <v>25623</v>
      </c>
      <c r="D8921" s="159">
        <v>1</v>
      </c>
    </row>
    <row r="8922" spans="3:4" x14ac:dyDescent="0.25">
      <c r="C8922" s="159" t="s">
        <v>25624</v>
      </c>
      <c r="D8922" s="159">
        <v>1</v>
      </c>
    </row>
    <row r="8923" spans="3:4" x14ac:dyDescent="0.25">
      <c r="C8923" s="159" t="s">
        <v>25625</v>
      </c>
      <c r="D8923" s="159">
        <v>1</v>
      </c>
    </row>
    <row r="8924" spans="3:4" x14ac:dyDescent="0.25">
      <c r="C8924" s="159" t="s">
        <v>25626</v>
      </c>
      <c r="D8924" s="159">
        <v>1</v>
      </c>
    </row>
    <row r="8925" spans="3:4" x14ac:dyDescent="0.25">
      <c r="C8925" s="159" t="s">
        <v>25627</v>
      </c>
      <c r="D8925" s="159">
        <v>1</v>
      </c>
    </row>
    <row r="8926" spans="3:4" x14ac:dyDescent="0.25">
      <c r="C8926" s="159" t="s">
        <v>25628</v>
      </c>
      <c r="D8926" s="159">
        <v>1</v>
      </c>
    </row>
    <row r="8927" spans="3:4" x14ac:dyDescent="0.25">
      <c r="C8927" s="159" t="s">
        <v>25629</v>
      </c>
      <c r="D8927" s="159">
        <v>1</v>
      </c>
    </row>
    <row r="8928" spans="3:4" x14ac:dyDescent="0.25">
      <c r="C8928" s="159" t="s">
        <v>25630</v>
      </c>
      <c r="D8928" s="159">
        <v>1</v>
      </c>
    </row>
    <row r="8929" spans="3:4" x14ac:dyDescent="0.25">
      <c r="C8929" s="159" t="s">
        <v>25631</v>
      </c>
      <c r="D8929" s="159">
        <v>1</v>
      </c>
    </row>
    <row r="8930" spans="3:4" x14ac:dyDescent="0.25">
      <c r="C8930" s="159" t="s">
        <v>25632</v>
      </c>
      <c r="D8930" s="159">
        <v>1</v>
      </c>
    </row>
    <row r="8931" spans="3:4" x14ac:dyDescent="0.25">
      <c r="C8931" s="159" t="s">
        <v>25633</v>
      </c>
      <c r="D8931" s="159">
        <v>1</v>
      </c>
    </row>
    <row r="8932" spans="3:4" x14ac:dyDescent="0.25">
      <c r="C8932" s="159" t="s">
        <v>25634</v>
      </c>
      <c r="D8932" s="159">
        <v>1</v>
      </c>
    </row>
    <row r="8933" spans="3:4" x14ac:dyDescent="0.25">
      <c r="C8933" s="159" t="s">
        <v>25635</v>
      </c>
      <c r="D8933" s="159">
        <v>1</v>
      </c>
    </row>
    <row r="8934" spans="3:4" x14ac:dyDescent="0.25">
      <c r="C8934" s="159" t="s">
        <v>25636</v>
      </c>
      <c r="D8934" s="159">
        <v>1</v>
      </c>
    </row>
    <row r="8935" spans="3:4" x14ac:dyDescent="0.25">
      <c r="C8935" s="159" t="s">
        <v>25637</v>
      </c>
      <c r="D8935" s="159">
        <v>1</v>
      </c>
    </row>
    <row r="8936" spans="3:4" x14ac:dyDescent="0.25">
      <c r="C8936" s="159" t="s">
        <v>25638</v>
      </c>
      <c r="D8936" s="159">
        <v>1</v>
      </c>
    </row>
    <row r="8937" spans="3:4" x14ac:dyDescent="0.25">
      <c r="C8937" s="159" t="s">
        <v>25639</v>
      </c>
      <c r="D8937" s="159">
        <v>1</v>
      </c>
    </row>
    <row r="8938" spans="3:4" x14ac:dyDescent="0.25">
      <c r="C8938" s="159" t="s">
        <v>25640</v>
      </c>
      <c r="D8938" s="159">
        <v>1</v>
      </c>
    </row>
    <row r="8939" spans="3:4" x14ac:dyDescent="0.25">
      <c r="C8939" s="159" t="s">
        <v>25641</v>
      </c>
      <c r="D8939" s="159">
        <v>1</v>
      </c>
    </row>
    <row r="8940" spans="3:4" x14ac:dyDescent="0.25">
      <c r="C8940" s="159" t="s">
        <v>25642</v>
      </c>
      <c r="D8940" s="159">
        <v>1</v>
      </c>
    </row>
    <row r="8941" spans="3:4" x14ac:dyDescent="0.25">
      <c r="C8941" s="159" t="s">
        <v>25643</v>
      </c>
      <c r="D8941" s="159">
        <v>1</v>
      </c>
    </row>
    <row r="8942" spans="3:4" x14ac:dyDescent="0.25">
      <c r="C8942" s="159" t="s">
        <v>25644</v>
      </c>
      <c r="D8942" s="159">
        <v>1</v>
      </c>
    </row>
    <row r="8943" spans="3:4" x14ac:dyDescent="0.25">
      <c r="C8943" s="159" t="s">
        <v>25645</v>
      </c>
      <c r="D8943" s="159">
        <v>1</v>
      </c>
    </row>
    <row r="8944" spans="3:4" x14ac:dyDescent="0.25">
      <c r="C8944" s="159" t="s">
        <v>25646</v>
      </c>
      <c r="D8944" s="159">
        <v>1</v>
      </c>
    </row>
    <row r="8945" spans="3:4" x14ac:dyDescent="0.25">
      <c r="C8945" s="159" t="s">
        <v>25647</v>
      </c>
      <c r="D8945" s="159">
        <v>1</v>
      </c>
    </row>
    <row r="8946" spans="3:4" x14ac:dyDescent="0.25">
      <c r="C8946" s="159" t="s">
        <v>25648</v>
      </c>
      <c r="D8946" s="159">
        <v>1</v>
      </c>
    </row>
    <row r="8947" spans="3:4" x14ac:dyDescent="0.25">
      <c r="C8947" s="159" t="s">
        <v>25649</v>
      </c>
      <c r="D8947" s="159">
        <v>1</v>
      </c>
    </row>
    <row r="8948" spans="3:4" x14ac:dyDescent="0.25">
      <c r="C8948" s="159" t="s">
        <v>25650</v>
      </c>
      <c r="D8948" s="159">
        <v>1</v>
      </c>
    </row>
    <row r="8949" spans="3:4" x14ac:dyDescent="0.25">
      <c r="C8949" s="159" t="s">
        <v>25651</v>
      </c>
      <c r="D8949" s="159">
        <v>1</v>
      </c>
    </row>
    <row r="8950" spans="3:4" x14ac:dyDescent="0.25">
      <c r="C8950" s="159" t="s">
        <v>25652</v>
      </c>
      <c r="D8950" s="159">
        <v>1</v>
      </c>
    </row>
    <row r="8951" spans="3:4" x14ac:dyDescent="0.25">
      <c r="C8951" s="159" t="s">
        <v>25653</v>
      </c>
      <c r="D8951" s="159">
        <v>1</v>
      </c>
    </row>
    <row r="8952" spans="3:4" x14ac:dyDescent="0.25">
      <c r="C8952" s="159" t="s">
        <v>25654</v>
      </c>
      <c r="D8952" s="159">
        <v>1</v>
      </c>
    </row>
    <row r="8953" spans="3:4" x14ac:dyDescent="0.25">
      <c r="C8953" s="159" t="s">
        <v>25655</v>
      </c>
      <c r="D8953" s="159">
        <v>1</v>
      </c>
    </row>
    <row r="8954" spans="3:4" x14ac:dyDescent="0.25">
      <c r="C8954" s="159" t="s">
        <v>25656</v>
      </c>
      <c r="D8954" s="159">
        <v>1</v>
      </c>
    </row>
    <row r="8955" spans="3:4" x14ac:dyDescent="0.25">
      <c r="C8955" s="159" t="s">
        <v>25657</v>
      </c>
      <c r="D8955" s="159">
        <v>1</v>
      </c>
    </row>
    <row r="8956" spans="3:4" x14ac:dyDescent="0.25">
      <c r="C8956" s="159" t="s">
        <v>25658</v>
      </c>
      <c r="D8956" s="159">
        <v>1</v>
      </c>
    </row>
    <row r="8957" spans="3:4" x14ac:dyDescent="0.25">
      <c r="C8957" s="159" t="s">
        <v>25659</v>
      </c>
      <c r="D8957" s="159">
        <v>1</v>
      </c>
    </row>
    <row r="8958" spans="3:4" x14ac:dyDescent="0.25">
      <c r="C8958" s="159" t="s">
        <v>25660</v>
      </c>
      <c r="D8958" s="159">
        <v>1</v>
      </c>
    </row>
    <row r="8959" spans="3:4" x14ac:dyDescent="0.25">
      <c r="C8959" s="159" t="s">
        <v>25661</v>
      </c>
      <c r="D8959" s="159">
        <v>1</v>
      </c>
    </row>
    <row r="8960" spans="3:4" x14ac:dyDescent="0.25">
      <c r="C8960" s="159" t="s">
        <v>25662</v>
      </c>
      <c r="D8960" s="159">
        <v>1</v>
      </c>
    </row>
    <row r="8961" spans="3:4" x14ac:dyDescent="0.25">
      <c r="C8961" s="159" t="s">
        <v>25663</v>
      </c>
      <c r="D8961" s="159">
        <v>1</v>
      </c>
    </row>
    <row r="8962" spans="3:4" x14ac:dyDescent="0.25">
      <c r="C8962" s="159" t="s">
        <v>25865</v>
      </c>
      <c r="D8962" s="159">
        <v>1</v>
      </c>
    </row>
    <row r="8963" spans="3:4" x14ac:dyDescent="0.25">
      <c r="C8963" s="159" t="s">
        <v>25866</v>
      </c>
      <c r="D8963" s="159">
        <v>1</v>
      </c>
    </row>
    <row r="8964" spans="3:4" x14ac:dyDescent="0.25">
      <c r="C8964" s="159" t="s">
        <v>25867</v>
      </c>
      <c r="D8964" s="159">
        <v>1</v>
      </c>
    </row>
    <row r="8965" spans="3:4" x14ac:dyDescent="0.25">
      <c r="C8965" s="159" t="s">
        <v>25868</v>
      </c>
      <c r="D8965" s="159">
        <v>1</v>
      </c>
    </row>
    <row r="8966" spans="3:4" x14ac:dyDescent="0.25">
      <c r="C8966" s="159" t="s">
        <v>25869</v>
      </c>
      <c r="D8966" s="159">
        <v>1</v>
      </c>
    </row>
    <row r="8967" spans="3:4" x14ac:dyDescent="0.25">
      <c r="C8967" s="159" t="s">
        <v>25870</v>
      </c>
      <c r="D8967" s="159">
        <v>1</v>
      </c>
    </row>
    <row r="8968" spans="3:4" x14ac:dyDescent="0.25">
      <c r="C8968" s="159" t="s">
        <v>25871</v>
      </c>
      <c r="D8968" s="159">
        <v>1</v>
      </c>
    </row>
    <row r="8969" spans="3:4" x14ac:dyDescent="0.25">
      <c r="C8969" s="159" t="s">
        <v>25872</v>
      </c>
      <c r="D8969" s="159">
        <v>1</v>
      </c>
    </row>
    <row r="8970" spans="3:4" x14ac:dyDescent="0.25">
      <c r="C8970" s="159" t="s">
        <v>25873</v>
      </c>
      <c r="D8970" s="159">
        <v>1</v>
      </c>
    </row>
    <row r="8971" spans="3:4" x14ac:dyDescent="0.25">
      <c r="C8971" s="159" t="s">
        <v>25874</v>
      </c>
      <c r="D8971" s="159">
        <v>1</v>
      </c>
    </row>
    <row r="8972" spans="3:4" x14ac:dyDescent="0.25">
      <c r="C8972" s="159" t="s">
        <v>25875</v>
      </c>
      <c r="D8972" s="159">
        <v>1</v>
      </c>
    </row>
    <row r="8973" spans="3:4" x14ac:dyDescent="0.25">
      <c r="C8973" s="159" t="s">
        <v>25876</v>
      </c>
      <c r="D8973" s="159">
        <v>1</v>
      </c>
    </row>
    <row r="8974" spans="3:4" x14ac:dyDescent="0.25">
      <c r="C8974" s="159" t="s">
        <v>25877</v>
      </c>
      <c r="D8974" s="159">
        <v>1</v>
      </c>
    </row>
    <row r="8975" spans="3:4" x14ac:dyDescent="0.25">
      <c r="C8975" s="159" t="s">
        <v>25878</v>
      </c>
      <c r="D8975" s="159">
        <v>1</v>
      </c>
    </row>
    <row r="8976" spans="3:4" x14ac:dyDescent="0.25">
      <c r="C8976" s="159" t="s">
        <v>25879</v>
      </c>
      <c r="D8976" s="159">
        <v>1</v>
      </c>
    </row>
    <row r="8977" spans="3:4" x14ac:dyDescent="0.25">
      <c r="C8977" s="159" t="s">
        <v>25880</v>
      </c>
      <c r="D8977" s="159">
        <v>1</v>
      </c>
    </row>
    <row r="8978" spans="3:4" x14ac:dyDescent="0.25">
      <c r="C8978" s="159" t="s">
        <v>25881</v>
      </c>
      <c r="D8978" s="159">
        <v>1</v>
      </c>
    </row>
    <row r="8979" spans="3:4" x14ac:dyDescent="0.25">
      <c r="C8979" s="159" t="s">
        <v>25882</v>
      </c>
      <c r="D8979" s="159">
        <v>1</v>
      </c>
    </row>
    <row r="8980" spans="3:4" x14ac:dyDescent="0.25">
      <c r="C8980" s="159" t="s">
        <v>25883</v>
      </c>
      <c r="D8980" s="159">
        <v>1</v>
      </c>
    </row>
    <row r="8981" spans="3:4" x14ac:dyDescent="0.25">
      <c r="C8981" s="159" t="s">
        <v>25884</v>
      </c>
      <c r="D8981" s="159">
        <v>1</v>
      </c>
    </row>
    <row r="8982" spans="3:4" x14ac:dyDescent="0.25">
      <c r="C8982" s="159" t="s">
        <v>25885</v>
      </c>
      <c r="D8982" s="159">
        <v>1</v>
      </c>
    </row>
    <row r="8983" spans="3:4" x14ac:dyDescent="0.25">
      <c r="C8983" s="159" t="s">
        <v>25886</v>
      </c>
      <c r="D8983" s="159">
        <v>1</v>
      </c>
    </row>
    <row r="8984" spans="3:4" x14ac:dyDescent="0.25">
      <c r="C8984" s="159" t="s">
        <v>25887</v>
      </c>
      <c r="D8984" s="159">
        <v>1</v>
      </c>
    </row>
    <row r="8985" spans="3:4" x14ac:dyDescent="0.25">
      <c r="C8985" s="159" t="s">
        <v>25888</v>
      </c>
      <c r="D8985" s="159">
        <v>1</v>
      </c>
    </row>
    <row r="8986" spans="3:4" x14ac:dyDescent="0.25">
      <c r="C8986" s="159" t="s">
        <v>25889</v>
      </c>
      <c r="D8986" s="159">
        <v>1</v>
      </c>
    </row>
    <row r="8987" spans="3:4" x14ac:dyDescent="0.25">
      <c r="C8987" s="159" t="s">
        <v>25890</v>
      </c>
      <c r="D8987" s="159">
        <v>1</v>
      </c>
    </row>
    <row r="8988" spans="3:4" x14ac:dyDescent="0.25">
      <c r="C8988" s="159" t="s">
        <v>25891</v>
      </c>
      <c r="D8988" s="159">
        <v>1</v>
      </c>
    </row>
    <row r="8989" spans="3:4" x14ac:dyDescent="0.25">
      <c r="C8989" s="159" t="s">
        <v>25892</v>
      </c>
      <c r="D8989" s="159">
        <v>1</v>
      </c>
    </row>
    <row r="8990" spans="3:4" x14ac:dyDescent="0.25">
      <c r="C8990" s="159" t="s">
        <v>25893</v>
      </c>
      <c r="D8990" s="159">
        <v>1</v>
      </c>
    </row>
    <row r="8991" spans="3:4" x14ac:dyDescent="0.25">
      <c r="C8991" s="159" t="s">
        <v>25894</v>
      </c>
      <c r="D8991" s="159">
        <v>1</v>
      </c>
    </row>
    <row r="8992" spans="3:4" x14ac:dyDescent="0.25">
      <c r="C8992" s="159" t="s">
        <v>25895</v>
      </c>
      <c r="D8992" s="159">
        <v>1</v>
      </c>
    </row>
    <row r="8993" spans="3:4" x14ac:dyDescent="0.25">
      <c r="C8993" s="159" t="s">
        <v>25896</v>
      </c>
      <c r="D8993" s="159">
        <v>1</v>
      </c>
    </row>
    <row r="8994" spans="3:4" x14ac:dyDescent="0.25">
      <c r="C8994" s="159" t="s">
        <v>25897</v>
      </c>
      <c r="D8994" s="159">
        <v>1</v>
      </c>
    </row>
    <row r="8995" spans="3:4" x14ac:dyDescent="0.25">
      <c r="C8995" s="159" t="s">
        <v>25898</v>
      </c>
      <c r="D8995" s="159">
        <v>1</v>
      </c>
    </row>
    <row r="8996" spans="3:4" x14ac:dyDescent="0.25">
      <c r="C8996" s="159" t="s">
        <v>25899</v>
      </c>
      <c r="D8996" s="159">
        <v>1</v>
      </c>
    </row>
    <row r="8997" spans="3:4" x14ac:dyDescent="0.25">
      <c r="C8997" s="159" t="s">
        <v>25900</v>
      </c>
      <c r="D8997" s="159">
        <v>1</v>
      </c>
    </row>
    <row r="8998" spans="3:4" x14ac:dyDescent="0.25">
      <c r="C8998" s="159" t="s">
        <v>25901</v>
      </c>
      <c r="D8998" s="159">
        <v>1</v>
      </c>
    </row>
    <row r="8999" spans="3:4" x14ac:dyDescent="0.25">
      <c r="C8999" s="159" t="s">
        <v>25902</v>
      </c>
      <c r="D8999" s="159">
        <v>1</v>
      </c>
    </row>
    <row r="9000" spans="3:4" x14ac:dyDescent="0.25">
      <c r="C9000" s="159" t="s">
        <v>25903</v>
      </c>
      <c r="D9000" s="159">
        <v>1</v>
      </c>
    </row>
    <row r="9001" spans="3:4" x14ac:dyDescent="0.25">
      <c r="C9001" s="159" t="s">
        <v>25904</v>
      </c>
      <c r="D9001" s="159">
        <v>1</v>
      </c>
    </row>
    <row r="9002" spans="3:4" x14ac:dyDescent="0.25">
      <c r="C9002" s="159" t="s">
        <v>25905</v>
      </c>
      <c r="D9002" s="159">
        <v>1</v>
      </c>
    </row>
    <row r="9003" spans="3:4" x14ac:dyDescent="0.25">
      <c r="C9003" s="159" t="s">
        <v>25906</v>
      </c>
      <c r="D9003" s="159">
        <v>1</v>
      </c>
    </row>
    <row r="9004" spans="3:4" x14ac:dyDescent="0.25">
      <c r="C9004" s="159" t="s">
        <v>25907</v>
      </c>
      <c r="D9004" s="159">
        <v>1</v>
      </c>
    </row>
    <row r="9005" spans="3:4" x14ac:dyDescent="0.25">
      <c r="C9005" s="159" t="s">
        <v>25908</v>
      </c>
      <c r="D9005" s="159">
        <v>1</v>
      </c>
    </row>
    <row r="9006" spans="3:4" x14ac:dyDescent="0.25">
      <c r="C9006" s="159" t="s">
        <v>25909</v>
      </c>
      <c r="D9006" s="159">
        <v>1</v>
      </c>
    </row>
    <row r="9007" spans="3:4" x14ac:dyDescent="0.25">
      <c r="C9007" s="159" t="s">
        <v>25910</v>
      </c>
      <c r="D9007" s="159">
        <v>1</v>
      </c>
    </row>
    <row r="9008" spans="3:4" x14ac:dyDescent="0.25">
      <c r="C9008" s="159" t="s">
        <v>25911</v>
      </c>
      <c r="D9008" s="159">
        <v>1</v>
      </c>
    </row>
    <row r="9009" spans="3:4" x14ac:dyDescent="0.25">
      <c r="C9009" s="159" t="s">
        <v>25912</v>
      </c>
      <c r="D9009" s="159">
        <v>1</v>
      </c>
    </row>
    <row r="9010" spans="3:4" x14ac:dyDescent="0.25">
      <c r="C9010" s="159" t="s">
        <v>25913</v>
      </c>
      <c r="D9010" s="159">
        <v>1</v>
      </c>
    </row>
    <row r="9011" spans="3:4" x14ac:dyDescent="0.25">
      <c r="C9011" s="159" t="s">
        <v>25914</v>
      </c>
      <c r="D9011" s="159">
        <v>1</v>
      </c>
    </row>
    <row r="9012" spans="3:4" x14ac:dyDescent="0.25">
      <c r="C9012" s="159" t="s">
        <v>25915</v>
      </c>
      <c r="D9012" s="159">
        <v>1</v>
      </c>
    </row>
    <row r="9013" spans="3:4" x14ac:dyDescent="0.25">
      <c r="C9013" s="159" t="s">
        <v>25916</v>
      </c>
      <c r="D9013" s="159">
        <v>1</v>
      </c>
    </row>
    <row r="9014" spans="3:4" x14ac:dyDescent="0.25">
      <c r="C9014" s="159" t="s">
        <v>25917</v>
      </c>
      <c r="D9014" s="159">
        <v>1</v>
      </c>
    </row>
    <row r="9015" spans="3:4" x14ac:dyDescent="0.25">
      <c r="C9015" s="159" t="s">
        <v>25918</v>
      </c>
      <c r="D9015" s="159">
        <v>1</v>
      </c>
    </row>
    <row r="9016" spans="3:4" x14ac:dyDescent="0.25">
      <c r="C9016" s="159" t="s">
        <v>25919</v>
      </c>
      <c r="D9016" s="159">
        <v>1</v>
      </c>
    </row>
    <row r="9017" spans="3:4" x14ac:dyDescent="0.25">
      <c r="C9017" s="159" t="s">
        <v>25920</v>
      </c>
      <c r="D9017" s="159">
        <v>1</v>
      </c>
    </row>
    <row r="9018" spans="3:4" x14ac:dyDescent="0.25">
      <c r="C9018" s="159" t="s">
        <v>25921</v>
      </c>
      <c r="D9018" s="159">
        <v>1</v>
      </c>
    </row>
    <row r="9019" spans="3:4" x14ac:dyDescent="0.25">
      <c r="C9019" s="159" t="s">
        <v>25922</v>
      </c>
      <c r="D9019" s="159">
        <v>1</v>
      </c>
    </row>
    <row r="9020" spans="3:4" x14ac:dyDescent="0.25">
      <c r="C9020" s="159" t="s">
        <v>25923</v>
      </c>
      <c r="D9020" s="159">
        <v>1</v>
      </c>
    </row>
    <row r="9021" spans="3:4" x14ac:dyDescent="0.25">
      <c r="C9021" s="159" t="s">
        <v>25924</v>
      </c>
      <c r="D9021" s="159">
        <v>1</v>
      </c>
    </row>
    <row r="9022" spans="3:4" x14ac:dyDescent="0.25">
      <c r="C9022" s="159" t="s">
        <v>25925</v>
      </c>
      <c r="D9022" s="159">
        <v>1</v>
      </c>
    </row>
    <row r="9023" spans="3:4" x14ac:dyDescent="0.25">
      <c r="C9023" s="159" t="s">
        <v>25926</v>
      </c>
      <c r="D9023" s="159">
        <v>1</v>
      </c>
    </row>
    <row r="9024" spans="3:4" x14ac:dyDescent="0.25">
      <c r="C9024" s="159" t="s">
        <v>25927</v>
      </c>
      <c r="D9024" s="159">
        <v>1</v>
      </c>
    </row>
    <row r="9025" spans="3:4" x14ac:dyDescent="0.25">
      <c r="C9025" s="159" t="s">
        <v>25928</v>
      </c>
      <c r="D9025" s="159">
        <v>1</v>
      </c>
    </row>
    <row r="9026" spans="3:4" x14ac:dyDescent="0.25">
      <c r="C9026" s="159" t="s">
        <v>25929</v>
      </c>
      <c r="D9026" s="159">
        <v>1</v>
      </c>
    </row>
    <row r="9027" spans="3:4" x14ac:dyDescent="0.25">
      <c r="C9027" s="159" t="s">
        <v>25930</v>
      </c>
      <c r="D9027" s="159">
        <v>1</v>
      </c>
    </row>
    <row r="9028" spans="3:4" x14ac:dyDescent="0.25">
      <c r="C9028" s="159" t="s">
        <v>25931</v>
      </c>
      <c r="D9028" s="159">
        <v>1</v>
      </c>
    </row>
    <row r="9029" spans="3:4" x14ac:dyDescent="0.25">
      <c r="C9029" s="159" t="s">
        <v>25932</v>
      </c>
      <c r="D9029" s="159">
        <v>1</v>
      </c>
    </row>
    <row r="9030" spans="3:4" x14ac:dyDescent="0.25">
      <c r="C9030" s="159" t="s">
        <v>25933</v>
      </c>
      <c r="D9030" s="159">
        <v>1</v>
      </c>
    </row>
    <row r="9031" spans="3:4" x14ac:dyDescent="0.25">
      <c r="C9031" s="159" t="s">
        <v>25934</v>
      </c>
      <c r="D9031" s="159">
        <v>1</v>
      </c>
    </row>
    <row r="9032" spans="3:4" x14ac:dyDescent="0.25">
      <c r="C9032" s="159" t="s">
        <v>25935</v>
      </c>
      <c r="D9032" s="159">
        <v>1</v>
      </c>
    </row>
    <row r="9033" spans="3:4" x14ac:dyDescent="0.25">
      <c r="C9033" s="159" t="s">
        <v>25936</v>
      </c>
      <c r="D9033" s="159">
        <v>1</v>
      </c>
    </row>
    <row r="9034" spans="3:4" x14ac:dyDescent="0.25">
      <c r="C9034" s="159" t="s">
        <v>25937</v>
      </c>
      <c r="D9034" s="159">
        <v>1</v>
      </c>
    </row>
    <row r="9035" spans="3:4" x14ac:dyDescent="0.25">
      <c r="C9035" s="159" t="s">
        <v>25938</v>
      </c>
      <c r="D9035" s="159">
        <v>1</v>
      </c>
    </row>
    <row r="9036" spans="3:4" x14ac:dyDescent="0.25">
      <c r="C9036" s="159" t="s">
        <v>25939</v>
      </c>
      <c r="D9036" s="159">
        <v>1</v>
      </c>
    </row>
    <row r="9037" spans="3:4" x14ac:dyDescent="0.25">
      <c r="C9037" s="159" t="s">
        <v>25940</v>
      </c>
      <c r="D9037" s="159">
        <v>1</v>
      </c>
    </row>
    <row r="9038" spans="3:4" x14ac:dyDescent="0.25">
      <c r="C9038" s="159" t="s">
        <v>25941</v>
      </c>
      <c r="D9038" s="159">
        <v>1</v>
      </c>
    </row>
    <row r="9039" spans="3:4" x14ac:dyDescent="0.25">
      <c r="C9039" s="159" t="s">
        <v>25942</v>
      </c>
      <c r="D9039" s="159">
        <v>1</v>
      </c>
    </row>
    <row r="9040" spans="3:4" x14ac:dyDescent="0.25">
      <c r="C9040" s="159" t="s">
        <v>25943</v>
      </c>
      <c r="D9040" s="159">
        <v>1</v>
      </c>
    </row>
    <row r="9041" spans="3:4" x14ac:dyDescent="0.25">
      <c r="C9041" s="159" t="s">
        <v>25944</v>
      </c>
      <c r="D9041" s="159">
        <v>1</v>
      </c>
    </row>
    <row r="9042" spans="3:4" x14ac:dyDescent="0.25">
      <c r="C9042" s="159" t="s">
        <v>25945</v>
      </c>
      <c r="D9042" s="159">
        <v>1</v>
      </c>
    </row>
    <row r="9043" spans="3:4" x14ac:dyDescent="0.25">
      <c r="C9043" s="159" t="s">
        <v>25946</v>
      </c>
      <c r="D9043" s="159">
        <v>1</v>
      </c>
    </row>
    <row r="9044" spans="3:4" x14ac:dyDescent="0.25">
      <c r="C9044" s="159" t="s">
        <v>25947</v>
      </c>
      <c r="D9044" s="159">
        <v>1</v>
      </c>
    </row>
    <row r="9045" spans="3:4" x14ac:dyDescent="0.25">
      <c r="C9045" s="159" t="s">
        <v>25948</v>
      </c>
      <c r="D9045" s="159">
        <v>1</v>
      </c>
    </row>
    <row r="9046" spans="3:4" x14ac:dyDescent="0.25">
      <c r="C9046" s="159" t="s">
        <v>25449</v>
      </c>
      <c r="D9046" s="159">
        <v>1</v>
      </c>
    </row>
    <row r="9047" spans="3:4" x14ac:dyDescent="0.25">
      <c r="C9047" s="159" t="s">
        <v>25450</v>
      </c>
      <c r="D9047" s="159">
        <v>1</v>
      </c>
    </row>
    <row r="9048" spans="3:4" x14ac:dyDescent="0.25">
      <c r="C9048" s="159" t="s">
        <v>25451</v>
      </c>
      <c r="D9048" s="159">
        <v>1</v>
      </c>
    </row>
    <row r="9049" spans="3:4" x14ac:dyDescent="0.25">
      <c r="C9049" s="159" t="s">
        <v>25452</v>
      </c>
      <c r="D9049" s="159">
        <v>1</v>
      </c>
    </row>
    <row r="9050" spans="3:4" x14ac:dyDescent="0.25">
      <c r="C9050" s="159" t="s">
        <v>25453</v>
      </c>
      <c r="D9050" s="159">
        <v>1</v>
      </c>
    </row>
    <row r="9051" spans="3:4" x14ac:dyDescent="0.25">
      <c r="C9051" s="159" t="s">
        <v>25454</v>
      </c>
      <c r="D9051" s="159">
        <v>1</v>
      </c>
    </row>
    <row r="9052" spans="3:4" x14ac:dyDescent="0.25">
      <c r="C9052" s="159" t="s">
        <v>25455</v>
      </c>
      <c r="D9052" s="159">
        <v>1</v>
      </c>
    </row>
    <row r="9053" spans="3:4" x14ac:dyDescent="0.25">
      <c r="C9053" s="159" t="s">
        <v>25456</v>
      </c>
      <c r="D9053" s="159">
        <v>1</v>
      </c>
    </row>
    <row r="9054" spans="3:4" x14ac:dyDescent="0.25">
      <c r="C9054" s="159" t="s">
        <v>25457</v>
      </c>
      <c r="D9054" s="159">
        <v>1</v>
      </c>
    </row>
    <row r="9055" spans="3:4" x14ac:dyDescent="0.25">
      <c r="C9055" s="159" t="s">
        <v>25458</v>
      </c>
      <c r="D9055" s="159">
        <v>1</v>
      </c>
    </row>
    <row r="9056" spans="3:4" x14ac:dyDescent="0.25">
      <c r="C9056" s="159" t="s">
        <v>25459</v>
      </c>
      <c r="D9056" s="159">
        <v>1</v>
      </c>
    </row>
    <row r="9057" spans="3:4" x14ac:dyDescent="0.25">
      <c r="C9057" s="159" t="s">
        <v>25460</v>
      </c>
      <c r="D9057" s="159">
        <v>1</v>
      </c>
    </row>
    <row r="9058" spans="3:4" x14ac:dyDescent="0.25">
      <c r="C9058" s="159" t="s">
        <v>25461</v>
      </c>
      <c r="D9058" s="159">
        <v>1</v>
      </c>
    </row>
    <row r="9059" spans="3:4" x14ac:dyDescent="0.25">
      <c r="C9059" s="159" t="s">
        <v>25462</v>
      </c>
      <c r="D9059" s="159">
        <v>1</v>
      </c>
    </row>
    <row r="9060" spans="3:4" x14ac:dyDescent="0.25">
      <c r="C9060" s="159" t="s">
        <v>25463</v>
      </c>
      <c r="D9060" s="159">
        <v>1</v>
      </c>
    </row>
    <row r="9061" spans="3:4" x14ac:dyDescent="0.25">
      <c r="C9061" s="159" t="s">
        <v>25464</v>
      </c>
      <c r="D9061" s="159">
        <v>1</v>
      </c>
    </row>
    <row r="9062" spans="3:4" x14ac:dyDescent="0.25">
      <c r="C9062" s="159" t="s">
        <v>25465</v>
      </c>
      <c r="D9062" s="159">
        <v>1</v>
      </c>
    </row>
    <row r="9063" spans="3:4" x14ac:dyDescent="0.25">
      <c r="C9063" s="159" t="s">
        <v>25466</v>
      </c>
      <c r="D9063" s="159">
        <v>1</v>
      </c>
    </row>
    <row r="9064" spans="3:4" x14ac:dyDescent="0.25">
      <c r="C9064" s="159" t="s">
        <v>25467</v>
      </c>
      <c r="D9064" s="159">
        <v>1</v>
      </c>
    </row>
    <row r="9065" spans="3:4" x14ac:dyDescent="0.25">
      <c r="C9065" s="159" t="s">
        <v>25664</v>
      </c>
      <c r="D9065" s="159">
        <v>1</v>
      </c>
    </row>
    <row r="9066" spans="3:4" x14ac:dyDescent="0.25">
      <c r="C9066" s="159" t="s">
        <v>25665</v>
      </c>
      <c r="D9066" s="159">
        <v>1</v>
      </c>
    </row>
    <row r="9067" spans="3:4" x14ac:dyDescent="0.25">
      <c r="C9067" s="159" t="s">
        <v>25666</v>
      </c>
      <c r="D9067" s="159">
        <v>1</v>
      </c>
    </row>
    <row r="9068" spans="3:4" x14ac:dyDescent="0.25">
      <c r="C9068" s="159" t="s">
        <v>25667</v>
      </c>
      <c r="D9068" s="159">
        <v>1</v>
      </c>
    </row>
    <row r="9069" spans="3:4" x14ac:dyDescent="0.25">
      <c r="C9069" s="159" t="s">
        <v>25668</v>
      </c>
      <c r="D9069" s="159">
        <v>1</v>
      </c>
    </row>
    <row r="9070" spans="3:4" x14ac:dyDescent="0.25">
      <c r="C9070" s="159" t="s">
        <v>25669</v>
      </c>
      <c r="D9070" s="159">
        <v>1</v>
      </c>
    </row>
    <row r="9071" spans="3:4" x14ac:dyDescent="0.25">
      <c r="C9071" s="159" t="s">
        <v>25670</v>
      </c>
      <c r="D9071" s="159">
        <v>1</v>
      </c>
    </row>
    <row r="9072" spans="3:4" x14ac:dyDescent="0.25">
      <c r="C9072" s="159" t="s">
        <v>25671</v>
      </c>
      <c r="D9072" s="159">
        <v>1</v>
      </c>
    </row>
    <row r="9073" spans="3:4" x14ac:dyDescent="0.25">
      <c r="C9073" s="159" t="s">
        <v>25672</v>
      </c>
      <c r="D9073" s="159">
        <v>1</v>
      </c>
    </row>
    <row r="9074" spans="3:4" x14ac:dyDescent="0.25">
      <c r="C9074" s="159" t="s">
        <v>25673</v>
      </c>
      <c r="D9074" s="159">
        <v>1</v>
      </c>
    </row>
    <row r="9075" spans="3:4" x14ac:dyDescent="0.25">
      <c r="C9075" s="159" t="s">
        <v>25674</v>
      </c>
      <c r="D9075" s="159">
        <v>1</v>
      </c>
    </row>
    <row r="9076" spans="3:4" x14ac:dyDescent="0.25">
      <c r="C9076" s="159" t="s">
        <v>25675</v>
      </c>
      <c r="D9076" s="159">
        <v>1</v>
      </c>
    </row>
    <row r="9077" spans="3:4" x14ac:dyDescent="0.25">
      <c r="C9077" s="159" t="s">
        <v>25676</v>
      </c>
      <c r="D9077" s="159">
        <v>1</v>
      </c>
    </row>
    <row r="9078" spans="3:4" x14ac:dyDescent="0.25">
      <c r="C9078" s="159" t="s">
        <v>25677</v>
      </c>
      <c r="D9078" s="159">
        <v>1</v>
      </c>
    </row>
    <row r="9079" spans="3:4" x14ac:dyDescent="0.25">
      <c r="C9079" s="159" t="s">
        <v>25678</v>
      </c>
      <c r="D9079" s="159">
        <v>1</v>
      </c>
    </row>
    <row r="9080" spans="3:4" x14ac:dyDescent="0.25">
      <c r="C9080" s="159" t="s">
        <v>25679</v>
      </c>
      <c r="D9080" s="159">
        <v>1</v>
      </c>
    </row>
    <row r="9081" spans="3:4" x14ac:dyDescent="0.25">
      <c r="C9081" s="159" t="s">
        <v>25680</v>
      </c>
      <c r="D9081" s="159">
        <v>1</v>
      </c>
    </row>
    <row r="9082" spans="3:4" x14ac:dyDescent="0.25">
      <c r="C9082" s="159" t="s">
        <v>25681</v>
      </c>
      <c r="D9082" s="159">
        <v>1</v>
      </c>
    </row>
    <row r="9083" spans="3:4" x14ac:dyDescent="0.25">
      <c r="C9083" s="159" t="s">
        <v>25682</v>
      </c>
      <c r="D9083" s="159">
        <v>1</v>
      </c>
    </row>
    <row r="9084" spans="3:4" x14ac:dyDescent="0.25">
      <c r="C9084" s="159" t="s">
        <v>25683</v>
      </c>
      <c r="D9084" s="159">
        <v>1</v>
      </c>
    </row>
    <row r="9085" spans="3:4" x14ac:dyDescent="0.25">
      <c r="C9085" s="159" t="s">
        <v>25684</v>
      </c>
      <c r="D9085" s="159">
        <v>1</v>
      </c>
    </row>
    <row r="9086" spans="3:4" x14ac:dyDescent="0.25">
      <c r="C9086" s="159" t="s">
        <v>25685</v>
      </c>
      <c r="D9086" s="159">
        <v>1</v>
      </c>
    </row>
    <row r="9087" spans="3:4" x14ac:dyDescent="0.25">
      <c r="C9087" s="159" t="s">
        <v>25686</v>
      </c>
      <c r="D9087" s="159">
        <v>1</v>
      </c>
    </row>
    <row r="9088" spans="3:4" x14ac:dyDescent="0.25">
      <c r="C9088" s="159" t="s">
        <v>25687</v>
      </c>
      <c r="D9088" s="159">
        <v>1</v>
      </c>
    </row>
    <row r="9089" spans="3:4" x14ac:dyDescent="0.25">
      <c r="C9089" s="159" t="s">
        <v>25688</v>
      </c>
      <c r="D9089" s="159">
        <v>1</v>
      </c>
    </row>
    <row r="9090" spans="3:4" x14ac:dyDescent="0.25">
      <c r="C9090" s="159" t="s">
        <v>25689</v>
      </c>
      <c r="D9090" s="159">
        <v>1</v>
      </c>
    </row>
    <row r="9091" spans="3:4" x14ac:dyDescent="0.25">
      <c r="C9091" s="159" t="s">
        <v>25690</v>
      </c>
      <c r="D9091" s="159">
        <v>1</v>
      </c>
    </row>
    <row r="9092" spans="3:4" x14ac:dyDescent="0.25">
      <c r="C9092" s="159" t="s">
        <v>25691</v>
      </c>
      <c r="D9092" s="159">
        <v>1</v>
      </c>
    </row>
    <row r="9093" spans="3:4" x14ac:dyDescent="0.25">
      <c r="C9093" s="159" t="s">
        <v>25692</v>
      </c>
      <c r="D9093" s="159">
        <v>1</v>
      </c>
    </row>
    <row r="9094" spans="3:4" x14ac:dyDescent="0.25">
      <c r="C9094" s="159" t="s">
        <v>25693</v>
      </c>
      <c r="D9094" s="159">
        <v>1</v>
      </c>
    </row>
    <row r="9095" spans="3:4" x14ac:dyDescent="0.25">
      <c r="C9095" s="159" t="s">
        <v>25694</v>
      </c>
      <c r="D9095" s="159">
        <v>1</v>
      </c>
    </row>
    <row r="9096" spans="3:4" x14ac:dyDescent="0.25">
      <c r="C9096" s="159" t="s">
        <v>25695</v>
      </c>
      <c r="D9096" s="159">
        <v>1</v>
      </c>
    </row>
    <row r="9097" spans="3:4" x14ac:dyDescent="0.25">
      <c r="C9097" s="159" t="s">
        <v>25696</v>
      </c>
      <c r="D9097" s="159">
        <v>1</v>
      </c>
    </row>
    <row r="9098" spans="3:4" x14ac:dyDescent="0.25">
      <c r="C9098" s="159" t="s">
        <v>25697</v>
      </c>
      <c r="D9098" s="159">
        <v>1</v>
      </c>
    </row>
    <row r="9099" spans="3:4" x14ac:dyDescent="0.25">
      <c r="C9099" s="159" t="s">
        <v>25698</v>
      </c>
      <c r="D9099" s="159">
        <v>1</v>
      </c>
    </row>
    <row r="9100" spans="3:4" x14ac:dyDescent="0.25">
      <c r="C9100" s="159" t="s">
        <v>25699</v>
      </c>
      <c r="D9100" s="159">
        <v>1</v>
      </c>
    </row>
    <row r="9101" spans="3:4" x14ac:dyDescent="0.25">
      <c r="C9101" s="159" t="s">
        <v>25700</v>
      </c>
      <c r="D9101" s="159">
        <v>1</v>
      </c>
    </row>
    <row r="9102" spans="3:4" x14ac:dyDescent="0.25">
      <c r="C9102" s="159" t="s">
        <v>25701</v>
      </c>
      <c r="D9102" s="159">
        <v>1</v>
      </c>
    </row>
    <row r="9103" spans="3:4" x14ac:dyDescent="0.25">
      <c r="C9103" s="159" t="s">
        <v>25702</v>
      </c>
      <c r="D9103" s="159">
        <v>1</v>
      </c>
    </row>
    <row r="9104" spans="3:4" x14ac:dyDescent="0.25">
      <c r="C9104" s="159" t="s">
        <v>25703</v>
      </c>
      <c r="D9104" s="159">
        <v>1</v>
      </c>
    </row>
    <row r="9105" spans="3:4" x14ac:dyDescent="0.25">
      <c r="C9105" s="159" t="s">
        <v>25704</v>
      </c>
      <c r="D9105" s="159">
        <v>1</v>
      </c>
    </row>
    <row r="9106" spans="3:4" x14ac:dyDescent="0.25">
      <c r="C9106" s="159" t="s">
        <v>25705</v>
      </c>
      <c r="D9106" s="159">
        <v>1</v>
      </c>
    </row>
    <row r="9107" spans="3:4" x14ac:dyDescent="0.25">
      <c r="C9107" s="159" t="s">
        <v>25706</v>
      </c>
      <c r="D9107" s="159">
        <v>1</v>
      </c>
    </row>
    <row r="9108" spans="3:4" x14ac:dyDescent="0.25">
      <c r="C9108" s="159" t="s">
        <v>25707</v>
      </c>
      <c r="D9108" s="159">
        <v>1</v>
      </c>
    </row>
    <row r="9109" spans="3:4" x14ac:dyDescent="0.25">
      <c r="C9109" s="159" t="s">
        <v>25708</v>
      </c>
      <c r="D9109" s="159">
        <v>1</v>
      </c>
    </row>
    <row r="9110" spans="3:4" x14ac:dyDescent="0.25">
      <c r="C9110" s="159" t="s">
        <v>25709</v>
      </c>
      <c r="D9110" s="159">
        <v>1</v>
      </c>
    </row>
    <row r="9111" spans="3:4" x14ac:dyDescent="0.25">
      <c r="C9111" s="159" t="s">
        <v>25710</v>
      </c>
      <c r="D9111" s="159">
        <v>1</v>
      </c>
    </row>
    <row r="9112" spans="3:4" x14ac:dyDescent="0.25">
      <c r="C9112" s="159" t="s">
        <v>25711</v>
      </c>
      <c r="D9112" s="159">
        <v>1</v>
      </c>
    </row>
    <row r="9113" spans="3:4" x14ac:dyDescent="0.25">
      <c r="C9113" s="159" t="s">
        <v>25712</v>
      </c>
      <c r="D9113" s="159">
        <v>1</v>
      </c>
    </row>
    <row r="9114" spans="3:4" x14ac:dyDescent="0.25">
      <c r="C9114" s="159" t="s">
        <v>25713</v>
      </c>
      <c r="D9114" s="159">
        <v>1</v>
      </c>
    </row>
    <row r="9115" spans="3:4" x14ac:dyDescent="0.25">
      <c r="C9115" s="159" t="s">
        <v>25714</v>
      </c>
      <c r="D9115" s="159">
        <v>1</v>
      </c>
    </row>
    <row r="9116" spans="3:4" x14ac:dyDescent="0.25">
      <c r="C9116" s="159" t="s">
        <v>25715</v>
      </c>
      <c r="D9116" s="159">
        <v>1</v>
      </c>
    </row>
    <row r="9117" spans="3:4" x14ac:dyDescent="0.25">
      <c r="C9117" s="159" t="s">
        <v>25716</v>
      </c>
      <c r="D9117" s="159">
        <v>1</v>
      </c>
    </row>
    <row r="9118" spans="3:4" x14ac:dyDescent="0.25">
      <c r="C9118" s="159" t="s">
        <v>25717</v>
      </c>
      <c r="D9118" s="159">
        <v>1</v>
      </c>
    </row>
    <row r="9119" spans="3:4" x14ac:dyDescent="0.25">
      <c r="C9119" s="159" t="s">
        <v>25718</v>
      </c>
      <c r="D9119" s="159">
        <v>1</v>
      </c>
    </row>
    <row r="9120" spans="3:4" x14ac:dyDescent="0.25">
      <c r="C9120" s="159" t="s">
        <v>25719</v>
      </c>
      <c r="D9120" s="159">
        <v>1</v>
      </c>
    </row>
    <row r="9121" spans="3:4" x14ac:dyDescent="0.25">
      <c r="C9121" s="159" t="s">
        <v>25720</v>
      </c>
      <c r="D9121" s="159">
        <v>1</v>
      </c>
    </row>
    <row r="9122" spans="3:4" x14ac:dyDescent="0.25">
      <c r="C9122" s="159" t="s">
        <v>25721</v>
      </c>
      <c r="D9122" s="159">
        <v>1</v>
      </c>
    </row>
    <row r="9123" spans="3:4" x14ac:dyDescent="0.25">
      <c r="C9123" s="159" t="s">
        <v>25722</v>
      </c>
      <c r="D9123" s="159">
        <v>1</v>
      </c>
    </row>
    <row r="9124" spans="3:4" x14ac:dyDescent="0.25">
      <c r="C9124" s="159" t="s">
        <v>25723</v>
      </c>
      <c r="D9124" s="159">
        <v>1</v>
      </c>
    </row>
    <row r="9125" spans="3:4" x14ac:dyDescent="0.25">
      <c r="C9125" s="159" t="s">
        <v>25724</v>
      </c>
      <c r="D9125" s="159">
        <v>1</v>
      </c>
    </row>
    <row r="9126" spans="3:4" x14ac:dyDescent="0.25">
      <c r="C9126" s="159" t="s">
        <v>25725</v>
      </c>
      <c r="D9126" s="159">
        <v>1</v>
      </c>
    </row>
    <row r="9127" spans="3:4" x14ac:dyDescent="0.25">
      <c r="C9127" s="159" t="s">
        <v>25726</v>
      </c>
      <c r="D9127" s="159">
        <v>1</v>
      </c>
    </row>
    <row r="9128" spans="3:4" x14ac:dyDescent="0.25">
      <c r="C9128" s="159" t="s">
        <v>25727</v>
      </c>
      <c r="D9128" s="159">
        <v>1</v>
      </c>
    </row>
    <row r="9129" spans="3:4" x14ac:dyDescent="0.25">
      <c r="C9129" s="159" t="s">
        <v>25728</v>
      </c>
      <c r="D9129" s="159">
        <v>1</v>
      </c>
    </row>
    <row r="9130" spans="3:4" x14ac:dyDescent="0.25">
      <c r="C9130" s="159" t="s">
        <v>25729</v>
      </c>
      <c r="D9130" s="159">
        <v>1</v>
      </c>
    </row>
    <row r="9131" spans="3:4" x14ac:dyDescent="0.25">
      <c r="C9131" s="159" t="s">
        <v>25730</v>
      </c>
      <c r="D9131" s="159">
        <v>1</v>
      </c>
    </row>
    <row r="9132" spans="3:4" x14ac:dyDescent="0.25">
      <c r="C9132" s="159" t="s">
        <v>25731</v>
      </c>
      <c r="D9132" s="159">
        <v>1</v>
      </c>
    </row>
    <row r="9133" spans="3:4" x14ac:dyDescent="0.25">
      <c r="C9133" s="159" t="s">
        <v>25732</v>
      </c>
      <c r="D9133" s="159">
        <v>1</v>
      </c>
    </row>
    <row r="9134" spans="3:4" x14ac:dyDescent="0.25">
      <c r="C9134" s="159" t="s">
        <v>25733</v>
      </c>
      <c r="D9134" s="159">
        <v>1</v>
      </c>
    </row>
    <row r="9135" spans="3:4" x14ac:dyDescent="0.25">
      <c r="C9135" s="159" t="s">
        <v>25734</v>
      </c>
      <c r="D9135" s="159">
        <v>1</v>
      </c>
    </row>
    <row r="9136" spans="3:4" x14ac:dyDescent="0.25">
      <c r="C9136" s="159" t="s">
        <v>25735</v>
      </c>
      <c r="D9136" s="159">
        <v>1</v>
      </c>
    </row>
    <row r="9137" spans="3:4" x14ac:dyDescent="0.25">
      <c r="C9137" s="159" t="s">
        <v>25736</v>
      </c>
      <c r="D9137" s="159">
        <v>1</v>
      </c>
    </row>
    <row r="9138" spans="3:4" x14ac:dyDescent="0.25">
      <c r="C9138" s="159" t="s">
        <v>25737</v>
      </c>
      <c r="D9138" s="159">
        <v>1</v>
      </c>
    </row>
    <row r="9139" spans="3:4" x14ac:dyDescent="0.25">
      <c r="C9139" s="159" t="s">
        <v>25738</v>
      </c>
      <c r="D9139" s="159">
        <v>1</v>
      </c>
    </row>
    <row r="9140" spans="3:4" x14ac:dyDescent="0.25">
      <c r="C9140" s="159" t="s">
        <v>25739</v>
      </c>
      <c r="D9140" s="159">
        <v>1</v>
      </c>
    </row>
    <row r="9141" spans="3:4" x14ac:dyDescent="0.25">
      <c r="C9141" s="159" t="s">
        <v>25740</v>
      </c>
      <c r="D9141" s="159">
        <v>1</v>
      </c>
    </row>
    <row r="9142" spans="3:4" x14ac:dyDescent="0.25">
      <c r="C9142" s="159" t="s">
        <v>25741</v>
      </c>
      <c r="D9142" s="159">
        <v>1</v>
      </c>
    </row>
    <row r="9143" spans="3:4" x14ac:dyDescent="0.25">
      <c r="C9143" s="159" t="s">
        <v>25742</v>
      </c>
      <c r="D9143" s="159">
        <v>1</v>
      </c>
    </row>
    <row r="9144" spans="3:4" x14ac:dyDescent="0.25">
      <c r="C9144" s="159" t="s">
        <v>25743</v>
      </c>
      <c r="D9144" s="159">
        <v>1</v>
      </c>
    </row>
    <row r="9145" spans="3:4" x14ac:dyDescent="0.25">
      <c r="C9145" s="159" t="s">
        <v>25744</v>
      </c>
      <c r="D9145" s="159">
        <v>1</v>
      </c>
    </row>
    <row r="9146" spans="3:4" x14ac:dyDescent="0.25">
      <c r="C9146" s="159" t="s">
        <v>25745</v>
      </c>
      <c r="D9146" s="159">
        <v>1</v>
      </c>
    </row>
    <row r="9147" spans="3:4" x14ac:dyDescent="0.25">
      <c r="C9147" s="159" t="s">
        <v>25746</v>
      </c>
      <c r="D9147" s="159">
        <v>1</v>
      </c>
    </row>
    <row r="9148" spans="3:4" x14ac:dyDescent="0.25">
      <c r="C9148" s="159" t="s">
        <v>25747</v>
      </c>
      <c r="D9148" s="159">
        <v>1</v>
      </c>
    </row>
    <row r="9149" spans="3:4" x14ac:dyDescent="0.25">
      <c r="C9149" s="159" t="s">
        <v>25748</v>
      </c>
      <c r="D9149" s="159">
        <v>1</v>
      </c>
    </row>
    <row r="9150" spans="3:4" x14ac:dyDescent="0.25">
      <c r="C9150" s="159" t="s">
        <v>25749</v>
      </c>
      <c r="D9150" s="159">
        <v>1</v>
      </c>
    </row>
    <row r="9151" spans="3:4" x14ac:dyDescent="0.25">
      <c r="C9151" s="159" t="s">
        <v>25750</v>
      </c>
      <c r="D9151" s="159">
        <v>1</v>
      </c>
    </row>
    <row r="9152" spans="3:4" x14ac:dyDescent="0.25">
      <c r="C9152" s="159" t="s">
        <v>25751</v>
      </c>
      <c r="D9152" s="159">
        <v>1</v>
      </c>
    </row>
    <row r="9153" spans="3:4" x14ac:dyDescent="0.25">
      <c r="C9153" s="159" t="s">
        <v>25752</v>
      </c>
      <c r="D9153" s="159">
        <v>1</v>
      </c>
    </row>
    <row r="9154" spans="3:4" x14ac:dyDescent="0.25">
      <c r="C9154" s="159" t="s">
        <v>25753</v>
      </c>
      <c r="D9154" s="159">
        <v>1</v>
      </c>
    </row>
    <row r="9155" spans="3:4" x14ac:dyDescent="0.25">
      <c r="C9155" s="159" t="s">
        <v>25754</v>
      </c>
      <c r="D9155" s="159">
        <v>1</v>
      </c>
    </row>
    <row r="9156" spans="3:4" x14ac:dyDescent="0.25">
      <c r="C9156" s="159" t="s">
        <v>25755</v>
      </c>
      <c r="D9156" s="159">
        <v>1</v>
      </c>
    </row>
    <row r="9157" spans="3:4" x14ac:dyDescent="0.25">
      <c r="C9157" s="159" t="s">
        <v>25756</v>
      </c>
      <c r="D9157" s="159">
        <v>1</v>
      </c>
    </row>
    <row r="9158" spans="3:4" x14ac:dyDescent="0.25">
      <c r="C9158" s="159" t="s">
        <v>25757</v>
      </c>
      <c r="D9158" s="159">
        <v>1</v>
      </c>
    </row>
    <row r="9159" spans="3:4" x14ac:dyDescent="0.25">
      <c r="C9159" s="159" t="s">
        <v>25758</v>
      </c>
      <c r="D9159" s="159">
        <v>1</v>
      </c>
    </row>
    <row r="9160" spans="3:4" x14ac:dyDescent="0.25">
      <c r="C9160" s="159" t="s">
        <v>25759</v>
      </c>
      <c r="D9160" s="159">
        <v>1</v>
      </c>
    </row>
    <row r="9161" spans="3:4" x14ac:dyDescent="0.25">
      <c r="C9161" s="159" t="s">
        <v>25760</v>
      </c>
      <c r="D9161" s="159">
        <v>1</v>
      </c>
    </row>
    <row r="9162" spans="3:4" x14ac:dyDescent="0.25">
      <c r="C9162" s="159" t="s">
        <v>25761</v>
      </c>
      <c r="D9162" s="159">
        <v>1</v>
      </c>
    </row>
    <row r="9163" spans="3:4" x14ac:dyDescent="0.25">
      <c r="C9163" s="159" t="s">
        <v>25762</v>
      </c>
      <c r="D9163" s="159">
        <v>1</v>
      </c>
    </row>
    <row r="9164" spans="3:4" x14ac:dyDescent="0.25">
      <c r="C9164" s="159" t="s">
        <v>25763</v>
      </c>
      <c r="D9164" s="159">
        <v>1</v>
      </c>
    </row>
    <row r="9165" spans="3:4" x14ac:dyDescent="0.25">
      <c r="C9165" s="159" t="s">
        <v>25764</v>
      </c>
      <c r="D9165" s="159">
        <v>1</v>
      </c>
    </row>
    <row r="9166" spans="3:4" x14ac:dyDescent="0.25">
      <c r="C9166" s="159" t="s">
        <v>25765</v>
      </c>
      <c r="D9166" s="159">
        <v>1</v>
      </c>
    </row>
    <row r="9167" spans="3:4" x14ac:dyDescent="0.25">
      <c r="C9167" s="159" t="s">
        <v>25766</v>
      </c>
      <c r="D9167" s="159">
        <v>1</v>
      </c>
    </row>
    <row r="9168" spans="3:4" x14ac:dyDescent="0.25">
      <c r="C9168" s="159" t="s">
        <v>25767</v>
      </c>
      <c r="D9168" s="159">
        <v>1</v>
      </c>
    </row>
    <row r="9169" spans="3:4" x14ac:dyDescent="0.25">
      <c r="C9169" s="159" t="s">
        <v>25768</v>
      </c>
      <c r="D9169" s="159">
        <v>1</v>
      </c>
    </row>
    <row r="9170" spans="3:4" x14ac:dyDescent="0.25">
      <c r="C9170" s="159" t="s">
        <v>25769</v>
      </c>
      <c r="D9170" s="159">
        <v>1</v>
      </c>
    </row>
    <row r="9171" spans="3:4" x14ac:dyDescent="0.25">
      <c r="C9171" s="159" t="s">
        <v>25770</v>
      </c>
      <c r="D9171" s="159">
        <v>1</v>
      </c>
    </row>
    <row r="9172" spans="3:4" x14ac:dyDescent="0.25">
      <c r="C9172" s="159" t="s">
        <v>25771</v>
      </c>
      <c r="D9172" s="159">
        <v>1</v>
      </c>
    </row>
    <row r="9173" spans="3:4" x14ac:dyDescent="0.25">
      <c r="C9173" s="159" t="s">
        <v>25772</v>
      </c>
      <c r="D9173" s="159">
        <v>1</v>
      </c>
    </row>
    <row r="9174" spans="3:4" x14ac:dyDescent="0.25">
      <c r="C9174" s="159" t="s">
        <v>25773</v>
      </c>
      <c r="D9174" s="159">
        <v>1</v>
      </c>
    </row>
    <row r="9175" spans="3:4" x14ac:dyDescent="0.25">
      <c r="C9175" s="159" t="s">
        <v>25774</v>
      </c>
      <c r="D9175" s="159">
        <v>1</v>
      </c>
    </row>
    <row r="9176" spans="3:4" x14ac:dyDescent="0.25">
      <c r="C9176" s="159" t="s">
        <v>25775</v>
      </c>
      <c r="D9176" s="159">
        <v>1</v>
      </c>
    </row>
    <row r="9177" spans="3:4" x14ac:dyDescent="0.25">
      <c r="C9177" s="159" t="s">
        <v>25776</v>
      </c>
      <c r="D9177" s="159">
        <v>1</v>
      </c>
    </row>
    <row r="9178" spans="3:4" x14ac:dyDescent="0.25">
      <c r="C9178" s="159" t="s">
        <v>25777</v>
      </c>
      <c r="D9178" s="159">
        <v>1</v>
      </c>
    </row>
    <row r="9179" spans="3:4" x14ac:dyDescent="0.25">
      <c r="C9179" s="159" t="s">
        <v>25778</v>
      </c>
      <c r="D9179" s="159">
        <v>1</v>
      </c>
    </row>
    <row r="9180" spans="3:4" x14ac:dyDescent="0.25">
      <c r="C9180" s="159" t="s">
        <v>25779</v>
      </c>
      <c r="D9180" s="159">
        <v>1</v>
      </c>
    </row>
    <row r="9181" spans="3:4" x14ac:dyDescent="0.25">
      <c r="C9181" s="159" t="s">
        <v>25780</v>
      </c>
      <c r="D9181" s="159">
        <v>1</v>
      </c>
    </row>
    <row r="9182" spans="3:4" x14ac:dyDescent="0.25">
      <c r="C9182" s="159" t="s">
        <v>25781</v>
      </c>
      <c r="D9182" s="159">
        <v>1</v>
      </c>
    </row>
    <row r="9183" spans="3:4" x14ac:dyDescent="0.25">
      <c r="C9183" s="159" t="s">
        <v>25782</v>
      </c>
      <c r="D9183" s="159">
        <v>1</v>
      </c>
    </row>
    <row r="9184" spans="3:4" x14ac:dyDescent="0.25">
      <c r="C9184" s="159" t="s">
        <v>25783</v>
      </c>
      <c r="D9184" s="159">
        <v>1</v>
      </c>
    </row>
    <row r="9185" spans="3:4" x14ac:dyDescent="0.25">
      <c r="C9185" s="159" t="s">
        <v>25784</v>
      </c>
      <c r="D9185" s="159">
        <v>1</v>
      </c>
    </row>
    <row r="9186" spans="3:4" x14ac:dyDescent="0.25">
      <c r="C9186" s="159" t="s">
        <v>25785</v>
      </c>
      <c r="D9186" s="159">
        <v>1</v>
      </c>
    </row>
    <row r="9187" spans="3:4" x14ac:dyDescent="0.25">
      <c r="C9187" s="159" t="s">
        <v>25786</v>
      </c>
      <c r="D9187" s="159">
        <v>1</v>
      </c>
    </row>
    <row r="9188" spans="3:4" x14ac:dyDescent="0.25">
      <c r="C9188" s="159" t="s">
        <v>25787</v>
      </c>
      <c r="D9188" s="159">
        <v>1</v>
      </c>
    </row>
    <row r="9189" spans="3:4" x14ac:dyDescent="0.25">
      <c r="C9189" s="159" t="s">
        <v>25788</v>
      </c>
      <c r="D9189" s="159">
        <v>1</v>
      </c>
    </row>
    <row r="9190" spans="3:4" x14ac:dyDescent="0.25">
      <c r="C9190" s="159" t="s">
        <v>25789</v>
      </c>
      <c r="D9190" s="159">
        <v>1</v>
      </c>
    </row>
    <row r="9191" spans="3:4" x14ac:dyDescent="0.25">
      <c r="C9191" s="159" t="s">
        <v>25790</v>
      </c>
      <c r="D9191" s="159">
        <v>1</v>
      </c>
    </row>
    <row r="9192" spans="3:4" x14ac:dyDescent="0.25">
      <c r="C9192" s="159" t="s">
        <v>25791</v>
      </c>
      <c r="D9192" s="159">
        <v>1</v>
      </c>
    </row>
    <row r="9193" spans="3:4" x14ac:dyDescent="0.25">
      <c r="C9193" s="159" t="s">
        <v>25792</v>
      </c>
      <c r="D9193" s="159">
        <v>1</v>
      </c>
    </row>
    <row r="9194" spans="3:4" x14ac:dyDescent="0.25">
      <c r="C9194" s="159" t="s">
        <v>25793</v>
      </c>
      <c r="D9194" s="159">
        <v>1</v>
      </c>
    </row>
    <row r="9195" spans="3:4" x14ac:dyDescent="0.25">
      <c r="C9195" s="159" t="s">
        <v>25794</v>
      </c>
      <c r="D9195" s="159">
        <v>1</v>
      </c>
    </row>
    <row r="9196" spans="3:4" x14ac:dyDescent="0.25">
      <c r="C9196" s="159" t="s">
        <v>25795</v>
      </c>
      <c r="D9196" s="159">
        <v>1</v>
      </c>
    </row>
    <row r="9197" spans="3:4" x14ac:dyDescent="0.25">
      <c r="C9197" s="159" t="s">
        <v>25796</v>
      </c>
      <c r="D9197" s="159">
        <v>1</v>
      </c>
    </row>
    <row r="9198" spans="3:4" x14ac:dyDescent="0.25">
      <c r="C9198" s="159" t="s">
        <v>25797</v>
      </c>
      <c r="D9198" s="159">
        <v>1</v>
      </c>
    </row>
    <row r="9199" spans="3:4" x14ac:dyDescent="0.25">
      <c r="C9199" s="159" t="s">
        <v>25798</v>
      </c>
      <c r="D9199" s="159">
        <v>1</v>
      </c>
    </row>
    <row r="9200" spans="3:4" x14ac:dyDescent="0.25">
      <c r="C9200" s="159" t="s">
        <v>25799</v>
      </c>
      <c r="D9200" s="159">
        <v>1</v>
      </c>
    </row>
    <row r="9201" spans="3:4" x14ac:dyDescent="0.25">
      <c r="C9201" s="159" t="s">
        <v>25800</v>
      </c>
      <c r="D9201" s="159">
        <v>1</v>
      </c>
    </row>
    <row r="9202" spans="3:4" x14ac:dyDescent="0.25">
      <c r="C9202" s="159" t="s">
        <v>25801</v>
      </c>
      <c r="D9202" s="159">
        <v>1</v>
      </c>
    </row>
    <row r="9203" spans="3:4" x14ac:dyDescent="0.25">
      <c r="C9203" s="159" t="s">
        <v>25802</v>
      </c>
      <c r="D9203" s="159">
        <v>1</v>
      </c>
    </row>
    <row r="9204" spans="3:4" x14ac:dyDescent="0.25">
      <c r="C9204" s="159" t="s">
        <v>25803</v>
      </c>
      <c r="D9204" s="159">
        <v>1</v>
      </c>
    </row>
    <row r="9205" spans="3:4" x14ac:dyDescent="0.25">
      <c r="C9205" s="159" t="s">
        <v>25804</v>
      </c>
      <c r="D9205" s="159">
        <v>1</v>
      </c>
    </row>
    <row r="9206" spans="3:4" x14ac:dyDescent="0.25">
      <c r="C9206" s="159" t="s">
        <v>25805</v>
      </c>
      <c r="D9206" s="159">
        <v>1</v>
      </c>
    </row>
    <row r="9207" spans="3:4" x14ac:dyDescent="0.25">
      <c r="C9207" s="159" t="s">
        <v>25806</v>
      </c>
      <c r="D9207" s="159">
        <v>1</v>
      </c>
    </row>
    <row r="9208" spans="3:4" x14ac:dyDescent="0.25">
      <c r="C9208" s="159" t="s">
        <v>25807</v>
      </c>
      <c r="D9208" s="159">
        <v>1</v>
      </c>
    </row>
    <row r="9209" spans="3:4" x14ac:dyDescent="0.25">
      <c r="C9209" s="159" t="s">
        <v>25808</v>
      </c>
      <c r="D9209" s="159">
        <v>1</v>
      </c>
    </row>
    <row r="9210" spans="3:4" x14ac:dyDescent="0.25">
      <c r="C9210" s="159" t="s">
        <v>25809</v>
      </c>
      <c r="D9210" s="159">
        <v>1</v>
      </c>
    </row>
    <row r="9211" spans="3:4" x14ac:dyDescent="0.25">
      <c r="C9211" s="159" t="s">
        <v>25810</v>
      </c>
      <c r="D9211" s="159">
        <v>1</v>
      </c>
    </row>
    <row r="9212" spans="3:4" x14ac:dyDescent="0.25">
      <c r="C9212" s="159" t="s">
        <v>25811</v>
      </c>
      <c r="D9212" s="159">
        <v>1</v>
      </c>
    </row>
    <row r="9213" spans="3:4" x14ac:dyDescent="0.25">
      <c r="C9213" s="159" t="s">
        <v>25812</v>
      </c>
      <c r="D9213" s="159">
        <v>1</v>
      </c>
    </row>
    <row r="9214" spans="3:4" x14ac:dyDescent="0.25">
      <c r="C9214" s="159" t="s">
        <v>25813</v>
      </c>
      <c r="D9214" s="159">
        <v>1</v>
      </c>
    </row>
    <row r="9215" spans="3:4" x14ac:dyDescent="0.25">
      <c r="C9215" s="159" t="s">
        <v>25814</v>
      </c>
      <c r="D9215" s="159">
        <v>1</v>
      </c>
    </row>
    <row r="9216" spans="3:4" x14ac:dyDescent="0.25">
      <c r="C9216" s="159" t="s">
        <v>25815</v>
      </c>
      <c r="D9216" s="159">
        <v>1</v>
      </c>
    </row>
    <row r="9217" spans="3:4" x14ac:dyDescent="0.25">
      <c r="C9217" s="159" t="s">
        <v>25816</v>
      </c>
      <c r="D9217" s="159">
        <v>1</v>
      </c>
    </row>
    <row r="9218" spans="3:4" x14ac:dyDescent="0.25">
      <c r="C9218" s="159" t="s">
        <v>25817</v>
      </c>
      <c r="D9218" s="159">
        <v>1</v>
      </c>
    </row>
    <row r="9219" spans="3:4" x14ac:dyDescent="0.25">
      <c r="C9219" s="159" t="s">
        <v>25818</v>
      </c>
      <c r="D9219" s="159">
        <v>1</v>
      </c>
    </row>
    <row r="9220" spans="3:4" x14ac:dyDescent="0.25">
      <c r="C9220" s="159" t="s">
        <v>25819</v>
      </c>
      <c r="D9220" s="159">
        <v>1</v>
      </c>
    </row>
    <row r="9221" spans="3:4" x14ac:dyDescent="0.25">
      <c r="C9221" s="159" t="s">
        <v>25820</v>
      </c>
      <c r="D9221" s="159">
        <v>1</v>
      </c>
    </row>
    <row r="9222" spans="3:4" x14ac:dyDescent="0.25">
      <c r="C9222" s="159" t="s">
        <v>25821</v>
      </c>
      <c r="D9222" s="159">
        <v>1</v>
      </c>
    </row>
    <row r="9223" spans="3:4" x14ac:dyDescent="0.25">
      <c r="C9223" s="159" t="s">
        <v>25822</v>
      </c>
      <c r="D9223" s="159">
        <v>1</v>
      </c>
    </row>
    <row r="9224" spans="3:4" x14ac:dyDescent="0.25">
      <c r="C9224" s="159" t="s">
        <v>25823</v>
      </c>
      <c r="D9224" s="159">
        <v>1</v>
      </c>
    </row>
    <row r="9225" spans="3:4" x14ac:dyDescent="0.25">
      <c r="C9225" s="159" t="s">
        <v>25824</v>
      </c>
      <c r="D9225" s="159">
        <v>1</v>
      </c>
    </row>
    <row r="9226" spans="3:4" x14ac:dyDescent="0.25">
      <c r="C9226" s="159" t="s">
        <v>25825</v>
      </c>
      <c r="D9226" s="159">
        <v>1</v>
      </c>
    </row>
    <row r="9227" spans="3:4" x14ac:dyDescent="0.25">
      <c r="C9227" s="159" t="s">
        <v>25826</v>
      </c>
      <c r="D9227" s="159">
        <v>1</v>
      </c>
    </row>
    <row r="9228" spans="3:4" x14ac:dyDescent="0.25">
      <c r="C9228" s="159" t="s">
        <v>25827</v>
      </c>
      <c r="D9228" s="159">
        <v>1</v>
      </c>
    </row>
    <row r="9229" spans="3:4" x14ac:dyDescent="0.25">
      <c r="C9229" s="159" t="s">
        <v>25828</v>
      </c>
      <c r="D9229" s="159">
        <v>1</v>
      </c>
    </row>
    <row r="9230" spans="3:4" x14ac:dyDescent="0.25">
      <c r="C9230" s="159" t="s">
        <v>25829</v>
      </c>
      <c r="D9230" s="159">
        <v>1</v>
      </c>
    </row>
    <row r="9231" spans="3:4" x14ac:dyDescent="0.25">
      <c r="C9231" s="159" t="s">
        <v>25949</v>
      </c>
      <c r="D9231" s="159">
        <v>1</v>
      </c>
    </row>
    <row r="9232" spans="3:4" x14ac:dyDescent="0.25">
      <c r="C9232" s="159" t="s">
        <v>25950</v>
      </c>
      <c r="D9232" s="159">
        <v>1</v>
      </c>
    </row>
    <row r="9233" spans="3:4" x14ac:dyDescent="0.25">
      <c r="C9233" s="159" t="s">
        <v>25951</v>
      </c>
      <c r="D9233" s="159">
        <v>1</v>
      </c>
    </row>
    <row r="9234" spans="3:4" x14ac:dyDescent="0.25">
      <c r="C9234" s="159" t="s">
        <v>25952</v>
      </c>
      <c r="D9234" s="159">
        <v>1</v>
      </c>
    </row>
    <row r="9235" spans="3:4" x14ac:dyDescent="0.25">
      <c r="C9235" s="159" t="s">
        <v>25953</v>
      </c>
      <c r="D9235" s="159">
        <v>1</v>
      </c>
    </row>
    <row r="9236" spans="3:4" x14ac:dyDescent="0.25">
      <c r="C9236" s="159" t="s">
        <v>25954</v>
      </c>
      <c r="D9236" s="159">
        <v>1</v>
      </c>
    </row>
    <row r="9237" spans="3:4" x14ac:dyDescent="0.25">
      <c r="C9237" s="159" t="s">
        <v>25955</v>
      </c>
      <c r="D9237" s="159">
        <v>1</v>
      </c>
    </row>
    <row r="9238" spans="3:4" x14ac:dyDescent="0.25">
      <c r="C9238" s="159" t="s">
        <v>25956</v>
      </c>
      <c r="D9238" s="159">
        <v>1</v>
      </c>
    </row>
    <row r="9239" spans="3:4" x14ac:dyDescent="0.25">
      <c r="C9239" s="159" t="s">
        <v>25957</v>
      </c>
      <c r="D9239" s="159">
        <v>1</v>
      </c>
    </row>
    <row r="9240" spans="3:4" x14ac:dyDescent="0.25">
      <c r="C9240" s="159" t="s">
        <v>25958</v>
      </c>
      <c r="D9240" s="159">
        <v>1</v>
      </c>
    </row>
    <row r="9241" spans="3:4" x14ac:dyDescent="0.25">
      <c r="C9241" s="159" t="s">
        <v>25959</v>
      </c>
      <c r="D9241" s="159">
        <v>1</v>
      </c>
    </row>
    <row r="9242" spans="3:4" x14ac:dyDescent="0.25">
      <c r="C9242" s="159" t="s">
        <v>25960</v>
      </c>
      <c r="D9242" s="159">
        <v>1</v>
      </c>
    </row>
    <row r="9243" spans="3:4" x14ac:dyDescent="0.25">
      <c r="C9243" s="159" t="s">
        <v>25961</v>
      </c>
      <c r="D9243" s="159">
        <v>1</v>
      </c>
    </row>
    <row r="9244" spans="3:4" x14ac:dyDescent="0.25">
      <c r="C9244" s="159" t="s">
        <v>25962</v>
      </c>
      <c r="D9244" s="159">
        <v>1</v>
      </c>
    </row>
    <row r="9245" spans="3:4" x14ac:dyDescent="0.25">
      <c r="C9245" s="159" t="s">
        <v>25963</v>
      </c>
      <c r="D9245" s="159">
        <v>1</v>
      </c>
    </row>
    <row r="9246" spans="3:4" x14ac:dyDescent="0.25">
      <c r="C9246" s="159" t="s">
        <v>25964</v>
      </c>
      <c r="D9246" s="159">
        <v>1</v>
      </c>
    </row>
    <row r="9247" spans="3:4" x14ac:dyDescent="0.25">
      <c r="C9247" s="159" t="s">
        <v>25965</v>
      </c>
      <c r="D9247" s="159">
        <v>1</v>
      </c>
    </row>
    <row r="9248" spans="3:4" x14ac:dyDescent="0.25">
      <c r="C9248" s="159" t="s">
        <v>25966</v>
      </c>
      <c r="D9248" s="159">
        <v>1</v>
      </c>
    </row>
    <row r="9249" spans="3:4" x14ac:dyDescent="0.25">
      <c r="C9249" s="159" t="s">
        <v>25967</v>
      </c>
      <c r="D9249" s="159">
        <v>1</v>
      </c>
    </row>
    <row r="9250" spans="3:4" x14ac:dyDescent="0.25">
      <c r="C9250" s="159" t="s">
        <v>25968</v>
      </c>
      <c r="D9250" s="159">
        <v>1</v>
      </c>
    </row>
    <row r="9251" spans="3:4" x14ac:dyDescent="0.25">
      <c r="C9251" s="159" t="s">
        <v>25969</v>
      </c>
      <c r="D9251" s="159">
        <v>1</v>
      </c>
    </row>
    <row r="9252" spans="3:4" x14ac:dyDescent="0.25">
      <c r="C9252" s="159" t="s">
        <v>25970</v>
      </c>
      <c r="D9252" s="159">
        <v>1</v>
      </c>
    </row>
    <row r="9253" spans="3:4" x14ac:dyDescent="0.25">
      <c r="C9253" s="159" t="s">
        <v>25971</v>
      </c>
      <c r="D9253" s="159">
        <v>1</v>
      </c>
    </row>
    <row r="9254" spans="3:4" x14ac:dyDescent="0.25">
      <c r="C9254" s="159" t="s">
        <v>25972</v>
      </c>
      <c r="D9254" s="159">
        <v>1</v>
      </c>
    </row>
    <row r="9255" spans="3:4" x14ac:dyDescent="0.25">
      <c r="C9255" s="159" t="s">
        <v>25973</v>
      </c>
      <c r="D9255" s="159">
        <v>1</v>
      </c>
    </row>
    <row r="9256" spans="3:4" x14ac:dyDescent="0.25">
      <c r="C9256" s="159" t="s">
        <v>25974</v>
      </c>
      <c r="D9256" s="159">
        <v>1</v>
      </c>
    </row>
    <row r="9257" spans="3:4" x14ac:dyDescent="0.25">
      <c r="C9257" s="159" t="s">
        <v>25975</v>
      </c>
      <c r="D9257" s="159">
        <v>1</v>
      </c>
    </row>
    <row r="9258" spans="3:4" x14ac:dyDescent="0.25">
      <c r="C9258" s="159" t="s">
        <v>25976</v>
      </c>
      <c r="D9258" s="159">
        <v>1</v>
      </c>
    </row>
    <row r="9259" spans="3:4" x14ac:dyDescent="0.25">
      <c r="C9259" s="159" t="s">
        <v>25977</v>
      </c>
      <c r="D9259" s="159">
        <v>1</v>
      </c>
    </row>
    <row r="9260" spans="3:4" x14ac:dyDescent="0.25">
      <c r="C9260" s="159" t="s">
        <v>25978</v>
      </c>
      <c r="D9260" s="159">
        <v>1</v>
      </c>
    </row>
    <row r="9261" spans="3:4" x14ac:dyDescent="0.25">
      <c r="C9261" s="159" t="s">
        <v>25979</v>
      </c>
      <c r="D9261" s="159">
        <v>1</v>
      </c>
    </row>
    <row r="9262" spans="3:4" x14ac:dyDescent="0.25">
      <c r="C9262" s="159" t="s">
        <v>25980</v>
      </c>
      <c r="D9262" s="159">
        <v>1</v>
      </c>
    </row>
    <row r="9263" spans="3:4" x14ac:dyDescent="0.25">
      <c r="C9263" s="159" t="s">
        <v>25981</v>
      </c>
      <c r="D9263" s="159">
        <v>1</v>
      </c>
    </row>
    <row r="9264" spans="3:4" x14ac:dyDescent="0.25">
      <c r="C9264" s="159" t="s">
        <v>25982</v>
      </c>
      <c r="D9264" s="159">
        <v>1</v>
      </c>
    </row>
    <row r="9265" spans="3:4" x14ac:dyDescent="0.25">
      <c r="C9265" s="159" t="s">
        <v>25983</v>
      </c>
      <c r="D9265" s="159">
        <v>1</v>
      </c>
    </row>
    <row r="9266" spans="3:4" x14ac:dyDescent="0.25">
      <c r="C9266" s="159" t="s">
        <v>25984</v>
      </c>
      <c r="D9266" s="159">
        <v>1</v>
      </c>
    </row>
    <row r="9267" spans="3:4" x14ac:dyDescent="0.25">
      <c r="C9267" s="159" t="s">
        <v>25985</v>
      </c>
      <c r="D9267" s="159">
        <v>1</v>
      </c>
    </row>
    <row r="9268" spans="3:4" x14ac:dyDescent="0.25">
      <c r="C9268" s="159" t="s">
        <v>25986</v>
      </c>
      <c r="D9268" s="159">
        <v>1</v>
      </c>
    </row>
    <row r="9269" spans="3:4" x14ac:dyDescent="0.25">
      <c r="C9269" s="159" t="s">
        <v>25987</v>
      </c>
      <c r="D9269" s="159">
        <v>1</v>
      </c>
    </row>
    <row r="9270" spans="3:4" x14ac:dyDescent="0.25">
      <c r="C9270" s="159" t="s">
        <v>25988</v>
      </c>
      <c r="D9270" s="159">
        <v>1</v>
      </c>
    </row>
    <row r="9271" spans="3:4" x14ac:dyDescent="0.25">
      <c r="C9271" s="159" t="s">
        <v>25989</v>
      </c>
      <c r="D9271" s="159">
        <v>1</v>
      </c>
    </row>
    <row r="9272" spans="3:4" x14ac:dyDescent="0.25">
      <c r="C9272" s="159" t="s">
        <v>25990</v>
      </c>
      <c r="D9272" s="159">
        <v>1</v>
      </c>
    </row>
    <row r="9273" spans="3:4" x14ac:dyDescent="0.25">
      <c r="C9273" s="159" t="s">
        <v>25991</v>
      </c>
      <c r="D9273" s="159">
        <v>1</v>
      </c>
    </row>
    <row r="9274" spans="3:4" x14ac:dyDescent="0.25">
      <c r="C9274" s="159" t="s">
        <v>25992</v>
      </c>
      <c r="D9274" s="159">
        <v>1</v>
      </c>
    </row>
    <row r="9275" spans="3:4" x14ac:dyDescent="0.25">
      <c r="C9275" s="159" t="s">
        <v>25993</v>
      </c>
      <c r="D9275" s="159">
        <v>1</v>
      </c>
    </row>
    <row r="9276" spans="3:4" x14ac:dyDescent="0.25">
      <c r="C9276" s="159" t="s">
        <v>25994</v>
      </c>
      <c r="D9276" s="159">
        <v>1</v>
      </c>
    </row>
    <row r="9277" spans="3:4" x14ac:dyDescent="0.25">
      <c r="C9277" s="159" t="s">
        <v>25995</v>
      </c>
      <c r="D9277" s="159">
        <v>1</v>
      </c>
    </row>
    <row r="9278" spans="3:4" x14ac:dyDescent="0.25">
      <c r="C9278" s="159" t="s">
        <v>25996</v>
      </c>
      <c r="D9278" s="159">
        <v>1</v>
      </c>
    </row>
    <row r="9279" spans="3:4" x14ac:dyDescent="0.25">
      <c r="C9279" s="159" t="s">
        <v>25997</v>
      </c>
      <c r="D9279" s="159">
        <v>1</v>
      </c>
    </row>
    <row r="9280" spans="3:4" x14ac:dyDescent="0.25">
      <c r="C9280" s="159" t="s">
        <v>25998</v>
      </c>
      <c r="D9280" s="159">
        <v>1</v>
      </c>
    </row>
    <row r="9281" spans="3:4" x14ac:dyDescent="0.25">
      <c r="C9281" s="159" t="s">
        <v>25999</v>
      </c>
      <c r="D9281" s="159">
        <v>1</v>
      </c>
    </row>
    <row r="9282" spans="3:4" x14ac:dyDescent="0.25">
      <c r="C9282" s="159" t="s">
        <v>26000</v>
      </c>
      <c r="D9282" s="159">
        <v>1</v>
      </c>
    </row>
    <row r="9283" spans="3:4" x14ac:dyDescent="0.25">
      <c r="C9283" s="159" t="s">
        <v>26001</v>
      </c>
      <c r="D9283" s="159">
        <v>1</v>
      </c>
    </row>
    <row r="9284" spans="3:4" x14ac:dyDescent="0.25">
      <c r="C9284" s="159" t="s">
        <v>26002</v>
      </c>
      <c r="D9284" s="159">
        <v>1</v>
      </c>
    </row>
    <row r="9285" spans="3:4" x14ac:dyDescent="0.25">
      <c r="C9285" s="159" t="s">
        <v>26003</v>
      </c>
      <c r="D9285" s="159">
        <v>1</v>
      </c>
    </row>
    <row r="9286" spans="3:4" x14ac:dyDescent="0.25">
      <c r="C9286" s="159" t="s">
        <v>26004</v>
      </c>
      <c r="D9286" s="159">
        <v>1</v>
      </c>
    </row>
    <row r="9287" spans="3:4" x14ac:dyDescent="0.25">
      <c r="C9287" s="159" t="s">
        <v>26005</v>
      </c>
      <c r="D9287" s="159">
        <v>1</v>
      </c>
    </row>
    <row r="9288" spans="3:4" x14ac:dyDescent="0.25">
      <c r="C9288" s="159" t="s">
        <v>26006</v>
      </c>
      <c r="D9288" s="159">
        <v>1</v>
      </c>
    </row>
    <row r="9289" spans="3:4" x14ac:dyDescent="0.25">
      <c r="C9289" s="159" t="s">
        <v>26007</v>
      </c>
      <c r="D9289" s="159">
        <v>1</v>
      </c>
    </row>
    <row r="9290" spans="3:4" x14ac:dyDescent="0.25">
      <c r="C9290" s="159" t="s">
        <v>26008</v>
      </c>
      <c r="D9290" s="159">
        <v>1</v>
      </c>
    </row>
    <row r="9291" spans="3:4" x14ac:dyDescent="0.25">
      <c r="C9291" s="159" t="s">
        <v>26009</v>
      </c>
      <c r="D9291" s="159">
        <v>1</v>
      </c>
    </row>
    <row r="9292" spans="3:4" x14ac:dyDescent="0.25">
      <c r="C9292" s="159" t="s">
        <v>26010</v>
      </c>
      <c r="D9292" s="159">
        <v>1</v>
      </c>
    </row>
    <row r="9293" spans="3:4" x14ac:dyDescent="0.25">
      <c r="C9293" s="159" t="s">
        <v>26011</v>
      </c>
      <c r="D9293" s="159">
        <v>1</v>
      </c>
    </row>
    <row r="9294" spans="3:4" x14ac:dyDescent="0.25">
      <c r="C9294" s="159" t="s">
        <v>26012</v>
      </c>
      <c r="D9294" s="159">
        <v>1</v>
      </c>
    </row>
    <row r="9295" spans="3:4" x14ac:dyDescent="0.25">
      <c r="C9295" s="159" t="s">
        <v>26013</v>
      </c>
      <c r="D9295" s="159">
        <v>1</v>
      </c>
    </row>
    <row r="9296" spans="3:4" x14ac:dyDescent="0.25">
      <c r="C9296" s="159" t="s">
        <v>26014</v>
      </c>
      <c r="D9296" s="159">
        <v>1</v>
      </c>
    </row>
    <row r="9297" spans="3:4" x14ac:dyDescent="0.25">
      <c r="C9297" s="159" t="s">
        <v>26015</v>
      </c>
      <c r="D9297" s="159">
        <v>1</v>
      </c>
    </row>
    <row r="9298" spans="3:4" x14ac:dyDescent="0.25">
      <c r="C9298" s="159" t="s">
        <v>26016</v>
      </c>
      <c r="D9298" s="159">
        <v>1</v>
      </c>
    </row>
    <row r="9299" spans="3:4" x14ac:dyDescent="0.25">
      <c r="C9299" s="159" t="s">
        <v>26017</v>
      </c>
      <c r="D9299" s="159">
        <v>1</v>
      </c>
    </row>
    <row r="9300" spans="3:4" x14ac:dyDescent="0.25">
      <c r="C9300" s="159" t="s">
        <v>26018</v>
      </c>
      <c r="D9300" s="159">
        <v>1</v>
      </c>
    </row>
    <row r="9301" spans="3:4" x14ac:dyDescent="0.25">
      <c r="C9301" s="159" t="s">
        <v>26019</v>
      </c>
      <c r="D9301" s="159">
        <v>1</v>
      </c>
    </row>
    <row r="9302" spans="3:4" x14ac:dyDescent="0.25">
      <c r="C9302" s="159" t="s">
        <v>26020</v>
      </c>
      <c r="D9302" s="159">
        <v>1</v>
      </c>
    </row>
    <row r="9303" spans="3:4" x14ac:dyDescent="0.25">
      <c r="C9303" s="159" t="s">
        <v>26021</v>
      </c>
      <c r="D9303" s="159">
        <v>1</v>
      </c>
    </row>
    <row r="9304" spans="3:4" x14ac:dyDescent="0.25">
      <c r="C9304" s="159" t="s">
        <v>26022</v>
      </c>
      <c r="D9304" s="159">
        <v>1</v>
      </c>
    </row>
    <row r="9305" spans="3:4" x14ac:dyDescent="0.25">
      <c r="C9305" s="159" t="s">
        <v>26023</v>
      </c>
      <c r="D9305" s="159">
        <v>1</v>
      </c>
    </row>
    <row r="9306" spans="3:4" x14ac:dyDescent="0.25">
      <c r="C9306" s="159" t="s">
        <v>26024</v>
      </c>
      <c r="D9306" s="159">
        <v>1</v>
      </c>
    </row>
    <row r="9307" spans="3:4" x14ac:dyDescent="0.25">
      <c r="C9307" s="159" t="s">
        <v>26025</v>
      </c>
      <c r="D9307" s="159">
        <v>1</v>
      </c>
    </row>
    <row r="9308" spans="3:4" x14ac:dyDescent="0.25">
      <c r="C9308" s="159" t="s">
        <v>26026</v>
      </c>
      <c r="D9308" s="159">
        <v>1</v>
      </c>
    </row>
    <row r="9309" spans="3:4" x14ac:dyDescent="0.25">
      <c r="C9309" s="159" t="s">
        <v>26027</v>
      </c>
      <c r="D9309" s="159">
        <v>1</v>
      </c>
    </row>
    <row r="9310" spans="3:4" x14ac:dyDescent="0.25">
      <c r="C9310" s="159" t="s">
        <v>26028</v>
      </c>
      <c r="D9310" s="159">
        <v>1</v>
      </c>
    </row>
    <row r="9311" spans="3:4" x14ac:dyDescent="0.25">
      <c r="C9311" s="159" t="s">
        <v>26029</v>
      </c>
      <c r="D9311" s="159">
        <v>1</v>
      </c>
    </row>
    <row r="9312" spans="3:4" x14ac:dyDescent="0.25">
      <c r="C9312" s="159" t="s">
        <v>26030</v>
      </c>
      <c r="D9312" s="159">
        <v>1</v>
      </c>
    </row>
    <row r="9313" spans="3:4" x14ac:dyDescent="0.25">
      <c r="C9313" s="159" t="s">
        <v>26031</v>
      </c>
      <c r="D9313" s="159">
        <v>1</v>
      </c>
    </row>
    <row r="9314" spans="3:4" x14ac:dyDescent="0.25">
      <c r="C9314" s="159" t="s">
        <v>26032</v>
      </c>
      <c r="D9314" s="159">
        <v>1</v>
      </c>
    </row>
    <row r="9315" spans="3:4" x14ac:dyDescent="0.25">
      <c r="C9315" s="159" t="s">
        <v>26033</v>
      </c>
      <c r="D9315" s="159">
        <v>1</v>
      </c>
    </row>
    <row r="9316" spans="3:4" x14ac:dyDescent="0.25">
      <c r="C9316" s="159" t="s">
        <v>26034</v>
      </c>
      <c r="D9316" s="159">
        <v>1</v>
      </c>
    </row>
    <row r="9317" spans="3:4" x14ac:dyDescent="0.25">
      <c r="C9317" s="159" t="s">
        <v>26035</v>
      </c>
      <c r="D9317" s="159">
        <v>1</v>
      </c>
    </row>
    <row r="9318" spans="3:4" x14ac:dyDescent="0.25">
      <c r="C9318" s="159" t="s">
        <v>26036</v>
      </c>
      <c r="D9318" s="159">
        <v>1</v>
      </c>
    </row>
    <row r="9319" spans="3:4" x14ac:dyDescent="0.25">
      <c r="C9319" s="159" t="s">
        <v>26037</v>
      </c>
      <c r="D9319" s="159">
        <v>1</v>
      </c>
    </row>
    <row r="9320" spans="3:4" x14ac:dyDescent="0.25">
      <c r="C9320" s="159" t="s">
        <v>26038</v>
      </c>
      <c r="D9320" s="159">
        <v>1</v>
      </c>
    </row>
    <row r="9321" spans="3:4" x14ac:dyDescent="0.25">
      <c r="C9321" s="159" t="s">
        <v>26039</v>
      </c>
      <c r="D9321" s="159">
        <v>1</v>
      </c>
    </row>
    <row r="9322" spans="3:4" x14ac:dyDescent="0.25">
      <c r="C9322" s="159" t="s">
        <v>26040</v>
      </c>
      <c r="D9322" s="159">
        <v>1</v>
      </c>
    </row>
    <row r="9323" spans="3:4" x14ac:dyDescent="0.25">
      <c r="C9323" s="159" t="s">
        <v>26041</v>
      </c>
      <c r="D9323" s="159">
        <v>1</v>
      </c>
    </row>
    <row r="9324" spans="3:4" x14ac:dyDescent="0.25">
      <c r="C9324" s="159" t="s">
        <v>26042</v>
      </c>
      <c r="D9324" s="159">
        <v>1</v>
      </c>
    </row>
    <row r="9325" spans="3:4" x14ac:dyDescent="0.25">
      <c r="C9325" s="159" t="s">
        <v>26043</v>
      </c>
      <c r="D9325" s="159">
        <v>1</v>
      </c>
    </row>
    <row r="9326" spans="3:4" x14ac:dyDescent="0.25">
      <c r="C9326" s="159" t="s">
        <v>26044</v>
      </c>
      <c r="D9326" s="159">
        <v>1</v>
      </c>
    </row>
    <row r="9327" spans="3:4" x14ac:dyDescent="0.25">
      <c r="C9327" s="159" t="s">
        <v>26045</v>
      </c>
      <c r="D9327" s="159">
        <v>1</v>
      </c>
    </row>
    <row r="9328" spans="3:4" x14ac:dyDescent="0.25">
      <c r="C9328" s="159" t="s">
        <v>26046</v>
      </c>
      <c r="D9328" s="159">
        <v>1</v>
      </c>
    </row>
    <row r="9329" spans="3:4" x14ac:dyDescent="0.25">
      <c r="C9329" s="159" t="s">
        <v>26047</v>
      </c>
      <c r="D9329" s="159">
        <v>1</v>
      </c>
    </row>
    <row r="9330" spans="3:4" x14ac:dyDescent="0.25">
      <c r="C9330" s="159" t="s">
        <v>26048</v>
      </c>
      <c r="D9330" s="159">
        <v>1</v>
      </c>
    </row>
    <row r="9331" spans="3:4" x14ac:dyDescent="0.25">
      <c r="C9331" s="159" t="s">
        <v>26049</v>
      </c>
      <c r="D9331" s="159">
        <v>1</v>
      </c>
    </row>
    <row r="9332" spans="3:4" x14ac:dyDescent="0.25">
      <c r="C9332" s="159" t="s">
        <v>26050</v>
      </c>
      <c r="D9332" s="159">
        <v>1</v>
      </c>
    </row>
    <row r="9333" spans="3:4" x14ac:dyDescent="0.25">
      <c r="C9333" s="159" t="s">
        <v>26051</v>
      </c>
      <c r="D9333" s="159">
        <v>1</v>
      </c>
    </row>
    <row r="9334" spans="3:4" x14ac:dyDescent="0.25">
      <c r="C9334" s="159" t="s">
        <v>26052</v>
      </c>
      <c r="D9334" s="159">
        <v>1</v>
      </c>
    </row>
    <row r="9335" spans="3:4" x14ac:dyDescent="0.25">
      <c r="C9335" s="159" t="s">
        <v>26053</v>
      </c>
      <c r="D9335" s="159">
        <v>1</v>
      </c>
    </row>
    <row r="9336" spans="3:4" x14ac:dyDescent="0.25">
      <c r="C9336" s="159" t="s">
        <v>26054</v>
      </c>
      <c r="D9336" s="159">
        <v>1</v>
      </c>
    </row>
    <row r="9337" spans="3:4" x14ac:dyDescent="0.25">
      <c r="C9337" s="159" t="s">
        <v>26055</v>
      </c>
      <c r="D9337" s="159">
        <v>1</v>
      </c>
    </row>
    <row r="9338" spans="3:4" x14ac:dyDescent="0.25">
      <c r="C9338" s="159" t="s">
        <v>26056</v>
      </c>
      <c r="D9338" s="159">
        <v>1</v>
      </c>
    </row>
    <row r="9339" spans="3:4" x14ac:dyDescent="0.25">
      <c r="C9339" s="159" t="s">
        <v>26057</v>
      </c>
      <c r="D9339" s="159">
        <v>1</v>
      </c>
    </row>
    <row r="9340" spans="3:4" x14ac:dyDescent="0.25">
      <c r="C9340" s="159" t="s">
        <v>26058</v>
      </c>
      <c r="D9340" s="159">
        <v>1</v>
      </c>
    </row>
    <row r="9341" spans="3:4" x14ac:dyDescent="0.25">
      <c r="C9341" s="159" t="s">
        <v>26059</v>
      </c>
      <c r="D9341" s="159">
        <v>1</v>
      </c>
    </row>
    <row r="9342" spans="3:4" x14ac:dyDescent="0.25">
      <c r="C9342" s="159" t="s">
        <v>26060</v>
      </c>
      <c r="D9342" s="159">
        <v>1</v>
      </c>
    </row>
    <row r="9343" spans="3:4" x14ac:dyDescent="0.25">
      <c r="C9343" s="159" t="s">
        <v>26061</v>
      </c>
      <c r="D9343" s="159">
        <v>1</v>
      </c>
    </row>
    <row r="9344" spans="3:4" x14ac:dyDescent="0.25">
      <c r="C9344" s="159" t="s">
        <v>26062</v>
      </c>
      <c r="D9344" s="159">
        <v>1</v>
      </c>
    </row>
    <row r="9345" spans="3:4" x14ac:dyDescent="0.25">
      <c r="C9345" s="159" t="s">
        <v>26063</v>
      </c>
      <c r="D9345" s="159">
        <v>1</v>
      </c>
    </row>
    <row r="9346" spans="3:4" x14ac:dyDescent="0.25">
      <c r="C9346" s="159" t="s">
        <v>26064</v>
      </c>
      <c r="D9346" s="159">
        <v>1</v>
      </c>
    </row>
    <row r="9347" spans="3:4" x14ac:dyDescent="0.25">
      <c r="C9347" s="159" t="s">
        <v>26065</v>
      </c>
      <c r="D9347" s="159">
        <v>1</v>
      </c>
    </row>
    <row r="9348" spans="3:4" x14ac:dyDescent="0.25">
      <c r="C9348" s="159" t="s">
        <v>26066</v>
      </c>
      <c r="D9348" s="159">
        <v>1</v>
      </c>
    </row>
    <row r="9349" spans="3:4" x14ac:dyDescent="0.25">
      <c r="C9349" s="159" t="s">
        <v>26067</v>
      </c>
      <c r="D9349" s="159">
        <v>1</v>
      </c>
    </row>
    <row r="9350" spans="3:4" x14ac:dyDescent="0.25">
      <c r="C9350" s="159" t="s">
        <v>26068</v>
      </c>
      <c r="D9350" s="159">
        <v>1</v>
      </c>
    </row>
    <row r="9351" spans="3:4" x14ac:dyDescent="0.25">
      <c r="C9351" s="159" t="s">
        <v>26282</v>
      </c>
      <c r="D9351" s="159">
        <v>1</v>
      </c>
    </row>
    <row r="9352" spans="3:4" x14ac:dyDescent="0.25">
      <c r="C9352" s="159" t="s">
        <v>26283</v>
      </c>
      <c r="D9352" s="159">
        <v>1</v>
      </c>
    </row>
    <row r="9353" spans="3:4" x14ac:dyDescent="0.25">
      <c r="C9353" s="159" t="s">
        <v>26284</v>
      </c>
      <c r="D9353" s="159">
        <v>1</v>
      </c>
    </row>
    <row r="9354" spans="3:4" x14ac:dyDescent="0.25">
      <c r="C9354" s="159" t="s">
        <v>26285</v>
      </c>
      <c r="D9354" s="159">
        <v>1</v>
      </c>
    </row>
    <row r="9355" spans="3:4" x14ac:dyDescent="0.25">
      <c r="C9355" s="159" t="s">
        <v>26286</v>
      </c>
      <c r="D9355" s="159">
        <v>1</v>
      </c>
    </row>
    <row r="9356" spans="3:4" x14ac:dyDescent="0.25">
      <c r="C9356" s="159" t="s">
        <v>26287</v>
      </c>
      <c r="D9356" s="159">
        <v>1</v>
      </c>
    </row>
    <row r="9357" spans="3:4" x14ac:dyDescent="0.25">
      <c r="C9357" s="159" t="s">
        <v>26288</v>
      </c>
      <c r="D9357" s="159">
        <v>1</v>
      </c>
    </row>
    <row r="9358" spans="3:4" x14ac:dyDescent="0.25">
      <c r="C9358" s="159" t="s">
        <v>26289</v>
      </c>
      <c r="D9358" s="159">
        <v>1</v>
      </c>
    </row>
    <row r="9359" spans="3:4" x14ac:dyDescent="0.25">
      <c r="C9359" s="159" t="s">
        <v>26290</v>
      </c>
      <c r="D9359" s="159">
        <v>1</v>
      </c>
    </row>
    <row r="9360" spans="3:4" x14ac:dyDescent="0.25">
      <c r="C9360" s="159" t="s">
        <v>26291</v>
      </c>
      <c r="D9360" s="159">
        <v>1</v>
      </c>
    </row>
    <row r="9361" spans="3:4" x14ac:dyDescent="0.25">
      <c r="C9361" s="159" t="s">
        <v>26292</v>
      </c>
      <c r="D9361" s="159">
        <v>1</v>
      </c>
    </row>
    <row r="9362" spans="3:4" x14ac:dyDescent="0.25">
      <c r="C9362" s="159" t="s">
        <v>26293</v>
      </c>
      <c r="D9362" s="159">
        <v>1</v>
      </c>
    </row>
    <row r="9363" spans="3:4" x14ac:dyDescent="0.25">
      <c r="C9363" s="159" t="s">
        <v>26294</v>
      </c>
      <c r="D9363" s="159">
        <v>1</v>
      </c>
    </row>
    <row r="9364" spans="3:4" x14ac:dyDescent="0.25">
      <c r="C9364" s="159" t="s">
        <v>26295</v>
      </c>
      <c r="D9364" s="159">
        <v>1</v>
      </c>
    </row>
    <row r="9365" spans="3:4" x14ac:dyDescent="0.25">
      <c r="C9365" s="159" t="s">
        <v>26296</v>
      </c>
      <c r="D9365" s="159">
        <v>1</v>
      </c>
    </row>
    <row r="9366" spans="3:4" x14ac:dyDescent="0.25">
      <c r="C9366" s="159" t="s">
        <v>26297</v>
      </c>
      <c r="D9366" s="159">
        <v>1</v>
      </c>
    </row>
    <row r="9367" spans="3:4" x14ac:dyDescent="0.25">
      <c r="C9367" s="159" t="s">
        <v>26298</v>
      </c>
      <c r="D9367" s="159">
        <v>1</v>
      </c>
    </row>
    <row r="9368" spans="3:4" x14ac:dyDescent="0.25">
      <c r="C9368" s="159" t="s">
        <v>26299</v>
      </c>
      <c r="D9368" s="159">
        <v>1</v>
      </c>
    </row>
    <row r="9369" spans="3:4" x14ac:dyDescent="0.25">
      <c r="C9369" s="159" t="s">
        <v>26300</v>
      </c>
      <c r="D9369" s="159">
        <v>1</v>
      </c>
    </row>
    <row r="9370" spans="3:4" x14ac:dyDescent="0.25">
      <c r="C9370" s="159" t="s">
        <v>26301</v>
      </c>
      <c r="D9370" s="159">
        <v>1</v>
      </c>
    </row>
    <row r="9371" spans="3:4" x14ac:dyDescent="0.25">
      <c r="C9371" s="159" t="s">
        <v>26302</v>
      </c>
      <c r="D9371" s="159">
        <v>1</v>
      </c>
    </row>
    <row r="9372" spans="3:4" x14ac:dyDescent="0.25">
      <c r="C9372" s="159" t="s">
        <v>26303</v>
      </c>
      <c r="D9372" s="159">
        <v>1</v>
      </c>
    </row>
    <row r="9373" spans="3:4" x14ac:dyDescent="0.25">
      <c r="C9373" s="159" t="s">
        <v>26304</v>
      </c>
      <c r="D9373" s="159">
        <v>1</v>
      </c>
    </row>
    <row r="9374" spans="3:4" x14ac:dyDescent="0.25">
      <c r="C9374" s="159" t="s">
        <v>26305</v>
      </c>
      <c r="D9374" s="159">
        <v>1</v>
      </c>
    </row>
    <row r="9375" spans="3:4" x14ac:dyDescent="0.25">
      <c r="C9375" s="159" t="s">
        <v>26306</v>
      </c>
      <c r="D9375" s="159">
        <v>1</v>
      </c>
    </row>
    <row r="9376" spans="3:4" x14ac:dyDescent="0.25">
      <c r="C9376" s="159" t="s">
        <v>26307</v>
      </c>
      <c r="D9376" s="159">
        <v>1</v>
      </c>
    </row>
    <row r="9377" spans="3:4" x14ac:dyDescent="0.25">
      <c r="C9377" s="159" t="s">
        <v>26308</v>
      </c>
      <c r="D9377" s="159">
        <v>1</v>
      </c>
    </row>
    <row r="9378" spans="3:4" x14ac:dyDescent="0.25">
      <c r="C9378" s="159" t="s">
        <v>26309</v>
      </c>
      <c r="D9378" s="159">
        <v>1</v>
      </c>
    </row>
    <row r="9379" spans="3:4" x14ac:dyDescent="0.25">
      <c r="C9379" s="159" t="s">
        <v>26310</v>
      </c>
      <c r="D9379" s="159">
        <v>1</v>
      </c>
    </row>
    <row r="9380" spans="3:4" x14ac:dyDescent="0.25">
      <c r="C9380" s="159" t="s">
        <v>26311</v>
      </c>
      <c r="D9380" s="159">
        <v>1</v>
      </c>
    </row>
    <row r="9381" spans="3:4" x14ac:dyDescent="0.25">
      <c r="C9381" s="159" t="s">
        <v>26312</v>
      </c>
      <c r="D9381" s="159">
        <v>1</v>
      </c>
    </row>
    <row r="9382" spans="3:4" x14ac:dyDescent="0.25">
      <c r="C9382" s="159" t="s">
        <v>26313</v>
      </c>
      <c r="D9382" s="159">
        <v>1</v>
      </c>
    </row>
    <row r="9383" spans="3:4" x14ac:dyDescent="0.25">
      <c r="C9383" s="159" t="s">
        <v>26314</v>
      </c>
      <c r="D9383" s="159">
        <v>1</v>
      </c>
    </row>
    <row r="9384" spans="3:4" x14ac:dyDescent="0.25">
      <c r="C9384" s="159" t="s">
        <v>26315</v>
      </c>
      <c r="D9384" s="159">
        <v>1</v>
      </c>
    </row>
    <row r="9385" spans="3:4" x14ac:dyDescent="0.25">
      <c r="C9385" s="159" t="s">
        <v>26316</v>
      </c>
      <c r="D9385" s="159">
        <v>1</v>
      </c>
    </row>
    <row r="9386" spans="3:4" x14ac:dyDescent="0.25">
      <c r="C9386" s="159" t="s">
        <v>26317</v>
      </c>
      <c r="D9386" s="159">
        <v>1</v>
      </c>
    </row>
    <row r="9387" spans="3:4" x14ac:dyDescent="0.25">
      <c r="C9387" s="159" t="s">
        <v>26318</v>
      </c>
      <c r="D9387" s="159">
        <v>1</v>
      </c>
    </row>
    <row r="9388" spans="3:4" x14ac:dyDescent="0.25">
      <c r="C9388" s="159" t="s">
        <v>26319</v>
      </c>
      <c r="D9388" s="159">
        <v>1</v>
      </c>
    </row>
    <row r="9389" spans="3:4" x14ac:dyDescent="0.25">
      <c r="C9389" s="159" t="s">
        <v>26320</v>
      </c>
      <c r="D9389" s="159">
        <v>1</v>
      </c>
    </row>
    <row r="9390" spans="3:4" x14ac:dyDescent="0.25">
      <c r="C9390" s="159" t="s">
        <v>26321</v>
      </c>
      <c r="D9390" s="159">
        <v>1</v>
      </c>
    </row>
    <row r="9391" spans="3:4" x14ac:dyDescent="0.25">
      <c r="C9391" s="159" t="s">
        <v>26322</v>
      </c>
      <c r="D9391" s="159">
        <v>1</v>
      </c>
    </row>
    <row r="9392" spans="3:4" x14ac:dyDescent="0.25">
      <c r="C9392" s="159" t="s">
        <v>26323</v>
      </c>
      <c r="D9392" s="159">
        <v>1</v>
      </c>
    </row>
    <row r="9393" spans="3:4" x14ac:dyDescent="0.25">
      <c r="C9393" s="159" t="s">
        <v>26324</v>
      </c>
      <c r="D9393" s="159">
        <v>1</v>
      </c>
    </row>
    <row r="9394" spans="3:4" x14ac:dyDescent="0.25">
      <c r="C9394" s="159" t="s">
        <v>26325</v>
      </c>
      <c r="D9394" s="159">
        <v>1</v>
      </c>
    </row>
    <row r="9395" spans="3:4" x14ac:dyDescent="0.25">
      <c r="C9395" s="159" t="s">
        <v>26326</v>
      </c>
      <c r="D9395" s="159">
        <v>1</v>
      </c>
    </row>
    <row r="9396" spans="3:4" x14ac:dyDescent="0.25">
      <c r="C9396" s="159" t="s">
        <v>26327</v>
      </c>
      <c r="D9396" s="159">
        <v>1</v>
      </c>
    </row>
    <row r="9397" spans="3:4" x14ac:dyDescent="0.25">
      <c r="C9397" s="159" t="s">
        <v>26328</v>
      </c>
      <c r="D9397" s="159">
        <v>1</v>
      </c>
    </row>
    <row r="9398" spans="3:4" x14ac:dyDescent="0.25">
      <c r="C9398" s="159" t="s">
        <v>26329</v>
      </c>
      <c r="D9398" s="159">
        <v>1</v>
      </c>
    </row>
    <row r="9399" spans="3:4" x14ac:dyDescent="0.25">
      <c r="C9399" s="159" t="s">
        <v>26330</v>
      </c>
      <c r="D9399" s="159">
        <v>1</v>
      </c>
    </row>
    <row r="9400" spans="3:4" x14ac:dyDescent="0.25">
      <c r="C9400" s="159" t="s">
        <v>26331</v>
      </c>
      <c r="D9400" s="159">
        <v>1</v>
      </c>
    </row>
    <row r="9401" spans="3:4" x14ac:dyDescent="0.25">
      <c r="C9401" s="159" t="s">
        <v>26332</v>
      </c>
      <c r="D9401" s="159">
        <v>1</v>
      </c>
    </row>
    <row r="9402" spans="3:4" x14ac:dyDescent="0.25">
      <c r="C9402" s="159" t="s">
        <v>26333</v>
      </c>
      <c r="D9402" s="159">
        <v>1</v>
      </c>
    </row>
    <row r="9403" spans="3:4" x14ac:dyDescent="0.25">
      <c r="C9403" s="159" t="s">
        <v>26334</v>
      </c>
      <c r="D9403" s="159">
        <v>1</v>
      </c>
    </row>
    <row r="9404" spans="3:4" x14ac:dyDescent="0.25">
      <c r="C9404" s="159" t="s">
        <v>26335</v>
      </c>
      <c r="D9404" s="159">
        <v>1</v>
      </c>
    </row>
    <row r="9405" spans="3:4" x14ac:dyDescent="0.25">
      <c r="C9405" s="159" t="s">
        <v>26336</v>
      </c>
      <c r="D9405" s="159">
        <v>1</v>
      </c>
    </row>
    <row r="9406" spans="3:4" x14ac:dyDescent="0.25">
      <c r="C9406" s="159" t="s">
        <v>26337</v>
      </c>
      <c r="D9406" s="159">
        <v>1</v>
      </c>
    </row>
    <row r="9407" spans="3:4" x14ac:dyDescent="0.25">
      <c r="C9407" s="159" t="s">
        <v>26338</v>
      </c>
      <c r="D9407" s="159">
        <v>1</v>
      </c>
    </row>
    <row r="9408" spans="3:4" x14ac:dyDescent="0.25">
      <c r="C9408" s="159" t="s">
        <v>26339</v>
      </c>
      <c r="D9408" s="159">
        <v>1</v>
      </c>
    </row>
    <row r="9409" spans="3:4" x14ac:dyDescent="0.25">
      <c r="C9409" s="159" t="s">
        <v>26340</v>
      </c>
      <c r="D9409" s="159">
        <v>1</v>
      </c>
    </row>
    <row r="9410" spans="3:4" x14ac:dyDescent="0.25">
      <c r="C9410" s="159" t="s">
        <v>26341</v>
      </c>
      <c r="D9410" s="159">
        <v>1</v>
      </c>
    </row>
    <row r="9411" spans="3:4" x14ac:dyDescent="0.25">
      <c r="C9411" s="159" t="s">
        <v>26342</v>
      </c>
      <c r="D9411" s="159">
        <v>1</v>
      </c>
    </row>
    <row r="9412" spans="3:4" x14ac:dyDescent="0.25">
      <c r="C9412" s="159" t="s">
        <v>26343</v>
      </c>
      <c r="D9412" s="159">
        <v>1</v>
      </c>
    </row>
    <row r="9413" spans="3:4" x14ac:dyDescent="0.25">
      <c r="C9413" s="159" t="s">
        <v>26344</v>
      </c>
      <c r="D9413" s="159">
        <v>1</v>
      </c>
    </row>
    <row r="9414" spans="3:4" x14ac:dyDescent="0.25">
      <c r="C9414" s="159" t="s">
        <v>26345</v>
      </c>
      <c r="D9414" s="159">
        <v>1</v>
      </c>
    </row>
    <row r="9415" spans="3:4" x14ac:dyDescent="0.25">
      <c r="C9415" s="159" t="s">
        <v>26346</v>
      </c>
      <c r="D9415" s="159">
        <v>1</v>
      </c>
    </row>
    <row r="9416" spans="3:4" x14ac:dyDescent="0.25">
      <c r="C9416" s="159" t="s">
        <v>25830</v>
      </c>
      <c r="D9416" s="159">
        <v>1</v>
      </c>
    </row>
    <row r="9417" spans="3:4" x14ac:dyDescent="0.25">
      <c r="C9417" s="159" t="s">
        <v>25831</v>
      </c>
      <c r="D9417" s="159">
        <v>1</v>
      </c>
    </row>
    <row r="9418" spans="3:4" x14ac:dyDescent="0.25">
      <c r="C9418" s="159" t="s">
        <v>25832</v>
      </c>
      <c r="D9418" s="159">
        <v>1</v>
      </c>
    </row>
    <row r="9419" spans="3:4" x14ac:dyDescent="0.25">
      <c r="C9419" s="159" t="s">
        <v>25833</v>
      </c>
      <c r="D9419" s="159">
        <v>1</v>
      </c>
    </row>
    <row r="9420" spans="3:4" x14ac:dyDescent="0.25">
      <c r="C9420" s="159" t="s">
        <v>25834</v>
      </c>
      <c r="D9420" s="159">
        <v>1</v>
      </c>
    </row>
    <row r="9421" spans="3:4" x14ac:dyDescent="0.25">
      <c r="C9421" s="159" t="s">
        <v>25835</v>
      </c>
      <c r="D9421" s="159">
        <v>1</v>
      </c>
    </row>
    <row r="9422" spans="3:4" x14ac:dyDescent="0.25">
      <c r="C9422" s="159" t="s">
        <v>25836</v>
      </c>
      <c r="D9422" s="159">
        <v>1</v>
      </c>
    </row>
    <row r="9423" spans="3:4" x14ac:dyDescent="0.25">
      <c r="C9423" s="159" t="s">
        <v>25837</v>
      </c>
      <c r="D9423" s="159">
        <v>1</v>
      </c>
    </row>
    <row r="9424" spans="3:4" x14ac:dyDescent="0.25">
      <c r="C9424" s="159" t="s">
        <v>25838</v>
      </c>
      <c r="D9424" s="159">
        <v>1</v>
      </c>
    </row>
    <row r="9425" spans="3:4" x14ac:dyDescent="0.25">
      <c r="C9425" s="159" t="s">
        <v>25839</v>
      </c>
      <c r="D9425" s="159">
        <v>1</v>
      </c>
    </row>
    <row r="9426" spans="3:4" x14ac:dyDescent="0.25">
      <c r="C9426" s="159" t="s">
        <v>25840</v>
      </c>
      <c r="D9426" s="159">
        <v>1</v>
      </c>
    </row>
    <row r="9427" spans="3:4" x14ac:dyDescent="0.25">
      <c r="C9427" s="159" t="s">
        <v>25841</v>
      </c>
      <c r="D9427" s="159">
        <v>1</v>
      </c>
    </row>
    <row r="9428" spans="3:4" x14ac:dyDescent="0.25">
      <c r="C9428" s="159" t="s">
        <v>25842</v>
      </c>
      <c r="D9428" s="159">
        <v>1</v>
      </c>
    </row>
    <row r="9429" spans="3:4" x14ac:dyDescent="0.25">
      <c r="C9429" s="159" t="s">
        <v>25843</v>
      </c>
      <c r="D9429" s="159">
        <v>1</v>
      </c>
    </row>
    <row r="9430" spans="3:4" x14ac:dyDescent="0.25">
      <c r="C9430" s="159" t="s">
        <v>25844</v>
      </c>
      <c r="D9430" s="159">
        <v>1</v>
      </c>
    </row>
    <row r="9431" spans="3:4" x14ac:dyDescent="0.25">
      <c r="C9431" s="159" t="s">
        <v>25845</v>
      </c>
      <c r="D9431" s="159">
        <v>1</v>
      </c>
    </row>
    <row r="9432" spans="3:4" x14ac:dyDescent="0.25">
      <c r="C9432" s="159" t="s">
        <v>25846</v>
      </c>
      <c r="D9432" s="159">
        <v>1</v>
      </c>
    </row>
    <row r="9433" spans="3:4" x14ac:dyDescent="0.25">
      <c r="C9433" s="159" t="s">
        <v>25847</v>
      </c>
      <c r="D9433" s="159">
        <v>1</v>
      </c>
    </row>
    <row r="9434" spans="3:4" x14ac:dyDescent="0.25">
      <c r="C9434" s="159" t="s">
        <v>25848</v>
      </c>
      <c r="D9434" s="159">
        <v>1</v>
      </c>
    </row>
    <row r="9435" spans="3:4" x14ac:dyDescent="0.25">
      <c r="C9435" s="159" t="s">
        <v>25849</v>
      </c>
      <c r="D9435" s="159">
        <v>1</v>
      </c>
    </row>
    <row r="9436" spans="3:4" x14ac:dyDescent="0.25">
      <c r="C9436" s="159" t="s">
        <v>25850</v>
      </c>
      <c r="D9436" s="159">
        <v>1</v>
      </c>
    </row>
    <row r="9437" spans="3:4" x14ac:dyDescent="0.25">
      <c r="C9437" s="159" t="s">
        <v>25851</v>
      </c>
      <c r="D9437" s="159">
        <v>1</v>
      </c>
    </row>
    <row r="9438" spans="3:4" x14ac:dyDescent="0.25">
      <c r="C9438" s="159" t="s">
        <v>25852</v>
      </c>
      <c r="D9438" s="159">
        <v>1</v>
      </c>
    </row>
    <row r="9439" spans="3:4" x14ac:dyDescent="0.25">
      <c r="C9439" s="159" t="s">
        <v>25853</v>
      </c>
      <c r="D9439" s="159">
        <v>1</v>
      </c>
    </row>
    <row r="9440" spans="3:4" x14ac:dyDescent="0.25">
      <c r="C9440" s="159" t="s">
        <v>25854</v>
      </c>
      <c r="D9440" s="159">
        <v>1</v>
      </c>
    </row>
    <row r="9441" spans="3:4" x14ac:dyDescent="0.25">
      <c r="C9441" s="159" t="s">
        <v>25855</v>
      </c>
      <c r="D9441" s="159">
        <v>1</v>
      </c>
    </row>
    <row r="9442" spans="3:4" x14ac:dyDescent="0.25">
      <c r="C9442" s="159" t="s">
        <v>25856</v>
      </c>
      <c r="D9442" s="159">
        <v>1</v>
      </c>
    </row>
    <row r="9443" spans="3:4" x14ac:dyDescent="0.25">
      <c r="C9443" s="159" t="s">
        <v>25857</v>
      </c>
      <c r="D9443" s="159">
        <v>1</v>
      </c>
    </row>
    <row r="9444" spans="3:4" x14ac:dyDescent="0.25">
      <c r="C9444" s="159" t="s">
        <v>25858</v>
      </c>
      <c r="D9444" s="159">
        <v>1</v>
      </c>
    </row>
    <row r="9445" spans="3:4" x14ac:dyDescent="0.25">
      <c r="C9445" s="159" t="s">
        <v>25859</v>
      </c>
      <c r="D9445" s="159">
        <v>1</v>
      </c>
    </row>
    <row r="9446" spans="3:4" x14ac:dyDescent="0.25">
      <c r="C9446" s="159" t="s">
        <v>25860</v>
      </c>
      <c r="D9446" s="159">
        <v>1</v>
      </c>
    </row>
    <row r="9447" spans="3:4" x14ac:dyDescent="0.25">
      <c r="C9447" s="159" t="s">
        <v>25861</v>
      </c>
      <c r="D9447" s="159">
        <v>1</v>
      </c>
    </row>
    <row r="9448" spans="3:4" x14ac:dyDescent="0.25">
      <c r="C9448" s="159" t="s">
        <v>25862</v>
      </c>
      <c r="D9448" s="159">
        <v>1</v>
      </c>
    </row>
    <row r="9449" spans="3:4" x14ac:dyDescent="0.25">
      <c r="C9449" s="159" t="s">
        <v>25863</v>
      </c>
      <c r="D9449" s="159">
        <v>1</v>
      </c>
    </row>
    <row r="9450" spans="3:4" x14ac:dyDescent="0.25">
      <c r="C9450" s="159" t="s">
        <v>25864</v>
      </c>
      <c r="D9450" s="159">
        <v>1</v>
      </c>
    </row>
    <row r="9451" spans="3:4" x14ac:dyDescent="0.25">
      <c r="C9451" s="159" t="s">
        <v>26069</v>
      </c>
      <c r="D9451" s="159">
        <v>1</v>
      </c>
    </row>
    <row r="9452" spans="3:4" x14ac:dyDescent="0.25">
      <c r="C9452" s="159" t="s">
        <v>26070</v>
      </c>
      <c r="D9452" s="159">
        <v>1</v>
      </c>
    </row>
    <row r="9453" spans="3:4" x14ac:dyDescent="0.25">
      <c r="C9453" s="159" t="s">
        <v>26071</v>
      </c>
      <c r="D9453" s="159">
        <v>1</v>
      </c>
    </row>
    <row r="9454" spans="3:4" x14ac:dyDescent="0.25">
      <c r="C9454" s="159" t="s">
        <v>26072</v>
      </c>
      <c r="D9454" s="159">
        <v>1</v>
      </c>
    </row>
    <row r="9455" spans="3:4" x14ac:dyDescent="0.25">
      <c r="C9455" s="159" t="s">
        <v>26073</v>
      </c>
      <c r="D9455" s="159">
        <v>1</v>
      </c>
    </row>
    <row r="9456" spans="3:4" x14ac:dyDescent="0.25">
      <c r="C9456" s="159" t="s">
        <v>26074</v>
      </c>
      <c r="D9456" s="159">
        <v>1</v>
      </c>
    </row>
    <row r="9457" spans="3:4" x14ac:dyDescent="0.25">
      <c r="C9457" s="159" t="s">
        <v>26075</v>
      </c>
      <c r="D9457" s="159">
        <v>1</v>
      </c>
    </row>
    <row r="9458" spans="3:4" x14ac:dyDescent="0.25">
      <c r="C9458" s="159" t="s">
        <v>26076</v>
      </c>
      <c r="D9458" s="159">
        <v>1</v>
      </c>
    </row>
    <row r="9459" spans="3:4" x14ac:dyDescent="0.25">
      <c r="C9459" s="159" t="s">
        <v>26077</v>
      </c>
      <c r="D9459" s="159">
        <v>1</v>
      </c>
    </row>
    <row r="9460" spans="3:4" x14ac:dyDescent="0.25">
      <c r="C9460" s="159" t="s">
        <v>26078</v>
      </c>
      <c r="D9460" s="159">
        <v>1</v>
      </c>
    </row>
    <row r="9461" spans="3:4" x14ac:dyDescent="0.25">
      <c r="C9461" s="159" t="s">
        <v>26079</v>
      </c>
      <c r="D9461" s="159">
        <v>1</v>
      </c>
    </row>
    <row r="9462" spans="3:4" x14ac:dyDescent="0.25">
      <c r="C9462" s="159" t="s">
        <v>26080</v>
      </c>
      <c r="D9462" s="159">
        <v>1</v>
      </c>
    </row>
    <row r="9463" spans="3:4" x14ac:dyDescent="0.25">
      <c r="C9463" s="159" t="s">
        <v>26081</v>
      </c>
      <c r="D9463" s="159">
        <v>1</v>
      </c>
    </row>
    <row r="9464" spans="3:4" x14ac:dyDescent="0.25">
      <c r="C9464" s="159" t="s">
        <v>26082</v>
      </c>
      <c r="D9464" s="159">
        <v>1</v>
      </c>
    </row>
    <row r="9465" spans="3:4" x14ac:dyDescent="0.25">
      <c r="C9465" s="159" t="s">
        <v>26083</v>
      </c>
      <c r="D9465" s="159">
        <v>1</v>
      </c>
    </row>
    <row r="9466" spans="3:4" x14ac:dyDescent="0.25">
      <c r="C9466" s="159" t="s">
        <v>26084</v>
      </c>
      <c r="D9466" s="159">
        <v>1</v>
      </c>
    </row>
    <row r="9467" spans="3:4" x14ac:dyDescent="0.25">
      <c r="C9467" s="159" t="s">
        <v>26085</v>
      </c>
      <c r="D9467" s="159">
        <v>1</v>
      </c>
    </row>
    <row r="9468" spans="3:4" x14ac:dyDescent="0.25">
      <c r="C9468" s="159" t="s">
        <v>26086</v>
      </c>
      <c r="D9468" s="159">
        <v>1</v>
      </c>
    </row>
    <row r="9469" spans="3:4" x14ac:dyDescent="0.25">
      <c r="C9469" s="159" t="s">
        <v>26087</v>
      </c>
      <c r="D9469" s="159">
        <v>1</v>
      </c>
    </row>
    <row r="9470" spans="3:4" x14ac:dyDescent="0.25">
      <c r="C9470" s="159" t="s">
        <v>26088</v>
      </c>
      <c r="D9470" s="159">
        <v>1</v>
      </c>
    </row>
    <row r="9471" spans="3:4" x14ac:dyDescent="0.25">
      <c r="C9471" s="159" t="s">
        <v>26089</v>
      </c>
      <c r="D9471" s="159">
        <v>1</v>
      </c>
    </row>
    <row r="9472" spans="3:4" x14ac:dyDescent="0.25">
      <c r="C9472" s="159" t="s">
        <v>26090</v>
      </c>
      <c r="D9472" s="159">
        <v>1</v>
      </c>
    </row>
    <row r="9473" spans="3:4" x14ac:dyDescent="0.25">
      <c r="C9473" s="159" t="s">
        <v>26091</v>
      </c>
      <c r="D9473" s="159">
        <v>1</v>
      </c>
    </row>
    <row r="9474" spans="3:4" x14ac:dyDescent="0.25">
      <c r="C9474" s="159" t="s">
        <v>26092</v>
      </c>
      <c r="D9474" s="159">
        <v>1</v>
      </c>
    </row>
    <row r="9475" spans="3:4" x14ac:dyDescent="0.25">
      <c r="C9475" s="159" t="s">
        <v>26093</v>
      </c>
      <c r="D9475" s="159">
        <v>1</v>
      </c>
    </row>
    <row r="9476" spans="3:4" x14ac:dyDescent="0.25">
      <c r="C9476" s="159" t="s">
        <v>26094</v>
      </c>
      <c r="D9476" s="159">
        <v>1</v>
      </c>
    </row>
    <row r="9477" spans="3:4" x14ac:dyDescent="0.25">
      <c r="C9477" s="159" t="s">
        <v>26095</v>
      </c>
      <c r="D9477" s="159">
        <v>1</v>
      </c>
    </row>
    <row r="9478" spans="3:4" x14ac:dyDescent="0.25">
      <c r="C9478" s="159" t="s">
        <v>26096</v>
      </c>
      <c r="D9478" s="159">
        <v>1</v>
      </c>
    </row>
    <row r="9479" spans="3:4" x14ac:dyDescent="0.25">
      <c r="C9479" s="159" t="s">
        <v>26097</v>
      </c>
      <c r="D9479" s="159">
        <v>1</v>
      </c>
    </row>
    <row r="9480" spans="3:4" x14ac:dyDescent="0.25">
      <c r="C9480" s="159" t="s">
        <v>26098</v>
      </c>
      <c r="D9480" s="159">
        <v>1</v>
      </c>
    </row>
    <row r="9481" spans="3:4" x14ac:dyDescent="0.25">
      <c r="C9481" s="159" t="s">
        <v>26099</v>
      </c>
      <c r="D9481" s="159">
        <v>1</v>
      </c>
    </row>
    <row r="9482" spans="3:4" x14ac:dyDescent="0.25">
      <c r="C9482" s="159" t="s">
        <v>26100</v>
      </c>
      <c r="D9482" s="159">
        <v>1</v>
      </c>
    </row>
    <row r="9483" spans="3:4" x14ac:dyDescent="0.25">
      <c r="C9483" s="159" t="s">
        <v>26101</v>
      </c>
      <c r="D9483" s="159">
        <v>1</v>
      </c>
    </row>
    <row r="9484" spans="3:4" x14ac:dyDescent="0.25">
      <c r="C9484" s="159" t="s">
        <v>26102</v>
      </c>
      <c r="D9484" s="159">
        <v>1</v>
      </c>
    </row>
    <row r="9485" spans="3:4" x14ac:dyDescent="0.25">
      <c r="C9485" s="159" t="s">
        <v>26103</v>
      </c>
      <c r="D9485" s="159">
        <v>1</v>
      </c>
    </row>
    <row r="9486" spans="3:4" x14ac:dyDescent="0.25">
      <c r="C9486" s="159" t="s">
        <v>26104</v>
      </c>
      <c r="D9486" s="159">
        <v>1</v>
      </c>
    </row>
    <row r="9487" spans="3:4" x14ac:dyDescent="0.25">
      <c r="C9487" s="159" t="s">
        <v>26105</v>
      </c>
      <c r="D9487" s="159">
        <v>1</v>
      </c>
    </row>
    <row r="9488" spans="3:4" x14ac:dyDescent="0.25">
      <c r="C9488" s="159" t="s">
        <v>26106</v>
      </c>
      <c r="D9488" s="159">
        <v>1</v>
      </c>
    </row>
    <row r="9489" spans="3:4" x14ac:dyDescent="0.25">
      <c r="C9489" s="159" t="s">
        <v>26107</v>
      </c>
      <c r="D9489" s="159">
        <v>1</v>
      </c>
    </row>
    <row r="9490" spans="3:4" x14ac:dyDescent="0.25">
      <c r="C9490" s="159" t="s">
        <v>26108</v>
      </c>
      <c r="D9490" s="159">
        <v>1</v>
      </c>
    </row>
    <row r="9491" spans="3:4" x14ac:dyDescent="0.25">
      <c r="C9491" s="159" t="s">
        <v>26109</v>
      </c>
      <c r="D9491" s="159">
        <v>1</v>
      </c>
    </row>
    <row r="9492" spans="3:4" x14ac:dyDescent="0.25">
      <c r="C9492" s="159" t="s">
        <v>26110</v>
      </c>
      <c r="D9492" s="159">
        <v>1</v>
      </c>
    </row>
    <row r="9493" spans="3:4" x14ac:dyDescent="0.25">
      <c r="C9493" s="159" t="s">
        <v>26111</v>
      </c>
      <c r="D9493" s="159">
        <v>1</v>
      </c>
    </row>
    <row r="9494" spans="3:4" x14ac:dyDescent="0.25">
      <c r="C9494" s="159" t="s">
        <v>26112</v>
      </c>
      <c r="D9494" s="159">
        <v>1</v>
      </c>
    </row>
    <row r="9495" spans="3:4" x14ac:dyDescent="0.25">
      <c r="C9495" s="159" t="s">
        <v>26113</v>
      </c>
      <c r="D9495" s="159">
        <v>1</v>
      </c>
    </row>
    <row r="9496" spans="3:4" x14ac:dyDescent="0.25">
      <c r="C9496" s="159" t="s">
        <v>26114</v>
      </c>
      <c r="D9496" s="159">
        <v>1</v>
      </c>
    </row>
    <row r="9497" spans="3:4" x14ac:dyDescent="0.25">
      <c r="C9497" s="159" t="s">
        <v>26115</v>
      </c>
      <c r="D9497" s="159">
        <v>1</v>
      </c>
    </row>
    <row r="9498" spans="3:4" x14ac:dyDescent="0.25">
      <c r="C9498" s="159" t="s">
        <v>26116</v>
      </c>
      <c r="D9498" s="159">
        <v>1</v>
      </c>
    </row>
    <row r="9499" spans="3:4" x14ac:dyDescent="0.25">
      <c r="C9499" s="159" t="s">
        <v>26117</v>
      </c>
      <c r="D9499" s="159">
        <v>1</v>
      </c>
    </row>
    <row r="9500" spans="3:4" x14ac:dyDescent="0.25">
      <c r="C9500" s="159" t="s">
        <v>26118</v>
      </c>
      <c r="D9500" s="159">
        <v>1</v>
      </c>
    </row>
    <row r="9501" spans="3:4" x14ac:dyDescent="0.25">
      <c r="C9501" s="159" t="s">
        <v>26119</v>
      </c>
      <c r="D9501" s="159">
        <v>1</v>
      </c>
    </row>
    <row r="9502" spans="3:4" x14ac:dyDescent="0.25">
      <c r="C9502" s="159" t="s">
        <v>26120</v>
      </c>
      <c r="D9502" s="159">
        <v>1</v>
      </c>
    </row>
    <row r="9503" spans="3:4" x14ac:dyDescent="0.25">
      <c r="C9503" s="159" t="s">
        <v>26121</v>
      </c>
      <c r="D9503" s="159">
        <v>1</v>
      </c>
    </row>
    <row r="9504" spans="3:4" x14ac:dyDescent="0.25">
      <c r="C9504" s="159" t="s">
        <v>26122</v>
      </c>
      <c r="D9504" s="159">
        <v>1</v>
      </c>
    </row>
    <row r="9505" spans="3:4" x14ac:dyDescent="0.25">
      <c r="C9505" s="159" t="s">
        <v>26123</v>
      </c>
      <c r="D9505" s="159">
        <v>1</v>
      </c>
    </row>
    <row r="9506" spans="3:4" x14ac:dyDescent="0.25">
      <c r="C9506" s="159" t="s">
        <v>26124</v>
      </c>
      <c r="D9506" s="159">
        <v>1</v>
      </c>
    </row>
    <row r="9507" spans="3:4" x14ac:dyDescent="0.25">
      <c r="C9507" s="159" t="s">
        <v>26125</v>
      </c>
      <c r="D9507" s="159">
        <v>1</v>
      </c>
    </row>
    <row r="9508" spans="3:4" x14ac:dyDescent="0.25">
      <c r="C9508" s="159" t="s">
        <v>26126</v>
      </c>
      <c r="D9508" s="159">
        <v>1</v>
      </c>
    </row>
    <row r="9509" spans="3:4" x14ac:dyDescent="0.25">
      <c r="C9509" s="159" t="s">
        <v>26127</v>
      </c>
      <c r="D9509" s="159">
        <v>1</v>
      </c>
    </row>
    <row r="9510" spans="3:4" x14ac:dyDescent="0.25">
      <c r="C9510" s="159" t="s">
        <v>26128</v>
      </c>
      <c r="D9510" s="159">
        <v>1</v>
      </c>
    </row>
    <row r="9511" spans="3:4" x14ac:dyDescent="0.25">
      <c r="C9511" s="159" t="s">
        <v>26129</v>
      </c>
      <c r="D9511" s="159">
        <v>1</v>
      </c>
    </row>
    <row r="9512" spans="3:4" x14ac:dyDescent="0.25">
      <c r="C9512" s="159" t="s">
        <v>26130</v>
      </c>
      <c r="D9512" s="159">
        <v>1</v>
      </c>
    </row>
    <row r="9513" spans="3:4" x14ac:dyDescent="0.25">
      <c r="C9513" s="159" t="s">
        <v>26131</v>
      </c>
      <c r="D9513" s="159">
        <v>1</v>
      </c>
    </row>
    <row r="9514" spans="3:4" x14ac:dyDescent="0.25">
      <c r="C9514" s="159" t="s">
        <v>26132</v>
      </c>
      <c r="D9514" s="159">
        <v>1</v>
      </c>
    </row>
    <row r="9515" spans="3:4" x14ac:dyDescent="0.25">
      <c r="C9515" s="159" t="s">
        <v>26133</v>
      </c>
      <c r="D9515" s="159">
        <v>1</v>
      </c>
    </row>
    <row r="9516" spans="3:4" x14ac:dyDescent="0.25">
      <c r="C9516" s="159" t="s">
        <v>26134</v>
      </c>
      <c r="D9516" s="159">
        <v>1</v>
      </c>
    </row>
    <row r="9517" spans="3:4" x14ac:dyDescent="0.25">
      <c r="C9517" s="159" t="s">
        <v>26135</v>
      </c>
      <c r="D9517" s="159">
        <v>1</v>
      </c>
    </row>
    <row r="9518" spans="3:4" x14ac:dyDescent="0.25">
      <c r="C9518" s="159" t="s">
        <v>26136</v>
      </c>
      <c r="D9518" s="159">
        <v>1</v>
      </c>
    </row>
    <row r="9519" spans="3:4" x14ac:dyDescent="0.25">
      <c r="C9519" s="159" t="s">
        <v>26137</v>
      </c>
      <c r="D9519" s="159">
        <v>1</v>
      </c>
    </row>
    <row r="9520" spans="3:4" x14ac:dyDescent="0.25">
      <c r="C9520" s="159" t="s">
        <v>26138</v>
      </c>
      <c r="D9520" s="159">
        <v>1</v>
      </c>
    </row>
    <row r="9521" spans="3:4" x14ac:dyDescent="0.25">
      <c r="C9521" s="159" t="s">
        <v>26139</v>
      </c>
      <c r="D9521" s="159">
        <v>1</v>
      </c>
    </row>
    <row r="9522" spans="3:4" x14ac:dyDescent="0.25">
      <c r="C9522" s="159" t="s">
        <v>26140</v>
      </c>
      <c r="D9522" s="159">
        <v>1</v>
      </c>
    </row>
    <row r="9523" spans="3:4" x14ac:dyDescent="0.25">
      <c r="C9523" s="159" t="s">
        <v>26141</v>
      </c>
      <c r="D9523" s="159">
        <v>1</v>
      </c>
    </row>
    <row r="9524" spans="3:4" x14ac:dyDescent="0.25">
      <c r="C9524" s="159" t="s">
        <v>26142</v>
      </c>
      <c r="D9524" s="159">
        <v>1</v>
      </c>
    </row>
    <row r="9525" spans="3:4" x14ac:dyDescent="0.25">
      <c r="C9525" s="159" t="s">
        <v>26143</v>
      </c>
      <c r="D9525" s="159">
        <v>1</v>
      </c>
    </row>
    <row r="9526" spans="3:4" x14ac:dyDescent="0.25">
      <c r="C9526" s="159" t="s">
        <v>26144</v>
      </c>
      <c r="D9526" s="159">
        <v>1</v>
      </c>
    </row>
    <row r="9527" spans="3:4" x14ac:dyDescent="0.25">
      <c r="C9527" s="159" t="s">
        <v>26145</v>
      </c>
      <c r="D9527" s="159">
        <v>1</v>
      </c>
    </row>
    <row r="9528" spans="3:4" x14ac:dyDescent="0.25">
      <c r="C9528" s="159" t="s">
        <v>26146</v>
      </c>
      <c r="D9528" s="159">
        <v>1</v>
      </c>
    </row>
    <row r="9529" spans="3:4" x14ac:dyDescent="0.25">
      <c r="C9529" s="159" t="s">
        <v>26147</v>
      </c>
      <c r="D9529" s="159">
        <v>1</v>
      </c>
    </row>
    <row r="9530" spans="3:4" x14ac:dyDescent="0.25">
      <c r="C9530" s="159" t="s">
        <v>26148</v>
      </c>
      <c r="D9530" s="159">
        <v>1</v>
      </c>
    </row>
    <row r="9531" spans="3:4" x14ac:dyDescent="0.25">
      <c r="C9531" s="159" t="s">
        <v>26149</v>
      </c>
      <c r="D9531" s="159">
        <v>1</v>
      </c>
    </row>
    <row r="9532" spans="3:4" x14ac:dyDescent="0.25">
      <c r="C9532" s="159" t="s">
        <v>26150</v>
      </c>
      <c r="D9532" s="159">
        <v>1</v>
      </c>
    </row>
    <row r="9533" spans="3:4" x14ac:dyDescent="0.25">
      <c r="C9533" s="159" t="s">
        <v>26151</v>
      </c>
      <c r="D9533" s="159">
        <v>1</v>
      </c>
    </row>
    <row r="9534" spans="3:4" x14ac:dyDescent="0.25">
      <c r="C9534" s="159" t="s">
        <v>26152</v>
      </c>
      <c r="D9534" s="159">
        <v>1</v>
      </c>
    </row>
    <row r="9535" spans="3:4" x14ac:dyDescent="0.25">
      <c r="C9535" s="159" t="s">
        <v>26153</v>
      </c>
      <c r="D9535" s="159">
        <v>1</v>
      </c>
    </row>
    <row r="9536" spans="3:4" x14ac:dyDescent="0.25">
      <c r="C9536" s="159" t="s">
        <v>26154</v>
      </c>
      <c r="D9536" s="159">
        <v>1</v>
      </c>
    </row>
    <row r="9537" spans="3:4" x14ac:dyDescent="0.25">
      <c r="C9537" s="159" t="s">
        <v>26155</v>
      </c>
      <c r="D9537" s="159">
        <v>1</v>
      </c>
    </row>
    <row r="9538" spans="3:4" x14ac:dyDescent="0.25">
      <c r="C9538" s="159" t="s">
        <v>26156</v>
      </c>
      <c r="D9538" s="159">
        <v>1</v>
      </c>
    </row>
    <row r="9539" spans="3:4" x14ac:dyDescent="0.25">
      <c r="C9539" s="159" t="s">
        <v>26157</v>
      </c>
      <c r="D9539" s="159">
        <v>1</v>
      </c>
    </row>
    <row r="9540" spans="3:4" x14ac:dyDescent="0.25">
      <c r="C9540" s="159" t="s">
        <v>26158</v>
      </c>
      <c r="D9540" s="159">
        <v>1</v>
      </c>
    </row>
    <row r="9541" spans="3:4" x14ac:dyDescent="0.25">
      <c r="C9541" s="159" t="s">
        <v>26159</v>
      </c>
      <c r="D9541" s="159">
        <v>1</v>
      </c>
    </row>
    <row r="9542" spans="3:4" x14ac:dyDescent="0.25">
      <c r="C9542" s="159" t="s">
        <v>26160</v>
      </c>
      <c r="D9542" s="159">
        <v>1</v>
      </c>
    </row>
    <row r="9543" spans="3:4" x14ac:dyDescent="0.25">
      <c r="C9543" s="159" t="s">
        <v>26161</v>
      </c>
      <c r="D9543" s="159">
        <v>1</v>
      </c>
    </row>
    <row r="9544" spans="3:4" x14ac:dyDescent="0.25">
      <c r="C9544" s="159" t="s">
        <v>26162</v>
      </c>
      <c r="D9544" s="159">
        <v>1</v>
      </c>
    </row>
    <row r="9545" spans="3:4" x14ac:dyDescent="0.25">
      <c r="C9545" s="159" t="s">
        <v>26163</v>
      </c>
      <c r="D9545" s="159">
        <v>1</v>
      </c>
    </row>
    <row r="9546" spans="3:4" x14ac:dyDescent="0.25">
      <c r="C9546" s="159" t="s">
        <v>26164</v>
      </c>
      <c r="D9546" s="159">
        <v>1</v>
      </c>
    </row>
    <row r="9547" spans="3:4" x14ac:dyDescent="0.25">
      <c r="C9547" s="159" t="s">
        <v>26165</v>
      </c>
      <c r="D9547" s="159">
        <v>1</v>
      </c>
    </row>
    <row r="9548" spans="3:4" x14ac:dyDescent="0.25">
      <c r="C9548" s="159" t="s">
        <v>26166</v>
      </c>
      <c r="D9548" s="159">
        <v>1</v>
      </c>
    </row>
    <row r="9549" spans="3:4" x14ac:dyDescent="0.25">
      <c r="C9549" s="159" t="s">
        <v>26167</v>
      </c>
      <c r="D9549" s="159">
        <v>1</v>
      </c>
    </row>
    <row r="9550" spans="3:4" x14ac:dyDescent="0.25">
      <c r="C9550" s="159" t="s">
        <v>26168</v>
      </c>
      <c r="D9550" s="159">
        <v>1</v>
      </c>
    </row>
    <row r="9551" spans="3:4" x14ac:dyDescent="0.25">
      <c r="C9551" s="159" t="s">
        <v>26169</v>
      </c>
      <c r="D9551" s="159">
        <v>1</v>
      </c>
    </row>
    <row r="9552" spans="3:4" x14ac:dyDescent="0.25">
      <c r="C9552" s="159" t="s">
        <v>26170</v>
      </c>
      <c r="D9552" s="159">
        <v>1</v>
      </c>
    </row>
    <row r="9553" spans="3:4" x14ac:dyDescent="0.25">
      <c r="C9553" s="159" t="s">
        <v>26171</v>
      </c>
      <c r="D9553" s="159">
        <v>1</v>
      </c>
    </row>
    <row r="9554" spans="3:4" x14ac:dyDescent="0.25">
      <c r="C9554" s="159" t="s">
        <v>26172</v>
      </c>
      <c r="D9554" s="159">
        <v>1</v>
      </c>
    </row>
    <row r="9555" spans="3:4" x14ac:dyDescent="0.25">
      <c r="C9555" s="159" t="s">
        <v>26173</v>
      </c>
      <c r="D9555" s="159">
        <v>1</v>
      </c>
    </row>
    <row r="9556" spans="3:4" x14ac:dyDescent="0.25">
      <c r="C9556" s="159" t="s">
        <v>26174</v>
      </c>
      <c r="D9556" s="159">
        <v>1</v>
      </c>
    </row>
    <row r="9557" spans="3:4" x14ac:dyDescent="0.25">
      <c r="C9557" s="159" t="s">
        <v>26175</v>
      </c>
      <c r="D9557" s="159">
        <v>1</v>
      </c>
    </row>
    <row r="9558" spans="3:4" x14ac:dyDescent="0.25">
      <c r="C9558" s="159" t="s">
        <v>26176</v>
      </c>
      <c r="D9558" s="159">
        <v>1</v>
      </c>
    </row>
    <row r="9559" spans="3:4" x14ac:dyDescent="0.25">
      <c r="C9559" s="159" t="s">
        <v>26177</v>
      </c>
      <c r="D9559" s="159">
        <v>1</v>
      </c>
    </row>
    <row r="9560" spans="3:4" x14ac:dyDescent="0.25">
      <c r="C9560" s="159" t="s">
        <v>26178</v>
      </c>
      <c r="D9560" s="159">
        <v>1</v>
      </c>
    </row>
    <row r="9561" spans="3:4" x14ac:dyDescent="0.25">
      <c r="C9561" s="159" t="s">
        <v>26179</v>
      </c>
      <c r="D9561" s="159">
        <v>1</v>
      </c>
    </row>
    <row r="9562" spans="3:4" x14ac:dyDescent="0.25">
      <c r="C9562" s="159" t="s">
        <v>26180</v>
      </c>
      <c r="D9562" s="159">
        <v>1</v>
      </c>
    </row>
    <row r="9563" spans="3:4" x14ac:dyDescent="0.25">
      <c r="C9563" s="159" t="s">
        <v>26181</v>
      </c>
      <c r="D9563" s="159">
        <v>1</v>
      </c>
    </row>
    <row r="9564" spans="3:4" x14ac:dyDescent="0.25">
      <c r="C9564" s="159" t="s">
        <v>26182</v>
      </c>
      <c r="D9564" s="159">
        <v>1</v>
      </c>
    </row>
    <row r="9565" spans="3:4" x14ac:dyDescent="0.25">
      <c r="C9565" s="159" t="s">
        <v>26183</v>
      </c>
      <c r="D9565" s="159">
        <v>1</v>
      </c>
    </row>
    <row r="9566" spans="3:4" x14ac:dyDescent="0.25">
      <c r="C9566" s="159" t="s">
        <v>26184</v>
      </c>
      <c r="D9566" s="159">
        <v>1</v>
      </c>
    </row>
    <row r="9567" spans="3:4" x14ac:dyDescent="0.25">
      <c r="C9567" s="159" t="s">
        <v>26185</v>
      </c>
      <c r="D9567" s="159">
        <v>1</v>
      </c>
    </row>
    <row r="9568" spans="3:4" x14ac:dyDescent="0.25">
      <c r="C9568" s="159" t="s">
        <v>26186</v>
      </c>
      <c r="D9568" s="159">
        <v>1</v>
      </c>
    </row>
    <row r="9569" spans="3:4" x14ac:dyDescent="0.25">
      <c r="C9569" s="159" t="s">
        <v>26187</v>
      </c>
      <c r="D9569" s="159">
        <v>1</v>
      </c>
    </row>
    <row r="9570" spans="3:4" x14ac:dyDescent="0.25">
      <c r="C9570" s="159" t="s">
        <v>26188</v>
      </c>
      <c r="D9570" s="159">
        <v>1</v>
      </c>
    </row>
    <row r="9571" spans="3:4" x14ac:dyDescent="0.25">
      <c r="C9571" s="159" t="s">
        <v>26189</v>
      </c>
      <c r="D9571" s="159">
        <v>1</v>
      </c>
    </row>
    <row r="9572" spans="3:4" x14ac:dyDescent="0.25">
      <c r="C9572" s="159" t="s">
        <v>26190</v>
      </c>
      <c r="D9572" s="159">
        <v>1</v>
      </c>
    </row>
    <row r="9573" spans="3:4" x14ac:dyDescent="0.25">
      <c r="C9573" s="159" t="s">
        <v>26191</v>
      </c>
      <c r="D9573" s="159">
        <v>1</v>
      </c>
    </row>
    <row r="9574" spans="3:4" x14ac:dyDescent="0.25">
      <c r="C9574" s="159" t="s">
        <v>26192</v>
      </c>
      <c r="D9574" s="159">
        <v>1</v>
      </c>
    </row>
    <row r="9575" spans="3:4" x14ac:dyDescent="0.25">
      <c r="C9575" s="159" t="s">
        <v>26193</v>
      </c>
      <c r="D9575" s="159">
        <v>1</v>
      </c>
    </row>
    <row r="9576" spans="3:4" x14ac:dyDescent="0.25">
      <c r="C9576" s="159" t="s">
        <v>26194</v>
      </c>
      <c r="D9576" s="159">
        <v>1</v>
      </c>
    </row>
    <row r="9577" spans="3:4" x14ac:dyDescent="0.25">
      <c r="C9577" s="159" t="s">
        <v>26195</v>
      </c>
      <c r="D9577" s="159">
        <v>1</v>
      </c>
    </row>
    <row r="9578" spans="3:4" x14ac:dyDescent="0.25">
      <c r="C9578" s="159" t="s">
        <v>26196</v>
      </c>
      <c r="D9578" s="159">
        <v>1</v>
      </c>
    </row>
    <row r="9579" spans="3:4" x14ac:dyDescent="0.25">
      <c r="C9579" s="159" t="s">
        <v>26197</v>
      </c>
      <c r="D9579" s="159">
        <v>1</v>
      </c>
    </row>
    <row r="9580" spans="3:4" x14ac:dyDescent="0.25">
      <c r="C9580" s="159" t="s">
        <v>26198</v>
      </c>
      <c r="D9580" s="159">
        <v>1</v>
      </c>
    </row>
    <row r="9581" spans="3:4" x14ac:dyDescent="0.25">
      <c r="C9581" s="159" t="s">
        <v>26199</v>
      </c>
      <c r="D9581" s="159">
        <v>1</v>
      </c>
    </row>
    <row r="9582" spans="3:4" x14ac:dyDescent="0.25">
      <c r="C9582" s="159" t="s">
        <v>26200</v>
      </c>
      <c r="D9582" s="159">
        <v>1</v>
      </c>
    </row>
    <row r="9583" spans="3:4" x14ac:dyDescent="0.25">
      <c r="C9583" s="159" t="s">
        <v>26201</v>
      </c>
      <c r="D9583" s="159">
        <v>1</v>
      </c>
    </row>
    <row r="9584" spans="3:4" x14ac:dyDescent="0.25">
      <c r="C9584" s="159" t="s">
        <v>26202</v>
      </c>
      <c r="D9584" s="159">
        <v>1</v>
      </c>
    </row>
    <row r="9585" spans="3:4" x14ac:dyDescent="0.25">
      <c r="C9585" s="159" t="s">
        <v>26203</v>
      </c>
      <c r="D9585" s="159">
        <v>1</v>
      </c>
    </row>
    <row r="9586" spans="3:4" x14ac:dyDescent="0.25">
      <c r="C9586" s="159" t="s">
        <v>26204</v>
      </c>
      <c r="D9586" s="159">
        <v>1</v>
      </c>
    </row>
    <row r="9587" spans="3:4" x14ac:dyDescent="0.25">
      <c r="C9587" s="159" t="s">
        <v>26205</v>
      </c>
      <c r="D9587" s="159">
        <v>1</v>
      </c>
    </row>
    <row r="9588" spans="3:4" x14ac:dyDescent="0.25">
      <c r="C9588" s="159" t="s">
        <v>26206</v>
      </c>
      <c r="D9588" s="159">
        <v>1</v>
      </c>
    </row>
    <row r="9589" spans="3:4" x14ac:dyDescent="0.25">
      <c r="C9589" s="159" t="s">
        <v>26207</v>
      </c>
      <c r="D9589" s="159">
        <v>1</v>
      </c>
    </row>
    <row r="9590" spans="3:4" x14ac:dyDescent="0.25">
      <c r="C9590" s="159" t="s">
        <v>26208</v>
      </c>
      <c r="D9590" s="159">
        <v>1</v>
      </c>
    </row>
    <row r="9591" spans="3:4" x14ac:dyDescent="0.25">
      <c r="C9591" s="159" t="s">
        <v>26209</v>
      </c>
      <c r="D9591" s="159">
        <v>1</v>
      </c>
    </row>
    <row r="9592" spans="3:4" x14ac:dyDescent="0.25">
      <c r="C9592" s="159" t="s">
        <v>26210</v>
      </c>
      <c r="D9592" s="159">
        <v>1</v>
      </c>
    </row>
    <row r="9593" spans="3:4" x14ac:dyDescent="0.25">
      <c r="C9593" s="159" t="s">
        <v>26211</v>
      </c>
      <c r="D9593" s="159">
        <v>1</v>
      </c>
    </row>
    <row r="9594" spans="3:4" x14ac:dyDescent="0.25">
      <c r="C9594" s="159" t="s">
        <v>26212</v>
      </c>
      <c r="D9594" s="159">
        <v>1</v>
      </c>
    </row>
    <row r="9595" spans="3:4" x14ac:dyDescent="0.25">
      <c r="C9595" s="159" t="s">
        <v>26213</v>
      </c>
      <c r="D9595" s="159">
        <v>1</v>
      </c>
    </row>
    <row r="9596" spans="3:4" x14ac:dyDescent="0.25">
      <c r="C9596" s="159" t="s">
        <v>26214</v>
      </c>
      <c r="D9596" s="159">
        <v>1</v>
      </c>
    </row>
    <row r="9597" spans="3:4" x14ac:dyDescent="0.25">
      <c r="C9597" s="159" t="s">
        <v>26215</v>
      </c>
      <c r="D9597" s="159">
        <v>1</v>
      </c>
    </row>
    <row r="9598" spans="3:4" x14ac:dyDescent="0.25">
      <c r="C9598" s="159" t="s">
        <v>26216</v>
      </c>
      <c r="D9598" s="159">
        <v>1</v>
      </c>
    </row>
    <row r="9599" spans="3:4" x14ac:dyDescent="0.25">
      <c r="C9599" s="159" t="s">
        <v>26217</v>
      </c>
      <c r="D9599" s="159">
        <v>1</v>
      </c>
    </row>
    <row r="9600" spans="3:4" x14ac:dyDescent="0.25">
      <c r="C9600" s="159" t="s">
        <v>26218</v>
      </c>
      <c r="D9600" s="159">
        <v>1</v>
      </c>
    </row>
    <row r="9601" spans="3:4" x14ac:dyDescent="0.25">
      <c r="C9601" s="159" t="s">
        <v>26219</v>
      </c>
      <c r="D9601" s="159">
        <v>1</v>
      </c>
    </row>
    <row r="9602" spans="3:4" x14ac:dyDescent="0.25">
      <c r="C9602" s="159" t="s">
        <v>26220</v>
      </c>
      <c r="D9602" s="159">
        <v>1</v>
      </c>
    </row>
    <row r="9603" spans="3:4" x14ac:dyDescent="0.25">
      <c r="C9603" s="159" t="s">
        <v>26221</v>
      </c>
      <c r="D9603" s="159">
        <v>1</v>
      </c>
    </row>
    <row r="9604" spans="3:4" x14ac:dyDescent="0.25">
      <c r="C9604" s="159" t="s">
        <v>26222</v>
      </c>
      <c r="D9604" s="159">
        <v>1</v>
      </c>
    </row>
    <row r="9605" spans="3:4" x14ac:dyDescent="0.25">
      <c r="C9605" s="159" t="s">
        <v>26223</v>
      </c>
      <c r="D9605" s="159">
        <v>1</v>
      </c>
    </row>
    <row r="9606" spans="3:4" x14ac:dyDescent="0.25">
      <c r="C9606" s="159" t="s">
        <v>26224</v>
      </c>
      <c r="D9606" s="159">
        <v>1</v>
      </c>
    </row>
    <row r="9607" spans="3:4" x14ac:dyDescent="0.25">
      <c r="C9607" s="159" t="s">
        <v>26225</v>
      </c>
      <c r="D9607" s="159">
        <v>1</v>
      </c>
    </row>
    <row r="9608" spans="3:4" x14ac:dyDescent="0.25">
      <c r="C9608" s="159" t="s">
        <v>26226</v>
      </c>
      <c r="D9608" s="159">
        <v>1</v>
      </c>
    </row>
    <row r="9609" spans="3:4" x14ac:dyDescent="0.25">
      <c r="C9609" s="159" t="s">
        <v>26227</v>
      </c>
      <c r="D9609" s="159">
        <v>1</v>
      </c>
    </row>
    <row r="9610" spans="3:4" x14ac:dyDescent="0.25">
      <c r="C9610" s="159" t="s">
        <v>26228</v>
      </c>
      <c r="D9610" s="159">
        <v>1</v>
      </c>
    </row>
    <row r="9611" spans="3:4" x14ac:dyDescent="0.25">
      <c r="C9611" s="159" t="s">
        <v>26229</v>
      </c>
      <c r="D9611" s="159">
        <v>1</v>
      </c>
    </row>
    <row r="9612" spans="3:4" x14ac:dyDescent="0.25">
      <c r="C9612" s="159" t="s">
        <v>26230</v>
      </c>
      <c r="D9612" s="159">
        <v>1</v>
      </c>
    </row>
    <row r="9613" spans="3:4" x14ac:dyDescent="0.25">
      <c r="C9613" s="159" t="s">
        <v>26231</v>
      </c>
      <c r="D9613" s="159">
        <v>1</v>
      </c>
    </row>
    <row r="9614" spans="3:4" x14ac:dyDescent="0.25">
      <c r="C9614" s="159" t="s">
        <v>26232</v>
      </c>
      <c r="D9614" s="159">
        <v>1</v>
      </c>
    </row>
    <row r="9615" spans="3:4" x14ac:dyDescent="0.25">
      <c r="C9615" s="159" t="s">
        <v>26233</v>
      </c>
      <c r="D9615" s="159">
        <v>1</v>
      </c>
    </row>
    <row r="9616" spans="3:4" x14ac:dyDescent="0.25">
      <c r="C9616" s="159" t="s">
        <v>26234</v>
      </c>
      <c r="D9616" s="159">
        <v>1</v>
      </c>
    </row>
    <row r="9617" spans="3:4" x14ac:dyDescent="0.25">
      <c r="C9617" s="159" t="s">
        <v>26235</v>
      </c>
      <c r="D9617" s="159">
        <v>1</v>
      </c>
    </row>
    <row r="9618" spans="3:4" x14ac:dyDescent="0.25">
      <c r="C9618" s="159" t="s">
        <v>26236</v>
      </c>
      <c r="D9618" s="159">
        <v>1</v>
      </c>
    </row>
    <row r="9619" spans="3:4" x14ac:dyDescent="0.25">
      <c r="C9619" s="159" t="s">
        <v>26237</v>
      </c>
      <c r="D9619" s="159">
        <v>1</v>
      </c>
    </row>
    <row r="9620" spans="3:4" x14ac:dyDescent="0.25">
      <c r="C9620" s="159" t="s">
        <v>26238</v>
      </c>
      <c r="D9620" s="159">
        <v>1</v>
      </c>
    </row>
    <row r="9621" spans="3:4" x14ac:dyDescent="0.25">
      <c r="C9621" s="159" t="s">
        <v>26239</v>
      </c>
      <c r="D9621" s="159">
        <v>1</v>
      </c>
    </row>
    <row r="9622" spans="3:4" x14ac:dyDescent="0.25">
      <c r="C9622" s="159" t="s">
        <v>26240</v>
      </c>
      <c r="D9622" s="159">
        <v>1</v>
      </c>
    </row>
    <row r="9623" spans="3:4" x14ac:dyDescent="0.25">
      <c r="C9623" s="159" t="s">
        <v>26241</v>
      </c>
      <c r="D9623" s="159">
        <v>1</v>
      </c>
    </row>
    <row r="9624" spans="3:4" x14ac:dyDescent="0.25">
      <c r="C9624" s="159" t="s">
        <v>26242</v>
      </c>
      <c r="D9624" s="159">
        <v>1</v>
      </c>
    </row>
    <row r="9625" spans="3:4" x14ac:dyDescent="0.25">
      <c r="C9625" s="159" t="s">
        <v>26243</v>
      </c>
      <c r="D9625" s="159">
        <v>1</v>
      </c>
    </row>
    <row r="9626" spans="3:4" x14ac:dyDescent="0.25">
      <c r="C9626" s="159" t="s">
        <v>26244</v>
      </c>
      <c r="D9626" s="159">
        <v>1</v>
      </c>
    </row>
    <row r="9627" spans="3:4" x14ac:dyDescent="0.25">
      <c r="C9627" s="159" t="s">
        <v>26245</v>
      </c>
      <c r="D9627" s="159">
        <v>1</v>
      </c>
    </row>
    <row r="9628" spans="3:4" x14ac:dyDescent="0.25">
      <c r="C9628" s="159" t="s">
        <v>26246</v>
      </c>
      <c r="D9628" s="159">
        <v>1</v>
      </c>
    </row>
    <row r="9629" spans="3:4" x14ac:dyDescent="0.25">
      <c r="C9629" s="159" t="s">
        <v>26247</v>
      </c>
      <c r="D9629" s="159">
        <v>1</v>
      </c>
    </row>
    <row r="9630" spans="3:4" x14ac:dyDescent="0.25">
      <c r="C9630" s="159" t="s">
        <v>26248</v>
      </c>
      <c r="D9630" s="159">
        <v>1</v>
      </c>
    </row>
    <row r="9631" spans="3:4" x14ac:dyDescent="0.25">
      <c r="C9631" s="159" t="s">
        <v>26249</v>
      </c>
      <c r="D9631" s="159">
        <v>1</v>
      </c>
    </row>
    <row r="9632" spans="3:4" x14ac:dyDescent="0.25">
      <c r="C9632" s="159" t="s">
        <v>26250</v>
      </c>
      <c r="D9632" s="159">
        <v>1</v>
      </c>
    </row>
    <row r="9633" spans="3:4" x14ac:dyDescent="0.25">
      <c r="C9633" s="159" t="s">
        <v>26251</v>
      </c>
      <c r="D9633" s="159">
        <v>1</v>
      </c>
    </row>
    <row r="9634" spans="3:4" x14ac:dyDescent="0.25">
      <c r="C9634" s="159" t="s">
        <v>26252</v>
      </c>
      <c r="D9634" s="159">
        <v>1</v>
      </c>
    </row>
    <row r="9635" spans="3:4" x14ac:dyDescent="0.25">
      <c r="C9635" s="159" t="s">
        <v>26253</v>
      </c>
      <c r="D9635" s="159">
        <v>1</v>
      </c>
    </row>
    <row r="9636" spans="3:4" x14ac:dyDescent="0.25">
      <c r="C9636" s="159" t="s">
        <v>26254</v>
      </c>
      <c r="D9636" s="159">
        <v>1</v>
      </c>
    </row>
    <row r="9637" spans="3:4" x14ac:dyDescent="0.25">
      <c r="C9637" s="159" t="s">
        <v>26255</v>
      </c>
      <c r="D9637" s="159">
        <v>1</v>
      </c>
    </row>
    <row r="9638" spans="3:4" x14ac:dyDescent="0.25">
      <c r="C9638" s="159" t="s">
        <v>26256</v>
      </c>
      <c r="D9638" s="159">
        <v>1</v>
      </c>
    </row>
    <row r="9639" spans="3:4" x14ac:dyDescent="0.25">
      <c r="C9639" s="159" t="s">
        <v>26257</v>
      </c>
      <c r="D9639" s="159">
        <v>1</v>
      </c>
    </row>
    <row r="9640" spans="3:4" x14ac:dyDescent="0.25">
      <c r="C9640" s="159" t="s">
        <v>26258</v>
      </c>
      <c r="D9640" s="159">
        <v>1</v>
      </c>
    </row>
    <row r="9641" spans="3:4" x14ac:dyDescent="0.25">
      <c r="C9641" s="159" t="s">
        <v>26259</v>
      </c>
      <c r="D9641" s="159">
        <v>1</v>
      </c>
    </row>
    <row r="9642" spans="3:4" x14ac:dyDescent="0.25">
      <c r="C9642" s="159" t="s">
        <v>26260</v>
      </c>
      <c r="D9642" s="159">
        <v>1</v>
      </c>
    </row>
    <row r="9643" spans="3:4" x14ac:dyDescent="0.25">
      <c r="C9643" s="159" t="s">
        <v>26261</v>
      </c>
      <c r="D9643" s="159">
        <v>1</v>
      </c>
    </row>
    <row r="9644" spans="3:4" x14ac:dyDescent="0.25">
      <c r="C9644" s="159" t="s">
        <v>26262</v>
      </c>
      <c r="D9644" s="159">
        <v>1</v>
      </c>
    </row>
    <row r="9645" spans="3:4" x14ac:dyDescent="0.25">
      <c r="C9645" s="159" t="s">
        <v>26263</v>
      </c>
      <c r="D9645" s="159">
        <v>1</v>
      </c>
    </row>
    <row r="9646" spans="3:4" x14ac:dyDescent="0.25">
      <c r="C9646" s="159" t="s">
        <v>26264</v>
      </c>
      <c r="D9646" s="159">
        <v>1</v>
      </c>
    </row>
    <row r="9647" spans="3:4" x14ac:dyDescent="0.25">
      <c r="C9647" s="159" t="s">
        <v>26265</v>
      </c>
      <c r="D9647" s="159">
        <v>1</v>
      </c>
    </row>
    <row r="9648" spans="3:4" x14ac:dyDescent="0.25">
      <c r="C9648" s="159" t="s">
        <v>26266</v>
      </c>
      <c r="D9648" s="159">
        <v>1</v>
      </c>
    </row>
    <row r="9649" spans="3:4" x14ac:dyDescent="0.25">
      <c r="C9649" s="159" t="s">
        <v>26267</v>
      </c>
      <c r="D9649" s="159">
        <v>1</v>
      </c>
    </row>
    <row r="9650" spans="3:4" x14ac:dyDescent="0.25">
      <c r="C9650" s="159" t="s">
        <v>26268</v>
      </c>
      <c r="D9650" s="159">
        <v>1</v>
      </c>
    </row>
    <row r="9651" spans="3:4" x14ac:dyDescent="0.25">
      <c r="C9651" s="159" t="s">
        <v>26269</v>
      </c>
      <c r="D9651" s="159">
        <v>1</v>
      </c>
    </row>
    <row r="9652" spans="3:4" x14ac:dyDescent="0.25">
      <c r="C9652" s="159" t="s">
        <v>26270</v>
      </c>
      <c r="D9652" s="159">
        <v>1</v>
      </c>
    </row>
    <row r="9653" spans="3:4" x14ac:dyDescent="0.25">
      <c r="C9653" s="159" t="s">
        <v>26271</v>
      </c>
      <c r="D9653" s="159">
        <v>1</v>
      </c>
    </row>
    <row r="9654" spans="3:4" x14ac:dyDescent="0.25">
      <c r="C9654" s="159" t="s">
        <v>26272</v>
      </c>
      <c r="D9654" s="159">
        <v>1</v>
      </c>
    </row>
    <row r="9655" spans="3:4" x14ac:dyDescent="0.25">
      <c r="C9655" s="159" t="s">
        <v>26273</v>
      </c>
      <c r="D9655" s="159">
        <v>1</v>
      </c>
    </row>
    <row r="9656" spans="3:4" x14ac:dyDescent="0.25">
      <c r="C9656" s="159" t="s">
        <v>26274</v>
      </c>
      <c r="D9656" s="159">
        <v>1</v>
      </c>
    </row>
    <row r="9657" spans="3:4" x14ac:dyDescent="0.25">
      <c r="C9657" s="159" t="s">
        <v>26275</v>
      </c>
      <c r="D9657" s="159">
        <v>1</v>
      </c>
    </row>
    <row r="9658" spans="3:4" x14ac:dyDescent="0.25">
      <c r="C9658" s="159" t="s">
        <v>26276</v>
      </c>
      <c r="D9658" s="159">
        <v>1</v>
      </c>
    </row>
    <row r="9659" spans="3:4" x14ac:dyDescent="0.25">
      <c r="C9659" s="159" t="s">
        <v>26277</v>
      </c>
      <c r="D9659" s="159">
        <v>1</v>
      </c>
    </row>
    <row r="9660" spans="3:4" x14ac:dyDescent="0.25">
      <c r="C9660" s="159" t="s">
        <v>26278</v>
      </c>
      <c r="D9660" s="159">
        <v>1</v>
      </c>
    </row>
    <row r="9661" spans="3:4" x14ac:dyDescent="0.25">
      <c r="C9661" s="159" t="s">
        <v>26279</v>
      </c>
      <c r="D9661" s="159">
        <v>1</v>
      </c>
    </row>
    <row r="9662" spans="3:4" x14ac:dyDescent="0.25">
      <c r="C9662" s="159" t="s">
        <v>26280</v>
      </c>
      <c r="D9662" s="159">
        <v>1</v>
      </c>
    </row>
    <row r="9663" spans="3:4" x14ac:dyDescent="0.25">
      <c r="C9663" s="159" t="s">
        <v>26281</v>
      </c>
      <c r="D9663" s="159">
        <v>1</v>
      </c>
    </row>
    <row r="9664" spans="3:4" x14ac:dyDescent="0.25">
      <c r="C9664" s="159" t="s">
        <v>26525</v>
      </c>
      <c r="D9664" s="159">
        <v>1</v>
      </c>
    </row>
    <row r="9665" spans="3:4" x14ac:dyDescent="0.25">
      <c r="C9665" s="159" t="s">
        <v>26526</v>
      </c>
      <c r="D9665" s="159">
        <v>1</v>
      </c>
    </row>
    <row r="9666" spans="3:4" x14ac:dyDescent="0.25">
      <c r="C9666" s="159" t="s">
        <v>26527</v>
      </c>
      <c r="D9666" s="159">
        <v>1</v>
      </c>
    </row>
    <row r="9667" spans="3:4" x14ac:dyDescent="0.25">
      <c r="C9667" s="159" t="s">
        <v>26528</v>
      </c>
      <c r="D9667" s="159">
        <v>1</v>
      </c>
    </row>
    <row r="9668" spans="3:4" x14ac:dyDescent="0.25">
      <c r="C9668" s="159" t="s">
        <v>26529</v>
      </c>
      <c r="D9668" s="159">
        <v>1</v>
      </c>
    </row>
    <row r="9669" spans="3:4" x14ac:dyDescent="0.25">
      <c r="C9669" s="159" t="s">
        <v>26530</v>
      </c>
      <c r="D9669" s="159">
        <v>1</v>
      </c>
    </row>
    <row r="9670" spans="3:4" x14ac:dyDescent="0.25">
      <c r="C9670" s="159" t="s">
        <v>26531</v>
      </c>
      <c r="D9670" s="159">
        <v>1</v>
      </c>
    </row>
    <row r="9671" spans="3:4" x14ac:dyDescent="0.25">
      <c r="C9671" s="159" t="s">
        <v>26532</v>
      </c>
      <c r="D9671" s="159">
        <v>1</v>
      </c>
    </row>
    <row r="9672" spans="3:4" x14ac:dyDescent="0.25">
      <c r="C9672" s="159" t="s">
        <v>26533</v>
      </c>
      <c r="D9672" s="159">
        <v>1</v>
      </c>
    </row>
    <row r="9673" spans="3:4" x14ac:dyDescent="0.25">
      <c r="C9673" s="159" t="s">
        <v>26534</v>
      </c>
      <c r="D9673" s="159">
        <v>1</v>
      </c>
    </row>
    <row r="9674" spans="3:4" x14ac:dyDescent="0.25">
      <c r="C9674" s="159" t="s">
        <v>26535</v>
      </c>
      <c r="D9674" s="159">
        <v>1</v>
      </c>
    </row>
    <row r="9675" spans="3:4" x14ac:dyDescent="0.25">
      <c r="C9675" s="159" t="s">
        <v>26536</v>
      </c>
      <c r="D9675" s="159">
        <v>1</v>
      </c>
    </row>
    <row r="9676" spans="3:4" x14ac:dyDescent="0.25">
      <c r="C9676" s="159" t="s">
        <v>26537</v>
      </c>
      <c r="D9676" s="159">
        <v>1</v>
      </c>
    </row>
    <row r="9677" spans="3:4" x14ac:dyDescent="0.25">
      <c r="C9677" s="159" t="s">
        <v>26538</v>
      </c>
      <c r="D9677" s="159">
        <v>1</v>
      </c>
    </row>
    <row r="9678" spans="3:4" x14ac:dyDescent="0.25">
      <c r="C9678" s="159" t="s">
        <v>26539</v>
      </c>
      <c r="D9678" s="159">
        <v>1</v>
      </c>
    </row>
    <row r="9679" spans="3:4" x14ac:dyDescent="0.25">
      <c r="C9679" s="159" t="s">
        <v>26540</v>
      </c>
      <c r="D9679" s="159">
        <v>1</v>
      </c>
    </row>
    <row r="9680" spans="3:4" x14ac:dyDescent="0.25">
      <c r="C9680" s="159" t="s">
        <v>26541</v>
      </c>
      <c r="D9680" s="159">
        <v>1</v>
      </c>
    </row>
    <row r="9681" spans="3:4" x14ac:dyDescent="0.25">
      <c r="C9681" s="159" t="s">
        <v>26542</v>
      </c>
      <c r="D9681" s="159">
        <v>1</v>
      </c>
    </row>
    <row r="9682" spans="3:4" x14ac:dyDescent="0.25">
      <c r="C9682" s="159" t="s">
        <v>26543</v>
      </c>
      <c r="D9682" s="159">
        <v>1</v>
      </c>
    </row>
    <row r="9683" spans="3:4" x14ac:dyDescent="0.25">
      <c r="C9683" s="159" t="s">
        <v>26544</v>
      </c>
      <c r="D9683" s="159">
        <v>1</v>
      </c>
    </row>
    <row r="9684" spans="3:4" x14ac:dyDescent="0.25">
      <c r="C9684" s="159" t="s">
        <v>26545</v>
      </c>
      <c r="D9684" s="159">
        <v>1</v>
      </c>
    </row>
    <row r="9685" spans="3:4" x14ac:dyDescent="0.25">
      <c r="C9685" s="159" t="s">
        <v>26546</v>
      </c>
      <c r="D9685" s="159">
        <v>1</v>
      </c>
    </row>
    <row r="9686" spans="3:4" x14ac:dyDescent="0.25">
      <c r="C9686" s="159" t="s">
        <v>26547</v>
      </c>
      <c r="D9686" s="159">
        <v>1</v>
      </c>
    </row>
    <row r="9687" spans="3:4" x14ac:dyDescent="0.25">
      <c r="C9687" s="159" t="s">
        <v>26548</v>
      </c>
      <c r="D9687" s="159">
        <v>1</v>
      </c>
    </row>
    <row r="9688" spans="3:4" x14ac:dyDescent="0.25">
      <c r="C9688" s="159" t="s">
        <v>26549</v>
      </c>
      <c r="D9688" s="159">
        <v>1</v>
      </c>
    </row>
    <row r="9689" spans="3:4" x14ac:dyDescent="0.25">
      <c r="C9689" s="159" t="s">
        <v>26550</v>
      </c>
      <c r="D9689" s="159">
        <v>1</v>
      </c>
    </row>
    <row r="9690" spans="3:4" x14ac:dyDescent="0.25">
      <c r="C9690" s="159" t="s">
        <v>26551</v>
      </c>
      <c r="D9690" s="159">
        <v>1</v>
      </c>
    </row>
    <row r="9691" spans="3:4" x14ac:dyDescent="0.25">
      <c r="C9691" s="159" t="s">
        <v>26552</v>
      </c>
      <c r="D9691" s="159">
        <v>1</v>
      </c>
    </row>
    <row r="9692" spans="3:4" x14ac:dyDescent="0.25">
      <c r="C9692" s="159" t="s">
        <v>26553</v>
      </c>
      <c r="D9692" s="159">
        <v>1</v>
      </c>
    </row>
    <row r="9693" spans="3:4" x14ac:dyDescent="0.25">
      <c r="C9693" s="159" t="s">
        <v>26554</v>
      </c>
      <c r="D9693" s="159">
        <v>1</v>
      </c>
    </row>
    <row r="9694" spans="3:4" x14ac:dyDescent="0.25">
      <c r="C9694" s="159" t="s">
        <v>26555</v>
      </c>
      <c r="D9694" s="159">
        <v>1</v>
      </c>
    </row>
    <row r="9695" spans="3:4" x14ac:dyDescent="0.25">
      <c r="C9695" s="159" t="s">
        <v>26556</v>
      </c>
      <c r="D9695" s="159">
        <v>1</v>
      </c>
    </row>
    <row r="9696" spans="3:4" x14ac:dyDescent="0.25">
      <c r="C9696" s="159" t="s">
        <v>26557</v>
      </c>
      <c r="D9696" s="159">
        <v>1</v>
      </c>
    </row>
    <row r="9697" spans="3:4" x14ac:dyDescent="0.25">
      <c r="C9697" s="159" t="s">
        <v>26558</v>
      </c>
      <c r="D9697" s="159">
        <v>1</v>
      </c>
    </row>
    <row r="9698" spans="3:4" x14ac:dyDescent="0.25">
      <c r="C9698" s="159" t="s">
        <v>26559</v>
      </c>
      <c r="D9698" s="159">
        <v>1</v>
      </c>
    </row>
    <row r="9699" spans="3:4" x14ac:dyDescent="0.25">
      <c r="C9699" s="159" t="s">
        <v>26560</v>
      </c>
      <c r="D9699" s="159">
        <v>1</v>
      </c>
    </row>
    <row r="9700" spans="3:4" x14ac:dyDescent="0.25">
      <c r="C9700" s="159" t="s">
        <v>26561</v>
      </c>
      <c r="D9700" s="159">
        <v>1</v>
      </c>
    </row>
    <row r="9701" spans="3:4" x14ac:dyDescent="0.25">
      <c r="C9701" s="159" t="s">
        <v>26562</v>
      </c>
      <c r="D9701" s="159">
        <v>1</v>
      </c>
    </row>
    <row r="9702" spans="3:4" x14ac:dyDescent="0.25">
      <c r="C9702" s="159" t="s">
        <v>26563</v>
      </c>
      <c r="D9702" s="159">
        <v>1</v>
      </c>
    </row>
    <row r="9703" spans="3:4" x14ac:dyDescent="0.25">
      <c r="C9703" s="159" t="s">
        <v>26564</v>
      </c>
      <c r="D9703" s="159">
        <v>1</v>
      </c>
    </row>
    <row r="9704" spans="3:4" x14ac:dyDescent="0.25">
      <c r="C9704" s="159" t="s">
        <v>26565</v>
      </c>
      <c r="D9704" s="159">
        <v>1</v>
      </c>
    </row>
    <row r="9705" spans="3:4" x14ac:dyDescent="0.25">
      <c r="C9705" s="159" t="s">
        <v>26566</v>
      </c>
      <c r="D9705" s="159">
        <v>1</v>
      </c>
    </row>
    <row r="9706" spans="3:4" x14ac:dyDescent="0.25">
      <c r="C9706" s="159" t="s">
        <v>26567</v>
      </c>
      <c r="D9706" s="159">
        <v>1</v>
      </c>
    </row>
    <row r="9707" spans="3:4" x14ac:dyDescent="0.25">
      <c r="C9707" s="159" t="s">
        <v>26568</v>
      </c>
      <c r="D9707" s="159">
        <v>1</v>
      </c>
    </row>
    <row r="9708" spans="3:4" x14ac:dyDescent="0.25">
      <c r="C9708" s="159" t="s">
        <v>26569</v>
      </c>
      <c r="D9708" s="159">
        <v>1</v>
      </c>
    </row>
    <row r="9709" spans="3:4" x14ac:dyDescent="0.25">
      <c r="C9709" s="159" t="s">
        <v>26570</v>
      </c>
      <c r="D9709" s="159">
        <v>1</v>
      </c>
    </row>
    <row r="9710" spans="3:4" x14ac:dyDescent="0.25">
      <c r="C9710" s="159" t="s">
        <v>26571</v>
      </c>
      <c r="D9710" s="159">
        <v>1</v>
      </c>
    </row>
    <row r="9711" spans="3:4" x14ac:dyDescent="0.25">
      <c r="C9711" s="159" t="s">
        <v>26572</v>
      </c>
      <c r="D9711" s="159">
        <v>1</v>
      </c>
    </row>
    <row r="9712" spans="3:4" x14ac:dyDescent="0.25">
      <c r="C9712" s="159" t="s">
        <v>26573</v>
      </c>
      <c r="D9712" s="159">
        <v>1</v>
      </c>
    </row>
    <row r="9713" spans="3:4" x14ac:dyDescent="0.25">
      <c r="C9713" s="159" t="s">
        <v>26574</v>
      </c>
      <c r="D9713" s="159">
        <v>1</v>
      </c>
    </row>
    <row r="9714" spans="3:4" x14ac:dyDescent="0.25">
      <c r="C9714" s="159" t="s">
        <v>26575</v>
      </c>
      <c r="D9714" s="159">
        <v>1</v>
      </c>
    </row>
    <row r="9715" spans="3:4" x14ac:dyDescent="0.25">
      <c r="C9715" s="159" t="s">
        <v>26576</v>
      </c>
      <c r="D9715" s="159">
        <v>1</v>
      </c>
    </row>
    <row r="9716" spans="3:4" x14ac:dyDescent="0.25">
      <c r="C9716" s="159" t="s">
        <v>26577</v>
      </c>
      <c r="D9716" s="159">
        <v>1</v>
      </c>
    </row>
    <row r="9717" spans="3:4" x14ac:dyDescent="0.25">
      <c r="C9717" s="159" t="s">
        <v>26578</v>
      </c>
      <c r="D9717" s="159">
        <v>1</v>
      </c>
    </row>
    <row r="9718" spans="3:4" x14ac:dyDescent="0.25">
      <c r="C9718" s="159" t="s">
        <v>26579</v>
      </c>
      <c r="D9718" s="159">
        <v>1</v>
      </c>
    </row>
    <row r="9719" spans="3:4" x14ac:dyDescent="0.25">
      <c r="C9719" s="159" t="s">
        <v>26580</v>
      </c>
      <c r="D9719" s="159">
        <v>1</v>
      </c>
    </row>
    <row r="9720" spans="3:4" x14ac:dyDescent="0.25">
      <c r="C9720" s="159" t="s">
        <v>26581</v>
      </c>
      <c r="D9720" s="159">
        <v>1</v>
      </c>
    </row>
    <row r="9721" spans="3:4" x14ac:dyDescent="0.25">
      <c r="C9721" s="159" t="s">
        <v>26582</v>
      </c>
      <c r="D9721" s="159">
        <v>1</v>
      </c>
    </row>
    <row r="9722" spans="3:4" x14ac:dyDescent="0.25">
      <c r="C9722" s="159" t="s">
        <v>26583</v>
      </c>
      <c r="D9722" s="159">
        <v>1</v>
      </c>
    </row>
    <row r="9723" spans="3:4" x14ac:dyDescent="0.25">
      <c r="C9723" s="159" t="s">
        <v>26584</v>
      </c>
      <c r="D9723" s="159">
        <v>1</v>
      </c>
    </row>
    <row r="9724" spans="3:4" x14ac:dyDescent="0.25">
      <c r="C9724" s="159" t="s">
        <v>26585</v>
      </c>
      <c r="D9724" s="159">
        <v>1</v>
      </c>
    </row>
    <row r="9725" spans="3:4" x14ac:dyDescent="0.25">
      <c r="C9725" s="159" t="s">
        <v>26586</v>
      </c>
      <c r="D9725" s="159">
        <v>1</v>
      </c>
    </row>
    <row r="9726" spans="3:4" x14ac:dyDescent="0.25">
      <c r="C9726" s="159" t="s">
        <v>26587</v>
      </c>
      <c r="D9726" s="159">
        <v>1</v>
      </c>
    </row>
    <row r="9727" spans="3:4" x14ac:dyDescent="0.25">
      <c r="C9727" s="159" t="s">
        <v>26588</v>
      </c>
      <c r="D9727" s="159">
        <v>1</v>
      </c>
    </row>
    <row r="9728" spans="3:4" x14ac:dyDescent="0.25">
      <c r="C9728" s="159" t="s">
        <v>26589</v>
      </c>
      <c r="D9728" s="159">
        <v>1</v>
      </c>
    </row>
    <row r="9729" spans="3:4" x14ac:dyDescent="0.25">
      <c r="C9729" s="159" t="s">
        <v>26590</v>
      </c>
      <c r="D9729" s="159">
        <v>1</v>
      </c>
    </row>
    <row r="9730" spans="3:4" x14ac:dyDescent="0.25">
      <c r="C9730" s="159" t="s">
        <v>26591</v>
      </c>
      <c r="D9730" s="159">
        <v>1</v>
      </c>
    </row>
    <row r="9731" spans="3:4" x14ac:dyDescent="0.25">
      <c r="C9731" s="159" t="s">
        <v>26592</v>
      </c>
      <c r="D9731" s="159">
        <v>1</v>
      </c>
    </row>
    <row r="9732" spans="3:4" x14ac:dyDescent="0.25">
      <c r="C9732" s="159" t="s">
        <v>26593</v>
      </c>
      <c r="D9732" s="159">
        <v>1</v>
      </c>
    </row>
    <row r="9733" spans="3:4" x14ac:dyDescent="0.25">
      <c r="C9733" s="159" t="s">
        <v>26594</v>
      </c>
      <c r="D9733" s="159">
        <v>1</v>
      </c>
    </row>
    <row r="9734" spans="3:4" x14ac:dyDescent="0.25">
      <c r="C9734" s="159" t="s">
        <v>26595</v>
      </c>
      <c r="D9734" s="159">
        <v>1</v>
      </c>
    </row>
    <row r="9735" spans="3:4" x14ac:dyDescent="0.25">
      <c r="C9735" s="159" t="s">
        <v>26596</v>
      </c>
      <c r="D9735" s="159">
        <v>1</v>
      </c>
    </row>
    <row r="9736" spans="3:4" x14ac:dyDescent="0.25">
      <c r="C9736" s="159" t="s">
        <v>26597</v>
      </c>
      <c r="D9736" s="159">
        <v>1</v>
      </c>
    </row>
    <row r="9737" spans="3:4" x14ac:dyDescent="0.25">
      <c r="C9737" s="159" t="s">
        <v>26598</v>
      </c>
      <c r="D9737" s="159">
        <v>1</v>
      </c>
    </row>
    <row r="9738" spans="3:4" x14ac:dyDescent="0.25">
      <c r="C9738" s="159" t="s">
        <v>26599</v>
      </c>
      <c r="D9738" s="159">
        <v>1</v>
      </c>
    </row>
    <row r="9739" spans="3:4" x14ac:dyDescent="0.25">
      <c r="C9739" s="159" t="s">
        <v>26600</v>
      </c>
      <c r="D9739" s="159">
        <v>1</v>
      </c>
    </row>
    <row r="9740" spans="3:4" x14ac:dyDescent="0.25">
      <c r="C9740" s="159" t="s">
        <v>26601</v>
      </c>
      <c r="D9740" s="159">
        <v>1</v>
      </c>
    </row>
    <row r="9741" spans="3:4" x14ac:dyDescent="0.25">
      <c r="C9741" s="159" t="s">
        <v>26602</v>
      </c>
      <c r="D9741" s="159">
        <v>1</v>
      </c>
    </row>
    <row r="9742" spans="3:4" x14ac:dyDescent="0.25">
      <c r="C9742" s="159" t="s">
        <v>26603</v>
      </c>
      <c r="D9742" s="159">
        <v>1</v>
      </c>
    </row>
    <row r="9743" spans="3:4" x14ac:dyDescent="0.25">
      <c r="C9743" s="159" t="s">
        <v>26604</v>
      </c>
      <c r="D9743" s="159">
        <v>1</v>
      </c>
    </row>
    <row r="9744" spans="3:4" x14ac:dyDescent="0.25">
      <c r="C9744" s="159" t="s">
        <v>26605</v>
      </c>
      <c r="D9744" s="159">
        <v>1</v>
      </c>
    </row>
    <row r="9745" spans="3:4" x14ac:dyDescent="0.25">
      <c r="C9745" s="159" t="s">
        <v>26606</v>
      </c>
      <c r="D9745" s="159">
        <v>1</v>
      </c>
    </row>
    <row r="9746" spans="3:4" x14ac:dyDescent="0.25">
      <c r="C9746" s="159" t="s">
        <v>26607</v>
      </c>
      <c r="D9746" s="159">
        <v>1</v>
      </c>
    </row>
    <row r="9747" spans="3:4" x14ac:dyDescent="0.25">
      <c r="C9747" s="159" t="s">
        <v>26608</v>
      </c>
      <c r="D9747" s="159">
        <v>1</v>
      </c>
    </row>
    <row r="9748" spans="3:4" x14ac:dyDescent="0.25">
      <c r="C9748" s="159" t="s">
        <v>26609</v>
      </c>
      <c r="D9748" s="159">
        <v>1</v>
      </c>
    </row>
    <row r="9749" spans="3:4" x14ac:dyDescent="0.25">
      <c r="C9749" s="159" t="s">
        <v>26610</v>
      </c>
      <c r="D9749" s="159">
        <v>1</v>
      </c>
    </row>
    <row r="9750" spans="3:4" x14ac:dyDescent="0.25">
      <c r="C9750" s="159" t="s">
        <v>26611</v>
      </c>
      <c r="D9750" s="159">
        <v>1</v>
      </c>
    </row>
    <row r="9751" spans="3:4" x14ac:dyDescent="0.25">
      <c r="C9751" s="159" t="s">
        <v>26612</v>
      </c>
      <c r="D9751" s="159">
        <v>1</v>
      </c>
    </row>
    <row r="9752" spans="3:4" x14ac:dyDescent="0.25">
      <c r="C9752" s="159" t="s">
        <v>26613</v>
      </c>
      <c r="D9752" s="159">
        <v>1</v>
      </c>
    </row>
    <row r="9753" spans="3:4" x14ac:dyDescent="0.25">
      <c r="C9753" s="159" t="s">
        <v>26614</v>
      </c>
      <c r="D9753" s="159">
        <v>1</v>
      </c>
    </row>
    <row r="9754" spans="3:4" x14ac:dyDescent="0.25">
      <c r="C9754" s="159" t="s">
        <v>26615</v>
      </c>
      <c r="D9754" s="159">
        <v>1</v>
      </c>
    </row>
    <row r="9755" spans="3:4" x14ac:dyDescent="0.25">
      <c r="C9755" s="159" t="s">
        <v>26616</v>
      </c>
      <c r="D9755" s="159">
        <v>1</v>
      </c>
    </row>
    <row r="9756" spans="3:4" x14ac:dyDescent="0.25">
      <c r="C9756" s="159" t="s">
        <v>26617</v>
      </c>
      <c r="D9756" s="159">
        <v>1</v>
      </c>
    </row>
    <row r="9757" spans="3:4" x14ac:dyDescent="0.25">
      <c r="C9757" s="159" t="s">
        <v>26618</v>
      </c>
      <c r="D9757" s="159">
        <v>1</v>
      </c>
    </row>
    <row r="9758" spans="3:4" x14ac:dyDescent="0.25">
      <c r="C9758" s="159" t="s">
        <v>26619</v>
      </c>
      <c r="D9758" s="159">
        <v>1</v>
      </c>
    </row>
    <row r="9759" spans="3:4" x14ac:dyDescent="0.25">
      <c r="C9759" s="159" t="s">
        <v>26620</v>
      </c>
      <c r="D9759" s="159">
        <v>1</v>
      </c>
    </row>
    <row r="9760" spans="3:4" x14ac:dyDescent="0.25">
      <c r="C9760" s="159" t="s">
        <v>26621</v>
      </c>
      <c r="D9760" s="159">
        <v>1</v>
      </c>
    </row>
    <row r="9761" spans="3:4" x14ac:dyDescent="0.25">
      <c r="C9761" s="159" t="s">
        <v>26622</v>
      </c>
      <c r="D9761" s="159">
        <v>1</v>
      </c>
    </row>
    <row r="9762" spans="3:4" x14ac:dyDescent="0.25">
      <c r="C9762" s="159" t="s">
        <v>26623</v>
      </c>
      <c r="D9762" s="159">
        <v>1</v>
      </c>
    </row>
    <row r="9763" spans="3:4" x14ac:dyDescent="0.25">
      <c r="C9763" s="159" t="s">
        <v>26624</v>
      </c>
      <c r="D9763" s="159">
        <v>1</v>
      </c>
    </row>
    <row r="9764" spans="3:4" x14ac:dyDescent="0.25">
      <c r="C9764" s="159" t="s">
        <v>26625</v>
      </c>
      <c r="D9764" s="159">
        <v>1</v>
      </c>
    </row>
    <row r="9765" spans="3:4" x14ac:dyDescent="0.25">
      <c r="C9765" s="159" t="s">
        <v>26626</v>
      </c>
      <c r="D9765" s="159">
        <v>1</v>
      </c>
    </row>
    <row r="9766" spans="3:4" x14ac:dyDescent="0.25">
      <c r="C9766" s="159" t="s">
        <v>26627</v>
      </c>
      <c r="D9766" s="159">
        <v>1</v>
      </c>
    </row>
    <row r="9767" spans="3:4" x14ac:dyDescent="0.25">
      <c r="C9767" s="159" t="s">
        <v>26628</v>
      </c>
      <c r="D9767" s="159">
        <v>1</v>
      </c>
    </row>
    <row r="9768" spans="3:4" x14ac:dyDescent="0.25">
      <c r="C9768" s="159" t="s">
        <v>26629</v>
      </c>
      <c r="D9768" s="159">
        <v>1</v>
      </c>
    </row>
    <row r="9769" spans="3:4" x14ac:dyDescent="0.25">
      <c r="C9769" s="159" t="s">
        <v>26630</v>
      </c>
      <c r="D9769" s="159">
        <v>1</v>
      </c>
    </row>
    <row r="9770" spans="3:4" x14ac:dyDescent="0.25">
      <c r="C9770" s="159" t="s">
        <v>26631</v>
      </c>
      <c r="D9770" s="159">
        <v>1</v>
      </c>
    </row>
    <row r="9771" spans="3:4" x14ac:dyDescent="0.25">
      <c r="C9771" s="159" t="s">
        <v>26632</v>
      </c>
      <c r="D9771" s="159">
        <v>1</v>
      </c>
    </row>
    <row r="9772" spans="3:4" x14ac:dyDescent="0.25">
      <c r="C9772" s="159" t="s">
        <v>26633</v>
      </c>
      <c r="D9772" s="159">
        <v>1</v>
      </c>
    </row>
    <row r="9773" spans="3:4" x14ac:dyDescent="0.25">
      <c r="C9773" s="159" t="s">
        <v>26634</v>
      </c>
      <c r="D9773" s="159">
        <v>1</v>
      </c>
    </row>
    <row r="9774" spans="3:4" x14ac:dyDescent="0.25">
      <c r="C9774" s="159" t="s">
        <v>26635</v>
      </c>
      <c r="D9774" s="159">
        <v>1</v>
      </c>
    </row>
    <row r="9775" spans="3:4" x14ac:dyDescent="0.25">
      <c r="C9775" s="159" t="s">
        <v>26636</v>
      </c>
      <c r="D9775" s="159">
        <v>1</v>
      </c>
    </row>
    <row r="9776" spans="3:4" x14ac:dyDescent="0.25">
      <c r="C9776" s="159" t="s">
        <v>26637</v>
      </c>
      <c r="D9776" s="159">
        <v>1</v>
      </c>
    </row>
    <row r="9777" spans="3:4" x14ac:dyDescent="0.25">
      <c r="C9777" s="159" t="s">
        <v>26638</v>
      </c>
      <c r="D9777" s="159">
        <v>1</v>
      </c>
    </row>
    <row r="9778" spans="3:4" x14ac:dyDescent="0.25">
      <c r="C9778" s="159" t="s">
        <v>26639</v>
      </c>
      <c r="D9778" s="159">
        <v>1</v>
      </c>
    </row>
    <row r="9779" spans="3:4" x14ac:dyDescent="0.25">
      <c r="C9779" s="159" t="s">
        <v>26640</v>
      </c>
      <c r="D9779" s="159">
        <v>1</v>
      </c>
    </row>
    <row r="9780" spans="3:4" x14ac:dyDescent="0.25">
      <c r="C9780" s="159" t="s">
        <v>26641</v>
      </c>
      <c r="D9780" s="159">
        <v>1</v>
      </c>
    </row>
    <row r="9781" spans="3:4" x14ac:dyDescent="0.25">
      <c r="C9781" s="159" t="s">
        <v>26642</v>
      </c>
      <c r="D9781" s="159">
        <v>1</v>
      </c>
    </row>
    <row r="9782" spans="3:4" x14ac:dyDescent="0.25">
      <c r="C9782" s="159" t="s">
        <v>26643</v>
      </c>
      <c r="D9782" s="159">
        <v>1</v>
      </c>
    </row>
    <row r="9783" spans="3:4" x14ac:dyDescent="0.25">
      <c r="C9783" s="159" t="s">
        <v>26644</v>
      </c>
      <c r="D9783" s="159">
        <v>1</v>
      </c>
    </row>
    <row r="9784" spans="3:4" x14ac:dyDescent="0.25">
      <c r="C9784" s="159" t="s">
        <v>26645</v>
      </c>
      <c r="D9784" s="159">
        <v>1</v>
      </c>
    </row>
    <row r="9785" spans="3:4" x14ac:dyDescent="0.25">
      <c r="C9785" s="159" t="s">
        <v>26646</v>
      </c>
      <c r="D9785" s="159">
        <v>1</v>
      </c>
    </row>
    <row r="9786" spans="3:4" x14ac:dyDescent="0.25">
      <c r="C9786" s="159" t="s">
        <v>26347</v>
      </c>
      <c r="D9786" s="159">
        <v>1</v>
      </c>
    </row>
    <row r="9787" spans="3:4" x14ac:dyDescent="0.25">
      <c r="C9787" s="159" t="s">
        <v>26348</v>
      </c>
      <c r="D9787" s="159">
        <v>1</v>
      </c>
    </row>
    <row r="9788" spans="3:4" x14ac:dyDescent="0.25">
      <c r="C9788" s="159" t="s">
        <v>26349</v>
      </c>
      <c r="D9788" s="159">
        <v>1</v>
      </c>
    </row>
    <row r="9789" spans="3:4" x14ac:dyDescent="0.25">
      <c r="C9789" s="159" t="s">
        <v>26350</v>
      </c>
      <c r="D9789" s="159">
        <v>1</v>
      </c>
    </row>
    <row r="9790" spans="3:4" x14ac:dyDescent="0.25">
      <c r="C9790" s="159" t="s">
        <v>26351</v>
      </c>
      <c r="D9790" s="159">
        <v>1</v>
      </c>
    </row>
    <row r="9791" spans="3:4" x14ac:dyDescent="0.25">
      <c r="C9791" s="159" t="s">
        <v>26352</v>
      </c>
      <c r="D9791" s="159">
        <v>1</v>
      </c>
    </row>
    <row r="9792" spans="3:4" x14ac:dyDescent="0.25">
      <c r="C9792" s="159" t="s">
        <v>26353</v>
      </c>
      <c r="D9792" s="159">
        <v>1</v>
      </c>
    </row>
    <row r="9793" spans="3:4" x14ac:dyDescent="0.25">
      <c r="C9793" s="159" t="s">
        <v>26354</v>
      </c>
      <c r="D9793" s="159">
        <v>1</v>
      </c>
    </row>
    <row r="9794" spans="3:4" x14ac:dyDescent="0.25">
      <c r="C9794" s="159" t="s">
        <v>26355</v>
      </c>
      <c r="D9794" s="159">
        <v>1</v>
      </c>
    </row>
    <row r="9795" spans="3:4" x14ac:dyDescent="0.25">
      <c r="C9795" s="159" t="s">
        <v>26356</v>
      </c>
      <c r="D9795" s="159">
        <v>1</v>
      </c>
    </row>
    <row r="9796" spans="3:4" x14ac:dyDescent="0.25">
      <c r="C9796" s="159" t="s">
        <v>26357</v>
      </c>
      <c r="D9796" s="159">
        <v>1</v>
      </c>
    </row>
    <row r="9797" spans="3:4" x14ac:dyDescent="0.25">
      <c r="C9797" s="159" t="s">
        <v>26358</v>
      </c>
      <c r="D9797" s="159">
        <v>1</v>
      </c>
    </row>
    <row r="9798" spans="3:4" x14ac:dyDescent="0.25">
      <c r="C9798" s="159" t="s">
        <v>26359</v>
      </c>
      <c r="D9798" s="159">
        <v>1</v>
      </c>
    </row>
    <row r="9799" spans="3:4" x14ac:dyDescent="0.25">
      <c r="C9799" s="159" t="s">
        <v>26360</v>
      </c>
      <c r="D9799" s="159">
        <v>1</v>
      </c>
    </row>
    <row r="9800" spans="3:4" x14ac:dyDescent="0.25">
      <c r="C9800" s="159" t="s">
        <v>26361</v>
      </c>
      <c r="D9800" s="159">
        <v>1</v>
      </c>
    </row>
    <row r="9801" spans="3:4" x14ac:dyDescent="0.25">
      <c r="C9801" s="159" t="s">
        <v>26362</v>
      </c>
      <c r="D9801" s="159">
        <v>1</v>
      </c>
    </row>
    <row r="9802" spans="3:4" x14ac:dyDescent="0.25">
      <c r="C9802" s="159" t="s">
        <v>26363</v>
      </c>
      <c r="D9802" s="159">
        <v>1</v>
      </c>
    </row>
    <row r="9803" spans="3:4" x14ac:dyDescent="0.25">
      <c r="C9803" s="159" t="s">
        <v>26364</v>
      </c>
      <c r="D9803" s="159">
        <v>1</v>
      </c>
    </row>
    <row r="9804" spans="3:4" x14ac:dyDescent="0.25">
      <c r="C9804" s="159" t="s">
        <v>26365</v>
      </c>
      <c r="D9804" s="159">
        <v>1</v>
      </c>
    </row>
    <row r="9805" spans="3:4" x14ac:dyDescent="0.25">
      <c r="C9805" s="159" t="s">
        <v>26366</v>
      </c>
      <c r="D9805" s="159">
        <v>1</v>
      </c>
    </row>
    <row r="9806" spans="3:4" x14ac:dyDescent="0.25">
      <c r="C9806" s="159" t="s">
        <v>26367</v>
      </c>
      <c r="D9806" s="159">
        <v>1</v>
      </c>
    </row>
    <row r="9807" spans="3:4" x14ac:dyDescent="0.25">
      <c r="C9807" s="159" t="s">
        <v>26368</v>
      </c>
      <c r="D9807" s="159">
        <v>1</v>
      </c>
    </row>
    <row r="9808" spans="3:4" x14ac:dyDescent="0.25">
      <c r="C9808" s="159" t="s">
        <v>26369</v>
      </c>
      <c r="D9808" s="159">
        <v>1</v>
      </c>
    </row>
    <row r="9809" spans="3:4" x14ac:dyDescent="0.25">
      <c r="C9809" s="159" t="s">
        <v>26370</v>
      </c>
      <c r="D9809" s="159">
        <v>1</v>
      </c>
    </row>
    <row r="9810" spans="3:4" x14ac:dyDescent="0.25">
      <c r="C9810" s="159" t="s">
        <v>26371</v>
      </c>
      <c r="D9810" s="159">
        <v>1</v>
      </c>
    </row>
    <row r="9811" spans="3:4" x14ac:dyDescent="0.25">
      <c r="C9811" s="159" t="s">
        <v>26372</v>
      </c>
      <c r="D9811" s="159">
        <v>1</v>
      </c>
    </row>
    <row r="9812" spans="3:4" x14ac:dyDescent="0.25">
      <c r="C9812" s="159" t="s">
        <v>26373</v>
      </c>
      <c r="D9812" s="159">
        <v>1</v>
      </c>
    </row>
    <row r="9813" spans="3:4" x14ac:dyDescent="0.25">
      <c r="C9813" s="159" t="s">
        <v>26374</v>
      </c>
      <c r="D9813" s="159">
        <v>1</v>
      </c>
    </row>
    <row r="9814" spans="3:4" x14ac:dyDescent="0.25">
      <c r="C9814" s="159" t="s">
        <v>26375</v>
      </c>
      <c r="D9814" s="159">
        <v>1</v>
      </c>
    </row>
    <row r="9815" spans="3:4" x14ac:dyDescent="0.25">
      <c r="C9815" s="159" t="s">
        <v>26376</v>
      </c>
      <c r="D9815" s="159">
        <v>1</v>
      </c>
    </row>
    <row r="9816" spans="3:4" x14ac:dyDescent="0.25">
      <c r="C9816" s="159" t="s">
        <v>26377</v>
      </c>
      <c r="D9816" s="159">
        <v>1</v>
      </c>
    </row>
    <row r="9817" spans="3:4" x14ac:dyDescent="0.25">
      <c r="C9817" s="159" t="s">
        <v>26378</v>
      </c>
      <c r="D9817" s="159">
        <v>1</v>
      </c>
    </row>
    <row r="9818" spans="3:4" x14ac:dyDescent="0.25">
      <c r="C9818" s="159" t="s">
        <v>26379</v>
      </c>
      <c r="D9818" s="159">
        <v>1</v>
      </c>
    </row>
    <row r="9819" spans="3:4" x14ac:dyDescent="0.25">
      <c r="C9819" s="159" t="s">
        <v>26380</v>
      </c>
      <c r="D9819" s="159">
        <v>1</v>
      </c>
    </row>
    <row r="9820" spans="3:4" x14ac:dyDescent="0.25">
      <c r="C9820" s="159" t="s">
        <v>26381</v>
      </c>
      <c r="D9820" s="159">
        <v>1</v>
      </c>
    </row>
    <row r="9821" spans="3:4" x14ac:dyDescent="0.25">
      <c r="C9821" s="159" t="s">
        <v>26382</v>
      </c>
      <c r="D9821" s="159">
        <v>1</v>
      </c>
    </row>
    <row r="9822" spans="3:4" x14ac:dyDescent="0.25">
      <c r="C9822" s="159" t="s">
        <v>26383</v>
      </c>
      <c r="D9822" s="159">
        <v>1</v>
      </c>
    </row>
    <row r="9823" spans="3:4" x14ac:dyDescent="0.25">
      <c r="C9823" s="159" t="s">
        <v>26384</v>
      </c>
      <c r="D9823" s="159">
        <v>1</v>
      </c>
    </row>
    <row r="9824" spans="3:4" x14ac:dyDescent="0.25">
      <c r="C9824" s="159" t="s">
        <v>26385</v>
      </c>
      <c r="D9824" s="159">
        <v>1</v>
      </c>
    </row>
    <row r="9825" spans="3:4" x14ac:dyDescent="0.25">
      <c r="C9825" s="159" t="s">
        <v>26386</v>
      </c>
      <c r="D9825" s="159">
        <v>1</v>
      </c>
    </row>
    <row r="9826" spans="3:4" x14ac:dyDescent="0.25">
      <c r="C9826" s="159" t="s">
        <v>26387</v>
      </c>
      <c r="D9826" s="159">
        <v>1</v>
      </c>
    </row>
    <row r="9827" spans="3:4" x14ac:dyDescent="0.25">
      <c r="C9827" s="159" t="s">
        <v>26388</v>
      </c>
      <c r="D9827" s="159">
        <v>1</v>
      </c>
    </row>
    <row r="9828" spans="3:4" x14ac:dyDescent="0.25">
      <c r="C9828" s="159" t="s">
        <v>26389</v>
      </c>
      <c r="D9828" s="159">
        <v>1</v>
      </c>
    </row>
    <row r="9829" spans="3:4" x14ac:dyDescent="0.25">
      <c r="C9829" s="159" t="s">
        <v>26390</v>
      </c>
      <c r="D9829" s="159">
        <v>1</v>
      </c>
    </row>
    <row r="9830" spans="3:4" x14ac:dyDescent="0.25">
      <c r="C9830" s="159" t="s">
        <v>26391</v>
      </c>
      <c r="D9830" s="159">
        <v>1</v>
      </c>
    </row>
    <row r="9831" spans="3:4" x14ac:dyDescent="0.25">
      <c r="C9831" s="159" t="s">
        <v>26392</v>
      </c>
      <c r="D9831" s="159">
        <v>1</v>
      </c>
    </row>
    <row r="9832" spans="3:4" x14ac:dyDescent="0.25">
      <c r="C9832" s="159" t="s">
        <v>26393</v>
      </c>
      <c r="D9832" s="159">
        <v>1</v>
      </c>
    </row>
    <row r="9833" spans="3:4" x14ac:dyDescent="0.25">
      <c r="C9833" s="159" t="s">
        <v>26394</v>
      </c>
      <c r="D9833" s="159">
        <v>1</v>
      </c>
    </row>
    <row r="9834" spans="3:4" x14ac:dyDescent="0.25">
      <c r="C9834" s="159" t="s">
        <v>26395</v>
      </c>
      <c r="D9834" s="159">
        <v>1</v>
      </c>
    </row>
    <row r="9835" spans="3:4" x14ac:dyDescent="0.25">
      <c r="C9835" s="159" t="s">
        <v>26396</v>
      </c>
      <c r="D9835" s="159">
        <v>1</v>
      </c>
    </row>
    <row r="9836" spans="3:4" x14ac:dyDescent="0.25">
      <c r="C9836" s="159" t="s">
        <v>26397</v>
      </c>
      <c r="D9836" s="159">
        <v>1</v>
      </c>
    </row>
    <row r="9837" spans="3:4" x14ac:dyDescent="0.25">
      <c r="C9837" s="159" t="s">
        <v>26398</v>
      </c>
      <c r="D9837" s="159">
        <v>1</v>
      </c>
    </row>
    <row r="9838" spans="3:4" x14ac:dyDescent="0.25">
      <c r="C9838" s="159" t="s">
        <v>26399</v>
      </c>
      <c r="D9838" s="159">
        <v>1</v>
      </c>
    </row>
    <row r="9839" spans="3:4" x14ac:dyDescent="0.25">
      <c r="C9839" s="159" t="s">
        <v>26400</v>
      </c>
      <c r="D9839" s="159">
        <v>1</v>
      </c>
    </row>
    <row r="9840" spans="3:4" x14ac:dyDescent="0.25">
      <c r="C9840" s="159" t="s">
        <v>26401</v>
      </c>
      <c r="D9840" s="159">
        <v>1</v>
      </c>
    </row>
    <row r="9841" spans="3:4" x14ac:dyDescent="0.25">
      <c r="C9841" s="159" t="s">
        <v>26402</v>
      </c>
      <c r="D9841" s="159">
        <v>1</v>
      </c>
    </row>
    <row r="9842" spans="3:4" x14ac:dyDescent="0.25">
      <c r="C9842" s="159" t="s">
        <v>26403</v>
      </c>
      <c r="D9842" s="159">
        <v>1</v>
      </c>
    </row>
    <row r="9843" spans="3:4" x14ac:dyDescent="0.25">
      <c r="C9843" s="159" t="s">
        <v>26404</v>
      </c>
      <c r="D9843" s="159">
        <v>1</v>
      </c>
    </row>
    <row r="9844" spans="3:4" x14ac:dyDescent="0.25">
      <c r="C9844" s="159" t="s">
        <v>26405</v>
      </c>
      <c r="D9844" s="159">
        <v>1</v>
      </c>
    </row>
    <row r="9845" spans="3:4" x14ac:dyDescent="0.25">
      <c r="C9845" s="159" t="s">
        <v>26406</v>
      </c>
      <c r="D9845" s="159">
        <v>1</v>
      </c>
    </row>
    <row r="9846" spans="3:4" x14ac:dyDescent="0.25">
      <c r="C9846" s="159" t="s">
        <v>26407</v>
      </c>
      <c r="D9846" s="159">
        <v>1</v>
      </c>
    </row>
    <row r="9847" spans="3:4" x14ac:dyDescent="0.25">
      <c r="C9847" s="159" t="s">
        <v>26408</v>
      </c>
      <c r="D9847" s="159">
        <v>1</v>
      </c>
    </row>
    <row r="9848" spans="3:4" x14ac:dyDescent="0.25">
      <c r="C9848" s="159" t="s">
        <v>26409</v>
      </c>
      <c r="D9848" s="159">
        <v>1</v>
      </c>
    </row>
    <row r="9849" spans="3:4" x14ac:dyDescent="0.25">
      <c r="C9849" s="159" t="s">
        <v>26410</v>
      </c>
      <c r="D9849" s="159">
        <v>1</v>
      </c>
    </row>
    <row r="9850" spans="3:4" x14ac:dyDescent="0.25">
      <c r="C9850" s="159" t="s">
        <v>26411</v>
      </c>
      <c r="D9850" s="159">
        <v>1</v>
      </c>
    </row>
    <row r="9851" spans="3:4" x14ac:dyDescent="0.25">
      <c r="C9851" s="159" t="s">
        <v>26412</v>
      </c>
      <c r="D9851" s="159">
        <v>1</v>
      </c>
    </row>
    <row r="9852" spans="3:4" x14ac:dyDescent="0.25">
      <c r="C9852" s="159" t="s">
        <v>26413</v>
      </c>
      <c r="D9852" s="159">
        <v>1</v>
      </c>
    </row>
    <row r="9853" spans="3:4" x14ac:dyDescent="0.25">
      <c r="C9853" s="159" t="s">
        <v>26414</v>
      </c>
      <c r="D9853" s="159">
        <v>1</v>
      </c>
    </row>
    <row r="9854" spans="3:4" x14ac:dyDescent="0.25">
      <c r="C9854" s="159" t="s">
        <v>26415</v>
      </c>
      <c r="D9854" s="159">
        <v>1</v>
      </c>
    </row>
    <row r="9855" spans="3:4" x14ac:dyDescent="0.25">
      <c r="C9855" s="159" t="s">
        <v>26416</v>
      </c>
      <c r="D9855" s="159">
        <v>1</v>
      </c>
    </row>
    <row r="9856" spans="3:4" x14ac:dyDescent="0.25">
      <c r="C9856" s="159" t="s">
        <v>26417</v>
      </c>
      <c r="D9856" s="159">
        <v>1</v>
      </c>
    </row>
    <row r="9857" spans="3:4" x14ac:dyDescent="0.25">
      <c r="C9857" s="159" t="s">
        <v>26418</v>
      </c>
      <c r="D9857" s="159">
        <v>1</v>
      </c>
    </row>
    <row r="9858" spans="3:4" x14ac:dyDescent="0.25">
      <c r="C9858" s="159" t="s">
        <v>26419</v>
      </c>
      <c r="D9858" s="159">
        <v>1</v>
      </c>
    </row>
    <row r="9859" spans="3:4" x14ac:dyDescent="0.25">
      <c r="C9859" s="159" t="s">
        <v>26420</v>
      </c>
      <c r="D9859" s="159">
        <v>1</v>
      </c>
    </row>
    <row r="9860" spans="3:4" x14ac:dyDescent="0.25">
      <c r="C9860" s="159" t="s">
        <v>26421</v>
      </c>
      <c r="D9860" s="159">
        <v>1</v>
      </c>
    </row>
    <row r="9861" spans="3:4" x14ac:dyDescent="0.25">
      <c r="C9861" s="159" t="s">
        <v>26422</v>
      </c>
      <c r="D9861" s="159">
        <v>1</v>
      </c>
    </row>
    <row r="9862" spans="3:4" x14ac:dyDescent="0.25">
      <c r="C9862" s="159" t="s">
        <v>26423</v>
      </c>
      <c r="D9862" s="159">
        <v>1</v>
      </c>
    </row>
    <row r="9863" spans="3:4" x14ac:dyDescent="0.25">
      <c r="C9863" s="159" t="s">
        <v>26424</v>
      </c>
      <c r="D9863" s="159">
        <v>1</v>
      </c>
    </row>
    <row r="9864" spans="3:4" x14ac:dyDescent="0.25">
      <c r="C9864" s="159" t="s">
        <v>26425</v>
      </c>
      <c r="D9864" s="159">
        <v>1</v>
      </c>
    </row>
    <row r="9865" spans="3:4" x14ac:dyDescent="0.25">
      <c r="C9865" s="159" t="s">
        <v>26426</v>
      </c>
      <c r="D9865" s="159">
        <v>1</v>
      </c>
    </row>
    <row r="9866" spans="3:4" x14ac:dyDescent="0.25">
      <c r="C9866" s="159" t="s">
        <v>26427</v>
      </c>
      <c r="D9866" s="159">
        <v>1</v>
      </c>
    </row>
    <row r="9867" spans="3:4" x14ac:dyDescent="0.25">
      <c r="C9867" s="159" t="s">
        <v>26428</v>
      </c>
      <c r="D9867" s="159">
        <v>1</v>
      </c>
    </row>
    <row r="9868" spans="3:4" x14ac:dyDescent="0.25">
      <c r="C9868" s="159" t="s">
        <v>26429</v>
      </c>
      <c r="D9868" s="159">
        <v>1</v>
      </c>
    </row>
    <row r="9869" spans="3:4" x14ac:dyDescent="0.25">
      <c r="C9869" s="159" t="s">
        <v>26430</v>
      </c>
      <c r="D9869" s="159">
        <v>1</v>
      </c>
    </row>
    <row r="9870" spans="3:4" x14ac:dyDescent="0.25">
      <c r="C9870" s="159" t="s">
        <v>26431</v>
      </c>
      <c r="D9870" s="159">
        <v>1</v>
      </c>
    </row>
    <row r="9871" spans="3:4" x14ac:dyDescent="0.25">
      <c r="C9871" s="159" t="s">
        <v>26432</v>
      </c>
      <c r="D9871" s="159">
        <v>1</v>
      </c>
    </row>
    <row r="9872" spans="3:4" x14ac:dyDescent="0.25">
      <c r="C9872" s="159" t="s">
        <v>26433</v>
      </c>
      <c r="D9872" s="159">
        <v>1</v>
      </c>
    </row>
    <row r="9873" spans="3:4" x14ac:dyDescent="0.25">
      <c r="C9873" s="159" t="s">
        <v>26434</v>
      </c>
      <c r="D9873" s="159">
        <v>1</v>
      </c>
    </row>
    <row r="9874" spans="3:4" x14ac:dyDescent="0.25">
      <c r="C9874" s="159" t="s">
        <v>26435</v>
      </c>
      <c r="D9874" s="159">
        <v>1</v>
      </c>
    </row>
    <row r="9875" spans="3:4" x14ac:dyDescent="0.25">
      <c r="C9875" s="159" t="s">
        <v>26436</v>
      </c>
      <c r="D9875" s="159">
        <v>1</v>
      </c>
    </row>
    <row r="9876" spans="3:4" x14ac:dyDescent="0.25">
      <c r="C9876" s="159" t="s">
        <v>26437</v>
      </c>
      <c r="D9876" s="159">
        <v>1</v>
      </c>
    </row>
    <row r="9877" spans="3:4" x14ac:dyDescent="0.25">
      <c r="C9877" s="159" t="s">
        <v>26438</v>
      </c>
      <c r="D9877" s="159">
        <v>1</v>
      </c>
    </row>
    <row r="9878" spans="3:4" x14ac:dyDescent="0.25">
      <c r="C9878" s="159" t="s">
        <v>26439</v>
      </c>
      <c r="D9878" s="159">
        <v>1</v>
      </c>
    </row>
    <row r="9879" spans="3:4" x14ac:dyDescent="0.25">
      <c r="C9879" s="159" t="s">
        <v>26440</v>
      </c>
      <c r="D9879" s="159">
        <v>1</v>
      </c>
    </row>
    <row r="9880" spans="3:4" x14ac:dyDescent="0.25">
      <c r="C9880" s="159" t="s">
        <v>26441</v>
      </c>
      <c r="D9880" s="159">
        <v>1</v>
      </c>
    </row>
    <row r="9881" spans="3:4" x14ac:dyDescent="0.25">
      <c r="C9881" s="159" t="s">
        <v>26442</v>
      </c>
      <c r="D9881" s="159">
        <v>1</v>
      </c>
    </row>
    <row r="9882" spans="3:4" x14ac:dyDescent="0.25">
      <c r="C9882" s="159" t="s">
        <v>26443</v>
      </c>
      <c r="D9882" s="159">
        <v>1</v>
      </c>
    </row>
    <row r="9883" spans="3:4" x14ac:dyDescent="0.25">
      <c r="C9883" s="159" t="s">
        <v>26444</v>
      </c>
      <c r="D9883" s="159">
        <v>1</v>
      </c>
    </row>
    <row r="9884" spans="3:4" x14ac:dyDescent="0.25">
      <c r="C9884" s="159" t="s">
        <v>26445</v>
      </c>
      <c r="D9884" s="159">
        <v>1</v>
      </c>
    </row>
    <row r="9885" spans="3:4" x14ac:dyDescent="0.25">
      <c r="C9885" s="159" t="s">
        <v>26446</v>
      </c>
      <c r="D9885" s="159">
        <v>1</v>
      </c>
    </row>
    <row r="9886" spans="3:4" x14ac:dyDescent="0.25">
      <c r="C9886" s="159" t="s">
        <v>26447</v>
      </c>
      <c r="D9886" s="159">
        <v>1</v>
      </c>
    </row>
    <row r="9887" spans="3:4" x14ac:dyDescent="0.25">
      <c r="C9887" s="159" t="s">
        <v>26448</v>
      </c>
      <c r="D9887" s="159">
        <v>1</v>
      </c>
    </row>
    <row r="9888" spans="3:4" x14ac:dyDescent="0.25">
      <c r="C9888" s="159" t="s">
        <v>26449</v>
      </c>
      <c r="D9888" s="159">
        <v>1</v>
      </c>
    </row>
    <row r="9889" spans="3:4" x14ac:dyDescent="0.25">
      <c r="C9889" s="159" t="s">
        <v>26450</v>
      </c>
      <c r="D9889" s="159">
        <v>1</v>
      </c>
    </row>
    <row r="9890" spans="3:4" x14ac:dyDescent="0.25">
      <c r="C9890" s="159" t="s">
        <v>26451</v>
      </c>
      <c r="D9890" s="159">
        <v>1</v>
      </c>
    </row>
    <row r="9891" spans="3:4" x14ac:dyDescent="0.25">
      <c r="C9891" s="159" t="s">
        <v>26452</v>
      </c>
      <c r="D9891" s="159">
        <v>1</v>
      </c>
    </row>
    <row r="9892" spans="3:4" x14ac:dyDescent="0.25">
      <c r="C9892" s="159" t="s">
        <v>26453</v>
      </c>
      <c r="D9892" s="159">
        <v>1</v>
      </c>
    </row>
    <row r="9893" spans="3:4" x14ac:dyDescent="0.25">
      <c r="C9893" s="159" t="s">
        <v>26454</v>
      </c>
      <c r="D9893" s="159">
        <v>1</v>
      </c>
    </row>
    <row r="9894" spans="3:4" x14ac:dyDescent="0.25">
      <c r="C9894" s="159" t="s">
        <v>26455</v>
      </c>
      <c r="D9894" s="159">
        <v>1</v>
      </c>
    </row>
    <row r="9895" spans="3:4" x14ac:dyDescent="0.25">
      <c r="C9895" s="159" t="s">
        <v>26456</v>
      </c>
      <c r="D9895" s="159">
        <v>1</v>
      </c>
    </row>
    <row r="9896" spans="3:4" x14ac:dyDescent="0.25">
      <c r="C9896" s="159" t="s">
        <v>26457</v>
      </c>
      <c r="D9896" s="159">
        <v>1</v>
      </c>
    </row>
    <row r="9897" spans="3:4" x14ac:dyDescent="0.25">
      <c r="C9897" s="159" t="s">
        <v>26458</v>
      </c>
      <c r="D9897" s="159">
        <v>1</v>
      </c>
    </row>
    <row r="9898" spans="3:4" x14ac:dyDescent="0.25">
      <c r="C9898" s="159" t="s">
        <v>26459</v>
      </c>
      <c r="D9898" s="159">
        <v>1</v>
      </c>
    </row>
    <row r="9899" spans="3:4" x14ac:dyDescent="0.25">
      <c r="C9899" s="159" t="s">
        <v>26460</v>
      </c>
      <c r="D9899" s="159">
        <v>1</v>
      </c>
    </row>
    <row r="9900" spans="3:4" x14ac:dyDescent="0.25">
      <c r="C9900" s="159" t="s">
        <v>26461</v>
      </c>
      <c r="D9900" s="159">
        <v>1</v>
      </c>
    </row>
    <row r="9901" spans="3:4" x14ac:dyDescent="0.25">
      <c r="C9901" s="159" t="s">
        <v>26462</v>
      </c>
      <c r="D9901" s="159">
        <v>1</v>
      </c>
    </row>
    <row r="9902" spans="3:4" x14ac:dyDescent="0.25">
      <c r="C9902" s="159" t="s">
        <v>26463</v>
      </c>
      <c r="D9902" s="159">
        <v>1</v>
      </c>
    </row>
    <row r="9903" spans="3:4" x14ac:dyDescent="0.25">
      <c r="C9903" s="159" t="s">
        <v>26464</v>
      </c>
      <c r="D9903" s="159">
        <v>1</v>
      </c>
    </row>
    <row r="9904" spans="3:4" x14ac:dyDescent="0.25">
      <c r="C9904" s="159" t="s">
        <v>26465</v>
      </c>
      <c r="D9904" s="159">
        <v>1</v>
      </c>
    </row>
    <row r="9905" spans="3:4" x14ac:dyDescent="0.25">
      <c r="C9905" s="159" t="s">
        <v>26466</v>
      </c>
      <c r="D9905" s="159">
        <v>1</v>
      </c>
    </row>
    <row r="9906" spans="3:4" x14ac:dyDescent="0.25">
      <c r="C9906" s="159" t="s">
        <v>26467</v>
      </c>
      <c r="D9906" s="159">
        <v>1</v>
      </c>
    </row>
    <row r="9907" spans="3:4" x14ac:dyDescent="0.25">
      <c r="C9907" s="159" t="s">
        <v>26468</v>
      </c>
      <c r="D9907" s="159">
        <v>1</v>
      </c>
    </row>
    <row r="9908" spans="3:4" x14ac:dyDescent="0.25">
      <c r="C9908" s="159" t="s">
        <v>26469</v>
      </c>
      <c r="D9908" s="159">
        <v>1</v>
      </c>
    </row>
    <row r="9909" spans="3:4" x14ac:dyDescent="0.25">
      <c r="C9909" s="159" t="s">
        <v>26470</v>
      </c>
      <c r="D9909" s="159">
        <v>1</v>
      </c>
    </row>
    <row r="9910" spans="3:4" x14ac:dyDescent="0.25">
      <c r="C9910" s="159" t="s">
        <v>26471</v>
      </c>
      <c r="D9910" s="159">
        <v>1</v>
      </c>
    </row>
    <row r="9911" spans="3:4" x14ac:dyDescent="0.25">
      <c r="C9911" s="159" t="s">
        <v>26472</v>
      </c>
      <c r="D9911" s="159">
        <v>1</v>
      </c>
    </row>
    <row r="9912" spans="3:4" x14ac:dyDescent="0.25">
      <c r="C9912" s="159" t="s">
        <v>26473</v>
      </c>
      <c r="D9912" s="159">
        <v>1</v>
      </c>
    </row>
    <row r="9913" spans="3:4" x14ac:dyDescent="0.25">
      <c r="C9913" s="159" t="s">
        <v>26474</v>
      </c>
      <c r="D9913" s="159">
        <v>1</v>
      </c>
    </row>
    <row r="9914" spans="3:4" x14ac:dyDescent="0.25">
      <c r="C9914" s="159" t="s">
        <v>26475</v>
      </c>
      <c r="D9914" s="159">
        <v>1</v>
      </c>
    </row>
    <row r="9915" spans="3:4" x14ac:dyDescent="0.25">
      <c r="C9915" s="159" t="s">
        <v>26476</v>
      </c>
      <c r="D9915" s="159">
        <v>1</v>
      </c>
    </row>
    <row r="9916" spans="3:4" x14ac:dyDescent="0.25">
      <c r="C9916" s="159" t="s">
        <v>26477</v>
      </c>
      <c r="D9916" s="159">
        <v>1</v>
      </c>
    </row>
    <row r="9917" spans="3:4" x14ac:dyDescent="0.25">
      <c r="C9917" s="159" t="s">
        <v>26478</v>
      </c>
      <c r="D9917" s="159">
        <v>1</v>
      </c>
    </row>
    <row r="9918" spans="3:4" x14ac:dyDescent="0.25">
      <c r="C9918" s="159" t="s">
        <v>26479</v>
      </c>
      <c r="D9918" s="159">
        <v>1</v>
      </c>
    </row>
    <row r="9919" spans="3:4" x14ac:dyDescent="0.25">
      <c r="C9919" s="159" t="s">
        <v>26480</v>
      </c>
      <c r="D9919" s="159">
        <v>1</v>
      </c>
    </row>
    <row r="9920" spans="3:4" x14ac:dyDescent="0.25">
      <c r="C9920" s="159" t="s">
        <v>26481</v>
      </c>
      <c r="D9920" s="159">
        <v>1</v>
      </c>
    </row>
    <row r="9921" spans="3:4" x14ac:dyDescent="0.25">
      <c r="C9921" s="159" t="s">
        <v>26482</v>
      </c>
      <c r="D9921" s="159">
        <v>1</v>
      </c>
    </row>
    <row r="9922" spans="3:4" x14ac:dyDescent="0.25">
      <c r="C9922" s="159" t="s">
        <v>26483</v>
      </c>
      <c r="D9922" s="159">
        <v>1</v>
      </c>
    </row>
    <row r="9923" spans="3:4" x14ac:dyDescent="0.25">
      <c r="C9923" s="159" t="s">
        <v>26484</v>
      </c>
      <c r="D9923" s="159">
        <v>1</v>
      </c>
    </row>
    <row r="9924" spans="3:4" x14ac:dyDescent="0.25">
      <c r="C9924" s="159" t="s">
        <v>26485</v>
      </c>
      <c r="D9924" s="159">
        <v>1</v>
      </c>
    </row>
    <row r="9925" spans="3:4" x14ac:dyDescent="0.25">
      <c r="C9925" s="159" t="s">
        <v>26486</v>
      </c>
      <c r="D9925" s="159">
        <v>1</v>
      </c>
    </row>
    <row r="9926" spans="3:4" x14ac:dyDescent="0.25">
      <c r="C9926" s="159" t="s">
        <v>26487</v>
      </c>
      <c r="D9926" s="159">
        <v>1</v>
      </c>
    </row>
    <row r="9927" spans="3:4" x14ac:dyDescent="0.25">
      <c r="C9927" s="159" t="s">
        <v>26488</v>
      </c>
      <c r="D9927" s="159">
        <v>1</v>
      </c>
    </row>
    <row r="9928" spans="3:4" x14ac:dyDescent="0.25">
      <c r="C9928" s="159" t="s">
        <v>26489</v>
      </c>
      <c r="D9928" s="159">
        <v>1</v>
      </c>
    </row>
    <row r="9929" spans="3:4" x14ac:dyDescent="0.25">
      <c r="C9929" s="159" t="s">
        <v>26490</v>
      </c>
      <c r="D9929" s="159">
        <v>1</v>
      </c>
    </row>
    <row r="9930" spans="3:4" x14ac:dyDescent="0.25">
      <c r="C9930" s="159" t="s">
        <v>26491</v>
      </c>
      <c r="D9930" s="159">
        <v>1</v>
      </c>
    </row>
    <row r="9931" spans="3:4" x14ac:dyDescent="0.25">
      <c r="C9931" s="159" t="s">
        <v>26492</v>
      </c>
      <c r="D9931" s="159">
        <v>1</v>
      </c>
    </row>
    <row r="9932" spans="3:4" x14ac:dyDescent="0.25">
      <c r="C9932" s="159" t="s">
        <v>26493</v>
      </c>
      <c r="D9932" s="159">
        <v>1</v>
      </c>
    </row>
    <row r="9933" spans="3:4" x14ac:dyDescent="0.25">
      <c r="C9933" s="159" t="s">
        <v>26494</v>
      </c>
      <c r="D9933" s="159">
        <v>1</v>
      </c>
    </row>
    <row r="9934" spans="3:4" x14ac:dyDescent="0.25">
      <c r="C9934" s="159" t="s">
        <v>26495</v>
      </c>
      <c r="D9934" s="159">
        <v>1</v>
      </c>
    </row>
    <row r="9935" spans="3:4" x14ac:dyDescent="0.25">
      <c r="C9935" s="159" t="s">
        <v>26496</v>
      </c>
      <c r="D9935" s="159">
        <v>1</v>
      </c>
    </row>
    <row r="9936" spans="3:4" x14ac:dyDescent="0.25">
      <c r="C9936" s="159" t="s">
        <v>26497</v>
      </c>
      <c r="D9936" s="159">
        <v>1</v>
      </c>
    </row>
    <row r="9937" spans="3:4" x14ac:dyDescent="0.25">
      <c r="C9937" s="159" t="s">
        <v>26498</v>
      </c>
      <c r="D9937" s="159">
        <v>1</v>
      </c>
    </row>
    <row r="9938" spans="3:4" x14ac:dyDescent="0.25">
      <c r="C9938" s="159" t="s">
        <v>26499</v>
      </c>
      <c r="D9938" s="159">
        <v>1</v>
      </c>
    </row>
    <row r="9939" spans="3:4" x14ac:dyDescent="0.25">
      <c r="C9939" s="159" t="s">
        <v>26500</v>
      </c>
      <c r="D9939" s="159">
        <v>1</v>
      </c>
    </row>
    <row r="9940" spans="3:4" x14ac:dyDescent="0.25">
      <c r="C9940" s="159" t="s">
        <v>26501</v>
      </c>
      <c r="D9940" s="159">
        <v>1</v>
      </c>
    </row>
    <row r="9941" spans="3:4" x14ac:dyDescent="0.25">
      <c r="C9941" s="159" t="s">
        <v>26502</v>
      </c>
      <c r="D9941" s="159">
        <v>1</v>
      </c>
    </row>
    <row r="9942" spans="3:4" x14ac:dyDescent="0.25">
      <c r="C9942" s="159" t="s">
        <v>26503</v>
      </c>
      <c r="D9942" s="159">
        <v>1</v>
      </c>
    </row>
    <row r="9943" spans="3:4" x14ac:dyDescent="0.25">
      <c r="C9943" s="159" t="s">
        <v>26504</v>
      </c>
      <c r="D9943" s="159">
        <v>1</v>
      </c>
    </row>
    <row r="9944" spans="3:4" x14ac:dyDescent="0.25">
      <c r="C9944" s="159" t="s">
        <v>26505</v>
      </c>
      <c r="D9944" s="159">
        <v>1</v>
      </c>
    </row>
    <row r="9945" spans="3:4" x14ac:dyDescent="0.25">
      <c r="C9945" s="159" t="s">
        <v>26506</v>
      </c>
      <c r="D9945" s="159">
        <v>1</v>
      </c>
    </row>
    <row r="9946" spans="3:4" x14ac:dyDescent="0.25">
      <c r="C9946" s="159" t="s">
        <v>26507</v>
      </c>
      <c r="D9946" s="159">
        <v>1</v>
      </c>
    </row>
    <row r="9947" spans="3:4" x14ac:dyDescent="0.25">
      <c r="C9947" s="159" t="s">
        <v>26508</v>
      </c>
      <c r="D9947" s="159">
        <v>1</v>
      </c>
    </row>
    <row r="9948" spans="3:4" x14ac:dyDescent="0.25">
      <c r="C9948" s="159" t="s">
        <v>26509</v>
      </c>
      <c r="D9948" s="159">
        <v>1</v>
      </c>
    </row>
    <row r="9949" spans="3:4" x14ac:dyDescent="0.25">
      <c r="C9949" s="159" t="s">
        <v>26510</v>
      </c>
      <c r="D9949" s="159">
        <v>1</v>
      </c>
    </row>
    <row r="9950" spans="3:4" x14ac:dyDescent="0.25">
      <c r="C9950" s="159" t="s">
        <v>26511</v>
      </c>
      <c r="D9950" s="159">
        <v>1</v>
      </c>
    </row>
    <row r="9951" spans="3:4" x14ac:dyDescent="0.25">
      <c r="C9951" s="159" t="s">
        <v>26512</v>
      </c>
      <c r="D9951" s="159">
        <v>1</v>
      </c>
    </row>
    <row r="9952" spans="3:4" x14ac:dyDescent="0.25">
      <c r="C9952" s="159" t="s">
        <v>26513</v>
      </c>
      <c r="D9952" s="159">
        <v>1</v>
      </c>
    </row>
    <row r="9953" spans="3:4" x14ac:dyDescent="0.25">
      <c r="C9953" s="159" t="s">
        <v>26514</v>
      </c>
      <c r="D9953" s="159">
        <v>1</v>
      </c>
    </row>
    <row r="9954" spans="3:4" x14ac:dyDescent="0.25">
      <c r="C9954" s="159" t="s">
        <v>26515</v>
      </c>
      <c r="D9954" s="159">
        <v>1</v>
      </c>
    </row>
    <row r="9955" spans="3:4" x14ac:dyDescent="0.25">
      <c r="C9955" s="159" t="s">
        <v>26516</v>
      </c>
      <c r="D9955" s="159">
        <v>1</v>
      </c>
    </row>
    <row r="9956" spans="3:4" x14ac:dyDescent="0.25">
      <c r="C9956" s="159" t="s">
        <v>26517</v>
      </c>
      <c r="D9956" s="159">
        <v>1</v>
      </c>
    </row>
    <row r="9957" spans="3:4" x14ac:dyDescent="0.25">
      <c r="C9957" s="159" t="s">
        <v>26518</v>
      </c>
      <c r="D9957" s="159">
        <v>1</v>
      </c>
    </row>
    <row r="9958" spans="3:4" x14ac:dyDescent="0.25">
      <c r="C9958" s="159" t="s">
        <v>26519</v>
      </c>
      <c r="D9958" s="159">
        <v>1</v>
      </c>
    </row>
    <row r="9959" spans="3:4" x14ac:dyDescent="0.25">
      <c r="C9959" s="159" t="s">
        <v>26520</v>
      </c>
      <c r="D9959" s="159">
        <v>1</v>
      </c>
    </row>
    <row r="9960" spans="3:4" x14ac:dyDescent="0.25">
      <c r="C9960" s="159" t="s">
        <v>26521</v>
      </c>
      <c r="D9960" s="159">
        <v>1</v>
      </c>
    </row>
    <row r="9961" spans="3:4" x14ac:dyDescent="0.25">
      <c r="C9961" s="159" t="s">
        <v>26522</v>
      </c>
      <c r="D9961" s="159">
        <v>1</v>
      </c>
    </row>
    <row r="9962" spans="3:4" x14ac:dyDescent="0.25">
      <c r="C9962" s="159" t="s">
        <v>26523</v>
      </c>
      <c r="D9962" s="159">
        <v>1</v>
      </c>
    </row>
    <row r="9963" spans="3:4" x14ac:dyDescent="0.25">
      <c r="C9963" s="159" t="s">
        <v>26524</v>
      </c>
      <c r="D9963" s="159">
        <v>1</v>
      </c>
    </row>
    <row r="9964" spans="3:4" x14ac:dyDescent="0.25">
      <c r="C9964" s="159" t="s">
        <v>26725</v>
      </c>
      <c r="D9964" s="159">
        <v>1</v>
      </c>
    </row>
    <row r="9965" spans="3:4" x14ac:dyDescent="0.25">
      <c r="C9965" s="159" t="s">
        <v>26726</v>
      </c>
      <c r="D9965" s="159">
        <v>1</v>
      </c>
    </row>
    <row r="9966" spans="3:4" x14ac:dyDescent="0.25">
      <c r="C9966" s="159" t="s">
        <v>26727</v>
      </c>
      <c r="D9966" s="159">
        <v>1</v>
      </c>
    </row>
    <row r="9967" spans="3:4" x14ac:dyDescent="0.25">
      <c r="C9967" s="159" t="s">
        <v>26728</v>
      </c>
      <c r="D9967" s="159">
        <v>1</v>
      </c>
    </row>
    <row r="9968" spans="3:4" x14ac:dyDescent="0.25">
      <c r="C9968" s="159" t="s">
        <v>26729</v>
      </c>
      <c r="D9968" s="159">
        <v>1</v>
      </c>
    </row>
    <row r="9969" spans="3:4" x14ac:dyDescent="0.25">
      <c r="C9969" s="159" t="s">
        <v>26730</v>
      </c>
      <c r="D9969" s="159">
        <v>1</v>
      </c>
    </row>
    <row r="9970" spans="3:4" x14ac:dyDescent="0.25">
      <c r="C9970" s="159" t="s">
        <v>26731</v>
      </c>
      <c r="D9970" s="159">
        <v>1</v>
      </c>
    </row>
    <row r="9971" spans="3:4" x14ac:dyDescent="0.25">
      <c r="C9971" s="159" t="s">
        <v>26647</v>
      </c>
      <c r="D9971" s="159">
        <v>1</v>
      </c>
    </row>
    <row r="9972" spans="3:4" x14ac:dyDescent="0.25">
      <c r="C9972" s="159" t="s">
        <v>26648</v>
      </c>
      <c r="D9972" s="159">
        <v>1</v>
      </c>
    </row>
    <row r="9973" spans="3:4" x14ac:dyDescent="0.25">
      <c r="C9973" s="159" t="s">
        <v>26649</v>
      </c>
      <c r="D9973" s="159">
        <v>1</v>
      </c>
    </row>
    <row r="9974" spans="3:4" x14ac:dyDescent="0.25">
      <c r="C9974" s="159" t="s">
        <v>26650</v>
      </c>
      <c r="D9974" s="159">
        <v>1</v>
      </c>
    </row>
    <row r="9975" spans="3:4" x14ac:dyDescent="0.25">
      <c r="C9975" s="159" t="s">
        <v>26651</v>
      </c>
      <c r="D9975" s="159">
        <v>1</v>
      </c>
    </row>
    <row r="9976" spans="3:4" x14ac:dyDescent="0.25">
      <c r="C9976" s="159" t="s">
        <v>26652</v>
      </c>
      <c r="D9976" s="159">
        <v>1</v>
      </c>
    </row>
    <row r="9977" spans="3:4" x14ac:dyDescent="0.25">
      <c r="C9977" s="159" t="s">
        <v>26653</v>
      </c>
      <c r="D9977" s="159">
        <v>1</v>
      </c>
    </row>
    <row r="9978" spans="3:4" x14ac:dyDescent="0.25">
      <c r="C9978" s="159" t="s">
        <v>26654</v>
      </c>
      <c r="D9978" s="159">
        <v>1</v>
      </c>
    </row>
    <row r="9979" spans="3:4" x14ac:dyDescent="0.25">
      <c r="C9979" s="159" t="s">
        <v>26655</v>
      </c>
      <c r="D9979" s="159">
        <v>1</v>
      </c>
    </row>
    <row r="9980" spans="3:4" x14ac:dyDescent="0.25">
      <c r="C9980" s="159" t="s">
        <v>26656</v>
      </c>
      <c r="D9980" s="159">
        <v>1</v>
      </c>
    </row>
    <row r="9981" spans="3:4" x14ac:dyDescent="0.25">
      <c r="C9981" s="159" t="s">
        <v>26657</v>
      </c>
      <c r="D9981" s="159">
        <v>1</v>
      </c>
    </row>
    <row r="9982" spans="3:4" x14ac:dyDescent="0.25">
      <c r="C9982" s="159" t="s">
        <v>26658</v>
      </c>
      <c r="D9982" s="159">
        <v>1</v>
      </c>
    </row>
    <row r="9983" spans="3:4" x14ac:dyDescent="0.25">
      <c r="C9983" s="159" t="s">
        <v>26659</v>
      </c>
      <c r="D9983" s="159">
        <v>1</v>
      </c>
    </row>
    <row r="9984" spans="3:4" x14ac:dyDescent="0.25">
      <c r="C9984" s="159" t="s">
        <v>26660</v>
      </c>
      <c r="D9984" s="159">
        <v>1</v>
      </c>
    </row>
    <row r="9985" spans="3:4" x14ac:dyDescent="0.25">
      <c r="C9985" s="159" t="s">
        <v>26661</v>
      </c>
      <c r="D9985" s="159">
        <v>1</v>
      </c>
    </row>
    <row r="9986" spans="3:4" x14ac:dyDescent="0.25">
      <c r="C9986" s="159" t="s">
        <v>26662</v>
      </c>
      <c r="D9986" s="159">
        <v>1</v>
      </c>
    </row>
    <row r="9987" spans="3:4" x14ac:dyDescent="0.25">
      <c r="C9987" s="159" t="s">
        <v>26663</v>
      </c>
      <c r="D9987" s="159">
        <v>1</v>
      </c>
    </row>
    <row r="9988" spans="3:4" x14ac:dyDescent="0.25">
      <c r="C9988" s="159" t="s">
        <v>26664</v>
      </c>
      <c r="D9988" s="159">
        <v>1</v>
      </c>
    </row>
    <row r="9989" spans="3:4" x14ac:dyDescent="0.25">
      <c r="C9989" s="159" t="s">
        <v>26665</v>
      </c>
      <c r="D9989" s="159">
        <v>1</v>
      </c>
    </row>
    <row r="9990" spans="3:4" x14ac:dyDescent="0.25">
      <c r="C9990" s="159" t="s">
        <v>26666</v>
      </c>
      <c r="D9990" s="159">
        <v>1</v>
      </c>
    </row>
    <row r="9991" spans="3:4" x14ac:dyDescent="0.25">
      <c r="C9991" s="159" t="s">
        <v>26667</v>
      </c>
      <c r="D9991" s="159">
        <v>1</v>
      </c>
    </row>
    <row r="9992" spans="3:4" x14ac:dyDescent="0.25">
      <c r="C9992" s="159" t="s">
        <v>26668</v>
      </c>
      <c r="D9992" s="159">
        <v>1</v>
      </c>
    </row>
    <row r="9993" spans="3:4" x14ac:dyDescent="0.25">
      <c r="C9993" s="159" t="s">
        <v>26669</v>
      </c>
      <c r="D9993" s="159">
        <v>1</v>
      </c>
    </row>
    <row r="9994" spans="3:4" x14ac:dyDescent="0.25">
      <c r="C9994" s="159" t="s">
        <v>26670</v>
      </c>
      <c r="D9994" s="159">
        <v>1</v>
      </c>
    </row>
    <row r="9995" spans="3:4" x14ac:dyDescent="0.25">
      <c r="C9995" s="159" t="s">
        <v>26671</v>
      </c>
      <c r="D9995" s="159">
        <v>1</v>
      </c>
    </row>
    <row r="9996" spans="3:4" x14ac:dyDescent="0.25">
      <c r="C9996" s="159" t="s">
        <v>26672</v>
      </c>
      <c r="D9996" s="159">
        <v>1</v>
      </c>
    </row>
    <row r="9997" spans="3:4" x14ac:dyDescent="0.25">
      <c r="C9997" s="159" t="s">
        <v>26673</v>
      </c>
      <c r="D9997" s="159">
        <v>1</v>
      </c>
    </row>
    <row r="9998" spans="3:4" x14ac:dyDescent="0.25">
      <c r="C9998" s="159" t="s">
        <v>26674</v>
      </c>
      <c r="D9998" s="159">
        <v>1</v>
      </c>
    </row>
    <row r="9999" spans="3:4" x14ac:dyDescent="0.25">
      <c r="C9999" s="159" t="s">
        <v>26675</v>
      </c>
      <c r="D9999" s="159">
        <v>1</v>
      </c>
    </row>
    <row r="10000" spans="3:4" x14ac:dyDescent="0.25">
      <c r="C10000" s="159" t="s">
        <v>26676</v>
      </c>
      <c r="D10000" s="159">
        <v>1</v>
      </c>
    </row>
    <row r="10001" spans="3:4" x14ac:dyDescent="0.25">
      <c r="C10001" s="159" t="s">
        <v>26677</v>
      </c>
      <c r="D10001" s="159">
        <v>1</v>
      </c>
    </row>
    <row r="10002" spans="3:4" x14ac:dyDescent="0.25">
      <c r="C10002" s="159" t="s">
        <v>26678</v>
      </c>
      <c r="D10002" s="159">
        <v>1</v>
      </c>
    </row>
    <row r="10003" spans="3:4" x14ac:dyDescent="0.25">
      <c r="C10003" s="159" t="s">
        <v>26679</v>
      </c>
      <c r="D10003" s="159">
        <v>1</v>
      </c>
    </row>
    <row r="10004" spans="3:4" x14ac:dyDescent="0.25">
      <c r="C10004" s="159" t="s">
        <v>26680</v>
      </c>
      <c r="D10004" s="159">
        <v>1</v>
      </c>
    </row>
    <row r="10005" spans="3:4" x14ac:dyDescent="0.25">
      <c r="C10005" s="159" t="s">
        <v>26681</v>
      </c>
      <c r="D10005" s="159">
        <v>1</v>
      </c>
    </row>
    <row r="10006" spans="3:4" x14ac:dyDescent="0.25">
      <c r="C10006" s="159" t="s">
        <v>26682</v>
      </c>
      <c r="D10006" s="159">
        <v>1</v>
      </c>
    </row>
    <row r="10007" spans="3:4" x14ac:dyDescent="0.25">
      <c r="C10007" s="159" t="s">
        <v>26683</v>
      </c>
      <c r="D10007" s="159">
        <v>1</v>
      </c>
    </row>
    <row r="10008" spans="3:4" x14ac:dyDescent="0.25">
      <c r="C10008" s="159" t="s">
        <v>26684</v>
      </c>
      <c r="D10008" s="159">
        <v>1</v>
      </c>
    </row>
    <row r="10009" spans="3:4" x14ac:dyDescent="0.25">
      <c r="C10009" s="159" t="s">
        <v>26685</v>
      </c>
      <c r="D10009" s="159">
        <v>1</v>
      </c>
    </row>
    <row r="10010" spans="3:4" x14ac:dyDescent="0.25">
      <c r="C10010" s="159" t="s">
        <v>26686</v>
      </c>
      <c r="D10010" s="159">
        <v>1</v>
      </c>
    </row>
    <row r="10011" spans="3:4" x14ac:dyDescent="0.25">
      <c r="C10011" s="159" t="s">
        <v>26687</v>
      </c>
      <c r="D10011" s="159">
        <v>1</v>
      </c>
    </row>
    <row r="10012" spans="3:4" x14ac:dyDescent="0.25">
      <c r="C10012" s="159" t="s">
        <v>26688</v>
      </c>
      <c r="D10012" s="159">
        <v>1</v>
      </c>
    </row>
    <row r="10013" spans="3:4" x14ac:dyDescent="0.25">
      <c r="C10013" s="159" t="s">
        <v>26689</v>
      </c>
      <c r="D10013" s="159">
        <v>1</v>
      </c>
    </row>
    <row r="10014" spans="3:4" x14ac:dyDescent="0.25">
      <c r="C10014" s="159" t="s">
        <v>26690</v>
      </c>
      <c r="D10014" s="159">
        <v>1</v>
      </c>
    </row>
    <row r="10015" spans="3:4" x14ac:dyDescent="0.25">
      <c r="C10015" s="159" t="s">
        <v>26691</v>
      </c>
      <c r="D10015" s="159">
        <v>1</v>
      </c>
    </row>
    <row r="10016" spans="3:4" x14ac:dyDescent="0.25">
      <c r="C10016" s="159" t="s">
        <v>26692</v>
      </c>
      <c r="D10016" s="159">
        <v>1</v>
      </c>
    </row>
    <row r="10017" spans="3:4" x14ac:dyDescent="0.25">
      <c r="C10017" s="159" t="s">
        <v>26693</v>
      </c>
      <c r="D10017" s="159">
        <v>1</v>
      </c>
    </row>
    <row r="10018" spans="3:4" x14ac:dyDescent="0.25">
      <c r="C10018" s="159" t="s">
        <v>26694</v>
      </c>
      <c r="D10018" s="159">
        <v>1</v>
      </c>
    </row>
    <row r="10019" spans="3:4" x14ac:dyDescent="0.25">
      <c r="C10019" s="159" t="s">
        <v>26695</v>
      </c>
      <c r="D10019" s="159">
        <v>1</v>
      </c>
    </row>
    <row r="10020" spans="3:4" x14ac:dyDescent="0.25">
      <c r="C10020" s="159" t="s">
        <v>26696</v>
      </c>
      <c r="D10020" s="159">
        <v>1</v>
      </c>
    </row>
    <row r="10021" spans="3:4" x14ac:dyDescent="0.25">
      <c r="C10021" s="159" t="s">
        <v>26697</v>
      </c>
      <c r="D10021" s="159">
        <v>1</v>
      </c>
    </row>
    <row r="10022" spans="3:4" x14ac:dyDescent="0.25">
      <c r="C10022" s="159" t="s">
        <v>26698</v>
      </c>
      <c r="D10022" s="159">
        <v>1</v>
      </c>
    </row>
    <row r="10023" spans="3:4" x14ac:dyDescent="0.25">
      <c r="C10023" s="159" t="s">
        <v>26699</v>
      </c>
      <c r="D10023" s="159">
        <v>1</v>
      </c>
    </row>
    <row r="10024" spans="3:4" x14ac:dyDescent="0.25">
      <c r="C10024" s="159" t="s">
        <v>26700</v>
      </c>
      <c r="D10024" s="159">
        <v>1</v>
      </c>
    </row>
    <row r="10025" spans="3:4" x14ac:dyDescent="0.25">
      <c r="C10025" s="159" t="s">
        <v>26701</v>
      </c>
      <c r="D10025" s="159">
        <v>1</v>
      </c>
    </row>
    <row r="10026" spans="3:4" x14ac:dyDescent="0.25">
      <c r="C10026" s="159" t="s">
        <v>26702</v>
      </c>
      <c r="D10026" s="159">
        <v>1</v>
      </c>
    </row>
    <row r="10027" spans="3:4" x14ac:dyDescent="0.25">
      <c r="C10027" s="159" t="s">
        <v>26703</v>
      </c>
      <c r="D10027" s="159">
        <v>1</v>
      </c>
    </row>
    <row r="10028" spans="3:4" x14ac:dyDescent="0.25">
      <c r="C10028" s="159" t="s">
        <v>26704</v>
      </c>
      <c r="D10028" s="159">
        <v>1</v>
      </c>
    </row>
    <row r="10029" spans="3:4" x14ac:dyDescent="0.25">
      <c r="C10029" s="159" t="s">
        <v>26705</v>
      </c>
      <c r="D10029" s="159">
        <v>1</v>
      </c>
    </row>
    <row r="10030" spans="3:4" x14ac:dyDescent="0.25">
      <c r="C10030" s="159" t="s">
        <v>26706</v>
      </c>
      <c r="D10030" s="159">
        <v>1</v>
      </c>
    </row>
    <row r="10031" spans="3:4" x14ac:dyDescent="0.25">
      <c r="C10031" s="159" t="s">
        <v>26707</v>
      </c>
      <c r="D10031" s="159">
        <v>1</v>
      </c>
    </row>
    <row r="10032" spans="3:4" x14ac:dyDescent="0.25">
      <c r="C10032" s="159" t="s">
        <v>26708</v>
      </c>
      <c r="D10032" s="159">
        <v>1</v>
      </c>
    </row>
    <row r="10033" spans="3:4" x14ac:dyDescent="0.25">
      <c r="C10033" s="159" t="s">
        <v>26709</v>
      </c>
      <c r="D10033" s="159">
        <v>1</v>
      </c>
    </row>
    <row r="10034" spans="3:4" x14ac:dyDescent="0.25">
      <c r="C10034" s="159" t="s">
        <v>26710</v>
      </c>
      <c r="D10034" s="159">
        <v>1</v>
      </c>
    </row>
    <row r="10035" spans="3:4" x14ac:dyDescent="0.25">
      <c r="C10035" s="159" t="s">
        <v>26711</v>
      </c>
      <c r="D10035" s="159">
        <v>1</v>
      </c>
    </row>
    <row r="10036" spans="3:4" x14ac:dyDescent="0.25">
      <c r="C10036" s="159" t="s">
        <v>26712</v>
      </c>
      <c r="D10036" s="159">
        <v>1</v>
      </c>
    </row>
    <row r="10037" spans="3:4" x14ac:dyDescent="0.25">
      <c r="C10037" s="159" t="s">
        <v>26713</v>
      </c>
      <c r="D10037" s="159">
        <v>1</v>
      </c>
    </row>
    <row r="10038" spans="3:4" x14ac:dyDescent="0.25">
      <c r="C10038" s="159" t="s">
        <v>26714</v>
      </c>
      <c r="D10038" s="159">
        <v>1</v>
      </c>
    </row>
    <row r="10039" spans="3:4" x14ac:dyDescent="0.25">
      <c r="C10039" s="159" t="s">
        <v>26715</v>
      </c>
      <c r="D10039" s="159">
        <v>1</v>
      </c>
    </row>
    <row r="10040" spans="3:4" x14ac:dyDescent="0.25">
      <c r="C10040" s="159" t="s">
        <v>26716</v>
      </c>
      <c r="D10040" s="159">
        <v>1</v>
      </c>
    </row>
    <row r="10041" spans="3:4" x14ac:dyDescent="0.25">
      <c r="C10041" s="159" t="s">
        <v>26717</v>
      </c>
      <c r="D10041" s="159">
        <v>1</v>
      </c>
    </row>
    <row r="10042" spans="3:4" x14ac:dyDescent="0.25">
      <c r="C10042" s="159" t="s">
        <v>26718</v>
      </c>
      <c r="D10042" s="159">
        <v>1</v>
      </c>
    </row>
    <row r="10043" spans="3:4" x14ac:dyDescent="0.25">
      <c r="C10043" s="159" t="s">
        <v>26719</v>
      </c>
      <c r="D10043" s="159">
        <v>1</v>
      </c>
    </row>
    <row r="10044" spans="3:4" x14ac:dyDescent="0.25">
      <c r="C10044" s="159" t="s">
        <v>26720</v>
      </c>
      <c r="D10044" s="159">
        <v>1</v>
      </c>
    </row>
    <row r="10045" spans="3:4" x14ac:dyDescent="0.25">
      <c r="C10045" s="159" t="s">
        <v>26721</v>
      </c>
      <c r="D10045" s="159">
        <v>1</v>
      </c>
    </row>
    <row r="10046" spans="3:4" x14ac:dyDescent="0.25">
      <c r="C10046" s="159" t="s">
        <v>26722</v>
      </c>
      <c r="D10046" s="159">
        <v>1</v>
      </c>
    </row>
    <row r="10047" spans="3:4" x14ac:dyDescent="0.25">
      <c r="C10047" s="159" t="s">
        <v>26723</v>
      </c>
      <c r="D10047" s="159">
        <v>1</v>
      </c>
    </row>
    <row r="10048" spans="3:4" x14ac:dyDescent="0.25">
      <c r="C10048" s="159" t="s">
        <v>26724</v>
      </c>
      <c r="D10048" s="159">
        <v>1</v>
      </c>
    </row>
    <row r="10049" spans="3:4" x14ac:dyDescent="0.25">
      <c r="C10049" s="159" t="s">
        <v>26937</v>
      </c>
      <c r="D10049" s="159">
        <v>1</v>
      </c>
    </row>
    <row r="10050" spans="3:4" x14ac:dyDescent="0.25">
      <c r="C10050" s="159" t="s">
        <v>26938</v>
      </c>
      <c r="D10050" s="159">
        <v>1</v>
      </c>
    </row>
    <row r="10051" spans="3:4" x14ac:dyDescent="0.25">
      <c r="C10051" s="159" t="s">
        <v>26939</v>
      </c>
      <c r="D10051" s="159">
        <v>1</v>
      </c>
    </row>
    <row r="10052" spans="3:4" x14ac:dyDescent="0.25">
      <c r="C10052" s="159" t="s">
        <v>26940</v>
      </c>
      <c r="D10052" s="159">
        <v>1</v>
      </c>
    </row>
    <row r="10053" spans="3:4" x14ac:dyDescent="0.25">
      <c r="C10053" s="159" t="s">
        <v>26941</v>
      </c>
      <c r="D10053" s="159">
        <v>1</v>
      </c>
    </row>
    <row r="10054" spans="3:4" x14ac:dyDescent="0.25">
      <c r="C10054" s="159" t="s">
        <v>26942</v>
      </c>
      <c r="D10054" s="159">
        <v>1</v>
      </c>
    </row>
    <row r="10055" spans="3:4" x14ac:dyDescent="0.25">
      <c r="C10055" s="159" t="s">
        <v>26943</v>
      </c>
      <c r="D10055" s="159">
        <v>1</v>
      </c>
    </row>
    <row r="10056" spans="3:4" x14ac:dyDescent="0.25">
      <c r="C10056" s="159" t="s">
        <v>26944</v>
      </c>
      <c r="D10056" s="159">
        <v>1</v>
      </c>
    </row>
    <row r="10057" spans="3:4" x14ac:dyDescent="0.25">
      <c r="C10057" s="159" t="s">
        <v>26945</v>
      </c>
      <c r="D10057" s="159">
        <v>1</v>
      </c>
    </row>
    <row r="10058" spans="3:4" x14ac:dyDescent="0.25">
      <c r="C10058" s="159" t="s">
        <v>26946</v>
      </c>
      <c r="D10058" s="159">
        <v>1</v>
      </c>
    </row>
    <row r="10059" spans="3:4" x14ac:dyDescent="0.25">
      <c r="C10059" s="159" t="s">
        <v>26947</v>
      </c>
      <c r="D10059" s="159">
        <v>1</v>
      </c>
    </row>
    <row r="10060" spans="3:4" x14ac:dyDescent="0.25">
      <c r="C10060" s="159" t="s">
        <v>26948</v>
      </c>
      <c r="D10060" s="159">
        <v>1</v>
      </c>
    </row>
    <row r="10061" spans="3:4" x14ac:dyDescent="0.25">
      <c r="C10061" s="159" t="s">
        <v>26949</v>
      </c>
      <c r="D10061" s="159">
        <v>1</v>
      </c>
    </row>
    <row r="10062" spans="3:4" x14ac:dyDescent="0.25">
      <c r="C10062" s="159" t="s">
        <v>26950</v>
      </c>
      <c r="D10062" s="159">
        <v>1</v>
      </c>
    </row>
    <row r="10063" spans="3:4" x14ac:dyDescent="0.25">
      <c r="C10063" s="159" t="s">
        <v>26951</v>
      </c>
      <c r="D10063" s="159">
        <v>1</v>
      </c>
    </row>
    <row r="10064" spans="3:4" x14ac:dyDescent="0.25">
      <c r="C10064" s="159" t="s">
        <v>26952</v>
      </c>
      <c r="D10064" s="159">
        <v>1</v>
      </c>
    </row>
    <row r="10065" spans="3:4" x14ac:dyDescent="0.25">
      <c r="C10065" s="159" t="s">
        <v>26953</v>
      </c>
      <c r="D10065" s="159">
        <v>1</v>
      </c>
    </row>
    <row r="10066" spans="3:4" x14ac:dyDescent="0.25">
      <c r="C10066" s="159" t="s">
        <v>26954</v>
      </c>
      <c r="D10066" s="159">
        <v>1</v>
      </c>
    </row>
    <row r="10067" spans="3:4" x14ac:dyDescent="0.25">
      <c r="C10067" s="159" t="s">
        <v>26955</v>
      </c>
      <c r="D10067" s="159">
        <v>1</v>
      </c>
    </row>
    <row r="10068" spans="3:4" x14ac:dyDescent="0.25">
      <c r="C10068" s="159" t="s">
        <v>26956</v>
      </c>
      <c r="D10068" s="159">
        <v>1</v>
      </c>
    </row>
    <row r="10069" spans="3:4" x14ac:dyDescent="0.25">
      <c r="C10069" s="159" t="s">
        <v>26957</v>
      </c>
      <c r="D10069" s="159">
        <v>1</v>
      </c>
    </row>
    <row r="10070" spans="3:4" x14ac:dyDescent="0.25">
      <c r="C10070" s="159" t="s">
        <v>26958</v>
      </c>
      <c r="D10070" s="159">
        <v>1</v>
      </c>
    </row>
    <row r="10071" spans="3:4" x14ac:dyDescent="0.25">
      <c r="C10071" s="159" t="s">
        <v>26959</v>
      </c>
      <c r="D10071" s="159">
        <v>1</v>
      </c>
    </row>
    <row r="10072" spans="3:4" x14ac:dyDescent="0.25">
      <c r="C10072" s="159" t="s">
        <v>26960</v>
      </c>
      <c r="D10072" s="159">
        <v>1</v>
      </c>
    </row>
    <row r="10073" spans="3:4" x14ac:dyDescent="0.25">
      <c r="C10073" s="159" t="s">
        <v>26961</v>
      </c>
      <c r="D10073" s="159">
        <v>1</v>
      </c>
    </row>
    <row r="10074" spans="3:4" x14ac:dyDescent="0.25">
      <c r="C10074" s="159" t="s">
        <v>26962</v>
      </c>
      <c r="D10074" s="159">
        <v>1</v>
      </c>
    </row>
    <row r="10075" spans="3:4" x14ac:dyDescent="0.25">
      <c r="C10075" s="159" t="s">
        <v>26963</v>
      </c>
      <c r="D10075" s="159">
        <v>1</v>
      </c>
    </row>
    <row r="10076" spans="3:4" x14ac:dyDescent="0.25">
      <c r="C10076" s="159" t="s">
        <v>26964</v>
      </c>
      <c r="D10076" s="159">
        <v>1</v>
      </c>
    </row>
    <row r="10077" spans="3:4" x14ac:dyDescent="0.25">
      <c r="C10077" s="159" t="s">
        <v>26965</v>
      </c>
      <c r="D10077" s="159">
        <v>1</v>
      </c>
    </row>
    <row r="10078" spans="3:4" x14ac:dyDescent="0.25">
      <c r="C10078" s="159" t="s">
        <v>26966</v>
      </c>
      <c r="D10078" s="159">
        <v>1</v>
      </c>
    </row>
    <row r="10079" spans="3:4" x14ac:dyDescent="0.25">
      <c r="C10079" s="159" t="s">
        <v>26967</v>
      </c>
      <c r="D10079" s="159">
        <v>1</v>
      </c>
    </row>
    <row r="10080" spans="3:4" x14ac:dyDescent="0.25">
      <c r="C10080" s="159" t="s">
        <v>26968</v>
      </c>
      <c r="D10080" s="159">
        <v>1</v>
      </c>
    </row>
    <row r="10081" spans="3:4" x14ac:dyDescent="0.25">
      <c r="C10081" s="159" t="s">
        <v>26969</v>
      </c>
      <c r="D10081" s="159">
        <v>1</v>
      </c>
    </row>
    <row r="10082" spans="3:4" x14ac:dyDescent="0.25">
      <c r="C10082" s="159" t="s">
        <v>26970</v>
      </c>
      <c r="D10082" s="159">
        <v>1</v>
      </c>
    </row>
    <row r="10083" spans="3:4" x14ac:dyDescent="0.25">
      <c r="C10083" s="159" t="s">
        <v>26971</v>
      </c>
      <c r="D10083" s="159">
        <v>1</v>
      </c>
    </row>
    <row r="10084" spans="3:4" x14ac:dyDescent="0.25">
      <c r="C10084" s="159" t="s">
        <v>26972</v>
      </c>
      <c r="D10084" s="159">
        <v>1</v>
      </c>
    </row>
    <row r="10085" spans="3:4" x14ac:dyDescent="0.25">
      <c r="C10085" s="159" t="s">
        <v>26973</v>
      </c>
      <c r="D10085" s="159">
        <v>1</v>
      </c>
    </row>
    <row r="10086" spans="3:4" x14ac:dyDescent="0.25">
      <c r="C10086" s="159" t="s">
        <v>26974</v>
      </c>
      <c r="D10086" s="159">
        <v>1</v>
      </c>
    </row>
    <row r="10087" spans="3:4" x14ac:dyDescent="0.25">
      <c r="C10087" s="159" t="s">
        <v>26975</v>
      </c>
      <c r="D10087" s="159">
        <v>1</v>
      </c>
    </row>
    <row r="10088" spans="3:4" x14ac:dyDescent="0.25">
      <c r="C10088" s="159" t="s">
        <v>26976</v>
      </c>
      <c r="D10088" s="159">
        <v>1</v>
      </c>
    </row>
    <row r="10089" spans="3:4" x14ac:dyDescent="0.25">
      <c r="C10089" s="159" t="s">
        <v>26977</v>
      </c>
      <c r="D10089" s="159">
        <v>1</v>
      </c>
    </row>
    <row r="10090" spans="3:4" x14ac:dyDescent="0.25">
      <c r="C10090" s="159" t="s">
        <v>26978</v>
      </c>
      <c r="D10090" s="159">
        <v>1</v>
      </c>
    </row>
    <row r="10091" spans="3:4" x14ac:dyDescent="0.25">
      <c r="C10091" s="159" t="s">
        <v>26979</v>
      </c>
      <c r="D10091" s="159">
        <v>1</v>
      </c>
    </row>
    <row r="10092" spans="3:4" x14ac:dyDescent="0.25">
      <c r="C10092" s="159" t="s">
        <v>26980</v>
      </c>
      <c r="D10092" s="159">
        <v>1</v>
      </c>
    </row>
    <row r="10093" spans="3:4" x14ac:dyDescent="0.25">
      <c r="C10093" s="159" t="s">
        <v>26981</v>
      </c>
      <c r="D10093" s="159">
        <v>1</v>
      </c>
    </row>
    <row r="10094" spans="3:4" x14ac:dyDescent="0.25">
      <c r="C10094" s="159" t="s">
        <v>26982</v>
      </c>
      <c r="D10094" s="159">
        <v>1</v>
      </c>
    </row>
    <row r="10095" spans="3:4" x14ac:dyDescent="0.25">
      <c r="C10095" s="159" t="s">
        <v>26983</v>
      </c>
      <c r="D10095" s="159">
        <v>1</v>
      </c>
    </row>
    <row r="10096" spans="3:4" x14ac:dyDescent="0.25">
      <c r="C10096" s="159" t="s">
        <v>26984</v>
      </c>
      <c r="D10096" s="159">
        <v>1</v>
      </c>
    </row>
    <row r="10097" spans="3:4" x14ac:dyDescent="0.25">
      <c r="C10097" s="159" t="s">
        <v>26985</v>
      </c>
      <c r="D10097" s="159">
        <v>1</v>
      </c>
    </row>
    <row r="10098" spans="3:4" x14ac:dyDescent="0.25">
      <c r="C10098" s="159" t="s">
        <v>26986</v>
      </c>
      <c r="D10098" s="159">
        <v>1</v>
      </c>
    </row>
    <row r="10099" spans="3:4" x14ac:dyDescent="0.25">
      <c r="C10099" s="159" t="s">
        <v>26987</v>
      </c>
      <c r="D10099" s="159">
        <v>1</v>
      </c>
    </row>
    <row r="10100" spans="3:4" x14ac:dyDescent="0.25">
      <c r="C10100" s="159" t="s">
        <v>26988</v>
      </c>
      <c r="D10100" s="159">
        <v>1</v>
      </c>
    </row>
    <row r="10101" spans="3:4" x14ac:dyDescent="0.25">
      <c r="C10101" s="159" t="s">
        <v>26989</v>
      </c>
      <c r="D10101" s="159">
        <v>1</v>
      </c>
    </row>
    <row r="10102" spans="3:4" x14ac:dyDescent="0.25">
      <c r="C10102" s="159" t="s">
        <v>26990</v>
      </c>
      <c r="D10102" s="159">
        <v>1</v>
      </c>
    </row>
    <row r="10103" spans="3:4" x14ac:dyDescent="0.25">
      <c r="C10103" s="159" t="s">
        <v>26991</v>
      </c>
      <c r="D10103" s="159">
        <v>1</v>
      </c>
    </row>
    <row r="10104" spans="3:4" x14ac:dyDescent="0.25">
      <c r="C10104" s="159" t="s">
        <v>26992</v>
      </c>
      <c r="D10104" s="159">
        <v>1</v>
      </c>
    </row>
    <row r="10105" spans="3:4" x14ac:dyDescent="0.25">
      <c r="C10105" s="159" t="s">
        <v>26993</v>
      </c>
      <c r="D10105" s="159">
        <v>1</v>
      </c>
    </row>
    <row r="10106" spans="3:4" x14ac:dyDescent="0.25">
      <c r="C10106" s="159" t="s">
        <v>26994</v>
      </c>
      <c r="D10106" s="159">
        <v>1</v>
      </c>
    </row>
    <row r="10107" spans="3:4" x14ac:dyDescent="0.25">
      <c r="C10107" s="159" t="s">
        <v>26995</v>
      </c>
      <c r="D10107" s="159">
        <v>1</v>
      </c>
    </row>
    <row r="10108" spans="3:4" x14ac:dyDescent="0.25">
      <c r="C10108" s="159" t="s">
        <v>26996</v>
      </c>
      <c r="D10108" s="159">
        <v>1</v>
      </c>
    </row>
    <row r="10109" spans="3:4" x14ac:dyDescent="0.25">
      <c r="C10109" s="159" t="s">
        <v>26997</v>
      </c>
      <c r="D10109" s="159">
        <v>1</v>
      </c>
    </row>
    <row r="10110" spans="3:4" x14ac:dyDescent="0.25">
      <c r="C10110" s="159" t="s">
        <v>26998</v>
      </c>
      <c r="D10110" s="159">
        <v>1</v>
      </c>
    </row>
    <row r="10111" spans="3:4" x14ac:dyDescent="0.25">
      <c r="C10111" s="159" t="s">
        <v>26999</v>
      </c>
      <c r="D10111" s="159">
        <v>1</v>
      </c>
    </row>
    <row r="10112" spans="3:4" x14ac:dyDescent="0.25">
      <c r="C10112" s="159" t="s">
        <v>27000</v>
      </c>
      <c r="D10112" s="159">
        <v>1</v>
      </c>
    </row>
    <row r="10113" spans="3:4" x14ac:dyDescent="0.25">
      <c r="C10113" s="159" t="s">
        <v>27001</v>
      </c>
      <c r="D10113" s="159">
        <v>1</v>
      </c>
    </row>
    <row r="10114" spans="3:4" x14ac:dyDescent="0.25">
      <c r="C10114" s="159" t="s">
        <v>27002</v>
      </c>
      <c r="D10114" s="159">
        <v>1</v>
      </c>
    </row>
    <row r="10115" spans="3:4" x14ac:dyDescent="0.25">
      <c r="C10115" s="159" t="s">
        <v>27003</v>
      </c>
      <c r="D10115" s="159">
        <v>1</v>
      </c>
    </row>
    <row r="10116" spans="3:4" x14ac:dyDescent="0.25">
      <c r="C10116" s="159" t="s">
        <v>27004</v>
      </c>
      <c r="D10116" s="159">
        <v>1</v>
      </c>
    </row>
    <row r="10117" spans="3:4" x14ac:dyDescent="0.25">
      <c r="C10117" s="159" t="s">
        <v>27005</v>
      </c>
      <c r="D10117" s="159">
        <v>1</v>
      </c>
    </row>
    <row r="10118" spans="3:4" x14ac:dyDescent="0.25">
      <c r="C10118" s="159" t="s">
        <v>27006</v>
      </c>
      <c r="D10118" s="159">
        <v>1</v>
      </c>
    </row>
    <row r="10119" spans="3:4" x14ac:dyDescent="0.25">
      <c r="C10119" s="159" t="s">
        <v>27007</v>
      </c>
      <c r="D10119" s="159">
        <v>1</v>
      </c>
    </row>
    <row r="10120" spans="3:4" x14ac:dyDescent="0.25">
      <c r="C10120" s="159" t="s">
        <v>27008</v>
      </c>
      <c r="D10120" s="159">
        <v>1</v>
      </c>
    </row>
    <row r="10121" spans="3:4" x14ac:dyDescent="0.25">
      <c r="C10121" s="159" t="s">
        <v>27009</v>
      </c>
      <c r="D10121" s="159">
        <v>1</v>
      </c>
    </row>
    <row r="10122" spans="3:4" x14ac:dyDescent="0.25">
      <c r="C10122" s="159" t="s">
        <v>27010</v>
      </c>
      <c r="D10122" s="159">
        <v>1</v>
      </c>
    </row>
    <row r="10123" spans="3:4" x14ac:dyDescent="0.25">
      <c r="C10123" s="159" t="s">
        <v>27011</v>
      </c>
      <c r="D10123" s="159">
        <v>1</v>
      </c>
    </row>
    <row r="10124" spans="3:4" x14ac:dyDescent="0.25">
      <c r="C10124" s="159" t="s">
        <v>27012</v>
      </c>
      <c r="D10124" s="159">
        <v>1</v>
      </c>
    </row>
    <row r="10125" spans="3:4" x14ac:dyDescent="0.25">
      <c r="C10125" s="159" t="s">
        <v>27013</v>
      </c>
      <c r="D10125" s="159">
        <v>1</v>
      </c>
    </row>
    <row r="10126" spans="3:4" x14ac:dyDescent="0.25">
      <c r="C10126" s="159" t="s">
        <v>27014</v>
      </c>
      <c r="D10126" s="159">
        <v>1</v>
      </c>
    </row>
    <row r="10127" spans="3:4" x14ac:dyDescent="0.25">
      <c r="C10127" s="159" t="s">
        <v>27015</v>
      </c>
      <c r="D10127" s="159">
        <v>1</v>
      </c>
    </row>
    <row r="10128" spans="3:4" x14ac:dyDescent="0.25">
      <c r="C10128" s="159" t="s">
        <v>27016</v>
      </c>
      <c r="D10128" s="159">
        <v>1</v>
      </c>
    </row>
    <row r="10129" spans="3:4" x14ac:dyDescent="0.25">
      <c r="C10129" s="159" t="s">
        <v>27017</v>
      </c>
      <c r="D10129" s="159">
        <v>1</v>
      </c>
    </row>
    <row r="10130" spans="3:4" x14ac:dyDescent="0.25">
      <c r="C10130" s="159" t="s">
        <v>27018</v>
      </c>
      <c r="D10130" s="159">
        <v>1</v>
      </c>
    </row>
    <row r="10131" spans="3:4" x14ac:dyDescent="0.25">
      <c r="C10131" s="159" t="s">
        <v>27019</v>
      </c>
      <c r="D10131" s="159">
        <v>1</v>
      </c>
    </row>
    <row r="10132" spans="3:4" x14ac:dyDescent="0.25">
      <c r="C10132" s="159" t="s">
        <v>27020</v>
      </c>
      <c r="D10132" s="159">
        <v>1</v>
      </c>
    </row>
    <row r="10133" spans="3:4" x14ac:dyDescent="0.25">
      <c r="C10133" s="159" t="s">
        <v>27021</v>
      </c>
      <c r="D10133" s="159">
        <v>1</v>
      </c>
    </row>
    <row r="10134" spans="3:4" x14ac:dyDescent="0.25">
      <c r="C10134" s="159" t="s">
        <v>27022</v>
      </c>
      <c r="D10134" s="159">
        <v>1</v>
      </c>
    </row>
    <row r="10135" spans="3:4" x14ac:dyDescent="0.25">
      <c r="C10135" s="159" t="s">
        <v>27023</v>
      </c>
      <c r="D10135" s="159">
        <v>1</v>
      </c>
    </row>
    <row r="10136" spans="3:4" x14ac:dyDescent="0.25">
      <c r="C10136" s="159" t="s">
        <v>27024</v>
      </c>
      <c r="D10136" s="159">
        <v>1</v>
      </c>
    </row>
    <row r="10137" spans="3:4" x14ac:dyDescent="0.25">
      <c r="C10137" s="159" t="s">
        <v>27025</v>
      </c>
      <c r="D10137" s="159">
        <v>1</v>
      </c>
    </row>
    <row r="10138" spans="3:4" x14ac:dyDescent="0.25">
      <c r="C10138" s="159" t="s">
        <v>27026</v>
      </c>
      <c r="D10138" s="159">
        <v>1</v>
      </c>
    </row>
    <row r="10139" spans="3:4" x14ac:dyDescent="0.25">
      <c r="C10139" s="159" t="s">
        <v>27027</v>
      </c>
      <c r="D10139" s="159">
        <v>1</v>
      </c>
    </row>
    <row r="10140" spans="3:4" x14ac:dyDescent="0.25">
      <c r="C10140" s="159" t="s">
        <v>27028</v>
      </c>
      <c r="D10140" s="159">
        <v>1</v>
      </c>
    </row>
    <row r="10141" spans="3:4" x14ac:dyDescent="0.25">
      <c r="C10141" s="159" t="s">
        <v>27029</v>
      </c>
      <c r="D10141" s="159">
        <v>1</v>
      </c>
    </row>
    <row r="10142" spans="3:4" x14ac:dyDescent="0.25">
      <c r="C10142" s="159" t="s">
        <v>27030</v>
      </c>
      <c r="D10142" s="159">
        <v>1</v>
      </c>
    </row>
    <row r="10143" spans="3:4" x14ac:dyDescent="0.25">
      <c r="C10143" s="159" t="s">
        <v>27031</v>
      </c>
      <c r="D10143" s="159">
        <v>1</v>
      </c>
    </row>
    <row r="10144" spans="3:4" x14ac:dyDescent="0.25">
      <c r="C10144" s="159" t="s">
        <v>27032</v>
      </c>
      <c r="D10144" s="159">
        <v>1</v>
      </c>
    </row>
    <row r="10145" spans="3:4" x14ac:dyDescent="0.25">
      <c r="C10145" s="159" t="s">
        <v>27033</v>
      </c>
      <c r="D10145" s="159">
        <v>1</v>
      </c>
    </row>
    <row r="10146" spans="3:4" x14ac:dyDescent="0.25">
      <c r="C10146" s="159" t="s">
        <v>27034</v>
      </c>
      <c r="D10146" s="159">
        <v>1</v>
      </c>
    </row>
    <row r="10147" spans="3:4" x14ac:dyDescent="0.25">
      <c r="C10147" s="159" t="s">
        <v>27035</v>
      </c>
      <c r="D10147" s="159">
        <v>1</v>
      </c>
    </row>
    <row r="10148" spans="3:4" x14ac:dyDescent="0.25">
      <c r="C10148" s="159" t="s">
        <v>27036</v>
      </c>
      <c r="D10148" s="159">
        <v>1</v>
      </c>
    </row>
    <row r="10149" spans="3:4" x14ac:dyDescent="0.25">
      <c r="C10149" s="159" t="s">
        <v>27037</v>
      </c>
      <c r="D10149" s="159">
        <v>1</v>
      </c>
    </row>
    <row r="10150" spans="3:4" x14ac:dyDescent="0.25">
      <c r="C10150" s="159" t="s">
        <v>27038</v>
      </c>
      <c r="D10150" s="159">
        <v>1</v>
      </c>
    </row>
    <row r="10151" spans="3:4" x14ac:dyDescent="0.25">
      <c r="C10151" s="159" t="s">
        <v>27039</v>
      </c>
      <c r="D10151" s="159">
        <v>1</v>
      </c>
    </row>
    <row r="10152" spans="3:4" x14ac:dyDescent="0.25">
      <c r="C10152" s="159" t="s">
        <v>27040</v>
      </c>
      <c r="D10152" s="159">
        <v>1</v>
      </c>
    </row>
    <row r="10153" spans="3:4" x14ac:dyDescent="0.25">
      <c r="C10153" s="159" t="s">
        <v>27041</v>
      </c>
      <c r="D10153" s="159">
        <v>1</v>
      </c>
    </row>
    <row r="10154" spans="3:4" x14ac:dyDescent="0.25">
      <c r="C10154" s="159" t="s">
        <v>27042</v>
      </c>
      <c r="D10154" s="159">
        <v>1</v>
      </c>
    </row>
    <row r="10155" spans="3:4" x14ac:dyDescent="0.25">
      <c r="C10155" s="159" t="s">
        <v>27043</v>
      </c>
      <c r="D10155" s="159">
        <v>1</v>
      </c>
    </row>
    <row r="10156" spans="3:4" x14ac:dyDescent="0.25">
      <c r="C10156" s="159" t="s">
        <v>26732</v>
      </c>
      <c r="D10156" s="159">
        <v>1</v>
      </c>
    </row>
    <row r="10157" spans="3:4" x14ac:dyDescent="0.25">
      <c r="C10157" s="159" t="s">
        <v>26733</v>
      </c>
      <c r="D10157" s="159">
        <v>1</v>
      </c>
    </row>
    <row r="10158" spans="3:4" x14ac:dyDescent="0.25">
      <c r="C10158" s="159" t="s">
        <v>26734</v>
      </c>
      <c r="D10158" s="159">
        <v>1</v>
      </c>
    </row>
    <row r="10159" spans="3:4" x14ac:dyDescent="0.25">
      <c r="C10159" s="159" t="s">
        <v>26735</v>
      </c>
      <c r="D10159" s="159">
        <v>1</v>
      </c>
    </row>
    <row r="10160" spans="3:4" x14ac:dyDescent="0.25">
      <c r="C10160" s="159" t="s">
        <v>26736</v>
      </c>
      <c r="D10160" s="159">
        <v>1</v>
      </c>
    </row>
    <row r="10161" spans="3:4" x14ac:dyDescent="0.25">
      <c r="C10161" s="159" t="s">
        <v>26737</v>
      </c>
      <c r="D10161" s="159">
        <v>1</v>
      </c>
    </row>
    <row r="10162" spans="3:4" x14ac:dyDescent="0.25">
      <c r="C10162" s="159" t="s">
        <v>26738</v>
      </c>
      <c r="D10162" s="159">
        <v>1</v>
      </c>
    </row>
    <row r="10163" spans="3:4" x14ac:dyDescent="0.25">
      <c r="C10163" s="159" t="s">
        <v>26739</v>
      </c>
      <c r="D10163" s="159">
        <v>1</v>
      </c>
    </row>
    <row r="10164" spans="3:4" x14ac:dyDescent="0.25">
      <c r="C10164" s="159" t="s">
        <v>26740</v>
      </c>
      <c r="D10164" s="159">
        <v>1</v>
      </c>
    </row>
    <row r="10165" spans="3:4" x14ac:dyDescent="0.25">
      <c r="C10165" s="159" t="s">
        <v>26741</v>
      </c>
      <c r="D10165" s="159">
        <v>1</v>
      </c>
    </row>
    <row r="10166" spans="3:4" x14ac:dyDescent="0.25">
      <c r="C10166" s="159" t="s">
        <v>26742</v>
      </c>
      <c r="D10166" s="159">
        <v>1</v>
      </c>
    </row>
    <row r="10167" spans="3:4" x14ac:dyDescent="0.25">
      <c r="C10167" s="159" t="s">
        <v>26743</v>
      </c>
      <c r="D10167" s="159">
        <v>1</v>
      </c>
    </row>
    <row r="10168" spans="3:4" x14ac:dyDescent="0.25">
      <c r="C10168" s="159" t="s">
        <v>26744</v>
      </c>
      <c r="D10168" s="159">
        <v>1</v>
      </c>
    </row>
    <row r="10169" spans="3:4" x14ac:dyDescent="0.25">
      <c r="C10169" s="159" t="s">
        <v>26745</v>
      </c>
      <c r="D10169" s="159">
        <v>1</v>
      </c>
    </row>
    <row r="10170" spans="3:4" x14ac:dyDescent="0.25">
      <c r="C10170" s="159" t="s">
        <v>26746</v>
      </c>
      <c r="D10170" s="159">
        <v>1</v>
      </c>
    </row>
    <row r="10171" spans="3:4" x14ac:dyDescent="0.25">
      <c r="C10171" s="159" t="s">
        <v>26747</v>
      </c>
      <c r="D10171" s="159">
        <v>1</v>
      </c>
    </row>
    <row r="10172" spans="3:4" x14ac:dyDescent="0.25">
      <c r="C10172" s="159" t="s">
        <v>26748</v>
      </c>
      <c r="D10172" s="159">
        <v>1</v>
      </c>
    </row>
    <row r="10173" spans="3:4" x14ac:dyDescent="0.25">
      <c r="C10173" s="159" t="s">
        <v>26749</v>
      </c>
      <c r="D10173" s="159">
        <v>1</v>
      </c>
    </row>
    <row r="10174" spans="3:4" x14ac:dyDescent="0.25">
      <c r="C10174" s="159" t="s">
        <v>26750</v>
      </c>
      <c r="D10174" s="159">
        <v>1</v>
      </c>
    </row>
    <row r="10175" spans="3:4" x14ac:dyDescent="0.25">
      <c r="C10175" s="159" t="s">
        <v>26751</v>
      </c>
      <c r="D10175" s="159">
        <v>1</v>
      </c>
    </row>
    <row r="10176" spans="3:4" x14ac:dyDescent="0.25">
      <c r="C10176" s="159" t="s">
        <v>26752</v>
      </c>
      <c r="D10176" s="159">
        <v>1</v>
      </c>
    </row>
    <row r="10177" spans="3:4" x14ac:dyDescent="0.25">
      <c r="C10177" s="159" t="s">
        <v>26753</v>
      </c>
      <c r="D10177" s="159">
        <v>1</v>
      </c>
    </row>
    <row r="10178" spans="3:4" x14ac:dyDescent="0.25">
      <c r="C10178" s="159" t="s">
        <v>26754</v>
      </c>
      <c r="D10178" s="159">
        <v>1</v>
      </c>
    </row>
    <row r="10179" spans="3:4" x14ac:dyDescent="0.25">
      <c r="C10179" s="159" t="s">
        <v>26755</v>
      </c>
      <c r="D10179" s="159">
        <v>1</v>
      </c>
    </row>
    <row r="10180" spans="3:4" x14ac:dyDescent="0.25">
      <c r="C10180" s="159" t="s">
        <v>26756</v>
      </c>
      <c r="D10180" s="159">
        <v>1</v>
      </c>
    </row>
    <row r="10181" spans="3:4" x14ac:dyDescent="0.25">
      <c r="C10181" s="159" t="s">
        <v>26757</v>
      </c>
      <c r="D10181" s="159">
        <v>1</v>
      </c>
    </row>
    <row r="10182" spans="3:4" x14ac:dyDescent="0.25">
      <c r="C10182" s="159" t="s">
        <v>26758</v>
      </c>
      <c r="D10182" s="159">
        <v>1</v>
      </c>
    </row>
    <row r="10183" spans="3:4" x14ac:dyDescent="0.25">
      <c r="C10183" s="159" t="s">
        <v>26759</v>
      </c>
      <c r="D10183" s="159">
        <v>1</v>
      </c>
    </row>
    <row r="10184" spans="3:4" x14ac:dyDescent="0.25">
      <c r="C10184" s="159" t="s">
        <v>26760</v>
      </c>
      <c r="D10184" s="159">
        <v>1</v>
      </c>
    </row>
    <row r="10185" spans="3:4" x14ac:dyDescent="0.25">
      <c r="C10185" s="159" t="s">
        <v>26761</v>
      </c>
      <c r="D10185" s="159">
        <v>1</v>
      </c>
    </row>
    <row r="10186" spans="3:4" x14ac:dyDescent="0.25">
      <c r="C10186" s="159" t="s">
        <v>26762</v>
      </c>
      <c r="D10186" s="159">
        <v>1</v>
      </c>
    </row>
    <row r="10187" spans="3:4" x14ac:dyDescent="0.25">
      <c r="C10187" s="159" t="s">
        <v>26763</v>
      </c>
      <c r="D10187" s="159">
        <v>1</v>
      </c>
    </row>
    <row r="10188" spans="3:4" x14ac:dyDescent="0.25">
      <c r="C10188" s="159" t="s">
        <v>26764</v>
      </c>
      <c r="D10188" s="159">
        <v>1</v>
      </c>
    </row>
    <row r="10189" spans="3:4" x14ac:dyDescent="0.25">
      <c r="C10189" s="159" t="s">
        <v>26765</v>
      </c>
      <c r="D10189" s="159">
        <v>1</v>
      </c>
    </row>
    <row r="10190" spans="3:4" x14ac:dyDescent="0.25">
      <c r="C10190" s="159" t="s">
        <v>26766</v>
      </c>
      <c r="D10190" s="159">
        <v>1</v>
      </c>
    </row>
    <row r="10191" spans="3:4" x14ac:dyDescent="0.25">
      <c r="C10191" s="159" t="s">
        <v>26767</v>
      </c>
      <c r="D10191" s="159">
        <v>1</v>
      </c>
    </row>
    <row r="10192" spans="3:4" x14ac:dyDescent="0.25">
      <c r="C10192" s="159" t="s">
        <v>26768</v>
      </c>
      <c r="D10192" s="159">
        <v>1</v>
      </c>
    </row>
    <row r="10193" spans="3:4" x14ac:dyDescent="0.25">
      <c r="C10193" s="159" t="s">
        <v>26769</v>
      </c>
      <c r="D10193" s="159">
        <v>1</v>
      </c>
    </row>
    <row r="10194" spans="3:4" x14ac:dyDescent="0.25">
      <c r="C10194" s="159" t="s">
        <v>26770</v>
      </c>
      <c r="D10194" s="159">
        <v>1</v>
      </c>
    </row>
    <row r="10195" spans="3:4" x14ac:dyDescent="0.25">
      <c r="C10195" s="159" t="s">
        <v>26771</v>
      </c>
      <c r="D10195" s="159">
        <v>1</v>
      </c>
    </row>
    <row r="10196" spans="3:4" x14ac:dyDescent="0.25">
      <c r="C10196" s="159" t="s">
        <v>26772</v>
      </c>
      <c r="D10196" s="159">
        <v>1</v>
      </c>
    </row>
    <row r="10197" spans="3:4" x14ac:dyDescent="0.25">
      <c r="C10197" s="159" t="s">
        <v>26773</v>
      </c>
      <c r="D10197" s="159">
        <v>1</v>
      </c>
    </row>
    <row r="10198" spans="3:4" x14ac:dyDescent="0.25">
      <c r="C10198" s="159" t="s">
        <v>26774</v>
      </c>
      <c r="D10198" s="159">
        <v>1</v>
      </c>
    </row>
    <row r="10199" spans="3:4" x14ac:dyDescent="0.25">
      <c r="C10199" s="159" t="s">
        <v>26775</v>
      </c>
      <c r="D10199" s="159">
        <v>1</v>
      </c>
    </row>
    <row r="10200" spans="3:4" x14ac:dyDescent="0.25">
      <c r="C10200" s="159" t="s">
        <v>26776</v>
      </c>
      <c r="D10200" s="159">
        <v>1</v>
      </c>
    </row>
    <row r="10201" spans="3:4" x14ac:dyDescent="0.25">
      <c r="C10201" s="159" t="s">
        <v>26777</v>
      </c>
      <c r="D10201" s="159">
        <v>1</v>
      </c>
    </row>
    <row r="10202" spans="3:4" x14ac:dyDescent="0.25">
      <c r="C10202" s="159" t="s">
        <v>26778</v>
      </c>
      <c r="D10202" s="159">
        <v>1</v>
      </c>
    </row>
    <row r="10203" spans="3:4" x14ac:dyDescent="0.25">
      <c r="C10203" s="159" t="s">
        <v>26779</v>
      </c>
      <c r="D10203" s="159">
        <v>1</v>
      </c>
    </row>
    <row r="10204" spans="3:4" x14ac:dyDescent="0.25">
      <c r="C10204" s="159" t="s">
        <v>26780</v>
      </c>
      <c r="D10204" s="159">
        <v>1</v>
      </c>
    </row>
    <row r="10205" spans="3:4" x14ac:dyDescent="0.25">
      <c r="C10205" s="159" t="s">
        <v>26781</v>
      </c>
      <c r="D10205" s="159">
        <v>1</v>
      </c>
    </row>
    <row r="10206" spans="3:4" x14ac:dyDescent="0.25">
      <c r="C10206" s="159" t="s">
        <v>26782</v>
      </c>
      <c r="D10206" s="159">
        <v>1</v>
      </c>
    </row>
    <row r="10207" spans="3:4" x14ac:dyDescent="0.25">
      <c r="C10207" s="159" t="s">
        <v>26783</v>
      </c>
      <c r="D10207" s="159">
        <v>1</v>
      </c>
    </row>
    <row r="10208" spans="3:4" x14ac:dyDescent="0.25">
      <c r="C10208" s="159" t="s">
        <v>26784</v>
      </c>
      <c r="D10208" s="159">
        <v>1</v>
      </c>
    </row>
    <row r="10209" spans="3:4" x14ac:dyDescent="0.25">
      <c r="C10209" s="159" t="s">
        <v>26785</v>
      </c>
      <c r="D10209" s="159">
        <v>1</v>
      </c>
    </row>
    <row r="10210" spans="3:4" x14ac:dyDescent="0.25">
      <c r="C10210" s="159" t="s">
        <v>26786</v>
      </c>
      <c r="D10210" s="159">
        <v>1</v>
      </c>
    </row>
    <row r="10211" spans="3:4" x14ac:dyDescent="0.25">
      <c r="C10211" s="159" t="s">
        <v>26787</v>
      </c>
      <c r="D10211" s="159">
        <v>1</v>
      </c>
    </row>
    <row r="10212" spans="3:4" x14ac:dyDescent="0.25">
      <c r="C10212" s="159" t="s">
        <v>26788</v>
      </c>
      <c r="D10212" s="159">
        <v>1</v>
      </c>
    </row>
    <row r="10213" spans="3:4" x14ac:dyDescent="0.25">
      <c r="C10213" s="159" t="s">
        <v>26789</v>
      </c>
      <c r="D10213" s="159">
        <v>1</v>
      </c>
    </row>
    <row r="10214" spans="3:4" x14ac:dyDescent="0.25">
      <c r="C10214" s="159" t="s">
        <v>26790</v>
      </c>
      <c r="D10214" s="159">
        <v>1</v>
      </c>
    </row>
    <row r="10215" spans="3:4" x14ac:dyDescent="0.25">
      <c r="C10215" s="159" t="s">
        <v>26791</v>
      </c>
      <c r="D10215" s="159">
        <v>1</v>
      </c>
    </row>
    <row r="10216" spans="3:4" x14ac:dyDescent="0.25">
      <c r="C10216" s="159" t="s">
        <v>26792</v>
      </c>
      <c r="D10216" s="159">
        <v>1</v>
      </c>
    </row>
    <row r="10217" spans="3:4" x14ac:dyDescent="0.25">
      <c r="C10217" s="159" t="s">
        <v>26793</v>
      </c>
      <c r="D10217" s="159">
        <v>1</v>
      </c>
    </row>
    <row r="10218" spans="3:4" x14ac:dyDescent="0.25">
      <c r="C10218" s="159" t="s">
        <v>26794</v>
      </c>
      <c r="D10218" s="159">
        <v>1</v>
      </c>
    </row>
    <row r="10219" spans="3:4" x14ac:dyDescent="0.25">
      <c r="C10219" s="159" t="s">
        <v>26795</v>
      </c>
      <c r="D10219" s="159">
        <v>1</v>
      </c>
    </row>
    <row r="10220" spans="3:4" x14ac:dyDescent="0.25">
      <c r="C10220" s="159" t="s">
        <v>26796</v>
      </c>
      <c r="D10220" s="159">
        <v>1</v>
      </c>
    </row>
    <row r="10221" spans="3:4" x14ac:dyDescent="0.25">
      <c r="C10221" s="159" t="s">
        <v>26797</v>
      </c>
      <c r="D10221" s="159">
        <v>1</v>
      </c>
    </row>
    <row r="10222" spans="3:4" x14ac:dyDescent="0.25">
      <c r="C10222" s="159" t="s">
        <v>26798</v>
      </c>
      <c r="D10222" s="159">
        <v>1</v>
      </c>
    </row>
    <row r="10223" spans="3:4" x14ac:dyDescent="0.25">
      <c r="C10223" s="159" t="s">
        <v>26799</v>
      </c>
      <c r="D10223" s="159">
        <v>1</v>
      </c>
    </row>
    <row r="10224" spans="3:4" x14ac:dyDescent="0.25">
      <c r="C10224" s="159" t="s">
        <v>26800</v>
      </c>
      <c r="D10224" s="159">
        <v>1</v>
      </c>
    </row>
    <row r="10225" spans="3:4" x14ac:dyDescent="0.25">
      <c r="C10225" s="159" t="s">
        <v>26801</v>
      </c>
      <c r="D10225" s="159">
        <v>1</v>
      </c>
    </row>
    <row r="10226" spans="3:4" x14ac:dyDescent="0.25">
      <c r="C10226" s="159" t="s">
        <v>26802</v>
      </c>
      <c r="D10226" s="159">
        <v>1</v>
      </c>
    </row>
    <row r="10227" spans="3:4" x14ac:dyDescent="0.25">
      <c r="C10227" s="159" t="s">
        <v>26803</v>
      </c>
      <c r="D10227" s="159">
        <v>1</v>
      </c>
    </row>
    <row r="10228" spans="3:4" x14ac:dyDescent="0.25">
      <c r="C10228" s="159" t="s">
        <v>26804</v>
      </c>
      <c r="D10228" s="159">
        <v>1</v>
      </c>
    </row>
    <row r="10229" spans="3:4" x14ac:dyDescent="0.25">
      <c r="C10229" s="159" t="s">
        <v>26805</v>
      </c>
      <c r="D10229" s="159">
        <v>1</v>
      </c>
    </row>
    <row r="10230" spans="3:4" x14ac:dyDescent="0.25">
      <c r="C10230" s="159" t="s">
        <v>26806</v>
      </c>
      <c r="D10230" s="159">
        <v>1</v>
      </c>
    </row>
    <row r="10231" spans="3:4" x14ac:dyDescent="0.25">
      <c r="C10231" s="159" t="s">
        <v>26807</v>
      </c>
      <c r="D10231" s="159">
        <v>1</v>
      </c>
    </row>
    <row r="10232" spans="3:4" x14ac:dyDescent="0.25">
      <c r="C10232" s="159" t="s">
        <v>26808</v>
      </c>
      <c r="D10232" s="159">
        <v>1</v>
      </c>
    </row>
    <row r="10233" spans="3:4" x14ac:dyDescent="0.25">
      <c r="C10233" s="159" t="s">
        <v>26809</v>
      </c>
      <c r="D10233" s="159">
        <v>1</v>
      </c>
    </row>
    <row r="10234" spans="3:4" x14ac:dyDescent="0.25">
      <c r="C10234" s="159" t="s">
        <v>26810</v>
      </c>
      <c r="D10234" s="159">
        <v>1</v>
      </c>
    </row>
    <row r="10235" spans="3:4" x14ac:dyDescent="0.25">
      <c r="C10235" s="159" t="s">
        <v>26811</v>
      </c>
      <c r="D10235" s="159">
        <v>1</v>
      </c>
    </row>
    <row r="10236" spans="3:4" x14ac:dyDescent="0.25">
      <c r="C10236" s="159" t="s">
        <v>26812</v>
      </c>
      <c r="D10236" s="159">
        <v>1</v>
      </c>
    </row>
    <row r="10237" spans="3:4" x14ac:dyDescent="0.25">
      <c r="C10237" s="159" t="s">
        <v>26813</v>
      </c>
      <c r="D10237" s="159">
        <v>1</v>
      </c>
    </row>
    <row r="10238" spans="3:4" x14ac:dyDescent="0.25">
      <c r="C10238" s="159" t="s">
        <v>26814</v>
      </c>
      <c r="D10238" s="159">
        <v>1</v>
      </c>
    </row>
    <row r="10239" spans="3:4" x14ac:dyDescent="0.25">
      <c r="C10239" s="159" t="s">
        <v>26815</v>
      </c>
      <c r="D10239" s="159">
        <v>1</v>
      </c>
    </row>
    <row r="10240" spans="3:4" x14ac:dyDescent="0.25">
      <c r="C10240" s="159" t="s">
        <v>26816</v>
      </c>
      <c r="D10240" s="159">
        <v>1</v>
      </c>
    </row>
    <row r="10241" spans="3:4" x14ac:dyDescent="0.25">
      <c r="C10241" s="159" t="s">
        <v>26817</v>
      </c>
      <c r="D10241" s="159">
        <v>1</v>
      </c>
    </row>
    <row r="10242" spans="3:4" x14ac:dyDescent="0.25">
      <c r="C10242" s="159" t="s">
        <v>26818</v>
      </c>
      <c r="D10242" s="159">
        <v>1</v>
      </c>
    </row>
    <row r="10243" spans="3:4" x14ac:dyDescent="0.25">
      <c r="C10243" s="159" t="s">
        <v>26819</v>
      </c>
      <c r="D10243" s="159">
        <v>1</v>
      </c>
    </row>
    <row r="10244" spans="3:4" x14ac:dyDescent="0.25">
      <c r="C10244" s="159" t="s">
        <v>26820</v>
      </c>
      <c r="D10244" s="159">
        <v>1</v>
      </c>
    </row>
    <row r="10245" spans="3:4" x14ac:dyDescent="0.25">
      <c r="C10245" s="159" t="s">
        <v>26821</v>
      </c>
      <c r="D10245" s="159">
        <v>1</v>
      </c>
    </row>
    <row r="10246" spans="3:4" x14ac:dyDescent="0.25">
      <c r="C10246" s="159" t="s">
        <v>26822</v>
      </c>
      <c r="D10246" s="159">
        <v>1</v>
      </c>
    </row>
    <row r="10247" spans="3:4" x14ac:dyDescent="0.25">
      <c r="C10247" s="159" t="s">
        <v>26823</v>
      </c>
      <c r="D10247" s="159">
        <v>1</v>
      </c>
    </row>
    <row r="10248" spans="3:4" x14ac:dyDescent="0.25">
      <c r="C10248" s="159" t="s">
        <v>26824</v>
      </c>
      <c r="D10248" s="159">
        <v>1</v>
      </c>
    </row>
    <row r="10249" spans="3:4" x14ac:dyDescent="0.25">
      <c r="C10249" s="159" t="s">
        <v>26825</v>
      </c>
      <c r="D10249" s="159">
        <v>1</v>
      </c>
    </row>
    <row r="10250" spans="3:4" x14ac:dyDescent="0.25">
      <c r="C10250" s="159" t="s">
        <v>26826</v>
      </c>
      <c r="D10250" s="159">
        <v>1</v>
      </c>
    </row>
    <row r="10251" spans="3:4" x14ac:dyDescent="0.25">
      <c r="C10251" s="159" t="s">
        <v>26827</v>
      </c>
      <c r="D10251" s="159">
        <v>1</v>
      </c>
    </row>
    <row r="10252" spans="3:4" x14ac:dyDescent="0.25">
      <c r="C10252" s="159" t="s">
        <v>26828</v>
      </c>
      <c r="D10252" s="159">
        <v>1</v>
      </c>
    </row>
    <row r="10253" spans="3:4" x14ac:dyDescent="0.25">
      <c r="C10253" s="159" t="s">
        <v>26829</v>
      </c>
      <c r="D10253" s="159">
        <v>1</v>
      </c>
    </row>
    <row r="10254" spans="3:4" x14ac:dyDescent="0.25">
      <c r="C10254" s="159" t="s">
        <v>26830</v>
      </c>
      <c r="D10254" s="159">
        <v>1</v>
      </c>
    </row>
    <row r="10255" spans="3:4" x14ac:dyDescent="0.25">
      <c r="C10255" s="159" t="s">
        <v>26831</v>
      </c>
      <c r="D10255" s="159">
        <v>1</v>
      </c>
    </row>
    <row r="10256" spans="3:4" x14ac:dyDescent="0.25">
      <c r="C10256" s="159" t="s">
        <v>26832</v>
      </c>
      <c r="D10256" s="159">
        <v>1</v>
      </c>
    </row>
    <row r="10257" spans="3:4" x14ac:dyDescent="0.25">
      <c r="C10257" s="159" t="s">
        <v>26833</v>
      </c>
      <c r="D10257" s="159">
        <v>1</v>
      </c>
    </row>
    <row r="10258" spans="3:4" x14ac:dyDescent="0.25">
      <c r="C10258" s="159" t="s">
        <v>26834</v>
      </c>
      <c r="D10258" s="159">
        <v>1</v>
      </c>
    </row>
    <row r="10259" spans="3:4" x14ac:dyDescent="0.25">
      <c r="C10259" s="159" t="s">
        <v>26835</v>
      </c>
      <c r="D10259" s="159">
        <v>1</v>
      </c>
    </row>
    <row r="10260" spans="3:4" x14ac:dyDescent="0.25">
      <c r="C10260" s="159" t="s">
        <v>26836</v>
      </c>
      <c r="D10260" s="159">
        <v>1</v>
      </c>
    </row>
    <row r="10261" spans="3:4" x14ac:dyDescent="0.25">
      <c r="C10261" s="159" t="s">
        <v>26837</v>
      </c>
      <c r="D10261" s="159">
        <v>1</v>
      </c>
    </row>
    <row r="10262" spans="3:4" x14ac:dyDescent="0.25">
      <c r="C10262" s="159" t="s">
        <v>26838</v>
      </c>
      <c r="D10262" s="159">
        <v>1</v>
      </c>
    </row>
    <row r="10263" spans="3:4" x14ac:dyDescent="0.25">
      <c r="C10263" s="159" t="s">
        <v>26839</v>
      </c>
      <c r="D10263" s="159">
        <v>1</v>
      </c>
    </row>
    <row r="10264" spans="3:4" x14ac:dyDescent="0.25">
      <c r="C10264" s="159" t="s">
        <v>26840</v>
      </c>
      <c r="D10264" s="159">
        <v>1</v>
      </c>
    </row>
    <row r="10265" spans="3:4" x14ac:dyDescent="0.25">
      <c r="C10265" s="159" t="s">
        <v>26841</v>
      </c>
      <c r="D10265" s="159">
        <v>1</v>
      </c>
    </row>
    <row r="10266" spans="3:4" x14ac:dyDescent="0.25">
      <c r="C10266" s="159" t="s">
        <v>26842</v>
      </c>
      <c r="D10266" s="159">
        <v>1</v>
      </c>
    </row>
    <row r="10267" spans="3:4" x14ac:dyDescent="0.25">
      <c r="C10267" s="159" t="s">
        <v>26843</v>
      </c>
      <c r="D10267" s="159">
        <v>1</v>
      </c>
    </row>
    <row r="10268" spans="3:4" x14ac:dyDescent="0.25">
      <c r="C10268" s="159" t="s">
        <v>26844</v>
      </c>
      <c r="D10268" s="159">
        <v>1</v>
      </c>
    </row>
    <row r="10269" spans="3:4" x14ac:dyDescent="0.25">
      <c r="C10269" s="159" t="s">
        <v>26845</v>
      </c>
      <c r="D10269" s="159">
        <v>1</v>
      </c>
    </row>
    <row r="10270" spans="3:4" x14ac:dyDescent="0.25">
      <c r="C10270" s="159" t="s">
        <v>26846</v>
      </c>
      <c r="D10270" s="159">
        <v>1</v>
      </c>
    </row>
    <row r="10271" spans="3:4" x14ac:dyDescent="0.25">
      <c r="C10271" s="159" t="s">
        <v>26847</v>
      </c>
      <c r="D10271" s="159">
        <v>1</v>
      </c>
    </row>
    <row r="10272" spans="3:4" x14ac:dyDescent="0.25">
      <c r="C10272" s="159" t="s">
        <v>26848</v>
      </c>
      <c r="D10272" s="159">
        <v>1</v>
      </c>
    </row>
    <row r="10273" spans="3:4" x14ac:dyDescent="0.25">
      <c r="C10273" s="159" t="s">
        <v>26849</v>
      </c>
      <c r="D10273" s="159">
        <v>1</v>
      </c>
    </row>
    <row r="10274" spans="3:4" x14ac:dyDescent="0.25">
      <c r="C10274" s="159" t="s">
        <v>26850</v>
      </c>
      <c r="D10274" s="159">
        <v>1</v>
      </c>
    </row>
    <row r="10275" spans="3:4" x14ac:dyDescent="0.25">
      <c r="C10275" s="159" t="s">
        <v>26851</v>
      </c>
      <c r="D10275" s="159">
        <v>1</v>
      </c>
    </row>
    <row r="10276" spans="3:4" x14ac:dyDescent="0.25">
      <c r="C10276" s="159" t="s">
        <v>26852</v>
      </c>
      <c r="D10276" s="159">
        <v>1</v>
      </c>
    </row>
    <row r="10277" spans="3:4" x14ac:dyDescent="0.25">
      <c r="C10277" s="159" t="s">
        <v>26853</v>
      </c>
      <c r="D10277" s="159">
        <v>1</v>
      </c>
    </row>
    <row r="10278" spans="3:4" x14ac:dyDescent="0.25">
      <c r="C10278" s="159" t="s">
        <v>26854</v>
      </c>
      <c r="D10278" s="159">
        <v>1</v>
      </c>
    </row>
    <row r="10279" spans="3:4" x14ac:dyDescent="0.25">
      <c r="C10279" s="159" t="s">
        <v>26855</v>
      </c>
      <c r="D10279" s="159">
        <v>1</v>
      </c>
    </row>
    <row r="10280" spans="3:4" x14ac:dyDescent="0.25">
      <c r="C10280" s="159" t="s">
        <v>26856</v>
      </c>
      <c r="D10280" s="159">
        <v>1</v>
      </c>
    </row>
    <row r="10281" spans="3:4" x14ac:dyDescent="0.25">
      <c r="C10281" s="159" t="s">
        <v>26857</v>
      </c>
      <c r="D10281" s="159">
        <v>1</v>
      </c>
    </row>
    <row r="10282" spans="3:4" x14ac:dyDescent="0.25">
      <c r="C10282" s="159" t="s">
        <v>26858</v>
      </c>
      <c r="D10282" s="159">
        <v>1</v>
      </c>
    </row>
    <row r="10283" spans="3:4" x14ac:dyDescent="0.25">
      <c r="C10283" s="159" t="s">
        <v>26859</v>
      </c>
      <c r="D10283" s="159">
        <v>1</v>
      </c>
    </row>
    <row r="10284" spans="3:4" x14ac:dyDescent="0.25">
      <c r="C10284" s="159" t="s">
        <v>26860</v>
      </c>
      <c r="D10284" s="159">
        <v>1</v>
      </c>
    </row>
    <row r="10285" spans="3:4" x14ac:dyDescent="0.25">
      <c r="C10285" s="159" t="s">
        <v>26861</v>
      </c>
      <c r="D10285" s="159">
        <v>1</v>
      </c>
    </row>
    <row r="10286" spans="3:4" x14ac:dyDescent="0.25">
      <c r="C10286" s="159" t="s">
        <v>26862</v>
      </c>
      <c r="D10286" s="159">
        <v>1</v>
      </c>
    </row>
    <row r="10287" spans="3:4" x14ac:dyDescent="0.25">
      <c r="C10287" s="159" t="s">
        <v>26863</v>
      </c>
      <c r="D10287" s="159">
        <v>1</v>
      </c>
    </row>
    <row r="10288" spans="3:4" x14ac:dyDescent="0.25">
      <c r="C10288" s="159" t="s">
        <v>26864</v>
      </c>
      <c r="D10288" s="159">
        <v>1</v>
      </c>
    </row>
    <row r="10289" spans="3:4" x14ac:dyDescent="0.25">
      <c r="C10289" s="159" t="s">
        <v>26865</v>
      </c>
      <c r="D10289" s="159">
        <v>1</v>
      </c>
    </row>
    <row r="10290" spans="3:4" x14ac:dyDescent="0.25">
      <c r="C10290" s="159" t="s">
        <v>26866</v>
      </c>
      <c r="D10290" s="159">
        <v>1</v>
      </c>
    </row>
    <row r="10291" spans="3:4" x14ac:dyDescent="0.25">
      <c r="C10291" s="159" t="s">
        <v>26867</v>
      </c>
      <c r="D10291" s="159">
        <v>1</v>
      </c>
    </row>
    <row r="10292" spans="3:4" x14ac:dyDescent="0.25">
      <c r="C10292" s="159" t="s">
        <v>26868</v>
      </c>
      <c r="D10292" s="159">
        <v>1</v>
      </c>
    </row>
    <row r="10293" spans="3:4" x14ac:dyDescent="0.25">
      <c r="C10293" s="159" t="s">
        <v>26869</v>
      </c>
      <c r="D10293" s="159">
        <v>1</v>
      </c>
    </row>
    <row r="10294" spans="3:4" x14ac:dyDescent="0.25">
      <c r="C10294" s="159" t="s">
        <v>26870</v>
      </c>
      <c r="D10294" s="159">
        <v>1</v>
      </c>
    </row>
    <row r="10295" spans="3:4" x14ac:dyDescent="0.25">
      <c r="C10295" s="159" t="s">
        <v>26871</v>
      </c>
      <c r="D10295" s="159">
        <v>1</v>
      </c>
    </row>
    <row r="10296" spans="3:4" x14ac:dyDescent="0.25">
      <c r="C10296" s="159" t="s">
        <v>26872</v>
      </c>
      <c r="D10296" s="159">
        <v>1</v>
      </c>
    </row>
    <row r="10297" spans="3:4" x14ac:dyDescent="0.25">
      <c r="C10297" s="159" t="s">
        <v>26873</v>
      </c>
      <c r="D10297" s="159">
        <v>1</v>
      </c>
    </row>
    <row r="10298" spans="3:4" x14ac:dyDescent="0.25">
      <c r="C10298" s="159" t="s">
        <v>26874</v>
      </c>
      <c r="D10298" s="159">
        <v>1</v>
      </c>
    </row>
    <row r="10299" spans="3:4" x14ac:dyDescent="0.25">
      <c r="C10299" s="159" t="s">
        <v>26875</v>
      </c>
      <c r="D10299" s="159">
        <v>1</v>
      </c>
    </row>
    <row r="10300" spans="3:4" x14ac:dyDescent="0.25">
      <c r="C10300" s="159" t="s">
        <v>26876</v>
      </c>
      <c r="D10300" s="159">
        <v>1</v>
      </c>
    </row>
    <row r="10301" spans="3:4" x14ac:dyDescent="0.25">
      <c r="C10301" s="159" t="s">
        <v>26877</v>
      </c>
      <c r="D10301" s="159">
        <v>1</v>
      </c>
    </row>
    <row r="10302" spans="3:4" x14ac:dyDescent="0.25">
      <c r="C10302" s="159" t="s">
        <v>26878</v>
      </c>
      <c r="D10302" s="159">
        <v>1</v>
      </c>
    </row>
    <row r="10303" spans="3:4" x14ac:dyDescent="0.25">
      <c r="C10303" s="159" t="s">
        <v>26879</v>
      </c>
      <c r="D10303" s="159">
        <v>1</v>
      </c>
    </row>
    <row r="10304" spans="3:4" x14ac:dyDescent="0.25">
      <c r="C10304" s="159" t="s">
        <v>26880</v>
      </c>
      <c r="D10304" s="159">
        <v>1</v>
      </c>
    </row>
    <row r="10305" spans="3:4" x14ac:dyDescent="0.25">
      <c r="C10305" s="159" t="s">
        <v>26881</v>
      </c>
      <c r="D10305" s="159">
        <v>1</v>
      </c>
    </row>
    <row r="10306" spans="3:4" x14ac:dyDescent="0.25">
      <c r="C10306" s="159" t="s">
        <v>26882</v>
      </c>
      <c r="D10306" s="159">
        <v>1</v>
      </c>
    </row>
    <row r="10307" spans="3:4" x14ac:dyDescent="0.25">
      <c r="C10307" s="159" t="s">
        <v>26883</v>
      </c>
      <c r="D10307" s="159">
        <v>1</v>
      </c>
    </row>
    <row r="10308" spans="3:4" x14ac:dyDescent="0.25">
      <c r="C10308" s="159" t="s">
        <v>26884</v>
      </c>
      <c r="D10308" s="159">
        <v>1</v>
      </c>
    </row>
    <row r="10309" spans="3:4" x14ac:dyDescent="0.25">
      <c r="C10309" s="159" t="s">
        <v>26885</v>
      </c>
      <c r="D10309" s="159">
        <v>1</v>
      </c>
    </row>
    <row r="10310" spans="3:4" x14ac:dyDescent="0.25">
      <c r="C10310" s="159" t="s">
        <v>26886</v>
      </c>
      <c r="D10310" s="159">
        <v>1</v>
      </c>
    </row>
    <row r="10311" spans="3:4" x14ac:dyDescent="0.25">
      <c r="C10311" s="159" t="s">
        <v>26887</v>
      </c>
      <c r="D10311" s="159">
        <v>1</v>
      </c>
    </row>
    <row r="10312" spans="3:4" x14ac:dyDescent="0.25">
      <c r="C10312" s="159" t="s">
        <v>26888</v>
      </c>
      <c r="D10312" s="159">
        <v>1</v>
      </c>
    </row>
    <row r="10313" spans="3:4" x14ac:dyDescent="0.25">
      <c r="C10313" s="159" t="s">
        <v>26889</v>
      </c>
      <c r="D10313" s="159">
        <v>1</v>
      </c>
    </row>
    <row r="10314" spans="3:4" x14ac:dyDescent="0.25">
      <c r="C10314" s="159" t="s">
        <v>26890</v>
      </c>
      <c r="D10314" s="159">
        <v>1</v>
      </c>
    </row>
    <row r="10315" spans="3:4" x14ac:dyDescent="0.25">
      <c r="C10315" s="159" t="s">
        <v>26891</v>
      </c>
      <c r="D10315" s="159">
        <v>1</v>
      </c>
    </row>
    <row r="10316" spans="3:4" x14ac:dyDescent="0.25">
      <c r="C10316" s="159" t="s">
        <v>26892</v>
      </c>
      <c r="D10316" s="159">
        <v>1</v>
      </c>
    </row>
    <row r="10317" spans="3:4" x14ac:dyDescent="0.25">
      <c r="C10317" s="159" t="s">
        <v>26893</v>
      </c>
      <c r="D10317" s="159">
        <v>1</v>
      </c>
    </row>
    <row r="10318" spans="3:4" x14ac:dyDescent="0.25">
      <c r="C10318" s="159" t="s">
        <v>26894</v>
      </c>
      <c r="D10318" s="159">
        <v>1</v>
      </c>
    </row>
    <row r="10319" spans="3:4" x14ac:dyDescent="0.25">
      <c r="C10319" s="159" t="s">
        <v>26895</v>
      </c>
      <c r="D10319" s="159">
        <v>1</v>
      </c>
    </row>
    <row r="10320" spans="3:4" x14ac:dyDescent="0.25">
      <c r="C10320" s="159" t="s">
        <v>26896</v>
      </c>
      <c r="D10320" s="159">
        <v>1</v>
      </c>
    </row>
    <row r="10321" spans="3:4" x14ac:dyDescent="0.25">
      <c r="C10321" s="159" t="s">
        <v>26897</v>
      </c>
      <c r="D10321" s="159">
        <v>1</v>
      </c>
    </row>
    <row r="10322" spans="3:4" x14ac:dyDescent="0.25">
      <c r="C10322" s="159" t="s">
        <v>26898</v>
      </c>
      <c r="D10322" s="159">
        <v>1</v>
      </c>
    </row>
    <row r="10323" spans="3:4" x14ac:dyDescent="0.25">
      <c r="C10323" s="159" t="s">
        <v>26899</v>
      </c>
      <c r="D10323" s="159">
        <v>1</v>
      </c>
    </row>
    <row r="10324" spans="3:4" x14ac:dyDescent="0.25">
      <c r="C10324" s="159" t="s">
        <v>26900</v>
      </c>
      <c r="D10324" s="159">
        <v>1</v>
      </c>
    </row>
    <row r="10325" spans="3:4" x14ac:dyDescent="0.25">
      <c r="C10325" s="159" t="s">
        <v>26901</v>
      </c>
      <c r="D10325" s="159">
        <v>1</v>
      </c>
    </row>
    <row r="10326" spans="3:4" x14ac:dyDescent="0.25">
      <c r="C10326" s="159" t="s">
        <v>26902</v>
      </c>
      <c r="D10326" s="159">
        <v>1</v>
      </c>
    </row>
    <row r="10327" spans="3:4" x14ac:dyDescent="0.25">
      <c r="C10327" s="159" t="s">
        <v>26903</v>
      </c>
      <c r="D10327" s="159">
        <v>1</v>
      </c>
    </row>
    <row r="10328" spans="3:4" x14ac:dyDescent="0.25">
      <c r="C10328" s="159" t="s">
        <v>26904</v>
      </c>
      <c r="D10328" s="159">
        <v>1</v>
      </c>
    </row>
    <row r="10329" spans="3:4" x14ac:dyDescent="0.25">
      <c r="C10329" s="159" t="s">
        <v>26905</v>
      </c>
      <c r="D10329" s="159">
        <v>1</v>
      </c>
    </row>
    <row r="10330" spans="3:4" x14ac:dyDescent="0.25">
      <c r="C10330" s="159" t="s">
        <v>26906</v>
      </c>
      <c r="D10330" s="159">
        <v>1</v>
      </c>
    </row>
    <row r="10331" spans="3:4" x14ac:dyDescent="0.25">
      <c r="C10331" s="159" t="s">
        <v>26907</v>
      </c>
      <c r="D10331" s="159">
        <v>1</v>
      </c>
    </row>
    <row r="10332" spans="3:4" x14ac:dyDescent="0.25">
      <c r="C10332" s="159" t="s">
        <v>26908</v>
      </c>
      <c r="D10332" s="159">
        <v>1</v>
      </c>
    </row>
    <row r="10333" spans="3:4" x14ac:dyDescent="0.25">
      <c r="C10333" s="159" t="s">
        <v>26909</v>
      </c>
      <c r="D10333" s="159">
        <v>1</v>
      </c>
    </row>
    <row r="10334" spans="3:4" x14ac:dyDescent="0.25">
      <c r="C10334" s="159" t="s">
        <v>26910</v>
      </c>
      <c r="D10334" s="159">
        <v>1</v>
      </c>
    </row>
    <row r="10335" spans="3:4" x14ac:dyDescent="0.25">
      <c r="C10335" s="159" t="s">
        <v>26911</v>
      </c>
      <c r="D10335" s="159">
        <v>1</v>
      </c>
    </row>
    <row r="10336" spans="3:4" x14ac:dyDescent="0.25">
      <c r="C10336" s="159" t="s">
        <v>26912</v>
      </c>
      <c r="D10336" s="159">
        <v>1</v>
      </c>
    </row>
    <row r="10337" spans="3:4" x14ac:dyDescent="0.25">
      <c r="C10337" s="159" t="s">
        <v>26913</v>
      </c>
      <c r="D10337" s="159">
        <v>1</v>
      </c>
    </row>
    <row r="10338" spans="3:4" x14ac:dyDescent="0.25">
      <c r="C10338" s="159" t="s">
        <v>26914</v>
      </c>
      <c r="D10338" s="159">
        <v>1</v>
      </c>
    </row>
    <row r="10339" spans="3:4" x14ac:dyDescent="0.25">
      <c r="C10339" s="159" t="s">
        <v>26915</v>
      </c>
      <c r="D10339" s="159">
        <v>1</v>
      </c>
    </row>
    <row r="10340" spans="3:4" x14ac:dyDescent="0.25">
      <c r="C10340" s="159" t="s">
        <v>26916</v>
      </c>
      <c r="D10340" s="159">
        <v>1</v>
      </c>
    </row>
    <row r="10341" spans="3:4" x14ac:dyDescent="0.25">
      <c r="C10341" s="159" t="s">
        <v>27044</v>
      </c>
      <c r="D10341" s="159">
        <v>1</v>
      </c>
    </row>
    <row r="10342" spans="3:4" x14ac:dyDescent="0.25">
      <c r="C10342" s="159" t="s">
        <v>27045</v>
      </c>
      <c r="D10342" s="159">
        <v>1</v>
      </c>
    </row>
    <row r="10343" spans="3:4" x14ac:dyDescent="0.25">
      <c r="C10343" s="159" t="s">
        <v>27046</v>
      </c>
      <c r="D10343" s="159">
        <v>1</v>
      </c>
    </row>
    <row r="10344" spans="3:4" x14ac:dyDescent="0.25">
      <c r="C10344" s="159" t="s">
        <v>27047</v>
      </c>
      <c r="D10344" s="159">
        <v>1</v>
      </c>
    </row>
    <row r="10345" spans="3:4" x14ac:dyDescent="0.25">
      <c r="C10345" s="159" t="s">
        <v>27048</v>
      </c>
      <c r="D10345" s="159">
        <v>1</v>
      </c>
    </row>
    <row r="10346" spans="3:4" x14ac:dyDescent="0.25">
      <c r="C10346" s="159" t="s">
        <v>27049</v>
      </c>
      <c r="D10346" s="159">
        <v>1</v>
      </c>
    </row>
    <row r="10347" spans="3:4" x14ac:dyDescent="0.25">
      <c r="C10347" s="159" t="s">
        <v>27050</v>
      </c>
      <c r="D10347" s="159">
        <v>1</v>
      </c>
    </row>
    <row r="10348" spans="3:4" x14ac:dyDescent="0.25">
      <c r="C10348" s="159" t="s">
        <v>27051</v>
      </c>
      <c r="D10348" s="159">
        <v>1</v>
      </c>
    </row>
    <row r="10349" spans="3:4" x14ac:dyDescent="0.25">
      <c r="C10349" s="159" t="s">
        <v>27052</v>
      </c>
      <c r="D10349" s="159">
        <v>1</v>
      </c>
    </row>
    <row r="10350" spans="3:4" x14ac:dyDescent="0.25">
      <c r="C10350" s="159" t="s">
        <v>27053</v>
      </c>
      <c r="D10350" s="159">
        <v>1</v>
      </c>
    </row>
    <row r="10351" spans="3:4" x14ac:dyDescent="0.25">
      <c r="C10351" s="159" t="s">
        <v>27054</v>
      </c>
      <c r="D10351" s="159">
        <v>1</v>
      </c>
    </row>
    <row r="10352" spans="3:4" x14ac:dyDescent="0.25">
      <c r="C10352" s="159" t="s">
        <v>27055</v>
      </c>
      <c r="D10352" s="159">
        <v>1</v>
      </c>
    </row>
    <row r="10353" spans="3:4" x14ac:dyDescent="0.25">
      <c r="C10353" s="159" t="s">
        <v>27056</v>
      </c>
      <c r="D10353" s="159">
        <v>1</v>
      </c>
    </row>
    <row r="10354" spans="3:4" x14ac:dyDescent="0.25">
      <c r="C10354" s="159" t="s">
        <v>27057</v>
      </c>
      <c r="D10354" s="159">
        <v>1</v>
      </c>
    </row>
    <row r="10355" spans="3:4" x14ac:dyDescent="0.25">
      <c r="C10355" s="159" t="s">
        <v>27058</v>
      </c>
      <c r="D10355" s="159">
        <v>1</v>
      </c>
    </row>
    <row r="10356" spans="3:4" x14ac:dyDescent="0.25">
      <c r="C10356" s="159" t="s">
        <v>27059</v>
      </c>
      <c r="D10356" s="159">
        <v>1</v>
      </c>
    </row>
    <row r="10357" spans="3:4" x14ac:dyDescent="0.25">
      <c r="C10357" s="159" t="s">
        <v>27060</v>
      </c>
      <c r="D10357" s="159">
        <v>1</v>
      </c>
    </row>
    <row r="10358" spans="3:4" x14ac:dyDescent="0.25">
      <c r="C10358" s="159" t="s">
        <v>27061</v>
      </c>
      <c r="D10358" s="159">
        <v>1</v>
      </c>
    </row>
    <row r="10359" spans="3:4" x14ac:dyDescent="0.25">
      <c r="C10359" s="159" t="s">
        <v>27062</v>
      </c>
      <c r="D10359" s="159">
        <v>1</v>
      </c>
    </row>
    <row r="10360" spans="3:4" x14ac:dyDescent="0.25">
      <c r="C10360" s="159" t="s">
        <v>27063</v>
      </c>
      <c r="D10360" s="159">
        <v>1</v>
      </c>
    </row>
    <row r="10361" spans="3:4" x14ac:dyDescent="0.25">
      <c r="C10361" s="159" t="s">
        <v>27064</v>
      </c>
      <c r="D10361" s="159">
        <v>1</v>
      </c>
    </row>
    <row r="10362" spans="3:4" x14ac:dyDescent="0.25">
      <c r="C10362" s="159" t="s">
        <v>27065</v>
      </c>
      <c r="D10362" s="159">
        <v>1</v>
      </c>
    </row>
    <row r="10363" spans="3:4" x14ac:dyDescent="0.25">
      <c r="C10363" s="159" t="s">
        <v>27066</v>
      </c>
      <c r="D10363" s="159">
        <v>1</v>
      </c>
    </row>
    <row r="10364" spans="3:4" x14ac:dyDescent="0.25">
      <c r="C10364" s="159" t="s">
        <v>27067</v>
      </c>
      <c r="D10364" s="159">
        <v>1</v>
      </c>
    </row>
    <row r="10365" spans="3:4" x14ac:dyDescent="0.25">
      <c r="C10365" s="159" t="s">
        <v>27068</v>
      </c>
      <c r="D10365" s="159">
        <v>1</v>
      </c>
    </row>
    <row r="10366" spans="3:4" x14ac:dyDescent="0.25">
      <c r="C10366" s="159" t="s">
        <v>27069</v>
      </c>
      <c r="D10366" s="159">
        <v>1</v>
      </c>
    </row>
    <row r="10367" spans="3:4" x14ac:dyDescent="0.25">
      <c r="C10367" s="159" t="s">
        <v>27070</v>
      </c>
      <c r="D10367" s="159">
        <v>1</v>
      </c>
    </row>
    <row r="10368" spans="3:4" x14ac:dyDescent="0.25">
      <c r="C10368" s="159" t="s">
        <v>27071</v>
      </c>
      <c r="D10368" s="159">
        <v>1</v>
      </c>
    </row>
    <row r="10369" spans="3:4" x14ac:dyDescent="0.25">
      <c r="C10369" s="159" t="s">
        <v>27072</v>
      </c>
      <c r="D10369" s="159">
        <v>1</v>
      </c>
    </row>
    <row r="10370" spans="3:4" x14ac:dyDescent="0.25">
      <c r="C10370" s="159" t="s">
        <v>27073</v>
      </c>
      <c r="D10370" s="159">
        <v>1</v>
      </c>
    </row>
    <row r="10371" spans="3:4" x14ac:dyDescent="0.25">
      <c r="C10371" s="159" t="s">
        <v>27074</v>
      </c>
      <c r="D10371" s="159">
        <v>1</v>
      </c>
    </row>
    <row r="10372" spans="3:4" x14ac:dyDescent="0.25">
      <c r="C10372" s="159" t="s">
        <v>27075</v>
      </c>
      <c r="D10372" s="159">
        <v>1</v>
      </c>
    </row>
    <row r="10373" spans="3:4" x14ac:dyDescent="0.25">
      <c r="C10373" s="159" t="s">
        <v>27076</v>
      </c>
      <c r="D10373" s="159">
        <v>1</v>
      </c>
    </row>
    <row r="10374" spans="3:4" x14ac:dyDescent="0.25">
      <c r="C10374" s="159" t="s">
        <v>27077</v>
      </c>
      <c r="D10374" s="159">
        <v>1</v>
      </c>
    </row>
    <row r="10375" spans="3:4" x14ac:dyDescent="0.25">
      <c r="C10375" s="159" t="s">
        <v>27078</v>
      </c>
      <c r="D10375" s="159">
        <v>1</v>
      </c>
    </row>
    <row r="10376" spans="3:4" x14ac:dyDescent="0.25">
      <c r="C10376" s="159" t="s">
        <v>27079</v>
      </c>
      <c r="D10376" s="159">
        <v>1</v>
      </c>
    </row>
    <row r="10377" spans="3:4" x14ac:dyDescent="0.25">
      <c r="C10377" s="159" t="s">
        <v>27080</v>
      </c>
      <c r="D10377" s="159">
        <v>1</v>
      </c>
    </row>
    <row r="10378" spans="3:4" x14ac:dyDescent="0.25">
      <c r="C10378" s="159" t="s">
        <v>27081</v>
      </c>
      <c r="D10378" s="159">
        <v>1</v>
      </c>
    </row>
    <row r="10379" spans="3:4" x14ac:dyDescent="0.25">
      <c r="C10379" s="159" t="s">
        <v>27082</v>
      </c>
      <c r="D10379" s="159">
        <v>1</v>
      </c>
    </row>
    <row r="10380" spans="3:4" x14ac:dyDescent="0.25">
      <c r="C10380" s="159" t="s">
        <v>27083</v>
      </c>
      <c r="D10380" s="159">
        <v>1</v>
      </c>
    </row>
    <row r="10381" spans="3:4" x14ac:dyDescent="0.25">
      <c r="C10381" s="159" t="s">
        <v>27084</v>
      </c>
      <c r="D10381" s="159">
        <v>1</v>
      </c>
    </row>
    <row r="10382" spans="3:4" x14ac:dyDescent="0.25">
      <c r="C10382" s="159" t="s">
        <v>27085</v>
      </c>
      <c r="D10382" s="159">
        <v>1</v>
      </c>
    </row>
    <row r="10383" spans="3:4" x14ac:dyDescent="0.25">
      <c r="C10383" s="159" t="s">
        <v>27086</v>
      </c>
      <c r="D10383" s="159">
        <v>1</v>
      </c>
    </row>
    <row r="10384" spans="3:4" x14ac:dyDescent="0.25">
      <c r="C10384" s="159" t="s">
        <v>27087</v>
      </c>
      <c r="D10384" s="159">
        <v>1</v>
      </c>
    </row>
    <row r="10385" spans="3:4" x14ac:dyDescent="0.25">
      <c r="C10385" s="159" t="s">
        <v>27088</v>
      </c>
      <c r="D10385" s="159">
        <v>1</v>
      </c>
    </row>
    <row r="10386" spans="3:4" x14ac:dyDescent="0.25">
      <c r="C10386" s="159" t="s">
        <v>27089</v>
      </c>
      <c r="D10386" s="159">
        <v>1</v>
      </c>
    </row>
    <row r="10387" spans="3:4" x14ac:dyDescent="0.25">
      <c r="C10387" s="159" t="s">
        <v>27090</v>
      </c>
      <c r="D10387" s="159">
        <v>1</v>
      </c>
    </row>
    <row r="10388" spans="3:4" x14ac:dyDescent="0.25">
      <c r="C10388" s="159" t="s">
        <v>27091</v>
      </c>
      <c r="D10388" s="159">
        <v>1</v>
      </c>
    </row>
    <row r="10389" spans="3:4" x14ac:dyDescent="0.25">
      <c r="C10389" s="159" t="s">
        <v>27092</v>
      </c>
      <c r="D10389" s="159">
        <v>1</v>
      </c>
    </row>
    <row r="10390" spans="3:4" x14ac:dyDescent="0.25">
      <c r="C10390" s="159" t="s">
        <v>27093</v>
      </c>
      <c r="D10390" s="159">
        <v>1</v>
      </c>
    </row>
    <row r="10391" spans="3:4" x14ac:dyDescent="0.25">
      <c r="C10391" s="159" t="s">
        <v>27094</v>
      </c>
      <c r="D10391" s="159">
        <v>1</v>
      </c>
    </row>
    <row r="10392" spans="3:4" x14ac:dyDescent="0.25">
      <c r="C10392" s="159" t="s">
        <v>27095</v>
      </c>
      <c r="D10392" s="159">
        <v>1</v>
      </c>
    </row>
    <row r="10393" spans="3:4" x14ac:dyDescent="0.25">
      <c r="C10393" s="159" t="s">
        <v>27096</v>
      </c>
      <c r="D10393" s="159">
        <v>1</v>
      </c>
    </row>
    <row r="10394" spans="3:4" x14ac:dyDescent="0.25">
      <c r="C10394" s="159" t="s">
        <v>27097</v>
      </c>
      <c r="D10394" s="159">
        <v>1</v>
      </c>
    </row>
    <row r="10395" spans="3:4" x14ac:dyDescent="0.25">
      <c r="C10395" s="159" t="s">
        <v>27098</v>
      </c>
      <c r="D10395" s="159">
        <v>1</v>
      </c>
    </row>
    <row r="10396" spans="3:4" x14ac:dyDescent="0.25">
      <c r="C10396" s="159" t="s">
        <v>27099</v>
      </c>
      <c r="D10396" s="159">
        <v>1</v>
      </c>
    </row>
    <row r="10397" spans="3:4" x14ac:dyDescent="0.25">
      <c r="C10397" s="159" t="s">
        <v>27100</v>
      </c>
      <c r="D10397" s="159">
        <v>1</v>
      </c>
    </row>
    <row r="10398" spans="3:4" x14ac:dyDescent="0.25">
      <c r="C10398" s="159" t="s">
        <v>27101</v>
      </c>
      <c r="D10398" s="159">
        <v>1</v>
      </c>
    </row>
    <row r="10399" spans="3:4" x14ac:dyDescent="0.25">
      <c r="C10399" s="159" t="s">
        <v>27102</v>
      </c>
      <c r="D10399" s="159">
        <v>1</v>
      </c>
    </row>
    <row r="10400" spans="3:4" x14ac:dyDescent="0.25">
      <c r="C10400" s="159" t="s">
        <v>27103</v>
      </c>
      <c r="D10400" s="159">
        <v>1</v>
      </c>
    </row>
    <row r="10401" spans="3:4" x14ac:dyDescent="0.25">
      <c r="C10401" s="159" t="s">
        <v>27104</v>
      </c>
      <c r="D10401" s="159">
        <v>1</v>
      </c>
    </row>
    <row r="10402" spans="3:4" x14ac:dyDescent="0.25">
      <c r="C10402" s="159" t="s">
        <v>27105</v>
      </c>
      <c r="D10402" s="159">
        <v>1</v>
      </c>
    </row>
    <row r="10403" spans="3:4" x14ac:dyDescent="0.25">
      <c r="C10403" s="159" t="s">
        <v>27106</v>
      </c>
      <c r="D10403" s="159">
        <v>1</v>
      </c>
    </row>
    <row r="10404" spans="3:4" x14ac:dyDescent="0.25">
      <c r="C10404" s="159" t="s">
        <v>27107</v>
      </c>
      <c r="D10404" s="159">
        <v>1</v>
      </c>
    </row>
    <row r="10405" spans="3:4" x14ac:dyDescent="0.25">
      <c r="C10405" s="159" t="s">
        <v>27108</v>
      </c>
      <c r="D10405" s="159">
        <v>1</v>
      </c>
    </row>
    <row r="10406" spans="3:4" x14ac:dyDescent="0.25">
      <c r="C10406" s="159" t="s">
        <v>27109</v>
      </c>
      <c r="D10406" s="159">
        <v>1</v>
      </c>
    </row>
    <row r="10407" spans="3:4" x14ac:dyDescent="0.25">
      <c r="C10407" s="159" t="s">
        <v>27110</v>
      </c>
      <c r="D10407" s="159">
        <v>1</v>
      </c>
    </row>
    <row r="10408" spans="3:4" x14ac:dyDescent="0.25">
      <c r="C10408" s="159" t="s">
        <v>27111</v>
      </c>
      <c r="D10408" s="159">
        <v>1</v>
      </c>
    </row>
    <row r="10409" spans="3:4" x14ac:dyDescent="0.25">
      <c r="C10409" s="159" t="s">
        <v>27112</v>
      </c>
      <c r="D10409" s="159">
        <v>1</v>
      </c>
    </row>
    <row r="10410" spans="3:4" x14ac:dyDescent="0.25">
      <c r="C10410" s="159" t="s">
        <v>27113</v>
      </c>
      <c r="D10410" s="159">
        <v>1</v>
      </c>
    </row>
    <row r="10411" spans="3:4" x14ac:dyDescent="0.25">
      <c r="C10411" s="159" t="s">
        <v>27114</v>
      </c>
      <c r="D10411" s="159">
        <v>1</v>
      </c>
    </row>
    <row r="10412" spans="3:4" x14ac:dyDescent="0.25">
      <c r="C10412" s="159" t="s">
        <v>27115</v>
      </c>
      <c r="D10412" s="159">
        <v>1</v>
      </c>
    </row>
    <row r="10413" spans="3:4" x14ac:dyDescent="0.25">
      <c r="C10413" s="159" t="s">
        <v>27116</v>
      </c>
      <c r="D10413" s="159">
        <v>1</v>
      </c>
    </row>
    <row r="10414" spans="3:4" x14ac:dyDescent="0.25">
      <c r="C10414" s="159" t="s">
        <v>27117</v>
      </c>
      <c r="D10414" s="159">
        <v>1</v>
      </c>
    </row>
    <row r="10415" spans="3:4" x14ac:dyDescent="0.25">
      <c r="C10415" s="159" t="s">
        <v>27118</v>
      </c>
      <c r="D10415" s="159">
        <v>1</v>
      </c>
    </row>
    <row r="10416" spans="3:4" x14ac:dyDescent="0.25">
      <c r="C10416" s="159" t="s">
        <v>27119</v>
      </c>
      <c r="D10416" s="159">
        <v>1</v>
      </c>
    </row>
    <row r="10417" spans="3:4" x14ac:dyDescent="0.25">
      <c r="C10417" s="159" t="s">
        <v>27120</v>
      </c>
      <c r="D10417" s="159">
        <v>1</v>
      </c>
    </row>
    <row r="10418" spans="3:4" x14ac:dyDescent="0.25">
      <c r="C10418" s="159" t="s">
        <v>27121</v>
      </c>
      <c r="D10418" s="159">
        <v>1</v>
      </c>
    </row>
    <row r="10419" spans="3:4" x14ac:dyDescent="0.25">
      <c r="C10419" s="159" t="s">
        <v>27122</v>
      </c>
      <c r="D10419" s="159">
        <v>1</v>
      </c>
    </row>
    <row r="10420" spans="3:4" x14ac:dyDescent="0.25">
      <c r="C10420" s="159" t="s">
        <v>27123</v>
      </c>
      <c r="D10420" s="159">
        <v>1</v>
      </c>
    </row>
    <row r="10421" spans="3:4" x14ac:dyDescent="0.25">
      <c r="C10421" s="159" t="s">
        <v>27124</v>
      </c>
      <c r="D10421" s="159">
        <v>1</v>
      </c>
    </row>
    <row r="10422" spans="3:4" x14ac:dyDescent="0.25">
      <c r="C10422" s="159" t="s">
        <v>27125</v>
      </c>
      <c r="D10422" s="159">
        <v>1</v>
      </c>
    </row>
    <row r="10423" spans="3:4" x14ac:dyDescent="0.25">
      <c r="C10423" s="159" t="s">
        <v>27126</v>
      </c>
      <c r="D10423" s="159">
        <v>1</v>
      </c>
    </row>
    <row r="10424" spans="3:4" x14ac:dyDescent="0.25">
      <c r="C10424" s="159" t="s">
        <v>27127</v>
      </c>
      <c r="D10424" s="159">
        <v>1</v>
      </c>
    </row>
    <row r="10425" spans="3:4" x14ac:dyDescent="0.25">
      <c r="C10425" s="159" t="s">
        <v>27128</v>
      </c>
      <c r="D10425" s="159">
        <v>1</v>
      </c>
    </row>
    <row r="10426" spans="3:4" x14ac:dyDescent="0.25">
      <c r="C10426" s="159" t="s">
        <v>27129</v>
      </c>
      <c r="D10426" s="159">
        <v>1</v>
      </c>
    </row>
    <row r="10427" spans="3:4" x14ac:dyDescent="0.25">
      <c r="C10427" s="159" t="s">
        <v>27130</v>
      </c>
      <c r="D10427" s="159">
        <v>1</v>
      </c>
    </row>
    <row r="10428" spans="3:4" x14ac:dyDescent="0.25">
      <c r="C10428" s="159" t="s">
        <v>27131</v>
      </c>
      <c r="D10428" s="159">
        <v>1</v>
      </c>
    </row>
    <row r="10429" spans="3:4" x14ac:dyDescent="0.25">
      <c r="C10429" s="159" t="s">
        <v>27132</v>
      </c>
      <c r="D10429" s="159">
        <v>1</v>
      </c>
    </row>
    <row r="10430" spans="3:4" x14ac:dyDescent="0.25">
      <c r="C10430" s="159" t="s">
        <v>27133</v>
      </c>
      <c r="D10430" s="159">
        <v>1</v>
      </c>
    </row>
    <row r="10431" spans="3:4" x14ac:dyDescent="0.25">
      <c r="C10431" s="159" t="s">
        <v>27134</v>
      </c>
      <c r="D10431" s="159">
        <v>1</v>
      </c>
    </row>
    <row r="10432" spans="3:4" x14ac:dyDescent="0.25">
      <c r="C10432" s="159" t="s">
        <v>27135</v>
      </c>
      <c r="D10432" s="159">
        <v>1</v>
      </c>
    </row>
    <row r="10433" spans="3:4" x14ac:dyDescent="0.25">
      <c r="C10433" s="159" t="s">
        <v>27136</v>
      </c>
      <c r="D10433" s="159">
        <v>1</v>
      </c>
    </row>
    <row r="10434" spans="3:4" x14ac:dyDescent="0.25">
      <c r="C10434" s="159" t="s">
        <v>27137</v>
      </c>
      <c r="D10434" s="159">
        <v>1</v>
      </c>
    </row>
    <row r="10435" spans="3:4" x14ac:dyDescent="0.25">
      <c r="C10435" s="159" t="s">
        <v>27138</v>
      </c>
      <c r="D10435" s="159">
        <v>1</v>
      </c>
    </row>
    <row r="10436" spans="3:4" x14ac:dyDescent="0.25">
      <c r="C10436" s="159" t="s">
        <v>27139</v>
      </c>
      <c r="D10436" s="159">
        <v>1</v>
      </c>
    </row>
    <row r="10437" spans="3:4" x14ac:dyDescent="0.25">
      <c r="C10437" s="159" t="s">
        <v>27140</v>
      </c>
      <c r="D10437" s="159">
        <v>1</v>
      </c>
    </row>
    <row r="10438" spans="3:4" x14ac:dyDescent="0.25">
      <c r="C10438" s="159" t="s">
        <v>27141</v>
      </c>
      <c r="D10438" s="159">
        <v>1</v>
      </c>
    </row>
    <row r="10439" spans="3:4" x14ac:dyDescent="0.25">
      <c r="C10439" s="159" t="s">
        <v>27142</v>
      </c>
      <c r="D10439" s="159">
        <v>1</v>
      </c>
    </row>
    <row r="10440" spans="3:4" x14ac:dyDescent="0.25">
      <c r="C10440" s="159" t="s">
        <v>27143</v>
      </c>
      <c r="D10440" s="159">
        <v>1</v>
      </c>
    </row>
    <row r="10441" spans="3:4" x14ac:dyDescent="0.25">
      <c r="C10441" s="159" t="s">
        <v>27144</v>
      </c>
      <c r="D10441" s="159">
        <v>1</v>
      </c>
    </row>
    <row r="10442" spans="3:4" x14ac:dyDescent="0.25">
      <c r="C10442" s="159" t="s">
        <v>27145</v>
      </c>
      <c r="D10442" s="159">
        <v>1</v>
      </c>
    </row>
    <row r="10443" spans="3:4" x14ac:dyDescent="0.25">
      <c r="C10443" s="159" t="s">
        <v>27146</v>
      </c>
      <c r="D10443" s="159">
        <v>1</v>
      </c>
    </row>
    <row r="10444" spans="3:4" x14ac:dyDescent="0.25">
      <c r="C10444" s="159" t="s">
        <v>27147</v>
      </c>
      <c r="D10444" s="159">
        <v>1</v>
      </c>
    </row>
    <row r="10445" spans="3:4" x14ac:dyDescent="0.25">
      <c r="C10445" s="159" t="s">
        <v>27148</v>
      </c>
      <c r="D10445" s="159">
        <v>1</v>
      </c>
    </row>
    <row r="10446" spans="3:4" x14ac:dyDescent="0.25">
      <c r="C10446" s="159" t="s">
        <v>27149</v>
      </c>
      <c r="D10446" s="159">
        <v>1</v>
      </c>
    </row>
    <row r="10447" spans="3:4" x14ac:dyDescent="0.25">
      <c r="C10447" s="159" t="s">
        <v>27150</v>
      </c>
      <c r="D10447" s="159">
        <v>1</v>
      </c>
    </row>
    <row r="10448" spans="3:4" x14ac:dyDescent="0.25">
      <c r="C10448" s="159" t="s">
        <v>27151</v>
      </c>
      <c r="D10448" s="159">
        <v>1</v>
      </c>
    </row>
    <row r="10449" spans="3:4" x14ac:dyDescent="0.25">
      <c r="C10449" s="159" t="s">
        <v>27152</v>
      </c>
      <c r="D10449" s="159">
        <v>1</v>
      </c>
    </row>
    <row r="10450" spans="3:4" x14ac:dyDescent="0.25">
      <c r="C10450" s="159" t="s">
        <v>27153</v>
      </c>
      <c r="D10450" s="159">
        <v>1</v>
      </c>
    </row>
    <row r="10451" spans="3:4" x14ac:dyDescent="0.25">
      <c r="C10451" s="159" t="s">
        <v>27154</v>
      </c>
      <c r="D10451" s="159">
        <v>1</v>
      </c>
    </row>
    <row r="10452" spans="3:4" x14ac:dyDescent="0.25">
      <c r="C10452" s="159" t="s">
        <v>27155</v>
      </c>
      <c r="D10452" s="159">
        <v>1</v>
      </c>
    </row>
    <row r="10453" spans="3:4" x14ac:dyDescent="0.25">
      <c r="C10453" s="159" t="s">
        <v>27156</v>
      </c>
      <c r="D10453" s="159">
        <v>1</v>
      </c>
    </row>
    <row r="10454" spans="3:4" x14ac:dyDescent="0.25">
      <c r="C10454" s="159" t="s">
        <v>27157</v>
      </c>
      <c r="D10454" s="159">
        <v>1</v>
      </c>
    </row>
    <row r="10455" spans="3:4" x14ac:dyDescent="0.25">
      <c r="C10455" s="159" t="s">
        <v>27158</v>
      </c>
      <c r="D10455" s="159">
        <v>1</v>
      </c>
    </row>
    <row r="10456" spans="3:4" x14ac:dyDescent="0.25">
      <c r="C10456" s="159" t="s">
        <v>27159</v>
      </c>
      <c r="D10456" s="159">
        <v>1</v>
      </c>
    </row>
    <row r="10457" spans="3:4" x14ac:dyDescent="0.25">
      <c r="C10457" s="159" t="s">
        <v>27160</v>
      </c>
      <c r="D10457" s="159">
        <v>1</v>
      </c>
    </row>
    <row r="10458" spans="3:4" x14ac:dyDescent="0.25">
      <c r="C10458" s="159" t="s">
        <v>27161</v>
      </c>
      <c r="D10458" s="159">
        <v>1</v>
      </c>
    </row>
    <row r="10459" spans="3:4" x14ac:dyDescent="0.25">
      <c r="C10459" s="159" t="s">
        <v>27162</v>
      </c>
      <c r="D10459" s="159">
        <v>1</v>
      </c>
    </row>
    <row r="10460" spans="3:4" x14ac:dyDescent="0.25">
      <c r="C10460" s="159" t="s">
        <v>27163</v>
      </c>
      <c r="D10460" s="159">
        <v>1</v>
      </c>
    </row>
    <row r="10461" spans="3:4" x14ac:dyDescent="0.25">
      <c r="C10461" s="159" t="s">
        <v>27164</v>
      </c>
      <c r="D10461" s="159">
        <v>1</v>
      </c>
    </row>
    <row r="10462" spans="3:4" x14ac:dyDescent="0.25">
      <c r="C10462" s="159" t="s">
        <v>27165</v>
      </c>
      <c r="D10462" s="159">
        <v>1</v>
      </c>
    </row>
    <row r="10463" spans="3:4" x14ac:dyDescent="0.25">
      <c r="C10463" s="159" t="s">
        <v>27166</v>
      </c>
      <c r="D10463" s="159">
        <v>1</v>
      </c>
    </row>
    <row r="10464" spans="3:4" x14ac:dyDescent="0.25">
      <c r="C10464" s="159" t="s">
        <v>27167</v>
      </c>
      <c r="D10464" s="159">
        <v>1</v>
      </c>
    </row>
    <row r="10465" spans="3:4" x14ac:dyDescent="0.25">
      <c r="C10465" s="159" t="s">
        <v>27168</v>
      </c>
      <c r="D10465" s="159">
        <v>1</v>
      </c>
    </row>
    <row r="10466" spans="3:4" x14ac:dyDescent="0.25">
      <c r="C10466" s="159" t="s">
        <v>27169</v>
      </c>
      <c r="D10466" s="159">
        <v>1</v>
      </c>
    </row>
    <row r="10467" spans="3:4" x14ac:dyDescent="0.25">
      <c r="C10467" s="159" t="s">
        <v>27170</v>
      </c>
      <c r="D10467" s="159">
        <v>1</v>
      </c>
    </row>
    <row r="10468" spans="3:4" x14ac:dyDescent="0.25">
      <c r="C10468" s="159" t="s">
        <v>27171</v>
      </c>
      <c r="D10468" s="159">
        <v>1</v>
      </c>
    </row>
    <row r="10469" spans="3:4" x14ac:dyDescent="0.25">
      <c r="C10469" s="159" t="s">
        <v>27172</v>
      </c>
      <c r="D10469" s="159">
        <v>1</v>
      </c>
    </row>
    <row r="10470" spans="3:4" x14ac:dyDescent="0.25">
      <c r="C10470" s="159" t="s">
        <v>27173</v>
      </c>
      <c r="D10470" s="159">
        <v>1</v>
      </c>
    </row>
    <row r="10471" spans="3:4" x14ac:dyDescent="0.25">
      <c r="C10471" s="159" t="s">
        <v>27174</v>
      </c>
      <c r="D10471" s="159">
        <v>1</v>
      </c>
    </row>
    <row r="10472" spans="3:4" x14ac:dyDescent="0.25">
      <c r="C10472" s="159" t="s">
        <v>27175</v>
      </c>
      <c r="D10472" s="159">
        <v>1</v>
      </c>
    </row>
    <row r="10473" spans="3:4" x14ac:dyDescent="0.25">
      <c r="C10473" s="159" t="s">
        <v>27176</v>
      </c>
      <c r="D10473" s="159">
        <v>1</v>
      </c>
    </row>
    <row r="10474" spans="3:4" x14ac:dyDescent="0.25">
      <c r="C10474" s="159" t="s">
        <v>27177</v>
      </c>
      <c r="D10474" s="159">
        <v>1</v>
      </c>
    </row>
    <row r="10475" spans="3:4" x14ac:dyDescent="0.25">
      <c r="C10475" s="159" t="s">
        <v>27178</v>
      </c>
      <c r="D10475" s="159">
        <v>1</v>
      </c>
    </row>
    <row r="10476" spans="3:4" x14ac:dyDescent="0.25">
      <c r="C10476" s="159" t="s">
        <v>27179</v>
      </c>
      <c r="D10476" s="159">
        <v>1</v>
      </c>
    </row>
    <row r="10477" spans="3:4" x14ac:dyDescent="0.25">
      <c r="C10477" s="159" t="s">
        <v>27180</v>
      </c>
      <c r="D10477" s="159">
        <v>1</v>
      </c>
    </row>
    <row r="10478" spans="3:4" x14ac:dyDescent="0.25">
      <c r="C10478" s="159" t="s">
        <v>27181</v>
      </c>
      <c r="D10478" s="159">
        <v>1</v>
      </c>
    </row>
    <row r="10479" spans="3:4" x14ac:dyDescent="0.25">
      <c r="C10479" s="159" t="s">
        <v>27182</v>
      </c>
      <c r="D10479" s="159">
        <v>1</v>
      </c>
    </row>
    <row r="10480" spans="3:4" x14ac:dyDescent="0.25">
      <c r="C10480" s="159" t="s">
        <v>27183</v>
      </c>
      <c r="D10480" s="159">
        <v>1</v>
      </c>
    </row>
    <row r="10481" spans="3:4" x14ac:dyDescent="0.25">
      <c r="C10481" s="159" t="s">
        <v>27184</v>
      </c>
      <c r="D10481" s="159">
        <v>1</v>
      </c>
    </row>
    <row r="10482" spans="3:4" x14ac:dyDescent="0.25">
      <c r="C10482" s="159" t="s">
        <v>27185</v>
      </c>
      <c r="D10482" s="159">
        <v>1</v>
      </c>
    </row>
    <row r="10483" spans="3:4" x14ac:dyDescent="0.25">
      <c r="C10483" s="159" t="s">
        <v>27186</v>
      </c>
      <c r="D10483" s="159">
        <v>1</v>
      </c>
    </row>
    <row r="10484" spans="3:4" x14ac:dyDescent="0.25">
      <c r="C10484" s="159" t="s">
        <v>27187</v>
      </c>
      <c r="D10484" s="159">
        <v>1</v>
      </c>
    </row>
    <row r="10485" spans="3:4" x14ac:dyDescent="0.25">
      <c r="C10485" s="159" t="s">
        <v>27188</v>
      </c>
      <c r="D10485" s="159">
        <v>1</v>
      </c>
    </row>
    <row r="10486" spans="3:4" x14ac:dyDescent="0.25">
      <c r="C10486" s="159" t="s">
        <v>27417</v>
      </c>
      <c r="D10486" s="159">
        <v>1</v>
      </c>
    </row>
    <row r="10487" spans="3:4" x14ac:dyDescent="0.25">
      <c r="C10487" s="159" t="s">
        <v>27418</v>
      </c>
      <c r="D10487" s="159">
        <v>1</v>
      </c>
    </row>
    <row r="10488" spans="3:4" x14ac:dyDescent="0.25">
      <c r="C10488" s="159" t="s">
        <v>27419</v>
      </c>
      <c r="D10488" s="159">
        <v>1</v>
      </c>
    </row>
    <row r="10489" spans="3:4" x14ac:dyDescent="0.25">
      <c r="C10489" s="159" t="s">
        <v>27420</v>
      </c>
      <c r="D10489" s="159">
        <v>1</v>
      </c>
    </row>
    <row r="10490" spans="3:4" x14ac:dyDescent="0.25">
      <c r="C10490" s="159" t="s">
        <v>27421</v>
      </c>
      <c r="D10490" s="159">
        <v>1</v>
      </c>
    </row>
    <row r="10491" spans="3:4" x14ac:dyDescent="0.25">
      <c r="C10491" s="159" t="s">
        <v>27422</v>
      </c>
      <c r="D10491" s="159">
        <v>1</v>
      </c>
    </row>
    <row r="10492" spans="3:4" x14ac:dyDescent="0.25">
      <c r="C10492" s="159" t="s">
        <v>27423</v>
      </c>
      <c r="D10492" s="159">
        <v>1</v>
      </c>
    </row>
    <row r="10493" spans="3:4" x14ac:dyDescent="0.25">
      <c r="C10493" s="159" t="s">
        <v>27424</v>
      </c>
      <c r="D10493" s="159">
        <v>1</v>
      </c>
    </row>
    <row r="10494" spans="3:4" x14ac:dyDescent="0.25">
      <c r="C10494" s="159" t="s">
        <v>27425</v>
      </c>
      <c r="D10494" s="159">
        <v>1</v>
      </c>
    </row>
    <row r="10495" spans="3:4" x14ac:dyDescent="0.25">
      <c r="C10495" s="159" t="s">
        <v>27426</v>
      </c>
      <c r="D10495" s="159">
        <v>1</v>
      </c>
    </row>
    <row r="10496" spans="3:4" x14ac:dyDescent="0.25">
      <c r="C10496" s="159" t="s">
        <v>27427</v>
      </c>
      <c r="D10496" s="159">
        <v>1</v>
      </c>
    </row>
    <row r="10497" spans="3:4" x14ac:dyDescent="0.25">
      <c r="C10497" s="159" t="s">
        <v>27428</v>
      </c>
      <c r="D10497" s="159">
        <v>1</v>
      </c>
    </row>
    <row r="10498" spans="3:4" x14ac:dyDescent="0.25">
      <c r="C10498" s="159" t="s">
        <v>27429</v>
      </c>
      <c r="D10498" s="159">
        <v>1</v>
      </c>
    </row>
    <row r="10499" spans="3:4" x14ac:dyDescent="0.25">
      <c r="C10499" s="159" t="s">
        <v>27430</v>
      </c>
      <c r="D10499" s="159">
        <v>1</v>
      </c>
    </row>
    <row r="10500" spans="3:4" x14ac:dyDescent="0.25">
      <c r="C10500" s="159" t="s">
        <v>27431</v>
      </c>
      <c r="D10500" s="159">
        <v>1</v>
      </c>
    </row>
    <row r="10501" spans="3:4" x14ac:dyDescent="0.25">
      <c r="C10501" s="159" t="s">
        <v>27432</v>
      </c>
      <c r="D10501" s="159">
        <v>1</v>
      </c>
    </row>
    <row r="10502" spans="3:4" x14ac:dyDescent="0.25">
      <c r="C10502" s="159" t="s">
        <v>27433</v>
      </c>
      <c r="D10502" s="159">
        <v>1</v>
      </c>
    </row>
    <row r="10503" spans="3:4" x14ac:dyDescent="0.25">
      <c r="C10503" s="159" t="s">
        <v>27434</v>
      </c>
      <c r="D10503" s="159">
        <v>1</v>
      </c>
    </row>
    <row r="10504" spans="3:4" x14ac:dyDescent="0.25">
      <c r="C10504" s="159" t="s">
        <v>27435</v>
      </c>
      <c r="D10504" s="159">
        <v>1</v>
      </c>
    </row>
    <row r="10505" spans="3:4" x14ac:dyDescent="0.25">
      <c r="C10505" s="159" t="s">
        <v>27436</v>
      </c>
      <c r="D10505" s="159">
        <v>1</v>
      </c>
    </row>
    <row r="10506" spans="3:4" x14ac:dyDescent="0.25">
      <c r="C10506" s="159" t="s">
        <v>27437</v>
      </c>
      <c r="D10506" s="159">
        <v>1</v>
      </c>
    </row>
    <row r="10507" spans="3:4" x14ac:dyDescent="0.25">
      <c r="C10507" s="159" t="s">
        <v>27438</v>
      </c>
      <c r="D10507" s="159">
        <v>1</v>
      </c>
    </row>
    <row r="10508" spans="3:4" x14ac:dyDescent="0.25">
      <c r="C10508" s="159" t="s">
        <v>27439</v>
      </c>
      <c r="D10508" s="159">
        <v>1</v>
      </c>
    </row>
    <row r="10509" spans="3:4" x14ac:dyDescent="0.25">
      <c r="C10509" s="159" t="s">
        <v>27440</v>
      </c>
      <c r="D10509" s="159">
        <v>1</v>
      </c>
    </row>
    <row r="10510" spans="3:4" x14ac:dyDescent="0.25">
      <c r="C10510" s="159" t="s">
        <v>27441</v>
      </c>
      <c r="D10510" s="159">
        <v>1</v>
      </c>
    </row>
    <row r="10511" spans="3:4" x14ac:dyDescent="0.25">
      <c r="C10511" s="159" t="s">
        <v>27442</v>
      </c>
      <c r="D10511" s="159">
        <v>1</v>
      </c>
    </row>
    <row r="10512" spans="3:4" x14ac:dyDescent="0.25">
      <c r="C10512" s="159" t="s">
        <v>27443</v>
      </c>
      <c r="D10512" s="159">
        <v>1</v>
      </c>
    </row>
    <row r="10513" spans="3:4" x14ac:dyDescent="0.25">
      <c r="C10513" s="159" t="s">
        <v>27444</v>
      </c>
      <c r="D10513" s="159">
        <v>1</v>
      </c>
    </row>
    <row r="10514" spans="3:4" x14ac:dyDescent="0.25">
      <c r="C10514" s="159" t="s">
        <v>27445</v>
      </c>
      <c r="D10514" s="159">
        <v>1</v>
      </c>
    </row>
    <row r="10515" spans="3:4" x14ac:dyDescent="0.25">
      <c r="C10515" s="159" t="s">
        <v>27446</v>
      </c>
      <c r="D10515" s="159">
        <v>1</v>
      </c>
    </row>
    <row r="10516" spans="3:4" x14ac:dyDescent="0.25">
      <c r="C10516" s="159" t="s">
        <v>27447</v>
      </c>
      <c r="D10516" s="159">
        <v>1</v>
      </c>
    </row>
    <row r="10517" spans="3:4" x14ac:dyDescent="0.25">
      <c r="C10517" s="159" t="s">
        <v>27448</v>
      </c>
      <c r="D10517" s="159">
        <v>1</v>
      </c>
    </row>
    <row r="10518" spans="3:4" x14ac:dyDescent="0.25">
      <c r="C10518" s="159" t="s">
        <v>27449</v>
      </c>
      <c r="D10518" s="159">
        <v>1</v>
      </c>
    </row>
    <row r="10519" spans="3:4" x14ac:dyDescent="0.25">
      <c r="C10519" s="159" t="s">
        <v>27450</v>
      </c>
      <c r="D10519" s="159">
        <v>1</v>
      </c>
    </row>
    <row r="10520" spans="3:4" x14ac:dyDescent="0.25">
      <c r="C10520" s="159" t="s">
        <v>27451</v>
      </c>
      <c r="D10520" s="159">
        <v>1</v>
      </c>
    </row>
    <row r="10521" spans="3:4" x14ac:dyDescent="0.25">
      <c r="C10521" s="159" t="s">
        <v>27452</v>
      </c>
      <c r="D10521" s="159">
        <v>1</v>
      </c>
    </row>
    <row r="10522" spans="3:4" x14ac:dyDescent="0.25">
      <c r="C10522" s="159" t="s">
        <v>27453</v>
      </c>
      <c r="D10522" s="159">
        <v>1</v>
      </c>
    </row>
    <row r="10523" spans="3:4" x14ac:dyDescent="0.25">
      <c r="C10523" s="159" t="s">
        <v>27454</v>
      </c>
      <c r="D10523" s="159">
        <v>1</v>
      </c>
    </row>
    <row r="10524" spans="3:4" x14ac:dyDescent="0.25">
      <c r="C10524" s="159" t="s">
        <v>27455</v>
      </c>
      <c r="D10524" s="159">
        <v>1</v>
      </c>
    </row>
    <row r="10525" spans="3:4" x14ac:dyDescent="0.25">
      <c r="C10525" s="159" t="s">
        <v>27456</v>
      </c>
      <c r="D10525" s="159">
        <v>1</v>
      </c>
    </row>
    <row r="10526" spans="3:4" x14ac:dyDescent="0.25">
      <c r="C10526" s="159" t="s">
        <v>26917</v>
      </c>
      <c r="D10526" s="159">
        <v>1</v>
      </c>
    </row>
    <row r="10527" spans="3:4" x14ac:dyDescent="0.25">
      <c r="C10527" s="159" t="s">
        <v>26918</v>
      </c>
      <c r="D10527" s="159">
        <v>1</v>
      </c>
    </row>
    <row r="10528" spans="3:4" x14ac:dyDescent="0.25">
      <c r="C10528" s="159" t="s">
        <v>26919</v>
      </c>
      <c r="D10528" s="159">
        <v>1</v>
      </c>
    </row>
    <row r="10529" spans="3:4" x14ac:dyDescent="0.25">
      <c r="C10529" s="159" t="s">
        <v>26920</v>
      </c>
      <c r="D10529" s="159">
        <v>1</v>
      </c>
    </row>
    <row r="10530" spans="3:4" x14ac:dyDescent="0.25">
      <c r="C10530" s="159" t="s">
        <v>26921</v>
      </c>
      <c r="D10530" s="159">
        <v>1</v>
      </c>
    </row>
    <row r="10531" spans="3:4" x14ac:dyDescent="0.25">
      <c r="C10531" s="159" t="s">
        <v>26922</v>
      </c>
      <c r="D10531" s="159">
        <v>1</v>
      </c>
    </row>
    <row r="10532" spans="3:4" x14ac:dyDescent="0.25">
      <c r="C10532" s="159" t="s">
        <v>26923</v>
      </c>
      <c r="D10532" s="159">
        <v>1</v>
      </c>
    </row>
    <row r="10533" spans="3:4" x14ac:dyDescent="0.25">
      <c r="C10533" s="159" t="s">
        <v>26924</v>
      </c>
      <c r="D10533" s="159">
        <v>1</v>
      </c>
    </row>
    <row r="10534" spans="3:4" x14ac:dyDescent="0.25">
      <c r="C10534" s="159" t="s">
        <v>26925</v>
      </c>
      <c r="D10534" s="159">
        <v>1</v>
      </c>
    </row>
    <row r="10535" spans="3:4" x14ac:dyDescent="0.25">
      <c r="C10535" s="159" t="s">
        <v>26926</v>
      </c>
      <c r="D10535" s="159">
        <v>1</v>
      </c>
    </row>
    <row r="10536" spans="3:4" x14ac:dyDescent="0.25">
      <c r="C10536" s="159" t="s">
        <v>26927</v>
      </c>
      <c r="D10536" s="159">
        <v>1</v>
      </c>
    </row>
    <row r="10537" spans="3:4" x14ac:dyDescent="0.25">
      <c r="C10537" s="159" t="s">
        <v>26928</v>
      </c>
      <c r="D10537" s="159">
        <v>1</v>
      </c>
    </row>
    <row r="10538" spans="3:4" x14ac:dyDescent="0.25">
      <c r="C10538" s="159" t="s">
        <v>26929</v>
      </c>
      <c r="D10538" s="159">
        <v>1</v>
      </c>
    </row>
    <row r="10539" spans="3:4" x14ac:dyDescent="0.25">
      <c r="C10539" s="159" t="s">
        <v>26930</v>
      </c>
      <c r="D10539" s="159">
        <v>1</v>
      </c>
    </row>
    <row r="10540" spans="3:4" x14ac:dyDescent="0.25">
      <c r="C10540" s="159" t="s">
        <v>26931</v>
      </c>
      <c r="D10540" s="159">
        <v>1</v>
      </c>
    </row>
    <row r="10541" spans="3:4" x14ac:dyDescent="0.25">
      <c r="C10541" s="159" t="s">
        <v>26932</v>
      </c>
      <c r="D10541" s="159">
        <v>1</v>
      </c>
    </row>
    <row r="10542" spans="3:4" x14ac:dyDescent="0.25">
      <c r="C10542" s="159" t="s">
        <v>26933</v>
      </c>
      <c r="D10542" s="159">
        <v>1</v>
      </c>
    </row>
    <row r="10543" spans="3:4" x14ac:dyDescent="0.25">
      <c r="C10543" s="159" t="s">
        <v>26934</v>
      </c>
      <c r="D10543" s="159">
        <v>1</v>
      </c>
    </row>
    <row r="10544" spans="3:4" x14ac:dyDescent="0.25">
      <c r="C10544" s="159" t="s">
        <v>26935</v>
      </c>
      <c r="D10544" s="159">
        <v>1</v>
      </c>
    </row>
    <row r="10545" spans="3:4" x14ac:dyDescent="0.25">
      <c r="C10545" s="159" t="s">
        <v>26936</v>
      </c>
      <c r="D10545" s="159">
        <v>1</v>
      </c>
    </row>
    <row r="10546" spans="3:4" x14ac:dyDescent="0.25">
      <c r="C10546" s="159" t="s">
        <v>27189</v>
      </c>
      <c r="D10546" s="159">
        <v>1</v>
      </c>
    </row>
    <row r="10547" spans="3:4" x14ac:dyDescent="0.25">
      <c r="C10547" s="159" t="s">
        <v>27190</v>
      </c>
      <c r="D10547" s="159">
        <v>1</v>
      </c>
    </row>
    <row r="10548" spans="3:4" x14ac:dyDescent="0.25">
      <c r="C10548" s="159" t="s">
        <v>27191</v>
      </c>
      <c r="D10548" s="159">
        <v>1</v>
      </c>
    </row>
    <row r="10549" spans="3:4" x14ac:dyDescent="0.25">
      <c r="C10549" s="159" t="s">
        <v>27192</v>
      </c>
      <c r="D10549" s="159">
        <v>1</v>
      </c>
    </row>
    <row r="10550" spans="3:4" x14ac:dyDescent="0.25">
      <c r="C10550" s="159" t="s">
        <v>27193</v>
      </c>
      <c r="D10550" s="159">
        <v>1</v>
      </c>
    </row>
    <row r="10551" spans="3:4" x14ac:dyDescent="0.25">
      <c r="C10551" s="159" t="s">
        <v>27194</v>
      </c>
      <c r="D10551" s="159">
        <v>1</v>
      </c>
    </row>
    <row r="10552" spans="3:4" x14ac:dyDescent="0.25">
      <c r="C10552" s="159" t="s">
        <v>27195</v>
      </c>
      <c r="D10552" s="159">
        <v>1</v>
      </c>
    </row>
    <row r="10553" spans="3:4" x14ac:dyDescent="0.25">
      <c r="C10553" s="159" t="s">
        <v>27196</v>
      </c>
      <c r="D10553" s="159">
        <v>1</v>
      </c>
    </row>
    <row r="10554" spans="3:4" x14ac:dyDescent="0.25">
      <c r="C10554" s="159" t="s">
        <v>27197</v>
      </c>
      <c r="D10554" s="159">
        <v>1</v>
      </c>
    </row>
    <row r="10555" spans="3:4" x14ac:dyDescent="0.25">
      <c r="C10555" s="159" t="s">
        <v>27198</v>
      </c>
      <c r="D10555" s="159">
        <v>1</v>
      </c>
    </row>
    <row r="10556" spans="3:4" x14ac:dyDescent="0.25">
      <c r="C10556" s="159" t="s">
        <v>27199</v>
      </c>
      <c r="D10556" s="159">
        <v>1</v>
      </c>
    </row>
    <row r="10557" spans="3:4" x14ac:dyDescent="0.25">
      <c r="C10557" s="159" t="s">
        <v>27200</v>
      </c>
      <c r="D10557" s="159">
        <v>1</v>
      </c>
    </row>
    <row r="10558" spans="3:4" x14ac:dyDescent="0.25">
      <c r="C10558" s="159" t="s">
        <v>27201</v>
      </c>
      <c r="D10558" s="159">
        <v>1</v>
      </c>
    </row>
    <row r="10559" spans="3:4" x14ac:dyDescent="0.25">
      <c r="C10559" s="159" t="s">
        <v>27202</v>
      </c>
      <c r="D10559" s="159">
        <v>1</v>
      </c>
    </row>
    <row r="10560" spans="3:4" x14ac:dyDescent="0.25">
      <c r="C10560" s="159" t="s">
        <v>27203</v>
      </c>
      <c r="D10560" s="159">
        <v>1</v>
      </c>
    </row>
    <row r="10561" spans="3:4" x14ac:dyDescent="0.25">
      <c r="C10561" s="159" t="s">
        <v>27204</v>
      </c>
      <c r="D10561" s="159">
        <v>1</v>
      </c>
    </row>
    <row r="10562" spans="3:4" x14ac:dyDescent="0.25">
      <c r="C10562" s="159" t="s">
        <v>27205</v>
      </c>
      <c r="D10562" s="159">
        <v>1</v>
      </c>
    </row>
    <row r="10563" spans="3:4" x14ac:dyDescent="0.25">
      <c r="C10563" s="159" t="s">
        <v>27206</v>
      </c>
      <c r="D10563" s="159">
        <v>1</v>
      </c>
    </row>
    <row r="10564" spans="3:4" x14ac:dyDescent="0.25">
      <c r="C10564" s="159" t="s">
        <v>27207</v>
      </c>
      <c r="D10564" s="159">
        <v>1</v>
      </c>
    </row>
    <row r="10565" spans="3:4" x14ac:dyDescent="0.25">
      <c r="C10565" s="159" t="s">
        <v>27208</v>
      </c>
      <c r="D10565" s="159">
        <v>1</v>
      </c>
    </row>
    <row r="10566" spans="3:4" x14ac:dyDescent="0.25">
      <c r="C10566" s="159" t="s">
        <v>27209</v>
      </c>
      <c r="D10566" s="159">
        <v>1</v>
      </c>
    </row>
    <row r="10567" spans="3:4" x14ac:dyDescent="0.25">
      <c r="C10567" s="159" t="s">
        <v>27210</v>
      </c>
      <c r="D10567" s="159">
        <v>1</v>
      </c>
    </row>
    <row r="10568" spans="3:4" x14ac:dyDescent="0.25">
      <c r="C10568" s="159" t="s">
        <v>27211</v>
      </c>
      <c r="D10568" s="159">
        <v>1</v>
      </c>
    </row>
    <row r="10569" spans="3:4" x14ac:dyDescent="0.25">
      <c r="C10569" s="159" t="s">
        <v>27212</v>
      </c>
      <c r="D10569" s="159">
        <v>1</v>
      </c>
    </row>
    <row r="10570" spans="3:4" x14ac:dyDescent="0.25">
      <c r="C10570" s="159" t="s">
        <v>27213</v>
      </c>
      <c r="D10570" s="159">
        <v>1</v>
      </c>
    </row>
    <row r="10571" spans="3:4" x14ac:dyDescent="0.25">
      <c r="C10571" s="159" t="s">
        <v>27214</v>
      </c>
      <c r="D10571" s="159">
        <v>1</v>
      </c>
    </row>
    <row r="10572" spans="3:4" x14ac:dyDescent="0.25">
      <c r="C10572" s="159" t="s">
        <v>27215</v>
      </c>
      <c r="D10572" s="159">
        <v>1</v>
      </c>
    </row>
    <row r="10573" spans="3:4" x14ac:dyDescent="0.25">
      <c r="C10573" s="159" t="s">
        <v>27216</v>
      </c>
      <c r="D10573" s="159">
        <v>1</v>
      </c>
    </row>
    <row r="10574" spans="3:4" x14ac:dyDescent="0.25">
      <c r="C10574" s="159" t="s">
        <v>27217</v>
      </c>
      <c r="D10574" s="159">
        <v>1</v>
      </c>
    </row>
    <row r="10575" spans="3:4" x14ac:dyDescent="0.25">
      <c r="C10575" s="159" t="s">
        <v>27218</v>
      </c>
      <c r="D10575" s="159">
        <v>1</v>
      </c>
    </row>
    <row r="10576" spans="3:4" x14ac:dyDescent="0.25">
      <c r="C10576" s="159" t="s">
        <v>27219</v>
      </c>
      <c r="D10576" s="159">
        <v>1</v>
      </c>
    </row>
    <row r="10577" spans="3:4" x14ac:dyDescent="0.25">
      <c r="C10577" s="159" t="s">
        <v>27220</v>
      </c>
      <c r="D10577" s="159">
        <v>1</v>
      </c>
    </row>
    <row r="10578" spans="3:4" x14ac:dyDescent="0.25">
      <c r="C10578" s="159" t="s">
        <v>27221</v>
      </c>
      <c r="D10578" s="159">
        <v>1</v>
      </c>
    </row>
    <row r="10579" spans="3:4" x14ac:dyDescent="0.25">
      <c r="C10579" s="159" t="s">
        <v>27222</v>
      </c>
      <c r="D10579" s="159">
        <v>1</v>
      </c>
    </row>
    <row r="10580" spans="3:4" x14ac:dyDescent="0.25">
      <c r="C10580" s="159" t="s">
        <v>27223</v>
      </c>
      <c r="D10580" s="159">
        <v>1</v>
      </c>
    </row>
    <row r="10581" spans="3:4" x14ac:dyDescent="0.25">
      <c r="C10581" s="159" t="s">
        <v>27224</v>
      </c>
      <c r="D10581" s="159">
        <v>1</v>
      </c>
    </row>
    <row r="10582" spans="3:4" x14ac:dyDescent="0.25">
      <c r="C10582" s="159" t="s">
        <v>27225</v>
      </c>
      <c r="D10582" s="159">
        <v>1</v>
      </c>
    </row>
    <row r="10583" spans="3:4" x14ac:dyDescent="0.25">
      <c r="C10583" s="159" t="s">
        <v>27226</v>
      </c>
      <c r="D10583" s="159">
        <v>1</v>
      </c>
    </row>
    <row r="10584" spans="3:4" x14ac:dyDescent="0.25">
      <c r="C10584" s="159" t="s">
        <v>27227</v>
      </c>
      <c r="D10584" s="159">
        <v>1</v>
      </c>
    </row>
    <row r="10585" spans="3:4" x14ac:dyDescent="0.25">
      <c r="C10585" s="159" t="s">
        <v>27228</v>
      </c>
      <c r="D10585" s="159">
        <v>1</v>
      </c>
    </row>
    <row r="10586" spans="3:4" x14ac:dyDescent="0.25">
      <c r="C10586" s="159" t="s">
        <v>27229</v>
      </c>
      <c r="D10586" s="159">
        <v>1</v>
      </c>
    </row>
    <row r="10587" spans="3:4" x14ac:dyDescent="0.25">
      <c r="C10587" s="159" t="s">
        <v>27230</v>
      </c>
      <c r="D10587" s="159">
        <v>1</v>
      </c>
    </row>
    <row r="10588" spans="3:4" x14ac:dyDescent="0.25">
      <c r="C10588" s="159" t="s">
        <v>27231</v>
      </c>
      <c r="D10588" s="159">
        <v>1</v>
      </c>
    </row>
    <row r="10589" spans="3:4" x14ac:dyDescent="0.25">
      <c r="C10589" s="159" t="s">
        <v>27232</v>
      </c>
      <c r="D10589" s="159">
        <v>1</v>
      </c>
    </row>
    <row r="10590" spans="3:4" x14ac:dyDescent="0.25">
      <c r="C10590" s="159" t="s">
        <v>27233</v>
      </c>
      <c r="D10590" s="159">
        <v>1</v>
      </c>
    </row>
    <row r="10591" spans="3:4" x14ac:dyDescent="0.25">
      <c r="C10591" s="159" t="s">
        <v>27234</v>
      </c>
      <c r="D10591" s="159">
        <v>1</v>
      </c>
    </row>
    <row r="10592" spans="3:4" x14ac:dyDescent="0.25">
      <c r="C10592" s="159" t="s">
        <v>27235</v>
      </c>
      <c r="D10592" s="159">
        <v>1</v>
      </c>
    </row>
    <row r="10593" spans="3:4" x14ac:dyDescent="0.25">
      <c r="C10593" s="159" t="s">
        <v>27236</v>
      </c>
      <c r="D10593" s="159">
        <v>1</v>
      </c>
    </row>
    <row r="10594" spans="3:4" x14ac:dyDescent="0.25">
      <c r="C10594" s="159" t="s">
        <v>27237</v>
      </c>
      <c r="D10594" s="159">
        <v>1</v>
      </c>
    </row>
    <row r="10595" spans="3:4" x14ac:dyDescent="0.25">
      <c r="C10595" s="159" t="s">
        <v>27238</v>
      </c>
      <c r="D10595" s="159">
        <v>1</v>
      </c>
    </row>
    <row r="10596" spans="3:4" x14ac:dyDescent="0.25">
      <c r="C10596" s="159" t="s">
        <v>27239</v>
      </c>
      <c r="D10596" s="159">
        <v>1</v>
      </c>
    </row>
    <row r="10597" spans="3:4" x14ac:dyDescent="0.25">
      <c r="C10597" s="159" t="s">
        <v>27240</v>
      </c>
      <c r="D10597" s="159">
        <v>1</v>
      </c>
    </row>
    <row r="10598" spans="3:4" x14ac:dyDescent="0.25">
      <c r="C10598" s="159" t="s">
        <v>27241</v>
      </c>
      <c r="D10598" s="159">
        <v>1</v>
      </c>
    </row>
    <row r="10599" spans="3:4" x14ac:dyDescent="0.25">
      <c r="C10599" s="159" t="s">
        <v>27242</v>
      </c>
      <c r="D10599" s="159">
        <v>1</v>
      </c>
    </row>
    <row r="10600" spans="3:4" x14ac:dyDescent="0.25">
      <c r="C10600" s="159" t="s">
        <v>27243</v>
      </c>
      <c r="D10600" s="159">
        <v>1</v>
      </c>
    </row>
    <row r="10601" spans="3:4" x14ac:dyDescent="0.25">
      <c r="C10601" s="159" t="s">
        <v>27244</v>
      </c>
      <c r="D10601" s="159">
        <v>1</v>
      </c>
    </row>
    <row r="10602" spans="3:4" x14ac:dyDescent="0.25">
      <c r="C10602" s="159" t="s">
        <v>27245</v>
      </c>
      <c r="D10602" s="159">
        <v>1</v>
      </c>
    </row>
    <row r="10603" spans="3:4" x14ac:dyDescent="0.25">
      <c r="C10603" s="159" t="s">
        <v>27246</v>
      </c>
      <c r="D10603" s="159">
        <v>1</v>
      </c>
    </row>
    <row r="10604" spans="3:4" x14ac:dyDescent="0.25">
      <c r="C10604" s="159" t="s">
        <v>27247</v>
      </c>
      <c r="D10604" s="159">
        <v>1</v>
      </c>
    </row>
    <row r="10605" spans="3:4" x14ac:dyDescent="0.25">
      <c r="C10605" s="159" t="s">
        <v>27248</v>
      </c>
      <c r="D10605" s="159">
        <v>1</v>
      </c>
    </row>
    <row r="10606" spans="3:4" x14ac:dyDescent="0.25">
      <c r="C10606" s="159" t="s">
        <v>27249</v>
      </c>
      <c r="D10606" s="159">
        <v>1</v>
      </c>
    </row>
    <row r="10607" spans="3:4" x14ac:dyDescent="0.25">
      <c r="C10607" s="159" t="s">
        <v>27250</v>
      </c>
      <c r="D10607" s="159">
        <v>1</v>
      </c>
    </row>
    <row r="10608" spans="3:4" x14ac:dyDescent="0.25">
      <c r="C10608" s="159" t="s">
        <v>27251</v>
      </c>
      <c r="D10608" s="159">
        <v>1</v>
      </c>
    </row>
    <row r="10609" spans="3:4" x14ac:dyDescent="0.25">
      <c r="C10609" s="159" t="s">
        <v>27252</v>
      </c>
      <c r="D10609" s="159">
        <v>1</v>
      </c>
    </row>
    <row r="10610" spans="3:4" x14ac:dyDescent="0.25">
      <c r="C10610" s="159" t="s">
        <v>27253</v>
      </c>
      <c r="D10610" s="159">
        <v>1</v>
      </c>
    </row>
    <row r="10611" spans="3:4" x14ac:dyDescent="0.25">
      <c r="C10611" s="159" t="s">
        <v>27254</v>
      </c>
      <c r="D10611" s="159">
        <v>1</v>
      </c>
    </row>
    <row r="10612" spans="3:4" x14ac:dyDescent="0.25">
      <c r="C10612" s="159" t="s">
        <v>27255</v>
      </c>
      <c r="D10612" s="159">
        <v>1</v>
      </c>
    </row>
    <row r="10613" spans="3:4" x14ac:dyDescent="0.25">
      <c r="C10613" s="159" t="s">
        <v>27256</v>
      </c>
      <c r="D10613" s="159">
        <v>1</v>
      </c>
    </row>
    <row r="10614" spans="3:4" x14ac:dyDescent="0.25">
      <c r="C10614" s="159" t="s">
        <v>27257</v>
      </c>
      <c r="D10614" s="159">
        <v>1</v>
      </c>
    </row>
    <row r="10615" spans="3:4" x14ac:dyDescent="0.25">
      <c r="C10615" s="159" t="s">
        <v>27258</v>
      </c>
      <c r="D10615" s="159">
        <v>1</v>
      </c>
    </row>
    <row r="10616" spans="3:4" x14ac:dyDescent="0.25">
      <c r="C10616" s="159" t="s">
        <v>27259</v>
      </c>
      <c r="D10616" s="159">
        <v>1</v>
      </c>
    </row>
    <row r="10617" spans="3:4" x14ac:dyDescent="0.25">
      <c r="C10617" s="159" t="s">
        <v>27260</v>
      </c>
      <c r="D10617" s="159">
        <v>1</v>
      </c>
    </row>
    <row r="10618" spans="3:4" x14ac:dyDescent="0.25">
      <c r="C10618" s="159" t="s">
        <v>27261</v>
      </c>
      <c r="D10618" s="159">
        <v>1</v>
      </c>
    </row>
    <row r="10619" spans="3:4" x14ac:dyDescent="0.25">
      <c r="C10619" s="159" t="s">
        <v>27262</v>
      </c>
      <c r="D10619" s="159">
        <v>1</v>
      </c>
    </row>
    <row r="10620" spans="3:4" x14ac:dyDescent="0.25">
      <c r="C10620" s="159" t="s">
        <v>27263</v>
      </c>
      <c r="D10620" s="159">
        <v>1</v>
      </c>
    </row>
    <row r="10621" spans="3:4" x14ac:dyDescent="0.25">
      <c r="C10621" s="159" t="s">
        <v>27264</v>
      </c>
      <c r="D10621" s="159">
        <v>1</v>
      </c>
    </row>
    <row r="10622" spans="3:4" x14ac:dyDescent="0.25">
      <c r="C10622" s="159" t="s">
        <v>27265</v>
      </c>
      <c r="D10622" s="159">
        <v>1</v>
      </c>
    </row>
    <row r="10623" spans="3:4" x14ac:dyDescent="0.25">
      <c r="C10623" s="159" t="s">
        <v>27266</v>
      </c>
      <c r="D10623" s="159">
        <v>1</v>
      </c>
    </row>
    <row r="10624" spans="3:4" x14ac:dyDescent="0.25">
      <c r="C10624" s="159" t="s">
        <v>27267</v>
      </c>
      <c r="D10624" s="159">
        <v>1</v>
      </c>
    </row>
    <row r="10625" spans="3:4" x14ac:dyDescent="0.25">
      <c r="C10625" s="159" t="s">
        <v>27268</v>
      </c>
      <c r="D10625" s="159">
        <v>1</v>
      </c>
    </row>
    <row r="10626" spans="3:4" x14ac:dyDescent="0.25">
      <c r="C10626" s="159" t="s">
        <v>27269</v>
      </c>
      <c r="D10626" s="159">
        <v>1</v>
      </c>
    </row>
    <row r="10627" spans="3:4" x14ac:dyDescent="0.25">
      <c r="C10627" s="159" t="s">
        <v>27270</v>
      </c>
      <c r="D10627" s="159">
        <v>1</v>
      </c>
    </row>
    <row r="10628" spans="3:4" x14ac:dyDescent="0.25">
      <c r="C10628" s="159" t="s">
        <v>27271</v>
      </c>
      <c r="D10628" s="159">
        <v>1</v>
      </c>
    </row>
    <row r="10629" spans="3:4" x14ac:dyDescent="0.25">
      <c r="C10629" s="159" t="s">
        <v>27272</v>
      </c>
      <c r="D10629" s="159">
        <v>1</v>
      </c>
    </row>
    <row r="10630" spans="3:4" x14ac:dyDescent="0.25">
      <c r="C10630" s="159" t="s">
        <v>27273</v>
      </c>
      <c r="D10630" s="159">
        <v>1</v>
      </c>
    </row>
    <row r="10631" spans="3:4" x14ac:dyDescent="0.25">
      <c r="C10631" s="159" t="s">
        <v>27274</v>
      </c>
      <c r="D10631" s="159">
        <v>1</v>
      </c>
    </row>
    <row r="10632" spans="3:4" x14ac:dyDescent="0.25">
      <c r="C10632" s="159" t="s">
        <v>27275</v>
      </c>
      <c r="D10632" s="159">
        <v>1</v>
      </c>
    </row>
    <row r="10633" spans="3:4" x14ac:dyDescent="0.25">
      <c r="C10633" s="159" t="s">
        <v>27276</v>
      </c>
      <c r="D10633" s="159">
        <v>1</v>
      </c>
    </row>
    <row r="10634" spans="3:4" x14ac:dyDescent="0.25">
      <c r="C10634" s="159" t="s">
        <v>27277</v>
      </c>
      <c r="D10634" s="159">
        <v>1</v>
      </c>
    </row>
    <row r="10635" spans="3:4" x14ac:dyDescent="0.25">
      <c r="C10635" s="159" t="s">
        <v>27278</v>
      </c>
      <c r="D10635" s="159">
        <v>1</v>
      </c>
    </row>
    <row r="10636" spans="3:4" x14ac:dyDescent="0.25">
      <c r="C10636" s="159" t="s">
        <v>27279</v>
      </c>
      <c r="D10636" s="159">
        <v>1</v>
      </c>
    </row>
    <row r="10637" spans="3:4" x14ac:dyDescent="0.25">
      <c r="C10637" s="159" t="s">
        <v>27280</v>
      </c>
      <c r="D10637" s="159">
        <v>1</v>
      </c>
    </row>
    <row r="10638" spans="3:4" x14ac:dyDescent="0.25">
      <c r="C10638" s="159" t="s">
        <v>27281</v>
      </c>
      <c r="D10638" s="159">
        <v>1</v>
      </c>
    </row>
    <row r="10639" spans="3:4" x14ac:dyDescent="0.25">
      <c r="C10639" s="159" t="s">
        <v>27282</v>
      </c>
      <c r="D10639" s="159">
        <v>1</v>
      </c>
    </row>
    <row r="10640" spans="3:4" x14ac:dyDescent="0.25">
      <c r="C10640" s="159" t="s">
        <v>27283</v>
      </c>
      <c r="D10640" s="159">
        <v>1</v>
      </c>
    </row>
    <row r="10641" spans="3:4" x14ac:dyDescent="0.25">
      <c r="C10641" s="159" t="s">
        <v>27284</v>
      </c>
      <c r="D10641" s="159">
        <v>1</v>
      </c>
    </row>
    <row r="10642" spans="3:4" x14ac:dyDescent="0.25">
      <c r="C10642" s="159" t="s">
        <v>27285</v>
      </c>
      <c r="D10642" s="159">
        <v>1</v>
      </c>
    </row>
    <row r="10643" spans="3:4" x14ac:dyDescent="0.25">
      <c r="C10643" s="159" t="s">
        <v>27286</v>
      </c>
      <c r="D10643" s="159">
        <v>1</v>
      </c>
    </row>
    <row r="10644" spans="3:4" x14ac:dyDescent="0.25">
      <c r="C10644" s="159" t="s">
        <v>27287</v>
      </c>
      <c r="D10644" s="159">
        <v>1</v>
      </c>
    </row>
    <row r="10645" spans="3:4" x14ac:dyDescent="0.25">
      <c r="C10645" s="159" t="s">
        <v>27288</v>
      </c>
      <c r="D10645" s="159">
        <v>1</v>
      </c>
    </row>
    <row r="10646" spans="3:4" x14ac:dyDescent="0.25">
      <c r="C10646" s="159" t="s">
        <v>27289</v>
      </c>
      <c r="D10646" s="159">
        <v>1</v>
      </c>
    </row>
    <row r="10647" spans="3:4" x14ac:dyDescent="0.25">
      <c r="C10647" s="159" t="s">
        <v>27290</v>
      </c>
      <c r="D10647" s="159">
        <v>1</v>
      </c>
    </row>
    <row r="10648" spans="3:4" x14ac:dyDescent="0.25">
      <c r="C10648" s="159" t="s">
        <v>27291</v>
      </c>
      <c r="D10648" s="159">
        <v>1</v>
      </c>
    </row>
    <row r="10649" spans="3:4" x14ac:dyDescent="0.25">
      <c r="C10649" s="159" t="s">
        <v>27292</v>
      </c>
      <c r="D10649" s="159">
        <v>1</v>
      </c>
    </row>
    <row r="10650" spans="3:4" x14ac:dyDescent="0.25">
      <c r="C10650" s="159" t="s">
        <v>27293</v>
      </c>
      <c r="D10650" s="159">
        <v>1</v>
      </c>
    </row>
    <row r="10651" spans="3:4" x14ac:dyDescent="0.25">
      <c r="C10651" s="159" t="s">
        <v>27294</v>
      </c>
      <c r="D10651" s="159">
        <v>1</v>
      </c>
    </row>
    <row r="10652" spans="3:4" x14ac:dyDescent="0.25">
      <c r="C10652" s="159" t="s">
        <v>27295</v>
      </c>
      <c r="D10652" s="159">
        <v>1</v>
      </c>
    </row>
    <row r="10653" spans="3:4" x14ac:dyDescent="0.25">
      <c r="C10653" s="159" t="s">
        <v>27296</v>
      </c>
      <c r="D10653" s="159">
        <v>1</v>
      </c>
    </row>
    <row r="10654" spans="3:4" x14ac:dyDescent="0.25">
      <c r="C10654" s="159" t="s">
        <v>27297</v>
      </c>
      <c r="D10654" s="159">
        <v>1</v>
      </c>
    </row>
    <row r="10655" spans="3:4" x14ac:dyDescent="0.25">
      <c r="C10655" s="159" t="s">
        <v>27298</v>
      </c>
      <c r="D10655" s="159">
        <v>1</v>
      </c>
    </row>
    <row r="10656" spans="3:4" x14ac:dyDescent="0.25">
      <c r="C10656" s="159" t="s">
        <v>27299</v>
      </c>
      <c r="D10656" s="159">
        <v>1</v>
      </c>
    </row>
    <row r="10657" spans="3:4" x14ac:dyDescent="0.25">
      <c r="C10657" s="159" t="s">
        <v>27300</v>
      </c>
      <c r="D10657" s="159">
        <v>1</v>
      </c>
    </row>
    <row r="10658" spans="3:4" x14ac:dyDescent="0.25">
      <c r="C10658" s="159" t="s">
        <v>27301</v>
      </c>
      <c r="D10658" s="159">
        <v>1</v>
      </c>
    </row>
    <row r="10659" spans="3:4" x14ac:dyDescent="0.25">
      <c r="C10659" s="159" t="s">
        <v>27302</v>
      </c>
      <c r="D10659" s="159">
        <v>1</v>
      </c>
    </row>
    <row r="10660" spans="3:4" x14ac:dyDescent="0.25">
      <c r="C10660" s="159" t="s">
        <v>27303</v>
      </c>
      <c r="D10660" s="159">
        <v>1</v>
      </c>
    </row>
    <row r="10661" spans="3:4" x14ac:dyDescent="0.25">
      <c r="C10661" s="159" t="s">
        <v>27304</v>
      </c>
      <c r="D10661" s="159">
        <v>1</v>
      </c>
    </row>
    <row r="10662" spans="3:4" x14ac:dyDescent="0.25">
      <c r="C10662" s="159" t="s">
        <v>27305</v>
      </c>
      <c r="D10662" s="159">
        <v>1</v>
      </c>
    </row>
    <row r="10663" spans="3:4" x14ac:dyDescent="0.25">
      <c r="C10663" s="159" t="s">
        <v>27306</v>
      </c>
      <c r="D10663" s="159">
        <v>1</v>
      </c>
    </row>
    <row r="10664" spans="3:4" x14ac:dyDescent="0.25">
      <c r="C10664" s="159" t="s">
        <v>27307</v>
      </c>
      <c r="D10664" s="159">
        <v>1</v>
      </c>
    </row>
    <row r="10665" spans="3:4" x14ac:dyDescent="0.25">
      <c r="C10665" s="159" t="s">
        <v>27308</v>
      </c>
      <c r="D10665" s="159">
        <v>1</v>
      </c>
    </row>
    <row r="10666" spans="3:4" x14ac:dyDescent="0.25">
      <c r="C10666" s="159" t="s">
        <v>27309</v>
      </c>
      <c r="D10666" s="159">
        <v>1</v>
      </c>
    </row>
    <row r="10667" spans="3:4" x14ac:dyDescent="0.25">
      <c r="C10667" s="159" t="s">
        <v>27310</v>
      </c>
      <c r="D10667" s="159">
        <v>1</v>
      </c>
    </row>
    <row r="10668" spans="3:4" x14ac:dyDescent="0.25">
      <c r="C10668" s="159" t="s">
        <v>27311</v>
      </c>
      <c r="D10668" s="159">
        <v>1</v>
      </c>
    </row>
    <row r="10669" spans="3:4" x14ac:dyDescent="0.25">
      <c r="C10669" s="159" t="s">
        <v>27312</v>
      </c>
      <c r="D10669" s="159">
        <v>1</v>
      </c>
    </row>
    <row r="10670" spans="3:4" x14ac:dyDescent="0.25">
      <c r="C10670" s="159" t="s">
        <v>27313</v>
      </c>
      <c r="D10670" s="159">
        <v>1</v>
      </c>
    </row>
    <row r="10671" spans="3:4" x14ac:dyDescent="0.25">
      <c r="C10671" s="159" t="s">
        <v>27314</v>
      </c>
      <c r="D10671" s="159">
        <v>1</v>
      </c>
    </row>
    <row r="10672" spans="3:4" x14ac:dyDescent="0.25">
      <c r="C10672" s="159" t="s">
        <v>27315</v>
      </c>
      <c r="D10672" s="159">
        <v>1</v>
      </c>
    </row>
    <row r="10673" spans="3:4" x14ac:dyDescent="0.25">
      <c r="C10673" s="159" t="s">
        <v>27316</v>
      </c>
      <c r="D10673" s="159">
        <v>1</v>
      </c>
    </row>
    <row r="10674" spans="3:4" x14ac:dyDescent="0.25">
      <c r="C10674" s="159" t="s">
        <v>27317</v>
      </c>
      <c r="D10674" s="159">
        <v>1</v>
      </c>
    </row>
    <row r="10675" spans="3:4" x14ac:dyDescent="0.25">
      <c r="C10675" s="159" t="s">
        <v>27318</v>
      </c>
      <c r="D10675" s="159">
        <v>1</v>
      </c>
    </row>
    <row r="10676" spans="3:4" x14ac:dyDescent="0.25">
      <c r="C10676" s="159" t="s">
        <v>27319</v>
      </c>
      <c r="D10676" s="159">
        <v>1</v>
      </c>
    </row>
    <row r="10677" spans="3:4" x14ac:dyDescent="0.25">
      <c r="C10677" s="159" t="s">
        <v>27320</v>
      </c>
      <c r="D10677" s="159">
        <v>1</v>
      </c>
    </row>
    <row r="10678" spans="3:4" x14ac:dyDescent="0.25">
      <c r="C10678" s="159" t="s">
        <v>27321</v>
      </c>
      <c r="D10678" s="159">
        <v>1</v>
      </c>
    </row>
    <row r="10679" spans="3:4" x14ac:dyDescent="0.25">
      <c r="C10679" s="159" t="s">
        <v>27322</v>
      </c>
      <c r="D10679" s="159">
        <v>1</v>
      </c>
    </row>
    <row r="10680" spans="3:4" x14ac:dyDescent="0.25">
      <c r="C10680" s="159" t="s">
        <v>27323</v>
      </c>
      <c r="D10680" s="159">
        <v>1</v>
      </c>
    </row>
    <row r="10681" spans="3:4" x14ac:dyDescent="0.25">
      <c r="C10681" s="159" t="s">
        <v>27324</v>
      </c>
      <c r="D10681" s="159">
        <v>1</v>
      </c>
    </row>
    <row r="10682" spans="3:4" x14ac:dyDescent="0.25">
      <c r="C10682" s="159" t="s">
        <v>27325</v>
      </c>
      <c r="D10682" s="159">
        <v>1</v>
      </c>
    </row>
    <row r="10683" spans="3:4" x14ac:dyDescent="0.25">
      <c r="C10683" s="159" t="s">
        <v>27326</v>
      </c>
      <c r="D10683" s="159">
        <v>1</v>
      </c>
    </row>
    <row r="10684" spans="3:4" x14ac:dyDescent="0.25">
      <c r="C10684" s="159" t="s">
        <v>27327</v>
      </c>
      <c r="D10684" s="159">
        <v>1</v>
      </c>
    </row>
    <row r="10685" spans="3:4" x14ac:dyDescent="0.25">
      <c r="C10685" s="159" t="s">
        <v>27328</v>
      </c>
      <c r="D10685" s="159">
        <v>1</v>
      </c>
    </row>
    <row r="10686" spans="3:4" x14ac:dyDescent="0.25">
      <c r="C10686" s="159" t="s">
        <v>27329</v>
      </c>
      <c r="D10686" s="159">
        <v>1</v>
      </c>
    </row>
    <row r="10687" spans="3:4" x14ac:dyDescent="0.25">
      <c r="C10687" s="159" t="s">
        <v>27330</v>
      </c>
      <c r="D10687" s="159">
        <v>1</v>
      </c>
    </row>
    <row r="10688" spans="3:4" x14ac:dyDescent="0.25">
      <c r="C10688" s="159" t="s">
        <v>27331</v>
      </c>
      <c r="D10688" s="159">
        <v>1</v>
      </c>
    </row>
    <row r="10689" spans="3:4" x14ac:dyDescent="0.25">
      <c r="C10689" s="159" t="s">
        <v>27332</v>
      </c>
      <c r="D10689" s="159">
        <v>1</v>
      </c>
    </row>
    <row r="10690" spans="3:4" x14ac:dyDescent="0.25">
      <c r="C10690" s="159" t="s">
        <v>27333</v>
      </c>
      <c r="D10690" s="159">
        <v>1</v>
      </c>
    </row>
    <row r="10691" spans="3:4" x14ac:dyDescent="0.25">
      <c r="C10691" s="159" t="s">
        <v>27334</v>
      </c>
      <c r="D10691" s="159">
        <v>1</v>
      </c>
    </row>
    <row r="10692" spans="3:4" x14ac:dyDescent="0.25">
      <c r="C10692" s="159" t="s">
        <v>27335</v>
      </c>
      <c r="D10692" s="159">
        <v>1</v>
      </c>
    </row>
    <row r="10693" spans="3:4" x14ac:dyDescent="0.25">
      <c r="C10693" s="159" t="s">
        <v>27336</v>
      </c>
      <c r="D10693" s="159">
        <v>1</v>
      </c>
    </row>
    <row r="10694" spans="3:4" x14ac:dyDescent="0.25">
      <c r="C10694" s="159" t="s">
        <v>27337</v>
      </c>
      <c r="D10694" s="159">
        <v>1</v>
      </c>
    </row>
    <row r="10695" spans="3:4" x14ac:dyDescent="0.25">
      <c r="C10695" s="159" t="s">
        <v>27338</v>
      </c>
      <c r="D10695" s="159">
        <v>1</v>
      </c>
    </row>
    <row r="10696" spans="3:4" x14ac:dyDescent="0.25">
      <c r="C10696" s="159" t="s">
        <v>27339</v>
      </c>
      <c r="D10696" s="159">
        <v>1</v>
      </c>
    </row>
    <row r="10697" spans="3:4" x14ac:dyDescent="0.25">
      <c r="C10697" s="159" t="s">
        <v>27340</v>
      </c>
      <c r="D10697" s="159">
        <v>1</v>
      </c>
    </row>
    <row r="10698" spans="3:4" x14ac:dyDescent="0.25">
      <c r="C10698" s="159" t="s">
        <v>27341</v>
      </c>
      <c r="D10698" s="159">
        <v>1</v>
      </c>
    </row>
    <row r="10699" spans="3:4" x14ac:dyDescent="0.25">
      <c r="C10699" s="159" t="s">
        <v>27342</v>
      </c>
      <c r="D10699" s="159">
        <v>1</v>
      </c>
    </row>
    <row r="10700" spans="3:4" x14ac:dyDescent="0.25">
      <c r="C10700" s="159" t="s">
        <v>27343</v>
      </c>
      <c r="D10700" s="159">
        <v>1</v>
      </c>
    </row>
    <row r="10701" spans="3:4" x14ac:dyDescent="0.25">
      <c r="C10701" s="159" t="s">
        <v>27344</v>
      </c>
      <c r="D10701" s="159">
        <v>1</v>
      </c>
    </row>
    <row r="10702" spans="3:4" x14ac:dyDescent="0.25">
      <c r="C10702" s="159" t="s">
        <v>27345</v>
      </c>
      <c r="D10702" s="159">
        <v>1</v>
      </c>
    </row>
    <row r="10703" spans="3:4" x14ac:dyDescent="0.25">
      <c r="C10703" s="159" t="s">
        <v>27346</v>
      </c>
      <c r="D10703" s="159">
        <v>1</v>
      </c>
    </row>
    <row r="10704" spans="3:4" x14ac:dyDescent="0.25">
      <c r="C10704" s="159" t="s">
        <v>27347</v>
      </c>
      <c r="D10704" s="159">
        <v>1</v>
      </c>
    </row>
    <row r="10705" spans="3:4" x14ac:dyDescent="0.25">
      <c r="C10705" s="159" t="s">
        <v>27348</v>
      </c>
      <c r="D10705" s="159">
        <v>1</v>
      </c>
    </row>
    <row r="10706" spans="3:4" x14ac:dyDescent="0.25">
      <c r="C10706" s="159" t="s">
        <v>27349</v>
      </c>
      <c r="D10706" s="159">
        <v>1</v>
      </c>
    </row>
    <row r="10707" spans="3:4" x14ac:dyDescent="0.25">
      <c r="C10707" s="159" t="s">
        <v>27350</v>
      </c>
      <c r="D10707" s="159">
        <v>1</v>
      </c>
    </row>
    <row r="10708" spans="3:4" x14ac:dyDescent="0.25">
      <c r="C10708" s="159" t="s">
        <v>27351</v>
      </c>
      <c r="D10708" s="159">
        <v>1</v>
      </c>
    </row>
    <row r="10709" spans="3:4" x14ac:dyDescent="0.25">
      <c r="C10709" s="159" t="s">
        <v>27352</v>
      </c>
      <c r="D10709" s="159">
        <v>1</v>
      </c>
    </row>
    <row r="10710" spans="3:4" x14ac:dyDescent="0.25">
      <c r="C10710" s="159" t="s">
        <v>27353</v>
      </c>
      <c r="D10710" s="159">
        <v>1</v>
      </c>
    </row>
    <row r="10711" spans="3:4" x14ac:dyDescent="0.25">
      <c r="C10711" s="159" t="s">
        <v>27354</v>
      </c>
      <c r="D10711" s="159">
        <v>1</v>
      </c>
    </row>
    <row r="10712" spans="3:4" x14ac:dyDescent="0.25">
      <c r="C10712" s="159" t="s">
        <v>27355</v>
      </c>
      <c r="D10712" s="159">
        <v>1</v>
      </c>
    </row>
    <row r="10713" spans="3:4" x14ac:dyDescent="0.25">
      <c r="C10713" s="159" t="s">
        <v>27457</v>
      </c>
      <c r="D10713" s="159">
        <v>1</v>
      </c>
    </row>
    <row r="10714" spans="3:4" x14ac:dyDescent="0.25">
      <c r="C10714" s="159" t="s">
        <v>27458</v>
      </c>
      <c r="D10714" s="159">
        <v>1</v>
      </c>
    </row>
    <row r="10715" spans="3:4" x14ac:dyDescent="0.25">
      <c r="C10715" s="159" t="s">
        <v>27459</v>
      </c>
      <c r="D10715" s="159">
        <v>1</v>
      </c>
    </row>
    <row r="10716" spans="3:4" x14ac:dyDescent="0.25">
      <c r="C10716" s="159" t="s">
        <v>27460</v>
      </c>
      <c r="D10716" s="159">
        <v>1</v>
      </c>
    </row>
    <row r="10717" spans="3:4" x14ac:dyDescent="0.25">
      <c r="C10717" s="159" t="s">
        <v>27461</v>
      </c>
      <c r="D10717" s="159">
        <v>1</v>
      </c>
    </row>
    <row r="10718" spans="3:4" x14ac:dyDescent="0.25">
      <c r="C10718" s="159" t="s">
        <v>27462</v>
      </c>
      <c r="D10718" s="159">
        <v>1</v>
      </c>
    </row>
    <row r="10719" spans="3:4" x14ac:dyDescent="0.25">
      <c r="C10719" s="159" t="s">
        <v>27463</v>
      </c>
      <c r="D10719" s="159">
        <v>1</v>
      </c>
    </row>
    <row r="10720" spans="3:4" x14ac:dyDescent="0.25">
      <c r="C10720" s="159" t="s">
        <v>27464</v>
      </c>
      <c r="D10720" s="159">
        <v>1</v>
      </c>
    </row>
    <row r="10721" spans="3:4" x14ac:dyDescent="0.25">
      <c r="C10721" s="159" t="s">
        <v>27465</v>
      </c>
      <c r="D10721" s="159">
        <v>1</v>
      </c>
    </row>
    <row r="10722" spans="3:4" x14ac:dyDescent="0.25">
      <c r="C10722" s="159" t="s">
        <v>27466</v>
      </c>
      <c r="D10722" s="159">
        <v>1</v>
      </c>
    </row>
    <row r="10723" spans="3:4" x14ac:dyDescent="0.25">
      <c r="C10723" s="159" t="s">
        <v>27467</v>
      </c>
      <c r="D10723" s="159">
        <v>1</v>
      </c>
    </row>
    <row r="10724" spans="3:4" x14ac:dyDescent="0.25">
      <c r="C10724" s="159" t="s">
        <v>27468</v>
      </c>
      <c r="D10724" s="159">
        <v>1</v>
      </c>
    </row>
    <row r="10725" spans="3:4" x14ac:dyDescent="0.25">
      <c r="C10725" s="159" t="s">
        <v>27469</v>
      </c>
      <c r="D10725" s="159">
        <v>1</v>
      </c>
    </row>
    <row r="10726" spans="3:4" x14ac:dyDescent="0.25">
      <c r="C10726" s="159" t="s">
        <v>27470</v>
      </c>
      <c r="D10726" s="159">
        <v>1</v>
      </c>
    </row>
    <row r="10727" spans="3:4" x14ac:dyDescent="0.25">
      <c r="C10727" s="159" t="s">
        <v>27471</v>
      </c>
      <c r="D10727" s="159">
        <v>1</v>
      </c>
    </row>
    <row r="10728" spans="3:4" x14ac:dyDescent="0.25">
      <c r="C10728" s="159" t="s">
        <v>27472</v>
      </c>
      <c r="D10728" s="159">
        <v>1</v>
      </c>
    </row>
    <row r="10729" spans="3:4" x14ac:dyDescent="0.25">
      <c r="C10729" s="159" t="s">
        <v>27473</v>
      </c>
      <c r="D10729" s="159">
        <v>1</v>
      </c>
    </row>
    <row r="10730" spans="3:4" x14ac:dyDescent="0.25">
      <c r="C10730" s="159" t="s">
        <v>27474</v>
      </c>
      <c r="D10730" s="159">
        <v>1</v>
      </c>
    </row>
    <row r="10731" spans="3:4" x14ac:dyDescent="0.25">
      <c r="C10731" s="159" t="s">
        <v>27475</v>
      </c>
      <c r="D10731" s="159">
        <v>1</v>
      </c>
    </row>
    <row r="10732" spans="3:4" x14ac:dyDescent="0.25">
      <c r="C10732" s="159" t="s">
        <v>27476</v>
      </c>
      <c r="D10732" s="159">
        <v>1</v>
      </c>
    </row>
    <row r="10733" spans="3:4" x14ac:dyDescent="0.25">
      <c r="C10733" s="159" t="s">
        <v>27477</v>
      </c>
      <c r="D10733" s="159">
        <v>1</v>
      </c>
    </row>
    <row r="10734" spans="3:4" x14ac:dyDescent="0.25">
      <c r="C10734" s="159" t="s">
        <v>27478</v>
      </c>
      <c r="D10734" s="159">
        <v>1</v>
      </c>
    </row>
    <row r="10735" spans="3:4" x14ac:dyDescent="0.25">
      <c r="C10735" s="159" t="s">
        <v>27479</v>
      </c>
      <c r="D10735" s="159">
        <v>1</v>
      </c>
    </row>
    <row r="10736" spans="3:4" x14ac:dyDescent="0.25">
      <c r="C10736" s="159" t="s">
        <v>27480</v>
      </c>
      <c r="D10736" s="159">
        <v>1</v>
      </c>
    </row>
    <row r="10737" spans="3:4" x14ac:dyDescent="0.25">
      <c r="C10737" s="159" t="s">
        <v>27481</v>
      </c>
      <c r="D10737" s="159">
        <v>1</v>
      </c>
    </row>
    <row r="10738" spans="3:4" x14ac:dyDescent="0.25">
      <c r="C10738" s="159" t="s">
        <v>27482</v>
      </c>
      <c r="D10738" s="159">
        <v>1</v>
      </c>
    </row>
    <row r="10739" spans="3:4" x14ac:dyDescent="0.25">
      <c r="C10739" s="159" t="s">
        <v>27483</v>
      </c>
      <c r="D10739" s="159">
        <v>1</v>
      </c>
    </row>
    <row r="10740" spans="3:4" x14ac:dyDescent="0.25">
      <c r="C10740" s="159" t="s">
        <v>27484</v>
      </c>
      <c r="D10740" s="159">
        <v>1</v>
      </c>
    </row>
    <row r="10741" spans="3:4" x14ac:dyDescent="0.25">
      <c r="C10741" s="159" t="s">
        <v>27485</v>
      </c>
      <c r="D10741" s="159">
        <v>1</v>
      </c>
    </row>
    <row r="10742" spans="3:4" x14ac:dyDescent="0.25">
      <c r="C10742" s="159" t="s">
        <v>27486</v>
      </c>
      <c r="D10742" s="159">
        <v>1</v>
      </c>
    </row>
    <row r="10743" spans="3:4" x14ac:dyDescent="0.25">
      <c r="C10743" s="159" t="s">
        <v>27487</v>
      </c>
      <c r="D10743" s="159">
        <v>1</v>
      </c>
    </row>
    <row r="10744" spans="3:4" x14ac:dyDescent="0.25">
      <c r="C10744" s="159" t="s">
        <v>27488</v>
      </c>
      <c r="D10744" s="159">
        <v>1</v>
      </c>
    </row>
    <row r="10745" spans="3:4" x14ac:dyDescent="0.25">
      <c r="C10745" s="159" t="s">
        <v>27489</v>
      </c>
      <c r="D10745" s="159">
        <v>1</v>
      </c>
    </row>
    <row r="10746" spans="3:4" x14ac:dyDescent="0.25">
      <c r="C10746" s="159" t="s">
        <v>27490</v>
      </c>
      <c r="D10746" s="159">
        <v>1</v>
      </c>
    </row>
    <row r="10747" spans="3:4" x14ac:dyDescent="0.25">
      <c r="C10747" s="159" t="s">
        <v>27491</v>
      </c>
      <c r="D10747" s="159">
        <v>1</v>
      </c>
    </row>
    <row r="10748" spans="3:4" x14ac:dyDescent="0.25">
      <c r="C10748" s="159" t="s">
        <v>27492</v>
      </c>
      <c r="D10748" s="159">
        <v>1</v>
      </c>
    </row>
    <row r="10749" spans="3:4" x14ac:dyDescent="0.25">
      <c r="C10749" s="159" t="s">
        <v>27493</v>
      </c>
      <c r="D10749" s="159">
        <v>1</v>
      </c>
    </row>
    <row r="10750" spans="3:4" x14ac:dyDescent="0.25">
      <c r="C10750" s="159" t="s">
        <v>27494</v>
      </c>
      <c r="D10750" s="159">
        <v>1</v>
      </c>
    </row>
    <row r="10751" spans="3:4" x14ac:dyDescent="0.25">
      <c r="C10751" s="159" t="s">
        <v>27495</v>
      </c>
      <c r="D10751" s="159">
        <v>1</v>
      </c>
    </row>
    <row r="10752" spans="3:4" x14ac:dyDescent="0.25">
      <c r="C10752" s="159" t="s">
        <v>27496</v>
      </c>
      <c r="D10752" s="159">
        <v>1</v>
      </c>
    </row>
    <row r="10753" spans="3:4" x14ac:dyDescent="0.25">
      <c r="C10753" s="159" t="s">
        <v>27497</v>
      </c>
      <c r="D10753" s="159">
        <v>1</v>
      </c>
    </row>
    <row r="10754" spans="3:4" x14ac:dyDescent="0.25">
      <c r="C10754" s="159" t="s">
        <v>27498</v>
      </c>
      <c r="D10754" s="159">
        <v>1</v>
      </c>
    </row>
    <row r="10755" spans="3:4" x14ac:dyDescent="0.25">
      <c r="C10755" s="159" t="s">
        <v>27499</v>
      </c>
      <c r="D10755" s="159">
        <v>1</v>
      </c>
    </row>
    <row r="10756" spans="3:4" x14ac:dyDescent="0.25">
      <c r="C10756" s="159" t="s">
        <v>27500</v>
      </c>
      <c r="D10756" s="159">
        <v>1</v>
      </c>
    </row>
    <row r="10757" spans="3:4" x14ac:dyDescent="0.25">
      <c r="C10757" s="159" t="s">
        <v>27501</v>
      </c>
      <c r="D10757" s="159">
        <v>1</v>
      </c>
    </row>
    <row r="10758" spans="3:4" x14ac:dyDescent="0.25">
      <c r="C10758" s="159" t="s">
        <v>27502</v>
      </c>
      <c r="D10758" s="159">
        <v>1</v>
      </c>
    </row>
    <row r="10759" spans="3:4" x14ac:dyDescent="0.25">
      <c r="C10759" s="159" t="s">
        <v>27503</v>
      </c>
      <c r="D10759" s="159">
        <v>1</v>
      </c>
    </row>
    <row r="10760" spans="3:4" x14ac:dyDescent="0.25">
      <c r="C10760" s="159" t="s">
        <v>27504</v>
      </c>
      <c r="D10760" s="159">
        <v>1</v>
      </c>
    </row>
    <row r="10761" spans="3:4" x14ac:dyDescent="0.25">
      <c r="C10761" s="159" t="s">
        <v>27505</v>
      </c>
      <c r="D10761" s="159">
        <v>1</v>
      </c>
    </row>
    <row r="10762" spans="3:4" x14ac:dyDescent="0.25">
      <c r="C10762" s="159" t="s">
        <v>27506</v>
      </c>
      <c r="D10762" s="159">
        <v>1</v>
      </c>
    </row>
    <row r="10763" spans="3:4" x14ac:dyDescent="0.25">
      <c r="C10763" s="159" t="s">
        <v>27507</v>
      </c>
      <c r="D10763" s="159">
        <v>1</v>
      </c>
    </row>
    <row r="10764" spans="3:4" x14ac:dyDescent="0.25">
      <c r="C10764" s="159" t="s">
        <v>27508</v>
      </c>
      <c r="D10764" s="159">
        <v>1</v>
      </c>
    </row>
    <row r="10765" spans="3:4" x14ac:dyDescent="0.25">
      <c r="C10765" s="159" t="s">
        <v>27509</v>
      </c>
      <c r="D10765" s="159">
        <v>1</v>
      </c>
    </row>
    <row r="10766" spans="3:4" x14ac:dyDescent="0.25">
      <c r="C10766" s="159" t="s">
        <v>27510</v>
      </c>
      <c r="D10766" s="159">
        <v>1</v>
      </c>
    </row>
    <row r="10767" spans="3:4" x14ac:dyDescent="0.25">
      <c r="C10767" s="159" t="s">
        <v>27511</v>
      </c>
      <c r="D10767" s="159">
        <v>1</v>
      </c>
    </row>
    <row r="10768" spans="3:4" x14ac:dyDescent="0.25">
      <c r="C10768" s="159" t="s">
        <v>27512</v>
      </c>
      <c r="D10768" s="159">
        <v>1</v>
      </c>
    </row>
    <row r="10769" spans="3:4" x14ac:dyDescent="0.25">
      <c r="C10769" s="159" t="s">
        <v>27513</v>
      </c>
      <c r="D10769" s="159">
        <v>1</v>
      </c>
    </row>
    <row r="10770" spans="3:4" x14ac:dyDescent="0.25">
      <c r="C10770" s="159" t="s">
        <v>27514</v>
      </c>
      <c r="D10770" s="159">
        <v>1</v>
      </c>
    </row>
    <row r="10771" spans="3:4" x14ac:dyDescent="0.25">
      <c r="C10771" s="159" t="s">
        <v>27515</v>
      </c>
      <c r="D10771" s="159">
        <v>1</v>
      </c>
    </row>
    <row r="10772" spans="3:4" x14ac:dyDescent="0.25">
      <c r="C10772" s="159" t="s">
        <v>27516</v>
      </c>
      <c r="D10772" s="159">
        <v>1</v>
      </c>
    </row>
    <row r="10773" spans="3:4" x14ac:dyDescent="0.25">
      <c r="C10773" s="159" t="s">
        <v>27517</v>
      </c>
      <c r="D10773" s="159">
        <v>1</v>
      </c>
    </row>
    <row r="10774" spans="3:4" x14ac:dyDescent="0.25">
      <c r="C10774" s="159" t="s">
        <v>27518</v>
      </c>
      <c r="D10774" s="159">
        <v>1</v>
      </c>
    </row>
    <row r="10775" spans="3:4" x14ac:dyDescent="0.25">
      <c r="C10775" s="159" t="s">
        <v>27519</v>
      </c>
      <c r="D10775" s="159">
        <v>1</v>
      </c>
    </row>
    <row r="10776" spans="3:4" x14ac:dyDescent="0.25">
      <c r="C10776" s="159" t="s">
        <v>27520</v>
      </c>
      <c r="D10776" s="159">
        <v>1</v>
      </c>
    </row>
    <row r="10777" spans="3:4" x14ac:dyDescent="0.25">
      <c r="C10777" s="159" t="s">
        <v>27521</v>
      </c>
      <c r="D10777" s="159">
        <v>1</v>
      </c>
    </row>
    <row r="10778" spans="3:4" x14ac:dyDescent="0.25">
      <c r="C10778" s="159" t="s">
        <v>27522</v>
      </c>
      <c r="D10778" s="159">
        <v>1</v>
      </c>
    </row>
    <row r="10779" spans="3:4" x14ac:dyDescent="0.25">
      <c r="C10779" s="159" t="s">
        <v>27523</v>
      </c>
      <c r="D10779" s="159">
        <v>1</v>
      </c>
    </row>
    <row r="10780" spans="3:4" x14ac:dyDescent="0.25">
      <c r="C10780" s="159" t="s">
        <v>27524</v>
      </c>
      <c r="D10780" s="159">
        <v>1</v>
      </c>
    </row>
    <row r="10781" spans="3:4" x14ac:dyDescent="0.25">
      <c r="C10781" s="159" t="s">
        <v>27525</v>
      </c>
      <c r="D10781" s="159">
        <v>1</v>
      </c>
    </row>
    <row r="10782" spans="3:4" x14ac:dyDescent="0.25">
      <c r="C10782" s="159" t="s">
        <v>27526</v>
      </c>
      <c r="D10782" s="159">
        <v>1</v>
      </c>
    </row>
    <row r="10783" spans="3:4" x14ac:dyDescent="0.25">
      <c r="C10783" s="159" t="s">
        <v>27527</v>
      </c>
      <c r="D10783" s="159">
        <v>1</v>
      </c>
    </row>
    <row r="10784" spans="3:4" x14ac:dyDescent="0.25">
      <c r="C10784" s="159" t="s">
        <v>27528</v>
      </c>
      <c r="D10784" s="159">
        <v>1</v>
      </c>
    </row>
    <row r="10785" spans="3:4" x14ac:dyDescent="0.25">
      <c r="C10785" s="159" t="s">
        <v>27529</v>
      </c>
      <c r="D10785" s="159">
        <v>1</v>
      </c>
    </row>
    <row r="10786" spans="3:4" x14ac:dyDescent="0.25">
      <c r="C10786" s="159" t="s">
        <v>27530</v>
      </c>
      <c r="D10786" s="159">
        <v>1</v>
      </c>
    </row>
    <row r="10787" spans="3:4" x14ac:dyDescent="0.25">
      <c r="C10787" s="159" t="s">
        <v>27531</v>
      </c>
      <c r="D10787" s="159">
        <v>1</v>
      </c>
    </row>
    <row r="10788" spans="3:4" x14ac:dyDescent="0.25">
      <c r="C10788" s="159" t="s">
        <v>27532</v>
      </c>
      <c r="D10788" s="159">
        <v>1</v>
      </c>
    </row>
    <row r="10789" spans="3:4" x14ac:dyDescent="0.25">
      <c r="C10789" s="159" t="s">
        <v>27533</v>
      </c>
      <c r="D10789" s="159">
        <v>1</v>
      </c>
    </row>
    <row r="10790" spans="3:4" x14ac:dyDescent="0.25">
      <c r="C10790" s="159" t="s">
        <v>27534</v>
      </c>
      <c r="D10790" s="159">
        <v>1</v>
      </c>
    </row>
    <row r="10791" spans="3:4" x14ac:dyDescent="0.25">
      <c r="C10791" s="159" t="s">
        <v>27535</v>
      </c>
      <c r="D10791" s="159">
        <v>1</v>
      </c>
    </row>
    <row r="10792" spans="3:4" x14ac:dyDescent="0.25">
      <c r="C10792" s="159" t="s">
        <v>27536</v>
      </c>
      <c r="D10792" s="159">
        <v>1</v>
      </c>
    </row>
    <row r="10793" spans="3:4" x14ac:dyDescent="0.25">
      <c r="C10793" s="159" t="s">
        <v>27537</v>
      </c>
      <c r="D10793" s="159">
        <v>1</v>
      </c>
    </row>
    <row r="10794" spans="3:4" x14ac:dyDescent="0.25">
      <c r="C10794" s="159" t="s">
        <v>27538</v>
      </c>
      <c r="D10794" s="159">
        <v>1</v>
      </c>
    </row>
    <row r="10795" spans="3:4" x14ac:dyDescent="0.25">
      <c r="C10795" s="159" t="s">
        <v>27539</v>
      </c>
      <c r="D10795" s="159">
        <v>1</v>
      </c>
    </row>
    <row r="10796" spans="3:4" x14ac:dyDescent="0.25">
      <c r="C10796" s="159" t="s">
        <v>27540</v>
      </c>
      <c r="D10796" s="159">
        <v>1</v>
      </c>
    </row>
    <row r="10797" spans="3:4" x14ac:dyDescent="0.25">
      <c r="C10797" s="159" t="s">
        <v>27541</v>
      </c>
      <c r="D10797" s="159">
        <v>1</v>
      </c>
    </row>
    <row r="10798" spans="3:4" x14ac:dyDescent="0.25">
      <c r="C10798" s="159" t="s">
        <v>27542</v>
      </c>
      <c r="D10798" s="159">
        <v>1</v>
      </c>
    </row>
    <row r="10799" spans="3:4" x14ac:dyDescent="0.25">
      <c r="C10799" s="159" t="s">
        <v>27543</v>
      </c>
      <c r="D10799" s="159">
        <v>1</v>
      </c>
    </row>
    <row r="10800" spans="3:4" x14ac:dyDescent="0.25">
      <c r="C10800" s="159" t="s">
        <v>27544</v>
      </c>
      <c r="D10800" s="159">
        <v>1</v>
      </c>
    </row>
    <row r="10801" spans="3:4" x14ac:dyDescent="0.25">
      <c r="C10801" s="159" t="s">
        <v>27545</v>
      </c>
      <c r="D10801" s="159">
        <v>1</v>
      </c>
    </row>
    <row r="10802" spans="3:4" x14ac:dyDescent="0.25">
      <c r="C10802" s="159" t="s">
        <v>27546</v>
      </c>
      <c r="D10802" s="159">
        <v>1</v>
      </c>
    </row>
    <row r="10803" spans="3:4" x14ac:dyDescent="0.25">
      <c r="C10803" s="159" t="s">
        <v>27547</v>
      </c>
      <c r="D10803" s="159">
        <v>1</v>
      </c>
    </row>
    <row r="10804" spans="3:4" x14ac:dyDescent="0.25">
      <c r="C10804" s="159" t="s">
        <v>27548</v>
      </c>
      <c r="D10804" s="159">
        <v>1</v>
      </c>
    </row>
    <row r="10805" spans="3:4" x14ac:dyDescent="0.25">
      <c r="C10805" s="159" t="s">
        <v>27549</v>
      </c>
      <c r="D10805" s="159">
        <v>1</v>
      </c>
    </row>
    <row r="10806" spans="3:4" x14ac:dyDescent="0.25">
      <c r="C10806" s="159" t="s">
        <v>27550</v>
      </c>
      <c r="D10806" s="159">
        <v>1</v>
      </c>
    </row>
    <row r="10807" spans="3:4" x14ac:dyDescent="0.25">
      <c r="C10807" s="159" t="s">
        <v>27551</v>
      </c>
      <c r="D10807" s="159">
        <v>1</v>
      </c>
    </row>
    <row r="10808" spans="3:4" x14ac:dyDescent="0.25">
      <c r="C10808" s="159" t="s">
        <v>27552</v>
      </c>
      <c r="D10808" s="159">
        <v>1</v>
      </c>
    </row>
    <row r="10809" spans="3:4" x14ac:dyDescent="0.25">
      <c r="C10809" s="159" t="s">
        <v>27553</v>
      </c>
      <c r="D10809" s="159">
        <v>1</v>
      </c>
    </row>
    <row r="10810" spans="3:4" x14ac:dyDescent="0.25">
      <c r="C10810" s="159" t="s">
        <v>27554</v>
      </c>
      <c r="D10810" s="159">
        <v>1</v>
      </c>
    </row>
    <row r="10811" spans="3:4" x14ac:dyDescent="0.25">
      <c r="C10811" s="159" t="s">
        <v>27555</v>
      </c>
      <c r="D10811" s="159">
        <v>1</v>
      </c>
    </row>
    <row r="10812" spans="3:4" x14ac:dyDescent="0.25">
      <c r="C10812" s="159" t="s">
        <v>27556</v>
      </c>
      <c r="D10812" s="159">
        <v>1</v>
      </c>
    </row>
    <row r="10813" spans="3:4" x14ac:dyDescent="0.25">
      <c r="C10813" s="159" t="s">
        <v>27557</v>
      </c>
      <c r="D10813" s="159">
        <v>1</v>
      </c>
    </row>
    <row r="10814" spans="3:4" x14ac:dyDescent="0.25">
      <c r="C10814" s="159" t="s">
        <v>27558</v>
      </c>
      <c r="D10814" s="159">
        <v>1</v>
      </c>
    </row>
    <row r="10815" spans="3:4" x14ac:dyDescent="0.25">
      <c r="C10815" s="159" t="s">
        <v>27559</v>
      </c>
      <c r="D10815" s="159">
        <v>1</v>
      </c>
    </row>
    <row r="10816" spans="3:4" x14ac:dyDescent="0.25">
      <c r="C10816" s="159" t="s">
        <v>27560</v>
      </c>
      <c r="D10816" s="159">
        <v>1</v>
      </c>
    </row>
    <row r="10817" spans="3:4" x14ac:dyDescent="0.25">
      <c r="C10817" s="159" t="s">
        <v>27561</v>
      </c>
      <c r="D10817" s="159">
        <v>1</v>
      </c>
    </row>
    <row r="10818" spans="3:4" x14ac:dyDescent="0.25">
      <c r="C10818" s="159" t="s">
        <v>27562</v>
      </c>
      <c r="D10818" s="159">
        <v>1</v>
      </c>
    </row>
    <row r="10819" spans="3:4" x14ac:dyDescent="0.25">
      <c r="C10819" s="159" t="s">
        <v>27563</v>
      </c>
      <c r="D10819" s="159">
        <v>1</v>
      </c>
    </row>
    <row r="10820" spans="3:4" x14ac:dyDescent="0.25">
      <c r="C10820" s="159" t="s">
        <v>27564</v>
      </c>
      <c r="D10820" s="159">
        <v>1</v>
      </c>
    </row>
    <row r="10821" spans="3:4" x14ac:dyDescent="0.25">
      <c r="C10821" s="159" t="s">
        <v>27565</v>
      </c>
      <c r="D10821" s="159">
        <v>1</v>
      </c>
    </row>
    <row r="10822" spans="3:4" x14ac:dyDescent="0.25">
      <c r="C10822" s="159" t="s">
        <v>27566</v>
      </c>
      <c r="D10822" s="159">
        <v>1</v>
      </c>
    </row>
    <row r="10823" spans="3:4" x14ac:dyDescent="0.25">
      <c r="C10823" s="159" t="s">
        <v>27567</v>
      </c>
      <c r="D10823" s="159">
        <v>1</v>
      </c>
    </row>
    <row r="10824" spans="3:4" x14ac:dyDescent="0.25">
      <c r="C10824" s="159" t="s">
        <v>27568</v>
      </c>
      <c r="D10824" s="159">
        <v>1</v>
      </c>
    </row>
    <row r="10825" spans="3:4" x14ac:dyDescent="0.25">
      <c r="C10825" s="159" t="s">
        <v>27569</v>
      </c>
      <c r="D10825" s="159">
        <v>1</v>
      </c>
    </row>
    <row r="10826" spans="3:4" x14ac:dyDescent="0.25">
      <c r="C10826" s="159" t="s">
        <v>27570</v>
      </c>
      <c r="D10826" s="159">
        <v>1</v>
      </c>
    </row>
    <row r="10827" spans="3:4" x14ac:dyDescent="0.25">
      <c r="C10827" s="159" t="s">
        <v>27571</v>
      </c>
      <c r="D10827" s="159">
        <v>1</v>
      </c>
    </row>
    <row r="10828" spans="3:4" x14ac:dyDescent="0.25">
      <c r="C10828" s="159" t="s">
        <v>27572</v>
      </c>
      <c r="D10828" s="159">
        <v>1</v>
      </c>
    </row>
    <row r="10829" spans="3:4" x14ac:dyDescent="0.25">
      <c r="C10829" s="159" t="s">
        <v>27573</v>
      </c>
      <c r="D10829" s="159">
        <v>1</v>
      </c>
    </row>
    <row r="10830" spans="3:4" x14ac:dyDescent="0.25">
      <c r="C10830" s="159" t="s">
        <v>27574</v>
      </c>
      <c r="D10830" s="159">
        <v>1</v>
      </c>
    </row>
    <row r="10831" spans="3:4" x14ac:dyDescent="0.25">
      <c r="C10831" s="159" t="s">
        <v>27575</v>
      </c>
      <c r="D10831" s="159">
        <v>1</v>
      </c>
    </row>
    <row r="10832" spans="3:4" x14ac:dyDescent="0.25">
      <c r="C10832" s="159" t="s">
        <v>27576</v>
      </c>
      <c r="D10832" s="159">
        <v>1</v>
      </c>
    </row>
    <row r="10833" spans="3:4" x14ac:dyDescent="0.25">
      <c r="C10833" s="159" t="s">
        <v>27577</v>
      </c>
      <c r="D10833" s="159">
        <v>1</v>
      </c>
    </row>
    <row r="10834" spans="3:4" x14ac:dyDescent="0.25">
      <c r="C10834" s="159" t="s">
        <v>27578</v>
      </c>
      <c r="D10834" s="159">
        <v>1</v>
      </c>
    </row>
    <row r="10835" spans="3:4" x14ac:dyDescent="0.25">
      <c r="C10835" s="159" t="s">
        <v>27579</v>
      </c>
      <c r="D10835" s="159">
        <v>1</v>
      </c>
    </row>
    <row r="10836" spans="3:4" x14ac:dyDescent="0.25">
      <c r="C10836" s="159" t="s">
        <v>27580</v>
      </c>
      <c r="D10836" s="159">
        <v>1</v>
      </c>
    </row>
    <row r="10837" spans="3:4" x14ac:dyDescent="0.25">
      <c r="C10837" s="159" t="s">
        <v>27581</v>
      </c>
      <c r="D10837" s="159">
        <v>1</v>
      </c>
    </row>
    <row r="10838" spans="3:4" x14ac:dyDescent="0.25">
      <c r="C10838" s="159" t="s">
        <v>27582</v>
      </c>
      <c r="D10838" s="159">
        <v>1</v>
      </c>
    </row>
    <row r="10839" spans="3:4" x14ac:dyDescent="0.25">
      <c r="C10839" s="159" t="s">
        <v>27583</v>
      </c>
      <c r="D10839" s="159">
        <v>1</v>
      </c>
    </row>
    <row r="10840" spans="3:4" x14ac:dyDescent="0.25">
      <c r="C10840" s="159" t="s">
        <v>27584</v>
      </c>
      <c r="D10840" s="159">
        <v>1</v>
      </c>
    </row>
    <row r="10841" spans="3:4" x14ac:dyDescent="0.25">
      <c r="C10841" s="159" t="s">
        <v>27585</v>
      </c>
      <c r="D10841" s="159">
        <v>1</v>
      </c>
    </row>
    <row r="10842" spans="3:4" x14ac:dyDescent="0.25">
      <c r="C10842" s="159" t="s">
        <v>27586</v>
      </c>
      <c r="D10842" s="159">
        <v>1</v>
      </c>
    </row>
    <row r="10843" spans="3:4" x14ac:dyDescent="0.25">
      <c r="C10843" s="159" t="s">
        <v>27587</v>
      </c>
      <c r="D10843" s="159">
        <v>1</v>
      </c>
    </row>
    <row r="10844" spans="3:4" x14ac:dyDescent="0.25">
      <c r="C10844" s="159" t="s">
        <v>27588</v>
      </c>
      <c r="D10844" s="159">
        <v>1</v>
      </c>
    </row>
    <row r="10845" spans="3:4" x14ac:dyDescent="0.25">
      <c r="C10845" s="159" t="s">
        <v>27589</v>
      </c>
      <c r="D10845" s="159">
        <v>1</v>
      </c>
    </row>
    <row r="10846" spans="3:4" x14ac:dyDescent="0.25">
      <c r="C10846" s="159" t="s">
        <v>27590</v>
      </c>
      <c r="D10846" s="159">
        <v>1</v>
      </c>
    </row>
    <row r="10847" spans="3:4" x14ac:dyDescent="0.25">
      <c r="C10847" s="159" t="s">
        <v>27591</v>
      </c>
      <c r="D10847" s="159">
        <v>1</v>
      </c>
    </row>
    <row r="10848" spans="3:4" x14ac:dyDescent="0.25">
      <c r="C10848" s="159" t="s">
        <v>27592</v>
      </c>
      <c r="D10848" s="159">
        <v>1</v>
      </c>
    </row>
    <row r="10849" spans="3:4" x14ac:dyDescent="0.25">
      <c r="C10849" s="159" t="s">
        <v>27593</v>
      </c>
      <c r="D10849" s="159">
        <v>1</v>
      </c>
    </row>
    <row r="10850" spans="3:4" x14ac:dyDescent="0.25">
      <c r="C10850" s="159" t="s">
        <v>27594</v>
      </c>
      <c r="D10850" s="159">
        <v>1</v>
      </c>
    </row>
    <row r="10851" spans="3:4" x14ac:dyDescent="0.25">
      <c r="C10851" s="159" t="s">
        <v>27595</v>
      </c>
      <c r="D10851" s="159">
        <v>1</v>
      </c>
    </row>
    <row r="10852" spans="3:4" x14ac:dyDescent="0.25">
      <c r="C10852" s="159" t="s">
        <v>27596</v>
      </c>
      <c r="D10852" s="159">
        <v>1</v>
      </c>
    </row>
    <row r="10853" spans="3:4" x14ac:dyDescent="0.25">
      <c r="C10853" s="159" t="s">
        <v>27597</v>
      </c>
      <c r="D10853" s="159">
        <v>1</v>
      </c>
    </row>
    <row r="10854" spans="3:4" x14ac:dyDescent="0.25">
      <c r="C10854" s="159" t="s">
        <v>27598</v>
      </c>
      <c r="D10854" s="159">
        <v>1</v>
      </c>
    </row>
    <row r="10855" spans="3:4" x14ac:dyDescent="0.25">
      <c r="C10855" s="159" t="s">
        <v>27599</v>
      </c>
      <c r="D10855" s="159">
        <v>1</v>
      </c>
    </row>
    <row r="10856" spans="3:4" x14ac:dyDescent="0.25">
      <c r="C10856" s="159" t="s">
        <v>27600</v>
      </c>
      <c r="D10856" s="159">
        <v>1</v>
      </c>
    </row>
    <row r="10857" spans="3:4" x14ac:dyDescent="0.25">
      <c r="C10857" s="159" t="s">
        <v>27601</v>
      </c>
      <c r="D10857" s="159">
        <v>1</v>
      </c>
    </row>
    <row r="10858" spans="3:4" x14ac:dyDescent="0.25">
      <c r="C10858" s="159" t="s">
        <v>27602</v>
      </c>
      <c r="D10858" s="159">
        <v>1</v>
      </c>
    </row>
    <row r="10859" spans="3:4" x14ac:dyDescent="0.25">
      <c r="C10859" s="159" t="s">
        <v>27603</v>
      </c>
      <c r="D10859" s="159">
        <v>1</v>
      </c>
    </row>
    <row r="10860" spans="3:4" x14ac:dyDescent="0.25">
      <c r="C10860" s="159" t="s">
        <v>27604</v>
      </c>
      <c r="D10860" s="159">
        <v>1</v>
      </c>
    </row>
    <row r="10861" spans="3:4" x14ac:dyDescent="0.25">
      <c r="C10861" s="159" t="s">
        <v>27605</v>
      </c>
      <c r="D10861" s="159">
        <v>1</v>
      </c>
    </row>
    <row r="10862" spans="3:4" x14ac:dyDescent="0.25">
      <c r="C10862" s="159" t="s">
        <v>27606</v>
      </c>
      <c r="D10862" s="159">
        <v>1</v>
      </c>
    </row>
    <row r="10863" spans="3:4" x14ac:dyDescent="0.25">
      <c r="C10863" s="159" t="s">
        <v>27681</v>
      </c>
      <c r="D10863" s="159">
        <v>1</v>
      </c>
    </row>
    <row r="10864" spans="3:4" x14ac:dyDescent="0.25">
      <c r="C10864" s="159" t="s">
        <v>27682</v>
      </c>
      <c r="D10864" s="159">
        <v>1</v>
      </c>
    </row>
    <row r="10865" spans="3:4" x14ac:dyDescent="0.25">
      <c r="C10865" s="159" t="s">
        <v>27683</v>
      </c>
      <c r="D10865" s="159">
        <v>1</v>
      </c>
    </row>
    <row r="10866" spans="3:4" x14ac:dyDescent="0.25">
      <c r="C10866" s="159" t="s">
        <v>27684</v>
      </c>
      <c r="D10866" s="159">
        <v>1</v>
      </c>
    </row>
    <row r="10867" spans="3:4" x14ac:dyDescent="0.25">
      <c r="C10867" s="159" t="s">
        <v>27685</v>
      </c>
      <c r="D10867" s="159">
        <v>1</v>
      </c>
    </row>
    <row r="10868" spans="3:4" x14ac:dyDescent="0.25">
      <c r="C10868" s="159" t="s">
        <v>27686</v>
      </c>
      <c r="D10868" s="159">
        <v>1</v>
      </c>
    </row>
    <row r="10869" spans="3:4" x14ac:dyDescent="0.25">
      <c r="C10869" s="159" t="s">
        <v>27687</v>
      </c>
      <c r="D10869" s="159">
        <v>1</v>
      </c>
    </row>
    <row r="10870" spans="3:4" x14ac:dyDescent="0.25">
      <c r="C10870" s="159" t="s">
        <v>27688</v>
      </c>
      <c r="D10870" s="159">
        <v>1</v>
      </c>
    </row>
    <row r="10871" spans="3:4" x14ac:dyDescent="0.25">
      <c r="C10871" s="159" t="s">
        <v>27689</v>
      </c>
      <c r="D10871" s="159">
        <v>1</v>
      </c>
    </row>
    <row r="10872" spans="3:4" x14ac:dyDescent="0.25">
      <c r="C10872" s="159" t="s">
        <v>27690</v>
      </c>
      <c r="D10872" s="159">
        <v>1</v>
      </c>
    </row>
    <row r="10873" spans="3:4" x14ac:dyDescent="0.25">
      <c r="C10873" s="159" t="s">
        <v>27691</v>
      </c>
      <c r="D10873" s="159">
        <v>1</v>
      </c>
    </row>
    <row r="10874" spans="3:4" x14ac:dyDescent="0.25">
      <c r="C10874" s="159" t="s">
        <v>27692</v>
      </c>
      <c r="D10874" s="159">
        <v>1</v>
      </c>
    </row>
    <row r="10875" spans="3:4" x14ac:dyDescent="0.25">
      <c r="C10875" s="159" t="s">
        <v>27693</v>
      </c>
      <c r="D10875" s="159">
        <v>1</v>
      </c>
    </row>
    <row r="10876" spans="3:4" x14ac:dyDescent="0.25">
      <c r="C10876" s="159" t="s">
        <v>27694</v>
      </c>
      <c r="D10876" s="159">
        <v>1</v>
      </c>
    </row>
    <row r="10877" spans="3:4" x14ac:dyDescent="0.25">
      <c r="C10877" s="159" t="s">
        <v>27695</v>
      </c>
      <c r="D10877" s="159">
        <v>1</v>
      </c>
    </row>
    <row r="10878" spans="3:4" x14ac:dyDescent="0.25">
      <c r="C10878" s="159" t="s">
        <v>27696</v>
      </c>
      <c r="D10878" s="159">
        <v>1</v>
      </c>
    </row>
    <row r="10879" spans="3:4" x14ac:dyDescent="0.25">
      <c r="C10879" s="159" t="s">
        <v>27697</v>
      </c>
      <c r="D10879" s="159">
        <v>1</v>
      </c>
    </row>
    <row r="10880" spans="3:4" x14ac:dyDescent="0.25">
      <c r="C10880" s="159" t="s">
        <v>27698</v>
      </c>
      <c r="D10880" s="159">
        <v>1</v>
      </c>
    </row>
    <row r="10881" spans="3:4" x14ac:dyDescent="0.25">
      <c r="C10881" s="159" t="s">
        <v>27699</v>
      </c>
      <c r="D10881" s="159">
        <v>1</v>
      </c>
    </row>
    <row r="10882" spans="3:4" x14ac:dyDescent="0.25">
      <c r="C10882" s="159" t="s">
        <v>27700</v>
      </c>
      <c r="D10882" s="159">
        <v>1</v>
      </c>
    </row>
    <row r="10883" spans="3:4" x14ac:dyDescent="0.25">
      <c r="C10883" s="159" t="s">
        <v>27701</v>
      </c>
      <c r="D10883" s="159">
        <v>1</v>
      </c>
    </row>
    <row r="10884" spans="3:4" x14ac:dyDescent="0.25">
      <c r="C10884" s="159" t="s">
        <v>27702</v>
      </c>
      <c r="D10884" s="159">
        <v>1</v>
      </c>
    </row>
    <row r="10885" spans="3:4" x14ac:dyDescent="0.25">
      <c r="C10885" s="159" t="s">
        <v>27703</v>
      </c>
      <c r="D10885" s="159">
        <v>1</v>
      </c>
    </row>
    <row r="10886" spans="3:4" x14ac:dyDescent="0.25">
      <c r="C10886" s="159" t="s">
        <v>27704</v>
      </c>
      <c r="D10886" s="159">
        <v>1</v>
      </c>
    </row>
    <row r="10887" spans="3:4" x14ac:dyDescent="0.25">
      <c r="C10887" s="159" t="s">
        <v>27705</v>
      </c>
      <c r="D10887" s="159">
        <v>1</v>
      </c>
    </row>
    <row r="10888" spans="3:4" x14ac:dyDescent="0.25">
      <c r="C10888" s="159" t="s">
        <v>27706</v>
      </c>
      <c r="D10888" s="159">
        <v>1</v>
      </c>
    </row>
    <row r="10889" spans="3:4" x14ac:dyDescent="0.25">
      <c r="C10889" s="159" t="s">
        <v>27707</v>
      </c>
      <c r="D10889" s="159">
        <v>1</v>
      </c>
    </row>
    <row r="10890" spans="3:4" x14ac:dyDescent="0.25">
      <c r="C10890" s="159" t="s">
        <v>27708</v>
      </c>
      <c r="D10890" s="159">
        <v>1</v>
      </c>
    </row>
    <row r="10891" spans="3:4" x14ac:dyDescent="0.25">
      <c r="C10891" s="159" t="s">
        <v>27709</v>
      </c>
      <c r="D10891" s="159">
        <v>1</v>
      </c>
    </row>
    <row r="10892" spans="3:4" x14ac:dyDescent="0.25">
      <c r="C10892" s="159" t="s">
        <v>27710</v>
      </c>
      <c r="D10892" s="159">
        <v>1</v>
      </c>
    </row>
    <row r="10893" spans="3:4" x14ac:dyDescent="0.25">
      <c r="C10893" s="159" t="s">
        <v>27711</v>
      </c>
      <c r="D10893" s="159">
        <v>1</v>
      </c>
    </row>
    <row r="10894" spans="3:4" x14ac:dyDescent="0.25">
      <c r="C10894" s="159" t="s">
        <v>27712</v>
      </c>
      <c r="D10894" s="159">
        <v>1</v>
      </c>
    </row>
    <row r="10895" spans="3:4" x14ac:dyDescent="0.25">
      <c r="C10895" s="159" t="s">
        <v>27713</v>
      </c>
      <c r="D10895" s="159">
        <v>1</v>
      </c>
    </row>
    <row r="10896" spans="3:4" x14ac:dyDescent="0.25">
      <c r="C10896" s="159" t="s">
        <v>27714</v>
      </c>
      <c r="D10896" s="159">
        <v>1</v>
      </c>
    </row>
    <row r="10897" spans="3:4" x14ac:dyDescent="0.25">
      <c r="C10897" s="159" t="s">
        <v>27715</v>
      </c>
      <c r="D10897" s="159">
        <v>1</v>
      </c>
    </row>
    <row r="10898" spans="3:4" x14ac:dyDescent="0.25">
      <c r="C10898" s="159" t="s">
        <v>27716</v>
      </c>
      <c r="D10898" s="159">
        <v>1</v>
      </c>
    </row>
    <row r="10899" spans="3:4" x14ac:dyDescent="0.25">
      <c r="C10899" s="159" t="s">
        <v>27717</v>
      </c>
      <c r="D10899" s="159">
        <v>1</v>
      </c>
    </row>
    <row r="10900" spans="3:4" x14ac:dyDescent="0.25">
      <c r="C10900" s="159" t="s">
        <v>27718</v>
      </c>
      <c r="D10900" s="159">
        <v>1</v>
      </c>
    </row>
    <row r="10901" spans="3:4" x14ac:dyDescent="0.25">
      <c r="C10901" s="159" t="s">
        <v>27356</v>
      </c>
      <c r="D10901" s="159">
        <v>1</v>
      </c>
    </row>
    <row r="10902" spans="3:4" x14ac:dyDescent="0.25">
      <c r="C10902" s="159" t="s">
        <v>27357</v>
      </c>
      <c r="D10902" s="159">
        <v>1</v>
      </c>
    </row>
    <row r="10903" spans="3:4" x14ac:dyDescent="0.25">
      <c r="C10903" s="159" t="s">
        <v>27358</v>
      </c>
      <c r="D10903" s="159">
        <v>1</v>
      </c>
    </row>
    <row r="10904" spans="3:4" x14ac:dyDescent="0.25">
      <c r="C10904" s="159" t="s">
        <v>27359</v>
      </c>
      <c r="D10904" s="159">
        <v>1</v>
      </c>
    </row>
    <row r="10905" spans="3:4" x14ac:dyDescent="0.25">
      <c r="C10905" s="159" t="s">
        <v>27360</v>
      </c>
      <c r="D10905" s="159">
        <v>1</v>
      </c>
    </row>
    <row r="10906" spans="3:4" x14ac:dyDescent="0.25">
      <c r="C10906" s="159" t="s">
        <v>27361</v>
      </c>
      <c r="D10906" s="159">
        <v>1</v>
      </c>
    </row>
    <row r="10907" spans="3:4" x14ac:dyDescent="0.25">
      <c r="C10907" s="159" t="s">
        <v>27362</v>
      </c>
      <c r="D10907" s="159">
        <v>1</v>
      </c>
    </row>
    <row r="10908" spans="3:4" x14ac:dyDescent="0.25">
      <c r="C10908" s="159" t="s">
        <v>27363</v>
      </c>
      <c r="D10908" s="159">
        <v>1</v>
      </c>
    </row>
    <row r="10909" spans="3:4" x14ac:dyDescent="0.25">
      <c r="C10909" s="159" t="s">
        <v>27364</v>
      </c>
      <c r="D10909" s="159">
        <v>1</v>
      </c>
    </row>
    <row r="10910" spans="3:4" x14ac:dyDescent="0.25">
      <c r="C10910" s="159" t="s">
        <v>27365</v>
      </c>
      <c r="D10910" s="159">
        <v>1</v>
      </c>
    </row>
    <row r="10911" spans="3:4" x14ac:dyDescent="0.25">
      <c r="C10911" s="159" t="s">
        <v>27366</v>
      </c>
      <c r="D10911" s="159">
        <v>1</v>
      </c>
    </row>
    <row r="10912" spans="3:4" x14ac:dyDescent="0.25">
      <c r="C10912" s="159" t="s">
        <v>27367</v>
      </c>
      <c r="D10912" s="159">
        <v>1</v>
      </c>
    </row>
    <row r="10913" spans="3:4" x14ac:dyDescent="0.25">
      <c r="C10913" s="159" t="s">
        <v>27368</v>
      </c>
      <c r="D10913" s="159">
        <v>1</v>
      </c>
    </row>
    <row r="10914" spans="3:4" x14ac:dyDescent="0.25">
      <c r="C10914" s="159" t="s">
        <v>27369</v>
      </c>
      <c r="D10914" s="159">
        <v>1</v>
      </c>
    </row>
    <row r="10915" spans="3:4" x14ac:dyDescent="0.25">
      <c r="C10915" s="159" t="s">
        <v>27370</v>
      </c>
      <c r="D10915" s="159">
        <v>1</v>
      </c>
    </row>
    <row r="10916" spans="3:4" x14ac:dyDescent="0.25">
      <c r="C10916" s="159" t="s">
        <v>27371</v>
      </c>
      <c r="D10916" s="159">
        <v>1</v>
      </c>
    </row>
    <row r="10917" spans="3:4" x14ac:dyDescent="0.25">
      <c r="C10917" s="159" t="s">
        <v>27372</v>
      </c>
      <c r="D10917" s="159">
        <v>1</v>
      </c>
    </row>
    <row r="10918" spans="3:4" x14ac:dyDescent="0.25">
      <c r="C10918" s="159" t="s">
        <v>27373</v>
      </c>
      <c r="D10918" s="159">
        <v>1</v>
      </c>
    </row>
    <row r="10919" spans="3:4" x14ac:dyDescent="0.25">
      <c r="C10919" s="159" t="s">
        <v>27374</v>
      </c>
      <c r="D10919" s="159">
        <v>1</v>
      </c>
    </row>
    <row r="10920" spans="3:4" x14ac:dyDescent="0.25">
      <c r="C10920" s="159" t="s">
        <v>27375</v>
      </c>
      <c r="D10920" s="159">
        <v>1</v>
      </c>
    </row>
    <row r="10921" spans="3:4" x14ac:dyDescent="0.25">
      <c r="C10921" s="159" t="s">
        <v>27376</v>
      </c>
      <c r="D10921" s="159">
        <v>1</v>
      </c>
    </row>
    <row r="10922" spans="3:4" x14ac:dyDescent="0.25">
      <c r="C10922" s="159" t="s">
        <v>27377</v>
      </c>
      <c r="D10922" s="159">
        <v>1</v>
      </c>
    </row>
    <row r="10923" spans="3:4" x14ac:dyDescent="0.25">
      <c r="C10923" s="159" t="s">
        <v>27378</v>
      </c>
      <c r="D10923" s="159">
        <v>1</v>
      </c>
    </row>
    <row r="10924" spans="3:4" x14ac:dyDescent="0.25">
      <c r="C10924" s="159" t="s">
        <v>27379</v>
      </c>
      <c r="D10924" s="159">
        <v>1</v>
      </c>
    </row>
    <row r="10925" spans="3:4" x14ac:dyDescent="0.25">
      <c r="C10925" s="159" t="s">
        <v>27380</v>
      </c>
      <c r="D10925" s="159">
        <v>1</v>
      </c>
    </row>
    <row r="10926" spans="3:4" x14ac:dyDescent="0.25">
      <c r="C10926" s="159" t="s">
        <v>27381</v>
      </c>
      <c r="D10926" s="159">
        <v>1</v>
      </c>
    </row>
    <row r="10927" spans="3:4" x14ac:dyDescent="0.25">
      <c r="C10927" s="159" t="s">
        <v>27382</v>
      </c>
      <c r="D10927" s="159">
        <v>1</v>
      </c>
    </row>
    <row r="10928" spans="3:4" x14ac:dyDescent="0.25">
      <c r="C10928" s="159" t="s">
        <v>27383</v>
      </c>
      <c r="D10928" s="159">
        <v>1</v>
      </c>
    </row>
    <row r="10929" spans="3:4" x14ac:dyDescent="0.25">
      <c r="C10929" s="159" t="s">
        <v>27384</v>
      </c>
      <c r="D10929" s="159">
        <v>1</v>
      </c>
    </row>
    <row r="10930" spans="3:4" x14ac:dyDescent="0.25">
      <c r="C10930" s="159" t="s">
        <v>27385</v>
      </c>
      <c r="D10930" s="159">
        <v>1</v>
      </c>
    </row>
    <row r="10931" spans="3:4" x14ac:dyDescent="0.25">
      <c r="C10931" s="159" t="s">
        <v>27386</v>
      </c>
      <c r="D10931" s="159">
        <v>1</v>
      </c>
    </row>
    <row r="10932" spans="3:4" x14ac:dyDescent="0.25">
      <c r="C10932" s="159" t="s">
        <v>27387</v>
      </c>
      <c r="D10932" s="159">
        <v>1</v>
      </c>
    </row>
    <row r="10933" spans="3:4" x14ac:dyDescent="0.25">
      <c r="C10933" s="159" t="s">
        <v>27388</v>
      </c>
      <c r="D10933" s="159">
        <v>1</v>
      </c>
    </row>
    <row r="10934" spans="3:4" x14ac:dyDescent="0.25">
      <c r="C10934" s="159" t="s">
        <v>27389</v>
      </c>
      <c r="D10934" s="159">
        <v>1</v>
      </c>
    </row>
    <row r="10935" spans="3:4" x14ac:dyDescent="0.25">
      <c r="C10935" s="159" t="s">
        <v>27390</v>
      </c>
      <c r="D10935" s="159">
        <v>1</v>
      </c>
    </row>
    <row r="10936" spans="3:4" x14ac:dyDescent="0.25">
      <c r="C10936" s="159" t="s">
        <v>27391</v>
      </c>
      <c r="D10936" s="159">
        <v>1</v>
      </c>
    </row>
    <row r="10937" spans="3:4" x14ac:dyDescent="0.25">
      <c r="C10937" s="159" t="s">
        <v>27392</v>
      </c>
      <c r="D10937" s="159">
        <v>1</v>
      </c>
    </row>
    <row r="10938" spans="3:4" x14ac:dyDescent="0.25">
      <c r="C10938" s="159" t="s">
        <v>27393</v>
      </c>
      <c r="D10938" s="159">
        <v>1</v>
      </c>
    </row>
    <row r="10939" spans="3:4" x14ac:dyDescent="0.25">
      <c r="C10939" s="159" t="s">
        <v>27394</v>
      </c>
      <c r="D10939" s="159">
        <v>1</v>
      </c>
    </row>
    <row r="10940" spans="3:4" x14ac:dyDescent="0.25">
      <c r="C10940" s="159" t="s">
        <v>27395</v>
      </c>
      <c r="D10940" s="159">
        <v>1</v>
      </c>
    </row>
    <row r="10941" spans="3:4" x14ac:dyDescent="0.25">
      <c r="C10941" s="159" t="s">
        <v>27396</v>
      </c>
      <c r="D10941" s="159">
        <v>1</v>
      </c>
    </row>
    <row r="10942" spans="3:4" x14ac:dyDescent="0.25">
      <c r="C10942" s="159" t="s">
        <v>27397</v>
      </c>
      <c r="D10942" s="159">
        <v>1</v>
      </c>
    </row>
    <row r="10943" spans="3:4" x14ac:dyDescent="0.25">
      <c r="C10943" s="159" t="s">
        <v>27398</v>
      </c>
      <c r="D10943" s="159">
        <v>1</v>
      </c>
    </row>
    <row r="10944" spans="3:4" x14ac:dyDescent="0.25">
      <c r="C10944" s="159" t="s">
        <v>27399</v>
      </c>
      <c r="D10944" s="159">
        <v>1</v>
      </c>
    </row>
    <row r="10945" spans="3:4" x14ac:dyDescent="0.25">
      <c r="C10945" s="159" t="s">
        <v>27400</v>
      </c>
      <c r="D10945" s="159">
        <v>1</v>
      </c>
    </row>
    <row r="10946" spans="3:4" x14ac:dyDescent="0.25">
      <c r="C10946" s="159" t="s">
        <v>27401</v>
      </c>
      <c r="D10946" s="159">
        <v>1</v>
      </c>
    </row>
    <row r="10947" spans="3:4" x14ac:dyDescent="0.25">
      <c r="C10947" s="159" t="s">
        <v>27402</v>
      </c>
      <c r="D10947" s="159">
        <v>1</v>
      </c>
    </row>
    <row r="10948" spans="3:4" x14ac:dyDescent="0.25">
      <c r="C10948" s="159" t="s">
        <v>27403</v>
      </c>
      <c r="D10948" s="159">
        <v>1</v>
      </c>
    </row>
    <row r="10949" spans="3:4" x14ac:dyDescent="0.25">
      <c r="C10949" s="159" t="s">
        <v>27404</v>
      </c>
      <c r="D10949" s="159">
        <v>1</v>
      </c>
    </row>
    <row r="10950" spans="3:4" x14ac:dyDescent="0.25">
      <c r="C10950" s="159" t="s">
        <v>27405</v>
      </c>
      <c r="D10950" s="159">
        <v>1</v>
      </c>
    </row>
    <row r="10951" spans="3:4" x14ac:dyDescent="0.25">
      <c r="C10951" s="159" t="s">
        <v>27406</v>
      </c>
      <c r="D10951" s="159">
        <v>1</v>
      </c>
    </row>
    <row r="10952" spans="3:4" x14ac:dyDescent="0.25">
      <c r="C10952" s="159" t="s">
        <v>27407</v>
      </c>
      <c r="D10952" s="159">
        <v>1</v>
      </c>
    </row>
    <row r="10953" spans="3:4" x14ac:dyDescent="0.25">
      <c r="C10953" s="159" t="s">
        <v>27408</v>
      </c>
      <c r="D10953" s="159">
        <v>1</v>
      </c>
    </row>
    <row r="10954" spans="3:4" x14ac:dyDescent="0.25">
      <c r="C10954" s="159" t="s">
        <v>27409</v>
      </c>
      <c r="D10954" s="159">
        <v>1</v>
      </c>
    </row>
    <row r="10955" spans="3:4" x14ac:dyDescent="0.25">
      <c r="C10955" s="159" t="s">
        <v>27410</v>
      </c>
      <c r="D10955" s="159">
        <v>1</v>
      </c>
    </row>
    <row r="10956" spans="3:4" x14ac:dyDescent="0.25">
      <c r="C10956" s="159" t="s">
        <v>27411</v>
      </c>
      <c r="D10956" s="159">
        <v>1</v>
      </c>
    </row>
    <row r="10957" spans="3:4" x14ac:dyDescent="0.25">
      <c r="C10957" s="159" t="s">
        <v>27412</v>
      </c>
      <c r="D10957" s="159">
        <v>1</v>
      </c>
    </row>
    <row r="10958" spans="3:4" x14ac:dyDescent="0.25">
      <c r="C10958" s="159" t="s">
        <v>27413</v>
      </c>
      <c r="D10958" s="159">
        <v>1</v>
      </c>
    </row>
    <row r="10959" spans="3:4" x14ac:dyDescent="0.25">
      <c r="C10959" s="159" t="s">
        <v>27414</v>
      </c>
      <c r="D10959" s="159">
        <v>1</v>
      </c>
    </row>
    <row r="10960" spans="3:4" x14ac:dyDescent="0.25">
      <c r="C10960" s="159" t="s">
        <v>27415</v>
      </c>
      <c r="D10960" s="159">
        <v>1</v>
      </c>
    </row>
    <row r="10961" spans="3:4" x14ac:dyDescent="0.25">
      <c r="C10961" s="159" t="s">
        <v>27416</v>
      </c>
      <c r="D10961" s="159">
        <v>1</v>
      </c>
    </row>
    <row r="10962" spans="3:4" x14ac:dyDescent="0.25">
      <c r="C10962" s="159" t="s">
        <v>27607</v>
      </c>
      <c r="D10962" s="159">
        <v>1</v>
      </c>
    </row>
    <row r="10963" spans="3:4" x14ac:dyDescent="0.25">
      <c r="C10963" s="159" t="s">
        <v>27608</v>
      </c>
      <c r="D10963" s="159">
        <v>1</v>
      </c>
    </row>
    <row r="10964" spans="3:4" x14ac:dyDescent="0.25">
      <c r="C10964" s="159" t="s">
        <v>27609</v>
      </c>
      <c r="D10964" s="159">
        <v>1</v>
      </c>
    </row>
    <row r="10965" spans="3:4" x14ac:dyDescent="0.25">
      <c r="C10965" s="159" t="s">
        <v>27610</v>
      </c>
      <c r="D10965" s="159">
        <v>1</v>
      </c>
    </row>
    <row r="10966" spans="3:4" x14ac:dyDescent="0.25">
      <c r="C10966" s="159" t="s">
        <v>27611</v>
      </c>
      <c r="D10966" s="159">
        <v>1</v>
      </c>
    </row>
    <row r="10967" spans="3:4" x14ac:dyDescent="0.25">
      <c r="C10967" s="159" t="s">
        <v>27612</v>
      </c>
      <c r="D10967" s="159">
        <v>1</v>
      </c>
    </row>
    <row r="10968" spans="3:4" x14ac:dyDescent="0.25">
      <c r="C10968" s="159" t="s">
        <v>27613</v>
      </c>
      <c r="D10968" s="159">
        <v>1</v>
      </c>
    </row>
    <row r="10969" spans="3:4" x14ac:dyDescent="0.25">
      <c r="C10969" s="159" t="s">
        <v>27614</v>
      </c>
      <c r="D10969" s="159">
        <v>1</v>
      </c>
    </row>
    <row r="10970" spans="3:4" x14ac:dyDescent="0.25">
      <c r="C10970" s="159" t="s">
        <v>27615</v>
      </c>
      <c r="D10970" s="159">
        <v>1</v>
      </c>
    </row>
    <row r="10971" spans="3:4" x14ac:dyDescent="0.25">
      <c r="C10971" s="159" t="s">
        <v>27616</v>
      </c>
      <c r="D10971" s="159">
        <v>1</v>
      </c>
    </row>
    <row r="10972" spans="3:4" x14ac:dyDescent="0.25">
      <c r="C10972" s="159" t="s">
        <v>27617</v>
      </c>
      <c r="D10972" s="159">
        <v>1</v>
      </c>
    </row>
    <row r="10973" spans="3:4" x14ac:dyDescent="0.25">
      <c r="C10973" s="159" t="s">
        <v>27618</v>
      </c>
      <c r="D10973" s="159">
        <v>1</v>
      </c>
    </row>
    <row r="10974" spans="3:4" x14ac:dyDescent="0.25">
      <c r="C10974" s="159" t="s">
        <v>27619</v>
      </c>
      <c r="D10974" s="159">
        <v>1</v>
      </c>
    </row>
    <row r="10975" spans="3:4" x14ac:dyDescent="0.25">
      <c r="C10975" s="159" t="s">
        <v>27620</v>
      </c>
      <c r="D10975" s="159">
        <v>1</v>
      </c>
    </row>
    <row r="10976" spans="3:4" x14ac:dyDescent="0.25">
      <c r="C10976" s="159" t="s">
        <v>27621</v>
      </c>
      <c r="D10976" s="159">
        <v>1</v>
      </c>
    </row>
    <row r="10977" spans="3:4" x14ac:dyDescent="0.25">
      <c r="C10977" s="159" t="s">
        <v>27622</v>
      </c>
      <c r="D10977" s="159">
        <v>1</v>
      </c>
    </row>
    <row r="10978" spans="3:4" x14ac:dyDescent="0.25">
      <c r="C10978" s="159" t="s">
        <v>27623</v>
      </c>
      <c r="D10978" s="159">
        <v>1</v>
      </c>
    </row>
    <row r="10979" spans="3:4" x14ac:dyDescent="0.25">
      <c r="C10979" s="159" t="s">
        <v>27624</v>
      </c>
      <c r="D10979" s="159">
        <v>1</v>
      </c>
    </row>
    <row r="10980" spans="3:4" x14ac:dyDescent="0.25">
      <c r="C10980" s="159" t="s">
        <v>27625</v>
      </c>
      <c r="D10980" s="159">
        <v>1</v>
      </c>
    </row>
    <row r="10981" spans="3:4" x14ac:dyDescent="0.25">
      <c r="C10981" s="159" t="s">
        <v>27626</v>
      </c>
      <c r="D10981" s="159">
        <v>1</v>
      </c>
    </row>
    <row r="10982" spans="3:4" x14ac:dyDescent="0.25">
      <c r="C10982" s="159" t="s">
        <v>27627</v>
      </c>
      <c r="D10982" s="159">
        <v>1</v>
      </c>
    </row>
    <row r="10983" spans="3:4" x14ac:dyDescent="0.25">
      <c r="C10983" s="159" t="s">
        <v>27628</v>
      </c>
      <c r="D10983" s="159">
        <v>1</v>
      </c>
    </row>
    <row r="10984" spans="3:4" x14ac:dyDescent="0.25">
      <c r="C10984" s="159" t="s">
        <v>27629</v>
      </c>
      <c r="D10984" s="159">
        <v>1</v>
      </c>
    </row>
    <row r="10985" spans="3:4" x14ac:dyDescent="0.25">
      <c r="C10985" s="159" t="s">
        <v>27630</v>
      </c>
      <c r="D10985" s="159">
        <v>1</v>
      </c>
    </row>
    <row r="10986" spans="3:4" x14ac:dyDescent="0.25">
      <c r="C10986" s="159" t="s">
        <v>27631</v>
      </c>
      <c r="D10986" s="159">
        <v>1</v>
      </c>
    </row>
    <row r="10987" spans="3:4" x14ac:dyDescent="0.25">
      <c r="C10987" s="159" t="s">
        <v>27632</v>
      </c>
      <c r="D10987" s="159">
        <v>1</v>
      </c>
    </row>
    <row r="10988" spans="3:4" x14ac:dyDescent="0.25">
      <c r="C10988" s="159" t="s">
        <v>27633</v>
      </c>
      <c r="D10988" s="159">
        <v>1</v>
      </c>
    </row>
    <row r="10989" spans="3:4" x14ac:dyDescent="0.25">
      <c r="C10989" s="159" t="s">
        <v>27634</v>
      </c>
      <c r="D10989" s="159">
        <v>1</v>
      </c>
    </row>
    <row r="10990" spans="3:4" x14ac:dyDescent="0.25">
      <c r="C10990" s="159" t="s">
        <v>27635</v>
      </c>
      <c r="D10990" s="159">
        <v>1</v>
      </c>
    </row>
    <row r="10991" spans="3:4" x14ac:dyDescent="0.25">
      <c r="C10991" s="159" t="s">
        <v>27636</v>
      </c>
      <c r="D10991" s="159">
        <v>1</v>
      </c>
    </row>
    <row r="10992" spans="3:4" x14ac:dyDescent="0.25">
      <c r="C10992" s="159" t="s">
        <v>27637</v>
      </c>
      <c r="D10992" s="159">
        <v>1</v>
      </c>
    </row>
    <row r="10993" spans="3:4" x14ac:dyDescent="0.25">
      <c r="C10993" s="159" t="s">
        <v>27638</v>
      </c>
      <c r="D10993" s="159">
        <v>1</v>
      </c>
    </row>
    <row r="10994" spans="3:4" x14ac:dyDescent="0.25">
      <c r="C10994" s="159" t="s">
        <v>27639</v>
      </c>
      <c r="D10994" s="159">
        <v>1</v>
      </c>
    </row>
    <row r="10995" spans="3:4" x14ac:dyDescent="0.25">
      <c r="C10995" s="159" t="s">
        <v>27640</v>
      </c>
      <c r="D10995" s="159">
        <v>1</v>
      </c>
    </row>
    <row r="10996" spans="3:4" x14ac:dyDescent="0.25">
      <c r="C10996" s="159" t="s">
        <v>27641</v>
      </c>
      <c r="D10996" s="159">
        <v>1</v>
      </c>
    </row>
    <row r="10997" spans="3:4" x14ac:dyDescent="0.25">
      <c r="C10997" s="159" t="s">
        <v>27642</v>
      </c>
      <c r="D10997" s="159">
        <v>1</v>
      </c>
    </row>
    <row r="10998" spans="3:4" x14ac:dyDescent="0.25">
      <c r="C10998" s="159" t="s">
        <v>27643</v>
      </c>
      <c r="D10998" s="159">
        <v>1</v>
      </c>
    </row>
    <row r="10999" spans="3:4" x14ac:dyDescent="0.25">
      <c r="C10999" s="159" t="s">
        <v>27644</v>
      </c>
      <c r="D10999" s="159">
        <v>1</v>
      </c>
    </row>
    <row r="11000" spans="3:4" x14ac:dyDescent="0.25">
      <c r="C11000" s="159" t="s">
        <v>27645</v>
      </c>
      <c r="D11000" s="159">
        <v>1</v>
      </c>
    </row>
    <row r="11001" spans="3:4" x14ac:dyDescent="0.25">
      <c r="C11001" s="159" t="s">
        <v>27646</v>
      </c>
      <c r="D11001" s="159">
        <v>1</v>
      </c>
    </row>
    <row r="11002" spans="3:4" x14ac:dyDescent="0.25">
      <c r="C11002" s="159" t="s">
        <v>27647</v>
      </c>
      <c r="D11002" s="159">
        <v>1</v>
      </c>
    </row>
    <row r="11003" spans="3:4" x14ac:dyDescent="0.25">
      <c r="C11003" s="159" t="s">
        <v>27648</v>
      </c>
      <c r="D11003" s="159">
        <v>1</v>
      </c>
    </row>
    <row r="11004" spans="3:4" x14ac:dyDescent="0.25">
      <c r="C11004" s="159" t="s">
        <v>27649</v>
      </c>
      <c r="D11004" s="159">
        <v>1</v>
      </c>
    </row>
    <row r="11005" spans="3:4" x14ac:dyDescent="0.25">
      <c r="C11005" s="159" t="s">
        <v>27650</v>
      </c>
      <c r="D11005" s="159">
        <v>1</v>
      </c>
    </row>
    <row r="11006" spans="3:4" x14ac:dyDescent="0.25">
      <c r="C11006" s="159" t="s">
        <v>27651</v>
      </c>
      <c r="D11006" s="159">
        <v>1</v>
      </c>
    </row>
    <row r="11007" spans="3:4" x14ac:dyDescent="0.25">
      <c r="C11007" s="159" t="s">
        <v>27652</v>
      </c>
      <c r="D11007" s="159">
        <v>1</v>
      </c>
    </row>
    <row r="11008" spans="3:4" x14ac:dyDescent="0.25">
      <c r="C11008" s="159" t="s">
        <v>27653</v>
      </c>
      <c r="D11008" s="159">
        <v>1</v>
      </c>
    </row>
    <row r="11009" spans="3:4" x14ac:dyDescent="0.25">
      <c r="C11009" s="159" t="s">
        <v>27654</v>
      </c>
      <c r="D11009" s="159">
        <v>1</v>
      </c>
    </row>
    <row r="11010" spans="3:4" x14ac:dyDescent="0.25">
      <c r="C11010" s="159" t="s">
        <v>27655</v>
      </c>
      <c r="D11010" s="159">
        <v>1</v>
      </c>
    </row>
    <row r="11011" spans="3:4" x14ac:dyDescent="0.25">
      <c r="C11011" s="159" t="s">
        <v>27656</v>
      </c>
      <c r="D11011" s="159">
        <v>1</v>
      </c>
    </row>
    <row r="11012" spans="3:4" x14ac:dyDescent="0.25">
      <c r="C11012" s="159" t="s">
        <v>27657</v>
      </c>
      <c r="D11012" s="159">
        <v>1</v>
      </c>
    </row>
    <row r="11013" spans="3:4" x14ac:dyDescent="0.25">
      <c r="C11013" s="159" t="s">
        <v>27658</v>
      </c>
      <c r="D11013" s="159">
        <v>1</v>
      </c>
    </row>
    <row r="11014" spans="3:4" x14ac:dyDescent="0.25">
      <c r="C11014" s="159" t="s">
        <v>27659</v>
      </c>
      <c r="D11014" s="159">
        <v>1</v>
      </c>
    </row>
    <row r="11015" spans="3:4" x14ac:dyDescent="0.25">
      <c r="C11015" s="159" t="s">
        <v>27660</v>
      </c>
      <c r="D11015" s="159">
        <v>1</v>
      </c>
    </row>
    <row r="11016" spans="3:4" x14ac:dyDescent="0.25">
      <c r="C11016" s="159" t="s">
        <v>27661</v>
      </c>
      <c r="D11016" s="159">
        <v>1</v>
      </c>
    </row>
    <row r="11017" spans="3:4" x14ac:dyDescent="0.25">
      <c r="C11017" s="159" t="s">
        <v>27662</v>
      </c>
      <c r="D11017" s="159">
        <v>1</v>
      </c>
    </row>
    <row r="11018" spans="3:4" x14ac:dyDescent="0.25">
      <c r="C11018" s="159" t="s">
        <v>27663</v>
      </c>
      <c r="D11018" s="159">
        <v>1</v>
      </c>
    </row>
    <row r="11019" spans="3:4" x14ac:dyDescent="0.25">
      <c r="C11019" s="159" t="s">
        <v>27664</v>
      </c>
      <c r="D11019" s="159">
        <v>1</v>
      </c>
    </row>
    <row r="11020" spans="3:4" x14ac:dyDescent="0.25">
      <c r="C11020" s="159" t="s">
        <v>27665</v>
      </c>
      <c r="D11020" s="159">
        <v>1</v>
      </c>
    </row>
    <row r="11021" spans="3:4" x14ac:dyDescent="0.25">
      <c r="C11021" s="159" t="s">
        <v>27666</v>
      </c>
      <c r="D11021" s="159">
        <v>1</v>
      </c>
    </row>
    <row r="11022" spans="3:4" x14ac:dyDescent="0.25">
      <c r="C11022" s="159" t="s">
        <v>27667</v>
      </c>
      <c r="D11022" s="159">
        <v>1</v>
      </c>
    </row>
    <row r="11023" spans="3:4" x14ac:dyDescent="0.25">
      <c r="C11023" s="159" t="s">
        <v>27668</v>
      </c>
      <c r="D11023" s="159">
        <v>1</v>
      </c>
    </row>
    <row r="11024" spans="3:4" x14ac:dyDescent="0.25">
      <c r="C11024" s="159" t="s">
        <v>27669</v>
      </c>
      <c r="D11024" s="159">
        <v>1</v>
      </c>
    </row>
    <row r="11025" spans="3:4" x14ac:dyDescent="0.25">
      <c r="C11025" s="159" t="s">
        <v>27670</v>
      </c>
      <c r="D11025" s="159">
        <v>1</v>
      </c>
    </row>
    <row r="11026" spans="3:4" x14ac:dyDescent="0.25">
      <c r="C11026" s="159" t="s">
        <v>27671</v>
      </c>
      <c r="D11026" s="159">
        <v>1</v>
      </c>
    </row>
    <row r="11027" spans="3:4" x14ac:dyDescent="0.25">
      <c r="C11027" s="159" t="s">
        <v>27672</v>
      </c>
      <c r="D11027" s="159">
        <v>1</v>
      </c>
    </row>
    <row r="11028" spans="3:4" x14ac:dyDescent="0.25">
      <c r="C11028" s="159" t="s">
        <v>27673</v>
      </c>
      <c r="D11028" s="159">
        <v>1</v>
      </c>
    </row>
    <row r="11029" spans="3:4" x14ac:dyDescent="0.25">
      <c r="C11029" s="159" t="s">
        <v>27674</v>
      </c>
      <c r="D11029" s="159">
        <v>1</v>
      </c>
    </row>
    <row r="11030" spans="3:4" x14ac:dyDescent="0.25">
      <c r="C11030" s="159" t="s">
        <v>27675</v>
      </c>
      <c r="D11030" s="159">
        <v>1</v>
      </c>
    </row>
    <row r="11031" spans="3:4" x14ac:dyDescent="0.25">
      <c r="C11031" s="159" t="s">
        <v>27676</v>
      </c>
      <c r="D11031" s="159">
        <v>1</v>
      </c>
    </row>
    <row r="11032" spans="3:4" x14ac:dyDescent="0.25">
      <c r="C11032" s="159" t="s">
        <v>27677</v>
      </c>
      <c r="D11032" s="159">
        <v>1</v>
      </c>
    </row>
    <row r="11033" spans="3:4" x14ac:dyDescent="0.25">
      <c r="C11033" s="159" t="s">
        <v>27678</v>
      </c>
      <c r="D11033" s="159">
        <v>1</v>
      </c>
    </row>
    <row r="11034" spans="3:4" x14ac:dyDescent="0.25">
      <c r="C11034" s="159" t="s">
        <v>27679</v>
      </c>
      <c r="D11034" s="159">
        <v>1</v>
      </c>
    </row>
    <row r="11035" spans="3:4" x14ac:dyDescent="0.25">
      <c r="C11035" s="159" t="s">
        <v>27680</v>
      </c>
      <c r="D11035" s="159">
        <v>1</v>
      </c>
    </row>
    <row r="11036" spans="3:4" x14ac:dyDescent="0.25">
      <c r="C11036" s="159" t="s">
        <v>27752</v>
      </c>
      <c r="D11036" s="159">
        <v>1</v>
      </c>
    </row>
    <row r="11037" spans="3:4" x14ac:dyDescent="0.25">
      <c r="C11037" s="159" t="s">
        <v>27753</v>
      </c>
      <c r="D11037" s="159">
        <v>1</v>
      </c>
    </row>
    <row r="11038" spans="3:4" x14ac:dyDescent="0.25">
      <c r="C11038" s="159" t="s">
        <v>27754</v>
      </c>
      <c r="D11038" s="159">
        <v>1</v>
      </c>
    </row>
    <row r="11039" spans="3:4" x14ac:dyDescent="0.25">
      <c r="C11039" s="159" t="s">
        <v>27755</v>
      </c>
      <c r="D11039" s="159">
        <v>1</v>
      </c>
    </row>
    <row r="11040" spans="3:4" x14ac:dyDescent="0.25">
      <c r="C11040" s="159" t="s">
        <v>27756</v>
      </c>
      <c r="D11040" s="159">
        <v>1</v>
      </c>
    </row>
    <row r="11041" spans="3:4" x14ac:dyDescent="0.25">
      <c r="C11041" s="159" t="s">
        <v>27757</v>
      </c>
      <c r="D11041" s="159">
        <v>1</v>
      </c>
    </row>
    <row r="11042" spans="3:4" x14ac:dyDescent="0.25">
      <c r="C11042" s="159" t="s">
        <v>27758</v>
      </c>
      <c r="D11042" s="159">
        <v>1</v>
      </c>
    </row>
    <row r="11043" spans="3:4" x14ac:dyDescent="0.25">
      <c r="C11043" s="159" t="s">
        <v>27759</v>
      </c>
      <c r="D11043" s="159">
        <v>1</v>
      </c>
    </row>
    <row r="11044" spans="3:4" x14ac:dyDescent="0.25">
      <c r="C11044" s="159" t="s">
        <v>27760</v>
      </c>
      <c r="D11044" s="159">
        <v>1</v>
      </c>
    </row>
    <row r="11045" spans="3:4" x14ac:dyDescent="0.25">
      <c r="C11045" s="159" t="s">
        <v>27761</v>
      </c>
      <c r="D11045" s="159">
        <v>1</v>
      </c>
    </row>
    <row r="11046" spans="3:4" x14ac:dyDescent="0.25">
      <c r="C11046" s="159" t="s">
        <v>27762</v>
      </c>
      <c r="D11046" s="159">
        <v>1</v>
      </c>
    </row>
    <row r="11047" spans="3:4" x14ac:dyDescent="0.25">
      <c r="C11047" s="159" t="s">
        <v>27763</v>
      </c>
      <c r="D11047" s="159">
        <v>1</v>
      </c>
    </row>
    <row r="11048" spans="3:4" x14ac:dyDescent="0.25">
      <c r="C11048" s="159" t="s">
        <v>27764</v>
      </c>
      <c r="D11048" s="159">
        <v>1</v>
      </c>
    </row>
    <row r="11049" spans="3:4" x14ac:dyDescent="0.25">
      <c r="C11049" s="159" t="s">
        <v>27765</v>
      </c>
      <c r="D11049" s="159">
        <v>1</v>
      </c>
    </row>
    <row r="11050" spans="3:4" x14ac:dyDescent="0.25">
      <c r="C11050" s="159" t="s">
        <v>27766</v>
      </c>
      <c r="D11050" s="159">
        <v>1</v>
      </c>
    </row>
    <row r="11051" spans="3:4" x14ac:dyDescent="0.25">
      <c r="C11051" s="159" t="s">
        <v>27767</v>
      </c>
      <c r="D11051" s="159">
        <v>1</v>
      </c>
    </row>
    <row r="11052" spans="3:4" x14ac:dyDescent="0.25">
      <c r="C11052" s="159" t="s">
        <v>27768</v>
      </c>
      <c r="D11052" s="159">
        <v>1</v>
      </c>
    </row>
    <row r="11053" spans="3:4" x14ac:dyDescent="0.25">
      <c r="C11053" s="159" t="s">
        <v>27769</v>
      </c>
      <c r="D11053" s="159">
        <v>1</v>
      </c>
    </row>
    <row r="11054" spans="3:4" x14ac:dyDescent="0.25">
      <c r="C11054" s="159" t="s">
        <v>27770</v>
      </c>
      <c r="D11054" s="159">
        <v>1</v>
      </c>
    </row>
    <row r="11055" spans="3:4" x14ac:dyDescent="0.25">
      <c r="C11055" s="159" t="s">
        <v>27771</v>
      </c>
      <c r="D11055" s="159">
        <v>1</v>
      </c>
    </row>
    <row r="11056" spans="3:4" x14ac:dyDescent="0.25">
      <c r="C11056" s="159" t="s">
        <v>27867</v>
      </c>
      <c r="D11056" s="159">
        <v>1</v>
      </c>
    </row>
    <row r="11057" spans="3:4" x14ac:dyDescent="0.25">
      <c r="C11057" s="159" t="s">
        <v>27868</v>
      </c>
      <c r="D11057" s="159">
        <v>1</v>
      </c>
    </row>
    <row r="11058" spans="3:4" x14ac:dyDescent="0.25">
      <c r="C11058" s="159" t="s">
        <v>27869</v>
      </c>
      <c r="D11058" s="159">
        <v>1</v>
      </c>
    </row>
    <row r="11059" spans="3:4" x14ac:dyDescent="0.25">
      <c r="C11059" s="159" t="s">
        <v>27870</v>
      </c>
      <c r="D11059" s="159">
        <v>1</v>
      </c>
    </row>
    <row r="11060" spans="3:4" x14ac:dyDescent="0.25">
      <c r="C11060" s="159" t="s">
        <v>27871</v>
      </c>
      <c r="D11060" s="159">
        <v>1</v>
      </c>
    </row>
    <row r="11061" spans="3:4" x14ac:dyDescent="0.25">
      <c r="C11061" s="159" t="s">
        <v>27872</v>
      </c>
      <c r="D11061" s="159">
        <v>1</v>
      </c>
    </row>
    <row r="11062" spans="3:4" x14ac:dyDescent="0.25">
      <c r="C11062" s="159" t="s">
        <v>27873</v>
      </c>
      <c r="D11062" s="159">
        <v>1</v>
      </c>
    </row>
    <row r="11063" spans="3:4" x14ac:dyDescent="0.25">
      <c r="C11063" s="159" t="s">
        <v>27874</v>
      </c>
      <c r="D11063" s="159">
        <v>1</v>
      </c>
    </row>
    <row r="11064" spans="3:4" x14ac:dyDescent="0.25">
      <c r="C11064" s="159" t="s">
        <v>27875</v>
      </c>
      <c r="D11064" s="159">
        <v>1</v>
      </c>
    </row>
    <row r="11065" spans="3:4" x14ac:dyDescent="0.25">
      <c r="C11065" s="159" t="s">
        <v>27876</v>
      </c>
      <c r="D11065" s="159">
        <v>1</v>
      </c>
    </row>
    <row r="11066" spans="3:4" x14ac:dyDescent="0.25">
      <c r="C11066" s="159" t="s">
        <v>27877</v>
      </c>
      <c r="D11066" s="159">
        <v>1</v>
      </c>
    </row>
    <row r="11067" spans="3:4" x14ac:dyDescent="0.25">
      <c r="C11067" s="159" t="s">
        <v>27878</v>
      </c>
      <c r="D11067" s="159">
        <v>1</v>
      </c>
    </row>
    <row r="11068" spans="3:4" x14ac:dyDescent="0.25">
      <c r="C11068" s="159" t="s">
        <v>27879</v>
      </c>
      <c r="D11068" s="159">
        <v>1</v>
      </c>
    </row>
    <row r="11069" spans="3:4" x14ac:dyDescent="0.25">
      <c r="C11069" s="159" t="s">
        <v>27880</v>
      </c>
      <c r="D11069" s="159">
        <v>1</v>
      </c>
    </row>
    <row r="11070" spans="3:4" x14ac:dyDescent="0.25">
      <c r="C11070" s="159" t="s">
        <v>27881</v>
      </c>
      <c r="D11070" s="159">
        <v>1</v>
      </c>
    </row>
    <row r="11071" spans="3:4" x14ac:dyDescent="0.25">
      <c r="C11071" s="159" t="s">
        <v>27882</v>
      </c>
      <c r="D11071" s="159">
        <v>1</v>
      </c>
    </row>
    <row r="11072" spans="3:4" x14ac:dyDescent="0.25">
      <c r="C11072" s="159" t="s">
        <v>27883</v>
      </c>
      <c r="D11072" s="159">
        <v>1</v>
      </c>
    </row>
    <row r="11073" spans="3:4" x14ac:dyDescent="0.25">
      <c r="C11073" s="159" t="s">
        <v>27884</v>
      </c>
      <c r="D11073" s="159">
        <v>1</v>
      </c>
    </row>
    <row r="11074" spans="3:4" x14ac:dyDescent="0.25">
      <c r="C11074" s="159" t="s">
        <v>27885</v>
      </c>
      <c r="D11074" s="159">
        <v>1</v>
      </c>
    </row>
    <row r="11075" spans="3:4" x14ac:dyDescent="0.25">
      <c r="C11075" s="159" t="s">
        <v>27886</v>
      </c>
      <c r="D11075" s="159">
        <v>1</v>
      </c>
    </row>
    <row r="11076" spans="3:4" x14ac:dyDescent="0.25">
      <c r="C11076" s="159" t="s">
        <v>27887</v>
      </c>
      <c r="D11076" s="159">
        <v>1</v>
      </c>
    </row>
    <row r="11077" spans="3:4" x14ac:dyDescent="0.25">
      <c r="C11077" s="159" t="s">
        <v>27888</v>
      </c>
      <c r="D11077" s="159">
        <v>1</v>
      </c>
    </row>
    <row r="11078" spans="3:4" x14ac:dyDescent="0.25">
      <c r="C11078" s="159" t="s">
        <v>27889</v>
      </c>
      <c r="D11078" s="159">
        <v>1</v>
      </c>
    </row>
    <row r="11079" spans="3:4" x14ac:dyDescent="0.25">
      <c r="C11079" s="159" t="s">
        <v>27890</v>
      </c>
      <c r="D11079" s="159">
        <v>1</v>
      </c>
    </row>
    <row r="11080" spans="3:4" x14ac:dyDescent="0.25">
      <c r="C11080" s="159" t="s">
        <v>27891</v>
      </c>
      <c r="D11080" s="159">
        <v>1</v>
      </c>
    </row>
    <row r="11081" spans="3:4" x14ac:dyDescent="0.25">
      <c r="C11081" s="159" t="s">
        <v>27892</v>
      </c>
      <c r="D11081" s="159">
        <v>1</v>
      </c>
    </row>
    <row r="11082" spans="3:4" x14ac:dyDescent="0.25">
      <c r="C11082" s="159" t="s">
        <v>27893</v>
      </c>
      <c r="D11082" s="159">
        <v>1</v>
      </c>
    </row>
    <row r="11083" spans="3:4" x14ac:dyDescent="0.25">
      <c r="C11083" s="159" t="s">
        <v>27894</v>
      </c>
      <c r="D11083" s="159">
        <v>1</v>
      </c>
    </row>
    <row r="11084" spans="3:4" x14ac:dyDescent="0.25">
      <c r="C11084" s="159" t="s">
        <v>27895</v>
      </c>
      <c r="D11084" s="159">
        <v>1</v>
      </c>
    </row>
    <row r="11085" spans="3:4" x14ac:dyDescent="0.25">
      <c r="C11085" s="159" t="s">
        <v>27896</v>
      </c>
      <c r="D11085" s="159">
        <v>1</v>
      </c>
    </row>
    <row r="11086" spans="3:4" x14ac:dyDescent="0.25">
      <c r="C11086" s="159" t="s">
        <v>27897</v>
      </c>
      <c r="D11086" s="159">
        <v>1</v>
      </c>
    </row>
    <row r="11087" spans="3:4" x14ac:dyDescent="0.25">
      <c r="C11087" s="159" t="s">
        <v>27898</v>
      </c>
      <c r="D11087" s="159">
        <v>1</v>
      </c>
    </row>
    <row r="11088" spans="3:4" x14ac:dyDescent="0.25">
      <c r="C11088" s="159" t="s">
        <v>27899</v>
      </c>
      <c r="D11088" s="159">
        <v>1</v>
      </c>
    </row>
    <row r="11089" spans="3:4" x14ac:dyDescent="0.25">
      <c r="C11089" s="159" t="s">
        <v>27719</v>
      </c>
      <c r="D11089" s="159">
        <v>1</v>
      </c>
    </row>
    <row r="11090" spans="3:4" x14ac:dyDescent="0.25">
      <c r="C11090" s="159" t="s">
        <v>27720</v>
      </c>
      <c r="D11090" s="159">
        <v>1</v>
      </c>
    </row>
    <row r="11091" spans="3:4" x14ac:dyDescent="0.25">
      <c r="C11091" s="159" t="s">
        <v>27721</v>
      </c>
      <c r="D11091" s="159">
        <v>1</v>
      </c>
    </row>
    <row r="11092" spans="3:4" x14ac:dyDescent="0.25">
      <c r="C11092" s="159" t="s">
        <v>27722</v>
      </c>
      <c r="D11092" s="159">
        <v>1</v>
      </c>
    </row>
    <row r="11093" spans="3:4" x14ac:dyDescent="0.25">
      <c r="C11093" s="159" t="s">
        <v>27723</v>
      </c>
      <c r="D11093" s="159">
        <v>1</v>
      </c>
    </row>
    <row r="11094" spans="3:4" x14ac:dyDescent="0.25">
      <c r="C11094" s="159" t="s">
        <v>27724</v>
      </c>
      <c r="D11094" s="159">
        <v>1</v>
      </c>
    </row>
    <row r="11095" spans="3:4" x14ac:dyDescent="0.25">
      <c r="C11095" s="159" t="s">
        <v>27725</v>
      </c>
      <c r="D11095" s="159">
        <v>1</v>
      </c>
    </row>
    <row r="11096" spans="3:4" x14ac:dyDescent="0.25">
      <c r="C11096" s="159" t="s">
        <v>27726</v>
      </c>
      <c r="D11096" s="159">
        <v>1</v>
      </c>
    </row>
    <row r="11097" spans="3:4" x14ac:dyDescent="0.25">
      <c r="C11097" s="159" t="s">
        <v>27727</v>
      </c>
      <c r="D11097" s="159">
        <v>1</v>
      </c>
    </row>
    <row r="11098" spans="3:4" x14ac:dyDescent="0.25">
      <c r="C11098" s="159" t="s">
        <v>27728</v>
      </c>
      <c r="D11098" s="159">
        <v>1</v>
      </c>
    </row>
    <row r="11099" spans="3:4" x14ac:dyDescent="0.25">
      <c r="C11099" s="159" t="s">
        <v>27729</v>
      </c>
      <c r="D11099" s="159">
        <v>1</v>
      </c>
    </row>
    <row r="11100" spans="3:4" x14ac:dyDescent="0.25">
      <c r="C11100" s="159" t="s">
        <v>27730</v>
      </c>
      <c r="D11100" s="159">
        <v>1</v>
      </c>
    </row>
    <row r="11101" spans="3:4" x14ac:dyDescent="0.25">
      <c r="C11101" s="159" t="s">
        <v>27731</v>
      </c>
      <c r="D11101" s="159">
        <v>1</v>
      </c>
    </row>
    <row r="11102" spans="3:4" x14ac:dyDescent="0.25">
      <c r="C11102" s="159" t="s">
        <v>27732</v>
      </c>
      <c r="D11102" s="159">
        <v>1</v>
      </c>
    </row>
    <row r="11103" spans="3:4" x14ac:dyDescent="0.25">
      <c r="C11103" s="159" t="s">
        <v>27733</v>
      </c>
      <c r="D11103" s="159">
        <v>1</v>
      </c>
    </row>
    <row r="11104" spans="3:4" x14ac:dyDescent="0.25">
      <c r="C11104" s="159" t="s">
        <v>27734</v>
      </c>
      <c r="D11104" s="159">
        <v>1</v>
      </c>
    </row>
    <row r="11105" spans="3:4" x14ac:dyDescent="0.25">
      <c r="C11105" s="159" t="s">
        <v>27735</v>
      </c>
      <c r="D11105" s="159">
        <v>1</v>
      </c>
    </row>
    <row r="11106" spans="3:4" x14ac:dyDescent="0.25">
      <c r="C11106" s="159" t="s">
        <v>27736</v>
      </c>
      <c r="D11106" s="159">
        <v>1</v>
      </c>
    </row>
    <row r="11107" spans="3:4" x14ac:dyDescent="0.25">
      <c r="C11107" s="159" t="s">
        <v>27737</v>
      </c>
      <c r="D11107" s="159">
        <v>1</v>
      </c>
    </row>
    <row r="11108" spans="3:4" x14ac:dyDescent="0.25">
      <c r="C11108" s="159" t="s">
        <v>27738</v>
      </c>
      <c r="D11108" s="159">
        <v>1</v>
      </c>
    </row>
    <row r="11109" spans="3:4" x14ac:dyDescent="0.25">
      <c r="C11109" s="159" t="s">
        <v>27739</v>
      </c>
      <c r="D11109" s="159">
        <v>1</v>
      </c>
    </row>
    <row r="11110" spans="3:4" x14ac:dyDescent="0.25">
      <c r="C11110" s="159" t="s">
        <v>27740</v>
      </c>
      <c r="D11110" s="159">
        <v>1</v>
      </c>
    </row>
    <row r="11111" spans="3:4" x14ac:dyDescent="0.25">
      <c r="C11111" s="159" t="s">
        <v>27741</v>
      </c>
      <c r="D11111" s="159">
        <v>1</v>
      </c>
    </row>
    <row r="11112" spans="3:4" x14ac:dyDescent="0.25">
      <c r="C11112" s="159" t="s">
        <v>27742</v>
      </c>
      <c r="D11112" s="159">
        <v>1</v>
      </c>
    </row>
    <row r="11113" spans="3:4" x14ac:dyDescent="0.25">
      <c r="C11113" s="159" t="s">
        <v>27743</v>
      </c>
      <c r="D11113" s="159">
        <v>1</v>
      </c>
    </row>
    <row r="11114" spans="3:4" x14ac:dyDescent="0.25">
      <c r="C11114" s="159" t="s">
        <v>27744</v>
      </c>
      <c r="D11114" s="159">
        <v>1</v>
      </c>
    </row>
    <row r="11115" spans="3:4" x14ac:dyDescent="0.25">
      <c r="C11115" s="159" t="s">
        <v>27745</v>
      </c>
      <c r="D11115" s="159">
        <v>1</v>
      </c>
    </row>
    <row r="11116" spans="3:4" x14ac:dyDescent="0.25">
      <c r="C11116" s="159" t="s">
        <v>27746</v>
      </c>
      <c r="D11116" s="159">
        <v>1</v>
      </c>
    </row>
    <row r="11117" spans="3:4" x14ac:dyDescent="0.25">
      <c r="C11117" s="159" t="s">
        <v>27747</v>
      </c>
      <c r="D11117" s="159">
        <v>1</v>
      </c>
    </row>
    <row r="11118" spans="3:4" x14ac:dyDescent="0.25">
      <c r="C11118" s="159" t="s">
        <v>27748</v>
      </c>
      <c r="D11118" s="159">
        <v>1</v>
      </c>
    </row>
    <row r="11119" spans="3:4" x14ac:dyDescent="0.25">
      <c r="C11119" s="159" t="s">
        <v>27749</v>
      </c>
      <c r="D11119" s="159">
        <v>1</v>
      </c>
    </row>
    <row r="11120" spans="3:4" x14ac:dyDescent="0.25">
      <c r="C11120" s="159" t="s">
        <v>27750</v>
      </c>
      <c r="D11120" s="159">
        <v>1</v>
      </c>
    </row>
    <row r="11121" spans="3:4" x14ac:dyDescent="0.25">
      <c r="C11121" s="159" t="s">
        <v>27751</v>
      </c>
      <c r="D11121" s="159">
        <v>1</v>
      </c>
    </row>
    <row r="11122" spans="3:4" x14ac:dyDescent="0.25">
      <c r="C11122" s="159" t="s">
        <v>27772</v>
      </c>
      <c r="D11122" s="159">
        <v>1</v>
      </c>
    </row>
    <row r="11123" spans="3:4" x14ac:dyDescent="0.25">
      <c r="C11123" s="159" t="s">
        <v>27773</v>
      </c>
      <c r="D11123" s="159">
        <v>1</v>
      </c>
    </row>
    <row r="11124" spans="3:4" x14ac:dyDescent="0.25">
      <c r="C11124" s="159" t="s">
        <v>27774</v>
      </c>
      <c r="D11124" s="159">
        <v>1</v>
      </c>
    </row>
    <row r="11125" spans="3:4" x14ac:dyDescent="0.25">
      <c r="C11125" s="159" t="s">
        <v>27775</v>
      </c>
      <c r="D11125" s="159">
        <v>1</v>
      </c>
    </row>
    <row r="11126" spans="3:4" x14ac:dyDescent="0.25">
      <c r="C11126" s="159" t="s">
        <v>27776</v>
      </c>
      <c r="D11126" s="159">
        <v>1</v>
      </c>
    </row>
    <row r="11127" spans="3:4" x14ac:dyDescent="0.25">
      <c r="C11127" s="159" t="s">
        <v>27777</v>
      </c>
      <c r="D11127" s="159">
        <v>1</v>
      </c>
    </row>
    <row r="11128" spans="3:4" x14ac:dyDescent="0.25">
      <c r="C11128" s="159" t="s">
        <v>27778</v>
      </c>
      <c r="D11128" s="159">
        <v>1</v>
      </c>
    </row>
    <row r="11129" spans="3:4" x14ac:dyDescent="0.25">
      <c r="C11129" s="159" t="s">
        <v>27779</v>
      </c>
      <c r="D11129" s="159">
        <v>1</v>
      </c>
    </row>
    <row r="11130" spans="3:4" x14ac:dyDescent="0.25">
      <c r="C11130" s="159" t="s">
        <v>27780</v>
      </c>
      <c r="D11130" s="159">
        <v>1</v>
      </c>
    </row>
    <row r="11131" spans="3:4" x14ac:dyDescent="0.25">
      <c r="C11131" s="159" t="s">
        <v>27781</v>
      </c>
      <c r="D11131" s="159">
        <v>1</v>
      </c>
    </row>
    <row r="11132" spans="3:4" x14ac:dyDescent="0.25">
      <c r="C11132" s="159" t="s">
        <v>27782</v>
      </c>
      <c r="D11132" s="159">
        <v>1</v>
      </c>
    </row>
    <row r="11133" spans="3:4" x14ac:dyDescent="0.25">
      <c r="C11133" s="159" t="s">
        <v>27783</v>
      </c>
      <c r="D11133" s="159">
        <v>1</v>
      </c>
    </row>
    <row r="11134" spans="3:4" x14ac:dyDescent="0.25">
      <c r="C11134" s="159" t="s">
        <v>27784</v>
      </c>
      <c r="D11134" s="159">
        <v>1</v>
      </c>
    </row>
    <row r="11135" spans="3:4" x14ac:dyDescent="0.25">
      <c r="C11135" s="159" t="s">
        <v>27785</v>
      </c>
      <c r="D11135" s="159">
        <v>1</v>
      </c>
    </row>
    <row r="11136" spans="3:4" x14ac:dyDescent="0.25">
      <c r="C11136" s="159" t="s">
        <v>27786</v>
      </c>
      <c r="D11136" s="159">
        <v>1</v>
      </c>
    </row>
    <row r="11137" spans="3:4" x14ac:dyDescent="0.25">
      <c r="C11137" s="159" t="s">
        <v>27787</v>
      </c>
      <c r="D11137" s="159">
        <v>1</v>
      </c>
    </row>
    <row r="11138" spans="3:4" x14ac:dyDescent="0.25">
      <c r="C11138" s="159" t="s">
        <v>27788</v>
      </c>
      <c r="D11138" s="159">
        <v>1</v>
      </c>
    </row>
    <row r="11139" spans="3:4" x14ac:dyDescent="0.25">
      <c r="C11139" s="159" t="s">
        <v>27789</v>
      </c>
      <c r="D11139" s="159">
        <v>1</v>
      </c>
    </row>
    <row r="11140" spans="3:4" x14ac:dyDescent="0.25">
      <c r="C11140" s="159" t="s">
        <v>27790</v>
      </c>
      <c r="D11140" s="159">
        <v>1</v>
      </c>
    </row>
    <row r="11141" spans="3:4" x14ac:dyDescent="0.25">
      <c r="C11141" s="159" t="s">
        <v>27791</v>
      </c>
      <c r="D11141" s="159">
        <v>1</v>
      </c>
    </row>
    <row r="11142" spans="3:4" x14ac:dyDescent="0.25">
      <c r="C11142" s="159" t="s">
        <v>27792</v>
      </c>
      <c r="D11142" s="159">
        <v>1</v>
      </c>
    </row>
    <row r="11143" spans="3:4" x14ac:dyDescent="0.25">
      <c r="C11143" s="159" t="s">
        <v>27793</v>
      </c>
      <c r="D11143" s="159">
        <v>1</v>
      </c>
    </row>
    <row r="11144" spans="3:4" x14ac:dyDescent="0.25">
      <c r="C11144" s="159" t="s">
        <v>27794</v>
      </c>
      <c r="D11144" s="159">
        <v>1</v>
      </c>
    </row>
    <row r="11145" spans="3:4" x14ac:dyDescent="0.25">
      <c r="C11145" s="159" t="s">
        <v>27795</v>
      </c>
      <c r="D11145" s="159">
        <v>1</v>
      </c>
    </row>
    <row r="11146" spans="3:4" x14ac:dyDescent="0.25">
      <c r="C11146" s="159" t="s">
        <v>27796</v>
      </c>
      <c r="D11146" s="159">
        <v>1</v>
      </c>
    </row>
    <row r="11147" spans="3:4" x14ac:dyDescent="0.25">
      <c r="C11147" s="159" t="s">
        <v>27797</v>
      </c>
      <c r="D11147" s="159">
        <v>1</v>
      </c>
    </row>
    <row r="11148" spans="3:4" x14ac:dyDescent="0.25">
      <c r="C11148" s="159" t="s">
        <v>27798</v>
      </c>
      <c r="D11148" s="159">
        <v>1</v>
      </c>
    </row>
    <row r="11149" spans="3:4" x14ac:dyDescent="0.25">
      <c r="C11149" s="159" t="s">
        <v>27799</v>
      </c>
      <c r="D11149" s="159">
        <v>1</v>
      </c>
    </row>
    <row r="11150" spans="3:4" x14ac:dyDescent="0.25">
      <c r="C11150" s="159" t="s">
        <v>27800</v>
      </c>
      <c r="D11150" s="159">
        <v>1</v>
      </c>
    </row>
    <row r="11151" spans="3:4" x14ac:dyDescent="0.25">
      <c r="C11151" s="159" t="s">
        <v>27801</v>
      </c>
      <c r="D11151" s="159">
        <v>1</v>
      </c>
    </row>
    <row r="11152" spans="3:4" x14ac:dyDescent="0.25">
      <c r="C11152" s="159" t="s">
        <v>27802</v>
      </c>
      <c r="D11152" s="159">
        <v>1</v>
      </c>
    </row>
    <row r="11153" spans="3:4" x14ac:dyDescent="0.25">
      <c r="C11153" s="159" t="s">
        <v>27803</v>
      </c>
      <c r="D11153" s="159">
        <v>1</v>
      </c>
    </row>
    <row r="11154" spans="3:4" x14ac:dyDescent="0.25">
      <c r="C11154" s="159" t="s">
        <v>27804</v>
      </c>
      <c r="D11154" s="159">
        <v>1</v>
      </c>
    </row>
    <row r="11155" spans="3:4" x14ac:dyDescent="0.25">
      <c r="C11155" s="159" t="s">
        <v>27805</v>
      </c>
      <c r="D11155" s="159">
        <v>1</v>
      </c>
    </row>
    <row r="11156" spans="3:4" x14ac:dyDescent="0.25">
      <c r="C11156" s="159" t="s">
        <v>27806</v>
      </c>
      <c r="D11156" s="159">
        <v>1</v>
      </c>
    </row>
    <row r="11157" spans="3:4" x14ac:dyDescent="0.25">
      <c r="C11157" s="159" t="s">
        <v>27807</v>
      </c>
      <c r="D11157" s="159">
        <v>1</v>
      </c>
    </row>
    <row r="11158" spans="3:4" x14ac:dyDescent="0.25">
      <c r="C11158" s="159" t="s">
        <v>27808</v>
      </c>
      <c r="D11158" s="159">
        <v>1</v>
      </c>
    </row>
    <row r="11159" spans="3:4" x14ac:dyDescent="0.25">
      <c r="C11159" s="159" t="s">
        <v>27809</v>
      </c>
      <c r="D11159" s="159">
        <v>1</v>
      </c>
    </row>
    <row r="11160" spans="3:4" x14ac:dyDescent="0.25">
      <c r="C11160" s="159" t="s">
        <v>27810</v>
      </c>
      <c r="D11160" s="159">
        <v>1</v>
      </c>
    </row>
    <row r="11161" spans="3:4" x14ac:dyDescent="0.25">
      <c r="C11161" s="159" t="s">
        <v>27811</v>
      </c>
      <c r="D11161" s="159">
        <v>1</v>
      </c>
    </row>
    <row r="11162" spans="3:4" x14ac:dyDescent="0.25">
      <c r="C11162" s="159" t="s">
        <v>27812</v>
      </c>
      <c r="D11162" s="159">
        <v>1</v>
      </c>
    </row>
    <row r="11163" spans="3:4" x14ac:dyDescent="0.25">
      <c r="C11163" s="159" t="s">
        <v>27813</v>
      </c>
      <c r="D11163" s="159">
        <v>1</v>
      </c>
    </row>
    <row r="11164" spans="3:4" x14ac:dyDescent="0.25">
      <c r="C11164" s="159" t="s">
        <v>27814</v>
      </c>
      <c r="D11164" s="159">
        <v>1</v>
      </c>
    </row>
    <row r="11165" spans="3:4" x14ac:dyDescent="0.25">
      <c r="C11165" s="159" t="s">
        <v>27815</v>
      </c>
      <c r="D11165" s="159">
        <v>1</v>
      </c>
    </row>
    <row r="11166" spans="3:4" x14ac:dyDescent="0.25">
      <c r="C11166" s="159" t="s">
        <v>27816</v>
      </c>
      <c r="D11166" s="159">
        <v>1</v>
      </c>
    </row>
    <row r="11167" spans="3:4" x14ac:dyDescent="0.25">
      <c r="C11167" s="159" t="s">
        <v>27817</v>
      </c>
      <c r="D11167" s="159">
        <v>1</v>
      </c>
    </row>
    <row r="11168" spans="3:4" x14ac:dyDescent="0.25">
      <c r="C11168" s="159" t="s">
        <v>27818</v>
      </c>
      <c r="D11168" s="159">
        <v>1</v>
      </c>
    </row>
    <row r="11169" spans="3:4" x14ac:dyDescent="0.25">
      <c r="C11169" s="159" t="s">
        <v>27819</v>
      </c>
      <c r="D11169" s="159">
        <v>1</v>
      </c>
    </row>
    <row r="11170" spans="3:4" x14ac:dyDescent="0.25">
      <c r="C11170" s="159" t="s">
        <v>27820</v>
      </c>
      <c r="D11170" s="159">
        <v>1</v>
      </c>
    </row>
    <row r="11171" spans="3:4" x14ac:dyDescent="0.25">
      <c r="C11171" s="159" t="s">
        <v>27821</v>
      </c>
      <c r="D11171" s="159">
        <v>1</v>
      </c>
    </row>
    <row r="11172" spans="3:4" x14ac:dyDescent="0.25">
      <c r="C11172" s="159" t="s">
        <v>27822</v>
      </c>
      <c r="D11172" s="159">
        <v>1</v>
      </c>
    </row>
    <row r="11173" spans="3:4" x14ac:dyDescent="0.25">
      <c r="C11173" s="159" t="s">
        <v>27823</v>
      </c>
      <c r="D11173" s="159">
        <v>1</v>
      </c>
    </row>
    <row r="11174" spans="3:4" x14ac:dyDescent="0.25">
      <c r="C11174" s="159" t="s">
        <v>27824</v>
      </c>
      <c r="D11174" s="159">
        <v>1</v>
      </c>
    </row>
    <row r="11175" spans="3:4" x14ac:dyDescent="0.25">
      <c r="C11175" s="159" t="s">
        <v>27825</v>
      </c>
      <c r="D11175" s="159">
        <v>1</v>
      </c>
    </row>
    <row r="11176" spans="3:4" x14ac:dyDescent="0.25">
      <c r="C11176" s="159" t="s">
        <v>27826</v>
      </c>
      <c r="D11176" s="159">
        <v>1</v>
      </c>
    </row>
    <row r="11177" spans="3:4" x14ac:dyDescent="0.25">
      <c r="C11177" s="159" t="s">
        <v>27827</v>
      </c>
      <c r="D11177" s="159">
        <v>1</v>
      </c>
    </row>
    <row r="11178" spans="3:4" x14ac:dyDescent="0.25">
      <c r="C11178" s="159" t="s">
        <v>27828</v>
      </c>
      <c r="D11178" s="159">
        <v>1</v>
      </c>
    </row>
    <row r="11179" spans="3:4" x14ac:dyDescent="0.25">
      <c r="C11179" s="159" t="s">
        <v>27829</v>
      </c>
      <c r="D11179" s="159">
        <v>1</v>
      </c>
    </row>
    <row r="11180" spans="3:4" x14ac:dyDescent="0.25">
      <c r="C11180" s="159" t="s">
        <v>27830</v>
      </c>
      <c r="D11180" s="159">
        <v>1</v>
      </c>
    </row>
    <row r="11181" spans="3:4" x14ac:dyDescent="0.25">
      <c r="C11181" s="159" t="s">
        <v>27831</v>
      </c>
      <c r="D11181" s="159">
        <v>1</v>
      </c>
    </row>
    <row r="11182" spans="3:4" x14ac:dyDescent="0.25">
      <c r="C11182" s="159" t="s">
        <v>27832</v>
      </c>
      <c r="D11182" s="159">
        <v>1</v>
      </c>
    </row>
    <row r="11183" spans="3:4" x14ac:dyDescent="0.25">
      <c r="C11183" s="159" t="s">
        <v>27833</v>
      </c>
      <c r="D11183" s="159">
        <v>1</v>
      </c>
    </row>
    <row r="11184" spans="3:4" x14ac:dyDescent="0.25">
      <c r="C11184" s="159" t="s">
        <v>27834</v>
      </c>
      <c r="D11184" s="159">
        <v>1</v>
      </c>
    </row>
    <row r="11185" spans="3:4" x14ac:dyDescent="0.25">
      <c r="C11185" s="159" t="s">
        <v>27835</v>
      </c>
      <c r="D11185" s="159">
        <v>1</v>
      </c>
    </row>
    <row r="11186" spans="3:4" x14ac:dyDescent="0.25">
      <c r="C11186" s="159" t="s">
        <v>27836</v>
      </c>
      <c r="D11186" s="159">
        <v>1</v>
      </c>
    </row>
    <row r="11187" spans="3:4" x14ac:dyDescent="0.25">
      <c r="C11187" s="159" t="s">
        <v>27837</v>
      </c>
      <c r="D11187" s="159">
        <v>1</v>
      </c>
    </row>
    <row r="11188" spans="3:4" x14ac:dyDescent="0.25">
      <c r="C11188" s="159" t="s">
        <v>27838</v>
      </c>
      <c r="D11188" s="159">
        <v>1</v>
      </c>
    </row>
    <row r="11189" spans="3:4" x14ac:dyDescent="0.25">
      <c r="C11189" s="159" t="s">
        <v>27839</v>
      </c>
      <c r="D11189" s="159">
        <v>1</v>
      </c>
    </row>
    <row r="11190" spans="3:4" x14ac:dyDescent="0.25">
      <c r="C11190" s="159" t="s">
        <v>27840</v>
      </c>
      <c r="D11190" s="159">
        <v>1</v>
      </c>
    </row>
    <row r="11191" spans="3:4" x14ac:dyDescent="0.25">
      <c r="C11191" s="159" t="s">
        <v>27841</v>
      </c>
      <c r="D11191" s="159">
        <v>1</v>
      </c>
    </row>
    <row r="11192" spans="3:4" x14ac:dyDescent="0.25">
      <c r="C11192" s="159" t="s">
        <v>27842</v>
      </c>
      <c r="D11192" s="159">
        <v>1</v>
      </c>
    </row>
    <row r="11193" spans="3:4" x14ac:dyDescent="0.25">
      <c r="C11193" s="159" t="s">
        <v>27843</v>
      </c>
      <c r="D11193" s="159">
        <v>1</v>
      </c>
    </row>
    <row r="11194" spans="3:4" x14ac:dyDescent="0.25">
      <c r="C11194" s="159" t="s">
        <v>27844</v>
      </c>
      <c r="D11194" s="159">
        <v>1</v>
      </c>
    </row>
    <row r="11195" spans="3:4" x14ac:dyDescent="0.25">
      <c r="C11195" s="159" t="s">
        <v>27845</v>
      </c>
      <c r="D11195" s="159">
        <v>1</v>
      </c>
    </row>
    <row r="11196" spans="3:4" x14ac:dyDescent="0.25">
      <c r="C11196" s="159" t="s">
        <v>27846</v>
      </c>
      <c r="D11196" s="159">
        <v>1</v>
      </c>
    </row>
    <row r="11197" spans="3:4" x14ac:dyDescent="0.25">
      <c r="C11197" s="159" t="s">
        <v>27847</v>
      </c>
      <c r="D11197" s="159">
        <v>1</v>
      </c>
    </row>
    <row r="11198" spans="3:4" x14ac:dyDescent="0.25">
      <c r="C11198" s="159" t="s">
        <v>27848</v>
      </c>
      <c r="D11198" s="159">
        <v>1</v>
      </c>
    </row>
    <row r="11199" spans="3:4" x14ac:dyDescent="0.25">
      <c r="C11199" s="159" t="s">
        <v>27849</v>
      </c>
      <c r="D11199" s="159">
        <v>1</v>
      </c>
    </row>
    <row r="11200" spans="3:4" x14ac:dyDescent="0.25">
      <c r="C11200" s="159" t="s">
        <v>27850</v>
      </c>
      <c r="D11200" s="159">
        <v>1</v>
      </c>
    </row>
    <row r="11201" spans="3:4" x14ac:dyDescent="0.25">
      <c r="C11201" s="159" t="s">
        <v>27851</v>
      </c>
      <c r="D11201" s="159">
        <v>1</v>
      </c>
    </row>
    <row r="11202" spans="3:4" x14ac:dyDescent="0.25">
      <c r="C11202" s="159" t="s">
        <v>27852</v>
      </c>
      <c r="D11202" s="159">
        <v>1</v>
      </c>
    </row>
    <row r="11203" spans="3:4" x14ac:dyDescent="0.25">
      <c r="C11203" s="159" t="s">
        <v>27853</v>
      </c>
      <c r="D11203" s="159">
        <v>1</v>
      </c>
    </row>
    <row r="11204" spans="3:4" x14ac:dyDescent="0.25">
      <c r="C11204" s="159" t="s">
        <v>27854</v>
      </c>
      <c r="D11204" s="159">
        <v>1</v>
      </c>
    </row>
    <row r="11205" spans="3:4" x14ac:dyDescent="0.25">
      <c r="C11205" s="159" t="s">
        <v>27855</v>
      </c>
      <c r="D11205" s="159">
        <v>1</v>
      </c>
    </row>
    <row r="11206" spans="3:4" x14ac:dyDescent="0.25">
      <c r="C11206" s="159" t="s">
        <v>27856</v>
      </c>
      <c r="D11206" s="159">
        <v>1</v>
      </c>
    </row>
    <row r="11207" spans="3:4" x14ac:dyDescent="0.25">
      <c r="C11207" s="159" t="s">
        <v>27857</v>
      </c>
      <c r="D11207" s="159">
        <v>1</v>
      </c>
    </row>
    <row r="11208" spans="3:4" x14ac:dyDescent="0.25">
      <c r="C11208" s="159" t="s">
        <v>27858</v>
      </c>
      <c r="D11208" s="159">
        <v>1</v>
      </c>
    </row>
    <row r="11209" spans="3:4" x14ac:dyDescent="0.25">
      <c r="C11209" s="159" t="s">
        <v>27859</v>
      </c>
      <c r="D11209" s="159">
        <v>1</v>
      </c>
    </row>
    <row r="11210" spans="3:4" x14ac:dyDescent="0.25">
      <c r="C11210" s="159" t="s">
        <v>27860</v>
      </c>
      <c r="D11210" s="159">
        <v>1</v>
      </c>
    </row>
    <row r="11211" spans="3:4" x14ac:dyDescent="0.25">
      <c r="C11211" s="159" t="s">
        <v>27861</v>
      </c>
      <c r="D11211" s="159">
        <v>1</v>
      </c>
    </row>
    <row r="11212" spans="3:4" x14ac:dyDescent="0.25">
      <c r="C11212" s="159" t="s">
        <v>27862</v>
      </c>
      <c r="D11212" s="159">
        <v>1</v>
      </c>
    </row>
    <row r="11213" spans="3:4" x14ac:dyDescent="0.25">
      <c r="C11213" s="159" t="s">
        <v>27863</v>
      </c>
      <c r="D11213" s="159">
        <v>1</v>
      </c>
    </row>
    <row r="11214" spans="3:4" x14ac:dyDescent="0.25">
      <c r="C11214" s="159" t="s">
        <v>27864</v>
      </c>
      <c r="D11214" s="159">
        <v>1</v>
      </c>
    </row>
    <row r="11215" spans="3:4" x14ac:dyDescent="0.25">
      <c r="C11215" s="159" t="s">
        <v>27865</v>
      </c>
      <c r="D11215" s="159">
        <v>1</v>
      </c>
    </row>
    <row r="11216" spans="3:4" x14ac:dyDescent="0.25">
      <c r="C11216" s="159" t="s">
        <v>27866</v>
      </c>
      <c r="D11216" s="159">
        <v>1</v>
      </c>
    </row>
    <row r="11217" spans="3:4" x14ac:dyDescent="0.25">
      <c r="C11217" s="159" t="s">
        <v>27933</v>
      </c>
      <c r="D11217" s="159">
        <v>1</v>
      </c>
    </row>
    <row r="11218" spans="3:4" x14ac:dyDescent="0.25">
      <c r="C11218" s="159" t="s">
        <v>27934</v>
      </c>
      <c r="D11218" s="159">
        <v>1</v>
      </c>
    </row>
    <row r="11219" spans="3:4" x14ac:dyDescent="0.25">
      <c r="C11219" s="159" t="s">
        <v>27935</v>
      </c>
      <c r="D11219" s="159">
        <v>1</v>
      </c>
    </row>
    <row r="11220" spans="3:4" x14ac:dyDescent="0.25">
      <c r="C11220" s="159" t="s">
        <v>27936</v>
      </c>
      <c r="D11220" s="159">
        <v>1</v>
      </c>
    </row>
    <row r="11221" spans="3:4" x14ac:dyDescent="0.25">
      <c r="C11221" s="159" t="s">
        <v>27937</v>
      </c>
      <c r="D11221" s="159">
        <v>1</v>
      </c>
    </row>
    <row r="11222" spans="3:4" x14ac:dyDescent="0.25">
      <c r="C11222" s="159" t="s">
        <v>27938</v>
      </c>
      <c r="D11222" s="159">
        <v>1</v>
      </c>
    </row>
    <row r="11223" spans="3:4" x14ac:dyDescent="0.25">
      <c r="C11223" s="159" t="s">
        <v>27939</v>
      </c>
      <c r="D11223" s="159">
        <v>1</v>
      </c>
    </row>
    <row r="11224" spans="3:4" x14ac:dyDescent="0.25">
      <c r="C11224" s="159" t="s">
        <v>27940</v>
      </c>
      <c r="D11224" s="159">
        <v>1</v>
      </c>
    </row>
    <row r="11225" spans="3:4" x14ac:dyDescent="0.25">
      <c r="C11225" s="159" t="s">
        <v>27941</v>
      </c>
      <c r="D11225" s="159">
        <v>1</v>
      </c>
    </row>
    <row r="11226" spans="3:4" x14ac:dyDescent="0.25">
      <c r="C11226" s="159" t="s">
        <v>27942</v>
      </c>
      <c r="D11226" s="159">
        <v>1</v>
      </c>
    </row>
    <row r="11227" spans="3:4" x14ac:dyDescent="0.25">
      <c r="C11227" s="159" t="s">
        <v>27943</v>
      </c>
      <c r="D11227" s="159">
        <v>1</v>
      </c>
    </row>
    <row r="11228" spans="3:4" x14ac:dyDescent="0.25">
      <c r="C11228" s="159" t="s">
        <v>27944</v>
      </c>
      <c r="D11228" s="159">
        <v>1</v>
      </c>
    </row>
    <row r="11229" spans="3:4" x14ac:dyDescent="0.25">
      <c r="C11229" s="159" t="s">
        <v>27945</v>
      </c>
      <c r="D11229" s="159">
        <v>1</v>
      </c>
    </row>
    <row r="11230" spans="3:4" x14ac:dyDescent="0.25">
      <c r="C11230" s="159" t="s">
        <v>27946</v>
      </c>
      <c r="D11230" s="159">
        <v>1</v>
      </c>
    </row>
    <row r="11231" spans="3:4" x14ac:dyDescent="0.25">
      <c r="C11231" s="159" t="s">
        <v>27947</v>
      </c>
      <c r="D11231" s="159">
        <v>1</v>
      </c>
    </row>
    <row r="11232" spans="3:4" x14ac:dyDescent="0.25">
      <c r="C11232" s="159" t="s">
        <v>27948</v>
      </c>
      <c r="D11232" s="159">
        <v>1</v>
      </c>
    </row>
    <row r="11233" spans="3:4" x14ac:dyDescent="0.25">
      <c r="C11233" s="159" t="s">
        <v>27949</v>
      </c>
      <c r="D11233" s="159">
        <v>1</v>
      </c>
    </row>
    <row r="11234" spans="3:4" x14ac:dyDescent="0.25">
      <c r="C11234" s="159" t="s">
        <v>27950</v>
      </c>
      <c r="D11234" s="159">
        <v>1</v>
      </c>
    </row>
    <row r="11235" spans="3:4" x14ac:dyDescent="0.25">
      <c r="C11235" s="159" t="s">
        <v>27951</v>
      </c>
      <c r="D11235" s="159">
        <v>1</v>
      </c>
    </row>
    <row r="11236" spans="3:4" x14ac:dyDescent="0.25">
      <c r="C11236" s="159" t="s">
        <v>27952</v>
      </c>
      <c r="D11236" s="159">
        <v>1</v>
      </c>
    </row>
    <row r="11237" spans="3:4" x14ac:dyDescent="0.25">
      <c r="C11237" s="159" t="s">
        <v>27953</v>
      </c>
      <c r="D11237" s="159">
        <v>1</v>
      </c>
    </row>
    <row r="11238" spans="3:4" x14ac:dyDescent="0.25">
      <c r="C11238" s="159" t="s">
        <v>27954</v>
      </c>
      <c r="D11238" s="159">
        <v>1</v>
      </c>
    </row>
    <row r="11239" spans="3:4" x14ac:dyDescent="0.25">
      <c r="C11239" s="159" t="s">
        <v>27955</v>
      </c>
      <c r="D11239" s="159">
        <v>1</v>
      </c>
    </row>
    <row r="11240" spans="3:4" x14ac:dyDescent="0.25">
      <c r="C11240" s="159" t="s">
        <v>27956</v>
      </c>
      <c r="D11240" s="159">
        <v>1</v>
      </c>
    </row>
    <row r="11241" spans="3:4" x14ac:dyDescent="0.25">
      <c r="C11241" s="159" t="s">
        <v>27957</v>
      </c>
      <c r="D11241" s="159">
        <v>1</v>
      </c>
    </row>
    <row r="11242" spans="3:4" x14ac:dyDescent="0.25">
      <c r="C11242" s="159" t="s">
        <v>27958</v>
      </c>
      <c r="D11242" s="159">
        <v>1</v>
      </c>
    </row>
    <row r="11243" spans="3:4" x14ac:dyDescent="0.25">
      <c r="C11243" s="159" t="s">
        <v>27959</v>
      </c>
      <c r="D11243" s="159">
        <v>1</v>
      </c>
    </row>
    <row r="11244" spans="3:4" x14ac:dyDescent="0.25">
      <c r="C11244" s="159" t="s">
        <v>27960</v>
      </c>
      <c r="D11244" s="159">
        <v>1</v>
      </c>
    </row>
    <row r="11245" spans="3:4" x14ac:dyDescent="0.25">
      <c r="C11245" s="159" t="s">
        <v>27961</v>
      </c>
      <c r="D11245" s="159">
        <v>1</v>
      </c>
    </row>
    <row r="11246" spans="3:4" x14ac:dyDescent="0.25">
      <c r="C11246" s="159" t="s">
        <v>27962</v>
      </c>
      <c r="D11246" s="159">
        <v>1</v>
      </c>
    </row>
    <row r="11247" spans="3:4" x14ac:dyDescent="0.25">
      <c r="C11247" s="159" t="s">
        <v>27963</v>
      </c>
      <c r="D11247" s="159">
        <v>1</v>
      </c>
    </row>
    <row r="11248" spans="3:4" x14ac:dyDescent="0.25">
      <c r="C11248" s="159" t="s">
        <v>27964</v>
      </c>
      <c r="D11248" s="159">
        <v>1</v>
      </c>
    </row>
    <row r="11249" spans="3:4" x14ac:dyDescent="0.25">
      <c r="C11249" s="159" t="s">
        <v>27965</v>
      </c>
      <c r="D11249" s="159">
        <v>1</v>
      </c>
    </row>
    <row r="11250" spans="3:4" x14ac:dyDescent="0.25">
      <c r="C11250" s="159" t="s">
        <v>27966</v>
      </c>
      <c r="D11250" s="159">
        <v>1</v>
      </c>
    </row>
    <row r="11251" spans="3:4" x14ac:dyDescent="0.25">
      <c r="C11251" s="159" t="s">
        <v>27967</v>
      </c>
      <c r="D11251" s="159">
        <v>1</v>
      </c>
    </row>
    <row r="11252" spans="3:4" x14ac:dyDescent="0.25">
      <c r="C11252" s="159" t="s">
        <v>27968</v>
      </c>
      <c r="D11252" s="159">
        <v>1</v>
      </c>
    </row>
    <row r="11253" spans="3:4" x14ac:dyDescent="0.25">
      <c r="C11253" s="159" t="s">
        <v>27969</v>
      </c>
      <c r="D11253" s="159">
        <v>1</v>
      </c>
    </row>
    <row r="11254" spans="3:4" x14ac:dyDescent="0.25">
      <c r="C11254" s="159" t="s">
        <v>27970</v>
      </c>
      <c r="D11254" s="159">
        <v>1</v>
      </c>
    </row>
    <row r="11255" spans="3:4" x14ac:dyDescent="0.25">
      <c r="C11255" s="159" t="s">
        <v>27971</v>
      </c>
      <c r="D11255" s="159">
        <v>1</v>
      </c>
    </row>
    <row r="11256" spans="3:4" x14ac:dyDescent="0.25">
      <c r="C11256" s="159" t="s">
        <v>27972</v>
      </c>
      <c r="D11256" s="159">
        <v>1</v>
      </c>
    </row>
    <row r="11257" spans="3:4" x14ac:dyDescent="0.25">
      <c r="C11257" s="159" t="s">
        <v>27973</v>
      </c>
      <c r="D11257" s="159">
        <v>1</v>
      </c>
    </row>
    <row r="11258" spans="3:4" x14ac:dyDescent="0.25">
      <c r="C11258" s="159" t="s">
        <v>27974</v>
      </c>
      <c r="D11258" s="159">
        <v>1</v>
      </c>
    </row>
    <row r="11259" spans="3:4" x14ac:dyDescent="0.25">
      <c r="C11259" s="159" t="s">
        <v>27975</v>
      </c>
      <c r="D11259" s="159">
        <v>1</v>
      </c>
    </row>
    <row r="11260" spans="3:4" x14ac:dyDescent="0.25">
      <c r="C11260" s="159" t="s">
        <v>27976</v>
      </c>
      <c r="D11260" s="159">
        <v>1</v>
      </c>
    </row>
    <row r="11261" spans="3:4" x14ac:dyDescent="0.25">
      <c r="C11261" s="159" t="s">
        <v>27977</v>
      </c>
      <c r="D11261" s="159">
        <v>1</v>
      </c>
    </row>
    <row r="11262" spans="3:4" x14ac:dyDescent="0.25">
      <c r="C11262" s="159" t="s">
        <v>27978</v>
      </c>
      <c r="D11262" s="159">
        <v>1</v>
      </c>
    </row>
    <row r="11263" spans="3:4" x14ac:dyDescent="0.25">
      <c r="C11263" s="159" t="s">
        <v>27979</v>
      </c>
      <c r="D11263" s="159">
        <v>1</v>
      </c>
    </row>
    <row r="11264" spans="3:4" x14ac:dyDescent="0.25">
      <c r="C11264" s="159" t="s">
        <v>27980</v>
      </c>
      <c r="D11264" s="159">
        <v>1</v>
      </c>
    </row>
    <row r="11265" spans="3:4" x14ac:dyDescent="0.25">
      <c r="C11265" s="159" t="s">
        <v>27981</v>
      </c>
      <c r="D11265" s="159">
        <v>1</v>
      </c>
    </row>
    <row r="11266" spans="3:4" x14ac:dyDescent="0.25">
      <c r="C11266" s="159" t="s">
        <v>27982</v>
      </c>
      <c r="D11266" s="159">
        <v>1</v>
      </c>
    </row>
    <row r="11267" spans="3:4" x14ac:dyDescent="0.25">
      <c r="C11267" s="159" t="s">
        <v>27983</v>
      </c>
      <c r="D11267" s="159">
        <v>1</v>
      </c>
    </row>
    <row r="11268" spans="3:4" x14ac:dyDescent="0.25">
      <c r="C11268" s="159" t="s">
        <v>27984</v>
      </c>
      <c r="D11268" s="159">
        <v>1</v>
      </c>
    </row>
    <row r="11269" spans="3:4" x14ac:dyDescent="0.25">
      <c r="C11269" s="159" t="s">
        <v>27985</v>
      </c>
      <c r="D11269" s="159">
        <v>1</v>
      </c>
    </row>
    <row r="11270" spans="3:4" x14ac:dyDescent="0.25">
      <c r="C11270" s="159" t="s">
        <v>27986</v>
      </c>
      <c r="D11270" s="159">
        <v>1</v>
      </c>
    </row>
    <row r="11271" spans="3:4" x14ac:dyDescent="0.25">
      <c r="C11271" s="159" t="s">
        <v>27987</v>
      </c>
      <c r="D11271" s="159">
        <v>1</v>
      </c>
    </row>
    <row r="11272" spans="3:4" x14ac:dyDescent="0.25">
      <c r="C11272" s="159" t="s">
        <v>27988</v>
      </c>
      <c r="D11272" s="159">
        <v>1</v>
      </c>
    </row>
    <row r="11273" spans="3:4" x14ac:dyDescent="0.25">
      <c r="C11273" s="159" t="s">
        <v>27989</v>
      </c>
      <c r="D11273" s="159">
        <v>1</v>
      </c>
    </row>
    <row r="11274" spans="3:4" x14ac:dyDescent="0.25">
      <c r="C11274" s="159" t="s">
        <v>27990</v>
      </c>
      <c r="D11274" s="159">
        <v>1</v>
      </c>
    </row>
    <row r="11275" spans="3:4" x14ac:dyDescent="0.25">
      <c r="C11275" s="159" t="s">
        <v>27991</v>
      </c>
      <c r="D11275" s="159">
        <v>1</v>
      </c>
    </row>
    <row r="11276" spans="3:4" x14ac:dyDescent="0.25">
      <c r="C11276" s="159" t="s">
        <v>27992</v>
      </c>
      <c r="D11276" s="159">
        <v>1</v>
      </c>
    </row>
    <row r="11277" spans="3:4" x14ac:dyDescent="0.25">
      <c r="C11277" s="159" t="s">
        <v>27993</v>
      </c>
      <c r="D11277" s="159">
        <v>1</v>
      </c>
    </row>
    <row r="11278" spans="3:4" x14ac:dyDescent="0.25">
      <c r="C11278" s="159" t="s">
        <v>27994</v>
      </c>
      <c r="D11278" s="159">
        <v>1</v>
      </c>
    </row>
    <row r="11279" spans="3:4" x14ac:dyDescent="0.25">
      <c r="C11279" s="159" t="s">
        <v>27995</v>
      </c>
      <c r="D11279" s="159">
        <v>1</v>
      </c>
    </row>
    <row r="11280" spans="3:4" x14ac:dyDescent="0.25">
      <c r="C11280" s="159" t="s">
        <v>27996</v>
      </c>
      <c r="D11280" s="159">
        <v>1</v>
      </c>
    </row>
    <row r="11281" spans="3:4" x14ac:dyDescent="0.25">
      <c r="C11281" s="159" t="s">
        <v>27997</v>
      </c>
      <c r="D11281" s="159">
        <v>1</v>
      </c>
    </row>
    <row r="11282" spans="3:4" x14ac:dyDescent="0.25">
      <c r="C11282" s="159" t="s">
        <v>27998</v>
      </c>
      <c r="D11282" s="159">
        <v>1</v>
      </c>
    </row>
    <row r="11283" spans="3:4" x14ac:dyDescent="0.25">
      <c r="C11283" s="159" t="s">
        <v>27999</v>
      </c>
      <c r="D11283" s="159">
        <v>1</v>
      </c>
    </row>
    <row r="11284" spans="3:4" x14ac:dyDescent="0.25">
      <c r="C11284" s="159" t="s">
        <v>28000</v>
      </c>
      <c r="D11284" s="159">
        <v>1</v>
      </c>
    </row>
    <row r="11285" spans="3:4" x14ac:dyDescent="0.25">
      <c r="C11285" s="159" t="s">
        <v>27900</v>
      </c>
      <c r="D11285" s="159">
        <v>1</v>
      </c>
    </row>
    <row r="11286" spans="3:4" x14ac:dyDescent="0.25">
      <c r="C11286" s="159" t="s">
        <v>27901</v>
      </c>
      <c r="D11286" s="159">
        <v>1</v>
      </c>
    </row>
    <row r="11287" spans="3:4" x14ac:dyDescent="0.25">
      <c r="C11287" s="159" t="s">
        <v>27902</v>
      </c>
      <c r="D11287" s="159">
        <v>1</v>
      </c>
    </row>
    <row r="11288" spans="3:4" x14ac:dyDescent="0.25">
      <c r="C11288" s="159" t="s">
        <v>27903</v>
      </c>
      <c r="D11288" s="159">
        <v>1</v>
      </c>
    </row>
    <row r="11289" spans="3:4" x14ac:dyDescent="0.25">
      <c r="C11289" s="159" t="s">
        <v>27904</v>
      </c>
      <c r="D11289" s="159">
        <v>1</v>
      </c>
    </row>
    <row r="11290" spans="3:4" x14ac:dyDescent="0.25">
      <c r="C11290" s="159" t="s">
        <v>27905</v>
      </c>
      <c r="D11290" s="159">
        <v>1</v>
      </c>
    </row>
    <row r="11291" spans="3:4" x14ac:dyDescent="0.25">
      <c r="C11291" s="159" t="s">
        <v>27906</v>
      </c>
      <c r="D11291" s="159">
        <v>1</v>
      </c>
    </row>
    <row r="11292" spans="3:4" x14ac:dyDescent="0.25">
      <c r="C11292" s="159" t="s">
        <v>27907</v>
      </c>
      <c r="D11292" s="159">
        <v>1</v>
      </c>
    </row>
    <row r="11293" spans="3:4" x14ac:dyDescent="0.25">
      <c r="C11293" s="159" t="s">
        <v>27908</v>
      </c>
      <c r="D11293" s="159">
        <v>1</v>
      </c>
    </row>
    <row r="11294" spans="3:4" x14ac:dyDescent="0.25">
      <c r="C11294" s="159" t="s">
        <v>27909</v>
      </c>
      <c r="D11294" s="159">
        <v>1</v>
      </c>
    </row>
    <row r="11295" spans="3:4" x14ac:dyDescent="0.25">
      <c r="C11295" s="159" t="s">
        <v>27910</v>
      </c>
      <c r="D11295" s="159">
        <v>1</v>
      </c>
    </row>
    <row r="11296" spans="3:4" x14ac:dyDescent="0.25">
      <c r="C11296" s="159" t="s">
        <v>27911</v>
      </c>
      <c r="D11296" s="159">
        <v>1</v>
      </c>
    </row>
    <row r="11297" spans="3:4" x14ac:dyDescent="0.25">
      <c r="C11297" s="159" t="s">
        <v>27912</v>
      </c>
      <c r="D11297" s="159">
        <v>1</v>
      </c>
    </row>
    <row r="11298" spans="3:4" x14ac:dyDescent="0.25">
      <c r="C11298" s="159" t="s">
        <v>27913</v>
      </c>
      <c r="D11298" s="159">
        <v>1</v>
      </c>
    </row>
    <row r="11299" spans="3:4" x14ac:dyDescent="0.25">
      <c r="C11299" s="159" t="s">
        <v>27914</v>
      </c>
      <c r="D11299" s="159">
        <v>1</v>
      </c>
    </row>
    <row r="11300" spans="3:4" x14ac:dyDescent="0.25">
      <c r="C11300" s="159" t="s">
        <v>27915</v>
      </c>
      <c r="D11300" s="159">
        <v>1</v>
      </c>
    </row>
    <row r="11301" spans="3:4" x14ac:dyDescent="0.25">
      <c r="C11301" s="159" t="s">
        <v>27916</v>
      </c>
      <c r="D11301" s="159">
        <v>1</v>
      </c>
    </row>
    <row r="11302" spans="3:4" x14ac:dyDescent="0.25">
      <c r="C11302" s="159" t="s">
        <v>27917</v>
      </c>
      <c r="D11302" s="159">
        <v>1</v>
      </c>
    </row>
    <row r="11303" spans="3:4" x14ac:dyDescent="0.25">
      <c r="C11303" s="159" t="s">
        <v>27918</v>
      </c>
      <c r="D11303" s="159">
        <v>1</v>
      </c>
    </row>
    <row r="11304" spans="3:4" x14ac:dyDescent="0.25">
      <c r="C11304" s="159" t="s">
        <v>27919</v>
      </c>
      <c r="D11304" s="159">
        <v>1</v>
      </c>
    </row>
    <row r="11305" spans="3:4" x14ac:dyDescent="0.25">
      <c r="C11305" s="159" t="s">
        <v>27920</v>
      </c>
      <c r="D11305" s="159">
        <v>1</v>
      </c>
    </row>
    <row r="11306" spans="3:4" x14ac:dyDescent="0.25">
      <c r="C11306" s="159" t="s">
        <v>27921</v>
      </c>
      <c r="D11306" s="159">
        <v>1</v>
      </c>
    </row>
    <row r="11307" spans="3:4" x14ac:dyDescent="0.25">
      <c r="C11307" s="159" t="s">
        <v>27922</v>
      </c>
      <c r="D11307" s="159">
        <v>1</v>
      </c>
    </row>
    <row r="11308" spans="3:4" x14ac:dyDescent="0.25">
      <c r="C11308" s="159" t="s">
        <v>27923</v>
      </c>
      <c r="D11308" s="159">
        <v>1</v>
      </c>
    </row>
    <row r="11309" spans="3:4" x14ac:dyDescent="0.25">
      <c r="C11309" s="159" t="s">
        <v>27924</v>
      </c>
      <c r="D11309" s="159">
        <v>1</v>
      </c>
    </row>
    <row r="11310" spans="3:4" x14ac:dyDescent="0.25">
      <c r="C11310" s="159" t="s">
        <v>27925</v>
      </c>
      <c r="D11310" s="159">
        <v>1</v>
      </c>
    </row>
    <row r="11311" spans="3:4" x14ac:dyDescent="0.25">
      <c r="C11311" s="159" t="s">
        <v>27926</v>
      </c>
      <c r="D11311" s="159">
        <v>1</v>
      </c>
    </row>
    <row r="11312" spans="3:4" x14ac:dyDescent="0.25">
      <c r="C11312" s="159" t="s">
        <v>27927</v>
      </c>
      <c r="D11312" s="159">
        <v>1</v>
      </c>
    </row>
    <row r="11313" spans="3:4" x14ac:dyDescent="0.25">
      <c r="C11313" s="159" t="s">
        <v>27928</v>
      </c>
      <c r="D11313" s="159">
        <v>1</v>
      </c>
    </row>
    <row r="11314" spans="3:4" x14ac:dyDescent="0.25">
      <c r="C11314" s="159" t="s">
        <v>27929</v>
      </c>
      <c r="D11314" s="159">
        <v>1</v>
      </c>
    </row>
    <row r="11315" spans="3:4" x14ac:dyDescent="0.25">
      <c r="C11315" s="159" t="s">
        <v>27930</v>
      </c>
      <c r="D11315" s="159">
        <v>1</v>
      </c>
    </row>
    <row r="11316" spans="3:4" x14ac:dyDescent="0.25">
      <c r="C11316" s="159" t="s">
        <v>27931</v>
      </c>
      <c r="D11316" s="159">
        <v>1</v>
      </c>
    </row>
    <row r="11317" spans="3:4" x14ac:dyDescent="0.25">
      <c r="C11317" s="159" t="s">
        <v>27932</v>
      </c>
      <c r="D11317" s="159">
        <v>1</v>
      </c>
    </row>
    <row r="11318" spans="3:4" x14ac:dyDescent="0.25">
      <c r="C11318" s="159" t="s">
        <v>28062</v>
      </c>
      <c r="D11318" s="159">
        <v>1</v>
      </c>
    </row>
    <row r="11319" spans="3:4" x14ac:dyDescent="0.25">
      <c r="C11319" s="159" t="s">
        <v>28063</v>
      </c>
      <c r="D11319" s="159">
        <v>1</v>
      </c>
    </row>
    <row r="11320" spans="3:4" x14ac:dyDescent="0.25">
      <c r="C11320" s="159" t="s">
        <v>28064</v>
      </c>
      <c r="D11320" s="159">
        <v>1</v>
      </c>
    </row>
    <row r="11321" spans="3:4" x14ac:dyDescent="0.25">
      <c r="C11321" s="159" t="s">
        <v>28065</v>
      </c>
      <c r="D11321" s="159">
        <v>1</v>
      </c>
    </row>
    <row r="11322" spans="3:4" x14ac:dyDescent="0.25">
      <c r="C11322" s="159" t="s">
        <v>28066</v>
      </c>
      <c r="D11322" s="159">
        <v>1</v>
      </c>
    </row>
    <row r="11323" spans="3:4" x14ac:dyDescent="0.25">
      <c r="C11323" s="159" t="s">
        <v>28067</v>
      </c>
      <c r="D11323" s="159">
        <v>1</v>
      </c>
    </row>
    <row r="11324" spans="3:4" x14ac:dyDescent="0.25">
      <c r="C11324" s="159" t="s">
        <v>28068</v>
      </c>
      <c r="D11324" s="159">
        <v>1</v>
      </c>
    </row>
    <row r="11325" spans="3:4" x14ac:dyDescent="0.25">
      <c r="C11325" s="159" t="s">
        <v>28069</v>
      </c>
      <c r="D11325" s="159">
        <v>1</v>
      </c>
    </row>
    <row r="11326" spans="3:4" x14ac:dyDescent="0.25">
      <c r="C11326" s="159" t="s">
        <v>28070</v>
      </c>
      <c r="D11326" s="159">
        <v>1</v>
      </c>
    </row>
    <row r="11327" spans="3:4" x14ac:dyDescent="0.25">
      <c r="C11327" s="159" t="s">
        <v>28071</v>
      </c>
      <c r="D11327" s="159">
        <v>1</v>
      </c>
    </row>
    <row r="11328" spans="3:4" x14ac:dyDescent="0.25">
      <c r="C11328" s="159" t="s">
        <v>28072</v>
      </c>
      <c r="D11328" s="159">
        <v>1</v>
      </c>
    </row>
    <row r="11329" spans="3:4" x14ac:dyDescent="0.25">
      <c r="C11329" s="159" t="s">
        <v>28073</v>
      </c>
      <c r="D11329" s="159">
        <v>1</v>
      </c>
    </row>
    <row r="11330" spans="3:4" x14ac:dyDescent="0.25">
      <c r="C11330" s="159" t="s">
        <v>28074</v>
      </c>
      <c r="D11330" s="159">
        <v>1</v>
      </c>
    </row>
    <row r="11331" spans="3:4" x14ac:dyDescent="0.25">
      <c r="C11331" s="159" t="s">
        <v>28075</v>
      </c>
      <c r="D11331" s="159">
        <v>1</v>
      </c>
    </row>
    <row r="11332" spans="3:4" x14ac:dyDescent="0.25">
      <c r="C11332" s="159" t="s">
        <v>28076</v>
      </c>
      <c r="D11332" s="159">
        <v>1</v>
      </c>
    </row>
    <row r="11333" spans="3:4" x14ac:dyDescent="0.25">
      <c r="C11333" s="159" t="s">
        <v>28077</v>
      </c>
      <c r="D11333" s="159">
        <v>1</v>
      </c>
    </row>
    <row r="11334" spans="3:4" x14ac:dyDescent="0.25">
      <c r="C11334" s="159" t="s">
        <v>28078</v>
      </c>
      <c r="D11334" s="159">
        <v>1</v>
      </c>
    </row>
    <row r="11335" spans="3:4" x14ac:dyDescent="0.25">
      <c r="C11335" s="159" t="s">
        <v>28079</v>
      </c>
      <c r="D11335" s="159">
        <v>1</v>
      </c>
    </row>
    <row r="11336" spans="3:4" x14ac:dyDescent="0.25">
      <c r="C11336" s="159" t="s">
        <v>28080</v>
      </c>
      <c r="D11336" s="159">
        <v>1</v>
      </c>
    </row>
    <row r="11337" spans="3:4" x14ac:dyDescent="0.25">
      <c r="C11337" s="159" t="s">
        <v>28087</v>
      </c>
      <c r="D11337" s="159">
        <v>1</v>
      </c>
    </row>
    <row r="11338" spans="3:4" x14ac:dyDescent="0.25">
      <c r="C11338" s="159" t="s">
        <v>28088</v>
      </c>
      <c r="D11338" s="159">
        <v>1</v>
      </c>
    </row>
    <row r="11339" spans="3:4" x14ac:dyDescent="0.25">
      <c r="C11339" s="159" t="s">
        <v>28089</v>
      </c>
      <c r="D11339" s="159">
        <v>1</v>
      </c>
    </row>
    <row r="11340" spans="3:4" x14ac:dyDescent="0.25">
      <c r="C11340" s="159" t="s">
        <v>28090</v>
      </c>
      <c r="D11340" s="159">
        <v>1</v>
      </c>
    </row>
    <row r="11341" spans="3:4" x14ac:dyDescent="0.25">
      <c r="C11341" s="159" t="s">
        <v>28153</v>
      </c>
      <c r="D11341" s="159">
        <v>1</v>
      </c>
    </row>
    <row r="11342" spans="3:4" x14ac:dyDescent="0.25">
      <c r="C11342" s="159" t="s">
        <v>28154</v>
      </c>
      <c r="D11342" s="159">
        <v>1</v>
      </c>
    </row>
    <row r="11343" spans="3:4" x14ac:dyDescent="0.25">
      <c r="C11343" s="159" t="s">
        <v>28155</v>
      </c>
      <c r="D11343" s="159">
        <v>1</v>
      </c>
    </row>
    <row r="11344" spans="3:4" x14ac:dyDescent="0.25">
      <c r="C11344" s="159" t="s">
        <v>28156</v>
      </c>
      <c r="D11344" s="159">
        <v>1</v>
      </c>
    </row>
    <row r="11345" spans="3:4" x14ac:dyDescent="0.25">
      <c r="C11345" s="159" t="s">
        <v>28157</v>
      </c>
      <c r="D11345" s="159">
        <v>1</v>
      </c>
    </row>
    <row r="11346" spans="3:4" x14ac:dyDescent="0.25">
      <c r="C11346" s="159" t="s">
        <v>28158</v>
      </c>
      <c r="D11346" s="159">
        <v>1</v>
      </c>
    </row>
    <row r="11347" spans="3:4" x14ac:dyDescent="0.25">
      <c r="C11347" s="159" t="s">
        <v>28159</v>
      </c>
      <c r="D11347" s="159">
        <v>1</v>
      </c>
    </row>
    <row r="11348" spans="3:4" x14ac:dyDescent="0.25">
      <c r="C11348" s="159" t="s">
        <v>28160</v>
      </c>
      <c r="D11348" s="159">
        <v>1</v>
      </c>
    </row>
    <row r="11349" spans="3:4" x14ac:dyDescent="0.25">
      <c r="C11349" s="159" t="s">
        <v>28161</v>
      </c>
      <c r="D11349" s="159">
        <v>1</v>
      </c>
    </row>
    <row r="11350" spans="3:4" x14ac:dyDescent="0.25">
      <c r="C11350" s="159" t="s">
        <v>28162</v>
      </c>
      <c r="D11350" s="159">
        <v>1</v>
      </c>
    </row>
    <row r="11351" spans="3:4" x14ac:dyDescent="0.25">
      <c r="C11351" s="159" t="s">
        <v>28163</v>
      </c>
      <c r="D11351" s="159">
        <v>1</v>
      </c>
    </row>
    <row r="11352" spans="3:4" x14ac:dyDescent="0.25">
      <c r="C11352" s="159" t="s">
        <v>28164</v>
      </c>
      <c r="D11352" s="159">
        <v>1</v>
      </c>
    </row>
    <row r="11353" spans="3:4" x14ac:dyDescent="0.25">
      <c r="C11353" s="159" t="s">
        <v>28165</v>
      </c>
      <c r="D11353" s="159">
        <v>1</v>
      </c>
    </row>
    <row r="11354" spans="3:4" x14ac:dyDescent="0.25">
      <c r="C11354" s="159" t="s">
        <v>28166</v>
      </c>
      <c r="D11354" s="159">
        <v>1</v>
      </c>
    </row>
    <row r="11355" spans="3:4" x14ac:dyDescent="0.25">
      <c r="C11355" s="159" t="s">
        <v>28167</v>
      </c>
      <c r="D11355" s="159">
        <v>1</v>
      </c>
    </row>
    <row r="11356" spans="3:4" x14ac:dyDescent="0.25">
      <c r="C11356" s="159" t="s">
        <v>28168</v>
      </c>
      <c r="D11356" s="159">
        <v>1</v>
      </c>
    </row>
    <row r="11357" spans="3:4" x14ac:dyDescent="0.25">
      <c r="C11357" s="159" t="s">
        <v>28169</v>
      </c>
      <c r="D11357" s="159">
        <v>1</v>
      </c>
    </row>
    <row r="11358" spans="3:4" x14ac:dyDescent="0.25">
      <c r="C11358" s="159" t="s">
        <v>28170</v>
      </c>
      <c r="D11358" s="159">
        <v>1</v>
      </c>
    </row>
    <row r="11359" spans="3:4" x14ac:dyDescent="0.25">
      <c r="C11359" s="159" t="s">
        <v>28171</v>
      </c>
      <c r="D11359" s="159">
        <v>1</v>
      </c>
    </row>
    <row r="11360" spans="3:4" x14ac:dyDescent="0.25">
      <c r="C11360" s="159" t="s">
        <v>28172</v>
      </c>
      <c r="D11360" s="159">
        <v>1</v>
      </c>
    </row>
    <row r="11361" spans="3:4" x14ac:dyDescent="0.25">
      <c r="C11361" s="159" t="s">
        <v>28173</v>
      </c>
      <c r="D11361" s="159">
        <v>1</v>
      </c>
    </row>
    <row r="11362" spans="3:4" x14ac:dyDescent="0.25">
      <c r="C11362" s="159" t="s">
        <v>28174</v>
      </c>
      <c r="D11362" s="159">
        <v>1</v>
      </c>
    </row>
    <row r="11363" spans="3:4" x14ac:dyDescent="0.25">
      <c r="C11363" s="159" t="s">
        <v>28175</v>
      </c>
      <c r="D11363" s="159">
        <v>1</v>
      </c>
    </row>
    <row r="11364" spans="3:4" x14ac:dyDescent="0.25">
      <c r="C11364" s="159" t="s">
        <v>28176</v>
      </c>
      <c r="D11364" s="159">
        <v>1</v>
      </c>
    </row>
    <row r="11365" spans="3:4" x14ac:dyDescent="0.25">
      <c r="C11365" s="159" t="s">
        <v>28177</v>
      </c>
      <c r="D11365" s="159">
        <v>1</v>
      </c>
    </row>
    <row r="11366" spans="3:4" x14ac:dyDescent="0.25">
      <c r="C11366" s="159" t="s">
        <v>28178</v>
      </c>
      <c r="D11366" s="159">
        <v>1</v>
      </c>
    </row>
    <row r="11367" spans="3:4" x14ac:dyDescent="0.25">
      <c r="C11367" s="159" t="s">
        <v>28179</v>
      </c>
      <c r="D11367" s="159">
        <v>1</v>
      </c>
    </row>
    <row r="11368" spans="3:4" x14ac:dyDescent="0.25">
      <c r="C11368" s="159" t="s">
        <v>28180</v>
      </c>
      <c r="D11368" s="159">
        <v>1</v>
      </c>
    </row>
    <row r="11369" spans="3:4" x14ac:dyDescent="0.25">
      <c r="C11369" s="159" t="s">
        <v>28181</v>
      </c>
      <c r="D11369" s="159">
        <v>1</v>
      </c>
    </row>
    <row r="11370" spans="3:4" x14ac:dyDescent="0.25">
      <c r="C11370" s="159" t="s">
        <v>28182</v>
      </c>
      <c r="D11370" s="159">
        <v>1</v>
      </c>
    </row>
    <row r="11371" spans="3:4" x14ac:dyDescent="0.25">
      <c r="C11371" s="159" t="s">
        <v>28183</v>
      </c>
      <c r="D11371" s="159">
        <v>1</v>
      </c>
    </row>
    <row r="11372" spans="3:4" x14ac:dyDescent="0.25">
      <c r="C11372" s="159" t="s">
        <v>28184</v>
      </c>
      <c r="D11372" s="159">
        <v>1</v>
      </c>
    </row>
    <row r="11373" spans="3:4" x14ac:dyDescent="0.25">
      <c r="C11373" s="159" t="s">
        <v>28185</v>
      </c>
      <c r="D11373" s="159">
        <v>1</v>
      </c>
    </row>
    <row r="11374" spans="3:4" x14ac:dyDescent="0.25">
      <c r="C11374" s="159" t="s">
        <v>28186</v>
      </c>
      <c r="D11374" s="159">
        <v>1</v>
      </c>
    </row>
    <row r="11375" spans="3:4" x14ac:dyDescent="0.25">
      <c r="C11375" s="159" t="s">
        <v>28187</v>
      </c>
      <c r="D11375" s="159">
        <v>1</v>
      </c>
    </row>
    <row r="11376" spans="3:4" x14ac:dyDescent="0.25">
      <c r="C11376" s="159" t="s">
        <v>28188</v>
      </c>
      <c r="D11376" s="159">
        <v>1</v>
      </c>
    </row>
    <row r="11377" spans="3:4" x14ac:dyDescent="0.25">
      <c r="C11377" s="159" t="s">
        <v>28189</v>
      </c>
      <c r="D11377" s="159">
        <v>1</v>
      </c>
    </row>
    <row r="11378" spans="3:4" x14ac:dyDescent="0.25">
      <c r="C11378" s="159" t="s">
        <v>28190</v>
      </c>
      <c r="D11378" s="159">
        <v>1</v>
      </c>
    </row>
    <row r="11379" spans="3:4" x14ac:dyDescent="0.25">
      <c r="C11379" s="159" t="s">
        <v>28191</v>
      </c>
      <c r="D11379" s="159">
        <v>1</v>
      </c>
    </row>
    <row r="11380" spans="3:4" x14ac:dyDescent="0.25">
      <c r="C11380" s="159" t="s">
        <v>28192</v>
      </c>
      <c r="D11380" s="159">
        <v>1</v>
      </c>
    </row>
    <row r="11381" spans="3:4" x14ac:dyDescent="0.25">
      <c r="C11381" s="159" t="s">
        <v>28193</v>
      </c>
      <c r="D11381" s="159">
        <v>1</v>
      </c>
    </row>
    <row r="11382" spans="3:4" x14ac:dyDescent="0.25">
      <c r="C11382" s="159" t="s">
        <v>28194</v>
      </c>
      <c r="D11382" s="159">
        <v>1</v>
      </c>
    </row>
    <row r="11383" spans="3:4" x14ac:dyDescent="0.25">
      <c r="C11383" s="159" t="s">
        <v>28195</v>
      </c>
      <c r="D11383" s="159">
        <v>1</v>
      </c>
    </row>
    <row r="11384" spans="3:4" x14ac:dyDescent="0.25">
      <c r="C11384" s="159" t="s">
        <v>28196</v>
      </c>
      <c r="D11384" s="159">
        <v>1</v>
      </c>
    </row>
    <row r="11385" spans="3:4" x14ac:dyDescent="0.25">
      <c r="C11385" s="159" t="s">
        <v>28197</v>
      </c>
      <c r="D11385" s="159">
        <v>1</v>
      </c>
    </row>
    <row r="11386" spans="3:4" x14ac:dyDescent="0.25">
      <c r="C11386" s="159" t="s">
        <v>28198</v>
      </c>
      <c r="D11386" s="159">
        <v>1</v>
      </c>
    </row>
    <row r="11387" spans="3:4" x14ac:dyDescent="0.25">
      <c r="C11387" s="159" t="s">
        <v>28199</v>
      </c>
      <c r="D11387" s="159">
        <v>1</v>
      </c>
    </row>
    <row r="11388" spans="3:4" x14ac:dyDescent="0.25">
      <c r="C11388" s="159" t="s">
        <v>28200</v>
      </c>
      <c r="D11388" s="159">
        <v>1</v>
      </c>
    </row>
    <row r="11389" spans="3:4" x14ac:dyDescent="0.25">
      <c r="C11389" s="159" t="s">
        <v>28201</v>
      </c>
      <c r="D11389" s="159">
        <v>1</v>
      </c>
    </row>
    <row r="11390" spans="3:4" x14ac:dyDescent="0.25">
      <c r="C11390" s="159" t="s">
        <v>28202</v>
      </c>
      <c r="D11390" s="159">
        <v>1</v>
      </c>
    </row>
    <row r="11391" spans="3:4" x14ac:dyDescent="0.25">
      <c r="C11391" s="159" t="s">
        <v>28203</v>
      </c>
      <c r="D11391" s="159">
        <v>1</v>
      </c>
    </row>
    <row r="11392" spans="3:4" x14ac:dyDescent="0.25">
      <c r="C11392" s="159" t="s">
        <v>28204</v>
      </c>
      <c r="D11392" s="159">
        <v>1</v>
      </c>
    </row>
    <row r="11393" spans="3:4" x14ac:dyDescent="0.25">
      <c r="C11393" s="159" t="s">
        <v>28205</v>
      </c>
      <c r="D11393" s="159">
        <v>1</v>
      </c>
    </row>
    <row r="11394" spans="3:4" x14ac:dyDescent="0.25">
      <c r="C11394" s="159" t="s">
        <v>28206</v>
      </c>
      <c r="D11394" s="159">
        <v>1</v>
      </c>
    </row>
    <row r="11395" spans="3:4" x14ac:dyDescent="0.25">
      <c r="C11395" s="159" t="s">
        <v>28207</v>
      </c>
      <c r="D11395" s="159">
        <v>1</v>
      </c>
    </row>
    <row r="11396" spans="3:4" x14ac:dyDescent="0.25">
      <c r="C11396" s="159" t="s">
        <v>28208</v>
      </c>
      <c r="D11396" s="159">
        <v>1</v>
      </c>
    </row>
    <row r="11397" spans="3:4" x14ac:dyDescent="0.25">
      <c r="C11397" s="159" t="s">
        <v>28209</v>
      </c>
      <c r="D11397" s="159">
        <v>1</v>
      </c>
    </row>
    <row r="11398" spans="3:4" x14ac:dyDescent="0.25">
      <c r="C11398" s="159" t="s">
        <v>28210</v>
      </c>
      <c r="D11398" s="159">
        <v>1</v>
      </c>
    </row>
    <row r="11399" spans="3:4" x14ac:dyDescent="0.25">
      <c r="C11399" s="159" t="s">
        <v>28211</v>
      </c>
      <c r="D11399" s="159">
        <v>1</v>
      </c>
    </row>
    <row r="11400" spans="3:4" x14ac:dyDescent="0.25">
      <c r="C11400" s="159" t="s">
        <v>28212</v>
      </c>
      <c r="D11400" s="159">
        <v>1</v>
      </c>
    </row>
    <row r="11401" spans="3:4" x14ac:dyDescent="0.25">
      <c r="C11401" s="159" t="s">
        <v>28213</v>
      </c>
      <c r="D11401" s="159">
        <v>1</v>
      </c>
    </row>
    <row r="11402" spans="3:4" x14ac:dyDescent="0.25">
      <c r="C11402" s="159" t="s">
        <v>28214</v>
      </c>
      <c r="D11402" s="159">
        <v>1</v>
      </c>
    </row>
    <row r="11403" spans="3:4" x14ac:dyDescent="0.25">
      <c r="C11403" s="159" t="s">
        <v>28215</v>
      </c>
      <c r="D11403" s="159">
        <v>1</v>
      </c>
    </row>
    <row r="11404" spans="3:4" x14ac:dyDescent="0.25">
      <c r="C11404" s="159" t="s">
        <v>28216</v>
      </c>
      <c r="D11404" s="159">
        <v>1</v>
      </c>
    </row>
    <row r="11405" spans="3:4" x14ac:dyDescent="0.25">
      <c r="C11405" s="159" t="s">
        <v>28217</v>
      </c>
      <c r="D11405" s="159">
        <v>1</v>
      </c>
    </row>
    <row r="11406" spans="3:4" x14ac:dyDescent="0.25">
      <c r="C11406" s="159" t="s">
        <v>28218</v>
      </c>
      <c r="D11406" s="159">
        <v>1</v>
      </c>
    </row>
    <row r="11407" spans="3:4" x14ac:dyDescent="0.25">
      <c r="C11407" s="159" t="s">
        <v>28219</v>
      </c>
      <c r="D11407" s="159">
        <v>1</v>
      </c>
    </row>
    <row r="11408" spans="3:4" x14ac:dyDescent="0.25">
      <c r="C11408" s="159" t="s">
        <v>28220</v>
      </c>
      <c r="D11408" s="159">
        <v>1</v>
      </c>
    </row>
    <row r="11409" spans="3:4" x14ac:dyDescent="0.25">
      <c r="C11409" s="159" t="s">
        <v>28221</v>
      </c>
      <c r="D11409" s="159">
        <v>1</v>
      </c>
    </row>
    <row r="11410" spans="3:4" x14ac:dyDescent="0.25">
      <c r="C11410" s="159" t="s">
        <v>28222</v>
      </c>
      <c r="D11410" s="159">
        <v>1</v>
      </c>
    </row>
    <row r="11411" spans="3:4" x14ac:dyDescent="0.25">
      <c r="C11411" s="159" t="s">
        <v>28223</v>
      </c>
      <c r="D11411" s="159">
        <v>1</v>
      </c>
    </row>
    <row r="11412" spans="3:4" x14ac:dyDescent="0.25">
      <c r="C11412" s="159" t="s">
        <v>28224</v>
      </c>
      <c r="D11412" s="159">
        <v>1</v>
      </c>
    </row>
    <row r="11413" spans="3:4" x14ac:dyDescent="0.25">
      <c r="C11413" s="159" t="s">
        <v>28225</v>
      </c>
      <c r="D11413" s="159">
        <v>1</v>
      </c>
    </row>
    <row r="11414" spans="3:4" x14ac:dyDescent="0.25">
      <c r="C11414" s="159" t="s">
        <v>28226</v>
      </c>
      <c r="D11414" s="159">
        <v>1</v>
      </c>
    </row>
    <row r="11415" spans="3:4" x14ac:dyDescent="0.25">
      <c r="C11415" s="159" t="s">
        <v>28227</v>
      </c>
      <c r="D11415" s="159">
        <v>1</v>
      </c>
    </row>
    <row r="11416" spans="3:4" x14ac:dyDescent="0.25">
      <c r="C11416" s="159" t="s">
        <v>28228</v>
      </c>
      <c r="D11416" s="159">
        <v>1</v>
      </c>
    </row>
    <row r="11417" spans="3:4" x14ac:dyDescent="0.25">
      <c r="C11417" s="159" t="s">
        <v>28229</v>
      </c>
      <c r="D11417" s="159">
        <v>1</v>
      </c>
    </row>
    <row r="11418" spans="3:4" x14ac:dyDescent="0.25">
      <c r="C11418" s="159" t="s">
        <v>28230</v>
      </c>
      <c r="D11418" s="159">
        <v>1</v>
      </c>
    </row>
    <row r="11419" spans="3:4" x14ac:dyDescent="0.25">
      <c r="C11419" s="159" t="s">
        <v>28231</v>
      </c>
      <c r="D11419" s="159">
        <v>1</v>
      </c>
    </row>
    <row r="11420" spans="3:4" x14ac:dyDescent="0.25">
      <c r="C11420" s="159" t="s">
        <v>28232</v>
      </c>
      <c r="D11420" s="159">
        <v>1</v>
      </c>
    </row>
    <row r="11421" spans="3:4" x14ac:dyDescent="0.25">
      <c r="C11421" s="159" t="s">
        <v>28233</v>
      </c>
      <c r="D11421" s="159">
        <v>1</v>
      </c>
    </row>
    <row r="11422" spans="3:4" x14ac:dyDescent="0.25">
      <c r="C11422" s="159" t="s">
        <v>28234</v>
      </c>
      <c r="D11422" s="159">
        <v>1</v>
      </c>
    </row>
    <row r="11423" spans="3:4" x14ac:dyDescent="0.25">
      <c r="C11423" s="159" t="s">
        <v>28235</v>
      </c>
      <c r="D11423" s="159">
        <v>1</v>
      </c>
    </row>
    <row r="11424" spans="3:4" x14ac:dyDescent="0.25">
      <c r="C11424" s="159" t="s">
        <v>28236</v>
      </c>
      <c r="D11424" s="159">
        <v>1</v>
      </c>
    </row>
    <row r="11425" spans="3:4" x14ac:dyDescent="0.25">
      <c r="C11425" s="159" t="s">
        <v>28237</v>
      </c>
      <c r="D11425" s="159">
        <v>1</v>
      </c>
    </row>
    <row r="11426" spans="3:4" x14ac:dyDescent="0.25">
      <c r="C11426" s="159" t="s">
        <v>28238</v>
      </c>
      <c r="D11426" s="159">
        <v>1</v>
      </c>
    </row>
    <row r="11427" spans="3:4" x14ac:dyDescent="0.25">
      <c r="C11427" s="159" t="s">
        <v>28239</v>
      </c>
      <c r="D11427" s="159">
        <v>1</v>
      </c>
    </row>
    <row r="11428" spans="3:4" x14ac:dyDescent="0.25">
      <c r="C11428" s="159" t="s">
        <v>28240</v>
      </c>
      <c r="D11428" s="159">
        <v>1</v>
      </c>
    </row>
    <row r="11429" spans="3:4" x14ac:dyDescent="0.25">
      <c r="C11429" s="159" t="s">
        <v>28241</v>
      </c>
      <c r="D11429" s="159">
        <v>1</v>
      </c>
    </row>
    <row r="11430" spans="3:4" x14ac:dyDescent="0.25">
      <c r="C11430" s="159" t="s">
        <v>28242</v>
      </c>
      <c r="D11430" s="159">
        <v>1</v>
      </c>
    </row>
    <row r="11431" spans="3:4" x14ac:dyDescent="0.25">
      <c r="C11431" s="159" t="s">
        <v>28243</v>
      </c>
      <c r="D11431" s="159">
        <v>1</v>
      </c>
    </row>
    <row r="11432" spans="3:4" x14ac:dyDescent="0.25">
      <c r="C11432" s="159" t="s">
        <v>28244</v>
      </c>
      <c r="D11432" s="159">
        <v>1</v>
      </c>
    </row>
    <row r="11433" spans="3:4" x14ac:dyDescent="0.25">
      <c r="C11433" s="159" t="s">
        <v>28245</v>
      </c>
      <c r="D11433" s="159">
        <v>1</v>
      </c>
    </row>
    <row r="11434" spans="3:4" x14ac:dyDescent="0.25">
      <c r="C11434" s="159" t="s">
        <v>28246</v>
      </c>
      <c r="D11434" s="159">
        <v>1</v>
      </c>
    </row>
    <row r="11435" spans="3:4" x14ac:dyDescent="0.25">
      <c r="C11435" s="159" t="s">
        <v>28247</v>
      </c>
      <c r="D11435" s="159">
        <v>1</v>
      </c>
    </row>
    <row r="11436" spans="3:4" x14ac:dyDescent="0.25">
      <c r="C11436" s="159" t="s">
        <v>28248</v>
      </c>
      <c r="D11436" s="159">
        <v>1</v>
      </c>
    </row>
    <row r="11437" spans="3:4" x14ac:dyDescent="0.25">
      <c r="C11437" s="159" t="s">
        <v>28249</v>
      </c>
      <c r="D11437" s="159">
        <v>1</v>
      </c>
    </row>
    <row r="11438" spans="3:4" x14ac:dyDescent="0.25">
      <c r="C11438" s="159" t="s">
        <v>28250</v>
      </c>
      <c r="D11438" s="159">
        <v>1</v>
      </c>
    </row>
    <row r="11439" spans="3:4" x14ac:dyDescent="0.25">
      <c r="C11439" s="159" t="s">
        <v>28251</v>
      </c>
      <c r="D11439" s="159">
        <v>1</v>
      </c>
    </row>
    <row r="11440" spans="3:4" x14ac:dyDescent="0.25">
      <c r="C11440" s="159" t="s">
        <v>28252</v>
      </c>
      <c r="D11440" s="159">
        <v>1</v>
      </c>
    </row>
    <row r="11441" spans="3:4" x14ac:dyDescent="0.25">
      <c r="C11441" s="159" t="s">
        <v>28253</v>
      </c>
      <c r="D11441" s="159">
        <v>1</v>
      </c>
    </row>
    <row r="11442" spans="3:4" x14ac:dyDescent="0.25">
      <c r="C11442" s="159" t="s">
        <v>28254</v>
      </c>
      <c r="D11442" s="159">
        <v>1</v>
      </c>
    </row>
    <row r="11443" spans="3:4" x14ac:dyDescent="0.25">
      <c r="C11443" s="159" t="s">
        <v>28255</v>
      </c>
      <c r="D11443" s="159">
        <v>1</v>
      </c>
    </row>
    <row r="11444" spans="3:4" x14ac:dyDescent="0.25">
      <c r="C11444" s="159" t="s">
        <v>28256</v>
      </c>
      <c r="D11444" s="159">
        <v>1</v>
      </c>
    </row>
    <row r="11445" spans="3:4" x14ac:dyDescent="0.25">
      <c r="C11445" s="159" t="s">
        <v>28257</v>
      </c>
      <c r="D11445" s="159">
        <v>1</v>
      </c>
    </row>
    <row r="11446" spans="3:4" x14ac:dyDescent="0.25">
      <c r="C11446" s="159" t="s">
        <v>28258</v>
      </c>
      <c r="D11446" s="159">
        <v>1</v>
      </c>
    </row>
    <row r="11447" spans="3:4" x14ac:dyDescent="0.25">
      <c r="C11447" s="159" t="s">
        <v>28259</v>
      </c>
      <c r="D11447" s="159">
        <v>1</v>
      </c>
    </row>
    <row r="11448" spans="3:4" x14ac:dyDescent="0.25">
      <c r="C11448" s="159" t="s">
        <v>28260</v>
      </c>
      <c r="D11448" s="159">
        <v>1</v>
      </c>
    </row>
    <row r="11449" spans="3:4" x14ac:dyDescent="0.25">
      <c r="C11449" s="159" t="s">
        <v>28261</v>
      </c>
      <c r="D11449" s="159">
        <v>1</v>
      </c>
    </row>
    <row r="11450" spans="3:4" x14ac:dyDescent="0.25">
      <c r="C11450" s="159" t="s">
        <v>28287</v>
      </c>
      <c r="D11450" s="159">
        <v>1</v>
      </c>
    </row>
    <row r="11451" spans="3:4" x14ac:dyDescent="0.25">
      <c r="C11451" s="159" t="s">
        <v>28288</v>
      </c>
      <c r="D11451" s="159">
        <v>1</v>
      </c>
    </row>
    <row r="11452" spans="3:4" x14ac:dyDescent="0.25">
      <c r="C11452" s="159" t="s">
        <v>28289</v>
      </c>
      <c r="D11452" s="159">
        <v>1</v>
      </c>
    </row>
    <row r="11453" spans="3:4" x14ac:dyDescent="0.25">
      <c r="C11453" s="159" t="s">
        <v>28290</v>
      </c>
      <c r="D11453" s="159">
        <v>1</v>
      </c>
    </row>
    <row r="11454" spans="3:4" x14ac:dyDescent="0.25">
      <c r="C11454" s="159" t="s">
        <v>28291</v>
      </c>
      <c r="D11454" s="159">
        <v>1</v>
      </c>
    </row>
    <row r="11455" spans="3:4" x14ac:dyDescent="0.25">
      <c r="C11455" s="159" t="s">
        <v>28292</v>
      </c>
      <c r="D11455" s="159">
        <v>1</v>
      </c>
    </row>
    <row r="11456" spans="3:4" x14ac:dyDescent="0.25">
      <c r="C11456" s="159" t="s">
        <v>28293</v>
      </c>
      <c r="D11456" s="159">
        <v>1</v>
      </c>
    </row>
    <row r="11457" spans="3:4" x14ac:dyDescent="0.25">
      <c r="C11457" s="159" t="s">
        <v>28294</v>
      </c>
      <c r="D11457" s="159">
        <v>1</v>
      </c>
    </row>
    <row r="11458" spans="3:4" x14ac:dyDescent="0.25">
      <c r="C11458" s="159" t="s">
        <v>28295</v>
      </c>
      <c r="D11458" s="159">
        <v>1</v>
      </c>
    </row>
    <row r="11459" spans="3:4" x14ac:dyDescent="0.25">
      <c r="C11459" s="159" t="s">
        <v>28296</v>
      </c>
      <c r="D11459" s="159">
        <v>1</v>
      </c>
    </row>
    <row r="11460" spans="3:4" x14ac:dyDescent="0.25">
      <c r="C11460" s="159" t="s">
        <v>28297</v>
      </c>
      <c r="D11460" s="159">
        <v>1</v>
      </c>
    </row>
    <row r="11461" spans="3:4" x14ac:dyDescent="0.25">
      <c r="C11461" s="159" t="s">
        <v>28298</v>
      </c>
      <c r="D11461" s="159">
        <v>1</v>
      </c>
    </row>
    <row r="11462" spans="3:4" x14ac:dyDescent="0.25">
      <c r="C11462" s="159" t="s">
        <v>28299</v>
      </c>
      <c r="D11462" s="159">
        <v>1</v>
      </c>
    </row>
    <row r="11463" spans="3:4" x14ac:dyDescent="0.25">
      <c r="C11463" s="159" t="s">
        <v>28300</v>
      </c>
      <c r="D11463" s="159">
        <v>1</v>
      </c>
    </row>
    <row r="11464" spans="3:4" x14ac:dyDescent="0.25">
      <c r="C11464" s="159" t="s">
        <v>28301</v>
      </c>
      <c r="D11464" s="159">
        <v>1</v>
      </c>
    </row>
    <row r="11465" spans="3:4" x14ac:dyDescent="0.25">
      <c r="C11465" s="159" t="s">
        <v>28302</v>
      </c>
      <c r="D11465" s="159">
        <v>1</v>
      </c>
    </row>
    <row r="11466" spans="3:4" x14ac:dyDescent="0.25">
      <c r="C11466" s="159" t="s">
        <v>28326</v>
      </c>
      <c r="D11466" s="159">
        <v>1</v>
      </c>
    </row>
    <row r="11467" spans="3:4" x14ac:dyDescent="0.25">
      <c r="C11467" s="159" t="s">
        <v>28327</v>
      </c>
      <c r="D11467" s="159">
        <v>1</v>
      </c>
    </row>
    <row r="11468" spans="3:4" x14ac:dyDescent="0.25">
      <c r="C11468" s="159" t="s">
        <v>28328</v>
      </c>
      <c r="D11468" s="159">
        <v>1</v>
      </c>
    </row>
    <row r="11469" spans="3:4" x14ac:dyDescent="0.25">
      <c r="C11469" s="159" t="s">
        <v>28329</v>
      </c>
      <c r="D11469" s="159">
        <v>1</v>
      </c>
    </row>
    <row r="11470" spans="3:4" x14ac:dyDescent="0.25">
      <c r="C11470" s="159" t="s">
        <v>28330</v>
      </c>
      <c r="D11470" s="159">
        <v>1</v>
      </c>
    </row>
    <row r="11471" spans="3:4" x14ac:dyDescent="0.25">
      <c r="C11471" s="159" t="s">
        <v>28331</v>
      </c>
      <c r="D11471" s="159">
        <v>1</v>
      </c>
    </row>
    <row r="11472" spans="3:4" x14ac:dyDescent="0.25">
      <c r="C11472" s="159" t="s">
        <v>28332</v>
      </c>
      <c r="D11472" s="159">
        <v>1</v>
      </c>
    </row>
    <row r="11473" spans="3:4" x14ac:dyDescent="0.25">
      <c r="C11473" s="159" t="s">
        <v>28333</v>
      </c>
      <c r="D11473" s="159">
        <v>1</v>
      </c>
    </row>
    <row r="11474" spans="3:4" x14ac:dyDescent="0.25">
      <c r="C11474" s="159" t="s">
        <v>28334</v>
      </c>
      <c r="D11474" s="159">
        <v>1</v>
      </c>
    </row>
    <row r="11475" spans="3:4" x14ac:dyDescent="0.25">
      <c r="C11475" s="159" t="s">
        <v>28335</v>
      </c>
      <c r="D11475" s="159">
        <v>1</v>
      </c>
    </row>
    <row r="11476" spans="3:4" x14ac:dyDescent="0.25">
      <c r="C11476" s="159" t="s">
        <v>28336</v>
      </c>
      <c r="D11476" s="159">
        <v>1</v>
      </c>
    </row>
    <row r="11477" spans="3:4" x14ac:dyDescent="0.25">
      <c r="C11477" s="159" t="s">
        <v>28337</v>
      </c>
      <c r="D11477" s="159">
        <v>1</v>
      </c>
    </row>
    <row r="11478" spans="3:4" x14ac:dyDescent="0.25">
      <c r="C11478" s="159" t="s">
        <v>28338</v>
      </c>
      <c r="D11478" s="159">
        <v>1</v>
      </c>
    </row>
    <row r="11479" spans="3:4" x14ac:dyDescent="0.25">
      <c r="C11479" s="159" t="s">
        <v>28339</v>
      </c>
      <c r="D11479" s="159">
        <v>1</v>
      </c>
    </row>
    <row r="11480" spans="3:4" x14ac:dyDescent="0.25">
      <c r="C11480" s="159" t="s">
        <v>28340</v>
      </c>
      <c r="D11480" s="159">
        <v>1</v>
      </c>
    </row>
    <row r="11481" spans="3:4" x14ac:dyDescent="0.25">
      <c r="C11481" s="159" t="s">
        <v>28341</v>
      </c>
      <c r="D11481" s="159">
        <v>1</v>
      </c>
    </row>
    <row r="11482" spans="3:4" x14ac:dyDescent="0.25">
      <c r="C11482" s="159" t="s">
        <v>28342</v>
      </c>
      <c r="D11482" s="159">
        <v>1</v>
      </c>
    </row>
    <row r="11483" spans="3:4" x14ac:dyDescent="0.25">
      <c r="C11483" s="159" t="s">
        <v>28377</v>
      </c>
      <c r="D11483" s="159">
        <v>1</v>
      </c>
    </row>
    <row r="11484" spans="3:4" x14ac:dyDescent="0.25">
      <c r="C11484" s="159" t="s">
        <v>28378</v>
      </c>
      <c r="D11484" s="159">
        <v>1</v>
      </c>
    </row>
    <row r="11485" spans="3:4" x14ac:dyDescent="0.25">
      <c r="C11485" s="159" t="s">
        <v>28379</v>
      </c>
      <c r="D11485" s="159">
        <v>1</v>
      </c>
    </row>
    <row r="11486" spans="3:4" x14ac:dyDescent="0.25">
      <c r="C11486" s="159" t="s">
        <v>28001</v>
      </c>
      <c r="D11486" s="159">
        <v>1</v>
      </c>
    </row>
    <row r="11487" spans="3:4" x14ac:dyDescent="0.25">
      <c r="C11487" s="159" t="s">
        <v>28002</v>
      </c>
      <c r="D11487" s="159">
        <v>1</v>
      </c>
    </row>
    <row r="11488" spans="3:4" x14ac:dyDescent="0.25">
      <c r="C11488" s="159" t="s">
        <v>28003</v>
      </c>
      <c r="D11488" s="159">
        <v>1</v>
      </c>
    </row>
    <row r="11489" spans="3:4" x14ac:dyDescent="0.25">
      <c r="C11489" s="159" t="s">
        <v>28004</v>
      </c>
      <c r="D11489" s="159">
        <v>1</v>
      </c>
    </row>
    <row r="11490" spans="3:4" x14ac:dyDescent="0.25">
      <c r="C11490" s="159" t="s">
        <v>28005</v>
      </c>
      <c r="D11490" s="159">
        <v>1</v>
      </c>
    </row>
    <row r="11491" spans="3:4" x14ac:dyDescent="0.25">
      <c r="C11491" s="159" t="s">
        <v>28006</v>
      </c>
      <c r="D11491" s="159">
        <v>1</v>
      </c>
    </row>
    <row r="11492" spans="3:4" x14ac:dyDescent="0.25">
      <c r="C11492" s="159" t="s">
        <v>28007</v>
      </c>
      <c r="D11492" s="159">
        <v>1</v>
      </c>
    </row>
    <row r="11493" spans="3:4" x14ac:dyDescent="0.25">
      <c r="C11493" s="159" t="s">
        <v>28008</v>
      </c>
      <c r="D11493" s="159">
        <v>1</v>
      </c>
    </row>
    <row r="11494" spans="3:4" x14ac:dyDescent="0.25">
      <c r="C11494" s="159" t="s">
        <v>28009</v>
      </c>
      <c r="D11494" s="159">
        <v>1</v>
      </c>
    </row>
    <row r="11495" spans="3:4" x14ac:dyDescent="0.25">
      <c r="C11495" s="159" t="s">
        <v>28010</v>
      </c>
      <c r="D11495" s="159">
        <v>1</v>
      </c>
    </row>
    <row r="11496" spans="3:4" x14ac:dyDescent="0.25">
      <c r="C11496" s="159" t="s">
        <v>28011</v>
      </c>
      <c r="D11496" s="159">
        <v>1</v>
      </c>
    </row>
    <row r="11497" spans="3:4" x14ac:dyDescent="0.25">
      <c r="C11497" s="159" t="s">
        <v>28012</v>
      </c>
      <c r="D11497" s="159">
        <v>1</v>
      </c>
    </row>
    <row r="11498" spans="3:4" x14ac:dyDescent="0.25">
      <c r="C11498" s="159" t="s">
        <v>28013</v>
      </c>
      <c r="D11498" s="159">
        <v>1</v>
      </c>
    </row>
    <row r="11499" spans="3:4" x14ac:dyDescent="0.25">
      <c r="C11499" s="159" t="s">
        <v>28014</v>
      </c>
      <c r="D11499" s="159">
        <v>1</v>
      </c>
    </row>
    <row r="11500" spans="3:4" x14ac:dyDescent="0.25">
      <c r="C11500" s="159" t="s">
        <v>28015</v>
      </c>
      <c r="D11500" s="159">
        <v>1</v>
      </c>
    </row>
    <row r="11501" spans="3:4" x14ac:dyDescent="0.25">
      <c r="C11501" s="159" t="s">
        <v>28016</v>
      </c>
      <c r="D11501" s="159">
        <v>1</v>
      </c>
    </row>
    <row r="11502" spans="3:4" x14ac:dyDescent="0.25">
      <c r="C11502" s="159" t="s">
        <v>28017</v>
      </c>
      <c r="D11502" s="159">
        <v>1</v>
      </c>
    </row>
    <row r="11503" spans="3:4" x14ac:dyDescent="0.25">
      <c r="C11503" s="159" t="s">
        <v>28018</v>
      </c>
      <c r="D11503" s="159">
        <v>1</v>
      </c>
    </row>
    <row r="11504" spans="3:4" x14ac:dyDescent="0.25">
      <c r="C11504" s="159" t="s">
        <v>28019</v>
      </c>
      <c r="D11504" s="159">
        <v>1</v>
      </c>
    </row>
    <row r="11505" spans="3:4" x14ac:dyDescent="0.25">
      <c r="C11505" s="159" t="s">
        <v>28020</v>
      </c>
      <c r="D11505" s="159">
        <v>1</v>
      </c>
    </row>
    <row r="11506" spans="3:4" x14ac:dyDescent="0.25">
      <c r="C11506" s="159" t="s">
        <v>28021</v>
      </c>
      <c r="D11506" s="159">
        <v>1</v>
      </c>
    </row>
    <row r="11507" spans="3:4" x14ac:dyDescent="0.25">
      <c r="C11507" s="159" t="s">
        <v>28022</v>
      </c>
      <c r="D11507" s="159">
        <v>1</v>
      </c>
    </row>
    <row r="11508" spans="3:4" x14ac:dyDescent="0.25">
      <c r="C11508" s="159" t="s">
        <v>28023</v>
      </c>
      <c r="D11508" s="159">
        <v>1</v>
      </c>
    </row>
    <row r="11509" spans="3:4" x14ac:dyDescent="0.25">
      <c r="C11509" s="159" t="s">
        <v>28024</v>
      </c>
      <c r="D11509" s="159">
        <v>1</v>
      </c>
    </row>
    <row r="11510" spans="3:4" x14ac:dyDescent="0.25">
      <c r="C11510" s="159" t="s">
        <v>28025</v>
      </c>
      <c r="D11510" s="159">
        <v>1</v>
      </c>
    </row>
    <row r="11511" spans="3:4" x14ac:dyDescent="0.25">
      <c r="C11511" s="159" t="s">
        <v>28026</v>
      </c>
      <c r="D11511" s="159">
        <v>1</v>
      </c>
    </row>
    <row r="11512" spans="3:4" x14ac:dyDescent="0.25">
      <c r="C11512" s="159" t="s">
        <v>28027</v>
      </c>
      <c r="D11512" s="159">
        <v>1</v>
      </c>
    </row>
    <row r="11513" spans="3:4" x14ac:dyDescent="0.25">
      <c r="C11513" s="159" t="s">
        <v>28028</v>
      </c>
      <c r="D11513" s="159">
        <v>1</v>
      </c>
    </row>
    <row r="11514" spans="3:4" x14ac:dyDescent="0.25">
      <c r="C11514" s="159" t="s">
        <v>28029</v>
      </c>
      <c r="D11514" s="159">
        <v>1</v>
      </c>
    </row>
    <row r="11515" spans="3:4" x14ac:dyDescent="0.25">
      <c r="C11515" s="159" t="s">
        <v>28030</v>
      </c>
      <c r="D11515" s="159">
        <v>1</v>
      </c>
    </row>
    <row r="11516" spans="3:4" x14ac:dyDescent="0.25">
      <c r="C11516" s="159" t="s">
        <v>28031</v>
      </c>
      <c r="D11516" s="159">
        <v>1</v>
      </c>
    </row>
    <row r="11517" spans="3:4" x14ac:dyDescent="0.25">
      <c r="C11517" s="159" t="s">
        <v>28032</v>
      </c>
      <c r="D11517" s="159">
        <v>1</v>
      </c>
    </row>
    <row r="11518" spans="3:4" x14ac:dyDescent="0.25">
      <c r="C11518" s="159" t="s">
        <v>28033</v>
      </c>
      <c r="D11518" s="159">
        <v>1</v>
      </c>
    </row>
    <row r="11519" spans="3:4" x14ac:dyDescent="0.25">
      <c r="C11519" s="159" t="s">
        <v>28034</v>
      </c>
      <c r="D11519" s="159">
        <v>1</v>
      </c>
    </row>
    <row r="11520" spans="3:4" x14ac:dyDescent="0.25">
      <c r="C11520" s="159" t="s">
        <v>28035</v>
      </c>
      <c r="D11520" s="159">
        <v>1</v>
      </c>
    </row>
    <row r="11521" spans="3:4" x14ac:dyDescent="0.25">
      <c r="C11521" s="159" t="s">
        <v>28036</v>
      </c>
      <c r="D11521" s="159">
        <v>1</v>
      </c>
    </row>
    <row r="11522" spans="3:4" x14ac:dyDescent="0.25">
      <c r="C11522" s="159" t="s">
        <v>28037</v>
      </c>
      <c r="D11522" s="159">
        <v>1</v>
      </c>
    </row>
    <row r="11523" spans="3:4" x14ac:dyDescent="0.25">
      <c r="C11523" s="159" t="s">
        <v>28038</v>
      </c>
      <c r="D11523" s="159">
        <v>1</v>
      </c>
    </row>
    <row r="11524" spans="3:4" x14ac:dyDescent="0.25">
      <c r="C11524" s="159" t="s">
        <v>28039</v>
      </c>
      <c r="D11524" s="159">
        <v>1</v>
      </c>
    </row>
    <row r="11525" spans="3:4" x14ac:dyDescent="0.25">
      <c r="C11525" s="159" t="s">
        <v>28040</v>
      </c>
      <c r="D11525" s="159">
        <v>1</v>
      </c>
    </row>
    <row r="11526" spans="3:4" x14ac:dyDescent="0.25">
      <c r="C11526" s="159" t="s">
        <v>28041</v>
      </c>
      <c r="D11526" s="159">
        <v>1</v>
      </c>
    </row>
    <row r="11527" spans="3:4" x14ac:dyDescent="0.25">
      <c r="C11527" s="159" t="s">
        <v>28042</v>
      </c>
      <c r="D11527" s="159">
        <v>1</v>
      </c>
    </row>
    <row r="11528" spans="3:4" x14ac:dyDescent="0.25">
      <c r="C11528" s="159" t="s">
        <v>28043</v>
      </c>
      <c r="D11528" s="159">
        <v>1</v>
      </c>
    </row>
    <row r="11529" spans="3:4" x14ac:dyDescent="0.25">
      <c r="C11529" s="159" t="s">
        <v>28044</v>
      </c>
      <c r="D11529" s="159">
        <v>1</v>
      </c>
    </row>
    <row r="11530" spans="3:4" x14ac:dyDescent="0.25">
      <c r="C11530" s="159" t="s">
        <v>28045</v>
      </c>
      <c r="D11530" s="159">
        <v>1</v>
      </c>
    </row>
    <row r="11531" spans="3:4" x14ac:dyDescent="0.25">
      <c r="C11531" s="159" t="s">
        <v>28046</v>
      </c>
      <c r="D11531" s="159">
        <v>1</v>
      </c>
    </row>
    <row r="11532" spans="3:4" x14ac:dyDescent="0.25">
      <c r="C11532" s="159" t="s">
        <v>28047</v>
      </c>
      <c r="D11532" s="159">
        <v>1</v>
      </c>
    </row>
    <row r="11533" spans="3:4" x14ac:dyDescent="0.25">
      <c r="C11533" s="159" t="s">
        <v>28048</v>
      </c>
      <c r="D11533" s="159">
        <v>1</v>
      </c>
    </row>
    <row r="11534" spans="3:4" x14ac:dyDescent="0.25">
      <c r="C11534" s="159" t="s">
        <v>28049</v>
      </c>
      <c r="D11534" s="159">
        <v>1</v>
      </c>
    </row>
    <row r="11535" spans="3:4" x14ac:dyDescent="0.25">
      <c r="C11535" s="159" t="s">
        <v>28050</v>
      </c>
      <c r="D11535" s="159">
        <v>1</v>
      </c>
    </row>
    <row r="11536" spans="3:4" x14ac:dyDescent="0.25">
      <c r="C11536" s="159" t="s">
        <v>28051</v>
      </c>
      <c r="D11536" s="159">
        <v>1</v>
      </c>
    </row>
    <row r="11537" spans="3:4" x14ac:dyDescent="0.25">
      <c r="C11537" s="159" t="s">
        <v>28052</v>
      </c>
      <c r="D11537" s="159">
        <v>1</v>
      </c>
    </row>
    <row r="11538" spans="3:4" x14ac:dyDescent="0.25">
      <c r="C11538" s="159" t="s">
        <v>28053</v>
      </c>
      <c r="D11538" s="159">
        <v>1</v>
      </c>
    </row>
    <row r="11539" spans="3:4" x14ac:dyDescent="0.25">
      <c r="C11539" s="159" t="s">
        <v>28054</v>
      </c>
      <c r="D11539" s="159">
        <v>1</v>
      </c>
    </row>
    <row r="11540" spans="3:4" x14ac:dyDescent="0.25">
      <c r="C11540" s="159" t="s">
        <v>28055</v>
      </c>
      <c r="D11540" s="159">
        <v>1</v>
      </c>
    </row>
    <row r="11541" spans="3:4" x14ac:dyDescent="0.25">
      <c r="C11541" s="159" t="s">
        <v>28056</v>
      </c>
      <c r="D11541" s="159">
        <v>1</v>
      </c>
    </row>
    <row r="11542" spans="3:4" x14ac:dyDescent="0.25">
      <c r="C11542" s="159" t="s">
        <v>28057</v>
      </c>
      <c r="D11542" s="159">
        <v>1</v>
      </c>
    </row>
    <row r="11543" spans="3:4" x14ac:dyDescent="0.25">
      <c r="C11543" s="159" t="s">
        <v>28058</v>
      </c>
      <c r="D11543" s="159">
        <v>1</v>
      </c>
    </row>
    <row r="11544" spans="3:4" x14ac:dyDescent="0.25">
      <c r="C11544" s="159" t="s">
        <v>28059</v>
      </c>
      <c r="D11544" s="159">
        <v>1</v>
      </c>
    </row>
    <row r="11545" spans="3:4" x14ac:dyDescent="0.25">
      <c r="C11545" s="159" t="s">
        <v>28060</v>
      </c>
      <c r="D11545" s="159">
        <v>1</v>
      </c>
    </row>
    <row r="11546" spans="3:4" x14ac:dyDescent="0.25">
      <c r="C11546" s="159" t="s">
        <v>28061</v>
      </c>
      <c r="D11546" s="159">
        <v>1</v>
      </c>
    </row>
    <row r="11547" spans="3:4" x14ac:dyDescent="0.25">
      <c r="C11547" s="159" t="s">
        <v>28081</v>
      </c>
      <c r="D11547" s="159">
        <v>1</v>
      </c>
    </row>
    <row r="11548" spans="3:4" x14ac:dyDescent="0.25">
      <c r="C11548" s="159" t="s">
        <v>28082</v>
      </c>
      <c r="D11548" s="159">
        <v>1</v>
      </c>
    </row>
    <row r="11549" spans="3:4" x14ac:dyDescent="0.25">
      <c r="C11549" s="159" t="s">
        <v>28083</v>
      </c>
      <c r="D11549" s="159">
        <v>1</v>
      </c>
    </row>
    <row r="11550" spans="3:4" x14ac:dyDescent="0.25">
      <c r="C11550" s="159" t="s">
        <v>28084</v>
      </c>
      <c r="D11550" s="159">
        <v>1</v>
      </c>
    </row>
    <row r="11551" spans="3:4" x14ac:dyDescent="0.25">
      <c r="C11551" s="159" t="s">
        <v>28085</v>
      </c>
      <c r="D11551" s="159">
        <v>1</v>
      </c>
    </row>
    <row r="11552" spans="3:4" x14ac:dyDescent="0.25">
      <c r="C11552" s="159" t="s">
        <v>28086</v>
      </c>
      <c r="D11552" s="159">
        <v>1</v>
      </c>
    </row>
    <row r="11553" spans="3:4" x14ac:dyDescent="0.25">
      <c r="C11553" s="159" t="s">
        <v>28091</v>
      </c>
      <c r="D11553" s="159">
        <v>1</v>
      </c>
    </row>
    <row r="11554" spans="3:4" x14ac:dyDescent="0.25">
      <c r="C11554" s="159" t="s">
        <v>28092</v>
      </c>
      <c r="D11554" s="159">
        <v>1</v>
      </c>
    </row>
    <row r="11555" spans="3:4" x14ac:dyDescent="0.25">
      <c r="C11555" s="159" t="s">
        <v>28093</v>
      </c>
      <c r="D11555" s="159">
        <v>1</v>
      </c>
    </row>
    <row r="11556" spans="3:4" x14ac:dyDescent="0.25">
      <c r="C11556" s="159" t="s">
        <v>28094</v>
      </c>
      <c r="D11556" s="159">
        <v>1</v>
      </c>
    </row>
    <row r="11557" spans="3:4" x14ac:dyDescent="0.25">
      <c r="C11557" s="159" t="s">
        <v>28095</v>
      </c>
      <c r="D11557" s="159">
        <v>1</v>
      </c>
    </row>
    <row r="11558" spans="3:4" x14ac:dyDescent="0.25">
      <c r="C11558" s="159" t="s">
        <v>28096</v>
      </c>
      <c r="D11558" s="159">
        <v>1</v>
      </c>
    </row>
    <row r="11559" spans="3:4" x14ac:dyDescent="0.25">
      <c r="C11559" s="159" t="s">
        <v>28097</v>
      </c>
      <c r="D11559" s="159">
        <v>1</v>
      </c>
    </row>
    <row r="11560" spans="3:4" x14ac:dyDescent="0.25">
      <c r="C11560" s="159" t="s">
        <v>28098</v>
      </c>
      <c r="D11560" s="159">
        <v>1</v>
      </c>
    </row>
    <row r="11561" spans="3:4" x14ac:dyDescent="0.25">
      <c r="C11561" s="159" t="s">
        <v>28099</v>
      </c>
      <c r="D11561" s="159">
        <v>1</v>
      </c>
    </row>
    <row r="11562" spans="3:4" x14ac:dyDescent="0.25">
      <c r="C11562" s="159" t="s">
        <v>28100</v>
      </c>
      <c r="D11562" s="159">
        <v>1</v>
      </c>
    </row>
    <row r="11563" spans="3:4" x14ac:dyDescent="0.25">
      <c r="C11563" s="159" t="s">
        <v>28101</v>
      </c>
      <c r="D11563" s="159">
        <v>1</v>
      </c>
    </row>
    <row r="11564" spans="3:4" x14ac:dyDescent="0.25">
      <c r="C11564" s="159" t="s">
        <v>28102</v>
      </c>
      <c r="D11564" s="159">
        <v>1</v>
      </c>
    </row>
    <row r="11565" spans="3:4" x14ac:dyDescent="0.25">
      <c r="C11565" s="159" t="s">
        <v>28103</v>
      </c>
      <c r="D11565" s="159">
        <v>1</v>
      </c>
    </row>
    <row r="11566" spans="3:4" x14ac:dyDescent="0.25">
      <c r="C11566" s="159" t="s">
        <v>28104</v>
      </c>
      <c r="D11566" s="159">
        <v>1</v>
      </c>
    </row>
    <row r="11567" spans="3:4" x14ac:dyDescent="0.25">
      <c r="C11567" s="159" t="s">
        <v>28105</v>
      </c>
      <c r="D11567" s="159">
        <v>1</v>
      </c>
    </row>
    <row r="11568" spans="3:4" x14ac:dyDescent="0.25">
      <c r="C11568" s="159" t="s">
        <v>28106</v>
      </c>
      <c r="D11568" s="159">
        <v>1</v>
      </c>
    </row>
    <row r="11569" spans="3:4" x14ac:dyDescent="0.25">
      <c r="C11569" s="159" t="s">
        <v>28107</v>
      </c>
      <c r="D11569" s="159">
        <v>1</v>
      </c>
    </row>
    <row r="11570" spans="3:4" x14ac:dyDescent="0.25">
      <c r="C11570" s="159" t="s">
        <v>28108</v>
      </c>
      <c r="D11570" s="159">
        <v>1</v>
      </c>
    </row>
    <row r="11571" spans="3:4" x14ac:dyDescent="0.25">
      <c r="C11571" s="159" t="s">
        <v>28109</v>
      </c>
      <c r="D11571" s="159">
        <v>1</v>
      </c>
    </row>
    <row r="11572" spans="3:4" x14ac:dyDescent="0.25">
      <c r="C11572" s="159" t="s">
        <v>28110</v>
      </c>
      <c r="D11572" s="159">
        <v>1</v>
      </c>
    </row>
    <row r="11573" spans="3:4" x14ac:dyDescent="0.25">
      <c r="C11573" s="159" t="s">
        <v>28111</v>
      </c>
      <c r="D11573" s="159">
        <v>1</v>
      </c>
    </row>
    <row r="11574" spans="3:4" x14ac:dyDescent="0.25">
      <c r="C11574" s="159" t="s">
        <v>28112</v>
      </c>
      <c r="D11574" s="159">
        <v>1</v>
      </c>
    </row>
    <row r="11575" spans="3:4" x14ac:dyDescent="0.25">
      <c r="C11575" s="159" t="s">
        <v>28113</v>
      </c>
      <c r="D11575" s="159">
        <v>1</v>
      </c>
    </row>
    <row r="11576" spans="3:4" x14ac:dyDescent="0.25">
      <c r="C11576" s="159" t="s">
        <v>28114</v>
      </c>
      <c r="D11576" s="159">
        <v>1</v>
      </c>
    </row>
    <row r="11577" spans="3:4" x14ac:dyDescent="0.25">
      <c r="C11577" s="159" t="s">
        <v>28115</v>
      </c>
      <c r="D11577" s="159">
        <v>1</v>
      </c>
    </row>
    <row r="11578" spans="3:4" x14ac:dyDescent="0.25">
      <c r="C11578" s="159" t="s">
        <v>28116</v>
      </c>
      <c r="D11578" s="159">
        <v>1</v>
      </c>
    </row>
    <row r="11579" spans="3:4" x14ac:dyDescent="0.25">
      <c r="C11579" s="159" t="s">
        <v>28117</v>
      </c>
      <c r="D11579" s="159">
        <v>1</v>
      </c>
    </row>
    <row r="11580" spans="3:4" x14ac:dyDescent="0.25">
      <c r="C11580" s="159" t="s">
        <v>28118</v>
      </c>
      <c r="D11580" s="159">
        <v>1</v>
      </c>
    </row>
    <row r="11581" spans="3:4" x14ac:dyDescent="0.25">
      <c r="C11581" s="159" t="s">
        <v>28119</v>
      </c>
      <c r="D11581" s="159">
        <v>1</v>
      </c>
    </row>
    <row r="11582" spans="3:4" x14ac:dyDescent="0.25">
      <c r="C11582" s="159" t="s">
        <v>28120</v>
      </c>
      <c r="D11582" s="159">
        <v>1</v>
      </c>
    </row>
    <row r="11583" spans="3:4" x14ac:dyDescent="0.25">
      <c r="C11583" s="159" t="s">
        <v>28121</v>
      </c>
      <c r="D11583" s="159">
        <v>1</v>
      </c>
    </row>
    <row r="11584" spans="3:4" x14ac:dyDescent="0.25">
      <c r="C11584" s="159" t="s">
        <v>28122</v>
      </c>
      <c r="D11584" s="159">
        <v>1</v>
      </c>
    </row>
    <row r="11585" spans="3:4" x14ac:dyDescent="0.25">
      <c r="C11585" s="159" t="s">
        <v>28123</v>
      </c>
      <c r="D11585" s="159">
        <v>1</v>
      </c>
    </row>
    <row r="11586" spans="3:4" x14ac:dyDescent="0.25">
      <c r="C11586" s="159" t="s">
        <v>28124</v>
      </c>
      <c r="D11586" s="159">
        <v>1</v>
      </c>
    </row>
    <row r="11587" spans="3:4" x14ac:dyDescent="0.25">
      <c r="C11587" s="159" t="s">
        <v>28125</v>
      </c>
      <c r="D11587" s="159">
        <v>1</v>
      </c>
    </row>
    <row r="11588" spans="3:4" x14ac:dyDescent="0.25">
      <c r="C11588" s="159" t="s">
        <v>28126</v>
      </c>
      <c r="D11588" s="159">
        <v>1</v>
      </c>
    </row>
    <row r="11589" spans="3:4" x14ac:dyDescent="0.25">
      <c r="C11589" s="159" t="s">
        <v>28127</v>
      </c>
      <c r="D11589" s="159">
        <v>1</v>
      </c>
    </row>
    <row r="11590" spans="3:4" x14ac:dyDescent="0.25">
      <c r="C11590" s="159" t="s">
        <v>28128</v>
      </c>
      <c r="D11590" s="159">
        <v>1</v>
      </c>
    </row>
    <row r="11591" spans="3:4" x14ac:dyDescent="0.25">
      <c r="C11591" s="159" t="s">
        <v>28129</v>
      </c>
      <c r="D11591" s="159">
        <v>1</v>
      </c>
    </row>
    <row r="11592" spans="3:4" x14ac:dyDescent="0.25">
      <c r="C11592" s="159" t="s">
        <v>28130</v>
      </c>
      <c r="D11592" s="159">
        <v>1</v>
      </c>
    </row>
    <row r="11593" spans="3:4" x14ac:dyDescent="0.25">
      <c r="C11593" s="159" t="s">
        <v>28131</v>
      </c>
      <c r="D11593" s="159">
        <v>1</v>
      </c>
    </row>
    <row r="11594" spans="3:4" x14ac:dyDescent="0.25">
      <c r="C11594" s="159" t="s">
        <v>28132</v>
      </c>
      <c r="D11594" s="159">
        <v>1</v>
      </c>
    </row>
    <row r="11595" spans="3:4" x14ac:dyDescent="0.25">
      <c r="C11595" s="159" t="s">
        <v>28133</v>
      </c>
      <c r="D11595" s="159">
        <v>1</v>
      </c>
    </row>
    <row r="11596" spans="3:4" x14ac:dyDescent="0.25">
      <c r="C11596" s="159" t="s">
        <v>28134</v>
      </c>
      <c r="D11596" s="159">
        <v>1</v>
      </c>
    </row>
    <row r="11597" spans="3:4" x14ac:dyDescent="0.25">
      <c r="C11597" s="159" t="s">
        <v>28135</v>
      </c>
      <c r="D11597" s="159">
        <v>1</v>
      </c>
    </row>
    <row r="11598" spans="3:4" x14ac:dyDescent="0.25">
      <c r="C11598" s="159" t="s">
        <v>28136</v>
      </c>
      <c r="D11598" s="159">
        <v>1</v>
      </c>
    </row>
    <row r="11599" spans="3:4" x14ac:dyDescent="0.25">
      <c r="C11599" s="159" t="s">
        <v>28137</v>
      </c>
      <c r="D11599" s="159">
        <v>1</v>
      </c>
    </row>
    <row r="11600" spans="3:4" x14ac:dyDescent="0.25">
      <c r="C11600" s="159" t="s">
        <v>28138</v>
      </c>
      <c r="D11600" s="159">
        <v>1</v>
      </c>
    </row>
    <row r="11601" spans="3:4" x14ac:dyDescent="0.25">
      <c r="C11601" s="159" t="s">
        <v>28139</v>
      </c>
      <c r="D11601" s="159">
        <v>1</v>
      </c>
    </row>
    <row r="11602" spans="3:4" x14ac:dyDescent="0.25">
      <c r="C11602" s="159" t="s">
        <v>28140</v>
      </c>
      <c r="D11602" s="159">
        <v>1</v>
      </c>
    </row>
    <row r="11603" spans="3:4" x14ac:dyDescent="0.25">
      <c r="C11603" s="159" t="s">
        <v>28141</v>
      </c>
      <c r="D11603" s="159">
        <v>1</v>
      </c>
    </row>
    <row r="11604" spans="3:4" x14ac:dyDescent="0.25">
      <c r="C11604" s="159" t="s">
        <v>28142</v>
      </c>
      <c r="D11604" s="159">
        <v>1</v>
      </c>
    </row>
    <row r="11605" spans="3:4" x14ac:dyDescent="0.25">
      <c r="C11605" s="159" t="s">
        <v>28143</v>
      </c>
      <c r="D11605" s="159">
        <v>1</v>
      </c>
    </row>
    <row r="11606" spans="3:4" x14ac:dyDescent="0.25">
      <c r="C11606" s="159" t="s">
        <v>28144</v>
      </c>
      <c r="D11606" s="159">
        <v>1</v>
      </c>
    </row>
    <row r="11607" spans="3:4" x14ac:dyDescent="0.25">
      <c r="C11607" s="159" t="s">
        <v>28145</v>
      </c>
      <c r="D11607" s="159">
        <v>1</v>
      </c>
    </row>
    <row r="11608" spans="3:4" x14ac:dyDescent="0.25">
      <c r="C11608" s="159" t="s">
        <v>28146</v>
      </c>
      <c r="D11608" s="159">
        <v>1</v>
      </c>
    </row>
    <row r="11609" spans="3:4" x14ac:dyDescent="0.25">
      <c r="C11609" s="159" t="s">
        <v>28147</v>
      </c>
      <c r="D11609" s="159">
        <v>1</v>
      </c>
    </row>
    <row r="11610" spans="3:4" x14ac:dyDescent="0.25">
      <c r="C11610" s="159" t="s">
        <v>28148</v>
      </c>
      <c r="D11610" s="159">
        <v>1</v>
      </c>
    </row>
    <row r="11611" spans="3:4" x14ac:dyDescent="0.25">
      <c r="C11611" s="159" t="s">
        <v>28149</v>
      </c>
      <c r="D11611" s="159">
        <v>1</v>
      </c>
    </row>
    <row r="11612" spans="3:4" x14ac:dyDescent="0.25">
      <c r="C11612" s="159" t="s">
        <v>28150</v>
      </c>
      <c r="D11612" s="159">
        <v>1</v>
      </c>
    </row>
    <row r="11613" spans="3:4" x14ac:dyDescent="0.25">
      <c r="C11613" s="159" t="s">
        <v>28151</v>
      </c>
      <c r="D11613" s="159">
        <v>1</v>
      </c>
    </row>
    <row r="11614" spans="3:4" x14ac:dyDescent="0.25">
      <c r="C11614" s="159" t="s">
        <v>28152</v>
      </c>
      <c r="D11614" s="159">
        <v>1</v>
      </c>
    </row>
    <row r="11615" spans="3:4" x14ac:dyDescent="0.25">
      <c r="C11615" s="159" t="s">
        <v>28262</v>
      </c>
      <c r="D11615" s="159">
        <v>1</v>
      </c>
    </row>
    <row r="11616" spans="3:4" x14ac:dyDescent="0.25">
      <c r="C11616" s="159" t="s">
        <v>28263</v>
      </c>
      <c r="D11616" s="159">
        <v>1</v>
      </c>
    </row>
    <row r="11617" spans="3:4" x14ac:dyDescent="0.25">
      <c r="C11617" s="159" t="s">
        <v>28264</v>
      </c>
      <c r="D11617" s="159">
        <v>1</v>
      </c>
    </row>
    <row r="11618" spans="3:4" x14ac:dyDescent="0.25">
      <c r="C11618" s="159" t="s">
        <v>28265</v>
      </c>
      <c r="D11618" s="159">
        <v>1</v>
      </c>
    </row>
    <row r="11619" spans="3:4" x14ac:dyDescent="0.25">
      <c r="C11619" s="159" t="s">
        <v>28266</v>
      </c>
      <c r="D11619" s="159">
        <v>1</v>
      </c>
    </row>
    <row r="11620" spans="3:4" x14ac:dyDescent="0.25">
      <c r="C11620" s="159" t="s">
        <v>28267</v>
      </c>
      <c r="D11620" s="159">
        <v>1</v>
      </c>
    </row>
    <row r="11621" spans="3:4" x14ac:dyDescent="0.25">
      <c r="C11621" s="159" t="s">
        <v>28268</v>
      </c>
      <c r="D11621" s="159">
        <v>1</v>
      </c>
    </row>
    <row r="11622" spans="3:4" x14ac:dyDescent="0.25">
      <c r="C11622" s="159" t="s">
        <v>28269</v>
      </c>
      <c r="D11622" s="159">
        <v>1</v>
      </c>
    </row>
    <row r="11623" spans="3:4" x14ac:dyDescent="0.25">
      <c r="C11623" s="159" t="s">
        <v>28270</v>
      </c>
      <c r="D11623" s="159">
        <v>1</v>
      </c>
    </row>
    <row r="11624" spans="3:4" x14ac:dyDescent="0.25">
      <c r="C11624" s="159" t="s">
        <v>28271</v>
      </c>
      <c r="D11624" s="159">
        <v>1</v>
      </c>
    </row>
    <row r="11625" spans="3:4" x14ac:dyDescent="0.25">
      <c r="C11625" s="159" t="s">
        <v>28272</v>
      </c>
      <c r="D11625" s="159">
        <v>1</v>
      </c>
    </row>
    <row r="11626" spans="3:4" x14ac:dyDescent="0.25">
      <c r="C11626" s="159" t="s">
        <v>28273</v>
      </c>
      <c r="D11626" s="159">
        <v>1</v>
      </c>
    </row>
    <row r="11627" spans="3:4" x14ac:dyDescent="0.25">
      <c r="C11627" s="159" t="s">
        <v>28274</v>
      </c>
      <c r="D11627" s="159">
        <v>1</v>
      </c>
    </row>
    <row r="11628" spans="3:4" x14ac:dyDescent="0.25">
      <c r="C11628" s="159" t="s">
        <v>28275</v>
      </c>
      <c r="D11628" s="159">
        <v>1</v>
      </c>
    </row>
    <row r="11629" spans="3:4" x14ac:dyDescent="0.25">
      <c r="C11629" s="159" t="s">
        <v>28276</v>
      </c>
      <c r="D11629" s="159">
        <v>1</v>
      </c>
    </row>
    <row r="11630" spans="3:4" x14ac:dyDescent="0.25">
      <c r="C11630" s="159" t="s">
        <v>28277</v>
      </c>
      <c r="D11630" s="159">
        <v>1</v>
      </c>
    </row>
    <row r="11631" spans="3:4" x14ac:dyDescent="0.25">
      <c r="C11631" s="159" t="s">
        <v>28278</v>
      </c>
      <c r="D11631" s="159">
        <v>1</v>
      </c>
    </row>
    <row r="11632" spans="3:4" x14ac:dyDescent="0.25">
      <c r="C11632" s="159" t="s">
        <v>28279</v>
      </c>
      <c r="D11632" s="159">
        <v>1</v>
      </c>
    </row>
    <row r="11633" spans="3:4" x14ac:dyDescent="0.25">
      <c r="C11633" s="159" t="s">
        <v>28280</v>
      </c>
      <c r="D11633" s="159">
        <v>1</v>
      </c>
    </row>
    <row r="11634" spans="3:4" x14ac:dyDescent="0.25">
      <c r="C11634" s="159" t="s">
        <v>28281</v>
      </c>
      <c r="D11634" s="159">
        <v>1</v>
      </c>
    </row>
    <row r="11635" spans="3:4" x14ac:dyDescent="0.25">
      <c r="C11635" s="159" t="s">
        <v>28282</v>
      </c>
      <c r="D11635" s="159">
        <v>1</v>
      </c>
    </row>
    <row r="11636" spans="3:4" x14ac:dyDescent="0.25">
      <c r="C11636" s="159" t="s">
        <v>28283</v>
      </c>
      <c r="D11636" s="159">
        <v>1</v>
      </c>
    </row>
    <row r="11637" spans="3:4" x14ac:dyDescent="0.25">
      <c r="C11637" s="159" t="s">
        <v>28284</v>
      </c>
      <c r="D11637" s="159">
        <v>1</v>
      </c>
    </row>
    <row r="11638" spans="3:4" x14ac:dyDescent="0.25">
      <c r="C11638" s="159" t="s">
        <v>28285</v>
      </c>
      <c r="D11638" s="159">
        <v>1</v>
      </c>
    </row>
    <row r="11639" spans="3:4" x14ac:dyDescent="0.25">
      <c r="C11639" s="159" t="s">
        <v>28286</v>
      </c>
      <c r="D11639" s="159">
        <v>1</v>
      </c>
    </row>
    <row r="11640" spans="3:4" x14ac:dyDescent="0.25">
      <c r="C11640" s="159" t="s">
        <v>28303</v>
      </c>
      <c r="D11640" s="159">
        <v>1</v>
      </c>
    </row>
    <row r="11641" spans="3:4" x14ac:dyDescent="0.25">
      <c r="C11641" s="159" t="s">
        <v>28304</v>
      </c>
      <c r="D11641" s="159">
        <v>1</v>
      </c>
    </row>
    <row r="11642" spans="3:4" x14ac:dyDescent="0.25">
      <c r="C11642" s="159" t="s">
        <v>28305</v>
      </c>
      <c r="D11642" s="159">
        <v>1</v>
      </c>
    </row>
    <row r="11643" spans="3:4" x14ac:dyDescent="0.25">
      <c r="C11643" s="159" t="s">
        <v>28306</v>
      </c>
      <c r="D11643" s="159">
        <v>1</v>
      </c>
    </row>
    <row r="11644" spans="3:4" x14ac:dyDescent="0.25">
      <c r="C11644" s="159" t="s">
        <v>28307</v>
      </c>
      <c r="D11644" s="159">
        <v>1</v>
      </c>
    </row>
    <row r="11645" spans="3:4" x14ac:dyDescent="0.25">
      <c r="C11645" s="159" t="s">
        <v>28308</v>
      </c>
      <c r="D11645" s="159">
        <v>1</v>
      </c>
    </row>
    <row r="11646" spans="3:4" x14ac:dyDescent="0.25">
      <c r="C11646" s="159" t="s">
        <v>28309</v>
      </c>
      <c r="D11646" s="159">
        <v>1</v>
      </c>
    </row>
    <row r="11647" spans="3:4" x14ac:dyDescent="0.25">
      <c r="C11647" s="159" t="s">
        <v>28310</v>
      </c>
      <c r="D11647" s="159">
        <v>1</v>
      </c>
    </row>
    <row r="11648" spans="3:4" x14ac:dyDescent="0.25">
      <c r="C11648" s="159" t="s">
        <v>28311</v>
      </c>
      <c r="D11648" s="159">
        <v>1</v>
      </c>
    </row>
    <row r="11649" spans="3:4" x14ac:dyDescent="0.25">
      <c r="C11649" s="159" t="s">
        <v>28312</v>
      </c>
      <c r="D11649" s="159">
        <v>1</v>
      </c>
    </row>
    <row r="11650" spans="3:4" x14ac:dyDescent="0.25">
      <c r="C11650" s="159" t="s">
        <v>28313</v>
      </c>
      <c r="D11650" s="159">
        <v>1</v>
      </c>
    </row>
    <row r="11651" spans="3:4" x14ac:dyDescent="0.25">
      <c r="C11651" s="159" t="s">
        <v>28314</v>
      </c>
      <c r="D11651" s="159">
        <v>1</v>
      </c>
    </row>
    <row r="11652" spans="3:4" x14ac:dyDescent="0.25">
      <c r="C11652" s="159" t="s">
        <v>28315</v>
      </c>
      <c r="D11652" s="159">
        <v>1</v>
      </c>
    </row>
    <row r="11653" spans="3:4" x14ac:dyDescent="0.25">
      <c r="C11653" s="159" t="s">
        <v>28316</v>
      </c>
      <c r="D11653" s="159">
        <v>1</v>
      </c>
    </row>
    <row r="11654" spans="3:4" x14ac:dyDescent="0.25">
      <c r="C11654" s="159" t="s">
        <v>28317</v>
      </c>
      <c r="D11654" s="159">
        <v>1</v>
      </c>
    </row>
    <row r="11655" spans="3:4" x14ac:dyDescent="0.25">
      <c r="C11655" s="159" t="s">
        <v>28318</v>
      </c>
      <c r="D11655" s="159">
        <v>1</v>
      </c>
    </row>
    <row r="11656" spans="3:4" x14ac:dyDescent="0.25">
      <c r="C11656" s="159" t="s">
        <v>28319</v>
      </c>
      <c r="D11656" s="159">
        <v>1</v>
      </c>
    </row>
    <row r="11657" spans="3:4" x14ac:dyDescent="0.25">
      <c r="C11657" s="159" t="s">
        <v>28320</v>
      </c>
      <c r="D11657" s="159">
        <v>1</v>
      </c>
    </row>
    <row r="11658" spans="3:4" x14ac:dyDescent="0.25">
      <c r="C11658" s="159" t="s">
        <v>28321</v>
      </c>
      <c r="D11658" s="159">
        <v>1</v>
      </c>
    </row>
    <row r="11659" spans="3:4" x14ac:dyDescent="0.25">
      <c r="C11659" s="159" t="s">
        <v>28322</v>
      </c>
      <c r="D11659" s="159">
        <v>1</v>
      </c>
    </row>
    <row r="11660" spans="3:4" x14ac:dyDescent="0.25">
      <c r="C11660" s="159" t="s">
        <v>28323</v>
      </c>
      <c r="D11660" s="159">
        <v>1</v>
      </c>
    </row>
    <row r="11661" spans="3:4" x14ac:dyDescent="0.25">
      <c r="C11661" s="159" t="s">
        <v>28324</v>
      </c>
      <c r="D11661" s="159">
        <v>1</v>
      </c>
    </row>
    <row r="11662" spans="3:4" x14ac:dyDescent="0.25">
      <c r="C11662" s="159" t="s">
        <v>28325</v>
      </c>
      <c r="D11662" s="159">
        <v>1</v>
      </c>
    </row>
    <row r="11663" spans="3:4" x14ac:dyDescent="0.25">
      <c r="C11663" s="159" t="s">
        <v>28343</v>
      </c>
      <c r="D11663" s="159">
        <v>1</v>
      </c>
    </row>
    <row r="11664" spans="3:4" x14ac:dyDescent="0.25">
      <c r="C11664" s="159" t="s">
        <v>28344</v>
      </c>
      <c r="D11664" s="159">
        <v>1</v>
      </c>
    </row>
    <row r="11665" spans="3:4" x14ac:dyDescent="0.25">
      <c r="C11665" s="159" t="s">
        <v>28345</v>
      </c>
      <c r="D11665" s="159">
        <v>1</v>
      </c>
    </row>
    <row r="11666" spans="3:4" x14ac:dyDescent="0.25">
      <c r="C11666" s="159" t="s">
        <v>28346</v>
      </c>
      <c r="D11666" s="159">
        <v>1</v>
      </c>
    </row>
    <row r="11667" spans="3:4" x14ac:dyDescent="0.25">
      <c r="C11667" s="159" t="s">
        <v>28347</v>
      </c>
      <c r="D11667" s="159">
        <v>1</v>
      </c>
    </row>
    <row r="11668" spans="3:4" x14ac:dyDescent="0.25">
      <c r="C11668" s="159" t="s">
        <v>28348</v>
      </c>
      <c r="D11668" s="159">
        <v>1</v>
      </c>
    </row>
    <row r="11669" spans="3:4" x14ac:dyDescent="0.25">
      <c r="C11669" s="159" t="s">
        <v>28349</v>
      </c>
      <c r="D11669" s="159">
        <v>1</v>
      </c>
    </row>
    <row r="11670" spans="3:4" x14ac:dyDescent="0.25">
      <c r="C11670" s="159" t="s">
        <v>28350</v>
      </c>
      <c r="D11670" s="159">
        <v>1</v>
      </c>
    </row>
    <row r="11671" spans="3:4" x14ac:dyDescent="0.25">
      <c r="C11671" s="159" t="s">
        <v>28351</v>
      </c>
      <c r="D11671" s="159">
        <v>1</v>
      </c>
    </row>
    <row r="11672" spans="3:4" x14ac:dyDescent="0.25">
      <c r="C11672" s="159" t="s">
        <v>28352</v>
      </c>
      <c r="D11672" s="159">
        <v>1</v>
      </c>
    </row>
    <row r="11673" spans="3:4" x14ac:dyDescent="0.25">
      <c r="C11673" s="159" t="s">
        <v>28353</v>
      </c>
      <c r="D11673" s="159">
        <v>1</v>
      </c>
    </row>
    <row r="11674" spans="3:4" x14ac:dyDescent="0.25">
      <c r="C11674" s="159" t="s">
        <v>28354</v>
      </c>
      <c r="D11674" s="159">
        <v>1</v>
      </c>
    </row>
    <row r="11675" spans="3:4" x14ac:dyDescent="0.25">
      <c r="C11675" s="159" t="s">
        <v>28355</v>
      </c>
      <c r="D11675" s="159">
        <v>1</v>
      </c>
    </row>
    <row r="11676" spans="3:4" x14ac:dyDescent="0.25">
      <c r="C11676" s="159" t="s">
        <v>28356</v>
      </c>
      <c r="D11676" s="159">
        <v>1</v>
      </c>
    </row>
    <row r="11677" spans="3:4" x14ac:dyDescent="0.25">
      <c r="C11677" s="159" t="s">
        <v>28357</v>
      </c>
      <c r="D11677" s="159">
        <v>1</v>
      </c>
    </row>
    <row r="11678" spans="3:4" x14ac:dyDescent="0.25">
      <c r="C11678" s="159" t="s">
        <v>28358</v>
      </c>
      <c r="D11678" s="159">
        <v>1</v>
      </c>
    </row>
    <row r="11679" spans="3:4" x14ac:dyDescent="0.25">
      <c r="C11679" s="159" t="s">
        <v>28359</v>
      </c>
      <c r="D11679" s="159">
        <v>1</v>
      </c>
    </row>
    <row r="11680" spans="3:4" x14ac:dyDescent="0.25">
      <c r="C11680" s="159" t="s">
        <v>28360</v>
      </c>
      <c r="D11680" s="159">
        <v>1</v>
      </c>
    </row>
    <row r="11681" spans="3:4" x14ac:dyDescent="0.25">
      <c r="C11681" s="159" t="s">
        <v>28361</v>
      </c>
      <c r="D11681" s="159">
        <v>1</v>
      </c>
    </row>
    <row r="11682" spans="3:4" x14ac:dyDescent="0.25">
      <c r="C11682" s="159" t="s">
        <v>28362</v>
      </c>
      <c r="D11682" s="159">
        <v>1</v>
      </c>
    </row>
    <row r="11683" spans="3:4" x14ac:dyDescent="0.25">
      <c r="C11683" s="159" t="s">
        <v>28363</v>
      </c>
      <c r="D11683" s="159">
        <v>1</v>
      </c>
    </row>
    <row r="11684" spans="3:4" x14ac:dyDescent="0.25">
      <c r="C11684" s="159" t="s">
        <v>28364</v>
      </c>
      <c r="D11684" s="159">
        <v>1</v>
      </c>
    </row>
    <row r="11685" spans="3:4" x14ac:dyDescent="0.25">
      <c r="C11685" s="159" t="s">
        <v>28365</v>
      </c>
      <c r="D11685" s="159">
        <v>1</v>
      </c>
    </row>
    <row r="11686" spans="3:4" x14ac:dyDescent="0.25">
      <c r="C11686" s="159" t="s">
        <v>28366</v>
      </c>
      <c r="D11686" s="159">
        <v>1</v>
      </c>
    </row>
    <row r="11687" spans="3:4" x14ac:dyDescent="0.25">
      <c r="C11687" s="159" t="s">
        <v>28380</v>
      </c>
      <c r="D11687" s="159">
        <v>1</v>
      </c>
    </row>
    <row r="11688" spans="3:4" x14ac:dyDescent="0.25">
      <c r="C11688" s="159" t="s">
        <v>28381</v>
      </c>
      <c r="D11688" s="159">
        <v>1</v>
      </c>
    </row>
    <row r="11689" spans="3:4" x14ac:dyDescent="0.25">
      <c r="C11689" s="159" t="s">
        <v>28382</v>
      </c>
      <c r="D11689" s="159">
        <v>1</v>
      </c>
    </row>
    <row r="11690" spans="3:4" x14ac:dyDescent="0.25">
      <c r="C11690" s="159" t="s">
        <v>28383</v>
      </c>
      <c r="D11690" s="159">
        <v>1</v>
      </c>
    </row>
    <row r="11691" spans="3:4" x14ac:dyDescent="0.25">
      <c r="C11691" s="159" t="s">
        <v>28384</v>
      </c>
      <c r="D11691" s="159">
        <v>1</v>
      </c>
    </row>
    <row r="11692" spans="3:4" x14ac:dyDescent="0.25">
      <c r="C11692" s="159" t="s">
        <v>28385</v>
      </c>
      <c r="D11692" s="159">
        <v>1</v>
      </c>
    </row>
    <row r="11693" spans="3:4" x14ac:dyDescent="0.25">
      <c r="C11693" s="159" t="s">
        <v>28386</v>
      </c>
      <c r="D11693" s="159">
        <v>1</v>
      </c>
    </row>
    <row r="11694" spans="3:4" x14ac:dyDescent="0.25">
      <c r="C11694" s="159" t="s">
        <v>28387</v>
      </c>
      <c r="D11694" s="159">
        <v>1</v>
      </c>
    </row>
    <row r="11695" spans="3:4" x14ac:dyDescent="0.25">
      <c r="C11695" s="159" t="s">
        <v>28388</v>
      </c>
      <c r="D11695" s="159">
        <v>1</v>
      </c>
    </row>
    <row r="11696" spans="3:4" x14ac:dyDescent="0.25">
      <c r="C11696" s="159" t="s">
        <v>28389</v>
      </c>
      <c r="D11696" s="159">
        <v>1</v>
      </c>
    </row>
    <row r="11697" spans="3:4" x14ac:dyDescent="0.25">
      <c r="C11697" s="159" t="s">
        <v>28390</v>
      </c>
      <c r="D11697" s="159">
        <v>1</v>
      </c>
    </row>
    <row r="11698" spans="3:4" x14ac:dyDescent="0.25">
      <c r="C11698" s="159" t="s">
        <v>28391</v>
      </c>
      <c r="D11698" s="159">
        <v>1</v>
      </c>
    </row>
    <row r="11699" spans="3:4" x14ac:dyDescent="0.25">
      <c r="C11699" s="159" t="s">
        <v>28392</v>
      </c>
      <c r="D11699" s="159">
        <v>1</v>
      </c>
    </row>
    <row r="11700" spans="3:4" x14ac:dyDescent="0.25">
      <c r="C11700" s="159" t="s">
        <v>28393</v>
      </c>
      <c r="D11700" s="159">
        <v>1</v>
      </c>
    </row>
    <row r="11701" spans="3:4" x14ac:dyDescent="0.25">
      <c r="C11701" s="159" t="s">
        <v>28394</v>
      </c>
      <c r="D11701" s="159">
        <v>1</v>
      </c>
    </row>
    <row r="11702" spans="3:4" x14ac:dyDescent="0.25">
      <c r="C11702" s="159" t="s">
        <v>28395</v>
      </c>
      <c r="D11702" s="159">
        <v>1</v>
      </c>
    </row>
    <row r="11703" spans="3:4" x14ac:dyDescent="0.25">
      <c r="C11703" s="159" t="s">
        <v>28396</v>
      </c>
      <c r="D11703" s="159">
        <v>1</v>
      </c>
    </row>
    <row r="11704" spans="3:4" x14ac:dyDescent="0.25">
      <c r="C11704" s="159" t="s">
        <v>28397</v>
      </c>
      <c r="D11704" s="159">
        <v>1</v>
      </c>
    </row>
    <row r="11705" spans="3:4" x14ac:dyDescent="0.25">
      <c r="C11705" s="159" t="s">
        <v>28398</v>
      </c>
      <c r="D11705" s="159">
        <v>1</v>
      </c>
    </row>
    <row r="11706" spans="3:4" x14ac:dyDescent="0.25">
      <c r="C11706" s="159" t="s">
        <v>28399</v>
      </c>
      <c r="D11706" s="159">
        <v>1</v>
      </c>
    </row>
    <row r="11707" spans="3:4" x14ac:dyDescent="0.25">
      <c r="C11707" s="159" t="s">
        <v>28400</v>
      </c>
      <c r="D11707" s="159">
        <v>1</v>
      </c>
    </row>
    <row r="11708" spans="3:4" x14ac:dyDescent="0.25">
      <c r="C11708" s="159" t="s">
        <v>28401</v>
      </c>
      <c r="D11708" s="159">
        <v>1</v>
      </c>
    </row>
    <row r="11709" spans="3:4" x14ac:dyDescent="0.25">
      <c r="C11709" s="159" t="s">
        <v>28402</v>
      </c>
      <c r="D11709" s="159">
        <v>1</v>
      </c>
    </row>
    <row r="11710" spans="3:4" x14ac:dyDescent="0.25">
      <c r="C11710" s="159" t="s">
        <v>28403</v>
      </c>
      <c r="D11710" s="159">
        <v>1</v>
      </c>
    </row>
    <row r="11711" spans="3:4" x14ac:dyDescent="0.25">
      <c r="C11711" s="159" t="s">
        <v>28404</v>
      </c>
      <c r="D11711" s="159">
        <v>1</v>
      </c>
    </row>
    <row r="11712" spans="3:4" x14ac:dyDescent="0.25">
      <c r="C11712" s="159" t="s">
        <v>28405</v>
      </c>
      <c r="D11712" s="159">
        <v>1</v>
      </c>
    </row>
    <row r="11713" spans="3:4" x14ac:dyDescent="0.25">
      <c r="C11713" s="159" t="s">
        <v>28406</v>
      </c>
      <c r="D11713" s="159">
        <v>1</v>
      </c>
    </row>
    <row r="11714" spans="3:4" x14ac:dyDescent="0.25">
      <c r="C11714" s="159" t="s">
        <v>28407</v>
      </c>
      <c r="D11714" s="159">
        <v>1</v>
      </c>
    </row>
    <row r="11715" spans="3:4" x14ac:dyDescent="0.25">
      <c r="C11715" s="159" t="s">
        <v>28408</v>
      </c>
      <c r="D11715" s="159">
        <v>1</v>
      </c>
    </row>
    <row r="11716" spans="3:4" x14ac:dyDescent="0.25">
      <c r="C11716" s="159" t="s">
        <v>28409</v>
      </c>
      <c r="D11716" s="159">
        <v>1</v>
      </c>
    </row>
    <row r="11717" spans="3:4" x14ac:dyDescent="0.25">
      <c r="C11717" s="159" t="s">
        <v>28410</v>
      </c>
      <c r="D11717" s="159">
        <v>1</v>
      </c>
    </row>
    <row r="11718" spans="3:4" x14ac:dyDescent="0.25">
      <c r="C11718" s="159" t="s">
        <v>28411</v>
      </c>
      <c r="D11718" s="159">
        <v>1</v>
      </c>
    </row>
    <row r="11719" spans="3:4" x14ac:dyDescent="0.25">
      <c r="C11719" s="159" t="s">
        <v>28412</v>
      </c>
      <c r="D11719" s="159">
        <v>1</v>
      </c>
    </row>
    <row r="11720" spans="3:4" x14ac:dyDescent="0.25">
      <c r="C11720" s="159" t="s">
        <v>28413</v>
      </c>
      <c r="D11720" s="159">
        <v>1</v>
      </c>
    </row>
    <row r="11721" spans="3:4" x14ac:dyDescent="0.25">
      <c r="C11721" s="159" t="s">
        <v>28414</v>
      </c>
      <c r="D11721" s="159">
        <v>1</v>
      </c>
    </row>
    <row r="11722" spans="3:4" x14ac:dyDescent="0.25">
      <c r="C11722" s="159" t="s">
        <v>28415</v>
      </c>
      <c r="D11722" s="159">
        <v>1</v>
      </c>
    </row>
    <row r="11723" spans="3:4" x14ac:dyDescent="0.25">
      <c r="C11723" s="159" t="s">
        <v>28416</v>
      </c>
      <c r="D11723" s="159">
        <v>1</v>
      </c>
    </row>
    <row r="11724" spans="3:4" x14ac:dyDescent="0.25">
      <c r="C11724" s="159" t="s">
        <v>28417</v>
      </c>
      <c r="D11724" s="159">
        <v>1</v>
      </c>
    </row>
    <row r="11725" spans="3:4" x14ac:dyDescent="0.25">
      <c r="C11725" s="159" t="s">
        <v>28418</v>
      </c>
      <c r="D11725" s="159">
        <v>1</v>
      </c>
    </row>
    <row r="11726" spans="3:4" x14ac:dyDescent="0.25">
      <c r="C11726" s="159" t="s">
        <v>28419</v>
      </c>
      <c r="D11726" s="159">
        <v>1</v>
      </c>
    </row>
    <row r="11727" spans="3:4" x14ac:dyDescent="0.25">
      <c r="C11727" s="159" t="s">
        <v>28420</v>
      </c>
      <c r="D11727" s="159">
        <v>1</v>
      </c>
    </row>
    <row r="11728" spans="3:4" x14ac:dyDescent="0.25">
      <c r="C11728" s="159" t="s">
        <v>28421</v>
      </c>
      <c r="D11728" s="159">
        <v>1</v>
      </c>
    </row>
    <row r="11729" spans="3:4" x14ac:dyDescent="0.25">
      <c r="C11729" s="159" t="s">
        <v>28422</v>
      </c>
      <c r="D11729" s="159">
        <v>1</v>
      </c>
    </row>
    <row r="11730" spans="3:4" x14ac:dyDescent="0.25">
      <c r="C11730" s="159" t="s">
        <v>28423</v>
      </c>
      <c r="D11730" s="159">
        <v>1</v>
      </c>
    </row>
    <row r="11731" spans="3:4" x14ac:dyDescent="0.25">
      <c r="C11731" s="159" t="s">
        <v>28432</v>
      </c>
      <c r="D11731" s="159">
        <v>1</v>
      </c>
    </row>
    <row r="11732" spans="3:4" x14ac:dyDescent="0.25">
      <c r="C11732" s="159" t="s">
        <v>28433</v>
      </c>
      <c r="D11732" s="159">
        <v>1</v>
      </c>
    </row>
    <row r="11733" spans="3:4" x14ac:dyDescent="0.25">
      <c r="C11733" s="159" t="s">
        <v>28434</v>
      </c>
      <c r="D11733" s="159">
        <v>1</v>
      </c>
    </row>
    <row r="11734" spans="3:4" x14ac:dyDescent="0.25">
      <c r="C11734" s="159" t="s">
        <v>28435</v>
      </c>
      <c r="D11734" s="159">
        <v>1</v>
      </c>
    </row>
    <row r="11735" spans="3:4" x14ac:dyDescent="0.25">
      <c r="C11735" s="159" t="s">
        <v>28436</v>
      </c>
      <c r="D11735" s="159">
        <v>1</v>
      </c>
    </row>
    <row r="11736" spans="3:4" x14ac:dyDescent="0.25">
      <c r="C11736" s="159" t="s">
        <v>28437</v>
      </c>
      <c r="D11736" s="159">
        <v>1</v>
      </c>
    </row>
    <row r="11737" spans="3:4" x14ac:dyDescent="0.25">
      <c r="C11737" s="159" t="s">
        <v>28438</v>
      </c>
      <c r="D11737" s="159">
        <v>1</v>
      </c>
    </row>
    <row r="11738" spans="3:4" x14ac:dyDescent="0.25">
      <c r="C11738" s="159" t="s">
        <v>28439</v>
      </c>
      <c r="D11738" s="159">
        <v>1</v>
      </c>
    </row>
    <row r="11739" spans="3:4" x14ac:dyDescent="0.25">
      <c r="C11739" s="159" t="s">
        <v>28440</v>
      </c>
      <c r="D11739" s="159">
        <v>1</v>
      </c>
    </row>
    <row r="11740" spans="3:4" x14ac:dyDescent="0.25">
      <c r="C11740" s="159" t="s">
        <v>28441</v>
      </c>
      <c r="D11740" s="159">
        <v>1</v>
      </c>
    </row>
    <row r="11741" spans="3:4" x14ac:dyDescent="0.25">
      <c r="C11741" s="159" t="s">
        <v>28479</v>
      </c>
      <c r="D11741" s="159">
        <v>1</v>
      </c>
    </row>
    <row r="11742" spans="3:4" x14ac:dyDescent="0.25">
      <c r="C11742" s="159" t="s">
        <v>28480</v>
      </c>
      <c r="D11742" s="159">
        <v>1</v>
      </c>
    </row>
    <row r="11743" spans="3:4" x14ac:dyDescent="0.25">
      <c r="C11743" s="159" t="s">
        <v>28481</v>
      </c>
      <c r="D11743" s="159">
        <v>1</v>
      </c>
    </row>
    <row r="11744" spans="3:4" x14ac:dyDescent="0.25">
      <c r="C11744" s="159" t="s">
        <v>28482</v>
      </c>
      <c r="D11744" s="159">
        <v>1</v>
      </c>
    </row>
    <row r="11745" spans="3:4" x14ac:dyDescent="0.25">
      <c r="C11745" s="159" t="s">
        <v>28483</v>
      </c>
      <c r="D11745" s="159">
        <v>1</v>
      </c>
    </row>
    <row r="11746" spans="3:4" x14ac:dyDescent="0.25">
      <c r="C11746" s="159" t="s">
        <v>28484</v>
      </c>
      <c r="D11746" s="159">
        <v>1</v>
      </c>
    </row>
    <row r="11747" spans="3:4" x14ac:dyDescent="0.25">
      <c r="C11747" s="159" t="s">
        <v>28485</v>
      </c>
      <c r="D11747" s="159">
        <v>1</v>
      </c>
    </row>
    <row r="11748" spans="3:4" x14ac:dyDescent="0.25">
      <c r="C11748" s="159" t="s">
        <v>28486</v>
      </c>
      <c r="D11748" s="159">
        <v>1</v>
      </c>
    </row>
    <row r="11749" spans="3:4" x14ac:dyDescent="0.25">
      <c r="C11749" s="159" t="s">
        <v>28487</v>
      </c>
      <c r="D11749" s="159">
        <v>1</v>
      </c>
    </row>
    <row r="11750" spans="3:4" x14ac:dyDescent="0.25">
      <c r="C11750" s="159" t="s">
        <v>28488</v>
      </c>
      <c r="D11750" s="159">
        <v>1</v>
      </c>
    </row>
    <row r="11751" spans="3:4" x14ac:dyDescent="0.25">
      <c r="C11751" s="159" t="s">
        <v>28489</v>
      </c>
      <c r="D11751" s="159">
        <v>1</v>
      </c>
    </row>
    <row r="11752" spans="3:4" x14ac:dyDescent="0.25">
      <c r="C11752" s="159" t="s">
        <v>28490</v>
      </c>
      <c r="D11752" s="159">
        <v>1</v>
      </c>
    </row>
    <row r="11753" spans="3:4" x14ac:dyDescent="0.25">
      <c r="C11753" s="159" t="s">
        <v>28491</v>
      </c>
      <c r="D11753" s="159">
        <v>1</v>
      </c>
    </row>
    <row r="11754" spans="3:4" x14ac:dyDescent="0.25">
      <c r="C11754" s="159" t="s">
        <v>28492</v>
      </c>
      <c r="D11754" s="159">
        <v>1</v>
      </c>
    </row>
    <row r="11755" spans="3:4" x14ac:dyDescent="0.25">
      <c r="C11755" s="159" t="s">
        <v>28493</v>
      </c>
      <c r="D11755" s="159">
        <v>1</v>
      </c>
    </row>
    <row r="11756" spans="3:4" x14ac:dyDescent="0.25">
      <c r="C11756" s="159" t="s">
        <v>28494</v>
      </c>
      <c r="D11756" s="159">
        <v>1</v>
      </c>
    </row>
    <row r="11757" spans="3:4" x14ac:dyDescent="0.25">
      <c r="C11757" s="159" t="s">
        <v>28495</v>
      </c>
      <c r="D11757" s="159">
        <v>1</v>
      </c>
    </row>
    <row r="11758" spans="3:4" x14ac:dyDescent="0.25">
      <c r="C11758" s="159" t="s">
        <v>28496</v>
      </c>
      <c r="D11758" s="159">
        <v>1</v>
      </c>
    </row>
    <row r="11759" spans="3:4" x14ac:dyDescent="0.25">
      <c r="C11759" s="159" t="s">
        <v>28497</v>
      </c>
      <c r="D11759" s="159">
        <v>1</v>
      </c>
    </row>
    <row r="11760" spans="3:4" x14ac:dyDescent="0.25">
      <c r="C11760" s="159" t="s">
        <v>28498</v>
      </c>
      <c r="D11760" s="159">
        <v>1</v>
      </c>
    </row>
    <row r="11761" spans="3:4" x14ac:dyDescent="0.25">
      <c r="C11761" s="159" t="s">
        <v>28499</v>
      </c>
      <c r="D11761" s="159">
        <v>1</v>
      </c>
    </row>
    <row r="11762" spans="3:4" x14ac:dyDescent="0.25">
      <c r="C11762" s="159" t="s">
        <v>28500</v>
      </c>
      <c r="D11762" s="159">
        <v>1</v>
      </c>
    </row>
    <row r="11763" spans="3:4" x14ac:dyDescent="0.25">
      <c r="C11763" s="159" t="s">
        <v>28501</v>
      </c>
      <c r="D11763" s="159">
        <v>1</v>
      </c>
    </row>
    <row r="11764" spans="3:4" x14ac:dyDescent="0.25">
      <c r="C11764" s="159" t="s">
        <v>28502</v>
      </c>
      <c r="D11764" s="159">
        <v>1</v>
      </c>
    </row>
    <row r="11765" spans="3:4" x14ac:dyDescent="0.25">
      <c r="C11765" s="159" t="s">
        <v>28503</v>
      </c>
      <c r="D11765" s="159">
        <v>1</v>
      </c>
    </row>
    <row r="11766" spans="3:4" x14ac:dyDescent="0.25">
      <c r="C11766" s="159" t="s">
        <v>28504</v>
      </c>
      <c r="D11766" s="159">
        <v>1</v>
      </c>
    </row>
    <row r="11767" spans="3:4" x14ac:dyDescent="0.25">
      <c r="C11767" s="159" t="s">
        <v>28505</v>
      </c>
      <c r="D11767" s="159">
        <v>1</v>
      </c>
    </row>
    <row r="11768" spans="3:4" x14ac:dyDescent="0.25">
      <c r="C11768" s="159" t="s">
        <v>28506</v>
      </c>
      <c r="D11768" s="159">
        <v>1</v>
      </c>
    </row>
    <row r="11769" spans="3:4" x14ac:dyDescent="0.25">
      <c r="C11769" s="159" t="s">
        <v>28514</v>
      </c>
      <c r="D11769" s="159">
        <v>1</v>
      </c>
    </row>
    <row r="11770" spans="3:4" x14ac:dyDescent="0.25">
      <c r="C11770" s="159" t="s">
        <v>28515</v>
      </c>
      <c r="D11770" s="159">
        <v>1</v>
      </c>
    </row>
    <row r="11771" spans="3:4" x14ac:dyDescent="0.25">
      <c r="C11771" s="159" t="s">
        <v>28516</v>
      </c>
      <c r="D11771" s="159">
        <v>1</v>
      </c>
    </row>
    <row r="11772" spans="3:4" x14ac:dyDescent="0.25">
      <c r="C11772" s="159" t="s">
        <v>28518</v>
      </c>
      <c r="D11772" s="159">
        <v>1</v>
      </c>
    </row>
    <row r="11773" spans="3:4" x14ac:dyDescent="0.25">
      <c r="C11773" s="159" t="s">
        <v>28519</v>
      </c>
      <c r="D11773" s="159">
        <v>1</v>
      </c>
    </row>
    <row r="11774" spans="3:4" x14ac:dyDescent="0.25">
      <c r="C11774" s="159" t="s">
        <v>28520</v>
      </c>
      <c r="D11774" s="159">
        <v>1</v>
      </c>
    </row>
    <row r="11775" spans="3:4" x14ac:dyDescent="0.25">
      <c r="C11775" s="159" t="s">
        <v>28521</v>
      </c>
      <c r="D11775" s="159">
        <v>1</v>
      </c>
    </row>
    <row r="11776" spans="3:4" x14ac:dyDescent="0.25">
      <c r="C11776" s="159" t="s">
        <v>28522</v>
      </c>
      <c r="D11776" s="159">
        <v>1</v>
      </c>
    </row>
    <row r="11777" spans="3:4" x14ac:dyDescent="0.25">
      <c r="C11777" s="159" t="s">
        <v>28523</v>
      </c>
      <c r="D11777" s="159">
        <v>1</v>
      </c>
    </row>
    <row r="11778" spans="3:4" x14ac:dyDescent="0.25">
      <c r="C11778" s="159" t="s">
        <v>28524</v>
      </c>
      <c r="D11778" s="159">
        <v>1</v>
      </c>
    </row>
    <row r="11779" spans="3:4" x14ac:dyDescent="0.25">
      <c r="C11779" s="159" t="s">
        <v>28525</v>
      </c>
      <c r="D11779" s="159">
        <v>1</v>
      </c>
    </row>
    <row r="11780" spans="3:4" x14ac:dyDescent="0.25">
      <c r="C11780" s="159" t="s">
        <v>28526</v>
      </c>
      <c r="D11780" s="159">
        <v>1</v>
      </c>
    </row>
    <row r="11781" spans="3:4" x14ac:dyDescent="0.25">
      <c r="C11781" s="159" t="s">
        <v>28527</v>
      </c>
      <c r="D11781" s="159">
        <v>1</v>
      </c>
    </row>
    <row r="11782" spans="3:4" x14ac:dyDescent="0.25">
      <c r="C11782" s="159" t="s">
        <v>28528</v>
      </c>
      <c r="D11782" s="159">
        <v>1</v>
      </c>
    </row>
    <row r="11783" spans="3:4" x14ac:dyDescent="0.25">
      <c r="C11783" s="159" t="s">
        <v>28529</v>
      </c>
      <c r="D11783" s="159">
        <v>1</v>
      </c>
    </row>
    <row r="11784" spans="3:4" x14ac:dyDescent="0.25">
      <c r="C11784" s="159" t="s">
        <v>28530</v>
      </c>
      <c r="D11784" s="159">
        <v>1</v>
      </c>
    </row>
    <row r="11785" spans="3:4" x14ac:dyDescent="0.25">
      <c r="C11785" s="159" t="s">
        <v>28531</v>
      </c>
      <c r="D11785" s="159">
        <v>1</v>
      </c>
    </row>
    <row r="11786" spans="3:4" x14ac:dyDescent="0.25">
      <c r="C11786" s="159" t="s">
        <v>28532</v>
      </c>
      <c r="D11786" s="159">
        <v>1</v>
      </c>
    </row>
    <row r="11787" spans="3:4" x14ac:dyDescent="0.25">
      <c r="C11787" s="159" t="s">
        <v>28533</v>
      </c>
      <c r="D11787" s="159">
        <v>1</v>
      </c>
    </row>
    <row r="11788" spans="3:4" x14ac:dyDescent="0.25">
      <c r="C11788" s="159" t="s">
        <v>28534</v>
      </c>
      <c r="D11788" s="159">
        <v>1</v>
      </c>
    </row>
    <row r="11789" spans="3:4" x14ac:dyDescent="0.25">
      <c r="C11789" s="159" t="s">
        <v>28535</v>
      </c>
      <c r="D11789" s="159">
        <v>1</v>
      </c>
    </row>
    <row r="11790" spans="3:4" x14ac:dyDescent="0.25">
      <c r="C11790" s="159" t="s">
        <v>28536</v>
      </c>
      <c r="D11790" s="159">
        <v>1</v>
      </c>
    </row>
    <row r="11791" spans="3:4" x14ac:dyDescent="0.25">
      <c r="C11791" s="159" t="s">
        <v>28537</v>
      </c>
      <c r="D11791" s="159">
        <v>1</v>
      </c>
    </row>
    <row r="11792" spans="3:4" x14ac:dyDescent="0.25">
      <c r="C11792" s="159" t="s">
        <v>28538</v>
      </c>
      <c r="D11792" s="159">
        <v>1</v>
      </c>
    </row>
    <row r="11793" spans="3:4" x14ac:dyDescent="0.25">
      <c r="C11793" s="159" t="s">
        <v>28539</v>
      </c>
      <c r="D11793" s="159">
        <v>1</v>
      </c>
    </row>
    <row r="11794" spans="3:4" x14ac:dyDescent="0.25">
      <c r="C11794" s="159" t="s">
        <v>28540</v>
      </c>
      <c r="D11794" s="159">
        <v>1</v>
      </c>
    </row>
    <row r="11795" spans="3:4" x14ac:dyDescent="0.25">
      <c r="C11795" s="159" t="s">
        <v>28541</v>
      </c>
      <c r="D11795" s="159">
        <v>1</v>
      </c>
    </row>
    <row r="11796" spans="3:4" x14ac:dyDescent="0.25">
      <c r="C11796" s="159" t="s">
        <v>28542</v>
      </c>
      <c r="D11796" s="159">
        <v>1</v>
      </c>
    </row>
    <row r="11797" spans="3:4" x14ac:dyDescent="0.25">
      <c r="C11797" s="159" t="s">
        <v>28543</v>
      </c>
      <c r="D11797" s="159">
        <v>1</v>
      </c>
    </row>
    <row r="11798" spans="3:4" x14ac:dyDescent="0.25">
      <c r="C11798" s="159" t="s">
        <v>28544</v>
      </c>
      <c r="D11798" s="159">
        <v>1</v>
      </c>
    </row>
    <row r="11799" spans="3:4" x14ac:dyDescent="0.25">
      <c r="C11799" s="159" t="s">
        <v>28545</v>
      </c>
      <c r="D11799" s="159">
        <v>1</v>
      </c>
    </row>
    <row r="11800" spans="3:4" x14ac:dyDescent="0.25">
      <c r="C11800" s="159" t="s">
        <v>28546</v>
      </c>
      <c r="D11800" s="159">
        <v>1</v>
      </c>
    </row>
    <row r="11801" spans="3:4" x14ac:dyDescent="0.25">
      <c r="C11801" s="159" t="s">
        <v>28547</v>
      </c>
      <c r="D11801" s="159">
        <v>1</v>
      </c>
    </row>
    <row r="11802" spans="3:4" x14ac:dyDescent="0.25">
      <c r="C11802" s="159" t="s">
        <v>28548</v>
      </c>
      <c r="D11802" s="159">
        <v>1</v>
      </c>
    </row>
    <row r="11803" spans="3:4" x14ac:dyDescent="0.25">
      <c r="C11803" s="159" t="s">
        <v>28549</v>
      </c>
      <c r="D11803" s="159">
        <v>1</v>
      </c>
    </row>
    <row r="11804" spans="3:4" x14ac:dyDescent="0.25">
      <c r="C11804" s="159" t="s">
        <v>28552</v>
      </c>
      <c r="D11804" s="159">
        <v>1</v>
      </c>
    </row>
    <row r="11805" spans="3:4" x14ac:dyDescent="0.25">
      <c r="C11805" s="159" t="s">
        <v>28553</v>
      </c>
      <c r="D11805" s="159">
        <v>1</v>
      </c>
    </row>
    <row r="11806" spans="3:4" x14ac:dyDescent="0.25">
      <c r="C11806" s="159" t="s">
        <v>28554</v>
      </c>
      <c r="D11806" s="159">
        <v>1</v>
      </c>
    </row>
    <row r="11807" spans="3:4" x14ac:dyDescent="0.25">
      <c r="C11807" s="159" t="s">
        <v>28555</v>
      </c>
      <c r="D11807" s="159">
        <v>1</v>
      </c>
    </row>
    <row r="11808" spans="3:4" x14ac:dyDescent="0.25">
      <c r="C11808" s="159" t="s">
        <v>28556</v>
      </c>
      <c r="D11808" s="159">
        <v>1</v>
      </c>
    </row>
    <row r="11809" spans="3:4" x14ac:dyDescent="0.25">
      <c r="C11809" s="159" t="s">
        <v>28579</v>
      </c>
      <c r="D11809" s="159">
        <v>1</v>
      </c>
    </row>
    <row r="11810" spans="3:4" x14ac:dyDescent="0.25">
      <c r="C11810" s="159" t="s">
        <v>28580</v>
      </c>
      <c r="D11810" s="159">
        <v>1</v>
      </c>
    </row>
    <row r="11811" spans="3:4" x14ac:dyDescent="0.25">
      <c r="C11811" s="159" t="s">
        <v>28581</v>
      </c>
      <c r="D11811" s="159">
        <v>1</v>
      </c>
    </row>
    <row r="11812" spans="3:4" x14ac:dyDescent="0.25">
      <c r="C11812" s="159" t="s">
        <v>28582</v>
      </c>
      <c r="D11812" s="159">
        <v>1</v>
      </c>
    </row>
    <row r="11813" spans="3:4" x14ac:dyDescent="0.25">
      <c r="C11813" s="159" t="s">
        <v>28583</v>
      </c>
      <c r="D11813" s="159">
        <v>1</v>
      </c>
    </row>
    <row r="11814" spans="3:4" x14ac:dyDescent="0.25">
      <c r="C11814" s="159" t="s">
        <v>28584</v>
      </c>
      <c r="D11814" s="159">
        <v>1</v>
      </c>
    </row>
    <row r="11815" spans="3:4" x14ac:dyDescent="0.25">
      <c r="C11815" s="159" t="s">
        <v>28585</v>
      </c>
      <c r="D11815" s="159">
        <v>1</v>
      </c>
    </row>
    <row r="11816" spans="3:4" x14ac:dyDescent="0.25">
      <c r="C11816" s="159" t="s">
        <v>28586</v>
      </c>
      <c r="D11816" s="159">
        <v>1</v>
      </c>
    </row>
    <row r="11817" spans="3:4" x14ac:dyDescent="0.25">
      <c r="C11817" s="159" t="s">
        <v>28587</v>
      </c>
      <c r="D11817" s="159">
        <v>1</v>
      </c>
    </row>
    <row r="11818" spans="3:4" x14ac:dyDescent="0.25">
      <c r="C11818" s="159" t="s">
        <v>28588</v>
      </c>
      <c r="D11818" s="159">
        <v>1</v>
      </c>
    </row>
    <row r="11819" spans="3:4" x14ac:dyDescent="0.25">
      <c r="C11819" s="159" t="s">
        <v>28589</v>
      </c>
      <c r="D11819" s="159">
        <v>1</v>
      </c>
    </row>
    <row r="11820" spans="3:4" x14ac:dyDescent="0.25">
      <c r="C11820" s="159" t="s">
        <v>28590</v>
      </c>
      <c r="D11820" s="159">
        <v>1</v>
      </c>
    </row>
    <row r="11821" spans="3:4" x14ac:dyDescent="0.25">
      <c r="C11821" s="159" t="s">
        <v>28591</v>
      </c>
      <c r="D11821" s="159">
        <v>1</v>
      </c>
    </row>
    <row r="11822" spans="3:4" x14ac:dyDescent="0.25">
      <c r="C11822" s="159" t="s">
        <v>28592</v>
      </c>
      <c r="D11822" s="159">
        <v>1</v>
      </c>
    </row>
    <row r="11823" spans="3:4" x14ac:dyDescent="0.25">
      <c r="C11823" s="159" t="s">
        <v>28593</v>
      </c>
      <c r="D11823" s="159">
        <v>1</v>
      </c>
    </row>
    <row r="11824" spans="3:4" x14ac:dyDescent="0.25">
      <c r="C11824" s="159" t="s">
        <v>28594</v>
      </c>
      <c r="D11824" s="159">
        <v>1</v>
      </c>
    </row>
    <row r="11825" spans="3:4" x14ac:dyDescent="0.25">
      <c r="C11825" s="159" t="s">
        <v>28595</v>
      </c>
      <c r="D11825" s="159">
        <v>1</v>
      </c>
    </row>
    <row r="11826" spans="3:4" x14ac:dyDescent="0.25">
      <c r="C11826" s="159" t="s">
        <v>28596</v>
      </c>
      <c r="D11826" s="159">
        <v>1</v>
      </c>
    </row>
    <row r="11827" spans="3:4" x14ac:dyDescent="0.25">
      <c r="C11827" s="159" t="s">
        <v>28597</v>
      </c>
      <c r="D11827" s="159">
        <v>1</v>
      </c>
    </row>
    <row r="11828" spans="3:4" x14ac:dyDescent="0.25">
      <c r="C11828" s="159" t="s">
        <v>28598</v>
      </c>
      <c r="D11828" s="159">
        <v>1</v>
      </c>
    </row>
    <row r="11829" spans="3:4" x14ac:dyDescent="0.25">
      <c r="C11829" s="159" t="s">
        <v>28599</v>
      </c>
      <c r="D11829" s="159">
        <v>1</v>
      </c>
    </row>
    <row r="11830" spans="3:4" x14ac:dyDescent="0.25">
      <c r="C11830" s="159" t="s">
        <v>28600</v>
      </c>
      <c r="D11830" s="159">
        <v>1</v>
      </c>
    </row>
    <row r="11831" spans="3:4" x14ac:dyDescent="0.25">
      <c r="C11831" s="159" t="s">
        <v>28601</v>
      </c>
      <c r="D11831" s="159">
        <v>1</v>
      </c>
    </row>
    <row r="11832" spans="3:4" x14ac:dyDescent="0.25">
      <c r="C11832" s="159" t="s">
        <v>28602</v>
      </c>
      <c r="D11832" s="159">
        <v>1</v>
      </c>
    </row>
    <row r="11833" spans="3:4" x14ac:dyDescent="0.25">
      <c r="C11833" s="159" t="s">
        <v>28603</v>
      </c>
      <c r="D11833" s="159">
        <v>1</v>
      </c>
    </row>
    <row r="11834" spans="3:4" x14ac:dyDescent="0.25">
      <c r="C11834" s="159" t="s">
        <v>28604</v>
      </c>
      <c r="D11834" s="159">
        <v>1</v>
      </c>
    </row>
    <row r="11835" spans="3:4" x14ac:dyDescent="0.25">
      <c r="C11835" s="159" t="s">
        <v>28605</v>
      </c>
      <c r="D11835" s="159">
        <v>1</v>
      </c>
    </row>
    <row r="11836" spans="3:4" x14ac:dyDescent="0.25">
      <c r="C11836" s="159" t="s">
        <v>28606</v>
      </c>
      <c r="D11836" s="159">
        <v>1</v>
      </c>
    </row>
    <row r="11837" spans="3:4" x14ac:dyDescent="0.25">
      <c r="C11837" s="159" t="s">
        <v>28607</v>
      </c>
      <c r="D11837" s="159">
        <v>1</v>
      </c>
    </row>
    <row r="11838" spans="3:4" x14ac:dyDescent="0.25">
      <c r="C11838" s="159" t="s">
        <v>28608</v>
      </c>
      <c r="D11838" s="159">
        <v>1</v>
      </c>
    </row>
    <row r="11839" spans="3:4" x14ac:dyDescent="0.25">
      <c r="C11839" s="159" t="s">
        <v>28609</v>
      </c>
      <c r="D11839" s="159">
        <v>1</v>
      </c>
    </row>
    <row r="11840" spans="3:4" x14ac:dyDescent="0.25">
      <c r="C11840" s="159" t="s">
        <v>28610</v>
      </c>
      <c r="D11840" s="159">
        <v>1</v>
      </c>
    </row>
    <row r="11841" spans="3:4" x14ac:dyDescent="0.25">
      <c r="C11841" s="159" t="s">
        <v>28611</v>
      </c>
      <c r="D11841" s="159">
        <v>1</v>
      </c>
    </row>
    <row r="11842" spans="3:4" x14ac:dyDescent="0.25">
      <c r="C11842" s="159" t="s">
        <v>28612</v>
      </c>
      <c r="D11842" s="159">
        <v>1</v>
      </c>
    </row>
    <row r="11843" spans="3:4" x14ac:dyDescent="0.25">
      <c r="C11843" s="159" t="s">
        <v>28613</v>
      </c>
      <c r="D11843" s="159">
        <v>1</v>
      </c>
    </row>
    <row r="11844" spans="3:4" x14ac:dyDescent="0.25">
      <c r="C11844" s="159" t="s">
        <v>28614</v>
      </c>
      <c r="D11844" s="159">
        <v>1</v>
      </c>
    </row>
    <row r="11845" spans="3:4" x14ac:dyDescent="0.25">
      <c r="C11845" s="159" t="s">
        <v>28615</v>
      </c>
      <c r="D11845" s="159">
        <v>1</v>
      </c>
    </row>
    <row r="11846" spans="3:4" x14ac:dyDescent="0.25">
      <c r="C11846" s="159" t="s">
        <v>28616</v>
      </c>
      <c r="D11846" s="159">
        <v>1</v>
      </c>
    </row>
    <row r="11847" spans="3:4" x14ac:dyDescent="0.25">
      <c r="C11847" s="159" t="s">
        <v>28617</v>
      </c>
      <c r="D11847" s="159">
        <v>1</v>
      </c>
    </row>
    <row r="11848" spans="3:4" x14ac:dyDescent="0.25">
      <c r="C11848" s="159" t="s">
        <v>28618</v>
      </c>
      <c r="D11848" s="159">
        <v>1</v>
      </c>
    </row>
    <row r="11849" spans="3:4" x14ac:dyDescent="0.25">
      <c r="C11849" s="159" t="s">
        <v>28619</v>
      </c>
      <c r="D11849" s="159">
        <v>1</v>
      </c>
    </row>
    <row r="11850" spans="3:4" x14ac:dyDescent="0.25">
      <c r="C11850" s="159" t="s">
        <v>28620</v>
      </c>
      <c r="D11850" s="159">
        <v>1</v>
      </c>
    </row>
    <row r="11851" spans="3:4" x14ac:dyDescent="0.25">
      <c r="C11851" s="159" t="s">
        <v>28621</v>
      </c>
      <c r="D11851" s="159">
        <v>1</v>
      </c>
    </row>
    <row r="11852" spans="3:4" x14ac:dyDescent="0.25">
      <c r="C11852" s="159" t="s">
        <v>28622</v>
      </c>
      <c r="D11852" s="159">
        <v>1</v>
      </c>
    </row>
    <row r="11853" spans="3:4" x14ac:dyDescent="0.25">
      <c r="C11853" s="159" t="s">
        <v>28623</v>
      </c>
      <c r="D11853" s="159">
        <v>1</v>
      </c>
    </row>
    <row r="11854" spans="3:4" x14ac:dyDescent="0.25">
      <c r="C11854" s="159" t="s">
        <v>28624</v>
      </c>
      <c r="D11854" s="159">
        <v>1</v>
      </c>
    </row>
    <row r="11855" spans="3:4" x14ac:dyDescent="0.25">
      <c r="C11855" s="159" t="s">
        <v>28625</v>
      </c>
      <c r="D11855" s="159">
        <v>1</v>
      </c>
    </row>
    <row r="11856" spans="3:4" x14ac:dyDescent="0.25">
      <c r="C11856" s="159" t="s">
        <v>28626</v>
      </c>
      <c r="D11856" s="159">
        <v>1</v>
      </c>
    </row>
    <row r="11857" spans="3:4" x14ac:dyDescent="0.25">
      <c r="C11857" s="159" t="s">
        <v>28627</v>
      </c>
      <c r="D11857" s="159">
        <v>1</v>
      </c>
    </row>
    <row r="11858" spans="3:4" x14ac:dyDescent="0.25">
      <c r="C11858" s="159" t="s">
        <v>28628</v>
      </c>
      <c r="D11858" s="159">
        <v>1</v>
      </c>
    </row>
    <row r="11859" spans="3:4" x14ac:dyDescent="0.25">
      <c r="C11859" s="159" t="s">
        <v>28629</v>
      </c>
      <c r="D11859" s="159">
        <v>1</v>
      </c>
    </row>
    <row r="11860" spans="3:4" x14ac:dyDescent="0.25">
      <c r="C11860" s="159" t="s">
        <v>28630</v>
      </c>
      <c r="D11860" s="159">
        <v>1</v>
      </c>
    </row>
    <row r="11861" spans="3:4" x14ac:dyDescent="0.25">
      <c r="C11861" s="159" t="s">
        <v>28631</v>
      </c>
      <c r="D11861" s="159">
        <v>1</v>
      </c>
    </row>
    <row r="11862" spans="3:4" x14ac:dyDescent="0.25">
      <c r="C11862" s="159" t="s">
        <v>28632</v>
      </c>
      <c r="D11862" s="159">
        <v>1</v>
      </c>
    </row>
    <row r="11863" spans="3:4" x14ac:dyDescent="0.25">
      <c r="C11863" s="159" t="s">
        <v>28714</v>
      </c>
      <c r="D11863" s="159">
        <v>1</v>
      </c>
    </row>
    <row r="11864" spans="3:4" x14ac:dyDescent="0.25">
      <c r="C11864" s="159" t="s">
        <v>28715</v>
      </c>
      <c r="D11864" s="159">
        <v>1</v>
      </c>
    </row>
    <row r="11865" spans="3:4" x14ac:dyDescent="0.25">
      <c r="C11865" s="159" t="s">
        <v>28716</v>
      </c>
      <c r="D11865" s="159">
        <v>1</v>
      </c>
    </row>
    <row r="11866" spans="3:4" x14ac:dyDescent="0.25">
      <c r="C11866" s="159" t="s">
        <v>28717</v>
      </c>
      <c r="D11866" s="159">
        <v>1</v>
      </c>
    </row>
    <row r="11867" spans="3:4" x14ac:dyDescent="0.25">
      <c r="C11867" s="159" t="s">
        <v>28718</v>
      </c>
      <c r="D11867" s="159">
        <v>1</v>
      </c>
    </row>
    <row r="11868" spans="3:4" x14ac:dyDescent="0.25">
      <c r="C11868" s="159" t="s">
        <v>28719</v>
      </c>
      <c r="D11868" s="159">
        <v>1</v>
      </c>
    </row>
    <row r="11869" spans="3:4" x14ac:dyDescent="0.25">
      <c r="C11869" s="159" t="s">
        <v>28720</v>
      </c>
      <c r="D11869" s="159">
        <v>1</v>
      </c>
    </row>
    <row r="11870" spans="3:4" x14ac:dyDescent="0.25">
      <c r="C11870" s="159" t="s">
        <v>28721</v>
      </c>
      <c r="D11870" s="159">
        <v>1</v>
      </c>
    </row>
    <row r="11871" spans="3:4" x14ac:dyDescent="0.25">
      <c r="C11871" s="159" t="s">
        <v>28722</v>
      </c>
      <c r="D11871" s="159">
        <v>1</v>
      </c>
    </row>
    <row r="11872" spans="3:4" x14ac:dyDescent="0.25">
      <c r="C11872" s="159" t="s">
        <v>28723</v>
      </c>
      <c r="D11872" s="159">
        <v>1</v>
      </c>
    </row>
    <row r="11873" spans="3:4" x14ac:dyDescent="0.25">
      <c r="C11873" s="159" t="s">
        <v>28724</v>
      </c>
      <c r="D11873" s="159">
        <v>1</v>
      </c>
    </row>
    <row r="11874" spans="3:4" x14ac:dyDescent="0.25">
      <c r="C11874" s="159" t="s">
        <v>28725</v>
      </c>
      <c r="D11874" s="159">
        <v>1</v>
      </c>
    </row>
    <row r="11875" spans="3:4" x14ac:dyDescent="0.25">
      <c r="C11875" s="159" t="s">
        <v>28726</v>
      </c>
      <c r="D11875" s="159">
        <v>1</v>
      </c>
    </row>
    <row r="11876" spans="3:4" x14ac:dyDescent="0.25">
      <c r="C11876" s="159" t="s">
        <v>28727</v>
      </c>
      <c r="D11876" s="159">
        <v>1</v>
      </c>
    </row>
    <row r="11877" spans="3:4" x14ac:dyDescent="0.25">
      <c r="C11877" s="159" t="s">
        <v>28728</v>
      </c>
      <c r="D11877" s="159">
        <v>1</v>
      </c>
    </row>
    <row r="11878" spans="3:4" x14ac:dyDescent="0.25">
      <c r="C11878" s="159" t="s">
        <v>28729</v>
      </c>
      <c r="D11878" s="159">
        <v>1</v>
      </c>
    </row>
    <row r="11879" spans="3:4" x14ac:dyDescent="0.25">
      <c r="C11879" s="159" t="s">
        <v>28730</v>
      </c>
      <c r="D11879" s="159">
        <v>1</v>
      </c>
    </row>
    <row r="11880" spans="3:4" x14ac:dyDescent="0.25">
      <c r="C11880" s="159" t="s">
        <v>28731</v>
      </c>
      <c r="D11880" s="159">
        <v>1</v>
      </c>
    </row>
    <row r="11881" spans="3:4" x14ac:dyDescent="0.25">
      <c r="C11881" s="159" t="s">
        <v>28732</v>
      </c>
      <c r="D11881" s="159">
        <v>1</v>
      </c>
    </row>
    <row r="11882" spans="3:4" x14ac:dyDescent="0.25">
      <c r="C11882" s="159" t="s">
        <v>28733</v>
      </c>
      <c r="D11882" s="159">
        <v>1</v>
      </c>
    </row>
    <row r="11883" spans="3:4" x14ac:dyDescent="0.25">
      <c r="C11883" s="159" t="s">
        <v>28367</v>
      </c>
      <c r="D11883" s="159">
        <v>1</v>
      </c>
    </row>
    <row r="11884" spans="3:4" x14ac:dyDescent="0.25">
      <c r="C11884" s="159" t="s">
        <v>28368</v>
      </c>
      <c r="D11884" s="159">
        <v>1</v>
      </c>
    </row>
    <row r="11885" spans="3:4" x14ac:dyDescent="0.25">
      <c r="C11885" s="159" t="s">
        <v>28369</v>
      </c>
      <c r="D11885" s="159">
        <v>1</v>
      </c>
    </row>
    <row r="11886" spans="3:4" x14ac:dyDescent="0.25">
      <c r="C11886" s="159" t="s">
        <v>28370</v>
      </c>
      <c r="D11886" s="159">
        <v>1</v>
      </c>
    </row>
    <row r="11887" spans="3:4" x14ac:dyDescent="0.25">
      <c r="C11887" s="159" t="s">
        <v>28371</v>
      </c>
      <c r="D11887" s="159">
        <v>1</v>
      </c>
    </row>
    <row r="11888" spans="3:4" x14ac:dyDescent="0.25">
      <c r="C11888" s="159" t="s">
        <v>28372</v>
      </c>
      <c r="D11888" s="159">
        <v>1</v>
      </c>
    </row>
    <row r="11889" spans="3:4" x14ac:dyDescent="0.25">
      <c r="C11889" s="159" t="s">
        <v>28373</v>
      </c>
      <c r="D11889" s="159">
        <v>1</v>
      </c>
    </row>
    <row r="11890" spans="3:4" x14ac:dyDescent="0.25">
      <c r="C11890" s="159" t="s">
        <v>28374</v>
      </c>
      <c r="D11890" s="159">
        <v>1</v>
      </c>
    </row>
    <row r="11891" spans="3:4" x14ac:dyDescent="0.25">
      <c r="C11891" s="159" t="s">
        <v>28375</v>
      </c>
      <c r="D11891" s="159">
        <v>1</v>
      </c>
    </row>
    <row r="11892" spans="3:4" x14ac:dyDescent="0.25">
      <c r="C11892" s="159" t="s">
        <v>28376</v>
      </c>
      <c r="D11892" s="159">
        <v>1</v>
      </c>
    </row>
    <row r="11893" spans="3:4" x14ac:dyDescent="0.25">
      <c r="C11893" s="159" t="s">
        <v>28424</v>
      </c>
      <c r="D11893" s="159">
        <v>1</v>
      </c>
    </row>
    <row r="11894" spans="3:4" x14ac:dyDescent="0.25">
      <c r="C11894" s="159" t="s">
        <v>28425</v>
      </c>
      <c r="D11894" s="159">
        <v>1</v>
      </c>
    </row>
    <row r="11895" spans="3:4" x14ac:dyDescent="0.25">
      <c r="C11895" s="159" t="s">
        <v>28426</v>
      </c>
      <c r="D11895" s="159">
        <v>1</v>
      </c>
    </row>
    <row r="11896" spans="3:4" x14ac:dyDescent="0.25">
      <c r="C11896" s="159" t="s">
        <v>28427</v>
      </c>
      <c r="D11896" s="159">
        <v>1</v>
      </c>
    </row>
    <row r="11897" spans="3:4" x14ac:dyDescent="0.25">
      <c r="C11897" s="159" t="s">
        <v>28428</v>
      </c>
      <c r="D11897" s="159">
        <v>1</v>
      </c>
    </row>
    <row r="11898" spans="3:4" x14ac:dyDescent="0.25">
      <c r="C11898" s="159" t="s">
        <v>28429</v>
      </c>
      <c r="D11898" s="159">
        <v>1</v>
      </c>
    </row>
    <row r="11899" spans="3:4" x14ac:dyDescent="0.25">
      <c r="C11899" s="159" t="s">
        <v>28430</v>
      </c>
      <c r="D11899" s="159">
        <v>1</v>
      </c>
    </row>
    <row r="11900" spans="3:4" x14ac:dyDescent="0.25">
      <c r="C11900" s="159" t="s">
        <v>28431</v>
      </c>
      <c r="D11900" s="159">
        <v>1</v>
      </c>
    </row>
    <row r="11901" spans="3:4" x14ac:dyDescent="0.25">
      <c r="C11901" s="159" t="s">
        <v>28442</v>
      </c>
      <c r="D11901" s="159">
        <v>1</v>
      </c>
    </row>
    <row r="11902" spans="3:4" x14ac:dyDescent="0.25">
      <c r="C11902" s="159" t="s">
        <v>28443</v>
      </c>
      <c r="D11902" s="159">
        <v>1</v>
      </c>
    </row>
    <row r="11903" spans="3:4" x14ac:dyDescent="0.25">
      <c r="C11903" s="159" t="s">
        <v>28444</v>
      </c>
      <c r="D11903" s="159">
        <v>1</v>
      </c>
    </row>
    <row r="11904" spans="3:4" x14ac:dyDescent="0.25">
      <c r="C11904" s="159" t="s">
        <v>28445</v>
      </c>
      <c r="D11904" s="159">
        <v>1</v>
      </c>
    </row>
    <row r="11905" spans="3:4" x14ac:dyDescent="0.25">
      <c r="C11905" s="159" t="s">
        <v>28446</v>
      </c>
      <c r="D11905" s="159">
        <v>1</v>
      </c>
    </row>
    <row r="11906" spans="3:4" x14ac:dyDescent="0.25">
      <c r="C11906" s="159" t="s">
        <v>28447</v>
      </c>
      <c r="D11906" s="159">
        <v>1</v>
      </c>
    </row>
    <row r="11907" spans="3:4" x14ac:dyDescent="0.25">
      <c r="C11907" s="159" t="s">
        <v>28448</v>
      </c>
      <c r="D11907" s="159">
        <v>1</v>
      </c>
    </row>
    <row r="11908" spans="3:4" x14ac:dyDescent="0.25">
      <c r="C11908" s="159" t="s">
        <v>28449</v>
      </c>
      <c r="D11908" s="159">
        <v>1</v>
      </c>
    </row>
    <row r="11909" spans="3:4" x14ac:dyDescent="0.25">
      <c r="C11909" s="159" t="s">
        <v>28450</v>
      </c>
      <c r="D11909" s="159">
        <v>1</v>
      </c>
    </row>
    <row r="11910" spans="3:4" x14ac:dyDescent="0.25">
      <c r="C11910" s="159" t="s">
        <v>28451</v>
      </c>
      <c r="D11910" s="159">
        <v>1</v>
      </c>
    </row>
    <row r="11911" spans="3:4" x14ac:dyDescent="0.25">
      <c r="C11911" s="159" t="s">
        <v>28452</v>
      </c>
      <c r="D11911" s="159">
        <v>1</v>
      </c>
    </row>
    <row r="11912" spans="3:4" x14ac:dyDescent="0.25">
      <c r="C11912" s="159" t="s">
        <v>28453</v>
      </c>
      <c r="D11912" s="159">
        <v>1</v>
      </c>
    </row>
    <row r="11913" spans="3:4" x14ac:dyDescent="0.25">
      <c r="C11913" s="159" t="s">
        <v>28454</v>
      </c>
      <c r="D11913" s="159">
        <v>1</v>
      </c>
    </row>
    <row r="11914" spans="3:4" x14ac:dyDescent="0.25">
      <c r="C11914" s="159" t="s">
        <v>28455</v>
      </c>
      <c r="D11914" s="159">
        <v>1</v>
      </c>
    </row>
    <row r="11915" spans="3:4" x14ac:dyDescent="0.25">
      <c r="C11915" s="159" t="s">
        <v>28456</v>
      </c>
      <c r="D11915" s="159">
        <v>1</v>
      </c>
    </row>
    <row r="11916" spans="3:4" x14ac:dyDescent="0.25">
      <c r="C11916" s="159" t="s">
        <v>28457</v>
      </c>
      <c r="D11916" s="159">
        <v>1</v>
      </c>
    </row>
    <row r="11917" spans="3:4" x14ac:dyDescent="0.25">
      <c r="C11917" s="159" t="s">
        <v>28458</v>
      </c>
      <c r="D11917" s="159">
        <v>1</v>
      </c>
    </row>
    <row r="11918" spans="3:4" x14ac:dyDescent="0.25">
      <c r="C11918" s="159" t="s">
        <v>28459</v>
      </c>
      <c r="D11918" s="159">
        <v>1</v>
      </c>
    </row>
    <row r="11919" spans="3:4" x14ac:dyDescent="0.25">
      <c r="C11919" s="159" t="s">
        <v>28460</v>
      </c>
      <c r="D11919" s="159">
        <v>1</v>
      </c>
    </row>
    <row r="11920" spans="3:4" x14ac:dyDescent="0.25">
      <c r="C11920" s="159" t="s">
        <v>28461</v>
      </c>
      <c r="D11920" s="159">
        <v>1</v>
      </c>
    </row>
    <row r="11921" spans="3:4" x14ac:dyDescent="0.25">
      <c r="C11921" s="159" t="s">
        <v>28462</v>
      </c>
      <c r="D11921" s="159">
        <v>1</v>
      </c>
    </row>
    <row r="11922" spans="3:4" x14ac:dyDescent="0.25">
      <c r="C11922" s="159" t="s">
        <v>28463</v>
      </c>
      <c r="D11922" s="159">
        <v>1</v>
      </c>
    </row>
    <row r="11923" spans="3:4" x14ac:dyDescent="0.25">
      <c r="C11923" s="159" t="s">
        <v>28464</v>
      </c>
      <c r="D11923" s="159">
        <v>1</v>
      </c>
    </row>
    <row r="11924" spans="3:4" x14ac:dyDescent="0.25">
      <c r="C11924" s="159" t="s">
        <v>28465</v>
      </c>
      <c r="D11924" s="159">
        <v>1</v>
      </c>
    </row>
    <row r="11925" spans="3:4" x14ac:dyDescent="0.25">
      <c r="C11925" s="159" t="s">
        <v>28466</v>
      </c>
      <c r="D11925" s="159">
        <v>1</v>
      </c>
    </row>
    <row r="11926" spans="3:4" x14ac:dyDescent="0.25">
      <c r="C11926" s="159" t="s">
        <v>28467</v>
      </c>
      <c r="D11926" s="159">
        <v>1</v>
      </c>
    </row>
    <row r="11927" spans="3:4" x14ac:dyDescent="0.25">
      <c r="C11927" s="159" t="s">
        <v>28468</v>
      </c>
      <c r="D11927" s="159">
        <v>1</v>
      </c>
    </row>
    <row r="11928" spans="3:4" x14ac:dyDescent="0.25">
      <c r="C11928" s="159" t="s">
        <v>28469</v>
      </c>
      <c r="D11928" s="159">
        <v>1</v>
      </c>
    </row>
    <row r="11929" spans="3:4" x14ac:dyDescent="0.25">
      <c r="C11929" s="159" t="s">
        <v>28470</v>
      </c>
      <c r="D11929" s="159">
        <v>1</v>
      </c>
    </row>
    <row r="11930" spans="3:4" x14ac:dyDescent="0.25">
      <c r="C11930" s="159" t="s">
        <v>28471</v>
      </c>
      <c r="D11930" s="159">
        <v>1</v>
      </c>
    </row>
    <row r="11931" spans="3:4" x14ac:dyDescent="0.25">
      <c r="C11931" s="159" t="s">
        <v>28472</v>
      </c>
      <c r="D11931" s="159">
        <v>1</v>
      </c>
    </row>
    <row r="11932" spans="3:4" x14ac:dyDescent="0.25">
      <c r="C11932" s="159" t="s">
        <v>28473</v>
      </c>
      <c r="D11932" s="159">
        <v>1</v>
      </c>
    </row>
    <row r="11933" spans="3:4" x14ac:dyDescent="0.25">
      <c r="C11933" s="159" t="s">
        <v>28474</v>
      </c>
      <c r="D11933" s="159">
        <v>1</v>
      </c>
    </row>
    <row r="11934" spans="3:4" x14ac:dyDescent="0.25">
      <c r="C11934" s="159" t="s">
        <v>28475</v>
      </c>
      <c r="D11934" s="159">
        <v>1</v>
      </c>
    </row>
    <row r="11935" spans="3:4" x14ac:dyDescent="0.25">
      <c r="C11935" s="159" t="s">
        <v>28476</v>
      </c>
      <c r="D11935" s="159">
        <v>1</v>
      </c>
    </row>
    <row r="11936" spans="3:4" x14ac:dyDescent="0.25">
      <c r="C11936" s="159" t="s">
        <v>28477</v>
      </c>
      <c r="D11936" s="159">
        <v>1</v>
      </c>
    </row>
    <row r="11937" spans="3:4" x14ac:dyDescent="0.25">
      <c r="C11937" s="159" t="s">
        <v>28478</v>
      </c>
      <c r="D11937" s="159">
        <v>1</v>
      </c>
    </row>
    <row r="11938" spans="3:4" x14ac:dyDescent="0.25">
      <c r="C11938" s="159" t="s">
        <v>28507</v>
      </c>
      <c r="D11938" s="159">
        <v>1</v>
      </c>
    </row>
    <row r="11939" spans="3:4" x14ac:dyDescent="0.25">
      <c r="C11939" s="159" t="s">
        <v>28508</v>
      </c>
      <c r="D11939" s="159">
        <v>1</v>
      </c>
    </row>
    <row r="11940" spans="3:4" x14ac:dyDescent="0.25">
      <c r="C11940" s="159" t="s">
        <v>28509</v>
      </c>
      <c r="D11940" s="159">
        <v>1</v>
      </c>
    </row>
    <row r="11941" spans="3:4" x14ac:dyDescent="0.25">
      <c r="C11941" s="159" t="s">
        <v>28510</v>
      </c>
      <c r="D11941" s="159">
        <v>1</v>
      </c>
    </row>
    <row r="11942" spans="3:4" x14ac:dyDescent="0.25">
      <c r="C11942" s="159" t="s">
        <v>28511</v>
      </c>
      <c r="D11942" s="159">
        <v>1</v>
      </c>
    </row>
    <row r="11943" spans="3:4" x14ac:dyDescent="0.25">
      <c r="C11943" s="159" t="s">
        <v>28512</v>
      </c>
      <c r="D11943" s="159">
        <v>1</v>
      </c>
    </row>
    <row r="11944" spans="3:4" x14ac:dyDescent="0.25">
      <c r="C11944" s="159" t="s">
        <v>28513</v>
      </c>
      <c r="D11944" s="159">
        <v>1</v>
      </c>
    </row>
    <row r="11945" spans="3:4" x14ac:dyDescent="0.25">
      <c r="C11945" s="159" t="s">
        <v>28517</v>
      </c>
      <c r="D11945" s="159">
        <v>1</v>
      </c>
    </row>
    <row r="11946" spans="3:4" x14ac:dyDescent="0.25">
      <c r="C11946" s="159" t="s">
        <v>28550</v>
      </c>
      <c r="D11946" s="159">
        <v>1</v>
      </c>
    </row>
    <row r="11947" spans="3:4" x14ac:dyDescent="0.25">
      <c r="C11947" s="159" t="s">
        <v>28551</v>
      </c>
      <c r="D11947" s="159">
        <v>1</v>
      </c>
    </row>
    <row r="11948" spans="3:4" x14ac:dyDescent="0.25">
      <c r="C11948" s="159" t="s">
        <v>28557</v>
      </c>
      <c r="D11948" s="159">
        <v>1</v>
      </c>
    </row>
    <row r="11949" spans="3:4" x14ac:dyDescent="0.25">
      <c r="C11949" s="159" t="s">
        <v>28558</v>
      </c>
      <c r="D11949" s="159">
        <v>1</v>
      </c>
    </row>
    <row r="11950" spans="3:4" x14ac:dyDescent="0.25">
      <c r="C11950" s="159" t="s">
        <v>28559</v>
      </c>
      <c r="D11950" s="159">
        <v>1</v>
      </c>
    </row>
    <row r="11951" spans="3:4" x14ac:dyDescent="0.25">
      <c r="C11951" s="159" t="s">
        <v>28560</v>
      </c>
      <c r="D11951" s="159">
        <v>1</v>
      </c>
    </row>
    <row r="11952" spans="3:4" x14ac:dyDescent="0.25">
      <c r="C11952" s="159" t="s">
        <v>28561</v>
      </c>
      <c r="D11952" s="159">
        <v>1</v>
      </c>
    </row>
    <row r="11953" spans="3:4" x14ac:dyDescent="0.25">
      <c r="C11953" s="159" t="s">
        <v>28562</v>
      </c>
      <c r="D11953" s="159">
        <v>1</v>
      </c>
    </row>
    <row r="11954" spans="3:4" x14ac:dyDescent="0.25">
      <c r="C11954" s="159" t="s">
        <v>28563</v>
      </c>
      <c r="D11954" s="159">
        <v>1</v>
      </c>
    </row>
    <row r="11955" spans="3:4" x14ac:dyDescent="0.25">
      <c r="C11955" s="159" t="s">
        <v>28564</v>
      </c>
      <c r="D11955" s="159">
        <v>1</v>
      </c>
    </row>
    <row r="11956" spans="3:4" x14ac:dyDescent="0.25">
      <c r="C11956" s="159" t="s">
        <v>28565</v>
      </c>
      <c r="D11956" s="159">
        <v>1</v>
      </c>
    </row>
    <row r="11957" spans="3:4" x14ac:dyDescent="0.25">
      <c r="C11957" s="159" t="s">
        <v>28566</v>
      </c>
      <c r="D11957" s="159">
        <v>1</v>
      </c>
    </row>
    <row r="11958" spans="3:4" x14ac:dyDescent="0.25">
      <c r="C11958" s="159" t="s">
        <v>28567</v>
      </c>
      <c r="D11958" s="159">
        <v>1</v>
      </c>
    </row>
    <row r="11959" spans="3:4" x14ac:dyDescent="0.25">
      <c r="C11959" s="159" t="s">
        <v>28568</v>
      </c>
      <c r="D11959" s="159">
        <v>1</v>
      </c>
    </row>
    <row r="11960" spans="3:4" x14ac:dyDescent="0.25">
      <c r="C11960" s="159" t="s">
        <v>28569</v>
      </c>
      <c r="D11960" s="159">
        <v>1</v>
      </c>
    </row>
    <row r="11961" spans="3:4" x14ac:dyDescent="0.25">
      <c r="C11961" s="159" t="s">
        <v>28570</v>
      </c>
      <c r="D11961" s="159">
        <v>1</v>
      </c>
    </row>
    <row r="11962" spans="3:4" x14ac:dyDescent="0.25">
      <c r="C11962" s="159" t="s">
        <v>28571</v>
      </c>
      <c r="D11962" s="159">
        <v>1</v>
      </c>
    </row>
    <row r="11963" spans="3:4" x14ac:dyDescent="0.25">
      <c r="C11963" s="159" t="s">
        <v>28572</v>
      </c>
      <c r="D11963" s="159">
        <v>1</v>
      </c>
    </row>
    <row r="11964" spans="3:4" x14ac:dyDescent="0.25">
      <c r="C11964" s="159" t="s">
        <v>28573</v>
      </c>
      <c r="D11964" s="159">
        <v>1</v>
      </c>
    </row>
    <row r="11965" spans="3:4" x14ac:dyDescent="0.25">
      <c r="C11965" s="159" t="s">
        <v>28574</v>
      </c>
      <c r="D11965" s="159">
        <v>1</v>
      </c>
    </row>
    <row r="11966" spans="3:4" x14ac:dyDescent="0.25">
      <c r="C11966" s="159" t="s">
        <v>28575</v>
      </c>
      <c r="D11966" s="159">
        <v>1</v>
      </c>
    </row>
    <row r="11967" spans="3:4" x14ac:dyDescent="0.25">
      <c r="C11967" s="159" t="s">
        <v>28576</v>
      </c>
      <c r="D11967" s="159">
        <v>1</v>
      </c>
    </row>
    <row r="11968" spans="3:4" x14ac:dyDescent="0.25">
      <c r="C11968" s="159" t="s">
        <v>28577</v>
      </c>
      <c r="D11968" s="159">
        <v>1</v>
      </c>
    </row>
    <row r="11969" spans="3:4" x14ac:dyDescent="0.25">
      <c r="C11969" s="159" t="s">
        <v>28578</v>
      </c>
      <c r="D11969" s="159">
        <v>1</v>
      </c>
    </row>
    <row r="11970" spans="3:4" x14ac:dyDescent="0.25">
      <c r="C11970" s="159" t="s">
        <v>28633</v>
      </c>
      <c r="D11970" s="159">
        <v>1</v>
      </c>
    </row>
    <row r="11971" spans="3:4" x14ac:dyDescent="0.25">
      <c r="C11971" s="159" t="s">
        <v>28634</v>
      </c>
      <c r="D11971" s="159">
        <v>1</v>
      </c>
    </row>
    <row r="11972" spans="3:4" x14ac:dyDescent="0.25">
      <c r="C11972" s="159" t="s">
        <v>28635</v>
      </c>
      <c r="D11972" s="159">
        <v>1</v>
      </c>
    </row>
    <row r="11973" spans="3:4" x14ac:dyDescent="0.25">
      <c r="C11973" s="159" t="s">
        <v>28636</v>
      </c>
      <c r="D11973" s="159">
        <v>1</v>
      </c>
    </row>
    <row r="11974" spans="3:4" x14ac:dyDescent="0.25">
      <c r="C11974" s="159" t="s">
        <v>28637</v>
      </c>
      <c r="D11974" s="159">
        <v>1</v>
      </c>
    </row>
    <row r="11975" spans="3:4" x14ac:dyDescent="0.25">
      <c r="C11975" s="159" t="s">
        <v>28638</v>
      </c>
      <c r="D11975" s="159">
        <v>1</v>
      </c>
    </row>
    <row r="11976" spans="3:4" x14ac:dyDescent="0.25">
      <c r="C11976" s="159" t="s">
        <v>28639</v>
      </c>
      <c r="D11976" s="159">
        <v>1</v>
      </c>
    </row>
    <row r="11977" spans="3:4" x14ac:dyDescent="0.25">
      <c r="C11977" s="159" t="s">
        <v>28640</v>
      </c>
      <c r="D11977" s="159">
        <v>1</v>
      </c>
    </row>
    <row r="11978" spans="3:4" x14ac:dyDescent="0.25">
      <c r="C11978" s="159" t="s">
        <v>28641</v>
      </c>
      <c r="D11978" s="159">
        <v>1</v>
      </c>
    </row>
    <row r="11979" spans="3:4" x14ac:dyDescent="0.25">
      <c r="C11979" s="159" t="s">
        <v>28642</v>
      </c>
      <c r="D11979" s="159">
        <v>1</v>
      </c>
    </row>
    <row r="11980" spans="3:4" x14ac:dyDescent="0.25">
      <c r="C11980" s="159" t="s">
        <v>28643</v>
      </c>
      <c r="D11980" s="159">
        <v>1</v>
      </c>
    </row>
    <row r="11981" spans="3:4" x14ac:dyDescent="0.25">
      <c r="C11981" s="159" t="s">
        <v>28644</v>
      </c>
      <c r="D11981" s="159">
        <v>1</v>
      </c>
    </row>
    <row r="11982" spans="3:4" x14ac:dyDescent="0.25">
      <c r="C11982" s="159" t="s">
        <v>28645</v>
      </c>
      <c r="D11982" s="159">
        <v>1</v>
      </c>
    </row>
    <row r="11983" spans="3:4" x14ac:dyDescent="0.25">
      <c r="C11983" s="159" t="s">
        <v>28646</v>
      </c>
      <c r="D11983" s="159">
        <v>1</v>
      </c>
    </row>
    <row r="11984" spans="3:4" x14ac:dyDescent="0.25">
      <c r="C11984" s="159" t="s">
        <v>28647</v>
      </c>
      <c r="D11984" s="159">
        <v>1</v>
      </c>
    </row>
    <row r="11985" spans="3:4" x14ac:dyDescent="0.25">
      <c r="C11985" s="159" t="s">
        <v>28648</v>
      </c>
      <c r="D11985" s="159">
        <v>1</v>
      </c>
    </row>
    <row r="11986" spans="3:4" x14ac:dyDescent="0.25">
      <c r="C11986" s="159" t="s">
        <v>28649</v>
      </c>
      <c r="D11986" s="159">
        <v>1</v>
      </c>
    </row>
    <row r="11987" spans="3:4" x14ac:dyDescent="0.25">
      <c r="C11987" s="159" t="s">
        <v>28650</v>
      </c>
      <c r="D11987" s="159">
        <v>1</v>
      </c>
    </row>
    <row r="11988" spans="3:4" x14ac:dyDescent="0.25">
      <c r="C11988" s="159" t="s">
        <v>28651</v>
      </c>
      <c r="D11988" s="159">
        <v>1</v>
      </c>
    </row>
    <row r="11989" spans="3:4" x14ac:dyDescent="0.25">
      <c r="C11989" s="159" t="s">
        <v>28652</v>
      </c>
      <c r="D11989" s="159">
        <v>1</v>
      </c>
    </row>
    <row r="11990" spans="3:4" x14ac:dyDescent="0.25">
      <c r="C11990" s="159" t="s">
        <v>28653</v>
      </c>
      <c r="D11990" s="159">
        <v>1</v>
      </c>
    </row>
    <row r="11991" spans="3:4" x14ac:dyDescent="0.25">
      <c r="C11991" s="159" t="s">
        <v>28654</v>
      </c>
      <c r="D11991" s="159">
        <v>1</v>
      </c>
    </row>
    <row r="11992" spans="3:4" x14ac:dyDescent="0.25">
      <c r="C11992" s="159" t="s">
        <v>28655</v>
      </c>
      <c r="D11992" s="159">
        <v>1</v>
      </c>
    </row>
    <row r="11993" spans="3:4" x14ac:dyDescent="0.25">
      <c r="C11993" s="159" t="s">
        <v>28656</v>
      </c>
      <c r="D11993" s="159">
        <v>1</v>
      </c>
    </row>
    <row r="11994" spans="3:4" x14ac:dyDescent="0.25">
      <c r="C11994" s="159" t="s">
        <v>28657</v>
      </c>
      <c r="D11994" s="159">
        <v>1</v>
      </c>
    </row>
    <row r="11995" spans="3:4" x14ac:dyDescent="0.25">
      <c r="C11995" s="159" t="s">
        <v>28658</v>
      </c>
      <c r="D11995" s="159">
        <v>1</v>
      </c>
    </row>
    <row r="11996" spans="3:4" x14ac:dyDescent="0.25">
      <c r="C11996" s="159" t="s">
        <v>28659</v>
      </c>
      <c r="D11996" s="159">
        <v>1</v>
      </c>
    </row>
    <row r="11997" spans="3:4" x14ac:dyDescent="0.25">
      <c r="C11997" s="159" t="s">
        <v>28660</v>
      </c>
      <c r="D11997" s="159">
        <v>1</v>
      </c>
    </row>
    <row r="11998" spans="3:4" x14ac:dyDescent="0.25">
      <c r="C11998" s="159" t="s">
        <v>28661</v>
      </c>
      <c r="D11998" s="159">
        <v>1</v>
      </c>
    </row>
    <row r="11999" spans="3:4" x14ac:dyDescent="0.25">
      <c r="C11999" s="159" t="s">
        <v>28662</v>
      </c>
      <c r="D11999" s="159">
        <v>1</v>
      </c>
    </row>
    <row r="12000" spans="3:4" x14ac:dyDescent="0.25">
      <c r="C12000" s="159" t="s">
        <v>28663</v>
      </c>
      <c r="D12000" s="159">
        <v>1</v>
      </c>
    </row>
    <row r="12001" spans="3:4" x14ac:dyDescent="0.25">
      <c r="C12001" s="159" t="s">
        <v>28664</v>
      </c>
      <c r="D12001" s="159">
        <v>1</v>
      </c>
    </row>
    <row r="12002" spans="3:4" x14ac:dyDescent="0.25">
      <c r="C12002" s="159" t="s">
        <v>28665</v>
      </c>
      <c r="D12002" s="159">
        <v>1</v>
      </c>
    </row>
    <row r="12003" spans="3:4" x14ac:dyDescent="0.25">
      <c r="C12003" s="159" t="s">
        <v>28666</v>
      </c>
      <c r="D12003" s="159">
        <v>1</v>
      </c>
    </row>
    <row r="12004" spans="3:4" x14ac:dyDescent="0.25">
      <c r="C12004" s="159" t="s">
        <v>28667</v>
      </c>
      <c r="D12004" s="159">
        <v>1</v>
      </c>
    </row>
    <row r="12005" spans="3:4" x14ac:dyDescent="0.25">
      <c r="C12005" s="159" t="s">
        <v>28668</v>
      </c>
      <c r="D12005" s="159">
        <v>1</v>
      </c>
    </row>
    <row r="12006" spans="3:4" x14ac:dyDescent="0.25">
      <c r="C12006" s="159" t="s">
        <v>28669</v>
      </c>
      <c r="D12006" s="159">
        <v>1</v>
      </c>
    </row>
    <row r="12007" spans="3:4" x14ac:dyDescent="0.25">
      <c r="C12007" s="159" t="s">
        <v>28670</v>
      </c>
      <c r="D12007" s="159">
        <v>1</v>
      </c>
    </row>
    <row r="12008" spans="3:4" x14ac:dyDescent="0.25">
      <c r="C12008" s="159" t="s">
        <v>28671</v>
      </c>
      <c r="D12008" s="159">
        <v>1</v>
      </c>
    </row>
    <row r="12009" spans="3:4" x14ac:dyDescent="0.25">
      <c r="C12009" s="159" t="s">
        <v>28672</v>
      </c>
      <c r="D12009" s="159">
        <v>1</v>
      </c>
    </row>
    <row r="12010" spans="3:4" x14ac:dyDescent="0.25">
      <c r="C12010" s="159" t="s">
        <v>28673</v>
      </c>
      <c r="D12010" s="159">
        <v>1</v>
      </c>
    </row>
    <row r="12011" spans="3:4" x14ac:dyDescent="0.25">
      <c r="C12011" s="159" t="s">
        <v>28674</v>
      </c>
      <c r="D12011" s="159">
        <v>1</v>
      </c>
    </row>
    <row r="12012" spans="3:4" x14ac:dyDescent="0.25">
      <c r="C12012" s="159" t="s">
        <v>28675</v>
      </c>
      <c r="D12012" s="159">
        <v>1</v>
      </c>
    </row>
    <row r="12013" spans="3:4" x14ac:dyDescent="0.25">
      <c r="C12013" s="159" t="s">
        <v>28676</v>
      </c>
      <c r="D12013" s="159">
        <v>1</v>
      </c>
    </row>
    <row r="12014" spans="3:4" x14ac:dyDescent="0.25">
      <c r="C12014" s="159" t="s">
        <v>28677</v>
      </c>
      <c r="D12014" s="159">
        <v>1</v>
      </c>
    </row>
    <row r="12015" spans="3:4" x14ac:dyDescent="0.25">
      <c r="C12015" s="159" t="s">
        <v>28678</v>
      </c>
      <c r="D12015" s="159">
        <v>1</v>
      </c>
    </row>
    <row r="12016" spans="3:4" x14ac:dyDescent="0.25">
      <c r="C12016" s="159" t="s">
        <v>28679</v>
      </c>
      <c r="D12016" s="159">
        <v>1</v>
      </c>
    </row>
    <row r="12017" spans="3:4" x14ac:dyDescent="0.25">
      <c r="C12017" s="159" t="s">
        <v>28680</v>
      </c>
      <c r="D12017" s="159">
        <v>1</v>
      </c>
    </row>
    <row r="12018" spans="3:4" x14ac:dyDescent="0.25">
      <c r="C12018" s="159" t="s">
        <v>28681</v>
      </c>
      <c r="D12018" s="159">
        <v>1</v>
      </c>
    </row>
    <row r="12019" spans="3:4" x14ac:dyDescent="0.25">
      <c r="C12019" s="159" t="s">
        <v>28682</v>
      </c>
      <c r="D12019" s="159">
        <v>1</v>
      </c>
    </row>
    <row r="12020" spans="3:4" x14ac:dyDescent="0.25">
      <c r="C12020" s="159" t="s">
        <v>28683</v>
      </c>
      <c r="D12020" s="159">
        <v>1</v>
      </c>
    </row>
    <row r="12021" spans="3:4" x14ac:dyDescent="0.25">
      <c r="C12021" s="159" t="s">
        <v>28684</v>
      </c>
      <c r="D12021" s="159">
        <v>1</v>
      </c>
    </row>
    <row r="12022" spans="3:4" x14ac:dyDescent="0.25">
      <c r="C12022" s="159" t="s">
        <v>28685</v>
      </c>
      <c r="D12022" s="159">
        <v>1</v>
      </c>
    </row>
    <row r="12023" spans="3:4" x14ac:dyDescent="0.25">
      <c r="C12023" s="159" t="s">
        <v>28686</v>
      </c>
      <c r="D12023" s="159">
        <v>1</v>
      </c>
    </row>
    <row r="12024" spans="3:4" x14ac:dyDescent="0.25">
      <c r="C12024" s="159" t="s">
        <v>28687</v>
      </c>
      <c r="D12024" s="159">
        <v>1</v>
      </c>
    </row>
    <row r="12025" spans="3:4" x14ac:dyDescent="0.25">
      <c r="C12025" s="159" t="s">
        <v>28688</v>
      </c>
      <c r="D12025" s="159">
        <v>1</v>
      </c>
    </row>
    <row r="12026" spans="3:4" x14ac:dyDescent="0.25">
      <c r="C12026" s="159" t="s">
        <v>28689</v>
      </c>
      <c r="D12026" s="159">
        <v>1</v>
      </c>
    </row>
    <row r="12027" spans="3:4" x14ac:dyDescent="0.25">
      <c r="C12027" s="159" t="s">
        <v>28690</v>
      </c>
      <c r="D12027" s="159">
        <v>1</v>
      </c>
    </row>
    <row r="12028" spans="3:4" x14ac:dyDescent="0.25">
      <c r="C12028" s="159" t="s">
        <v>28691</v>
      </c>
      <c r="D12028" s="159">
        <v>1</v>
      </c>
    </row>
    <row r="12029" spans="3:4" x14ac:dyDescent="0.25">
      <c r="C12029" s="159" t="s">
        <v>28692</v>
      </c>
      <c r="D12029" s="159">
        <v>1</v>
      </c>
    </row>
    <row r="12030" spans="3:4" x14ac:dyDescent="0.25">
      <c r="C12030" s="159" t="s">
        <v>28693</v>
      </c>
      <c r="D12030" s="159">
        <v>1</v>
      </c>
    </row>
    <row r="12031" spans="3:4" x14ac:dyDescent="0.25">
      <c r="C12031" s="159" t="s">
        <v>28694</v>
      </c>
      <c r="D12031" s="159">
        <v>1</v>
      </c>
    </row>
    <row r="12032" spans="3:4" x14ac:dyDescent="0.25">
      <c r="C12032" s="159" t="s">
        <v>28695</v>
      </c>
      <c r="D12032" s="159">
        <v>1</v>
      </c>
    </row>
    <row r="12033" spans="3:4" x14ac:dyDescent="0.25">
      <c r="C12033" s="159" t="s">
        <v>28696</v>
      </c>
      <c r="D12033" s="159">
        <v>1</v>
      </c>
    </row>
    <row r="12034" spans="3:4" x14ac:dyDescent="0.25">
      <c r="C12034" s="159" t="s">
        <v>28697</v>
      </c>
      <c r="D12034" s="159">
        <v>1</v>
      </c>
    </row>
    <row r="12035" spans="3:4" x14ac:dyDescent="0.25">
      <c r="C12035" s="159" t="s">
        <v>28698</v>
      </c>
      <c r="D12035" s="159">
        <v>1</v>
      </c>
    </row>
    <row r="12036" spans="3:4" x14ac:dyDescent="0.25">
      <c r="C12036" s="159" t="s">
        <v>28699</v>
      </c>
      <c r="D12036" s="159">
        <v>1</v>
      </c>
    </row>
    <row r="12037" spans="3:4" x14ac:dyDescent="0.25">
      <c r="C12037" s="159" t="s">
        <v>28700</v>
      </c>
      <c r="D12037" s="159">
        <v>1</v>
      </c>
    </row>
    <row r="12038" spans="3:4" x14ac:dyDescent="0.25">
      <c r="C12038" s="159" t="s">
        <v>28701</v>
      </c>
      <c r="D12038" s="159">
        <v>1</v>
      </c>
    </row>
    <row r="12039" spans="3:4" x14ac:dyDescent="0.25">
      <c r="C12039" s="159" t="s">
        <v>28702</v>
      </c>
      <c r="D12039" s="159">
        <v>1</v>
      </c>
    </row>
    <row r="12040" spans="3:4" x14ac:dyDescent="0.25">
      <c r="C12040" s="159" t="s">
        <v>28703</v>
      </c>
      <c r="D12040" s="159">
        <v>1</v>
      </c>
    </row>
    <row r="12041" spans="3:4" x14ac:dyDescent="0.25">
      <c r="C12041" s="159" t="s">
        <v>28704</v>
      </c>
      <c r="D12041" s="159">
        <v>1</v>
      </c>
    </row>
    <row r="12042" spans="3:4" x14ac:dyDescent="0.25">
      <c r="C12042" s="159" t="s">
        <v>28705</v>
      </c>
      <c r="D12042" s="159">
        <v>1</v>
      </c>
    </row>
    <row r="12043" spans="3:4" x14ac:dyDescent="0.25">
      <c r="C12043" s="159" t="s">
        <v>28706</v>
      </c>
      <c r="D12043" s="159">
        <v>1</v>
      </c>
    </row>
    <row r="12044" spans="3:4" x14ac:dyDescent="0.25">
      <c r="C12044" s="159" t="s">
        <v>28707</v>
      </c>
      <c r="D12044" s="159">
        <v>1</v>
      </c>
    </row>
    <row r="12045" spans="3:4" x14ac:dyDescent="0.25">
      <c r="C12045" s="159" t="s">
        <v>28708</v>
      </c>
      <c r="D12045" s="159">
        <v>1</v>
      </c>
    </row>
    <row r="12046" spans="3:4" x14ac:dyDescent="0.25">
      <c r="C12046" s="159" t="s">
        <v>28709</v>
      </c>
      <c r="D12046" s="159">
        <v>1</v>
      </c>
    </row>
    <row r="12047" spans="3:4" x14ac:dyDescent="0.25">
      <c r="C12047" s="159" t="s">
        <v>28710</v>
      </c>
      <c r="D12047" s="159">
        <v>1</v>
      </c>
    </row>
    <row r="12048" spans="3:4" x14ac:dyDescent="0.25">
      <c r="C12048" s="159" t="s">
        <v>28711</v>
      </c>
      <c r="D12048" s="159">
        <v>1</v>
      </c>
    </row>
    <row r="12049" spans="3:4" x14ac:dyDescent="0.25">
      <c r="C12049" s="159" t="s">
        <v>28712</v>
      </c>
      <c r="D12049" s="159">
        <v>1</v>
      </c>
    </row>
    <row r="12050" spans="3:4" x14ac:dyDescent="0.25">
      <c r="C12050" s="159" t="s">
        <v>28713</v>
      </c>
      <c r="D12050" s="159">
        <v>1</v>
      </c>
    </row>
    <row r="12051" spans="3:4" x14ac:dyDescent="0.25">
      <c r="C12051" s="159" t="s">
        <v>28874</v>
      </c>
      <c r="D12051" s="159">
        <v>1</v>
      </c>
    </row>
    <row r="12052" spans="3:4" x14ac:dyDescent="0.25">
      <c r="C12052" s="159" t="s">
        <v>28875</v>
      </c>
      <c r="D12052" s="159">
        <v>1</v>
      </c>
    </row>
    <row r="12053" spans="3:4" x14ac:dyDescent="0.25">
      <c r="C12053" s="159" t="s">
        <v>28876</v>
      </c>
      <c r="D12053" s="159">
        <v>1</v>
      </c>
    </row>
    <row r="12054" spans="3:4" x14ac:dyDescent="0.25">
      <c r="C12054" s="159" t="s">
        <v>28877</v>
      </c>
      <c r="D12054" s="159">
        <v>1</v>
      </c>
    </row>
    <row r="12055" spans="3:4" x14ac:dyDescent="0.25">
      <c r="C12055" s="159" t="s">
        <v>28878</v>
      </c>
      <c r="D12055" s="159">
        <v>1</v>
      </c>
    </row>
    <row r="12056" spans="3:4" x14ac:dyDescent="0.25">
      <c r="C12056" s="159" t="s">
        <v>28879</v>
      </c>
      <c r="D12056" s="159">
        <v>1</v>
      </c>
    </row>
    <row r="12057" spans="3:4" x14ac:dyDescent="0.25">
      <c r="C12057" s="159" t="s">
        <v>28880</v>
      </c>
      <c r="D12057" s="159">
        <v>1</v>
      </c>
    </row>
    <row r="12058" spans="3:4" x14ac:dyDescent="0.25">
      <c r="C12058" s="159" t="s">
        <v>28881</v>
      </c>
      <c r="D12058" s="159">
        <v>1</v>
      </c>
    </row>
    <row r="12059" spans="3:4" x14ac:dyDescent="0.25">
      <c r="C12059" s="159" t="s">
        <v>28882</v>
      </c>
      <c r="D12059" s="159">
        <v>1</v>
      </c>
    </row>
    <row r="12060" spans="3:4" x14ac:dyDescent="0.25">
      <c r="C12060" s="159" t="s">
        <v>28883</v>
      </c>
      <c r="D12060" s="159">
        <v>1</v>
      </c>
    </row>
    <row r="12061" spans="3:4" x14ac:dyDescent="0.25">
      <c r="C12061" s="159" t="s">
        <v>28884</v>
      </c>
      <c r="D12061" s="159">
        <v>1</v>
      </c>
    </row>
    <row r="12062" spans="3:4" x14ac:dyDescent="0.25">
      <c r="C12062" s="159" t="s">
        <v>28885</v>
      </c>
      <c r="D12062" s="159">
        <v>1</v>
      </c>
    </row>
    <row r="12063" spans="3:4" x14ac:dyDescent="0.25">
      <c r="C12063" s="159" t="s">
        <v>28886</v>
      </c>
      <c r="D12063" s="159">
        <v>1</v>
      </c>
    </row>
    <row r="12064" spans="3:4" x14ac:dyDescent="0.25">
      <c r="C12064" s="159" t="s">
        <v>28887</v>
      </c>
      <c r="D12064" s="159">
        <v>1</v>
      </c>
    </row>
    <row r="12065" spans="3:4" x14ac:dyDescent="0.25">
      <c r="C12065" s="159" t="s">
        <v>28888</v>
      </c>
      <c r="D12065" s="159">
        <v>1</v>
      </c>
    </row>
    <row r="12066" spans="3:4" x14ac:dyDescent="0.25">
      <c r="C12066" s="159" t="s">
        <v>28889</v>
      </c>
      <c r="D12066" s="159">
        <v>1</v>
      </c>
    </row>
    <row r="12067" spans="3:4" x14ac:dyDescent="0.25">
      <c r="C12067" s="159" t="s">
        <v>28890</v>
      </c>
      <c r="D12067" s="159">
        <v>1</v>
      </c>
    </row>
    <row r="12068" spans="3:4" x14ac:dyDescent="0.25">
      <c r="C12068" s="159" t="s">
        <v>28891</v>
      </c>
      <c r="D12068" s="159">
        <v>1</v>
      </c>
    </row>
    <row r="12069" spans="3:4" x14ac:dyDescent="0.25">
      <c r="C12069" s="159" t="s">
        <v>28892</v>
      </c>
      <c r="D12069" s="159">
        <v>1</v>
      </c>
    </row>
    <row r="12070" spans="3:4" x14ac:dyDescent="0.25">
      <c r="C12070" s="159" t="s">
        <v>28893</v>
      </c>
      <c r="D12070" s="159">
        <v>1</v>
      </c>
    </row>
    <row r="12071" spans="3:4" x14ac:dyDescent="0.25">
      <c r="C12071" s="159" t="s">
        <v>28894</v>
      </c>
      <c r="D12071" s="159">
        <v>1</v>
      </c>
    </row>
    <row r="12072" spans="3:4" x14ac:dyDescent="0.25">
      <c r="C12072" s="159" t="s">
        <v>28895</v>
      </c>
      <c r="D12072" s="159">
        <v>1</v>
      </c>
    </row>
    <row r="12073" spans="3:4" x14ac:dyDescent="0.25">
      <c r="C12073" s="159" t="s">
        <v>28896</v>
      </c>
      <c r="D12073" s="159">
        <v>1</v>
      </c>
    </row>
    <row r="12074" spans="3:4" x14ac:dyDescent="0.25">
      <c r="C12074" s="159" t="s">
        <v>28897</v>
      </c>
      <c r="D12074" s="159">
        <v>1</v>
      </c>
    </row>
    <row r="12075" spans="3:4" x14ac:dyDescent="0.25">
      <c r="C12075" s="159" t="s">
        <v>28898</v>
      </c>
      <c r="D12075" s="159">
        <v>1</v>
      </c>
    </row>
    <row r="12076" spans="3:4" x14ac:dyDescent="0.25">
      <c r="C12076" s="159" t="s">
        <v>28899</v>
      </c>
      <c r="D12076" s="159">
        <v>1</v>
      </c>
    </row>
    <row r="12077" spans="3:4" x14ac:dyDescent="0.25">
      <c r="C12077" s="159" t="s">
        <v>28900</v>
      </c>
      <c r="D12077" s="159">
        <v>1</v>
      </c>
    </row>
    <row r="12078" spans="3:4" x14ac:dyDescent="0.25">
      <c r="C12078" s="159" t="s">
        <v>28901</v>
      </c>
      <c r="D12078" s="159">
        <v>1</v>
      </c>
    </row>
    <row r="12079" spans="3:4" x14ac:dyDescent="0.25">
      <c r="C12079" s="159" t="s">
        <v>28902</v>
      </c>
      <c r="D12079" s="159">
        <v>1</v>
      </c>
    </row>
    <row r="12080" spans="3:4" x14ac:dyDescent="0.25">
      <c r="C12080" s="159" t="s">
        <v>28903</v>
      </c>
      <c r="D12080" s="159">
        <v>1</v>
      </c>
    </row>
    <row r="12081" spans="3:4" x14ac:dyDescent="0.25">
      <c r="C12081" s="159" t="s">
        <v>28734</v>
      </c>
      <c r="D12081" s="159">
        <v>1</v>
      </c>
    </row>
    <row r="12082" spans="3:4" x14ac:dyDescent="0.25">
      <c r="C12082" s="159" t="s">
        <v>28735</v>
      </c>
      <c r="D12082" s="159">
        <v>1</v>
      </c>
    </row>
    <row r="12083" spans="3:4" x14ac:dyDescent="0.25">
      <c r="C12083" s="159" t="s">
        <v>28736</v>
      </c>
      <c r="D12083" s="159">
        <v>1</v>
      </c>
    </row>
    <row r="12084" spans="3:4" x14ac:dyDescent="0.25">
      <c r="C12084" s="159" t="s">
        <v>28737</v>
      </c>
      <c r="D12084" s="159">
        <v>1</v>
      </c>
    </row>
    <row r="12085" spans="3:4" x14ac:dyDescent="0.25">
      <c r="C12085" s="159" t="s">
        <v>28738</v>
      </c>
      <c r="D12085" s="159">
        <v>1</v>
      </c>
    </row>
    <row r="12086" spans="3:4" x14ac:dyDescent="0.25">
      <c r="C12086" s="159" t="s">
        <v>28739</v>
      </c>
      <c r="D12086" s="159">
        <v>1</v>
      </c>
    </row>
    <row r="12087" spans="3:4" x14ac:dyDescent="0.25">
      <c r="C12087" s="159" t="s">
        <v>28740</v>
      </c>
      <c r="D12087" s="159">
        <v>1</v>
      </c>
    </row>
    <row r="12088" spans="3:4" x14ac:dyDescent="0.25">
      <c r="C12088" s="159" t="s">
        <v>28741</v>
      </c>
      <c r="D12088" s="159">
        <v>1</v>
      </c>
    </row>
    <row r="12089" spans="3:4" x14ac:dyDescent="0.25">
      <c r="C12089" s="159" t="s">
        <v>28742</v>
      </c>
      <c r="D12089" s="159">
        <v>1</v>
      </c>
    </row>
    <row r="12090" spans="3:4" x14ac:dyDescent="0.25">
      <c r="C12090" s="159" t="s">
        <v>28743</v>
      </c>
      <c r="D12090" s="159">
        <v>1</v>
      </c>
    </row>
    <row r="12091" spans="3:4" x14ac:dyDescent="0.25">
      <c r="C12091" s="159" t="s">
        <v>28744</v>
      </c>
      <c r="D12091" s="159">
        <v>1</v>
      </c>
    </row>
    <row r="12092" spans="3:4" x14ac:dyDescent="0.25">
      <c r="C12092" s="159" t="s">
        <v>28745</v>
      </c>
      <c r="D12092" s="159">
        <v>1</v>
      </c>
    </row>
    <row r="12093" spans="3:4" x14ac:dyDescent="0.25">
      <c r="C12093" s="159" t="s">
        <v>28746</v>
      </c>
      <c r="D12093" s="159">
        <v>1</v>
      </c>
    </row>
    <row r="12094" spans="3:4" x14ac:dyDescent="0.25">
      <c r="C12094" s="159" t="s">
        <v>28747</v>
      </c>
      <c r="D12094" s="159">
        <v>1</v>
      </c>
    </row>
    <row r="12095" spans="3:4" x14ac:dyDescent="0.25">
      <c r="C12095" s="159" t="s">
        <v>28748</v>
      </c>
      <c r="D12095" s="159">
        <v>1</v>
      </c>
    </row>
    <row r="12096" spans="3:4" x14ac:dyDescent="0.25">
      <c r="C12096" s="159" t="s">
        <v>28749</v>
      </c>
      <c r="D12096" s="159">
        <v>1</v>
      </c>
    </row>
    <row r="12097" spans="3:4" x14ac:dyDescent="0.25">
      <c r="C12097" s="159" t="s">
        <v>28750</v>
      </c>
      <c r="D12097" s="159">
        <v>1</v>
      </c>
    </row>
    <row r="12098" spans="3:4" x14ac:dyDescent="0.25">
      <c r="C12098" s="159" t="s">
        <v>28751</v>
      </c>
      <c r="D12098" s="159">
        <v>1</v>
      </c>
    </row>
    <row r="12099" spans="3:4" x14ac:dyDescent="0.25">
      <c r="C12099" s="159" t="s">
        <v>28752</v>
      </c>
      <c r="D12099" s="159">
        <v>1</v>
      </c>
    </row>
    <row r="12100" spans="3:4" x14ac:dyDescent="0.25">
      <c r="C12100" s="159" t="s">
        <v>28753</v>
      </c>
      <c r="D12100" s="159">
        <v>1</v>
      </c>
    </row>
    <row r="12101" spans="3:4" x14ac:dyDescent="0.25">
      <c r="C12101" s="159" t="s">
        <v>28754</v>
      </c>
      <c r="D12101" s="159">
        <v>1</v>
      </c>
    </row>
    <row r="12102" spans="3:4" x14ac:dyDescent="0.25">
      <c r="C12102" s="159" t="s">
        <v>28755</v>
      </c>
      <c r="D12102" s="159">
        <v>1</v>
      </c>
    </row>
    <row r="12103" spans="3:4" x14ac:dyDescent="0.25">
      <c r="C12103" s="159" t="s">
        <v>28756</v>
      </c>
      <c r="D12103" s="159">
        <v>1</v>
      </c>
    </row>
    <row r="12104" spans="3:4" x14ac:dyDescent="0.25">
      <c r="C12104" s="159" t="s">
        <v>28757</v>
      </c>
      <c r="D12104" s="159">
        <v>1</v>
      </c>
    </row>
    <row r="12105" spans="3:4" x14ac:dyDescent="0.25">
      <c r="C12105" s="159" t="s">
        <v>28758</v>
      </c>
      <c r="D12105" s="159">
        <v>1</v>
      </c>
    </row>
    <row r="12106" spans="3:4" x14ac:dyDescent="0.25">
      <c r="C12106" s="159" t="s">
        <v>28759</v>
      </c>
      <c r="D12106" s="159">
        <v>1</v>
      </c>
    </row>
    <row r="12107" spans="3:4" x14ac:dyDescent="0.25">
      <c r="C12107" s="159" t="s">
        <v>28760</v>
      </c>
      <c r="D12107" s="159">
        <v>1</v>
      </c>
    </row>
    <row r="12108" spans="3:4" x14ac:dyDescent="0.25">
      <c r="C12108" s="159" t="s">
        <v>28761</v>
      </c>
      <c r="D12108" s="159">
        <v>1</v>
      </c>
    </row>
    <row r="12109" spans="3:4" x14ac:dyDescent="0.25">
      <c r="C12109" s="159" t="s">
        <v>28762</v>
      </c>
      <c r="D12109" s="159">
        <v>1</v>
      </c>
    </row>
    <row r="12110" spans="3:4" x14ac:dyDescent="0.25">
      <c r="C12110" s="159" t="s">
        <v>28763</v>
      </c>
      <c r="D12110" s="159">
        <v>1</v>
      </c>
    </row>
    <row r="12111" spans="3:4" x14ac:dyDescent="0.25">
      <c r="C12111" s="159" t="s">
        <v>28764</v>
      </c>
      <c r="D12111" s="159">
        <v>1</v>
      </c>
    </row>
    <row r="12112" spans="3:4" x14ac:dyDescent="0.25">
      <c r="C12112" s="159" t="s">
        <v>28765</v>
      </c>
      <c r="D12112" s="159">
        <v>1</v>
      </c>
    </row>
    <row r="12113" spans="3:4" x14ac:dyDescent="0.25">
      <c r="C12113" s="159" t="s">
        <v>28766</v>
      </c>
      <c r="D12113" s="159">
        <v>1</v>
      </c>
    </row>
    <row r="12114" spans="3:4" x14ac:dyDescent="0.25">
      <c r="C12114" s="159" t="s">
        <v>28767</v>
      </c>
      <c r="D12114" s="159">
        <v>1</v>
      </c>
    </row>
    <row r="12115" spans="3:4" x14ac:dyDescent="0.25">
      <c r="C12115" s="159" t="s">
        <v>28768</v>
      </c>
      <c r="D12115" s="159">
        <v>1</v>
      </c>
    </row>
    <row r="12116" spans="3:4" x14ac:dyDescent="0.25">
      <c r="C12116" s="159" t="s">
        <v>28769</v>
      </c>
      <c r="D12116" s="159">
        <v>1</v>
      </c>
    </row>
    <row r="12117" spans="3:4" x14ac:dyDescent="0.25">
      <c r="C12117" s="159" t="s">
        <v>28770</v>
      </c>
      <c r="D12117" s="159">
        <v>1</v>
      </c>
    </row>
    <row r="12118" spans="3:4" x14ac:dyDescent="0.25">
      <c r="C12118" s="159" t="s">
        <v>28771</v>
      </c>
      <c r="D12118" s="159">
        <v>1</v>
      </c>
    </row>
    <row r="12119" spans="3:4" x14ac:dyDescent="0.25">
      <c r="C12119" s="159" t="s">
        <v>28772</v>
      </c>
      <c r="D12119" s="159">
        <v>1</v>
      </c>
    </row>
    <row r="12120" spans="3:4" x14ac:dyDescent="0.25">
      <c r="C12120" s="159" t="s">
        <v>28773</v>
      </c>
      <c r="D12120" s="159">
        <v>1</v>
      </c>
    </row>
    <row r="12121" spans="3:4" x14ac:dyDescent="0.25">
      <c r="C12121" s="159" t="s">
        <v>28774</v>
      </c>
      <c r="D12121" s="159">
        <v>1</v>
      </c>
    </row>
    <row r="12122" spans="3:4" x14ac:dyDescent="0.25">
      <c r="C12122" s="159" t="s">
        <v>28775</v>
      </c>
      <c r="D12122" s="159">
        <v>1</v>
      </c>
    </row>
    <row r="12123" spans="3:4" x14ac:dyDescent="0.25">
      <c r="C12123" s="159" t="s">
        <v>28776</v>
      </c>
      <c r="D12123" s="159">
        <v>1</v>
      </c>
    </row>
    <row r="12124" spans="3:4" x14ac:dyDescent="0.25">
      <c r="C12124" s="159" t="s">
        <v>28777</v>
      </c>
      <c r="D12124" s="159">
        <v>1</v>
      </c>
    </row>
    <row r="12125" spans="3:4" x14ac:dyDescent="0.25">
      <c r="C12125" s="159" t="s">
        <v>28778</v>
      </c>
      <c r="D12125" s="159">
        <v>1</v>
      </c>
    </row>
    <row r="12126" spans="3:4" x14ac:dyDescent="0.25">
      <c r="C12126" s="159" t="s">
        <v>28779</v>
      </c>
      <c r="D12126" s="159">
        <v>1</v>
      </c>
    </row>
    <row r="12127" spans="3:4" x14ac:dyDescent="0.25">
      <c r="C12127" s="159" t="s">
        <v>28780</v>
      </c>
      <c r="D12127" s="159">
        <v>1</v>
      </c>
    </row>
    <row r="12128" spans="3:4" x14ac:dyDescent="0.25">
      <c r="C12128" s="159" t="s">
        <v>28781</v>
      </c>
      <c r="D12128" s="159">
        <v>1</v>
      </c>
    </row>
    <row r="12129" spans="3:4" x14ac:dyDescent="0.25">
      <c r="C12129" s="159" t="s">
        <v>28782</v>
      </c>
      <c r="D12129" s="159">
        <v>1</v>
      </c>
    </row>
    <row r="12130" spans="3:4" x14ac:dyDescent="0.25">
      <c r="C12130" s="159" t="s">
        <v>28783</v>
      </c>
      <c r="D12130" s="159">
        <v>1</v>
      </c>
    </row>
    <row r="12131" spans="3:4" x14ac:dyDescent="0.25">
      <c r="C12131" s="159" t="s">
        <v>28784</v>
      </c>
      <c r="D12131" s="159">
        <v>1</v>
      </c>
    </row>
    <row r="12132" spans="3:4" x14ac:dyDescent="0.25">
      <c r="C12132" s="159" t="s">
        <v>28785</v>
      </c>
      <c r="D12132" s="159">
        <v>1</v>
      </c>
    </row>
    <row r="12133" spans="3:4" x14ac:dyDescent="0.25">
      <c r="C12133" s="159" t="s">
        <v>28786</v>
      </c>
      <c r="D12133" s="159">
        <v>1</v>
      </c>
    </row>
    <row r="12134" spans="3:4" x14ac:dyDescent="0.25">
      <c r="C12134" s="159" t="s">
        <v>28787</v>
      </c>
      <c r="D12134" s="159">
        <v>1</v>
      </c>
    </row>
    <row r="12135" spans="3:4" x14ac:dyDescent="0.25">
      <c r="C12135" s="159" t="s">
        <v>28788</v>
      </c>
      <c r="D12135" s="159">
        <v>1</v>
      </c>
    </row>
    <row r="12136" spans="3:4" x14ac:dyDescent="0.25">
      <c r="C12136" s="159" t="s">
        <v>28789</v>
      </c>
      <c r="D12136" s="159">
        <v>1</v>
      </c>
    </row>
    <row r="12137" spans="3:4" x14ac:dyDescent="0.25">
      <c r="C12137" s="159" t="s">
        <v>28790</v>
      </c>
      <c r="D12137" s="159">
        <v>1</v>
      </c>
    </row>
    <row r="12138" spans="3:4" x14ac:dyDescent="0.25">
      <c r="C12138" s="159" t="s">
        <v>28791</v>
      </c>
      <c r="D12138" s="159">
        <v>1</v>
      </c>
    </row>
    <row r="12139" spans="3:4" x14ac:dyDescent="0.25">
      <c r="C12139" s="159" t="s">
        <v>28792</v>
      </c>
      <c r="D12139" s="159">
        <v>1</v>
      </c>
    </row>
    <row r="12140" spans="3:4" x14ac:dyDescent="0.25">
      <c r="C12140" s="159" t="s">
        <v>28793</v>
      </c>
      <c r="D12140" s="159">
        <v>1</v>
      </c>
    </row>
    <row r="12141" spans="3:4" x14ac:dyDescent="0.25">
      <c r="C12141" s="159" t="s">
        <v>28794</v>
      </c>
      <c r="D12141" s="159">
        <v>1</v>
      </c>
    </row>
    <row r="12142" spans="3:4" x14ac:dyDescent="0.25">
      <c r="C12142" s="159" t="s">
        <v>28795</v>
      </c>
      <c r="D12142" s="159">
        <v>1</v>
      </c>
    </row>
    <row r="12143" spans="3:4" x14ac:dyDescent="0.25">
      <c r="C12143" s="159" t="s">
        <v>28796</v>
      </c>
      <c r="D12143" s="159">
        <v>1</v>
      </c>
    </row>
    <row r="12144" spans="3:4" x14ac:dyDescent="0.25">
      <c r="C12144" s="159" t="s">
        <v>28797</v>
      </c>
      <c r="D12144" s="159">
        <v>1</v>
      </c>
    </row>
    <row r="12145" spans="3:4" x14ac:dyDescent="0.25">
      <c r="C12145" s="159" t="s">
        <v>28798</v>
      </c>
      <c r="D12145" s="159">
        <v>1</v>
      </c>
    </row>
    <row r="12146" spans="3:4" x14ac:dyDescent="0.25">
      <c r="C12146" s="159" t="s">
        <v>28799</v>
      </c>
      <c r="D12146" s="159">
        <v>1</v>
      </c>
    </row>
    <row r="12147" spans="3:4" x14ac:dyDescent="0.25">
      <c r="C12147" s="159" t="s">
        <v>28800</v>
      </c>
      <c r="D12147" s="159">
        <v>1</v>
      </c>
    </row>
    <row r="12148" spans="3:4" x14ac:dyDescent="0.25">
      <c r="C12148" s="159" t="s">
        <v>28801</v>
      </c>
      <c r="D12148" s="159">
        <v>1</v>
      </c>
    </row>
    <row r="12149" spans="3:4" x14ac:dyDescent="0.25">
      <c r="C12149" s="159" t="s">
        <v>28802</v>
      </c>
      <c r="D12149" s="159">
        <v>1</v>
      </c>
    </row>
    <row r="12150" spans="3:4" x14ac:dyDescent="0.25">
      <c r="C12150" s="159" t="s">
        <v>28803</v>
      </c>
      <c r="D12150" s="159">
        <v>1</v>
      </c>
    </row>
    <row r="12151" spans="3:4" x14ac:dyDescent="0.25">
      <c r="C12151" s="159" t="s">
        <v>28804</v>
      </c>
      <c r="D12151" s="159">
        <v>1</v>
      </c>
    </row>
    <row r="12152" spans="3:4" x14ac:dyDescent="0.25">
      <c r="C12152" s="159" t="s">
        <v>28805</v>
      </c>
      <c r="D12152" s="159">
        <v>1</v>
      </c>
    </row>
    <row r="12153" spans="3:4" x14ac:dyDescent="0.25">
      <c r="C12153" s="159" t="s">
        <v>28806</v>
      </c>
      <c r="D12153" s="159">
        <v>1</v>
      </c>
    </row>
    <row r="12154" spans="3:4" x14ac:dyDescent="0.25">
      <c r="C12154" s="159" t="s">
        <v>28807</v>
      </c>
      <c r="D12154" s="159">
        <v>1</v>
      </c>
    </row>
    <row r="12155" spans="3:4" x14ac:dyDescent="0.25">
      <c r="C12155" s="159" t="s">
        <v>28808</v>
      </c>
      <c r="D12155" s="159">
        <v>1</v>
      </c>
    </row>
    <row r="12156" spans="3:4" x14ac:dyDescent="0.25">
      <c r="C12156" s="159" t="s">
        <v>28809</v>
      </c>
      <c r="D12156" s="159">
        <v>1</v>
      </c>
    </row>
    <row r="12157" spans="3:4" x14ac:dyDescent="0.25">
      <c r="C12157" s="159" t="s">
        <v>28810</v>
      </c>
      <c r="D12157" s="159">
        <v>1</v>
      </c>
    </row>
    <row r="12158" spans="3:4" x14ac:dyDescent="0.25">
      <c r="C12158" s="159" t="s">
        <v>28811</v>
      </c>
      <c r="D12158" s="159">
        <v>1</v>
      </c>
    </row>
    <row r="12159" spans="3:4" x14ac:dyDescent="0.25">
      <c r="C12159" s="159" t="s">
        <v>28812</v>
      </c>
      <c r="D12159" s="159">
        <v>1</v>
      </c>
    </row>
    <row r="12160" spans="3:4" x14ac:dyDescent="0.25">
      <c r="C12160" s="159" t="s">
        <v>28813</v>
      </c>
      <c r="D12160" s="159">
        <v>1</v>
      </c>
    </row>
    <row r="12161" spans="3:4" x14ac:dyDescent="0.25">
      <c r="C12161" s="159" t="s">
        <v>28814</v>
      </c>
      <c r="D12161" s="159">
        <v>1</v>
      </c>
    </row>
    <row r="12162" spans="3:4" x14ac:dyDescent="0.25">
      <c r="C12162" s="159" t="s">
        <v>28815</v>
      </c>
      <c r="D12162" s="159">
        <v>1</v>
      </c>
    </row>
    <row r="12163" spans="3:4" x14ac:dyDescent="0.25">
      <c r="C12163" s="159" t="s">
        <v>28816</v>
      </c>
      <c r="D12163" s="159">
        <v>1</v>
      </c>
    </row>
    <row r="12164" spans="3:4" x14ac:dyDescent="0.25">
      <c r="C12164" s="159" t="s">
        <v>28817</v>
      </c>
      <c r="D12164" s="159">
        <v>1</v>
      </c>
    </row>
    <row r="12165" spans="3:4" x14ac:dyDescent="0.25">
      <c r="C12165" s="159" t="s">
        <v>28818</v>
      </c>
      <c r="D12165" s="159">
        <v>1</v>
      </c>
    </row>
    <row r="12166" spans="3:4" x14ac:dyDescent="0.25">
      <c r="C12166" s="159" t="s">
        <v>28819</v>
      </c>
      <c r="D12166" s="159">
        <v>1</v>
      </c>
    </row>
    <row r="12167" spans="3:4" x14ac:dyDescent="0.25">
      <c r="C12167" s="159" t="s">
        <v>28820</v>
      </c>
      <c r="D12167" s="159">
        <v>1</v>
      </c>
    </row>
    <row r="12168" spans="3:4" x14ac:dyDescent="0.25">
      <c r="C12168" s="159" t="s">
        <v>28821</v>
      </c>
      <c r="D12168" s="159">
        <v>1</v>
      </c>
    </row>
    <row r="12169" spans="3:4" x14ac:dyDescent="0.25">
      <c r="C12169" s="159" t="s">
        <v>28822</v>
      </c>
      <c r="D12169" s="159">
        <v>1</v>
      </c>
    </row>
    <row r="12170" spans="3:4" x14ac:dyDescent="0.25">
      <c r="C12170" s="159" t="s">
        <v>28823</v>
      </c>
      <c r="D12170" s="159">
        <v>1</v>
      </c>
    </row>
    <row r="12171" spans="3:4" x14ac:dyDescent="0.25">
      <c r="C12171" s="159" t="s">
        <v>28824</v>
      </c>
      <c r="D12171" s="159">
        <v>1</v>
      </c>
    </row>
    <row r="12172" spans="3:4" x14ac:dyDescent="0.25">
      <c r="C12172" s="159" t="s">
        <v>28825</v>
      </c>
      <c r="D12172" s="159">
        <v>1</v>
      </c>
    </row>
    <row r="12173" spans="3:4" x14ac:dyDescent="0.25">
      <c r="C12173" s="159" t="s">
        <v>28826</v>
      </c>
      <c r="D12173" s="159">
        <v>1</v>
      </c>
    </row>
    <row r="12174" spans="3:4" x14ac:dyDescent="0.25">
      <c r="C12174" s="159" t="s">
        <v>28827</v>
      </c>
      <c r="D12174" s="159">
        <v>1</v>
      </c>
    </row>
    <row r="12175" spans="3:4" x14ac:dyDescent="0.25">
      <c r="C12175" s="159" t="s">
        <v>28828</v>
      </c>
      <c r="D12175" s="159">
        <v>1</v>
      </c>
    </row>
    <row r="12176" spans="3:4" x14ac:dyDescent="0.25">
      <c r="C12176" s="159" t="s">
        <v>28829</v>
      </c>
      <c r="D12176" s="159">
        <v>1</v>
      </c>
    </row>
    <row r="12177" spans="3:4" x14ac:dyDescent="0.25">
      <c r="C12177" s="159" t="s">
        <v>28830</v>
      </c>
      <c r="D12177" s="159">
        <v>1</v>
      </c>
    </row>
    <row r="12178" spans="3:4" x14ac:dyDescent="0.25">
      <c r="C12178" s="159" t="s">
        <v>28831</v>
      </c>
      <c r="D12178" s="159">
        <v>1</v>
      </c>
    </row>
    <row r="12179" spans="3:4" x14ac:dyDescent="0.25">
      <c r="C12179" s="159" t="s">
        <v>28832</v>
      </c>
      <c r="D12179" s="159">
        <v>1</v>
      </c>
    </row>
    <row r="12180" spans="3:4" x14ac:dyDescent="0.25">
      <c r="C12180" s="159" t="s">
        <v>28833</v>
      </c>
      <c r="D12180" s="159">
        <v>1</v>
      </c>
    </row>
    <row r="12181" spans="3:4" x14ac:dyDescent="0.25">
      <c r="C12181" s="159" t="s">
        <v>28834</v>
      </c>
      <c r="D12181" s="159">
        <v>1</v>
      </c>
    </row>
    <row r="12182" spans="3:4" x14ac:dyDescent="0.25">
      <c r="C12182" s="159" t="s">
        <v>28835</v>
      </c>
      <c r="D12182" s="159">
        <v>1</v>
      </c>
    </row>
    <row r="12183" spans="3:4" x14ac:dyDescent="0.25">
      <c r="C12183" s="159" t="s">
        <v>28836</v>
      </c>
      <c r="D12183" s="159">
        <v>1</v>
      </c>
    </row>
    <row r="12184" spans="3:4" x14ac:dyDescent="0.25">
      <c r="C12184" s="159" t="s">
        <v>28837</v>
      </c>
      <c r="D12184" s="159">
        <v>1</v>
      </c>
    </row>
    <row r="12185" spans="3:4" x14ac:dyDescent="0.25">
      <c r="C12185" s="159" t="s">
        <v>28838</v>
      </c>
      <c r="D12185" s="159">
        <v>1</v>
      </c>
    </row>
    <row r="12186" spans="3:4" x14ac:dyDescent="0.25">
      <c r="C12186" s="159" t="s">
        <v>28839</v>
      </c>
      <c r="D12186" s="159">
        <v>1</v>
      </c>
    </row>
    <row r="12187" spans="3:4" x14ac:dyDescent="0.25">
      <c r="C12187" s="159" t="s">
        <v>28840</v>
      </c>
      <c r="D12187" s="159">
        <v>1</v>
      </c>
    </row>
    <row r="12188" spans="3:4" x14ac:dyDescent="0.25">
      <c r="C12188" s="159" t="s">
        <v>28841</v>
      </c>
      <c r="D12188" s="159">
        <v>1</v>
      </c>
    </row>
    <row r="12189" spans="3:4" x14ac:dyDescent="0.25">
      <c r="C12189" s="159" t="s">
        <v>28842</v>
      </c>
      <c r="D12189" s="159">
        <v>1</v>
      </c>
    </row>
    <row r="12190" spans="3:4" x14ac:dyDescent="0.25">
      <c r="C12190" s="159" t="s">
        <v>28843</v>
      </c>
      <c r="D12190" s="159">
        <v>1</v>
      </c>
    </row>
    <row r="12191" spans="3:4" x14ac:dyDescent="0.25">
      <c r="C12191" s="159" t="s">
        <v>28844</v>
      </c>
      <c r="D12191" s="159">
        <v>1</v>
      </c>
    </row>
    <row r="12192" spans="3:4" x14ac:dyDescent="0.25">
      <c r="C12192" s="159" t="s">
        <v>28845</v>
      </c>
      <c r="D12192" s="159">
        <v>1</v>
      </c>
    </row>
    <row r="12193" spans="3:4" x14ac:dyDescent="0.25">
      <c r="C12193" s="159" t="s">
        <v>28846</v>
      </c>
      <c r="D12193" s="159">
        <v>1</v>
      </c>
    </row>
    <row r="12194" spans="3:4" x14ac:dyDescent="0.25">
      <c r="C12194" s="159" t="s">
        <v>28847</v>
      </c>
      <c r="D12194" s="159">
        <v>1</v>
      </c>
    </row>
    <row r="12195" spans="3:4" x14ac:dyDescent="0.25">
      <c r="C12195" s="159" t="s">
        <v>28848</v>
      </c>
      <c r="D12195" s="159">
        <v>1</v>
      </c>
    </row>
    <row r="12196" spans="3:4" x14ac:dyDescent="0.25">
      <c r="C12196" s="159" t="s">
        <v>28849</v>
      </c>
      <c r="D12196" s="159">
        <v>1</v>
      </c>
    </row>
    <row r="12197" spans="3:4" x14ac:dyDescent="0.25">
      <c r="C12197" s="159" t="s">
        <v>28850</v>
      </c>
      <c r="D12197" s="159">
        <v>1</v>
      </c>
    </row>
    <row r="12198" spans="3:4" x14ac:dyDescent="0.25">
      <c r="C12198" s="159" t="s">
        <v>28851</v>
      </c>
      <c r="D12198" s="159">
        <v>1</v>
      </c>
    </row>
    <row r="12199" spans="3:4" x14ac:dyDescent="0.25">
      <c r="C12199" s="159" t="s">
        <v>28852</v>
      </c>
      <c r="D12199" s="159">
        <v>1</v>
      </c>
    </row>
    <row r="12200" spans="3:4" x14ac:dyDescent="0.25">
      <c r="C12200" s="159" t="s">
        <v>28853</v>
      </c>
      <c r="D12200" s="159">
        <v>1</v>
      </c>
    </row>
    <row r="12201" spans="3:4" x14ac:dyDescent="0.25">
      <c r="C12201" s="159" t="s">
        <v>28854</v>
      </c>
      <c r="D12201" s="159">
        <v>1</v>
      </c>
    </row>
    <row r="12202" spans="3:4" x14ac:dyDescent="0.25">
      <c r="C12202" s="159" t="s">
        <v>28855</v>
      </c>
      <c r="D12202" s="159">
        <v>1</v>
      </c>
    </row>
    <row r="12203" spans="3:4" x14ac:dyDescent="0.25">
      <c r="C12203" s="159" t="s">
        <v>28856</v>
      </c>
      <c r="D12203" s="159">
        <v>1</v>
      </c>
    </row>
    <row r="12204" spans="3:4" x14ac:dyDescent="0.25">
      <c r="C12204" s="159" t="s">
        <v>28857</v>
      </c>
      <c r="D12204" s="159">
        <v>1</v>
      </c>
    </row>
    <row r="12205" spans="3:4" x14ac:dyDescent="0.25">
      <c r="C12205" s="159" t="s">
        <v>28858</v>
      </c>
      <c r="D12205" s="159">
        <v>1</v>
      </c>
    </row>
    <row r="12206" spans="3:4" x14ac:dyDescent="0.25">
      <c r="C12206" s="159" t="s">
        <v>28859</v>
      </c>
      <c r="D12206" s="159">
        <v>1</v>
      </c>
    </row>
    <row r="12207" spans="3:4" x14ac:dyDescent="0.25">
      <c r="C12207" s="159" t="s">
        <v>28860</v>
      </c>
      <c r="D12207" s="159">
        <v>1</v>
      </c>
    </row>
    <row r="12208" spans="3:4" x14ac:dyDescent="0.25">
      <c r="C12208" s="159" t="s">
        <v>28861</v>
      </c>
      <c r="D12208" s="159">
        <v>1</v>
      </c>
    </row>
    <row r="12209" spans="3:4" x14ac:dyDescent="0.25">
      <c r="C12209" s="159" t="s">
        <v>28862</v>
      </c>
      <c r="D12209" s="159">
        <v>1</v>
      </c>
    </row>
    <row r="12210" spans="3:4" x14ac:dyDescent="0.25">
      <c r="C12210" s="159" t="s">
        <v>28863</v>
      </c>
      <c r="D12210" s="159">
        <v>1</v>
      </c>
    </row>
    <row r="12211" spans="3:4" x14ac:dyDescent="0.25">
      <c r="C12211" s="159" t="s">
        <v>28864</v>
      </c>
      <c r="D12211" s="159">
        <v>1</v>
      </c>
    </row>
    <row r="12212" spans="3:4" x14ac:dyDescent="0.25">
      <c r="C12212" s="159" t="s">
        <v>28865</v>
      </c>
      <c r="D12212" s="159">
        <v>1</v>
      </c>
    </row>
    <row r="12213" spans="3:4" x14ac:dyDescent="0.25">
      <c r="C12213" s="159" t="s">
        <v>28866</v>
      </c>
      <c r="D12213" s="159">
        <v>1</v>
      </c>
    </row>
    <row r="12214" spans="3:4" x14ac:dyDescent="0.25">
      <c r="C12214" s="159" t="s">
        <v>28867</v>
      </c>
      <c r="D12214" s="159">
        <v>1</v>
      </c>
    </row>
    <row r="12215" spans="3:4" x14ac:dyDescent="0.25">
      <c r="C12215" s="159" t="s">
        <v>28868</v>
      </c>
      <c r="D12215" s="159">
        <v>1</v>
      </c>
    </row>
    <row r="12216" spans="3:4" x14ac:dyDescent="0.25">
      <c r="C12216" s="159" t="s">
        <v>28869</v>
      </c>
      <c r="D12216" s="159">
        <v>1</v>
      </c>
    </row>
    <row r="12217" spans="3:4" x14ac:dyDescent="0.25">
      <c r="C12217" s="159" t="s">
        <v>28870</v>
      </c>
      <c r="D12217" s="159">
        <v>1</v>
      </c>
    </row>
    <row r="12218" spans="3:4" x14ac:dyDescent="0.25">
      <c r="C12218" s="159" t="s">
        <v>28871</v>
      </c>
      <c r="D12218" s="159">
        <v>1</v>
      </c>
    </row>
    <row r="12219" spans="3:4" x14ac:dyDescent="0.25">
      <c r="C12219" s="159" t="s">
        <v>28872</v>
      </c>
      <c r="D12219" s="159">
        <v>1</v>
      </c>
    </row>
    <row r="12220" spans="3:4" x14ac:dyDescent="0.25">
      <c r="C12220" s="159" t="s">
        <v>28873</v>
      </c>
      <c r="D12220" s="159">
        <v>1</v>
      </c>
    </row>
    <row r="12221" spans="3:4" x14ac:dyDescent="0.25">
      <c r="C12221" s="159" t="s">
        <v>29069</v>
      </c>
      <c r="D12221" s="159">
        <v>1</v>
      </c>
    </row>
    <row r="12222" spans="3:4" x14ac:dyDescent="0.25">
      <c r="C12222" s="159" t="s">
        <v>29070</v>
      </c>
      <c r="D12222" s="159">
        <v>1</v>
      </c>
    </row>
    <row r="12223" spans="3:4" x14ac:dyDescent="0.25">
      <c r="C12223" s="159" t="s">
        <v>29071</v>
      </c>
      <c r="D12223" s="159">
        <v>1</v>
      </c>
    </row>
    <row r="12224" spans="3:4" x14ac:dyDescent="0.25">
      <c r="C12224" s="159" t="s">
        <v>29072</v>
      </c>
      <c r="D12224" s="159">
        <v>1</v>
      </c>
    </row>
    <row r="12225" spans="3:4" x14ac:dyDescent="0.25">
      <c r="C12225" s="159" t="s">
        <v>29073</v>
      </c>
      <c r="D12225" s="159">
        <v>1</v>
      </c>
    </row>
    <row r="12226" spans="3:4" x14ac:dyDescent="0.25">
      <c r="C12226" s="159" t="s">
        <v>29074</v>
      </c>
      <c r="D12226" s="159">
        <v>1</v>
      </c>
    </row>
    <row r="12227" spans="3:4" x14ac:dyDescent="0.25">
      <c r="C12227" s="159" t="s">
        <v>29075</v>
      </c>
      <c r="D12227" s="159">
        <v>1</v>
      </c>
    </row>
    <row r="12228" spans="3:4" x14ac:dyDescent="0.25">
      <c r="C12228" s="159" t="s">
        <v>29076</v>
      </c>
      <c r="D12228" s="159">
        <v>1</v>
      </c>
    </row>
    <row r="12229" spans="3:4" x14ac:dyDescent="0.25">
      <c r="C12229" s="159" t="s">
        <v>29077</v>
      </c>
      <c r="D12229" s="159">
        <v>1</v>
      </c>
    </row>
    <row r="12230" spans="3:4" x14ac:dyDescent="0.25">
      <c r="C12230" s="159" t="s">
        <v>29078</v>
      </c>
      <c r="D12230" s="159">
        <v>1</v>
      </c>
    </row>
    <row r="12231" spans="3:4" x14ac:dyDescent="0.25">
      <c r="C12231" s="159" t="s">
        <v>29079</v>
      </c>
      <c r="D12231" s="159">
        <v>1</v>
      </c>
    </row>
    <row r="12232" spans="3:4" x14ac:dyDescent="0.25">
      <c r="C12232" s="159" t="s">
        <v>29080</v>
      </c>
      <c r="D12232" s="159">
        <v>1</v>
      </c>
    </row>
    <row r="12233" spans="3:4" x14ac:dyDescent="0.25">
      <c r="C12233" s="159" t="s">
        <v>29081</v>
      </c>
      <c r="D12233" s="159">
        <v>1</v>
      </c>
    </row>
    <row r="12234" spans="3:4" x14ac:dyDescent="0.25">
      <c r="C12234" s="159" t="s">
        <v>29082</v>
      </c>
      <c r="D12234" s="159">
        <v>1</v>
      </c>
    </row>
    <row r="12235" spans="3:4" x14ac:dyDescent="0.25">
      <c r="C12235" s="159" t="s">
        <v>29083</v>
      </c>
      <c r="D12235" s="159">
        <v>1</v>
      </c>
    </row>
    <row r="12236" spans="3:4" x14ac:dyDescent="0.25">
      <c r="C12236" s="159" t="s">
        <v>29084</v>
      </c>
      <c r="D12236" s="159">
        <v>1</v>
      </c>
    </row>
    <row r="12237" spans="3:4" x14ac:dyDescent="0.25">
      <c r="C12237" s="159" t="s">
        <v>29085</v>
      </c>
      <c r="D12237" s="159">
        <v>1</v>
      </c>
    </row>
    <row r="12238" spans="3:4" x14ac:dyDescent="0.25">
      <c r="C12238" s="159" t="s">
        <v>29086</v>
      </c>
      <c r="D12238" s="159">
        <v>1</v>
      </c>
    </row>
    <row r="12239" spans="3:4" x14ac:dyDescent="0.25">
      <c r="C12239" s="159" t="s">
        <v>29087</v>
      </c>
      <c r="D12239" s="159">
        <v>1</v>
      </c>
    </row>
    <row r="12240" spans="3:4" x14ac:dyDescent="0.25">
      <c r="C12240" s="159" t="s">
        <v>29088</v>
      </c>
      <c r="D12240" s="159">
        <v>1</v>
      </c>
    </row>
    <row r="12241" spans="3:4" x14ac:dyDescent="0.25">
      <c r="C12241" s="159" t="s">
        <v>29089</v>
      </c>
      <c r="D12241" s="159">
        <v>1</v>
      </c>
    </row>
    <row r="12242" spans="3:4" x14ac:dyDescent="0.25">
      <c r="C12242" s="159" t="s">
        <v>29090</v>
      </c>
      <c r="D12242" s="159">
        <v>1</v>
      </c>
    </row>
    <row r="12243" spans="3:4" x14ac:dyDescent="0.25">
      <c r="C12243" s="159" t="s">
        <v>29091</v>
      </c>
      <c r="D12243" s="159">
        <v>1</v>
      </c>
    </row>
    <row r="12244" spans="3:4" x14ac:dyDescent="0.25">
      <c r="C12244" s="159" t="s">
        <v>29092</v>
      </c>
      <c r="D12244" s="159">
        <v>1</v>
      </c>
    </row>
    <row r="12245" spans="3:4" x14ac:dyDescent="0.25">
      <c r="C12245" s="159" t="s">
        <v>29093</v>
      </c>
      <c r="D12245" s="159">
        <v>1</v>
      </c>
    </row>
    <row r="12246" spans="3:4" x14ac:dyDescent="0.25">
      <c r="C12246" s="159" t="s">
        <v>29094</v>
      </c>
      <c r="D12246" s="159">
        <v>1</v>
      </c>
    </row>
    <row r="12247" spans="3:4" x14ac:dyDescent="0.25">
      <c r="C12247" s="159" t="s">
        <v>29095</v>
      </c>
      <c r="D12247" s="159">
        <v>1</v>
      </c>
    </row>
    <row r="12248" spans="3:4" x14ac:dyDescent="0.25">
      <c r="C12248" s="159" t="s">
        <v>29096</v>
      </c>
      <c r="D12248" s="159">
        <v>1</v>
      </c>
    </row>
    <row r="12249" spans="3:4" x14ac:dyDescent="0.25">
      <c r="C12249" s="159" t="s">
        <v>29097</v>
      </c>
      <c r="D12249" s="159">
        <v>1</v>
      </c>
    </row>
    <row r="12250" spans="3:4" x14ac:dyDescent="0.25">
      <c r="C12250" s="159" t="s">
        <v>29098</v>
      </c>
      <c r="D12250" s="159">
        <v>1</v>
      </c>
    </row>
    <row r="12251" spans="3:4" x14ac:dyDescent="0.25">
      <c r="C12251" s="159" t="s">
        <v>29099</v>
      </c>
      <c r="D12251" s="159">
        <v>1</v>
      </c>
    </row>
    <row r="12252" spans="3:4" x14ac:dyDescent="0.25">
      <c r="C12252" s="159" t="s">
        <v>29100</v>
      </c>
      <c r="D12252" s="159">
        <v>1</v>
      </c>
    </row>
    <row r="12253" spans="3:4" x14ac:dyDescent="0.25">
      <c r="C12253" s="159" t="s">
        <v>29101</v>
      </c>
      <c r="D12253" s="159">
        <v>1</v>
      </c>
    </row>
    <row r="12254" spans="3:4" x14ac:dyDescent="0.25">
      <c r="C12254" s="159" t="s">
        <v>29117</v>
      </c>
      <c r="D12254" s="159">
        <v>1</v>
      </c>
    </row>
    <row r="12255" spans="3:4" x14ac:dyDescent="0.25">
      <c r="C12255" s="159" t="s">
        <v>29118</v>
      </c>
      <c r="D12255" s="159">
        <v>1</v>
      </c>
    </row>
    <row r="12256" spans="3:4" x14ac:dyDescent="0.25">
      <c r="C12256" s="159" t="s">
        <v>29119</v>
      </c>
      <c r="D12256" s="159">
        <v>1</v>
      </c>
    </row>
    <row r="12257" spans="3:4" x14ac:dyDescent="0.25">
      <c r="C12257" s="159" t="s">
        <v>29120</v>
      </c>
      <c r="D12257" s="159">
        <v>1</v>
      </c>
    </row>
    <row r="12258" spans="3:4" x14ac:dyDescent="0.25">
      <c r="C12258" s="159" t="s">
        <v>29121</v>
      </c>
      <c r="D12258" s="159">
        <v>1</v>
      </c>
    </row>
    <row r="12259" spans="3:4" x14ac:dyDescent="0.25">
      <c r="C12259" s="159" t="s">
        <v>29122</v>
      </c>
      <c r="D12259" s="159">
        <v>1</v>
      </c>
    </row>
    <row r="12260" spans="3:4" x14ac:dyDescent="0.25">
      <c r="C12260" s="159" t="s">
        <v>29123</v>
      </c>
      <c r="D12260" s="159">
        <v>1</v>
      </c>
    </row>
    <row r="12261" spans="3:4" x14ac:dyDescent="0.25">
      <c r="C12261" s="159" t="s">
        <v>29124</v>
      </c>
      <c r="D12261" s="159">
        <v>1</v>
      </c>
    </row>
    <row r="12262" spans="3:4" x14ac:dyDescent="0.25">
      <c r="C12262" s="159" t="s">
        <v>29125</v>
      </c>
      <c r="D12262" s="159">
        <v>1</v>
      </c>
    </row>
    <row r="12263" spans="3:4" x14ac:dyDescent="0.25">
      <c r="C12263" s="159" t="s">
        <v>29126</v>
      </c>
      <c r="D12263" s="159">
        <v>1</v>
      </c>
    </row>
    <row r="12264" spans="3:4" x14ac:dyDescent="0.25">
      <c r="C12264" s="159" t="s">
        <v>29127</v>
      </c>
      <c r="D12264" s="159">
        <v>1</v>
      </c>
    </row>
    <row r="12265" spans="3:4" x14ac:dyDescent="0.25">
      <c r="C12265" s="159" t="s">
        <v>29128</v>
      </c>
      <c r="D12265" s="159">
        <v>1</v>
      </c>
    </row>
    <row r="12266" spans="3:4" x14ac:dyDescent="0.25">
      <c r="C12266" s="159" t="s">
        <v>29129</v>
      </c>
      <c r="D12266" s="159">
        <v>1</v>
      </c>
    </row>
    <row r="12267" spans="3:4" x14ac:dyDescent="0.25">
      <c r="C12267" s="159" t="s">
        <v>29130</v>
      </c>
      <c r="D12267" s="159">
        <v>1</v>
      </c>
    </row>
    <row r="12268" spans="3:4" x14ac:dyDescent="0.25">
      <c r="C12268" s="159" t="s">
        <v>29131</v>
      </c>
      <c r="D12268" s="159">
        <v>1</v>
      </c>
    </row>
    <row r="12269" spans="3:4" x14ac:dyDescent="0.25">
      <c r="C12269" s="159" t="s">
        <v>29132</v>
      </c>
      <c r="D12269" s="159">
        <v>1</v>
      </c>
    </row>
    <row r="12270" spans="3:4" x14ac:dyDescent="0.25">
      <c r="C12270" s="159" t="s">
        <v>29133</v>
      </c>
      <c r="D12270" s="159">
        <v>1</v>
      </c>
    </row>
    <row r="12271" spans="3:4" x14ac:dyDescent="0.25">
      <c r="C12271" s="159" t="s">
        <v>29134</v>
      </c>
      <c r="D12271" s="159">
        <v>1</v>
      </c>
    </row>
    <row r="12272" spans="3:4" x14ac:dyDescent="0.25">
      <c r="C12272" s="159" t="s">
        <v>29135</v>
      </c>
      <c r="D12272" s="159">
        <v>1</v>
      </c>
    </row>
    <row r="12273" spans="3:4" x14ac:dyDescent="0.25">
      <c r="C12273" s="159" t="s">
        <v>29136</v>
      </c>
      <c r="D12273" s="159">
        <v>1</v>
      </c>
    </row>
    <row r="12274" spans="3:4" x14ac:dyDescent="0.25">
      <c r="C12274" s="159" t="s">
        <v>29137</v>
      </c>
      <c r="D12274" s="159">
        <v>1</v>
      </c>
    </row>
    <row r="12275" spans="3:4" x14ac:dyDescent="0.25">
      <c r="C12275" s="159" t="s">
        <v>29138</v>
      </c>
      <c r="D12275" s="159">
        <v>1</v>
      </c>
    </row>
    <row r="12276" spans="3:4" x14ac:dyDescent="0.25">
      <c r="C12276" s="159" t="s">
        <v>29139</v>
      </c>
      <c r="D12276" s="159">
        <v>1</v>
      </c>
    </row>
    <row r="12277" spans="3:4" x14ac:dyDescent="0.25">
      <c r="C12277" s="159" t="s">
        <v>29140</v>
      </c>
      <c r="D12277" s="159">
        <v>1</v>
      </c>
    </row>
    <row r="12278" spans="3:4" x14ac:dyDescent="0.25">
      <c r="C12278" s="159" t="s">
        <v>29141</v>
      </c>
      <c r="D12278" s="159">
        <v>1</v>
      </c>
    </row>
    <row r="12279" spans="3:4" x14ac:dyDescent="0.25">
      <c r="C12279" s="159" t="s">
        <v>29142</v>
      </c>
      <c r="D12279" s="159">
        <v>1</v>
      </c>
    </row>
    <row r="12280" spans="3:4" x14ac:dyDescent="0.25">
      <c r="C12280" s="159" t="s">
        <v>29143</v>
      </c>
      <c r="D12280" s="159">
        <v>1</v>
      </c>
    </row>
    <row r="12281" spans="3:4" x14ac:dyDescent="0.25">
      <c r="C12281" s="159" t="s">
        <v>28904</v>
      </c>
      <c r="D12281" s="159">
        <v>1</v>
      </c>
    </row>
    <row r="12282" spans="3:4" x14ac:dyDescent="0.25">
      <c r="C12282" s="159" t="s">
        <v>28905</v>
      </c>
      <c r="D12282" s="159">
        <v>1</v>
      </c>
    </row>
    <row r="12283" spans="3:4" x14ac:dyDescent="0.25">
      <c r="C12283" s="159" t="s">
        <v>28906</v>
      </c>
      <c r="D12283" s="159">
        <v>1</v>
      </c>
    </row>
    <row r="12284" spans="3:4" x14ac:dyDescent="0.25">
      <c r="C12284" s="159" t="s">
        <v>28907</v>
      </c>
      <c r="D12284" s="159">
        <v>1</v>
      </c>
    </row>
    <row r="12285" spans="3:4" x14ac:dyDescent="0.25">
      <c r="C12285" s="159" t="s">
        <v>28908</v>
      </c>
      <c r="D12285" s="159">
        <v>1</v>
      </c>
    </row>
    <row r="12286" spans="3:4" x14ac:dyDescent="0.25">
      <c r="C12286" s="159" t="s">
        <v>28909</v>
      </c>
      <c r="D12286" s="159">
        <v>1</v>
      </c>
    </row>
    <row r="12287" spans="3:4" x14ac:dyDescent="0.25">
      <c r="C12287" s="159" t="s">
        <v>28910</v>
      </c>
      <c r="D12287" s="159">
        <v>1</v>
      </c>
    </row>
    <row r="12288" spans="3:4" x14ac:dyDescent="0.25">
      <c r="C12288" s="159" t="s">
        <v>28911</v>
      </c>
      <c r="D12288" s="159">
        <v>1</v>
      </c>
    </row>
    <row r="12289" spans="3:4" x14ac:dyDescent="0.25">
      <c r="C12289" s="159" t="s">
        <v>28912</v>
      </c>
      <c r="D12289" s="159">
        <v>1</v>
      </c>
    </row>
    <row r="12290" spans="3:4" x14ac:dyDescent="0.25">
      <c r="C12290" s="159" t="s">
        <v>28913</v>
      </c>
      <c r="D12290" s="159">
        <v>1</v>
      </c>
    </row>
    <row r="12291" spans="3:4" x14ac:dyDescent="0.25">
      <c r="C12291" s="159" t="s">
        <v>28914</v>
      </c>
      <c r="D12291" s="159">
        <v>1</v>
      </c>
    </row>
    <row r="12292" spans="3:4" x14ac:dyDescent="0.25">
      <c r="C12292" s="159" t="s">
        <v>28915</v>
      </c>
      <c r="D12292" s="159">
        <v>1</v>
      </c>
    </row>
    <row r="12293" spans="3:4" x14ac:dyDescent="0.25">
      <c r="C12293" s="159" t="s">
        <v>28916</v>
      </c>
      <c r="D12293" s="159">
        <v>1</v>
      </c>
    </row>
    <row r="12294" spans="3:4" x14ac:dyDescent="0.25">
      <c r="C12294" s="159" t="s">
        <v>28917</v>
      </c>
      <c r="D12294" s="159">
        <v>1</v>
      </c>
    </row>
    <row r="12295" spans="3:4" x14ac:dyDescent="0.25">
      <c r="C12295" s="159" t="s">
        <v>28918</v>
      </c>
      <c r="D12295" s="159">
        <v>1</v>
      </c>
    </row>
    <row r="12296" spans="3:4" x14ac:dyDescent="0.25">
      <c r="C12296" s="159" t="s">
        <v>28919</v>
      </c>
      <c r="D12296" s="159">
        <v>1</v>
      </c>
    </row>
    <row r="12297" spans="3:4" x14ac:dyDescent="0.25">
      <c r="C12297" s="159" t="s">
        <v>28920</v>
      </c>
      <c r="D12297" s="159">
        <v>1</v>
      </c>
    </row>
    <row r="12298" spans="3:4" x14ac:dyDescent="0.25">
      <c r="C12298" s="159" t="s">
        <v>28921</v>
      </c>
      <c r="D12298" s="159">
        <v>1</v>
      </c>
    </row>
    <row r="12299" spans="3:4" x14ac:dyDescent="0.25">
      <c r="C12299" s="159" t="s">
        <v>28922</v>
      </c>
      <c r="D12299" s="159">
        <v>1</v>
      </c>
    </row>
    <row r="12300" spans="3:4" x14ac:dyDescent="0.25">
      <c r="C12300" s="159" t="s">
        <v>28923</v>
      </c>
      <c r="D12300" s="159">
        <v>1</v>
      </c>
    </row>
    <row r="12301" spans="3:4" x14ac:dyDescent="0.25">
      <c r="C12301" s="159" t="s">
        <v>28924</v>
      </c>
      <c r="D12301" s="159">
        <v>1</v>
      </c>
    </row>
    <row r="12302" spans="3:4" x14ac:dyDescent="0.25">
      <c r="C12302" s="159" t="s">
        <v>28925</v>
      </c>
      <c r="D12302" s="159">
        <v>1</v>
      </c>
    </row>
    <row r="12303" spans="3:4" x14ac:dyDescent="0.25">
      <c r="C12303" s="159" t="s">
        <v>28926</v>
      </c>
      <c r="D12303" s="159">
        <v>1</v>
      </c>
    </row>
    <row r="12304" spans="3:4" x14ac:dyDescent="0.25">
      <c r="C12304" s="159" t="s">
        <v>28927</v>
      </c>
      <c r="D12304" s="159">
        <v>1</v>
      </c>
    </row>
    <row r="12305" spans="3:4" x14ac:dyDescent="0.25">
      <c r="C12305" s="159" t="s">
        <v>28928</v>
      </c>
      <c r="D12305" s="159">
        <v>1</v>
      </c>
    </row>
    <row r="12306" spans="3:4" x14ac:dyDescent="0.25">
      <c r="C12306" s="159" t="s">
        <v>28929</v>
      </c>
      <c r="D12306" s="159">
        <v>1</v>
      </c>
    </row>
    <row r="12307" spans="3:4" x14ac:dyDescent="0.25">
      <c r="C12307" s="159" t="s">
        <v>28930</v>
      </c>
      <c r="D12307" s="159">
        <v>1</v>
      </c>
    </row>
    <row r="12308" spans="3:4" x14ac:dyDescent="0.25">
      <c r="C12308" s="159" t="s">
        <v>28931</v>
      </c>
      <c r="D12308" s="159">
        <v>1</v>
      </c>
    </row>
    <row r="12309" spans="3:4" x14ac:dyDescent="0.25">
      <c r="C12309" s="159" t="s">
        <v>28932</v>
      </c>
      <c r="D12309" s="159">
        <v>1</v>
      </c>
    </row>
    <row r="12310" spans="3:4" x14ac:dyDescent="0.25">
      <c r="C12310" s="159" t="s">
        <v>28933</v>
      </c>
      <c r="D12310" s="159">
        <v>1</v>
      </c>
    </row>
    <row r="12311" spans="3:4" x14ac:dyDescent="0.25">
      <c r="C12311" s="159" t="s">
        <v>28934</v>
      </c>
      <c r="D12311" s="159">
        <v>1</v>
      </c>
    </row>
    <row r="12312" spans="3:4" x14ac:dyDescent="0.25">
      <c r="C12312" s="159" t="s">
        <v>28935</v>
      </c>
      <c r="D12312" s="159">
        <v>1</v>
      </c>
    </row>
    <row r="12313" spans="3:4" x14ac:dyDescent="0.25">
      <c r="C12313" s="159" t="s">
        <v>28936</v>
      </c>
      <c r="D12313" s="159">
        <v>1</v>
      </c>
    </row>
    <row r="12314" spans="3:4" x14ac:dyDescent="0.25">
      <c r="C12314" s="159" t="s">
        <v>28937</v>
      </c>
      <c r="D12314" s="159">
        <v>1</v>
      </c>
    </row>
    <row r="12315" spans="3:4" x14ac:dyDescent="0.25">
      <c r="C12315" s="159" t="s">
        <v>28938</v>
      </c>
      <c r="D12315" s="159">
        <v>1</v>
      </c>
    </row>
    <row r="12316" spans="3:4" x14ac:dyDescent="0.25">
      <c r="C12316" s="159" t="s">
        <v>28939</v>
      </c>
      <c r="D12316" s="159">
        <v>1</v>
      </c>
    </row>
    <row r="12317" spans="3:4" x14ac:dyDescent="0.25">
      <c r="C12317" s="159" t="s">
        <v>28940</v>
      </c>
      <c r="D12317" s="159">
        <v>1</v>
      </c>
    </row>
    <row r="12318" spans="3:4" x14ac:dyDescent="0.25">
      <c r="C12318" s="159" t="s">
        <v>28941</v>
      </c>
      <c r="D12318" s="159">
        <v>1</v>
      </c>
    </row>
    <row r="12319" spans="3:4" x14ac:dyDescent="0.25">
      <c r="C12319" s="159" t="s">
        <v>28942</v>
      </c>
      <c r="D12319" s="159">
        <v>1</v>
      </c>
    </row>
    <row r="12320" spans="3:4" x14ac:dyDescent="0.25">
      <c r="C12320" s="159" t="s">
        <v>28943</v>
      </c>
      <c r="D12320" s="159">
        <v>1</v>
      </c>
    </row>
    <row r="12321" spans="3:4" x14ac:dyDescent="0.25">
      <c r="C12321" s="159" t="s">
        <v>28944</v>
      </c>
      <c r="D12321" s="159">
        <v>1</v>
      </c>
    </row>
    <row r="12322" spans="3:4" x14ac:dyDescent="0.25">
      <c r="C12322" s="159" t="s">
        <v>28945</v>
      </c>
      <c r="D12322" s="159">
        <v>1</v>
      </c>
    </row>
    <row r="12323" spans="3:4" x14ac:dyDescent="0.25">
      <c r="C12323" s="159" t="s">
        <v>28946</v>
      </c>
      <c r="D12323" s="159">
        <v>1</v>
      </c>
    </row>
    <row r="12324" spans="3:4" x14ac:dyDescent="0.25">
      <c r="C12324" s="159" t="s">
        <v>28947</v>
      </c>
      <c r="D12324" s="159">
        <v>1</v>
      </c>
    </row>
    <row r="12325" spans="3:4" x14ac:dyDescent="0.25">
      <c r="C12325" s="159" t="s">
        <v>28948</v>
      </c>
      <c r="D12325" s="159">
        <v>1</v>
      </c>
    </row>
    <row r="12326" spans="3:4" x14ac:dyDescent="0.25">
      <c r="C12326" s="159" t="s">
        <v>28949</v>
      </c>
      <c r="D12326" s="159">
        <v>1</v>
      </c>
    </row>
    <row r="12327" spans="3:4" x14ac:dyDescent="0.25">
      <c r="C12327" s="159" t="s">
        <v>28950</v>
      </c>
      <c r="D12327" s="159">
        <v>1</v>
      </c>
    </row>
    <row r="12328" spans="3:4" x14ac:dyDescent="0.25">
      <c r="C12328" s="159" t="s">
        <v>28951</v>
      </c>
      <c r="D12328" s="159">
        <v>1</v>
      </c>
    </row>
    <row r="12329" spans="3:4" x14ac:dyDescent="0.25">
      <c r="C12329" s="159" t="s">
        <v>28952</v>
      </c>
      <c r="D12329" s="159">
        <v>1</v>
      </c>
    </row>
    <row r="12330" spans="3:4" x14ac:dyDescent="0.25">
      <c r="C12330" s="159" t="s">
        <v>28953</v>
      </c>
      <c r="D12330" s="159">
        <v>1</v>
      </c>
    </row>
    <row r="12331" spans="3:4" x14ac:dyDescent="0.25">
      <c r="C12331" s="159" t="s">
        <v>28954</v>
      </c>
      <c r="D12331" s="159">
        <v>1</v>
      </c>
    </row>
    <row r="12332" spans="3:4" x14ac:dyDescent="0.25">
      <c r="C12332" s="159" t="s">
        <v>28955</v>
      </c>
      <c r="D12332" s="159">
        <v>1</v>
      </c>
    </row>
    <row r="12333" spans="3:4" x14ac:dyDescent="0.25">
      <c r="C12333" s="159" t="s">
        <v>28956</v>
      </c>
      <c r="D12333" s="159">
        <v>1</v>
      </c>
    </row>
    <row r="12334" spans="3:4" x14ac:dyDescent="0.25">
      <c r="C12334" s="159" t="s">
        <v>28957</v>
      </c>
      <c r="D12334" s="159">
        <v>1</v>
      </c>
    </row>
    <row r="12335" spans="3:4" x14ac:dyDescent="0.25">
      <c r="C12335" s="159" t="s">
        <v>28958</v>
      </c>
      <c r="D12335" s="159">
        <v>1</v>
      </c>
    </row>
    <row r="12336" spans="3:4" x14ac:dyDescent="0.25">
      <c r="C12336" s="159" t="s">
        <v>28959</v>
      </c>
      <c r="D12336" s="159">
        <v>1</v>
      </c>
    </row>
    <row r="12337" spans="3:4" x14ac:dyDescent="0.25">
      <c r="C12337" s="159" t="s">
        <v>28960</v>
      </c>
      <c r="D12337" s="159">
        <v>1</v>
      </c>
    </row>
    <row r="12338" spans="3:4" x14ac:dyDescent="0.25">
      <c r="C12338" s="159" t="s">
        <v>28961</v>
      </c>
      <c r="D12338" s="159">
        <v>1</v>
      </c>
    </row>
    <row r="12339" spans="3:4" x14ac:dyDescent="0.25">
      <c r="C12339" s="159" t="s">
        <v>28962</v>
      </c>
      <c r="D12339" s="159">
        <v>1</v>
      </c>
    </row>
    <row r="12340" spans="3:4" x14ac:dyDescent="0.25">
      <c r="C12340" s="159" t="s">
        <v>28963</v>
      </c>
      <c r="D12340" s="159">
        <v>1</v>
      </c>
    </row>
    <row r="12341" spans="3:4" x14ac:dyDescent="0.25">
      <c r="C12341" s="159" t="s">
        <v>28964</v>
      </c>
      <c r="D12341" s="159">
        <v>1</v>
      </c>
    </row>
    <row r="12342" spans="3:4" x14ac:dyDescent="0.25">
      <c r="C12342" s="159" t="s">
        <v>28965</v>
      </c>
      <c r="D12342" s="159">
        <v>1</v>
      </c>
    </row>
    <row r="12343" spans="3:4" x14ac:dyDescent="0.25">
      <c r="C12343" s="159" t="s">
        <v>28966</v>
      </c>
      <c r="D12343" s="159">
        <v>1</v>
      </c>
    </row>
    <row r="12344" spans="3:4" x14ac:dyDescent="0.25">
      <c r="C12344" s="159" t="s">
        <v>28967</v>
      </c>
      <c r="D12344" s="159">
        <v>1</v>
      </c>
    </row>
    <row r="12345" spans="3:4" x14ac:dyDescent="0.25">
      <c r="C12345" s="159" t="s">
        <v>28968</v>
      </c>
      <c r="D12345" s="159">
        <v>1</v>
      </c>
    </row>
    <row r="12346" spans="3:4" x14ac:dyDescent="0.25">
      <c r="C12346" s="159" t="s">
        <v>28969</v>
      </c>
      <c r="D12346" s="159">
        <v>1</v>
      </c>
    </row>
    <row r="12347" spans="3:4" x14ac:dyDescent="0.25">
      <c r="C12347" s="159" t="s">
        <v>28970</v>
      </c>
      <c r="D12347" s="159">
        <v>1</v>
      </c>
    </row>
    <row r="12348" spans="3:4" x14ac:dyDescent="0.25">
      <c r="C12348" s="159" t="s">
        <v>28971</v>
      </c>
      <c r="D12348" s="159">
        <v>1</v>
      </c>
    </row>
    <row r="12349" spans="3:4" x14ac:dyDescent="0.25">
      <c r="C12349" s="159" t="s">
        <v>28972</v>
      </c>
      <c r="D12349" s="159">
        <v>1</v>
      </c>
    </row>
    <row r="12350" spans="3:4" x14ac:dyDescent="0.25">
      <c r="C12350" s="159" t="s">
        <v>28973</v>
      </c>
      <c r="D12350" s="159">
        <v>1</v>
      </c>
    </row>
    <row r="12351" spans="3:4" x14ac:dyDescent="0.25">
      <c r="C12351" s="159" t="s">
        <v>28974</v>
      </c>
      <c r="D12351" s="159">
        <v>1</v>
      </c>
    </row>
    <row r="12352" spans="3:4" x14ac:dyDescent="0.25">
      <c r="C12352" s="159" t="s">
        <v>28975</v>
      </c>
      <c r="D12352" s="159">
        <v>1</v>
      </c>
    </row>
    <row r="12353" spans="3:4" x14ac:dyDescent="0.25">
      <c r="C12353" s="159" t="s">
        <v>28976</v>
      </c>
      <c r="D12353" s="159">
        <v>1</v>
      </c>
    </row>
    <row r="12354" spans="3:4" x14ac:dyDescent="0.25">
      <c r="C12354" s="159" t="s">
        <v>28977</v>
      </c>
      <c r="D12354" s="159">
        <v>1</v>
      </c>
    </row>
    <row r="12355" spans="3:4" x14ac:dyDescent="0.25">
      <c r="C12355" s="159" t="s">
        <v>28978</v>
      </c>
      <c r="D12355" s="159">
        <v>1</v>
      </c>
    </row>
    <row r="12356" spans="3:4" x14ac:dyDescent="0.25">
      <c r="C12356" s="159" t="s">
        <v>28979</v>
      </c>
      <c r="D12356" s="159">
        <v>1</v>
      </c>
    </row>
    <row r="12357" spans="3:4" x14ac:dyDescent="0.25">
      <c r="C12357" s="159" t="s">
        <v>28980</v>
      </c>
      <c r="D12357" s="159">
        <v>1</v>
      </c>
    </row>
    <row r="12358" spans="3:4" x14ac:dyDescent="0.25">
      <c r="C12358" s="159" t="s">
        <v>28981</v>
      </c>
      <c r="D12358" s="159">
        <v>1</v>
      </c>
    </row>
    <row r="12359" spans="3:4" x14ac:dyDescent="0.25">
      <c r="C12359" s="159" t="s">
        <v>28982</v>
      </c>
      <c r="D12359" s="159">
        <v>1</v>
      </c>
    </row>
    <row r="12360" spans="3:4" x14ac:dyDescent="0.25">
      <c r="C12360" s="159" t="s">
        <v>28983</v>
      </c>
      <c r="D12360" s="159">
        <v>1</v>
      </c>
    </row>
    <row r="12361" spans="3:4" x14ac:dyDescent="0.25">
      <c r="C12361" s="159" t="s">
        <v>28984</v>
      </c>
      <c r="D12361" s="159">
        <v>1</v>
      </c>
    </row>
    <row r="12362" spans="3:4" x14ac:dyDescent="0.25">
      <c r="C12362" s="159" t="s">
        <v>28985</v>
      </c>
      <c r="D12362" s="159">
        <v>1</v>
      </c>
    </row>
    <row r="12363" spans="3:4" x14ac:dyDescent="0.25">
      <c r="C12363" s="159" t="s">
        <v>28986</v>
      </c>
      <c r="D12363" s="159">
        <v>1</v>
      </c>
    </row>
    <row r="12364" spans="3:4" x14ac:dyDescent="0.25">
      <c r="C12364" s="159" t="s">
        <v>28987</v>
      </c>
      <c r="D12364" s="159">
        <v>1</v>
      </c>
    </row>
    <row r="12365" spans="3:4" x14ac:dyDescent="0.25">
      <c r="C12365" s="159" t="s">
        <v>28988</v>
      </c>
      <c r="D12365" s="159">
        <v>1</v>
      </c>
    </row>
    <row r="12366" spans="3:4" x14ac:dyDescent="0.25">
      <c r="C12366" s="159" t="s">
        <v>28989</v>
      </c>
      <c r="D12366" s="159">
        <v>1</v>
      </c>
    </row>
    <row r="12367" spans="3:4" x14ac:dyDescent="0.25">
      <c r="C12367" s="159" t="s">
        <v>28990</v>
      </c>
      <c r="D12367" s="159">
        <v>1</v>
      </c>
    </row>
    <row r="12368" spans="3:4" x14ac:dyDescent="0.25">
      <c r="C12368" s="159" t="s">
        <v>28991</v>
      </c>
      <c r="D12368" s="159">
        <v>1</v>
      </c>
    </row>
    <row r="12369" spans="3:4" x14ac:dyDescent="0.25">
      <c r="C12369" s="159" t="s">
        <v>28992</v>
      </c>
      <c r="D12369" s="159">
        <v>1</v>
      </c>
    </row>
    <row r="12370" spans="3:4" x14ac:dyDescent="0.25">
      <c r="C12370" s="159" t="s">
        <v>28993</v>
      </c>
      <c r="D12370" s="159">
        <v>1</v>
      </c>
    </row>
    <row r="12371" spans="3:4" x14ac:dyDescent="0.25">
      <c r="C12371" s="159" t="s">
        <v>28994</v>
      </c>
      <c r="D12371" s="159">
        <v>1</v>
      </c>
    </row>
    <row r="12372" spans="3:4" x14ac:dyDescent="0.25">
      <c r="C12372" s="159" t="s">
        <v>28995</v>
      </c>
      <c r="D12372" s="159">
        <v>1</v>
      </c>
    </row>
    <row r="12373" spans="3:4" x14ac:dyDescent="0.25">
      <c r="C12373" s="159" t="s">
        <v>28996</v>
      </c>
      <c r="D12373" s="159">
        <v>1</v>
      </c>
    </row>
    <row r="12374" spans="3:4" x14ac:dyDescent="0.25">
      <c r="C12374" s="159" t="s">
        <v>28997</v>
      </c>
      <c r="D12374" s="159">
        <v>1</v>
      </c>
    </row>
    <row r="12375" spans="3:4" x14ac:dyDescent="0.25">
      <c r="C12375" s="159" t="s">
        <v>28998</v>
      </c>
      <c r="D12375" s="159">
        <v>1</v>
      </c>
    </row>
    <row r="12376" spans="3:4" x14ac:dyDescent="0.25">
      <c r="C12376" s="159" t="s">
        <v>28999</v>
      </c>
      <c r="D12376" s="159">
        <v>1</v>
      </c>
    </row>
    <row r="12377" spans="3:4" x14ac:dyDescent="0.25">
      <c r="C12377" s="159" t="s">
        <v>29000</v>
      </c>
      <c r="D12377" s="159">
        <v>1</v>
      </c>
    </row>
    <row r="12378" spans="3:4" x14ac:dyDescent="0.25">
      <c r="C12378" s="159" t="s">
        <v>29001</v>
      </c>
      <c r="D12378" s="159">
        <v>1</v>
      </c>
    </row>
    <row r="12379" spans="3:4" x14ac:dyDescent="0.25">
      <c r="C12379" s="159" t="s">
        <v>29002</v>
      </c>
      <c r="D12379" s="159">
        <v>1</v>
      </c>
    </row>
    <row r="12380" spans="3:4" x14ac:dyDescent="0.25">
      <c r="C12380" s="159" t="s">
        <v>29003</v>
      </c>
      <c r="D12380" s="159">
        <v>1</v>
      </c>
    </row>
    <row r="12381" spans="3:4" x14ac:dyDescent="0.25">
      <c r="C12381" s="159" t="s">
        <v>29004</v>
      </c>
      <c r="D12381" s="159">
        <v>1</v>
      </c>
    </row>
    <row r="12382" spans="3:4" x14ac:dyDescent="0.25">
      <c r="C12382" s="159" t="s">
        <v>29005</v>
      </c>
      <c r="D12382" s="159">
        <v>1</v>
      </c>
    </row>
    <row r="12383" spans="3:4" x14ac:dyDescent="0.25">
      <c r="C12383" s="159" t="s">
        <v>29006</v>
      </c>
      <c r="D12383" s="159">
        <v>1</v>
      </c>
    </row>
    <row r="12384" spans="3:4" x14ac:dyDescent="0.25">
      <c r="C12384" s="159" t="s">
        <v>29007</v>
      </c>
      <c r="D12384" s="159">
        <v>1</v>
      </c>
    </row>
    <row r="12385" spans="3:4" x14ac:dyDescent="0.25">
      <c r="C12385" s="159" t="s">
        <v>29008</v>
      </c>
      <c r="D12385" s="159">
        <v>1</v>
      </c>
    </row>
    <row r="12386" spans="3:4" x14ac:dyDescent="0.25">
      <c r="C12386" s="159" t="s">
        <v>29009</v>
      </c>
      <c r="D12386" s="159">
        <v>1</v>
      </c>
    </row>
    <row r="12387" spans="3:4" x14ac:dyDescent="0.25">
      <c r="C12387" s="159" t="s">
        <v>29010</v>
      </c>
      <c r="D12387" s="159">
        <v>1</v>
      </c>
    </row>
    <row r="12388" spans="3:4" x14ac:dyDescent="0.25">
      <c r="C12388" s="159" t="s">
        <v>29011</v>
      </c>
      <c r="D12388" s="159">
        <v>1</v>
      </c>
    </row>
    <row r="12389" spans="3:4" x14ac:dyDescent="0.25">
      <c r="C12389" s="159" t="s">
        <v>29012</v>
      </c>
      <c r="D12389" s="159">
        <v>1</v>
      </c>
    </row>
    <row r="12390" spans="3:4" x14ac:dyDescent="0.25">
      <c r="C12390" s="159" t="s">
        <v>29013</v>
      </c>
      <c r="D12390" s="159">
        <v>1</v>
      </c>
    </row>
    <row r="12391" spans="3:4" x14ac:dyDescent="0.25">
      <c r="C12391" s="159" t="s">
        <v>29014</v>
      </c>
      <c r="D12391" s="159">
        <v>1</v>
      </c>
    </row>
    <row r="12392" spans="3:4" x14ac:dyDescent="0.25">
      <c r="C12392" s="159" t="s">
        <v>29015</v>
      </c>
      <c r="D12392" s="159">
        <v>1</v>
      </c>
    </row>
    <row r="12393" spans="3:4" x14ac:dyDescent="0.25">
      <c r="C12393" s="159" t="s">
        <v>29016</v>
      </c>
      <c r="D12393" s="159">
        <v>1</v>
      </c>
    </row>
    <row r="12394" spans="3:4" x14ac:dyDescent="0.25">
      <c r="C12394" s="159" t="s">
        <v>29017</v>
      </c>
      <c r="D12394" s="159">
        <v>1</v>
      </c>
    </row>
    <row r="12395" spans="3:4" x14ac:dyDescent="0.25">
      <c r="C12395" s="159" t="s">
        <v>29018</v>
      </c>
      <c r="D12395" s="159">
        <v>1</v>
      </c>
    </row>
    <row r="12396" spans="3:4" x14ac:dyDescent="0.25">
      <c r="C12396" s="159" t="s">
        <v>29019</v>
      </c>
      <c r="D12396" s="159">
        <v>1</v>
      </c>
    </row>
    <row r="12397" spans="3:4" x14ac:dyDescent="0.25">
      <c r="C12397" s="159" t="s">
        <v>29020</v>
      </c>
      <c r="D12397" s="159">
        <v>1</v>
      </c>
    </row>
    <row r="12398" spans="3:4" x14ac:dyDescent="0.25">
      <c r="C12398" s="159" t="s">
        <v>29021</v>
      </c>
      <c r="D12398" s="159">
        <v>1</v>
      </c>
    </row>
    <row r="12399" spans="3:4" x14ac:dyDescent="0.25">
      <c r="C12399" s="159" t="s">
        <v>29022</v>
      </c>
      <c r="D12399" s="159">
        <v>1</v>
      </c>
    </row>
    <row r="12400" spans="3:4" x14ac:dyDescent="0.25">
      <c r="C12400" s="159" t="s">
        <v>29023</v>
      </c>
      <c r="D12400" s="159">
        <v>1</v>
      </c>
    </row>
    <row r="12401" spans="3:4" x14ac:dyDescent="0.25">
      <c r="C12401" s="159" t="s">
        <v>29024</v>
      </c>
      <c r="D12401" s="159">
        <v>1</v>
      </c>
    </row>
    <row r="12402" spans="3:4" x14ac:dyDescent="0.25">
      <c r="C12402" s="159" t="s">
        <v>29025</v>
      </c>
      <c r="D12402" s="159">
        <v>1</v>
      </c>
    </row>
    <row r="12403" spans="3:4" x14ac:dyDescent="0.25">
      <c r="C12403" s="159" t="s">
        <v>29026</v>
      </c>
      <c r="D12403" s="159">
        <v>1</v>
      </c>
    </row>
    <row r="12404" spans="3:4" x14ac:dyDescent="0.25">
      <c r="C12404" s="159" t="s">
        <v>29027</v>
      </c>
      <c r="D12404" s="159">
        <v>1</v>
      </c>
    </row>
    <row r="12405" spans="3:4" x14ac:dyDescent="0.25">
      <c r="C12405" s="159" t="s">
        <v>29028</v>
      </c>
      <c r="D12405" s="159">
        <v>1</v>
      </c>
    </row>
    <row r="12406" spans="3:4" x14ac:dyDescent="0.25">
      <c r="C12406" s="159" t="s">
        <v>29029</v>
      </c>
      <c r="D12406" s="159">
        <v>1</v>
      </c>
    </row>
    <row r="12407" spans="3:4" x14ac:dyDescent="0.25">
      <c r="C12407" s="159" t="s">
        <v>29030</v>
      </c>
      <c r="D12407" s="159">
        <v>1</v>
      </c>
    </row>
    <row r="12408" spans="3:4" x14ac:dyDescent="0.25">
      <c r="C12408" s="159" t="s">
        <v>29031</v>
      </c>
      <c r="D12408" s="159">
        <v>1</v>
      </c>
    </row>
    <row r="12409" spans="3:4" x14ac:dyDescent="0.25">
      <c r="C12409" s="159" t="s">
        <v>29032</v>
      </c>
      <c r="D12409" s="159">
        <v>1</v>
      </c>
    </row>
    <row r="12410" spans="3:4" x14ac:dyDescent="0.25">
      <c r="C12410" s="159" t="s">
        <v>29033</v>
      </c>
      <c r="D12410" s="159">
        <v>1</v>
      </c>
    </row>
    <row r="12411" spans="3:4" x14ac:dyDescent="0.25">
      <c r="C12411" s="159" t="s">
        <v>29034</v>
      </c>
      <c r="D12411" s="159">
        <v>1</v>
      </c>
    </row>
    <row r="12412" spans="3:4" x14ac:dyDescent="0.25">
      <c r="C12412" s="159" t="s">
        <v>29035</v>
      </c>
      <c r="D12412" s="159">
        <v>1</v>
      </c>
    </row>
    <row r="12413" spans="3:4" x14ac:dyDescent="0.25">
      <c r="C12413" s="159" t="s">
        <v>29036</v>
      </c>
      <c r="D12413" s="159">
        <v>1</v>
      </c>
    </row>
    <row r="12414" spans="3:4" x14ac:dyDescent="0.25">
      <c r="C12414" s="159" t="s">
        <v>29037</v>
      </c>
      <c r="D12414" s="159">
        <v>1</v>
      </c>
    </row>
    <row r="12415" spans="3:4" x14ac:dyDescent="0.25">
      <c r="C12415" s="159" t="s">
        <v>29038</v>
      </c>
      <c r="D12415" s="159">
        <v>1</v>
      </c>
    </row>
    <row r="12416" spans="3:4" x14ac:dyDescent="0.25">
      <c r="C12416" s="159" t="s">
        <v>29039</v>
      </c>
      <c r="D12416" s="159">
        <v>1</v>
      </c>
    </row>
    <row r="12417" spans="3:4" x14ac:dyDescent="0.25">
      <c r="C12417" s="159" t="s">
        <v>29040</v>
      </c>
      <c r="D12417" s="159">
        <v>1</v>
      </c>
    </row>
    <row r="12418" spans="3:4" x14ac:dyDescent="0.25">
      <c r="C12418" s="159" t="s">
        <v>29041</v>
      </c>
      <c r="D12418" s="159">
        <v>1</v>
      </c>
    </row>
    <row r="12419" spans="3:4" x14ac:dyDescent="0.25">
      <c r="C12419" s="159" t="s">
        <v>29042</v>
      </c>
      <c r="D12419" s="159">
        <v>1</v>
      </c>
    </row>
    <row r="12420" spans="3:4" x14ac:dyDescent="0.25">
      <c r="C12420" s="159" t="s">
        <v>29043</v>
      </c>
      <c r="D12420" s="159">
        <v>1</v>
      </c>
    </row>
    <row r="12421" spans="3:4" x14ac:dyDescent="0.25">
      <c r="C12421" s="159" t="s">
        <v>29044</v>
      </c>
      <c r="D12421" s="159">
        <v>1</v>
      </c>
    </row>
    <row r="12422" spans="3:4" x14ac:dyDescent="0.25">
      <c r="C12422" s="159" t="s">
        <v>29045</v>
      </c>
      <c r="D12422" s="159">
        <v>1</v>
      </c>
    </row>
    <row r="12423" spans="3:4" x14ac:dyDescent="0.25">
      <c r="C12423" s="159" t="s">
        <v>29046</v>
      </c>
      <c r="D12423" s="159">
        <v>1</v>
      </c>
    </row>
    <row r="12424" spans="3:4" x14ac:dyDescent="0.25">
      <c r="C12424" s="159" t="s">
        <v>29047</v>
      </c>
      <c r="D12424" s="159">
        <v>1</v>
      </c>
    </row>
    <row r="12425" spans="3:4" x14ac:dyDescent="0.25">
      <c r="C12425" s="159" t="s">
        <v>29048</v>
      </c>
      <c r="D12425" s="159">
        <v>1</v>
      </c>
    </row>
    <row r="12426" spans="3:4" x14ac:dyDescent="0.25">
      <c r="C12426" s="159" t="s">
        <v>29049</v>
      </c>
      <c r="D12426" s="159">
        <v>1</v>
      </c>
    </row>
    <row r="12427" spans="3:4" x14ac:dyDescent="0.25">
      <c r="C12427" s="159" t="s">
        <v>29050</v>
      </c>
      <c r="D12427" s="159">
        <v>1</v>
      </c>
    </row>
    <row r="12428" spans="3:4" x14ac:dyDescent="0.25">
      <c r="C12428" s="159" t="s">
        <v>29051</v>
      </c>
      <c r="D12428" s="159">
        <v>1</v>
      </c>
    </row>
    <row r="12429" spans="3:4" x14ac:dyDescent="0.25">
      <c r="C12429" s="159" t="s">
        <v>29052</v>
      </c>
      <c r="D12429" s="159">
        <v>1</v>
      </c>
    </row>
    <row r="12430" spans="3:4" x14ac:dyDescent="0.25">
      <c r="C12430" s="159" t="s">
        <v>29053</v>
      </c>
      <c r="D12430" s="159">
        <v>1</v>
      </c>
    </row>
    <row r="12431" spans="3:4" x14ac:dyDescent="0.25">
      <c r="C12431" s="159" t="s">
        <v>29054</v>
      </c>
      <c r="D12431" s="159">
        <v>1</v>
      </c>
    </row>
    <row r="12432" spans="3:4" x14ac:dyDescent="0.25">
      <c r="C12432" s="159" t="s">
        <v>29055</v>
      </c>
      <c r="D12432" s="159">
        <v>1</v>
      </c>
    </row>
    <row r="12433" spans="3:4" x14ac:dyDescent="0.25">
      <c r="C12433" s="159" t="s">
        <v>29056</v>
      </c>
      <c r="D12433" s="159">
        <v>1</v>
      </c>
    </row>
    <row r="12434" spans="3:4" x14ac:dyDescent="0.25">
      <c r="C12434" s="159" t="s">
        <v>29057</v>
      </c>
      <c r="D12434" s="159">
        <v>1</v>
      </c>
    </row>
    <row r="12435" spans="3:4" x14ac:dyDescent="0.25">
      <c r="C12435" s="159" t="s">
        <v>29058</v>
      </c>
      <c r="D12435" s="159">
        <v>1</v>
      </c>
    </row>
    <row r="12436" spans="3:4" x14ac:dyDescent="0.25">
      <c r="C12436" s="159" t="s">
        <v>29059</v>
      </c>
      <c r="D12436" s="159">
        <v>1</v>
      </c>
    </row>
    <row r="12437" spans="3:4" x14ac:dyDescent="0.25">
      <c r="C12437" s="159" t="s">
        <v>29060</v>
      </c>
      <c r="D12437" s="159">
        <v>1</v>
      </c>
    </row>
    <row r="12438" spans="3:4" x14ac:dyDescent="0.25">
      <c r="C12438" s="159" t="s">
        <v>29061</v>
      </c>
      <c r="D12438" s="159">
        <v>1</v>
      </c>
    </row>
    <row r="12439" spans="3:4" x14ac:dyDescent="0.25">
      <c r="C12439" s="159" t="s">
        <v>29062</v>
      </c>
      <c r="D12439" s="159">
        <v>1</v>
      </c>
    </row>
    <row r="12440" spans="3:4" x14ac:dyDescent="0.25">
      <c r="C12440" s="159" t="s">
        <v>29063</v>
      </c>
      <c r="D12440" s="159">
        <v>1</v>
      </c>
    </row>
    <row r="12441" spans="3:4" x14ac:dyDescent="0.25">
      <c r="C12441" s="159" t="s">
        <v>29064</v>
      </c>
      <c r="D12441" s="159">
        <v>1</v>
      </c>
    </row>
    <row r="12442" spans="3:4" x14ac:dyDescent="0.25">
      <c r="C12442" s="159" t="s">
        <v>29065</v>
      </c>
      <c r="D12442" s="159">
        <v>1</v>
      </c>
    </row>
    <row r="12443" spans="3:4" x14ac:dyDescent="0.25">
      <c r="C12443" s="159" t="s">
        <v>29066</v>
      </c>
      <c r="D12443" s="159">
        <v>1</v>
      </c>
    </row>
    <row r="12444" spans="3:4" x14ac:dyDescent="0.25">
      <c r="C12444" s="159" t="s">
        <v>29067</v>
      </c>
      <c r="D12444" s="159">
        <v>1</v>
      </c>
    </row>
    <row r="12445" spans="3:4" x14ac:dyDescent="0.25">
      <c r="C12445" s="159" t="s">
        <v>29068</v>
      </c>
      <c r="D12445" s="159">
        <v>1</v>
      </c>
    </row>
    <row r="12446" spans="3:4" x14ac:dyDescent="0.25">
      <c r="C12446" s="159" t="s">
        <v>29102</v>
      </c>
      <c r="D12446" s="159">
        <v>1</v>
      </c>
    </row>
    <row r="12447" spans="3:4" x14ac:dyDescent="0.25">
      <c r="C12447" s="159" t="s">
        <v>29103</v>
      </c>
      <c r="D12447" s="159">
        <v>1</v>
      </c>
    </row>
    <row r="12448" spans="3:4" x14ac:dyDescent="0.25">
      <c r="C12448" s="159" t="s">
        <v>29104</v>
      </c>
      <c r="D12448" s="159">
        <v>1</v>
      </c>
    </row>
    <row r="12449" spans="3:4" x14ac:dyDescent="0.25">
      <c r="C12449" s="159" t="s">
        <v>29105</v>
      </c>
      <c r="D12449" s="159">
        <v>1</v>
      </c>
    </row>
    <row r="12450" spans="3:4" x14ac:dyDescent="0.25">
      <c r="C12450" s="159" t="s">
        <v>29106</v>
      </c>
      <c r="D12450" s="159">
        <v>1</v>
      </c>
    </row>
    <row r="12451" spans="3:4" x14ac:dyDescent="0.25">
      <c r="C12451" s="159" t="s">
        <v>29107</v>
      </c>
      <c r="D12451" s="159">
        <v>1</v>
      </c>
    </row>
    <row r="12452" spans="3:4" x14ac:dyDescent="0.25">
      <c r="C12452" s="159" t="s">
        <v>29108</v>
      </c>
      <c r="D12452" s="159">
        <v>1</v>
      </c>
    </row>
    <row r="12453" spans="3:4" x14ac:dyDescent="0.25">
      <c r="C12453" s="159" t="s">
        <v>29109</v>
      </c>
      <c r="D12453" s="159">
        <v>1</v>
      </c>
    </row>
    <row r="12454" spans="3:4" x14ac:dyDescent="0.25">
      <c r="C12454" s="159" t="s">
        <v>29110</v>
      </c>
      <c r="D12454" s="159">
        <v>1</v>
      </c>
    </row>
    <row r="12455" spans="3:4" x14ac:dyDescent="0.25">
      <c r="C12455" s="159" t="s">
        <v>29111</v>
      </c>
      <c r="D12455" s="159">
        <v>1</v>
      </c>
    </row>
    <row r="12456" spans="3:4" x14ac:dyDescent="0.25">
      <c r="C12456" s="159" t="s">
        <v>29112</v>
      </c>
      <c r="D12456" s="159">
        <v>1</v>
      </c>
    </row>
    <row r="12457" spans="3:4" x14ac:dyDescent="0.25">
      <c r="C12457" s="159" t="s">
        <v>29113</v>
      </c>
      <c r="D12457" s="159">
        <v>1</v>
      </c>
    </row>
    <row r="12458" spans="3:4" x14ac:dyDescent="0.25">
      <c r="C12458" s="159" t="s">
        <v>29114</v>
      </c>
      <c r="D12458" s="159">
        <v>1</v>
      </c>
    </row>
    <row r="12459" spans="3:4" x14ac:dyDescent="0.25">
      <c r="C12459" s="159" t="s">
        <v>29115</v>
      </c>
      <c r="D12459" s="159">
        <v>1</v>
      </c>
    </row>
    <row r="12460" spans="3:4" x14ac:dyDescent="0.25">
      <c r="C12460" s="159" t="s">
        <v>29116</v>
      </c>
      <c r="D12460" s="159">
        <v>1</v>
      </c>
    </row>
    <row r="12461" spans="3:4" x14ac:dyDescent="0.25">
      <c r="C12461" s="159" t="s">
        <v>29160</v>
      </c>
      <c r="D12461" s="159">
        <v>1</v>
      </c>
    </row>
    <row r="12462" spans="3:4" x14ac:dyDescent="0.25">
      <c r="C12462" s="159" t="s">
        <v>29161</v>
      </c>
      <c r="D12462" s="159">
        <v>1</v>
      </c>
    </row>
    <row r="12463" spans="3:4" x14ac:dyDescent="0.25">
      <c r="C12463" s="159" t="s">
        <v>29162</v>
      </c>
      <c r="D12463" s="159">
        <v>1</v>
      </c>
    </row>
    <row r="12464" spans="3:4" x14ac:dyDescent="0.25">
      <c r="C12464" s="159" t="s">
        <v>29163</v>
      </c>
      <c r="D12464" s="159">
        <v>1</v>
      </c>
    </row>
    <row r="12465" spans="3:4" x14ac:dyDescent="0.25">
      <c r="C12465" s="159" t="s">
        <v>29164</v>
      </c>
      <c r="D12465" s="159">
        <v>1</v>
      </c>
    </row>
    <row r="12466" spans="3:4" x14ac:dyDescent="0.25">
      <c r="C12466" s="159" t="s">
        <v>29165</v>
      </c>
      <c r="D12466" s="159">
        <v>1</v>
      </c>
    </row>
    <row r="12467" spans="3:4" x14ac:dyDescent="0.25">
      <c r="C12467" s="159" t="s">
        <v>29166</v>
      </c>
      <c r="D12467" s="159">
        <v>1</v>
      </c>
    </row>
    <row r="12468" spans="3:4" x14ac:dyDescent="0.25">
      <c r="C12468" s="159" t="s">
        <v>29167</v>
      </c>
      <c r="D12468" s="159">
        <v>1</v>
      </c>
    </row>
    <row r="12469" spans="3:4" x14ac:dyDescent="0.25">
      <c r="C12469" s="159" t="s">
        <v>29168</v>
      </c>
      <c r="D12469" s="159">
        <v>1</v>
      </c>
    </row>
    <row r="12470" spans="3:4" x14ac:dyDescent="0.25">
      <c r="C12470" s="159" t="s">
        <v>29316</v>
      </c>
      <c r="D12470" s="159">
        <v>1</v>
      </c>
    </row>
    <row r="12471" spans="3:4" x14ac:dyDescent="0.25">
      <c r="C12471" s="159" t="s">
        <v>29317</v>
      </c>
      <c r="D12471" s="159">
        <v>1</v>
      </c>
    </row>
    <row r="12472" spans="3:4" x14ac:dyDescent="0.25">
      <c r="C12472" s="159" t="s">
        <v>29318</v>
      </c>
      <c r="D12472" s="159">
        <v>1</v>
      </c>
    </row>
    <row r="12473" spans="3:4" x14ac:dyDescent="0.25">
      <c r="C12473" s="159" t="s">
        <v>29319</v>
      </c>
      <c r="D12473" s="159">
        <v>1</v>
      </c>
    </row>
    <row r="12474" spans="3:4" x14ac:dyDescent="0.25">
      <c r="C12474" s="159" t="s">
        <v>29320</v>
      </c>
      <c r="D12474" s="159">
        <v>1</v>
      </c>
    </row>
    <row r="12475" spans="3:4" x14ac:dyDescent="0.25">
      <c r="C12475" s="159" t="s">
        <v>29321</v>
      </c>
      <c r="D12475" s="159">
        <v>1</v>
      </c>
    </row>
    <row r="12476" spans="3:4" x14ac:dyDescent="0.25">
      <c r="C12476" s="159" t="s">
        <v>29322</v>
      </c>
      <c r="D12476" s="159">
        <v>1</v>
      </c>
    </row>
    <row r="12477" spans="3:4" x14ac:dyDescent="0.25">
      <c r="C12477" s="159" t="s">
        <v>29323</v>
      </c>
      <c r="D12477" s="159">
        <v>1</v>
      </c>
    </row>
    <row r="12478" spans="3:4" x14ac:dyDescent="0.25">
      <c r="C12478" s="159" t="s">
        <v>29324</v>
      </c>
      <c r="D12478" s="159">
        <v>1</v>
      </c>
    </row>
    <row r="12479" spans="3:4" x14ac:dyDescent="0.25">
      <c r="C12479" s="159" t="s">
        <v>29325</v>
      </c>
      <c r="D12479" s="159">
        <v>1</v>
      </c>
    </row>
    <row r="12480" spans="3:4" x14ac:dyDescent="0.25">
      <c r="C12480" s="159" t="s">
        <v>29326</v>
      </c>
      <c r="D12480" s="159">
        <v>1</v>
      </c>
    </row>
    <row r="12481" spans="3:4" x14ac:dyDescent="0.25">
      <c r="C12481" s="159" t="s">
        <v>29144</v>
      </c>
      <c r="D12481" s="159">
        <v>1</v>
      </c>
    </row>
    <row r="12482" spans="3:4" x14ac:dyDescent="0.25">
      <c r="C12482" s="159" t="s">
        <v>29145</v>
      </c>
      <c r="D12482" s="159">
        <v>1</v>
      </c>
    </row>
    <row r="12483" spans="3:4" x14ac:dyDescent="0.25">
      <c r="C12483" s="159" t="s">
        <v>29146</v>
      </c>
      <c r="D12483" s="159">
        <v>1</v>
      </c>
    </row>
    <row r="12484" spans="3:4" x14ac:dyDescent="0.25">
      <c r="C12484" s="159" t="s">
        <v>29147</v>
      </c>
      <c r="D12484" s="159">
        <v>1</v>
      </c>
    </row>
    <row r="12485" spans="3:4" x14ac:dyDescent="0.25">
      <c r="C12485" s="159" t="s">
        <v>29148</v>
      </c>
      <c r="D12485" s="159">
        <v>1</v>
      </c>
    </row>
    <row r="12486" spans="3:4" x14ac:dyDescent="0.25">
      <c r="C12486" s="159" t="s">
        <v>29149</v>
      </c>
      <c r="D12486" s="159">
        <v>1</v>
      </c>
    </row>
    <row r="12487" spans="3:4" x14ac:dyDescent="0.25">
      <c r="C12487" s="159" t="s">
        <v>29150</v>
      </c>
      <c r="D12487" s="159">
        <v>1</v>
      </c>
    </row>
    <row r="12488" spans="3:4" x14ac:dyDescent="0.25">
      <c r="C12488" s="159" t="s">
        <v>29151</v>
      </c>
      <c r="D12488" s="159">
        <v>1</v>
      </c>
    </row>
    <row r="12489" spans="3:4" x14ac:dyDescent="0.25">
      <c r="C12489" s="159" t="s">
        <v>29152</v>
      </c>
      <c r="D12489" s="159">
        <v>1</v>
      </c>
    </row>
    <row r="12490" spans="3:4" x14ac:dyDescent="0.25">
      <c r="C12490" s="159" t="s">
        <v>29153</v>
      </c>
      <c r="D12490" s="159">
        <v>1</v>
      </c>
    </row>
    <row r="12491" spans="3:4" x14ac:dyDescent="0.25">
      <c r="C12491" s="159" t="s">
        <v>29154</v>
      </c>
      <c r="D12491" s="159">
        <v>1</v>
      </c>
    </row>
    <row r="12492" spans="3:4" x14ac:dyDescent="0.25">
      <c r="C12492" s="159" t="s">
        <v>29155</v>
      </c>
      <c r="D12492" s="159">
        <v>1</v>
      </c>
    </row>
    <row r="12493" spans="3:4" x14ac:dyDescent="0.25">
      <c r="C12493" s="159" t="s">
        <v>29156</v>
      </c>
      <c r="D12493" s="159">
        <v>1</v>
      </c>
    </row>
    <row r="12494" spans="3:4" x14ac:dyDescent="0.25">
      <c r="C12494" s="159" t="s">
        <v>29157</v>
      </c>
      <c r="D12494" s="159">
        <v>1</v>
      </c>
    </row>
    <row r="12495" spans="3:4" x14ac:dyDescent="0.25">
      <c r="C12495" s="159" t="s">
        <v>29158</v>
      </c>
      <c r="D12495" s="159">
        <v>1</v>
      </c>
    </row>
    <row r="12496" spans="3:4" x14ac:dyDescent="0.25">
      <c r="C12496" s="159" t="s">
        <v>29159</v>
      </c>
      <c r="D12496" s="159">
        <v>1</v>
      </c>
    </row>
    <row r="12497" spans="3:4" x14ac:dyDescent="0.25">
      <c r="C12497" s="159" t="s">
        <v>29169</v>
      </c>
      <c r="D12497" s="159">
        <v>1</v>
      </c>
    </row>
    <row r="12498" spans="3:4" x14ac:dyDescent="0.25">
      <c r="C12498" s="159" t="s">
        <v>29170</v>
      </c>
      <c r="D12498" s="159">
        <v>1</v>
      </c>
    </row>
    <row r="12499" spans="3:4" x14ac:dyDescent="0.25">
      <c r="C12499" s="159" t="s">
        <v>29171</v>
      </c>
      <c r="D12499" s="159">
        <v>1</v>
      </c>
    </row>
    <row r="12500" spans="3:4" x14ac:dyDescent="0.25">
      <c r="C12500" s="159" t="s">
        <v>29172</v>
      </c>
      <c r="D12500" s="159">
        <v>1</v>
      </c>
    </row>
    <row r="12501" spans="3:4" x14ac:dyDescent="0.25">
      <c r="C12501" s="159" t="s">
        <v>29173</v>
      </c>
      <c r="D12501" s="159">
        <v>1</v>
      </c>
    </row>
    <row r="12502" spans="3:4" x14ac:dyDescent="0.25">
      <c r="C12502" s="159" t="s">
        <v>29174</v>
      </c>
      <c r="D12502" s="159">
        <v>1</v>
      </c>
    </row>
    <row r="12503" spans="3:4" x14ac:dyDescent="0.25">
      <c r="C12503" s="159" t="s">
        <v>29175</v>
      </c>
      <c r="D12503" s="159">
        <v>1</v>
      </c>
    </row>
    <row r="12504" spans="3:4" x14ac:dyDescent="0.25">
      <c r="C12504" s="159" t="s">
        <v>29176</v>
      </c>
      <c r="D12504" s="159">
        <v>1</v>
      </c>
    </row>
    <row r="12505" spans="3:4" x14ac:dyDescent="0.25">
      <c r="C12505" s="159" t="s">
        <v>29177</v>
      </c>
      <c r="D12505" s="159">
        <v>1</v>
      </c>
    </row>
    <row r="12506" spans="3:4" x14ac:dyDescent="0.25">
      <c r="C12506" s="159" t="s">
        <v>29178</v>
      </c>
      <c r="D12506" s="159">
        <v>1</v>
      </c>
    </row>
    <row r="12507" spans="3:4" x14ac:dyDescent="0.25">
      <c r="C12507" s="159" t="s">
        <v>29179</v>
      </c>
      <c r="D12507" s="159">
        <v>1</v>
      </c>
    </row>
    <row r="12508" spans="3:4" x14ac:dyDescent="0.25">
      <c r="C12508" s="159" t="s">
        <v>29180</v>
      </c>
      <c r="D12508" s="159">
        <v>1</v>
      </c>
    </row>
    <row r="12509" spans="3:4" x14ac:dyDescent="0.25">
      <c r="C12509" s="159" t="s">
        <v>29181</v>
      </c>
      <c r="D12509" s="159">
        <v>1</v>
      </c>
    </row>
    <row r="12510" spans="3:4" x14ac:dyDescent="0.25">
      <c r="C12510" s="159" t="s">
        <v>29182</v>
      </c>
      <c r="D12510" s="159">
        <v>1</v>
      </c>
    </row>
    <row r="12511" spans="3:4" x14ac:dyDescent="0.25">
      <c r="C12511" s="159" t="s">
        <v>29183</v>
      </c>
      <c r="D12511" s="159">
        <v>1</v>
      </c>
    </row>
    <row r="12512" spans="3:4" x14ac:dyDescent="0.25">
      <c r="C12512" s="159" t="s">
        <v>29184</v>
      </c>
      <c r="D12512" s="159">
        <v>1</v>
      </c>
    </row>
    <row r="12513" spans="3:4" x14ac:dyDescent="0.25">
      <c r="C12513" s="159" t="s">
        <v>29185</v>
      </c>
      <c r="D12513" s="159">
        <v>1</v>
      </c>
    </row>
    <row r="12514" spans="3:4" x14ac:dyDescent="0.25">
      <c r="C12514" s="159" t="s">
        <v>29186</v>
      </c>
      <c r="D12514" s="159">
        <v>1</v>
      </c>
    </row>
    <row r="12515" spans="3:4" x14ac:dyDescent="0.25">
      <c r="C12515" s="159" t="s">
        <v>29187</v>
      </c>
      <c r="D12515" s="159">
        <v>1</v>
      </c>
    </row>
    <row r="12516" spans="3:4" x14ac:dyDescent="0.25">
      <c r="C12516" s="159" t="s">
        <v>29188</v>
      </c>
      <c r="D12516" s="159">
        <v>1</v>
      </c>
    </row>
    <row r="12517" spans="3:4" x14ac:dyDescent="0.25">
      <c r="C12517" s="159" t="s">
        <v>29189</v>
      </c>
      <c r="D12517" s="159">
        <v>1</v>
      </c>
    </row>
    <row r="12518" spans="3:4" x14ac:dyDescent="0.25">
      <c r="C12518" s="159" t="s">
        <v>29190</v>
      </c>
      <c r="D12518" s="159">
        <v>1</v>
      </c>
    </row>
    <row r="12519" spans="3:4" x14ac:dyDescent="0.25">
      <c r="C12519" s="159" t="s">
        <v>29191</v>
      </c>
      <c r="D12519" s="159">
        <v>1</v>
      </c>
    </row>
    <row r="12520" spans="3:4" x14ac:dyDescent="0.25">
      <c r="C12520" s="159" t="s">
        <v>29192</v>
      </c>
      <c r="D12520" s="159">
        <v>1</v>
      </c>
    </row>
    <row r="12521" spans="3:4" x14ac:dyDescent="0.25">
      <c r="C12521" s="159" t="s">
        <v>29193</v>
      </c>
      <c r="D12521" s="159">
        <v>1</v>
      </c>
    </row>
    <row r="12522" spans="3:4" x14ac:dyDescent="0.25">
      <c r="C12522" s="159" t="s">
        <v>29194</v>
      </c>
      <c r="D12522" s="159">
        <v>1</v>
      </c>
    </row>
    <row r="12523" spans="3:4" x14ac:dyDescent="0.25">
      <c r="C12523" s="159" t="s">
        <v>29195</v>
      </c>
      <c r="D12523" s="159">
        <v>1</v>
      </c>
    </row>
    <row r="12524" spans="3:4" x14ac:dyDescent="0.25">
      <c r="C12524" s="159" t="s">
        <v>29196</v>
      </c>
      <c r="D12524" s="159">
        <v>1</v>
      </c>
    </row>
    <row r="12525" spans="3:4" x14ac:dyDescent="0.25">
      <c r="C12525" s="159" t="s">
        <v>29197</v>
      </c>
      <c r="D12525" s="159">
        <v>1</v>
      </c>
    </row>
    <row r="12526" spans="3:4" x14ac:dyDescent="0.25">
      <c r="C12526" s="159" t="s">
        <v>29198</v>
      </c>
      <c r="D12526" s="159">
        <v>1</v>
      </c>
    </row>
    <row r="12527" spans="3:4" x14ac:dyDescent="0.25">
      <c r="C12527" s="159" t="s">
        <v>29199</v>
      </c>
      <c r="D12527" s="159">
        <v>1</v>
      </c>
    </row>
    <row r="12528" spans="3:4" x14ac:dyDescent="0.25">
      <c r="C12528" s="159" t="s">
        <v>29200</v>
      </c>
      <c r="D12528" s="159">
        <v>1</v>
      </c>
    </row>
    <row r="12529" spans="3:4" x14ac:dyDescent="0.25">
      <c r="C12529" s="159" t="s">
        <v>29201</v>
      </c>
      <c r="D12529" s="159">
        <v>1</v>
      </c>
    </row>
    <row r="12530" spans="3:4" x14ac:dyDescent="0.25">
      <c r="C12530" s="159" t="s">
        <v>29202</v>
      </c>
      <c r="D12530" s="159">
        <v>1</v>
      </c>
    </row>
    <row r="12531" spans="3:4" x14ac:dyDescent="0.25">
      <c r="C12531" s="159" t="s">
        <v>29203</v>
      </c>
      <c r="D12531" s="159">
        <v>1</v>
      </c>
    </row>
    <row r="12532" spans="3:4" x14ac:dyDescent="0.25">
      <c r="C12532" s="159" t="s">
        <v>29204</v>
      </c>
      <c r="D12532" s="159">
        <v>1</v>
      </c>
    </row>
    <row r="12533" spans="3:4" x14ac:dyDescent="0.25">
      <c r="C12533" s="159" t="s">
        <v>29205</v>
      </c>
      <c r="D12533" s="159">
        <v>1</v>
      </c>
    </row>
    <row r="12534" spans="3:4" x14ac:dyDescent="0.25">
      <c r="C12534" s="159" t="s">
        <v>29206</v>
      </c>
      <c r="D12534" s="159">
        <v>1</v>
      </c>
    </row>
    <row r="12535" spans="3:4" x14ac:dyDescent="0.25">
      <c r="C12535" s="159" t="s">
        <v>29207</v>
      </c>
      <c r="D12535" s="159">
        <v>1</v>
      </c>
    </row>
    <row r="12536" spans="3:4" x14ac:dyDescent="0.25">
      <c r="C12536" s="159" t="s">
        <v>29208</v>
      </c>
      <c r="D12536" s="159">
        <v>1</v>
      </c>
    </row>
    <row r="12537" spans="3:4" x14ac:dyDescent="0.25">
      <c r="C12537" s="159" t="s">
        <v>29209</v>
      </c>
      <c r="D12537" s="159">
        <v>1</v>
      </c>
    </row>
    <row r="12538" spans="3:4" x14ac:dyDescent="0.25">
      <c r="C12538" s="159" t="s">
        <v>29210</v>
      </c>
      <c r="D12538" s="159">
        <v>1</v>
      </c>
    </row>
    <row r="12539" spans="3:4" x14ac:dyDescent="0.25">
      <c r="C12539" s="159" t="s">
        <v>29211</v>
      </c>
      <c r="D12539" s="159">
        <v>1</v>
      </c>
    </row>
    <row r="12540" spans="3:4" x14ac:dyDescent="0.25">
      <c r="C12540" s="159" t="s">
        <v>29212</v>
      </c>
      <c r="D12540" s="159">
        <v>1</v>
      </c>
    </row>
    <row r="12541" spans="3:4" x14ac:dyDescent="0.25">
      <c r="C12541" s="159" t="s">
        <v>29213</v>
      </c>
      <c r="D12541" s="159">
        <v>1</v>
      </c>
    </row>
    <row r="12542" spans="3:4" x14ac:dyDescent="0.25">
      <c r="C12542" s="159" t="s">
        <v>29214</v>
      </c>
      <c r="D12542" s="159">
        <v>1</v>
      </c>
    </row>
    <row r="12543" spans="3:4" x14ac:dyDescent="0.25">
      <c r="C12543" s="159" t="s">
        <v>29215</v>
      </c>
      <c r="D12543" s="159">
        <v>1</v>
      </c>
    </row>
    <row r="12544" spans="3:4" x14ac:dyDescent="0.25">
      <c r="C12544" s="159" t="s">
        <v>29216</v>
      </c>
      <c r="D12544" s="159">
        <v>1</v>
      </c>
    </row>
    <row r="12545" spans="3:4" x14ac:dyDescent="0.25">
      <c r="C12545" s="159" t="s">
        <v>29217</v>
      </c>
      <c r="D12545" s="159">
        <v>1</v>
      </c>
    </row>
    <row r="12546" spans="3:4" x14ac:dyDescent="0.25">
      <c r="C12546" s="159" t="s">
        <v>29218</v>
      </c>
      <c r="D12546" s="159">
        <v>1</v>
      </c>
    </row>
    <row r="12547" spans="3:4" x14ac:dyDescent="0.25">
      <c r="C12547" s="159" t="s">
        <v>29219</v>
      </c>
      <c r="D12547" s="159">
        <v>1</v>
      </c>
    </row>
    <row r="12548" spans="3:4" x14ac:dyDescent="0.25">
      <c r="C12548" s="159" t="s">
        <v>29220</v>
      </c>
      <c r="D12548" s="159">
        <v>1</v>
      </c>
    </row>
    <row r="12549" spans="3:4" x14ac:dyDescent="0.25">
      <c r="C12549" s="159" t="s">
        <v>29221</v>
      </c>
      <c r="D12549" s="159">
        <v>1</v>
      </c>
    </row>
    <row r="12550" spans="3:4" x14ac:dyDescent="0.25">
      <c r="C12550" s="159" t="s">
        <v>29222</v>
      </c>
      <c r="D12550" s="159">
        <v>1</v>
      </c>
    </row>
    <row r="12551" spans="3:4" x14ac:dyDescent="0.25">
      <c r="C12551" s="159" t="s">
        <v>29223</v>
      </c>
      <c r="D12551" s="159">
        <v>1</v>
      </c>
    </row>
    <row r="12552" spans="3:4" x14ac:dyDescent="0.25">
      <c r="C12552" s="159" t="s">
        <v>29224</v>
      </c>
      <c r="D12552" s="159">
        <v>1</v>
      </c>
    </row>
    <row r="12553" spans="3:4" x14ac:dyDescent="0.25">
      <c r="C12553" s="159" t="s">
        <v>29225</v>
      </c>
      <c r="D12553" s="159">
        <v>1</v>
      </c>
    </row>
    <row r="12554" spans="3:4" x14ac:dyDescent="0.25">
      <c r="C12554" s="159" t="s">
        <v>29226</v>
      </c>
      <c r="D12554" s="159">
        <v>1</v>
      </c>
    </row>
    <row r="12555" spans="3:4" x14ac:dyDescent="0.25">
      <c r="C12555" s="159" t="s">
        <v>29227</v>
      </c>
      <c r="D12555" s="159">
        <v>1</v>
      </c>
    </row>
    <row r="12556" spans="3:4" x14ac:dyDescent="0.25">
      <c r="C12556" s="159" t="s">
        <v>29228</v>
      </c>
      <c r="D12556" s="159">
        <v>1</v>
      </c>
    </row>
    <row r="12557" spans="3:4" x14ac:dyDescent="0.25">
      <c r="C12557" s="159" t="s">
        <v>29229</v>
      </c>
      <c r="D12557" s="159">
        <v>1</v>
      </c>
    </row>
    <row r="12558" spans="3:4" x14ac:dyDescent="0.25">
      <c r="C12558" s="159" t="s">
        <v>29230</v>
      </c>
      <c r="D12558" s="159">
        <v>1</v>
      </c>
    </row>
    <row r="12559" spans="3:4" x14ac:dyDescent="0.25">
      <c r="C12559" s="159" t="s">
        <v>29231</v>
      </c>
      <c r="D12559" s="159">
        <v>1</v>
      </c>
    </row>
    <row r="12560" spans="3:4" x14ac:dyDescent="0.25">
      <c r="C12560" s="159" t="s">
        <v>29232</v>
      </c>
      <c r="D12560" s="159">
        <v>1</v>
      </c>
    </row>
    <row r="12561" spans="3:4" x14ac:dyDescent="0.25">
      <c r="C12561" s="159" t="s">
        <v>29233</v>
      </c>
      <c r="D12561" s="159">
        <v>1</v>
      </c>
    </row>
    <row r="12562" spans="3:4" x14ac:dyDescent="0.25">
      <c r="C12562" s="159" t="s">
        <v>29234</v>
      </c>
      <c r="D12562" s="159">
        <v>1</v>
      </c>
    </row>
    <row r="12563" spans="3:4" x14ac:dyDescent="0.25">
      <c r="C12563" s="159" t="s">
        <v>29235</v>
      </c>
      <c r="D12563" s="159">
        <v>1</v>
      </c>
    </row>
    <row r="12564" spans="3:4" x14ac:dyDescent="0.25">
      <c r="C12564" s="159" t="s">
        <v>29236</v>
      </c>
      <c r="D12564" s="159">
        <v>1</v>
      </c>
    </row>
    <row r="12565" spans="3:4" x14ac:dyDescent="0.25">
      <c r="C12565" s="159" t="s">
        <v>29237</v>
      </c>
      <c r="D12565" s="159">
        <v>1</v>
      </c>
    </row>
    <row r="12566" spans="3:4" x14ac:dyDescent="0.25">
      <c r="C12566" s="159" t="s">
        <v>29238</v>
      </c>
      <c r="D12566" s="159">
        <v>1</v>
      </c>
    </row>
    <row r="12567" spans="3:4" x14ac:dyDescent="0.25">
      <c r="C12567" s="159" t="s">
        <v>29239</v>
      </c>
      <c r="D12567" s="159">
        <v>1</v>
      </c>
    </row>
    <row r="12568" spans="3:4" x14ac:dyDescent="0.25">
      <c r="C12568" s="159" t="s">
        <v>29240</v>
      </c>
      <c r="D12568" s="159">
        <v>1</v>
      </c>
    </row>
    <row r="12569" spans="3:4" x14ac:dyDescent="0.25">
      <c r="C12569" s="159" t="s">
        <v>29241</v>
      </c>
      <c r="D12569" s="159">
        <v>1</v>
      </c>
    </row>
    <row r="12570" spans="3:4" x14ac:dyDescent="0.25">
      <c r="C12570" s="159" t="s">
        <v>29242</v>
      </c>
      <c r="D12570" s="159">
        <v>1</v>
      </c>
    </row>
    <row r="12571" spans="3:4" x14ac:dyDescent="0.25">
      <c r="C12571" s="159" t="s">
        <v>29243</v>
      </c>
      <c r="D12571" s="159">
        <v>1</v>
      </c>
    </row>
    <row r="12572" spans="3:4" x14ac:dyDescent="0.25">
      <c r="C12572" s="159" t="s">
        <v>29244</v>
      </c>
      <c r="D12572" s="159">
        <v>1</v>
      </c>
    </row>
    <row r="12573" spans="3:4" x14ac:dyDescent="0.25">
      <c r="C12573" s="159" t="s">
        <v>29245</v>
      </c>
      <c r="D12573" s="159">
        <v>1</v>
      </c>
    </row>
    <row r="12574" spans="3:4" x14ac:dyDescent="0.25">
      <c r="C12574" s="159" t="s">
        <v>29246</v>
      </c>
      <c r="D12574" s="159">
        <v>1</v>
      </c>
    </row>
    <row r="12575" spans="3:4" x14ac:dyDescent="0.25">
      <c r="C12575" s="159" t="s">
        <v>29247</v>
      </c>
      <c r="D12575" s="159">
        <v>1</v>
      </c>
    </row>
    <row r="12576" spans="3:4" x14ac:dyDescent="0.25">
      <c r="C12576" s="159" t="s">
        <v>29248</v>
      </c>
      <c r="D12576" s="159">
        <v>1</v>
      </c>
    </row>
    <row r="12577" spans="3:4" x14ac:dyDescent="0.25">
      <c r="C12577" s="159" t="s">
        <v>29249</v>
      </c>
      <c r="D12577" s="159">
        <v>1</v>
      </c>
    </row>
    <row r="12578" spans="3:4" x14ac:dyDescent="0.25">
      <c r="C12578" s="159" t="s">
        <v>29250</v>
      </c>
      <c r="D12578" s="159">
        <v>1</v>
      </c>
    </row>
    <row r="12579" spans="3:4" x14ac:dyDescent="0.25">
      <c r="C12579" s="159" t="s">
        <v>29251</v>
      </c>
      <c r="D12579" s="159">
        <v>1</v>
      </c>
    </row>
    <row r="12580" spans="3:4" x14ac:dyDescent="0.25">
      <c r="C12580" s="159" t="s">
        <v>29252</v>
      </c>
      <c r="D12580" s="159">
        <v>1</v>
      </c>
    </row>
    <row r="12581" spans="3:4" x14ac:dyDescent="0.25">
      <c r="C12581" s="159" t="s">
        <v>29253</v>
      </c>
      <c r="D12581" s="159">
        <v>1</v>
      </c>
    </row>
    <row r="12582" spans="3:4" x14ac:dyDescent="0.25">
      <c r="C12582" s="159" t="s">
        <v>29254</v>
      </c>
      <c r="D12582" s="159">
        <v>1</v>
      </c>
    </row>
    <row r="12583" spans="3:4" x14ac:dyDescent="0.25">
      <c r="C12583" s="159" t="s">
        <v>29255</v>
      </c>
      <c r="D12583" s="159">
        <v>1</v>
      </c>
    </row>
    <row r="12584" spans="3:4" x14ac:dyDescent="0.25">
      <c r="C12584" s="159" t="s">
        <v>29256</v>
      </c>
      <c r="D12584" s="159">
        <v>1</v>
      </c>
    </row>
    <row r="12585" spans="3:4" x14ac:dyDescent="0.25">
      <c r="C12585" s="159" t="s">
        <v>29257</v>
      </c>
      <c r="D12585" s="159">
        <v>1</v>
      </c>
    </row>
    <row r="12586" spans="3:4" x14ac:dyDescent="0.25">
      <c r="C12586" s="159" t="s">
        <v>29258</v>
      </c>
      <c r="D12586" s="159">
        <v>1</v>
      </c>
    </row>
    <row r="12587" spans="3:4" x14ac:dyDescent="0.25">
      <c r="C12587" s="159" t="s">
        <v>29259</v>
      </c>
      <c r="D12587" s="159">
        <v>1</v>
      </c>
    </row>
    <row r="12588" spans="3:4" x14ac:dyDescent="0.25">
      <c r="C12588" s="159" t="s">
        <v>29260</v>
      </c>
      <c r="D12588" s="159">
        <v>1</v>
      </c>
    </row>
    <row r="12589" spans="3:4" x14ac:dyDescent="0.25">
      <c r="C12589" s="159" t="s">
        <v>29261</v>
      </c>
      <c r="D12589" s="159">
        <v>1</v>
      </c>
    </row>
    <row r="12590" spans="3:4" x14ac:dyDescent="0.25">
      <c r="C12590" s="159" t="s">
        <v>29262</v>
      </c>
      <c r="D12590" s="159">
        <v>1</v>
      </c>
    </row>
    <row r="12591" spans="3:4" x14ac:dyDescent="0.25">
      <c r="C12591" s="159" t="s">
        <v>29263</v>
      </c>
      <c r="D12591" s="159">
        <v>1</v>
      </c>
    </row>
    <row r="12592" spans="3:4" x14ac:dyDescent="0.25">
      <c r="C12592" s="159" t="s">
        <v>29264</v>
      </c>
      <c r="D12592" s="159">
        <v>1</v>
      </c>
    </row>
    <row r="12593" spans="3:4" x14ac:dyDescent="0.25">
      <c r="C12593" s="159" t="s">
        <v>29265</v>
      </c>
      <c r="D12593" s="159">
        <v>1</v>
      </c>
    </row>
    <row r="12594" spans="3:4" x14ac:dyDescent="0.25">
      <c r="C12594" s="159" t="s">
        <v>29266</v>
      </c>
      <c r="D12594" s="159">
        <v>1</v>
      </c>
    </row>
    <row r="12595" spans="3:4" x14ac:dyDescent="0.25">
      <c r="C12595" s="159" t="s">
        <v>29267</v>
      </c>
      <c r="D12595" s="159">
        <v>1</v>
      </c>
    </row>
    <row r="12596" spans="3:4" x14ac:dyDescent="0.25">
      <c r="C12596" s="159" t="s">
        <v>29268</v>
      </c>
      <c r="D12596" s="159">
        <v>1</v>
      </c>
    </row>
    <row r="12597" spans="3:4" x14ac:dyDescent="0.25">
      <c r="C12597" s="159" t="s">
        <v>29269</v>
      </c>
      <c r="D12597" s="159">
        <v>1</v>
      </c>
    </row>
    <row r="12598" spans="3:4" x14ac:dyDescent="0.25">
      <c r="C12598" s="159" t="s">
        <v>29270</v>
      </c>
      <c r="D12598" s="159">
        <v>1</v>
      </c>
    </row>
    <row r="12599" spans="3:4" x14ac:dyDescent="0.25">
      <c r="C12599" s="159" t="s">
        <v>29271</v>
      </c>
      <c r="D12599" s="159">
        <v>1</v>
      </c>
    </row>
    <row r="12600" spans="3:4" x14ac:dyDescent="0.25">
      <c r="C12600" s="159" t="s">
        <v>29272</v>
      </c>
      <c r="D12600" s="159">
        <v>1</v>
      </c>
    </row>
    <row r="12601" spans="3:4" x14ac:dyDescent="0.25">
      <c r="C12601" s="159" t="s">
        <v>29273</v>
      </c>
      <c r="D12601" s="159">
        <v>1</v>
      </c>
    </row>
    <row r="12602" spans="3:4" x14ac:dyDescent="0.25">
      <c r="C12602" s="159" t="s">
        <v>29274</v>
      </c>
      <c r="D12602" s="159">
        <v>1</v>
      </c>
    </row>
    <row r="12603" spans="3:4" x14ac:dyDescent="0.25">
      <c r="C12603" s="159" t="s">
        <v>29275</v>
      </c>
      <c r="D12603" s="159">
        <v>1</v>
      </c>
    </row>
    <row r="12604" spans="3:4" x14ac:dyDescent="0.25">
      <c r="C12604" s="159" t="s">
        <v>29276</v>
      </c>
      <c r="D12604" s="159">
        <v>1</v>
      </c>
    </row>
    <row r="12605" spans="3:4" x14ac:dyDescent="0.25">
      <c r="C12605" s="159" t="s">
        <v>29277</v>
      </c>
      <c r="D12605" s="159">
        <v>1</v>
      </c>
    </row>
    <row r="12606" spans="3:4" x14ac:dyDescent="0.25">
      <c r="C12606" s="159" t="s">
        <v>29278</v>
      </c>
      <c r="D12606" s="159">
        <v>1</v>
      </c>
    </row>
    <row r="12607" spans="3:4" x14ac:dyDescent="0.25">
      <c r="C12607" s="159" t="s">
        <v>29279</v>
      </c>
      <c r="D12607" s="159">
        <v>1</v>
      </c>
    </row>
    <row r="12608" spans="3:4" x14ac:dyDescent="0.25">
      <c r="C12608" s="159" t="s">
        <v>29280</v>
      </c>
      <c r="D12608" s="159">
        <v>1</v>
      </c>
    </row>
    <row r="12609" spans="3:4" x14ac:dyDescent="0.25">
      <c r="C12609" s="159" t="s">
        <v>29281</v>
      </c>
      <c r="D12609" s="159">
        <v>1</v>
      </c>
    </row>
    <row r="12610" spans="3:4" x14ac:dyDescent="0.25">
      <c r="C12610" s="159" t="s">
        <v>29282</v>
      </c>
      <c r="D12610" s="159">
        <v>1</v>
      </c>
    </row>
    <row r="12611" spans="3:4" x14ac:dyDescent="0.25">
      <c r="C12611" s="159" t="s">
        <v>29283</v>
      </c>
      <c r="D12611" s="159">
        <v>1</v>
      </c>
    </row>
    <row r="12612" spans="3:4" x14ac:dyDescent="0.25">
      <c r="C12612" s="159" t="s">
        <v>29284</v>
      </c>
      <c r="D12612" s="159">
        <v>1</v>
      </c>
    </row>
    <row r="12613" spans="3:4" x14ac:dyDescent="0.25">
      <c r="C12613" s="159" t="s">
        <v>29285</v>
      </c>
      <c r="D12613" s="159">
        <v>1</v>
      </c>
    </row>
    <row r="12614" spans="3:4" x14ac:dyDescent="0.25">
      <c r="C12614" s="159" t="s">
        <v>29286</v>
      </c>
      <c r="D12614" s="159">
        <v>1</v>
      </c>
    </row>
    <row r="12615" spans="3:4" x14ac:dyDescent="0.25">
      <c r="C12615" s="159" t="s">
        <v>29287</v>
      </c>
      <c r="D12615" s="159">
        <v>1</v>
      </c>
    </row>
    <row r="12616" spans="3:4" x14ac:dyDescent="0.25">
      <c r="C12616" s="159" t="s">
        <v>29288</v>
      </c>
      <c r="D12616" s="159">
        <v>1</v>
      </c>
    </row>
    <row r="12617" spans="3:4" x14ac:dyDescent="0.25">
      <c r="C12617" s="159" t="s">
        <v>29289</v>
      </c>
      <c r="D12617" s="159">
        <v>1</v>
      </c>
    </row>
    <row r="12618" spans="3:4" x14ac:dyDescent="0.25">
      <c r="C12618" s="159" t="s">
        <v>29290</v>
      </c>
      <c r="D12618" s="159">
        <v>1</v>
      </c>
    </row>
    <row r="12619" spans="3:4" x14ac:dyDescent="0.25">
      <c r="C12619" s="159" t="s">
        <v>29291</v>
      </c>
      <c r="D12619" s="159">
        <v>1</v>
      </c>
    </row>
    <row r="12620" spans="3:4" x14ac:dyDescent="0.25">
      <c r="C12620" s="159" t="s">
        <v>29292</v>
      </c>
      <c r="D12620" s="159">
        <v>1</v>
      </c>
    </row>
    <row r="12621" spans="3:4" x14ac:dyDescent="0.25">
      <c r="C12621" s="159" t="s">
        <v>29293</v>
      </c>
      <c r="D12621" s="159">
        <v>1</v>
      </c>
    </row>
    <row r="12622" spans="3:4" x14ac:dyDescent="0.25">
      <c r="C12622" s="159" t="s">
        <v>29294</v>
      </c>
      <c r="D12622" s="159">
        <v>1</v>
      </c>
    </row>
    <row r="12623" spans="3:4" x14ac:dyDescent="0.25">
      <c r="C12623" s="159" t="s">
        <v>29295</v>
      </c>
      <c r="D12623" s="159">
        <v>1</v>
      </c>
    </row>
    <row r="12624" spans="3:4" x14ac:dyDescent="0.25">
      <c r="C12624" s="159" t="s">
        <v>29296</v>
      </c>
      <c r="D12624" s="159">
        <v>1</v>
      </c>
    </row>
    <row r="12625" spans="3:4" x14ac:dyDescent="0.25">
      <c r="C12625" s="159" t="s">
        <v>29297</v>
      </c>
      <c r="D12625" s="159">
        <v>1</v>
      </c>
    </row>
    <row r="12626" spans="3:4" x14ac:dyDescent="0.25">
      <c r="C12626" s="159" t="s">
        <v>29298</v>
      </c>
      <c r="D12626" s="159">
        <v>1</v>
      </c>
    </row>
    <row r="12627" spans="3:4" x14ac:dyDescent="0.25">
      <c r="C12627" s="159" t="s">
        <v>29299</v>
      </c>
      <c r="D12627" s="159">
        <v>1</v>
      </c>
    </row>
    <row r="12628" spans="3:4" x14ac:dyDescent="0.25">
      <c r="C12628" s="159" t="s">
        <v>29300</v>
      </c>
      <c r="D12628" s="159">
        <v>1</v>
      </c>
    </row>
    <row r="12629" spans="3:4" x14ac:dyDescent="0.25">
      <c r="C12629" s="159" t="s">
        <v>29301</v>
      </c>
      <c r="D12629" s="159">
        <v>1</v>
      </c>
    </row>
    <row r="12630" spans="3:4" x14ac:dyDescent="0.25">
      <c r="C12630" s="159" t="s">
        <v>29302</v>
      </c>
      <c r="D12630" s="159">
        <v>1</v>
      </c>
    </row>
    <row r="12631" spans="3:4" x14ac:dyDescent="0.25">
      <c r="C12631" s="159" t="s">
        <v>29303</v>
      </c>
      <c r="D12631" s="159">
        <v>1</v>
      </c>
    </row>
    <row r="12632" spans="3:4" x14ac:dyDescent="0.25">
      <c r="C12632" s="159" t="s">
        <v>29304</v>
      </c>
      <c r="D12632" s="159">
        <v>1</v>
      </c>
    </row>
    <row r="12633" spans="3:4" x14ac:dyDescent="0.25">
      <c r="C12633" s="159" t="s">
        <v>29305</v>
      </c>
      <c r="D12633" s="159">
        <v>1</v>
      </c>
    </row>
    <row r="12634" spans="3:4" x14ac:dyDescent="0.25">
      <c r="C12634" s="159" t="s">
        <v>29306</v>
      </c>
      <c r="D12634" s="159">
        <v>1</v>
      </c>
    </row>
    <row r="12635" spans="3:4" x14ac:dyDescent="0.25">
      <c r="C12635" s="159" t="s">
        <v>29307</v>
      </c>
      <c r="D12635" s="159">
        <v>1</v>
      </c>
    </row>
    <row r="12636" spans="3:4" x14ac:dyDescent="0.25">
      <c r="C12636" s="159" t="s">
        <v>29308</v>
      </c>
      <c r="D12636" s="159">
        <v>1</v>
      </c>
    </row>
    <row r="12637" spans="3:4" x14ac:dyDescent="0.25">
      <c r="C12637" s="159" t="s">
        <v>29309</v>
      </c>
      <c r="D12637" s="159">
        <v>1</v>
      </c>
    </row>
    <row r="12638" spans="3:4" x14ac:dyDescent="0.25">
      <c r="C12638" s="159" t="s">
        <v>29310</v>
      </c>
      <c r="D12638" s="159">
        <v>1</v>
      </c>
    </row>
    <row r="12639" spans="3:4" x14ac:dyDescent="0.25">
      <c r="C12639" s="159" t="s">
        <v>29311</v>
      </c>
      <c r="D12639" s="159">
        <v>1</v>
      </c>
    </row>
    <row r="12640" spans="3:4" x14ac:dyDescent="0.25">
      <c r="C12640" s="159" t="s">
        <v>29312</v>
      </c>
      <c r="D12640" s="159">
        <v>1</v>
      </c>
    </row>
    <row r="12641" spans="3:4" x14ac:dyDescent="0.25">
      <c r="C12641" s="159" t="s">
        <v>29313</v>
      </c>
      <c r="D12641" s="159">
        <v>1</v>
      </c>
    </row>
    <row r="12642" spans="3:4" x14ac:dyDescent="0.25">
      <c r="C12642" s="159" t="s">
        <v>29314</v>
      </c>
      <c r="D12642" s="159">
        <v>1</v>
      </c>
    </row>
    <row r="12643" spans="3:4" x14ac:dyDescent="0.25">
      <c r="C12643" s="159" t="s">
        <v>29315</v>
      </c>
      <c r="D12643" s="159">
        <v>1</v>
      </c>
    </row>
    <row r="12644" spans="3:4" x14ac:dyDescent="0.25">
      <c r="C12644" s="159" t="s">
        <v>29332</v>
      </c>
      <c r="D12644" s="159">
        <v>1</v>
      </c>
    </row>
    <row r="12645" spans="3:4" x14ac:dyDescent="0.25">
      <c r="C12645" s="159" t="s">
        <v>29333</v>
      </c>
      <c r="D12645" s="159">
        <v>1</v>
      </c>
    </row>
    <row r="12646" spans="3:4" x14ac:dyDescent="0.25">
      <c r="C12646" s="159" t="s">
        <v>29334</v>
      </c>
      <c r="D12646" s="159">
        <v>1</v>
      </c>
    </row>
    <row r="12647" spans="3:4" x14ac:dyDescent="0.25">
      <c r="C12647" s="159" t="s">
        <v>29335</v>
      </c>
      <c r="D12647" s="159">
        <v>1</v>
      </c>
    </row>
    <row r="12648" spans="3:4" x14ac:dyDescent="0.25">
      <c r="C12648" s="159" t="s">
        <v>29336</v>
      </c>
      <c r="D12648" s="159">
        <v>1</v>
      </c>
    </row>
    <row r="12649" spans="3:4" x14ac:dyDescent="0.25">
      <c r="C12649" s="159" t="s">
        <v>29337</v>
      </c>
      <c r="D12649" s="159">
        <v>1</v>
      </c>
    </row>
    <row r="12650" spans="3:4" x14ac:dyDescent="0.25">
      <c r="C12650" s="159" t="s">
        <v>29338</v>
      </c>
      <c r="D12650" s="159">
        <v>1</v>
      </c>
    </row>
    <row r="12651" spans="3:4" x14ac:dyDescent="0.25">
      <c r="C12651" s="159" t="s">
        <v>29339</v>
      </c>
      <c r="D12651" s="159">
        <v>1</v>
      </c>
    </row>
    <row r="12652" spans="3:4" x14ac:dyDescent="0.25">
      <c r="C12652" s="159" t="s">
        <v>29340</v>
      </c>
      <c r="D12652" s="159">
        <v>1</v>
      </c>
    </row>
    <row r="12653" spans="3:4" x14ac:dyDescent="0.25">
      <c r="C12653" s="159" t="s">
        <v>29341</v>
      </c>
      <c r="D12653" s="159">
        <v>1</v>
      </c>
    </row>
    <row r="12654" spans="3:4" x14ac:dyDescent="0.25">
      <c r="C12654" s="159" t="s">
        <v>29342</v>
      </c>
      <c r="D12654" s="159">
        <v>1</v>
      </c>
    </row>
    <row r="12655" spans="3:4" x14ac:dyDescent="0.25">
      <c r="C12655" s="159" t="s">
        <v>29343</v>
      </c>
      <c r="D12655" s="159">
        <v>1</v>
      </c>
    </row>
    <row r="12656" spans="3:4" x14ac:dyDescent="0.25">
      <c r="C12656" s="159" t="s">
        <v>29344</v>
      </c>
      <c r="D12656" s="159">
        <v>1</v>
      </c>
    </row>
    <row r="12657" spans="3:4" x14ac:dyDescent="0.25">
      <c r="C12657" s="159" t="s">
        <v>29345</v>
      </c>
      <c r="D12657" s="159">
        <v>1</v>
      </c>
    </row>
    <row r="12658" spans="3:4" x14ac:dyDescent="0.25">
      <c r="C12658" s="159" t="s">
        <v>29346</v>
      </c>
      <c r="D12658" s="159">
        <v>1</v>
      </c>
    </row>
    <row r="12659" spans="3:4" x14ac:dyDescent="0.25">
      <c r="C12659" s="159" t="s">
        <v>29347</v>
      </c>
      <c r="D12659" s="159">
        <v>1</v>
      </c>
    </row>
    <row r="12660" spans="3:4" x14ac:dyDescent="0.25">
      <c r="C12660" s="159" t="s">
        <v>29348</v>
      </c>
      <c r="D12660" s="159">
        <v>1</v>
      </c>
    </row>
    <row r="12661" spans="3:4" x14ac:dyDescent="0.25">
      <c r="C12661" s="159" t="s">
        <v>29349</v>
      </c>
      <c r="D12661" s="159">
        <v>1</v>
      </c>
    </row>
    <row r="12662" spans="3:4" x14ac:dyDescent="0.25">
      <c r="C12662" s="159" t="s">
        <v>29350</v>
      </c>
      <c r="D12662" s="159">
        <v>1</v>
      </c>
    </row>
    <row r="12663" spans="3:4" x14ac:dyDescent="0.25">
      <c r="C12663" s="159" t="s">
        <v>29351</v>
      </c>
      <c r="D12663" s="159">
        <v>1</v>
      </c>
    </row>
    <row r="12664" spans="3:4" x14ac:dyDescent="0.25">
      <c r="C12664" s="159" t="s">
        <v>29352</v>
      </c>
      <c r="D12664" s="159">
        <v>1</v>
      </c>
    </row>
    <row r="12665" spans="3:4" x14ac:dyDescent="0.25">
      <c r="C12665" s="159" t="s">
        <v>29353</v>
      </c>
      <c r="D12665" s="159">
        <v>1</v>
      </c>
    </row>
    <row r="12666" spans="3:4" x14ac:dyDescent="0.25">
      <c r="C12666" s="159" t="s">
        <v>29354</v>
      </c>
      <c r="D12666" s="159">
        <v>1</v>
      </c>
    </row>
    <row r="12667" spans="3:4" x14ac:dyDescent="0.25">
      <c r="C12667" s="159" t="s">
        <v>29355</v>
      </c>
      <c r="D12667" s="159">
        <v>1</v>
      </c>
    </row>
    <row r="12668" spans="3:4" x14ac:dyDescent="0.25">
      <c r="C12668" s="159" t="s">
        <v>29356</v>
      </c>
      <c r="D12668" s="159">
        <v>1</v>
      </c>
    </row>
    <row r="12669" spans="3:4" x14ac:dyDescent="0.25">
      <c r="C12669" s="159" t="s">
        <v>29357</v>
      </c>
      <c r="D12669" s="159">
        <v>1</v>
      </c>
    </row>
    <row r="12670" spans="3:4" x14ac:dyDescent="0.25">
      <c r="C12670" s="159" t="s">
        <v>29358</v>
      </c>
      <c r="D12670" s="159">
        <v>1</v>
      </c>
    </row>
    <row r="12671" spans="3:4" x14ac:dyDescent="0.25">
      <c r="C12671" s="159" t="s">
        <v>29359</v>
      </c>
      <c r="D12671" s="159">
        <v>1</v>
      </c>
    </row>
    <row r="12672" spans="3:4" x14ac:dyDescent="0.25">
      <c r="C12672" s="159" t="s">
        <v>29360</v>
      </c>
      <c r="D12672" s="159">
        <v>1</v>
      </c>
    </row>
    <row r="12673" spans="3:4" x14ac:dyDescent="0.25">
      <c r="C12673" s="159" t="s">
        <v>29361</v>
      </c>
      <c r="D12673" s="159">
        <v>1</v>
      </c>
    </row>
    <row r="12674" spans="3:4" x14ac:dyDescent="0.25">
      <c r="C12674" s="159" t="s">
        <v>29362</v>
      </c>
      <c r="D12674" s="159">
        <v>1</v>
      </c>
    </row>
    <row r="12675" spans="3:4" x14ac:dyDescent="0.25">
      <c r="C12675" s="159" t="s">
        <v>29363</v>
      </c>
      <c r="D12675" s="159">
        <v>1</v>
      </c>
    </row>
    <row r="12676" spans="3:4" x14ac:dyDescent="0.25">
      <c r="C12676" s="159" t="s">
        <v>29364</v>
      </c>
      <c r="D12676" s="159">
        <v>1</v>
      </c>
    </row>
    <row r="12677" spans="3:4" x14ac:dyDescent="0.25">
      <c r="C12677" s="159" t="s">
        <v>29365</v>
      </c>
      <c r="D12677" s="159">
        <v>1</v>
      </c>
    </row>
    <row r="12678" spans="3:4" x14ac:dyDescent="0.25">
      <c r="C12678" s="159" t="s">
        <v>29366</v>
      </c>
      <c r="D12678" s="159">
        <v>1</v>
      </c>
    </row>
    <row r="12679" spans="3:4" x14ac:dyDescent="0.25">
      <c r="C12679" s="159" t="s">
        <v>29367</v>
      </c>
      <c r="D12679" s="159">
        <v>1</v>
      </c>
    </row>
    <row r="12680" spans="3:4" x14ac:dyDescent="0.25">
      <c r="C12680" s="159" t="s">
        <v>29368</v>
      </c>
      <c r="D12680" s="159">
        <v>1</v>
      </c>
    </row>
    <row r="12681" spans="3:4" x14ac:dyDescent="0.25">
      <c r="C12681" s="159" t="s">
        <v>29369</v>
      </c>
      <c r="D12681" s="159">
        <v>1</v>
      </c>
    </row>
    <row r="12682" spans="3:4" x14ac:dyDescent="0.25">
      <c r="C12682" s="159" t="s">
        <v>29370</v>
      </c>
      <c r="D12682" s="159">
        <v>1</v>
      </c>
    </row>
    <row r="12683" spans="3:4" x14ac:dyDescent="0.25">
      <c r="C12683" s="159" t="s">
        <v>29371</v>
      </c>
      <c r="D12683" s="159">
        <v>1</v>
      </c>
    </row>
    <row r="12684" spans="3:4" x14ac:dyDescent="0.25">
      <c r="C12684" s="159" t="s">
        <v>29372</v>
      </c>
      <c r="D12684" s="159">
        <v>1</v>
      </c>
    </row>
    <row r="12685" spans="3:4" x14ac:dyDescent="0.25">
      <c r="C12685" s="159" t="s">
        <v>29373</v>
      </c>
      <c r="D12685" s="159">
        <v>1</v>
      </c>
    </row>
    <row r="12686" spans="3:4" x14ac:dyDescent="0.25">
      <c r="C12686" s="159" t="s">
        <v>29374</v>
      </c>
      <c r="D12686" s="159">
        <v>1</v>
      </c>
    </row>
    <row r="12687" spans="3:4" x14ac:dyDescent="0.25">
      <c r="C12687" s="159" t="s">
        <v>29375</v>
      </c>
      <c r="D12687" s="159">
        <v>1</v>
      </c>
    </row>
    <row r="12688" spans="3:4" x14ac:dyDescent="0.25">
      <c r="C12688" s="159" t="s">
        <v>29376</v>
      </c>
      <c r="D12688" s="159">
        <v>1</v>
      </c>
    </row>
    <row r="12689" spans="3:4" x14ac:dyDescent="0.25">
      <c r="C12689" s="159" t="s">
        <v>29377</v>
      </c>
      <c r="D12689" s="159">
        <v>1</v>
      </c>
    </row>
    <row r="12690" spans="3:4" x14ac:dyDescent="0.25">
      <c r="C12690" s="159" t="s">
        <v>29378</v>
      </c>
      <c r="D12690" s="159">
        <v>1</v>
      </c>
    </row>
    <row r="12691" spans="3:4" x14ac:dyDescent="0.25">
      <c r="C12691" s="159" t="s">
        <v>29379</v>
      </c>
      <c r="D12691" s="159">
        <v>1</v>
      </c>
    </row>
    <row r="12692" spans="3:4" x14ac:dyDescent="0.25">
      <c r="C12692" s="159" t="s">
        <v>29380</v>
      </c>
      <c r="D12692" s="159">
        <v>1</v>
      </c>
    </row>
    <row r="12693" spans="3:4" x14ac:dyDescent="0.25">
      <c r="C12693" s="159" t="s">
        <v>29381</v>
      </c>
      <c r="D12693" s="159">
        <v>1</v>
      </c>
    </row>
    <row r="12694" spans="3:4" x14ac:dyDescent="0.25">
      <c r="C12694" s="159" t="s">
        <v>29382</v>
      </c>
      <c r="D12694" s="159">
        <v>1</v>
      </c>
    </row>
    <row r="12695" spans="3:4" x14ac:dyDescent="0.25">
      <c r="C12695" s="159" t="s">
        <v>29383</v>
      </c>
      <c r="D12695" s="159">
        <v>1</v>
      </c>
    </row>
    <row r="12696" spans="3:4" x14ac:dyDescent="0.25">
      <c r="C12696" s="159" t="s">
        <v>29384</v>
      </c>
      <c r="D12696" s="159">
        <v>1</v>
      </c>
    </row>
    <row r="12697" spans="3:4" x14ac:dyDescent="0.25">
      <c r="C12697" s="159" t="s">
        <v>29385</v>
      </c>
      <c r="D12697" s="159">
        <v>1</v>
      </c>
    </row>
    <row r="12698" spans="3:4" x14ac:dyDescent="0.25">
      <c r="C12698" s="159" t="s">
        <v>29386</v>
      </c>
      <c r="D12698" s="159">
        <v>1</v>
      </c>
    </row>
    <row r="12699" spans="3:4" x14ac:dyDescent="0.25">
      <c r="C12699" s="159" t="s">
        <v>29387</v>
      </c>
      <c r="D12699" s="159">
        <v>1</v>
      </c>
    </row>
    <row r="12700" spans="3:4" x14ac:dyDescent="0.25">
      <c r="C12700" s="159" t="s">
        <v>29388</v>
      </c>
      <c r="D12700" s="159">
        <v>1</v>
      </c>
    </row>
    <row r="12701" spans="3:4" x14ac:dyDescent="0.25">
      <c r="C12701" s="159" t="s">
        <v>29389</v>
      </c>
      <c r="D12701" s="159">
        <v>1</v>
      </c>
    </row>
    <row r="12702" spans="3:4" x14ac:dyDescent="0.25">
      <c r="C12702" s="159" t="s">
        <v>29390</v>
      </c>
      <c r="D12702" s="159">
        <v>1</v>
      </c>
    </row>
    <row r="12703" spans="3:4" x14ac:dyDescent="0.25">
      <c r="C12703" s="159" t="s">
        <v>29391</v>
      </c>
      <c r="D12703" s="159">
        <v>1</v>
      </c>
    </row>
    <row r="12704" spans="3:4" x14ac:dyDescent="0.25">
      <c r="C12704" s="159" t="s">
        <v>29392</v>
      </c>
      <c r="D12704" s="159">
        <v>1</v>
      </c>
    </row>
    <row r="12705" spans="3:4" x14ac:dyDescent="0.25">
      <c r="C12705" s="159" t="s">
        <v>29393</v>
      </c>
      <c r="D12705" s="159">
        <v>1</v>
      </c>
    </row>
    <row r="12706" spans="3:4" x14ac:dyDescent="0.25">
      <c r="C12706" s="159" t="s">
        <v>29394</v>
      </c>
      <c r="D12706" s="159">
        <v>1</v>
      </c>
    </row>
    <row r="12707" spans="3:4" x14ac:dyDescent="0.25">
      <c r="C12707" s="159" t="s">
        <v>29395</v>
      </c>
      <c r="D12707" s="159">
        <v>1</v>
      </c>
    </row>
    <row r="12708" spans="3:4" x14ac:dyDescent="0.25">
      <c r="C12708" s="159" t="s">
        <v>29396</v>
      </c>
      <c r="D12708" s="159">
        <v>1</v>
      </c>
    </row>
    <row r="12709" spans="3:4" x14ac:dyDescent="0.25">
      <c r="C12709" s="159" t="s">
        <v>29397</v>
      </c>
      <c r="D12709" s="159">
        <v>1</v>
      </c>
    </row>
    <row r="12710" spans="3:4" x14ac:dyDescent="0.25">
      <c r="C12710" s="159" t="s">
        <v>29398</v>
      </c>
      <c r="D12710" s="159">
        <v>1</v>
      </c>
    </row>
    <row r="12711" spans="3:4" x14ac:dyDescent="0.25">
      <c r="C12711" s="159" t="s">
        <v>29399</v>
      </c>
      <c r="D12711" s="159">
        <v>1</v>
      </c>
    </row>
    <row r="12712" spans="3:4" x14ac:dyDescent="0.25">
      <c r="C12712" s="159" t="s">
        <v>29400</v>
      </c>
      <c r="D12712" s="159">
        <v>1</v>
      </c>
    </row>
    <row r="12713" spans="3:4" x14ac:dyDescent="0.25">
      <c r="C12713" s="159" t="s">
        <v>29401</v>
      </c>
      <c r="D12713" s="159">
        <v>1</v>
      </c>
    </row>
    <row r="12714" spans="3:4" x14ac:dyDescent="0.25">
      <c r="C12714" s="159" t="s">
        <v>29413</v>
      </c>
      <c r="D12714" s="159">
        <v>1</v>
      </c>
    </row>
    <row r="12715" spans="3:4" x14ac:dyDescent="0.25">
      <c r="C12715" s="159" t="s">
        <v>29414</v>
      </c>
      <c r="D12715" s="159">
        <v>1</v>
      </c>
    </row>
    <row r="12716" spans="3:4" x14ac:dyDescent="0.25">
      <c r="C12716" s="159" t="s">
        <v>29415</v>
      </c>
      <c r="D12716" s="159">
        <v>1</v>
      </c>
    </row>
    <row r="12717" spans="3:4" x14ac:dyDescent="0.25">
      <c r="C12717" s="159" t="s">
        <v>29416</v>
      </c>
      <c r="D12717" s="159">
        <v>1</v>
      </c>
    </row>
    <row r="12718" spans="3:4" x14ac:dyDescent="0.25">
      <c r="C12718" s="159" t="s">
        <v>29417</v>
      </c>
      <c r="D12718" s="159">
        <v>1</v>
      </c>
    </row>
    <row r="12719" spans="3:4" x14ac:dyDescent="0.25">
      <c r="C12719" s="159" t="s">
        <v>29418</v>
      </c>
      <c r="D12719" s="159">
        <v>1</v>
      </c>
    </row>
    <row r="12720" spans="3:4" x14ac:dyDescent="0.25">
      <c r="C12720" s="159" t="s">
        <v>29456</v>
      </c>
      <c r="D12720" s="159">
        <v>1</v>
      </c>
    </row>
    <row r="12721" spans="3:4" x14ac:dyDescent="0.25">
      <c r="C12721" s="159" t="s">
        <v>29457</v>
      </c>
      <c r="D12721" s="159">
        <v>1</v>
      </c>
    </row>
    <row r="12722" spans="3:4" x14ac:dyDescent="0.25">
      <c r="C12722" s="159" t="s">
        <v>29458</v>
      </c>
      <c r="D12722" s="159">
        <v>1</v>
      </c>
    </row>
    <row r="12723" spans="3:4" x14ac:dyDescent="0.25">
      <c r="C12723" s="159" t="s">
        <v>29459</v>
      </c>
      <c r="D12723" s="159">
        <v>1</v>
      </c>
    </row>
    <row r="12724" spans="3:4" x14ac:dyDescent="0.25">
      <c r="C12724" s="159" t="s">
        <v>29460</v>
      </c>
      <c r="D12724" s="159">
        <v>1</v>
      </c>
    </row>
    <row r="12725" spans="3:4" x14ac:dyDescent="0.25">
      <c r="C12725" s="159" t="s">
        <v>29461</v>
      </c>
      <c r="D12725" s="159">
        <v>1</v>
      </c>
    </row>
    <row r="12726" spans="3:4" x14ac:dyDescent="0.25">
      <c r="C12726" s="159" t="s">
        <v>29462</v>
      </c>
      <c r="D12726" s="159">
        <v>1</v>
      </c>
    </row>
    <row r="12727" spans="3:4" x14ac:dyDescent="0.25">
      <c r="C12727" s="159" t="s">
        <v>29463</v>
      </c>
      <c r="D12727" s="159">
        <v>1</v>
      </c>
    </row>
    <row r="12728" spans="3:4" x14ac:dyDescent="0.25">
      <c r="C12728" s="159" t="s">
        <v>29466</v>
      </c>
      <c r="D12728" s="159">
        <v>1</v>
      </c>
    </row>
    <row r="12729" spans="3:4" x14ac:dyDescent="0.25">
      <c r="C12729" s="159" t="s">
        <v>29480</v>
      </c>
      <c r="D12729" s="159">
        <v>1</v>
      </c>
    </row>
    <row r="12730" spans="3:4" x14ac:dyDescent="0.25">
      <c r="C12730" s="159" t="s">
        <v>29481</v>
      </c>
      <c r="D12730" s="159">
        <v>1</v>
      </c>
    </row>
    <row r="12731" spans="3:4" x14ac:dyDescent="0.25">
      <c r="C12731" s="159" t="s">
        <v>29482</v>
      </c>
      <c r="D12731" s="159">
        <v>1</v>
      </c>
    </row>
    <row r="12732" spans="3:4" x14ac:dyDescent="0.25">
      <c r="C12732" s="159" t="s">
        <v>29483</v>
      </c>
      <c r="D12732" s="159">
        <v>1</v>
      </c>
    </row>
    <row r="12733" spans="3:4" x14ac:dyDescent="0.25">
      <c r="C12733" s="159" t="s">
        <v>29484</v>
      </c>
      <c r="D12733" s="159">
        <v>1</v>
      </c>
    </row>
    <row r="12734" spans="3:4" x14ac:dyDescent="0.25">
      <c r="C12734" s="159" t="s">
        <v>29495</v>
      </c>
      <c r="D12734" s="159">
        <v>1</v>
      </c>
    </row>
    <row r="12735" spans="3:4" x14ac:dyDescent="0.25">
      <c r="C12735" s="159" t="s">
        <v>29498</v>
      </c>
      <c r="D12735" s="159">
        <v>1</v>
      </c>
    </row>
    <row r="12736" spans="3:4" x14ac:dyDescent="0.25">
      <c r="C12736" s="159" t="s">
        <v>29499</v>
      </c>
      <c r="D12736" s="159">
        <v>1</v>
      </c>
    </row>
    <row r="12737" spans="3:4" x14ac:dyDescent="0.25">
      <c r="C12737" s="159" t="s">
        <v>29500</v>
      </c>
      <c r="D12737" s="159">
        <v>1</v>
      </c>
    </row>
    <row r="12738" spans="3:4" x14ac:dyDescent="0.25">
      <c r="C12738" s="159" t="s">
        <v>29501</v>
      </c>
      <c r="D12738" s="159">
        <v>1</v>
      </c>
    </row>
    <row r="12739" spans="3:4" x14ac:dyDescent="0.25">
      <c r="C12739" s="159" t="s">
        <v>29502</v>
      </c>
      <c r="D12739" s="159">
        <v>1</v>
      </c>
    </row>
    <row r="12740" spans="3:4" x14ac:dyDescent="0.25">
      <c r="C12740" s="159" t="s">
        <v>29503</v>
      </c>
      <c r="D12740" s="159">
        <v>1</v>
      </c>
    </row>
    <row r="12741" spans="3:4" x14ac:dyDescent="0.25">
      <c r="C12741" s="159" t="s">
        <v>29504</v>
      </c>
      <c r="D12741" s="159">
        <v>1</v>
      </c>
    </row>
    <row r="12742" spans="3:4" x14ac:dyDescent="0.25">
      <c r="C12742" s="159" t="s">
        <v>29505</v>
      </c>
      <c r="D12742" s="159">
        <v>1</v>
      </c>
    </row>
    <row r="12743" spans="3:4" x14ac:dyDescent="0.25">
      <c r="C12743" s="159" t="s">
        <v>29506</v>
      </c>
      <c r="D12743" s="159">
        <v>1</v>
      </c>
    </row>
    <row r="12744" spans="3:4" x14ac:dyDescent="0.25">
      <c r="C12744" s="159" t="s">
        <v>29507</v>
      </c>
      <c r="D12744" s="159">
        <v>1</v>
      </c>
    </row>
    <row r="12745" spans="3:4" x14ac:dyDescent="0.25">
      <c r="C12745" s="159" t="s">
        <v>29508</v>
      </c>
      <c r="D12745" s="159">
        <v>1</v>
      </c>
    </row>
    <row r="12746" spans="3:4" x14ac:dyDescent="0.25">
      <c r="C12746" s="159" t="s">
        <v>29517</v>
      </c>
      <c r="D12746" s="159">
        <v>1</v>
      </c>
    </row>
    <row r="12747" spans="3:4" x14ac:dyDescent="0.25">
      <c r="C12747" s="159" t="s">
        <v>29518</v>
      </c>
      <c r="D12747" s="159">
        <v>1</v>
      </c>
    </row>
    <row r="12748" spans="3:4" x14ac:dyDescent="0.25">
      <c r="C12748" s="159" t="s">
        <v>29519</v>
      </c>
      <c r="D12748" s="159">
        <v>1</v>
      </c>
    </row>
    <row r="12749" spans="3:4" x14ac:dyDescent="0.25">
      <c r="C12749" s="159" t="s">
        <v>29520</v>
      </c>
      <c r="D12749" s="159">
        <v>1</v>
      </c>
    </row>
    <row r="12750" spans="3:4" x14ac:dyDescent="0.25">
      <c r="C12750" s="159" t="s">
        <v>29521</v>
      </c>
      <c r="D12750" s="159">
        <v>1</v>
      </c>
    </row>
    <row r="12751" spans="3:4" x14ac:dyDescent="0.25">
      <c r="C12751" s="159" t="s">
        <v>29522</v>
      </c>
      <c r="D12751" s="159">
        <v>1</v>
      </c>
    </row>
    <row r="12752" spans="3:4" x14ac:dyDescent="0.25">
      <c r="C12752" s="159" t="s">
        <v>29523</v>
      </c>
      <c r="D12752" s="159">
        <v>1</v>
      </c>
    </row>
    <row r="12753" spans="3:4" x14ac:dyDescent="0.25">
      <c r="C12753" s="159" t="s">
        <v>29524</v>
      </c>
      <c r="D12753" s="159">
        <v>1</v>
      </c>
    </row>
    <row r="12754" spans="3:4" x14ac:dyDescent="0.25">
      <c r="C12754" s="159" t="s">
        <v>29525</v>
      </c>
      <c r="D12754" s="159">
        <v>1</v>
      </c>
    </row>
    <row r="12755" spans="3:4" x14ac:dyDescent="0.25">
      <c r="C12755" s="159" t="s">
        <v>29526</v>
      </c>
      <c r="D12755" s="159">
        <v>1</v>
      </c>
    </row>
    <row r="12756" spans="3:4" x14ac:dyDescent="0.25">
      <c r="C12756" s="159" t="s">
        <v>29527</v>
      </c>
      <c r="D12756" s="159">
        <v>1</v>
      </c>
    </row>
    <row r="12757" spans="3:4" x14ac:dyDescent="0.25">
      <c r="C12757" s="159" t="s">
        <v>29528</v>
      </c>
      <c r="D12757" s="159">
        <v>1</v>
      </c>
    </row>
    <row r="12758" spans="3:4" x14ac:dyDescent="0.25">
      <c r="C12758" s="159" t="s">
        <v>29529</v>
      </c>
      <c r="D12758" s="159">
        <v>1</v>
      </c>
    </row>
    <row r="12759" spans="3:4" x14ac:dyDescent="0.25">
      <c r="C12759" s="159" t="s">
        <v>29530</v>
      </c>
      <c r="D12759" s="159">
        <v>1</v>
      </c>
    </row>
    <row r="12760" spans="3:4" x14ac:dyDescent="0.25">
      <c r="C12760" s="159" t="s">
        <v>29531</v>
      </c>
      <c r="D12760" s="159">
        <v>1</v>
      </c>
    </row>
    <row r="12761" spans="3:4" x14ac:dyDescent="0.25">
      <c r="C12761" s="159" t="s">
        <v>29532</v>
      </c>
      <c r="D12761" s="159">
        <v>1</v>
      </c>
    </row>
    <row r="12762" spans="3:4" x14ac:dyDescent="0.25">
      <c r="C12762" s="159" t="s">
        <v>29533</v>
      </c>
      <c r="D12762" s="159">
        <v>1</v>
      </c>
    </row>
    <row r="12763" spans="3:4" x14ac:dyDescent="0.25">
      <c r="C12763" s="159" t="s">
        <v>29534</v>
      </c>
      <c r="D12763" s="159">
        <v>1</v>
      </c>
    </row>
    <row r="12764" spans="3:4" x14ac:dyDescent="0.25">
      <c r="C12764" s="159" t="s">
        <v>29535</v>
      </c>
      <c r="D12764" s="159">
        <v>1</v>
      </c>
    </row>
    <row r="12765" spans="3:4" x14ac:dyDescent="0.25">
      <c r="C12765" s="159" t="s">
        <v>29536</v>
      </c>
      <c r="D12765" s="159">
        <v>1</v>
      </c>
    </row>
    <row r="12766" spans="3:4" x14ac:dyDescent="0.25">
      <c r="C12766" s="159" t="s">
        <v>29537</v>
      </c>
      <c r="D12766" s="159">
        <v>1</v>
      </c>
    </row>
    <row r="12767" spans="3:4" x14ac:dyDescent="0.25">
      <c r="C12767" s="159" t="s">
        <v>29538</v>
      </c>
      <c r="D12767" s="159">
        <v>1</v>
      </c>
    </row>
    <row r="12768" spans="3:4" x14ac:dyDescent="0.25">
      <c r="C12768" s="159" t="s">
        <v>29539</v>
      </c>
      <c r="D12768" s="159">
        <v>1</v>
      </c>
    </row>
    <row r="12769" spans="3:4" x14ac:dyDescent="0.25">
      <c r="C12769" s="159" t="s">
        <v>29540</v>
      </c>
      <c r="D12769" s="159">
        <v>1</v>
      </c>
    </row>
    <row r="12770" spans="3:4" x14ac:dyDescent="0.25">
      <c r="C12770" s="159" t="s">
        <v>29554</v>
      </c>
      <c r="D12770" s="159">
        <v>1</v>
      </c>
    </row>
    <row r="12771" spans="3:4" x14ac:dyDescent="0.25">
      <c r="C12771" s="159" t="s">
        <v>29555</v>
      </c>
      <c r="D12771" s="159">
        <v>1</v>
      </c>
    </row>
    <row r="12772" spans="3:4" x14ac:dyDescent="0.25">
      <c r="C12772" s="159" t="s">
        <v>29556</v>
      </c>
      <c r="D12772" s="159">
        <v>1</v>
      </c>
    </row>
    <row r="12773" spans="3:4" x14ac:dyDescent="0.25">
      <c r="C12773" s="159" t="s">
        <v>29557</v>
      </c>
      <c r="D12773" s="159">
        <v>1</v>
      </c>
    </row>
    <row r="12774" spans="3:4" x14ac:dyDescent="0.25">
      <c r="C12774" s="159" t="s">
        <v>29558</v>
      </c>
      <c r="D12774" s="159">
        <v>1</v>
      </c>
    </row>
    <row r="12775" spans="3:4" x14ac:dyDescent="0.25">
      <c r="C12775" s="159" t="s">
        <v>29559</v>
      </c>
      <c r="D12775" s="159">
        <v>1</v>
      </c>
    </row>
    <row r="12776" spans="3:4" x14ac:dyDescent="0.25">
      <c r="C12776" s="159" t="s">
        <v>29560</v>
      </c>
      <c r="D12776" s="159">
        <v>1</v>
      </c>
    </row>
    <row r="12777" spans="3:4" x14ac:dyDescent="0.25">
      <c r="C12777" s="159" t="s">
        <v>29561</v>
      </c>
      <c r="D12777" s="159">
        <v>1</v>
      </c>
    </row>
    <row r="12778" spans="3:4" x14ac:dyDescent="0.25">
      <c r="C12778" s="159" t="s">
        <v>29562</v>
      </c>
      <c r="D12778" s="159">
        <v>1</v>
      </c>
    </row>
    <row r="12779" spans="3:4" x14ac:dyDescent="0.25">
      <c r="C12779" s="159" t="s">
        <v>29563</v>
      </c>
      <c r="D12779" s="159">
        <v>1</v>
      </c>
    </row>
    <row r="12780" spans="3:4" x14ac:dyDescent="0.25">
      <c r="C12780" s="159" t="s">
        <v>29564</v>
      </c>
      <c r="D12780" s="159">
        <v>1</v>
      </c>
    </row>
    <row r="12781" spans="3:4" x14ac:dyDescent="0.25">
      <c r="C12781" s="159" t="s">
        <v>29565</v>
      </c>
      <c r="D12781" s="159">
        <v>1</v>
      </c>
    </row>
    <row r="12782" spans="3:4" x14ac:dyDescent="0.25">
      <c r="C12782" s="159" t="s">
        <v>29566</v>
      </c>
      <c r="D12782" s="159">
        <v>1</v>
      </c>
    </row>
    <row r="12783" spans="3:4" x14ac:dyDescent="0.25">
      <c r="C12783" s="159" t="s">
        <v>29567</v>
      </c>
      <c r="D12783" s="159">
        <v>1</v>
      </c>
    </row>
    <row r="12784" spans="3:4" x14ac:dyDescent="0.25">
      <c r="C12784" s="159" t="s">
        <v>29568</v>
      </c>
      <c r="D12784" s="159">
        <v>1</v>
      </c>
    </row>
    <row r="12785" spans="3:4" x14ac:dyDescent="0.25">
      <c r="C12785" s="159" t="s">
        <v>29569</v>
      </c>
      <c r="D12785" s="159">
        <v>1</v>
      </c>
    </row>
    <row r="12786" spans="3:4" x14ac:dyDescent="0.25">
      <c r="C12786" s="159" t="s">
        <v>29570</v>
      </c>
      <c r="D12786" s="159">
        <v>1</v>
      </c>
    </row>
    <row r="12787" spans="3:4" x14ac:dyDescent="0.25">
      <c r="C12787" s="159" t="s">
        <v>29571</v>
      </c>
      <c r="D12787" s="159">
        <v>1</v>
      </c>
    </row>
    <row r="12788" spans="3:4" x14ac:dyDescent="0.25">
      <c r="C12788" s="159" t="s">
        <v>29572</v>
      </c>
      <c r="D12788" s="159">
        <v>1</v>
      </c>
    </row>
    <row r="12789" spans="3:4" x14ac:dyDescent="0.25">
      <c r="C12789" s="159" t="s">
        <v>29573</v>
      </c>
      <c r="D12789" s="159">
        <v>1</v>
      </c>
    </row>
    <row r="12790" spans="3:4" x14ac:dyDescent="0.25">
      <c r="C12790" s="159" t="s">
        <v>29574</v>
      </c>
      <c r="D12790" s="159">
        <v>1</v>
      </c>
    </row>
    <row r="12791" spans="3:4" x14ac:dyDescent="0.25">
      <c r="C12791" s="159" t="s">
        <v>29575</v>
      </c>
      <c r="D12791" s="159">
        <v>1</v>
      </c>
    </row>
    <row r="12792" spans="3:4" x14ac:dyDescent="0.25">
      <c r="C12792" s="159" t="s">
        <v>29576</v>
      </c>
      <c r="D12792" s="159">
        <v>1</v>
      </c>
    </row>
    <row r="12793" spans="3:4" x14ac:dyDescent="0.25">
      <c r="C12793" s="159" t="s">
        <v>29577</v>
      </c>
      <c r="D12793" s="159">
        <v>1</v>
      </c>
    </row>
    <row r="12794" spans="3:4" x14ac:dyDescent="0.25">
      <c r="C12794" s="159" t="s">
        <v>29578</v>
      </c>
      <c r="D12794" s="159">
        <v>1</v>
      </c>
    </row>
    <row r="12795" spans="3:4" x14ac:dyDescent="0.25">
      <c r="C12795" s="159" t="s">
        <v>29579</v>
      </c>
      <c r="D12795" s="159">
        <v>1</v>
      </c>
    </row>
    <row r="12796" spans="3:4" x14ac:dyDescent="0.25">
      <c r="C12796" s="159" t="s">
        <v>29580</v>
      </c>
      <c r="D12796" s="159">
        <v>1</v>
      </c>
    </row>
    <row r="12797" spans="3:4" x14ac:dyDescent="0.25">
      <c r="C12797" s="159" t="s">
        <v>29581</v>
      </c>
      <c r="D12797" s="159">
        <v>1</v>
      </c>
    </row>
    <row r="12798" spans="3:4" x14ac:dyDescent="0.25">
      <c r="C12798" s="159" t="s">
        <v>29582</v>
      </c>
      <c r="D12798" s="159">
        <v>1</v>
      </c>
    </row>
    <row r="12799" spans="3:4" x14ac:dyDescent="0.25">
      <c r="C12799" s="159" t="s">
        <v>29583</v>
      </c>
      <c r="D12799" s="159">
        <v>1</v>
      </c>
    </row>
    <row r="12800" spans="3:4" x14ac:dyDescent="0.25">
      <c r="C12800" s="159" t="s">
        <v>29584</v>
      </c>
      <c r="D12800" s="159">
        <v>1</v>
      </c>
    </row>
    <row r="12801" spans="3:4" x14ac:dyDescent="0.25">
      <c r="C12801" s="159" t="s">
        <v>29585</v>
      </c>
      <c r="D12801" s="159">
        <v>1</v>
      </c>
    </row>
    <row r="12802" spans="3:4" x14ac:dyDescent="0.25">
      <c r="C12802" s="159" t="s">
        <v>29802</v>
      </c>
      <c r="D12802" s="159">
        <v>1</v>
      </c>
    </row>
    <row r="12803" spans="3:4" x14ac:dyDescent="0.25">
      <c r="C12803" s="159" t="s">
        <v>29803</v>
      </c>
      <c r="D12803" s="159">
        <v>1</v>
      </c>
    </row>
    <row r="12804" spans="3:4" x14ac:dyDescent="0.25">
      <c r="C12804" s="159" t="s">
        <v>29804</v>
      </c>
      <c r="D12804" s="159">
        <v>1</v>
      </c>
    </row>
    <row r="12805" spans="3:4" x14ac:dyDescent="0.25">
      <c r="C12805" s="159" t="s">
        <v>29805</v>
      </c>
      <c r="D12805" s="159">
        <v>1</v>
      </c>
    </row>
    <row r="12806" spans="3:4" x14ac:dyDescent="0.25">
      <c r="C12806" s="159" t="s">
        <v>29806</v>
      </c>
      <c r="D12806" s="159">
        <v>1</v>
      </c>
    </row>
    <row r="12807" spans="3:4" x14ac:dyDescent="0.25">
      <c r="C12807" s="159" t="s">
        <v>29807</v>
      </c>
      <c r="D12807" s="159">
        <v>1</v>
      </c>
    </row>
    <row r="12808" spans="3:4" x14ac:dyDescent="0.25">
      <c r="C12808" s="159" t="s">
        <v>29808</v>
      </c>
      <c r="D12808" s="159">
        <v>1</v>
      </c>
    </row>
    <row r="12809" spans="3:4" x14ac:dyDescent="0.25">
      <c r="C12809" s="159" t="s">
        <v>29809</v>
      </c>
      <c r="D12809" s="159">
        <v>1</v>
      </c>
    </row>
    <row r="12810" spans="3:4" x14ac:dyDescent="0.25">
      <c r="C12810" s="159" t="s">
        <v>29810</v>
      </c>
      <c r="D12810" s="159">
        <v>1</v>
      </c>
    </row>
    <row r="12811" spans="3:4" x14ac:dyDescent="0.25">
      <c r="C12811" s="159" t="s">
        <v>29811</v>
      </c>
      <c r="D12811" s="159">
        <v>1</v>
      </c>
    </row>
    <row r="12812" spans="3:4" x14ac:dyDescent="0.25">
      <c r="C12812" s="159" t="s">
        <v>29812</v>
      </c>
      <c r="D12812" s="159">
        <v>1</v>
      </c>
    </row>
    <row r="12813" spans="3:4" x14ac:dyDescent="0.25">
      <c r="C12813" s="159" t="s">
        <v>29813</v>
      </c>
      <c r="D12813" s="159">
        <v>1</v>
      </c>
    </row>
    <row r="12814" spans="3:4" x14ac:dyDescent="0.25">
      <c r="C12814" s="159" t="s">
        <v>29814</v>
      </c>
      <c r="D12814" s="159">
        <v>1</v>
      </c>
    </row>
    <row r="12815" spans="3:4" x14ac:dyDescent="0.25">
      <c r="C12815" s="159" t="s">
        <v>29815</v>
      </c>
      <c r="D12815" s="159">
        <v>1</v>
      </c>
    </row>
    <row r="12816" spans="3:4" x14ac:dyDescent="0.25">
      <c r="C12816" s="159" t="s">
        <v>29816</v>
      </c>
      <c r="D12816" s="159">
        <v>1</v>
      </c>
    </row>
    <row r="12817" spans="3:4" x14ac:dyDescent="0.25">
      <c r="C12817" s="159" t="s">
        <v>29817</v>
      </c>
      <c r="D12817" s="159">
        <v>1</v>
      </c>
    </row>
    <row r="12818" spans="3:4" x14ac:dyDescent="0.25">
      <c r="C12818" s="159" t="s">
        <v>29818</v>
      </c>
      <c r="D12818" s="159">
        <v>1</v>
      </c>
    </row>
    <row r="12819" spans="3:4" x14ac:dyDescent="0.25">
      <c r="C12819" s="159" t="s">
        <v>29819</v>
      </c>
      <c r="D12819" s="159">
        <v>1</v>
      </c>
    </row>
    <row r="12820" spans="3:4" x14ac:dyDescent="0.25">
      <c r="C12820" s="159" t="s">
        <v>29820</v>
      </c>
      <c r="D12820" s="159">
        <v>1</v>
      </c>
    </row>
    <row r="12821" spans="3:4" x14ac:dyDescent="0.25">
      <c r="C12821" s="159" t="s">
        <v>29821</v>
      </c>
      <c r="D12821" s="159">
        <v>1</v>
      </c>
    </row>
    <row r="12822" spans="3:4" x14ac:dyDescent="0.25">
      <c r="C12822" s="159" t="s">
        <v>29822</v>
      </c>
      <c r="D12822" s="159">
        <v>1</v>
      </c>
    </row>
    <row r="12823" spans="3:4" x14ac:dyDescent="0.25">
      <c r="C12823" s="159" t="s">
        <v>29823</v>
      </c>
      <c r="D12823" s="159">
        <v>1</v>
      </c>
    </row>
    <row r="12824" spans="3:4" x14ac:dyDescent="0.25">
      <c r="C12824" s="159" t="s">
        <v>29824</v>
      </c>
      <c r="D12824" s="159">
        <v>1</v>
      </c>
    </row>
    <row r="12825" spans="3:4" x14ac:dyDescent="0.25">
      <c r="C12825" s="159" t="s">
        <v>29825</v>
      </c>
      <c r="D12825" s="159">
        <v>1</v>
      </c>
    </row>
    <row r="12826" spans="3:4" x14ac:dyDescent="0.25">
      <c r="C12826" s="159" t="s">
        <v>29826</v>
      </c>
      <c r="D12826" s="159">
        <v>1</v>
      </c>
    </row>
    <row r="12827" spans="3:4" x14ac:dyDescent="0.25">
      <c r="C12827" s="159" t="s">
        <v>29639</v>
      </c>
      <c r="D12827" s="159">
        <v>1</v>
      </c>
    </row>
    <row r="12828" spans="3:4" x14ac:dyDescent="0.25">
      <c r="C12828" s="159" t="s">
        <v>29640</v>
      </c>
      <c r="D12828" s="159">
        <v>1</v>
      </c>
    </row>
    <row r="12829" spans="3:4" x14ac:dyDescent="0.25">
      <c r="C12829" s="159" t="s">
        <v>29641</v>
      </c>
      <c r="D12829" s="159">
        <v>1</v>
      </c>
    </row>
    <row r="12830" spans="3:4" x14ac:dyDescent="0.25">
      <c r="C12830" s="159" t="s">
        <v>29642</v>
      </c>
      <c r="D12830" s="159">
        <v>1</v>
      </c>
    </row>
    <row r="12831" spans="3:4" x14ac:dyDescent="0.25">
      <c r="C12831" s="159" t="s">
        <v>29643</v>
      </c>
      <c r="D12831" s="159">
        <v>1</v>
      </c>
    </row>
    <row r="12832" spans="3:4" x14ac:dyDescent="0.25">
      <c r="C12832" s="159" t="s">
        <v>29644</v>
      </c>
      <c r="D12832" s="159">
        <v>1</v>
      </c>
    </row>
    <row r="12833" spans="3:4" x14ac:dyDescent="0.25">
      <c r="C12833" s="159" t="s">
        <v>29645</v>
      </c>
      <c r="D12833" s="159">
        <v>1</v>
      </c>
    </row>
    <row r="12834" spans="3:4" x14ac:dyDescent="0.25">
      <c r="C12834" s="159" t="s">
        <v>29646</v>
      </c>
      <c r="D12834" s="159">
        <v>1</v>
      </c>
    </row>
    <row r="12835" spans="3:4" x14ac:dyDescent="0.25">
      <c r="C12835" s="159" t="s">
        <v>29647</v>
      </c>
      <c r="D12835" s="159">
        <v>1</v>
      </c>
    </row>
    <row r="12836" spans="3:4" x14ac:dyDescent="0.25">
      <c r="C12836" s="159" t="s">
        <v>29648</v>
      </c>
      <c r="D12836" s="159">
        <v>1</v>
      </c>
    </row>
    <row r="12837" spans="3:4" x14ac:dyDescent="0.25">
      <c r="C12837" s="159" t="s">
        <v>29649</v>
      </c>
      <c r="D12837" s="159">
        <v>1</v>
      </c>
    </row>
    <row r="12838" spans="3:4" x14ac:dyDescent="0.25">
      <c r="C12838" s="159" t="s">
        <v>29650</v>
      </c>
      <c r="D12838" s="159">
        <v>1</v>
      </c>
    </row>
    <row r="12839" spans="3:4" x14ac:dyDescent="0.25">
      <c r="C12839" s="159" t="s">
        <v>29651</v>
      </c>
      <c r="D12839" s="159">
        <v>1</v>
      </c>
    </row>
    <row r="12840" spans="3:4" x14ac:dyDescent="0.25">
      <c r="C12840" s="159" t="s">
        <v>29652</v>
      </c>
      <c r="D12840" s="159">
        <v>1</v>
      </c>
    </row>
    <row r="12841" spans="3:4" x14ac:dyDescent="0.25">
      <c r="C12841" s="159" t="s">
        <v>29653</v>
      </c>
      <c r="D12841" s="159">
        <v>1</v>
      </c>
    </row>
    <row r="12842" spans="3:4" x14ac:dyDescent="0.25">
      <c r="C12842" s="159" t="s">
        <v>29654</v>
      </c>
      <c r="D12842" s="159">
        <v>1</v>
      </c>
    </row>
    <row r="12843" spans="3:4" x14ac:dyDescent="0.25">
      <c r="C12843" s="159" t="s">
        <v>29655</v>
      </c>
      <c r="D12843" s="159">
        <v>1</v>
      </c>
    </row>
    <row r="12844" spans="3:4" x14ac:dyDescent="0.25">
      <c r="C12844" s="159" t="s">
        <v>29656</v>
      </c>
      <c r="D12844" s="159">
        <v>1</v>
      </c>
    </row>
    <row r="12845" spans="3:4" x14ac:dyDescent="0.25">
      <c r="C12845" s="159" t="s">
        <v>29657</v>
      </c>
      <c r="D12845" s="159">
        <v>1</v>
      </c>
    </row>
    <row r="12846" spans="3:4" x14ac:dyDescent="0.25">
      <c r="C12846" s="159" t="s">
        <v>29658</v>
      </c>
      <c r="D12846" s="159">
        <v>1</v>
      </c>
    </row>
    <row r="12847" spans="3:4" x14ac:dyDescent="0.25">
      <c r="C12847" s="159" t="s">
        <v>29659</v>
      </c>
      <c r="D12847" s="159">
        <v>1</v>
      </c>
    </row>
    <row r="12848" spans="3:4" x14ac:dyDescent="0.25">
      <c r="C12848" s="159" t="s">
        <v>29660</v>
      </c>
      <c r="D12848" s="159">
        <v>1</v>
      </c>
    </row>
    <row r="12849" spans="3:4" x14ac:dyDescent="0.25">
      <c r="C12849" s="159" t="s">
        <v>29661</v>
      </c>
      <c r="D12849" s="159">
        <v>1</v>
      </c>
    </row>
    <row r="12850" spans="3:4" x14ac:dyDescent="0.25">
      <c r="C12850" s="159" t="s">
        <v>29662</v>
      </c>
      <c r="D12850" s="159">
        <v>1</v>
      </c>
    </row>
    <row r="12851" spans="3:4" x14ac:dyDescent="0.25">
      <c r="C12851" s="159" t="s">
        <v>29663</v>
      </c>
      <c r="D12851" s="159">
        <v>1</v>
      </c>
    </row>
    <row r="12852" spans="3:4" x14ac:dyDescent="0.25">
      <c r="C12852" s="159" t="s">
        <v>29664</v>
      </c>
      <c r="D12852" s="159">
        <v>1</v>
      </c>
    </row>
    <row r="12853" spans="3:4" x14ac:dyDescent="0.25">
      <c r="C12853" s="159" t="s">
        <v>29665</v>
      </c>
      <c r="D12853" s="159">
        <v>1</v>
      </c>
    </row>
    <row r="12854" spans="3:4" x14ac:dyDescent="0.25">
      <c r="C12854" s="159" t="s">
        <v>29666</v>
      </c>
      <c r="D12854" s="159">
        <v>1</v>
      </c>
    </row>
    <row r="12855" spans="3:4" x14ac:dyDescent="0.25">
      <c r="C12855" s="159" t="s">
        <v>29667</v>
      </c>
      <c r="D12855" s="159">
        <v>1</v>
      </c>
    </row>
    <row r="12856" spans="3:4" x14ac:dyDescent="0.25">
      <c r="C12856" s="159" t="s">
        <v>29668</v>
      </c>
      <c r="D12856" s="159">
        <v>1</v>
      </c>
    </row>
    <row r="12857" spans="3:4" x14ac:dyDescent="0.25">
      <c r="C12857" s="159" t="s">
        <v>29669</v>
      </c>
      <c r="D12857" s="159">
        <v>1</v>
      </c>
    </row>
    <row r="12858" spans="3:4" x14ac:dyDescent="0.25">
      <c r="C12858" s="159" t="s">
        <v>29670</v>
      </c>
      <c r="D12858" s="159">
        <v>1</v>
      </c>
    </row>
    <row r="12859" spans="3:4" x14ac:dyDescent="0.25">
      <c r="C12859" s="159" t="s">
        <v>29671</v>
      </c>
      <c r="D12859" s="159">
        <v>1</v>
      </c>
    </row>
    <row r="12860" spans="3:4" x14ac:dyDescent="0.25">
      <c r="C12860" s="159" t="s">
        <v>29672</v>
      </c>
      <c r="D12860" s="159">
        <v>1</v>
      </c>
    </row>
    <row r="12861" spans="3:4" x14ac:dyDescent="0.25">
      <c r="C12861" s="159" t="s">
        <v>29673</v>
      </c>
      <c r="D12861" s="159">
        <v>1</v>
      </c>
    </row>
    <row r="12862" spans="3:4" x14ac:dyDescent="0.25">
      <c r="C12862" s="159" t="s">
        <v>29674</v>
      </c>
      <c r="D12862" s="159">
        <v>1</v>
      </c>
    </row>
    <row r="12863" spans="3:4" x14ac:dyDescent="0.25">
      <c r="C12863" s="159" t="s">
        <v>29675</v>
      </c>
      <c r="D12863" s="159">
        <v>1</v>
      </c>
    </row>
    <row r="12864" spans="3:4" x14ac:dyDescent="0.25">
      <c r="C12864" s="159" t="s">
        <v>29676</v>
      </c>
      <c r="D12864" s="159">
        <v>1</v>
      </c>
    </row>
    <row r="12865" spans="3:4" x14ac:dyDescent="0.25">
      <c r="C12865" s="159" t="s">
        <v>29677</v>
      </c>
      <c r="D12865" s="159">
        <v>1</v>
      </c>
    </row>
    <row r="12866" spans="3:4" x14ac:dyDescent="0.25">
      <c r="C12866" s="159" t="s">
        <v>29678</v>
      </c>
      <c r="D12866" s="159">
        <v>1</v>
      </c>
    </row>
    <row r="12867" spans="3:4" x14ac:dyDescent="0.25">
      <c r="C12867" s="159" t="s">
        <v>29679</v>
      </c>
      <c r="D12867" s="159">
        <v>1</v>
      </c>
    </row>
    <row r="12868" spans="3:4" x14ac:dyDescent="0.25">
      <c r="C12868" s="159" t="s">
        <v>29680</v>
      </c>
      <c r="D12868" s="159">
        <v>1</v>
      </c>
    </row>
    <row r="12869" spans="3:4" x14ac:dyDescent="0.25">
      <c r="C12869" s="159" t="s">
        <v>29681</v>
      </c>
      <c r="D12869" s="159">
        <v>1</v>
      </c>
    </row>
    <row r="12870" spans="3:4" x14ac:dyDescent="0.25">
      <c r="C12870" s="159" t="s">
        <v>29682</v>
      </c>
      <c r="D12870" s="159">
        <v>1</v>
      </c>
    </row>
    <row r="12871" spans="3:4" x14ac:dyDescent="0.25">
      <c r="C12871" s="159" t="s">
        <v>29683</v>
      </c>
      <c r="D12871" s="159">
        <v>1</v>
      </c>
    </row>
    <row r="12872" spans="3:4" x14ac:dyDescent="0.25">
      <c r="C12872" s="159" t="s">
        <v>29327</v>
      </c>
      <c r="D12872" s="159">
        <v>1</v>
      </c>
    </row>
    <row r="12873" spans="3:4" x14ac:dyDescent="0.25">
      <c r="C12873" s="159" t="s">
        <v>29328</v>
      </c>
      <c r="D12873" s="159">
        <v>1</v>
      </c>
    </row>
    <row r="12874" spans="3:4" x14ac:dyDescent="0.25">
      <c r="C12874" s="159" t="s">
        <v>29329</v>
      </c>
      <c r="D12874" s="159">
        <v>1</v>
      </c>
    </row>
    <row r="12875" spans="3:4" x14ac:dyDescent="0.25">
      <c r="C12875" s="159" t="s">
        <v>29330</v>
      </c>
      <c r="D12875" s="159">
        <v>1</v>
      </c>
    </row>
    <row r="12876" spans="3:4" x14ac:dyDescent="0.25">
      <c r="C12876" s="159" t="s">
        <v>29331</v>
      </c>
      <c r="D12876" s="159">
        <v>1</v>
      </c>
    </row>
    <row r="12877" spans="3:4" x14ac:dyDescent="0.25">
      <c r="C12877" s="159" t="s">
        <v>29402</v>
      </c>
      <c r="D12877" s="159">
        <v>1</v>
      </c>
    </row>
    <row r="12878" spans="3:4" x14ac:dyDescent="0.25">
      <c r="C12878" s="159" t="s">
        <v>29403</v>
      </c>
      <c r="D12878" s="159">
        <v>1</v>
      </c>
    </row>
    <row r="12879" spans="3:4" x14ac:dyDescent="0.25">
      <c r="C12879" s="159" t="s">
        <v>29404</v>
      </c>
      <c r="D12879" s="159">
        <v>1</v>
      </c>
    </row>
    <row r="12880" spans="3:4" x14ac:dyDescent="0.25">
      <c r="C12880" s="159" t="s">
        <v>29405</v>
      </c>
      <c r="D12880" s="159">
        <v>1</v>
      </c>
    </row>
    <row r="12881" spans="3:4" x14ac:dyDescent="0.25">
      <c r="C12881" s="159" t="s">
        <v>29406</v>
      </c>
      <c r="D12881" s="159">
        <v>1</v>
      </c>
    </row>
    <row r="12882" spans="3:4" x14ac:dyDescent="0.25">
      <c r="C12882" s="159" t="s">
        <v>29407</v>
      </c>
      <c r="D12882" s="159">
        <v>1</v>
      </c>
    </row>
    <row r="12883" spans="3:4" x14ac:dyDescent="0.25">
      <c r="C12883" s="159" t="s">
        <v>29408</v>
      </c>
      <c r="D12883" s="159">
        <v>1</v>
      </c>
    </row>
    <row r="12884" spans="3:4" x14ac:dyDescent="0.25">
      <c r="C12884" s="159" t="s">
        <v>29409</v>
      </c>
      <c r="D12884" s="159">
        <v>1</v>
      </c>
    </row>
    <row r="12885" spans="3:4" x14ac:dyDescent="0.25">
      <c r="C12885" s="159" t="s">
        <v>29410</v>
      </c>
      <c r="D12885" s="159">
        <v>1</v>
      </c>
    </row>
    <row r="12886" spans="3:4" x14ac:dyDescent="0.25">
      <c r="C12886" s="159" t="s">
        <v>29411</v>
      </c>
      <c r="D12886" s="159">
        <v>1</v>
      </c>
    </row>
    <row r="12887" spans="3:4" x14ac:dyDescent="0.25">
      <c r="C12887" s="159" t="s">
        <v>29412</v>
      </c>
      <c r="D12887" s="159">
        <v>1</v>
      </c>
    </row>
    <row r="12888" spans="3:4" x14ac:dyDescent="0.25">
      <c r="C12888" s="159" t="s">
        <v>29419</v>
      </c>
      <c r="D12888" s="159">
        <v>1</v>
      </c>
    </row>
    <row r="12889" spans="3:4" x14ac:dyDescent="0.25">
      <c r="C12889" s="159" t="s">
        <v>29420</v>
      </c>
      <c r="D12889" s="159">
        <v>1</v>
      </c>
    </row>
    <row r="12890" spans="3:4" x14ac:dyDescent="0.25">
      <c r="C12890" s="159" t="s">
        <v>29421</v>
      </c>
      <c r="D12890" s="159">
        <v>1</v>
      </c>
    </row>
    <row r="12891" spans="3:4" x14ac:dyDescent="0.25">
      <c r="C12891" s="159" t="s">
        <v>29422</v>
      </c>
      <c r="D12891" s="159">
        <v>1</v>
      </c>
    </row>
    <row r="12892" spans="3:4" x14ac:dyDescent="0.25">
      <c r="C12892" s="159" t="s">
        <v>29423</v>
      </c>
      <c r="D12892" s="159">
        <v>1</v>
      </c>
    </row>
    <row r="12893" spans="3:4" x14ac:dyDescent="0.25">
      <c r="C12893" s="159" t="s">
        <v>29424</v>
      </c>
      <c r="D12893" s="159">
        <v>1</v>
      </c>
    </row>
    <row r="12894" spans="3:4" x14ac:dyDescent="0.25">
      <c r="C12894" s="159" t="s">
        <v>29425</v>
      </c>
      <c r="D12894" s="159">
        <v>1</v>
      </c>
    </row>
    <row r="12895" spans="3:4" x14ac:dyDescent="0.25">
      <c r="C12895" s="159" t="s">
        <v>29426</v>
      </c>
      <c r="D12895" s="159">
        <v>1</v>
      </c>
    </row>
    <row r="12896" spans="3:4" x14ac:dyDescent="0.25">
      <c r="C12896" s="159" t="s">
        <v>29427</v>
      </c>
      <c r="D12896" s="159">
        <v>1</v>
      </c>
    </row>
    <row r="12897" spans="3:4" x14ac:dyDescent="0.25">
      <c r="C12897" s="159" t="s">
        <v>29428</v>
      </c>
      <c r="D12897" s="159">
        <v>1</v>
      </c>
    </row>
    <row r="12898" spans="3:4" x14ac:dyDescent="0.25">
      <c r="C12898" s="159" t="s">
        <v>29429</v>
      </c>
      <c r="D12898" s="159">
        <v>1</v>
      </c>
    </row>
    <row r="12899" spans="3:4" x14ac:dyDescent="0.25">
      <c r="C12899" s="159" t="s">
        <v>29430</v>
      </c>
      <c r="D12899" s="159">
        <v>1</v>
      </c>
    </row>
    <row r="12900" spans="3:4" x14ac:dyDescent="0.25">
      <c r="C12900" s="159" t="s">
        <v>29431</v>
      </c>
      <c r="D12900" s="159">
        <v>1</v>
      </c>
    </row>
    <row r="12901" spans="3:4" x14ac:dyDescent="0.25">
      <c r="C12901" s="159" t="s">
        <v>29432</v>
      </c>
      <c r="D12901" s="159">
        <v>1</v>
      </c>
    </row>
    <row r="12902" spans="3:4" x14ac:dyDescent="0.25">
      <c r="C12902" s="159" t="s">
        <v>29433</v>
      </c>
      <c r="D12902" s="159">
        <v>1</v>
      </c>
    </row>
    <row r="12903" spans="3:4" x14ac:dyDescent="0.25">
      <c r="C12903" s="159" t="s">
        <v>29434</v>
      </c>
      <c r="D12903" s="159">
        <v>1</v>
      </c>
    </row>
    <row r="12904" spans="3:4" x14ac:dyDescent="0.25">
      <c r="C12904" s="159" t="s">
        <v>29435</v>
      </c>
      <c r="D12904" s="159">
        <v>1</v>
      </c>
    </row>
    <row r="12905" spans="3:4" x14ac:dyDescent="0.25">
      <c r="C12905" s="159" t="s">
        <v>29436</v>
      </c>
      <c r="D12905" s="159">
        <v>1</v>
      </c>
    </row>
    <row r="12906" spans="3:4" x14ac:dyDescent="0.25">
      <c r="C12906" s="159" t="s">
        <v>29437</v>
      </c>
      <c r="D12906" s="159">
        <v>1</v>
      </c>
    </row>
    <row r="12907" spans="3:4" x14ac:dyDescent="0.25">
      <c r="C12907" s="159" t="s">
        <v>29438</v>
      </c>
      <c r="D12907" s="159">
        <v>1</v>
      </c>
    </row>
    <row r="12908" spans="3:4" x14ac:dyDescent="0.25">
      <c r="C12908" s="159" t="s">
        <v>29439</v>
      </c>
      <c r="D12908" s="159">
        <v>1</v>
      </c>
    </row>
    <row r="12909" spans="3:4" x14ac:dyDescent="0.25">
      <c r="C12909" s="159" t="s">
        <v>29440</v>
      </c>
      <c r="D12909" s="159">
        <v>1</v>
      </c>
    </row>
    <row r="12910" spans="3:4" x14ac:dyDescent="0.25">
      <c r="C12910" s="159" t="s">
        <v>29441</v>
      </c>
      <c r="D12910" s="159">
        <v>1</v>
      </c>
    </row>
    <row r="12911" spans="3:4" x14ac:dyDescent="0.25">
      <c r="C12911" s="159" t="s">
        <v>29442</v>
      </c>
      <c r="D12911" s="159">
        <v>1</v>
      </c>
    </row>
    <row r="12912" spans="3:4" x14ac:dyDescent="0.25">
      <c r="C12912" s="159" t="s">
        <v>29443</v>
      </c>
      <c r="D12912" s="159">
        <v>1</v>
      </c>
    </row>
    <row r="12913" spans="3:4" x14ac:dyDescent="0.25">
      <c r="C12913" s="159" t="s">
        <v>29444</v>
      </c>
      <c r="D12913" s="159">
        <v>1</v>
      </c>
    </row>
    <row r="12914" spans="3:4" x14ac:dyDescent="0.25">
      <c r="C12914" s="159" t="s">
        <v>29445</v>
      </c>
      <c r="D12914" s="159">
        <v>1</v>
      </c>
    </row>
    <row r="12915" spans="3:4" x14ac:dyDescent="0.25">
      <c r="C12915" s="159" t="s">
        <v>29446</v>
      </c>
      <c r="D12915" s="159">
        <v>1</v>
      </c>
    </row>
    <row r="12916" spans="3:4" x14ac:dyDescent="0.25">
      <c r="C12916" s="159" t="s">
        <v>29447</v>
      </c>
      <c r="D12916" s="159">
        <v>1</v>
      </c>
    </row>
    <row r="12917" spans="3:4" x14ac:dyDescent="0.25">
      <c r="C12917" s="159" t="s">
        <v>29448</v>
      </c>
      <c r="D12917" s="159">
        <v>1</v>
      </c>
    </row>
    <row r="12918" spans="3:4" x14ac:dyDescent="0.25">
      <c r="C12918" s="159" t="s">
        <v>29449</v>
      </c>
      <c r="D12918" s="159">
        <v>1</v>
      </c>
    </row>
    <row r="12919" spans="3:4" x14ac:dyDescent="0.25">
      <c r="C12919" s="159" t="s">
        <v>29450</v>
      </c>
      <c r="D12919" s="159">
        <v>1</v>
      </c>
    </row>
    <row r="12920" spans="3:4" x14ac:dyDescent="0.25">
      <c r="C12920" s="159" t="s">
        <v>29451</v>
      </c>
      <c r="D12920" s="159">
        <v>1</v>
      </c>
    </row>
    <row r="12921" spans="3:4" x14ac:dyDescent="0.25">
      <c r="C12921" s="159" t="s">
        <v>29452</v>
      </c>
      <c r="D12921" s="159">
        <v>1</v>
      </c>
    </row>
    <row r="12922" spans="3:4" x14ac:dyDescent="0.25">
      <c r="C12922" s="159" t="s">
        <v>29453</v>
      </c>
      <c r="D12922" s="159">
        <v>1</v>
      </c>
    </row>
    <row r="12923" spans="3:4" x14ac:dyDescent="0.25">
      <c r="C12923" s="159" t="s">
        <v>29454</v>
      </c>
      <c r="D12923" s="159">
        <v>1</v>
      </c>
    </row>
    <row r="12924" spans="3:4" x14ac:dyDescent="0.25">
      <c r="C12924" s="159" t="s">
        <v>29455</v>
      </c>
      <c r="D12924" s="159">
        <v>1</v>
      </c>
    </row>
    <row r="12925" spans="3:4" x14ac:dyDescent="0.25">
      <c r="C12925" s="159" t="s">
        <v>29464</v>
      </c>
      <c r="D12925" s="159">
        <v>1</v>
      </c>
    </row>
    <row r="12926" spans="3:4" x14ac:dyDescent="0.25">
      <c r="C12926" s="159" t="s">
        <v>29465</v>
      </c>
      <c r="D12926" s="159">
        <v>1</v>
      </c>
    </row>
    <row r="12927" spans="3:4" x14ac:dyDescent="0.25">
      <c r="C12927" s="159" t="s">
        <v>29467</v>
      </c>
      <c r="D12927" s="159">
        <v>1</v>
      </c>
    </row>
    <row r="12928" spans="3:4" x14ac:dyDescent="0.25">
      <c r="C12928" s="159" t="s">
        <v>29468</v>
      </c>
      <c r="D12928" s="159">
        <v>1</v>
      </c>
    </row>
    <row r="12929" spans="3:4" x14ac:dyDescent="0.25">
      <c r="C12929" s="159" t="s">
        <v>29469</v>
      </c>
      <c r="D12929" s="159">
        <v>1</v>
      </c>
    </row>
    <row r="12930" spans="3:4" x14ac:dyDescent="0.25">
      <c r="C12930" s="159" t="s">
        <v>29470</v>
      </c>
      <c r="D12930" s="159">
        <v>1</v>
      </c>
    </row>
    <row r="12931" spans="3:4" x14ac:dyDescent="0.25">
      <c r="C12931" s="159" t="s">
        <v>29471</v>
      </c>
      <c r="D12931" s="159">
        <v>1</v>
      </c>
    </row>
    <row r="12932" spans="3:4" x14ac:dyDescent="0.25">
      <c r="C12932" s="159" t="s">
        <v>29472</v>
      </c>
      <c r="D12932" s="159">
        <v>1</v>
      </c>
    </row>
    <row r="12933" spans="3:4" x14ac:dyDescent="0.25">
      <c r="C12933" s="159" t="s">
        <v>29473</v>
      </c>
      <c r="D12933" s="159">
        <v>1</v>
      </c>
    </row>
    <row r="12934" spans="3:4" x14ac:dyDescent="0.25">
      <c r="C12934" s="159" t="s">
        <v>29474</v>
      </c>
      <c r="D12934" s="159">
        <v>1</v>
      </c>
    </row>
    <row r="12935" spans="3:4" x14ac:dyDescent="0.25">
      <c r="C12935" s="159" t="s">
        <v>29475</v>
      </c>
      <c r="D12935" s="159">
        <v>1</v>
      </c>
    </row>
    <row r="12936" spans="3:4" x14ac:dyDescent="0.25">
      <c r="C12936" s="159" t="s">
        <v>29476</v>
      </c>
      <c r="D12936" s="159">
        <v>1</v>
      </c>
    </row>
    <row r="12937" spans="3:4" x14ac:dyDescent="0.25">
      <c r="C12937" s="159" t="s">
        <v>29477</v>
      </c>
      <c r="D12937" s="159">
        <v>1</v>
      </c>
    </row>
    <row r="12938" spans="3:4" x14ac:dyDescent="0.25">
      <c r="C12938" s="159" t="s">
        <v>29478</v>
      </c>
      <c r="D12938" s="159">
        <v>1</v>
      </c>
    </row>
    <row r="12939" spans="3:4" x14ac:dyDescent="0.25">
      <c r="C12939" s="159" t="s">
        <v>29479</v>
      </c>
      <c r="D12939" s="159">
        <v>1</v>
      </c>
    </row>
    <row r="12940" spans="3:4" x14ac:dyDescent="0.25">
      <c r="C12940" s="159" t="s">
        <v>29485</v>
      </c>
      <c r="D12940" s="159">
        <v>1</v>
      </c>
    </row>
    <row r="12941" spans="3:4" x14ac:dyDescent="0.25">
      <c r="C12941" s="159" t="s">
        <v>29486</v>
      </c>
      <c r="D12941" s="159">
        <v>1</v>
      </c>
    </row>
    <row r="12942" spans="3:4" x14ac:dyDescent="0.25">
      <c r="C12942" s="159" t="s">
        <v>29487</v>
      </c>
      <c r="D12942" s="159">
        <v>1</v>
      </c>
    </row>
    <row r="12943" spans="3:4" x14ac:dyDescent="0.25">
      <c r="C12943" s="159" t="s">
        <v>29488</v>
      </c>
      <c r="D12943" s="159">
        <v>1</v>
      </c>
    </row>
    <row r="12944" spans="3:4" x14ac:dyDescent="0.25">
      <c r="C12944" s="159" t="s">
        <v>29489</v>
      </c>
      <c r="D12944" s="159">
        <v>1</v>
      </c>
    </row>
    <row r="12945" spans="3:4" x14ac:dyDescent="0.25">
      <c r="C12945" s="159" t="s">
        <v>29490</v>
      </c>
      <c r="D12945" s="159">
        <v>1</v>
      </c>
    </row>
    <row r="12946" spans="3:4" x14ac:dyDescent="0.25">
      <c r="C12946" s="159" t="s">
        <v>29491</v>
      </c>
      <c r="D12946" s="159">
        <v>1</v>
      </c>
    </row>
    <row r="12947" spans="3:4" x14ac:dyDescent="0.25">
      <c r="C12947" s="159" t="s">
        <v>29492</v>
      </c>
      <c r="D12947" s="159">
        <v>1</v>
      </c>
    </row>
    <row r="12948" spans="3:4" x14ac:dyDescent="0.25">
      <c r="C12948" s="159" t="s">
        <v>29493</v>
      </c>
      <c r="D12948" s="159">
        <v>1</v>
      </c>
    </row>
    <row r="12949" spans="3:4" x14ac:dyDescent="0.25">
      <c r="C12949" s="159" t="s">
        <v>29494</v>
      </c>
      <c r="D12949" s="159">
        <v>1</v>
      </c>
    </row>
    <row r="12950" spans="3:4" x14ac:dyDescent="0.25">
      <c r="C12950" s="159" t="s">
        <v>29496</v>
      </c>
      <c r="D12950" s="159">
        <v>1</v>
      </c>
    </row>
    <row r="12951" spans="3:4" x14ac:dyDescent="0.25">
      <c r="C12951" s="159" t="s">
        <v>29497</v>
      </c>
      <c r="D12951" s="159">
        <v>1</v>
      </c>
    </row>
    <row r="12952" spans="3:4" x14ac:dyDescent="0.25">
      <c r="C12952" s="159" t="s">
        <v>29509</v>
      </c>
      <c r="D12952" s="159">
        <v>1</v>
      </c>
    </row>
    <row r="12953" spans="3:4" x14ac:dyDescent="0.25">
      <c r="C12953" s="159" t="s">
        <v>29510</v>
      </c>
      <c r="D12953" s="159">
        <v>1</v>
      </c>
    </row>
    <row r="12954" spans="3:4" x14ac:dyDescent="0.25">
      <c r="C12954" s="159" t="s">
        <v>29511</v>
      </c>
      <c r="D12954" s="159">
        <v>1</v>
      </c>
    </row>
    <row r="12955" spans="3:4" x14ac:dyDescent="0.25">
      <c r="C12955" s="159" t="s">
        <v>29512</v>
      </c>
      <c r="D12955" s="159">
        <v>1</v>
      </c>
    </row>
    <row r="12956" spans="3:4" x14ac:dyDescent="0.25">
      <c r="C12956" s="159" t="s">
        <v>29513</v>
      </c>
      <c r="D12956" s="159">
        <v>1</v>
      </c>
    </row>
    <row r="12957" spans="3:4" x14ac:dyDescent="0.25">
      <c r="C12957" s="159" t="s">
        <v>29514</v>
      </c>
      <c r="D12957" s="159">
        <v>1</v>
      </c>
    </row>
    <row r="12958" spans="3:4" x14ac:dyDescent="0.25">
      <c r="C12958" s="159" t="s">
        <v>29515</v>
      </c>
      <c r="D12958" s="159">
        <v>1</v>
      </c>
    </row>
    <row r="12959" spans="3:4" x14ac:dyDescent="0.25">
      <c r="C12959" s="159" t="s">
        <v>29516</v>
      </c>
      <c r="D12959" s="159">
        <v>1</v>
      </c>
    </row>
    <row r="12960" spans="3:4" x14ac:dyDescent="0.25">
      <c r="C12960" s="159" t="s">
        <v>29747</v>
      </c>
      <c r="D12960" s="159">
        <v>1</v>
      </c>
    </row>
    <row r="12961" spans="3:4" x14ac:dyDescent="0.25">
      <c r="C12961" s="159" t="s">
        <v>29748</v>
      </c>
      <c r="D12961" s="159">
        <v>1</v>
      </c>
    </row>
    <row r="12962" spans="3:4" x14ac:dyDescent="0.25">
      <c r="C12962" s="159" t="s">
        <v>29749</v>
      </c>
      <c r="D12962" s="159">
        <v>1</v>
      </c>
    </row>
    <row r="12963" spans="3:4" x14ac:dyDescent="0.25">
      <c r="C12963" s="159" t="s">
        <v>29750</v>
      </c>
      <c r="D12963" s="159">
        <v>1</v>
      </c>
    </row>
    <row r="12964" spans="3:4" x14ac:dyDescent="0.25">
      <c r="C12964" s="159" t="s">
        <v>29751</v>
      </c>
      <c r="D12964" s="159">
        <v>1</v>
      </c>
    </row>
    <row r="12965" spans="3:4" x14ac:dyDescent="0.25">
      <c r="C12965" s="159" t="s">
        <v>29752</v>
      </c>
      <c r="D12965" s="159">
        <v>1</v>
      </c>
    </row>
    <row r="12966" spans="3:4" x14ac:dyDescent="0.25">
      <c r="C12966" s="159" t="s">
        <v>29753</v>
      </c>
      <c r="D12966" s="159">
        <v>1</v>
      </c>
    </row>
    <row r="12967" spans="3:4" x14ac:dyDescent="0.25">
      <c r="C12967" s="159" t="s">
        <v>29754</v>
      </c>
      <c r="D12967" s="159">
        <v>1</v>
      </c>
    </row>
    <row r="12968" spans="3:4" x14ac:dyDescent="0.25">
      <c r="C12968" s="159" t="s">
        <v>29755</v>
      </c>
      <c r="D12968" s="159">
        <v>1</v>
      </c>
    </row>
    <row r="12969" spans="3:4" x14ac:dyDescent="0.25">
      <c r="C12969" s="159" t="s">
        <v>29756</v>
      </c>
      <c r="D12969" s="159">
        <v>1</v>
      </c>
    </row>
    <row r="12970" spans="3:4" x14ac:dyDescent="0.25">
      <c r="C12970" s="159" t="s">
        <v>29757</v>
      </c>
      <c r="D12970" s="159">
        <v>1</v>
      </c>
    </row>
    <row r="12971" spans="3:4" x14ac:dyDescent="0.25">
      <c r="C12971" s="159" t="s">
        <v>29758</v>
      </c>
      <c r="D12971" s="159">
        <v>1</v>
      </c>
    </row>
    <row r="12972" spans="3:4" x14ac:dyDescent="0.25">
      <c r="C12972" s="159" t="s">
        <v>29759</v>
      </c>
      <c r="D12972" s="159">
        <v>1</v>
      </c>
    </row>
    <row r="12973" spans="3:4" x14ac:dyDescent="0.25">
      <c r="C12973" s="159" t="s">
        <v>29760</v>
      </c>
      <c r="D12973" s="159">
        <v>1</v>
      </c>
    </row>
    <row r="12974" spans="3:4" x14ac:dyDescent="0.25">
      <c r="C12974" s="159" t="s">
        <v>29761</v>
      </c>
      <c r="D12974" s="159">
        <v>1</v>
      </c>
    </row>
    <row r="12975" spans="3:4" x14ac:dyDescent="0.25">
      <c r="C12975" s="159" t="s">
        <v>29762</v>
      </c>
      <c r="D12975" s="159">
        <v>1</v>
      </c>
    </row>
    <row r="12976" spans="3:4" x14ac:dyDescent="0.25">
      <c r="C12976" s="159" t="s">
        <v>29763</v>
      </c>
      <c r="D12976" s="159">
        <v>1</v>
      </c>
    </row>
    <row r="12977" spans="3:4" x14ac:dyDescent="0.25">
      <c r="C12977" s="159" t="s">
        <v>29764</v>
      </c>
      <c r="D12977" s="159">
        <v>1</v>
      </c>
    </row>
    <row r="12978" spans="3:4" x14ac:dyDescent="0.25">
      <c r="C12978" s="159" t="s">
        <v>29765</v>
      </c>
      <c r="D12978" s="159">
        <v>1</v>
      </c>
    </row>
    <row r="12979" spans="3:4" x14ac:dyDescent="0.25">
      <c r="C12979" s="159" t="s">
        <v>29766</v>
      </c>
      <c r="D12979" s="159">
        <v>1</v>
      </c>
    </row>
    <row r="12980" spans="3:4" x14ac:dyDescent="0.25">
      <c r="C12980" s="159" t="s">
        <v>29767</v>
      </c>
      <c r="D12980" s="159">
        <v>1</v>
      </c>
    </row>
    <row r="12981" spans="3:4" x14ac:dyDescent="0.25">
      <c r="C12981" s="159" t="s">
        <v>29768</v>
      </c>
      <c r="D12981" s="159">
        <v>1</v>
      </c>
    </row>
    <row r="12982" spans="3:4" x14ac:dyDescent="0.25">
      <c r="C12982" s="159" t="s">
        <v>29769</v>
      </c>
      <c r="D12982" s="159">
        <v>1</v>
      </c>
    </row>
    <row r="12983" spans="3:4" x14ac:dyDescent="0.25">
      <c r="C12983" s="159" t="s">
        <v>29770</v>
      </c>
      <c r="D12983" s="159">
        <v>1</v>
      </c>
    </row>
    <row r="12984" spans="3:4" x14ac:dyDescent="0.25">
      <c r="C12984" s="159" t="s">
        <v>29771</v>
      </c>
      <c r="D12984" s="159">
        <v>1</v>
      </c>
    </row>
    <row r="12985" spans="3:4" x14ac:dyDescent="0.25">
      <c r="C12985" s="159" t="s">
        <v>29772</v>
      </c>
      <c r="D12985" s="159">
        <v>1</v>
      </c>
    </row>
    <row r="12986" spans="3:4" x14ac:dyDescent="0.25">
      <c r="C12986" s="159" t="s">
        <v>29773</v>
      </c>
      <c r="D12986" s="159">
        <v>1</v>
      </c>
    </row>
    <row r="12987" spans="3:4" x14ac:dyDescent="0.25">
      <c r="C12987" s="159" t="s">
        <v>29774</v>
      </c>
      <c r="D12987" s="159">
        <v>1</v>
      </c>
    </row>
    <row r="12988" spans="3:4" x14ac:dyDescent="0.25">
      <c r="C12988" s="159" t="s">
        <v>29775</v>
      </c>
      <c r="D12988" s="159">
        <v>1</v>
      </c>
    </row>
    <row r="12989" spans="3:4" x14ac:dyDescent="0.25">
      <c r="C12989" s="159" t="s">
        <v>29776</v>
      </c>
      <c r="D12989" s="159">
        <v>1</v>
      </c>
    </row>
    <row r="12990" spans="3:4" x14ac:dyDescent="0.25">
      <c r="C12990" s="159" t="s">
        <v>29777</v>
      </c>
      <c r="D12990" s="159">
        <v>1</v>
      </c>
    </row>
    <row r="12991" spans="3:4" x14ac:dyDescent="0.25">
      <c r="C12991" s="159" t="s">
        <v>29778</v>
      </c>
      <c r="D12991" s="159">
        <v>1</v>
      </c>
    </row>
    <row r="12992" spans="3:4" x14ac:dyDescent="0.25">
      <c r="C12992" s="159" t="s">
        <v>29779</v>
      </c>
      <c r="D12992" s="159">
        <v>1</v>
      </c>
    </row>
    <row r="12993" spans="3:4" x14ac:dyDescent="0.25">
      <c r="C12993" s="159" t="s">
        <v>29780</v>
      </c>
      <c r="D12993" s="159">
        <v>1</v>
      </c>
    </row>
    <row r="12994" spans="3:4" x14ac:dyDescent="0.25">
      <c r="C12994" s="159" t="s">
        <v>29781</v>
      </c>
      <c r="D12994" s="159">
        <v>1</v>
      </c>
    </row>
    <row r="12995" spans="3:4" x14ac:dyDescent="0.25">
      <c r="C12995" s="159" t="s">
        <v>29782</v>
      </c>
      <c r="D12995" s="159">
        <v>1</v>
      </c>
    </row>
    <row r="12996" spans="3:4" x14ac:dyDescent="0.25">
      <c r="C12996" s="159" t="s">
        <v>29541</v>
      </c>
      <c r="D12996" s="159">
        <v>1</v>
      </c>
    </row>
    <row r="12997" spans="3:4" x14ac:dyDescent="0.25">
      <c r="C12997" s="159" t="s">
        <v>29542</v>
      </c>
      <c r="D12997" s="159">
        <v>1</v>
      </c>
    </row>
    <row r="12998" spans="3:4" x14ac:dyDescent="0.25">
      <c r="C12998" s="159" t="s">
        <v>29543</v>
      </c>
      <c r="D12998" s="159">
        <v>1</v>
      </c>
    </row>
    <row r="12999" spans="3:4" x14ac:dyDescent="0.25">
      <c r="C12999" s="159" t="s">
        <v>29544</v>
      </c>
      <c r="D12999" s="159">
        <v>1</v>
      </c>
    </row>
    <row r="13000" spans="3:4" x14ac:dyDescent="0.25">
      <c r="C13000" s="159" t="s">
        <v>29545</v>
      </c>
      <c r="D13000" s="159">
        <v>1</v>
      </c>
    </row>
    <row r="13001" spans="3:4" x14ac:dyDescent="0.25">
      <c r="C13001" s="159" t="s">
        <v>29546</v>
      </c>
      <c r="D13001" s="159">
        <v>1</v>
      </c>
    </row>
    <row r="13002" spans="3:4" x14ac:dyDescent="0.25">
      <c r="C13002" s="159" t="s">
        <v>29547</v>
      </c>
      <c r="D13002" s="159">
        <v>1</v>
      </c>
    </row>
    <row r="13003" spans="3:4" x14ac:dyDescent="0.25">
      <c r="C13003" s="159" t="s">
        <v>29548</v>
      </c>
      <c r="D13003" s="159">
        <v>1</v>
      </c>
    </row>
    <row r="13004" spans="3:4" x14ac:dyDescent="0.25">
      <c r="C13004" s="159" t="s">
        <v>29549</v>
      </c>
      <c r="D13004" s="159">
        <v>1</v>
      </c>
    </row>
    <row r="13005" spans="3:4" x14ac:dyDescent="0.25">
      <c r="C13005" s="159" t="s">
        <v>29550</v>
      </c>
      <c r="D13005" s="159">
        <v>1</v>
      </c>
    </row>
    <row r="13006" spans="3:4" x14ac:dyDescent="0.25">
      <c r="C13006" s="159" t="s">
        <v>29551</v>
      </c>
      <c r="D13006" s="159">
        <v>1</v>
      </c>
    </row>
    <row r="13007" spans="3:4" x14ac:dyDescent="0.25">
      <c r="C13007" s="159" t="s">
        <v>29552</v>
      </c>
      <c r="D13007" s="159">
        <v>1</v>
      </c>
    </row>
    <row r="13008" spans="3:4" x14ac:dyDescent="0.25">
      <c r="C13008" s="159" t="s">
        <v>29553</v>
      </c>
      <c r="D13008" s="159">
        <v>1</v>
      </c>
    </row>
    <row r="13009" spans="3:4" x14ac:dyDescent="0.25">
      <c r="C13009" s="159" t="s">
        <v>29783</v>
      </c>
      <c r="D13009" s="159">
        <v>1</v>
      </c>
    </row>
    <row r="13010" spans="3:4" x14ac:dyDescent="0.25">
      <c r="C13010" s="159" t="s">
        <v>29784</v>
      </c>
      <c r="D13010" s="159">
        <v>1</v>
      </c>
    </row>
    <row r="13011" spans="3:4" x14ac:dyDescent="0.25">
      <c r="C13011" s="159" t="s">
        <v>29785</v>
      </c>
      <c r="D13011" s="159">
        <v>1</v>
      </c>
    </row>
    <row r="13012" spans="3:4" x14ac:dyDescent="0.25">
      <c r="C13012" s="159" t="s">
        <v>29786</v>
      </c>
      <c r="D13012" s="159">
        <v>1</v>
      </c>
    </row>
    <row r="13013" spans="3:4" x14ac:dyDescent="0.25">
      <c r="C13013" s="159" t="s">
        <v>29787</v>
      </c>
      <c r="D13013" s="159">
        <v>1</v>
      </c>
    </row>
    <row r="13014" spans="3:4" x14ac:dyDescent="0.25">
      <c r="C13014" s="159" t="s">
        <v>29788</v>
      </c>
      <c r="D13014" s="159">
        <v>1</v>
      </c>
    </row>
    <row r="13015" spans="3:4" x14ac:dyDescent="0.25">
      <c r="C13015" s="159" t="s">
        <v>29789</v>
      </c>
      <c r="D13015" s="159">
        <v>1</v>
      </c>
    </row>
    <row r="13016" spans="3:4" x14ac:dyDescent="0.25">
      <c r="C13016" s="159" t="s">
        <v>29790</v>
      </c>
      <c r="D13016" s="159">
        <v>1</v>
      </c>
    </row>
    <row r="13017" spans="3:4" x14ac:dyDescent="0.25">
      <c r="C13017" s="159" t="s">
        <v>29791</v>
      </c>
      <c r="D13017" s="159">
        <v>1</v>
      </c>
    </row>
    <row r="13018" spans="3:4" x14ac:dyDescent="0.25">
      <c r="C13018" s="159" t="s">
        <v>29792</v>
      </c>
      <c r="D13018" s="159">
        <v>1</v>
      </c>
    </row>
    <row r="13019" spans="3:4" x14ac:dyDescent="0.25">
      <c r="C13019" s="159" t="s">
        <v>29793</v>
      </c>
      <c r="D13019" s="159">
        <v>1</v>
      </c>
    </row>
    <row r="13020" spans="3:4" x14ac:dyDescent="0.25">
      <c r="C13020" s="159" t="s">
        <v>29794</v>
      </c>
      <c r="D13020" s="159">
        <v>1</v>
      </c>
    </row>
    <row r="13021" spans="3:4" x14ac:dyDescent="0.25">
      <c r="C13021" s="159" t="s">
        <v>29795</v>
      </c>
      <c r="D13021" s="159">
        <v>1</v>
      </c>
    </row>
    <row r="13022" spans="3:4" x14ac:dyDescent="0.25">
      <c r="C13022" s="159" t="s">
        <v>29796</v>
      </c>
      <c r="D13022" s="159">
        <v>1</v>
      </c>
    </row>
    <row r="13023" spans="3:4" x14ac:dyDescent="0.25">
      <c r="C13023" s="159" t="s">
        <v>29797</v>
      </c>
      <c r="D13023" s="159">
        <v>1</v>
      </c>
    </row>
    <row r="13024" spans="3:4" x14ac:dyDescent="0.25">
      <c r="C13024" s="159" t="s">
        <v>29798</v>
      </c>
      <c r="D13024" s="159">
        <v>1</v>
      </c>
    </row>
    <row r="13025" spans="3:4" x14ac:dyDescent="0.25">
      <c r="C13025" s="159" t="s">
        <v>29799</v>
      </c>
      <c r="D13025" s="159">
        <v>1</v>
      </c>
    </row>
    <row r="13026" spans="3:4" x14ac:dyDescent="0.25">
      <c r="C13026" s="159" t="s">
        <v>29800</v>
      </c>
      <c r="D13026" s="159">
        <v>1</v>
      </c>
    </row>
    <row r="13027" spans="3:4" x14ac:dyDescent="0.25">
      <c r="C13027" s="159" t="s">
        <v>29801</v>
      </c>
      <c r="D13027" s="159">
        <v>1</v>
      </c>
    </row>
    <row r="13028" spans="3:4" x14ac:dyDescent="0.25">
      <c r="C13028" s="159" t="s">
        <v>29827</v>
      </c>
      <c r="D13028" s="159">
        <v>1</v>
      </c>
    </row>
    <row r="13029" spans="3:4" x14ac:dyDescent="0.25">
      <c r="C13029" s="159" t="s">
        <v>29828</v>
      </c>
      <c r="D13029" s="159">
        <v>1</v>
      </c>
    </row>
    <row r="13030" spans="3:4" x14ac:dyDescent="0.25">
      <c r="C13030" s="159" t="s">
        <v>29586</v>
      </c>
      <c r="D13030" s="159">
        <v>1</v>
      </c>
    </row>
    <row r="13031" spans="3:4" x14ac:dyDescent="0.25">
      <c r="C13031" s="159" t="s">
        <v>29587</v>
      </c>
      <c r="D13031" s="159">
        <v>1</v>
      </c>
    </row>
    <row r="13032" spans="3:4" x14ac:dyDescent="0.25">
      <c r="C13032" s="159" t="s">
        <v>29588</v>
      </c>
      <c r="D13032" s="159">
        <v>1</v>
      </c>
    </row>
    <row r="13033" spans="3:4" x14ac:dyDescent="0.25">
      <c r="C13033" s="159" t="s">
        <v>29589</v>
      </c>
      <c r="D13033" s="159">
        <v>1</v>
      </c>
    </row>
    <row r="13034" spans="3:4" x14ac:dyDescent="0.25">
      <c r="C13034" s="159" t="s">
        <v>29590</v>
      </c>
      <c r="D13034" s="159">
        <v>1</v>
      </c>
    </row>
    <row r="13035" spans="3:4" x14ac:dyDescent="0.25">
      <c r="C13035" s="159" t="s">
        <v>29591</v>
      </c>
      <c r="D13035" s="159">
        <v>1</v>
      </c>
    </row>
    <row r="13036" spans="3:4" x14ac:dyDescent="0.25">
      <c r="C13036" s="159" t="s">
        <v>29592</v>
      </c>
      <c r="D13036" s="159">
        <v>1</v>
      </c>
    </row>
    <row r="13037" spans="3:4" x14ac:dyDescent="0.25">
      <c r="C13037" s="159" t="s">
        <v>29593</v>
      </c>
      <c r="D13037" s="159">
        <v>1</v>
      </c>
    </row>
    <row r="13038" spans="3:4" x14ac:dyDescent="0.25">
      <c r="C13038" s="159" t="s">
        <v>29594</v>
      </c>
      <c r="D13038" s="159">
        <v>1</v>
      </c>
    </row>
    <row r="13039" spans="3:4" x14ac:dyDescent="0.25">
      <c r="C13039" s="159" t="s">
        <v>29595</v>
      </c>
      <c r="D13039" s="159">
        <v>1</v>
      </c>
    </row>
    <row r="13040" spans="3:4" x14ac:dyDescent="0.25">
      <c r="C13040" s="159" t="s">
        <v>29596</v>
      </c>
      <c r="D13040" s="159">
        <v>1</v>
      </c>
    </row>
    <row r="13041" spans="3:4" x14ac:dyDescent="0.25">
      <c r="C13041" s="159" t="s">
        <v>29597</v>
      </c>
      <c r="D13041" s="159">
        <v>1</v>
      </c>
    </row>
    <row r="13042" spans="3:4" x14ac:dyDescent="0.25">
      <c r="C13042" s="159" t="s">
        <v>29598</v>
      </c>
      <c r="D13042" s="159">
        <v>1</v>
      </c>
    </row>
    <row r="13043" spans="3:4" x14ac:dyDescent="0.25">
      <c r="C13043" s="159" t="s">
        <v>29599</v>
      </c>
      <c r="D13043" s="159">
        <v>1</v>
      </c>
    </row>
    <row r="13044" spans="3:4" x14ac:dyDescent="0.25">
      <c r="C13044" s="159" t="s">
        <v>29600</v>
      </c>
      <c r="D13044" s="159">
        <v>1</v>
      </c>
    </row>
    <row r="13045" spans="3:4" x14ac:dyDescent="0.25">
      <c r="C13045" s="159" t="s">
        <v>29601</v>
      </c>
      <c r="D13045" s="159">
        <v>1</v>
      </c>
    </row>
    <row r="13046" spans="3:4" x14ac:dyDescent="0.25">
      <c r="C13046" s="159" t="s">
        <v>29602</v>
      </c>
      <c r="D13046" s="159">
        <v>1</v>
      </c>
    </row>
    <row r="13047" spans="3:4" x14ac:dyDescent="0.25">
      <c r="C13047" s="159" t="s">
        <v>29603</v>
      </c>
      <c r="D13047" s="159">
        <v>1</v>
      </c>
    </row>
    <row r="13048" spans="3:4" x14ac:dyDescent="0.25">
      <c r="C13048" s="159" t="s">
        <v>29604</v>
      </c>
      <c r="D13048" s="159">
        <v>1</v>
      </c>
    </row>
    <row r="13049" spans="3:4" x14ac:dyDescent="0.25">
      <c r="C13049" s="159" t="s">
        <v>29605</v>
      </c>
      <c r="D13049" s="159">
        <v>1</v>
      </c>
    </row>
    <row r="13050" spans="3:4" x14ac:dyDescent="0.25">
      <c r="C13050" s="159" t="s">
        <v>29606</v>
      </c>
      <c r="D13050" s="159">
        <v>1</v>
      </c>
    </row>
    <row r="13051" spans="3:4" x14ac:dyDescent="0.25">
      <c r="C13051" s="159" t="s">
        <v>29607</v>
      </c>
      <c r="D13051" s="159">
        <v>1</v>
      </c>
    </row>
    <row r="13052" spans="3:4" x14ac:dyDescent="0.25">
      <c r="C13052" s="159" t="s">
        <v>29608</v>
      </c>
      <c r="D13052" s="159">
        <v>1</v>
      </c>
    </row>
    <row r="13053" spans="3:4" x14ac:dyDescent="0.25">
      <c r="C13053" s="159" t="s">
        <v>29609</v>
      </c>
      <c r="D13053" s="159">
        <v>1</v>
      </c>
    </row>
    <row r="13054" spans="3:4" x14ac:dyDescent="0.25">
      <c r="C13054" s="159" t="s">
        <v>29610</v>
      </c>
      <c r="D13054" s="159">
        <v>1</v>
      </c>
    </row>
    <row r="13055" spans="3:4" x14ac:dyDescent="0.25">
      <c r="C13055" s="159" t="s">
        <v>29611</v>
      </c>
      <c r="D13055" s="159">
        <v>1</v>
      </c>
    </row>
    <row r="13056" spans="3:4" x14ac:dyDescent="0.25">
      <c r="C13056" s="159" t="s">
        <v>29612</v>
      </c>
      <c r="D13056" s="159">
        <v>1</v>
      </c>
    </row>
    <row r="13057" spans="3:4" x14ac:dyDescent="0.25">
      <c r="C13057" s="159" t="s">
        <v>29613</v>
      </c>
      <c r="D13057" s="159">
        <v>1</v>
      </c>
    </row>
    <row r="13058" spans="3:4" x14ac:dyDescent="0.25">
      <c r="C13058" s="159" t="s">
        <v>29614</v>
      </c>
      <c r="D13058" s="159">
        <v>1</v>
      </c>
    </row>
    <row r="13059" spans="3:4" x14ac:dyDescent="0.25">
      <c r="C13059" s="159" t="s">
        <v>29615</v>
      </c>
      <c r="D13059" s="159">
        <v>1</v>
      </c>
    </row>
    <row r="13060" spans="3:4" x14ac:dyDescent="0.25">
      <c r="C13060" s="159" t="s">
        <v>29616</v>
      </c>
      <c r="D13060" s="159">
        <v>1</v>
      </c>
    </row>
    <row r="13061" spans="3:4" x14ac:dyDescent="0.25">
      <c r="C13061" s="159" t="s">
        <v>29617</v>
      </c>
      <c r="D13061" s="159">
        <v>1</v>
      </c>
    </row>
    <row r="13062" spans="3:4" x14ac:dyDescent="0.25">
      <c r="C13062" s="159" t="s">
        <v>29618</v>
      </c>
      <c r="D13062" s="159">
        <v>1</v>
      </c>
    </row>
    <row r="13063" spans="3:4" x14ac:dyDescent="0.25">
      <c r="C13063" s="159" t="s">
        <v>29619</v>
      </c>
      <c r="D13063" s="159">
        <v>1</v>
      </c>
    </row>
    <row r="13064" spans="3:4" x14ac:dyDescent="0.25">
      <c r="C13064" s="159" t="s">
        <v>29620</v>
      </c>
      <c r="D13064" s="159">
        <v>1</v>
      </c>
    </row>
    <row r="13065" spans="3:4" x14ac:dyDescent="0.25">
      <c r="C13065" s="159" t="s">
        <v>29621</v>
      </c>
      <c r="D13065" s="159">
        <v>1</v>
      </c>
    </row>
    <row r="13066" spans="3:4" x14ac:dyDescent="0.25">
      <c r="C13066" s="159" t="s">
        <v>29622</v>
      </c>
      <c r="D13066" s="159">
        <v>1</v>
      </c>
    </row>
    <row r="13067" spans="3:4" x14ac:dyDescent="0.25">
      <c r="C13067" s="159" t="s">
        <v>29623</v>
      </c>
      <c r="D13067" s="159">
        <v>1</v>
      </c>
    </row>
    <row r="13068" spans="3:4" x14ac:dyDescent="0.25">
      <c r="C13068" s="159" t="s">
        <v>29624</v>
      </c>
      <c r="D13068" s="159">
        <v>1</v>
      </c>
    </row>
    <row r="13069" spans="3:4" x14ac:dyDescent="0.25">
      <c r="C13069" s="159" t="s">
        <v>29625</v>
      </c>
      <c r="D13069" s="159">
        <v>1</v>
      </c>
    </row>
    <row r="13070" spans="3:4" x14ac:dyDescent="0.25">
      <c r="C13070" s="159" t="s">
        <v>29626</v>
      </c>
      <c r="D13070" s="159">
        <v>1</v>
      </c>
    </row>
    <row r="13071" spans="3:4" x14ac:dyDescent="0.25">
      <c r="C13071" s="159" t="s">
        <v>29627</v>
      </c>
      <c r="D13071" s="159">
        <v>1</v>
      </c>
    </row>
    <row r="13072" spans="3:4" x14ac:dyDescent="0.25">
      <c r="C13072" s="159" t="s">
        <v>29628</v>
      </c>
      <c r="D13072" s="159">
        <v>1</v>
      </c>
    </row>
    <row r="13073" spans="3:4" x14ac:dyDescent="0.25">
      <c r="C13073" s="159" t="s">
        <v>29629</v>
      </c>
      <c r="D13073" s="159">
        <v>1</v>
      </c>
    </row>
    <row r="13074" spans="3:4" x14ac:dyDescent="0.25">
      <c r="C13074" s="159" t="s">
        <v>29630</v>
      </c>
      <c r="D13074" s="159">
        <v>1</v>
      </c>
    </row>
    <row r="13075" spans="3:4" x14ac:dyDescent="0.25">
      <c r="C13075" s="159" t="s">
        <v>29631</v>
      </c>
      <c r="D13075" s="159">
        <v>1</v>
      </c>
    </row>
    <row r="13076" spans="3:4" x14ac:dyDescent="0.25">
      <c r="C13076" s="159" t="s">
        <v>29632</v>
      </c>
      <c r="D13076" s="159">
        <v>1</v>
      </c>
    </row>
    <row r="13077" spans="3:4" x14ac:dyDescent="0.25">
      <c r="C13077" s="159" t="s">
        <v>29633</v>
      </c>
      <c r="D13077" s="159">
        <v>1</v>
      </c>
    </row>
    <row r="13078" spans="3:4" x14ac:dyDescent="0.25">
      <c r="C13078" s="159" t="s">
        <v>29634</v>
      </c>
      <c r="D13078" s="159">
        <v>1</v>
      </c>
    </row>
    <row r="13079" spans="3:4" x14ac:dyDescent="0.25">
      <c r="C13079" s="159" t="s">
        <v>29635</v>
      </c>
      <c r="D13079" s="159">
        <v>1</v>
      </c>
    </row>
    <row r="13080" spans="3:4" x14ac:dyDescent="0.25">
      <c r="C13080" s="159" t="s">
        <v>29636</v>
      </c>
      <c r="D13080" s="159">
        <v>1</v>
      </c>
    </row>
    <row r="13081" spans="3:4" x14ac:dyDescent="0.25">
      <c r="C13081" s="159" t="s">
        <v>29637</v>
      </c>
      <c r="D13081" s="159">
        <v>1</v>
      </c>
    </row>
    <row r="13082" spans="3:4" x14ac:dyDescent="0.25">
      <c r="C13082" s="159" t="s">
        <v>29638</v>
      </c>
      <c r="D13082" s="159">
        <v>1</v>
      </c>
    </row>
    <row r="13083" spans="3:4" x14ac:dyDescent="0.25">
      <c r="C13083" s="159" t="s">
        <v>29878</v>
      </c>
      <c r="D13083" s="159">
        <v>1</v>
      </c>
    </row>
    <row r="13084" spans="3:4" x14ac:dyDescent="0.25">
      <c r="C13084" s="159" t="s">
        <v>29879</v>
      </c>
      <c r="D13084" s="159">
        <v>1</v>
      </c>
    </row>
    <row r="13085" spans="3:4" x14ac:dyDescent="0.25">
      <c r="C13085" s="159" t="s">
        <v>29880</v>
      </c>
      <c r="D13085" s="159">
        <v>1</v>
      </c>
    </row>
    <row r="13086" spans="3:4" x14ac:dyDescent="0.25">
      <c r="C13086" s="159" t="s">
        <v>29881</v>
      </c>
      <c r="D13086" s="159">
        <v>1</v>
      </c>
    </row>
    <row r="13087" spans="3:4" x14ac:dyDescent="0.25">
      <c r="C13087" s="159" t="s">
        <v>29882</v>
      </c>
      <c r="D13087" s="159">
        <v>1</v>
      </c>
    </row>
    <row r="13088" spans="3:4" x14ac:dyDescent="0.25">
      <c r="C13088" s="159" t="s">
        <v>29883</v>
      </c>
      <c r="D13088" s="159">
        <v>1</v>
      </c>
    </row>
    <row r="13089" spans="3:4" x14ac:dyDescent="0.25">
      <c r="C13089" s="159" t="s">
        <v>29884</v>
      </c>
      <c r="D13089" s="159">
        <v>1</v>
      </c>
    </row>
    <row r="13090" spans="3:4" x14ac:dyDescent="0.25">
      <c r="C13090" s="159" t="s">
        <v>29885</v>
      </c>
      <c r="D13090" s="159">
        <v>1</v>
      </c>
    </row>
    <row r="13091" spans="3:4" x14ac:dyDescent="0.25">
      <c r="C13091" s="159" t="s">
        <v>29886</v>
      </c>
      <c r="D13091" s="159">
        <v>1</v>
      </c>
    </row>
    <row r="13092" spans="3:4" x14ac:dyDescent="0.25">
      <c r="C13092" s="159" t="s">
        <v>29887</v>
      </c>
      <c r="D13092" s="159">
        <v>1</v>
      </c>
    </row>
    <row r="13093" spans="3:4" x14ac:dyDescent="0.25">
      <c r="C13093" s="159" t="s">
        <v>29888</v>
      </c>
      <c r="D13093" s="159">
        <v>1</v>
      </c>
    </row>
    <row r="13094" spans="3:4" x14ac:dyDescent="0.25">
      <c r="C13094" s="159" t="s">
        <v>29889</v>
      </c>
      <c r="D13094" s="159">
        <v>1</v>
      </c>
    </row>
    <row r="13095" spans="3:4" x14ac:dyDescent="0.25">
      <c r="C13095" s="159" t="s">
        <v>29890</v>
      </c>
      <c r="D13095" s="159">
        <v>1</v>
      </c>
    </row>
    <row r="13096" spans="3:4" x14ac:dyDescent="0.25">
      <c r="C13096" s="159" t="s">
        <v>29891</v>
      </c>
      <c r="D13096" s="159">
        <v>1</v>
      </c>
    </row>
    <row r="13097" spans="3:4" x14ac:dyDescent="0.25">
      <c r="C13097" s="159" t="s">
        <v>29892</v>
      </c>
      <c r="D13097" s="159">
        <v>1</v>
      </c>
    </row>
    <row r="13098" spans="3:4" x14ac:dyDescent="0.25">
      <c r="C13098" s="159" t="s">
        <v>29893</v>
      </c>
      <c r="D13098" s="159">
        <v>1</v>
      </c>
    </row>
    <row r="13099" spans="3:4" x14ac:dyDescent="0.25">
      <c r="C13099" s="159" t="s">
        <v>29894</v>
      </c>
      <c r="D13099" s="159">
        <v>1</v>
      </c>
    </row>
    <row r="13100" spans="3:4" x14ac:dyDescent="0.25">
      <c r="C13100" s="159" t="s">
        <v>29895</v>
      </c>
      <c r="D13100" s="159">
        <v>1</v>
      </c>
    </row>
    <row r="13101" spans="3:4" x14ac:dyDescent="0.25">
      <c r="C13101" s="159" t="s">
        <v>29896</v>
      </c>
      <c r="D13101" s="159">
        <v>1</v>
      </c>
    </row>
    <row r="13102" spans="3:4" x14ac:dyDescent="0.25">
      <c r="C13102" s="159" t="s">
        <v>29897</v>
      </c>
      <c r="D13102" s="159">
        <v>1</v>
      </c>
    </row>
    <row r="13103" spans="3:4" x14ac:dyDescent="0.25">
      <c r="C13103" s="159" t="s">
        <v>29898</v>
      </c>
      <c r="D13103" s="159">
        <v>1</v>
      </c>
    </row>
    <row r="13104" spans="3:4" x14ac:dyDescent="0.25">
      <c r="C13104" s="159" t="s">
        <v>29899</v>
      </c>
      <c r="D13104" s="159">
        <v>1</v>
      </c>
    </row>
    <row r="13105" spans="3:4" x14ac:dyDescent="0.25">
      <c r="C13105" s="159" t="s">
        <v>29900</v>
      </c>
      <c r="D13105" s="159">
        <v>1</v>
      </c>
    </row>
    <row r="13106" spans="3:4" x14ac:dyDescent="0.25">
      <c r="C13106" s="159" t="s">
        <v>29901</v>
      </c>
      <c r="D13106" s="159">
        <v>1</v>
      </c>
    </row>
    <row r="13107" spans="3:4" x14ac:dyDescent="0.25">
      <c r="C13107" s="159" t="s">
        <v>29902</v>
      </c>
      <c r="D13107" s="159">
        <v>1</v>
      </c>
    </row>
    <row r="13108" spans="3:4" x14ac:dyDescent="0.25">
      <c r="C13108" s="159" t="s">
        <v>29903</v>
      </c>
      <c r="D13108" s="159">
        <v>1</v>
      </c>
    </row>
    <row r="13109" spans="3:4" x14ac:dyDescent="0.25">
      <c r="C13109" s="159" t="s">
        <v>29904</v>
      </c>
      <c r="D13109" s="159">
        <v>1</v>
      </c>
    </row>
    <row r="13110" spans="3:4" x14ac:dyDescent="0.25">
      <c r="C13110" s="159" t="s">
        <v>29905</v>
      </c>
      <c r="D13110" s="159">
        <v>1</v>
      </c>
    </row>
    <row r="13111" spans="3:4" x14ac:dyDescent="0.25">
      <c r="C13111" s="159" t="s">
        <v>29906</v>
      </c>
      <c r="D13111" s="159">
        <v>1</v>
      </c>
    </row>
    <row r="13112" spans="3:4" x14ac:dyDescent="0.25">
      <c r="C13112" s="159" t="s">
        <v>29907</v>
      </c>
      <c r="D13112" s="159">
        <v>1</v>
      </c>
    </row>
    <row r="13113" spans="3:4" x14ac:dyDescent="0.25">
      <c r="C13113" s="159" t="s">
        <v>29908</v>
      </c>
      <c r="D13113" s="159">
        <v>1</v>
      </c>
    </row>
    <row r="13114" spans="3:4" x14ac:dyDescent="0.25">
      <c r="C13114" s="159" t="s">
        <v>29909</v>
      </c>
      <c r="D13114" s="159">
        <v>1</v>
      </c>
    </row>
    <row r="13115" spans="3:4" x14ac:dyDescent="0.25">
      <c r="C13115" s="159" t="s">
        <v>29695</v>
      </c>
      <c r="D13115" s="159">
        <v>1</v>
      </c>
    </row>
    <row r="13116" spans="3:4" x14ac:dyDescent="0.25">
      <c r="C13116" s="159" t="s">
        <v>29696</v>
      </c>
      <c r="D13116" s="159">
        <v>1</v>
      </c>
    </row>
    <row r="13117" spans="3:4" x14ac:dyDescent="0.25">
      <c r="C13117" s="159" t="s">
        <v>29697</v>
      </c>
      <c r="D13117" s="159">
        <v>1</v>
      </c>
    </row>
    <row r="13118" spans="3:4" x14ac:dyDescent="0.25">
      <c r="C13118" s="159" t="s">
        <v>29698</v>
      </c>
      <c r="D13118" s="159">
        <v>1</v>
      </c>
    </row>
    <row r="13119" spans="3:4" x14ac:dyDescent="0.25">
      <c r="C13119" s="159" t="s">
        <v>29699</v>
      </c>
      <c r="D13119" s="159">
        <v>1</v>
      </c>
    </row>
    <row r="13120" spans="3:4" x14ac:dyDescent="0.25">
      <c r="C13120" s="159" t="s">
        <v>29700</v>
      </c>
      <c r="D13120" s="159">
        <v>1</v>
      </c>
    </row>
    <row r="13121" spans="3:4" x14ac:dyDescent="0.25">
      <c r="C13121" s="159" t="s">
        <v>29701</v>
      </c>
      <c r="D13121" s="159">
        <v>1</v>
      </c>
    </row>
    <row r="13122" spans="3:4" x14ac:dyDescent="0.25">
      <c r="C13122" s="159" t="s">
        <v>29702</v>
      </c>
      <c r="D13122" s="159">
        <v>1</v>
      </c>
    </row>
    <row r="13123" spans="3:4" x14ac:dyDescent="0.25">
      <c r="C13123" s="159" t="s">
        <v>29703</v>
      </c>
      <c r="D13123" s="159">
        <v>1</v>
      </c>
    </row>
    <row r="13124" spans="3:4" x14ac:dyDescent="0.25">
      <c r="C13124" s="159" t="s">
        <v>29704</v>
      </c>
      <c r="D13124" s="159">
        <v>1</v>
      </c>
    </row>
    <row r="13125" spans="3:4" x14ac:dyDescent="0.25">
      <c r="C13125" s="159" t="s">
        <v>29705</v>
      </c>
      <c r="D13125" s="159">
        <v>1</v>
      </c>
    </row>
    <row r="13126" spans="3:4" x14ac:dyDescent="0.25">
      <c r="C13126" s="159" t="s">
        <v>29706</v>
      </c>
      <c r="D13126" s="159">
        <v>1</v>
      </c>
    </row>
    <row r="13127" spans="3:4" x14ac:dyDescent="0.25">
      <c r="C13127" s="159" t="s">
        <v>29707</v>
      </c>
      <c r="D13127" s="159">
        <v>1</v>
      </c>
    </row>
    <row r="13128" spans="3:4" x14ac:dyDescent="0.25">
      <c r="C13128" s="159" t="s">
        <v>29708</v>
      </c>
      <c r="D13128" s="159">
        <v>1</v>
      </c>
    </row>
    <row r="13129" spans="3:4" x14ac:dyDescent="0.25">
      <c r="C13129" s="159" t="s">
        <v>29709</v>
      </c>
      <c r="D13129" s="159">
        <v>1</v>
      </c>
    </row>
    <row r="13130" spans="3:4" x14ac:dyDescent="0.25">
      <c r="C13130" s="159" t="s">
        <v>29710</v>
      </c>
      <c r="D13130" s="159">
        <v>1</v>
      </c>
    </row>
    <row r="13131" spans="3:4" x14ac:dyDescent="0.25">
      <c r="C13131" s="159" t="s">
        <v>29711</v>
      </c>
      <c r="D13131" s="159">
        <v>1</v>
      </c>
    </row>
    <row r="13132" spans="3:4" x14ac:dyDescent="0.25">
      <c r="C13132" s="159" t="s">
        <v>29712</v>
      </c>
      <c r="D13132" s="159">
        <v>1</v>
      </c>
    </row>
    <row r="13133" spans="3:4" x14ac:dyDescent="0.25">
      <c r="C13133" s="159" t="s">
        <v>29713</v>
      </c>
      <c r="D13133" s="159">
        <v>1</v>
      </c>
    </row>
    <row r="13134" spans="3:4" x14ac:dyDescent="0.25">
      <c r="C13134" s="159" t="s">
        <v>29714</v>
      </c>
      <c r="D13134" s="159">
        <v>1</v>
      </c>
    </row>
    <row r="13135" spans="3:4" x14ac:dyDescent="0.25">
      <c r="C13135" s="159" t="s">
        <v>29715</v>
      </c>
      <c r="D13135" s="159">
        <v>1</v>
      </c>
    </row>
    <row r="13136" spans="3:4" x14ac:dyDescent="0.25">
      <c r="C13136" s="159" t="s">
        <v>29716</v>
      </c>
      <c r="D13136" s="159">
        <v>1</v>
      </c>
    </row>
    <row r="13137" spans="3:4" x14ac:dyDescent="0.25">
      <c r="C13137" s="159" t="s">
        <v>30039</v>
      </c>
      <c r="D13137" s="159">
        <v>1</v>
      </c>
    </row>
    <row r="13138" spans="3:4" x14ac:dyDescent="0.25">
      <c r="C13138" s="159" t="s">
        <v>30040</v>
      </c>
      <c r="D13138" s="159">
        <v>1</v>
      </c>
    </row>
    <row r="13139" spans="3:4" x14ac:dyDescent="0.25">
      <c r="C13139" s="159" t="s">
        <v>30041</v>
      </c>
      <c r="D13139" s="159">
        <v>1</v>
      </c>
    </row>
    <row r="13140" spans="3:4" x14ac:dyDescent="0.25">
      <c r="C13140" s="159" t="s">
        <v>30042</v>
      </c>
      <c r="D13140" s="159">
        <v>1</v>
      </c>
    </row>
    <row r="13141" spans="3:4" x14ac:dyDescent="0.25">
      <c r="C13141" s="159" t="s">
        <v>30043</v>
      </c>
      <c r="D13141" s="159">
        <v>1</v>
      </c>
    </row>
    <row r="13142" spans="3:4" x14ac:dyDescent="0.25">
      <c r="C13142" s="159" t="s">
        <v>30044</v>
      </c>
      <c r="D13142" s="159">
        <v>1</v>
      </c>
    </row>
    <row r="13143" spans="3:4" x14ac:dyDescent="0.25">
      <c r="C13143" s="159" t="s">
        <v>30045</v>
      </c>
      <c r="D13143" s="159">
        <v>1</v>
      </c>
    </row>
    <row r="13144" spans="3:4" x14ac:dyDescent="0.25">
      <c r="C13144" s="159" t="s">
        <v>30046</v>
      </c>
      <c r="D13144" s="159">
        <v>1</v>
      </c>
    </row>
    <row r="13145" spans="3:4" x14ac:dyDescent="0.25">
      <c r="C13145" s="159" t="s">
        <v>30047</v>
      </c>
      <c r="D13145" s="159">
        <v>1</v>
      </c>
    </row>
    <row r="13146" spans="3:4" x14ac:dyDescent="0.25">
      <c r="C13146" s="159" t="s">
        <v>30048</v>
      </c>
      <c r="D13146" s="159">
        <v>1</v>
      </c>
    </row>
    <row r="13147" spans="3:4" x14ac:dyDescent="0.25">
      <c r="C13147" s="159" t="s">
        <v>30049</v>
      </c>
      <c r="D13147" s="159">
        <v>1</v>
      </c>
    </row>
    <row r="13148" spans="3:4" x14ac:dyDescent="0.25">
      <c r="C13148" s="159" t="s">
        <v>30050</v>
      </c>
      <c r="D13148" s="159">
        <v>1</v>
      </c>
    </row>
    <row r="13149" spans="3:4" x14ac:dyDescent="0.25">
      <c r="C13149" s="159" t="s">
        <v>30051</v>
      </c>
      <c r="D13149" s="159">
        <v>1</v>
      </c>
    </row>
    <row r="13150" spans="3:4" x14ac:dyDescent="0.25">
      <c r="C13150" s="159" t="s">
        <v>30052</v>
      </c>
      <c r="D13150" s="159">
        <v>1</v>
      </c>
    </row>
    <row r="13151" spans="3:4" x14ac:dyDescent="0.25">
      <c r="C13151" s="159" t="s">
        <v>30053</v>
      </c>
      <c r="D13151" s="159">
        <v>1</v>
      </c>
    </row>
    <row r="13152" spans="3:4" x14ac:dyDescent="0.25">
      <c r="C13152" s="159" t="s">
        <v>30054</v>
      </c>
      <c r="D13152" s="159">
        <v>1</v>
      </c>
    </row>
    <row r="13153" spans="3:4" x14ac:dyDescent="0.25">
      <c r="C13153" s="159" t="s">
        <v>30055</v>
      </c>
      <c r="D13153" s="159">
        <v>1</v>
      </c>
    </row>
    <row r="13154" spans="3:4" x14ac:dyDescent="0.25">
      <c r="C13154" s="159" t="s">
        <v>30056</v>
      </c>
      <c r="D13154" s="159">
        <v>1</v>
      </c>
    </row>
    <row r="13155" spans="3:4" x14ac:dyDescent="0.25">
      <c r="C13155" s="159" t="s">
        <v>30057</v>
      </c>
      <c r="D13155" s="159">
        <v>1</v>
      </c>
    </row>
    <row r="13156" spans="3:4" x14ac:dyDescent="0.25">
      <c r="C13156" s="159" t="s">
        <v>30058</v>
      </c>
      <c r="D13156" s="159">
        <v>1</v>
      </c>
    </row>
    <row r="13157" spans="3:4" x14ac:dyDescent="0.25">
      <c r="C13157" s="159" t="s">
        <v>30059</v>
      </c>
      <c r="D13157" s="159">
        <v>1</v>
      </c>
    </row>
    <row r="13158" spans="3:4" x14ac:dyDescent="0.25">
      <c r="C13158" s="159" t="s">
        <v>30060</v>
      </c>
      <c r="D13158" s="159">
        <v>1</v>
      </c>
    </row>
    <row r="13159" spans="3:4" x14ac:dyDescent="0.25">
      <c r="C13159" s="159" t="s">
        <v>30061</v>
      </c>
      <c r="D13159" s="159">
        <v>1</v>
      </c>
    </row>
    <row r="13160" spans="3:4" x14ac:dyDescent="0.25">
      <c r="C13160" s="159" t="s">
        <v>30062</v>
      </c>
      <c r="D13160" s="159">
        <v>1</v>
      </c>
    </row>
    <row r="13161" spans="3:4" x14ac:dyDescent="0.25">
      <c r="C13161" s="159" t="s">
        <v>30063</v>
      </c>
      <c r="D13161" s="159">
        <v>1</v>
      </c>
    </row>
    <row r="13162" spans="3:4" x14ac:dyDescent="0.25">
      <c r="C13162" s="159" t="s">
        <v>30064</v>
      </c>
      <c r="D13162" s="159">
        <v>1</v>
      </c>
    </row>
    <row r="13163" spans="3:4" x14ac:dyDescent="0.25">
      <c r="C13163" s="159" t="s">
        <v>30065</v>
      </c>
      <c r="D13163" s="159">
        <v>1</v>
      </c>
    </row>
    <row r="13164" spans="3:4" x14ac:dyDescent="0.25">
      <c r="C13164" s="159" t="s">
        <v>30066</v>
      </c>
      <c r="D13164" s="159">
        <v>1</v>
      </c>
    </row>
    <row r="13165" spans="3:4" x14ac:dyDescent="0.25">
      <c r="C13165" s="159" t="s">
        <v>30067</v>
      </c>
      <c r="D13165" s="159">
        <v>1</v>
      </c>
    </row>
    <row r="13166" spans="3:4" x14ac:dyDescent="0.25">
      <c r="C13166" s="159" t="s">
        <v>30068</v>
      </c>
      <c r="D13166" s="159">
        <v>1</v>
      </c>
    </row>
    <row r="13167" spans="3:4" x14ac:dyDescent="0.25">
      <c r="C13167" s="159" t="s">
        <v>30069</v>
      </c>
      <c r="D13167" s="159">
        <v>1</v>
      </c>
    </row>
    <row r="13168" spans="3:4" x14ac:dyDescent="0.25">
      <c r="C13168" s="159" t="s">
        <v>30070</v>
      </c>
      <c r="D13168" s="159">
        <v>1</v>
      </c>
    </row>
    <row r="13169" spans="3:4" x14ac:dyDescent="0.25">
      <c r="C13169" s="159" t="s">
        <v>30071</v>
      </c>
      <c r="D13169" s="159">
        <v>1</v>
      </c>
    </row>
    <row r="13170" spans="3:4" x14ac:dyDescent="0.25">
      <c r="C13170" s="159" t="s">
        <v>30072</v>
      </c>
      <c r="D13170" s="159">
        <v>1</v>
      </c>
    </row>
    <row r="13171" spans="3:4" x14ac:dyDescent="0.25">
      <c r="C13171" s="159" t="s">
        <v>30073</v>
      </c>
      <c r="D13171" s="159">
        <v>1</v>
      </c>
    </row>
    <row r="13172" spans="3:4" x14ac:dyDescent="0.25">
      <c r="C13172" s="159" t="s">
        <v>30074</v>
      </c>
      <c r="D13172" s="159">
        <v>1</v>
      </c>
    </row>
    <row r="13173" spans="3:4" x14ac:dyDescent="0.25">
      <c r="C13173" s="159" t="s">
        <v>30075</v>
      </c>
      <c r="D13173" s="159">
        <v>1</v>
      </c>
    </row>
    <row r="13174" spans="3:4" x14ac:dyDescent="0.25">
      <c r="C13174" s="159" t="s">
        <v>30076</v>
      </c>
      <c r="D13174" s="159">
        <v>1</v>
      </c>
    </row>
    <row r="13175" spans="3:4" x14ac:dyDescent="0.25">
      <c r="C13175" s="159" t="s">
        <v>30077</v>
      </c>
      <c r="D13175" s="159">
        <v>1</v>
      </c>
    </row>
    <row r="13176" spans="3:4" x14ac:dyDescent="0.25">
      <c r="C13176" s="159" t="s">
        <v>30078</v>
      </c>
      <c r="D13176" s="159">
        <v>1</v>
      </c>
    </row>
    <row r="13177" spans="3:4" x14ac:dyDescent="0.25">
      <c r="C13177" s="159" t="s">
        <v>30079</v>
      </c>
      <c r="D13177" s="159">
        <v>1</v>
      </c>
    </row>
    <row r="13178" spans="3:4" x14ac:dyDescent="0.25">
      <c r="C13178" s="159" t="s">
        <v>30080</v>
      </c>
      <c r="D13178" s="159">
        <v>1</v>
      </c>
    </row>
    <row r="13179" spans="3:4" x14ac:dyDescent="0.25">
      <c r="C13179" s="159" t="s">
        <v>30081</v>
      </c>
      <c r="D13179" s="159">
        <v>1</v>
      </c>
    </row>
    <row r="13180" spans="3:4" x14ac:dyDescent="0.25">
      <c r="C13180" s="159" t="s">
        <v>30082</v>
      </c>
      <c r="D13180" s="159">
        <v>1</v>
      </c>
    </row>
    <row r="13181" spans="3:4" x14ac:dyDescent="0.25">
      <c r="C13181" s="159" t="s">
        <v>30083</v>
      </c>
      <c r="D13181" s="159">
        <v>1</v>
      </c>
    </row>
    <row r="13182" spans="3:4" x14ac:dyDescent="0.25">
      <c r="C13182" s="159" t="s">
        <v>30084</v>
      </c>
      <c r="D13182" s="159">
        <v>1</v>
      </c>
    </row>
    <row r="13183" spans="3:4" x14ac:dyDescent="0.25">
      <c r="C13183" s="159" t="s">
        <v>30085</v>
      </c>
      <c r="D13183" s="159">
        <v>1</v>
      </c>
    </row>
    <row r="13184" spans="3:4" x14ac:dyDescent="0.25">
      <c r="C13184" s="159" t="s">
        <v>30086</v>
      </c>
      <c r="D13184" s="159">
        <v>1</v>
      </c>
    </row>
    <row r="13185" spans="3:4" x14ac:dyDescent="0.25">
      <c r="C13185" s="159" t="s">
        <v>30087</v>
      </c>
      <c r="D13185" s="159">
        <v>1</v>
      </c>
    </row>
    <row r="13186" spans="3:4" x14ac:dyDescent="0.25">
      <c r="C13186" s="159" t="s">
        <v>30088</v>
      </c>
      <c r="D13186" s="159">
        <v>1</v>
      </c>
    </row>
    <row r="13187" spans="3:4" x14ac:dyDescent="0.25">
      <c r="C13187" s="159" t="s">
        <v>30089</v>
      </c>
      <c r="D13187" s="159">
        <v>1</v>
      </c>
    </row>
    <row r="13188" spans="3:4" x14ac:dyDescent="0.25">
      <c r="C13188" s="159" t="s">
        <v>30090</v>
      </c>
      <c r="D13188" s="159">
        <v>1</v>
      </c>
    </row>
    <row r="13189" spans="3:4" x14ac:dyDescent="0.25">
      <c r="C13189" s="159" t="s">
        <v>30091</v>
      </c>
      <c r="D13189" s="159">
        <v>1</v>
      </c>
    </row>
    <row r="13190" spans="3:4" x14ac:dyDescent="0.25">
      <c r="C13190" s="159" t="s">
        <v>30092</v>
      </c>
      <c r="D13190" s="159">
        <v>1</v>
      </c>
    </row>
    <row r="13191" spans="3:4" x14ac:dyDescent="0.25">
      <c r="C13191" s="159" t="s">
        <v>30093</v>
      </c>
      <c r="D13191" s="159">
        <v>1</v>
      </c>
    </row>
    <row r="13192" spans="3:4" x14ac:dyDescent="0.25">
      <c r="C13192" s="159" t="s">
        <v>30094</v>
      </c>
      <c r="D13192" s="159">
        <v>1</v>
      </c>
    </row>
    <row r="13193" spans="3:4" x14ac:dyDescent="0.25">
      <c r="C13193" s="159" t="s">
        <v>30095</v>
      </c>
      <c r="D13193" s="159">
        <v>1</v>
      </c>
    </row>
    <row r="13194" spans="3:4" x14ac:dyDescent="0.25">
      <c r="C13194" s="159" t="s">
        <v>30096</v>
      </c>
      <c r="D13194" s="159">
        <v>1</v>
      </c>
    </row>
    <row r="13195" spans="3:4" x14ac:dyDescent="0.25">
      <c r="C13195" s="159" t="s">
        <v>30097</v>
      </c>
      <c r="D13195" s="159">
        <v>1</v>
      </c>
    </row>
    <row r="13196" spans="3:4" x14ac:dyDescent="0.25">
      <c r="C13196" s="159" t="s">
        <v>30098</v>
      </c>
      <c r="D13196" s="159">
        <v>1</v>
      </c>
    </row>
    <row r="13197" spans="3:4" x14ac:dyDescent="0.25">
      <c r="C13197" s="159" t="s">
        <v>30099</v>
      </c>
      <c r="D13197" s="159">
        <v>1</v>
      </c>
    </row>
    <row r="13198" spans="3:4" x14ac:dyDescent="0.25">
      <c r="C13198" s="159" t="s">
        <v>30100</v>
      </c>
      <c r="D13198" s="159">
        <v>1</v>
      </c>
    </row>
    <row r="13199" spans="3:4" x14ac:dyDescent="0.25">
      <c r="C13199" s="159" t="s">
        <v>30101</v>
      </c>
      <c r="D13199" s="159">
        <v>1</v>
      </c>
    </row>
    <row r="13200" spans="3:4" x14ac:dyDescent="0.25">
      <c r="C13200" s="159" t="s">
        <v>30102</v>
      </c>
      <c r="D13200" s="159">
        <v>1</v>
      </c>
    </row>
    <row r="13201" spans="3:4" x14ac:dyDescent="0.25">
      <c r="C13201" s="159" t="s">
        <v>30103</v>
      </c>
      <c r="D13201" s="159">
        <v>1</v>
      </c>
    </row>
    <row r="13202" spans="3:4" x14ac:dyDescent="0.25">
      <c r="C13202" s="159" t="s">
        <v>30104</v>
      </c>
      <c r="D13202" s="159">
        <v>1</v>
      </c>
    </row>
    <row r="13203" spans="3:4" x14ac:dyDescent="0.25">
      <c r="C13203" s="159" t="s">
        <v>30105</v>
      </c>
      <c r="D13203" s="159">
        <v>1</v>
      </c>
    </row>
    <row r="13204" spans="3:4" x14ac:dyDescent="0.25">
      <c r="C13204" s="159" t="s">
        <v>30106</v>
      </c>
      <c r="D13204" s="159">
        <v>1</v>
      </c>
    </row>
    <row r="13205" spans="3:4" x14ac:dyDescent="0.25">
      <c r="C13205" s="159" t="s">
        <v>30107</v>
      </c>
      <c r="D13205" s="159">
        <v>1</v>
      </c>
    </row>
    <row r="13206" spans="3:4" x14ac:dyDescent="0.25">
      <c r="C13206" s="159" t="s">
        <v>30108</v>
      </c>
      <c r="D13206" s="159">
        <v>1</v>
      </c>
    </row>
    <row r="13207" spans="3:4" x14ac:dyDescent="0.25">
      <c r="C13207" s="159" t="s">
        <v>30109</v>
      </c>
      <c r="D13207" s="159">
        <v>1</v>
      </c>
    </row>
    <row r="13208" spans="3:4" x14ac:dyDescent="0.25">
      <c r="C13208" s="159" t="s">
        <v>30110</v>
      </c>
      <c r="D13208" s="159">
        <v>1</v>
      </c>
    </row>
    <row r="13209" spans="3:4" x14ac:dyDescent="0.25">
      <c r="C13209" s="159" t="s">
        <v>30111</v>
      </c>
      <c r="D13209" s="159">
        <v>1</v>
      </c>
    </row>
    <row r="13210" spans="3:4" x14ac:dyDescent="0.25">
      <c r="C13210" s="159" t="s">
        <v>30112</v>
      </c>
      <c r="D13210" s="159">
        <v>1</v>
      </c>
    </row>
    <row r="13211" spans="3:4" x14ac:dyDescent="0.25">
      <c r="C13211" s="159" t="s">
        <v>30113</v>
      </c>
      <c r="D13211" s="159">
        <v>1</v>
      </c>
    </row>
    <row r="13212" spans="3:4" x14ac:dyDescent="0.25">
      <c r="C13212" s="159" t="s">
        <v>30114</v>
      </c>
      <c r="D13212" s="159">
        <v>1</v>
      </c>
    </row>
    <row r="13213" spans="3:4" x14ac:dyDescent="0.25">
      <c r="C13213" s="159" t="s">
        <v>30115</v>
      </c>
      <c r="D13213" s="159">
        <v>1</v>
      </c>
    </row>
    <row r="13214" spans="3:4" x14ac:dyDescent="0.25">
      <c r="C13214" s="159" t="s">
        <v>30116</v>
      </c>
      <c r="D13214" s="159">
        <v>1</v>
      </c>
    </row>
    <row r="13215" spans="3:4" x14ac:dyDescent="0.25">
      <c r="C13215" s="159" t="s">
        <v>30117</v>
      </c>
      <c r="D13215" s="159">
        <v>1</v>
      </c>
    </row>
    <row r="13216" spans="3:4" x14ac:dyDescent="0.25">
      <c r="C13216" s="159" t="s">
        <v>30118</v>
      </c>
      <c r="D13216" s="159">
        <v>1</v>
      </c>
    </row>
    <row r="13217" spans="3:4" x14ac:dyDescent="0.25">
      <c r="C13217" s="159" t="s">
        <v>30119</v>
      </c>
      <c r="D13217" s="159">
        <v>1</v>
      </c>
    </row>
    <row r="13218" spans="3:4" x14ac:dyDescent="0.25">
      <c r="C13218" s="159" t="s">
        <v>30120</v>
      </c>
      <c r="D13218" s="159">
        <v>1</v>
      </c>
    </row>
    <row r="13219" spans="3:4" x14ac:dyDescent="0.25">
      <c r="C13219" s="159" t="s">
        <v>30121</v>
      </c>
      <c r="D13219" s="159">
        <v>1</v>
      </c>
    </row>
    <row r="13220" spans="3:4" x14ac:dyDescent="0.25">
      <c r="C13220" s="159" t="s">
        <v>30122</v>
      </c>
      <c r="D13220" s="159">
        <v>1</v>
      </c>
    </row>
    <row r="13221" spans="3:4" x14ac:dyDescent="0.25">
      <c r="C13221" s="159" t="s">
        <v>30123</v>
      </c>
      <c r="D13221" s="159">
        <v>1</v>
      </c>
    </row>
    <row r="13222" spans="3:4" x14ac:dyDescent="0.25">
      <c r="C13222" s="159" t="s">
        <v>30124</v>
      </c>
      <c r="D13222" s="159">
        <v>1</v>
      </c>
    </row>
    <row r="13223" spans="3:4" x14ac:dyDescent="0.25">
      <c r="C13223" s="159" t="s">
        <v>30125</v>
      </c>
      <c r="D13223" s="159">
        <v>1</v>
      </c>
    </row>
    <row r="13224" spans="3:4" x14ac:dyDescent="0.25">
      <c r="C13224" s="159" t="s">
        <v>30126</v>
      </c>
      <c r="D13224" s="159">
        <v>1</v>
      </c>
    </row>
    <row r="13225" spans="3:4" x14ac:dyDescent="0.25">
      <c r="C13225" s="159" t="s">
        <v>30127</v>
      </c>
      <c r="D13225" s="159">
        <v>1</v>
      </c>
    </row>
    <row r="13226" spans="3:4" x14ac:dyDescent="0.25">
      <c r="C13226" s="159" t="s">
        <v>30128</v>
      </c>
      <c r="D13226" s="159">
        <v>1</v>
      </c>
    </row>
    <row r="13227" spans="3:4" x14ac:dyDescent="0.25">
      <c r="C13227" s="159" t="s">
        <v>30129</v>
      </c>
      <c r="D13227" s="159">
        <v>1</v>
      </c>
    </row>
    <row r="13228" spans="3:4" x14ac:dyDescent="0.25">
      <c r="C13228" s="159" t="s">
        <v>30130</v>
      </c>
      <c r="D13228" s="159">
        <v>1</v>
      </c>
    </row>
    <row r="13229" spans="3:4" x14ac:dyDescent="0.25">
      <c r="C13229" s="159" t="s">
        <v>30131</v>
      </c>
      <c r="D13229" s="159">
        <v>1</v>
      </c>
    </row>
    <row r="13230" spans="3:4" x14ac:dyDescent="0.25">
      <c r="C13230" s="159" t="s">
        <v>30132</v>
      </c>
      <c r="D13230" s="159">
        <v>1</v>
      </c>
    </row>
    <row r="13231" spans="3:4" x14ac:dyDescent="0.25">
      <c r="C13231" s="159" t="s">
        <v>30133</v>
      </c>
      <c r="D13231" s="159">
        <v>1</v>
      </c>
    </row>
    <row r="13232" spans="3:4" x14ac:dyDescent="0.25">
      <c r="C13232" s="159" t="s">
        <v>30134</v>
      </c>
      <c r="D13232" s="159">
        <v>1</v>
      </c>
    </row>
    <row r="13233" spans="3:4" x14ac:dyDescent="0.25">
      <c r="C13233" s="159" t="s">
        <v>30135</v>
      </c>
      <c r="D13233" s="159">
        <v>1</v>
      </c>
    </row>
    <row r="13234" spans="3:4" x14ac:dyDescent="0.25">
      <c r="C13234" s="159" t="s">
        <v>30136</v>
      </c>
      <c r="D13234" s="159">
        <v>1</v>
      </c>
    </row>
    <row r="13235" spans="3:4" x14ac:dyDescent="0.25">
      <c r="C13235" s="159" t="s">
        <v>30137</v>
      </c>
      <c r="D13235" s="159">
        <v>1</v>
      </c>
    </row>
    <row r="13236" spans="3:4" x14ac:dyDescent="0.25">
      <c r="C13236" s="159" t="s">
        <v>30138</v>
      </c>
      <c r="D13236" s="159">
        <v>1</v>
      </c>
    </row>
    <row r="13237" spans="3:4" x14ac:dyDescent="0.25">
      <c r="C13237" s="159" t="s">
        <v>30139</v>
      </c>
      <c r="D13237" s="159">
        <v>1</v>
      </c>
    </row>
    <row r="13238" spans="3:4" x14ac:dyDescent="0.25">
      <c r="C13238" s="159" t="s">
        <v>30140</v>
      </c>
      <c r="D13238" s="159">
        <v>1</v>
      </c>
    </row>
    <row r="13239" spans="3:4" x14ac:dyDescent="0.25">
      <c r="C13239" s="159" t="s">
        <v>30141</v>
      </c>
      <c r="D13239" s="159">
        <v>1</v>
      </c>
    </row>
    <row r="13240" spans="3:4" x14ac:dyDescent="0.25">
      <c r="C13240" s="159" t="s">
        <v>30142</v>
      </c>
      <c r="D13240" s="159">
        <v>1</v>
      </c>
    </row>
    <row r="13241" spans="3:4" x14ac:dyDescent="0.25">
      <c r="C13241" s="159" t="s">
        <v>30143</v>
      </c>
      <c r="D13241" s="159">
        <v>1</v>
      </c>
    </row>
    <row r="13242" spans="3:4" x14ac:dyDescent="0.25">
      <c r="C13242" s="159" t="s">
        <v>30144</v>
      </c>
      <c r="D13242" s="159">
        <v>1</v>
      </c>
    </row>
    <row r="13243" spans="3:4" x14ac:dyDescent="0.25">
      <c r="C13243" s="159" t="s">
        <v>30145</v>
      </c>
      <c r="D13243" s="159">
        <v>1</v>
      </c>
    </row>
    <row r="13244" spans="3:4" x14ac:dyDescent="0.25">
      <c r="C13244" s="159" t="s">
        <v>30146</v>
      </c>
      <c r="D13244" s="159">
        <v>1</v>
      </c>
    </row>
    <row r="13245" spans="3:4" x14ac:dyDescent="0.25">
      <c r="C13245" s="159" t="s">
        <v>30147</v>
      </c>
      <c r="D13245" s="159">
        <v>1</v>
      </c>
    </row>
    <row r="13246" spans="3:4" x14ac:dyDescent="0.25">
      <c r="C13246" s="159" t="s">
        <v>30148</v>
      </c>
      <c r="D13246" s="159">
        <v>1</v>
      </c>
    </row>
    <row r="13247" spans="3:4" x14ac:dyDescent="0.25">
      <c r="C13247" s="159" t="s">
        <v>30149</v>
      </c>
      <c r="D13247" s="159">
        <v>1</v>
      </c>
    </row>
    <row r="13248" spans="3:4" x14ac:dyDescent="0.25">
      <c r="C13248" s="159" t="s">
        <v>30150</v>
      </c>
      <c r="D13248" s="159">
        <v>1</v>
      </c>
    </row>
    <row r="13249" spans="3:4" x14ac:dyDescent="0.25">
      <c r="C13249" s="159" t="s">
        <v>30151</v>
      </c>
      <c r="D13249" s="159">
        <v>1</v>
      </c>
    </row>
    <row r="13250" spans="3:4" x14ac:dyDescent="0.25">
      <c r="C13250" s="159" t="s">
        <v>30152</v>
      </c>
      <c r="D13250" s="159">
        <v>1</v>
      </c>
    </row>
    <row r="13251" spans="3:4" x14ac:dyDescent="0.25">
      <c r="C13251" s="159" t="s">
        <v>30153</v>
      </c>
      <c r="D13251" s="159">
        <v>1</v>
      </c>
    </row>
    <row r="13252" spans="3:4" x14ac:dyDescent="0.25">
      <c r="C13252" s="159" t="s">
        <v>30154</v>
      </c>
      <c r="D13252" s="159">
        <v>1</v>
      </c>
    </row>
    <row r="13253" spans="3:4" x14ac:dyDescent="0.25">
      <c r="C13253" s="159" t="s">
        <v>30155</v>
      </c>
      <c r="D13253" s="159">
        <v>1</v>
      </c>
    </row>
    <row r="13254" spans="3:4" x14ac:dyDescent="0.25">
      <c r="C13254" s="159" t="s">
        <v>30156</v>
      </c>
      <c r="D13254" s="159">
        <v>1</v>
      </c>
    </row>
    <row r="13255" spans="3:4" x14ac:dyDescent="0.25">
      <c r="C13255" s="159" t="s">
        <v>29684</v>
      </c>
      <c r="D13255" s="159">
        <v>1</v>
      </c>
    </row>
    <row r="13256" spans="3:4" x14ac:dyDescent="0.25">
      <c r="C13256" s="159" t="s">
        <v>29685</v>
      </c>
      <c r="D13256" s="159">
        <v>1</v>
      </c>
    </row>
    <row r="13257" spans="3:4" x14ac:dyDescent="0.25">
      <c r="C13257" s="159" t="s">
        <v>29686</v>
      </c>
      <c r="D13257" s="159">
        <v>1</v>
      </c>
    </row>
    <row r="13258" spans="3:4" x14ac:dyDescent="0.25">
      <c r="C13258" s="159" t="s">
        <v>29687</v>
      </c>
      <c r="D13258" s="159">
        <v>1</v>
      </c>
    </row>
    <row r="13259" spans="3:4" x14ac:dyDescent="0.25">
      <c r="C13259" s="159" t="s">
        <v>29688</v>
      </c>
      <c r="D13259" s="159">
        <v>1</v>
      </c>
    </row>
    <row r="13260" spans="3:4" x14ac:dyDescent="0.25">
      <c r="C13260" s="159" t="s">
        <v>29689</v>
      </c>
      <c r="D13260" s="159">
        <v>1</v>
      </c>
    </row>
    <row r="13261" spans="3:4" x14ac:dyDescent="0.25">
      <c r="C13261" s="159" t="s">
        <v>29690</v>
      </c>
      <c r="D13261" s="159">
        <v>1</v>
      </c>
    </row>
    <row r="13262" spans="3:4" x14ac:dyDescent="0.25">
      <c r="C13262" s="159" t="s">
        <v>29691</v>
      </c>
      <c r="D13262" s="159">
        <v>1</v>
      </c>
    </row>
    <row r="13263" spans="3:4" x14ac:dyDescent="0.25">
      <c r="C13263" s="159" t="s">
        <v>29692</v>
      </c>
      <c r="D13263" s="159">
        <v>1</v>
      </c>
    </row>
    <row r="13264" spans="3:4" x14ac:dyDescent="0.25">
      <c r="C13264" s="159" t="s">
        <v>29693</v>
      </c>
      <c r="D13264" s="159">
        <v>1</v>
      </c>
    </row>
    <row r="13265" spans="3:4" x14ac:dyDescent="0.25">
      <c r="C13265" s="159" t="s">
        <v>29694</v>
      </c>
      <c r="D13265" s="159">
        <v>1</v>
      </c>
    </row>
    <row r="13266" spans="3:4" x14ac:dyDescent="0.25">
      <c r="C13266" s="159" t="s">
        <v>29829</v>
      </c>
      <c r="D13266" s="159">
        <v>1</v>
      </c>
    </row>
    <row r="13267" spans="3:4" x14ac:dyDescent="0.25">
      <c r="C13267" s="159" t="s">
        <v>29830</v>
      </c>
      <c r="D13267" s="159">
        <v>1</v>
      </c>
    </row>
    <row r="13268" spans="3:4" x14ac:dyDescent="0.25">
      <c r="C13268" s="159" t="s">
        <v>29831</v>
      </c>
      <c r="D13268" s="159">
        <v>1</v>
      </c>
    </row>
    <row r="13269" spans="3:4" x14ac:dyDescent="0.25">
      <c r="C13269" s="159" t="s">
        <v>29832</v>
      </c>
      <c r="D13269" s="159">
        <v>1</v>
      </c>
    </row>
    <row r="13270" spans="3:4" x14ac:dyDescent="0.25">
      <c r="C13270" s="159" t="s">
        <v>29833</v>
      </c>
      <c r="D13270" s="159">
        <v>1</v>
      </c>
    </row>
    <row r="13271" spans="3:4" x14ac:dyDescent="0.25">
      <c r="C13271" s="159" t="s">
        <v>29834</v>
      </c>
      <c r="D13271" s="159">
        <v>1</v>
      </c>
    </row>
    <row r="13272" spans="3:4" x14ac:dyDescent="0.25">
      <c r="C13272" s="159" t="s">
        <v>29835</v>
      </c>
      <c r="D13272" s="159">
        <v>1</v>
      </c>
    </row>
    <row r="13273" spans="3:4" x14ac:dyDescent="0.25">
      <c r="C13273" s="159" t="s">
        <v>29836</v>
      </c>
      <c r="D13273" s="159">
        <v>1</v>
      </c>
    </row>
    <row r="13274" spans="3:4" x14ac:dyDescent="0.25">
      <c r="C13274" s="159" t="s">
        <v>29837</v>
      </c>
      <c r="D13274" s="159">
        <v>1</v>
      </c>
    </row>
    <row r="13275" spans="3:4" x14ac:dyDescent="0.25">
      <c r="C13275" s="159" t="s">
        <v>29838</v>
      </c>
      <c r="D13275" s="159">
        <v>1</v>
      </c>
    </row>
    <row r="13276" spans="3:4" x14ac:dyDescent="0.25">
      <c r="C13276" s="159" t="s">
        <v>29839</v>
      </c>
      <c r="D13276" s="159">
        <v>1</v>
      </c>
    </row>
    <row r="13277" spans="3:4" x14ac:dyDescent="0.25">
      <c r="C13277" s="159" t="s">
        <v>29840</v>
      </c>
      <c r="D13277" s="159">
        <v>1</v>
      </c>
    </row>
    <row r="13278" spans="3:4" x14ac:dyDescent="0.25">
      <c r="C13278" s="159" t="s">
        <v>29841</v>
      </c>
      <c r="D13278" s="159">
        <v>1</v>
      </c>
    </row>
    <row r="13279" spans="3:4" x14ac:dyDescent="0.25">
      <c r="C13279" s="159" t="s">
        <v>29842</v>
      </c>
      <c r="D13279" s="159">
        <v>1</v>
      </c>
    </row>
    <row r="13280" spans="3:4" x14ac:dyDescent="0.25">
      <c r="C13280" s="159" t="s">
        <v>29843</v>
      </c>
      <c r="D13280" s="159">
        <v>1</v>
      </c>
    </row>
    <row r="13281" spans="3:4" x14ac:dyDescent="0.25">
      <c r="C13281" s="159" t="s">
        <v>29844</v>
      </c>
      <c r="D13281" s="159">
        <v>1</v>
      </c>
    </row>
    <row r="13282" spans="3:4" x14ac:dyDescent="0.25">
      <c r="C13282" s="159" t="s">
        <v>29845</v>
      </c>
      <c r="D13282" s="159">
        <v>1</v>
      </c>
    </row>
    <row r="13283" spans="3:4" x14ac:dyDescent="0.25">
      <c r="C13283" s="159" t="s">
        <v>29846</v>
      </c>
      <c r="D13283" s="159">
        <v>1</v>
      </c>
    </row>
    <row r="13284" spans="3:4" x14ac:dyDescent="0.25">
      <c r="C13284" s="159" t="s">
        <v>29847</v>
      </c>
      <c r="D13284" s="159">
        <v>1</v>
      </c>
    </row>
    <row r="13285" spans="3:4" x14ac:dyDescent="0.25">
      <c r="C13285" s="159" t="s">
        <v>29848</v>
      </c>
      <c r="D13285" s="159">
        <v>1</v>
      </c>
    </row>
    <row r="13286" spans="3:4" x14ac:dyDescent="0.25">
      <c r="C13286" s="159" t="s">
        <v>29849</v>
      </c>
      <c r="D13286" s="159">
        <v>1</v>
      </c>
    </row>
    <row r="13287" spans="3:4" x14ac:dyDescent="0.25">
      <c r="C13287" s="159" t="s">
        <v>29850</v>
      </c>
      <c r="D13287" s="159">
        <v>1</v>
      </c>
    </row>
    <row r="13288" spans="3:4" x14ac:dyDescent="0.25">
      <c r="C13288" s="159" t="s">
        <v>29851</v>
      </c>
      <c r="D13288" s="159">
        <v>1</v>
      </c>
    </row>
    <row r="13289" spans="3:4" x14ac:dyDescent="0.25">
      <c r="C13289" s="159" t="s">
        <v>29852</v>
      </c>
      <c r="D13289" s="159">
        <v>1</v>
      </c>
    </row>
    <row r="13290" spans="3:4" x14ac:dyDescent="0.25">
      <c r="C13290" s="159" t="s">
        <v>29853</v>
      </c>
      <c r="D13290" s="159">
        <v>1</v>
      </c>
    </row>
    <row r="13291" spans="3:4" x14ac:dyDescent="0.25">
      <c r="C13291" s="159" t="s">
        <v>29854</v>
      </c>
      <c r="D13291" s="159">
        <v>1</v>
      </c>
    </row>
    <row r="13292" spans="3:4" x14ac:dyDescent="0.25">
      <c r="C13292" s="159" t="s">
        <v>29855</v>
      </c>
      <c r="D13292" s="159">
        <v>1</v>
      </c>
    </row>
    <row r="13293" spans="3:4" x14ac:dyDescent="0.25">
      <c r="C13293" s="159" t="s">
        <v>29856</v>
      </c>
      <c r="D13293" s="159">
        <v>1</v>
      </c>
    </row>
    <row r="13294" spans="3:4" x14ac:dyDescent="0.25">
      <c r="C13294" s="159" t="s">
        <v>29857</v>
      </c>
      <c r="D13294" s="159">
        <v>1</v>
      </c>
    </row>
    <row r="13295" spans="3:4" x14ac:dyDescent="0.25">
      <c r="C13295" s="159" t="s">
        <v>29858</v>
      </c>
      <c r="D13295" s="159">
        <v>1</v>
      </c>
    </row>
    <row r="13296" spans="3:4" x14ac:dyDescent="0.25">
      <c r="C13296" s="159" t="s">
        <v>29859</v>
      </c>
      <c r="D13296" s="159">
        <v>1</v>
      </c>
    </row>
    <row r="13297" spans="3:4" x14ac:dyDescent="0.25">
      <c r="C13297" s="159" t="s">
        <v>29860</v>
      </c>
      <c r="D13297" s="159">
        <v>1</v>
      </c>
    </row>
    <row r="13298" spans="3:4" x14ac:dyDescent="0.25">
      <c r="C13298" s="159" t="s">
        <v>29861</v>
      </c>
      <c r="D13298" s="159">
        <v>1</v>
      </c>
    </row>
    <row r="13299" spans="3:4" x14ac:dyDescent="0.25">
      <c r="C13299" s="159" t="s">
        <v>29862</v>
      </c>
      <c r="D13299" s="159">
        <v>1</v>
      </c>
    </row>
    <row r="13300" spans="3:4" x14ac:dyDescent="0.25">
      <c r="C13300" s="159" t="s">
        <v>29863</v>
      </c>
      <c r="D13300" s="159">
        <v>1</v>
      </c>
    </row>
    <row r="13301" spans="3:4" x14ac:dyDescent="0.25">
      <c r="C13301" s="159" t="s">
        <v>29864</v>
      </c>
      <c r="D13301" s="159">
        <v>1</v>
      </c>
    </row>
    <row r="13302" spans="3:4" x14ac:dyDescent="0.25">
      <c r="C13302" s="159" t="s">
        <v>29865</v>
      </c>
      <c r="D13302" s="159">
        <v>1</v>
      </c>
    </row>
    <row r="13303" spans="3:4" x14ac:dyDescent="0.25">
      <c r="C13303" s="159" t="s">
        <v>29866</v>
      </c>
      <c r="D13303" s="159">
        <v>1</v>
      </c>
    </row>
    <row r="13304" spans="3:4" x14ac:dyDescent="0.25">
      <c r="C13304" s="159" t="s">
        <v>29867</v>
      </c>
      <c r="D13304" s="159">
        <v>1</v>
      </c>
    </row>
    <row r="13305" spans="3:4" x14ac:dyDescent="0.25">
      <c r="C13305" s="159" t="s">
        <v>29868</v>
      </c>
      <c r="D13305" s="159">
        <v>1</v>
      </c>
    </row>
    <row r="13306" spans="3:4" x14ac:dyDescent="0.25">
      <c r="C13306" s="159" t="s">
        <v>29869</v>
      </c>
      <c r="D13306" s="159">
        <v>1</v>
      </c>
    </row>
    <row r="13307" spans="3:4" x14ac:dyDescent="0.25">
      <c r="C13307" s="159" t="s">
        <v>29870</v>
      </c>
      <c r="D13307" s="159">
        <v>1</v>
      </c>
    </row>
    <row r="13308" spans="3:4" x14ac:dyDescent="0.25">
      <c r="C13308" s="159" t="s">
        <v>29871</v>
      </c>
      <c r="D13308" s="159">
        <v>1</v>
      </c>
    </row>
    <row r="13309" spans="3:4" x14ac:dyDescent="0.25">
      <c r="C13309" s="159" t="s">
        <v>29872</v>
      </c>
      <c r="D13309" s="159">
        <v>1</v>
      </c>
    </row>
    <row r="13310" spans="3:4" x14ac:dyDescent="0.25">
      <c r="C13310" s="159" t="s">
        <v>29873</v>
      </c>
      <c r="D13310" s="159">
        <v>1</v>
      </c>
    </row>
    <row r="13311" spans="3:4" x14ac:dyDescent="0.25">
      <c r="C13311" s="159" t="s">
        <v>29874</v>
      </c>
      <c r="D13311" s="159">
        <v>1</v>
      </c>
    </row>
    <row r="13312" spans="3:4" x14ac:dyDescent="0.25">
      <c r="C13312" s="159" t="s">
        <v>29875</v>
      </c>
      <c r="D13312" s="159">
        <v>1</v>
      </c>
    </row>
    <row r="13313" spans="3:4" x14ac:dyDescent="0.25">
      <c r="C13313" s="159" t="s">
        <v>29876</v>
      </c>
      <c r="D13313" s="159">
        <v>1</v>
      </c>
    </row>
    <row r="13314" spans="3:4" x14ac:dyDescent="0.25">
      <c r="C13314" s="159" t="s">
        <v>29877</v>
      </c>
      <c r="D13314" s="159">
        <v>1</v>
      </c>
    </row>
    <row r="13315" spans="3:4" x14ac:dyDescent="0.25">
      <c r="C13315" s="159" t="s">
        <v>29717</v>
      </c>
      <c r="D13315" s="159">
        <v>1</v>
      </c>
    </row>
    <row r="13316" spans="3:4" x14ac:dyDescent="0.25">
      <c r="C13316" s="159" t="s">
        <v>29718</v>
      </c>
      <c r="D13316" s="159">
        <v>1</v>
      </c>
    </row>
    <row r="13317" spans="3:4" x14ac:dyDescent="0.25">
      <c r="C13317" s="159" t="s">
        <v>29719</v>
      </c>
      <c r="D13317" s="159">
        <v>1</v>
      </c>
    </row>
    <row r="13318" spans="3:4" x14ac:dyDescent="0.25">
      <c r="C13318" s="159" t="s">
        <v>29720</v>
      </c>
      <c r="D13318" s="159">
        <v>1</v>
      </c>
    </row>
    <row r="13319" spans="3:4" x14ac:dyDescent="0.25">
      <c r="C13319" s="159" t="s">
        <v>29721</v>
      </c>
      <c r="D13319" s="159">
        <v>1</v>
      </c>
    </row>
    <row r="13320" spans="3:4" x14ac:dyDescent="0.25">
      <c r="C13320" s="159" t="s">
        <v>29722</v>
      </c>
      <c r="D13320" s="159">
        <v>1</v>
      </c>
    </row>
    <row r="13321" spans="3:4" x14ac:dyDescent="0.25">
      <c r="C13321" s="159" t="s">
        <v>29918</v>
      </c>
      <c r="D13321" s="159">
        <v>1</v>
      </c>
    </row>
    <row r="13322" spans="3:4" x14ac:dyDescent="0.25">
      <c r="C13322" s="159" t="s">
        <v>29919</v>
      </c>
      <c r="D13322" s="159">
        <v>1</v>
      </c>
    </row>
    <row r="13323" spans="3:4" x14ac:dyDescent="0.25">
      <c r="C13323" s="159" t="s">
        <v>29920</v>
      </c>
      <c r="D13323" s="159">
        <v>1</v>
      </c>
    </row>
    <row r="13324" spans="3:4" x14ac:dyDescent="0.25">
      <c r="C13324" s="159" t="s">
        <v>29921</v>
      </c>
      <c r="D13324" s="159">
        <v>1</v>
      </c>
    </row>
    <row r="13325" spans="3:4" x14ac:dyDescent="0.25">
      <c r="C13325" s="159" t="s">
        <v>29922</v>
      </c>
      <c r="D13325" s="159">
        <v>1</v>
      </c>
    </row>
    <row r="13326" spans="3:4" x14ac:dyDescent="0.25">
      <c r="C13326" s="159" t="s">
        <v>29923</v>
      </c>
      <c r="D13326" s="159">
        <v>1</v>
      </c>
    </row>
    <row r="13327" spans="3:4" x14ac:dyDescent="0.25">
      <c r="C13327" s="159" t="s">
        <v>29924</v>
      </c>
      <c r="D13327" s="159">
        <v>1</v>
      </c>
    </row>
    <row r="13328" spans="3:4" x14ac:dyDescent="0.25">
      <c r="C13328" s="159" t="s">
        <v>29925</v>
      </c>
      <c r="D13328" s="159">
        <v>1</v>
      </c>
    </row>
    <row r="13329" spans="3:4" x14ac:dyDescent="0.25">
      <c r="C13329" s="159" t="s">
        <v>29926</v>
      </c>
      <c r="D13329" s="159">
        <v>1</v>
      </c>
    </row>
    <row r="13330" spans="3:4" x14ac:dyDescent="0.25">
      <c r="C13330" s="159" t="s">
        <v>29927</v>
      </c>
      <c r="D13330" s="159">
        <v>1</v>
      </c>
    </row>
    <row r="13331" spans="3:4" x14ac:dyDescent="0.25">
      <c r="C13331" s="159" t="s">
        <v>29928</v>
      </c>
      <c r="D13331" s="159">
        <v>1</v>
      </c>
    </row>
    <row r="13332" spans="3:4" x14ac:dyDescent="0.25">
      <c r="C13332" s="159" t="s">
        <v>29929</v>
      </c>
      <c r="D13332" s="159">
        <v>1</v>
      </c>
    </row>
    <row r="13333" spans="3:4" x14ac:dyDescent="0.25">
      <c r="C13333" s="159" t="s">
        <v>29930</v>
      </c>
      <c r="D13333" s="159">
        <v>1</v>
      </c>
    </row>
    <row r="13334" spans="3:4" x14ac:dyDescent="0.25">
      <c r="C13334" s="159" t="s">
        <v>29931</v>
      </c>
      <c r="D13334" s="159">
        <v>1</v>
      </c>
    </row>
    <row r="13335" spans="3:4" x14ac:dyDescent="0.25">
      <c r="C13335" s="159" t="s">
        <v>29932</v>
      </c>
      <c r="D13335" s="159">
        <v>1</v>
      </c>
    </row>
    <row r="13336" spans="3:4" x14ac:dyDescent="0.25">
      <c r="C13336" s="159" t="s">
        <v>29933</v>
      </c>
      <c r="D13336" s="159">
        <v>1</v>
      </c>
    </row>
    <row r="13337" spans="3:4" x14ac:dyDescent="0.25">
      <c r="C13337" s="159" t="s">
        <v>29934</v>
      </c>
      <c r="D13337" s="159">
        <v>1</v>
      </c>
    </row>
    <row r="13338" spans="3:4" x14ac:dyDescent="0.25">
      <c r="C13338" s="159" t="s">
        <v>29935</v>
      </c>
      <c r="D13338" s="159">
        <v>1</v>
      </c>
    </row>
    <row r="13339" spans="3:4" x14ac:dyDescent="0.25">
      <c r="C13339" s="159" t="s">
        <v>29936</v>
      </c>
      <c r="D13339" s="159">
        <v>1</v>
      </c>
    </row>
    <row r="13340" spans="3:4" x14ac:dyDescent="0.25">
      <c r="C13340" s="159" t="s">
        <v>29937</v>
      </c>
      <c r="D13340" s="159">
        <v>1</v>
      </c>
    </row>
    <row r="13341" spans="3:4" x14ac:dyDescent="0.25">
      <c r="C13341" s="159" t="s">
        <v>29938</v>
      </c>
      <c r="D13341" s="159">
        <v>1</v>
      </c>
    </row>
    <row r="13342" spans="3:4" x14ac:dyDescent="0.25">
      <c r="C13342" s="159" t="s">
        <v>29939</v>
      </c>
      <c r="D13342" s="159">
        <v>1</v>
      </c>
    </row>
    <row r="13343" spans="3:4" x14ac:dyDescent="0.25">
      <c r="C13343" s="159" t="s">
        <v>29940</v>
      </c>
      <c r="D13343" s="159">
        <v>1</v>
      </c>
    </row>
    <row r="13344" spans="3:4" x14ac:dyDescent="0.25">
      <c r="C13344" s="159" t="s">
        <v>29941</v>
      </c>
      <c r="D13344" s="159">
        <v>1</v>
      </c>
    </row>
    <row r="13345" spans="3:4" x14ac:dyDescent="0.25">
      <c r="C13345" s="159" t="s">
        <v>29942</v>
      </c>
      <c r="D13345" s="159">
        <v>1</v>
      </c>
    </row>
    <row r="13346" spans="3:4" x14ac:dyDescent="0.25">
      <c r="C13346" s="159" t="s">
        <v>29943</v>
      </c>
      <c r="D13346" s="159">
        <v>1</v>
      </c>
    </row>
    <row r="13347" spans="3:4" x14ac:dyDescent="0.25">
      <c r="C13347" s="159" t="s">
        <v>29944</v>
      </c>
      <c r="D13347" s="159">
        <v>1</v>
      </c>
    </row>
    <row r="13348" spans="3:4" x14ac:dyDescent="0.25">
      <c r="C13348" s="159" t="s">
        <v>29945</v>
      </c>
      <c r="D13348" s="159">
        <v>1</v>
      </c>
    </row>
    <row r="13349" spans="3:4" x14ac:dyDescent="0.25">
      <c r="C13349" s="159" t="s">
        <v>29946</v>
      </c>
      <c r="D13349" s="159">
        <v>1</v>
      </c>
    </row>
    <row r="13350" spans="3:4" x14ac:dyDescent="0.25">
      <c r="C13350" s="159" t="s">
        <v>29947</v>
      </c>
      <c r="D13350" s="159">
        <v>1</v>
      </c>
    </row>
    <row r="13351" spans="3:4" x14ac:dyDescent="0.25">
      <c r="C13351" s="159" t="s">
        <v>29948</v>
      </c>
      <c r="D13351" s="159">
        <v>1</v>
      </c>
    </row>
    <row r="13352" spans="3:4" x14ac:dyDescent="0.25">
      <c r="C13352" s="159" t="s">
        <v>29949</v>
      </c>
      <c r="D13352" s="159">
        <v>1</v>
      </c>
    </row>
    <row r="13353" spans="3:4" x14ac:dyDescent="0.25">
      <c r="C13353" s="159" t="s">
        <v>29950</v>
      </c>
      <c r="D13353" s="159">
        <v>1</v>
      </c>
    </row>
    <row r="13354" spans="3:4" x14ac:dyDescent="0.25">
      <c r="C13354" s="159" t="s">
        <v>29951</v>
      </c>
      <c r="D13354" s="159">
        <v>1</v>
      </c>
    </row>
    <row r="13355" spans="3:4" x14ac:dyDescent="0.25">
      <c r="C13355" s="159" t="s">
        <v>29952</v>
      </c>
      <c r="D13355" s="159">
        <v>1</v>
      </c>
    </row>
    <row r="13356" spans="3:4" x14ac:dyDescent="0.25">
      <c r="C13356" s="159" t="s">
        <v>29953</v>
      </c>
      <c r="D13356" s="159">
        <v>1</v>
      </c>
    </row>
    <row r="13357" spans="3:4" x14ac:dyDescent="0.25">
      <c r="C13357" s="159" t="s">
        <v>29954</v>
      </c>
      <c r="D13357" s="159">
        <v>1</v>
      </c>
    </row>
    <row r="13358" spans="3:4" x14ac:dyDescent="0.25">
      <c r="C13358" s="159" t="s">
        <v>29955</v>
      </c>
      <c r="D13358" s="159">
        <v>1</v>
      </c>
    </row>
    <row r="13359" spans="3:4" x14ac:dyDescent="0.25">
      <c r="C13359" s="159" t="s">
        <v>29956</v>
      </c>
      <c r="D13359" s="159">
        <v>1</v>
      </c>
    </row>
    <row r="13360" spans="3:4" x14ac:dyDescent="0.25">
      <c r="C13360" s="159" t="s">
        <v>29957</v>
      </c>
      <c r="D13360" s="159">
        <v>1</v>
      </c>
    </row>
    <row r="13361" spans="3:4" x14ac:dyDescent="0.25">
      <c r="C13361" s="159" t="s">
        <v>29958</v>
      </c>
      <c r="D13361" s="159">
        <v>1</v>
      </c>
    </row>
    <row r="13362" spans="3:4" x14ac:dyDescent="0.25">
      <c r="C13362" s="159" t="s">
        <v>29959</v>
      </c>
      <c r="D13362" s="159">
        <v>1</v>
      </c>
    </row>
    <row r="13363" spans="3:4" x14ac:dyDescent="0.25">
      <c r="C13363" s="159" t="s">
        <v>29960</v>
      </c>
      <c r="D13363" s="159">
        <v>1</v>
      </c>
    </row>
    <row r="13364" spans="3:4" x14ac:dyDescent="0.25">
      <c r="C13364" s="159" t="s">
        <v>29961</v>
      </c>
      <c r="D13364" s="159">
        <v>1</v>
      </c>
    </row>
    <row r="13365" spans="3:4" x14ac:dyDescent="0.25">
      <c r="C13365" s="159" t="s">
        <v>29962</v>
      </c>
      <c r="D13365" s="159">
        <v>1</v>
      </c>
    </row>
    <row r="13366" spans="3:4" x14ac:dyDescent="0.25">
      <c r="C13366" s="159" t="s">
        <v>29963</v>
      </c>
      <c r="D13366" s="159">
        <v>1</v>
      </c>
    </row>
    <row r="13367" spans="3:4" x14ac:dyDescent="0.25">
      <c r="C13367" s="159" t="s">
        <v>29964</v>
      </c>
      <c r="D13367" s="159">
        <v>1</v>
      </c>
    </row>
    <row r="13368" spans="3:4" x14ac:dyDescent="0.25">
      <c r="C13368" s="159" t="s">
        <v>29965</v>
      </c>
      <c r="D13368" s="159">
        <v>1</v>
      </c>
    </row>
    <row r="13369" spans="3:4" x14ac:dyDescent="0.25">
      <c r="C13369" s="159" t="s">
        <v>29966</v>
      </c>
      <c r="D13369" s="159">
        <v>1</v>
      </c>
    </row>
    <row r="13370" spans="3:4" x14ac:dyDescent="0.25">
      <c r="C13370" s="159" t="s">
        <v>29967</v>
      </c>
      <c r="D13370" s="159">
        <v>1</v>
      </c>
    </row>
    <row r="13371" spans="3:4" x14ac:dyDescent="0.25">
      <c r="C13371" s="159" t="s">
        <v>29968</v>
      </c>
      <c r="D13371" s="159">
        <v>1</v>
      </c>
    </row>
    <row r="13372" spans="3:4" x14ac:dyDescent="0.25">
      <c r="C13372" s="159" t="s">
        <v>29969</v>
      </c>
      <c r="D13372" s="159">
        <v>1</v>
      </c>
    </row>
    <row r="13373" spans="3:4" x14ac:dyDescent="0.25">
      <c r="C13373" s="159" t="s">
        <v>29970</v>
      </c>
      <c r="D13373" s="159">
        <v>1</v>
      </c>
    </row>
    <row r="13374" spans="3:4" x14ac:dyDescent="0.25">
      <c r="C13374" s="159" t="s">
        <v>29971</v>
      </c>
      <c r="D13374" s="159">
        <v>1</v>
      </c>
    </row>
    <row r="13375" spans="3:4" x14ac:dyDescent="0.25">
      <c r="C13375" s="159" t="s">
        <v>29972</v>
      </c>
      <c r="D13375" s="159">
        <v>1</v>
      </c>
    </row>
    <row r="13376" spans="3:4" x14ac:dyDescent="0.25">
      <c r="C13376" s="159" t="s">
        <v>29973</v>
      </c>
      <c r="D13376" s="159">
        <v>1</v>
      </c>
    </row>
    <row r="13377" spans="3:4" x14ac:dyDescent="0.25">
      <c r="C13377" s="159" t="s">
        <v>29974</v>
      </c>
      <c r="D13377" s="159">
        <v>1</v>
      </c>
    </row>
    <row r="13378" spans="3:4" x14ac:dyDescent="0.25">
      <c r="C13378" s="159" t="s">
        <v>29975</v>
      </c>
      <c r="D13378" s="159">
        <v>1</v>
      </c>
    </row>
    <row r="13379" spans="3:4" x14ac:dyDescent="0.25">
      <c r="C13379" s="159" t="s">
        <v>29976</v>
      </c>
      <c r="D13379" s="159">
        <v>1</v>
      </c>
    </row>
    <row r="13380" spans="3:4" x14ac:dyDescent="0.25">
      <c r="C13380" s="159" t="s">
        <v>29977</v>
      </c>
      <c r="D13380" s="159">
        <v>1</v>
      </c>
    </row>
    <row r="13381" spans="3:4" x14ac:dyDescent="0.25">
      <c r="C13381" s="159" t="s">
        <v>29978</v>
      </c>
      <c r="D13381" s="159">
        <v>1</v>
      </c>
    </row>
    <row r="13382" spans="3:4" x14ac:dyDescent="0.25">
      <c r="C13382" s="159" t="s">
        <v>29979</v>
      </c>
      <c r="D13382" s="159">
        <v>1</v>
      </c>
    </row>
    <row r="13383" spans="3:4" x14ac:dyDescent="0.25">
      <c r="C13383" s="159" t="s">
        <v>29980</v>
      </c>
      <c r="D13383" s="159">
        <v>1</v>
      </c>
    </row>
    <row r="13384" spans="3:4" x14ac:dyDescent="0.25">
      <c r="C13384" s="159" t="s">
        <v>29981</v>
      </c>
      <c r="D13384" s="159">
        <v>1</v>
      </c>
    </row>
    <row r="13385" spans="3:4" x14ac:dyDescent="0.25">
      <c r="C13385" s="159" t="s">
        <v>29982</v>
      </c>
      <c r="D13385" s="159">
        <v>1</v>
      </c>
    </row>
    <row r="13386" spans="3:4" x14ac:dyDescent="0.25">
      <c r="C13386" s="159" t="s">
        <v>29983</v>
      </c>
      <c r="D13386" s="159">
        <v>1</v>
      </c>
    </row>
    <row r="13387" spans="3:4" x14ac:dyDescent="0.25">
      <c r="C13387" s="159" t="s">
        <v>29984</v>
      </c>
      <c r="D13387" s="159">
        <v>1</v>
      </c>
    </row>
    <row r="13388" spans="3:4" x14ac:dyDescent="0.25">
      <c r="C13388" s="159" t="s">
        <v>29985</v>
      </c>
      <c r="D13388" s="159">
        <v>1</v>
      </c>
    </row>
    <row r="13389" spans="3:4" x14ac:dyDescent="0.25">
      <c r="C13389" s="159" t="s">
        <v>29986</v>
      </c>
      <c r="D13389" s="159">
        <v>1</v>
      </c>
    </row>
    <row r="13390" spans="3:4" x14ac:dyDescent="0.25">
      <c r="C13390" s="159" t="s">
        <v>29987</v>
      </c>
      <c r="D13390" s="159">
        <v>1</v>
      </c>
    </row>
    <row r="13391" spans="3:4" x14ac:dyDescent="0.25">
      <c r="C13391" s="159" t="s">
        <v>29988</v>
      </c>
      <c r="D13391" s="159">
        <v>1</v>
      </c>
    </row>
    <row r="13392" spans="3:4" x14ac:dyDescent="0.25">
      <c r="C13392" s="159" t="s">
        <v>29989</v>
      </c>
      <c r="D13392" s="159">
        <v>1</v>
      </c>
    </row>
    <row r="13393" spans="3:4" x14ac:dyDescent="0.25">
      <c r="C13393" s="159" t="s">
        <v>29990</v>
      </c>
      <c r="D13393" s="159">
        <v>1</v>
      </c>
    </row>
    <row r="13394" spans="3:4" x14ac:dyDescent="0.25">
      <c r="C13394" s="159" t="s">
        <v>29991</v>
      </c>
      <c r="D13394" s="159">
        <v>1</v>
      </c>
    </row>
    <row r="13395" spans="3:4" x14ac:dyDescent="0.25">
      <c r="C13395" s="159" t="s">
        <v>29992</v>
      </c>
      <c r="D13395" s="159">
        <v>1</v>
      </c>
    </row>
    <row r="13396" spans="3:4" x14ac:dyDescent="0.25">
      <c r="C13396" s="159" t="s">
        <v>29993</v>
      </c>
      <c r="D13396" s="159">
        <v>1</v>
      </c>
    </row>
    <row r="13397" spans="3:4" x14ac:dyDescent="0.25">
      <c r="C13397" s="159" t="s">
        <v>29994</v>
      </c>
      <c r="D13397" s="159">
        <v>1</v>
      </c>
    </row>
    <row r="13398" spans="3:4" x14ac:dyDescent="0.25">
      <c r="C13398" s="159" t="s">
        <v>29995</v>
      </c>
      <c r="D13398" s="159">
        <v>1</v>
      </c>
    </row>
    <row r="13399" spans="3:4" x14ac:dyDescent="0.25">
      <c r="C13399" s="159" t="s">
        <v>29996</v>
      </c>
      <c r="D13399" s="159">
        <v>1</v>
      </c>
    </row>
    <row r="13400" spans="3:4" x14ac:dyDescent="0.25">
      <c r="C13400" s="159" t="s">
        <v>29997</v>
      </c>
      <c r="D13400" s="159">
        <v>1</v>
      </c>
    </row>
    <row r="13401" spans="3:4" x14ac:dyDescent="0.25">
      <c r="C13401" s="159" t="s">
        <v>29998</v>
      </c>
      <c r="D13401" s="159">
        <v>1</v>
      </c>
    </row>
    <row r="13402" spans="3:4" x14ac:dyDescent="0.25">
      <c r="C13402" s="159" t="s">
        <v>29999</v>
      </c>
      <c r="D13402" s="159">
        <v>1</v>
      </c>
    </row>
    <row r="13403" spans="3:4" x14ac:dyDescent="0.25">
      <c r="C13403" s="159" t="s">
        <v>30000</v>
      </c>
      <c r="D13403" s="159">
        <v>1</v>
      </c>
    </row>
    <row r="13404" spans="3:4" x14ac:dyDescent="0.25">
      <c r="C13404" s="159" t="s">
        <v>30001</v>
      </c>
      <c r="D13404" s="159">
        <v>1</v>
      </c>
    </row>
    <row r="13405" spans="3:4" x14ac:dyDescent="0.25">
      <c r="C13405" s="159" t="s">
        <v>30002</v>
      </c>
      <c r="D13405" s="159">
        <v>1</v>
      </c>
    </row>
    <row r="13406" spans="3:4" x14ac:dyDescent="0.25">
      <c r="C13406" s="159" t="s">
        <v>30003</v>
      </c>
      <c r="D13406" s="159">
        <v>1</v>
      </c>
    </row>
    <row r="13407" spans="3:4" x14ac:dyDescent="0.25">
      <c r="C13407" s="159" t="s">
        <v>30004</v>
      </c>
      <c r="D13407" s="159">
        <v>1</v>
      </c>
    </row>
    <row r="13408" spans="3:4" x14ac:dyDescent="0.25">
      <c r="C13408" s="159" t="s">
        <v>30005</v>
      </c>
      <c r="D13408" s="159">
        <v>1</v>
      </c>
    </row>
    <row r="13409" spans="3:4" x14ac:dyDescent="0.25">
      <c r="C13409" s="159" t="s">
        <v>30006</v>
      </c>
      <c r="D13409" s="159">
        <v>1</v>
      </c>
    </row>
    <row r="13410" spans="3:4" x14ac:dyDescent="0.25">
      <c r="C13410" s="159" t="s">
        <v>30007</v>
      </c>
      <c r="D13410" s="159">
        <v>1</v>
      </c>
    </row>
    <row r="13411" spans="3:4" x14ac:dyDescent="0.25">
      <c r="C13411" s="159" t="s">
        <v>30008</v>
      </c>
      <c r="D13411" s="159">
        <v>1</v>
      </c>
    </row>
    <row r="13412" spans="3:4" x14ac:dyDescent="0.25">
      <c r="C13412" s="159" t="s">
        <v>30009</v>
      </c>
      <c r="D13412" s="159">
        <v>1</v>
      </c>
    </row>
    <row r="13413" spans="3:4" x14ac:dyDescent="0.25">
      <c r="C13413" s="159" t="s">
        <v>30010</v>
      </c>
      <c r="D13413" s="159">
        <v>1</v>
      </c>
    </row>
    <row r="13414" spans="3:4" x14ac:dyDescent="0.25">
      <c r="C13414" s="159" t="s">
        <v>30011</v>
      </c>
      <c r="D13414" s="159">
        <v>1</v>
      </c>
    </row>
    <row r="13415" spans="3:4" x14ac:dyDescent="0.25">
      <c r="C13415" s="159" t="s">
        <v>30012</v>
      </c>
      <c r="D13415" s="159">
        <v>1</v>
      </c>
    </row>
    <row r="13416" spans="3:4" x14ac:dyDescent="0.25">
      <c r="C13416" s="159" t="s">
        <v>30013</v>
      </c>
      <c r="D13416" s="159">
        <v>1</v>
      </c>
    </row>
    <row r="13417" spans="3:4" x14ac:dyDescent="0.25">
      <c r="C13417" s="159" t="s">
        <v>30014</v>
      </c>
      <c r="D13417" s="159">
        <v>1</v>
      </c>
    </row>
    <row r="13418" spans="3:4" x14ac:dyDescent="0.25">
      <c r="C13418" s="159" t="s">
        <v>30015</v>
      </c>
      <c r="D13418" s="159">
        <v>1</v>
      </c>
    </row>
    <row r="13419" spans="3:4" x14ac:dyDescent="0.25">
      <c r="C13419" s="159" t="s">
        <v>30016</v>
      </c>
      <c r="D13419" s="159">
        <v>1</v>
      </c>
    </row>
    <row r="13420" spans="3:4" x14ac:dyDescent="0.25">
      <c r="C13420" s="159" t="s">
        <v>30017</v>
      </c>
      <c r="D13420" s="159">
        <v>1</v>
      </c>
    </row>
    <row r="13421" spans="3:4" x14ac:dyDescent="0.25">
      <c r="C13421" s="159" t="s">
        <v>30018</v>
      </c>
      <c r="D13421" s="159">
        <v>1</v>
      </c>
    </row>
    <row r="13422" spans="3:4" x14ac:dyDescent="0.25">
      <c r="C13422" s="159" t="s">
        <v>30019</v>
      </c>
      <c r="D13422" s="159">
        <v>1</v>
      </c>
    </row>
    <row r="13423" spans="3:4" x14ac:dyDescent="0.25">
      <c r="C13423" s="159" t="s">
        <v>30020</v>
      </c>
      <c r="D13423" s="159">
        <v>1</v>
      </c>
    </row>
    <row r="13424" spans="3:4" x14ac:dyDescent="0.25">
      <c r="C13424" s="159" t="s">
        <v>30021</v>
      </c>
      <c r="D13424" s="159">
        <v>1</v>
      </c>
    </row>
    <row r="13425" spans="3:4" x14ac:dyDescent="0.25">
      <c r="C13425" s="159" t="s">
        <v>30022</v>
      </c>
      <c r="D13425" s="159">
        <v>1</v>
      </c>
    </row>
    <row r="13426" spans="3:4" x14ac:dyDescent="0.25">
      <c r="C13426" s="159" t="s">
        <v>30023</v>
      </c>
      <c r="D13426" s="159">
        <v>1</v>
      </c>
    </row>
    <row r="13427" spans="3:4" x14ac:dyDescent="0.25">
      <c r="C13427" s="159" t="s">
        <v>30024</v>
      </c>
      <c r="D13427" s="159">
        <v>1</v>
      </c>
    </row>
    <row r="13428" spans="3:4" x14ac:dyDescent="0.25">
      <c r="C13428" s="159" t="s">
        <v>30025</v>
      </c>
      <c r="D13428" s="159">
        <v>1</v>
      </c>
    </row>
    <row r="13429" spans="3:4" x14ac:dyDescent="0.25">
      <c r="C13429" s="159" t="s">
        <v>30026</v>
      </c>
      <c r="D13429" s="159">
        <v>1</v>
      </c>
    </row>
    <row r="13430" spans="3:4" x14ac:dyDescent="0.25">
      <c r="C13430" s="159" t="s">
        <v>30027</v>
      </c>
      <c r="D13430" s="159">
        <v>1</v>
      </c>
    </row>
    <row r="13431" spans="3:4" x14ac:dyDescent="0.25">
      <c r="C13431" s="159" t="s">
        <v>30028</v>
      </c>
      <c r="D13431" s="159">
        <v>1</v>
      </c>
    </row>
    <row r="13432" spans="3:4" x14ac:dyDescent="0.25">
      <c r="C13432" s="159" t="s">
        <v>30029</v>
      </c>
      <c r="D13432" s="159">
        <v>1</v>
      </c>
    </row>
    <row r="13433" spans="3:4" x14ac:dyDescent="0.25">
      <c r="C13433" s="159" t="s">
        <v>30030</v>
      </c>
      <c r="D13433" s="159">
        <v>1</v>
      </c>
    </row>
    <row r="13434" spans="3:4" x14ac:dyDescent="0.25">
      <c r="C13434" s="159" t="s">
        <v>30031</v>
      </c>
      <c r="D13434" s="159">
        <v>1</v>
      </c>
    </row>
    <row r="13435" spans="3:4" x14ac:dyDescent="0.25">
      <c r="C13435" s="159" t="s">
        <v>30032</v>
      </c>
      <c r="D13435" s="159">
        <v>1</v>
      </c>
    </row>
    <row r="13436" spans="3:4" x14ac:dyDescent="0.25">
      <c r="C13436" s="159" t="s">
        <v>30033</v>
      </c>
      <c r="D13436" s="159">
        <v>1</v>
      </c>
    </row>
    <row r="13437" spans="3:4" x14ac:dyDescent="0.25">
      <c r="C13437" s="159" t="s">
        <v>30034</v>
      </c>
      <c r="D13437" s="159">
        <v>1</v>
      </c>
    </row>
    <row r="13438" spans="3:4" x14ac:dyDescent="0.25">
      <c r="C13438" s="159" t="s">
        <v>30035</v>
      </c>
      <c r="D13438" s="159">
        <v>1</v>
      </c>
    </row>
    <row r="13439" spans="3:4" x14ac:dyDescent="0.25">
      <c r="C13439" s="159" t="s">
        <v>30036</v>
      </c>
      <c r="D13439" s="159">
        <v>1</v>
      </c>
    </row>
    <row r="13440" spans="3:4" x14ac:dyDescent="0.25">
      <c r="C13440" s="159" t="s">
        <v>30037</v>
      </c>
      <c r="D13440" s="159">
        <v>1</v>
      </c>
    </row>
    <row r="13441" spans="3:4" x14ac:dyDescent="0.25">
      <c r="C13441" s="159" t="s">
        <v>30038</v>
      </c>
      <c r="D13441" s="159">
        <v>1</v>
      </c>
    </row>
    <row r="13442" spans="3:4" x14ac:dyDescent="0.25">
      <c r="C13442" s="159" t="s">
        <v>30312</v>
      </c>
      <c r="D13442" s="159">
        <v>1</v>
      </c>
    </row>
    <row r="13443" spans="3:4" x14ac:dyDescent="0.25">
      <c r="C13443" s="159" t="s">
        <v>30313</v>
      </c>
      <c r="D13443" s="159">
        <v>1</v>
      </c>
    </row>
    <row r="13444" spans="3:4" x14ac:dyDescent="0.25">
      <c r="C13444" s="159" t="s">
        <v>30314</v>
      </c>
      <c r="D13444" s="159">
        <v>1</v>
      </c>
    </row>
    <row r="13445" spans="3:4" x14ac:dyDescent="0.25">
      <c r="C13445" s="159" t="s">
        <v>30315</v>
      </c>
      <c r="D13445" s="159">
        <v>1</v>
      </c>
    </row>
    <row r="13446" spans="3:4" x14ac:dyDescent="0.25">
      <c r="C13446" s="159" t="s">
        <v>30316</v>
      </c>
      <c r="D13446" s="159">
        <v>1</v>
      </c>
    </row>
    <row r="13447" spans="3:4" x14ac:dyDescent="0.25">
      <c r="C13447" s="159" t="s">
        <v>30317</v>
      </c>
      <c r="D13447" s="159">
        <v>1</v>
      </c>
    </row>
    <row r="13448" spans="3:4" x14ac:dyDescent="0.25">
      <c r="C13448" s="159" t="s">
        <v>30318</v>
      </c>
      <c r="D13448" s="159">
        <v>1</v>
      </c>
    </row>
    <row r="13449" spans="3:4" x14ac:dyDescent="0.25">
      <c r="C13449" s="159" t="s">
        <v>30319</v>
      </c>
      <c r="D13449" s="159">
        <v>1</v>
      </c>
    </row>
    <row r="13450" spans="3:4" x14ac:dyDescent="0.25">
      <c r="C13450" s="159" t="s">
        <v>30320</v>
      </c>
      <c r="D13450" s="159">
        <v>1</v>
      </c>
    </row>
    <row r="13451" spans="3:4" x14ac:dyDescent="0.25">
      <c r="C13451" s="159" t="s">
        <v>30321</v>
      </c>
      <c r="D13451" s="159">
        <v>1</v>
      </c>
    </row>
    <row r="13452" spans="3:4" x14ac:dyDescent="0.25">
      <c r="C13452" s="159" t="s">
        <v>30322</v>
      </c>
      <c r="D13452" s="159">
        <v>1</v>
      </c>
    </row>
    <row r="13453" spans="3:4" x14ac:dyDescent="0.25">
      <c r="C13453" s="159" t="s">
        <v>30323</v>
      </c>
      <c r="D13453" s="159">
        <v>1</v>
      </c>
    </row>
    <row r="13454" spans="3:4" x14ac:dyDescent="0.25">
      <c r="C13454" s="159" t="s">
        <v>30324</v>
      </c>
      <c r="D13454" s="159">
        <v>1</v>
      </c>
    </row>
    <row r="13455" spans="3:4" x14ac:dyDescent="0.25">
      <c r="C13455" s="159" t="s">
        <v>30325</v>
      </c>
      <c r="D13455" s="159">
        <v>1</v>
      </c>
    </row>
    <row r="13456" spans="3:4" x14ac:dyDescent="0.25">
      <c r="C13456" s="159" t="s">
        <v>30326</v>
      </c>
      <c r="D13456" s="159">
        <v>1</v>
      </c>
    </row>
    <row r="13457" spans="3:4" x14ac:dyDescent="0.25">
      <c r="C13457" s="159" t="s">
        <v>30327</v>
      </c>
      <c r="D13457" s="159">
        <v>1</v>
      </c>
    </row>
    <row r="13458" spans="3:4" x14ac:dyDescent="0.25">
      <c r="C13458" s="159" t="s">
        <v>30328</v>
      </c>
      <c r="D13458" s="159">
        <v>1</v>
      </c>
    </row>
    <row r="13459" spans="3:4" x14ac:dyDescent="0.25">
      <c r="C13459" s="159" t="s">
        <v>30329</v>
      </c>
      <c r="D13459" s="159">
        <v>1</v>
      </c>
    </row>
    <row r="13460" spans="3:4" x14ac:dyDescent="0.25">
      <c r="C13460" s="159" t="s">
        <v>30330</v>
      </c>
      <c r="D13460" s="159">
        <v>1</v>
      </c>
    </row>
    <row r="13461" spans="3:4" x14ac:dyDescent="0.25">
      <c r="C13461" s="159" t="s">
        <v>30331</v>
      </c>
      <c r="D13461" s="159">
        <v>1</v>
      </c>
    </row>
    <row r="13462" spans="3:4" x14ac:dyDescent="0.25">
      <c r="C13462" s="159" t="s">
        <v>30332</v>
      </c>
      <c r="D13462" s="159">
        <v>1</v>
      </c>
    </row>
    <row r="13463" spans="3:4" x14ac:dyDescent="0.25">
      <c r="C13463" s="159" t="s">
        <v>30333</v>
      </c>
      <c r="D13463" s="159">
        <v>1</v>
      </c>
    </row>
    <row r="13464" spans="3:4" x14ac:dyDescent="0.25">
      <c r="C13464" s="159" t="s">
        <v>30334</v>
      </c>
      <c r="D13464" s="159">
        <v>1</v>
      </c>
    </row>
    <row r="13465" spans="3:4" x14ac:dyDescent="0.25">
      <c r="C13465" s="159" t="s">
        <v>30335</v>
      </c>
      <c r="D13465" s="159">
        <v>1</v>
      </c>
    </row>
    <row r="13466" spans="3:4" x14ac:dyDescent="0.25">
      <c r="C13466" s="159" t="s">
        <v>30336</v>
      </c>
      <c r="D13466" s="159">
        <v>1</v>
      </c>
    </row>
    <row r="13467" spans="3:4" x14ac:dyDescent="0.25">
      <c r="C13467" s="159" t="s">
        <v>30337</v>
      </c>
      <c r="D13467" s="159">
        <v>1</v>
      </c>
    </row>
    <row r="13468" spans="3:4" x14ac:dyDescent="0.25">
      <c r="C13468" s="159" t="s">
        <v>30338</v>
      </c>
      <c r="D13468" s="159">
        <v>1</v>
      </c>
    </row>
    <row r="13469" spans="3:4" x14ac:dyDescent="0.25">
      <c r="C13469" s="159" t="s">
        <v>30339</v>
      </c>
      <c r="D13469" s="159">
        <v>1</v>
      </c>
    </row>
    <row r="13470" spans="3:4" x14ac:dyDescent="0.25">
      <c r="C13470" s="159" t="s">
        <v>30340</v>
      </c>
      <c r="D13470" s="159">
        <v>1</v>
      </c>
    </row>
    <row r="13471" spans="3:4" x14ac:dyDescent="0.25">
      <c r="C13471" s="159" t="s">
        <v>30341</v>
      </c>
      <c r="D13471" s="159">
        <v>1</v>
      </c>
    </row>
    <row r="13472" spans="3:4" x14ac:dyDescent="0.25">
      <c r="C13472" s="159" t="s">
        <v>30342</v>
      </c>
      <c r="D13472" s="159">
        <v>1</v>
      </c>
    </row>
    <row r="13473" spans="3:4" x14ac:dyDescent="0.25">
      <c r="C13473" s="159" t="s">
        <v>30343</v>
      </c>
      <c r="D13473" s="159">
        <v>1</v>
      </c>
    </row>
    <row r="13474" spans="3:4" x14ac:dyDescent="0.25">
      <c r="C13474" s="159" t="s">
        <v>30344</v>
      </c>
      <c r="D13474" s="159">
        <v>1</v>
      </c>
    </row>
    <row r="13475" spans="3:4" x14ac:dyDescent="0.25">
      <c r="C13475" s="159" t="s">
        <v>30345</v>
      </c>
      <c r="D13475" s="159">
        <v>1</v>
      </c>
    </row>
    <row r="13476" spans="3:4" x14ac:dyDescent="0.25">
      <c r="C13476" s="159" t="s">
        <v>30346</v>
      </c>
      <c r="D13476" s="159">
        <v>1</v>
      </c>
    </row>
    <row r="13477" spans="3:4" x14ac:dyDescent="0.25">
      <c r="C13477" s="159" t="s">
        <v>30347</v>
      </c>
      <c r="D13477" s="159">
        <v>1</v>
      </c>
    </row>
    <row r="13478" spans="3:4" x14ac:dyDescent="0.25">
      <c r="C13478" s="159" t="s">
        <v>30348</v>
      </c>
      <c r="D13478" s="159">
        <v>1</v>
      </c>
    </row>
    <row r="13479" spans="3:4" x14ac:dyDescent="0.25">
      <c r="C13479" s="159" t="s">
        <v>30349</v>
      </c>
      <c r="D13479" s="159">
        <v>1</v>
      </c>
    </row>
    <row r="13480" spans="3:4" x14ac:dyDescent="0.25">
      <c r="C13480" s="159" t="s">
        <v>30350</v>
      </c>
      <c r="D13480" s="159">
        <v>1</v>
      </c>
    </row>
    <row r="13481" spans="3:4" x14ac:dyDescent="0.25">
      <c r="C13481" s="159" t="s">
        <v>30351</v>
      </c>
      <c r="D13481" s="159">
        <v>1</v>
      </c>
    </row>
    <row r="13482" spans="3:4" x14ac:dyDescent="0.25">
      <c r="C13482" s="159" t="s">
        <v>30352</v>
      </c>
      <c r="D13482" s="159">
        <v>1</v>
      </c>
    </row>
    <row r="13483" spans="3:4" x14ac:dyDescent="0.25">
      <c r="C13483" s="159" t="s">
        <v>30353</v>
      </c>
      <c r="D13483" s="159">
        <v>1</v>
      </c>
    </row>
    <row r="13484" spans="3:4" x14ac:dyDescent="0.25">
      <c r="C13484" s="159" t="s">
        <v>30354</v>
      </c>
      <c r="D13484" s="159">
        <v>1</v>
      </c>
    </row>
    <row r="13485" spans="3:4" x14ac:dyDescent="0.25">
      <c r="C13485" s="159" t="s">
        <v>30355</v>
      </c>
      <c r="D13485" s="159">
        <v>1</v>
      </c>
    </row>
    <row r="13486" spans="3:4" x14ac:dyDescent="0.25">
      <c r="C13486" s="159" t="s">
        <v>30356</v>
      </c>
      <c r="D13486" s="159">
        <v>1</v>
      </c>
    </row>
    <row r="13487" spans="3:4" x14ac:dyDescent="0.25">
      <c r="C13487" s="159" t="s">
        <v>30357</v>
      </c>
      <c r="D13487" s="159">
        <v>1</v>
      </c>
    </row>
    <row r="13488" spans="3:4" x14ac:dyDescent="0.25">
      <c r="C13488" s="159" t="s">
        <v>30358</v>
      </c>
      <c r="D13488" s="159">
        <v>1</v>
      </c>
    </row>
    <row r="13489" spans="3:4" x14ac:dyDescent="0.25">
      <c r="C13489" s="159" t="s">
        <v>30359</v>
      </c>
      <c r="D13489" s="159">
        <v>1</v>
      </c>
    </row>
    <row r="13490" spans="3:4" x14ac:dyDescent="0.25">
      <c r="C13490" s="159" t="s">
        <v>30360</v>
      </c>
      <c r="D13490" s="159">
        <v>1</v>
      </c>
    </row>
    <row r="13491" spans="3:4" x14ac:dyDescent="0.25">
      <c r="C13491" s="159" t="s">
        <v>30361</v>
      </c>
      <c r="D13491" s="159">
        <v>1</v>
      </c>
    </row>
    <row r="13492" spans="3:4" x14ac:dyDescent="0.25">
      <c r="C13492" s="159" t="s">
        <v>30362</v>
      </c>
      <c r="D13492" s="159">
        <v>1</v>
      </c>
    </row>
    <row r="13493" spans="3:4" x14ac:dyDescent="0.25">
      <c r="C13493" s="159" t="s">
        <v>30363</v>
      </c>
      <c r="D13493" s="159">
        <v>1</v>
      </c>
    </row>
    <row r="13494" spans="3:4" x14ac:dyDescent="0.25">
      <c r="C13494" s="159" t="s">
        <v>30364</v>
      </c>
      <c r="D13494" s="159">
        <v>1</v>
      </c>
    </row>
    <row r="13495" spans="3:4" x14ac:dyDescent="0.25">
      <c r="C13495" s="159" t="s">
        <v>30365</v>
      </c>
      <c r="D13495" s="159">
        <v>1</v>
      </c>
    </row>
    <row r="13496" spans="3:4" x14ac:dyDescent="0.25">
      <c r="C13496" s="159" t="s">
        <v>30366</v>
      </c>
      <c r="D13496" s="159">
        <v>1</v>
      </c>
    </row>
    <row r="13497" spans="3:4" x14ac:dyDescent="0.25">
      <c r="C13497" s="159" t="s">
        <v>30367</v>
      </c>
      <c r="D13497" s="159">
        <v>1</v>
      </c>
    </row>
    <row r="13498" spans="3:4" x14ac:dyDescent="0.25">
      <c r="C13498" s="159" t="s">
        <v>30368</v>
      </c>
      <c r="D13498" s="159">
        <v>1</v>
      </c>
    </row>
    <row r="13499" spans="3:4" x14ac:dyDescent="0.25">
      <c r="C13499" s="159" t="s">
        <v>30369</v>
      </c>
      <c r="D13499" s="159">
        <v>1</v>
      </c>
    </row>
    <row r="13500" spans="3:4" x14ac:dyDescent="0.25">
      <c r="C13500" s="159" t="s">
        <v>30370</v>
      </c>
      <c r="D13500" s="159">
        <v>1</v>
      </c>
    </row>
    <row r="13501" spans="3:4" x14ac:dyDescent="0.25">
      <c r="C13501" s="159" t="s">
        <v>30371</v>
      </c>
      <c r="D13501" s="159">
        <v>1</v>
      </c>
    </row>
    <row r="13502" spans="3:4" x14ac:dyDescent="0.25">
      <c r="C13502" s="159" t="s">
        <v>30372</v>
      </c>
      <c r="D13502" s="159">
        <v>1</v>
      </c>
    </row>
    <row r="13503" spans="3:4" x14ac:dyDescent="0.25">
      <c r="C13503" s="159" t="s">
        <v>30373</v>
      </c>
      <c r="D13503" s="159">
        <v>1</v>
      </c>
    </row>
    <row r="13504" spans="3:4" x14ac:dyDescent="0.25">
      <c r="C13504" s="159" t="s">
        <v>30374</v>
      </c>
      <c r="D13504" s="159">
        <v>1</v>
      </c>
    </row>
    <row r="13505" spans="3:4" x14ac:dyDescent="0.25">
      <c r="C13505" s="159" t="s">
        <v>30375</v>
      </c>
      <c r="D13505" s="159">
        <v>1</v>
      </c>
    </row>
    <row r="13506" spans="3:4" x14ac:dyDescent="0.25">
      <c r="C13506" s="159" t="s">
        <v>30376</v>
      </c>
      <c r="D13506" s="159">
        <v>1</v>
      </c>
    </row>
    <row r="13507" spans="3:4" x14ac:dyDescent="0.25">
      <c r="C13507" s="159" t="s">
        <v>30377</v>
      </c>
      <c r="D13507" s="159">
        <v>1</v>
      </c>
    </row>
    <row r="13508" spans="3:4" x14ac:dyDescent="0.25">
      <c r="C13508" s="159" t="s">
        <v>30378</v>
      </c>
      <c r="D13508" s="159">
        <v>1</v>
      </c>
    </row>
    <row r="13509" spans="3:4" x14ac:dyDescent="0.25">
      <c r="C13509" s="159" t="s">
        <v>30379</v>
      </c>
      <c r="D13509" s="159">
        <v>1</v>
      </c>
    </row>
    <row r="13510" spans="3:4" x14ac:dyDescent="0.25">
      <c r="C13510" s="159" t="s">
        <v>30380</v>
      </c>
      <c r="D13510" s="159">
        <v>1</v>
      </c>
    </row>
    <row r="13511" spans="3:4" x14ac:dyDescent="0.25">
      <c r="C13511" s="159" t="s">
        <v>30381</v>
      </c>
      <c r="D13511" s="159">
        <v>1</v>
      </c>
    </row>
    <row r="13512" spans="3:4" x14ac:dyDescent="0.25">
      <c r="C13512" s="159" t="s">
        <v>30382</v>
      </c>
      <c r="D13512" s="159">
        <v>1</v>
      </c>
    </row>
    <row r="13513" spans="3:4" x14ac:dyDescent="0.25">
      <c r="C13513" s="159" t="s">
        <v>30383</v>
      </c>
      <c r="D13513" s="159">
        <v>1</v>
      </c>
    </row>
    <row r="13514" spans="3:4" x14ac:dyDescent="0.25">
      <c r="C13514" s="159" t="s">
        <v>30384</v>
      </c>
      <c r="D13514" s="159">
        <v>1</v>
      </c>
    </row>
    <row r="13515" spans="3:4" x14ac:dyDescent="0.25">
      <c r="C13515" s="159" t="s">
        <v>30385</v>
      </c>
      <c r="D13515" s="159">
        <v>1</v>
      </c>
    </row>
    <row r="13516" spans="3:4" x14ac:dyDescent="0.25">
      <c r="C13516" s="159" t="s">
        <v>30386</v>
      </c>
      <c r="D13516" s="159">
        <v>1</v>
      </c>
    </row>
    <row r="13517" spans="3:4" x14ac:dyDescent="0.25">
      <c r="C13517" s="159" t="s">
        <v>30387</v>
      </c>
      <c r="D13517" s="159">
        <v>1</v>
      </c>
    </row>
    <row r="13518" spans="3:4" x14ac:dyDescent="0.25">
      <c r="C13518" s="159" t="s">
        <v>30388</v>
      </c>
      <c r="D13518" s="159">
        <v>1</v>
      </c>
    </row>
    <row r="13519" spans="3:4" x14ac:dyDescent="0.25">
      <c r="C13519" s="159" t="s">
        <v>30389</v>
      </c>
      <c r="D13519" s="159">
        <v>1</v>
      </c>
    </row>
    <row r="13520" spans="3:4" x14ac:dyDescent="0.25">
      <c r="C13520" s="159" t="s">
        <v>30390</v>
      </c>
      <c r="D13520" s="159">
        <v>1</v>
      </c>
    </row>
    <row r="13521" spans="3:4" x14ac:dyDescent="0.25">
      <c r="C13521" s="159" t="s">
        <v>30391</v>
      </c>
      <c r="D13521" s="159">
        <v>1</v>
      </c>
    </row>
    <row r="13522" spans="3:4" x14ac:dyDescent="0.25">
      <c r="C13522" s="159" t="s">
        <v>30392</v>
      </c>
      <c r="D13522" s="159">
        <v>1</v>
      </c>
    </row>
    <row r="13523" spans="3:4" x14ac:dyDescent="0.25">
      <c r="C13523" s="159" t="s">
        <v>30393</v>
      </c>
      <c r="D13523" s="159">
        <v>1</v>
      </c>
    </row>
    <row r="13524" spans="3:4" x14ac:dyDescent="0.25">
      <c r="C13524" s="159" t="s">
        <v>30394</v>
      </c>
      <c r="D13524" s="159">
        <v>1</v>
      </c>
    </row>
    <row r="13525" spans="3:4" x14ac:dyDescent="0.25">
      <c r="C13525" s="159" t="s">
        <v>30395</v>
      </c>
      <c r="D13525" s="159">
        <v>1</v>
      </c>
    </row>
    <row r="13526" spans="3:4" x14ac:dyDescent="0.25">
      <c r="C13526" s="159" t="s">
        <v>30396</v>
      </c>
      <c r="D13526" s="159">
        <v>1</v>
      </c>
    </row>
    <row r="13527" spans="3:4" x14ac:dyDescent="0.25">
      <c r="C13527" s="159" t="s">
        <v>30397</v>
      </c>
      <c r="D13527" s="159">
        <v>1</v>
      </c>
    </row>
    <row r="13528" spans="3:4" x14ac:dyDescent="0.25">
      <c r="C13528" s="159" t="s">
        <v>30398</v>
      </c>
      <c r="D13528" s="159">
        <v>1</v>
      </c>
    </row>
    <row r="13529" spans="3:4" x14ac:dyDescent="0.25">
      <c r="C13529" s="159" t="s">
        <v>30399</v>
      </c>
      <c r="D13529" s="159">
        <v>1</v>
      </c>
    </row>
    <row r="13530" spans="3:4" x14ac:dyDescent="0.25">
      <c r="C13530" s="159" t="s">
        <v>30400</v>
      </c>
      <c r="D13530" s="159">
        <v>1</v>
      </c>
    </row>
    <row r="13531" spans="3:4" x14ac:dyDescent="0.25">
      <c r="C13531" s="159" t="s">
        <v>30401</v>
      </c>
      <c r="D13531" s="159">
        <v>1</v>
      </c>
    </row>
    <row r="13532" spans="3:4" x14ac:dyDescent="0.25">
      <c r="C13532" s="159" t="s">
        <v>30402</v>
      </c>
      <c r="D13532" s="159">
        <v>1</v>
      </c>
    </row>
    <row r="13533" spans="3:4" x14ac:dyDescent="0.25">
      <c r="C13533" s="159" t="s">
        <v>30403</v>
      </c>
      <c r="D13533" s="159">
        <v>1</v>
      </c>
    </row>
    <row r="13534" spans="3:4" x14ac:dyDescent="0.25">
      <c r="C13534" s="159" t="s">
        <v>30404</v>
      </c>
      <c r="D13534" s="159">
        <v>1</v>
      </c>
    </row>
    <row r="13535" spans="3:4" x14ac:dyDescent="0.25">
      <c r="C13535" s="159" t="s">
        <v>30405</v>
      </c>
      <c r="D13535" s="159">
        <v>1</v>
      </c>
    </row>
    <row r="13536" spans="3:4" x14ac:dyDescent="0.25">
      <c r="C13536" s="159" t="s">
        <v>30212</v>
      </c>
      <c r="D13536" s="159">
        <v>1</v>
      </c>
    </row>
    <row r="13537" spans="3:4" x14ac:dyDescent="0.25">
      <c r="C13537" s="159" t="s">
        <v>30213</v>
      </c>
      <c r="D13537" s="159">
        <v>1</v>
      </c>
    </row>
    <row r="13538" spans="3:4" x14ac:dyDescent="0.25">
      <c r="C13538" s="159" t="s">
        <v>30214</v>
      </c>
      <c r="D13538" s="159">
        <v>1</v>
      </c>
    </row>
    <row r="13539" spans="3:4" x14ac:dyDescent="0.25">
      <c r="C13539" s="159" t="s">
        <v>30215</v>
      </c>
      <c r="D13539" s="159">
        <v>1</v>
      </c>
    </row>
    <row r="13540" spans="3:4" x14ac:dyDescent="0.25">
      <c r="C13540" s="159" t="s">
        <v>30216</v>
      </c>
      <c r="D13540" s="159">
        <v>1</v>
      </c>
    </row>
    <row r="13541" spans="3:4" x14ac:dyDescent="0.25">
      <c r="C13541" s="159" t="s">
        <v>30217</v>
      </c>
      <c r="D13541" s="159">
        <v>1</v>
      </c>
    </row>
    <row r="13542" spans="3:4" x14ac:dyDescent="0.25">
      <c r="C13542" s="159" t="s">
        <v>30218</v>
      </c>
      <c r="D13542" s="159">
        <v>1</v>
      </c>
    </row>
    <row r="13543" spans="3:4" x14ac:dyDescent="0.25">
      <c r="C13543" s="159" t="s">
        <v>30219</v>
      </c>
      <c r="D13543" s="159">
        <v>1</v>
      </c>
    </row>
    <row r="13544" spans="3:4" x14ac:dyDescent="0.25">
      <c r="C13544" s="159" t="s">
        <v>30220</v>
      </c>
      <c r="D13544" s="159">
        <v>1</v>
      </c>
    </row>
    <row r="13545" spans="3:4" x14ac:dyDescent="0.25">
      <c r="C13545" s="159" t="s">
        <v>30221</v>
      </c>
      <c r="D13545" s="159">
        <v>1</v>
      </c>
    </row>
    <row r="13546" spans="3:4" x14ac:dyDescent="0.25">
      <c r="C13546" s="159" t="s">
        <v>30222</v>
      </c>
      <c r="D13546" s="159">
        <v>1</v>
      </c>
    </row>
    <row r="13547" spans="3:4" x14ac:dyDescent="0.25">
      <c r="C13547" s="159" t="s">
        <v>30223</v>
      </c>
      <c r="D13547" s="159">
        <v>1</v>
      </c>
    </row>
    <row r="13548" spans="3:4" x14ac:dyDescent="0.25">
      <c r="C13548" s="159" t="s">
        <v>30224</v>
      </c>
      <c r="D13548" s="159">
        <v>1</v>
      </c>
    </row>
    <row r="13549" spans="3:4" x14ac:dyDescent="0.25">
      <c r="C13549" s="159" t="s">
        <v>30225</v>
      </c>
      <c r="D13549" s="159">
        <v>1</v>
      </c>
    </row>
    <row r="13550" spans="3:4" x14ac:dyDescent="0.25">
      <c r="C13550" s="159" t="s">
        <v>30226</v>
      </c>
      <c r="D13550" s="159">
        <v>1</v>
      </c>
    </row>
    <row r="13551" spans="3:4" x14ac:dyDescent="0.25">
      <c r="C13551" s="159" t="s">
        <v>30227</v>
      </c>
      <c r="D13551" s="159">
        <v>1</v>
      </c>
    </row>
    <row r="13552" spans="3:4" x14ac:dyDescent="0.25">
      <c r="C13552" s="159" t="s">
        <v>30228</v>
      </c>
      <c r="D13552" s="159">
        <v>1</v>
      </c>
    </row>
    <row r="13553" spans="3:4" x14ac:dyDescent="0.25">
      <c r="C13553" s="159" t="s">
        <v>30229</v>
      </c>
      <c r="D13553" s="159">
        <v>1</v>
      </c>
    </row>
    <row r="13554" spans="3:4" x14ac:dyDescent="0.25">
      <c r="C13554" s="159" t="s">
        <v>30230</v>
      </c>
      <c r="D13554" s="159">
        <v>1</v>
      </c>
    </row>
    <row r="13555" spans="3:4" x14ac:dyDescent="0.25">
      <c r="C13555" s="159" t="s">
        <v>30231</v>
      </c>
      <c r="D13555" s="159">
        <v>1</v>
      </c>
    </row>
    <row r="13556" spans="3:4" x14ac:dyDescent="0.25">
      <c r="C13556" s="159" t="s">
        <v>30232</v>
      </c>
      <c r="D13556" s="159">
        <v>1</v>
      </c>
    </row>
    <row r="13557" spans="3:4" x14ac:dyDescent="0.25">
      <c r="C13557" s="159" t="s">
        <v>30233</v>
      </c>
      <c r="D13557" s="159">
        <v>1</v>
      </c>
    </row>
    <row r="13558" spans="3:4" x14ac:dyDescent="0.25">
      <c r="C13558" s="159" t="s">
        <v>30234</v>
      </c>
      <c r="D13558" s="159">
        <v>1</v>
      </c>
    </row>
    <row r="13559" spans="3:4" x14ac:dyDescent="0.25">
      <c r="C13559" s="159" t="s">
        <v>30235</v>
      </c>
      <c r="D13559" s="159">
        <v>1</v>
      </c>
    </row>
    <row r="13560" spans="3:4" x14ac:dyDescent="0.25">
      <c r="C13560" s="159" t="s">
        <v>30236</v>
      </c>
      <c r="D13560" s="159">
        <v>1</v>
      </c>
    </row>
    <row r="13561" spans="3:4" x14ac:dyDescent="0.25">
      <c r="C13561" s="159" t="s">
        <v>30237</v>
      </c>
      <c r="D13561" s="159">
        <v>1</v>
      </c>
    </row>
    <row r="13562" spans="3:4" x14ac:dyDescent="0.25">
      <c r="C13562" s="159" t="s">
        <v>30238</v>
      </c>
      <c r="D13562" s="159">
        <v>1</v>
      </c>
    </row>
    <row r="13563" spans="3:4" x14ac:dyDescent="0.25">
      <c r="C13563" s="159" t="s">
        <v>30239</v>
      </c>
      <c r="D13563" s="159">
        <v>1</v>
      </c>
    </row>
    <row r="13564" spans="3:4" x14ac:dyDescent="0.25">
      <c r="C13564" s="159" t="s">
        <v>30240</v>
      </c>
      <c r="D13564" s="159">
        <v>1</v>
      </c>
    </row>
    <row r="13565" spans="3:4" x14ac:dyDescent="0.25">
      <c r="C13565" s="159" t="s">
        <v>30241</v>
      </c>
      <c r="D13565" s="159">
        <v>1</v>
      </c>
    </row>
    <row r="13566" spans="3:4" x14ac:dyDescent="0.25">
      <c r="C13566" s="159" t="s">
        <v>30242</v>
      </c>
      <c r="D13566" s="159">
        <v>1</v>
      </c>
    </row>
    <row r="13567" spans="3:4" x14ac:dyDescent="0.25">
      <c r="C13567" s="159" t="s">
        <v>30243</v>
      </c>
      <c r="D13567" s="159">
        <v>1</v>
      </c>
    </row>
    <row r="13568" spans="3:4" x14ac:dyDescent="0.25">
      <c r="C13568" s="159" t="s">
        <v>30244</v>
      </c>
      <c r="D13568" s="159">
        <v>1</v>
      </c>
    </row>
    <row r="13569" spans="3:4" x14ac:dyDescent="0.25">
      <c r="C13569" s="159" t="s">
        <v>30245</v>
      </c>
      <c r="D13569" s="159">
        <v>1</v>
      </c>
    </row>
    <row r="13570" spans="3:4" x14ac:dyDescent="0.25">
      <c r="C13570" s="159" t="s">
        <v>30246</v>
      </c>
      <c r="D13570" s="159">
        <v>1</v>
      </c>
    </row>
    <row r="13571" spans="3:4" x14ac:dyDescent="0.25">
      <c r="C13571" s="159" t="s">
        <v>30247</v>
      </c>
      <c r="D13571" s="159">
        <v>1</v>
      </c>
    </row>
    <row r="13572" spans="3:4" x14ac:dyDescent="0.25">
      <c r="C13572" s="159" t="s">
        <v>30248</v>
      </c>
      <c r="D13572" s="159">
        <v>1</v>
      </c>
    </row>
    <row r="13573" spans="3:4" x14ac:dyDescent="0.25">
      <c r="C13573" s="159" t="s">
        <v>30249</v>
      </c>
      <c r="D13573" s="159">
        <v>1</v>
      </c>
    </row>
    <row r="13574" spans="3:4" x14ac:dyDescent="0.25">
      <c r="C13574" s="159" t="s">
        <v>30250</v>
      </c>
      <c r="D13574" s="159">
        <v>1</v>
      </c>
    </row>
    <row r="13575" spans="3:4" x14ac:dyDescent="0.25">
      <c r="C13575" s="159" t="s">
        <v>30251</v>
      </c>
      <c r="D13575" s="159">
        <v>1</v>
      </c>
    </row>
    <row r="13576" spans="3:4" x14ac:dyDescent="0.25">
      <c r="C13576" s="159" t="s">
        <v>30252</v>
      </c>
      <c r="D13576" s="159">
        <v>1</v>
      </c>
    </row>
    <row r="13577" spans="3:4" x14ac:dyDescent="0.25">
      <c r="C13577" s="159" t="s">
        <v>30253</v>
      </c>
      <c r="D13577" s="159">
        <v>1</v>
      </c>
    </row>
    <row r="13578" spans="3:4" x14ac:dyDescent="0.25">
      <c r="C13578" s="159" t="s">
        <v>30254</v>
      </c>
      <c r="D13578" s="159">
        <v>1</v>
      </c>
    </row>
    <row r="13579" spans="3:4" x14ac:dyDescent="0.25">
      <c r="C13579" s="159" t="s">
        <v>30255</v>
      </c>
      <c r="D13579" s="159">
        <v>1</v>
      </c>
    </row>
    <row r="13580" spans="3:4" x14ac:dyDescent="0.25">
      <c r="C13580" s="159" t="s">
        <v>30256</v>
      </c>
      <c r="D13580" s="159">
        <v>1</v>
      </c>
    </row>
    <row r="13581" spans="3:4" x14ac:dyDescent="0.25">
      <c r="C13581" s="159" t="s">
        <v>30257</v>
      </c>
      <c r="D13581" s="159">
        <v>1</v>
      </c>
    </row>
    <row r="13582" spans="3:4" x14ac:dyDescent="0.25">
      <c r="C13582" s="159" t="s">
        <v>30258</v>
      </c>
      <c r="D13582" s="159">
        <v>1</v>
      </c>
    </row>
    <row r="13583" spans="3:4" x14ac:dyDescent="0.25">
      <c r="C13583" s="159" t="s">
        <v>30259</v>
      </c>
      <c r="D13583" s="159">
        <v>1</v>
      </c>
    </row>
    <row r="13584" spans="3:4" x14ac:dyDescent="0.25">
      <c r="C13584" s="159" t="s">
        <v>30260</v>
      </c>
      <c r="D13584" s="159">
        <v>1</v>
      </c>
    </row>
    <row r="13585" spans="3:4" x14ac:dyDescent="0.25">
      <c r="C13585" s="159" t="s">
        <v>30261</v>
      </c>
      <c r="D13585" s="159">
        <v>1</v>
      </c>
    </row>
    <row r="13586" spans="3:4" x14ac:dyDescent="0.25">
      <c r="C13586" s="159" t="s">
        <v>30262</v>
      </c>
      <c r="D13586" s="159">
        <v>1</v>
      </c>
    </row>
    <row r="13587" spans="3:4" x14ac:dyDescent="0.25">
      <c r="C13587" s="159" t="s">
        <v>30263</v>
      </c>
      <c r="D13587" s="159">
        <v>1</v>
      </c>
    </row>
    <row r="13588" spans="3:4" x14ac:dyDescent="0.25">
      <c r="C13588" s="159" t="s">
        <v>30264</v>
      </c>
      <c r="D13588" s="159">
        <v>1</v>
      </c>
    </row>
    <row r="13589" spans="3:4" x14ac:dyDescent="0.25">
      <c r="C13589" s="159" t="s">
        <v>30265</v>
      </c>
      <c r="D13589" s="159">
        <v>1</v>
      </c>
    </row>
    <row r="13590" spans="3:4" x14ac:dyDescent="0.25">
      <c r="C13590" s="159" t="s">
        <v>30266</v>
      </c>
      <c r="D13590" s="159">
        <v>1</v>
      </c>
    </row>
    <row r="13591" spans="3:4" x14ac:dyDescent="0.25">
      <c r="C13591" s="159" t="s">
        <v>30267</v>
      </c>
      <c r="D13591" s="159">
        <v>1</v>
      </c>
    </row>
    <row r="13592" spans="3:4" x14ac:dyDescent="0.25">
      <c r="C13592" s="159" t="s">
        <v>30268</v>
      </c>
      <c r="D13592" s="159">
        <v>1</v>
      </c>
    </row>
    <row r="13593" spans="3:4" x14ac:dyDescent="0.25">
      <c r="C13593" s="159" t="s">
        <v>30269</v>
      </c>
      <c r="D13593" s="159">
        <v>1</v>
      </c>
    </row>
    <row r="13594" spans="3:4" x14ac:dyDescent="0.25">
      <c r="C13594" s="159" t="s">
        <v>30270</v>
      </c>
      <c r="D13594" s="159">
        <v>1</v>
      </c>
    </row>
    <row r="13595" spans="3:4" x14ac:dyDescent="0.25">
      <c r="C13595" s="159" t="s">
        <v>30271</v>
      </c>
      <c r="D13595" s="159">
        <v>1</v>
      </c>
    </row>
    <row r="13596" spans="3:4" x14ac:dyDescent="0.25">
      <c r="C13596" s="159" t="s">
        <v>30272</v>
      </c>
      <c r="D13596" s="159">
        <v>1</v>
      </c>
    </row>
    <row r="13597" spans="3:4" x14ac:dyDescent="0.25">
      <c r="C13597" s="159" t="s">
        <v>30273</v>
      </c>
      <c r="D13597" s="159">
        <v>1</v>
      </c>
    </row>
    <row r="13598" spans="3:4" x14ac:dyDescent="0.25">
      <c r="C13598" s="159" t="s">
        <v>30274</v>
      </c>
      <c r="D13598" s="159">
        <v>1</v>
      </c>
    </row>
    <row r="13599" spans="3:4" x14ac:dyDescent="0.25">
      <c r="C13599" s="159" t="s">
        <v>30275</v>
      </c>
      <c r="D13599" s="159">
        <v>1</v>
      </c>
    </row>
    <row r="13600" spans="3:4" x14ac:dyDescent="0.25">
      <c r="C13600" s="159" t="s">
        <v>30276</v>
      </c>
      <c r="D13600" s="159">
        <v>1</v>
      </c>
    </row>
    <row r="13601" spans="3:4" x14ac:dyDescent="0.25">
      <c r="C13601" s="159" t="s">
        <v>30277</v>
      </c>
      <c r="D13601" s="159">
        <v>1</v>
      </c>
    </row>
    <row r="13602" spans="3:4" x14ac:dyDescent="0.25">
      <c r="C13602" s="159" t="s">
        <v>30278</v>
      </c>
      <c r="D13602" s="159">
        <v>1</v>
      </c>
    </row>
    <row r="13603" spans="3:4" x14ac:dyDescent="0.25">
      <c r="C13603" s="159" t="s">
        <v>30279</v>
      </c>
      <c r="D13603" s="159">
        <v>1</v>
      </c>
    </row>
    <row r="13604" spans="3:4" x14ac:dyDescent="0.25">
      <c r="C13604" s="159" t="s">
        <v>30280</v>
      </c>
      <c r="D13604" s="159">
        <v>1</v>
      </c>
    </row>
    <row r="13605" spans="3:4" x14ac:dyDescent="0.25">
      <c r="C13605" s="159" t="s">
        <v>30281</v>
      </c>
      <c r="D13605" s="159">
        <v>1</v>
      </c>
    </row>
    <row r="13606" spans="3:4" x14ac:dyDescent="0.25">
      <c r="C13606" s="159" t="s">
        <v>30282</v>
      </c>
      <c r="D13606" s="159">
        <v>1</v>
      </c>
    </row>
    <row r="13607" spans="3:4" x14ac:dyDescent="0.25">
      <c r="C13607" s="159" t="s">
        <v>30283</v>
      </c>
      <c r="D13607" s="159">
        <v>1</v>
      </c>
    </row>
    <row r="13608" spans="3:4" x14ac:dyDescent="0.25">
      <c r="C13608" s="159" t="s">
        <v>30284</v>
      </c>
      <c r="D13608" s="159">
        <v>1</v>
      </c>
    </row>
    <row r="13609" spans="3:4" x14ac:dyDescent="0.25">
      <c r="C13609" s="159" t="s">
        <v>30285</v>
      </c>
      <c r="D13609" s="159">
        <v>1</v>
      </c>
    </row>
    <row r="13610" spans="3:4" x14ac:dyDescent="0.25">
      <c r="C13610" s="159" t="s">
        <v>30286</v>
      </c>
      <c r="D13610" s="159">
        <v>1</v>
      </c>
    </row>
    <row r="13611" spans="3:4" x14ac:dyDescent="0.25">
      <c r="C13611" s="159" t="s">
        <v>30287</v>
      </c>
      <c r="D13611" s="159">
        <v>1</v>
      </c>
    </row>
    <row r="13612" spans="3:4" x14ac:dyDescent="0.25">
      <c r="C13612" s="159" t="s">
        <v>30288</v>
      </c>
      <c r="D13612" s="159">
        <v>1</v>
      </c>
    </row>
    <row r="13613" spans="3:4" x14ac:dyDescent="0.25">
      <c r="C13613" s="159" t="s">
        <v>30289</v>
      </c>
      <c r="D13613" s="159">
        <v>1</v>
      </c>
    </row>
    <row r="13614" spans="3:4" x14ac:dyDescent="0.25">
      <c r="C13614" s="159" t="s">
        <v>30290</v>
      </c>
      <c r="D13614" s="159">
        <v>1</v>
      </c>
    </row>
    <row r="13615" spans="3:4" x14ac:dyDescent="0.25">
      <c r="C13615" s="159" t="s">
        <v>30291</v>
      </c>
      <c r="D13615" s="159">
        <v>1</v>
      </c>
    </row>
    <row r="13616" spans="3:4" x14ac:dyDescent="0.25">
      <c r="C13616" s="159" t="s">
        <v>30482</v>
      </c>
      <c r="D13616" s="159">
        <v>1</v>
      </c>
    </row>
    <row r="13617" spans="3:4" x14ac:dyDescent="0.25">
      <c r="C13617" s="159" t="s">
        <v>30483</v>
      </c>
      <c r="D13617" s="159">
        <v>1</v>
      </c>
    </row>
    <row r="13618" spans="3:4" x14ac:dyDescent="0.25">
      <c r="C13618" s="159" t="s">
        <v>30484</v>
      </c>
      <c r="D13618" s="159">
        <v>1</v>
      </c>
    </row>
    <row r="13619" spans="3:4" x14ac:dyDescent="0.25">
      <c r="C13619" s="159" t="s">
        <v>30485</v>
      </c>
      <c r="D13619" s="159">
        <v>1</v>
      </c>
    </row>
    <row r="13620" spans="3:4" x14ac:dyDescent="0.25">
      <c r="C13620" s="159" t="s">
        <v>30486</v>
      </c>
      <c r="D13620" s="159">
        <v>1</v>
      </c>
    </row>
    <row r="13621" spans="3:4" x14ac:dyDescent="0.25">
      <c r="C13621" s="159" t="s">
        <v>30487</v>
      </c>
      <c r="D13621" s="159">
        <v>1</v>
      </c>
    </row>
    <row r="13622" spans="3:4" x14ac:dyDescent="0.25">
      <c r="C13622" s="159" t="s">
        <v>30488</v>
      </c>
      <c r="D13622" s="159">
        <v>1</v>
      </c>
    </row>
    <row r="13623" spans="3:4" x14ac:dyDescent="0.25">
      <c r="C13623" s="159" t="s">
        <v>30489</v>
      </c>
      <c r="D13623" s="159">
        <v>1</v>
      </c>
    </row>
    <row r="13624" spans="3:4" x14ac:dyDescent="0.25">
      <c r="C13624" s="159" t="s">
        <v>30490</v>
      </c>
      <c r="D13624" s="159">
        <v>1</v>
      </c>
    </row>
    <row r="13625" spans="3:4" x14ac:dyDescent="0.25">
      <c r="C13625" s="159" t="s">
        <v>30491</v>
      </c>
      <c r="D13625" s="159">
        <v>1</v>
      </c>
    </row>
    <row r="13626" spans="3:4" x14ac:dyDescent="0.25">
      <c r="C13626" s="159" t="s">
        <v>30492</v>
      </c>
      <c r="D13626" s="159">
        <v>1</v>
      </c>
    </row>
    <row r="13627" spans="3:4" x14ac:dyDescent="0.25">
      <c r="C13627" s="159" t="s">
        <v>30493</v>
      </c>
      <c r="D13627" s="159">
        <v>1</v>
      </c>
    </row>
    <row r="13628" spans="3:4" x14ac:dyDescent="0.25">
      <c r="C13628" s="159" t="s">
        <v>30494</v>
      </c>
      <c r="D13628" s="159">
        <v>1</v>
      </c>
    </row>
    <row r="13629" spans="3:4" x14ac:dyDescent="0.25">
      <c r="C13629" s="159" t="s">
        <v>30495</v>
      </c>
      <c r="D13629" s="159">
        <v>1</v>
      </c>
    </row>
    <row r="13630" spans="3:4" x14ac:dyDescent="0.25">
      <c r="C13630" s="159" t="s">
        <v>30496</v>
      </c>
      <c r="D13630" s="159">
        <v>1</v>
      </c>
    </row>
    <row r="13631" spans="3:4" x14ac:dyDescent="0.25">
      <c r="C13631" s="159" t="s">
        <v>30497</v>
      </c>
      <c r="D13631" s="159">
        <v>1</v>
      </c>
    </row>
    <row r="13632" spans="3:4" x14ac:dyDescent="0.25">
      <c r="C13632" s="159" t="s">
        <v>30498</v>
      </c>
      <c r="D13632" s="159">
        <v>1</v>
      </c>
    </row>
    <row r="13633" spans="3:4" x14ac:dyDescent="0.25">
      <c r="C13633" s="159" t="s">
        <v>30499</v>
      </c>
      <c r="D13633" s="159">
        <v>1</v>
      </c>
    </row>
    <row r="13634" spans="3:4" x14ac:dyDescent="0.25">
      <c r="C13634" s="159" t="s">
        <v>30500</v>
      </c>
      <c r="D13634" s="159">
        <v>1</v>
      </c>
    </row>
    <row r="13635" spans="3:4" x14ac:dyDescent="0.25">
      <c r="C13635" s="159" t="s">
        <v>30454</v>
      </c>
      <c r="D13635" s="159">
        <v>1</v>
      </c>
    </row>
    <row r="13636" spans="3:4" x14ac:dyDescent="0.25">
      <c r="C13636" s="159" t="s">
        <v>30157</v>
      </c>
      <c r="D13636" s="159">
        <v>1</v>
      </c>
    </row>
    <row r="13637" spans="3:4" x14ac:dyDescent="0.25">
      <c r="C13637" s="159" t="s">
        <v>30158</v>
      </c>
      <c r="D13637" s="159">
        <v>1</v>
      </c>
    </row>
    <row r="13638" spans="3:4" x14ac:dyDescent="0.25">
      <c r="C13638" s="159" t="s">
        <v>30159</v>
      </c>
      <c r="D13638" s="159">
        <v>1</v>
      </c>
    </row>
    <row r="13639" spans="3:4" x14ac:dyDescent="0.25">
      <c r="C13639" s="159" t="s">
        <v>30160</v>
      </c>
      <c r="D13639" s="159">
        <v>1</v>
      </c>
    </row>
    <row r="13640" spans="3:4" x14ac:dyDescent="0.25">
      <c r="C13640" s="159" t="s">
        <v>30161</v>
      </c>
      <c r="D13640" s="159">
        <v>1</v>
      </c>
    </row>
    <row r="13641" spans="3:4" x14ac:dyDescent="0.25">
      <c r="C13641" s="159" t="s">
        <v>30162</v>
      </c>
      <c r="D13641" s="159">
        <v>1</v>
      </c>
    </row>
    <row r="13642" spans="3:4" x14ac:dyDescent="0.25">
      <c r="C13642" s="159" t="s">
        <v>30163</v>
      </c>
      <c r="D13642" s="159">
        <v>1</v>
      </c>
    </row>
    <row r="13643" spans="3:4" x14ac:dyDescent="0.25">
      <c r="C13643" s="159" t="s">
        <v>30164</v>
      </c>
      <c r="D13643" s="159">
        <v>1</v>
      </c>
    </row>
    <row r="13644" spans="3:4" x14ac:dyDescent="0.25">
      <c r="C13644" s="159" t="s">
        <v>30165</v>
      </c>
      <c r="D13644" s="159">
        <v>1</v>
      </c>
    </row>
    <row r="13645" spans="3:4" x14ac:dyDescent="0.25">
      <c r="C13645" s="159" t="s">
        <v>30166</v>
      </c>
      <c r="D13645" s="159">
        <v>1</v>
      </c>
    </row>
    <row r="13646" spans="3:4" x14ac:dyDescent="0.25">
      <c r="C13646" s="159" t="s">
        <v>30167</v>
      </c>
      <c r="D13646" s="159">
        <v>1</v>
      </c>
    </row>
    <row r="13647" spans="3:4" x14ac:dyDescent="0.25">
      <c r="C13647" s="159" t="s">
        <v>30168</v>
      </c>
      <c r="D13647" s="159">
        <v>1</v>
      </c>
    </row>
    <row r="13648" spans="3:4" x14ac:dyDescent="0.25">
      <c r="C13648" s="159" t="s">
        <v>30169</v>
      </c>
      <c r="D13648" s="159">
        <v>1</v>
      </c>
    </row>
    <row r="13649" spans="3:4" x14ac:dyDescent="0.25">
      <c r="C13649" s="159" t="s">
        <v>30170</v>
      </c>
      <c r="D13649" s="159">
        <v>1</v>
      </c>
    </row>
    <row r="13650" spans="3:4" x14ac:dyDescent="0.25">
      <c r="C13650" s="159" t="s">
        <v>29910</v>
      </c>
      <c r="D13650" s="159">
        <v>1</v>
      </c>
    </row>
    <row r="13651" spans="3:4" x14ac:dyDescent="0.25">
      <c r="C13651" s="159" t="s">
        <v>29911</v>
      </c>
      <c r="D13651" s="159">
        <v>1</v>
      </c>
    </row>
    <row r="13652" spans="3:4" x14ac:dyDescent="0.25">
      <c r="C13652" s="159" t="s">
        <v>29912</v>
      </c>
      <c r="D13652" s="159">
        <v>1</v>
      </c>
    </row>
    <row r="13653" spans="3:4" x14ac:dyDescent="0.25">
      <c r="C13653" s="159" t="s">
        <v>29913</v>
      </c>
      <c r="D13653" s="159">
        <v>1</v>
      </c>
    </row>
    <row r="13654" spans="3:4" x14ac:dyDescent="0.25">
      <c r="C13654" s="159" t="s">
        <v>29914</v>
      </c>
      <c r="D13654" s="159">
        <v>1</v>
      </c>
    </row>
    <row r="13655" spans="3:4" x14ac:dyDescent="0.25">
      <c r="C13655" s="159" t="s">
        <v>29915</v>
      </c>
      <c r="D13655" s="159">
        <v>1</v>
      </c>
    </row>
    <row r="13656" spans="3:4" x14ac:dyDescent="0.25">
      <c r="C13656" s="159" t="s">
        <v>29916</v>
      </c>
      <c r="D13656" s="159">
        <v>1</v>
      </c>
    </row>
    <row r="13657" spans="3:4" x14ac:dyDescent="0.25">
      <c r="C13657" s="159" t="s">
        <v>29917</v>
      </c>
      <c r="D13657" s="159">
        <v>1</v>
      </c>
    </row>
    <row r="13658" spans="3:4" x14ac:dyDescent="0.25">
      <c r="C13658" s="159" t="s">
        <v>30292</v>
      </c>
      <c r="D13658" s="159">
        <v>1</v>
      </c>
    </row>
    <row r="13659" spans="3:4" x14ac:dyDescent="0.25">
      <c r="C13659" s="159" t="s">
        <v>30293</v>
      </c>
      <c r="D13659" s="159">
        <v>1</v>
      </c>
    </row>
    <row r="13660" spans="3:4" x14ac:dyDescent="0.25">
      <c r="C13660" s="159" t="s">
        <v>30294</v>
      </c>
      <c r="D13660" s="159">
        <v>1</v>
      </c>
    </row>
    <row r="13661" spans="3:4" x14ac:dyDescent="0.25">
      <c r="C13661" s="159" t="s">
        <v>30295</v>
      </c>
      <c r="D13661" s="159">
        <v>1</v>
      </c>
    </row>
    <row r="13662" spans="3:4" x14ac:dyDescent="0.25">
      <c r="C13662" s="159" t="s">
        <v>30296</v>
      </c>
      <c r="D13662" s="159">
        <v>1</v>
      </c>
    </row>
    <row r="13663" spans="3:4" x14ac:dyDescent="0.25">
      <c r="C13663" s="159" t="s">
        <v>30297</v>
      </c>
      <c r="D13663" s="159">
        <v>1</v>
      </c>
    </row>
    <row r="13664" spans="3:4" x14ac:dyDescent="0.25">
      <c r="C13664" s="159" t="s">
        <v>30298</v>
      </c>
      <c r="D13664" s="159">
        <v>1</v>
      </c>
    </row>
    <row r="13665" spans="3:4" x14ac:dyDescent="0.25">
      <c r="C13665" s="159" t="s">
        <v>30299</v>
      </c>
      <c r="D13665" s="159">
        <v>1</v>
      </c>
    </row>
    <row r="13666" spans="3:4" x14ac:dyDescent="0.25">
      <c r="C13666" s="159" t="s">
        <v>30300</v>
      </c>
      <c r="D13666" s="159">
        <v>1</v>
      </c>
    </row>
    <row r="13667" spans="3:4" x14ac:dyDescent="0.25">
      <c r="C13667" s="159" t="s">
        <v>30301</v>
      </c>
      <c r="D13667" s="159">
        <v>1</v>
      </c>
    </row>
    <row r="13668" spans="3:4" x14ac:dyDescent="0.25">
      <c r="C13668" s="159" t="s">
        <v>30302</v>
      </c>
      <c r="D13668" s="159">
        <v>1</v>
      </c>
    </row>
    <row r="13669" spans="3:4" x14ac:dyDescent="0.25">
      <c r="C13669" s="159" t="s">
        <v>30303</v>
      </c>
      <c r="D13669" s="159">
        <v>1</v>
      </c>
    </row>
    <row r="13670" spans="3:4" x14ac:dyDescent="0.25">
      <c r="C13670" s="159" t="s">
        <v>30304</v>
      </c>
      <c r="D13670" s="159">
        <v>1</v>
      </c>
    </row>
    <row r="13671" spans="3:4" x14ac:dyDescent="0.25">
      <c r="C13671" s="159" t="s">
        <v>30305</v>
      </c>
      <c r="D13671" s="159">
        <v>1</v>
      </c>
    </row>
    <row r="13672" spans="3:4" x14ac:dyDescent="0.25">
      <c r="C13672" s="159" t="s">
        <v>30306</v>
      </c>
      <c r="D13672" s="159">
        <v>1</v>
      </c>
    </row>
    <row r="13673" spans="3:4" x14ac:dyDescent="0.25">
      <c r="C13673" s="159" t="s">
        <v>30307</v>
      </c>
      <c r="D13673" s="159">
        <v>1</v>
      </c>
    </row>
    <row r="13674" spans="3:4" x14ac:dyDescent="0.25">
      <c r="C13674" s="159" t="s">
        <v>30308</v>
      </c>
      <c r="D13674" s="159">
        <v>1</v>
      </c>
    </row>
    <row r="13675" spans="3:4" x14ac:dyDescent="0.25">
      <c r="C13675" s="159" t="s">
        <v>30309</v>
      </c>
      <c r="D13675" s="159">
        <v>1</v>
      </c>
    </row>
    <row r="13676" spans="3:4" x14ac:dyDescent="0.25">
      <c r="C13676" s="159" t="s">
        <v>30310</v>
      </c>
      <c r="D13676" s="159">
        <v>1</v>
      </c>
    </row>
    <row r="13677" spans="3:4" x14ac:dyDescent="0.25">
      <c r="C13677" s="159" t="s">
        <v>30311</v>
      </c>
      <c r="D13677" s="159">
        <v>1</v>
      </c>
    </row>
    <row r="13678" spans="3:4" x14ac:dyDescent="0.25">
      <c r="C13678" s="159" t="s">
        <v>30406</v>
      </c>
      <c r="D13678" s="159">
        <v>1</v>
      </c>
    </row>
    <row r="13679" spans="3:4" x14ac:dyDescent="0.25">
      <c r="C13679" s="159" t="s">
        <v>30407</v>
      </c>
      <c r="D13679" s="159">
        <v>1</v>
      </c>
    </row>
    <row r="13680" spans="3:4" x14ac:dyDescent="0.25">
      <c r="C13680" s="159" t="s">
        <v>30408</v>
      </c>
      <c r="D13680" s="159">
        <v>1</v>
      </c>
    </row>
    <row r="13681" spans="3:4" x14ac:dyDescent="0.25">
      <c r="C13681" s="159" t="s">
        <v>30409</v>
      </c>
      <c r="D13681" s="159">
        <v>1</v>
      </c>
    </row>
    <row r="13682" spans="3:4" x14ac:dyDescent="0.25">
      <c r="C13682" s="159" t="s">
        <v>30410</v>
      </c>
      <c r="D13682" s="159">
        <v>1</v>
      </c>
    </row>
    <row r="13683" spans="3:4" x14ac:dyDescent="0.25">
      <c r="C13683" s="159" t="s">
        <v>30411</v>
      </c>
      <c r="D13683" s="159">
        <v>1</v>
      </c>
    </row>
    <row r="13684" spans="3:4" x14ac:dyDescent="0.25">
      <c r="C13684" s="159" t="s">
        <v>30412</v>
      </c>
      <c r="D13684" s="159">
        <v>1</v>
      </c>
    </row>
    <row r="13685" spans="3:4" x14ac:dyDescent="0.25">
      <c r="C13685" s="159" t="s">
        <v>30413</v>
      </c>
      <c r="D13685" s="159">
        <v>1</v>
      </c>
    </row>
    <row r="13686" spans="3:4" x14ac:dyDescent="0.25">
      <c r="C13686" s="159" t="s">
        <v>30414</v>
      </c>
      <c r="D13686" s="159">
        <v>1</v>
      </c>
    </row>
    <row r="13687" spans="3:4" x14ac:dyDescent="0.25">
      <c r="C13687" s="159" t="s">
        <v>30415</v>
      </c>
      <c r="D13687" s="159">
        <v>1</v>
      </c>
    </row>
    <row r="13688" spans="3:4" x14ac:dyDescent="0.25">
      <c r="C13688" s="159" t="s">
        <v>30416</v>
      </c>
      <c r="D13688" s="159">
        <v>1</v>
      </c>
    </row>
    <row r="13689" spans="3:4" x14ac:dyDescent="0.25">
      <c r="C13689" s="159" t="s">
        <v>30417</v>
      </c>
      <c r="D13689" s="159">
        <v>1</v>
      </c>
    </row>
    <row r="13690" spans="3:4" x14ac:dyDescent="0.25">
      <c r="C13690" s="159" t="s">
        <v>30418</v>
      </c>
      <c r="D13690" s="159">
        <v>1</v>
      </c>
    </row>
    <row r="13691" spans="3:4" x14ac:dyDescent="0.25">
      <c r="C13691" s="159" t="s">
        <v>30419</v>
      </c>
      <c r="D13691" s="159">
        <v>1</v>
      </c>
    </row>
    <row r="13692" spans="3:4" x14ac:dyDescent="0.25">
      <c r="C13692" s="159" t="s">
        <v>30420</v>
      </c>
      <c r="D13692" s="159">
        <v>1</v>
      </c>
    </row>
    <row r="13693" spans="3:4" x14ac:dyDescent="0.25">
      <c r="C13693" s="159" t="s">
        <v>30421</v>
      </c>
      <c r="D13693" s="159">
        <v>1</v>
      </c>
    </row>
    <row r="13694" spans="3:4" x14ac:dyDescent="0.25">
      <c r="C13694" s="159" t="s">
        <v>30422</v>
      </c>
      <c r="D13694" s="159">
        <v>1</v>
      </c>
    </row>
    <row r="13695" spans="3:4" x14ac:dyDescent="0.25">
      <c r="C13695" s="159" t="s">
        <v>30423</v>
      </c>
      <c r="D13695" s="159">
        <v>1</v>
      </c>
    </row>
    <row r="13696" spans="3:4" x14ac:dyDescent="0.25">
      <c r="C13696" s="159" t="s">
        <v>30424</v>
      </c>
      <c r="D13696" s="159">
        <v>1</v>
      </c>
    </row>
    <row r="13697" spans="3:4" x14ac:dyDescent="0.25">
      <c r="C13697" s="159" t="s">
        <v>30425</v>
      </c>
      <c r="D13697" s="159">
        <v>1</v>
      </c>
    </row>
    <row r="13698" spans="3:4" x14ac:dyDescent="0.25">
      <c r="C13698" s="159" t="s">
        <v>30426</v>
      </c>
      <c r="D13698" s="159">
        <v>1</v>
      </c>
    </row>
    <row r="13699" spans="3:4" x14ac:dyDescent="0.25">
      <c r="C13699" s="159" t="s">
        <v>30427</v>
      </c>
      <c r="D13699" s="159">
        <v>1</v>
      </c>
    </row>
    <row r="13700" spans="3:4" x14ac:dyDescent="0.25">
      <c r="C13700" s="159" t="s">
        <v>30428</v>
      </c>
      <c r="D13700" s="159">
        <v>1</v>
      </c>
    </row>
    <row r="13701" spans="3:4" x14ac:dyDescent="0.25">
      <c r="C13701" s="159" t="s">
        <v>30429</v>
      </c>
      <c r="D13701" s="159">
        <v>1</v>
      </c>
    </row>
    <row r="13702" spans="3:4" x14ac:dyDescent="0.25">
      <c r="C13702" s="159" t="s">
        <v>30430</v>
      </c>
      <c r="D13702" s="159">
        <v>1</v>
      </c>
    </row>
    <row r="13703" spans="3:4" x14ac:dyDescent="0.25">
      <c r="C13703" s="159" t="s">
        <v>30431</v>
      </c>
      <c r="D13703" s="159">
        <v>1</v>
      </c>
    </row>
    <row r="13704" spans="3:4" x14ac:dyDescent="0.25">
      <c r="C13704" s="159" t="s">
        <v>30432</v>
      </c>
      <c r="D13704" s="159">
        <v>1</v>
      </c>
    </row>
    <row r="13705" spans="3:4" x14ac:dyDescent="0.25">
      <c r="C13705" s="159" t="s">
        <v>30433</v>
      </c>
      <c r="D13705" s="159">
        <v>1</v>
      </c>
    </row>
    <row r="13706" spans="3:4" x14ac:dyDescent="0.25">
      <c r="C13706" s="159" t="s">
        <v>30434</v>
      </c>
      <c r="D13706" s="159">
        <v>1</v>
      </c>
    </row>
    <row r="13707" spans="3:4" x14ac:dyDescent="0.25">
      <c r="C13707" s="159" t="s">
        <v>30435</v>
      </c>
      <c r="D13707" s="159">
        <v>1</v>
      </c>
    </row>
    <row r="13708" spans="3:4" x14ac:dyDescent="0.25">
      <c r="C13708" s="159" t="s">
        <v>30436</v>
      </c>
      <c r="D13708" s="159">
        <v>1</v>
      </c>
    </row>
    <row r="13709" spans="3:4" x14ac:dyDescent="0.25">
      <c r="C13709" s="159" t="s">
        <v>30437</v>
      </c>
      <c r="D13709" s="159">
        <v>1</v>
      </c>
    </row>
    <row r="13710" spans="3:4" x14ac:dyDescent="0.25">
      <c r="C13710" s="159" t="s">
        <v>30438</v>
      </c>
      <c r="D13710" s="159">
        <v>1</v>
      </c>
    </row>
    <row r="13711" spans="3:4" x14ac:dyDescent="0.25">
      <c r="C13711" s="159" t="s">
        <v>30439</v>
      </c>
      <c r="D13711" s="159">
        <v>1</v>
      </c>
    </row>
    <row r="13712" spans="3:4" x14ac:dyDescent="0.25">
      <c r="C13712" s="159" t="s">
        <v>30440</v>
      </c>
      <c r="D13712" s="159">
        <v>1</v>
      </c>
    </row>
    <row r="13713" spans="3:4" x14ac:dyDescent="0.25">
      <c r="C13713" s="159" t="s">
        <v>30441</v>
      </c>
      <c r="D13713" s="159">
        <v>1</v>
      </c>
    </row>
    <row r="13714" spans="3:4" x14ac:dyDescent="0.25">
      <c r="C13714" s="159" t="s">
        <v>30442</v>
      </c>
      <c r="D13714" s="159">
        <v>1</v>
      </c>
    </row>
    <row r="13715" spans="3:4" x14ac:dyDescent="0.25">
      <c r="C13715" s="159" t="s">
        <v>30443</v>
      </c>
      <c r="D13715" s="159">
        <v>1</v>
      </c>
    </row>
    <row r="13716" spans="3:4" x14ac:dyDescent="0.25">
      <c r="C13716" s="159" t="s">
        <v>30444</v>
      </c>
      <c r="D13716" s="159">
        <v>1</v>
      </c>
    </row>
    <row r="13717" spans="3:4" x14ac:dyDescent="0.25">
      <c r="C13717" s="159" t="s">
        <v>30445</v>
      </c>
      <c r="D13717" s="159">
        <v>1</v>
      </c>
    </row>
    <row r="13718" spans="3:4" x14ac:dyDescent="0.25">
      <c r="C13718" s="159" t="s">
        <v>30446</v>
      </c>
      <c r="D13718" s="159">
        <v>1</v>
      </c>
    </row>
    <row r="13719" spans="3:4" x14ac:dyDescent="0.25">
      <c r="C13719" s="159" t="s">
        <v>30447</v>
      </c>
      <c r="D13719" s="159">
        <v>1</v>
      </c>
    </row>
    <row r="13720" spans="3:4" x14ac:dyDescent="0.25">
      <c r="C13720" s="159" t="s">
        <v>30448</v>
      </c>
      <c r="D13720" s="159">
        <v>1</v>
      </c>
    </row>
    <row r="13721" spans="3:4" x14ac:dyDescent="0.25">
      <c r="C13721" s="159" t="s">
        <v>30449</v>
      </c>
      <c r="D13721" s="159">
        <v>1</v>
      </c>
    </row>
    <row r="13722" spans="3:4" x14ac:dyDescent="0.25">
      <c r="C13722" s="159" t="s">
        <v>30450</v>
      </c>
      <c r="D13722" s="159">
        <v>1</v>
      </c>
    </row>
    <row r="13723" spans="3:4" x14ac:dyDescent="0.25">
      <c r="C13723" s="159" t="s">
        <v>30451</v>
      </c>
      <c r="D13723" s="159">
        <v>1</v>
      </c>
    </row>
    <row r="13724" spans="3:4" x14ac:dyDescent="0.25">
      <c r="C13724" s="159" t="s">
        <v>30452</v>
      </c>
      <c r="D13724" s="159">
        <v>1</v>
      </c>
    </row>
    <row r="13725" spans="3:4" x14ac:dyDescent="0.25">
      <c r="C13725" s="159" t="s">
        <v>30453</v>
      </c>
      <c r="D13725" s="159">
        <v>1</v>
      </c>
    </row>
    <row r="13726" spans="3:4" x14ac:dyDescent="0.25">
      <c r="C13726" s="159" t="s">
        <v>30171</v>
      </c>
      <c r="D13726" s="159">
        <v>1</v>
      </c>
    </row>
    <row r="13727" spans="3:4" x14ac:dyDescent="0.25">
      <c r="C13727" s="159" t="s">
        <v>30172</v>
      </c>
      <c r="D13727" s="159">
        <v>1</v>
      </c>
    </row>
    <row r="13728" spans="3:4" x14ac:dyDescent="0.25">
      <c r="C13728" s="159" t="s">
        <v>30173</v>
      </c>
      <c r="D13728" s="159">
        <v>1</v>
      </c>
    </row>
    <row r="13729" spans="3:4" x14ac:dyDescent="0.25">
      <c r="C13729" s="159" t="s">
        <v>30174</v>
      </c>
      <c r="D13729" s="159">
        <v>1</v>
      </c>
    </row>
    <row r="13730" spans="3:4" x14ac:dyDescent="0.25">
      <c r="C13730" s="159" t="s">
        <v>30175</v>
      </c>
      <c r="D13730" s="159">
        <v>1</v>
      </c>
    </row>
    <row r="13731" spans="3:4" x14ac:dyDescent="0.25">
      <c r="C13731" s="159" t="s">
        <v>30176</v>
      </c>
      <c r="D13731" s="159">
        <v>1</v>
      </c>
    </row>
    <row r="13732" spans="3:4" x14ac:dyDescent="0.25">
      <c r="C13732" s="159" t="s">
        <v>30177</v>
      </c>
      <c r="D13732" s="159">
        <v>1</v>
      </c>
    </row>
    <row r="13733" spans="3:4" x14ac:dyDescent="0.25">
      <c r="C13733" s="159" t="s">
        <v>30178</v>
      </c>
      <c r="D13733" s="159">
        <v>1</v>
      </c>
    </row>
    <row r="13734" spans="3:4" x14ac:dyDescent="0.25">
      <c r="C13734" s="159" t="s">
        <v>30179</v>
      </c>
      <c r="D13734" s="159">
        <v>1</v>
      </c>
    </row>
    <row r="13735" spans="3:4" x14ac:dyDescent="0.25">
      <c r="C13735" s="159" t="s">
        <v>30180</v>
      </c>
      <c r="D13735" s="159">
        <v>1</v>
      </c>
    </row>
    <row r="13736" spans="3:4" x14ac:dyDescent="0.25">
      <c r="C13736" s="159" t="s">
        <v>30181</v>
      </c>
      <c r="D13736" s="159">
        <v>1</v>
      </c>
    </row>
    <row r="13737" spans="3:4" x14ac:dyDescent="0.25">
      <c r="C13737" s="159" t="s">
        <v>30182</v>
      </c>
      <c r="D13737" s="159">
        <v>1</v>
      </c>
    </row>
    <row r="13738" spans="3:4" x14ac:dyDescent="0.25">
      <c r="C13738" s="159" t="s">
        <v>30183</v>
      </c>
      <c r="D13738" s="159">
        <v>1</v>
      </c>
    </row>
    <row r="13739" spans="3:4" x14ac:dyDescent="0.25">
      <c r="C13739" s="159" t="s">
        <v>30184</v>
      </c>
      <c r="D13739" s="159">
        <v>1</v>
      </c>
    </row>
    <row r="13740" spans="3:4" x14ac:dyDescent="0.25">
      <c r="C13740" s="159" t="s">
        <v>30185</v>
      </c>
      <c r="D13740" s="159">
        <v>1</v>
      </c>
    </row>
    <row r="13741" spans="3:4" x14ac:dyDescent="0.25">
      <c r="C13741" s="159" t="s">
        <v>30186</v>
      </c>
      <c r="D13741" s="159">
        <v>1</v>
      </c>
    </row>
    <row r="13742" spans="3:4" x14ac:dyDescent="0.25">
      <c r="C13742" s="159" t="s">
        <v>30187</v>
      </c>
      <c r="D13742" s="159">
        <v>1</v>
      </c>
    </row>
    <row r="13743" spans="3:4" x14ac:dyDescent="0.25">
      <c r="C13743" s="159" t="s">
        <v>30188</v>
      </c>
      <c r="D13743" s="159">
        <v>1</v>
      </c>
    </row>
    <row r="13744" spans="3:4" x14ac:dyDescent="0.25">
      <c r="C13744" s="159" t="s">
        <v>30189</v>
      </c>
      <c r="D13744" s="159">
        <v>1</v>
      </c>
    </row>
    <row r="13745" spans="3:4" x14ac:dyDescent="0.25">
      <c r="C13745" s="159" t="s">
        <v>30190</v>
      </c>
      <c r="D13745" s="159">
        <v>1</v>
      </c>
    </row>
    <row r="13746" spans="3:4" x14ac:dyDescent="0.25">
      <c r="C13746" s="159" t="s">
        <v>30191</v>
      </c>
      <c r="D13746" s="159">
        <v>1</v>
      </c>
    </row>
    <row r="13747" spans="3:4" x14ac:dyDescent="0.25">
      <c r="C13747" s="159" t="s">
        <v>30192</v>
      </c>
      <c r="D13747" s="159">
        <v>1</v>
      </c>
    </row>
    <row r="13748" spans="3:4" x14ac:dyDescent="0.25">
      <c r="C13748" s="159" t="s">
        <v>30193</v>
      </c>
      <c r="D13748" s="159">
        <v>1</v>
      </c>
    </row>
    <row r="13749" spans="3:4" x14ac:dyDescent="0.25">
      <c r="C13749" s="159" t="s">
        <v>30194</v>
      </c>
      <c r="D13749" s="159">
        <v>1</v>
      </c>
    </row>
    <row r="13750" spans="3:4" x14ac:dyDescent="0.25">
      <c r="C13750" s="159" t="s">
        <v>30195</v>
      </c>
      <c r="D13750" s="159">
        <v>1</v>
      </c>
    </row>
    <row r="13751" spans="3:4" x14ac:dyDescent="0.25">
      <c r="C13751" s="159" t="s">
        <v>30196</v>
      </c>
      <c r="D13751" s="159">
        <v>1</v>
      </c>
    </row>
    <row r="13752" spans="3:4" x14ac:dyDescent="0.25">
      <c r="C13752" s="159" t="s">
        <v>30197</v>
      </c>
      <c r="D13752" s="159">
        <v>1</v>
      </c>
    </row>
    <row r="13753" spans="3:4" x14ac:dyDescent="0.25">
      <c r="C13753" s="159" t="s">
        <v>30198</v>
      </c>
      <c r="D13753" s="159">
        <v>1</v>
      </c>
    </row>
    <row r="13754" spans="3:4" x14ac:dyDescent="0.25">
      <c r="C13754" s="159" t="s">
        <v>30199</v>
      </c>
      <c r="D13754" s="159">
        <v>1</v>
      </c>
    </row>
    <row r="13755" spans="3:4" x14ac:dyDescent="0.25">
      <c r="C13755" s="159" t="s">
        <v>30200</v>
      </c>
      <c r="D13755" s="159">
        <v>1</v>
      </c>
    </row>
    <row r="13756" spans="3:4" x14ac:dyDescent="0.25">
      <c r="C13756" s="159" t="s">
        <v>30201</v>
      </c>
      <c r="D13756" s="159">
        <v>1</v>
      </c>
    </row>
    <row r="13757" spans="3:4" x14ac:dyDescent="0.25">
      <c r="C13757" s="159" t="s">
        <v>30202</v>
      </c>
      <c r="D13757" s="159">
        <v>1</v>
      </c>
    </row>
    <row r="13758" spans="3:4" x14ac:dyDescent="0.25">
      <c r="C13758" s="159" t="s">
        <v>30203</v>
      </c>
      <c r="D13758" s="159">
        <v>1</v>
      </c>
    </row>
    <row r="13759" spans="3:4" x14ac:dyDescent="0.25">
      <c r="C13759" s="159" t="s">
        <v>30204</v>
      </c>
      <c r="D13759" s="159">
        <v>1</v>
      </c>
    </row>
    <row r="13760" spans="3:4" x14ac:dyDescent="0.25">
      <c r="C13760" s="159" t="s">
        <v>30205</v>
      </c>
      <c r="D13760" s="159">
        <v>1</v>
      </c>
    </row>
    <row r="13761" spans="3:4" x14ac:dyDescent="0.25">
      <c r="C13761" s="159" t="s">
        <v>30206</v>
      </c>
      <c r="D13761" s="159">
        <v>1</v>
      </c>
    </row>
    <row r="13762" spans="3:4" x14ac:dyDescent="0.25">
      <c r="C13762" s="159" t="s">
        <v>30207</v>
      </c>
      <c r="D13762" s="159">
        <v>1</v>
      </c>
    </row>
    <row r="13763" spans="3:4" x14ac:dyDescent="0.25">
      <c r="C13763" s="159" t="s">
        <v>30208</v>
      </c>
      <c r="D13763" s="159">
        <v>1</v>
      </c>
    </row>
    <row r="13764" spans="3:4" x14ac:dyDescent="0.25">
      <c r="C13764" s="159" t="s">
        <v>30209</v>
      </c>
      <c r="D13764" s="159">
        <v>1</v>
      </c>
    </row>
    <row r="13765" spans="3:4" x14ac:dyDescent="0.25">
      <c r="C13765" s="159" t="s">
        <v>30210</v>
      </c>
      <c r="D13765" s="159">
        <v>1</v>
      </c>
    </row>
    <row r="13766" spans="3:4" x14ac:dyDescent="0.25">
      <c r="C13766" s="159" t="s">
        <v>30211</v>
      </c>
      <c r="D13766" s="159">
        <v>1</v>
      </c>
    </row>
    <row r="13767" spans="3:4" x14ac:dyDescent="0.25">
      <c r="C13767" s="159" t="s">
        <v>30684</v>
      </c>
      <c r="D13767" s="159">
        <v>1</v>
      </c>
    </row>
    <row r="13768" spans="3:4" x14ac:dyDescent="0.25">
      <c r="C13768" s="159" t="s">
        <v>30685</v>
      </c>
      <c r="D13768" s="159">
        <v>1</v>
      </c>
    </row>
    <row r="13769" spans="3:4" x14ac:dyDescent="0.25">
      <c r="C13769" s="159" t="s">
        <v>30686</v>
      </c>
      <c r="D13769" s="159">
        <v>1</v>
      </c>
    </row>
    <row r="13770" spans="3:4" x14ac:dyDescent="0.25">
      <c r="C13770" s="159" t="s">
        <v>30687</v>
      </c>
      <c r="D13770" s="159">
        <v>1</v>
      </c>
    </row>
    <row r="13771" spans="3:4" x14ac:dyDescent="0.25">
      <c r="C13771" s="159" t="s">
        <v>30688</v>
      </c>
      <c r="D13771" s="159">
        <v>1</v>
      </c>
    </row>
    <row r="13772" spans="3:4" x14ac:dyDescent="0.25">
      <c r="C13772" s="159" t="s">
        <v>30689</v>
      </c>
      <c r="D13772" s="159">
        <v>1</v>
      </c>
    </row>
    <row r="13773" spans="3:4" x14ac:dyDescent="0.25">
      <c r="C13773" s="159" t="s">
        <v>30690</v>
      </c>
      <c r="D13773" s="159">
        <v>1</v>
      </c>
    </row>
    <row r="13774" spans="3:4" x14ac:dyDescent="0.25">
      <c r="C13774" s="159" t="s">
        <v>30691</v>
      </c>
      <c r="D13774" s="159">
        <v>1</v>
      </c>
    </row>
    <row r="13775" spans="3:4" x14ac:dyDescent="0.25">
      <c r="C13775" s="159" t="s">
        <v>30692</v>
      </c>
      <c r="D13775" s="159">
        <v>1</v>
      </c>
    </row>
    <row r="13776" spans="3:4" x14ac:dyDescent="0.25">
      <c r="C13776" s="159" t="s">
        <v>30693</v>
      </c>
      <c r="D13776" s="159">
        <v>1</v>
      </c>
    </row>
    <row r="13777" spans="3:4" x14ac:dyDescent="0.25">
      <c r="C13777" s="159" t="s">
        <v>30694</v>
      </c>
      <c r="D13777" s="159">
        <v>1</v>
      </c>
    </row>
    <row r="13778" spans="3:4" x14ac:dyDescent="0.25">
      <c r="C13778" s="159" t="s">
        <v>30695</v>
      </c>
      <c r="D13778" s="159">
        <v>1</v>
      </c>
    </row>
    <row r="13779" spans="3:4" x14ac:dyDescent="0.25">
      <c r="C13779" s="159" t="s">
        <v>30696</v>
      </c>
      <c r="D13779" s="159">
        <v>1</v>
      </c>
    </row>
    <row r="13780" spans="3:4" x14ac:dyDescent="0.25">
      <c r="C13780" s="159" t="s">
        <v>30501</v>
      </c>
      <c r="D13780" s="159">
        <v>1</v>
      </c>
    </row>
    <row r="13781" spans="3:4" x14ac:dyDescent="0.25">
      <c r="C13781" s="159" t="s">
        <v>30502</v>
      </c>
      <c r="D13781" s="159">
        <v>1</v>
      </c>
    </row>
    <row r="13782" spans="3:4" x14ac:dyDescent="0.25">
      <c r="C13782" s="159" t="s">
        <v>30503</v>
      </c>
      <c r="D13782" s="159">
        <v>1</v>
      </c>
    </row>
    <row r="13783" spans="3:4" x14ac:dyDescent="0.25">
      <c r="C13783" s="159" t="s">
        <v>30504</v>
      </c>
      <c r="D13783" s="159">
        <v>1</v>
      </c>
    </row>
    <row r="13784" spans="3:4" x14ac:dyDescent="0.25">
      <c r="C13784" s="159" t="s">
        <v>30505</v>
      </c>
      <c r="D13784" s="159">
        <v>1</v>
      </c>
    </row>
    <row r="13785" spans="3:4" x14ac:dyDescent="0.25">
      <c r="C13785" s="159" t="s">
        <v>30506</v>
      </c>
      <c r="D13785" s="159">
        <v>1</v>
      </c>
    </row>
    <row r="13786" spans="3:4" x14ac:dyDescent="0.25">
      <c r="C13786" s="159" t="s">
        <v>30507</v>
      </c>
      <c r="D13786" s="159">
        <v>1</v>
      </c>
    </row>
    <row r="13787" spans="3:4" x14ac:dyDescent="0.25">
      <c r="C13787" s="159" t="s">
        <v>30508</v>
      </c>
      <c r="D13787" s="159">
        <v>1</v>
      </c>
    </row>
    <row r="13788" spans="3:4" x14ac:dyDescent="0.25">
      <c r="C13788" s="159" t="s">
        <v>30509</v>
      </c>
      <c r="D13788" s="159">
        <v>1</v>
      </c>
    </row>
    <row r="13789" spans="3:4" x14ac:dyDescent="0.25">
      <c r="C13789" s="159" t="s">
        <v>30510</v>
      </c>
      <c r="D13789" s="159">
        <v>1</v>
      </c>
    </row>
    <row r="13790" spans="3:4" x14ac:dyDescent="0.25">
      <c r="C13790" s="159" t="s">
        <v>30511</v>
      </c>
      <c r="D13790" s="159">
        <v>1</v>
      </c>
    </row>
    <row r="13791" spans="3:4" x14ac:dyDescent="0.25">
      <c r="C13791" s="159" t="s">
        <v>30512</v>
      </c>
      <c r="D13791" s="159">
        <v>1</v>
      </c>
    </row>
    <row r="13792" spans="3:4" x14ac:dyDescent="0.25">
      <c r="C13792" s="159" t="s">
        <v>30513</v>
      </c>
      <c r="D13792" s="159">
        <v>1</v>
      </c>
    </row>
    <row r="13793" spans="3:4" x14ac:dyDescent="0.25">
      <c r="C13793" s="159" t="s">
        <v>30514</v>
      </c>
      <c r="D13793" s="159">
        <v>1</v>
      </c>
    </row>
    <row r="13794" spans="3:4" x14ac:dyDescent="0.25">
      <c r="C13794" s="159" t="s">
        <v>30515</v>
      </c>
      <c r="D13794" s="159">
        <v>1</v>
      </c>
    </row>
    <row r="13795" spans="3:4" x14ac:dyDescent="0.25">
      <c r="C13795" s="159" t="s">
        <v>30516</v>
      </c>
      <c r="D13795" s="159">
        <v>1</v>
      </c>
    </row>
    <row r="13796" spans="3:4" x14ac:dyDescent="0.25">
      <c r="C13796" s="159" t="s">
        <v>30517</v>
      </c>
      <c r="D13796" s="159">
        <v>1</v>
      </c>
    </row>
    <row r="13797" spans="3:4" x14ac:dyDescent="0.25">
      <c r="C13797" s="159" t="s">
        <v>30518</v>
      </c>
      <c r="D13797" s="159">
        <v>1</v>
      </c>
    </row>
    <row r="13798" spans="3:4" x14ac:dyDescent="0.25">
      <c r="C13798" s="159" t="s">
        <v>30519</v>
      </c>
      <c r="D13798" s="159">
        <v>1</v>
      </c>
    </row>
    <row r="13799" spans="3:4" x14ac:dyDescent="0.25">
      <c r="C13799" s="159" t="s">
        <v>30520</v>
      </c>
      <c r="D13799" s="159">
        <v>1</v>
      </c>
    </row>
    <row r="13800" spans="3:4" x14ac:dyDescent="0.25">
      <c r="C13800" s="159" t="s">
        <v>30521</v>
      </c>
      <c r="D13800" s="159">
        <v>1</v>
      </c>
    </row>
    <row r="13801" spans="3:4" x14ac:dyDescent="0.25">
      <c r="C13801" s="159" t="s">
        <v>30522</v>
      </c>
      <c r="D13801" s="159">
        <v>1</v>
      </c>
    </row>
    <row r="13802" spans="3:4" x14ac:dyDescent="0.25">
      <c r="C13802" s="159" t="s">
        <v>30523</v>
      </c>
      <c r="D13802" s="159">
        <v>1</v>
      </c>
    </row>
    <row r="13803" spans="3:4" x14ac:dyDescent="0.25">
      <c r="C13803" s="159" t="s">
        <v>30524</v>
      </c>
      <c r="D13803" s="159">
        <v>1</v>
      </c>
    </row>
    <row r="13804" spans="3:4" x14ac:dyDescent="0.25">
      <c r="C13804" s="159" t="s">
        <v>30525</v>
      </c>
      <c r="D13804" s="159">
        <v>1</v>
      </c>
    </row>
    <row r="13805" spans="3:4" x14ac:dyDescent="0.25">
      <c r="C13805" s="159" t="s">
        <v>30526</v>
      </c>
      <c r="D13805" s="159">
        <v>1</v>
      </c>
    </row>
    <row r="13806" spans="3:4" x14ac:dyDescent="0.25">
      <c r="C13806" s="159" t="s">
        <v>30527</v>
      </c>
      <c r="D13806" s="159">
        <v>1</v>
      </c>
    </row>
    <row r="13807" spans="3:4" x14ac:dyDescent="0.25">
      <c r="C13807" s="159" t="s">
        <v>30528</v>
      </c>
      <c r="D13807" s="159">
        <v>1</v>
      </c>
    </row>
    <row r="13808" spans="3:4" x14ac:dyDescent="0.25">
      <c r="C13808" s="159" t="s">
        <v>30529</v>
      </c>
      <c r="D13808" s="159">
        <v>1</v>
      </c>
    </row>
    <row r="13809" spans="3:4" x14ac:dyDescent="0.25">
      <c r="C13809" s="159" t="s">
        <v>30530</v>
      </c>
      <c r="D13809" s="159">
        <v>1</v>
      </c>
    </row>
    <row r="13810" spans="3:4" x14ac:dyDescent="0.25">
      <c r="C13810" s="159" t="s">
        <v>30531</v>
      </c>
      <c r="D13810" s="159">
        <v>1</v>
      </c>
    </row>
    <row r="13811" spans="3:4" x14ac:dyDescent="0.25">
      <c r="C13811" s="159" t="s">
        <v>30532</v>
      </c>
      <c r="D13811" s="159">
        <v>1</v>
      </c>
    </row>
    <row r="13812" spans="3:4" x14ac:dyDescent="0.25">
      <c r="C13812" s="159" t="s">
        <v>30533</v>
      </c>
      <c r="D13812" s="159">
        <v>1</v>
      </c>
    </row>
    <row r="13813" spans="3:4" x14ac:dyDescent="0.25">
      <c r="C13813" s="159" t="s">
        <v>30534</v>
      </c>
      <c r="D13813" s="159">
        <v>1</v>
      </c>
    </row>
    <row r="13814" spans="3:4" x14ac:dyDescent="0.25">
      <c r="C13814" s="159" t="s">
        <v>30535</v>
      </c>
      <c r="D13814" s="159">
        <v>1</v>
      </c>
    </row>
    <row r="13815" spans="3:4" x14ac:dyDescent="0.25">
      <c r="C13815" s="159" t="s">
        <v>30536</v>
      </c>
      <c r="D13815" s="159">
        <v>1</v>
      </c>
    </row>
    <row r="13816" spans="3:4" x14ac:dyDescent="0.25">
      <c r="C13816" s="159" t="s">
        <v>30537</v>
      </c>
      <c r="D13816" s="159">
        <v>1</v>
      </c>
    </row>
    <row r="13817" spans="3:4" x14ac:dyDescent="0.25">
      <c r="C13817" s="159" t="s">
        <v>30538</v>
      </c>
      <c r="D13817" s="159">
        <v>1</v>
      </c>
    </row>
    <row r="13818" spans="3:4" x14ac:dyDescent="0.25">
      <c r="C13818" s="159" t="s">
        <v>30539</v>
      </c>
      <c r="D13818" s="159">
        <v>1</v>
      </c>
    </row>
    <row r="13819" spans="3:4" x14ac:dyDescent="0.25">
      <c r="C13819" s="159" t="s">
        <v>30540</v>
      </c>
      <c r="D13819" s="159">
        <v>1</v>
      </c>
    </row>
    <row r="13820" spans="3:4" x14ac:dyDescent="0.25">
      <c r="C13820" s="159" t="s">
        <v>30541</v>
      </c>
      <c r="D13820" s="159">
        <v>1</v>
      </c>
    </row>
    <row r="13821" spans="3:4" x14ac:dyDescent="0.25">
      <c r="C13821" s="159" t="s">
        <v>30542</v>
      </c>
      <c r="D13821" s="159">
        <v>1</v>
      </c>
    </row>
    <row r="13822" spans="3:4" x14ac:dyDescent="0.25">
      <c r="C13822" s="159" t="s">
        <v>30543</v>
      </c>
      <c r="D13822" s="159">
        <v>1</v>
      </c>
    </row>
    <row r="13823" spans="3:4" x14ac:dyDescent="0.25">
      <c r="C13823" s="159" t="s">
        <v>30544</v>
      </c>
      <c r="D13823" s="159">
        <v>1</v>
      </c>
    </row>
    <row r="13824" spans="3:4" x14ac:dyDescent="0.25">
      <c r="C13824" s="159" t="s">
        <v>30545</v>
      </c>
      <c r="D13824" s="159">
        <v>1</v>
      </c>
    </row>
    <row r="13825" spans="3:4" x14ac:dyDescent="0.25">
      <c r="C13825" s="159" t="s">
        <v>30546</v>
      </c>
      <c r="D13825" s="159">
        <v>1</v>
      </c>
    </row>
    <row r="13826" spans="3:4" x14ac:dyDescent="0.25">
      <c r="C13826" s="159" t="s">
        <v>30547</v>
      </c>
      <c r="D13826" s="159">
        <v>1</v>
      </c>
    </row>
    <row r="13827" spans="3:4" x14ac:dyDescent="0.25">
      <c r="C13827" s="159" t="s">
        <v>30548</v>
      </c>
      <c r="D13827" s="159">
        <v>1</v>
      </c>
    </row>
    <row r="13828" spans="3:4" x14ac:dyDescent="0.25">
      <c r="C13828" s="159" t="s">
        <v>30549</v>
      </c>
      <c r="D13828" s="159">
        <v>1</v>
      </c>
    </row>
    <row r="13829" spans="3:4" x14ac:dyDescent="0.25">
      <c r="C13829" s="159" t="s">
        <v>30550</v>
      </c>
      <c r="D13829" s="159">
        <v>1</v>
      </c>
    </row>
    <row r="13830" spans="3:4" x14ac:dyDescent="0.25">
      <c r="C13830" s="159" t="s">
        <v>30551</v>
      </c>
      <c r="D13830" s="159">
        <v>1</v>
      </c>
    </row>
    <row r="13831" spans="3:4" x14ac:dyDescent="0.25">
      <c r="C13831" s="159" t="s">
        <v>30552</v>
      </c>
      <c r="D13831" s="159">
        <v>1</v>
      </c>
    </row>
    <row r="13832" spans="3:4" x14ac:dyDescent="0.25">
      <c r="C13832" s="159" t="s">
        <v>30553</v>
      </c>
      <c r="D13832" s="159">
        <v>1</v>
      </c>
    </row>
    <row r="13833" spans="3:4" x14ac:dyDescent="0.25">
      <c r="C13833" s="159" t="s">
        <v>30554</v>
      </c>
      <c r="D13833" s="159">
        <v>1</v>
      </c>
    </row>
    <row r="13834" spans="3:4" x14ac:dyDescent="0.25">
      <c r="C13834" s="159" t="s">
        <v>30555</v>
      </c>
      <c r="D13834" s="159">
        <v>1</v>
      </c>
    </row>
    <row r="13835" spans="3:4" x14ac:dyDescent="0.25">
      <c r="C13835" s="159" t="s">
        <v>30556</v>
      </c>
      <c r="D13835" s="159">
        <v>1</v>
      </c>
    </row>
    <row r="13836" spans="3:4" x14ac:dyDescent="0.25">
      <c r="C13836" s="159" t="s">
        <v>30557</v>
      </c>
      <c r="D13836" s="159">
        <v>1</v>
      </c>
    </row>
    <row r="13837" spans="3:4" x14ac:dyDescent="0.25">
      <c r="C13837" s="159" t="s">
        <v>30558</v>
      </c>
      <c r="D13837" s="159">
        <v>1</v>
      </c>
    </row>
    <row r="13838" spans="3:4" x14ac:dyDescent="0.25">
      <c r="C13838" s="159" t="s">
        <v>30559</v>
      </c>
      <c r="D13838" s="159">
        <v>1</v>
      </c>
    </row>
    <row r="13839" spans="3:4" x14ac:dyDescent="0.25">
      <c r="C13839" s="159" t="s">
        <v>30560</v>
      </c>
      <c r="D13839" s="159">
        <v>1</v>
      </c>
    </row>
    <row r="13840" spans="3:4" x14ac:dyDescent="0.25">
      <c r="C13840" s="159" t="s">
        <v>30561</v>
      </c>
      <c r="D13840" s="159">
        <v>1</v>
      </c>
    </row>
    <row r="13841" spans="3:4" x14ac:dyDescent="0.25">
      <c r="C13841" s="159" t="s">
        <v>30562</v>
      </c>
      <c r="D13841" s="159">
        <v>1</v>
      </c>
    </row>
    <row r="13842" spans="3:4" x14ac:dyDescent="0.25">
      <c r="C13842" s="159" t="s">
        <v>30563</v>
      </c>
      <c r="D13842" s="159">
        <v>1</v>
      </c>
    </row>
    <row r="13843" spans="3:4" x14ac:dyDescent="0.25">
      <c r="C13843" s="159" t="s">
        <v>30564</v>
      </c>
      <c r="D13843" s="159">
        <v>1</v>
      </c>
    </row>
    <row r="13844" spans="3:4" x14ac:dyDescent="0.25">
      <c r="C13844" s="159" t="s">
        <v>30565</v>
      </c>
      <c r="D13844" s="159">
        <v>1</v>
      </c>
    </row>
    <row r="13845" spans="3:4" x14ac:dyDescent="0.25">
      <c r="C13845" s="159" t="s">
        <v>30566</v>
      </c>
      <c r="D13845" s="159">
        <v>1</v>
      </c>
    </row>
    <row r="13846" spans="3:4" x14ac:dyDescent="0.25">
      <c r="C13846" s="159" t="s">
        <v>30567</v>
      </c>
      <c r="D13846" s="159">
        <v>1</v>
      </c>
    </row>
    <row r="13847" spans="3:4" x14ac:dyDescent="0.25">
      <c r="C13847" s="159" t="s">
        <v>30568</v>
      </c>
      <c r="D13847" s="159">
        <v>1</v>
      </c>
    </row>
    <row r="13848" spans="3:4" x14ac:dyDescent="0.25">
      <c r="C13848" s="159" t="s">
        <v>30569</v>
      </c>
      <c r="D13848" s="159">
        <v>1</v>
      </c>
    </row>
    <row r="13849" spans="3:4" x14ac:dyDescent="0.25">
      <c r="C13849" s="159" t="s">
        <v>30570</v>
      </c>
      <c r="D13849" s="159">
        <v>1</v>
      </c>
    </row>
    <row r="13850" spans="3:4" x14ac:dyDescent="0.25">
      <c r="C13850" s="159" t="s">
        <v>30571</v>
      </c>
      <c r="D13850" s="159">
        <v>1</v>
      </c>
    </row>
    <row r="13851" spans="3:4" x14ac:dyDescent="0.25">
      <c r="C13851" s="159" t="s">
        <v>30572</v>
      </c>
      <c r="D13851" s="159">
        <v>1</v>
      </c>
    </row>
    <row r="13852" spans="3:4" x14ac:dyDescent="0.25">
      <c r="C13852" s="159" t="s">
        <v>30573</v>
      </c>
      <c r="D13852" s="159">
        <v>1</v>
      </c>
    </row>
    <row r="13853" spans="3:4" x14ac:dyDescent="0.25">
      <c r="C13853" s="159" t="s">
        <v>30574</v>
      </c>
      <c r="D13853" s="159">
        <v>1</v>
      </c>
    </row>
    <row r="13854" spans="3:4" x14ac:dyDescent="0.25">
      <c r="C13854" s="159" t="s">
        <v>30575</v>
      </c>
      <c r="D13854" s="159">
        <v>1</v>
      </c>
    </row>
    <row r="13855" spans="3:4" x14ac:dyDescent="0.25">
      <c r="C13855" s="159" t="s">
        <v>30576</v>
      </c>
      <c r="D13855" s="159">
        <v>1</v>
      </c>
    </row>
    <row r="13856" spans="3:4" x14ac:dyDescent="0.25">
      <c r="C13856" s="159" t="s">
        <v>30577</v>
      </c>
      <c r="D13856" s="159">
        <v>1</v>
      </c>
    </row>
    <row r="13857" spans="3:4" x14ac:dyDescent="0.25">
      <c r="C13857" s="159" t="s">
        <v>30578</v>
      </c>
      <c r="D13857" s="159">
        <v>1</v>
      </c>
    </row>
    <row r="13858" spans="3:4" x14ac:dyDescent="0.25">
      <c r="C13858" s="159" t="s">
        <v>30579</v>
      </c>
      <c r="D13858" s="159">
        <v>1</v>
      </c>
    </row>
    <row r="13859" spans="3:4" x14ac:dyDescent="0.25">
      <c r="C13859" s="159" t="s">
        <v>30580</v>
      </c>
      <c r="D13859" s="159">
        <v>1</v>
      </c>
    </row>
    <row r="13860" spans="3:4" x14ac:dyDescent="0.25">
      <c r="C13860" s="159" t="s">
        <v>30581</v>
      </c>
      <c r="D13860" s="159">
        <v>1</v>
      </c>
    </row>
    <row r="13861" spans="3:4" x14ac:dyDescent="0.25">
      <c r="C13861" s="159" t="s">
        <v>30582</v>
      </c>
      <c r="D13861" s="159">
        <v>1</v>
      </c>
    </row>
    <row r="13862" spans="3:4" x14ac:dyDescent="0.25">
      <c r="C13862" s="159" t="s">
        <v>30583</v>
      </c>
      <c r="D13862" s="159">
        <v>1</v>
      </c>
    </row>
    <row r="13863" spans="3:4" x14ac:dyDescent="0.25">
      <c r="C13863" s="159" t="s">
        <v>30584</v>
      </c>
      <c r="D13863" s="159">
        <v>1</v>
      </c>
    </row>
    <row r="13864" spans="3:4" x14ac:dyDescent="0.25">
      <c r="C13864" s="159" t="s">
        <v>30585</v>
      </c>
      <c r="D13864" s="159">
        <v>1</v>
      </c>
    </row>
    <row r="13865" spans="3:4" x14ac:dyDescent="0.25">
      <c r="C13865" s="159" t="s">
        <v>30586</v>
      </c>
      <c r="D13865" s="159">
        <v>1</v>
      </c>
    </row>
    <row r="13866" spans="3:4" x14ac:dyDescent="0.25">
      <c r="C13866" s="159" t="s">
        <v>30587</v>
      </c>
      <c r="D13866" s="159">
        <v>1</v>
      </c>
    </row>
    <row r="13867" spans="3:4" x14ac:dyDescent="0.25">
      <c r="C13867" s="159" t="s">
        <v>30588</v>
      </c>
      <c r="D13867" s="159">
        <v>1</v>
      </c>
    </row>
    <row r="13868" spans="3:4" x14ac:dyDescent="0.25">
      <c r="C13868" s="159" t="s">
        <v>30589</v>
      </c>
      <c r="D13868" s="159">
        <v>1</v>
      </c>
    </row>
    <row r="13869" spans="3:4" x14ac:dyDescent="0.25">
      <c r="C13869" s="159" t="s">
        <v>30590</v>
      </c>
      <c r="D13869" s="159">
        <v>1</v>
      </c>
    </row>
    <row r="13870" spans="3:4" x14ac:dyDescent="0.25">
      <c r="C13870" s="159" t="s">
        <v>30591</v>
      </c>
      <c r="D13870" s="159">
        <v>1</v>
      </c>
    </row>
    <row r="13871" spans="3:4" x14ac:dyDescent="0.25">
      <c r="C13871" s="159" t="s">
        <v>30592</v>
      </c>
      <c r="D13871" s="159">
        <v>1</v>
      </c>
    </row>
    <row r="13872" spans="3:4" x14ac:dyDescent="0.25">
      <c r="C13872" s="159" t="s">
        <v>30593</v>
      </c>
      <c r="D13872" s="159">
        <v>1</v>
      </c>
    </row>
    <row r="13873" spans="3:4" x14ac:dyDescent="0.25">
      <c r="C13873" s="159" t="s">
        <v>30594</v>
      </c>
      <c r="D13873" s="159">
        <v>1</v>
      </c>
    </row>
    <row r="13874" spans="3:4" x14ac:dyDescent="0.25">
      <c r="C13874" s="159" t="s">
        <v>30595</v>
      </c>
      <c r="D13874" s="159">
        <v>1</v>
      </c>
    </row>
    <row r="13875" spans="3:4" x14ac:dyDescent="0.25">
      <c r="C13875" s="159" t="s">
        <v>30596</v>
      </c>
      <c r="D13875" s="159">
        <v>1</v>
      </c>
    </row>
    <row r="13876" spans="3:4" x14ac:dyDescent="0.25">
      <c r="C13876" s="159" t="s">
        <v>30597</v>
      </c>
      <c r="D13876" s="159">
        <v>1</v>
      </c>
    </row>
    <row r="13877" spans="3:4" x14ac:dyDescent="0.25">
      <c r="C13877" s="159" t="s">
        <v>30598</v>
      </c>
      <c r="D13877" s="159">
        <v>1</v>
      </c>
    </row>
    <row r="13878" spans="3:4" x14ac:dyDescent="0.25">
      <c r="C13878" s="159" t="s">
        <v>30599</v>
      </c>
      <c r="D13878" s="159">
        <v>1</v>
      </c>
    </row>
    <row r="13879" spans="3:4" x14ac:dyDescent="0.25">
      <c r="C13879" s="159" t="s">
        <v>30600</v>
      </c>
      <c r="D13879" s="159">
        <v>1</v>
      </c>
    </row>
    <row r="13880" spans="3:4" x14ac:dyDescent="0.25">
      <c r="C13880" s="159" t="s">
        <v>30601</v>
      </c>
      <c r="D13880" s="159">
        <v>1</v>
      </c>
    </row>
    <row r="13881" spans="3:4" x14ac:dyDescent="0.25">
      <c r="C13881" s="159" t="s">
        <v>30602</v>
      </c>
      <c r="D13881" s="159">
        <v>1</v>
      </c>
    </row>
    <row r="13882" spans="3:4" x14ac:dyDescent="0.25">
      <c r="C13882" s="159" t="s">
        <v>30603</v>
      </c>
      <c r="D13882" s="159">
        <v>1</v>
      </c>
    </row>
    <row r="13883" spans="3:4" x14ac:dyDescent="0.25">
      <c r="C13883" s="159" t="s">
        <v>30604</v>
      </c>
      <c r="D13883" s="159">
        <v>1</v>
      </c>
    </row>
    <row r="13884" spans="3:4" x14ac:dyDescent="0.25">
      <c r="C13884" s="159" t="s">
        <v>30605</v>
      </c>
      <c r="D13884" s="159">
        <v>1</v>
      </c>
    </row>
    <row r="13885" spans="3:4" x14ac:dyDescent="0.25">
      <c r="C13885" s="159" t="s">
        <v>30606</v>
      </c>
      <c r="D13885" s="159">
        <v>1</v>
      </c>
    </row>
    <row r="13886" spans="3:4" x14ac:dyDescent="0.25">
      <c r="C13886" s="159" t="s">
        <v>30607</v>
      </c>
      <c r="D13886" s="159">
        <v>1</v>
      </c>
    </row>
    <row r="13887" spans="3:4" x14ac:dyDescent="0.25">
      <c r="C13887" s="159" t="s">
        <v>30608</v>
      </c>
      <c r="D13887" s="159">
        <v>1</v>
      </c>
    </row>
    <row r="13888" spans="3:4" x14ac:dyDescent="0.25">
      <c r="C13888" s="159" t="s">
        <v>30708</v>
      </c>
      <c r="D13888" s="159">
        <v>1</v>
      </c>
    </row>
    <row r="13889" spans="3:4" x14ac:dyDescent="0.25">
      <c r="C13889" s="159" t="s">
        <v>30709</v>
      </c>
      <c r="D13889" s="159">
        <v>1</v>
      </c>
    </row>
    <row r="13890" spans="3:4" x14ac:dyDescent="0.25">
      <c r="C13890" s="159" t="s">
        <v>30627</v>
      </c>
      <c r="D13890" s="159">
        <v>1</v>
      </c>
    </row>
    <row r="13891" spans="3:4" x14ac:dyDescent="0.25">
      <c r="C13891" s="159" t="s">
        <v>30628</v>
      </c>
      <c r="D13891" s="159">
        <v>1</v>
      </c>
    </row>
    <row r="13892" spans="3:4" x14ac:dyDescent="0.25">
      <c r="C13892" s="159" t="s">
        <v>30629</v>
      </c>
      <c r="D13892" s="159">
        <v>1</v>
      </c>
    </row>
    <row r="13893" spans="3:4" x14ac:dyDescent="0.25">
      <c r="C13893" s="159" t="s">
        <v>30630</v>
      </c>
      <c r="D13893" s="159">
        <v>1</v>
      </c>
    </row>
    <row r="13894" spans="3:4" x14ac:dyDescent="0.25">
      <c r="C13894" s="159" t="s">
        <v>30631</v>
      </c>
      <c r="D13894" s="159">
        <v>1</v>
      </c>
    </row>
    <row r="13895" spans="3:4" x14ac:dyDescent="0.25">
      <c r="C13895" s="159" t="s">
        <v>30632</v>
      </c>
      <c r="D13895" s="159">
        <v>1</v>
      </c>
    </row>
    <row r="13896" spans="3:4" x14ac:dyDescent="0.25">
      <c r="C13896" s="159" t="s">
        <v>30711</v>
      </c>
      <c r="D13896" s="159">
        <v>1</v>
      </c>
    </row>
    <row r="13897" spans="3:4" x14ac:dyDescent="0.25">
      <c r="C13897" s="159" t="s">
        <v>30712</v>
      </c>
      <c r="D13897" s="159">
        <v>1</v>
      </c>
    </row>
    <row r="13898" spans="3:4" x14ac:dyDescent="0.25">
      <c r="C13898" s="159" t="s">
        <v>30713</v>
      </c>
      <c r="D13898" s="159">
        <v>1</v>
      </c>
    </row>
    <row r="13899" spans="3:4" x14ac:dyDescent="0.25">
      <c r="C13899" s="159" t="s">
        <v>30714</v>
      </c>
      <c r="D13899" s="159">
        <v>1</v>
      </c>
    </row>
    <row r="13900" spans="3:4" x14ac:dyDescent="0.25">
      <c r="C13900" s="159" t="s">
        <v>30715</v>
      </c>
      <c r="D13900" s="159">
        <v>1</v>
      </c>
    </row>
    <row r="13901" spans="3:4" x14ac:dyDescent="0.25">
      <c r="C13901" s="159" t="s">
        <v>30716</v>
      </c>
      <c r="D13901" s="159">
        <v>1</v>
      </c>
    </row>
    <row r="13902" spans="3:4" x14ac:dyDescent="0.25">
      <c r="C13902" s="159" t="s">
        <v>30717</v>
      </c>
      <c r="D13902" s="159">
        <v>1</v>
      </c>
    </row>
    <row r="13903" spans="3:4" x14ac:dyDescent="0.25">
      <c r="C13903" s="159" t="s">
        <v>30718</v>
      </c>
      <c r="D13903" s="159">
        <v>1</v>
      </c>
    </row>
    <row r="13904" spans="3:4" x14ac:dyDescent="0.25">
      <c r="C13904" s="159" t="s">
        <v>30719</v>
      </c>
      <c r="D13904" s="159">
        <v>1</v>
      </c>
    </row>
    <row r="13905" spans="3:4" x14ac:dyDescent="0.25">
      <c r="C13905" s="159" t="s">
        <v>30720</v>
      </c>
      <c r="D13905" s="159">
        <v>1</v>
      </c>
    </row>
    <row r="13906" spans="3:4" x14ac:dyDescent="0.25">
      <c r="C13906" s="159" t="s">
        <v>30721</v>
      </c>
      <c r="D13906" s="159">
        <v>1</v>
      </c>
    </row>
    <row r="13907" spans="3:4" x14ac:dyDescent="0.25">
      <c r="C13907" s="159" t="s">
        <v>30722</v>
      </c>
      <c r="D13907" s="159">
        <v>1</v>
      </c>
    </row>
    <row r="13908" spans="3:4" x14ac:dyDescent="0.25">
      <c r="C13908" s="159" t="s">
        <v>30723</v>
      </c>
      <c r="D13908" s="159">
        <v>1</v>
      </c>
    </row>
    <row r="13909" spans="3:4" x14ac:dyDescent="0.25">
      <c r="C13909" s="159" t="s">
        <v>30724</v>
      </c>
      <c r="D13909" s="159">
        <v>1</v>
      </c>
    </row>
    <row r="13910" spans="3:4" x14ac:dyDescent="0.25">
      <c r="C13910" s="159" t="s">
        <v>30725</v>
      </c>
      <c r="D13910" s="159">
        <v>1</v>
      </c>
    </row>
    <row r="13911" spans="3:4" x14ac:dyDescent="0.25">
      <c r="C13911" s="159" t="s">
        <v>30726</v>
      </c>
      <c r="D13911" s="159">
        <v>1</v>
      </c>
    </row>
    <row r="13912" spans="3:4" x14ac:dyDescent="0.25">
      <c r="C13912" s="159" t="s">
        <v>30727</v>
      </c>
      <c r="D13912" s="159">
        <v>1</v>
      </c>
    </row>
    <row r="13913" spans="3:4" x14ac:dyDescent="0.25">
      <c r="C13913" s="159" t="s">
        <v>30728</v>
      </c>
      <c r="D13913" s="159">
        <v>1</v>
      </c>
    </row>
    <row r="13914" spans="3:4" x14ac:dyDescent="0.25">
      <c r="C13914" s="159" t="s">
        <v>30729</v>
      </c>
      <c r="D13914" s="159">
        <v>1</v>
      </c>
    </row>
    <row r="13915" spans="3:4" x14ac:dyDescent="0.25">
      <c r="C13915" s="159" t="s">
        <v>30730</v>
      </c>
      <c r="D13915" s="159">
        <v>1</v>
      </c>
    </row>
    <row r="13916" spans="3:4" x14ac:dyDescent="0.25">
      <c r="C13916" s="159" t="s">
        <v>30731</v>
      </c>
      <c r="D13916" s="159">
        <v>1</v>
      </c>
    </row>
    <row r="13917" spans="3:4" x14ac:dyDescent="0.25">
      <c r="C13917" s="159" t="s">
        <v>30732</v>
      </c>
      <c r="D13917" s="159">
        <v>1</v>
      </c>
    </row>
    <row r="13918" spans="3:4" x14ac:dyDescent="0.25">
      <c r="C13918" s="159" t="s">
        <v>30733</v>
      </c>
      <c r="D13918" s="159">
        <v>1</v>
      </c>
    </row>
    <row r="13919" spans="3:4" x14ac:dyDescent="0.25">
      <c r="C13919" s="159" t="s">
        <v>30734</v>
      </c>
      <c r="D13919" s="159">
        <v>1</v>
      </c>
    </row>
    <row r="13920" spans="3:4" x14ac:dyDescent="0.25">
      <c r="C13920" s="159" t="s">
        <v>30735</v>
      </c>
      <c r="D13920" s="159">
        <v>1</v>
      </c>
    </row>
    <row r="13921" spans="3:4" x14ac:dyDescent="0.25">
      <c r="C13921" s="159" t="s">
        <v>30736</v>
      </c>
      <c r="D13921" s="159">
        <v>1</v>
      </c>
    </row>
    <row r="13922" spans="3:4" x14ac:dyDescent="0.25">
      <c r="C13922" s="159" t="s">
        <v>30737</v>
      </c>
      <c r="D13922" s="159">
        <v>1</v>
      </c>
    </row>
    <row r="13923" spans="3:4" x14ac:dyDescent="0.25">
      <c r="C13923" s="159" t="s">
        <v>30738</v>
      </c>
      <c r="D13923" s="159">
        <v>1</v>
      </c>
    </row>
    <row r="13924" spans="3:4" x14ac:dyDescent="0.25">
      <c r="C13924" s="159" t="s">
        <v>30739</v>
      </c>
      <c r="D13924" s="159">
        <v>1</v>
      </c>
    </row>
    <row r="13925" spans="3:4" x14ac:dyDescent="0.25">
      <c r="C13925" s="159" t="s">
        <v>30740</v>
      </c>
      <c r="D13925" s="159">
        <v>1</v>
      </c>
    </row>
    <row r="13926" spans="3:4" x14ac:dyDescent="0.25">
      <c r="C13926" s="159" t="s">
        <v>30741</v>
      </c>
      <c r="D13926" s="159">
        <v>1</v>
      </c>
    </row>
    <row r="13927" spans="3:4" x14ac:dyDescent="0.25">
      <c r="C13927" s="159" t="s">
        <v>30742</v>
      </c>
      <c r="D13927" s="159">
        <v>1</v>
      </c>
    </row>
    <row r="13928" spans="3:4" x14ac:dyDescent="0.25">
      <c r="C13928" s="159" t="s">
        <v>30743</v>
      </c>
      <c r="D13928" s="159">
        <v>1</v>
      </c>
    </row>
    <row r="13929" spans="3:4" x14ac:dyDescent="0.25">
      <c r="C13929" s="159" t="s">
        <v>30744</v>
      </c>
      <c r="D13929" s="159">
        <v>1</v>
      </c>
    </row>
    <row r="13930" spans="3:4" x14ac:dyDescent="0.25">
      <c r="C13930" s="159" t="s">
        <v>30745</v>
      </c>
      <c r="D13930" s="159">
        <v>1</v>
      </c>
    </row>
    <row r="13931" spans="3:4" x14ac:dyDescent="0.25">
      <c r="C13931" s="159" t="s">
        <v>30746</v>
      </c>
      <c r="D13931" s="159">
        <v>1</v>
      </c>
    </row>
    <row r="13932" spans="3:4" x14ac:dyDescent="0.25">
      <c r="C13932" s="159" t="s">
        <v>30747</v>
      </c>
      <c r="D13932" s="159">
        <v>1</v>
      </c>
    </row>
    <row r="13933" spans="3:4" x14ac:dyDescent="0.25">
      <c r="C13933" s="159" t="s">
        <v>30748</v>
      </c>
      <c r="D13933" s="159">
        <v>1</v>
      </c>
    </row>
    <row r="13934" spans="3:4" x14ac:dyDescent="0.25">
      <c r="C13934" s="159" t="s">
        <v>30749</v>
      </c>
      <c r="D13934" s="159">
        <v>1</v>
      </c>
    </row>
    <row r="13935" spans="3:4" x14ac:dyDescent="0.25">
      <c r="C13935" s="159" t="s">
        <v>30750</v>
      </c>
      <c r="D13935" s="159">
        <v>1</v>
      </c>
    </row>
    <row r="13936" spans="3:4" x14ac:dyDescent="0.25">
      <c r="C13936" s="159" t="s">
        <v>30751</v>
      </c>
      <c r="D13936" s="159">
        <v>1</v>
      </c>
    </row>
    <row r="13937" spans="3:4" x14ac:dyDescent="0.25">
      <c r="C13937" s="159" t="s">
        <v>30752</v>
      </c>
      <c r="D13937" s="159">
        <v>1</v>
      </c>
    </row>
    <row r="13938" spans="3:4" x14ac:dyDescent="0.25">
      <c r="C13938" s="159" t="s">
        <v>30753</v>
      </c>
      <c r="D13938" s="159">
        <v>1</v>
      </c>
    </row>
    <row r="13939" spans="3:4" x14ac:dyDescent="0.25">
      <c r="C13939" s="159" t="s">
        <v>30754</v>
      </c>
      <c r="D13939" s="159">
        <v>1</v>
      </c>
    </row>
    <row r="13940" spans="3:4" x14ac:dyDescent="0.25">
      <c r="C13940" s="159" t="s">
        <v>30755</v>
      </c>
      <c r="D13940" s="159">
        <v>1</v>
      </c>
    </row>
    <row r="13941" spans="3:4" x14ac:dyDescent="0.25">
      <c r="C13941" s="159" t="s">
        <v>30756</v>
      </c>
      <c r="D13941" s="159">
        <v>1</v>
      </c>
    </row>
    <row r="13942" spans="3:4" x14ac:dyDescent="0.25">
      <c r="C13942" s="159" t="s">
        <v>30757</v>
      </c>
      <c r="D13942" s="159">
        <v>1</v>
      </c>
    </row>
    <row r="13943" spans="3:4" x14ac:dyDescent="0.25">
      <c r="C13943" s="159" t="s">
        <v>30758</v>
      </c>
      <c r="D13943" s="159">
        <v>1</v>
      </c>
    </row>
    <row r="13944" spans="3:4" x14ac:dyDescent="0.25">
      <c r="C13944" s="159" t="s">
        <v>30759</v>
      </c>
      <c r="D13944" s="159">
        <v>1</v>
      </c>
    </row>
    <row r="13945" spans="3:4" x14ac:dyDescent="0.25">
      <c r="C13945" s="159" t="s">
        <v>30760</v>
      </c>
      <c r="D13945" s="159">
        <v>1</v>
      </c>
    </row>
    <row r="13946" spans="3:4" x14ac:dyDescent="0.25">
      <c r="C13946" s="159" t="s">
        <v>30761</v>
      </c>
      <c r="D13946" s="159">
        <v>1</v>
      </c>
    </row>
    <row r="13947" spans="3:4" x14ac:dyDescent="0.25">
      <c r="C13947" s="159" t="s">
        <v>30639</v>
      </c>
      <c r="D13947" s="159">
        <v>1</v>
      </c>
    </row>
    <row r="13948" spans="3:4" x14ac:dyDescent="0.25">
      <c r="C13948" s="159" t="s">
        <v>30640</v>
      </c>
      <c r="D13948" s="159">
        <v>1</v>
      </c>
    </row>
    <row r="13949" spans="3:4" x14ac:dyDescent="0.25">
      <c r="C13949" s="159" t="s">
        <v>30641</v>
      </c>
      <c r="D13949" s="159">
        <v>1</v>
      </c>
    </row>
    <row r="13950" spans="3:4" x14ac:dyDescent="0.25">
      <c r="C13950" s="159" t="s">
        <v>30642</v>
      </c>
      <c r="D13950" s="159">
        <v>1</v>
      </c>
    </row>
    <row r="13951" spans="3:4" x14ac:dyDescent="0.25">
      <c r="C13951" s="159" t="s">
        <v>30643</v>
      </c>
      <c r="D13951" s="159">
        <v>1</v>
      </c>
    </row>
    <row r="13952" spans="3:4" x14ac:dyDescent="0.25">
      <c r="C13952" s="159" t="s">
        <v>30644</v>
      </c>
      <c r="D13952" s="159">
        <v>1</v>
      </c>
    </row>
    <row r="13953" spans="3:4" x14ac:dyDescent="0.25">
      <c r="C13953" s="159" t="s">
        <v>30645</v>
      </c>
      <c r="D13953" s="159">
        <v>1</v>
      </c>
    </row>
    <row r="13954" spans="3:4" x14ac:dyDescent="0.25">
      <c r="C13954" s="159" t="s">
        <v>30646</v>
      </c>
      <c r="D13954" s="159">
        <v>1</v>
      </c>
    </row>
    <row r="13955" spans="3:4" x14ac:dyDescent="0.25">
      <c r="C13955" s="159" t="s">
        <v>30889</v>
      </c>
      <c r="D13955" s="159">
        <v>1</v>
      </c>
    </row>
    <row r="13956" spans="3:4" x14ac:dyDescent="0.25">
      <c r="C13956" s="159" t="s">
        <v>30890</v>
      </c>
      <c r="D13956" s="159">
        <v>1</v>
      </c>
    </row>
    <row r="13957" spans="3:4" x14ac:dyDescent="0.25">
      <c r="C13957" s="159" t="s">
        <v>30891</v>
      </c>
      <c r="D13957" s="159">
        <v>1</v>
      </c>
    </row>
    <row r="13958" spans="3:4" x14ac:dyDescent="0.25">
      <c r="C13958" s="159" t="s">
        <v>30892</v>
      </c>
      <c r="D13958" s="159">
        <v>1</v>
      </c>
    </row>
    <row r="13959" spans="3:4" x14ac:dyDescent="0.25">
      <c r="C13959" s="159" t="s">
        <v>30893</v>
      </c>
      <c r="D13959" s="159">
        <v>1</v>
      </c>
    </row>
    <row r="13960" spans="3:4" x14ac:dyDescent="0.25">
      <c r="C13960" s="159" t="s">
        <v>30894</v>
      </c>
      <c r="D13960" s="159">
        <v>1</v>
      </c>
    </row>
    <row r="13961" spans="3:4" x14ac:dyDescent="0.25">
      <c r="C13961" s="159" t="s">
        <v>30895</v>
      </c>
      <c r="D13961" s="159">
        <v>1</v>
      </c>
    </row>
    <row r="13962" spans="3:4" x14ac:dyDescent="0.25">
      <c r="C13962" s="159" t="s">
        <v>30896</v>
      </c>
      <c r="D13962" s="159">
        <v>1</v>
      </c>
    </row>
    <row r="13963" spans="3:4" x14ac:dyDescent="0.25">
      <c r="C13963" s="159" t="s">
        <v>30897</v>
      </c>
      <c r="D13963" s="159">
        <v>1</v>
      </c>
    </row>
    <row r="13964" spans="3:4" x14ac:dyDescent="0.25">
      <c r="C13964" s="159" t="s">
        <v>30898</v>
      </c>
      <c r="D13964" s="159">
        <v>1</v>
      </c>
    </row>
    <row r="13965" spans="3:4" x14ac:dyDescent="0.25">
      <c r="C13965" s="159" t="s">
        <v>30899</v>
      </c>
      <c r="D13965" s="159">
        <v>1</v>
      </c>
    </row>
    <row r="13966" spans="3:4" x14ac:dyDescent="0.25">
      <c r="C13966" s="159" t="s">
        <v>30900</v>
      </c>
      <c r="D13966" s="159">
        <v>1</v>
      </c>
    </row>
    <row r="13967" spans="3:4" x14ac:dyDescent="0.25">
      <c r="C13967" s="159" t="s">
        <v>30901</v>
      </c>
      <c r="D13967" s="159">
        <v>1</v>
      </c>
    </row>
    <row r="13968" spans="3:4" x14ac:dyDescent="0.25">
      <c r="C13968" s="159" t="s">
        <v>30902</v>
      </c>
      <c r="D13968" s="159">
        <v>1</v>
      </c>
    </row>
    <row r="13969" spans="3:4" x14ac:dyDescent="0.25">
      <c r="C13969" s="159" t="s">
        <v>30903</v>
      </c>
      <c r="D13969" s="159">
        <v>1</v>
      </c>
    </row>
    <row r="13970" spans="3:4" x14ac:dyDescent="0.25">
      <c r="C13970" s="159" t="s">
        <v>30904</v>
      </c>
      <c r="D13970" s="159">
        <v>1</v>
      </c>
    </row>
    <row r="13971" spans="3:4" x14ac:dyDescent="0.25">
      <c r="C13971" s="159" t="s">
        <v>30905</v>
      </c>
      <c r="D13971" s="159">
        <v>1</v>
      </c>
    </row>
    <row r="13972" spans="3:4" x14ac:dyDescent="0.25">
      <c r="C13972" s="159" t="s">
        <v>30906</v>
      </c>
      <c r="D13972" s="159">
        <v>1</v>
      </c>
    </row>
    <row r="13973" spans="3:4" x14ac:dyDescent="0.25">
      <c r="C13973" s="159" t="s">
        <v>30907</v>
      </c>
      <c r="D13973" s="159">
        <v>1</v>
      </c>
    </row>
    <row r="13974" spans="3:4" x14ac:dyDescent="0.25">
      <c r="C13974" s="159" t="s">
        <v>30908</v>
      </c>
      <c r="D13974" s="159">
        <v>1</v>
      </c>
    </row>
    <row r="13975" spans="3:4" x14ac:dyDescent="0.25">
      <c r="C13975" s="159" t="s">
        <v>30909</v>
      </c>
      <c r="D13975" s="159">
        <v>1</v>
      </c>
    </row>
    <row r="13976" spans="3:4" x14ac:dyDescent="0.25">
      <c r="C13976" s="159" t="s">
        <v>30910</v>
      </c>
      <c r="D13976" s="159">
        <v>1</v>
      </c>
    </row>
    <row r="13977" spans="3:4" x14ac:dyDescent="0.25">
      <c r="C13977" s="159" t="s">
        <v>30911</v>
      </c>
      <c r="D13977" s="159">
        <v>1</v>
      </c>
    </row>
    <row r="13978" spans="3:4" x14ac:dyDescent="0.25">
      <c r="C13978" s="159" t="s">
        <v>30912</v>
      </c>
      <c r="D13978" s="159">
        <v>1</v>
      </c>
    </row>
    <row r="13979" spans="3:4" x14ac:dyDescent="0.25">
      <c r="C13979" s="159" t="s">
        <v>30913</v>
      </c>
      <c r="D13979" s="159">
        <v>1</v>
      </c>
    </row>
    <row r="13980" spans="3:4" x14ac:dyDescent="0.25">
      <c r="C13980" s="159" t="s">
        <v>30914</v>
      </c>
      <c r="D13980" s="159">
        <v>1</v>
      </c>
    </row>
    <row r="13981" spans="3:4" x14ac:dyDescent="0.25">
      <c r="C13981" s="159" t="s">
        <v>30915</v>
      </c>
      <c r="D13981" s="159">
        <v>1</v>
      </c>
    </row>
    <row r="13982" spans="3:4" x14ac:dyDescent="0.25">
      <c r="C13982" s="159" t="s">
        <v>30916</v>
      </c>
      <c r="D13982" s="159">
        <v>1</v>
      </c>
    </row>
    <row r="13983" spans="3:4" x14ac:dyDescent="0.25">
      <c r="C13983" s="159" t="s">
        <v>30917</v>
      </c>
      <c r="D13983" s="159">
        <v>1</v>
      </c>
    </row>
    <row r="13984" spans="3:4" x14ac:dyDescent="0.25">
      <c r="C13984" s="159" t="s">
        <v>30918</v>
      </c>
      <c r="D13984" s="159">
        <v>1</v>
      </c>
    </row>
    <row r="13985" spans="3:4" x14ac:dyDescent="0.25">
      <c r="C13985" s="159" t="s">
        <v>30919</v>
      </c>
      <c r="D13985" s="159">
        <v>1</v>
      </c>
    </row>
    <row r="13986" spans="3:4" x14ac:dyDescent="0.25">
      <c r="C13986" s="159" t="s">
        <v>30920</v>
      </c>
      <c r="D13986" s="159">
        <v>1</v>
      </c>
    </row>
    <row r="13987" spans="3:4" x14ac:dyDescent="0.25">
      <c r="C13987" s="159" t="s">
        <v>30921</v>
      </c>
      <c r="D13987" s="159">
        <v>1</v>
      </c>
    </row>
    <row r="13988" spans="3:4" x14ac:dyDescent="0.25">
      <c r="C13988" s="159" t="s">
        <v>30922</v>
      </c>
      <c r="D13988" s="159">
        <v>1</v>
      </c>
    </row>
    <row r="13989" spans="3:4" x14ac:dyDescent="0.25">
      <c r="C13989" s="159" t="s">
        <v>30923</v>
      </c>
      <c r="D13989" s="159">
        <v>1</v>
      </c>
    </row>
    <row r="13990" spans="3:4" x14ac:dyDescent="0.25">
      <c r="C13990" s="159" t="s">
        <v>30924</v>
      </c>
      <c r="D13990" s="159">
        <v>1</v>
      </c>
    </row>
    <row r="13991" spans="3:4" x14ac:dyDescent="0.25">
      <c r="C13991" s="159" t="s">
        <v>30925</v>
      </c>
      <c r="D13991" s="159">
        <v>1</v>
      </c>
    </row>
    <row r="13992" spans="3:4" x14ac:dyDescent="0.25">
      <c r="C13992" s="159" t="s">
        <v>30926</v>
      </c>
      <c r="D13992" s="159">
        <v>1</v>
      </c>
    </row>
    <row r="13993" spans="3:4" x14ac:dyDescent="0.25">
      <c r="C13993" s="159" t="s">
        <v>30927</v>
      </c>
      <c r="D13993" s="159">
        <v>1</v>
      </c>
    </row>
    <row r="13994" spans="3:4" x14ac:dyDescent="0.25">
      <c r="C13994" s="159" t="s">
        <v>30928</v>
      </c>
      <c r="D13994" s="159">
        <v>1</v>
      </c>
    </row>
    <row r="13995" spans="3:4" x14ac:dyDescent="0.25">
      <c r="C13995" s="159" t="s">
        <v>30929</v>
      </c>
      <c r="D13995" s="159">
        <v>1</v>
      </c>
    </row>
    <row r="13996" spans="3:4" x14ac:dyDescent="0.25">
      <c r="C13996" s="159" t="s">
        <v>30930</v>
      </c>
      <c r="D13996" s="159">
        <v>1</v>
      </c>
    </row>
    <row r="13997" spans="3:4" x14ac:dyDescent="0.25">
      <c r="C13997" s="159" t="s">
        <v>30931</v>
      </c>
      <c r="D13997" s="159">
        <v>1</v>
      </c>
    </row>
    <row r="13998" spans="3:4" x14ac:dyDescent="0.25">
      <c r="C13998" s="159" t="s">
        <v>30932</v>
      </c>
      <c r="D13998" s="159">
        <v>1</v>
      </c>
    </row>
    <row r="13999" spans="3:4" x14ac:dyDescent="0.25">
      <c r="C13999" s="159" t="s">
        <v>30933</v>
      </c>
      <c r="D13999" s="159">
        <v>1</v>
      </c>
    </row>
    <row r="14000" spans="3:4" x14ac:dyDescent="0.25">
      <c r="C14000" s="159" t="s">
        <v>30934</v>
      </c>
      <c r="D14000" s="159">
        <v>1</v>
      </c>
    </row>
    <row r="14001" spans="3:4" x14ac:dyDescent="0.25">
      <c r="C14001" s="159" t="s">
        <v>30935</v>
      </c>
      <c r="D14001" s="159">
        <v>1</v>
      </c>
    </row>
    <row r="14002" spans="3:4" x14ac:dyDescent="0.25">
      <c r="C14002" s="159" t="s">
        <v>30936</v>
      </c>
      <c r="D14002" s="159">
        <v>1</v>
      </c>
    </row>
    <row r="14003" spans="3:4" x14ac:dyDescent="0.25">
      <c r="C14003" s="159" t="s">
        <v>30937</v>
      </c>
      <c r="D14003" s="159">
        <v>1</v>
      </c>
    </row>
    <row r="14004" spans="3:4" x14ac:dyDescent="0.25">
      <c r="C14004" s="159" t="s">
        <v>30938</v>
      </c>
      <c r="D14004" s="159">
        <v>1</v>
      </c>
    </row>
    <row r="14005" spans="3:4" x14ac:dyDescent="0.25">
      <c r="C14005" s="159" t="s">
        <v>30939</v>
      </c>
      <c r="D14005" s="159">
        <v>1</v>
      </c>
    </row>
    <row r="14006" spans="3:4" x14ac:dyDescent="0.25">
      <c r="C14006" s="159" t="s">
        <v>30940</v>
      </c>
      <c r="D14006" s="159">
        <v>1</v>
      </c>
    </row>
    <row r="14007" spans="3:4" x14ac:dyDescent="0.25">
      <c r="C14007" s="159" t="s">
        <v>30941</v>
      </c>
      <c r="D14007" s="159">
        <v>1</v>
      </c>
    </row>
    <row r="14008" spans="3:4" x14ac:dyDescent="0.25">
      <c r="C14008" s="159" t="s">
        <v>30942</v>
      </c>
      <c r="D14008" s="159">
        <v>1</v>
      </c>
    </row>
    <row r="14009" spans="3:4" x14ac:dyDescent="0.25">
      <c r="C14009" s="159" t="s">
        <v>30943</v>
      </c>
      <c r="D14009" s="159">
        <v>1</v>
      </c>
    </row>
    <row r="14010" spans="3:4" x14ac:dyDescent="0.25">
      <c r="C14010" s="159" t="s">
        <v>30944</v>
      </c>
      <c r="D14010" s="159">
        <v>1</v>
      </c>
    </row>
    <row r="14011" spans="3:4" x14ac:dyDescent="0.25">
      <c r="C14011" s="159" t="s">
        <v>30945</v>
      </c>
      <c r="D14011" s="159">
        <v>1</v>
      </c>
    </row>
    <row r="14012" spans="3:4" x14ac:dyDescent="0.25">
      <c r="C14012" s="159" t="s">
        <v>30946</v>
      </c>
      <c r="D14012" s="159">
        <v>1</v>
      </c>
    </row>
    <row r="14013" spans="3:4" x14ac:dyDescent="0.25">
      <c r="C14013" s="159" t="s">
        <v>30947</v>
      </c>
      <c r="D14013" s="159">
        <v>1</v>
      </c>
    </row>
    <row r="14014" spans="3:4" x14ac:dyDescent="0.25">
      <c r="C14014" s="159" t="s">
        <v>30948</v>
      </c>
      <c r="D14014" s="159">
        <v>1</v>
      </c>
    </row>
    <row r="14015" spans="3:4" x14ac:dyDescent="0.25">
      <c r="C14015" s="159" t="s">
        <v>30949</v>
      </c>
      <c r="D14015" s="159">
        <v>1</v>
      </c>
    </row>
    <row r="14016" spans="3:4" x14ac:dyDescent="0.25">
      <c r="C14016" s="159" t="s">
        <v>30455</v>
      </c>
      <c r="D14016" s="159">
        <v>1</v>
      </c>
    </row>
    <row r="14017" spans="3:4" x14ac:dyDescent="0.25">
      <c r="C14017" s="159" t="s">
        <v>30456</v>
      </c>
      <c r="D14017" s="159">
        <v>1</v>
      </c>
    </row>
    <row r="14018" spans="3:4" x14ac:dyDescent="0.25">
      <c r="C14018" s="159" t="s">
        <v>30457</v>
      </c>
      <c r="D14018" s="159">
        <v>1</v>
      </c>
    </row>
    <row r="14019" spans="3:4" x14ac:dyDescent="0.25">
      <c r="C14019" s="159" t="s">
        <v>30458</v>
      </c>
      <c r="D14019" s="159">
        <v>1</v>
      </c>
    </row>
    <row r="14020" spans="3:4" x14ac:dyDescent="0.25">
      <c r="C14020" s="159" t="s">
        <v>30459</v>
      </c>
      <c r="D14020" s="159">
        <v>1</v>
      </c>
    </row>
    <row r="14021" spans="3:4" x14ac:dyDescent="0.25">
      <c r="C14021" s="159" t="s">
        <v>30460</v>
      </c>
      <c r="D14021" s="159">
        <v>1</v>
      </c>
    </row>
    <row r="14022" spans="3:4" x14ac:dyDescent="0.25">
      <c r="C14022" s="159" t="s">
        <v>30461</v>
      </c>
      <c r="D14022" s="159">
        <v>1</v>
      </c>
    </row>
    <row r="14023" spans="3:4" x14ac:dyDescent="0.25">
      <c r="C14023" s="159" t="s">
        <v>30462</v>
      </c>
      <c r="D14023" s="159">
        <v>1</v>
      </c>
    </row>
    <row r="14024" spans="3:4" x14ac:dyDescent="0.25">
      <c r="C14024" s="159" t="s">
        <v>30463</v>
      </c>
      <c r="D14024" s="159">
        <v>1</v>
      </c>
    </row>
    <row r="14025" spans="3:4" x14ac:dyDescent="0.25">
      <c r="C14025" s="159" t="s">
        <v>30464</v>
      </c>
      <c r="D14025" s="159">
        <v>1</v>
      </c>
    </row>
    <row r="14026" spans="3:4" x14ac:dyDescent="0.25">
      <c r="C14026" s="159" t="s">
        <v>30465</v>
      </c>
      <c r="D14026" s="159">
        <v>1</v>
      </c>
    </row>
    <row r="14027" spans="3:4" x14ac:dyDescent="0.25">
      <c r="C14027" s="159" t="s">
        <v>30466</v>
      </c>
      <c r="D14027" s="159">
        <v>1</v>
      </c>
    </row>
    <row r="14028" spans="3:4" x14ac:dyDescent="0.25">
      <c r="C14028" s="159" t="s">
        <v>30467</v>
      </c>
      <c r="D14028" s="159">
        <v>1</v>
      </c>
    </row>
    <row r="14029" spans="3:4" x14ac:dyDescent="0.25">
      <c r="C14029" s="159" t="s">
        <v>30468</v>
      </c>
      <c r="D14029" s="159">
        <v>1</v>
      </c>
    </row>
    <row r="14030" spans="3:4" x14ac:dyDescent="0.25">
      <c r="C14030" s="159" t="s">
        <v>30469</v>
      </c>
      <c r="D14030" s="159">
        <v>1</v>
      </c>
    </row>
    <row r="14031" spans="3:4" x14ac:dyDescent="0.25">
      <c r="C14031" s="159" t="s">
        <v>30470</v>
      </c>
      <c r="D14031" s="159">
        <v>1</v>
      </c>
    </row>
    <row r="14032" spans="3:4" x14ac:dyDescent="0.25">
      <c r="C14032" s="159" t="s">
        <v>30471</v>
      </c>
      <c r="D14032" s="159">
        <v>1</v>
      </c>
    </row>
    <row r="14033" spans="3:4" x14ac:dyDescent="0.25">
      <c r="C14033" s="159" t="s">
        <v>30472</v>
      </c>
      <c r="D14033" s="159">
        <v>1</v>
      </c>
    </row>
    <row r="14034" spans="3:4" x14ac:dyDescent="0.25">
      <c r="C14034" s="159" t="s">
        <v>30473</v>
      </c>
      <c r="D14034" s="159">
        <v>1</v>
      </c>
    </row>
    <row r="14035" spans="3:4" x14ac:dyDescent="0.25">
      <c r="C14035" s="159" t="s">
        <v>30474</v>
      </c>
      <c r="D14035" s="159">
        <v>1</v>
      </c>
    </row>
    <row r="14036" spans="3:4" x14ac:dyDescent="0.25">
      <c r="C14036" s="159" t="s">
        <v>30475</v>
      </c>
      <c r="D14036" s="159">
        <v>1</v>
      </c>
    </row>
    <row r="14037" spans="3:4" x14ac:dyDescent="0.25">
      <c r="C14037" s="159" t="s">
        <v>30476</v>
      </c>
      <c r="D14037" s="159">
        <v>1</v>
      </c>
    </row>
    <row r="14038" spans="3:4" x14ac:dyDescent="0.25">
      <c r="C14038" s="159" t="s">
        <v>30477</v>
      </c>
      <c r="D14038" s="159">
        <v>1</v>
      </c>
    </row>
    <row r="14039" spans="3:4" x14ac:dyDescent="0.25">
      <c r="C14039" s="159" t="s">
        <v>30478</v>
      </c>
      <c r="D14039" s="159">
        <v>1</v>
      </c>
    </row>
    <row r="14040" spans="3:4" x14ac:dyDescent="0.25">
      <c r="C14040" s="159" t="s">
        <v>30479</v>
      </c>
      <c r="D14040" s="159">
        <v>1</v>
      </c>
    </row>
    <row r="14041" spans="3:4" x14ac:dyDescent="0.25">
      <c r="C14041" s="159" t="s">
        <v>30480</v>
      </c>
      <c r="D14041" s="159">
        <v>1</v>
      </c>
    </row>
    <row r="14042" spans="3:4" x14ac:dyDescent="0.25">
      <c r="C14042" s="159" t="s">
        <v>30481</v>
      </c>
      <c r="D14042" s="159">
        <v>1</v>
      </c>
    </row>
    <row r="14043" spans="3:4" x14ac:dyDescent="0.25">
      <c r="C14043" s="159" t="s">
        <v>30673</v>
      </c>
      <c r="D14043" s="159">
        <v>1</v>
      </c>
    </row>
    <row r="14044" spans="3:4" x14ac:dyDescent="0.25">
      <c r="C14044" s="159" t="s">
        <v>30674</v>
      </c>
      <c r="D14044" s="159">
        <v>1</v>
      </c>
    </row>
    <row r="14045" spans="3:4" x14ac:dyDescent="0.25">
      <c r="C14045" s="159" t="s">
        <v>30675</v>
      </c>
      <c r="D14045" s="159">
        <v>1</v>
      </c>
    </row>
    <row r="14046" spans="3:4" x14ac:dyDescent="0.25">
      <c r="C14046" s="159" t="s">
        <v>30676</v>
      </c>
      <c r="D14046" s="159">
        <v>1</v>
      </c>
    </row>
    <row r="14047" spans="3:4" x14ac:dyDescent="0.25">
      <c r="C14047" s="159" t="s">
        <v>30677</v>
      </c>
      <c r="D14047" s="159">
        <v>1</v>
      </c>
    </row>
    <row r="14048" spans="3:4" x14ac:dyDescent="0.25">
      <c r="C14048" s="159" t="s">
        <v>30678</v>
      </c>
      <c r="D14048" s="159">
        <v>1</v>
      </c>
    </row>
    <row r="14049" spans="3:4" x14ac:dyDescent="0.25">
      <c r="C14049" s="159" t="s">
        <v>30679</v>
      </c>
      <c r="D14049" s="159">
        <v>1</v>
      </c>
    </row>
    <row r="14050" spans="3:4" x14ac:dyDescent="0.25">
      <c r="C14050" s="159" t="s">
        <v>30680</v>
      </c>
      <c r="D14050" s="159">
        <v>1</v>
      </c>
    </row>
    <row r="14051" spans="3:4" x14ac:dyDescent="0.25">
      <c r="C14051" s="159" t="s">
        <v>30681</v>
      </c>
      <c r="D14051" s="159">
        <v>1</v>
      </c>
    </row>
    <row r="14052" spans="3:4" x14ac:dyDescent="0.25">
      <c r="C14052" s="159" t="s">
        <v>30682</v>
      </c>
      <c r="D14052" s="159">
        <v>1</v>
      </c>
    </row>
    <row r="14053" spans="3:4" x14ac:dyDescent="0.25">
      <c r="C14053" s="159" t="s">
        <v>30683</v>
      </c>
      <c r="D14053" s="159">
        <v>1</v>
      </c>
    </row>
    <row r="14054" spans="3:4" x14ac:dyDescent="0.25">
      <c r="C14054" s="159" t="s">
        <v>30609</v>
      </c>
      <c r="D14054" s="159">
        <v>1</v>
      </c>
    </row>
    <row r="14055" spans="3:4" x14ac:dyDescent="0.25">
      <c r="C14055" s="159" t="s">
        <v>30610</v>
      </c>
      <c r="D14055" s="159">
        <v>1</v>
      </c>
    </row>
    <row r="14056" spans="3:4" x14ac:dyDescent="0.25">
      <c r="C14056" s="159" t="s">
        <v>30611</v>
      </c>
      <c r="D14056" s="159">
        <v>1</v>
      </c>
    </row>
    <row r="14057" spans="3:4" x14ac:dyDescent="0.25">
      <c r="C14057" s="159" t="s">
        <v>30612</v>
      </c>
      <c r="D14057" s="159">
        <v>1</v>
      </c>
    </row>
    <row r="14058" spans="3:4" x14ac:dyDescent="0.25">
      <c r="C14058" s="159" t="s">
        <v>30613</v>
      </c>
      <c r="D14058" s="159">
        <v>1</v>
      </c>
    </row>
    <row r="14059" spans="3:4" x14ac:dyDescent="0.25">
      <c r="C14059" s="159" t="s">
        <v>30614</v>
      </c>
      <c r="D14059" s="159">
        <v>1</v>
      </c>
    </row>
    <row r="14060" spans="3:4" x14ac:dyDescent="0.25">
      <c r="C14060" s="159" t="s">
        <v>30615</v>
      </c>
      <c r="D14060" s="159">
        <v>1</v>
      </c>
    </row>
    <row r="14061" spans="3:4" x14ac:dyDescent="0.25">
      <c r="C14061" s="159" t="s">
        <v>30616</v>
      </c>
      <c r="D14061" s="159">
        <v>1</v>
      </c>
    </row>
    <row r="14062" spans="3:4" x14ac:dyDescent="0.25">
      <c r="C14062" s="159" t="s">
        <v>30617</v>
      </c>
      <c r="D14062" s="159">
        <v>1</v>
      </c>
    </row>
    <row r="14063" spans="3:4" x14ac:dyDescent="0.25">
      <c r="C14063" s="159" t="s">
        <v>30618</v>
      </c>
      <c r="D14063" s="159">
        <v>1</v>
      </c>
    </row>
    <row r="14064" spans="3:4" x14ac:dyDescent="0.25">
      <c r="C14064" s="159" t="s">
        <v>30619</v>
      </c>
      <c r="D14064" s="159">
        <v>1</v>
      </c>
    </row>
    <row r="14065" spans="3:4" x14ac:dyDescent="0.25">
      <c r="C14065" s="159" t="s">
        <v>30620</v>
      </c>
      <c r="D14065" s="159">
        <v>1</v>
      </c>
    </row>
    <row r="14066" spans="3:4" x14ac:dyDescent="0.25">
      <c r="C14066" s="159" t="s">
        <v>30621</v>
      </c>
      <c r="D14066" s="159">
        <v>1</v>
      </c>
    </row>
    <row r="14067" spans="3:4" x14ac:dyDescent="0.25">
      <c r="C14067" s="159" t="s">
        <v>30622</v>
      </c>
      <c r="D14067" s="159">
        <v>1</v>
      </c>
    </row>
    <row r="14068" spans="3:4" x14ac:dyDescent="0.25">
      <c r="C14068" s="159" t="s">
        <v>30623</v>
      </c>
      <c r="D14068" s="159">
        <v>1</v>
      </c>
    </row>
    <row r="14069" spans="3:4" x14ac:dyDescent="0.25">
      <c r="C14069" s="159" t="s">
        <v>30624</v>
      </c>
      <c r="D14069" s="159">
        <v>1</v>
      </c>
    </row>
    <row r="14070" spans="3:4" x14ac:dyDescent="0.25">
      <c r="C14070" s="159" t="s">
        <v>30625</v>
      </c>
      <c r="D14070" s="159">
        <v>1</v>
      </c>
    </row>
    <row r="14071" spans="3:4" x14ac:dyDescent="0.25">
      <c r="C14071" s="159" t="s">
        <v>30626</v>
      </c>
      <c r="D14071" s="159">
        <v>1</v>
      </c>
    </row>
    <row r="14072" spans="3:4" x14ac:dyDescent="0.25">
      <c r="C14072" s="159" t="s">
        <v>30697</v>
      </c>
      <c r="D14072" s="159">
        <v>1</v>
      </c>
    </row>
    <row r="14073" spans="3:4" x14ac:dyDescent="0.25">
      <c r="C14073" s="159" t="s">
        <v>30698</v>
      </c>
      <c r="D14073" s="159">
        <v>1</v>
      </c>
    </row>
    <row r="14074" spans="3:4" x14ac:dyDescent="0.25">
      <c r="C14074" s="159" t="s">
        <v>30699</v>
      </c>
      <c r="D14074" s="159">
        <v>1</v>
      </c>
    </row>
    <row r="14075" spans="3:4" x14ac:dyDescent="0.25">
      <c r="C14075" s="159" t="s">
        <v>30700</v>
      </c>
      <c r="D14075" s="159">
        <v>1</v>
      </c>
    </row>
    <row r="14076" spans="3:4" x14ac:dyDescent="0.25">
      <c r="C14076" s="159" t="s">
        <v>30701</v>
      </c>
      <c r="D14076" s="159">
        <v>1</v>
      </c>
    </row>
    <row r="14077" spans="3:4" x14ac:dyDescent="0.25">
      <c r="C14077" s="159" t="s">
        <v>30702</v>
      </c>
      <c r="D14077" s="159">
        <v>1</v>
      </c>
    </row>
    <row r="14078" spans="3:4" x14ac:dyDescent="0.25">
      <c r="C14078" s="159" t="s">
        <v>30703</v>
      </c>
      <c r="D14078" s="159">
        <v>1</v>
      </c>
    </row>
    <row r="14079" spans="3:4" x14ac:dyDescent="0.25">
      <c r="C14079" s="159" t="s">
        <v>30704</v>
      </c>
      <c r="D14079" s="159">
        <v>1</v>
      </c>
    </row>
    <row r="14080" spans="3:4" x14ac:dyDescent="0.25">
      <c r="C14080" s="159" t="s">
        <v>30705</v>
      </c>
      <c r="D14080" s="159">
        <v>1</v>
      </c>
    </row>
    <row r="14081" spans="3:4" x14ac:dyDescent="0.25">
      <c r="C14081" s="159" t="s">
        <v>30706</v>
      </c>
      <c r="D14081" s="159">
        <v>1</v>
      </c>
    </row>
    <row r="14082" spans="3:4" x14ac:dyDescent="0.25">
      <c r="C14082" s="159" t="s">
        <v>30707</v>
      </c>
      <c r="D14082" s="159">
        <v>1</v>
      </c>
    </row>
    <row r="14083" spans="3:4" x14ac:dyDescent="0.25">
      <c r="C14083" s="159" t="s">
        <v>30633</v>
      </c>
      <c r="D14083" s="159">
        <v>1</v>
      </c>
    </row>
    <row r="14084" spans="3:4" x14ac:dyDescent="0.25">
      <c r="C14084" s="159" t="s">
        <v>30634</v>
      </c>
      <c r="D14084" s="159">
        <v>1</v>
      </c>
    </row>
    <row r="14085" spans="3:4" x14ac:dyDescent="0.25">
      <c r="C14085" s="159" t="s">
        <v>30635</v>
      </c>
      <c r="D14085" s="159">
        <v>1</v>
      </c>
    </row>
    <row r="14086" spans="3:4" x14ac:dyDescent="0.25">
      <c r="C14086" s="159" t="s">
        <v>30636</v>
      </c>
      <c r="D14086" s="159">
        <v>1</v>
      </c>
    </row>
    <row r="14087" spans="3:4" x14ac:dyDescent="0.25">
      <c r="C14087" s="159" t="s">
        <v>30637</v>
      </c>
      <c r="D14087" s="159">
        <v>1</v>
      </c>
    </row>
    <row r="14088" spans="3:4" x14ac:dyDescent="0.25">
      <c r="C14088" s="159" t="s">
        <v>30638</v>
      </c>
      <c r="D14088" s="159">
        <v>1</v>
      </c>
    </row>
    <row r="14089" spans="3:4" x14ac:dyDescent="0.25">
      <c r="C14089" s="159" t="s">
        <v>30710</v>
      </c>
      <c r="D14089" s="159">
        <v>1</v>
      </c>
    </row>
    <row r="14090" spans="3:4" x14ac:dyDescent="0.25">
      <c r="C14090" s="159" t="s">
        <v>30647</v>
      </c>
      <c r="D14090" s="159">
        <v>1</v>
      </c>
    </row>
    <row r="14091" spans="3:4" x14ac:dyDescent="0.25">
      <c r="C14091" s="159" t="s">
        <v>30648</v>
      </c>
      <c r="D14091" s="159">
        <v>1</v>
      </c>
    </row>
    <row r="14092" spans="3:4" x14ac:dyDescent="0.25">
      <c r="C14092" s="159" t="s">
        <v>30649</v>
      </c>
      <c r="D14092" s="159">
        <v>1</v>
      </c>
    </row>
    <row r="14093" spans="3:4" x14ac:dyDescent="0.25">
      <c r="C14093" s="159" t="s">
        <v>30650</v>
      </c>
      <c r="D14093" s="159">
        <v>1</v>
      </c>
    </row>
    <row r="14094" spans="3:4" x14ac:dyDescent="0.25">
      <c r="C14094" s="159" t="s">
        <v>30651</v>
      </c>
      <c r="D14094" s="159">
        <v>1</v>
      </c>
    </row>
    <row r="14095" spans="3:4" x14ac:dyDescent="0.25">
      <c r="C14095" s="159" t="s">
        <v>30652</v>
      </c>
      <c r="D14095" s="159">
        <v>1</v>
      </c>
    </row>
    <row r="14096" spans="3:4" x14ac:dyDescent="0.25">
      <c r="C14096" s="159" t="s">
        <v>30653</v>
      </c>
      <c r="D14096" s="159">
        <v>1</v>
      </c>
    </row>
    <row r="14097" spans="3:4" x14ac:dyDescent="0.25">
      <c r="C14097" s="159" t="s">
        <v>30654</v>
      </c>
      <c r="D14097" s="159">
        <v>1</v>
      </c>
    </row>
    <row r="14098" spans="3:4" x14ac:dyDescent="0.25">
      <c r="C14098" s="159" t="s">
        <v>30655</v>
      </c>
      <c r="D14098" s="159">
        <v>1</v>
      </c>
    </row>
    <row r="14099" spans="3:4" x14ac:dyDescent="0.25">
      <c r="C14099" s="159" t="s">
        <v>30656</v>
      </c>
      <c r="D14099" s="159">
        <v>1</v>
      </c>
    </row>
    <row r="14100" spans="3:4" x14ac:dyDescent="0.25">
      <c r="C14100" s="159" t="s">
        <v>30657</v>
      </c>
      <c r="D14100" s="159">
        <v>1</v>
      </c>
    </row>
    <row r="14101" spans="3:4" x14ac:dyDescent="0.25">
      <c r="C14101" s="159" t="s">
        <v>30658</v>
      </c>
      <c r="D14101" s="159">
        <v>1</v>
      </c>
    </row>
    <row r="14102" spans="3:4" x14ac:dyDescent="0.25">
      <c r="C14102" s="159" t="s">
        <v>30659</v>
      </c>
      <c r="D14102" s="159">
        <v>1</v>
      </c>
    </row>
    <row r="14103" spans="3:4" x14ac:dyDescent="0.25">
      <c r="C14103" s="159" t="s">
        <v>30660</v>
      </c>
      <c r="D14103" s="159">
        <v>1</v>
      </c>
    </row>
    <row r="14104" spans="3:4" x14ac:dyDescent="0.25">
      <c r="C14104" s="159" t="s">
        <v>30661</v>
      </c>
      <c r="D14104" s="159">
        <v>1</v>
      </c>
    </row>
    <row r="14105" spans="3:4" x14ac:dyDescent="0.25">
      <c r="C14105" s="159" t="s">
        <v>30662</v>
      </c>
      <c r="D14105" s="159">
        <v>1</v>
      </c>
    </row>
    <row r="14106" spans="3:4" x14ac:dyDescent="0.25">
      <c r="C14106" s="159" t="s">
        <v>30663</v>
      </c>
      <c r="D14106" s="159">
        <v>1</v>
      </c>
    </row>
    <row r="14107" spans="3:4" x14ac:dyDescent="0.25">
      <c r="C14107" s="159" t="s">
        <v>30664</v>
      </c>
      <c r="D14107" s="159">
        <v>1</v>
      </c>
    </row>
    <row r="14108" spans="3:4" x14ac:dyDescent="0.25">
      <c r="C14108" s="159" t="s">
        <v>30665</v>
      </c>
      <c r="D14108" s="159">
        <v>1</v>
      </c>
    </row>
    <row r="14109" spans="3:4" x14ac:dyDescent="0.25">
      <c r="C14109" s="159" t="s">
        <v>30666</v>
      </c>
      <c r="D14109" s="159">
        <v>1</v>
      </c>
    </row>
    <row r="14110" spans="3:4" x14ac:dyDescent="0.25">
      <c r="C14110" s="159" t="s">
        <v>30667</v>
      </c>
      <c r="D14110" s="159">
        <v>1</v>
      </c>
    </row>
    <row r="14111" spans="3:4" x14ac:dyDescent="0.25">
      <c r="C14111" s="159" t="s">
        <v>30668</v>
      </c>
      <c r="D14111" s="159">
        <v>1</v>
      </c>
    </row>
    <row r="14112" spans="3:4" x14ac:dyDescent="0.25">
      <c r="C14112" s="159" t="s">
        <v>30669</v>
      </c>
      <c r="D14112" s="159">
        <v>1</v>
      </c>
    </row>
    <row r="14113" spans="3:4" x14ac:dyDescent="0.25">
      <c r="C14113" s="159" t="s">
        <v>30670</v>
      </c>
      <c r="D14113" s="159">
        <v>1</v>
      </c>
    </row>
    <row r="14114" spans="3:4" x14ac:dyDescent="0.25">
      <c r="C14114" s="159" t="s">
        <v>30671</v>
      </c>
      <c r="D14114" s="159">
        <v>1</v>
      </c>
    </row>
    <row r="14115" spans="3:4" x14ac:dyDescent="0.25">
      <c r="C14115" s="159" t="s">
        <v>30672</v>
      </c>
      <c r="D14115" s="159">
        <v>1</v>
      </c>
    </row>
    <row r="14116" spans="3:4" x14ac:dyDescent="0.25">
      <c r="C14116" s="159" t="s">
        <v>30866</v>
      </c>
      <c r="D14116" s="159">
        <v>1</v>
      </c>
    </row>
    <row r="14117" spans="3:4" x14ac:dyDescent="0.25">
      <c r="C14117" s="159" t="s">
        <v>30867</v>
      </c>
      <c r="D14117" s="159">
        <v>1</v>
      </c>
    </row>
    <row r="14118" spans="3:4" x14ac:dyDescent="0.25">
      <c r="C14118" s="159" t="s">
        <v>30868</v>
      </c>
      <c r="D14118" s="159">
        <v>1</v>
      </c>
    </row>
    <row r="14119" spans="3:4" x14ac:dyDescent="0.25">
      <c r="C14119" s="159" t="s">
        <v>30869</v>
      </c>
      <c r="D14119" s="159">
        <v>1</v>
      </c>
    </row>
    <row r="14120" spans="3:4" x14ac:dyDescent="0.25">
      <c r="C14120" s="159" t="s">
        <v>30870</v>
      </c>
      <c r="D14120" s="159">
        <v>1</v>
      </c>
    </row>
    <row r="14121" spans="3:4" x14ac:dyDescent="0.25">
      <c r="C14121" s="159" t="s">
        <v>30871</v>
      </c>
      <c r="D14121" s="159">
        <v>1</v>
      </c>
    </row>
    <row r="14122" spans="3:4" x14ac:dyDescent="0.25">
      <c r="C14122" s="159" t="s">
        <v>30872</v>
      </c>
      <c r="D14122" s="159">
        <v>1</v>
      </c>
    </row>
    <row r="14123" spans="3:4" x14ac:dyDescent="0.25">
      <c r="C14123" s="159" t="s">
        <v>30873</v>
      </c>
      <c r="D14123" s="159">
        <v>1</v>
      </c>
    </row>
    <row r="14124" spans="3:4" x14ac:dyDescent="0.25">
      <c r="C14124" s="159" t="s">
        <v>30874</v>
      </c>
      <c r="D14124" s="159">
        <v>1</v>
      </c>
    </row>
    <row r="14125" spans="3:4" x14ac:dyDescent="0.25">
      <c r="C14125" s="159" t="s">
        <v>30875</v>
      </c>
      <c r="D14125" s="159">
        <v>1</v>
      </c>
    </row>
    <row r="14126" spans="3:4" x14ac:dyDescent="0.25">
      <c r="C14126" s="159" t="s">
        <v>30876</v>
      </c>
      <c r="D14126" s="159">
        <v>1</v>
      </c>
    </row>
    <row r="14127" spans="3:4" x14ac:dyDescent="0.25">
      <c r="C14127" s="159" t="s">
        <v>30877</v>
      </c>
      <c r="D14127" s="159">
        <v>1</v>
      </c>
    </row>
    <row r="14128" spans="3:4" x14ac:dyDescent="0.25">
      <c r="C14128" s="159" t="s">
        <v>30878</v>
      </c>
      <c r="D14128" s="159">
        <v>1</v>
      </c>
    </row>
    <row r="14129" spans="3:4" x14ac:dyDescent="0.25">
      <c r="C14129" s="159" t="s">
        <v>30879</v>
      </c>
      <c r="D14129" s="159">
        <v>1</v>
      </c>
    </row>
    <row r="14130" spans="3:4" x14ac:dyDescent="0.25">
      <c r="C14130" s="159" t="s">
        <v>30880</v>
      </c>
      <c r="D14130" s="159">
        <v>1</v>
      </c>
    </row>
    <row r="14131" spans="3:4" x14ac:dyDescent="0.25">
      <c r="C14131" s="159" t="s">
        <v>30881</v>
      </c>
      <c r="D14131" s="159">
        <v>1</v>
      </c>
    </row>
    <row r="14132" spans="3:4" x14ac:dyDescent="0.25">
      <c r="C14132" s="159" t="s">
        <v>30882</v>
      </c>
      <c r="D14132" s="159">
        <v>1</v>
      </c>
    </row>
    <row r="14133" spans="3:4" x14ac:dyDescent="0.25">
      <c r="C14133" s="159" t="s">
        <v>30883</v>
      </c>
      <c r="D14133" s="159">
        <v>1</v>
      </c>
    </row>
    <row r="14134" spans="3:4" x14ac:dyDescent="0.25">
      <c r="C14134" s="159" t="s">
        <v>30884</v>
      </c>
      <c r="D14134" s="159">
        <v>1</v>
      </c>
    </row>
    <row r="14135" spans="3:4" x14ac:dyDescent="0.25">
      <c r="C14135" s="159" t="s">
        <v>30885</v>
      </c>
      <c r="D14135" s="159">
        <v>1</v>
      </c>
    </row>
    <row r="14136" spans="3:4" x14ac:dyDescent="0.25">
      <c r="C14136" s="159" t="s">
        <v>30886</v>
      </c>
      <c r="D14136" s="159">
        <v>1</v>
      </c>
    </row>
    <row r="14137" spans="3:4" x14ac:dyDescent="0.25">
      <c r="C14137" s="159" t="s">
        <v>30887</v>
      </c>
      <c r="D14137" s="159">
        <v>1</v>
      </c>
    </row>
    <row r="14138" spans="3:4" x14ac:dyDescent="0.25">
      <c r="C14138" s="159" t="s">
        <v>30888</v>
      </c>
      <c r="D14138" s="159">
        <v>1</v>
      </c>
    </row>
    <row r="14139" spans="3:4" x14ac:dyDescent="0.25">
      <c r="C14139" s="159" t="s">
        <v>30792</v>
      </c>
      <c r="D14139" s="159">
        <v>1</v>
      </c>
    </row>
    <row r="14140" spans="3:4" x14ac:dyDescent="0.25">
      <c r="C14140" s="159" t="s">
        <v>30793</v>
      </c>
      <c r="D14140" s="159">
        <v>1</v>
      </c>
    </row>
    <row r="14141" spans="3:4" x14ac:dyDescent="0.25">
      <c r="C14141" s="159" t="s">
        <v>30794</v>
      </c>
      <c r="D14141" s="159">
        <v>1</v>
      </c>
    </row>
    <row r="14142" spans="3:4" x14ac:dyDescent="0.25">
      <c r="C14142" s="159" t="s">
        <v>30795</v>
      </c>
      <c r="D14142" s="159">
        <v>1</v>
      </c>
    </row>
    <row r="14143" spans="3:4" x14ac:dyDescent="0.25">
      <c r="C14143" s="159" t="s">
        <v>30796</v>
      </c>
      <c r="D14143" s="159">
        <v>1</v>
      </c>
    </row>
    <row r="14144" spans="3:4" x14ac:dyDescent="0.25">
      <c r="C14144" s="159" t="s">
        <v>30797</v>
      </c>
      <c r="D14144" s="159">
        <v>1</v>
      </c>
    </row>
    <row r="14145" spans="3:4" x14ac:dyDescent="0.25">
      <c r="C14145" s="159" t="s">
        <v>30798</v>
      </c>
      <c r="D14145" s="159">
        <v>1</v>
      </c>
    </row>
    <row r="14146" spans="3:4" x14ac:dyDescent="0.25">
      <c r="C14146" s="159" t="s">
        <v>30799</v>
      </c>
      <c r="D14146" s="159">
        <v>1</v>
      </c>
    </row>
    <row r="14147" spans="3:4" x14ac:dyDescent="0.25">
      <c r="C14147" s="159" t="s">
        <v>30800</v>
      </c>
      <c r="D14147" s="159">
        <v>1</v>
      </c>
    </row>
    <row r="14148" spans="3:4" x14ac:dyDescent="0.25">
      <c r="C14148" s="159" t="s">
        <v>30801</v>
      </c>
      <c r="D14148" s="159">
        <v>1</v>
      </c>
    </row>
    <row r="14149" spans="3:4" x14ac:dyDescent="0.25">
      <c r="C14149" s="159" t="s">
        <v>30802</v>
      </c>
      <c r="D14149" s="159">
        <v>1</v>
      </c>
    </row>
    <row r="14150" spans="3:4" x14ac:dyDescent="0.25">
      <c r="C14150" s="159" t="s">
        <v>30803</v>
      </c>
      <c r="D14150" s="159">
        <v>1</v>
      </c>
    </row>
    <row r="14151" spans="3:4" x14ac:dyDescent="0.25">
      <c r="C14151" s="159" t="s">
        <v>30804</v>
      </c>
      <c r="D14151" s="159">
        <v>1</v>
      </c>
    </row>
    <row r="14152" spans="3:4" x14ac:dyDescent="0.25">
      <c r="C14152" s="159" t="s">
        <v>30805</v>
      </c>
      <c r="D14152" s="159">
        <v>1</v>
      </c>
    </row>
    <row r="14153" spans="3:4" x14ac:dyDescent="0.25">
      <c r="C14153" s="159" t="s">
        <v>30806</v>
      </c>
      <c r="D14153" s="159">
        <v>1</v>
      </c>
    </row>
    <row r="14154" spans="3:4" x14ac:dyDescent="0.25">
      <c r="C14154" s="159" t="s">
        <v>30807</v>
      </c>
      <c r="D14154" s="159">
        <v>1</v>
      </c>
    </row>
    <row r="14155" spans="3:4" x14ac:dyDescent="0.25">
      <c r="C14155" s="159" t="s">
        <v>30808</v>
      </c>
      <c r="D14155" s="159">
        <v>1</v>
      </c>
    </row>
    <row r="14156" spans="3:4" x14ac:dyDescent="0.25">
      <c r="C14156" s="159" t="s">
        <v>30809</v>
      </c>
      <c r="D14156" s="159">
        <v>1</v>
      </c>
    </row>
    <row r="14157" spans="3:4" x14ac:dyDescent="0.25">
      <c r="C14157" s="159" t="s">
        <v>30810</v>
      </c>
      <c r="D14157" s="159">
        <v>1</v>
      </c>
    </row>
    <row r="14158" spans="3:4" x14ac:dyDescent="0.25">
      <c r="C14158" s="159" t="s">
        <v>30811</v>
      </c>
      <c r="D14158" s="159">
        <v>1</v>
      </c>
    </row>
    <row r="14159" spans="3:4" x14ac:dyDescent="0.25">
      <c r="C14159" s="159" t="s">
        <v>30812</v>
      </c>
      <c r="D14159" s="159">
        <v>1</v>
      </c>
    </row>
    <row r="14160" spans="3:4" x14ac:dyDescent="0.25">
      <c r="C14160" s="159" t="s">
        <v>30813</v>
      </c>
      <c r="D14160" s="159">
        <v>1</v>
      </c>
    </row>
    <row r="14161" spans="3:4" x14ac:dyDescent="0.25">
      <c r="C14161" s="159" t="s">
        <v>30814</v>
      </c>
      <c r="D14161" s="159">
        <v>1</v>
      </c>
    </row>
    <row r="14162" spans="3:4" x14ac:dyDescent="0.25">
      <c r="C14162" s="159" t="s">
        <v>30815</v>
      </c>
      <c r="D14162" s="159">
        <v>1</v>
      </c>
    </row>
    <row r="14163" spans="3:4" x14ac:dyDescent="0.25">
      <c r="C14163" s="159" t="s">
        <v>30816</v>
      </c>
      <c r="D14163" s="159">
        <v>1</v>
      </c>
    </row>
    <row r="14164" spans="3:4" x14ac:dyDescent="0.25">
      <c r="C14164" s="159" t="s">
        <v>30817</v>
      </c>
      <c r="D14164" s="159">
        <v>1</v>
      </c>
    </row>
    <row r="14165" spans="3:4" x14ac:dyDescent="0.25">
      <c r="C14165" s="159" t="s">
        <v>30818</v>
      </c>
      <c r="D14165" s="159">
        <v>1</v>
      </c>
    </row>
    <row r="14166" spans="3:4" x14ac:dyDescent="0.25">
      <c r="C14166" s="159" t="s">
        <v>30819</v>
      </c>
      <c r="D14166" s="159">
        <v>1</v>
      </c>
    </row>
    <row r="14167" spans="3:4" x14ac:dyDescent="0.25">
      <c r="C14167" s="159" t="s">
        <v>30820</v>
      </c>
      <c r="D14167" s="159">
        <v>1</v>
      </c>
    </row>
    <row r="14168" spans="3:4" x14ac:dyDescent="0.25">
      <c r="C14168" s="159" t="s">
        <v>30821</v>
      </c>
      <c r="D14168" s="159">
        <v>1</v>
      </c>
    </row>
    <row r="14169" spans="3:4" x14ac:dyDescent="0.25">
      <c r="C14169" s="159" t="s">
        <v>30822</v>
      </c>
      <c r="D14169" s="159">
        <v>1</v>
      </c>
    </row>
    <row r="14170" spans="3:4" x14ac:dyDescent="0.25">
      <c r="C14170" s="159" t="s">
        <v>30823</v>
      </c>
      <c r="D14170" s="159">
        <v>1</v>
      </c>
    </row>
    <row r="14171" spans="3:4" x14ac:dyDescent="0.25">
      <c r="C14171" s="159" t="s">
        <v>30824</v>
      </c>
      <c r="D14171" s="159">
        <v>1</v>
      </c>
    </row>
    <row r="14172" spans="3:4" x14ac:dyDescent="0.25">
      <c r="C14172" s="159" t="s">
        <v>30825</v>
      </c>
      <c r="D14172" s="159">
        <v>1</v>
      </c>
    </row>
    <row r="14173" spans="3:4" x14ac:dyDescent="0.25">
      <c r="C14173" s="159" t="s">
        <v>30826</v>
      </c>
      <c r="D14173" s="159">
        <v>1</v>
      </c>
    </row>
    <row r="14174" spans="3:4" x14ac:dyDescent="0.25">
      <c r="C14174" s="159" t="s">
        <v>30827</v>
      </c>
      <c r="D14174" s="159">
        <v>1</v>
      </c>
    </row>
    <row r="14175" spans="3:4" x14ac:dyDescent="0.25">
      <c r="C14175" s="159" t="s">
        <v>30828</v>
      </c>
      <c r="D14175" s="159">
        <v>1</v>
      </c>
    </row>
    <row r="14176" spans="3:4" x14ac:dyDescent="0.25">
      <c r="C14176" s="159" t="s">
        <v>30829</v>
      </c>
      <c r="D14176" s="159">
        <v>1</v>
      </c>
    </row>
    <row r="14177" spans="3:4" x14ac:dyDescent="0.25">
      <c r="C14177" s="159" t="s">
        <v>30830</v>
      </c>
      <c r="D14177" s="159">
        <v>1</v>
      </c>
    </row>
    <row r="14178" spans="3:4" x14ac:dyDescent="0.25">
      <c r="C14178" s="159" t="s">
        <v>30831</v>
      </c>
      <c r="D14178" s="159">
        <v>1</v>
      </c>
    </row>
    <row r="14179" spans="3:4" x14ac:dyDescent="0.25">
      <c r="C14179" s="159" t="s">
        <v>30832</v>
      </c>
      <c r="D14179" s="159">
        <v>1</v>
      </c>
    </row>
    <row r="14180" spans="3:4" x14ac:dyDescent="0.25">
      <c r="C14180" s="159" t="s">
        <v>30833</v>
      </c>
      <c r="D14180" s="159">
        <v>1</v>
      </c>
    </row>
    <row r="14181" spans="3:4" x14ac:dyDescent="0.25">
      <c r="C14181" s="159" t="s">
        <v>30834</v>
      </c>
      <c r="D14181" s="159">
        <v>1</v>
      </c>
    </row>
    <row r="14182" spans="3:4" x14ac:dyDescent="0.25">
      <c r="C14182" s="159" t="s">
        <v>30835</v>
      </c>
      <c r="D14182" s="159">
        <v>1</v>
      </c>
    </row>
    <row r="14183" spans="3:4" x14ac:dyDescent="0.25">
      <c r="C14183" s="159" t="s">
        <v>30836</v>
      </c>
      <c r="D14183" s="159">
        <v>1</v>
      </c>
    </row>
    <row r="14184" spans="3:4" x14ac:dyDescent="0.25">
      <c r="C14184" s="159" t="s">
        <v>30837</v>
      </c>
      <c r="D14184" s="159">
        <v>1</v>
      </c>
    </row>
    <row r="14185" spans="3:4" x14ac:dyDescent="0.25">
      <c r="C14185" s="159" t="s">
        <v>30838</v>
      </c>
      <c r="D14185" s="159">
        <v>1</v>
      </c>
    </row>
    <row r="14186" spans="3:4" x14ac:dyDescent="0.25">
      <c r="C14186" s="159" t="s">
        <v>30839</v>
      </c>
      <c r="D14186" s="159">
        <v>1</v>
      </c>
    </row>
    <row r="14187" spans="3:4" x14ac:dyDescent="0.25">
      <c r="C14187" s="159" t="s">
        <v>30840</v>
      </c>
      <c r="D14187" s="159">
        <v>1</v>
      </c>
    </row>
    <row r="14188" spans="3:4" x14ac:dyDescent="0.25">
      <c r="C14188" s="159" t="s">
        <v>30841</v>
      </c>
      <c r="D14188" s="159">
        <v>1</v>
      </c>
    </row>
    <row r="14189" spans="3:4" x14ac:dyDescent="0.25">
      <c r="C14189" s="159" t="s">
        <v>30842</v>
      </c>
      <c r="D14189" s="159">
        <v>1</v>
      </c>
    </row>
    <row r="14190" spans="3:4" x14ac:dyDescent="0.25">
      <c r="C14190" s="159" t="s">
        <v>30843</v>
      </c>
      <c r="D14190" s="159">
        <v>1</v>
      </c>
    </row>
    <row r="14191" spans="3:4" x14ac:dyDescent="0.25">
      <c r="C14191" s="159" t="s">
        <v>30844</v>
      </c>
      <c r="D14191" s="159">
        <v>1</v>
      </c>
    </row>
    <row r="14192" spans="3:4" x14ac:dyDescent="0.25">
      <c r="C14192" s="159" t="s">
        <v>30845</v>
      </c>
      <c r="D14192" s="159">
        <v>1</v>
      </c>
    </row>
    <row r="14193" spans="3:4" x14ac:dyDescent="0.25">
      <c r="C14193" s="159" t="s">
        <v>30846</v>
      </c>
      <c r="D14193" s="159">
        <v>1</v>
      </c>
    </row>
    <row r="14194" spans="3:4" x14ac:dyDescent="0.25">
      <c r="C14194" s="159" t="s">
        <v>30847</v>
      </c>
      <c r="D14194" s="159">
        <v>1</v>
      </c>
    </row>
    <row r="14195" spans="3:4" x14ac:dyDescent="0.25">
      <c r="C14195" s="159" t="s">
        <v>30848</v>
      </c>
      <c r="D14195" s="159">
        <v>1</v>
      </c>
    </row>
    <row r="14196" spans="3:4" x14ac:dyDescent="0.25">
      <c r="C14196" s="159" t="s">
        <v>30849</v>
      </c>
      <c r="D14196" s="159">
        <v>1</v>
      </c>
    </row>
    <row r="14197" spans="3:4" x14ac:dyDescent="0.25">
      <c r="C14197" s="159" t="s">
        <v>30850</v>
      </c>
      <c r="D14197" s="159">
        <v>1</v>
      </c>
    </row>
    <row r="14198" spans="3:4" x14ac:dyDescent="0.25">
      <c r="C14198" s="159" t="s">
        <v>30851</v>
      </c>
      <c r="D14198" s="159">
        <v>1</v>
      </c>
    </row>
    <row r="14199" spans="3:4" x14ac:dyDescent="0.25">
      <c r="C14199" s="159" t="s">
        <v>30852</v>
      </c>
      <c r="D14199" s="159">
        <v>1</v>
      </c>
    </row>
    <row r="14200" spans="3:4" x14ac:dyDescent="0.25">
      <c r="C14200" s="159" t="s">
        <v>30853</v>
      </c>
      <c r="D14200" s="159">
        <v>1</v>
      </c>
    </row>
    <row r="14201" spans="3:4" x14ac:dyDescent="0.25">
      <c r="C14201" s="159" t="s">
        <v>30854</v>
      </c>
      <c r="D14201" s="159">
        <v>1</v>
      </c>
    </row>
    <row r="14202" spans="3:4" x14ac:dyDescent="0.25">
      <c r="C14202" s="159" t="s">
        <v>30855</v>
      </c>
      <c r="D14202" s="159">
        <v>1</v>
      </c>
    </row>
    <row r="14203" spans="3:4" x14ac:dyDescent="0.25">
      <c r="C14203" s="159" t="s">
        <v>30856</v>
      </c>
      <c r="D14203" s="159">
        <v>1</v>
      </c>
    </row>
    <row r="14204" spans="3:4" x14ac:dyDescent="0.25">
      <c r="C14204" s="159" t="s">
        <v>30857</v>
      </c>
      <c r="D14204" s="159">
        <v>1</v>
      </c>
    </row>
    <row r="14205" spans="3:4" x14ac:dyDescent="0.25">
      <c r="C14205" s="159" t="s">
        <v>30967</v>
      </c>
      <c r="D14205" s="159">
        <v>1</v>
      </c>
    </row>
    <row r="14206" spans="3:4" x14ac:dyDescent="0.25">
      <c r="C14206" s="159" t="s">
        <v>30968</v>
      </c>
      <c r="D14206" s="159">
        <v>1</v>
      </c>
    </row>
    <row r="14207" spans="3:4" x14ac:dyDescent="0.25">
      <c r="C14207" s="159" t="s">
        <v>30969</v>
      </c>
      <c r="D14207" s="159">
        <v>1</v>
      </c>
    </row>
    <row r="14208" spans="3:4" x14ac:dyDescent="0.25">
      <c r="C14208" s="159" t="s">
        <v>30970</v>
      </c>
      <c r="D14208" s="159">
        <v>1</v>
      </c>
    </row>
    <row r="14209" spans="3:4" x14ac:dyDescent="0.25">
      <c r="C14209" s="159" t="s">
        <v>30950</v>
      </c>
      <c r="D14209" s="159">
        <v>1</v>
      </c>
    </row>
    <row r="14210" spans="3:4" x14ac:dyDescent="0.25">
      <c r="C14210" s="159" t="s">
        <v>30951</v>
      </c>
      <c r="D14210" s="159">
        <v>1</v>
      </c>
    </row>
    <row r="14211" spans="3:4" x14ac:dyDescent="0.25">
      <c r="C14211" s="159" t="s">
        <v>30952</v>
      </c>
      <c r="D14211" s="159">
        <v>1</v>
      </c>
    </row>
    <row r="14212" spans="3:4" x14ac:dyDescent="0.25">
      <c r="C14212" s="159" t="s">
        <v>30953</v>
      </c>
      <c r="D14212" s="159">
        <v>1</v>
      </c>
    </row>
    <row r="14213" spans="3:4" x14ac:dyDescent="0.25">
      <c r="C14213" s="159" t="s">
        <v>30954</v>
      </c>
      <c r="D14213" s="159">
        <v>1</v>
      </c>
    </row>
    <row r="14214" spans="3:4" x14ac:dyDescent="0.25">
      <c r="C14214" s="159" t="s">
        <v>30955</v>
      </c>
      <c r="D14214" s="159">
        <v>1</v>
      </c>
    </row>
    <row r="14215" spans="3:4" x14ac:dyDescent="0.25">
      <c r="C14215" s="159" t="s">
        <v>30956</v>
      </c>
      <c r="D14215" s="159">
        <v>1</v>
      </c>
    </row>
    <row r="14216" spans="3:4" x14ac:dyDescent="0.25">
      <c r="C14216" s="159" t="s">
        <v>30957</v>
      </c>
      <c r="D14216" s="159">
        <v>1</v>
      </c>
    </row>
    <row r="14217" spans="3:4" x14ac:dyDescent="0.25">
      <c r="C14217" s="159" t="s">
        <v>30958</v>
      </c>
      <c r="D14217" s="159">
        <v>1</v>
      </c>
    </row>
    <row r="14218" spans="3:4" x14ac:dyDescent="0.25">
      <c r="C14218" s="159" t="s">
        <v>30959</v>
      </c>
      <c r="D14218" s="159">
        <v>1</v>
      </c>
    </row>
    <row r="14219" spans="3:4" x14ac:dyDescent="0.25">
      <c r="C14219" s="159" t="s">
        <v>30960</v>
      </c>
      <c r="D14219" s="159">
        <v>1</v>
      </c>
    </row>
    <row r="14220" spans="3:4" x14ac:dyDescent="0.25">
      <c r="C14220" s="159" t="s">
        <v>30961</v>
      </c>
      <c r="D14220" s="159">
        <v>1</v>
      </c>
    </row>
    <row r="14221" spans="3:4" x14ac:dyDescent="0.25">
      <c r="C14221" s="159" t="s">
        <v>30962</v>
      </c>
      <c r="D14221" s="159">
        <v>1</v>
      </c>
    </row>
    <row r="14222" spans="3:4" x14ac:dyDescent="0.25">
      <c r="C14222" s="159" t="s">
        <v>30963</v>
      </c>
      <c r="D14222" s="159">
        <v>1</v>
      </c>
    </row>
    <row r="14223" spans="3:4" x14ac:dyDescent="0.25">
      <c r="C14223" s="159" t="s">
        <v>30964</v>
      </c>
      <c r="D14223" s="159">
        <v>1</v>
      </c>
    </row>
    <row r="14224" spans="3:4" x14ac:dyDescent="0.25">
      <c r="C14224" s="159" t="s">
        <v>30965</v>
      </c>
      <c r="D14224" s="159">
        <v>1</v>
      </c>
    </row>
    <row r="14225" spans="3:4" x14ac:dyDescent="0.25">
      <c r="C14225" s="159" t="s">
        <v>30966</v>
      </c>
      <c r="D14225" s="159">
        <v>1</v>
      </c>
    </row>
    <row r="14226" spans="3:4" x14ac:dyDescent="0.25">
      <c r="C14226" s="159" t="s">
        <v>30762</v>
      </c>
      <c r="D14226" s="159">
        <v>1</v>
      </c>
    </row>
    <row r="14227" spans="3:4" x14ac:dyDescent="0.25">
      <c r="C14227" s="159" t="s">
        <v>30763</v>
      </c>
      <c r="D14227" s="159">
        <v>1</v>
      </c>
    </row>
    <row r="14228" spans="3:4" x14ac:dyDescent="0.25">
      <c r="C14228" s="159" t="s">
        <v>30764</v>
      </c>
      <c r="D14228" s="159">
        <v>1</v>
      </c>
    </row>
    <row r="14229" spans="3:4" x14ac:dyDescent="0.25">
      <c r="C14229" s="159" t="s">
        <v>30765</v>
      </c>
      <c r="D14229" s="159">
        <v>1</v>
      </c>
    </row>
    <row r="14230" spans="3:4" x14ac:dyDescent="0.25">
      <c r="C14230" s="159" t="s">
        <v>30766</v>
      </c>
      <c r="D14230" s="159">
        <v>1</v>
      </c>
    </row>
    <row r="14231" spans="3:4" x14ac:dyDescent="0.25">
      <c r="C14231" s="159" t="s">
        <v>30767</v>
      </c>
      <c r="D14231" s="159">
        <v>1</v>
      </c>
    </row>
    <row r="14232" spans="3:4" x14ac:dyDescent="0.25">
      <c r="C14232" s="159" t="s">
        <v>30768</v>
      </c>
      <c r="D14232" s="159">
        <v>1</v>
      </c>
    </row>
    <row r="14233" spans="3:4" x14ac:dyDescent="0.25">
      <c r="C14233" s="159" t="s">
        <v>30769</v>
      </c>
      <c r="D14233" s="159">
        <v>1</v>
      </c>
    </row>
    <row r="14234" spans="3:4" x14ac:dyDescent="0.25">
      <c r="C14234" s="159" t="s">
        <v>30770</v>
      </c>
      <c r="D14234" s="159">
        <v>1</v>
      </c>
    </row>
    <row r="14235" spans="3:4" x14ac:dyDescent="0.25">
      <c r="C14235" s="159" t="s">
        <v>30771</v>
      </c>
      <c r="D14235" s="159">
        <v>1</v>
      </c>
    </row>
    <row r="14236" spans="3:4" x14ac:dyDescent="0.25">
      <c r="C14236" s="159" t="s">
        <v>30772</v>
      </c>
      <c r="D14236" s="159">
        <v>1</v>
      </c>
    </row>
    <row r="14237" spans="3:4" x14ac:dyDescent="0.25">
      <c r="C14237" s="159" t="s">
        <v>30773</v>
      </c>
      <c r="D14237" s="159">
        <v>1</v>
      </c>
    </row>
    <row r="14238" spans="3:4" x14ac:dyDescent="0.25">
      <c r="C14238" s="159" t="s">
        <v>30774</v>
      </c>
      <c r="D14238" s="159">
        <v>1</v>
      </c>
    </row>
    <row r="14239" spans="3:4" x14ac:dyDescent="0.25">
      <c r="C14239" s="159" t="s">
        <v>30775</v>
      </c>
      <c r="D14239" s="159">
        <v>1</v>
      </c>
    </row>
    <row r="14240" spans="3:4" x14ac:dyDescent="0.25">
      <c r="C14240" s="159" t="s">
        <v>30776</v>
      </c>
      <c r="D14240" s="159">
        <v>1</v>
      </c>
    </row>
    <row r="14241" spans="3:4" x14ac:dyDescent="0.25">
      <c r="C14241" s="159" t="s">
        <v>30777</v>
      </c>
      <c r="D14241" s="159">
        <v>1</v>
      </c>
    </row>
    <row r="14242" spans="3:4" x14ac:dyDescent="0.25">
      <c r="C14242" s="159" t="s">
        <v>30778</v>
      </c>
      <c r="D14242" s="159">
        <v>1</v>
      </c>
    </row>
    <row r="14243" spans="3:4" x14ac:dyDescent="0.25">
      <c r="C14243" s="159" t="s">
        <v>30779</v>
      </c>
      <c r="D14243" s="159">
        <v>1</v>
      </c>
    </row>
    <row r="14244" spans="3:4" x14ac:dyDescent="0.25">
      <c r="C14244" s="159" t="s">
        <v>30780</v>
      </c>
      <c r="D14244" s="159">
        <v>1</v>
      </c>
    </row>
    <row r="14245" spans="3:4" x14ac:dyDescent="0.25">
      <c r="C14245" s="159" t="s">
        <v>30781</v>
      </c>
      <c r="D14245" s="159">
        <v>1</v>
      </c>
    </row>
    <row r="14246" spans="3:4" x14ac:dyDescent="0.25">
      <c r="C14246" s="159" t="s">
        <v>30782</v>
      </c>
      <c r="D14246" s="159">
        <v>1</v>
      </c>
    </row>
    <row r="14247" spans="3:4" x14ac:dyDescent="0.25">
      <c r="C14247" s="159" t="s">
        <v>30783</v>
      </c>
      <c r="D14247" s="159">
        <v>1</v>
      </c>
    </row>
    <row r="14248" spans="3:4" x14ac:dyDescent="0.25">
      <c r="C14248" s="159" t="s">
        <v>30784</v>
      </c>
      <c r="D14248" s="159">
        <v>1</v>
      </c>
    </row>
    <row r="14249" spans="3:4" x14ac:dyDescent="0.25">
      <c r="C14249" s="159" t="s">
        <v>30785</v>
      </c>
      <c r="D14249" s="159">
        <v>1</v>
      </c>
    </row>
    <row r="14250" spans="3:4" x14ac:dyDescent="0.25">
      <c r="C14250" s="159" t="s">
        <v>30786</v>
      </c>
      <c r="D14250" s="159">
        <v>1</v>
      </c>
    </row>
    <row r="14251" spans="3:4" x14ac:dyDescent="0.25">
      <c r="C14251" s="159" t="s">
        <v>30787</v>
      </c>
      <c r="D14251" s="159">
        <v>1</v>
      </c>
    </row>
    <row r="14252" spans="3:4" x14ac:dyDescent="0.25">
      <c r="C14252" s="159" t="s">
        <v>30788</v>
      </c>
      <c r="D14252" s="159">
        <v>1</v>
      </c>
    </row>
    <row r="14253" spans="3:4" x14ac:dyDescent="0.25">
      <c r="C14253" s="159" t="s">
        <v>30789</v>
      </c>
      <c r="D14253" s="159">
        <v>1</v>
      </c>
    </row>
    <row r="14254" spans="3:4" x14ac:dyDescent="0.25">
      <c r="C14254" s="159" t="s">
        <v>30790</v>
      </c>
      <c r="D14254" s="159">
        <v>1</v>
      </c>
    </row>
    <row r="14255" spans="3:4" x14ac:dyDescent="0.25">
      <c r="C14255" s="159" t="s">
        <v>30791</v>
      </c>
      <c r="D14255" s="159">
        <v>1</v>
      </c>
    </row>
    <row r="14256" spans="3:4" x14ac:dyDescent="0.25">
      <c r="C14256" s="159" t="s">
        <v>30987</v>
      </c>
      <c r="D14256" s="159">
        <v>1</v>
      </c>
    </row>
    <row r="14257" spans="3:4" x14ac:dyDescent="0.25">
      <c r="C14257" s="159" t="s">
        <v>30988</v>
      </c>
      <c r="D14257" s="159">
        <v>1</v>
      </c>
    </row>
    <row r="14258" spans="3:4" x14ac:dyDescent="0.25">
      <c r="C14258" s="159" t="s">
        <v>30989</v>
      </c>
      <c r="D14258" s="159">
        <v>1</v>
      </c>
    </row>
    <row r="14259" spans="3:4" x14ac:dyDescent="0.25">
      <c r="C14259" s="159" t="s">
        <v>30990</v>
      </c>
      <c r="D14259" s="159">
        <v>1</v>
      </c>
    </row>
    <row r="14260" spans="3:4" x14ac:dyDescent="0.25">
      <c r="C14260" s="159" t="s">
        <v>30991</v>
      </c>
      <c r="D14260" s="159">
        <v>1</v>
      </c>
    </row>
    <row r="14261" spans="3:4" x14ac:dyDescent="0.25">
      <c r="C14261" s="159" t="s">
        <v>30992</v>
      </c>
      <c r="D14261" s="159">
        <v>1</v>
      </c>
    </row>
    <row r="14262" spans="3:4" x14ac:dyDescent="0.25">
      <c r="C14262" s="159" t="s">
        <v>30993</v>
      </c>
      <c r="D14262" s="159">
        <v>1</v>
      </c>
    </row>
    <row r="14263" spans="3:4" x14ac:dyDescent="0.25">
      <c r="C14263" s="159" t="s">
        <v>30994</v>
      </c>
      <c r="D14263" s="159">
        <v>1</v>
      </c>
    </row>
    <row r="14264" spans="3:4" x14ac:dyDescent="0.25">
      <c r="C14264" s="159" t="s">
        <v>30995</v>
      </c>
      <c r="D14264" s="159">
        <v>1</v>
      </c>
    </row>
    <row r="14265" spans="3:4" x14ac:dyDescent="0.25">
      <c r="C14265" s="159" t="s">
        <v>30996</v>
      </c>
      <c r="D14265" s="159">
        <v>1</v>
      </c>
    </row>
    <row r="14266" spans="3:4" x14ac:dyDescent="0.25">
      <c r="C14266" s="159" t="s">
        <v>30997</v>
      </c>
      <c r="D14266" s="159">
        <v>1</v>
      </c>
    </row>
    <row r="14267" spans="3:4" x14ac:dyDescent="0.25">
      <c r="C14267" s="159" t="s">
        <v>30998</v>
      </c>
      <c r="D14267" s="159">
        <v>1</v>
      </c>
    </row>
    <row r="14268" spans="3:4" x14ac:dyDescent="0.25">
      <c r="C14268" s="159" t="s">
        <v>30999</v>
      </c>
      <c r="D14268" s="159">
        <v>1</v>
      </c>
    </row>
    <row r="14269" spans="3:4" x14ac:dyDescent="0.25">
      <c r="C14269" s="159" t="s">
        <v>31000</v>
      </c>
      <c r="D14269" s="159">
        <v>1</v>
      </c>
    </row>
    <row r="14270" spans="3:4" x14ac:dyDescent="0.25">
      <c r="C14270" s="159" t="s">
        <v>31001</v>
      </c>
      <c r="D14270" s="159">
        <v>1</v>
      </c>
    </row>
    <row r="14271" spans="3:4" x14ac:dyDescent="0.25">
      <c r="C14271" s="159" t="s">
        <v>31002</v>
      </c>
      <c r="D14271" s="159">
        <v>1</v>
      </c>
    </row>
    <row r="14272" spans="3:4" x14ac:dyDescent="0.25">
      <c r="C14272" s="159" t="s">
        <v>31003</v>
      </c>
      <c r="D14272" s="159">
        <v>1</v>
      </c>
    </row>
    <row r="14273" spans="3:4" x14ac:dyDescent="0.25">
      <c r="C14273" s="159" t="s">
        <v>31004</v>
      </c>
      <c r="D14273" s="159">
        <v>1</v>
      </c>
    </row>
    <row r="14274" spans="3:4" x14ac:dyDescent="0.25">
      <c r="C14274" s="159" t="s">
        <v>31005</v>
      </c>
      <c r="D14274" s="159">
        <v>1</v>
      </c>
    </row>
    <row r="14275" spans="3:4" x14ac:dyDescent="0.25">
      <c r="C14275" s="159" t="s">
        <v>31006</v>
      </c>
      <c r="D14275" s="159">
        <v>1</v>
      </c>
    </row>
    <row r="14276" spans="3:4" x14ac:dyDescent="0.25">
      <c r="C14276" s="159" t="s">
        <v>31007</v>
      </c>
      <c r="D14276" s="159">
        <v>1</v>
      </c>
    </row>
    <row r="14277" spans="3:4" x14ac:dyDescent="0.25">
      <c r="C14277" s="159" t="s">
        <v>31008</v>
      </c>
      <c r="D14277" s="159">
        <v>1</v>
      </c>
    </row>
    <row r="14278" spans="3:4" x14ac:dyDescent="0.25">
      <c r="C14278" s="159" t="s">
        <v>31009</v>
      </c>
      <c r="D14278" s="159">
        <v>1</v>
      </c>
    </row>
    <row r="14279" spans="3:4" x14ac:dyDescent="0.25">
      <c r="C14279" s="159" t="s">
        <v>31010</v>
      </c>
      <c r="D14279" s="159">
        <v>1</v>
      </c>
    </row>
    <row r="14280" spans="3:4" x14ac:dyDescent="0.25">
      <c r="C14280" s="159" t="s">
        <v>31011</v>
      </c>
      <c r="D14280" s="159">
        <v>1</v>
      </c>
    </row>
    <row r="14281" spans="3:4" x14ac:dyDescent="0.25">
      <c r="C14281" s="159" t="s">
        <v>31012</v>
      </c>
      <c r="D14281" s="159">
        <v>1</v>
      </c>
    </row>
    <row r="14282" spans="3:4" x14ac:dyDescent="0.25">
      <c r="C14282" s="159" t="s">
        <v>31013</v>
      </c>
      <c r="D14282" s="159">
        <v>1</v>
      </c>
    </row>
    <row r="14283" spans="3:4" x14ac:dyDescent="0.25">
      <c r="C14283" s="159" t="s">
        <v>31014</v>
      </c>
      <c r="D14283" s="159">
        <v>1</v>
      </c>
    </row>
    <row r="14284" spans="3:4" x14ac:dyDescent="0.25">
      <c r="C14284" s="159" t="s">
        <v>31015</v>
      </c>
      <c r="D14284" s="159">
        <v>1</v>
      </c>
    </row>
    <row r="14285" spans="3:4" x14ac:dyDescent="0.25">
      <c r="C14285" s="159" t="s">
        <v>31016</v>
      </c>
      <c r="D14285" s="159">
        <v>1</v>
      </c>
    </row>
    <row r="14286" spans="3:4" x14ac:dyDescent="0.25">
      <c r="C14286" s="159" t="s">
        <v>31017</v>
      </c>
      <c r="D14286" s="159">
        <v>1</v>
      </c>
    </row>
    <row r="14287" spans="3:4" x14ac:dyDescent="0.25">
      <c r="C14287" s="159" t="s">
        <v>31018</v>
      </c>
      <c r="D14287" s="159">
        <v>1</v>
      </c>
    </row>
    <row r="14288" spans="3:4" x14ac:dyDescent="0.25">
      <c r="C14288" s="159" t="s">
        <v>31019</v>
      </c>
      <c r="D14288" s="159">
        <v>1</v>
      </c>
    </row>
    <row r="14289" spans="3:4" x14ac:dyDescent="0.25">
      <c r="C14289" s="159" t="s">
        <v>31020</v>
      </c>
      <c r="D14289" s="159">
        <v>1</v>
      </c>
    </row>
    <row r="14290" spans="3:4" x14ac:dyDescent="0.25">
      <c r="C14290" s="159" t="s">
        <v>31021</v>
      </c>
      <c r="D14290" s="159">
        <v>1</v>
      </c>
    </row>
    <row r="14291" spans="3:4" x14ac:dyDescent="0.25">
      <c r="C14291" s="159" t="s">
        <v>31022</v>
      </c>
      <c r="D14291" s="159">
        <v>1</v>
      </c>
    </row>
    <row r="14292" spans="3:4" x14ac:dyDescent="0.25">
      <c r="C14292" s="159" t="s">
        <v>31023</v>
      </c>
      <c r="D14292" s="159">
        <v>1</v>
      </c>
    </row>
    <row r="14293" spans="3:4" x14ac:dyDescent="0.25">
      <c r="C14293" s="159" t="s">
        <v>31024</v>
      </c>
      <c r="D14293" s="159">
        <v>1</v>
      </c>
    </row>
    <row r="14294" spans="3:4" x14ac:dyDescent="0.25">
      <c r="C14294" s="159" t="s">
        <v>31025</v>
      </c>
      <c r="D14294" s="159">
        <v>1</v>
      </c>
    </row>
    <row r="14295" spans="3:4" x14ac:dyDescent="0.25">
      <c r="C14295" s="159" t="s">
        <v>31026</v>
      </c>
      <c r="D14295" s="159">
        <v>1</v>
      </c>
    </row>
    <row r="14296" spans="3:4" x14ac:dyDescent="0.25">
      <c r="C14296" s="159" t="s">
        <v>31027</v>
      </c>
      <c r="D14296" s="159">
        <v>1</v>
      </c>
    </row>
    <row r="14297" spans="3:4" x14ac:dyDescent="0.25">
      <c r="C14297" s="159" t="s">
        <v>31028</v>
      </c>
      <c r="D14297" s="159">
        <v>1</v>
      </c>
    </row>
    <row r="14298" spans="3:4" x14ac:dyDescent="0.25">
      <c r="C14298" s="159" t="s">
        <v>31029</v>
      </c>
      <c r="D14298" s="159">
        <v>1</v>
      </c>
    </row>
    <row r="14299" spans="3:4" x14ac:dyDescent="0.25">
      <c r="C14299" s="159" t="s">
        <v>31030</v>
      </c>
      <c r="D14299" s="159">
        <v>1</v>
      </c>
    </row>
    <row r="14300" spans="3:4" x14ac:dyDescent="0.25">
      <c r="C14300" s="159" t="s">
        <v>31031</v>
      </c>
      <c r="D14300" s="159">
        <v>1</v>
      </c>
    </row>
    <row r="14301" spans="3:4" x14ac:dyDescent="0.25">
      <c r="C14301" s="159" t="s">
        <v>31032</v>
      </c>
      <c r="D14301" s="159">
        <v>1</v>
      </c>
    </row>
    <row r="14302" spans="3:4" x14ac:dyDescent="0.25">
      <c r="C14302" s="159" t="s">
        <v>31033</v>
      </c>
      <c r="D14302" s="159">
        <v>1</v>
      </c>
    </row>
    <row r="14303" spans="3:4" x14ac:dyDescent="0.25">
      <c r="C14303" s="159" t="s">
        <v>31034</v>
      </c>
      <c r="D14303" s="159">
        <v>1</v>
      </c>
    </row>
    <row r="14304" spans="3:4" x14ac:dyDescent="0.25">
      <c r="C14304" s="159" t="s">
        <v>31035</v>
      </c>
      <c r="D14304" s="159">
        <v>1</v>
      </c>
    </row>
    <row r="14305" spans="3:4" x14ac:dyDescent="0.25">
      <c r="C14305" s="159" t="s">
        <v>31036</v>
      </c>
      <c r="D14305" s="159">
        <v>1</v>
      </c>
    </row>
    <row r="14306" spans="3:4" x14ac:dyDescent="0.25">
      <c r="C14306" s="159" t="s">
        <v>31037</v>
      </c>
      <c r="D14306" s="159">
        <v>1</v>
      </c>
    </row>
    <row r="14307" spans="3:4" x14ac:dyDescent="0.25">
      <c r="C14307" s="159" t="s">
        <v>31038</v>
      </c>
      <c r="D14307" s="159">
        <v>1</v>
      </c>
    </row>
    <row r="14308" spans="3:4" x14ac:dyDescent="0.25">
      <c r="C14308" s="159" t="s">
        <v>31039</v>
      </c>
      <c r="D14308" s="159">
        <v>1</v>
      </c>
    </row>
    <row r="14309" spans="3:4" x14ac:dyDescent="0.25">
      <c r="C14309" s="159" t="s">
        <v>30858</v>
      </c>
      <c r="D14309" s="159">
        <v>1</v>
      </c>
    </row>
    <row r="14310" spans="3:4" x14ac:dyDescent="0.25">
      <c r="C14310" s="159" t="s">
        <v>30859</v>
      </c>
      <c r="D14310" s="159">
        <v>1</v>
      </c>
    </row>
    <row r="14311" spans="3:4" x14ac:dyDescent="0.25">
      <c r="C14311" s="159" t="s">
        <v>30860</v>
      </c>
      <c r="D14311" s="159">
        <v>1</v>
      </c>
    </row>
    <row r="14312" spans="3:4" x14ac:dyDescent="0.25">
      <c r="C14312" s="159" t="s">
        <v>30861</v>
      </c>
      <c r="D14312" s="159">
        <v>1</v>
      </c>
    </row>
    <row r="14313" spans="3:4" x14ac:dyDescent="0.25">
      <c r="C14313" s="159" t="s">
        <v>30862</v>
      </c>
      <c r="D14313" s="159">
        <v>1</v>
      </c>
    </row>
    <row r="14314" spans="3:4" x14ac:dyDescent="0.25">
      <c r="C14314" s="159" t="s">
        <v>31040</v>
      </c>
      <c r="D14314" s="159">
        <v>1</v>
      </c>
    </row>
    <row r="14315" spans="3:4" x14ac:dyDescent="0.25">
      <c r="C14315" s="159" t="s">
        <v>31041</v>
      </c>
      <c r="D14315" s="159">
        <v>1</v>
      </c>
    </row>
    <row r="14316" spans="3:4" x14ac:dyDescent="0.25">
      <c r="C14316" s="159" t="s">
        <v>31042</v>
      </c>
      <c r="D14316" s="159">
        <v>1</v>
      </c>
    </row>
    <row r="14317" spans="3:4" x14ac:dyDescent="0.25">
      <c r="C14317" s="159" t="s">
        <v>31056</v>
      </c>
      <c r="D14317" s="159">
        <v>1</v>
      </c>
    </row>
    <row r="14318" spans="3:4" x14ac:dyDescent="0.25">
      <c r="C14318" s="159" t="s">
        <v>31057</v>
      </c>
      <c r="D14318" s="159">
        <v>1</v>
      </c>
    </row>
    <row r="14319" spans="3:4" x14ac:dyDescent="0.25">
      <c r="C14319" s="159" t="s">
        <v>31058</v>
      </c>
      <c r="D14319" s="159">
        <v>1</v>
      </c>
    </row>
    <row r="14320" spans="3:4" x14ac:dyDescent="0.25">
      <c r="C14320" s="159" t="s">
        <v>31059</v>
      </c>
      <c r="D14320" s="159">
        <v>1</v>
      </c>
    </row>
    <row r="14321" spans="3:4" x14ac:dyDescent="0.25">
      <c r="C14321" s="159" t="s">
        <v>31060</v>
      </c>
      <c r="D14321" s="159">
        <v>1</v>
      </c>
    </row>
    <row r="14322" spans="3:4" x14ac:dyDescent="0.25">
      <c r="C14322" s="159" t="s">
        <v>31061</v>
      </c>
      <c r="D14322" s="159">
        <v>1</v>
      </c>
    </row>
    <row r="14323" spans="3:4" x14ac:dyDescent="0.25">
      <c r="C14323" s="159" t="s">
        <v>31062</v>
      </c>
      <c r="D14323" s="159">
        <v>1</v>
      </c>
    </row>
    <row r="14324" spans="3:4" x14ac:dyDescent="0.25">
      <c r="C14324" s="159" t="s">
        <v>31260</v>
      </c>
      <c r="D14324" s="159">
        <v>1</v>
      </c>
    </row>
    <row r="14325" spans="3:4" x14ac:dyDescent="0.25">
      <c r="C14325" s="159" t="s">
        <v>31261</v>
      </c>
      <c r="D14325" s="159">
        <v>1</v>
      </c>
    </row>
    <row r="14326" spans="3:4" x14ac:dyDescent="0.25">
      <c r="C14326" s="159" t="s">
        <v>31262</v>
      </c>
      <c r="D14326" s="159">
        <v>1</v>
      </c>
    </row>
    <row r="14327" spans="3:4" x14ac:dyDescent="0.25">
      <c r="C14327" s="159" t="s">
        <v>31263</v>
      </c>
      <c r="D14327" s="159">
        <v>1</v>
      </c>
    </row>
    <row r="14328" spans="3:4" x14ac:dyDescent="0.25">
      <c r="C14328" s="159" t="s">
        <v>31264</v>
      </c>
      <c r="D14328" s="159">
        <v>1</v>
      </c>
    </row>
    <row r="14329" spans="3:4" x14ac:dyDescent="0.25">
      <c r="C14329" s="159" t="s">
        <v>31265</v>
      </c>
      <c r="D14329" s="159">
        <v>1</v>
      </c>
    </row>
    <row r="14330" spans="3:4" x14ac:dyDescent="0.25">
      <c r="C14330" s="159" t="s">
        <v>31266</v>
      </c>
      <c r="D14330" s="159">
        <v>1</v>
      </c>
    </row>
    <row r="14331" spans="3:4" x14ac:dyDescent="0.25">
      <c r="C14331" s="159" t="s">
        <v>31267</v>
      </c>
      <c r="D14331" s="159">
        <v>1</v>
      </c>
    </row>
    <row r="14332" spans="3:4" x14ac:dyDescent="0.25">
      <c r="C14332" s="159" t="s">
        <v>31268</v>
      </c>
      <c r="D14332" s="159">
        <v>1</v>
      </c>
    </row>
    <row r="14333" spans="3:4" x14ac:dyDescent="0.25">
      <c r="C14333" s="159" t="s">
        <v>31269</v>
      </c>
      <c r="D14333" s="159">
        <v>1</v>
      </c>
    </row>
    <row r="14334" spans="3:4" x14ac:dyDescent="0.25">
      <c r="C14334" s="159" t="s">
        <v>31270</v>
      </c>
      <c r="D14334" s="159">
        <v>1</v>
      </c>
    </row>
    <row r="14335" spans="3:4" x14ac:dyDescent="0.25">
      <c r="C14335" s="159" t="s">
        <v>31271</v>
      </c>
      <c r="D14335" s="159">
        <v>1</v>
      </c>
    </row>
    <row r="14336" spans="3:4" x14ac:dyDescent="0.25">
      <c r="C14336" s="159" t="s">
        <v>31272</v>
      </c>
      <c r="D14336" s="159">
        <v>1</v>
      </c>
    </row>
    <row r="14337" spans="3:4" x14ac:dyDescent="0.25">
      <c r="C14337" s="159" t="s">
        <v>31273</v>
      </c>
      <c r="D14337" s="159">
        <v>1</v>
      </c>
    </row>
    <row r="14338" spans="3:4" x14ac:dyDescent="0.25">
      <c r="C14338" s="159" t="s">
        <v>31274</v>
      </c>
      <c r="D14338" s="159">
        <v>1</v>
      </c>
    </row>
    <row r="14339" spans="3:4" x14ac:dyDescent="0.25">
      <c r="C14339" s="159" t="s">
        <v>31275</v>
      </c>
      <c r="D14339" s="159">
        <v>1</v>
      </c>
    </row>
    <row r="14340" spans="3:4" x14ac:dyDescent="0.25">
      <c r="C14340" s="159" t="s">
        <v>31276</v>
      </c>
      <c r="D14340" s="159">
        <v>1</v>
      </c>
    </row>
    <row r="14341" spans="3:4" x14ac:dyDescent="0.25">
      <c r="C14341" s="159" t="s">
        <v>31277</v>
      </c>
      <c r="D14341" s="159">
        <v>1</v>
      </c>
    </row>
    <row r="14342" spans="3:4" x14ac:dyDescent="0.25">
      <c r="C14342" s="159" t="s">
        <v>31278</v>
      </c>
      <c r="D14342" s="159">
        <v>1</v>
      </c>
    </row>
    <row r="14343" spans="3:4" x14ac:dyDescent="0.25">
      <c r="C14343" s="159" t="s">
        <v>31279</v>
      </c>
      <c r="D14343" s="159">
        <v>1</v>
      </c>
    </row>
    <row r="14344" spans="3:4" x14ac:dyDescent="0.25">
      <c r="C14344" s="159" t="s">
        <v>31280</v>
      </c>
      <c r="D14344" s="159">
        <v>1</v>
      </c>
    </row>
    <row r="14345" spans="3:4" x14ac:dyDescent="0.25">
      <c r="C14345" s="159" t="s">
        <v>31281</v>
      </c>
      <c r="D14345" s="159">
        <v>1</v>
      </c>
    </row>
    <row r="14346" spans="3:4" x14ac:dyDescent="0.25">
      <c r="C14346" s="159" t="s">
        <v>31282</v>
      </c>
      <c r="D14346" s="159">
        <v>1</v>
      </c>
    </row>
    <row r="14347" spans="3:4" x14ac:dyDescent="0.25">
      <c r="C14347" s="159" t="s">
        <v>31283</v>
      </c>
      <c r="D14347" s="159">
        <v>1</v>
      </c>
    </row>
    <row r="14348" spans="3:4" x14ac:dyDescent="0.25">
      <c r="C14348" s="159" t="s">
        <v>31284</v>
      </c>
      <c r="D14348" s="159">
        <v>1</v>
      </c>
    </row>
    <row r="14349" spans="3:4" x14ac:dyDescent="0.25">
      <c r="C14349" s="159" t="s">
        <v>31285</v>
      </c>
      <c r="D14349" s="159">
        <v>1</v>
      </c>
    </row>
    <row r="14350" spans="3:4" x14ac:dyDescent="0.25">
      <c r="C14350" s="159" t="s">
        <v>31286</v>
      </c>
      <c r="D14350" s="159">
        <v>1</v>
      </c>
    </row>
    <row r="14351" spans="3:4" x14ac:dyDescent="0.25">
      <c r="C14351" s="159" t="s">
        <v>31287</v>
      </c>
      <c r="D14351" s="159">
        <v>1</v>
      </c>
    </row>
    <row r="14352" spans="3:4" x14ac:dyDescent="0.25">
      <c r="C14352" s="159" t="s">
        <v>31288</v>
      </c>
      <c r="D14352" s="159">
        <v>1</v>
      </c>
    </row>
    <row r="14353" spans="3:4" x14ac:dyDescent="0.25">
      <c r="C14353" s="159" t="s">
        <v>31289</v>
      </c>
      <c r="D14353" s="159">
        <v>1</v>
      </c>
    </row>
    <row r="14354" spans="3:4" x14ac:dyDescent="0.25">
      <c r="C14354" s="159" t="s">
        <v>31290</v>
      </c>
      <c r="D14354" s="159">
        <v>1</v>
      </c>
    </row>
    <row r="14355" spans="3:4" x14ac:dyDescent="0.25">
      <c r="C14355" s="159" t="s">
        <v>31291</v>
      </c>
      <c r="D14355" s="159">
        <v>1</v>
      </c>
    </row>
    <row r="14356" spans="3:4" x14ac:dyDescent="0.25">
      <c r="C14356" s="159" t="s">
        <v>31292</v>
      </c>
      <c r="D14356" s="159">
        <v>1</v>
      </c>
    </row>
    <row r="14357" spans="3:4" x14ac:dyDescent="0.25">
      <c r="C14357" s="159" t="s">
        <v>31144</v>
      </c>
      <c r="D14357" s="159">
        <v>1</v>
      </c>
    </row>
    <row r="14358" spans="3:4" x14ac:dyDescent="0.25">
      <c r="C14358" s="159" t="s">
        <v>31145</v>
      </c>
      <c r="D14358" s="159">
        <v>1</v>
      </c>
    </row>
    <row r="14359" spans="3:4" x14ac:dyDescent="0.25">
      <c r="C14359" s="159" t="s">
        <v>31146</v>
      </c>
      <c r="D14359" s="159">
        <v>1</v>
      </c>
    </row>
    <row r="14360" spans="3:4" x14ac:dyDescent="0.25">
      <c r="C14360" s="159" t="s">
        <v>31147</v>
      </c>
      <c r="D14360" s="159">
        <v>1</v>
      </c>
    </row>
    <row r="14361" spans="3:4" x14ac:dyDescent="0.25">
      <c r="C14361" s="159" t="s">
        <v>31148</v>
      </c>
      <c r="D14361" s="159">
        <v>1</v>
      </c>
    </row>
    <row r="14362" spans="3:4" x14ac:dyDescent="0.25">
      <c r="C14362" s="159" t="s">
        <v>31149</v>
      </c>
      <c r="D14362" s="159">
        <v>1</v>
      </c>
    </row>
    <row r="14363" spans="3:4" x14ac:dyDescent="0.25">
      <c r="C14363" s="159" t="s">
        <v>31150</v>
      </c>
      <c r="D14363" s="159">
        <v>1</v>
      </c>
    </row>
    <row r="14364" spans="3:4" x14ac:dyDescent="0.25">
      <c r="C14364" s="159" t="s">
        <v>31151</v>
      </c>
      <c r="D14364" s="159">
        <v>1</v>
      </c>
    </row>
    <row r="14365" spans="3:4" x14ac:dyDescent="0.25">
      <c r="C14365" s="159" t="s">
        <v>31152</v>
      </c>
      <c r="D14365" s="159">
        <v>1</v>
      </c>
    </row>
    <row r="14366" spans="3:4" x14ac:dyDescent="0.25">
      <c r="C14366" s="159" t="s">
        <v>31153</v>
      </c>
      <c r="D14366" s="159">
        <v>1</v>
      </c>
    </row>
    <row r="14367" spans="3:4" x14ac:dyDescent="0.25">
      <c r="C14367" s="159" t="s">
        <v>31154</v>
      </c>
      <c r="D14367" s="159">
        <v>1</v>
      </c>
    </row>
    <row r="14368" spans="3:4" x14ac:dyDescent="0.25">
      <c r="C14368" s="159" t="s">
        <v>31155</v>
      </c>
      <c r="D14368" s="159">
        <v>1</v>
      </c>
    </row>
    <row r="14369" spans="3:4" x14ac:dyDescent="0.25">
      <c r="C14369" s="159" t="s">
        <v>31156</v>
      </c>
      <c r="D14369" s="159">
        <v>1</v>
      </c>
    </row>
    <row r="14370" spans="3:4" x14ac:dyDescent="0.25">
      <c r="C14370" s="159" t="s">
        <v>31157</v>
      </c>
      <c r="D14370" s="159">
        <v>1</v>
      </c>
    </row>
    <row r="14371" spans="3:4" x14ac:dyDescent="0.25">
      <c r="C14371" s="159" t="s">
        <v>31158</v>
      </c>
      <c r="D14371" s="159">
        <v>1</v>
      </c>
    </row>
    <row r="14372" spans="3:4" x14ac:dyDescent="0.25">
      <c r="C14372" s="159" t="s">
        <v>31159</v>
      </c>
      <c r="D14372" s="159">
        <v>1</v>
      </c>
    </row>
    <row r="14373" spans="3:4" x14ac:dyDescent="0.25">
      <c r="C14373" s="159" t="s">
        <v>31160</v>
      </c>
      <c r="D14373" s="159">
        <v>1</v>
      </c>
    </row>
    <row r="14374" spans="3:4" x14ac:dyDescent="0.25">
      <c r="C14374" s="159" t="s">
        <v>31161</v>
      </c>
      <c r="D14374" s="159">
        <v>1</v>
      </c>
    </row>
    <row r="14375" spans="3:4" x14ac:dyDescent="0.25">
      <c r="C14375" s="159" t="s">
        <v>31162</v>
      </c>
      <c r="D14375" s="159">
        <v>1</v>
      </c>
    </row>
    <row r="14376" spans="3:4" x14ac:dyDescent="0.25">
      <c r="C14376" s="159" t="s">
        <v>31163</v>
      </c>
      <c r="D14376" s="159">
        <v>1</v>
      </c>
    </row>
    <row r="14377" spans="3:4" x14ac:dyDescent="0.25">
      <c r="C14377" s="159" t="s">
        <v>31164</v>
      </c>
      <c r="D14377" s="159">
        <v>1</v>
      </c>
    </row>
    <row r="14378" spans="3:4" x14ac:dyDescent="0.25">
      <c r="C14378" s="159" t="s">
        <v>31165</v>
      </c>
      <c r="D14378" s="159">
        <v>1</v>
      </c>
    </row>
    <row r="14379" spans="3:4" x14ac:dyDescent="0.25">
      <c r="C14379" s="159" t="s">
        <v>31166</v>
      </c>
      <c r="D14379" s="159">
        <v>1</v>
      </c>
    </row>
    <row r="14380" spans="3:4" x14ac:dyDescent="0.25">
      <c r="C14380" s="159" t="s">
        <v>31167</v>
      </c>
      <c r="D14380" s="159">
        <v>1</v>
      </c>
    </row>
    <row r="14381" spans="3:4" x14ac:dyDescent="0.25">
      <c r="C14381" s="159" t="s">
        <v>31168</v>
      </c>
      <c r="D14381" s="159">
        <v>1</v>
      </c>
    </row>
    <row r="14382" spans="3:4" x14ac:dyDescent="0.25">
      <c r="C14382" s="159" t="s">
        <v>31169</v>
      </c>
      <c r="D14382" s="159">
        <v>1</v>
      </c>
    </row>
    <row r="14383" spans="3:4" x14ac:dyDescent="0.25">
      <c r="C14383" s="159" t="s">
        <v>31170</v>
      </c>
      <c r="D14383" s="159">
        <v>1</v>
      </c>
    </row>
    <row r="14384" spans="3:4" x14ac:dyDescent="0.25">
      <c r="C14384" s="159" t="s">
        <v>31171</v>
      </c>
      <c r="D14384" s="159">
        <v>1</v>
      </c>
    </row>
    <row r="14385" spans="3:4" x14ac:dyDescent="0.25">
      <c r="C14385" s="159" t="s">
        <v>31172</v>
      </c>
      <c r="D14385" s="159">
        <v>1</v>
      </c>
    </row>
    <row r="14386" spans="3:4" x14ac:dyDescent="0.25">
      <c r="C14386" s="159" t="s">
        <v>31173</v>
      </c>
      <c r="D14386" s="159">
        <v>1</v>
      </c>
    </row>
    <row r="14387" spans="3:4" x14ac:dyDescent="0.25">
      <c r="C14387" s="159" t="s">
        <v>31174</v>
      </c>
      <c r="D14387" s="159">
        <v>1</v>
      </c>
    </row>
    <row r="14388" spans="3:4" x14ac:dyDescent="0.25">
      <c r="C14388" s="159" t="s">
        <v>31175</v>
      </c>
      <c r="D14388" s="159">
        <v>1</v>
      </c>
    </row>
    <row r="14389" spans="3:4" x14ac:dyDescent="0.25">
      <c r="C14389" s="159" t="s">
        <v>31176</v>
      </c>
      <c r="D14389" s="159">
        <v>1</v>
      </c>
    </row>
    <row r="14390" spans="3:4" x14ac:dyDescent="0.25">
      <c r="C14390" s="159" t="s">
        <v>31177</v>
      </c>
      <c r="D14390" s="159">
        <v>1</v>
      </c>
    </row>
    <row r="14391" spans="3:4" x14ac:dyDescent="0.25">
      <c r="C14391" s="159" t="s">
        <v>31178</v>
      </c>
      <c r="D14391" s="159">
        <v>1</v>
      </c>
    </row>
    <row r="14392" spans="3:4" x14ac:dyDescent="0.25">
      <c r="C14392" s="159" t="s">
        <v>31179</v>
      </c>
      <c r="D14392" s="159">
        <v>1</v>
      </c>
    </row>
    <row r="14393" spans="3:4" x14ac:dyDescent="0.25">
      <c r="C14393" s="159" t="s">
        <v>31180</v>
      </c>
      <c r="D14393" s="159">
        <v>1</v>
      </c>
    </row>
    <row r="14394" spans="3:4" x14ac:dyDescent="0.25">
      <c r="C14394" s="159" t="s">
        <v>31181</v>
      </c>
      <c r="D14394" s="159">
        <v>1</v>
      </c>
    </row>
    <row r="14395" spans="3:4" x14ac:dyDescent="0.25">
      <c r="C14395" s="159" t="s">
        <v>31182</v>
      </c>
      <c r="D14395" s="159">
        <v>1</v>
      </c>
    </row>
    <row r="14396" spans="3:4" x14ac:dyDescent="0.25">
      <c r="C14396" s="159" t="s">
        <v>31183</v>
      </c>
      <c r="D14396" s="159">
        <v>1</v>
      </c>
    </row>
    <row r="14397" spans="3:4" x14ac:dyDescent="0.25">
      <c r="C14397" s="159" t="s">
        <v>31184</v>
      </c>
      <c r="D14397" s="159">
        <v>1</v>
      </c>
    </row>
    <row r="14398" spans="3:4" x14ac:dyDescent="0.25">
      <c r="C14398" s="159" t="s">
        <v>31185</v>
      </c>
      <c r="D14398" s="159">
        <v>1</v>
      </c>
    </row>
    <row r="14399" spans="3:4" x14ac:dyDescent="0.25">
      <c r="C14399" s="159" t="s">
        <v>31186</v>
      </c>
      <c r="D14399" s="159">
        <v>1</v>
      </c>
    </row>
    <row r="14400" spans="3:4" x14ac:dyDescent="0.25">
      <c r="C14400" s="159" t="s">
        <v>31187</v>
      </c>
      <c r="D14400" s="159">
        <v>1</v>
      </c>
    </row>
    <row r="14401" spans="3:4" x14ac:dyDescent="0.25">
      <c r="C14401" s="159" t="s">
        <v>31188</v>
      </c>
      <c r="D14401" s="159">
        <v>1</v>
      </c>
    </row>
    <row r="14402" spans="3:4" x14ac:dyDescent="0.25">
      <c r="C14402" s="159" t="s">
        <v>31189</v>
      </c>
      <c r="D14402" s="159">
        <v>1</v>
      </c>
    </row>
    <row r="14403" spans="3:4" x14ac:dyDescent="0.25">
      <c r="C14403" s="159" t="s">
        <v>31190</v>
      </c>
      <c r="D14403" s="159">
        <v>1</v>
      </c>
    </row>
    <row r="14404" spans="3:4" x14ac:dyDescent="0.25">
      <c r="C14404" s="159" t="s">
        <v>31191</v>
      </c>
      <c r="D14404" s="159">
        <v>1</v>
      </c>
    </row>
    <row r="14405" spans="3:4" x14ac:dyDescent="0.25">
      <c r="C14405" s="159" t="s">
        <v>31192</v>
      </c>
      <c r="D14405" s="159">
        <v>1</v>
      </c>
    </row>
    <row r="14406" spans="3:4" x14ac:dyDescent="0.25">
      <c r="C14406" s="159" t="s">
        <v>31193</v>
      </c>
      <c r="D14406" s="159">
        <v>1</v>
      </c>
    </row>
    <row r="14407" spans="3:4" x14ac:dyDescent="0.25">
      <c r="C14407" s="159" t="s">
        <v>31194</v>
      </c>
      <c r="D14407" s="159">
        <v>1</v>
      </c>
    </row>
    <row r="14408" spans="3:4" x14ac:dyDescent="0.25">
      <c r="C14408" s="159" t="s">
        <v>31195</v>
      </c>
      <c r="D14408" s="159">
        <v>1</v>
      </c>
    </row>
    <row r="14409" spans="3:4" x14ac:dyDescent="0.25">
      <c r="C14409" s="159" t="s">
        <v>30971</v>
      </c>
      <c r="D14409" s="159">
        <v>1</v>
      </c>
    </row>
    <row r="14410" spans="3:4" x14ac:dyDescent="0.25">
      <c r="C14410" s="159" t="s">
        <v>30972</v>
      </c>
      <c r="D14410" s="159">
        <v>1</v>
      </c>
    </row>
    <row r="14411" spans="3:4" x14ac:dyDescent="0.25">
      <c r="C14411" s="159" t="s">
        <v>30973</v>
      </c>
      <c r="D14411" s="159">
        <v>1</v>
      </c>
    </row>
    <row r="14412" spans="3:4" x14ac:dyDescent="0.25">
      <c r="C14412" s="159" t="s">
        <v>30974</v>
      </c>
      <c r="D14412" s="159">
        <v>1</v>
      </c>
    </row>
    <row r="14413" spans="3:4" x14ac:dyDescent="0.25">
      <c r="C14413" s="159" t="s">
        <v>30975</v>
      </c>
      <c r="D14413" s="159">
        <v>1</v>
      </c>
    </row>
    <row r="14414" spans="3:4" x14ac:dyDescent="0.25">
      <c r="C14414" s="159" t="s">
        <v>30976</v>
      </c>
      <c r="D14414" s="159">
        <v>1</v>
      </c>
    </row>
    <row r="14415" spans="3:4" x14ac:dyDescent="0.25">
      <c r="C14415" s="159" t="s">
        <v>30977</v>
      </c>
      <c r="D14415" s="159">
        <v>1</v>
      </c>
    </row>
    <row r="14416" spans="3:4" x14ac:dyDescent="0.25">
      <c r="C14416" s="159" t="s">
        <v>30978</v>
      </c>
      <c r="D14416" s="159">
        <v>1</v>
      </c>
    </row>
    <row r="14417" spans="3:4" x14ac:dyDescent="0.25">
      <c r="C14417" s="159" t="s">
        <v>30979</v>
      </c>
      <c r="D14417" s="159">
        <v>1</v>
      </c>
    </row>
    <row r="14418" spans="3:4" x14ac:dyDescent="0.25">
      <c r="C14418" s="159" t="s">
        <v>30980</v>
      </c>
      <c r="D14418" s="159">
        <v>1</v>
      </c>
    </row>
    <row r="14419" spans="3:4" x14ac:dyDescent="0.25">
      <c r="C14419" s="159" t="s">
        <v>30981</v>
      </c>
      <c r="D14419" s="159">
        <v>1</v>
      </c>
    </row>
    <row r="14420" spans="3:4" x14ac:dyDescent="0.25">
      <c r="C14420" s="159" t="s">
        <v>30982</v>
      </c>
      <c r="D14420" s="159">
        <v>1</v>
      </c>
    </row>
    <row r="14421" spans="3:4" x14ac:dyDescent="0.25">
      <c r="C14421" s="159" t="s">
        <v>30983</v>
      </c>
      <c r="D14421" s="159">
        <v>1</v>
      </c>
    </row>
    <row r="14422" spans="3:4" x14ac:dyDescent="0.25">
      <c r="C14422" s="159" t="s">
        <v>30984</v>
      </c>
      <c r="D14422" s="159">
        <v>1</v>
      </c>
    </row>
    <row r="14423" spans="3:4" x14ac:dyDescent="0.25">
      <c r="C14423" s="159" t="s">
        <v>30985</v>
      </c>
      <c r="D14423" s="159">
        <v>1</v>
      </c>
    </row>
    <row r="14424" spans="3:4" x14ac:dyDescent="0.25">
      <c r="C14424" s="159" t="s">
        <v>30986</v>
      </c>
      <c r="D14424" s="159">
        <v>1</v>
      </c>
    </row>
    <row r="14425" spans="3:4" x14ac:dyDescent="0.25">
      <c r="C14425" s="159" t="s">
        <v>30863</v>
      </c>
      <c r="D14425" s="159">
        <v>1</v>
      </c>
    </row>
    <row r="14426" spans="3:4" x14ac:dyDescent="0.25">
      <c r="C14426" s="159" t="s">
        <v>30864</v>
      </c>
      <c r="D14426" s="159">
        <v>1</v>
      </c>
    </row>
    <row r="14427" spans="3:4" x14ac:dyDescent="0.25">
      <c r="C14427" s="159" t="s">
        <v>30865</v>
      </c>
      <c r="D14427" s="159">
        <v>1</v>
      </c>
    </row>
    <row r="14428" spans="3:4" x14ac:dyDescent="0.25">
      <c r="C14428" s="159" t="s">
        <v>31063</v>
      </c>
      <c r="D14428" s="159">
        <v>1</v>
      </c>
    </row>
    <row r="14429" spans="3:4" x14ac:dyDescent="0.25">
      <c r="C14429" s="159" t="s">
        <v>31064</v>
      </c>
      <c r="D14429" s="159">
        <v>1</v>
      </c>
    </row>
    <row r="14430" spans="3:4" x14ac:dyDescent="0.25">
      <c r="C14430" s="159" t="s">
        <v>31065</v>
      </c>
      <c r="D14430" s="159">
        <v>1</v>
      </c>
    </row>
    <row r="14431" spans="3:4" x14ac:dyDescent="0.25">
      <c r="C14431" s="159" t="s">
        <v>31066</v>
      </c>
      <c r="D14431" s="159">
        <v>1</v>
      </c>
    </row>
    <row r="14432" spans="3:4" x14ac:dyDescent="0.25">
      <c r="C14432" s="159" t="s">
        <v>31067</v>
      </c>
      <c r="D14432" s="159">
        <v>1</v>
      </c>
    </row>
    <row r="14433" spans="3:4" x14ac:dyDescent="0.25">
      <c r="C14433" s="159" t="s">
        <v>31068</v>
      </c>
      <c r="D14433" s="159">
        <v>1</v>
      </c>
    </row>
    <row r="14434" spans="3:4" x14ac:dyDescent="0.25">
      <c r="C14434" s="159" t="s">
        <v>31069</v>
      </c>
      <c r="D14434" s="159">
        <v>1</v>
      </c>
    </row>
    <row r="14435" spans="3:4" x14ac:dyDescent="0.25">
      <c r="C14435" s="159" t="s">
        <v>31070</v>
      </c>
      <c r="D14435" s="159">
        <v>1</v>
      </c>
    </row>
    <row r="14436" spans="3:4" x14ac:dyDescent="0.25">
      <c r="C14436" s="159" t="s">
        <v>31071</v>
      </c>
      <c r="D14436" s="159">
        <v>1</v>
      </c>
    </row>
    <row r="14437" spans="3:4" x14ac:dyDescent="0.25">
      <c r="C14437" s="159" t="s">
        <v>31072</v>
      </c>
      <c r="D14437" s="159">
        <v>1</v>
      </c>
    </row>
    <row r="14438" spans="3:4" x14ac:dyDescent="0.25">
      <c r="C14438" s="159" t="s">
        <v>31073</v>
      </c>
      <c r="D14438" s="159">
        <v>1</v>
      </c>
    </row>
    <row r="14439" spans="3:4" x14ac:dyDescent="0.25">
      <c r="C14439" s="159" t="s">
        <v>31074</v>
      </c>
      <c r="D14439" s="159">
        <v>1</v>
      </c>
    </row>
    <row r="14440" spans="3:4" x14ac:dyDescent="0.25">
      <c r="C14440" s="159" t="s">
        <v>31075</v>
      </c>
      <c r="D14440" s="159">
        <v>1</v>
      </c>
    </row>
    <row r="14441" spans="3:4" x14ac:dyDescent="0.25">
      <c r="C14441" s="159" t="s">
        <v>31076</v>
      </c>
      <c r="D14441" s="159">
        <v>1</v>
      </c>
    </row>
    <row r="14442" spans="3:4" x14ac:dyDescent="0.25">
      <c r="C14442" s="159" t="s">
        <v>31077</v>
      </c>
      <c r="D14442" s="159">
        <v>1</v>
      </c>
    </row>
    <row r="14443" spans="3:4" x14ac:dyDescent="0.25">
      <c r="C14443" s="159" t="s">
        <v>31078</v>
      </c>
      <c r="D14443" s="159">
        <v>1</v>
      </c>
    </row>
    <row r="14444" spans="3:4" x14ac:dyDescent="0.25">
      <c r="C14444" s="159" t="s">
        <v>31079</v>
      </c>
      <c r="D14444" s="159">
        <v>1</v>
      </c>
    </row>
    <row r="14445" spans="3:4" x14ac:dyDescent="0.25">
      <c r="C14445" s="159" t="s">
        <v>31080</v>
      </c>
      <c r="D14445" s="159">
        <v>1</v>
      </c>
    </row>
    <row r="14446" spans="3:4" x14ac:dyDescent="0.25">
      <c r="C14446" s="159" t="s">
        <v>31081</v>
      </c>
      <c r="D14446" s="159">
        <v>1</v>
      </c>
    </row>
    <row r="14447" spans="3:4" x14ac:dyDescent="0.25">
      <c r="C14447" s="159" t="s">
        <v>31082</v>
      </c>
      <c r="D14447" s="159">
        <v>1</v>
      </c>
    </row>
    <row r="14448" spans="3:4" x14ac:dyDescent="0.25">
      <c r="C14448" s="159" t="s">
        <v>31083</v>
      </c>
      <c r="D14448" s="159">
        <v>1</v>
      </c>
    </row>
    <row r="14449" spans="3:4" x14ac:dyDescent="0.25">
      <c r="C14449" s="159" t="s">
        <v>31084</v>
      </c>
      <c r="D14449" s="159">
        <v>1</v>
      </c>
    </row>
    <row r="14450" spans="3:4" x14ac:dyDescent="0.25">
      <c r="C14450" s="159" t="s">
        <v>31085</v>
      </c>
      <c r="D14450" s="159">
        <v>1</v>
      </c>
    </row>
    <row r="14451" spans="3:4" x14ac:dyDescent="0.25">
      <c r="C14451" s="159" t="s">
        <v>31086</v>
      </c>
      <c r="D14451" s="159">
        <v>1</v>
      </c>
    </row>
    <row r="14452" spans="3:4" x14ac:dyDescent="0.25">
      <c r="C14452" s="159" t="s">
        <v>31087</v>
      </c>
      <c r="D14452" s="159">
        <v>1</v>
      </c>
    </row>
    <row r="14453" spans="3:4" x14ac:dyDescent="0.25">
      <c r="C14453" s="159" t="s">
        <v>31088</v>
      </c>
      <c r="D14453" s="159">
        <v>1</v>
      </c>
    </row>
    <row r="14454" spans="3:4" x14ac:dyDescent="0.25">
      <c r="C14454" s="159" t="s">
        <v>31089</v>
      </c>
      <c r="D14454" s="159">
        <v>1</v>
      </c>
    </row>
    <row r="14455" spans="3:4" x14ac:dyDescent="0.25">
      <c r="C14455" s="159" t="s">
        <v>31090</v>
      </c>
      <c r="D14455" s="159">
        <v>1</v>
      </c>
    </row>
    <row r="14456" spans="3:4" x14ac:dyDescent="0.25">
      <c r="C14456" s="159" t="s">
        <v>31091</v>
      </c>
      <c r="D14456" s="159">
        <v>1</v>
      </c>
    </row>
    <row r="14457" spans="3:4" x14ac:dyDescent="0.25">
      <c r="C14457" s="159" t="s">
        <v>31092</v>
      </c>
      <c r="D14457" s="159">
        <v>1</v>
      </c>
    </row>
    <row r="14458" spans="3:4" x14ac:dyDescent="0.25">
      <c r="C14458" s="159" t="s">
        <v>31093</v>
      </c>
      <c r="D14458" s="159">
        <v>1</v>
      </c>
    </row>
    <row r="14459" spans="3:4" x14ac:dyDescent="0.25">
      <c r="C14459" s="159" t="s">
        <v>31094</v>
      </c>
      <c r="D14459" s="159">
        <v>1</v>
      </c>
    </row>
    <row r="14460" spans="3:4" x14ac:dyDescent="0.25">
      <c r="C14460" s="159" t="s">
        <v>31095</v>
      </c>
      <c r="D14460" s="159">
        <v>1</v>
      </c>
    </row>
    <row r="14461" spans="3:4" x14ac:dyDescent="0.25">
      <c r="C14461" s="159" t="s">
        <v>31096</v>
      </c>
      <c r="D14461" s="159">
        <v>1</v>
      </c>
    </row>
    <row r="14462" spans="3:4" x14ac:dyDescent="0.25">
      <c r="C14462" s="159" t="s">
        <v>31097</v>
      </c>
      <c r="D14462" s="159">
        <v>1</v>
      </c>
    </row>
    <row r="14463" spans="3:4" x14ac:dyDescent="0.25">
      <c r="C14463" s="159" t="s">
        <v>31098</v>
      </c>
      <c r="D14463" s="159">
        <v>1</v>
      </c>
    </row>
    <row r="14464" spans="3:4" x14ac:dyDescent="0.25">
      <c r="C14464" s="159" t="s">
        <v>31043</v>
      </c>
      <c r="D14464" s="159">
        <v>1</v>
      </c>
    </row>
    <row r="14465" spans="3:4" x14ac:dyDescent="0.25">
      <c r="C14465" s="159" t="s">
        <v>31044</v>
      </c>
      <c r="D14465" s="159">
        <v>1</v>
      </c>
    </row>
    <row r="14466" spans="3:4" x14ac:dyDescent="0.25">
      <c r="C14466" s="159" t="s">
        <v>31045</v>
      </c>
      <c r="D14466" s="159">
        <v>1</v>
      </c>
    </row>
    <row r="14467" spans="3:4" x14ac:dyDescent="0.25">
      <c r="C14467" s="159" t="s">
        <v>31046</v>
      </c>
      <c r="D14467" s="159">
        <v>1</v>
      </c>
    </row>
    <row r="14468" spans="3:4" x14ac:dyDescent="0.25">
      <c r="C14468" s="159" t="s">
        <v>31047</v>
      </c>
      <c r="D14468" s="159">
        <v>1</v>
      </c>
    </row>
    <row r="14469" spans="3:4" x14ac:dyDescent="0.25">
      <c r="C14469" s="159" t="s">
        <v>31048</v>
      </c>
      <c r="D14469" s="159">
        <v>1</v>
      </c>
    </row>
    <row r="14470" spans="3:4" x14ac:dyDescent="0.25">
      <c r="C14470" s="159" t="s">
        <v>31049</v>
      </c>
      <c r="D14470" s="159">
        <v>1</v>
      </c>
    </row>
    <row r="14471" spans="3:4" x14ac:dyDescent="0.25">
      <c r="C14471" s="159" t="s">
        <v>31050</v>
      </c>
      <c r="D14471" s="159">
        <v>1</v>
      </c>
    </row>
    <row r="14472" spans="3:4" x14ac:dyDescent="0.25">
      <c r="C14472" s="159" t="s">
        <v>31051</v>
      </c>
      <c r="D14472" s="159">
        <v>1</v>
      </c>
    </row>
    <row r="14473" spans="3:4" x14ac:dyDescent="0.25">
      <c r="C14473" s="159" t="s">
        <v>31052</v>
      </c>
      <c r="D14473" s="159">
        <v>1</v>
      </c>
    </row>
    <row r="14474" spans="3:4" x14ac:dyDescent="0.25">
      <c r="C14474" s="159" t="s">
        <v>31053</v>
      </c>
      <c r="D14474" s="159">
        <v>1</v>
      </c>
    </row>
    <row r="14475" spans="3:4" x14ac:dyDescent="0.25">
      <c r="C14475" s="159" t="s">
        <v>31054</v>
      </c>
      <c r="D14475" s="159">
        <v>1</v>
      </c>
    </row>
    <row r="14476" spans="3:4" x14ac:dyDescent="0.25">
      <c r="C14476" s="159" t="s">
        <v>31055</v>
      </c>
      <c r="D14476" s="159">
        <v>1</v>
      </c>
    </row>
    <row r="14477" spans="3:4" x14ac:dyDescent="0.25">
      <c r="C14477" s="159" t="s">
        <v>31099</v>
      </c>
      <c r="D14477" s="159">
        <v>1</v>
      </c>
    </row>
    <row r="14478" spans="3:4" x14ac:dyDescent="0.25">
      <c r="C14478" s="159" t="s">
        <v>31100</v>
      </c>
      <c r="D14478" s="159">
        <v>1</v>
      </c>
    </row>
    <row r="14479" spans="3:4" x14ac:dyDescent="0.25">
      <c r="C14479" s="159" t="s">
        <v>31101</v>
      </c>
      <c r="D14479" s="159">
        <v>1</v>
      </c>
    </row>
    <row r="14480" spans="3:4" x14ac:dyDescent="0.25">
      <c r="C14480" s="159" t="s">
        <v>31102</v>
      </c>
      <c r="D14480" s="159">
        <v>1</v>
      </c>
    </row>
    <row r="14481" spans="3:4" x14ac:dyDescent="0.25">
      <c r="C14481" s="159" t="s">
        <v>31103</v>
      </c>
      <c r="D14481" s="159">
        <v>1</v>
      </c>
    </row>
    <row r="14482" spans="3:4" x14ac:dyDescent="0.25">
      <c r="C14482" s="159" t="s">
        <v>31104</v>
      </c>
      <c r="D14482" s="159">
        <v>1</v>
      </c>
    </row>
    <row r="14483" spans="3:4" x14ac:dyDescent="0.25">
      <c r="C14483" s="159" t="s">
        <v>31105</v>
      </c>
      <c r="D14483" s="159">
        <v>1</v>
      </c>
    </row>
    <row r="14484" spans="3:4" x14ac:dyDescent="0.25">
      <c r="C14484" s="159" t="s">
        <v>31106</v>
      </c>
      <c r="D14484" s="159">
        <v>1</v>
      </c>
    </row>
    <row r="14485" spans="3:4" x14ac:dyDescent="0.25">
      <c r="C14485" s="159" t="s">
        <v>31107</v>
      </c>
      <c r="D14485" s="159">
        <v>1</v>
      </c>
    </row>
    <row r="14486" spans="3:4" x14ac:dyDescent="0.25">
      <c r="C14486" s="159" t="s">
        <v>31108</v>
      </c>
      <c r="D14486" s="159">
        <v>1</v>
      </c>
    </row>
    <row r="14487" spans="3:4" x14ac:dyDescent="0.25">
      <c r="C14487" s="159" t="s">
        <v>31109</v>
      </c>
      <c r="D14487" s="159">
        <v>1</v>
      </c>
    </row>
    <row r="14488" spans="3:4" x14ac:dyDescent="0.25">
      <c r="C14488" s="159" t="s">
        <v>31110</v>
      </c>
      <c r="D14488" s="159">
        <v>1</v>
      </c>
    </row>
    <row r="14489" spans="3:4" x14ac:dyDescent="0.25">
      <c r="C14489" s="159" t="s">
        <v>31111</v>
      </c>
      <c r="D14489" s="159">
        <v>1</v>
      </c>
    </row>
    <row r="14490" spans="3:4" x14ac:dyDescent="0.25">
      <c r="C14490" s="159" t="s">
        <v>31112</v>
      </c>
      <c r="D14490" s="159">
        <v>1</v>
      </c>
    </row>
    <row r="14491" spans="3:4" x14ac:dyDescent="0.25">
      <c r="C14491" s="159" t="s">
        <v>31113</v>
      </c>
      <c r="D14491" s="159">
        <v>1</v>
      </c>
    </row>
    <row r="14492" spans="3:4" x14ac:dyDescent="0.25">
      <c r="C14492" s="159" t="s">
        <v>31114</v>
      </c>
      <c r="D14492" s="159">
        <v>1</v>
      </c>
    </row>
    <row r="14493" spans="3:4" x14ac:dyDescent="0.25">
      <c r="C14493" s="159" t="s">
        <v>31115</v>
      </c>
      <c r="D14493" s="159">
        <v>1</v>
      </c>
    </row>
    <row r="14494" spans="3:4" x14ac:dyDescent="0.25">
      <c r="C14494" s="159" t="s">
        <v>31116</v>
      </c>
      <c r="D14494" s="159">
        <v>1</v>
      </c>
    </row>
    <row r="14495" spans="3:4" x14ac:dyDescent="0.25">
      <c r="C14495" s="159" t="s">
        <v>31117</v>
      </c>
      <c r="D14495" s="159">
        <v>1</v>
      </c>
    </row>
    <row r="14496" spans="3:4" x14ac:dyDescent="0.25">
      <c r="C14496" s="159" t="s">
        <v>31118</v>
      </c>
      <c r="D14496" s="159">
        <v>1</v>
      </c>
    </row>
    <row r="14497" spans="3:4" x14ac:dyDescent="0.25">
      <c r="C14497" s="159" t="s">
        <v>31119</v>
      </c>
      <c r="D14497" s="159">
        <v>1</v>
      </c>
    </row>
    <row r="14498" spans="3:4" x14ac:dyDescent="0.25">
      <c r="C14498" s="159" t="s">
        <v>31120</v>
      </c>
      <c r="D14498" s="159">
        <v>1</v>
      </c>
    </row>
    <row r="14499" spans="3:4" x14ac:dyDescent="0.25">
      <c r="C14499" s="159" t="s">
        <v>31121</v>
      </c>
      <c r="D14499" s="159">
        <v>1</v>
      </c>
    </row>
    <row r="14500" spans="3:4" x14ac:dyDescent="0.25">
      <c r="C14500" s="159" t="s">
        <v>31122</v>
      </c>
      <c r="D14500" s="159">
        <v>1</v>
      </c>
    </row>
    <row r="14501" spans="3:4" x14ac:dyDescent="0.25">
      <c r="C14501" s="159" t="s">
        <v>31123</v>
      </c>
      <c r="D14501" s="159">
        <v>1</v>
      </c>
    </row>
    <row r="14502" spans="3:4" x14ac:dyDescent="0.25">
      <c r="C14502" s="159" t="s">
        <v>31124</v>
      </c>
      <c r="D14502" s="159">
        <v>1</v>
      </c>
    </row>
    <row r="14503" spans="3:4" x14ac:dyDescent="0.25">
      <c r="C14503" s="159" t="s">
        <v>31125</v>
      </c>
      <c r="D14503" s="159">
        <v>1</v>
      </c>
    </row>
    <row r="14504" spans="3:4" x14ac:dyDescent="0.25">
      <c r="C14504" s="159" t="s">
        <v>31126</v>
      </c>
      <c r="D14504" s="159">
        <v>1</v>
      </c>
    </row>
    <row r="14505" spans="3:4" x14ac:dyDescent="0.25">
      <c r="C14505" s="159" t="s">
        <v>31127</v>
      </c>
      <c r="D14505" s="159">
        <v>1</v>
      </c>
    </row>
    <row r="14506" spans="3:4" x14ac:dyDescent="0.25">
      <c r="C14506" s="159" t="s">
        <v>31128</v>
      </c>
      <c r="D14506" s="159">
        <v>1</v>
      </c>
    </row>
    <row r="14507" spans="3:4" x14ac:dyDescent="0.25">
      <c r="C14507" s="159" t="s">
        <v>31129</v>
      </c>
      <c r="D14507" s="159">
        <v>1</v>
      </c>
    </row>
    <row r="14508" spans="3:4" x14ac:dyDescent="0.25">
      <c r="C14508" s="159" t="s">
        <v>31130</v>
      </c>
      <c r="D14508" s="159">
        <v>1</v>
      </c>
    </row>
    <row r="14509" spans="3:4" x14ac:dyDescent="0.25">
      <c r="C14509" s="159" t="s">
        <v>31131</v>
      </c>
      <c r="D14509" s="159">
        <v>1</v>
      </c>
    </row>
    <row r="14510" spans="3:4" x14ac:dyDescent="0.25">
      <c r="C14510" s="159" t="s">
        <v>31132</v>
      </c>
      <c r="D14510" s="159">
        <v>1</v>
      </c>
    </row>
    <row r="14511" spans="3:4" x14ac:dyDescent="0.25">
      <c r="C14511" s="159" t="s">
        <v>31133</v>
      </c>
      <c r="D14511" s="159">
        <v>1</v>
      </c>
    </row>
    <row r="14512" spans="3:4" x14ac:dyDescent="0.25">
      <c r="C14512" s="159" t="s">
        <v>31134</v>
      </c>
      <c r="D14512" s="159">
        <v>1</v>
      </c>
    </row>
    <row r="14513" spans="3:4" x14ac:dyDescent="0.25">
      <c r="C14513" s="159" t="s">
        <v>31135</v>
      </c>
      <c r="D14513" s="159">
        <v>1</v>
      </c>
    </row>
    <row r="14514" spans="3:4" x14ac:dyDescent="0.25">
      <c r="C14514" s="159" t="s">
        <v>31136</v>
      </c>
      <c r="D14514" s="159">
        <v>1</v>
      </c>
    </row>
    <row r="14515" spans="3:4" x14ac:dyDescent="0.25">
      <c r="C14515" s="159" t="s">
        <v>31137</v>
      </c>
      <c r="D14515" s="159">
        <v>1</v>
      </c>
    </row>
    <row r="14516" spans="3:4" x14ac:dyDescent="0.25">
      <c r="C14516" s="159" t="s">
        <v>31138</v>
      </c>
      <c r="D14516" s="159">
        <v>1</v>
      </c>
    </row>
    <row r="14517" spans="3:4" x14ac:dyDescent="0.25">
      <c r="C14517" s="159" t="s">
        <v>31139</v>
      </c>
      <c r="D14517" s="159">
        <v>1</v>
      </c>
    </row>
    <row r="14518" spans="3:4" x14ac:dyDescent="0.25">
      <c r="C14518" s="159" t="s">
        <v>31140</v>
      </c>
      <c r="D14518" s="159">
        <v>1</v>
      </c>
    </row>
    <row r="14519" spans="3:4" x14ac:dyDescent="0.25">
      <c r="C14519" s="159" t="s">
        <v>31141</v>
      </c>
      <c r="D14519" s="159">
        <v>1</v>
      </c>
    </row>
    <row r="14520" spans="3:4" x14ac:dyDescent="0.25">
      <c r="C14520" s="159" t="s">
        <v>31142</v>
      </c>
      <c r="D14520" s="159">
        <v>1</v>
      </c>
    </row>
    <row r="14521" spans="3:4" x14ac:dyDescent="0.25">
      <c r="C14521" s="159" t="s">
        <v>31143</v>
      </c>
      <c r="D14521" s="159">
        <v>1</v>
      </c>
    </row>
    <row r="14522" spans="3:4" x14ac:dyDescent="0.25">
      <c r="C14522" s="159" t="s">
        <v>31293</v>
      </c>
      <c r="D14522" s="159">
        <v>1</v>
      </c>
    </row>
    <row r="14523" spans="3:4" x14ac:dyDescent="0.25">
      <c r="C14523" s="159" t="s">
        <v>31294</v>
      </c>
      <c r="D14523" s="159">
        <v>1</v>
      </c>
    </row>
    <row r="14524" spans="3:4" x14ac:dyDescent="0.25">
      <c r="C14524" s="159" t="s">
        <v>31295</v>
      </c>
      <c r="D14524" s="159">
        <v>1</v>
      </c>
    </row>
    <row r="14525" spans="3:4" x14ac:dyDescent="0.25">
      <c r="C14525" s="159" t="s">
        <v>31296</v>
      </c>
      <c r="D14525" s="159">
        <v>1</v>
      </c>
    </row>
    <row r="14526" spans="3:4" x14ac:dyDescent="0.25">
      <c r="C14526" s="159" t="s">
        <v>31297</v>
      </c>
      <c r="D14526" s="159">
        <v>1</v>
      </c>
    </row>
    <row r="14527" spans="3:4" x14ac:dyDescent="0.25">
      <c r="C14527" s="159" t="s">
        <v>31298</v>
      </c>
      <c r="D14527" s="159">
        <v>1</v>
      </c>
    </row>
    <row r="14528" spans="3:4" x14ac:dyDescent="0.25">
      <c r="C14528" s="159" t="s">
        <v>31299</v>
      </c>
      <c r="D14528" s="159">
        <v>1</v>
      </c>
    </row>
    <row r="14529" spans="3:4" x14ac:dyDescent="0.25">
      <c r="C14529" s="159" t="s">
        <v>31300</v>
      </c>
      <c r="D14529" s="159">
        <v>1</v>
      </c>
    </row>
    <row r="14530" spans="3:4" x14ac:dyDescent="0.25">
      <c r="C14530" s="159" t="s">
        <v>31301</v>
      </c>
      <c r="D14530" s="159">
        <v>1</v>
      </c>
    </row>
    <row r="14531" spans="3:4" x14ac:dyDescent="0.25">
      <c r="C14531" s="159" t="s">
        <v>31302</v>
      </c>
      <c r="D14531" s="159">
        <v>1</v>
      </c>
    </row>
    <row r="14532" spans="3:4" x14ac:dyDescent="0.25">
      <c r="C14532" s="159" t="s">
        <v>31303</v>
      </c>
      <c r="D14532" s="159">
        <v>1</v>
      </c>
    </row>
    <row r="14533" spans="3:4" x14ac:dyDescent="0.25">
      <c r="C14533" s="159" t="s">
        <v>31304</v>
      </c>
      <c r="D14533" s="159">
        <v>1</v>
      </c>
    </row>
    <row r="14534" spans="3:4" x14ac:dyDescent="0.25">
      <c r="C14534" s="159" t="s">
        <v>31305</v>
      </c>
      <c r="D14534" s="159">
        <v>1</v>
      </c>
    </row>
    <row r="14535" spans="3:4" x14ac:dyDescent="0.25">
      <c r="C14535" s="159" t="s">
        <v>31306</v>
      </c>
      <c r="D14535" s="159">
        <v>1</v>
      </c>
    </row>
    <row r="14536" spans="3:4" x14ac:dyDescent="0.25">
      <c r="C14536" s="159" t="s">
        <v>31307</v>
      </c>
      <c r="D14536" s="159">
        <v>1</v>
      </c>
    </row>
    <row r="14537" spans="3:4" x14ac:dyDescent="0.25">
      <c r="C14537" s="159" t="s">
        <v>31308</v>
      </c>
      <c r="D14537" s="159">
        <v>1</v>
      </c>
    </row>
    <row r="14538" spans="3:4" x14ac:dyDescent="0.25">
      <c r="C14538" s="159" t="s">
        <v>31309</v>
      </c>
      <c r="D14538" s="159">
        <v>1</v>
      </c>
    </row>
    <row r="14539" spans="3:4" x14ac:dyDescent="0.25">
      <c r="C14539" s="159" t="s">
        <v>31310</v>
      </c>
      <c r="D14539" s="159">
        <v>1</v>
      </c>
    </row>
    <row r="14540" spans="3:4" x14ac:dyDescent="0.25">
      <c r="C14540" s="159" t="s">
        <v>31311</v>
      </c>
      <c r="D14540" s="159">
        <v>1</v>
      </c>
    </row>
    <row r="14541" spans="3:4" x14ac:dyDescent="0.25">
      <c r="C14541" s="159" t="s">
        <v>31312</v>
      </c>
      <c r="D14541" s="159">
        <v>1</v>
      </c>
    </row>
    <row r="14542" spans="3:4" x14ac:dyDescent="0.25">
      <c r="C14542" s="159" t="s">
        <v>31313</v>
      </c>
      <c r="D14542" s="159">
        <v>1</v>
      </c>
    </row>
    <row r="14543" spans="3:4" x14ac:dyDescent="0.25">
      <c r="C14543" s="159" t="s">
        <v>31314</v>
      </c>
      <c r="D14543" s="159">
        <v>1</v>
      </c>
    </row>
    <row r="14544" spans="3:4" x14ac:dyDescent="0.25">
      <c r="C14544" s="159" t="s">
        <v>31315</v>
      </c>
      <c r="D14544" s="159">
        <v>1</v>
      </c>
    </row>
    <row r="14545" spans="3:4" x14ac:dyDescent="0.25">
      <c r="C14545" s="159" t="s">
        <v>31316</v>
      </c>
      <c r="D14545" s="159">
        <v>1</v>
      </c>
    </row>
    <row r="14546" spans="3:4" x14ac:dyDescent="0.25">
      <c r="C14546" s="159" t="s">
        <v>31317</v>
      </c>
      <c r="D14546" s="159">
        <v>1</v>
      </c>
    </row>
    <row r="14547" spans="3:4" x14ac:dyDescent="0.25">
      <c r="C14547" s="159" t="s">
        <v>31318</v>
      </c>
      <c r="D14547" s="159">
        <v>1</v>
      </c>
    </row>
    <row r="14548" spans="3:4" x14ac:dyDescent="0.25">
      <c r="C14548" s="159" t="s">
        <v>31319</v>
      </c>
      <c r="D14548" s="159">
        <v>1</v>
      </c>
    </row>
    <row r="14549" spans="3:4" x14ac:dyDescent="0.25">
      <c r="C14549" s="159" t="s">
        <v>31320</v>
      </c>
      <c r="D14549" s="159">
        <v>1</v>
      </c>
    </row>
    <row r="14550" spans="3:4" x14ac:dyDescent="0.25">
      <c r="C14550" s="159" t="s">
        <v>31321</v>
      </c>
      <c r="D14550" s="159">
        <v>1</v>
      </c>
    </row>
    <row r="14551" spans="3:4" x14ac:dyDescent="0.25">
      <c r="C14551" s="159" t="s">
        <v>31322</v>
      </c>
      <c r="D14551" s="159">
        <v>1</v>
      </c>
    </row>
    <row r="14552" spans="3:4" x14ac:dyDescent="0.25">
      <c r="C14552" s="159" t="s">
        <v>31326</v>
      </c>
      <c r="D14552" s="159">
        <v>1</v>
      </c>
    </row>
    <row r="14553" spans="3:4" x14ac:dyDescent="0.25">
      <c r="C14553" s="159" t="s">
        <v>31327</v>
      </c>
      <c r="D14553" s="159">
        <v>1</v>
      </c>
    </row>
    <row r="14554" spans="3:4" x14ac:dyDescent="0.25">
      <c r="C14554" s="159" t="s">
        <v>31328</v>
      </c>
      <c r="D14554" s="159">
        <v>1</v>
      </c>
    </row>
    <row r="14555" spans="3:4" x14ac:dyDescent="0.25">
      <c r="C14555" s="159" t="s">
        <v>31329</v>
      </c>
      <c r="D14555" s="159">
        <v>1</v>
      </c>
    </row>
    <row r="14556" spans="3:4" x14ac:dyDescent="0.25">
      <c r="C14556" s="159" t="s">
        <v>31330</v>
      </c>
      <c r="D14556" s="159">
        <v>1</v>
      </c>
    </row>
    <row r="14557" spans="3:4" x14ac:dyDescent="0.25">
      <c r="C14557" s="159" t="s">
        <v>31331</v>
      </c>
      <c r="D14557" s="159">
        <v>1</v>
      </c>
    </row>
    <row r="14558" spans="3:4" x14ac:dyDescent="0.25">
      <c r="C14558" s="159" t="s">
        <v>31332</v>
      </c>
      <c r="D14558" s="159">
        <v>1</v>
      </c>
    </row>
    <row r="14559" spans="3:4" x14ac:dyDescent="0.25">
      <c r="C14559" s="159" t="s">
        <v>31333</v>
      </c>
      <c r="D14559" s="159">
        <v>1</v>
      </c>
    </row>
    <row r="14560" spans="3:4" x14ac:dyDescent="0.25">
      <c r="C14560" s="159" t="s">
        <v>31334</v>
      </c>
      <c r="D14560" s="159">
        <v>1</v>
      </c>
    </row>
    <row r="14561" spans="3:4" x14ac:dyDescent="0.25">
      <c r="C14561" s="159" t="s">
        <v>31335</v>
      </c>
      <c r="D14561" s="159">
        <v>1</v>
      </c>
    </row>
    <row r="14562" spans="3:4" x14ac:dyDescent="0.25">
      <c r="C14562" s="159" t="s">
        <v>31336</v>
      </c>
      <c r="D14562" s="159">
        <v>1</v>
      </c>
    </row>
    <row r="14563" spans="3:4" x14ac:dyDescent="0.25">
      <c r="C14563" s="159" t="s">
        <v>31337</v>
      </c>
      <c r="D14563" s="159">
        <v>1</v>
      </c>
    </row>
    <row r="14564" spans="3:4" x14ac:dyDescent="0.25">
      <c r="C14564" s="159" t="s">
        <v>31338</v>
      </c>
      <c r="D14564" s="159">
        <v>1</v>
      </c>
    </row>
    <row r="14565" spans="3:4" x14ac:dyDescent="0.25">
      <c r="C14565" s="159" t="s">
        <v>31339</v>
      </c>
      <c r="D14565" s="159">
        <v>1</v>
      </c>
    </row>
    <row r="14566" spans="3:4" x14ac:dyDescent="0.25">
      <c r="C14566" s="159" t="s">
        <v>31340</v>
      </c>
      <c r="D14566" s="159">
        <v>1</v>
      </c>
    </row>
    <row r="14567" spans="3:4" x14ac:dyDescent="0.25">
      <c r="C14567" s="159" t="s">
        <v>31341</v>
      </c>
      <c r="D14567" s="159">
        <v>1</v>
      </c>
    </row>
    <row r="14568" spans="3:4" x14ac:dyDescent="0.25">
      <c r="C14568" s="159" t="s">
        <v>31342</v>
      </c>
      <c r="D14568" s="159">
        <v>1</v>
      </c>
    </row>
    <row r="14569" spans="3:4" x14ac:dyDescent="0.25">
      <c r="C14569" s="159" t="s">
        <v>31343</v>
      </c>
      <c r="D14569" s="159">
        <v>1</v>
      </c>
    </row>
    <row r="14570" spans="3:4" x14ac:dyDescent="0.25">
      <c r="C14570" s="159" t="s">
        <v>31344</v>
      </c>
      <c r="D14570" s="159">
        <v>1</v>
      </c>
    </row>
    <row r="14571" spans="3:4" x14ac:dyDescent="0.25">
      <c r="C14571" s="159" t="s">
        <v>31345</v>
      </c>
      <c r="D14571" s="159">
        <v>1</v>
      </c>
    </row>
    <row r="14572" spans="3:4" x14ac:dyDescent="0.25">
      <c r="C14572" s="159" t="s">
        <v>31346</v>
      </c>
      <c r="D14572" s="159">
        <v>1</v>
      </c>
    </row>
    <row r="14573" spans="3:4" x14ac:dyDescent="0.25">
      <c r="C14573" s="159" t="s">
        <v>31347</v>
      </c>
      <c r="D14573" s="159">
        <v>1</v>
      </c>
    </row>
    <row r="14574" spans="3:4" x14ac:dyDescent="0.25">
      <c r="C14574" s="159" t="s">
        <v>31348</v>
      </c>
      <c r="D14574" s="159">
        <v>1</v>
      </c>
    </row>
    <row r="14575" spans="3:4" x14ac:dyDescent="0.25">
      <c r="C14575" s="159" t="s">
        <v>31349</v>
      </c>
      <c r="D14575" s="159">
        <v>1</v>
      </c>
    </row>
    <row r="14576" spans="3:4" x14ac:dyDescent="0.25">
      <c r="C14576" s="159" t="s">
        <v>31350</v>
      </c>
      <c r="D14576" s="159">
        <v>1</v>
      </c>
    </row>
    <row r="14577" spans="3:4" x14ac:dyDescent="0.25">
      <c r="C14577" s="159" t="s">
        <v>31351</v>
      </c>
      <c r="D14577" s="159">
        <v>1</v>
      </c>
    </row>
    <row r="14578" spans="3:4" x14ac:dyDescent="0.25">
      <c r="C14578" s="159" t="s">
        <v>31352</v>
      </c>
      <c r="D14578" s="159">
        <v>1</v>
      </c>
    </row>
    <row r="14579" spans="3:4" x14ac:dyDescent="0.25">
      <c r="C14579" s="159" t="s">
        <v>31353</v>
      </c>
      <c r="D14579" s="159">
        <v>1</v>
      </c>
    </row>
    <row r="14580" spans="3:4" x14ac:dyDescent="0.25">
      <c r="C14580" s="159" t="s">
        <v>31354</v>
      </c>
      <c r="D14580" s="159">
        <v>1</v>
      </c>
    </row>
    <row r="14581" spans="3:4" x14ac:dyDescent="0.25">
      <c r="C14581" s="159" t="s">
        <v>31355</v>
      </c>
      <c r="D14581" s="159">
        <v>1</v>
      </c>
    </row>
    <row r="14582" spans="3:4" x14ac:dyDescent="0.25">
      <c r="C14582" s="159" t="s">
        <v>31356</v>
      </c>
      <c r="D14582" s="159">
        <v>1</v>
      </c>
    </row>
    <row r="14583" spans="3:4" x14ac:dyDescent="0.25">
      <c r="C14583" s="159" t="s">
        <v>31357</v>
      </c>
      <c r="D14583" s="159">
        <v>1</v>
      </c>
    </row>
    <row r="14584" spans="3:4" x14ac:dyDescent="0.25">
      <c r="C14584" s="159" t="s">
        <v>31358</v>
      </c>
      <c r="D14584" s="159">
        <v>1</v>
      </c>
    </row>
    <row r="14585" spans="3:4" x14ac:dyDescent="0.25">
      <c r="C14585" s="159" t="s">
        <v>31359</v>
      </c>
      <c r="D14585" s="159">
        <v>1</v>
      </c>
    </row>
    <row r="14586" spans="3:4" x14ac:dyDescent="0.25">
      <c r="C14586" s="159" t="s">
        <v>31360</v>
      </c>
      <c r="D14586" s="159">
        <v>1</v>
      </c>
    </row>
    <row r="14587" spans="3:4" x14ac:dyDescent="0.25">
      <c r="C14587" s="159" t="s">
        <v>31361</v>
      </c>
      <c r="D14587" s="159">
        <v>1</v>
      </c>
    </row>
    <row r="14588" spans="3:4" x14ac:dyDescent="0.25">
      <c r="C14588" s="159" t="s">
        <v>31362</v>
      </c>
      <c r="D14588" s="159">
        <v>1</v>
      </c>
    </row>
    <row r="14589" spans="3:4" x14ac:dyDescent="0.25">
      <c r="C14589" s="159" t="s">
        <v>31363</v>
      </c>
      <c r="D14589" s="159">
        <v>1</v>
      </c>
    </row>
    <row r="14590" spans="3:4" x14ac:dyDescent="0.25">
      <c r="C14590" s="159" t="s">
        <v>31364</v>
      </c>
      <c r="D14590" s="159">
        <v>1</v>
      </c>
    </row>
    <row r="14591" spans="3:4" x14ac:dyDescent="0.25">
      <c r="C14591" s="159" t="s">
        <v>31365</v>
      </c>
      <c r="D14591" s="159">
        <v>1</v>
      </c>
    </row>
    <row r="14592" spans="3:4" x14ac:dyDescent="0.25">
      <c r="C14592" s="159" t="s">
        <v>31366</v>
      </c>
      <c r="D14592" s="159">
        <v>1</v>
      </c>
    </row>
    <row r="14593" spans="3:4" x14ac:dyDescent="0.25">
      <c r="C14593" s="159" t="s">
        <v>31367</v>
      </c>
      <c r="D14593" s="159">
        <v>1</v>
      </c>
    </row>
    <row r="14594" spans="3:4" x14ac:dyDescent="0.25">
      <c r="C14594" s="159" t="s">
        <v>31368</v>
      </c>
      <c r="D14594" s="159">
        <v>1</v>
      </c>
    </row>
    <row r="14595" spans="3:4" x14ac:dyDescent="0.25">
      <c r="C14595" s="159" t="s">
        <v>31369</v>
      </c>
      <c r="D14595" s="159">
        <v>1</v>
      </c>
    </row>
    <row r="14596" spans="3:4" x14ac:dyDescent="0.25">
      <c r="C14596" s="159" t="s">
        <v>31370</v>
      </c>
      <c r="D14596" s="159">
        <v>1</v>
      </c>
    </row>
    <row r="14597" spans="3:4" x14ac:dyDescent="0.25">
      <c r="C14597" s="159" t="s">
        <v>31371</v>
      </c>
      <c r="D14597" s="159">
        <v>1</v>
      </c>
    </row>
    <row r="14598" spans="3:4" x14ac:dyDescent="0.25">
      <c r="C14598" s="159" t="s">
        <v>31372</v>
      </c>
      <c r="D14598" s="159">
        <v>1</v>
      </c>
    </row>
    <row r="14599" spans="3:4" x14ac:dyDescent="0.25">
      <c r="C14599" s="159" t="s">
        <v>31373</v>
      </c>
      <c r="D14599" s="159">
        <v>1</v>
      </c>
    </row>
    <row r="14600" spans="3:4" x14ac:dyDescent="0.25">
      <c r="C14600" s="159" t="s">
        <v>31374</v>
      </c>
      <c r="D14600" s="159">
        <v>1</v>
      </c>
    </row>
    <row r="14601" spans="3:4" x14ac:dyDescent="0.25">
      <c r="C14601" s="159" t="s">
        <v>31375</v>
      </c>
      <c r="D14601" s="159">
        <v>1</v>
      </c>
    </row>
    <row r="14602" spans="3:4" x14ac:dyDescent="0.25">
      <c r="C14602" s="159" t="s">
        <v>31376</v>
      </c>
      <c r="D14602" s="159">
        <v>1</v>
      </c>
    </row>
    <row r="14603" spans="3:4" x14ac:dyDescent="0.25">
      <c r="C14603" s="159" t="s">
        <v>31377</v>
      </c>
      <c r="D14603" s="159">
        <v>1</v>
      </c>
    </row>
    <row r="14604" spans="3:4" x14ac:dyDescent="0.25">
      <c r="C14604" s="159" t="s">
        <v>31378</v>
      </c>
      <c r="D14604" s="159">
        <v>1</v>
      </c>
    </row>
    <row r="14605" spans="3:4" x14ac:dyDescent="0.25">
      <c r="C14605" s="159" t="s">
        <v>31379</v>
      </c>
      <c r="D14605" s="159">
        <v>1</v>
      </c>
    </row>
    <row r="14606" spans="3:4" x14ac:dyDescent="0.25">
      <c r="C14606" s="159" t="s">
        <v>31380</v>
      </c>
      <c r="D14606" s="159">
        <v>1</v>
      </c>
    </row>
    <row r="14607" spans="3:4" x14ac:dyDescent="0.25">
      <c r="C14607" s="159" t="s">
        <v>31381</v>
      </c>
      <c r="D14607" s="159">
        <v>1</v>
      </c>
    </row>
    <row r="14608" spans="3:4" x14ac:dyDescent="0.25">
      <c r="C14608" s="159" t="s">
        <v>31382</v>
      </c>
      <c r="D14608" s="159">
        <v>1</v>
      </c>
    </row>
    <row r="14609" spans="3:4" x14ac:dyDescent="0.25">
      <c r="C14609" s="159" t="s">
        <v>31383</v>
      </c>
      <c r="D14609" s="159">
        <v>1</v>
      </c>
    </row>
    <row r="14610" spans="3:4" x14ac:dyDescent="0.25">
      <c r="C14610" s="159" t="s">
        <v>31196</v>
      </c>
      <c r="D14610" s="159">
        <v>1</v>
      </c>
    </row>
    <row r="14611" spans="3:4" x14ac:dyDescent="0.25">
      <c r="C14611" s="159" t="s">
        <v>31197</v>
      </c>
      <c r="D14611" s="159">
        <v>1</v>
      </c>
    </row>
    <row r="14612" spans="3:4" x14ac:dyDescent="0.25">
      <c r="C14612" s="159" t="s">
        <v>31198</v>
      </c>
      <c r="D14612" s="159">
        <v>1</v>
      </c>
    </row>
    <row r="14613" spans="3:4" x14ac:dyDescent="0.25">
      <c r="C14613" s="159" t="s">
        <v>31199</v>
      </c>
      <c r="D14613" s="159">
        <v>1</v>
      </c>
    </row>
    <row r="14614" spans="3:4" x14ac:dyDescent="0.25">
      <c r="C14614" s="159" t="s">
        <v>31200</v>
      </c>
      <c r="D14614" s="159">
        <v>1</v>
      </c>
    </row>
    <row r="14615" spans="3:4" x14ac:dyDescent="0.25">
      <c r="C14615" s="159" t="s">
        <v>31201</v>
      </c>
      <c r="D14615" s="159">
        <v>1</v>
      </c>
    </row>
    <row r="14616" spans="3:4" x14ac:dyDescent="0.25">
      <c r="C14616" s="159" t="s">
        <v>31202</v>
      </c>
      <c r="D14616" s="159">
        <v>1</v>
      </c>
    </row>
    <row r="14617" spans="3:4" x14ac:dyDescent="0.25">
      <c r="C14617" s="159" t="s">
        <v>31203</v>
      </c>
      <c r="D14617" s="159">
        <v>1</v>
      </c>
    </row>
    <row r="14618" spans="3:4" x14ac:dyDescent="0.25">
      <c r="C14618" s="159" t="s">
        <v>31204</v>
      </c>
      <c r="D14618" s="159">
        <v>1</v>
      </c>
    </row>
    <row r="14619" spans="3:4" x14ac:dyDescent="0.25">
      <c r="C14619" s="159" t="s">
        <v>31205</v>
      </c>
      <c r="D14619" s="159">
        <v>1</v>
      </c>
    </row>
    <row r="14620" spans="3:4" x14ac:dyDescent="0.25">
      <c r="C14620" s="159" t="s">
        <v>31206</v>
      </c>
      <c r="D14620" s="159">
        <v>1</v>
      </c>
    </row>
    <row r="14621" spans="3:4" x14ac:dyDescent="0.25">
      <c r="C14621" s="159" t="s">
        <v>31207</v>
      </c>
      <c r="D14621" s="159">
        <v>1</v>
      </c>
    </row>
    <row r="14622" spans="3:4" x14ac:dyDescent="0.25">
      <c r="C14622" s="159" t="s">
        <v>31208</v>
      </c>
      <c r="D14622" s="159">
        <v>1</v>
      </c>
    </row>
    <row r="14623" spans="3:4" x14ac:dyDescent="0.25">
      <c r="C14623" s="159" t="s">
        <v>31209</v>
      </c>
      <c r="D14623" s="159">
        <v>1</v>
      </c>
    </row>
    <row r="14624" spans="3:4" x14ac:dyDescent="0.25">
      <c r="C14624" s="159" t="s">
        <v>31210</v>
      </c>
      <c r="D14624" s="159">
        <v>1</v>
      </c>
    </row>
    <row r="14625" spans="3:4" x14ac:dyDescent="0.25">
      <c r="C14625" s="159" t="s">
        <v>31211</v>
      </c>
      <c r="D14625" s="159">
        <v>1</v>
      </c>
    </row>
    <row r="14626" spans="3:4" x14ac:dyDescent="0.25">
      <c r="C14626" s="159" t="s">
        <v>31212</v>
      </c>
      <c r="D14626" s="159">
        <v>1</v>
      </c>
    </row>
    <row r="14627" spans="3:4" x14ac:dyDescent="0.25">
      <c r="C14627" s="159" t="s">
        <v>31213</v>
      </c>
      <c r="D14627" s="159">
        <v>1</v>
      </c>
    </row>
    <row r="14628" spans="3:4" x14ac:dyDescent="0.25">
      <c r="C14628" s="159" t="s">
        <v>31214</v>
      </c>
      <c r="D14628" s="159">
        <v>1</v>
      </c>
    </row>
    <row r="14629" spans="3:4" x14ac:dyDescent="0.25">
      <c r="C14629" s="159" t="s">
        <v>31215</v>
      </c>
      <c r="D14629" s="159">
        <v>1</v>
      </c>
    </row>
    <row r="14630" spans="3:4" x14ac:dyDescent="0.25">
      <c r="C14630" s="159" t="s">
        <v>31216</v>
      </c>
      <c r="D14630" s="159">
        <v>1</v>
      </c>
    </row>
    <row r="14631" spans="3:4" x14ac:dyDescent="0.25">
      <c r="C14631" s="159" t="s">
        <v>31217</v>
      </c>
      <c r="D14631" s="159">
        <v>1</v>
      </c>
    </row>
    <row r="14632" spans="3:4" x14ac:dyDescent="0.25">
      <c r="C14632" s="159" t="s">
        <v>31218</v>
      </c>
      <c r="D14632" s="159">
        <v>1</v>
      </c>
    </row>
    <row r="14633" spans="3:4" x14ac:dyDescent="0.25">
      <c r="C14633" s="159" t="s">
        <v>31219</v>
      </c>
      <c r="D14633" s="159">
        <v>1</v>
      </c>
    </row>
    <row r="14634" spans="3:4" x14ac:dyDescent="0.25">
      <c r="C14634" s="159" t="s">
        <v>31220</v>
      </c>
      <c r="D14634" s="159">
        <v>1</v>
      </c>
    </row>
    <row r="14635" spans="3:4" x14ac:dyDescent="0.25">
      <c r="C14635" s="159" t="s">
        <v>31221</v>
      </c>
      <c r="D14635" s="159">
        <v>1</v>
      </c>
    </row>
    <row r="14636" spans="3:4" x14ac:dyDescent="0.25">
      <c r="C14636" s="159" t="s">
        <v>31222</v>
      </c>
      <c r="D14636" s="159">
        <v>1</v>
      </c>
    </row>
    <row r="14637" spans="3:4" x14ac:dyDescent="0.25">
      <c r="C14637" s="159" t="s">
        <v>31223</v>
      </c>
      <c r="D14637" s="159">
        <v>1</v>
      </c>
    </row>
    <row r="14638" spans="3:4" x14ac:dyDescent="0.25">
      <c r="C14638" s="159" t="s">
        <v>31224</v>
      </c>
      <c r="D14638" s="159">
        <v>1</v>
      </c>
    </row>
    <row r="14639" spans="3:4" x14ac:dyDescent="0.25">
      <c r="C14639" s="159" t="s">
        <v>31225</v>
      </c>
      <c r="D14639" s="159">
        <v>1</v>
      </c>
    </row>
    <row r="14640" spans="3:4" x14ac:dyDescent="0.25">
      <c r="C14640" s="159" t="s">
        <v>31226</v>
      </c>
      <c r="D14640" s="159">
        <v>1</v>
      </c>
    </row>
    <row r="14641" spans="3:4" x14ac:dyDescent="0.25">
      <c r="C14641" s="159" t="s">
        <v>31227</v>
      </c>
      <c r="D14641" s="159">
        <v>1</v>
      </c>
    </row>
    <row r="14642" spans="3:4" x14ac:dyDescent="0.25">
      <c r="C14642" s="159" t="s">
        <v>31228</v>
      </c>
      <c r="D14642" s="159">
        <v>1</v>
      </c>
    </row>
    <row r="14643" spans="3:4" x14ac:dyDescent="0.25">
      <c r="C14643" s="159" t="s">
        <v>31229</v>
      </c>
      <c r="D14643" s="159">
        <v>1</v>
      </c>
    </row>
    <row r="14644" spans="3:4" x14ac:dyDescent="0.25">
      <c r="C14644" s="159" t="s">
        <v>31230</v>
      </c>
      <c r="D14644" s="159">
        <v>1</v>
      </c>
    </row>
    <row r="14645" spans="3:4" x14ac:dyDescent="0.25">
      <c r="C14645" s="159" t="s">
        <v>31231</v>
      </c>
      <c r="D14645" s="159">
        <v>1</v>
      </c>
    </row>
    <row r="14646" spans="3:4" x14ac:dyDescent="0.25">
      <c r="C14646" s="159" t="s">
        <v>31232</v>
      </c>
      <c r="D14646" s="159">
        <v>1</v>
      </c>
    </row>
    <row r="14647" spans="3:4" x14ac:dyDescent="0.25">
      <c r="C14647" s="159" t="s">
        <v>31233</v>
      </c>
      <c r="D14647" s="159">
        <v>1</v>
      </c>
    </row>
    <row r="14648" spans="3:4" x14ac:dyDescent="0.25">
      <c r="C14648" s="159" t="s">
        <v>31234</v>
      </c>
      <c r="D14648" s="159">
        <v>1</v>
      </c>
    </row>
    <row r="14649" spans="3:4" x14ac:dyDescent="0.25">
      <c r="C14649" s="159" t="s">
        <v>31235</v>
      </c>
      <c r="D14649" s="159">
        <v>1</v>
      </c>
    </row>
    <row r="14650" spans="3:4" x14ac:dyDescent="0.25">
      <c r="C14650" s="159" t="s">
        <v>31236</v>
      </c>
      <c r="D14650" s="159">
        <v>1</v>
      </c>
    </row>
    <row r="14651" spans="3:4" x14ac:dyDescent="0.25">
      <c r="C14651" s="159" t="s">
        <v>31237</v>
      </c>
      <c r="D14651" s="159">
        <v>1</v>
      </c>
    </row>
    <row r="14652" spans="3:4" x14ac:dyDescent="0.25">
      <c r="C14652" s="159" t="s">
        <v>31238</v>
      </c>
      <c r="D14652" s="159">
        <v>1</v>
      </c>
    </row>
    <row r="14653" spans="3:4" x14ac:dyDescent="0.25">
      <c r="C14653" s="159" t="s">
        <v>31239</v>
      </c>
      <c r="D14653" s="159">
        <v>1</v>
      </c>
    </row>
    <row r="14654" spans="3:4" x14ac:dyDescent="0.25">
      <c r="C14654" s="159" t="s">
        <v>31240</v>
      </c>
      <c r="D14654" s="159">
        <v>1</v>
      </c>
    </row>
    <row r="14655" spans="3:4" x14ac:dyDescent="0.25">
      <c r="C14655" s="159" t="s">
        <v>31241</v>
      </c>
      <c r="D14655" s="159">
        <v>1</v>
      </c>
    </row>
    <row r="14656" spans="3:4" x14ac:dyDescent="0.25">
      <c r="C14656" s="159" t="s">
        <v>31242</v>
      </c>
      <c r="D14656" s="159">
        <v>1</v>
      </c>
    </row>
    <row r="14657" spans="3:4" x14ac:dyDescent="0.25">
      <c r="C14657" s="159" t="s">
        <v>31243</v>
      </c>
      <c r="D14657" s="159">
        <v>1</v>
      </c>
    </row>
    <row r="14658" spans="3:4" x14ac:dyDescent="0.25">
      <c r="C14658" s="159" t="s">
        <v>31244</v>
      </c>
      <c r="D14658" s="159">
        <v>1</v>
      </c>
    </row>
    <row r="14659" spans="3:4" x14ac:dyDescent="0.25">
      <c r="C14659" s="159" t="s">
        <v>31245</v>
      </c>
      <c r="D14659" s="159">
        <v>1</v>
      </c>
    </row>
    <row r="14660" spans="3:4" x14ac:dyDescent="0.25">
      <c r="C14660" s="159" t="s">
        <v>31246</v>
      </c>
      <c r="D14660" s="159">
        <v>1</v>
      </c>
    </row>
    <row r="14661" spans="3:4" x14ac:dyDescent="0.25">
      <c r="C14661" s="159" t="s">
        <v>31247</v>
      </c>
      <c r="D14661" s="159">
        <v>1</v>
      </c>
    </row>
    <row r="14662" spans="3:4" x14ac:dyDescent="0.25">
      <c r="C14662" s="159" t="s">
        <v>31248</v>
      </c>
      <c r="D14662" s="159">
        <v>1</v>
      </c>
    </row>
    <row r="14663" spans="3:4" x14ac:dyDescent="0.25">
      <c r="C14663" s="159" t="s">
        <v>31249</v>
      </c>
      <c r="D14663" s="159">
        <v>1</v>
      </c>
    </row>
    <row r="14664" spans="3:4" x14ac:dyDescent="0.25">
      <c r="C14664" s="159" t="s">
        <v>31250</v>
      </c>
      <c r="D14664" s="159">
        <v>1</v>
      </c>
    </row>
    <row r="14665" spans="3:4" x14ac:dyDescent="0.25">
      <c r="C14665" s="159" t="s">
        <v>31251</v>
      </c>
      <c r="D14665" s="159">
        <v>1</v>
      </c>
    </row>
    <row r="14666" spans="3:4" x14ac:dyDescent="0.25">
      <c r="C14666" s="159" t="s">
        <v>31252</v>
      </c>
      <c r="D14666" s="159">
        <v>1</v>
      </c>
    </row>
    <row r="14667" spans="3:4" x14ac:dyDescent="0.25">
      <c r="C14667" s="159" t="s">
        <v>31253</v>
      </c>
      <c r="D14667" s="159">
        <v>1</v>
      </c>
    </row>
    <row r="14668" spans="3:4" x14ac:dyDescent="0.25">
      <c r="C14668" s="159" t="s">
        <v>31254</v>
      </c>
      <c r="D14668" s="159">
        <v>1</v>
      </c>
    </row>
    <row r="14669" spans="3:4" x14ac:dyDescent="0.25">
      <c r="C14669" s="159" t="s">
        <v>31255</v>
      </c>
      <c r="D14669" s="159">
        <v>1</v>
      </c>
    </row>
    <row r="14670" spans="3:4" x14ac:dyDescent="0.25">
      <c r="C14670" s="159" t="s">
        <v>31256</v>
      </c>
      <c r="D14670" s="159">
        <v>1</v>
      </c>
    </row>
    <row r="14671" spans="3:4" x14ac:dyDescent="0.25">
      <c r="C14671" s="159" t="s">
        <v>31257</v>
      </c>
      <c r="D14671" s="159">
        <v>1</v>
      </c>
    </row>
    <row r="14672" spans="3:4" x14ac:dyDescent="0.25">
      <c r="C14672" s="159" t="s">
        <v>31258</v>
      </c>
      <c r="D14672" s="159">
        <v>1</v>
      </c>
    </row>
    <row r="14673" spans="3:4" x14ac:dyDescent="0.25">
      <c r="C14673" s="159" t="s">
        <v>31259</v>
      </c>
      <c r="D14673" s="159">
        <v>1</v>
      </c>
    </row>
    <row r="14674" spans="3:4" x14ac:dyDescent="0.25">
      <c r="C14674" s="159" t="s">
        <v>31663</v>
      </c>
      <c r="D14674" s="159">
        <v>1</v>
      </c>
    </row>
    <row r="14675" spans="3:4" x14ac:dyDescent="0.25">
      <c r="C14675" s="159" t="s">
        <v>31664</v>
      </c>
      <c r="D14675" s="159">
        <v>1</v>
      </c>
    </row>
    <row r="14676" spans="3:4" x14ac:dyDescent="0.25">
      <c r="C14676" s="159" t="s">
        <v>31665</v>
      </c>
      <c r="D14676" s="159">
        <v>1</v>
      </c>
    </row>
    <row r="14677" spans="3:4" x14ac:dyDescent="0.25">
      <c r="C14677" s="159" t="s">
        <v>31666</v>
      </c>
      <c r="D14677" s="159">
        <v>1</v>
      </c>
    </row>
    <row r="14678" spans="3:4" x14ac:dyDescent="0.25">
      <c r="C14678" s="159" t="s">
        <v>31667</v>
      </c>
      <c r="D14678" s="159">
        <v>1</v>
      </c>
    </row>
    <row r="14679" spans="3:4" x14ac:dyDescent="0.25">
      <c r="C14679" s="159" t="s">
        <v>31668</v>
      </c>
      <c r="D14679" s="159">
        <v>1</v>
      </c>
    </row>
    <row r="14680" spans="3:4" x14ac:dyDescent="0.25">
      <c r="C14680" s="159" t="s">
        <v>31669</v>
      </c>
      <c r="D14680" s="159">
        <v>1</v>
      </c>
    </row>
    <row r="14681" spans="3:4" x14ac:dyDescent="0.25">
      <c r="C14681" s="159" t="s">
        <v>31670</v>
      </c>
      <c r="D14681" s="159">
        <v>1</v>
      </c>
    </row>
    <row r="14682" spans="3:4" x14ac:dyDescent="0.25">
      <c r="C14682" s="159" t="s">
        <v>31671</v>
      </c>
      <c r="D14682" s="159">
        <v>1</v>
      </c>
    </row>
    <row r="14683" spans="3:4" x14ac:dyDescent="0.25">
      <c r="C14683" s="159" t="s">
        <v>31672</v>
      </c>
      <c r="D14683" s="159">
        <v>1</v>
      </c>
    </row>
    <row r="14684" spans="3:4" x14ac:dyDescent="0.25">
      <c r="C14684" s="159" t="s">
        <v>31673</v>
      </c>
      <c r="D14684" s="159">
        <v>1</v>
      </c>
    </row>
    <row r="14685" spans="3:4" x14ac:dyDescent="0.25">
      <c r="C14685" s="159" t="s">
        <v>31674</v>
      </c>
      <c r="D14685" s="159">
        <v>1</v>
      </c>
    </row>
    <row r="14686" spans="3:4" x14ac:dyDescent="0.25">
      <c r="C14686" s="159" t="s">
        <v>31675</v>
      </c>
      <c r="D14686" s="159">
        <v>1</v>
      </c>
    </row>
    <row r="14687" spans="3:4" x14ac:dyDescent="0.25">
      <c r="C14687" s="159" t="s">
        <v>31676</v>
      </c>
      <c r="D14687" s="159">
        <v>1</v>
      </c>
    </row>
    <row r="14688" spans="3:4" x14ac:dyDescent="0.25">
      <c r="C14688" s="159" t="s">
        <v>31677</v>
      </c>
      <c r="D14688" s="159">
        <v>1</v>
      </c>
    </row>
    <row r="14689" spans="3:4" x14ac:dyDescent="0.25">
      <c r="C14689" s="159" t="s">
        <v>31323</v>
      </c>
      <c r="D14689" s="159">
        <v>1</v>
      </c>
    </row>
    <row r="14690" spans="3:4" x14ac:dyDescent="0.25">
      <c r="C14690" s="159" t="s">
        <v>31324</v>
      </c>
      <c r="D14690" s="159">
        <v>1</v>
      </c>
    </row>
    <row r="14691" spans="3:4" x14ac:dyDescent="0.25">
      <c r="C14691" s="159" t="s">
        <v>31325</v>
      </c>
      <c r="D14691" s="159">
        <v>1</v>
      </c>
    </row>
    <row r="14692" spans="3:4" x14ac:dyDescent="0.25">
      <c r="C14692" s="159" t="s">
        <v>31580</v>
      </c>
      <c r="D14692" s="159">
        <v>1</v>
      </c>
    </row>
    <row r="14693" spans="3:4" x14ac:dyDescent="0.25">
      <c r="C14693" s="159" t="s">
        <v>31581</v>
      </c>
      <c r="D14693" s="159">
        <v>1</v>
      </c>
    </row>
    <row r="14694" spans="3:4" x14ac:dyDescent="0.25">
      <c r="C14694" s="159" t="s">
        <v>31582</v>
      </c>
      <c r="D14694" s="159">
        <v>1</v>
      </c>
    </row>
    <row r="14695" spans="3:4" x14ac:dyDescent="0.25">
      <c r="C14695" s="159" t="s">
        <v>31583</v>
      </c>
      <c r="D14695" s="159">
        <v>1</v>
      </c>
    </row>
    <row r="14696" spans="3:4" x14ac:dyDescent="0.25">
      <c r="C14696" s="159" t="s">
        <v>31584</v>
      </c>
      <c r="D14696" s="159">
        <v>1</v>
      </c>
    </row>
    <row r="14697" spans="3:4" x14ac:dyDescent="0.25">
      <c r="C14697" s="159" t="s">
        <v>31585</v>
      </c>
      <c r="D14697" s="159">
        <v>1</v>
      </c>
    </row>
    <row r="14698" spans="3:4" x14ac:dyDescent="0.25">
      <c r="C14698" s="159" t="s">
        <v>31586</v>
      </c>
      <c r="D14698" s="159">
        <v>1</v>
      </c>
    </row>
    <row r="14699" spans="3:4" x14ac:dyDescent="0.25">
      <c r="C14699" s="159" t="s">
        <v>31587</v>
      </c>
      <c r="D14699" s="159">
        <v>1</v>
      </c>
    </row>
    <row r="14700" spans="3:4" x14ac:dyDescent="0.25">
      <c r="C14700" s="159" t="s">
        <v>31588</v>
      </c>
      <c r="D14700" s="159">
        <v>1</v>
      </c>
    </row>
    <row r="14701" spans="3:4" x14ac:dyDescent="0.25">
      <c r="C14701" s="159" t="s">
        <v>31589</v>
      </c>
      <c r="D14701" s="159">
        <v>1</v>
      </c>
    </row>
    <row r="14702" spans="3:4" x14ac:dyDescent="0.25">
      <c r="C14702" s="159" t="s">
        <v>31590</v>
      </c>
      <c r="D14702" s="159">
        <v>1</v>
      </c>
    </row>
    <row r="14703" spans="3:4" x14ac:dyDescent="0.25">
      <c r="C14703" s="159" t="s">
        <v>31678</v>
      </c>
      <c r="D14703" s="159">
        <v>1</v>
      </c>
    </row>
    <row r="14704" spans="3:4" x14ac:dyDescent="0.25">
      <c r="C14704" s="159" t="s">
        <v>31679</v>
      </c>
      <c r="D14704" s="159">
        <v>1</v>
      </c>
    </row>
    <row r="14705" spans="3:4" x14ac:dyDescent="0.25">
      <c r="C14705" s="159" t="s">
        <v>31680</v>
      </c>
      <c r="D14705" s="159">
        <v>1</v>
      </c>
    </row>
    <row r="14706" spans="3:4" x14ac:dyDescent="0.25">
      <c r="C14706" s="159" t="s">
        <v>31681</v>
      </c>
      <c r="D14706" s="159">
        <v>1</v>
      </c>
    </row>
    <row r="14707" spans="3:4" x14ac:dyDescent="0.25">
      <c r="C14707" s="159" t="s">
        <v>31682</v>
      </c>
      <c r="D14707" s="159">
        <v>1</v>
      </c>
    </row>
    <row r="14708" spans="3:4" x14ac:dyDescent="0.25">
      <c r="C14708" s="159" t="s">
        <v>31683</v>
      </c>
      <c r="D14708" s="159">
        <v>1</v>
      </c>
    </row>
    <row r="14709" spans="3:4" x14ac:dyDescent="0.25">
      <c r="C14709" s="159" t="s">
        <v>31684</v>
      </c>
      <c r="D14709" s="159">
        <v>1</v>
      </c>
    </row>
    <row r="14710" spans="3:4" x14ac:dyDescent="0.25">
      <c r="C14710" s="159" t="s">
        <v>31685</v>
      </c>
      <c r="D14710" s="159">
        <v>1</v>
      </c>
    </row>
    <row r="14711" spans="3:4" x14ac:dyDescent="0.25">
      <c r="C14711" s="159" t="s">
        <v>31686</v>
      </c>
      <c r="D14711" s="159">
        <v>1</v>
      </c>
    </row>
    <row r="14712" spans="3:4" x14ac:dyDescent="0.25">
      <c r="C14712" s="159" t="s">
        <v>31687</v>
      </c>
      <c r="D14712" s="159">
        <v>1</v>
      </c>
    </row>
    <row r="14713" spans="3:4" x14ac:dyDescent="0.25">
      <c r="C14713" s="159" t="s">
        <v>31688</v>
      </c>
      <c r="D14713" s="159">
        <v>1</v>
      </c>
    </row>
    <row r="14714" spans="3:4" x14ac:dyDescent="0.25">
      <c r="C14714" s="159" t="s">
        <v>31689</v>
      </c>
      <c r="D14714" s="159">
        <v>1</v>
      </c>
    </row>
    <row r="14715" spans="3:4" x14ac:dyDescent="0.25">
      <c r="C14715" s="159" t="s">
        <v>31690</v>
      </c>
      <c r="D14715" s="159">
        <v>1</v>
      </c>
    </row>
    <row r="14716" spans="3:4" x14ac:dyDescent="0.25">
      <c r="C14716" s="159" t="s">
        <v>31691</v>
      </c>
      <c r="D14716" s="159">
        <v>1</v>
      </c>
    </row>
    <row r="14717" spans="3:4" x14ac:dyDescent="0.25">
      <c r="C14717" s="159" t="s">
        <v>31692</v>
      </c>
      <c r="D14717" s="159">
        <v>1</v>
      </c>
    </row>
    <row r="14718" spans="3:4" x14ac:dyDescent="0.25">
      <c r="C14718" s="159" t="s">
        <v>31693</v>
      </c>
      <c r="D14718" s="159">
        <v>1</v>
      </c>
    </row>
    <row r="14719" spans="3:4" x14ac:dyDescent="0.25">
      <c r="C14719" s="159" t="s">
        <v>31694</v>
      </c>
      <c r="D14719" s="159">
        <v>1</v>
      </c>
    </row>
    <row r="14720" spans="3:4" x14ac:dyDescent="0.25">
      <c r="C14720" s="159" t="s">
        <v>31695</v>
      </c>
      <c r="D14720" s="159">
        <v>1</v>
      </c>
    </row>
    <row r="14721" spans="3:4" x14ac:dyDescent="0.25">
      <c r="C14721" s="159" t="s">
        <v>31696</v>
      </c>
      <c r="D14721" s="159">
        <v>1</v>
      </c>
    </row>
    <row r="14722" spans="3:4" x14ac:dyDescent="0.25">
      <c r="C14722" s="159" t="s">
        <v>31697</v>
      </c>
      <c r="D14722" s="159">
        <v>1</v>
      </c>
    </row>
    <row r="14723" spans="3:4" x14ac:dyDescent="0.25">
      <c r="C14723" s="159" t="s">
        <v>31698</v>
      </c>
      <c r="D14723" s="159">
        <v>1</v>
      </c>
    </row>
    <row r="14724" spans="3:4" x14ac:dyDescent="0.25">
      <c r="C14724" s="159" t="s">
        <v>31699</v>
      </c>
      <c r="D14724" s="159">
        <v>1</v>
      </c>
    </row>
    <row r="14725" spans="3:4" x14ac:dyDescent="0.25">
      <c r="C14725" s="159" t="s">
        <v>31700</v>
      </c>
      <c r="D14725" s="159">
        <v>1</v>
      </c>
    </row>
    <row r="14726" spans="3:4" x14ac:dyDescent="0.25">
      <c r="C14726" s="159" t="s">
        <v>31701</v>
      </c>
      <c r="D14726" s="159">
        <v>1</v>
      </c>
    </row>
    <row r="14727" spans="3:4" x14ac:dyDescent="0.25">
      <c r="C14727" s="159" t="s">
        <v>31702</v>
      </c>
      <c r="D14727" s="159">
        <v>1</v>
      </c>
    </row>
    <row r="14728" spans="3:4" x14ac:dyDescent="0.25">
      <c r="C14728" s="159" t="s">
        <v>31703</v>
      </c>
      <c r="D14728" s="159">
        <v>1</v>
      </c>
    </row>
    <row r="14729" spans="3:4" x14ac:dyDescent="0.25">
      <c r="C14729" s="159" t="s">
        <v>31704</v>
      </c>
      <c r="D14729" s="159">
        <v>1</v>
      </c>
    </row>
    <row r="14730" spans="3:4" x14ac:dyDescent="0.25">
      <c r="C14730" s="159" t="s">
        <v>31705</v>
      </c>
      <c r="D14730" s="159">
        <v>1</v>
      </c>
    </row>
    <row r="14731" spans="3:4" x14ac:dyDescent="0.25">
      <c r="C14731" s="159" t="s">
        <v>31706</v>
      </c>
      <c r="D14731" s="159">
        <v>1</v>
      </c>
    </row>
    <row r="14732" spans="3:4" x14ac:dyDescent="0.25">
      <c r="C14732" s="159" t="s">
        <v>31707</v>
      </c>
      <c r="D14732" s="159">
        <v>1</v>
      </c>
    </row>
    <row r="14733" spans="3:4" x14ac:dyDescent="0.25">
      <c r="C14733" s="159" t="s">
        <v>31708</v>
      </c>
      <c r="D14733" s="159">
        <v>1</v>
      </c>
    </row>
    <row r="14734" spans="3:4" x14ac:dyDescent="0.25">
      <c r="C14734" s="159" t="s">
        <v>31709</v>
      </c>
      <c r="D14734" s="159">
        <v>1</v>
      </c>
    </row>
    <row r="14735" spans="3:4" x14ac:dyDescent="0.25">
      <c r="C14735" s="159" t="s">
        <v>31710</v>
      </c>
      <c r="D14735" s="159">
        <v>1</v>
      </c>
    </row>
    <row r="14736" spans="3:4" x14ac:dyDescent="0.25">
      <c r="C14736" s="159" t="s">
        <v>31711</v>
      </c>
      <c r="D14736" s="159">
        <v>1</v>
      </c>
    </row>
    <row r="14737" spans="3:4" x14ac:dyDescent="0.25">
      <c r="C14737" s="159" t="s">
        <v>31712</v>
      </c>
      <c r="D14737" s="159">
        <v>1</v>
      </c>
    </row>
    <row r="14738" spans="3:4" x14ac:dyDescent="0.25">
      <c r="C14738" s="159" t="s">
        <v>31713</v>
      </c>
      <c r="D14738" s="159">
        <v>1</v>
      </c>
    </row>
    <row r="14739" spans="3:4" x14ac:dyDescent="0.25">
      <c r="C14739" s="159" t="s">
        <v>31714</v>
      </c>
      <c r="D14739" s="159">
        <v>1</v>
      </c>
    </row>
    <row r="14740" spans="3:4" x14ac:dyDescent="0.25">
      <c r="C14740" s="159" t="s">
        <v>31715</v>
      </c>
      <c r="D14740" s="159">
        <v>1</v>
      </c>
    </row>
    <row r="14741" spans="3:4" x14ac:dyDescent="0.25">
      <c r="C14741" s="159" t="s">
        <v>31716</v>
      </c>
      <c r="D14741" s="159">
        <v>1</v>
      </c>
    </row>
    <row r="14742" spans="3:4" x14ac:dyDescent="0.25">
      <c r="C14742" s="159" t="s">
        <v>31717</v>
      </c>
      <c r="D14742" s="159">
        <v>1</v>
      </c>
    </row>
    <row r="14743" spans="3:4" x14ac:dyDescent="0.25">
      <c r="C14743" s="159" t="s">
        <v>31718</v>
      </c>
      <c r="D14743" s="159">
        <v>1</v>
      </c>
    </row>
    <row r="14744" spans="3:4" x14ac:dyDescent="0.25">
      <c r="C14744" s="159" t="s">
        <v>31719</v>
      </c>
      <c r="D14744" s="159">
        <v>1</v>
      </c>
    </row>
    <row r="14745" spans="3:4" x14ac:dyDescent="0.25">
      <c r="C14745" s="159" t="s">
        <v>31720</v>
      </c>
      <c r="D14745" s="159">
        <v>1</v>
      </c>
    </row>
    <row r="14746" spans="3:4" x14ac:dyDescent="0.25">
      <c r="C14746" s="159" t="s">
        <v>31721</v>
      </c>
      <c r="D14746" s="159">
        <v>1</v>
      </c>
    </row>
    <row r="14747" spans="3:4" x14ac:dyDescent="0.25">
      <c r="C14747" s="159" t="s">
        <v>31722</v>
      </c>
      <c r="D14747" s="159">
        <v>1</v>
      </c>
    </row>
    <row r="14748" spans="3:4" x14ac:dyDescent="0.25">
      <c r="C14748" s="159" t="s">
        <v>31723</v>
      </c>
      <c r="D14748" s="159">
        <v>1</v>
      </c>
    </row>
    <row r="14749" spans="3:4" x14ac:dyDescent="0.25">
      <c r="C14749" s="159" t="s">
        <v>31724</v>
      </c>
      <c r="D14749" s="159">
        <v>1</v>
      </c>
    </row>
    <row r="14750" spans="3:4" x14ac:dyDescent="0.25">
      <c r="C14750" s="159" t="s">
        <v>31725</v>
      </c>
      <c r="D14750" s="159">
        <v>1</v>
      </c>
    </row>
    <row r="14751" spans="3:4" x14ac:dyDescent="0.25">
      <c r="C14751" s="159" t="s">
        <v>31726</v>
      </c>
      <c r="D14751" s="159">
        <v>1</v>
      </c>
    </row>
    <row r="14752" spans="3:4" x14ac:dyDescent="0.25">
      <c r="C14752" s="159" t="s">
        <v>31727</v>
      </c>
      <c r="D14752" s="159">
        <v>1</v>
      </c>
    </row>
    <row r="14753" spans="3:4" x14ac:dyDescent="0.25">
      <c r="C14753" s="159" t="s">
        <v>31728</v>
      </c>
      <c r="D14753" s="159">
        <v>1</v>
      </c>
    </row>
    <row r="14754" spans="3:4" x14ac:dyDescent="0.25">
      <c r="C14754" s="159" t="s">
        <v>31729</v>
      </c>
      <c r="D14754" s="159">
        <v>1</v>
      </c>
    </row>
    <row r="14755" spans="3:4" x14ac:dyDescent="0.25">
      <c r="C14755" s="159" t="s">
        <v>31730</v>
      </c>
      <c r="D14755" s="159">
        <v>1</v>
      </c>
    </row>
    <row r="14756" spans="3:4" x14ac:dyDescent="0.25">
      <c r="C14756" s="159" t="s">
        <v>31731</v>
      </c>
      <c r="D14756" s="159">
        <v>1</v>
      </c>
    </row>
    <row r="14757" spans="3:4" x14ac:dyDescent="0.25">
      <c r="C14757" s="159" t="s">
        <v>31732</v>
      </c>
      <c r="D14757" s="159">
        <v>1</v>
      </c>
    </row>
    <row r="14758" spans="3:4" x14ac:dyDescent="0.25">
      <c r="C14758" s="159" t="s">
        <v>31733</v>
      </c>
      <c r="D14758" s="159">
        <v>1</v>
      </c>
    </row>
    <row r="14759" spans="3:4" x14ac:dyDescent="0.25">
      <c r="C14759" s="159" t="s">
        <v>31734</v>
      </c>
      <c r="D14759" s="159">
        <v>1</v>
      </c>
    </row>
    <row r="14760" spans="3:4" x14ac:dyDescent="0.25">
      <c r="C14760" s="159" t="s">
        <v>31735</v>
      </c>
      <c r="D14760" s="159">
        <v>1</v>
      </c>
    </row>
    <row r="14761" spans="3:4" x14ac:dyDescent="0.25">
      <c r="C14761" s="159" t="s">
        <v>31736</v>
      </c>
      <c r="D14761" s="159">
        <v>1</v>
      </c>
    </row>
    <row r="14762" spans="3:4" x14ac:dyDescent="0.25">
      <c r="C14762" s="159" t="s">
        <v>31737</v>
      </c>
      <c r="D14762" s="159">
        <v>1</v>
      </c>
    </row>
    <row r="14763" spans="3:4" x14ac:dyDescent="0.25">
      <c r="C14763" s="159" t="s">
        <v>31738</v>
      </c>
      <c r="D14763" s="159">
        <v>1</v>
      </c>
    </row>
    <row r="14764" spans="3:4" x14ac:dyDescent="0.25">
      <c r="C14764" s="159" t="s">
        <v>31739</v>
      </c>
      <c r="D14764" s="159">
        <v>1</v>
      </c>
    </row>
    <row r="14765" spans="3:4" x14ac:dyDescent="0.25">
      <c r="C14765" s="159" t="s">
        <v>31740</v>
      </c>
      <c r="D14765" s="159">
        <v>1</v>
      </c>
    </row>
    <row r="14766" spans="3:4" x14ac:dyDescent="0.25">
      <c r="C14766" s="159" t="s">
        <v>31741</v>
      </c>
      <c r="D14766" s="159">
        <v>1</v>
      </c>
    </row>
    <row r="14767" spans="3:4" x14ac:dyDescent="0.25">
      <c r="C14767" s="159" t="s">
        <v>31742</v>
      </c>
      <c r="D14767" s="159">
        <v>1</v>
      </c>
    </row>
    <row r="14768" spans="3:4" x14ac:dyDescent="0.25">
      <c r="C14768" s="159" t="s">
        <v>31743</v>
      </c>
      <c r="D14768" s="159">
        <v>1</v>
      </c>
    </row>
    <row r="14769" spans="3:4" x14ac:dyDescent="0.25">
      <c r="C14769" s="159" t="s">
        <v>31744</v>
      </c>
      <c r="D14769" s="159">
        <v>1</v>
      </c>
    </row>
    <row r="14770" spans="3:4" x14ac:dyDescent="0.25">
      <c r="C14770" s="159" t="s">
        <v>31745</v>
      </c>
      <c r="D14770" s="159">
        <v>1</v>
      </c>
    </row>
    <row r="14771" spans="3:4" x14ac:dyDescent="0.25">
      <c r="C14771" s="159" t="s">
        <v>31746</v>
      </c>
      <c r="D14771" s="159">
        <v>1</v>
      </c>
    </row>
    <row r="14772" spans="3:4" x14ac:dyDescent="0.25">
      <c r="C14772" s="159" t="s">
        <v>31747</v>
      </c>
      <c r="D14772" s="159">
        <v>1</v>
      </c>
    </row>
    <row r="14773" spans="3:4" x14ac:dyDescent="0.25">
      <c r="C14773" s="159" t="s">
        <v>31748</v>
      </c>
      <c r="D14773" s="159">
        <v>1</v>
      </c>
    </row>
    <row r="14774" spans="3:4" x14ac:dyDescent="0.25">
      <c r="C14774" s="159" t="s">
        <v>31749</v>
      </c>
      <c r="D14774" s="159">
        <v>1</v>
      </c>
    </row>
    <row r="14775" spans="3:4" x14ac:dyDescent="0.25">
      <c r="C14775" s="159" t="s">
        <v>31750</v>
      </c>
      <c r="D14775" s="159">
        <v>1</v>
      </c>
    </row>
    <row r="14776" spans="3:4" x14ac:dyDescent="0.25">
      <c r="C14776" s="159" t="s">
        <v>31751</v>
      </c>
      <c r="D14776" s="159">
        <v>1</v>
      </c>
    </row>
    <row r="14777" spans="3:4" x14ac:dyDescent="0.25">
      <c r="C14777" s="159" t="s">
        <v>31752</v>
      </c>
      <c r="D14777" s="159">
        <v>1</v>
      </c>
    </row>
    <row r="14778" spans="3:4" x14ac:dyDescent="0.25">
      <c r="C14778" s="159" t="s">
        <v>31753</v>
      </c>
      <c r="D14778" s="159">
        <v>1</v>
      </c>
    </row>
    <row r="14779" spans="3:4" x14ac:dyDescent="0.25">
      <c r="C14779" s="159" t="s">
        <v>31754</v>
      </c>
      <c r="D14779" s="159">
        <v>1</v>
      </c>
    </row>
    <row r="14780" spans="3:4" x14ac:dyDescent="0.25">
      <c r="C14780" s="159" t="s">
        <v>31755</v>
      </c>
      <c r="D14780" s="159">
        <v>1</v>
      </c>
    </row>
    <row r="14781" spans="3:4" x14ac:dyDescent="0.25">
      <c r="C14781" s="159" t="s">
        <v>31756</v>
      </c>
      <c r="D14781" s="159">
        <v>1</v>
      </c>
    </row>
    <row r="14782" spans="3:4" x14ac:dyDescent="0.25">
      <c r="C14782" s="159" t="s">
        <v>31757</v>
      </c>
      <c r="D14782" s="159">
        <v>1</v>
      </c>
    </row>
    <row r="14783" spans="3:4" x14ac:dyDescent="0.25">
      <c r="C14783" s="159" t="s">
        <v>31758</v>
      </c>
      <c r="D14783" s="159">
        <v>1</v>
      </c>
    </row>
    <row r="14784" spans="3:4" x14ac:dyDescent="0.25">
      <c r="C14784" s="159" t="s">
        <v>31759</v>
      </c>
      <c r="D14784" s="159">
        <v>1</v>
      </c>
    </row>
    <row r="14785" spans="3:4" x14ac:dyDescent="0.25">
      <c r="C14785" s="159" t="s">
        <v>31760</v>
      </c>
      <c r="D14785" s="159">
        <v>1</v>
      </c>
    </row>
    <row r="14786" spans="3:4" x14ac:dyDescent="0.25">
      <c r="C14786" s="159" t="s">
        <v>31761</v>
      </c>
      <c r="D14786" s="159">
        <v>1</v>
      </c>
    </row>
    <row r="14787" spans="3:4" x14ac:dyDescent="0.25">
      <c r="C14787" s="159" t="s">
        <v>31762</v>
      </c>
      <c r="D14787" s="159">
        <v>1</v>
      </c>
    </row>
    <row r="14788" spans="3:4" x14ac:dyDescent="0.25">
      <c r="C14788" s="159" t="s">
        <v>31763</v>
      </c>
      <c r="D14788" s="159">
        <v>1</v>
      </c>
    </row>
    <row r="14789" spans="3:4" x14ac:dyDescent="0.25">
      <c r="C14789" s="159" t="s">
        <v>31764</v>
      </c>
      <c r="D14789" s="159">
        <v>1</v>
      </c>
    </row>
    <row r="14790" spans="3:4" x14ac:dyDescent="0.25">
      <c r="C14790" s="159" t="s">
        <v>31765</v>
      </c>
      <c r="D14790" s="159">
        <v>1</v>
      </c>
    </row>
    <row r="14791" spans="3:4" x14ac:dyDescent="0.25">
      <c r="C14791" s="159" t="s">
        <v>31766</v>
      </c>
      <c r="D14791" s="159">
        <v>1</v>
      </c>
    </row>
    <row r="14792" spans="3:4" x14ac:dyDescent="0.25">
      <c r="C14792" s="159" t="s">
        <v>31767</v>
      </c>
      <c r="D14792" s="159">
        <v>1</v>
      </c>
    </row>
    <row r="14793" spans="3:4" x14ac:dyDescent="0.25">
      <c r="C14793" s="159" t="s">
        <v>31768</v>
      </c>
      <c r="D14793" s="159">
        <v>1</v>
      </c>
    </row>
    <row r="14794" spans="3:4" x14ac:dyDescent="0.25">
      <c r="C14794" s="159" t="s">
        <v>31769</v>
      </c>
      <c r="D14794" s="159">
        <v>1</v>
      </c>
    </row>
    <row r="14795" spans="3:4" x14ac:dyDescent="0.25">
      <c r="C14795" s="159" t="s">
        <v>31770</v>
      </c>
      <c r="D14795" s="159">
        <v>1</v>
      </c>
    </row>
    <row r="14796" spans="3:4" x14ac:dyDescent="0.25">
      <c r="C14796" s="159" t="s">
        <v>31771</v>
      </c>
      <c r="D14796" s="159">
        <v>1</v>
      </c>
    </row>
    <row r="14797" spans="3:4" x14ac:dyDescent="0.25">
      <c r="C14797" s="159" t="s">
        <v>31772</v>
      </c>
      <c r="D14797" s="159">
        <v>1</v>
      </c>
    </row>
    <row r="14798" spans="3:4" x14ac:dyDescent="0.25">
      <c r="C14798" s="159" t="s">
        <v>31773</v>
      </c>
      <c r="D14798" s="159">
        <v>1</v>
      </c>
    </row>
    <row r="14799" spans="3:4" x14ac:dyDescent="0.25">
      <c r="C14799" s="159" t="s">
        <v>31774</v>
      </c>
      <c r="D14799" s="159">
        <v>1</v>
      </c>
    </row>
    <row r="14800" spans="3:4" x14ac:dyDescent="0.25">
      <c r="C14800" s="159" t="s">
        <v>31775</v>
      </c>
      <c r="D14800" s="159">
        <v>1</v>
      </c>
    </row>
    <row r="14801" spans="3:4" x14ac:dyDescent="0.25">
      <c r="C14801" s="159" t="s">
        <v>31776</v>
      </c>
      <c r="D14801" s="159">
        <v>1</v>
      </c>
    </row>
    <row r="14802" spans="3:4" x14ac:dyDescent="0.25">
      <c r="C14802" s="159" t="s">
        <v>31777</v>
      </c>
      <c r="D14802" s="159">
        <v>1</v>
      </c>
    </row>
    <row r="14803" spans="3:4" x14ac:dyDescent="0.25">
      <c r="C14803" s="159" t="s">
        <v>31778</v>
      </c>
      <c r="D14803" s="159">
        <v>1</v>
      </c>
    </row>
    <row r="14804" spans="3:4" x14ac:dyDescent="0.25">
      <c r="C14804" s="159" t="s">
        <v>31779</v>
      </c>
      <c r="D14804" s="159">
        <v>1</v>
      </c>
    </row>
    <row r="14805" spans="3:4" x14ac:dyDescent="0.25">
      <c r="C14805" s="159" t="s">
        <v>31780</v>
      </c>
      <c r="D14805" s="159">
        <v>1</v>
      </c>
    </row>
    <row r="14806" spans="3:4" x14ac:dyDescent="0.25">
      <c r="C14806" s="159" t="s">
        <v>31781</v>
      </c>
      <c r="D14806" s="159">
        <v>1</v>
      </c>
    </row>
    <row r="14807" spans="3:4" x14ac:dyDescent="0.25">
      <c r="C14807" s="159" t="s">
        <v>31782</v>
      </c>
      <c r="D14807" s="159">
        <v>1</v>
      </c>
    </row>
    <row r="14808" spans="3:4" x14ac:dyDescent="0.25">
      <c r="C14808" s="159" t="s">
        <v>31783</v>
      </c>
      <c r="D14808" s="159">
        <v>1</v>
      </c>
    </row>
    <row r="14809" spans="3:4" x14ac:dyDescent="0.25">
      <c r="C14809" s="159" t="s">
        <v>31784</v>
      </c>
      <c r="D14809" s="159">
        <v>1</v>
      </c>
    </row>
    <row r="14810" spans="3:4" x14ac:dyDescent="0.25">
      <c r="C14810" s="159" t="s">
        <v>31785</v>
      </c>
      <c r="D14810" s="159">
        <v>1</v>
      </c>
    </row>
    <row r="14811" spans="3:4" x14ac:dyDescent="0.25">
      <c r="C14811" s="159" t="s">
        <v>31786</v>
      </c>
      <c r="D14811" s="159">
        <v>1</v>
      </c>
    </row>
    <row r="14812" spans="3:4" x14ac:dyDescent="0.25">
      <c r="C14812" s="159" t="s">
        <v>31787</v>
      </c>
      <c r="D14812" s="159">
        <v>1</v>
      </c>
    </row>
    <row r="14813" spans="3:4" x14ac:dyDescent="0.25">
      <c r="C14813" s="159" t="s">
        <v>31384</v>
      </c>
      <c r="D14813" s="159">
        <v>1</v>
      </c>
    </row>
    <row r="14814" spans="3:4" x14ac:dyDescent="0.25">
      <c r="C14814" s="159" t="s">
        <v>31385</v>
      </c>
      <c r="D14814" s="159">
        <v>1</v>
      </c>
    </row>
    <row r="14815" spans="3:4" x14ac:dyDescent="0.25">
      <c r="C14815" s="159" t="s">
        <v>31386</v>
      </c>
      <c r="D14815" s="159">
        <v>1</v>
      </c>
    </row>
    <row r="14816" spans="3:4" x14ac:dyDescent="0.25">
      <c r="C14816" s="159" t="s">
        <v>31387</v>
      </c>
      <c r="D14816" s="159">
        <v>1</v>
      </c>
    </row>
    <row r="14817" spans="3:4" x14ac:dyDescent="0.25">
      <c r="C14817" s="159" t="s">
        <v>31388</v>
      </c>
      <c r="D14817" s="159">
        <v>1</v>
      </c>
    </row>
    <row r="14818" spans="3:4" x14ac:dyDescent="0.25">
      <c r="C14818" s="159" t="s">
        <v>31389</v>
      </c>
      <c r="D14818" s="159">
        <v>1</v>
      </c>
    </row>
    <row r="14819" spans="3:4" x14ac:dyDescent="0.25">
      <c r="C14819" s="159" t="s">
        <v>31390</v>
      </c>
      <c r="D14819" s="159">
        <v>1</v>
      </c>
    </row>
    <row r="14820" spans="3:4" x14ac:dyDescent="0.25">
      <c r="C14820" s="159" t="s">
        <v>31391</v>
      </c>
      <c r="D14820" s="159">
        <v>1</v>
      </c>
    </row>
    <row r="14821" spans="3:4" x14ac:dyDescent="0.25">
      <c r="C14821" s="159" t="s">
        <v>31392</v>
      </c>
      <c r="D14821" s="159">
        <v>1</v>
      </c>
    </row>
    <row r="14822" spans="3:4" x14ac:dyDescent="0.25">
      <c r="C14822" s="159" t="s">
        <v>31393</v>
      </c>
      <c r="D14822" s="159">
        <v>1</v>
      </c>
    </row>
    <row r="14823" spans="3:4" x14ac:dyDescent="0.25">
      <c r="C14823" s="159" t="s">
        <v>31394</v>
      </c>
      <c r="D14823" s="159">
        <v>1</v>
      </c>
    </row>
    <row r="14824" spans="3:4" x14ac:dyDescent="0.25">
      <c r="C14824" s="159" t="s">
        <v>31395</v>
      </c>
      <c r="D14824" s="159">
        <v>1</v>
      </c>
    </row>
    <row r="14825" spans="3:4" x14ac:dyDescent="0.25">
      <c r="C14825" s="159" t="s">
        <v>31396</v>
      </c>
      <c r="D14825" s="159">
        <v>1</v>
      </c>
    </row>
    <row r="14826" spans="3:4" x14ac:dyDescent="0.25">
      <c r="C14826" s="159" t="s">
        <v>31397</v>
      </c>
      <c r="D14826" s="159">
        <v>1</v>
      </c>
    </row>
    <row r="14827" spans="3:4" x14ac:dyDescent="0.25">
      <c r="C14827" s="159" t="s">
        <v>31398</v>
      </c>
      <c r="D14827" s="159">
        <v>1</v>
      </c>
    </row>
    <row r="14828" spans="3:4" x14ac:dyDescent="0.25">
      <c r="C14828" s="159" t="s">
        <v>31399</v>
      </c>
      <c r="D14828" s="159">
        <v>1</v>
      </c>
    </row>
    <row r="14829" spans="3:4" x14ac:dyDescent="0.25">
      <c r="C14829" s="159" t="s">
        <v>31400</v>
      </c>
      <c r="D14829" s="159">
        <v>1</v>
      </c>
    </row>
    <row r="14830" spans="3:4" x14ac:dyDescent="0.25">
      <c r="C14830" s="159" t="s">
        <v>31401</v>
      </c>
      <c r="D14830" s="159">
        <v>1</v>
      </c>
    </row>
    <row r="14831" spans="3:4" x14ac:dyDescent="0.25">
      <c r="C14831" s="159" t="s">
        <v>31402</v>
      </c>
      <c r="D14831" s="159">
        <v>1</v>
      </c>
    </row>
    <row r="14832" spans="3:4" x14ac:dyDescent="0.25">
      <c r="C14832" s="159" t="s">
        <v>31403</v>
      </c>
      <c r="D14832" s="159">
        <v>1</v>
      </c>
    </row>
    <row r="14833" spans="3:4" x14ac:dyDescent="0.25">
      <c r="C14833" s="159" t="s">
        <v>31404</v>
      </c>
      <c r="D14833" s="159">
        <v>1</v>
      </c>
    </row>
    <row r="14834" spans="3:4" x14ac:dyDescent="0.25">
      <c r="C14834" s="159" t="s">
        <v>31405</v>
      </c>
      <c r="D14834" s="159">
        <v>1</v>
      </c>
    </row>
    <row r="14835" spans="3:4" x14ac:dyDescent="0.25">
      <c r="C14835" s="159" t="s">
        <v>31406</v>
      </c>
      <c r="D14835" s="159">
        <v>1</v>
      </c>
    </row>
    <row r="14836" spans="3:4" x14ac:dyDescent="0.25">
      <c r="C14836" s="159" t="s">
        <v>31407</v>
      </c>
      <c r="D14836" s="159">
        <v>1</v>
      </c>
    </row>
    <row r="14837" spans="3:4" x14ac:dyDescent="0.25">
      <c r="C14837" s="159" t="s">
        <v>31408</v>
      </c>
      <c r="D14837" s="159">
        <v>1</v>
      </c>
    </row>
    <row r="14838" spans="3:4" x14ac:dyDescent="0.25">
      <c r="C14838" s="159" t="s">
        <v>31409</v>
      </c>
      <c r="D14838" s="159">
        <v>1</v>
      </c>
    </row>
    <row r="14839" spans="3:4" x14ac:dyDescent="0.25">
      <c r="C14839" s="159" t="s">
        <v>31410</v>
      </c>
      <c r="D14839" s="159">
        <v>1</v>
      </c>
    </row>
    <row r="14840" spans="3:4" x14ac:dyDescent="0.25">
      <c r="C14840" s="159" t="s">
        <v>31411</v>
      </c>
      <c r="D14840" s="159">
        <v>1</v>
      </c>
    </row>
    <row r="14841" spans="3:4" x14ac:dyDescent="0.25">
      <c r="C14841" s="159" t="s">
        <v>31412</v>
      </c>
      <c r="D14841" s="159">
        <v>1</v>
      </c>
    </row>
    <row r="14842" spans="3:4" x14ac:dyDescent="0.25">
      <c r="C14842" s="159" t="s">
        <v>31413</v>
      </c>
      <c r="D14842" s="159">
        <v>1</v>
      </c>
    </row>
    <row r="14843" spans="3:4" x14ac:dyDescent="0.25">
      <c r="C14843" s="159" t="s">
        <v>31414</v>
      </c>
      <c r="D14843" s="159">
        <v>1</v>
      </c>
    </row>
    <row r="14844" spans="3:4" x14ac:dyDescent="0.25">
      <c r="C14844" s="159" t="s">
        <v>31415</v>
      </c>
      <c r="D14844" s="159">
        <v>1</v>
      </c>
    </row>
    <row r="14845" spans="3:4" x14ac:dyDescent="0.25">
      <c r="C14845" s="159" t="s">
        <v>31416</v>
      </c>
      <c r="D14845" s="159">
        <v>1</v>
      </c>
    </row>
    <row r="14846" spans="3:4" x14ac:dyDescent="0.25">
      <c r="C14846" s="159" t="s">
        <v>31417</v>
      </c>
      <c r="D14846" s="159">
        <v>1</v>
      </c>
    </row>
    <row r="14847" spans="3:4" x14ac:dyDescent="0.25">
      <c r="C14847" s="159" t="s">
        <v>31418</v>
      </c>
      <c r="D14847" s="159">
        <v>1</v>
      </c>
    </row>
    <row r="14848" spans="3:4" x14ac:dyDescent="0.25">
      <c r="C14848" s="159" t="s">
        <v>31419</v>
      </c>
      <c r="D14848" s="159">
        <v>1</v>
      </c>
    </row>
    <row r="14849" spans="3:4" x14ac:dyDescent="0.25">
      <c r="C14849" s="159" t="s">
        <v>31420</v>
      </c>
      <c r="D14849" s="159">
        <v>1</v>
      </c>
    </row>
    <row r="14850" spans="3:4" x14ac:dyDescent="0.25">
      <c r="C14850" s="159" t="s">
        <v>31421</v>
      </c>
      <c r="D14850" s="159">
        <v>1</v>
      </c>
    </row>
    <row r="14851" spans="3:4" x14ac:dyDescent="0.25">
      <c r="C14851" s="159" t="s">
        <v>31422</v>
      </c>
      <c r="D14851" s="159">
        <v>1</v>
      </c>
    </row>
    <row r="14852" spans="3:4" x14ac:dyDescent="0.25">
      <c r="C14852" s="159" t="s">
        <v>31423</v>
      </c>
      <c r="D14852" s="159">
        <v>1</v>
      </c>
    </row>
    <row r="14853" spans="3:4" x14ac:dyDescent="0.25">
      <c r="C14853" s="159" t="s">
        <v>31424</v>
      </c>
      <c r="D14853" s="159">
        <v>1</v>
      </c>
    </row>
    <row r="14854" spans="3:4" x14ac:dyDescent="0.25">
      <c r="C14854" s="159" t="s">
        <v>31425</v>
      </c>
      <c r="D14854" s="159">
        <v>1</v>
      </c>
    </row>
    <row r="14855" spans="3:4" x14ac:dyDescent="0.25">
      <c r="C14855" s="159" t="s">
        <v>31426</v>
      </c>
      <c r="D14855" s="159">
        <v>1</v>
      </c>
    </row>
    <row r="14856" spans="3:4" x14ac:dyDescent="0.25">
      <c r="C14856" s="159" t="s">
        <v>31427</v>
      </c>
      <c r="D14856" s="159">
        <v>1</v>
      </c>
    </row>
    <row r="14857" spans="3:4" x14ac:dyDescent="0.25">
      <c r="C14857" s="159" t="s">
        <v>31428</v>
      </c>
      <c r="D14857" s="159">
        <v>1</v>
      </c>
    </row>
    <row r="14858" spans="3:4" x14ac:dyDescent="0.25">
      <c r="C14858" s="159" t="s">
        <v>31429</v>
      </c>
      <c r="D14858" s="159">
        <v>1</v>
      </c>
    </row>
    <row r="14859" spans="3:4" x14ac:dyDescent="0.25">
      <c r="C14859" s="159" t="s">
        <v>31430</v>
      </c>
      <c r="D14859" s="159">
        <v>1</v>
      </c>
    </row>
    <row r="14860" spans="3:4" x14ac:dyDescent="0.25">
      <c r="C14860" s="159" t="s">
        <v>31431</v>
      </c>
      <c r="D14860" s="159">
        <v>1</v>
      </c>
    </row>
    <row r="14861" spans="3:4" x14ac:dyDescent="0.25">
      <c r="C14861" s="159" t="s">
        <v>31432</v>
      </c>
      <c r="D14861" s="159">
        <v>1</v>
      </c>
    </row>
    <row r="14862" spans="3:4" x14ac:dyDescent="0.25">
      <c r="C14862" s="159" t="s">
        <v>31433</v>
      </c>
      <c r="D14862" s="159">
        <v>1</v>
      </c>
    </row>
    <row r="14863" spans="3:4" x14ac:dyDescent="0.25">
      <c r="C14863" s="159" t="s">
        <v>31434</v>
      </c>
      <c r="D14863" s="159">
        <v>1</v>
      </c>
    </row>
    <row r="14864" spans="3:4" x14ac:dyDescent="0.25">
      <c r="C14864" s="159" t="s">
        <v>31435</v>
      </c>
      <c r="D14864" s="159">
        <v>1</v>
      </c>
    </row>
    <row r="14865" spans="3:4" x14ac:dyDescent="0.25">
      <c r="C14865" s="159" t="s">
        <v>31436</v>
      </c>
      <c r="D14865" s="159">
        <v>1</v>
      </c>
    </row>
    <row r="14866" spans="3:4" x14ac:dyDescent="0.25">
      <c r="C14866" s="159" t="s">
        <v>31437</v>
      </c>
      <c r="D14866" s="159">
        <v>1</v>
      </c>
    </row>
    <row r="14867" spans="3:4" x14ac:dyDescent="0.25">
      <c r="C14867" s="159" t="s">
        <v>31438</v>
      </c>
      <c r="D14867" s="159">
        <v>1</v>
      </c>
    </row>
    <row r="14868" spans="3:4" x14ac:dyDescent="0.25">
      <c r="C14868" s="159" t="s">
        <v>31439</v>
      </c>
      <c r="D14868" s="159">
        <v>1</v>
      </c>
    </row>
    <row r="14869" spans="3:4" x14ac:dyDescent="0.25">
      <c r="C14869" s="159" t="s">
        <v>31440</v>
      </c>
      <c r="D14869" s="159">
        <v>1</v>
      </c>
    </row>
    <row r="14870" spans="3:4" x14ac:dyDescent="0.25">
      <c r="C14870" s="159" t="s">
        <v>31441</v>
      </c>
      <c r="D14870" s="159">
        <v>1</v>
      </c>
    </row>
    <row r="14871" spans="3:4" x14ac:dyDescent="0.25">
      <c r="C14871" s="159" t="s">
        <v>31442</v>
      </c>
      <c r="D14871" s="159">
        <v>1</v>
      </c>
    </row>
    <row r="14872" spans="3:4" x14ac:dyDescent="0.25">
      <c r="C14872" s="159" t="s">
        <v>31443</v>
      </c>
      <c r="D14872" s="159">
        <v>1</v>
      </c>
    </row>
    <row r="14873" spans="3:4" x14ac:dyDescent="0.25">
      <c r="C14873" s="159" t="s">
        <v>31444</v>
      </c>
      <c r="D14873" s="159">
        <v>1</v>
      </c>
    </row>
    <row r="14874" spans="3:4" x14ac:dyDescent="0.25">
      <c r="C14874" s="159" t="s">
        <v>31445</v>
      </c>
      <c r="D14874" s="159">
        <v>1</v>
      </c>
    </row>
    <row r="14875" spans="3:4" x14ac:dyDescent="0.25">
      <c r="C14875" s="159" t="s">
        <v>31446</v>
      </c>
      <c r="D14875" s="159">
        <v>1</v>
      </c>
    </row>
    <row r="14876" spans="3:4" x14ac:dyDescent="0.25">
      <c r="C14876" s="159" t="s">
        <v>31447</v>
      </c>
      <c r="D14876" s="159">
        <v>1</v>
      </c>
    </row>
    <row r="14877" spans="3:4" x14ac:dyDescent="0.25">
      <c r="C14877" s="159" t="s">
        <v>31448</v>
      </c>
      <c r="D14877" s="159">
        <v>1</v>
      </c>
    </row>
    <row r="14878" spans="3:4" x14ac:dyDescent="0.25">
      <c r="C14878" s="159" t="s">
        <v>31449</v>
      </c>
      <c r="D14878" s="159">
        <v>1</v>
      </c>
    </row>
    <row r="14879" spans="3:4" x14ac:dyDescent="0.25">
      <c r="C14879" s="159" t="s">
        <v>31450</v>
      </c>
      <c r="D14879" s="159">
        <v>1</v>
      </c>
    </row>
    <row r="14880" spans="3:4" x14ac:dyDescent="0.25">
      <c r="C14880" s="159" t="s">
        <v>31451</v>
      </c>
      <c r="D14880" s="159">
        <v>1</v>
      </c>
    </row>
    <row r="14881" spans="3:4" x14ac:dyDescent="0.25">
      <c r="C14881" s="159" t="s">
        <v>31452</v>
      </c>
      <c r="D14881" s="159">
        <v>1</v>
      </c>
    </row>
    <row r="14882" spans="3:4" x14ac:dyDescent="0.25">
      <c r="C14882" s="159" t="s">
        <v>31453</v>
      </c>
      <c r="D14882" s="159">
        <v>1</v>
      </c>
    </row>
    <row r="14883" spans="3:4" x14ac:dyDescent="0.25">
      <c r="C14883" s="159" t="s">
        <v>31454</v>
      </c>
      <c r="D14883" s="159">
        <v>1</v>
      </c>
    </row>
    <row r="14884" spans="3:4" x14ac:dyDescent="0.25">
      <c r="C14884" s="159" t="s">
        <v>31455</v>
      </c>
      <c r="D14884" s="159">
        <v>1</v>
      </c>
    </row>
    <row r="14885" spans="3:4" x14ac:dyDescent="0.25">
      <c r="C14885" s="159" t="s">
        <v>31456</v>
      </c>
      <c r="D14885" s="159">
        <v>1</v>
      </c>
    </row>
    <row r="14886" spans="3:4" x14ac:dyDescent="0.25">
      <c r="C14886" s="159" t="s">
        <v>31457</v>
      </c>
      <c r="D14886" s="159">
        <v>1</v>
      </c>
    </row>
    <row r="14887" spans="3:4" x14ac:dyDescent="0.25">
      <c r="C14887" s="159" t="s">
        <v>31458</v>
      </c>
      <c r="D14887" s="159">
        <v>1</v>
      </c>
    </row>
    <row r="14888" spans="3:4" x14ac:dyDescent="0.25">
      <c r="C14888" s="159" t="s">
        <v>31459</v>
      </c>
      <c r="D14888" s="159">
        <v>1</v>
      </c>
    </row>
    <row r="14889" spans="3:4" x14ac:dyDescent="0.25">
      <c r="C14889" s="159" t="s">
        <v>31460</v>
      </c>
      <c r="D14889" s="159">
        <v>1</v>
      </c>
    </row>
    <row r="14890" spans="3:4" x14ac:dyDescent="0.25">
      <c r="C14890" s="159" t="s">
        <v>31461</v>
      </c>
      <c r="D14890" s="159">
        <v>1</v>
      </c>
    </row>
    <row r="14891" spans="3:4" x14ac:dyDescent="0.25">
      <c r="C14891" s="159" t="s">
        <v>31462</v>
      </c>
      <c r="D14891" s="159">
        <v>1</v>
      </c>
    </row>
    <row r="14892" spans="3:4" x14ac:dyDescent="0.25">
      <c r="C14892" s="159" t="s">
        <v>31463</v>
      </c>
      <c r="D14892" s="159">
        <v>1</v>
      </c>
    </row>
    <row r="14893" spans="3:4" x14ac:dyDescent="0.25">
      <c r="C14893" s="159" t="s">
        <v>31464</v>
      </c>
      <c r="D14893" s="159">
        <v>1</v>
      </c>
    </row>
    <row r="14894" spans="3:4" x14ac:dyDescent="0.25">
      <c r="C14894" s="159" t="s">
        <v>31465</v>
      </c>
      <c r="D14894" s="159">
        <v>1</v>
      </c>
    </row>
    <row r="14895" spans="3:4" x14ac:dyDescent="0.25">
      <c r="C14895" s="159" t="s">
        <v>31466</v>
      </c>
      <c r="D14895" s="159">
        <v>1</v>
      </c>
    </row>
    <row r="14896" spans="3:4" x14ac:dyDescent="0.25">
      <c r="C14896" s="159" t="s">
        <v>31467</v>
      </c>
      <c r="D14896" s="159">
        <v>1</v>
      </c>
    </row>
    <row r="14897" spans="3:4" x14ac:dyDescent="0.25">
      <c r="C14897" s="159" t="s">
        <v>31468</v>
      </c>
      <c r="D14897" s="159">
        <v>1</v>
      </c>
    </row>
    <row r="14898" spans="3:4" x14ac:dyDescent="0.25">
      <c r="C14898" s="159" t="s">
        <v>31469</v>
      </c>
      <c r="D14898" s="159">
        <v>1</v>
      </c>
    </row>
    <row r="14899" spans="3:4" x14ac:dyDescent="0.25">
      <c r="C14899" s="159" t="s">
        <v>31470</v>
      </c>
      <c r="D14899" s="159">
        <v>1</v>
      </c>
    </row>
    <row r="14900" spans="3:4" x14ac:dyDescent="0.25">
      <c r="C14900" s="159" t="s">
        <v>31471</v>
      </c>
      <c r="D14900" s="159">
        <v>1</v>
      </c>
    </row>
    <row r="14901" spans="3:4" x14ac:dyDescent="0.25">
      <c r="C14901" s="159" t="s">
        <v>31472</v>
      </c>
      <c r="D14901" s="159">
        <v>1</v>
      </c>
    </row>
    <row r="14902" spans="3:4" x14ac:dyDescent="0.25">
      <c r="C14902" s="159" t="s">
        <v>31473</v>
      </c>
      <c r="D14902" s="159">
        <v>1</v>
      </c>
    </row>
    <row r="14903" spans="3:4" x14ac:dyDescent="0.25">
      <c r="C14903" s="159" t="s">
        <v>31474</v>
      </c>
      <c r="D14903" s="159">
        <v>1</v>
      </c>
    </row>
    <row r="14904" spans="3:4" x14ac:dyDescent="0.25">
      <c r="C14904" s="159" t="s">
        <v>31475</v>
      </c>
      <c r="D14904" s="159">
        <v>1</v>
      </c>
    </row>
    <row r="14905" spans="3:4" x14ac:dyDescent="0.25">
      <c r="C14905" s="159" t="s">
        <v>31476</v>
      </c>
      <c r="D14905" s="159">
        <v>1</v>
      </c>
    </row>
    <row r="14906" spans="3:4" x14ac:dyDescent="0.25">
      <c r="C14906" s="159" t="s">
        <v>31477</v>
      </c>
      <c r="D14906" s="159">
        <v>1</v>
      </c>
    </row>
    <row r="14907" spans="3:4" x14ac:dyDescent="0.25">
      <c r="C14907" s="159" t="s">
        <v>31478</v>
      </c>
      <c r="D14907" s="159">
        <v>1</v>
      </c>
    </row>
    <row r="14908" spans="3:4" x14ac:dyDescent="0.25">
      <c r="C14908" s="159" t="s">
        <v>31479</v>
      </c>
      <c r="D14908" s="159">
        <v>1</v>
      </c>
    </row>
    <row r="14909" spans="3:4" x14ac:dyDescent="0.25">
      <c r="C14909" s="159" t="s">
        <v>31480</v>
      </c>
      <c r="D14909" s="159">
        <v>1</v>
      </c>
    </row>
    <row r="14910" spans="3:4" x14ac:dyDescent="0.25">
      <c r="C14910" s="159" t="s">
        <v>31481</v>
      </c>
      <c r="D14910" s="159">
        <v>1</v>
      </c>
    </row>
    <row r="14911" spans="3:4" x14ac:dyDescent="0.25">
      <c r="C14911" s="159" t="s">
        <v>31482</v>
      </c>
      <c r="D14911" s="159">
        <v>1</v>
      </c>
    </row>
    <row r="14912" spans="3:4" x14ac:dyDescent="0.25">
      <c r="C14912" s="159" t="s">
        <v>31483</v>
      </c>
      <c r="D14912" s="159">
        <v>1</v>
      </c>
    </row>
    <row r="14913" spans="3:4" x14ac:dyDescent="0.25">
      <c r="C14913" s="159" t="s">
        <v>31484</v>
      </c>
      <c r="D14913" s="159">
        <v>1</v>
      </c>
    </row>
    <row r="14914" spans="3:4" x14ac:dyDescent="0.25">
      <c r="C14914" s="159" t="s">
        <v>31485</v>
      </c>
      <c r="D14914" s="159">
        <v>1</v>
      </c>
    </row>
    <row r="14915" spans="3:4" x14ac:dyDescent="0.25">
      <c r="C14915" s="159" t="s">
        <v>31486</v>
      </c>
      <c r="D14915" s="159">
        <v>1</v>
      </c>
    </row>
    <row r="14916" spans="3:4" x14ac:dyDescent="0.25">
      <c r="C14916" s="159" t="s">
        <v>31487</v>
      </c>
      <c r="D14916" s="159">
        <v>1</v>
      </c>
    </row>
    <row r="14917" spans="3:4" x14ac:dyDescent="0.25">
      <c r="C14917" s="159" t="s">
        <v>31488</v>
      </c>
      <c r="D14917" s="159">
        <v>1</v>
      </c>
    </row>
    <row r="14918" spans="3:4" x14ac:dyDescent="0.25">
      <c r="C14918" s="159" t="s">
        <v>31489</v>
      </c>
      <c r="D14918" s="159">
        <v>1</v>
      </c>
    </row>
    <row r="14919" spans="3:4" x14ac:dyDescent="0.25">
      <c r="C14919" s="159" t="s">
        <v>31490</v>
      </c>
      <c r="D14919" s="159">
        <v>1</v>
      </c>
    </row>
    <row r="14920" spans="3:4" x14ac:dyDescent="0.25">
      <c r="C14920" s="159" t="s">
        <v>31491</v>
      </c>
      <c r="D14920" s="159">
        <v>1</v>
      </c>
    </row>
    <row r="14921" spans="3:4" x14ac:dyDescent="0.25">
      <c r="C14921" s="159" t="s">
        <v>31492</v>
      </c>
      <c r="D14921" s="159">
        <v>1</v>
      </c>
    </row>
    <row r="14922" spans="3:4" x14ac:dyDescent="0.25">
      <c r="C14922" s="159" t="s">
        <v>31493</v>
      </c>
      <c r="D14922" s="159">
        <v>1</v>
      </c>
    </row>
    <row r="14923" spans="3:4" x14ac:dyDescent="0.25">
      <c r="C14923" s="159" t="s">
        <v>31494</v>
      </c>
      <c r="D14923" s="159">
        <v>1</v>
      </c>
    </row>
    <row r="14924" spans="3:4" x14ac:dyDescent="0.25">
      <c r="C14924" s="159" t="s">
        <v>31495</v>
      </c>
      <c r="D14924" s="159">
        <v>1</v>
      </c>
    </row>
    <row r="14925" spans="3:4" x14ac:dyDescent="0.25">
      <c r="C14925" s="159" t="s">
        <v>31496</v>
      </c>
      <c r="D14925" s="159">
        <v>1</v>
      </c>
    </row>
    <row r="14926" spans="3:4" x14ac:dyDescent="0.25">
      <c r="C14926" s="159" t="s">
        <v>31497</v>
      </c>
      <c r="D14926" s="159">
        <v>1</v>
      </c>
    </row>
    <row r="14927" spans="3:4" x14ac:dyDescent="0.25">
      <c r="C14927" s="159" t="s">
        <v>31498</v>
      </c>
      <c r="D14927" s="159">
        <v>1</v>
      </c>
    </row>
    <row r="14928" spans="3:4" x14ac:dyDescent="0.25">
      <c r="C14928" s="159" t="s">
        <v>31499</v>
      </c>
      <c r="D14928" s="159">
        <v>1</v>
      </c>
    </row>
    <row r="14929" spans="3:4" x14ac:dyDescent="0.25">
      <c r="C14929" s="159" t="s">
        <v>31500</v>
      </c>
      <c r="D14929" s="159">
        <v>1</v>
      </c>
    </row>
    <row r="14930" spans="3:4" x14ac:dyDescent="0.25">
      <c r="C14930" s="159" t="s">
        <v>31501</v>
      </c>
      <c r="D14930" s="159">
        <v>1</v>
      </c>
    </row>
    <row r="14931" spans="3:4" x14ac:dyDescent="0.25">
      <c r="C14931" s="159" t="s">
        <v>31502</v>
      </c>
      <c r="D14931" s="159">
        <v>1</v>
      </c>
    </row>
    <row r="14932" spans="3:4" x14ac:dyDescent="0.25">
      <c r="C14932" s="159" t="s">
        <v>31503</v>
      </c>
      <c r="D14932" s="159">
        <v>1</v>
      </c>
    </row>
    <row r="14933" spans="3:4" x14ac:dyDescent="0.25">
      <c r="C14933" s="159" t="s">
        <v>31504</v>
      </c>
      <c r="D14933" s="159">
        <v>1</v>
      </c>
    </row>
    <row r="14934" spans="3:4" x14ac:dyDescent="0.25">
      <c r="C14934" s="159" t="s">
        <v>31505</v>
      </c>
      <c r="D14934" s="159">
        <v>1</v>
      </c>
    </row>
    <row r="14935" spans="3:4" x14ac:dyDescent="0.25">
      <c r="C14935" s="159" t="s">
        <v>31506</v>
      </c>
      <c r="D14935" s="159">
        <v>1</v>
      </c>
    </row>
    <row r="14936" spans="3:4" x14ac:dyDescent="0.25">
      <c r="C14936" s="159" t="s">
        <v>31507</v>
      </c>
      <c r="D14936" s="159">
        <v>1</v>
      </c>
    </row>
    <row r="14937" spans="3:4" x14ac:dyDescent="0.25">
      <c r="C14937" s="159" t="s">
        <v>31508</v>
      </c>
      <c r="D14937" s="159">
        <v>1</v>
      </c>
    </row>
    <row r="14938" spans="3:4" x14ac:dyDescent="0.25">
      <c r="C14938" s="159" t="s">
        <v>31509</v>
      </c>
      <c r="D14938" s="159">
        <v>1</v>
      </c>
    </row>
    <row r="14939" spans="3:4" x14ac:dyDescent="0.25">
      <c r="C14939" s="159" t="s">
        <v>31510</v>
      </c>
      <c r="D14939" s="159">
        <v>1</v>
      </c>
    </row>
    <row r="14940" spans="3:4" x14ac:dyDescent="0.25">
      <c r="C14940" s="159" t="s">
        <v>31511</v>
      </c>
      <c r="D14940" s="159">
        <v>1</v>
      </c>
    </row>
    <row r="14941" spans="3:4" x14ac:dyDescent="0.25">
      <c r="C14941" s="159" t="s">
        <v>31512</v>
      </c>
      <c r="D14941" s="159">
        <v>1</v>
      </c>
    </row>
    <row r="14942" spans="3:4" x14ac:dyDescent="0.25">
      <c r="C14942" s="159" t="s">
        <v>31513</v>
      </c>
      <c r="D14942" s="159">
        <v>1</v>
      </c>
    </row>
    <row r="14943" spans="3:4" x14ac:dyDescent="0.25">
      <c r="C14943" s="159" t="s">
        <v>31514</v>
      </c>
      <c r="D14943" s="159">
        <v>1</v>
      </c>
    </row>
    <row r="14944" spans="3:4" x14ac:dyDescent="0.25">
      <c r="C14944" s="159" t="s">
        <v>31515</v>
      </c>
      <c r="D14944" s="159">
        <v>1</v>
      </c>
    </row>
    <row r="14945" spans="3:4" x14ac:dyDescent="0.25">
      <c r="C14945" s="159" t="s">
        <v>31516</v>
      </c>
      <c r="D14945" s="159">
        <v>1</v>
      </c>
    </row>
    <row r="14946" spans="3:4" x14ac:dyDescent="0.25">
      <c r="C14946" s="159" t="s">
        <v>31517</v>
      </c>
      <c r="D14946" s="159">
        <v>1</v>
      </c>
    </row>
    <row r="14947" spans="3:4" x14ac:dyDescent="0.25">
      <c r="C14947" s="159" t="s">
        <v>31518</v>
      </c>
      <c r="D14947" s="159">
        <v>1</v>
      </c>
    </row>
    <row r="14948" spans="3:4" x14ac:dyDescent="0.25">
      <c r="C14948" s="159" t="s">
        <v>31519</v>
      </c>
      <c r="D14948" s="159">
        <v>1</v>
      </c>
    </row>
    <row r="14949" spans="3:4" x14ac:dyDescent="0.25">
      <c r="C14949" s="159" t="s">
        <v>31520</v>
      </c>
      <c r="D14949" s="159">
        <v>1</v>
      </c>
    </row>
    <row r="14950" spans="3:4" x14ac:dyDescent="0.25">
      <c r="C14950" s="159" t="s">
        <v>31521</v>
      </c>
      <c r="D14950" s="159">
        <v>1</v>
      </c>
    </row>
    <row r="14951" spans="3:4" x14ac:dyDescent="0.25">
      <c r="C14951" s="159" t="s">
        <v>31522</v>
      </c>
      <c r="D14951" s="159">
        <v>1</v>
      </c>
    </row>
    <row r="14952" spans="3:4" x14ac:dyDescent="0.25">
      <c r="C14952" s="159" t="s">
        <v>31523</v>
      </c>
      <c r="D14952" s="159">
        <v>1</v>
      </c>
    </row>
    <row r="14953" spans="3:4" x14ac:dyDescent="0.25">
      <c r="C14953" s="159" t="s">
        <v>31524</v>
      </c>
      <c r="D14953" s="159">
        <v>1</v>
      </c>
    </row>
    <row r="14954" spans="3:4" x14ac:dyDescent="0.25">
      <c r="C14954" s="159" t="s">
        <v>31525</v>
      </c>
      <c r="D14954" s="159">
        <v>1</v>
      </c>
    </row>
    <row r="14955" spans="3:4" x14ac:dyDescent="0.25">
      <c r="C14955" s="159" t="s">
        <v>31526</v>
      </c>
      <c r="D14955" s="159">
        <v>1</v>
      </c>
    </row>
    <row r="14956" spans="3:4" x14ac:dyDescent="0.25">
      <c r="C14956" s="159" t="s">
        <v>31527</v>
      </c>
      <c r="D14956" s="159">
        <v>1</v>
      </c>
    </row>
    <row r="14957" spans="3:4" x14ac:dyDescent="0.25">
      <c r="C14957" s="159" t="s">
        <v>31528</v>
      </c>
      <c r="D14957" s="159">
        <v>1</v>
      </c>
    </row>
    <row r="14958" spans="3:4" x14ac:dyDescent="0.25">
      <c r="C14958" s="159" t="s">
        <v>31529</v>
      </c>
      <c r="D14958" s="159">
        <v>1</v>
      </c>
    </row>
    <row r="14959" spans="3:4" x14ac:dyDescent="0.25">
      <c r="C14959" s="159" t="s">
        <v>31530</v>
      </c>
      <c r="D14959" s="159">
        <v>1</v>
      </c>
    </row>
    <row r="14960" spans="3:4" x14ac:dyDescent="0.25">
      <c r="C14960" s="159" t="s">
        <v>31531</v>
      </c>
      <c r="D14960" s="159">
        <v>1</v>
      </c>
    </row>
    <row r="14961" spans="3:4" x14ac:dyDescent="0.25">
      <c r="C14961" s="159" t="s">
        <v>31532</v>
      </c>
      <c r="D14961" s="159">
        <v>1</v>
      </c>
    </row>
    <row r="14962" spans="3:4" x14ac:dyDescent="0.25">
      <c r="C14962" s="159" t="s">
        <v>31533</v>
      </c>
      <c r="D14962" s="159">
        <v>1</v>
      </c>
    </row>
    <row r="14963" spans="3:4" x14ac:dyDescent="0.25">
      <c r="C14963" s="159" t="s">
        <v>31534</v>
      </c>
      <c r="D14963" s="159">
        <v>1</v>
      </c>
    </row>
    <row r="14964" spans="3:4" x14ac:dyDescent="0.25">
      <c r="C14964" s="159" t="s">
        <v>31535</v>
      </c>
      <c r="D14964" s="159">
        <v>1</v>
      </c>
    </row>
    <row r="14965" spans="3:4" x14ac:dyDescent="0.25">
      <c r="C14965" s="159" t="s">
        <v>31536</v>
      </c>
      <c r="D14965" s="159">
        <v>1</v>
      </c>
    </row>
    <row r="14966" spans="3:4" x14ac:dyDescent="0.25">
      <c r="C14966" s="159" t="s">
        <v>31537</v>
      </c>
      <c r="D14966" s="159">
        <v>1</v>
      </c>
    </row>
    <row r="14967" spans="3:4" x14ac:dyDescent="0.25">
      <c r="C14967" s="159" t="s">
        <v>31538</v>
      </c>
      <c r="D14967" s="159">
        <v>1</v>
      </c>
    </row>
    <row r="14968" spans="3:4" x14ac:dyDescent="0.25">
      <c r="C14968" s="159" t="s">
        <v>31539</v>
      </c>
      <c r="D14968" s="159">
        <v>1</v>
      </c>
    </row>
    <row r="14969" spans="3:4" x14ac:dyDescent="0.25">
      <c r="C14969" s="159" t="s">
        <v>31540</v>
      </c>
      <c r="D14969" s="159">
        <v>1</v>
      </c>
    </row>
    <row r="14970" spans="3:4" x14ac:dyDescent="0.25">
      <c r="C14970" s="159" t="s">
        <v>31541</v>
      </c>
      <c r="D14970" s="159">
        <v>1</v>
      </c>
    </row>
    <row r="14971" spans="3:4" x14ac:dyDescent="0.25">
      <c r="C14971" s="159" t="s">
        <v>31542</v>
      </c>
      <c r="D14971" s="159">
        <v>1</v>
      </c>
    </row>
    <row r="14972" spans="3:4" x14ac:dyDescent="0.25">
      <c r="C14972" s="159" t="s">
        <v>31543</v>
      </c>
      <c r="D14972" s="159">
        <v>1</v>
      </c>
    </row>
    <row r="14973" spans="3:4" x14ac:dyDescent="0.25">
      <c r="C14973" s="159" t="s">
        <v>31544</v>
      </c>
      <c r="D14973" s="159">
        <v>1</v>
      </c>
    </row>
    <row r="14974" spans="3:4" x14ac:dyDescent="0.25">
      <c r="C14974" s="159" t="s">
        <v>31545</v>
      </c>
      <c r="D14974" s="159">
        <v>1</v>
      </c>
    </row>
    <row r="14975" spans="3:4" x14ac:dyDescent="0.25">
      <c r="C14975" s="159" t="s">
        <v>31546</v>
      </c>
      <c r="D14975" s="159">
        <v>1</v>
      </c>
    </row>
    <row r="14976" spans="3:4" x14ac:dyDescent="0.25">
      <c r="C14976" s="159" t="s">
        <v>31547</v>
      </c>
      <c r="D14976" s="159">
        <v>1</v>
      </c>
    </row>
    <row r="14977" spans="3:4" x14ac:dyDescent="0.25">
      <c r="C14977" s="159" t="s">
        <v>31548</v>
      </c>
      <c r="D14977" s="159">
        <v>1</v>
      </c>
    </row>
    <row r="14978" spans="3:4" x14ac:dyDescent="0.25">
      <c r="C14978" s="159" t="s">
        <v>31549</v>
      </c>
      <c r="D14978" s="159">
        <v>1</v>
      </c>
    </row>
    <row r="14979" spans="3:4" x14ac:dyDescent="0.25">
      <c r="C14979" s="159" t="s">
        <v>31550</v>
      </c>
      <c r="D14979" s="159">
        <v>1</v>
      </c>
    </row>
    <row r="14980" spans="3:4" x14ac:dyDescent="0.25">
      <c r="C14980" s="159" t="s">
        <v>31551</v>
      </c>
      <c r="D14980" s="159">
        <v>1</v>
      </c>
    </row>
    <row r="14981" spans="3:4" x14ac:dyDescent="0.25">
      <c r="C14981" s="159" t="s">
        <v>31552</v>
      </c>
      <c r="D14981" s="159">
        <v>1</v>
      </c>
    </row>
    <row r="14982" spans="3:4" x14ac:dyDescent="0.25">
      <c r="C14982" s="159" t="s">
        <v>31553</v>
      </c>
      <c r="D14982" s="159">
        <v>1</v>
      </c>
    </row>
    <row r="14983" spans="3:4" x14ac:dyDescent="0.25">
      <c r="C14983" s="159" t="s">
        <v>31554</v>
      </c>
      <c r="D14983" s="159">
        <v>1</v>
      </c>
    </row>
    <row r="14984" spans="3:4" x14ac:dyDescent="0.25">
      <c r="C14984" s="159" t="s">
        <v>31555</v>
      </c>
      <c r="D14984" s="159">
        <v>1</v>
      </c>
    </row>
    <row r="14985" spans="3:4" x14ac:dyDescent="0.25">
      <c r="C14985" s="159" t="s">
        <v>31556</v>
      </c>
      <c r="D14985" s="159">
        <v>1</v>
      </c>
    </row>
    <row r="14986" spans="3:4" x14ac:dyDescent="0.25">
      <c r="C14986" s="159" t="s">
        <v>31557</v>
      </c>
      <c r="D14986" s="159">
        <v>1</v>
      </c>
    </row>
    <row r="14987" spans="3:4" x14ac:dyDescent="0.25">
      <c r="C14987" s="159" t="s">
        <v>31558</v>
      </c>
      <c r="D14987" s="159">
        <v>1</v>
      </c>
    </row>
    <row r="14988" spans="3:4" x14ac:dyDescent="0.25">
      <c r="C14988" s="159" t="s">
        <v>31559</v>
      </c>
      <c r="D14988" s="159">
        <v>1</v>
      </c>
    </row>
    <row r="14989" spans="3:4" x14ac:dyDescent="0.25">
      <c r="C14989" s="159" t="s">
        <v>31560</v>
      </c>
      <c r="D14989" s="159">
        <v>1</v>
      </c>
    </row>
    <row r="14990" spans="3:4" x14ac:dyDescent="0.25">
      <c r="C14990" s="159" t="s">
        <v>31561</v>
      </c>
      <c r="D14990" s="159">
        <v>1</v>
      </c>
    </row>
    <row r="14991" spans="3:4" x14ac:dyDescent="0.25">
      <c r="C14991" s="159" t="s">
        <v>31562</v>
      </c>
      <c r="D14991" s="159">
        <v>1</v>
      </c>
    </row>
    <row r="14992" spans="3:4" x14ac:dyDescent="0.25">
      <c r="C14992" s="159" t="s">
        <v>31563</v>
      </c>
      <c r="D14992" s="159">
        <v>1</v>
      </c>
    </row>
    <row r="14993" spans="3:4" x14ac:dyDescent="0.25">
      <c r="C14993" s="159" t="s">
        <v>31564</v>
      </c>
      <c r="D14993" s="159">
        <v>1</v>
      </c>
    </row>
    <row r="14994" spans="3:4" x14ac:dyDescent="0.25">
      <c r="C14994" s="159" t="s">
        <v>31565</v>
      </c>
      <c r="D14994" s="159">
        <v>1</v>
      </c>
    </row>
    <row r="14995" spans="3:4" x14ac:dyDescent="0.25">
      <c r="C14995" s="159" t="s">
        <v>31566</v>
      </c>
      <c r="D14995" s="159">
        <v>1</v>
      </c>
    </row>
    <row r="14996" spans="3:4" x14ac:dyDescent="0.25">
      <c r="C14996" s="159" t="s">
        <v>31567</v>
      </c>
      <c r="D14996" s="159">
        <v>1</v>
      </c>
    </row>
    <row r="14997" spans="3:4" x14ac:dyDescent="0.25">
      <c r="C14997" s="159" t="s">
        <v>31568</v>
      </c>
      <c r="D14997" s="159">
        <v>1</v>
      </c>
    </row>
    <row r="14998" spans="3:4" x14ac:dyDescent="0.25">
      <c r="C14998" s="159" t="s">
        <v>31569</v>
      </c>
      <c r="D14998" s="159">
        <v>1</v>
      </c>
    </row>
    <row r="14999" spans="3:4" x14ac:dyDescent="0.25">
      <c r="C14999" s="159" t="s">
        <v>31570</v>
      </c>
      <c r="D14999" s="159">
        <v>1</v>
      </c>
    </row>
    <row r="15000" spans="3:4" x14ac:dyDescent="0.25">
      <c r="C15000" s="159" t="s">
        <v>31571</v>
      </c>
      <c r="D15000" s="159">
        <v>1</v>
      </c>
    </row>
    <row r="15001" spans="3:4" x14ac:dyDescent="0.25">
      <c r="C15001" s="159" t="s">
        <v>31572</v>
      </c>
      <c r="D15001" s="159">
        <v>1</v>
      </c>
    </row>
    <row r="15002" spans="3:4" x14ac:dyDescent="0.25">
      <c r="C15002" s="159" t="s">
        <v>31573</v>
      </c>
      <c r="D15002" s="159">
        <v>1</v>
      </c>
    </row>
    <row r="15003" spans="3:4" x14ac:dyDescent="0.25">
      <c r="C15003" s="159" t="s">
        <v>31574</v>
      </c>
      <c r="D15003" s="159">
        <v>1</v>
      </c>
    </row>
    <row r="15004" spans="3:4" x14ac:dyDescent="0.25">
      <c r="C15004" s="159" t="s">
        <v>31575</v>
      </c>
      <c r="D15004" s="159">
        <v>1</v>
      </c>
    </row>
    <row r="15005" spans="3:4" x14ac:dyDescent="0.25">
      <c r="C15005" s="159" t="s">
        <v>31576</v>
      </c>
      <c r="D15005" s="159">
        <v>1</v>
      </c>
    </row>
    <row r="15006" spans="3:4" x14ac:dyDescent="0.25">
      <c r="C15006" s="159" t="s">
        <v>31577</v>
      </c>
      <c r="D15006" s="159">
        <v>1</v>
      </c>
    </row>
    <row r="15007" spans="3:4" x14ac:dyDescent="0.25">
      <c r="C15007" s="159" t="s">
        <v>31578</v>
      </c>
      <c r="D15007" s="159">
        <v>1</v>
      </c>
    </row>
    <row r="15008" spans="3:4" x14ac:dyDescent="0.25">
      <c r="C15008" s="159" t="s">
        <v>31579</v>
      </c>
      <c r="D15008" s="159">
        <v>1</v>
      </c>
    </row>
    <row r="15009" spans="3:4" x14ac:dyDescent="0.25">
      <c r="C15009" s="159" t="s">
        <v>31591</v>
      </c>
      <c r="D15009" s="159">
        <v>1</v>
      </c>
    </row>
    <row r="15010" spans="3:4" x14ac:dyDescent="0.25">
      <c r="C15010" s="159" t="s">
        <v>31592</v>
      </c>
      <c r="D15010" s="159">
        <v>1</v>
      </c>
    </row>
    <row r="15011" spans="3:4" x14ac:dyDescent="0.25">
      <c r="C15011" s="159" t="s">
        <v>31593</v>
      </c>
      <c r="D15011" s="159">
        <v>1</v>
      </c>
    </row>
    <row r="15012" spans="3:4" x14ac:dyDescent="0.25">
      <c r="C15012" s="159" t="s">
        <v>31594</v>
      </c>
      <c r="D15012" s="159">
        <v>1</v>
      </c>
    </row>
    <row r="15013" spans="3:4" x14ac:dyDescent="0.25">
      <c r="C15013" s="159" t="s">
        <v>31595</v>
      </c>
      <c r="D15013" s="159">
        <v>1</v>
      </c>
    </row>
    <row r="15014" spans="3:4" x14ac:dyDescent="0.25">
      <c r="C15014" s="159" t="s">
        <v>31596</v>
      </c>
      <c r="D15014" s="159">
        <v>1</v>
      </c>
    </row>
    <row r="15015" spans="3:4" x14ac:dyDescent="0.25">
      <c r="C15015" s="159" t="s">
        <v>31597</v>
      </c>
      <c r="D15015" s="159">
        <v>1</v>
      </c>
    </row>
    <row r="15016" spans="3:4" x14ac:dyDescent="0.25">
      <c r="C15016" s="159" t="s">
        <v>31598</v>
      </c>
      <c r="D15016" s="159">
        <v>1</v>
      </c>
    </row>
    <row r="15017" spans="3:4" x14ac:dyDescent="0.25">
      <c r="C15017" s="159" t="s">
        <v>31599</v>
      </c>
      <c r="D15017" s="159">
        <v>1</v>
      </c>
    </row>
    <row r="15018" spans="3:4" x14ac:dyDescent="0.25">
      <c r="C15018" s="159" t="s">
        <v>31600</v>
      </c>
      <c r="D15018" s="159">
        <v>1</v>
      </c>
    </row>
    <row r="15019" spans="3:4" x14ac:dyDescent="0.25">
      <c r="C15019" s="159" t="s">
        <v>31601</v>
      </c>
      <c r="D15019" s="159">
        <v>1</v>
      </c>
    </row>
    <row r="15020" spans="3:4" x14ac:dyDescent="0.25">
      <c r="C15020" s="159" t="s">
        <v>31602</v>
      </c>
      <c r="D15020" s="159">
        <v>1</v>
      </c>
    </row>
    <row r="15021" spans="3:4" x14ac:dyDescent="0.25">
      <c r="C15021" s="159" t="s">
        <v>31603</v>
      </c>
      <c r="D15021" s="159">
        <v>1</v>
      </c>
    </row>
    <row r="15022" spans="3:4" x14ac:dyDescent="0.25">
      <c r="C15022" s="159" t="s">
        <v>31604</v>
      </c>
      <c r="D15022" s="159">
        <v>1</v>
      </c>
    </row>
    <row r="15023" spans="3:4" x14ac:dyDescent="0.25">
      <c r="C15023" s="159" t="s">
        <v>31605</v>
      </c>
      <c r="D15023" s="159">
        <v>1</v>
      </c>
    </row>
    <row r="15024" spans="3:4" x14ac:dyDescent="0.25">
      <c r="C15024" s="159" t="s">
        <v>31606</v>
      </c>
      <c r="D15024" s="159">
        <v>1</v>
      </c>
    </row>
    <row r="15025" spans="3:4" x14ac:dyDescent="0.25">
      <c r="C15025" s="159" t="s">
        <v>31607</v>
      </c>
      <c r="D15025" s="159">
        <v>1</v>
      </c>
    </row>
    <row r="15026" spans="3:4" x14ac:dyDescent="0.25">
      <c r="C15026" s="159" t="s">
        <v>31619</v>
      </c>
      <c r="D15026" s="159">
        <v>1</v>
      </c>
    </row>
    <row r="15027" spans="3:4" x14ac:dyDescent="0.25">
      <c r="C15027" s="159" t="s">
        <v>31620</v>
      </c>
      <c r="D15027" s="159">
        <v>1</v>
      </c>
    </row>
    <row r="15028" spans="3:4" x14ac:dyDescent="0.25">
      <c r="C15028" s="159" t="s">
        <v>31621</v>
      </c>
      <c r="D15028" s="159">
        <v>1</v>
      </c>
    </row>
    <row r="15029" spans="3:4" x14ac:dyDescent="0.25">
      <c r="C15029" s="159" t="s">
        <v>31622</v>
      </c>
      <c r="D15029" s="159">
        <v>1</v>
      </c>
    </row>
    <row r="15030" spans="3:4" x14ac:dyDescent="0.25">
      <c r="C15030" s="159" t="s">
        <v>31623</v>
      </c>
      <c r="D15030" s="159">
        <v>1</v>
      </c>
    </row>
    <row r="15031" spans="3:4" x14ac:dyDescent="0.25">
      <c r="C15031" s="159" t="s">
        <v>31624</v>
      </c>
      <c r="D15031" s="159">
        <v>1</v>
      </c>
    </row>
    <row r="15032" spans="3:4" x14ac:dyDescent="0.25">
      <c r="C15032" s="159" t="s">
        <v>31625</v>
      </c>
      <c r="D15032" s="159">
        <v>1</v>
      </c>
    </row>
    <row r="15033" spans="3:4" x14ac:dyDescent="0.25">
      <c r="C15033" s="159" t="s">
        <v>31626</v>
      </c>
      <c r="D15033" s="159">
        <v>1</v>
      </c>
    </row>
    <row r="15034" spans="3:4" x14ac:dyDescent="0.25">
      <c r="C15034" s="159" t="s">
        <v>31627</v>
      </c>
      <c r="D15034" s="159">
        <v>1</v>
      </c>
    </row>
    <row r="15035" spans="3:4" x14ac:dyDescent="0.25">
      <c r="C15035" s="159" t="s">
        <v>31628</v>
      </c>
      <c r="D15035" s="159">
        <v>1</v>
      </c>
    </row>
    <row r="15036" spans="3:4" x14ac:dyDescent="0.25">
      <c r="C15036" s="159" t="s">
        <v>31629</v>
      </c>
      <c r="D15036" s="159">
        <v>1</v>
      </c>
    </row>
    <row r="15037" spans="3:4" x14ac:dyDescent="0.25">
      <c r="C15037" s="159" t="s">
        <v>31630</v>
      </c>
      <c r="D15037" s="159">
        <v>1</v>
      </c>
    </row>
    <row r="15038" spans="3:4" x14ac:dyDescent="0.25">
      <c r="C15038" s="159" t="s">
        <v>31631</v>
      </c>
      <c r="D15038" s="159">
        <v>1</v>
      </c>
    </row>
    <row r="15039" spans="3:4" x14ac:dyDescent="0.25">
      <c r="C15039" s="159" t="s">
        <v>31632</v>
      </c>
      <c r="D15039" s="159">
        <v>1</v>
      </c>
    </row>
    <row r="15040" spans="3:4" x14ac:dyDescent="0.25">
      <c r="C15040" s="159" t="s">
        <v>31633</v>
      </c>
      <c r="D15040" s="159">
        <v>1</v>
      </c>
    </row>
    <row r="15041" spans="3:4" x14ac:dyDescent="0.25">
      <c r="C15041" s="159" t="s">
        <v>31634</v>
      </c>
      <c r="D15041" s="159">
        <v>1</v>
      </c>
    </row>
    <row r="15042" spans="3:4" x14ac:dyDescent="0.25">
      <c r="C15042" s="159" t="s">
        <v>31807</v>
      </c>
      <c r="D15042" s="159">
        <v>1</v>
      </c>
    </row>
    <row r="15043" spans="3:4" x14ac:dyDescent="0.25">
      <c r="C15043" s="159" t="s">
        <v>31808</v>
      </c>
      <c r="D15043" s="159">
        <v>1</v>
      </c>
    </row>
    <row r="15044" spans="3:4" x14ac:dyDescent="0.25">
      <c r="C15044" s="159" t="s">
        <v>31809</v>
      </c>
      <c r="D15044" s="159">
        <v>1</v>
      </c>
    </row>
    <row r="15045" spans="3:4" x14ac:dyDescent="0.25">
      <c r="C15045" s="159" t="s">
        <v>31810</v>
      </c>
      <c r="D15045" s="159">
        <v>1</v>
      </c>
    </row>
    <row r="15046" spans="3:4" x14ac:dyDescent="0.25">
      <c r="C15046" s="159" t="s">
        <v>31811</v>
      </c>
      <c r="D15046" s="159">
        <v>1</v>
      </c>
    </row>
    <row r="15047" spans="3:4" x14ac:dyDescent="0.25">
      <c r="C15047" s="159" t="s">
        <v>31812</v>
      </c>
      <c r="D15047" s="159">
        <v>1</v>
      </c>
    </row>
    <row r="15048" spans="3:4" x14ac:dyDescent="0.25">
      <c r="C15048" s="159" t="s">
        <v>31649</v>
      </c>
      <c r="D15048" s="159">
        <v>1</v>
      </c>
    </row>
    <row r="15049" spans="3:4" x14ac:dyDescent="0.25">
      <c r="C15049" s="159" t="s">
        <v>31650</v>
      </c>
      <c r="D15049" s="159">
        <v>1</v>
      </c>
    </row>
    <row r="15050" spans="3:4" x14ac:dyDescent="0.25">
      <c r="C15050" s="159" t="s">
        <v>31651</v>
      </c>
      <c r="D15050" s="159">
        <v>1</v>
      </c>
    </row>
    <row r="15051" spans="3:4" x14ac:dyDescent="0.25">
      <c r="C15051" s="159" t="s">
        <v>31652</v>
      </c>
      <c r="D15051" s="159">
        <v>1</v>
      </c>
    </row>
    <row r="15052" spans="3:4" x14ac:dyDescent="0.25">
      <c r="C15052" s="159" t="s">
        <v>31653</v>
      </c>
      <c r="D15052" s="159">
        <v>1</v>
      </c>
    </row>
    <row r="15053" spans="3:4" x14ac:dyDescent="0.25">
      <c r="C15053" s="159" t="s">
        <v>31654</v>
      </c>
      <c r="D15053" s="159">
        <v>1</v>
      </c>
    </row>
    <row r="15054" spans="3:4" x14ac:dyDescent="0.25">
      <c r="C15054" s="159" t="s">
        <v>31655</v>
      </c>
      <c r="D15054" s="159">
        <v>1</v>
      </c>
    </row>
    <row r="15055" spans="3:4" x14ac:dyDescent="0.25">
      <c r="C15055" s="159" t="s">
        <v>31656</v>
      </c>
      <c r="D15055" s="159">
        <v>1</v>
      </c>
    </row>
    <row r="15056" spans="3:4" x14ac:dyDescent="0.25">
      <c r="C15056" s="159" t="s">
        <v>31657</v>
      </c>
      <c r="D15056" s="159">
        <v>1</v>
      </c>
    </row>
    <row r="15057" spans="3:4" x14ac:dyDescent="0.25">
      <c r="C15057" s="159" t="s">
        <v>31658</v>
      </c>
      <c r="D15057" s="159">
        <v>1</v>
      </c>
    </row>
    <row r="15058" spans="3:4" x14ac:dyDescent="0.25">
      <c r="C15058" s="159" t="s">
        <v>31659</v>
      </c>
      <c r="D15058" s="159">
        <v>1</v>
      </c>
    </row>
    <row r="15059" spans="3:4" x14ac:dyDescent="0.25">
      <c r="C15059" s="159" t="s">
        <v>31660</v>
      </c>
      <c r="D15059" s="159">
        <v>1</v>
      </c>
    </row>
    <row r="15060" spans="3:4" x14ac:dyDescent="0.25">
      <c r="C15060" s="159" t="s">
        <v>31661</v>
      </c>
      <c r="D15060" s="159">
        <v>1</v>
      </c>
    </row>
    <row r="15061" spans="3:4" x14ac:dyDescent="0.25">
      <c r="C15061" s="159" t="s">
        <v>31662</v>
      </c>
      <c r="D15061" s="159">
        <v>1</v>
      </c>
    </row>
    <row r="15062" spans="3:4" x14ac:dyDescent="0.25">
      <c r="C15062" s="159" t="s">
        <v>31864</v>
      </c>
      <c r="D15062" s="159">
        <v>1</v>
      </c>
    </row>
    <row r="15063" spans="3:4" x14ac:dyDescent="0.25">
      <c r="C15063" s="159" t="s">
        <v>31865</v>
      </c>
      <c r="D15063" s="159">
        <v>1</v>
      </c>
    </row>
    <row r="15064" spans="3:4" x14ac:dyDescent="0.25">
      <c r="C15064" s="159" t="s">
        <v>31866</v>
      </c>
      <c r="D15064" s="159">
        <v>1</v>
      </c>
    </row>
    <row r="15065" spans="3:4" x14ac:dyDescent="0.25">
      <c r="C15065" s="159" t="s">
        <v>31867</v>
      </c>
      <c r="D15065" s="159">
        <v>1</v>
      </c>
    </row>
    <row r="15066" spans="3:4" x14ac:dyDescent="0.25">
      <c r="C15066" s="159" t="s">
        <v>31822</v>
      </c>
      <c r="D15066" s="159">
        <v>1</v>
      </c>
    </row>
    <row r="15067" spans="3:4" x14ac:dyDescent="0.25">
      <c r="C15067" s="159" t="s">
        <v>31823</v>
      </c>
      <c r="D15067" s="159">
        <v>1</v>
      </c>
    </row>
    <row r="15068" spans="3:4" x14ac:dyDescent="0.25">
      <c r="C15068" s="159" t="s">
        <v>31824</v>
      </c>
      <c r="D15068" s="159">
        <v>1</v>
      </c>
    </row>
    <row r="15069" spans="3:4" x14ac:dyDescent="0.25">
      <c r="C15069" s="159" t="s">
        <v>31825</v>
      </c>
      <c r="D15069" s="159">
        <v>1</v>
      </c>
    </row>
    <row r="15070" spans="3:4" x14ac:dyDescent="0.25">
      <c r="C15070" s="159" t="s">
        <v>31868</v>
      </c>
      <c r="D15070" s="159">
        <v>1</v>
      </c>
    </row>
    <row r="15071" spans="3:4" x14ac:dyDescent="0.25">
      <c r="C15071" s="159" t="s">
        <v>31869</v>
      </c>
      <c r="D15071" s="159">
        <v>1</v>
      </c>
    </row>
    <row r="15072" spans="3:4" x14ac:dyDescent="0.25">
      <c r="C15072" s="159" t="s">
        <v>31870</v>
      </c>
      <c r="D15072" s="159">
        <v>1</v>
      </c>
    </row>
    <row r="15073" spans="3:4" x14ac:dyDescent="0.25">
      <c r="C15073" s="159" t="s">
        <v>31871</v>
      </c>
      <c r="D15073" s="159">
        <v>1</v>
      </c>
    </row>
    <row r="15074" spans="3:4" x14ac:dyDescent="0.25">
      <c r="C15074" s="159" t="s">
        <v>31872</v>
      </c>
      <c r="D15074" s="159">
        <v>1</v>
      </c>
    </row>
    <row r="15075" spans="3:4" x14ac:dyDescent="0.25">
      <c r="C15075" s="159" t="s">
        <v>31873</v>
      </c>
      <c r="D15075" s="159">
        <v>1</v>
      </c>
    </row>
    <row r="15076" spans="3:4" x14ac:dyDescent="0.25">
      <c r="C15076" s="159" t="s">
        <v>31874</v>
      </c>
      <c r="D15076" s="159">
        <v>1</v>
      </c>
    </row>
    <row r="15077" spans="3:4" x14ac:dyDescent="0.25">
      <c r="C15077" s="159" t="s">
        <v>31875</v>
      </c>
      <c r="D15077" s="159">
        <v>1</v>
      </c>
    </row>
    <row r="15078" spans="3:4" x14ac:dyDescent="0.25">
      <c r="C15078" s="159" t="s">
        <v>31876</v>
      </c>
      <c r="D15078" s="159">
        <v>1</v>
      </c>
    </row>
    <row r="15079" spans="3:4" x14ac:dyDescent="0.25">
      <c r="C15079" s="159" t="s">
        <v>31877</v>
      </c>
      <c r="D15079" s="159">
        <v>1</v>
      </c>
    </row>
    <row r="15080" spans="3:4" x14ac:dyDescent="0.25">
      <c r="C15080" s="159" t="s">
        <v>31878</v>
      </c>
      <c r="D15080" s="159">
        <v>1</v>
      </c>
    </row>
    <row r="15081" spans="3:4" x14ac:dyDescent="0.25">
      <c r="C15081" s="159" t="s">
        <v>31879</v>
      </c>
      <c r="D15081" s="159">
        <v>1</v>
      </c>
    </row>
    <row r="15082" spans="3:4" x14ac:dyDescent="0.25">
      <c r="C15082" s="159" t="s">
        <v>31880</v>
      </c>
      <c r="D15082" s="159">
        <v>1</v>
      </c>
    </row>
    <row r="15083" spans="3:4" x14ac:dyDescent="0.25">
      <c r="C15083" s="159" t="s">
        <v>31881</v>
      </c>
      <c r="D15083" s="159">
        <v>1</v>
      </c>
    </row>
    <row r="15084" spans="3:4" x14ac:dyDescent="0.25">
      <c r="C15084" s="159" t="s">
        <v>31882</v>
      </c>
      <c r="D15084" s="159">
        <v>1</v>
      </c>
    </row>
    <row r="15085" spans="3:4" x14ac:dyDescent="0.25">
      <c r="C15085" s="159" t="s">
        <v>31883</v>
      </c>
      <c r="D15085" s="159">
        <v>1</v>
      </c>
    </row>
    <row r="15086" spans="3:4" x14ac:dyDescent="0.25">
      <c r="C15086" s="159" t="s">
        <v>31887</v>
      </c>
      <c r="D15086" s="159">
        <v>1</v>
      </c>
    </row>
    <row r="15087" spans="3:4" x14ac:dyDescent="0.25">
      <c r="C15087" s="159" t="s">
        <v>31888</v>
      </c>
      <c r="D15087" s="159">
        <v>1</v>
      </c>
    </row>
    <row r="15088" spans="3:4" x14ac:dyDescent="0.25">
      <c r="C15088" s="159" t="s">
        <v>31889</v>
      </c>
      <c r="D15088" s="159">
        <v>1</v>
      </c>
    </row>
    <row r="15089" spans="3:4" x14ac:dyDescent="0.25">
      <c r="C15089" s="159" t="s">
        <v>31890</v>
      </c>
      <c r="D15089" s="159">
        <v>1</v>
      </c>
    </row>
    <row r="15090" spans="3:4" x14ac:dyDescent="0.25">
      <c r="C15090" s="159" t="s">
        <v>31891</v>
      </c>
      <c r="D15090" s="159">
        <v>1</v>
      </c>
    </row>
    <row r="15091" spans="3:4" x14ac:dyDescent="0.25">
      <c r="C15091" s="159" t="s">
        <v>31892</v>
      </c>
      <c r="D15091" s="159">
        <v>1</v>
      </c>
    </row>
    <row r="15092" spans="3:4" x14ac:dyDescent="0.25">
      <c r="C15092" s="159" t="s">
        <v>31893</v>
      </c>
      <c r="D15092" s="159">
        <v>1</v>
      </c>
    </row>
    <row r="15093" spans="3:4" x14ac:dyDescent="0.25">
      <c r="C15093" s="159" t="s">
        <v>31894</v>
      </c>
      <c r="D15093" s="159">
        <v>1</v>
      </c>
    </row>
    <row r="15094" spans="3:4" x14ac:dyDescent="0.25">
      <c r="C15094" s="159" t="s">
        <v>31895</v>
      </c>
      <c r="D15094" s="159">
        <v>1</v>
      </c>
    </row>
    <row r="15095" spans="3:4" x14ac:dyDescent="0.25">
      <c r="C15095" s="159" t="s">
        <v>31896</v>
      </c>
      <c r="D15095" s="159">
        <v>1</v>
      </c>
    </row>
    <row r="15096" spans="3:4" x14ac:dyDescent="0.25">
      <c r="C15096" s="159" t="s">
        <v>31897</v>
      </c>
      <c r="D15096" s="159">
        <v>1</v>
      </c>
    </row>
    <row r="15097" spans="3:4" x14ac:dyDescent="0.25">
      <c r="C15097" s="159" t="s">
        <v>31898</v>
      </c>
      <c r="D15097" s="159">
        <v>1</v>
      </c>
    </row>
    <row r="15098" spans="3:4" x14ac:dyDescent="0.25">
      <c r="C15098" s="159" t="s">
        <v>31899</v>
      </c>
      <c r="D15098" s="159">
        <v>1</v>
      </c>
    </row>
    <row r="15099" spans="3:4" x14ac:dyDescent="0.25">
      <c r="C15099" s="159" t="s">
        <v>31900</v>
      </c>
      <c r="D15099" s="159">
        <v>1</v>
      </c>
    </row>
    <row r="15100" spans="3:4" x14ac:dyDescent="0.25">
      <c r="C15100" s="159" t="s">
        <v>31901</v>
      </c>
      <c r="D15100" s="159">
        <v>1</v>
      </c>
    </row>
    <row r="15101" spans="3:4" x14ac:dyDescent="0.25">
      <c r="C15101" s="159" t="s">
        <v>31902</v>
      </c>
      <c r="D15101" s="159">
        <v>1</v>
      </c>
    </row>
    <row r="15102" spans="3:4" x14ac:dyDescent="0.25">
      <c r="C15102" s="159" t="s">
        <v>31903</v>
      </c>
      <c r="D15102" s="159">
        <v>1</v>
      </c>
    </row>
    <row r="15103" spans="3:4" x14ac:dyDescent="0.25">
      <c r="C15103" s="159" t="s">
        <v>31904</v>
      </c>
      <c r="D15103" s="159">
        <v>1</v>
      </c>
    </row>
    <row r="15104" spans="3:4" x14ac:dyDescent="0.25">
      <c r="C15104" s="159" t="s">
        <v>31849</v>
      </c>
      <c r="D15104" s="159">
        <v>1</v>
      </c>
    </row>
    <row r="15105" spans="3:4" x14ac:dyDescent="0.25">
      <c r="C15105" s="159" t="s">
        <v>31850</v>
      </c>
      <c r="D15105" s="159">
        <v>1</v>
      </c>
    </row>
    <row r="15106" spans="3:4" x14ac:dyDescent="0.25">
      <c r="C15106" s="159" t="s">
        <v>31851</v>
      </c>
      <c r="D15106" s="159">
        <v>1</v>
      </c>
    </row>
    <row r="15107" spans="3:4" x14ac:dyDescent="0.25">
      <c r="C15107" s="159" t="s">
        <v>31852</v>
      </c>
      <c r="D15107" s="159">
        <v>1</v>
      </c>
    </row>
    <row r="15108" spans="3:4" x14ac:dyDescent="0.25">
      <c r="C15108" s="159" t="s">
        <v>31907</v>
      </c>
      <c r="D15108" s="159">
        <v>1</v>
      </c>
    </row>
    <row r="15109" spans="3:4" x14ac:dyDescent="0.25">
      <c r="C15109" s="159" t="s">
        <v>31908</v>
      </c>
      <c r="D15109" s="159">
        <v>1</v>
      </c>
    </row>
    <row r="15110" spans="3:4" x14ac:dyDescent="0.25">
      <c r="C15110" s="159" t="s">
        <v>31909</v>
      </c>
      <c r="D15110" s="159">
        <v>1</v>
      </c>
    </row>
    <row r="15111" spans="3:4" x14ac:dyDescent="0.25">
      <c r="C15111" s="159" t="s">
        <v>31910</v>
      </c>
      <c r="D15111" s="159">
        <v>1</v>
      </c>
    </row>
    <row r="15112" spans="3:4" x14ac:dyDescent="0.25">
      <c r="C15112" s="159" t="s">
        <v>31911</v>
      </c>
      <c r="D15112" s="159">
        <v>1</v>
      </c>
    </row>
    <row r="15113" spans="3:4" x14ac:dyDescent="0.25">
      <c r="C15113" s="159" t="s">
        <v>31912</v>
      </c>
      <c r="D15113" s="159">
        <v>1</v>
      </c>
    </row>
    <row r="15114" spans="3:4" x14ac:dyDescent="0.25">
      <c r="C15114" s="159" t="s">
        <v>31913</v>
      </c>
      <c r="D15114" s="159">
        <v>1</v>
      </c>
    </row>
    <row r="15115" spans="3:4" x14ac:dyDescent="0.25">
      <c r="C15115" s="159" t="s">
        <v>31914</v>
      </c>
      <c r="D15115" s="159">
        <v>1</v>
      </c>
    </row>
    <row r="15116" spans="3:4" x14ac:dyDescent="0.25">
      <c r="C15116" s="159" t="s">
        <v>31915</v>
      </c>
      <c r="D15116" s="159">
        <v>1</v>
      </c>
    </row>
    <row r="15117" spans="3:4" x14ac:dyDescent="0.25">
      <c r="C15117" s="159" t="s">
        <v>31916</v>
      </c>
      <c r="D15117" s="159">
        <v>1</v>
      </c>
    </row>
    <row r="15118" spans="3:4" x14ac:dyDescent="0.25">
      <c r="C15118" s="159" t="s">
        <v>31917</v>
      </c>
      <c r="D15118" s="159">
        <v>1</v>
      </c>
    </row>
    <row r="15119" spans="3:4" x14ac:dyDescent="0.25">
      <c r="C15119" s="159" t="s">
        <v>31918</v>
      </c>
      <c r="D15119" s="159">
        <v>1</v>
      </c>
    </row>
    <row r="15120" spans="3:4" x14ac:dyDescent="0.25">
      <c r="C15120" s="159" t="s">
        <v>31919</v>
      </c>
      <c r="D15120" s="159">
        <v>1</v>
      </c>
    </row>
    <row r="15121" spans="3:4" x14ac:dyDescent="0.25">
      <c r="C15121" s="159" t="s">
        <v>31920</v>
      </c>
      <c r="D15121" s="159">
        <v>1</v>
      </c>
    </row>
    <row r="15122" spans="3:4" x14ac:dyDescent="0.25">
      <c r="C15122" s="159" t="s">
        <v>31921</v>
      </c>
      <c r="D15122" s="159">
        <v>1</v>
      </c>
    </row>
    <row r="15123" spans="3:4" x14ac:dyDescent="0.25">
      <c r="C15123" s="159" t="s">
        <v>31859</v>
      </c>
      <c r="D15123" s="159">
        <v>1</v>
      </c>
    </row>
    <row r="15124" spans="3:4" x14ac:dyDescent="0.25">
      <c r="C15124" s="159" t="s">
        <v>31860</v>
      </c>
      <c r="D15124" s="159">
        <v>1</v>
      </c>
    </row>
    <row r="15125" spans="3:4" x14ac:dyDescent="0.25">
      <c r="C15125" s="159" t="s">
        <v>31922</v>
      </c>
      <c r="D15125" s="159">
        <v>1</v>
      </c>
    </row>
    <row r="15126" spans="3:4" x14ac:dyDescent="0.25">
      <c r="C15126" s="159" t="s">
        <v>31923</v>
      </c>
      <c r="D15126" s="159">
        <v>1</v>
      </c>
    </row>
    <row r="15127" spans="3:4" x14ac:dyDescent="0.25">
      <c r="C15127" s="159" t="s">
        <v>31924</v>
      </c>
      <c r="D15127" s="159">
        <v>1</v>
      </c>
    </row>
    <row r="15128" spans="3:4" x14ac:dyDescent="0.25">
      <c r="C15128" s="159" t="s">
        <v>31925</v>
      </c>
      <c r="D15128" s="159">
        <v>1</v>
      </c>
    </row>
    <row r="15129" spans="3:4" x14ac:dyDescent="0.25">
      <c r="C15129" s="159" t="s">
        <v>31926</v>
      </c>
      <c r="D15129" s="159">
        <v>1</v>
      </c>
    </row>
    <row r="15130" spans="3:4" x14ac:dyDescent="0.25">
      <c r="C15130" s="159" t="s">
        <v>31927</v>
      </c>
      <c r="D15130" s="159">
        <v>1</v>
      </c>
    </row>
    <row r="15131" spans="3:4" x14ac:dyDescent="0.25">
      <c r="C15131" s="159" t="s">
        <v>32462</v>
      </c>
      <c r="D15131" s="159">
        <v>1</v>
      </c>
    </row>
    <row r="15132" spans="3:4" x14ac:dyDescent="0.25">
      <c r="C15132" s="159" t="s">
        <v>32463</v>
      </c>
      <c r="D15132" s="159">
        <v>1</v>
      </c>
    </row>
    <row r="15133" spans="3:4" x14ac:dyDescent="0.25">
      <c r="C15133" s="159" t="s">
        <v>32464</v>
      </c>
      <c r="D15133" s="159">
        <v>1</v>
      </c>
    </row>
    <row r="15134" spans="3:4" x14ac:dyDescent="0.25">
      <c r="C15134" s="159" t="s">
        <v>32465</v>
      </c>
      <c r="D15134" s="159">
        <v>1</v>
      </c>
    </row>
    <row r="15135" spans="3:4" x14ac:dyDescent="0.25">
      <c r="C15135" s="159" t="s">
        <v>32466</v>
      </c>
      <c r="D15135" s="159">
        <v>1</v>
      </c>
    </row>
    <row r="15136" spans="3:4" x14ac:dyDescent="0.25">
      <c r="C15136" s="159" t="s">
        <v>32467</v>
      </c>
      <c r="D15136" s="159">
        <v>1</v>
      </c>
    </row>
    <row r="15137" spans="3:4" x14ac:dyDescent="0.25">
      <c r="C15137" s="159" t="s">
        <v>32468</v>
      </c>
      <c r="D15137" s="159">
        <v>1</v>
      </c>
    </row>
    <row r="15138" spans="3:4" x14ac:dyDescent="0.25">
      <c r="C15138" s="159" t="s">
        <v>32469</v>
      </c>
      <c r="D15138" s="159">
        <v>1</v>
      </c>
    </row>
    <row r="15139" spans="3:4" x14ac:dyDescent="0.25">
      <c r="C15139" s="159" t="s">
        <v>32470</v>
      </c>
      <c r="D15139" s="159">
        <v>1</v>
      </c>
    </row>
    <row r="15140" spans="3:4" x14ac:dyDescent="0.25">
      <c r="C15140" s="159" t="s">
        <v>32471</v>
      </c>
      <c r="D15140" s="159">
        <v>1</v>
      </c>
    </row>
    <row r="15141" spans="3:4" x14ac:dyDescent="0.25">
      <c r="C15141" s="159" t="s">
        <v>32472</v>
      </c>
      <c r="D15141" s="159">
        <v>1</v>
      </c>
    </row>
    <row r="15142" spans="3:4" x14ac:dyDescent="0.25">
      <c r="C15142" s="159" t="s">
        <v>31934</v>
      </c>
      <c r="D15142" s="159">
        <v>1</v>
      </c>
    </row>
    <row r="15143" spans="3:4" x14ac:dyDescent="0.25">
      <c r="C15143" s="159" t="s">
        <v>31935</v>
      </c>
      <c r="D15143" s="159">
        <v>1</v>
      </c>
    </row>
    <row r="15144" spans="3:4" x14ac:dyDescent="0.25">
      <c r="C15144" s="159" t="s">
        <v>31936</v>
      </c>
      <c r="D15144" s="159">
        <v>1</v>
      </c>
    </row>
    <row r="15145" spans="3:4" x14ac:dyDescent="0.25">
      <c r="C15145" s="159" t="s">
        <v>31937</v>
      </c>
      <c r="D15145" s="159">
        <v>1</v>
      </c>
    </row>
    <row r="15146" spans="3:4" x14ac:dyDescent="0.25">
      <c r="C15146" s="159" t="s">
        <v>31941</v>
      </c>
      <c r="D15146" s="159">
        <v>1</v>
      </c>
    </row>
    <row r="15147" spans="3:4" x14ac:dyDescent="0.25">
      <c r="C15147" s="159" t="s">
        <v>31942</v>
      </c>
      <c r="D15147" s="159">
        <v>1</v>
      </c>
    </row>
    <row r="15148" spans="3:4" x14ac:dyDescent="0.25">
      <c r="C15148" s="159" t="s">
        <v>31943</v>
      </c>
      <c r="D15148" s="159">
        <v>1</v>
      </c>
    </row>
    <row r="15149" spans="3:4" x14ac:dyDescent="0.25">
      <c r="C15149" s="159" t="s">
        <v>31944</v>
      </c>
      <c r="D15149" s="159">
        <v>1</v>
      </c>
    </row>
    <row r="15150" spans="3:4" x14ac:dyDescent="0.25">
      <c r="C15150" s="159" t="s">
        <v>31945</v>
      </c>
      <c r="D15150" s="159">
        <v>1</v>
      </c>
    </row>
    <row r="15151" spans="3:4" x14ac:dyDescent="0.25">
      <c r="C15151" s="159" t="s">
        <v>31946</v>
      </c>
      <c r="D15151" s="159">
        <v>1</v>
      </c>
    </row>
    <row r="15152" spans="3:4" x14ac:dyDescent="0.25">
      <c r="C15152" s="159" t="s">
        <v>31948</v>
      </c>
      <c r="D15152" s="159">
        <v>1</v>
      </c>
    </row>
    <row r="15153" spans="3:4" x14ac:dyDescent="0.25">
      <c r="C15153" s="159" t="s">
        <v>31949</v>
      </c>
      <c r="D15153" s="159">
        <v>1</v>
      </c>
    </row>
    <row r="15154" spans="3:4" x14ac:dyDescent="0.25">
      <c r="C15154" s="159" t="s">
        <v>31954</v>
      </c>
      <c r="D15154" s="159">
        <v>1</v>
      </c>
    </row>
    <row r="15155" spans="3:4" x14ac:dyDescent="0.25">
      <c r="C15155" s="159" t="s">
        <v>31955</v>
      </c>
      <c r="D15155" s="159">
        <v>1</v>
      </c>
    </row>
    <row r="15156" spans="3:4" x14ac:dyDescent="0.25">
      <c r="C15156" s="159" t="s">
        <v>31956</v>
      </c>
      <c r="D15156" s="159">
        <v>1</v>
      </c>
    </row>
    <row r="15157" spans="3:4" x14ac:dyDescent="0.25">
      <c r="C15157" s="159" t="s">
        <v>31957</v>
      </c>
      <c r="D15157" s="159">
        <v>1</v>
      </c>
    </row>
    <row r="15158" spans="3:4" x14ac:dyDescent="0.25">
      <c r="C15158" s="159" t="s">
        <v>31958</v>
      </c>
      <c r="D15158" s="159">
        <v>1</v>
      </c>
    </row>
    <row r="15159" spans="3:4" x14ac:dyDescent="0.25">
      <c r="C15159" s="159" t="s">
        <v>31959</v>
      </c>
      <c r="D15159" s="159">
        <v>1</v>
      </c>
    </row>
    <row r="15160" spans="3:4" x14ac:dyDescent="0.25">
      <c r="C15160" s="159" t="s">
        <v>31960</v>
      </c>
      <c r="D15160" s="159">
        <v>1</v>
      </c>
    </row>
    <row r="15161" spans="3:4" x14ac:dyDescent="0.25">
      <c r="C15161" s="159" t="s">
        <v>31961</v>
      </c>
      <c r="D15161" s="159">
        <v>1</v>
      </c>
    </row>
    <row r="15162" spans="3:4" x14ac:dyDescent="0.25">
      <c r="C15162" s="159" t="s">
        <v>31962</v>
      </c>
      <c r="D15162" s="159">
        <v>1</v>
      </c>
    </row>
    <row r="15163" spans="3:4" x14ac:dyDescent="0.25">
      <c r="C15163" s="159" t="s">
        <v>31963</v>
      </c>
      <c r="D15163" s="159">
        <v>1</v>
      </c>
    </row>
    <row r="15164" spans="3:4" x14ac:dyDescent="0.25">
      <c r="C15164" s="159" t="s">
        <v>31964</v>
      </c>
      <c r="D15164" s="159">
        <v>1</v>
      </c>
    </row>
    <row r="15165" spans="3:4" x14ac:dyDescent="0.25">
      <c r="C15165" s="159" t="s">
        <v>31965</v>
      </c>
      <c r="D15165" s="159">
        <v>1</v>
      </c>
    </row>
    <row r="15166" spans="3:4" x14ac:dyDescent="0.25">
      <c r="C15166" s="159" t="s">
        <v>31966</v>
      </c>
      <c r="D15166" s="159">
        <v>1</v>
      </c>
    </row>
    <row r="15167" spans="3:4" x14ac:dyDescent="0.25">
      <c r="C15167" s="159" t="s">
        <v>31967</v>
      </c>
      <c r="D15167" s="159">
        <v>1</v>
      </c>
    </row>
    <row r="15168" spans="3:4" x14ac:dyDescent="0.25">
      <c r="C15168" s="159" t="s">
        <v>32015</v>
      </c>
      <c r="D15168" s="159">
        <v>1</v>
      </c>
    </row>
    <row r="15169" spans="3:4" x14ac:dyDescent="0.25">
      <c r="C15169" s="159" t="s">
        <v>32016</v>
      </c>
      <c r="D15169" s="159">
        <v>1</v>
      </c>
    </row>
    <row r="15170" spans="3:4" x14ac:dyDescent="0.25">
      <c r="C15170" s="159" t="s">
        <v>32017</v>
      </c>
      <c r="D15170" s="159">
        <v>1</v>
      </c>
    </row>
    <row r="15171" spans="3:4" x14ac:dyDescent="0.25">
      <c r="C15171" s="159" t="s">
        <v>32018</v>
      </c>
      <c r="D15171" s="159">
        <v>1</v>
      </c>
    </row>
    <row r="15172" spans="3:4" x14ac:dyDescent="0.25">
      <c r="C15172" s="159" t="s">
        <v>32019</v>
      </c>
      <c r="D15172" s="159">
        <v>1</v>
      </c>
    </row>
    <row r="15173" spans="3:4" x14ac:dyDescent="0.25">
      <c r="C15173" s="159" t="s">
        <v>32020</v>
      </c>
      <c r="D15173" s="159">
        <v>1</v>
      </c>
    </row>
    <row r="15174" spans="3:4" x14ac:dyDescent="0.25">
      <c r="C15174" s="159" t="s">
        <v>32021</v>
      </c>
      <c r="D15174" s="159">
        <v>1</v>
      </c>
    </row>
    <row r="15175" spans="3:4" x14ac:dyDescent="0.25">
      <c r="C15175" s="159" t="s">
        <v>32022</v>
      </c>
      <c r="D15175" s="159">
        <v>1</v>
      </c>
    </row>
    <row r="15176" spans="3:4" x14ac:dyDescent="0.25">
      <c r="C15176" s="159" t="s">
        <v>32023</v>
      </c>
      <c r="D15176" s="159">
        <v>1</v>
      </c>
    </row>
    <row r="15177" spans="3:4" x14ac:dyDescent="0.25">
      <c r="C15177" s="159" t="s">
        <v>32024</v>
      </c>
      <c r="D15177" s="159">
        <v>1</v>
      </c>
    </row>
    <row r="15178" spans="3:4" x14ac:dyDescent="0.25">
      <c r="C15178" s="159" t="s">
        <v>32025</v>
      </c>
      <c r="D15178" s="159">
        <v>1</v>
      </c>
    </row>
    <row r="15179" spans="3:4" x14ac:dyDescent="0.25">
      <c r="C15179" s="159" t="s">
        <v>32026</v>
      </c>
      <c r="D15179" s="159">
        <v>1</v>
      </c>
    </row>
    <row r="15180" spans="3:4" x14ac:dyDescent="0.25">
      <c r="C15180" s="159" t="s">
        <v>32027</v>
      </c>
      <c r="D15180" s="159">
        <v>1</v>
      </c>
    </row>
    <row r="15181" spans="3:4" x14ac:dyDescent="0.25">
      <c r="C15181" s="159" t="s">
        <v>32028</v>
      </c>
      <c r="D15181" s="159">
        <v>1</v>
      </c>
    </row>
    <row r="15182" spans="3:4" x14ac:dyDescent="0.25">
      <c r="C15182" s="159" t="s">
        <v>32029</v>
      </c>
      <c r="D15182" s="159">
        <v>1</v>
      </c>
    </row>
    <row r="15183" spans="3:4" x14ac:dyDescent="0.25">
      <c r="C15183" s="159" t="s">
        <v>32030</v>
      </c>
      <c r="D15183" s="159">
        <v>1</v>
      </c>
    </row>
    <row r="15184" spans="3:4" x14ac:dyDescent="0.25">
      <c r="C15184" s="159" t="s">
        <v>32031</v>
      </c>
      <c r="D15184" s="159">
        <v>1</v>
      </c>
    </row>
    <row r="15185" spans="3:4" x14ac:dyDescent="0.25">
      <c r="C15185" s="159" t="s">
        <v>32032</v>
      </c>
      <c r="D15185" s="159">
        <v>1</v>
      </c>
    </row>
    <row r="15186" spans="3:4" x14ac:dyDescent="0.25">
      <c r="C15186" s="159" t="s">
        <v>32033</v>
      </c>
      <c r="D15186" s="159">
        <v>1</v>
      </c>
    </row>
    <row r="15187" spans="3:4" x14ac:dyDescent="0.25">
      <c r="C15187" s="159" t="s">
        <v>32034</v>
      </c>
      <c r="D15187" s="159">
        <v>1</v>
      </c>
    </row>
    <row r="15188" spans="3:4" x14ac:dyDescent="0.25">
      <c r="C15188" s="159" t="s">
        <v>32035</v>
      </c>
      <c r="D15188" s="159">
        <v>1</v>
      </c>
    </row>
    <row r="15189" spans="3:4" x14ac:dyDescent="0.25">
      <c r="C15189" s="159" t="s">
        <v>32036</v>
      </c>
      <c r="D15189" s="159">
        <v>1</v>
      </c>
    </row>
    <row r="15190" spans="3:4" x14ac:dyDescent="0.25">
      <c r="C15190" s="159" t="s">
        <v>32037</v>
      </c>
      <c r="D15190" s="159">
        <v>1</v>
      </c>
    </row>
    <row r="15191" spans="3:4" x14ac:dyDescent="0.25">
      <c r="C15191" s="159" t="s">
        <v>32038</v>
      </c>
      <c r="D15191" s="159">
        <v>1</v>
      </c>
    </row>
    <row r="15192" spans="3:4" x14ac:dyDescent="0.25">
      <c r="C15192" s="159" t="s">
        <v>32039</v>
      </c>
      <c r="D15192" s="159">
        <v>1</v>
      </c>
    </row>
    <row r="15193" spans="3:4" x14ac:dyDescent="0.25">
      <c r="C15193" s="159" t="s">
        <v>32040</v>
      </c>
      <c r="D15193" s="159">
        <v>1</v>
      </c>
    </row>
    <row r="15194" spans="3:4" x14ac:dyDescent="0.25">
      <c r="C15194" s="159" t="s">
        <v>32041</v>
      </c>
      <c r="D15194" s="159">
        <v>1</v>
      </c>
    </row>
    <row r="15195" spans="3:4" x14ac:dyDescent="0.25">
      <c r="C15195" s="159" t="s">
        <v>32042</v>
      </c>
      <c r="D15195" s="159">
        <v>1</v>
      </c>
    </row>
    <row r="15196" spans="3:4" x14ac:dyDescent="0.25">
      <c r="C15196" s="159" t="s">
        <v>32043</v>
      </c>
      <c r="D15196" s="159">
        <v>1</v>
      </c>
    </row>
    <row r="15197" spans="3:4" x14ac:dyDescent="0.25">
      <c r="C15197" s="159" t="s">
        <v>32044</v>
      </c>
      <c r="D15197" s="159">
        <v>1</v>
      </c>
    </row>
    <row r="15198" spans="3:4" x14ac:dyDescent="0.25">
      <c r="C15198" s="159" t="s">
        <v>32045</v>
      </c>
      <c r="D15198" s="159">
        <v>1</v>
      </c>
    </row>
    <row r="15199" spans="3:4" x14ac:dyDescent="0.25">
      <c r="C15199" s="159" t="s">
        <v>32046</v>
      </c>
      <c r="D15199" s="159">
        <v>1</v>
      </c>
    </row>
    <row r="15200" spans="3:4" x14ac:dyDescent="0.25">
      <c r="C15200" s="159" t="s">
        <v>32047</v>
      </c>
      <c r="D15200" s="159">
        <v>1</v>
      </c>
    </row>
    <row r="15201" spans="3:4" x14ac:dyDescent="0.25">
      <c r="C15201" s="159" t="s">
        <v>32048</v>
      </c>
      <c r="D15201" s="159">
        <v>1</v>
      </c>
    </row>
    <row r="15202" spans="3:4" x14ac:dyDescent="0.25">
      <c r="C15202" s="159" t="s">
        <v>32049</v>
      </c>
      <c r="D15202" s="159">
        <v>1</v>
      </c>
    </row>
    <row r="15203" spans="3:4" x14ac:dyDescent="0.25">
      <c r="C15203" s="159" t="s">
        <v>32050</v>
      </c>
      <c r="D15203" s="159">
        <v>1</v>
      </c>
    </row>
    <row r="15204" spans="3:4" x14ac:dyDescent="0.25">
      <c r="C15204" s="159" t="s">
        <v>32051</v>
      </c>
      <c r="D15204" s="159">
        <v>1</v>
      </c>
    </row>
    <row r="15205" spans="3:4" x14ac:dyDescent="0.25">
      <c r="C15205" s="159" t="s">
        <v>32052</v>
      </c>
      <c r="D15205" s="159">
        <v>1</v>
      </c>
    </row>
    <row r="15206" spans="3:4" x14ac:dyDescent="0.25">
      <c r="C15206" s="159" t="s">
        <v>32053</v>
      </c>
      <c r="D15206" s="159">
        <v>1</v>
      </c>
    </row>
    <row r="15207" spans="3:4" x14ac:dyDescent="0.25">
      <c r="C15207" s="159" t="s">
        <v>32054</v>
      </c>
      <c r="D15207" s="159">
        <v>1</v>
      </c>
    </row>
    <row r="15208" spans="3:4" x14ac:dyDescent="0.25">
      <c r="C15208" s="159" t="s">
        <v>32055</v>
      </c>
      <c r="D15208" s="159">
        <v>1</v>
      </c>
    </row>
    <row r="15209" spans="3:4" x14ac:dyDescent="0.25">
      <c r="C15209" s="159" t="s">
        <v>32056</v>
      </c>
      <c r="D15209" s="159">
        <v>1</v>
      </c>
    </row>
    <row r="15210" spans="3:4" x14ac:dyDescent="0.25">
      <c r="C15210" s="159" t="s">
        <v>32057</v>
      </c>
      <c r="D15210" s="159">
        <v>1</v>
      </c>
    </row>
    <row r="15211" spans="3:4" x14ac:dyDescent="0.25">
      <c r="C15211" s="159" t="s">
        <v>32058</v>
      </c>
      <c r="D15211" s="159">
        <v>1</v>
      </c>
    </row>
    <row r="15212" spans="3:4" x14ac:dyDescent="0.25">
      <c r="C15212" s="159" t="s">
        <v>32059</v>
      </c>
      <c r="D15212" s="159">
        <v>1</v>
      </c>
    </row>
    <row r="15213" spans="3:4" x14ac:dyDescent="0.25">
      <c r="C15213" s="159" t="s">
        <v>32060</v>
      </c>
      <c r="D15213" s="159">
        <v>1</v>
      </c>
    </row>
    <row r="15214" spans="3:4" x14ac:dyDescent="0.25">
      <c r="C15214" s="159" t="s">
        <v>32061</v>
      </c>
      <c r="D15214" s="159">
        <v>1</v>
      </c>
    </row>
    <row r="15215" spans="3:4" x14ac:dyDescent="0.25">
      <c r="C15215" s="159" t="s">
        <v>32062</v>
      </c>
      <c r="D15215" s="159">
        <v>1</v>
      </c>
    </row>
    <row r="15216" spans="3:4" x14ac:dyDescent="0.25">
      <c r="C15216" s="159" t="s">
        <v>31788</v>
      </c>
      <c r="D15216" s="159">
        <v>1</v>
      </c>
    </row>
    <row r="15217" spans="3:4" x14ac:dyDescent="0.25">
      <c r="C15217" s="159" t="s">
        <v>31789</v>
      </c>
      <c r="D15217" s="159">
        <v>1</v>
      </c>
    </row>
    <row r="15218" spans="3:4" x14ac:dyDescent="0.25">
      <c r="C15218" s="159" t="s">
        <v>31790</v>
      </c>
      <c r="D15218" s="159">
        <v>1</v>
      </c>
    </row>
    <row r="15219" spans="3:4" x14ac:dyDescent="0.25">
      <c r="C15219" s="159" t="s">
        <v>31791</v>
      </c>
      <c r="D15219" s="159">
        <v>1</v>
      </c>
    </row>
    <row r="15220" spans="3:4" x14ac:dyDescent="0.25">
      <c r="C15220" s="159" t="s">
        <v>31792</v>
      </c>
      <c r="D15220" s="159">
        <v>1</v>
      </c>
    </row>
    <row r="15221" spans="3:4" x14ac:dyDescent="0.25">
      <c r="C15221" s="159" t="s">
        <v>31793</v>
      </c>
      <c r="D15221" s="159">
        <v>1</v>
      </c>
    </row>
    <row r="15222" spans="3:4" x14ac:dyDescent="0.25">
      <c r="C15222" s="159" t="s">
        <v>31794</v>
      </c>
      <c r="D15222" s="159">
        <v>1</v>
      </c>
    </row>
    <row r="15223" spans="3:4" x14ac:dyDescent="0.25">
      <c r="C15223" s="159" t="s">
        <v>31795</v>
      </c>
      <c r="D15223" s="159">
        <v>1</v>
      </c>
    </row>
    <row r="15224" spans="3:4" x14ac:dyDescent="0.25">
      <c r="C15224" s="159" t="s">
        <v>31796</v>
      </c>
      <c r="D15224" s="159">
        <v>1</v>
      </c>
    </row>
    <row r="15225" spans="3:4" x14ac:dyDescent="0.25">
      <c r="C15225" s="159" t="s">
        <v>31797</v>
      </c>
      <c r="D15225" s="159">
        <v>1</v>
      </c>
    </row>
    <row r="15226" spans="3:4" x14ac:dyDescent="0.25">
      <c r="C15226" s="159" t="s">
        <v>31798</v>
      </c>
      <c r="D15226" s="159">
        <v>1</v>
      </c>
    </row>
    <row r="15227" spans="3:4" x14ac:dyDescent="0.25">
      <c r="C15227" s="159" t="s">
        <v>31799</v>
      </c>
      <c r="D15227" s="159">
        <v>1</v>
      </c>
    </row>
    <row r="15228" spans="3:4" x14ac:dyDescent="0.25">
      <c r="C15228" s="159" t="s">
        <v>31800</v>
      </c>
      <c r="D15228" s="159">
        <v>1</v>
      </c>
    </row>
    <row r="15229" spans="3:4" x14ac:dyDescent="0.25">
      <c r="C15229" s="159" t="s">
        <v>31801</v>
      </c>
      <c r="D15229" s="159">
        <v>1</v>
      </c>
    </row>
    <row r="15230" spans="3:4" x14ac:dyDescent="0.25">
      <c r="C15230" s="159" t="s">
        <v>31802</v>
      </c>
      <c r="D15230" s="159">
        <v>1</v>
      </c>
    </row>
    <row r="15231" spans="3:4" x14ac:dyDescent="0.25">
      <c r="C15231" s="159" t="s">
        <v>31803</v>
      </c>
      <c r="D15231" s="159">
        <v>1</v>
      </c>
    </row>
    <row r="15232" spans="3:4" x14ac:dyDescent="0.25">
      <c r="C15232" s="159" t="s">
        <v>31804</v>
      </c>
      <c r="D15232" s="159">
        <v>1</v>
      </c>
    </row>
    <row r="15233" spans="3:4" x14ac:dyDescent="0.25">
      <c r="C15233" s="159" t="s">
        <v>31805</v>
      </c>
      <c r="D15233" s="159">
        <v>1</v>
      </c>
    </row>
    <row r="15234" spans="3:4" x14ac:dyDescent="0.25">
      <c r="C15234" s="159" t="s">
        <v>31806</v>
      </c>
      <c r="D15234" s="159">
        <v>1</v>
      </c>
    </row>
    <row r="15235" spans="3:4" x14ac:dyDescent="0.25">
      <c r="C15235" s="159" t="s">
        <v>31608</v>
      </c>
      <c r="D15235" s="159">
        <v>1</v>
      </c>
    </row>
    <row r="15236" spans="3:4" x14ac:dyDescent="0.25">
      <c r="C15236" s="159" t="s">
        <v>31609</v>
      </c>
      <c r="D15236" s="159">
        <v>1</v>
      </c>
    </row>
    <row r="15237" spans="3:4" x14ac:dyDescent="0.25">
      <c r="C15237" s="159" t="s">
        <v>31610</v>
      </c>
      <c r="D15237" s="159">
        <v>1</v>
      </c>
    </row>
    <row r="15238" spans="3:4" x14ac:dyDescent="0.25">
      <c r="C15238" s="159" t="s">
        <v>31611</v>
      </c>
      <c r="D15238" s="159">
        <v>1</v>
      </c>
    </row>
    <row r="15239" spans="3:4" x14ac:dyDescent="0.25">
      <c r="C15239" s="159" t="s">
        <v>31612</v>
      </c>
      <c r="D15239" s="159">
        <v>1</v>
      </c>
    </row>
    <row r="15240" spans="3:4" x14ac:dyDescent="0.25">
      <c r="C15240" s="159" t="s">
        <v>31613</v>
      </c>
      <c r="D15240" s="159">
        <v>1</v>
      </c>
    </row>
    <row r="15241" spans="3:4" x14ac:dyDescent="0.25">
      <c r="C15241" s="159" t="s">
        <v>31614</v>
      </c>
      <c r="D15241" s="159">
        <v>1</v>
      </c>
    </row>
    <row r="15242" spans="3:4" x14ac:dyDescent="0.25">
      <c r="C15242" s="159" t="s">
        <v>31615</v>
      </c>
      <c r="D15242" s="159">
        <v>1</v>
      </c>
    </row>
    <row r="15243" spans="3:4" x14ac:dyDescent="0.25">
      <c r="C15243" s="159" t="s">
        <v>31616</v>
      </c>
      <c r="D15243" s="159">
        <v>1</v>
      </c>
    </row>
    <row r="15244" spans="3:4" x14ac:dyDescent="0.25">
      <c r="C15244" s="159" t="s">
        <v>31617</v>
      </c>
      <c r="D15244" s="159">
        <v>1</v>
      </c>
    </row>
    <row r="15245" spans="3:4" x14ac:dyDescent="0.25">
      <c r="C15245" s="159" t="s">
        <v>31618</v>
      </c>
      <c r="D15245" s="159">
        <v>1</v>
      </c>
    </row>
    <row r="15246" spans="3:4" x14ac:dyDescent="0.25">
      <c r="C15246" s="159" t="s">
        <v>31813</v>
      </c>
      <c r="D15246" s="159">
        <v>1</v>
      </c>
    </row>
    <row r="15247" spans="3:4" x14ac:dyDescent="0.25">
      <c r="C15247" s="159" t="s">
        <v>31635</v>
      </c>
      <c r="D15247" s="159">
        <v>1</v>
      </c>
    </row>
    <row r="15248" spans="3:4" x14ac:dyDescent="0.25">
      <c r="C15248" s="159" t="s">
        <v>31636</v>
      </c>
      <c r="D15248" s="159">
        <v>1</v>
      </c>
    </row>
    <row r="15249" spans="3:4" x14ac:dyDescent="0.25">
      <c r="C15249" s="159" t="s">
        <v>31637</v>
      </c>
      <c r="D15249" s="159">
        <v>1</v>
      </c>
    </row>
    <row r="15250" spans="3:4" x14ac:dyDescent="0.25">
      <c r="C15250" s="159" t="s">
        <v>31638</v>
      </c>
      <c r="D15250" s="159">
        <v>1</v>
      </c>
    </row>
    <row r="15251" spans="3:4" x14ac:dyDescent="0.25">
      <c r="C15251" s="159" t="s">
        <v>31639</v>
      </c>
      <c r="D15251" s="159">
        <v>1</v>
      </c>
    </row>
    <row r="15252" spans="3:4" x14ac:dyDescent="0.25">
      <c r="C15252" s="159" t="s">
        <v>31640</v>
      </c>
      <c r="D15252" s="159">
        <v>1</v>
      </c>
    </row>
    <row r="15253" spans="3:4" x14ac:dyDescent="0.25">
      <c r="C15253" s="159" t="s">
        <v>31641</v>
      </c>
      <c r="D15253" s="159">
        <v>1</v>
      </c>
    </row>
    <row r="15254" spans="3:4" x14ac:dyDescent="0.25">
      <c r="C15254" s="159" t="s">
        <v>31642</v>
      </c>
      <c r="D15254" s="159">
        <v>1</v>
      </c>
    </row>
    <row r="15255" spans="3:4" x14ac:dyDescent="0.25">
      <c r="C15255" s="159" t="s">
        <v>31643</v>
      </c>
      <c r="D15255" s="159">
        <v>1</v>
      </c>
    </row>
    <row r="15256" spans="3:4" x14ac:dyDescent="0.25">
      <c r="C15256" s="159" t="s">
        <v>31644</v>
      </c>
      <c r="D15256" s="159">
        <v>1</v>
      </c>
    </row>
    <row r="15257" spans="3:4" x14ac:dyDescent="0.25">
      <c r="C15257" s="159" t="s">
        <v>31645</v>
      </c>
      <c r="D15257" s="159">
        <v>1</v>
      </c>
    </row>
    <row r="15258" spans="3:4" x14ac:dyDescent="0.25">
      <c r="C15258" s="159" t="s">
        <v>31646</v>
      </c>
      <c r="D15258" s="159">
        <v>1</v>
      </c>
    </row>
    <row r="15259" spans="3:4" x14ac:dyDescent="0.25">
      <c r="C15259" s="159" t="s">
        <v>31647</v>
      </c>
      <c r="D15259" s="159">
        <v>1</v>
      </c>
    </row>
    <row r="15260" spans="3:4" x14ac:dyDescent="0.25">
      <c r="C15260" s="159" t="s">
        <v>31648</v>
      </c>
      <c r="D15260" s="159">
        <v>1</v>
      </c>
    </row>
    <row r="15261" spans="3:4" x14ac:dyDescent="0.25">
      <c r="C15261" s="159" t="s">
        <v>31814</v>
      </c>
      <c r="D15261" s="159">
        <v>1</v>
      </c>
    </row>
    <row r="15262" spans="3:4" x14ac:dyDescent="0.25">
      <c r="C15262" s="159" t="s">
        <v>31815</v>
      </c>
      <c r="D15262" s="159">
        <v>1</v>
      </c>
    </row>
    <row r="15263" spans="3:4" x14ac:dyDescent="0.25">
      <c r="C15263" s="159" t="s">
        <v>31816</v>
      </c>
      <c r="D15263" s="159">
        <v>1</v>
      </c>
    </row>
    <row r="15264" spans="3:4" x14ac:dyDescent="0.25">
      <c r="C15264" s="159" t="s">
        <v>31817</v>
      </c>
      <c r="D15264" s="159">
        <v>1</v>
      </c>
    </row>
    <row r="15265" spans="3:4" x14ac:dyDescent="0.25">
      <c r="C15265" s="159" t="s">
        <v>31818</v>
      </c>
      <c r="D15265" s="159">
        <v>1</v>
      </c>
    </row>
    <row r="15266" spans="3:4" x14ac:dyDescent="0.25">
      <c r="C15266" s="159" t="s">
        <v>31819</v>
      </c>
      <c r="D15266" s="159">
        <v>1</v>
      </c>
    </row>
    <row r="15267" spans="3:4" x14ac:dyDescent="0.25">
      <c r="C15267" s="159" t="s">
        <v>31820</v>
      </c>
      <c r="D15267" s="159">
        <v>1</v>
      </c>
    </row>
    <row r="15268" spans="3:4" x14ac:dyDescent="0.25">
      <c r="C15268" s="159" t="s">
        <v>31821</v>
      </c>
      <c r="D15268" s="159">
        <v>1</v>
      </c>
    </row>
    <row r="15269" spans="3:4" x14ac:dyDescent="0.25">
      <c r="C15269" s="159" t="s">
        <v>31884</v>
      </c>
      <c r="D15269" s="159">
        <v>1</v>
      </c>
    </row>
    <row r="15270" spans="3:4" x14ac:dyDescent="0.25">
      <c r="C15270" s="159" t="s">
        <v>31885</v>
      </c>
      <c r="D15270" s="159">
        <v>1</v>
      </c>
    </row>
    <row r="15271" spans="3:4" x14ac:dyDescent="0.25">
      <c r="C15271" s="159" t="s">
        <v>31886</v>
      </c>
      <c r="D15271" s="159">
        <v>1</v>
      </c>
    </row>
    <row r="15272" spans="3:4" x14ac:dyDescent="0.25">
      <c r="C15272" s="159" t="s">
        <v>31826</v>
      </c>
      <c r="D15272" s="159">
        <v>1</v>
      </c>
    </row>
    <row r="15273" spans="3:4" x14ac:dyDescent="0.25">
      <c r="C15273" s="159" t="s">
        <v>31827</v>
      </c>
      <c r="D15273" s="159">
        <v>1</v>
      </c>
    </row>
    <row r="15274" spans="3:4" x14ac:dyDescent="0.25">
      <c r="C15274" s="159" t="s">
        <v>31828</v>
      </c>
      <c r="D15274" s="159">
        <v>1</v>
      </c>
    </row>
    <row r="15275" spans="3:4" x14ac:dyDescent="0.25">
      <c r="C15275" s="159" t="s">
        <v>31829</v>
      </c>
      <c r="D15275" s="159">
        <v>1</v>
      </c>
    </row>
    <row r="15276" spans="3:4" x14ac:dyDescent="0.25">
      <c r="C15276" s="159" t="s">
        <v>31830</v>
      </c>
      <c r="D15276" s="159">
        <v>1</v>
      </c>
    </row>
    <row r="15277" spans="3:4" x14ac:dyDescent="0.25">
      <c r="C15277" s="159" t="s">
        <v>31831</v>
      </c>
      <c r="D15277" s="159">
        <v>1</v>
      </c>
    </row>
    <row r="15278" spans="3:4" x14ac:dyDescent="0.25">
      <c r="C15278" s="159" t="s">
        <v>31832</v>
      </c>
      <c r="D15278" s="159">
        <v>1</v>
      </c>
    </row>
    <row r="15279" spans="3:4" x14ac:dyDescent="0.25">
      <c r="C15279" s="159" t="s">
        <v>31833</v>
      </c>
      <c r="D15279" s="159">
        <v>1</v>
      </c>
    </row>
    <row r="15280" spans="3:4" x14ac:dyDescent="0.25">
      <c r="C15280" s="159" t="s">
        <v>31834</v>
      </c>
      <c r="D15280" s="159">
        <v>1</v>
      </c>
    </row>
    <row r="15281" spans="3:4" x14ac:dyDescent="0.25">
      <c r="C15281" s="159" t="s">
        <v>31835</v>
      </c>
      <c r="D15281" s="159">
        <v>1</v>
      </c>
    </row>
    <row r="15282" spans="3:4" x14ac:dyDescent="0.25">
      <c r="C15282" s="159" t="s">
        <v>31836</v>
      </c>
      <c r="D15282" s="159">
        <v>1</v>
      </c>
    </row>
    <row r="15283" spans="3:4" x14ac:dyDescent="0.25">
      <c r="C15283" s="159" t="s">
        <v>31837</v>
      </c>
      <c r="D15283" s="159">
        <v>1</v>
      </c>
    </row>
    <row r="15284" spans="3:4" x14ac:dyDescent="0.25">
      <c r="C15284" s="159" t="s">
        <v>31905</v>
      </c>
      <c r="D15284" s="159">
        <v>1</v>
      </c>
    </row>
    <row r="15285" spans="3:4" x14ac:dyDescent="0.25">
      <c r="C15285" s="159" t="s">
        <v>31906</v>
      </c>
      <c r="D15285" s="159">
        <v>1</v>
      </c>
    </row>
    <row r="15286" spans="3:4" x14ac:dyDescent="0.25">
      <c r="C15286" s="159" t="s">
        <v>31838</v>
      </c>
      <c r="D15286" s="159">
        <v>1</v>
      </c>
    </row>
    <row r="15287" spans="3:4" x14ac:dyDescent="0.25">
      <c r="C15287" s="159" t="s">
        <v>31839</v>
      </c>
      <c r="D15287" s="159">
        <v>1</v>
      </c>
    </row>
    <row r="15288" spans="3:4" x14ac:dyDescent="0.25">
      <c r="C15288" s="159" t="s">
        <v>31840</v>
      </c>
      <c r="D15288" s="159">
        <v>1</v>
      </c>
    </row>
    <row r="15289" spans="3:4" x14ac:dyDescent="0.25">
      <c r="C15289" s="159" t="s">
        <v>31841</v>
      </c>
      <c r="D15289" s="159">
        <v>1</v>
      </c>
    </row>
    <row r="15290" spans="3:4" x14ac:dyDescent="0.25">
      <c r="C15290" s="159" t="s">
        <v>31842</v>
      </c>
      <c r="D15290" s="159">
        <v>1</v>
      </c>
    </row>
    <row r="15291" spans="3:4" x14ac:dyDescent="0.25">
      <c r="C15291" s="159" t="s">
        <v>31843</v>
      </c>
      <c r="D15291" s="159">
        <v>1</v>
      </c>
    </row>
    <row r="15292" spans="3:4" x14ac:dyDescent="0.25">
      <c r="C15292" s="159" t="s">
        <v>31844</v>
      </c>
      <c r="D15292" s="159">
        <v>1</v>
      </c>
    </row>
    <row r="15293" spans="3:4" x14ac:dyDescent="0.25">
      <c r="C15293" s="159" t="s">
        <v>31845</v>
      </c>
      <c r="D15293" s="159">
        <v>1</v>
      </c>
    </row>
    <row r="15294" spans="3:4" x14ac:dyDescent="0.25">
      <c r="C15294" s="159" t="s">
        <v>31846</v>
      </c>
      <c r="D15294" s="159">
        <v>1</v>
      </c>
    </row>
    <row r="15295" spans="3:4" x14ac:dyDescent="0.25">
      <c r="C15295" s="159" t="s">
        <v>31847</v>
      </c>
      <c r="D15295" s="159">
        <v>1</v>
      </c>
    </row>
    <row r="15296" spans="3:4" x14ac:dyDescent="0.25">
      <c r="C15296" s="159" t="s">
        <v>31848</v>
      </c>
      <c r="D15296" s="159">
        <v>1</v>
      </c>
    </row>
    <row r="15297" spans="3:4" x14ac:dyDescent="0.25">
      <c r="C15297" s="159" t="s">
        <v>31853</v>
      </c>
      <c r="D15297" s="159">
        <v>1</v>
      </c>
    </row>
    <row r="15298" spans="3:4" x14ac:dyDescent="0.25">
      <c r="C15298" s="159" t="s">
        <v>31854</v>
      </c>
      <c r="D15298" s="159">
        <v>1</v>
      </c>
    </row>
    <row r="15299" spans="3:4" x14ac:dyDescent="0.25">
      <c r="C15299" s="159" t="s">
        <v>31855</v>
      </c>
      <c r="D15299" s="159">
        <v>1</v>
      </c>
    </row>
    <row r="15300" spans="3:4" x14ac:dyDescent="0.25">
      <c r="C15300" s="159" t="s">
        <v>31856</v>
      </c>
      <c r="D15300" s="159">
        <v>1</v>
      </c>
    </row>
    <row r="15301" spans="3:4" x14ac:dyDescent="0.25">
      <c r="C15301" s="159" t="s">
        <v>31857</v>
      </c>
      <c r="D15301" s="159">
        <v>1</v>
      </c>
    </row>
    <row r="15302" spans="3:4" x14ac:dyDescent="0.25">
      <c r="C15302" s="159" t="s">
        <v>31858</v>
      </c>
      <c r="D15302" s="159">
        <v>1</v>
      </c>
    </row>
    <row r="15303" spans="3:4" x14ac:dyDescent="0.25">
      <c r="C15303" s="159" t="s">
        <v>31928</v>
      </c>
      <c r="D15303" s="159">
        <v>1</v>
      </c>
    </row>
    <row r="15304" spans="3:4" x14ac:dyDescent="0.25">
      <c r="C15304" s="159" t="s">
        <v>31929</v>
      </c>
      <c r="D15304" s="159">
        <v>1</v>
      </c>
    </row>
    <row r="15305" spans="3:4" x14ac:dyDescent="0.25">
      <c r="C15305" s="159" t="s">
        <v>31930</v>
      </c>
      <c r="D15305" s="159">
        <v>1</v>
      </c>
    </row>
    <row r="15306" spans="3:4" x14ac:dyDescent="0.25">
      <c r="C15306" s="159" t="s">
        <v>31931</v>
      </c>
      <c r="D15306" s="159">
        <v>1</v>
      </c>
    </row>
    <row r="15307" spans="3:4" x14ac:dyDescent="0.25">
      <c r="C15307" s="159" t="s">
        <v>31932</v>
      </c>
      <c r="D15307" s="159">
        <v>1</v>
      </c>
    </row>
    <row r="15308" spans="3:4" x14ac:dyDescent="0.25">
      <c r="C15308" s="159" t="s">
        <v>31933</v>
      </c>
      <c r="D15308" s="159">
        <v>1</v>
      </c>
    </row>
    <row r="15309" spans="3:4" x14ac:dyDescent="0.25">
      <c r="C15309" s="159" t="s">
        <v>31861</v>
      </c>
      <c r="D15309" s="159">
        <v>1</v>
      </c>
    </row>
    <row r="15310" spans="3:4" x14ac:dyDescent="0.25">
      <c r="C15310" s="159" t="s">
        <v>31862</v>
      </c>
      <c r="D15310" s="159">
        <v>1</v>
      </c>
    </row>
    <row r="15311" spans="3:4" x14ac:dyDescent="0.25">
      <c r="C15311" s="159" t="s">
        <v>31863</v>
      </c>
      <c r="D15311" s="159">
        <v>1</v>
      </c>
    </row>
    <row r="15312" spans="3:4" x14ac:dyDescent="0.25">
      <c r="C15312" s="159" t="s">
        <v>32459</v>
      </c>
      <c r="D15312" s="159">
        <v>1</v>
      </c>
    </row>
    <row r="15313" spans="3:4" x14ac:dyDescent="0.25">
      <c r="C15313" s="159" t="s">
        <v>32460</v>
      </c>
      <c r="D15313" s="159">
        <v>1</v>
      </c>
    </row>
    <row r="15314" spans="3:4" x14ac:dyDescent="0.25">
      <c r="C15314" s="159" t="s">
        <v>32461</v>
      </c>
      <c r="D15314" s="159">
        <v>1</v>
      </c>
    </row>
    <row r="15315" spans="3:4" x14ac:dyDescent="0.25">
      <c r="C15315" s="159" t="s">
        <v>31938</v>
      </c>
      <c r="D15315" s="159">
        <v>1</v>
      </c>
    </row>
    <row r="15316" spans="3:4" x14ac:dyDescent="0.25">
      <c r="C15316" s="159" t="s">
        <v>31939</v>
      </c>
      <c r="D15316" s="159">
        <v>1</v>
      </c>
    </row>
    <row r="15317" spans="3:4" x14ac:dyDescent="0.25">
      <c r="C15317" s="159" t="s">
        <v>31940</v>
      </c>
      <c r="D15317" s="159">
        <v>1</v>
      </c>
    </row>
    <row r="15318" spans="3:4" x14ac:dyDescent="0.25">
      <c r="C15318" s="159" t="s">
        <v>31947</v>
      </c>
      <c r="D15318" s="159">
        <v>1</v>
      </c>
    </row>
    <row r="15319" spans="3:4" x14ac:dyDescent="0.25">
      <c r="C15319" s="159" t="s">
        <v>31950</v>
      </c>
      <c r="D15319" s="159">
        <v>1</v>
      </c>
    </row>
    <row r="15320" spans="3:4" x14ac:dyDescent="0.25">
      <c r="C15320" s="159" t="s">
        <v>31951</v>
      </c>
      <c r="D15320" s="159">
        <v>1</v>
      </c>
    </row>
    <row r="15321" spans="3:4" x14ac:dyDescent="0.25">
      <c r="C15321" s="159" t="s">
        <v>31952</v>
      </c>
      <c r="D15321" s="159">
        <v>1</v>
      </c>
    </row>
    <row r="15322" spans="3:4" x14ac:dyDescent="0.25">
      <c r="C15322" s="159" t="s">
        <v>31953</v>
      </c>
      <c r="D15322" s="159">
        <v>1</v>
      </c>
    </row>
    <row r="15323" spans="3:4" x14ac:dyDescent="0.25">
      <c r="C15323" s="159" t="s">
        <v>31968</v>
      </c>
      <c r="D15323" s="159">
        <v>1</v>
      </c>
    </row>
    <row r="15324" spans="3:4" x14ac:dyDescent="0.25">
      <c r="C15324" s="159" t="s">
        <v>31969</v>
      </c>
      <c r="D15324" s="159">
        <v>1</v>
      </c>
    </row>
    <row r="15325" spans="3:4" x14ac:dyDescent="0.25">
      <c r="C15325" s="159" t="s">
        <v>31970</v>
      </c>
      <c r="D15325" s="159">
        <v>1</v>
      </c>
    </row>
    <row r="15326" spans="3:4" x14ac:dyDescent="0.25">
      <c r="C15326" s="159" t="s">
        <v>31971</v>
      </c>
      <c r="D15326" s="159">
        <v>1</v>
      </c>
    </row>
    <row r="15327" spans="3:4" x14ac:dyDescent="0.25">
      <c r="C15327" s="159" t="s">
        <v>31972</v>
      </c>
      <c r="D15327" s="159">
        <v>1</v>
      </c>
    </row>
    <row r="15328" spans="3:4" x14ac:dyDescent="0.25">
      <c r="C15328" s="159" t="s">
        <v>31973</v>
      </c>
      <c r="D15328" s="159">
        <v>1</v>
      </c>
    </row>
    <row r="15329" spans="3:4" x14ac:dyDescent="0.25">
      <c r="C15329" s="159" t="s">
        <v>31974</v>
      </c>
      <c r="D15329" s="159">
        <v>1</v>
      </c>
    </row>
    <row r="15330" spans="3:4" x14ac:dyDescent="0.25">
      <c r="C15330" s="159" t="s">
        <v>31975</v>
      </c>
      <c r="D15330" s="159">
        <v>1</v>
      </c>
    </row>
    <row r="15331" spans="3:4" x14ac:dyDescent="0.25">
      <c r="C15331" s="159" t="s">
        <v>31976</v>
      </c>
      <c r="D15331" s="159">
        <v>1</v>
      </c>
    </row>
    <row r="15332" spans="3:4" x14ac:dyDescent="0.25">
      <c r="C15332" s="159" t="s">
        <v>31977</v>
      </c>
      <c r="D15332" s="159">
        <v>1</v>
      </c>
    </row>
    <row r="15333" spans="3:4" x14ac:dyDescent="0.25">
      <c r="C15333" s="159" t="s">
        <v>31978</v>
      </c>
      <c r="D15333" s="159">
        <v>1</v>
      </c>
    </row>
    <row r="15334" spans="3:4" x14ac:dyDescent="0.25">
      <c r="C15334" s="159" t="s">
        <v>31979</v>
      </c>
      <c r="D15334" s="159">
        <v>1</v>
      </c>
    </row>
    <row r="15335" spans="3:4" x14ac:dyDescent="0.25">
      <c r="C15335" s="159" t="s">
        <v>31980</v>
      </c>
      <c r="D15335" s="159">
        <v>1</v>
      </c>
    </row>
    <row r="15336" spans="3:4" x14ac:dyDescent="0.25">
      <c r="C15336" s="159" t="s">
        <v>31981</v>
      </c>
      <c r="D15336" s="159">
        <v>1</v>
      </c>
    </row>
    <row r="15337" spans="3:4" x14ac:dyDescent="0.25">
      <c r="C15337" s="159" t="s">
        <v>31982</v>
      </c>
      <c r="D15337" s="159">
        <v>1</v>
      </c>
    </row>
    <row r="15338" spans="3:4" x14ac:dyDescent="0.25">
      <c r="C15338" s="159" t="s">
        <v>31983</v>
      </c>
      <c r="D15338" s="159">
        <v>1</v>
      </c>
    </row>
    <row r="15339" spans="3:4" x14ac:dyDescent="0.25">
      <c r="C15339" s="159" t="s">
        <v>31984</v>
      </c>
      <c r="D15339" s="159">
        <v>1</v>
      </c>
    </row>
    <row r="15340" spans="3:4" x14ac:dyDescent="0.25">
      <c r="C15340" s="159" t="s">
        <v>31985</v>
      </c>
      <c r="D15340" s="159">
        <v>1</v>
      </c>
    </row>
    <row r="15341" spans="3:4" x14ac:dyDescent="0.25">
      <c r="C15341" s="159" t="s">
        <v>31986</v>
      </c>
      <c r="D15341" s="159">
        <v>1</v>
      </c>
    </row>
    <row r="15342" spans="3:4" x14ac:dyDescent="0.25">
      <c r="C15342" s="159" t="s">
        <v>31987</v>
      </c>
      <c r="D15342" s="159">
        <v>1</v>
      </c>
    </row>
    <row r="15343" spans="3:4" x14ac:dyDescent="0.25">
      <c r="C15343" s="159" t="s">
        <v>31988</v>
      </c>
      <c r="D15343" s="159">
        <v>1</v>
      </c>
    </row>
    <row r="15344" spans="3:4" x14ac:dyDescent="0.25">
      <c r="C15344" s="159" t="s">
        <v>31989</v>
      </c>
      <c r="D15344" s="159">
        <v>1</v>
      </c>
    </row>
    <row r="15345" spans="3:4" x14ac:dyDescent="0.25">
      <c r="C15345" s="159" t="s">
        <v>31990</v>
      </c>
      <c r="D15345" s="159">
        <v>1</v>
      </c>
    </row>
    <row r="15346" spans="3:4" x14ac:dyDescent="0.25">
      <c r="C15346" s="159" t="s">
        <v>31991</v>
      </c>
      <c r="D15346" s="159">
        <v>1</v>
      </c>
    </row>
    <row r="15347" spans="3:4" x14ac:dyDescent="0.25">
      <c r="C15347" s="159" t="s">
        <v>31992</v>
      </c>
      <c r="D15347" s="159">
        <v>1</v>
      </c>
    </row>
    <row r="15348" spans="3:4" x14ac:dyDescent="0.25">
      <c r="C15348" s="159" t="s">
        <v>31993</v>
      </c>
      <c r="D15348" s="159">
        <v>1</v>
      </c>
    </row>
    <row r="15349" spans="3:4" x14ac:dyDescent="0.25">
      <c r="C15349" s="159" t="s">
        <v>31994</v>
      </c>
      <c r="D15349" s="159">
        <v>1</v>
      </c>
    </row>
    <row r="15350" spans="3:4" x14ac:dyDescent="0.25">
      <c r="C15350" s="159" t="s">
        <v>31995</v>
      </c>
      <c r="D15350" s="159">
        <v>1</v>
      </c>
    </row>
    <row r="15351" spans="3:4" x14ac:dyDescent="0.25">
      <c r="C15351" s="159" t="s">
        <v>31996</v>
      </c>
      <c r="D15351" s="159">
        <v>1</v>
      </c>
    </row>
    <row r="15352" spans="3:4" x14ac:dyDescent="0.25">
      <c r="C15352" s="159" t="s">
        <v>31997</v>
      </c>
      <c r="D15352" s="159">
        <v>1</v>
      </c>
    </row>
    <row r="15353" spans="3:4" x14ac:dyDescent="0.25">
      <c r="C15353" s="159" t="s">
        <v>31998</v>
      </c>
      <c r="D15353" s="159">
        <v>1</v>
      </c>
    </row>
    <row r="15354" spans="3:4" x14ac:dyDescent="0.25">
      <c r="C15354" s="159" t="s">
        <v>31999</v>
      </c>
      <c r="D15354" s="159">
        <v>1</v>
      </c>
    </row>
    <row r="15355" spans="3:4" x14ac:dyDescent="0.25">
      <c r="C15355" s="159" t="s">
        <v>32000</v>
      </c>
      <c r="D15355" s="159">
        <v>1</v>
      </c>
    </row>
    <row r="15356" spans="3:4" x14ac:dyDescent="0.25">
      <c r="C15356" s="159" t="s">
        <v>32001</v>
      </c>
      <c r="D15356" s="159">
        <v>1</v>
      </c>
    </row>
    <row r="15357" spans="3:4" x14ac:dyDescent="0.25">
      <c r="C15357" s="159" t="s">
        <v>32002</v>
      </c>
      <c r="D15357" s="159">
        <v>1</v>
      </c>
    </row>
    <row r="15358" spans="3:4" x14ac:dyDescent="0.25">
      <c r="C15358" s="159" t="s">
        <v>32003</v>
      </c>
      <c r="D15358" s="159">
        <v>1</v>
      </c>
    </row>
    <row r="15359" spans="3:4" x14ac:dyDescent="0.25">
      <c r="C15359" s="159" t="s">
        <v>32004</v>
      </c>
      <c r="D15359" s="159">
        <v>1</v>
      </c>
    </row>
    <row r="15360" spans="3:4" x14ac:dyDescent="0.25">
      <c r="C15360" s="159" t="s">
        <v>32005</v>
      </c>
      <c r="D15360" s="159">
        <v>1</v>
      </c>
    </row>
    <row r="15361" spans="3:4" x14ac:dyDescent="0.25">
      <c r="C15361" s="159" t="s">
        <v>32006</v>
      </c>
      <c r="D15361" s="159">
        <v>1</v>
      </c>
    </row>
    <row r="15362" spans="3:4" x14ac:dyDescent="0.25">
      <c r="C15362" s="159" t="s">
        <v>32007</v>
      </c>
      <c r="D15362" s="159">
        <v>1</v>
      </c>
    </row>
    <row r="15363" spans="3:4" x14ac:dyDescent="0.25">
      <c r="C15363" s="159" t="s">
        <v>32008</v>
      </c>
      <c r="D15363" s="159">
        <v>1</v>
      </c>
    </row>
    <row r="15364" spans="3:4" x14ac:dyDescent="0.25">
      <c r="C15364" s="159" t="s">
        <v>32009</v>
      </c>
      <c r="D15364" s="159">
        <v>1</v>
      </c>
    </row>
    <row r="15365" spans="3:4" x14ac:dyDescent="0.25">
      <c r="C15365" s="159" t="s">
        <v>32010</v>
      </c>
      <c r="D15365" s="159">
        <v>1</v>
      </c>
    </row>
    <row r="15366" spans="3:4" x14ac:dyDescent="0.25">
      <c r="C15366" s="159" t="s">
        <v>32011</v>
      </c>
      <c r="D15366" s="159">
        <v>1</v>
      </c>
    </row>
    <row r="15367" spans="3:4" x14ac:dyDescent="0.25">
      <c r="C15367" s="159" t="s">
        <v>32012</v>
      </c>
      <c r="D15367" s="159">
        <v>1</v>
      </c>
    </row>
    <row r="15368" spans="3:4" x14ac:dyDescent="0.25">
      <c r="C15368" s="159" t="s">
        <v>32013</v>
      </c>
      <c r="D15368" s="159">
        <v>1</v>
      </c>
    </row>
    <row r="15369" spans="3:4" x14ac:dyDescent="0.25">
      <c r="C15369" s="159" t="s">
        <v>32014</v>
      </c>
      <c r="D15369" s="159">
        <v>1</v>
      </c>
    </row>
    <row r="15370" spans="3:4" x14ac:dyDescent="0.25">
      <c r="C15370" s="159" t="s">
        <v>32070</v>
      </c>
      <c r="D15370" s="159">
        <v>1</v>
      </c>
    </row>
    <row r="15371" spans="3:4" x14ac:dyDescent="0.25">
      <c r="C15371" s="159" t="s">
        <v>32071</v>
      </c>
      <c r="D15371" s="159">
        <v>1</v>
      </c>
    </row>
    <row r="15372" spans="3:4" x14ac:dyDescent="0.25">
      <c r="C15372" s="159" t="s">
        <v>32072</v>
      </c>
      <c r="D15372" s="159">
        <v>1</v>
      </c>
    </row>
    <row r="15373" spans="3:4" x14ac:dyDescent="0.25">
      <c r="C15373" s="159" t="s">
        <v>32073</v>
      </c>
      <c r="D15373" s="159">
        <v>1</v>
      </c>
    </row>
    <row r="15374" spans="3:4" x14ac:dyDescent="0.25">
      <c r="C15374" s="159" t="s">
        <v>32074</v>
      </c>
      <c r="D15374" s="159">
        <v>1</v>
      </c>
    </row>
    <row r="15375" spans="3:4" x14ac:dyDescent="0.25">
      <c r="C15375" s="159" t="s">
        <v>32075</v>
      </c>
      <c r="D15375" s="159">
        <v>1</v>
      </c>
    </row>
    <row r="15376" spans="3:4" x14ac:dyDescent="0.25">
      <c r="C15376" s="159" t="s">
        <v>32076</v>
      </c>
      <c r="D15376" s="159">
        <v>1</v>
      </c>
    </row>
    <row r="15377" spans="3:4" x14ac:dyDescent="0.25">
      <c r="C15377" s="159" t="s">
        <v>32077</v>
      </c>
      <c r="D15377" s="159">
        <v>1</v>
      </c>
    </row>
    <row r="15378" spans="3:4" x14ac:dyDescent="0.25">
      <c r="C15378" s="159" t="s">
        <v>32078</v>
      </c>
      <c r="D15378" s="159">
        <v>1</v>
      </c>
    </row>
    <row r="15379" spans="3:4" x14ac:dyDescent="0.25">
      <c r="C15379" s="159" t="s">
        <v>32079</v>
      </c>
      <c r="D15379" s="159">
        <v>1</v>
      </c>
    </row>
    <row r="15380" spans="3:4" x14ac:dyDescent="0.25">
      <c r="C15380" s="159" t="s">
        <v>32080</v>
      </c>
      <c r="D15380" s="159">
        <v>1</v>
      </c>
    </row>
    <row r="15381" spans="3:4" x14ac:dyDescent="0.25">
      <c r="C15381" s="159" t="s">
        <v>32081</v>
      </c>
      <c r="D15381" s="159">
        <v>1</v>
      </c>
    </row>
    <row r="15382" spans="3:4" x14ac:dyDescent="0.25">
      <c r="C15382" s="159" t="s">
        <v>32082</v>
      </c>
      <c r="D15382" s="159">
        <v>1</v>
      </c>
    </row>
    <row r="15383" spans="3:4" x14ac:dyDescent="0.25">
      <c r="C15383" s="159" t="s">
        <v>32083</v>
      </c>
      <c r="D15383" s="159">
        <v>1</v>
      </c>
    </row>
    <row r="15384" spans="3:4" x14ac:dyDescent="0.25">
      <c r="C15384" s="159" t="s">
        <v>32084</v>
      </c>
      <c r="D15384" s="159">
        <v>1</v>
      </c>
    </row>
    <row r="15385" spans="3:4" x14ac:dyDescent="0.25">
      <c r="C15385" s="159" t="s">
        <v>32085</v>
      </c>
      <c r="D15385" s="159">
        <v>1</v>
      </c>
    </row>
    <row r="15386" spans="3:4" x14ac:dyDescent="0.25">
      <c r="C15386" s="159" t="s">
        <v>32086</v>
      </c>
      <c r="D15386" s="159">
        <v>1</v>
      </c>
    </row>
    <row r="15387" spans="3:4" x14ac:dyDescent="0.25">
      <c r="C15387" s="159" t="s">
        <v>32087</v>
      </c>
      <c r="D15387" s="159">
        <v>1</v>
      </c>
    </row>
    <row r="15388" spans="3:4" x14ac:dyDescent="0.25">
      <c r="C15388" s="159" t="s">
        <v>32088</v>
      </c>
      <c r="D15388" s="159">
        <v>1</v>
      </c>
    </row>
    <row r="15389" spans="3:4" x14ac:dyDescent="0.25">
      <c r="C15389" s="159" t="s">
        <v>32089</v>
      </c>
      <c r="D15389" s="159">
        <v>1</v>
      </c>
    </row>
    <row r="15390" spans="3:4" x14ac:dyDescent="0.25">
      <c r="C15390" s="159" t="s">
        <v>32090</v>
      </c>
      <c r="D15390" s="159">
        <v>1</v>
      </c>
    </row>
    <row r="15391" spans="3:4" x14ac:dyDescent="0.25">
      <c r="C15391" s="159" t="s">
        <v>32091</v>
      </c>
      <c r="D15391" s="159">
        <v>1</v>
      </c>
    </row>
    <row r="15392" spans="3:4" x14ac:dyDescent="0.25">
      <c r="C15392" s="159" t="s">
        <v>32092</v>
      </c>
      <c r="D15392" s="159">
        <v>1</v>
      </c>
    </row>
    <row r="15393" spans="3:4" x14ac:dyDescent="0.25">
      <c r="C15393" s="159" t="s">
        <v>32093</v>
      </c>
      <c r="D15393" s="159">
        <v>1</v>
      </c>
    </row>
    <row r="15394" spans="3:4" x14ac:dyDescent="0.25">
      <c r="C15394" s="159" t="s">
        <v>32094</v>
      </c>
      <c r="D15394" s="159">
        <v>1</v>
      </c>
    </row>
    <row r="15395" spans="3:4" x14ac:dyDescent="0.25">
      <c r="C15395" s="159" t="s">
        <v>32095</v>
      </c>
      <c r="D15395" s="159">
        <v>1</v>
      </c>
    </row>
    <row r="15396" spans="3:4" x14ac:dyDescent="0.25">
      <c r="C15396" s="159" t="s">
        <v>32096</v>
      </c>
      <c r="D15396" s="159">
        <v>1</v>
      </c>
    </row>
    <row r="15397" spans="3:4" x14ac:dyDescent="0.25">
      <c r="C15397" s="159" t="s">
        <v>32097</v>
      </c>
      <c r="D15397" s="159">
        <v>1</v>
      </c>
    </row>
    <row r="15398" spans="3:4" x14ac:dyDescent="0.25">
      <c r="C15398" s="159" t="s">
        <v>32098</v>
      </c>
      <c r="D15398" s="159">
        <v>1</v>
      </c>
    </row>
    <row r="15399" spans="3:4" x14ac:dyDescent="0.25">
      <c r="C15399" s="159" t="s">
        <v>32099</v>
      </c>
      <c r="D15399" s="159">
        <v>1</v>
      </c>
    </row>
    <row r="15400" spans="3:4" x14ac:dyDescent="0.25">
      <c r="C15400" s="159" t="s">
        <v>32100</v>
      </c>
      <c r="D15400" s="159">
        <v>1</v>
      </c>
    </row>
    <row r="15401" spans="3:4" x14ac:dyDescent="0.25">
      <c r="C15401" s="159" t="s">
        <v>32101</v>
      </c>
      <c r="D15401" s="159">
        <v>1</v>
      </c>
    </row>
    <row r="15402" spans="3:4" x14ac:dyDescent="0.25">
      <c r="C15402" s="159" t="s">
        <v>32102</v>
      </c>
      <c r="D15402" s="159">
        <v>1</v>
      </c>
    </row>
    <row r="15403" spans="3:4" x14ac:dyDescent="0.25">
      <c r="C15403" s="159" t="s">
        <v>32103</v>
      </c>
      <c r="D15403" s="159">
        <v>1</v>
      </c>
    </row>
    <row r="15404" spans="3:4" x14ac:dyDescent="0.25">
      <c r="C15404" s="159" t="s">
        <v>32104</v>
      </c>
      <c r="D15404" s="159">
        <v>1</v>
      </c>
    </row>
    <row r="15405" spans="3:4" x14ac:dyDescent="0.25">
      <c r="C15405" s="159" t="s">
        <v>32105</v>
      </c>
      <c r="D15405" s="159">
        <v>1</v>
      </c>
    </row>
    <row r="15406" spans="3:4" x14ac:dyDescent="0.25">
      <c r="C15406" s="159" t="s">
        <v>32106</v>
      </c>
      <c r="D15406" s="159">
        <v>1</v>
      </c>
    </row>
    <row r="15407" spans="3:4" x14ac:dyDescent="0.25">
      <c r="C15407" s="159" t="s">
        <v>32107</v>
      </c>
      <c r="D15407" s="159">
        <v>1</v>
      </c>
    </row>
    <row r="15408" spans="3:4" x14ac:dyDescent="0.25">
      <c r="C15408" s="159" t="s">
        <v>32108</v>
      </c>
      <c r="D15408" s="159">
        <v>1</v>
      </c>
    </row>
    <row r="15409" spans="3:4" x14ac:dyDescent="0.25">
      <c r="C15409" s="159" t="s">
        <v>32109</v>
      </c>
      <c r="D15409" s="159">
        <v>1</v>
      </c>
    </row>
    <row r="15410" spans="3:4" x14ac:dyDescent="0.25">
      <c r="C15410" s="159" t="s">
        <v>32110</v>
      </c>
      <c r="D15410" s="159">
        <v>1</v>
      </c>
    </row>
    <row r="15411" spans="3:4" x14ac:dyDescent="0.25">
      <c r="C15411" s="159" t="s">
        <v>32111</v>
      </c>
      <c r="D15411" s="159">
        <v>1</v>
      </c>
    </row>
    <row r="15412" spans="3:4" x14ac:dyDescent="0.25">
      <c r="C15412" s="159" t="s">
        <v>32112</v>
      </c>
      <c r="D15412" s="159">
        <v>1</v>
      </c>
    </row>
    <row r="15413" spans="3:4" x14ac:dyDescent="0.25">
      <c r="C15413" s="159" t="s">
        <v>32113</v>
      </c>
      <c r="D15413" s="159">
        <v>1</v>
      </c>
    </row>
    <row r="15414" spans="3:4" x14ac:dyDescent="0.25">
      <c r="C15414" s="159" t="s">
        <v>32114</v>
      </c>
      <c r="D15414" s="159">
        <v>1</v>
      </c>
    </row>
    <row r="15415" spans="3:4" x14ac:dyDescent="0.25">
      <c r="C15415" s="159" t="s">
        <v>32115</v>
      </c>
      <c r="D15415" s="159">
        <v>1</v>
      </c>
    </row>
    <row r="15416" spans="3:4" x14ac:dyDescent="0.25">
      <c r="C15416" s="159" t="s">
        <v>32116</v>
      </c>
      <c r="D15416" s="159">
        <v>1</v>
      </c>
    </row>
    <row r="15417" spans="3:4" x14ac:dyDescent="0.25">
      <c r="C15417" s="159" t="s">
        <v>32117</v>
      </c>
      <c r="D15417" s="159">
        <v>1</v>
      </c>
    </row>
    <row r="15418" spans="3:4" x14ac:dyDescent="0.25">
      <c r="C15418" s="159" t="s">
        <v>32118</v>
      </c>
      <c r="D15418" s="159">
        <v>1</v>
      </c>
    </row>
    <row r="15419" spans="3:4" x14ac:dyDescent="0.25">
      <c r="C15419" s="159" t="s">
        <v>32119</v>
      </c>
      <c r="D15419" s="159">
        <v>1</v>
      </c>
    </row>
    <row r="15420" spans="3:4" x14ac:dyDescent="0.25">
      <c r="C15420" s="159" t="s">
        <v>32120</v>
      </c>
      <c r="D15420" s="159">
        <v>1</v>
      </c>
    </row>
    <row r="15421" spans="3:4" x14ac:dyDescent="0.25">
      <c r="C15421" s="159" t="s">
        <v>32121</v>
      </c>
      <c r="D15421" s="159">
        <v>1</v>
      </c>
    </row>
    <row r="15422" spans="3:4" x14ac:dyDescent="0.25">
      <c r="C15422" s="159" t="s">
        <v>32122</v>
      </c>
      <c r="D15422" s="159">
        <v>1</v>
      </c>
    </row>
    <row r="15423" spans="3:4" x14ac:dyDescent="0.25">
      <c r="C15423" s="159" t="s">
        <v>32123</v>
      </c>
      <c r="D15423" s="159">
        <v>1</v>
      </c>
    </row>
    <row r="15424" spans="3:4" x14ac:dyDescent="0.25">
      <c r="C15424" s="159" t="s">
        <v>32124</v>
      </c>
      <c r="D15424" s="159">
        <v>1</v>
      </c>
    </row>
    <row r="15425" spans="3:4" x14ac:dyDescent="0.25">
      <c r="C15425" s="159" t="s">
        <v>32125</v>
      </c>
      <c r="D15425" s="159">
        <v>1</v>
      </c>
    </row>
    <row r="15426" spans="3:4" x14ac:dyDescent="0.25">
      <c r="C15426" s="159" t="s">
        <v>32126</v>
      </c>
      <c r="D15426" s="159">
        <v>1</v>
      </c>
    </row>
    <row r="15427" spans="3:4" x14ac:dyDescent="0.25">
      <c r="C15427" s="159" t="s">
        <v>32127</v>
      </c>
      <c r="D15427" s="159">
        <v>1</v>
      </c>
    </row>
    <row r="15428" spans="3:4" x14ac:dyDescent="0.25">
      <c r="C15428" s="159" t="s">
        <v>32128</v>
      </c>
      <c r="D15428" s="159">
        <v>1</v>
      </c>
    </row>
    <row r="15429" spans="3:4" x14ac:dyDescent="0.25">
      <c r="C15429" s="159" t="s">
        <v>32129</v>
      </c>
      <c r="D15429" s="159">
        <v>1</v>
      </c>
    </row>
    <row r="15430" spans="3:4" x14ac:dyDescent="0.25">
      <c r="C15430" s="159" t="s">
        <v>32130</v>
      </c>
      <c r="D15430" s="159">
        <v>1</v>
      </c>
    </row>
    <row r="15431" spans="3:4" x14ac:dyDescent="0.25">
      <c r="C15431" s="159" t="s">
        <v>32131</v>
      </c>
      <c r="D15431" s="159">
        <v>1</v>
      </c>
    </row>
    <row r="15432" spans="3:4" x14ac:dyDescent="0.25">
      <c r="C15432" s="159" t="s">
        <v>32132</v>
      </c>
      <c r="D15432" s="159">
        <v>1</v>
      </c>
    </row>
    <row r="15433" spans="3:4" x14ac:dyDescent="0.25">
      <c r="C15433" s="159" t="s">
        <v>32133</v>
      </c>
      <c r="D15433" s="159">
        <v>1</v>
      </c>
    </row>
    <row r="15434" spans="3:4" x14ac:dyDescent="0.25">
      <c r="C15434" s="159" t="s">
        <v>32134</v>
      </c>
      <c r="D15434" s="159">
        <v>1</v>
      </c>
    </row>
    <row r="15435" spans="3:4" x14ac:dyDescent="0.25">
      <c r="C15435" s="159" t="s">
        <v>32135</v>
      </c>
      <c r="D15435" s="159">
        <v>1</v>
      </c>
    </row>
    <row r="15436" spans="3:4" x14ac:dyDescent="0.25">
      <c r="C15436" s="159" t="s">
        <v>32136</v>
      </c>
      <c r="D15436" s="159">
        <v>1</v>
      </c>
    </row>
    <row r="15437" spans="3:4" x14ac:dyDescent="0.25">
      <c r="C15437" s="159" t="s">
        <v>32137</v>
      </c>
      <c r="D15437" s="159">
        <v>1</v>
      </c>
    </row>
    <row r="15438" spans="3:4" x14ac:dyDescent="0.25">
      <c r="C15438" s="159" t="s">
        <v>32138</v>
      </c>
      <c r="D15438" s="159">
        <v>1</v>
      </c>
    </row>
    <row r="15439" spans="3:4" x14ac:dyDescent="0.25">
      <c r="C15439" s="159" t="s">
        <v>32139</v>
      </c>
      <c r="D15439" s="159">
        <v>1</v>
      </c>
    </row>
    <row r="15440" spans="3:4" x14ac:dyDescent="0.25">
      <c r="C15440" s="159" t="s">
        <v>32140</v>
      </c>
      <c r="D15440" s="159">
        <v>1</v>
      </c>
    </row>
    <row r="15441" spans="3:4" x14ac:dyDescent="0.25">
      <c r="C15441" s="159" t="s">
        <v>32141</v>
      </c>
      <c r="D15441" s="159">
        <v>1</v>
      </c>
    </row>
    <row r="15442" spans="3:4" x14ac:dyDescent="0.25">
      <c r="C15442" s="159" t="s">
        <v>32142</v>
      </c>
      <c r="D15442" s="159">
        <v>1</v>
      </c>
    </row>
    <row r="15443" spans="3:4" x14ac:dyDescent="0.25">
      <c r="C15443" s="159" t="s">
        <v>32143</v>
      </c>
      <c r="D15443" s="159">
        <v>1</v>
      </c>
    </row>
    <row r="15444" spans="3:4" x14ac:dyDescent="0.25">
      <c r="C15444" s="159" t="s">
        <v>32144</v>
      </c>
      <c r="D15444" s="159">
        <v>1</v>
      </c>
    </row>
    <row r="15445" spans="3:4" x14ac:dyDescent="0.25">
      <c r="C15445" s="159" t="s">
        <v>32145</v>
      </c>
      <c r="D15445" s="159">
        <v>1</v>
      </c>
    </row>
    <row r="15446" spans="3:4" x14ac:dyDescent="0.25">
      <c r="C15446" s="159" t="s">
        <v>32146</v>
      </c>
      <c r="D15446" s="159">
        <v>1</v>
      </c>
    </row>
    <row r="15447" spans="3:4" x14ac:dyDescent="0.25">
      <c r="C15447" s="159" t="s">
        <v>32147</v>
      </c>
      <c r="D15447" s="159">
        <v>1</v>
      </c>
    </row>
    <row r="15448" spans="3:4" x14ac:dyDescent="0.25">
      <c r="C15448" s="159" t="s">
        <v>32148</v>
      </c>
      <c r="D15448" s="159">
        <v>1</v>
      </c>
    </row>
    <row r="15449" spans="3:4" x14ac:dyDescent="0.25">
      <c r="C15449" s="159" t="s">
        <v>32149</v>
      </c>
      <c r="D15449" s="159">
        <v>1</v>
      </c>
    </row>
    <row r="15450" spans="3:4" x14ac:dyDescent="0.25">
      <c r="C15450" s="159" t="s">
        <v>32150</v>
      </c>
      <c r="D15450" s="159">
        <v>1</v>
      </c>
    </row>
    <row r="15451" spans="3:4" x14ac:dyDescent="0.25">
      <c r="C15451" s="159" t="s">
        <v>32151</v>
      </c>
      <c r="D15451" s="159">
        <v>1</v>
      </c>
    </row>
    <row r="15452" spans="3:4" x14ac:dyDescent="0.25">
      <c r="C15452" s="159" t="s">
        <v>32152</v>
      </c>
      <c r="D15452" s="159">
        <v>1</v>
      </c>
    </row>
    <row r="15453" spans="3:4" x14ac:dyDescent="0.25">
      <c r="C15453" s="159" t="s">
        <v>32153</v>
      </c>
      <c r="D15453" s="159">
        <v>1</v>
      </c>
    </row>
    <row r="15454" spans="3:4" x14ac:dyDescent="0.25">
      <c r="C15454" s="159" t="s">
        <v>32154</v>
      </c>
      <c r="D15454" s="159">
        <v>1</v>
      </c>
    </row>
    <row r="15455" spans="3:4" x14ac:dyDescent="0.25">
      <c r="C15455" s="159" t="s">
        <v>32155</v>
      </c>
      <c r="D15455" s="159">
        <v>1</v>
      </c>
    </row>
    <row r="15456" spans="3:4" x14ac:dyDescent="0.25">
      <c r="C15456" s="159" t="s">
        <v>32156</v>
      </c>
      <c r="D15456" s="159">
        <v>1</v>
      </c>
    </row>
    <row r="15457" spans="3:4" x14ac:dyDescent="0.25">
      <c r="C15457" s="159" t="s">
        <v>32157</v>
      </c>
      <c r="D15457" s="159">
        <v>1</v>
      </c>
    </row>
    <row r="15458" spans="3:4" x14ac:dyDescent="0.25">
      <c r="C15458" s="159" t="s">
        <v>32158</v>
      </c>
      <c r="D15458" s="159">
        <v>1</v>
      </c>
    </row>
    <row r="15459" spans="3:4" x14ac:dyDescent="0.25">
      <c r="C15459" s="159" t="s">
        <v>32159</v>
      </c>
      <c r="D15459" s="159">
        <v>1</v>
      </c>
    </row>
    <row r="15460" spans="3:4" x14ac:dyDescent="0.25">
      <c r="C15460" s="159" t="s">
        <v>32160</v>
      </c>
      <c r="D15460" s="159">
        <v>1</v>
      </c>
    </row>
    <row r="15461" spans="3:4" x14ac:dyDescent="0.25">
      <c r="C15461" s="159" t="s">
        <v>32161</v>
      </c>
      <c r="D15461" s="159">
        <v>1</v>
      </c>
    </row>
    <row r="15462" spans="3:4" x14ac:dyDescent="0.25">
      <c r="C15462" s="159" t="s">
        <v>32162</v>
      </c>
      <c r="D15462" s="159">
        <v>1</v>
      </c>
    </row>
    <row r="15463" spans="3:4" x14ac:dyDescent="0.25">
      <c r="C15463" s="159" t="s">
        <v>32163</v>
      </c>
      <c r="D15463" s="159">
        <v>1</v>
      </c>
    </row>
    <row r="15464" spans="3:4" x14ac:dyDescent="0.25">
      <c r="C15464" s="159" t="s">
        <v>32164</v>
      </c>
      <c r="D15464" s="159">
        <v>1</v>
      </c>
    </row>
    <row r="15465" spans="3:4" x14ac:dyDescent="0.25">
      <c r="C15465" s="159" t="s">
        <v>32165</v>
      </c>
      <c r="D15465" s="159">
        <v>1</v>
      </c>
    </row>
    <row r="15466" spans="3:4" x14ac:dyDescent="0.25">
      <c r="C15466" s="159" t="s">
        <v>32166</v>
      </c>
      <c r="D15466" s="159">
        <v>1</v>
      </c>
    </row>
    <row r="15467" spans="3:4" x14ac:dyDescent="0.25">
      <c r="C15467" s="159" t="s">
        <v>32167</v>
      </c>
      <c r="D15467" s="159">
        <v>1</v>
      </c>
    </row>
    <row r="15468" spans="3:4" x14ac:dyDescent="0.25">
      <c r="C15468" s="159" t="s">
        <v>32168</v>
      </c>
      <c r="D15468" s="159">
        <v>1</v>
      </c>
    </row>
    <row r="15469" spans="3:4" x14ac:dyDescent="0.25">
      <c r="C15469" s="159" t="s">
        <v>32169</v>
      </c>
      <c r="D15469" s="159">
        <v>1</v>
      </c>
    </row>
    <row r="15470" spans="3:4" x14ac:dyDescent="0.25">
      <c r="C15470" s="159" t="s">
        <v>32170</v>
      </c>
      <c r="D15470" s="159">
        <v>1</v>
      </c>
    </row>
    <row r="15471" spans="3:4" x14ac:dyDescent="0.25">
      <c r="C15471" s="159" t="s">
        <v>32473</v>
      </c>
      <c r="D15471" s="159">
        <v>1</v>
      </c>
    </row>
    <row r="15472" spans="3:4" x14ac:dyDescent="0.25">
      <c r="C15472" s="159" t="s">
        <v>32474</v>
      </c>
      <c r="D15472" s="159">
        <v>1</v>
      </c>
    </row>
    <row r="15473" spans="3:4" x14ac:dyDescent="0.25">
      <c r="C15473" s="159" t="s">
        <v>32475</v>
      </c>
      <c r="D15473" s="159">
        <v>1</v>
      </c>
    </row>
    <row r="15474" spans="3:4" x14ac:dyDescent="0.25">
      <c r="C15474" s="159" t="s">
        <v>32476</v>
      </c>
      <c r="D15474" s="159">
        <v>1</v>
      </c>
    </row>
    <row r="15475" spans="3:4" x14ac:dyDescent="0.25">
      <c r="C15475" s="159" t="s">
        <v>32477</v>
      </c>
      <c r="D15475" s="159">
        <v>1</v>
      </c>
    </row>
    <row r="15476" spans="3:4" x14ac:dyDescent="0.25">
      <c r="C15476" s="159" t="s">
        <v>32478</v>
      </c>
      <c r="D15476" s="159">
        <v>1</v>
      </c>
    </row>
    <row r="15477" spans="3:4" x14ac:dyDescent="0.25">
      <c r="C15477" s="159" t="s">
        <v>32479</v>
      </c>
      <c r="D15477" s="159">
        <v>1</v>
      </c>
    </row>
    <row r="15478" spans="3:4" x14ac:dyDescent="0.25">
      <c r="C15478" s="159" t="s">
        <v>32171</v>
      </c>
      <c r="D15478" s="159">
        <v>1</v>
      </c>
    </row>
    <row r="15479" spans="3:4" x14ac:dyDescent="0.25">
      <c r="C15479" s="159" t="s">
        <v>32172</v>
      </c>
      <c r="D15479" s="159">
        <v>1</v>
      </c>
    </row>
    <row r="15480" spans="3:4" x14ac:dyDescent="0.25">
      <c r="C15480" s="159" t="s">
        <v>32173</v>
      </c>
      <c r="D15480" s="159">
        <v>1</v>
      </c>
    </row>
    <row r="15481" spans="3:4" x14ac:dyDescent="0.25">
      <c r="C15481" s="159" t="s">
        <v>32174</v>
      </c>
      <c r="D15481" s="159">
        <v>1</v>
      </c>
    </row>
    <row r="15482" spans="3:4" x14ac:dyDescent="0.25">
      <c r="C15482" s="159" t="s">
        <v>32175</v>
      </c>
      <c r="D15482" s="159">
        <v>1</v>
      </c>
    </row>
    <row r="15483" spans="3:4" x14ac:dyDescent="0.25">
      <c r="C15483" s="159" t="s">
        <v>32176</v>
      </c>
      <c r="D15483" s="159">
        <v>1</v>
      </c>
    </row>
    <row r="15484" spans="3:4" x14ac:dyDescent="0.25">
      <c r="C15484" s="159" t="s">
        <v>32177</v>
      </c>
      <c r="D15484" s="159">
        <v>1</v>
      </c>
    </row>
    <row r="15485" spans="3:4" x14ac:dyDescent="0.25">
      <c r="C15485" s="159" t="s">
        <v>32178</v>
      </c>
      <c r="D15485" s="159">
        <v>1</v>
      </c>
    </row>
    <row r="15486" spans="3:4" x14ac:dyDescent="0.25">
      <c r="C15486" s="159" t="s">
        <v>32179</v>
      </c>
      <c r="D15486" s="159">
        <v>1</v>
      </c>
    </row>
    <row r="15487" spans="3:4" x14ac:dyDescent="0.25">
      <c r="C15487" s="159" t="s">
        <v>32180</v>
      </c>
      <c r="D15487" s="159">
        <v>1</v>
      </c>
    </row>
    <row r="15488" spans="3:4" x14ac:dyDescent="0.25">
      <c r="C15488" s="159" t="s">
        <v>32181</v>
      </c>
      <c r="D15488" s="159">
        <v>1</v>
      </c>
    </row>
    <row r="15489" spans="3:4" x14ac:dyDescent="0.25">
      <c r="C15489" s="159" t="s">
        <v>32182</v>
      </c>
      <c r="D15489" s="159">
        <v>1</v>
      </c>
    </row>
    <row r="15490" spans="3:4" x14ac:dyDescent="0.25">
      <c r="C15490" s="159" t="s">
        <v>32183</v>
      </c>
      <c r="D15490" s="159">
        <v>1</v>
      </c>
    </row>
    <row r="15491" spans="3:4" x14ac:dyDescent="0.25">
      <c r="C15491" s="159" t="s">
        <v>32184</v>
      </c>
      <c r="D15491" s="159">
        <v>1</v>
      </c>
    </row>
    <row r="15492" spans="3:4" x14ac:dyDescent="0.25">
      <c r="C15492" s="159" t="s">
        <v>32185</v>
      </c>
      <c r="D15492" s="159">
        <v>1</v>
      </c>
    </row>
    <row r="15493" spans="3:4" x14ac:dyDescent="0.25">
      <c r="C15493" s="159" t="s">
        <v>32186</v>
      </c>
      <c r="D15493" s="159">
        <v>1</v>
      </c>
    </row>
    <row r="15494" spans="3:4" x14ac:dyDescent="0.25">
      <c r="C15494" s="159" t="s">
        <v>32187</v>
      </c>
      <c r="D15494" s="159">
        <v>1</v>
      </c>
    </row>
    <row r="15495" spans="3:4" x14ac:dyDescent="0.25">
      <c r="C15495" s="159" t="s">
        <v>32188</v>
      </c>
      <c r="D15495" s="159">
        <v>1</v>
      </c>
    </row>
    <row r="15496" spans="3:4" x14ac:dyDescent="0.25">
      <c r="C15496" s="159" t="s">
        <v>32189</v>
      </c>
      <c r="D15496" s="159">
        <v>1</v>
      </c>
    </row>
    <row r="15497" spans="3:4" x14ac:dyDescent="0.25">
      <c r="C15497" s="159" t="s">
        <v>32190</v>
      </c>
      <c r="D15497" s="159">
        <v>1</v>
      </c>
    </row>
    <row r="15498" spans="3:4" x14ac:dyDescent="0.25">
      <c r="C15498" s="159" t="s">
        <v>32191</v>
      </c>
      <c r="D15498" s="159">
        <v>1</v>
      </c>
    </row>
    <row r="15499" spans="3:4" x14ac:dyDescent="0.25">
      <c r="C15499" s="159" t="s">
        <v>32192</v>
      </c>
      <c r="D15499" s="159">
        <v>1</v>
      </c>
    </row>
    <row r="15500" spans="3:4" x14ac:dyDescent="0.25">
      <c r="C15500" s="159" t="s">
        <v>32193</v>
      </c>
      <c r="D15500" s="159">
        <v>1</v>
      </c>
    </row>
    <row r="15501" spans="3:4" x14ac:dyDescent="0.25">
      <c r="C15501" s="159" t="s">
        <v>32194</v>
      </c>
      <c r="D15501" s="159">
        <v>1</v>
      </c>
    </row>
    <row r="15502" spans="3:4" x14ac:dyDescent="0.25">
      <c r="C15502" s="159" t="s">
        <v>32195</v>
      </c>
      <c r="D15502" s="159">
        <v>1</v>
      </c>
    </row>
    <row r="15503" spans="3:4" x14ac:dyDescent="0.25">
      <c r="C15503" s="159" t="s">
        <v>32196</v>
      </c>
      <c r="D15503" s="159">
        <v>1</v>
      </c>
    </row>
    <row r="15504" spans="3:4" x14ac:dyDescent="0.25">
      <c r="C15504" s="159" t="s">
        <v>32197</v>
      </c>
      <c r="D15504" s="159">
        <v>1</v>
      </c>
    </row>
    <row r="15505" spans="3:4" x14ac:dyDescent="0.25">
      <c r="C15505" s="159" t="s">
        <v>32198</v>
      </c>
      <c r="D15505" s="159">
        <v>1</v>
      </c>
    </row>
    <row r="15506" spans="3:4" x14ac:dyDescent="0.25">
      <c r="C15506" s="159" t="s">
        <v>32199</v>
      </c>
      <c r="D15506" s="159">
        <v>1</v>
      </c>
    </row>
    <row r="15507" spans="3:4" x14ac:dyDescent="0.25">
      <c r="C15507" s="159" t="s">
        <v>32200</v>
      </c>
      <c r="D15507" s="159">
        <v>1</v>
      </c>
    </row>
    <row r="15508" spans="3:4" x14ac:dyDescent="0.25">
      <c r="C15508" s="159" t="s">
        <v>32201</v>
      </c>
      <c r="D15508" s="159">
        <v>1</v>
      </c>
    </row>
    <row r="15509" spans="3:4" x14ac:dyDescent="0.25">
      <c r="C15509" s="159" t="s">
        <v>32202</v>
      </c>
      <c r="D15509" s="159">
        <v>1</v>
      </c>
    </row>
    <row r="15510" spans="3:4" x14ac:dyDescent="0.25">
      <c r="C15510" s="159" t="s">
        <v>32203</v>
      </c>
      <c r="D15510" s="159">
        <v>1</v>
      </c>
    </row>
    <row r="15511" spans="3:4" x14ac:dyDescent="0.25">
      <c r="C15511" s="159" t="s">
        <v>32204</v>
      </c>
      <c r="D15511" s="159">
        <v>1</v>
      </c>
    </row>
    <row r="15512" spans="3:4" x14ac:dyDescent="0.25">
      <c r="C15512" s="159" t="s">
        <v>32205</v>
      </c>
      <c r="D15512" s="159">
        <v>1</v>
      </c>
    </row>
    <row r="15513" spans="3:4" x14ac:dyDescent="0.25">
      <c r="C15513" s="159" t="s">
        <v>32206</v>
      </c>
      <c r="D15513" s="159">
        <v>1</v>
      </c>
    </row>
    <row r="15514" spans="3:4" x14ac:dyDescent="0.25">
      <c r="C15514" s="159" t="s">
        <v>32207</v>
      </c>
      <c r="D15514" s="159">
        <v>1</v>
      </c>
    </row>
    <row r="15515" spans="3:4" x14ac:dyDescent="0.25">
      <c r="C15515" s="159" t="s">
        <v>32208</v>
      </c>
      <c r="D15515" s="159">
        <v>1</v>
      </c>
    </row>
    <row r="15516" spans="3:4" x14ac:dyDescent="0.25">
      <c r="C15516" s="159" t="s">
        <v>32209</v>
      </c>
      <c r="D15516" s="159">
        <v>1</v>
      </c>
    </row>
    <row r="15517" spans="3:4" x14ac:dyDescent="0.25">
      <c r="C15517" s="159" t="s">
        <v>32210</v>
      </c>
      <c r="D15517" s="159">
        <v>1</v>
      </c>
    </row>
    <row r="15518" spans="3:4" x14ac:dyDescent="0.25">
      <c r="C15518" s="159" t="s">
        <v>32211</v>
      </c>
      <c r="D15518" s="159">
        <v>1</v>
      </c>
    </row>
    <row r="15519" spans="3:4" x14ac:dyDescent="0.25">
      <c r="C15519" s="159" t="s">
        <v>32212</v>
      </c>
      <c r="D15519" s="159">
        <v>1</v>
      </c>
    </row>
    <row r="15520" spans="3:4" x14ac:dyDescent="0.25">
      <c r="C15520" s="159" t="s">
        <v>32213</v>
      </c>
      <c r="D15520" s="159">
        <v>1</v>
      </c>
    </row>
    <row r="15521" spans="3:4" x14ac:dyDescent="0.25">
      <c r="C15521" s="159" t="s">
        <v>32214</v>
      </c>
      <c r="D15521" s="159">
        <v>1</v>
      </c>
    </row>
    <row r="15522" spans="3:4" x14ac:dyDescent="0.25">
      <c r="C15522" s="159" t="s">
        <v>32215</v>
      </c>
      <c r="D15522" s="159">
        <v>1</v>
      </c>
    </row>
    <row r="15523" spans="3:4" x14ac:dyDescent="0.25">
      <c r="C15523" s="159" t="s">
        <v>32216</v>
      </c>
      <c r="D15523" s="159">
        <v>1</v>
      </c>
    </row>
    <row r="15524" spans="3:4" x14ac:dyDescent="0.25">
      <c r="C15524" s="159" t="s">
        <v>32217</v>
      </c>
      <c r="D15524" s="159">
        <v>1</v>
      </c>
    </row>
    <row r="15525" spans="3:4" x14ac:dyDescent="0.25">
      <c r="C15525" s="159" t="s">
        <v>32218</v>
      </c>
      <c r="D15525" s="159">
        <v>1</v>
      </c>
    </row>
    <row r="15526" spans="3:4" x14ac:dyDescent="0.25">
      <c r="C15526" s="159" t="s">
        <v>32219</v>
      </c>
      <c r="D15526" s="159">
        <v>1</v>
      </c>
    </row>
    <row r="15527" spans="3:4" x14ac:dyDescent="0.25">
      <c r="C15527" s="159" t="s">
        <v>32220</v>
      </c>
      <c r="D15527" s="159">
        <v>1</v>
      </c>
    </row>
    <row r="15528" spans="3:4" x14ac:dyDescent="0.25">
      <c r="C15528" s="159" t="s">
        <v>32221</v>
      </c>
      <c r="D15528" s="159">
        <v>1</v>
      </c>
    </row>
    <row r="15529" spans="3:4" x14ac:dyDescent="0.25">
      <c r="C15529" s="159" t="s">
        <v>32222</v>
      </c>
      <c r="D15529" s="159">
        <v>1</v>
      </c>
    </row>
    <row r="15530" spans="3:4" x14ac:dyDescent="0.25">
      <c r="C15530" s="159" t="s">
        <v>32223</v>
      </c>
      <c r="D15530" s="159">
        <v>1</v>
      </c>
    </row>
    <row r="15531" spans="3:4" x14ac:dyDescent="0.25">
      <c r="C15531" s="159" t="s">
        <v>32224</v>
      </c>
      <c r="D15531" s="159">
        <v>1</v>
      </c>
    </row>
    <row r="15532" spans="3:4" x14ac:dyDescent="0.25">
      <c r="C15532" s="159" t="s">
        <v>32225</v>
      </c>
      <c r="D15532" s="159">
        <v>1</v>
      </c>
    </row>
    <row r="15533" spans="3:4" x14ac:dyDescent="0.25">
      <c r="C15533" s="159" t="s">
        <v>32226</v>
      </c>
      <c r="D15533" s="159">
        <v>1</v>
      </c>
    </row>
    <row r="15534" spans="3:4" x14ac:dyDescent="0.25">
      <c r="C15534" s="159" t="s">
        <v>32227</v>
      </c>
      <c r="D15534" s="159">
        <v>1</v>
      </c>
    </row>
    <row r="15535" spans="3:4" x14ac:dyDescent="0.25">
      <c r="C15535" s="159" t="s">
        <v>32228</v>
      </c>
      <c r="D15535" s="159">
        <v>1</v>
      </c>
    </row>
    <row r="15536" spans="3:4" x14ac:dyDescent="0.25">
      <c r="C15536" s="159" t="s">
        <v>32229</v>
      </c>
      <c r="D15536" s="159">
        <v>1</v>
      </c>
    </row>
    <row r="15537" spans="3:4" x14ac:dyDescent="0.25">
      <c r="C15537" s="159" t="s">
        <v>32230</v>
      </c>
      <c r="D15537" s="159">
        <v>1</v>
      </c>
    </row>
    <row r="15538" spans="3:4" x14ac:dyDescent="0.25">
      <c r="C15538" s="159" t="s">
        <v>32231</v>
      </c>
      <c r="D15538" s="159">
        <v>1</v>
      </c>
    </row>
    <row r="15539" spans="3:4" x14ac:dyDescent="0.25">
      <c r="C15539" s="159" t="s">
        <v>32232</v>
      </c>
      <c r="D15539" s="159">
        <v>1</v>
      </c>
    </row>
    <row r="15540" spans="3:4" x14ac:dyDescent="0.25">
      <c r="C15540" s="159" t="s">
        <v>32233</v>
      </c>
      <c r="D15540" s="159">
        <v>1</v>
      </c>
    </row>
    <row r="15541" spans="3:4" x14ac:dyDescent="0.25">
      <c r="C15541" s="159" t="s">
        <v>32234</v>
      </c>
      <c r="D15541" s="159">
        <v>1</v>
      </c>
    </row>
    <row r="15542" spans="3:4" x14ac:dyDescent="0.25">
      <c r="C15542" s="159" t="s">
        <v>32235</v>
      </c>
      <c r="D15542" s="159">
        <v>1</v>
      </c>
    </row>
    <row r="15543" spans="3:4" x14ac:dyDescent="0.25">
      <c r="C15543" s="159" t="s">
        <v>32236</v>
      </c>
      <c r="D15543" s="159">
        <v>1</v>
      </c>
    </row>
    <row r="15544" spans="3:4" x14ac:dyDescent="0.25">
      <c r="C15544" s="159" t="s">
        <v>32237</v>
      </c>
      <c r="D15544" s="159">
        <v>1</v>
      </c>
    </row>
    <row r="15545" spans="3:4" x14ac:dyDescent="0.25">
      <c r="C15545" s="159" t="s">
        <v>32238</v>
      </c>
      <c r="D15545" s="159">
        <v>1</v>
      </c>
    </row>
    <row r="15546" spans="3:4" x14ac:dyDescent="0.25">
      <c r="C15546" s="159" t="s">
        <v>32239</v>
      </c>
      <c r="D15546" s="159">
        <v>1</v>
      </c>
    </row>
    <row r="15547" spans="3:4" x14ac:dyDescent="0.25">
      <c r="C15547" s="159" t="s">
        <v>32240</v>
      </c>
      <c r="D15547" s="159">
        <v>1</v>
      </c>
    </row>
    <row r="15548" spans="3:4" x14ac:dyDescent="0.25">
      <c r="C15548" s="159" t="s">
        <v>32241</v>
      </c>
      <c r="D15548" s="159">
        <v>1</v>
      </c>
    </row>
    <row r="15549" spans="3:4" x14ac:dyDescent="0.25">
      <c r="C15549" s="159" t="s">
        <v>32242</v>
      </c>
      <c r="D15549" s="159">
        <v>1</v>
      </c>
    </row>
    <row r="15550" spans="3:4" x14ac:dyDescent="0.25">
      <c r="C15550" s="159" t="s">
        <v>32243</v>
      </c>
      <c r="D15550" s="159">
        <v>1</v>
      </c>
    </row>
    <row r="15551" spans="3:4" x14ac:dyDescent="0.25">
      <c r="C15551" s="159" t="s">
        <v>32244</v>
      </c>
      <c r="D15551" s="159">
        <v>1</v>
      </c>
    </row>
    <row r="15552" spans="3:4" x14ac:dyDescent="0.25">
      <c r="C15552" s="159" t="s">
        <v>32245</v>
      </c>
      <c r="D15552" s="159">
        <v>1</v>
      </c>
    </row>
    <row r="15553" spans="3:4" x14ac:dyDescent="0.25">
      <c r="C15553" s="159" t="s">
        <v>32246</v>
      </c>
      <c r="D15553" s="159">
        <v>1</v>
      </c>
    </row>
    <row r="15554" spans="3:4" x14ac:dyDescent="0.25">
      <c r="C15554" s="159" t="s">
        <v>32247</v>
      </c>
      <c r="D15554" s="159">
        <v>1</v>
      </c>
    </row>
    <row r="15555" spans="3:4" x14ac:dyDescent="0.25">
      <c r="C15555" s="159" t="s">
        <v>32248</v>
      </c>
      <c r="D15555" s="159">
        <v>1</v>
      </c>
    </row>
    <row r="15556" spans="3:4" x14ac:dyDescent="0.25">
      <c r="C15556" s="159" t="s">
        <v>32249</v>
      </c>
      <c r="D15556" s="159">
        <v>1</v>
      </c>
    </row>
    <row r="15557" spans="3:4" x14ac:dyDescent="0.25">
      <c r="C15557" s="159" t="s">
        <v>32250</v>
      </c>
      <c r="D15557" s="159">
        <v>1</v>
      </c>
    </row>
    <row r="15558" spans="3:4" x14ac:dyDescent="0.25">
      <c r="C15558" s="159" t="s">
        <v>32251</v>
      </c>
      <c r="D15558" s="159">
        <v>1</v>
      </c>
    </row>
    <row r="15559" spans="3:4" x14ac:dyDescent="0.25">
      <c r="C15559" s="159" t="s">
        <v>32252</v>
      </c>
      <c r="D15559" s="159">
        <v>1</v>
      </c>
    </row>
    <row r="15560" spans="3:4" x14ac:dyDescent="0.25">
      <c r="C15560" s="159" t="s">
        <v>32253</v>
      </c>
      <c r="D15560" s="159">
        <v>1</v>
      </c>
    </row>
    <row r="15561" spans="3:4" x14ac:dyDescent="0.25">
      <c r="C15561" s="159" t="s">
        <v>32254</v>
      </c>
      <c r="D15561" s="159">
        <v>1</v>
      </c>
    </row>
    <row r="15562" spans="3:4" x14ac:dyDescent="0.25">
      <c r="C15562" s="159" t="s">
        <v>32255</v>
      </c>
      <c r="D15562" s="159">
        <v>1</v>
      </c>
    </row>
    <row r="15563" spans="3:4" x14ac:dyDescent="0.25">
      <c r="C15563" s="159" t="s">
        <v>32256</v>
      </c>
      <c r="D15563" s="159">
        <v>1</v>
      </c>
    </row>
    <row r="15564" spans="3:4" x14ac:dyDescent="0.25">
      <c r="C15564" s="159" t="s">
        <v>32257</v>
      </c>
      <c r="D15564" s="159">
        <v>1</v>
      </c>
    </row>
    <row r="15565" spans="3:4" x14ac:dyDescent="0.25">
      <c r="C15565" s="159" t="s">
        <v>32258</v>
      </c>
      <c r="D15565" s="159">
        <v>1</v>
      </c>
    </row>
    <row r="15566" spans="3:4" x14ac:dyDescent="0.25">
      <c r="C15566" s="159" t="s">
        <v>32259</v>
      </c>
      <c r="D15566" s="159">
        <v>1</v>
      </c>
    </row>
    <row r="15567" spans="3:4" x14ac:dyDescent="0.25">
      <c r="C15567" s="159" t="s">
        <v>32260</v>
      </c>
      <c r="D15567" s="159">
        <v>1</v>
      </c>
    </row>
    <row r="15568" spans="3:4" x14ac:dyDescent="0.25">
      <c r="C15568" s="159" t="s">
        <v>32261</v>
      </c>
      <c r="D15568" s="159">
        <v>1</v>
      </c>
    </row>
    <row r="15569" spans="3:4" x14ac:dyDescent="0.25">
      <c r="C15569" s="159" t="s">
        <v>32262</v>
      </c>
      <c r="D15569" s="159">
        <v>1</v>
      </c>
    </row>
    <row r="15570" spans="3:4" x14ac:dyDescent="0.25">
      <c r="C15570" s="159" t="s">
        <v>32263</v>
      </c>
      <c r="D15570" s="159">
        <v>1</v>
      </c>
    </row>
    <row r="15571" spans="3:4" x14ac:dyDescent="0.25">
      <c r="C15571" s="159" t="s">
        <v>32264</v>
      </c>
      <c r="D15571" s="159">
        <v>1</v>
      </c>
    </row>
    <row r="15572" spans="3:4" x14ac:dyDescent="0.25">
      <c r="C15572" s="159" t="s">
        <v>32265</v>
      </c>
      <c r="D15572" s="159">
        <v>1</v>
      </c>
    </row>
    <row r="15573" spans="3:4" x14ac:dyDescent="0.25">
      <c r="C15573" s="159" t="s">
        <v>32266</v>
      </c>
      <c r="D15573" s="159">
        <v>1</v>
      </c>
    </row>
    <row r="15574" spans="3:4" x14ac:dyDescent="0.25">
      <c r="C15574" s="159" t="s">
        <v>32267</v>
      </c>
      <c r="D15574" s="159">
        <v>1</v>
      </c>
    </row>
    <row r="15575" spans="3:4" x14ac:dyDescent="0.25">
      <c r="C15575" s="159" t="s">
        <v>32268</v>
      </c>
      <c r="D15575" s="159">
        <v>1</v>
      </c>
    </row>
    <row r="15576" spans="3:4" x14ac:dyDescent="0.25">
      <c r="C15576" s="159" t="s">
        <v>32269</v>
      </c>
      <c r="D15576" s="159">
        <v>1</v>
      </c>
    </row>
    <row r="15577" spans="3:4" x14ac:dyDescent="0.25">
      <c r="C15577" s="159" t="s">
        <v>32270</v>
      </c>
      <c r="D15577" s="159">
        <v>1</v>
      </c>
    </row>
    <row r="15578" spans="3:4" x14ac:dyDescent="0.25">
      <c r="C15578" s="159" t="s">
        <v>32271</v>
      </c>
      <c r="D15578" s="159">
        <v>1</v>
      </c>
    </row>
    <row r="15579" spans="3:4" x14ac:dyDescent="0.25">
      <c r="C15579" s="159" t="s">
        <v>32272</v>
      </c>
      <c r="D15579" s="159">
        <v>1</v>
      </c>
    </row>
    <row r="15580" spans="3:4" x14ac:dyDescent="0.25">
      <c r="C15580" s="159" t="s">
        <v>32273</v>
      </c>
      <c r="D15580" s="159">
        <v>1</v>
      </c>
    </row>
    <row r="15581" spans="3:4" x14ac:dyDescent="0.25">
      <c r="C15581" s="159" t="s">
        <v>32274</v>
      </c>
      <c r="D15581" s="159">
        <v>1</v>
      </c>
    </row>
    <row r="15582" spans="3:4" x14ac:dyDescent="0.25">
      <c r="C15582" s="159" t="s">
        <v>32275</v>
      </c>
      <c r="D15582" s="159">
        <v>1</v>
      </c>
    </row>
    <row r="15583" spans="3:4" x14ac:dyDescent="0.25">
      <c r="C15583" s="159" t="s">
        <v>32276</v>
      </c>
      <c r="D15583" s="159">
        <v>1</v>
      </c>
    </row>
    <row r="15584" spans="3:4" x14ac:dyDescent="0.25">
      <c r="C15584" s="159" t="s">
        <v>32277</v>
      </c>
      <c r="D15584" s="159">
        <v>1</v>
      </c>
    </row>
    <row r="15585" spans="3:4" x14ac:dyDescent="0.25">
      <c r="C15585" s="159" t="s">
        <v>32278</v>
      </c>
      <c r="D15585" s="159">
        <v>1</v>
      </c>
    </row>
    <row r="15586" spans="3:4" x14ac:dyDescent="0.25">
      <c r="C15586" s="159" t="s">
        <v>32279</v>
      </c>
      <c r="D15586" s="159">
        <v>1</v>
      </c>
    </row>
    <row r="15587" spans="3:4" x14ac:dyDescent="0.25">
      <c r="C15587" s="159" t="s">
        <v>32280</v>
      </c>
      <c r="D15587" s="159">
        <v>1</v>
      </c>
    </row>
    <row r="15588" spans="3:4" x14ac:dyDescent="0.25">
      <c r="C15588" s="159" t="s">
        <v>32281</v>
      </c>
      <c r="D15588" s="159">
        <v>1</v>
      </c>
    </row>
    <row r="15589" spans="3:4" x14ac:dyDescent="0.25">
      <c r="C15589" s="159" t="s">
        <v>32282</v>
      </c>
      <c r="D15589" s="159">
        <v>1</v>
      </c>
    </row>
    <row r="15590" spans="3:4" x14ac:dyDescent="0.25">
      <c r="C15590" s="159" t="s">
        <v>32283</v>
      </c>
      <c r="D15590" s="159">
        <v>1</v>
      </c>
    </row>
    <row r="15591" spans="3:4" x14ac:dyDescent="0.25">
      <c r="C15591" s="159" t="s">
        <v>32284</v>
      </c>
      <c r="D15591" s="159">
        <v>1</v>
      </c>
    </row>
    <row r="15592" spans="3:4" x14ac:dyDescent="0.25">
      <c r="C15592" s="159" t="s">
        <v>32285</v>
      </c>
      <c r="D15592" s="159">
        <v>1</v>
      </c>
    </row>
    <row r="15593" spans="3:4" x14ac:dyDescent="0.25">
      <c r="C15593" s="159" t="s">
        <v>32286</v>
      </c>
      <c r="D15593" s="159">
        <v>1</v>
      </c>
    </row>
    <row r="15594" spans="3:4" x14ac:dyDescent="0.25">
      <c r="C15594" s="159" t="s">
        <v>32287</v>
      </c>
      <c r="D15594" s="159">
        <v>1</v>
      </c>
    </row>
    <row r="15595" spans="3:4" x14ac:dyDescent="0.25">
      <c r="C15595" s="159" t="s">
        <v>32288</v>
      </c>
      <c r="D15595" s="159">
        <v>1</v>
      </c>
    </row>
    <row r="15596" spans="3:4" x14ac:dyDescent="0.25">
      <c r="C15596" s="159" t="s">
        <v>32289</v>
      </c>
      <c r="D15596" s="159">
        <v>1</v>
      </c>
    </row>
    <row r="15597" spans="3:4" x14ac:dyDescent="0.25">
      <c r="C15597" s="159" t="s">
        <v>32290</v>
      </c>
      <c r="D15597" s="159">
        <v>1</v>
      </c>
    </row>
    <row r="15598" spans="3:4" x14ac:dyDescent="0.25">
      <c r="C15598" s="159" t="s">
        <v>32291</v>
      </c>
      <c r="D15598" s="159">
        <v>1</v>
      </c>
    </row>
    <row r="15599" spans="3:4" x14ac:dyDescent="0.25">
      <c r="C15599" s="159" t="s">
        <v>32292</v>
      </c>
      <c r="D15599" s="159">
        <v>1</v>
      </c>
    </row>
    <row r="15600" spans="3:4" x14ac:dyDescent="0.25">
      <c r="C15600" s="159" t="s">
        <v>32293</v>
      </c>
      <c r="D15600" s="159">
        <v>1</v>
      </c>
    </row>
    <row r="15601" spans="3:4" x14ac:dyDescent="0.25">
      <c r="C15601" s="159" t="s">
        <v>32294</v>
      </c>
      <c r="D15601" s="159">
        <v>1</v>
      </c>
    </row>
    <row r="15602" spans="3:4" x14ac:dyDescent="0.25">
      <c r="C15602" s="159" t="s">
        <v>32295</v>
      </c>
      <c r="D15602" s="159">
        <v>1</v>
      </c>
    </row>
    <row r="15603" spans="3:4" x14ac:dyDescent="0.25">
      <c r="C15603" s="159" t="s">
        <v>32296</v>
      </c>
      <c r="D15603" s="159">
        <v>1</v>
      </c>
    </row>
    <row r="15604" spans="3:4" x14ac:dyDescent="0.25">
      <c r="C15604" s="159" t="s">
        <v>32297</v>
      </c>
      <c r="D15604" s="159">
        <v>1</v>
      </c>
    </row>
    <row r="15605" spans="3:4" x14ac:dyDescent="0.25">
      <c r="C15605" s="159" t="s">
        <v>32298</v>
      </c>
      <c r="D15605" s="159">
        <v>1</v>
      </c>
    </row>
    <row r="15606" spans="3:4" x14ac:dyDescent="0.25">
      <c r="C15606" s="159" t="s">
        <v>32299</v>
      </c>
      <c r="D15606" s="159">
        <v>1</v>
      </c>
    </row>
    <row r="15607" spans="3:4" x14ac:dyDescent="0.25">
      <c r="C15607" s="159" t="s">
        <v>32300</v>
      </c>
      <c r="D15607" s="159">
        <v>1</v>
      </c>
    </row>
    <row r="15608" spans="3:4" x14ac:dyDescent="0.25">
      <c r="C15608" s="159" t="s">
        <v>32301</v>
      </c>
      <c r="D15608" s="159">
        <v>1</v>
      </c>
    </row>
    <row r="15609" spans="3:4" x14ac:dyDescent="0.25">
      <c r="C15609" s="159" t="s">
        <v>32302</v>
      </c>
      <c r="D15609" s="159">
        <v>1</v>
      </c>
    </row>
    <row r="15610" spans="3:4" x14ac:dyDescent="0.25">
      <c r="C15610" s="159" t="s">
        <v>32303</v>
      </c>
      <c r="D15610" s="159">
        <v>1</v>
      </c>
    </row>
    <row r="15611" spans="3:4" x14ac:dyDescent="0.25">
      <c r="C15611" s="159" t="s">
        <v>32063</v>
      </c>
      <c r="D15611" s="159">
        <v>1</v>
      </c>
    </row>
    <row r="15612" spans="3:4" x14ac:dyDescent="0.25">
      <c r="C15612" s="159" t="s">
        <v>32064</v>
      </c>
      <c r="D15612" s="159">
        <v>1</v>
      </c>
    </row>
    <row r="15613" spans="3:4" x14ac:dyDescent="0.25">
      <c r="C15613" s="159" t="s">
        <v>32065</v>
      </c>
      <c r="D15613" s="159">
        <v>1</v>
      </c>
    </row>
    <row r="15614" spans="3:4" x14ac:dyDescent="0.25">
      <c r="C15614" s="159" t="s">
        <v>32066</v>
      </c>
      <c r="D15614" s="159">
        <v>1</v>
      </c>
    </row>
    <row r="15615" spans="3:4" x14ac:dyDescent="0.25">
      <c r="C15615" s="159" t="s">
        <v>32067</v>
      </c>
      <c r="D15615" s="159">
        <v>1</v>
      </c>
    </row>
    <row r="15616" spans="3:4" x14ac:dyDescent="0.25">
      <c r="C15616" s="159" t="s">
        <v>32068</v>
      </c>
      <c r="D15616" s="159">
        <v>1</v>
      </c>
    </row>
    <row r="15617" spans="3:4" x14ac:dyDescent="0.25">
      <c r="C15617" s="159" t="s">
        <v>32069</v>
      </c>
      <c r="D15617" s="159">
        <v>1</v>
      </c>
    </row>
    <row r="15618" spans="3:4" x14ac:dyDescent="0.25">
      <c r="C15618" s="159" t="s">
        <v>32480</v>
      </c>
      <c r="D15618" s="159">
        <v>1</v>
      </c>
    </row>
    <row r="15619" spans="3:4" x14ac:dyDescent="0.25">
      <c r="C15619" s="159" t="s">
        <v>32481</v>
      </c>
      <c r="D15619" s="159">
        <v>1</v>
      </c>
    </row>
    <row r="15620" spans="3:4" x14ac:dyDescent="0.25">
      <c r="C15620" s="159" t="s">
        <v>32482</v>
      </c>
      <c r="D15620" s="159">
        <v>1</v>
      </c>
    </row>
    <row r="15621" spans="3:4" x14ac:dyDescent="0.25">
      <c r="C15621" s="159" t="s">
        <v>32483</v>
      </c>
      <c r="D15621" s="159">
        <v>1</v>
      </c>
    </row>
    <row r="15622" spans="3:4" x14ac:dyDescent="0.25">
      <c r="C15622" s="159" t="s">
        <v>32484</v>
      </c>
      <c r="D15622" s="159">
        <v>1</v>
      </c>
    </row>
    <row r="15623" spans="3:4" x14ac:dyDescent="0.25">
      <c r="C15623" s="159" t="s">
        <v>32485</v>
      </c>
      <c r="D15623" s="159">
        <v>1</v>
      </c>
    </row>
    <row r="15624" spans="3:4" x14ac:dyDescent="0.25">
      <c r="C15624" s="159" t="s">
        <v>32486</v>
      </c>
      <c r="D15624" s="159">
        <v>1</v>
      </c>
    </row>
    <row r="15625" spans="3:4" x14ac:dyDescent="0.25">
      <c r="C15625" s="159" t="s">
        <v>32487</v>
      </c>
      <c r="D15625" s="159">
        <v>1</v>
      </c>
    </row>
    <row r="15626" spans="3:4" x14ac:dyDescent="0.25">
      <c r="C15626" s="159" t="s">
        <v>32488</v>
      </c>
      <c r="D15626" s="159">
        <v>1</v>
      </c>
    </row>
    <row r="15627" spans="3:4" x14ac:dyDescent="0.25">
      <c r="C15627" s="159" t="s">
        <v>32489</v>
      </c>
      <c r="D15627" s="159">
        <v>1</v>
      </c>
    </row>
    <row r="15628" spans="3:4" x14ac:dyDescent="0.25">
      <c r="C15628" s="159" t="s">
        <v>32490</v>
      </c>
      <c r="D15628" s="159">
        <v>1</v>
      </c>
    </row>
    <row r="15629" spans="3:4" x14ac:dyDescent="0.25">
      <c r="C15629" s="159" t="s">
        <v>32491</v>
      </c>
      <c r="D15629" s="159">
        <v>1</v>
      </c>
    </row>
    <row r="15630" spans="3:4" x14ac:dyDescent="0.25">
      <c r="C15630" s="159" t="s">
        <v>32492</v>
      </c>
      <c r="D15630" s="159">
        <v>1</v>
      </c>
    </row>
    <row r="15631" spans="3:4" x14ac:dyDescent="0.25">
      <c r="C15631" s="159" t="s">
        <v>32493</v>
      </c>
      <c r="D15631" s="159">
        <v>1</v>
      </c>
    </row>
    <row r="15632" spans="3:4" x14ac:dyDescent="0.25">
      <c r="C15632" s="159" t="s">
        <v>32494</v>
      </c>
      <c r="D15632" s="159">
        <v>1</v>
      </c>
    </row>
    <row r="15633" spans="3:4" x14ac:dyDescent="0.25">
      <c r="C15633" s="159" t="s">
        <v>32495</v>
      </c>
      <c r="D15633" s="159">
        <v>1</v>
      </c>
    </row>
    <row r="15634" spans="3:4" x14ac:dyDescent="0.25">
      <c r="C15634" s="159" t="s">
        <v>32496</v>
      </c>
      <c r="D15634" s="159">
        <v>1</v>
      </c>
    </row>
    <row r="15635" spans="3:4" x14ac:dyDescent="0.25">
      <c r="C15635" s="159" t="s">
        <v>32497</v>
      </c>
      <c r="D15635" s="159">
        <v>1</v>
      </c>
    </row>
    <row r="15636" spans="3:4" x14ac:dyDescent="0.25">
      <c r="C15636" s="159" t="s">
        <v>32498</v>
      </c>
      <c r="D15636" s="159">
        <v>1</v>
      </c>
    </row>
    <row r="15637" spans="3:4" x14ac:dyDescent="0.25">
      <c r="C15637" s="159" t="s">
        <v>32499</v>
      </c>
      <c r="D15637" s="159">
        <v>1</v>
      </c>
    </row>
    <row r="15638" spans="3:4" x14ac:dyDescent="0.25">
      <c r="C15638" s="159" t="s">
        <v>32500</v>
      </c>
      <c r="D15638" s="159">
        <v>1</v>
      </c>
    </row>
    <row r="15639" spans="3:4" x14ac:dyDescent="0.25">
      <c r="C15639" s="159" t="s">
        <v>32501</v>
      </c>
      <c r="D15639" s="159">
        <v>1</v>
      </c>
    </row>
    <row r="15640" spans="3:4" x14ac:dyDescent="0.25">
      <c r="C15640" s="159" t="s">
        <v>32502</v>
      </c>
      <c r="D15640" s="159">
        <v>1</v>
      </c>
    </row>
    <row r="15641" spans="3:4" x14ac:dyDescent="0.25">
      <c r="C15641" s="159" t="s">
        <v>32503</v>
      </c>
      <c r="D15641" s="159">
        <v>1</v>
      </c>
    </row>
    <row r="15642" spans="3:4" x14ac:dyDescent="0.25">
      <c r="C15642" s="159" t="s">
        <v>32504</v>
      </c>
      <c r="D15642" s="159">
        <v>1</v>
      </c>
    </row>
    <row r="15643" spans="3:4" x14ac:dyDescent="0.25">
      <c r="C15643" s="159" t="s">
        <v>32505</v>
      </c>
      <c r="D15643" s="159">
        <v>1</v>
      </c>
    </row>
    <row r="15644" spans="3:4" x14ac:dyDescent="0.25">
      <c r="C15644" s="159" t="s">
        <v>32506</v>
      </c>
      <c r="D15644" s="159">
        <v>1</v>
      </c>
    </row>
    <row r="15645" spans="3:4" x14ac:dyDescent="0.25">
      <c r="C15645" s="159" t="s">
        <v>32507</v>
      </c>
      <c r="D15645" s="159">
        <v>1</v>
      </c>
    </row>
    <row r="15646" spans="3:4" x14ac:dyDescent="0.25">
      <c r="C15646" s="159" t="s">
        <v>32508</v>
      </c>
      <c r="D15646" s="159">
        <v>1</v>
      </c>
    </row>
    <row r="15647" spans="3:4" x14ac:dyDescent="0.25">
      <c r="C15647" s="159" t="s">
        <v>32509</v>
      </c>
      <c r="D15647" s="159">
        <v>1</v>
      </c>
    </row>
    <row r="15648" spans="3:4" x14ac:dyDescent="0.25">
      <c r="C15648" s="159" t="s">
        <v>32510</v>
      </c>
      <c r="D15648" s="159">
        <v>1</v>
      </c>
    </row>
    <row r="15649" spans="3:4" x14ac:dyDescent="0.25">
      <c r="C15649" s="159" t="s">
        <v>32511</v>
      </c>
      <c r="D15649" s="159">
        <v>1</v>
      </c>
    </row>
    <row r="15650" spans="3:4" x14ac:dyDescent="0.25">
      <c r="C15650" s="159" t="s">
        <v>32512</v>
      </c>
      <c r="D15650" s="159">
        <v>1</v>
      </c>
    </row>
    <row r="15651" spans="3:4" x14ac:dyDescent="0.25">
      <c r="C15651" s="159" t="s">
        <v>32513</v>
      </c>
      <c r="D15651" s="159">
        <v>1</v>
      </c>
    </row>
    <row r="15652" spans="3:4" x14ac:dyDescent="0.25">
      <c r="C15652" s="159" t="s">
        <v>32514</v>
      </c>
      <c r="D15652" s="159">
        <v>1</v>
      </c>
    </row>
    <row r="15653" spans="3:4" x14ac:dyDescent="0.25">
      <c r="C15653" s="159" t="s">
        <v>32515</v>
      </c>
      <c r="D15653" s="159">
        <v>1</v>
      </c>
    </row>
    <row r="15654" spans="3:4" x14ac:dyDescent="0.25">
      <c r="C15654" s="159" t="s">
        <v>32516</v>
      </c>
      <c r="D15654" s="159">
        <v>1</v>
      </c>
    </row>
    <row r="15655" spans="3:4" x14ac:dyDescent="0.25">
      <c r="C15655" s="159" t="s">
        <v>32517</v>
      </c>
      <c r="D15655" s="159">
        <v>1</v>
      </c>
    </row>
    <row r="15656" spans="3:4" x14ac:dyDescent="0.25">
      <c r="C15656" s="159" t="s">
        <v>32518</v>
      </c>
      <c r="D15656" s="159">
        <v>1</v>
      </c>
    </row>
    <row r="15657" spans="3:4" x14ac:dyDescent="0.25">
      <c r="C15657" s="159" t="s">
        <v>32519</v>
      </c>
      <c r="D15657" s="159">
        <v>1</v>
      </c>
    </row>
    <row r="15658" spans="3:4" x14ac:dyDescent="0.25">
      <c r="C15658" s="159" t="s">
        <v>32520</v>
      </c>
      <c r="D15658" s="159">
        <v>1</v>
      </c>
    </row>
    <row r="15659" spans="3:4" x14ac:dyDescent="0.25">
      <c r="C15659" s="159" t="s">
        <v>32521</v>
      </c>
      <c r="D15659" s="159">
        <v>1</v>
      </c>
    </row>
    <row r="15660" spans="3:4" x14ac:dyDescent="0.25">
      <c r="C15660" s="159" t="s">
        <v>32522</v>
      </c>
      <c r="D15660" s="159">
        <v>1</v>
      </c>
    </row>
    <row r="15661" spans="3:4" x14ac:dyDescent="0.25">
      <c r="C15661" s="159" t="s">
        <v>32523</v>
      </c>
      <c r="D15661" s="159">
        <v>1</v>
      </c>
    </row>
    <row r="15662" spans="3:4" x14ac:dyDescent="0.25">
      <c r="C15662" s="159" t="s">
        <v>32524</v>
      </c>
      <c r="D15662" s="159">
        <v>1</v>
      </c>
    </row>
    <row r="15663" spans="3:4" x14ac:dyDescent="0.25">
      <c r="C15663" s="159" t="s">
        <v>32525</v>
      </c>
      <c r="D15663" s="159">
        <v>1</v>
      </c>
    </row>
    <row r="15664" spans="3:4" x14ac:dyDescent="0.25">
      <c r="C15664" s="159" t="s">
        <v>32526</v>
      </c>
      <c r="D15664" s="159">
        <v>1</v>
      </c>
    </row>
    <row r="15665" spans="3:4" x14ac:dyDescent="0.25">
      <c r="C15665" s="159" t="s">
        <v>32527</v>
      </c>
      <c r="D15665" s="159">
        <v>1</v>
      </c>
    </row>
    <row r="15666" spans="3:4" x14ac:dyDescent="0.25">
      <c r="C15666" s="159" t="s">
        <v>32528</v>
      </c>
      <c r="D15666" s="159">
        <v>1</v>
      </c>
    </row>
    <row r="15667" spans="3:4" x14ac:dyDescent="0.25">
      <c r="C15667" s="159" t="s">
        <v>32529</v>
      </c>
      <c r="D15667" s="159">
        <v>1</v>
      </c>
    </row>
    <row r="15668" spans="3:4" x14ac:dyDescent="0.25">
      <c r="C15668" s="159" t="s">
        <v>32530</v>
      </c>
      <c r="D15668" s="159">
        <v>1</v>
      </c>
    </row>
    <row r="15669" spans="3:4" x14ac:dyDescent="0.25">
      <c r="C15669" s="159" t="s">
        <v>32322</v>
      </c>
      <c r="D15669" s="159">
        <v>1</v>
      </c>
    </row>
    <row r="15670" spans="3:4" x14ac:dyDescent="0.25">
      <c r="C15670" s="159" t="s">
        <v>32323</v>
      </c>
      <c r="D15670" s="159">
        <v>1</v>
      </c>
    </row>
    <row r="15671" spans="3:4" x14ac:dyDescent="0.25">
      <c r="C15671" s="159" t="s">
        <v>32324</v>
      </c>
      <c r="D15671" s="159">
        <v>1</v>
      </c>
    </row>
    <row r="15672" spans="3:4" x14ac:dyDescent="0.25">
      <c r="C15672" s="159" t="s">
        <v>32325</v>
      </c>
      <c r="D15672" s="159">
        <v>1</v>
      </c>
    </row>
    <row r="15673" spans="3:4" x14ac:dyDescent="0.25">
      <c r="C15673" s="159" t="s">
        <v>32326</v>
      </c>
      <c r="D15673" s="159">
        <v>1</v>
      </c>
    </row>
    <row r="15674" spans="3:4" x14ac:dyDescent="0.25">
      <c r="C15674" s="159" t="s">
        <v>32327</v>
      </c>
      <c r="D15674" s="159">
        <v>1</v>
      </c>
    </row>
    <row r="15675" spans="3:4" x14ac:dyDescent="0.25">
      <c r="C15675" s="159" t="s">
        <v>32328</v>
      </c>
      <c r="D15675" s="159">
        <v>1</v>
      </c>
    </row>
    <row r="15676" spans="3:4" x14ac:dyDescent="0.25">
      <c r="C15676" s="159" t="s">
        <v>32329</v>
      </c>
      <c r="D15676" s="159">
        <v>1</v>
      </c>
    </row>
    <row r="15677" spans="3:4" x14ac:dyDescent="0.25">
      <c r="C15677" s="159" t="s">
        <v>32330</v>
      </c>
      <c r="D15677" s="159">
        <v>1</v>
      </c>
    </row>
    <row r="15678" spans="3:4" x14ac:dyDescent="0.25">
      <c r="C15678" s="159" t="s">
        <v>32331</v>
      </c>
      <c r="D15678" s="159">
        <v>1</v>
      </c>
    </row>
    <row r="15679" spans="3:4" x14ac:dyDescent="0.25">
      <c r="C15679" s="159" t="s">
        <v>32332</v>
      </c>
      <c r="D15679" s="159">
        <v>1</v>
      </c>
    </row>
    <row r="15680" spans="3:4" x14ac:dyDescent="0.25">
      <c r="C15680" s="159" t="s">
        <v>32333</v>
      </c>
      <c r="D15680" s="159">
        <v>1</v>
      </c>
    </row>
    <row r="15681" spans="3:4" x14ac:dyDescent="0.25">
      <c r="C15681" s="159" t="s">
        <v>32334</v>
      </c>
      <c r="D15681" s="159">
        <v>1</v>
      </c>
    </row>
    <row r="15682" spans="3:4" x14ac:dyDescent="0.25">
      <c r="C15682" s="159" t="s">
        <v>32335</v>
      </c>
      <c r="D15682" s="159">
        <v>1</v>
      </c>
    </row>
    <row r="15683" spans="3:4" x14ac:dyDescent="0.25">
      <c r="C15683" s="159" t="s">
        <v>32336</v>
      </c>
      <c r="D15683" s="159">
        <v>1</v>
      </c>
    </row>
    <row r="15684" spans="3:4" x14ac:dyDescent="0.25">
      <c r="C15684" s="159" t="s">
        <v>32337</v>
      </c>
      <c r="D15684" s="159">
        <v>1</v>
      </c>
    </row>
    <row r="15685" spans="3:4" x14ac:dyDescent="0.25">
      <c r="C15685" s="159" t="s">
        <v>32338</v>
      </c>
      <c r="D15685" s="159">
        <v>1</v>
      </c>
    </row>
    <row r="15686" spans="3:4" x14ac:dyDescent="0.25">
      <c r="C15686" s="159" t="s">
        <v>32339</v>
      </c>
      <c r="D15686" s="159">
        <v>1</v>
      </c>
    </row>
    <row r="15687" spans="3:4" x14ac:dyDescent="0.25">
      <c r="C15687" s="159" t="s">
        <v>32340</v>
      </c>
      <c r="D15687" s="159">
        <v>1</v>
      </c>
    </row>
    <row r="15688" spans="3:4" x14ac:dyDescent="0.25">
      <c r="C15688" s="159" t="s">
        <v>32341</v>
      </c>
      <c r="D15688" s="159">
        <v>1</v>
      </c>
    </row>
    <row r="15689" spans="3:4" x14ac:dyDescent="0.25">
      <c r="C15689" s="159" t="s">
        <v>32342</v>
      </c>
      <c r="D15689" s="159">
        <v>1</v>
      </c>
    </row>
    <row r="15690" spans="3:4" x14ac:dyDescent="0.25">
      <c r="C15690" s="159" t="s">
        <v>32343</v>
      </c>
      <c r="D15690" s="159">
        <v>1</v>
      </c>
    </row>
    <row r="15691" spans="3:4" x14ac:dyDescent="0.25">
      <c r="C15691" s="159" t="s">
        <v>32344</v>
      </c>
      <c r="D15691" s="159">
        <v>1</v>
      </c>
    </row>
    <row r="15692" spans="3:4" x14ac:dyDescent="0.25">
      <c r="C15692" s="159" t="s">
        <v>32345</v>
      </c>
      <c r="D15692" s="159">
        <v>1</v>
      </c>
    </row>
    <row r="15693" spans="3:4" x14ac:dyDescent="0.25">
      <c r="C15693" s="159" t="s">
        <v>32346</v>
      </c>
      <c r="D15693" s="159">
        <v>1</v>
      </c>
    </row>
    <row r="15694" spans="3:4" x14ac:dyDescent="0.25">
      <c r="C15694" s="159" t="s">
        <v>32347</v>
      </c>
      <c r="D15694" s="159">
        <v>1</v>
      </c>
    </row>
    <row r="15695" spans="3:4" x14ac:dyDescent="0.25">
      <c r="C15695" s="159" t="s">
        <v>32348</v>
      </c>
      <c r="D15695" s="159">
        <v>1</v>
      </c>
    </row>
    <row r="15696" spans="3:4" x14ac:dyDescent="0.25">
      <c r="C15696" s="159" t="s">
        <v>32349</v>
      </c>
      <c r="D15696" s="159">
        <v>1</v>
      </c>
    </row>
    <row r="15697" spans="3:4" x14ac:dyDescent="0.25">
      <c r="C15697" s="159" t="s">
        <v>32350</v>
      </c>
      <c r="D15697" s="159">
        <v>1</v>
      </c>
    </row>
    <row r="15698" spans="3:4" x14ac:dyDescent="0.25">
      <c r="C15698" s="159" t="s">
        <v>32351</v>
      </c>
      <c r="D15698" s="159">
        <v>1</v>
      </c>
    </row>
    <row r="15699" spans="3:4" x14ac:dyDescent="0.25">
      <c r="C15699" s="159" t="s">
        <v>32352</v>
      </c>
      <c r="D15699" s="159">
        <v>1</v>
      </c>
    </row>
    <row r="15700" spans="3:4" x14ac:dyDescent="0.25">
      <c r="C15700" s="159" t="s">
        <v>32353</v>
      </c>
      <c r="D15700" s="159">
        <v>1</v>
      </c>
    </row>
    <row r="15701" spans="3:4" x14ac:dyDescent="0.25">
      <c r="C15701" s="159" t="s">
        <v>32354</v>
      </c>
      <c r="D15701" s="159">
        <v>1</v>
      </c>
    </row>
    <row r="15702" spans="3:4" x14ac:dyDescent="0.25">
      <c r="C15702" s="159" t="s">
        <v>32355</v>
      </c>
      <c r="D15702" s="159">
        <v>1</v>
      </c>
    </row>
    <row r="15703" spans="3:4" x14ac:dyDescent="0.25">
      <c r="C15703" s="159" t="s">
        <v>32356</v>
      </c>
      <c r="D15703" s="159">
        <v>1</v>
      </c>
    </row>
    <row r="15704" spans="3:4" x14ac:dyDescent="0.25">
      <c r="C15704" s="159" t="s">
        <v>32357</v>
      </c>
      <c r="D15704" s="159">
        <v>1</v>
      </c>
    </row>
    <row r="15705" spans="3:4" x14ac:dyDescent="0.25">
      <c r="C15705" s="159" t="s">
        <v>32358</v>
      </c>
      <c r="D15705" s="159">
        <v>1</v>
      </c>
    </row>
    <row r="15706" spans="3:4" x14ac:dyDescent="0.25">
      <c r="C15706" s="159" t="s">
        <v>32359</v>
      </c>
      <c r="D15706" s="159">
        <v>1</v>
      </c>
    </row>
    <row r="15707" spans="3:4" x14ac:dyDescent="0.25">
      <c r="C15707" s="159" t="s">
        <v>32360</v>
      </c>
      <c r="D15707" s="159">
        <v>1</v>
      </c>
    </row>
    <row r="15708" spans="3:4" x14ac:dyDescent="0.25">
      <c r="C15708" s="159" t="s">
        <v>32361</v>
      </c>
      <c r="D15708" s="159">
        <v>1</v>
      </c>
    </row>
    <row r="15709" spans="3:4" x14ac:dyDescent="0.25">
      <c r="C15709" s="159" t="s">
        <v>32362</v>
      </c>
      <c r="D15709" s="159">
        <v>1</v>
      </c>
    </row>
    <row r="15710" spans="3:4" x14ac:dyDescent="0.25">
      <c r="C15710" s="159" t="s">
        <v>32363</v>
      </c>
      <c r="D15710" s="159">
        <v>1</v>
      </c>
    </row>
    <row r="15711" spans="3:4" x14ac:dyDescent="0.25">
      <c r="C15711" s="159" t="s">
        <v>32364</v>
      </c>
      <c r="D15711" s="159">
        <v>1</v>
      </c>
    </row>
    <row r="15712" spans="3:4" x14ac:dyDescent="0.25">
      <c r="C15712" s="159" t="s">
        <v>32365</v>
      </c>
      <c r="D15712" s="159">
        <v>1</v>
      </c>
    </row>
    <row r="15713" spans="3:4" x14ac:dyDescent="0.25">
      <c r="C15713" s="159" t="s">
        <v>32366</v>
      </c>
      <c r="D15713" s="159">
        <v>1</v>
      </c>
    </row>
    <row r="15714" spans="3:4" x14ac:dyDescent="0.25">
      <c r="C15714" s="159" t="s">
        <v>32367</v>
      </c>
      <c r="D15714" s="159">
        <v>1</v>
      </c>
    </row>
    <row r="15715" spans="3:4" x14ac:dyDescent="0.25">
      <c r="C15715" s="159" t="s">
        <v>32368</v>
      </c>
      <c r="D15715" s="159">
        <v>1</v>
      </c>
    </row>
    <row r="15716" spans="3:4" x14ac:dyDescent="0.25">
      <c r="C15716" s="159" t="s">
        <v>32369</v>
      </c>
      <c r="D15716" s="159">
        <v>1</v>
      </c>
    </row>
    <row r="15717" spans="3:4" x14ac:dyDescent="0.25">
      <c r="C15717" s="159" t="s">
        <v>32370</v>
      </c>
      <c r="D15717" s="159">
        <v>1</v>
      </c>
    </row>
    <row r="15718" spans="3:4" x14ac:dyDescent="0.25">
      <c r="C15718" s="159" t="s">
        <v>32371</v>
      </c>
      <c r="D15718" s="159">
        <v>1</v>
      </c>
    </row>
    <row r="15719" spans="3:4" x14ac:dyDescent="0.25">
      <c r="C15719" s="159" t="s">
        <v>32372</v>
      </c>
      <c r="D15719" s="159">
        <v>1</v>
      </c>
    </row>
    <row r="15720" spans="3:4" x14ac:dyDescent="0.25">
      <c r="C15720" s="159" t="s">
        <v>32373</v>
      </c>
      <c r="D15720" s="159">
        <v>1</v>
      </c>
    </row>
    <row r="15721" spans="3:4" x14ac:dyDescent="0.25">
      <c r="C15721" s="159" t="s">
        <v>32374</v>
      </c>
      <c r="D15721" s="159">
        <v>1</v>
      </c>
    </row>
    <row r="15722" spans="3:4" x14ac:dyDescent="0.25">
      <c r="C15722" s="159" t="s">
        <v>32375</v>
      </c>
      <c r="D15722" s="159">
        <v>1</v>
      </c>
    </row>
    <row r="15723" spans="3:4" x14ac:dyDescent="0.25">
      <c r="C15723" s="159" t="s">
        <v>32376</v>
      </c>
      <c r="D15723" s="159">
        <v>1</v>
      </c>
    </row>
    <row r="15724" spans="3:4" x14ac:dyDescent="0.25">
      <c r="C15724" s="159" t="s">
        <v>32377</v>
      </c>
      <c r="D15724" s="159">
        <v>1</v>
      </c>
    </row>
    <row r="15725" spans="3:4" x14ac:dyDescent="0.25">
      <c r="C15725" s="159" t="s">
        <v>32378</v>
      </c>
      <c r="D15725" s="159">
        <v>1</v>
      </c>
    </row>
    <row r="15726" spans="3:4" x14ac:dyDescent="0.25">
      <c r="C15726" s="159" t="s">
        <v>32379</v>
      </c>
      <c r="D15726" s="159">
        <v>1</v>
      </c>
    </row>
    <row r="15727" spans="3:4" x14ac:dyDescent="0.25">
      <c r="C15727" s="159" t="s">
        <v>32380</v>
      </c>
      <c r="D15727" s="159">
        <v>1</v>
      </c>
    </row>
    <row r="15728" spans="3:4" x14ac:dyDescent="0.25">
      <c r="C15728" s="159" t="s">
        <v>32381</v>
      </c>
      <c r="D15728" s="159">
        <v>1</v>
      </c>
    </row>
    <row r="15729" spans="3:4" x14ac:dyDescent="0.25">
      <c r="C15729" s="159" t="s">
        <v>32382</v>
      </c>
      <c r="D15729" s="159">
        <v>1</v>
      </c>
    </row>
    <row r="15730" spans="3:4" x14ac:dyDescent="0.25">
      <c r="C15730" s="159" t="s">
        <v>32383</v>
      </c>
      <c r="D15730" s="159">
        <v>1</v>
      </c>
    </row>
    <row r="15731" spans="3:4" x14ac:dyDescent="0.25">
      <c r="C15731" s="159" t="s">
        <v>32384</v>
      </c>
      <c r="D15731" s="159">
        <v>1</v>
      </c>
    </row>
    <row r="15732" spans="3:4" x14ac:dyDescent="0.25">
      <c r="C15732" s="159" t="s">
        <v>32385</v>
      </c>
      <c r="D15732" s="159">
        <v>1</v>
      </c>
    </row>
    <row r="15733" spans="3:4" x14ac:dyDescent="0.25">
      <c r="C15733" s="159" t="s">
        <v>32386</v>
      </c>
      <c r="D15733" s="159">
        <v>1</v>
      </c>
    </row>
    <row r="15734" spans="3:4" x14ac:dyDescent="0.25">
      <c r="C15734" s="159" t="s">
        <v>32387</v>
      </c>
      <c r="D15734" s="159">
        <v>1</v>
      </c>
    </row>
    <row r="15735" spans="3:4" x14ac:dyDescent="0.25">
      <c r="C15735" s="159" t="s">
        <v>32388</v>
      </c>
      <c r="D15735" s="159">
        <v>1</v>
      </c>
    </row>
    <row r="15736" spans="3:4" x14ac:dyDescent="0.25">
      <c r="C15736" s="159" t="s">
        <v>32389</v>
      </c>
      <c r="D15736" s="159">
        <v>1</v>
      </c>
    </row>
    <row r="15737" spans="3:4" x14ac:dyDescent="0.25">
      <c r="C15737" s="159" t="s">
        <v>32390</v>
      </c>
      <c r="D15737" s="159">
        <v>1</v>
      </c>
    </row>
    <row r="15738" spans="3:4" x14ac:dyDescent="0.25">
      <c r="C15738" s="159" t="s">
        <v>32391</v>
      </c>
      <c r="D15738" s="159">
        <v>1</v>
      </c>
    </row>
    <row r="15739" spans="3:4" x14ac:dyDescent="0.25">
      <c r="C15739" s="159" t="s">
        <v>32392</v>
      </c>
      <c r="D15739" s="159">
        <v>1</v>
      </c>
    </row>
    <row r="15740" spans="3:4" x14ac:dyDescent="0.25">
      <c r="C15740" s="159" t="s">
        <v>32393</v>
      </c>
      <c r="D15740" s="159">
        <v>1</v>
      </c>
    </row>
    <row r="15741" spans="3:4" x14ac:dyDescent="0.25">
      <c r="C15741" s="159" t="s">
        <v>32394</v>
      </c>
      <c r="D15741" s="159">
        <v>1</v>
      </c>
    </row>
    <row r="15742" spans="3:4" x14ac:dyDescent="0.25">
      <c r="C15742" s="159" t="s">
        <v>32395</v>
      </c>
      <c r="D15742" s="159">
        <v>1</v>
      </c>
    </row>
    <row r="15743" spans="3:4" x14ac:dyDescent="0.25">
      <c r="C15743" s="159" t="s">
        <v>32396</v>
      </c>
      <c r="D15743" s="159">
        <v>1</v>
      </c>
    </row>
    <row r="15744" spans="3:4" x14ac:dyDescent="0.25">
      <c r="C15744" s="159" t="s">
        <v>32397</v>
      </c>
      <c r="D15744" s="159">
        <v>1</v>
      </c>
    </row>
    <row r="15745" spans="3:4" x14ac:dyDescent="0.25">
      <c r="C15745" s="159" t="s">
        <v>32398</v>
      </c>
      <c r="D15745" s="159">
        <v>1</v>
      </c>
    </row>
    <row r="15746" spans="3:4" x14ac:dyDescent="0.25">
      <c r="C15746" s="159" t="s">
        <v>32399</v>
      </c>
      <c r="D15746" s="159">
        <v>1</v>
      </c>
    </row>
    <row r="15747" spans="3:4" x14ac:dyDescent="0.25">
      <c r="C15747" s="159" t="s">
        <v>32400</v>
      </c>
      <c r="D15747" s="159">
        <v>1</v>
      </c>
    </row>
    <row r="15748" spans="3:4" x14ac:dyDescent="0.25">
      <c r="C15748" s="159" t="s">
        <v>32401</v>
      </c>
      <c r="D15748" s="159">
        <v>1</v>
      </c>
    </row>
    <row r="15749" spans="3:4" x14ac:dyDescent="0.25">
      <c r="C15749" s="159" t="s">
        <v>32402</v>
      </c>
      <c r="D15749" s="159">
        <v>1</v>
      </c>
    </row>
    <row r="15750" spans="3:4" x14ac:dyDescent="0.25">
      <c r="C15750" s="159" t="s">
        <v>32403</v>
      </c>
      <c r="D15750" s="159">
        <v>1</v>
      </c>
    </row>
    <row r="15751" spans="3:4" x14ac:dyDescent="0.25">
      <c r="C15751" s="159" t="s">
        <v>32404</v>
      </c>
      <c r="D15751" s="159">
        <v>1</v>
      </c>
    </row>
    <row r="15752" spans="3:4" x14ac:dyDescent="0.25">
      <c r="C15752" s="159" t="s">
        <v>32405</v>
      </c>
      <c r="D15752" s="159">
        <v>1</v>
      </c>
    </row>
    <row r="15753" spans="3:4" x14ac:dyDescent="0.25">
      <c r="C15753" s="159" t="s">
        <v>32406</v>
      </c>
      <c r="D15753" s="159">
        <v>1</v>
      </c>
    </row>
    <row r="15754" spans="3:4" x14ac:dyDescent="0.25">
      <c r="C15754" s="159" t="s">
        <v>32407</v>
      </c>
      <c r="D15754" s="159">
        <v>1</v>
      </c>
    </row>
    <row r="15755" spans="3:4" x14ac:dyDescent="0.25">
      <c r="C15755" s="159" t="s">
        <v>32408</v>
      </c>
      <c r="D15755" s="159">
        <v>1</v>
      </c>
    </row>
    <row r="15756" spans="3:4" x14ac:dyDescent="0.25">
      <c r="C15756" s="159" t="s">
        <v>32409</v>
      </c>
      <c r="D15756" s="159">
        <v>1</v>
      </c>
    </row>
    <row r="15757" spans="3:4" x14ac:dyDescent="0.25">
      <c r="C15757" s="159" t="s">
        <v>32410</v>
      </c>
      <c r="D15757" s="159">
        <v>1</v>
      </c>
    </row>
    <row r="15758" spans="3:4" x14ac:dyDescent="0.25">
      <c r="C15758" s="159" t="s">
        <v>32411</v>
      </c>
      <c r="D15758" s="159">
        <v>1</v>
      </c>
    </row>
    <row r="15759" spans="3:4" x14ac:dyDescent="0.25">
      <c r="C15759" s="159" t="s">
        <v>32412</v>
      </c>
      <c r="D15759" s="159">
        <v>1</v>
      </c>
    </row>
    <row r="15760" spans="3:4" x14ac:dyDescent="0.25">
      <c r="C15760" s="159" t="s">
        <v>32413</v>
      </c>
      <c r="D15760" s="159">
        <v>1</v>
      </c>
    </row>
    <row r="15761" spans="3:4" x14ac:dyDescent="0.25">
      <c r="C15761" s="159" t="s">
        <v>32414</v>
      </c>
      <c r="D15761" s="159">
        <v>1</v>
      </c>
    </row>
    <row r="15762" spans="3:4" x14ac:dyDescent="0.25">
      <c r="C15762" s="159" t="s">
        <v>32415</v>
      </c>
      <c r="D15762" s="159">
        <v>1</v>
      </c>
    </row>
    <row r="15763" spans="3:4" x14ac:dyDescent="0.25">
      <c r="C15763" s="159" t="s">
        <v>32416</v>
      </c>
      <c r="D15763" s="159">
        <v>1</v>
      </c>
    </row>
    <row r="15764" spans="3:4" x14ac:dyDescent="0.25">
      <c r="C15764" s="159" t="s">
        <v>32417</v>
      </c>
      <c r="D15764" s="159">
        <v>1</v>
      </c>
    </row>
    <row r="15765" spans="3:4" x14ac:dyDescent="0.25">
      <c r="C15765" s="159" t="s">
        <v>32418</v>
      </c>
      <c r="D15765" s="159">
        <v>1</v>
      </c>
    </row>
    <row r="15766" spans="3:4" x14ac:dyDescent="0.25">
      <c r="C15766" s="159" t="s">
        <v>32419</v>
      </c>
      <c r="D15766" s="159">
        <v>1</v>
      </c>
    </row>
    <row r="15767" spans="3:4" x14ac:dyDescent="0.25">
      <c r="C15767" s="159" t="s">
        <v>32420</v>
      </c>
      <c r="D15767" s="159">
        <v>1</v>
      </c>
    </row>
    <row r="15768" spans="3:4" x14ac:dyDescent="0.25">
      <c r="C15768" s="159" t="s">
        <v>32421</v>
      </c>
      <c r="D15768" s="159">
        <v>1</v>
      </c>
    </row>
    <row r="15769" spans="3:4" x14ac:dyDescent="0.25">
      <c r="C15769" s="159" t="s">
        <v>32422</v>
      </c>
      <c r="D15769" s="159">
        <v>1</v>
      </c>
    </row>
    <row r="15770" spans="3:4" x14ac:dyDescent="0.25">
      <c r="C15770" s="159" t="s">
        <v>32423</v>
      </c>
      <c r="D15770" s="159">
        <v>1</v>
      </c>
    </row>
    <row r="15771" spans="3:4" x14ac:dyDescent="0.25">
      <c r="C15771" s="159" t="s">
        <v>32424</v>
      </c>
      <c r="D15771" s="159">
        <v>1</v>
      </c>
    </row>
    <row r="15772" spans="3:4" x14ac:dyDescent="0.25">
      <c r="C15772" s="159" t="s">
        <v>32425</v>
      </c>
      <c r="D15772" s="159">
        <v>1</v>
      </c>
    </row>
    <row r="15773" spans="3:4" x14ac:dyDescent="0.25">
      <c r="C15773" s="159" t="s">
        <v>32426</v>
      </c>
      <c r="D15773" s="159">
        <v>1</v>
      </c>
    </row>
    <row r="15774" spans="3:4" x14ac:dyDescent="0.25">
      <c r="C15774" s="159" t="s">
        <v>32427</v>
      </c>
      <c r="D15774" s="159">
        <v>1</v>
      </c>
    </row>
    <row r="15775" spans="3:4" x14ac:dyDescent="0.25">
      <c r="C15775" s="159" t="s">
        <v>32428</v>
      </c>
      <c r="D15775" s="159">
        <v>1</v>
      </c>
    </row>
    <row r="15776" spans="3:4" x14ac:dyDescent="0.25">
      <c r="C15776" s="159" t="s">
        <v>32429</v>
      </c>
      <c r="D15776" s="159">
        <v>1</v>
      </c>
    </row>
    <row r="15777" spans="3:4" x14ac:dyDescent="0.25">
      <c r="C15777" s="159" t="s">
        <v>32430</v>
      </c>
      <c r="D15777" s="159">
        <v>1</v>
      </c>
    </row>
    <row r="15778" spans="3:4" x14ac:dyDescent="0.25">
      <c r="C15778" s="159" t="s">
        <v>32431</v>
      </c>
      <c r="D15778" s="159">
        <v>1</v>
      </c>
    </row>
    <row r="15779" spans="3:4" x14ac:dyDescent="0.25">
      <c r="C15779" s="159" t="s">
        <v>32432</v>
      </c>
      <c r="D15779" s="159">
        <v>1</v>
      </c>
    </row>
    <row r="15780" spans="3:4" x14ac:dyDescent="0.25">
      <c r="C15780" s="159" t="s">
        <v>32433</v>
      </c>
      <c r="D15780" s="159">
        <v>1</v>
      </c>
    </row>
    <row r="15781" spans="3:4" x14ac:dyDescent="0.25">
      <c r="C15781" s="159" t="s">
        <v>32434</v>
      </c>
      <c r="D15781" s="159">
        <v>1</v>
      </c>
    </row>
    <row r="15782" spans="3:4" x14ac:dyDescent="0.25">
      <c r="C15782" s="159" t="s">
        <v>32435</v>
      </c>
      <c r="D15782" s="159">
        <v>1</v>
      </c>
    </row>
    <row r="15783" spans="3:4" x14ac:dyDescent="0.25">
      <c r="C15783" s="159" t="s">
        <v>32436</v>
      </c>
      <c r="D15783" s="159">
        <v>1</v>
      </c>
    </row>
    <row r="15784" spans="3:4" x14ac:dyDescent="0.25">
      <c r="C15784" s="159" t="s">
        <v>32437</v>
      </c>
      <c r="D15784" s="159">
        <v>1</v>
      </c>
    </row>
    <row r="15785" spans="3:4" x14ac:dyDescent="0.25">
      <c r="C15785" s="159" t="s">
        <v>32438</v>
      </c>
      <c r="D15785" s="159">
        <v>1</v>
      </c>
    </row>
    <row r="15786" spans="3:4" x14ac:dyDescent="0.25">
      <c r="C15786" s="159" t="s">
        <v>32439</v>
      </c>
      <c r="D15786" s="159">
        <v>1</v>
      </c>
    </row>
    <row r="15787" spans="3:4" x14ac:dyDescent="0.25">
      <c r="C15787" s="159" t="s">
        <v>32440</v>
      </c>
      <c r="D15787" s="159">
        <v>1</v>
      </c>
    </row>
    <row r="15788" spans="3:4" x14ac:dyDescent="0.25">
      <c r="C15788" s="159" t="s">
        <v>32441</v>
      </c>
      <c r="D15788" s="159">
        <v>1</v>
      </c>
    </row>
    <row r="15789" spans="3:4" x14ac:dyDescent="0.25">
      <c r="C15789" s="159" t="s">
        <v>32442</v>
      </c>
      <c r="D15789" s="159">
        <v>1</v>
      </c>
    </row>
    <row r="15790" spans="3:4" x14ac:dyDescent="0.25">
      <c r="C15790" s="159" t="s">
        <v>32443</v>
      </c>
      <c r="D15790" s="159">
        <v>1</v>
      </c>
    </row>
    <row r="15791" spans="3:4" x14ac:dyDescent="0.25">
      <c r="C15791" s="159" t="s">
        <v>32444</v>
      </c>
      <c r="D15791" s="159">
        <v>1</v>
      </c>
    </row>
    <row r="15792" spans="3:4" x14ac:dyDescent="0.25">
      <c r="C15792" s="159" t="s">
        <v>32445</v>
      </c>
      <c r="D15792" s="159">
        <v>1</v>
      </c>
    </row>
    <row r="15793" spans="3:4" x14ac:dyDescent="0.25">
      <c r="C15793" s="159" t="s">
        <v>32446</v>
      </c>
      <c r="D15793" s="159">
        <v>1</v>
      </c>
    </row>
    <row r="15794" spans="3:4" x14ac:dyDescent="0.25">
      <c r="C15794" s="159" t="s">
        <v>32447</v>
      </c>
      <c r="D15794" s="159">
        <v>1</v>
      </c>
    </row>
    <row r="15795" spans="3:4" x14ac:dyDescent="0.25">
      <c r="C15795" s="159" t="s">
        <v>32448</v>
      </c>
      <c r="D15795" s="159">
        <v>1</v>
      </c>
    </row>
    <row r="15796" spans="3:4" x14ac:dyDescent="0.25">
      <c r="C15796" s="159" t="s">
        <v>32449</v>
      </c>
      <c r="D15796" s="159">
        <v>1</v>
      </c>
    </row>
    <row r="15797" spans="3:4" x14ac:dyDescent="0.25">
      <c r="C15797" s="159" t="s">
        <v>32450</v>
      </c>
      <c r="D15797" s="159">
        <v>1</v>
      </c>
    </row>
    <row r="15798" spans="3:4" x14ac:dyDescent="0.25">
      <c r="C15798" s="159" t="s">
        <v>32451</v>
      </c>
      <c r="D15798" s="159">
        <v>1</v>
      </c>
    </row>
    <row r="15799" spans="3:4" x14ac:dyDescent="0.25">
      <c r="C15799" s="159" t="s">
        <v>32452</v>
      </c>
      <c r="D15799" s="159">
        <v>1</v>
      </c>
    </row>
    <row r="15800" spans="3:4" x14ac:dyDescent="0.25">
      <c r="C15800" s="159" t="s">
        <v>32453</v>
      </c>
      <c r="D15800" s="159">
        <v>1</v>
      </c>
    </row>
    <row r="15801" spans="3:4" x14ac:dyDescent="0.25">
      <c r="C15801" s="159" t="s">
        <v>32454</v>
      </c>
      <c r="D15801" s="159">
        <v>1</v>
      </c>
    </row>
    <row r="15802" spans="3:4" x14ac:dyDescent="0.25">
      <c r="C15802" s="159" t="s">
        <v>32455</v>
      </c>
      <c r="D15802" s="159">
        <v>1</v>
      </c>
    </row>
    <row r="15803" spans="3:4" x14ac:dyDescent="0.25">
      <c r="C15803" s="159" t="s">
        <v>32456</v>
      </c>
      <c r="D15803" s="159">
        <v>1</v>
      </c>
    </row>
    <row r="15804" spans="3:4" x14ac:dyDescent="0.25">
      <c r="C15804" s="159" t="s">
        <v>32457</v>
      </c>
      <c r="D15804" s="159">
        <v>1</v>
      </c>
    </row>
    <row r="15805" spans="3:4" x14ac:dyDescent="0.25">
      <c r="C15805" s="159" t="s">
        <v>32458</v>
      </c>
      <c r="D15805" s="159">
        <v>1</v>
      </c>
    </row>
    <row r="15806" spans="3:4" x14ac:dyDescent="0.25">
      <c r="C15806" s="159" t="s">
        <v>32658</v>
      </c>
      <c r="D15806" s="159">
        <v>1</v>
      </c>
    </row>
    <row r="15807" spans="3:4" x14ac:dyDescent="0.25">
      <c r="C15807" s="159" t="s">
        <v>32659</v>
      </c>
      <c r="D15807" s="159">
        <v>1</v>
      </c>
    </row>
    <row r="15808" spans="3:4" x14ac:dyDescent="0.25">
      <c r="C15808" s="159" t="s">
        <v>32660</v>
      </c>
      <c r="D15808" s="159">
        <v>1</v>
      </c>
    </row>
    <row r="15809" spans="3:4" x14ac:dyDescent="0.25">
      <c r="C15809" s="159" t="s">
        <v>32661</v>
      </c>
      <c r="D15809" s="159">
        <v>1</v>
      </c>
    </row>
    <row r="15810" spans="3:4" x14ac:dyDescent="0.25">
      <c r="C15810" s="159" t="s">
        <v>32662</v>
      </c>
      <c r="D15810" s="159">
        <v>1</v>
      </c>
    </row>
    <row r="15811" spans="3:4" x14ac:dyDescent="0.25">
      <c r="C15811" s="159" t="s">
        <v>32663</v>
      </c>
      <c r="D15811" s="159">
        <v>1</v>
      </c>
    </row>
    <row r="15812" spans="3:4" x14ac:dyDescent="0.25">
      <c r="C15812" s="159" t="s">
        <v>32664</v>
      </c>
      <c r="D15812" s="159">
        <v>1</v>
      </c>
    </row>
    <row r="15813" spans="3:4" x14ac:dyDescent="0.25">
      <c r="C15813" s="159" t="s">
        <v>32304</v>
      </c>
      <c r="D15813" s="159">
        <v>1</v>
      </c>
    </row>
    <row r="15814" spans="3:4" x14ac:dyDescent="0.25">
      <c r="C15814" s="159" t="s">
        <v>32305</v>
      </c>
      <c r="D15814" s="159">
        <v>1</v>
      </c>
    </row>
    <row r="15815" spans="3:4" x14ac:dyDescent="0.25">
      <c r="C15815" s="159" t="s">
        <v>32306</v>
      </c>
      <c r="D15815" s="159">
        <v>1</v>
      </c>
    </row>
    <row r="15816" spans="3:4" x14ac:dyDescent="0.25">
      <c r="C15816" s="159" t="s">
        <v>32307</v>
      </c>
      <c r="D15816" s="159">
        <v>1</v>
      </c>
    </row>
    <row r="15817" spans="3:4" x14ac:dyDescent="0.25">
      <c r="C15817" s="159" t="s">
        <v>32308</v>
      </c>
      <c r="D15817" s="159">
        <v>1</v>
      </c>
    </row>
    <row r="15818" spans="3:4" x14ac:dyDescent="0.25">
      <c r="C15818" s="159" t="s">
        <v>32309</v>
      </c>
      <c r="D15818" s="159">
        <v>1</v>
      </c>
    </row>
    <row r="15819" spans="3:4" x14ac:dyDescent="0.25">
      <c r="C15819" s="159" t="s">
        <v>32310</v>
      </c>
      <c r="D15819" s="159">
        <v>1</v>
      </c>
    </row>
    <row r="15820" spans="3:4" x14ac:dyDescent="0.25">
      <c r="C15820" s="159" t="s">
        <v>32311</v>
      </c>
      <c r="D15820" s="159">
        <v>1</v>
      </c>
    </row>
    <row r="15821" spans="3:4" x14ac:dyDescent="0.25">
      <c r="C15821" s="159" t="s">
        <v>32312</v>
      </c>
      <c r="D15821" s="159">
        <v>1</v>
      </c>
    </row>
    <row r="15822" spans="3:4" x14ac:dyDescent="0.25">
      <c r="C15822" s="159" t="s">
        <v>32313</v>
      </c>
      <c r="D15822" s="159">
        <v>1</v>
      </c>
    </row>
    <row r="15823" spans="3:4" x14ac:dyDescent="0.25">
      <c r="C15823" s="159" t="s">
        <v>32314</v>
      </c>
      <c r="D15823" s="159">
        <v>1</v>
      </c>
    </row>
    <row r="15824" spans="3:4" x14ac:dyDescent="0.25">
      <c r="C15824" s="159" t="s">
        <v>32315</v>
      </c>
      <c r="D15824" s="159">
        <v>1</v>
      </c>
    </row>
    <row r="15825" spans="3:4" x14ac:dyDescent="0.25">
      <c r="C15825" s="159" t="s">
        <v>32316</v>
      </c>
      <c r="D15825" s="159">
        <v>1</v>
      </c>
    </row>
    <row r="15826" spans="3:4" x14ac:dyDescent="0.25">
      <c r="C15826" s="159" t="s">
        <v>32317</v>
      </c>
      <c r="D15826" s="159">
        <v>1</v>
      </c>
    </row>
    <row r="15827" spans="3:4" x14ac:dyDescent="0.25">
      <c r="C15827" s="159" t="s">
        <v>32318</v>
      </c>
      <c r="D15827" s="159">
        <v>1</v>
      </c>
    </row>
    <row r="15828" spans="3:4" x14ac:dyDescent="0.25">
      <c r="C15828" s="159" t="s">
        <v>32319</v>
      </c>
      <c r="D15828" s="159">
        <v>1</v>
      </c>
    </row>
    <row r="15829" spans="3:4" x14ac:dyDescent="0.25">
      <c r="C15829" s="159" t="s">
        <v>32320</v>
      </c>
      <c r="D15829" s="159">
        <v>1</v>
      </c>
    </row>
    <row r="15830" spans="3:4" x14ac:dyDescent="0.25">
      <c r="C15830" s="159" t="s">
        <v>32321</v>
      </c>
      <c r="D15830" s="159">
        <v>1</v>
      </c>
    </row>
    <row r="15831" spans="3:4" x14ac:dyDescent="0.25">
      <c r="C15831" s="159" t="s">
        <v>32531</v>
      </c>
      <c r="D15831" s="159">
        <v>1</v>
      </c>
    </row>
    <row r="15832" spans="3:4" x14ac:dyDescent="0.25">
      <c r="C15832" s="159" t="s">
        <v>32532</v>
      </c>
      <c r="D15832" s="159">
        <v>1</v>
      </c>
    </row>
    <row r="15833" spans="3:4" x14ac:dyDescent="0.25">
      <c r="C15833" s="159" t="s">
        <v>32533</v>
      </c>
      <c r="D15833" s="159">
        <v>1</v>
      </c>
    </row>
    <row r="15834" spans="3:4" x14ac:dyDescent="0.25">
      <c r="C15834" s="159" t="s">
        <v>32534</v>
      </c>
      <c r="D15834" s="159">
        <v>1</v>
      </c>
    </row>
    <row r="15835" spans="3:4" x14ac:dyDescent="0.25">
      <c r="C15835" s="159" t="s">
        <v>32535</v>
      </c>
      <c r="D15835" s="159">
        <v>1</v>
      </c>
    </row>
    <row r="15836" spans="3:4" x14ac:dyDescent="0.25">
      <c r="C15836" s="159" t="s">
        <v>32536</v>
      </c>
      <c r="D15836" s="159">
        <v>1</v>
      </c>
    </row>
    <row r="15837" spans="3:4" x14ac:dyDescent="0.25">
      <c r="C15837" s="159" t="s">
        <v>32537</v>
      </c>
      <c r="D15837" s="159">
        <v>1</v>
      </c>
    </row>
    <row r="15838" spans="3:4" x14ac:dyDescent="0.25">
      <c r="C15838" s="159" t="s">
        <v>32538</v>
      </c>
      <c r="D15838" s="159">
        <v>1</v>
      </c>
    </row>
    <row r="15839" spans="3:4" x14ac:dyDescent="0.25">
      <c r="C15839" s="159" t="s">
        <v>32539</v>
      </c>
      <c r="D15839" s="159">
        <v>1</v>
      </c>
    </row>
    <row r="15840" spans="3:4" x14ac:dyDescent="0.25">
      <c r="C15840" s="159" t="s">
        <v>32540</v>
      </c>
      <c r="D15840" s="159">
        <v>1</v>
      </c>
    </row>
    <row r="15841" spans="3:4" x14ac:dyDescent="0.25">
      <c r="C15841" s="159" t="s">
        <v>32541</v>
      </c>
      <c r="D15841" s="159">
        <v>1</v>
      </c>
    </row>
    <row r="15842" spans="3:4" x14ac:dyDescent="0.25">
      <c r="C15842" s="159" t="s">
        <v>32542</v>
      </c>
      <c r="D15842" s="159">
        <v>1</v>
      </c>
    </row>
    <row r="15843" spans="3:4" x14ac:dyDescent="0.25">
      <c r="C15843" s="159" t="s">
        <v>32543</v>
      </c>
      <c r="D15843" s="159">
        <v>1</v>
      </c>
    </row>
    <row r="15844" spans="3:4" x14ac:dyDescent="0.25">
      <c r="C15844" s="159" t="s">
        <v>32544</v>
      </c>
      <c r="D15844" s="159">
        <v>1</v>
      </c>
    </row>
    <row r="15845" spans="3:4" x14ac:dyDescent="0.25">
      <c r="C15845" s="159" t="s">
        <v>32545</v>
      </c>
      <c r="D15845" s="159">
        <v>1</v>
      </c>
    </row>
    <row r="15846" spans="3:4" x14ac:dyDescent="0.25">
      <c r="C15846" s="159" t="s">
        <v>32546</v>
      </c>
      <c r="D15846" s="159">
        <v>1</v>
      </c>
    </row>
    <row r="15847" spans="3:4" x14ac:dyDescent="0.25">
      <c r="C15847" s="159" t="s">
        <v>32547</v>
      </c>
      <c r="D15847" s="159">
        <v>1</v>
      </c>
    </row>
    <row r="15848" spans="3:4" x14ac:dyDescent="0.25">
      <c r="C15848" s="159" t="s">
        <v>32548</v>
      </c>
      <c r="D15848" s="159">
        <v>1</v>
      </c>
    </row>
    <row r="15849" spans="3:4" x14ac:dyDescent="0.25">
      <c r="C15849" s="159" t="s">
        <v>32549</v>
      </c>
      <c r="D15849" s="159">
        <v>1</v>
      </c>
    </row>
    <row r="15850" spans="3:4" x14ac:dyDescent="0.25">
      <c r="C15850" s="159" t="s">
        <v>32550</v>
      </c>
      <c r="D15850" s="159">
        <v>1</v>
      </c>
    </row>
    <row r="15851" spans="3:4" x14ac:dyDescent="0.25">
      <c r="C15851" s="159" t="s">
        <v>32551</v>
      </c>
      <c r="D15851" s="159">
        <v>1</v>
      </c>
    </row>
    <row r="15852" spans="3:4" x14ac:dyDescent="0.25">
      <c r="C15852" s="159" t="s">
        <v>32552</v>
      </c>
      <c r="D15852" s="159">
        <v>1</v>
      </c>
    </row>
    <row r="15853" spans="3:4" x14ac:dyDescent="0.25">
      <c r="C15853" s="159" t="s">
        <v>32553</v>
      </c>
      <c r="D15853" s="159">
        <v>1</v>
      </c>
    </row>
    <row r="15854" spans="3:4" x14ac:dyDescent="0.25">
      <c r="C15854" s="159" t="s">
        <v>32554</v>
      </c>
      <c r="D15854" s="159">
        <v>1</v>
      </c>
    </row>
    <row r="15855" spans="3:4" x14ac:dyDescent="0.25">
      <c r="C15855" s="159" t="s">
        <v>32555</v>
      </c>
      <c r="D15855" s="159">
        <v>1</v>
      </c>
    </row>
    <row r="15856" spans="3:4" x14ac:dyDescent="0.25">
      <c r="C15856" s="159" t="s">
        <v>32556</v>
      </c>
      <c r="D15856" s="159">
        <v>1</v>
      </c>
    </row>
    <row r="15857" spans="3:4" x14ac:dyDescent="0.25">
      <c r="C15857" s="159" t="s">
        <v>32557</v>
      </c>
      <c r="D15857" s="159">
        <v>1</v>
      </c>
    </row>
    <row r="15858" spans="3:4" x14ac:dyDescent="0.25">
      <c r="C15858" s="159" t="s">
        <v>32558</v>
      </c>
      <c r="D15858" s="159">
        <v>1</v>
      </c>
    </row>
    <row r="15859" spans="3:4" x14ac:dyDescent="0.25">
      <c r="C15859" s="159" t="s">
        <v>32559</v>
      </c>
      <c r="D15859" s="159">
        <v>1</v>
      </c>
    </row>
    <row r="15860" spans="3:4" x14ac:dyDescent="0.25">
      <c r="C15860" s="159" t="s">
        <v>32560</v>
      </c>
      <c r="D15860" s="159">
        <v>1</v>
      </c>
    </row>
    <row r="15861" spans="3:4" x14ac:dyDescent="0.25">
      <c r="C15861" s="159" t="s">
        <v>32561</v>
      </c>
      <c r="D15861" s="159">
        <v>1</v>
      </c>
    </row>
    <row r="15862" spans="3:4" x14ac:dyDescent="0.25">
      <c r="C15862" s="159" t="s">
        <v>32562</v>
      </c>
      <c r="D15862" s="159">
        <v>1</v>
      </c>
    </row>
    <row r="15863" spans="3:4" x14ac:dyDescent="0.25">
      <c r="C15863" s="159" t="s">
        <v>32563</v>
      </c>
      <c r="D15863" s="159">
        <v>1</v>
      </c>
    </row>
    <row r="15864" spans="3:4" x14ac:dyDescent="0.25">
      <c r="C15864" s="159" t="s">
        <v>32564</v>
      </c>
      <c r="D15864" s="159">
        <v>1</v>
      </c>
    </row>
    <row r="15865" spans="3:4" x14ac:dyDescent="0.25">
      <c r="C15865" s="159" t="s">
        <v>32565</v>
      </c>
      <c r="D15865" s="159">
        <v>1</v>
      </c>
    </row>
    <row r="15866" spans="3:4" x14ac:dyDescent="0.25">
      <c r="C15866" s="159" t="s">
        <v>32566</v>
      </c>
      <c r="D15866" s="159">
        <v>1</v>
      </c>
    </row>
    <row r="15867" spans="3:4" x14ac:dyDescent="0.25">
      <c r="C15867" s="159" t="s">
        <v>32567</v>
      </c>
      <c r="D15867" s="159">
        <v>1</v>
      </c>
    </row>
    <row r="15868" spans="3:4" x14ac:dyDescent="0.25">
      <c r="C15868" s="159" t="s">
        <v>32568</v>
      </c>
      <c r="D15868" s="159">
        <v>1</v>
      </c>
    </row>
    <row r="15869" spans="3:4" x14ac:dyDescent="0.25">
      <c r="C15869" s="159" t="s">
        <v>32569</v>
      </c>
      <c r="D15869" s="159">
        <v>1</v>
      </c>
    </row>
    <row r="15870" spans="3:4" x14ac:dyDescent="0.25">
      <c r="C15870" s="159" t="s">
        <v>32570</v>
      </c>
      <c r="D15870" s="159">
        <v>1</v>
      </c>
    </row>
    <row r="15871" spans="3:4" x14ac:dyDescent="0.25">
      <c r="C15871" s="159" t="s">
        <v>32571</v>
      </c>
      <c r="D15871" s="159">
        <v>1</v>
      </c>
    </row>
    <row r="15872" spans="3:4" x14ac:dyDescent="0.25">
      <c r="C15872" s="159" t="s">
        <v>32572</v>
      </c>
      <c r="D15872" s="159">
        <v>1</v>
      </c>
    </row>
    <row r="15873" spans="3:4" x14ac:dyDescent="0.25">
      <c r="C15873" s="159" t="s">
        <v>32573</v>
      </c>
      <c r="D15873" s="159">
        <v>1</v>
      </c>
    </row>
    <row r="15874" spans="3:4" x14ac:dyDescent="0.25">
      <c r="C15874" s="159" t="s">
        <v>32574</v>
      </c>
      <c r="D15874" s="159">
        <v>1</v>
      </c>
    </row>
    <row r="15875" spans="3:4" x14ac:dyDescent="0.25">
      <c r="C15875" s="159" t="s">
        <v>32575</v>
      </c>
      <c r="D15875" s="159">
        <v>1</v>
      </c>
    </row>
    <row r="15876" spans="3:4" x14ac:dyDescent="0.25">
      <c r="C15876" s="159" t="s">
        <v>32576</v>
      </c>
      <c r="D15876" s="159">
        <v>1</v>
      </c>
    </row>
    <row r="15877" spans="3:4" x14ac:dyDescent="0.25">
      <c r="C15877" s="159" t="s">
        <v>32577</v>
      </c>
      <c r="D15877" s="159">
        <v>1</v>
      </c>
    </row>
    <row r="15878" spans="3:4" x14ac:dyDescent="0.25">
      <c r="C15878" s="159" t="s">
        <v>32578</v>
      </c>
      <c r="D15878" s="159">
        <v>1</v>
      </c>
    </row>
    <row r="15879" spans="3:4" x14ac:dyDescent="0.25">
      <c r="C15879" s="159" t="s">
        <v>32579</v>
      </c>
      <c r="D15879" s="159">
        <v>1</v>
      </c>
    </row>
    <row r="15880" spans="3:4" x14ac:dyDescent="0.25">
      <c r="C15880" s="159" t="s">
        <v>32580</v>
      </c>
      <c r="D15880" s="159">
        <v>1</v>
      </c>
    </row>
    <row r="15881" spans="3:4" x14ac:dyDescent="0.25">
      <c r="C15881" s="159" t="s">
        <v>32676</v>
      </c>
      <c r="D15881" s="159">
        <v>1</v>
      </c>
    </row>
    <row r="15882" spans="3:4" x14ac:dyDescent="0.25">
      <c r="C15882" s="159" t="s">
        <v>32582</v>
      </c>
      <c r="D15882" s="159">
        <v>1</v>
      </c>
    </row>
    <row r="15883" spans="3:4" x14ac:dyDescent="0.25">
      <c r="C15883" s="159" t="s">
        <v>32583</v>
      </c>
      <c r="D15883" s="159">
        <v>1</v>
      </c>
    </row>
    <row r="15884" spans="3:4" x14ac:dyDescent="0.25">
      <c r="C15884" s="159" t="s">
        <v>32584</v>
      </c>
      <c r="D15884" s="159">
        <v>1</v>
      </c>
    </row>
    <row r="15885" spans="3:4" x14ac:dyDescent="0.25">
      <c r="C15885" s="159" t="s">
        <v>32585</v>
      </c>
      <c r="D15885" s="159">
        <v>1</v>
      </c>
    </row>
    <row r="15886" spans="3:4" x14ac:dyDescent="0.25">
      <c r="C15886" s="159" t="s">
        <v>32586</v>
      </c>
      <c r="D15886" s="159">
        <v>1</v>
      </c>
    </row>
    <row r="15887" spans="3:4" x14ac:dyDescent="0.25">
      <c r="C15887" s="159" t="s">
        <v>32587</v>
      </c>
      <c r="D15887" s="159">
        <v>1</v>
      </c>
    </row>
    <row r="15888" spans="3:4" x14ac:dyDescent="0.25">
      <c r="C15888" s="159" t="s">
        <v>32588</v>
      </c>
      <c r="D15888" s="159">
        <v>1</v>
      </c>
    </row>
    <row r="15889" spans="3:4" x14ac:dyDescent="0.25">
      <c r="C15889" s="159" t="s">
        <v>32589</v>
      </c>
      <c r="D15889" s="159">
        <v>1</v>
      </c>
    </row>
    <row r="15890" spans="3:4" x14ac:dyDescent="0.25">
      <c r="C15890" s="159" t="s">
        <v>32590</v>
      </c>
      <c r="D15890" s="159">
        <v>1</v>
      </c>
    </row>
    <row r="15891" spans="3:4" x14ac:dyDescent="0.25">
      <c r="C15891" s="159" t="s">
        <v>32591</v>
      </c>
      <c r="D15891" s="159">
        <v>1</v>
      </c>
    </row>
    <row r="15892" spans="3:4" x14ac:dyDescent="0.25">
      <c r="C15892" s="159" t="s">
        <v>32601</v>
      </c>
      <c r="D15892" s="159">
        <v>1</v>
      </c>
    </row>
    <row r="15893" spans="3:4" x14ac:dyDescent="0.25">
      <c r="C15893" s="159" t="s">
        <v>32602</v>
      </c>
      <c r="D15893" s="159">
        <v>1</v>
      </c>
    </row>
    <row r="15894" spans="3:4" x14ac:dyDescent="0.25">
      <c r="C15894" s="159" t="s">
        <v>32603</v>
      </c>
      <c r="D15894" s="159">
        <v>1</v>
      </c>
    </row>
    <row r="15895" spans="3:4" x14ac:dyDescent="0.25">
      <c r="C15895" s="159" t="s">
        <v>32604</v>
      </c>
      <c r="D15895" s="159">
        <v>1</v>
      </c>
    </row>
    <row r="15896" spans="3:4" x14ac:dyDescent="0.25">
      <c r="C15896" s="159" t="s">
        <v>32605</v>
      </c>
      <c r="D15896" s="159">
        <v>1</v>
      </c>
    </row>
    <row r="15897" spans="3:4" x14ac:dyDescent="0.25">
      <c r="C15897" s="159" t="s">
        <v>32606</v>
      </c>
      <c r="D15897" s="159">
        <v>1</v>
      </c>
    </row>
    <row r="15898" spans="3:4" x14ac:dyDescent="0.25">
      <c r="C15898" s="159" t="s">
        <v>32607</v>
      </c>
      <c r="D15898" s="159">
        <v>1</v>
      </c>
    </row>
    <row r="15899" spans="3:4" x14ac:dyDescent="0.25">
      <c r="C15899" s="159" t="s">
        <v>32608</v>
      </c>
      <c r="D15899" s="159">
        <v>1</v>
      </c>
    </row>
    <row r="15900" spans="3:4" x14ac:dyDescent="0.25">
      <c r="C15900" s="159" t="s">
        <v>32609</v>
      </c>
      <c r="D15900" s="159">
        <v>1</v>
      </c>
    </row>
    <row r="15901" spans="3:4" x14ac:dyDescent="0.25">
      <c r="C15901" s="159" t="s">
        <v>32610</v>
      </c>
      <c r="D15901" s="159">
        <v>1</v>
      </c>
    </row>
    <row r="15902" spans="3:4" x14ac:dyDescent="0.25">
      <c r="C15902" s="159" t="s">
        <v>32611</v>
      </c>
      <c r="D15902" s="159">
        <v>1</v>
      </c>
    </row>
    <row r="15903" spans="3:4" x14ac:dyDescent="0.25">
      <c r="C15903" s="159" t="s">
        <v>32612</v>
      </c>
      <c r="D15903" s="159">
        <v>1</v>
      </c>
    </row>
    <row r="15904" spans="3:4" x14ac:dyDescent="0.25">
      <c r="C15904" s="159" t="s">
        <v>32613</v>
      </c>
      <c r="D15904" s="159">
        <v>1</v>
      </c>
    </row>
    <row r="15905" spans="3:4" x14ac:dyDescent="0.25">
      <c r="C15905" s="159" t="s">
        <v>32614</v>
      </c>
      <c r="D15905" s="159">
        <v>1</v>
      </c>
    </row>
    <row r="15906" spans="3:4" x14ac:dyDescent="0.25">
      <c r="C15906" s="159" t="s">
        <v>32679</v>
      </c>
      <c r="D15906" s="159">
        <v>1</v>
      </c>
    </row>
    <row r="15907" spans="3:4" x14ac:dyDescent="0.25">
      <c r="C15907" s="159" t="s">
        <v>32680</v>
      </c>
      <c r="D15907" s="159">
        <v>1</v>
      </c>
    </row>
    <row r="15908" spans="3:4" x14ac:dyDescent="0.25">
      <c r="C15908" s="159" t="s">
        <v>32681</v>
      </c>
      <c r="D15908" s="159">
        <v>1</v>
      </c>
    </row>
    <row r="15909" spans="3:4" x14ac:dyDescent="0.25">
      <c r="C15909" s="159" t="s">
        <v>32682</v>
      </c>
      <c r="D15909" s="159">
        <v>1</v>
      </c>
    </row>
    <row r="15910" spans="3:4" x14ac:dyDescent="0.25">
      <c r="C15910" s="159" t="s">
        <v>32683</v>
      </c>
      <c r="D15910" s="159">
        <v>1</v>
      </c>
    </row>
    <row r="15911" spans="3:4" x14ac:dyDescent="0.25">
      <c r="C15911" s="159" t="s">
        <v>32684</v>
      </c>
      <c r="D15911" s="159">
        <v>1</v>
      </c>
    </row>
    <row r="15912" spans="3:4" x14ac:dyDescent="0.25">
      <c r="C15912" s="159" t="s">
        <v>32685</v>
      </c>
      <c r="D15912" s="159">
        <v>1</v>
      </c>
    </row>
    <row r="15913" spans="3:4" x14ac:dyDescent="0.25">
      <c r="C15913" s="159" t="s">
        <v>32686</v>
      </c>
      <c r="D15913" s="159">
        <v>1</v>
      </c>
    </row>
    <row r="15914" spans="3:4" x14ac:dyDescent="0.25">
      <c r="C15914" s="159" t="s">
        <v>32687</v>
      </c>
      <c r="D15914" s="159">
        <v>1</v>
      </c>
    </row>
    <row r="15915" spans="3:4" x14ac:dyDescent="0.25">
      <c r="C15915" s="159" t="s">
        <v>32688</v>
      </c>
      <c r="D15915" s="159">
        <v>1</v>
      </c>
    </row>
    <row r="15916" spans="3:4" x14ac:dyDescent="0.25">
      <c r="C15916" s="159" t="s">
        <v>32689</v>
      </c>
      <c r="D15916" s="159">
        <v>1</v>
      </c>
    </row>
    <row r="15917" spans="3:4" x14ac:dyDescent="0.25">
      <c r="C15917" s="159" t="s">
        <v>32690</v>
      </c>
      <c r="D15917" s="159">
        <v>1</v>
      </c>
    </row>
    <row r="15918" spans="3:4" x14ac:dyDescent="0.25">
      <c r="C15918" s="159" t="s">
        <v>32691</v>
      </c>
      <c r="D15918" s="159">
        <v>1</v>
      </c>
    </row>
    <row r="15919" spans="3:4" x14ac:dyDescent="0.25">
      <c r="C15919" s="159" t="s">
        <v>32692</v>
      </c>
      <c r="D15919" s="159">
        <v>1</v>
      </c>
    </row>
    <row r="15920" spans="3:4" x14ac:dyDescent="0.25">
      <c r="C15920" s="159" t="s">
        <v>32693</v>
      </c>
      <c r="D15920" s="159">
        <v>1</v>
      </c>
    </row>
    <row r="15921" spans="3:4" x14ac:dyDescent="0.25">
      <c r="C15921" s="159" t="s">
        <v>32694</v>
      </c>
      <c r="D15921" s="159">
        <v>1</v>
      </c>
    </row>
    <row r="15922" spans="3:4" x14ac:dyDescent="0.25">
      <c r="C15922" s="159" t="s">
        <v>32695</v>
      </c>
      <c r="D15922" s="159">
        <v>1</v>
      </c>
    </row>
    <row r="15923" spans="3:4" x14ac:dyDescent="0.25">
      <c r="C15923" s="159" t="s">
        <v>32696</v>
      </c>
      <c r="D15923" s="159">
        <v>1</v>
      </c>
    </row>
    <row r="15924" spans="3:4" x14ac:dyDescent="0.25">
      <c r="C15924" s="159" t="s">
        <v>32697</v>
      </c>
      <c r="D15924" s="159">
        <v>1</v>
      </c>
    </row>
    <row r="15925" spans="3:4" x14ac:dyDescent="0.25">
      <c r="C15925" s="159" t="s">
        <v>32698</v>
      </c>
      <c r="D15925" s="159">
        <v>1</v>
      </c>
    </row>
    <row r="15926" spans="3:4" x14ac:dyDescent="0.25">
      <c r="C15926" s="159" t="s">
        <v>32699</v>
      </c>
      <c r="D15926" s="159">
        <v>1</v>
      </c>
    </row>
    <row r="15927" spans="3:4" x14ac:dyDescent="0.25">
      <c r="C15927" s="159" t="s">
        <v>32700</v>
      </c>
      <c r="D15927" s="159">
        <v>1</v>
      </c>
    </row>
    <row r="15928" spans="3:4" x14ac:dyDescent="0.25">
      <c r="C15928" s="159" t="s">
        <v>32701</v>
      </c>
      <c r="D15928" s="159">
        <v>1</v>
      </c>
    </row>
    <row r="15929" spans="3:4" x14ac:dyDescent="0.25">
      <c r="C15929" s="159" t="s">
        <v>32702</v>
      </c>
      <c r="D15929" s="159">
        <v>1</v>
      </c>
    </row>
    <row r="15930" spans="3:4" x14ac:dyDescent="0.25">
      <c r="C15930" s="159" t="s">
        <v>32703</v>
      </c>
      <c r="D15930" s="159">
        <v>1</v>
      </c>
    </row>
    <row r="15931" spans="3:4" x14ac:dyDescent="0.25">
      <c r="C15931" s="159" t="s">
        <v>32704</v>
      </c>
      <c r="D15931" s="159">
        <v>1</v>
      </c>
    </row>
    <row r="15932" spans="3:4" x14ac:dyDescent="0.25">
      <c r="C15932" s="159" t="s">
        <v>32705</v>
      </c>
      <c r="D15932" s="159">
        <v>1</v>
      </c>
    </row>
    <row r="15933" spans="3:4" x14ac:dyDescent="0.25">
      <c r="C15933" s="159" t="s">
        <v>32706</v>
      </c>
      <c r="D15933" s="159">
        <v>1</v>
      </c>
    </row>
    <row r="15934" spans="3:4" x14ac:dyDescent="0.25">
      <c r="C15934" s="159" t="s">
        <v>32707</v>
      </c>
      <c r="D15934" s="159">
        <v>1</v>
      </c>
    </row>
    <row r="15935" spans="3:4" x14ac:dyDescent="0.25">
      <c r="C15935" s="159" t="s">
        <v>32652</v>
      </c>
      <c r="D15935" s="159">
        <v>1</v>
      </c>
    </row>
    <row r="15936" spans="3:4" x14ac:dyDescent="0.25">
      <c r="C15936" s="159" t="s">
        <v>32653</v>
      </c>
      <c r="D15936" s="159">
        <v>1</v>
      </c>
    </row>
    <row r="15937" spans="3:4" x14ac:dyDescent="0.25">
      <c r="C15937" s="159" t="s">
        <v>32654</v>
      </c>
      <c r="D15937" s="159">
        <v>1</v>
      </c>
    </row>
    <row r="15938" spans="3:4" x14ac:dyDescent="0.25">
      <c r="C15938" s="159" t="s">
        <v>32655</v>
      </c>
      <c r="D15938" s="159">
        <v>1</v>
      </c>
    </row>
    <row r="15939" spans="3:4" x14ac:dyDescent="0.25">
      <c r="C15939" s="159" t="s">
        <v>32656</v>
      </c>
      <c r="D15939" s="159">
        <v>1</v>
      </c>
    </row>
    <row r="15940" spans="3:4" x14ac:dyDescent="0.25">
      <c r="C15940" s="159" t="s">
        <v>32657</v>
      </c>
      <c r="D15940" s="159">
        <v>1</v>
      </c>
    </row>
    <row r="15941" spans="3:4" x14ac:dyDescent="0.25">
      <c r="C15941" s="159" t="s">
        <v>32854</v>
      </c>
      <c r="D15941" s="159">
        <v>1</v>
      </c>
    </row>
    <row r="15942" spans="3:4" x14ac:dyDescent="0.25">
      <c r="C15942" s="159" t="s">
        <v>32855</v>
      </c>
      <c r="D15942" s="159">
        <v>1</v>
      </c>
    </row>
    <row r="15943" spans="3:4" x14ac:dyDescent="0.25">
      <c r="C15943" s="159" t="s">
        <v>32856</v>
      </c>
      <c r="D15943" s="159">
        <v>1</v>
      </c>
    </row>
    <row r="15944" spans="3:4" x14ac:dyDescent="0.25">
      <c r="C15944" s="159" t="s">
        <v>32857</v>
      </c>
      <c r="D15944" s="159">
        <v>1</v>
      </c>
    </row>
    <row r="15945" spans="3:4" x14ac:dyDescent="0.25">
      <c r="C15945" s="159" t="s">
        <v>32858</v>
      </c>
      <c r="D15945" s="159">
        <v>1</v>
      </c>
    </row>
    <row r="15946" spans="3:4" x14ac:dyDescent="0.25">
      <c r="C15946" s="159" t="s">
        <v>32859</v>
      </c>
      <c r="D15946" s="159">
        <v>1</v>
      </c>
    </row>
    <row r="15947" spans="3:4" x14ac:dyDescent="0.25">
      <c r="C15947" s="159" t="s">
        <v>32860</v>
      </c>
      <c r="D15947" s="159">
        <v>1</v>
      </c>
    </row>
    <row r="15948" spans="3:4" x14ac:dyDescent="0.25">
      <c r="C15948" s="159" t="s">
        <v>32861</v>
      </c>
      <c r="D15948" s="159">
        <v>1</v>
      </c>
    </row>
    <row r="15949" spans="3:4" x14ac:dyDescent="0.25">
      <c r="C15949" s="159" t="s">
        <v>32862</v>
      </c>
      <c r="D15949" s="159">
        <v>1</v>
      </c>
    </row>
    <row r="15950" spans="3:4" x14ac:dyDescent="0.25">
      <c r="C15950" s="159" t="s">
        <v>32863</v>
      </c>
      <c r="D15950" s="159">
        <v>1</v>
      </c>
    </row>
    <row r="15951" spans="3:4" x14ac:dyDescent="0.25">
      <c r="C15951" s="159" t="s">
        <v>32864</v>
      </c>
      <c r="D15951" s="159">
        <v>1</v>
      </c>
    </row>
    <row r="15952" spans="3:4" x14ac:dyDescent="0.25">
      <c r="C15952" s="159" t="s">
        <v>32865</v>
      </c>
      <c r="D15952" s="159">
        <v>1</v>
      </c>
    </row>
    <row r="15953" spans="3:4" x14ac:dyDescent="0.25">
      <c r="C15953" s="159" t="s">
        <v>32866</v>
      </c>
      <c r="D15953" s="159">
        <v>1</v>
      </c>
    </row>
    <row r="15954" spans="3:4" x14ac:dyDescent="0.25">
      <c r="C15954" s="159" t="s">
        <v>32867</v>
      </c>
      <c r="D15954" s="159">
        <v>1</v>
      </c>
    </row>
    <row r="15955" spans="3:4" x14ac:dyDescent="0.25">
      <c r="C15955" s="159" t="s">
        <v>32765</v>
      </c>
      <c r="D15955" s="159">
        <v>1</v>
      </c>
    </row>
    <row r="15956" spans="3:4" x14ac:dyDescent="0.25">
      <c r="C15956" s="159" t="s">
        <v>32766</v>
      </c>
      <c r="D15956" s="159">
        <v>1</v>
      </c>
    </row>
    <row r="15957" spans="3:4" x14ac:dyDescent="0.25">
      <c r="C15957" s="159" t="s">
        <v>32767</v>
      </c>
      <c r="D15957" s="159">
        <v>1</v>
      </c>
    </row>
    <row r="15958" spans="3:4" x14ac:dyDescent="0.25">
      <c r="C15958" s="159" t="s">
        <v>32768</v>
      </c>
      <c r="D15958" s="159">
        <v>1</v>
      </c>
    </row>
    <row r="15959" spans="3:4" x14ac:dyDescent="0.25">
      <c r="C15959" s="159" t="s">
        <v>32769</v>
      </c>
      <c r="D15959" s="159">
        <v>1</v>
      </c>
    </row>
    <row r="15960" spans="3:4" x14ac:dyDescent="0.25">
      <c r="C15960" s="159" t="s">
        <v>32770</v>
      </c>
      <c r="D15960" s="159">
        <v>1</v>
      </c>
    </row>
    <row r="15961" spans="3:4" x14ac:dyDescent="0.25">
      <c r="C15961" s="159" t="s">
        <v>32771</v>
      </c>
      <c r="D15961" s="159">
        <v>1</v>
      </c>
    </row>
    <row r="15962" spans="3:4" x14ac:dyDescent="0.25">
      <c r="C15962" s="159" t="s">
        <v>32772</v>
      </c>
      <c r="D15962" s="159">
        <v>1</v>
      </c>
    </row>
    <row r="15963" spans="3:4" x14ac:dyDescent="0.25">
      <c r="C15963" s="159" t="s">
        <v>32773</v>
      </c>
      <c r="D15963" s="159">
        <v>1</v>
      </c>
    </row>
    <row r="15964" spans="3:4" x14ac:dyDescent="0.25">
      <c r="C15964" s="159" t="s">
        <v>32774</v>
      </c>
      <c r="D15964" s="159">
        <v>1</v>
      </c>
    </row>
    <row r="15965" spans="3:4" x14ac:dyDescent="0.25">
      <c r="C15965" s="159" t="s">
        <v>32775</v>
      </c>
      <c r="D15965" s="159">
        <v>1</v>
      </c>
    </row>
    <row r="15966" spans="3:4" x14ac:dyDescent="0.25">
      <c r="C15966" s="159" t="s">
        <v>32776</v>
      </c>
      <c r="D15966" s="159">
        <v>1</v>
      </c>
    </row>
    <row r="15967" spans="3:4" x14ac:dyDescent="0.25">
      <c r="C15967" s="159" t="s">
        <v>32777</v>
      </c>
      <c r="D15967" s="159">
        <v>1</v>
      </c>
    </row>
    <row r="15968" spans="3:4" x14ac:dyDescent="0.25">
      <c r="C15968" s="159" t="s">
        <v>32778</v>
      </c>
      <c r="D15968" s="159">
        <v>1</v>
      </c>
    </row>
    <row r="15969" spans="3:4" x14ac:dyDescent="0.25">
      <c r="C15969" s="159" t="s">
        <v>32779</v>
      </c>
      <c r="D15969" s="159">
        <v>1</v>
      </c>
    </row>
    <row r="15970" spans="3:4" x14ac:dyDescent="0.25">
      <c r="C15970" s="159" t="s">
        <v>32780</v>
      </c>
      <c r="D15970" s="159">
        <v>1</v>
      </c>
    </row>
    <row r="15971" spans="3:4" x14ac:dyDescent="0.25">
      <c r="C15971" s="159" t="s">
        <v>32781</v>
      </c>
      <c r="D15971" s="159">
        <v>1</v>
      </c>
    </row>
    <row r="15972" spans="3:4" x14ac:dyDescent="0.25">
      <c r="C15972" s="159" t="s">
        <v>32782</v>
      </c>
      <c r="D15972" s="159">
        <v>1</v>
      </c>
    </row>
    <row r="15973" spans="3:4" x14ac:dyDescent="0.25">
      <c r="C15973" s="159" t="s">
        <v>32783</v>
      </c>
      <c r="D15973" s="159">
        <v>1</v>
      </c>
    </row>
    <row r="15974" spans="3:4" x14ac:dyDescent="0.25">
      <c r="C15974" s="159" t="s">
        <v>32784</v>
      </c>
      <c r="D15974" s="159">
        <v>1</v>
      </c>
    </row>
    <row r="15975" spans="3:4" x14ac:dyDescent="0.25">
      <c r="C15975" s="159" t="s">
        <v>32785</v>
      </c>
      <c r="D15975" s="159">
        <v>1</v>
      </c>
    </row>
    <row r="15976" spans="3:4" x14ac:dyDescent="0.25">
      <c r="C15976" s="159" t="s">
        <v>32786</v>
      </c>
      <c r="D15976" s="159">
        <v>1</v>
      </c>
    </row>
    <row r="15977" spans="3:4" x14ac:dyDescent="0.25">
      <c r="C15977" s="159" t="s">
        <v>32787</v>
      </c>
      <c r="D15977" s="159">
        <v>1</v>
      </c>
    </row>
    <row r="15978" spans="3:4" x14ac:dyDescent="0.25">
      <c r="C15978" s="159" t="s">
        <v>32788</v>
      </c>
      <c r="D15978" s="159">
        <v>1</v>
      </c>
    </row>
    <row r="15979" spans="3:4" x14ac:dyDescent="0.25">
      <c r="C15979" s="159" t="s">
        <v>32789</v>
      </c>
      <c r="D15979" s="159">
        <v>1</v>
      </c>
    </row>
    <row r="15980" spans="3:4" x14ac:dyDescent="0.25">
      <c r="C15980" s="159" t="s">
        <v>32790</v>
      </c>
      <c r="D15980" s="159">
        <v>1</v>
      </c>
    </row>
    <row r="15981" spans="3:4" x14ac:dyDescent="0.25">
      <c r="C15981" s="159" t="s">
        <v>32791</v>
      </c>
      <c r="D15981" s="159">
        <v>1</v>
      </c>
    </row>
    <row r="15982" spans="3:4" x14ac:dyDescent="0.25">
      <c r="C15982" s="159" t="s">
        <v>32792</v>
      </c>
      <c r="D15982" s="159">
        <v>1</v>
      </c>
    </row>
    <row r="15983" spans="3:4" x14ac:dyDescent="0.25">
      <c r="C15983" s="159" t="s">
        <v>32793</v>
      </c>
      <c r="D15983" s="159">
        <v>1</v>
      </c>
    </row>
    <row r="15984" spans="3:4" x14ac:dyDescent="0.25">
      <c r="C15984" s="159" t="s">
        <v>32794</v>
      </c>
      <c r="D15984" s="159">
        <v>1</v>
      </c>
    </row>
    <row r="15985" spans="3:4" x14ac:dyDescent="0.25">
      <c r="C15985" s="159" t="s">
        <v>32795</v>
      </c>
      <c r="D15985" s="159">
        <v>1</v>
      </c>
    </row>
    <row r="15986" spans="3:4" x14ac:dyDescent="0.25">
      <c r="C15986" s="159" t="s">
        <v>32796</v>
      </c>
      <c r="D15986" s="159">
        <v>1</v>
      </c>
    </row>
    <row r="15987" spans="3:4" x14ac:dyDescent="0.25">
      <c r="C15987" s="159" t="s">
        <v>32797</v>
      </c>
      <c r="D15987" s="159">
        <v>1</v>
      </c>
    </row>
    <row r="15988" spans="3:4" x14ac:dyDescent="0.25">
      <c r="C15988" s="159" t="s">
        <v>32798</v>
      </c>
      <c r="D15988" s="159">
        <v>1</v>
      </c>
    </row>
    <row r="15989" spans="3:4" x14ac:dyDescent="0.25">
      <c r="C15989" s="159" t="s">
        <v>32799</v>
      </c>
      <c r="D15989" s="159">
        <v>1</v>
      </c>
    </row>
    <row r="15990" spans="3:4" x14ac:dyDescent="0.25">
      <c r="C15990" s="159" t="s">
        <v>32800</v>
      </c>
      <c r="D15990" s="159">
        <v>1</v>
      </c>
    </row>
    <row r="15991" spans="3:4" x14ac:dyDescent="0.25">
      <c r="C15991" s="159" t="s">
        <v>32801</v>
      </c>
      <c r="D15991" s="159">
        <v>1</v>
      </c>
    </row>
    <row r="15992" spans="3:4" x14ac:dyDescent="0.25">
      <c r="C15992" s="159" t="s">
        <v>32802</v>
      </c>
      <c r="D15992" s="159">
        <v>1</v>
      </c>
    </row>
    <row r="15993" spans="3:4" x14ac:dyDescent="0.25">
      <c r="C15993" s="159" t="s">
        <v>32803</v>
      </c>
      <c r="D15993" s="159">
        <v>1</v>
      </c>
    </row>
    <row r="15994" spans="3:4" x14ac:dyDescent="0.25">
      <c r="C15994" s="159" t="s">
        <v>32804</v>
      </c>
      <c r="D15994" s="159">
        <v>1</v>
      </c>
    </row>
    <row r="15995" spans="3:4" x14ac:dyDescent="0.25">
      <c r="C15995" s="159" t="s">
        <v>32805</v>
      </c>
      <c r="D15995" s="159">
        <v>1</v>
      </c>
    </row>
    <row r="15996" spans="3:4" x14ac:dyDescent="0.25">
      <c r="C15996" s="159" t="s">
        <v>32806</v>
      </c>
      <c r="D15996" s="159">
        <v>1</v>
      </c>
    </row>
    <row r="15997" spans="3:4" x14ac:dyDescent="0.25">
      <c r="C15997" s="159" t="s">
        <v>32807</v>
      </c>
      <c r="D15997" s="159">
        <v>1</v>
      </c>
    </row>
    <row r="15998" spans="3:4" x14ac:dyDescent="0.25">
      <c r="C15998" s="159" t="s">
        <v>32808</v>
      </c>
      <c r="D15998" s="159">
        <v>1</v>
      </c>
    </row>
    <row r="15999" spans="3:4" x14ac:dyDescent="0.25">
      <c r="C15999" s="159" t="s">
        <v>32809</v>
      </c>
      <c r="D15999" s="159">
        <v>1</v>
      </c>
    </row>
    <row r="16000" spans="3:4" x14ac:dyDescent="0.25">
      <c r="C16000" s="159" t="s">
        <v>32810</v>
      </c>
      <c r="D16000" s="159">
        <v>1</v>
      </c>
    </row>
    <row r="16001" spans="3:4" x14ac:dyDescent="0.25">
      <c r="C16001" s="159" t="s">
        <v>32811</v>
      </c>
      <c r="D16001" s="159">
        <v>1</v>
      </c>
    </row>
    <row r="16002" spans="3:4" x14ac:dyDescent="0.25">
      <c r="C16002" s="159" t="s">
        <v>32911</v>
      </c>
      <c r="D16002" s="159">
        <v>1</v>
      </c>
    </row>
    <row r="16003" spans="3:4" x14ac:dyDescent="0.25">
      <c r="C16003" s="159" t="s">
        <v>32912</v>
      </c>
      <c r="D16003" s="159">
        <v>1</v>
      </c>
    </row>
    <row r="16004" spans="3:4" x14ac:dyDescent="0.25">
      <c r="C16004" s="159" t="s">
        <v>32913</v>
      </c>
      <c r="D16004" s="159">
        <v>1</v>
      </c>
    </row>
    <row r="16005" spans="3:4" x14ac:dyDescent="0.25">
      <c r="C16005" s="159" t="s">
        <v>32914</v>
      </c>
      <c r="D16005" s="159">
        <v>1</v>
      </c>
    </row>
    <row r="16006" spans="3:4" x14ac:dyDescent="0.25">
      <c r="C16006" s="159" t="s">
        <v>32915</v>
      </c>
      <c r="D16006" s="159">
        <v>1</v>
      </c>
    </row>
    <row r="16007" spans="3:4" x14ac:dyDescent="0.25">
      <c r="C16007" s="159" t="s">
        <v>32916</v>
      </c>
      <c r="D16007" s="159">
        <v>1</v>
      </c>
    </row>
    <row r="16008" spans="3:4" x14ac:dyDescent="0.25">
      <c r="C16008" s="159" t="s">
        <v>32917</v>
      </c>
      <c r="D16008" s="159">
        <v>1</v>
      </c>
    </row>
    <row r="16009" spans="3:4" x14ac:dyDescent="0.25">
      <c r="C16009" s="159" t="s">
        <v>32918</v>
      </c>
      <c r="D16009" s="159">
        <v>1</v>
      </c>
    </row>
    <row r="16010" spans="3:4" x14ac:dyDescent="0.25">
      <c r="C16010" s="159" t="s">
        <v>32665</v>
      </c>
      <c r="D16010" s="159">
        <v>1</v>
      </c>
    </row>
    <row r="16011" spans="3:4" x14ac:dyDescent="0.25">
      <c r="C16011" s="159" t="s">
        <v>32666</v>
      </c>
      <c r="D16011" s="159">
        <v>1</v>
      </c>
    </row>
    <row r="16012" spans="3:4" x14ac:dyDescent="0.25">
      <c r="C16012" s="159" t="s">
        <v>32667</v>
      </c>
      <c r="D16012" s="159">
        <v>1</v>
      </c>
    </row>
    <row r="16013" spans="3:4" x14ac:dyDescent="0.25">
      <c r="C16013" s="159" t="s">
        <v>32668</v>
      </c>
      <c r="D16013" s="159">
        <v>1</v>
      </c>
    </row>
    <row r="16014" spans="3:4" x14ac:dyDescent="0.25">
      <c r="C16014" s="159" t="s">
        <v>32669</v>
      </c>
      <c r="D16014" s="159">
        <v>1</v>
      </c>
    </row>
    <row r="16015" spans="3:4" x14ac:dyDescent="0.25">
      <c r="C16015" s="159" t="s">
        <v>32670</v>
      </c>
      <c r="D16015" s="159">
        <v>1</v>
      </c>
    </row>
    <row r="16016" spans="3:4" x14ac:dyDescent="0.25">
      <c r="C16016" s="159" t="s">
        <v>32671</v>
      </c>
      <c r="D16016" s="159">
        <v>1</v>
      </c>
    </row>
    <row r="16017" spans="3:4" x14ac:dyDescent="0.25">
      <c r="C16017" s="159" t="s">
        <v>32672</v>
      </c>
      <c r="D16017" s="159">
        <v>1</v>
      </c>
    </row>
    <row r="16018" spans="3:4" x14ac:dyDescent="0.25">
      <c r="C16018" s="159" t="s">
        <v>32673</v>
      </c>
      <c r="D16018" s="159">
        <v>1</v>
      </c>
    </row>
    <row r="16019" spans="3:4" x14ac:dyDescent="0.25">
      <c r="C16019" s="159" t="s">
        <v>32674</v>
      </c>
      <c r="D16019" s="159">
        <v>1</v>
      </c>
    </row>
    <row r="16020" spans="3:4" x14ac:dyDescent="0.25">
      <c r="C16020" s="159" t="s">
        <v>32675</v>
      </c>
      <c r="D16020" s="159">
        <v>1</v>
      </c>
    </row>
    <row r="16021" spans="3:4" x14ac:dyDescent="0.25">
      <c r="C16021" s="159" t="s">
        <v>32677</v>
      </c>
      <c r="D16021" s="159">
        <v>1</v>
      </c>
    </row>
    <row r="16022" spans="3:4" x14ac:dyDescent="0.25">
      <c r="C16022" s="159" t="s">
        <v>32678</v>
      </c>
      <c r="D16022" s="159">
        <v>1</v>
      </c>
    </row>
    <row r="16023" spans="3:4" x14ac:dyDescent="0.25">
      <c r="C16023" s="159" t="s">
        <v>32581</v>
      </c>
      <c r="D16023" s="159">
        <v>1</v>
      </c>
    </row>
    <row r="16024" spans="3:4" x14ac:dyDescent="0.25">
      <c r="C16024" s="159" t="s">
        <v>32592</v>
      </c>
      <c r="D16024" s="159">
        <v>1</v>
      </c>
    </row>
    <row r="16025" spans="3:4" x14ac:dyDescent="0.25">
      <c r="C16025" s="159" t="s">
        <v>32593</v>
      </c>
      <c r="D16025" s="159">
        <v>1</v>
      </c>
    </row>
    <row r="16026" spans="3:4" x14ac:dyDescent="0.25">
      <c r="C16026" s="159" t="s">
        <v>32594</v>
      </c>
      <c r="D16026" s="159">
        <v>1</v>
      </c>
    </row>
    <row r="16027" spans="3:4" x14ac:dyDescent="0.25">
      <c r="C16027" s="159" t="s">
        <v>32595</v>
      </c>
      <c r="D16027" s="159">
        <v>1</v>
      </c>
    </row>
    <row r="16028" spans="3:4" x14ac:dyDescent="0.25">
      <c r="C16028" s="159" t="s">
        <v>32596</v>
      </c>
      <c r="D16028" s="159">
        <v>1</v>
      </c>
    </row>
    <row r="16029" spans="3:4" x14ac:dyDescent="0.25">
      <c r="C16029" s="159" t="s">
        <v>32597</v>
      </c>
      <c r="D16029" s="159">
        <v>1</v>
      </c>
    </row>
    <row r="16030" spans="3:4" x14ac:dyDescent="0.25">
      <c r="C16030" s="159" t="s">
        <v>32598</v>
      </c>
      <c r="D16030" s="159">
        <v>1</v>
      </c>
    </row>
    <row r="16031" spans="3:4" x14ac:dyDescent="0.25">
      <c r="C16031" s="159" t="s">
        <v>32599</v>
      </c>
      <c r="D16031" s="159">
        <v>1</v>
      </c>
    </row>
    <row r="16032" spans="3:4" x14ac:dyDescent="0.25">
      <c r="C16032" s="159" t="s">
        <v>32600</v>
      </c>
      <c r="D16032" s="159">
        <v>1</v>
      </c>
    </row>
    <row r="16033" spans="3:4" x14ac:dyDescent="0.25">
      <c r="C16033" s="159" t="s">
        <v>32708</v>
      </c>
      <c r="D16033" s="159">
        <v>1</v>
      </c>
    </row>
    <row r="16034" spans="3:4" x14ac:dyDescent="0.25">
      <c r="C16034" s="159" t="s">
        <v>32709</v>
      </c>
      <c r="D16034" s="159">
        <v>1</v>
      </c>
    </row>
    <row r="16035" spans="3:4" x14ac:dyDescent="0.25">
      <c r="C16035" s="159" t="s">
        <v>32710</v>
      </c>
      <c r="D16035" s="159">
        <v>1</v>
      </c>
    </row>
    <row r="16036" spans="3:4" x14ac:dyDescent="0.25">
      <c r="C16036" s="159" t="s">
        <v>32711</v>
      </c>
      <c r="D16036" s="159">
        <v>1</v>
      </c>
    </row>
    <row r="16037" spans="3:4" x14ac:dyDescent="0.25">
      <c r="C16037" s="159" t="s">
        <v>32712</v>
      </c>
      <c r="D16037" s="159">
        <v>1</v>
      </c>
    </row>
    <row r="16038" spans="3:4" x14ac:dyDescent="0.25">
      <c r="C16038" s="159" t="s">
        <v>32713</v>
      </c>
      <c r="D16038" s="159">
        <v>1</v>
      </c>
    </row>
    <row r="16039" spans="3:4" x14ac:dyDescent="0.25">
      <c r="C16039" s="159" t="s">
        <v>32714</v>
      </c>
      <c r="D16039" s="159">
        <v>1</v>
      </c>
    </row>
    <row r="16040" spans="3:4" x14ac:dyDescent="0.25">
      <c r="C16040" s="159" t="s">
        <v>32715</v>
      </c>
      <c r="D16040" s="159">
        <v>1</v>
      </c>
    </row>
    <row r="16041" spans="3:4" x14ac:dyDescent="0.25">
      <c r="C16041" s="159" t="s">
        <v>32716</v>
      </c>
      <c r="D16041" s="159">
        <v>1</v>
      </c>
    </row>
    <row r="16042" spans="3:4" x14ac:dyDescent="0.25">
      <c r="C16042" s="159" t="s">
        <v>32717</v>
      </c>
      <c r="D16042" s="159">
        <v>1</v>
      </c>
    </row>
    <row r="16043" spans="3:4" x14ac:dyDescent="0.25">
      <c r="C16043" s="159" t="s">
        <v>32718</v>
      </c>
      <c r="D16043" s="159">
        <v>1</v>
      </c>
    </row>
    <row r="16044" spans="3:4" x14ac:dyDescent="0.25">
      <c r="C16044" s="159" t="s">
        <v>32719</v>
      </c>
      <c r="D16044" s="159">
        <v>1</v>
      </c>
    </row>
    <row r="16045" spans="3:4" x14ac:dyDescent="0.25">
      <c r="C16045" s="159" t="s">
        <v>32720</v>
      </c>
      <c r="D16045" s="159">
        <v>1</v>
      </c>
    </row>
    <row r="16046" spans="3:4" x14ac:dyDescent="0.25">
      <c r="C16046" s="159" t="s">
        <v>32721</v>
      </c>
      <c r="D16046" s="159">
        <v>1</v>
      </c>
    </row>
    <row r="16047" spans="3:4" x14ac:dyDescent="0.25">
      <c r="C16047" s="159" t="s">
        <v>32722</v>
      </c>
      <c r="D16047" s="159">
        <v>1</v>
      </c>
    </row>
    <row r="16048" spans="3:4" x14ac:dyDescent="0.25">
      <c r="C16048" s="159" t="s">
        <v>32723</v>
      </c>
      <c r="D16048" s="159">
        <v>1</v>
      </c>
    </row>
    <row r="16049" spans="3:4" x14ac:dyDescent="0.25">
      <c r="C16049" s="159" t="s">
        <v>32724</v>
      </c>
      <c r="D16049" s="159">
        <v>1</v>
      </c>
    </row>
    <row r="16050" spans="3:4" x14ac:dyDescent="0.25">
      <c r="C16050" s="159" t="s">
        <v>32725</v>
      </c>
      <c r="D16050" s="159">
        <v>1</v>
      </c>
    </row>
    <row r="16051" spans="3:4" x14ac:dyDescent="0.25">
      <c r="C16051" s="159" t="s">
        <v>32726</v>
      </c>
      <c r="D16051" s="159">
        <v>1</v>
      </c>
    </row>
    <row r="16052" spans="3:4" x14ac:dyDescent="0.25">
      <c r="C16052" s="159" t="s">
        <v>32727</v>
      </c>
      <c r="D16052" s="159">
        <v>1</v>
      </c>
    </row>
    <row r="16053" spans="3:4" x14ac:dyDescent="0.25">
      <c r="C16053" s="159" t="s">
        <v>32728</v>
      </c>
      <c r="D16053" s="159">
        <v>1</v>
      </c>
    </row>
    <row r="16054" spans="3:4" x14ac:dyDescent="0.25">
      <c r="C16054" s="159" t="s">
        <v>32729</v>
      </c>
      <c r="D16054" s="159">
        <v>1</v>
      </c>
    </row>
    <row r="16055" spans="3:4" x14ac:dyDescent="0.25">
      <c r="C16055" s="159" t="s">
        <v>32730</v>
      </c>
      <c r="D16055" s="159">
        <v>1</v>
      </c>
    </row>
    <row r="16056" spans="3:4" x14ac:dyDescent="0.25">
      <c r="C16056" s="159" t="s">
        <v>32731</v>
      </c>
      <c r="D16056" s="159">
        <v>1</v>
      </c>
    </row>
    <row r="16057" spans="3:4" x14ac:dyDescent="0.25">
      <c r="C16057" s="159" t="s">
        <v>32732</v>
      </c>
      <c r="D16057" s="159">
        <v>1</v>
      </c>
    </row>
    <row r="16058" spans="3:4" x14ac:dyDescent="0.25">
      <c r="C16058" s="159" t="s">
        <v>32733</v>
      </c>
      <c r="D16058" s="159">
        <v>1</v>
      </c>
    </row>
    <row r="16059" spans="3:4" x14ac:dyDescent="0.25">
      <c r="C16059" s="159" t="s">
        <v>32734</v>
      </c>
      <c r="D16059" s="159">
        <v>1</v>
      </c>
    </row>
    <row r="16060" spans="3:4" x14ac:dyDescent="0.25">
      <c r="C16060" s="159" t="s">
        <v>32735</v>
      </c>
      <c r="D16060" s="159">
        <v>1</v>
      </c>
    </row>
    <row r="16061" spans="3:4" x14ac:dyDescent="0.25">
      <c r="C16061" s="159" t="s">
        <v>32736</v>
      </c>
      <c r="D16061" s="159">
        <v>1</v>
      </c>
    </row>
    <row r="16062" spans="3:4" x14ac:dyDescent="0.25">
      <c r="C16062" s="159" t="s">
        <v>32737</v>
      </c>
      <c r="D16062" s="159">
        <v>1</v>
      </c>
    </row>
    <row r="16063" spans="3:4" x14ac:dyDescent="0.25">
      <c r="C16063" s="159" t="s">
        <v>32738</v>
      </c>
      <c r="D16063" s="159">
        <v>1</v>
      </c>
    </row>
    <row r="16064" spans="3:4" x14ac:dyDescent="0.25">
      <c r="C16064" s="159" t="s">
        <v>32739</v>
      </c>
      <c r="D16064" s="159">
        <v>1</v>
      </c>
    </row>
    <row r="16065" spans="3:4" x14ac:dyDescent="0.25">
      <c r="C16065" s="159" t="s">
        <v>32740</v>
      </c>
      <c r="D16065" s="159">
        <v>1</v>
      </c>
    </row>
    <row r="16066" spans="3:4" x14ac:dyDescent="0.25">
      <c r="C16066" s="159" t="s">
        <v>32741</v>
      </c>
      <c r="D16066" s="159">
        <v>1</v>
      </c>
    </row>
    <row r="16067" spans="3:4" x14ac:dyDescent="0.25">
      <c r="C16067" s="159" t="s">
        <v>32742</v>
      </c>
      <c r="D16067" s="159">
        <v>1</v>
      </c>
    </row>
    <row r="16068" spans="3:4" x14ac:dyDescent="0.25">
      <c r="C16068" s="159" t="s">
        <v>32743</v>
      </c>
      <c r="D16068" s="159">
        <v>1</v>
      </c>
    </row>
    <row r="16069" spans="3:4" x14ac:dyDescent="0.25">
      <c r="C16069" s="159" t="s">
        <v>32744</v>
      </c>
      <c r="D16069" s="159">
        <v>1</v>
      </c>
    </row>
    <row r="16070" spans="3:4" x14ac:dyDescent="0.25">
      <c r="C16070" s="159" t="s">
        <v>32745</v>
      </c>
      <c r="D16070" s="159">
        <v>1</v>
      </c>
    </row>
    <row r="16071" spans="3:4" x14ac:dyDescent="0.25">
      <c r="C16071" s="159" t="s">
        <v>32746</v>
      </c>
      <c r="D16071" s="159">
        <v>1</v>
      </c>
    </row>
    <row r="16072" spans="3:4" x14ac:dyDescent="0.25">
      <c r="C16072" s="159" t="s">
        <v>32747</v>
      </c>
      <c r="D16072" s="159">
        <v>1</v>
      </c>
    </row>
    <row r="16073" spans="3:4" x14ac:dyDescent="0.25">
      <c r="C16073" s="159" t="s">
        <v>32748</v>
      </c>
      <c r="D16073" s="159">
        <v>1</v>
      </c>
    </row>
    <row r="16074" spans="3:4" x14ac:dyDescent="0.25">
      <c r="C16074" s="159" t="s">
        <v>32749</v>
      </c>
      <c r="D16074" s="159">
        <v>1</v>
      </c>
    </row>
    <row r="16075" spans="3:4" x14ac:dyDescent="0.25">
      <c r="C16075" s="159" t="s">
        <v>32750</v>
      </c>
      <c r="D16075" s="159">
        <v>1</v>
      </c>
    </row>
    <row r="16076" spans="3:4" x14ac:dyDescent="0.25">
      <c r="C16076" s="159" t="s">
        <v>32751</v>
      </c>
      <c r="D16076" s="159">
        <v>1</v>
      </c>
    </row>
    <row r="16077" spans="3:4" x14ac:dyDescent="0.25">
      <c r="C16077" s="159" t="s">
        <v>32752</v>
      </c>
      <c r="D16077" s="159">
        <v>1</v>
      </c>
    </row>
    <row r="16078" spans="3:4" x14ac:dyDescent="0.25">
      <c r="C16078" s="159" t="s">
        <v>32753</v>
      </c>
      <c r="D16078" s="159">
        <v>1</v>
      </c>
    </row>
    <row r="16079" spans="3:4" x14ac:dyDescent="0.25">
      <c r="C16079" s="159" t="s">
        <v>32754</v>
      </c>
      <c r="D16079" s="159">
        <v>1</v>
      </c>
    </row>
    <row r="16080" spans="3:4" x14ac:dyDescent="0.25">
      <c r="C16080" s="159" t="s">
        <v>32755</v>
      </c>
      <c r="D16080" s="159">
        <v>1</v>
      </c>
    </row>
    <row r="16081" spans="3:4" x14ac:dyDescent="0.25">
      <c r="C16081" s="159" t="s">
        <v>32756</v>
      </c>
      <c r="D16081" s="159">
        <v>1</v>
      </c>
    </row>
    <row r="16082" spans="3:4" x14ac:dyDescent="0.25">
      <c r="C16082" s="159" t="s">
        <v>32757</v>
      </c>
      <c r="D16082" s="159">
        <v>1</v>
      </c>
    </row>
    <row r="16083" spans="3:4" x14ac:dyDescent="0.25">
      <c r="C16083" s="159" t="s">
        <v>32758</v>
      </c>
      <c r="D16083" s="159">
        <v>1</v>
      </c>
    </row>
    <row r="16084" spans="3:4" x14ac:dyDescent="0.25">
      <c r="C16084" s="159" t="s">
        <v>32759</v>
      </c>
      <c r="D16084" s="159">
        <v>1</v>
      </c>
    </row>
    <row r="16085" spans="3:4" x14ac:dyDescent="0.25">
      <c r="C16085" s="159" t="s">
        <v>32760</v>
      </c>
      <c r="D16085" s="159">
        <v>1</v>
      </c>
    </row>
    <row r="16086" spans="3:4" x14ac:dyDescent="0.25">
      <c r="C16086" s="159" t="s">
        <v>32761</v>
      </c>
      <c r="D16086" s="159">
        <v>1</v>
      </c>
    </row>
    <row r="16087" spans="3:4" x14ac:dyDescent="0.25">
      <c r="C16087" s="159" t="s">
        <v>32762</v>
      </c>
      <c r="D16087" s="159">
        <v>1</v>
      </c>
    </row>
    <row r="16088" spans="3:4" x14ac:dyDescent="0.25">
      <c r="C16088" s="159" t="s">
        <v>32763</v>
      </c>
      <c r="D16088" s="159">
        <v>1</v>
      </c>
    </row>
    <row r="16089" spans="3:4" x14ac:dyDescent="0.25">
      <c r="C16089" s="159" t="s">
        <v>32764</v>
      </c>
      <c r="D16089" s="159">
        <v>1</v>
      </c>
    </row>
    <row r="16090" spans="3:4" x14ac:dyDescent="0.25">
      <c r="C16090" s="159" t="s">
        <v>32615</v>
      </c>
      <c r="D16090" s="159">
        <v>1</v>
      </c>
    </row>
    <row r="16091" spans="3:4" x14ac:dyDescent="0.25">
      <c r="C16091" s="159" t="s">
        <v>32616</v>
      </c>
      <c r="D16091" s="159">
        <v>1</v>
      </c>
    </row>
    <row r="16092" spans="3:4" x14ac:dyDescent="0.25">
      <c r="C16092" s="159" t="s">
        <v>32617</v>
      </c>
      <c r="D16092" s="159">
        <v>1</v>
      </c>
    </row>
    <row r="16093" spans="3:4" x14ac:dyDescent="0.25">
      <c r="C16093" s="159" t="s">
        <v>32618</v>
      </c>
      <c r="D16093" s="159">
        <v>1</v>
      </c>
    </row>
    <row r="16094" spans="3:4" x14ac:dyDescent="0.25">
      <c r="C16094" s="159" t="s">
        <v>32619</v>
      </c>
      <c r="D16094" s="159">
        <v>1</v>
      </c>
    </row>
    <row r="16095" spans="3:4" x14ac:dyDescent="0.25">
      <c r="C16095" s="159" t="s">
        <v>32620</v>
      </c>
      <c r="D16095" s="159">
        <v>1</v>
      </c>
    </row>
    <row r="16096" spans="3:4" x14ac:dyDescent="0.25">
      <c r="C16096" s="159" t="s">
        <v>32621</v>
      </c>
      <c r="D16096" s="159">
        <v>1</v>
      </c>
    </row>
    <row r="16097" spans="3:4" x14ac:dyDescent="0.25">
      <c r="C16097" s="159" t="s">
        <v>32622</v>
      </c>
      <c r="D16097" s="159">
        <v>1</v>
      </c>
    </row>
    <row r="16098" spans="3:4" x14ac:dyDescent="0.25">
      <c r="C16098" s="159" t="s">
        <v>32623</v>
      </c>
      <c r="D16098" s="159">
        <v>1</v>
      </c>
    </row>
    <row r="16099" spans="3:4" x14ac:dyDescent="0.25">
      <c r="C16099" s="159" t="s">
        <v>32624</v>
      </c>
      <c r="D16099" s="159">
        <v>1</v>
      </c>
    </row>
    <row r="16100" spans="3:4" x14ac:dyDescent="0.25">
      <c r="C16100" s="159" t="s">
        <v>32625</v>
      </c>
      <c r="D16100" s="159">
        <v>1</v>
      </c>
    </row>
    <row r="16101" spans="3:4" x14ac:dyDescent="0.25">
      <c r="C16101" s="159" t="s">
        <v>32626</v>
      </c>
      <c r="D16101" s="159">
        <v>1</v>
      </c>
    </row>
    <row r="16102" spans="3:4" x14ac:dyDescent="0.25">
      <c r="C16102" s="159" t="s">
        <v>32627</v>
      </c>
      <c r="D16102" s="159">
        <v>1</v>
      </c>
    </row>
    <row r="16103" spans="3:4" x14ac:dyDescent="0.25">
      <c r="C16103" s="159" t="s">
        <v>32628</v>
      </c>
      <c r="D16103" s="159">
        <v>1</v>
      </c>
    </row>
    <row r="16104" spans="3:4" x14ac:dyDescent="0.25">
      <c r="C16104" s="159" t="s">
        <v>32629</v>
      </c>
      <c r="D16104" s="159">
        <v>1</v>
      </c>
    </row>
    <row r="16105" spans="3:4" x14ac:dyDescent="0.25">
      <c r="C16105" s="159" t="s">
        <v>32630</v>
      </c>
      <c r="D16105" s="159">
        <v>1</v>
      </c>
    </row>
    <row r="16106" spans="3:4" x14ac:dyDescent="0.25">
      <c r="C16106" s="159" t="s">
        <v>32631</v>
      </c>
      <c r="D16106" s="159">
        <v>1</v>
      </c>
    </row>
    <row r="16107" spans="3:4" x14ac:dyDescent="0.25">
      <c r="C16107" s="159" t="s">
        <v>32632</v>
      </c>
      <c r="D16107" s="159">
        <v>1</v>
      </c>
    </row>
    <row r="16108" spans="3:4" x14ac:dyDescent="0.25">
      <c r="C16108" s="159" t="s">
        <v>32633</v>
      </c>
      <c r="D16108" s="159">
        <v>1</v>
      </c>
    </row>
    <row r="16109" spans="3:4" x14ac:dyDescent="0.25">
      <c r="C16109" s="159" t="s">
        <v>32634</v>
      </c>
      <c r="D16109" s="159">
        <v>1</v>
      </c>
    </row>
    <row r="16110" spans="3:4" x14ac:dyDescent="0.25">
      <c r="C16110" s="159" t="s">
        <v>32635</v>
      </c>
      <c r="D16110" s="159">
        <v>1</v>
      </c>
    </row>
    <row r="16111" spans="3:4" x14ac:dyDescent="0.25">
      <c r="C16111" s="159" t="s">
        <v>32636</v>
      </c>
      <c r="D16111" s="159">
        <v>1</v>
      </c>
    </row>
    <row r="16112" spans="3:4" x14ac:dyDescent="0.25">
      <c r="C16112" s="159" t="s">
        <v>32637</v>
      </c>
      <c r="D16112" s="159">
        <v>1</v>
      </c>
    </row>
    <row r="16113" spans="3:4" x14ac:dyDescent="0.25">
      <c r="C16113" s="159" t="s">
        <v>32638</v>
      </c>
      <c r="D16113" s="159">
        <v>1</v>
      </c>
    </row>
    <row r="16114" spans="3:4" x14ac:dyDescent="0.25">
      <c r="C16114" s="159" t="s">
        <v>32639</v>
      </c>
      <c r="D16114" s="159">
        <v>1</v>
      </c>
    </row>
    <row r="16115" spans="3:4" x14ac:dyDescent="0.25">
      <c r="C16115" s="159" t="s">
        <v>32640</v>
      </c>
      <c r="D16115" s="159">
        <v>1</v>
      </c>
    </row>
    <row r="16116" spans="3:4" x14ac:dyDescent="0.25">
      <c r="C16116" s="159" t="s">
        <v>32641</v>
      </c>
      <c r="D16116" s="159">
        <v>1</v>
      </c>
    </row>
    <row r="16117" spans="3:4" x14ac:dyDescent="0.25">
      <c r="C16117" s="159" t="s">
        <v>32642</v>
      </c>
      <c r="D16117" s="159">
        <v>1</v>
      </c>
    </row>
    <row r="16118" spans="3:4" x14ac:dyDescent="0.25">
      <c r="C16118" s="159" t="s">
        <v>32643</v>
      </c>
      <c r="D16118" s="159">
        <v>1</v>
      </c>
    </row>
    <row r="16119" spans="3:4" x14ac:dyDescent="0.25">
      <c r="C16119" s="159" t="s">
        <v>32644</v>
      </c>
      <c r="D16119" s="159">
        <v>1</v>
      </c>
    </row>
    <row r="16120" spans="3:4" x14ac:dyDescent="0.25">
      <c r="C16120" s="159" t="s">
        <v>32645</v>
      </c>
      <c r="D16120" s="159">
        <v>1</v>
      </c>
    </row>
    <row r="16121" spans="3:4" x14ac:dyDescent="0.25">
      <c r="C16121" s="159" t="s">
        <v>32646</v>
      </c>
      <c r="D16121" s="159">
        <v>1</v>
      </c>
    </row>
    <row r="16122" spans="3:4" x14ac:dyDescent="0.25">
      <c r="C16122" s="159" t="s">
        <v>32647</v>
      </c>
      <c r="D16122" s="159">
        <v>1</v>
      </c>
    </row>
    <row r="16123" spans="3:4" x14ac:dyDescent="0.25">
      <c r="C16123" s="159" t="s">
        <v>32648</v>
      </c>
      <c r="D16123" s="159">
        <v>1</v>
      </c>
    </row>
    <row r="16124" spans="3:4" x14ac:dyDescent="0.25">
      <c r="C16124" s="159" t="s">
        <v>32649</v>
      </c>
      <c r="D16124" s="159">
        <v>1</v>
      </c>
    </row>
    <row r="16125" spans="3:4" x14ac:dyDescent="0.25">
      <c r="C16125" s="159" t="s">
        <v>32650</v>
      </c>
      <c r="D16125" s="159">
        <v>1</v>
      </c>
    </row>
    <row r="16126" spans="3:4" x14ac:dyDescent="0.25">
      <c r="C16126" s="159" t="s">
        <v>32651</v>
      </c>
      <c r="D16126" s="159">
        <v>1</v>
      </c>
    </row>
    <row r="16127" spans="3:4" x14ac:dyDescent="0.25">
      <c r="C16127" s="159" t="s">
        <v>32812</v>
      </c>
      <c r="D16127" s="159">
        <v>1</v>
      </c>
    </row>
    <row r="16128" spans="3:4" x14ac:dyDescent="0.25">
      <c r="C16128" s="159" t="s">
        <v>32813</v>
      </c>
      <c r="D16128" s="159">
        <v>1</v>
      </c>
    </row>
    <row r="16129" spans="3:4" x14ac:dyDescent="0.25">
      <c r="C16129" s="159" t="s">
        <v>32814</v>
      </c>
      <c r="D16129" s="159">
        <v>1</v>
      </c>
    </row>
    <row r="16130" spans="3:4" x14ac:dyDescent="0.25">
      <c r="C16130" s="159" t="s">
        <v>32815</v>
      </c>
      <c r="D16130" s="159">
        <v>1</v>
      </c>
    </row>
    <row r="16131" spans="3:4" x14ac:dyDescent="0.25">
      <c r="C16131" s="159" t="s">
        <v>32816</v>
      </c>
      <c r="D16131" s="159">
        <v>1</v>
      </c>
    </row>
    <row r="16132" spans="3:4" x14ac:dyDescent="0.25">
      <c r="C16132" s="159" t="s">
        <v>32817</v>
      </c>
      <c r="D16132" s="159">
        <v>1</v>
      </c>
    </row>
    <row r="16133" spans="3:4" x14ac:dyDescent="0.25">
      <c r="C16133" s="159" t="s">
        <v>32818</v>
      </c>
      <c r="D16133" s="159">
        <v>1</v>
      </c>
    </row>
    <row r="16134" spans="3:4" x14ac:dyDescent="0.25">
      <c r="C16134" s="159" t="s">
        <v>32819</v>
      </c>
      <c r="D16134" s="159">
        <v>1</v>
      </c>
    </row>
    <row r="16135" spans="3:4" x14ac:dyDescent="0.25">
      <c r="C16135" s="159" t="s">
        <v>32820</v>
      </c>
      <c r="D16135" s="159">
        <v>1</v>
      </c>
    </row>
    <row r="16136" spans="3:4" x14ac:dyDescent="0.25">
      <c r="C16136" s="159" t="s">
        <v>32821</v>
      </c>
      <c r="D16136" s="159">
        <v>1</v>
      </c>
    </row>
    <row r="16137" spans="3:4" x14ac:dyDescent="0.25">
      <c r="C16137" s="159" t="s">
        <v>32822</v>
      </c>
      <c r="D16137" s="159">
        <v>1</v>
      </c>
    </row>
    <row r="16138" spans="3:4" x14ac:dyDescent="0.25">
      <c r="C16138" s="159" t="s">
        <v>32823</v>
      </c>
      <c r="D16138" s="159">
        <v>1</v>
      </c>
    </row>
    <row r="16139" spans="3:4" x14ac:dyDescent="0.25">
      <c r="C16139" s="159" t="s">
        <v>32824</v>
      </c>
      <c r="D16139" s="159">
        <v>1</v>
      </c>
    </row>
    <row r="16140" spans="3:4" x14ac:dyDescent="0.25">
      <c r="C16140" s="159" t="s">
        <v>32825</v>
      </c>
      <c r="D16140" s="159">
        <v>1</v>
      </c>
    </row>
    <row r="16141" spans="3:4" x14ac:dyDescent="0.25">
      <c r="C16141" s="159" t="s">
        <v>32826</v>
      </c>
      <c r="D16141" s="159">
        <v>1</v>
      </c>
    </row>
    <row r="16142" spans="3:4" x14ac:dyDescent="0.25">
      <c r="C16142" s="159" t="s">
        <v>32827</v>
      </c>
      <c r="D16142" s="159">
        <v>1</v>
      </c>
    </row>
    <row r="16143" spans="3:4" x14ac:dyDescent="0.25">
      <c r="C16143" s="159" t="s">
        <v>32828</v>
      </c>
      <c r="D16143" s="159">
        <v>1</v>
      </c>
    </row>
    <row r="16144" spans="3:4" x14ac:dyDescent="0.25">
      <c r="C16144" s="159" t="s">
        <v>32829</v>
      </c>
      <c r="D16144" s="159">
        <v>1</v>
      </c>
    </row>
    <row r="16145" spans="3:4" x14ac:dyDescent="0.25">
      <c r="C16145" s="159" t="s">
        <v>32830</v>
      </c>
      <c r="D16145" s="159">
        <v>1</v>
      </c>
    </row>
    <row r="16146" spans="3:4" x14ac:dyDescent="0.25">
      <c r="C16146" s="159" t="s">
        <v>32831</v>
      </c>
      <c r="D16146" s="159">
        <v>1</v>
      </c>
    </row>
    <row r="16147" spans="3:4" x14ac:dyDescent="0.25">
      <c r="C16147" s="159" t="s">
        <v>32832</v>
      </c>
      <c r="D16147" s="159">
        <v>1</v>
      </c>
    </row>
    <row r="16148" spans="3:4" x14ac:dyDescent="0.25">
      <c r="C16148" s="159" t="s">
        <v>32833</v>
      </c>
      <c r="D16148" s="159">
        <v>1</v>
      </c>
    </row>
    <row r="16149" spans="3:4" x14ac:dyDescent="0.25">
      <c r="C16149" s="159" t="s">
        <v>32834</v>
      </c>
      <c r="D16149" s="159">
        <v>1</v>
      </c>
    </row>
    <row r="16150" spans="3:4" x14ac:dyDescent="0.25">
      <c r="C16150" s="159" t="s">
        <v>32835</v>
      </c>
      <c r="D16150" s="159">
        <v>1</v>
      </c>
    </row>
    <row r="16151" spans="3:4" x14ac:dyDescent="0.25">
      <c r="C16151" s="159" t="s">
        <v>32836</v>
      </c>
      <c r="D16151" s="159">
        <v>1</v>
      </c>
    </row>
    <row r="16152" spans="3:4" x14ac:dyDescent="0.25">
      <c r="C16152" s="159" t="s">
        <v>32837</v>
      </c>
      <c r="D16152" s="159">
        <v>1</v>
      </c>
    </row>
    <row r="16153" spans="3:4" x14ac:dyDescent="0.25">
      <c r="C16153" s="159" t="s">
        <v>32838</v>
      </c>
      <c r="D16153" s="159">
        <v>1</v>
      </c>
    </row>
    <row r="16154" spans="3:4" x14ac:dyDescent="0.25">
      <c r="C16154" s="159" t="s">
        <v>32839</v>
      </c>
      <c r="D16154" s="159">
        <v>1</v>
      </c>
    </row>
    <row r="16155" spans="3:4" x14ac:dyDescent="0.25">
      <c r="C16155" s="159" t="s">
        <v>32840</v>
      </c>
      <c r="D16155" s="159">
        <v>1</v>
      </c>
    </row>
    <row r="16156" spans="3:4" x14ac:dyDescent="0.25">
      <c r="C16156" s="159" t="s">
        <v>32868</v>
      </c>
      <c r="D16156" s="159">
        <v>1</v>
      </c>
    </row>
    <row r="16157" spans="3:4" x14ac:dyDescent="0.25">
      <c r="C16157" s="159" t="s">
        <v>32869</v>
      </c>
      <c r="D16157" s="159">
        <v>1</v>
      </c>
    </row>
    <row r="16158" spans="3:4" x14ac:dyDescent="0.25">
      <c r="C16158" s="159" t="s">
        <v>32870</v>
      </c>
      <c r="D16158" s="159">
        <v>1</v>
      </c>
    </row>
    <row r="16159" spans="3:4" x14ac:dyDescent="0.25">
      <c r="C16159" s="159" t="s">
        <v>32871</v>
      </c>
      <c r="D16159" s="159">
        <v>1</v>
      </c>
    </row>
    <row r="16160" spans="3:4" x14ac:dyDescent="0.25">
      <c r="C16160" s="159" t="s">
        <v>32872</v>
      </c>
      <c r="D16160" s="159">
        <v>1</v>
      </c>
    </row>
    <row r="16161" spans="3:4" x14ac:dyDescent="0.25">
      <c r="C16161" s="159" t="s">
        <v>32873</v>
      </c>
      <c r="D16161" s="159">
        <v>1</v>
      </c>
    </row>
    <row r="16162" spans="3:4" x14ac:dyDescent="0.25">
      <c r="C16162" s="159" t="s">
        <v>32874</v>
      </c>
      <c r="D16162" s="159">
        <v>1</v>
      </c>
    </row>
    <row r="16163" spans="3:4" x14ac:dyDescent="0.25">
      <c r="C16163" s="159" t="s">
        <v>32875</v>
      </c>
      <c r="D16163" s="159">
        <v>1</v>
      </c>
    </row>
    <row r="16164" spans="3:4" x14ac:dyDescent="0.25">
      <c r="C16164" s="159" t="s">
        <v>32876</v>
      </c>
      <c r="D16164" s="159">
        <v>1</v>
      </c>
    </row>
    <row r="16165" spans="3:4" x14ac:dyDescent="0.25">
      <c r="C16165" s="159" t="s">
        <v>32877</v>
      </c>
      <c r="D16165" s="159">
        <v>1</v>
      </c>
    </row>
    <row r="16166" spans="3:4" x14ac:dyDescent="0.25">
      <c r="C16166" s="159" t="s">
        <v>32878</v>
      </c>
      <c r="D16166" s="159">
        <v>1</v>
      </c>
    </row>
    <row r="16167" spans="3:4" x14ac:dyDescent="0.25">
      <c r="C16167" s="159" t="s">
        <v>32879</v>
      </c>
      <c r="D16167" s="159">
        <v>1</v>
      </c>
    </row>
    <row r="16168" spans="3:4" x14ac:dyDescent="0.25">
      <c r="C16168" s="159" t="s">
        <v>32880</v>
      </c>
      <c r="D16168" s="159">
        <v>1</v>
      </c>
    </row>
    <row r="16169" spans="3:4" x14ac:dyDescent="0.25">
      <c r="C16169" s="159" t="s">
        <v>32881</v>
      </c>
      <c r="D16169" s="159">
        <v>1</v>
      </c>
    </row>
    <row r="16170" spans="3:4" x14ac:dyDescent="0.25">
      <c r="C16170" s="159" t="s">
        <v>32882</v>
      </c>
      <c r="D16170" s="159">
        <v>1</v>
      </c>
    </row>
    <row r="16171" spans="3:4" x14ac:dyDescent="0.25">
      <c r="C16171" s="159" t="s">
        <v>32883</v>
      </c>
      <c r="D16171" s="159">
        <v>1</v>
      </c>
    </row>
    <row r="16172" spans="3:4" x14ac:dyDescent="0.25">
      <c r="C16172" s="159" t="s">
        <v>32884</v>
      </c>
      <c r="D16172" s="159">
        <v>1</v>
      </c>
    </row>
    <row r="16173" spans="3:4" x14ac:dyDescent="0.25">
      <c r="C16173" s="159" t="s">
        <v>32885</v>
      </c>
      <c r="D16173" s="159">
        <v>1</v>
      </c>
    </row>
    <row r="16174" spans="3:4" x14ac:dyDescent="0.25">
      <c r="C16174" s="159" t="s">
        <v>32886</v>
      </c>
      <c r="D16174" s="159">
        <v>1</v>
      </c>
    </row>
    <row r="16175" spans="3:4" x14ac:dyDescent="0.25">
      <c r="C16175" s="159" t="s">
        <v>32887</v>
      </c>
      <c r="D16175" s="159">
        <v>1</v>
      </c>
    </row>
    <row r="16176" spans="3:4" x14ac:dyDescent="0.25">
      <c r="C16176" s="159" t="s">
        <v>32888</v>
      </c>
      <c r="D16176" s="159">
        <v>1</v>
      </c>
    </row>
    <row r="16177" spans="3:4" x14ac:dyDescent="0.25">
      <c r="C16177" s="159" t="s">
        <v>32889</v>
      </c>
      <c r="D16177" s="159">
        <v>1</v>
      </c>
    </row>
    <row r="16178" spans="3:4" x14ac:dyDescent="0.25">
      <c r="C16178" s="159" t="s">
        <v>32890</v>
      </c>
      <c r="D16178" s="159">
        <v>1</v>
      </c>
    </row>
    <row r="16179" spans="3:4" x14ac:dyDescent="0.25">
      <c r="C16179" s="159" t="s">
        <v>32891</v>
      </c>
      <c r="D16179" s="159">
        <v>1</v>
      </c>
    </row>
    <row r="16180" spans="3:4" x14ac:dyDescent="0.25">
      <c r="C16180" s="159" t="s">
        <v>32892</v>
      </c>
      <c r="D16180" s="159">
        <v>1</v>
      </c>
    </row>
    <row r="16181" spans="3:4" x14ac:dyDescent="0.25">
      <c r="C16181" s="159" t="s">
        <v>32893</v>
      </c>
      <c r="D16181" s="159">
        <v>1</v>
      </c>
    </row>
    <row r="16182" spans="3:4" x14ac:dyDescent="0.25">
      <c r="C16182" s="159" t="s">
        <v>32894</v>
      </c>
      <c r="D16182" s="159">
        <v>1</v>
      </c>
    </row>
    <row r="16183" spans="3:4" x14ac:dyDescent="0.25">
      <c r="C16183" s="159" t="s">
        <v>32895</v>
      </c>
      <c r="D16183" s="159">
        <v>1</v>
      </c>
    </row>
    <row r="16184" spans="3:4" x14ac:dyDescent="0.25">
      <c r="C16184" s="159" t="s">
        <v>32896</v>
      </c>
      <c r="D16184" s="159">
        <v>1</v>
      </c>
    </row>
    <row r="16185" spans="3:4" x14ac:dyDescent="0.25">
      <c r="C16185" s="159" t="s">
        <v>32897</v>
      </c>
      <c r="D16185" s="159">
        <v>1</v>
      </c>
    </row>
    <row r="16186" spans="3:4" x14ac:dyDescent="0.25">
      <c r="C16186" s="159" t="s">
        <v>32898</v>
      </c>
      <c r="D16186" s="159">
        <v>1</v>
      </c>
    </row>
    <row r="16187" spans="3:4" x14ac:dyDescent="0.25">
      <c r="C16187" s="159" t="s">
        <v>32899</v>
      </c>
      <c r="D16187" s="159">
        <v>1</v>
      </c>
    </row>
    <row r="16188" spans="3:4" x14ac:dyDescent="0.25">
      <c r="C16188" s="159" t="s">
        <v>32900</v>
      </c>
      <c r="D16188" s="159">
        <v>1</v>
      </c>
    </row>
    <row r="16189" spans="3:4" x14ac:dyDescent="0.25">
      <c r="C16189" s="159" t="s">
        <v>32901</v>
      </c>
      <c r="D16189" s="159">
        <v>1</v>
      </c>
    </row>
    <row r="16190" spans="3:4" x14ac:dyDescent="0.25">
      <c r="C16190" s="159" t="s">
        <v>32902</v>
      </c>
      <c r="D16190" s="159">
        <v>1</v>
      </c>
    </row>
    <row r="16191" spans="3:4" x14ac:dyDescent="0.25">
      <c r="C16191" s="159" t="s">
        <v>32903</v>
      </c>
      <c r="D16191" s="159">
        <v>1</v>
      </c>
    </row>
    <row r="16192" spans="3:4" x14ac:dyDescent="0.25">
      <c r="C16192" s="159" t="s">
        <v>32904</v>
      </c>
      <c r="D16192" s="159">
        <v>1</v>
      </c>
    </row>
    <row r="16193" spans="3:4" x14ac:dyDescent="0.25">
      <c r="C16193" s="159" t="s">
        <v>32905</v>
      </c>
      <c r="D16193" s="159">
        <v>1</v>
      </c>
    </row>
    <row r="16194" spans="3:4" x14ac:dyDescent="0.25">
      <c r="C16194" s="159" t="s">
        <v>32906</v>
      </c>
      <c r="D16194" s="159">
        <v>1</v>
      </c>
    </row>
    <row r="16195" spans="3:4" x14ac:dyDescent="0.25">
      <c r="C16195" s="159" t="s">
        <v>32907</v>
      </c>
      <c r="D16195" s="159">
        <v>1</v>
      </c>
    </row>
    <row r="16196" spans="3:4" x14ac:dyDescent="0.25">
      <c r="C16196" s="159" t="s">
        <v>32908</v>
      </c>
      <c r="D16196" s="159">
        <v>1</v>
      </c>
    </row>
    <row r="16197" spans="3:4" x14ac:dyDescent="0.25">
      <c r="C16197" s="159" t="s">
        <v>32909</v>
      </c>
      <c r="D16197" s="159">
        <v>1</v>
      </c>
    </row>
    <row r="16198" spans="3:4" x14ac:dyDescent="0.25">
      <c r="C16198" s="159" t="s">
        <v>32910</v>
      </c>
      <c r="D16198" s="159">
        <v>1</v>
      </c>
    </row>
    <row r="16199" spans="3:4" x14ac:dyDescent="0.25">
      <c r="C16199" s="159" t="s">
        <v>33124</v>
      </c>
      <c r="D16199" s="159">
        <v>1</v>
      </c>
    </row>
    <row r="16200" spans="3:4" x14ac:dyDescent="0.25">
      <c r="C16200" s="159" t="s">
        <v>33125</v>
      </c>
      <c r="D16200" s="159">
        <v>1</v>
      </c>
    </row>
    <row r="16201" spans="3:4" x14ac:dyDescent="0.25">
      <c r="C16201" s="159" t="s">
        <v>33126</v>
      </c>
      <c r="D16201" s="159">
        <v>1</v>
      </c>
    </row>
    <row r="16202" spans="3:4" x14ac:dyDescent="0.25">
      <c r="C16202" s="159" t="s">
        <v>33127</v>
      </c>
      <c r="D16202" s="159">
        <v>1</v>
      </c>
    </row>
    <row r="16203" spans="3:4" x14ac:dyDescent="0.25">
      <c r="C16203" s="159" t="s">
        <v>33128</v>
      </c>
      <c r="D16203" s="159">
        <v>1</v>
      </c>
    </row>
    <row r="16204" spans="3:4" x14ac:dyDescent="0.25">
      <c r="C16204" s="159" t="s">
        <v>33129</v>
      </c>
      <c r="D16204" s="159">
        <v>1</v>
      </c>
    </row>
    <row r="16205" spans="3:4" x14ac:dyDescent="0.25">
      <c r="C16205" s="159" t="s">
        <v>33130</v>
      </c>
      <c r="D16205" s="159">
        <v>1</v>
      </c>
    </row>
    <row r="16206" spans="3:4" x14ac:dyDescent="0.25">
      <c r="C16206" s="159" t="s">
        <v>33131</v>
      </c>
      <c r="D16206" s="159">
        <v>1</v>
      </c>
    </row>
    <row r="16207" spans="3:4" x14ac:dyDescent="0.25">
      <c r="C16207" s="159" t="s">
        <v>32919</v>
      </c>
      <c r="D16207" s="159">
        <v>1</v>
      </c>
    </row>
    <row r="16208" spans="3:4" x14ac:dyDescent="0.25">
      <c r="C16208" s="159" t="s">
        <v>32920</v>
      </c>
      <c r="D16208" s="159">
        <v>1</v>
      </c>
    </row>
    <row r="16209" spans="3:4" x14ac:dyDescent="0.25">
      <c r="C16209" s="159" t="s">
        <v>32921</v>
      </c>
      <c r="D16209" s="159">
        <v>1</v>
      </c>
    </row>
    <row r="16210" spans="3:4" x14ac:dyDescent="0.25">
      <c r="C16210" s="159" t="s">
        <v>32922</v>
      </c>
      <c r="D16210" s="159">
        <v>1</v>
      </c>
    </row>
    <row r="16211" spans="3:4" x14ac:dyDescent="0.25">
      <c r="C16211" s="159" t="s">
        <v>32923</v>
      </c>
      <c r="D16211" s="159">
        <v>1</v>
      </c>
    </row>
    <row r="16212" spans="3:4" x14ac:dyDescent="0.25">
      <c r="C16212" s="159" t="s">
        <v>32924</v>
      </c>
      <c r="D16212" s="159">
        <v>1</v>
      </c>
    </row>
    <row r="16213" spans="3:4" x14ac:dyDescent="0.25">
      <c r="C16213" s="159" t="s">
        <v>32925</v>
      </c>
      <c r="D16213" s="159">
        <v>1</v>
      </c>
    </row>
    <row r="16214" spans="3:4" x14ac:dyDescent="0.25">
      <c r="C16214" s="159" t="s">
        <v>32926</v>
      </c>
      <c r="D16214" s="159">
        <v>1</v>
      </c>
    </row>
    <row r="16215" spans="3:4" x14ac:dyDescent="0.25">
      <c r="C16215" s="159" t="s">
        <v>32927</v>
      </c>
      <c r="D16215" s="159">
        <v>1</v>
      </c>
    </row>
    <row r="16216" spans="3:4" x14ac:dyDescent="0.25">
      <c r="C16216" s="159" t="s">
        <v>32841</v>
      </c>
      <c r="D16216" s="159">
        <v>1</v>
      </c>
    </row>
    <row r="16217" spans="3:4" x14ac:dyDescent="0.25">
      <c r="C16217" s="159" t="s">
        <v>32842</v>
      </c>
      <c r="D16217" s="159">
        <v>1</v>
      </c>
    </row>
    <row r="16218" spans="3:4" x14ac:dyDescent="0.25">
      <c r="C16218" s="159" t="s">
        <v>32843</v>
      </c>
      <c r="D16218" s="159">
        <v>1</v>
      </c>
    </row>
    <row r="16219" spans="3:4" x14ac:dyDescent="0.25">
      <c r="C16219" s="159" t="s">
        <v>32844</v>
      </c>
      <c r="D16219" s="159">
        <v>1</v>
      </c>
    </row>
    <row r="16220" spans="3:4" x14ac:dyDescent="0.25">
      <c r="C16220" s="159" t="s">
        <v>32845</v>
      </c>
      <c r="D16220" s="159">
        <v>1</v>
      </c>
    </row>
    <row r="16221" spans="3:4" x14ac:dyDescent="0.25">
      <c r="C16221" s="159" t="s">
        <v>32846</v>
      </c>
      <c r="D16221" s="159">
        <v>1</v>
      </c>
    </row>
    <row r="16222" spans="3:4" x14ac:dyDescent="0.25">
      <c r="C16222" s="159" t="s">
        <v>32847</v>
      </c>
      <c r="D16222" s="159">
        <v>1</v>
      </c>
    </row>
    <row r="16223" spans="3:4" x14ac:dyDescent="0.25">
      <c r="C16223" s="159" t="s">
        <v>32848</v>
      </c>
      <c r="D16223" s="159">
        <v>1</v>
      </c>
    </row>
    <row r="16224" spans="3:4" x14ac:dyDescent="0.25">
      <c r="C16224" s="159" t="s">
        <v>32849</v>
      </c>
      <c r="D16224" s="159">
        <v>1</v>
      </c>
    </row>
    <row r="16225" spans="3:4" x14ac:dyDescent="0.25">
      <c r="C16225" s="159" t="s">
        <v>32850</v>
      </c>
      <c r="D16225" s="159">
        <v>1</v>
      </c>
    </row>
    <row r="16226" spans="3:4" x14ac:dyDescent="0.25">
      <c r="C16226" s="159" t="s">
        <v>32851</v>
      </c>
      <c r="D16226" s="159">
        <v>1</v>
      </c>
    </row>
    <row r="16227" spans="3:4" x14ac:dyDescent="0.25">
      <c r="C16227" s="159" t="s">
        <v>32852</v>
      </c>
      <c r="D16227" s="159">
        <v>1</v>
      </c>
    </row>
    <row r="16228" spans="3:4" x14ac:dyDescent="0.25">
      <c r="C16228" s="159" t="s">
        <v>32853</v>
      </c>
      <c r="D16228" s="159">
        <v>1</v>
      </c>
    </row>
    <row r="16229" spans="3:4" x14ac:dyDescent="0.25">
      <c r="C16229" s="159" t="s">
        <v>33045</v>
      </c>
      <c r="D16229" s="159">
        <v>1</v>
      </c>
    </row>
    <row r="16230" spans="3:4" x14ac:dyDescent="0.25">
      <c r="C16230" s="159" t="s">
        <v>33046</v>
      </c>
      <c r="D16230" s="159">
        <v>1</v>
      </c>
    </row>
    <row r="16231" spans="3:4" x14ac:dyDescent="0.25">
      <c r="C16231" s="159" t="s">
        <v>33047</v>
      </c>
      <c r="D16231" s="159">
        <v>1</v>
      </c>
    </row>
    <row r="16232" spans="3:4" x14ac:dyDescent="0.25">
      <c r="C16232" s="159" t="s">
        <v>33048</v>
      </c>
      <c r="D16232" s="159">
        <v>1</v>
      </c>
    </row>
    <row r="16233" spans="3:4" x14ac:dyDescent="0.25">
      <c r="C16233" s="159" t="s">
        <v>33049</v>
      </c>
      <c r="D16233" s="159">
        <v>1</v>
      </c>
    </row>
    <row r="16234" spans="3:4" x14ac:dyDescent="0.25">
      <c r="C16234" s="159" t="s">
        <v>33050</v>
      </c>
      <c r="D16234" s="159">
        <v>1</v>
      </c>
    </row>
    <row r="16235" spans="3:4" x14ac:dyDescent="0.25">
      <c r="C16235" s="159" t="s">
        <v>33051</v>
      </c>
      <c r="D16235" s="159">
        <v>1</v>
      </c>
    </row>
    <row r="16236" spans="3:4" x14ac:dyDescent="0.25">
      <c r="C16236" s="159" t="s">
        <v>33052</v>
      </c>
      <c r="D16236" s="159">
        <v>1</v>
      </c>
    </row>
    <row r="16237" spans="3:4" x14ac:dyDescent="0.25">
      <c r="C16237" s="159" t="s">
        <v>33053</v>
      </c>
      <c r="D16237" s="159">
        <v>1</v>
      </c>
    </row>
    <row r="16238" spans="3:4" x14ac:dyDescent="0.25">
      <c r="C16238" s="159" t="s">
        <v>33054</v>
      </c>
      <c r="D16238" s="159">
        <v>1</v>
      </c>
    </row>
    <row r="16239" spans="3:4" x14ac:dyDescent="0.25">
      <c r="C16239" s="159" t="s">
        <v>33055</v>
      </c>
      <c r="D16239" s="159">
        <v>1</v>
      </c>
    </row>
    <row r="16240" spans="3:4" x14ac:dyDescent="0.25">
      <c r="C16240" s="159" t="s">
        <v>33056</v>
      </c>
      <c r="D16240" s="159">
        <v>1</v>
      </c>
    </row>
    <row r="16241" spans="3:4" x14ac:dyDescent="0.25">
      <c r="C16241" s="159" t="s">
        <v>33057</v>
      </c>
      <c r="D16241" s="159">
        <v>1</v>
      </c>
    </row>
    <row r="16242" spans="3:4" x14ac:dyDescent="0.25">
      <c r="C16242" s="159" t="s">
        <v>33058</v>
      </c>
      <c r="D16242" s="159">
        <v>1</v>
      </c>
    </row>
    <row r="16243" spans="3:4" x14ac:dyDescent="0.25">
      <c r="C16243" s="159" t="s">
        <v>33059</v>
      </c>
      <c r="D16243" s="159">
        <v>1</v>
      </c>
    </row>
    <row r="16244" spans="3:4" x14ac:dyDescent="0.25">
      <c r="C16244" s="159" t="s">
        <v>33060</v>
      </c>
      <c r="D16244" s="159">
        <v>1</v>
      </c>
    </row>
    <row r="16245" spans="3:4" x14ac:dyDescent="0.25">
      <c r="C16245" s="159" t="s">
        <v>33061</v>
      </c>
      <c r="D16245" s="159">
        <v>1</v>
      </c>
    </row>
    <row r="16246" spans="3:4" x14ac:dyDescent="0.25">
      <c r="C16246" s="159" t="s">
        <v>33062</v>
      </c>
      <c r="D16246" s="159">
        <v>1</v>
      </c>
    </row>
    <row r="16247" spans="3:4" x14ac:dyDescent="0.25">
      <c r="C16247" s="159" t="s">
        <v>33063</v>
      </c>
      <c r="D16247" s="159">
        <v>1</v>
      </c>
    </row>
    <row r="16248" spans="3:4" x14ac:dyDescent="0.25">
      <c r="C16248" s="159" t="s">
        <v>33064</v>
      </c>
      <c r="D16248" s="159">
        <v>1</v>
      </c>
    </row>
    <row r="16249" spans="3:4" x14ac:dyDescent="0.25">
      <c r="C16249" s="159" t="s">
        <v>33065</v>
      </c>
      <c r="D16249" s="159">
        <v>1</v>
      </c>
    </row>
    <row r="16250" spans="3:4" x14ac:dyDescent="0.25">
      <c r="C16250" s="159" t="s">
        <v>33066</v>
      </c>
      <c r="D16250" s="159">
        <v>1</v>
      </c>
    </row>
    <row r="16251" spans="3:4" x14ac:dyDescent="0.25">
      <c r="C16251" s="159" t="s">
        <v>33067</v>
      </c>
      <c r="D16251" s="159">
        <v>1</v>
      </c>
    </row>
    <row r="16252" spans="3:4" x14ac:dyDescent="0.25">
      <c r="C16252" s="159" t="s">
        <v>33068</v>
      </c>
      <c r="D16252" s="159">
        <v>1</v>
      </c>
    </row>
    <row r="16253" spans="3:4" x14ac:dyDescent="0.25">
      <c r="C16253" s="159" t="s">
        <v>33069</v>
      </c>
      <c r="D16253" s="159">
        <v>1</v>
      </c>
    </row>
    <row r="16254" spans="3:4" x14ac:dyDescent="0.25">
      <c r="C16254" s="159" t="s">
        <v>33070</v>
      </c>
      <c r="D16254" s="159">
        <v>1</v>
      </c>
    </row>
    <row r="16255" spans="3:4" x14ac:dyDescent="0.25">
      <c r="C16255" s="159" t="s">
        <v>33071</v>
      </c>
      <c r="D16255" s="159">
        <v>1</v>
      </c>
    </row>
    <row r="16256" spans="3:4" x14ac:dyDescent="0.25">
      <c r="C16256" s="159" t="s">
        <v>33072</v>
      </c>
      <c r="D16256" s="159">
        <v>1</v>
      </c>
    </row>
    <row r="16257" spans="3:4" x14ac:dyDescent="0.25">
      <c r="C16257" s="159" t="s">
        <v>33073</v>
      </c>
      <c r="D16257" s="159">
        <v>1</v>
      </c>
    </row>
    <row r="16258" spans="3:4" x14ac:dyDescent="0.25">
      <c r="C16258" s="159" t="s">
        <v>33074</v>
      </c>
      <c r="D16258" s="159">
        <v>1</v>
      </c>
    </row>
    <row r="16259" spans="3:4" x14ac:dyDescent="0.25">
      <c r="C16259" s="159" t="s">
        <v>33075</v>
      </c>
      <c r="D16259" s="159">
        <v>1</v>
      </c>
    </row>
    <row r="16260" spans="3:4" x14ac:dyDescent="0.25">
      <c r="C16260" s="159" t="s">
        <v>33076</v>
      </c>
      <c r="D16260" s="159">
        <v>1</v>
      </c>
    </row>
    <row r="16261" spans="3:4" x14ac:dyDescent="0.25">
      <c r="C16261" s="159" t="s">
        <v>33077</v>
      </c>
      <c r="D16261" s="159">
        <v>1</v>
      </c>
    </row>
    <row r="16262" spans="3:4" x14ac:dyDescent="0.25">
      <c r="C16262" s="159" t="s">
        <v>33078</v>
      </c>
      <c r="D16262" s="159">
        <v>1</v>
      </c>
    </row>
    <row r="16263" spans="3:4" x14ac:dyDescent="0.25">
      <c r="C16263" s="159" t="s">
        <v>33079</v>
      </c>
      <c r="D16263" s="159">
        <v>1</v>
      </c>
    </row>
    <row r="16264" spans="3:4" x14ac:dyDescent="0.25">
      <c r="C16264" s="159" t="s">
        <v>33080</v>
      </c>
      <c r="D16264" s="159">
        <v>1</v>
      </c>
    </row>
    <row r="16265" spans="3:4" x14ac:dyDescent="0.25">
      <c r="C16265" s="159" t="s">
        <v>33081</v>
      </c>
      <c r="D16265" s="159">
        <v>1</v>
      </c>
    </row>
    <row r="16266" spans="3:4" x14ac:dyDescent="0.25">
      <c r="C16266" s="159" t="s">
        <v>33082</v>
      </c>
      <c r="D16266" s="159">
        <v>1</v>
      </c>
    </row>
    <row r="16267" spans="3:4" x14ac:dyDescent="0.25">
      <c r="C16267" s="159" t="s">
        <v>33083</v>
      </c>
      <c r="D16267" s="159">
        <v>1</v>
      </c>
    </row>
    <row r="16268" spans="3:4" x14ac:dyDescent="0.25">
      <c r="C16268" s="159" t="s">
        <v>33084</v>
      </c>
      <c r="D16268" s="159">
        <v>1</v>
      </c>
    </row>
    <row r="16269" spans="3:4" x14ac:dyDescent="0.25">
      <c r="C16269" s="159" t="s">
        <v>33085</v>
      </c>
      <c r="D16269" s="159">
        <v>1</v>
      </c>
    </row>
    <row r="16270" spans="3:4" x14ac:dyDescent="0.25">
      <c r="C16270" s="159" t="s">
        <v>33086</v>
      </c>
      <c r="D16270" s="159">
        <v>1</v>
      </c>
    </row>
    <row r="16271" spans="3:4" x14ac:dyDescent="0.25">
      <c r="C16271" s="159" t="s">
        <v>33087</v>
      </c>
      <c r="D16271" s="159">
        <v>1</v>
      </c>
    </row>
    <row r="16272" spans="3:4" x14ac:dyDescent="0.25">
      <c r="C16272" s="159" t="s">
        <v>33088</v>
      </c>
      <c r="D16272" s="159">
        <v>1</v>
      </c>
    </row>
    <row r="16273" spans="3:4" x14ac:dyDescent="0.25">
      <c r="C16273" s="159" t="s">
        <v>33089</v>
      </c>
      <c r="D16273" s="159">
        <v>1</v>
      </c>
    </row>
    <row r="16274" spans="3:4" x14ac:dyDescent="0.25">
      <c r="C16274" s="159" t="s">
        <v>33090</v>
      </c>
      <c r="D16274" s="159">
        <v>1</v>
      </c>
    </row>
    <row r="16275" spans="3:4" x14ac:dyDescent="0.25">
      <c r="C16275" s="159" t="s">
        <v>33091</v>
      </c>
      <c r="D16275" s="159">
        <v>1</v>
      </c>
    </row>
    <row r="16276" spans="3:4" x14ac:dyDescent="0.25">
      <c r="C16276" s="159" t="s">
        <v>33092</v>
      </c>
      <c r="D16276" s="159">
        <v>1</v>
      </c>
    </row>
    <row r="16277" spans="3:4" x14ac:dyDescent="0.25">
      <c r="C16277" s="159" t="s">
        <v>33093</v>
      </c>
      <c r="D16277" s="159">
        <v>1</v>
      </c>
    </row>
    <row r="16278" spans="3:4" x14ac:dyDescent="0.25">
      <c r="C16278" s="159" t="s">
        <v>33094</v>
      </c>
      <c r="D16278" s="159">
        <v>1</v>
      </c>
    </row>
    <row r="16279" spans="3:4" x14ac:dyDescent="0.25">
      <c r="C16279" s="159" t="s">
        <v>33095</v>
      </c>
      <c r="D16279" s="159">
        <v>1</v>
      </c>
    </row>
    <row r="16280" spans="3:4" x14ac:dyDescent="0.25">
      <c r="C16280" s="159" t="s">
        <v>33096</v>
      </c>
      <c r="D16280" s="159">
        <v>1</v>
      </c>
    </row>
    <row r="16281" spans="3:4" x14ac:dyDescent="0.25">
      <c r="C16281" s="159" t="s">
        <v>33097</v>
      </c>
      <c r="D16281" s="159">
        <v>1</v>
      </c>
    </row>
    <row r="16282" spans="3:4" x14ac:dyDescent="0.25">
      <c r="C16282" s="159" t="s">
        <v>33098</v>
      </c>
      <c r="D16282" s="159">
        <v>1</v>
      </c>
    </row>
    <row r="16283" spans="3:4" x14ac:dyDescent="0.25">
      <c r="C16283" s="159" t="s">
        <v>33099</v>
      </c>
      <c r="D16283" s="159">
        <v>1</v>
      </c>
    </row>
    <row r="16284" spans="3:4" x14ac:dyDescent="0.25">
      <c r="C16284" s="159" t="s">
        <v>33100</v>
      </c>
      <c r="D16284" s="159">
        <v>1</v>
      </c>
    </row>
    <row r="16285" spans="3:4" x14ac:dyDescent="0.25">
      <c r="C16285" s="159" t="s">
        <v>33101</v>
      </c>
      <c r="D16285" s="159">
        <v>1</v>
      </c>
    </row>
    <row r="16286" spans="3:4" x14ac:dyDescent="0.25">
      <c r="C16286" s="159" t="s">
        <v>33102</v>
      </c>
      <c r="D16286" s="159">
        <v>1</v>
      </c>
    </row>
    <row r="16287" spans="3:4" x14ac:dyDescent="0.25">
      <c r="C16287" s="159" t="s">
        <v>33103</v>
      </c>
      <c r="D16287" s="159">
        <v>1</v>
      </c>
    </row>
    <row r="16288" spans="3:4" x14ac:dyDescent="0.25">
      <c r="C16288" s="159" t="s">
        <v>33104</v>
      </c>
      <c r="D16288" s="159">
        <v>1</v>
      </c>
    </row>
    <row r="16289" spans="3:4" x14ac:dyDescent="0.25">
      <c r="C16289" s="159" t="s">
        <v>33105</v>
      </c>
      <c r="D16289" s="159">
        <v>1</v>
      </c>
    </row>
    <row r="16290" spans="3:4" x14ac:dyDescent="0.25">
      <c r="C16290" s="159" t="s">
        <v>33106</v>
      </c>
      <c r="D16290" s="159">
        <v>1</v>
      </c>
    </row>
    <row r="16291" spans="3:4" x14ac:dyDescent="0.25">
      <c r="C16291" s="159" t="s">
        <v>33107</v>
      </c>
      <c r="D16291" s="159">
        <v>1</v>
      </c>
    </row>
    <row r="16292" spans="3:4" x14ac:dyDescent="0.25">
      <c r="C16292" s="159" t="s">
        <v>33108</v>
      </c>
      <c r="D16292" s="159">
        <v>1</v>
      </c>
    </row>
    <row r="16293" spans="3:4" x14ac:dyDescent="0.25">
      <c r="C16293" s="159" t="s">
        <v>33109</v>
      </c>
      <c r="D16293" s="159">
        <v>1</v>
      </c>
    </row>
    <row r="16294" spans="3:4" x14ac:dyDescent="0.25">
      <c r="C16294" s="159" t="s">
        <v>33110</v>
      </c>
      <c r="D16294" s="159">
        <v>1</v>
      </c>
    </row>
    <row r="16295" spans="3:4" x14ac:dyDescent="0.25">
      <c r="C16295" s="159" t="s">
        <v>33111</v>
      </c>
      <c r="D16295" s="159">
        <v>1</v>
      </c>
    </row>
    <row r="16296" spans="3:4" x14ac:dyDescent="0.25">
      <c r="C16296" s="159" t="s">
        <v>33112</v>
      </c>
      <c r="D16296" s="159">
        <v>1</v>
      </c>
    </row>
    <row r="16297" spans="3:4" x14ac:dyDescent="0.25">
      <c r="C16297" s="159" t="s">
        <v>33113</v>
      </c>
      <c r="D16297" s="159">
        <v>1</v>
      </c>
    </row>
    <row r="16298" spans="3:4" x14ac:dyDescent="0.25">
      <c r="C16298" s="159" t="s">
        <v>33114</v>
      </c>
      <c r="D16298" s="159">
        <v>1</v>
      </c>
    </row>
    <row r="16299" spans="3:4" x14ac:dyDescent="0.25">
      <c r="C16299" s="159" t="s">
        <v>33115</v>
      </c>
      <c r="D16299" s="159">
        <v>1</v>
      </c>
    </row>
    <row r="16300" spans="3:4" x14ac:dyDescent="0.25">
      <c r="C16300" s="159" t="s">
        <v>33116</v>
      </c>
      <c r="D16300" s="159">
        <v>1</v>
      </c>
    </row>
    <row r="16301" spans="3:4" x14ac:dyDescent="0.25">
      <c r="C16301" s="159" t="s">
        <v>33117</v>
      </c>
      <c r="D16301" s="159">
        <v>1</v>
      </c>
    </row>
    <row r="16302" spans="3:4" x14ac:dyDescent="0.25">
      <c r="C16302" s="159" t="s">
        <v>33118</v>
      </c>
      <c r="D16302" s="159">
        <v>1</v>
      </c>
    </row>
    <row r="16303" spans="3:4" x14ac:dyDescent="0.25">
      <c r="C16303" s="159" t="s">
        <v>33119</v>
      </c>
      <c r="D16303" s="159">
        <v>1</v>
      </c>
    </row>
    <row r="16304" spans="3:4" x14ac:dyDescent="0.25">
      <c r="C16304" s="159" t="s">
        <v>33120</v>
      </c>
      <c r="D16304" s="159">
        <v>1</v>
      </c>
    </row>
    <row r="16305" spans="3:4" x14ac:dyDescent="0.25">
      <c r="C16305" s="159" t="s">
        <v>33121</v>
      </c>
      <c r="D16305" s="159">
        <v>1</v>
      </c>
    </row>
    <row r="16306" spans="3:4" x14ac:dyDescent="0.25">
      <c r="C16306" s="159" t="s">
        <v>33122</v>
      </c>
      <c r="D16306" s="159">
        <v>1</v>
      </c>
    </row>
    <row r="16307" spans="3:4" x14ac:dyDescent="0.25">
      <c r="C16307" s="159" t="s">
        <v>33123</v>
      </c>
      <c r="D16307" s="159">
        <v>1</v>
      </c>
    </row>
    <row r="16308" spans="3:4" x14ac:dyDescent="0.25">
      <c r="C16308" s="159" t="s">
        <v>32943</v>
      </c>
      <c r="D16308" s="159">
        <v>1</v>
      </c>
    </row>
    <row r="16309" spans="3:4" x14ac:dyDescent="0.25">
      <c r="C16309" s="159" t="s">
        <v>32944</v>
      </c>
      <c r="D16309" s="159">
        <v>1</v>
      </c>
    </row>
    <row r="16310" spans="3:4" x14ac:dyDescent="0.25">
      <c r="C16310" s="159" t="s">
        <v>32945</v>
      </c>
      <c r="D16310" s="159">
        <v>1</v>
      </c>
    </row>
    <row r="16311" spans="3:4" x14ac:dyDescent="0.25">
      <c r="C16311" s="159" t="s">
        <v>32946</v>
      </c>
      <c r="D16311" s="159">
        <v>1</v>
      </c>
    </row>
    <row r="16312" spans="3:4" x14ac:dyDescent="0.25">
      <c r="C16312" s="159" t="s">
        <v>32947</v>
      </c>
      <c r="D16312" s="159">
        <v>1</v>
      </c>
    </row>
    <row r="16313" spans="3:4" x14ac:dyDescent="0.25">
      <c r="C16313" s="159" t="s">
        <v>32948</v>
      </c>
      <c r="D16313" s="159">
        <v>1</v>
      </c>
    </row>
    <row r="16314" spans="3:4" x14ac:dyDescent="0.25">
      <c r="C16314" s="159" t="s">
        <v>32949</v>
      </c>
      <c r="D16314" s="159">
        <v>1</v>
      </c>
    </row>
    <row r="16315" spans="3:4" x14ac:dyDescent="0.25">
      <c r="C16315" s="159" t="s">
        <v>32950</v>
      </c>
      <c r="D16315" s="159">
        <v>1</v>
      </c>
    </row>
    <row r="16316" spans="3:4" x14ac:dyDescent="0.25">
      <c r="C16316" s="159" t="s">
        <v>32951</v>
      </c>
      <c r="D16316" s="159">
        <v>1</v>
      </c>
    </row>
    <row r="16317" spans="3:4" x14ac:dyDescent="0.25">
      <c r="C16317" s="159" t="s">
        <v>32952</v>
      </c>
      <c r="D16317" s="159">
        <v>1</v>
      </c>
    </row>
    <row r="16318" spans="3:4" x14ac:dyDescent="0.25">
      <c r="C16318" s="159" t="s">
        <v>32953</v>
      </c>
      <c r="D16318" s="159">
        <v>1</v>
      </c>
    </row>
    <row r="16319" spans="3:4" x14ac:dyDescent="0.25">
      <c r="C16319" s="159" t="s">
        <v>32954</v>
      </c>
      <c r="D16319" s="159">
        <v>1</v>
      </c>
    </row>
    <row r="16320" spans="3:4" x14ac:dyDescent="0.25">
      <c r="C16320" s="159" t="s">
        <v>32955</v>
      </c>
      <c r="D16320" s="159">
        <v>1</v>
      </c>
    </row>
    <row r="16321" spans="3:4" x14ac:dyDescent="0.25">
      <c r="C16321" s="159" t="s">
        <v>32956</v>
      </c>
      <c r="D16321" s="159">
        <v>1</v>
      </c>
    </row>
    <row r="16322" spans="3:4" x14ac:dyDescent="0.25">
      <c r="C16322" s="159" t="s">
        <v>32957</v>
      </c>
      <c r="D16322" s="159">
        <v>1</v>
      </c>
    </row>
    <row r="16323" spans="3:4" x14ac:dyDescent="0.25">
      <c r="C16323" s="159" t="s">
        <v>32958</v>
      </c>
      <c r="D16323" s="159">
        <v>1</v>
      </c>
    </row>
    <row r="16324" spans="3:4" x14ac:dyDescent="0.25">
      <c r="C16324" s="159" t="s">
        <v>32959</v>
      </c>
      <c r="D16324" s="159">
        <v>1</v>
      </c>
    </row>
    <row r="16325" spans="3:4" x14ac:dyDescent="0.25">
      <c r="C16325" s="159" t="s">
        <v>32960</v>
      </c>
      <c r="D16325" s="159">
        <v>1</v>
      </c>
    </row>
    <row r="16326" spans="3:4" x14ac:dyDescent="0.25">
      <c r="C16326" s="159" t="s">
        <v>32961</v>
      </c>
      <c r="D16326" s="159">
        <v>1</v>
      </c>
    </row>
    <row r="16327" spans="3:4" x14ac:dyDescent="0.25">
      <c r="C16327" s="159" t="s">
        <v>32962</v>
      </c>
      <c r="D16327" s="159">
        <v>1</v>
      </c>
    </row>
    <row r="16328" spans="3:4" x14ac:dyDescent="0.25">
      <c r="C16328" s="159" t="s">
        <v>32963</v>
      </c>
      <c r="D16328" s="159">
        <v>1</v>
      </c>
    </row>
    <row r="16329" spans="3:4" x14ac:dyDescent="0.25">
      <c r="C16329" s="159" t="s">
        <v>32964</v>
      </c>
      <c r="D16329" s="159">
        <v>1</v>
      </c>
    </row>
    <row r="16330" spans="3:4" x14ac:dyDescent="0.25">
      <c r="C16330" s="159" t="s">
        <v>32965</v>
      </c>
      <c r="D16330" s="159">
        <v>1</v>
      </c>
    </row>
    <row r="16331" spans="3:4" x14ac:dyDescent="0.25">
      <c r="C16331" s="159" t="s">
        <v>32966</v>
      </c>
      <c r="D16331" s="159">
        <v>1</v>
      </c>
    </row>
    <row r="16332" spans="3:4" x14ac:dyDescent="0.25">
      <c r="C16332" s="159" t="s">
        <v>32967</v>
      </c>
      <c r="D16332" s="159">
        <v>1</v>
      </c>
    </row>
    <row r="16333" spans="3:4" x14ac:dyDescent="0.25">
      <c r="C16333" s="159" t="s">
        <v>32968</v>
      </c>
      <c r="D16333" s="159">
        <v>1</v>
      </c>
    </row>
    <row r="16334" spans="3:4" x14ac:dyDescent="0.25">
      <c r="C16334" s="159" t="s">
        <v>32969</v>
      </c>
      <c r="D16334" s="159">
        <v>1</v>
      </c>
    </row>
    <row r="16335" spans="3:4" x14ac:dyDescent="0.25">
      <c r="C16335" s="159" t="s">
        <v>32970</v>
      </c>
      <c r="D16335" s="159">
        <v>1</v>
      </c>
    </row>
    <row r="16336" spans="3:4" x14ac:dyDescent="0.25">
      <c r="C16336" s="159" t="s">
        <v>32971</v>
      </c>
      <c r="D16336" s="159">
        <v>1</v>
      </c>
    </row>
    <row r="16337" spans="3:4" x14ac:dyDescent="0.25">
      <c r="C16337" s="159" t="s">
        <v>32972</v>
      </c>
      <c r="D16337" s="159">
        <v>1</v>
      </c>
    </row>
    <row r="16338" spans="3:4" x14ac:dyDescent="0.25">
      <c r="C16338" s="159" t="s">
        <v>32973</v>
      </c>
      <c r="D16338" s="159">
        <v>1</v>
      </c>
    </row>
    <row r="16339" spans="3:4" x14ac:dyDescent="0.25">
      <c r="C16339" s="159" t="s">
        <v>32974</v>
      </c>
      <c r="D16339" s="159">
        <v>1</v>
      </c>
    </row>
    <row r="16340" spans="3:4" x14ac:dyDescent="0.25">
      <c r="C16340" s="159" t="s">
        <v>32975</v>
      </c>
      <c r="D16340" s="159">
        <v>1</v>
      </c>
    </row>
    <row r="16341" spans="3:4" x14ac:dyDescent="0.25">
      <c r="C16341" s="159" t="s">
        <v>32976</v>
      </c>
      <c r="D16341" s="159">
        <v>1</v>
      </c>
    </row>
    <row r="16342" spans="3:4" x14ac:dyDescent="0.25">
      <c r="C16342" s="159" t="s">
        <v>32977</v>
      </c>
      <c r="D16342" s="159">
        <v>1</v>
      </c>
    </row>
    <row r="16343" spans="3:4" x14ac:dyDescent="0.25">
      <c r="C16343" s="159" t="s">
        <v>32978</v>
      </c>
      <c r="D16343" s="159">
        <v>1</v>
      </c>
    </row>
    <row r="16344" spans="3:4" x14ac:dyDescent="0.25">
      <c r="C16344" s="159" t="s">
        <v>32979</v>
      </c>
      <c r="D16344" s="159">
        <v>1</v>
      </c>
    </row>
    <row r="16345" spans="3:4" x14ac:dyDescent="0.25">
      <c r="C16345" s="159" t="s">
        <v>32980</v>
      </c>
      <c r="D16345" s="159">
        <v>1</v>
      </c>
    </row>
    <row r="16346" spans="3:4" x14ac:dyDescent="0.25">
      <c r="C16346" s="159" t="s">
        <v>32981</v>
      </c>
      <c r="D16346" s="159">
        <v>1</v>
      </c>
    </row>
    <row r="16347" spans="3:4" x14ac:dyDescent="0.25">
      <c r="C16347" s="159" t="s">
        <v>32982</v>
      </c>
      <c r="D16347" s="159">
        <v>1</v>
      </c>
    </row>
    <row r="16348" spans="3:4" x14ac:dyDescent="0.25">
      <c r="C16348" s="159" t="s">
        <v>32983</v>
      </c>
      <c r="D16348" s="159">
        <v>1</v>
      </c>
    </row>
    <row r="16349" spans="3:4" x14ac:dyDescent="0.25">
      <c r="C16349" s="159" t="s">
        <v>32984</v>
      </c>
      <c r="D16349" s="159">
        <v>1</v>
      </c>
    </row>
    <row r="16350" spans="3:4" x14ac:dyDescent="0.25">
      <c r="C16350" s="159" t="s">
        <v>32985</v>
      </c>
      <c r="D16350" s="159">
        <v>1</v>
      </c>
    </row>
    <row r="16351" spans="3:4" x14ac:dyDescent="0.25">
      <c r="C16351" s="159" t="s">
        <v>32986</v>
      </c>
      <c r="D16351" s="159">
        <v>1</v>
      </c>
    </row>
    <row r="16352" spans="3:4" x14ac:dyDescent="0.25">
      <c r="C16352" s="159" t="s">
        <v>32987</v>
      </c>
      <c r="D16352" s="159">
        <v>1</v>
      </c>
    </row>
    <row r="16353" spans="3:4" x14ac:dyDescent="0.25">
      <c r="C16353" s="159" t="s">
        <v>32988</v>
      </c>
      <c r="D16353" s="159">
        <v>1</v>
      </c>
    </row>
    <row r="16354" spans="3:4" x14ac:dyDescent="0.25">
      <c r="C16354" s="159" t="s">
        <v>32989</v>
      </c>
      <c r="D16354" s="159">
        <v>1</v>
      </c>
    </row>
    <row r="16355" spans="3:4" x14ac:dyDescent="0.25">
      <c r="C16355" s="159" t="s">
        <v>32990</v>
      </c>
      <c r="D16355" s="159">
        <v>1</v>
      </c>
    </row>
    <row r="16356" spans="3:4" x14ac:dyDescent="0.25">
      <c r="C16356" s="159" t="s">
        <v>32991</v>
      </c>
      <c r="D16356" s="159">
        <v>1</v>
      </c>
    </row>
    <row r="16357" spans="3:4" x14ac:dyDescent="0.25">
      <c r="C16357" s="159" t="s">
        <v>32992</v>
      </c>
      <c r="D16357" s="159">
        <v>1</v>
      </c>
    </row>
    <row r="16358" spans="3:4" x14ac:dyDescent="0.25">
      <c r="C16358" s="159" t="s">
        <v>32993</v>
      </c>
      <c r="D16358" s="159">
        <v>1</v>
      </c>
    </row>
    <row r="16359" spans="3:4" x14ac:dyDescent="0.25">
      <c r="C16359" s="159" t="s">
        <v>32994</v>
      </c>
      <c r="D16359" s="159">
        <v>1</v>
      </c>
    </row>
    <row r="16360" spans="3:4" x14ac:dyDescent="0.25">
      <c r="C16360" s="159" t="s">
        <v>32995</v>
      </c>
      <c r="D16360" s="159">
        <v>1</v>
      </c>
    </row>
    <row r="16361" spans="3:4" x14ac:dyDescent="0.25">
      <c r="C16361" s="159" t="s">
        <v>32996</v>
      </c>
      <c r="D16361" s="159">
        <v>1</v>
      </c>
    </row>
    <row r="16362" spans="3:4" x14ac:dyDescent="0.25">
      <c r="C16362" s="159" t="s">
        <v>32997</v>
      </c>
      <c r="D16362" s="159">
        <v>1</v>
      </c>
    </row>
    <row r="16363" spans="3:4" x14ac:dyDescent="0.25">
      <c r="C16363" s="159" t="s">
        <v>32998</v>
      </c>
      <c r="D16363" s="159">
        <v>1</v>
      </c>
    </row>
    <row r="16364" spans="3:4" x14ac:dyDescent="0.25">
      <c r="C16364" s="159" t="s">
        <v>32999</v>
      </c>
      <c r="D16364" s="159">
        <v>1</v>
      </c>
    </row>
    <row r="16365" spans="3:4" x14ac:dyDescent="0.25">
      <c r="C16365" s="159" t="s">
        <v>33000</v>
      </c>
      <c r="D16365" s="159">
        <v>1</v>
      </c>
    </row>
    <row r="16366" spans="3:4" x14ac:dyDescent="0.25">
      <c r="C16366" s="159" t="s">
        <v>33001</v>
      </c>
      <c r="D16366" s="159">
        <v>1</v>
      </c>
    </row>
    <row r="16367" spans="3:4" x14ac:dyDescent="0.25">
      <c r="C16367" s="159" t="s">
        <v>33002</v>
      </c>
      <c r="D16367" s="159">
        <v>1</v>
      </c>
    </row>
    <row r="16368" spans="3:4" x14ac:dyDescent="0.25">
      <c r="C16368" s="159" t="s">
        <v>33003</v>
      </c>
      <c r="D16368" s="159">
        <v>1</v>
      </c>
    </row>
    <row r="16369" spans="3:4" x14ac:dyDescent="0.25">
      <c r="C16369" s="159" t="s">
        <v>33140</v>
      </c>
      <c r="D16369" s="159">
        <v>1</v>
      </c>
    </row>
    <row r="16370" spans="3:4" x14ac:dyDescent="0.25">
      <c r="C16370" s="159" t="s">
        <v>33141</v>
      </c>
      <c r="D16370" s="159">
        <v>1</v>
      </c>
    </row>
    <row r="16371" spans="3:4" x14ac:dyDescent="0.25">
      <c r="C16371" s="159" t="s">
        <v>33142</v>
      </c>
      <c r="D16371" s="159">
        <v>1</v>
      </c>
    </row>
    <row r="16372" spans="3:4" x14ac:dyDescent="0.25">
      <c r="C16372" s="159" t="s">
        <v>33143</v>
      </c>
      <c r="D16372" s="159">
        <v>1</v>
      </c>
    </row>
    <row r="16373" spans="3:4" x14ac:dyDescent="0.25">
      <c r="C16373" s="159" t="s">
        <v>33144</v>
      </c>
      <c r="D16373" s="159">
        <v>1</v>
      </c>
    </row>
    <row r="16374" spans="3:4" x14ac:dyDescent="0.25">
      <c r="C16374" s="159" t="s">
        <v>33145</v>
      </c>
      <c r="D16374" s="159">
        <v>1</v>
      </c>
    </row>
    <row r="16375" spans="3:4" x14ac:dyDescent="0.25">
      <c r="C16375" s="159" t="s">
        <v>33146</v>
      </c>
      <c r="D16375" s="159">
        <v>1</v>
      </c>
    </row>
    <row r="16376" spans="3:4" x14ac:dyDescent="0.25">
      <c r="C16376" s="159" t="s">
        <v>33147</v>
      </c>
      <c r="D16376" s="159">
        <v>1</v>
      </c>
    </row>
    <row r="16377" spans="3:4" x14ac:dyDescent="0.25">
      <c r="C16377" s="159" t="s">
        <v>33148</v>
      </c>
      <c r="D16377" s="159">
        <v>1</v>
      </c>
    </row>
    <row r="16378" spans="3:4" x14ac:dyDescent="0.25">
      <c r="C16378" s="159" t="s">
        <v>33149</v>
      </c>
      <c r="D16378" s="159">
        <v>1</v>
      </c>
    </row>
    <row r="16379" spans="3:4" x14ac:dyDescent="0.25">
      <c r="C16379" s="159" t="s">
        <v>33150</v>
      </c>
      <c r="D16379" s="159">
        <v>1</v>
      </c>
    </row>
    <row r="16380" spans="3:4" x14ac:dyDescent="0.25">
      <c r="C16380" s="159" t="s">
        <v>33151</v>
      </c>
      <c r="D16380" s="159">
        <v>1</v>
      </c>
    </row>
    <row r="16381" spans="3:4" x14ac:dyDescent="0.25">
      <c r="C16381" s="159" t="s">
        <v>33152</v>
      </c>
      <c r="D16381" s="159">
        <v>1</v>
      </c>
    </row>
    <row r="16382" spans="3:4" x14ac:dyDescent="0.25">
      <c r="C16382" s="159" t="s">
        <v>33153</v>
      </c>
      <c r="D16382" s="159">
        <v>1</v>
      </c>
    </row>
    <row r="16383" spans="3:4" x14ac:dyDescent="0.25">
      <c r="C16383" s="159" t="s">
        <v>33154</v>
      </c>
      <c r="D16383" s="159">
        <v>1</v>
      </c>
    </row>
    <row r="16384" spans="3:4" x14ac:dyDescent="0.25">
      <c r="C16384" s="159" t="s">
        <v>33155</v>
      </c>
      <c r="D16384" s="159">
        <v>1</v>
      </c>
    </row>
    <row r="16385" spans="3:4" x14ac:dyDescent="0.25">
      <c r="C16385" s="159" t="s">
        <v>33156</v>
      </c>
      <c r="D16385" s="159">
        <v>1</v>
      </c>
    </row>
    <row r="16386" spans="3:4" x14ac:dyDescent="0.25">
      <c r="C16386" s="159" t="s">
        <v>33157</v>
      </c>
      <c r="D16386" s="159">
        <v>1</v>
      </c>
    </row>
    <row r="16387" spans="3:4" x14ac:dyDescent="0.25">
      <c r="C16387" s="159" t="s">
        <v>33006</v>
      </c>
      <c r="D16387" s="159">
        <v>1</v>
      </c>
    </row>
    <row r="16388" spans="3:4" x14ac:dyDescent="0.25">
      <c r="C16388" s="159" t="s">
        <v>33007</v>
      </c>
      <c r="D16388" s="159">
        <v>1</v>
      </c>
    </row>
    <row r="16389" spans="3:4" x14ac:dyDescent="0.25">
      <c r="C16389" s="159" t="s">
        <v>33008</v>
      </c>
      <c r="D16389" s="159">
        <v>1</v>
      </c>
    </row>
    <row r="16390" spans="3:4" x14ac:dyDescent="0.25">
      <c r="C16390" s="159" t="s">
        <v>33009</v>
      </c>
      <c r="D16390" s="159">
        <v>1</v>
      </c>
    </row>
    <row r="16391" spans="3:4" x14ac:dyDescent="0.25">
      <c r="C16391" s="159" t="s">
        <v>33010</v>
      </c>
      <c r="D16391" s="159">
        <v>1</v>
      </c>
    </row>
    <row r="16392" spans="3:4" x14ac:dyDescent="0.25">
      <c r="C16392" s="159" t="s">
        <v>33011</v>
      </c>
      <c r="D16392" s="159">
        <v>1</v>
      </c>
    </row>
    <row r="16393" spans="3:4" x14ac:dyDescent="0.25">
      <c r="C16393" s="159" t="s">
        <v>33012</v>
      </c>
      <c r="D16393" s="159">
        <v>1</v>
      </c>
    </row>
    <row r="16394" spans="3:4" x14ac:dyDescent="0.25">
      <c r="C16394" s="159" t="s">
        <v>33013</v>
      </c>
      <c r="D16394" s="159">
        <v>1</v>
      </c>
    </row>
    <row r="16395" spans="3:4" x14ac:dyDescent="0.25">
      <c r="C16395" s="159" t="s">
        <v>33014</v>
      </c>
      <c r="D16395" s="159">
        <v>1</v>
      </c>
    </row>
    <row r="16396" spans="3:4" x14ac:dyDescent="0.25">
      <c r="C16396" s="159" t="s">
        <v>33173</v>
      </c>
      <c r="D16396" s="159">
        <v>1</v>
      </c>
    </row>
    <row r="16397" spans="3:4" x14ac:dyDescent="0.25">
      <c r="C16397" s="159" t="s">
        <v>33174</v>
      </c>
      <c r="D16397" s="159">
        <v>1</v>
      </c>
    </row>
    <row r="16398" spans="3:4" x14ac:dyDescent="0.25">
      <c r="C16398" s="159" t="s">
        <v>33175</v>
      </c>
      <c r="D16398" s="159">
        <v>1</v>
      </c>
    </row>
    <row r="16399" spans="3:4" x14ac:dyDescent="0.25">
      <c r="C16399" s="159" t="s">
        <v>33176</v>
      </c>
      <c r="D16399" s="159">
        <v>1</v>
      </c>
    </row>
    <row r="16400" spans="3:4" x14ac:dyDescent="0.25">
      <c r="C16400" s="159" t="s">
        <v>33132</v>
      </c>
      <c r="D16400" s="159">
        <v>1</v>
      </c>
    </row>
    <row r="16401" spans="3:4" x14ac:dyDescent="0.25">
      <c r="C16401" s="159" t="s">
        <v>33133</v>
      </c>
      <c r="D16401" s="159">
        <v>1</v>
      </c>
    </row>
    <row r="16402" spans="3:4" x14ac:dyDescent="0.25">
      <c r="C16402" s="159" t="s">
        <v>33134</v>
      </c>
      <c r="D16402" s="159">
        <v>1</v>
      </c>
    </row>
    <row r="16403" spans="3:4" x14ac:dyDescent="0.25">
      <c r="C16403" s="159" t="s">
        <v>33135</v>
      </c>
      <c r="D16403" s="159">
        <v>1</v>
      </c>
    </row>
    <row r="16404" spans="3:4" x14ac:dyDescent="0.25">
      <c r="C16404" s="159" t="s">
        <v>33136</v>
      </c>
      <c r="D16404" s="159">
        <v>1</v>
      </c>
    </row>
    <row r="16405" spans="3:4" x14ac:dyDescent="0.25">
      <c r="C16405" s="159" t="s">
        <v>33137</v>
      </c>
      <c r="D16405" s="159">
        <v>1</v>
      </c>
    </row>
    <row r="16406" spans="3:4" x14ac:dyDescent="0.25">
      <c r="C16406" s="159" t="s">
        <v>32928</v>
      </c>
      <c r="D16406" s="159">
        <v>1</v>
      </c>
    </row>
    <row r="16407" spans="3:4" x14ac:dyDescent="0.25">
      <c r="C16407" s="159" t="s">
        <v>32929</v>
      </c>
      <c r="D16407" s="159">
        <v>1</v>
      </c>
    </row>
    <row r="16408" spans="3:4" x14ac:dyDescent="0.25">
      <c r="C16408" s="159" t="s">
        <v>32930</v>
      </c>
      <c r="D16408" s="159">
        <v>1</v>
      </c>
    </row>
    <row r="16409" spans="3:4" x14ac:dyDescent="0.25">
      <c r="C16409" s="159" t="s">
        <v>32931</v>
      </c>
      <c r="D16409" s="159">
        <v>1</v>
      </c>
    </row>
    <row r="16410" spans="3:4" x14ac:dyDescent="0.25">
      <c r="C16410" s="159" t="s">
        <v>32932</v>
      </c>
      <c r="D16410" s="159">
        <v>1</v>
      </c>
    </row>
    <row r="16411" spans="3:4" x14ac:dyDescent="0.25">
      <c r="C16411" s="159" t="s">
        <v>32933</v>
      </c>
      <c r="D16411" s="159">
        <v>1</v>
      </c>
    </row>
    <row r="16412" spans="3:4" x14ac:dyDescent="0.25">
      <c r="C16412" s="159" t="s">
        <v>32934</v>
      </c>
      <c r="D16412" s="159">
        <v>1</v>
      </c>
    </row>
    <row r="16413" spans="3:4" x14ac:dyDescent="0.25">
      <c r="C16413" s="159" t="s">
        <v>32935</v>
      </c>
      <c r="D16413" s="159">
        <v>1</v>
      </c>
    </row>
    <row r="16414" spans="3:4" x14ac:dyDescent="0.25">
      <c r="C16414" s="159" t="s">
        <v>32936</v>
      </c>
      <c r="D16414" s="159">
        <v>1</v>
      </c>
    </row>
    <row r="16415" spans="3:4" x14ac:dyDescent="0.25">
      <c r="C16415" s="159" t="s">
        <v>32937</v>
      </c>
      <c r="D16415" s="159">
        <v>1</v>
      </c>
    </row>
    <row r="16416" spans="3:4" x14ac:dyDescent="0.25">
      <c r="C16416" s="159" t="s">
        <v>32938</v>
      </c>
      <c r="D16416" s="159">
        <v>1</v>
      </c>
    </row>
    <row r="16417" spans="3:4" x14ac:dyDescent="0.25">
      <c r="C16417" s="159" t="s">
        <v>32939</v>
      </c>
      <c r="D16417" s="159">
        <v>1</v>
      </c>
    </row>
    <row r="16418" spans="3:4" x14ac:dyDescent="0.25">
      <c r="C16418" s="159" t="s">
        <v>32940</v>
      </c>
      <c r="D16418" s="159">
        <v>1</v>
      </c>
    </row>
    <row r="16419" spans="3:4" x14ac:dyDescent="0.25">
      <c r="C16419" s="159" t="s">
        <v>32941</v>
      </c>
      <c r="D16419" s="159">
        <v>1</v>
      </c>
    </row>
    <row r="16420" spans="3:4" x14ac:dyDescent="0.25">
      <c r="C16420" s="159" t="s">
        <v>32942</v>
      </c>
      <c r="D16420" s="159">
        <v>1</v>
      </c>
    </row>
    <row r="16421" spans="3:4" x14ac:dyDescent="0.25">
      <c r="C16421" s="159" t="s">
        <v>33004</v>
      </c>
      <c r="D16421" s="159">
        <v>1</v>
      </c>
    </row>
    <row r="16422" spans="3:4" x14ac:dyDescent="0.25">
      <c r="C16422" s="159" t="s">
        <v>33005</v>
      </c>
      <c r="D16422" s="159">
        <v>1</v>
      </c>
    </row>
    <row r="16423" spans="3:4" x14ac:dyDescent="0.25">
      <c r="C16423" s="159" t="s">
        <v>33138</v>
      </c>
      <c r="D16423" s="159">
        <v>1</v>
      </c>
    </row>
    <row r="16424" spans="3:4" x14ac:dyDescent="0.25">
      <c r="C16424" s="159" t="s">
        <v>33139</v>
      </c>
      <c r="D16424" s="159">
        <v>1</v>
      </c>
    </row>
    <row r="16425" spans="3:4" x14ac:dyDescent="0.25">
      <c r="C16425" s="159" t="s">
        <v>33015</v>
      </c>
      <c r="D16425" s="159">
        <v>1</v>
      </c>
    </row>
    <row r="16426" spans="3:4" x14ac:dyDescent="0.25">
      <c r="C16426" s="159" t="s">
        <v>33016</v>
      </c>
      <c r="D16426" s="159">
        <v>1</v>
      </c>
    </row>
    <row r="16427" spans="3:4" x14ac:dyDescent="0.25">
      <c r="C16427" s="159" t="s">
        <v>33017</v>
      </c>
      <c r="D16427" s="159">
        <v>1</v>
      </c>
    </row>
    <row r="16428" spans="3:4" x14ac:dyDescent="0.25">
      <c r="C16428" s="159" t="s">
        <v>33018</v>
      </c>
      <c r="D16428" s="159">
        <v>1</v>
      </c>
    </row>
    <row r="16429" spans="3:4" x14ac:dyDescent="0.25">
      <c r="C16429" s="159" t="s">
        <v>33019</v>
      </c>
      <c r="D16429" s="159">
        <v>1</v>
      </c>
    </row>
    <row r="16430" spans="3:4" x14ac:dyDescent="0.25">
      <c r="C16430" s="159" t="s">
        <v>33020</v>
      </c>
      <c r="D16430" s="159">
        <v>1</v>
      </c>
    </row>
    <row r="16431" spans="3:4" x14ac:dyDescent="0.25">
      <c r="C16431" s="159" t="s">
        <v>33021</v>
      </c>
      <c r="D16431" s="159">
        <v>1</v>
      </c>
    </row>
    <row r="16432" spans="3:4" x14ac:dyDescent="0.25">
      <c r="C16432" s="159" t="s">
        <v>33022</v>
      </c>
      <c r="D16432" s="159">
        <v>1</v>
      </c>
    </row>
    <row r="16433" spans="3:4" x14ac:dyDescent="0.25">
      <c r="C16433" s="159" t="s">
        <v>33023</v>
      </c>
      <c r="D16433" s="159">
        <v>1</v>
      </c>
    </row>
    <row r="16434" spans="3:4" x14ac:dyDescent="0.25">
      <c r="C16434" s="159" t="s">
        <v>33024</v>
      </c>
      <c r="D16434" s="159">
        <v>1</v>
      </c>
    </row>
    <row r="16435" spans="3:4" x14ac:dyDescent="0.25">
      <c r="C16435" s="159" t="s">
        <v>33025</v>
      </c>
      <c r="D16435" s="159">
        <v>1</v>
      </c>
    </row>
    <row r="16436" spans="3:4" x14ac:dyDescent="0.25">
      <c r="C16436" s="159" t="s">
        <v>33026</v>
      </c>
      <c r="D16436" s="159">
        <v>1</v>
      </c>
    </row>
    <row r="16437" spans="3:4" x14ac:dyDescent="0.25">
      <c r="C16437" s="159" t="s">
        <v>33027</v>
      </c>
      <c r="D16437" s="159">
        <v>1</v>
      </c>
    </row>
    <row r="16438" spans="3:4" x14ac:dyDescent="0.25">
      <c r="C16438" s="159" t="s">
        <v>33028</v>
      </c>
      <c r="D16438" s="159">
        <v>1</v>
      </c>
    </row>
    <row r="16439" spans="3:4" x14ac:dyDescent="0.25">
      <c r="C16439" s="159" t="s">
        <v>33029</v>
      </c>
      <c r="D16439" s="159">
        <v>1</v>
      </c>
    </row>
    <row r="16440" spans="3:4" x14ac:dyDescent="0.25">
      <c r="C16440" s="159" t="s">
        <v>33030</v>
      </c>
      <c r="D16440" s="159">
        <v>1</v>
      </c>
    </row>
    <row r="16441" spans="3:4" x14ac:dyDescent="0.25">
      <c r="C16441" s="159" t="s">
        <v>33031</v>
      </c>
      <c r="D16441" s="159">
        <v>1</v>
      </c>
    </row>
    <row r="16442" spans="3:4" x14ac:dyDescent="0.25">
      <c r="C16442" s="159" t="s">
        <v>33032</v>
      </c>
      <c r="D16442" s="159">
        <v>1</v>
      </c>
    </row>
    <row r="16443" spans="3:4" x14ac:dyDescent="0.25">
      <c r="C16443" s="159" t="s">
        <v>33033</v>
      </c>
      <c r="D16443" s="159">
        <v>1</v>
      </c>
    </row>
    <row r="16444" spans="3:4" x14ac:dyDescent="0.25">
      <c r="C16444" s="159" t="s">
        <v>33034</v>
      </c>
      <c r="D16444" s="159">
        <v>1</v>
      </c>
    </row>
    <row r="16445" spans="3:4" x14ac:dyDescent="0.25">
      <c r="C16445" s="159" t="s">
        <v>33035</v>
      </c>
      <c r="D16445" s="159">
        <v>1</v>
      </c>
    </row>
    <row r="16446" spans="3:4" x14ac:dyDescent="0.25">
      <c r="C16446" s="159" t="s">
        <v>33036</v>
      </c>
      <c r="D16446" s="159">
        <v>1</v>
      </c>
    </row>
    <row r="16447" spans="3:4" x14ac:dyDescent="0.25">
      <c r="C16447" s="159" t="s">
        <v>33037</v>
      </c>
      <c r="D16447" s="159">
        <v>1</v>
      </c>
    </row>
    <row r="16448" spans="3:4" x14ac:dyDescent="0.25">
      <c r="C16448" s="159" t="s">
        <v>33038</v>
      </c>
      <c r="D16448" s="159">
        <v>1</v>
      </c>
    </row>
    <row r="16449" spans="3:4" x14ac:dyDescent="0.25">
      <c r="C16449" s="159" t="s">
        <v>33039</v>
      </c>
      <c r="D16449" s="159">
        <v>1</v>
      </c>
    </row>
    <row r="16450" spans="3:4" x14ac:dyDescent="0.25">
      <c r="C16450" s="159" t="s">
        <v>33040</v>
      </c>
      <c r="D16450" s="159">
        <v>1</v>
      </c>
    </row>
    <row r="16451" spans="3:4" x14ac:dyDescent="0.25">
      <c r="C16451" s="159" t="s">
        <v>33041</v>
      </c>
      <c r="D16451" s="159">
        <v>1</v>
      </c>
    </row>
    <row r="16452" spans="3:4" x14ac:dyDescent="0.25">
      <c r="C16452" s="159" t="s">
        <v>33042</v>
      </c>
      <c r="D16452" s="159">
        <v>1</v>
      </c>
    </row>
    <row r="16453" spans="3:4" x14ac:dyDescent="0.25">
      <c r="C16453" s="159" t="s">
        <v>33043</v>
      </c>
      <c r="D16453" s="159">
        <v>1</v>
      </c>
    </row>
    <row r="16454" spans="3:4" x14ac:dyDescent="0.25">
      <c r="C16454" s="159" t="s">
        <v>33044</v>
      </c>
      <c r="D16454" s="159">
        <v>1</v>
      </c>
    </row>
    <row r="16455" spans="3:4" x14ac:dyDescent="0.25">
      <c r="C16455" s="159" t="s">
        <v>33418</v>
      </c>
      <c r="D16455" s="159">
        <v>1</v>
      </c>
    </row>
    <row r="16456" spans="3:4" x14ac:dyDescent="0.25">
      <c r="C16456" s="159" t="s">
        <v>33419</v>
      </c>
      <c r="D16456" s="159">
        <v>1</v>
      </c>
    </row>
    <row r="16457" spans="3:4" x14ac:dyDescent="0.25">
      <c r="C16457" s="159" t="s">
        <v>33420</v>
      </c>
      <c r="D16457" s="159">
        <v>1</v>
      </c>
    </row>
    <row r="16458" spans="3:4" x14ac:dyDescent="0.25">
      <c r="C16458" s="159" t="s">
        <v>33421</v>
      </c>
      <c r="D16458" s="159">
        <v>1</v>
      </c>
    </row>
    <row r="16459" spans="3:4" x14ac:dyDescent="0.25">
      <c r="C16459" s="159" t="s">
        <v>33422</v>
      </c>
      <c r="D16459" s="159">
        <v>1</v>
      </c>
    </row>
    <row r="16460" spans="3:4" x14ac:dyDescent="0.25">
      <c r="C16460" s="159" t="s">
        <v>33423</v>
      </c>
      <c r="D16460" s="159">
        <v>1</v>
      </c>
    </row>
    <row r="16461" spans="3:4" x14ac:dyDescent="0.25">
      <c r="C16461" s="159" t="s">
        <v>33424</v>
      </c>
      <c r="D16461" s="159">
        <v>1</v>
      </c>
    </row>
    <row r="16462" spans="3:4" x14ac:dyDescent="0.25">
      <c r="C16462" s="159" t="s">
        <v>33425</v>
      </c>
      <c r="D16462" s="159">
        <v>1</v>
      </c>
    </row>
    <row r="16463" spans="3:4" x14ac:dyDescent="0.25">
      <c r="C16463" s="159" t="s">
        <v>33426</v>
      </c>
      <c r="D16463" s="159">
        <v>1</v>
      </c>
    </row>
    <row r="16464" spans="3:4" x14ac:dyDescent="0.25">
      <c r="C16464" s="159" t="s">
        <v>33427</v>
      </c>
      <c r="D16464" s="159">
        <v>1</v>
      </c>
    </row>
    <row r="16465" spans="3:4" x14ac:dyDescent="0.25">
      <c r="C16465" s="159" t="s">
        <v>33428</v>
      </c>
      <c r="D16465" s="159">
        <v>1</v>
      </c>
    </row>
    <row r="16466" spans="3:4" x14ac:dyDescent="0.25">
      <c r="C16466" s="159" t="s">
        <v>33429</v>
      </c>
      <c r="D16466" s="159">
        <v>1</v>
      </c>
    </row>
    <row r="16467" spans="3:4" x14ac:dyDescent="0.25">
      <c r="C16467" s="159" t="s">
        <v>33158</v>
      </c>
      <c r="D16467" s="159">
        <v>1</v>
      </c>
    </row>
    <row r="16468" spans="3:4" x14ac:dyDescent="0.25">
      <c r="C16468" s="159" t="s">
        <v>33159</v>
      </c>
      <c r="D16468" s="159">
        <v>1</v>
      </c>
    </row>
    <row r="16469" spans="3:4" x14ac:dyDescent="0.25">
      <c r="C16469" s="159" t="s">
        <v>33160</v>
      </c>
      <c r="D16469" s="159">
        <v>1</v>
      </c>
    </row>
    <row r="16470" spans="3:4" x14ac:dyDescent="0.25">
      <c r="C16470" s="159" t="s">
        <v>33161</v>
      </c>
      <c r="D16470" s="159">
        <v>1</v>
      </c>
    </row>
    <row r="16471" spans="3:4" x14ac:dyDescent="0.25">
      <c r="C16471" s="159" t="s">
        <v>33162</v>
      </c>
      <c r="D16471" s="159">
        <v>1</v>
      </c>
    </row>
    <row r="16472" spans="3:4" x14ac:dyDescent="0.25">
      <c r="C16472" s="159" t="s">
        <v>33163</v>
      </c>
      <c r="D16472" s="159">
        <v>1</v>
      </c>
    </row>
    <row r="16473" spans="3:4" x14ac:dyDescent="0.25">
      <c r="C16473" s="159" t="s">
        <v>33164</v>
      </c>
      <c r="D16473" s="159">
        <v>1</v>
      </c>
    </row>
    <row r="16474" spans="3:4" x14ac:dyDescent="0.25">
      <c r="C16474" s="159" t="s">
        <v>33165</v>
      </c>
      <c r="D16474" s="159">
        <v>1</v>
      </c>
    </row>
    <row r="16475" spans="3:4" x14ac:dyDescent="0.25">
      <c r="C16475" s="159" t="s">
        <v>33166</v>
      </c>
      <c r="D16475" s="159">
        <v>1</v>
      </c>
    </row>
    <row r="16476" spans="3:4" x14ac:dyDescent="0.25">
      <c r="C16476" s="159" t="s">
        <v>33167</v>
      </c>
      <c r="D16476" s="159">
        <v>1</v>
      </c>
    </row>
    <row r="16477" spans="3:4" x14ac:dyDescent="0.25">
      <c r="C16477" s="159" t="s">
        <v>33168</v>
      </c>
      <c r="D16477" s="159">
        <v>1</v>
      </c>
    </row>
    <row r="16478" spans="3:4" x14ac:dyDescent="0.25">
      <c r="C16478" s="159" t="s">
        <v>33169</v>
      </c>
      <c r="D16478" s="159">
        <v>1</v>
      </c>
    </row>
    <row r="16479" spans="3:4" x14ac:dyDescent="0.25">
      <c r="C16479" s="159" t="s">
        <v>33170</v>
      </c>
      <c r="D16479" s="159">
        <v>1</v>
      </c>
    </row>
    <row r="16480" spans="3:4" x14ac:dyDescent="0.25">
      <c r="C16480" s="159" t="s">
        <v>33171</v>
      </c>
      <c r="D16480" s="159">
        <v>1</v>
      </c>
    </row>
    <row r="16481" spans="3:4" x14ac:dyDescent="0.25">
      <c r="C16481" s="159" t="s">
        <v>33172</v>
      </c>
      <c r="D16481" s="159">
        <v>1</v>
      </c>
    </row>
    <row r="16482" spans="3:4" x14ac:dyDescent="0.25">
      <c r="C16482" s="159" t="s">
        <v>33276</v>
      </c>
      <c r="D16482" s="159">
        <v>1</v>
      </c>
    </row>
    <row r="16483" spans="3:4" x14ac:dyDescent="0.25">
      <c r="C16483" s="159" t="s">
        <v>33277</v>
      </c>
      <c r="D16483" s="159">
        <v>1</v>
      </c>
    </row>
    <row r="16484" spans="3:4" x14ac:dyDescent="0.25">
      <c r="C16484" s="159" t="s">
        <v>33278</v>
      </c>
      <c r="D16484" s="159">
        <v>1</v>
      </c>
    </row>
    <row r="16485" spans="3:4" x14ac:dyDescent="0.25">
      <c r="C16485" s="159" t="s">
        <v>33279</v>
      </c>
      <c r="D16485" s="159">
        <v>1</v>
      </c>
    </row>
    <row r="16486" spans="3:4" x14ac:dyDescent="0.25">
      <c r="C16486" s="159" t="s">
        <v>33280</v>
      </c>
      <c r="D16486" s="159">
        <v>1</v>
      </c>
    </row>
    <row r="16487" spans="3:4" x14ac:dyDescent="0.25">
      <c r="C16487" s="159" t="s">
        <v>33281</v>
      </c>
      <c r="D16487" s="159">
        <v>1</v>
      </c>
    </row>
    <row r="16488" spans="3:4" x14ac:dyDescent="0.25">
      <c r="C16488" s="159" t="s">
        <v>33282</v>
      </c>
      <c r="D16488" s="159">
        <v>1</v>
      </c>
    </row>
    <row r="16489" spans="3:4" x14ac:dyDescent="0.25">
      <c r="C16489" s="159" t="s">
        <v>33283</v>
      </c>
      <c r="D16489" s="159">
        <v>1</v>
      </c>
    </row>
    <row r="16490" spans="3:4" x14ac:dyDescent="0.25">
      <c r="C16490" s="159" t="s">
        <v>33284</v>
      </c>
      <c r="D16490" s="159">
        <v>1</v>
      </c>
    </row>
    <row r="16491" spans="3:4" x14ac:dyDescent="0.25">
      <c r="C16491" s="159" t="s">
        <v>33285</v>
      </c>
      <c r="D16491" s="159">
        <v>1</v>
      </c>
    </row>
    <row r="16492" spans="3:4" x14ac:dyDescent="0.25">
      <c r="C16492" s="159" t="s">
        <v>33286</v>
      </c>
      <c r="D16492" s="159">
        <v>1</v>
      </c>
    </row>
    <row r="16493" spans="3:4" x14ac:dyDescent="0.25">
      <c r="C16493" s="159" t="s">
        <v>33287</v>
      </c>
      <c r="D16493" s="159">
        <v>1</v>
      </c>
    </row>
    <row r="16494" spans="3:4" x14ac:dyDescent="0.25">
      <c r="C16494" s="159" t="s">
        <v>33288</v>
      </c>
      <c r="D16494" s="159">
        <v>1</v>
      </c>
    </row>
    <row r="16495" spans="3:4" x14ac:dyDescent="0.25">
      <c r="C16495" s="159" t="s">
        <v>33289</v>
      </c>
      <c r="D16495" s="159">
        <v>1</v>
      </c>
    </row>
    <row r="16496" spans="3:4" x14ac:dyDescent="0.25">
      <c r="C16496" s="159" t="s">
        <v>33290</v>
      </c>
      <c r="D16496" s="159">
        <v>1</v>
      </c>
    </row>
    <row r="16497" spans="3:4" x14ac:dyDescent="0.25">
      <c r="C16497" s="159" t="s">
        <v>33291</v>
      </c>
      <c r="D16497" s="159">
        <v>1</v>
      </c>
    </row>
    <row r="16498" spans="3:4" x14ac:dyDescent="0.25">
      <c r="C16498" s="159" t="s">
        <v>33292</v>
      </c>
      <c r="D16498" s="159">
        <v>1</v>
      </c>
    </row>
    <row r="16499" spans="3:4" x14ac:dyDescent="0.25">
      <c r="C16499" s="159" t="s">
        <v>33293</v>
      </c>
      <c r="D16499" s="159">
        <v>1</v>
      </c>
    </row>
    <row r="16500" spans="3:4" x14ac:dyDescent="0.25">
      <c r="C16500" s="159" t="s">
        <v>33294</v>
      </c>
      <c r="D16500" s="159">
        <v>1</v>
      </c>
    </row>
    <row r="16501" spans="3:4" x14ac:dyDescent="0.25">
      <c r="C16501" s="159" t="s">
        <v>33295</v>
      </c>
      <c r="D16501" s="159">
        <v>1</v>
      </c>
    </row>
    <row r="16502" spans="3:4" x14ac:dyDescent="0.25">
      <c r="C16502" s="159" t="s">
        <v>33296</v>
      </c>
      <c r="D16502" s="159">
        <v>1</v>
      </c>
    </row>
    <row r="16503" spans="3:4" x14ac:dyDescent="0.25">
      <c r="C16503" s="159" t="s">
        <v>33297</v>
      </c>
      <c r="D16503" s="159">
        <v>1</v>
      </c>
    </row>
    <row r="16504" spans="3:4" x14ac:dyDescent="0.25">
      <c r="C16504" s="159" t="s">
        <v>33298</v>
      </c>
      <c r="D16504" s="159">
        <v>1</v>
      </c>
    </row>
    <row r="16505" spans="3:4" x14ac:dyDescent="0.25">
      <c r="C16505" s="159" t="s">
        <v>33299</v>
      </c>
      <c r="D16505" s="159">
        <v>1</v>
      </c>
    </row>
    <row r="16506" spans="3:4" x14ac:dyDescent="0.25">
      <c r="C16506" s="159" t="s">
        <v>33300</v>
      </c>
      <c r="D16506" s="159">
        <v>1</v>
      </c>
    </row>
    <row r="16507" spans="3:4" x14ac:dyDescent="0.25">
      <c r="C16507" s="159" t="s">
        <v>33301</v>
      </c>
      <c r="D16507" s="159">
        <v>1</v>
      </c>
    </row>
    <row r="16508" spans="3:4" x14ac:dyDescent="0.25">
      <c r="C16508" s="159" t="s">
        <v>33302</v>
      </c>
      <c r="D16508" s="159">
        <v>1</v>
      </c>
    </row>
    <row r="16509" spans="3:4" x14ac:dyDescent="0.25">
      <c r="C16509" s="159" t="s">
        <v>33303</v>
      </c>
      <c r="D16509" s="159">
        <v>1</v>
      </c>
    </row>
    <row r="16510" spans="3:4" x14ac:dyDescent="0.25">
      <c r="C16510" s="159" t="s">
        <v>33304</v>
      </c>
      <c r="D16510" s="159">
        <v>1</v>
      </c>
    </row>
    <row r="16511" spans="3:4" x14ac:dyDescent="0.25">
      <c r="C16511" s="159" t="s">
        <v>33305</v>
      </c>
      <c r="D16511" s="159">
        <v>1</v>
      </c>
    </row>
    <row r="16512" spans="3:4" x14ac:dyDescent="0.25">
      <c r="C16512" s="159" t="s">
        <v>33306</v>
      </c>
      <c r="D16512" s="159">
        <v>1</v>
      </c>
    </row>
    <row r="16513" spans="3:4" x14ac:dyDescent="0.25">
      <c r="C16513" s="159" t="s">
        <v>33307</v>
      </c>
      <c r="D16513" s="159">
        <v>1</v>
      </c>
    </row>
    <row r="16514" spans="3:4" x14ac:dyDescent="0.25">
      <c r="C16514" s="159" t="s">
        <v>33308</v>
      </c>
      <c r="D16514" s="159">
        <v>1</v>
      </c>
    </row>
    <row r="16515" spans="3:4" x14ac:dyDescent="0.25">
      <c r="C16515" s="159" t="s">
        <v>33309</v>
      </c>
      <c r="D16515" s="159">
        <v>1</v>
      </c>
    </row>
    <row r="16516" spans="3:4" x14ac:dyDescent="0.25">
      <c r="C16516" s="159" t="s">
        <v>33310</v>
      </c>
      <c r="D16516" s="159">
        <v>1</v>
      </c>
    </row>
    <row r="16517" spans="3:4" x14ac:dyDescent="0.25">
      <c r="C16517" s="159" t="s">
        <v>33311</v>
      </c>
      <c r="D16517" s="159">
        <v>1</v>
      </c>
    </row>
    <row r="16518" spans="3:4" x14ac:dyDescent="0.25">
      <c r="C16518" s="159" t="s">
        <v>33312</v>
      </c>
      <c r="D16518" s="159">
        <v>1</v>
      </c>
    </row>
    <row r="16519" spans="3:4" x14ac:dyDescent="0.25">
      <c r="C16519" s="159" t="s">
        <v>33313</v>
      </c>
      <c r="D16519" s="159">
        <v>1</v>
      </c>
    </row>
    <row r="16520" spans="3:4" x14ac:dyDescent="0.25">
      <c r="C16520" s="159" t="s">
        <v>33314</v>
      </c>
      <c r="D16520" s="159">
        <v>1</v>
      </c>
    </row>
    <row r="16521" spans="3:4" x14ac:dyDescent="0.25">
      <c r="C16521" s="159" t="s">
        <v>33315</v>
      </c>
      <c r="D16521" s="159">
        <v>1</v>
      </c>
    </row>
    <row r="16522" spans="3:4" x14ac:dyDescent="0.25">
      <c r="C16522" s="159" t="s">
        <v>33316</v>
      </c>
      <c r="D16522" s="159">
        <v>1</v>
      </c>
    </row>
    <row r="16523" spans="3:4" x14ac:dyDescent="0.25">
      <c r="C16523" s="159" t="s">
        <v>33317</v>
      </c>
      <c r="D16523" s="159">
        <v>1</v>
      </c>
    </row>
    <row r="16524" spans="3:4" x14ac:dyDescent="0.25">
      <c r="C16524" s="159" t="s">
        <v>33318</v>
      </c>
      <c r="D16524" s="159">
        <v>1</v>
      </c>
    </row>
    <row r="16525" spans="3:4" x14ac:dyDescent="0.25">
      <c r="C16525" s="159" t="s">
        <v>33319</v>
      </c>
      <c r="D16525" s="159">
        <v>1</v>
      </c>
    </row>
    <row r="16526" spans="3:4" x14ac:dyDescent="0.25">
      <c r="C16526" s="159" t="s">
        <v>33320</v>
      </c>
      <c r="D16526" s="159">
        <v>1</v>
      </c>
    </row>
    <row r="16527" spans="3:4" x14ac:dyDescent="0.25">
      <c r="C16527" s="159" t="s">
        <v>33321</v>
      </c>
      <c r="D16527" s="159">
        <v>1</v>
      </c>
    </row>
    <row r="16528" spans="3:4" x14ac:dyDescent="0.25">
      <c r="C16528" s="159" t="s">
        <v>33322</v>
      </c>
      <c r="D16528" s="159">
        <v>1</v>
      </c>
    </row>
    <row r="16529" spans="3:4" x14ac:dyDescent="0.25">
      <c r="C16529" s="159" t="s">
        <v>33323</v>
      </c>
      <c r="D16529" s="159">
        <v>1</v>
      </c>
    </row>
    <row r="16530" spans="3:4" x14ac:dyDescent="0.25">
      <c r="C16530" s="159" t="s">
        <v>33324</v>
      </c>
      <c r="D16530" s="159">
        <v>1</v>
      </c>
    </row>
    <row r="16531" spans="3:4" x14ac:dyDescent="0.25">
      <c r="C16531" s="159" t="s">
        <v>33325</v>
      </c>
      <c r="D16531" s="159">
        <v>1</v>
      </c>
    </row>
    <row r="16532" spans="3:4" x14ac:dyDescent="0.25">
      <c r="C16532" s="159" t="s">
        <v>33326</v>
      </c>
      <c r="D16532" s="159">
        <v>1</v>
      </c>
    </row>
    <row r="16533" spans="3:4" x14ac:dyDescent="0.25">
      <c r="C16533" s="159" t="s">
        <v>33327</v>
      </c>
      <c r="D16533" s="159">
        <v>1</v>
      </c>
    </row>
    <row r="16534" spans="3:4" x14ac:dyDescent="0.25">
      <c r="C16534" s="159" t="s">
        <v>33328</v>
      </c>
      <c r="D16534" s="159">
        <v>1</v>
      </c>
    </row>
    <row r="16535" spans="3:4" x14ac:dyDescent="0.25">
      <c r="C16535" s="159" t="s">
        <v>33329</v>
      </c>
      <c r="D16535" s="159">
        <v>1</v>
      </c>
    </row>
    <row r="16536" spans="3:4" x14ac:dyDescent="0.25">
      <c r="C16536" s="159" t="s">
        <v>33330</v>
      </c>
      <c r="D16536" s="159">
        <v>1</v>
      </c>
    </row>
    <row r="16537" spans="3:4" x14ac:dyDescent="0.25">
      <c r="C16537" s="159" t="s">
        <v>33331</v>
      </c>
      <c r="D16537" s="159">
        <v>1</v>
      </c>
    </row>
    <row r="16538" spans="3:4" x14ac:dyDescent="0.25">
      <c r="C16538" s="159" t="s">
        <v>33332</v>
      </c>
      <c r="D16538" s="159">
        <v>1</v>
      </c>
    </row>
    <row r="16539" spans="3:4" x14ac:dyDescent="0.25">
      <c r="C16539" s="159" t="s">
        <v>33333</v>
      </c>
      <c r="D16539" s="159">
        <v>1</v>
      </c>
    </row>
    <row r="16540" spans="3:4" x14ac:dyDescent="0.25">
      <c r="C16540" s="159" t="s">
        <v>33334</v>
      </c>
      <c r="D16540" s="159">
        <v>1</v>
      </c>
    </row>
    <row r="16541" spans="3:4" x14ac:dyDescent="0.25">
      <c r="C16541" s="159" t="s">
        <v>33335</v>
      </c>
      <c r="D16541" s="159">
        <v>1</v>
      </c>
    </row>
    <row r="16542" spans="3:4" x14ac:dyDescent="0.25">
      <c r="C16542" s="159" t="s">
        <v>33336</v>
      </c>
      <c r="D16542" s="159">
        <v>1</v>
      </c>
    </row>
    <row r="16543" spans="3:4" x14ac:dyDescent="0.25">
      <c r="C16543" s="159" t="s">
        <v>33337</v>
      </c>
      <c r="D16543" s="159">
        <v>1</v>
      </c>
    </row>
    <row r="16544" spans="3:4" x14ac:dyDescent="0.25">
      <c r="C16544" s="159" t="s">
        <v>33338</v>
      </c>
      <c r="D16544" s="159">
        <v>1</v>
      </c>
    </row>
    <row r="16545" spans="3:4" x14ac:dyDescent="0.25">
      <c r="C16545" s="159" t="s">
        <v>33339</v>
      </c>
      <c r="D16545" s="159">
        <v>1</v>
      </c>
    </row>
    <row r="16546" spans="3:4" x14ac:dyDescent="0.25">
      <c r="C16546" s="159" t="s">
        <v>33340</v>
      </c>
      <c r="D16546" s="159">
        <v>1</v>
      </c>
    </row>
    <row r="16547" spans="3:4" x14ac:dyDescent="0.25">
      <c r="C16547" s="159" t="s">
        <v>33341</v>
      </c>
      <c r="D16547" s="159">
        <v>1</v>
      </c>
    </row>
    <row r="16548" spans="3:4" x14ac:dyDescent="0.25">
      <c r="C16548" s="159" t="s">
        <v>33342</v>
      </c>
      <c r="D16548" s="159">
        <v>1</v>
      </c>
    </row>
    <row r="16549" spans="3:4" x14ac:dyDescent="0.25">
      <c r="C16549" s="159" t="s">
        <v>33343</v>
      </c>
      <c r="D16549" s="159">
        <v>1</v>
      </c>
    </row>
    <row r="16550" spans="3:4" x14ac:dyDescent="0.25">
      <c r="C16550" s="159" t="s">
        <v>33344</v>
      </c>
      <c r="D16550" s="159">
        <v>1</v>
      </c>
    </row>
    <row r="16551" spans="3:4" x14ac:dyDescent="0.25">
      <c r="C16551" s="159" t="s">
        <v>33345</v>
      </c>
      <c r="D16551" s="159">
        <v>1</v>
      </c>
    </row>
    <row r="16552" spans="3:4" x14ac:dyDescent="0.25">
      <c r="C16552" s="159" t="s">
        <v>33346</v>
      </c>
      <c r="D16552" s="159">
        <v>1</v>
      </c>
    </row>
    <row r="16553" spans="3:4" x14ac:dyDescent="0.25">
      <c r="C16553" s="159" t="s">
        <v>33347</v>
      </c>
      <c r="D16553" s="159">
        <v>1</v>
      </c>
    </row>
    <row r="16554" spans="3:4" x14ac:dyDescent="0.25">
      <c r="C16554" s="159" t="s">
        <v>33348</v>
      </c>
      <c r="D16554" s="159">
        <v>1</v>
      </c>
    </row>
    <row r="16555" spans="3:4" x14ac:dyDescent="0.25">
      <c r="C16555" s="159" t="s">
        <v>33349</v>
      </c>
      <c r="D16555" s="159">
        <v>1</v>
      </c>
    </row>
    <row r="16556" spans="3:4" x14ac:dyDescent="0.25">
      <c r="C16556" s="159" t="s">
        <v>33350</v>
      </c>
      <c r="D16556" s="159">
        <v>1</v>
      </c>
    </row>
    <row r="16557" spans="3:4" x14ac:dyDescent="0.25">
      <c r="C16557" s="159" t="s">
        <v>33351</v>
      </c>
      <c r="D16557" s="159">
        <v>1</v>
      </c>
    </row>
    <row r="16558" spans="3:4" x14ac:dyDescent="0.25">
      <c r="C16558" s="159" t="s">
        <v>33352</v>
      </c>
      <c r="D16558" s="159">
        <v>1</v>
      </c>
    </row>
    <row r="16559" spans="3:4" x14ac:dyDescent="0.25">
      <c r="C16559" s="159" t="s">
        <v>33353</v>
      </c>
      <c r="D16559" s="159">
        <v>1</v>
      </c>
    </row>
    <row r="16560" spans="3:4" x14ac:dyDescent="0.25">
      <c r="C16560" s="159" t="s">
        <v>33354</v>
      </c>
      <c r="D16560" s="159">
        <v>1</v>
      </c>
    </row>
    <row r="16561" spans="3:4" x14ac:dyDescent="0.25">
      <c r="C16561" s="159" t="s">
        <v>33355</v>
      </c>
      <c r="D16561" s="159">
        <v>1</v>
      </c>
    </row>
    <row r="16562" spans="3:4" x14ac:dyDescent="0.25">
      <c r="C16562" s="159" t="s">
        <v>33356</v>
      </c>
      <c r="D16562" s="159">
        <v>1</v>
      </c>
    </row>
    <row r="16563" spans="3:4" x14ac:dyDescent="0.25">
      <c r="C16563" s="159" t="s">
        <v>33357</v>
      </c>
      <c r="D16563" s="159">
        <v>1</v>
      </c>
    </row>
    <row r="16564" spans="3:4" x14ac:dyDescent="0.25">
      <c r="C16564" s="159" t="s">
        <v>33358</v>
      </c>
      <c r="D16564" s="159">
        <v>1</v>
      </c>
    </row>
    <row r="16565" spans="3:4" x14ac:dyDescent="0.25">
      <c r="C16565" s="159" t="s">
        <v>33359</v>
      </c>
      <c r="D16565" s="159">
        <v>1</v>
      </c>
    </row>
    <row r="16566" spans="3:4" x14ac:dyDescent="0.25">
      <c r="C16566" s="159" t="s">
        <v>33360</v>
      </c>
      <c r="D16566" s="159">
        <v>1</v>
      </c>
    </row>
    <row r="16567" spans="3:4" x14ac:dyDescent="0.25">
      <c r="C16567" s="159" t="s">
        <v>33361</v>
      </c>
      <c r="D16567" s="159">
        <v>1</v>
      </c>
    </row>
    <row r="16568" spans="3:4" x14ac:dyDescent="0.25">
      <c r="C16568" s="159" t="s">
        <v>33362</v>
      </c>
      <c r="D16568" s="159">
        <v>1</v>
      </c>
    </row>
    <row r="16569" spans="3:4" x14ac:dyDescent="0.25">
      <c r="C16569" s="159" t="s">
        <v>33363</v>
      </c>
      <c r="D16569" s="159">
        <v>1</v>
      </c>
    </row>
    <row r="16570" spans="3:4" x14ac:dyDescent="0.25">
      <c r="C16570" s="159" t="s">
        <v>33364</v>
      </c>
      <c r="D16570" s="159">
        <v>1</v>
      </c>
    </row>
    <row r="16571" spans="3:4" x14ac:dyDescent="0.25">
      <c r="C16571" s="159" t="s">
        <v>33365</v>
      </c>
      <c r="D16571" s="159">
        <v>1</v>
      </c>
    </row>
    <row r="16572" spans="3:4" x14ac:dyDescent="0.25">
      <c r="C16572" s="159" t="s">
        <v>33366</v>
      </c>
      <c r="D16572" s="159">
        <v>1</v>
      </c>
    </row>
    <row r="16573" spans="3:4" x14ac:dyDescent="0.25">
      <c r="C16573" s="159" t="s">
        <v>33367</v>
      </c>
      <c r="D16573" s="159">
        <v>1</v>
      </c>
    </row>
    <row r="16574" spans="3:4" x14ac:dyDescent="0.25">
      <c r="C16574" s="159" t="s">
        <v>33368</v>
      </c>
      <c r="D16574" s="159">
        <v>1</v>
      </c>
    </row>
    <row r="16575" spans="3:4" x14ac:dyDescent="0.25">
      <c r="C16575" s="159" t="s">
        <v>33369</v>
      </c>
      <c r="D16575" s="159">
        <v>1</v>
      </c>
    </row>
    <row r="16576" spans="3:4" x14ac:dyDescent="0.25">
      <c r="C16576" s="159" t="s">
        <v>33370</v>
      </c>
      <c r="D16576" s="159">
        <v>1</v>
      </c>
    </row>
    <row r="16577" spans="3:4" x14ac:dyDescent="0.25">
      <c r="C16577" s="159" t="s">
        <v>33371</v>
      </c>
      <c r="D16577" s="159">
        <v>1</v>
      </c>
    </row>
    <row r="16578" spans="3:4" x14ac:dyDescent="0.25">
      <c r="C16578" s="159" t="s">
        <v>33372</v>
      </c>
      <c r="D16578" s="159">
        <v>1</v>
      </c>
    </row>
    <row r="16579" spans="3:4" x14ac:dyDescent="0.25">
      <c r="C16579" s="159" t="s">
        <v>33373</v>
      </c>
      <c r="D16579" s="159">
        <v>1</v>
      </c>
    </row>
    <row r="16580" spans="3:4" x14ac:dyDescent="0.25">
      <c r="C16580" s="159" t="s">
        <v>33374</v>
      </c>
      <c r="D16580" s="159">
        <v>1</v>
      </c>
    </row>
    <row r="16581" spans="3:4" x14ac:dyDescent="0.25">
      <c r="C16581" s="159" t="s">
        <v>33375</v>
      </c>
      <c r="D16581" s="159">
        <v>1</v>
      </c>
    </row>
    <row r="16582" spans="3:4" x14ac:dyDescent="0.25">
      <c r="C16582" s="159" t="s">
        <v>33376</v>
      </c>
      <c r="D16582" s="159">
        <v>1</v>
      </c>
    </row>
    <row r="16583" spans="3:4" x14ac:dyDescent="0.25">
      <c r="C16583" s="159" t="s">
        <v>33377</v>
      </c>
      <c r="D16583" s="159">
        <v>1</v>
      </c>
    </row>
    <row r="16584" spans="3:4" x14ac:dyDescent="0.25">
      <c r="C16584" s="159" t="s">
        <v>33378</v>
      </c>
      <c r="D16584" s="159">
        <v>1</v>
      </c>
    </row>
    <row r="16585" spans="3:4" x14ac:dyDescent="0.25">
      <c r="C16585" s="159" t="s">
        <v>33379</v>
      </c>
      <c r="D16585" s="159">
        <v>1</v>
      </c>
    </row>
    <row r="16586" spans="3:4" x14ac:dyDescent="0.25">
      <c r="C16586" s="159" t="s">
        <v>33177</v>
      </c>
      <c r="D16586" s="159">
        <v>1</v>
      </c>
    </row>
    <row r="16587" spans="3:4" x14ac:dyDescent="0.25">
      <c r="C16587" s="159" t="s">
        <v>33178</v>
      </c>
      <c r="D16587" s="159">
        <v>1</v>
      </c>
    </row>
    <row r="16588" spans="3:4" x14ac:dyDescent="0.25">
      <c r="C16588" s="159" t="s">
        <v>33179</v>
      </c>
      <c r="D16588" s="159">
        <v>1</v>
      </c>
    </row>
    <row r="16589" spans="3:4" x14ac:dyDescent="0.25">
      <c r="C16589" s="159" t="s">
        <v>33180</v>
      </c>
      <c r="D16589" s="159">
        <v>1</v>
      </c>
    </row>
    <row r="16590" spans="3:4" x14ac:dyDescent="0.25">
      <c r="C16590" s="159" t="s">
        <v>33181</v>
      </c>
      <c r="D16590" s="159">
        <v>1</v>
      </c>
    </row>
    <row r="16591" spans="3:4" x14ac:dyDescent="0.25">
      <c r="C16591" s="159" t="s">
        <v>33182</v>
      </c>
      <c r="D16591" s="159">
        <v>1</v>
      </c>
    </row>
    <row r="16592" spans="3:4" x14ac:dyDescent="0.25">
      <c r="C16592" s="159" t="s">
        <v>33183</v>
      </c>
      <c r="D16592" s="159">
        <v>1</v>
      </c>
    </row>
    <row r="16593" spans="3:4" x14ac:dyDescent="0.25">
      <c r="C16593" s="159" t="s">
        <v>33184</v>
      </c>
      <c r="D16593" s="159">
        <v>1</v>
      </c>
    </row>
    <row r="16594" spans="3:4" x14ac:dyDescent="0.25">
      <c r="C16594" s="159" t="s">
        <v>33185</v>
      </c>
      <c r="D16594" s="159">
        <v>1</v>
      </c>
    </row>
    <row r="16595" spans="3:4" x14ac:dyDescent="0.25">
      <c r="C16595" s="159" t="s">
        <v>33186</v>
      </c>
      <c r="D16595" s="159">
        <v>1</v>
      </c>
    </row>
    <row r="16596" spans="3:4" x14ac:dyDescent="0.25">
      <c r="C16596" s="159" t="s">
        <v>33187</v>
      </c>
      <c r="D16596" s="159">
        <v>1</v>
      </c>
    </row>
    <row r="16597" spans="3:4" x14ac:dyDescent="0.25">
      <c r="C16597" s="159" t="s">
        <v>33188</v>
      </c>
      <c r="D16597" s="159">
        <v>1</v>
      </c>
    </row>
    <row r="16598" spans="3:4" x14ac:dyDescent="0.25">
      <c r="C16598" s="159" t="s">
        <v>33189</v>
      </c>
      <c r="D16598" s="159">
        <v>1</v>
      </c>
    </row>
    <row r="16599" spans="3:4" x14ac:dyDescent="0.25">
      <c r="C16599" s="159" t="s">
        <v>33190</v>
      </c>
      <c r="D16599" s="159">
        <v>1</v>
      </c>
    </row>
    <row r="16600" spans="3:4" x14ac:dyDescent="0.25">
      <c r="C16600" s="159" t="s">
        <v>33191</v>
      </c>
      <c r="D16600" s="159">
        <v>1</v>
      </c>
    </row>
    <row r="16601" spans="3:4" x14ac:dyDescent="0.25">
      <c r="C16601" s="159" t="s">
        <v>33192</v>
      </c>
      <c r="D16601" s="159">
        <v>1</v>
      </c>
    </row>
    <row r="16602" spans="3:4" x14ac:dyDescent="0.25">
      <c r="C16602" s="159" t="s">
        <v>33193</v>
      </c>
      <c r="D16602" s="159">
        <v>1</v>
      </c>
    </row>
    <row r="16603" spans="3:4" x14ac:dyDescent="0.25">
      <c r="C16603" s="159" t="s">
        <v>33194</v>
      </c>
      <c r="D16603" s="159">
        <v>1</v>
      </c>
    </row>
    <row r="16604" spans="3:4" x14ac:dyDescent="0.25">
      <c r="C16604" s="159" t="s">
        <v>33195</v>
      </c>
      <c r="D16604" s="159">
        <v>1</v>
      </c>
    </row>
    <row r="16605" spans="3:4" x14ac:dyDescent="0.25">
      <c r="C16605" s="159" t="s">
        <v>33196</v>
      </c>
      <c r="D16605" s="159">
        <v>1</v>
      </c>
    </row>
    <row r="16606" spans="3:4" x14ac:dyDescent="0.25">
      <c r="C16606" s="159" t="s">
        <v>33197</v>
      </c>
      <c r="D16606" s="159">
        <v>1</v>
      </c>
    </row>
    <row r="16607" spans="3:4" x14ac:dyDescent="0.25">
      <c r="C16607" s="159" t="s">
        <v>33198</v>
      </c>
      <c r="D16607" s="159">
        <v>1</v>
      </c>
    </row>
    <row r="16608" spans="3:4" x14ac:dyDescent="0.25">
      <c r="C16608" s="159" t="s">
        <v>33199</v>
      </c>
      <c r="D16608" s="159">
        <v>1</v>
      </c>
    </row>
    <row r="16609" spans="3:4" x14ac:dyDescent="0.25">
      <c r="C16609" s="159" t="s">
        <v>33200</v>
      </c>
      <c r="D16609" s="159">
        <v>1</v>
      </c>
    </row>
    <row r="16610" spans="3:4" x14ac:dyDescent="0.25">
      <c r="C16610" s="159" t="s">
        <v>33201</v>
      </c>
      <c r="D16610" s="159">
        <v>1</v>
      </c>
    </row>
    <row r="16611" spans="3:4" x14ac:dyDescent="0.25">
      <c r="C16611" s="159" t="s">
        <v>33202</v>
      </c>
      <c r="D16611" s="159">
        <v>1</v>
      </c>
    </row>
    <row r="16612" spans="3:4" x14ac:dyDescent="0.25">
      <c r="C16612" s="159" t="s">
        <v>33203</v>
      </c>
      <c r="D16612" s="159">
        <v>1</v>
      </c>
    </row>
    <row r="16613" spans="3:4" x14ac:dyDescent="0.25">
      <c r="C16613" s="159" t="s">
        <v>33204</v>
      </c>
      <c r="D16613" s="159">
        <v>1</v>
      </c>
    </row>
    <row r="16614" spans="3:4" x14ac:dyDescent="0.25">
      <c r="C16614" s="159" t="s">
        <v>33205</v>
      </c>
      <c r="D16614" s="159">
        <v>1</v>
      </c>
    </row>
    <row r="16615" spans="3:4" x14ac:dyDescent="0.25">
      <c r="C16615" s="159" t="s">
        <v>33206</v>
      </c>
      <c r="D16615" s="159">
        <v>1</v>
      </c>
    </row>
    <row r="16616" spans="3:4" x14ac:dyDescent="0.25">
      <c r="C16616" s="159" t="s">
        <v>33207</v>
      </c>
      <c r="D16616" s="159">
        <v>1</v>
      </c>
    </row>
    <row r="16617" spans="3:4" x14ac:dyDescent="0.25">
      <c r="C16617" s="159" t="s">
        <v>33208</v>
      </c>
      <c r="D16617" s="159">
        <v>1</v>
      </c>
    </row>
    <row r="16618" spans="3:4" x14ac:dyDescent="0.25">
      <c r="C16618" s="159" t="s">
        <v>33209</v>
      </c>
      <c r="D16618" s="159">
        <v>1</v>
      </c>
    </row>
    <row r="16619" spans="3:4" x14ac:dyDescent="0.25">
      <c r="C16619" s="159" t="s">
        <v>33210</v>
      </c>
      <c r="D16619" s="159">
        <v>1</v>
      </c>
    </row>
    <row r="16620" spans="3:4" x14ac:dyDescent="0.25">
      <c r="C16620" s="159" t="s">
        <v>33211</v>
      </c>
      <c r="D16620" s="159">
        <v>1</v>
      </c>
    </row>
    <row r="16621" spans="3:4" x14ac:dyDescent="0.25">
      <c r="C16621" s="159" t="s">
        <v>33212</v>
      </c>
      <c r="D16621" s="159">
        <v>1</v>
      </c>
    </row>
    <row r="16622" spans="3:4" x14ac:dyDescent="0.25">
      <c r="C16622" s="159" t="s">
        <v>33213</v>
      </c>
      <c r="D16622" s="159">
        <v>1</v>
      </c>
    </row>
    <row r="16623" spans="3:4" x14ac:dyDescent="0.25">
      <c r="C16623" s="159" t="s">
        <v>33214</v>
      </c>
      <c r="D16623" s="159">
        <v>1</v>
      </c>
    </row>
    <row r="16624" spans="3:4" x14ac:dyDescent="0.25">
      <c r="C16624" s="159" t="s">
        <v>33215</v>
      </c>
      <c r="D16624" s="159">
        <v>1</v>
      </c>
    </row>
    <row r="16625" spans="3:4" x14ac:dyDescent="0.25">
      <c r="C16625" s="159" t="s">
        <v>33216</v>
      </c>
      <c r="D16625" s="159">
        <v>1</v>
      </c>
    </row>
    <row r="16626" spans="3:4" x14ac:dyDescent="0.25">
      <c r="C16626" s="159" t="s">
        <v>33217</v>
      </c>
      <c r="D16626" s="159">
        <v>1</v>
      </c>
    </row>
    <row r="16627" spans="3:4" x14ac:dyDescent="0.25">
      <c r="C16627" s="159" t="s">
        <v>33218</v>
      </c>
      <c r="D16627" s="159">
        <v>1</v>
      </c>
    </row>
    <row r="16628" spans="3:4" x14ac:dyDescent="0.25">
      <c r="C16628" s="159" t="s">
        <v>33219</v>
      </c>
      <c r="D16628" s="159">
        <v>1</v>
      </c>
    </row>
    <row r="16629" spans="3:4" x14ac:dyDescent="0.25">
      <c r="C16629" s="159" t="s">
        <v>33220</v>
      </c>
      <c r="D16629" s="159">
        <v>1</v>
      </c>
    </row>
    <row r="16630" spans="3:4" x14ac:dyDescent="0.25">
      <c r="C16630" s="159" t="s">
        <v>33221</v>
      </c>
      <c r="D16630" s="159">
        <v>1</v>
      </c>
    </row>
    <row r="16631" spans="3:4" x14ac:dyDescent="0.25">
      <c r="C16631" s="159" t="s">
        <v>33222</v>
      </c>
      <c r="D16631" s="159">
        <v>1</v>
      </c>
    </row>
    <row r="16632" spans="3:4" x14ac:dyDescent="0.25">
      <c r="C16632" s="159" t="s">
        <v>33223</v>
      </c>
      <c r="D16632" s="159">
        <v>1</v>
      </c>
    </row>
    <row r="16633" spans="3:4" x14ac:dyDescent="0.25">
      <c r="C16633" s="159" t="s">
        <v>33224</v>
      </c>
      <c r="D16633" s="159">
        <v>1</v>
      </c>
    </row>
    <row r="16634" spans="3:4" x14ac:dyDescent="0.25">
      <c r="C16634" s="159" t="s">
        <v>33225</v>
      </c>
      <c r="D16634" s="159">
        <v>1</v>
      </c>
    </row>
    <row r="16635" spans="3:4" x14ac:dyDescent="0.25">
      <c r="C16635" s="159" t="s">
        <v>33226</v>
      </c>
      <c r="D16635" s="159">
        <v>1</v>
      </c>
    </row>
    <row r="16636" spans="3:4" x14ac:dyDescent="0.25">
      <c r="C16636" s="159" t="s">
        <v>33227</v>
      </c>
      <c r="D16636" s="159">
        <v>1</v>
      </c>
    </row>
    <row r="16637" spans="3:4" x14ac:dyDescent="0.25">
      <c r="C16637" s="159" t="s">
        <v>33228</v>
      </c>
      <c r="D16637" s="159">
        <v>1</v>
      </c>
    </row>
    <row r="16638" spans="3:4" x14ac:dyDescent="0.25">
      <c r="C16638" s="159" t="s">
        <v>33229</v>
      </c>
      <c r="D16638" s="159">
        <v>1</v>
      </c>
    </row>
    <row r="16639" spans="3:4" x14ac:dyDescent="0.25">
      <c r="C16639" s="159" t="s">
        <v>33230</v>
      </c>
      <c r="D16639" s="159">
        <v>1</v>
      </c>
    </row>
    <row r="16640" spans="3:4" x14ac:dyDescent="0.25">
      <c r="C16640" s="159" t="s">
        <v>33231</v>
      </c>
      <c r="D16640" s="159">
        <v>1</v>
      </c>
    </row>
    <row r="16641" spans="3:4" x14ac:dyDescent="0.25">
      <c r="C16641" s="159" t="s">
        <v>33232</v>
      </c>
      <c r="D16641" s="159">
        <v>1</v>
      </c>
    </row>
    <row r="16642" spans="3:4" x14ac:dyDescent="0.25">
      <c r="C16642" s="159" t="s">
        <v>33233</v>
      </c>
      <c r="D16642" s="159">
        <v>1</v>
      </c>
    </row>
    <row r="16643" spans="3:4" x14ac:dyDescent="0.25">
      <c r="C16643" s="159" t="s">
        <v>33234</v>
      </c>
      <c r="D16643" s="159">
        <v>1</v>
      </c>
    </row>
    <row r="16644" spans="3:4" x14ac:dyDescent="0.25">
      <c r="C16644" s="159" t="s">
        <v>33235</v>
      </c>
      <c r="D16644" s="159">
        <v>1</v>
      </c>
    </row>
    <row r="16645" spans="3:4" x14ac:dyDescent="0.25">
      <c r="C16645" s="159" t="s">
        <v>33236</v>
      </c>
      <c r="D16645" s="159">
        <v>1</v>
      </c>
    </row>
    <row r="16646" spans="3:4" x14ac:dyDescent="0.25">
      <c r="C16646" s="159" t="s">
        <v>33237</v>
      </c>
      <c r="D16646" s="159">
        <v>1</v>
      </c>
    </row>
    <row r="16647" spans="3:4" x14ac:dyDescent="0.25">
      <c r="C16647" s="159" t="s">
        <v>33238</v>
      </c>
      <c r="D16647" s="159">
        <v>1</v>
      </c>
    </row>
    <row r="16648" spans="3:4" x14ac:dyDescent="0.25">
      <c r="C16648" s="159" t="s">
        <v>33239</v>
      </c>
      <c r="D16648" s="159">
        <v>1</v>
      </c>
    </row>
    <row r="16649" spans="3:4" x14ac:dyDescent="0.25">
      <c r="C16649" s="159" t="s">
        <v>33240</v>
      </c>
      <c r="D16649" s="159">
        <v>1</v>
      </c>
    </row>
    <row r="16650" spans="3:4" x14ac:dyDescent="0.25">
      <c r="C16650" s="159" t="s">
        <v>33241</v>
      </c>
      <c r="D16650" s="159">
        <v>1</v>
      </c>
    </row>
    <row r="16651" spans="3:4" x14ac:dyDescent="0.25">
      <c r="C16651" s="159" t="s">
        <v>33242</v>
      </c>
      <c r="D16651" s="159">
        <v>1</v>
      </c>
    </row>
    <row r="16652" spans="3:4" x14ac:dyDescent="0.25">
      <c r="C16652" s="159" t="s">
        <v>33243</v>
      </c>
      <c r="D16652" s="159">
        <v>1</v>
      </c>
    </row>
    <row r="16653" spans="3:4" x14ac:dyDescent="0.25">
      <c r="C16653" s="159" t="s">
        <v>33244</v>
      </c>
      <c r="D16653" s="159">
        <v>1</v>
      </c>
    </row>
    <row r="16654" spans="3:4" x14ac:dyDescent="0.25">
      <c r="C16654" s="159" t="s">
        <v>33245</v>
      </c>
      <c r="D16654" s="159">
        <v>1</v>
      </c>
    </row>
    <row r="16655" spans="3:4" x14ac:dyDescent="0.25">
      <c r="C16655" s="159" t="s">
        <v>33246</v>
      </c>
      <c r="D16655" s="159">
        <v>1</v>
      </c>
    </row>
    <row r="16656" spans="3:4" x14ac:dyDescent="0.25">
      <c r="C16656" s="159" t="s">
        <v>33247</v>
      </c>
      <c r="D16656" s="159">
        <v>1</v>
      </c>
    </row>
    <row r="16657" spans="3:4" x14ac:dyDescent="0.25">
      <c r="C16657" s="159" t="s">
        <v>33248</v>
      </c>
      <c r="D16657" s="159">
        <v>1</v>
      </c>
    </row>
    <row r="16658" spans="3:4" x14ac:dyDescent="0.25">
      <c r="C16658" s="159" t="s">
        <v>33249</v>
      </c>
      <c r="D16658" s="159">
        <v>1</v>
      </c>
    </row>
    <row r="16659" spans="3:4" x14ac:dyDescent="0.25">
      <c r="C16659" s="159" t="s">
        <v>33250</v>
      </c>
      <c r="D16659" s="159">
        <v>1</v>
      </c>
    </row>
    <row r="16660" spans="3:4" x14ac:dyDescent="0.25">
      <c r="C16660" s="159" t="s">
        <v>33251</v>
      </c>
      <c r="D16660" s="159">
        <v>1</v>
      </c>
    </row>
    <row r="16661" spans="3:4" x14ac:dyDescent="0.25">
      <c r="C16661" s="159" t="s">
        <v>33252</v>
      </c>
      <c r="D16661" s="159">
        <v>1</v>
      </c>
    </row>
    <row r="16662" spans="3:4" x14ac:dyDescent="0.25">
      <c r="C16662" s="159" t="s">
        <v>33253</v>
      </c>
      <c r="D16662" s="159">
        <v>1</v>
      </c>
    </row>
    <row r="16663" spans="3:4" x14ac:dyDescent="0.25">
      <c r="C16663" s="159" t="s">
        <v>33254</v>
      </c>
      <c r="D16663" s="159">
        <v>1</v>
      </c>
    </row>
    <row r="16664" spans="3:4" x14ac:dyDescent="0.25">
      <c r="C16664" s="159" t="s">
        <v>33255</v>
      </c>
      <c r="D16664" s="159">
        <v>1</v>
      </c>
    </row>
    <row r="16665" spans="3:4" x14ac:dyDescent="0.25">
      <c r="C16665" s="159" t="s">
        <v>33256</v>
      </c>
      <c r="D16665" s="159">
        <v>1</v>
      </c>
    </row>
    <row r="16666" spans="3:4" x14ac:dyDescent="0.25">
      <c r="C16666" s="159" t="s">
        <v>33257</v>
      </c>
      <c r="D16666" s="159">
        <v>1</v>
      </c>
    </row>
    <row r="16667" spans="3:4" x14ac:dyDescent="0.25">
      <c r="C16667" s="159" t="s">
        <v>33258</v>
      </c>
      <c r="D16667" s="159">
        <v>1</v>
      </c>
    </row>
    <row r="16668" spans="3:4" x14ac:dyDescent="0.25">
      <c r="C16668" s="159" t="s">
        <v>33259</v>
      </c>
      <c r="D16668" s="159">
        <v>1</v>
      </c>
    </row>
    <row r="16669" spans="3:4" x14ac:dyDescent="0.25">
      <c r="C16669" s="159" t="s">
        <v>33260</v>
      </c>
      <c r="D16669" s="159">
        <v>1</v>
      </c>
    </row>
    <row r="16670" spans="3:4" x14ac:dyDescent="0.25">
      <c r="C16670" s="159" t="s">
        <v>33261</v>
      </c>
      <c r="D16670" s="159">
        <v>1</v>
      </c>
    </row>
    <row r="16671" spans="3:4" x14ac:dyDescent="0.25">
      <c r="C16671" s="159" t="s">
        <v>33262</v>
      </c>
      <c r="D16671" s="159">
        <v>1</v>
      </c>
    </row>
    <row r="16672" spans="3:4" x14ac:dyDescent="0.25">
      <c r="C16672" s="159" t="s">
        <v>33263</v>
      </c>
      <c r="D16672" s="159">
        <v>1</v>
      </c>
    </row>
    <row r="16673" spans="3:4" x14ac:dyDescent="0.25">
      <c r="C16673" s="159" t="s">
        <v>33264</v>
      </c>
      <c r="D16673" s="159">
        <v>1</v>
      </c>
    </row>
    <row r="16674" spans="3:4" x14ac:dyDescent="0.25">
      <c r="C16674" s="159" t="s">
        <v>33265</v>
      </c>
      <c r="D16674" s="159">
        <v>1</v>
      </c>
    </row>
    <row r="16675" spans="3:4" x14ac:dyDescent="0.25">
      <c r="C16675" s="159" t="s">
        <v>33266</v>
      </c>
      <c r="D16675" s="159">
        <v>1</v>
      </c>
    </row>
    <row r="16676" spans="3:4" x14ac:dyDescent="0.25">
      <c r="C16676" s="159" t="s">
        <v>33267</v>
      </c>
      <c r="D16676" s="159">
        <v>1</v>
      </c>
    </row>
    <row r="16677" spans="3:4" x14ac:dyDescent="0.25">
      <c r="C16677" s="159" t="s">
        <v>33268</v>
      </c>
      <c r="D16677" s="159">
        <v>1</v>
      </c>
    </row>
    <row r="16678" spans="3:4" x14ac:dyDescent="0.25">
      <c r="C16678" s="159" t="s">
        <v>33269</v>
      </c>
      <c r="D16678" s="159">
        <v>1</v>
      </c>
    </row>
    <row r="16679" spans="3:4" x14ac:dyDescent="0.25">
      <c r="C16679" s="159" t="s">
        <v>33270</v>
      </c>
      <c r="D16679" s="159">
        <v>1</v>
      </c>
    </row>
    <row r="16680" spans="3:4" x14ac:dyDescent="0.25">
      <c r="C16680" s="159" t="s">
        <v>33271</v>
      </c>
      <c r="D16680" s="159">
        <v>1</v>
      </c>
    </row>
    <row r="16681" spans="3:4" x14ac:dyDescent="0.25">
      <c r="C16681" s="159" t="s">
        <v>33272</v>
      </c>
      <c r="D16681" s="159">
        <v>1</v>
      </c>
    </row>
    <row r="16682" spans="3:4" x14ac:dyDescent="0.25">
      <c r="C16682" s="159" t="s">
        <v>33273</v>
      </c>
      <c r="D16682" s="159">
        <v>1</v>
      </c>
    </row>
    <row r="16683" spans="3:4" x14ac:dyDescent="0.25">
      <c r="C16683" s="159" t="s">
        <v>33274</v>
      </c>
      <c r="D16683" s="159">
        <v>1</v>
      </c>
    </row>
    <row r="16684" spans="3:4" x14ac:dyDescent="0.25">
      <c r="C16684" s="159" t="s">
        <v>33275</v>
      </c>
      <c r="D16684" s="159">
        <v>1</v>
      </c>
    </row>
    <row r="16685" spans="3:4" x14ac:dyDescent="0.25">
      <c r="C16685" s="159" t="s">
        <v>33445</v>
      </c>
      <c r="D16685" s="159">
        <v>1</v>
      </c>
    </row>
    <row r="16686" spans="3:4" x14ac:dyDescent="0.25">
      <c r="C16686" s="159" t="s">
        <v>33446</v>
      </c>
      <c r="D16686" s="159">
        <v>1</v>
      </c>
    </row>
    <row r="16687" spans="3:4" x14ac:dyDescent="0.25">
      <c r="C16687" s="159" t="s">
        <v>33447</v>
      </c>
      <c r="D16687" s="159">
        <v>1</v>
      </c>
    </row>
    <row r="16688" spans="3:4" x14ac:dyDescent="0.25">
      <c r="C16688" s="159" t="s">
        <v>33448</v>
      </c>
      <c r="D16688" s="159">
        <v>1</v>
      </c>
    </row>
    <row r="16689" spans="3:4" x14ac:dyDescent="0.25">
      <c r="C16689" s="159" t="s">
        <v>33449</v>
      </c>
      <c r="D16689" s="159">
        <v>1</v>
      </c>
    </row>
    <row r="16690" spans="3:4" x14ac:dyDescent="0.25">
      <c r="C16690" s="159" t="s">
        <v>33450</v>
      </c>
      <c r="D16690" s="159">
        <v>1</v>
      </c>
    </row>
    <row r="16691" spans="3:4" x14ac:dyDescent="0.25">
      <c r="C16691" s="159" t="s">
        <v>33451</v>
      </c>
      <c r="D16691" s="159">
        <v>1</v>
      </c>
    </row>
    <row r="16692" spans="3:4" x14ac:dyDescent="0.25">
      <c r="C16692" s="159" t="s">
        <v>33452</v>
      </c>
      <c r="D16692" s="159">
        <v>1</v>
      </c>
    </row>
    <row r="16693" spans="3:4" x14ac:dyDescent="0.25">
      <c r="C16693" s="159" t="s">
        <v>33453</v>
      </c>
      <c r="D16693" s="159">
        <v>1</v>
      </c>
    </row>
    <row r="16694" spans="3:4" x14ac:dyDescent="0.25">
      <c r="C16694" s="159" t="s">
        <v>33454</v>
      </c>
      <c r="D16694" s="159">
        <v>1</v>
      </c>
    </row>
    <row r="16695" spans="3:4" x14ac:dyDescent="0.25">
      <c r="C16695" s="159" t="s">
        <v>33455</v>
      </c>
      <c r="D16695" s="159">
        <v>1</v>
      </c>
    </row>
    <row r="16696" spans="3:4" x14ac:dyDescent="0.25">
      <c r="C16696" s="159" t="s">
        <v>33456</v>
      </c>
      <c r="D16696" s="159">
        <v>1</v>
      </c>
    </row>
    <row r="16697" spans="3:4" x14ac:dyDescent="0.25">
      <c r="C16697" s="159" t="s">
        <v>33457</v>
      </c>
      <c r="D16697" s="159">
        <v>1</v>
      </c>
    </row>
    <row r="16698" spans="3:4" x14ac:dyDescent="0.25">
      <c r="C16698" s="159" t="s">
        <v>33458</v>
      </c>
      <c r="D16698" s="159">
        <v>1</v>
      </c>
    </row>
    <row r="16699" spans="3:4" x14ac:dyDescent="0.25">
      <c r="C16699" s="159" t="s">
        <v>33459</v>
      </c>
      <c r="D16699" s="159">
        <v>1</v>
      </c>
    </row>
    <row r="16700" spans="3:4" x14ac:dyDescent="0.25">
      <c r="C16700" s="159" t="s">
        <v>33460</v>
      </c>
      <c r="D16700" s="159">
        <v>1</v>
      </c>
    </row>
    <row r="16701" spans="3:4" x14ac:dyDescent="0.25">
      <c r="C16701" s="159" t="s">
        <v>33461</v>
      </c>
      <c r="D16701" s="159">
        <v>1</v>
      </c>
    </row>
    <row r="16702" spans="3:4" x14ac:dyDescent="0.25">
      <c r="C16702" s="159" t="s">
        <v>33462</v>
      </c>
      <c r="D16702" s="159">
        <v>1</v>
      </c>
    </row>
    <row r="16703" spans="3:4" x14ac:dyDescent="0.25">
      <c r="C16703" s="159" t="s">
        <v>33463</v>
      </c>
      <c r="D16703" s="159">
        <v>1</v>
      </c>
    </row>
    <row r="16704" spans="3:4" x14ac:dyDescent="0.25">
      <c r="C16704" s="159" t="s">
        <v>33464</v>
      </c>
      <c r="D16704" s="159">
        <v>1</v>
      </c>
    </row>
    <row r="16705" spans="3:4" x14ac:dyDescent="0.25">
      <c r="C16705" s="159" t="s">
        <v>33465</v>
      </c>
      <c r="D16705" s="159">
        <v>1</v>
      </c>
    </row>
    <row r="16706" spans="3:4" x14ac:dyDescent="0.25">
      <c r="C16706" s="159" t="s">
        <v>33466</v>
      </c>
      <c r="D16706" s="159">
        <v>1</v>
      </c>
    </row>
    <row r="16707" spans="3:4" x14ac:dyDescent="0.25">
      <c r="C16707" s="159" t="s">
        <v>33467</v>
      </c>
      <c r="D16707" s="159">
        <v>1</v>
      </c>
    </row>
    <row r="16708" spans="3:4" x14ac:dyDescent="0.25">
      <c r="C16708" s="159" t="s">
        <v>33468</v>
      </c>
      <c r="D16708" s="159">
        <v>1</v>
      </c>
    </row>
    <row r="16709" spans="3:4" x14ac:dyDescent="0.25">
      <c r="C16709" s="159" t="s">
        <v>33469</v>
      </c>
      <c r="D16709" s="159">
        <v>1</v>
      </c>
    </row>
    <row r="16710" spans="3:4" x14ac:dyDescent="0.25">
      <c r="C16710" s="159" t="s">
        <v>33470</v>
      </c>
      <c r="D16710" s="159">
        <v>1</v>
      </c>
    </row>
    <row r="16711" spans="3:4" x14ac:dyDescent="0.25">
      <c r="C16711" s="159" t="s">
        <v>33471</v>
      </c>
      <c r="D16711" s="159">
        <v>1</v>
      </c>
    </row>
    <row r="16712" spans="3:4" x14ac:dyDescent="0.25">
      <c r="C16712" s="159" t="s">
        <v>33472</v>
      </c>
      <c r="D16712" s="159">
        <v>1</v>
      </c>
    </row>
    <row r="16713" spans="3:4" x14ac:dyDescent="0.25">
      <c r="C16713" s="159" t="s">
        <v>33473</v>
      </c>
      <c r="D16713" s="159">
        <v>1</v>
      </c>
    </row>
    <row r="16714" spans="3:4" x14ac:dyDescent="0.25">
      <c r="C16714" s="159" t="s">
        <v>33474</v>
      </c>
      <c r="D16714" s="159">
        <v>1</v>
      </c>
    </row>
    <row r="16715" spans="3:4" x14ac:dyDescent="0.25">
      <c r="C16715" s="159" t="s">
        <v>33475</v>
      </c>
      <c r="D16715" s="159">
        <v>1</v>
      </c>
    </row>
    <row r="16716" spans="3:4" x14ac:dyDescent="0.25">
      <c r="C16716" s="159" t="s">
        <v>33476</v>
      </c>
      <c r="D16716" s="159">
        <v>1</v>
      </c>
    </row>
    <row r="16717" spans="3:4" x14ac:dyDescent="0.25">
      <c r="C16717" s="159" t="s">
        <v>33477</v>
      </c>
      <c r="D16717" s="159">
        <v>1</v>
      </c>
    </row>
    <row r="16718" spans="3:4" x14ac:dyDescent="0.25">
      <c r="C16718" s="159" t="s">
        <v>33478</v>
      </c>
      <c r="D16718" s="159">
        <v>1</v>
      </c>
    </row>
    <row r="16719" spans="3:4" x14ac:dyDescent="0.25">
      <c r="C16719" s="159" t="s">
        <v>33479</v>
      </c>
      <c r="D16719" s="159">
        <v>1</v>
      </c>
    </row>
    <row r="16720" spans="3:4" x14ac:dyDescent="0.25">
      <c r="C16720" s="159" t="s">
        <v>33480</v>
      </c>
      <c r="D16720" s="159">
        <v>1</v>
      </c>
    </row>
    <row r="16721" spans="3:4" x14ac:dyDescent="0.25">
      <c r="C16721" s="159" t="s">
        <v>33481</v>
      </c>
      <c r="D16721" s="159">
        <v>1</v>
      </c>
    </row>
    <row r="16722" spans="3:4" x14ac:dyDescent="0.25">
      <c r="C16722" s="159" t="s">
        <v>33482</v>
      </c>
      <c r="D16722" s="159">
        <v>1</v>
      </c>
    </row>
    <row r="16723" spans="3:4" x14ac:dyDescent="0.25">
      <c r="C16723" s="159" t="s">
        <v>33483</v>
      </c>
      <c r="D16723" s="159">
        <v>1</v>
      </c>
    </row>
    <row r="16724" spans="3:4" x14ac:dyDescent="0.25">
      <c r="C16724" s="159" t="s">
        <v>33484</v>
      </c>
      <c r="D16724" s="159">
        <v>1</v>
      </c>
    </row>
    <row r="16725" spans="3:4" x14ac:dyDescent="0.25">
      <c r="C16725" s="159" t="s">
        <v>33485</v>
      </c>
      <c r="D16725" s="159">
        <v>1</v>
      </c>
    </row>
    <row r="16726" spans="3:4" x14ac:dyDescent="0.25">
      <c r="C16726" s="159" t="s">
        <v>33486</v>
      </c>
      <c r="D16726" s="159">
        <v>1</v>
      </c>
    </row>
    <row r="16727" spans="3:4" x14ac:dyDescent="0.25">
      <c r="C16727" s="159" t="s">
        <v>33487</v>
      </c>
      <c r="D16727" s="159">
        <v>1</v>
      </c>
    </row>
    <row r="16728" spans="3:4" x14ac:dyDescent="0.25">
      <c r="C16728" s="159" t="s">
        <v>33488</v>
      </c>
      <c r="D16728" s="159">
        <v>1</v>
      </c>
    </row>
    <row r="16729" spans="3:4" x14ac:dyDescent="0.25">
      <c r="C16729" s="159" t="s">
        <v>33489</v>
      </c>
      <c r="D16729" s="159">
        <v>1</v>
      </c>
    </row>
    <row r="16730" spans="3:4" x14ac:dyDescent="0.25">
      <c r="C16730" s="159" t="s">
        <v>33490</v>
      </c>
      <c r="D16730" s="159">
        <v>1</v>
      </c>
    </row>
    <row r="16731" spans="3:4" x14ac:dyDescent="0.25">
      <c r="C16731" s="159" t="s">
        <v>33491</v>
      </c>
      <c r="D16731" s="159">
        <v>1</v>
      </c>
    </row>
    <row r="16732" spans="3:4" x14ac:dyDescent="0.25">
      <c r="C16732" s="159" t="s">
        <v>33492</v>
      </c>
      <c r="D16732" s="159">
        <v>1</v>
      </c>
    </row>
    <row r="16733" spans="3:4" x14ac:dyDescent="0.25">
      <c r="C16733" s="159" t="s">
        <v>33493</v>
      </c>
      <c r="D16733" s="159">
        <v>1</v>
      </c>
    </row>
    <row r="16734" spans="3:4" x14ac:dyDescent="0.25">
      <c r="C16734" s="159" t="s">
        <v>33494</v>
      </c>
      <c r="D16734" s="159">
        <v>1</v>
      </c>
    </row>
    <row r="16735" spans="3:4" x14ac:dyDescent="0.25">
      <c r="C16735" s="159" t="s">
        <v>33495</v>
      </c>
      <c r="D16735" s="159">
        <v>1</v>
      </c>
    </row>
    <row r="16736" spans="3:4" x14ac:dyDescent="0.25">
      <c r="C16736" s="159" t="s">
        <v>33496</v>
      </c>
      <c r="D16736" s="159">
        <v>1</v>
      </c>
    </row>
    <row r="16737" spans="3:4" x14ac:dyDescent="0.25">
      <c r="C16737" s="159" t="s">
        <v>33497</v>
      </c>
      <c r="D16737" s="159">
        <v>1</v>
      </c>
    </row>
    <row r="16738" spans="3:4" x14ac:dyDescent="0.25">
      <c r="C16738" s="159" t="s">
        <v>33498</v>
      </c>
      <c r="D16738" s="159">
        <v>1</v>
      </c>
    </row>
    <row r="16739" spans="3:4" x14ac:dyDescent="0.25">
      <c r="C16739" s="159" t="s">
        <v>33499</v>
      </c>
      <c r="D16739" s="159">
        <v>1</v>
      </c>
    </row>
    <row r="16740" spans="3:4" x14ac:dyDescent="0.25">
      <c r="C16740" s="159" t="s">
        <v>33500</v>
      </c>
      <c r="D16740" s="159">
        <v>1</v>
      </c>
    </row>
    <row r="16741" spans="3:4" x14ac:dyDescent="0.25">
      <c r="C16741" s="159" t="s">
        <v>33501</v>
      </c>
      <c r="D16741" s="159">
        <v>1</v>
      </c>
    </row>
    <row r="16742" spans="3:4" x14ac:dyDescent="0.25">
      <c r="C16742" s="159" t="s">
        <v>33502</v>
      </c>
      <c r="D16742" s="159">
        <v>1</v>
      </c>
    </row>
    <row r="16743" spans="3:4" x14ac:dyDescent="0.25">
      <c r="C16743" s="159" t="s">
        <v>33503</v>
      </c>
      <c r="D16743" s="159">
        <v>1</v>
      </c>
    </row>
    <row r="16744" spans="3:4" x14ac:dyDescent="0.25">
      <c r="C16744" s="159" t="s">
        <v>33504</v>
      </c>
      <c r="D16744" s="159">
        <v>1</v>
      </c>
    </row>
    <row r="16745" spans="3:4" x14ac:dyDescent="0.25">
      <c r="C16745" s="159" t="s">
        <v>33505</v>
      </c>
      <c r="D16745" s="159">
        <v>1</v>
      </c>
    </row>
    <row r="16746" spans="3:4" x14ac:dyDescent="0.25">
      <c r="C16746" s="159" t="s">
        <v>33506</v>
      </c>
      <c r="D16746" s="159">
        <v>1</v>
      </c>
    </row>
    <row r="16747" spans="3:4" x14ac:dyDescent="0.25">
      <c r="C16747" s="159" t="s">
        <v>33507</v>
      </c>
      <c r="D16747" s="159">
        <v>1</v>
      </c>
    </row>
    <row r="16748" spans="3:4" x14ac:dyDescent="0.25">
      <c r="C16748" s="159" t="s">
        <v>33508</v>
      </c>
      <c r="D16748" s="159">
        <v>1</v>
      </c>
    </row>
    <row r="16749" spans="3:4" x14ac:dyDescent="0.25">
      <c r="C16749" s="159" t="s">
        <v>33509</v>
      </c>
      <c r="D16749" s="159">
        <v>1</v>
      </c>
    </row>
    <row r="16750" spans="3:4" x14ac:dyDescent="0.25">
      <c r="C16750" s="159" t="s">
        <v>33510</v>
      </c>
      <c r="D16750" s="159">
        <v>1</v>
      </c>
    </row>
    <row r="16751" spans="3:4" x14ac:dyDescent="0.25">
      <c r="C16751" s="159" t="s">
        <v>33511</v>
      </c>
      <c r="D16751" s="159">
        <v>1</v>
      </c>
    </row>
    <row r="16752" spans="3:4" x14ac:dyDescent="0.25">
      <c r="C16752" s="159" t="s">
        <v>33512</v>
      </c>
      <c r="D16752" s="159">
        <v>1</v>
      </c>
    </row>
    <row r="16753" spans="3:4" x14ac:dyDescent="0.25">
      <c r="C16753" s="159" t="s">
        <v>33513</v>
      </c>
      <c r="D16753" s="159">
        <v>1</v>
      </c>
    </row>
    <row r="16754" spans="3:4" x14ac:dyDescent="0.25">
      <c r="C16754" s="159" t="s">
        <v>33514</v>
      </c>
      <c r="D16754" s="159">
        <v>1</v>
      </c>
    </row>
    <row r="16755" spans="3:4" x14ac:dyDescent="0.25">
      <c r="C16755" s="159" t="s">
        <v>33515</v>
      </c>
      <c r="D16755" s="159">
        <v>1</v>
      </c>
    </row>
    <row r="16756" spans="3:4" x14ac:dyDescent="0.25">
      <c r="C16756" s="159" t="s">
        <v>33516</v>
      </c>
      <c r="D16756" s="159">
        <v>1</v>
      </c>
    </row>
    <row r="16757" spans="3:4" x14ac:dyDescent="0.25">
      <c r="C16757" s="159" t="s">
        <v>33517</v>
      </c>
      <c r="D16757" s="159">
        <v>1</v>
      </c>
    </row>
    <row r="16758" spans="3:4" x14ac:dyDescent="0.25">
      <c r="C16758" s="159" t="s">
        <v>33518</v>
      </c>
      <c r="D16758" s="159">
        <v>1</v>
      </c>
    </row>
    <row r="16759" spans="3:4" x14ac:dyDescent="0.25">
      <c r="C16759" s="159" t="s">
        <v>33519</v>
      </c>
      <c r="D16759" s="159">
        <v>1</v>
      </c>
    </row>
    <row r="16760" spans="3:4" x14ac:dyDescent="0.25">
      <c r="C16760" s="159" t="s">
        <v>33520</v>
      </c>
      <c r="D16760" s="159">
        <v>1</v>
      </c>
    </row>
    <row r="16761" spans="3:4" x14ac:dyDescent="0.25">
      <c r="C16761" s="159" t="s">
        <v>33521</v>
      </c>
      <c r="D16761" s="159">
        <v>1</v>
      </c>
    </row>
    <row r="16762" spans="3:4" x14ac:dyDescent="0.25">
      <c r="C16762" s="159" t="s">
        <v>33522</v>
      </c>
      <c r="D16762" s="159">
        <v>1</v>
      </c>
    </row>
    <row r="16763" spans="3:4" x14ac:dyDescent="0.25">
      <c r="C16763" s="159" t="s">
        <v>33523</v>
      </c>
      <c r="D16763" s="159">
        <v>1</v>
      </c>
    </row>
    <row r="16764" spans="3:4" x14ac:dyDescent="0.25">
      <c r="C16764" s="159" t="s">
        <v>33524</v>
      </c>
      <c r="D16764" s="159">
        <v>1</v>
      </c>
    </row>
    <row r="16765" spans="3:4" x14ac:dyDescent="0.25">
      <c r="C16765" s="159" t="s">
        <v>33525</v>
      </c>
      <c r="D16765" s="159">
        <v>1</v>
      </c>
    </row>
    <row r="16766" spans="3:4" x14ac:dyDescent="0.25">
      <c r="C16766" s="159" t="s">
        <v>33526</v>
      </c>
      <c r="D16766" s="159">
        <v>1</v>
      </c>
    </row>
    <row r="16767" spans="3:4" x14ac:dyDescent="0.25">
      <c r="C16767" s="159" t="s">
        <v>33527</v>
      </c>
      <c r="D16767" s="159">
        <v>1</v>
      </c>
    </row>
    <row r="16768" spans="3:4" x14ac:dyDescent="0.25">
      <c r="C16768" s="159" t="s">
        <v>33528</v>
      </c>
      <c r="D16768" s="159">
        <v>1</v>
      </c>
    </row>
    <row r="16769" spans="3:4" x14ac:dyDescent="0.25">
      <c r="C16769" s="159" t="s">
        <v>33529</v>
      </c>
      <c r="D16769" s="159">
        <v>1</v>
      </c>
    </row>
    <row r="16770" spans="3:4" x14ac:dyDescent="0.25">
      <c r="C16770" s="159" t="s">
        <v>33530</v>
      </c>
      <c r="D16770" s="159">
        <v>1</v>
      </c>
    </row>
    <row r="16771" spans="3:4" x14ac:dyDescent="0.25">
      <c r="C16771" s="159" t="s">
        <v>33531</v>
      </c>
      <c r="D16771" s="159">
        <v>1</v>
      </c>
    </row>
    <row r="16772" spans="3:4" x14ac:dyDescent="0.25">
      <c r="C16772" s="159" t="s">
        <v>33380</v>
      </c>
      <c r="D16772" s="159">
        <v>1</v>
      </c>
    </row>
    <row r="16773" spans="3:4" x14ac:dyDescent="0.25">
      <c r="C16773" s="159" t="s">
        <v>33381</v>
      </c>
      <c r="D16773" s="159">
        <v>1</v>
      </c>
    </row>
    <row r="16774" spans="3:4" x14ac:dyDescent="0.25">
      <c r="C16774" s="159" t="s">
        <v>33382</v>
      </c>
      <c r="D16774" s="159">
        <v>1</v>
      </c>
    </row>
    <row r="16775" spans="3:4" x14ac:dyDescent="0.25">
      <c r="C16775" s="159" t="s">
        <v>33383</v>
      </c>
      <c r="D16775" s="159">
        <v>1</v>
      </c>
    </row>
    <row r="16776" spans="3:4" x14ac:dyDescent="0.25">
      <c r="C16776" s="159" t="s">
        <v>33384</v>
      </c>
      <c r="D16776" s="159">
        <v>1</v>
      </c>
    </row>
    <row r="16777" spans="3:4" x14ac:dyDescent="0.25">
      <c r="C16777" s="159" t="s">
        <v>33385</v>
      </c>
      <c r="D16777" s="159">
        <v>1</v>
      </c>
    </row>
    <row r="16778" spans="3:4" x14ac:dyDescent="0.25">
      <c r="C16778" s="159" t="s">
        <v>33386</v>
      </c>
      <c r="D16778" s="159">
        <v>1</v>
      </c>
    </row>
    <row r="16779" spans="3:4" x14ac:dyDescent="0.25">
      <c r="C16779" s="159" t="s">
        <v>33387</v>
      </c>
      <c r="D16779" s="159">
        <v>1</v>
      </c>
    </row>
    <row r="16780" spans="3:4" x14ac:dyDescent="0.25">
      <c r="C16780" s="159" t="s">
        <v>33388</v>
      </c>
      <c r="D16780" s="159">
        <v>1</v>
      </c>
    </row>
    <row r="16781" spans="3:4" x14ac:dyDescent="0.25">
      <c r="C16781" s="159" t="s">
        <v>33389</v>
      </c>
      <c r="D16781" s="159">
        <v>1</v>
      </c>
    </row>
    <row r="16782" spans="3:4" x14ac:dyDescent="0.25">
      <c r="C16782" s="159" t="s">
        <v>33390</v>
      </c>
      <c r="D16782" s="159">
        <v>1</v>
      </c>
    </row>
    <row r="16783" spans="3:4" x14ac:dyDescent="0.25">
      <c r="C16783" s="159" t="s">
        <v>33391</v>
      </c>
      <c r="D16783" s="159">
        <v>1</v>
      </c>
    </row>
    <row r="16784" spans="3:4" x14ac:dyDescent="0.25">
      <c r="C16784" s="159" t="s">
        <v>33392</v>
      </c>
      <c r="D16784" s="159">
        <v>1</v>
      </c>
    </row>
    <row r="16785" spans="3:4" x14ac:dyDescent="0.25">
      <c r="C16785" s="159" t="s">
        <v>33393</v>
      </c>
      <c r="D16785" s="159">
        <v>1</v>
      </c>
    </row>
    <row r="16786" spans="3:4" x14ac:dyDescent="0.25">
      <c r="C16786" s="159" t="s">
        <v>33394</v>
      </c>
      <c r="D16786" s="159">
        <v>1</v>
      </c>
    </row>
    <row r="16787" spans="3:4" x14ac:dyDescent="0.25">
      <c r="C16787" s="159" t="s">
        <v>33395</v>
      </c>
      <c r="D16787" s="159">
        <v>1</v>
      </c>
    </row>
    <row r="16788" spans="3:4" x14ac:dyDescent="0.25">
      <c r="C16788" s="159" t="s">
        <v>33396</v>
      </c>
      <c r="D16788" s="159">
        <v>1</v>
      </c>
    </row>
    <row r="16789" spans="3:4" x14ac:dyDescent="0.25">
      <c r="C16789" s="159" t="s">
        <v>33397</v>
      </c>
      <c r="D16789" s="159">
        <v>1</v>
      </c>
    </row>
    <row r="16790" spans="3:4" x14ac:dyDescent="0.25">
      <c r="C16790" s="159" t="s">
        <v>33398</v>
      </c>
      <c r="D16790" s="159">
        <v>1</v>
      </c>
    </row>
    <row r="16791" spans="3:4" x14ac:dyDescent="0.25">
      <c r="C16791" s="159" t="s">
        <v>33399</v>
      </c>
      <c r="D16791" s="159">
        <v>1</v>
      </c>
    </row>
    <row r="16792" spans="3:4" x14ac:dyDescent="0.25">
      <c r="C16792" s="159" t="s">
        <v>33400</v>
      </c>
      <c r="D16792" s="159">
        <v>1</v>
      </c>
    </row>
    <row r="16793" spans="3:4" x14ac:dyDescent="0.25">
      <c r="C16793" s="159" t="s">
        <v>33401</v>
      </c>
      <c r="D16793" s="159">
        <v>1</v>
      </c>
    </row>
    <row r="16794" spans="3:4" x14ac:dyDescent="0.25">
      <c r="C16794" s="159" t="s">
        <v>33402</v>
      </c>
      <c r="D16794" s="159">
        <v>1</v>
      </c>
    </row>
    <row r="16795" spans="3:4" x14ac:dyDescent="0.25">
      <c r="C16795" s="159" t="s">
        <v>33403</v>
      </c>
      <c r="D16795" s="159">
        <v>1</v>
      </c>
    </row>
    <row r="16796" spans="3:4" x14ac:dyDescent="0.25">
      <c r="C16796" s="159" t="s">
        <v>33404</v>
      </c>
      <c r="D16796" s="159">
        <v>1</v>
      </c>
    </row>
    <row r="16797" spans="3:4" x14ac:dyDescent="0.25">
      <c r="C16797" s="159" t="s">
        <v>33405</v>
      </c>
      <c r="D16797" s="159">
        <v>1</v>
      </c>
    </row>
    <row r="16798" spans="3:4" x14ac:dyDescent="0.25">
      <c r="C16798" s="159" t="s">
        <v>33406</v>
      </c>
      <c r="D16798" s="159">
        <v>1</v>
      </c>
    </row>
    <row r="16799" spans="3:4" x14ac:dyDescent="0.25">
      <c r="C16799" s="159" t="s">
        <v>33407</v>
      </c>
      <c r="D16799" s="159">
        <v>1</v>
      </c>
    </row>
    <row r="16800" spans="3:4" x14ac:dyDescent="0.25">
      <c r="C16800" s="159" t="s">
        <v>33408</v>
      </c>
      <c r="D16800" s="159">
        <v>1</v>
      </c>
    </row>
    <row r="16801" spans="3:4" x14ac:dyDescent="0.25">
      <c r="C16801" s="159" t="s">
        <v>33409</v>
      </c>
      <c r="D16801" s="159">
        <v>1</v>
      </c>
    </row>
    <row r="16802" spans="3:4" x14ac:dyDescent="0.25">
      <c r="C16802" s="159" t="s">
        <v>33410</v>
      </c>
      <c r="D16802" s="159">
        <v>1</v>
      </c>
    </row>
    <row r="16803" spans="3:4" x14ac:dyDescent="0.25">
      <c r="C16803" s="159" t="s">
        <v>33411</v>
      </c>
      <c r="D16803" s="159">
        <v>1</v>
      </c>
    </row>
    <row r="16804" spans="3:4" x14ac:dyDescent="0.25">
      <c r="C16804" s="159" t="s">
        <v>33412</v>
      </c>
      <c r="D16804" s="159">
        <v>1</v>
      </c>
    </row>
    <row r="16805" spans="3:4" x14ac:dyDescent="0.25">
      <c r="C16805" s="159" t="s">
        <v>33413</v>
      </c>
      <c r="D16805" s="159">
        <v>1</v>
      </c>
    </row>
    <row r="16806" spans="3:4" x14ac:dyDescent="0.25">
      <c r="C16806" s="159" t="s">
        <v>33414</v>
      </c>
      <c r="D16806" s="159">
        <v>1</v>
      </c>
    </row>
    <row r="16807" spans="3:4" x14ac:dyDescent="0.25">
      <c r="C16807" s="159" t="s">
        <v>33415</v>
      </c>
      <c r="D16807" s="159">
        <v>1</v>
      </c>
    </row>
    <row r="16808" spans="3:4" x14ac:dyDescent="0.25">
      <c r="C16808" s="159" t="s">
        <v>33416</v>
      </c>
      <c r="D16808" s="159">
        <v>1</v>
      </c>
    </row>
    <row r="16809" spans="3:4" x14ac:dyDescent="0.25">
      <c r="C16809" s="159" t="s">
        <v>33417</v>
      </c>
      <c r="D16809" s="159">
        <v>1</v>
      </c>
    </row>
    <row r="16810" spans="3:4" x14ac:dyDescent="0.25">
      <c r="C16810" s="159" t="s">
        <v>33603</v>
      </c>
      <c r="D16810" s="159">
        <v>1</v>
      </c>
    </row>
    <row r="16811" spans="3:4" x14ac:dyDescent="0.25">
      <c r="C16811" s="159" t="s">
        <v>33604</v>
      </c>
      <c r="D16811" s="159">
        <v>1</v>
      </c>
    </row>
    <row r="16812" spans="3:4" x14ac:dyDescent="0.25">
      <c r="C16812" s="159" t="s">
        <v>33605</v>
      </c>
      <c r="D16812" s="159">
        <v>1</v>
      </c>
    </row>
    <row r="16813" spans="3:4" x14ac:dyDescent="0.25">
      <c r="C16813" s="159" t="s">
        <v>33606</v>
      </c>
      <c r="D16813" s="159">
        <v>1</v>
      </c>
    </row>
    <row r="16814" spans="3:4" x14ac:dyDescent="0.25">
      <c r="C16814" s="159" t="s">
        <v>33607</v>
      </c>
      <c r="D16814" s="159">
        <v>1</v>
      </c>
    </row>
    <row r="16815" spans="3:4" x14ac:dyDescent="0.25">
      <c r="C16815" s="159" t="s">
        <v>33608</v>
      </c>
      <c r="D16815" s="159">
        <v>1</v>
      </c>
    </row>
    <row r="16816" spans="3:4" x14ac:dyDescent="0.25">
      <c r="C16816" s="159" t="s">
        <v>33609</v>
      </c>
      <c r="D16816" s="159">
        <v>1</v>
      </c>
    </row>
    <row r="16817" spans="3:4" x14ac:dyDescent="0.25">
      <c r="C16817" s="159" t="s">
        <v>33610</v>
      </c>
      <c r="D16817" s="159">
        <v>1</v>
      </c>
    </row>
    <row r="16818" spans="3:4" x14ac:dyDescent="0.25">
      <c r="C16818" s="159" t="s">
        <v>33611</v>
      </c>
      <c r="D16818" s="159">
        <v>1</v>
      </c>
    </row>
    <row r="16819" spans="3:4" x14ac:dyDescent="0.25">
      <c r="C16819" s="159" t="s">
        <v>33612</v>
      </c>
      <c r="D16819" s="159">
        <v>1</v>
      </c>
    </row>
    <row r="16820" spans="3:4" x14ac:dyDescent="0.25">
      <c r="C16820" s="159" t="s">
        <v>33613</v>
      </c>
      <c r="D16820" s="159">
        <v>1</v>
      </c>
    </row>
    <row r="16821" spans="3:4" x14ac:dyDescent="0.25">
      <c r="C16821" s="159" t="s">
        <v>33614</v>
      </c>
      <c r="D16821" s="159">
        <v>1</v>
      </c>
    </row>
    <row r="16822" spans="3:4" x14ac:dyDescent="0.25">
      <c r="C16822" s="159" t="s">
        <v>33615</v>
      </c>
      <c r="D16822" s="159">
        <v>1</v>
      </c>
    </row>
    <row r="16823" spans="3:4" x14ac:dyDescent="0.25">
      <c r="C16823" s="159" t="s">
        <v>33616</v>
      </c>
      <c r="D16823" s="159">
        <v>1</v>
      </c>
    </row>
    <row r="16824" spans="3:4" x14ac:dyDescent="0.25">
      <c r="C16824" s="159" t="s">
        <v>33617</v>
      </c>
      <c r="D16824" s="159">
        <v>1</v>
      </c>
    </row>
    <row r="16825" spans="3:4" x14ac:dyDescent="0.25">
      <c r="C16825" s="159" t="s">
        <v>33618</v>
      </c>
      <c r="D16825" s="159">
        <v>1</v>
      </c>
    </row>
    <row r="16826" spans="3:4" x14ac:dyDescent="0.25">
      <c r="C16826" s="159" t="s">
        <v>33619</v>
      </c>
      <c r="D16826" s="159">
        <v>1</v>
      </c>
    </row>
    <row r="16827" spans="3:4" x14ac:dyDescent="0.25">
      <c r="C16827" s="159" t="s">
        <v>33620</v>
      </c>
      <c r="D16827" s="159">
        <v>1</v>
      </c>
    </row>
    <row r="16828" spans="3:4" x14ac:dyDescent="0.25">
      <c r="C16828" s="159" t="s">
        <v>33621</v>
      </c>
      <c r="D16828" s="159">
        <v>1</v>
      </c>
    </row>
    <row r="16829" spans="3:4" x14ac:dyDescent="0.25">
      <c r="C16829" s="159" t="s">
        <v>33622</v>
      </c>
      <c r="D16829" s="159">
        <v>1</v>
      </c>
    </row>
    <row r="16830" spans="3:4" x14ac:dyDescent="0.25">
      <c r="C16830" s="159" t="s">
        <v>33623</v>
      </c>
      <c r="D16830" s="159">
        <v>1</v>
      </c>
    </row>
    <row r="16831" spans="3:4" x14ac:dyDescent="0.25">
      <c r="C16831" s="159" t="s">
        <v>33624</v>
      </c>
      <c r="D16831" s="159">
        <v>1</v>
      </c>
    </row>
    <row r="16832" spans="3:4" x14ac:dyDescent="0.25">
      <c r="C16832" s="159" t="s">
        <v>33625</v>
      </c>
      <c r="D16832" s="159">
        <v>1</v>
      </c>
    </row>
    <row r="16833" spans="3:4" x14ac:dyDescent="0.25">
      <c r="C16833" s="159" t="s">
        <v>33626</v>
      </c>
      <c r="D16833" s="159">
        <v>1</v>
      </c>
    </row>
    <row r="16834" spans="3:4" x14ac:dyDescent="0.25">
      <c r="C16834" s="159" t="s">
        <v>33627</v>
      </c>
      <c r="D16834" s="159">
        <v>1</v>
      </c>
    </row>
    <row r="16835" spans="3:4" x14ac:dyDescent="0.25">
      <c r="C16835" s="159" t="s">
        <v>33628</v>
      </c>
      <c r="D16835" s="159">
        <v>1</v>
      </c>
    </row>
    <row r="16836" spans="3:4" x14ac:dyDescent="0.25">
      <c r="C16836" s="159" t="s">
        <v>33629</v>
      </c>
      <c r="D16836" s="159">
        <v>1</v>
      </c>
    </row>
    <row r="16837" spans="3:4" x14ac:dyDescent="0.25">
      <c r="C16837" s="159" t="s">
        <v>33630</v>
      </c>
      <c r="D16837" s="159">
        <v>1</v>
      </c>
    </row>
    <row r="16838" spans="3:4" x14ac:dyDescent="0.25">
      <c r="C16838" s="159" t="s">
        <v>33631</v>
      </c>
      <c r="D16838" s="159">
        <v>1</v>
      </c>
    </row>
    <row r="16839" spans="3:4" x14ac:dyDescent="0.25">
      <c r="C16839" s="159" t="s">
        <v>33632</v>
      </c>
      <c r="D16839" s="159">
        <v>1</v>
      </c>
    </row>
    <row r="16840" spans="3:4" x14ac:dyDescent="0.25">
      <c r="C16840" s="159" t="s">
        <v>33633</v>
      </c>
      <c r="D16840" s="159">
        <v>1</v>
      </c>
    </row>
    <row r="16841" spans="3:4" x14ac:dyDescent="0.25">
      <c r="C16841" s="159" t="s">
        <v>33430</v>
      </c>
      <c r="D16841" s="159">
        <v>1</v>
      </c>
    </row>
    <row r="16842" spans="3:4" x14ac:dyDescent="0.25">
      <c r="C16842" s="159" t="s">
        <v>33431</v>
      </c>
      <c r="D16842" s="159">
        <v>1</v>
      </c>
    </row>
    <row r="16843" spans="3:4" x14ac:dyDescent="0.25">
      <c r="C16843" s="159" t="s">
        <v>33432</v>
      </c>
      <c r="D16843" s="159">
        <v>1</v>
      </c>
    </row>
    <row r="16844" spans="3:4" x14ac:dyDescent="0.25">
      <c r="C16844" s="159" t="s">
        <v>33433</v>
      </c>
      <c r="D16844" s="159">
        <v>1</v>
      </c>
    </row>
    <row r="16845" spans="3:4" x14ac:dyDescent="0.25">
      <c r="C16845" s="159" t="s">
        <v>33434</v>
      </c>
      <c r="D16845" s="159">
        <v>1</v>
      </c>
    </row>
    <row r="16846" spans="3:4" x14ac:dyDescent="0.25">
      <c r="C16846" s="159" t="s">
        <v>33435</v>
      </c>
      <c r="D16846" s="159">
        <v>1</v>
      </c>
    </row>
    <row r="16847" spans="3:4" x14ac:dyDescent="0.25">
      <c r="C16847" s="159" t="s">
        <v>33436</v>
      </c>
      <c r="D16847" s="159">
        <v>1</v>
      </c>
    </row>
    <row r="16848" spans="3:4" x14ac:dyDescent="0.25">
      <c r="C16848" s="159" t="s">
        <v>33437</v>
      </c>
      <c r="D16848" s="159">
        <v>1</v>
      </c>
    </row>
    <row r="16849" spans="3:4" x14ac:dyDescent="0.25">
      <c r="C16849" s="159" t="s">
        <v>33438</v>
      </c>
      <c r="D16849" s="159">
        <v>1</v>
      </c>
    </row>
    <row r="16850" spans="3:4" x14ac:dyDescent="0.25">
      <c r="C16850" s="159" t="s">
        <v>33439</v>
      </c>
      <c r="D16850" s="159">
        <v>1</v>
      </c>
    </row>
    <row r="16851" spans="3:4" x14ac:dyDescent="0.25">
      <c r="C16851" s="159" t="s">
        <v>33440</v>
      </c>
      <c r="D16851" s="159">
        <v>1</v>
      </c>
    </row>
    <row r="16852" spans="3:4" x14ac:dyDescent="0.25">
      <c r="C16852" s="159" t="s">
        <v>33441</v>
      </c>
      <c r="D16852" s="159">
        <v>1</v>
      </c>
    </row>
    <row r="16853" spans="3:4" x14ac:dyDescent="0.25">
      <c r="C16853" s="159" t="s">
        <v>33442</v>
      </c>
      <c r="D16853" s="159">
        <v>1</v>
      </c>
    </row>
    <row r="16854" spans="3:4" x14ac:dyDescent="0.25">
      <c r="C16854" s="159" t="s">
        <v>33443</v>
      </c>
      <c r="D16854" s="159">
        <v>1</v>
      </c>
    </row>
    <row r="16855" spans="3:4" x14ac:dyDescent="0.25">
      <c r="C16855" s="159" t="s">
        <v>33444</v>
      </c>
      <c r="D16855" s="159">
        <v>1</v>
      </c>
    </row>
    <row r="16856" spans="3:4" x14ac:dyDescent="0.25">
      <c r="C16856" s="159" t="s">
        <v>33674</v>
      </c>
      <c r="D16856" s="159">
        <v>1</v>
      </c>
    </row>
    <row r="16857" spans="3:4" x14ac:dyDescent="0.25">
      <c r="C16857" s="159" t="s">
        <v>33675</v>
      </c>
      <c r="D16857" s="159">
        <v>1</v>
      </c>
    </row>
    <row r="16858" spans="3:4" x14ac:dyDescent="0.25">
      <c r="C16858" s="159" t="s">
        <v>33676</v>
      </c>
      <c r="D16858" s="159">
        <v>1</v>
      </c>
    </row>
    <row r="16859" spans="3:4" x14ac:dyDescent="0.25">
      <c r="C16859" s="159" t="s">
        <v>33677</v>
      </c>
      <c r="D16859" s="159">
        <v>1</v>
      </c>
    </row>
    <row r="16860" spans="3:4" x14ac:dyDescent="0.25">
      <c r="C16860" s="159" t="s">
        <v>33678</v>
      </c>
      <c r="D16860" s="159">
        <v>1</v>
      </c>
    </row>
    <row r="16861" spans="3:4" x14ac:dyDescent="0.25">
      <c r="C16861" s="159" t="s">
        <v>33679</v>
      </c>
      <c r="D16861" s="159">
        <v>1</v>
      </c>
    </row>
    <row r="16862" spans="3:4" x14ac:dyDescent="0.25">
      <c r="C16862" s="159" t="s">
        <v>33680</v>
      </c>
      <c r="D16862" s="159">
        <v>1</v>
      </c>
    </row>
    <row r="16863" spans="3:4" x14ac:dyDescent="0.25">
      <c r="C16863" s="159" t="s">
        <v>33681</v>
      </c>
      <c r="D16863" s="159">
        <v>1</v>
      </c>
    </row>
    <row r="16864" spans="3:4" x14ac:dyDescent="0.25">
      <c r="C16864" s="159" t="s">
        <v>33682</v>
      </c>
      <c r="D16864" s="159">
        <v>1</v>
      </c>
    </row>
    <row r="16865" spans="3:4" x14ac:dyDescent="0.25">
      <c r="C16865" s="159" t="s">
        <v>33683</v>
      </c>
      <c r="D16865" s="159">
        <v>1</v>
      </c>
    </row>
    <row r="16866" spans="3:4" x14ac:dyDescent="0.25">
      <c r="C16866" s="159" t="s">
        <v>33684</v>
      </c>
      <c r="D16866" s="159">
        <v>1</v>
      </c>
    </row>
    <row r="16867" spans="3:4" x14ac:dyDescent="0.25">
      <c r="C16867" s="159" t="s">
        <v>33685</v>
      </c>
      <c r="D16867" s="159">
        <v>1</v>
      </c>
    </row>
    <row r="16868" spans="3:4" x14ac:dyDescent="0.25">
      <c r="C16868" s="159" t="s">
        <v>33686</v>
      </c>
      <c r="D16868" s="159">
        <v>1</v>
      </c>
    </row>
    <row r="16869" spans="3:4" x14ac:dyDescent="0.25">
      <c r="C16869" s="159" t="s">
        <v>33687</v>
      </c>
      <c r="D16869" s="159">
        <v>1</v>
      </c>
    </row>
    <row r="16870" spans="3:4" x14ac:dyDescent="0.25">
      <c r="C16870" s="159" t="s">
        <v>33688</v>
      </c>
      <c r="D16870" s="159">
        <v>1</v>
      </c>
    </row>
    <row r="16871" spans="3:4" x14ac:dyDescent="0.25">
      <c r="C16871" s="159" t="s">
        <v>33689</v>
      </c>
      <c r="D16871" s="159">
        <v>1</v>
      </c>
    </row>
    <row r="16872" spans="3:4" x14ac:dyDescent="0.25">
      <c r="C16872" s="159" t="s">
        <v>33690</v>
      </c>
      <c r="D16872" s="159">
        <v>1</v>
      </c>
    </row>
    <row r="16873" spans="3:4" x14ac:dyDescent="0.25">
      <c r="C16873" s="159" t="s">
        <v>33691</v>
      </c>
      <c r="D16873" s="159">
        <v>1</v>
      </c>
    </row>
    <row r="16874" spans="3:4" x14ac:dyDescent="0.25">
      <c r="C16874" s="159" t="s">
        <v>33692</v>
      </c>
      <c r="D16874" s="159">
        <v>1</v>
      </c>
    </row>
    <row r="16875" spans="3:4" x14ac:dyDescent="0.25">
      <c r="C16875" s="159" t="s">
        <v>33693</v>
      </c>
      <c r="D16875" s="159">
        <v>1</v>
      </c>
    </row>
    <row r="16876" spans="3:4" x14ac:dyDescent="0.25">
      <c r="C16876" s="159" t="s">
        <v>33694</v>
      </c>
      <c r="D16876" s="159">
        <v>1</v>
      </c>
    </row>
    <row r="16877" spans="3:4" x14ac:dyDescent="0.25">
      <c r="C16877" s="159" t="s">
        <v>33695</v>
      </c>
      <c r="D16877" s="159">
        <v>1</v>
      </c>
    </row>
    <row r="16878" spans="3:4" x14ac:dyDescent="0.25">
      <c r="C16878" s="159" t="s">
        <v>33696</v>
      </c>
      <c r="D16878" s="159">
        <v>1</v>
      </c>
    </row>
    <row r="16879" spans="3:4" x14ac:dyDescent="0.25">
      <c r="C16879" s="159" t="s">
        <v>33697</v>
      </c>
      <c r="D16879" s="159">
        <v>1</v>
      </c>
    </row>
    <row r="16880" spans="3:4" x14ac:dyDescent="0.25">
      <c r="C16880" s="159" t="s">
        <v>33698</v>
      </c>
      <c r="D16880" s="159">
        <v>1</v>
      </c>
    </row>
    <row r="16881" spans="3:4" x14ac:dyDescent="0.25">
      <c r="C16881" s="159" t="s">
        <v>33699</v>
      </c>
      <c r="D16881" s="159">
        <v>1</v>
      </c>
    </row>
    <row r="16882" spans="3:4" x14ac:dyDescent="0.25">
      <c r="C16882" s="159" t="s">
        <v>33700</v>
      </c>
      <c r="D16882" s="159">
        <v>1</v>
      </c>
    </row>
    <row r="16883" spans="3:4" x14ac:dyDescent="0.25">
      <c r="C16883" s="159" t="s">
        <v>33701</v>
      </c>
      <c r="D16883" s="159">
        <v>1</v>
      </c>
    </row>
    <row r="16884" spans="3:4" x14ac:dyDescent="0.25">
      <c r="C16884" s="159" t="s">
        <v>33702</v>
      </c>
      <c r="D16884" s="159">
        <v>1</v>
      </c>
    </row>
    <row r="16885" spans="3:4" x14ac:dyDescent="0.25">
      <c r="C16885" s="159" t="s">
        <v>33703</v>
      </c>
      <c r="D16885" s="159">
        <v>1</v>
      </c>
    </row>
    <row r="16886" spans="3:4" x14ac:dyDescent="0.25">
      <c r="C16886" s="159" t="s">
        <v>33704</v>
      </c>
      <c r="D16886" s="159">
        <v>1</v>
      </c>
    </row>
    <row r="16887" spans="3:4" x14ac:dyDescent="0.25">
      <c r="C16887" s="159" t="s">
        <v>33705</v>
      </c>
      <c r="D16887" s="159">
        <v>1</v>
      </c>
    </row>
    <row r="16888" spans="3:4" x14ac:dyDescent="0.25">
      <c r="C16888" s="159" t="s">
        <v>33706</v>
      </c>
      <c r="D16888" s="159">
        <v>1</v>
      </c>
    </row>
    <row r="16889" spans="3:4" x14ac:dyDescent="0.25">
      <c r="C16889" s="159" t="s">
        <v>33707</v>
      </c>
      <c r="D16889" s="159">
        <v>1</v>
      </c>
    </row>
    <row r="16890" spans="3:4" x14ac:dyDescent="0.25">
      <c r="C16890" s="159" t="s">
        <v>33708</v>
      </c>
      <c r="D16890" s="159">
        <v>1</v>
      </c>
    </row>
    <row r="16891" spans="3:4" x14ac:dyDescent="0.25">
      <c r="C16891" s="159" t="s">
        <v>33709</v>
      </c>
      <c r="D16891" s="159">
        <v>1</v>
      </c>
    </row>
    <row r="16892" spans="3:4" x14ac:dyDescent="0.25">
      <c r="C16892" s="159" t="s">
        <v>33710</v>
      </c>
      <c r="D16892" s="159">
        <v>1</v>
      </c>
    </row>
    <row r="16893" spans="3:4" x14ac:dyDescent="0.25">
      <c r="C16893" s="159" t="s">
        <v>33711</v>
      </c>
      <c r="D16893" s="159">
        <v>1</v>
      </c>
    </row>
    <row r="16894" spans="3:4" x14ac:dyDescent="0.25">
      <c r="C16894" s="159" t="s">
        <v>33712</v>
      </c>
      <c r="D16894" s="159">
        <v>1</v>
      </c>
    </row>
    <row r="16895" spans="3:4" x14ac:dyDescent="0.25">
      <c r="C16895" s="159" t="s">
        <v>33713</v>
      </c>
      <c r="D16895" s="159">
        <v>1</v>
      </c>
    </row>
    <row r="16896" spans="3:4" x14ac:dyDescent="0.25">
      <c r="C16896" s="159" t="s">
        <v>33714</v>
      </c>
      <c r="D16896" s="159">
        <v>1</v>
      </c>
    </row>
    <row r="16897" spans="3:4" x14ac:dyDescent="0.25">
      <c r="C16897" s="159" t="s">
        <v>33715</v>
      </c>
      <c r="D16897" s="159">
        <v>1</v>
      </c>
    </row>
    <row r="16898" spans="3:4" x14ac:dyDescent="0.25">
      <c r="C16898" s="159" t="s">
        <v>33716</v>
      </c>
      <c r="D16898" s="159">
        <v>1</v>
      </c>
    </row>
    <row r="16899" spans="3:4" x14ac:dyDescent="0.25">
      <c r="C16899" s="159" t="s">
        <v>33717</v>
      </c>
      <c r="D16899" s="159">
        <v>1</v>
      </c>
    </row>
    <row r="16900" spans="3:4" x14ac:dyDescent="0.25">
      <c r="C16900" s="159" t="s">
        <v>33718</v>
      </c>
      <c r="D16900" s="159">
        <v>1</v>
      </c>
    </row>
    <row r="16901" spans="3:4" x14ac:dyDescent="0.25">
      <c r="C16901" s="159" t="s">
        <v>33719</v>
      </c>
      <c r="D16901" s="159">
        <v>1</v>
      </c>
    </row>
    <row r="16902" spans="3:4" x14ac:dyDescent="0.25">
      <c r="C16902" s="159" t="s">
        <v>33720</v>
      </c>
      <c r="D16902" s="159">
        <v>1</v>
      </c>
    </row>
    <row r="16903" spans="3:4" x14ac:dyDescent="0.25">
      <c r="C16903" s="159" t="s">
        <v>33721</v>
      </c>
      <c r="D16903" s="159">
        <v>1</v>
      </c>
    </row>
    <row r="16904" spans="3:4" x14ac:dyDescent="0.25">
      <c r="C16904" s="159" t="s">
        <v>33722</v>
      </c>
      <c r="D16904" s="159">
        <v>1</v>
      </c>
    </row>
    <row r="16905" spans="3:4" x14ac:dyDescent="0.25">
      <c r="C16905" s="159" t="s">
        <v>33723</v>
      </c>
      <c r="D16905" s="159">
        <v>1</v>
      </c>
    </row>
    <row r="16906" spans="3:4" x14ac:dyDescent="0.25">
      <c r="C16906" s="159" t="s">
        <v>33724</v>
      </c>
      <c r="D16906" s="159">
        <v>1</v>
      </c>
    </row>
    <row r="16907" spans="3:4" x14ac:dyDescent="0.25">
      <c r="C16907" s="159" t="s">
        <v>33725</v>
      </c>
      <c r="D16907" s="159">
        <v>1</v>
      </c>
    </row>
    <row r="16908" spans="3:4" x14ac:dyDescent="0.25">
      <c r="C16908" s="159" t="s">
        <v>33726</v>
      </c>
      <c r="D16908" s="159">
        <v>1</v>
      </c>
    </row>
    <row r="16909" spans="3:4" x14ac:dyDescent="0.25">
      <c r="C16909" s="159" t="s">
        <v>33727</v>
      </c>
      <c r="D16909" s="159">
        <v>1</v>
      </c>
    </row>
    <row r="16910" spans="3:4" x14ac:dyDescent="0.25">
      <c r="C16910" s="159" t="s">
        <v>33728</v>
      </c>
      <c r="D16910" s="159">
        <v>1</v>
      </c>
    </row>
    <row r="16911" spans="3:4" x14ac:dyDescent="0.25">
      <c r="C16911" s="159" t="s">
        <v>33729</v>
      </c>
      <c r="D16911" s="159">
        <v>1</v>
      </c>
    </row>
    <row r="16912" spans="3:4" x14ac:dyDescent="0.25">
      <c r="C16912" s="159" t="s">
        <v>33730</v>
      </c>
      <c r="D16912" s="159">
        <v>1</v>
      </c>
    </row>
    <row r="16913" spans="3:4" x14ac:dyDescent="0.25">
      <c r="C16913" s="159" t="s">
        <v>33731</v>
      </c>
      <c r="D16913" s="159">
        <v>1</v>
      </c>
    </row>
    <row r="16914" spans="3:4" x14ac:dyDescent="0.25">
      <c r="C16914" s="159" t="s">
        <v>33732</v>
      </c>
      <c r="D16914" s="159">
        <v>1</v>
      </c>
    </row>
    <row r="16915" spans="3:4" x14ac:dyDescent="0.25">
      <c r="C16915" s="159" t="s">
        <v>33733</v>
      </c>
      <c r="D16915" s="159">
        <v>1</v>
      </c>
    </row>
    <row r="16916" spans="3:4" x14ac:dyDescent="0.25">
      <c r="C16916" s="159" t="s">
        <v>33734</v>
      </c>
      <c r="D16916" s="159">
        <v>1</v>
      </c>
    </row>
    <row r="16917" spans="3:4" x14ac:dyDescent="0.25">
      <c r="C16917" s="159" t="s">
        <v>33735</v>
      </c>
      <c r="D16917" s="159">
        <v>1</v>
      </c>
    </row>
    <row r="16918" spans="3:4" x14ac:dyDescent="0.25">
      <c r="C16918" s="159" t="s">
        <v>33736</v>
      </c>
      <c r="D16918" s="159">
        <v>1</v>
      </c>
    </row>
    <row r="16919" spans="3:4" x14ac:dyDescent="0.25">
      <c r="C16919" s="159" t="s">
        <v>33737</v>
      </c>
      <c r="D16919" s="159">
        <v>1</v>
      </c>
    </row>
    <row r="16920" spans="3:4" x14ac:dyDescent="0.25">
      <c r="C16920" s="159" t="s">
        <v>33738</v>
      </c>
      <c r="D16920" s="159">
        <v>1</v>
      </c>
    </row>
    <row r="16921" spans="3:4" x14ac:dyDescent="0.25">
      <c r="C16921" s="159" t="s">
        <v>33739</v>
      </c>
      <c r="D16921" s="159">
        <v>1</v>
      </c>
    </row>
    <row r="16922" spans="3:4" x14ac:dyDescent="0.25">
      <c r="C16922" s="159" t="s">
        <v>33740</v>
      </c>
      <c r="D16922" s="159">
        <v>1</v>
      </c>
    </row>
    <row r="16923" spans="3:4" x14ac:dyDescent="0.25">
      <c r="C16923" s="159" t="s">
        <v>33741</v>
      </c>
      <c r="D16923" s="159">
        <v>1</v>
      </c>
    </row>
    <row r="16924" spans="3:4" x14ac:dyDescent="0.25">
      <c r="C16924" s="159" t="s">
        <v>33742</v>
      </c>
      <c r="D16924" s="159">
        <v>1</v>
      </c>
    </row>
    <row r="16925" spans="3:4" x14ac:dyDescent="0.25">
      <c r="C16925" s="159" t="s">
        <v>33743</v>
      </c>
      <c r="D16925" s="159">
        <v>1</v>
      </c>
    </row>
    <row r="16926" spans="3:4" x14ac:dyDescent="0.25">
      <c r="C16926" s="159" t="s">
        <v>33744</v>
      </c>
      <c r="D16926" s="159">
        <v>1</v>
      </c>
    </row>
    <row r="16927" spans="3:4" x14ac:dyDescent="0.25">
      <c r="C16927" s="159" t="s">
        <v>33745</v>
      </c>
      <c r="D16927" s="159">
        <v>1</v>
      </c>
    </row>
    <row r="16928" spans="3:4" x14ac:dyDescent="0.25">
      <c r="C16928" s="159" t="s">
        <v>33746</v>
      </c>
      <c r="D16928" s="159">
        <v>1</v>
      </c>
    </row>
    <row r="16929" spans="3:4" x14ac:dyDescent="0.25">
      <c r="C16929" s="159" t="s">
        <v>33747</v>
      </c>
      <c r="D16929" s="159">
        <v>1</v>
      </c>
    </row>
    <row r="16930" spans="3:4" x14ac:dyDescent="0.25">
      <c r="C16930" s="159" t="s">
        <v>33748</v>
      </c>
      <c r="D16930" s="159">
        <v>1</v>
      </c>
    </row>
    <row r="16931" spans="3:4" x14ac:dyDescent="0.25">
      <c r="C16931" s="159" t="s">
        <v>33749</v>
      </c>
      <c r="D16931" s="159">
        <v>1</v>
      </c>
    </row>
    <row r="16932" spans="3:4" x14ac:dyDescent="0.25">
      <c r="C16932" s="159" t="s">
        <v>33750</v>
      </c>
      <c r="D16932" s="159">
        <v>1</v>
      </c>
    </row>
    <row r="16933" spans="3:4" x14ac:dyDescent="0.25">
      <c r="C16933" s="159" t="s">
        <v>33751</v>
      </c>
      <c r="D16933" s="159">
        <v>1</v>
      </c>
    </row>
    <row r="16934" spans="3:4" x14ac:dyDescent="0.25">
      <c r="C16934" s="159" t="s">
        <v>33752</v>
      </c>
      <c r="D16934" s="159">
        <v>1</v>
      </c>
    </row>
    <row r="16935" spans="3:4" x14ac:dyDescent="0.25">
      <c r="C16935" s="159" t="s">
        <v>33753</v>
      </c>
      <c r="D16935" s="159">
        <v>1</v>
      </c>
    </row>
    <row r="16936" spans="3:4" x14ac:dyDescent="0.25">
      <c r="C16936" s="159" t="s">
        <v>33754</v>
      </c>
      <c r="D16936" s="159">
        <v>1</v>
      </c>
    </row>
    <row r="16937" spans="3:4" x14ac:dyDescent="0.25">
      <c r="C16937" s="159" t="s">
        <v>33755</v>
      </c>
      <c r="D16937" s="159">
        <v>1</v>
      </c>
    </row>
    <row r="16938" spans="3:4" x14ac:dyDescent="0.25">
      <c r="C16938" s="159" t="s">
        <v>33756</v>
      </c>
      <c r="D16938" s="159">
        <v>1</v>
      </c>
    </row>
    <row r="16939" spans="3:4" x14ac:dyDescent="0.25">
      <c r="C16939" s="159" t="s">
        <v>33757</v>
      </c>
      <c r="D16939" s="159">
        <v>1</v>
      </c>
    </row>
    <row r="16940" spans="3:4" x14ac:dyDescent="0.25">
      <c r="C16940" s="159" t="s">
        <v>33758</v>
      </c>
      <c r="D16940" s="159">
        <v>1</v>
      </c>
    </row>
    <row r="16941" spans="3:4" x14ac:dyDescent="0.25">
      <c r="C16941" s="159" t="s">
        <v>33759</v>
      </c>
      <c r="D16941" s="159">
        <v>1</v>
      </c>
    </row>
    <row r="16942" spans="3:4" x14ac:dyDescent="0.25">
      <c r="C16942" s="159" t="s">
        <v>33760</v>
      </c>
      <c r="D16942" s="159">
        <v>1</v>
      </c>
    </row>
    <row r="16943" spans="3:4" x14ac:dyDescent="0.25">
      <c r="C16943" s="159" t="s">
        <v>33761</v>
      </c>
      <c r="D16943" s="159">
        <v>1</v>
      </c>
    </row>
    <row r="16944" spans="3:4" x14ac:dyDescent="0.25">
      <c r="C16944" s="159" t="s">
        <v>33762</v>
      </c>
      <c r="D16944" s="159">
        <v>1</v>
      </c>
    </row>
    <row r="16945" spans="3:4" x14ac:dyDescent="0.25">
      <c r="C16945" s="159" t="s">
        <v>33763</v>
      </c>
      <c r="D16945" s="159">
        <v>1</v>
      </c>
    </row>
    <row r="16946" spans="3:4" x14ac:dyDescent="0.25">
      <c r="C16946" s="159" t="s">
        <v>33764</v>
      </c>
      <c r="D16946" s="159">
        <v>1</v>
      </c>
    </row>
    <row r="16947" spans="3:4" x14ac:dyDescent="0.25">
      <c r="C16947" s="159" t="s">
        <v>33765</v>
      </c>
      <c r="D16947" s="159">
        <v>1</v>
      </c>
    </row>
    <row r="16948" spans="3:4" x14ac:dyDescent="0.25">
      <c r="C16948" s="159" t="s">
        <v>33766</v>
      </c>
      <c r="D16948" s="159">
        <v>1</v>
      </c>
    </row>
    <row r="16949" spans="3:4" x14ac:dyDescent="0.25">
      <c r="C16949" s="159" t="s">
        <v>33767</v>
      </c>
      <c r="D16949" s="159">
        <v>1</v>
      </c>
    </row>
    <row r="16950" spans="3:4" x14ac:dyDescent="0.25">
      <c r="C16950" s="159" t="s">
        <v>33768</v>
      </c>
      <c r="D16950" s="159">
        <v>1</v>
      </c>
    </row>
    <row r="16951" spans="3:4" x14ac:dyDescent="0.25">
      <c r="C16951" s="159" t="s">
        <v>33769</v>
      </c>
      <c r="D16951" s="159">
        <v>1</v>
      </c>
    </row>
    <row r="16952" spans="3:4" x14ac:dyDescent="0.25">
      <c r="C16952" s="159" t="s">
        <v>33770</v>
      </c>
      <c r="D16952" s="159">
        <v>1</v>
      </c>
    </row>
    <row r="16953" spans="3:4" x14ac:dyDescent="0.25">
      <c r="C16953" s="159" t="s">
        <v>33771</v>
      </c>
      <c r="D16953" s="159">
        <v>1</v>
      </c>
    </row>
    <row r="16954" spans="3:4" x14ac:dyDescent="0.25">
      <c r="C16954" s="159" t="s">
        <v>33772</v>
      </c>
      <c r="D16954" s="159">
        <v>1</v>
      </c>
    </row>
    <row r="16955" spans="3:4" x14ac:dyDescent="0.25">
      <c r="C16955" s="159" t="s">
        <v>33773</v>
      </c>
      <c r="D16955" s="159">
        <v>1</v>
      </c>
    </row>
    <row r="16956" spans="3:4" x14ac:dyDescent="0.25">
      <c r="C16956" s="159" t="s">
        <v>33774</v>
      </c>
      <c r="D16956" s="159">
        <v>1</v>
      </c>
    </row>
    <row r="16957" spans="3:4" x14ac:dyDescent="0.25">
      <c r="C16957" s="159" t="s">
        <v>33532</v>
      </c>
      <c r="D16957" s="159">
        <v>1</v>
      </c>
    </row>
    <row r="16958" spans="3:4" x14ac:dyDescent="0.25">
      <c r="C16958" s="159" t="s">
        <v>33533</v>
      </c>
      <c r="D16958" s="159">
        <v>1</v>
      </c>
    </row>
    <row r="16959" spans="3:4" x14ac:dyDescent="0.25">
      <c r="C16959" s="159" t="s">
        <v>33534</v>
      </c>
      <c r="D16959" s="159">
        <v>1</v>
      </c>
    </row>
    <row r="16960" spans="3:4" x14ac:dyDescent="0.25">
      <c r="C16960" s="159" t="s">
        <v>33535</v>
      </c>
      <c r="D16960" s="159">
        <v>1</v>
      </c>
    </row>
    <row r="16961" spans="3:4" x14ac:dyDescent="0.25">
      <c r="C16961" s="159" t="s">
        <v>33536</v>
      </c>
      <c r="D16961" s="159">
        <v>1</v>
      </c>
    </row>
    <row r="16962" spans="3:4" x14ac:dyDescent="0.25">
      <c r="C16962" s="159" t="s">
        <v>33537</v>
      </c>
      <c r="D16962" s="159">
        <v>1</v>
      </c>
    </row>
    <row r="16963" spans="3:4" x14ac:dyDescent="0.25">
      <c r="C16963" s="159" t="s">
        <v>33538</v>
      </c>
      <c r="D16963" s="159">
        <v>1</v>
      </c>
    </row>
    <row r="16964" spans="3:4" x14ac:dyDescent="0.25">
      <c r="C16964" s="159" t="s">
        <v>33539</v>
      </c>
      <c r="D16964" s="159">
        <v>1</v>
      </c>
    </row>
    <row r="16965" spans="3:4" x14ac:dyDescent="0.25">
      <c r="C16965" s="159" t="s">
        <v>33540</v>
      </c>
      <c r="D16965" s="159">
        <v>1</v>
      </c>
    </row>
    <row r="16966" spans="3:4" x14ac:dyDescent="0.25">
      <c r="C16966" s="159" t="s">
        <v>33541</v>
      </c>
      <c r="D16966" s="159">
        <v>1</v>
      </c>
    </row>
    <row r="16967" spans="3:4" x14ac:dyDescent="0.25">
      <c r="C16967" s="159" t="s">
        <v>33542</v>
      </c>
      <c r="D16967" s="159">
        <v>1</v>
      </c>
    </row>
    <row r="16968" spans="3:4" x14ac:dyDescent="0.25">
      <c r="C16968" s="159" t="s">
        <v>33543</v>
      </c>
      <c r="D16968" s="159">
        <v>1</v>
      </c>
    </row>
    <row r="16969" spans="3:4" x14ac:dyDescent="0.25">
      <c r="C16969" s="159" t="s">
        <v>33544</v>
      </c>
      <c r="D16969" s="159">
        <v>1</v>
      </c>
    </row>
    <row r="16970" spans="3:4" x14ac:dyDescent="0.25">
      <c r="C16970" s="159" t="s">
        <v>33545</v>
      </c>
      <c r="D16970" s="159">
        <v>1</v>
      </c>
    </row>
    <row r="16971" spans="3:4" x14ac:dyDescent="0.25">
      <c r="C16971" s="159" t="s">
        <v>33546</v>
      </c>
      <c r="D16971" s="159">
        <v>1</v>
      </c>
    </row>
    <row r="16972" spans="3:4" x14ac:dyDescent="0.25">
      <c r="C16972" s="159" t="s">
        <v>33547</v>
      </c>
      <c r="D16972" s="159">
        <v>1</v>
      </c>
    </row>
    <row r="16973" spans="3:4" x14ac:dyDescent="0.25">
      <c r="C16973" s="159" t="s">
        <v>33548</v>
      </c>
      <c r="D16973" s="159">
        <v>1</v>
      </c>
    </row>
    <row r="16974" spans="3:4" x14ac:dyDescent="0.25">
      <c r="C16974" s="159" t="s">
        <v>33549</v>
      </c>
      <c r="D16974" s="159">
        <v>1</v>
      </c>
    </row>
    <row r="16975" spans="3:4" x14ac:dyDescent="0.25">
      <c r="C16975" s="159" t="s">
        <v>33550</v>
      </c>
      <c r="D16975" s="159">
        <v>1</v>
      </c>
    </row>
    <row r="16976" spans="3:4" x14ac:dyDescent="0.25">
      <c r="C16976" s="159" t="s">
        <v>33551</v>
      </c>
      <c r="D16976" s="159">
        <v>1</v>
      </c>
    </row>
    <row r="16977" spans="3:4" x14ac:dyDescent="0.25">
      <c r="C16977" s="159" t="s">
        <v>33552</v>
      </c>
      <c r="D16977" s="159">
        <v>1</v>
      </c>
    </row>
    <row r="16978" spans="3:4" x14ac:dyDescent="0.25">
      <c r="C16978" s="159" t="s">
        <v>33553</v>
      </c>
      <c r="D16978" s="159">
        <v>1</v>
      </c>
    </row>
    <row r="16979" spans="3:4" x14ac:dyDescent="0.25">
      <c r="C16979" s="159" t="s">
        <v>33554</v>
      </c>
      <c r="D16979" s="159">
        <v>1</v>
      </c>
    </row>
    <row r="16980" spans="3:4" x14ac:dyDescent="0.25">
      <c r="C16980" s="159" t="s">
        <v>33555</v>
      </c>
      <c r="D16980" s="159">
        <v>1</v>
      </c>
    </row>
    <row r="16981" spans="3:4" x14ac:dyDescent="0.25">
      <c r="C16981" s="159" t="s">
        <v>33556</v>
      </c>
      <c r="D16981" s="159">
        <v>1</v>
      </c>
    </row>
    <row r="16982" spans="3:4" x14ac:dyDescent="0.25">
      <c r="C16982" s="159" t="s">
        <v>33557</v>
      </c>
      <c r="D16982" s="159">
        <v>1</v>
      </c>
    </row>
    <row r="16983" spans="3:4" x14ac:dyDescent="0.25">
      <c r="C16983" s="159" t="s">
        <v>33558</v>
      </c>
      <c r="D16983" s="159">
        <v>1</v>
      </c>
    </row>
    <row r="16984" spans="3:4" x14ac:dyDescent="0.25">
      <c r="C16984" s="159" t="s">
        <v>33559</v>
      </c>
      <c r="D16984" s="159">
        <v>1</v>
      </c>
    </row>
    <row r="16985" spans="3:4" x14ac:dyDescent="0.25">
      <c r="C16985" s="159" t="s">
        <v>33560</v>
      </c>
      <c r="D16985" s="159">
        <v>1</v>
      </c>
    </row>
    <row r="16986" spans="3:4" x14ac:dyDescent="0.25">
      <c r="C16986" s="159" t="s">
        <v>33561</v>
      </c>
      <c r="D16986" s="159">
        <v>1</v>
      </c>
    </row>
    <row r="16987" spans="3:4" x14ac:dyDescent="0.25">
      <c r="C16987" s="159" t="s">
        <v>33562</v>
      </c>
      <c r="D16987" s="159">
        <v>1</v>
      </c>
    </row>
    <row r="16988" spans="3:4" x14ac:dyDescent="0.25">
      <c r="C16988" s="159" t="s">
        <v>33563</v>
      </c>
      <c r="D16988" s="159">
        <v>1</v>
      </c>
    </row>
    <row r="16989" spans="3:4" x14ac:dyDescent="0.25">
      <c r="C16989" s="159" t="s">
        <v>33564</v>
      </c>
      <c r="D16989" s="159">
        <v>1</v>
      </c>
    </row>
    <row r="16990" spans="3:4" x14ac:dyDescent="0.25">
      <c r="C16990" s="159" t="s">
        <v>33565</v>
      </c>
      <c r="D16990" s="159">
        <v>1</v>
      </c>
    </row>
    <row r="16991" spans="3:4" x14ac:dyDescent="0.25">
      <c r="C16991" s="159" t="s">
        <v>33566</v>
      </c>
      <c r="D16991" s="159">
        <v>1</v>
      </c>
    </row>
    <row r="16992" spans="3:4" x14ac:dyDescent="0.25">
      <c r="C16992" s="159" t="s">
        <v>33567</v>
      </c>
      <c r="D16992" s="159">
        <v>1</v>
      </c>
    </row>
    <row r="16993" spans="3:4" x14ac:dyDescent="0.25">
      <c r="C16993" s="159" t="s">
        <v>33568</v>
      </c>
      <c r="D16993" s="159">
        <v>1</v>
      </c>
    </row>
    <row r="16994" spans="3:4" x14ac:dyDescent="0.25">
      <c r="C16994" s="159" t="s">
        <v>33569</v>
      </c>
      <c r="D16994" s="159">
        <v>1</v>
      </c>
    </row>
    <row r="16995" spans="3:4" x14ac:dyDescent="0.25">
      <c r="C16995" s="159" t="s">
        <v>33570</v>
      </c>
      <c r="D16995" s="159">
        <v>1</v>
      </c>
    </row>
    <row r="16996" spans="3:4" x14ac:dyDescent="0.25">
      <c r="C16996" s="159" t="s">
        <v>33571</v>
      </c>
      <c r="D16996" s="159">
        <v>1</v>
      </c>
    </row>
    <row r="16997" spans="3:4" x14ac:dyDescent="0.25">
      <c r="C16997" s="159" t="s">
        <v>33572</v>
      </c>
      <c r="D16997" s="159">
        <v>1</v>
      </c>
    </row>
    <row r="16998" spans="3:4" x14ac:dyDescent="0.25">
      <c r="C16998" s="159" t="s">
        <v>33573</v>
      </c>
      <c r="D16998" s="159">
        <v>1</v>
      </c>
    </row>
    <row r="16999" spans="3:4" x14ac:dyDescent="0.25">
      <c r="C16999" s="159" t="s">
        <v>33574</v>
      </c>
      <c r="D16999" s="159">
        <v>1</v>
      </c>
    </row>
    <row r="17000" spans="3:4" x14ac:dyDescent="0.25">
      <c r="C17000" s="159" t="s">
        <v>33575</v>
      </c>
      <c r="D17000" s="159">
        <v>1</v>
      </c>
    </row>
    <row r="17001" spans="3:4" x14ac:dyDescent="0.25">
      <c r="C17001" s="159" t="s">
        <v>33576</v>
      </c>
      <c r="D17001" s="159">
        <v>1</v>
      </c>
    </row>
    <row r="17002" spans="3:4" x14ac:dyDescent="0.25">
      <c r="C17002" s="159" t="s">
        <v>33577</v>
      </c>
      <c r="D17002" s="159">
        <v>1</v>
      </c>
    </row>
    <row r="17003" spans="3:4" x14ac:dyDescent="0.25">
      <c r="C17003" s="159" t="s">
        <v>33578</v>
      </c>
      <c r="D17003" s="159">
        <v>1</v>
      </c>
    </row>
    <row r="17004" spans="3:4" x14ac:dyDescent="0.25">
      <c r="C17004" s="159" t="s">
        <v>33579</v>
      </c>
      <c r="D17004" s="159">
        <v>1</v>
      </c>
    </row>
    <row r="17005" spans="3:4" x14ac:dyDescent="0.25">
      <c r="C17005" s="159" t="s">
        <v>33580</v>
      </c>
      <c r="D17005" s="159">
        <v>1</v>
      </c>
    </row>
    <row r="17006" spans="3:4" x14ac:dyDescent="0.25">
      <c r="C17006" s="159" t="s">
        <v>33581</v>
      </c>
      <c r="D17006" s="159">
        <v>1</v>
      </c>
    </row>
    <row r="17007" spans="3:4" x14ac:dyDescent="0.25">
      <c r="C17007" s="159" t="s">
        <v>33582</v>
      </c>
      <c r="D17007" s="159">
        <v>1</v>
      </c>
    </row>
    <row r="17008" spans="3:4" x14ac:dyDescent="0.25">
      <c r="C17008" s="159" t="s">
        <v>33583</v>
      </c>
      <c r="D17008" s="159">
        <v>1</v>
      </c>
    </row>
    <row r="17009" spans="3:4" x14ac:dyDescent="0.25">
      <c r="C17009" s="159" t="s">
        <v>33584</v>
      </c>
      <c r="D17009" s="159">
        <v>1</v>
      </c>
    </row>
    <row r="17010" spans="3:4" x14ac:dyDescent="0.25">
      <c r="C17010" s="159" t="s">
        <v>33585</v>
      </c>
      <c r="D17010" s="159">
        <v>1</v>
      </c>
    </row>
    <row r="17011" spans="3:4" x14ac:dyDescent="0.25">
      <c r="C17011" s="159" t="s">
        <v>33586</v>
      </c>
      <c r="D17011" s="159">
        <v>1</v>
      </c>
    </row>
    <row r="17012" spans="3:4" x14ac:dyDescent="0.25">
      <c r="C17012" s="159" t="s">
        <v>33587</v>
      </c>
      <c r="D17012" s="159">
        <v>1</v>
      </c>
    </row>
    <row r="17013" spans="3:4" x14ac:dyDescent="0.25">
      <c r="C17013" s="159" t="s">
        <v>33588</v>
      </c>
      <c r="D17013" s="159">
        <v>1</v>
      </c>
    </row>
    <row r="17014" spans="3:4" x14ac:dyDescent="0.25">
      <c r="C17014" s="159" t="s">
        <v>33589</v>
      </c>
      <c r="D17014" s="159">
        <v>1</v>
      </c>
    </row>
    <row r="17015" spans="3:4" x14ac:dyDescent="0.25">
      <c r="C17015" s="159" t="s">
        <v>33590</v>
      </c>
      <c r="D17015" s="159">
        <v>1</v>
      </c>
    </row>
    <row r="17016" spans="3:4" x14ac:dyDescent="0.25">
      <c r="C17016" s="159" t="s">
        <v>33591</v>
      </c>
      <c r="D17016" s="159">
        <v>1</v>
      </c>
    </row>
    <row r="17017" spans="3:4" x14ac:dyDescent="0.25">
      <c r="C17017" s="159" t="s">
        <v>33592</v>
      </c>
      <c r="D17017" s="159">
        <v>1</v>
      </c>
    </row>
    <row r="17018" spans="3:4" x14ac:dyDescent="0.25">
      <c r="C17018" s="159" t="s">
        <v>33593</v>
      </c>
      <c r="D17018" s="159">
        <v>1</v>
      </c>
    </row>
    <row r="17019" spans="3:4" x14ac:dyDescent="0.25">
      <c r="C17019" s="159" t="s">
        <v>33594</v>
      </c>
      <c r="D17019" s="159">
        <v>1</v>
      </c>
    </row>
    <row r="17020" spans="3:4" x14ac:dyDescent="0.25">
      <c r="C17020" s="159" t="s">
        <v>33595</v>
      </c>
      <c r="D17020" s="159">
        <v>1</v>
      </c>
    </row>
    <row r="17021" spans="3:4" x14ac:dyDescent="0.25">
      <c r="C17021" s="159" t="s">
        <v>33596</v>
      </c>
      <c r="D17021" s="159">
        <v>1</v>
      </c>
    </row>
    <row r="17022" spans="3:4" x14ac:dyDescent="0.25">
      <c r="C17022" s="159" t="s">
        <v>33597</v>
      </c>
      <c r="D17022" s="159">
        <v>1</v>
      </c>
    </row>
    <row r="17023" spans="3:4" x14ac:dyDescent="0.25">
      <c r="C17023" s="159" t="s">
        <v>33598</v>
      </c>
      <c r="D17023" s="159">
        <v>1</v>
      </c>
    </row>
    <row r="17024" spans="3:4" x14ac:dyDescent="0.25">
      <c r="C17024" s="159" t="s">
        <v>33599</v>
      </c>
      <c r="D17024" s="159">
        <v>1</v>
      </c>
    </row>
    <row r="17025" spans="3:4" x14ac:dyDescent="0.25">
      <c r="C17025" s="159" t="s">
        <v>33600</v>
      </c>
      <c r="D17025" s="159">
        <v>1</v>
      </c>
    </row>
    <row r="17026" spans="3:4" x14ac:dyDescent="0.25">
      <c r="C17026" s="159" t="s">
        <v>33601</v>
      </c>
      <c r="D17026" s="159">
        <v>1</v>
      </c>
    </row>
    <row r="17027" spans="3:4" x14ac:dyDescent="0.25">
      <c r="C17027" s="159" t="s">
        <v>33602</v>
      </c>
      <c r="D17027" s="159">
        <v>1</v>
      </c>
    </row>
    <row r="17028" spans="3:4" x14ac:dyDescent="0.25">
      <c r="C17028" s="159" t="s">
        <v>33952</v>
      </c>
      <c r="D17028" s="159">
        <v>1</v>
      </c>
    </row>
    <row r="17029" spans="3:4" x14ac:dyDescent="0.25">
      <c r="C17029" s="159" t="s">
        <v>33953</v>
      </c>
      <c r="D17029" s="159">
        <v>1</v>
      </c>
    </row>
    <row r="17030" spans="3:4" x14ac:dyDescent="0.25">
      <c r="C17030" s="159" t="s">
        <v>33954</v>
      </c>
      <c r="D17030" s="159">
        <v>1</v>
      </c>
    </row>
    <row r="17031" spans="3:4" x14ac:dyDescent="0.25">
      <c r="C17031" s="159" t="s">
        <v>33634</v>
      </c>
      <c r="D17031" s="159">
        <v>1</v>
      </c>
    </row>
    <row r="17032" spans="3:4" x14ac:dyDescent="0.25">
      <c r="C17032" s="159" t="s">
        <v>33635</v>
      </c>
      <c r="D17032" s="159">
        <v>1</v>
      </c>
    </row>
    <row r="17033" spans="3:4" x14ac:dyDescent="0.25">
      <c r="C17033" s="159" t="s">
        <v>33636</v>
      </c>
      <c r="D17033" s="159">
        <v>1</v>
      </c>
    </row>
    <row r="17034" spans="3:4" x14ac:dyDescent="0.25">
      <c r="C17034" s="159" t="s">
        <v>33637</v>
      </c>
      <c r="D17034" s="159">
        <v>1</v>
      </c>
    </row>
    <row r="17035" spans="3:4" x14ac:dyDescent="0.25">
      <c r="C17035" s="159" t="s">
        <v>33638</v>
      </c>
      <c r="D17035" s="159">
        <v>1</v>
      </c>
    </row>
    <row r="17036" spans="3:4" x14ac:dyDescent="0.25">
      <c r="C17036" s="159" t="s">
        <v>33639</v>
      </c>
      <c r="D17036" s="159">
        <v>1</v>
      </c>
    </row>
    <row r="17037" spans="3:4" x14ac:dyDescent="0.25">
      <c r="C17037" s="159" t="s">
        <v>33640</v>
      </c>
      <c r="D17037" s="159">
        <v>1</v>
      </c>
    </row>
    <row r="17038" spans="3:4" x14ac:dyDescent="0.25">
      <c r="C17038" s="159" t="s">
        <v>33641</v>
      </c>
      <c r="D17038" s="159">
        <v>1</v>
      </c>
    </row>
    <row r="17039" spans="3:4" x14ac:dyDescent="0.25">
      <c r="C17039" s="159" t="s">
        <v>33642</v>
      </c>
      <c r="D17039" s="159">
        <v>1</v>
      </c>
    </row>
    <row r="17040" spans="3:4" x14ac:dyDescent="0.25">
      <c r="C17040" s="159" t="s">
        <v>33643</v>
      </c>
      <c r="D17040" s="159">
        <v>1</v>
      </c>
    </row>
    <row r="17041" spans="3:4" x14ac:dyDescent="0.25">
      <c r="C17041" s="159" t="s">
        <v>33644</v>
      </c>
      <c r="D17041" s="159">
        <v>1</v>
      </c>
    </row>
    <row r="17042" spans="3:4" x14ac:dyDescent="0.25">
      <c r="C17042" s="159" t="s">
        <v>33645</v>
      </c>
      <c r="D17042" s="159">
        <v>1</v>
      </c>
    </row>
    <row r="17043" spans="3:4" x14ac:dyDescent="0.25">
      <c r="C17043" s="159" t="s">
        <v>33646</v>
      </c>
      <c r="D17043" s="159">
        <v>1</v>
      </c>
    </row>
    <row r="17044" spans="3:4" x14ac:dyDescent="0.25">
      <c r="C17044" s="159" t="s">
        <v>33647</v>
      </c>
      <c r="D17044" s="159">
        <v>1</v>
      </c>
    </row>
    <row r="17045" spans="3:4" x14ac:dyDescent="0.25">
      <c r="C17045" s="159" t="s">
        <v>33648</v>
      </c>
      <c r="D17045" s="159">
        <v>1</v>
      </c>
    </row>
    <row r="17046" spans="3:4" x14ac:dyDescent="0.25">
      <c r="C17046" s="159" t="s">
        <v>33649</v>
      </c>
      <c r="D17046" s="159">
        <v>1</v>
      </c>
    </row>
    <row r="17047" spans="3:4" x14ac:dyDescent="0.25">
      <c r="C17047" s="159" t="s">
        <v>33650</v>
      </c>
      <c r="D17047" s="159">
        <v>1</v>
      </c>
    </row>
    <row r="17048" spans="3:4" x14ac:dyDescent="0.25">
      <c r="C17048" s="159" t="s">
        <v>33651</v>
      </c>
      <c r="D17048" s="159">
        <v>1</v>
      </c>
    </row>
    <row r="17049" spans="3:4" x14ac:dyDescent="0.25">
      <c r="C17049" s="159" t="s">
        <v>33652</v>
      </c>
      <c r="D17049" s="159">
        <v>1</v>
      </c>
    </row>
    <row r="17050" spans="3:4" x14ac:dyDescent="0.25">
      <c r="C17050" s="159" t="s">
        <v>33653</v>
      </c>
      <c r="D17050" s="159">
        <v>1</v>
      </c>
    </row>
    <row r="17051" spans="3:4" x14ac:dyDescent="0.25">
      <c r="C17051" s="159" t="s">
        <v>33654</v>
      </c>
      <c r="D17051" s="159">
        <v>1</v>
      </c>
    </row>
    <row r="17052" spans="3:4" x14ac:dyDescent="0.25">
      <c r="C17052" s="159" t="s">
        <v>33655</v>
      </c>
      <c r="D17052" s="159">
        <v>1</v>
      </c>
    </row>
    <row r="17053" spans="3:4" x14ac:dyDescent="0.25">
      <c r="C17053" s="159" t="s">
        <v>33656</v>
      </c>
      <c r="D17053" s="159">
        <v>1</v>
      </c>
    </row>
    <row r="17054" spans="3:4" x14ac:dyDescent="0.25">
      <c r="C17054" s="159" t="s">
        <v>33657</v>
      </c>
      <c r="D17054" s="159">
        <v>1</v>
      </c>
    </row>
    <row r="17055" spans="3:4" x14ac:dyDescent="0.25">
      <c r="C17055" s="159" t="s">
        <v>33658</v>
      </c>
      <c r="D17055" s="159">
        <v>1</v>
      </c>
    </row>
    <row r="17056" spans="3:4" x14ac:dyDescent="0.25">
      <c r="C17056" s="159" t="s">
        <v>33659</v>
      </c>
      <c r="D17056" s="159">
        <v>1</v>
      </c>
    </row>
    <row r="17057" spans="3:4" x14ac:dyDescent="0.25">
      <c r="C17057" s="159" t="s">
        <v>33660</v>
      </c>
      <c r="D17057" s="159">
        <v>1</v>
      </c>
    </row>
    <row r="17058" spans="3:4" x14ac:dyDescent="0.25">
      <c r="C17058" s="159" t="s">
        <v>33661</v>
      </c>
      <c r="D17058" s="159">
        <v>1</v>
      </c>
    </row>
    <row r="17059" spans="3:4" x14ac:dyDescent="0.25">
      <c r="C17059" s="159" t="s">
        <v>33662</v>
      </c>
      <c r="D17059" s="159">
        <v>1</v>
      </c>
    </row>
    <row r="17060" spans="3:4" x14ac:dyDescent="0.25">
      <c r="C17060" s="159" t="s">
        <v>33663</v>
      </c>
      <c r="D17060" s="159">
        <v>1</v>
      </c>
    </row>
    <row r="17061" spans="3:4" x14ac:dyDescent="0.25">
      <c r="C17061" s="159" t="s">
        <v>33664</v>
      </c>
      <c r="D17061" s="159">
        <v>1</v>
      </c>
    </row>
    <row r="17062" spans="3:4" x14ac:dyDescent="0.25">
      <c r="C17062" s="159" t="s">
        <v>33665</v>
      </c>
      <c r="D17062" s="159">
        <v>1</v>
      </c>
    </row>
    <row r="17063" spans="3:4" x14ac:dyDescent="0.25">
      <c r="C17063" s="159" t="s">
        <v>33666</v>
      </c>
      <c r="D17063" s="159">
        <v>1</v>
      </c>
    </row>
    <row r="17064" spans="3:4" x14ac:dyDescent="0.25">
      <c r="C17064" s="159" t="s">
        <v>33667</v>
      </c>
      <c r="D17064" s="159">
        <v>1</v>
      </c>
    </row>
    <row r="17065" spans="3:4" x14ac:dyDescent="0.25">
      <c r="C17065" s="159" t="s">
        <v>33668</v>
      </c>
      <c r="D17065" s="159">
        <v>1</v>
      </c>
    </row>
    <row r="17066" spans="3:4" x14ac:dyDescent="0.25">
      <c r="C17066" s="159" t="s">
        <v>33669</v>
      </c>
      <c r="D17066" s="159">
        <v>1</v>
      </c>
    </row>
    <row r="17067" spans="3:4" x14ac:dyDescent="0.25">
      <c r="C17067" s="159" t="s">
        <v>33670</v>
      </c>
      <c r="D17067" s="159">
        <v>1</v>
      </c>
    </row>
    <row r="17068" spans="3:4" x14ac:dyDescent="0.25">
      <c r="C17068" s="159" t="s">
        <v>33671</v>
      </c>
      <c r="D17068" s="159">
        <v>1</v>
      </c>
    </row>
    <row r="17069" spans="3:4" x14ac:dyDescent="0.25">
      <c r="C17069" s="159" t="s">
        <v>33672</v>
      </c>
      <c r="D17069" s="159">
        <v>1</v>
      </c>
    </row>
    <row r="17070" spans="3:4" x14ac:dyDescent="0.25">
      <c r="C17070" s="159" t="s">
        <v>33673</v>
      </c>
      <c r="D17070" s="159">
        <v>1</v>
      </c>
    </row>
    <row r="17071" spans="3:4" x14ac:dyDescent="0.25">
      <c r="C17071" s="159" t="s">
        <v>33843</v>
      </c>
      <c r="D17071" s="159">
        <v>1</v>
      </c>
    </row>
    <row r="17072" spans="3:4" x14ac:dyDescent="0.25">
      <c r="C17072" s="159" t="s">
        <v>33844</v>
      </c>
      <c r="D17072" s="159">
        <v>1</v>
      </c>
    </row>
    <row r="17073" spans="3:4" x14ac:dyDescent="0.25">
      <c r="C17073" s="159" t="s">
        <v>33845</v>
      </c>
      <c r="D17073" s="159">
        <v>1</v>
      </c>
    </row>
    <row r="17074" spans="3:4" x14ac:dyDescent="0.25">
      <c r="C17074" s="159" t="s">
        <v>33846</v>
      </c>
      <c r="D17074" s="159">
        <v>1</v>
      </c>
    </row>
    <row r="17075" spans="3:4" x14ac:dyDescent="0.25">
      <c r="C17075" s="159" t="s">
        <v>33847</v>
      </c>
      <c r="D17075" s="159">
        <v>1</v>
      </c>
    </row>
    <row r="17076" spans="3:4" x14ac:dyDescent="0.25">
      <c r="C17076" s="159" t="s">
        <v>33848</v>
      </c>
      <c r="D17076" s="159">
        <v>1</v>
      </c>
    </row>
    <row r="17077" spans="3:4" x14ac:dyDescent="0.25">
      <c r="C17077" s="159" t="s">
        <v>33849</v>
      </c>
      <c r="D17077" s="159">
        <v>1</v>
      </c>
    </row>
    <row r="17078" spans="3:4" x14ac:dyDescent="0.25">
      <c r="C17078" s="159" t="s">
        <v>33850</v>
      </c>
      <c r="D17078" s="159">
        <v>1</v>
      </c>
    </row>
    <row r="17079" spans="3:4" x14ac:dyDescent="0.25">
      <c r="C17079" s="159" t="s">
        <v>33851</v>
      </c>
      <c r="D17079" s="159">
        <v>1</v>
      </c>
    </row>
    <row r="17080" spans="3:4" x14ac:dyDescent="0.25">
      <c r="C17080" s="159" t="s">
        <v>33852</v>
      </c>
      <c r="D17080" s="159">
        <v>1</v>
      </c>
    </row>
    <row r="17081" spans="3:4" x14ac:dyDescent="0.25">
      <c r="C17081" s="159" t="s">
        <v>33853</v>
      </c>
      <c r="D17081" s="159">
        <v>1</v>
      </c>
    </row>
    <row r="17082" spans="3:4" x14ac:dyDescent="0.25">
      <c r="C17082" s="159" t="s">
        <v>33854</v>
      </c>
      <c r="D17082" s="159">
        <v>1</v>
      </c>
    </row>
    <row r="17083" spans="3:4" x14ac:dyDescent="0.25">
      <c r="C17083" s="159" t="s">
        <v>33855</v>
      </c>
      <c r="D17083" s="159">
        <v>1</v>
      </c>
    </row>
    <row r="17084" spans="3:4" x14ac:dyDescent="0.25">
      <c r="C17084" s="159" t="s">
        <v>33856</v>
      </c>
      <c r="D17084" s="159">
        <v>1</v>
      </c>
    </row>
    <row r="17085" spans="3:4" x14ac:dyDescent="0.25">
      <c r="C17085" s="159" t="s">
        <v>33857</v>
      </c>
      <c r="D17085" s="159">
        <v>1</v>
      </c>
    </row>
    <row r="17086" spans="3:4" x14ac:dyDescent="0.25">
      <c r="C17086" s="159" t="s">
        <v>33858</v>
      </c>
      <c r="D17086" s="159">
        <v>1</v>
      </c>
    </row>
    <row r="17087" spans="3:4" x14ac:dyDescent="0.25">
      <c r="C17087" s="159" t="s">
        <v>33859</v>
      </c>
      <c r="D17087" s="159">
        <v>1</v>
      </c>
    </row>
    <row r="17088" spans="3:4" x14ac:dyDescent="0.25">
      <c r="C17088" s="159" t="s">
        <v>33860</v>
      </c>
      <c r="D17088" s="159">
        <v>1</v>
      </c>
    </row>
    <row r="17089" spans="3:4" x14ac:dyDescent="0.25">
      <c r="C17089" s="159" t="s">
        <v>33861</v>
      </c>
      <c r="D17089" s="159">
        <v>1</v>
      </c>
    </row>
    <row r="17090" spans="3:4" x14ac:dyDescent="0.25">
      <c r="C17090" s="159" t="s">
        <v>33862</v>
      </c>
      <c r="D17090" s="159">
        <v>1</v>
      </c>
    </row>
    <row r="17091" spans="3:4" x14ac:dyDescent="0.25">
      <c r="C17091" s="159" t="s">
        <v>33863</v>
      </c>
      <c r="D17091" s="159">
        <v>1</v>
      </c>
    </row>
    <row r="17092" spans="3:4" x14ac:dyDescent="0.25">
      <c r="C17092" s="159" t="s">
        <v>33864</v>
      </c>
      <c r="D17092" s="159">
        <v>1</v>
      </c>
    </row>
    <row r="17093" spans="3:4" x14ac:dyDescent="0.25">
      <c r="C17093" s="159" t="s">
        <v>33865</v>
      </c>
      <c r="D17093" s="159">
        <v>1</v>
      </c>
    </row>
    <row r="17094" spans="3:4" x14ac:dyDescent="0.25">
      <c r="C17094" s="159" t="s">
        <v>33866</v>
      </c>
      <c r="D17094" s="159">
        <v>1</v>
      </c>
    </row>
    <row r="17095" spans="3:4" x14ac:dyDescent="0.25">
      <c r="C17095" s="159" t="s">
        <v>33867</v>
      </c>
      <c r="D17095" s="159">
        <v>1</v>
      </c>
    </row>
    <row r="17096" spans="3:4" x14ac:dyDescent="0.25">
      <c r="C17096" s="159" t="s">
        <v>33868</v>
      </c>
      <c r="D17096" s="159">
        <v>1</v>
      </c>
    </row>
    <row r="17097" spans="3:4" x14ac:dyDescent="0.25">
      <c r="C17097" s="159" t="s">
        <v>33869</v>
      </c>
      <c r="D17097" s="159">
        <v>1</v>
      </c>
    </row>
    <row r="17098" spans="3:4" x14ac:dyDescent="0.25">
      <c r="C17098" s="159" t="s">
        <v>33870</v>
      </c>
      <c r="D17098" s="159">
        <v>1</v>
      </c>
    </row>
    <row r="17099" spans="3:4" x14ac:dyDescent="0.25">
      <c r="C17099" s="159" t="s">
        <v>33871</v>
      </c>
      <c r="D17099" s="159">
        <v>1</v>
      </c>
    </row>
    <row r="17100" spans="3:4" x14ac:dyDescent="0.25">
      <c r="C17100" s="159" t="s">
        <v>33872</v>
      </c>
      <c r="D17100" s="159">
        <v>1</v>
      </c>
    </row>
    <row r="17101" spans="3:4" x14ac:dyDescent="0.25">
      <c r="C17101" s="159" t="s">
        <v>33873</v>
      </c>
      <c r="D17101" s="159">
        <v>1</v>
      </c>
    </row>
    <row r="17102" spans="3:4" x14ac:dyDescent="0.25">
      <c r="C17102" s="159" t="s">
        <v>33874</v>
      </c>
      <c r="D17102" s="159">
        <v>1</v>
      </c>
    </row>
    <row r="17103" spans="3:4" x14ac:dyDescent="0.25">
      <c r="C17103" s="159" t="s">
        <v>33875</v>
      </c>
      <c r="D17103" s="159">
        <v>1</v>
      </c>
    </row>
    <row r="17104" spans="3:4" x14ac:dyDescent="0.25">
      <c r="C17104" s="159" t="s">
        <v>33876</v>
      </c>
      <c r="D17104" s="159">
        <v>1</v>
      </c>
    </row>
    <row r="17105" spans="3:4" x14ac:dyDescent="0.25">
      <c r="C17105" s="159" t="s">
        <v>33877</v>
      </c>
      <c r="D17105" s="159">
        <v>1</v>
      </c>
    </row>
    <row r="17106" spans="3:4" x14ac:dyDescent="0.25">
      <c r="C17106" s="159" t="s">
        <v>33878</v>
      </c>
      <c r="D17106" s="159">
        <v>1</v>
      </c>
    </row>
    <row r="17107" spans="3:4" x14ac:dyDescent="0.25">
      <c r="C17107" s="159" t="s">
        <v>33879</v>
      </c>
      <c r="D17107" s="159">
        <v>1</v>
      </c>
    </row>
    <row r="17108" spans="3:4" x14ac:dyDescent="0.25">
      <c r="C17108" s="159" t="s">
        <v>33880</v>
      </c>
      <c r="D17108" s="159">
        <v>1</v>
      </c>
    </row>
    <row r="17109" spans="3:4" x14ac:dyDescent="0.25">
      <c r="C17109" s="159" t="s">
        <v>33881</v>
      </c>
      <c r="D17109" s="159">
        <v>1</v>
      </c>
    </row>
    <row r="17110" spans="3:4" x14ac:dyDescent="0.25">
      <c r="C17110" s="159" t="s">
        <v>33882</v>
      </c>
      <c r="D17110" s="159">
        <v>1</v>
      </c>
    </row>
    <row r="17111" spans="3:4" x14ac:dyDescent="0.25">
      <c r="C17111" s="159" t="s">
        <v>33883</v>
      </c>
      <c r="D17111" s="159">
        <v>1</v>
      </c>
    </row>
    <row r="17112" spans="3:4" x14ac:dyDescent="0.25">
      <c r="C17112" s="159" t="s">
        <v>33884</v>
      </c>
      <c r="D17112" s="159">
        <v>1</v>
      </c>
    </row>
    <row r="17113" spans="3:4" x14ac:dyDescent="0.25">
      <c r="C17113" s="159" t="s">
        <v>33885</v>
      </c>
      <c r="D17113" s="159">
        <v>1</v>
      </c>
    </row>
    <row r="17114" spans="3:4" x14ac:dyDescent="0.25">
      <c r="C17114" s="159" t="s">
        <v>33886</v>
      </c>
      <c r="D17114" s="159">
        <v>1</v>
      </c>
    </row>
    <row r="17115" spans="3:4" x14ac:dyDescent="0.25">
      <c r="C17115" s="159" t="s">
        <v>33887</v>
      </c>
      <c r="D17115" s="159">
        <v>1</v>
      </c>
    </row>
    <row r="17116" spans="3:4" x14ac:dyDescent="0.25">
      <c r="C17116" s="159" t="s">
        <v>33888</v>
      </c>
      <c r="D17116" s="159">
        <v>1</v>
      </c>
    </row>
    <row r="17117" spans="3:4" x14ac:dyDescent="0.25">
      <c r="C17117" s="159" t="s">
        <v>33889</v>
      </c>
      <c r="D17117" s="159">
        <v>1</v>
      </c>
    </row>
    <row r="17118" spans="3:4" x14ac:dyDescent="0.25">
      <c r="C17118" s="159" t="s">
        <v>33890</v>
      </c>
      <c r="D17118" s="159">
        <v>1</v>
      </c>
    </row>
    <row r="17119" spans="3:4" x14ac:dyDescent="0.25">
      <c r="C17119" s="159" t="s">
        <v>33891</v>
      </c>
      <c r="D17119" s="159">
        <v>1</v>
      </c>
    </row>
    <row r="17120" spans="3:4" x14ac:dyDescent="0.25">
      <c r="C17120" s="159" t="s">
        <v>33892</v>
      </c>
      <c r="D17120" s="159">
        <v>1</v>
      </c>
    </row>
    <row r="17121" spans="3:4" x14ac:dyDescent="0.25">
      <c r="C17121" s="159" t="s">
        <v>33893</v>
      </c>
      <c r="D17121" s="159">
        <v>1</v>
      </c>
    </row>
    <row r="17122" spans="3:4" x14ac:dyDescent="0.25">
      <c r="C17122" s="159" t="s">
        <v>33894</v>
      </c>
      <c r="D17122" s="159">
        <v>1</v>
      </c>
    </row>
    <row r="17123" spans="3:4" x14ac:dyDescent="0.25">
      <c r="C17123" s="159" t="s">
        <v>33895</v>
      </c>
      <c r="D17123" s="159">
        <v>1</v>
      </c>
    </row>
    <row r="17124" spans="3:4" x14ac:dyDescent="0.25">
      <c r="C17124" s="159" t="s">
        <v>33896</v>
      </c>
      <c r="D17124" s="159">
        <v>1</v>
      </c>
    </row>
    <row r="17125" spans="3:4" x14ac:dyDescent="0.25">
      <c r="C17125" s="159" t="s">
        <v>33897</v>
      </c>
      <c r="D17125" s="159">
        <v>1</v>
      </c>
    </row>
    <row r="17126" spans="3:4" x14ac:dyDescent="0.25">
      <c r="C17126" s="159" t="s">
        <v>33898</v>
      </c>
      <c r="D17126" s="159">
        <v>1</v>
      </c>
    </row>
    <row r="17127" spans="3:4" x14ac:dyDescent="0.25">
      <c r="C17127" s="159" t="s">
        <v>33899</v>
      </c>
      <c r="D17127" s="159">
        <v>1</v>
      </c>
    </row>
    <row r="17128" spans="3:4" x14ac:dyDescent="0.25">
      <c r="C17128" s="159" t="s">
        <v>33900</v>
      </c>
      <c r="D17128" s="159">
        <v>1</v>
      </c>
    </row>
    <row r="17129" spans="3:4" x14ac:dyDescent="0.25">
      <c r="C17129" s="159" t="s">
        <v>33901</v>
      </c>
      <c r="D17129" s="159">
        <v>1</v>
      </c>
    </row>
    <row r="17130" spans="3:4" x14ac:dyDescent="0.25">
      <c r="C17130" s="159" t="s">
        <v>33902</v>
      </c>
      <c r="D17130" s="159">
        <v>1</v>
      </c>
    </row>
    <row r="17131" spans="3:4" x14ac:dyDescent="0.25">
      <c r="C17131" s="159" t="s">
        <v>33903</v>
      </c>
      <c r="D17131" s="159">
        <v>1</v>
      </c>
    </row>
    <row r="17132" spans="3:4" x14ac:dyDescent="0.25">
      <c r="C17132" s="159" t="s">
        <v>33904</v>
      </c>
      <c r="D17132" s="159">
        <v>1</v>
      </c>
    </row>
    <row r="17133" spans="3:4" x14ac:dyDescent="0.25">
      <c r="C17133" s="159" t="s">
        <v>33905</v>
      </c>
      <c r="D17133" s="159">
        <v>1</v>
      </c>
    </row>
    <row r="17134" spans="3:4" x14ac:dyDescent="0.25">
      <c r="C17134" s="159" t="s">
        <v>33906</v>
      </c>
      <c r="D17134" s="159">
        <v>1</v>
      </c>
    </row>
    <row r="17135" spans="3:4" x14ac:dyDescent="0.25">
      <c r="C17135" s="159" t="s">
        <v>33907</v>
      </c>
      <c r="D17135" s="159">
        <v>1</v>
      </c>
    </row>
    <row r="17136" spans="3:4" x14ac:dyDescent="0.25">
      <c r="C17136" s="159" t="s">
        <v>33908</v>
      </c>
      <c r="D17136" s="159">
        <v>1</v>
      </c>
    </row>
    <row r="17137" spans="3:4" x14ac:dyDescent="0.25">
      <c r="C17137" s="159" t="s">
        <v>33909</v>
      </c>
      <c r="D17137" s="159">
        <v>1</v>
      </c>
    </row>
    <row r="17138" spans="3:4" x14ac:dyDescent="0.25">
      <c r="C17138" s="159" t="s">
        <v>33910</v>
      </c>
      <c r="D17138" s="159">
        <v>1</v>
      </c>
    </row>
    <row r="17139" spans="3:4" x14ac:dyDescent="0.25">
      <c r="C17139" s="159" t="s">
        <v>33911</v>
      </c>
      <c r="D17139" s="159">
        <v>1</v>
      </c>
    </row>
    <row r="17140" spans="3:4" x14ac:dyDescent="0.25">
      <c r="C17140" s="159" t="s">
        <v>33912</v>
      </c>
      <c r="D17140" s="159">
        <v>1</v>
      </c>
    </row>
    <row r="17141" spans="3:4" x14ac:dyDescent="0.25">
      <c r="C17141" s="159" t="s">
        <v>33913</v>
      </c>
      <c r="D17141" s="159">
        <v>1</v>
      </c>
    </row>
    <row r="17142" spans="3:4" x14ac:dyDescent="0.25">
      <c r="C17142" s="159" t="s">
        <v>33775</v>
      </c>
      <c r="D17142" s="159">
        <v>1</v>
      </c>
    </row>
    <row r="17143" spans="3:4" x14ac:dyDescent="0.25">
      <c r="C17143" s="159" t="s">
        <v>33776</v>
      </c>
      <c r="D17143" s="159">
        <v>1</v>
      </c>
    </row>
    <row r="17144" spans="3:4" x14ac:dyDescent="0.25">
      <c r="C17144" s="159" t="s">
        <v>33777</v>
      </c>
      <c r="D17144" s="159">
        <v>1</v>
      </c>
    </row>
    <row r="17145" spans="3:4" x14ac:dyDescent="0.25">
      <c r="C17145" s="159" t="s">
        <v>33778</v>
      </c>
      <c r="D17145" s="159">
        <v>1</v>
      </c>
    </row>
    <row r="17146" spans="3:4" x14ac:dyDescent="0.25">
      <c r="C17146" s="159" t="s">
        <v>33779</v>
      </c>
      <c r="D17146" s="159">
        <v>1</v>
      </c>
    </row>
    <row r="17147" spans="3:4" x14ac:dyDescent="0.25">
      <c r="C17147" s="159" t="s">
        <v>33780</v>
      </c>
      <c r="D17147" s="159">
        <v>1</v>
      </c>
    </row>
    <row r="17148" spans="3:4" x14ac:dyDescent="0.25">
      <c r="C17148" s="159" t="s">
        <v>33781</v>
      </c>
      <c r="D17148" s="159">
        <v>1</v>
      </c>
    </row>
    <row r="17149" spans="3:4" x14ac:dyDescent="0.25">
      <c r="C17149" s="159" t="s">
        <v>33782</v>
      </c>
      <c r="D17149" s="159">
        <v>1</v>
      </c>
    </row>
    <row r="17150" spans="3:4" x14ac:dyDescent="0.25">
      <c r="C17150" s="159" t="s">
        <v>33783</v>
      </c>
      <c r="D17150" s="159">
        <v>1</v>
      </c>
    </row>
    <row r="17151" spans="3:4" x14ac:dyDescent="0.25">
      <c r="C17151" s="159" t="s">
        <v>33784</v>
      </c>
      <c r="D17151" s="159">
        <v>1</v>
      </c>
    </row>
    <row r="17152" spans="3:4" x14ac:dyDescent="0.25">
      <c r="C17152" s="159" t="s">
        <v>33785</v>
      </c>
      <c r="D17152" s="159">
        <v>1</v>
      </c>
    </row>
    <row r="17153" spans="3:4" x14ac:dyDescent="0.25">
      <c r="C17153" s="159" t="s">
        <v>33786</v>
      </c>
      <c r="D17153" s="159">
        <v>1</v>
      </c>
    </row>
    <row r="17154" spans="3:4" x14ac:dyDescent="0.25">
      <c r="C17154" s="159" t="s">
        <v>33787</v>
      </c>
      <c r="D17154" s="159">
        <v>1</v>
      </c>
    </row>
    <row r="17155" spans="3:4" x14ac:dyDescent="0.25">
      <c r="C17155" s="159" t="s">
        <v>33788</v>
      </c>
      <c r="D17155" s="159">
        <v>1</v>
      </c>
    </row>
    <row r="17156" spans="3:4" x14ac:dyDescent="0.25">
      <c r="C17156" s="159" t="s">
        <v>33789</v>
      </c>
      <c r="D17156" s="159">
        <v>1</v>
      </c>
    </row>
    <row r="17157" spans="3:4" x14ac:dyDescent="0.25">
      <c r="C17157" s="159" t="s">
        <v>33790</v>
      </c>
      <c r="D17157" s="159">
        <v>1</v>
      </c>
    </row>
    <row r="17158" spans="3:4" x14ac:dyDescent="0.25">
      <c r="C17158" s="159" t="s">
        <v>33791</v>
      </c>
      <c r="D17158" s="159">
        <v>1</v>
      </c>
    </row>
    <row r="17159" spans="3:4" x14ac:dyDescent="0.25">
      <c r="C17159" s="159" t="s">
        <v>33792</v>
      </c>
      <c r="D17159" s="159">
        <v>1</v>
      </c>
    </row>
    <row r="17160" spans="3:4" x14ac:dyDescent="0.25">
      <c r="C17160" s="159" t="s">
        <v>33793</v>
      </c>
      <c r="D17160" s="159">
        <v>1</v>
      </c>
    </row>
    <row r="17161" spans="3:4" x14ac:dyDescent="0.25">
      <c r="C17161" s="159" t="s">
        <v>33794</v>
      </c>
      <c r="D17161" s="159">
        <v>1</v>
      </c>
    </row>
    <row r="17162" spans="3:4" x14ac:dyDescent="0.25">
      <c r="C17162" s="159" t="s">
        <v>33795</v>
      </c>
      <c r="D17162" s="159">
        <v>1</v>
      </c>
    </row>
    <row r="17163" spans="3:4" x14ac:dyDescent="0.25">
      <c r="C17163" s="159" t="s">
        <v>33796</v>
      </c>
      <c r="D17163" s="159">
        <v>1</v>
      </c>
    </row>
    <row r="17164" spans="3:4" x14ac:dyDescent="0.25">
      <c r="C17164" s="159" t="s">
        <v>33797</v>
      </c>
      <c r="D17164" s="159">
        <v>1</v>
      </c>
    </row>
    <row r="17165" spans="3:4" x14ac:dyDescent="0.25">
      <c r="C17165" s="159" t="s">
        <v>33798</v>
      </c>
      <c r="D17165" s="159">
        <v>1</v>
      </c>
    </row>
    <row r="17166" spans="3:4" x14ac:dyDescent="0.25">
      <c r="C17166" s="159" t="s">
        <v>33799</v>
      </c>
      <c r="D17166" s="159">
        <v>1</v>
      </c>
    </row>
    <row r="17167" spans="3:4" x14ac:dyDescent="0.25">
      <c r="C17167" s="159" t="s">
        <v>33800</v>
      </c>
      <c r="D17167" s="159">
        <v>1</v>
      </c>
    </row>
    <row r="17168" spans="3:4" x14ac:dyDescent="0.25">
      <c r="C17168" s="159" t="s">
        <v>33801</v>
      </c>
      <c r="D17168" s="159">
        <v>1</v>
      </c>
    </row>
    <row r="17169" spans="3:4" x14ac:dyDescent="0.25">
      <c r="C17169" s="159" t="s">
        <v>33802</v>
      </c>
      <c r="D17169" s="159">
        <v>1</v>
      </c>
    </row>
    <row r="17170" spans="3:4" x14ac:dyDescent="0.25">
      <c r="C17170" s="159" t="s">
        <v>33803</v>
      </c>
      <c r="D17170" s="159">
        <v>1</v>
      </c>
    </row>
    <row r="17171" spans="3:4" x14ac:dyDescent="0.25">
      <c r="C17171" s="159" t="s">
        <v>33804</v>
      </c>
      <c r="D17171" s="159">
        <v>1</v>
      </c>
    </row>
    <row r="17172" spans="3:4" x14ac:dyDescent="0.25">
      <c r="C17172" s="159" t="s">
        <v>33805</v>
      </c>
      <c r="D17172" s="159">
        <v>1</v>
      </c>
    </row>
    <row r="17173" spans="3:4" x14ac:dyDescent="0.25">
      <c r="C17173" s="159" t="s">
        <v>33806</v>
      </c>
      <c r="D17173" s="159">
        <v>1</v>
      </c>
    </row>
    <row r="17174" spans="3:4" x14ac:dyDescent="0.25">
      <c r="C17174" s="159" t="s">
        <v>33807</v>
      </c>
      <c r="D17174" s="159">
        <v>1</v>
      </c>
    </row>
    <row r="17175" spans="3:4" x14ac:dyDescent="0.25">
      <c r="C17175" s="159" t="s">
        <v>33808</v>
      </c>
      <c r="D17175" s="159">
        <v>1</v>
      </c>
    </row>
    <row r="17176" spans="3:4" x14ac:dyDescent="0.25">
      <c r="C17176" s="159" t="s">
        <v>33809</v>
      </c>
      <c r="D17176" s="159">
        <v>1</v>
      </c>
    </row>
    <row r="17177" spans="3:4" x14ac:dyDescent="0.25">
      <c r="C17177" s="159" t="s">
        <v>33810</v>
      </c>
      <c r="D17177" s="159">
        <v>1</v>
      </c>
    </row>
    <row r="17178" spans="3:4" x14ac:dyDescent="0.25">
      <c r="C17178" s="159" t="s">
        <v>33811</v>
      </c>
      <c r="D17178" s="159">
        <v>1</v>
      </c>
    </row>
    <row r="17179" spans="3:4" x14ac:dyDescent="0.25">
      <c r="C17179" s="159" t="s">
        <v>33812</v>
      </c>
      <c r="D17179" s="159">
        <v>1</v>
      </c>
    </row>
    <row r="17180" spans="3:4" x14ac:dyDescent="0.25">
      <c r="C17180" s="159" t="s">
        <v>33813</v>
      </c>
      <c r="D17180" s="159">
        <v>1</v>
      </c>
    </row>
    <row r="17181" spans="3:4" x14ac:dyDescent="0.25">
      <c r="C17181" s="159" t="s">
        <v>33814</v>
      </c>
      <c r="D17181" s="159">
        <v>1</v>
      </c>
    </row>
    <row r="17182" spans="3:4" x14ac:dyDescent="0.25">
      <c r="C17182" s="159" t="s">
        <v>33815</v>
      </c>
      <c r="D17182" s="159">
        <v>1</v>
      </c>
    </row>
    <row r="17183" spans="3:4" x14ac:dyDescent="0.25">
      <c r="C17183" s="159" t="s">
        <v>33816</v>
      </c>
      <c r="D17183" s="159">
        <v>1</v>
      </c>
    </row>
    <row r="17184" spans="3:4" x14ac:dyDescent="0.25">
      <c r="C17184" s="159" t="s">
        <v>33817</v>
      </c>
      <c r="D17184" s="159">
        <v>1</v>
      </c>
    </row>
    <row r="17185" spans="3:4" x14ac:dyDescent="0.25">
      <c r="C17185" s="159" t="s">
        <v>33818</v>
      </c>
      <c r="D17185" s="159">
        <v>1</v>
      </c>
    </row>
    <row r="17186" spans="3:4" x14ac:dyDescent="0.25">
      <c r="C17186" s="159" t="s">
        <v>33819</v>
      </c>
      <c r="D17186" s="159">
        <v>1</v>
      </c>
    </row>
    <row r="17187" spans="3:4" x14ac:dyDescent="0.25">
      <c r="C17187" s="159" t="s">
        <v>33820</v>
      </c>
      <c r="D17187" s="159">
        <v>1</v>
      </c>
    </row>
    <row r="17188" spans="3:4" x14ac:dyDescent="0.25">
      <c r="C17188" s="159" t="s">
        <v>33821</v>
      </c>
      <c r="D17188" s="159">
        <v>1</v>
      </c>
    </row>
    <row r="17189" spans="3:4" x14ac:dyDescent="0.25">
      <c r="C17189" s="159" t="s">
        <v>33822</v>
      </c>
      <c r="D17189" s="159">
        <v>1</v>
      </c>
    </row>
    <row r="17190" spans="3:4" x14ac:dyDescent="0.25">
      <c r="C17190" s="159" t="s">
        <v>33823</v>
      </c>
      <c r="D17190" s="159">
        <v>1</v>
      </c>
    </row>
    <row r="17191" spans="3:4" x14ac:dyDescent="0.25">
      <c r="C17191" s="159" t="s">
        <v>33824</v>
      </c>
      <c r="D17191" s="159">
        <v>1</v>
      </c>
    </row>
    <row r="17192" spans="3:4" x14ac:dyDescent="0.25">
      <c r="C17192" s="159" t="s">
        <v>33825</v>
      </c>
      <c r="D17192" s="159">
        <v>1</v>
      </c>
    </row>
    <row r="17193" spans="3:4" x14ac:dyDescent="0.25">
      <c r="C17193" s="159" t="s">
        <v>33826</v>
      </c>
      <c r="D17193" s="159">
        <v>1</v>
      </c>
    </row>
    <row r="17194" spans="3:4" x14ac:dyDescent="0.25">
      <c r="C17194" s="159" t="s">
        <v>33827</v>
      </c>
      <c r="D17194" s="159">
        <v>1</v>
      </c>
    </row>
    <row r="17195" spans="3:4" x14ac:dyDescent="0.25">
      <c r="C17195" s="159" t="s">
        <v>33828</v>
      </c>
      <c r="D17195" s="159">
        <v>1</v>
      </c>
    </row>
    <row r="17196" spans="3:4" x14ac:dyDescent="0.25">
      <c r="C17196" s="159" t="s">
        <v>33829</v>
      </c>
      <c r="D17196" s="159">
        <v>1</v>
      </c>
    </row>
    <row r="17197" spans="3:4" x14ac:dyDescent="0.25">
      <c r="C17197" s="159" t="s">
        <v>33830</v>
      </c>
      <c r="D17197" s="159">
        <v>1</v>
      </c>
    </row>
    <row r="17198" spans="3:4" x14ac:dyDescent="0.25">
      <c r="C17198" s="159" t="s">
        <v>33831</v>
      </c>
      <c r="D17198" s="159">
        <v>1</v>
      </c>
    </row>
    <row r="17199" spans="3:4" x14ac:dyDescent="0.25">
      <c r="C17199" s="159" t="s">
        <v>33832</v>
      </c>
      <c r="D17199" s="159">
        <v>1</v>
      </c>
    </row>
    <row r="17200" spans="3:4" x14ac:dyDescent="0.25">
      <c r="C17200" s="159" t="s">
        <v>33833</v>
      </c>
      <c r="D17200" s="159">
        <v>1</v>
      </c>
    </row>
    <row r="17201" spans="3:4" x14ac:dyDescent="0.25">
      <c r="C17201" s="159" t="s">
        <v>33834</v>
      </c>
      <c r="D17201" s="159">
        <v>1</v>
      </c>
    </row>
    <row r="17202" spans="3:4" x14ac:dyDescent="0.25">
      <c r="C17202" s="159" t="s">
        <v>33835</v>
      </c>
      <c r="D17202" s="159">
        <v>1</v>
      </c>
    </row>
    <row r="17203" spans="3:4" x14ac:dyDescent="0.25">
      <c r="C17203" s="159" t="s">
        <v>33836</v>
      </c>
      <c r="D17203" s="159">
        <v>1</v>
      </c>
    </row>
    <row r="17204" spans="3:4" x14ac:dyDescent="0.25">
      <c r="C17204" s="159" t="s">
        <v>33837</v>
      </c>
      <c r="D17204" s="159">
        <v>1</v>
      </c>
    </row>
    <row r="17205" spans="3:4" x14ac:dyDescent="0.25">
      <c r="C17205" s="159" t="s">
        <v>33838</v>
      </c>
      <c r="D17205" s="159">
        <v>1</v>
      </c>
    </row>
    <row r="17206" spans="3:4" x14ac:dyDescent="0.25">
      <c r="C17206" s="159" t="s">
        <v>33839</v>
      </c>
      <c r="D17206" s="159">
        <v>1</v>
      </c>
    </row>
    <row r="17207" spans="3:4" x14ac:dyDescent="0.25">
      <c r="C17207" s="159" t="s">
        <v>33840</v>
      </c>
      <c r="D17207" s="159">
        <v>1</v>
      </c>
    </row>
    <row r="17208" spans="3:4" x14ac:dyDescent="0.25">
      <c r="C17208" s="159" t="s">
        <v>33841</v>
      </c>
      <c r="D17208" s="159">
        <v>1</v>
      </c>
    </row>
    <row r="17209" spans="3:4" x14ac:dyDescent="0.25">
      <c r="C17209" s="159" t="s">
        <v>33842</v>
      </c>
      <c r="D17209" s="159">
        <v>1</v>
      </c>
    </row>
    <row r="17210" spans="3:4" x14ac:dyDescent="0.25">
      <c r="C17210" s="159" t="s">
        <v>33981</v>
      </c>
      <c r="D17210" s="159">
        <v>1</v>
      </c>
    </row>
    <row r="17211" spans="3:4" x14ac:dyDescent="0.25">
      <c r="C17211" s="159" t="s">
        <v>33982</v>
      </c>
      <c r="D17211" s="159">
        <v>1</v>
      </c>
    </row>
    <row r="17212" spans="3:4" x14ac:dyDescent="0.25">
      <c r="C17212" s="159" t="s">
        <v>33983</v>
      </c>
      <c r="D17212" s="159">
        <v>1</v>
      </c>
    </row>
    <row r="17213" spans="3:4" x14ac:dyDescent="0.25">
      <c r="C17213" s="159" t="s">
        <v>33984</v>
      </c>
      <c r="D17213" s="159">
        <v>1</v>
      </c>
    </row>
    <row r="17214" spans="3:4" x14ac:dyDescent="0.25">
      <c r="C17214" s="159" t="s">
        <v>33985</v>
      </c>
      <c r="D17214" s="159">
        <v>1</v>
      </c>
    </row>
    <row r="17215" spans="3:4" x14ac:dyDescent="0.25">
      <c r="C17215" s="159" t="s">
        <v>33986</v>
      </c>
      <c r="D17215" s="159">
        <v>1</v>
      </c>
    </row>
    <row r="17216" spans="3:4" x14ac:dyDescent="0.25">
      <c r="C17216" s="159" t="s">
        <v>33987</v>
      </c>
      <c r="D17216" s="159">
        <v>1</v>
      </c>
    </row>
    <row r="17217" spans="3:4" x14ac:dyDescent="0.25">
      <c r="C17217" s="159" t="s">
        <v>33988</v>
      </c>
      <c r="D17217" s="159">
        <v>1</v>
      </c>
    </row>
    <row r="17218" spans="3:4" x14ac:dyDescent="0.25">
      <c r="C17218" s="159" t="s">
        <v>33989</v>
      </c>
      <c r="D17218" s="159">
        <v>1</v>
      </c>
    </row>
    <row r="17219" spans="3:4" x14ac:dyDescent="0.25">
      <c r="C17219" s="159" t="s">
        <v>33990</v>
      </c>
      <c r="D17219" s="159">
        <v>1</v>
      </c>
    </row>
    <row r="17220" spans="3:4" x14ac:dyDescent="0.25">
      <c r="C17220" s="159" t="s">
        <v>33991</v>
      </c>
      <c r="D17220" s="159">
        <v>1</v>
      </c>
    </row>
    <row r="17221" spans="3:4" x14ac:dyDescent="0.25">
      <c r="C17221" s="159" t="s">
        <v>33992</v>
      </c>
      <c r="D17221" s="159">
        <v>1</v>
      </c>
    </row>
    <row r="17222" spans="3:4" x14ac:dyDescent="0.25">
      <c r="C17222" s="159" t="s">
        <v>33993</v>
      </c>
      <c r="D17222" s="159">
        <v>1</v>
      </c>
    </row>
    <row r="17223" spans="3:4" x14ac:dyDescent="0.25">
      <c r="C17223" s="159" t="s">
        <v>33994</v>
      </c>
      <c r="D17223" s="159">
        <v>1</v>
      </c>
    </row>
    <row r="17224" spans="3:4" x14ac:dyDescent="0.25">
      <c r="C17224" s="159" t="s">
        <v>33995</v>
      </c>
      <c r="D17224" s="159">
        <v>1</v>
      </c>
    </row>
    <row r="17225" spans="3:4" x14ac:dyDescent="0.25">
      <c r="C17225" s="159" t="s">
        <v>33996</v>
      </c>
      <c r="D17225" s="159">
        <v>1</v>
      </c>
    </row>
    <row r="17226" spans="3:4" x14ac:dyDescent="0.25">
      <c r="C17226" s="159" t="s">
        <v>33997</v>
      </c>
      <c r="D17226" s="159">
        <v>1</v>
      </c>
    </row>
    <row r="17227" spans="3:4" x14ac:dyDescent="0.25">
      <c r="C17227" s="159" t="s">
        <v>33998</v>
      </c>
      <c r="D17227" s="159">
        <v>1</v>
      </c>
    </row>
    <row r="17228" spans="3:4" x14ac:dyDescent="0.25">
      <c r="C17228" s="159" t="s">
        <v>33999</v>
      </c>
      <c r="D17228" s="159">
        <v>1</v>
      </c>
    </row>
    <row r="17229" spans="3:4" x14ac:dyDescent="0.25">
      <c r="C17229" s="159" t="s">
        <v>34000</v>
      </c>
      <c r="D17229" s="159">
        <v>1</v>
      </c>
    </row>
    <row r="17230" spans="3:4" x14ac:dyDescent="0.25">
      <c r="C17230" s="159" t="s">
        <v>34001</v>
      </c>
      <c r="D17230" s="159">
        <v>1</v>
      </c>
    </row>
    <row r="17231" spans="3:4" x14ac:dyDescent="0.25">
      <c r="C17231" s="159" t="s">
        <v>34002</v>
      </c>
      <c r="D17231" s="159">
        <v>1</v>
      </c>
    </row>
    <row r="17232" spans="3:4" x14ac:dyDescent="0.25">
      <c r="C17232" s="159" t="s">
        <v>34003</v>
      </c>
      <c r="D17232" s="159">
        <v>1</v>
      </c>
    </row>
    <row r="17233" spans="3:4" x14ac:dyDescent="0.25">
      <c r="C17233" s="159" t="s">
        <v>34004</v>
      </c>
      <c r="D17233" s="159">
        <v>1</v>
      </c>
    </row>
    <row r="17234" spans="3:4" x14ac:dyDescent="0.25">
      <c r="C17234" s="159" t="s">
        <v>34005</v>
      </c>
      <c r="D17234" s="159">
        <v>1</v>
      </c>
    </row>
    <row r="17235" spans="3:4" x14ac:dyDescent="0.25">
      <c r="C17235" s="159" t="s">
        <v>34006</v>
      </c>
      <c r="D17235" s="159">
        <v>1</v>
      </c>
    </row>
    <row r="17236" spans="3:4" x14ac:dyDescent="0.25">
      <c r="C17236" s="159" t="s">
        <v>34007</v>
      </c>
      <c r="D17236" s="159">
        <v>1</v>
      </c>
    </row>
    <row r="17237" spans="3:4" x14ac:dyDescent="0.25">
      <c r="C17237" s="159" t="s">
        <v>34008</v>
      </c>
      <c r="D17237" s="159">
        <v>1</v>
      </c>
    </row>
    <row r="17238" spans="3:4" x14ac:dyDescent="0.25">
      <c r="C17238" s="159" t="s">
        <v>34009</v>
      </c>
      <c r="D17238" s="159">
        <v>1</v>
      </c>
    </row>
    <row r="17239" spans="3:4" x14ac:dyDescent="0.25">
      <c r="C17239" s="159" t="s">
        <v>34010</v>
      </c>
      <c r="D17239" s="159">
        <v>1</v>
      </c>
    </row>
    <row r="17240" spans="3:4" x14ac:dyDescent="0.25">
      <c r="C17240" s="159" t="s">
        <v>34011</v>
      </c>
      <c r="D17240" s="159">
        <v>1</v>
      </c>
    </row>
    <row r="17241" spans="3:4" x14ac:dyDescent="0.25">
      <c r="C17241" s="159" t="s">
        <v>34012</v>
      </c>
      <c r="D17241" s="159">
        <v>1</v>
      </c>
    </row>
    <row r="17242" spans="3:4" x14ac:dyDescent="0.25">
      <c r="C17242" s="159" t="s">
        <v>34013</v>
      </c>
      <c r="D17242" s="159">
        <v>1</v>
      </c>
    </row>
    <row r="17243" spans="3:4" x14ac:dyDescent="0.25">
      <c r="C17243" s="159" t="s">
        <v>34014</v>
      </c>
      <c r="D17243" s="159">
        <v>1</v>
      </c>
    </row>
    <row r="17244" spans="3:4" x14ac:dyDescent="0.25">
      <c r="C17244" s="159" t="s">
        <v>34015</v>
      </c>
      <c r="D17244" s="159">
        <v>1</v>
      </c>
    </row>
    <row r="17245" spans="3:4" x14ac:dyDescent="0.25">
      <c r="C17245" s="159" t="s">
        <v>34016</v>
      </c>
      <c r="D17245" s="159">
        <v>1</v>
      </c>
    </row>
    <row r="17246" spans="3:4" x14ac:dyDescent="0.25">
      <c r="C17246" s="159" t="s">
        <v>34017</v>
      </c>
      <c r="D17246" s="159">
        <v>1</v>
      </c>
    </row>
    <row r="17247" spans="3:4" x14ac:dyDescent="0.25">
      <c r="C17247" s="159" t="s">
        <v>34018</v>
      </c>
      <c r="D17247" s="159">
        <v>1</v>
      </c>
    </row>
    <row r="17248" spans="3:4" x14ac:dyDescent="0.25">
      <c r="C17248" s="159" t="s">
        <v>34019</v>
      </c>
      <c r="D17248" s="159">
        <v>1</v>
      </c>
    </row>
    <row r="17249" spans="3:4" x14ac:dyDescent="0.25">
      <c r="C17249" s="159" t="s">
        <v>34020</v>
      </c>
      <c r="D17249" s="159">
        <v>1</v>
      </c>
    </row>
    <row r="17250" spans="3:4" x14ac:dyDescent="0.25">
      <c r="C17250" s="159" t="s">
        <v>34021</v>
      </c>
      <c r="D17250" s="159">
        <v>1</v>
      </c>
    </row>
    <row r="17251" spans="3:4" x14ac:dyDescent="0.25">
      <c r="C17251" s="159" t="s">
        <v>34022</v>
      </c>
      <c r="D17251" s="159">
        <v>1</v>
      </c>
    </row>
    <row r="17252" spans="3:4" x14ac:dyDescent="0.25">
      <c r="C17252" s="159" t="s">
        <v>34023</v>
      </c>
      <c r="D17252" s="159">
        <v>1</v>
      </c>
    </row>
    <row r="17253" spans="3:4" x14ac:dyDescent="0.25">
      <c r="C17253" s="159" t="s">
        <v>34024</v>
      </c>
      <c r="D17253" s="159">
        <v>1</v>
      </c>
    </row>
    <row r="17254" spans="3:4" x14ac:dyDescent="0.25">
      <c r="C17254" s="159" t="s">
        <v>34025</v>
      </c>
      <c r="D17254" s="159">
        <v>1</v>
      </c>
    </row>
    <row r="17255" spans="3:4" x14ac:dyDescent="0.25">
      <c r="C17255" s="159" t="s">
        <v>34026</v>
      </c>
      <c r="D17255" s="159">
        <v>1</v>
      </c>
    </row>
    <row r="17256" spans="3:4" x14ac:dyDescent="0.25">
      <c r="C17256" s="159" t="s">
        <v>34027</v>
      </c>
      <c r="D17256" s="159">
        <v>1</v>
      </c>
    </row>
    <row r="17257" spans="3:4" x14ac:dyDescent="0.25">
      <c r="C17257" s="159" t="s">
        <v>34028</v>
      </c>
      <c r="D17257" s="159">
        <v>1</v>
      </c>
    </row>
    <row r="17258" spans="3:4" x14ac:dyDescent="0.25">
      <c r="C17258" s="159" t="s">
        <v>34029</v>
      </c>
      <c r="D17258" s="159">
        <v>1</v>
      </c>
    </row>
    <row r="17259" spans="3:4" x14ac:dyDescent="0.25">
      <c r="C17259" s="159" t="s">
        <v>34030</v>
      </c>
      <c r="D17259" s="159">
        <v>1</v>
      </c>
    </row>
    <row r="17260" spans="3:4" x14ac:dyDescent="0.25">
      <c r="C17260" s="159" t="s">
        <v>34031</v>
      </c>
      <c r="D17260" s="159">
        <v>1</v>
      </c>
    </row>
    <row r="17261" spans="3:4" x14ac:dyDescent="0.25">
      <c r="C17261" s="159" t="s">
        <v>34032</v>
      </c>
      <c r="D17261" s="159">
        <v>1</v>
      </c>
    </row>
    <row r="17262" spans="3:4" x14ac:dyDescent="0.25">
      <c r="C17262" s="159" t="s">
        <v>34033</v>
      </c>
      <c r="D17262" s="159">
        <v>1</v>
      </c>
    </row>
    <row r="17263" spans="3:4" x14ac:dyDescent="0.25">
      <c r="C17263" s="159" t="s">
        <v>34034</v>
      </c>
      <c r="D17263" s="159">
        <v>1</v>
      </c>
    </row>
    <row r="17264" spans="3:4" x14ac:dyDescent="0.25">
      <c r="C17264" s="159" t="s">
        <v>34035</v>
      </c>
      <c r="D17264" s="159">
        <v>1</v>
      </c>
    </row>
    <row r="17265" spans="3:4" x14ac:dyDescent="0.25">
      <c r="C17265" s="159" t="s">
        <v>34036</v>
      </c>
      <c r="D17265" s="159">
        <v>1</v>
      </c>
    </row>
    <row r="17266" spans="3:4" x14ac:dyDescent="0.25">
      <c r="C17266" s="159" t="s">
        <v>34037</v>
      </c>
      <c r="D17266" s="159">
        <v>1</v>
      </c>
    </row>
    <row r="17267" spans="3:4" x14ac:dyDescent="0.25">
      <c r="C17267" s="159" t="s">
        <v>34038</v>
      </c>
      <c r="D17267" s="159">
        <v>1</v>
      </c>
    </row>
    <row r="17268" spans="3:4" x14ac:dyDescent="0.25">
      <c r="C17268" s="159" t="s">
        <v>34039</v>
      </c>
      <c r="D17268" s="159">
        <v>1</v>
      </c>
    </row>
    <row r="17269" spans="3:4" x14ac:dyDescent="0.25">
      <c r="C17269" s="159" t="s">
        <v>34040</v>
      </c>
      <c r="D17269" s="159">
        <v>1</v>
      </c>
    </row>
    <row r="17270" spans="3:4" x14ac:dyDescent="0.25">
      <c r="C17270" s="159" t="s">
        <v>34041</v>
      </c>
      <c r="D17270" s="159">
        <v>1</v>
      </c>
    </row>
    <row r="17271" spans="3:4" x14ac:dyDescent="0.25">
      <c r="C17271" s="159" t="s">
        <v>34042</v>
      </c>
      <c r="D17271" s="159">
        <v>1</v>
      </c>
    </row>
    <row r="17272" spans="3:4" x14ac:dyDescent="0.25">
      <c r="C17272" s="159" t="s">
        <v>34043</v>
      </c>
      <c r="D17272" s="159">
        <v>1</v>
      </c>
    </row>
    <row r="17273" spans="3:4" x14ac:dyDescent="0.25">
      <c r="C17273" s="159" t="s">
        <v>34044</v>
      </c>
      <c r="D17273" s="159">
        <v>1</v>
      </c>
    </row>
    <row r="17274" spans="3:4" x14ac:dyDescent="0.25">
      <c r="C17274" s="159" t="s">
        <v>34045</v>
      </c>
      <c r="D17274" s="159">
        <v>1</v>
      </c>
    </row>
    <row r="17275" spans="3:4" x14ac:dyDescent="0.25">
      <c r="C17275" s="159" t="s">
        <v>34046</v>
      </c>
      <c r="D17275" s="159">
        <v>1</v>
      </c>
    </row>
    <row r="17276" spans="3:4" x14ac:dyDescent="0.25">
      <c r="C17276" s="159" t="s">
        <v>34047</v>
      </c>
      <c r="D17276" s="159">
        <v>1</v>
      </c>
    </row>
    <row r="17277" spans="3:4" x14ac:dyDescent="0.25">
      <c r="C17277" s="159" t="s">
        <v>34048</v>
      </c>
      <c r="D17277" s="159">
        <v>1</v>
      </c>
    </row>
    <row r="17278" spans="3:4" x14ac:dyDescent="0.25">
      <c r="C17278" s="159" t="s">
        <v>34049</v>
      </c>
      <c r="D17278" s="159">
        <v>1</v>
      </c>
    </row>
    <row r="17279" spans="3:4" x14ac:dyDescent="0.25">
      <c r="C17279" s="159" t="s">
        <v>34050</v>
      </c>
      <c r="D17279" s="159">
        <v>1</v>
      </c>
    </row>
    <row r="17280" spans="3:4" x14ac:dyDescent="0.25">
      <c r="C17280" s="159" t="s">
        <v>34051</v>
      </c>
      <c r="D17280" s="159">
        <v>1</v>
      </c>
    </row>
    <row r="17281" spans="3:4" x14ac:dyDescent="0.25">
      <c r="C17281" s="159" t="s">
        <v>34052</v>
      </c>
      <c r="D17281" s="159">
        <v>1</v>
      </c>
    </row>
    <row r="17282" spans="3:4" x14ac:dyDescent="0.25">
      <c r="C17282" s="159" t="s">
        <v>34053</v>
      </c>
      <c r="D17282" s="159">
        <v>1</v>
      </c>
    </row>
    <row r="17283" spans="3:4" x14ac:dyDescent="0.25">
      <c r="C17283" s="159" t="s">
        <v>34054</v>
      </c>
      <c r="D17283" s="159">
        <v>1</v>
      </c>
    </row>
    <row r="17284" spans="3:4" x14ac:dyDescent="0.25">
      <c r="C17284" s="159" t="s">
        <v>34055</v>
      </c>
      <c r="D17284" s="159">
        <v>1</v>
      </c>
    </row>
    <row r="17285" spans="3:4" x14ac:dyDescent="0.25">
      <c r="C17285" s="159" t="s">
        <v>34056</v>
      </c>
      <c r="D17285" s="159">
        <v>1</v>
      </c>
    </row>
    <row r="17286" spans="3:4" x14ac:dyDescent="0.25">
      <c r="C17286" s="159" t="s">
        <v>34057</v>
      </c>
      <c r="D17286" s="159">
        <v>1</v>
      </c>
    </row>
    <row r="17287" spans="3:4" x14ac:dyDescent="0.25">
      <c r="C17287" s="159" t="s">
        <v>34058</v>
      </c>
      <c r="D17287" s="159">
        <v>1</v>
      </c>
    </row>
    <row r="17288" spans="3:4" x14ac:dyDescent="0.25">
      <c r="C17288" s="159" t="s">
        <v>34059</v>
      </c>
      <c r="D17288" s="159">
        <v>1</v>
      </c>
    </row>
    <row r="17289" spans="3:4" x14ac:dyDescent="0.25">
      <c r="C17289" s="159" t="s">
        <v>34060</v>
      </c>
      <c r="D17289" s="159">
        <v>1</v>
      </c>
    </row>
    <row r="17290" spans="3:4" x14ac:dyDescent="0.25">
      <c r="C17290" s="159" t="s">
        <v>34061</v>
      </c>
      <c r="D17290" s="159">
        <v>1</v>
      </c>
    </row>
    <row r="17291" spans="3:4" x14ac:dyDescent="0.25">
      <c r="C17291" s="159" t="s">
        <v>34062</v>
      </c>
      <c r="D17291" s="159">
        <v>1</v>
      </c>
    </row>
    <row r="17292" spans="3:4" x14ac:dyDescent="0.25">
      <c r="C17292" s="159" t="s">
        <v>34063</v>
      </c>
      <c r="D17292" s="159">
        <v>1</v>
      </c>
    </row>
    <row r="17293" spans="3:4" x14ac:dyDescent="0.25">
      <c r="C17293" s="159" t="s">
        <v>34064</v>
      </c>
      <c r="D17293" s="159">
        <v>1</v>
      </c>
    </row>
    <row r="17294" spans="3:4" x14ac:dyDescent="0.25">
      <c r="C17294" s="159" t="s">
        <v>34065</v>
      </c>
      <c r="D17294" s="159">
        <v>1</v>
      </c>
    </row>
    <row r="17295" spans="3:4" x14ac:dyDescent="0.25">
      <c r="C17295" s="159" t="s">
        <v>34066</v>
      </c>
      <c r="D17295" s="159">
        <v>1</v>
      </c>
    </row>
    <row r="17296" spans="3:4" x14ac:dyDescent="0.25">
      <c r="C17296" s="159" t="s">
        <v>34067</v>
      </c>
      <c r="D17296" s="159">
        <v>1</v>
      </c>
    </row>
    <row r="17297" spans="3:4" x14ac:dyDescent="0.25">
      <c r="C17297" s="159" t="s">
        <v>34068</v>
      </c>
      <c r="D17297" s="159">
        <v>1</v>
      </c>
    </row>
    <row r="17298" spans="3:4" x14ac:dyDescent="0.25">
      <c r="C17298" s="159" t="s">
        <v>34069</v>
      </c>
      <c r="D17298" s="159">
        <v>1</v>
      </c>
    </row>
    <row r="17299" spans="3:4" x14ac:dyDescent="0.25">
      <c r="C17299" s="159" t="s">
        <v>34070</v>
      </c>
      <c r="D17299" s="159">
        <v>1</v>
      </c>
    </row>
    <row r="17300" spans="3:4" x14ac:dyDescent="0.25">
      <c r="C17300" s="159" t="s">
        <v>34071</v>
      </c>
      <c r="D17300" s="159">
        <v>1</v>
      </c>
    </row>
    <row r="17301" spans="3:4" x14ac:dyDescent="0.25">
      <c r="C17301" s="159" t="s">
        <v>34072</v>
      </c>
      <c r="D17301" s="159">
        <v>1</v>
      </c>
    </row>
    <row r="17302" spans="3:4" x14ac:dyDescent="0.25">
      <c r="C17302" s="159" t="s">
        <v>34073</v>
      </c>
      <c r="D17302" s="159">
        <v>1</v>
      </c>
    </row>
    <row r="17303" spans="3:4" x14ac:dyDescent="0.25">
      <c r="C17303" s="159" t="s">
        <v>34074</v>
      </c>
      <c r="D17303" s="159">
        <v>1</v>
      </c>
    </row>
    <row r="17304" spans="3:4" x14ac:dyDescent="0.25">
      <c r="C17304" s="159" t="s">
        <v>34075</v>
      </c>
      <c r="D17304" s="159">
        <v>1</v>
      </c>
    </row>
    <row r="17305" spans="3:4" x14ac:dyDescent="0.25">
      <c r="C17305" s="159" t="s">
        <v>34076</v>
      </c>
      <c r="D17305" s="159">
        <v>1</v>
      </c>
    </row>
    <row r="17306" spans="3:4" x14ac:dyDescent="0.25">
      <c r="C17306" s="159" t="s">
        <v>34077</v>
      </c>
      <c r="D17306" s="159">
        <v>1</v>
      </c>
    </row>
    <row r="17307" spans="3:4" x14ac:dyDescent="0.25">
      <c r="C17307" s="159" t="s">
        <v>34078</v>
      </c>
      <c r="D17307" s="159">
        <v>1</v>
      </c>
    </row>
    <row r="17308" spans="3:4" x14ac:dyDescent="0.25">
      <c r="C17308" s="159" t="s">
        <v>34079</v>
      </c>
      <c r="D17308" s="159">
        <v>1</v>
      </c>
    </row>
    <row r="17309" spans="3:4" x14ac:dyDescent="0.25">
      <c r="C17309" s="159" t="s">
        <v>34080</v>
      </c>
      <c r="D17309" s="159">
        <v>1</v>
      </c>
    </row>
    <row r="17310" spans="3:4" x14ac:dyDescent="0.25">
      <c r="C17310" s="159" t="s">
        <v>34081</v>
      </c>
      <c r="D17310" s="159">
        <v>1</v>
      </c>
    </row>
    <row r="17311" spans="3:4" x14ac:dyDescent="0.25">
      <c r="C17311" s="159" t="s">
        <v>34082</v>
      </c>
      <c r="D17311" s="159">
        <v>1</v>
      </c>
    </row>
    <row r="17312" spans="3:4" x14ac:dyDescent="0.25">
      <c r="C17312" s="159" t="s">
        <v>34083</v>
      </c>
      <c r="D17312" s="159">
        <v>1</v>
      </c>
    </row>
    <row r="17313" spans="3:4" x14ac:dyDescent="0.25">
      <c r="C17313" s="159" t="s">
        <v>34084</v>
      </c>
      <c r="D17313" s="159">
        <v>1</v>
      </c>
    </row>
    <row r="17314" spans="3:4" x14ac:dyDescent="0.25">
      <c r="C17314" s="159" t="s">
        <v>34085</v>
      </c>
      <c r="D17314" s="159">
        <v>1</v>
      </c>
    </row>
    <row r="17315" spans="3:4" x14ac:dyDescent="0.25">
      <c r="C17315" s="159" t="s">
        <v>34086</v>
      </c>
      <c r="D17315" s="159">
        <v>1</v>
      </c>
    </row>
    <row r="17316" spans="3:4" x14ac:dyDescent="0.25">
      <c r="C17316" s="159" t="s">
        <v>34087</v>
      </c>
      <c r="D17316" s="159">
        <v>1</v>
      </c>
    </row>
    <row r="17317" spans="3:4" x14ac:dyDescent="0.25">
      <c r="C17317" s="159" t="s">
        <v>34088</v>
      </c>
      <c r="D17317" s="159">
        <v>1</v>
      </c>
    </row>
    <row r="17318" spans="3:4" x14ac:dyDescent="0.25">
      <c r="C17318" s="159" t="s">
        <v>34089</v>
      </c>
      <c r="D17318" s="159">
        <v>1</v>
      </c>
    </row>
    <row r="17319" spans="3:4" x14ac:dyDescent="0.25">
      <c r="C17319" s="159" t="s">
        <v>34090</v>
      </c>
      <c r="D17319" s="159">
        <v>1</v>
      </c>
    </row>
    <row r="17320" spans="3:4" x14ac:dyDescent="0.25">
      <c r="C17320" s="159" t="s">
        <v>34091</v>
      </c>
      <c r="D17320" s="159">
        <v>1</v>
      </c>
    </row>
    <row r="17321" spans="3:4" x14ac:dyDescent="0.25">
      <c r="C17321" s="159" t="s">
        <v>34092</v>
      </c>
      <c r="D17321" s="159">
        <v>1</v>
      </c>
    </row>
    <row r="17322" spans="3:4" x14ac:dyDescent="0.25">
      <c r="C17322" s="159" t="s">
        <v>34093</v>
      </c>
      <c r="D17322" s="159">
        <v>1</v>
      </c>
    </row>
    <row r="17323" spans="3:4" x14ac:dyDescent="0.25">
      <c r="C17323" s="159" t="s">
        <v>34094</v>
      </c>
      <c r="D17323" s="159">
        <v>1</v>
      </c>
    </row>
    <row r="17324" spans="3:4" x14ac:dyDescent="0.25">
      <c r="C17324" s="159" t="s">
        <v>34095</v>
      </c>
      <c r="D17324" s="159">
        <v>1</v>
      </c>
    </row>
    <row r="17325" spans="3:4" x14ac:dyDescent="0.25">
      <c r="C17325" s="159" t="s">
        <v>34096</v>
      </c>
      <c r="D17325" s="159">
        <v>1</v>
      </c>
    </row>
    <row r="17326" spans="3:4" x14ac:dyDescent="0.25">
      <c r="C17326" s="159" t="s">
        <v>34097</v>
      </c>
      <c r="D17326" s="159">
        <v>1</v>
      </c>
    </row>
    <row r="17327" spans="3:4" x14ac:dyDescent="0.25">
      <c r="C17327" s="159" t="s">
        <v>34098</v>
      </c>
      <c r="D17327" s="159">
        <v>1</v>
      </c>
    </row>
    <row r="17328" spans="3:4" x14ac:dyDescent="0.25">
      <c r="C17328" s="159" t="s">
        <v>33914</v>
      </c>
      <c r="D17328" s="159">
        <v>1</v>
      </c>
    </row>
    <row r="17329" spans="3:4" x14ac:dyDescent="0.25">
      <c r="C17329" s="159" t="s">
        <v>33915</v>
      </c>
      <c r="D17329" s="159">
        <v>1</v>
      </c>
    </row>
    <row r="17330" spans="3:4" x14ac:dyDescent="0.25">
      <c r="C17330" s="159" t="s">
        <v>33916</v>
      </c>
      <c r="D17330" s="159">
        <v>1</v>
      </c>
    </row>
    <row r="17331" spans="3:4" x14ac:dyDescent="0.25">
      <c r="C17331" s="159" t="s">
        <v>33917</v>
      </c>
      <c r="D17331" s="159">
        <v>1</v>
      </c>
    </row>
    <row r="17332" spans="3:4" x14ac:dyDescent="0.25">
      <c r="C17332" s="159" t="s">
        <v>33918</v>
      </c>
      <c r="D17332" s="159">
        <v>1</v>
      </c>
    </row>
    <row r="17333" spans="3:4" x14ac:dyDescent="0.25">
      <c r="C17333" s="159" t="s">
        <v>33919</v>
      </c>
      <c r="D17333" s="159">
        <v>1</v>
      </c>
    </row>
    <row r="17334" spans="3:4" x14ac:dyDescent="0.25">
      <c r="C17334" s="159" t="s">
        <v>33920</v>
      </c>
      <c r="D17334" s="159">
        <v>1</v>
      </c>
    </row>
    <row r="17335" spans="3:4" x14ac:dyDescent="0.25">
      <c r="C17335" s="159" t="s">
        <v>33921</v>
      </c>
      <c r="D17335" s="159">
        <v>1</v>
      </c>
    </row>
    <row r="17336" spans="3:4" x14ac:dyDescent="0.25">
      <c r="C17336" s="159" t="s">
        <v>33922</v>
      </c>
      <c r="D17336" s="159">
        <v>1</v>
      </c>
    </row>
    <row r="17337" spans="3:4" x14ac:dyDescent="0.25">
      <c r="C17337" s="159" t="s">
        <v>33923</v>
      </c>
      <c r="D17337" s="159">
        <v>1</v>
      </c>
    </row>
    <row r="17338" spans="3:4" x14ac:dyDescent="0.25">
      <c r="C17338" s="159" t="s">
        <v>33924</v>
      </c>
      <c r="D17338" s="159">
        <v>1</v>
      </c>
    </row>
    <row r="17339" spans="3:4" x14ac:dyDescent="0.25">
      <c r="C17339" s="159" t="s">
        <v>33925</v>
      </c>
      <c r="D17339" s="159">
        <v>1</v>
      </c>
    </row>
    <row r="17340" spans="3:4" x14ac:dyDescent="0.25">
      <c r="C17340" s="159" t="s">
        <v>33926</v>
      </c>
      <c r="D17340" s="159">
        <v>1</v>
      </c>
    </row>
    <row r="17341" spans="3:4" x14ac:dyDescent="0.25">
      <c r="C17341" s="159" t="s">
        <v>33927</v>
      </c>
      <c r="D17341" s="159">
        <v>1</v>
      </c>
    </row>
    <row r="17342" spans="3:4" x14ac:dyDescent="0.25">
      <c r="C17342" s="159" t="s">
        <v>33928</v>
      </c>
      <c r="D17342" s="159">
        <v>1</v>
      </c>
    </row>
    <row r="17343" spans="3:4" x14ac:dyDescent="0.25">
      <c r="C17343" s="159" t="s">
        <v>33929</v>
      </c>
      <c r="D17343" s="159">
        <v>1</v>
      </c>
    </row>
    <row r="17344" spans="3:4" x14ac:dyDescent="0.25">
      <c r="C17344" s="159" t="s">
        <v>33930</v>
      </c>
      <c r="D17344" s="159">
        <v>1</v>
      </c>
    </row>
    <row r="17345" spans="3:4" x14ac:dyDescent="0.25">
      <c r="C17345" s="159" t="s">
        <v>33931</v>
      </c>
      <c r="D17345" s="159">
        <v>1</v>
      </c>
    </row>
    <row r="17346" spans="3:4" x14ac:dyDescent="0.25">
      <c r="C17346" s="159" t="s">
        <v>33932</v>
      </c>
      <c r="D17346" s="159">
        <v>1</v>
      </c>
    </row>
    <row r="17347" spans="3:4" x14ac:dyDescent="0.25">
      <c r="C17347" s="159" t="s">
        <v>33933</v>
      </c>
      <c r="D17347" s="159">
        <v>1</v>
      </c>
    </row>
    <row r="17348" spans="3:4" x14ac:dyDescent="0.25">
      <c r="C17348" s="159" t="s">
        <v>33934</v>
      </c>
      <c r="D17348" s="159">
        <v>1</v>
      </c>
    </row>
    <row r="17349" spans="3:4" x14ac:dyDescent="0.25">
      <c r="C17349" s="159" t="s">
        <v>33935</v>
      </c>
      <c r="D17349" s="159">
        <v>1</v>
      </c>
    </row>
    <row r="17350" spans="3:4" x14ac:dyDescent="0.25">
      <c r="C17350" s="159" t="s">
        <v>33936</v>
      </c>
      <c r="D17350" s="159">
        <v>1</v>
      </c>
    </row>
    <row r="17351" spans="3:4" x14ac:dyDescent="0.25">
      <c r="C17351" s="159" t="s">
        <v>33937</v>
      </c>
      <c r="D17351" s="159">
        <v>1</v>
      </c>
    </row>
    <row r="17352" spans="3:4" x14ac:dyDescent="0.25">
      <c r="C17352" s="159" t="s">
        <v>33938</v>
      </c>
      <c r="D17352" s="159">
        <v>1</v>
      </c>
    </row>
    <row r="17353" spans="3:4" x14ac:dyDescent="0.25">
      <c r="C17353" s="159" t="s">
        <v>33939</v>
      </c>
      <c r="D17353" s="159">
        <v>1</v>
      </c>
    </row>
    <row r="17354" spans="3:4" x14ac:dyDescent="0.25">
      <c r="C17354" s="159" t="s">
        <v>33940</v>
      </c>
      <c r="D17354" s="159">
        <v>1</v>
      </c>
    </row>
    <row r="17355" spans="3:4" x14ac:dyDescent="0.25">
      <c r="C17355" s="159" t="s">
        <v>33941</v>
      </c>
      <c r="D17355" s="159">
        <v>1</v>
      </c>
    </row>
    <row r="17356" spans="3:4" x14ac:dyDescent="0.25">
      <c r="C17356" s="159" t="s">
        <v>33942</v>
      </c>
      <c r="D17356" s="159">
        <v>1</v>
      </c>
    </row>
    <row r="17357" spans="3:4" x14ac:dyDescent="0.25">
      <c r="C17357" s="159" t="s">
        <v>33943</v>
      </c>
      <c r="D17357" s="159">
        <v>1</v>
      </c>
    </row>
    <row r="17358" spans="3:4" x14ac:dyDescent="0.25">
      <c r="C17358" s="159" t="s">
        <v>33944</v>
      </c>
      <c r="D17358" s="159">
        <v>1</v>
      </c>
    </row>
    <row r="17359" spans="3:4" x14ac:dyDescent="0.25">
      <c r="C17359" s="159" t="s">
        <v>33945</v>
      </c>
      <c r="D17359" s="159">
        <v>1</v>
      </c>
    </row>
    <row r="17360" spans="3:4" x14ac:dyDescent="0.25">
      <c r="C17360" s="159" t="s">
        <v>33946</v>
      </c>
      <c r="D17360" s="159">
        <v>1</v>
      </c>
    </row>
    <row r="17361" spans="3:4" x14ac:dyDescent="0.25">
      <c r="C17361" s="159" t="s">
        <v>33947</v>
      </c>
      <c r="D17361" s="159">
        <v>1</v>
      </c>
    </row>
    <row r="17362" spans="3:4" x14ac:dyDescent="0.25">
      <c r="C17362" s="159" t="s">
        <v>33948</v>
      </c>
      <c r="D17362" s="159">
        <v>1</v>
      </c>
    </row>
    <row r="17363" spans="3:4" x14ac:dyDescent="0.25">
      <c r="C17363" s="159" t="s">
        <v>33949</v>
      </c>
      <c r="D17363" s="159">
        <v>1</v>
      </c>
    </row>
    <row r="17364" spans="3:4" x14ac:dyDescent="0.25">
      <c r="C17364" s="159" t="s">
        <v>33950</v>
      </c>
      <c r="D17364" s="159">
        <v>1</v>
      </c>
    </row>
    <row r="17365" spans="3:4" x14ac:dyDescent="0.25">
      <c r="C17365" s="159" t="s">
        <v>33951</v>
      </c>
      <c r="D17365" s="159">
        <v>1</v>
      </c>
    </row>
    <row r="17366" spans="3:4" x14ac:dyDescent="0.25">
      <c r="C17366" s="159" t="s">
        <v>34137</v>
      </c>
      <c r="D17366" s="159">
        <v>1</v>
      </c>
    </row>
    <row r="17367" spans="3:4" x14ac:dyDescent="0.25">
      <c r="C17367" s="159" t="s">
        <v>34138</v>
      </c>
      <c r="D17367" s="159">
        <v>1</v>
      </c>
    </row>
    <row r="17368" spans="3:4" x14ac:dyDescent="0.25">
      <c r="C17368" s="159" t="s">
        <v>34139</v>
      </c>
      <c r="D17368" s="159">
        <v>1</v>
      </c>
    </row>
    <row r="17369" spans="3:4" x14ac:dyDescent="0.25">
      <c r="C17369" s="159" t="s">
        <v>34140</v>
      </c>
      <c r="D17369" s="159">
        <v>1</v>
      </c>
    </row>
    <row r="17370" spans="3:4" x14ac:dyDescent="0.25">
      <c r="C17370" s="159" t="s">
        <v>34141</v>
      </c>
      <c r="D17370" s="159">
        <v>1</v>
      </c>
    </row>
    <row r="17371" spans="3:4" x14ac:dyDescent="0.25">
      <c r="C17371" s="159" t="s">
        <v>34142</v>
      </c>
      <c r="D17371" s="159">
        <v>1</v>
      </c>
    </row>
    <row r="17372" spans="3:4" x14ac:dyDescent="0.25">
      <c r="C17372" s="159" t="s">
        <v>34143</v>
      </c>
      <c r="D17372" s="159">
        <v>1</v>
      </c>
    </row>
    <row r="17373" spans="3:4" x14ac:dyDescent="0.25">
      <c r="C17373" s="159" t="s">
        <v>34144</v>
      </c>
      <c r="D17373" s="159">
        <v>1</v>
      </c>
    </row>
    <row r="17374" spans="3:4" x14ac:dyDescent="0.25">
      <c r="C17374" s="159" t="s">
        <v>34145</v>
      </c>
      <c r="D17374" s="159">
        <v>1</v>
      </c>
    </row>
    <row r="17375" spans="3:4" x14ac:dyDescent="0.25">
      <c r="C17375" s="159" t="s">
        <v>34146</v>
      </c>
      <c r="D17375" s="159">
        <v>1</v>
      </c>
    </row>
    <row r="17376" spans="3:4" x14ac:dyDescent="0.25">
      <c r="C17376" s="159" t="s">
        <v>34147</v>
      </c>
      <c r="D17376" s="159">
        <v>1</v>
      </c>
    </row>
    <row r="17377" spans="3:4" x14ac:dyDescent="0.25">
      <c r="C17377" s="159" t="s">
        <v>34148</v>
      </c>
      <c r="D17377" s="159">
        <v>1</v>
      </c>
    </row>
    <row r="17378" spans="3:4" x14ac:dyDescent="0.25">
      <c r="C17378" s="159" t="s">
        <v>34149</v>
      </c>
      <c r="D17378" s="159">
        <v>1</v>
      </c>
    </row>
    <row r="17379" spans="3:4" x14ac:dyDescent="0.25">
      <c r="C17379" s="159" t="s">
        <v>34150</v>
      </c>
      <c r="D17379" s="159">
        <v>1</v>
      </c>
    </row>
    <row r="17380" spans="3:4" x14ac:dyDescent="0.25">
      <c r="C17380" s="159" t="s">
        <v>34151</v>
      </c>
      <c r="D17380" s="159">
        <v>1</v>
      </c>
    </row>
    <row r="17381" spans="3:4" x14ac:dyDescent="0.25">
      <c r="C17381" s="159" t="s">
        <v>34152</v>
      </c>
      <c r="D17381" s="159">
        <v>1</v>
      </c>
    </row>
    <row r="17382" spans="3:4" x14ac:dyDescent="0.25">
      <c r="C17382" s="159" t="s">
        <v>34153</v>
      </c>
      <c r="D17382" s="159">
        <v>1</v>
      </c>
    </row>
    <row r="17383" spans="3:4" x14ac:dyDescent="0.25">
      <c r="C17383" s="159" t="s">
        <v>34154</v>
      </c>
      <c r="D17383" s="159">
        <v>1</v>
      </c>
    </row>
    <row r="17384" spans="3:4" x14ac:dyDescent="0.25">
      <c r="C17384" s="159" t="s">
        <v>34155</v>
      </c>
      <c r="D17384" s="159">
        <v>1</v>
      </c>
    </row>
    <row r="17385" spans="3:4" x14ac:dyDescent="0.25">
      <c r="C17385" s="159" t="s">
        <v>34156</v>
      </c>
      <c r="D17385" s="159">
        <v>1</v>
      </c>
    </row>
    <row r="17386" spans="3:4" x14ac:dyDescent="0.25">
      <c r="C17386" s="159" t="s">
        <v>34157</v>
      </c>
      <c r="D17386" s="159">
        <v>1</v>
      </c>
    </row>
    <row r="17387" spans="3:4" x14ac:dyDescent="0.25">
      <c r="C17387" s="159" t="s">
        <v>34158</v>
      </c>
      <c r="D17387" s="159">
        <v>1</v>
      </c>
    </row>
    <row r="17388" spans="3:4" x14ac:dyDescent="0.25">
      <c r="C17388" s="159" t="s">
        <v>34159</v>
      </c>
      <c r="D17388" s="159">
        <v>1</v>
      </c>
    </row>
    <row r="17389" spans="3:4" x14ac:dyDescent="0.25">
      <c r="C17389" s="159" t="s">
        <v>34160</v>
      </c>
      <c r="D17389" s="159">
        <v>1</v>
      </c>
    </row>
    <row r="17390" spans="3:4" x14ac:dyDescent="0.25">
      <c r="C17390" s="159" t="s">
        <v>34161</v>
      </c>
      <c r="D17390" s="159">
        <v>1</v>
      </c>
    </row>
    <row r="17391" spans="3:4" x14ac:dyDescent="0.25">
      <c r="C17391" s="159" t="s">
        <v>34162</v>
      </c>
      <c r="D17391" s="159">
        <v>1</v>
      </c>
    </row>
    <row r="17392" spans="3:4" x14ac:dyDescent="0.25">
      <c r="C17392" s="159" t="s">
        <v>34163</v>
      </c>
      <c r="D17392" s="159">
        <v>1</v>
      </c>
    </row>
    <row r="17393" spans="3:4" x14ac:dyDescent="0.25">
      <c r="C17393" s="159" t="s">
        <v>34164</v>
      </c>
      <c r="D17393" s="159">
        <v>1</v>
      </c>
    </row>
    <row r="17394" spans="3:4" x14ac:dyDescent="0.25">
      <c r="C17394" s="159" t="s">
        <v>34165</v>
      </c>
      <c r="D17394" s="159">
        <v>1</v>
      </c>
    </row>
    <row r="17395" spans="3:4" x14ac:dyDescent="0.25">
      <c r="C17395" s="159" t="s">
        <v>34166</v>
      </c>
      <c r="D17395" s="159">
        <v>1</v>
      </c>
    </row>
    <row r="17396" spans="3:4" x14ac:dyDescent="0.25">
      <c r="C17396" s="159" t="s">
        <v>34167</v>
      </c>
      <c r="D17396" s="159">
        <v>1</v>
      </c>
    </row>
    <row r="17397" spans="3:4" x14ac:dyDescent="0.25">
      <c r="C17397" s="159" t="s">
        <v>34168</v>
      </c>
      <c r="D17397" s="159">
        <v>1</v>
      </c>
    </row>
    <row r="17398" spans="3:4" x14ac:dyDescent="0.25">
      <c r="C17398" s="159" t="s">
        <v>34169</v>
      </c>
      <c r="D17398" s="159">
        <v>1</v>
      </c>
    </row>
    <row r="17399" spans="3:4" x14ac:dyDescent="0.25">
      <c r="C17399" s="159" t="s">
        <v>34170</v>
      </c>
      <c r="D17399" s="159">
        <v>1</v>
      </c>
    </row>
    <row r="17400" spans="3:4" x14ac:dyDescent="0.25">
      <c r="C17400" s="159" t="s">
        <v>34171</v>
      </c>
      <c r="D17400" s="159">
        <v>1</v>
      </c>
    </row>
    <row r="17401" spans="3:4" x14ac:dyDescent="0.25">
      <c r="C17401" s="159" t="s">
        <v>34172</v>
      </c>
      <c r="D17401" s="159">
        <v>1</v>
      </c>
    </row>
    <row r="17402" spans="3:4" x14ac:dyDescent="0.25">
      <c r="C17402" s="159" t="s">
        <v>34173</v>
      </c>
      <c r="D17402" s="159">
        <v>1</v>
      </c>
    </row>
    <row r="17403" spans="3:4" x14ac:dyDescent="0.25">
      <c r="C17403" s="159" t="s">
        <v>34174</v>
      </c>
      <c r="D17403" s="159">
        <v>1</v>
      </c>
    </row>
    <row r="17404" spans="3:4" x14ac:dyDescent="0.25">
      <c r="C17404" s="159" t="s">
        <v>34175</v>
      </c>
      <c r="D17404" s="159">
        <v>1</v>
      </c>
    </row>
    <row r="17405" spans="3:4" x14ac:dyDescent="0.25">
      <c r="C17405" s="159" t="s">
        <v>34176</v>
      </c>
      <c r="D17405" s="159">
        <v>1</v>
      </c>
    </row>
    <row r="17406" spans="3:4" x14ac:dyDescent="0.25">
      <c r="C17406" s="159" t="s">
        <v>34177</v>
      </c>
      <c r="D17406" s="159">
        <v>1</v>
      </c>
    </row>
    <row r="17407" spans="3:4" x14ac:dyDescent="0.25">
      <c r="C17407" s="159" t="s">
        <v>33955</v>
      </c>
      <c r="D17407" s="159">
        <v>1</v>
      </c>
    </row>
    <row r="17408" spans="3:4" x14ac:dyDescent="0.25">
      <c r="C17408" s="159" t="s">
        <v>33956</v>
      </c>
      <c r="D17408" s="159">
        <v>1</v>
      </c>
    </row>
    <row r="17409" spans="3:4" x14ac:dyDescent="0.25">
      <c r="C17409" s="159" t="s">
        <v>33957</v>
      </c>
      <c r="D17409" s="159">
        <v>1</v>
      </c>
    </row>
    <row r="17410" spans="3:4" x14ac:dyDescent="0.25">
      <c r="C17410" s="159" t="s">
        <v>33958</v>
      </c>
      <c r="D17410" s="159">
        <v>1</v>
      </c>
    </row>
    <row r="17411" spans="3:4" x14ac:dyDescent="0.25">
      <c r="C17411" s="159" t="s">
        <v>33959</v>
      </c>
      <c r="D17411" s="159">
        <v>1</v>
      </c>
    </row>
    <row r="17412" spans="3:4" x14ac:dyDescent="0.25">
      <c r="C17412" s="159" t="s">
        <v>33960</v>
      </c>
      <c r="D17412" s="159">
        <v>1</v>
      </c>
    </row>
    <row r="17413" spans="3:4" x14ac:dyDescent="0.25">
      <c r="C17413" s="159" t="s">
        <v>33961</v>
      </c>
      <c r="D17413" s="159">
        <v>1</v>
      </c>
    </row>
    <row r="17414" spans="3:4" x14ac:dyDescent="0.25">
      <c r="C17414" s="159" t="s">
        <v>33962</v>
      </c>
      <c r="D17414" s="159">
        <v>1</v>
      </c>
    </row>
    <row r="17415" spans="3:4" x14ac:dyDescent="0.25">
      <c r="C17415" s="159" t="s">
        <v>33963</v>
      </c>
      <c r="D17415" s="159">
        <v>1</v>
      </c>
    </row>
    <row r="17416" spans="3:4" x14ac:dyDescent="0.25">
      <c r="C17416" s="159" t="s">
        <v>33964</v>
      </c>
      <c r="D17416" s="159">
        <v>1</v>
      </c>
    </row>
    <row r="17417" spans="3:4" x14ac:dyDescent="0.25">
      <c r="C17417" s="159" t="s">
        <v>33965</v>
      </c>
      <c r="D17417" s="159">
        <v>1</v>
      </c>
    </row>
    <row r="17418" spans="3:4" x14ac:dyDescent="0.25">
      <c r="C17418" s="159" t="s">
        <v>33966</v>
      </c>
      <c r="D17418" s="159">
        <v>1</v>
      </c>
    </row>
    <row r="17419" spans="3:4" x14ac:dyDescent="0.25">
      <c r="C17419" s="159" t="s">
        <v>33967</v>
      </c>
      <c r="D17419" s="159">
        <v>1</v>
      </c>
    </row>
    <row r="17420" spans="3:4" x14ac:dyDescent="0.25">
      <c r="C17420" s="159" t="s">
        <v>33968</v>
      </c>
      <c r="D17420" s="159">
        <v>1</v>
      </c>
    </row>
    <row r="17421" spans="3:4" x14ac:dyDescent="0.25">
      <c r="C17421" s="159" t="s">
        <v>33969</v>
      </c>
      <c r="D17421" s="159">
        <v>1</v>
      </c>
    </row>
    <row r="17422" spans="3:4" x14ac:dyDescent="0.25">
      <c r="C17422" s="159" t="s">
        <v>33970</v>
      </c>
      <c r="D17422" s="159">
        <v>1</v>
      </c>
    </row>
    <row r="17423" spans="3:4" x14ac:dyDescent="0.25">
      <c r="C17423" s="159" t="s">
        <v>33971</v>
      </c>
      <c r="D17423" s="159">
        <v>1</v>
      </c>
    </row>
    <row r="17424" spans="3:4" x14ac:dyDescent="0.25">
      <c r="C17424" s="159" t="s">
        <v>33972</v>
      </c>
      <c r="D17424" s="159">
        <v>1</v>
      </c>
    </row>
    <row r="17425" spans="3:4" x14ac:dyDescent="0.25">
      <c r="C17425" s="159" t="s">
        <v>33973</v>
      </c>
      <c r="D17425" s="159">
        <v>1</v>
      </c>
    </row>
    <row r="17426" spans="3:4" x14ac:dyDescent="0.25">
      <c r="C17426" s="159" t="s">
        <v>33974</v>
      </c>
      <c r="D17426" s="159">
        <v>1</v>
      </c>
    </row>
    <row r="17427" spans="3:4" x14ac:dyDescent="0.25">
      <c r="C17427" s="159" t="s">
        <v>33975</v>
      </c>
      <c r="D17427" s="159">
        <v>1</v>
      </c>
    </row>
    <row r="17428" spans="3:4" x14ac:dyDescent="0.25">
      <c r="C17428" s="159" t="s">
        <v>33976</v>
      </c>
      <c r="D17428" s="159">
        <v>1</v>
      </c>
    </row>
    <row r="17429" spans="3:4" x14ac:dyDescent="0.25">
      <c r="C17429" s="159" t="s">
        <v>33977</v>
      </c>
      <c r="D17429" s="159">
        <v>1</v>
      </c>
    </row>
    <row r="17430" spans="3:4" x14ac:dyDescent="0.25">
      <c r="C17430" s="159" t="s">
        <v>3737</v>
      </c>
      <c r="D17430" s="159">
        <v>1</v>
      </c>
    </row>
    <row r="17431" spans="3:4" x14ac:dyDescent="0.25">
      <c r="C17431" s="159" t="s">
        <v>33978</v>
      </c>
      <c r="D17431" s="159">
        <v>1</v>
      </c>
    </row>
    <row r="17432" spans="3:4" x14ac:dyDescent="0.25">
      <c r="C17432" s="159" t="s">
        <v>33979</v>
      </c>
      <c r="D17432" s="159">
        <v>1</v>
      </c>
    </row>
    <row r="17433" spans="3:4" x14ac:dyDescent="0.25">
      <c r="C17433" s="159" t="s">
        <v>33980</v>
      </c>
      <c r="D17433" s="159">
        <v>1</v>
      </c>
    </row>
    <row r="17434" spans="3:4" x14ac:dyDescent="0.25">
      <c r="C17434" s="159" t="s">
        <v>34238</v>
      </c>
      <c r="D17434" s="159">
        <v>1</v>
      </c>
    </row>
    <row r="17435" spans="3:4" x14ac:dyDescent="0.25">
      <c r="C17435" s="159" t="s">
        <v>34239</v>
      </c>
      <c r="D17435" s="159">
        <v>1</v>
      </c>
    </row>
    <row r="17436" spans="3:4" x14ac:dyDescent="0.25">
      <c r="C17436" s="159" t="s">
        <v>34240</v>
      </c>
      <c r="D17436" s="159">
        <v>1</v>
      </c>
    </row>
    <row r="17437" spans="3:4" x14ac:dyDescent="0.25">
      <c r="C17437" s="159" t="s">
        <v>34241</v>
      </c>
      <c r="D17437" s="159">
        <v>1</v>
      </c>
    </row>
    <row r="17438" spans="3:4" x14ac:dyDescent="0.25">
      <c r="C17438" s="159" t="s">
        <v>34242</v>
      </c>
      <c r="D17438" s="159">
        <v>1</v>
      </c>
    </row>
    <row r="17439" spans="3:4" x14ac:dyDescent="0.25">
      <c r="C17439" s="159" t="s">
        <v>34243</v>
      </c>
      <c r="D17439" s="159">
        <v>1</v>
      </c>
    </row>
    <row r="17440" spans="3:4" x14ac:dyDescent="0.25">
      <c r="C17440" s="159" t="s">
        <v>34244</v>
      </c>
      <c r="D17440" s="159">
        <v>1</v>
      </c>
    </row>
    <row r="17441" spans="3:4" x14ac:dyDescent="0.25">
      <c r="C17441" s="159" t="s">
        <v>34245</v>
      </c>
      <c r="D17441" s="159">
        <v>1</v>
      </c>
    </row>
    <row r="17442" spans="3:4" x14ac:dyDescent="0.25">
      <c r="C17442" s="159" t="s">
        <v>34246</v>
      </c>
      <c r="D17442" s="159">
        <v>1</v>
      </c>
    </row>
    <row r="17443" spans="3:4" x14ac:dyDescent="0.25">
      <c r="C17443" s="159" t="s">
        <v>34247</v>
      </c>
      <c r="D17443" s="159">
        <v>1</v>
      </c>
    </row>
    <row r="17444" spans="3:4" x14ac:dyDescent="0.25">
      <c r="C17444" s="159" t="s">
        <v>34248</v>
      </c>
      <c r="D17444" s="159">
        <v>1</v>
      </c>
    </row>
    <row r="17445" spans="3:4" x14ac:dyDescent="0.25">
      <c r="C17445" s="159" t="s">
        <v>34249</v>
      </c>
      <c r="D17445" s="159">
        <v>1</v>
      </c>
    </row>
    <row r="17446" spans="3:4" x14ac:dyDescent="0.25">
      <c r="C17446" s="159" t="s">
        <v>34250</v>
      </c>
      <c r="D17446" s="159">
        <v>1</v>
      </c>
    </row>
    <row r="17447" spans="3:4" x14ac:dyDescent="0.25">
      <c r="C17447" s="159" t="s">
        <v>34251</v>
      </c>
      <c r="D17447" s="159">
        <v>1</v>
      </c>
    </row>
    <row r="17448" spans="3:4" x14ac:dyDescent="0.25">
      <c r="C17448" s="159" t="s">
        <v>34252</v>
      </c>
      <c r="D17448" s="159">
        <v>1</v>
      </c>
    </row>
    <row r="17449" spans="3:4" x14ac:dyDescent="0.25">
      <c r="C17449" s="159" t="s">
        <v>34253</v>
      </c>
      <c r="D17449" s="159">
        <v>1</v>
      </c>
    </row>
    <row r="17450" spans="3:4" x14ac:dyDescent="0.25">
      <c r="C17450" s="159" t="s">
        <v>34254</v>
      </c>
      <c r="D17450" s="159">
        <v>1</v>
      </c>
    </row>
    <row r="17451" spans="3:4" x14ac:dyDescent="0.25">
      <c r="C17451" s="159" t="s">
        <v>34255</v>
      </c>
      <c r="D17451" s="159">
        <v>1</v>
      </c>
    </row>
    <row r="17452" spans="3:4" x14ac:dyDescent="0.25">
      <c r="C17452" s="159" t="s">
        <v>34256</v>
      </c>
      <c r="D17452" s="159">
        <v>1</v>
      </c>
    </row>
    <row r="17453" spans="3:4" x14ac:dyDescent="0.25">
      <c r="C17453" s="159" t="s">
        <v>34257</v>
      </c>
      <c r="D17453" s="159">
        <v>1</v>
      </c>
    </row>
    <row r="17454" spans="3:4" x14ac:dyDescent="0.25">
      <c r="C17454" s="159" t="s">
        <v>34258</v>
      </c>
      <c r="D17454" s="159">
        <v>1</v>
      </c>
    </row>
    <row r="17455" spans="3:4" x14ac:dyDescent="0.25">
      <c r="C17455" s="159" t="s">
        <v>34259</v>
      </c>
      <c r="D17455" s="159">
        <v>1</v>
      </c>
    </row>
    <row r="17456" spans="3:4" x14ac:dyDescent="0.25">
      <c r="C17456" s="159" t="s">
        <v>34260</v>
      </c>
      <c r="D17456" s="159">
        <v>1</v>
      </c>
    </row>
    <row r="17457" spans="3:4" x14ac:dyDescent="0.25">
      <c r="C17457" s="159" t="s">
        <v>34261</v>
      </c>
      <c r="D17457" s="159">
        <v>1</v>
      </c>
    </row>
    <row r="17458" spans="3:4" x14ac:dyDescent="0.25">
      <c r="C17458" s="159" t="s">
        <v>34262</v>
      </c>
      <c r="D17458" s="159">
        <v>1</v>
      </c>
    </row>
    <row r="17459" spans="3:4" x14ac:dyDescent="0.25">
      <c r="C17459" s="159" t="s">
        <v>34263</v>
      </c>
      <c r="D17459" s="159">
        <v>1</v>
      </c>
    </row>
    <row r="17460" spans="3:4" x14ac:dyDescent="0.25">
      <c r="C17460" s="159" t="s">
        <v>34264</v>
      </c>
      <c r="D17460" s="159">
        <v>1</v>
      </c>
    </row>
    <row r="17461" spans="3:4" x14ac:dyDescent="0.25">
      <c r="C17461" s="159" t="s">
        <v>34265</v>
      </c>
      <c r="D17461" s="159">
        <v>1</v>
      </c>
    </row>
    <row r="17462" spans="3:4" x14ac:dyDescent="0.25">
      <c r="C17462" s="159" t="s">
        <v>34266</v>
      </c>
      <c r="D17462" s="159">
        <v>1</v>
      </c>
    </row>
    <row r="17463" spans="3:4" x14ac:dyDescent="0.25">
      <c r="C17463" s="159" t="s">
        <v>34267</v>
      </c>
      <c r="D17463" s="159">
        <v>1</v>
      </c>
    </row>
    <row r="17464" spans="3:4" x14ac:dyDescent="0.25">
      <c r="C17464" s="159" t="s">
        <v>34268</v>
      </c>
      <c r="D17464" s="159">
        <v>1</v>
      </c>
    </row>
    <row r="17465" spans="3:4" x14ac:dyDescent="0.25">
      <c r="C17465" s="159" t="s">
        <v>34269</v>
      </c>
      <c r="D17465" s="159">
        <v>1</v>
      </c>
    </row>
    <row r="17466" spans="3:4" x14ac:dyDescent="0.25">
      <c r="C17466" s="159" t="s">
        <v>34270</v>
      </c>
      <c r="D17466" s="159">
        <v>1</v>
      </c>
    </row>
    <row r="17467" spans="3:4" x14ac:dyDescent="0.25">
      <c r="C17467" s="159" t="s">
        <v>34271</v>
      </c>
      <c r="D17467" s="159">
        <v>1</v>
      </c>
    </row>
    <row r="17468" spans="3:4" x14ac:dyDescent="0.25">
      <c r="C17468" s="159" t="s">
        <v>34272</v>
      </c>
      <c r="D17468" s="159">
        <v>1</v>
      </c>
    </row>
    <row r="17469" spans="3:4" x14ac:dyDescent="0.25">
      <c r="C17469" s="159" t="s">
        <v>34273</v>
      </c>
      <c r="D17469" s="159">
        <v>1</v>
      </c>
    </row>
    <row r="17470" spans="3:4" x14ac:dyDescent="0.25">
      <c r="C17470" s="159" t="s">
        <v>34274</v>
      </c>
      <c r="D17470" s="159">
        <v>1</v>
      </c>
    </row>
    <row r="17471" spans="3:4" x14ac:dyDescent="0.25">
      <c r="C17471" s="159" t="s">
        <v>34275</v>
      </c>
      <c r="D17471" s="159">
        <v>1</v>
      </c>
    </row>
    <row r="17472" spans="3:4" x14ac:dyDescent="0.25">
      <c r="C17472" s="159" t="s">
        <v>34276</v>
      </c>
      <c r="D17472" s="159">
        <v>1</v>
      </c>
    </row>
    <row r="17473" spans="3:4" x14ac:dyDescent="0.25">
      <c r="C17473" s="159" t="s">
        <v>34277</v>
      </c>
      <c r="D17473" s="159">
        <v>1</v>
      </c>
    </row>
    <row r="17474" spans="3:4" x14ac:dyDescent="0.25">
      <c r="C17474" s="159" t="s">
        <v>34278</v>
      </c>
      <c r="D17474" s="159">
        <v>1</v>
      </c>
    </row>
    <row r="17475" spans="3:4" x14ac:dyDescent="0.25">
      <c r="C17475" s="159" t="s">
        <v>34279</v>
      </c>
      <c r="D17475" s="159">
        <v>1</v>
      </c>
    </row>
    <row r="17476" spans="3:4" x14ac:dyDescent="0.25">
      <c r="C17476" s="159" t="s">
        <v>34280</v>
      </c>
      <c r="D17476" s="159">
        <v>1</v>
      </c>
    </row>
    <row r="17477" spans="3:4" x14ac:dyDescent="0.25">
      <c r="C17477" s="159" t="s">
        <v>34281</v>
      </c>
      <c r="D17477" s="159">
        <v>1</v>
      </c>
    </row>
    <row r="17478" spans="3:4" x14ac:dyDescent="0.25">
      <c r="C17478" s="159" t="s">
        <v>34282</v>
      </c>
      <c r="D17478" s="159">
        <v>1</v>
      </c>
    </row>
    <row r="17479" spans="3:4" x14ac:dyDescent="0.25">
      <c r="C17479" s="159" t="s">
        <v>34283</v>
      </c>
      <c r="D17479" s="159">
        <v>1</v>
      </c>
    </row>
    <row r="17480" spans="3:4" x14ac:dyDescent="0.25">
      <c r="C17480" s="159" t="s">
        <v>34284</v>
      </c>
      <c r="D17480" s="159">
        <v>1</v>
      </c>
    </row>
    <row r="17481" spans="3:4" x14ac:dyDescent="0.25">
      <c r="C17481" s="159" t="s">
        <v>34285</v>
      </c>
      <c r="D17481" s="159">
        <v>1</v>
      </c>
    </row>
    <row r="17482" spans="3:4" x14ac:dyDescent="0.25">
      <c r="C17482" s="159" t="s">
        <v>34286</v>
      </c>
      <c r="D17482" s="159">
        <v>1</v>
      </c>
    </row>
    <row r="17483" spans="3:4" x14ac:dyDescent="0.25">
      <c r="C17483" s="159" t="s">
        <v>34287</v>
      </c>
      <c r="D17483" s="159">
        <v>1</v>
      </c>
    </row>
    <row r="17484" spans="3:4" x14ac:dyDescent="0.25">
      <c r="C17484" s="159" t="s">
        <v>34288</v>
      </c>
      <c r="D17484" s="159">
        <v>1</v>
      </c>
    </row>
    <row r="17485" spans="3:4" x14ac:dyDescent="0.25">
      <c r="C17485" s="159" t="s">
        <v>34289</v>
      </c>
      <c r="D17485" s="159">
        <v>1</v>
      </c>
    </row>
    <row r="17486" spans="3:4" x14ac:dyDescent="0.25">
      <c r="C17486" s="159" t="s">
        <v>34290</v>
      </c>
      <c r="D17486" s="159">
        <v>1</v>
      </c>
    </row>
    <row r="17487" spans="3:4" x14ac:dyDescent="0.25">
      <c r="C17487" s="159" t="s">
        <v>34291</v>
      </c>
      <c r="D17487" s="159">
        <v>1</v>
      </c>
    </row>
    <row r="17488" spans="3:4" x14ac:dyDescent="0.25">
      <c r="C17488" s="159" t="s">
        <v>34292</v>
      </c>
      <c r="D17488" s="159">
        <v>1</v>
      </c>
    </row>
    <row r="17489" spans="3:4" x14ac:dyDescent="0.25">
      <c r="C17489" s="159" t="s">
        <v>34293</v>
      </c>
      <c r="D17489" s="159">
        <v>1</v>
      </c>
    </row>
    <row r="17490" spans="3:4" x14ac:dyDescent="0.25">
      <c r="C17490" s="159" t="s">
        <v>34294</v>
      </c>
      <c r="D17490" s="159">
        <v>1</v>
      </c>
    </row>
    <row r="17491" spans="3:4" x14ac:dyDescent="0.25">
      <c r="C17491" s="159" t="s">
        <v>34295</v>
      </c>
      <c r="D17491" s="159">
        <v>1</v>
      </c>
    </row>
    <row r="17492" spans="3:4" x14ac:dyDescent="0.25">
      <c r="C17492" s="159" t="s">
        <v>34296</v>
      </c>
      <c r="D17492" s="159">
        <v>1</v>
      </c>
    </row>
    <row r="17493" spans="3:4" x14ac:dyDescent="0.25">
      <c r="C17493" s="159" t="s">
        <v>34297</v>
      </c>
      <c r="D17493" s="159">
        <v>1</v>
      </c>
    </row>
    <row r="17494" spans="3:4" x14ac:dyDescent="0.25">
      <c r="C17494" s="159" t="s">
        <v>34298</v>
      </c>
      <c r="D17494" s="159">
        <v>1</v>
      </c>
    </row>
    <row r="17495" spans="3:4" x14ac:dyDescent="0.25">
      <c r="C17495" s="159" t="s">
        <v>34299</v>
      </c>
      <c r="D17495" s="159">
        <v>1</v>
      </c>
    </row>
    <row r="17496" spans="3:4" x14ac:dyDescent="0.25">
      <c r="C17496" s="159" t="s">
        <v>34300</v>
      </c>
      <c r="D17496" s="159">
        <v>1</v>
      </c>
    </row>
    <row r="17497" spans="3:4" x14ac:dyDescent="0.25">
      <c r="C17497" s="159" t="s">
        <v>34301</v>
      </c>
      <c r="D17497" s="159">
        <v>1</v>
      </c>
    </row>
    <row r="17498" spans="3:4" x14ac:dyDescent="0.25">
      <c r="C17498" s="159" t="s">
        <v>34302</v>
      </c>
      <c r="D17498" s="159">
        <v>1</v>
      </c>
    </row>
    <row r="17499" spans="3:4" x14ac:dyDescent="0.25">
      <c r="C17499" s="159" t="s">
        <v>34303</v>
      </c>
      <c r="D17499" s="159">
        <v>1</v>
      </c>
    </row>
    <row r="17500" spans="3:4" x14ac:dyDescent="0.25">
      <c r="C17500" s="159" t="s">
        <v>34304</v>
      </c>
      <c r="D17500" s="159">
        <v>1</v>
      </c>
    </row>
    <row r="17501" spans="3:4" x14ac:dyDescent="0.25">
      <c r="C17501" s="159" t="s">
        <v>34305</v>
      </c>
      <c r="D17501" s="159">
        <v>1</v>
      </c>
    </row>
    <row r="17502" spans="3:4" x14ac:dyDescent="0.25">
      <c r="C17502" s="159" t="s">
        <v>34306</v>
      </c>
      <c r="D17502" s="159">
        <v>1</v>
      </c>
    </row>
    <row r="17503" spans="3:4" x14ac:dyDescent="0.25">
      <c r="C17503" s="159" t="s">
        <v>34307</v>
      </c>
      <c r="D17503" s="159">
        <v>1</v>
      </c>
    </row>
    <row r="17504" spans="3:4" x14ac:dyDescent="0.25">
      <c r="C17504" s="159" t="s">
        <v>34308</v>
      </c>
      <c r="D17504" s="159">
        <v>1</v>
      </c>
    </row>
    <row r="17505" spans="3:4" x14ac:dyDescent="0.25">
      <c r="C17505" s="159" t="s">
        <v>34309</v>
      </c>
      <c r="D17505" s="159">
        <v>1</v>
      </c>
    </row>
    <row r="17506" spans="3:4" x14ac:dyDescent="0.25">
      <c r="C17506" s="159" t="s">
        <v>34310</v>
      </c>
      <c r="D17506" s="159">
        <v>1</v>
      </c>
    </row>
    <row r="17507" spans="3:4" x14ac:dyDescent="0.25">
      <c r="C17507" s="159" t="s">
        <v>34311</v>
      </c>
      <c r="D17507" s="159">
        <v>1</v>
      </c>
    </row>
    <row r="17508" spans="3:4" x14ac:dyDescent="0.25">
      <c r="C17508" s="159" t="s">
        <v>34312</v>
      </c>
      <c r="D17508" s="159">
        <v>1</v>
      </c>
    </row>
    <row r="17509" spans="3:4" x14ac:dyDescent="0.25">
      <c r="C17509" s="159" t="s">
        <v>34313</v>
      </c>
      <c r="D17509" s="159">
        <v>1</v>
      </c>
    </row>
    <row r="17510" spans="3:4" x14ac:dyDescent="0.25">
      <c r="C17510" s="159" t="s">
        <v>34314</v>
      </c>
      <c r="D17510" s="159">
        <v>1</v>
      </c>
    </row>
    <row r="17511" spans="3:4" x14ac:dyDescent="0.25">
      <c r="C17511" s="159" t="s">
        <v>34315</v>
      </c>
      <c r="D17511" s="159">
        <v>1</v>
      </c>
    </row>
    <row r="17512" spans="3:4" x14ac:dyDescent="0.25">
      <c r="C17512" s="159" t="s">
        <v>34316</v>
      </c>
      <c r="D17512" s="159">
        <v>1</v>
      </c>
    </row>
    <row r="17513" spans="3:4" x14ac:dyDescent="0.25">
      <c r="C17513" s="159" t="s">
        <v>34099</v>
      </c>
      <c r="D17513" s="159">
        <v>1</v>
      </c>
    </row>
    <row r="17514" spans="3:4" x14ac:dyDescent="0.25">
      <c r="C17514" s="159" t="s">
        <v>34100</v>
      </c>
      <c r="D17514" s="159">
        <v>1</v>
      </c>
    </row>
    <row r="17515" spans="3:4" x14ac:dyDescent="0.25">
      <c r="C17515" s="159" t="s">
        <v>34101</v>
      </c>
      <c r="D17515" s="159">
        <v>1</v>
      </c>
    </row>
    <row r="17516" spans="3:4" x14ac:dyDescent="0.25">
      <c r="C17516" s="159" t="s">
        <v>34102</v>
      </c>
      <c r="D17516" s="159">
        <v>1</v>
      </c>
    </row>
    <row r="17517" spans="3:4" x14ac:dyDescent="0.25">
      <c r="C17517" s="159" t="s">
        <v>34103</v>
      </c>
      <c r="D17517" s="159">
        <v>1</v>
      </c>
    </row>
    <row r="17518" spans="3:4" x14ac:dyDescent="0.25">
      <c r="C17518" s="159" t="s">
        <v>34104</v>
      </c>
      <c r="D17518" s="159">
        <v>1</v>
      </c>
    </row>
    <row r="17519" spans="3:4" x14ac:dyDescent="0.25">
      <c r="C17519" s="159" t="s">
        <v>34105</v>
      </c>
      <c r="D17519" s="159">
        <v>1</v>
      </c>
    </row>
    <row r="17520" spans="3:4" x14ac:dyDescent="0.25">
      <c r="C17520" s="159" t="s">
        <v>34106</v>
      </c>
      <c r="D17520" s="159">
        <v>1</v>
      </c>
    </row>
    <row r="17521" spans="3:4" x14ac:dyDescent="0.25">
      <c r="C17521" s="159" t="s">
        <v>34107</v>
      </c>
      <c r="D17521" s="159">
        <v>1</v>
      </c>
    </row>
    <row r="17522" spans="3:4" x14ac:dyDescent="0.25">
      <c r="C17522" s="159" t="s">
        <v>34108</v>
      </c>
      <c r="D17522" s="159">
        <v>1</v>
      </c>
    </row>
    <row r="17523" spans="3:4" x14ac:dyDescent="0.25">
      <c r="C17523" s="159" t="s">
        <v>34109</v>
      </c>
      <c r="D17523" s="159">
        <v>1</v>
      </c>
    </row>
    <row r="17524" spans="3:4" x14ac:dyDescent="0.25">
      <c r="C17524" s="159" t="s">
        <v>34110</v>
      </c>
      <c r="D17524" s="159">
        <v>1</v>
      </c>
    </row>
    <row r="17525" spans="3:4" x14ac:dyDescent="0.25">
      <c r="C17525" s="159" t="s">
        <v>34111</v>
      </c>
      <c r="D17525" s="159">
        <v>1</v>
      </c>
    </row>
    <row r="17526" spans="3:4" x14ac:dyDescent="0.25">
      <c r="C17526" s="159" t="s">
        <v>34112</v>
      </c>
      <c r="D17526" s="159">
        <v>1</v>
      </c>
    </row>
    <row r="17527" spans="3:4" x14ac:dyDescent="0.25">
      <c r="C17527" s="159" t="s">
        <v>34113</v>
      </c>
      <c r="D17527" s="159">
        <v>1</v>
      </c>
    </row>
    <row r="17528" spans="3:4" x14ac:dyDescent="0.25">
      <c r="C17528" s="159" t="s">
        <v>34114</v>
      </c>
      <c r="D17528" s="159">
        <v>1</v>
      </c>
    </row>
    <row r="17529" spans="3:4" x14ac:dyDescent="0.25">
      <c r="C17529" s="159" t="s">
        <v>34115</v>
      </c>
      <c r="D17529" s="159">
        <v>1</v>
      </c>
    </row>
    <row r="17530" spans="3:4" x14ac:dyDescent="0.25">
      <c r="C17530" s="159" t="s">
        <v>34116</v>
      </c>
      <c r="D17530" s="159">
        <v>1</v>
      </c>
    </row>
    <row r="17531" spans="3:4" x14ac:dyDescent="0.25">
      <c r="C17531" s="159" t="s">
        <v>34117</v>
      </c>
      <c r="D17531" s="159">
        <v>1</v>
      </c>
    </row>
    <row r="17532" spans="3:4" x14ac:dyDescent="0.25">
      <c r="C17532" s="159" t="s">
        <v>34118</v>
      </c>
      <c r="D17532" s="159">
        <v>1</v>
      </c>
    </row>
    <row r="17533" spans="3:4" x14ac:dyDescent="0.25">
      <c r="C17533" s="159" t="s">
        <v>34119</v>
      </c>
      <c r="D17533" s="159">
        <v>1</v>
      </c>
    </row>
    <row r="17534" spans="3:4" x14ac:dyDescent="0.25">
      <c r="C17534" s="159" t="s">
        <v>34120</v>
      </c>
      <c r="D17534" s="159">
        <v>1</v>
      </c>
    </row>
    <row r="17535" spans="3:4" x14ac:dyDescent="0.25">
      <c r="C17535" s="159" t="s">
        <v>34121</v>
      </c>
      <c r="D17535" s="159">
        <v>1</v>
      </c>
    </row>
    <row r="17536" spans="3:4" x14ac:dyDescent="0.25">
      <c r="C17536" s="159" t="s">
        <v>34122</v>
      </c>
      <c r="D17536" s="159">
        <v>1</v>
      </c>
    </row>
    <row r="17537" spans="3:4" x14ac:dyDescent="0.25">
      <c r="C17537" s="159" t="s">
        <v>34123</v>
      </c>
      <c r="D17537" s="159">
        <v>1</v>
      </c>
    </row>
    <row r="17538" spans="3:4" x14ac:dyDescent="0.25">
      <c r="C17538" s="159" t="s">
        <v>34124</v>
      </c>
      <c r="D17538" s="159">
        <v>1</v>
      </c>
    </row>
    <row r="17539" spans="3:4" x14ac:dyDescent="0.25">
      <c r="C17539" s="159" t="s">
        <v>34125</v>
      </c>
      <c r="D17539" s="159">
        <v>1</v>
      </c>
    </row>
    <row r="17540" spans="3:4" x14ac:dyDescent="0.25">
      <c r="C17540" s="159" t="s">
        <v>34126</v>
      </c>
      <c r="D17540" s="159">
        <v>1</v>
      </c>
    </row>
    <row r="17541" spans="3:4" x14ac:dyDescent="0.25">
      <c r="C17541" s="159" t="s">
        <v>34127</v>
      </c>
      <c r="D17541" s="159">
        <v>1</v>
      </c>
    </row>
    <row r="17542" spans="3:4" x14ac:dyDescent="0.25">
      <c r="C17542" s="159" t="s">
        <v>34128</v>
      </c>
      <c r="D17542" s="159">
        <v>1</v>
      </c>
    </row>
    <row r="17543" spans="3:4" x14ac:dyDescent="0.25">
      <c r="C17543" s="159" t="s">
        <v>34129</v>
      </c>
      <c r="D17543" s="159">
        <v>1</v>
      </c>
    </row>
    <row r="17544" spans="3:4" x14ac:dyDescent="0.25">
      <c r="C17544" s="159" t="s">
        <v>34130</v>
      </c>
      <c r="D17544" s="159">
        <v>1</v>
      </c>
    </row>
    <row r="17545" spans="3:4" x14ac:dyDescent="0.25">
      <c r="C17545" s="159" t="s">
        <v>34131</v>
      </c>
      <c r="D17545" s="159">
        <v>1</v>
      </c>
    </row>
    <row r="17546" spans="3:4" x14ac:dyDescent="0.25">
      <c r="C17546" s="159" t="s">
        <v>34132</v>
      </c>
      <c r="D17546" s="159">
        <v>1</v>
      </c>
    </row>
    <row r="17547" spans="3:4" x14ac:dyDescent="0.25">
      <c r="C17547" s="159" t="s">
        <v>34133</v>
      </c>
      <c r="D17547" s="159">
        <v>1</v>
      </c>
    </row>
    <row r="17548" spans="3:4" x14ac:dyDescent="0.25">
      <c r="C17548" s="159" t="s">
        <v>34134</v>
      </c>
      <c r="D17548" s="159">
        <v>1</v>
      </c>
    </row>
    <row r="17549" spans="3:4" x14ac:dyDescent="0.25">
      <c r="C17549" s="159" t="s">
        <v>34135</v>
      </c>
      <c r="D17549" s="159">
        <v>1</v>
      </c>
    </row>
    <row r="17550" spans="3:4" x14ac:dyDescent="0.25">
      <c r="C17550" s="159" t="s">
        <v>34136</v>
      </c>
      <c r="D17550" s="159">
        <v>1</v>
      </c>
    </row>
    <row r="17551" spans="3:4" x14ac:dyDescent="0.25">
      <c r="C17551" s="159" t="s">
        <v>34322</v>
      </c>
      <c r="D17551" s="159">
        <v>1</v>
      </c>
    </row>
    <row r="17552" spans="3:4" x14ac:dyDescent="0.25">
      <c r="C17552" s="159" t="s">
        <v>34323</v>
      </c>
      <c r="D17552" s="159">
        <v>1</v>
      </c>
    </row>
    <row r="17553" spans="3:4" x14ac:dyDescent="0.25">
      <c r="C17553" s="159" t="s">
        <v>34324</v>
      </c>
      <c r="D17553" s="159">
        <v>1</v>
      </c>
    </row>
    <row r="17554" spans="3:4" x14ac:dyDescent="0.25">
      <c r="C17554" s="159" t="s">
        <v>34325</v>
      </c>
      <c r="D17554" s="159">
        <v>1</v>
      </c>
    </row>
    <row r="17555" spans="3:4" x14ac:dyDescent="0.25">
      <c r="C17555" s="159" t="s">
        <v>34326</v>
      </c>
      <c r="D17555" s="159">
        <v>1</v>
      </c>
    </row>
    <row r="17556" spans="3:4" x14ac:dyDescent="0.25">
      <c r="C17556" s="159" t="s">
        <v>34327</v>
      </c>
      <c r="D17556" s="159">
        <v>1</v>
      </c>
    </row>
    <row r="17557" spans="3:4" x14ac:dyDescent="0.25">
      <c r="C17557" s="159" t="s">
        <v>34328</v>
      </c>
      <c r="D17557" s="159">
        <v>1</v>
      </c>
    </row>
    <row r="17558" spans="3:4" x14ac:dyDescent="0.25">
      <c r="C17558" s="159" t="s">
        <v>34329</v>
      </c>
      <c r="D17558" s="159">
        <v>1</v>
      </c>
    </row>
    <row r="17559" spans="3:4" x14ac:dyDescent="0.25">
      <c r="C17559" s="159" t="s">
        <v>34330</v>
      </c>
      <c r="D17559" s="159">
        <v>1</v>
      </c>
    </row>
    <row r="17560" spans="3:4" x14ac:dyDescent="0.25">
      <c r="C17560" s="159" t="s">
        <v>34331</v>
      </c>
      <c r="D17560" s="159">
        <v>1</v>
      </c>
    </row>
    <row r="17561" spans="3:4" x14ac:dyDescent="0.25">
      <c r="C17561" s="159" t="s">
        <v>34332</v>
      </c>
      <c r="D17561" s="159">
        <v>1</v>
      </c>
    </row>
    <row r="17562" spans="3:4" x14ac:dyDescent="0.25">
      <c r="C17562" s="159" t="s">
        <v>34333</v>
      </c>
      <c r="D17562" s="159">
        <v>1</v>
      </c>
    </row>
    <row r="17563" spans="3:4" x14ac:dyDescent="0.25">
      <c r="C17563" s="159" t="s">
        <v>34334</v>
      </c>
      <c r="D17563" s="159">
        <v>1</v>
      </c>
    </row>
    <row r="17564" spans="3:4" x14ac:dyDescent="0.25">
      <c r="C17564" s="159" t="s">
        <v>34335</v>
      </c>
      <c r="D17564" s="159">
        <v>1</v>
      </c>
    </row>
    <row r="17565" spans="3:4" x14ac:dyDescent="0.25">
      <c r="C17565" s="159" t="s">
        <v>34336</v>
      </c>
      <c r="D17565" s="159">
        <v>1</v>
      </c>
    </row>
    <row r="17566" spans="3:4" x14ac:dyDescent="0.25">
      <c r="C17566" s="159" t="s">
        <v>34337</v>
      </c>
      <c r="D17566" s="159">
        <v>1</v>
      </c>
    </row>
    <row r="17567" spans="3:4" x14ac:dyDescent="0.25">
      <c r="C17567" s="159" t="s">
        <v>34338</v>
      </c>
      <c r="D17567" s="159">
        <v>1</v>
      </c>
    </row>
    <row r="17568" spans="3:4" x14ac:dyDescent="0.25">
      <c r="C17568" s="159" t="s">
        <v>34339</v>
      </c>
      <c r="D17568" s="159">
        <v>1</v>
      </c>
    </row>
    <row r="17569" spans="3:4" x14ac:dyDescent="0.25">
      <c r="C17569" s="159" t="s">
        <v>34340</v>
      </c>
      <c r="D17569" s="159">
        <v>1</v>
      </c>
    </row>
    <row r="17570" spans="3:4" x14ac:dyDescent="0.25">
      <c r="C17570" s="159" t="s">
        <v>34341</v>
      </c>
      <c r="D17570" s="159">
        <v>1</v>
      </c>
    </row>
    <row r="17571" spans="3:4" x14ac:dyDescent="0.25">
      <c r="C17571" s="159" t="s">
        <v>34178</v>
      </c>
      <c r="D17571" s="159">
        <v>1</v>
      </c>
    </row>
    <row r="17572" spans="3:4" x14ac:dyDescent="0.25">
      <c r="C17572" s="159" t="s">
        <v>34179</v>
      </c>
      <c r="D17572" s="159">
        <v>1</v>
      </c>
    </row>
    <row r="17573" spans="3:4" x14ac:dyDescent="0.25">
      <c r="C17573" s="159" t="s">
        <v>34180</v>
      </c>
      <c r="D17573" s="159">
        <v>1</v>
      </c>
    </row>
    <row r="17574" spans="3:4" x14ac:dyDescent="0.25">
      <c r="C17574" s="159" t="s">
        <v>34181</v>
      </c>
      <c r="D17574" s="159">
        <v>1</v>
      </c>
    </row>
    <row r="17575" spans="3:4" x14ac:dyDescent="0.25">
      <c r="C17575" s="159" t="s">
        <v>34182</v>
      </c>
      <c r="D17575" s="159">
        <v>1</v>
      </c>
    </row>
    <row r="17576" spans="3:4" x14ac:dyDescent="0.25">
      <c r="C17576" s="159" t="s">
        <v>34183</v>
      </c>
      <c r="D17576" s="159">
        <v>1</v>
      </c>
    </row>
    <row r="17577" spans="3:4" x14ac:dyDescent="0.25">
      <c r="C17577" s="159" t="s">
        <v>34184</v>
      </c>
      <c r="D17577" s="159">
        <v>1</v>
      </c>
    </row>
    <row r="17578" spans="3:4" x14ac:dyDescent="0.25">
      <c r="C17578" s="159" t="s">
        <v>34185</v>
      </c>
      <c r="D17578" s="159">
        <v>1</v>
      </c>
    </row>
    <row r="17579" spans="3:4" x14ac:dyDescent="0.25">
      <c r="C17579" s="159" t="s">
        <v>34186</v>
      </c>
      <c r="D17579" s="159">
        <v>1</v>
      </c>
    </row>
    <row r="17580" spans="3:4" x14ac:dyDescent="0.25">
      <c r="C17580" s="159" t="s">
        <v>34187</v>
      </c>
      <c r="D17580" s="159">
        <v>1</v>
      </c>
    </row>
    <row r="17581" spans="3:4" x14ac:dyDescent="0.25">
      <c r="C17581" s="159" t="s">
        <v>34188</v>
      </c>
      <c r="D17581" s="159">
        <v>1</v>
      </c>
    </row>
    <row r="17582" spans="3:4" x14ac:dyDescent="0.25">
      <c r="C17582" s="159" t="s">
        <v>34189</v>
      </c>
      <c r="D17582" s="159">
        <v>1</v>
      </c>
    </row>
    <row r="17583" spans="3:4" x14ac:dyDescent="0.25">
      <c r="C17583" s="159" t="s">
        <v>34190</v>
      </c>
      <c r="D17583" s="159">
        <v>1</v>
      </c>
    </row>
    <row r="17584" spans="3:4" x14ac:dyDescent="0.25">
      <c r="C17584" s="159" t="s">
        <v>34191</v>
      </c>
      <c r="D17584" s="159">
        <v>1</v>
      </c>
    </row>
    <row r="17585" spans="3:4" x14ac:dyDescent="0.25">
      <c r="C17585" s="159" t="s">
        <v>34192</v>
      </c>
      <c r="D17585" s="159">
        <v>1</v>
      </c>
    </row>
    <row r="17586" spans="3:4" x14ac:dyDescent="0.25">
      <c r="C17586" s="159" t="s">
        <v>34193</v>
      </c>
      <c r="D17586" s="159">
        <v>1</v>
      </c>
    </row>
    <row r="17587" spans="3:4" x14ac:dyDescent="0.25">
      <c r="C17587" s="159" t="s">
        <v>34194</v>
      </c>
      <c r="D17587" s="159">
        <v>1</v>
      </c>
    </row>
    <row r="17588" spans="3:4" x14ac:dyDescent="0.25">
      <c r="C17588" s="159" t="s">
        <v>34195</v>
      </c>
      <c r="D17588" s="159">
        <v>1</v>
      </c>
    </row>
    <row r="17589" spans="3:4" x14ac:dyDescent="0.25">
      <c r="C17589" s="159" t="s">
        <v>34196</v>
      </c>
      <c r="D17589" s="159">
        <v>1</v>
      </c>
    </row>
    <row r="17590" spans="3:4" x14ac:dyDescent="0.25">
      <c r="C17590" s="159" t="s">
        <v>34197</v>
      </c>
      <c r="D17590" s="159">
        <v>1</v>
      </c>
    </row>
    <row r="17591" spans="3:4" x14ac:dyDescent="0.25">
      <c r="C17591" s="159" t="s">
        <v>34198</v>
      </c>
      <c r="D17591" s="159">
        <v>1</v>
      </c>
    </row>
    <row r="17592" spans="3:4" x14ac:dyDescent="0.25">
      <c r="C17592" s="159" t="s">
        <v>34199</v>
      </c>
      <c r="D17592" s="159">
        <v>1</v>
      </c>
    </row>
    <row r="17593" spans="3:4" x14ac:dyDescent="0.25">
      <c r="C17593" s="159" t="s">
        <v>34200</v>
      </c>
      <c r="D17593" s="159">
        <v>1</v>
      </c>
    </row>
    <row r="17594" spans="3:4" x14ac:dyDescent="0.25">
      <c r="C17594" s="159" t="s">
        <v>34201</v>
      </c>
      <c r="D17594" s="159">
        <v>1</v>
      </c>
    </row>
    <row r="17595" spans="3:4" x14ac:dyDescent="0.25">
      <c r="C17595" s="159" t="s">
        <v>34202</v>
      </c>
      <c r="D17595" s="159">
        <v>1</v>
      </c>
    </row>
    <row r="17596" spans="3:4" x14ac:dyDescent="0.25">
      <c r="C17596" s="159" t="s">
        <v>34203</v>
      </c>
      <c r="D17596" s="159">
        <v>1</v>
      </c>
    </row>
    <row r="17597" spans="3:4" x14ac:dyDescent="0.25">
      <c r="C17597" s="159" t="s">
        <v>34204</v>
      </c>
      <c r="D17597" s="159">
        <v>1</v>
      </c>
    </row>
    <row r="17598" spans="3:4" x14ac:dyDescent="0.25">
      <c r="C17598" s="159" t="s">
        <v>34205</v>
      </c>
      <c r="D17598" s="159">
        <v>1</v>
      </c>
    </row>
    <row r="17599" spans="3:4" x14ac:dyDescent="0.25">
      <c r="C17599" s="159" t="s">
        <v>34206</v>
      </c>
      <c r="D17599" s="159">
        <v>1</v>
      </c>
    </row>
    <row r="17600" spans="3:4" x14ac:dyDescent="0.25">
      <c r="C17600" s="159" t="s">
        <v>34207</v>
      </c>
      <c r="D17600" s="159">
        <v>1</v>
      </c>
    </row>
    <row r="17601" spans="3:4" x14ac:dyDescent="0.25">
      <c r="C17601" s="159" t="s">
        <v>34208</v>
      </c>
      <c r="D17601" s="159">
        <v>1</v>
      </c>
    </row>
    <row r="17602" spans="3:4" x14ac:dyDescent="0.25">
      <c r="C17602" s="159" t="s">
        <v>34209</v>
      </c>
      <c r="D17602" s="159">
        <v>1</v>
      </c>
    </row>
    <row r="17603" spans="3:4" x14ac:dyDescent="0.25">
      <c r="C17603" s="159" t="s">
        <v>34210</v>
      </c>
      <c r="D17603" s="159">
        <v>1</v>
      </c>
    </row>
    <row r="17604" spans="3:4" x14ac:dyDescent="0.25">
      <c r="C17604" s="159" t="s">
        <v>34211</v>
      </c>
      <c r="D17604" s="159">
        <v>1</v>
      </c>
    </row>
    <row r="17605" spans="3:4" x14ac:dyDescent="0.25">
      <c r="C17605" s="159" t="s">
        <v>34212</v>
      </c>
      <c r="D17605" s="159">
        <v>1</v>
      </c>
    </row>
    <row r="17606" spans="3:4" x14ac:dyDescent="0.25">
      <c r="C17606" s="159" t="s">
        <v>34213</v>
      </c>
      <c r="D17606" s="159">
        <v>1</v>
      </c>
    </row>
    <row r="17607" spans="3:4" x14ac:dyDescent="0.25">
      <c r="C17607" s="159" t="s">
        <v>34214</v>
      </c>
      <c r="D17607" s="159">
        <v>1</v>
      </c>
    </row>
    <row r="17608" spans="3:4" x14ac:dyDescent="0.25">
      <c r="C17608" s="159" t="s">
        <v>34215</v>
      </c>
      <c r="D17608" s="159">
        <v>1</v>
      </c>
    </row>
    <row r="17609" spans="3:4" x14ac:dyDescent="0.25">
      <c r="C17609" s="159" t="s">
        <v>34216</v>
      </c>
      <c r="D17609" s="159">
        <v>1</v>
      </c>
    </row>
    <row r="17610" spans="3:4" x14ac:dyDescent="0.25">
      <c r="C17610" s="159" t="s">
        <v>34217</v>
      </c>
      <c r="D17610" s="159">
        <v>1</v>
      </c>
    </row>
    <row r="17611" spans="3:4" x14ac:dyDescent="0.25">
      <c r="C17611" s="159" t="s">
        <v>34218</v>
      </c>
      <c r="D17611" s="159">
        <v>1</v>
      </c>
    </row>
    <row r="17612" spans="3:4" x14ac:dyDescent="0.25">
      <c r="C17612" s="159" t="s">
        <v>34219</v>
      </c>
      <c r="D17612" s="159">
        <v>1</v>
      </c>
    </row>
    <row r="17613" spans="3:4" x14ac:dyDescent="0.25">
      <c r="C17613" s="159" t="s">
        <v>34220</v>
      </c>
      <c r="D17613" s="159">
        <v>1</v>
      </c>
    </row>
    <row r="17614" spans="3:4" x14ac:dyDescent="0.25">
      <c r="C17614" s="159" t="s">
        <v>34221</v>
      </c>
      <c r="D17614" s="159">
        <v>1</v>
      </c>
    </row>
    <row r="17615" spans="3:4" x14ac:dyDescent="0.25">
      <c r="C17615" s="159" t="s">
        <v>34222</v>
      </c>
      <c r="D17615" s="159">
        <v>1</v>
      </c>
    </row>
    <row r="17616" spans="3:4" x14ac:dyDescent="0.25">
      <c r="C17616" s="159" t="s">
        <v>34223</v>
      </c>
      <c r="D17616" s="159">
        <v>1</v>
      </c>
    </row>
    <row r="17617" spans="3:4" x14ac:dyDescent="0.25">
      <c r="C17617" s="159" t="s">
        <v>34224</v>
      </c>
      <c r="D17617" s="159">
        <v>1</v>
      </c>
    </row>
    <row r="17618" spans="3:4" x14ac:dyDescent="0.25">
      <c r="C17618" s="159" t="s">
        <v>34225</v>
      </c>
      <c r="D17618" s="159">
        <v>1</v>
      </c>
    </row>
    <row r="17619" spans="3:4" x14ac:dyDescent="0.25">
      <c r="C17619" s="159" t="s">
        <v>34226</v>
      </c>
      <c r="D17619" s="159">
        <v>1</v>
      </c>
    </row>
    <row r="17620" spans="3:4" x14ac:dyDescent="0.25">
      <c r="C17620" s="159" t="s">
        <v>34227</v>
      </c>
      <c r="D17620" s="159">
        <v>1</v>
      </c>
    </row>
    <row r="17621" spans="3:4" x14ac:dyDescent="0.25">
      <c r="C17621" s="159" t="s">
        <v>34228</v>
      </c>
      <c r="D17621" s="159">
        <v>1</v>
      </c>
    </row>
    <row r="17622" spans="3:4" x14ac:dyDescent="0.25">
      <c r="C17622" s="159" t="s">
        <v>34229</v>
      </c>
      <c r="D17622" s="159">
        <v>1</v>
      </c>
    </row>
    <row r="17623" spans="3:4" x14ac:dyDescent="0.25">
      <c r="C17623" s="159" t="s">
        <v>34230</v>
      </c>
      <c r="D17623" s="159">
        <v>1</v>
      </c>
    </row>
    <row r="17624" spans="3:4" x14ac:dyDescent="0.25">
      <c r="C17624" s="159" t="s">
        <v>34231</v>
      </c>
      <c r="D17624" s="159">
        <v>1</v>
      </c>
    </row>
    <row r="17625" spans="3:4" x14ac:dyDescent="0.25">
      <c r="C17625" s="159" t="s">
        <v>34232</v>
      </c>
      <c r="D17625" s="159">
        <v>1</v>
      </c>
    </row>
    <row r="17626" spans="3:4" x14ac:dyDescent="0.25">
      <c r="C17626" s="159" t="s">
        <v>34233</v>
      </c>
      <c r="D17626" s="159">
        <v>1</v>
      </c>
    </row>
    <row r="17627" spans="3:4" x14ac:dyDescent="0.25">
      <c r="C17627" s="159" t="s">
        <v>34234</v>
      </c>
      <c r="D17627" s="159">
        <v>1</v>
      </c>
    </row>
    <row r="17628" spans="3:4" x14ac:dyDescent="0.25">
      <c r="C17628" s="159" t="s">
        <v>34235</v>
      </c>
      <c r="D17628" s="159">
        <v>1</v>
      </c>
    </row>
    <row r="17629" spans="3:4" x14ac:dyDescent="0.25">
      <c r="C17629" s="159" t="s">
        <v>34236</v>
      </c>
      <c r="D17629" s="159">
        <v>1</v>
      </c>
    </row>
    <row r="17630" spans="3:4" x14ac:dyDescent="0.25">
      <c r="C17630" s="159" t="s">
        <v>34237</v>
      </c>
      <c r="D17630" s="159">
        <v>1</v>
      </c>
    </row>
    <row r="17631" spans="3:4" x14ac:dyDescent="0.25">
      <c r="C17631" s="159" t="s">
        <v>34568</v>
      </c>
      <c r="D17631" s="159">
        <v>1</v>
      </c>
    </row>
    <row r="17632" spans="3:4" x14ac:dyDescent="0.25">
      <c r="C17632" s="159" t="s">
        <v>34569</v>
      </c>
      <c r="D17632" s="159">
        <v>1</v>
      </c>
    </row>
    <row r="17633" spans="3:4" x14ac:dyDescent="0.25">
      <c r="C17633" s="159" t="s">
        <v>34570</v>
      </c>
      <c r="D17633" s="159">
        <v>1</v>
      </c>
    </row>
    <row r="17634" spans="3:4" x14ac:dyDescent="0.25">
      <c r="C17634" s="159" t="s">
        <v>34571</v>
      </c>
      <c r="D17634" s="159">
        <v>1</v>
      </c>
    </row>
    <row r="17635" spans="3:4" x14ac:dyDescent="0.25">
      <c r="C17635" s="159" t="s">
        <v>34572</v>
      </c>
      <c r="D17635" s="159">
        <v>1</v>
      </c>
    </row>
    <row r="17636" spans="3:4" x14ac:dyDescent="0.25">
      <c r="C17636" s="159" t="s">
        <v>34573</v>
      </c>
      <c r="D17636" s="159">
        <v>1</v>
      </c>
    </row>
    <row r="17637" spans="3:4" x14ac:dyDescent="0.25">
      <c r="C17637" s="159" t="s">
        <v>34574</v>
      </c>
      <c r="D17637" s="159">
        <v>1</v>
      </c>
    </row>
    <row r="17638" spans="3:4" x14ac:dyDescent="0.25">
      <c r="C17638" s="159" t="s">
        <v>34575</v>
      </c>
      <c r="D17638" s="159">
        <v>1</v>
      </c>
    </row>
    <row r="17639" spans="3:4" x14ac:dyDescent="0.25">
      <c r="C17639" s="159" t="s">
        <v>34576</v>
      </c>
      <c r="D17639" s="159">
        <v>1</v>
      </c>
    </row>
    <row r="17640" spans="3:4" x14ac:dyDescent="0.25">
      <c r="C17640" s="159" t="s">
        <v>34577</v>
      </c>
      <c r="D17640" s="159">
        <v>1</v>
      </c>
    </row>
    <row r="17641" spans="3:4" x14ac:dyDescent="0.25">
      <c r="C17641" s="159" t="s">
        <v>34578</v>
      </c>
      <c r="D17641" s="159">
        <v>1</v>
      </c>
    </row>
    <row r="17642" spans="3:4" x14ac:dyDescent="0.25">
      <c r="C17642" s="159" t="s">
        <v>34579</v>
      </c>
      <c r="D17642" s="159">
        <v>1</v>
      </c>
    </row>
    <row r="17643" spans="3:4" x14ac:dyDescent="0.25">
      <c r="C17643" s="159" t="s">
        <v>34580</v>
      </c>
      <c r="D17643" s="159">
        <v>1</v>
      </c>
    </row>
    <row r="17644" spans="3:4" x14ac:dyDescent="0.25">
      <c r="C17644" s="159" t="s">
        <v>34581</v>
      </c>
      <c r="D17644" s="159">
        <v>1</v>
      </c>
    </row>
    <row r="17645" spans="3:4" x14ac:dyDescent="0.25">
      <c r="C17645" s="159" t="s">
        <v>34582</v>
      </c>
      <c r="D17645" s="159">
        <v>1</v>
      </c>
    </row>
    <row r="17646" spans="3:4" x14ac:dyDescent="0.25">
      <c r="C17646" s="159" t="s">
        <v>34583</v>
      </c>
      <c r="D17646" s="159">
        <v>1</v>
      </c>
    </row>
    <row r="17647" spans="3:4" x14ac:dyDescent="0.25">
      <c r="C17647" s="159" t="s">
        <v>34584</v>
      </c>
      <c r="D17647" s="159">
        <v>1</v>
      </c>
    </row>
    <row r="17648" spans="3:4" x14ac:dyDescent="0.25">
      <c r="C17648" s="159" t="s">
        <v>34585</v>
      </c>
      <c r="D17648" s="159">
        <v>1</v>
      </c>
    </row>
    <row r="17649" spans="3:4" x14ac:dyDescent="0.25">
      <c r="C17649" s="159" t="s">
        <v>34586</v>
      </c>
      <c r="D17649" s="159">
        <v>1</v>
      </c>
    </row>
    <row r="17650" spans="3:4" x14ac:dyDescent="0.25">
      <c r="C17650" s="159" t="s">
        <v>34587</v>
      </c>
      <c r="D17650" s="159">
        <v>1</v>
      </c>
    </row>
    <row r="17651" spans="3:4" x14ac:dyDescent="0.25">
      <c r="C17651" s="159" t="s">
        <v>34588</v>
      </c>
      <c r="D17651" s="159">
        <v>1</v>
      </c>
    </row>
    <row r="17652" spans="3:4" x14ac:dyDescent="0.25">
      <c r="C17652" s="159" t="s">
        <v>34589</v>
      </c>
      <c r="D17652" s="159">
        <v>1</v>
      </c>
    </row>
    <row r="17653" spans="3:4" x14ac:dyDescent="0.25">
      <c r="C17653" s="159" t="s">
        <v>34590</v>
      </c>
      <c r="D17653" s="159">
        <v>1</v>
      </c>
    </row>
    <row r="17654" spans="3:4" x14ac:dyDescent="0.25">
      <c r="C17654" s="159" t="s">
        <v>34591</v>
      </c>
      <c r="D17654" s="159">
        <v>1</v>
      </c>
    </row>
    <row r="17655" spans="3:4" x14ac:dyDescent="0.25">
      <c r="C17655" s="159" t="s">
        <v>34592</v>
      </c>
      <c r="D17655" s="159">
        <v>1</v>
      </c>
    </row>
    <row r="17656" spans="3:4" x14ac:dyDescent="0.25">
      <c r="C17656" s="159" t="s">
        <v>34593</v>
      </c>
      <c r="D17656" s="159">
        <v>1</v>
      </c>
    </row>
    <row r="17657" spans="3:4" x14ac:dyDescent="0.25">
      <c r="C17657" s="159" t="s">
        <v>34594</v>
      </c>
      <c r="D17657" s="159">
        <v>1</v>
      </c>
    </row>
    <row r="17658" spans="3:4" x14ac:dyDescent="0.25">
      <c r="C17658" s="159" t="s">
        <v>34595</v>
      </c>
      <c r="D17658" s="159">
        <v>1</v>
      </c>
    </row>
    <row r="17659" spans="3:4" x14ac:dyDescent="0.25">
      <c r="C17659" s="159" t="s">
        <v>34596</v>
      </c>
      <c r="D17659" s="159">
        <v>1</v>
      </c>
    </row>
    <row r="17660" spans="3:4" x14ac:dyDescent="0.25">
      <c r="C17660" s="159" t="s">
        <v>34597</v>
      </c>
      <c r="D17660" s="159">
        <v>1</v>
      </c>
    </row>
    <row r="17661" spans="3:4" x14ac:dyDescent="0.25">
      <c r="C17661" s="159" t="s">
        <v>34598</v>
      </c>
      <c r="D17661" s="159">
        <v>1</v>
      </c>
    </row>
    <row r="17662" spans="3:4" x14ac:dyDescent="0.25">
      <c r="C17662" s="159" t="s">
        <v>34599</v>
      </c>
      <c r="D17662" s="159">
        <v>1</v>
      </c>
    </row>
    <row r="17663" spans="3:4" x14ac:dyDescent="0.25">
      <c r="C17663" s="159" t="s">
        <v>34600</v>
      </c>
      <c r="D17663" s="159">
        <v>1</v>
      </c>
    </row>
    <row r="17664" spans="3:4" x14ac:dyDescent="0.25">
      <c r="C17664" s="159" t="s">
        <v>34601</v>
      </c>
      <c r="D17664" s="159">
        <v>1</v>
      </c>
    </row>
    <row r="17665" spans="3:4" x14ac:dyDescent="0.25">
      <c r="C17665" s="159" t="s">
        <v>34602</v>
      </c>
      <c r="D17665" s="159">
        <v>1</v>
      </c>
    </row>
    <row r="17666" spans="3:4" x14ac:dyDescent="0.25">
      <c r="C17666" s="159" t="s">
        <v>34603</v>
      </c>
      <c r="D17666" s="159">
        <v>1</v>
      </c>
    </row>
    <row r="17667" spans="3:4" x14ac:dyDescent="0.25">
      <c r="C17667" s="159" t="s">
        <v>34604</v>
      </c>
      <c r="D17667" s="159">
        <v>1</v>
      </c>
    </row>
    <row r="17668" spans="3:4" x14ac:dyDescent="0.25">
      <c r="C17668" s="159" t="s">
        <v>34605</v>
      </c>
      <c r="D17668" s="159">
        <v>1</v>
      </c>
    </row>
    <row r="17669" spans="3:4" x14ac:dyDescent="0.25">
      <c r="C17669" s="159" t="s">
        <v>34606</v>
      </c>
      <c r="D17669" s="159">
        <v>1</v>
      </c>
    </row>
    <row r="17670" spans="3:4" x14ac:dyDescent="0.25">
      <c r="C17670" s="159" t="s">
        <v>34607</v>
      </c>
      <c r="D17670" s="159">
        <v>1</v>
      </c>
    </row>
    <row r="17671" spans="3:4" x14ac:dyDescent="0.25">
      <c r="C17671" s="159" t="s">
        <v>34608</v>
      </c>
      <c r="D17671" s="159">
        <v>1</v>
      </c>
    </row>
    <row r="17672" spans="3:4" x14ac:dyDescent="0.25">
      <c r="C17672" s="159" t="s">
        <v>34609</v>
      </c>
      <c r="D17672" s="159">
        <v>1</v>
      </c>
    </row>
    <row r="17673" spans="3:4" x14ac:dyDescent="0.25">
      <c r="C17673" s="159" t="s">
        <v>34610</v>
      </c>
      <c r="D17673" s="159">
        <v>1</v>
      </c>
    </row>
    <row r="17674" spans="3:4" x14ac:dyDescent="0.25">
      <c r="C17674" s="159" t="s">
        <v>34611</v>
      </c>
      <c r="D17674" s="159">
        <v>1</v>
      </c>
    </row>
    <row r="17675" spans="3:4" x14ac:dyDescent="0.25">
      <c r="C17675" s="159" t="s">
        <v>34612</v>
      </c>
      <c r="D17675" s="159">
        <v>1</v>
      </c>
    </row>
    <row r="17676" spans="3:4" x14ac:dyDescent="0.25">
      <c r="C17676" s="159" t="s">
        <v>34613</v>
      </c>
      <c r="D17676" s="159">
        <v>1</v>
      </c>
    </row>
    <row r="17677" spans="3:4" x14ac:dyDescent="0.25">
      <c r="C17677" s="159" t="s">
        <v>34614</v>
      </c>
      <c r="D17677" s="159">
        <v>1</v>
      </c>
    </row>
    <row r="17678" spans="3:4" x14ac:dyDescent="0.25">
      <c r="C17678" s="159" t="s">
        <v>34615</v>
      </c>
      <c r="D17678" s="159">
        <v>1</v>
      </c>
    </row>
    <row r="17679" spans="3:4" x14ac:dyDescent="0.25">
      <c r="C17679" s="159" t="s">
        <v>34616</v>
      </c>
      <c r="D17679" s="159">
        <v>1</v>
      </c>
    </row>
    <row r="17680" spans="3:4" x14ac:dyDescent="0.25">
      <c r="C17680" s="159" t="s">
        <v>34617</v>
      </c>
      <c r="D17680" s="159">
        <v>1</v>
      </c>
    </row>
    <row r="17681" spans="3:4" x14ac:dyDescent="0.25">
      <c r="C17681" s="159" t="s">
        <v>34618</v>
      </c>
      <c r="D17681" s="159">
        <v>1</v>
      </c>
    </row>
    <row r="17682" spans="3:4" x14ac:dyDescent="0.25">
      <c r="C17682" s="159" t="s">
        <v>34619</v>
      </c>
      <c r="D17682" s="159">
        <v>1</v>
      </c>
    </row>
    <row r="17683" spans="3:4" x14ac:dyDescent="0.25">
      <c r="C17683" s="159" t="s">
        <v>34620</v>
      </c>
      <c r="D17683" s="159">
        <v>1</v>
      </c>
    </row>
    <row r="17684" spans="3:4" x14ac:dyDescent="0.25">
      <c r="C17684" s="159" t="s">
        <v>34621</v>
      </c>
      <c r="D17684" s="159">
        <v>1</v>
      </c>
    </row>
    <row r="17685" spans="3:4" x14ac:dyDescent="0.25">
      <c r="C17685" s="159" t="s">
        <v>34622</v>
      </c>
      <c r="D17685" s="159">
        <v>1</v>
      </c>
    </row>
    <row r="17686" spans="3:4" x14ac:dyDescent="0.25">
      <c r="C17686" s="159" t="s">
        <v>34623</v>
      </c>
      <c r="D17686" s="159">
        <v>1</v>
      </c>
    </row>
    <row r="17687" spans="3:4" x14ac:dyDescent="0.25">
      <c r="C17687" s="159" t="s">
        <v>34624</v>
      </c>
      <c r="D17687" s="159">
        <v>1</v>
      </c>
    </row>
    <row r="17688" spans="3:4" x14ac:dyDescent="0.25">
      <c r="C17688" s="159" t="s">
        <v>34625</v>
      </c>
      <c r="D17688" s="159">
        <v>1</v>
      </c>
    </row>
    <row r="17689" spans="3:4" x14ac:dyDescent="0.25">
      <c r="C17689" s="159" t="s">
        <v>34427</v>
      </c>
      <c r="D17689" s="159">
        <v>1</v>
      </c>
    </row>
    <row r="17690" spans="3:4" x14ac:dyDescent="0.25">
      <c r="C17690" s="159" t="s">
        <v>34428</v>
      </c>
      <c r="D17690" s="159">
        <v>1</v>
      </c>
    </row>
    <row r="17691" spans="3:4" x14ac:dyDescent="0.25">
      <c r="C17691" s="159" t="s">
        <v>34429</v>
      </c>
      <c r="D17691" s="159">
        <v>1</v>
      </c>
    </row>
    <row r="17692" spans="3:4" x14ac:dyDescent="0.25">
      <c r="C17692" s="159" t="s">
        <v>34430</v>
      </c>
      <c r="D17692" s="159">
        <v>1</v>
      </c>
    </row>
    <row r="17693" spans="3:4" x14ac:dyDescent="0.25">
      <c r="C17693" s="159" t="s">
        <v>34431</v>
      </c>
      <c r="D17693" s="159">
        <v>1</v>
      </c>
    </row>
    <row r="17694" spans="3:4" x14ac:dyDescent="0.25">
      <c r="C17694" s="159" t="s">
        <v>34432</v>
      </c>
      <c r="D17694" s="159">
        <v>1</v>
      </c>
    </row>
    <row r="17695" spans="3:4" x14ac:dyDescent="0.25">
      <c r="C17695" s="159" t="s">
        <v>34433</v>
      </c>
      <c r="D17695" s="159">
        <v>1</v>
      </c>
    </row>
    <row r="17696" spans="3:4" x14ac:dyDescent="0.25">
      <c r="C17696" s="159" t="s">
        <v>34434</v>
      </c>
      <c r="D17696" s="159">
        <v>1</v>
      </c>
    </row>
    <row r="17697" spans="3:4" x14ac:dyDescent="0.25">
      <c r="C17697" s="159" t="s">
        <v>34435</v>
      </c>
      <c r="D17697" s="159">
        <v>1</v>
      </c>
    </row>
    <row r="17698" spans="3:4" x14ac:dyDescent="0.25">
      <c r="C17698" s="159" t="s">
        <v>34317</v>
      </c>
      <c r="D17698" s="159">
        <v>1</v>
      </c>
    </row>
    <row r="17699" spans="3:4" x14ac:dyDescent="0.25">
      <c r="C17699" s="159" t="s">
        <v>34318</v>
      </c>
      <c r="D17699" s="159">
        <v>1</v>
      </c>
    </row>
    <row r="17700" spans="3:4" x14ac:dyDescent="0.25">
      <c r="C17700" s="159" t="s">
        <v>34319</v>
      </c>
      <c r="D17700" s="159">
        <v>1</v>
      </c>
    </row>
    <row r="17701" spans="3:4" x14ac:dyDescent="0.25">
      <c r="C17701" s="159" t="s">
        <v>34320</v>
      </c>
      <c r="D17701" s="159">
        <v>1</v>
      </c>
    </row>
    <row r="17702" spans="3:4" x14ac:dyDescent="0.25">
      <c r="C17702" s="159" t="s">
        <v>34321</v>
      </c>
      <c r="D17702" s="159">
        <v>1</v>
      </c>
    </row>
    <row r="17703" spans="3:4" x14ac:dyDescent="0.25">
      <c r="C17703" s="159" t="s">
        <v>34508</v>
      </c>
      <c r="D17703" s="159">
        <v>1</v>
      </c>
    </row>
    <row r="17704" spans="3:4" x14ac:dyDescent="0.25">
      <c r="C17704" s="159" t="s">
        <v>34509</v>
      </c>
      <c r="D17704" s="159">
        <v>1</v>
      </c>
    </row>
    <row r="17705" spans="3:4" x14ac:dyDescent="0.25">
      <c r="C17705" s="159" t="s">
        <v>34510</v>
      </c>
      <c r="D17705" s="159">
        <v>1</v>
      </c>
    </row>
    <row r="17706" spans="3:4" x14ac:dyDescent="0.25">
      <c r="C17706" s="159" t="s">
        <v>34511</v>
      </c>
      <c r="D17706" s="159">
        <v>1</v>
      </c>
    </row>
    <row r="17707" spans="3:4" x14ac:dyDescent="0.25">
      <c r="C17707" s="159" t="s">
        <v>34512</v>
      </c>
      <c r="D17707" s="159">
        <v>1</v>
      </c>
    </row>
    <row r="17708" spans="3:4" x14ac:dyDescent="0.25">
      <c r="C17708" s="159" t="s">
        <v>34513</v>
      </c>
      <c r="D17708" s="159">
        <v>1</v>
      </c>
    </row>
    <row r="17709" spans="3:4" x14ac:dyDescent="0.25">
      <c r="C17709" s="159" t="s">
        <v>34514</v>
      </c>
      <c r="D17709" s="159">
        <v>1</v>
      </c>
    </row>
    <row r="17710" spans="3:4" x14ac:dyDescent="0.25">
      <c r="C17710" s="159" t="s">
        <v>34515</v>
      </c>
      <c r="D17710" s="159">
        <v>1</v>
      </c>
    </row>
    <row r="17711" spans="3:4" x14ac:dyDescent="0.25">
      <c r="C17711" s="159" t="s">
        <v>34516</v>
      </c>
      <c r="D17711" s="159">
        <v>1</v>
      </c>
    </row>
    <row r="17712" spans="3:4" x14ac:dyDescent="0.25">
      <c r="C17712" s="159" t="s">
        <v>34517</v>
      </c>
      <c r="D17712" s="159">
        <v>1</v>
      </c>
    </row>
    <row r="17713" spans="3:4" x14ac:dyDescent="0.25">
      <c r="C17713" s="159" t="s">
        <v>34518</v>
      </c>
      <c r="D17713" s="159">
        <v>1</v>
      </c>
    </row>
    <row r="17714" spans="3:4" x14ac:dyDescent="0.25">
      <c r="C17714" s="159" t="s">
        <v>34519</v>
      </c>
      <c r="D17714" s="159">
        <v>1</v>
      </c>
    </row>
    <row r="17715" spans="3:4" x14ac:dyDescent="0.25">
      <c r="C17715" s="159" t="s">
        <v>34520</v>
      </c>
      <c r="D17715" s="159">
        <v>1</v>
      </c>
    </row>
    <row r="17716" spans="3:4" x14ac:dyDescent="0.25">
      <c r="C17716" s="159" t="s">
        <v>34521</v>
      </c>
      <c r="D17716" s="159">
        <v>1</v>
      </c>
    </row>
    <row r="17717" spans="3:4" x14ac:dyDescent="0.25">
      <c r="C17717" s="159" t="s">
        <v>34522</v>
      </c>
      <c r="D17717" s="159">
        <v>1</v>
      </c>
    </row>
    <row r="17718" spans="3:4" x14ac:dyDescent="0.25">
      <c r="C17718" s="159" t="s">
        <v>34523</v>
      </c>
      <c r="D17718" s="159">
        <v>1</v>
      </c>
    </row>
    <row r="17719" spans="3:4" x14ac:dyDescent="0.25">
      <c r="C17719" s="159" t="s">
        <v>34524</v>
      </c>
      <c r="D17719" s="159">
        <v>1</v>
      </c>
    </row>
    <row r="17720" spans="3:4" x14ac:dyDescent="0.25">
      <c r="C17720" s="159" t="s">
        <v>34525</v>
      </c>
      <c r="D17720" s="159">
        <v>1</v>
      </c>
    </row>
    <row r="17721" spans="3:4" x14ac:dyDescent="0.25">
      <c r="C17721" s="159" t="s">
        <v>34526</v>
      </c>
      <c r="D17721" s="159">
        <v>1</v>
      </c>
    </row>
    <row r="17722" spans="3:4" x14ac:dyDescent="0.25">
      <c r="C17722" s="159" t="s">
        <v>34527</v>
      </c>
      <c r="D17722" s="159">
        <v>1</v>
      </c>
    </row>
    <row r="17723" spans="3:4" x14ac:dyDescent="0.25">
      <c r="C17723" s="159" t="s">
        <v>34528</v>
      </c>
      <c r="D17723" s="159">
        <v>1</v>
      </c>
    </row>
    <row r="17724" spans="3:4" x14ac:dyDescent="0.25">
      <c r="C17724" s="159" t="s">
        <v>34529</v>
      </c>
      <c r="D17724" s="159">
        <v>1</v>
      </c>
    </row>
    <row r="17725" spans="3:4" x14ac:dyDescent="0.25">
      <c r="C17725" s="159" t="s">
        <v>34530</v>
      </c>
      <c r="D17725" s="159">
        <v>1</v>
      </c>
    </row>
    <row r="17726" spans="3:4" x14ac:dyDescent="0.25">
      <c r="C17726" s="159" t="s">
        <v>34531</v>
      </c>
      <c r="D17726" s="159">
        <v>1</v>
      </c>
    </row>
    <row r="17727" spans="3:4" x14ac:dyDescent="0.25">
      <c r="C17727" s="159" t="s">
        <v>34532</v>
      </c>
      <c r="D17727" s="159">
        <v>1</v>
      </c>
    </row>
    <row r="17728" spans="3:4" x14ac:dyDescent="0.25">
      <c r="C17728" s="159" t="s">
        <v>34533</v>
      </c>
      <c r="D17728" s="159">
        <v>1</v>
      </c>
    </row>
    <row r="17729" spans="3:4" x14ac:dyDescent="0.25">
      <c r="C17729" s="159" t="s">
        <v>34534</v>
      </c>
      <c r="D17729" s="159">
        <v>1</v>
      </c>
    </row>
    <row r="17730" spans="3:4" x14ac:dyDescent="0.25">
      <c r="C17730" s="159" t="s">
        <v>34535</v>
      </c>
      <c r="D17730" s="159">
        <v>1</v>
      </c>
    </row>
    <row r="17731" spans="3:4" x14ac:dyDescent="0.25">
      <c r="C17731" s="159" t="s">
        <v>34536</v>
      </c>
      <c r="D17731" s="159">
        <v>1</v>
      </c>
    </row>
    <row r="17732" spans="3:4" x14ac:dyDescent="0.25">
      <c r="C17732" s="159" t="s">
        <v>34537</v>
      </c>
      <c r="D17732" s="159">
        <v>1</v>
      </c>
    </row>
    <row r="17733" spans="3:4" x14ac:dyDescent="0.25">
      <c r="C17733" s="159" t="s">
        <v>34538</v>
      </c>
      <c r="D17733" s="159">
        <v>1</v>
      </c>
    </row>
    <row r="17734" spans="3:4" x14ac:dyDescent="0.25">
      <c r="C17734" s="159" t="s">
        <v>34539</v>
      </c>
      <c r="D17734" s="159">
        <v>1</v>
      </c>
    </row>
    <row r="17735" spans="3:4" x14ac:dyDescent="0.25">
      <c r="C17735" s="159" t="s">
        <v>34540</v>
      </c>
      <c r="D17735" s="159">
        <v>1</v>
      </c>
    </row>
    <row r="17736" spans="3:4" x14ac:dyDescent="0.25">
      <c r="C17736" s="159" t="s">
        <v>34541</v>
      </c>
      <c r="D17736" s="159">
        <v>1</v>
      </c>
    </row>
    <row r="17737" spans="3:4" x14ac:dyDescent="0.25">
      <c r="C17737" s="159" t="s">
        <v>34542</v>
      </c>
      <c r="D17737" s="159">
        <v>1</v>
      </c>
    </row>
    <row r="17738" spans="3:4" x14ac:dyDescent="0.25">
      <c r="C17738" s="159" t="s">
        <v>34543</v>
      </c>
      <c r="D17738" s="159">
        <v>1</v>
      </c>
    </row>
    <row r="17739" spans="3:4" x14ac:dyDescent="0.25">
      <c r="C17739" s="159" t="s">
        <v>34544</v>
      </c>
      <c r="D17739" s="159">
        <v>1</v>
      </c>
    </row>
    <row r="17740" spans="3:4" x14ac:dyDescent="0.25">
      <c r="C17740" s="159" t="s">
        <v>34545</v>
      </c>
      <c r="D17740" s="159">
        <v>1</v>
      </c>
    </row>
    <row r="17741" spans="3:4" x14ac:dyDescent="0.25">
      <c r="C17741" s="159" t="s">
        <v>34546</v>
      </c>
      <c r="D17741" s="159">
        <v>1</v>
      </c>
    </row>
    <row r="17742" spans="3:4" x14ac:dyDescent="0.25">
      <c r="C17742" s="159" t="s">
        <v>34547</v>
      </c>
      <c r="D17742" s="159">
        <v>1</v>
      </c>
    </row>
    <row r="17743" spans="3:4" x14ac:dyDescent="0.25">
      <c r="C17743" s="159" t="s">
        <v>34548</v>
      </c>
      <c r="D17743" s="159">
        <v>1</v>
      </c>
    </row>
    <row r="17744" spans="3:4" x14ac:dyDescent="0.25">
      <c r="C17744" s="159" t="s">
        <v>34549</v>
      </c>
      <c r="D17744" s="159">
        <v>1</v>
      </c>
    </row>
    <row r="17745" spans="3:4" x14ac:dyDescent="0.25">
      <c r="C17745" s="159" t="s">
        <v>34550</v>
      </c>
      <c r="D17745" s="159">
        <v>1</v>
      </c>
    </row>
    <row r="17746" spans="3:4" x14ac:dyDescent="0.25">
      <c r="C17746" s="159" t="s">
        <v>34551</v>
      </c>
      <c r="D17746" s="159">
        <v>1</v>
      </c>
    </row>
    <row r="17747" spans="3:4" x14ac:dyDescent="0.25">
      <c r="C17747" s="159" t="s">
        <v>34552</v>
      </c>
      <c r="D17747" s="159">
        <v>1</v>
      </c>
    </row>
    <row r="17748" spans="3:4" x14ac:dyDescent="0.25">
      <c r="C17748" s="159" t="s">
        <v>34553</v>
      </c>
      <c r="D17748" s="159">
        <v>1</v>
      </c>
    </row>
    <row r="17749" spans="3:4" x14ac:dyDescent="0.25">
      <c r="C17749" s="159" t="s">
        <v>34554</v>
      </c>
      <c r="D17749" s="159">
        <v>1</v>
      </c>
    </row>
    <row r="17750" spans="3:4" x14ac:dyDescent="0.25">
      <c r="C17750" s="159" t="s">
        <v>34555</v>
      </c>
      <c r="D17750" s="159">
        <v>1</v>
      </c>
    </row>
    <row r="17751" spans="3:4" x14ac:dyDescent="0.25">
      <c r="C17751" s="159" t="s">
        <v>34556</v>
      </c>
      <c r="D17751" s="159">
        <v>1</v>
      </c>
    </row>
    <row r="17752" spans="3:4" x14ac:dyDescent="0.25">
      <c r="C17752" s="159" t="s">
        <v>34557</v>
      </c>
      <c r="D17752" s="159">
        <v>1</v>
      </c>
    </row>
    <row r="17753" spans="3:4" x14ac:dyDescent="0.25">
      <c r="C17753" s="159" t="s">
        <v>34558</v>
      </c>
      <c r="D17753" s="159">
        <v>1</v>
      </c>
    </row>
    <row r="17754" spans="3:4" x14ac:dyDescent="0.25">
      <c r="C17754" s="159" t="s">
        <v>34559</v>
      </c>
      <c r="D17754" s="159">
        <v>1</v>
      </c>
    </row>
    <row r="17755" spans="3:4" x14ac:dyDescent="0.25">
      <c r="C17755" s="159" t="s">
        <v>34560</v>
      </c>
      <c r="D17755" s="159">
        <v>1</v>
      </c>
    </row>
    <row r="17756" spans="3:4" x14ac:dyDescent="0.25">
      <c r="C17756" s="159" t="s">
        <v>34561</v>
      </c>
      <c r="D17756" s="159">
        <v>1</v>
      </c>
    </row>
    <row r="17757" spans="3:4" x14ac:dyDescent="0.25">
      <c r="C17757" s="159" t="s">
        <v>34562</v>
      </c>
      <c r="D17757" s="159">
        <v>1</v>
      </c>
    </row>
    <row r="17758" spans="3:4" x14ac:dyDescent="0.25">
      <c r="C17758" s="159" t="s">
        <v>34563</v>
      </c>
      <c r="D17758" s="159">
        <v>1</v>
      </c>
    </row>
    <row r="17759" spans="3:4" x14ac:dyDescent="0.25">
      <c r="C17759" s="159" t="s">
        <v>34564</v>
      </c>
      <c r="D17759" s="159">
        <v>1</v>
      </c>
    </row>
    <row r="17760" spans="3:4" x14ac:dyDescent="0.25">
      <c r="C17760" s="159" t="s">
        <v>34565</v>
      </c>
      <c r="D17760" s="159">
        <v>1</v>
      </c>
    </row>
    <row r="17761" spans="3:4" x14ac:dyDescent="0.25">
      <c r="C17761" s="159" t="s">
        <v>34566</v>
      </c>
      <c r="D17761" s="159">
        <v>1</v>
      </c>
    </row>
    <row r="17762" spans="3:4" x14ac:dyDescent="0.25">
      <c r="C17762" s="159" t="s">
        <v>34567</v>
      </c>
      <c r="D17762" s="159">
        <v>1</v>
      </c>
    </row>
    <row r="17763" spans="3:4" x14ac:dyDescent="0.25">
      <c r="C17763" s="159" t="s">
        <v>34342</v>
      </c>
      <c r="D17763" s="159">
        <v>1</v>
      </c>
    </row>
    <row r="17764" spans="3:4" x14ac:dyDescent="0.25">
      <c r="C17764" s="159" t="s">
        <v>34343</v>
      </c>
      <c r="D17764" s="159">
        <v>1</v>
      </c>
    </row>
    <row r="17765" spans="3:4" x14ac:dyDescent="0.25">
      <c r="C17765" s="159" t="s">
        <v>34344</v>
      </c>
      <c r="D17765" s="159">
        <v>1</v>
      </c>
    </row>
    <row r="17766" spans="3:4" x14ac:dyDescent="0.25">
      <c r="C17766" s="159" t="s">
        <v>34345</v>
      </c>
      <c r="D17766" s="159">
        <v>1</v>
      </c>
    </row>
    <row r="17767" spans="3:4" x14ac:dyDescent="0.25">
      <c r="C17767" s="159" t="s">
        <v>34346</v>
      </c>
      <c r="D17767" s="159">
        <v>1</v>
      </c>
    </row>
    <row r="17768" spans="3:4" x14ac:dyDescent="0.25">
      <c r="C17768" s="159" t="s">
        <v>34347</v>
      </c>
      <c r="D17768" s="159">
        <v>1</v>
      </c>
    </row>
    <row r="17769" spans="3:4" x14ac:dyDescent="0.25">
      <c r="C17769" s="159" t="s">
        <v>34348</v>
      </c>
      <c r="D17769" s="159">
        <v>1</v>
      </c>
    </row>
    <row r="17770" spans="3:4" x14ac:dyDescent="0.25">
      <c r="C17770" s="159" t="s">
        <v>34349</v>
      </c>
      <c r="D17770" s="159">
        <v>1</v>
      </c>
    </row>
    <row r="17771" spans="3:4" x14ac:dyDescent="0.25">
      <c r="C17771" s="159" t="s">
        <v>34350</v>
      </c>
      <c r="D17771" s="159">
        <v>1</v>
      </c>
    </row>
    <row r="17772" spans="3:4" x14ac:dyDescent="0.25">
      <c r="C17772" s="159" t="s">
        <v>34351</v>
      </c>
      <c r="D17772" s="159">
        <v>1</v>
      </c>
    </row>
    <row r="17773" spans="3:4" x14ac:dyDescent="0.25">
      <c r="C17773" s="159" t="s">
        <v>34352</v>
      </c>
      <c r="D17773" s="159">
        <v>1</v>
      </c>
    </row>
    <row r="17774" spans="3:4" x14ac:dyDescent="0.25">
      <c r="C17774" s="159" t="s">
        <v>34353</v>
      </c>
      <c r="D17774" s="159">
        <v>1</v>
      </c>
    </row>
    <row r="17775" spans="3:4" x14ac:dyDescent="0.25">
      <c r="C17775" s="159" t="s">
        <v>34354</v>
      </c>
      <c r="D17775" s="159">
        <v>1</v>
      </c>
    </row>
    <row r="17776" spans="3:4" x14ac:dyDescent="0.25">
      <c r="C17776" s="159" t="s">
        <v>34355</v>
      </c>
      <c r="D17776" s="159">
        <v>1</v>
      </c>
    </row>
    <row r="17777" spans="3:4" x14ac:dyDescent="0.25">
      <c r="C17777" s="159" t="s">
        <v>34356</v>
      </c>
      <c r="D17777" s="159">
        <v>1</v>
      </c>
    </row>
    <row r="17778" spans="3:4" x14ac:dyDescent="0.25">
      <c r="C17778" s="159" t="s">
        <v>34357</v>
      </c>
      <c r="D17778" s="159">
        <v>1</v>
      </c>
    </row>
    <row r="17779" spans="3:4" x14ac:dyDescent="0.25">
      <c r="C17779" s="159" t="s">
        <v>34358</v>
      </c>
      <c r="D17779" s="159">
        <v>1</v>
      </c>
    </row>
    <row r="17780" spans="3:4" x14ac:dyDescent="0.25">
      <c r="C17780" s="159" t="s">
        <v>34359</v>
      </c>
      <c r="D17780" s="159">
        <v>1</v>
      </c>
    </row>
    <row r="17781" spans="3:4" x14ac:dyDescent="0.25">
      <c r="C17781" s="159" t="s">
        <v>34360</v>
      </c>
      <c r="D17781" s="159">
        <v>1</v>
      </c>
    </row>
    <row r="17782" spans="3:4" x14ac:dyDescent="0.25">
      <c r="C17782" s="159" t="s">
        <v>34361</v>
      </c>
      <c r="D17782" s="159">
        <v>1</v>
      </c>
    </row>
    <row r="17783" spans="3:4" x14ac:dyDescent="0.25">
      <c r="C17783" s="159" t="s">
        <v>34362</v>
      </c>
      <c r="D17783" s="159">
        <v>1</v>
      </c>
    </row>
    <row r="17784" spans="3:4" x14ac:dyDescent="0.25">
      <c r="C17784" s="159" t="s">
        <v>34363</v>
      </c>
      <c r="D17784" s="159">
        <v>1</v>
      </c>
    </row>
    <row r="17785" spans="3:4" x14ac:dyDescent="0.25">
      <c r="C17785" s="159" t="s">
        <v>34364</v>
      </c>
      <c r="D17785" s="159">
        <v>1</v>
      </c>
    </row>
    <row r="17786" spans="3:4" x14ac:dyDescent="0.25">
      <c r="C17786" s="159" t="s">
        <v>34365</v>
      </c>
      <c r="D17786" s="159">
        <v>1</v>
      </c>
    </row>
    <row r="17787" spans="3:4" x14ac:dyDescent="0.25">
      <c r="C17787" s="159" t="s">
        <v>34366</v>
      </c>
      <c r="D17787" s="159">
        <v>1</v>
      </c>
    </row>
    <row r="17788" spans="3:4" x14ac:dyDescent="0.25">
      <c r="C17788" s="159" t="s">
        <v>34367</v>
      </c>
      <c r="D17788" s="159">
        <v>1</v>
      </c>
    </row>
    <row r="17789" spans="3:4" x14ac:dyDescent="0.25">
      <c r="C17789" s="159" t="s">
        <v>34368</v>
      </c>
      <c r="D17789" s="159">
        <v>1</v>
      </c>
    </row>
    <row r="17790" spans="3:4" x14ac:dyDescent="0.25">
      <c r="C17790" s="159" t="s">
        <v>34369</v>
      </c>
      <c r="D17790" s="159">
        <v>1</v>
      </c>
    </row>
    <row r="17791" spans="3:4" x14ac:dyDescent="0.25">
      <c r="C17791" s="159" t="s">
        <v>34370</v>
      </c>
      <c r="D17791" s="159">
        <v>1</v>
      </c>
    </row>
    <row r="17792" spans="3:4" x14ac:dyDescent="0.25">
      <c r="C17792" s="159" t="s">
        <v>34371</v>
      </c>
      <c r="D17792" s="159">
        <v>1</v>
      </c>
    </row>
    <row r="17793" spans="3:4" x14ac:dyDescent="0.25">
      <c r="C17793" s="159" t="s">
        <v>34372</v>
      </c>
      <c r="D17793" s="159">
        <v>1</v>
      </c>
    </row>
    <row r="17794" spans="3:4" x14ac:dyDescent="0.25">
      <c r="C17794" s="159" t="s">
        <v>34373</v>
      </c>
      <c r="D17794" s="159">
        <v>1</v>
      </c>
    </row>
    <row r="17795" spans="3:4" x14ac:dyDescent="0.25">
      <c r="C17795" s="159" t="s">
        <v>34374</v>
      </c>
      <c r="D17795" s="159">
        <v>1</v>
      </c>
    </row>
    <row r="17796" spans="3:4" x14ac:dyDescent="0.25">
      <c r="C17796" s="159" t="s">
        <v>34375</v>
      </c>
      <c r="D17796" s="159">
        <v>1</v>
      </c>
    </row>
    <row r="17797" spans="3:4" x14ac:dyDescent="0.25">
      <c r="C17797" s="159" t="s">
        <v>34376</v>
      </c>
      <c r="D17797" s="159">
        <v>1</v>
      </c>
    </row>
    <row r="17798" spans="3:4" x14ac:dyDescent="0.25">
      <c r="C17798" s="159" t="s">
        <v>34377</v>
      </c>
      <c r="D17798" s="159">
        <v>1</v>
      </c>
    </row>
    <row r="17799" spans="3:4" x14ac:dyDescent="0.25">
      <c r="C17799" s="159" t="s">
        <v>34378</v>
      </c>
      <c r="D17799" s="159">
        <v>1</v>
      </c>
    </row>
    <row r="17800" spans="3:4" x14ac:dyDescent="0.25">
      <c r="C17800" s="159" t="s">
        <v>34379</v>
      </c>
      <c r="D17800" s="159">
        <v>1</v>
      </c>
    </row>
    <row r="17801" spans="3:4" x14ac:dyDescent="0.25">
      <c r="C17801" s="159" t="s">
        <v>34380</v>
      </c>
      <c r="D17801" s="159">
        <v>1</v>
      </c>
    </row>
    <row r="17802" spans="3:4" x14ac:dyDescent="0.25">
      <c r="C17802" s="159" t="s">
        <v>34381</v>
      </c>
      <c r="D17802" s="159">
        <v>1</v>
      </c>
    </row>
    <row r="17803" spans="3:4" x14ac:dyDescent="0.25">
      <c r="C17803" s="159" t="s">
        <v>34382</v>
      </c>
      <c r="D17803" s="159">
        <v>1</v>
      </c>
    </row>
    <row r="17804" spans="3:4" x14ac:dyDescent="0.25">
      <c r="C17804" s="159" t="s">
        <v>34383</v>
      </c>
      <c r="D17804" s="159">
        <v>1</v>
      </c>
    </row>
    <row r="17805" spans="3:4" x14ac:dyDescent="0.25">
      <c r="C17805" s="159" t="s">
        <v>34384</v>
      </c>
      <c r="D17805" s="159">
        <v>1</v>
      </c>
    </row>
    <row r="17806" spans="3:4" x14ac:dyDescent="0.25">
      <c r="C17806" s="159" t="s">
        <v>34385</v>
      </c>
      <c r="D17806" s="159">
        <v>1</v>
      </c>
    </row>
    <row r="17807" spans="3:4" x14ac:dyDescent="0.25">
      <c r="C17807" s="159" t="s">
        <v>34386</v>
      </c>
      <c r="D17807" s="159">
        <v>1</v>
      </c>
    </row>
    <row r="17808" spans="3:4" x14ac:dyDescent="0.25">
      <c r="C17808" s="159" t="s">
        <v>34387</v>
      </c>
      <c r="D17808" s="159">
        <v>1</v>
      </c>
    </row>
    <row r="17809" spans="3:4" x14ac:dyDescent="0.25">
      <c r="C17809" s="159" t="s">
        <v>34388</v>
      </c>
      <c r="D17809" s="159">
        <v>1</v>
      </c>
    </row>
    <row r="17810" spans="3:4" x14ac:dyDescent="0.25">
      <c r="C17810" s="159" t="s">
        <v>34389</v>
      </c>
      <c r="D17810" s="159">
        <v>1</v>
      </c>
    </row>
    <row r="17811" spans="3:4" x14ac:dyDescent="0.25">
      <c r="C17811" s="159" t="s">
        <v>34390</v>
      </c>
      <c r="D17811" s="159">
        <v>1</v>
      </c>
    </row>
    <row r="17812" spans="3:4" x14ac:dyDescent="0.25">
      <c r="C17812" s="159" t="s">
        <v>34391</v>
      </c>
      <c r="D17812" s="159">
        <v>1</v>
      </c>
    </row>
    <row r="17813" spans="3:4" x14ac:dyDescent="0.25">
      <c r="C17813" s="159" t="s">
        <v>34392</v>
      </c>
      <c r="D17813" s="159">
        <v>1</v>
      </c>
    </row>
    <row r="17814" spans="3:4" x14ac:dyDescent="0.25">
      <c r="C17814" s="159" t="s">
        <v>34393</v>
      </c>
      <c r="D17814" s="159">
        <v>1</v>
      </c>
    </row>
    <row r="17815" spans="3:4" x14ac:dyDescent="0.25">
      <c r="C17815" s="159" t="s">
        <v>34394</v>
      </c>
      <c r="D17815" s="159">
        <v>1</v>
      </c>
    </row>
    <row r="17816" spans="3:4" x14ac:dyDescent="0.25">
      <c r="C17816" s="159" t="s">
        <v>34395</v>
      </c>
      <c r="D17816" s="159">
        <v>1</v>
      </c>
    </row>
    <row r="17817" spans="3:4" x14ac:dyDescent="0.25">
      <c r="C17817" s="159" t="s">
        <v>34396</v>
      </c>
      <c r="D17817" s="159">
        <v>1</v>
      </c>
    </row>
    <row r="17818" spans="3:4" x14ac:dyDescent="0.25">
      <c r="C17818" s="159" t="s">
        <v>34397</v>
      </c>
      <c r="D17818" s="159">
        <v>1</v>
      </c>
    </row>
    <row r="17819" spans="3:4" x14ac:dyDescent="0.25">
      <c r="C17819" s="159" t="s">
        <v>34398</v>
      </c>
      <c r="D17819" s="159">
        <v>1</v>
      </c>
    </row>
    <row r="17820" spans="3:4" x14ac:dyDescent="0.25">
      <c r="C17820" s="159" t="s">
        <v>34399</v>
      </c>
      <c r="D17820" s="159">
        <v>1</v>
      </c>
    </row>
    <row r="17821" spans="3:4" x14ac:dyDescent="0.25">
      <c r="C17821" s="159" t="s">
        <v>34400</v>
      </c>
      <c r="D17821" s="159">
        <v>1</v>
      </c>
    </row>
    <row r="17822" spans="3:4" x14ac:dyDescent="0.25">
      <c r="C17822" s="159" t="s">
        <v>34401</v>
      </c>
      <c r="D17822" s="159">
        <v>1</v>
      </c>
    </row>
    <row r="17823" spans="3:4" x14ac:dyDescent="0.25">
      <c r="C17823" s="159" t="s">
        <v>34402</v>
      </c>
      <c r="D17823" s="159">
        <v>1</v>
      </c>
    </row>
    <row r="17824" spans="3:4" x14ac:dyDescent="0.25">
      <c r="C17824" s="159" t="s">
        <v>34403</v>
      </c>
      <c r="D17824" s="159">
        <v>1</v>
      </c>
    </row>
    <row r="17825" spans="3:4" x14ac:dyDescent="0.25">
      <c r="C17825" s="159" t="s">
        <v>34404</v>
      </c>
      <c r="D17825" s="159">
        <v>1</v>
      </c>
    </row>
    <row r="17826" spans="3:4" x14ac:dyDescent="0.25">
      <c r="C17826" s="159" t="s">
        <v>34405</v>
      </c>
      <c r="D17826" s="159">
        <v>1</v>
      </c>
    </row>
    <row r="17827" spans="3:4" x14ac:dyDescent="0.25">
      <c r="C17827" s="159" t="s">
        <v>34406</v>
      </c>
      <c r="D17827" s="159">
        <v>1</v>
      </c>
    </row>
    <row r="17828" spans="3:4" x14ac:dyDescent="0.25">
      <c r="C17828" s="159" t="s">
        <v>34407</v>
      </c>
      <c r="D17828" s="159">
        <v>1</v>
      </c>
    </row>
    <row r="17829" spans="3:4" x14ac:dyDescent="0.25">
      <c r="C17829" s="159" t="s">
        <v>34408</v>
      </c>
      <c r="D17829" s="159">
        <v>1</v>
      </c>
    </row>
    <row r="17830" spans="3:4" x14ac:dyDescent="0.25">
      <c r="C17830" s="159" t="s">
        <v>34409</v>
      </c>
      <c r="D17830" s="159">
        <v>1</v>
      </c>
    </row>
    <row r="17831" spans="3:4" x14ac:dyDescent="0.25">
      <c r="C17831" s="159" t="s">
        <v>34410</v>
      </c>
      <c r="D17831" s="159">
        <v>1</v>
      </c>
    </row>
    <row r="17832" spans="3:4" x14ac:dyDescent="0.25">
      <c r="C17832" s="159" t="s">
        <v>34411</v>
      </c>
      <c r="D17832" s="159">
        <v>1</v>
      </c>
    </row>
    <row r="17833" spans="3:4" x14ac:dyDescent="0.25">
      <c r="C17833" s="159" t="s">
        <v>34412</v>
      </c>
      <c r="D17833" s="159">
        <v>1</v>
      </c>
    </row>
    <row r="17834" spans="3:4" x14ac:dyDescent="0.25">
      <c r="C17834" s="159" t="s">
        <v>34413</v>
      </c>
      <c r="D17834" s="159">
        <v>1</v>
      </c>
    </row>
    <row r="17835" spans="3:4" x14ac:dyDescent="0.25">
      <c r="C17835" s="159" t="s">
        <v>34414</v>
      </c>
      <c r="D17835" s="159">
        <v>1</v>
      </c>
    </row>
    <row r="17836" spans="3:4" x14ac:dyDescent="0.25">
      <c r="C17836" s="159" t="s">
        <v>34415</v>
      </c>
      <c r="D17836" s="159">
        <v>1</v>
      </c>
    </row>
    <row r="17837" spans="3:4" x14ac:dyDescent="0.25">
      <c r="C17837" s="159" t="s">
        <v>34416</v>
      </c>
      <c r="D17837" s="159">
        <v>1</v>
      </c>
    </row>
    <row r="17838" spans="3:4" x14ac:dyDescent="0.25">
      <c r="C17838" s="159" t="s">
        <v>34417</v>
      </c>
      <c r="D17838" s="159">
        <v>1</v>
      </c>
    </row>
    <row r="17839" spans="3:4" x14ac:dyDescent="0.25">
      <c r="C17839" s="159" t="s">
        <v>34418</v>
      </c>
      <c r="D17839" s="159">
        <v>1</v>
      </c>
    </row>
    <row r="17840" spans="3:4" x14ac:dyDescent="0.25">
      <c r="C17840" s="159" t="s">
        <v>34419</v>
      </c>
      <c r="D17840" s="159">
        <v>1</v>
      </c>
    </row>
    <row r="17841" spans="3:4" x14ac:dyDescent="0.25">
      <c r="C17841" s="159" t="s">
        <v>34420</v>
      </c>
      <c r="D17841" s="159">
        <v>1</v>
      </c>
    </row>
    <row r="17842" spans="3:4" x14ac:dyDescent="0.25">
      <c r="C17842" s="159" t="s">
        <v>34421</v>
      </c>
      <c r="D17842" s="159">
        <v>1</v>
      </c>
    </row>
    <row r="17843" spans="3:4" x14ac:dyDescent="0.25">
      <c r="C17843" s="159" t="s">
        <v>34422</v>
      </c>
      <c r="D17843" s="159">
        <v>1</v>
      </c>
    </row>
    <row r="17844" spans="3:4" x14ac:dyDescent="0.25">
      <c r="C17844" s="159" t="s">
        <v>34423</v>
      </c>
      <c r="D17844" s="159">
        <v>1</v>
      </c>
    </row>
    <row r="17845" spans="3:4" x14ac:dyDescent="0.25">
      <c r="C17845" s="159" t="s">
        <v>34424</v>
      </c>
      <c r="D17845" s="159">
        <v>1</v>
      </c>
    </row>
    <row r="17846" spans="3:4" x14ac:dyDescent="0.25">
      <c r="C17846" s="159" t="s">
        <v>34425</v>
      </c>
      <c r="D17846" s="159">
        <v>1</v>
      </c>
    </row>
    <row r="17847" spans="3:4" x14ac:dyDescent="0.25">
      <c r="C17847" s="159" t="s">
        <v>34426</v>
      </c>
      <c r="D17847" s="159">
        <v>1</v>
      </c>
    </row>
    <row r="17848" spans="3:4" x14ac:dyDescent="0.25">
      <c r="C17848" s="159" t="s">
        <v>34652</v>
      </c>
      <c r="D17848" s="159">
        <v>1</v>
      </c>
    </row>
    <row r="17849" spans="3:4" x14ac:dyDescent="0.25">
      <c r="C17849" s="159" t="s">
        <v>34653</v>
      </c>
      <c r="D17849" s="159">
        <v>1</v>
      </c>
    </row>
    <row r="17850" spans="3:4" x14ac:dyDescent="0.25">
      <c r="C17850" s="159" t="s">
        <v>34654</v>
      </c>
      <c r="D17850" s="159">
        <v>1</v>
      </c>
    </row>
    <row r="17851" spans="3:4" x14ac:dyDescent="0.25">
      <c r="C17851" s="159" t="s">
        <v>34655</v>
      </c>
      <c r="D17851" s="159">
        <v>1</v>
      </c>
    </row>
    <row r="17852" spans="3:4" x14ac:dyDescent="0.25">
      <c r="C17852" s="159" t="s">
        <v>34656</v>
      </c>
      <c r="D17852" s="159">
        <v>1</v>
      </c>
    </row>
    <row r="17853" spans="3:4" x14ac:dyDescent="0.25">
      <c r="C17853" s="159" t="s">
        <v>34657</v>
      </c>
      <c r="D17853" s="159">
        <v>1</v>
      </c>
    </row>
    <row r="17854" spans="3:4" x14ac:dyDescent="0.25">
      <c r="C17854" s="159" t="s">
        <v>34658</v>
      </c>
      <c r="D17854" s="159">
        <v>1</v>
      </c>
    </row>
    <row r="17855" spans="3:4" x14ac:dyDescent="0.25">
      <c r="C17855" s="159" t="s">
        <v>34659</v>
      </c>
      <c r="D17855" s="159">
        <v>1</v>
      </c>
    </row>
    <row r="17856" spans="3:4" x14ac:dyDescent="0.25">
      <c r="C17856" s="159" t="s">
        <v>34660</v>
      </c>
      <c r="D17856" s="159">
        <v>1</v>
      </c>
    </row>
    <row r="17857" spans="3:4" x14ac:dyDescent="0.25">
      <c r="C17857" s="159" t="s">
        <v>34661</v>
      </c>
      <c r="D17857" s="159">
        <v>1</v>
      </c>
    </row>
    <row r="17858" spans="3:4" x14ac:dyDescent="0.25">
      <c r="C17858" s="159" t="s">
        <v>34662</v>
      </c>
      <c r="D17858" s="159">
        <v>1</v>
      </c>
    </row>
    <row r="17859" spans="3:4" x14ac:dyDescent="0.25">
      <c r="C17859" s="159" t="s">
        <v>34663</v>
      </c>
      <c r="D17859" s="159">
        <v>1</v>
      </c>
    </row>
    <row r="17860" spans="3:4" x14ac:dyDescent="0.25">
      <c r="C17860" s="159" t="s">
        <v>34664</v>
      </c>
      <c r="D17860" s="159">
        <v>1</v>
      </c>
    </row>
    <row r="17861" spans="3:4" x14ac:dyDescent="0.25">
      <c r="C17861" s="159" t="s">
        <v>5514</v>
      </c>
      <c r="D17861" s="159">
        <v>1</v>
      </c>
    </row>
    <row r="17862" spans="3:4" x14ac:dyDescent="0.25">
      <c r="C17862" s="159" t="s">
        <v>34665</v>
      </c>
      <c r="D17862" s="159">
        <v>1</v>
      </c>
    </row>
    <row r="17863" spans="3:4" x14ac:dyDescent="0.25">
      <c r="C17863" s="159" t="s">
        <v>34666</v>
      </c>
      <c r="D17863" s="159">
        <v>1</v>
      </c>
    </row>
    <row r="17864" spans="3:4" x14ac:dyDescent="0.25">
      <c r="C17864" s="159" t="s">
        <v>34667</v>
      </c>
      <c r="D17864" s="159">
        <v>1</v>
      </c>
    </row>
    <row r="17865" spans="3:4" x14ac:dyDescent="0.25">
      <c r="C17865" s="159" t="s">
        <v>34668</v>
      </c>
      <c r="D17865" s="159">
        <v>1</v>
      </c>
    </row>
    <row r="17866" spans="3:4" x14ac:dyDescent="0.25">
      <c r="C17866" s="159" t="s">
        <v>34669</v>
      </c>
      <c r="D17866" s="159">
        <v>1</v>
      </c>
    </row>
    <row r="17867" spans="3:4" x14ac:dyDescent="0.25">
      <c r="C17867" s="159" t="s">
        <v>34670</v>
      </c>
      <c r="D17867" s="159">
        <v>1</v>
      </c>
    </row>
    <row r="17868" spans="3:4" x14ac:dyDescent="0.25">
      <c r="C17868" s="159" t="s">
        <v>34499</v>
      </c>
      <c r="D17868" s="159">
        <v>1</v>
      </c>
    </row>
    <row r="17869" spans="3:4" x14ac:dyDescent="0.25">
      <c r="C17869" s="159" t="s">
        <v>34500</v>
      </c>
      <c r="D17869" s="159">
        <v>1</v>
      </c>
    </row>
    <row r="17870" spans="3:4" x14ac:dyDescent="0.25">
      <c r="C17870" s="159" t="s">
        <v>34501</v>
      </c>
      <c r="D17870" s="159">
        <v>1</v>
      </c>
    </row>
    <row r="17871" spans="3:4" x14ac:dyDescent="0.25">
      <c r="C17871" s="159" t="s">
        <v>34502</v>
      </c>
      <c r="D17871" s="159">
        <v>1</v>
      </c>
    </row>
    <row r="17872" spans="3:4" x14ac:dyDescent="0.25">
      <c r="C17872" s="159" t="s">
        <v>34503</v>
      </c>
      <c r="D17872" s="159">
        <v>1</v>
      </c>
    </row>
    <row r="17873" spans="3:4" x14ac:dyDescent="0.25">
      <c r="C17873" s="159" t="s">
        <v>34504</v>
      </c>
      <c r="D17873" s="159">
        <v>1</v>
      </c>
    </row>
    <row r="17874" spans="3:4" x14ac:dyDescent="0.25">
      <c r="C17874" s="159" t="s">
        <v>34505</v>
      </c>
      <c r="D17874" s="159">
        <v>1</v>
      </c>
    </row>
    <row r="17875" spans="3:4" x14ac:dyDescent="0.25">
      <c r="C17875" s="159" t="s">
        <v>34506</v>
      </c>
      <c r="D17875" s="159">
        <v>1</v>
      </c>
    </row>
    <row r="17876" spans="3:4" x14ac:dyDescent="0.25">
      <c r="C17876" s="159" t="s">
        <v>34507</v>
      </c>
      <c r="D17876" s="159">
        <v>1</v>
      </c>
    </row>
    <row r="17877" spans="3:4" x14ac:dyDescent="0.25">
      <c r="C17877" s="159" t="s">
        <v>34692</v>
      </c>
      <c r="D17877" s="159">
        <v>1</v>
      </c>
    </row>
    <row r="17878" spans="3:4" x14ac:dyDescent="0.25">
      <c r="C17878" s="159" t="s">
        <v>34693</v>
      </c>
      <c r="D17878" s="159">
        <v>1</v>
      </c>
    </row>
    <row r="17879" spans="3:4" x14ac:dyDescent="0.25">
      <c r="C17879" s="159" t="s">
        <v>34694</v>
      </c>
      <c r="D17879" s="159">
        <v>1</v>
      </c>
    </row>
    <row r="17880" spans="3:4" x14ac:dyDescent="0.25">
      <c r="C17880" s="159" t="s">
        <v>34695</v>
      </c>
      <c r="D17880" s="159">
        <v>1</v>
      </c>
    </row>
    <row r="17881" spans="3:4" x14ac:dyDescent="0.25">
      <c r="C17881" s="159" t="s">
        <v>34696</v>
      </c>
      <c r="D17881" s="159">
        <v>1</v>
      </c>
    </row>
    <row r="17882" spans="3:4" x14ac:dyDescent="0.25">
      <c r="C17882" s="159" t="s">
        <v>34697</v>
      </c>
      <c r="D17882" s="159">
        <v>1</v>
      </c>
    </row>
    <row r="17883" spans="3:4" x14ac:dyDescent="0.25">
      <c r="C17883" s="159" t="s">
        <v>34698</v>
      </c>
      <c r="D17883" s="159">
        <v>1</v>
      </c>
    </row>
    <row r="17884" spans="3:4" x14ac:dyDescent="0.25">
      <c r="C17884" s="159" t="s">
        <v>34699</v>
      </c>
      <c r="D17884" s="159">
        <v>1</v>
      </c>
    </row>
    <row r="17885" spans="3:4" x14ac:dyDescent="0.25">
      <c r="C17885" s="159" t="s">
        <v>34436</v>
      </c>
      <c r="D17885" s="159">
        <v>1</v>
      </c>
    </row>
    <row r="17886" spans="3:4" x14ac:dyDescent="0.25">
      <c r="C17886" s="159" t="s">
        <v>34437</v>
      </c>
      <c r="D17886" s="159">
        <v>1</v>
      </c>
    </row>
    <row r="17887" spans="3:4" x14ac:dyDescent="0.25">
      <c r="C17887" s="159" t="s">
        <v>34438</v>
      </c>
      <c r="D17887" s="159">
        <v>1</v>
      </c>
    </row>
    <row r="17888" spans="3:4" x14ac:dyDescent="0.25">
      <c r="C17888" s="159" t="s">
        <v>34439</v>
      </c>
      <c r="D17888" s="159">
        <v>1</v>
      </c>
    </row>
    <row r="17889" spans="3:4" x14ac:dyDescent="0.25">
      <c r="C17889" s="159" t="s">
        <v>34440</v>
      </c>
      <c r="D17889" s="159">
        <v>1</v>
      </c>
    </row>
    <row r="17890" spans="3:4" x14ac:dyDescent="0.25">
      <c r="C17890" s="159" t="s">
        <v>34441</v>
      </c>
      <c r="D17890" s="159">
        <v>1</v>
      </c>
    </row>
    <row r="17891" spans="3:4" x14ac:dyDescent="0.25">
      <c r="C17891" s="159" t="s">
        <v>34442</v>
      </c>
      <c r="D17891" s="159">
        <v>1</v>
      </c>
    </row>
    <row r="17892" spans="3:4" x14ac:dyDescent="0.25">
      <c r="C17892" s="159" t="s">
        <v>34443</v>
      </c>
      <c r="D17892" s="159">
        <v>1</v>
      </c>
    </row>
    <row r="17893" spans="3:4" x14ac:dyDescent="0.25">
      <c r="C17893" s="159" t="s">
        <v>34444</v>
      </c>
      <c r="D17893" s="159">
        <v>1</v>
      </c>
    </row>
    <row r="17894" spans="3:4" x14ac:dyDescent="0.25">
      <c r="C17894" s="159" t="s">
        <v>34445</v>
      </c>
      <c r="D17894" s="159">
        <v>1</v>
      </c>
    </row>
    <row r="17895" spans="3:4" x14ac:dyDescent="0.25">
      <c r="C17895" s="159" t="s">
        <v>34446</v>
      </c>
      <c r="D17895" s="159">
        <v>1</v>
      </c>
    </row>
    <row r="17896" spans="3:4" x14ac:dyDescent="0.25">
      <c r="C17896" s="159" t="s">
        <v>34447</v>
      </c>
      <c r="D17896" s="159">
        <v>1</v>
      </c>
    </row>
    <row r="17897" spans="3:4" x14ac:dyDescent="0.25">
      <c r="C17897" s="159" t="s">
        <v>34448</v>
      </c>
      <c r="D17897" s="159">
        <v>1</v>
      </c>
    </row>
    <row r="17898" spans="3:4" x14ac:dyDescent="0.25">
      <c r="C17898" s="159" t="s">
        <v>34449</v>
      </c>
      <c r="D17898" s="159">
        <v>1</v>
      </c>
    </row>
    <row r="17899" spans="3:4" x14ac:dyDescent="0.25">
      <c r="C17899" s="159" t="s">
        <v>34450</v>
      </c>
      <c r="D17899" s="159">
        <v>1</v>
      </c>
    </row>
    <row r="17900" spans="3:4" x14ac:dyDescent="0.25">
      <c r="C17900" s="159" t="s">
        <v>34451</v>
      </c>
      <c r="D17900" s="159">
        <v>1</v>
      </c>
    </row>
    <row r="17901" spans="3:4" x14ac:dyDescent="0.25">
      <c r="C17901" s="159" t="s">
        <v>34452</v>
      </c>
      <c r="D17901" s="159">
        <v>1</v>
      </c>
    </row>
    <row r="17902" spans="3:4" x14ac:dyDescent="0.25">
      <c r="C17902" s="159" t="s">
        <v>34453</v>
      </c>
      <c r="D17902" s="159">
        <v>1</v>
      </c>
    </row>
    <row r="17903" spans="3:4" x14ac:dyDescent="0.25">
      <c r="C17903" s="159" t="s">
        <v>34454</v>
      </c>
      <c r="D17903" s="159">
        <v>1</v>
      </c>
    </row>
    <row r="17904" spans="3:4" x14ac:dyDescent="0.25">
      <c r="C17904" s="159" t="s">
        <v>34455</v>
      </c>
      <c r="D17904" s="159">
        <v>1</v>
      </c>
    </row>
    <row r="17905" spans="3:4" x14ac:dyDescent="0.25">
      <c r="C17905" s="159" t="s">
        <v>34456</v>
      </c>
      <c r="D17905" s="159">
        <v>1</v>
      </c>
    </row>
    <row r="17906" spans="3:4" x14ac:dyDescent="0.25">
      <c r="C17906" s="159" t="s">
        <v>34457</v>
      </c>
      <c r="D17906" s="159">
        <v>1</v>
      </c>
    </row>
    <row r="17907" spans="3:4" x14ac:dyDescent="0.25">
      <c r="C17907" s="159" t="s">
        <v>34458</v>
      </c>
      <c r="D17907" s="159">
        <v>1</v>
      </c>
    </row>
    <row r="17908" spans="3:4" x14ac:dyDescent="0.25">
      <c r="C17908" s="159" t="s">
        <v>34459</v>
      </c>
      <c r="D17908" s="159">
        <v>1</v>
      </c>
    </row>
    <row r="17909" spans="3:4" x14ac:dyDescent="0.25">
      <c r="C17909" s="159" t="s">
        <v>34460</v>
      </c>
      <c r="D17909" s="159">
        <v>1</v>
      </c>
    </row>
    <row r="17910" spans="3:4" x14ac:dyDescent="0.25">
      <c r="C17910" s="159" t="s">
        <v>34461</v>
      </c>
      <c r="D17910" s="159">
        <v>1</v>
      </c>
    </row>
    <row r="17911" spans="3:4" x14ac:dyDescent="0.25">
      <c r="C17911" s="159" t="s">
        <v>34462</v>
      </c>
      <c r="D17911" s="159">
        <v>1</v>
      </c>
    </row>
    <row r="17912" spans="3:4" x14ac:dyDescent="0.25">
      <c r="C17912" s="159" t="s">
        <v>34463</v>
      </c>
      <c r="D17912" s="159">
        <v>1</v>
      </c>
    </row>
    <row r="17913" spans="3:4" x14ac:dyDescent="0.25">
      <c r="C17913" s="159" t="s">
        <v>34464</v>
      </c>
      <c r="D17913" s="159">
        <v>1</v>
      </c>
    </row>
    <row r="17914" spans="3:4" x14ac:dyDescent="0.25">
      <c r="C17914" s="159" t="s">
        <v>34465</v>
      </c>
      <c r="D17914" s="159">
        <v>1</v>
      </c>
    </row>
    <row r="17915" spans="3:4" x14ac:dyDescent="0.25">
      <c r="C17915" s="159" t="s">
        <v>34466</v>
      </c>
      <c r="D17915" s="159">
        <v>1</v>
      </c>
    </row>
    <row r="17916" spans="3:4" x14ac:dyDescent="0.25">
      <c r="C17916" s="159" t="s">
        <v>34467</v>
      </c>
      <c r="D17916" s="159">
        <v>1</v>
      </c>
    </row>
    <row r="17917" spans="3:4" x14ac:dyDescent="0.25">
      <c r="C17917" s="159" t="s">
        <v>34468</v>
      </c>
      <c r="D17917" s="159">
        <v>1</v>
      </c>
    </row>
    <row r="17918" spans="3:4" x14ac:dyDescent="0.25">
      <c r="C17918" s="159" t="s">
        <v>34469</v>
      </c>
      <c r="D17918" s="159">
        <v>1</v>
      </c>
    </row>
    <row r="17919" spans="3:4" x14ac:dyDescent="0.25">
      <c r="C17919" s="159" t="s">
        <v>34470</v>
      </c>
      <c r="D17919" s="159">
        <v>1</v>
      </c>
    </row>
    <row r="17920" spans="3:4" x14ac:dyDescent="0.25">
      <c r="C17920" s="159" t="s">
        <v>34471</v>
      </c>
      <c r="D17920" s="159">
        <v>1</v>
      </c>
    </row>
    <row r="17921" spans="3:4" x14ac:dyDescent="0.25">
      <c r="C17921" s="159" t="s">
        <v>34472</v>
      </c>
      <c r="D17921" s="159">
        <v>1</v>
      </c>
    </row>
    <row r="17922" spans="3:4" x14ac:dyDescent="0.25">
      <c r="C17922" s="159" t="s">
        <v>34473</v>
      </c>
      <c r="D17922" s="159">
        <v>1</v>
      </c>
    </row>
    <row r="17923" spans="3:4" x14ac:dyDescent="0.25">
      <c r="C17923" s="159" t="s">
        <v>34474</v>
      </c>
      <c r="D17923" s="159">
        <v>1</v>
      </c>
    </row>
    <row r="17924" spans="3:4" x14ac:dyDescent="0.25">
      <c r="C17924" s="159" t="s">
        <v>34475</v>
      </c>
      <c r="D17924" s="159">
        <v>1</v>
      </c>
    </row>
    <row r="17925" spans="3:4" x14ac:dyDescent="0.25">
      <c r="C17925" s="159" t="s">
        <v>34476</v>
      </c>
      <c r="D17925" s="159">
        <v>1</v>
      </c>
    </row>
    <row r="17926" spans="3:4" x14ac:dyDescent="0.25">
      <c r="C17926" s="159" t="s">
        <v>34477</v>
      </c>
      <c r="D17926" s="159">
        <v>1</v>
      </c>
    </row>
    <row r="17927" spans="3:4" x14ac:dyDescent="0.25">
      <c r="C17927" s="159" t="s">
        <v>34478</v>
      </c>
      <c r="D17927" s="159">
        <v>1</v>
      </c>
    </row>
    <row r="17928" spans="3:4" x14ac:dyDescent="0.25">
      <c r="C17928" s="159" t="s">
        <v>34479</v>
      </c>
      <c r="D17928" s="159">
        <v>1</v>
      </c>
    </row>
    <row r="17929" spans="3:4" x14ac:dyDescent="0.25">
      <c r="C17929" s="159" t="s">
        <v>34480</v>
      </c>
      <c r="D17929" s="159">
        <v>1</v>
      </c>
    </row>
    <row r="17930" spans="3:4" x14ac:dyDescent="0.25">
      <c r="C17930" s="159" t="s">
        <v>34481</v>
      </c>
      <c r="D17930" s="159">
        <v>1</v>
      </c>
    </row>
    <row r="17931" spans="3:4" x14ac:dyDescent="0.25">
      <c r="C17931" s="159" t="s">
        <v>34482</v>
      </c>
      <c r="D17931" s="159">
        <v>1</v>
      </c>
    </row>
    <row r="17932" spans="3:4" x14ac:dyDescent="0.25">
      <c r="C17932" s="159" t="s">
        <v>34483</v>
      </c>
      <c r="D17932" s="159">
        <v>1</v>
      </c>
    </row>
    <row r="17933" spans="3:4" x14ac:dyDescent="0.25">
      <c r="C17933" s="159" t="s">
        <v>34484</v>
      </c>
      <c r="D17933" s="159">
        <v>1</v>
      </c>
    </row>
    <row r="17934" spans="3:4" x14ac:dyDescent="0.25">
      <c r="C17934" s="159" t="s">
        <v>34485</v>
      </c>
      <c r="D17934" s="159">
        <v>1</v>
      </c>
    </row>
    <row r="17935" spans="3:4" x14ac:dyDescent="0.25">
      <c r="C17935" s="159" t="s">
        <v>34486</v>
      </c>
      <c r="D17935" s="159">
        <v>1</v>
      </c>
    </row>
    <row r="17936" spans="3:4" x14ac:dyDescent="0.25">
      <c r="C17936" s="159" t="s">
        <v>34487</v>
      </c>
      <c r="D17936" s="159">
        <v>1</v>
      </c>
    </row>
    <row r="17937" spans="3:4" x14ac:dyDescent="0.25">
      <c r="C17937" s="159" t="s">
        <v>34488</v>
      </c>
      <c r="D17937" s="159">
        <v>1</v>
      </c>
    </row>
    <row r="17938" spans="3:4" x14ac:dyDescent="0.25">
      <c r="C17938" s="159" t="s">
        <v>34489</v>
      </c>
      <c r="D17938" s="159">
        <v>1</v>
      </c>
    </row>
    <row r="17939" spans="3:4" x14ac:dyDescent="0.25">
      <c r="C17939" s="159" t="s">
        <v>34490</v>
      </c>
      <c r="D17939" s="159">
        <v>1</v>
      </c>
    </row>
    <row r="17940" spans="3:4" x14ac:dyDescent="0.25">
      <c r="C17940" s="159" t="s">
        <v>34491</v>
      </c>
      <c r="D17940" s="159">
        <v>1</v>
      </c>
    </row>
    <row r="17941" spans="3:4" x14ac:dyDescent="0.25">
      <c r="C17941" s="159" t="s">
        <v>34492</v>
      </c>
      <c r="D17941" s="159">
        <v>1</v>
      </c>
    </row>
    <row r="17942" spans="3:4" x14ac:dyDescent="0.25">
      <c r="C17942" s="159" t="s">
        <v>34493</v>
      </c>
      <c r="D17942" s="159">
        <v>1</v>
      </c>
    </row>
    <row r="17943" spans="3:4" x14ac:dyDescent="0.25">
      <c r="C17943" s="159" t="s">
        <v>34494</v>
      </c>
      <c r="D17943" s="159">
        <v>1</v>
      </c>
    </row>
    <row r="17944" spans="3:4" x14ac:dyDescent="0.25">
      <c r="C17944" s="159" t="s">
        <v>34495</v>
      </c>
      <c r="D17944" s="159">
        <v>1</v>
      </c>
    </row>
    <row r="17945" spans="3:4" x14ac:dyDescent="0.25">
      <c r="C17945" s="159" t="s">
        <v>34496</v>
      </c>
      <c r="D17945" s="159">
        <v>1</v>
      </c>
    </row>
    <row r="17946" spans="3:4" x14ac:dyDescent="0.25">
      <c r="C17946" s="159" t="s">
        <v>34497</v>
      </c>
      <c r="D17946" s="159">
        <v>1</v>
      </c>
    </row>
    <row r="17947" spans="3:4" x14ac:dyDescent="0.25">
      <c r="C17947" s="159" t="s">
        <v>34498</v>
      </c>
      <c r="D17947" s="159">
        <v>1</v>
      </c>
    </row>
    <row r="17948" spans="3:4" x14ac:dyDescent="0.25">
      <c r="C17948" s="159" t="s">
        <v>34626</v>
      </c>
      <c r="D17948" s="159">
        <v>1</v>
      </c>
    </row>
    <row r="17949" spans="3:4" x14ac:dyDescent="0.25">
      <c r="C17949" s="159" t="s">
        <v>34627</v>
      </c>
      <c r="D17949" s="159">
        <v>1</v>
      </c>
    </row>
    <row r="17950" spans="3:4" x14ac:dyDescent="0.25">
      <c r="C17950" s="159" t="s">
        <v>34628</v>
      </c>
      <c r="D17950" s="159">
        <v>1</v>
      </c>
    </row>
    <row r="17951" spans="3:4" x14ac:dyDescent="0.25">
      <c r="C17951" s="159" t="s">
        <v>34629</v>
      </c>
      <c r="D17951" s="159">
        <v>1</v>
      </c>
    </row>
    <row r="17952" spans="3:4" x14ac:dyDescent="0.25">
      <c r="C17952" s="159" t="s">
        <v>34630</v>
      </c>
      <c r="D17952" s="159">
        <v>1</v>
      </c>
    </row>
    <row r="17953" spans="3:4" x14ac:dyDescent="0.25">
      <c r="C17953" s="159" t="s">
        <v>34631</v>
      </c>
      <c r="D17953" s="159">
        <v>1</v>
      </c>
    </row>
    <row r="17954" spans="3:4" x14ac:dyDescent="0.25">
      <c r="C17954" s="159" t="s">
        <v>34632</v>
      </c>
      <c r="D17954" s="159">
        <v>1</v>
      </c>
    </row>
    <row r="17955" spans="3:4" x14ac:dyDescent="0.25">
      <c r="C17955" s="159" t="s">
        <v>34633</v>
      </c>
      <c r="D17955" s="159">
        <v>1</v>
      </c>
    </row>
    <row r="17956" spans="3:4" x14ac:dyDescent="0.25">
      <c r="C17956" s="159" t="s">
        <v>34634</v>
      </c>
      <c r="D17956" s="159">
        <v>1</v>
      </c>
    </row>
    <row r="17957" spans="3:4" x14ac:dyDescent="0.25">
      <c r="C17957" s="159" t="s">
        <v>34635</v>
      </c>
      <c r="D17957" s="159">
        <v>1</v>
      </c>
    </row>
    <row r="17958" spans="3:4" x14ac:dyDescent="0.25">
      <c r="C17958" s="159" t="s">
        <v>34636</v>
      </c>
      <c r="D17958" s="159">
        <v>1</v>
      </c>
    </row>
    <row r="17959" spans="3:4" x14ac:dyDescent="0.25">
      <c r="C17959" s="159" t="s">
        <v>34637</v>
      </c>
      <c r="D17959" s="159">
        <v>1</v>
      </c>
    </row>
    <row r="17960" spans="3:4" x14ac:dyDescent="0.25">
      <c r="C17960" s="159" t="s">
        <v>34638</v>
      </c>
      <c r="D17960" s="159">
        <v>1</v>
      </c>
    </row>
    <row r="17961" spans="3:4" x14ac:dyDescent="0.25">
      <c r="C17961" s="159" t="s">
        <v>34639</v>
      </c>
      <c r="D17961" s="159">
        <v>1</v>
      </c>
    </row>
    <row r="17962" spans="3:4" x14ac:dyDescent="0.25">
      <c r="C17962" s="159" t="s">
        <v>34640</v>
      </c>
      <c r="D17962" s="159">
        <v>1</v>
      </c>
    </row>
    <row r="17963" spans="3:4" x14ac:dyDescent="0.25">
      <c r="C17963" s="159" t="s">
        <v>34641</v>
      </c>
      <c r="D17963" s="159">
        <v>1</v>
      </c>
    </row>
    <row r="17964" spans="3:4" x14ac:dyDescent="0.25">
      <c r="C17964" s="159" t="s">
        <v>34642</v>
      </c>
      <c r="D17964" s="159">
        <v>1</v>
      </c>
    </row>
    <row r="17965" spans="3:4" x14ac:dyDescent="0.25">
      <c r="C17965" s="159" t="s">
        <v>34643</v>
      </c>
      <c r="D17965" s="159">
        <v>1</v>
      </c>
    </row>
    <row r="17966" spans="3:4" x14ac:dyDescent="0.25">
      <c r="C17966" s="159" t="s">
        <v>34644</v>
      </c>
      <c r="D17966" s="159">
        <v>1</v>
      </c>
    </row>
    <row r="17967" spans="3:4" x14ac:dyDescent="0.25">
      <c r="C17967" s="159" t="s">
        <v>34645</v>
      </c>
      <c r="D17967" s="159">
        <v>1</v>
      </c>
    </row>
    <row r="17968" spans="3:4" x14ac:dyDescent="0.25">
      <c r="C17968" s="159" t="s">
        <v>34646</v>
      </c>
      <c r="D17968" s="159">
        <v>1</v>
      </c>
    </row>
    <row r="17969" spans="3:4" x14ac:dyDescent="0.25">
      <c r="C17969" s="159" t="s">
        <v>34647</v>
      </c>
      <c r="D17969" s="159">
        <v>1</v>
      </c>
    </row>
    <row r="17970" spans="3:4" x14ac:dyDescent="0.25">
      <c r="C17970" s="159" t="s">
        <v>34648</v>
      </c>
      <c r="D17970" s="159">
        <v>1</v>
      </c>
    </row>
    <row r="17971" spans="3:4" x14ac:dyDescent="0.25">
      <c r="C17971" s="159" t="s">
        <v>34649</v>
      </c>
      <c r="D17971" s="159">
        <v>1</v>
      </c>
    </row>
    <row r="17972" spans="3:4" x14ac:dyDescent="0.25">
      <c r="C17972" s="159" t="s">
        <v>34650</v>
      </c>
      <c r="D17972" s="159">
        <v>1</v>
      </c>
    </row>
    <row r="17973" spans="3:4" x14ac:dyDescent="0.25">
      <c r="C17973" s="159" t="s">
        <v>34651</v>
      </c>
      <c r="D17973" s="159">
        <v>1</v>
      </c>
    </row>
    <row r="17974" spans="3:4" x14ac:dyDescent="0.25">
      <c r="C17974" s="159" t="s">
        <v>34676</v>
      </c>
      <c r="D17974" s="159">
        <v>1</v>
      </c>
    </row>
    <row r="17975" spans="3:4" x14ac:dyDescent="0.25">
      <c r="C17975" s="159" t="s">
        <v>34677</v>
      </c>
      <c r="D17975" s="159">
        <v>1</v>
      </c>
    </row>
    <row r="17976" spans="3:4" x14ac:dyDescent="0.25">
      <c r="C17976" s="159" t="s">
        <v>34678</v>
      </c>
      <c r="D17976" s="159">
        <v>1</v>
      </c>
    </row>
    <row r="17977" spans="3:4" x14ac:dyDescent="0.25">
      <c r="C17977" s="159" t="s">
        <v>34679</v>
      </c>
      <c r="D17977" s="159">
        <v>1</v>
      </c>
    </row>
    <row r="17978" spans="3:4" x14ac:dyDescent="0.25">
      <c r="C17978" s="159" t="s">
        <v>34680</v>
      </c>
      <c r="D17978" s="159">
        <v>1</v>
      </c>
    </row>
    <row r="17979" spans="3:4" x14ac:dyDescent="0.25">
      <c r="C17979" s="159" t="s">
        <v>34681</v>
      </c>
      <c r="D17979" s="159">
        <v>1</v>
      </c>
    </row>
    <row r="17980" spans="3:4" x14ac:dyDescent="0.25">
      <c r="C17980" s="159" t="s">
        <v>34682</v>
      </c>
      <c r="D17980" s="159">
        <v>1</v>
      </c>
    </row>
    <row r="17981" spans="3:4" x14ac:dyDescent="0.25">
      <c r="C17981" s="159" t="s">
        <v>34683</v>
      </c>
      <c r="D17981" s="159">
        <v>1</v>
      </c>
    </row>
    <row r="17982" spans="3:4" x14ac:dyDescent="0.25">
      <c r="C17982" s="159" t="s">
        <v>34684</v>
      </c>
      <c r="D17982" s="159">
        <v>1</v>
      </c>
    </row>
    <row r="17983" spans="3:4" x14ac:dyDescent="0.25">
      <c r="C17983" s="159" t="s">
        <v>34685</v>
      </c>
      <c r="D17983" s="159">
        <v>1</v>
      </c>
    </row>
    <row r="17984" spans="3:4" x14ac:dyDescent="0.25">
      <c r="C17984" s="159" t="s">
        <v>34686</v>
      </c>
      <c r="D17984" s="159">
        <v>1</v>
      </c>
    </row>
    <row r="17985" spans="3:4" x14ac:dyDescent="0.25">
      <c r="C17985" s="159" t="s">
        <v>34687</v>
      </c>
      <c r="D17985" s="159">
        <v>1</v>
      </c>
    </row>
    <row r="17986" spans="3:4" x14ac:dyDescent="0.25">
      <c r="C17986" s="159" t="s">
        <v>34688</v>
      </c>
      <c r="D17986" s="159">
        <v>1</v>
      </c>
    </row>
    <row r="17987" spans="3:4" x14ac:dyDescent="0.25">
      <c r="C17987" s="159" t="s">
        <v>34689</v>
      </c>
      <c r="D17987" s="159">
        <v>1</v>
      </c>
    </row>
    <row r="17988" spans="3:4" x14ac:dyDescent="0.25">
      <c r="C17988" s="159" t="s">
        <v>34690</v>
      </c>
      <c r="D17988" s="159">
        <v>1</v>
      </c>
    </row>
    <row r="17989" spans="3:4" x14ac:dyDescent="0.25">
      <c r="C17989" s="159" t="s">
        <v>34691</v>
      </c>
      <c r="D17989" s="159">
        <v>1</v>
      </c>
    </row>
    <row r="17990" spans="3:4" x14ac:dyDescent="0.25">
      <c r="C17990" s="159" t="s">
        <v>34892</v>
      </c>
      <c r="D17990" s="159">
        <v>1</v>
      </c>
    </row>
    <row r="17991" spans="3:4" x14ac:dyDescent="0.25">
      <c r="C17991" s="159" t="s">
        <v>34893</v>
      </c>
      <c r="D17991" s="159">
        <v>1</v>
      </c>
    </row>
    <row r="17992" spans="3:4" x14ac:dyDescent="0.25">
      <c r="C17992" s="159" t="s">
        <v>34894</v>
      </c>
      <c r="D17992" s="159">
        <v>1</v>
      </c>
    </row>
    <row r="17993" spans="3:4" x14ac:dyDescent="0.25">
      <c r="C17993" s="159" t="s">
        <v>34895</v>
      </c>
      <c r="D17993" s="159">
        <v>1</v>
      </c>
    </row>
    <row r="17994" spans="3:4" x14ac:dyDescent="0.25">
      <c r="C17994" s="159" t="s">
        <v>34896</v>
      </c>
      <c r="D17994" s="159">
        <v>1</v>
      </c>
    </row>
    <row r="17995" spans="3:4" x14ac:dyDescent="0.25">
      <c r="C17995" s="159" t="s">
        <v>34897</v>
      </c>
      <c r="D17995" s="159">
        <v>1</v>
      </c>
    </row>
    <row r="17996" spans="3:4" x14ac:dyDescent="0.25">
      <c r="C17996" s="159" t="s">
        <v>34898</v>
      </c>
      <c r="D17996" s="159">
        <v>1</v>
      </c>
    </row>
    <row r="17997" spans="3:4" x14ac:dyDescent="0.25">
      <c r="C17997" s="159" t="s">
        <v>34759</v>
      </c>
      <c r="D17997" s="159">
        <v>1</v>
      </c>
    </row>
    <row r="17998" spans="3:4" x14ac:dyDescent="0.25">
      <c r="C17998" s="159" t="s">
        <v>34760</v>
      </c>
      <c r="D17998" s="159">
        <v>1</v>
      </c>
    </row>
    <row r="17999" spans="3:4" x14ac:dyDescent="0.25">
      <c r="C17999" s="159" t="s">
        <v>34761</v>
      </c>
      <c r="D17999" s="159">
        <v>1</v>
      </c>
    </row>
    <row r="18000" spans="3:4" x14ac:dyDescent="0.25">
      <c r="C18000" s="159" t="s">
        <v>34762</v>
      </c>
      <c r="D18000" s="159">
        <v>1</v>
      </c>
    </row>
    <row r="18001" spans="3:4" x14ac:dyDescent="0.25">
      <c r="C18001" s="159" t="s">
        <v>34763</v>
      </c>
      <c r="D18001" s="159">
        <v>1</v>
      </c>
    </row>
    <row r="18002" spans="3:4" x14ac:dyDescent="0.25">
      <c r="C18002" s="159" t="s">
        <v>34764</v>
      </c>
      <c r="D18002" s="159">
        <v>1</v>
      </c>
    </row>
    <row r="18003" spans="3:4" x14ac:dyDescent="0.25">
      <c r="C18003" s="159" t="s">
        <v>34765</v>
      </c>
      <c r="D18003" s="159">
        <v>1</v>
      </c>
    </row>
    <row r="18004" spans="3:4" x14ac:dyDescent="0.25">
      <c r="C18004" s="159" t="s">
        <v>34766</v>
      </c>
      <c r="D18004" s="159">
        <v>1</v>
      </c>
    </row>
    <row r="18005" spans="3:4" x14ac:dyDescent="0.25">
      <c r="C18005" s="159" t="s">
        <v>34767</v>
      </c>
      <c r="D18005" s="159">
        <v>1</v>
      </c>
    </row>
    <row r="18006" spans="3:4" x14ac:dyDescent="0.25">
      <c r="C18006" s="159" t="s">
        <v>34768</v>
      </c>
      <c r="D18006" s="159">
        <v>1</v>
      </c>
    </row>
    <row r="18007" spans="3:4" x14ac:dyDescent="0.25">
      <c r="C18007" s="159" t="s">
        <v>34769</v>
      </c>
      <c r="D18007" s="159">
        <v>1</v>
      </c>
    </row>
    <row r="18008" spans="3:4" x14ac:dyDescent="0.25">
      <c r="C18008" s="159" t="s">
        <v>34770</v>
      </c>
      <c r="D18008" s="159">
        <v>1</v>
      </c>
    </row>
    <row r="18009" spans="3:4" x14ac:dyDescent="0.25">
      <c r="C18009" s="159" t="s">
        <v>34771</v>
      </c>
      <c r="D18009" s="159">
        <v>1</v>
      </c>
    </row>
    <row r="18010" spans="3:4" x14ac:dyDescent="0.25">
      <c r="C18010" s="159" t="s">
        <v>34772</v>
      </c>
      <c r="D18010" s="159">
        <v>1</v>
      </c>
    </row>
    <row r="18011" spans="3:4" x14ac:dyDescent="0.25">
      <c r="C18011" s="159" t="s">
        <v>34773</v>
      </c>
      <c r="D18011" s="159">
        <v>1</v>
      </c>
    </row>
    <row r="18012" spans="3:4" x14ac:dyDescent="0.25">
      <c r="C18012" s="159" t="s">
        <v>34774</v>
      </c>
      <c r="D18012" s="159">
        <v>1</v>
      </c>
    </row>
    <row r="18013" spans="3:4" x14ac:dyDescent="0.25">
      <c r="C18013" s="159" t="s">
        <v>34775</v>
      </c>
      <c r="D18013" s="159">
        <v>1</v>
      </c>
    </row>
    <row r="18014" spans="3:4" x14ac:dyDescent="0.25">
      <c r="C18014" s="159" t="s">
        <v>34776</v>
      </c>
      <c r="D18014" s="159">
        <v>1</v>
      </c>
    </row>
    <row r="18015" spans="3:4" x14ac:dyDescent="0.25">
      <c r="C18015" s="159" t="s">
        <v>34777</v>
      </c>
      <c r="D18015" s="159">
        <v>1</v>
      </c>
    </row>
    <row r="18016" spans="3:4" x14ac:dyDescent="0.25">
      <c r="C18016" s="159" t="s">
        <v>34778</v>
      </c>
      <c r="D18016" s="159">
        <v>1</v>
      </c>
    </row>
    <row r="18017" spans="3:4" x14ac:dyDescent="0.25">
      <c r="C18017" s="159" t="s">
        <v>34779</v>
      </c>
      <c r="D18017" s="159">
        <v>1</v>
      </c>
    </row>
    <row r="18018" spans="3:4" x14ac:dyDescent="0.25">
      <c r="C18018" s="159" t="s">
        <v>34780</v>
      </c>
      <c r="D18018" s="159">
        <v>1</v>
      </c>
    </row>
    <row r="18019" spans="3:4" x14ac:dyDescent="0.25">
      <c r="C18019" s="159" t="s">
        <v>34781</v>
      </c>
      <c r="D18019" s="159">
        <v>1</v>
      </c>
    </row>
    <row r="18020" spans="3:4" x14ac:dyDescent="0.25">
      <c r="C18020" s="159" t="s">
        <v>34782</v>
      </c>
      <c r="D18020" s="159">
        <v>1</v>
      </c>
    </row>
    <row r="18021" spans="3:4" x14ac:dyDescent="0.25">
      <c r="C18021" s="159" t="s">
        <v>34783</v>
      </c>
      <c r="D18021" s="159">
        <v>1</v>
      </c>
    </row>
    <row r="18022" spans="3:4" x14ac:dyDescent="0.25">
      <c r="C18022" s="159" t="s">
        <v>34784</v>
      </c>
      <c r="D18022" s="159">
        <v>1</v>
      </c>
    </row>
    <row r="18023" spans="3:4" x14ac:dyDescent="0.25">
      <c r="C18023" s="159" t="s">
        <v>34785</v>
      </c>
      <c r="D18023" s="159">
        <v>1</v>
      </c>
    </row>
    <row r="18024" spans="3:4" x14ac:dyDescent="0.25">
      <c r="C18024" s="159" t="s">
        <v>34786</v>
      </c>
      <c r="D18024" s="159">
        <v>1</v>
      </c>
    </row>
    <row r="18025" spans="3:4" x14ac:dyDescent="0.25">
      <c r="C18025" s="159" t="s">
        <v>34787</v>
      </c>
      <c r="D18025" s="159">
        <v>1</v>
      </c>
    </row>
    <row r="18026" spans="3:4" x14ac:dyDescent="0.25">
      <c r="C18026" s="159" t="s">
        <v>34788</v>
      </c>
      <c r="D18026" s="159">
        <v>1</v>
      </c>
    </row>
    <row r="18027" spans="3:4" x14ac:dyDescent="0.25">
      <c r="C18027" s="159" t="s">
        <v>34789</v>
      </c>
      <c r="D18027" s="159">
        <v>1</v>
      </c>
    </row>
    <row r="18028" spans="3:4" x14ac:dyDescent="0.25">
      <c r="C18028" s="159" t="s">
        <v>34790</v>
      </c>
      <c r="D18028" s="159">
        <v>1</v>
      </c>
    </row>
    <row r="18029" spans="3:4" x14ac:dyDescent="0.25">
      <c r="C18029" s="159" t="s">
        <v>34791</v>
      </c>
      <c r="D18029" s="159">
        <v>1</v>
      </c>
    </row>
    <row r="18030" spans="3:4" x14ac:dyDescent="0.25">
      <c r="C18030" s="159" t="s">
        <v>34792</v>
      </c>
      <c r="D18030" s="159">
        <v>1</v>
      </c>
    </row>
    <row r="18031" spans="3:4" x14ac:dyDescent="0.25">
      <c r="C18031" s="159" t="s">
        <v>34793</v>
      </c>
      <c r="D18031" s="159">
        <v>1</v>
      </c>
    </row>
    <row r="18032" spans="3:4" x14ac:dyDescent="0.25">
      <c r="C18032" s="159" t="s">
        <v>34794</v>
      </c>
      <c r="D18032" s="159">
        <v>1</v>
      </c>
    </row>
    <row r="18033" spans="3:4" x14ac:dyDescent="0.25">
      <c r="C18033" s="159" t="s">
        <v>34795</v>
      </c>
      <c r="D18033" s="159">
        <v>1</v>
      </c>
    </row>
    <row r="18034" spans="3:4" x14ac:dyDescent="0.25">
      <c r="C18034" s="159" t="s">
        <v>34796</v>
      </c>
      <c r="D18034" s="159">
        <v>1</v>
      </c>
    </row>
    <row r="18035" spans="3:4" x14ac:dyDescent="0.25">
      <c r="C18035" s="159" t="s">
        <v>34797</v>
      </c>
      <c r="D18035" s="159">
        <v>1</v>
      </c>
    </row>
    <row r="18036" spans="3:4" x14ac:dyDescent="0.25">
      <c r="C18036" s="159" t="s">
        <v>34798</v>
      </c>
      <c r="D18036" s="159">
        <v>1</v>
      </c>
    </row>
    <row r="18037" spans="3:4" x14ac:dyDescent="0.25">
      <c r="C18037" s="159" t="s">
        <v>34799</v>
      </c>
      <c r="D18037" s="159">
        <v>1</v>
      </c>
    </row>
    <row r="18038" spans="3:4" x14ac:dyDescent="0.25">
      <c r="C18038" s="159" t="s">
        <v>34800</v>
      </c>
      <c r="D18038" s="159">
        <v>1</v>
      </c>
    </row>
    <row r="18039" spans="3:4" x14ac:dyDescent="0.25">
      <c r="C18039" s="159" t="s">
        <v>34801</v>
      </c>
      <c r="D18039" s="159">
        <v>1</v>
      </c>
    </row>
    <row r="18040" spans="3:4" x14ac:dyDescent="0.25">
      <c r="C18040" s="159" t="s">
        <v>34802</v>
      </c>
      <c r="D18040" s="159">
        <v>1</v>
      </c>
    </row>
    <row r="18041" spans="3:4" x14ac:dyDescent="0.25">
      <c r="C18041" s="159" t="s">
        <v>34803</v>
      </c>
      <c r="D18041" s="159">
        <v>1</v>
      </c>
    </row>
    <row r="18042" spans="3:4" x14ac:dyDescent="0.25">
      <c r="C18042" s="159" t="s">
        <v>34804</v>
      </c>
      <c r="D18042" s="159">
        <v>1</v>
      </c>
    </row>
    <row r="18043" spans="3:4" x14ac:dyDescent="0.25">
      <c r="C18043" s="159" t="s">
        <v>34805</v>
      </c>
      <c r="D18043" s="159">
        <v>1</v>
      </c>
    </row>
    <row r="18044" spans="3:4" x14ac:dyDescent="0.25">
      <c r="C18044" s="159" t="s">
        <v>34806</v>
      </c>
      <c r="D18044" s="159">
        <v>1</v>
      </c>
    </row>
    <row r="18045" spans="3:4" x14ac:dyDescent="0.25">
      <c r="C18045" s="159" t="s">
        <v>34807</v>
      </c>
      <c r="D18045" s="159">
        <v>1</v>
      </c>
    </row>
    <row r="18046" spans="3:4" x14ac:dyDescent="0.25">
      <c r="C18046" s="159" t="s">
        <v>34808</v>
      </c>
      <c r="D18046" s="159">
        <v>1</v>
      </c>
    </row>
    <row r="18047" spans="3:4" x14ac:dyDescent="0.25">
      <c r="C18047" s="159" t="s">
        <v>34809</v>
      </c>
      <c r="D18047" s="159">
        <v>1</v>
      </c>
    </row>
    <row r="18048" spans="3:4" x14ac:dyDescent="0.25">
      <c r="C18048" s="159" t="s">
        <v>34810</v>
      </c>
      <c r="D18048" s="159">
        <v>1</v>
      </c>
    </row>
    <row r="18049" spans="3:4" x14ac:dyDescent="0.25">
      <c r="C18049" s="159" t="s">
        <v>34900</v>
      </c>
      <c r="D18049" s="159">
        <v>1</v>
      </c>
    </row>
    <row r="18050" spans="3:4" x14ac:dyDescent="0.25">
      <c r="C18050" s="159" t="s">
        <v>34901</v>
      </c>
      <c r="D18050" s="159">
        <v>1</v>
      </c>
    </row>
    <row r="18051" spans="3:4" x14ac:dyDescent="0.25">
      <c r="C18051" s="159" t="s">
        <v>34902</v>
      </c>
      <c r="D18051" s="159">
        <v>1</v>
      </c>
    </row>
    <row r="18052" spans="3:4" x14ac:dyDescent="0.25">
      <c r="C18052" s="159" t="s">
        <v>34903</v>
      </c>
      <c r="D18052" s="159">
        <v>1</v>
      </c>
    </row>
    <row r="18053" spans="3:4" x14ac:dyDescent="0.25">
      <c r="C18053" s="159" t="s">
        <v>34904</v>
      </c>
      <c r="D18053" s="159">
        <v>1</v>
      </c>
    </row>
    <row r="18054" spans="3:4" x14ac:dyDescent="0.25">
      <c r="C18054" s="159" t="s">
        <v>34905</v>
      </c>
      <c r="D18054" s="159">
        <v>1</v>
      </c>
    </row>
    <row r="18055" spans="3:4" x14ac:dyDescent="0.25">
      <c r="C18055" s="159" t="s">
        <v>34906</v>
      </c>
      <c r="D18055" s="159">
        <v>1</v>
      </c>
    </row>
    <row r="18056" spans="3:4" x14ac:dyDescent="0.25">
      <c r="C18056" s="159" t="s">
        <v>34907</v>
      </c>
      <c r="D18056" s="159">
        <v>1</v>
      </c>
    </row>
    <row r="18057" spans="3:4" x14ac:dyDescent="0.25">
      <c r="C18057" s="159" t="s">
        <v>34908</v>
      </c>
      <c r="D18057" s="159">
        <v>1</v>
      </c>
    </row>
    <row r="18058" spans="3:4" x14ac:dyDescent="0.25">
      <c r="C18058" s="159" t="s">
        <v>34909</v>
      </c>
      <c r="D18058" s="159">
        <v>1</v>
      </c>
    </row>
    <row r="18059" spans="3:4" x14ac:dyDescent="0.25">
      <c r="C18059" s="159" t="s">
        <v>34910</v>
      </c>
      <c r="D18059" s="159">
        <v>1</v>
      </c>
    </row>
    <row r="18060" spans="3:4" x14ac:dyDescent="0.25">
      <c r="C18060" s="159" t="s">
        <v>34911</v>
      </c>
      <c r="D18060" s="159">
        <v>1</v>
      </c>
    </row>
    <row r="18061" spans="3:4" x14ac:dyDescent="0.25">
      <c r="C18061" s="159" t="s">
        <v>34912</v>
      </c>
      <c r="D18061" s="159">
        <v>1</v>
      </c>
    </row>
    <row r="18062" spans="3:4" x14ac:dyDescent="0.25">
      <c r="C18062" s="159" t="s">
        <v>34913</v>
      </c>
      <c r="D18062" s="159">
        <v>1</v>
      </c>
    </row>
    <row r="18063" spans="3:4" x14ac:dyDescent="0.25">
      <c r="C18063" s="159" t="s">
        <v>34914</v>
      </c>
      <c r="D18063" s="159">
        <v>1</v>
      </c>
    </row>
    <row r="18064" spans="3:4" x14ac:dyDescent="0.25">
      <c r="C18064" s="159" t="s">
        <v>34915</v>
      </c>
      <c r="D18064" s="159">
        <v>1</v>
      </c>
    </row>
    <row r="18065" spans="3:4" x14ac:dyDescent="0.25">
      <c r="C18065" s="159" t="s">
        <v>34916</v>
      </c>
      <c r="D18065" s="159">
        <v>1</v>
      </c>
    </row>
    <row r="18066" spans="3:4" x14ac:dyDescent="0.25">
      <c r="C18066" s="159" t="s">
        <v>34917</v>
      </c>
      <c r="D18066" s="159">
        <v>1</v>
      </c>
    </row>
    <row r="18067" spans="3:4" x14ac:dyDescent="0.25">
      <c r="C18067" s="159" t="s">
        <v>34918</v>
      </c>
      <c r="D18067" s="159">
        <v>1</v>
      </c>
    </row>
    <row r="18068" spans="3:4" x14ac:dyDescent="0.25">
      <c r="C18068" s="159" t="s">
        <v>34919</v>
      </c>
      <c r="D18068" s="159">
        <v>1</v>
      </c>
    </row>
    <row r="18069" spans="3:4" x14ac:dyDescent="0.25">
      <c r="C18069" s="159" t="s">
        <v>34920</v>
      </c>
      <c r="D18069" s="159">
        <v>1</v>
      </c>
    </row>
    <row r="18070" spans="3:4" x14ac:dyDescent="0.25">
      <c r="C18070" s="159" t="s">
        <v>34921</v>
      </c>
      <c r="D18070" s="159">
        <v>1</v>
      </c>
    </row>
    <row r="18071" spans="3:4" x14ac:dyDescent="0.25">
      <c r="C18071" s="159" t="s">
        <v>34922</v>
      </c>
      <c r="D18071" s="159">
        <v>1</v>
      </c>
    </row>
    <row r="18072" spans="3:4" x14ac:dyDescent="0.25">
      <c r="C18072" s="159" t="s">
        <v>34923</v>
      </c>
      <c r="D18072" s="159">
        <v>1</v>
      </c>
    </row>
    <row r="18073" spans="3:4" x14ac:dyDescent="0.25">
      <c r="C18073" s="159" t="s">
        <v>34924</v>
      </c>
      <c r="D18073" s="159">
        <v>1</v>
      </c>
    </row>
    <row r="18074" spans="3:4" x14ac:dyDescent="0.25">
      <c r="C18074" s="159" t="s">
        <v>34925</v>
      </c>
      <c r="D18074" s="159">
        <v>1</v>
      </c>
    </row>
    <row r="18075" spans="3:4" x14ac:dyDescent="0.25">
      <c r="C18075" s="159" t="s">
        <v>34926</v>
      </c>
      <c r="D18075" s="159">
        <v>1</v>
      </c>
    </row>
    <row r="18076" spans="3:4" x14ac:dyDescent="0.25">
      <c r="C18076" s="159" t="s">
        <v>34927</v>
      </c>
      <c r="D18076" s="159">
        <v>1</v>
      </c>
    </row>
    <row r="18077" spans="3:4" x14ac:dyDescent="0.25">
      <c r="C18077" s="159" t="s">
        <v>34928</v>
      </c>
      <c r="D18077" s="159">
        <v>1</v>
      </c>
    </row>
    <row r="18078" spans="3:4" x14ac:dyDescent="0.25">
      <c r="C18078" s="159" t="s">
        <v>34929</v>
      </c>
      <c r="D18078" s="159">
        <v>1</v>
      </c>
    </row>
    <row r="18079" spans="3:4" x14ac:dyDescent="0.25">
      <c r="C18079" s="159" t="s">
        <v>34700</v>
      </c>
      <c r="D18079" s="159">
        <v>1</v>
      </c>
    </row>
    <row r="18080" spans="3:4" x14ac:dyDescent="0.25">
      <c r="C18080" s="159" t="s">
        <v>34701</v>
      </c>
      <c r="D18080" s="159">
        <v>1</v>
      </c>
    </row>
    <row r="18081" spans="3:4" x14ac:dyDescent="0.25">
      <c r="C18081" s="159" t="s">
        <v>34702</v>
      </c>
      <c r="D18081" s="159">
        <v>1</v>
      </c>
    </row>
    <row r="18082" spans="3:4" x14ac:dyDescent="0.25">
      <c r="C18082" s="159" t="s">
        <v>34703</v>
      </c>
      <c r="D18082" s="159">
        <v>1</v>
      </c>
    </row>
    <row r="18083" spans="3:4" x14ac:dyDescent="0.25">
      <c r="C18083" s="159" t="s">
        <v>34704</v>
      </c>
      <c r="D18083" s="159">
        <v>1</v>
      </c>
    </row>
    <row r="18084" spans="3:4" x14ac:dyDescent="0.25">
      <c r="C18084" s="159" t="s">
        <v>34705</v>
      </c>
      <c r="D18084" s="159">
        <v>1</v>
      </c>
    </row>
    <row r="18085" spans="3:4" x14ac:dyDescent="0.25">
      <c r="C18085" s="159" t="s">
        <v>34706</v>
      </c>
      <c r="D18085" s="159">
        <v>1</v>
      </c>
    </row>
    <row r="18086" spans="3:4" x14ac:dyDescent="0.25">
      <c r="C18086" s="159" t="s">
        <v>34707</v>
      </c>
      <c r="D18086" s="159">
        <v>1</v>
      </c>
    </row>
    <row r="18087" spans="3:4" x14ac:dyDescent="0.25">
      <c r="C18087" s="159" t="s">
        <v>34708</v>
      </c>
      <c r="D18087" s="159">
        <v>1</v>
      </c>
    </row>
    <row r="18088" spans="3:4" x14ac:dyDescent="0.25">
      <c r="C18088" s="159" t="s">
        <v>34709</v>
      </c>
      <c r="D18088" s="159">
        <v>1</v>
      </c>
    </row>
    <row r="18089" spans="3:4" x14ac:dyDescent="0.25">
      <c r="C18089" s="159" t="s">
        <v>34710</v>
      </c>
      <c r="D18089" s="159">
        <v>1</v>
      </c>
    </row>
    <row r="18090" spans="3:4" x14ac:dyDescent="0.25">
      <c r="C18090" s="159" t="s">
        <v>34711</v>
      </c>
      <c r="D18090" s="159">
        <v>1</v>
      </c>
    </row>
    <row r="18091" spans="3:4" x14ac:dyDescent="0.25">
      <c r="C18091" s="159" t="s">
        <v>34712</v>
      </c>
      <c r="D18091" s="159">
        <v>1</v>
      </c>
    </row>
    <row r="18092" spans="3:4" x14ac:dyDescent="0.25">
      <c r="C18092" s="159" t="s">
        <v>34713</v>
      </c>
      <c r="D18092" s="159">
        <v>1</v>
      </c>
    </row>
    <row r="18093" spans="3:4" x14ac:dyDescent="0.25">
      <c r="C18093" s="159" t="s">
        <v>34714</v>
      </c>
      <c r="D18093" s="159">
        <v>1</v>
      </c>
    </row>
    <row r="18094" spans="3:4" x14ac:dyDescent="0.25">
      <c r="C18094" s="159" t="s">
        <v>34715</v>
      </c>
      <c r="D18094" s="159">
        <v>1</v>
      </c>
    </row>
    <row r="18095" spans="3:4" x14ac:dyDescent="0.25">
      <c r="C18095" s="159" t="s">
        <v>34716</v>
      </c>
      <c r="D18095" s="159">
        <v>1</v>
      </c>
    </row>
    <row r="18096" spans="3:4" x14ac:dyDescent="0.25">
      <c r="C18096" s="159" t="s">
        <v>34717</v>
      </c>
      <c r="D18096" s="159">
        <v>1</v>
      </c>
    </row>
    <row r="18097" spans="3:4" x14ac:dyDescent="0.25">
      <c r="C18097" s="159" t="s">
        <v>34718</v>
      </c>
      <c r="D18097" s="159">
        <v>1</v>
      </c>
    </row>
    <row r="18098" spans="3:4" x14ac:dyDescent="0.25">
      <c r="C18098" s="159" t="s">
        <v>34719</v>
      </c>
      <c r="D18098" s="159">
        <v>1</v>
      </c>
    </row>
    <row r="18099" spans="3:4" x14ac:dyDescent="0.25">
      <c r="C18099" s="159" t="s">
        <v>34720</v>
      </c>
      <c r="D18099" s="159">
        <v>1</v>
      </c>
    </row>
    <row r="18100" spans="3:4" x14ac:dyDescent="0.25">
      <c r="C18100" s="159" t="s">
        <v>34721</v>
      </c>
      <c r="D18100" s="159">
        <v>1</v>
      </c>
    </row>
    <row r="18101" spans="3:4" x14ac:dyDescent="0.25">
      <c r="C18101" s="159" t="s">
        <v>34722</v>
      </c>
      <c r="D18101" s="159">
        <v>1</v>
      </c>
    </row>
    <row r="18102" spans="3:4" x14ac:dyDescent="0.25">
      <c r="C18102" s="159" t="s">
        <v>34723</v>
      </c>
      <c r="D18102" s="159">
        <v>1</v>
      </c>
    </row>
    <row r="18103" spans="3:4" x14ac:dyDescent="0.25">
      <c r="C18103" s="159" t="s">
        <v>34724</v>
      </c>
      <c r="D18103" s="159">
        <v>1</v>
      </c>
    </row>
    <row r="18104" spans="3:4" x14ac:dyDescent="0.25">
      <c r="C18104" s="159" t="s">
        <v>34725</v>
      </c>
      <c r="D18104" s="159">
        <v>1</v>
      </c>
    </row>
    <row r="18105" spans="3:4" x14ac:dyDescent="0.25">
      <c r="C18105" s="159" t="s">
        <v>34726</v>
      </c>
      <c r="D18105" s="159">
        <v>1</v>
      </c>
    </row>
    <row r="18106" spans="3:4" x14ac:dyDescent="0.25">
      <c r="C18106" s="159" t="s">
        <v>34727</v>
      </c>
      <c r="D18106" s="159">
        <v>1</v>
      </c>
    </row>
    <row r="18107" spans="3:4" x14ac:dyDescent="0.25">
      <c r="C18107" s="159" t="s">
        <v>34728</v>
      </c>
      <c r="D18107" s="159">
        <v>1</v>
      </c>
    </row>
    <row r="18108" spans="3:4" x14ac:dyDescent="0.25">
      <c r="C18108" s="159" t="s">
        <v>34729</v>
      </c>
      <c r="D18108" s="159">
        <v>1</v>
      </c>
    </row>
    <row r="18109" spans="3:4" x14ac:dyDescent="0.25">
      <c r="C18109" s="159" t="s">
        <v>34730</v>
      </c>
      <c r="D18109" s="159">
        <v>1</v>
      </c>
    </row>
    <row r="18110" spans="3:4" x14ac:dyDescent="0.25">
      <c r="C18110" s="159" t="s">
        <v>34731</v>
      </c>
      <c r="D18110" s="159">
        <v>1</v>
      </c>
    </row>
    <row r="18111" spans="3:4" x14ac:dyDescent="0.25">
      <c r="C18111" s="159" t="s">
        <v>34732</v>
      </c>
      <c r="D18111" s="159">
        <v>1</v>
      </c>
    </row>
    <row r="18112" spans="3:4" x14ac:dyDescent="0.25">
      <c r="C18112" s="159" t="s">
        <v>34733</v>
      </c>
      <c r="D18112" s="159">
        <v>1</v>
      </c>
    </row>
    <row r="18113" spans="3:4" x14ac:dyDescent="0.25">
      <c r="C18113" s="159" t="s">
        <v>34734</v>
      </c>
      <c r="D18113" s="159">
        <v>1</v>
      </c>
    </row>
    <row r="18114" spans="3:4" x14ac:dyDescent="0.25">
      <c r="C18114" s="159" t="s">
        <v>34735</v>
      </c>
      <c r="D18114" s="159">
        <v>1</v>
      </c>
    </row>
    <row r="18115" spans="3:4" x14ac:dyDescent="0.25">
      <c r="C18115" s="159" t="s">
        <v>34736</v>
      </c>
      <c r="D18115" s="159">
        <v>1</v>
      </c>
    </row>
    <row r="18116" spans="3:4" x14ac:dyDescent="0.25">
      <c r="C18116" s="159" t="s">
        <v>34737</v>
      </c>
      <c r="D18116" s="159">
        <v>1</v>
      </c>
    </row>
    <row r="18117" spans="3:4" x14ac:dyDescent="0.25">
      <c r="C18117" s="159" t="s">
        <v>34738</v>
      </c>
      <c r="D18117" s="159">
        <v>1</v>
      </c>
    </row>
    <row r="18118" spans="3:4" x14ac:dyDescent="0.25">
      <c r="C18118" s="159" t="s">
        <v>34739</v>
      </c>
      <c r="D18118" s="159">
        <v>1</v>
      </c>
    </row>
    <row r="18119" spans="3:4" x14ac:dyDescent="0.25">
      <c r="C18119" s="159" t="s">
        <v>34740</v>
      </c>
      <c r="D18119" s="159">
        <v>1</v>
      </c>
    </row>
    <row r="18120" spans="3:4" x14ac:dyDescent="0.25">
      <c r="C18120" s="159" t="s">
        <v>34741</v>
      </c>
      <c r="D18120" s="159">
        <v>1</v>
      </c>
    </row>
    <row r="18121" spans="3:4" x14ac:dyDescent="0.25">
      <c r="C18121" s="159" t="s">
        <v>34742</v>
      </c>
      <c r="D18121" s="159">
        <v>1</v>
      </c>
    </row>
    <row r="18122" spans="3:4" x14ac:dyDescent="0.25">
      <c r="C18122" s="159" t="s">
        <v>34743</v>
      </c>
      <c r="D18122" s="159">
        <v>1</v>
      </c>
    </row>
    <row r="18123" spans="3:4" x14ac:dyDescent="0.25">
      <c r="C18123" s="159" t="s">
        <v>34744</v>
      </c>
      <c r="D18123" s="159">
        <v>1</v>
      </c>
    </row>
    <row r="18124" spans="3:4" x14ac:dyDescent="0.25">
      <c r="C18124" s="159" t="s">
        <v>34745</v>
      </c>
      <c r="D18124" s="159">
        <v>1</v>
      </c>
    </row>
    <row r="18125" spans="3:4" x14ac:dyDescent="0.25">
      <c r="C18125" s="159" t="s">
        <v>34746</v>
      </c>
      <c r="D18125" s="159">
        <v>1</v>
      </c>
    </row>
    <row r="18126" spans="3:4" x14ac:dyDescent="0.25">
      <c r="C18126" s="159" t="s">
        <v>34747</v>
      </c>
      <c r="D18126" s="159">
        <v>1</v>
      </c>
    </row>
    <row r="18127" spans="3:4" x14ac:dyDescent="0.25">
      <c r="C18127" s="159" t="s">
        <v>34748</v>
      </c>
      <c r="D18127" s="159">
        <v>1</v>
      </c>
    </row>
    <row r="18128" spans="3:4" x14ac:dyDescent="0.25">
      <c r="C18128" s="159" t="s">
        <v>34749</v>
      </c>
      <c r="D18128" s="159">
        <v>1</v>
      </c>
    </row>
    <row r="18129" spans="3:4" x14ac:dyDescent="0.25">
      <c r="C18129" s="159" t="s">
        <v>34750</v>
      </c>
      <c r="D18129" s="159">
        <v>1</v>
      </c>
    </row>
    <row r="18130" spans="3:4" x14ac:dyDescent="0.25">
      <c r="C18130" s="159" t="s">
        <v>34751</v>
      </c>
      <c r="D18130" s="159">
        <v>1</v>
      </c>
    </row>
    <row r="18131" spans="3:4" x14ac:dyDescent="0.25">
      <c r="C18131" s="159" t="s">
        <v>34752</v>
      </c>
      <c r="D18131" s="159">
        <v>1</v>
      </c>
    </row>
    <row r="18132" spans="3:4" x14ac:dyDescent="0.25">
      <c r="C18132" s="159" t="s">
        <v>34753</v>
      </c>
      <c r="D18132" s="159">
        <v>1</v>
      </c>
    </row>
    <row r="18133" spans="3:4" x14ac:dyDescent="0.25">
      <c r="C18133" s="159" t="s">
        <v>34754</v>
      </c>
      <c r="D18133" s="159">
        <v>1</v>
      </c>
    </row>
    <row r="18134" spans="3:4" x14ac:dyDescent="0.25">
      <c r="C18134" s="159" t="s">
        <v>34755</v>
      </c>
      <c r="D18134" s="159">
        <v>1</v>
      </c>
    </row>
    <row r="18135" spans="3:4" x14ac:dyDescent="0.25">
      <c r="C18135" s="159" t="s">
        <v>34756</v>
      </c>
      <c r="D18135" s="159">
        <v>1</v>
      </c>
    </row>
    <row r="18136" spans="3:4" x14ac:dyDescent="0.25">
      <c r="C18136" s="159" t="s">
        <v>34757</v>
      </c>
      <c r="D18136" s="159">
        <v>1</v>
      </c>
    </row>
    <row r="18137" spans="3:4" x14ac:dyDescent="0.25">
      <c r="C18137" s="159" t="s">
        <v>34758</v>
      </c>
      <c r="D18137" s="159">
        <v>1</v>
      </c>
    </row>
    <row r="18138" spans="3:4" x14ac:dyDescent="0.25">
      <c r="C18138" s="159" t="s">
        <v>34671</v>
      </c>
      <c r="D18138" s="159">
        <v>1</v>
      </c>
    </row>
    <row r="18139" spans="3:4" x14ac:dyDescent="0.25">
      <c r="C18139" s="159" t="s">
        <v>34672</v>
      </c>
      <c r="D18139" s="159">
        <v>1</v>
      </c>
    </row>
    <row r="18140" spans="3:4" x14ac:dyDescent="0.25">
      <c r="C18140" s="159" t="s">
        <v>34673</v>
      </c>
      <c r="D18140" s="159">
        <v>1</v>
      </c>
    </row>
    <row r="18141" spans="3:4" x14ac:dyDescent="0.25">
      <c r="C18141" s="159" t="s">
        <v>34674</v>
      </c>
      <c r="D18141" s="159">
        <v>1</v>
      </c>
    </row>
    <row r="18142" spans="3:4" x14ac:dyDescent="0.25">
      <c r="C18142" s="159" t="s">
        <v>34675</v>
      </c>
      <c r="D18142" s="159">
        <v>1</v>
      </c>
    </row>
    <row r="18143" spans="3:4" x14ac:dyDescent="0.25">
      <c r="C18143" s="159" t="s">
        <v>34811</v>
      </c>
      <c r="D18143" s="159">
        <v>1</v>
      </c>
    </row>
    <row r="18144" spans="3:4" x14ac:dyDescent="0.25">
      <c r="C18144" s="159" t="s">
        <v>34812</v>
      </c>
      <c r="D18144" s="159">
        <v>1</v>
      </c>
    </row>
    <row r="18145" spans="3:4" x14ac:dyDescent="0.25">
      <c r="C18145" s="159" t="s">
        <v>34813</v>
      </c>
      <c r="D18145" s="159">
        <v>1</v>
      </c>
    </row>
    <row r="18146" spans="3:4" x14ac:dyDescent="0.25">
      <c r="C18146" s="159" t="s">
        <v>34814</v>
      </c>
      <c r="D18146" s="159">
        <v>1</v>
      </c>
    </row>
    <row r="18147" spans="3:4" x14ac:dyDescent="0.25">
      <c r="C18147" s="159" t="s">
        <v>34815</v>
      </c>
      <c r="D18147" s="159">
        <v>1</v>
      </c>
    </row>
    <row r="18148" spans="3:4" x14ac:dyDescent="0.25">
      <c r="C18148" s="159" t="s">
        <v>34816</v>
      </c>
      <c r="D18148" s="159">
        <v>1</v>
      </c>
    </row>
    <row r="18149" spans="3:4" x14ac:dyDescent="0.25">
      <c r="C18149" s="159" t="s">
        <v>34817</v>
      </c>
      <c r="D18149" s="159">
        <v>1</v>
      </c>
    </row>
    <row r="18150" spans="3:4" x14ac:dyDescent="0.25">
      <c r="C18150" s="159" t="s">
        <v>34818</v>
      </c>
      <c r="D18150" s="159">
        <v>1</v>
      </c>
    </row>
    <row r="18151" spans="3:4" x14ac:dyDescent="0.25">
      <c r="C18151" s="159" t="s">
        <v>34819</v>
      </c>
      <c r="D18151" s="159">
        <v>1</v>
      </c>
    </row>
    <row r="18152" spans="3:4" x14ac:dyDescent="0.25">
      <c r="C18152" s="159" t="s">
        <v>34820</v>
      </c>
      <c r="D18152" s="159">
        <v>1</v>
      </c>
    </row>
    <row r="18153" spans="3:4" x14ac:dyDescent="0.25">
      <c r="C18153" s="159" t="s">
        <v>34821</v>
      </c>
      <c r="D18153" s="159">
        <v>1</v>
      </c>
    </row>
    <row r="18154" spans="3:4" x14ac:dyDescent="0.25">
      <c r="C18154" s="159" t="s">
        <v>34822</v>
      </c>
      <c r="D18154" s="159">
        <v>1</v>
      </c>
    </row>
    <row r="18155" spans="3:4" x14ac:dyDescent="0.25">
      <c r="C18155" s="159" t="s">
        <v>34823</v>
      </c>
      <c r="D18155" s="159">
        <v>1</v>
      </c>
    </row>
    <row r="18156" spans="3:4" x14ac:dyDescent="0.25">
      <c r="C18156" s="159" t="s">
        <v>34824</v>
      </c>
      <c r="D18156" s="159">
        <v>1</v>
      </c>
    </row>
    <row r="18157" spans="3:4" x14ac:dyDescent="0.25">
      <c r="C18157" s="159" t="s">
        <v>34825</v>
      </c>
      <c r="D18157" s="159">
        <v>1</v>
      </c>
    </row>
    <row r="18158" spans="3:4" x14ac:dyDescent="0.25">
      <c r="C18158" s="159" t="s">
        <v>34826</v>
      </c>
      <c r="D18158" s="159">
        <v>1</v>
      </c>
    </row>
    <row r="18159" spans="3:4" x14ac:dyDescent="0.25">
      <c r="C18159" s="159" t="s">
        <v>34827</v>
      </c>
      <c r="D18159" s="159">
        <v>1</v>
      </c>
    </row>
    <row r="18160" spans="3:4" x14ac:dyDescent="0.25">
      <c r="C18160" s="159" t="s">
        <v>34828</v>
      </c>
      <c r="D18160" s="159">
        <v>1</v>
      </c>
    </row>
    <row r="18161" spans="3:4" x14ac:dyDescent="0.25">
      <c r="C18161" s="159" t="s">
        <v>34829</v>
      </c>
      <c r="D18161" s="159">
        <v>1</v>
      </c>
    </row>
    <row r="18162" spans="3:4" x14ac:dyDescent="0.25">
      <c r="C18162" s="159" t="s">
        <v>34830</v>
      </c>
      <c r="D18162" s="159">
        <v>1</v>
      </c>
    </row>
    <row r="18163" spans="3:4" x14ac:dyDescent="0.25">
      <c r="C18163" s="159" t="s">
        <v>34831</v>
      </c>
      <c r="D18163" s="159">
        <v>1</v>
      </c>
    </row>
    <row r="18164" spans="3:4" x14ac:dyDescent="0.25">
      <c r="C18164" s="159" t="s">
        <v>34832</v>
      </c>
      <c r="D18164" s="159">
        <v>1</v>
      </c>
    </row>
    <row r="18165" spans="3:4" x14ac:dyDescent="0.25">
      <c r="C18165" s="159" t="s">
        <v>34833</v>
      </c>
      <c r="D18165" s="159">
        <v>1</v>
      </c>
    </row>
    <row r="18166" spans="3:4" x14ac:dyDescent="0.25">
      <c r="C18166" s="159" t="s">
        <v>34834</v>
      </c>
      <c r="D18166" s="159">
        <v>1</v>
      </c>
    </row>
    <row r="18167" spans="3:4" x14ac:dyDescent="0.25">
      <c r="C18167" s="159" t="s">
        <v>34835</v>
      </c>
      <c r="D18167" s="159">
        <v>1</v>
      </c>
    </row>
    <row r="18168" spans="3:4" x14ac:dyDescent="0.25">
      <c r="C18168" s="159" t="s">
        <v>34836</v>
      </c>
      <c r="D18168" s="159">
        <v>1</v>
      </c>
    </row>
    <row r="18169" spans="3:4" x14ac:dyDescent="0.25">
      <c r="C18169" s="159" t="s">
        <v>34837</v>
      </c>
      <c r="D18169" s="159">
        <v>1</v>
      </c>
    </row>
    <row r="18170" spans="3:4" x14ac:dyDescent="0.25">
      <c r="C18170" s="159" t="s">
        <v>34899</v>
      </c>
      <c r="D18170" s="159">
        <v>1</v>
      </c>
    </row>
    <row r="18171" spans="3:4" x14ac:dyDescent="0.25">
      <c r="C18171" s="159" t="s">
        <v>34936</v>
      </c>
      <c r="D18171" s="159">
        <v>1</v>
      </c>
    </row>
    <row r="18172" spans="3:4" x14ac:dyDescent="0.25">
      <c r="C18172" s="159" t="s">
        <v>34937</v>
      </c>
      <c r="D18172" s="159">
        <v>1</v>
      </c>
    </row>
    <row r="18173" spans="3:4" x14ac:dyDescent="0.25">
      <c r="C18173" s="159" t="s">
        <v>34938</v>
      </c>
      <c r="D18173" s="159">
        <v>1</v>
      </c>
    </row>
    <row r="18174" spans="3:4" x14ac:dyDescent="0.25">
      <c r="C18174" s="159" t="s">
        <v>34939</v>
      </c>
      <c r="D18174" s="159">
        <v>1</v>
      </c>
    </row>
    <row r="18175" spans="3:4" x14ac:dyDescent="0.25">
      <c r="C18175" s="159" t="s">
        <v>34940</v>
      </c>
      <c r="D18175" s="159">
        <v>1</v>
      </c>
    </row>
    <row r="18176" spans="3:4" x14ac:dyDescent="0.25">
      <c r="C18176" s="159" t="s">
        <v>34941</v>
      </c>
      <c r="D18176" s="159">
        <v>1</v>
      </c>
    </row>
    <row r="18177" spans="3:4" x14ac:dyDescent="0.25">
      <c r="C18177" s="159" t="s">
        <v>34942</v>
      </c>
      <c r="D18177" s="159">
        <v>1</v>
      </c>
    </row>
    <row r="18178" spans="3:4" x14ac:dyDescent="0.25">
      <c r="C18178" s="159" t="s">
        <v>34943</v>
      </c>
      <c r="D18178" s="159">
        <v>1</v>
      </c>
    </row>
    <row r="18179" spans="3:4" x14ac:dyDescent="0.25">
      <c r="C18179" s="159" t="s">
        <v>34944</v>
      </c>
      <c r="D18179" s="159">
        <v>1</v>
      </c>
    </row>
    <row r="18180" spans="3:4" x14ac:dyDescent="0.25">
      <c r="C18180" s="159" t="s">
        <v>34945</v>
      </c>
      <c r="D18180" s="159">
        <v>1</v>
      </c>
    </row>
    <row r="18181" spans="3:4" x14ac:dyDescent="0.25">
      <c r="C18181" s="159" t="s">
        <v>34946</v>
      </c>
      <c r="D18181" s="159">
        <v>1</v>
      </c>
    </row>
    <row r="18182" spans="3:4" x14ac:dyDescent="0.25">
      <c r="C18182" s="159" t="s">
        <v>34947</v>
      </c>
      <c r="D18182" s="159">
        <v>1</v>
      </c>
    </row>
    <row r="18183" spans="3:4" x14ac:dyDescent="0.25">
      <c r="C18183" s="159" t="s">
        <v>34948</v>
      </c>
      <c r="D18183" s="159">
        <v>1</v>
      </c>
    </row>
    <row r="18184" spans="3:4" x14ac:dyDescent="0.25">
      <c r="C18184" s="159" t="s">
        <v>34949</v>
      </c>
      <c r="D18184" s="159">
        <v>1</v>
      </c>
    </row>
    <row r="18185" spans="3:4" x14ac:dyDescent="0.25">
      <c r="C18185" s="159" t="s">
        <v>34950</v>
      </c>
      <c r="D18185" s="159">
        <v>1</v>
      </c>
    </row>
    <row r="18186" spans="3:4" x14ac:dyDescent="0.25">
      <c r="C18186" s="159" t="s">
        <v>34951</v>
      </c>
      <c r="D18186" s="159">
        <v>1</v>
      </c>
    </row>
    <row r="18187" spans="3:4" x14ac:dyDescent="0.25">
      <c r="C18187" s="159" t="s">
        <v>34952</v>
      </c>
      <c r="D18187" s="159">
        <v>1</v>
      </c>
    </row>
    <row r="18188" spans="3:4" x14ac:dyDescent="0.25">
      <c r="C18188" s="159" t="s">
        <v>34953</v>
      </c>
      <c r="D18188" s="159">
        <v>1</v>
      </c>
    </row>
    <row r="18189" spans="3:4" x14ac:dyDescent="0.25">
      <c r="C18189" s="159" t="s">
        <v>34954</v>
      </c>
      <c r="D18189" s="159">
        <v>1</v>
      </c>
    </row>
    <row r="18190" spans="3:4" x14ac:dyDescent="0.25">
      <c r="C18190" s="159" t="s">
        <v>34955</v>
      </c>
      <c r="D18190" s="159">
        <v>1</v>
      </c>
    </row>
    <row r="18191" spans="3:4" x14ac:dyDescent="0.25">
      <c r="C18191" s="159" t="s">
        <v>34956</v>
      </c>
      <c r="D18191" s="159">
        <v>1</v>
      </c>
    </row>
    <row r="18192" spans="3:4" x14ac:dyDescent="0.25">
      <c r="C18192" s="159" t="s">
        <v>34957</v>
      </c>
      <c r="D18192" s="159">
        <v>1</v>
      </c>
    </row>
    <row r="18193" spans="3:4" x14ac:dyDescent="0.25">
      <c r="C18193" s="159" t="s">
        <v>34958</v>
      </c>
      <c r="D18193" s="159">
        <v>1</v>
      </c>
    </row>
    <row r="18194" spans="3:4" x14ac:dyDescent="0.25">
      <c r="C18194" s="159" t="s">
        <v>34959</v>
      </c>
      <c r="D18194" s="159">
        <v>1</v>
      </c>
    </row>
    <row r="18195" spans="3:4" x14ac:dyDescent="0.25">
      <c r="C18195" s="159" t="s">
        <v>34960</v>
      </c>
      <c r="D18195" s="159">
        <v>1</v>
      </c>
    </row>
    <row r="18196" spans="3:4" x14ac:dyDescent="0.25">
      <c r="C18196" s="159" t="s">
        <v>34961</v>
      </c>
      <c r="D18196" s="159">
        <v>1</v>
      </c>
    </row>
    <row r="18197" spans="3:4" x14ac:dyDescent="0.25">
      <c r="C18197" s="159" t="s">
        <v>34962</v>
      </c>
      <c r="D18197" s="159">
        <v>1</v>
      </c>
    </row>
    <row r="18198" spans="3:4" x14ac:dyDescent="0.25">
      <c r="C18198" s="159" t="s">
        <v>34963</v>
      </c>
      <c r="D18198" s="159">
        <v>1</v>
      </c>
    </row>
    <row r="18199" spans="3:4" x14ac:dyDescent="0.25">
      <c r="C18199" s="159" t="s">
        <v>34964</v>
      </c>
      <c r="D18199" s="159">
        <v>1</v>
      </c>
    </row>
    <row r="18200" spans="3:4" x14ac:dyDescent="0.25">
      <c r="C18200" s="159" t="s">
        <v>34965</v>
      </c>
      <c r="D18200" s="159">
        <v>1</v>
      </c>
    </row>
    <row r="18201" spans="3:4" x14ac:dyDescent="0.25">
      <c r="C18201" s="159" t="s">
        <v>34966</v>
      </c>
      <c r="D18201" s="159">
        <v>1</v>
      </c>
    </row>
    <row r="18202" spans="3:4" x14ac:dyDescent="0.25">
      <c r="C18202" s="159" t="s">
        <v>34967</v>
      </c>
      <c r="D18202" s="159">
        <v>1</v>
      </c>
    </row>
    <row r="18203" spans="3:4" x14ac:dyDescent="0.25">
      <c r="C18203" s="159" t="s">
        <v>34968</v>
      </c>
      <c r="D18203" s="159">
        <v>1</v>
      </c>
    </row>
    <row r="18204" spans="3:4" x14ac:dyDescent="0.25">
      <c r="C18204" s="159" t="s">
        <v>34969</v>
      </c>
      <c r="D18204" s="159">
        <v>1</v>
      </c>
    </row>
    <row r="18205" spans="3:4" x14ac:dyDescent="0.25">
      <c r="C18205" s="159" t="s">
        <v>34970</v>
      </c>
      <c r="D18205" s="159">
        <v>1</v>
      </c>
    </row>
    <row r="18206" spans="3:4" x14ac:dyDescent="0.25">
      <c r="C18206" s="159" t="s">
        <v>34971</v>
      </c>
      <c r="D18206" s="159">
        <v>1</v>
      </c>
    </row>
    <row r="18207" spans="3:4" x14ac:dyDescent="0.25">
      <c r="C18207" s="159" t="s">
        <v>34972</v>
      </c>
      <c r="D18207" s="159">
        <v>1</v>
      </c>
    </row>
    <row r="18208" spans="3:4" x14ac:dyDescent="0.25">
      <c r="C18208" s="159" t="s">
        <v>34973</v>
      </c>
      <c r="D18208" s="159">
        <v>1</v>
      </c>
    </row>
    <row r="18209" spans="3:4" x14ac:dyDescent="0.25">
      <c r="C18209" s="159" t="s">
        <v>34974</v>
      </c>
      <c r="D18209" s="159">
        <v>1</v>
      </c>
    </row>
    <row r="18210" spans="3:4" x14ac:dyDescent="0.25">
      <c r="C18210" s="159" t="s">
        <v>34975</v>
      </c>
      <c r="D18210" s="159">
        <v>1</v>
      </c>
    </row>
    <row r="18211" spans="3:4" x14ac:dyDescent="0.25">
      <c r="C18211" s="159" t="s">
        <v>34976</v>
      </c>
      <c r="D18211" s="159">
        <v>1</v>
      </c>
    </row>
    <row r="18212" spans="3:4" x14ac:dyDescent="0.25">
      <c r="C18212" s="159" t="s">
        <v>34977</v>
      </c>
      <c r="D18212" s="159">
        <v>1</v>
      </c>
    </row>
    <row r="18213" spans="3:4" x14ac:dyDescent="0.25">
      <c r="C18213" s="159" t="s">
        <v>34978</v>
      </c>
      <c r="D18213" s="159">
        <v>1</v>
      </c>
    </row>
    <row r="18214" spans="3:4" x14ac:dyDescent="0.25">
      <c r="C18214" s="159" t="s">
        <v>34979</v>
      </c>
      <c r="D18214" s="159">
        <v>1</v>
      </c>
    </row>
    <row r="18215" spans="3:4" x14ac:dyDescent="0.25">
      <c r="C18215" s="159" t="s">
        <v>34980</v>
      </c>
      <c r="D18215" s="159">
        <v>1</v>
      </c>
    </row>
    <row r="18216" spans="3:4" x14ac:dyDescent="0.25">
      <c r="C18216" s="159" t="s">
        <v>34981</v>
      </c>
      <c r="D18216" s="159">
        <v>1</v>
      </c>
    </row>
    <row r="18217" spans="3:4" x14ac:dyDescent="0.25">
      <c r="C18217" s="159" t="s">
        <v>34982</v>
      </c>
      <c r="D18217" s="159">
        <v>1</v>
      </c>
    </row>
    <row r="18218" spans="3:4" x14ac:dyDescent="0.25">
      <c r="C18218" s="159" t="s">
        <v>34983</v>
      </c>
      <c r="D18218" s="159">
        <v>1</v>
      </c>
    </row>
    <row r="18219" spans="3:4" x14ac:dyDescent="0.25">
      <c r="C18219" s="159" t="s">
        <v>34984</v>
      </c>
      <c r="D18219" s="159">
        <v>1</v>
      </c>
    </row>
    <row r="18220" spans="3:4" x14ac:dyDescent="0.25">
      <c r="C18220" s="159" t="s">
        <v>34985</v>
      </c>
      <c r="D18220" s="159">
        <v>1</v>
      </c>
    </row>
    <row r="18221" spans="3:4" x14ac:dyDescent="0.25">
      <c r="C18221" s="159" t="s">
        <v>34986</v>
      </c>
      <c r="D18221" s="159">
        <v>1</v>
      </c>
    </row>
    <row r="18222" spans="3:4" x14ac:dyDescent="0.25">
      <c r="C18222" s="159" t="s">
        <v>34987</v>
      </c>
      <c r="D18222" s="159">
        <v>1</v>
      </c>
    </row>
    <row r="18223" spans="3:4" x14ac:dyDescent="0.25">
      <c r="C18223" s="159" t="s">
        <v>34988</v>
      </c>
      <c r="D18223" s="159">
        <v>1</v>
      </c>
    </row>
    <row r="18224" spans="3:4" x14ac:dyDescent="0.25">
      <c r="C18224" s="159" t="s">
        <v>34989</v>
      </c>
      <c r="D18224" s="159">
        <v>1</v>
      </c>
    </row>
    <row r="18225" spans="3:4" x14ac:dyDescent="0.25">
      <c r="C18225" s="159" t="s">
        <v>34990</v>
      </c>
      <c r="D18225" s="159">
        <v>1</v>
      </c>
    </row>
    <row r="18226" spans="3:4" x14ac:dyDescent="0.25">
      <c r="C18226" s="159" t="s">
        <v>34991</v>
      </c>
      <c r="D18226" s="159">
        <v>1</v>
      </c>
    </row>
    <row r="18227" spans="3:4" x14ac:dyDescent="0.25">
      <c r="C18227" s="159" t="s">
        <v>34992</v>
      </c>
      <c r="D18227" s="159">
        <v>1</v>
      </c>
    </row>
    <row r="18228" spans="3:4" x14ac:dyDescent="0.25">
      <c r="C18228" s="159" t="s">
        <v>34993</v>
      </c>
      <c r="D18228" s="159">
        <v>1</v>
      </c>
    </row>
    <row r="18229" spans="3:4" x14ac:dyDescent="0.25">
      <c r="C18229" s="159" t="s">
        <v>34994</v>
      </c>
      <c r="D18229" s="159">
        <v>1</v>
      </c>
    </row>
    <row r="18230" spans="3:4" x14ac:dyDescent="0.25">
      <c r="C18230" s="159" t="s">
        <v>34995</v>
      </c>
      <c r="D18230" s="159">
        <v>1</v>
      </c>
    </row>
    <row r="18231" spans="3:4" x14ac:dyDescent="0.25">
      <c r="C18231" s="159" t="s">
        <v>34996</v>
      </c>
      <c r="D18231" s="159">
        <v>1</v>
      </c>
    </row>
    <row r="18232" spans="3:4" x14ac:dyDescent="0.25">
      <c r="C18232" s="159" t="s">
        <v>34838</v>
      </c>
      <c r="D18232" s="159">
        <v>1</v>
      </c>
    </row>
    <row r="18233" spans="3:4" x14ac:dyDescent="0.25">
      <c r="C18233" s="159" t="s">
        <v>34839</v>
      </c>
      <c r="D18233" s="159">
        <v>1</v>
      </c>
    </row>
    <row r="18234" spans="3:4" x14ac:dyDescent="0.25">
      <c r="C18234" s="159" t="s">
        <v>34997</v>
      </c>
      <c r="D18234" s="159">
        <v>1</v>
      </c>
    </row>
    <row r="18235" spans="3:4" x14ac:dyDescent="0.25">
      <c r="C18235" s="159" t="s">
        <v>34998</v>
      </c>
      <c r="D18235" s="159">
        <v>1</v>
      </c>
    </row>
    <row r="18236" spans="3:4" x14ac:dyDescent="0.25">
      <c r="C18236" s="159" t="s">
        <v>34999</v>
      </c>
      <c r="D18236" s="159">
        <v>1</v>
      </c>
    </row>
    <row r="18237" spans="3:4" x14ac:dyDescent="0.25">
      <c r="C18237" s="159" t="s">
        <v>35000</v>
      </c>
      <c r="D18237" s="159">
        <v>1</v>
      </c>
    </row>
    <row r="18238" spans="3:4" x14ac:dyDescent="0.25">
      <c r="C18238" s="159" t="s">
        <v>35001</v>
      </c>
      <c r="D18238" s="159">
        <v>1</v>
      </c>
    </row>
    <row r="18239" spans="3:4" x14ac:dyDescent="0.25">
      <c r="C18239" s="159" t="s">
        <v>35002</v>
      </c>
      <c r="D18239" s="159">
        <v>1</v>
      </c>
    </row>
    <row r="18240" spans="3:4" x14ac:dyDescent="0.25">
      <c r="C18240" s="159" t="s">
        <v>35003</v>
      </c>
      <c r="D18240" s="159">
        <v>1</v>
      </c>
    </row>
    <row r="18241" spans="3:4" x14ac:dyDescent="0.25">
      <c r="C18241" s="159" t="s">
        <v>35004</v>
      </c>
      <c r="D18241" s="159">
        <v>1</v>
      </c>
    </row>
    <row r="18242" spans="3:4" x14ac:dyDescent="0.25">
      <c r="C18242" s="159" t="s">
        <v>35005</v>
      </c>
      <c r="D18242" s="159">
        <v>1</v>
      </c>
    </row>
    <row r="18243" spans="3:4" x14ac:dyDescent="0.25">
      <c r="C18243" s="159" t="s">
        <v>35006</v>
      </c>
      <c r="D18243" s="159">
        <v>1</v>
      </c>
    </row>
    <row r="18244" spans="3:4" x14ac:dyDescent="0.25">
      <c r="C18244" s="159" t="s">
        <v>35007</v>
      </c>
      <c r="D18244" s="159">
        <v>1</v>
      </c>
    </row>
    <row r="18245" spans="3:4" x14ac:dyDescent="0.25">
      <c r="C18245" s="159" t="s">
        <v>35008</v>
      </c>
      <c r="D18245" s="159">
        <v>1</v>
      </c>
    </row>
    <row r="18246" spans="3:4" x14ac:dyDescent="0.25">
      <c r="C18246" s="159" t="s">
        <v>35009</v>
      </c>
      <c r="D18246" s="159">
        <v>1</v>
      </c>
    </row>
    <row r="18247" spans="3:4" x14ac:dyDescent="0.25">
      <c r="C18247" s="159" t="s">
        <v>35010</v>
      </c>
      <c r="D18247" s="159">
        <v>1</v>
      </c>
    </row>
    <row r="18248" spans="3:4" x14ac:dyDescent="0.25">
      <c r="C18248" s="159" t="s">
        <v>35011</v>
      </c>
      <c r="D18248" s="159">
        <v>1</v>
      </c>
    </row>
    <row r="18249" spans="3:4" x14ac:dyDescent="0.25">
      <c r="C18249" s="159" t="s">
        <v>35012</v>
      </c>
      <c r="D18249" s="159">
        <v>1</v>
      </c>
    </row>
    <row r="18250" spans="3:4" x14ac:dyDescent="0.25">
      <c r="C18250" s="159" t="s">
        <v>35013</v>
      </c>
      <c r="D18250" s="159">
        <v>1</v>
      </c>
    </row>
    <row r="18251" spans="3:4" x14ac:dyDescent="0.25">
      <c r="C18251" s="159" t="s">
        <v>35014</v>
      </c>
      <c r="D18251" s="159">
        <v>1</v>
      </c>
    </row>
    <row r="18252" spans="3:4" x14ac:dyDescent="0.25">
      <c r="C18252" s="159" t="s">
        <v>35015</v>
      </c>
      <c r="D18252" s="159">
        <v>1</v>
      </c>
    </row>
    <row r="18253" spans="3:4" x14ac:dyDescent="0.25">
      <c r="C18253" s="159" t="s">
        <v>35016</v>
      </c>
      <c r="D18253" s="159">
        <v>1</v>
      </c>
    </row>
    <row r="18254" spans="3:4" x14ac:dyDescent="0.25">
      <c r="C18254" s="159" t="s">
        <v>35017</v>
      </c>
      <c r="D18254" s="159">
        <v>1</v>
      </c>
    </row>
    <row r="18255" spans="3:4" x14ac:dyDescent="0.25">
      <c r="C18255" s="159" t="s">
        <v>35018</v>
      </c>
      <c r="D18255" s="159">
        <v>1</v>
      </c>
    </row>
    <row r="18256" spans="3:4" x14ac:dyDescent="0.25">
      <c r="C18256" s="159" t="s">
        <v>35019</v>
      </c>
      <c r="D18256" s="159">
        <v>1</v>
      </c>
    </row>
    <row r="18257" spans="3:4" x14ac:dyDescent="0.25">
      <c r="C18257" s="159" t="s">
        <v>35020</v>
      </c>
      <c r="D18257" s="159">
        <v>1</v>
      </c>
    </row>
    <row r="18258" spans="3:4" x14ac:dyDescent="0.25">
      <c r="C18258" s="159" t="s">
        <v>35021</v>
      </c>
      <c r="D18258" s="159">
        <v>1</v>
      </c>
    </row>
    <row r="18259" spans="3:4" x14ac:dyDescent="0.25">
      <c r="C18259" s="159" t="s">
        <v>35022</v>
      </c>
      <c r="D18259" s="159">
        <v>1</v>
      </c>
    </row>
    <row r="18260" spans="3:4" x14ac:dyDescent="0.25">
      <c r="C18260" s="159" t="s">
        <v>35023</v>
      </c>
      <c r="D18260" s="159">
        <v>1</v>
      </c>
    </row>
    <row r="18261" spans="3:4" x14ac:dyDescent="0.25">
      <c r="C18261" s="159" t="s">
        <v>35024</v>
      </c>
      <c r="D18261" s="159">
        <v>1</v>
      </c>
    </row>
    <row r="18262" spans="3:4" x14ac:dyDescent="0.25">
      <c r="C18262" s="159" t="s">
        <v>35025</v>
      </c>
      <c r="D18262" s="159">
        <v>1</v>
      </c>
    </row>
    <row r="18263" spans="3:4" x14ac:dyDescent="0.25">
      <c r="C18263" s="159" t="s">
        <v>35026</v>
      </c>
      <c r="D18263" s="159">
        <v>1</v>
      </c>
    </row>
    <row r="18264" spans="3:4" x14ac:dyDescent="0.25">
      <c r="C18264" s="159" t="s">
        <v>35027</v>
      </c>
      <c r="D18264" s="159">
        <v>1</v>
      </c>
    </row>
    <row r="18265" spans="3:4" x14ac:dyDescent="0.25">
      <c r="C18265" s="159" t="s">
        <v>35028</v>
      </c>
      <c r="D18265" s="159">
        <v>1</v>
      </c>
    </row>
    <row r="18266" spans="3:4" x14ac:dyDescent="0.25">
      <c r="C18266" s="159" t="s">
        <v>35311</v>
      </c>
      <c r="D18266" s="159">
        <v>1</v>
      </c>
    </row>
    <row r="18267" spans="3:4" x14ac:dyDescent="0.25">
      <c r="C18267" s="159" t="s">
        <v>35312</v>
      </c>
      <c r="D18267" s="159">
        <v>1</v>
      </c>
    </row>
    <row r="18268" spans="3:4" x14ac:dyDescent="0.25">
      <c r="C18268" s="159" t="s">
        <v>35313</v>
      </c>
      <c r="D18268" s="159">
        <v>1</v>
      </c>
    </row>
    <row r="18269" spans="3:4" x14ac:dyDescent="0.25">
      <c r="C18269" s="159" t="s">
        <v>35314</v>
      </c>
      <c r="D18269" s="159">
        <v>1</v>
      </c>
    </row>
    <row r="18270" spans="3:4" x14ac:dyDescent="0.25">
      <c r="C18270" s="159" t="s">
        <v>35315</v>
      </c>
      <c r="D18270" s="159">
        <v>1</v>
      </c>
    </row>
    <row r="18271" spans="3:4" x14ac:dyDescent="0.25">
      <c r="C18271" s="159" t="s">
        <v>35316</v>
      </c>
      <c r="D18271" s="159">
        <v>1</v>
      </c>
    </row>
    <row r="18272" spans="3:4" x14ac:dyDescent="0.25">
      <c r="C18272" s="159" t="s">
        <v>35083</v>
      </c>
      <c r="D18272" s="159">
        <v>1</v>
      </c>
    </row>
    <row r="18273" spans="3:4" x14ac:dyDescent="0.25">
      <c r="C18273" s="159" t="s">
        <v>35084</v>
      </c>
      <c r="D18273" s="159">
        <v>1</v>
      </c>
    </row>
    <row r="18274" spans="3:4" x14ac:dyDescent="0.25">
      <c r="C18274" s="159" t="s">
        <v>35085</v>
      </c>
      <c r="D18274" s="159">
        <v>1</v>
      </c>
    </row>
    <row r="18275" spans="3:4" x14ac:dyDescent="0.25">
      <c r="C18275" s="159" t="s">
        <v>35086</v>
      </c>
      <c r="D18275" s="159">
        <v>1</v>
      </c>
    </row>
    <row r="18276" spans="3:4" x14ac:dyDescent="0.25">
      <c r="C18276" s="159" t="s">
        <v>35087</v>
      </c>
      <c r="D18276" s="159">
        <v>1</v>
      </c>
    </row>
    <row r="18277" spans="3:4" x14ac:dyDescent="0.25">
      <c r="C18277" s="159" t="s">
        <v>35088</v>
      </c>
      <c r="D18277" s="159">
        <v>1</v>
      </c>
    </row>
    <row r="18278" spans="3:4" x14ac:dyDescent="0.25">
      <c r="C18278" s="159" t="s">
        <v>35089</v>
      </c>
      <c r="D18278" s="159">
        <v>1</v>
      </c>
    </row>
    <row r="18279" spans="3:4" x14ac:dyDescent="0.25">
      <c r="C18279" s="159" t="s">
        <v>34930</v>
      </c>
      <c r="D18279" s="159">
        <v>1</v>
      </c>
    </row>
    <row r="18280" spans="3:4" x14ac:dyDescent="0.25">
      <c r="C18280" s="159" t="s">
        <v>34931</v>
      </c>
      <c r="D18280" s="159">
        <v>1</v>
      </c>
    </row>
    <row r="18281" spans="3:4" x14ac:dyDescent="0.25">
      <c r="C18281" s="159" t="s">
        <v>34932</v>
      </c>
      <c r="D18281" s="159">
        <v>1</v>
      </c>
    </row>
    <row r="18282" spans="3:4" x14ac:dyDescent="0.25">
      <c r="C18282" s="159" t="s">
        <v>34933</v>
      </c>
      <c r="D18282" s="159">
        <v>1</v>
      </c>
    </row>
    <row r="18283" spans="3:4" x14ac:dyDescent="0.25">
      <c r="C18283" s="159" t="s">
        <v>34934</v>
      </c>
      <c r="D18283" s="159">
        <v>1</v>
      </c>
    </row>
    <row r="18284" spans="3:4" x14ac:dyDescent="0.25">
      <c r="C18284" s="159" t="s">
        <v>34935</v>
      </c>
      <c r="D18284" s="159">
        <v>1</v>
      </c>
    </row>
    <row r="18285" spans="3:4" x14ac:dyDescent="0.25">
      <c r="C18285" s="159" t="s">
        <v>34840</v>
      </c>
      <c r="D18285" s="159">
        <v>1</v>
      </c>
    </row>
    <row r="18286" spans="3:4" x14ac:dyDescent="0.25">
      <c r="C18286" s="159" t="s">
        <v>34841</v>
      </c>
      <c r="D18286" s="159">
        <v>1</v>
      </c>
    </row>
    <row r="18287" spans="3:4" x14ac:dyDescent="0.25">
      <c r="C18287" s="159" t="s">
        <v>34842</v>
      </c>
      <c r="D18287" s="159">
        <v>1</v>
      </c>
    </row>
    <row r="18288" spans="3:4" x14ac:dyDescent="0.25">
      <c r="C18288" s="159" t="s">
        <v>34843</v>
      </c>
      <c r="D18288" s="159">
        <v>1</v>
      </c>
    </row>
    <row r="18289" spans="3:4" x14ac:dyDescent="0.25">
      <c r="C18289" s="159" t="s">
        <v>34844</v>
      </c>
      <c r="D18289" s="159">
        <v>1</v>
      </c>
    </row>
    <row r="18290" spans="3:4" x14ac:dyDescent="0.25">
      <c r="C18290" s="159" t="s">
        <v>34845</v>
      </c>
      <c r="D18290" s="159">
        <v>1</v>
      </c>
    </row>
    <row r="18291" spans="3:4" x14ac:dyDescent="0.25">
      <c r="C18291" s="159" t="s">
        <v>34846</v>
      </c>
      <c r="D18291" s="159">
        <v>1</v>
      </c>
    </row>
    <row r="18292" spans="3:4" x14ac:dyDescent="0.25">
      <c r="C18292" s="159" t="s">
        <v>34847</v>
      </c>
      <c r="D18292" s="159">
        <v>1</v>
      </c>
    </row>
    <row r="18293" spans="3:4" x14ac:dyDescent="0.25">
      <c r="C18293" s="159" t="s">
        <v>34848</v>
      </c>
      <c r="D18293" s="159">
        <v>1</v>
      </c>
    </row>
    <row r="18294" spans="3:4" x14ac:dyDescent="0.25">
      <c r="C18294" s="159" t="s">
        <v>34849</v>
      </c>
      <c r="D18294" s="159">
        <v>1</v>
      </c>
    </row>
    <row r="18295" spans="3:4" x14ac:dyDescent="0.25">
      <c r="C18295" s="159" t="s">
        <v>34850</v>
      </c>
      <c r="D18295" s="159">
        <v>1</v>
      </c>
    </row>
    <row r="18296" spans="3:4" x14ac:dyDescent="0.25">
      <c r="C18296" s="159" t="s">
        <v>34851</v>
      </c>
      <c r="D18296" s="159">
        <v>1</v>
      </c>
    </row>
    <row r="18297" spans="3:4" x14ac:dyDescent="0.25">
      <c r="C18297" s="159" t="s">
        <v>34852</v>
      </c>
      <c r="D18297" s="159">
        <v>1</v>
      </c>
    </row>
    <row r="18298" spans="3:4" x14ac:dyDescent="0.25">
      <c r="C18298" s="159" t="s">
        <v>34853</v>
      </c>
      <c r="D18298" s="159">
        <v>1</v>
      </c>
    </row>
    <row r="18299" spans="3:4" x14ac:dyDescent="0.25">
      <c r="C18299" s="159" t="s">
        <v>34854</v>
      </c>
      <c r="D18299" s="159">
        <v>1</v>
      </c>
    </row>
    <row r="18300" spans="3:4" x14ac:dyDescent="0.25">
      <c r="C18300" s="159" t="s">
        <v>34855</v>
      </c>
      <c r="D18300" s="159">
        <v>1</v>
      </c>
    </row>
    <row r="18301" spans="3:4" x14ac:dyDescent="0.25">
      <c r="C18301" s="159" t="s">
        <v>34856</v>
      </c>
      <c r="D18301" s="159">
        <v>1</v>
      </c>
    </row>
    <row r="18302" spans="3:4" x14ac:dyDescent="0.25">
      <c r="C18302" s="159" t="s">
        <v>34857</v>
      </c>
      <c r="D18302" s="159">
        <v>1</v>
      </c>
    </row>
    <row r="18303" spans="3:4" x14ac:dyDescent="0.25">
      <c r="C18303" s="159" t="s">
        <v>34858</v>
      </c>
      <c r="D18303" s="159">
        <v>1</v>
      </c>
    </row>
    <row r="18304" spans="3:4" x14ac:dyDescent="0.25">
      <c r="C18304" s="159" t="s">
        <v>34859</v>
      </c>
      <c r="D18304" s="159">
        <v>1</v>
      </c>
    </row>
    <row r="18305" spans="3:4" x14ac:dyDescent="0.25">
      <c r="C18305" s="159" t="s">
        <v>34860</v>
      </c>
      <c r="D18305" s="159">
        <v>1</v>
      </c>
    </row>
    <row r="18306" spans="3:4" x14ac:dyDescent="0.25">
      <c r="C18306" s="159" t="s">
        <v>34861</v>
      </c>
      <c r="D18306" s="159">
        <v>1</v>
      </c>
    </row>
    <row r="18307" spans="3:4" x14ac:dyDescent="0.25">
      <c r="C18307" s="159" t="s">
        <v>34862</v>
      </c>
      <c r="D18307" s="159">
        <v>1</v>
      </c>
    </row>
    <row r="18308" spans="3:4" x14ac:dyDescent="0.25">
      <c r="C18308" s="159" t="s">
        <v>34863</v>
      </c>
      <c r="D18308" s="159">
        <v>1</v>
      </c>
    </row>
    <row r="18309" spans="3:4" x14ac:dyDescent="0.25">
      <c r="C18309" s="159" t="s">
        <v>34864</v>
      </c>
      <c r="D18309" s="159">
        <v>1</v>
      </c>
    </row>
    <row r="18310" spans="3:4" x14ac:dyDescent="0.25">
      <c r="C18310" s="159" t="s">
        <v>34865</v>
      </c>
      <c r="D18310" s="159">
        <v>1</v>
      </c>
    </row>
    <row r="18311" spans="3:4" x14ac:dyDescent="0.25">
      <c r="C18311" s="159" t="s">
        <v>34866</v>
      </c>
      <c r="D18311" s="159">
        <v>1</v>
      </c>
    </row>
    <row r="18312" spans="3:4" x14ac:dyDescent="0.25">
      <c r="C18312" s="159" t="s">
        <v>34867</v>
      </c>
      <c r="D18312" s="159">
        <v>1</v>
      </c>
    </row>
    <row r="18313" spans="3:4" x14ac:dyDescent="0.25">
      <c r="C18313" s="159" t="s">
        <v>34868</v>
      </c>
      <c r="D18313" s="159">
        <v>1</v>
      </c>
    </row>
    <row r="18314" spans="3:4" x14ac:dyDescent="0.25">
      <c r="C18314" s="159" t="s">
        <v>34869</v>
      </c>
      <c r="D18314" s="159">
        <v>1</v>
      </c>
    </row>
    <row r="18315" spans="3:4" x14ac:dyDescent="0.25">
      <c r="C18315" s="159" t="s">
        <v>34870</v>
      </c>
      <c r="D18315" s="159">
        <v>1</v>
      </c>
    </row>
    <row r="18316" spans="3:4" x14ac:dyDescent="0.25">
      <c r="C18316" s="159" t="s">
        <v>34871</v>
      </c>
      <c r="D18316" s="159">
        <v>1</v>
      </c>
    </row>
    <row r="18317" spans="3:4" x14ac:dyDescent="0.25">
      <c r="C18317" s="159" t="s">
        <v>34872</v>
      </c>
      <c r="D18317" s="159">
        <v>1</v>
      </c>
    </row>
    <row r="18318" spans="3:4" x14ac:dyDescent="0.25">
      <c r="C18318" s="159" t="s">
        <v>34873</v>
      </c>
      <c r="D18318" s="159">
        <v>1</v>
      </c>
    </row>
    <row r="18319" spans="3:4" x14ac:dyDescent="0.25">
      <c r="C18319" s="159" t="s">
        <v>34874</v>
      </c>
      <c r="D18319" s="159">
        <v>1</v>
      </c>
    </row>
    <row r="18320" spans="3:4" x14ac:dyDescent="0.25">
      <c r="C18320" s="159" t="s">
        <v>34875</v>
      </c>
      <c r="D18320" s="159">
        <v>1</v>
      </c>
    </row>
    <row r="18321" spans="3:4" x14ac:dyDescent="0.25">
      <c r="C18321" s="159" t="s">
        <v>34876</v>
      </c>
      <c r="D18321" s="159">
        <v>1</v>
      </c>
    </row>
    <row r="18322" spans="3:4" x14ac:dyDescent="0.25">
      <c r="C18322" s="159" t="s">
        <v>34877</v>
      </c>
      <c r="D18322" s="159">
        <v>1</v>
      </c>
    </row>
    <row r="18323" spans="3:4" x14ac:dyDescent="0.25">
      <c r="C18323" s="159" t="s">
        <v>34878</v>
      </c>
      <c r="D18323" s="159">
        <v>1</v>
      </c>
    </row>
    <row r="18324" spans="3:4" x14ac:dyDescent="0.25">
      <c r="C18324" s="159" t="s">
        <v>34879</v>
      </c>
      <c r="D18324" s="159">
        <v>1</v>
      </c>
    </row>
    <row r="18325" spans="3:4" x14ac:dyDescent="0.25">
      <c r="C18325" s="159" t="s">
        <v>34880</v>
      </c>
      <c r="D18325" s="159">
        <v>1</v>
      </c>
    </row>
    <row r="18326" spans="3:4" x14ac:dyDescent="0.25">
      <c r="C18326" s="159" t="s">
        <v>34881</v>
      </c>
      <c r="D18326" s="159">
        <v>1</v>
      </c>
    </row>
    <row r="18327" spans="3:4" x14ac:dyDescent="0.25">
      <c r="C18327" s="159" t="s">
        <v>34882</v>
      </c>
      <c r="D18327" s="159">
        <v>1</v>
      </c>
    </row>
    <row r="18328" spans="3:4" x14ac:dyDescent="0.25">
      <c r="C18328" s="159" t="s">
        <v>34883</v>
      </c>
      <c r="D18328" s="159">
        <v>1</v>
      </c>
    </row>
    <row r="18329" spans="3:4" x14ac:dyDescent="0.25">
      <c r="C18329" s="159" t="s">
        <v>34884</v>
      </c>
      <c r="D18329" s="159">
        <v>1</v>
      </c>
    </row>
    <row r="18330" spans="3:4" x14ac:dyDescent="0.25">
      <c r="C18330" s="159" t="s">
        <v>34885</v>
      </c>
      <c r="D18330" s="159">
        <v>1</v>
      </c>
    </row>
    <row r="18331" spans="3:4" x14ac:dyDescent="0.25">
      <c r="C18331" s="159" t="s">
        <v>34886</v>
      </c>
      <c r="D18331" s="159">
        <v>1</v>
      </c>
    </row>
    <row r="18332" spans="3:4" x14ac:dyDescent="0.25">
      <c r="C18332" s="159" t="s">
        <v>34887</v>
      </c>
      <c r="D18332" s="159">
        <v>1</v>
      </c>
    </row>
    <row r="18333" spans="3:4" x14ac:dyDescent="0.25">
      <c r="C18333" s="159" t="s">
        <v>34888</v>
      </c>
      <c r="D18333" s="159">
        <v>1</v>
      </c>
    </row>
    <row r="18334" spans="3:4" x14ac:dyDescent="0.25">
      <c r="C18334" s="159" t="s">
        <v>34889</v>
      </c>
      <c r="D18334" s="159">
        <v>1</v>
      </c>
    </row>
    <row r="18335" spans="3:4" x14ac:dyDescent="0.25">
      <c r="C18335" s="159" t="s">
        <v>34890</v>
      </c>
      <c r="D18335" s="159">
        <v>1</v>
      </c>
    </row>
    <row r="18336" spans="3:4" x14ac:dyDescent="0.25">
      <c r="C18336" s="159" t="s">
        <v>34891</v>
      </c>
      <c r="D18336" s="159">
        <v>1</v>
      </c>
    </row>
    <row r="18337" spans="3:4" x14ac:dyDescent="0.25">
      <c r="C18337" s="159" t="s">
        <v>35288</v>
      </c>
      <c r="D18337" s="159">
        <v>1</v>
      </c>
    </row>
    <row r="18338" spans="3:4" x14ac:dyDescent="0.25">
      <c r="C18338" s="159" t="s">
        <v>35289</v>
      </c>
      <c r="D18338" s="159">
        <v>1</v>
      </c>
    </row>
    <row r="18339" spans="3:4" x14ac:dyDescent="0.25">
      <c r="C18339" s="159" t="s">
        <v>35290</v>
      </c>
      <c r="D18339" s="159">
        <v>1</v>
      </c>
    </row>
    <row r="18340" spans="3:4" x14ac:dyDescent="0.25">
      <c r="C18340" s="159" t="s">
        <v>35291</v>
      </c>
      <c r="D18340" s="159">
        <v>1</v>
      </c>
    </row>
    <row r="18341" spans="3:4" x14ac:dyDescent="0.25">
      <c r="C18341" s="159" t="s">
        <v>35292</v>
      </c>
      <c r="D18341" s="159">
        <v>1</v>
      </c>
    </row>
    <row r="18342" spans="3:4" x14ac:dyDescent="0.25">
      <c r="C18342" s="159" t="s">
        <v>35293</v>
      </c>
      <c r="D18342" s="159">
        <v>1</v>
      </c>
    </row>
    <row r="18343" spans="3:4" x14ac:dyDescent="0.25">
      <c r="C18343" s="159" t="s">
        <v>35294</v>
      </c>
      <c r="D18343" s="159">
        <v>1</v>
      </c>
    </row>
    <row r="18344" spans="3:4" x14ac:dyDescent="0.25">
      <c r="C18344" s="159" t="s">
        <v>35295</v>
      </c>
      <c r="D18344" s="159">
        <v>1</v>
      </c>
    </row>
    <row r="18345" spans="3:4" x14ac:dyDescent="0.25">
      <c r="C18345" s="159" t="s">
        <v>35296</v>
      </c>
      <c r="D18345" s="159">
        <v>1</v>
      </c>
    </row>
    <row r="18346" spans="3:4" x14ac:dyDescent="0.25">
      <c r="C18346" s="159" t="s">
        <v>35297</v>
      </c>
      <c r="D18346" s="159">
        <v>1</v>
      </c>
    </row>
    <row r="18347" spans="3:4" x14ac:dyDescent="0.25">
      <c r="C18347" s="159" t="s">
        <v>35298</v>
      </c>
      <c r="D18347" s="159">
        <v>1</v>
      </c>
    </row>
    <row r="18348" spans="3:4" x14ac:dyDescent="0.25">
      <c r="C18348" s="159" t="s">
        <v>35299</v>
      </c>
      <c r="D18348" s="159">
        <v>1</v>
      </c>
    </row>
    <row r="18349" spans="3:4" x14ac:dyDescent="0.25">
      <c r="C18349" s="159" t="s">
        <v>35300</v>
      </c>
      <c r="D18349" s="159">
        <v>1</v>
      </c>
    </row>
    <row r="18350" spans="3:4" x14ac:dyDescent="0.25">
      <c r="C18350" s="159" t="s">
        <v>35301</v>
      </c>
      <c r="D18350" s="159">
        <v>1</v>
      </c>
    </row>
    <row r="18351" spans="3:4" x14ac:dyDescent="0.25">
      <c r="C18351" s="159" t="s">
        <v>35302</v>
      </c>
      <c r="D18351" s="159">
        <v>1</v>
      </c>
    </row>
    <row r="18352" spans="3:4" x14ac:dyDescent="0.25">
      <c r="C18352" s="159" t="s">
        <v>35303</v>
      </c>
      <c r="D18352" s="159">
        <v>1</v>
      </c>
    </row>
    <row r="18353" spans="3:4" x14ac:dyDescent="0.25">
      <c r="C18353" s="159" t="s">
        <v>35304</v>
      </c>
      <c r="D18353" s="159">
        <v>1</v>
      </c>
    </row>
    <row r="18354" spans="3:4" x14ac:dyDescent="0.25">
      <c r="C18354" s="159" t="s">
        <v>35305</v>
      </c>
      <c r="D18354" s="159">
        <v>1</v>
      </c>
    </row>
    <row r="18355" spans="3:4" x14ac:dyDescent="0.25">
      <c r="C18355" s="159" t="s">
        <v>35306</v>
      </c>
      <c r="D18355" s="159">
        <v>1</v>
      </c>
    </row>
    <row r="18356" spans="3:4" x14ac:dyDescent="0.25">
      <c r="C18356" s="159" t="s">
        <v>35307</v>
      </c>
      <c r="D18356" s="159">
        <v>1</v>
      </c>
    </row>
    <row r="18357" spans="3:4" x14ac:dyDescent="0.25">
      <c r="C18357" s="159" t="s">
        <v>35308</v>
      </c>
      <c r="D18357" s="159">
        <v>1</v>
      </c>
    </row>
    <row r="18358" spans="3:4" x14ac:dyDescent="0.25">
      <c r="C18358" s="159" t="s">
        <v>35309</v>
      </c>
      <c r="D18358" s="159">
        <v>1</v>
      </c>
    </row>
    <row r="18359" spans="3:4" x14ac:dyDescent="0.25">
      <c r="C18359" s="159" t="s">
        <v>35310</v>
      </c>
      <c r="D18359" s="159">
        <v>1</v>
      </c>
    </row>
    <row r="18360" spans="3:4" x14ac:dyDescent="0.25">
      <c r="C18360" s="159" t="s">
        <v>35317</v>
      </c>
      <c r="D18360" s="159">
        <v>1</v>
      </c>
    </row>
    <row r="18361" spans="3:4" x14ac:dyDescent="0.25">
      <c r="C18361" s="159" t="s">
        <v>35318</v>
      </c>
      <c r="D18361" s="159">
        <v>1</v>
      </c>
    </row>
    <row r="18362" spans="3:4" x14ac:dyDescent="0.25">
      <c r="C18362" s="159" t="s">
        <v>35319</v>
      </c>
      <c r="D18362" s="159">
        <v>1</v>
      </c>
    </row>
    <row r="18363" spans="3:4" x14ac:dyDescent="0.25">
      <c r="C18363" s="159" t="s">
        <v>35320</v>
      </c>
      <c r="D18363" s="159">
        <v>1</v>
      </c>
    </row>
    <row r="18364" spans="3:4" x14ac:dyDescent="0.25">
      <c r="C18364" s="159" t="s">
        <v>35321</v>
      </c>
      <c r="D18364" s="159">
        <v>1</v>
      </c>
    </row>
    <row r="18365" spans="3:4" x14ac:dyDescent="0.25">
      <c r="C18365" s="159" t="s">
        <v>35322</v>
      </c>
      <c r="D18365" s="159">
        <v>1</v>
      </c>
    </row>
    <row r="18366" spans="3:4" x14ac:dyDescent="0.25">
      <c r="C18366" s="159" t="s">
        <v>35323</v>
      </c>
      <c r="D18366" s="159">
        <v>1</v>
      </c>
    </row>
    <row r="18367" spans="3:4" x14ac:dyDescent="0.25">
      <c r="C18367" s="159" t="s">
        <v>35324</v>
      </c>
      <c r="D18367" s="159">
        <v>1</v>
      </c>
    </row>
    <row r="18368" spans="3:4" x14ac:dyDescent="0.25">
      <c r="C18368" s="159" t="s">
        <v>35325</v>
      </c>
      <c r="D18368" s="159">
        <v>1</v>
      </c>
    </row>
    <row r="18369" spans="3:4" x14ac:dyDescent="0.25">
      <c r="C18369" s="159" t="s">
        <v>35326</v>
      </c>
      <c r="D18369" s="159">
        <v>1</v>
      </c>
    </row>
    <row r="18370" spans="3:4" x14ac:dyDescent="0.25">
      <c r="C18370" s="159" t="s">
        <v>35327</v>
      </c>
      <c r="D18370" s="159">
        <v>1</v>
      </c>
    </row>
    <row r="18371" spans="3:4" x14ac:dyDescent="0.25">
      <c r="C18371" s="159" t="s">
        <v>35328</v>
      </c>
      <c r="D18371" s="159">
        <v>1</v>
      </c>
    </row>
    <row r="18372" spans="3:4" x14ac:dyDescent="0.25">
      <c r="C18372" s="159" t="s">
        <v>35329</v>
      </c>
      <c r="D18372" s="159">
        <v>1</v>
      </c>
    </row>
    <row r="18373" spans="3:4" x14ac:dyDescent="0.25">
      <c r="C18373" s="159" t="s">
        <v>35330</v>
      </c>
      <c r="D18373" s="159">
        <v>1</v>
      </c>
    </row>
    <row r="18374" spans="3:4" x14ac:dyDescent="0.25">
      <c r="C18374" s="159" t="s">
        <v>35331</v>
      </c>
      <c r="D18374" s="159">
        <v>1</v>
      </c>
    </row>
    <row r="18375" spans="3:4" x14ac:dyDescent="0.25">
      <c r="C18375" s="159" t="s">
        <v>35332</v>
      </c>
      <c r="D18375" s="159">
        <v>1</v>
      </c>
    </row>
    <row r="18376" spans="3:4" x14ac:dyDescent="0.25">
      <c r="C18376" s="159" t="s">
        <v>35333</v>
      </c>
      <c r="D18376" s="159">
        <v>1</v>
      </c>
    </row>
    <row r="18377" spans="3:4" x14ac:dyDescent="0.25">
      <c r="C18377" s="159" t="s">
        <v>35334</v>
      </c>
      <c r="D18377" s="159">
        <v>1</v>
      </c>
    </row>
    <row r="18378" spans="3:4" x14ac:dyDescent="0.25">
      <c r="C18378" s="159" t="s">
        <v>35335</v>
      </c>
      <c r="D18378" s="159">
        <v>1</v>
      </c>
    </row>
    <row r="18379" spans="3:4" x14ac:dyDescent="0.25">
      <c r="C18379" s="159" t="s">
        <v>35336</v>
      </c>
      <c r="D18379" s="159">
        <v>1</v>
      </c>
    </row>
    <row r="18380" spans="3:4" x14ac:dyDescent="0.25">
      <c r="C18380" s="159" t="s">
        <v>35337</v>
      </c>
      <c r="D18380" s="159">
        <v>1</v>
      </c>
    </row>
    <row r="18381" spans="3:4" x14ac:dyDescent="0.25">
      <c r="C18381" s="159" t="s">
        <v>35338</v>
      </c>
      <c r="D18381" s="159">
        <v>1</v>
      </c>
    </row>
    <row r="18382" spans="3:4" x14ac:dyDescent="0.25">
      <c r="C18382" s="159" t="s">
        <v>35339</v>
      </c>
      <c r="D18382" s="159">
        <v>1</v>
      </c>
    </row>
    <row r="18383" spans="3:4" x14ac:dyDescent="0.25">
      <c r="C18383" s="159" t="s">
        <v>35340</v>
      </c>
      <c r="D18383" s="159">
        <v>1</v>
      </c>
    </row>
    <row r="18384" spans="3:4" x14ac:dyDescent="0.25">
      <c r="C18384" s="159" t="s">
        <v>35341</v>
      </c>
      <c r="D18384" s="159">
        <v>1</v>
      </c>
    </row>
    <row r="18385" spans="3:4" x14ac:dyDescent="0.25">
      <c r="C18385" s="159" t="s">
        <v>35342</v>
      </c>
      <c r="D18385" s="159">
        <v>1</v>
      </c>
    </row>
    <row r="18386" spans="3:4" x14ac:dyDescent="0.25">
      <c r="C18386" s="159" t="s">
        <v>35343</v>
      </c>
      <c r="D18386" s="159">
        <v>1</v>
      </c>
    </row>
    <row r="18387" spans="3:4" x14ac:dyDescent="0.25">
      <c r="C18387" s="159" t="s">
        <v>35344</v>
      </c>
      <c r="D18387" s="159">
        <v>1</v>
      </c>
    </row>
    <row r="18388" spans="3:4" x14ac:dyDescent="0.25">
      <c r="C18388" s="159" t="s">
        <v>35345</v>
      </c>
      <c r="D18388" s="159">
        <v>1</v>
      </c>
    </row>
    <row r="18389" spans="3:4" x14ac:dyDescent="0.25">
      <c r="C18389" s="159" t="s">
        <v>35346</v>
      </c>
      <c r="D18389" s="159">
        <v>1</v>
      </c>
    </row>
    <row r="18390" spans="3:4" x14ac:dyDescent="0.25">
      <c r="C18390" s="159" t="s">
        <v>35347</v>
      </c>
      <c r="D18390" s="159">
        <v>1</v>
      </c>
    </row>
    <row r="18391" spans="3:4" x14ac:dyDescent="0.25">
      <c r="C18391" s="159" t="s">
        <v>35348</v>
      </c>
      <c r="D18391" s="159">
        <v>1</v>
      </c>
    </row>
    <row r="18392" spans="3:4" x14ac:dyDescent="0.25">
      <c r="C18392" s="159" t="s">
        <v>35349</v>
      </c>
      <c r="D18392" s="159">
        <v>1</v>
      </c>
    </row>
    <row r="18393" spans="3:4" x14ac:dyDescent="0.25">
      <c r="C18393" s="159" t="s">
        <v>35350</v>
      </c>
      <c r="D18393" s="159">
        <v>1</v>
      </c>
    </row>
    <row r="18394" spans="3:4" x14ac:dyDescent="0.25">
      <c r="C18394" s="159" t="s">
        <v>35351</v>
      </c>
      <c r="D18394" s="159">
        <v>1</v>
      </c>
    </row>
    <row r="18395" spans="3:4" x14ac:dyDescent="0.25">
      <c r="C18395" s="159" t="s">
        <v>35352</v>
      </c>
      <c r="D18395" s="159">
        <v>1</v>
      </c>
    </row>
    <row r="18396" spans="3:4" x14ac:dyDescent="0.25">
      <c r="C18396" s="159" t="s">
        <v>35029</v>
      </c>
      <c r="D18396" s="159">
        <v>1</v>
      </c>
    </row>
    <row r="18397" spans="3:4" x14ac:dyDescent="0.25">
      <c r="C18397" s="159" t="s">
        <v>35030</v>
      </c>
      <c r="D18397" s="159">
        <v>1</v>
      </c>
    </row>
    <row r="18398" spans="3:4" x14ac:dyDescent="0.25">
      <c r="C18398" s="159" t="s">
        <v>35031</v>
      </c>
      <c r="D18398" s="159">
        <v>1</v>
      </c>
    </row>
    <row r="18399" spans="3:4" x14ac:dyDescent="0.25">
      <c r="C18399" s="159" t="s">
        <v>35032</v>
      </c>
      <c r="D18399" s="159">
        <v>1</v>
      </c>
    </row>
    <row r="18400" spans="3:4" x14ac:dyDescent="0.25">
      <c r="C18400" s="159" t="s">
        <v>35033</v>
      </c>
      <c r="D18400" s="159">
        <v>1</v>
      </c>
    </row>
    <row r="18401" spans="3:4" x14ac:dyDescent="0.25">
      <c r="C18401" s="159" t="s">
        <v>35034</v>
      </c>
      <c r="D18401" s="159">
        <v>1</v>
      </c>
    </row>
    <row r="18402" spans="3:4" x14ac:dyDescent="0.25">
      <c r="C18402" s="159" t="s">
        <v>35035</v>
      </c>
      <c r="D18402" s="159">
        <v>1</v>
      </c>
    </row>
    <row r="18403" spans="3:4" x14ac:dyDescent="0.25">
      <c r="C18403" s="159" t="s">
        <v>35036</v>
      </c>
      <c r="D18403" s="159">
        <v>1</v>
      </c>
    </row>
    <row r="18404" spans="3:4" x14ac:dyDescent="0.25">
      <c r="C18404" s="159" t="s">
        <v>35037</v>
      </c>
      <c r="D18404" s="159">
        <v>1</v>
      </c>
    </row>
    <row r="18405" spans="3:4" x14ac:dyDescent="0.25">
      <c r="C18405" s="159" t="s">
        <v>35038</v>
      </c>
      <c r="D18405" s="159">
        <v>1</v>
      </c>
    </row>
    <row r="18406" spans="3:4" x14ac:dyDescent="0.25">
      <c r="C18406" s="159" t="s">
        <v>35039</v>
      </c>
      <c r="D18406" s="159">
        <v>1</v>
      </c>
    </row>
    <row r="18407" spans="3:4" x14ac:dyDescent="0.25">
      <c r="C18407" s="159" t="s">
        <v>35040</v>
      </c>
      <c r="D18407" s="159">
        <v>1</v>
      </c>
    </row>
    <row r="18408" spans="3:4" x14ac:dyDescent="0.25">
      <c r="C18408" s="159" t="s">
        <v>35041</v>
      </c>
      <c r="D18408" s="159">
        <v>1</v>
      </c>
    </row>
    <row r="18409" spans="3:4" x14ac:dyDescent="0.25">
      <c r="C18409" s="159" t="s">
        <v>35042</v>
      </c>
      <c r="D18409" s="159">
        <v>1</v>
      </c>
    </row>
    <row r="18410" spans="3:4" x14ac:dyDescent="0.25">
      <c r="C18410" s="159" t="s">
        <v>35043</v>
      </c>
      <c r="D18410" s="159">
        <v>1</v>
      </c>
    </row>
    <row r="18411" spans="3:4" x14ac:dyDescent="0.25">
      <c r="C18411" s="159" t="s">
        <v>35044</v>
      </c>
      <c r="D18411" s="159">
        <v>1</v>
      </c>
    </row>
    <row r="18412" spans="3:4" x14ac:dyDescent="0.25">
      <c r="C18412" s="159" t="s">
        <v>35045</v>
      </c>
      <c r="D18412" s="159">
        <v>1</v>
      </c>
    </row>
    <row r="18413" spans="3:4" x14ac:dyDescent="0.25">
      <c r="C18413" s="159" t="s">
        <v>35046</v>
      </c>
      <c r="D18413" s="159">
        <v>1</v>
      </c>
    </row>
    <row r="18414" spans="3:4" x14ac:dyDescent="0.25">
      <c r="C18414" s="159" t="s">
        <v>35047</v>
      </c>
      <c r="D18414" s="159">
        <v>1</v>
      </c>
    </row>
    <row r="18415" spans="3:4" x14ac:dyDescent="0.25">
      <c r="C18415" s="159" t="s">
        <v>35048</v>
      </c>
      <c r="D18415" s="159">
        <v>1</v>
      </c>
    </row>
    <row r="18416" spans="3:4" x14ac:dyDescent="0.25">
      <c r="C18416" s="159" t="s">
        <v>35049</v>
      </c>
      <c r="D18416" s="159">
        <v>1</v>
      </c>
    </row>
    <row r="18417" spans="3:4" x14ac:dyDescent="0.25">
      <c r="C18417" s="159" t="s">
        <v>35050</v>
      </c>
      <c r="D18417" s="159">
        <v>1</v>
      </c>
    </row>
    <row r="18418" spans="3:4" x14ac:dyDescent="0.25">
      <c r="C18418" s="159" t="s">
        <v>35051</v>
      </c>
      <c r="D18418" s="159">
        <v>1</v>
      </c>
    </row>
    <row r="18419" spans="3:4" x14ac:dyDescent="0.25">
      <c r="C18419" s="159" t="s">
        <v>35052</v>
      </c>
      <c r="D18419" s="159">
        <v>1</v>
      </c>
    </row>
    <row r="18420" spans="3:4" x14ac:dyDescent="0.25">
      <c r="C18420" s="159" t="s">
        <v>35053</v>
      </c>
      <c r="D18420" s="159">
        <v>1</v>
      </c>
    </row>
    <row r="18421" spans="3:4" x14ac:dyDescent="0.25">
      <c r="C18421" s="159" t="s">
        <v>35054</v>
      </c>
      <c r="D18421" s="159">
        <v>1</v>
      </c>
    </row>
    <row r="18422" spans="3:4" x14ac:dyDescent="0.25">
      <c r="C18422" s="159" t="s">
        <v>35055</v>
      </c>
      <c r="D18422" s="159">
        <v>1</v>
      </c>
    </row>
    <row r="18423" spans="3:4" x14ac:dyDescent="0.25">
      <c r="C18423" s="159" t="s">
        <v>35056</v>
      </c>
      <c r="D18423" s="159">
        <v>1</v>
      </c>
    </row>
    <row r="18424" spans="3:4" x14ac:dyDescent="0.25">
      <c r="C18424" s="159" t="s">
        <v>35057</v>
      </c>
      <c r="D18424" s="159">
        <v>1</v>
      </c>
    </row>
    <row r="18425" spans="3:4" x14ac:dyDescent="0.25">
      <c r="C18425" s="159" t="s">
        <v>35058</v>
      </c>
      <c r="D18425" s="159">
        <v>1</v>
      </c>
    </row>
    <row r="18426" spans="3:4" x14ac:dyDescent="0.25">
      <c r="C18426" s="159" t="s">
        <v>35059</v>
      </c>
      <c r="D18426" s="159">
        <v>1</v>
      </c>
    </row>
    <row r="18427" spans="3:4" x14ac:dyDescent="0.25">
      <c r="C18427" s="159" t="s">
        <v>35060</v>
      </c>
      <c r="D18427" s="159">
        <v>1</v>
      </c>
    </row>
    <row r="18428" spans="3:4" x14ac:dyDescent="0.25">
      <c r="C18428" s="159" t="s">
        <v>35061</v>
      </c>
      <c r="D18428" s="159">
        <v>1</v>
      </c>
    </row>
    <row r="18429" spans="3:4" x14ac:dyDescent="0.25">
      <c r="C18429" s="159" t="s">
        <v>35062</v>
      </c>
      <c r="D18429" s="159">
        <v>1</v>
      </c>
    </row>
    <row r="18430" spans="3:4" x14ac:dyDescent="0.25">
      <c r="C18430" s="159" t="s">
        <v>35063</v>
      </c>
      <c r="D18430" s="159">
        <v>1</v>
      </c>
    </row>
    <row r="18431" spans="3:4" x14ac:dyDescent="0.25">
      <c r="C18431" s="159" t="s">
        <v>35064</v>
      </c>
      <c r="D18431" s="159">
        <v>1</v>
      </c>
    </row>
    <row r="18432" spans="3:4" x14ac:dyDescent="0.25">
      <c r="C18432" s="159" t="s">
        <v>35065</v>
      </c>
      <c r="D18432" s="159">
        <v>1</v>
      </c>
    </row>
    <row r="18433" spans="3:4" x14ac:dyDescent="0.25">
      <c r="C18433" s="159" t="s">
        <v>35066</v>
      </c>
      <c r="D18433" s="159">
        <v>1</v>
      </c>
    </row>
    <row r="18434" spans="3:4" x14ac:dyDescent="0.25">
      <c r="C18434" s="159" t="s">
        <v>35067</v>
      </c>
      <c r="D18434" s="159">
        <v>1</v>
      </c>
    </row>
    <row r="18435" spans="3:4" x14ac:dyDescent="0.25">
      <c r="C18435" s="159" t="s">
        <v>35068</v>
      </c>
      <c r="D18435" s="159">
        <v>1</v>
      </c>
    </row>
    <row r="18436" spans="3:4" x14ac:dyDescent="0.25">
      <c r="C18436" s="159" t="s">
        <v>35069</v>
      </c>
      <c r="D18436" s="159">
        <v>1</v>
      </c>
    </row>
    <row r="18437" spans="3:4" x14ac:dyDescent="0.25">
      <c r="C18437" s="159" t="s">
        <v>35070</v>
      </c>
      <c r="D18437" s="159">
        <v>1</v>
      </c>
    </row>
    <row r="18438" spans="3:4" x14ac:dyDescent="0.25">
      <c r="C18438" s="159" t="s">
        <v>35071</v>
      </c>
      <c r="D18438" s="159">
        <v>1</v>
      </c>
    </row>
    <row r="18439" spans="3:4" x14ac:dyDescent="0.25">
      <c r="C18439" s="159" t="s">
        <v>35072</v>
      </c>
      <c r="D18439" s="159">
        <v>1</v>
      </c>
    </row>
    <row r="18440" spans="3:4" x14ac:dyDescent="0.25">
      <c r="C18440" s="159" t="s">
        <v>35073</v>
      </c>
      <c r="D18440" s="159">
        <v>1</v>
      </c>
    </row>
    <row r="18441" spans="3:4" x14ac:dyDescent="0.25">
      <c r="C18441" s="159" t="s">
        <v>35074</v>
      </c>
      <c r="D18441" s="159">
        <v>1</v>
      </c>
    </row>
    <row r="18442" spans="3:4" x14ac:dyDescent="0.25">
      <c r="C18442" s="159" t="s">
        <v>35075</v>
      </c>
      <c r="D18442" s="159">
        <v>1</v>
      </c>
    </row>
    <row r="18443" spans="3:4" x14ac:dyDescent="0.25">
      <c r="C18443" s="159" t="s">
        <v>35076</v>
      </c>
      <c r="D18443" s="159">
        <v>1</v>
      </c>
    </row>
    <row r="18444" spans="3:4" x14ac:dyDescent="0.25">
      <c r="C18444" s="159" t="s">
        <v>35077</v>
      </c>
      <c r="D18444" s="159">
        <v>1</v>
      </c>
    </row>
    <row r="18445" spans="3:4" x14ac:dyDescent="0.25">
      <c r="C18445" s="159" t="s">
        <v>35078</v>
      </c>
      <c r="D18445" s="159">
        <v>1</v>
      </c>
    </row>
    <row r="18446" spans="3:4" x14ac:dyDescent="0.25">
      <c r="C18446" s="159" t="s">
        <v>35079</v>
      </c>
      <c r="D18446" s="159">
        <v>1</v>
      </c>
    </row>
    <row r="18447" spans="3:4" x14ac:dyDescent="0.25">
      <c r="C18447" s="159" t="s">
        <v>35080</v>
      </c>
      <c r="D18447" s="159">
        <v>1</v>
      </c>
    </row>
    <row r="18448" spans="3:4" x14ac:dyDescent="0.25">
      <c r="C18448" s="159" t="s">
        <v>35081</v>
      </c>
      <c r="D18448" s="159">
        <v>1</v>
      </c>
    </row>
    <row r="18449" spans="3:4" x14ac:dyDescent="0.25">
      <c r="C18449" s="159" t="s">
        <v>35082</v>
      </c>
      <c r="D18449" s="159">
        <v>1</v>
      </c>
    </row>
    <row r="18450" spans="3:4" x14ac:dyDescent="0.25">
      <c r="C18450" s="159" t="s">
        <v>35363</v>
      </c>
      <c r="D18450" s="159">
        <v>1</v>
      </c>
    </row>
    <row r="18451" spans="3:4" x14ac:dyDescent="0.25">
      <c r="C18451" s="159" t="s">
        <v>35364</v>
      </c>
      <c r="D18451" s="159">
        <v>1</v>
      </c>
    </row>
    <row r="18452" spans="3:4" x14ac:dyDescent="0.25">
      <c r="C18452" s="159" t="s">
        <v>35365</v>
      </c>
      <c r="D18452" s="159">
        <v>1</v>
      </c>
    </row>
    <row r="18453" spans="3:4" x14ac:dyDescent="0.25">
      <c r="C18453" s="159" t="s">
        <v>35366</v>
      </c>
      <c r="D18453" s="159">
        <v>1</v>
      </c>
    </row>
    <row r="18454" spans="3:4" x14ac:dyDescent="0.25">
      <c r="C18454" s="159" t="s">
        <v>35367</v>
      </c>
      <c r="D18454" s="159">
        <v>1</v>
      </c>
    </row>
    <row r="18455" spans="3:4" x14ac:dyDescent="0.25">
      <c r="C18455" s="159" t="s">
        <v>35368</v>
      </c>
      <c r="D18455" s="159">
        <v>1</v>
      </c>
    </row>
    <row r="18456" spans="3:4" x14ac:dyDescent="0.25">
      <c r="C18456" s="159" t="s">
        <v>35369</v>
      </c>
      <c r="D18456" s="159">
        <v>1</v>
      </c>
    </row>
    <row r="18457" spans="3:4" x14ac:dyDescent="0.25">
      <c r="C18457" s="159" t="s">
        <v>35370</v>
      </c>
      <c r="D18457" s="159">
        <v>1</v>
      </c>
    </row>
    <row r="18458" spans="3:4" x14ac:dyDescent="0.25">
      <c r="C18458" s="159" t="s">
        <v>35371</v>
      </c>
      <c r="D18458" s="159">
        <v>1</v>
      </c>
    </row>
    <row r="18459" spans="3:4" x14ac:dyDescent="0.25">
      <c r="C18459" s="159" t="s">
        <v>35372</v>
      </c>
      <c r="D18459" s="159">
        <v>1</v>
      </c>
    </row>
    <row r="18460" spans="3:4" x14ac:dyDescent="0.25">
      <c r="C18460" s="159" t="s">
        <v>35373</v>
      </c>
      <c r="D18460" s="159">
        <v>1</v>
      </c>
    </row>
    <row r="18461" spans="3:4" x14ac:dyDescent="0.25">
      <c r="C18461" s="159" t="s">
        <v>35374</v>
      </c>
      <c r="D18461" s="159">
        <v>1</v>
      </c>
    </row>
    <row r="18462" spans="3:4" x14ac:dyDescent="0.25">
      <c r="C18462" s="159" t="s">
        <v>35375</v>
      </c>
      <c r="D18462" s="159">
        <v>1</v>
      </c>
    </row>
    <row r="18463" spans="3:4" x14ac:dyDescent="0.25">
      <c r="C18463" s="159" t="s">
        <v>35376</v>
      </c>
      <c r="D18463" s="159">
        <v>1</v>
      </c>
    </row>
    <row r="18464" spans="3:4" x14ac:dyDescent="0.25">
      <c r="C18464" s="159" t="s">
        <v>35377</v>
      </c>
      <c r="D18464" s="159">
        <v>1</v>
      </c>
    </row>
    <row r="18465" spans="3:4" x14ac:dyDescent="0.25">
      <c r="C18465" s="159" t="s">
        <v>35378</v>
      </c>
      <c r="D18465" s="159">
        <v>1</v>
      </c>
    </row>
    <row r="18466" spans="3:4" x14ac:dyDescent="0.25">
      <c r="C18466" s="159" t="s">
        <v>35379</v>
      </c>
      <c r="D18466" s="159">
        <v>1</v>
      </c>
    </row>
    <row r="18467" spans="3:4" x14ac:dyDescent="0.25">
      <c r="C18467" s="159" t="s">
        <v>35380</v>
      </c>
      <c r="D18467" s="159">
        <v>1</v>
      </c>
    </row>
    <row r="18468" spans="3:4" x14ac:dyDescent="0.25">
      <c r="C18468" s="159" t="s">
        <v>35381</v>
      </c>
      <c r="D18468" s="159">
        <v>1</v>
      </c>
    </row>
    <row r="18469" spans="3:4" x14ac:dyDescent="0.25">
      <c r="C18469" s="159" t="s">
        <v>35172</v>
      </c>
      <c r="D18469" s="159">
        <v>1</v>
      </c>
    </row>
    <row r="18470" spans="3:4" x14ac:dyDescent="0.25">
      <c r="C18470" s="159" t="s">
        <v>35173</v>
      </c>
      <c r="D18470" s="159">
        <v>1</v>
      </c>
    </row>
    <row r="18471" spans="3:4" x14ac:dyDescent="0.25">
      <c r="C18471" s="159" t="s">
        <v>35174</v>
      </c>
      <c r="D18471" s="159">
        <v>1</v>
      </c>
    </row>
    <row r="18472" spans="3:4" x14ac:dyDescent="0.25">
      <c r="C18472" s="159" t="s">
        <v>35175</v>
      </c>
      <c r="D18472" s="159">
        <v>1</v>
      </c>
    </row>
    <row r="18473" spans="3:4" x14ac:dyDescent="0.25">
      <c r="C18473" s="159" t="s">
        <v>35090</v>
      </c>
      <c r="D18473" s="159">
        <v>1</v>
      </c>
    </row>
    <row r="18474" spans="3:4" x14ac:dyDescent="0.25">
      <c r="C18474" s="159" t="s">
        <v>35091</v>
      </c>
      <c r="D18474" s="159">
        <v>1</v>
      </c>
    </row>
    <row r="18475" spans="3:4" x14ac:dyDescent="0.25">
      <c r="C18475" s="159" t="s">
        <v>35092</v>
      </c>
      <c r="D18475" s="159">
        <v>1</v>
      </c>
    </row>
    <row r="18476" spans="3:4" x14ac:dyDescent="0.25">
      <c r="C18476" s="159" t="s">
        <v>35093</v>
      </c>
      <c r="D18476" s="159">
        <v>1</v>
      </c>
    </row>
    <row r="18477" spans="3:4" x14ac:dyDescent="0.25">
      <c r="C18477" s="159" t="s">
        <v>35094</v>
      </c>
      <c r="D18477" s="159">
        <v>1</v>
      </c>
    </row>
    <row r="18478" spans="3:4" x14ac:dyDescent="0.25">
      <c r="C18478" s="159" t="s">
        <v>35095</v>
      </c>
      <c r="D18478" s="159">
        <v>1</v>
      </c>
    </row>
    <row r="18479" spans="3:4" x14ac:dyDescent="0.25">
      <c r="C18479" s="159" t="s">
        <v>35096</v>
      </c>
      <c r="D18479" s="159">
        <v>1</v>
      </c>
    </row>
    <row r="18480" spans="3:4" x14ac:dyDescent="0.25">
      <c r="C18480" s="159" t="s">
        <v>35097</v>
      </c>
      <c r="D18480" s="159">
        <v>1</v>
      </c>
    </row>
    <row r="18481" spans="3:4" x14ac:dyDescent="0.25">
      <c r="C18481" s="159" t="s">
        <v>35098</v>
      </c>
      <c r="D18481" s="159">
        <v>1</v>
      </c>
    </row>
    <row r="18482" spans="3:4" x14ac:dyDescent="0.25">
      <c r="C18482" s="159" t="s">
        <v>35099</v>
      </c>
      <c r="D18482" s="159">
        <v>1</v>
      </c>
    </row>
    <row r="18483" spans="3:4" x14ac:dyDescent="0.25">
      <c r="C18483" s="159" t="s">
        <v>35100</v>
      </c>
      <c r="D18483" s="159">
        <v>1</v>
      </c>
    </row>
    <row r="18484" spans="3:4" x14ac:dyDescent="0.25">
      <c r="C18484" s="159" t="s">
        <v>35101</v>
      </c>
      <c r="D18484" s="159">
        <v>1</v>
      </c>
    </row>
    <row r="18485" spans="3:4" x14ac:dyDescent="0.25">
      <c r="C18485" s="159" t="s">
        <v>35102</v>
      </c>
      <c r="D18485" s="159">
        <v>1</v>
      </c>
    </row>
    <row r="18486" spans="3:4" x14ac:dyDescent="0.25">
      <c r="C18486" s="159" t="s">
        <v>35103</v>
      </c>
      <c r="D18486" s="159">
        <v>1</v>
      </c>
    </row>
    <row r="18487" spans="3:4" x14ac:dyDescent="0.25">
      <c r="C18487" s="159" t="s">
        <v>35104</v>
      </c>
      <c r="D18487" s="159">
        <v>1</v>
      </c>
    </row>
    <row r="18488" spans="3:4" x14ac:dyDescent="0.25">
      <c r="C18488" s="159" t="s">
        <v>35105</v>
      </c>
      <c r="D18488" s="159">
        <v>1</v>
      </c>
    </row>
    <row r="18489" spans="3:4" x14ac:dyDescent="0.25">
      <c r="C18489" s="159" t="s">
        <v>35106</v>
      </c>
      <c r="D18489" s="159">
        <v>1</v>
      </c>
    </row>
    <row r="18490" spans="3:4" x14ac:dyDescent="0.25">
      <c r="C18490" s="159" t="s">
        <v>35107</v>
      </c>
      <c r="D18490" s="159">
        <v>1</v>
      </c>
    </row>
    <row r="18491" spans="3:4" x14ac:dyDescent="0.25">
      <c r="C18491" s="159" t="s">
        <v>35108</v>
      </c>
      <c r="D18491" s="159">
        <v>1</v>
      </c>
    </row>
    <row r="18492" spans="3:4" x14ac:dyDescent="0.25">
      <c r="C18492" s="159" t="s">
        <v>35109</v>
      </c>
      <c r="D18492" s="159">
        <v>1</v>
      </c>
    </row>
    <row r="18493" spans="3:4" x14ac:dyDescent="0.25">
      <c r="C18493" s="159" t="s">
        <v>35110</v>
      </c>
      <c r="D18493" s="159">
        <v>1</v>
      </c>
    </row>
    <row r="18494" spans="3:4" x14ac:dyDescent="0.25">
      <c r="C18494" s="159" t="s">
        <v>35111</v>
      </c>
      <c r="D18494" s="159">
        <v>1</v>
      </c>
    </row>
    <row r="18495" spans="3:4" x14ac:dyDescent="0.25">
      <c r="C18495" s="159" t="s">
        <v>35112</v>
      </c>
      <c r="D18495" s="159">
        <v>1</v>
      </c>
    </row>
    <row r="18496" spans="3:4" x14ac:dyDescent="0.25">
      <c r="C18496" s="159" t="s">
        <v>35113</v>
      </c>
      <c r="D18496" s="159">
        <v>1</v>
      </c>
    </row>
    <row r="18497" spans="3:4" x14ac:dyDescent="0.25">
      <c r="C18497" s="159" t="s">
        <v>35114</v>
      </c>
      <c r="D18497" s="159">
        <v>1</v>
      </c>
    </row>
    <row r="18498" spans="3:4" x14ac:dyDescent="0.25">
      <c r="C18498" s="159" t="s">
        <v>35115</v>
      </c>
      <c r="D18498" s="159">
        <v>1</v>
      </c>
    </row>
    <row r="18499" spans="3:4" x14ac:dyDescent="0.25">
      <c r="C18499" s="159" t="s">
        <v>35116</v>
      </c>
      <c r="D18499" s="159">
        <v>1</v>
      </c>
    </row>
    <row r="18500" spans="3:4" x14ac:dyDescent="0.25">
      <c r="C18500" s="159" t="s">
        <v>35117</v>
      </c>
      <c r="D18500" s="159">
        <v>1</v>
      </c>
    </row>
    <row r="18501" spans="3:4" x14ac:dyDescent="0.25">
      <c r="C18501" s="159" t="s">
        <v>35118</v>
      </c>
      <c r="D18501" s="159">
        <v>1</v>
      </c>
    </row>
    <row r="18502" spans="3:4" x14ac:dyDescent="0.25">
      <c r="C18502" s="159" t="s">
        <v>35119</v>
      </c>
      <c r="D18502" s="159">
        <v>1</v>
      </c>
    </row>
    <row r="18503" spans="3:4" x14ac:dyDescent="0.25">
      <c r="C18503" s="159" t="s">
        <v>35120</v>
      </c>
      <c r="D18503" s="159">
        <v>1</v>
      </c>
    </row>
    <row r="18504" spans="3:4" x14ac:dyDescent="0.25">
      <c r="C18504" s="159" t="s">
        <v>35121</v>
      </c>
      <c r="D18504" s="159">
        <v>1</v>
      </c>
    </row>
    <row r="18505" spans="3:4" x14ac:dyDescent="0.25">
      <c r="C18505" s="159" t="s">
        <v>35122</v>
      </c>
      <c r="D18505" s="159">
        <v>1</v>
      </c>
    </row>
    <row r="18506" spans="3:4" x14ac:dyDescent="0.25">
      <c r="C18506" s="159" t="s">
        <v>35123</v>
      </c>
      <c r="D18506" s="159">
        <v>1</v>
      </c>
    </row>
    <row r="18507" spans="3:4" x14ac:dyDescent="0.25">
      <c r="C18507" s="159" t="s">
        <v>35124</v>
      </c>
      <c r="D18507" s="159">
        <v>1</v>
      </c>
    </row>
    <row r="18508" spans="3:4" x14ac:dyDescent="0.25">
      <c r="C18508" s="159" t="s">
        <v>35125</v>
      </c>
      <c r="D18508" s="159">
        <v>1</v>
      </c>
    </row>
    <row r="18509" spans="3:4" x14ac:dyDescent="0.25">
      <c r="C18509" s="159" t="s">
        <v>35126</v>
      </c>
      <c r="D18509" s="159">
        <v>1</v>
      </c>
    </row>
    <row r="18510" spans="3:4" x14ac:dyDescent="0.25">
      <c r="C18510" s="159" t="s">
        <v>35127</v>
      </c>
      <c r="D18510" s="159">
        <v>1</v>
      </c>
    </row>
    <row r="18511" spans="3:4" x14ac:dyDescent="0.25">
      <c r="C18511" s="159" t="s">
        <v>35353</v>
      </c>
      <c r="D18511" s="159">
        <v>1</v>
      </c>
    </row>
    <row r="18512" spans="3:4" x14ac:dyDescent="0.25">
      <c r="C18512" s="159" t="s">
        <v>35354</v>
      </c>
      <c r="D18512" s="159">
        <v>1</v>
      </c>
    </row>
    <row r="18513" spans="3:4" x14ac:dyDescent="0.25">
      <c r="C18513" s="159" t="s">
        <v>35355</v>
      </c>
      <c r="D18513" s="159">
        <v>1</v>
      </c>
    </row>
    <row r="18514" spans="3:4" x14ac:dyDescent="0.25">
      <c r="C18514" s="159" t="s">
        <v>35356</v>
      </c>
      <c r="D18514" s="159">
        <v>1</v>
      </c>
    </row>
    <row r="18515" spans="3:4" x14ac:dyDescent="0.25">
      <c r="C18515" s="159" t="s">
        <v>35357</v>
      </c>
      <c r="D18515" s="159">
        <v>1</v>
      </c>
    </row>
    <row r="18516" spans="3:4" x14ac:dyDescent="0.25">
      <c r="C18516" s="159" t="s">
        <v>35358</v>
      </c>
      <c r="D18516" s="159">
        <v>1</v>
      </c>
    </row>
    <row r="18517" spans="3:4" x14ac:dyDescent="0.25">
      <c r="C18517" s="159" t="s">
        <v>35359</v>
      </c>
      <c r="D18517" s="159">
        <v>1</v>
      </c>
    </row>
    <row r="18518" spans="3:4" x14ac:dyDescent="0.25">
      <c r="C18518" s="159" t="s">
        <v>35360</v>
      </c>
      <c r="D18518" s="159">
        <v>1</v>
      </c>
    </row>
    <row r="18519" spans="3:4" x14ac:dyDescent="0.25">
      <c r="C18519" s="159" t="s">
        <v>35361</v>
      </c>
      <c r="D18519" s="159">
        <v>1</v>
      </c>
    </row>
    <row r="18520" spans="3:4" x14ac:dyDescent="0.25">
      <c r="C18520" s="159" t="s">
        <v>35362</v>
      </c>
      <c r="D18520" s="159">
        <v>1</v>
      </c>
    </row>
    <row r="18521" spans="3:4" x14ac:dyDescent="0.25">
      <c r="C18521" s="159" t="s">
        <v>35128</v>
      </c>
      <c r="D18521" s="159">
        <v>1</v>
      </c>
    </row>
    <row r="18522" spans="3:4" x14ac:dyDescent="0.25">
      <c r="C18522" s="159" t="s">
        <v>35129</v>
      </c>
      <c r="D18522" s="159">
        <v>1</v>
      </c>
    </row>
    <row r="18523" spans="3:4" x14ac:dyDescent="0.25">
      <c r="C18523" s="159" t="s">
        <v>35130</v>
      </c>
      <c r="D18523" s="159">
        <v>1</v>
      </c>
    </row>
    <row r="18524" spans="3:4" x14ac:dyDescent="0.25">
      <c r="C18524" s="159" t="s">
        <v>35131</v>
      </c>
      <c r="D18524" s="159">
        <v>1</v>
      </c>
    </row>
    <row r="18525" spans="3:4" x14ac:dyDescent="0.25">
      <c r="C18525" s="159" t="s">
        <v>35132</v>
      </c>
      <c r="D18525" s="159">
        <v>1</v>
      </c>
    </row>
    <row r="18526" spans="3:4" x14ac:dyDescent="0.25">
      <c r="C18526" s="159" t="s">
        <v>35133</v>
      </c>
      <c r="D18526" s="159">
        <v>1</v>
      </c>
    </row>
    <row r="18527" spans="3:4" x14ac:dyDescent="0.25">
      <c r="C18527" s="159" t="s">
        <v>35134</v>
      </c>
      <c r="D18527" s="159">
        <v>1</v>
      </c>
    </row>
    <row r="18528" spans="3:4" x14ac:dyDescent="0.25">
      <c r="C18528" s="159" t="s">
        <v>35135</v>
      </c>
      <c r="D18528" s="159">
        <v>1</v>
      </c>
    </row>
    <row r="18529" spans="3:4" x14ac:dyDescent="0.25">
      <c r="C18529" s="159" t="s">
        <v>35136</v>
      </c>
      <c r="D18529" s="159">
        <v>1</v>
      </c>
    </row>
    <row r="18530" spans="3:4" x14ac:dyDescent="0.25">
      <c r="C18530" s="159" t="s">
        <v>35137</v>
      </c>
      <c r="D18530" s="159">
        <v>1</v>
      </c>
    </row>
    <row r="18531" spans="3:4" x14ac:dyDescent="0.25">
      <c r="C18531" s="159" t="s">
        <v>35138</v>
      </c>
      <c r="D18531" s="159">
        <v>1</v>
      </c>
    </row>
    <row r="18532" spans="3:4" x14ac:dyDescent="0.25">
      <c r="C18532" s="159" t="s">
        <v>35139</v>
      </c>
      <c r="D18532" s="159">
        <v>1</v>
      </c>
    </row>
    <row r="18533" spans="3:4" x14ac:dyDescent="0.25">
      <c r="C18533" s="159" t="s">
        <v>35140</v>
      </c>
      <c r="D18533" s="159">
        <v>1</v>
      </c>
    </row>
    <row r="18534" spans="3:4" x14ac:dyDescent="0.25">
      <c r="C18534" s="159" t="s">
        <v>35141</v>
      </c>
      <c r="D18534" s="159">
        <v>1</v>
      </c>
    </row>
    <row r="18535" spans="3:4" x14ac:dyDescent="0.25">
      <c r="C18535" s="159" t="s">
        <v>35142</v>
      </c>
      <c r="D18535" s="159">
        <v>1</v>
      </c>
    </row>
    <row r="18536" spans="3:4" x14ac:dyDescent="0.25">
      <c r="C18536" s="159" t="s">
        <v>35143</v>
      </c>
      <c r="D18536" s="159">
        <v>1</v>
      </c>
    </row>
    <row r="18537" spans="3:4" x14ac:dyDescent="0.25">
      <c r="C18537" s="159" t="s">
        <v>35144</v>
      </c>
      <c r="D18537" s="159">
        <v>1</v>
      </c>
    </row>
    <row r="18538" spans="3:4" x14ac:dyDescent="0.25">
      <c r="C18538" s="159" t="s">
        <v>35145</v>
      </c>
      <c r="D18538" s="159">
        <v>1</v>
      </c>
    </row>
    <row r="18539" spans="3:4" x14ac:dyDescent="0.25">
      <c r="C18539" s="159" t="s">
        <v>35146</v>
      </c>
      <c r="D18539" s="159">
        <v>1</v>
      </c>
    </row>
    <row r="18540" spans="3:4" x14ac:dyDescent="0.25">
      <c r="C18540" s="159" t="s">
        <v>35147</v>
      </c>
      <c r="D18540" s="159">
        <v>1</v>
      </c>
    </row>
    <row r="18541" spans="3:4" x14ac:dyDescent="0.25">
      <c r="C18541" s="159" t="s">
        <v>35148</v>
      </c>
      <c r="D18541" s="159">
        <v>1</v>
      </c>
    </row>
    <row r="18542" spans="3:4" x14ac:dyDescent="0.25">
      <c r="C18542" s="159" t="s">
        <v>35149</v>
      </c>
      <c r="D18542" s="159">
        <v>1</v>
      </c>
    </row>
    <row r="18543" spans="3:4" x14ac:dyDescent="0.25">
      <c r="C18543" s="159" t="s">
        <v>35150</v>
      </c>
      <c r="D18543" s="159">
        <v>1</v>
      </c>
    </row>
    <row r="18544" spans="3:4" x14ac:dyDescent="0.25">
      <c r="C18544" s="159" t="s">
        <v>35151</v>
      </c>
      <c r="D18544" s="159">
        <v>1</v>
      </c>
    </row>
    <row r="18545" spans="3:4" x14ac:dyDescent="0.25">
      <c r="C18545" s="159" t="s">
        <v>35152</v>
      </c>
      <c r="D18545" s="159">
        <v>1</v>
      </c>
    </row>
    <row r="18546" spans="3:4" x14ac:dyDescent="0.25">
      <c r="C18546" s="159" t="s">
        <v>35153</v>
      </c>
      <c r="D18546" s="159">
        <v>1</v>
      </c>
    </row>
    <row r="18547" spans="3:4" x14ac:dyDescent="0.25">
      <c r="C18547" s="159" t="s">
        <v>35154</v>
      </c>
      <c r="D18547" s="159">
        <v>1</v>
      </c>
    </row>
    <row r="18548" spans="3:4" x14ac:dyDescent="0.25">
      <c r="C18548" s="159" t="s">
        <v>35155</v>
      </c>
      <c r="D18548" s="159">
        <v>1</v>
      </c>
    </row>
    <row r="18549" spans="3:4" x14ac:dyDescent="0.25">
      <c r="C18549" s="159" t="s">
        <v>35156</v>
      </c>
      <c r="D18549" s="159">
        <v>1</v>
      </c>
    </row>
    <row r="18550" spans="3:4" x14ac:dyDescent="0.25">
      <c r="C18550" s="159" t="s">
        <v>35157</v>
      </c>
      <c r="D18550" s="159">
        <v>1</v>
      </c>
    </row>
    <row r="18551" spans="3:4" x14ac:dyDescent="0.25">
      <c r="C18551" s="159" t="s">
        <v>35158</v>
      </c>
      <c r="D18551" s="159">
        <v>1</v>
      </c>
    </row>
    <row r="18552" spans="3:4" x14ac:dyDescent="0.25">
      <c r="C18552" s="159" t="s">
        <v>35159</v>
      </c>
      <c r="D18552" s="159">
        <v>1</v>
      </c>
    </row>
    <row r="18553" spans="3:4" x14ac:dyDescent="0.25">
      <c r="C18553" s="159" t="s">
        <v>35160</v>
      </c>
      <c r="D18553" s="159">
        <v>1</v>
      </c>
    </row>
    <row r="18554" spans="3:4" x14ac:dyDescent="0.25">
      <c r="C18554" s="159" t="s">
        <v>35161</v>
      </c>
      <c r="D18554" s="159">
        <v>1</v>
      </c>
    </row>
    <row r="18555" spans="3:4" x14ac:dyDescent="0.25">
      <c r="C18555" s="159" t="s">
        <v>35162</v>
      </c>
      <c r="D18555" s="159">
        <v>1</v>
      </c>
    </row>
    <row r="18556" spans="3:4" x14ac:dyDescent="0.25">
      <c r="C18556" s="159" t="s">
        <v>35163</v>
      </c>
      <c r="D18556" s="159">
        <v>1</v>
      </c>
    </row>
    <row r="18557" spans="3:4" x14ac:dyDescent="0.25">
      <c r="C18557" s="159" t="s">
        <v>35164</v>
      </c>
      <c r="D18557" s="159">
        <v>1</v>
      </c>
    </row>
    <row r="18558" spans="3:4" x14ac:dyDescent="0.25">
      <c r="C18558" s="159" t="s">
        <v>35165</v>
      </c>
      <c r="D18558" s="159">
        <v>1</v>
      </c>
    </row>
    <row r="18559" spans="3:4" x14ac:dyDescent="0.25">
      <c r="C18559" s="159" t="s">
        <v>35166</v>
      </c>
      <c r="D18559" s="159">
        <v>1</v>
      </c>
    </row>
    <row r="18560" spans="3:4" x14ac:dyDescent="0.25">
      <c r="C18560" s="159" t="s">
        <v>35167</v>
      </c>
      <c r="D18560" s="159">
        <v>1</v>
      </c>
    </row>
    <row r="18561" spans="3:4" x14ac:dyDescent="0.25">
      <c r="C18561" s="159" t="s">
        <v>35168</v>
      </c>
      <c r="D18561" s="159">
        <v>1</v>
      </c>
    </row>
    <row r="18562" spans="3:4" x14ac:dyDescent="0.25">
      <c r="C18562" s="159" t="s">
        <v>35169</v>
      </c>
      <c r="D18562" s="159">
        <v>1</v>
      </c>
    </row>
    <row r="18563" spans="3:4" x14ac:dyDescent="0.25">
      <c r="C18563" s="159" t="s">
        <v>35170</v>
      </c>
      <c r="D18563" s="159">
        <v>1</v>
      </c>
    </row>
    <row r="18564" spans="3:4" x14ac:dyDescent="0.25">
      <c r="C18564" s="159" t="s">
        <v>35171</v>
      </c>
      <c r="D18564" s="159">
        <v>1</v>
      </c>
    </row>
    <row r="18565" spans="3:4" x14ac:dyDescent="0.25">
      <c r="C18565" s="159" t="s">
        <v>35384</v>
      </c>
      <c r="D18565" s="159">
        <v>1</v>
      </c>
    </row>
    <row r="18566" spans="3:4" x14ac:dyDescent="0.25">
      <c r="C18566" s="159" t="s">
        <v>35385</v>
      </c>
      <c r="D18566" s="159">
        <v>1</v>
      </c>
    </row>
    <row r="18567" spans="3:4" x14ac:dyDescent="0.25">
      <c r="C18567" s="159" t="s">
        <v>35386</v>
      </c>
      <c r="D18567" s="159">
        <v>1</v>
      </c>
    </row>
    <row r="18568" spans="3:4" x14ac:dyDescent="0.25">
      <c r="C18568" s="159" t="s">
        <v>35387</v>
      </c>
      <c r="D18568" s="159">
        <v>1</v>
      </c>
    </row>
    <row r="18569" spans="3:4" x14ac:dyDescent="0.25">
      <c r="C18569" s="159" t="s">
        <v>35388</v>
      </c>
      <c r="D18569" s="159">
        <v>1</v>
      </c>
    </row>
    <row r="18570" spans="3:4" x14ac:dyDescent="0.25">
      <c r="C18570" s="159" t="s">
        <v>35389</v>
      </c>
      <c r="D18570" s="159">
        <v>1</v>
      </c>
    </row>
    <row r="18571" spans="3:4" x14ac:dyDescent="0.25">
      <c r="C18571" s="159" t="s">
        <v>35390</v>
      </c>
      <c r="D18571" s="159">
        <v>1</v>
      </c>
    </row>
    <row r="18572" spans="3:4" x14ac:dyDescent="0.25">
      <c r="C18572" s="159" t="s">
        <v>35391</v>
      </c>
      <c r="D18572" s="159">
        <v>1</v>
      </c>
    </row>
    <row r="18573" spans="3:4" x14ac:dyDescent="0.25">
      <c r="C18573" s="159" t="s">
        <v>35392</v>
      </c>
      <c r="D18573" s="159">
        <v>1</v>
      </c>
    </row>
    <row r="18574" spans="3:4" x14ac:dyDescent="0.25">
      <c r="C18574" s="159" t="s">
        <v>35393</v>
      </c>
      <c r="D18574" s="159">
        <v>1</v>
      </c>
    </row>
    <row r="18575" spans="3:4" x14ac:dyDescent="0.25">
      <c r="C18575" s="159" t="s">
        <v>35394</v>
      </c>
      <c r="D18575" s="159">
        <v>1</v>
      </c>
    </row>
    <row r="18576" spans="3:4" x14ac:dyDescent="0.25">
      <c r="C18576" s="159" t="s">
        <v>35395</v>
      </c>
      <c r="D18576" s="159">
        <v>1</v>
      </c>
    </row>
    <row r="18577" spans="3:4" x14ac:dyDescent="0.25">
      <c r="C18577" s="159" t="s">
        <v>35396</v>
      </c>
      <c r="D18577" s="159">
        <v>1</v>
      </c>
    </row>
    <row r="18578" spans="3:4" x14ac:dyDescent="0.25">
      <c r="C18578" s="159" t="s">
        <v>35397</v>
      </c>
      <c r="D18578" s="159">
        <v>1</v>
      </c>
    </row>
    <row r="18579" spans="3:4" x14ac:dyDescent="0.25">
      <c r="C18579" s="159" t="s">
        <v>35398</v>
      </c>
      <c r="D18579" s="159">
        <v>1</v>
      </c>
    </row>
    <row r="18580" spans="3:4" x14ac:dyDescent="0.25">
      <c r="C18580" s="159" t="s">
        <v>35399</v>
      </c>
      <c r="D18580" s="159">
        <v>1</v>
      </c>
    </row>
    <row r="18581" spans="3:4" x14ac:dyDescent="0.25">
      <c r="C18581" s="159" t="s">
        <v>35400</v>
      </c>
      <c r="D18581" s="159">
        <v>1</v>
      </c>
    </row>
    <row r="18582" spans="3:4" x14ac:dyDescent="0.25">
      <c r="C18582" s="159" t="s">
        <v>35401</v>
      </c>
      <c r="D18582" s="159">
        <v>1</v>
      </c>
    </row>
    <row r="18583" spans="3:4" x14ac:dyDescent="0.25">
      <c r="C18583" s="159" t="s">
        <v>35402</v>
      </c>
      <c r="D18583" s="159">
        <v>1</v>
      </c>
    </row>
    <row r="18584" spans="3:4" x14ac:dyDescent="0.25">
      <c r="C18584" s="159" t="s">
        <v>35403</v>
      </c>
      <c r="D18584" s="159">
        <v>1</v>
      </c>
    </row>
    <row r="18585" spans="3:4" x14ac:dyDescent="0.25">
      <c r="C18585" s="159" t="s">
        <v>35404</v>
      </c>
      <c r="D18585" s="159">
        <v>1</v>
      </c>
    </row>
    <row r="18586" spans="3:4" x14ac:dyDescent="0.25">
      <c r="C18586" s="159" t="s">
        <v>35405</v>
      </c>
      <c r="D18586" s="159">
        <v>1</v>
      </c>
    </row>
    <row r="18587" spans="3:4" x14ac:dyDescent="0.25">
      <c r="C18587" s="159" t="s">
        <v>35406</v>
      </c>
      <c r="D18587" s="159">
        <v>1</v>
      </c>
    </row>
    <row r="18588" spans="3:4" x14ac:dyDescent="0.25">
      <c r="C18588" s="159" t="s">
        <v>35407</v>
      </c>
      <c r="D18588" s="159">
        <v>1</v>
      </c>
    </row>
    <row r="18589" spans="3:4" x14ac:dyDescent="0.25">
      <c r="C18589" s="159" t="s">
        <v>35209</v>
      </c>
      <c r="D18589" s="159">
        <v>1</v>
      </c>
    </row>
    <row r="18590" spans="3:4" x14ac:dyDescent="0.25">
      <c r="C18590" s="159" t="s">
        <v>35210</v>
      </c>
      <c r="D18590" s="159">
        <v>1</v>
      </c>
    </row>
    <row r="18591" spans="3:4" x14ac:dyDescent="0.25">
      <c r="C18591" s="159" t="s">
        <v>35506</v>
      </c>
      <c r="D18591" s="159">
        <v>1</v>
      </c>
    </row>
    <row r="18592" spans="3:4" x14ac:dyDescent="0.25">
      <c r="C18592" s="159" t="s">
        <v>35507</v>
      </c>
      <c r="D18592" s="159">
        <v>1</v>
      </c>
    </row>
    <row r="18593" spans="3:4" x14ac:dyDescent="0.25">
      <c r="C18593" s="159" t="s">
        <v>35508</v>
      </c>
      <c r="D18593" s="159">
        <v>1</v>
      </c>
    </row>
    <row r="18594" spans="3:4" x14ac:dyDescent="0.25">
      <c r="C18594" s="159" t="s">
        <v>35509</v>
      </c>
      <c r="D18594" s="159">
        <v>1</v>
      </c>
    </row>
    <row r="18595" spans="3:4" x14ac:dyDescent="0.25">
      <c r="C18595" s="159" t="s">
        <v>35510</v>
      </c>
      <c r="D18595" s="159">
        <v>1</v>
      </c>
    </row>
    <row r="18596" spans="3:4" x14ac:dyDescent="0.25">
      <c r="C18596" s="159" t="s">
        <v>35511</v>
      </c>
      <c r="D18596" s="159">
        <v>1</v>
      </c>
    </row>
    <row r="18597" spans="3:4" x14ac:dyDescent="0.25">
      <c r="C18597" s="159" t="s">
        <v>35512</v>
      </c>
      <c r="D18597" s="159">
        <v>1</v>
      </c>
    </row>
    <row r="18598" spans="3:4" x14ac:dyDescent="0.25">
      <c r="C18598" s="159" t="s">
        <v>35513</v>
      </c>
      <c r="D18598" s="159">
        <v>1</v>
      </c>
    </row>
    <row r="18599" spans="3:4" x14ac:dyDescent="0.25">
      <c r="C18599" s="159" t="s">
        <v>35514</v>
      </c>
      <c r="D18599" s="159">
        <v>1</v>
      </c>
    </row>
    <row r="18600" spans="3:4" x14ac:dyDescent="0.25">
      <c r="C18600" s="159" t="s">
        <v>35515</v>
      </c>
      <c r="D18600" s="159">
        <v>1</v>
      </c>
    </row>
    <row r="18601" spans="3:4" x14ac:dyDescent="0.25">
      <c r="C18601" s="159" t="s">
        <v>35516</v>
      </c>
      <c r="D18601" s="159">
        <v>1</v>
      </c>
    </row>
    <row r="18602" spans="3:4" x14ac:dyDescent="0.25">
      <c r="C18602" s="159" t="s">
        <v>35517</v>
      </c>
      <c r="D18602" s="159">
        <v>1</v>
      </c>
    </row>
    <row r="18603" spans="3:4" x14ac:dyDescent="0.25">
      <c r="C18603" s="159" t="s">
        <v>35518</v>
      </c>
      <c r="D18603" s="159">
        <v>1</v>
      </c>
    </row>
    <row r="18604" spans="3:4" x14ac:dyDescent="0.25">
      <c r="C18604" s="159" t="s">
        <v>35519</v>
      </c>
      <c r="D18604" s="159">
        <v>1</v>
      </c>
    </row>
    <row r="18605" spans="3:4" x14ac:dyDescent="0.25">
      <c r="C18605" s="159" t="s">
        <v>35520</v>
      </c>
      <c r="D18605" s="159">
        <v>1</v>
      </c>
    </row>
    <row r="18606" spans="3:4" x14ac:dyDescent="0.25">
      <c r="C18606" s="159" t="s">
        <v>35408</v>
      </c>
      <c r="D18606" s="159">
        <v>1</v>
      </c>
    </row>
    <row r="18607" spans="3:4" x14ac:dyDescent="0.25">
      <c r="C18607" s="159" t="s">
        <v>35409</v>
      </c>
      <c r="D18607" s="159">
        <v>1</v>
      </c>
    </row>
    <row r="18608" spans="3:4" x14ac:dyDescent="0.25">
      <c r="C18608" s="159" t="s">
        <v>35410</v>
      </c>
      <c r="D18608" s="159">
        <v>1</v>
      </c>
    </row>
    <row r="18609" spans="3:4" x14ac:dyDescent="0.25">
      <c r="C18609" s="159" t="s">
        <v>35411</v>
      </c>
      <c r="D18609" s="159">
        <v>1</v>
      </c>
    </row>
    <row r="18610" spans="3:4" x14ac:dyDescent="0.25">
      <c r="C18610" s="159" t="s">
        <v>35412</v>
      </c>
      <c r="D18610" s="159">
        <v>1</v>
      </c>
    </row>
    <row r="18611" spans="3:4" x14ac:dyDescent="0.25">
      <c r="C18611" s="159" t="s">
        <v>35413</v>
      </c>
      <c r="D18611" s="159">
        <v>1</v>
      </c>
    </row>
    <row r="18612" spans="3:4" x14ac:dyDescent="0.25">
      <c r="C18612" s="159" t="s">
        <v>35414</v>
      </c>
      <c r="D18612" s="159">
        <v>1</v>
      </c>
    </row>
    <row r="18613" spans="3:4" x14ac:dyDescent="0.25">
      <c r="C18613" s="159" t="s">
        <v>35415</v>
      </c>
      <c r="D18613" s="159">
        <v>1</v>
      </c>
    </row>
    <row r="18614" spans="3:4" x14ac:dyDescent="0.25">
      <c r="C18614" s="159" t="s">
        <v>35416</v>
      </c>
      <c r="D18614" s="159">
        <v>1</v>
      </c>
    </row>
    <row r="18615" spans="3:4" x14ac:dyDescent="0.25">
      <c r="C18615" s="159" t="s">
        <v>35417</v>
      </c>
      <c r="D18615" s="159">
        <v>1</v>
      </c>
    </row>
    <row r="18616" spans="3:4" x14ac:dyDescent="0.25">
      <c r="C18616" s="159" t="s">
        <v>35418</v>
      </c>
      <c r="D18616" s="159">
        <v>1</v>
      </c>
    </row>
    <row r="18617" spans="3:4" x14ac:dyDescent="0.25">
      <c r="C18617" s="159" t="s">
        <v>35419</v>
      </c>
      <c r="D18617" s="159">
        <v>1</v>
      </c>
    </row>
    <row r="18618" spans="3:4" x14ac:dyDescent="0.25">
      <c r="C18618" s="159" t="s">
        <v>35420</v>
      </c>
      <c r="D18618" s="159">
        <v>1</v>
      </c>
    </row>
    <row r="18619" spans="3:4" x14ac:dyDescent="0.25">
      <c r="C18619" s="159" t="s">
        <v>35421</v>
      </c>
      <c r="D18619" s="159">
        <v>1</v>
      </c>
    </row>
    <row r="18620" spans="3:4" x14ac:dyDescent="0.25">
      <c r="C18620" s="159" t="s">
        <v>35422</v>
      </c>
      <c r="D18620" s="159">
        <v>1</v>
      </c>
    </row>
    <row r="18621" spans="3:4" x14ac:dyDescent="0.25">
      <c r="C18621" s="159" t="s">
        <v>35423</v>
      </c>
      <c r="D18621" s="159">
        <v>1</v>
      </c>
    </row>
    <row r="18622" spans="3:4" x14ac:dyDescent="0.25">
      <c r="C18622" s="159" t="s">
        <v>35424</v>
      </c>
      <c r="D18622" s="159">
        <v>1</v>
      </c>
    </row>
    <row r="18623" spans="3:4" x14ac:dyDescent="0.25">
      <c r="C18623" s="159" t="s">
        <v>35425</v>
      </c>
      <c r="D18623" s="159">
        <v>1</v>
      </c>
    </row>
    <row r="18624" spans="3:4" x14ac:dyDescent="0.25">
      <c r="C18624" s="159" t="s">
        <v>35426</v>
      </c>
      <c r="D18624" s="159">
        <v>1</v>
      </c>
    </row>
    <row r="18625" spans="3:4" x14ac:dyDescent="0.25">
      <c r="C18625" s="159" t="s">
        <v>35427</v>
      </c>
      <c r="D18625" s="159">
        <v>1</v>
      </c>
    </row>
    <row r="18626" spans="3:4" x14ac:dyDescent="0.25">
      <c r="C18626" s="159" t="s">
        <v>35428</v>
      </c>
      <c r="D18626" s="159">
        <v>1</v>
      </c>
    </row>
    <row r="18627" spans="3:4" x14ac:dyDescent="0.25">
      <c r="C18627" s="159" t="s">
        <v>35429</v>
      </c>
      <c r="D18627" s="159">
        <v>1</v>
      </c>
    </row>
    <row r="18628" spans="3:4" x14ac:dyDescent="0.25">
      <c r="C18628" s="159" t="s">
        <v>35430</v>
      </c>
      <c r="D18628" s="159">
        <v>1</v>
      </c>
    </row>
    <row r="18629" spans="3:4" x14ac:dyDescent="0.25">
      <c r="C18629" s="159" t="s">
        <v>35431</v>
      </c>
      <c r="D18629" s="159">
        <v>1</v>
      </c>
    </row>
    <row r="18630" spans="3:4" x14ac:dyDescent="0.25">
      <c r="C18630" s="159" t="s">
        <v>35432</v>
      </c>
      <c r="D18630" s="159">
        <v>1</v>
      </c>
    </row>
    <row r="18631" spans="3:4" x14ac:dyDescent="0.25">
      <c r="C18631" s="159" t="s">
        <v>35433</v>
      </c>
      <c r="D18631" s="159">
        <v>1</v>
      </c>
    </row>
    <row r="18632" spans="3:4" x14ac:dyDescent="0.25">
      <c r="C18632" s="159" t="s">
        <v>35434</v>
      </c>
      <c r="D18632" s="159">
        <v>1</v>
      </c>
    </row>
    <row r="18633" spans="3:4" x14ac:dyDescent="0.25">
      <c r="C18633" s="159" t="s">
        <v>35435</v>
      </c>
      <c r="D18633" s="159">
        <v>1</v>
      </c>
    </row>
    <row r="18634" spans="3:4" x14ac:dyDescent="0.25">
      <c r="C18634" s="159" t="s">
        <v>35436</v>
      </c>
      <c r="D18634" s="159">
        <v>1</v>
      </c>
    </row>
    <row r="18635" spans="3:4" x14ac:dyDescent="0.25">
      <c r="C18635" s="159" t="s">
        <v>35437</v>
      </c>
      <c r="D18635" s="159">
        <v>1</v>
      </c>
    </row>
    <row r="18636" spans="3:4" x14ac:dyDescent="0.25">
      <c r="C18636" s="159" t="s">
        <v>35438</v>
      </c>
      <c r="D18636" s="159">
        <v>1</v>
      </c>
    </row>
    <row r="18637" spans="3:4" x14ac:dyDescent="0.25">
      <c r="C18637" s="159" t="s">
        <v>35439</v>
      </c>
      <c r="D18637" s="159">
        <v>1</v>
      </c>
    </row>
    <row r="18638" spans="3:4" x14ac:dyDescent="0.25">
      <c r="C18638" s="159" t="s">
        <v>35440</v>
      </c>
      <c r="D18638" s="159">
        <v>1</v>
      </c>
    </row>
    <row r="18639" spans="3:4" x14ac:dyDescent="0.25">
      <c r="C18639" s="159" t="s">
        <v>35441</v>
      </c>
      <c r="D18639" s="159">
        <v>1</v>
      </c>
    </row>
    <row r="18640" spans="3:4" x14ac:dyDescent="0.25">
      <c r="C18640" s="159" t="s">
        <v>35442</v>
      </c>
      <c r="D18640" s="159">
        <v>1</v>
      </c>
    </row>
    <row r="18641" spans="3:4" x14ac:dyDescent="0.25">
      <c r="C18641" s="159" t="s">
        <v>35443</v>
      </c>
      <c r="D18641" s="159">
        <v>1</v>
      </c>
    </row>
    <row r="18642" spans="3:4" x14ac:dyDescent="0.25">
      <c r="C18642" s="159" t="s">
        <v>35444</v>
      </c>
      <c r="D18642" s="159">
        <v>1</v>
      </c>
    </row>
    <row r="18643" spans="3:4" x14ac:dyDescent="0.25">
      <c r="C18643" s="159" t="s">
        <v>35445</v>
      </c>
      <c r="D18643" s="159">
        <v>1</v>
      </c>
    </row>
    <row r="18644" spans="3:4" x14ac:dyDescent="0.25">
      <c r="C18644" s="159" t="s">
        <v>35446</v>
      </c>
      <c r="D18644" s="159">
        <v>1</v>
      </c>
    </row>
    <row r="18645" spans="3:4" x14ac:dyDescent="0.25">
      <c r="C18645" s="159" t="s">
        <v>35447</v>
      </c>
      <c r="D18645" s="159">
        <v>1</v>
      </c>
    </row>
    <row r="18646" spans="3:4" x14ac:dyDescent="0.25">
      <c r="C18646" s="159" t="s">
        <v>35448</v>
      </c>
      <c r="D18646" s="159">
        <v>1</v>
      </c>
    </row>
    <row r="18647" spans="3:4" x14ac:dyDescent="0.25">
      <c r="C18647" s="159" t="s">
        <v>35449</v>
      </c>
      <c r="D18647" s="159">
        <v>1</v>
      </c>
    </row>
    <row r="18648" spans="3:4" x14ac:dyDescent="0.25">
      <c r="C18648" s="159" t="s">
        <v>35450</v>
      </c>
      <c r="D18648" s="159">
        <v>1</v>
      </c>
    </row>
    <row r="18649" spans="3:4" x14ac:dyDescent="0.25">
      <c r="C18649" s="159" t="s">
        <v>35451</v>
      </c>
      <c r="D18649" s="159">
        <v>1</v>
      </c>
    </row>
    <row r="18650" spans="3:4" x14ac:dyDescent="0.25">
      <c r="C18650" s="159" t="s">
        <v>35452</v>
      </c>
      <c r="D18650" s="159">
        <v>1</v>
      </c>
    </row>
    <row r="18651" spans="3:4" x14ac:dyDescent="0.25">
      <c r="C18651" s="159" t="s">
        <v>35453</v>
      </c>
      <c r="D18651" s="159">
        <v>1</v>
      </c>
    </row>
    <row r="18652" spans="3:4" x14ac:dyDescent="0.25">
      <c r="C18652" s="159" t="s">
        <v>35454</v>
      </c>
      <c r="D18652" s="159">
        <v>1</v>
      </c>
    </row>
    <row r="18653" spans="3:4" x14ac:dyDescent="0.25">
      <c r="C18653" s="159" t="s">
        <v>35455</v>
      </c>
      <c r="D18653" s="159">
        <v>1</v>
      </c>
    </row>
    <row r="18654" spans="3:4" x14ac:dyDescent="0.25">
      <c r="C18654" s="159" t="s">
        <v>35456</v>
      </c>
      <c r="D18654" s="159">
        <v>1</v>
      </c>
    </row>
    <row r="18655" spans="3:4" x14ac:dyDescent="0.25">
      <c r="C18655" s="159" t="s">
        <v>35457</v>
      </c>
      <c r="D18655" s="159">
        <v>1</v>
      </c>
    </row>
    <row r="18656" spans="3:4" x14ac:dyDescent="0.25">
      <c r="C18656" s="159" t="s">
        <v>35458</v>
      </c>
      <c r="D18656" s="159">
        <v>1</v>
      </c>
    </row>
    <row r="18657" spans="3:4" x14ac:dyDescent="0.25">
      <c r="C18657" s="159" t="s">
        <v>35459</v>
      </c>
      <c r="D18657" s="159">
        <v>1</v>
      </c>
    </row>
    <row r="18658" spans="3:4" x14ac:dyDescent="0.25">
      <c r="C18658" s="159" t="s">
        <v>35460</v>
      </c>
      <c r="D18658" s="159">
        <v>1</v>
      </c>
    </row>
    <row r="18659" spans="3:4" x14ac:dyDescent="0.25">
      <c r="C18659" s="159" t="s">
        <v>35461</v>
      </c>
      <c r="D18659" s="159">
        <v>1</v>
      </c>
    </row>
    <row r="18660" spans="3:4" x14ac:dyDescent="0.25">
      <c r="C18660" s="159" t="s">
        <v>35462</v>
      </c>
      <c r="D18660" s="159">
        <v>1</v>
      </c>
    </row>
    <row r="18661" spans="3:4" x14ac:dyDescent="0.25">
      <c r="C18661" s="159" t="s">
        <v>35463</v>
      </c>
      <c r="D18661" s="159">
        <v>1</v>
      </c>
    </row>
    <row r="18662" spans="3:4" x14ac:dyDescent="0.25">
      <c r="C18662" s="159" t="s">
        <v>35464</v>
      </c>
      <c r="D18662" s="159">
        <v>1</v>
      </c>
    </row>
    <row r="18663" spans="3:4" x14ac:dyDescent="0.25">
      <c r="C18663" s="159" t="s">
        <v>35465</v>
      </c>
      <c r="D18663" s="159">
        <v>1</v>
      </c>
    </row>
    <row r="18664" spans="3:4" x14ac:dyDescent="0.25">
      <c r="C18664" s="159" t="s">
        <v>35466</v>
      </c>
      <c r="D18664" s="159">
        <v>1</v>
      </c>
    </row>
    <row r="18665" spans="3:4" x14ac:dyDescent="0.25">
      <c r="C18665" s="159" t="s">
        <v>35467</v>
      </c>
      <c r="D18665" s="159">
        <v>1</v>
      </c>
    </row>
    <row r="18666" spans="3:4" x14ac:dyDescent="0.25">
      <c r="C18666" s="159" t="s">
        <v>35468</v>
      </c>
      <c r="D18666" s="159">
        <v>1</v>
      </c>
    </row>
    <row r="18667" spans="3:4" x14ac:dyDescent="0.25">
      <c r="C18667" s="159" t="s">
        <v>35469</v>
      </c>
      <c r="D18667" s="159">
        <v>1</v>
      </c>
    </row>
    <row r="18668" spans="3:4" x14ac:dyDescent="0.25">
      <c r="C18668" s="159" t="s">
        <v>35470</v>
      </c>
      <c r="D18668" s="159">
        <v>1</v>
      </c>
    </row>
    <row r="18669" spans="3:4" x14ac:dyDescent="0.25">
      <c r="C18669" s="159" t="s">
        <v>35471</v>
      </c>
      <c r="D18669" s="159">
        <v>1</v>
      </c>
    </row>
    <row r="18670" spans="3:4" x14ac:dyDescent="0.25">
      <c r="C18670" s="159" t="s">
        <v>35472</v>
      </c>
      <c r="D18670" s="159">
        <v>1</v>
      </c>
    </row>
    <row r="18671" spans="3:4" x14ac:dyDescent="0.25">
      <c r="C18671" s="159" t="s">
        <v>35176</v>
      </c>
      <c r="D18671" s="159">
        <v>1</v>
      </c>
    </row>
    <row r="18672" spans="3:4" x14ac:dyDescent="0.25">
      <c r="C18672" s="159" t="s">
        <v>35177</v>
      </c>
      <c r="D18672" s="159">
        <v>1</v>
      </c>
    </row>
    <row r="18673" spans="3:4" x14ac:dyDescent="0.25">
      <c r="C18673" s="159" t="s">
        <v>35178</v>
      </c>
      <c r="D18673" s="159">
        <v>1</v>
      </c>
    </row>
    <row r="18674" spans="3:4" x14ac:dyDescent="0.25">
      <c r="C18674" s="159" t="s">
        <v>35179</v>
      </c>
      <c r="D18674" s="159">
        <v>1</v>
      </c>
    </row>
    <row r="18675" spans="3:4" x14ac:dyDescent="0.25">
      <c r="C18675" s="159" t="s">
        <v>35180</v>
      </c>
      <c r="D18675" s="159">
        <v>1</v>
      </c>
    </row>
    <row r="18676" spans="3:4" x14ac:dyDescent="0.25">
      <c r="C18676" s="159" t="s">
        <v>35181</v>
      </c>
      <c r="D18676" s="159">
        <v>1</v>
      </c>
    </row>
    <row r="18677" spans="3:4" x14ac:dyDescent="0.25">
      <c r="C18677" s="159" t="s">
        <v>35182</v>
      </c>
      <c r="D18677" s="159">
        <v>1</v>
      </c>
    </row>
    <row r="18678" spans="3:4" x14ac:dyDescent="0.25">
      <c r="C18678" s="159" t="s">
        <v>35183</v>
      </c>
      <c r="D18678" s="159">
        <v>1</v>
      </c>
    </row>
    <row r="18679" spans="3:4" x14ac:dyDescent="0.25">
      <c r="C18679" s="159" t="s">
        <v>35184</v>
      </c>
      <c r="D18679" s="159">
        <v>1</v>
      </c>
    </row>
    <row r="18680" spans="3:4" x14ac:dyDescent="0.25">
      <c r="C18680" s="159" t="s">
        <v>35185</v>
      </c>
      <c r="D18680" s="159">
        <v>1</v>
      </c>
    </row>
    <row r="18681" spans="3:4" x14ac:dyDescent="0.25">
      <c r="C18681" s="159" t="s">
        <v>35186</v>
      </c>
      <c r="D18681" s="159">
        <v>1</v>
      </c>
    </row>
    <row r="18682" spans="3:4" x14ac:dyDescent="0.25">
      <c r="C18682" s="159" t="s">
        <v>35187</v>
      </c>
      <c r="D18682" s="159">
        <v>1</v>
      </c>
    </row>
    <row r="18683" spans="3:4" x14ac:dyDescent="0.25">
      <c r="C18683" s="159" t="s">
        <v>35188</v>
      </c>
      <c r="D18683" s="159">
        <v>1</v>
      </c>
    </row>
    <row r="18684" spans="3:4" x14ac:dyDescent="0.25">
      <c r="C18684" s="159" t="s">
        <v>35189</v>
      </c>
      <c r="D18684" s="159">
        <v>1</v>
      </c>
    </row>
    <row r="18685" spans="3:4" x14ac:dyDescent="0.25">
      <c r="C18685" s="159" t="s">
        <v>35190</v>
      </c>
      <c r="D18685" s="159">
        <v>1</v>
      </c>
    </row>
    <row r="18686" spans="3:4" x14ac:dyDescent="0.25">
      <c r="C18686" s="159" t="s">
        <v>35191</v>
      </c>
      <c r="D18686" s="159">
        <v>1</v>
      </c>
    </row>
    <row r="18687" spans="3:4" x14ac:dyDescent="0.25">
      <c r="C18687" s="159" t="s">
        <v>35192</v>
      </c>
      <c r="D18687" s="159">
        <v>1</v>
      </c>
    </row>
    <row r="18688" spans="3:4" x14ac:dyDescent="0.25">
      <c r="C18688" s="159" t="s">
        <v>35193</v>
      </c>
      <c r="D18688" s="159">
        <v>1</v>
      </c>
    </row>
    <row r="18689" spans="3:4" x14ac:dyDescent="0.25">
      <c r="C18689" s="159" t="s">
        <v>35194</v>
      </c>
      <c r="D18689" s="159">
        <v>1</v>
      </c>
    </row>
    <row r="18690" spans="3:4" x14ac:dyDescent="0.25">
      <c r="C18690" s="159" t="s">
        <v>35195</v>
      </c>
      <c r="D18690" s="159">
        <v>1</v>
      </c>
    </row>
    <row r="18691" spans="3:4" x14ac:dyDescent="0.25">
      <c r="C18691" s="159" t="s">
        <v>35196</v>
      </c>
      <c r="D18691" s="159">
        <v>1</v>
      </c>
    </row>
    <row r="18692" spans="3:4" x14ac:dyDescent="0.25">
      <c r="C18692" s="159" t="s">
        <v>35197</v>
      </c>
      <c r="D18692" s="159">
        <v>1</v>
      </c>
    </row>
    <row r="18693" spans="3:4" x14ac:dyDescent="0.25">
      <c r="C18693" s="159" t="s">
        <v>35198</v>
      </c>
      <c r="D18693" s="159">
        <v>1</v>
      </c>
    </row>
    <row r="18694" spans="3:4" x14ac:dyDescent="0.25">
      <c r="C18694" s="159" t="s">
        <v>35199</v>
      </c>
      <c r="D18694" s="159">
        <v>1</v>
      </c>
    </row>
    <row r="18695" spans="3:4" x14ac:dyDescent="0.25">
      <c r="C18695" s="159" t="s">
        <v>35200</v>
      </c>
      <c r="D18695" s="159">
        <v>1</v>
      </c>
    </row>
    <row r="18696" spans="3:4" x14ac:dyDescent="0.25">
      <c r="C18696" s="159" t="s">
        <v>35201</v>
      </c>
      <c r="D18696" s="159">
        <v>1</v>
      </c>
    </row>
    <row r="18697" spans="3:4" x14ac:dyDescent="0.25">
      <c r="C18697" s="159" t="s">
        <v>35202</v>
      </c>
      <c r="D18697" s="159">
        <v>1</v>
      </c>
    </row>
    <row r="18698" spans="3:4" x14ac:dyDescent="0.25">
      <c r="C18698" s="159" t="s">
        <v>35203</v>
      </c>
      <c r="D18698" s="159">
        <v>1</v>
      </c>
    </row>
    <row r="18699" spans="3:4" x14ac:dyDescent="0.25">
      <c r="C18699" s="159" t="s">
        <v>35204</v>
      </c>
      <c r="D18699" s="159">
        <v>1</v>
      </c>
    </row>
    <row r="18700" spans="3:4" x14ac:dyDescent="0.25">
      <c r="C18700" s="159" t="s">
        <v>35205</v>
      </c>
      <c r="D18700" s="159">
        <v>1</v>
      </c>
    </row>
    <row r="18701" spans="3:4" x14ac:dyDescent="0.25">
      <c r="C18701" s="159" t="s">
        <v>35206</v>
      </c>
      <c r="D18701" s="159">
        <v>1</v>
      </c>
    </row>
    <row r="18702" spans="3:4" x14ac:dyDescent="0.25">
      <c r="C18702" s="159" t="s">
        <v>35207</v>
      </c>
      <c r="D18702" s="159">
        <v>1</v>
      </c>
    </row>
    <row r="18703" spans="3:4" x14ac:dyDescent="0.25">
      <c r="C18703" s="159" t="s">
        <v>35208</v>
      </c>
      <c r="D18703" s="159">
        <v>1</v>
      </c>
    </row>
    <row r="18704" spans="3:4" x14ac:dyDescent="0.25">
      <c r="C18704" s="159" t="s">
        <v>35382</v>
      </c>
      <c r="D18704" s="159">
        <v>1</v>
      </c>
    </row>
    <row r="18705" spans="3:4" x14ac:dyDescent="0.25">
      <c r="C18705" s="159" t="s">
        <v>35383</v>
      </c>
      <c r="D18705" s="159">
        <v>1</v>
      </c>
    </row>
    <row r="18706" spans="3:4" x14ac:dyDescent="0.25">
      <c r="C18706" s="159" t="s">
        <v>35211</v>
      </c>
      <c r="D18706" s="159">
        <v>1</v>
      </c>
    </row>
    <row r="18707" spans="3:4" x14ac:dyDescent="0.25">
      <c r="C18707" s="159" t="s">
        <v>35212</v>
      </c>
      <c r="D18707" s="159">
        <v>1</v>
      </c>
    </row>
    <row r="18708" spans="3:4" x14ac:dyDescent="0.25">
      <c r="C18708" s="159" t="s">
        <v>35213</v>
      </c>
      <c r="D18708" s="159">
        <v>1</v>
      </c>
    </row>
    <row r="18709" spans="3:4" x14ac:dyDescent="0.25">
      <c r="C18709" s="159" t="s">
        <v>35214</v>
      </c>
      <c r="D18709" s="159">
        <v>1</v>
      </c>
    </row>
    <row r="18710" spans="3:4" x14ac:dyDescent="0.25">
      <c r="C18710" s="159" t="s">
        <v>35215</v>
      </c>
      <c r="D18710" s="159">
        <v>1</v>
      </c>
    </row>
    <row r="18711" spans="3:4" x14ac:dyDescent="0.25">
      <c r="C18711" s="159" t="s">
        <v>35216</v>
      </c>
      <c r="D18711" s="159">
        <v>1</v>
      </c>
    </row>
    <row r="18712" spans="3:4" x14ac:dyDescent="0.25">
      <c r="C18712" s="159" t="s">
        <v>35217</v>
      </c>
      <c r="D18712" s="159">
        <v>1</v>
      </c>
    </row>
    <row r="18713" spans="3:4" x14ac:dyDescent="0.25">
      <c r="C18713" s="159" t="s">
        <v>35218</v>
      </c>
      <c r="D18713" s="159">
        <v>1</v>
      </c>
    </row>
    <row r="18714" spans="3:4" x14ac:dyDescent="0.25">
      <c r="C18714" s="159" t="s">
        <v>35219</v>
      </c>
      <c r="D18714" s="159">
        <v>1</v>
      </c>
    </row>
    <row r="18715" spans="3:4" x14ac:dyDescent="0.25">
      <c r="C18715" s="159" t="s">
        <v>35220</v>
      </c>
      <c r="D18715" s="159">
        <v>1</v>
      </c>
    </row>
    <row r="18716" spans="3:4" x14ac:dyDescent="0.25">
      <c r="C18716" s="159" t="s">
        <v>35221</v>
      </c>
      <c r="D18716" s="159">
        <v>1</v>
      </c>
    </row>
    <row r="18717" spans="3:4" x14ac:dyDescent="0.25">
      <c r="C18717" s="159" t="s">
        <v>35222</v>
      </c>
      <c r="D18717" s="159">
        <v>1</v>
      </c>
    </row>
    <row r="18718" spans="3:4" x14ac:dyDescent="0.25">
      <c r="C18718" s="159" t="s">
        <v>35223</v>
      </c>
      <c r="D18718" s="159">
        <v>1</v>
      </c>
    </row>
    <row r="18719" spans="3:4" x14ac:dyDescent="0.25">
      <c r="C18719" s="159" t="s">
        <v>35224</v>
      </c>
      <c r="D18719" s="159">
        <v>1</v>
      </c>
    </row>
    <row r="18720" spans="3:4" x14ac:dyDescent="0.25">
      <c r="C18720" s="159" t="s">
        <v>35225</v>
      </c>
      <c r="D18720" s="159">
        <v>1</v>
      </c>
    </row>
    <row r="18721" spans="3:4" x14ac:dyDescent="0.25">
      <c r="C18721" s="159" t="s">
        <v>35226</v>
      </c>
      <c r="D18721" s="159">
        <v>1</v>
      </c>
    </row>
    <row r="18722" spans="3:4" x14ac:dyDescent="0.25">
      <c r="C18722" s="159" t="s">
        <v>35227</v>
      </c>
      <c r="D18722" s="159">
        <v>1</v>
      </c>
    </row>
    <row r="18723" spans="3:4" x14ac:dyDescent="0.25">
      <c r="C18723" s="159" t="s">
        <v>35228</v>
      </c>
      <c r="D18723" s="159">
        <v>1</v>
      </c>
    </row>
    <row r="18724" spans="3:4" x14ac:dyDescent="0.25">
      <c r="C18724" s="159" t="s">
        <v>35229</v>
      </c>
      <c r="D18724" s="159">
        <v>1</v>
      </c>
    </row>
    <row r="18725" spans="3:4" x14ac:dyDescent="0.25">
      <c r="C18725" s="159" t="s">
        <v>35230</v>
      </c>
      <c r="D18725" s="159">
        <v>1</v>
      </c>
    </row>
    <row r="18726" spans="3:4" x14ac:dyDescent="0.25">
      <c r="C18726" s="159" t="s">
        <v>35231</v>
      </c>
      <c r="D18726" s="159">
        <v>1</v>
      </c>
    </row>
    <row r="18727" spans="3:4" x14ac:dyDescent="0.25">
      <c r="C18727" s="159" t="s">
        <v>35232</v>
      </c>
      <c r="D18727" s="159">
        <v>1</v>
      </c>
    </row>
    <row r="18728" spans="3:4" x14ac:dyDescent="0.25">
      <c r="C18728" s="159" t="s">
        <v>35233</v>
      </c>
      <c r="D18728" s="159">
        <v>1</v>
      </c>
    </row>
    <row r="18729" spans="3:4" x14ac:dyDescent="0.25">
      <c r="C18729" s="159" t="s">
        <v>35234</v>
      </c>
      <c r="D18729" s="159">
        <v>1</v>
      </c>
    </row>
    <row r="18730" spans="3:4" x14ac:dyDescent="0.25">
      <c r="C18730" s="159" t="s">
        <v>35235</v>
      </c>
      <c r="D18730" s="159">
        <v>1</v>
      </c>
    </row>
    <row r="18731" spans="3:4" x14ac:dyDescent="0.25">
      <c r="C18731" s="159" t="s">
        <v>35236</v>
      </c>
      <c r="D18731" s="159">
        <v>1</v>
      </c>
    </row>
    <row r="18732" spans="3:4" x14ac:dyDescent="0.25">
      <c r="C18732" s="159" t="s">
        <v>35237</v>
      </c>
      <c r="D18732" s="159">
        <v>1</v>
      </c>
    </row>
    <row r="18733" spans="3:4" x14ac:dyDescent="0.25">
      <c r="C18733" s="159" t="s">
        <v>35238</v>
      </c>
      <c r="D18733" s="159">
        <v>1</v>
      </c>
    </row>
    <row r="18734" spans="3:4" x14ac:dyDescent="0.25">
      <c r="C18734" s="159" t="s">
        <v>35239</v>
      </c>
      <c r="D18734" s="159">
        <v>1</v>
      </c>
    </row>
    <row r="18735" spans="3:4" x14ac:dyDescent="0.25">
      <c r="C18735" s="159" t="s">
        <v>35240</v>
      </c>
      <c r="D18735" s="159">
        <v>1</v>
      </c>
    </row>
    <row r="18736" spans="3:4" x14ac:dyDescent="0.25">
      <c r="C18736" s="159" t="s">
        <v>35241</v>
      </c>
      <c r="D18736" s="159">
        <v>1</v>
      </c>
    </row>
    <row r="18737" spans="3:4" x14ac:dyDescent="0.25">
      <c r="C18737" s="159" t="s">
        <v>35242</v>
      </c>
      <c r="D18737" s="159">
        <v>1</v>
      </c>
    </row>
    <row r="18738" spans="3:4" x14ac:dyDescent="0.25">
      <c r="C18738" s="159" t="s">
        <v>35243</v>
      </c>
      <c r="D18738" s="159">
        <v>1</v>
      </c>
    </row>
    <row r="18739" spans="3:4" x14ac:dyDescent="0.25">
      <c r="C18739" s="159" t="s">
        <v>35244</v>
      </c>
      <c r="D18739" s="159">
        <v>1</v>
      </c>
    </row>
    <row r="18740" spans="3:4" x14ac:dyDescent="0.25">
      <c r="C18740" s="159" t="s">
        <v>35245</v>
      </c>
      <c r="D18740" s="159">
        <v>1</v>
      </c>
    </row>
    <row r="18741" spans="3:4" x14ac:dyDescent="0.25">
      <c r="C18741" s="159" t="s">
        <v>35246</v>
      </c>
      <c r="D18741" s="159">
        <v>1</v>
      </c>
    </row>
    <row r="18742" spans="3:4" x14ac:dyDescent="0.25">
      <c r="C18742" s="159" t="s">
        <v>35247</v>
      </c>
      <c r="D18742" s="159">
        <v>1</v>
      </c>
    </row>
    <row r="18743" spans="3:4" x14ac:dyDescent="0.25">
      <c r="C18743" s="159" t="s">
        <v>35248</v>
      </c>
      <c r="D18743" s="159">
        <v>1</v>
      </c>
    </row>
    <row r="18744" spans="3:4" x14ac:dyDescent="0.25">
      <c r="C18744" s="159" t="s">
        <v>35249</v>
      </c>
      <c r="D18744" s="159">
        <v>1</v>
      </c>
    </row>
    <row r="18745" spans="3:4" x14ac:dyDescent="0.25">
      <c r="C18745" s="159" t="s">
        <v>35250</v>
      </c>
      <c r="D18745" s="159">
        <v>1</v>
      </c>
    </row>
    <row r="18746" spans="3:4" x14ac:dyDescent="0.25">
      <c r="C18746" s="159" t="s">
        <v>35251</v>
      </c>
      <c r="D18746" s="159">
        <v>1</v>
      </c>
    </row>
    <row r="18747" spans="3:4" x14ac:dyDescent="0.25">
      <c r="C18747" s="159" t="s">
        <v>35252</v>
      </c>
      <c r="D18747" s="159">
        <v>1</v>
      </c>
    </row>
    <row r="18748" spans="3:4" x14ac:dyDescent="0.25">
      <c r="C18748" s="159" t="s">
        <v>35253</v>
      </c>
      <c r="D18748" s="159">
        <v>1</v>
      </c>
    </row>
    <row r="18749" spans="3:4" x14ac:dyDescent="0.25">
      <c r="C18749" s="159" t="s">
        <v>35254</v>
      </c>
      <c r="D18749" s="159">
        <v>1</v>
      </c>
    </row>
    <row r="18750" spans="3:4" x14ac:dyDescent="0.25">
      <c r="C18750" s="159" t="s">
        <v>35255</v>
      </c>
      <c r="D18750" s="159">
        <v>1</v>
      </c>
    </row>
    <row r="18751" spans="3:4" x14ac:dyDescent="0.25">
      <c r="C18751" s="159" t="s">
        <v>35256</v>
      </c>
      <c r="D18751" s="159">
        <v>1</v>
      </c>
    </row>
    <row r="18752" spans="3:4" x14ac:dyDescent="0.25">
      <c r="C18752" s="159" t="s">
        <v>35257</v>
      </c>
      <c r="D18752" s="159">
        <v>1</v>
      </c>
    </row>
    <row r="18753" spans="3:4" x14ac:dyDescent="0.25">
      <c r="C18753" s="159" t="s">
        <v>35258</v>
      </c>
      <c r="D18753" s="159">
        <v>1</v>
      </c>
    </row>
    <row r="18754" spans="3:4" x14ac:dyDescent="0.25">
      <c r="C18754" s="159" t="s">
        <v>35259</v>
      </c>
      <c r="D18754" s="159">
        <v>1</v>
      </c>
    </row>
    <row r="18755" spans="3:4" x14ac:dyDescent="0.25">
      <c r="C18755" s="159" t="s">
        <v>35260</v>
      </c>
      <c r="D18755" s="159">
        <v>1</v>
      </c>
    </row>
    <row r="18756" spans="3:4" x14ac:dyDescent="0.25">
      <c r="C18756" s="159" t="s">
        <v>35261</v>
      </c>
      <c r="D18756" s="159">
        <v>1</v>
      </c>
    </row>
    <row r="18757" spans="3:4" x14ac:dyDescent="0.25">
      <c r="C18757" s="159" t="s">
        <v>35262</v>
      </c>
      <c r="D18757" s="159">
        <v>1</v>
      </c>
    </row>
    <row r="18758" spans="3:4" x14ac:dyDescent="0.25">
      <c r="C18758" s="159" t="s">
        <v>35263</v>
      </c>
      <c r="D18758" s="159">
        <v>1</v>
      </c>
    </row>
    <row r="18759" spans="3:4" x14ac:dyDescent="0.25">
      <c r="C18759" s="159" t="s">
        <v>35264</v>
      </c>
      <c r="D18759" s="159">
        <v>1</v>
      </c>
    </row>
    <row r="18760" spans="3:4" x14ac:dyDescent="0.25">
      <c r="C18760" s="159" t="s">
        <v>35265</v>
      </c>
      <c r="D18760" s="159">
        <v>1</v>
      </c>
    </row>
    <row r="18761" spans="3:4" x14ac:dyDescent="0.25">
      <c r="C18761" s="159" t="s">
        <v>35266</v>
      </c>
      <c r="D18761" s="159">
        <v>1</v>
      </c>
    </row>
    <row r="18762" spans="3:4" x14ac:dyDescent="0.25">
      <c r="C18762" s="159" t="s">
        <v>35267</v>
      </c>
      <c r="D18762" s="159">
        <v>1</v>
      </c>
    </row>
    <row r="18763" spans="3:4" x14ac:dyDescent="0.25">
      <c r="C18763" s="159" t="s">
        <v>35268</v>
      </c>
      <c r="D18763" s="159">
        <v>1</v>
      </c>
    </row>
    <row r="18764" spans="3:4" x14ac:dyDescent="0.25">
      <c r="C18764" s="159" t="s">
        <v>35269</v>
      </c>
      <c r="D18764" s="159">
        <v>1</v>
      </c>
    </row>
    <row r="18765" spans="3:4" x14ac:dyDescent="0.25">
      <c r="C18765" s="159" t="s">
        <v>35270</v>
      </c>
      <c r="D18765" s="159">
        <v>1</v>
      </c>
    </row>
    <row r="18766" spans="3:4" x14ac:dyDescent="0.25">
      <c r="C18766" s="159" t="s">
        <v>35271</v>
      </c>
      <c r="D18766" s="159">
        <v>1</v>
      </c>
    </row>
    <row r="18767" spans="3:4" x14ac:dyDescent="0.25">
      <c r="C18767" s="159" t="s">
        <v>35272</v>
      </c>
      <c r="D18767" s="159">
        <v>1</v>
      </c>
    </row>
    <row r="18768" spans="3:4" x14ac:dyDescent="0.25">
      <c r="C18768" s="159" t="s">
        <v>35273</v>
      </c>
      <c r="D18768" s="159">
        <v>1</v>
      </c>
    </row>
    <row r="18769" spans="3:4" x14ac:dyDescent="0.25">
      <c r="C18769" s="159" t="s">
        <v>35274</v>
      </c>
      <c r="D18769" s="159">
        <v>1</v>
      </c>
    </row>
    <row r="18770" spans="3:4" x14ac:dyDescent="0.25">
      <c r="C18770" s="159" t="s">
        <v>35275</v>
      </c>
      <c r="D18770" s="159">
        <v>1</v>
      </c>
    </row>
    <row r="18771" spans="3:4" x14ac:dyDescent="0.25">
      <c r="C18771" s="159" t="s">
        <v>35276</v>
      </c>
      <c r="D18771" s="159">
        <v>1</v>
      </c>
    </row>
    <row r="18772" spans="3:4" x14ac:dyDescent="0.25">
      <c r="C18772" s="159" t="s">
        <v>35277</v>
      </c>
      <c r="D18772" s="159">
        <v>1</v>
      </c>
    </row>
    <row r="18773" spans="3:4" x14ac:dyDescent="0.25">
      <c r="C18773" s="159" t="s">
        <v>35278</v>
      </c>
      <c r="D18773" s="159">
        <v>1</v>
      </c>
    </row>
    <row r="18774" spans="3:4" x14ac:dyDescent="0.25">
      <c r="C18774" s="159" t="s">
        <v>35279</v>
      </c>
      <c r="D18774" s="159">
        <v>1</v>
      </c>
    </row>
    <row r="18775" spans="3:4" x14ac:dyDescent="0.25">
      <c r="C18775" s="159" t="s">
        <v>35280</v>
      </c>
      <c r="D18775" s="159">
        <v>1</v>
      </c>
    </row>
    <row r="18776" spans="3:4" x14ac:dyDescent="0.25">
      <c r="C18776" s="159" t="s">
        <v>35281</v>
      </c>
      <c r="D18776" s="159">
        <v>1</v>
      </c>
    </row>
    <row r="18777" spans="3:4" x14ac:dyDescent="0.25">
      <c r="C18777" s="159" t="s">
        <v>35282</v>
      </c>
      <c r="D18777" s="159">
        <v>1</v>
      </c>
    </row>
    <row r="18778" spans="3:4" x14ac:dyDescent="0.25">
      <c r="C18778" s="159" t="s">
        <v>35283</v>
      </c>
      <c r="D18778" s="159">
        <v>1</v>
      </c>
    </row>
    <row r="18779" spans="3:4" x14ac:dyDescent="0.25">
      <c r="C18779" s="159" t="s">
        <v>35284</v>
      </c>
      <c r="D18779" s="159">
        <v>1</v>
      </c>
    </row>
    <row r="18780" spans="3:4" x14ac:dyDescent="0.25">
      <c r="C18780" s="159" t="s">
        <v>35285</v>
      </c>
      <c r="D18780" s="159">
        <v>1</v>
      </c>
    </row>
    <row r="18781" spans="3:4" x14ac:dyDescent="0.25">
      <c r="C18781" s="159" t="s">
        <v>35286</v>
      </c>
      <c r="D18781" s="159">
        <v>1</v>
      </c>
    </row>
    <row r="18782" spans="3:4" x14ac:dyDescent="0.25">
      <c r="C18782" s="159" t="s">
        <v>35287</v>
      </c>
      <c r="D18782" s="159">
        <v>1</v>
      </c>
    </row>
    <row r="18783" spans="3:4" x14ac:dyDescent="0.25">
      <c r="C18783" s="159" t="s">
        <v>35483</v>
      </c>
      <c r="D18783" s="159">
        <v>1</v>
      </c>
    </row>
    <row r="18784" spans="3:4" x14ac:dyDescent="0.25">
      <c r="C18784" s="159" t="s">
        <v>35484</v>
      </c>
      <c r="D18784" s="159">
        <v>1</v>
      </c>
    </row>
    <row r="18785" spans="3:4" x14ac:dyDescent="0.25">
      <c r="C18785" s="159" t="s">
        <v>35485</v>
      </c>
      <c r="D18785" s="159">
        <v>1</v>
      </c>
    </row>
    <row r="18786" spans="3:4" x14ac:dyDescent="0.25">
      <c r="C18786" s="159" t="s">
        <v>35486</v>
      </c>
      <c r="D18786" s="159">
        <v>1</v>
      </c>
    </row>
    <row r="18787" spans="3:4" x14ac:dyDescent="0.25">
      <c r="C18787" s="159" t="s">
        <v>35487</v>
      </c>
      <c r="D18787" s="159">
        <v>1</v>
      </c>
    </row>
    <row r="18788" spans="3:4" x14ac:dyDescent="0.25">
      <c r="C18788" s="159" t="s">
        <v>35488</v>
      </c>
      <c r="D18788" s="159">
        <v>1</v>
      </c>
    </row>
    <row r="18789" spans="3:4" x14ac:dyDescent="0.25">
      <c r="C18789" s="159" t="s">
        <v>35489</v>
      </c>
      <c r="D18789" s="159">
        <v>1</v>
      </c>
    </row>
    <row r="18790" spans="3:4" x14ac:dyDescent="0.25">
      <c r="C18790" s="159" t="s">
        <v>35490</v>
      </c>
      <c r="D18790" s="159">
        <v>1</v>
      </c>
    </row>
    <row r="18791" spans="3:4" x14ac:dyDescent="0.25">
      <c r="C18791" s="159" t="s">
        <v>35491</v>
      </c>
      <c r="D18791" s="159">
        <v>1</v>
      </c>
    </row>
    <row r="18792" spans="3:4" x14ac:dyDescent="0.25">
      <c r="C18792" s="159" t="s">
        <v>35492</v>
      </c>
      <c r="D18792" s="159">
        <v>1</v>
      </c>
    </row>
    <row r="18793" spans="3:4" x14ac:dyDescent="0.25">
      <c r="C18793" s="159" t="s">
        <v>35493</v>
      </c>
      <c r="D18793" s="159">
        <v>1</v>
      </c>
    </row>
    <row r="18794" spans="3:4" x14ac:dyDescent="0.25">
      <c r="C18794" s="159" t="s">
        <v>35494</v>
      </c>
      <c r="D18794" s="159">
        <v>1</v>
      </c>
    </row>
    <row r="18795" spans="3:4" x14ac:dyDescent="0.25">
      <c r="C18795" s="159" t="s">
        <v>35495</v>
      </c>
      <c r="D18795" s="159">
        <v>1</v>
      </c>
    </row>
    <row r="18796" spans="3:4" x14ac:dyDescent="0.25">
      <c r="C18796" s="159" t="s">
        <v>35496</v>
      </c>
      <c r="D18796" s="159">
        <v>1</v>
      </c>
    </row>
    <row r="18797" spans="3:4" x14ac:dyDescent="0.25">
      <c r="C18797" s="159" t="s">
        <v>35497</v>
      </c>
      <c r="D18797" s="159">
        <v>1</v>
      </c>
    </row>
    <row r="18798" spans="3:4" x14ac:dyDescent="0.25">
      <c r="C18798" s="159" t="s">
        <v>35498</v>
      </c>
      <c r="D18798" s="159">
        <v>1</v>
      </c>
    </row>
    <row r="18799" spans="3:4" x14ac:dyDescent="0.25">
      <c r="C18799" s="159" t="s">
        <v>35499</v>
      </c>
      <c r="D18799" s="159">
        <v>1</v>
      </c>
    </row>
    <row r="18800" spans="3:4" x14ac:dyDescent="0.25">
      <c r="C18800" s="159" t="s">
        <v>35500</v>
      </c>
      <c r="D18800" s="159">
        <v>1</v>
      </c>
    </row>
    <row r="18801" spans="3:4" x14ac:dyDescent="0.25">
      <c r="C18801" s="159" t="s">
        <v>35501</v>
      </c>
      <c r="D18801" s="159">
        <v>1</v>
      </c>
    </row>
    <row r="18802" spans="3:4" x14ac:dyDescent="0.25">
      <c r="C18802" s="159" t="s">
        <v>35502</v>
      </c>
      <c r="D18802" s="159">
        <v>1</v>
      </c>
    </row>
    <row r="18803" spans="3:4" x14ac:dyDescent="0.25">
      <c r="C18803" s="159" t="s">
        <v>35503</v>
      </c>
      <c r="D18803" s="159">
        <v>1</v>
      </c>
    </row>
    <row r="18804" spans="3:4" x14ac:dyDescent="0.25">
      <c r="C18804" s="159" t="s">
        <v>35504</v>
      </c>
      <c r="D18804" s="159">
        <v>1</v>
      </c>
    </row>
    <row r="18805" spans="3:4" x14ac:dyDescent="0.25">
      <c r="C18805" s="159" t="s">
        <v>35505</v>
      </c>
      <c r="D18805" s="159">
        <v>1</v>
      </c>
    </row>
    <row r="18806" spans="3:4" x14ac:dyDescent="0.25">
      <c r="C18806" s="159" t="s">
        <v>35682</v>
      </c>
      <c r="D18806" s="159">
        <v>1</v>
      </c>
    </row>
    <row r="18807" spans="3:4" x14ac:dyDescent="0.25">
      <c r="C18807" s="159" t="s">
        <v>35683</v>
      </c>
      <c r="D18807" s="159">
        <v>1</v>
      </c>
    </row>
    <row r="18808" spans="3:4" x14ac:dyDescent="0.25">
      <c r="C18808" s="159" t="s">
        <v>35684</v>
      </c>
      <c r="D18808" s="159">
        <v>1</v>
      </c>
    </row>
    <row r="18809" spans="3:4" x14ac:dyDescent="0.25">
      <c r="C18809" s="159" t="s">
        <v>35685</v>
      </c>
      <c r="D18809" s="159">
        <v>1</v>
      </c>
    </row>
    <row r="18810" spans="3:4" x14ac:dyDescent="0.25">
      <c r="C18810" s="159" t="s">
        <v>35686</v>
      </c>
      <c r="D18810" s="159">
        <v>1</v>
      </c>
    </row>
    <row r="18811" spans="3:4" x14ac:dyDescent="0.25">
      <c r="C18811" s="159" t="s">
        <v>35687</v>
      </c>
      <c r="D18811" s="159">
        <v>1</v>
      </c>
    </row>
    <row r="18812" spans="3:4" x14ac:dyDescent="0.25">
      <c r="C18812" s="159" t="s">
        <v>35688</v>
      </c>
      <c r="D18812" s="159">
        <v>1</v>
      </c>
    </row>
    <row r="18813" spans="3:4" x14ac:dyDescent="0.25">
      <c r="C18813" s="159" t="s">
        <v>35689</v>
      </c>
      <c r="D18813" s="159">
        <v>1</v>
      </c>
    </row>
    <row r="18814" spans="3:4" x14ac:dyDescent="0.25">
      <c r="C18814" s="159" t="s">
        <v>35690</v>
      </c>
      <c r="D18814" s="159">
        <v>1</v>
      </c>
    </row>
    <row r="18815" spans="3:4" x14ac:dyDescent="0.25">
      <c r="C18815" s="159" t="s">
        <v>35691</v>
      </c>
      <c r="D18815" s="159">
        <v>1</v>
      </c>
    </row>
    <row r="18816" spans="3:4" x14ac:dyDescent="0.25">
      <c r="C18816" s="159" t="s">
        <v>35692</v>
      </c>
      <c r="D18816" s="159">
        <v>1</v>
      </c>
    </row>
    <row r="18817" spans="3:4" x14ac:dyDescent="0.25">
      <c r="C18817" s="159" t="s">
        <v>35693</v>
      </c>
      <c r="D18817" s="159">
        <v>1</v>
      </c>
    </row>
    <row r="18818" spans="3:4" x14ac:dyDescent="0.25">
      <c r="C18818" s="159" t="s">
        <v>35694</v>
      </c>
      <c r="D18818" s="159">
        <v>1</v>
      </c>
    </row>
    <row r="18819" spans="3:4" x14ac:dyDescent="0.25">
      <c r="C18819" s="159" t="s">
        <v>35695</v>
      </c>
      <c r="D18819" s="159">
        <v>1</v>
      </c>
    </row>
    <row r="18820" spans="3:4" x14ac:dyDescent="0.25">
      <c r="C18820" s="159" t="s">
        <v>35696</v>
      </c>
      <c r="D18820" s="159">
        <v>1</v>
      </c>
    </row>
    <row r="18821" spans="3:4" x14ac:dyDescent="0.25">
      <c r="C18821" s="159" t="s">
        <v>35697</v>
      </c>
      <c r="D18821" s="159">
        <v>1</v>
      </c>
    </row>
    <row r="18822" spans="3:4" x14ac:dyDescent="0.25">
      <c r="C18822" s="159" t="s">
        <v>35698</v>
      </c>
      <c r="D18822" s="159">
        <v>1</v>
      </c>
    </row>
    <row r="18823" spans="3:4" x14ac:dyDescent="0.25">
      <c r="C18823" s="159" t="s">
        <v>35699</v>
      </c>
      <c r="D18823" s="159">
        <v>1</v>
      </c>
    </row>
    <row r="18824" spans="3:4" x14ac:dyDescent="0.25">
      <c r="C18824" s="159" t="s">
        <v>35700</v>
      </c>
      <c r="D18824" s="159">
        <v>1</v>
      </c>
    </row>
    <row r="18825" spans="3:4" x14ac:dyDescent="0.25">
      <c r="C18825" s="159" t="s">
        <v>35701</v>
      </c>
      <c r="D18825" s="159">
        <v>1</v>
      </c>
    </row>
    <row r="18826" spans="3:4" x14ac:dyDescent="0.25">
      <c r="C18826" s="159" t="s">
        <v>35702</v>
      </c>
      <c r="D18826" s="159">
        <v>1</v>
      </c>
    </row>
    <row r="18827" spans="3:4" x14ac:dyDescent="0.25">
      <c r="C18827" s="159" t="s">
        <v>35703</v>
      </c>
      <c r="D18827" s="159">
        <v>1</v>
      </c>
    </row>
    <row r="18828" spans="3:4" x14ac:dyDescent="0.25">
      <c r="C18828" s="159" t="s">
        <v>35704</v>
      </c>
      <c r="D18828" s="159">
        <v>1</v>
      </c>
    </row>
    <row r="18829" spans="3:4" x14ac:dyDescent="0.25">
      <c r="C18829" s="159" t="s">
        <v>35705</v>
      </c>
      <c r="D18829" s="159">
        <v>1</v>
      </c>
    </row>
    <row r="18830" spans="3:4" x14ac:dyDescent="0.25">
      <c r="C18830" s="159" t="s">
        <v>35706</v>
      </c>
      <c r="D18830" s="159">
        <v>1</v>
      </c>
    </row>
    <row r="18831" spans="3:4" x14ac:dyDescent="0.25">
      <c r="C18831" s="159" t="s">
        <v>35707</v>
      </c>
      <c r="D18831" s="159">
        <v>1</v>
      </c>
    </row>
    <row r="18832" spans="3:4" x14ac:dyDescent="0.25">
      <c r="C18832" s="159" t="s">
        <v>35521</v>
      </c>
      <c r="D18832" s="159">
        <v>1</v>
      </c>
    </row>
    <row r="18833" spans="3:4" x14ac:dyDescent="0.25">
      <c r="C18833" s="159" t="s">
        <v>35522</v>
      </c>
      <c r="D18833" s="159">
        <v>1</v>
      </c>
    </row>
    <row r="18834" spans="3:4" x14ac:dyDescent="0.25">
      <c r="C18834" s="159" t="s">
        <v>35523</v>
      </c>
      <c r="D18834" s="159">
        <v>1</v>
      </c>
    </row>
    <row r="18835" spans="3:4" x14ac:dyDescent="0.25">
      <c r="C18835" s="159" t="s">
        <v>35524</v>
      </c>
      <c r="D18835" s="159">
        <v>1</v>
      </c>
    </row>
    <row r="18836" spans="3:4" x14ac:dyDescent="0.25">
      <c r="C18836" s="159" t="s">
        <v>35525</v>
      </c>
      <c r="D18836" s="159">
        <v>1</v>
      </c>
    </row>
    <row r="18837" spans="3:4" x14ac:dyDescent="0.25">
      <c r="C18837" s="159" t="s">
        <v>35526</v>
      </c>
      <c r="D18837" s="159">
        <v>1</v>
      </c>
    </row>
    <row r="18838" spans="3:4" x14ac:dyDescent="0.25">
      <c r="C18838" s="159" t="s">
        <v>35527</v>
      </c>
      <c r="D18838" s="159">
        <v>1</v>
      </c>
    </row>
    <row r="18839" spans="3:4" x14ac:dyDescent="0.25">
      <c r="C18839" s="159" t="s">
        <v>35528</v>
      </c>
      <c r="D18839" s="159">
        <v>1</v>
      </c>
    </row>
    <row r="18840" spans="3:4" x14ac:dyDescent="0.25">
      <c r="C18840" s="159" t="s">
        <v>35529</v>
      </c>
      <c r="D18840" s="159">
        <v>1</v>
      </c>
    </row>
    <row r="18841" spans="3:4" x14ac:dyDescent="0.25">
      <c r="C18841" s="159" t="s">
        <v>35530</v>
      </c>
      <c r="D18841" s="159">
        <v>1</v>
      </c>
    </row>
    <row r="18842" spans="3:4" x14ac:dyDescent="0.25">
      <c r="C18842" s="159" t="s">
        <v>35531</v>
      </c>
      <c r="D18842" s="159">
        <v>1</v>
      </c>
    </row>
    <row r="18843" spans="3:4" x14ac:dyDescent="0.25">
      <c r="C18843" s="159" t="s">
        <v>35532</v>
      </c>
      <c r="D18843" s="159">
        <v>1</v>
      </c>
    </row>
    <row r="18844" spans="3:4" x14ac:dyDescent="0.25">
      <c r="C18844" s="159" t="s">
        <v>35533</v>
      </c>
      <c r="D18844" s="159">
        <v>1</v>
      </c>
    </row>
    <row r="18845" spans="3:4" x14ac:dyDescent="0.25">
      <c r="C18845" s="159" t="s">
        <v>35534</v>
      </c>
      <c r="D18845" s="159">
        <v>1</v>
      </c>
    </row>
    <row r="18846" spans="3:4" x14ac:dyDescent="0.25">
      <c r="C18846" s="159" t="s">
        <v>35535</v>
      </c>
      <c r="D18846" s="159">
        <v>1</v>
      </c>
    </row>
    <row r="18847" spans="3:4" x14ac:dyDescent="0.25">
      <c r="C18847" s="159" t="s">
        <v>35536</v>
      </c>
      <c r="D18847" s="159">
        <v>1</v>
      </c>
    </row>
    <row r="18848" spans="3:4" x14ac:dyDescent="0.25">
      <c r="C18848" s="159" t="s">
        <v>35537</v>
      </c>
      <c r="D18848" s="159">
        <v>1</v>
      </c>
    </row>
    <row r="18849" spans="3:4" x14ac:dyDescent="0.25">
      <c r="C18849" s="159" t="s">
        <v>35538</v>
      </c>
      <c r="D18849" s="159">
        <v>1</v>
      </c>
    </row>
    <row r="18850" spans="3:4" x14ac:dyDescent="0.25">
      <c r="C18850" s="159" t="s">
        <v>35539</v>
      </c>
      <c r="D18850" s="159">
        <v>1</v>
      </c>
    </row>
    <row r="18851" spans="3:4" x14ac:dyDescent="0.25">
      <c r="C18851" s="159" t="s">
        <v>35540</v>
      </c>
      <c r="D18851" s="159">
        <v>1</v>
      </c>
    </row>
    <row r="18852" spans="3:4" x14ac:dyDescent="0.25">
      <c r="C18852" s="159" t="s">
        <v>35541</v>
      </c>
      <c r="D18852" s="159">
        <v>1</v>
      </c>
    </row>
    <row r="18853" spans="3:4" x14ac:dyDescent="0.25">
      <c r="C18853" s="159" t="s">
        <v>35542</v>
      </c>
      <c r="D18853" s="159">
        <v>1</v>
      </c>
    </row>
    <row r="18854" spans="3:4" x14ac:dyDescent="0.25">
      <c r="C18854" s="159" t="s">
        <v>35543</v>
      </c>
      <c r="D18854" s="159">
        <v>1</v>
      </c>
    </row>
    <row r="18855" spans="3:4" x14ac:dyDescent="0.25">
      <c r="C18855" s="159" t="s">
        <v>35544</v>
      </c>
      <c r="D18855" s="159">
        <v>1</v>
      </c>
    </row>
    <row r="18856" spans="3:4" x14ac:dyDescent="0.25">
      <c r="C18856" s="159" t="s">
        <v>35545</v>
      </c>
      <c r="D18856" s="159">
        <v>1</v>
      </c>
    </row>
    <row r="18857" spans="3:4" x14ac:dyDescent="0.25">
      <c r="C18857" s="159" t="s">
        <v>35546</v>
      </c>
      <c r="D18857" s="159">
        <v>1</v>
      </c>
    </row>
    <row r="18858" spans="3:4" x14ac:dyDescent="0.25">
      <c r="C18858" s="159" t="s">
        <v>35547</v>
      </c>
      <c r="D18858" s="159">
        <v>1</v>
      </c>
    </row>
    <row r="18859" spans="3:4" x14ac:dyDescent="0.25">
      <c r="C18859" s="159" t="s">
        <v>35548</v>
      </c>
      <c r="D18859" s="159">
        <v>1</v>
      </c>
    </row>
    <row r="18860" spans="3:4" x14ac:dyDescent="0.25">
      <c r="C18860" s="159" t="s">
        <v>35549</v>
      </c>
      <c r="D18860" s="159">
        <v>1</v>
      </c>
    </row>
    <row r="18861" spans="3:4" x14ac:dyDescent="0.25">
      <c r="C18861" s="159" t="s">
        <v>35550</v>
      </c>
      <c r="D18861" s="159">
        <v>1</v>
      </c>
    </row>
    <row r="18862" spans="3:4" x14ac:dyDescent="0.25">
      <c r="C18862" s="159" t="s">
        <v>35551</v>
      </c>
      <c r="D18862" s="159">
        <v>1</v>
      </c>
    </row>
    <row r="18863" spans="3:4" x14ac:dyDescent="0.25">
      <c r="C18863" s="159" t="s">
        <v>35552</v>
      </c>
      <c r="D18863" s="159">
        <v>1</v>
      </c>
    </row>
    <row r="18864" spans="3:4" x14ac:dyDescent="0.25">
      <c r="C18864" s="159" t="s">
        <v>35553</v>
      </c>
      <c r="D18864" s="159">
        <v>1</v>
      </c>
    </row>
    <row r="18865" spans="3:4" x14ac:dyDescent="0.25">
      <c r="C18865" s="159" t="s">
        <v>35554</v>
      </c>
      <c r="D18865" s="159">
        <v>1</v>
      </c>
    </row>
    <row r="18866" spans="3:4" x14ac:dyDescent="0.25">
      <c r="C18866" s="159" t="s">
        <v>35555</v>
      </c>
      <c r="D18866" s="159">
        <v>1</v>
      </c>
    </row>
    <row r="18867" spans="3:4" x14ac:dyDescent="0.25">
      <c r="C18867" s="159" t="s">
        <v>35556</v>
      </c>
      <c r="D18867" s="159">
        <v>1</v>
      </c>
    </row>
    <row r="18868" spans="3:4" x14ac:dyDescent="0.25">
      <c r="C18868" s="159" t="s">
        <v>35557</v>
      </c>
      <c r="D18868" s="159">
        <v>1</v>
      </c>
    </row>
    <row r="18869" spans="3:4" x14ac:dyDescent="0.25">
      <c r="C18869" s="159" t="s">
        <v>35473</v>
      </c>
      <c r="D18869" s="159">
        <v>1</v>
      </c>
    </row>
    <row r="18870" spans="3:4" x14ac:dyDescent="0.25">
      <c r="C18870" s="159" t="s">
        <v>35474</v>
      </c>
      <c r="D18870" s="159">
        <v>1</v>
      </c>
    </row>
    <row r="18871" spans="3:4" x14ac:dyDescent="0.25">
      <c r="C18871" s="159" t="s">
        <v>35475</v>
      </c>
      <c r="D18871" s="159">
        <v>1</v>
      </c>
    </row>
    <row r="18872" spans="3:4" x14ac:dyDescent="0.25">
      <c r="C18872" s="159" t="s">
        <v>35476</v>
      </c>
      <c r="D18872" s="159">
        <v>1</v>
      </c>
    </row>
    <row r="18873" spans="3:4" x14ac:dyDescent="0.25">
      <c r="C18873" s="159" t="s">
        <v>35477</v>
      </c>
      <c r="D18873" s="159">
        <v>1</v>
      </c>
    </row>
    <row r="18874" spans="3:4" x14ac:dyDescent="0.25">
      <c r="C18874" s="159" t="s">
        <v>35478</v>
      </c>
      <c r="D18874" s="159">
        <v>1</v>
      </c>
    </row>
    <row r="18875" spans="3:4" x14ac:dyDescent="0.25">
      <c r="C18875" s="159" t="s">
        <v>35479</v>
      </c>
      <c r="D18875" s="159">
        <v>1</v>
      </c>
    </row>
    <row r="18876" spans="3:4" x14ac:dyDescent="0.25">
      <c r="C18876" s="159" t="s">
        <v>35480</v>
      </c>
      <c r="D18876" s="159">
        <v>1</v>
      </c>
    </row>
    <row r="18877" spans="3:4" x14ac:dyDescent="0.25">
      <c r="C18877" s="159" t="s">
        <v>35481</v>
      </c>
      <c r="D18877" s="159">
        <v>1</v>
      </c>
    </row>
    <row r="18878" spans="3:4" x14ac:dyDescent="0.25">
      <c r="C18878" s="159" t="s">
        <v>35482</v>
      </c>
      <c r="D18878" s="159">
        <v>1</v>
      </c>
    </row>
    <row r="18879" spans="3:4" x14ac:dyDescent="0.25">
      <c r="C18879" s="159" t="s">
        <v>35573</v>
      </c>
      <c r="D18879" s="159">
        <v>1</v>
      </c>
    </row>
    <row r="18880" spans="3:4" x14ac:dyDescent="0.25">
      <c r="C18880" s="159" t="s">
        <v>35574</v>
      </c>
      <c r="D18880" s="159">
        <v>1</v>
      </c>
    </row>
    <row r="18881" spans="3:4" x14ac:dyDescent="0.25">
      <c r="C18881" s="159" t="s">
        <v>35575</v>
      </c>
      <c r="D18881" s="159">
        <v>1</v>
      </c>
    </row>
    <row r="18882" spans="3:4" x14ac:dyDescent="0.25">
      <c r="C18882" s="159" t="s">
        <v>35576</v>
      </c>
      <c r="D18882" s="159">
        <v>1</v>
      </c>
    </row>
    <row r="18883" spans="3:4" x14ac:dyDescent="0.25">
      <c r="C18883" s="159" t="s">
        <v>35577</v>
      </c>
      <c r="D18883" s="159">
        <v>1</v>
      </c>
    </row>
    <row r="18884" spans="3:4" x14ac:dyDescent="0.25">
      <c r="C18884" s="159" t="s">
        <v>35578</v>
      </c>
      <c r="D18884" s="159">
        <v>1</v>
      </c>
    </row>
    <row r="18885" spans="3:4" x14ac:dyDescent="0.25">
      <c r="C18885" s="159" t="s">
        <v>35579</v>
      </c>
      <c r="D18885" s="159">
        <v>1</v>
      </c>
    </row>
    <row r="18886" spans="3:4" x14ac:dyDescent="0.25">
      <c r="C18886" s="159" t="s">
        <v>35580</v>
      </c>
      <c r="D18886" s="159">
        <v>1</v>
      </c>
    </row>
    <row r="18887" spans="3:4" x14ac:dyDescent="0.25">
      <c r="C18887" s="159" t="s">
        <v>35581</v>
      </c>
      <c r="D18887" s="159">
        <v>1</v>
      </c>
    </row>
    <row r="18888" spans="3:4" x14ac:dyDescent="0.25">
      <c r="C18888" s="159" t="s">
        <v>35582</v>
      </c>
      <c r="D18888" s="159">
        <v>1</v>
      </c>
    </row>
    <row r="18889" spans="3:4" x14ac:dyDescent="0.25">
      <c r="C18889" s="159" t="s">
        <v>35583</v>
      </c>
      <c r="D18889" s="159">
        <v>1</v>
      </c>
    </row>
    <row r="18890" spans="3:4" x14ac:dyDescent="0.25">
      <c r="C18890" s="159" t="s">
        <v>35708</v>
      </c>
      <c r="D18890" s="159">
        <v>1</v>
      </c>
    </row>
    <row r="18891" spans="3:4" x14ac:dyDescent="0.25">
      <c r="C18891" s="159" t="s">
        <v>35709</v>
      </c>
      <c r="D18891" s="159">
        <v>1</v>
      </c>
    </row>
    <row r="18892" spans="3:4" x14ac:dyDescent="0.25">
      <c r="C18892" s="159" t="s">
        <v>35710</v>
      </c>
      <c r="D18892" s="159">
        <v>1</v>
      </c>
    </row>
    <row r="18893" spans="3:4" x14ac:dyDescent="0.25">
      <c r="C18893" s="159" t="s">
        <v>35711</v>
      </c>
      <c r="D18893" s="159">
        <v>1</v>
      </c>
    </row>
    <row r="18894" spans="3:4" x14ac:dyDescent="0.25">
      <c r="C18894" s="159" t="s">
        <v>35712</v>
      </c>
      <c r="D18894" s="159">
        <v>1</v>
      </c>
    </row>
    <row r="18895" spans="3:4" x14ac:dyDescent="0.25">
      <c r="C18895" s="159" t="s">
        <v>35713</v>
      </c>
      <c r="D18895" s="159">
        <v>1</v>
      </c>
    </row>
    <row r="18896" spans="3:4" x14ac:dyDescent="0.25">
      <c r="C18896" s="159" t="s">
        <v>35714</v>
      </c>
      <c r="D18896" s="159">
        <v>1</v>
      </c>
    </row>
    <row r="18897" spans="3:4" x14ac:dyDescent="0.25">
      <c r="C18897" s="159" t="s">
        <v>35715</v>
      </c>
      <c r="D18897" s="159">
        <v>1</v>
      </c>
    </row>
    <row r="18898" spans="3:4" x14ac:dyDescent="0.25">
      <c r="C18898" s="159" t="s">
        <v>35716</v>
      </c>
      <c r="D18898" s="159">
        <v>1</v>
      </c>
    </row>
    <row r="18899" spans="3:4" x14ac:dyDescent="0.25">
      <c r="C18899" s="159" t="s">
        <v>35717</v>
      </c>
      <c r="D18899" s="159">
        <v>1</v>
      </c>
    </row>
    <row r="18900" spans="3:4" x14ac:dyDescent="0.25">
      <c r="C18900" s="159" t="s">
        <v>35718</v>
      </c>
      <c r="D18900" s="159">
        <v>1</v>
      </c>
    </row>
    <row r="18901" spans="3:4" x14ac:dyDescent="0.25">
      <c r="C18901" s="159" t="s">
        <v>35719</v>
      </c>
      <c r="D18901" s="159">
        <v>1</v>
      </c>
    </row>
    <row r="18902" spans="3:4" x14ac:dyDescent="0.25">
      <c r="C18902" s="159" t="s">
        <v>35720</v>
      </c>
      <c r="D18902" s="159">
        <v>1</v>
      </c>
    </row>
    <row r="18903" spans="3:4" x14ac:dyDescent="0.25">
      <c r="C18903" s="159" t="s">
        <v>35721</v>
      </c>
      <c r="D18903" s="159">
        <v>1</v>
      </c>
    </row>
    <row r="18904" spans="3:4" x14ac:dyDescent="0.25">
      <c r="C18904" s="159" t="s">
        <v>35722</v>
      </c>
      <c r="D18904" s="159">
        <v>1</v>
      </c>
    </row>
    <row r="18905" spans="3:4" x14ac:dyDescent="0.25">
      <c r="C18905" s="159" t="s">
        <v>35723</v>
      </c>
      <c r="D18905" s="159">
        <v>1</v>
      </c>
    </row>
    <row r="18906" spans="3:4" x14ac:dyDescent="0.25">
      <c r="C18906" s="159" t="s">
        <v>35724</v>
      </c>
      <c r="D18906" s="159">
        <v>1</v>
      </c>
    </row>
    <row r="18907" spans="3:4" x14ac:dyDescent="0.25">
      <c r="C18907" s="159" t="s">
        <v>35725</v>
      </c>
      <c r="D18907" s="159">
        <v>1</v>
      </c>
    </row>
    <row r="18908" spans="3:4" x14ac:dyDescent="0.25">
      <c r="C18908" s="159" t="s">
        <v>35726</v>
      </c>
      <c r="D18908" s="159">
        <v>1</v>
      </c>
    </row>
    <row r="18909" spans="3:4" x14ac:dyDescent="0.25">
      <c r="C18909" s="159" t="s">
        <v>35727</v>
      </c>
      <c r="D18909" s="159">
        <v>1</v>
      </c>
    </row>
    <row r="18910" spans="3:4" x14ac:dyDescent="0.25">
      <c r="C18910" s="159" t="s">
        <v>35728</v>
      </c>
      <c r="D18910" s="159">
        <v>1</v>
      </c>
    </row>
    <row r="18911" spans="3:4" x14ac:dyDescent="0.25">
      <c r="C18911" s="159" t="s">
        <v>35729</v>
      </c>
      <c r="D18911" s="159">
        <v>1</v>
      </c>
    </row>
    <row r="18912" spans="3:4" x14ac:dyDescent="0.25">
      <c r="C18912" s="159" t="s">
        <v>35730</v>
      </c>
      <c r="D18912" s="159">
        <v>1</v>
      </c>
    </row>
    <row r="18913" spans="3:4" x14ac:dyDescent="0.25">
      <c r="C18913" s="159" t="s">
        <v>35731</v>
      </c>
      <c r="D18913" s="159">
        <v>1</v>
      </c>
    </row>
    <row r="18914" spans="3:4" x14ac:dyDescent="0.25">
      <c r="C18914" s="159" t="s">
        <v>35732</v>
      </c>
      <c r="D18914" s="159">
        <v>1</v>
      </c>
    </row>
    <row r="18915" spans="3:4" x14ac:dyDescent="0.25">
      <c r="C18915" s="159" t="s">
        <v>35733</v>
      </c>
      <c r="D18915" s="159">
        <v>1</v>
      </c>
    </row>
    <row r="18916" spans="3:4" x14ac:dyDescent="0.25">
      <c r="C18916" s="159" t="s">
        <v>35734</v>
      </c>
      <c r="D18916" s="159">
        <v>1</v>
      </c>
    </row>
    <row r="18917" spans="3:4" x14ac:dyDescent="0.25">
      <c r="C18917" s="159" t="s">
        <v>35735</v>
      </c>
      <c r="D18917" s="159">
        <v>1</v>
      </c>
    </row>
    <row r="18918" spans="3:4" x14ac:dyDescent="0.25">
      <c r="C18918" s="159" t="s">
        <v>35736</v>
      </c>
      <c r="D18918" s="159">
        <v>1</v>
      </c>
    </row>
    <row r="18919" spans="3:4" x14ac:dyDescent="0.25">
      <c r="C18919" s="159" t="s">
        <v>35737</v>
      </c>
      <c r="D18919" s="159">
        <v>1</v>
      </c>
    </row>
    <row r="18920" spans="3:4" x14ac:dyDescent="0.25">
      <c r="C18920" s="159" t="s">
        <v>35738</v>
      </c>
      <c r="D18920" s="159">
        <v>1</v>
      </c>
    </row>
    <row r="18921" spans="3:4" x14ac:dyDescent="0.25">
      <c r="C18921" s="159" t="s">
        <v>35739</v>
      </c>
      <c r="D18921" s="159">
        <v>1</v>
      </c>
    </row>
    <row r="18922" spans="3:4" x14ac:dyDescent="0.25">
      <c r="C18922" s="159" t="s">
        <v>35740</v>
      </c>
      <c r="D18922" s="159">
        <v>1</v>
      </c>
    </row>
    <row r="18923" spans="3:4" x14ac:dyDescent="0.25">
      <c r="C18923" s="159" t="s">
        <v>35742</v>
      </c>
      <c r="D18923" s="159">
        <v>1</v>
      </c>
    </row>
    <row r="18924" spans="3:4" x14ac:dyDescent="0.25">
      <c r="C18924" s="159" t="s">
        <v>35743</v>
      </c>
      <c r="D18924" s="159">
        <v>1</v>
      </c>
    </row>
    <row r="18925" spans="3:4" x14ac:dyDescent="0.25">
      <c r="C18925" s="159" t="s">
        <v>35744</v>
      </c>
      <c r="D18925" s="159">
        <v>1</v>
      </c>
    </row>
    <row r="18926" spans="3:4" x14ac:dyDescent="0.25">
      <c r="C18926" s="159" t="s">
        <v>35745</v>
      </c>
      <c r="D18926" s="159">
        <v>1</v>
      </c>
    </row>
    <row r="18927" spans="3:4" x14ac:dyDescent="0.25">
      <c r="C18927" s="159" t="s">
        <v>35746</v>
      </c>
      <c r="D18927" s="159">
        <v>1</v>
      </c>
    </row>
    <row r="18928" spans="3:4" x14ac:dyDescent="0.25">
      <c r="C18928" s="159" t="s">
        <v>35747</v>
      </c>
      <c r="D18928" s="159">
        <v>1</v>
      </c>
    </row>
    <row r="18929" spans="3:4" x14ac:dyDescent="0.25">
      <c r="C18929" s="159" t="s">
        <v>35748</v>
      </c>
      <c r="D18929" s="159">
        <v>1</v>
      </c>
    </row>
    <row r="18930" spans="3:4" x14ac:dyDescent="0.25">
      <c r="C18930" s="159" t="s">
        <v>35749</v>
      </c>
      <c r="D18930" s="159">
        <v>1</v>
      </c>
    </row>
    <row r="18931" spans="3:4" x14ac:dyDescent="0.25">
      <c r="C18931" s="159" t="s">
        <v>35750</v>
      </c>
      <c r="D18931" s="159">
        <v>1</v>
      </c>
    </row>
    <row r="18932" spans="3:4" x14ac:dyDescent="0.25">
      <c r="C18932" s="159" t="s">
        <v>35751</v>
      </c>
      <c r="D18932" s="159">
        <v>1</v>
      </c>
    </row>
    <row r="18933" spans="3:4" x14ac:dyDescent="0.25">
      <c r="C18933" s="159" t="s">
        <v>35752</v>
      </c>
      <c r="D18933" s="159">
        <v>1</v>
      </c>
    </row>
    <row r="18934" spans="3:4" x14ac:dyDescent="0.25">
      <c r="C18934" s="159" t="s">
        <v>35753</v>
      </c>
      <c r="D18934" s="159">
        <v>1</v>
      </c>
    </row>
    <row r="18935" spans="3:4" x14ac:dyDescent="0.25">
      <c r="C18935" s="159" t="s">
        <v>35754</v>
      </c>
      <c r="D18935" s="159">
        <v>1</v>
      </c>
    </row>
    <row r="18936" spans="3:4" x14ac:dyDescent="0.25">
      <c r="C18936" s="159" t="s">
        <v>35755</v>
      </c>
      <c r="D18936" s="159">
        <v>1</v>
      </c>
    </row>
    <row r="18937" spans="3:4" x14ac:dyDescent="0.25">
      <c r="C18937" s="159" t="s">
        <v>35756</v>
      </c>
      <c r="D18937" s="159">
        <v>1</v>
      </c>
    </row>
    <row r="18938" spans="3:4" x14ac:dyDescent="0.25">
      <c r="C18938" s="159" t="s">
        <v>35757</v>
      </c>
      <c r="D18938" s="159">
        <v>1</v>
      </c>
    </row>
    <row r="18939" spans="3:4" x14ac:dyDescent="0.25">
      <c r="C18939" s="159" t="s">
        <v>35758</v>
      </c>
      <c r="D18939" s="159">
        <v>1</v>
      </c>
    </row>
    <row r="18940" spans="3:4" x14ac:dyDescent="0.25">
      <c r="C18940" s="159" t="s">
        <v>35759</v>
      </c>
      <c r="D18940" s="159">
        <v>1</v>
      </c>
    </row>
    <row r="18941" spans="3:4" x14ac:dyDescent="0.25">
      <c r="C18941" s="159" t="s">
        <v>35760</v>
      </c>
      <c r="D18941" s="159">
        <v>1</v>
      </c>
    </row>
    <row r="18942" spans="3:4" x14ac:dyDescent="0.25">
      <c r="C18942" s="159" t="s">
        <v>35761</v>
      </c>
      <c r="D18942" s="159">
        <v>1</v>
      </c>
    </row>
    <row r="18943" spans="3:4" x14ac:dyDescent="0.25">
      <c r="C18943" s="159" t="s">
        <v>35762</v>
      </c>
      <c r="D18943" s="159">
        <v>1</v>
      </c>
    </row>
    <row r="18944" spans="3:4" x14ac:dyDescent="0.25">
      <c r="C18944" s="159" t="s">
        <v>35763</v>
      </c>
      <c r="D18944" s="159">
        <v>1</v>
      </c>
    </row>
    <row r="18945" spans="3:4" x14ac:dyDescent="0.25">
      <c r="C18945" s="159" t="s">
        <v>35764</v>
      </c>
      <c r="D18945" s="159">
        <v>1</v>
      </c>
    </row>
    <row r="18946" spans="3:4" x14ac:dyDescent="0.25">
      <c r="C18946" s="159" t="s">
        <v>35765</v>
      </c>
      <c r="D18946" s="159">
        <v>1</v>
      </c>
    </row>
    <row r="18947" spans="3:4" x14ac:dyDescent="0.25">
      <c r="C18947" s="159" t="s">
        <v>35766</v>
      </c>
      <c r="D18947" s="159">
        <v>1</v>
      </c>
    </row>
    <row r="18948" spans="3:4" x14ac:dyDescent="0.25">
      <c r="C18948" s="159" t="s">
        <v>35767</v>
      </c>
      <c r="D18948" s="159">
        <v>1</v>
      </c>
    </row>
    <row r="18949" spans="3:4" x14ac:dyDescent="0.25">
      <c r="C18949" s="159" t="s">
        <v>35768</v>
      </c>
      <c r="D18949" s="159">
        <v>1</v>
      </c>
    </row>
    <row r="18950" spans="3:4" x14ac:dyDescent="0.25">
      <c r="C18950" s="159" t="s">
        <v>35769</v>
      </c>
      <c r="D18950" s="159">
        <v>1</v>
      </c>
    </row>
    <row r="18951" spans="3:4" x14ac:dyDescent="0.25">
      <c r="C18951" s="159" t="s">
        <v>35770</v>
      </c>
      <c r="D18951" s="159">
        <v>1</v>
      </c>
    </row>
    <row r="18952" spans="3:4" x14ac:dyDescent="0.25">
      <c r="C18952" s="159" t="s">
        <v>35771</v>
      </c>
      <c r="D18952" s="159">
        <v>1</v>
      </c>
    </row>
    <row r="18953" spans="3:4" x14ac:dyDescent="0.25">
      <c r="C18953" s="159" t="s">
        <v>35772</v>
      </c>
      <c r="D18953" s="159">
        <v>1</v>
      </c>
    </row>
    <row r="18954" spans="3:4" x14ac:dyDescent="0.25">
      <c r="C18954" s="159" t="s">
        <v>35773</v>
      </c>
      <c r="D18954" s="159">
        <v>1</v>
      </c>
    </row>
    <row r="18955" spans="3:4" x14ac:dyDescent="0.25">
      <c r="C18955" s="159" t="s">
        <v>35774</v>
      </c>
      <c r="D18955" s="159">
        <v>1</v>
      </c>
    </row>
    <row r="18956" spans="3:4" x14ac:dyDescent="0.25">
      <c r="C18956" s="159" t="s">
        <v>35775</v>
      </c>
      <c r="D18956" s="159">
        <v>1</v>
      </c>
    </row>
    <row r="18957" spans="3:4" x14ac:dyDescent="0.25">
      <c r="C18957" s="159" t="s">
        <v>35776</v>
      </c>
      <c r="D18957" s="159">
        <v>1</v>
      </c>
    </row>
    <row r="18958" spans="3:4" x14ac:dyDescent="0.25">
      <c r="C18958" s="159" t="s">
        <v>35777</v>
      </c>
      <c r="D18958" s="159">
        <v>1</v>
      </c>
    </row>
    <row r="18959" spans="3:4" x14ac:dyDescent="0.25">
      <c r="C18959" s="159" t="s">
        <v>35778</v>
      </c>
      <c r="D18959" s="159">
        <v>1</v>
      </c>
    </row>
    <row r="18960" spans="3:4" x14ac:dyDescent="0.25">
      <c r="C18960" s="159" t="s">
        <v>35779</v>
      </c>
      <c r="D18960" s="159">
        <v>1</v>
      </c>
    </row>
    <row r="18961" spans="3:4" x14ac:dyDescent="0.25">
      <c r="C18961" s="159" t="s">
        <v>35780</v>
      </c>
      <c r="D18961" s="159">
        <v>1</v>
      </c>
    </row>
    <row r="18962" spans="3:4" x14ac:dyDescent="0.25">
      <c r="C18962" s="159" t="s">
        <v>35781</v>
      </c>
      <c r="D18962" s="159">
        <v>1</v>
      </c>
    </row>
    <row r="18963" spans="3:4" x14ac:dyDescent="0.25">
      <c r="C18963" s="159" t="s">
        <v>35782</v>
      </c>
      <c r="D18963" s="159">
        <v>1</v>
      </c>
    </row>
    <row r="18964" spans="3:4" x14ac:dyDescent="0.25">
      <c r="C18964" s="159" t="s">
        <v>35783</v>
      </c>
      <c r="D18964" s="159">
        <v>1</v>
      </c>
    </row>
    <row r="18965" spans="3:4" x14ac:dyDescent="0.25">
      <c r="C18965" s="159" t="s">
        <v>35784</v>
      </c>
      <c r="D18965" s="159">
        <v>1</v>
      </c>
    </row>
    <row r="18966" spans="3:4" x14ac:dyDescent="0.25">
      <c r="C18966" s="159" t="s">
        <v>35785</v>
      </c>
      <c r="D18966" s="159">
        <v>1</v>
      </c>
    </row>
    <row r="18967" spans="3:4" x14ac:dyDescent="0.25">
      <c r="C18967" s="159" t="s">
        <v>35786</v>
      </c>
      <c r="D18967" s="159">
        <v>1</v>
      </c>
    </row>
    <row r="18968" spans="3:4" x14ac:dyDescent="0.25">
      <c r="C18968" s="159" t="s">
        <v>35787</v>
      </c>
      <c r="D18968" s="159">
        <v>1</v>
      </c>
    </row>
    <row r="18969" spans="3:4" x14ac:dyDescent="0.25">
      <c r="C18969" s="159" t="s">
        <v>35898</v>
      </c>
      <c r="D18969" s="159">
        <v>1</v>
      </c>
    </row>
    <row r="18970" spans="3:4" x14ac:dyDescent="0.25">
      <c r="C18970" s="159" t="s">
        <v>35899</v>
      </c>
      <c r="D18970" s="159">
        <v>1</v>
      </c>
    </row>
    <row r="18971" spans="3:4" x14ac:dyDescent="0.25">
      <c r="C18971" s="159" t="s">
        <v>35900</v>
      </c>
      <c r="D18971" s="159">
        <v>1</v>
      </c>
    </row>
    <row r="18972" spans="3:4" x14ac:dyDescent="0.25">
      <c r="C18972" s="159" t="s">
        <v>35901</v>
      </c>
      <c r="D18972" s="159">
        <v>1</v>
      </c>
    </row>
    <row r="18973" spans="3:4" x14ac:dyDescent="0.25">
      <c r="C18973" s="159" t="s">
        <v>35902</v>
      </c>
      <c r="D18973" s="159">
        <v>1</v>
      </c>
    </row>
    <row r="18974" spans="3:4" x14ac:dyDescent="0.25">
      <c r="C18974" s="159" t="s">
        <v>35803</v>
      </c>
      <c r="D18974" s="159">
        <v>1</v>
      </c>
    </row>
    <row r="18975" spans="3:4" x14ac:dyDescent="0.25">
      <c r="C18975" s="159" t="s">
        <v>35804</v>
      </c>
      <c r="D18975" s="159">
        <v>1</v>
      </c>
    </row>
    <row r="18976" spans="3:4" x14ac:dyDescent="0.25">
      <c r="C18976" s="159" t="s">
        <v>35805</v>
      </c>
      <c r="D18976" s="159">
        <v>1</v>
      </c>
    </row>
    <row r="18977" spans="3:4" x14ac:dyDescent="0.25">
      <c r="C18977" s="159" t="s">
        <v>35806</v>
      </c>
      <c r="D18977" s="159">
        <v>1</v>
      </c>
    </row>
    <row r="18978" spans="3:4" x14ac:dyDescent="0.25">
      <c r="C18978" s="159" t="s">
        <v>35807</v>
      </c>
      <c r="D18978" s="159">
        <v>1</v>
      </c>
    </row>
    <row r="18979" spans="3:4" x14ac:dyDescent="0.25">
      <c r="C18979" s="159" t="s">
        <v>35808</v>
      </c>
      <c r="D18979" s="159">
        <v>1</v>
      </c>
    </row>
    <row r="18980" spans="3:4" x14ac:dyDescent="0.25">
      <c r="C18980" s="159" t="s">
        <v>35809</v>
      </c>
      <c r="D18980" s="159">
        <v>1</v>
      </c>
    </row>
    <row r="18981" spans="3:4" x14ac:dyDescent="0.25">
      <c r="C18981" s="159" t="s">
        <v>35810</v>
      </c>
      <c r="D18981" s="159">
        <v>1</v>
      </c>
    </row>
    <row r="18982" spans="3:4" x14ac:dyDescent="0.25">
      <c r="C18982" s="159" t="s">
        <v>35811</v>
      </c>
      <c r="D18982" s="159">
        <v>1</v>
      </c>
    </row>
    <row r="18983" spans="3:4" x14ac:dyDescent="0.25">
      <c r="C18983" s="159" t="s">
        <v>35812</v>
      </c>
      <c r="D18983" s="159">
        <v>1</v>
      </c>
    </row>
    <row r="18984" spans="3:4" x14ac:dyDescent="0.25">
      <c r="C18984" s="159" t="s">
        <v>35813</v>
      </c>
      <c r="D18984" s="159">
        <v>1</v>
      </c>
    </row>
    <row r="18985" spans="3:4" x14ac:dyDescent="0.25">
      <c r="C18985" s="159" t="s">
        <v>35814</v>
      </c>
      <c r="D18985" s="159">
        <v>1</v>
      </c>
    </row>
    <row r="18986" spans="3:4" x14ac:dyDescent="0.25">
      <c r="C18986" s="159" t="s">
        <v>35815</v>
      </c>
      <c r="D18986" s="159">
        <v>1</v>
      </c>
    </row>
    <row r="18987" spans="3:4" x14ac:dyDescent="0.25">
      <c r="C18987" s="159" t="s">
        <v>35816</v>
      </c>
      <c r="D18987" s="159">
        <v>1</v>
      </c>
    </row>
    <row r="18988" spans="3:4" x14ac:dyDescent="0.25">
      <c r="C18988" s="159" t="s">
        <v>35817</v>
      </c>
      <c r="D18988" s="159">
        <v>1</v>
      </c>
    </row>
    <row r="18989" spans="3:4" x14ac:dyDescent="0.25">
      <c r="C18989" s="159" t="s">
        <v>35818</v>
      </c>
      <c r="D18989" s="159">
        <v>1</v>
      </c>
    </row>
    <row r="18990" spans="3:4" x14ac:dyDescent="0.25">
      <c r="C18990" s="159" t="s">
        <v>35819</v>
      </c>
      <c r="D18990" s="159">
        <v>1</v>
      </c>
    </row>
    <row r="18991" spans="3:4" x14ac:dyDescent="0.25">
      <c r="C18991" s="159" t="s">
        <v>35820</v>
      </c>
      <c r="D18991" s="159">
        <v>1</v>
      </c>
    </row>
    <row r="18992" spans="3:4" x14ac:dyDescent="0.25">
      <c r="C18992" s="159" t="s">
        <v>35821</v>
      </c>
      <c r="D18992" s="159">
        <v>1</v>
      </c>
    </row>
    <row r="18993" spans="3:4" x14ac:dyDescent="0.25">
      <c r="C18993" s="159" t="s">
        <v>35822</v>
      </c>
      <c r="D18993" s="159">
        <v>1</v>
      </c>
    </row>
    <row r="18994" spans="3:4" x14ac:dyDescent="0.25">
      <c r="C18994" s="159" t="s">
        <v>35823</v>
      </c>
      <c r="D18994" s="159">
        <v>1</v>
      </c>
    </row>
    <row r="18995" spans="3:4" x14ac:dyDescent="0.25">
      <c r="C18995" s="159" t="s">
        <v>35824</v>
      </c>
      <c r="D18995" s="159">
        <v>1</v>
      </c>
    </row>
    <row r="18996" spans="3:4" x14ac:dyDescent="0.25">
      <c r="C18996" s="159" t="s">
        <v>35825</v>
      </c>
      <c r="D18996" s="159">
        <v>1</v>
      </c>
    </row>
    <row r="18997" spans="3:4" x14ac:dyDescent="0.25">
      <c r="C18997" s="159" t="s">
        <v>35826</v>
      </c>
      <c r="D18997" s="159">
        <v>1</v>
      </c>
    </row>
    <row r="18998" spans="3:4" x14ac:dyDescent="0.25">
      <c r="C18998" s="159" t="s">
        <v>35827</v>
      </c>
      <c r="D18998" s="159">
        <v>1</v>
      </c>
    </row>
    <row r="18999" spans="3:4" x14ac:dyDescent="0.25">
      <c r="C18999" s="159" t="s">
        <v>35828</v>
      </c>
      <c r="D18999" s="159">
        <v>1</v>
      </c>
    </row>
    <row r="19000" spans="3:4" x14ac:dyDescent="0.25">
      <c r="C19000" s="159" t="s">
        <v>35829</v>
      </c>
      <c r="D19000" s="159">
        <v>1</v>
      </c>
    </row>
    <row r="19001" spans="3:4" x14ac:dyDescent="0.25">
      <c r="C19001" s="159" t="s">
        <v>35830</v>
      </c>
      <c r="D19001" s="159">
        <v>1</v>
      </c>
    </row>
    <row r="19002" spans="3:4" x14ac:dyDescent="0.25">
      <c r="C19002" s="159" t="s">
        <v>35831</v>
      </c>
      <c r="D19002" s="159">
        <v>1</v>
      </c>
    </row>
    <row r="19003" spans="3:4" x14ac:dyDescent="0.25">
      <c r="C19003" s="159" t="s">
        <v>35832</v>
      </c>
      <c r="D19003" s="159">
        <v>1</v>
      </c>
    </row>
    <row r="19004" spans="3:4" x14ac:dyDescent="0.25">
      <c r="C19004" s="159" t="s">
        <v>35833</v>
      </c>
      <c r="D19004" s="159">
        <v>1</v>
      </c>
    </row>
    <row r="19005" spans="3:4" x14ac:dyDescent="0.25">
      <c r="C19005" s="159" t="s">
        <v>35834</v>
      </c>
      <c r="D19005" s="159">
        <v>1</v>
      </c>
    </row>
    <row r="19006" spans="3:4" x14ac:dyDescent="0.25">
      <c r="C19006" s="159" t="s">
        <v>35835</v>
      </c>
      <c r="D19006" s="159">
        <v>1</v>
      </c>
    </row>
    <row r="19007" spans="3:4" x14ac:dyDescent="0.25">
      <c r="C19007" s="159" t="s">
        <v>35871</v>
      </c>
      <c r="D19007" s="159">
        <v>1</v>
      </c>
    </row>
    <row r="19008" spans="3:4" x14ac:dyDescent="0.25">
      <c r="C19008" s="159" t="s">
        <v>35872</v>
      </c>
      <c r="D19008" s="159">
        <v>1</v>
      </c>
    </row>
    <row r="19009" spans="3:4" x14ac:dyDescent="0.25">
      <c r="C19009" s="159" t="s">
        <v>35873</v>
      </c>
      <c r="D19009" s="159">
        <v>1</v>
      </c>
    </row>
    <row r="19010" spans="3:4" x14ac:dyDescent="0.25">
      <c r="C19010" s="159" t="s">
        <v>35874</v>
      </c>
      <c r="D19010" s="159">
        <v>1</v>
      </c>
    </row>
    <row r="19011" spans="3:4" x14ac:dyDescent="0.25">
      <c r="C19011" s="159" t="s">
        <v>35903</v>
      </c>
      <c r="D19011" s="159">
        <v>1</v>
      </c>
    </row>
    <row r="19012" spans="3:4" x14ac:dyDescent="0.25">
      <c r="C19012" s="159" t="s">
        <v>35904</v>
      </c>
      <c r="D19012" s="159">
        <v>1</v>
      </c>
    </row>
    <row r="19013" spans="3:4" x14ac:dyDescent="0.25">
      <c r="C19013" s="159" t="s">
        <v>35905</v>
      </c>
      <c r="D19013" s="159">
        <v>1</v>
      </c>
    </row>
    <row r="19014" spans="3:4" x14ac:dyDescent="0.25">
      <c r="C19014" s="159" t="s">
        <v>35906</v>
      </c>
      <c r="D19014" s="159">
        <v>1</v>
      </c>
    </row>
    <row r="19015" spans="3:4" x14ac:dyDescent="0.25">
      <c r="C19015" s="159" t="s">
        <v>35907</v>
      </c>
      <c r="D19015" s="159">
        <v>1</v>
      </c>
    </row>
    <row r="19016" spans="3:4" x14ac:dyDescent="0.25">
      <c r="C19016" s="159" t="s">
        <v>35908</v>
      </c>
      <c r="D19016" s="159">
        <v>1</v>
      </c>
    </row>
    <row r="19017" spans="3:4" x14ac:dyDescent="0.25">
      <c r="C19017" s="159" t="s">
        <v>35909</v>
      </c>
      <c r="D19017" s="159">
        <v>1</v>
      </c>
    </row>
    <row r="19018" spans="3:4" x14ac:dyDescent="0.25">
      <c r="C19018" s="159" t="s">
        <v>35910</v>
      </c>
      <c r="D19018" s="159">
        <v>1</v>
      </c>
    </row>
    <row r="19019" spans="3:4" x14ac:dyDescent="0.25">
      <c r="C19019" s="159" t="s">
        <v>35878</v>
      </c>
      <c r="D19019" s="159">
        <v>1</v>
      </c>
    </row>
    <row r="19020" spans="3:4" x14ac:dyDescent="0.25">
      <c r="C19020" s="159" t="s">
        <v>35911</v>
      </c>
      <c r="D19020" s="159">
        <v>1</v>
      </c>
    </row>
    <row r="19021" spans="3:4" x14ac:dyDescent="0.25">
      <c r="C19021" s="159" t="s">
        <v>35912</v>
      </c>
      <c r="D19021" s="159">
        <v>1</v>
      </c>
    </row>
    <row r="19022" spans="3:4" x14ac:dyDescent="0.25">
      <c r="C19022" s="159" t="s">
        <v>35913</v>
      </c>
      <c r="D19022" s="159">
        <v>1</v>
      </c>
    </row>
    <row r="19023" spans="3:4" x14ac:dyDescent="0.25">
      <c r="C19023" s="159" t="s">
        <v>35914</v>
      </c>
      <c r="D19023" s="159">
        <v>1</v>
      </c>
    </row>
    <row r="19024" spans="3:4" x14ac:dyDescent="0.25">
      <c r="C19024" s="159" t="s">
        <v>35915</v>
      </c>
      <c r="D19024" s="159">
        <v>1</v>
      </c>
    </row>
    <row r="19025" spans="3:4" x14ac:dyDescent="0.25">
      <c r="C19025" s="159" t="s">
        <v>35916</v>
      </c>
      <c r="D19025" s="159">
        <v>1</v>
      </c>
    </row>
    <row r="19026" spans="3:4" x14ac:dyDescent="0.25">
      <c r="C19026" s="159" t="s">
        <v>35917</v>
      </c>
      <c r="D19026" s="159">
        <v>1</v>
      </c>
    </row>
    <row r="19027" spans="3:4" x14ac:dyDescent="0.25">
      <c r="C19027" s="159" t="s">
        <v>35918</v>
      </c>
      <c r="D19027" s="159">
        <v>1</v>
      </c>
    </row>
    <row r="19028" spans="3:4" x14ac:dyDescent="0.25">
      <c r="C19028" s="159" t="s">
        <v>35919</v>
      </c>
      <c r="D19028" s="159">
        <v>1</v>
      </c>
    </row>
    <row r="19029" spans="3:4" x14ac:dyDescent="0.25">
      <c r="C19029" s="159" t="s">
        <v>35920</v>
      </c>
      <c r="D19029" s="159">
        <v>1</v>
      </c>
    </row>
    <row r="19030" spans="3:4" x14ac:dyDescent="0.25">
      <c r="C19030" s="159" t="s">
        <v>35921</v>
      </c>
      <c r="D19030" s="159">
        <v>1</v>
      </c>
    </row>
    <row r="19031" spans="3:4" x14ac:dyDescent="0.25">
      <c r="C19031" s="159" t="s">
        <v>35922</v>
      </c>
      <c r="D19031" s="159">
        <v>1</v>
      </c>
    </row>
    <row r="19032" spans="3:4" x14ac:dyDescent="0.25">
      <c r="C19032" s="159" t="s">
        <v>35923</v>
      </c>
      <c r="D19032" s="159">
        <v>1</v>
      </c>
    </row>
    <row r="19033" spans="3:4" x14ac:dyDescent="0.25">
      <c r="C19033" s="159" t="s">
        <v>35924</v>
      </c>
      <c r="D19033" s="159">
        <v>1</v>
      </c>
    </row>
    <row r="19034" spans="3:4" x14ac:dyDescent="0.25">
      <c r="C19034" s="159" t="s">
        <v>35925</v>
      </c>
      <c r="D19034" s="159">
        <v>1</v>
      </c>
    </row>
    <row r="19035" spans="3:4" x14ac:dyDescent="0.25">
      <c r="C19035" s="159" t="s">
        <v>35926</v>
      </c>
      <c r="D19035" s="159">
        <v>1</v>
      </c>
    </row>
    <row r="19036" spans="3:4" x14ac:dyDescent="0.25">
      <c r="C19036" s="159" t="s">
        <v>36084</v>
      </c>
      <c r="D19036" s="159">
        <v>1</v>
      </c>
    </row>
    <row r="19037" spans="3:4" x14ac:dyDescent="0.25">
      <c r="C19037" s="159" t="s">
        <v>36085</v>
      </c>
      <c r="D19037" s="159">
        <v>1</v>
      </c>
    </row>
    <row r="19038" spans="3:4" x14ac:dyDescent="0.25">
      <c r="C19038" s="159" t="s">
        <v>36086</v>
      </c>
      <c r="D19038" s="159">
        <v>1</v>
      </c>
    </row>
    <row r="19039" spans="3:4" x14ac:dyDescent="0.25">
      <c r="C19039" s="159" t="s">
        <v>36087</v>
      </c>
      <c r="D19039" s="159">
        <v>1</v>
      </c>
    </row>
    <row r="19040" spans="3:4" x14ac:dyDescent="0.25">
      <c r="C19040" s="159" t="s">
        <v>36088</v>
      </c>
      <c r="D19040" s="159">
        <v>1</v>
      </c>
    </row>
    <row r="19041" spans="3:4" x14ac:dyDescent="0.25">
      <c r="C19041" s="159" t="s">
        <v>36089</v>
      </c>
      <c r="D19041" s="159">
        <v>1</v>
      </c>
    </row>
    <row r="19042" spans="3:4" x14ac:dyDescent="0.25">
      <c r="C19042" s="159" t="s">
        <v>36090</v>
      </c>
      <c r="D19042" s="159">
        <v>1</v>
      </c>
    </row>
    <row r="19043" spans="3:4" x14ac:dyDescent="0.25">
      <c r="C19043" s="159" t="s">
        <v>36091</v>
      </c>
      <c r="D19043" s="159">
        <v>1</v>
      </c>
    </row>
    <row r="19044" spans="3:4" x14ac:dyDescent="0.25">
      <c r="C19044" s="159" t="s">
        <v>36092</v>
      </c>
      <c r="D19044" s="159">
        <v>1</v>
      </c>
    </row>
    <row r="19045" spans="3:4" x14ac:dyDescent="0.25">
      <c r="C19045" s="159" t="s">
        <v>36093</v>
      </c>
      <c r="D19045" s="159">
        <v>1</v>
      </c>
    </row>
    <row r="19046" spans="3:4" x14ac:dyDescent="0.25">
      <c r="C19046" s="159" t="s">
        <v>36094</v>
      </c>
      <c r="D19046" s="159">
        <v>1</v>
      </c>
    </row>
    <row r="19047" spans="3:4" x14ac:dyDescent="0.25">
      <c r="C19047" s="159" t="s">
        <v>36095</v>
      </c>
      <c r="D19047" s="159">
        <v>1</v>
      </c>
    </row>
    <row r="19048" spans="3:4" x14ac:dyDescent="0.25">
      <c r="C19048" s="159" t="s">
        <v>36096</v>
      </c>
      <c r="D19048" s="159">
        <v>1</v>
      </c>
    </row>
    <row r="19049" spans="3:4" x14ac:dyDescent="0.25">
      <c r="C19049" s="159" t="s">
        <v>36097</v>
      </c>
      <c r="D19049" s="159">
        <v>1</v>
      </c>
    </row>
    <row r="19050" spans="3:4" x14ac:dyDescent="0.25">
      <c r="C19050" s="159" t="s">
        <v>36098</v>
      </c>
      <c r="D19050" s="159">
        <v>1</v>
      </c>
    </row>
    <row r="19051" spans="3:4" x14ac:dyDescent="0.25">
      <c r="C19051" s="159" t="s">
        <v>36099</v>
      </c>
      <c r="D19051" s="159">
        <v>1</v>
      </c>
    </row>
    <row r="19052" spans="3:4" x14ac:dyDescent="0.25">
      <c r="C19052" s="159" t="s">
        <v>36100</v>
      </c>
      <c r="D19052" s="159">
        <v>1</v>
      </c>
    </row>
    <row r="19053" spans="3:4" x14ac:dyDescent="0.25">
      <c r="C19053" s="159" t="s">
        <v>36101</v>
      </c>
      <c r="D19053" s="159">
        <v>1</v>
      </c>
    </row>
    <row r="19054" spans="3:4" x14ac:dyDescent="0.25">
      <c r="C19054" s="159" t="s">
        <v>36102</v>
      </c>
      <c r="D19054" s="159">
        <v>1</v>
      </c>
    </row>
    <row r="19055" spans="3:4" x14ac:dyDescent="0.25">
      <c r="C19055" s="159" t="s">
        <v>36103</v>
      </c>
      <c r="D19055" s="159">
        <v>1</v>
      </c>
    </row>
    <row r="19056" spans="3:4" x14ac:dyDescent="0.25">
      <c r="C19056" s="159" t="s">
        <v>36104</v>
      </c>
      <c r="D19056" s="159">
        <v>1</v>
      </c>
    </row>
    <row r="19057" spans="3:4" x14ac:dyDescent="0.25">
      <c r="C19057" s="159" t="s">
        <v>36105</v>
      </c>
      <c r="D19057" s="159">
        <v>1</v>
      </c>
    </row>
    <row r="19058" spans="3:4" x14ac:dyDescent="0.25">
      <c r="C19058" s="159" t="s">
        <v>36106</v>
      </c>
      <c r="D19058" s="159">
        <v>1</v>
      </c>
    </row>
    <row r="19059" spans="3:4" x14ac:dyDescent="0.25">
      <c r="C19059" s="159" t="s">
        <v>36107</v>
      </c>
      <c r="D19059" s="159">
        <v>1</v>
      </c>
    </row>
    <row r="19060" spans="3:4" x14ac:dyDescent="0.25">
      <c r="C19060" s="159" t="s">
        <v>36108</v>
      </c>
      <c r="D19060" s="159">
        <v>1</v>
      </c>
    </row>
    <row r="19061" spans="3:4" x14ac:dyDescent="0.25">
      <c r="C19061" s="159" t="s">
        <v>36109</v>
      </c>
      <c r="D19061" s="159">
        <v>1</v>
      </c>
    </row>
    <row r="19062" spans="3:4" x14ac:dyDescent="0.25">
      <c r="C19062" s="159" t="s">
        <v>36110</v>
      </c>
      <c r="D19062" s="159">
        <v>1</v>
      </c>
    </row>
    <row r="19063" spans="3:4" x14ac:dyDescent="0.25">
      <c r="C19063" s="159" t="s">
        <v>36111</v>
      </c>
      <c r="D19063" s="159">
        <v>1</v>
      </c>
    </row>
    <row r="19064" spans="3:4" x14ac:dyDescent="0.25">
      <c r="C19064" s="159" t="s">
        <v>36112</v>
      </c>
      <c r="D19064" s="159">
        <v>1</v>
      </c>
    </row>
    <row r="19065" spans="3:4" x14ac:dyDescent="0.25">
      <c r="C19065" s="159" t="s">
        <v>35558</v>
      </c>
      <c r="D19065" s="159">
        <v>1</v>
      </c>
    </row>
    <row r="19066" spans="3:4" x14ac:dyDescent="0.25">
      <c r="C19066" s="159" t="s">
        <v>35559</v>
      </c>
      <c r="D19066" s="159">
        <v>1</v>
      </c>
    </row>
    <row r="19067" spans="3:4" x14ac:dyDescent="0.25">
      <c r="C19067" s="159" t="s">
        <v>35560</v>
      </c>
      <c r="D19067" s="159">
        <v>1</v>
      </c>
    </row>
    <row r="19068" spans="3:4" x14ac:dyDescent="0.25">
      <c r="C19068" s="159" t="s">
        <v>35561</v>
      </c>
      <c r="D19068" s="159">
        <v>1</v>
      </c>
    </row>
    <row r="19069" spans="3:4" x14ac:dyDescent="0.25">
      <c r="C19069" s="159" t="s">
        <v>35562</v>
      </c>
      <c r="D19069" s="159">
        <v>1</v>
      </c>
    </row>
    <row r="19070" spans="3:4" x14ac:dyDescent="0.25">
      <c r="C19070" s="159" t="s">
        <v>35563</v>
      </c>
      <c r="D19070" s="159">
        <v>1</v>
      </c>
    </row>
    <row r="19071" spans="3:4" x14ac:dyDescent="0.25">
      <c r="C19071" s="159" t="s">
        <v>35564</v>
      </c>
      <c r="D19071" s="159">
        <v>1</v>
      </c>
    </row>
    <row r="19072" spans="3:4" x14ac:dyDescent="0.25">
      <c r="C19072" s="159" t="s">
        <v>35565</v>
      </c>
      <c r="D19072" s="159">
        <v>1</v>
      </c>
    </row>
    <row r="19073" spans="3:4" x14ac:dyDescent="0.25">
      <c r="C19073" s="159" t="s">
        <v>35566</v>
      </c>
      <c r="D19073" s="159">
        <v>1</v>
      </c>
    </row>
    <row r="19074" spans="3:4" x14ac:dyDescent="0.25">
      <c r="C19074" s="159" t="s">
        <v>35567</v>
      </c>
      <c r="D19074" s="159">
        <v>1</v>
      </c>
    </row>
    <row r="19075" spans="3:4" x14ac:dyDescent="0.25">
      <c r="C19075" s="159" t="s">
        <v>35568</v>
      </c>
      <c r="D19075" s="159">
        <v>1</v>
      </c>
    </row>
    <row r="19076" spans="3:4" x14ac:dyDescent="0.25">
      <c r="C19076" s="159" t="s">
        <v>35569</v>
      </c>
      <c r="D19076" s="159">
        <v>1</v>
      </c>
    </row>
    <row r="19077" spans="3:4" x14ac:dyDescent="0.25">
      <c r="C19077" s="159" t="s">
        <v>35570</v>
      </c>
      <c r="D19077" s="159">
        <v>1</v>
      </c>
    </row>
    <row r="19078" spans="3:4" x14ac:dyDescent="0.25">
      <c r="C19078" s="159" t="s">
        <v>35571</v>
      </c>
      <c r="D19078" s="159">
        <v>1</v>
      </c>
    </row>
    <row r="19079" spans="3:4" x14ac:dyDescent="0.25">
      <c r="C19079" s="159" t="s">
        <v>35572</v>
      </c>
      <c r="D19079" s="159">
        <v>1</v>
      </c>
    </row>
    <row r="19080" spans="3:4" x14ac:dyDescent="0.25">
      <c r="C19080" s="159" t="s">
        <v>35741</v>
      </c>
      <c r="D19080" s="159">
        <v>1</v>
      </c>
    </row>
    <row r="19081" spans="3:4" x14ac:dyDescent="0.25">
      <c r="C19081" s="159" t="s">
        <v>35584</v>
      </c>
      <c r="D19081" s="159">
        <v>1</v>
      </c>
    </row>
    <row r="19082" spans="3:4" x14ac:dyDescent="0.25">
      <c r="C19082" s="159" t="s">
        <v>35585</v>
      </c>
      <c r="D19082" s="159">
        <v>1</v>
      </c>
    </row>
    <row r="19083" spans="3:4" x14ac:dyDescent="0.25">
      <c r="C19083" s="159" t="s">
        <v>35586</v>
      </c>
      <c r="D19083" s="159">
        <v>1</v>
      </c>
    </row>
    <row r="19084" spans="3:4" x14ac:dyDescent="0.25">
      <c r="C19084" s="159" t="s">
        <v>35587</v>
      </c>
      <c r="D19084" s="159">
        <v>1</v>
      </c>
    </row>
    <row r="19085" spans="3:4" x14ac:dyDescent="0.25">
      <c r="C19085" s="159" t="s">
        <v>35588</v>
      </c>
      <c r="D19085" s="159">
        <v>1</v>
      </c>
    </row>
    <row r="19086" spans="3:4" x14ac:dyDescent="0.25">
      <c r="C19086" s="159" t="s">
        <v>35589</v>
      </c>
      <c r="D19086" s="159">
        <v>1</v>
      </c>
    </row>
    <row r="19087" spans="3:4" x14ac:dyDescent="0.25">
      <c r="C19087" s="159" t="s">
        <v>35590</v>
      </c>
      <c r="D19087" s="159">
        <v>1</v>
      </c>
    </row>
    <row r="19088" spans="3:4" x14ac:dyDescent="0.25">
      <c r="C19088" s="159" t="s">
        <v>35591</v>
      </c>
      <c r="D19088" s="159">
        <v>1</v>
      </c>
    </row>
    <row r="19089" spans="3:4" x14ac:dyDescent="0.25">
      <c r="C19089" s="159" t="s">
        <v>35592</v>
      </c>
      <c r="D19089" s="159">
        <v>1</v>
      </c>
    </row>
    <row r="19090" spans="3:4" x14ac:dyDescent="0.25">
      <c r="C19090" s="159" t="s">
        <v>35593</v>
      </c>
      <c r="D19090" s="159">
        <v>1</v>
      </c>
    </row>
    <row r="19091" spans="3:4" x14ac:dyDescent="0.25">
      <c r="C19091" s="159" t="s">
        <v>35594</v>
      </c>
      <c r="D19091" s="159">
        <v>1</v>
      </c>
    </row>
    <row r="19092" spans="3:4" x14ac:dyDescent="0.25">
      <c r="C19092" s="159" t="s">
        <v>35595</v>
      </c>
      <c r="D19092" s="159">
        <v>1</v>
      </c>
    </row>
    <row r="19093" spans="3:4" x14ac:dyDescent="0.25">
      <c r="C19093" s="159" t="s">
        <v>35596</v>
      </c>
      <c r="D19093" s="159">
        <v>1</v>
      </c>
    </row>
    <row r="19094" spans="3:4" x14ac:dyDescent="0.25">
      <c r="C19094" s="159" t="s">
        <v>35597</v>
      </c>
      <c r="D19094" s="159">
        <v>1</v>
      </c>
    </row>
    <row r="19095" spans="3:4" x14ac:dyDescent="0.25">
      <c r="C19095" s="159" t="s">
        <v>35598</v>
      </c>
      <c r="D19095" s="159">
        <v>1</v>
      </c>
    </row>
    <row r="19096" spans="3:4" x14ac:dyDescent="0.25">
      <c r="C19096" s="159" t="s">
        <v>35599</v>
      </c>
      <c r="D19096" s="159">
        <v>1</v>
      </c>
    </row>
    <row r="19097" spans="3:4" x14ac:dyDescent="0.25">
      <c r="C19097" s="159" t="s">
        <v>35600</v>
      </c>
      <c r="D19097" s="159">
        <v>1</v>
      </c>
    </row>
    <row r="19098" spans="3:4" x14ac:dyDescent="0.25">
      <c r="C19098" s="159" t="s">
        <v>35601</v>
      </c>
      <c r="D19098" s="159">
        <v>1</v>
      </c>
    </row>
    <row r="19099" spans="3:4" x14ac:dyDescent="0.25">
      <c r="C19099" s="159" t="s">
        <v>35602</v>
      </c>
      <c r="D19099" s="159">
        <v>1</v>
      </c>
    </row>
    <row r="19100" spans="3:4" x14ac:dyDescent="0.25">
      <c r="C19100" s="159" t="s">
        <v>35603</v>
      </c>
      <c r="D19100" s="159">
        <v>1</v>
      </c>
    </row>
    <row r="19101" spans="3:4" x14ac:dyDescent="0.25">
      <c r="C19101" s="159" t="s">
        <v>35604</v>
      </c>
      <c r="D19101" s="159">
        <v>1</v>
      </c>
    </row>
    <row r="19102" spans="3:4" x14ac:dyDescent="0.25">
      <c r="C19102" s="159" t="s">
        <v>35605</v>
      </c>
      <c r="D19102" s="159">
        <v>1</v>
      </c>
    </row>
    <row r="19103" spans="3:4" x14ac:dyDescent="0.25">
      <c r="C19103" s="159" t="s">
        <v>35606</v>
      </c>
      <c r="D19103" s="159">
        <v>1</v>
      </c>
    </row>
    <row r="19104" spans="3:4" x14ac:dyDescent="0.25">
      <c r="C19104" s="159" t="s">
        <v>35607</v>
      </c>
      <c r="D19104" s="159">
        <v>1</v>
      </c>
    </row>
    <row r="19105" spans="3:4" x14ac:dyDescent="0.25">
      <c r="C19105" s="159" t="s">
        <v>35608</v>
      </c>
      <c r="D19105" s="159">
        <v>1</v>
      </c>
    </row>
    <row r="19106" spans="3:4" x14ac:dyDescent="0.25">
      <c r="C19106" s="159" t="s">
        <v>35609</v>
      </c>
      <c r="D19106" s="159">
        <v>1</v>
      </c>
    </row>
    <row r="19107" spans="3:4" x14ac:dyDescent="0.25">
      <c r="C19107" s="159" t="s">
        <v>35610</v>
      </c>
      <c r="D19107" s="159">
        <v>1</v>
      </c>
    </row>
    <row r="19108" spans="3:4" x14ac:dyDescent="0.25">
      <c r="C19108" s="159" t="s">
        <v>35611</v>
      </c>
      <c r="D19108" s="159">
        <v>1</v>
      </c>
    </row>
    <row r="19109" spans="3:4" x14ac:dyDescent="0.25">
      <c r="C19109" s="159" t="s">
        <v>35612</v>
      </c>
      <c r="D19109" s="159">
        <v>1</v>
      </c>
    </row>
    <row r="19110" spans="3:4" x14ac:dyDescent="0.25">
      <c r="C19110" s="159" t="s">
        <v>35613</v>
      </c>
      <c r="D19110" s="159">
        <v>1</v>
      </c>
    </row>
    <row r="19111" spans="3:4" x14ac:dyDescent="0.25">
      <c r="C19111" s="159" t="s">
        <v>35614</v>
      </c>
      <c r="D19111" s="159">
        <v>1</v>
      </c>
    </row>
    <row r="19112" spans="3:4" x14ac:dyDescent="0.25">
      <c r="C19112" s="159" t="s">
        <v>35615</v>
      </c>
      <c r="D19112" s="159">
        <v>1</v>
      </c>
    </row>
    <row r="19113" spans="3:4" x14ac:dyDescent="0.25">
      <c r="C19113" s="159" t="s">
        <v>35616</v>
      </c>
      <c r="D19113" s="159">
        <v>1</v>
      </c>
    </row>
    <row r="19114" spans="3:4" x14ac:dyDescent="0.25">
      <c r="C19114" s="159" t="s">
        <v>35617</v>
      </c>
      <c r="D19114" s="159">
        <v>1</v>
      </c>
    </row>
    <row r="19115" spans="3:4" x14ac:dyDescent="0.25">
      <c r="C19115" s="159" t="s">
        <v>35618</v>
      </c>
      <c r="D19115" s="159">
        <v>1</v>
      </c>
    </row>
    <row r="19116" spans="3:4" x14ac:dyDescent="0.25">
      <c r="C19116" s="159" t="s">
        <v>35619</v>
      </c>
      <c r="D19116" s="159">
        <v>1</v>
      </c>
    </row>
    <row r="19117" spans="3:4" x14ac:dyDescent="0.25">
      <c r="C19117" s="159" t="s">
        <v>35620</v>
      </c>
      <c r="D19117" s="159">
        <v>1</v>
      </c>
    </row>
    <row r="19118" spans="3:4" x14ac:dyDescent="0.25">
      <c r="C19118" s="159" t="s">
        <v>35621</v>
      </c>
      <c r="D19118" s="159">
        <v>1</v>
      </c>
    </row>
    <row r="19119" spans="3:4" x14ac:dyDescent="0.25">
      <c r="C19119" s="159" t="s">
        <v>35622</v>
      </c>
      <c r="D19119" s="159">
        <v>1</v>
      </c>
    </row>
    <row r="19120" spans="3:4" x14ac:dyDescent="0.25">
      <c r="C19120" s="159" t="s">
        <v>35623</v>
      </c>
      <c r="D19120" s="159">
        <v>1</v>
      </c>
    </row>
    <row r="19121" spans="3:4" x14ac:dyDescent="0.25">
      <c r="C19121" s="159" t="s">
        <v>35624</v>
      </c>
      <c r="D19121" s="159">
        <v>1</v>
      </c>
    </row>
    <row r="19122" spans="3:4" x14ac:dyDescent="0.25">
      <c r="C19122" s="159" t="s">
        <v>35625</v>
      </c>
      <c r="D19122" s="159">
        <v>1</v>
      </c>
    </row>
    <row r="19123" spans="3:4" x14ac:dyDescent="0.25">
      <c r="C19123" s="159" t="s">
        <v>35626</v>
      </c>
      <c r="D19123" s="159">
        <v>1</v>
      </c>
    </row>
    <row r="19124" spans="3:4" x14ac:dyDescent="0.25">
      <c r="C19124" s="159" t="s">
        <v>35627</v>
      </c>
      <c r="D19124" s="159">
        <v>1</v>
      </c>
    </row>
    <row r="19125" spans="3:4" x14ac:dyDescent="0.25">
      <c r="C19125" s="159" t="s">
        <v>35628</v>
      </c>
      <c r="D19125" s="159">
        <v>1</v>
      </c>
    </row>
    <row r="19126" spans="3:4" x14ac:dyDescent="0.25">
      <c r="C19126" s="159" t="s">
        <v>35629</v>
      </c>
      <c r="D19126" s="159">
        <v>1</v>
      </c>
    </row>
    <row r="19127" spans="3:4" x14ac:dyDescent="0.25">
      <c r="C19127" s="159" t="s">
        <v>35630</v>
      </c>
      <c r="D19127" s="159">
        <v>1</v>
      </c>
    </row>
    <row r="19128" spans="3:4" x14ac:dyDescent="0.25">
      <c r="C19128" s="159" t="s">
        <v>35631</v>
      </c>
      <c r="D19128" s="159">
        <v>1</v>
      </c>
    </row>
    <row r="19129" spans="3:4" x14ac:dyDescent="0.25">
      <c r="C19129" s="159" t="s">
        <v>35788</v>
      </c>
      <c r="D19129" s="159">
        <v>1</v>
      </c>
    </row>
    <row r="19130" spans="3:4" x14ac:dyDescent="0.25">
      <c r="C19130" s="159" t="s">
        <v>35789</v>
      </c>
      <c r="D19130" s="159">
        <v>1</v>
      </c>
    </row>
    <row r="19131" spans="3:4" x14ac:dyDescent="0.25">
      <c r="C19131" s="159" t="s">
        <v>35790</v>
      </c>
      <c r="D19131" s="159">
        <v>1</v>
      </c>
    </row>
    <row r="19132" spans="3:4" x14ac:dyDescent="0.25">
      <c r="C19132" s="159" t="s">
        <v>35791</v>
      </c>
      <c r="D19132" s="159">
        <v>1</v>
      </c>
    </row>
    <row r="19133" spans="3:4" x14ac:dyDescent="0.25">
      <c r="C19133" s="159" t="s">
        <v>35792</v>
      </c>
      <c r="D19133" s="159">
        <v>1</v>
      </c>
    </row>
    <row r="19134" spans="3:4" x14ac:dyDescent="0.25">
      <c r="C19134" s="159" t="s">
        <v>35793</v>
      </c>
      <c r="D19134" s="159">
        <v>1</v>
      </c>
    </row>
    <row r="19135" spans="3:4" x14ac:dyDescent="0.25">
      <c r="C19135" s="159" t="s">
        <v>35794</v>
      </c>
      <c r="D19135" s="159">
        <v>1</v>
      </c>
    </row>
    <row r="19136" spans="3:4" x14ac:dyDescent="0.25">
      <c r="C19136" s="159" t="s">
        <v>35795</v>
      </c>
      <c r="D19136" s="159">
        <v>1</v>
      </c>
    </row>
    <row r="19137" spans="3:4" x14ac:dyDescent="0.25">
      <c r="C19137" s="159" t="s">
        <v>35796</v>
      </c>
      <c r="D19137" s="159">
        <v>1</v>
      </c>
    </row>
    <row r="19138" spans="3:4" x14ac:dyDescent="0.25">
      <c r="C19138" s="159" t="s">
        <v>35797</v>
      </c>
      <c r="D19138" s="159">
        <v>1</v>
      </c>
    </row>
    <row r="19139" spans="3:4" x14ac:dyDescent="0.25">
      <c r="C19139" s="159" t="s">
        <v>35798</v>
      </c>
      <c r="D19139" s="159">
        <v>1</v>
      </c>
    </row>
    <row r="19140" spans="3:4" x14ac:dyDescent="0.25">
      <c r="C19140" s="159" t="s">
        <v>35799</v>
      </c>
      <c r="D19140" s="159">
        <v>1</v>
      </c>
    </row>
    <row r="19141" spans="3:4" x14ac:dyDescent="0.25">
      <c r="C19141" s="159" t="s">
        <v>35800</v>
      </c>
      <c r="D19141" s="159">
        <v>1</v>
      </c>
    </row>
    <row r="19142" spans="3:4" x14ac:dyDescent="0.25">
      <c r="C19142" s="159" t="s">
        <v>35801</v>
      </c>
      <c r="D19142" s="159">
        <v>1</v>
      </c>
    </row>
    <row r="19143" spans="3:4" x14ac:dyDescent="0.25">
      <c r="C19143" s="159" t="s">
        <v>35802</v>
      </c>
      <c r="D19143" s="159">
        <v>1</v>
      </c>
    </row>
    <row r="19144" spans="3:4" x14ac:dyDescent="0.25">
      <c r="C19144" s="159" t="s">
        <v>35632</v>
      </c>
      <c r="D19144" s="159">
        <v>1</v>
      </c>
    </row>
    <row r="19145" spans="3:4" x14ac:dyDescent="0.25">
      <c r="C19145" s="159" t="s">
        <v>35633</v>
      </c>
      <c r="D19145" s="159">
        <v>1</v>
      </c>
    </row>
    <row r="19146" spans="3:4" x14ac:dyDescent="0.25">
      <c r="C19146" s="159" t="s">
        <v>35634</v>
      </c>
      <c r="D19146" s="159">
        <v>1</v>
      </c>
    </row>
    <row r="19147" spans="3:4" x14ac:dyDescent="0.25">
      <c r="C19147" s="159" t="s">
        <v>35635</v>
      </c>
      <c r="D19147" s="159">
        <v>1</v>
      </c>
    </row>
    <row r="19148" spans="3:4" x14ac:dyDescent="0.25">
      <c r="C19148" s="159" t="s">
        <v>35636</v>
      </c>
      <c r="D19148" s="159">
        <v>1</v>
      </c>
    </row>
    <row r="19149" spans="3:4" x14ac:dyDescent="0.25">
      <c r="C19149" s="159" t="s">
        <v>35637</v>
      </c>
      <c r="D19149" s="159">
        <v>1</v>
      </c>
    </row>
    <row r="19150" spans="3:4" x14ac:dyDescent="0.25">
      <c r="C19150" s="159" t="s">
        <v>35638</v>
      </c>
      <c r="D19150" s="159">
        <v>1</v>
      </c>
    </row>
    <row r="19151" spans="3:4" x14ac:dyDescent="0.25">
      <c r="C19151" s="159" t="s">
        <v>35639</v>
      </c>
      <c r="D19151" s="159">
        <v>1</v>
      </c>
    </row>
    <row r="19152" spans="3:4" x14ac:dyDescent="0.25">
      <c r="C19152" s="159" t="s">
        <v>35640</v>
      </c>
      <c r="D19152" s="159">
        <v>1</v>
      </c>
    </row>
    <row r="19153" spans="3:4" x14ac:dyDescent="0.25">
      <c r="C19153" s="159" t="s">
        <v>35641</v>
      </c>
      <c r="D19153" s="159">
        <v>1</v>
      </c>
    </row>
    <row r="19154" spans="3:4" x14ac:dyDescent="0.25">
      <c r="C19154" s="159" t="s">
        <v>35642</v>
      </c>
      <c r="D19154" s="159">
        <v>1</v>
      </c>
    </row>
    <row r="19155" spans="3:4" x14ac:dyDescent="0.25">
      <c r="C19155" s="159" t="s">
        <v>35643</v>
      </c>
      <c r="D19155" s="159">
        <v>1</v>
      </c>
    </row>
    <row r="19156" spans="3:4" x14ac:dyDescent="0.25">
      <c r="C19156" s="159" t="s">
        <v>35644</v>
      </c>
      <c r="D19156" s="159">
        <v>1</v>
      </c>
    </row>
    <row r="19157" spans="3:4" x14ac:dyDescent="0.25">
      <c r="C19157" s="159" t="s">
        <v>35645</v>
      </c>
      <c r="D19157" s="159">
        <v>1</v>
      </c>
    </row>
    <row r="19158" spans="3:4" x14ac:dyDescent="0.25">
      <c r="C19158" s="159" t="s">
        <v>35646</v>
      </c>
      <c r="D19158" s="159">
        <v>1</v>
      </c>
    </row>
    <row r="19159" spans="3:4" x14ac:dyDescent="0.25">
      <c r="C19159" s="159" t="s">
        <v>35647</v>
      </c>
      <c r="D19159" s="159">
        <v>1</v>
      </c>
    </row>
    <row r="19160" spans="3:4" x14ac:dyDescent="0.25">
      <c r="C19160" s="159" t="s">
        <v>35648</v>
      </c>
      <c r="D19160" s="159">
        <v>1</v>
      </c>
    </row>
    <row r="19161" spans="3:4" x14ac:dyDescent="0.25">
      <c r="C19161" s="159" t="s">
        <v>35649</v>
      </c>
      <c r="D19161" s="159">
        <v>1</v>
      </c>
    </row>
    <row r="19162" spans="3:4" x14ac:dyDescent="0.25">
      <c r="C19162" s="159" t="s">
        <v>35650</v>
      </c>
      <c r="D19162" s="159">
        <v>1</v>
      </c>
    </row>
    <row r="19163" spans="3:4" x14ac:dyDescent="0.25">
      <c r="C19163" s="159" t="s">
        <v>35651</v>
      </c>
      <c r="D19163" s="159">
        <v>1</v>
      </c>
    </row>
    <row r="19164" spans="3:4" x14ac:dyDescent="0.25">
      <c r="C19164" s="159" t="s">
        <v>35652</v>
      </c>
      <c r="D19164" s="159">
        <v>1</v>
      </c>
    </row>
    <row r="19165" spans="3:4" x14ac:dyDescent="0.25">
      <c r="C19165" s="159" t="s">
        <v>35653</v>
      </c>
      <c r="D19165" s="159">
        <v>1</v>
      </c>
    </row>
    <row r="19166" spans="3:4" x14ac:dyDescent="0.25">
      <c r="C19166" s="159" t="s">
        <v>35654</v>
      </c>
      <c r="D19166" s="159">
        <v>1</v>
      </c>
    </row>
    <row r="19167" spans="3:4" x14ac:dyDescent="0.25">
      <c r="C19167" s="159" t="s">
        <v>35655</v>
      </c>
      <c r="D19167" s="159">
        <v>1</v>
      </c>
    </row>
    <row r="19168" spans="3:4" x14ac:dyDescent="0.25">
      <c r="C19168" s="159" t="s">
        <v>35656</v>
      </c>
      <c r="D19168" s="159">
        <v>1</v>
      </c>
    </row>
    <row r="19169" spans="3:4" x14ac:dyDescent="0.25">
      <c r="C19169" s="159" t="s">
        <v>35657</v>
      </c>
      <c r="D19169" s="159">
        <v>1</v>
      </c>
    </row>
    <row r="19170" spans="3:4" x14ac:dyDescent="0.25">
      <c r="C19170" s="159" t="s">
        <v>35658</v>
      </c>
      <c r="D19170" s="159">
        <v>1</v>
      </c>
    </row>
    <row r="19171" spans="3:4" x14ac:dyDescent="0.25">
      <c r="C19171" s="159" t="s">
        <v>35659</v>
      </c>
      <c r="D19171" s="159">
        <v>1</v>
      </c>
    </row>
    <row r="19172" spans="3:4" x14ac:dyDescent="0.25">
      <c r="C19172" s="159" t="s">
        <v>35660</v>
      </c>
      <c r="D19172" s="159">
        <v>1</v>
      </c>
    </row>
    <row r="19173" spans="3:4" x14ac:dyDescent="0.25">
      <c r="C19173" s="159" t="s">
        <v>35661</v>
      </c>
      <c r="D19173" s="159">
        <v>1</v>
      </c>
    </row>
    <row r="19174" spans="3:4" x14ac:dyDescent="0.25">
      <c r="C19174" s="159" t="s">
        <v>35662</v>
      </c>
      <c r="D19174" s="159">
        <v>1</v>
      </c>
    </row>
    <row r="19175" spans="3:4" x14ac:dyDescent="0.25">
      <c r="C19175" s="159" t="s">
        <v>35663</v>
      </c>
      <c r="D19175" s="159">
        <v>1</v>
      </c>
    </row>
    <row r="19176" spans="3:4" x14ac:dyDescent="0.25">
      <c r="C19176" s="159" t="s">
        <v>35664</v>
      </c>
      <c r="D19176" s="159">
        <v>1</v>
      </c>
    </row>
    <row r="19177" spans="3:4" x14ac:dyDescent="0.25">
      <c r="C19177" s="159" t="s">
        <v>35665</v>
      </c>
      <c r="D19177" s="159">
        <v>1</v>
      </c>
    </row>
    <row r="19178" spans="3:4" x14ac:dyDescent="0.25">
      <c r="C19178" s="159" t="s">
        <v>35666</v>
      </c>
      <c r="D19178" s="159">
        <v>1</v>
      </c>
    </row>
    <row r="19179" spans="3:4" x14ac:dyDescent="0.25">
      <c r="C19179" s="159" t="s">
        <v>35667</v>
      </c>
      <c r="D19179" s="159">
        <v>1</v>
      </c>
    </row>
    <row r="19180" spans="3:4" x14ac:dyDescent="0.25">
      <c r="C19180" s="159" t="s">
        <v>35668</v>
      </c>
      <c r="D19180" s="159">
        <v>1</v>
      </c>
    </row>
    <row r="19181" spans="3:4" x14ac:dyDescent="0.25">
      <c r="C19181" s="159" t="s">
        <v>35669</v>
      </c>
      <c r="D19181" s="159">
        <v>1</v>
      </c>
    </row>
    <row r="19182" spans="3:4" x14ac:dyDescent="0.25">
      <c r="C19182" s="159" t="s">
        <v>35670</v>
      </c>
      <c r="D19182" s="159">
        <v>1</v>
      </c>
    </row>
    <row r="19183" spans="3:4" x14ac:dyDescent="0.25">
      <c r="C19183" s="159" t="s">
        <v>35671</v>
      </c>
      <c r="D19183" s="159">
        <v>1</v>
      </c>
    </row>
    <row r="19184" spans="3:4" x14ac:dyDescent="0.25">
      <c r="C19184" s="159" t="s">
        <v>35672</v>
      </c>
      <c r="D19184" s="159">
        <v>1</v>
      </c>
    </row>
    <row r="19185" spans="3:4" x14ac:dyDescent="0.25">
      <c r="C19185" s="159" t="s">
        <v>35673</v>
      </c>
      <c r="D19185" s="159">
        <v>1</v>
      </c>
    </row>
    <row r="19186" spans="3:4" x14ac:dyDescent="0.25">
      <c r="C19186" s="159" t="s">
        <v>35674</v>
      </c>
      <c r="D19186" s="159">
        <v>1</v>
      </c>
    </row>
    <row r="19187" spans="3:4" x14ac:dyDescent="0.25">
      <c r="C19187" s="159" t="s">
        <v>35675</v>
      </c>
      <c r="D19187" s="159">
        <v>1</v>
      </c>
    </row>
    <row r="19188" spans="3:4" x14ac:dyDescent="0.25">
      <c r="C19188" s="159" t="s">
        <v>35676</v>
      </c>
      <c r="D19188" s="159">
        <v>1</v>
      </c>
    </row>
    <row r="19189" spans="3:4" x14ac:dyDescent="0.25">
      <c r="C19189" s="159" t="s">
        <v>35677</v>
      </c>
      <c r="D19189" s="159">
        <v>1</v>
      </c>
    </row>
    <row r="19190" spans="3:4" x14ac:dyDescent="0.25">
      <c r="C19190" s="159" t="s">
        <v>35678</v>
      </c>
      <c r="D19190" s="159">
        <v>1</v>
      </c>
    </row>
    <row r="19191" spans="3:4" x14ac:dyDescent="0.25">
      <c r="C19191" s="159" t="s">
        <v>35679</v>
      </c>
      <c r="D19191" s="159">
        <v>1</v>
      </c>
    </row>
    <row r="19192" spans="3:4" x14ac:dyDescent="0.25">
      <c r="C19192" s="159" t="s">
        <v>35680</v>
      </c>
      <c r="D19192" s="159">
        <v>1</v>
      </c>
    </row>
    <row r="19193" spans="3:4" x14ac:dyDescent="0.25">
      <c r="C19193" s="159" t="s">
        <v>35681</v>
      </c>
      <c r="D19193" s="159">
        <v>1</v>
      </c>
    </row>
    <row r="19194" spans="3:4" x14ac:dyDescent="0.25">
      <c r="C19194" s="159" t="s">
        <v>35880</v>
      </c>
      <c r="D19194" s="159">
        <v>1</v>
      </c>
    </row>
    <row r="19195" spans="3:4" x14ac:dyDescent="0.25">
      <c r="C19195" s="159" t="s">
        <v>35881</v>
      </c>
      <c r="D19195" s="159">
        <v>1</v>
      </c>
    </row>
    <row r="19196" spans="3:4" x14ac:dyDescent="0.25">
      <c r="C19196" s="159" t="s">
        <v>35882</v>
      </c>
      <c r="D19196" s="159">
        <v>1</v>
      </c>
    </row>
    <row r="19197" spans="3:4" x14ac:dyDescent="0.25">
      <c r="C19197" s="159" t="s">
        <v>35883</v>
      </c>
      <c r="D19197" s="159">
        <v>1</v>
      </c>
    </row>
    <row r="19198" spans="3:4" x14ac:dyDescent="0.25">
      <c r="C19198" s="159" t="s">
        <v>35884</v>
      </c>
      <c r="D19198" s="159">
        <v>1</v>
      </c>
    </row>
    <row r="19199" spans="3:4" x14ac:dyDescent="0.25">
      <c r="C19199" s="159" t="s">
        <v>35885</v>
      </c>
      <c r="D19199" s="159">
        <v>1</v>
      </c>
    </row>
    <row r="19200" spans="3:4" x14ac:dyDescent="0.25">
      <c r="C19200" s="159" t="s">
        <v>35886</v>
      </c>
      <c r="D19200" s="159">
        <v>1</v>
      </c>
    </row>
    <row r="19201" spans="3:4" x14ac:dyDescent="0.25">
      <c r="C19201" s="159" t="s">
        <v>35887</v>
      </c>
      <c r="D19201" s="159">
        <v>1</v>
      </c>
    </row>
    <row r="19202" spans="3:4" x14ac:dyDescent="0.25">
      <c r="C19202" s="159" t="s">
        <v>35888</v>
      </c>
      <c r="D19202" s="159">
        <v>1</v>
      </c>
    </row>
    <row r="19203" spans="3:4" x14ac:dyDescent="0.25">
      <c r="C19203" s="159" t="s">
        <v>35889</v>
      </c>
      <c r="D19203" s="159">
        <v>1</v>
      </c>
    </row>
    <row r="19204" spans="3:4" x14ac:dyDescent="0.25">
      <c r="C19204" s="159" t="s">
        <v>35890</v>
      </c>
      <c r="D19204" s="159">
        <v>1</v>
      </c>
    </row>
    <row r="19205" spans="3:4" x14ac:dyDescent="0.25">
      <c r="C19205" s="159" t="s">
        <v>35891</v>
      </c>
      <c r="D19205" s="159">
        <v>1</v>
      </c>
    </row>
    <row r="19206" spans="3:4" x14ac:dyDescent="0.25">
      <c r="C19206" s="159" t="s">
        <v>35892</v>
      </c>
      <c r="D19206" s="159">
        <v>1</v>
      </c>
    </row>
    <row r="19207" spans="3:4" x14ac:dyDescent="0.25">
      <c r="C19207" s="159" t="s">
        <v>35893</v>
      </c>
      <c r="D19207" s="159">
        <v>1</v>
      </c>
    </row>
    <row r="19208" spans="3:4" x14ac:dyDescent="0.25">
      <c r="C19208" s="159" t="s">
        <v>35894</v>
      </c>
      <c r="D19208" s="159">
        <v>1</v>
      </c>
    </row>
    <row r="19209" spans="3:4" x14ac:dyDescent="0.25">
      <c r="C19209" s="159" t="s">
        <v>35895</v>
      </c>
      <c r="D19209" s="159">
        <v>1</v>
      </c>
    </row>
    <row r="19210" spans="3:4" x14ac:dyDescent="0.25">
      <c r="C19210" s="159" t="s">
        <v>35896</v>
      </c>
      <c r="D19210" s="159">
        <v>1</v>
      </c>
    </row>
    <row r="19211" spans="3:4" x14ac:dyDescent="0.25">
      <c r="C19211" s="159" t="s">
        <v>35897</v>
      </c>
      <c r="D19211" s="159">
        <v>1</v>
      </c>
    </row>
    <row r="19212" spans="3:4" x14ac:dyDescent="0.25">
      <c r="C19212" s="159" t="s">
        <v>35836</v>
      </c>
      <c r="D19212" s="159">
        <v>1</v>
      </c>
    </row>
    <row r="19213" spans="3:4" x14ac:dyDescent="0.25">
      <c r="C19213" s="159" t="s">
        <v>35837</v>
      </c>
      <c r="D19213" s="159">
        <v>1</v>
      </c>
    </row>
    <row r="19214" spans="3:4" x14ac:dyDescent="0.25">
      <c r="C19214" s="159" t="s">
        <v>35838</v>
      </c>
      <c r="D19214" s="159">
        <v>1</v>
      </c>
    </row>
    <row r="19215" spans="3:4" x14ac:dyDescent="0.25">
      <c r="C19215" s="159" t="s">
        <v>35839</v>
      </c>
      <c r="D19215" s="159">
        <v>1</v>
      </c>
    </row>
    <row r="19216" spans="3:4" x14ac:dyDescent="0.25">
      <c r="C19216" s="159" t="s">
        <v>35840</v>
      </c>
      <c r="D19216" s="159">
        <v>1</v>
      </c>
    </row>
    <row r="19217" spans="3:4" x14ac:dyDescent="0.25">
      <c r="C19217" s="159" t="s">
        <v>35841</v>
      </c>
      <c r="D19217" s="159">
        <v>1</v>
      </c>
    </row>
    <row r="19218" spans="3:4" x14ac:dyDescent="0.25">
      <c r="C19218" s="159" t="s">
        <v>35842</v>
      </c>
      <c r="D19218" s="159">
        <v>1</v>
      </c>
    </row>
    <row r="19219" spans="3:4" x14ac:dyDescent="0.25">
      <c r="C19219" s="159" t="s">
        <v>35843</v>
      </c>
      <c r="D19219" s="159">
        <v>1</v>
      </c>
    </row>
    <row r="19220" spans="3:4" x14ac:dyDescent="0.25">
      <c r="C19220" s="159" t="s">
        <v>35844</v>
      </c>
      <c r="D19220" s="159">
        <v>1</v>
      </c>
    </row>
    <row r="19221" spans="3:4" x14ac:dyDescent="0.25">
      <c r="C19221" s="159" t="s">
        <v>35845</v>
      </c>
      <c r="D19221" s="159">
        <v>1</v>
      </c>
    </row>
    <row r="19222" spans="3:4" x14ac:dyDescent="0.25">
      <c r="C19222" s="159" t="s">
        <v>35846</v>
      </c>
      <c r="D19222" s="159">
        <v>1</v>
      </c>
    </row>
    <row r="19223" spans="3:4" x14ac:dyDescent="0.25">
      <c r="C19223" s="159" t="s">
        <v>35847</v>
      </c>
      <c r="D19223" s="159">
        <v>1</v>
      </c>
    </row>
    <row r="19224" spans="3:4" x14ac:dyDescent="0.25">
      <c r="C19224" s="159" t="s">
        <v>35848</v>
      </c>
      <c r="D19224" s="159">
        <v>1</v>
      </c>
    </row>
    <row r="19225" spans="3:4" x14ac:dyDescent="0.25">
      <c r="C19225" s="159" t="s">
        <v>35849</v>
      </c>
      <c r="D19225" s="159">
        <v>1</v>
      </c>
    </row>
    <row r="19226" spans="3:4" x14ac:dyDescent="0.25">
      <c r="C19226" s="159" t="s">
        <v>35850</v>
      </c>
      <c r="D19226" s="159">
        <v>1</v>
      </c>
    </row>
    <row r="19227" spans="3:4" x14ac:dyDescent="0.25">
      <c r="C19227" s="159" t="s">
        <v>35851</v>
      </c>
      <c r="D19227" s="159">
        <v>1</v>
      </c>
    </row>
    <row r="19228" spans="3:4" x14ac:dyDescent="0.25">
      <c r="C19228" s="159" t="s">
        <v>35852</v>
      </c>
      <c r="D19228" s="159">
        <v>1</v>
      </c>
    </row>
    <row r="19229" spans="3:4" x14ac:dyDescent="0.25">
      <c r="C19229" s="159" t="s">
        <v>35853</v>
      </c>
      <c r="D19229" s="159">
        <v>1</v>
      </c>
    </row>
    <row r="19230" spans="3:4" x14ac:dyDescent="0.25">
      <c r="C19230" s="159" t="s">
        <v>35854</v>
      </c>
      <c r="D19230" s="159">
        <v>1</v>
      </c>
    </row>
    <row r="19231" spans="3:4" x14ac:dyDescent="0.25">
      <c r="C19231" s="159" t="s">
        <v>35855</v>
      </c>
      <c r="D19231" s="159">
        <v>1</v>
      </c>
    </row>
    <row r="19232" spans="3:4" x14ac:dyDescent="0.25">
      <c r="C19232" s="159" t="s">
        <v>35856</v>
      </c>
      <c r="D19232" s="159">
        <v>1</v>
      </c>
    </row>
    <row r="19233" spans="3:4" x14ac:dyDescent="0.25">
      <c r="C19233" s="159" t="s">
        <v>35857</v>
      </c>
      <c r="D19233" s="159">
        <v>1</v>
      </c>
    </row>
    <row r="19234" spans="3:4" x14ac:dyDescent="0.25">
      <c r="C19234" s="159" t="s">
        <v>35858</v>
      </c>
      <c r="D19234" s="159">
        <v>1</v>
      </c>
    </row>
    <row r="19235" spans="3:4" x14ac:dyDescent="0.25">
      <c r="C19235" s="159" t="s">
        <v>35859</v>
      </c>
      <c r="D19235" s="159">
        <v>1</v>
      </c>
    </row>
    <row r="19236" spans="3:4" x14ac:dyDescent="0.25">
      <c r="C19236" s="159" t="s">
        <v>35860</v>
      </c>
      <c r="D19236" s="159">
        <v>1</v>
      </c>
    </row>
    <row r="19237" spans="3:4" x14ac:dyDescent="0.25">
      <c r="C19237" s="159" t="s">
        <v>35861</v>
      </c>
      <c r="D19237" s="159">
        <v>1</v>
      </c>
    </row>
    <row r="19238" spans="3:4" x14ac:dyDescent="0.25">
      <c r="C19238" s="159" t="s">
        <v>35862</v>
      </c>
      <c r="D19238" s="159">
        <v>1</v>
      </c>
    </row>
    <row r="19239" spans="3:4" x14ac:dyDescent="0.25">
      <c r="C19239" s="159" t="s">
        <v>35863</v>
      </c>
      <c r="D19239" s="159">
        <v>1</v>
      </c>
    </row>
    <row r="19240" spans="3:4" x14ac:dyDescent="0.25">
      <c r="C19240" s="159" t="s">
        <v>35864</v>
      </c>
      <c r="D19240" s="159">
        <v>1</v>
      </c>
    </row>
    <row r="19241" spans="3:4" x14ac:dyDescent="0.25">
      <c r="C19241" s="159" t="s">
        <v>35865</v>
      </c>
      <c r="D19241" s="159">
        <v>1</v>
      </c>
    </row>
    <row r="19242" spans="3:4" x14ac:dyDescent="0.25">
      <c r="C19242" s="159" t="s">
        <v>35866</v>
      </c>
      <c r="D19242" s="159">
        <v>1</v>
      </c>
    </row>
    <row r="19243" spans="3:4" x14ac:dyDescent="0.25">
      <c r="C19243" s="159" t="s">
        <v>35867</v>
      </c>
      <c r="D19243" s="159">
        <v>1</v>
      </c>
    </row>
    <row r="19244" spans="3:4" x14ac:dyDescent="0.25">
      <c r="C19244" s="159" t="s">
        <v>35868</v>
      </c>
      <c r="D19244" s="159">
        <v>1</v>
      </c>
    </row>
    <row r="19245" spans="3:4" x14ac:dyDescent="0.25">
      <c r="C19245" s="159" t="s">
        <v>35869</v>
      </c>
      <c r="D19245" s="159">
        <v>1</v>
      </c>
    </row>
    <row r="19246" spans="3:4" x14ac:dyDescent="0.25">
      <c r="C19246" s="159" t="s">
        <v>35870</v>
      </c>
      <c r="D19246" s="159">
        <v>1</v>
      </c>
    </row>
    <row r="19247" spans="3:4" x14ac:dyDescent="0.25">
      <c r="C19247" s="159" t="s">
        <v>35875</v>
      </c>
      <c r="D19247" s="159">
        <v>1</v>
      </c>
    </row>
    <row r="19248" spans="3:4" x14ac:dyDescent="0.25">
      <c r="C19248" s="159" t="s">
        <v>35876</v>
      </c>
      <c r="D19248" s="159">
        <v>1</v>
      </c>
    </row>
    <row r="19249" spans="3:4" x14ac:dyDescent="0.25">
      <c r="C19249" s="159" t="s">
        <v>35877</v>
      </c>
      <c r="D19249" s="159">
        <v>1</v>
      </c>
    </row>
    <row r="19250" spans="3:4" x14ac:dyDescent="0.25">
      <c r="C19250" s="159" t="s">
        <v>35879</v>
      </c>
      <c r="D19250" s="159">
        <v>1</v>
      </c>
    </row>
    <row r="19251" spans="3:4" x14ac:dyDescent="0.25">
      <c r="C19251" s="159" t="s">
        <v>36081</v>
      </c>
      <c r="D19251" s="159">
        <v>1</v>
      </c>
    </row>
    <row r="19252" spans="3:4" x14ac:dyDescent="0.25">
      <c r="C19252" s="159" t="s">
        <v>36082</v>
      </c>
      <c r="D19252" s="159">
        <v>1</v>
      </c>
    </row>
    <row r="19253" spans="3:4" x14ac:dyDescent="0.25">
      <c r="C19253" s="159" t="s">
        <v>36083</v>
      </c>
      <c r="D19253" s="159">
        <v>1</v>
      </c>
    </row>
    <row r="19254" spans="3:4" x14ac:dyDescent="0.25">
      <c r="C19254" s="159" t="s">
        <v>35927</v>
      </c>
      <c r="D19254" s="159">
        <v>1</v>
      </c>
    </row>
    <row r="19255" spans="3:4" x14ac:dyDescent="0.25">
      <c r="C19255" s="159" t="s">
        <v>35928</v>
      </c>
      <c r="D19255" s="159">
        <v>1</v>
      </c>
    </row>
    <row r="19256" spans="3:4" x14ac:dyDescent="0.25">
      <c r="C19256" s="159" t="s">
        <v>35929</v>
      </c>
      <c r="D19256" s="159">
        <v>1</v>
      </c>
    </row>
    <row r="19257" spans="3:4" x14ac:dyDescent="0.25">
      <c r="C19257" s="159" t="s">
        <v>35930</v>
      </c>
      <c r="D19257" s="159">
        <v>1</v>
      </c>
    </row>
    <row r="19258" spans="3:4" x14ac:dyDescent="0.25">
      <c r="C19258" s="159" t="s">
        <v>35931</v>
      </c>
      <c r="D19258" s="159">
        <v>1</v>
      </c>
    </row>
    <row r="19259" spans="3:4" x14ac:dyDescent="0.25">
      <c r="C19259" s="159" t="s">
        <v>35932</v>
      </c>
      <c r="D19259" s="159">
        <v>1</v>
      </c>
    </row>
    <row r="19260" spans="3:4" x14ac:dyDescent="0.25">
      <c r="C19260" s="159" t="s">
        <v>35933</v>
      </c>
      <c r="D19260" s="159">
        <v>1</v>
      </c>
    </row>
    <row r="19261" spans="3:4" x14ac:dyDescent="0.25">
      <c r="C19261" s="159" t="s">
        <v>35934</v>
      </c>
      <c r="D19261" s="159">
        <v>1</v>
      </c>
    </row>
    <row r="19262" spans="3:4" x14ac:dyDescent="0.25">
      <c r="C19262" s="159" t="s">
        <v>35935</v>
      </c>
      <c r="D19262" s="159">
        <v>1</v>
      </c>
    </row>
    <row r="19263" spans="3:4" x14ac:dyDescent="0.25">
      <c r="C19263" s="159" t="s">
        <v>35936</v>
      </c>
      <c r="D19263" s="159">
        <v>1</v>
      </c>
    </row>
    <row r="19264" spans="3:4" x14ac:dyDescent="0.25">
      <c r="C19264" s="159" t="s">
        <v>35937</v>
      </c>
      <c r="D19264" s="159">
        <v>1</v>
      </c>
    </row>
    <row r="19265" spans="3:4" x14ac:dyDescent="0.25">
      <c r="C19265" s="159" t="s">
        <v>35938</v>
      </c>
      <c r="D19265" s="159">
        <v>1</v>
      </c>
    </row>
    <row r="19266" spans="3:4" x14ac:dyDescent="0.25">
      <c r="C19266" s="159" t="s">
        <v>36113</v>
      </c>
      <c r="D19266" s="159">
        <v>1</v>
      </c>
    </row>
    <row r="19267" spans="3:4" x14ac:dyDescent="0.25">
      <c r="C19267" s="159" t="s">
        <v>36114</v>
      </c>
      <c r="D19267" s="159">
        <v>1</v>
      </c>
    </row>
    <row r="19268" spans="3:4" x14ac:dyDescent="0.25">
      <c r="C19268" s="159" t="s">
        <v>36115</v>
      </c>
      <c r="D19268" s="159">
        <v>1</v>
      </c>
    </row>
    <row r="19269" spans="3:4" x14ac:dyDescent="0.25">
      <c r="C19269" s="159" t="s">
        <v>36116</v>
      </c>
      <c r="D19269" s="159">
        <v>1</v>
      </c>
    </row>
    <row r="19270" spans="3:4" x14ac:dyDescent="0.25">
      <c r="C19270" s="159" t="s">
        <v>36117</v>
      </c>
      <c r="D19270" s="159">
        <v>1</v>
      </c>
    </row>
    <row r="19271" spans="3:4" x14ac:dyDescent="0.25">
      <c r="C19271" s="159" t="s">
        <v>36118</v>
      </c>
      <c r="D19271" s="159">
        <v>1</v>
      </c>
    </row>
    <row r="19272" spans="3:4" x14ac:dyDescent="0.25">
      <c r="C19272" s="159" t="s">
        <v>36119</v>
      </c>
      <c r="D19272" s="159">
        <v>1</v>
      </c>
    </row>
    <row r="19273" spans="3:4" x14ac:dyDescent="0.25">
      <c r="C19273" s="159" t="s">
        <v>36120</v>
      </c>
      <c r="D19273" s="159">
        <v>1</v>
      </c>
    </row>
    <row r="19274" spans="3:4" x14ac:dyDescent="0.25">
      <c r="C19274" s="159" t="s">
        <v>36121</v>
      </c>
      <c r="D19274" s="159">
        <v>1</v>
      </c>
    </row>
    <row r="19275" spans="3:4" x14ac:dyDescent="0.25">
      <c r="C19275" s="159" t="s">
        <v>36122</v>
      </c>
      <c r="D19275" s="159">
        <v>1</v>
      </c>
    </row>
    <row r="19276" spans="3:4" x14ac:dyDescent="0.25">
      <c r="C19276" s="159" t="s">
        <v>36123</v>
      </c>
      <c r="D19276" s="159">
        <v>1</v>
      </c>
    </row>
    <row r="19277" spans="3:4" x14ac:dyDescent="0.25">
      <c r="C19277" s="159" t="s">
        <v>36124</v>
      </c>
      <c r="D19277" s="159">
        <v>1</v>
      </c>
    </row>
    <row r="19278" spans="3:4" x14ac:dyDescent="0.25">
      <c r="C19278" s="159" t="s">
        <v>36125</v>
      </c>
      <c r="D19278" s="159">
        <v>1</v>
      </c>
    </row>
    <row r="19279" spans="3:4" x14ac:dyDescent="0.25">
      <c r="C19279" s="159" t="s">
        <v>36126</v>
      </c>
      <c r="D19279" s="159">
        <v>1</v>
      </c>
    </row>
    <row r="19280" spans="3:4" x14ac:dyDescent="0.25">
      <c r="C19280" s="159" t="s">
        <v>36127</v>
      </c>
      <c r="D19280" s="159">
        <v>1</v>
      </c>
    </row>
    <row r="19281" spans="3:4" x14ac:dyDescent="0.25">
      <c r="C19281" s="159" t="s">
        <v>36128</v>
      </c>
      <c r="D19281" s="159">
        <v>1</v>
      </c>
    </row>
    <row r="19282" spans="3:4" x14ac:dyDescent="0.25">
      <c r="C19282" s="159" t="s">
        <v>36129</v>
      </c>
      <c r="D19282" s="159">
        <v>1</v>
      </c>
    </row>
    <row r="19283" spans="3:4" x14ac:dyDescent="0.25">
      <c r="C19283" s="159" t="s">
        <v>36130</v>
      </c>
      <c r="D19283" s="159">
        <v>1</v>
      </c>
    </row>
    <row r="19284" spans="3:4" x14ac:dyDescent="0.25">
      <c r="C19284" s="159" t="s">
        <v>36131</v>
      </c>
      <c r="D19284" s="159">
        <v>1</v>
      </c>
    </row>
    <row r="19285" spans="3:4" x14ac:dyDescent="0.25">
      <c r="C19285" s="159" t="s">
        <v>36132</v>
      </c>
      <c r="D19285" s="159">
        <v>1</v>
      </c>
    </row>
    <row r="19286" spans="3:4" x14ac:dyDescent="0.25">
      <c r="C19286" s="159" t="s">
        <v>36133</v>
      </c>
      <c r="D19286" s="159">
        <v>1</v>
      </c>
    </row>
    <row r="19287" spans="3:4" x14ac:dyDescent="0.25">
      <c r="C19287" s="159" t="s">
        <v>36134</v>
      </c>
      <c r="D19287" s="159">
        <v>1</v>
      </c>
    </row>
    <row r="19288" spans="3:4" x14ac:dyDescent="0.25">
      <c r="C19288" s="159" t="s">
        <v>36135</v>
      </c>
      <c r="D19288" s="159">
        <v>1</v>
      </c>
    </row>
    <row r="19289" spans="3:4" x14ac:dyDescent="0.25">
      <c r="C19289" s="159" t="s">
        <v>36136</v>
      </c>
      <c r="D19289" s="159">
        <v>1</v>
      </c>
    </row>
    <row r="19290" spans="3:4" x14ac:dyDescent="0.25">
      <c r="C19290" s="159" t="s">
        <v>36137</v>
      </c>
      <c r="D19290" s="159">
        <v>1</v>
      </c>
    </row>
    <row r="19291" spans="3:4" x14ac:dyDescent="0.25">
      <c r="C19291" s="159" t="s">
        <v>36138</v>
      </c>
      <c r="D19291" s="159">
        <v>1</v>
      </c>
    </row>
    <row r="19292" spans="3:4" x14ac:dyDescent="0.25">
      <c r="C19292" s="159" t="s">
        <v>36139</v>
      </c>
      <c r="D19292" s="159">
        <v>1</v>
      </c>
    </row>
    <row r="19293" spans="3:4" x14ac:dyDescent="0.25">
      <c r="C19293" s="159" t="s">
        <v>36140</v>
      </c>
      <c r="D19293" s="159">
        <v>1</v>
      </c>
    </row>
    <row r="19294" spans="3:4" x14ac:dyDescent="0.25">
      <c r="C19294" s="159" t="s">
        <v>36141</v>
      </c>
      <c r="D19294" s="159">
        <v>1</v>
      </c>
    </row>
    <row r="19295" spans="3:4" x14ac:dyDescent="0.25">
      <c r="C19295" s="159" t="s">
        <v>36142</v>
      </c>
      <c r="D19295" s="159">
        <v>1</v>
      </c>
    </row>
    <row r="19296" spans="3:4" x14ac:dyDescent="0.25">
      <c r="C19296" s="159" t="s">
        <v>36143</v>
      </c>
      <c r="D19296" s="159">
        <v>1</v>
      </c>
    </row>
    <row r="19297" spans="3:4" x14ac:dyDescent="0.25">
      <c r="C19297" s="159" t="s">
        <v>36144</v>
      </c>
      <c r="D19297" s="159">
        <v>1</v>
      </c>
    </row>
    <row r="19298" spans="3:4" x14ac:dyDescent="0.25">
      <c r="C19298" s="159" t="s">
        <v>36145</v>
      </c>
      <c r="D19298" s="159">
        <v>1</v>
      </c>
    </row>
    <row r="19299" spans="3:4" x14ac:dyDescent="0.25">
      <c r="C19299" s="159" t="s">
        <v>36146</v>
      </c>
      <c r="D19299" s="159">
        <v>1</v>
      </c>
    </row>
    <row r="19300" spans="3:4" x14ac:dyDescent="0.25">
      <c r="C19300" s="159" t="s">
        <v>36147</v>
      </c>
      <c r="D19300" s="159">
        <v>1</v>
      </c>
    </row>
    <row r="19301" spans="3:4" x14ac:dyDescent="0.25">
      <c r="C19301" s="159" t="s">
        <v>36148</v>
      </c>
      <c r="D19301" s="159">
        <v>1</v>
      </c>
    </row>
    <row r="19302" spans="3:4" x14ac:dyDescent="0.25">
      <c r="C19302" s="159" t="s">
        <v>36149</v>
      </c>
      <c r="D19302" s="159">
        <v>1</v>
      </c>
    </row>
    <row r="19303" spans="3:4" x14ac:dyDescent="0.25">
      <c r="C19303" s="159" t="s">
        <v>36150</v>
      </c>
      <c r="D19303" s="159">
        <v>1</v>
      </c>
    </row>
    <row r="19304" spans="3:4" x14ac:dyDescent="0.25">
      <c r="C19304" s="159" t="s">
        <v>36151</v>
      </c>
      <c r="D19304" s="159">
        <v>1</v>
      </c>
    </row>
    <row r="19305" spans="3:4" x14ac:dyDescent="0.25">
      <c r="C19305" s="159" t="s">
        <v>36152</v>
      </c>
      <c r="D19305" s="159">
        <v>1</v>
      </c>
    </row>
    <row r="19306" spans="3:4" x14ac:dyDescent="0.25">
      <c r="C19306" s="159" t="s">
        <v>36153</v>
      </c>
      <c r="D19306" s="159">
        <v>1</v>
      </c>
    </row>
    <row r="19307" spans="3:4" x14ac:dyDescent="0.25">
      <c r="C19307" s="159" t="s">
        <v>36154</v>
      </c>
      <c r="D19307" s="159">
        <v>1</v>
      </c>
    </row>
    <row r="19308" spans="3:4" x14ac:dyDescent="0.25">
      <c r="C19308" s="159" t="s">
        <v>36155</v>
      </c>
      <c r="D19308" s="159">
        <v>1</v>
      </c>
    </row>
    <row r="19309" spans="3:4" x14ac:dyDescent="0.25">
      <c r="C19309" s="159" t="s">
        <v>36156</v>
      </c>
      <c r="D19309" s="159">
        <v>1</v>
      </c>
    </row>
    <row r="19310" spans="3:4" x14ac:dyDescent="0.25">
      <c r="C19310" s="159" t="s">
        <v>36157</v>
      </c>
      <c r="D19310" s="159">
        <v>1</v>
      </c>
    </row>
    <row r="19311" spans="3:4" x14ac:dyDescent="0.25">
      <c r="C19311" s="159" t="s">
        <v>36158</v>
      </c>
      <c r="D19311" s="159">
        <v>1</v>
      </c>
    </row>
    <row r="19312" spans="3:4" x14ac:dyDescent="0.25">
      <c r="C19312" s="159" t="s">
        <v>36159</v>
      </c>
      <c r="D19312" s="159">
        <v>1</v>
      </c>
    </row>
    <row r="19313" spans="3:4" x14ac:dyDescent="0.25">
      <c r="C19313" s="159" t="s">
        <v>36160</v>
      </c>
      <c r="D19313" s="159">
        <v>1</v>
      </c>
    </row>
    <row r="19314" spans="3:4" x14ac:dyDescent="0.25">
      <c r="C19314" s="159" t="s">
        <v>36161</v>
      </c>
      <c r="D19314" s="159">
        <v>1</v>
      </c>
    </row>
    <row r="19315" spans="3:4" x14ac:dyDescent="0.25">
      <c r="C19315" s="159" t="s">
        <v>36162</v>
      </c>
      <c r="D19315" s="159">
        <v>1</v>
      </c>
    </row>
    <row r="19316" spans="3:4" x14ac:dyDescent="0.25">
      <c r="C19316" s="159" t="s">
        <v>36163</v>
      </c>
      <c r="D19316" s="159">
        <v>1</v>
      </c>
    </row>
    <row r="19317" spans="3:4" x14ac:dyDescent="0.25">
      <c r="C19317" s="159" t="s">
        <v>36164</v>
      </c>
      <c r="D19317" s="159">
        <v>1</v>
      </c>
    </row>
    <row r="19318" spans="3:4" x14ac:dyDescent="0.25">
      <c r="C19318" s="159" t="s">
        <v>36165</v>
      </c>
      <c r="D19318" s="159">
        <v>1</v>
      </c>
    </row>
    <row r="19319" spans="3:4" x14ac:dyDescent="0.25">
      <c r="C19319" s="159" t="s">
        <v>36166</v>
      </c>
      <c r="D19319" s="159">
        <v>1</v>
      </c>
    </row>
    <row r="19320" spans="3:4" x14ac:dyDescent="0.25">
      <c r="C19320" s="159" t="s">
        <v>36167</v>
      </c>
      <c r="D19320" s="159">
        <v>1</v>
      </c>
    </row>
    <row r="19321" spans="3:4" x14ac:dyDescent="0.25">
      <c r="C19321" s="159" t="s">
        <v>36168</v>
      </c>
      <c r="D19321" s="159">
        <v>1</v>
      </c>
    </row>
    <row r="19322" spans="3:4" x14ac:dyDescent="0.25">
      <c r="C19322" s="159" t="s">
        <v>36169</v>
      </c>
      <c r="D19322" s="159">
        <v>1</v>
      </c>
    </row>
    <row r="19323" spans="3:4" x14ac:dyDescent="0.25">
      <c r="C19323" s="159" t="s">
        <v>36170</v>
      </c>
      <c r="D19323" s="159">
        <v>1</v>
      </c>
    </row>
    <row r="19324" spans="3:4" x14ac:dyDescent="0.25">
      <c r="C19324" s="159" t="s">
        <v>36171</v>
      </c>
      <c r="D19324" s="159">
        <v>1</v>
      </c>
    </row>
    <row r="19325" spans="3:4" x14ac:dyDescent="0.25">
      <c r="C19325" s="159" t="s">
        <v>36172</v>
      </c>
      <c r="D19325" s="159">
        <v>1</v>
      </c>
    </row>
    <row r="19326" spans="3:4" x14ac:dyDescent="0.25">
      <c r="C19326" s="159" t="s">
        <v>36173</v>
      </c>
      <c r="D19326" s="159">
        <v>1</v>
      </c>
    </row>
    <row r="19327" spans="3:4" x14ac:dyDescent="0.25">
      <c r="C19327" s="159" t="s">
        <v>36174</v>
      </c>
      <c r="D19327" s="159">
        <v>1</v>
      </c>
    </row>
    <row r="19328" spans="3:4" x14ac:dyDescent="0.25">
      <c r="C19328" s="159" t="s">
        <v>36175</v>
      </c>
      <c r="D19328" s="159">
        <v>1</v>
      </c>
    </row>
    <row r="19329" spans="3:4" x14ac:dyDescent="0.25">
      <c r="C19329" s="159" t="s">
        <v>36176</v>
      </c>
      <c r="D19329" s="159">
        <v>1</v>
      </c>
    </row>
    <row r="19330" spans="3:4" x14ac:dyDescent="0.25">
      <c r="C19330" s="159" t="s">
        <v>36177</v>
      </c>
      <c r="D19330" s="159">
        <v>1</v>
      </c>
    </row>
    <row r="19331" spans="3:4" x14ac:dyDescent="0.25">
      <c r="C19331" s="159" t="s">
        <v>36178</v>
      </c>
      <c r="D19331" s="159">
        <v>1</v>
      </c>
    </row>
    <row r="19332" spans="3:4" x14ac:dyDescent="0.25">
      <c r="C19332" s="159" t="s">
        <v>36179</v>
      </c>
      <c r="D19332" s="159">
        <v>1</v>
      </c>
    </row>
    <row r="19333" spans="3:4" x14ac:dyDescent="0.25">
      <c r="C19333" s="159" t="s">
        <v>36180</v>
      </c>
      <c r="D19333" s="159">
        <v>1</v>
      </c>
    </row>
    <row r="19334" spans="3:4" x14ac:dyDescent="0.25">
      <c r="C19334" s="159" t="s">
        <v>36181</v>
      </c>
      <c r="D19334" s="159">
        <v>1</v>
      </c>
    </row>
    <row r="19335" spans="3:4" x14ac:dyDescent="0.25">
      <c r="C19335" s="159" t="s">
        <v>36182</v>
      </c>
      <c r="D19335" s="159">
        <v>1</v>
      </c>
    </row>
    <row r="19336" spans="3:4" x14ac:dyDescent="0.25">
      <c r="C19336" s="159" t="s">
        <v>36183</v>
      </c>
      <c r="D19336" s="159">
        <v>1</v>
      </c>
    </row>
    <row r="19337" spans="3:4" x14ac:dyDescent="0.25">
      <c r="C19337" s="159" t="s">
        <v>36184</v>
      </c>
      <c r="D19337" s="159">
        <v>1</v>
      </c>
    </row>
    <row r="19338" spans="3:4" x14ac:dyDescent="0.25">
      <c r="C19338" s="159" t="s">
        <v>36185</v>
      </c>
      <c r="D19338" s="159">
        <v>1</v>
      </c>
    </row>
    <row r="19339" spans="3:4" x14ac:dyDescent="0.25">
      <c r="C19339" s="159" t="s">
        <v>36186</v>
      </c>
      <c r="D19339" s="159">
        <v>1</v>
      </c>
    </row>
    <row r="19340" spans="3:4" x14ac:dyDescent="0.25">
      <c r="C19340" s="159" t="s">
        <v>36187</v>
      </c>
      <c r="D19340" s="159">
        <v>1</v>
      </c>
    </row>
    <row r="19341" spans="3:4" x14ac:dyDescent="0.25">
      <c r="C19341" s="159" t="s">
        <v>35981</v>
      </c>
      <c r="D19341" s="159">
        <v>1</v>
      </c>
    </row>
    <row r="19342" spans="3:4" x14ac:dyDescent="0.25">
      <c r="C19342" s="159" t="s">
        <v>35982</v>
      </c>
      <c r="D19342" s="159">
        <v>1</v>
      </c>
    </row>
    <row r="19343" spans="3:4" x14ac:dyDescent="0.25">
      <c r="C19343" s="159" t="s">
        <v>35983</v>
      </c>
      <c r="D19343" s="159">
        <v>1</v>
      </c>
    </row>
    <row r="19344" spans="3:4" x14ac:dyDescent="0.25">
      <c r="C19344" s="159" t="s">
        <v>35984</v>
      </c>
      <c r="D19344" s="159">
        <v>1</v>
      </c>
    </row>
    <row r="19345" spans="3:4" x14ac:dyDescent="0.25">
      <c r="C19345" s="159" t="s">
        <v>35985</v>
      </c>
      <c r="D19345" s="159">
        <v>1</v>
      </c>
    </row>
    <row r="19346" spans="3:4" x14ac:dyDescent="0.25">
      <c r="C19346" s="159" t="s">
        <v>35986</v>
      </c>
      <c r="D19346" s="159">
        <v>1</v>
      </c>
    </row>
    <row r="19347" spans="3:4" x14ac:dyDescent="0.25">
      <c r="C19347" s="159" t="s">
        <v>35987</v>
      </c>
      <c r="D19347" s="159">
        <v>1</v>
      </c>
    </row>
    <row r="19348" spans="3:4" x14ac:dyDescent="0.25">
      <c r="C19348" s="159" t="s">
        <v>35988</v>
      </c>
      <c r="D19348" s="159">
        <v>1</v>
      </c>
    </row>
    <row r="19349" spans="3:4" x14ac:dyDescent="0.25">
      <c r="C19349" s="159" t="s">
        <v>35989</v>
      </c>
      <c r="D19349" s="159">
        <v>1</v>
      </c>
    </row>
    <row r="19350" spans="3:4" x14ac:dyDescent="0.25">
      <c r="C19350" s="159" t="s">
        <v>35990</v>
      </c>
      <c r="D19350" s="159">
        <v>1</v>
      </c>
    </row>
    <row r="19351" spans="3:4" x14ac:dyDescent="0.25">
      <c r="C19351" s="159" t="s">
        <v>35991</v>
      </c>
      <c r="D19351" s="159">
        <v>1</v>
      </c>
    </row>
    <row r="19352" spans="3:4" x14ac:dyDescent="0.25">
      <c r="C19352" s="159" t="s">
        <v>35992</v>
      </c>
      <c r="D19352" s="159">
        <v>1</v>
      </c>
    </row>
    <row r="19353" spans="3:4" x14ac:dyDescent="0.25">
      <c r="C19353" s="159" t="s">
        <v>35993</v>
      </c>
      <c r="D19353" s="159">
        <v>1</v>
      </c>
    </row>
    <row r="19354" spans="3:4" x14ac:dyDescent="0.25">
      <c r="C19354" s="159" t="s">
        <v>35994</v>
      </c>
      <c r="D19354" s="159">
        <v>1</v>
      </c>
    </row>
    <row r="19355" spans="3:4" x14ac:dyDescent="0.25">
      <c r="C19355" s="159" t="s">
        <v>35995</v>
      </c>
      <c r="D19355" s="159">
        <v>1</v>
      </c>
    </row>
    <row r="19356" spans="3:4" x14ac:dyDescent="0.25">
      <c r="C19356" s="159" t="s">
        <v>35996</v>
      </c>
      <c r="D19356" s="159">
        <v>1</v>
      </c>
    </row>
    <row r="19357" spans="3:4" x14ac:dyDescent="0.25">
      <c r="C19357" s="159" t="s">
        <v>35997</v>
      </c>
      <c r="D19357" s="159">
        <v>1</v>
      </c>
    </row>
    <row r="19358" spans="3:4" x14ac:dyDescent="0.25">
      <c r="C19358" s="159" t="s">
        <v>35998</v>
      </c>
      <c r="D19358" s="159">
        <v>1</v>
      </c>
    </row>
    <row r="19359" spans="3:4" x14ac:dyDescent="0.25">
      <c r="C19359" s="159" t="s">
        <v>35999</v>
      </c>
      <c r="D19359" s="159">
        <v>1</v>
      </c>
    </row>
    <row r="19360" spans="3:4" x14ac:dyDescent="0.25">
      <c r="C19360" s="159" t="s">
        <v>36000</v>
      </c>
      <c r="D19360" s="159">
        <v>1</v>
      </c>
    </row>
    <row r="19361" spans="3:4" x14ac:dyDescent="0.25">
      <c r="C19361" s="159" t="s">
        <v>36001</v>
      </c>
      <c r="D19361" s="159">
        <v>1</v>
      </c>
    </row>
    <row r="19362" spans="3:4" x14ac:dyDescent="0.25">
      <c r="C19362" s="159" t="s">
        <v>36002</v>
      </c>
      <c r="D19362" s="159">
        <v>1</v>
      </c>
    </row>
    <row r="19363" spans="3:4" x14ac:dyDescent="0.25">
      <c r="C19363" s="159" t="s">
        <v>36003</v>
      </c>
      <c r="D19363" s="159">
        <v>1</v>
      </c>
    </row>
    <row r="19364" spans="3:4" x14ac:dyDescent="0.25">
      <c r="C19364" s="159" t="s">
        <v>36004</v>
      </c>
      <c r="D19364" s="159">
        <v>1</v>
      </c>
    </row>
    <row r="19365" spans="3:4" x14ac:dyDescent="0.25">
      <c r="C19365" s="159" t="s">
        <v>36005</v>
      </c>
      <c r="D19365" s="159">
        <v>1</v>
      </c>
    </row>
    <row r="19366" spans="3:4" x14ac:dyDescent="0.25">
      <c r="C19366" s="159" t="s">
        <v>36006</v>
      </c>
      <c r="D19366" s="159">
        <v>1</v>
      </c>
    </row>
    <row r="19367" spans="3:4" x14ac:dyDescent="0.25">
      <c r="C19367" s="159" t="s">
        <v>36007</v>
      </c>
      <c r="D19367" s="159">
        <v>1</v>
      </c>
    </row>
    <row r="19368" spans="3:4" x14ac:dyDescent="0.25">
      <c r="C19368" s="159" t="s">
        <v>36008</v>
      </c>
      <c r="D19368" s="159">
        <v>1</v>
      </c>
    </row>
    <row r="19369" spans="3:4" x14ac:dyDescent="0.25">
      <c r="C19369" s="159" t="s">
        <v>36009</v>
      </c>
      <c r="D19369" s="159">
        <v>1</v>
      </c>
    </row>
    <row r="19370" spans="3:4" x14ac:dyDescent="0.25">
      <c r="C19370" s="159" t="s">
        <v>36010</v>
      </c>
      <c r="D19370" s="159">
        <v>1</v>
      </c>
    </row>
    <row r="19371" spans="3:4" x14ac:dyDescent="0.25">
      <c r="C19371" s="159" t="s">
        <v>36011</v>
      </c>
      <c r="D19371" s="159">
        <v>1</v>
      </c>
    </row>
    <row r="19372" spans="3:4" x14ac:dyDescent="0.25">
      <c r="C19372" s="159" t="s">
        <v>36012</v>
      </c>
      <c r="D19372" s="159">
        <v>1</v>
      </c>
    </row>
    <row r="19373" spans="3:4" x14ac:dyDescent="0.25">
      <c r="C19373" s="159" t="s">
        <v>36013</v>
      </c>
      <c r="D19373" s="159">
        <v>1</v>
      </c>
    </row>
    <row r="19374" spans="3:4" x14ac:dyDescent="0.25">
      <c r="C19374" s="159" t="s">
        <v>36188</v>
      </c>
      <c r="D19374" s="159">
        <v>1</v>
      </c>
    </row>
    <row r="19375" spans="3:4" x14ac:dyDescent="0.25">
      <c r="C19375" s="159" t="s">
        <v>36236</v>
      </c>
      <c r="D19375" s="159">
        <v>1</v>
      </c>
    </row>
    <row r="19376" spans="3:4" x14ac:dyDescent="0.25">
      <c r="C19376" s="159" t="s">
        <v>36237</v>
      </c>
      <c r="D19376" s="159">
        <v>1</v>
      </c>
    </row>
    <row r="19377" spans="3:4" x14ac:dyDescent="0.25">
      <c r="C19377" s="159" t="s">
        <v>36238</v>
      </c>
      <c r="D19377" s="159">
        <v>1</v>
      </c>
    </row>
    <row r="19378" spans="3:4" x14ac:dyDescent="0.25">
      <c r="C19378" s="159" t="s">
        <v>36239</v>
      </c>
      <c r="D19378" s="159">
        <v>1</v>
      </c>
    </row>
    <row r="19379" spans="3:4" x14ac:dyDescent="0.25">
      <c r="C19379" s="159" t="s">
        <v>36240</v>
      </c>
      <c r="D19379" s="159">
        <v>1</v>
      </c>
    </row>
    <row r="19380" spans="3:4" x14ac:dyDescent="0.25">
      <c r="C19380" s="159" t="s">
        <v>36241</v>
      </c>
      <c r="D19380" s="159">
        <v>1</v>
      </c>
    </row>
    <row r="19381" spans="3:4" x14ac:dyDescent="0.25">
      <c r="C19381" s="159" t="s">
        <v>36242</v>
      </c>
      <c r="D19381" s="159">
        <v>1</v>
      </c>
    </row>
    <row r="19382" spans="3:4" x14ac:dyDescent="0.25">
      <c r="C19382" s="159" t="s">
        <v>36243</v>
      </c>
      <c r="D19382" s="159">
        <v>1</v>
      </c>
    </row>
    <row r="19383" spans="3:4" x14ac:dyDescent="0.25">
      <c r="C19383" s="159" t="s">
        <v>36244</v>
      </c>
      <c r="D19383" s="159">
        <v>1</v>
      </c>
    </row>
    <row r="19384" spans="3:4" x14ac:dyDescent="0.25">
      <c r="C19384" s="159" t="s">
        <v>36245</v>
      </c>
      <c r="D19384" s="159">
        <v>1</v>
      </c>
    </row>
    <row r="19385" spans="3:4" x14ac:dyDescent="0.25">
      <c r="C19385" s="159" t="s">
        <v>36246</v>
      </c>
      <c r="D19385" s="159">
        <v>1</v>
      </c>
    </row>
    <row r="19386" spans="3:4" x14ac:dyDescent="0.25">
      <c r="C19386" s="159" t="s">
        <v>36247</v>
      </c>
      <c r="D19386" s="159">
        <v>1</v>
      </c>
    </row>
    <row r="19387" spans="3:4" x14ac:dyDescent="0.25">
      <c r="C19387" s="159" t="s">
        <v>36248</v>
      </c>
      <c r="D19387" s="159">
        <v>1</v>
      </c>
    </row>
    <row r="19388" spans="3:4" x14ac:dyDescent="0.25">
      <c r="C19388" s="159" t="s">
        <v>36249</v>
      </c>
      <c r="D19388" s="159">
        <v>1</v>
      </c>
    </row>
    <row r="19389" spans="3:4" x14ac:dyDescent="0.25">
      <c r="C19389" s="159" t="s">
        <v>36250</v>
      </c>
      <c r="D19389" s="159">
        <v>1</v>
      </c>
    </row>
    <row r="19390" spans="3:4" x14ac:dyDescent="0.25">
      <c r="C19390" s="159" t="s">
        <v>36251</v>
      </c>
      <c r="D19390" s="159">
        <v>1</v>
      </c>
    </row>
    <row r="19391" spans="3:4" x14ac:dyDescent="0.25">
      <c r="C19391" s="159" t="s">
        <v>36252</v>
      </c>
      <c r="D19391" s="159">
        <v>1</v>
      </c>
    </row>
    <row r="19392" spans="3:4" x14ac:dyDescent="0.25">
      <c r="C19392" s="159" t="s">
        <v>36253</v>
      </c>
      <c r="D19392" s="159">
        <v>1</v>
      </c>
    </row>
    <row r="19393" spans="3:4" x14ac:dyDescent="0.25">
      <c r="C19393" s="159" t="s">
        <v>36254</v>
      </c>
      <c r="D19393" s="159">
        <v>1</v>
      </c>
    </row>
    <row r="19394" spans="3:4" x14ac:dyDescent="0.25">
      <c r="C19394" s="159" t="s">
        <v>36255</v>
      </c>
      <c r="D19394" s="159">
        <v>1</v>
      </c>
    </row>
    <row r="19395" spans="3:4" x14ac:dyDescent="0.25">
      <c r="C19395" s="159" t="s">
        <v>36256</v>
      </c>
      <c r="D19395" s="159">
        <v>1</v>
      </c>
    </row>
    <row r="19396" spans="3:4" x14ac:dyDescent="0.25">
      <c r="C19396" s="159" t="s">
        <v>36257</v>
      </c>
      <c r="D19396" s="159">
        <v>1</v>
      </c>
    </row>
    <row r="19397" spans="3:4" x14ac:dyDescent="0.25">
      <c r="C19397" s="159" t="s">
        <v>36258</v>
      </c>
      <c r="D19397" s="159">
        <v>1</v>
      </c>
    </row>
    <row r="19398" spans="3:4" x14ac:dyDescent="0.25">
      <c r="C19398" s="159" t="s">
        <v>36259</v>
      </c>
      <c r="D19398" s="159">
        <v>1</v>
      </c>
    </row>
    <row r="19399" spans="3:4" x14ac:dyDescent="0.25">
      <c r="C19399" s="159" t="s">
        <v>36260</v>
      </c>
      <c r="D19399" s="159">
        <v>1</v>
      </c>
    </row>
    <row r="19400" spans="3:4" x14ac:dyDescent="0.25">
      <c r="C19400" s="159" t="s">
        <v>36261</v>
      </c>
      <c r="D19400" s="159">
        <v>1</v>
      </c>
    </row>
    <row r="19401" spans="3:4" x14ac:dyDescent="0.25">
      <c r="C19401" s="159" t="s">
        <v>36262</v>
      </c>
      <c r="D19401" s="159">
        <v>1</v>
      </c>
    </row>
    <row r="19402" spans="3:4" x14ac:dyDescent="0.25">
      <c r="C19402" s="159" t="s">
        <v>36263</v>
      </c>
      <c r="D19402" s="159">
        <v>1</v>
      </c>
    </row>
    <row r="19403" spans="3:4" x14ac:dyDescent="0.25">
      <c r="C19403" s="159" t="s">
        <v>36264</v>
      </c>
      <c r="D19403" s="159">
        <v>1</v>
      </c>
    </row>
    <row r="19404" spans="3:4" x14ac:dyDescent="0.25">
      <c r="C19404" s="159" t="s">
        <v>36265</v>
      </c>
      <c r="D19404" s="159">
        <v>1</v>
      </c>
    </row>
    <row r="19405" spans="3:4" x14ac:dyDescent="0.25">
      <c r="C19405" s="159" t="s">
        <v>36266</v>
      </c>
      <c r="D19405" s="159">
        <v>1</v>
      </c>
    </row>
    <row r="19406" spans="3:4" x14ac:dyDescent="0.25">
      <c r="C19406" s="159" t="s">
        <v>36267</v>
      </c>
      <c r="D19406" s="159">
        <v>1</v>
      </c>
    </row>
    <row r="19407" spans="3:4" x14ac:dyDescent="0.25">
      <c r="C19407" s="159" t="s">
        <v>36268</v>
      </c>
      <c r="D19407" s="159">
        <v>1</v>
      </c>
    </row>
    <row r="19408" spans="3:4" x14ac:dyDescent="0.25">
      <c r="C19408" s="159" t="s">
        <v>36269</v>
      </c>
      <c r="D19408" s="159">
        <v>1</v>
      </c>
    </row>
    <row r="19409" spans="3:4" x14ac:dyDescent="0.25">
      <c r="C19409" s="159" t="s">
        <v>36270</v>
      </c>
      <c r="D19409" s="159">
        <v>1</v>
      </c>
    </row>
    <row r="19410" spans="3:4" x14ac:dyDescent="0.25">
      <c r="C19410" s="159" t="s">
        <v>36271</v>
      </c>
      <c r="D19410" s="159">
        <v>1</v>
      </c>
    </row>
    <row r="19411" spans="3:4" x14ac:dyDescent="0.25">
      <c r="C19411" s="159" t="s">
        <v>36272</v>
      </c>
      <c r="D19411" s="159">
        <v>1</v>
      </c>
    </row>
    <row r="19412" spans="3:4" x14ac:dyDescent="0.25">
      <c r="C19412" s="159" t="s">
        <v>36273</v>
      </c>
      <c r="D19412" s="159">
        <v>1</v>
      </c>
    </row>
    <row r="19413" spans="3:4" x14ac:dyDescent="0.25">
      <c r="C19413" s="159" t="s">
        <v>36274</v>
      </c>
      <c r="D19413" s="159">
        <v>1</v>
      </c>
    </row>
    <row r="19414" spans="3:4" x14ac:dyDescent="0.25">
      <c r="C19414" s="159" t="s">
        <v>36275</v>
      </c>
      <c r="D19414" s="159">
        <v>1</v>
      </c>
    </row>
    <row r="19415" spans="3:4" x14ac:dyDescent="0.25">
      <c r="C19415" s="159" t="s">
        <v>36276</v>
      </c>
      <c r="D19415" s="159">
        <v>1</v>
      </c>
    </row>
    <row r="19416" spans="3:4" x14ac:dyDescent="0.25">
      <c r="C19416" s="159" t="s">
        <v>36277</v>
      </c>
      <c r="D19416" s="159">
        <v>1</v>
      </c>
    </row>
    <row r="19417" spans="3:4" x14ac:dyDescent="0.25">
      <c r="C19417" s="159" t="s">
        <v>36278</v>
      </c>
      <c r="D19417" s="159">
        <v>1</v>
      </c>
    </row>
    <row r="19418" spans="3:4" x14ac:dyDescent="0.25">
      <c r="C19418" s="159" t="s">
        <v>36279</v>
      </c>
      <c r="D19418" s="159">
        <v>1</v>
      </c>
    </row>
    <row r="19419" spans="3:4" x14ac:dyDescent="0.25">
      <c r="C19419" s="159" t="s">
        <v>36480</v>
      </c>
      <c r="D19419" s="159">
        <v>1</v>
      </c>
    </row>
    <row r="19420" spans="3:4" x14ac:dyDescent="0.25">
      <c r="C19420" s="159" t="s">
        <v>36481</v>
      </c>
      <c r="D19420" s="159">
        <v>1</v>
      </c>
    </row>
    <row r="19421" spans="3:4" x14ac:dyDescent="0.25">
      <c r="C19421" s="159" t="s">
        <v>36482</v>
      </c>
      <c r="D19421" s="159">
        <v>1</v>
      </c>
    </row>
    <row r="19422" spans="3:4" x14ac:dyDescent="0.25">
      <c r="C19422" s="159" t="s">
        <v>36483</v>
      </c>
      <c r="D19422" s="159">
        <v>1</v>
      </c>
    </row>
    <row r="19423" spans="3:4" x14ac:dyDescent="0.25">
      <c r="C19423" s="159" t="s">
        <v>36484</v>
      </c>
      <c r="D19423" s="159">
        <v>1</v>
      </c>
    </row>
    <row r="19424" spans="3:4" x14ac:dyDescent="0.25">
      <c r="C19424" s="159" t="s">
        <v>36485</v>
      </c>
      <c r="D19424" s="159">
        <v>1</v>
      </c>
    </row>
    <row r="19425" spans="3:4" x14ac:dyDescent="0.25">
      <c r="C19425" s="159" t="s">
        <v>36486</v>
      </c>
      <c r="D19425" s="159">
        <v>1</v>
      </c>
    </row>
    <row r="19426" spans="3:4" x14ac:dyDescent="0.25">
      <c r="C19426" s="159" t="s">
        <v>36487</v>
      </c>
      <c r="D19426" s="159">
        <v>1</v>
      </c>
    </row>
    <row r="19427" spans="3:4" x14ac:dyDescent="0.25">
      <c r="C19427" s="159" t="s">
        <v>36075</v>
      </c>
      <c r="D19427" s="159">
        <v>1</v>
      </c>
    </row>
    <row r="19428" spans="3:4" x14ac:dyDescent="0.25">
      <c r="C19428" s="159" t="s">
        <v>36076</v>
      </c>
      <c r="D19428" s="159">
        <v>1</v>
      </c>
    </row>
    <row r="19429" spans="3:4" x14ac:dyDescent="0.25">
      <c r="C19429" s="159" t="s">
        <v>36077</v>
      </c>
      <c r="D19429" s="159">
        <v>1</v>
      </c>
    </row>
    <row r="19430" spans="3:4" x14ac:dyDescent="0.25">
      <c r="C19430" s="159" t="s">
        <v>36078</v>
      </c>
      <c r="D19430" s="159">
        <v>1</v>
      </c>
    </row>
    <row r="19431" spans="3:4" x14ac:dyDescent="0.25">
      <c r="C19431" s="159" t="s">
        <v>36079</v>
      </c>
      <c r="D19431" s="159">
        <v>1</v>
      </c>
    </row>
    <row r="19432" spans="3:4" x14ac:dyDescent="0.25">
      <c r="C19432" s="159" t="s">
        <v>36080</v>
      </c>
      <c r="D19432" s="159">
        <v>1</v>
      </c>
    </row>
    <row r="19433" spans="3:4" x14ac:dyDescent="0.25">
      <c r="C19433" s="159" t="s">
        <v>36280</v>
      </c>
      <c r="D19433" s="159">
        <v>1</v>
      </c>
    </row>
    <row r="19434" spans="3:4" x14ac:dyDescent="0.25">
      <c r="C19434" s="159" t="s">
        <v>36281</v>
      </c>
      <c r="D19434" s="159">
        <v>1</v>
      </c>
    </row>
    <row r="19435" spans="3:4" x14ac:dyDescent="0.25">
      <c r="C19435" s="159" t="s">
        <v>36282</v>
      </c>
      <c r="D19435" s="159">
        <v>1</v>
      </c>
    </row>
    <row r="19436" spans="3:4" x14ac:dyDescent="0.25">
      <c r="C19436" s="159" t="s">
        <v>36283</v>
      </c>
      <c r="D19436" s="159">
        <v>1</v>
      </c>
    </row>
    <row r="19437" spans="3:4" x14ac:dyDescent="0.25">
      <c r="C19437" s="159" t="s">
        <v>36284</v>
      </c>
      <c r="D19437" s="159">
        <v>1</v>
      </c>
    </row>
    <row r="19438" spans="3:4" x14ac:dyDescent="0.25">
      <c r="C19438" s="159" t="s">
        <v>36285</v>
      </c>
      <c r="D19438" s="159">
        <v>1</v>
      </c>
    </row>
    <row r="19439" spans="3:4" x14ac:dyDescent="0.25">
      <c r="C19439" s="159" t="s">
        <v>36286</v>
      </c>
      <c r="D19439" s="159">
        <v>1</v>
      </c>
    </row>
    <row r="19440" spans="3:4" x14ac:dyDescent="0.25">
      <c r="C19440" s="159" t="s">
        <v>36287</v>
      </c>
      <c r="D19440" s="159">
        <v>1</v>
      </c>
    </row>
    <row r="19441" spans="3:4" x14ac:dyDescent="0.25">
      <c r="C19441" s="159" t="s">
        <v>36288</v>
      </c>
      <c r="D19441" s="159">
        <v>1</v>
      </c>
    </row>
    <row r="19442" spans="3:4" x14ac:dyDescent="0.25">
      <c r="C19442" s="159" t="s">
        <v>36289</v>
      </c>
      <c r="D19442" s="159">
        <v>1</v>
      </c>
    </row>
    <row r="19443" spans="3:4" x14ac:dyDescent="0.25">
      <c r="C19443" s="159" t="s">
        <v>36290</v>
      </c>
      <c r="D19443" s="159">
        <v>1</v>
      </c>
    </row>
    <row r="19444" spans="3:4" x14ac:dyDescent="0.25">
      <c r="C19444" s="159" t="s">
        <v>36291</v>
      </c>
      <c r="D19444" s="159">
        <v>1</v>
      </c>
    </row>
    <row r="19445" spans="3:4" x14ac:dyDescent="0.25">
      <c r="C19445" s="159" t="s">
        <v>36292</v>
      </c>
      <c r="D19445" s="159">
        <v>1</v>
      </c>
    </row>
    <row r="19446" spans="3:4" x14ac:dyDescent="0.25">
      <c r="C19446" s="159" t="s">
        <v>36293</v>
      </c>
      <c r="D19446" s="159">
        <v>1</v>
      </c>
    </row>
    <row r="19447" spans="3:4" x14ac:dyDescent="0.25">
      <c r="C19447" s="159" t="s">
        <v>36294</v>
      </c>
      <c r="D19447" s="159">
        <v>1</v>
      </c>
    </row>
    <row r="19448" spans="3:4" x14ac:dyDescent="0.25">
      <c r="C19448" s="159" t="s">
        <v>36295</v>
      </c>
      <c r="D19448" s="159">
        <v>1</v>
      </c>
    </row>
    <row r="19449" spans="3:4" x14ac:dyDescent="0.25">
      <c r="C19449" s="159" t="s">
        <v>36296</v>
      </c>
      <c r="D19449" s="159">
        <v>1</v>
      </c>
    </row>
    <row r="19450" spans="3:4" x14ac:dyDescent="0.25">
      <c r="C19450" s="159" t="s">
        <v>36297</v>
      </c>
      <c r="D19450" s="159">
        <v>1</v>
      </c>
    </row>
    <row r="19451" spans="3:4" x14ac:dyDescent="0.25">
      <c r="C19451" s="159" t="s">
        <v>36298</v>
      </c>
      <c r="D19451" s="159">
        <v>1</v>
      </c>
    </row>
    <row r="19452" spans="3:4" x14ac:dyDescent="0.25">
      <c r="C19452" s="159" t="s">
        <v>36299</v>
      </c>
      <c r="D19452" s="159">
        <v>1</v>
      </c>
    </row>
    <row r="19453" spans="3:4" x14ac:dyDescent="0.25">
      <c r="C19453" s="159" t="s">
        <v>36300</v>
      </c>
      <c r="D19453" s="159">
        <v>1</v>
      </c>
    </row>
    <row r="19454" spans="3:4" x14ac:dyDescent="0.25">
      <c r="C19454" s="159" t="s">
        <v>36301</v>
      </c>
      <c r="D19454" s="159">
        <v>1</v>
      </c>
    </row>
    <row r="19455" spans="3:4" x14ac:dyDescent="0.25">
      <c r="C19455" s="159" t="s">
        <v>36302</v>
      </c>
      <c r="D19455" s="159">
        <v>1</v>
      </c>
    </row>
    <row r="19456" spans="3:4" x14ac:dyDescent="0.25">
      <c r="C19456" s="159" t="s">
        <v>36303</v>
      </c>
      <c r="D19456" s="159">
        <v>1</v>
      </c>
    </row>
    <row r="19457" spans="3:4" x14ac:dyDescent="0.25">
      <c r="C19457" s="159" t="s">
        <v>36304</v>
      </c>
      <c r="D19457" s="159">
        <v>1</v>
      </c>
    </row>
    <row r="19458" spans="3:4" x14ac:dyDescent="0.25">
      <c r="C19458" s="159" t="s">
        <v>36305</v>
      </c>
      <c r="D19458" s="159">
        <v>1</v>
      </c>
    </row>
    <row r="19459" spans="3:4" x14ac:dyDescent="0.25">
      <c r="C19459" s="159" t="s">
        <v>36306</v>
      </c>
      <c r="D19459" s="159">
        <v>1</v>
      </c>
    </row>
    <row r="19460" spans="3:4" x14ac:dyDescent="0.25">
      <c r="C19460" s="159" t="s">
        <v>36307</v>
      </c>
      <c r="D19460" s="159">
        <v>1</v>
      </c>
    </row>
    <row r="19461" spans="3:4" x14ac:dyDescent="0.25">
      <c r="C19461" s="159" t="s">
        <v>36308</v>
      </c>
      <c r="D19461" s="159">
        <v>1</v>
      </c>
    </row>
    <row r="19462" spans="3:4" x14ac:dyDescent="0.25">
      <c r="C19462" s="159" t="s">
        <v>36309</v>
      </c>
      <c r="D19462" s="159">
        <v>1</v>
      </c>
    </row>
    <row r="19463" spans="3:4" x14ac:dyDescent="0.25">
      <c r="C19463" s="159" t="s">
        <v>36310</v>
      </c>
      <c r="D19463" s="159">
        <v>1</v>
      </c>
    </row>
    <row r="19464" spans="3:4" x14ac:dyDescent="0.25">
      <c r="C19464" s="159" t="s">
        <v>36311</v>
      </c>
      <c r="D19464" s="159">
        <v>1</v>
      </c>
    </row>
    <row r="19465" spans="3:4" x14ac:dyDescent="0.25">
      <c r="C19465" s="159" t="s">
        <v>36312</v>
      </c>
      <c r="D19465" s="159">
        <v>1</v>
      </c>
    </row>
    <row r="19466" spans="3:4" x14ac:dyDescent="0.25">
      <c r="C19466" s="159" t="s">
        <v>36313</v>
      </c>
      <c r="D19466" s="159">
        <v>1</v>
      </c>
    </row>
    <row r="19467" spans="3:4" x14ac:dyDescent="0.25">
      <c r="C19467" s="159" t="s">
        <v>36318</v>
      </c>
      <c r="D19467" s="159">
        <v>1</v>
      </c>
    </row>
    <row r="19468" spans="3:4" x14ac:dyDescent="0.25">
      <c r="C19468" s="159" t="s">
        <v>35939</v>
      </c>
      <c r="D19468" s="159">
        <v>1</v>
      </c>
    </row>
    <row r="19469" spans="3:4" x14ac:dyDescent="0.25">
      <c r="C19469" s="159" t="s">
        <v>35940</v>
      </c>
      <c r="D19469" s="159">
        <v>1</v>
      </c>
    </row>
    <row r="19470" spans="3:4" x14ac:dyDescent="0.25">
      <c r="C19470" s="159" t="s">
        <v>35941</v>
      </c>
      <c r="D19470" s="159">
        <v>1</v>
      </c>
    </row>
    <row r="19471" spans="3:4" x14ac:dyDescent="0.25">
      <c r="C19471" s="159" t="s">
        <v>35942</v>
      </c>
      <c r="D19471" s="159">
        <v>1</v>
      </c>
    </row>
    <row r="19472" spans="3:4" x14ac:dyDescent="0.25">
      <c r="C19472" s="159" t="s">
        <v>35943</v>
      </c>
      <c r="D19472" s="159">
        <v>1</v>
      </c>
    </row>
    <row r="19473" spans="3:4" x14ac:dyDescent="0.25">
      <c r="C19473" s="159" t="s">
        <v>35944</v>
      </c>
      <c r="D19473" s="159">
        <v>1</v>
      </c>
    </row>
    <row r="19474" spans="3:4" x14ac:dyDescent="0.25">
      <c r="C19474" s="159" t="s">
        <v>35945</v>
      </c>
      <c r="D19474" s="159">
        <v>1</v>
      </c>
    </row>
    <row r="19475" spans="3:4" x14ac:dyDescent="0.25">
      <c r="C19475" s="159" t="s">
        <v>35946</v>
      </c>
      <c r="D19475" s="159">
        <v>1</v>
      </c>
    </row>
    <row r="19476" spans="3:4" x14ac:dyDescent="0.25">
      <c r="C19476" s="159" t="s">
        <v>35947</v>
      </c>
      <c r="D19476" s="159">
        <v>1</v>
      </c>
    </row>
    <row r="19477" spans="3:4" x14ac:dyDescent="0.25">
      <c r="C19477" s="159" t="s">
        <v>35948</v>
      </c>
      <c r="D19477" s="159">
        <v>1</v>
      </c>
    </row>
    <row r="19478" spans="3:4" x14ac:dyDescent="0.25">
      <c r="C19478" s="159" t="s">
        <v>35949</v>
      </c>
      <c r="D19478" s="159">
        <v>1</v>
      </c>
    </row>
    <row r="19479" spans="3:4" x14ac:dyDescent="0.25">
      <c r="C19479" s="159" t="s">
        <v>35950</v>
      </c>
      <c r="D19479" s="159">
        <v>1</v>
      </c>
    </row>
    <row r="19480" spans="3:4" x14ac:dyDescent="0.25">
      <c r="C19480" s="159" t="s">
        <v>35951</v>
      </c>
      <c r="D19480" s="159">
        <v>1</v>
      </c>
    </row>
    <row r="19481" spans="3:4" x14ac:dyDescent="0.25">
      <c r="C19481" s="159" t="s">
        <v>35952</v>
      </c>
      <c r="D19481" s="159">
        <v>1</v>
      </c>
    </row>
    <row r="19482" spans="3:4" x14ac:dyDescent="0.25">
      <c r="C19482" s="159" t="s">
        <v>35953</v>
      </c>
      <c r="D19482" s="159">
        <v>1</v>
      </c>
    </row>
    <row r="19483" spans="3:4" x14ac:dyDescent="0.25">
      <c r="C19483" s="159" t="s">
        <v>35954</v>
      </c>
      <c r="D19483" s="159">
        <v>1</v>
      </c>
    </row>
    <row r="19484" spans="3:4" x14ac:dyDescent="0.25">
      <c r="C19484" s="159" t="s">
        <v>35955</v>
      </c>
      <c r="D19484" s="159">
        <v>1</v>
      </c>
    </row>
    <row r="19485" spans="3:4" x14ac:dyDescent="0.25">
      <c r="C19485" s="159" t="s">
        <v>35956</v>
      </c>
      <c r="D19485" s="159">
        <v>1</v>
      </c>
    </row>
    <row r="19486" spans="3:4" x14ac:dyDescent="0.25">
      <c r="C19486" s="159" t="s">
        <v>35957</v>
      </c>
      <c r="D19486" s="159">
        <v>1</v>
      </c>
    </row>
    <row r="19487" spans="3:4" x14ac:dyDescent="0.25">
      <c r="C19487" s="159" t="s">
        <v>35958</v>
      </c>
      <c r="D19487" s="159">
        <v>1</v>
      </c>
    </row>
    <row r="19488" spans="3:4" x14ac:dyDescent="0.25">
      <c r="C19488" s="159" t="s">
        <v>35959</v>
      </c>
      <c r="D19488" s="159">
        <v>1</v>
      </c>
    </row>
    <row r="19489" spans="3:4" x14ac:dyDescent="0.25">
      <c r="C19489" s="159" t="s">
        <v>35960</v>
      </c>
      <c r="D19489" s="159">
        <v>1</v>
      </c>
    </row>
    <row r="19490" spans="3:4" x14ac:dyDescent="0.25">
      <c r="C19490" s="159" t="s">
        <v>35961</v>
      </c>
      <c r="D19490" s="159">
        <v>1</v>
      </c>
    </row>
    <row r="19491" spans="3:4" x14ac:dyDescent="0.25">
      <c r="C19491" s="159" t="s">
        <v>35962</v>
      </c>
      <c r="D19491" s="159">
        <v>1</v>
      </c>
    </row>
    <row r="19492" spans="3:4" x14ac:dyDescent="0.25">
      <c r="C19492" s="159" t="s">
        <v>35963</v>
      </c>
      <c r="D19492" s="159">
        <v>1</v>
      </c>
    </row>
    <row r="19493" spans="3:4" x14ac:dyDescent="0.25">
      <c r="C19493" s="159" t="s">
        <v>35964</v>
      </c>
      <c r="D19493" s="159">
        <v>1</v>
      </c>
    </row>
    <row r="19494" spans="3:4" x14ac:dyDescent="0.25">
      <c r="C19494" s="159" t="s">
        <v>35965</v>
      </c>
      <c r="D19494" s="159">
        <v>1</v>
      </c>
    </row>
    <row r="19495" spans="3:4" x14ac:dyDescent="0.25">
      <c r="C19495" s="159" t="s">
        <v>35966</v>
      </c>
      <c r="D19495" s="159">
        <v>1</v>
      </c>
    </row>
    <row r="19496" spans="3:4" x14ac:dyDescent="0.25">
      <c r="C19496" s="159" t="s">
        <v>35967</v>
      </c>
      <c r="D19496" s="159">
        <v>1</v>
      </c>
    </row>
    <row r="19497" spans="3:4" x14ac:dyDescent="0.25">
      <c r="C19497" s="159" t="s">
        <v>35968</v>
      </c>
      <c r="D19497" s="159">
        <v>1</v>
      </c>
    </row>
    <row r="19498" spans="3:4" x14ac:dyDescent="0.25">
      <c r="C19498" s="159" t="s">
        <v>35969</v>
      </c>
      <c r="D19498" s="159">
        <v>1</v>
      </c>
    </row>
    <row r="19499" spans="3:4" x14ac:dyDescent="0.25">
      <c r="C19499" s="159" t="s">
        <v>35970</v>
      </c>
      <c r="D19499" s="159">
        <v>1</v>
      </c>
    </row>
    <row r="19500" spans="3:4" x14ac:dyDescent="0.25">
      <c r="C19500" s="159" t="s">
        <v>35971</v>
      </c>
      <c r="D19500" s="159">
        <v>1</v>
      </c>
    </row>
    <row r="19501" spans="3:4" x14ac:dyDescent="0.25">
      <c r="C19501" s="159" t="s">
        <v>35972</v>
      </c>
      <c r="D19501" s="159">
        <v>1</v>
      </c>
    </row>
    <row r="19502" spans="3:4" x14ac:dyDescent="0.25">
      <c r="C19502" s="159" t="s">
        <v>35973</v>
      </c>
      <c r="D19502" s="159">
        <v>1</v>
      </c>
    </row>
    <row r="19503" spans="3:4" x14ac:dyDescent="0.25">
      <c r="C19503" s="159" t="s">
        <v>35974</v>
      </c>
      <c r="D19503" s="159">
        <v>1</v>
      </c>
    </row>
    <row r="19504" spans="3:4" x14ac:dyDescent="0.25">
      <c r="C19504" s="159" t="s">
        <v>35975</v>
      </c>
      <c r="D19504" s="159">
        <v>1</v>
      </c>
    </row>
    <row r="19505" spans="3:4" x14ac:dyDescent="0.25">
      <c r="C19505" s="159" t="s">
        <v>35976</v>
      </c>
      <c r="D19505" s="159">
        <v>1</v>
      </c>
    </row>
    <row r="19506" spans="3:4" x14ac:dyDescent="0.25">
      <c r="C19506" s="159" t="s">
        <v>35977</v>
      </c>
      <c r="D19506" s="159">
        <v>1</v>
      </c>
    </row>
    <row r="19507" spans="3:4" x14ac:dyDescent="0.25">
      <c r="C19507" s="159" t="s">
        <v>35978</v>
      </c>
      <c r="D19507" s="159">
        <v>1</v>
      </c>
    </row>
    <row r="19508" spans="3:4" x14ac:dyDescent="0.25">
      <c r="C19508" s="159" t="s">
        <v>35979</v>
      </c>
      <c r="D19508" s="159">
        <v>1</v>
      </c>
    </row>
    <row r="19509" spans="3:4" x14ac:dyDescent="0.25">
      <c r="C19509" s="159" t="s">
        <v>35980</v>
      </c>
      <c r="D19509" s="159">
        <v>1</v>
      </c>
    </row>
    <row r="19510" spans="3:4" x14ac:dyDescent="0.25">
      <c r="C19510" s="159" t="s">
        <v>36189</v>
      </c>
      <c r="D19510" s="159">
        <v>1</v>
      </c>
    </row>
    <row r="19511" spans="3:4" x14ac:dyDescent="0.25">
      <c r="C19511" s="159" t="s">
        <v>36190</v>
      </c>
      <c r="D19511" s="159">
        <v>1</v>
      </c>
    </row>
    <row r="19512" spans="3:4" x14ac:dyDescent="0.25">
      <c r="C19512" s="159" t="s">
        <v>36191</v>
      </c>
      <c r="D19512" s="159">
        <v>1</v>
      </c>
    </row>
    <row r="19513" spans="3:4" x14ac:dyDescent="0.25">
      <c r="C19513" s="159" t="s">
        <v>36192</v>
      </c>
      <c r="D19513" s="159">
        <v>1</v>
      </c>
    </row>
    <row r="19514" spans="3:4" x14ac:dyDescent="0.25">
      <c r="C19514" s="159" t="s">
        <v>36193</v>
      </c>
      <c r="D19514" s="159">
        <v>1</v>
      </c>
    </row>
    <row r="19515" spans="3:4" x14ac:dyDescent="0.25">
      <c r="C19515" s="159" t="s">
        <v>36194</v>
      </c>
      <c r="D19515" s="159">
        <v>1</v>
      </c>
    </row>
    <row r="19516" spans="3:4" x14ac:dyDescent="0.25">
      <c r="C19516" s="159" t="s">
        <v>36195</v>
      </c>
      <c r="D19516" s="159">
        <v>1</v>
      </c>
    </row>
    <row r="19517" spans="3:4" x14ac:dyDescent="0.25">
      <c r="C19517" s="159" t="s">
        <v>36196</v>
      </c>
      <c r="D19517" s="159">
        <v>1</v>
      </c>
    </row>
    <row r="19518" spans="3:4" x14ac:dyDescent="0.25">
      <c r="C19518" s="159" t="s">
        <v>36197</v>
      </c>
      <c r="D19518" s="159">
        <v>1</v>
      </c>
    </row>
    <row r="19519" spans="3:4" x14ac:dyDescent="0.25">
      <c r="C19519" s="159" t="s">
        <v>36198</v>
      </c>
      <c r="D19519" s="159">
        <v>1</v>
      </c>
    </row>
    <row r="19520" spans="3:4" x14ac:dyDescent="0.25">
      <c r="C19520" s="159" t="s">
        <v>36199</v>
      </c>
      <c r="D19520" s="159">
        <v>1</v>
      </c>
    </row>
    <row r="19521" spans="3:4" x14ac:dyDescent="0.25">
      <c r="C19521" s="159" t="s">
        <v>36200</v>
      </c>
      <c r="D19521" s="159">
        <v>1</v>
      </c>
    </row>
    <row r="19522" spans="3:4" x14ac:dyDescent="0.25">
      <c r="C19522" s="159" t="s">
        <v>36201</v>
      </c>
      <c r="D19522" s="159">
        <v>1</v>
      </c>
    </row>
    <row r="19523" spans="3:4" x14ac:dyDescent="0.25">
      <c r="C19523" s="159" t="s">
        <v>36202</v>
      </c>
      <c r="D19523" s="159">
        <v>1</v>
      </c>
    </row>
    <row r="19524" spans="3:4" x14ac:dyDescent="0.25">
      <c r="C19524" s="159" t="s">
        <v>36203</v>
      </c>
      <c r="D19524" s="159">
        <v>1</v>
      </c>
    </row>
    <row r="19525" spans="3:4" x14ac:dyDescent="0.25">
      <c r="C19525" s="159" t="s">
        <v>36204</v>
      </c>
      <c r="D19525" s="159">
        <v>1</v>
      </c>
    </row>
    <row r="19526" spans="3:4" x14ac:dyDescent="0.25">
      <c r="C19526" s="159" t="s">
        <v>36205</v>
      </c>
      <c r="D19526" s="159">
        <v>1</v>
      </c>
    </row>
    <row r="19527" spans="3:4" x14ac:dyDescent="0.25">
      <c r="C19527" s="159" t="s">
        <v>36206</v>
      </c>
      <c r="D19527" s="159">
        <v>1</v>
      </c>
    </row>
    <row r="19528" spans="3:4" x14ac:dyDescent="0.25">
      <c r="C19528" s="159" t="s">
        <v>36207</v>
      </c>
      <c r="D19528" s="159">
        <v>1</v>
      </c>
    </row>
    <row r="19529" spans="3:4" x14ac:dyDescent="0.25">
      <c r="C19529" s="159" t="s">
        <v>36208</v>
      </c>
      <c r="D19529" s="159">
        <v>1</v>
      </c>
    </row>
    <row r="19530" spans="3:4" x14ac:dyDescent="0.25">
      <c r="C19530" s="159" t="s">
        <v>36209</v>
      </c>
      <c r="D19530" s="159">
        <v>1</v>
      </c>
    </row>
    <row r="19531" spans="3:4" x14ac:dyDescent="0.25">
      <c r="C19531" s="159" t="s">
        <v>36210</v>
      </c>
      <c r="D19531" s="159">
        <v>1</v>
      </c>
    </row>
    <row r="19532" spans="3:4" x14ac:dyDescent="0.25">
      <c r="C19532" s="159" t="s">
        <v>36211</v>
      </c>
      <c r="D19532" s="159">
        <v>1</v>
      </c>
    </row>
    <row r="19533" spans="3:4" x14ac:dyDescent="0.25">
      <c r="C19533" s="159" t="s">
        <v>36212</v>
      </c>
      <c r="D19533" s="159">
        <v>1</v>
      </c>
    </row>
    <row r="19534" spans="3:4" x14ac:dyDescent="0.25">
      <c r="C19534" s="159" t="s">
        <v>36213</v>
      </c>
      <c r="D19534" s="159">
        <v>1</v>
      </c>
    </row>
    <row r="19535" spans="3:4" x14ac:dyDescent="0.25">
      <c r="C19535" s="159" t="s">
        <v>36214</v>
      </c>
      <c r="D19535" s="159">
        <v>1</v>
      </c>
    </row>
    <row r="19536" spans="3:4" x14ac:dyDescent="0.25">
      <c r="C19536" s="159" t="s">
        <v>36215</v>
      </c>
      <c r="D19536" s="159">
        <v>1</v>
      </c>
    </row>
    <row r="19537" spans="3:4" x14ac:dyDescent="0.25">
      <c r="C19537" s="159" t="s">
        <v>36216</v>
      </c>
      <c r="D19537" s="159">
        <v>1</v>
      </c>
    </row>
    <row r="19538" spans="3:4" x14ac:dyDescent="0.25">
      <c r="C19538" s="159" t="s">
        <v>36217</v>
      </c>
      <c r="D19538" s="159">
        <v>1</v>
      </c>
    </row>
    <row r="19539" spans="3:4" x14ac:dyDescent="0.25">
      <c r="C19539" s="159" t="s">
        <v>36218</v>
      </c>
      <c r="D19539" s="159">
        <v>1</v>
      </c>
    </row>
    <row r="19540" spans="3:4" x14ac:dyDescent="0.25">
      <c r="C19540" s="159" t="s">
        <v>36219</v>
      </c>
      <c r="D19540" s="159">
        <v>1</v>
      </c>
    </row>
    <row r="19541" spans="3:4" x14ac:dyDescent="0.25">
      <c r="C19541" s="159" t="s">
        <v>36220</v>
      </c>
      <c r="D19541" s="159">
        <v>1</v>
      </c>
    </row>
    <row r="19542" spans="3:4" x14ac:dyDescent="0.25">
      <c r="C19542" s="159" t="s">
        <v>36221</v>
      </c>
      <c r="D19542" s="159">
        <v>1</v>
      </c>
    </row>
    <row r="19543" spans="3:4" x14ac:dyDescent="0.25">
      <c r="C19543" s="159" t="s">
        <v>36222</v>
      </c>
      <c r="D19543" s="159">
        <v>1</v>
      </c>
    </row>
    <row r="19544" spans="3:4" x14ac:dyDescent="0.25">
      <c r="C19544" s="159" t="s">
        <v>36223</v>
      </c>
      <c r="D19544" s="159">
        <v>1</v>
      </c>
    </row>
    <row r="19545" spans="3:4" x14ac:dyDescent="0.25">
      <c r="C19545" s="159" t="s">
        <v>36224</v>
      </c>
      <c r="D19545" s="159">
        <v>1</v>
      </c>
    </row>
    <row r="19546" spans="3:4" x14ac:dyDescent="0.25">
      <c r="C19546" s="159" t="s">
        <v>36225</v>
      </c>
      <c r="D19546" s="159">
        <v>1</v>
      </c>
    </row>
    <row r="19547" spans="3:4" x14ac:dyDescent="0.25">
      <c r="C19547" s="159" t="s">
        <v>36226</v>
      </c>
      <c r="D19547" s="159">
        <v>1</v>
      </c>
    </row>
    <row r="19548" spans="3:4" x14ac:dyDescent="0.25">
      <c r="C19548" s="159" t="s">
        <v>36227</v>
      </c>
      <c r="D19548" s="159">
        <v>1</v>
      </c>
    </row>
    <row r="19549" spans="3:4" x14ac:dyDescent="0.25">
      <c r="C19549" s="159" t="s">
        <v>36228</v>
      </c>
      <c r="D19549" s="159">
        <v>1</v>
      </c>
    </row>
    <row r="19550" spans="3:4" x14ac:dyDescent="0.25">
      <c r="C19550" s="159" t="s">
        <v>36229</v>
      </c>
      <c r="D19550" s="159">
        <v>1</v>
      </c>
    </row>
    <row r="19551" spans="3:4" x14ac:dyDescent="0.25">
      <c r="C19551" s="159" t="s">
        <v>36230</v>
      </c>
      <c r="D19551" s="159">
        <v>1</v>
      </c>
    </row>
    <row r="19552" spans="3:4" x14ac:dyDescent="0.25">
      <c r="C19552" s="159" t="s">
        <v>36231</v>
      </c>
      <c r="D19552" s="159">
        <v>1</v>
      </c>
    </row>
    <row r="19553" spans="3:4" x14ac:dyDescent="0.25">
      <c r="C19553" s="159" t="s">
        <v>36232</v>
      </c>
      <c r="D19553" s="159">
        <v>1</v>
      </c>
    </row>
    <row r="19554" spans="3:4" x14ac:dyDescent="0.25">
      <c r="C19554" s="159" t="s">
        <v>36233</v>
      </c>
      <c r="D19554" s="159">
        <v>1</v>
      </c>
    </row>
    <row r="19555" spans="3:4" x14ac:dyDescent="0.25">
      <c r="C19555" s="159" t="s">
        <v>36234</v>
      </c>
      <c r="D19555" s="159">
        <v>1</v>
      </c>
    </row>
    <row r="19556" spans="3:4" x14ac:dyDescent="0.25">
      <c r="C19556" s="159" t="s">
        <v>36235</v>
      </c>
      <c r="D19556" s="159">
        <v>1</v>
      </c>
    </row>
    <row r="19557" spans="3:4" x14ac:dyDescent="0.25">
      <c r="C19557" s="159" t="s">
        <v>36014</v>
      </c>
      <c r="D19557" s="159">
        <v>1</v>
      </c>
    </row>
    <row r="19558" spans="3:4" x14ac:dyDescent="0.25">
      <c r="C19558" s="159" t="s">
        <v>36015</v>
      </c>
      <c r="D19558" s="159">
        <v>1</v>
      </c>
    </row>
    <row r="19559" spans="3:4" x14ac:dyDescent="0.25">
      <c r="C19559" s="159" t="s">
        <v>36016</v>
      </c>
      <c r="D19559" s="159">
        <v>1</v>
      </c>
    </row>
    <row r="19560" spans="3:4" x14ac:dyDescent="0.25">
      <c r="C19560" s="159" t="s">
        <v>36017</v>
      </c>
      <c r="D19560" s="159">
        <v>1</v>
      </c>
    </row>
    <row r="19561" spans="3:4" x14ac:dyDescent="0.25">
      <c r="C19561" s="159" t="s">
        <v>36018</v>
      </c>
      <c r="D19561" s="159">
        <v>1</v>
      </c>
    </row>
    <row r="19562" spans="3:4" x14ac:dyDescent="0.25">
      <c r="C19562" s="159" t="s">
        <v>36019</v>
      </c>
      <c r="D19562" s="159">
        <v>1</v>
      </c>
    </row>
    <row r="19563" spans="3:4" x14ac:dyDescent="0.25">
      <c r="C19563" s="159" t="s">
        <v>36020</v>
      </c>
      <c r="D19563" s="159">
        <v>1</v>
      </c>
    </row>
    <row r="19564" spans="3:4" x14ac:dyDescent="0.25">
      <c r="C19564" s="159" t="s">
        <v>36021</v>
      </c>
      <c r="D19564" s="159">
        <v>1</v>
      </c>
    </row>
    <row r="19565" spans="3:4" x14ac:dyDescent="0.25">
      <c r="C19565" s="159" t="s">
        <v>36022</v>
      </c>
      <c r="D19565" s="159">
        <v>1</v>
      </c>
    </row>
    <row r="19566" spans="3:4" x14ac:dyDescent="0.25">
      <c r="C19566" s="159" t="s">
        <v>36023</v>
      </c>
      <c r="D19566" s="159">
        <v>1</v>
      </c>
    </row>
    <row r="19567" spans="3:4" x14ac:dyDescent="0.25">
      <c r="C19567" s="159" t="s">
        <v>36024</v>
      </c>
      <c r="D19567" s="159">
        <v>1</v>
      </c>
    </row>
    <row r="19568" spans="3:4" x14ac:dyDescent="0.25">
      <c r="C19568" s="159" t="s">
        <v>36025</v>
      </c>
      <c r="D19568" s="159">
        <v>1</v>
      </c>
    </row>
    <row r="19569" spans="3:4" x14ac:dyDescent="0.25">
      <c r="C19569" s="159" t="s">
        <v>36026</v>
      </c>
      <c r="D19569" s="159">
        <v>1</v>
      </c>
    </row>
    <row r="19570" spans="3:4" x14ac:dyDescent="0.25">
      <c r="C19570" s="159" t="s">
        <v>36027</v>
      </c>
      <c r="D19570" s="159">
        <v>1</v>
      </c>
    </row>
    <row r="19571" spans="3:4" x14ac:dyDescent="0.25">
      <c r="C19571" s="159" t="s">
        <v>36028</v>
      </c>
      <c r="D19571" s="159">
        <v>1</v>
      </c>
    </row>
    <row r="19572" spans="3:4" x14ac:dyDescent="0.25">
      <c r="C19572" s="159" t="s">
        <v>36029</v>
      </c>
      <c r="D19572" s="159">
        <v>1</v>
      </c>
    </row>
    <row r="19573" spans="3:4" x14ac:dyDescent="0.25">
      <c r="C19573" s="159" t="s">
        <v>36030</v>
      </c>
      <c r="D19573" s="159">
        <v>1</v>
      </c>
    </row>
    <row r="19574" spans="3:4" x14ac:dyDescent="0.25">
      <c r="C19574" s="159" t="s">
        <v>36031</v>
      </c>
      <c r="D19574" s="159">
        <v>1</v>
      </c>
    </row>
    <row r="19575" spans="3:4" x14ac:dyDescent="0.25">
      <c r="C19575" s="159" t="s">
        <v>36032</v>
      </c>
      <c r="D19575" s="159">
        <v>1</v>
      </c>
    </row>
    <row r="19576" spans="3:4" x14ac:dyDescent="0.25">
      <c r="C19576" s="159" t="s">
        <v>36033</v>
      </c>
      <c r="D19576" s="159">
        <v>1</v>
      </c>
    </row>
    <row r="19577" spans="3:4" x14ac:dyDescent="0.25">
      <c r="C19577" s="159" t="s">
        <v>36034</v>
      </c>
      <c r="D19577" s="159">
        <v>1</v>
      </c>
    </row>
    <row r="19578" spans="3:4" x14ac:dyDescent="0.25">
      <c r="C19578" s="159" t="s">
        <v>36035</v>
      </c>
      <c r="D19578" s="159">
        <v>1</v>
      </c>
    </row>
    <row r="19579" spans="3:4" x14ac:dyDescent="0.25">
      <c r="C19579" s="159" t="s">
        <v>36036</v>
      </c>
      <c r="D19579" s="159">
        <v>1</v>
      </c>
    </row>
    <row r="19580" spans="3:4" x14ac:dyDescent="0.25">
      <c r="C19580" s="159" t="s">
        <v>36037</v>
      </c>
      <c r="D19580" s="159">
        <v>1</v>
      </c>
    </row>
    <row r="19581" spans="3:4" x14ac:dyDescent="0.25">
      <c r="C19581" s="159" t="s">
        <v>36038</v>
      </c>
      <c r="D19581" s="159">
        <v>1</v>
      </c>
    </row>
    <row r="19582" spans="3:4" x14ac:dyDescent="0.25">
      <c r="C19582" s="159" t="s">
        <v>36039</v>
      </c>
      <c r="D19582" s="159">
        <v>1</v>
      </c>
    </row>
    <row r="19583" spans="3:4" x14ac:dyDescent="0.25">
      <c r="C19583" s="159" t="s">
        <v>36040</v>
      </c>
      <c r="D19583" s="159">
        <v>1</v>
      </c>
    </row>
    <row r="19584" spans="3:4" x14ac:dyDescent="0.25">
      <c r="C19584" s="159" t="s">
        <v>36041</v>
      </c>
      <c r="D19584" s="159">
        <v>1</v>
      </c>
    </row>
    <row r="19585" spans="3:4" x14ac:dyDescent="0.25">
      <c r="C19585" s="159" t="s">
        <v>36042</v>
      </c>
      <c r="D19585" s="159">
        <v>1</v>
      </c>
    </row>
    <row r="19586" spans="3:4" x14ac:dyDescent="0.25">
      <c r="C19586" s="159" t="s">
        <v>36043</v>
      </c>
      <c r="D19586" s="159">
        <v>1</v>
      </c>
    </row>
    <row r="19587" spans="3:4" x14ac:dyDescent="0.25">
      <c r="C19587" s="159" t="s">
        <v>36044</v>
      </c>
      <c r="D19587" s="159">
        <v>1</v>
      </c>
    </row>
    <row r="19588" spans="3:4" x14ac:dyDescent="0.25">
      <c r="C19588" s="159" t="s">
        <v>36045</v>
      </c>
      <c r="D19588" s="159">
        <v>1</v>
      </c>
    </row>
    <row r="19589" spans="3:4" x14ac:dyDescent="0.25">
      <c r="C19589" s="159" t="s">
        <v>36046</v>
      </c>
      <c r="D19589" s="159">
        <v>1</v>
      </c>
    </row>
    <row r="19590" spans="3:4" x14ac:dyDescent="0.25">
      <c r="C19590" s="159" t="s">
        <v>36047</v>
      </c>
      <c r="D19590" s="159">
        <v>1</v>
      </c>
    </row>
    <row r="19591" spans="3:4" x14ac:dyDescent="0.25">
      <c r="C19591" s="159" t="s">
        <v>36048</v>
      </c>
      <c r="D19591" s="159">
        <v>1</v>
      </c>
    </row>
    <row r="19592" spans="3:4" x14ac:dyDescent="0.25">
      <c r="C19592" s="159" t="s">
        <v>36049</v>
      </c>
      <c r="D19592" s="159">
        <v>1</v>
      </c>
    </row>
    <row r="19593" spans="3:4" x14ac:dyDescent="0.25">
      <c r="C19593" s="159" t="s">
        <v>36050</v>
      </c>
      <c r="D19593" s="159">
        <v>1</v>
      </c>
    </row>
    <row r="19594" spans="3:4" x14ac:dyDescent="0.25">
      <c r="C19594" s="159" t="s">
        <v>36051</v>
      </c>
      <c r="D19594" s="159">
        <v>1</v>
      </c>
    </row>
    <row r="19595" spans="3:4" x14ac:dyDescent="0.25">
      <c r="C19595" s="159" t="s">
        <v>36052</v>
      </c>
      <c r="D19595" s="159">
        <v>1</v>
      </c>
    </row>
    <row r="19596" spans="3:4" x14ac:dyDescent="0.25">
      <c r="C19596" s="159" t="s">
        <v>36053</v>
      </c>
      <c r="D19596" s="159">
        <v>1</v>
      </c>
    </row>
    <row r="19597" spans="3:4" x14ac:dyDescent="0.25">
      <c r="C19597" s="159" t="s">
        <v>36054</v>
      </c>
      <c r="D19597" s="159">
        <v>1</v>
      </c>
    </row>
    <row r="19598" spans="3:4" x14ac:dyDescent="0.25">
      <c r="C19598" s="159" t="s">
        <v>36055</v>
      </c>
      <c r="D19598" s="159">
        <v>1</v>
      </c>
    </row>
    <row r="19599" spans="3:4" x14ac:dyDescent="0.25">
      <c r="C19599" s="159" t="s">
        <v>36056</v>
      </c>
      <c r="D19599" s="159">
        <v>1</v>
      </c>
    </row>
    <row r="19600" spans="3:4" x14ac:dyDescent="0.25">
      <c r="C19600" s="159" t="s">
        <v>36057</v>
      </c>
      <c r="D19600" s="159">
        <v>1</v>
      </c>
    </row>
    <row r="19601" spans="3:4" x14ac:dyDescent="0.25">
      <c r="C19601" s="159" t="s">
        <v>36058</v>
      </c>
      <c r="D19601" s="159">
        <v>1</v>
      </c>
    </row>
    <row r="19602" spans="3:4" x14ac:dyDescent="0.25">
      <c r="C19602" s="159" t="s">
        <v>36059</v>
      </c>
      <c r="D19602" s="159">
        <v>1</v>
      </c>
    </row>
    <row r="19603" spans="3:4" x14ac:dyDescent="0.25">
      <c r="C19603" s="159" t="s">
        <v>36060</v>
      </c>
      <c r="D19603" s="159">
        <v>1</v>
      </c>
    </row>
    <row r="19604" spans="3:4" x14ac:dyDescent="0.25">
      <c r="C19604" s="159" t="s">
        <v>36061</v>
      </c>
      <c r="D19604" s="159">
        <v>1</v>
      </c>
    </row>
    <row r="19605" spans="3:4" x14ac:dyDescent="0.25">
      <c r="C19605" s="159" t="s">
        <v>36062</v>
      </c>
      <c r="D19605" s="159">
        <v>1</v>
      </c>
    </row>
    <row r="19606" spans="3:4" x14ac:dyDescent="0.25">
      <c r="C19606" s="159" t="s">
        <v>36063</v>
      </c>
      <c r="D19606" s="159">
        <v>1</v>
      </c>
    </row>
    <row r="19607" spans="3:4" x14ac:dyDescent="0.25">
      <c r="C19607" s="159" t="s">
        <v>36064</v>
      </c>
      <c r="D19607" s="159">
        <v>1</v>
      </c>
    </row>
    <row r="19608" spans="3:4" x14ac:dyDescent="0.25">
      <c r="C19608" s="159" t="s">
        <v>36065</v>
      </c>
      <c r="D19608" s="159">
        <v>1</v>
      </c>
    </row>
    <row r="19609" spans="3:4" x14ac:dyDescent="0.25">
      <c r="C19609" s="159" t="s">
        <v>36066</v>
      </c>
      <c r="D19609" s="159">
        <v>1</v>
      </c>
    </row>
    <row r="19610" spans="3:4" x14ac:dyDescent="0.25">
      <c r="C19610" s="159" t="s">
        <v>36067</v>
      </c>
      <c r="D19610" s="159">
        <v>1</v>
      </c>
    </row>
    <row r="19611" spans="3:4" x14ac:dyDescent="0.25">
      <c r="C19611" s="159" t="s">
        <v>36068</v>
      </c>
      <c r="D19611" s="159">
        <v>1</v>
      </c>
    </row>
    <row r="19612" spans="3:4" x14ac:dyDescent="0.25">
      <c r="C19612" s="159" t="s">
        <v>36069</v>
      </c>
      <c r="D19612" s="159">
        <v>1</v>
      </c>
    </row>
    <row r="19613" spans="3:4" x14ac:dyDescent="0.25">
      <c r="C19613" s="159" t="s">
        <v>36070</v>
      </c>
      <c r="D19613" s="159">
        <v>1</v>
      </c>
    </row>
    <row r="19614" spans="3:4" x14ac:dyDescent="0.25">
      <c r="C19614" s="159" t="s">
        <v>36071</v>
      </c>
      <c r="D19614" s="159">
        <v>1</v>
      </c>
    </row>
    <row r="19615" spans="3:4" x14ac:dyDescent="0.25">
      <c r="C19615" s="159" t="s">
        <v>36072</v>
      </c>
      <c r="D19615" s="159">
        <v>1</v>
      </c>
    </row>
    <row r="19616" spans="3:4" x14ac:dyDescent="0.25">
      <c r="C19616" s="159" t="s">
        <v>36073</v>
      </c>
      <c r="D19616" s="159">
        <v>1</v>
      </c>
    </row>
    <row r="19617" spans="3:4" x14ac:dyDescent="0.25">
      <c r="C19617" s="159" t="s">
        <v>36074</v>
      </c>
      <c r="D19617" s="159">
        <v>1</v>
      </c>
    </row>
    <row r="19618" spans="3:4" x14ac:dyDescent="0.25">
      <c r="C19618" s="159" t="s">
        <v>36314</v>
      </c>
      <c r="D19618" s="159">
        <v>1</v>
      </c>
    </row>
    <row r="19619" spans="3:4" x14ac:dyDescent="0.25">
      <c r="C19619" s="159" t="s">
        <v>36315</v>
      </c>
      <c r="D19619" s="159">
        <v>1</v>
      </c>
    </row>
    <row r="19620" spans="3:4" x14ac:dyDescent="0.25">
      <c r="C19620" s="159" t="s">
        <v>36316</v>
      </c>
      <c r="D19620" s="159">
        <v>1</v>
      </c>
    </row>
    <row r="19621" spans="3:4" x14ac:dyDescent="0.25">
      <c r="C19621" s="159" t="s">
        <v>36317</v>
      </c>
      <c r="D19621" s="159">
        <v>1</v>
      </c>
    </row>
    <row r="19622" spans="3:4" x14ac:dyDescent="0.25">
      <c r="C19622" s="159" t="s">
        <v>36352</v>
      </c>
      <c r="D19622" s="159">
        <v>1</v>
      </c>
    </row>
    <row r="19623" spans="3:4" x14ac:dyDescent="0.25">
      <c r="C19623" s="159" t="s">
        <v>36353</v>
      </c>
      <c r="D19623" s="159">
        <v>1</v>
      </c>
    </row>
    <row r="19624" spans="3:4" x14ac:dyDescent="0.25">
      <c r="C19624" s="159" t="s">
        <v>36354</v>
      </c>
      <c r="D19624" s="159">
        <v>1</v>
      </c>
    </row>
    <row r="19625" spans="3:4" x14ac:dyDescent="0.25">
      <c r="C19625" s="159" t="s">
        <v>36355</v>
      </c>
      <c r="D19625" s="159">
        <v>1</v>
      </c>
    </row>
    <row r="19626" spans="3:4" x14ac:dyDescent="0.25">
      <c r="C19626" s="159" t="s">
        <v>36356</v>
      </c>
      <c r="D19626" s="159">
        <v>1</v>
      </c>
    </row>
    <row r="19627" spans="3:4" x14ac:dyDescent="0.25">
      <c r="C19627" s="159" t="s">
        <v>36357</v>
      </c>
      <c r="D19627" s="159">
        <v>1</v>
      </c>
    </row>
    <row r="19628" spans="3:4" x14ac:dyDescent="0.25">
      <c r="C19628" s="159" t="s">
        <v>36358</v>
      </c>
      <c r="D19628" s="159">
        <v>1</v>
      </c>
    </row>
    <row r="19629" spans="3:4" x14ac:dyDescent="0.25">
      <c r="C19629" s="159" t="s">
        <v>36359</v>
      </c>
      <c r="D19629" s="159">
        <v>1</v>
      </c>
    </row>
    <row r="19630" spans="3:4" x14ac:dyDescent="0.25">
      <c r="C19630" s="159" t="s">
        <v>36360</v>
      </c>
      <c r="D19630" s="159">
        <v>1</v>
      </c>
    </row>
    <row r="19631" spans="3:4" x14ac:dyDescent="0.25">
      <c r="C19631" s="159" t="s">
        <v>36361</v>
      </c>
      <c r="D19631" s="159">
        <v>1</v>
      </c>
    </row>
    <row r="19632" spans="3:4" x14ac:dyDescent="0.25">
      <c r="C19632" s="159" t="s">
        <v>36362</v>
      </c>
      <c r="D19632" s="159">
        <v>1</v>
      </c>
    </row>
    <row r="19633" spans="3:4" x14ac:dyDescent="0.25">
      <c r="C19633" s="159" t="s">
        <v>36363</v>
      </c>
      <c r="D19633" s="159">
        <v>1</v>
      </c>
    </row>
    <row r="19634" spans="3:4" x14ac:dyDescent="0.25">
      <c r="C19634" s="159" t="s">
        <v>36364</v>
      </c>
      <c r="D19634" s="159">
        <v>1</v>
      </c>
    </row>
    <row r="19635" spans="3:4" x14ac:dyDescent="0.25">
      <c r="C19635" s="159" t="s">
        <v>36365</v>
      </c>
      <c r="D19635" s="159">
        <v>1</v>
      </c>
    </row>
    <row r="19636" spans="3:4" x14ac:dyDescent="0.25">
      <c r="C19636" s="159" t="s">
        <v>36366</v>
      </c>
      <c r="D19636" s="159">
        <v>1</v>
      </c>
    </row>
    <row r="19637" spans="3:4" x14ac:dyDescent="0.25">
      <c r="C19637" s="159" t="s">
        <v>36367</v>
      </c>
      <c r="D19637" s="159">
        <v>1</v>
      </c>
    </row>
    <row r="19638" spans="3:4" x14ac:dyDescent="0.25">
      <c r="C19638" s="159" t="s">
        <v>36368</v>
      </c>
      <c r="D19638" s="159">
        <v>1</v>
      </c>
    </row>
    <row r="19639" spans="3:4" x14ac:dyDescent="0.25">
      <c r="C19639" s="159" t="s">
        <v>36369</v>
      </c>
      <c r="D19639" s="159">
        <v>1</v>
      </c>
    </row>
    <row r="19640" spans="3:4" x14ac:dyDescent="0.25">
      <c r="C19640" s="159" t="s">
        <v>36370</v>
      </c>
      <c r="D19640" s="159">
        <v>1</v>
      </c>
    </row>
    <row r="19641" spans="3:4" x14ac:dyDescent="0.25">
      <c r="C19641" s="159" t="s">
        <v>36371</v>
      </c>
      <c r="D19641" s="159">
        <v>1</v>
      </c>
    </row>
    <row r="19642" spans="3:4" x14ac:dyDescent="0.25">
      <c r="C19642" s="159" t="s">
        <v>36372</v>
      </c>
      <c r="D19642" s="159">
        <v>1</v>
      </c>
    </row>
    <row r="19643" spans="3:4" x14ac:dyDescent="0.25">
      <c r="C19643" s="159" t="s">
        <v>36373</v>
      </c>
      <c r="D19643" s="159">
        <v>1</v>
      </c>
    </row>
    <row r="19644" spans="3:4" x14ac:dyDescent="0.25">
      <c r="C19644" s="159" t="s">
        <v>36374</v>
      </c>
      <c r="D19644" s="159">
        <v>1</v>
      </c>
    </row>
    <row r="19645" spans="3:4" x14ac:dyDescent="0.25">
      <c r="C19645" s="159" t="s">
        <v>36375</v>
      </c>
      <c r="D19645" s="159">
        <v>1</v>
      </c>
    </row>
    <row r="19646" spans="3:4" x14ac:dyDescent="0.25">
      <c r="C19646" s="159" t="s">
        <v>36376</v>
      </c>
      <c r="D19646" s="159">
        <v>1</v>
      </c>
    </row>
    <row r="19647" spans="3:4" x14ac:dyDescent="0.25">
      <c r="C19647" s="159" t="s">
        <v>36377</v>
      </c>
      <c r="D19647" s="159">
        <v>1</v>
      </c>
    </row>
    <row r="19648" spans="3:4" x14ac:dyDescent="0.25">
      <c r="C19648" s="159" t="s">
        <v>36378</v>
      </c>
      <c r="D19648" s="159">
        <v>1</v>
      </c>
    </row>
    <row r="19649" spans="3:4" x14ac:dyDescent="0.25">
      <c r="C19649" s="159" t="s">
        <v>36379</v>
      </c>
      <c r="D19649" s="159">
        <v>1</v>
      </c>
    </row>
    <row r="19650" spans="3:4" x14ac:dyDescent="0.25">
      <c r="C19650" s="159" t="s">
        <v>36380</v>
      </c>
      <c r="D19650" s="159">
        <v>1</v>
      </c>
    </row>
    <row r="19651" spans="3:4" x14ac:dyDescent="0.25">
      <c r="C19651" s="159" t="s">
        <v>36381</v>
      </c>
      <c r="D19651" s="159">
        <v>1</v>
      </c>
    </row>
    <row r="19652" spans="3:4" x14ac:dyDescent="0.25">
      <c r="C19652" s="159" t="s">
        <v>36382</v>
      </c>
      <c r="D19652" s="159">
        <v>1</v>
      </c>
    </row>
    <row r="19653" spans="3:4" x14ac:dyDescent="0.25">
      <c r="C19653" s="159" t="s">
        <v>36383</v>
      </c>
      <c r="D19653" s="159">
        <v>1</v>
      </c>
    </row>
    <row r="19654" spans="3:4" x14ac:dyDescent="0.25">
      <c r="C19654" s="159" t="s">
        <v>36384</v>
      </c>
      <c r="D19654" s="159">
        <v>1</v>
      </c>
    </row>
    <row r="19655" spans="3:4" x14ac:dyDescent="0.25">
      <c r="C19655" s="159" t="s">
        <v>36385</v>
      </c>
      <c r="D19655" s="159">
        <v>1</v>
      </c>
    </row>
    <row r="19656" spans="3:4" x14ac:dyDescent="0.25">
      <c r="C19656" s="159" t="s">
        <v>36386</v>
      </c>
      <c r="D19656" s="159">
        <v>1</v>
      </c>
    </row>
    <row r="19657" spans="3:4" x14ac:dyDescent="0.25">
      <c r="C19657" s="159" t="s">
        <v>36387</v>
      </c>
      <c r="D19657" s="159">
        <v>1</v>
      </c>
    </row>
    <row r="19658" spans="3:4" x14ac:dyDescent="0.25">
      <c r="C19658" s="159" t="s">
        <v>36388</v>
      </c>
      <c r="D19658" s="159">
        <v>1</v>
      </c>
    </row>
    <row r="19659" spans="3:4" x14ac:dyDescent="0.25">
      <c r="C19659" s="159" t="s">
        <v>36389</v>
      </c>
      <c r="D19659" s="159">
        <v>1</v>
      </c>
    </row>
    <row r="19660" spans="3:4" x14ac:dyDescent="0.25">
      <c r="C19660" s="159" t="s">
        <v>36390</v>
      </c>
      <c r="D19660" s="159">
        <v>1</v>
      </c>
    </row>
    <row r="19661" spans="3:4" x14ac:dyDescent="0.25">
      <c r="C19661" s="159" t="s">
        <v>36391</v>
      </c>
      <c r="D19661" s="159">
        <v>1</v>
      </c>
    </row>
    <row r="19662" spans="3:4" x14ac:dyDescent="0.25">
      <c r="C19662" s="159" t="s">
        <v>36392</v>
      </c>
      <c r="D19662" s="159">
        <v>1</v>
      </c>
    </row>
    <row r="19663" spans="3:4" x14ac:dyDescent="0.25">
      <c r="C19663" s="159" t="s">
        <v>36393</v>
      </c>
      <c r="D19663" s="159">
        <v>1</v>
      </c>
    </row>
    <row r="19664" spans="3:4" x14ac:dyDescent="0.25">
      <c r="C19664" s="159" t="s">
        <v>36394</v>
      </c>
      <c r="D19664" s="159">
        <v>1</v>
      </c>
    </row>
    <row r="19665" spans="3:4" x14ac:dyDescent="0.25">
      <c r="C19665" s="159" t="s">
        <v>36472</v>
      </c>
      <c r="D19665" s="159">
        <v>1</v>
      </c>
    </row>
    <row r="19666" spans="3:4" x14ac:dyDescent="0.25">
      <c r="C19666" s="159" t="s">
        <v>36473</v>
      </c>
      <c r="D19666" s="159">
        <v>1</v>
      </c>
    </row>
    <row r="19667" spans="3:4" x14ac:dyDescent="0.25">
      <c r="C19667" s="159" t="s">
        <v>36474</v>
      </c>
      <c r="D19667" s="159">
        <v>1</v>
      </c>
    </row>
    <row r="19668" spans="3:4" x14ac:dyDescent="0.25">
      <c r="C19668" s="159" t="s">
        <v>36475</v>
      </c>
      <c r="D19668" s="159">
        <v>1</v>
      </c>
    </row>
    <row r="19669" spans="3:4" x14ac:dyDescent="0.25">
      <c r="C19669" s="159" t="s">
        <v>36319</v>
      </c>
      <c r="D19669" s="159">
        <v>1</v>
      </c>
    </row>
    <row r="19670" spans="3:4" x14ac:dyDescent="0.25">
      <c r="C19670" s="159" t="s">
        <v>36320</v>
      </c>
      <c r="D19670" s="159">
        <v>1</v>
      </c>
    </row>
    <row r="19671" spans="3:4" x14ac:dyDescent="0.25">
      <c r="C19671" s="159" t="s">
        <v>36321</v>
      </c>
      <c r="D19671" s="159">
        <v>1</v>
      </c>
    </row>
    <row r="19672" spans="3:4" x14ac:dyDescent="0.25">
      <c r="C19672" s="159" t="s">
        <v>36322</v>
      </c>
      <c r="D19672" s="159">
        <v>1</v>
      </c>
    </row>
    <row r="19673" spans="3:4" x14ac:dyDescent="0.25">
      <c r="C19673" s="159" t="s">
        <v>36323</v>
      </c>
      <c r="D19673" s="159">
        <v>1</v>
      </c>
    </row>
    <row r="19674" spans="3:4" x14ac:dyDescent="0.25">
      <c r="C19674" s="159" t="s">
        <v>36324</v>
      </c>
      <c r="D19674" s="159">
        <v>1</v>
      </c>
    </row>
    <row r="19675" spans="3:4" x14ac:dyDescent="0.25">
      <c r="C19675" s="159" t="s">
        <v>36325</v>
      </c>
      <c r="D19675" s="159">
        <v>1</v>
      </c>
    </row>
    <row r="19676" spans="3:4" x14ac:dyDescent="0.25">
      <c r="C19676" s="159" t="s">
        <v>36326</v>
      </c>
      <c r="D19676" s="159">
        <v>1</v>
      </c>
    </row>
    <row r="19677" spans="3:4" x14ac:dyDescent="0.25">
      <c r="C19677" s="159" t="s">
        <v>36327</v>
      </c>
      <c r="D19677" s="159">
        <v>1</v>
      </c>
    </row>
    <row r="19678" spans="3:4" x14ac:dyDescent="0.25">
      <c r="C19678" s="159" t="s">
        <v>36328</v>
      </c>
      <c r="D19678" s="159">
        <v>1</v>
      </c>
    </row>
    <row r="19679" spans="3:4" x14ac:dyDescent="0.25">
      <c r="C19679" s="159" t="s">
        <v>36329</v>
      </c>
      <c r="D19679" s="159">
        <v>1</v>
      </c>
    </row>
    <row r="19680" spans="3:4" x14ac:dyDescent="0.25">
      <c r="C19680" s="159" t="s">
        <v>36330</v>
      </c>
      <c r="D19680" s="159">
        <v>1</v>
      </c>
    </row>
    <row r="19681" spans="3:4" x14ac:dyDescent="0.25">
      <c r="C19681" s="159" t="s">
        <v>36331</v>
      </c>
      <c r="D19681" s="159">
        <v>1</v>
      </c>
    </row>
    <row r="19682" spans="3:4" x14ac:dyDescent="0.25">
      <c r="C19682" s="159" t="s">
        <v>36332</v>
      </c>
      <c r="D19682" s="159">
        <v>1</v>
      </c>
    </row>
    <row r="19683" spans="3:4" x14ac:dyDescent="0.25">
      <c r="C19683" s="159" t="s">
        <v>36333</v>
      </c>
      <c r="D19683" s="159">
        <v>1</v>
      </c>
    </row>
    <row r="19684" spans="3:4" x14ac:dyDescent="0.25">
      <c r="C19684" s="159" t="s">
        <v>36334</v>
      </c>
      <c r="D19684" s="159">
        <v>1</v>
      </c>
    </row>
    <row r="19685" spans="3:4" x14ac:dyDescent="0.25">
      <c r="C19685" s="159" t="s">
        <v>36335</v>
      </c>
      <c r="D19685" s="159">
        <v>1</v>
      </c>
    </row>
    <row r="19686" spans="3:4" x14ac:dyDescent="0.25">
      <c r="C19686" s="159" t="s">
        <v>36336</v>
      </c>
      <c r="D19686" s="159">
        <v>1</v>
      </c>
    </row>
    <row r="19687" spans="3:4" x14ac:dyDescent="0.25">
      <c r="C19687" s="159" t="s">
        <v>36337</v>
      </c>
      <c r="D19687" s="159">
        <v>1</v>
      </c>
    </row>
    <row r="19688" spans="3:4" x14ac:dyDescent="0.25">
      <c r="C19688" s="159" t="s">
        <v>36338</v>
      </c>
      <c r="D19688" s="159">
        <v>1</v>
      </c>
    </row>
    <row r="19689" spans="3:4" x14ac:dyDescent="0.25">
      <c r="C19689" s="159" t="s">
        <v>36339</v>
      </c>
      <c r="D19689" s="159">
        <v>1</v>
      </c>
    </row>
    <row r="19690" spans="3:4" x14ac:dyDescent="0.25">
      <c r="C19690" s="159" t="s">
        <v>36340</v>
      </c>
      <c r="D19690" s="159">
        <v>1</v>
      </c>
    </row>
    <row r="19691" spans="3:4" x14ac:dyDescent="0.25">
      <c r="C19691" s="159" t="s">
        <v>36341</v>
      </c>
      <c r="D19691" s="159">
        <v>1</v>
      </c>
    </row>
    <row r="19692" spans="3:4" x14ac:dyDescent="0.25">
      <c r="C19692" s="159" t="s">
        <v>36342</v>
      </c>
      <c r="D19692" s="159">
        <v>1</v>
      </c>
    </row>
    <row r="19693" spans="3:4" x14ac:dyDescent="0.25">
      <c r="C19693" s="159" t="s">
        <v>36343</v>
      </c>
      <c r="D19693" s="159">
        <v>1</v>
      </c>
    </row>
    <row r="19694" spans="3:4" x14ac:dyDescent="0.25">
      <c r="C19694" s="159" t="s">
        <v>36344</v>
      </c>
      <c r="D19694" s="159">
        <v>1</v>
      </c>
    </row>
    <row r="19695" spans="3:4" x14ac:dyDescent="0.25">
      <c r="C19695" s="159" t="s">
        <v>36345</v>
      </c>
      <c r="D19695" s="159">
        <v>1</v>
      </c>
    </row>
    <row r="19696" spans="3:4" x14ac:dyDescent="0.25">
      <c r="C19696" s="159" t="s">
        <v>36346</v>
      </c>
      <c r="D19696" s="159">
        <v>1</v>
      </c>
    </row>
    <row r="19697" spans="3:4" x14ac:dyDescent="0.25">
      <c r="C19697" s="159" t="s">
        <v>36347</v>
      </c>
      <c r="D19697" s="159">
        <v>1</v>
      </c>
    </row>
    <row r="19698" spans="3:4" x14ac:dyDescent="0.25">
      <c r="C19698" s="159" t="s">
        <v>36348</v>
      </c>
      <c r="D19698" s="159">
        <v>1</v>
      </c>
    </row>
    <row r="19699" spans="3:4" x14ac:dyDescent="0.25">
      <c r="C19699" s="159" t="s">
        <v>36349</v>
      </c>
      <c r="D19699" s="159">
        <v>1</v>
      </c>
    </row>
    <row r="19700" spans="3:4" x14ac:dyDescent="0.25">
      <c r="C19700" s="159" t="s">
        <v>36350</v>
      </c>
      <c r="D19700" s="159">
        <v>1</v>
      </c>
    </row>
    <row r="19701" spans="3:4" x14ac:dyDescent="0.25">
      <c r="C19701" s="159" t="s">
        <v>36351</v>
      </c>
      <c r="D19701" s="159">
        <v>1</v>
      </c>
    </row>
    <row r="19702" spans="3:4" x14ac:dyDescent="0.25">
      <c r="C19702" s="159" t="s">
        <v>36395</v>
      </c>
      <c r="D19702" s="159">
        <v>1</v>
      </c>
    </row>
    <row r="19703" spans="3:4" x14ac:dyDescent="0.25">
      <c r="C19703" s="159" t="s">
        <v>36396</v>
      </c>
      <c r="D19703" s="159">
        <v>1</v>
      </c>
    </row>
    <row r="19704" spans="3:4" x14ac:dyDescent="0.25">
      <c r="C19704" s="159" t="s">
        <v>36397</v>
      </c>
      <c r="D19704" s="159">
        <v>1</v>
      </c>
    </row>
    <row r="19705" spans="3:4" x14ac:dyDescent="0.25">
      <c r="C19705" s="159" t="s">
        <v>36398</v>
      </c>
      <c r="D19705" s="159">
        <v>1</v>
      </c>
    </row>
    <row r="19706" spans="3:4" x14ac:dyDescent="0.25">
      <c r="C19706" s="159" t="s">
        <v>36399</v>
      </c>
      <c r="D19706" s="159">
        <v>1</v>
      </c>
    </row>
    <row r="19707" spans="3:4" x14ac:dyDescent="0.25">
      <c r="C19707" s="159" t="s">
        <v>36400</v>
      </c>
      <c r="D19707" s="159">
        <v>1</v>
      </c>
    </row>
    <row r="19708" spans="3:4" x14ac:dyDescent="0.25">
      <c r="C19708" s="159" t="s">
        <v>36401</v>
      </c>
      <c r="D19708" s="159">
        <v>1</v>
      </c>
    </row>
    <row r="19709" spans="3:4" x14ac:dyDescent="0.25">
      <c r="C19709" s="159" t="s">
        <v>36402</v>
      </c>
      <c r="D19709" s="159">
        <v>1</v>
      </c>
    </row>
    <row r="19710" spans="3:4" x14ac:dyDescent="0.25">
      <c r="C19710" s="159" t="s">
        <v>36403</v>
      </c>
      <c r="D19710" s="159">
        <v>1</v>
      </c>
    </row>
    <row r="19711" spans="3:4" x14ac:dyDescent="0.25">
      <c r="C19711" s="159" t="s">
        <v>36404</v>
      </c>
      <c r="D19711" s="159">
        <v>1</v>
      </c>
    </row>
    <row r="19712" spans="3:4" x14ac:dyDescent="0.25">
      <c r="C19712" s="159" t="s">
        <v>36405</v>
      </c>
      <c r="D19712" s="159">
        <v>1</v>
      </c>
    </row>
    <row r="19713" spans="3:4" x14ac:dyDescent="0.25">
      <c r="C19713" s="159" t="s">
        <v>36406</v>
      </c>
      <c r="D19713" s="159">
        <v>1</v>
      </c>
    </row>
    <row r="19714" spans="3:4" x14ac:dyDescent="0.25">
      <c r="C19714" s="159" t="s">
        <v>36407</v>
      </c>
      <c r="D19714" s="159">
        <v>1</v>
      </c>
    </row>
    <row r="19715" spans="3:4" x14ac:dyDescent="0.25">
      <c r="C19715" s="159" t="s">
        <v>36408</v>
      </c>
      <c r="D19715" s="159">
        <v>1</v>
      </c>
    </row>
    <row r="19716" spans="3:4" x14ac:dyDescent="0.25">
      <c r="C19716" s="159" t="s">
        <v>36409</v>
      </c>
      <c r="D19716" s="159">
        <v>1</v>
      </c>
    </row>
    <row r="19717" spans="3:4" x14ac:dyDescent="0.25">
      <c r="C19717" s="159" t="s">
        <v>36410</v>
      </c>
      <c r="D19717" s="159">
        <v>1</v>
      </c>
    </row>
    <row r="19718" spans="3:4" x14ac:dyDescent="0.25">
      <c r="C19718" s="159" t="s">
        <v>36411</v>
      </c>
      <c r="D19718" s="159">
        <v>1</v>
      </c>
    </row>
    <row r="19719" spans="3:4" x14ac:dyDescent="0.25">
      <c r="C19719" s="159" t="s">
        <v>36412</v>
      </c>
      <c r="D19719" s="159">
        <v>1</v>
      </c>
    </row>
    <row r="19720" spans="3:4" x14ac:dyDescent="0.25">
      <c r="C19720" s="159" t="s">
        <v>36413</v>
      </c>
      <c r="D19720" s="159">
        <v>1</v>
      </c>
    </row>
    <row r="19721" spans="3:4" x14ac:dyDescent="0.25">
      <c r="C19721" s="159" t="s">
        <v>36414</v>
      </c>
      <c r="D19721" s="159">
        <v>1</v>
      </c>
    </row>
    <row r="19722" spans="3:4" x14ac:dyDescent="0.25">
      <c r="C19722" s="159" t="s">
        <v>36415</v>
      </c>
      <c r="D19722" s="159">
        <v>1</v>
      </c>
    </row>
    <row r="19723" spans="3:4" x14ac:dyDescent="0.25">
      <c r="C19723" s="159" t="s">
        <v>36416</v>
      </c>
      <c r="D19723" s="159">
        <v>1</v>
      </c>
    </row>
    <row r="19724" spans="3:4" x14ac:dyDescent="0.25">
      <c r="C19724" s="159" t="s">
        <v>36417</v>
      </c>
      <c r="D19724" s="159">
        <v>1</v>
      </c>
    </row>
    <row r="19725" spans="3:4" x14ac:dyDescent="0.25">
      <c r="C19725" s="159" t="s">
        <v>36418</v>
      </c>
      <c r="D19725" s="159">
        <v>1</v>
      </c>
    </row>
    <row r="19726" spans="3:4" x14ac:dyDescent="0.25">
      <c r="C19726" s="159" t="s">
        <v>36419</v>
      </c>
      <c r="D19726" s="159">
        <v>1</v>
      </c>
    </row>
    <row r="19727" spans="3:4" x14ac:dyDescent="0.25">
      <c r="C19727" s="159" t="s">
        <v>36420</v>
      </c>
      <c r="D19727" s="159">
        <v>1</v>
      </c>
    </row>
    <row r="19728" spans="3:4" x14ac:dyDescent="0.25">
      <c r="C19728" s="159" t="s">
        <v>36421</v>
      </c>
      <c r="D19728" s="159">
        <v>1</v>
      </c>
    </row>
    <row r="19729" spans="3:4" x14ac:dyDescent="0.25">
      <c r="C19729" s="159" t="s">
        <v>36422</v>
      </c>
      <c r="D19729" s="159">
        <v>1</v>
      </c>
    </row>
    <row r="19730" spans="3:4" x14ac:dyDescent="0.25">
      <c r="C19730" s="159" t="s">
        <v>36423</v>
      </c>
      <c r="D19730" s="159">
        <v>1</v>
      </c>
    </row>
    <row r="19731" spans="3:4" x14ac:dyDescent="0.25">
      <c r="C19731" s="159" t="s">
        <v>36424</v>
      </c>
      <c r="D19731" s="159">
        <v>1</v>
      </c>
    </row>
    <row r="19732" spans="3:4" x14ac:dyDescent="0.25">
      <c r="C19732" s="159" t="s">
        <v>36425</v>
      </c>
      <c r="D19732" s="159">
        <v>1</v>
      </c>
    </row>
    <row r="19733" spans="3:4" x14ac:dyDescent="0.25">
      <c r="C19733" s="159" t="s">
        <v>36426</v>
      </c>
      <c r="D19733" s="159">
        <v>1</v>
      </c>
    </row>
    <row r="19734" spans="3:4" x14ac:dyDescent="0.25">
      <c r="C19734" s="159" t="s">
        <v>36427</v>
      </c>
      <c r="D19734" s="159">
        <v>1</v>
      </c>
    </row>
    <row r="19735" spans="3:4" x14ac:dyDescent="0.25">
      <c r="C19735" s="159" t="s">
        <v>36428</v>
      </c>
      <c r="D19735" s="159">
        <v>1</v>
      </c>
    </row>
    <row r="19736" spans="3:4" x14ac:dyDescent="0.25">
      <c r="C19736" s="159" t="s">
        <v>36429</v>
      </c>
      <c r="D19736" s="159">
        <v>1</v>
      </c>
    </row>
    <row r="19737" spans="3:4" x14ac:dyDescent="0.25">
      <c r="C19737" s="159" t="s">
        <v>36430</v>
      </c>
      <c r="D19737" s="159">
        <v>1</v>
      </c>
    </row>
    <row r="19738" spans="3:4" x14ac:dyDescent="0.25">
      <c r="C19738" s="159" t="s">
        <v>36431</v>
      </c>
      <c r="D19738" s="159">
        <v>1</v>
      </c>
    </row>
    <row r="19739" spans="3:4" x14ac:dyDescent="0.25">
      <c r="C19739" s="159" t="s">
        <v>36432</v>
      </c>
      <c r="D19739" s="159">
        <v>1</v>
      </c>
    </row>
    <row r="19740" spans="3:4" x14ac:dyDescent="0.25">
      <c r="C19740" s="159" t="s">
        <v>36433</v>
      </c>
      <c r="D19740" s="159">
        <v>1</v>
      </c>
    </row>
    <row r="19741" spans="3:4" x14ac:dyDescent="0.25">
      <c r="C19741" s="159" t="s">
        <v>36434</v>
      </c>
      <c r="D19741" s="159">
        <v>1</v>
      </c>
    </row>
    <row r="19742" spans="3:4" x14ac:dyDescent="0.25">
      <c r="C19742" s="159" t="s">
        <v>36435</v>
      </c>
      <c r="D19742" s="159">
        <v>1</v>
      </c>
    </row>
    <row r="19743" spans="3:4" x14ac:dyDescent="0.25">
      <c r="C19743" s="159" t="s">
        <v>36436</v>
      </c>
      <c r="D19743" s="159">
        <v>1</v>
      </c>
    </row>
    <row r="19744" spans="3:4" x14ac:dyDescent="0.25">
      <c r="C19744" s="159" t="s">
        <v>36437</v>
      </c>
      <c r="D19744" s="159">
        <v>1</v>
      </c>
    </row>
    <row r="19745" spans="3:4" x14ac:dyDescent="0.25">
      <c r="C19745" s="159" t="s">
        <v>36438</v>
      </c>
      <c r="D19745" s="159">
        <v>1</v>
      </c>
    </row>
    <row r="19746" spans="3:4" x14ac:dyDescent="0.25">
      <c r="C19746" s="159" t="s">
        <v>36439</v>
      </c>
      <c r="D19746" s="159">
        <v>1</v>
      </c>
    </row>
    <row r="19747" spans="3:4" x14ac:dyDescent="0.25">
      <c r="C19747" s="159" t="s">
        <v>36440</v>
      </c>
      <c r="D19747" s="159">
        <v>1</v>
      </c>
    </row>
    <row r="19748" spans="3:4" x14ac:dyDescent="0.25">
      <c r="C19748" s="159" t="s">
        <v>36441</v>
      </c>
      <c r="D19748" s="159">
        <v>1</v>
      </c>
    </row>
    <row r="19749" spans="3:4" x14ac:dyDescent="0.25">
      <c r="C19749" s="159" t="s">
        <v>36442</v>
      </c>
      <c r="D19749" s="159">
        <v>1</v>
      </c>
    </row>
    <row r="19750" spans="3:4" x14ac:dyDescent="0.25">
      <c r="C19750" s="159" t="s">
        <v>36443</v>
      </c>
      <c r="D19750" s="159">
        <v>1</v>
      </c>
    </row>
    <row r="19751" spans="3:4" x14ac:dyDescent="0.25">
      <c r="C19751" s="159" t="s">
        <v>36444</v>
      </c>
      <c r="D19751" s="159">
        <v>1</v>
      </c>
    </row>
    <row r="19752" spans="3:4" x14ac:dyDescent="0.25">
      <c r="C19752" s="159" t="s">
        <v>36445</v>
      </c>
      <c r="D19752" s="159">
        <v>1</v>
      </c>
    </row>
    <row r="19753" spans="3:4" x14ac:dyDescent="0.25">
      <c r="C19753" s="159" t="s">
        <v>36446</v>
      </c>
      <c r="D19753" s="159">
        <v>1</v>
      </c>
    </row>
    <row r="19754" spans="3:4" x14ac:dyDescent="0.25">
      <c r="C19754" s="159" t="s">
        <v>36447</v>
      </c>
      <c r="D19754" s="159">
        <v>1</v>
      </c>
    </row>
    <row r="19755" spans="3:4" x14ac:dyDescent="0.25">
      <c r="C19755" s="159" t="s">
        <v>36448</v>
      </c>
      <c r="D19755" s="159">
        <v>1</v>
      </c>
    </row>
    <row r="19756" spans="3:4" x14ac:dyDescent="0.25">
      <c r="C19756" s="159" t="s">
        <v>36449</v>
      </c>
      <c r="D19756" s="159">
        <v>1</v>
      </c>
    </row>
    <row r="19757" spans="3:4" x14ac:dyDescent="0.25">
      <c r="C19757" s="159" t="s">
        <v>36450</v>
      </c>
      <c r="D19757" s="159">
        <v>1</v>
      </c>
    </row>
    <row r="19758" spans="3:4" x14ac:dyDescent="0.25">
      <c r="C19758" s="159" t="s">
        <v>36451</v>
      </c>
      <c r="D19758" s="159">
        <v>1</v>
      </c>
    </row>
    <row r="19759" spans="3:4" x14ac:dyDescent="0.25">
      <c r="C19759" s="159" t="s">
        <v>36452</v>
      </c>
      <c r="D19759" s="159">
        <v>1</v>
      </c>
    </row>
    <row r="19760" spans="3:4" x14ac:dyDescent="0.25">
      <c r="C19760" s="159" t="s">
        <v>36453</v>
      </c>
      <c r="D19760" s="159">
        <v>1</v>
      </c>
    </row>
    <row r="19761" spans="3:4" x14ac:dyDescent="0.25">
      <c r="C19761" s="159" t="s">
        <v>36454</v>
      </c>
      <c r="D19761" s="159">
        <v>1</v>
      </c>
    </row>
    <row r="19762" spans="3:4" x14ac:dyDescent="0.25">
      <c r="C19762" s="159" t="s">
        <v>36455</v>
      </c>
      <c r="D19762" s="159">
        <v>1</v>
      </c>
    </row>
    <row r="19763" spans="3:4" x14ac:dyDescent="0.25">
      <c r="C19763" s="159" t="s">
        <v>36456</v>
      </c>
      <c r="D19763" s="159">
        <v>1</v>
      </c>
    </row>
    <row r="19764" spans="3:4" x14ac:dyDescent="0.25">
      <c r="C19764" s="159" t="s">
        <v>36457</v>
      </c>
      <c r="D19764" s="159">
        <v>1</v>
      </c>
    </row>
    <row r="19765" spans="3:4" x14ac:dyDescent="0.25">
      <c r="C19765" s="159" t="s">
        <v>36458</v>
      </c>
      <c r="D19765" s="159">
        <v>1</v>
      </c>
    </row>
    <row r="19766" spans="3:4" x14ac:dyDescent="0.25">
      <c r="C19766" s="159" t="s">
        <v>36459</v>
      </c>
      <c r="D19766" s="159">
        <v>1</v>
      </c>
    </row>
    <row r="19767" spans="3:4" x14ac:dyDescent="0.25">
      <c r="C19767" s="159" t="s">
        <v>36460</v>
      </c>
      <c r="D19767" s="159">
        <v>1</v>
      </c>
    </row>
    <row r="19768" spans="3:4" x14ac:dyDescent="0.25">
      <c r="C19768" s="159" t="s">
        <v>36461</v>
      </c>
      <c r="D19768" s="159">
        <v>1</v>
      </c>
    </row>
    <row r="19769" spans="3:4" x14ac:dyDescent="0.25">
      <c r="C19769" s="159" t="s">
        <v>36462</v>
      </c>
      <c r="D19769" s="159">
        <v>1</v>
      </c>
    </row>
    <row r="19770" spans="3:4" x14ac:dyDescent="0.25">
      <c r="C19770" s="159" t="s">
        <v>36463</v>
      </c>
      <c r="D19770" s="159">
        <v>1</v>
      </c>
    </row>
    <row r="19771" spans="3:4" x14ac:dyDescent="0.25">
      <c r="C19771" s="159" t="s">
        <v>36464</v>
      </c>
      <c r="D19771" s="159">
        <v>1</v>
      </c>
    </row>
    <row r="19772" spans="3:4" x14ac:dyDescent="0.25">
      <c r="C19772" s="159" t="s">
        <v>36465</v>
      </c>
      <c r="D19772" s="159">
        <v>1</v>
      </c>
    </row>
    <row r="19773" spans="3:4" x14ac:dyDescent="0.25">
      <c r="C19773" s="159" t="s">
        <v>36466</v>
      </c>
      <c r="D19773" s="159">
        <v>1</v>
      </c>
    </row>
    <row r="19774" spans="3:4" x14ac:dyDescent="0.25">
      <c r="C19774" s="159" t="s">
        <v>36467</v>
      </c>
      <c r="D19774" s="159">
        <v>1</v>
      </c>
    </row>
    <row r="19775" spans="3:4" x14ac:dyDescent="0.25">
      <c r="C19775" s="159" t="s">
        <v>36468</v>
      </c>
      <c r="D19775" s="159">
        <v>1</v>
      </c>
    </row>
    <row r="19776" spans="3:4" x14ac:dyDescent="0.25">
      <c r="C19776" s="159" t="s">
        <v>36469</v>
      </c>
      <c r="D19776" s="159">
        <v>1</v>
      </c>
    </row>
    <row r="19777" spans="3:4" x14ac:dyDescent="0.25">
      <c r="C19777" s="159" t="s">
        <v>36470</v>
      </c>
      <c r="D19777" s="159">
        <v>1</v>
      </c>
    </row>
    <row r="19778" spans="3:4" x14ac:dyDescent="0.25">
      <c r="C19778" s="159" t="s">
        <v>36471</v>
      </c>
      <c r="D19778" s="159">
        <v>1</v>
      </c>
    </row>
    <row r="19779" spans="3:4" x14ac:dyDescent="0.25">
      <c r="C19779" s="159" t="s">
        <v>36524</v>
      </c>
      <c r="D19779" s="159">
        <v>1</v>
      </c>
    </row>
    <row r="19780" spans="3:4" x14ac:dyDescent="0.25">
      <c r="C19780" s="159" t="s">
        <v>36525</v>
      </c>
      <c r="D19780" s="159">
        <v>1</v>
      </c>
    </row>
    <row r="19781" spans="3:4" x14ac:dyDescent="0.25">
      <c r="C19781" s="159" t="s">
        <v>36693</v>
      </c>
      <c r="D19781" s="159">
        <v>1</v>
      </c>
    </row>
    <row r="19782" spans="3:4" x14ac:dyDescent="0.25">
      <c r="C19782" s="159" t="s">
        <v>36694</v>
      </c>
      <c r="D19782" s="159">
        <v>1</v>
      </c>
    </row>
    <row r="19783" spans="3:4" x14ac:dyDescent="0.25">
      <c r="C19783" s="159" t="s">
        <v>36695</v>
      </c>
      <c r="D19783" s="159">
        <v>1</v>
      </c>
    </row>
    <row r="19784" spans="3:4" x14ac:dyDescent="0.25">
      <c r="C19784" s="159" t="s">
        <v>36696</v>
      </c>
      <c r="D19784" s="159">
        <v>1</v>
      </c>
    </row>
    <row r="19785" spans="3:4" x14ac:dyDescent="0.25">
      <c r="C19785" s="159" t="s">
        <v>36697</v>
      </c>
      <c r="D19785" s="159">
        <v>1</v>
      </c>
    </row>
    <row r="19786" spans="3:4" x14ac:dyDescent="0.25">
      <c r="C19786" s="159" t="s">
        <v>36698</v>
      </c>
      <c r="D19786" s="159">
        <v>1</v>
      </c>
    </row>
    <row r="19787" spans="3:4" x14ac:dyDescent="0.25">
      <c r="C19787" s="159" t="s">
        <v>36535</v>
      </c>
      <c r="D19787" s="159">
        <v>1</v>
      </c>
    </row>
    <row r="19788" spans="3:4" x14ac:dyDescent="0.25">
      <c r="C19788" s="159" t="s">
        <v>36536</v>
      </c>
      <c r="D19788" s="159">
        <v>1</v>
      </c>
    </row>
    <row r="19789" spans="3:4" x14ac:dyDescent="0.25">
      <c r="C19789" s="159" t="s">
        <v>36537</v>
      </c>
      <c r="D19789" s="159">
        <v>1</v>
      </c>
    </row>
    <row r="19790" spans="3:4" x14ac:dyDescent="0.25">
      <c r="C19790" s="159" t="s">
        <v>36538</v>
      </c>
      <c r="D19790" s="159">
        <v>1</v>
      </c>
    </row>
    <row r="19791" spans="3:4" x14ac:dyDescent="0.25">
      <c r="C19791" s="159" t="s">
        <v>36539</v>
      </c>
      <c r="D19791" s="159">
        <v>1</v>
      </c>
    </row>
    <row r="19792" spans="3:4" x14ac:dyDescent="0.25">
      <c r="C19792" s="159" t="s">
        <v>36540</v>
      </c>
      <c r="D19792" s="159">
        <v>1</v>
      </c>
    </row>
    <row r="19793" spans="3:4" x14ac:dyDescent="0.25">
      <c r="C19793" s="159" t="s">
        <v>36541</v>
      </c>
      <c r="D19793" s="159">
        <v>1</v>
      </c>
    </row>
    <row r="19794" spans="3:4" x14ac:dyDescent="0.25">
      <c r="C19794" s="159" t="s">
        <v>36542</v>
      </c>
      <c r="D19794" s="159">
        <v>1</v>
      </c>
    </row>
    <row r="19795" spans="3:4" x14ac:dyDescent="0.25">
      <c r="C19795" s="159" t="s">
        <v>36543</v>
      </c>
      <c r="D19795" s="159">
        <v>1</v>
      </c>
    </row>
    <row r="19796" spans="3:4" x14ac:dyDescent="0.25">
      <c r="C19796" s="159" t="s">
        <v>36544</v>
      </c>
      <c r="D19796" s="159">
        <v>1</v>
      </c>
    </row>
    <row r="19797" spans="3:4" x14ac:dyDescent="0.25">
      <c r="C19797" s="159" t="s">
        <v>36545</v>
      </c>
      <c r="D19797" s="159">
        <v>1</v>
      </c>
    </row>
    <row r="19798" spans="3:4" x14ac:dyDescent="0.25">
      <c r="C19798" s="159" t="s">
        <v>36546</v>
      </c>
      <c r="D19798" s="159">
        <v>1</v>
      </c>
    </row>
    <row r="19799" spans="3:4" x14ac:dyDescent="0.25">
      <c r="C19799" s="159" t="s">
        <v>36547</v>
      </c>
      <c r="D19799" s="159">
        <v>1</v>
      </c>
    </row>
    <row r="19800" spans="3:4" x14ac:dyDescent="0.25">
      <c r="C19800" s="159" t="s">
        <v>36548</v>
      </c>
      <c r="D19800" s="159">
        <v>1</v>
      </c>
    </row>
    <row r="19801" spans="3:4" x14ac:dyDescent="0.25">
      <c r="C19801" s="159" t="s">
        <v>36549</v>
      </c>
      <c r="D19801" s="159">
        <v>1</v>
      </c>
    </row>
    <row r="19802" spans="3:4" x14ac:dyDescent="0.25">
      <c r="C19802" s="159" t="s">
        <v>36735</v>
      </c>
      <c r="D19802" s="159">
        <v>1</v>
      </c>
    </row>
    <row r="19803" spans="3:4" x14ac:dyDescent="0.25">
      <c r="C19803" s="159" t="s">
        <v>36736</v>
      </c>
      <c r="D19803" s="159">
        <v>1</v>
      </c>
    </row>
    <row r="19804" spans="3:4" x14ac:dyDescent="0.25">
      <c r="C19804" s="159" t="s">
        <v>36553</v>
      </c>
      <c r="D19804" s="159">
        <v>1</v>
      </c>
    </row>
    <row r="19805" spans="3:4" x14ac:dyDescent="0.25">
      <c r="C19805" s="159" t="s">
        <v>36554</v>
      </c>
      <c r="D19805" s="159">
        <v>1</v>
      </c>
    </row>
    <row r="19806" spans="3:4" x14ac:dyDescent="0.25">
      <c r="C19806" s="159" t="s">
        <v>36555</v>
      </c>
      <c r="D19806" s="159">
        <v>1</v>
      </c>
    </row>
    <row r="19807" spans="3:4" x14ac:dyDescent="0.25">
      <c r="C19807" s="159" t="s">
        <v>36556</v>
      </c>
      <c r="D19807" s="159">
        <v>1</v>
      </c>
    </row>
    <row r="19808" spans="3:4" x14ac:dyDescent="0.25">
      <c r="C19808" s="159" t="s">
        <v>36557</v>
      </c>
      <c r="D19808" s="159">
        <v>1</v>
      </c>
    </row>
    <row r="19809" spans="3:4" x14ac:dyDescent="0.25">
      <c r="C19809" s="159" t="s">
        <v>36558</v>
      </c>
      <c r="D19809" s="159">
        <v>1</v>
      </c>
    </row>
    <row r="19810" spans="3:4" x14ac:dyDescent="0.25">
      <c r="C19810" s="159" t="s">
        <v>36559</v>
      </c>
      <c r="D19810" s="159">
        <v>1</v>
      </c>
    </row>
    <row r="19811" spans="3:4" x14ac:dyDescent="0.25">
      <c r="C19811" s="159" t="s">
        <v>36560</v>
      </c>
      <c r="D19811" s="159">
        <v>1</v>
      </c>
    </row>
    <row r="19812" spans="3:4" x14ac:dyDescent="0.25">
      <c r="C19812" s="159" t="s">
        <v>36561</v>
      </c>
      <c r="D19812" s="159">
        <v>1</v>
      </c>
    </row>
    <row r="19813" spans="3:4" x14ac:dyDescent="0.25">
      <c r="C19813" s="159" t="s">
        <v>36562</v>
      </c>
      <c r="D19813" s="159">
        <v>1</v>
      </c>
    </row>
    <row r="19814" spans="3:4" x14ac:dyDescent="0.25">
      <c r="C19814" s="159" t="s">
        <v>36563</v>
      </c>
      <c r="D19814" s="159">
        <v>1</v>
      </c>
    </row>
    <row r="19815" spans="3:4" x14ac:dyDescent="0.25">
      <c r="C19815" s="159" t="s">
        <v>36564</v>
      </c>
      <c r="D19815" s="159">
        <v>1</v>
      </c>
    </row>
    <row r="19816" spans="3:4" x14ac:dyDescent="0.25">
      <c r="C19816" s="159" t="s">
        <v>36565</v>
      </c>
      <c r="D19816" s="159">
        <v>1</v>
      </c>
    </row>
    <row r="19817" spans="3:4" x14ac:dyDescent="0.25">
      <c r="C19817" s="159" t="s">
        <v>36738</v>
      </c>
      <c r="D19817" s="159">
        <v>1</v>
      </c>
    </row>
    <row r="19818" spans="3:4" x14ac:dyDescent="0.25">
      <c r="C19818" s="159" t="s">
        <v>36739</v>
      </c>
      <c r="D19818" s="159">
        <v>1</v>
      </c>
    </row>
    <row r="19819" spans="3:4" x14ac:dyDescent="0.25">
      <c r="C19819" s="159" t="s">
        <v>36567</v>
      </c>
      <c r="D19819" s="159">
        <v>1</v>
      </c>
    </row>
    <row r="19820" spans="3:4" x14ac:dyDescent="0.25">
      <c r="C19820" s="159" t="s">
        <v>36568</v>
      </c>
      <c r="D19820" s="159">
        <v>1</v>
      </c>
    </row>
    <row r="19821" spans="3:4" x14ac:dyDescent="0.25">
      <c r="C19821" s="159" t="s">
        <v>36569</v>
      </c>
      <c r="D19821" s="159">
        <v>1</v>
      </c>
    </row>
    <row r="19822" spans="3:4" x14ac:dyDescent="0.25">
      <c r="C19822" s="159" t="s">
        <v>36570</v>
      </c>
      <c r="D19822" s="159">
        <v>1</v>
      </c>
    </row>
    <row r="19823" spans="3:4" x14ac:dyDescent="0.25">
      <c r="C19823" s="159" t="s">
        <v>36571</v>
      </c>
      <c r="D19823" s="159">
        <v>1</v>
      </c>
    </row>
    <row r="19824" spans="3:4" x14ac:dyDescent="0.25">
      <c r="C19824" s="159" t="s">
        <v>36572</v>
      </c>
      <c r="D19824" s="159">
        <v>1</v>
      </c>
    </row>
    <row r="19825" spans="3:4" x14ac:dyDescent="0.25">
      <c r="C19825" s="159" t="s">
        <v>36573</v>
      </c>
      <c r="D19825" s="159">
        <v>1</v>
      </c>
    </row>
    <row r="19826" spans="3:4" x14ac:dyDescent="0.25">
      <c r="C19826" s="159" t="s">
        <v>36574</v>
      </c>
      <c r="D19826" s="159">
        <v>1</v>
      </c>
    </row>
    <row r="19827" spans="3:4" x14ac:dyDescent="0.25">
      <c r="C19827" s="159" t="s">
        <v>36575</v>
      </c>
      <c r="D19827" s="159">
        <v>1</v>
      </c>
    </row>
    <row r="19828" spans="3:4" x14ac:dyDescent="0.25">
      <c r="C19828" s="159" t="s">
        <v>36576</v>
      </c>
      <c r="D19828" s="159">
        <v>1</v>
      </c>
    </row>
    <row r="19829" spans="3:4" x14ac:dyDescent="0.25">
      <c r="C19829" s="159" t="s">
        <v>36577</v>
      </c>
      <c r="D19829" s="159">
        <v>1</v>
      </c>
    </row>
    <row r="19830" spans="3:4" x14ac:dyDescent="0.25">
      <c r="C19830" s="159" t="s">
        <v>36578</v>
      </c>
      <c r="D19830" s="159">
        <v>1</v>
      </c>
    </row>
    <row r="19831" spans="3:4" x14ac:dyDescent="0.25">
      <c r="C19831" s="159" t="s">
        <v>36579</v>
      </c>
      <c r="D19831" s="159">
        <v>1</v>
      </c>
    </row>
    <row r="19832" spans="3:4" x14ac:dyDescent="0.25">
      <c r="C19832" s="159" t="s">
        <v>36580</v>
      </c>
      <c r="D19832" s="159">
        <v>1</v>
      </c>
    </row>
    <row r="19833" spans="3:4" x14ac:dyDescent="0.25">
      <c r="C19833" s="159" t="s">
        <v>36581</v>
      </c>
      <c r="D19833" s="159">
        <v>1</v>
      </c>
    </row>
    <row r="19834" spans="3:4" x14ac:dyDescent="0.25">
      <c r="C19834" s="159" t="s">
        <v>36582</v>
      </c>
      <c r="D19834" s="159">
        <v>1</v>
      </c>
    </row>
    <row r="19835" spans="3:4" x14ac:dyDescent="0.25">
      <c r="C19835" s="159" t="s">
        <v>36583</v>
      </c>
      <c r="D19835" s="159">
        <v>1</v>
      </c>
    </row>
    <row r="19836" spans="3:4" x14ac:dyDescent="0.25">
      <c r="C19836" s="159" t="s">
        <v>36584</v>
      </c>
      <c r="D19836" s="159">
        <v>1</v>
      </c>
    </row>
    <row r="19837" spans="3:4" x14ac:dyDescent="0.25">
      <c r="C19837" s="159" t="s">
        <v>36585</v>
      </c>
      <c r="D19837" s="159">
        <v>1</v>
      </c>
    </row>
    <row r="19838" spans="3:4" x14ac:dyDescent="0.25">
      <c r="C19838" s="159" t="s">
        <v>36586</v>
      </c>
      <c r="D19838" s="159">
        <v>1</v>
      </c>
    </row>
    <row r="19839" spans="3:4" x14ac:dyDescent="0.25">
      <c r="C19839" s="159" t="s">
        <v>36587</v>
      </c>
      <c r="D19839" s="159">
        <v>1</v>
      </c>
    </row>
    <row r="19840" spans="3:4" x14ac:dyDescent="0.25">
      <c r="C19840" s="159" t="s">
        <v>36588</v>
      </c>
      <c r="D19840" s="159">
        <v>1</v>
      </c>
    </row>
    <row r="19841" spans="3:4" x14ac:dyDescent="0.25">
      <c r="C19841" s="159" t="s">
        <v>36589</v>
      </c>
      <c r="D19841" s="159">
        <v>1</v>
      </c>
    </row>
    <row r="19842" spans="3:4" x14ac:dyDescent="0.25">
      <c r="C19842" s="159" t="s">
        <v>36590</v>
      </c>
      <c r="D19842" s="159">
        <v>1</v>
      </c>
    </row>
    <row r="19843" spans="3:4" x14ac:dyDescent="0.25">
      <c r="C19843" s="159" t="s">
        <v>36591</v>
      </c>
      <c r="D19843" s="159">
        <v>1</v>
      </c>
    </row>
    <row r="19844" spans="3:4" x14ac:dyDescent="0.25">
      <c r="C19844" s="159" t="s">
        <v>36592</v>
      </c>
      <c r="D19844" s="159">
        <v>1</v>
      </c>
    </row>
    <row r="19845" spans="3:4" x14ac:dyDescent="0.25">
      <c r="C19845" s="159" t="s">
        <v>36593</v>
      </c>
      <c r="D19845" s="159">
        <v>1</v>
      </c>
    </row>
    <row r="19846" spans="3:4" x14ac:dyDescent="0.25">
      <c r="C19846" s="159" t="s">
        <v>36594</v>
      </c>
      <c r="D19846" s="159">
        <v>1</v>
      </c>
    </row>
    <row r="19847" spans="3:4" x14ac:dyDescent="0.25">
      <c r="C19847" s="159" t="s">
        <v>36595</v>
      </c>
      <c r="D19847" s="159">
        <v>1</v>
      </c>
    </row>
    <row r="19848" spans="3:4" x14ac:dyDescent="0.25">
      <c r="C19848" s="159" t="s">
        <v>36596</v>
      </c>
      <c r="D19848" s="159">
        <v>1</v>
      </c>
    </row>
    <row r="19849" spans="3:4" x14ac:dyDescent="0.25">
      <c r="C19849" s="159" t="s">
        <v>36597</v>
      </c>
      <c r="D19849" s="159">
        <v>1</v>
      </c>
    </row>
    <row r="19850" spans="3:4" x14ac:dyDescent="0.25">
      <c r="C19850" s="159" t="s">
        <v>36598</v>
      </c>
      <c r="D19850" s="159">
        <v>1</v>
      </c>
    </row>
    <row r="19851" spans="3:4" x14ac:dyDescent="0.25">
      <c r="C19851" s="159" t="s">
        <v>36599</v>
      </c>
      <c r="D19851" s="159">
        <v>1</v>
      </c>
    </row>
    <row r="19852" spans="3:4" x14ac:dyDescent="0.25">
      <c r="C19852" s="159" t="s">
        <v>36600</v>
      </c>
      <c r="D19852" s="159">
        <v>1</v>
      </c>
    </row>
    <row r="19853" spans="3:4" x14ac:dyDescent="0.25">
      <c r="C19853" s="159" t="s">
        <v>36601</v>
      </c>
      <c r="D19853" s="159">
        <v>1</v>
      </c>
    </row>
    <row r="19854" spans="3:4" x14ac:dyDescent="0.25">
      <c r="C19854" s="159" t="s">
        <v>36602</v>
      </c>
      <c r="D19854" s="159">
        <v>1</v>
      </c>
    </row>
    <row r="19855" spans="3:4" x14ac:dyDescent="0.25">
      <c r="C19855" s="159" t="s">
        <v>36603</v>
      </c>
      <c r="D19855" s="159">
        <v>1</v>
      </c>
    </row>
    <row r="19856" spans="3:4" x14ac:dyDescent="0.25">
      <c r="C19856" s="159" t="s">
        <v>36604</v>
      </c>
      <c r="D19856" s="159">
        <v>1</v>
      </c>
    </row>
    <row r="19857" spans="3:4" x14ac:dyDescent="0.25">
      <c r="C19857" s="159" t="s">
        <v>36605</v>
      </c>
      <c r="D19857" s="159">
        <v>1</v>
      </c>
    </row>
    <row r="19858" spans="3:4" x14ac:dyDescent="0.25">
      <c r="C19858" s="159" t="s">
        <v>36748</v>
      </c>
      <c r="D19858" s="159">
        <v>1</v>
      </c>
    </row>
    <row r="19859" spans="3:4" x14ac:dyDescent="0.25">
      <c r="C19859" s="159" t="s">
        <v>36624</v>
      </c>
      <c r="D19859" s="159">
        <v>1</v>
      </c>
    </row>
    <row r="19860" spans="3:4" x14ac:dyDescent="0.25">
      <c r="C19860" s="159" t="s">
        <v>36625</v>
      </c>
      <c r="D19860" s="159">
        <v>1</v>
      </c>
    </row>
    <row r="19861" spans="3:4" x14ac:dyDescent="0.25">
      <c r="C19861" s="159" t="s">
        <v>36626</v>
      </c>
      <c r="D19861" s="159">
        <v>1</v>
      </c>
    </row>
    <row r="19862" spans="3:4" x14ac:dyDescent="0.25">
      <c r="C19862" s="159" t="s">
        <v>36627</v>
      </c>
      <c r="D19862" s="159">
        <v>1</v>
      </c>
    </row>
    <row r="19863" spans="3:4" x14ac:dyDescent="0.25">
      <c r="C19863" s="159" t="s">
        <v>36628</v>
      </c>
      <c r="D19863" s="159">
        <v>1</v>
      </c>
    </row>
    <row r="19864" spans="3:4" x14ac:dyDescent="0.25">
      <c r="C19864" s="159" t="s">
        <v>36629</v>
      </c>
      <c r="D19864" s="159">
        <v>1</v>
      </c>
    </row>
    <row r="19865" spans="3:4" x14ac:dyDescent="0.25">
      <c r="C19865" s="159" t="s">
        <v>36630</v>
      </c>
      <c r="D19865" s="159">
        <v>1</v>
      </c>
    </row>
    <row r="19866" spans="3:4" x14ac:dyDescent="0.25">
      <c r="C19866" s="159" t="s">
        <v>36631</v>
      </c>
      <c r="D19866" s="159">
        <v>1</v>
      </c>
    </row>
    <row r="19867" spans="3:4" x14ac:dyDescent="0.25">
      <c r="C19867" s="159" t="s">
        <v>36632</v>
      </c>
      <c r="D19867" s="159">
        <v>1</v>
      </c>
    </row>
    <row r="19868" spans="3:4" x14ac:dyDescent="0.25">
      <c r="C19868" s="159" t="s">
        <v>36476</v>
      </c>
      <c r="D19868" s="159">
        <v>1</v>
      </c>
    </row>
    <row r="19869" spans="3:4" x14ac:dyDescent="0.25">
      <c r="C19869" s="159" t="s">
        <v>36477</v>
      </c>
      <c r="D19869" s="159">
        <v>1</v>
      </c>
    </row>
    <row r="19870" spans="3:4" x14ac:dyDescent="0.25">
      <c r="C19870" s="159" t="s">
        <v>36478</v>
      </c>
      <c r="D19870" s="159">
        <v>1</v>
      </c>
    </row>
    <row r="19871" spans="3:4" x14ac:dyDescent="0.25">
      <c r="C19871" s="159" t="s">
        <v>36479</v>
      </c>
      <c r="D19871" s="159">
        <v>1</v>
      </c>
    </row>
    <row r="19872" spans="3:4" x14ac:dyDescent="0.25">
      <c r="C19872" s="159" t="s">
        <v>36677</v>
      </c>
      <c r="D19872" s="159">
        <v>1</v>
      </c>
    </row>
    <row r="19873" spans="3:4" x14ac:dyDescent="0.25">
      <c r="C19873" s="159" t="s">
        <v>36678</v>
      </c>
      <c r="D19873" s="159">
        <v>1</v>
      </c>
    </row>
    <row r="19874" spans="3:4" x14ac:dyDescent="0.25">
      <c r="C19874" s="159" t="s">
        <v>36679</v>
      </c>
      <c r="D19874" s="159">
        <v>1</v>
      </c>
    </row>
    <row r="19875" spans="3:4" x14ac:dyDescent="0.25">
      <c r="C19875" s="159" t="s">
        <v>36680</v>
      </c>
      <c r="D19875" s="159">
        <v>1</v>
      </c>
    </row>
    <row r="19876" spans="3:4" x14ac:dyDescent="0.25">
      <c r="C19876" s="159" t="s">
        <v>36681</v>
      </c>
      <c r="D19876" s="159">
        <v>1</v>
      </c>
    </row>
    <row r="19877" spans="3:4" x14ac:dyDescent="0.25">
      <c r="C19877" s="159" t="s">
        <v>36682</v>
      </c>
      <c r="D19877" s="159">
        <v>1</v>
      </c>
    </row>
    <row r="19878" spans="3:4" x14ac:dyDescent="0.25">
      <c r="C19878" s="159" t="s">
        <v>36683</v>
      </c>
      <c r="D19878" s="159">
        <v>1</v>
      </c>
    </row>
    <row r="19879" spans="3:4" x14ac:dyDescent="0.25">
      <c r="C19879" s="159" t="s">
        <v>36684</v>
      </c>
      <c r="D19879" s="159">
        <v>1</v>
      </c>
    </row>
    <row r="19880" spans="3:4" x14ac:dyDescent="0.25">
      <c r="C19880" s="159" t="s">
        <v>36685</v>
      </c>
      <c r="D19880" s="159">
        <v>1</v>
      </c>
    </row>
    <row r="19881" spans="3:4" x14ac:dyDescent="0.25">
      <c r="C19881" s="159" t="s">
        <v>36686</v>
      </c>
      <c r="D19881" s="159">
        <v>1</v>
      </c>
    </row>
    <row r="19882" spans="3:4" x14ac:dyDescent="0.25">
      <c r="C19882" s="159" t="s">
        <v>36687</v>
      </c>
      <c r="D19882" s="159">
        <v>1</v>
      </c>
    </row>
    <row r="19883" spans="3:4" x14ac:dyDescent="0.25">
      <c r="C19883" s="159" t="s">
        <v>36688</v>
      </c>
      <c r="D19883" s="159">
        <v>1</v>
      </c>
    </row>
    <row r="19884" spans="3:4" x14ac:dyDescent="0.25">
      <c r="C19884" s="159" t="s">
        <v>36689</v>
      </c>
      <c r="D19884" s="159">
        <v>1</v>
      </c>
    </row>
    <row r="19885" spans="3:4" x14ac:dyDescent="0.25">
      <c r="C19885" s="159" t="s">
        <v>36690</v>
      </c>
      <c r="D19885" s="159">
        <v>1</v>
      </c>
    </row>
    <row r="19886" spans="3:4" x14ac:dyDescent="0.25">
      <c r="C19886" s="159" t="s">
        <v>36691</v>
      </c>
      <c r="D19886" s="159">
        <v>1</v>
      </c>
    </row>
    <row r="19887" spans="3:4" x14ac:dyDescent="0.25">
      <c r="C19887" s="159" t="s">
        <v>36692</v>
      </c>
      <c r="D19887" s="159">
        <v>1</v>
      </c>
    </row>
    <row r="19888" spans="3:4" x14ac:dyDescent="0.25">
      <c r="C19888" s="159" t="s">
        <v>36488</v>
      </c>
      <c r="D19888" s="159">
        <v>1</v>
      </c>
    </row>
    <row r="19889" spans="3:4" x14ac:dyDescent="0.25">
      <c r="C19889" s="159" t="s">
        <v>36489</v>
      </c>
      <c r="D19889" s="159">
        <v>1</v>
      </c>
    </row>
    <row r="19890" spans="3:4" x14ac:dyDescent="0.25">
      <c r="C19890" s="159" t="s">
        <v>36490</v>
      </c>
      <c r="D19890" s="159">
        <v>1</v>
      </c>
    </row>
    <row r="19891" spans="3:4" x14ac:dyDescent="0.25">
      <c r="C19891" s="159" t="s">
        <v>36491</v>
      </c>
      <c r="D19891" s="159">
        <v>1</v>
      </c>
    </row>
    <row r="19892" spans="3:4" x14ac:dyDescent="0.25">
      <c r="C19892" s="159" t="s">
        <v>36492</v>
      </c>
      <c r="D19892" s="159">
        <v>1</v>
      </c>
    </row>
    <row r="19893" spans="3:4" x14ac:dyDescent="0.25">
      <c r="C19893" s="159" t="s">
        <v>36493</v>
      </c>
      <c r="D19893" s="159">
        <v>1</v>
      </c>
    </row>
    <row r="19894" spans="3:4" x14ac:dyDescent="0.25">
      <c r="C19894" s="159" t="s">
        <v>36494</v>
      </c>
      <c r="D19894" s="159">
        <v>1</v>
      </c>
    </row>
    <row r="19895" spans="3:4" x14ac:dyDescent="0.25">
      <c r="C19895" s="159" t="s">
        <v>36495</v>
      </c>
      <c r="D19895" s="159">
        <v>1</v>
      </c>
    </row>
    <row r="19896" spans="3:4" x14ac:dyDescent="0.25">
      <c r="C19896" s="159" t="s">
        <v>36496</v>
      </c>
      <c r="D19896" s="159">
        <v>1</v>
      </c>
    </row>
    <row r="19897" spans="3:4" x14ac:dyDescent="0.25">
      <c r="C19897" s="159" t="s">
        <v>36497</v>
      </c>
      <c r="D19897" s="159">
        <v>1</v>
      </c>
    </row>
    <row r="19898" spans="3:4" x14ac:dyDescent="0.25">
      <c r="C19898" s="159" t="s">
        <v>36498</v>
      </c>
      <c r="D19898" s="159">
        <v>1</v>
      </c>
    </row>
    <row r="19899" spans="3:4" x14ac:dyDescent="0.25">
      <c r="C19899" s="159" t="s">
        <v>36499</v>
      </c>
      <c r="D19899" s="159">
        <v>1</v>
      </c>
    </row>
    <row r="19900" spans="3:4" x14ac:dyDescent="0.25">
      <c r="C19900" s="159" t="s">
        <v>36500</v>
      </c>
      <c r="D19900" s="159">
        <v>1</v>
      </c>
    </row>
    <row r="19901" spans="3:4" x14ac:dyDescent="0.25">
      <c r="C19901" s="159" t="s">
        <v>36501</v>
      </c>
      <c r="D19901" s="159">
        <v>1</v>
      </c>
    </row>
    <row r="19902" spans="3:4" x14ac:dyDescent="0.25">
      <c r="C19902" s="159" t="s">
        <v>36502</v>
      </c>
      <c r="D19902" s="159">
        <v>1</v>
      </c>
    </row>
    <row r="19903" spans="3:4" x14ac:dyDescent="0.25">
      <c r="C19903" s="159" t="s">
        <v>36503</v>
      </c>
      <c r="D19903" s="159">
        <v>1</v>
      </c>
    </row>
    <row r="19904" spans="3:4" x14ac:dyDescent="0.25">
      <c r="C19904" s="159" t="s">
        <v>36504</v>
      </c>
      <c r="D19904" s="159">
        <v>1</v>
      </c>
    </row>
    <row r="19905" spans="3:4" x14ac:dyDescent="0.25">
      <c r="C19905" s="159" t="s">
        <v>36505</v>
      </c>
      <c r="D19905" s="159">
        <v>1</v>
      </c>
    </row>
    <row r="19906" spans="3:4" x14ac:dyDescent="0.25">
      <c r="C19906" s="159" t="s">
        <v>36506</v>
      </c>
      <c r="D19906" s="159">
        <v>1</v>
      </c>
    </row>
    <row r="19907" spans="3:4" x14ac:dyDescent="0.25">
      <c r="C19907" s="159" t="s">
        <v>36507</v>
      </c>
      <c r="D19907" s="159">
        <v>1</v>
      </c>
    </row>
    <row r="19908" spans="3:4" x14ac:dyDescent="0.25">
      <c r="C19908" s="159" t="s">
        <v>36508</v>
      </c>
      <c r="D19908" s="159">
        <v>1</v>
      </c>
    </row>
    <row r="19909" spans="3:4" x14ac:dyDescent="0.25">
      <c r="C19909" s="159" t="s">
        <v>36509</v>
      </c>
      <c r="D19909" s="159">
        <v>1</v>
      </c>
    </row>
    <row r="19910" spans="3:4" x14ac:dyDescent="0.25">
      <c r="C19910" s="159" t="s">
        <v>36510</v>
      </c>
      <c r="D19910" s="159">
        <v>1</v>
      </c>
    </row>
    <row r="19911" spans="3:4" x14ac:dyDescent="0.25">
      <c r="C19911" s="159" t="s">
        <v>36511</v>
      </c>
      <c r="D19911" s="159">
        <v>1</v>
      </c>
    </row>
    <row r="19912" spans="3:4" x14ac:dyDescent="0.25">
      <c r="C19912" s="159" t="s">
        <v>36512</v>
      </c>
      <c r="D19912" s="159">
        <v>1</v>
      </c>
    </row>
    <row r="19913" spans="3:4" x14ac:dyDescent="0.25">
      <c r="C19913" s="159" t="s">
        <v>36513</v>
      </c>
      <c r="D19913" s="159">
        <v>1</v>
      </c>
    </row>
    <row r="19914" spans="3:4" x14ac:dyDescent="0.25">
      <c r="C19914" s="159" t="s">
        <v>36514</v>
      </c>
      <c r="D19914" s="159">
        <v>1</v>
      </c>
    </row>
    <row r="19915" spans="3:4" x14ac:dyDescent="0.25">
      <c r="C19915" s="159" t="s">
        <v>36515</v>
      </c>
      <c r="D19915" s="159">
        <v>1</v>
      </c>
    </row>
    <row r="19916" spans="3:4" x14ac:dyDescent="0.25">
      <c r="C19916" s="159" t="s">
        <v>36516</v>
      </c>
      <c r="D19916" s="159">
        <v>1</v>
      </c>
    </row>
    <row r="19917" spans="3:4" x14ac:dyDescent="0.25">
      <c r="C19917" s="159" t="s">
        <v>36517</v>
      </c>
      <c r="D19917" s="159">
        <v>1</v>
      </c>
    </row>
    <row r="19918" spans="3:4" x14ac:dyDescent="0.25">
      <c r="C19918" s="159" t="s">
        <v>36518</v>
      </c>
      <c r="D19918" s="159">
        <v>1</v>
      </c>
    </row>
    <row r="19919" spans="3:4" x14ac:dyDescent="0.25">
      <c r="C19919" s="159" t="s">
        <v>36519</v>
      </c>
      <c r="D19919" s="159">
        <v>1</v>
      </c>
    </row>
    <row r="19920" spans="3:4" x14ac:dyDescent="0.25">
      <c r="C19920" s="159" t="s">
        <v>36520</v>
      </c>
      <c r="D19920" s="159">
        <v>1</v>
      </c>
    </row>
    <row r="19921" spans="3:4" x14ac:dyDescent="0.25">
      <c r="C19921" s="159" t="s">
        <v>36521</v>
      </c>
      <c r="D19921" s="159">
        <v>1</v>
      </c>
    </row>
    <row r="19922" spans="3:4" x14ac:dyDescent="0.25">
      <c r="C19922" s="159" t="s">
        <v>36522</v>
      </c>
      <c r="D19922" s="159">
        <v>1</v>
      </c>
    </row>
    <row r="19923" spans="3:4" x14ac:dyDescent="0.25">
      <c r="C19923" s="159" t="s">
        <v>36523</v>
      </c>
      <c r="D19923" s="159">
        <v>1</v>
      </c>
    </row>
    <row r="19924" spans="3:4" x14ac:dyDescent="0.25">
      <c r="C19924" s="159" t="s">
        <v>36699</v>
      </c>
      <c r="D19924" s="159">
        <v>1</v>
      </c>
    </row>
    <row r="19925" spans="3:4" x14ac:dyDescent="0.25">
      <c r="C19925" s="159" t="s">
        <v>36700</v>
      </c>
      <c r="D19925" s="159">
        <v>1</v>
      </c>
    </row>
    <row r="19926" spans="3:4" x14ac:dyDescent="0.25">
      <c r="C19926" s="159" t="s">
        <v>36701</v>
      </c>
      <c r="D19926" s="159">
        <v>1</v>
      </c>
    </row>
    <row r="19927" spans="3:4" x14ac:dyDescent="0.25">
      <c r="C19927" s="159" t="s">
        <v>36702</v>
      </c>
      <c r="D19927" s="159">
        <v>1</v>
      </c>
    </row>
    <row r="19928" spans="3:4" x14ac:dyDescent="0.25">
      <c r="C19928" s="159" t="s">
        <v>36703</v>
      </c>
      <c r="D19928" s="159">
        <v>1</v>
      </c>
    </row>
    <row r="19929" spans="3:4" x14ac:dyDescent="0.25">
      <c r="C19929" s="159" t="s">
        <v>36704</v>
      </c>
      <c r="D19929" s="159">
        <v>1</v>
      </c>
    </row>
    <row r="19930" spans="3:4" x14ac:dyDescent="0.25">
      <c r="C19930" s="159" t="s">
        <v>36705</v>
      </c>
      <c r="D19930" s="159">
        <v>1</v>
      </c>
    </row>
    <row r="19931" spans="3:4" x14ac:dyDescent="0.25">
      <c r="C19931" s="159" t="s">
        <v>36706</v>
      </c>
      <c r="D19931" s="159">
        <v>1</v>
      </c>
    </row>
    <row r="19932" spans="3:4" x14ac:dyDescent="0.25">
      <c r="C19932" s="159" t="s">
        <v>36707</v>
      </c>
      <c r="D19932" s="159">
        <v>1</v>
      </c>
    </row>
    <row r="19933" spans="3:4" x14ac:dyDescent="0.25">
      <c r="C19933" s="159" t="s">
        <v>36708</v>
      </c>
      <c r="D19933" s="159">
        <v>1</v>
      </c>
    </row>
    <row r="19934" spans="3:4" x14ac:dyDescent="0.25">
      <c r="C19934" s="159" t="s">
        <v>36709</v>
      </c>
      <c r="D19934" s="159">
        <v>1</v>
      </c>
    </row>
    <row r="19935" spans="3:4" x14ac:dyDescent="0.25">
      <c r="C19935" s="159" t="s">
        <v>36710</v>
      </c>
      <c r="D19935" s="159">
        <v>1</v>
      </c>
    </row>
    <row r="19936" spans="3:4" x14ac:dyDescent="0.25">
      <c r="C19936" s="159" t="s">
        <v>36711</v>
      </c>
      <c r="D19936" s="159">
        <v>1</v>
      </c>
    </row>
    <row r="19937" spans="3:4" x14ac:dyDescent="0.25">
      <c r="C19937" s="159" t="s">
        <v>36712</v>
      </c>
      <c r="D19937" s="159">
        <v>1</v>
      </c>
    </row>
    <row r="19938" spans="3:4" x14ac:dyDescent="0.25">
      <c r="C19938" s="159" t="s">
        <v>36713</v>
      </c>
      <c r="D19938" s="159">
        <v>1</v>
      </c>
    </row>
    <row r="19939" spans="3:4" x14ac:dyDescent="0.25">
      <c r="C19939" s="159" t="s">
        <v>36714</v>
      </c>
      <c r="D19939" s="159">
        <v>1</v>
      </c>
    </row>
    <row r="19940" spans="3:4" x14ac:dyDescent="0.25">
      <c r="C19940" s="159" t="s">
        <v>36715</v>
      </c>
      <c r="D19940" s="159">
        <v>1</v>
      </c>
    </row>
    <row r="19941" spans="3:4" x14ac:dyDescent="0.25">
      <c r="C19941" s="159" t="s">
        <v>36716</v>
      </c>
      <c r="D19941" s="159">
        <v>1</v>
      </c>
    </row>
    <row r="19942" spans="3:4" x14ac:dyDescent="0.25">
      <c r="C19942" s="159" t="s">
        <v>36717</v>
      </c>
      <c r="D19942" s="159">
        <v>1</v>
      </c>
    </row>
    <row r="19943" spans="3:4" x14ac:dyDescent="0.25">
      <c r="C19943" s="159" t="s">
        <v>36718</v>
      </c>
      <c r="D19943" s="159">
        <v>1</v>
      </c>
    </row>
    <row r="19944" spans="3:4" x14ac:dyDescent="0.25">
      <c r="C19944" s="159" t="s">
        <v>36719</v>
      </c>
      <c r="D19944" s="159">
        <v>1</v>
      </c>
    </row>
    <row r="19945" spans="3:4" x14ac:dyDescent="0.25">
      <c r="C19945" s="159" t="s">
        <v>36720</v>
      </c>
      <c r="D19945" s="159">
        <v>1</v>
      </c>
    </row>
    <row r="19946" spans="3:4" x14ac:dyDescent="0.25">
      <c r="C19946" s="159" t="s">
        <v>36721</v>
      </c>
      <c r="D19946" s="159">
        <v>1</v>
      </c>
    </row>
    <row r="19947" spans="3:4" x14ac:dyDescent="0.25">
      <c r="C19947" s="159" t="s">
        <v>36722</v>
      </c>
      <c r="D19947" s="159">
        <v>1</v>
      </c>
    </row>
    <row r="19948" spans="3:4" x14ac:dyDescent="0.25">
      <c r="C19948" s="159" t="s">
        <v>36723</v>
      </c>
      <c r="D19948" s="159">
        <v>1</v>
      </c>
    </row>
    <row r="19949" spans="3:4" x14ac:dyDescent="0.25">
      <c r="C19949" s="159" t="s">
        <v>36724</v>
      </c>
      <c r="D19949" s="159">
        <v>1</v>
      </c>
    </row>
    <row r="19950" spans="3:4" x14ac:dyDescent="0.25">
      <c r="C19950" s="159" t="s">
        <v>36725</v>
      </c>
      <c r="D19950" s="159">
        <v>1</v>
      </c>
    </row>
    <row r="19951" spans="3:4" x14ac:dyDescent="0.25">
      <c r="C19951" s="159" t="s">
        <v>36726</v>
      </c>
      <c r="D19951" s="159">
        <v>1</v>
      </c>
    </row>
    <row r="19952" spans="3:4" x14ac:dyDescent="0.25">
      <c r="C19952" s="159" t="s">
        <v>36727</v>
      </c>
      <c r="D19952" s="159">
        <v>1</v>
      </c>
    </row>
    <row r="19953" spans="3:4" x14ac:dyDescent="0.25">
      <c r="C19953" s="159" t="s">
        <v>36728</v>
      </c>
      <c r="D19953" s="159">
        <v>1</v>
      </c>
    </row>
    <row r="19954" spans="3:4" x14ac:dyDescent="0.25">
      <c r="C19954" s="159" t="s">
        <v>36729</v>
      </c>
      <c r="D19954" s="159">
        <v>1</v>
      </c>
    </row>
    <row r="19955" spans="3:4" x14ac:dyDescent="0.25">
      <c r="C19955" s="159" t="s">
        <v>36730</v>
      </c>
      <c r="D19955" s="159">
        <v>1</v>
      </c>
    </row>
    <row r="19956" spans="3:4" x14ac:dyDescent="0.25">
      <c r="C19956" s="159" t="s">
        <v>36731</v>
      </c>
      <c r="D19956" s="159">
        <v>1</v>
      </c>
    </row>
    <row r="19957" spans="3:4" x14ac:dyDescent="0.25">
      <c r="C19957" s="159" t="s">
        <v>36732</v>
      </c>
      <c r="D19957" s="159">
        <v>1</v>
      </c>
    </row>
    <row r="19958" spans="3:4" x14ac:dyDescent="0.25">
      <c r="C19958" s="159" t="s">
        <v>36733</v>
      </c>
      <c r="D19958" s="159">
        <v>1</v>
      </c>
    </row>
    <row r="19959" spans="3:4" x14ac:dyDescent="0.25">
      <c r="C19959" s="159" t="s">
        <v>36734</v>
      </c>
      <c r="D19959" s="159">
        <v>1</v>
      </c>
    </row>
    <row r="19960" spans="3:4" x14ac:dyDescent="0.25">
      <c r="C19960" s="159" t="s">
        <v>36526</v>
      </c>
      <c r="D19960" s="159">
        <v>1</v>
      </c>
    </row>
    <row r="19961" spans="3:4" x14ac:dyDescent="0.25">
      <c r="C19961" s="159" t="s">
        <v>36527</v>
      </c>
      <c r="D19961" s="159">
        <v>1</v>
      </c>
    </row>
    <row r="19962" spans="3:4" x14ac:dyDescent="0.25">
      <c r="C19962" s="159" t="s">
        <v>36528</v>
      </c>
      <c r="D19962" s="159">
        <v>1</v>
      </c>
    </row>
    <row r="19963" spans="3:4" x14ac:dyDescent="0.25">
      <c r="C19963" s="159" t="s">
        <v>36529</v>
      </c>
      <c r="D19963" s="159">
        <v>1</v>
      </c>
    </row>
    <row r="19964" spans="3:4" x14ac:dyDescent="0.25">
      <c r="C19964" s="159" t="s">
        <v>36530</v>
      </c>
      <c r="D19964" s="159">
        <v>1</v>
      </c>
    </row>
    <row r="19965" spans="3:4" x14ac:dyDescent="0.25">
      <c r="C19965" s="159" t="s">
        <v>36531</v>
      </c>
      <c r="D19965" s="159">
        <v>1</v>
      </c>
    </row>
    <row r="19966" spans="3:4" x14ac:dyDescent="0.25">
      <c r="C19966" s="159" t="s">
        <v>36532</v>
      </c>
      <c r="D19966" s="159">
        <v>1</v>
      </c>
    </row>
    <row r="19967" spans="3:4" x14ac:dyDescent="0.25">
      <c r="C19967" s="159" t="s">
        <v>36533</v>
      </c>
      <c r="D19967" s="159">
        <v>1</v>
      </c>
    </row>
    <row r="19968" spans="3:4" x14ac:dyDescent="0.25">
      <c r="C19968" s="159" t="s">
        <v>36534</v>
      </c>
      <c r="D19968" s="159">
        <v>1</v>
      </c>
    </row>
    <row r="19969" spans="3:4" x14ac:dyDescent="0.25">
      <c r="C19969" s="159" t="s">
        <v>36737</v>
      </c>
      <c r="D19969" s="159">
        <v>1</v>
      </c>
    </row>
    <row r="19970" spans="3:4" x14ac:dyDescent="0.25">
      <c r="C19970" s="159" t="s">
        <v>36550</v>
      </c>
      <c r="D19970" s="159">
        <v>1</v>
      </c>
    </row>
    <row r="19971" spans="3:4" x14ac:dyDescent="0.25">
      <c r="C19971" s="159" t="s">
        <v>36551</v>
      </c>
      <c r="D19971" s="159">
        <v>1</v>
      </c>
    </row>
    <row r="19972" spans="3:4" x14ac:dyDescent="0.25">
      <c r="C19972" s="159" t="s">
        <v>36552</v>
      </c>
      <c r="D19972" s="159">
        <v>1</v>
      </c>
    </row>
    <row r="19973" spans="3:4" x14ac:dyDescent="0.25">
      <c r="C19973" s="159" t="s">
        <v>36740</v>
      </c>
      <c r="D19973" s="159">
        <v>1</v>
      </c>
    </row>
    <row r="19974" spans="3:4" x14ac:dyDescent="0.25">
      <c r="C19974" s="159" t="s">
        <v>36741</v>
      </c>
      <c r="D19974" s="159">
        <v>1</v>
      </c>
    </row>
    <row r="19975" spans="3:4" x14ac:dyDescent="0.25">
      <c r="C19975" s="159" t="s">
        <v>36742</v>
      </c>
      <c r="D19975" s="159">
        <v>1</v>
      </c>
    </row>
    <row r="19976" spans="3:4" x14ac:dyDescent="0.25">
      <c r="C19976" s="159" t="s">
        <v>36743</v>
      </c>
      <c r="D19976" s="159">
        <v>1</v>
      </c>
    </row>
    <row r="19977" spans="3:4" x14ac:dyDescent="0.25">
      <c r="C19977" s="159" t="s">
        <v>36744</v>
      </c>
      <c r="D19977" s="159">
        <v>1</v>
      </c>
    </row>
    <row r="19978" spans="3:4" x14ac:dyDescent="0.25">
      <c r="C19978" s="159" t="s">
        <v>36745</v>
      </c>
      <c r="D19978" s="159">
        <v>1</v>
      </c>
    </row>
    <row r="19979" spans="3:4" x14ac:dyDescent="0.25">
      <c r="C19979" s="159" t="s">
        <v>36746</v>
      </c>
      <c r="D19979" s="159">
        <v>1</v>
      </c>
    </row>
    <row r="19980" spans="3:4" x14ac:dyDescent="0.25">
      <c r="C19980" s="159" t="s">
        <v>36747</v>
      </c>
      <c r="D19980" s="159">
        <v>1</v>
      </c>
    </row>
    <row r="19981" spans="3:4" x14ac:dyDescent="0.25">
      <c r="C19981" s="159" t="s">
        <v>36566</v>
      </c>
      <c r="D19981" s="159">
        <v>1</v>
      </c>
    </row>
    <row r="19982" spans="3:4" x14ac:dyDescent="0.25">
      <c r="C19982" s="159" t="s">
        <v>36749</v>
      </c>
      <c r="D19982" s="159">
        <v>1</v>
      </c>
    </row>
    <row r="19983" spans="3:4" x14ac:dyDescent="0.25">
      <c r="C19983" s="159" t="s">
        <v>36750</v>
      </c>
      <c r="D19983" s="159">
        <v>1</v>
      </c>
    </row>
    <row r="19984" spans="3:4" x14ac:dyDescent="0.25">
      <c r="C19984" s="159" t="s">
        <v>36751</v>
      </c>
      <c r="D19984" s="159">
        <v>1</v>
      </c>
    </row>
    <row r="19985" spans="3:4" x14ac:dyDescent="0.25">
      <c r="C19985" s="159" t="s">
        <v>36752</v>
      </c>
      <c r="D19985" s="159">
        <v>1</v>
      </c>
    </row>
    <row r="19986" spans="3:4" x14ac:dyDescent="0.25">
      <c r="C19986" s="159" t="s">
        <v>36753</v>
      </c>
      <c r="D19986" s="159">
        <v>1</v>
      </c>
    </row>
    <row r="19987" spans="3:4" x14ac:dyDescent="0.25">
      <c r="C19987" s="159" t="s">
        <v>36754</v>
      </c>
      <c r="D19987" s="159">
        <v>1</v>
      </c>
    </row>
    <row r="19988" spans="3:4" x14ac:dyDescent="0.25">
      <c r="C19988" s="159" t="s">
        <v>36755</v>
      </c>
      <c r="D19988" s="159">
        <v>1</v>
      </c>
    </row>
    <row r="19989" spans="3:4" x14ac:dyDescent="0.25">
      <c r="C19989" s="159" t="s">
        <v>36756</v>
      </c>
      <c r="D19989" s="159">
        <v>1</v>
      </c>
    </row>
    <row r="19990" spans="3:4" x14ac:dyDescent="0.25">
      <c r="C19990" s="159" t="s">
        <v>36757</v>
      </c>
      <c r="D19990" s="159">
        <v>1</v>
      </c>
    </row>
    <row r="19991" spans="3:4" x14ac:dyDescent="0.25">
      <c r="C19991" s="159" t="s">
        <v>36758</v>
      </c>
      <c r="D19991" s="159">
        <v>1</v>
      </c>
    </row>
    <row r="19992" spans="3:4" x14ac:dyDescent="0.25">
      <c r="C19992" s="159" t="s">
        <v>36759</v>
      </c>
      <c r="D19992" s="159">
        <v>1</v>
      </c>
    </row>
    <row r="19993" spans="3:4" x14ac:dyDescent="0.25">
      <c r="C19993" s="159" t="s">
        <v>36760</v>
      </c>
      <c r="D19993" s="159">
        <v>1</v>
      </c>
    </row>
    <row r="19994" spans="3:4" x14ac:dyDescent="0.25">
      <c r="C19994" s="159" t="s">
        <v>36606</v>
      </c>
      <c r="D19994" s="159">
        <v>1</v>
      </c>
    </row>
    <row r="19995" spans="3:4" x14ac:dyDescent="0.25">
      <c r="C19995" s="159" t="s">
        <v>36607</v>
      </c>
      <c r="D19995" s="159">
        <v>1</v>
      </c>
    </row>
    <row r="19996" spans="3:4" x14ac:dyDescent="0.25">
      <c r="C19996" s="159" t="s">
        <v>36608</v>
      </c>
      <c r="D19996" s="159">
        <v>1</v>
      </c>
    </row>
    <row r="19997" spans="3:4" x14ac:dyDescent="0.25">
      <c r="C19997" s="159" t="s">
        <v>36609</v>
      </c>
      <c r="D19997" s="159">
        <v>1</v>
      </c>
    </row>
    <row r="19998" spans="3:4" x14ac:dyDescent="0.25">
      <c r="C19998" s="159" t="s">
        <v>36610</v>
      </c>
      <c r="D19998" s="159">
        <v>1</v>
      </c>
    </row>
    <row r="19999" spans="3:4" x14ac:dyDescent="0.25">
      <c r="C19999" s="159" t="s">
        <v>36611</v>
      </c>
      <c r="D19999" s="159">
        <v>1</v>
      </c>
    </row>
    <row r="20000" spans="3:4" x14ac:dyDescent="0.25">
      <c r="C20000" s="159" t="s">
        <v>36612</v>
      </c>
      <c r="D20000" s="159">
        <v>1</v>
      </c>
    </row>
    <row r="20001" spans="3:4" x14ac:dyDescent="0.25">
      <c r="C20001" s="159" t="s">
        <v>36613</v>
      </c>
      <c r="D20001" s="159">
        <v>1</v>
      </c>
    </row>
    <row r="20002" spans="3:4" x14ac:dyDescent="0.25">
      <c r="C20002" s="159" t="s">
        <v>36614</v>
      </c>
      <c r="D20002" s="159">
        <v>1</v>
      </c>
    </row>
    <row r="20003" spans="3:4" x14ac:dyDescent="0.25">
      <c r="C20003" s="159" t="s">
        <v>36615</v>
      </c>
      <c r="D20003" s="159">
        <v>1</v>
      </c>
    </row>
    <row r="20004" spans="3:4" x14ac:dyDescent="0.25">
      <c r="C20004" s="159" t="s">
        <v>36616</v>
      </c>
      <c r="D20004" s="159">
        <v>1</v>
      </c>
    </row>
    <row r="20005" spans="3:4" x14ac:dyDescent="0.25">
      <c r="C20005" s="159" t="s">
        <v>36617</v>
      </c>
      <c r="D20005" s="159">
        <v>1</v>
      </c>
    </row>
    <row r="20006" spans="3:4" x14ac:dyDescent="0.25">
      <c r="C20006" s="159" t="s">
        <v>36618</v>
      </c>
      <c r="D20006" s="159">
        <v>1</v>
      </c>
    </row>
    <row r="20007" spans="3:4" x14ac:dyDescent="0.25">
      <c r="C20007" s="159" t="s">
        <v>36619</v>
      </c>
      <c r="D20007" s="159">
        <v>1</v>
      </c>
    </row>
    <row r="20008" spans="3:4" x14ac:dyDescent="0.25">
      <c r="C20008" s="159" t="s">
        <v>36620</v>
      </c>
      <c r="D20008" s="159">
        <v>1</v>
      </c>
    </row>
    <row r="20009" spans="3:4" x14ac:dyDescent="0.25">
      <c r="C20009" s="159" t="s">
        <v>36621</v>
      </c>
      <c r="D20009" s="159">
        <v>1</v>
      </c>
    </row>
    <row r="20010" spans="3:4" x14ac:dyDescent="0.25">
      <c r="C20010" s="159" t="s">
        <v>36622</v>
      </c>
      <c r="D20010" s="159">
        <v>1</v>
      </c>
    </row>
    <row r="20011" spans="3:4" x14ac:dyDescent="0.25">
      <c r="C20011" s="159" t="s">
        <v>36623</v>
      </c>
      <c r="D20011" s="159">
        <v>1</v>
      </c>
    </row>
    <row r="20012" spans="3:4" x14ac:dyDescent="0.25">
      <c r="C20012" s="159" t="s">
        <v>36666</v>
      </c>
      <c r="D20012" s="159">
        <v>1</v>
      </c>
    </row>
    <row r="20013" spans="3:4" x14ac:dyDescent="0.25">
      <c r="C20013" s="159" t="s">
        <v>36667</v>
      </c>
      <c r="D20013" s="159">
        <v>1</v>
      </c>
    </row>
    <row r="20014" spans="3:4" x14ac:dyDescent="0.25">
      <c r="C20014" s="159" t="s">
        <v>36668</v>
      </c>
      <c r="D20014" s="159">
        <v>1</v>
      </c>
    </row>
    <row r="20015" spans="3:4" x14ac:dyDescent="0.25">
      <c r="C20015" s="159" t="s">
        <v>36669</v>
      </c>
      <c r="D20015" s="159">
        <v>1</v>
      </c>
    </row>
    <row r="20016" spans="3:4" x14ac:dyDescent="0.25">
      <c r="C20016" s="159" t="s">
        <v>36670</v>
      </c>
      <c r="D20016" s="159">
        <v>1</v>
      </c>
    </row>
    <row r="20017" spans="3:4" x14ac:dyDescent="0.25">
      <c r="C20017" s="159" t="s">
        <v>36671</v>
      </c>
      <c r="D20017" s="159">
        <v>1</v>
      </c>
    </row>
    <row r="20018" spans="3:4" x14ac:dyDescent="0.25">
      <c r="C20018" s="159" t="s">
        <v>36672</v>
      </c>
      <c r="D20018" s="159">
        <v>1</v>
      </c>
    </row>
    <row r="20019" spans="3:4" x14ac:dyDescent="0.25">
      <c r="C20019" s="159" t="s">
        <v>36673</v>
      </c>
      <c r="D20019" s="159">
        <v>1</v>
      </c>
    </row>
    <row r="20020" spans="3:4" x14ac:dyDescent="0.25">
      <c r="C20020" s="159" t="s">
        <v>36674</v>
      </c>
      <c r="D20020" s="159">
        <v>1</v>
      </c>
    </row>
    <row r="20021" spans="3:4" x14ac:dyDescent="0.25">
      <c r="C20021" s="159" t="s">
        <v>36675</v>
      </c>
      <c r="D20021" s="159">
        <v>1</v>
      </c>
    </row>
    <row r="20022" spans="3:4" x14ac:dyDescent="0.25">
      <c r="C20022" s="159" t="s">
        <v>36676</v>
      </c>
      <c r="D20022" s="159">
        <v>1</v>
      </c>
    </row>
    <row r="20023" spans="3:4" x14ac:dyDescent="0.25">
      <c r="C20023" s="159" t="s">
        <v>36875</v>
      </c>
      <c r="D20023" s="159">
        <v>1</v>
      </c>
    </row>
    <row r="20024" spans="3:4" x14ac:dyDescent="0.25">
      <c r="C20024" s="159" t="s">
        <v>36876</v>
      </c>
      <c r="D20024" s="159">
        <v>1</v>
      </c>
    </row>
    <row r="20025" spans="3:4" x14ac:dyDescent="0.25">
      <c r="C20025" s="159" t="s">
        <v>36877</v>
      </c>
      <c r="D20025" s="159">
        <v>1</v>
      </c>
    </row>
    <row r="20026" spans="3:4" x14ac:dyDescent="0.25">
      <c r="C20026" s="159" t="s">
        <v>36878</v>
      </c>
      <c r="D20026" s="159">
        <v>1</v>
      </c>
    </row>
    <row r="20027" spans="3:4" x14ac:dyDescent="0.25">
      <c r="C20027" s="159" t="s">
        <v>36879</v>
      </c>
      <c r="D20027" s="159">
        <v>1</v>
      </c>
    </row>
    <row r="20028" spans="3:4" x14ac:dyDescent="0.25">
      <c r="C20028" s="159" t="s">
        <v>36880</v>
      </c>
      <c r="D20028" s="159">
        <v>1</v>
      </c>
    </row>
    <row r="20029" spans="3:4" x14ac:dyDescent="0.25">
      <c r="C20029" s="159" t="s">
        <v>36881</v>
      </c>
      <c r="D20029" s="159">
        <v>1</v>
      </c>
    </row>
    <row r="20030" spans="3:4" x14ac:dyDescent="0.25">
      <c r="C20030" s="159" t="s">
        <v>36882</v>
      </c>
      <c r="D20030" s="159">
        <v>1</v>
      </c>
    </row>
    <row r="20031" spans="3:4" x14ac:dyDescent="0.25">
      <c r="C20031" s="159" t="s">
        <v>36883</v>
      </c>
      <c r="D20031" s="159">
        <v>1</v>
      </c>
    </row>
    <row r="20032" spans="3:4" x14ac:dyDescent="0.25">
      <c r="C20032" s="159" t="s">
        <v>36884</v>
      </c>
      <c r="D20032" s="159">
        <v>1</v>
      </c>
    </row>
    <row r="20033" spans="3:4" x14ac:dyDescent="0.25">
      <c r="C20033" s="159" t="s">
        <v>36885</v>
      </c>
      <c r="D20033" s="159">
        <v>1</v>
      </c>
    </row>
    <row r="20034" spans="3:4" x14ac:dyDescent="0.25">
      <c r="C20034" s="159" t="s">
        <v>36886</v>
      </c>
      <c r="D20034" s="159">
        <v>1</v>
      </c>
    </row>
    <row r="20035" spans="3:4" x14ac:dyDescent="0.25">
      <c r="C20035" s="159" t="s">
        <v>36887</v>
      </c>
      <c r="D20035" s="159">
        <v>1</v>
      </c>
    </row>
    <row r="20036" spans="3:4" x14ac:dyDescent="0.25">
      <c r="C20036" s="159" t="s">
        <v>36888</v>
      </c>
      <c r="D20036" s="159">
        <v>1</v>
      </c>
    </row>
    <row r="20037" spans="3:4" x14ac:dyDescent="0.25">
      <c r="C20037" s="159" t="s">
        <v>36889</v>
      </c>
      <c r="D20037" s="159">
        <v>1</v>
      </c>
    </row>
    <row r="20038" spans="3:4" x14ac:dyDescent="0.25">
      <c r="C20038" s="159" t="s">
        <v>36890</v>
      </c>
      <c r="D20038" s="159">
        <v>1</v>
      </c>
    </row>
    <row r="20039" spans="3:4" x14ac:dyDescent="0.25">
      <c r="C20039" s="159" t="s">
        <v>36891</v>
      </c>
      <c r="D20039" s="159">
        <v>1</v>
      </c>
    </row>
    <row r="20040" spans="3:4" x14ac:dyDescent="0.25">
      <c r="C20040" s="159" t="s">
        <v>36892</v>
      </c>
      <c r="D20040" s="159">
        <v>1</v>
      </c>
    </row>
    <row r="20041" spans="3:4" x14ac:dyDescent="0.25">
      <c r="C20041" s="159" t="s">
        <v>36893</v>
      </c>
      <c r="D20041" s="159">
        <v>1</v>
      </c>
    </row>
    <row r="20042" spans="3:4" x14ac:dyDescent="0.25">
      <c r="C20042" s="159" t="s">
        <v>36894</v>
      </c>
      <c r="D20042" s="159">
        <v>1</v>
      </c>
    </row>
    <row r="20043" spans="3:4" x14ac:dyDescent="0.25">
      <c r="C20043" s="159" t="s">
        <v>36895</v>
      </c>
      <c r="D20043" s="159">
        <v>1</v>
      </c>
    </row>
    <row r="20044" spans="3:4" x14ac:dyDescent="0.25">
      <c r="C20044" s="159" t="s">
        <v>36896</v>
      </c>
      <c r="D20044" s="159">
        <v>1</v>
      </c>
    </row>
    <row r="20045" spans="3:4" x14ac:dyDescent="0.25">
      <c r="C20045" s="159" t="s">
        <v>36897</v>
      </c>
      <c r="D20045" s="159">
        <v>1</v>
      </c>
    </row>
    <row r="20046" spans="3:4" x14ac:dyDescent="0.25">
      <c r="C20046" s="159" t="s">
        <v>36898</v>
      </c>
      <c r="D20046" s="159">
        <v>1</v>
      </c>
    </row>
    <row r="20047" spans="3:4" x14ac:dyDescent="0.25">
      <c r="C20047" s="159" t="s">
        <v>36899</v>
      </c>
      <c r="D20047" s="159">
        <v>1</v>
      </c>
    </row>
    <row r="20048" spans="3:4" x14ac:dyDescent="0.25">
      <c r="C20048" s="159" t="s">
        <v>36900</v>
      </c>
      <c r="D20048" s="159">
        <v>1</v>
      </c>
    </row>
    <row r="20049" spans="3:4" x14ac:dyDescent="0.25">
      <c r="C20049" s="159" t="s">
        <v>36901</v>
      </c>
      <c r="D20049" s="159">
        <v>1</v>
      </c>
    </row>
    <row r="20050" spans="3:4" x14ac:dyDescent="0.25">
      <c r="C20050" s="159" t="s">
        <v>36902</v>
      </c>
      <c r="D20050" s="159">
        <v>1</v>
      </c>
    </row>
    <row r="20051" spans="3:4" x14ac:dyDescent="0.25">
      <c r="C20051" s="159" t="s">
        <v>36903</v>
      </c>
      <c r="D20051" s="159">
        <v>1</v>
      </c>
    </row>
    <row r="20052" spans="3:4" x14ac:dyDescent="0.25">
      <c r="C20052" s="159" t="s">
        <v>36904</v>
      </c>
      <c r="D20052" s="159">
        <v>1</v>
      </c>
    </row>
    <row r="20053" spans="3:4" x14ac:dyDescent="0.25">
      <c r="C20053" s="159" t="s">
        <v>36905</v>
      </c>
      <c r="D20053" s="159">
        <v>1</v>
      </c>
    </row>
    <row r="20054" spans="3:4" x14ac:dyDescent="0.25">
      <c r="C20054" s="159" t="s">
        <v>36906</v>
      </c>
      <c r="D20054" s="159">
        <v>1</v>
      </c>
    </row>
    <row r="20055" spans="3:4" x14ac:dyDescent="0.25">
      <c r="C20055" s="159" t="s">
        <v>36907</v>
      </c>
      <c r="D20055" s="159">
        <v>1</v>
      </c>
    </row>
    <row r="20056" spans="3:4" x14ac:dyDescent="0.25">
      <c r="C20056" s="159" t="s">
        <v>36908</v>
      </c>
      <c r="D20056" s="159">
        <v>1</v>
      </c>
    </row>
    <row r="20057" spans="3:4" x14ac:dyDescent="0.25">
      <c r="C20057" s="159" t="s">
        <v>36909</v>
      </c>
      <c r="D20057" s="159">
        <v>1</v>
      </c>
    </row>
    <row r="20058" spans="3:4" x14ac:dyDescent="0.25">
      <c r="C20058" s="159" t="s">
        <v>36910</v>
      </c>
      <c r="D20058" s="159">
        <v>1</v>
      </c>
    </row>
    <row r="20059" spans="3:4" x14ac:dyDescent="0.25">
      <c r="C20059" s="159" t="s">
        <v>36911</v>
      </c>
      <c r="D20059" s="159">
        <v>1</v>
      </c>
    </row>
    <row r="20060" spans="3:4" x14ac:dyDescent="0.25">
      <c r="C20060" s="159" t="s">
        <v>36912</v>
      </c>
      <c r="D20060" s="159">
        <v>1</v>
      </c>
    </row>
    <row r="20061" spans="3:4" x14ac:dyDescent="0.25">
      <c r="C20061" s="159" t="s">
        <v>36913</v>
      </c>
      <c r="D20061" s="159">
        <v>1</v>
      </c>
    </row>
    <row r="20062" spans="3:4" x14ac:dyDescent="0.25">
      <c r="C20062" s="159" t="s">
        <v>36914</v>
      </c>
      <c r="D20062" s="159">
        <v>1</v>
      </c>
    </row>
    <row r="20063" spans="3:4" x14ac:dyDescent="0.25">
      <c r="C20063" s="159" t="s">
        <v>36915</v>
      </c>
      <c r="D20063" s="159">
        <v>1</v>
      </c>
    </row>
    <row r="20064" spans="3:4" x14ac:dyDescent="0.25">
      <c r="C20064" s="159" t="s">
        <v>36916</v>
      </c>
      <c r="D20064" s="159">
        <v>1</v>
      </c>
    </row>
    <row r="20065" spans="3:4" x14ac:dyDescent="0.25">
      <c r="C20065" s="159" t="s">
        <v>36917</v>
      </c>
      <c r="D20065" s="159">
        <v>1</v>
      </c>
    </row>
    <row r="20066" spans="3:4" x14ac:dyDescent="0.25">
      <c r="C20066" s="159" t="s">
        <v>36918</v>
      </c>
      <c r="D20066" s="159">
        <v>1</v>
      </c>
    </row>
    <row r="20067" spans="3:4" x14ac:dyDescent="0.25">
      <c r="C20067" s="159" t="s">
        <v>36919</v>
      </c>
      <c r="D20067" s="159">
        <v>1</v>
      </c>
    </row>
    <row r="20068" spans="3:4" x14ac:dyDescent="0.25">
      <c r="C20068" s="159" t="s">
        <v>36920</v>
      </c>
      <c r="D20068" s="159">
        <v>1</v>
      </c>
    </row>
    <row r="20069" spans="3:4" x14ac:dyDescent="0.25">
      <c r="C20069" s="159" t="s">
        <v>36921</v>
      </c>
      <c r="D20069" s="159">
        <v>1</v>
      </c>
    </row>
    <row r="20070" spans="3:4" x14ac:dyDescent="0.25">
      <c r="C20070" s="159" t="s">
        <v>36922</v>
      </c>
      <c r="D20070" s="159">
        <v>1</v>
      </c>
    </row>
    <row r="20071" spans="3:4" x14ac:dyDescent="0.25">
      <c r="C20071" s="159" t="s">
        <v>36923</v>
      </c>
      <c r="D20071" s="159">
        <v>1</v>
      </c>
    </row>
    <row r="20072" spans="3:4" x14ac:dyDescent="0.25">
      <c r="C20072" s="159" t="s">
        <v>36924</v>
      </c>
      <c r="D20072" s="159">
        <v>1</v>
      </c>
    </row>
    <row r="20073" spans="3:4" x14ac:dyDescent="0.25">
      <c r="C20073" s="159" t="s">
        <v>36925</v>
      </c>
      <c r="D20073" s="159">
        <v>1</v>
      </c>
    </row>
    <row r="20074" spans="3:4" x14ac:dyDescent="0.25">
      <c r="C20074" s="159" t="s">
        <v>36926</v>
      </c>
      <c r="D20074" s="159">
        <v>1</v>
      </c>
    </row>
    <row r="20075" spans="3:4" x14ac:dyDescent="0.25">
      <c r="C20075" s="159" t="s">
        <v>36927</v>
      </c>
      <c r="D20075" s="159">
        <v>1</v>
      </c>
    </row>
    <row r="20076" spans="3:4" x14ac:dyDescent="0.25">
      <c r="C20076" s="159" t="s">
        <v>36928</v>
      </c>
      <c r="D20076" s="159">
        <v>1</v>
      </c>
    </row>
    <row r="20077" spans="3:4" x14ac:dyDescent="0.25">
      <c r="C20077" s="159" t="s">
        <v>36929</v>
      </c>
      <c r="D20077" s="159">
        <v>1</v>
      </c>
    </row>
    <row r="20078" spans="3:4" x14ac:dyDescent="0.25">
      <c r="C20078" s="159" t="s">
        <v>36930</v>
      </c>
      <c r="D20078" s="159">
        <v>1</v>
      </c>
    </row>
    <row r="20079" spans="3:4" x14ac:dyDescent="0.25">
      <c r="C20079" s="159" t="s">
        <v>36931</v>
      </c>
      <c r="D20079" s="159">
        <v>1</v>
      </c>
    </row>
    <row r="20080" spans="3:4" x14ac:dyDescent="0.25">
      <c r="C20080" s="159" t="s">
        <v>36932</v>
      </c>
      <c r="D20080" s="159">
        <v>1</v>
      </c>
    </row>
    <row r="20081" spans="3:4" x14ac:dyDescent="0.25">
      <c r="C20081" s="159" t="s">
        <v>36933</v>
      </c>
      <c r="D20081" s="159">
        <v>1</v>
      </c>
    </row>
    <row r="20082" spans="3:4" x14ac:dyDescent="0.25">
      <c r="C20082" s="159" t="s">
        <v>36934</v>
      </c>
      <c r="D20082" s="159">
        <v>1</v>
      </c>
    </row>
    <row r="20083" spans="3:4" x14ac:dyDescent="0.25">
      <c r="C20083" s="159" t="s">
        <v>36935</v>
      </c>
      <c r="D20083" s="159">
        <v>1</v>
      </c>
    </row>
    <row r="20084" spans="3:4" x14ac:dyDescent="0.25">
      <c r="C20084" s="159" t="s">
        <v>36936</v>
      </c>
      <c r="D20084" s="159">
        <v>1</v>
      </c>
    </row>
    <row r="20085" spans="3:4" x14ac:dyDescent="0.25">
      <c r="C20085" s="159" t="s">
        <v>36937</v>
      </c>
      <c r="D20085" s="159">
        <v>1</v>
      </c>
    </row>
    <row r="20086" spans="3:4" x14ac:dyDescent="0.25">
      <c r="C20086" s="159" t="s">
        <v>36938</v>
      </c>
      <c r="D20086" s="159">
        <v>1</v>
      </c>
    </row>
    <row r="20087" spans="3:4" x14ac:dyDescent="0.25">
      <c r="C20087" s="159" t="s">
        <v>36939</v>
      </c>
      <c r="D20087" s="159">
        <v>1</v>
      </c>
    </row>
    <row r="20088" spans="3:4" x14ac:dyDescent="0.25">
      <c r="C20088" s="159" t="s">
        <v>36940</v>
      </c>
      <c r="D20088" s="159">
        <v>1</v>
      </c>
    </row>
    <row r="20089" spans="3:4" x14ac:dyDescent="0.25">
      <c r="C20089" s="159" t="s">
        <v>36941</v>
      </c>
      <c r="D20089" s="159">
        <v>1</v>
      </c>
    </row>
    <row r="20090" spans="3:4" x14ac:dyDescent="0.25">
      <c r="C20090" s="159" t="s">
        <v>36942</v>
      </c>
      <c r="D20090" s="159">
        <v>1</v>
      </c>
    </row>
    <row r="20091" spans="3:4" x14ac:dyDescent="0.25">
      <c r="C20091" s="159" t="s">
        <v>36943</v>
      </c>
      <c r="D20091" s="159">
        <v>1</v>
      </c>
    </row>
    <row r="20092" spans="3:4" x14ac:dyDescent="0.25">
      <c r="C20092" s="159" t="s">
        <v>36944</v>
      </c>
      <c r="D20092" s="159">
        <v>1</v>
      </c>
    </row>
    <row r="20093" spans="3:4" x14ac:dyDescent="0.25">
      <c r="C20093" s="159" t="s">
        <v>36945</v>
      </c>
      <c r="D20093" s="159">
        <v>1</v>
      </c>
    </row>
    <row r="20094" spans="3:4" x14ac:dyDescent="0.25">
      <c r="C20094" s="159" t="s">
        <v>36946</v>
      </c>
      <c r="D20094" s="159">
        <v>1</v>
      </c>
    </row>
    <row r="20095" spans="3:4" x14ac:dyDescent="0.25">
      <c r="C20095" s="159" t="s">
        <v>36947</v>
      </c>
      <c r="D20095" s="159">
        <v>1</v>
      </c>
    </row>
    <row r="20096" spans="3:4" x14ac:dyDescent="0.25">
      <c r="C20096" s="159" t="s">
        <v>36948</v>
      </c>
      <c r="D20096" s="159">
        <v>1</v>
      </c>
    </row>
    <row r="20097" spans="3:4" x14ac:dyDescent="0.25">
      <c r="C20097" s="159" t="s">
        <v>36949</v>
      </c>
      <c r="D20097" s="159">
        <v>1</v>
      </c>
    </row>
    <row r="20098" spans="3:4" x14ac:dyDescent="0.25">
      <c r="C20098" s="159" t="s">
        <v>36950</v>
      </c>
      <c r="D20098" s="159">
        <v>1</v>
      </c>
    </row>
    <row r="20099" spans="3:4" x14ac:dyDescent="0.25">
      <c r="C20099" s="159" t="s">
        <v>36951</v>
      </c>
      <c r="D20099" s="159">
        <v>1</v>
      </c>
    </row>
    <row r="20100" spans="3:4" x14ac:dyDescent="0.25">
      <c r="C20100" s="159" t="s">
        <v>36952</v>
      </c>
      <c r="D20100" s="159">
        <v>1</v>
      </c>
    </row>
    <row r="20101" spans="3:4" x14ac:dyDescent="0.25">
      <c r="C20101" s="159" t="s">
        <v>36953</v>
      </c>
      <c r="D20101" s="159">
        <v>1</v>
      </c>
    </row>
    <row r="20102" spans="3:4" x14ac:dyDescent="0.25">
      <c r="C20102" s="159" t="s">
        <v>36954</v>
      </c>
      <c r="D20102" s="159">
        <v>1</v>
      </c>
    </row>
    <row r="20103" spans="3:4" x14ac:dyDescent="0.25">
      <c r="C20103" s="159" t="s">
        <v>36955</v>
      </c>
      <c r="D20103" s="159">
        <v>1</v>
      </c>
    </row>
    <row r="20104" spans="3:4" x14ac:dyDescent="0.25">
      <c r="C20104" s="159" t="s">
        <v>36956</v>
      </c>
      <c r="D20104" s="159">
        <v>1</v>
      </c>
    </row>
    <row r="20105" spans="3:4" x14ac:dyDescent="0.25">
      <c r="C20105" s="159" t="s">
        <v>36957</v>
      </c>
      <c r="D20105" s="159">
        <v>1</v>
      </c>
    </row>
    <row r="20106" spans="3:4" x14ac:dyDescent="0.25">
      <c r="C20106" s="159" t="s">
        <v>36958</v>
      </c>
      <c r="D20106" s="159">
        <v>1</v>
      </c>
    </row>
    <row r="20107" spans="3:4" x14ac:dyDescent="0.25">
      <c r="C20107" s="159" t="s">
        <v>36959</v>
      </c>
      <c r="D20107" s="159">
        <v>1</v>
      </c>
    </row>
    <row r="20108" spans="3:4" x14ac:dyDescent="0.25">
      <c r="C20108" s="159" t="s">
        <v>36960</v>
      </c>
      <c r="D20108" s="159">
        <v>1</v>
      </c>
    </row>
    <row r="20109" spans="3:4" x14ac:dyDescent="0.25">
      <c r="C20109" s="159" t="s">
        <v>36961</v>
      </c>
      <c r="D20109" s="159">
        <v>1</v>
      </c>
    </row>
    <row r="20110" spans="3:4" x14ac:dyDescent="0.25">
      <c r="C20110" s="159" t="s">
        <v>36962</v>
      </c>
      <c r="D20110" s="159">
        <v>1</v>
      </c>
    </row>
    <row r="20111" spans="3:4" x14ac:dyDescent="0.25">
      <c r="C20111" s="159" t="s">
        <v>36963</v>
      </c>
      <c r="D20111" s="159">
        <v>1</v>
      </c>
    </row>
    <row r="20112" spans="3:4" x14ac:dyDescent="0.25">
      <c r="C20112" s="159" t="s">
        <v>36964</v>
      </c>
      <c r="D20112" s="159">
        <v>1</v>
      </c>
    </row>
    <row r="20113" spans="3:4" x14ac:dyDescent="0.25">
      <c r="C20113" s="159" t="s">
        <v>36965</v>
      </c>
      <c r="D20113" s="159">
        <v>1</v>
      </c>
    </row>
    <row r="20114" spans="3:4" x14ac:dyDescent="0.25">
      <c r="C20114" s="159" t="s">
        <v>36966</v>
      </c>
      <c r="D20114" s="159">
        <v>1</v>
      </c>
    </row>
    <row r="20115" spans="3:4" x14ac:dyDescent="0.25">
      <c r="C20115" s="159" t="s">
        <v>36967</v>
      </c>
      <c r="D20115" s="159">
        <v>1</v>
      </c>
    </row>
    <row r="20116" spans="3:4" x14ac:dyDescent="0.25">
      <c r="C20116" s="159" t="s">
        <v>36968</v>
      </c>
      <c r="D20116" s="159">
        <v>1</v>
      </c>
    </row>
    <row r="20117" spans="3:4" x14ac:dyDescent="0.25">
      <c r="C20117" s="159" t="s">
        <v>36969</v>
      </c>
      <c r="D20117" s="159">
        <v>1</v>
      </c>
    </row>
    <row r="20118" spans="3:4" x14ac:dyDescent="0.25">
      <c r="C20118" s="159" t="s">
        <v>36970</v>
      </c>
      <c r="D20118" s="159">
        <v>1</v>
      </c>
    </row>
    <row r="20119" spans="3:4" x14ac:dyDescent="0.25">
      <c r="C20119" s="159" t="s">
        <v>36971</v>
      </c>
      <c r="D20119" s="159">
        <v>1</v>
      </c>
    </row>
    <row r="20120" spans="3:4" x14ac:dyDescent="0.25">
      <c r="C20120" s="159" t="s">
        <v>36972</v>
      </c>
      <c r="D20120" s="159">
        <v>1</v>
      </c>
    </row>
    <row r="20121" spans="3:4" x14ac:dyDescent="0.25">
      <c r="C20121" s="159" t="s">
        <v>36973</v>
      </c>
      <c r="D20121" s="159">
        <v>1</v>
      </c>
    </row>
    <row r="20122" spans="3:4" x14ac:dyDescent="0.25">
      <c r="C20122" s="159" t="s">
        <v>36974</v>
      </c>
      <c r="D20122" s="159">
        <v>1</v>
      </c>
    </row>
    <row r="20123" spans="3:4" x14ac:dyDescent="0.25">
      <c r="C20123" s="159" t="s">
        <v>36975</v>
      </c>
      <c r="D20123" s="159">
        <v>1</v>
      </c>
    </row>
    <row r="20124" spans="3:4" x14ac:dyDescent="0.25">
      <c r="C20124" s="159" t="s">
        <v>36976</v>
      </c>
      <c r="D20124" s="159">
        <v>1</v>
      </c>
    </row>
    <row r="20125" spans="3:4" x14ac:dyDescent="0.25">
      <c r="C20125" s="159" t="s">
        <v>36977</v>
      </c>
      <c r="D20125" s="159">
        <v>1</v>
      </c>
    </row>
    <row r="20126" spans="3:4" x14ac:dyDescent="0.25">
      <c r="C20126" s="159" t="s">
        <v>36978</v>
      </c>
      <c r="D20126" s="159">
        <v>1</v>
      </c>
    </row>
    <row r="20127" spans="3:4" x14ac:dyDescent="0.25">
      <c r="C20127" s="159" t="s">
        <v>36979</v>
      </c>
      <c r="D20127" s="159">
        <v>1</v>
      </c>
    </row>
    <row r="20128" spans="3:4" x14ac:dyDescent="0.25">
      <c r="C20128" s="159" t="s">
        <v>36980</v>
      </c>
      <c r="D20128" s="159">
        <v>1</v>
      </c>
    </row>
    <row r="20129" spans="3:4" x14ac:dyDescent="0.25">
      <c r="C20129" s="159" t="s">
        <v>36981</v>
      </c>
      <c r="D20129" s="159">
        <v>1</v>
      </c>
    </row>
    <row r="20130" spans="3:4" x14ac:dyDescent="0.25">
      <c r="C20130" s="159" t="s">
        <v>36761</v>
      </c>
      <c r="D20130" s="159">
        <v>1</v>
      </c>
    </row>
    <row r="20131" spans="3:4" x14ac:dyDescent="0.25">
      <c r="C20131" s="159" t="s">
        <v>36762</v>
      </c>
      <c r="D20131" s="159">
        <v>1</v>
      </c>
    </row>
    <row r="20132" spans="3:4" x14ac:dyDescent="0.25">
      <c r="C20132" s="159" t="s">
        <v>36763</v>
      </c>
      <c r="D20132" s="159">
        <v>1</v>
      </c>
    </row>
    <row r="20133" spans="3:4" x14ac:dyDescent="0.25">
      <c r="C20133" s="159" t="s">
        <v>36764</v>
      </c>
      <c r="D20133" s="159">
        <v>1</v>
      </c>
    </row>
    <row r="20134" spans="3:4" x14ac:dyDescent="0.25">
      <c r="C20134" s="159" t="s">
        <v>36765</v>
      </c>
      <c r="D20134" s="159">
        <v>1</v>
      </c>
    </row>
    <row r="20135" spans="3:4" x14ac:dyDescent="0.25">
      <c r="C20135" s="159" t="s">
        <v>36766</v>
      </c>
      <c r="D20135" s="159">
        <v>1</v>
      </c>
    </row>
    <row r="20136" spans="3:4" x14ac:dyDescent="0.25">
      <c r="C20136" s="159" t="s">
        <v>36767</v>
      </c>
      <c r="D20136" s="159">
        <v>1</v>
      </c>
    </row>
    <row r="20137" spans="3:4" x14ac:dyDescent="0.25">
      <c r="C20137" s="159" t="s">
        <v>36768</v>
      </c>
      <c r="D20137" s="159">
        <v>1</v>
      </c>
    </row>
    <row r="20138" spans="3:4" x14ac:dyDescent="0.25">
      <c r="C20138" s="159" t="s">
        <v>36769</v>
      </c>
      <c r="D20138" s="159">
        <v>1</v>
      </c>
    </row>
    <row r="20139" spans="3:4" x14ac:dyDescent="0.25">
      <c r="C20139" s="159" t="s">
        <v>36770</v>
      </c>
      <c r="D20139" s="159">
        <v>1</v>
      </c>
    </row>
    <row r="20140" spans="3:4" x14ac:dyDescent="0.25">
      <c r="C20140" s="159" t="s">
        <v>36771</v>
      </c>
      <c r="D20140" s="159">
        <v>1</v>
      </c>
    </row>
    <row r="20141" spans="3:4" x14ac:dyDescent="0.25">
      <c r="C20141" s="159" t="s">
        <v>36772</v>
      </c>
      <c r="D20141" s="159">
        <v>1</v>
      </c>
    </row>
    <row r="20142" spans="3:4" x14ac:dyDescent="0.25">
      <c r="C20142" s="159" t="s">
        <v>36773</v>
      </c>
      <c r="D20142" s="159">
        <v>1</v>
      </c>
    </row>
    <row r="20143" spans="3:4" x14ac:dyDescent="0.25">
      <c r="C20143" s="159" t="s">
        <v>36808</v>
      </c>
      <c r="D20143" s="159">
        <v>1</v>
      </c>
    </row>
    <row r="20144" spans="3:4" x14ac:dyDescent="0.25">
      <c r="C20144" s="159" t="s">
        <v>36809</v>
      </c>
      <c r="D20144" s="159">
        <v>1</v>
      </c>
    </row>
    <row r="20145" spans="3:4" x14ac:dyDescent="0.25">
      <c r="C20145" s="159" t="s">
        <v>36810</v>
      </c>
      <c r="D20145" s="159">
        <v>1</v>
      </c>
    </row>
    <row r="20146" spans="3:4" x14ac:dyDescent="0.25">
      <c r="C20146" s="159" t="s">
        <v>36811</v>
      </c>
      <c r="D20146" s="159">
        <v>1</v>
      </c>
    </row>
    <row r="20147" spans="3:4" x14ac:dyDescent="0.25">
      <c r="C20147" s="159" t="s">
        <v>36812</v>
      </c>
      <c r="D20147" s="159">
        <v>1</v>
      </c>
    </row>
    <row r="20148" spans="3:4" x14ac:dyDescent="0.25">
      <c r="C20148" s="159" t="s">
        <v>36813</v>
      </c>
      <c r="D20148" s="159">
        <v>1</v>
      </c>
    </row>
    <row r="20149" spans="3:4" x14ac:dyDescent="0.25">
      <c r="C20149" s="159" t="s">
        <v>36814</v>
      </c>
      <c r="D20149" s="159">
        <v>1</v>
      </c>
    </row>
    <row r="20150" spans="3:4" x14ac:dyDescent="0.25">
      <c r="C20150" s="159" t="s">
        <v>36815</v>
      </c>
      <c r="D20150" s="159">
        <v>1</v>
      </c>
    </row>
    <row r="20151" spans="3:4" x14ac:dyDescent="0.25">
      <c r="C20151" s="159" t="s">
        <v>36816</v>
      </c>
      <c r="D20151" s="159">
        <v>1</v>
      </c>
    </row>
    <row r="20152" spans="3:4" x14ac:dyDescent="0.25">
      <c r="C20152" s="159" t="s">
        <v>36817</v>
      </c>
      <c r="D20152" s="159">
        <v>1</v>
      </c>
    </row>
    <row r="20153" spans="3:4" x14ac:dyDescent="0.25">
      <c r="C20153" s="159" t="s">
        <v>36818</v>
      </c>
      <c r="D20153" s="159">
        <v>1</v>
      </c>
    </row>
    <row r="20154" spans="3:4" x14ac:dyDescent="0.25">
      <c r="C20154" s="159" t="s">
        <v>36819</v>
      </c>
      <c r="D20154" s="159">
        <v>1</v>
      </c>
    </row>
    <row r="20155" spans="3:4" x14ac:dyDescent="0.25">
      <c r="C20155" s="159" t="s">
        <v>36820</v>
      </c>
      <c r="D20155" s="159">
        <v>1</v>
      </c>
    </row>
    <row r="20156" spans="3:4" x14ac:dyDescent="0.25">
      <c r="C20156" s="159" t="s">
        <v>36821</v>
      </c>
      <c r="D20156" s="159">
        <v>1</v>
      </c>
    </row>
    <row r="20157" spans="3:4" x14ac:dyDescent="0.25">
      <c r="C20157" s="159" t="s">
        <v>36822</v>
      </c>
      <c r="D20157" s="159">
        <v>1</v>
      </c>
    </row>
    <row r="20158" spans="3:4" x14ac:dyDescent="0.25">
      <c r="C20158" s="159" t="s">
        <v>36823</v>
      </c>
      <c r="D20158" s="159">
        <v>1</v>
      </c>
    </row>
    <row r="20159" spans="3:4" x14ac:dyDescent="0.25">
      <c r="C20159" s="159" t="s">
        <v>36824</v>
      </c>
      <c r="D20159" s="159">
        <v>1</v>
      </c>
    </row>
    <row r="20160" spans="3:4" x14ac:dyDescent="0.25">
      <c r="C20160" s="159" t="s">
        <v>36825</v>
      </c>
      <c r="D20160" s="159">
        <v>1</v>
      </c>
    </row>
    <row r="20161" spans="3:4" x14ac:dyDescent="0.25">
      <c r="C20161" s="159" t="s">
        <v>36826</v>
      </c>
      <c r="D20161" s="159">
        <v>1</v>
      </c>
    </row>
    <row r="20162" spans="3:4" x14ac:dyDescent="0.25">
      <c r="C20162" s="159" t="s">
        <v>36827</v>
      </c>
      <c r="D20162" s="159">
        <v>1</v>
      </c>
    </row>
    <row r="20163" spans="3:4" x14ac:dyDescent="0.25">
      <c r="C20163" s="159" t="s">
        <v>36828</v>
      </c>
      <c r="D20163" s="159">
        <v>1</v>
      </c>
    </row>
    <row r="20164" spans="3:4" x14ac:dyDescent="0.25">
      <c r="C20164" s="159" t="s">
        <v>36829</v>
      </c>
      <c r="D20164" s="159">
        <v>1</v>
      </c>
    </row>
    <row r="20165" spans="3:4" x14ac:dyDescent="0.25">
      <c r="C20165" s="159" t="s">
        <v>36830</v>
      </c>
      <c r="D20165" s="159">
        <v>1</v>
      </c>
    </row>
    <row r="20166" spans="3:4" x14ac:dyDescent="0.25">
      <c r="C20166" s="159" t="s">
        <v>36831</v>
      </c>
      <c r="D20166" s="159">
        <v>1</v>
      </c>
    </row>
    <row r="20167" spans="3:4" x14ac:dyDescent="0.25">
      <c r="C20167" s="159" t="s">
        <v>36832</v>
      </c>
      <c r="D20167" s="159">
        <v>1</v>
      </c>
    </row>
    <row r="20168" spans="3:4" x14ac:dyDescent="0.25">
      <c r="C20168" s="159" t="s">
        <v>36833</v>
      </c>
      <c r="D20168" s="159">
        <v>1</v>
      </c>
    </row>
    <row r="20169" spans="3:4" x14ac:dyDescent="0.25">
      <c r="C20169" s="159" t="s">
        <v>36834</v>
      </c>
      <c r="D20169" s="159">
        <v>1</v>
      </c>
    </row>
    <row r="20170" spans="3:4" x14ac:dyDescent="0.25">
      <c r="C20170" s="159" t="s">
        <v>36835</v>
      </c>
      <c r="D20170" s="159">
        <v>1</v>
      </c>
    </row>
    <row r="20171" spans="3:4" x14ac:dyDescent="0.25">
      <c r="C20171" s="159" t="s">
        <v>36836</v>
      </c>
      <c r="D20171" s="159">
        <v>1</v>
      </c>
    </row>
    <row r="20172" spans="3:4" x14ac:dyDescent="0.25">
      <c r="C20172" s="159" t="s">
        <v>36837</v>
      </c>
      <c r="D20172" s="159">
        <v>1</v>
      </c>
    </row>
    <row r="20173" spans="3:4" x14ac:dyDescent="0.25">
      <c r="C20173" s="159" t="s">
        <v>36838</v>
      </c>
      <c r="D20173" s="159">
        <v>1</v>
      </c>
    </row>
    <row r="20174" spans="3:4" x14ac:dyDescent="0.25">
      <c r="C20174" s="159" t="s">
        <v>36839</v>
      </c>
      <c r="D20174" s="159">
        <v>1</v>
      </c>
    </row>
    <row r="20175" spans="3:4" x14ac:dyDescent="0.25">
      <c r="C20175" s="159" t="s">
        <v>36840</v>
      </c>
      <c r="D20175" s="159">
        <v>1</v>
      </c>
    </row>
    <row r="20176" spans="3:4" x14ac:dyDescent="0.25">
      <c r="C20176" s="159" t="s">
        <v>36841</v>
      </c>
      <c r="D20176" s="159">
        <v>1</v>
      </c>
    </row>
    <row r="20177" spans="3:4" x14ac:dyDescent="0.25">
      <c r="C20177" s="159" t="s">
        <v>36842</v>
      </c>
      <c r="D20177" s="159">
        <v>1</v>
      </c>
    </row>
    <row r="20178" spans="3:4" x14ac:dyDescent="0.25">
      <c r="C20178" s="159" t="s">
        <v>36843</v>
      </c>
      <c r="D20178" s="159">
        <v>1</v>
      </c>
    </row>
    <row r="20179" spans="3:4" x14ac:dyDescent="0.25">
      <c r="C20179" s="159" t="s">
        <v>36844</v>
      </c>
      <c r="D20179" s="159">
        <v>1</v>
      </c>
    </row>
    <row r="20180" spans="3:4" x14ac:dyDescent="0.25">
      <c r="C20180" s="159" t="s">
        <v>36845</v>
      </c>
      <c r="D20180" s="159">
        <v>1</v>
      </c>
    </row>
    <row r="20181" spans="3:4" x14ac:dyDescent="0.25">
      <c r="C20181" s="159" t="s">
        <v>36846</v>
      </c>
      <c r="D20181" s="159">
        <v>1</v>
      </c>
    </row>
    <row r="20182" spans="3:4" x14ac:dyDescent="0.25">
      <c r="C20182" s="159" t="s">
        <v>36847</v>
      </c>
      <c r="D20182" s="159">
        <v>1</v>
      </c>
    </row>
    <row r="20183" spans="3:4" x14ac:dyDescent="0.25">
      <c r="C20183" s="159" t="s">
        <v>36848</v>
      </c>
      <c r="D20183" s="159">
        <v>1</v>
      </c>
    </row>
    <row r="20184" spans="3:4" x14ac:dyDescent="0.25">
      <c r="C20184" s="159" t="s">
        <v>36849</v>
      </c>
      <c r="D20184" s="159">
        <v>1</v>
      </c>
    </row>
    <row r="20185" spans="3:4" x14ac:dyDescent="0.25">
      <c r="C20185" s="159" t="s">
        <v>36850</v>
      </c>
      <c r="D20185" s="159">
        <v>1</v>
      </c>
    </row>
    <row r="20186" spans="3:4" x14ac:dyDescent="0.25">
      <c r="C20186" s="159" t="s">
        <v>36851</v>
      </c>
      <c r="D20186" s="159">
        <v>1</v>
      </c>
    </row>
    <row r="20187" spans="3:4" x14ac:dyDescent="0.25">
      <c r="C20187" s="159" t="s">
        <v>36852</v>
      </c>
      <c r="D20187" s="159">
        <v>1</v>
      </c>
    </row>
    <row r="20188" spans="3:4" x14ac:dyDescent="0.25">
      <c r="C20188" s="159" t="s">
        <v>36853</v>
      </c>
      <c r="D20188" s="159">
        <v>1</v>
      </c>
    </row>
    <row r="20189" spans="3:4" x14ac:dyDescent="0.25">
      <c r="C20189" s="159" t="s">
        <v>36854</v>
      </c>
      <c r="D20189" s="159">
        <v>1</v>
      </c>
    </row>
    <row r="20190" spans="3:4" x14ac:dyDescent="0.25">
      <c r="C20190" s="159" t="s">
        <v>36855</v>
      </c>
      <c r="D20190" s="159">
        <v>1</v>
      </c>
    </row>
    <row r="20191" spans="3:4" x14ac:dyDescent="0.25">
      <c r="C20191" s="159" t="s">
        <v>36856</v>
      </c>
      <c r="D20191" s="159">
        <v>1</v>
      </c>
    </row>
    <row r="20192" spans="3:4" x14ac:dyDescent="0.25">
      <c r="C20192" s="159" t="s">
        <v>36857</v>
      </c>
      <c r="D20192" s="159">
        <v>1</v>
      </c>
    </row>
    <row r="20193" spans="3:4" x14ac:dyDescent="0.25">
      <c r="C20193" s="159" t="s">
        <v>36858</v>
      </c>
      <c r="D20193" s="159">
        <v>1</v>
      </c>
    </row>
    <row r="20194" spans="3:4" x14ac:dyDescent="0.25">
      <c r="C20194" s="159" t="s">
        <v>36859</v>
      </c>
      <c r="D20194" s="159">
        <v>1</v>
      </c>
    </row>
    <row r="20195" spans="3:4" x14ac:dyDescent="0.25">
      <c r="C20195" s="159" t="s">
        <v>36860</v>
      </c>
      <c r="D20195" s="159">
        <v>1</v>
      </c>
    </row>
    <row r="20196" spans="3:4" x14ac:dyDescent="0.25">
      <c r="C20196" s="159" t="s">
        <v>36861</v>
      </c>
      <c r="D20196" s="159">
        <v>1</v>
      </c>
    </row>
    <row r="20197" spans="3:4" x14ac:dyDescent="0.25">
      <c r="C20197" s="159" t="s">
        <v>36862</v>
      </c>
      <c r="D20197" s="159">
        <v>1</v>
      </c>
    </row>
    <row r="20198" spans="3:4" x14ac:dyDescent="0.25">
      <c r="C20198" s="159" t="s">
        <v>36863</v>
      </c>
      <c r="D20198" s="159">
        <v>1</v>
      </c>
    </row>
    <row r="20199" spans="3:4" x14ac:dyDescent="0.25">
      <c r="C20199" s="159" t="s">
        <v>36864</v>
      </c>
      <c r="D20199" s="159">
        <v>1</v>
      </c>
    </row>
    <row r="20200" spans="3:4" x14ac:dyDescent="0.25">
      <c r="C20200" s="159" t="s">
        <v>36865</v>
      </c>
      <c r="D20200" s="159">
        <v>1</v>
      </c>
    </row>
    <row r="20201" spans="3:4" x14ac:dyDescent="0.25">
      <c r="C20201" s="159" t="s">
        <v>36866</v>
      </c>
      <c r="D20201" s="159">
        <v>1</v>
      </c>
    </row>
    <row r="20202" spans="3:4" x14ac:dyDescent="0.25">
      <c r="C20202" s="159" t="s">
        <v>36867</v>
      </c>
      <c r="D20202" s="159">
        <v>1</v>
      </c>
    </row>
    <row r="20203" spans="3:4" x14ac:dyDescent="0.25">
      <c r="C20203" s="159" t="s">
        <v>36868</v>
      </c>
      <c r="D20203" s="159">
        <v>1</v>
      </c>
    </row>
    <row r="20204" spans="3:4" x14ac:dyDescent="0.25">
      <c r="C20204" s="159" t="s">
        <v>36869</v>
      </c>
      <c r="D20204" s="159">
        <v>1</v>
      </c>
    </row>
    <row r="20205" spans="3:4" x14ac:dyDescent="0.25">
      <c r="C20205" s="159" t="s">
        <v>36870</v>
      </c>
      <c r="D20205" s="159">
        <v>1</v>
      </c>
    </row>
    <row r="20206" spans="3:4" x14ac:dyDescent="0.25">
      <c r="C20206" s="159" t="s">
        <v>36871</v>
      </c>
      <c r="D20206" s="159">
        <v>1</v>
      </c>
    </row>
    <row r="20207" spans="3:4" x14ac:dyDescent="0.25">
      <c r="C20207" s="159" t="s">
        <v>36872</v>
      </c>
      <c r="D20207" s="159">
        <v>1</v>
      </c>
    </row>
    <row r="20208" spans="3:4" x14ac:dyDescent="0.25">
      <c r="C20208" s="159" t="s">
        <v>36873</v>
      </c>
      <c r="D20208" s="159">
        <v>1</v>
      </c>
    </row>
    <row r="20209" spans="3:4" x14ac:dyDescent="0.25">
      <c r="C20209" s="159" t="s">
        <v>36874</v>
      </c>
      <c r="D20209" s="159">
        <v>1</v>
      </c>
    </row>
    <row r="20210" spans="3:4" x14ac:dyDescent="0.25">
      <c r="C20210" s="159" t="s">
        <v>37072</v>
      </c>
      <c r="D20210" s="159">
        <v>1</v>
      </c>
    </row>
    <row r="20211" spans="3:4" x14ac:dyDescent="0.25">
      <c r="C20211" s="159" t="s">
        <v>37073</v>
      </c>
      <c r="D20211" s="159">
        <v>1</v>
      </c>
    </row>
    <row r="20212" spans="3:4" x14ac:dyDescent="0.25">
      <c r="C20212" s="159" t="s">
        <v>37074</v>
      </c>
      <c r="D20212" s="159">
        <v>1</v>
      </c>
    </row>
    <row r="20213" spans="3:4" x14ac:dyDescent="0.25">
      <c r="C20213" s="159" t="s">
        <v>37075</v>
      </c>
      <c r="D20213" s="159">
        <v>1</v>
      </c>
    </row>
    <row r="20214" spans="3:4" x14ac:dyDescent="0.25">
      <c r="C20214" s="159" t="s">
        <v>37076</v>
      </c>
      <c r="D20214" s="159">
        <v>1</v>
      </c>
    </row>
    <row r="20215" spans="3:4" x14ac:dyDescent="0.25">
      <c r="C20215" s="159" t="s">
        <v>37077</v>
      </c>
      <c r="D20215" s="159">
        <v>1</v>
      </c>
    </row>
    <row r="20216" spans="3:4" x14ac:dyDescent="0.25">
      <c r="C20216" s="159" t="s">
        <v>37078</v>
      </c>
      <c r="D20216" s="159">
        <v>1</v>
      </c>
    </row>
    <row r="20217" spans="3:4" x14ac:dyDescent="0.25">
      <c r="C20217" s="159" t="s">
        <v>37079</v>
      </c>
      <c r="D20217" s="159">
        <v>1</v>
      </c>
    </row>
    <row r="20218" spans="3:4" x14ac:dyDescent="0.25">
      <c r="C20218" s="159" t="s">
        <v>37080</v>
      </c>
      <c r="D20218" s="159">
        <v>1</v>
      </c>
    </row>
    <row r="20219" spans="3:4" x14ac:dyDescent="0.25">
      <c r="C20219" s="159" t="s">
        <v>37081</v>
      </c>
      <c r="D20219" s="159">
        <v>1</v>
      </c>
    </row>
    <row r="20220" spans="3:4" x14ac:dyDescent="0.25">
      <c r="C20220" s="159" t="s">
        <v>37082</v>
      </c>
      <c r="D20220" s="159">
        <v>1</v>
      </c>
    </row>
    <row r="20221" spans="3:4" x14ac:dyDescent="0.25">
      <c r="C20221" s="159" t="s">
        <v>37083</v>
      </c>
      <c r="D20221" s="159">
        <v>1</v>
      </c>
    </row>
    <row r="20222" spans="3:4" x14ac:dyDescent="0.25">
      <c r="C20222" s="159" t="s">
        <v>37084</v>
      </c>
      <c r="D20222" s="159">
        <v>1</v>
      </c>
    </row>
    <row r="20223" spans="3:4" x14ac:dyDescent="0.25">
      <c r="C20223" s="159" t="s">
        <v>37085</v>
      </c>
      <c r="D20223" s="159">
        <v>1</v>
      </c>
    </row>
    <row r="20224" spans="3:4" x14ac:dyDescent="0.25">
      <c r="C20224" s="159" t="s">
        <v>37086</v>
      </c>
      <c r="D20224" s="159">
        <v>1</v>
      </c>
    </row>
    <row r="20225" spans="3:4" x14ac:dyDescent="0.25">
      <c r="C20225" s="159" t="s">
        <v>37087</v>
      </c>
      <c r="D20225" s="159">
        <v>1</v>
      </c>
    </row>
    <row r="20226" spans="3:4" x14ac:dyDescent="0.25">
      <c r="C20226" s="159" t="s">
        <v>37088</v>
      </c>
      <c r="D20226" s="159">
        <v>1</v>
      </c>
    </row>
    <row r="20227" spans="3:4" x14ac:dyDescent="0.25">
      <c r="C20227" s="159" t="s">
        <v>37089</v>
      </c>
      <c r="D20227" s="159">
        <v>1</v>
      </c>
    </row>
    <row r="20228" spans="3:4" x14ac:dyDescent="0.25">
      <c r="C20228" s="159" t="s">
        <v>37090</v>
      </c>
      <c r="D20228" s="159">
        <v>1</v>
      </c>
    </row>
    <row r="20229" spans="3:4" x14ac:dyDescent="0.25">
      <c r="C20229" s="159" t="s">
        <v>37091</v>
      </c>
      <c r="D20229" s="159">
        <v>1</v>
      </c>
    </row>
    <row r="20230" spans="3:4" x14ac:dyDescent="0.25">
      <c r="C20230" s="159" t="s">
        <v>37092</v>
      </c>
      <c r="D20230" s="159">
        <v>1</v>
      </c>
    </row>
    <row r="20231" spans="3:4" x14ac:dyDescent="0.25">
      <c r="C20231" s="159" t="s">
        <v>37093</v>
      </c>
      <c r="D20231" s="159">
        <v>1</v>
      </c>
    </row>
    <row r="20232" spans="3:4" x14ac:dyDescent="0.25">
      <c r="C20232" s="159" t="s">
        <v>37094</v>
      </c>
      <c r="D20232" s="159">
        <v>1</v>
      </c>
    </row>
    <row r="20233" spans="3:4" x14ac:dyDescent="0.25">
      <c r="C20233" s="159" t="s">
        <v>37095</v>
      </c>
      <c r="D20233" s="159">
        <v>1</v>
      </c>
    </row>
    <row r="20234" spans="3:4" x14ac:dyDescent="0.25">
      <c r="C20234" s="159" t="s">
        <v>37096</v>
      </c>
      <c r="D20234" s="159">
        <v>1</v>
      </c>
    </row>
    <row r="20235" spans="3:4" x14ac:dyDescent="0.25">
      <c r="C20235" s="159" t="s">
        <v>37097</v>
      </c>
      <c r="D20235" s="159">
        <v>1</v>
      </c>
    </row>
    <row r="20236" spans="3:4" x14ac:dyDescent="0.25">
      <c r="C20236" s="159" t="s">
        <v>37098</v>
      </c>
      <c r="D20236" s="159">
        <v>1</v>
      </c>
    </row>
    <row r="20237" spans="3:4" x14ac:dyDescent="0.25">
      <c r="C20237" s="159" t="s">
        <v>37099</v>
      </c>
      <c r="D20237" s="159">
        <v>1</v>
      </c>
    </row>
    <row r="20238" spans="3:4" x14ac:dyDescent="0.25">
      <c r="C20238" s="159" t="s">
        <v>37100</v>
      </c>
      <c r="D20238" s="159">
        <v>1</v>
      </c>
    </row>
    <row r="20239" spans="3:4" x14ac:dyDescent="0.25">
      <c r="C20239" s="159" t="s">
        <v>37101</v>
      </c>
      <c r="D20239" s="159">
        <v>1</v>
      </c>
    </row>
    <row r="20240" spans="3:4" x14ac:dyDescent="0.25">
      <c r="C20240" s="159" t="s">
        <v>37102</v>
      </c>
      <c r="D20240" s="159">
        <v>1</v>
      </c>
    </row>
    <row r="20241" spans="3:4" x14ac:dyDescent="0.25">
      <c r="C20241" s="159" t="s">
        <v>37103</v>
      </c>
      <c r="D20241" s="159">
        <v>1</v>
      </c>
    </row>
    <row r="20242" spans="3:4" x14ac:dyDescent="0.25">
      <c r="C20242" s="159" t="s">
        <v>37104</v>
      </c>
      <c r="D20242" s="159">
        <v>1</v>
      </c>
    </row>
    <row r="20243" spans="3:4" x14ac:dyDescent="0.25">
      <c r="C20243" s="159" t="s">
        <v>37105</v>
      </c>
      <c r="D20243" s="159">
        <v>1</v>
      </c>
    </row>
    <row r="20244" spans="3:4" x14ac:dyDescent="0.25">
      <c r="C20244" s="159" t="s">
        <v>37106</v>
      </c>
      <c r="D20244" s="159">
        <v>1</v>
      </c>
    </row>
    <row r="20245" spans="3:4" x14ac:dyDescent="0.25">
      <c r="C20245" s="159" t="s">
        <v>37107</v>
      </c>
      <c r="D20245" s="159">
        <v>1</v>
      </c>
    </row>
    <row r="20246" spans="3:4" x14ac:dyDescent="0.25">
      <c r="C20246" s="159" t="s">
        <v>37108</v>
      </c>
      <c r="D20246" s="159">
        <v>1</v>
      </c>
    </row>
    <row r="20247" spans="3:4" x14ac:dyDescent="0.25">
      <c r="C20247" s="159" t="s">
        <v>37109</v>
      </c>
      <c r="D20247" s="159">
        <v>1</v>
      </c>
    </row>
    <row r="20248" spans="3:4" x14ac:dyDescent="0.25">
      <c r="C20248" s="159" t="s">
        <v>37110</v>
      </c>
      <c r="D20248" s="159">
        <v>1</v>
      </c>
    </row>
    <row r="20249" spans="3:4" x14ac:dyDescent="0.25">
      <c r="C20249" s="159" t="s">
        <v>37111</v>
      </c>
      <c r="D20249" s="159">
        <v>1</v>
      </c>
    </row>
    <row r="20250" spans="3:4" x14ac:dyDescent="0.25">
      <c r="C20250" s="159" t="s">
        <v>37112</v>
      </c>
      <c r="D20250" s="159">
        <v>1</v>
      </c>
    </row>
    <row r="20251" spans="3:4" x14ac:dyDescent="0.25">
      <c r="C20251" s="159" t="s">
        <v>37113</v>
      </c>
      <c r="D20251" s="159">
        <v>1</v>
      </c>
    </row>
    <row r="20252" spans="3:4" x14ac:dyDescent="0.25">
      <c r="C20252" s="159" t="s">
        <v>37114</v>
      </c>
      <c r="D20252" s="159">
        <v>1</v>
      </c>
    </row>
    <row r="20253" spans="3:4" x14ac:dyDescent="0.25">
      <c r="C20253" s="159" t="s">
        <v>37115</v>
      </c>
      <c r="D20253" s="159">
        <v>1</v>
      </c>
    </row>
    <row r="20254" spans="3:4" x14ac:dyDescent="0.25">
      <c r="C20254" s="159" t="s">
        <v>37116</v>
      </c>
      <c r="D20254" s="159">
        <v>1</v>
      </c>
    </row>
    <row r="20255" spans="3:4" x14ac:dyDescent="0.25">
      <c r="C20255" s="159" t="s">
        <v>37117</v>
      </c>
      <c r="D20255" s="159">
        <v>1</v>
      </c>
    </row>
    <row r="20256" spans="3:4" x14ac:dyDescent="0.25">
      <c r="C20256" s="159" t="s">
        <v>37118</v>
      </c>
      <c r="D20256" s="159">
        <v>1</v>
      </c>
    </row>
    <row r="20257" spans="3:4" x14ac:dyDescent="0.25">
      <c r="C20257" s="159" t="s">
        <v>37119</v>
      </c>
      <c r="D20257" s="159">
        <v>1</v>
      </c>
    </row>
    <row r="20258" spans="3:4" x14ac:dyDescent="0.25">
      <c r="C20258" s="159" t="s">
        <v>37120</v>
      </c>
      <c r="D20258" s="159">
        <v>1</v>
      </c>
    </row>
    <row r="20259" spans="3:4" x14ac:dyDescent="0.25">
      <c r="C20259" s="159" t="s">
        <v>37121</v>
      </c>
      <c r="D20259" s="159">
        <v>1</v>
      </c>
    </row>
    <row r="20260" spans="3:4" x14ac:dyDescent="0.25">
      <c r="C20260" s="159" t="s">
        <v>37122</v>
      </c>
      <c r="D20260" s="159">
        <v>1</v>
      </c>
    </row>
    <row r="20261" spans="3:4" x14ac:dyDescent="0.25">
      <c r="C20261" s="159" t="s">
        <v>37123</v>
      </c>
      <c r="D20261" s="159">
        <v>1</v>
      </c>
    </row>
    <row r="20262" spans="3:4" x14ac:dyDescent="0.25">
      <c r="C20262" s="159" t="s">
        <v>37124</v>
      </c>
      <c r="D20262" s="159">
        <v>1</v>
      </c>
    </row>
    <row r="20263" spans="3:4" x14ac:dyDescent="0.25">
      <c r="C20263" s="159" t="s">
        <v>37125</v>
      </c>
      <c r="D20263" s="159">
        <v>1</v>
      </c>
    </row>
    <row r="20264" spans="3:4" x14ac:dyDescent="0.25">
      <c r="C20264" s="159" t="s">
        <v>37126</v>
      </c>
      <c r="D20264" s="159">
        <v>1</v>
      </c>
    </row>
    <row r="20265" spans="3:4" x14ac:dyDescent="0.25">
      <c r="C20265" s="159" t="s">
        <v>37127</v>
      </c>
      <c r="D20265" s="159">
        <v>1</v>
      </c>
    </row>
    <row r="20266" spans="3:4" x14ac:dyDescent="0.25">
      <c r="C20266" s="159" t="s">
        <v>37128</v>
      </c>
      <c r="D20266" s="159">
        <v>1</v>
      </c>
    </row>
    <row r="20267" spans="3:4" x14ac:dyDescent="0.25">
      <c r="C20267" s="159" t="s">
        <v>37129</v>
      </c>
      <c r="D20267" s="159">
        <v>1</v>
      </c>
    </row>
    <row r="20268" spans="3:4" x14ac:dyDescent="0.25">
      <c r="C20268" s="159" t="s">
        <v>37130</v>
      </c>
      <c r="D20268" s="159">
        <v>1</v>
      </c>
    </row>
    <row r="20269" spans="3:4" x14ac:dyDescent="0.25">
      <c r="C20269" s="159" t="s">
        <v>37131</v>
      </c>
      <c r="D20269" s="159">
        <v>1</v>
      </c>
    </row>
    <row r="20270" spans="3:4" x14ac:dyDescent="0.25">
      <c r="C20270" s="159" t="s">
        <v>37132</v>
      </c>
      <c r="D20270" s="159">
        <v>1</v>
      </c>
    </row>
    <row r="20271" spans="3:4" x14ac:dyDescent="0.25">
      <c r="C20271" s="159" t="s">
        <v>37133</v>
      </c>
      <c r="D20271" s="159">
        <v>1</v>
      </c>
    </row>
    <row r="20272" spans="3:4" x14ac:dyDescent="0.25">
      <c r="C20272" s="159" t="s">
        <v>37134</v>
      </c>
      <c r="D20272" s="159">
        <v>1</v>
      </c>
    </row>
    <row r="20273" spans="3:4" x14ac:dyDescent="0.25">
      <c r="C20273" s="159" t="s">
        <v>37135</v>
      </c>
      <c r="D20273" s="159">
        <v>1</v>
      </c>
    </row>
    <row r="20274" spans="3:4" x14ac:dyDescent="0.25">
      <c r="C20274" s="159" t="s">
        <v>37136</v>
      </c>
      <c r="D20274" s="159">
        <v>1</v>
      </c>
    </row>
    <row r="20275" spans="3:4" x14ac:dyDescent="0.25">
      <c r="C20275" s="159" t="s">
        <v>37137</v>
      </c>
      <c r="D20275" s="159">
        <v>1</v>
      </c>
    </row>
    <row r="20276" spans="3:4" x14ac:dyDescent="0.25">
      <c r="C20276" s="159" t="s">
        <v>37138</v>
      </c>
      <c r="D20276" s="159">
        <v>1</v>
      </c>
    </row>
    <row r="20277" spans="3:4" x14ac:dyDescent="0.25">
      <c r="C20277" s="159" t="s">
        <v>37139</v>
      </c>
      <c r="D20277" s="159">
        <v>1</v>
      </c>
    </row>
    <row r="20278" spans="3:4" x14ac:dyDescent="0.25">
      <c r="C20278" s="159" t="s">
        <v>37140</v>
      </c>
      <c r="D20278" s="159">
        <v>1</v>
      </c>
    </row>
    <row r="20279" spans="3:4" x14ac:dyDescent="0.25">
      <c r="C20279" s="159" t="s">
        <v>37141</v>
      </c>
      <c r="D20279" s="159">
        <v>1</v>
      </c>
    </row>
    <row r="20280" spans="3:4" x14ac:dyDescent="0.25">
      <c r="C20280" s="159" t="s">
        <v>37142</v>
      </c>
      <c r="D20280" s="159">
        <v>1</v>
      </c>
    </row>
    <row r="20281" spans="3:4" x14ac:dyDescent="0.25">
      <c r="C20281" s="159" t="s">
        <v>37143</v>
      </c>
      <c r="D20281" s="159">
        <v>1</v>
      </c>
    </row>
    <row r="20282" spans="3:4" x14ac:dyDescent="0.25">
      <c r="C20282" s="159" t="s">
        <v>37144</v>
      </c>
      <c r="D20282" s="159">
        <v>1</v>
      </c>
    </row>
    <row r="20283" spans="3:4" x14ac:dyDescent="0.25">
      <c r="C20283" s="159" t="s">
        <v>37145</v>
      </c>
      <c r="D20283" s="159">
        <v>1</v>
      </c>
    </row>
    <row r="20284" spans="3:4" x14ac:dyDescent="0.25">
      <c r="C20284" s="159" t="s">
        <v>37146</v>
      </c>
      <c r="D20284" s="159">
        <v>1</v>
      </c>
    </row>
    <row r="20285" spans="3:4" x14ac:dyDescent="0.25">
      <c r="C20285" s="159" t="s">
        <v>37147</v>
      </c>
      <c r="D20285" s="159">
        <v>1</v>
      </c>
    </row>
    <row r="20286" spans="3:4" x14ac:dyDescent="0.25">
      <c r="C20286" s="159" t="s">
        <v>37148</v>
      </c>
      <c r="D20286" s="159">
        <v>1</v>
      </c>
    </row>
    <row r="20287" spans="3:4" x14ac:dyDescent="0.25">
      <c r="C20287" s="159" t="s">
        <v>37149</v>
      </c>
      <c r="D20287" s="159">
        <v>1</v>
      </c>
    </row>
    <row r="20288" spans="3:4" x14ac:dyDescent="0.25">
      <c r="C20288" s="159" t="s">
        <v>37150</v>
      </c>
      <c r="D20288" s="159">
        <v>1</v>
      </c>
    </row>
    <row r="20289" spans="3:4" x14ac:dyDescent="0.25">
      <c r="C20289" s="159" t="s">
        <v>37151</v>
      </c>
      <c r="D20289" s="159">
        <v>1</v>
      </c>
    </row>
    <row r="20290" spans="3:4" x14ac:dyDescent="0.25">
      <c r="C20290" s="159" t="s">
        <v>37152</v>
      </c>
      <c r="D20290" s="159">
        <v>1</v>
      </c>
    </row>
    <row r="20291" spans="3:4" x14ac:dyDescent="0.25">
      <c r="C20291" s="159" t="s">
        <v>37153</v>
      </c>
      <c r="D20291" s="159">
        <v>1</v>
      </c>
    </row>
    <row r="20292" spans="3:4" x14ac:dyDescent="0.25">
      <c r="C20292" s="159" t="s">
        <v>37154</v>
      </c>
      <c r="D20292" s="159">
        <v>1</v>
      </c>
    </row>
    <row r="20293" spans="3:4" x14ac:dyDescent="0.25">
      <c r="C20293" s="159" t="s">
        <v>37155</v>
      </c>
      <c r="D20293" s="159">
        <v>1</v>
      </c>
    </row>
    <row r="20294" spans="3:4" x14ac:dyDescent="0.25">
      <c r="C20294" s="159" t="s">
        <v>37156</v>
      </c>
      <c r="D20294" s="159">
        <v>1</v>
      </c>
    </row>
    <row r="20295" spans="3:4" x14ac:dyDescent="0.25">
      <c r="C20295" s="159" t="s">
        <v>37157</v>
      </c>
      <c r="D20295" s="159">
        <v>1</v>
      </c>
    </row>
    <row r="20296" spans="3:4" x14ac:dyDescent="0.25">
      <c r="C20296" s="159" t="s">
        <v>37158</v>
      </c>
      <c r="D20296" s="159">
        <v>1</v>
      </c>
    </row>
    <row r="20297" spans="3:4" x14ac:dyDescent="0.25">
      <c r="C20297" s="159" t="s">
        <v>37159</v>
      </c>
      <c r="D20297" s="159">
        <v>1</v>
      </c>
    </row>
    <row r="20298" spans="3:4" x14ac:dyDescent="0.25">
      <c r="C20298" s="159" t="s">
        <v>37160</v>
      </c>
      <c r="D20298" s="159">
        <v>1</v>
      </c>
    </row>
    <row r="20299" spans="3:4" x14ac:dyDescent="0.25">
      <c r="C20299" s="159" t="s">
        <v>37161</v>
      </c>
      <c r="D20299" s="159">
        <v>1</v>
      </c>
    </row>
    <row r="20300" spans="3:4" x14ac:dyDescent="0.25">
      <c r="C20300" s="159" t="s">
        <v>37162</v>
      </c>
      <c r="D20300" s="159">
        <v>1</v>
      </c>
    </row>
    <row r="20301" spans="3:4" x14ac:dyDescent="0.25">
      <c r="C20301" s="159" t="s">
        <v>37163</v>
      </c>
      <c r="D20301" s="159">
        <v>1</v>
      </c>
    </row>
    <row r="20302" spans="3:4" x14ac:dyDescent="0.25">
      <c r="C20302" s="159" t="s">
        <v>37164</v>
      </c>
      <c r="D20302" s="159">
        <v>1</v>
      </c>
    </row>
    <row r="20303" spans="3:4" x14ac:dyDescent="0.25">
      <c r="C20303" s="159" t="s">
        <v>37165</v>
      </c>
      <c r="D20303" s="159">
        <v>1</v>
      </c>
    </row>
    <row r="20304" spans="3:4" x14ac:dyDescent="0.25">
      <c r="C20304" s="159" t="s">
        <v>37166</v>
      </c>
      <c r="D20304" s="159">
        <v>1</v>
      </c>
    </row>
    <row r="20305" spans="3:4" x14ac:dyDescent="0.25">
      <c r="C20305" s="159" t="s">
        <v>37167</v>
      </c>
      <c r="D20305" s="159">
        <v>1</v>
      </c>
    </row>
    <row r="20306" spans="3:4" x14ac:dyDescent="0.25">
      <c r="C20306" s="159" t="s">
        <v>37168</v>
      </c>
      <c r="D20306" s="159">
        <v>1</v>
      </c>
    </row>
    <row r="20307" spans="3:4" x14ac:dyDescent="0.25">
      <c r="C20307" s="159" t="s">
        <v>37169</v>
      </c>
      <c r="D20307" s="159">
        <v>1</v>
      </c>
    </row>
    <row r="20308" spans="3:4" x14ac:dyDescent="0.25">
      <c r="C20308" s="159" t="s">
        <v>37170</v>
      </c>
      <c r="D20308" s="159">
        <v>1</v>
      </c>
    </row>
    <row r="20309" spans="3:4" x14ac:dyDescent="0.25">
      <c r="C20309" s="159" t="s">
        <v>37171</v>
      </c>
      <c r="D20309" s="159">
        <v>1</v>
      </c>
    </row>
    <row r="20310" spans="3:4" x14ac:dyDescent="0.25">
      <c r="C20310" s="159" t="s">
        <v>37172</v>
      </c>
      <c r="D20310" s="159">
        <v>1</v>
      </c>
    </row>
    <row r="20311" spans="3:4" x14ac:dyDescent="0.25">
      <c r="C20311" s="159" t="s">
        <v>37173</v>
      </c>
      <c r="D20311" s="159">
        <v>1</v>
      </c>
    </row>
    <row r="20312" spans="3:4" x14ac:dyDescent="0.25">
      <c r="C20312" s="159" t="s">
        <v>37174</v>
      </c>
      <c r="D20312" s="159">
        <v>1</v>
      </c>
    </row>
    <row r="20313" spans="3:4" x14ac:dyDescent="0.25">
      <c r="C20313" s="159" t="s">
        <v>37175</v>
      </c>
      <c r="D20313" s="159">
        <v>1</v>
      </c>
    </row>
    <row r="20314" spans="3:4" x14ac:dyDescent="0.25">
      <c r="C20314" s="159" t="s">
        <v>37176</v>
      </c>
      <c r="D20314" s="159">
        <v>1</v>
      </c>
    </row>
    <row r="20315" spans="3:4" x14ac:dyDescent="0.25">
      <c r="C20315" s="159" t="s">
        <v>37177</v>
      </c>
      <c r="D20315" s="159">
        <v>1</v>
      </c>
    </row>
    <row r="20316" spans="3:4" x14ac:dyDescent="0.25">
      <c r="C20316" s="159" t="s">
        <v>37178</v>
      </c>
      <c r="D20316" s="159">
        <v>1</v>
      </c>
    </row>
    <row r="20317" spans="3:4" x14ac:dyDescent="0.25">
      <c r="C20317" s="159" t="s">
        <v>37179</v>
      </c>
      <c r="D20317" s="159">
        <v>1</v>
      </c>
    </row>
    <row r="20318" spans="3:4" x14ac:dyDescent="0.25">
      <c r="C20318" s="159" t="s">
        <v>37180</v>
      </c>
      <c r="D20318" s="159">
        <v>1</v>
      </c>
    </row>
    <row r="20319" spans="3:4" x14ac:dyDescent="0.25">
      <c r="C20319" s="159" t="s">
        <v>37181</v>
      </c>
      <c r="D20319" s="159">
        <v>1</v>
      </c>
    </row>
    <row r="20320" spans="3:4" x14ac:dyDescent="0.25">
      <c r="C20320" s="159" t="s">
        <v>37182</v>
      </c>
      <c r="D20320" s="159">
        <v>1</v>
      </c>
    </row>
    <row r="20321" spans="3:4" x14ac:dyDescent="0.25">
      <c r="C20321" s="159" t="s">
        <v>37183</v>
      </c>
      <c r="D20321" s="159">
        <v>1</v>
      </c>
    </row>
    <row r="20322" spans="3:4" x14ac:dyDescent="0.25">
      <c r="C20322" s="159" t="s">
        <v>37184</v>
      </c>
      <c r="D20322" s="159">
        <v>1</v>
      </c>
    </row>
    <row r="20323" spans="3:4" x14ac:dyDescent="0.25">
      <c r="C20323" s="159" t="s">
        <v>37185</v>
      </c>
      <c r="D20323" s="159">
        <v>1</v>
      </c>
    </row>
    <row r="20324" spans="3:4" x14ac:dyDescent="0.25">
      <c r="C20324" s="159" t="s">
        <v>37186</v>
      </c>
      <c r="D20324" s="159">
        <v>1</v>
      </c>
    </row>
    <row r="20325" spans="3:4" x14ac:dyDescent="0.25">
      <c r="C20325" s="159" t="s">
        <v>37187</v>
      </c>
      <c r="D20325" s="159">
        <v>1</v>
      </c>
    </row>
    <row r="20326" spans="3:4" x14ac:dyDescent="0.25">
      <c r="C20326" s="159" t="s">
        <v>37188</v>
      </c>
      <c r="D20326" s="159">
        <v>1</v>
      </c>
    </row>
    <row r="20327" spans="3:4" x14ac:dyDescent="0.25">
      <c r="C20327" s="159" t="s">
        <v>37189</v>
      </c>
      <c r="D20327" s="159">
        <v>1</v>
      </c>
    </row>
    <row r="20328" spans="3:4" x14ac:dyDescent="0.25">
      <c r="C20328" s="159" t="s">
        <v>37190</v>
      </c>
      <c r="D20328" s="159">
        <v>1</v>
      </c>
    </row>
    <row r="20329" spans="3:4" x14ac:dyDescent="0.25">
      <c r="C20329" s="159" t="s">
        <v>37191</v>
      </c>
      <c r="D20329" s="159">
        <v>1</v>
      </c>
    </row>
    <row r="20330" spans="3:4" x14ac:dyDescent="0.25">
      <c r="C20330" s="159" t="s">
        <v>37192</v>
      </c>
      <c r="D20330" s="159">
        <v>1</v>
      </c>
    </row>
    <row r="20331" spans="3:4" x14ac:dyDescent="0.25">
      <c r="C20331" s="159" t="s">
        <v>37193</v>
      </c>
      <c r="D20331" s="159">
        <v>1</v>
      </c>
    </row>
    <row r="20332" spans="3:4" x14ac:dyDescent="0.25">
      <c r="C20332" s="159" t="s">
        <v>37194</v>
      </c>
      <c r="D20332" s="159">
        <v>1</v>
      </c>
    </row>
    <row r="20333" spans="3:4" x14ac:dyDescent="0.25">
      <c r="C20333" s="159" t="s">
        <v>37195</v>
      </c>
      <c r="D20333" s="159">
        <v>1</v>
      </c>
    </row>
    <row r="20334" spans="3:4" x14ac:dyDescent="0.25">
      <c r="C20334" s="159" t="s">
        <v>37196</v>
      </c>
      <c r="D20334" s="159">
        <v>1</v>
      </c>
    </row>
    <row r="20335" spans="3:4" x14ac:dyDescent="0.25">
      <c r="C20335" s="159" t="s">
        <v>37197</v>
      </c>
      <c r="D20335" s="159">
        <v>1</v>
      </c>
    </row>
    <row r="20336" spans="3:4" x14ac:dyDescent="0.25">
      <c r="C20336" s="159" t="s">
        <v>37198</v>
      </c>
      <c r="D20336" s="159">
        <v>1</v>
      </c>
    </row>
    <row r="20337" spans="3:4" x14ac:dyDescent="0.25">
      <c r="C20337" s="159" t="s">
        <v>37199</v>
      </c>
      <c r="D20337" s="159">
        <v>1</v>
      </c>
    </row>
    <row r="20338" spans="3:4" x14ac:dyDescent="0.25">
      <c r="C20338" s="159" t="s">
        <v>37200</v>
      </c>
      <c r="D20338" s="159">
        <v>1</v>
      </c>
    </row>
    <row r="20339" spans="3:4" x14ac:dyDescent="0.25">
      <c r="C20339" s="159" t="s">
        <v>37201</v>
      </c>
      <c r="D20339" s="159">
        <v>1</v>
      </c>
    </row>
    <row r="20340" spans="3:4" x14ac:dyDescent="0.25">
      <c r="C20340" s="159" t="s">
        <v>37202</v>
      </c>
      <c r="D20340" s="159">
        <v>1</v>
      </c>
    </row>
    <row r="20341" spans="3:4" x14ac:dyDescent="0.25">
      <c r="C20341" s="159" t="s">
        <v>37203</v>
      </c>
      <c r="D20341" s="159">
        <v>1</v>
      </c>
    </row>
    <row r="20342" spans="3:4" x14ac:dyDescent="0.25">
      <c r="C20342" s="159" t="s">
        <v>37204</v>
      </c>
      <c r="D20342" s="159">
        <v>1</v>
      </c>
    </row>
    <row r="20343" spans="3:4" x14ac:dyDescent="0.25">
      <c r="C20343" s="159" t="s">
        <v>37205</v>
      </c>
      <c r="D20343" s="159">
        <v>1</v>
      </c>
    </row>
    <row r="20344" spans="3:4" x14ac:dyDescent="0.25">
      <c r="C20344" s="159" t="s">
        <v>37206</v>
      </c>
      <c r="D20344" s="159">
        <v>1</v>
      </c>
    </row>
    <row r="20345" spans="3:4" x14ac:dyDescent="0.25">
      <c r="C20345" s="159" t="s">
        <v>37207</v>
      </c>
      <c r="D20345" s="159">
        <v>1</v>
      </c>
    </row>
    <row r="20346" spans="3:4" x14ac:dyDescent="0.25">
      <c r="C20346" s="159" t="s">
        <v>37208</v>
      </c>
      <c r="D20346" s="159">
        <v>1</v>
      </c>
    </row>
    <row r="20347" spans="3:4" x14ac:dyDescent="0.25">
      <c r="C20347" s="159" t="s">
        <v>37209</v>
      </c>
      <c r="D20347" s="159">
        <v>1</v>
      </c>
    </row>
    <row r="20348" spans="3:4" x14ac:dyDescent="0.25">
      <c r="C20348" s="159" t="s">
        <v>37210</v>
      </c>
      <c r="D20348" s="159">
        <v>1</v>
      </c>
    </row>
    <row r="20349" spans="3:4" x14ac:dyDescent="0.25">
      <c r="C20349" s="159" t="s">
        <v>37211</v>
      </c>
      <c r="D20349" s="159">
        <v>1</v>
      </c>
    </row>
    <row r="20350" spans="3:4" x14ac:dyDescent="0.25">
      <c r="C20350" s="159" t="s">
        <v>37212</v>
      </c>
      <c r="D20350" s="159">
        <v>1</v>
      </c>
    </row>
    <row r="20351" spans="3:4" x14ac:dyDescent="0.25">
      <c r="C20351" s="159" t="s">
        <v>37213</v>
      </c>
      <c r="D20351" s="159">
        <v>1</v>
      </c>
    </row>
    <row r="20352" spans="3:4" x14ac:dyDescent="0.25">
      <c r="C20352" s="159" t="s">
        <v>37214</v>
      </c>
      <c r="D20352" s="159">
        <v>1</v>
      </c>
    </row>
    <row r="20353" spans="3:4" x14ac:dyDescent="0.25">
      <c r="C20353" s="159" t="s">
        <v>37215</v>
      </c>
      <c r="D20353" s="159">
        <v>1</v>
      </c>
    </row>
    <row r="20354" spans="3:4" x14ac:dyDescent="0.25">
      <c r="C20354" s="159" t="s">
        <v>37216</v>
      </c>
      <c r="D20354" s="159">
        <v>1</v>
      </c>
    </row>
    <row r="20355" spans="3:4" x14ac:dyDescent="0.25">
      <c r="C20355" s="159" t="s">
        <v>37217</v>
      </c>
      <c r="D20355" s="159">
        <v>1</v>
      </c>
    </row>
    <row r="20356" spans="3:4" x14ac:dyDescent="0.25">
      <c r="C20356" s="159" t="s">
        <v>37218</v>
      </c>
      <c r="D20356" s="159">
        <v>1</v>
      </c>
    </row>
    <row r="20357" spans="3:4" x14ac:dyDescent="0.25">
      <c r="C20357" s="159" t="s">
        <v>37219</v>
      </c>
      <c r="D20357" s="159">
        <v>1</v>
      </c>
    </row>
    <row r="20358" spans="3:4" x14ac:dyDescent="0.25">
      <c r="C20358" s="159" t="s">
        <v>37220</v>
      </c>
      <c r="D20358" s="159">
        <v>1</v>
      </c>
    </row>
    <row r="20359" spans="3:4" x14ac:dyDescent="0.25">
      <c r="C20359" s="159" t="s">
        <v>37221</v>
      </c>
      <c r="D20359" s="159">
        <v>1</v>
      </c>
    </row>
    <row r="20360" spans="3:4" x14ac:dyDescent="0.25">
      <c r="C20360" s="159" t="s">
        <v>37222</v>
      </c>
      <c r="D20360" s="159">
        <v>1</v>
      </c>
    </row>
    <row r="20361" spans="3:4" x14ac:dyDescent="0.25">
      <c r="C20361" s="159" t="s">
        <v>37223</v>
      </c>
      <c r="D20361" s="159">
        <v>1</v>
      </c>
    </row>
    <row r="20362" spans="3:4" x14ac:dyDescent="0.25">
      <c r="C20362" s="159" t="s">
        <v>37224</v>
      </c>
      <c r="D20362" s="159">
        <v>1</v>
      </c>
    </row>
    <row r="20363" spans="3:4" x14ac:dyDescent="0.25">
      <c r="C20363" s="159" t="s">
        <v>37225</v>
      </c>
      <c r="D20363" s="159">
        <v>1</v>
      </c>
    </row>
    <row r="20364" spans="3:4" x14ac:dyDescent="0.25">
      <c r="C20364" s="159" t="s">
        <v>37226</v>
      </c>
      <c r="D20364" s="159">
        <v>1</v>
      </c>
    </row>
    <row r="20365" spans="3:4" x14ac:dyDescent="0.25">
      <c r="C20365" s="159" t="s">
        <v>37227</v>
      </c>
      <c r="D20365" s="159">
        <v>1</v>
      </c>
    </row>
    <row r="20366" spans="3:4" x14ac:dyDescent="0.25">
      <c r="C20366" s="159" t="s">
        <v>37228</v>
      </c>
      <c r="D20366" s="159">
        <v>1</v>
      </c>
    </row>
    <row r="20367" spans="3:4" x14ac:dyDescent="0.25">
      <c r="C20367" s="159" t="s">
        <v>37229</v>
      </c>
      <c r="D20367" s="159">
        <v>1</v>
      </c>
    </row>
    <row r="20368" spans="3:4" x14ac:dyDescent="0.25">
      <c r="C20368" s="159" t="s">
        <v>37230</v>
      </c>
      <c r="D20368" s="159">
        <v>1</v>
      </c>
    </row>
    <row r="20369" spans="3:4" x14ac:dyDescent="0.25">
      <c r="C20369" s="159" t="s">
        <v>37231</v>
      </c>
      <c r="D20369" s="159">
        <v>1</v>
      </c>
    </row>
    <row r="20370" spans="3:4" x14ac:dyDescent="0.25">
      <c r="C20370" s="159" t="s">
        <v>37232</v>
      </c>
      <c r="D20370" s="159">
        <v>1</v>
      </c>
    </row>
    <row r="20371" spans="3:4" x14ac:dyDescent="0.25">
      <c r="C20371" s="159" t="s">
        <v>37233</v>
      </c>
      <c r="D20371" s="159">
        <v>1</v>
      </c>
    </row>
    <row r="20372" spans="3:4" x14ac:dyDescent="0.25">
      <c r="C20372" s="159" t="s">
        <v>37234</v>
      </c>
      <c r="D20372" s="159">
        <v>1</v>
      </c>
    </row>
    <row r="20373" spans="3:4" x14ac:dyDescent="0.25">
      <c r="C20373" s="159" t="s">
        <v>37235</v>
      </c>
      <c r="D20373" s="159">
        <v>1</v>
      </c>
    </row>
    <row r="20374" spans="3:4" x14ac:dyDescent="0.25">
      <c r="C20374" s="159" t="s">
        <v>37236</v>
      </c>
      <c r="D20374" s="159">
        <v>1</v>
      </c>
    </row>
    <row r="20375" spans="3:4" x14ac:dyDescent="0.25">
      <c r="C20375" s="159" t="s">
        <v>37237</v>
      </c>
      <c r="D20375" s="159">
        <v>1</v>
      </c>
    </row>
    <row r="20376" spans="3:4" x14ac:dyDescent="0.25">
      <c r="C20376" s="159" t="s">
        <v>37238</v>
      </c>
      <c r="D20376" s="159">
        <v>1</v>
      </c>
    </row>
    <row r="20377" spans="3:4" x14ac:dyDescent="0.25">
      <c r="C20377" s="159" t="s">
        <v>37239</v>
      </c>
      <c r="D20377" s="159">
        <v>1</v>
      </c>
    </row>
    <row r="20378" spans="3:4" x14ac:dyDescent="0.25">
      <c r="C20378" s="159" t="s">
        <v>37240</v>
      </c>
      <c r="D20378" s="159">
        <v>1</v>
      </c>
    </row>
    <row r="20379" spans="3:4" x14ac:dyDescent="0.25">
      <c r="C20379" s="159" t="s">
        <v>37241</v>
      </c>
      <c r="D20379" s="159">
        <v>1</v>
      </c>
    </row>
    <row r="20380" spans="3:4" x14ac:dyDescent="0.25">
      <c r="C20380" s="159" t="s">
        <v>37242</v>
      </c>
      <c r="D20380" s="159">
        <v>1</v>
      </c>
    </row>
    <row r="20381" spans="3:4" x14ac:dyDescent="0.25">
      <c r="C20381" s="159" t="s">
        <v>37013</v>
      </c>
      <c r="D20381" s="159">
        <v>1</v>
      </c>
    </row>
    <row r="20382" spans="3:4" x14ac:dyDescent="0.25">
      <c r="C20382" s="159" t="s">
        <v>37014</v>
      </c>
      <c r="D20382" s="159">
        <v>1</v>
      </c>
    </row>
    <row r="20383" spans="3:4" x14ac:dyDescent="0.25">
      <c r="C20383" s="159" t="s">
        <v>37015</v>
      </c>
      <c r="D20383" s="159">
        <v>1</v>
      </c>
    </row>
    <row r="20384" spans="3:4" x14ac:dyDescent="0.25">
      <c r="C20384" s="159" t="s">
        <v>37016</v>
      </c>
      <c r="D20384" s="159">
        <v>1</v>
      </c>
    </row>
    <row r="20385" spans="3:4" x14ac:dyDescent="0.25">
      <c r="C20385" s="159" t="s">
        <v>37017</v>
      </c>
      <c r="D20385" s="159">
        <v>1</v>
      </c>
    </row>
    <row r="20386" spans="3:4" x14ac:dyDescent="0.25">
      <c r="C20386" s="159" t="s">
        <v>37018</v>
      </c>
      <c r="D20386" s="159">
        <v>1</v>
      </c>
    </row>
    <row r="20387" spans="3:4" x14ac:dyDescent="0.25">
      <c r="C20387" s="159" t="s">
        <v>37019</v>
      </c>
      <c r="D20387" s="159">
        <v>1</v>
      </c>
    </row>
    <row r="20388" spans="3:4" x14ac:dyDescent="0.25">
      <c r="C20388" s="159" t="s">
        <v>37020</v>
      </c>
      <c r="D20388" s="159">
        <v>1</v>
      </c>
    </row>
    <row r="20389" spans="3:4" x14ac:dyDescent="0.25">
      <c r="C20389" s="159" t="s">
        <v>37021</v>
      </c>
      <c r="D20389" s="159">
        <v>1</v>
      </c>
    </row>
    <row r="20390" spans="3:4" x14ac:dyDescent="0.25">
      <c r="C20390" s="159" t="s">
        <v>37022</v>
      </c>
      <c r="D20390" s="159">
        <v>1</v>
      </c>
    </row>
    <row r="20391" spans="3:4" x14ac:dyDescent="0.25">
      <c r="C20391" s="159" t="s">
        <v>37023</v>
      </c>
      <c r="D20391" s="159">
        <v>1</v>
      </c>
    </row>
    <row r="20392" spans="3:4" x14ac:dyDescent="0.25">
      <c r="C20392" s="159" t="s">
        <v>37024</v>
      </c>
      <c r="D20392" s="159">
        <v>1</v>
      </c>
    </row>
    <row r="20393" spans="3:4" x14ac:dyDescent="0.25">
      <c r="C20393" s="159" t="s">
        <v>37025</v>
      </c>
      <c r="D20393" s="159">
        <v>1</v>
      </c>
    </row>
    <row r="20394" spans="3:4" x14ac:dyDescent="0.25">
      <c r="C20394" s="159" t="s">
        <v>37026</v>
      </c>
      <c r="D20394" s="159">
        <v>1</v>
      </c>
    </row>
    <row r="20395" spans="3:4" x14ac:dyDescent="0.25">
      <c r="C20395" s="159" t="s">
        <v>37027</v>
      </c>
      <c r="D20395" s="159">
        <v>1</v>
      </c>
    </row>
    <row r="20396" spans="3:4" x14ac:dyDescent="0.25">
      <c r="C20396" s="159" t="s">
        <v>37028</v>
      </c>
      <c r="D20396" s="159">
        <v>1</v>
      </c>
    </row>
    <row r="20397" spans="3:4" x14ac:dyDescent="0.25">
      <c r="C20397" s="159" t="s">
        <v>37029</v>
      </c>
      <c r="D20397" s="159">
        <v>1</v>
      </c>
    </row>
    <row r="20398" spans="3:4" x14ac:dyDescent="0.25">
      <c r="C20398" s="159" t="s">
        <v>37030</v>
      </c>
      <c r="D20398" s="159">
        <v>1</v>
      </c>
    </row>
    <row r="20399" spans="3:4" x14ac:dyDescent="0.25">
      <c r="C20399" s="159" t="s">
        <v>37031</v>
      </c>
      <c r="D20399" s="159">
        <v>1</v>
      </c>
    </row>
    <row r="20400" spans="3:4" x14ac:dyDescent="0.25">
      <c r="C20400" s="159" t="s">
        <v>37032</v>
      </c>
      <c r="D20400" s="159">
        <v>1</v>
      </c>
    </row>
    <row r="20401" spans="3:4" x14ac:dyDescent="0.25">
      <c r="C20401" s="159" t="s">
        <v>37265</v>
      </c>
      <c r="D20401" s="159">
        <v>1</v>
      </c>
    </row>
    <row r="20402" spans="3:4" x14ac:dyDescent="0.25">
      <c r="C20402" s="159" t="s">
        <v>37266</v>
      </c>
      <c r="D20402" s="159">
        <v>1</v>
      </c>
    </row>
    <row r="20403" spans="3:4" x14ac:dyDescent="0.25">
      <c r="C20403" s="159" t="s">
        <v>37267</v>
      </c>
      <c r="D20403" s="159">
        <v>1</v>
      </c>
    </row>
    <row r="20404" spans="3:4" x14ac:dyDescent="0.25">
      <c r="C20404" s="159" t="s">
        <v>37268</v>
      </c>
      <c r="D20404" s="159">
        <v>1</v>
      </c>
    </row>
    <row r="20405" spans="3:4" x14ac:dyDescent="0.25">
      <c r="C20405" s="159" t="s">
        <v>37034</v>
      </c>
      <c r="D20405" s="159">
        <v>1</v>
      </c>
    </row>
    <row r="20406" spans="3:4" x14ac:dyDescent="0.25">
      <c r="C20406" s="159" t="s">
        <v>37035</v>
      </c>
      <c r="D20406" s="159">
        <v>1</v>
      </c>
    </row>
    <row r="20407" spans="3:4" x14ac:dyDescent="0.25">
      <c r="C20407" s="159" t="s">
        <v>37036</v>
      </c>
      <c r="D20407" s="159">
        <v>1</v>
      </c>
    </row>
    <row r="20408" spans="3:4" x14ac:dyDescent="0.25">
      <c r="C20408" s="159" t="s">
        <v>37037</v>
      </c>
      <c r="D20408" s="159">
        <v>1</v>
      </c>
    </row>
    <row r="20409" spans="3:4" x14ac:dyDescent="0.25">
      <c r="C20409" s="159" t="s">
        <v>37038</v>
      </c>
      <c r="D20409" s="159">
        <v>1</v>
      </c>
    </row>
    <row r="20410" spans="3:4" x14ac:dyDescent="0.25">
      <c r="C20410" s="159" t="s">
        <v>37039</v>
      </c>
      <c r="D20410" s="159">
        <v>1</v>
      </c>
    </row>
    <row r="20411" spans="3:4" x14ac:dyDescent="0.25">
      <c r="C20411" s="159" t="s">
        <v>37040</v>
      </c>
      <c r="D20411" s="159">
        <v>1</v>
      </c>
    </row>
    <row r="20412" spans="3:4" x14ac:dyDescent="0.25">
      <c r="C20412" s="159" t="s">
        <v>37041</v>
      </c>
      <c r="D20412" s="159">
        <v>1</v>
      </c>
    </row>
    <row r="20413" spans="3:4" x14ac:dyDescent="0.25">
      <c r="C20413" s="159" t="s">
        <v>37042</v>
      </c>
      <c r="D20413" s="159">
        <v>1</v>
      </c>
    </row>
    <row r="20414" spans="3:4" x14ac:dyDescent="0.25">
      <c r="C20414" s="159" t="s">
        <v>37043</v>
      </c>
      <c r="D20414" s="159">
        <v>1</v>
      </c>
    </row>
    <row r="20415" spans="3:4" x14ac:dyDescent="0.25">
      <c r="C20415" s="159" t="s">
        <v>37044</v>
      </c>
      <c r="D20415" s="159">
        <v>1</v>
      </c>
    </row>
    <row r="20416" spans="3:4" x14ac:dyDescent="0.25">
      <c r="C20416" s="159" t="s">
        <v>37045</v>
      </c>
      <c r="D20416" s="159">
        <v>1</v>
      </c>
    </row>
    <row r="20417" spans="3:4" x14ac:dyDescent="0.25">
      <c r="C20417" s="159" t="s">
        <v>37046</v>
      </c>
      <c r="D20417" s="159">
        <v>1</v>
      </c>
    </row>
    <row r="20418" spans="3:4" x14ac:dyDescent="0.25">
      <c r="C20418" s="159" t="s">
        <v>37047</v>
      </c>
      <c r="D20418" s="159">
        <v>1</v>
      </c>
    </row>
    <row r="20419" spans="3:4" x14ac:dyDescent="0.25">
      <c r="C20419" s="159" t="s">
        <v>37048</v>
      </c>
      <c r="D20419" s="159">
        <v>1</v>
      </c>
    </row>
    <row r="20420" spans="3:4" x14ac:dyDescent="0.25">
      <c r="C20420" s="159" t="s">
        <v>37049</v>
      </c>
      <c r="D20420" s="159">
        <v>1</v>
      </c>
    </row>
    <row r="20421" spans="3:4" x14ac:dyDescent="0.25">
      <c r="C20421" s="159" t="s">
        <v>37050</v>
      </c>
      <c r="D20421" s="159">
        <v>1</v>
      </c>
    </row>
    <row r="20422" spans="3:4" x14ac:dyDescent="0.25">
      <c r="C20422" s="159" t="s">
        <v>37051</v>
      </c>
      <c r="D20422" s="159">
        <v>1</v>
      </c>
    </row>
    <row r="20423" spans="3:4" x14ac:dyDescent="0.25">
      <c r="C20423" s="159" t="s">
        <v>37052</v>
      </c>
      <c r="D20423" s="159">
        <v>1</v>
      </c>
    </row>
    <row r="20424" spans="3:4" x14ac:dyDescent="0.25">
      <c r="C20424" s="159" t="s">
        <v>37053</v>
      </c>
      <c r="D20424" s="159">
        <v>1</v>
      </c>
    </row>
    <row r="20425" spans="3:4" x14ac:dyDescent="0.25">
      <c r="C20425" s="159" t="s">
        <v>37054</v>
      </c>
      <c r="D20425" s="159">
        <v>1</v>
      </c>
    </row>
    <row r="20426" spans="3:4" x14ac:dyDescent="0.25">
      <c r="C20426" s="159" t="s">
        <v>37055</v>
      </c>
      <c r="D20426" s="159">
        <v>1</v>
      </c>
    </row>
    <row r="20427" spans="3:4" x14ac:dyDescent="0.25">
      <c r="C20427" s="159" t="s">
        <v>37056</v>
      </c>
      <c r="D20427" s="159">
        <v>1</v>
      </c>
    </row>
    <row r="20428" spans="3:4" x14ac:dyDescent="0.25">
      <c r="C20428" s="159" t="s">
        <v>37057</v>
      </c>
      <c r="D20428" s="159">
        <v>1</v>
      </c>
    </row>
    <row r="20429" spans="3:4" x14ac:dyDescent="0.25">
      <c r="C20429" s="159" t="s">
        <v>37058</v>
      </c>
      <c r="D20429" s="159">
        <v>1</v>
      </c>
    </row>
    <row r="20430" spans="3:4" x14ac:dyDescent="0.25">
      <c r="C20430" s="159" t="s">
        <v>37059</v>
      </c>
      <c r="D20430" s="159">
        <v>1</v>
      </c>
    </row>
    <row r="20431" spans="3:4" x14ac:dyDescent="0.25">
      <c r="C20431" s="159" t="s">
        <v>37060</v>
      </c>
      <c r="D20431" s="159">
        <v>1</v>
      </c>
    </row>
    <row r="20432" spans="3:4" x14ac:dyDescent="0.25">
      <c r="C20432" s="159" t="s">
        <v>37061</v>
      </c>
      <c r="D20432" s="159">
        <v>1</v>
      </c>
    </row>
    <row r="20433" spans="3:4" x14ac:dyDescent="0.25">
      <c r="C20433" s="159" t="s">
        <v>37062</v>
      </c>
      <c r="D20433" s="159">
        <v>1</v>
      </c>
    </row>
    <row r="20434" spans="3:4" x14ac:dyDescent="0.25">
      <c r="C20434" s="159" t="s">
        <v>37063</v>
      </c>
      <c r="D20434" s="159">
        <v>1</v>
      </c>
    </row>
    <row r="20435" spans="3:4" x14ac:dyDescent="0.25">
      <c r="C20435" s="159" t="s">
        <v>37064</v>
      </c>
      <c r="D20435" s="159">
        <v>1</v>
      </c>
    </row>
    <row r="20436" spans="3:4" x14ac:dyDescent="0.25">
      <c r="C20436" s="159" t="s">
        <v>37065</v>
      </c>
      <c r="D20436" s="159">
        <v>1</v>
      </c>
    </row>
    <row r="20437" spans="3:4" x14ac:dyDescent="0.25">
      <c r="C20437" s="159" t="s">
        <v>37066</v>
      </c>
      <c r="D20437" s="159">
        <v>1</v>
      </c>
    </row>
    <row r="20438" spans="3:4" x14ac:dyDescent="0.25">
      <c r="C20438" s="159" t="s">
        <v>37067</v>
      </c>
      <c r="D20438" s="159">
        <v>1</v>
      </c>
    </row>
    <row r="20439" spans="3:4" x14ac:dyDescent="0.25">
      <c r="C20439" s="159" t="s">
        <v>37068</v>
      </c>
      <c r="D20439" s="159">
        <v>1</v>
      </c>
    </row>
    <row r="20440" spans="3:4" x14ac:dyDescent="0.25">
      <c r="C20440" s="159" t="s">
        <v>37069</v>
      </c>
      <c r="D20440" s="159">
        <v>1</v>
      </c>
    </row>
    <row r="20441" spans="3:4" x14ac:dyDescent="0.25">
      <c r="C20441" s="159" t="s">
        <v>37070</v>
      </c>
      <c r="D20441" s="159">
        <v>1</v>
      </c>
    </row>
    <row r="20442" spans="3:4" x14ac:dyDescent="0.25">
      <c r="C20442" s="159" t="s">
        <v>37071</v>
      </c>
      <c r="D20442" s="159">
        <v>1</v>
      </c>
    </row>
    <row r="20443" spans="3:4" x14ac:dyDescent="0.25">
      <c r="C20443" s="159" t="s">
        <v>37274</v>
      </c>
      <c r="D20443" s="159">
        <v>1</v>
      </c>
    </row>
    <row r="20444" spans="3:4" x14ac:dyDescent="0.25">
      <c r="C20444" s="159" t="s">
        <v>37275</v>
      </c>
      <c r="D20444" s="159">
        <v>1</v>
      </c>
    </row>
    <row r="20445" spans="3:4" x14ac:dyDescent="0.25">
      <c r="C20445" s="159" t="s">
        <v>37276</v>
      </c>
      <c r="D20445" s="159">
        <v>1</v>
      </c>
    </row>
    <row r="20446" spans="3:4" x14ac:dyDescent="0.25">
      <c r="C20446" s="159" t="s">
        <v>37277</v>
      </c>
      <c r="D20446" s="159">
        <v>1</v>
      </c>
    </row>
    <row r="20447" spans="3:4" x14ac:dyDescent="0.25">
      <c r="C20447" s="159" t="s">
        <v>37278</v>
      </c>
      <c r="D20447" s="159">
        <v>1</v>
      </c>
    </row>
    <row r="20448" spans="3:4" x14ac:dyDescent="0.25">
      <c r="C20448" s="159" t="s">
        <v>37279</v>
      </c>
      <c r="D20448" s="159">
        <v>1</v>
      </c>
    </row>
    <row r="20449" spans="3:4" x14ac:dyDescent="0.25">
      <c r="C20449" s="159" t="s">
        <v>37280</v>
      </c>
      <c r="D20449" s="159">
        <v>1</v>
      </c>
    </row>
    <row r="20450" spans="3:4" x14ac:dyDescent="0.25">
      <c r="C20450" s="159" t="s">
        <v>37281</v>
      </c>
      <c r="D20450" s="159">
        <v>1</v>
      </c>
    </row>
    <row r="20451" spans="3:4" x14ac:dyDescent="0.25">
      <c r="C20451" s="159" t="s">
        <v>37282</v>
      </c>
      <c r="D20451" s="159">
        <v>1</v>
      </c>
    </row>
    <row r="20452" spans="3:4" x14ac:dyDescent="0.25">
      <c r="C20452" s="159" t="s">
        <v>37283</v>
      </c>
      <c r="D20452" s="159">
        <v>1</v>
      </c>
    </row>
    <row r="20453" spans="3:4" x14ac:dyDescent="0.25">
      <c r="C20453" s="159" t="s">
        <v>37284</v>
      </c>
      <c r="D20453" s="159">
        <v>1</v>
      </c>
    </row>
    <row r="20454" spans="3:4" x14ac:dyDescent="0.25">
      <c r="C20454" s="159" t="s">
        <v>37285</v>
      </c>
      <c r="D20454" s="159">
        <v>1</v>
      </c>
    </row>
    <row r="20455" spans="3:4" x14ac:dyDescent="0.25">
      <c r="C20455" s="159" t="s">
        <v>37286</v>
      </c>
      <c r="D20455" s="159">
        <v>1</v>
      </c>
    </row>
    <row r="20456" spans="3:4" x14ac:dyDescent="0.25">
      <c r="C20456" s="159" t="s">
        <v>37287</v>
      </c>
      <c r="D20456" s="159">
        <v>1</v>
      </c>
    </row>
    <row r="20457" spans="3:4" x14ac:dyDescent="0.25">
      <c r="C20457" s="159" t="s">
        <v>37288</v>
      </c>
      <c r="D20457" s="159">
        <v>1</v>
      </c>
    </row>
    <row r="20458" spans="3:4" x14ac:dyDescent="0.25">
      <c r="C20458" s="159" t="s">
        <v>37289</v>
      </c>
      <c r="D20458" s="159">
        <v>1</v>
      </c>
    </row>
    <row r="20459" spans="3:4" x14ac:dyDescent="0.25">
      <c r="C20459" s="159" t="s">
        <v>37290</v>
      </c>
      <c r="D20459" s="159">
        <v>1</v>
      </c>
    </row>
    <row r="20460" spans="3:4" x14ac:dyDescent="0.25">
      <c r="C20460" s="159" t="s">
        <v>37291</v>
      </c>
      <c r="D20460" s="159">
        <v>1</v>
      </c>
    </row>
    <row r="20461" spans="3:4" x14ac:dyDescent="0.25">
      <c r="C20461" s="159" t="s">
        <v>37292</v>
      </c>
      <c r="D20461" s="159">
        <v>1</v>
      </c>
    </row>
    <row r="20462" spans="3:4" x14ac:dyDescent="0.25">
      <c r="C20462" s="159" t="s">
        <v>37677</v>
      </c>
      <c r="D20462" s="159">
        <v>1</v>
      </c>
    </row>
    <row r="20463" spans="3:4" x14ac:dyDescent="0.25">
      <c r="C20463" s="159" t="s">
        <v>36633</v>
      </c>
      <c r="D20463" s="159">
        <v>1</v>
      </c>
    </row>
    <row r="20464" spans="3:4" x14ac:dyDescent="0.25">
      <c r="C20464" s="159" t="s">
        <v>36634</v>
      </c>
      <c r="D20464" s="159">
        <v>1</v>
      </c>
    </row>
    <row r="20465" spans="3:4" x14ac:dyDescent="0.25">
      <c r="C20465" s="159" t="s">
        <v>36635</v>
      </c>
      <c r="D20465" s="159">
        <v>1</v>
      </c>
    </row>
    <row r="20466" spans="3:4" x14ac:dyDescent="0.25">
      <c r="C20466" s="159" t="s">
        <v>36636</v>
      </c>
      <c r="D20466" s="159">
        <v>1</v>
      </c>
    </row>
    <row r="20467" spans="3:4" x14ac:dyDescent="0.25">
      <c r="C20467" s="159" t="s">
        <v>36637</v>
      </c>
      <c r="D20467" s="159">
        <v>1</v>
      </c>
    </row>
    <row r="20468" spans="3:4" x14ac:dyDescent="0.25">
      <c r="C20468" s="159" t="s">
        <v>36638</v>
      </c>
      <c r="D20468" s="159">
        <v>1</v>
      </c>
    </row>
    <row r="20469" spans="3:4" x14ac:dyDescent="0.25">
      <c r="C20469" s="159" t="s">
        <v>36639</v>
      </c>
      <c r="D20469" s="159">
        <v>1</v>
      </c>
    </row>
    <row r="20470" spans="3:4" x14ac:dyDescent="0.25">
      <c r="C20470" s="159" t="s">
        <v>36640</v>
      </c>
      <c r="D20470" s="159">
        <v>1</v>
      </c>
    </row>
    <row r="20471" spans="3:4" x14ac:dyDescent="0.25">
      <c r="C20471" s="159" t="s">
        <v>36641</v>
      </c>
      <c r="D20471" s="159">
        <v>1</v>
      </c>
    </row>
    <row r="20472" spans="3:4" x14ac:dyDescent="0.25">
      <c r="C20472" s="159" t="s">
        <v>36642</v>
      </c>
      <c r="D20472" s="159">
        <v>1</v>
      </c>
    </row>
    <row r="20473" spans="3:4" x14ac:dyDescent="0.25">
      <c r="C20473" s="159" t="s">
        <v>36643</v>
      </c>
      <c r="D20473" s="159">
        <v>1</v>
      </c>
    </row>
    <row r="20474" spans="3:4" x14ac:dyDescent="0.25">
      <c r="C20474" s="159" t="s">
        <v>36644</v>
      </c>
      <c r="D20474" s="159">
        <v>1</v>
      </c>
    </row>
    <row r="20475" spans="3:4" x14ac:dyDescent="0.25">
      <c r="C20475" s="159" t="s">
        <v>36645</v>
      </c>
      <c r="D20475" s="159">
        <v>1</v>
      </c>
    </row>
    <row r="20476" spans="3:4" x14ac:dyDescent="0.25">
      <c r="C20476" s="159" t="s">
        <v>36646</v>
      </c>
      <c r="D20476" s="159">
        <v>1</v>
      </c>
    </row>
    <row r="20477" spans="3:4" x14ac:dyDescent="0.25">
      <c r="C20477" s="159" t="s">
        <v>36647</v>
      </c>
      <c r="D20477" s="159">
        <v>1</v>
      </c>
    </row>
    <row r="20478" spans="3:4" x14ac:dyDescent="0.25">
      <c r="C20478" s="159" t="s">
        <v>36648</v>
      </c>
      <c r="D20478" s="159">
        <v>1</v>
      </c>
    </row>
    <row r="20479" spans="3:4" x14ac:dyDescent="0.25">
      <c r="C20479" s="159" t="s">
        <v>36649</v>
      </c>
      <c r="D20479" s="159">
        <v>1</v>
      </c>
    </row>
    <row r="20480" spans="3:4" x14ac:dyDescent="0.25">
      <c r="C20480" s="159" t="s">
        <v>36650</v>
      </c>
      <c r="D20480" s="159">
        <v>1</v>
      </c>
    </row>
    <row r="20481" spans="3:4" x14ac:dyDescent="0.25">
      <c r="C20481" s="159" t="s">
        <v>36651</v>
      </c>
      <c r="D20481" s="159">
        <v>1</v>
      </c>
    </row>
    <row r="20482" spans="3:4" x14ac:dyDescent="0.25">
      <c r="C20482" s="159" t="s">
        <v>36652</v>
      </c>
      <c r="D20482" s="159">
        <v>1</v>
      </c>
    </row>
    <row r="20483" spans="3:4" x14ac:dyDescent="0.25">
      <c r="C20483" s="159" t="s">
        <v>36653</v>
      </c>
      <c r="D20483" s="159">
        <v>1</v>
      </c>
    </row>
    <row r="20484" spans="3:4" x14ac:dyDescent="0.25">
      <c r="C20484" s="159" t="s">
        <v>36654</v>
      </c>
      <c r="D20484" s="159">
        <v>1</v>
      </c>
    </row>
    <row r="20485" spans="3:4" x14ac:dyDescent="0.25">
      <c r="C20485" s="159" t="s">
        <v>36655</v>
      </c>
      <c r="D20485" s="159">
        <v>1</v>
      </c>
    </row>
    <row r="20486" spans="3:4" x14ac:dyDescent="0.25">
      <c r="C20486" s="159" t="s">
        <v>36656</v>
      </c>
      <c r="D20486" s="159">
        <v>1</v>
      </c>
    </row>
    <row r="20487" spans="3:4" x14ac:dyDescent="0.25">
      <c r="C20487" s="159" t="s">
        <v>36657</v>
      </c>
      <c r="D20487" s="159">
        <v>1</v>
      </c>
    </row>
    <row r="20488" spans="3:4" x14ac:dyDescent="0.25">
      <c r="C20488" s="159" t="s">
        <v>36658</v>
      </c>
      <c r="D20488" s="159">
        <v>1</v>
      </c>
    </row>
    <row r="20489" spans="3:4" x14ac:dyDescent="0.25">
      <c r="C20489" s="159" t="s">
        <v>36659</v>
      </c>
      <c r="D20489" s="159">
        <v>1</v>
      </c>
    </row>
    <row r="20490" spans="3:4" x14ac:dyDescent="0.25">
      <c r="C20490" s="159" t="s">
        <v>36660</v>
      </c>
      <c r="D20490" s="159">
        <v>1</v>
      </c>
    </row>
    <row r="20491" spans="3:4" x14ac:dyDescent="0.25">
      <c r="C20491" s="159" t="s">
        <v>36661</v>
      </c>
      <c r="D20491" s="159">
        <v>1</v>
      </c>
    </row>
    <row r="20492" spans="3:4" x14ac:dyDescent="0.25">
      <c r="C20492" s="159" t="s">
        <v>36662</v>
      </c>
      <c r="D20492" s="159">
        <v>1</v>
      </c>
    </row>
    <row r="20493" spans="3:4" x14ac:dyDescent="0.25">
      <c r="C20493" s="159" t="s">
        <v>36663</v>
      </c>
      <c r="D20493" s="159">
        <v>1</v>
      </c>
    </row>
    <row r="20494" spans="3:4" x14ac:dyDescent="0.25">
      <c r="C20494" s="159" t="s">
        <v>36664</v>
      </c>
      <c r="D20494" s="159">
        <v>1</v>
      </c>
    </row>
    <row r="20495" spans="3:4" x14ac:dyDescent="0.25">
      <c r="C20495" s="159" t="s">
        <v>36665</v>
      </c>
      <c r="D20495" s="159">
        <v>1</v>
      </c>
    </row>
    <row r="20496" spans="3:4" x14ac:dyDescent="0.25">
      <c r="C20496" s="159" t="s">
        <v>36774</v>
      </c>
      <c r="D20496" s="159">
        <v>1</v>
      </c>
    </row>
    <row r="20497" spans="3:4" x14ac:dyDescent="0.25">
      <c r="C20497" s="159" t="s">
        <v>36775</v>
      </c>
      <c r="D20497" s="159">
        <v>1</v>
      </c>
    </row>
    <row r="20498" spans="3:4" x14ac:dyDescent="0.25">
      <c r="C20498" s="159" t="s">
        <v>36776</v>
      </c>
      <c r="D20498" s="159">
        <v>1</v>
      </c>
    </row>
    <row r="20499" spans="3:4" x14ac:dyDescent="0.25">
      <c r="C20499" s="159" t="s">
        <v>36777</v>
      </c>
      <c r="D20499" s="159">
        <v>1</v>
      </c>
    </row>
    <row r="20500" spans="3:4" x14ac:dyDescent="0.25">
      <c r="C20500" s="159" t="s">
        <v>36778</v>
      </c>
      <c r="D20500" s="159">
        <v>1</v>
      </c>
    </row>
    <row r="20501" spans="3:4" x14ac:dyDescent="0.25">
      <c r="C20501" s="159" t="s">
        <v>36779</v>
      </c>
      <c r="D20501" s="159">
        <v>1</v>
      </c>
    </row>
    <row r="20502" spans="3:4" x14ac:dyDescent="0.25">
      <c r="C20502" s="159" t="s">
        <v>36780</v>
      </c>
      <c r="D20502" s="159">
        <v>1</v>
      </c>
    </row>
    <row r="20503" spans="3:4" x14ac:dyDescent="0.25">
      <c r="C20503" s="159" t="s">
        <v>36781</v>
      </c>
      <c r="D20503" s="159">
        <v>1</v>
      </c>
    </row>
    <row r="20504" spans="3:4" x14ac:dyDescent="0.25">
      <c r="C20504" s="159" t="s">
        <v>36782</v>
      </c>
      <c r="D20504" s="159">
        <v>1</v>
      </c>
    </row>
    <row r="20505" spans="3:4" x14ac:dyDescent="0.25">
      <c r="C20505" s="159" t="s">
        <v>36783</v>
      </c>
      <c r="D20505" s="159">
        <v>1</v>
      </c>
    </row>
    <row r="20506" spans="3:4" x14ac:dyDescent="0.25">
      <c r="C20506" s="159" t="s">
        <v>36784</v>
      </c>
      <c r="D20506" s="159">
        <v>1</v>
      </c>
    </row>
    <row r="20507" spans="3:4" x14ac:dyDescent="0.25">
      <c r="C20507" s="159" t="s">
        <v>36785</v>
      </c>
      <c r="D20507" s="159">
        <v>1</v>
      </c>
    </row>
    <row r="20508" spans="3:4" x14ac:dyDescent="0.25">
      <c r="C20508" s="159" t="s">
        <v>36786</v>
      </c>
      <c r="D20508" s="159">
        <v>1</v>
      </c>
    </row>
    <row r="20509" spans="3:4" x14ac:dyDescent="0.25">
      <c r="C20509" s="159" t="s">
        <v>36787</v>
      </c>
      <c r="D20509" s="159">
        <v>1</v>
      </c>
    </row>
    <row r="20510" spans="3:4" x14ac:dyDescent="0.25">
      <c r="C20510" s="159" t="s">
        <v>36788</v>
      </c>
      <c r="D20510" s="159">
        <v>1</v>
      </c>
    </row>
    <row r="20511" spans="3:4" x14ac:dyDescent="0.25">
      <c r="C20511" s="159" t="s">
        <v>36789</v>
      </c>
      <c r="D20511" s="159">
        <v>1</v>
      </c>
    </row>
    <row r="20512" spans="3:4" x14ac:dyDescent="0.25">
      <c r="C20512" s="159" t="s">
        <v>36790</v>
      </c>
      <c r="D20512" s="159">
        <v>1</v>
      </c>
    </row>
    <row r="20513" spans="3:4" x14ac:dyDescent="0.25">
      <c r="C20513" s="159" t="s">
        <v>36791</v>
      </c>
      <c r="D20513" s="159">
        <v>1</v>
      </c>
    </row>
    <row r="20514" spans="3:4" x14ac:dyDescent="0.25">
      <c r="C20514" s="159" t="s">
        <v>36792</v>
      </c>
      <c r="D20514" s="159">
        <v>1</v>
      </c>
    </row>
    <row r="20515" spans="3:4" x14ac:dyDescent="0.25">
      <c r="C20515" s="159" t="s">
        <v>36793</v>
      </c>
      <c r="D20515" s="159">
        <v>1</v>
      </c>
    </row>
    <row r="20516" spans="3:4" x14ac:dyDescent="0.25">
      <c r="C20516" s="159" t="s">
        <v>36794</v>
      </c>
      <c r="D20516" s="159">
        <v>1</v>
      </c>
    </row>
    <row r="20517" spans="3:4" x14ac:dyDescent="0.25">
      <c r="C20517" s="159" t="s">
        <v>36795</v>
      </c>
      <c r="D20517" s="159">
        <v>1</v>
      </c>
    </row>
    <row r="20518" spans="3:4" x14ac:dyDescent="0.25">
      <c r="C20518" s="159" t="s">
        <v>36796</v>
      </c>
      <c r="D20518" s="159">
        <v>1</v>
      </c>
    </row>
    <row r="20519" spans="3:4" x14ac:dyDescent="0.25">
      <c r="C20519" s="159" t="s">
        <v>36797</v>
      </c>
      <c r="D20519" s="159">
        <v>1</v>
      </c>
    </row>
    <row r="20520" spans="3:4" x14ac:dyDescent="0.25">
      <c r="C20520" s="159" t="s">
        <v>36798</v>
      </c>
      <c r="D20520" s="159">
        <v>1</v>
      </c>
    </row>
    <row r="20521" spans="3:4" x14ac:dyDescent="0.25">
      <c r="C20521" s="159" t="s">
        <v>36799</v>
      </c>
      <c r="D20521" s="159">
        <v>1</v>
      </c>
    </row>
    <row r="20522" spans="3:4" x14ac:dyDescent="0.25">
      <c r="C20522" s="159" t="s">
        <v>36800</v>
      </c>
      <c r="D20522" s="159">
        <v>1</v>
      </c>
    </row>
    <row r="20523" spans="3:4" x14ac:dyDescent="0.25">
      <c r="C20523" s="159" t="s">
        <v>36801</v>
      </c>
      <c r="D20523" s="159">
        <v>1</v>
      </c>
    </row>
    <row r="20524" spans="3:4" x14ac:dyDescent="0.25">
      <c r="C20524" s="159" t="s">
        <v>36802</v>
      </c>
      <c r="D20524" s="159">
        <v>1</v>
      </c>
    </row>
    <row r="20525" spans="3:4" x14ac:dyDescent="0.25">
      <c r="C20525" s="159" t="s">
        <v>36803</v>
      </c>
      <c r="D20525" s="159">
        <v>1</v>
      </c>
    </row>
    <row r="20526" spans="3:4" x14ac:dyDescent="0.25">
      <c r="C20526" s="159" t="s">
        <v>36982</v>
      </c>
      <c r="D20526" s="159">
        <v>1</v>
      </c>
    </row>
    <row r="20527" spans="3:4" x14ac:dyDescent="0.25">
      <c r="C20527" s="159" t="s">
        <v>36983</v>
      </c>
      <c r="D20527" s="159">
        <v>1</v>
      </c>
    </row>
    <row r="20528" spans="3:4" x14ac:dyDescent="0.25">
      <c r="C20528" s="159" t="s">
        <v>36984</v>
      </c>
      <c r="D20528" s="159">
        <v>1</v>
      </c>
    </row>
    <row r="20529" spans="3:4" x14ac:dyDescent="0.25">
      <c r="C20529" s="159" t="s">
        <v>36985</v>
      </c>
      <c r="D20529" s="159">
        <v>1</v>
      </c>
    </row>
    <row r="20530" spans="3:4" x14ac:dyDescent="0.25">
      <c r="C20530" s="159" t="s">
        <v>36986</v>
      </c>
      <c r="D20530" s="159">
        <v>1</v>
      </c>
    </row>
    <row r="20531" spans="3:4" x14ac:dyDescent="0.25">
      <c r="C20531" s="159" t="s">
        <v>36987</v>
      </c>
      <c r="D20531" s="159">
        <v>1</v>
      </c>
    </row>
    <row r="20532" spans="3:4" x14ac:dyDescent="0.25">
      <c r="C20532" s="159" t="s">
        <v>36988</v>
      </c>
      <c r="D20532" s="159">
        <v>1</v>
      </c>
    </row>
    <row r="20533" spans="3:4" x14ac:dyDescent="0.25">
      <c r="C20533" s="159" t="s">
        <v>36989</v>
      </c>
      <c r="D20533" s="159">
        <v>1</v>
      </c>
    </row>
    <row r="20534" spans="3:4" x14ac:dyDescent="0.25">
      <c r="C20534" s="159" t="s">
        <v>36990</v>
      </c>
      <c r="D20534" s="159">
        <v>1</v>
      </c>
    </row>
    <row r="20535" spans="3:4" x14ac:dyDescent="0.25">
      <c r="C20535" s="159" t="s">
        <v>36991</v>
      </c>
      <c r="D20535" s="159">
        <v>1</v>
      </c>
    </row>
    <row r="20536" spans="3:4" x14ac:dyDescent="0.25">
      <c r="C20536" s="159" t="s">
        <v>36992</v>
      </c>
      <c r="D20536" s="159">
        <v>1</v>
      </c>
    </row>
    <row r="20537" spans="3:4" x14ac:dyDescent="0.25">
      <c r="C20537" s="159" t="s">
        <v>36993</v>
      </c>
      <c r="D20537" s="159">
        <v>1</v>
      </c>
    </row>
    <row r="20538" spans="3:4" x14ac:dyDescent="0.25">
      <c r="C20538" s="159" t="s">
        <v>36994</v>
      </c>
      <c r="D20538" s="159">
        <v>1</v>
      </c>
    </row>
    <row r="20539" spans="3:4" x14ac:dyDescent="0.25">
      <c r="C20539" s="159" t="s">
        <v>36995</v>
      </c>
      <c r="D20539" s="159">
        <v>1</v>
      </c>
    </row>
    <row r="20540" spans="3:4" x14ac:dyDescent="0.25">
      <c r="C20540" s="159" t="s">
        <v>36996</v>
      </c>
      <c r="D20540" s="159">
        <v>1</v>
      </c>
    </row>
    <row r="20541" spans="3:4" x14ac:dyDescent="0.25">
      <c r="C20541" s="159" t="s">
        <v>36997</v>
      </c>
      <c r="D20541" s="159">
        <v>1</v>
      </c>
    </row>
    <row r="20542" spans="3:4" x14ac:dyDescent="0.25">
      <c r="C20542" s="159" t="s">
        <v>36998</v>
      </c>
      <c r="D20542" s="159">
        <v>1</v>
      </c>
    </row>
    <row r="20543" spans="3:4" x14ac:dyDescent="0.25">
      <c r="C20543" s="159" t="s">
        <v>36999</v>
      </c>
      <c r="D20543" s="159">
        <v>1</v>
      </c>
    </row>
    <row r="20544" spans="3:4" x14ac:dyDescent="0.25">
      <c r="C20544" s="159" t="s">
        <v>37000</v>
      </c>
      <c r="D20544" s="159">
        <v>1</v>
      </c>
    </row>
    <row r="20545" spans="3:4" x14ac:dyDescent="0.25">
      <c r="C20545" s="159" t="s">
        <v>37001</v>
      </c>
      <c r="D20545" s="159">
        <v>1</v>
      </c>
    </row>
    <row r="20546" spans="3:4" x14ac:dyDescent="0.25">
      <c r="C20546" s="159" t="s">
        <v>37002</v>
      </c>
      <c r="D20546" s="159">
        <v>1</v>
      </c>
    </row>
    <row r="20547" spans="3:4" x14ac:dyDescent="0.25">
      <c r="C20547" s="159" t="s">
        <v>37003</v>
      </c>
      <c r="D20547" s="159">
        <v>1</v>
      </c>
    </row>
    <row r="20548" spans="3:4" x14ac:dyDescent="0.25">
      <c r="C20548" s="159" t="s">
        <v>37004</v>
      </c>
      <c r="D20548" s="159">
        <v>1</v>
      </c>
    </row>
    <row r="20549" spans="3:4" x14ac:dyDescent="0.25">
      <c r="C20549" s="159" t="s">
        <v>37005</v>
      </c>
      <c r="D20549" s="159">
        <v>1</v>
      </c>
    </row>
    <row r="20550" spans="3:4" x14ac:dyDescent="0.25">
      <c r="C20550" s="159" t="s">
        <v>37006</v>
      </c>
      <c r="D20550" s="159">
        <v>1</v>
      </c>
    </row>
    <row r="20551" spans="3:4" x14ac:dyDescent="0.25">
      <c r="C20551" s="159" t="s">
        <v>36804</v>
      </c>
      <c r="D20551" s="159">
        <v>1</v>
      </c>
    </row>
    <row r="20552" spans="3:4" x14ac:dyDescent="0.25">
      <c r="C20552" s="159" t="s">
        <v>36805</v>
      </c>
      <c r="D20552" s="159">
        <v>1</v>
      </c>
    </row>
    <row r="20553" spans="3:4" x14ac:dyDescent="0.25">
      <c r="C20553" s="159" t="s">
        <v>36806</v>
      </c>
      <c r="D20553" s="159">
        <v>1</v>
      </c>
    </row>
    <row r="20554" spans="3:4" x14ac:dyDescent="0.25">
      <c r="C20554" s="159" t="s">
        <v>36807</v>
      </c>
      <c r="D20554" s="159">
        <v>1</v>
      </c>
    </row>
    <row r="20555" spans="3:4" x14ac:dyDescent="0.25">
      <c r="C20555" s="159" t="s">
        <v>37007</v>
      </c>
      <c r="D20555" s="159">
        <v>1</v>
      </c>
    </row>
    <row r="20556" spans="3:4" x14ac:dyDescent="0.25">
      <c r="C20556" s="159" t="s">
        <v>37008</v>
      </c>
      <c r="D20556" s="159">
        <v>1</v>
      </c>
    </row>
    <row r="20557" spans="3:4" x14ac:dyDescent="0.25">
      <c r="C20557" s="159" t="s">
        <v>37009</v>
      </c>
      <c r="D20557" s="159">
        <v>1</v>
      </c>
    </row>
    <row r="20558" spans="3:4" x14ac:dyDescent="0.25">
      <c r="C20558" s="159" t="s">
        <v>37010</v>
      </c>
      <c r="D20558" s="159">
        <v>1</v>
      </c>
    </row>
    <row r="20559" spans="3:4" x14ac:dyDescent="0.25">
      <c r="C20559" s="159" t="s">
        <v>37011</v>
      </c>
      <c r="D20559" s="159">
        <v>1</v>
      </c>
    </row>
    <row r="20560" spans="3:4" x14ac:dyDescent="0.25">
      <c r="C20560" s="159" t="s">
        <v>37012</v>
      </c>
      <c r="D20560" s="159">
        <v>1</v>
      </c>
    </row>
    <row r="20561" spans="3:4" x14ac:dyDescent="0.25">
      <c r="C20561" s="159" t="s">
        <v>37033</v>
      </c>
      <c r="D20561" s="159">
        <v>1</v>
      </c>
    </row>
    <row r="20562" spans="3:4" x14ac:dyDescent="0.25">
      <c r="C20562" s="159" t="s">
        <v>37243</v>
      </c>
      <c r="D20562" s="159">
        <v>1</v>
      </c>
    </row>
    <row r="20563" spans="3:4" x14ac:dyDescent="0.25">
      <c r="C20563" s="159" t="s">
        <v>37244</v>
      </c>
      <c r="D20563" s="159">
        <v>1</v>
      </c>
    </row>
    <row r="20564" spans="3:4" x14ac:dyDescent="0.25">
      <c r="C20564" s="159" t="s">
        <v>37245</v>
      </c>
      <c r="D20564" s="159">
        <v>1</v>
      </c>
    </row>
    <row r="20565" spans="3:4" x14ac:dyDescent="0.25">
      <c r="C20565" s="159" t="s">
        <v>37246</v>
      </c>
      <c r="D20565" s="159">
        <v>1</v>
      </c>
    </row>
    <row r="20566" spans="3:4" x14ac:dyDescent="0.25">
      <c r="C20566" s="159" t="s">
        <v>37247</v>
      </c>
      <c r="D20566" s="159">
        <v>1</v>
      </c>
    </row>
    <row r="20567" spans="3:4" x14ac:dyDescent="0.25">
      <c r="C20567" s="159" t="s">
        <v>37248</v>
      </c>
      <c r="D20567" s="159">
        <v>1</v>
      </c>
    </row>
    <row r="20568" spans="3:4" x14ac:dyDescent="0.25">
      <c r="C20568" s="159" t="s">
        <v>37249</v>
      </c>
      <c r="D20568" s="159">
        <v>1</v>
      </c>
    </row>
    <row r="20569" spans="3:4" x14ac:dyDescent="0.25">
      <c r="C20569" s="159" t="s">
        <v>37250</v>
      </c>
      <c r="D20569" s="159">
        <v>1</v>
      </c>
    </row>
    <row r="20570" spans="3:4" x14ac:dyDescent="0.25">
      <c r="C20570" s="159" t="s">
        <v>37251</v>
      </c>
      <c r="D20570" s="159">
        <v>1</v>
      </c>
    </row>
    <row r="20571" spans="3:4" x14ac:dyDescent="0.25">
      <c r="C20571" s="159" t="s">
        <v>37252</v>
      </c>
      <c r="D20571" s="159">
        <v>1</v>
      </c>
    </row>
    <row r="20572" spans="3:4" x14ac:dyDescent="0.25">
      <c r="C20572" s="159" t="s">
        <v>37253</v>
      </c>
      <c r="D20572" s="159">
        <v>1</v>
      </c>
    </row>
    <row r="20573" spans="3:4" x14ac:dyDescent="0.25">
      <c r="C20573" s="159" t="s">
        <v>37254</v>
      </c>
      <c r="D20573" s="159">
        <v>1</v>
      </c>
    </row>
    <row r="20574" spans="3:4" x14ac:dyDescent="0.25">
      <c r="C20574" s="159" t="s">
        <v>37255</v>
      </c>
      <c r="D20574" s="159">
        <v>1</v>
      </c>
    </row>
    <row r="20575" spans="3:4" x14ac:dyDescent="0.25">
      <c r="C20575" s="159" t="s">
        <v>37256</v>
      </c>
      <c r="D20575" s="159">
        <v>1</v>
      </c>
    </row>
    <row r="20576" spans="3:4" x14ac:dyDescent="0.25">
      <c r="C20576" s="159" t="s">
        <v>37257</v>
      </c>
      <c r="D20576" s="159">
        <v>1</v>
      </c>
    </row>
    <row r="20577" spans="3:4" x14ac:dyDescent="0.25">
      <c r="C20577" s="159" t="s">
        <v>37258</v>
      </c>
      <c r="D20577" s="159">
        <v>1</v>
      </c>
    </row>
    <row r="20578" spans="3:4" x14ac:dyDescent="0.25">
      <c r="C20578" s="159" t="s">
        <v>37259</v>
      </c>
      <c r="D20578" s="159">
        <v>1</v>
      </c>
    </row>
    <row r="20579" spans="3:4" x14ac:dyDescent="0.25">
      <c r="C20579" s="159" t="s">
        <v>37260</v>
      </c>
      <c r="D20579" s="159">
        <v>1</v>
      </c>
    </row>
    <row r="20580" spans="3:4" x14ac:dyDescent="0.25">
      <c r="C20580" s="159" t="s">
        <v>37261</v>
      </c>
      <c r="D20580" s="159">
        <v>1</v>
      </c>
    </row>
    <row r="20581" spans="3:4" x14ac:dyDescent="0.25">
      <c r="C20581" s="159" t="s">
        <v>37262</v>
      </c>
      <c r="D20581" s="159">
        <v>1</v>
      </c>
    </row>
    <row r="20582" spans="3:4" x14ac:dyDescent="0.25">
      <c r="C20582" s="159" t="s">
        <v>37263</v>
      </c>
      <c r="D20582" s="159">
        <v>1</v>
      </c>
    </row>
    <row r="20583" spans="3:4" x14ac:dyDescent="0.25">
      <c r="C20583" s="159" t="s">
        <v>37264</v>
      </c>
      <c r="D20583" s="159">
        <v>1</v>
      </c>
    </row>
    <row r="20584" spans="3:4" x14ac:dyDescent="0.25">
      <c r="C20584" s="159" t="s">
        <v>37293</v>
      </c>
      <c r="D20584" s="159">
        <v>1</v>
      </c>
    </row>
    <row r="20585" spans="3:4" x14ac:dyDescent="0.25">
      <c r="C20585" s="159" t="s">
        <v>37294</v>
      </c>
      <c r="D20585" s="159">
        <v>1</v>
      </c>
    </row>
    <row r="20586" spans="3:4" x14ac:dyDescent="0.25">
      <c r="C20586" s="159" t="s">
        <v>37295</v>
      </c>
      <c r="D20586" s="159">
        <v>1</v>
      </c>
    </row>
    <row r="20587" spans="3:4" x14ac:dyDescent="0.25">
      <c r="C20587" s="159" t="s">
        <v>37296</v>
      </c>
      <c r="D20587" s="159">
        <v>1</v>
      </c>
    </row>
    <row r="20588" spans="3:4" x14ac:dyDescent="0.25">
      <c r="C20588" s="159" t="s">
        <v>37297</v>
      </c>
      <c r="D20588" s="159">
        <v>1</v>
      </c>
    </row>
    <row r="20589" spans="3:4" x14ac:dyDescent="0.25">
      <c r="C20589" s="159" t="s">
        <v>37298</v>
      </c>
      <c r="D20589" s="159">
        <v>1</v>
      </c>
    </row>
    <row r="20590" spans="3:4" x14ac:dyDescent="0.25">
      <c r="C20590" s="159" t="s">
        <v>37299</v>
      </c>
      <c r="D20590" s="159">
        <v>1</v>
      </c>
    </row>
    <row r="20591" spans="3:4" x14ac:dyDescent="0.25">
      <c r="C20591" s="159" t="s">
        <v>37300</v>
      </c>
      <c r="D20591" s="159">
        <v>1</v>
      </c>
    </row>
    <row r="20592" spans="3:4" x14ac:dyDescent="0.25">
      <c r="C20592" s="159" t="s">
        <v>37301</v>
      </c>
      <c r="D20592" s="159">
        <v>1</v>
      </c>
    </row>
    <row r="20593" spans="3:4" x14ac:dyDescent="0.25">
      <c r="C20593" s="159" t="s">
        <v>37302</v>
      </c>
      <c r="D20593" s="159">
        <v>1</v>
      </c>
    </row>
    <row r="20594" spans="3:4" x14ac:dyDescent="0.25">
      <c r="C20594" s="159" t="s">
        <v>37303</v>
      </c>
      <c r="D20594" s="159">
        <v>1</v>
      </c>
    </row>
    <row r="20595" spans="3:4" x14ac:dyDescent="0.25">
      <c r="C20595" s="159" t="s">
        <v>37304</v>
      </c>
      <c r="D20595" s="159">
        <v>1</v>
      </c>
    </row>
    <row r="20596" spans="3:4" x14ac:dyDescent="0.25">
      <c r="C20596" s="159" t="s">
        <v>37305</v>
      </c>
      <c r="D20596" s="159">
        <v>1</v>
      </c>
    </row>
    <row r="20597" spans="3:4" x14ac:dyDescent="0.25">
      <c r="C20597" s="159" t="s">
        <v>37306</v>
      </c>
      <c r="D20597" s="159">
        <v>1</v>
      </c>
    </row>
    <row r="20598" spans="3:4" x14ac:dyDescent="0.25">
      <c r="C20598" s="159" t="s">
        <v>37307</v>
      </c>
      <c r="D20598" s="159">
        <v>1</v>
      </c>
    </row>
    <row r="20599" spans="3:4" x14ac:dyDescent="0.25">
      <c r="C20599" s="159" t="s">
        <v>37308</v>
      </c>
      <c r="D20599" s="159">
        <v>1</v>
      </c>
    </row>
    <row r="20600" spans="3:4" x14ac:dyDescent="0.25">
      <c r="C20600" s="159" t="s">
        <v>37309</v>
      </c>
      <c r="D20600" s="159">
        <v>1</v>
      </c>
    </row>
    <row r="20601" spans="3:4" x14ac:dyDescent="0.25">
      <c r="C20601" s="159" t="s">
        <v>37310</v>
      </c>
      <c r="D20601" s="159">
        <v>1</v>
      </c>
    </row>
    <row r="20602" spans="3:4" x14ac:dyDescent="0.25">
      <c r="C20602" s="159" t="s">
        <v>37311</v>
      </c>
      <c r="D20602" s="159">
        <v>1</v>
      </c>
    </row>
    <row r="20603" spans="3:4" x14ac:dyDescent="0.25">
      <c r="C20603" s="159" t="s">
        <v>37312</v>
      </c>
      <c r="D20603" s="159">
        <v>1</v>
      </c>
    </row>
    <row r="20604" spans="3:4" x14ac:dyDescent="0.25">
      <c r="C20604" s="159" t="s">
        <v>37313</v>
      </c>
      <c r="D20604" s="159">
        <v>1</v>
      </c>
    </row>
    <row r="20605" spans="3:4" x14ac:dyDescent="0.25">
      <c r="C20605" s="159" t="s">
        <v>37314</v>
      </c>
      <c r="D20605" s="159">
        <v>1</v>
      </c>
    </row>
    <row r="20606" spans="3:4" x14ac:dyDescent="0.25">
      <c r="C20606" s="159" t="s">
        <v>37315</v>
      </c>
      <c r="D20606" s="159">
        <v>1</v>
      </c>
    </row>
    <row r="20607" spans="3:4" x14ac:dyDescent="0.25">
      <c r="C20607" s="159" t="s">
        <v>37316</v>
      </c>
      <c r="D20607" s="159">
        <v>1</v>
      </c>
    </row>
    <row r="20608" spans="3:4" x14ac:dyDescent="0.25">
      <c r="C20608" s="159" t="s">
        <v>37269</v>
      </c>
      <c r="D20608" s="159">
        <v>1</v>
      </c>
    </row>
    <row r="20609" spans="3:4" x14ac:dyDescent="0.25">
      <c r="C20609" s="159" t="s">
        <v>37270</v>
      </c>
      <c r="D20609" s="159">
        <v>1</v>
      </c>
    </row>
    <row r="20610" spans="3:4" x14ac:dyDescent="0.25">
      <c r="C20610" s="159" t="s">
        <v>37271</v>
      </c>
      <c r="D20610" s="159">
        <v>1</v>
      </c>
    </row>
    <row r="20611" spans="3:4" x14ac:dyDescent="0.25">
      <c r="C20611" s="159" t="s">
        <v>37272</v>
      </c>
      <c r="D20611" s="159">
        <v>1</v>
      </c>
    </row>
    <row r="20612" spans="3:4" x14ac:dyDescent="0.25">
      <c r="C20612" s="159" t="s">
        <v>37273</v>
      </c>
      <c r="D20612" s="159">
        <v>1</v>
      </c>
    </row>
    <row r="20613" spans="3:4" x14ac:dyDescent="0.25">
      <c r="C20613" s="159" t="s">
        <v>37658</v>
      </c>
      <c r="D20613" s="159">
        <v>1</v>
      </c>
    </row>
    <row r="20614" spans="3:4" x14ac:dyDescent="0.25">
      <c r="C20614" s="159" t="s">
        <v>37659</v>
      </c>
      <c r="D20614" s="159">
        <v>1</v>
      </c>
    </row>
    <row r="20615" spans="3:4" x14ac:dyDescent="0.25">
      <c r="C20615" s="159" t="s">
        <v>37660</v>
      </c>
      <c r="D20615" s="159">
        <v>1</v>
      </c>
    </row>
    <row r="20616" spans="3:4" x14ac:dyDescent="0.25">
      <c r="C20616" s="159" t="s">
        <v>37661</v>
      </c>
      <c r="D20616" s="159">
        <v>1</v>
      </c>
    </row>
    <row r="20617" spans="3:4" x14ac:dyDescent="0.25">
      <c r="C20617" s="159" t="s">
        <v>37662</v>
      </c>
      <c r="D20617" s="159">
        <v>1</v>
      </c>
    </row>
    <row r="20618" spans="3:4" x14ac:dyDescent="0.25">
      <c r="C20618" s="159" t="s">
        <v>37663</v>
      </c>
      <c r="D20618" s="159">
        <v>1</v>
      </c>
    </row>
    <row r="20619" spans="3:4" x14ac:dyDescent="0.25">
      <c r="C20619" s="159" t="s">
        <v>37664</v>
      </c>
      <c r="D20619" s="159">
        <v>1</v>
      </c>
    </row>
    <row r="20620" spans="3:4" x14ac:dyDescent="0.25">
      <c r="C20620" s="159" t="s">
        <v>37665</v>
      </c>
      <c r="D20620" s="159">
        <v>1</v>
      </c>
    </row>
    <row r="20621" spans="3:4" x14ac:dyDescent="0.25">
      <c r="C20621" s="159" t="s">
        <v>37666</v>
      </c>
      <c r="D20621" s="159">
        <v>1</v>
      </c>
    </row>
    <row r="20622" spans="3:4" x14ac:dyDescent="0.25">
      <c r="C20622" s="159" t="s">
        <v>37667</v>
      </c>
      <c r="D20622" s="159">
        <v>1</v>
      </c>
    </row>
    <row r="20623" spans="3:4" x14ac:dyDescent="0.25">
      <c r="C20623" s="159" t="s">
        <v>37668</v>
      </c>
      <c r="D20623" s="159">
        <v>1</v>
      </c>
    </row>
    <row r="20624" spans="3:4" x14ac:dyDescent="0.25">
      <c r="C20624" s="159" t="s">
        <v>37669</v>
      </c>
      <c r="D20624" s="159">
        <v>1</v>
      </c>
    </row>
    <row r="20625" spans="3:4" x14ac:dyDescent="0.25">
      <c r="C20625" s="159" t="s">
        <v>37670</v>
      </c>
      <c r="D20625" s="159">
        <v>1</v>
      </c>
    </row>
    <row r="20626" spans="3:4" x14ac:dyDescent="0.25">
      <c r="C20626" s="159" t="s">
        <v>37671</v>
      </c>
      <c r="D20626" s="159">
        <v>1</v>
      </c>
    </row>
    <row r="20627" spans="3:4" x14ac:dyDescent="0.25">
      <c r="C20627" s="159" t="s">
        <v>37672</v>
      </c>
      <c r="D20627" s="159">
        <v>1</v>
      </c>
    </row>
    <row r="20628" spans="3:4" x14ac:dyDescent="0.25">
      <c r="C20628" s="159" t="s">
        <v>37673</v>
      </c>
      <c r="D20628" s="159">
        <v>1</v>
      </c>
    </row>
    <row r="20629" spans="3:4" x14ac:dyDescent="0.25">
      <c r="C20629" s="159" t="s">
        <v>37674</v>
      </c>
      <c r="D20629" s="159">
        <v>1</v>
      </c>
    </row>
    <row r="20630" spans="3:4" x14ac:dyDescent="0.25">
      <c r="C20630" s="159" t="s">
        <v>37675</v>
      </c>
      <c r="D20630" s="159">
        <v>1</v>
      </c>
    </row>
    <row r="20631" spans="3:4" x14ac:dyDescent="0.25">
      <c r="C20631" s="159" t="s">
        <v>37676</v>
      </c>
      <c r="D20631" s="159">
        <v>1</v>
      </c>
    </row>
    <row r="20632" spans="3:4" x14ac:dyDescent="0.25">
      <c r="C20632" s="159" t="s">
        <v>37319</v>
      </c>
      <c r="D20632" s="159">
        <v>1</v>
      </c>
    </row>
    <row r="20633" spans="3:4" x14ac:dyDescent="0.25">
      <c r="C20633" s="159" t="s">
        <v>37320</v>
      </c>
      <c r="D20633" s="159">
        <v>1</v>
      </c>
    </row>
    <row r="20634" spans="3:4" x14ac:dyDescent="0.25">
      <c r="C20634" s="159" t="s">
        <v>37321</v>
      </c>
      <c r="D20634" s="159">
        <v>1</v>
      </c>
    </row>
    <row r="20635" spans="3:4" x14ac:dyDescent="0.25">
      <c r="C20635" s="159" t="s">
        <v>37335</v>
      </c>
      <c r="D20635" s="159">
        <v>1</v>
      </c>
    </row>
    <row r="20636" spans="3:4" x14ac:dyDescent="0.25">
      <c r="C20636" s="159" t="s">
        <v>37336</v>
      </c>
      <c r="D20636" s="159">
        <v>1</v>
      </c>
    </row>
    <row r="20637" spans="3:4" x14ac:dyDescent="0.25">
      <c r="C20637" s="159" t="s">
        <v>37337</v>
      </c>
      <c r="D20637" s="159">
        <v>1</v>
      </c>
    </row>
    <row r="20638" spans="3:4" x14ac:dyDescent="0.25">
      <c r="C20638" s="159" t="s">
        <v>37338</v>
      </c>
      <c r="D20638" s="159">
        <v>1</v>
      </c>
    </row>
    <row r="20639" spans="3:4" x14ac:dyDescent="0.25">
      <c r="C20639" s="159" t="s">
        <v>37339</v>
      </c>
      <c r="D20639" s="159">
        <v>1</v>
      </c>
    </row>
    <row r="20640" spans="3:4" x14ac:dyDescent="0.25">
      <c r="C20640" s="159" t="s">
        <v>37340</v>
      </c>
      <c r="D20640" s="159">
        <v>1</v>
      </c>
    </row>
    <row r="20641" spans="3:4" x14ac:dyDescent="0.25">
      <c r="C20641" s="159" t="s">
        <v>37341</v>
      </c>
      <c r="D20641" s="159">
        <v>1</v>
      </c>
    </row>
    <row r="20642" spans="3:4" x14ac:dyDescent="0.25">
      <c r="C20642" s="159" t="s">
        <v>37342</v>
      </c>
      <c r="D20642" s="159">
        <v>1</v>
      </c>
    </row>
    <row r="20643" spans="3:4" x14ac:dyDescent="0.25">
      <c r="C20643" s="159" t="s">
        <v>37343</v>
      </c>
      <c r="D20643" s="159">
        <v>1</v>
      </c>
    </row>
    <row r="20644" spans="3:4" x14ac:dyDescent="0.25">
      <c r="C20644" s="159" t="s">
        <v>37344</v>
      </c>
      <c r="D20644" s="159">
        <v>1</v>
      </c>
    </row>
    <row r="20645" spans="3:4" x14ac:dyDescent="0.25">
      <c r="C20645" s="159" t="s">
        <v>37345</v>
      </c>
      <c r="D20645" s="159">
        <v>1</v>
      </c>
    </row>
    <row r="20646" spans="3:4" x14ac:dyDescent="0.25">
      <c r="C20646" s="159" t="s">
        <v>37346</v>
      </c>
      <c r="D20646" s="159">
        <v>1</v>
      </c>
    </row>
    <row r="20647" spans="3:4" x14ac:dyDescent="0.25">
      <c r="C20647" s="159" t="s">
        <v>37347</v>
      </c>
      <c r="D20647" s="159">
        <v>1</v>
      </c>
    </row>
    <row r="20648" spans="3:4" x14ac:dyDescent="0.25">
      <c r="C20648" s="159" t="s">
        <v>37348</v>
      </c>
      <c r="D20648" s="159">
        <v>1</v>
      </c>
    </row>
    <row r="20649" spans="3:4" x14ac:dyDescent="0.25">
      <c r="C20649" s="159" t="s">
        <v>37349</v>
      </c>
      <c r="D20649" s="159">
        <v>1</v>
      </c>
    </row>
    <row r="20650" spans="3:4" x14ac:dyDescent="0.25">
      <c r="C20650" s="159" t="s">
        <v>37350</v>
      </c>
      <c r="D20650" s="159">
        <v>1</v>
      </c>
    </row>
    <row r="20651" spans="3:4" x14ac:dyDescent="0.25">
      <c r="C20651" s="159" t="s">
        <v>37351</v>
      </c>
      <c r="D20651" s="159">
        <v>1</v>
      </c>
    </row>
    <row r="20652" spans="3:4" x14ac:dyDescent="0.25">
      <c r="C20652" s="159" t="s">
        <v>6144</v>
      </c>
      <c r="D20652" s="159">
        <v>1</v>
      </c>
    </row>
    <row r="20653" spans="3:4" x14ac:dyDescent="0.25">
      <c r="C20653" s="159" t="s">
        <v>37370</v>
      </c>
      <c r="D20653" s="159">
        <v>1</v>
      </c>
    </row>
    <row r="20654" spans="3:4" x14ac:dyDescent="0.25">
      <c r="C20654" s="159" t="s">
        <v>37371</v>
      </c>
      <c r="D20654" s="159">
        <v>1</v>
      </c>
    </row>
    <row r="20655" spans="3:4" x14ac:dyDescent="0.25">
      <c r="C20655" s="159" t="s">
        <v>37372</v>
      </c>
      <c r="D20655" s="159">
        <v>1</v>
      </c>
    </row>
    <row r="20656" spans="3:4" x14ac:dyDescent="0.25">
      <c r="C20656" s="159" t="s">
        <v>37373</v>
      </c>
      <c r="D20656" s="159">
        <v>1</v>
      </c>
    </row>
    <row r="20657" spans="3:4" x14ac:dyDescent="0.25">
      <c r="C20657" s="159" t="s">
        <v>37374</v>
      </c>
      <c r="D20657" s="159">
        <v>1</v>
      </c>
    </row>
    <row r="20658" spans="3:4" x14ac:dyDescent="0.25">
      <c r="C20658" s="159" t="s">
        <v>37375</v>
      </c>
      <c r="D20658" s="159">
        <v>1</v>
      </c>
    </row>
    <row r="20659" spans="3:4" x14ac:dyDescent="0.25">
      <c r="C20659" s="159" t="s">
        <v>37376</v>
      </c>
      <c r="D20659" s="159">
        <v>1</v>
      </c>
    </row>
    <row r="20660" spans="3:4" x14ac:dyDescent="0.25">
      <c r="C20660" s="159" t="s">
        <v>37377</v>
      </c>
      <c r="D20660" s="159">
        <v>1</v>
      </c>
    </row>
    <row r="20661" spans="3:4" x14ac:dyDescent="0.25">
      <c r="C20661" s="159" t="s">
        <v>37378</v>
      </c>
      <c r="D20661" s="159">
        <v>1</v>
      </c>
    </row>
    <row r="20662" spans="3:4" x14ac:dyDescent="0.25">
      <c r="C20662" s="159" t="s">
        <v>37379</v>
      </c>
      <c r="D20662" s="159">
        <v>1</v>
      </c>
    </row>
    <row r="20663" spans="3:4" x14ac:dyDescent="0.25">
      <c r="C20663" s="159" t="s">
        <v>37678</v>
      </c>
      <c r="D20663" s="159">
        <v>1</v>
      </c>
    </row>
    <row r="20664" spans="3:4" x14ac:dyDescent="0.25">
      <c r="C20664" s="159" t="s">
        <v>37679</v>
      </c>
      <c r="D20664" s="159">
        <v>1</v>
      </c>
    </row>
    <row r="20665" spans="3:4" x14ac:dyDescent="0.25">
      <c r="C20665" s="159" t="s">
        <v>37680</v>
      </c>
      <c r="D20665" s="159">
        <v>1</v>
      </c>
    </row>
    <row r="20666" spans="3:4" x14ac:dyDescent="0.25">
      <c r="C20666" s="159" t="s">
        <v>37681</v>
      </c>
      <c r="D20666" s="159">
        <v>1</v>
      </c>
    </row>
    <row r="20667" spans="3:4" x14ac:dyDescent="0.25">
      <c r="C20667" s="159" t="s">
        <v>37682</v>
      </c>
      <c r="D20667" s="159">
        <v>1</v>
      </c>
    </row>
    <row r="20668" spans="3:4" x14ac:dyDescent="0.25">
      <c r="C20668" s="159" t="s">
        <v>37683</v>
      </c>
      <c r="D20668" s="159">
        <v>1</v>
      </c>
    </row>
    <row r="20669" spans="3:4" x14ac:dyDescent="0.25">
      <c r="C20669" s="159" t="s">
        <v>37684</v>
      </c>
      <c r="D20669" s="159">
        <v>1</v>
      </c>
    </row>
    <row r="20670" spans="3:4" x14ac:dyDescent="0.25">
      <c r="C20670" s="159" t="s">
        <v>37685</v>
      </c>
      <c r="D20670" s="159">
        <v>1</v>
      </c>
    </row>
    <row r="20671" spans="3:4" x14ac:dyDescent="0.25">
      <c r="C20671" s="159" t="s">
        <v>37686</v>
      </c>
      <c r="D20671" s="159">
        <v>1</v>
      </c>
    </row>
    <row r="20672" spans="3:4" x14ac:dyDescent="0.25">
      <c r="C20672" s="159" t="s">
        <v>37687</v>
      </c>
      <c r="D20672" s="159">
        <v>1</v>
      </c>
    </row>
    <row r="20673" spans="3:4" x14ac:dyDescent="0.25">
      <c r="C20673" s="159" t="s">
        <v>37688</v>
      </c>
      <c r="D20673" s="159">
        <v>1</v>
      </c>
    </row>
    <row r="20674" spans="3:4" x14ac:dyDescent="0.25">
      <c r="C20674" s="159" t="s">
        <v>37689</v>
      </c>
      <c r="D20674" s="159">
        <v>1</v>
      </c>
    </row>
    <row r="20675" spans="3:4" x14ac:dyDescent="0.25">
      <c r="C20675" s="159" t="s">
        <v>37690</v>
      </c>
      <c r="D20675" s="159">
        <v>1</v>
      </c>
    </row>
    <row r="20676" spans="3:4" x14ac:dyDescent="0.25">
      <c r="C20676" s="159" t="s">
        <v>37691</v>
      </c>
      <c r="D20676" s="159">
        <v>1</v>
      </c>
    </row>
    <row r="20677" spans="3:4" x14ac:dyDescent="0.25">
      <c r="C20677" s="159" t="s">
        <v>37692</v>
      </c>
      <c r="D20677" s="159">
        <v>1</v>
      </c>
    </row>
    <row r="20678" spans="3:4" x14ac:dyDescent="0.25">
      <c r="C20678" s="159" t="s">
        <v>37693</v>
      </c>
      <c r="D20678" s="159">
        <v>1</v>
      </c>
    </row>
    <row r="20679" spans="3:4" x14ac:dyDescent="0.25">
      <c r="C20679" s="159" t="s">
        <v>37694</v>
      </c>
      <c r="D20679" s="159">
        <v>1</v>
      </c>
    </row>
    <row r="20680" spans="3:4" x14ac:dyDescent="0.25">
      <c r="C20680" s="159" t="s">
        <v>37695</v>
      </c>
      <c r="D20680" s="159">
        <v>1</v>
      </c>
    </row>
    <row r="20681" spans="3:4" x14ac:dyDescent="0.25">
      <c r="C20681" s="159" t="s">
        <v>37696</v>
      </c>
      <c r="D20681" s="159">
        <v>1</v>
      </c>
    </row>
    <row r="20682" spans="3:4" x14ac:dyDescent="0.25">
      <c r="C20682" s="159" t="s">
        <v>37317</v>
      </c>
      <c r="D20682" s="159">
        <v>1</v>
      </c>
    </row>
    <row r="20683" spans="3:4" x14ac:dyDescent="0.25">
      <c r="C20683" s="159" t="s">
        <v>37318</v>
      </c>
      <c r="D20683" s="159">
        <v>1</v>
      </c>
    </row>
    <row r="20684" spans="3:4" x14ac:dyDescent="0.25">
      <c r="C20684" s="159" t="s">
        <v>37322</v>
      </c>
      <c r="D20684" s="159">
        <v>1</v>
      </c>
    </row>
    <row r="20685" spans="3:4" x14ac:dyDescent="0.25">
      <c r="C20685" s="159" t="s">
        <v>37323</v>
      </c>
      <c r="D20685" s="159">
        <v>1</v>
      </c>
    </row>
    <row r="20686" spans="3:4" x14ac:dyDescent="0.25">
      <c r="C20686" s="159" t="s">
        <v>37324</v>
      </c>
      <c r="D20686" s="159">
        <v>1</v>
      </c>
    </row>
    <row r="20687" spans="3:4" x14ac:dyDescent="0.25">
      <c r="C20687" s="159" t="s">
        <v>37325</v>
      </c>
      <c r="D20687" s="159">
        <v>1</v>
      </c>
    </row>
    <row r="20688" spans="3:4" x14ac:dyDescent="0.25">
      <c r="C20688" s="159" t="s">
        <v>37326</v>
      </c>
      <c r="D20688" s="159">
        <v>1</v>
      </c>
    </row>
    <row r="20689" spans="3:4" x14ac:dyDescent="0.25">
      <c r="C20689" s="159" t="s">
        <v>37327</v>
      </c>
      <c r="D20689" s="159">
        <v>1</v>
      </c>
    </row>
    <row r="20690" spans="3:4" x14ac:dyDescent="0.25">
      <c r="C20690" s="159" t="s">
        <v>37328</v>
      </c>
      <c r="D20690" s="159">
        <v>1</v>
      </c>
    </row>
    <row r="20691" spans="3:4" x14ac:dyDescent="0.25">
      <c r="C20691" s="159" t="s">
        <v>37329</v>
      </c>
      <c r="D20691" s="159">
        <v>1</v>
      </c>
    </row>
    <row r="20692" spans="3:4" x14ac:dyDescent="0.25">
      <c r="C20692" s="159" t="s">
        <v>37330</v>
      </c>
      <c r="D20692" s="159">
        <v>1</v>
      </c>
    </row>
    <row r="20693" spans="3:4" x14ac:dyDescent="0.25">
      <c r="C20693" s="159" t="s">
        <v>37331</v>
      </c>
      <c r="D20693" s="159">
        <v>1</v>
      </c>
    </row>
    <row r="20694" spans="3:4" x14ac:dyDescent="0.25">
      <c r="C20694" s="159" t="s">
        <v>37332</v>
      </c>
      <c r="D20694" s="159">
        <v>1</v>
      </c>
    </row>
    <row r="20695" spans="3:4" x14ac:dyDescent="0.25">
      <c r="C20695" s="159" t="s">
        <v>37333</v>
      </c>
      <c r="D20695" s="159">
        <v>1</v>
      </c>
    </row>
    <row r="20696" spans="3:4" x14ac:dyDescent="0.25">
      <c r="C20696" s="159" t="s">
        <v>37334</v>
      </c>
      <c r="D20696" s="159">
        <v>1</v>
      </c>
    </row>
    <row r="20697" spans="3:4" x14ac:dyDescent="0.25">
      <c r="C20697" s="159" t="s">
        <v>37352</v>
      </c>
      <c r="D20697" s="159">
        <v>1</v>
      </c>
    </row>
    <row r="20698" spans="3:4" x14ac:dyDescent="0.25">
      <c r="C20698" s="159" t="s">
        <v>37353</v>
      </c>
      <c r="D20698" s="159">
        <v>1</v>
      </c>
    </row>
    <row r="20699" spans="3:4" x14ac:dyDescent="0.25">
      <c r="C20699" s="159" t="s">
        <v>37354</v>
      </c>
      <c r="D20699" s="159">
        <v>1</v>
      </c>
    </row>
    <row r="20700" spans="3:4" x14ac:dyDescent="0.25">
      <c r="C20700" s="159" t="s">
        <v>37355</v>
      </c>
      <c r="D20700" s="159">
        <v>1</v>
      </c>
    </row>
    <row r="20701" spans="3:4" x14ac:dyDescent="0.25">
      <c r="C20701" s="159" t="s">
        <v>37356</v>
      </c>
      <c r="D20701" s="159">
        <v>1</v>
      </c>
    </row>
    <row r="20702" spans="3:4" x14ac:dyDescent="0.25">
      <c r="C20702" s="159" t="s">
        <v>37357</v>
      </c>
      <c r="D20702" s="159">
        <v>1</v>
      </c>
    </row>
    <row r="20703" spans="3:4" x14ac:dyDescent="0.25">
      <c r="C20703" s="159" t="s">
        <v>37358</v>
      </c>
      <c r="D20703" s="159">
        <v>1</v>
      </c>
    </row>
    <row r="20704" spans="3:4" x14ac:dyDescent="0.25">
      <c r="C20704" s="159" t="s">
        <v>37359</v>
      </c>
      <c r="D20704" s="159">
        <v>1</v>
      </c>
    </row>
    <row r="20705" spans="3:4" x14ac:dyDescent="0.25">
      <c r="C20705" s="159" t="s">
        <v>37360</v>
      </c>
      <c r="D20705" s="159">
        <v>1</v>
      </c>
    </row>
    <row r="20706" spans="3:4" x14ac:dyDescent="0.25">
      <c r="C20706" s="159" t="s">
        <v>37361</v>
      </c>
      <c r="D20706" s="159">
        <v>1</v>
      </c>
    </row>
    <row r="20707" spans="3:4" x14ac:dyDescent="0.25">
      <c r="C20707" s="159" t="s">
        <v>37362</v>
      </c>
      <c r="D20707" s="159">
        <v>1</v>
      </c>
    </row>
    <row r="20708" spans="3:4" x14ac:dyDescent="0.25">
      <c r="C20708" s="159" t="s">
        <v>37363</v>
      </c>
      <c r="D20708" s="159">
        <v>1</v>
      </c>
    </row>
    <row r="20709" spans="3:4" x14ac:dyDescent="0.25">
      <c r="C20709" s="159" t="s">
        <v>37364</v>
      </c>
      <c r="D20709" s="159">
        <v>1</v>
      </c>
    </row>
    <row r="20710" spans="3:4" x14ac:dyDescent="0.25">
      <c r="C20710" s="159" t="s">
        <v>37365</v>
      </c>
      <c r="D20710" s="159">
        <v>1</v>
      </c>
    </row>
    <row r="20711" spans="3:4" x14ac:dyDescent="0.25">
      <c r="C20711" s="159" t="s">
        <v>37366</v>
      </c>
      <c r="D20711" s="159">
        <v>1</v>
      </c>
    </row>
    <row r="20712" spans="3:4" x14ac:dyDescent="0.25">
      <c r="C20712" s="159" t="s">
        <v>37367</v>
      </c>
      <c r="D20712" s="159">
        <v>1</v>
      </c>
    </row>
    <row r="20713" spans="3:4" x14ac:dyDescent="0.25">
      <c r="C20713" s="159" t="s">
        <v>37368</v>
      </c>
      <c r="D20713" s="159">
        <v>1</v>
      </c>
    </row>
    <row r="20714" spans="3:4" x14ac:dyDescent="0.25">
      <c r="C20714" s="159" t="s">
        <v>37369</v>
      </c>
      <c r="D20714" s="159">
        <v>1</v>
      </c>
    </row>
    <row r="20715" spans="3:4" x14ac:dyDescent="0.25">
      <c r="C20715" s="159" t="s">
        <v>37381</v>
      </c>
      <c r="D20715" s="159">
        <v>1</v>
      </c>
    </row>
    <row r="20716" spans="3:4" x14ac:dyDescent="0.25">
      <c r="C20716" s="159" t="s">
        <v>37382</v>
      </c>
      <c r="D20716" s="159">
        <v>1</v>
      </c>
    </row>
    <row r="20717" spans="3:4" x14ac:dyDescent="0.25">
      <c r="C20717" s="159" t="s">
        <v>37383</v>
      </c>
      <c r="D20717" s="159">
        <v>1</v>
      </c>
    </row>
    <row r="20718" spans="3:4" x14ac:dyDescent="0.25">
      <c r="C20718" s="159" t="s">
        <v>37384</v>
      </c>
      <c r="D20718" s="159">
        <v>1</v>
      </c>
    </row>
    <row r="20719" spans="3:4" x14ac:dyDescent="0.25">
      <c r="C20719" s="159" t="s">
        <v>37385</v>
      </c>
      <c r="D20719" s="159">
        <v>1</v>
      </c>
    </row>
    <row r="20720" spans="3:4" x14ac:dyDescent="0.25">
      <c r="C20720" s="159" t="s">
        <v>37386</v>
      </c>
      <c r="D20720" s="159">
        <v>1</v>
      </c>
    </row>
    <row r="20721" spans="3:4" x14ac:dyDescent="0.25">
      <c r="C20721" s="159" t="s">
        <v>37387</v>
      </c>
      <c r="D20721" s="159">
        <v>1</v>
      </c>
    </row>
    <row r="20722" spans="3:4" x14ac:dyDescent="0.25">
      <c r="C20722" s="159" t="s">
        <v>37388</v>
      </c>
      <c r="D20722" s="159">
        <v>1</v>
      </c>
    </row>
    <row r="20723" spans="3:4" x14ac:dyDescent="0.25">
      <c r="C20723" s="159" t="s">
        <v>37389</v>
      </c>
      <c r="D20723" s="159">
        <v>1</v>
      </c>
    </row>
    <row r="20724" spans="3:4" x14ac:dyDescent="0.25">
      <c r="C20724" s="159" t="s">
        <v>37390</v>
      </c>
      <c r="D20724" s="159">
        <v>1</v>
      </c>
    </row>
    <row r="20725" spans="3:4" x14ac:dyDescent="0.25">
      <c r="C20725" s="159" t="s">
        <v>37391</v>
      </c>
      <c r="D20725" s="159">
        <v>1</v>
      </c>
    </row>
    <row r="20726" spans="3:4" x14ac:dyDescent="0.25">
      <c r="C20726" s="159" t="s">
        <v>37392</v>
      </c>
      <c r="D20726" s="159">
        <v>1</v>
      </c>
    </row>
    <row r="20727" spans="3:4" x14ac:dyDescent="0.25">
      <c r="C20727" s="159" t="s">
        <v>37393</v>
      </c>
      <c r="D20727" s="159">
        <v>1</v>
      </c>
    </row>
    <row r="20728" spans="3:4" x14ac:dyDescent="0.25">
      <c r="C20728" s="159" t="s">
        <v>37394</v>
      </c>
      <c r="D20728" s="159">
        <v>1</v>
      </c>
    </row>
    <row r="20729" spans="3:4" x14ac:dyDescent="0.25">
      <c r="C20729" s="159" t="s">
        <v>37395</v>
      </c>
      <c r="D20729" s="159">
        <v>1</v>
      </c>
    </row>
    <row r="20730" spans="3:4" x14ac:dyDescent="0.25">
      <c r="C20730" s="159" t="s">
        <v>37396</v>
      </c>
      <c r="D20730" s="159">
        <v>1</v>
      </c>
    </row>
    <row r="20731" spans="3:4" x14ac:dyDescent="0.25">
      <c r="C20731" s="159" t="s">
        <v>37698</v>
      </c>
      <c r="D20731" s="159">
        <v>1</v>
      </c>
    </row>
    <row r="20732" spans="3:4" x14ac:dyDescent="0.25">
      <c r="C20732" s="159" t="s">
        <v>37699</v>
      </c>
      <c r="D20732" s="159">
        <v>1</v>
      </c>
    </row>
    <row r="20733" spans="3:4" x14ac:dyDescent="0.25">
      <c r="C20733" s="159" t="s">
        <v>37700</v>
      </c>
      <c r="D20733" s="159">
        <v>1</v>
      </c>
    </row>
    <row r="20734" spans="3:4" x14ac:dyDescent="0.25">
      <c r="C20734" s="159" t="s">
        <v>37701</v>
      </c>
      <c r="D20734" s="159">
        <v>1</v>
      </c>
    </row>
    <row r="20735" spans="3:4" x14ac:dyDescent="0.25">
      <c r="C20735" s="159" t="s">
        <v>37702</v>
      </c>
      <c r="D20735" s="159">
        <v>1</v>
      </c>
    </row>
    <row r="20736" spans="3:4" x14ac:dyDescent="0.25">
      <c r="C20736" s="159" t="s">
        <v>37703</v>
      </c>
      <c r="D20736" s="159">
        <v>1</v>
      </c>
    </row>
    <row r="20737" spans="3:4" x14ac:dyDescent="0.25">
      <c r="C20737" s="159" t="s">
        <v>37401</v>
      </c>
      <c r="D20737" s="159">
        <v>1</v>
      </c>
    </row>
    <row r="20738" spans="3:4" x14ac:dyDescent="0.25">
      <c r="C20738" s="159" t="s">
        <v>37402</v>
      </c>
      <c r="D20738" s="159">
        <v>1</v>
      </c>
    </row>
    <row r="20739" spans="3:4" x14ac:dyDescent="0.25">
      <c r="C20739" s="159" t="s">
        <v>37403</v>
      </c>
      <c r="D20739" s="159">
        <v>1</v>
      </c>
    </row>
    <row r="20740" spans="3:4" x14ac:dyDescent="0.25">
      <c r="C20740" s="159" t="s">
        <v>37404</v>
      </c>
      <c r="D20740" s="159">
        <v>1</v>
      </c>
    </row>
    <row r="20741" spans="3:4" x14ac:dyDescent="0.25">
      <c r="C20741" s="159" t="s">
        <v>37405</v>
      </c>
      <c r="D20741" s="159">
        <v>1</v>
      </c>
    </row>
    <row r="20742" spans="3:4" x14ac:dyDescent="0.25">
      <c r="C20742" s="159" t="s">
        <v>37708</v>
      </c>
      <c r="D20742" s="159">
        <v>1</v>
      </c>
    </row>
    <row r="20743" spans="3:4" x14ac:dyDescent="0.25">
      <c r="C20743" s="159" t="s">
        <v>37709</v>
      </c>
      <c r="D20743" s="159">
        <v>1</v>
      </c>
    </row>
    <row r="20744" spans="3:4" x14ac:dyDescent="0.25">
      <c r="C20744" s="159" t="s">
        <v>37710</v>
      </c>
      <c r="D20744" s="159">
        <v>1</v>
      </c>
    </row>
    <row r="20745" spans="3:4" x14ac:dyDescent="0.25">
      <c r="C20745" s="159" t="s">
        <v>37711</v>
      </c>
      <c r="D20745" s="159">
        <v>1</v>
      </c>
    </row>
    <row r="20746" spans="3:4" x14ac:dyDescent="0.25">
      <c r="C20746" s="159" t="s">
        <v>37419</v>
      </c>
      <c r="D20746" s="159">
        <v>1</v>
      </c>
    </row>
    <row r="20747" spans="3:4" x14ac:dyDescent="0.25">
      <c r="C20747" s="159" t="s">
        <v>37420</v>
      </c>
      <c r="D20747" s="159">
        <v>1</v>
      </c>
    </row>
    <row r="20748" spans="3:4" x14ac:dyDescent="0.25">
      <c r="C20748" s="159" t="s">
        <v>37421</v>
      </c>
      <c r="D20748" s="159">
        <v>1</v>
      </c>
    </row>
    <row r="20749" spans="3:4" x14ac:dyDescent="0.25">
      <c r="C20749" s="159" t="s">
        <v>37422</v>
      </c>
      <c r="D20749" s="159">
        <v>1</v>
      </c>
    </row>
    <row r="20750" spans="3:4" x14ac:dyDescent="0.25">
      <c r="C20750" s="159" t="s">
        <v>37423</v>
      </c>
      <c r="D20750" s="159">
        <v>1</v>
      </c>
    </row>
    <row r="20751" spans="3:4" x14ac:dyDescent="0.25">
      <c r="C20751" s="159" t="s">
        <v>37424</v>
      </c>
      <c r="D20751" s="159">
        <v>1</v>
      </c>
    </row>
    <row r="20752" spans="3:4" x14ac:dyDescent="0.25">
      <c r="C20752" s="159" t="s">
        <v>37425</v>
      </c>
      <c r="D20752" s="159">
        <v>1</v>
      </c>
    </row>
    <row r="20753" spans="3:4" x14ac:dyDescent="0.25">
      <c r="C20753" s="159" t="s">
        <v>37426</v>
      </c>
      <c r="D20753" s="159">
        <v>1</v>
      </c>
    </row>
    <row r="20754" spans="3:4" x14ac:dyDescent="0.25">
      <c r="C20754" s="159" t="s">
        <v>37716</v>
      </c>
      <c r="D20754" s="159">
        <v>1</v>
      </c>
    </row>
    <row r="20755" spans="3:4" x14ac:dyDescent="0.25">
      <c r="C20755" s="159" t="s">
        <v>37717</v>
      </c>
      <c r="D20755" s="159">
        <v>1</v>
      </c>
    </row>
    <row r="20756" spans="3:4" x14ac:dyDescent="0.25">
      <c r="C20756" s="159" t="s">
        <v>37718</v>
      </c>
      <c r="D20756" s="159">
        <v>1</v>
      </c>
    </row>
    <row r="20757" spans="3:4" x14ac:dyDescent="0.25">
      <c r="C20757" s="159" t="s">
        <v>37719</v>
      </c>
      <c r="D20757" s="159">
        <v>1</v>
      </c>
    </row>
    <row r="20758" spans="3:4" x14ac:dyDescent="0.25">
      <c r="C20758" s="159" t="s">
        <v>37720</v>
      </c>
      <c r="D20758" s="159">
        <v>1</v>
      </c>
    </row>
    <row r="20759" spans="3:4" x14ac:dyDescent="0.25">
      <c r="C20759" s="159" t="s">
        <v>37721</v>
      </c>
      <c r="D20759" s="159">
        <v>1</v>
      </c>
    </row>
    <row r="20760" spans="3:4" x14ac:dyDescent="0.25">
      <c r="C20760" s="159" t="s">
        <v>37722</v>
      </c>
      <c r="D20760" s="159">
        <v>1</v>
      </c>
    </row>
    <row r="20761" spans="3:4" x14ac:dyDescent="0.25">
      <c r="C20761" s="159" t="s">
        <v>37726</v>
      </c>
      <c r="D20761" s="159">
        <v>1</v>
      </c>
    </row>
    <row r="20762" spans="3:4" x14ac:dyDescent="0.25">
      <c r="C20762" s="159" t="s">
        <v>37444</v>
      </c>
      <c r="D20762" s="159">
        <v>1</v>
      </c>
    </row>
    <row r="20763" spans="3:4" x14ac:dyDescent="0.25">
      <c r="C20763" s="159" t="s">
        <v>37445</v>
      </c>
      <c r="D20763" s="159">
        <v>1</v>
      </c>
    </row>
    <row r="20764" spans="3:4" x14ac:dyDescent="0.25">
      <c r="C20764" s="159" t="s">
        <v>37446</v>
      </c>
      <c r="D20764" s="159">
        <v>1</v>
      </c>
    </row>
    <row r="20765" spans="3:4" x14ac:dyDescent="0.25">
      <c r="C20765" s="159" t="s">
        <v>37447</v>
      </c>
      <c r="D20765" s="159">
        <v>1</v>
      </c>
    </row>
    <row r="20766" spans="3:4" x14ac:dyDescent="0.25">
      <c r="C20766" s="159" t="s">
        <v>37448</v>
      </c>
      <c r="D20766" s="159">
        <v>1</v>
      </c>
    </row>
    <row r="20767" spans="3:4" x14ac:dyDescent="0.25">
      <c r="C20767" s="159" t="s">
        <v>37449</v>
      </c>
      <c r="D20767" s="159">
        <v>1</v>
      </c>
    </row>
    <row r="20768" spans="3:4" x14ac:dyDescent="0.25">
      <c r="C20768" s="159" t="s">
        <v>37727</v>
      </c>
      <c r="D20768" s="159">
        <v>1</v>
      </c>
    </row>
    <row r="20769" spans="3:4" x14ac:dyDescent="0.25">
      <c r="C20769" s="159" t="s">
        <v>37461</v>
      </c>
      <c r="D20769" s="159">
        <v>1</v>
      </c>
    </row>
    <row r="20770" spans="3:4" x14ac:dyDescent="0.25">
      <c r="C20770" s="159" t="s">
        <v>37462</v>
      </c>
      <c r="D20770" s="159">
        <v>1</v>
      </c>
    </row>
    <row r="20771" spans="3:4" x14ac:dyDescent="0.25">
      <c r="C20771" s="159" t="s">
        <v>37463</v>
      </c>
      <c r="D20771" s="159">
        <v>1</v>
      </c>
    </row>
    <row r="20772" spans="3:4" x14ac:dyDescent="0.25">
      <c r="C20772" s="159" t="s">
        <v>37464</v>
      </c>
      <c r="D20772" s="159">
        <v>1</v>
      </c>
    </row>
    <row r="20773" spans="3:4" x14ac:dyDescent="0.25">
      <c r="C20773" s="159" t="s">
        <v>37465</v>
      </c>
      <c r="D20773" s="159">
        <v>1</v>
      </c>
    </row>
    <row r="20774" spans="3:4" x14ac:dyDescent="0.25">
      <c r="C20774" s="159" t="s">
        <v>37466</v>
      </c>
      <c r="D20774" s="159">
        <v>1</v>
      </c>
    </row>
    <row r="20775" spans="3:4" x14ac:dyDescent="0.25">
      <c r="C20775" s="159" t="s">
        <v>37467</v>
      </c>
      <c r="D20775" s="159">
        <v>1</v>
      </c>
    </row>
    <row r="20776" spans="3:4" x14ac:dyDescent="0.25">
      <c r="C20776" s="159" t="s">
        <v>37468</v>
      </c>
      <c r="D20776" s="159">
        <v>1</v>
      </c>
    </row>
    <row r="20777" spans="3:4" x14ac:dyDescent="0.25">
      <c r="C20777" s="159" t="s">
        <v>37469</v>
      </c>
      <c r="D20777" s="159">
        <v>1</v>
      </c>
    </row>
    <row r="20778" spans="3:4" x14ac:dyDescent="0.25">
      <c r="C20778" s="159" t="s">
        <v>37470</v>
      </c>
      <c r="D20778" s="159">
        <v>1</v>
      </c>
    </row>
    <row r="20779" spans="3:4" x14ac:dyDescent="0.25">
      <c r="C20779" s="159" t="s">
        <v>37471</v>
      </c>
      <c r="D20779" s="159">
        <v>1</v>
      </c>
    </row>
    <row r="20780" spans="3:4" x14ac:dyDescent="0.25">
      <c r="C20780" s="159" t="s">
        <v>37472</v>
      </c>
      <c r="D20780" s="159">
        <v>1</v>
      </c>
    </row>
    <row r="20781" spans="3:4" x14ac:dyDescent="0.25">
      <c r="C20781" s="159" t="s">
        <v>37473</v>
      </c>
      <c r="D20781" s="159">
        <v>1</v>
      </c>
    </row>
    <row r="20782" spans="3:4" x14ac:dyDescent="0.25">
      <c r="C20782" s="159" t="s">
        <v>37474</v>
      </c>
      <c r="D20782" s="159">
        <v>1</v>
      </c>
    </row>
    <row r="20783" spans="3:4" x14ac:dyDescent="0.25">
      <c r="C20783" s="159" t="s">
        <v>37475</v>
      </c>
      <c r="D20783" s="159">
        <v>1</v>
      </c>
    </row>
    <row r="20784" spans="3:4" x14ac:dyDescent="0.25">
      <c r="C20784" s="159" t="s">
        <v>37476</v>
      </c>
      <c r="D20784" s="159">
        <v>1</v>
      </c>
    </row>
    <row r="20785" spans="3:4" x14ac:dyDescent="0.25">
      <c r="C20785" s="159" t="s">
        <v>37477</v>
      </c>
      <c r="D20785" s="159">
        <v>1</v>
      </c>
    </row>
    <row r="20786" spans="3:4" x14ac:dyDescent="0.25">
      <c r="C20786" s="159" t="s">
        <v>37478</v>
      </c>
      <c r="D20786" s="159">
        <v>1</v>
      </c>
    </row>
    <row r="20787" spans="3:4" x14ac:dyDescent="0.25">
      <c r="C20787" s="159" t="s">
        <v>37479</v>
      </c>
      <c r="D20787" s="159">
        <v>1</v>
      </c>
    </row>
    <row r="20788" spans="3:4" x14ac:dyDescent="0.25">
      <c r="C20788" s="159" t="s">
        <v>37480</v>
      </c>
      <c r="D20788" s="159">
        <v>1</v>
      </c>
    </row>
    <row r="20789" spans="3:4" x14ac:dyDescent="0.25">
      <c r="C20789" s="159" t="s">
        <v>37481</v>
      </c>
      <c r="D20789" s="159">
        <v>1</v>
      </c>
    </row>
    <row r="20790" spans="3:4" x14ac:dyDescent="0.25">
      <c r="C20790" s="159" t="s">
        <v>37482</v>
      </c>
      <c r="D20790" s="159">
        <v>1</v>
      </c>
    </row>
    <row r="20791" spans="3:4" x14ac:dyDescent="0.25">
      <c r="C20791" s="159" t="s">
        <v>37483</v>
      </c>
      <c r="D20791" s="159">
        <v>1</v>
      </c>
    </row>
    <row r="20792" spans="3:4" x14ac:dyDescent="0.25">
      <c r="C20792" s="159" t="s">
        <v>37484</v>
      </c>
      <c r="D20792" s="159">
        <v>1</v>
      </c>
    </row>
    <row r="20793" spans="3:4" x14ac:dyDescent="0.25">
      <c r="C20793" s="159" t="s">
        <v>37485</v>
      </c>
      <c r="D20793" s="159">
        <v>1</v>
      </c>
    </row>
    <row r="20794" spans="3:4" x14ac:dyDescent="0.25">
      <c r="C20794" s="159" t="s">
        <v>37486</v>
      </c>
      <c r="D20794" s="159">
        <v>1</v>
      </c>
    </row>
    <row r="20795" spans="3:4" x14ac:dyDescent="0.25">
      <c r="C20795" s="159" t="s">
        <v>37487</v>
      </c>
      <c r="D20795" s="159">
        <v>1</v>
      </c>
    </row>
    <row r="20796" spans="3:4" x14ac:dyDescent="0.25">
      <c r="C20796" s="159" t="s">
        <v>37488</v>
      </c>
      <c r="D20796" s="159">
        <v>1</v>
      </c>
    </row>
    <row r="20797" spans="3:4" x14ac:dyDescent="0.25">
      <c r="C20797" s="159" t="s">
        <v>37489</v>
      </c>
      <c r="D20797" s="159">
        <v>1</v>
      </c>
    </row>
    <row r="20798" spans="3:4" x14ac:dyDescent="0.25">
      <c r="C20798" s="159" t="s">
        <v>37490</v>
      </c>
      <c r="D20798" s="159">
        <v>1</v>
      </c>
    </row>
    <row r="20799" spans="3:4" x14ac:dyDescent="0.25">
      <c r="C20799" s="159" t="s">
        <v>37491</v>
      </c>
      <c r="D20799" s="159">
        <v>1</v>
      </c>
    </row>
    <row r="20800" spans="3:4" x14ac:dyDescent="0.25">
      <c r="C20800" s="159" t="s">
        <v>37492</v>
      </c>
      <c r="D20800" s="159">
        <v>1</v>
      </c>
    </row>
    <row r="20801" spans="3:4" x14ac:dyDescent="0.25">
      <c r="C20801" s="159" t="s">
        <v>37493</v>
      </c>
      <c r="D20801" s="159">
        <v>1</v>
      </c>
    </row>
    <row r="20802" spans="3:4" x14ac:dyDescent="0.25">
      <c r="C20802" s="159" t="s">
        <v>37494</v>
      </c>
      <c r="D20802" s="159">
        <v>1</v>
      </c>
    </row>
    <row r="20803" spans="3:4" x14ac:dyDescent="0.25">
      <c r="C20803" s="159" t="s">
        <v>37495</v>
      </c>
      <c r="D20803" s="159">
        <v>1</v>
      </c>
    </row>
    <row r="20804" spans="3:4" x14ac:dyDescent="0.25">
      <c r="C20804" s="159" t="s">
        <v>37496</v>
      </c>
      <c r="D20804" s="159">
        <v>1</v>
      </c>
    </row>
    <row r="20805" spans="3:4" x14ac:dyDescent="0.25">
      <c r="C20805" s="159" t="s">
        <v>37497</v>
      </c>
      <c r="D20805" s="159">
        <v>1</v>
      </c>
    </row>
    <row r="20806" spans="3:4" x14ac:dyDescent="0.25">
      <c r="C20806" s="159" t="s">
        <v>37498</v>
      </c>
      <c r="D20806" s="159">
        <v>1</v>
      </c>
    </row>
    <row r="20807" spans="3:4" x14ac:dyDescent="0.25">
      <c r="C20807" s="159" t="s">
        <v>37499</v>
      </c>
      <c r="D20807" s="159">
        <v>1</v>
      </c>
    </row>
    <row r="20808" spans="3:4" x14ac:dyDescent="0.25">
      <c r="C20808" s="159" t="s">
        <v>37500</v>
      </c>
      <c r="D20808" s="159">
        <v>1</v>
      </c>
    </row>
    <row r="20809" spans="3:4" x14ac:dyDescent="0.25">
      <c r="C20809" s="159" t="s">
        <v>37501</v>
      </c>
      <c r="D20809" s="159">
        <v>1</v>
      </c>
    </row>
    <row r="20810" spans="3:4" x14ac:dyDescent="0.25">
      <c r="C20810" s="159" t="s">
        <v>37502</v>
      </c>
      <c r="D20810" s="159">
        <v>1</v>
      </c>
    </row>
    <row r="20811" spans="3:4" x14ac:dyDescent="0.25">
      <c r="C20811" s="159" t="s">
        <v>37503</v>
      </c>
      <c r="D20811" s="159">
        <v>1</v>
      </c>
    </row>
    <row r="20812" spans="3:4" x14ac:dyDescent="0.25">
      <c r="C20812" s="159" t="s">
        <v>37504</v>
      </c>
      <c r="D20812" s="159">
        <v>1</v>
      </c>
    </row>
    <row r="20813" spans="3:4" x14ac:dyDescent="0.25">
      <c r="C20813" s="159" t="s">
        <v>37505</v>
      </c>
      <c r="D20813" s="159">
        <v>1</v>
      </c>
    </row>
    <row r="20814" spans="3:4" x14ac:dyDescent="0.25">
      <c r="C20814" s="159" t="s">
        <v>37736</v>
      </c>
      <c r="D20814" s="159">
        <v>1</v>
      </c>
    </row>
    <row r="20815" spans="3:4" x14ac:dyDescent="0.25">
      <c r="C20815" s="159" t="s">
        <v>37737</v>
      </c>
      <c r="D20815" s="159">
        <v>1</v>
      </c>
    </row>
    <row r="20816" spans="3:4" x14ac:dyDescent="0.25">
      <c r="C20816" s="159" t="s">
        <v>37738</v>
      </c>
      <c r="D20816" s="159">
        <v>1</v>
      </c>
    </row>
    <row r="20817" spans="3:4" x14ac:dyDescent="0.25">
      <c r="C20817" s="159" t="s">
        <v>37739</v>
      </c>
      <c r="D20817" s="159">
        <v>1</v>
      </c>
    </row>
    <row r="20818" spans="3:4" x14ac:dyDescent="0.25">
      <c r="C20818" s="159" t="s">
        <v>37740</v>
      </c>
      <c r="D20818" s="159">
        <v>1</v>
      </c>
    </row>
    <row r="20819" spans="3:4" x14ac:dyDescent="0.25">
      <c r="C20819" s="159" t="s">
        <v>37741</v>
      </c>
      <c r="D20819" s="159">
        <v>1</v>
      </c>
    </row>
    <row r="20820" spans="3:4" x14ac:dyDescent="0.25">
      <c r="C20820" s="159" t="s">
        <v>37506</v>
      </c>
      <c r="D20820" s="159">
        <v>1</v>
      </c>
    </row>
    <row r="20821" spans="3:4" x14ac:dyDescent="0.25">
      <c r="C20821" s="159" t="s">
        <v>37507</v>
      </c>
      <c r="D20821" s="159">
        <v>1</v>
      </c>
    </row>
    <row r="20822" spans="3:4" x14ac:dyDescent="0.25">
      <c r="C20822" s="159" t="s">
        <v>37508</v>
      </c>
      <c r="D20822" s="159">
        <v>1</v>
      </c>
    </row>
    <row r="20823" spans="3:4" x14ac:dyDescent="0.25">
      <c r="C20823" s="159" t="s">
        <v>37509</v>
      </c>
      <c r="D20823" s="159">
        <v>1</v>
      </c>
    </row>
    <row r="20824" spans="3:4" x14ac:dyDescent="0.25">
      <c r="C20824" s="159" t="s">
        <v>37510</v>
      </c>
      <c r="D20824" s="159">
        <v>1</v>
      </c>
    </row>
    <row r="20825" spans="3:4" x14ac:dyDescent="0.25">
      <c r="C20825" s="159" t="s">
        <v>37511</v>
      </c>
      <c r="D20825" s="159">
        <v>1</v>
      </c>
    </row>
    <row r="20826" spans="3:4" x14ac:dyDescent="0.25">
      <c r="C20826" s="159" t="s">
        <v>37512</v>
      </c>
      <c r="D20826" s="159">
        <v>1</v>
      </c>
    </row>
    <row r="20827" spans="3:4" x14ac:dyDescent="0.25">
      <c r="C20827" s="159" t="s">
        <v>37513</v>
      </c>
      <c r="D20827" s="159">
        <v>1</v>
      </c>
    </row>
    <row r="20828" spans="3:4" x14ac:dyDescent="0.25">
      <c r="C20828" s="159" t="s">
        <v>37514</v>
      </c>
      <c r="D20828" s="159">
        <v>1</v>
      </c>
    </row>
    <row r="20829" spans="3:4" x14ac:dyDescent="0.25">
      <c r="C20829" s="159" t="s">
        <v>37515</v>
      </c>
      <c r="D20829" s="159">
        <v>1</v>
      </c>
    </row>
    <row r="20830" spans="3:4" x14ac:dyDescent="0.25">
      <c r="C20830" s="159" t="s">
        <v>37516</v>
      </c>
      <c r="D20830" s="159">
        <v>1</v>
      </c>
    </row>
    <row r="20831" spans="3:4" x14ac:dyDescent="0.25">
      <c r="C20831" s="159" t="s">
        <v>37517</v>
      </c>
      <c r="D20831" s="159">
        <v>1</v>
      </c>
    </row>
    <row r="20832" spans="3:4" x14ac:dyDescent="0.25">
      <c r="C20832" s="159" t="s">
        <v>37518</v>
      </c>
      <c r="D20832" s="159">
        <v>1</v>
      </c>
    </row>
    <row r="20833" spans="3:4" x14ac:dyDescent="0.25">
      <c r="C20833" s="159" t="s">
        <v>37519</v>
      </c>
      <c r="D20833" s="159">
        <v>1</v>
      </c>
    </row>
    <row r="20834" spans="3:4" x14ac:dyDescent="0.25">
      <c r="C20834" s="159" t="s">
        <v>37520</v>
      </c>
      <c r="D20834" s="159">
        <v>1</v>
      </c>
    </row>
    <row r="20835" spans="3:4" x14ac:dyDescent="0.25">
      <c r="C20835" s="159" t="s">
        <v>37521</v>
      </c>
      <c r="D20835" s="159">
        <v>1</v>
      </c>
    </row>
    <row r="20836" spans="3:4" x14ac:dyDescent="0.25">
      <c r="C20836" s="159" t="s">
        <v>37522</v>
      </c>
      <c r="D20836" s="159">
        <v>1</v>
      </c>
    </row>
    <row r="20837" spans="3:4" x14ac:dyDescent="0.25">
      <c r="C20837" s="159" t="s">
        <v>37523</v>
      </c>
      <c r="D20837" s="159">
        <v>1</v>
      </c>
    </row>
    <row r="20838" spans="3:4" x14ac:dyDescent="0.25">
      <c r="C20838" s="159" t="s">
        <v>37524</v>
      </c>
      <c r="D20838" s="159">
        <v>1</v>
      </c>
    </row>
    <row r="20839" spans="3:4" x14ac:dyDescent="0.25">
      <c r="C20839" s="159" t="s">
        <v>37525</v>
      </c>
      <c r="D20839" s="159">
        <v>1</v>
      </c>
    </row>
    <row r="20840" spans="3:4" x14ac:dyDescent="0.25">
      <c r="C20840" s="159" t="s">
        <v>37526</v>
      </c>
      <c r="D20840" s="159">
        <v>1</v>
      </c>
    </row>
    <row r="20841" spans="3:4" x14ac:dyDescent="0.25">
      <c r="C20841" s="159" t="s">
        <v>37527</v>
      </c>
      <c r="D20841" s="159">
        <v>1</v>
      </c>
    </row>
    <row r="20842" spans="3:4" x14ac:dyDescent="0.25">
      <c r="C20842" s="159" t="s">
        <v>37528</v>
      </c>
      <c r="D20842" s="159">
        <v>1</v>
      </c>
    </row>
    <row r="20843" spans="3:4" x14ac:dyDescent="0.25">
      <c r="C20843" s="159" t="s">
        <v>37529</v>
      </c>
      <c r="D20843" s="159">
        <v>1</v>
      </c>
    </row>
    <row r="20844" spans="3:4" x14ac:dyDescent="0.25">
      <c r="C20844" s="159" t="s">
        <v>37530</v>
      </c>
      <c r="D20844" s="159">
        <v>1</v>
      </c>
    </row>
    <row r="20845" spans="3:4" x14ac:dyDescent="0.25">
      <c r="C20845" s="159" t="s">
        <v>37531</v>
      </c>
      <c r="D20845" s="159">
        <v>1</v>
      </c>
    </row>
    <row r="20846" spans="3:4" x14ac:dyDescent="0.25">
      <c r="C20846" s="159" t="s">
        <v>37532</v>
      </c>
      <c r="D20846" s="159">
        <v>1</v>
      </c>
    </row>
    <row r="20847" spans="3:4" x14ac:dyDescent="0.25">
      <c r="C20847" s="159" t="s">
        <v>37533</v>
      </c>
      <c r="D20847" s="159">
        <v>1</v>
      </c>
    </row>
    <row r="20848" spans="3:4" x14ac:dyDescent="0.25">
      <c r="C20848" s="159" t="s">
        <v>37534</v>
      </c>
      <c r="D20848" s="159">
        <v>1</v>
      </c>
    </row>
    <row r="20849" spans="3:4" x14ac:dyDescent="0.25">
      <c r="C20849" s="159" t="s">
        <v>37535</v>
      </c>
      <c r="D20849" s="159">
        <v>1</v>
      </c>
    </row>
    <row r="20850" spans="3:4" x14ac:dyDescent="0.25">
      <c r="C20850" s="159" t="s">
        <v>37536</v>
      </c>
      <c r="D20850" s="159">
        <v>1</v>
      </c>
    </row>
    <row r="20851" spans="3:4" x14ac:dyDescent="0.25">
      <c r="C20851" s="159" t="s">
        <v>37537</v>
      </c>
      <c r="D20851" s="159">
        <v>1</v>
      </c>
    </row>
    <row r="20852" spans="3:4" x14ac:dyDescent="0.25">
      <c r="C20852" s="159" t="s">
        <v>37538</v>
      </c>
      <c r="D20852" s="159">
        <v>1</v>
      </c>
    </row>
    <row r="20853" spans="3:4" x14ac:dyDescent="0.25">
      <c r="C20853" s="159" t="s">
        <v>37539</v>
      </c>
      <c r="D20853" s="159">
        <v>1</v>
      </c>
    </row>
    <row r="20854" spans="3:4" x14ac:dyDescent="0.25">
      <c r="C20854" s="159" t="s">
        <v>37540</v>
      </c>
      <c r="D20854" s="159">
        <v>1</v>
      </c>
    </row>
    <row r="20855" spans="3:4" x14ac:dyDescent="0.25">
      <c r="C20855" s="159" t="s">
        <v>37380</v>
      </c>
      <c r="D20855" s="159">
        <v>1</v>
      </c>
    </row>
    <row r="20856" spans="3:4" x14ac:dyDescent="0.25">
      <c r="C20856" s="159" t="s">
        <v>37397</v>
      </c>
      <c r="D20856" s="159">
        <v>1</v>
      </c>
    </row>
    <row r="20857" spans="3:4" x14ac:dyDescent="0.25">
      <c r="C20857" s="159" t="s">
        <v>37398</v>
      </c>
      <c r="D20857" s="159">
        <v>1</v>
      </c>
    </row>
    <row r="20858" spans="3:4" x14ac:dyDescent="0.25">
      <c r="C20858" s="159" t="s">
        <v>37399</v>
      </c>
      <c r="D20858" s="159">
        <v>1</v>
      </c>
    </row>
    <row r="20859" spans="3:4" x14ac:dyDescent="0.25">
      <c r="C20859" s="159" t="s">
        <v>37400</v>
      </c>
      <c r="D20859" s="159">
        <v>1</v>
      </c>
    </row>
    <row r="20860" spans="3:4" x14ac:dyDescent="0.25">
      <c r="C20860" s="159" t="s">
        <v>37697</v>
      </c>
      <c r="D20860" s="159">
        <v>1</v>
      </c>
    </row>
    <row r="20861" spans="3:4" x14ac:dyDescent="0.25">
      <c r="C20861" s="159" t="s">
        <v>37406</v>
      </c>
      <c r="D20861" s="159">
        <v>1</v>
      </c>
    </row>
    <row r="20862" spans="3:4" x14ac:dyDescent="0.25">
      <c r="C20862" s="159" t="s">
        <v>37407</v>
      </c>
      <c r="D20862" s="159">
        <v>1</v>
      </c>
    </row>
    <row r="20863" spans="3:4" x14ac:dyDescent="0.25">
      <c r="C20863" s="159" t="s">
        <v>37408</v>
      </c>
      <c r="D20863" s="159">
        <v>1</v>
      </c>
    </row>
    <row r="20864" spans="3:4" x14ac:dyDescent="0.25">
      <c r="C20864" s="159" t="s">
        <v>37409</v>
      </c>
      <c r="D20864" s="159">
        <v>1</v>
      </c>
    </row>
    <row r="20865" spans="3:4" x14ac:dyDescent="0.25">
      <c r="C20865" s="159" t="s">
        <v>37410</v>
      </c>
      <c r="D20865" s="159">
        <v>1</v>
      </c>
    </row>
    <row r="20866" spans="3:4" x14ac:dyDescent="0.25">
      <c r="C20866" s="159" t="s">
        <v>37411</v>
      </c>
      <c r="D20866" s="159">
        <v>1</v>
      </c>
    </row>
    <row r="20867" spans="3:4" x14ac:dyDescent="0.25">
      <c r="C20867" s="159" t="s">
        <v>37412</v>
      </c>
      <c r="D20867" s="159">
        <v>1</v>
      </c>
    </row>
    <row r="20868" spans="3:4" x14ac:dyDescent="0.25">
      <c r="C20868" s="159" t="s">
        <v>37413</v>
      </c>
      <c r="D20868" s="159">
        <v>1</v>
      </c>
    </row>
    <row r="20869" spans="3:4" x14ac:dyDescent="0.25">
      <c r="C20869" s="159" t="s">
        <v>37414</v>
      </c>
      <c r="D20869" s="159">
        <v>1</v>
      </c>
    </row>
    <row r="20870" spans="3:4" x14ac:dyDescent="0.25">
      <c r="C20870" s="159" t="s">
        <v>37415</v>
      </c>
      <c r="D20870" s="159">
        <v>1</v>
      </c>
    </row>
    <row r="20871" spans="3:4" x14ac:dyDescent="0.25">
      <c r="C20871" s="159" t="s">
        <v>37416</v>
      </c>
      <c r="D20871" s="159">
        <v>1</v>
      </c>
    </row>
    <row r="20872" spans="3:4" x14ac:dyDescent="0.25">
      <c r="C20872" s="159" t="s">
        <v>37417</v>
      </c>
      <c r="D20872" s="159">
        <v>1</v>
      </c>
    </row>
    <row r="20873" spans="3:4" x14ac:dyDescent="0.25">
      <c r="C20873" s="159" t="s">
        <v>37418</v>
      </c>
      <c r="D20873" s="159">
        <v>1</v>
      </c>
    </row>
    <row r="20874" spans="3:4" x14ac:dyDescent="0.25">
      <c r="C20874" s="159" t="s">
        <v>37704</v>
      </c>
      <c r="D20874" s="159">
        <v>1</v>
      </c>
    </row>
    <row r="20875" spans="3:4" x14ac:dyDescent="0.25">
      <c r="C20875" s="159" t="s">
        <v>37705</v>
      </c>
      <c r="D20875" s="159">
        <v>1</v>
      </c>
    </row>
    <row r="20876" spans="3:4" x14ac:dyDescent="0.25">
      <c r="C20876" s="159" t="s">
        <v>37706</v>
      </c>
      <c r="D20876" s="159">
        <v>1</v>
      </c>
    </row>
    <row r="20877" spans="3:4" x14ac:dyDescent="0.25">
      <c r="C20877" s="159" t="s">
        <v>37707</v>
      </c>
      <c r="D20877" s="159">
        <v>1</v>
      </c>
    </row>
    <row r="20878" spans="3:4" x14ac:dyDescent="0.25">
      <c r="C20878" s="159" t="s">
        <v>37427</v>
      </c>
      <c r="D20878" s="159">
        <v>1</v>
      </c>
    </row>
    <row r="20879" spans="3:4" x14ac:dyDescent="0.25">
      <c r="C20879" s="159" t="s">
        <v>37428</v>
      </c>
      <c r="D20879" s="159">
        <v>1</v>
      </c>
    </row>
    <row r="20880" spans="3:4" x14ac:dyDescent="0.25">
      <c r="C20880" s="159" t="s">
        <v>37429</v>
      </c>
      <c r="D20880" s="159">
        <v>1</v>
      </c>
    </row>
    <row r="20881" spans="3:4" x14ac:dyDescent="0.25">
      <c r="C20881" s="159" t="s">
        <v>37430</v>
      </c>
      <c r="D20881" s="159">
        <v>1</v>
      </c>
    </row>
    <row r="20882" spans="3:4" x14ac:dyDescent="0.25">
      <c r="C20882" s="159" t="s">
        <v>37712</v>
      </c>
      <c r="D20882" s="159">
        <v>1</v>
      </c>
    </row>
    <row r="20883" spans="3:4" x14ac:dyDescent="0.25">
      <c r="C20883" s="159" t="s">
        <v>37713</v>
      </c>
      <c r="D20883" s="159">
        <v>1</v>
      </c>
    </row>
    <row r="20884" spans="3:4" x14ac:dyDescent="0.25">
      <c r="C20884" s="159" t="s">
        <v>37714</v>
      </c>
      <c r="D20884" s="159">
        <v>1</v>
      </c>
    </row>
    <row r="20885" spans="3:4" x14ac:dyDescent="0.25">
      <c r="C20885" s="159" t="s">
        <v>37715</v>
      </c>
      <c r="D20885" s="159">
        <v>1</v>
      </c>
    </row>
    <row r="20886" spans="3:4" x14ac:dyDescent="0.25">
      <c r="C20886" s="159" t="s">
        <v>37431</v>
      </c>
      <c r="D20886" s="159">
        <v>1</v>
      </c>
    </row>
    <row r="20887" spans="3:4" x14ac:dyDescent="0.25">
      <c r="C20887" s="159" t="s">
        <v>37432</v>
      </c>
      <c r="D20887" s="159">
        <v>1</v>
      </c>
    </row>
    <row r="20888" spans="3:4" x14ac:dyDescent="0.25">
      <c r="C20888" s="159" t="s">
        <v>37433</v>
      </c>
      <c r="D20888" s="159">
        <v>1</v>
      </c>
    </row>
    <row r="20889" spans="3:4" x14ac:dyDescent="0.25">
      <c r="C20889" s="159" t="s">
        <v>37434</v>
      </c>
      <c r="D20889" s="159">
        <v>1</v>
      </c>
    </row>
    <row r="20890" spans="3:4" x14ac:dyDescent="0.25">
      <c r="C20890" s="159" t="s">
        <v>37435</v>
      </c>
      <c r="D20890" s="159">
        <v>1</v>
      </c>
    </row>
    <row r="20891" spans="3:4" x14ac:dyDescent="0.25">
      <c r="C20891" s="159" t="s">
        <v>37436</v>
      </c>
      <c r="D20891" s="159">
        <v>1</v>
      </c>
    </row>
    <row r="20892" spans="3:4" x14ac:dyDescent="0.25">
      <c r="C20892" s="159" t="s">
        <v>37723</v>
      </c>
      <c r="D20892" s="159">
        <v>1</v>
      </c>
    </row>
    <row r="20893" spans="3:4" x14ac:dyDescent="0.25">
      <c r="C20893" s="159" t="s">
        <v>37724</v>
      </c>
      <c r="D20893" s="159">
        <v>1</v>
      </c>
    </row>
    <row r="20894" spans="3:4" x14ac:dyDescent="0.25">
      <c r="C20894" s="159" t="s">
        <v>37725</v>
      </c>
      <c r="D20894" s="159">
        <v>1</v>
      </c>
    </row>
    <row r="20895" spans="3:4" x14ac:dyDescent="0.25">
      <c r="C20895" s="159" t="s">
        <v>37437</v>
      </c>
      <c r="D20895" s="159">
        <v>1</v>
      </c>
    </row>
    <row r="20896" spans="3:4" x14ac:dyDescent="0.25">
      <c r="C20896" s="159" t="s">
        <v>37438</v>
      </c>
      <c r="D20896" s="159">
        <v>1</v>
      </c>
    </row>
    <row r="20897" spans="3:4" x14ac:dyDescent="0.25">
      <c r="C20897" s="159" t="s">
        <v>37439</v>
      </c>
      <c r="D20897" s="159">
        <v>1</v>
      </c>
    </row>
    <row r="20898" spans="3:4" x14ac:dyDescent="0.25">
      <c r="C20898" s="159" t="s">
        <v>37440</v>
      </c>
      <c r="D20898" s="159">
        <v>1</v>
      </c>
    </row>
    <row r="20899" spans="3:4" x14ac:dyDescent="0.25">
      <c r="C20899" s="159" t="s">
        <v>37441</v>
      </c>
      <c r="D20899" s="159">
        <v>1</v>
      </c>
    </row>
    <row r="20900" spans="3:4" x14ac:dyDescent="0.25">
      <c r="C20900" s="159" t="s">
        <v>37442</v>
      </c>
      <c r="D20900" s="159">
        <v>1</v>
      </c>
    </row>
    <row r="20901" spans="3:4" x14ac:dyDescent="0.25">
      <c r="C20901" s="159" t="s">
        <v>37443</v>
      </c>
      <c r="D20901" s="159">
        <v>1</v>
      </c>
    </row>
    <row r="20902" spans="3:4" x14ac:dyDescent="0.25">
      <c r="C20902" s="159" t="s">
        <v>37728</v>
      </c>
      <c r="D20902" s="159">
        <v>1</v>
      </c>
    </row>
    <row r="20903" spans="3:4" x14ac:dyDescent="0.25">
      <c r="C20903" s="159" t="s">
        <v>37729</v>
      </c>
      <c r="D20903" s="159">
        <v>1</v>
      </c>
    </row>
    <row r="20904" spans="3:4" x14ac:dyDescent="0.25">
      <c r="C20904" s="159" t="s">
        <v>37730</v>
      </c>
      <c r="D20904" s="159">
        <v>1</v>
      </c>
    </row>
    <row r="20905" spans="3:4" x14ac:dyDescent="0.25">
      <c r="C20905" s="159" t="s">
        <v>37731</v>
      </c>
      <c r="D20905" s="159">
        <v>1</v>
      </c>
    </row>
    <row r="20906" spans="3:4" x14ac:dyDescent="0.25">
      <c r="C20906" s="159" t="s">
        <v>37732</v>
      </c>
      <c r="D20906" s="159">
        <v>1</v>
      </c>
    </row>
    <row r="20907" spans="3:4" x14ac:dyDescent="0.25">
      <c r="C20907" s="159" t="s">
        <v>37733</v>
      </c>
      <c r="D20907" s="159">
        <v>1</v>
      </c>
    </row>
    <row r="20908" spans="3:4" x14ac:dyDescent="0.25">
      <c r="C20908" s="159" t="s">
        <v>37734</v>
      </c>
      <c r="D20908" s="159">
        <v>1</v>
      </c>
    </row>
    <row r="20909" spans="3:4" x14ac:dyDescent="0.25">
      <c r="C20909" s="159" t="s">
        <v>37735</v>
      </c>
      <c r="D20909" s="159">
        <v>1</v>
      </c>
    </row>
    <row r="20910" spans="3:4" x14ac:dyDescent="0.25">
      <c r="C20910" s="159" t="s">
        <v>37450</v>
      </c>
      <c r="D20910" s="159">
        <v>1</v>
      </c>
    </row>
    <row r="20911" spans="3:4" x14ac:dyDescent="0.25">
      <c r="C20911" s="159" t="s">
        <v>37451</v>
      </c>
      <c r="D20911" s="159">
        <v>1</v>
      </c>
    </row>
    <row r="20912" spans="3:4" x14ac:dyDescent="0.25">
      <c r="C20912" s="159" t="s">
        <v>37452</v>
      </c>
      <c r="D20912" s="159">
        <v>1</v>
      </c>
    </row>
    <row r="20913" spans="3:4" x14ac:dyDescent="0.25">
      <c r="C20913" s="159" t="s">
        <v>37453</v>
      </c>
      <c r="D20913" s="159">
        <v>1</v>
      </c>
    </row>
    <row r="20914" spans="3:4" x14ac:dyDescent="0.25">
      <c r="C20914" s="159" t="s">
        <v>37454</v>
      </c>
      <c r="D20914" s="159">
        <v>1</v>
      </c>
    </row>
    <row r="20915" spans="3:4" x14ac:dyDescent="0.25">
      <c r="C20915" s="159" t="s">
        <v>37455</v>
      </c>
      <c r="D20915" s="159">
        <v>1</v>
      </c>
    </row>
    <row r="20916" spans="3:4" x14ac:dyDescent="0.25">
      <c r="C20916" s="159" t="s">
        <v>37456</v>
      </c>
      <c r="D20916" s="159">
        <v>1</v>
      </c>
    </row>
    <row r="20917" spans="3:4" x14ac:dyDescent="0.25">
      <c r="C20917" s="159" t="s">
        <v>37457</v>
      </c>
      <c r="D20917" s="159">
        <v>1</v>
      </c>
    </row>
    <row r="20918" spans="3:4" x14ac:dyDescent="0.25">
      <c r="C20918" s="159" t="s">
        <v>37458</v>
      </c>
      <c r="D20918" s="159">
        <v>1</v>
      </c>
    </row>
    <row r="20919" spans="3:4" x14ac:dyDescent="0.25">
      <c r="C20919" s="159" t="s">
        <v>37459</v>
      </c>
      <c r="D20919" s="159">
        <v>1</v>
      </c>
    </row>
    <row r="20920" spans="3:4" x14ac:dyDescent="0.25">
      <c r="C20920" s="159" t="s">
        <v>37460</v>
      </c>
      <c r="D20920" s="159">
        <v>1</v>
      </c>
    </row>
    <row r="20921" spans="3:4" x14ac:dyDescent="0.25">
      <c r="C20921" s="159" t="s">
        <v>37742</v>
      </c>
      <c r="D20921" s="159">
        <v>1</v>
      </c>
    </row>
    <row r="20922" spans="3:4" x14ac:dyDescent="0.25">
      <c r="C20922" s="159" t="s">
        <v>37743</v>
      </c>
      <c r="D20922" s="159">
        <v>1</v>
      </c>
    </row>
    <row r="20923" spans="3:4" x14ac:dyDescent="0.25">
      <c r="C20923" s="159" t="s">
        <v>37744</v>
      </c>
      <c r="D20923" s="159">
        <v>1</v>
      </c>
    </row>
    <row r="20924" spans="3:4" x14ac:dyDescent="0.25">
      <c r="C20924" s="159" t="s">
        <v>37745</v>
      </c>
      <c r="D20924" s="159">
        <v>1</v>
      </c>
    </row>
    <row r="20925" spans="3:4" x14ac:dyDescent="0.25">
      <c r="C20925" s="159" t="s">
        <v>37746</v>
      </c>
      <c r="D20925" s="159">
        <v>1</v>
      </c>
    </row>
    <row r="20926" spans="3:4" x14ac:dyDescent="0.25">
      <c r="C20926" s="159" t="s">
        <v>37747</v>
      </c>
      <c r="D20926" s="159">
        <v>1</v>
      </c>
    </row>
    <row r="20927" spans="3:4" x14ac:dyDescent="0.25">
      <c r="C20927" s="159" t="s">
        <v>37748</v>
      </c>
      <c r="D20927" s="159">
        <v>1</v>
      </c>
    </row>
    <row r="20928" spans="3:4" x14ac:dyDescent="0.25">
      <c r="C20928" s="159" t="s">
        <v>37749</v>
      </c>
      <c r="D20928" s="159">
        <v>1</v>
      </c>
    </row>
    <row r="20929" spans="3:4" x14ac:dyDescent="0.25">
      <c r="C20929" s="159" t="s">
        <v>37750</v>
      </c>
      <c r="D20929" s="159">
        <v>1</v>
      </c>
    </row>
    <row r="20930" spans="3:4" x14ac:dyDescent="0.25">
      <c r="C20930" s="159" t="s">
        <v>37751</v>
      </c>
      <c r="D20930" s="159">
        <v>1</v>
      </c>
    </row>
    <row r="20931" spans="3:4" x14ac:dyDescent="0.25">
      <c r="C20931" s="159" t="s">
        <v>37752</v>
      </c>
      <c r="D20931" s="159">
        <v>1</v>
      </c>
    </row>
    <row r="20932" spans="3:4" x14ac:dyDescent="0.25">
      <c r="C20932" s="159" t="s">
        <v>37753</v>
      </c>
      <c r="D20932" s="159">
        <v>1</v>
      </c>
    </row>
    <row r="20933" spans="3:4" x14ac:dyDescent="0.25">
      <c r="C20933" s="159" t="s">
        <v>37754</v>
      </c>
      <c r="D20933" s="159">
        <v>1</v>
      </c>
    </row>
    <row r="20934" spans="3:4" x14ac:dyDescent="0.25">
      <c r="C20934" s="159" t="s">
        <v>37755</v>
      </c>
      <c r="D20934" s="159">
        <v>1</v>
      </c>
    </row>
    <row r="20935" spans="3:4" x14ac:dyDescent="0.25">
      <c r="C20935" s="159" t="s">
        <v>37756</v>
      </c>
      <c r="D20935" s="159">
        <v>1</v>
      </c>
    </row>
    <row r="20936" spans="3:4" x14ac:dyDescent="0.25">
      <c r="C20936" s="159" t="s">
        <v>37757</v>
      </c>
      <c r="D20936" s="159">
        <v>1</v>
      </c>
    </row>
    <row r="20937" spans="3:4" x14ac:dyDescent="0.25">
      <c r="C20937" s="159" t="s">
        <v>37758</v>
      </c>
      <c r="D20937" s="159">
        <v>1</v>
      </c>
    </row>
    <row r="20938" spans="3:4" x14ac:dyDescent="0.25">
      <c r="C20938" s="159" t="s">
        <v>37759</v>
      </c>
      <c r="D20938" s="159">
        <v>1</v>
      </c>
    </row>
    <row r="20939" spans="3:4" x14ac:dyDescent="0.25">
      <c r="C20939" s="159" t="s">
        <v>37760</v>
      </c>
      <c r="D20939" s="159">
        <v>1</v>
      </c>
    </row>
    <row r="20940" spans="3:4" x14ac:dyDescent="0.25">
      <c r="C20940" s="159" t="s">
        <v>37761</v>
      </c>
      <c r="D20940" s="159">
        <v>1</v>
      </c>
    </row>
    <row r="20941" spans="3:4" x14ac:dyDescent="0.25">
      <c r="C20941" s="159" t="s">
        <v>37762</v>
      </c>
      <c r="D20941" s="159">
        <v>1</v>
      </c>
    </row>
    <row r="20942" spans="3:4" x14ac:dyDescent="0.25">
      <c r="C20942" s="159" t="s">
        <v>37763</v>
      </c>
      <c r="D20942" s="159">
        <v>1</v>
      </c>
    </row>
    <row r="20943" spans="3:4" x14ac:dyDescent="0.25">
      <c r="C20943" s="159" t="s">
        <v>37764</v>
      </c>
      <c r="D20943" s="159">
        <v>1</v>
      </c>
    </row>
    <row r="20944" spans="3:4" x14ac:dyDescent="0.25">
      <c r="C20944" s="159" t="s">
        <v>37765</v>
      </c>
      <c r="D20944" s="159">
        <v>1</v>
      </c>
    </row>
    <row r="20945" spans="3:4" x14ac:dyDescent="0.25">
      <c r="C20945" s="159" t="s">
        <v>37766</v>
      </c>
      <c r="D20945" s="159">
        <v>1</v>
      </c>
    </row>
    <row r="20946" spans="3:4" x14ac:dyDescent="0.25">
      <c r="C20946" s="159" t="s">
        <v>37767</v>
      </c>
      <c r="D20946" s="159">
        <v>1</v>
      </c>
    </row>
    <row r="20947" spans="3:4" x14ac:dyDescent="0.25">
      <c r="C20947" s="159" t="s">
        <v>37768</v>
      </c>
      <c r="D20947" s="159">
        <v>1</v>
      </c>
    </row>
    <row r="20948" spans="3:4" x14ac:dyDescent="0.25">
      <c r="C20948" s="159" t="s">
        <v>37769</v>
      </c>
      <c r="D20948" s="159">
        <v>1</v>
      </c>
    </row>
    <row r="20949" spans="3:4" x14ac:dyDescent="0.25">
      <c r="C20949" s="159" t="s">
        <v>37770</v>
      </c>
      <c r="D20949" s="159">
        <v>1</v>
      </c>
    </row>
    <row r="20950" spans="3:4" x14ac:dyDescent="0.25">
      <c r="C20950" s="159" t="s">
        <v>37771</v>
      </c>
      <c r="D20950" s="159">
        <v>1</v>
      </c>
    </row>
    <row r="20951" spans="3:4" x14ac:dyDescent="0.25">
      <c r="C20951" s="159" t="s">
        <v>37772</v>
      </c>
      <c r="D20951" s="159">
        <v>1</v>
      </c>
    </row>
    <row r="20952" spans="3:4" x14ac:dyDescent="0.25">
      <c r="C20952" s="159" t="s">
        <v>37773</v>
      </c>
      <c r="D20952" s="159">
        <v>1</v>
      </c>
    </row>
    <row r="20953" spans="3:4" x14ac:dyDescent="0.25">
      <c r="C20953" s="159" t="s">
        <v>37774</v>
      </c>
      <c r="D20953" s="159">
        <v>1</v>
      </c>
    </row>
    <row r="20954" spans="3:4" x14ac:dyDescent="0.25">
      <c r="C20954" s="159" t="s">
        <v>37775</v>
      </c>
      <c r="D20954" s="159">
        <v>1</v>
      </c>
    </row>
    <row r="20955" spans="3:4" x14ac:dyDescent="0.25">
      <c r="C20955" s="159" t="s">
        <v>37776</v>
      </c>
      <c r="D20955" s="159">
        <v>1</v>
      </c>
    </row>
    <row r="20956" spans="3:4" x14ac:dyDescent="0.25">
      <c r="C20956" s="159" t="s">
        <v>37777</v>
      </c>
      <c r="D20956" s="159">
        <v>1</v>
      </c>
    </row>
    <row r="20957" spans="3:4" x14ac:dyDescent="0.25">
      <c r="C20957" s="159" t="s">
        <v>37778</v>
      </c>
      <c r="D20957" s="159">
        <v>1</v>
      </c>
    </row>
    <row r="20958" spans="3:4" x14ac:dyDescent="0.25">
      <c r="C20958" s="159" t="s">
        <v>37779</v>
      </c>
      <c r="D20958" s="159">
        <v>1</v>
      </c>
    </row>
    <row r="20959" spans="3:4" x14ac:dyDescent="0.25">
      <c r="C20959" s="159" t="s">
        <v>37780</v>
      </c>
      <c r="D20959" s="159">
        <v>1</v>
      </c>
    </row>
    <row r="20960" spans="3:4" x14ac:dyDescent="0.25">
      <c r="C20960" s="159" t="s">
        <v>37781</v>
      </c>
      <c r="D20960" s="159">
        <v>1</v>
      </c>
    </row>
    <row r="20961" spans="3:4" x14ac:dyDescent="0.25">
      <c r="C20961" s="159" t="s">
        <v>37782</v>
      </c>
      <c r="D20961" s="159">
        <v>1</v>
      </c>
    </row>
    <row r="20962" spans="3:4" x14ac:dyDescent="0.25">
      <c r="C20962" s="159" t="s">
        <v>37783</v>
      </c>
      <c r="D20962" s="159">
        <v>1</v>
      </c>
    </row>
    <row r="20963" spans="3:4" x14ac:dyDescent="0.25">
      <c r="C20963" s="159" t="s">
        <v>37784</v>
      </c>
      <c r="D20963" s="159">
        <v>1</v>
      </c>
    </row>
    <row r="20964" spans="3:4" x14ac:dyDescent="0.25">
      <c r="C20964" s="159" t="s">
        <v>37785</v>
      </c>
      <c r="D20964" s="159">
        <v>1</v>
      </c>
    </row>
    <row r="20965" spans="3:4" x14ac:dyDescent="0.25">
      <c r="C20965" s="159" t="s">
        <v>37786</v>
      </c>
      <c r="D20965" s="159">
        <v>1</v>
      </c>
    </row>
    <row r="20966" spans="3:4" x14ac:dyDescent="0.25">
      <c r="C20966" s="159" t="s">
        <v>37787</v>
      </c>
      <c r="D20966" s="159">
        <v>1</v>
      </c>
    </row>
    <row r="20967" spans="3:4" x14ac:dyDescent="0.25">
      <c r="C20967" s="159" t="s">
        <v>37788</v>
      </c>
      <c r="D20967" s="159">
        <v>1</v>
      </c>
    </row>
    <row r="20968" spans="3:4" x14ac:dyDescent="0.25">
      <c r="C20968" s="159" t="s">
        <v>37789</v>
      </c>
      <c r="D20968" s="159">
        <v>1</v>
      </c>
    </row>
    <row r="20969" spans="3:4" x14ac:dyDescent="0.25">
      <c r="C20969" s="159" t="s">
        <v>37790</v>
      </c>
      <c r="D20969" s="159">
        <v>1</v>
      </c>
    </row>
    <row r="20970" spans="3:4" x14ac:dyDescent="0.25">
      <c r="C20970" s="159" t="s">
        <v>37791</v>
      </c>
      <c r="D20970" s="159">
        <v>1</v>
      </c>
    </row>
    <row r="20971" spans="3:4" x14ac:dyDescent="0.25">
      <c r="C20971" s="159" t="s">
        <v>37792</v>
      </c>
      <c r="D20971" s="159">
        <v>1</v>
      </c>
    </row>
    <row r="20972" spans="3:4" x14ac:dyDescent="0.25">
      <c r="C20972" s="159" t="s">
        <v>37793</v>
      </c>
      <c r="D20972" s="159">
        <v>1</v>
      </c>
    </row>
    <row r="20973" spans="3:4" x14ac:dyDescent="0.25">
      <c r="C20973" s="159" t="s">
        <v>37794</v>
      </c>
      <c r="D20973" s="159">
        <v>1</v>
      </c>
    </row>
    <row r="20974" spans="3:4" x14ac:dyDescent="0.25">
      <c r="C20974" s="159" t="s">
        <v>37795</v>
      </c>
      <c r="D20974" s="159">
        <v>1</v>
      </c>
    </row>
    <row r="20975" spans="3:4" x14ac:dyDescent="0.25">
      <c r="C20975" s="159" t="s">
        <v>37796</v>
      </c>
      <c r="D20975" s="159">
        <v>1</v>
      </c>
    </row>
    <row r="20976" spans="3:4" x14ac:dyDescent="0.25">
      <c r="C20976" s="159" t="s">
        <v>37797</v>
      </c>
      <c r="D20976" s="159">
        <v>1</v>
      </c>
    </row>
    <row r="20977" spans="3:4" x14ac:dyDescent="0.25">
      <c r="C20977" s="159" t="s">
        <v>37798</v>
      </c>
      <c r="D20977" s="159">
        <v>1</v>
      </c>
    </row>
    <row r="20978" spans="3:4" x14ac:dyDescent="0.25">
      <c r="C20978" s="159" t="s">
        <v>37799</v>
      </c>
      <c r="D20978" s="159">
        <v>1</v>
      </c>
    </row>
    <row r="20979" spans="3:4" x14ac:dyDescent="0.25">
      <c r="C20979" s="159" t="s">
        <v>37800</v>
      </c>
      <c r="D20979" s="159">
        <v>1</v>
      </c>
    </row>
    <row r="20980" spans="3:4" x14ac:dyDescent="0.25">
      <c r="C20980" s="159" t="s">
        <v>37801</v>
      </c>
      <c r="D20980" s="159">
        <v>1</v>
      </c>
    </row>
    <row r="20981" spans="3:4" x14ac:dyDescent="0.25">
      <c r="C20981" s="159" t="s">
        <v>37802</v>
      </c>
      <c r="D20981" s="159">
        <v>1</v>
      </c>
    </row>
    <row r="20982" spans="3:4" x14ac:dyDescent="0.25">
      <c r="C20982" s="159" t="s">
        <v>37803</v>
      </c>
      <c r="D20982" s="159">
        <v>1</v>
      </c>
    </row>
    <row r="20983" spans="3:4" x14ac:dyDescent="0.25">
      <c r="C20983" s="159" t="s">
        <v>37804</v>
      </c>
      <c r="D20983" s="159">
        <v>1</v>
      </c>
    </row>
    <row r="20984" spans="3:4" x14ac:dyDescent="0.25">
      <c r="C20984" s="159" t="s">
        <v>37805</v>
      </c>
      <c r="D20984" s="159">
        <v>1</v>
      </c>
    </row>
    <row r="20985" spans="3:4" x14ac:dyDescent="0.25">
      <c r="C20985" s="159" t="s">
        <v>37806</v>
      </c>
      <c r="D20985" s="159">
        <v>1</v>
      </c>
    </row>
    <row r="20986" spans="3:4" x14ac:dyDescent="0.25">
      <c r="C20986" s="159" t="s">
        <v>37807</v>
      </c>
      <c r="D20986" s="159">
        <v>1</v>
      </c>
    </row>
    <row r="20987" spans="3:4" x14ac:dyDescent="0.25">
      <c r="C20987" s="159" t="s">
        <v>37808</v>
      </c>
      <c r="D20987" s="159">
        <v>1</v>
      </c>
    </row>
    <row r="20988" spans="3:4" x14ac:dyDescent="0.25">
      <c r="C20988" s="159" t="s">
        <v>37809</v>
      </c>
      <c r="D20988" s="159">
        <v>1</v>
      </c>
    </row>
    <row r="20989" spans="3:4" x14ac:dyDescent="0.25">
      <c r="C20989" s="159" t="s">
        <v>37810</v>
      </c>
      <c r="D20989" s="159">
        <v>1</v>
      </c>
    </row>
    <row r="20990" spans="3:4" x14ac:dyDescent="0.25">
      <c r="C20990" s="159" t="s">
        <v>37811</v>
      </c>
      <c r="D20990" s="159">
        <v>1</v>
      </c>
    </row>
    <row r="20991" spans="3:4" x14ac:dyDescent="0.25">
      <c r="C20991" s="159" t="s">
        <v>37812</v>
      </c>
      <c r="D20991" s="159">
        <v>1</v>
      </c>
    </row>
    <row r="20992" spans="3:4" x14ac:dyDescent="0.25">
      <c r="C20992" s="159" t="s">
        <v>37813</v>
      </c>
      <c r="D20992" s="159">
        <v>1</v>
      </c>
    </row>
    <row r="20993" spans="3:4" x14ac:dyDescent="0.25">
      <c r="C20993" s="159" t="s">
        <v>37814</v>
      </c>
      <c r="D20993" s="159">
        <v>1</v>
      </c>
    </row>
    <row r="20994" spans="3:4" x14ac:dyDescent="0.25">
      <c r="C20994" s="159" t="s">
        <v>37815</v>
      </c>
      <c r="D20994" s="159">
        <v>1</v>
      </c>
    </row>
    <row r="20995" spans="3:4" x14ac:dyDescent="0.25">
      <c r="C20995" s="159" t="s">
        <v>37816</v>
      </c>
      <c r="D20995" s="159">
        <v>1</v>
      </c>
    </row>
    <row r="20996" spans="3:4" x14ac:dyDescent="0.25">
      <c r="C20996" s="159" t="s">
        <v>37817</v>
      </c>
      <c r="D20996" s="159">
        <v>1</v>
      </c>
    </row>
    <row r="20997" spans="3:4" x14ac:dyDescent="0.25">
      <c r="C20997" s="159" t="s">
        <v>37818</v>
      </c>
      <c r="D20997" s="159">
        <v>1</v>
      </c>
    </row>
    <row r="20998" spans="3:4" x14ac:dyDescent="0.25">
      <c r="C20998" s="159" t="s">
        <v>37819</v>
      </c>
      <c r="D20998" s="159">
        <v>1</v>
      </c>
    </row>
    <row r="20999" spans="3:4" x14ac:dyDescent="0.25">
      <c r="C20999" s="159" t="s">
        <v>37820</v>
      </c>
      <c r="D20999" s="159">
        <v>1</v>
      </c>
    </row>
    <row r="21000" spans="3:4" x14ac:dyDescent="0.25">
      <c r="C21000" s="159" t="s">
        <v>37821</v>
      </c>
      <c r="D21000" s="159">
        <v>1</v>
      </c>
    </row>
    <row r="21001" spans="3:4" x14ac:dyDescent="0.25">
      <c r="C21001" s="159" t="s">
        <v>37822</v>
      </c>
      <c r="D21001" s="159">
        <v>1</v>
      </c>
    </row>
    <row r="21002" spans="3:4" x14ac:dyDescent="0.25">
      <c r="C21002" s="159" t="s">
        <v>37823</v>
      </c>
      <c r="D21002" s="159">
        <v>1</v>
      </c>
    </row>
    <row r="21003" spans="3:4" x14ac:dyDescent="0.25">
      <c r="C21003" s="159" t="s">
        <v>37585</v>
      </c>
      <c r="D21003" s="159">
        <v>1</v>
      </c>
    </row>
    <row r="21004" spans="3:4" x14ac:dyDescent="0.25">
      <c r="C21004" s="159" t="s">
        <v>37586</v>
      </c>
      <c r="D21004" s="159">
        <v>1</v>
      </c>
    </row>
    <row r="21005" spans="3:4" x14ac:dyDescent="0.25">
      <c r="C21005" s="159" t="s">
        <v>37587</v>
      </c>
      <c r="D21005" s="159">
        <v>1</v>
      </c>
    </row>
    <row r="21006" spans="3:4" x14ac:dyDescent="0.25">
      <c r="C21006" s="159" t="s">
        <v>37588</v>
      </c>
      <c r="D21006" s="159">
        <v>1</v>
      </c>
    </row>
    <row r="21007" spans="3:4" x14ac:dyDescent="0.25">
      <c r="C21007" s="159" t="s">
        <v>37589</v>
      </c>
      <c r="D21007" s="159">
        <v>1</v>
      </c>
    </row>
    <row r="21008" spans="3:4" x14ac:dyDescent="0.25">
      <c r="C21008" s="159" t="s">
        <v>37590</v>
      </c>
      <c r="D21008" s="159">
        <v>1</v>
      </c>
    </row>
    <row r="21009" spans="3:4" x14ac:dyDescent="0.25">
      <c r="C21009" s="159" t="s">
        <v>37591</v>
      </c>
      <c r="D21009" s="159">
        <v>1</v>
      </c>
    </row>
    <row r="21010" spans="3:4" x14ac:dyDescent="0.25">
      <c r="C21010" s="159" t="s">
        <v>37592</v>
      </c>
      <c r="D21010" s="159">
        <v>1</v>
      </c>
    </row>
    <row r="21011" spans="3:4" x14ac:dyDescent="0.25">
      <c r="C21011" s="159" t="s">
        <v>37593</v>
      </c>
      <c r="D21011" s="159">
        <v>1</v>
      </c>
    </row>
    <row r="21012" spans="3:4" x14ac:dyDescent="0.25">
      <c r="C21012" s="159" t="s">
        <v>37594</v>
      </c>
      <c r="D21012" s="159">
        <v>1</v>
      </c>
    </row>
    <row r="21013" spans="3:4" x14ac:dyDescent="0.25">
      <c r="C21013" s="159" t="s">
        <v>37595</v>
      </c>
      <c r="D21013" s="159">
        <v>1</v>
      </c>
    </row>
    <row r="21014" spans="3:4" x14ac:dyDescent="0.25">
      <c r="C21014" s="159" t="s">
        <v>37596</v>
      </c>
      <c r="D21014" s="159">
        <v>1</v>
      </c>
    </row>
    <row r="21015" spans="3:4" x14ac:dyDescent="0.25">
      <c r="C21015" s="159" t="s">
        <v>37597</v>
      </c>
      <c r="D21015" s="159">
        <v>1</v>
      </c>
    </row>
    <row r="21016" spans="3:4" x14ac:dyDescent="0.25">
      <c r="C21016" s="159" t="s">
        <v>37598</v>
      </c>
      <c r="D21016" s="159">
        <v>1</v>
      </c>
    </row>
    <row r="21017" spans="3:4" x14ac:dyDescent="0.25">
      <c r="C21017" s="159" t="s">
        <v>37599</v>
      </c>
      <c r="D21017" s="159">
        <v>1</v>
      </c>
    </row>
    <row r="21018" spans="3:4" x14ac:dyDescent="0.25">
      <c r="C21018" s="159" t="s">
        <v>37600</v>
      </c>
      <c r="D21018" s="159">
        <v>1</v>
      </c>
    </row>
    <row r="21019" spans="3:4" x14ac:dyDescent="0.25">
      <c r="C21019" s="159" t="s">
        <v>37601</v>
      </c>
      <c r="D21019" s="159">
        <v>1</v>
      </c>
    </row>
    <row r="21020" spans="3:4" x14ac:dyDescent="0.25">
      <c r="C21020" s="159" t="s">
        <v>37602</v>
      </c>
      <c r="D21020" s="159">
        <v>1</v>
      </c>
    </row>
    <row r="21021" spans="3:4" x14ac:dyDescent="0.25">
      <c r="C21021" s="159" t="s">
        <v>37603</v>
      </c>
      <c r="D21021" s="159">
        <v>1</v>
      </c>
    </row>
    <row r="21022" spans="3:4" x14ac:dyDescent="0.25">
      <c r="C21022" s="159" t="s">
        <v>37604</v>
      </c>
      <c r="D21022" s="159">
        <v>1</v>
      </c>
    </row>
    <row r="21023" spans="3:4" x14ac:dyDescent="0.25">
      <c r="C21023" s="159" t="s">
        <v>37605</v>
      </c>
      <c r="D21023" s="159">
        <v>1</v>
      </c>
    </row>
    <row r="21024" spans="3:4" x14ac:dyDescent="0.25">
      <c r="C21024" s="159" t="s">
        <v>37606</v>
      </c>
      <c r="D21024" s="159">
        <v>1</v>
      </c>
    </row>
    <row r="21025" spans="3:4" x14ac:dyDescent="0.25">
      <c r="C21025" s="159" t="s">
        <v>37607</v>
      </c>
      <c r="D21025" s="159">
        <v>1</v>
      </c>
    </row>
    <row r="21026" spans="3:4" x14ac:dyDescent="0.25">
      <c r="C21026" s="159" t="s">
        <v>37608</v>
      </c>
      <c r="D21026" s="159">
        <v>1</v>
      </c>
    </row>
    <row r="21027" spans="3:4" x14ac:dyDescent="0.25">
      <c r="C21027" s="159" t="s">
        <v>37824</v>
      </c>
      <c r="D21027" s="159">
        <v>1</v>
      </c>
    </row>
    <row r="21028" spans="3:4" x14ac:dyDescent="0.25">
      <c r="C21028" s="159" t="s">
        <v>37825</v>
      </c>
      <c r="D21028" s="159">
        <v>1</v>
      </c>
    </row>
    <row r="21029" spans="3:4" x14ac:dyDescent="0.25">
      <c r="C21029" s="159" t="s">
        <v>37826</v>
      </c>
      <c r="D21029" s="159">
        <v>1</v>
      </c>
    </row>
    <row r="21030" spans="3:4" x14ac:dyDescent="0.25">
      <c r="C21030" s="159" t="s">
        <v>37827</v>
      </c>
      <c r="D21030" s="159">
        <v>1</v>
      </c>
    </row>
    <row r="21031" spans="3:4" x14ac:dyDescent="0.25">
      <c r="C21031" s="159" t="s">
        <v>37828</v>
      </c>
      <c r="D21031" s="159">
        <v>1</v>
      </c>
    </row>
    <row r="21032" spans="3:4" x14ac:dyDescent="0.25">
      <c r="C21032" s="159" t="s">
        <v>37829</v>
      </c>
      <c r="D21032" s="159">
        <v>1</v>
      </c>
    </row>
    <row r="21033" spans="3:4" x14ac:dyDescent="0.25">
      <c r="C21033" s="159" t="s">
        <v>37830</v>
      </c>
      <c r="D21033" s="159">
        <v>1</v>
      </c>
    </row>
    <row r="21034" spans="3:4" x14ac:dyDescent="0.25">
      <c r="C21034" s="159" t="s">
        <v>37831</v>
      </c>
      <c r="D21034" s="159">
        <v>1</v>
      </c>
    </row>
    <row r="21035" spans="3:4" x14ac:dyDescent="0.25">
      <c r="C21035" s="159" t="s">
        <v>37832</v>
      </c>
      <c r="D21035" s="159">
        <v>1</v>
      </c>
    </row>
    <row r="21036" spans="3:4" x14ac:dyDescent="0.25">
      <c r="C21036" s="159" t="s">
        <v>37833</v>
      </c>
      <c r="D21036" s="159">
        <v>1</v>
      </c>
    </row>
    <row r="21037" spans="3:4" x14ac:dyDescent="0.25">
      <c r="C21037" s="159" t="s">
        <v>37834</v>
      </c>
      <c r="D21037" s="159">
        <v>1</v>
      </c>
    </row>
    <row r="21038" spans="3:4" x14ac:dyDescent="0.25">
      <c r="C21038" s="159" t="s">
        <v>37835</v>
      </c>
      <c r="D21038" s="159">
        <v>1</v>
      </c>
    </row>
    <row r="21039" spans="3:4" x14ac:dyDescent="0.25">
      <c r="C21039" s="159" t="s">
        <v>37836</v>
      </c>
      <c r="D21039" s="159">
        <v>1</v>
      </c>
    </row>
    <row r="21040" spans="3:4" x14ac:dyDescent="0.25">
      <c r="C21040" s="159" t="s">
        <v>37837</v>
      </c>
      <c r="D21040" s="159">
        <v>1</v>
      </c>
    </row>
    <row r="21041" spans="3:4" x14ac:dyDescent="0.25">
      <c r="C21041" s="159" t="s">
        <v>37838</v>
      </c>
      <c r="D21041" s="159">
        <v>1</v>
      </c>
    </row>
    <row r="21042" spans="3:4" x14ac:dyDescent="0.25">
      <c r="C21042" s="159" t="s">
        <v>37839</v>
      </c>
      <c r="D21042" s="159">
        <v>1</v>
      </c>
    </row>
    <row r="21043" spans="3:4" x14ac:dyDescent="0.25">
      <c r="C21043" s="159" t="s">
        <v>37840</v>
      </c>
      <c r="D21043" s="159">
        <v>1</v>
      </c>
    </row>
    <row r="21044" spans="3:4" x14ac:dyDescent="0.25">
      <c r="C21044" s="159" t="s">
        <v>37841</v>
      </c>
      <c r="D21044" s="159">
        <v>1</v>
      </c>
    </row>
    <row r="21045" spans="3:4" x14ac:dyDescent="0.25">
      <c r="C21045" s="159" t="s">
        <v>37842</v>
      </c>
      <c r="D21045" s="159">
        <v>1</v>
      </c>
    </row>
    <row r="21046" spans="3:4" x14ac:dyDescent="0.25">
      <c r="C21046" s="159" t="s">
        <v>37843</v>
      </c>
      <c r="D21046" s="159">
        <v>1</v>
      </c>
    </row>
    <row r="21047" spans="3:4" x14ac:dyDescent="0.25">
      <c r="C21047" s="159" t="s">
        <v>37844</v>
      </c>
      <c r="D21047" s="159">
        <v>1</v>
      </c>
    </row>
    <row r="21048" spans="3:4" x14ac:dyDescent="0.25">
      <c r="C21048" s="159" t="s">
        <v>37845</v>
      </c>
      <c r="D21048" s="159">
        <v>1</v>
      </c>
    </row>
    <row r="21049" spans="3:4" x14ac:dyDescent="0.25">
      <c r="C21049" s="159" t="s">
        <v>37846</v>
      </c>
      <c r="D21049" s="159">
        <v>1</v>
      </c>
    </row>
    <row r="21050" spans="3:4" x14ac:dyDescent="0.25">
      <c r="C21050" s="159" t="s">
        <v>37847</v>
      </c>
      <c r="D21050" s="159">
        <v>1</v>
      </c>
    </row>
    <row r="21051" spans="3:4" x14ac:dyDescent="0.25">
      <c r="C21051" s="159" t="s">
        <v>37541</v>
      </c>
      <c r="D21051" s="159">
        <v>1</v>
      </c>
    </row>
    <row r="21052" spans="3:4" x14ac:dyDescent="0.25">
      <c r="C21052" s="159" t="s">
        <v>37542</v>
      </c>
      <c r="D21052" s="159">
        <v>1</v>
      </c>
    </row>
    <row r="21053" spans="3:4" x14ac:dyDescent="0.25">
      <c r="C21053" s="159" t="s">
        <v>37543</v>
      </c>
      <c r="D21053" s="159">
        <v>1</v>
      </c>
    </row>
    <row r="21054" spans="3:4" x14ac:dyDescent="0.25">
      <c r="C21054" s="159" t="s">
        <v>37544</v>
      </c>
      <c r="D21054" s="159">
        <v>1</v>
      </c>
    </row>
    <row r="21055" spans="3:4" x14ac:dyDescent="0.25">
      <c r="C21055" s="159" t="s">
        <v>37545</v>
      </c>
      <c r="D21055" s="159">
        <v>1</v>
      </c>
    </row>
    <row r="21056" spans="3:4" x14ac:dyDescent="0.25">
      <c r="C21056" s="159" t="s">
        <v>37546</v>
      </c>
      <c r="D21056" s="159">
        <v>1</v>
      </c>
    </row>
    <row r="21057" spans="3:4" x14ac:dyDescent="0.25">
      <c r="C21057" s="159" t="s">
        <v>37547</v>
      </c>
      <c r="D21057" s="159">
        <v>1</v>
      </c>
    </row>
    <row r="21058" spans="3:4" x14ac:dyDescent="0.25">
      <c r="C21058" s="159" t="s">
        <v>37548</v>
      </c>
      <c r="D21058" s="159">
        <v>1</v>
      </c>
    </row>
    <row r="21059" spans="3:4" x14ac:dyDescent="0.25">
      <c r="C21059" s="159" t="s">
        <v>37549</v>
      </c>
      <c r="D21059" s="159">
        <v>1</v>
      </c>
    </row>
    <row r="21060" spans="3:4" x14ac:dyDescent="0.25">
      <c r="C21060" s="159" t="s">
        <v>37550</v>
      </c>
      <c r="D21060" s="159">
        <v>1</v>
      </c>
    </row>
    <row r="21061" spans="3:4" x14ac:dyDescent="0.25">
      <c r="C21061" s="159" t="s">
        <v>37551</v>
      </c>
      <c r="D21061" s="159">
        <v>1</v>
      </c>
    </row>
    <row r="21062" spans="3:4" x14ac:dyDescent="0.25">
      <c r="C21062" s="159" t="s">
        <v>37552</v>
      </c>
      <c r="D21062" s="159">
        <v>1</v>
      </c>
    </row>
    <row r="21063" spans="3:4" x14ac:dyDescent="0.25">
      <c r="C21063" s="159" t="s">
        <v>37553</v>
      </c>
      <c r="D21063" s="159">
        <v>1</v>
      </c>
    </row>
    <row r="21064" spans="3:4" x14ac:dyDescent="0.25">
      <c r="C21064" s="159" t="s">
        <v>37554</v>
      </c>
      <c r="D21064" s="159">
        <v>1</v>
      </c>
    </row>
    <row r="21065" spans="3:4" x14ac:dyDescent="0.25">
      <c r="C21065" s="159" t="s">
        <v>37555</v>
      </c>
      <c r="D21065" s="159">
        <v>1</v>
      </c>
    </row>
    <row r="21066" spans="3:4" x14ac:dyDescent="0.25">
      <c r="C21066" s="159" t="s">
        <v>37556</v>
      </c>
      <c r="D21066" s="159">
        <v>1</v>
      </c>
    </row>
    <row r="21067" spans="3:4" x14ac:dyDescent="0.25">
      <c r="C21067" s="159" t="s">
        <v>37557</v>
      </c>
      <c r="D21067" s="159">
        <v>1</v>
      </c>
    </row>
    <row r="21068" spans="3:4" x14ac:dyDescent="0.25">
      <c r="C21068" s="159" t="s">
        <v>37558</v>
      </c>
      <c r="D21068" s="159">
        <v>1</v>
      </c>
    </row>
    <row r="21069" spans="3:4" x14ac:dyDescent="0.25">
      <c r="C21069" s="159" t="s">
        <v>37559</v>
      </c>
      <c r="D21069" s="159">
        <v>1</v>
      </c>
    </row>
    <row r="21070" spans="3:4" x14ac:dyDescent="0.25">
      <c r="C21070" s="159" t="s">
        <v>37560</v>
      </c>
      <c r="D21070" s="159">
        <v>1</v>
      </c>
    </row>
    <row r="21071" spans="3:4" x14ac:dyDescent="0.25">
      <c r="C21071" s="159" t="s">
        <v>37561</v>
      </c>
      <c r="D21071" s="159">
        <v>1</v>
      </c>
    </row>
    <row r="21072" spans="3:4" x14ac:dyDescent="0.25">
      <c r="C21072" s="159" t="s">
        <v>37562</v>
      </c>
      <c r="D21072" s="159">
        <v>1</v>
      </c>
    </row>
    <row r="21073" spans="3:4" x14ac:dyDescent="0.25">
      <c r="C21073" s="159" t="s">
        <v>37563</v>
      </c>
      <c r="D21073" s="159">
        <v>1</v>
      </c>
    </row>
    <row r="21074" spans="3:4" x14ac:dyDescent="0.25">
      <c r="C21074" s="159" t="s">
        <v>37564</v>
      </c>
      <c r="D21074" s="159">
        <v>1</v>
      </c>
    </row>
    <row r="21075" spans="3:4" x14ac:dyDescent="0.25">
      <c r="C21075" s="159" t="s">
        <v>37565</v>
      </c>
      <c r="D21075" s="159">
        <v>1</v>
      </c>
    </row>
    <row r="21076" spans="3:4" x14ac:dyDescent="0.25">
      <c r="C21076" s="159" t="s">
        <v>37566</v>
      </c>
      <c r="D21076" s="159">
        <v>1</v>
      </c>
    </row>
    <row r="21077" spans="3:4" x14ac:dyDescent="0.25">
      <c r="C21077" s="159" t="s">
        <v>37567</v>
      </c>
      <c r="D21077" s="159">
        <v>1</v>
      </c>
    </row>
    <row r="21078" spans="3:4" x14ac:dyDescent="0.25">
      <c r="C21078" s="159" t="s">
        <v>37568</v>
      </c>
      <c r="D21078" s="159">
        <v>1</v>
      </c>
    </row>
    <row r="21079" spans="3:4" x14ac:dyDescent="0.25">
      <c r="C21079" s="159" t="s">
        <v>37569</v>
      </c>
      <c r="D21079" s="159">
        <v>1</v>
      </c>
    </row>
    <row r="21080" spans="3:4" x14ac:dyDescent="0.25">
      <c r="C21080" s="159" t="s">
        <v>37570</v>
      </c>
      <c r="D21080" s="159">
        <v>1</v>
      </c>
    </row>
    <row r="21081" spans="3:4" x14ac:dyDescent="0.25">
      <c r="C21081" s="159" t="s">
        <v>37571</v>
      </c>
      <c r="D21081" s="159">
        <v>1</v>
      </c>
    </row>
    <row r="21082" spans="3:4" x14ac:dyDescent="0.25">
      <c r="C21082" s="159" t="s">
        <v>37572</v>
      </c>
      <c r="D21082" s="159">
        <v>1</v>
      </c>
    </row>
    <row r="21083" spans="3:4" x14ac:dyDescent="0.25">
      <c r="C21083" s="159" t="s">
        <v>37573</v>
      </c>
      <c r="D21083" s="159">
        <v>1</v>
      </c>
    </row>
    <row r="21084" spans="3:4" x14ac:dyDescent="0.25">
      <c r="C21084" s="159" t="s">
        <v>37574</v>
      </c>
      <c r="D21084" s="159">
        <v>1</v>
      </c>
    </row>
    <row r="21085" spans="3:4" x14ac:dyDescent="0.25">
      <c r="C21085" s="159" t="s">
        <v>37575</v>
      </c>
      <c r="D21085" s="159">
        <v>1</v>
      </c>
    </row>
    <row r="21086" spans="3:4" x14ac:dyDescent="0.25">
      <c r="C21086" s="159" t="s">
        <v>37576</v>
      </c>
      <c r="D21086" s="159">
        <v>1</v>
      </c>
    </row>
    <row r="21087" spans="3:4" x14ac:dyDescent="0.25">
      <c r="C21087" s="159" t="s">
        <v>37577</v>
      </c>
      <c r="D21087" s="159">
        <v>1</v>
      </c>
    </row>
    <row r="21088" spans="3:4" x14ac:dyDescent="0.25">
      <c r="C21088" s="159" t="s">
        <v>37578</v>
      </c>
      <c r="D21088" s="159">
        <v>1</v>
      </c>
    </row>
    <row r="21089" spans="3:4" x14ac:dyDescent="0.25">
      <c r="C21089" s="159" t="s">
        <v>37579</v>
      </c>
      <c r="D21089" s="159">
        <v>1</v>
      </c>
    </row>
    <row r="21090" spans="3:4" x14ac:dyDescent="0.25">
      <c r="C21090" s="159" t="s">
        <v>37580</v>
      </c>
      <c r="D21090" s="159">
        <v>1</v>
      </c>
    </row>
    <row r="21091" spans="3:4" x14ac:dyDescent="0.25">
      <c r="C21091" s="159" t="s">
        <v>37581</v>
      </c>
      <c r="D21091" s="159">
        <v>1</v>
      </c>
    </row>
    <row r="21092" spans="3:4" x14ac:dyDescent="0.25">
      <c r="C21092" s="159" t="s">
        <v>37582</v>
      </c>
      <c r="D21092" s="159">
        <v>1</v>
      </c>
    </row>
    <row r="21093" spans="3:4" x14ac:dyDescent="0.25">
      <c r="C21093" s="159" t="s">
        <v>37583</v>
      </c>
      <c r="D21093" s="159">
        <v>1</v>
      </c>
    </row>
    <row r="21094" spans="3:4" x14ac:dyDescent="0.25">
      <c r="C21094" s="159" t="s">
        <v>37584</v>
      </c>
      <c r="D21094" s="159">
        <v>1</v>
      </c>
    </row>
    <row r="21095" spans="3:4" x14ac:dyDescent="0.25">
      <c r="C21095" s="159" t="s">
        <v>37609</v>
      </c>
      <c r="D21095" s="159">
        <v>1</v>
      </c>
    </row>
    <row r="21096" spans="3:4" x14ac:dyDescent="0.25">
      <c r="C21096" s="159" t="s">
        <v>37610</v>
      </c>
      <c r="D21096" s="159">
        <v>1</v>
      </c>
    </row>
    <row r="21097" spans="3:4" x14ac:dyDescent="0.25">
      <c r="C21097" s="159" t="s">
        <v>37611</v>
      </c>
      <c r="D21097" s="159">
        <v>1</v>
      </c>
    </row>
    <row r="21098" spans="3:4" x14ac:dyDescent="0.25">
      <c r="C21098" s="159" t="s">
        <v>37612</v>
      </c>
      <c r="D21098" s="159">
        <v>1</v>
      </c>
    </row>
    <row r="21099" spans="3:4" x14ac:dyDescent="0.25">
      <c r="C21099" s="159" t="s">
        <v>37613</v>
      </c>
      <c r="D21099" s="159">
        <v>1</v>
      </c>
    </row>
    <row r="21100" spans="3:4" x14ac:dyDescent="0.25">
      <c r="C21100" s="159" t="s">
        <v>37614</v>
      </c>
      <c r="D21100" s="159">
        <v>1</v>
      </c>
    </row>
    <row r="21101" spans="3:4" x14ac:dyDescent="0.25">
      <c r="C21101" s="159" t="s">
        <v>37615</v>
      </c>
      <c r="D21101" s="159">
        <v>1</v>
      </c>
    </row>
    <row r="21102" spans="3:4" x14ac:dyDescent="0.25">
      <c r="C21102" s="159" t="s">
        <v>37616</v>
      </c>
      <c r="D21102" s="159">
        <v>1</v>
      </c>
    </row>
    <row r="21103" spans="3:4" x14ac:dyDescent="0.25">
      <c r="C21103" s="159" t="s">
        <v>37617</v>
      </c>
      <c r="D21103" s="159">
        <v>1</v>
      </c>
    </row>
    <row r="21104" spans="3:4" x14ac:dyDescent="0.25">
      <c r="C21104" s="159" t="s">
        <v>37618</v>
      </c>
      <c r="D21104" s="159">
        <v>1</v>
      </c>
    </row>
    <row r="21105" spans="3:4" x14ac:dyDescent="0.25">
      <c r="C21105" s="159" t="s">
        <v>37619</v>
      </c>
      <c r="D21105" s="159">
        <v>1</v>
      </c>
    </row>
    <row r="21106" spans="3:4" x14ac:dyDescent="0.25">
      <c r="C21106" s="159" t="s">
        <v>37620</v>
      </c>
      <c r="D21106" s="159">
        <v>1</v>
      </c>
    </row>
    <row r="21107" spans="3:4" x14ac:dyDescent="0.25">
      <c r="C21107" s="159" t="s">
        <v>37621</v>
      </c>
      <c r="D21107" s="159">
        <v>1</v>
      </c>
    </row>
    <row r="21108" spans="3:4" x14ac:dyDescent="0.25">
      <c r="C21108" s="159" t="s">
        <v>37622</v>
      </c>
      <c r="D21108" s="159">
        <v>1</v>
      </c>
    </row>
    <row r="21109" spans="3:4" x14ac:dyDescent="0.25">
      <c r="C21109" s="159" t="s">
        <v>37623</v>
      </c>
      <c r="D21109" s="159">
        <v>1</v>
      </c>
    </row>
    <row r="21110" spans="3:4" x14ac:dyDescent="0.25">
      <c r="C21110" s="159" t="s">
        <v>37624</v>
      </c>
      <c r="D21110" s="159">
        <v>1</v>
      </c>
    </row>
    <row r="21111" spans="3:4" x14ac:dyDescent="0.25">
      <c r="C21111" s="159" t="s">
        <v>37625</v>
      </c>
      <c r="D21111" s="159">
        <v>1</v>
      </c>
    </row>
    <row r="21112" spans="3:4" x14ac:dyDescent="0.25">
      <c r="C21112" s="159" t="s">
        <v>37626</v>
      </c>
      <c r="D21112" s="159">
        <v>1</v>
      </c>
    </row>
    <row r="21113" spans="3:4" x14ac:dyDescent="0.25">
      <c r="C21113" s="159" t="s">
        <v>37627</v>
      </c>
      <c r="D21113" s="159">
        <v>1</v>
      </c>
    </row>
    <row r="21114" spans="3:4" x14ac:dyDescent="0.25">
      <c r="C21114" s="159" t="s">
        <v>37628</v>
      </c>
      <c r="D21114" s="159">
        <v>1</v>
      </c>
    </row>
    <row r="21115" spans="3:4" x14ac:dyDescent="0.25">
      <c r="C21115" s="159" t="s">
        <v>37629</v>
      </c>
      <c r="D21115" s="159">
        <v>1</v>
      </c>
    </row>
    <row r="21116" spans="3:4" x14ac:dyDescent="0.25">
      <c r="C21116" s="159" t="s">
        <v>37630</v>
      </c>
      <c r="D21116" s="159">
        <v>1</v>
      </c>
    </row>
    <row r="21117" spans="3:4" x14ac:dyDescent="0.25">
      <c r="C21117" s="159" t="s">
        <v>37631</v>
      </c>
      <c r="D21117" s="159">
        <v>1</v>
      </c>
    </row>
    <row r="21118" spans="3:4" x14ac:dyDescent="0.25">
      <c r="C21118" s="159" t="s">
        <v>37632</v>
      </c>
      <c r="D21118" s="159">
        <v>1</v>
      </c>
    </row>
    <row r="21119" spans="3:4" x14ac:dyDescent="0.25">
      <c r="C21119" s="159" t="s">
        <v>37633</v>
      </c>
      <c r="D21119" s="159">
        <v>1</v>
      </c>
    </row>
    <row r="21120" spans="3:4" x14ac:dyDescent="0.25">
      <c r="C21120" s="159" t="s">
        <v>37634</v>
      </c>
      <c r="D21120" s="159">
        <v>1</v>
      </c>
    </row>
    <row r="21121" spans="3:4" x14ac:dyDescent="0.25">
      <c r="C21121" s="159" t="s">
        <v>37635</v>
      </c>
      <c r="D21121" s="159">
        <v>1</v>
      </c>
    </row>
    <row r="21122" spans="3:4" x14ac:dyDescent="0.25">
      <c r="C21122" s="159" t="s">
        <v>37636</v>
      </c>
      <c r="D21122" s="159">
        <v>1</v>
      </c>
    </row>
    <row r="21123" spans="3:4" x14ac:dyDescent="0.25">
      <c r="C21123" s="159" t="s">
        <v>37637</v>
      </c>
      <c r="D21123" s="159">
        <v>1</v>
      </c>
    </row>
    <row r="21124" spans="3:4" x14ac:dyDescent="0.25">
      <c r="C21124" s="159" t="s">
        <v>37638</v>
      </c>
      <c r="D21124" s="159">
        <v>1</v>
      </c>
    </row>
    <row r="21125" spans="3:4" x14ac:dyDescent="0.25">
      <c r="C21125" s="159" t="s">
        <v>37639</v>
      </c>
      <c r="D21125" s="159">
        <v>1</v>
      </c>
    </row>
    <row r="21126" spans="3:4" x14ac:dyDescent="0.25">
      <c r="C21126" s="159" t="s">
        <v>37640</v>
      </c>
      <c r="D21126" s="159">
        <v>1</v>
      </c>
    </row>
    <row r="21127" spans="3:4" x14ac:dyDescent="0.25">
      <c r="C21127" s="159" t="s">
        <v>37641</v>
      </c>
      <c r="D21127" s="159">
        <v>1</v>
      </c>
    </row>
    <row r="21128" spans="3:4" x14ac:dyDescent="0.25">
      <c r="C21128" s="159" t="s">
        <v>37642</v>
      </c>
      <c r="D21128" s="159">
        <v>1</v>
      </c>
    </row>
    <row r="21129" spans="3:4" x14ac:dyDescent="0.25">
      <c r="C21129" s="159" t="s">
        <v>37643</v>
      </c>
      <c r="D21129" s="159">
        <v>1</v>
      </c>
    </row>
    <row r="21130" spans="3:4" x14ac:dyDescent="0.25">
      <c r="C21130" s="159" t="s">
        <v>37644</v>
      </c>
      <c r="D21130" s="159">
        <v>1</v>
      </c>
    </row>
    <row r="21131" spans="3:4" x14ac:dyDescent="0.25">
      <c r="C21131" s="159" t="s">
        <v>37645</v>
      </c>
      <c r="D21131" s="159">
        <v>1</v>
      </c>
    </row>
    <row r="21132" spans="3:4" x14ac:dyDescent="0.25">
      <c r="C21132" s="159" t="s">
        <v>37646</v>
      </c>
      <c r="D21132" s="159">
        <v>1</v>
      </c>
    </row>
    <row r="21133" spans="3:4" x14ac:dyDescent="0.25">
      <c r="C21133" s="159" t="s">
        <v>37647</v>
      </c>
      <c r="D21133" s="159">
        <v>1</v>
      </c>
    </row>
    <row r="21134" spans="3:4" x14ac:dyDescent="0.25">
      <c r="C21134" s="159" t="s">
        <v>37648</v>
      </c>
      <c r="D21134" s="159">
        <v>1</v>
      </c>
    </row>
    <row r="21135" spans="3:4" x14ac:dyDescent="0.25">
      <c r="C21135" s="159" t="s">
        <v>37649</v>
      </c>
      <c r="D21135" s="159">
        <v>1</v>
      </c>
    </row>
    <row r="21136" spans="3:4" x14ac:dyDescent="0.25">
      <c r="C21136" s="159" t="s">
        <v>37650</v>
      </c>
      <c r="D21136" s="159">
        <v>1</v>
      </c>
    </row>
    <row r="21137" spans="3:4" x14ac:dyDescent="0.25">
      <c r="C21137" s="159" t="s">
        <v>37651</v>
      </c>
      <c r="D21137" s="159">
        <v>1</v>
      </c>
    </row>
    <row r="21138" spans="3:4" x14ac:dyDescent="0.25">
      <c r="C21138" s="159" t="s">
        <v>37652</v>
      </c>
      <c r="D21138" s="159">
        <v>1</v>
      </c>
    </row>
    <row r="21139" spans="3:4" x14ac:dyDescent="0.25">
      <c r="C21139" s="159" t="s">
        <v>37653</v>
      </c>
      <c r="D21139" s="159">
        <v>1</v>
      </c>
    </row>
    <row r="21140" spans="3:4" x14ac:dyDescent="0.25">
      <c r="C21140" s="159" t="s">
        <v>37654</v>
      </c>
      <c r="D21140" s="159">
        <v>1</v>
      </c>
    </row>
    <row r="21141" spans="3:4" x14ac:dyDescent="0.25">
      <c r="C21141" s="159" t="s">
        <v>37655</v>
      </c>
      <c r="D21141" s="159">
        <v>1</v>
      </c>
    </row>
    <row r="21142" spans="3:4" x14ac:dyDescent="0.25">
      <c r="C21142" s="159" t="s">
        <v>37656</v>
      </c>
      <c r="D21142" s="159">
        <v>1</v>
      </c>
    </row>
    <row r="21143" spans="3:4" x14ac:dyDescent="0.25">
      <c r="C21143" s="159" t="s">
        <v>37657</v>
      </c>
      <c r="D21143" s="159">
        <v>1</v>
      </c>
    </row>
    <row r="21144" spans="3:4" x14ac:dyDescent="0.25">
      <c r="C21144" s="159" t="s">
        <v>37854</v>
      </c>
      <c r="D21144" s="159">
        <v>1</v>
      </c>
    </row>
    <row r="21145" spans="3:4" x14ac:dyDescent="0.25">
      <c r="C21145" s="159" t="s">
        <v>37855</v>
      </c>
      <c r="D21145" s="159">
        <v>1</v>
      </c>
    </row>
    <row r="21146" spans="3:4" x14ac:dyDescent="0.25">
      <c r="C21146" s="159" t="s">
        <v>37856</v>
      </c>
      <c r="D21146" s="159">
        <v>1</v>
      </c>
    </row>
    <row r="21147" spans="3:4" x14ac:dyDescent="0.25">
      <c r="C21147" s="159" t="s">
        <v>37857</v>
      </c>
      <c r="D21147" s="159">
        <v>1</v>
      </c>
    </row>
    <row r="21148" spans="3:4" x14ac:dyDescent="0.25">
      <c r="C21148" s="159" t="s">
        <v>37858</v>
      </c>
      <c r="D21148" s="159">
        <v>1</v>
      </c>
    </row>
    <row r="21149" spans="3:4" x14ac:dyDescent="0.25">
      <c r="C21149" s="159" t="s">
        <v>37859</v>
      </c>
      <c r="D21149" s="159">
        <v>1</v>
      </c>
    </row>
    <row r="21150" spans="3:4" x14ac:dyDescent="0.25">
      <c r="C21150" s="159" t="s">
        <v>37860</v>
      </c>
      <c r="D21150" s="159">
        <v>1</v>
      </c>
    </row>
    <row r="21151" spans="3:4" x14ac:dyDescent="0.25">
      <c r="C21151" s="159" t="s">
        <v>37861</v>
      </c>
      <c r="D21151" s="159">
        <v>1</v>
      </c>
    </row>
    <row r="21152" spans="3:4" x14ac:dyDescent="0.25">
      <c r="C21152" s="159" t="s">
        <v>37862</v>
      </c>
      <c r="D21152" s="159">
        <v>1</v>
      </c>
    </row>
    <row r="21153" spans="3:4" x14ac:dyDescent="0.25">
      <c r="C21153" s="159" t="s">
        <v>37863</v>
      </c>
      <c r="D21153" s="159">
        <v>1</v>
      </c>
    </row>
    <row r="21154" spans="3:4" x14ac:dyDescent="0.25">
      <c r="C21154" s="159" t="s">
        <v>37864</v>
      </c>
      <c r="D21154" s="159">
        <v>1</v>
      </c>
    </row>
    <row r="21155" spans="3:4" x14ac:dyDescent="0.25">
      <c r="C21155" s="159" t="s">
        <v>37865</v>
      </c>
      <c r="D21155" s="159">
        <v>1</v>
      </c>
    </row>
    <row r="21156" spans="3:4" x14ac:dyDescent="0.25">
      <c r="C21156" s="159" t="s">
        <v>37867</v>
      </c>
      <c r="D21156" s="159">
        <v>1</v>
      </c>
    </row>
    <row r="21157" spans="3:4" x14ac:dyDescent="0.25">
      <c r="C21157" s="159" t="s">
        <v>37868</v>
      </c>
      <c r="D21157" s="159">
        <v>1</v>
      </c>
    </row>
    <row r="21158" spans="3:4" x14ac:dyDescent="0.25">
      <c r="C21158" s="159" t="s">
        <v>37869</v>
      </c>
      <c r="D21158" s="159">
        <v>1</v>
      </c>
    </row>
    <row r="21159" spans="3:4" x14ac:dyDescent="0.25">
      <c r="C21159" s="159" t="s">
        <v>37870</v>
      </c>
      <c r="D21159" s="159">
        <v>1</v>
      </c>
    </row>
    <row r="21160" spans="3:4" x14ac:dyDescent="0.25">
      <c r="C21160" s="159" t="s">
        <v>37871</v>
      </c>
      <c r="D21160" s="159">
        <v>1</v>
      </c>
    </row>
    <row r="21161" spans="3:4" x14ac:dyDescent="0.25">
      <c r="C21161" s="159" t="s">
        <v>37872</v>
      </c>
      <c r="D21161" s="159">
        <v>1</v>
      </c>
    </row>
    <row r="21162" spans="3:4" x14ac:dyDescent="0.25">
      <c r="C21162" s="159" t="s">
        <v>37873</v>
      </c>
      <c r="D21162" s="159">
        <v>1</v>
      </c>
    </row>
    <row r="21163" spans="3:4" x14ac:dyDescent="0.25">
      <c r="C21163" s="159" t="s">
        <v>37874</v>
      </c>
      <c r="D21163" s="159">
        <v>1</v>
      </c>
    </row>
    <row r="21164" spans="3:4" x14ac:dyDescent="0.25">
      <c r="C21164" s="159" t="s">
        <v>37875</v>
      </c>
      <c r="D21164" s="159">
        <v>1</v>
      </c>
    </row>
    <row r="21165" spans="3:4" x14ac:dyDescent="0.25">
      <c r="C21165" s="159" t="s">
        <v>37876</v>
      </c>
      <c r="D21165" s="159">
        <v>1</v>
      </c>
    </row>
    <row r="21166" spans="3:4" x14ac:dyDescent="0.25">
      <c r="C21166" s="159" t="s">
        <v>37877</v>
      </c>
      <c r="D21166" s="159">
        <v>1</v>
      </c>
    </row>
    <row r="21167" spans="3:4" x14ac:dyDescent="0.25">
      <c r="C21167" s="159" t="s">
        <v>37878</v>
      </c>
      <c r="D21167" s="159">
        <v>1</v>
      </c>
    </row>
    <row r="21168" spans="3:4" x14ac:dyDescent="0.25">
      <c r="C21168" s="159" t="s">
        <v>37879</v>
      </c>
      <c r="D21168" s="159">
        <v>1</v>
      </c>
    </row>
    <row r="21169" spans="3:4" x14ac:dyDescent="0.25">
      <c r="C21169" s="159" t="s">
        <v>37880</v>
      </c>
      <c r="D21169" s="159">
        <v>1</v>
      </c>
    </row>
    <row r="21170" spans="3:4" x14ac:dyDescent="0.25">
      <c r="C21170" s="159" t="s">
        <v>37881</v>
      </c>
      <c r="D21170" s="159">
        <v>1</v>
      </c>
    </row>
    <row r="21171" spans="3:4" x14ac:dyDescent="0.25">
      <c r="C21171" s="159" t="s">
        <v>37882</v>
      </c>
      <c r="D21171" s="159">
        <v>1</v>
      </c>
    </row>
    <row r="21172" spans="3:4" x14ac:dyDescent="0.25">
      <c r="C21172" s="159" t="s">
        <v>37883</v>
      </c>
      <c r="D21172" s="159">
        <v>1</v>
      </c>
    </row>
    <row r="21173" spans="3:4" x14ac:dyDescent="0.25">
      <c r="C21173" s="159" t="s">
        <v>37884</v>
      </c>
      <c r="D21173" s="159">
        <v>1</v>
      </c>
    </row>
    <row r="21174" spans="3:4" x14ac:dyDescent="0.25">
      <c r="C21174" s="159" t="s">
        <v>37885</v>
      </c>
      <c r="D21174" s="159">
        <v>1</v>
      </c>
    </row>
    <row r="21175" spans="3:4" x14ac:dyDescent="0.25">
      <c r="C21175" s="159" t="s">
        <v>37886</v>
      </c>
      <c r="D21175" s="159">
        <v>1</v>
      </c>
    </row>
    <row r="21176" spans="3:4" x14ac:dyDescent="0.25">
      <c r="C21176" s="159" t="s">
        <v>37887</v>
      </c>
      <c r="D21176" s="159">
        <v>1</v>
      </c>
    </row>
    <row r="21177" spans="3:4" x14ac:dyDescent="0.25">
      <c r="C21177" s="159" t="s">
        <v>37888</v>
      </c>
      <c r="D21177" s="159">
        <v>1</v>
      </c>
    </row>
    <row r="21178" spans="3:4" x14ac:dyDescent="0.25">
      <c r="C21178" s="159" t="s">
        <v>37889</v>
      </c>
      <c r="D21178" s="159">
        <v>1</v>
      </c>
    </row>
    <row r="21179" spans="3:4" x14ac:dyDescent="0.25">
      <c r="C21179" s="159" t="s">
        <v>37890</v>
      </c>
      <c r="D21179" s="159">
        <v>1</v>
      </c>
    </row>
    <row r="21180" spans="3:4" x14ac:dyDescent="0.25">
      <c r="C21180" s="159" t="s">
        <v>37891</v>
      </c>
      <c r="D21180" s="159">
        <v>1</v>
      </c>
    </row>
    <row r="21181" spans="3:4" x14ac:dyDescent="0.25">
      <c r="C21181" s="159" t="s">
        <v>37892</v>
      </c>
      <c r="D21181" s="159">
        <v>1</v>
      </c>
    </row>
    <row r="21182" spans="3:4" x14ac:dyDescent="0.25">
      <c r="C21182" s="159" t="s">
        <v>37893</v>
      </c>
      <c r="D21182" s="159">
        <v>1</v>
      </c>
    </row>
    <row r="21183" spans="3:4" x14ac:dyDescent="0.25">
      <c r="C21183" s="159" t="s">
        <v>37894</v>
      </c>
      <c r="D21183" s="159">
        <v>1</v>
      </c>
    </row>
    <row r="21184" spans="3:4" x14ac:dyDescent="0.25">
      <c r="C21184" s="159" t="s">
        <v>37895</v>
      </c>
      <c r="D21184" s="159">
        <v>1</v>
      </c>
    </row>
    <row r="21185" spans="3:4" x14ac:dyDescent="0.25">
      <c r="C21185" s="159" t="s">
        <v>37896</v>
      </c>
      <c r="D21185" s="159">
        <v>1</v>
      </c>
    </row>
    <row r="21186" spans="3:4" x14ac:dyDescent="0.25">
      <c r="C21186" s="159" t="s">
        <v>37897</v>
      </c>
      <c r="D21186" s="159">
        <v>1</v>
      </c>
    </row>
    <row r="21187" spans="3:4" x14ac:dyDescent="0.25">
      <c r="C21187" s="159" t="s">
        <v>37898</v>
      </c>
      <c r="D21187" s="159">
        <v>1</v>
      </c>
    </row>
    <row r="21188" spans="3:4" x14ac:dyDescent="0.25">
      <c r="C21188" s="159" t="s">
        <v>37899</v>
      </c>
      <c r="D21188" s="159">
        <v>1</v>
      </c>
    </row>
    <row r="21189" spans="3:4" x14ac:dyDescent="0.25">
      <c r="C21189" s="159" t="s">
        <v>37900</v>
      </c>
      <c r="D21189" s="159">
        <v>1</v>
      </c>
    </row>
    <row r="21190" spans="3:4" x14ac:dyDescent="0.25">
      <c r="C21190" s="159" t="s">
        <v>37901</v>
      </c>
      <c r="D21190" s="159">
        <v>1</v>
      </c>
    </row>
    <row r="21191" spans="3:4" x14ac:dyDescent="0.25">
      <c r="C21191" s="159" t="s">
        <v>37902</v>
      </c>
      <c r="D21191" s="159">
        <v>1</v>
      </c>
    </row>
    <row r="21192" spans="3:4" x14ac:dyDescent="0.25">
      <c r="C21192" s="159" t="s">
        <v>37903</v>
      </c>
      <c r="D21192" s="159">
        <v>1</v>
      </c>
    </row>
    <row r="21193" spans="3:4" x14ac:dyDescent="0.25">
      <c r="C21193" s="159" t="s">
        <v>37904</v>
      </c>
      <c r="D21193" s="159">
        <v>1</v>
      </c>
    </row>
    <row r="21194" spans="3:4" x14ac:dyDescent="0.25">
      <c r="C21194" s="159" t="s">
        <v>37905</v>
      </c>
      <c r="D21194" s="159">
        <v>1</v>
      </c>
    </row>
    <row r="21195" spans="3:4" x14ac:dyDescent="0.25">
      <c r="C21195" s="159" t="s">
        <v>37906</v>
      </c>
      <c r="D21195" s="159">
        <v>1</v>
      </c>
    </row>
    <row r="21196" spans="3:4" x14ac:dyDescent="0.25">
      <c r="C21196" s="159" t="s">
        <v>37907</v>
      </c>
      <c r="D21196" s="159">
        <v>1</v>
      </c>
    </row>
    <row r="21197" spans="3:4" x14ac:dyDescent="0.25">
      <c r="C21197" s="159" t="s">
        <v>37908</v>
      </c>
      <c r="D21197" s="159">
        <v>1</v>
      </c>
    </row>
    <row r="21198" spans="3:4" x14ac:dyDescent="0.25">
      <c r="C21198" s="159" t="s">
        <v>37909</v>
      </c>
      <c r="D21198" s="159">
        <v>1</v>
      </c>
    </row>
    <row r="21199" spans="3:4" x14ac:dyDescent="0.25">
      <c r="C21199" s="159" t="s">
        <v>37910</v>
      </c>
      <c r="D21199" s="159">
        <v>1</v>
      </c>
    </row>
    <row r="21200" spans="3:4" x14ac:dyDescent="0.25">
      <c r="C21200" s="159" t="s">
        <v>37911</v>
      </c>
      <c r="D21200" s="159">
        <v>1</v>
      </c>
    </row>
    <row r="21201" spans="3:4" x14ac:dyDescent="0.25">
      <c r="C21201" s="159" t="s">
        <v>37912</v>
      </c>
      <c r="D21201" s="159">
        <v>1</v>
      </c>
    </row>
    <row r="21202" spans="3:4" x14ac:dyDescent="0.25">
      <c r="C21202" s="159" t="s">
        <v>37913</v>
      </c>
      <c r="D21202" s="159">
        <v>1</v>
      </c>
    </row>
    <row r="21203" spans="3:4" x14ac:dyDescent="0.25">
      <c r="C21203" s="159" t="s">
        <v>37914</v>
      </c>
      <c r="D21203" s="159">
        <v>1</v>
      </c>
    </row>
    <row r="21204" spans="3:4" x14ac:dyDescent="0.25">
      <c r="C21204" s="159" t="s">
        <v>37915</v>
      </c>
      <c r="D21204" s="159">
        <v>1</v>
      </c>
    </row>
    <row r="21205" spans="3:4" x14ac:dyDescent="0.25">
      <c r="C21205" s="159" t="s">
        <v>37916</v>
      </c>
      <c r="D21205" s="159">
        <v>1</v>
      </c>
    </row>
    <row r="21206" spans="3:4" x14ac:dyDescent="0.25">
      <c r="C21206" s="159" t="s">
        <v>37917</v>
      </c>
      <c r="D21206" s="159">
        <v>1</v>
      </c>
    </row>
    <row r="21207" spans="3:4" x14ac:dyDescent="0.25">
      <c r="C21207" s="159" t="s">
        <v>37918</v>
      </c>
      <c r="D21207" s="159">
        <v>1</v>
      </c>
    </row>
    <row r="21208" spans="3:4" x14ac:dyDescent="0.25">
      <c r="C21208" s="159" t="s">
        <v>37919</v>
      </c>
      <c r="D21208" s="159">
        <v>1</v>
      </c>
    </row>
    <row r="21209" spans="3:4" x14ac:dyDescent="0.25">
      <c r="C21209" s="159" t="s">
        <v>37920</v>
      </c>
      <c r="D21209" s="159">
        <v>1</v>
      </c>
    </row>
    <row r="21210" spans="3:4" x14ac:dyDescent="0.25">
      <c r="C21210" s="159" t="s">
        <v>37921</v>
      </c>
      <c r="D21210" s="159">
        <v>1</v>
      </c>
    </row>
    <row r="21211" spans="3:4" x14ac:dyDescent="0.25">
      <c r="C21211" s="159" t="s">
        <v>37922</v>
      </c>
      <c r="D21211" s="159">
        <v>1</v>
      </c>
    </row>
    <row r="21212" spans="3:4" x14ac:dyDescent="0.25">
      <c r="C21212" s="159" t="s">
        <v>37923</v>
      </c>
      <c r="D21212" s="159">
        <v>1</v>
      </c>
    </row>
    <row r="21213" spans="3:4" x14ac:dyDescent="0.25">
      <c r="C21213" s="159" t="s">
        <v>37924</v>
      </c>
      <c r="D21213" s="159">
        <v>1</v>
      </c>
    </row>
    <row r="21214" spans="3:4" x14ac:dyDescent="0.25">
      <c r="C21214" s="159" t="s">
        <v>37925</v>
      </c>
      <c r="D21214" s="159">
        <v>1</v>
      </c>
    </row>
    <row r="21215" spans="3:4" x14ac:dyDescent="0.25">
      <c r="C21215" s="159" t="s">
        <v>37926</v>
      </c>
      <c r="D21215" s="159">
        <v>1</v>
      </c>
    </row>
    <row r="21216" spans="3:4" x14ac:dyDescent="0.25">
      <c r="C21216" s="159" t="s">
        <v>37927</v>
      </c>
      <c r="D21216" s="159">
        <v>1</v>
      </c>
    </row>
    <row r="21217" spans="3:4" x14ac:dyDescent="0.25">
      <c r="C21217" s="159" t="s">
        <v>37928</v>
      </c>
      <c r="D21217" s="159">
        <v>1</v>
      </c>
    </row>
    <row r="21218" spans="3:4" x14ac:dyDescent="0.25">
      <c r="C21218" s="159" t="s">
        <v>37929</v>
      </c>
      <c r="D21218" s="159">
        <v>1</v>
      </c>
    </row>
    <row r="21219" spans="3:4" x14ac:dyDescent="0.25">
      <c r="C21219" s="159" t="s">
        <v>37930</v>
      </c>
      <c r="D21219" s="159">
        <v>1</v>
      </c>
    </row>
    <row r="21220" spans="3:4" x14ac:dyDescent="0.25">
      <c r="C21220" s="159" t="s">
        <v>37931</v>
      </c>
      <c r="D21220" s="159">
        <v>1</v>
      </c>
    </row>
    <row r="21221" spans="3:4" x14ac:dyDescent="0.25">
      <c r="C21221" s="159" t="s">
        <v>37932</v>
      </c>
      <c r="D21221" s="159">
        <v>1</v>
      </c>
    </row>
    <row r="21222" spans="3:4" x14ac:dyDescent="0.25">
      <c r="C21222" s="159" t="s">
        <v>37933</v>
      </c>
      <c r="D21222" s="159">
        <v>1</v>
      </c>
    </row>
    <row r="21223" spans="3:4" x14ac:dyDescent="0.25">
      <c r="C21223" s="159" t="s">
        <v>38278</v>
      </c>
      <c r="D21223" s="159">
        <v>1</v>
      </c>
    </row>
    <row r="21224" spans="3:4" x14ac:dyDescent="0.25">
      <c r="C21224" s="159" t="s">
        <v>38279</v>
      </c>
      <c r="D21224" s="159">
        <v>1</v>
      </c>
    </row>
    <row r="21225" spans="3:4" x14ac:dyDescent="0.25">
      <c r="C21225" s="159" t="s">
        <v>38280</v>
      </c>
      <c r="D21225" s="159">
        <v>1</v>
      </c>
    </row>
    <row r="21226" spans="3:4" x14ac:dyDescent="0.25">
      <c r="C21226" s="159" t="s">
        <v>37985</v>
      </c>
      <c r="D21226" s="159">
        <v>1</v>
      </c>
    </row>
    <row r="21227" spans="3:4" x14ac:dyDescent="0.25">
      <c r="C21227" s="159" t="s">
        <v>37986</v>
      </c>
      <c r="D21227" s="159">
        <v>1</v>
      </c>
    </row>
    <row r="21228" spans="3:4" x14ac:dyDescent="0.25">
      <c r="C21228" s="159" t="s">
        <v>37987</v>
      </c>
      <c r="D21228" s="159">
        <v>1</v>
      </c>
    </row>
    <row r="21229" spans="3:4" x14ac:dyDescent="0.25">
      <c r="C21229" s="159" t="s">
        <v>37988</v>
      </c>
      <c r="D21229" s="159">
        <v>1</v>
      </c>
    </row>
    <row r="21230" spans="3:4" x14ac:dyDescent="0.25">
      <c r="C21230" s="159" t="s">
        <v>37989</v>
      </c>
      <c r="D21230" s="159">
        <v>1</v>
      </c>
    </row>
    <row r="21231" spans="3:4" x14ac:dyDescent="0.25">
      <c r="C21231" s="159" t="s">
        <v>37990</v>
      </c>
      <c r="D21231" s="159">
        <v>1</v>
      </c>
    </row>
    <row r="21232" spans="3:4" x14ac:dyDescent="0.25">
      <c r="C21232" s="159" t="s">
        <v>37991</v>
      </c>
      <c r="D21232" s="159">
        <v>1</v>
      </c>
    </row>
    <row r="21233" spans="3:4" x14ac:dyDescent="0.25">
      <c r="C21233" s="159" t="s">
        <v>37992</v>
      </c>
      <c r="D21233" s="159">
        <v>1</v>
      </c>
    </row>
    <row r="21234" spans="3:4" x14ac:dyDescent="0.25">
      <c r="C21234" s="159" t="s">
        <v>37993</v>
      </c>
      <c r="D21234" s="159">
        <v>1</v>
      </c>
    </row>
    <row r="21235" spans="3:4" x14ac:dyDescent="0.25">
      <c r="C21235" s="159" t="s">
        <v>37994</v>
      </c>
      <c r="D21235" s="159">
        <v>1</v>
      </c>
    </row>
    <row r="21236" spans="3:4" x14ac:dyDescent="0.25">
      <c r="C21236" s="159" t="s">
        <v>37995</v>
      </c>
      <c r="D21236" s="159">
        <v>1</v>
      </c>
    </row>
    <row r="21237" spans="3:4" x14ac:dyDescent="0.25">
      <c r="C21237" s="159" t="s">
        <v>37996</v>
      </c>
      <c r="D21237" s="159">
        <v>1</v>
      </c>
    </row>
    <row r="21238" spans="3:4" x14ac:dyDescent="0.25">
      <c r="C21238" s="159" t="s">
        <v>37997</v>
      </c>
      <c r="D21238" s="159">
        <v>1</v>
      </c>
    </row>
    <row r="21239" spans="3:4" x14ac:dyDescent="0.25">
      <c r="C21239" s="159" t="s">
        <v>37998</v>
      </c>
      <c r="D21239" s="159">
        <v>1</v>
      </c>
    </row>
    <row r="21240" spans="3:4" x14ac:dyDescent="0.25">
      <c r="C21240" s="159" t="s">
        <v>37999</v>
      </c>
      <c r="D21240" s="159">
        <v>1</v>
      </c>
    </row>
    <row r="21241" spans="3:4" x14ac:dyDescent="0.25">
      <c r="C21241" s="159" t="s">
        <v>38000</v>
      </c>
      <c r="D21241" s="159">
        <v>1</v>
      </c>
    </row>
    <row r="21242" spans="3:4" x14ac:dyDescent="0.25">
      <c r="C21242" s="159" t="s">
        <v>38001</v>
      </c>
      <c r="D21242" s="159">
        <v>1</v>
      </c>
    </row>
    <row r="21243" spans="3:4" x14ac:dyDescent="0.25">
      <c r="C21243" s="159" t="s">
        <v>38002</v>
      </c>
      <c r="D21243" s="159">
        <v>1</v>
      </c>
    </row>
    <row r="21244" spans="3:4" x14ac:dyDescent="0.25">
      <c r="C21244" s="159" t="s">
        <v>37848</v>
      </c>
      <c r="D21244" s="159">
        <v>1</v>
      </c>
    </row>
    <row r="21245" spans="3:4" x14ac:dyDescent="0.25">
      <c r="C21245" s="159" t="s">
        <v>37849</v>
      </c>
      <c r="D21245" s="159">
        <v>1</v>
      </c>
    </row>
    <row r="21246" spans="3:4" x14ac:dyDescent="0.25">
      <c r="C21246" s="159" t="s">
        <v>37850</v>
      </c>
      <c r="D21246" s="159">
        <v>1</v>
      </c>
    </row>
    <row r="21247" spans="3:4" x14ac:dyDescent="0.25">
      <c r="C21247" s="159" t="s">
        <v>37851</v>
      </c>
      <c r="D21247" s="159">
        <v>1</v>
      </c>
    </row>
    <row r="21248" spans="3:4" x14ac:dyDescent="0.25">
      <c r="C21248" s="159" t="s">
        <v>37852</v>
      </c>
      <c r="D21248" s="159">
        <v>1</v>
      </c>
    </row>
    <row r="21249" spans="3:4" x14ac:dyDescent="0.25">
      <c r="C21249" s="159" t="s">
        <v>37853</v>
      </c>
      <c r="D21249" s="159">
        <v>1</v>
      </c>
    </row>
    <row r="21250" spans="3:4" x14ac:dyDescent="0.25">
      <c r="C21250" s="159" t="s">
        <v>38243</v>
      </c>
      <c r="D21250" s="159">
        <v>1</v>
      </c>
    </row>
    <row r="21251" spans="3:4" x14ac:dyDescent="0.25">
      <c r="C21251" s="159" t="s">
        <v>38244</v>
      </c>
      <c r="D21251" s="159">
        <v>1</v>
      </c>
    </row>
    <row r="21252" spans="3:4" x14ac:dyDescent="0.25">
      <c r="C21252" s="159" t="s">
        <v>38245</v>
      </c>
      <c r="D21252" s="159">
        <v>1</v>
      </c>
    </row>
    <row r="21253" spans="3:4" x14ac:dyDescent="0.25">
      <c r="C21253" s="159" t="s">
        <v>38246</v>
      </c>
      <c r="D21253" s="159">
        <v>1</v>
      </c>
    </row>
    <row r="21254" spans="3:4" x14ac:dyDescent="0.25">
      <c r="C21254" s="159" t="s">
        <v>38247</v>
      </c>
      <c r="D21254" s="159">
        <v>1</v>
      </c>
    </row>
    <row r="21255" spans="3:4" x14ac:dyDescent="0.25">
      <c r="C21255" s="159" t="s">
        <v>38248</v>
      </c>
      <c r="D21255" s="159">
        <v>1</v>
      </c>
    </row>
    <row r="21256" spans="3:4" x14ac:dyDescent="0.25">
      <c r="C21256" s="159" t="s">
        <v>38249</v>
      </c>
      <c r="D21256" s="159">
        <v>1</v>
      </c>
    </row>
    <row r="21257" spans="3:4" x14ac:dyDescent="0.25">
      <c r="C21257" s="159" t="s">
        <v>37866</v>
      </c>
      <c r="D21257" s="159">
        <v>1</v>
      </c>
    </row>
    <row r="21258" spans="3:4" x14ac:dyDescent="0.25">
      <c r="C21258" s="159" t="s">
        <v>37934</v>
      </c>
      <c r="D21258" s="159">
        <v>1</v>
      </c>
    </row>
    <row r="21259" spans="3:4" x14ac:dyDescent="0.25">
      <c r="C21259" s="159" t="s">
        <v>37935</v>
      </c>
      <c r="D21259" s="159">
        <v>1</v>
      </c>
    </row>
    <row r="21260" spans="3:4" x14ac:dyDescent="0.25">
      <c r="C21260" s="159" t="s">
        <v>37936</v>
      </c>
      <c r="D21260" s="159">
        <v>1</v>
      </c>
    </row>
    <row r="21261" spans="3:4" x14ac:dyDescent="0.25">
      <c r="C21261" s="159" t="s">
        <v>37937</v>
      </c>
      <c r="D21261" s="159">
        <v>1</v>
      </c>
    </row>
    <row r="21262" spans="3:4" x14ac:dyDescent="0.25">
      <c r="C21262" s="159" t="s">
        <v>37938</v>
      </c>
      <c r="D21262" s="159">
        <v>1</v>
      </c>
    </row>
    <row r="21263" spans="3:4" x14ac:dyDescent="0.25">
      <c r="C21263" s="159" t="s">
        <v>37939</v>
      </c>
      <c r="D21263" s="159">
        <v>1</v>
      </c>
    </row>
    <row r="21264" spans="3:4" x14ac:dyDescent="0.25">
      <c r="C21264" s="159" t="s">
        <v>37940</v>
      </c>
      <c r="D21264" s="159">
        <v>1</v>
      </c>
    </row>
    <row r="21265" spans="3:4" x14ac:dyDescent="0.25">
      <c r="C21265" s="159" t="s">
        <v>37941</v>
      </c>
      <c r="D21265" s="159">
        <v>1</v>
      </c>
    </row>
    <row r="21266" spans="3:4" x14ac:dyDescent="0.25">
      <c r="C21266" s="159" t="s">
        <v>37942</v>
      </c>
      <c r="D21266" s="159">
        <v>1</v>
      </c>
    </row>
    <row r="21267" spans="3:4" x14ac:dyDescent="0.25">
      <c r="C21267" s="159" t="s">
        <v>37943</v>
      </c>
      <c r="D21267" s="159">
        <v>1</v>
      </c>
    </row>
    <row r="21268" spans="3:4" x14ac:dyDescent="0.25">
      <c r="C21268" s="159" t="s">
        <v>37944</v>
      </c>
      <c r="D21268" s="159">
        <v>1</v>
      </c>
    </row>
    <row r="21269" spans="3:4" x14ac:dyDescent="0.25">
      <c r="C21269" s="159" t="s">
        <v>37945</v>
      </c>
      <c r="D21269" s="159">
        <v>1</v>
      </c>
    </row>
    <row r="21270" spans="3:4" x14ac:dyDescent="0.25">
      <c r="C21270" s="159" t="s">
        <v>37946</v>
      </c>
      <c r="D21270" s="159">
        <v>1</v>
      </c>
    </row>
    <row r="21271" spans="3:4" x14ac:dyDescent="0.25">
      <c r="C21271" s="159" t="s">
        <v>37947</v>
      </c>
      <c r="D21271" s="159">
        <v>1</v>
      </c>
    </row>
    <row r="21272" spans="3:4" x14ac:dyDescent="0.25">
      <c r="C21272" s="159" t="s">
        <v>37948</v>
      </c>
      <c r="D21272" s="159">
        <v>1</v>
      </c>
    </row>
    <row r="21273" spans="3:4" x14ac:dyDescent="0.25">
      <c r="C21273" s="159" t="s">
        <v>37949</v>
      </c>
      <c r="D21273" s="159">
        <v>1</v>
      </c>
    </row>
    <row r="21274" spans="3:4" x14ac:dyDescent="0.25">
      <c r="C21274" s="159" t="s">
        <v>37950</v>
      </c>
      <c r="D21274" s="159">
        <v>1</v>
      </c>
    </row>
    <row r="21275" spans="3:4" x14ac:dyDescent="0.25">
      <c r="C21275" s="159" t="s">
        <v>37951</v>
      </c>
      <c r="D21275" s="159">
        <v>1</v>
      </c>
    </row>
    <row r="21276" spans="3:4" x14ac:dyDescent="0.25">
      <c r="C21276" s="159" t="s">
        <v>37952</v>
      </c>
      <c r="D21276" s="159">
        <v>1</v>
      </c>
    </row>
    <row r="21277" spans="3:4" x14ac:dyDescent="0.25">
      <c r="C21277" s="159" t="s">
        <v>37953</v>
      </c>
      <c r="D21277" s="159">
        <v>1</v>
      </c>
    </row>
    <row r="21278" spans="3:4" x14ac:dyDescent="0.25">
      <c r="C21278" s="159" t="s">
        <v>37954</v>
      </c>
      <c r="D21278" s="159">
        <v>1</v>
      </c>
    </row>
    <row r="21279" spans="3:4" x14ac:dyDescent="0.25">
      <c r="C21279" s="159" t="s">
        <v>37955</v>
      </c>
      <c r="D21279" s="159">
        <v>1</v>
      </c>
    </row>
    <row r="21280" spans="3:4" x14ac:dyDescent="0.25">
      <c r="C21280" s="159" t="s">
        <v>37956</v>
      </c>
      <c r="D21280" s="159">
        <v>1</v>
      </c>
    </row>
    <row r="21281" spans="3:4" x14ac:dyDescent="0.25">
      <c r="C21281" s="159" t="s">
        <v>37957</v>
      </c>
      <c r="D21281" s="159">
        <v>1</v>
      </c>
    </row>
    <row r="21282" spans="3:4" x14ac:dyDescent="0.25">
      <c r="C21282" s="159" t="s">
        <v>37958</v>
      </c>
      <c r="D21282" s="159">
        <v>1</v>
      </c>
    </row>
    <row r="21283" spans="3:4" x14ac:dyDescent="0.25">
      <c r="C21283" s="159" t="s">
        <v>37959</v>
      </c>
      <c r="D21283" s="159">
        <v>1</v>
      </c>
    </row>
    <row r="21284" spans="3:4" x14ac:dyDescent="0.25">
      <c r="C21284" s="159" t="s">
        <v>37960</v>
      </c>
      <c r="D21284" s="159">
        <v>1</v>
      </c>
    </row>
    <row r="21285" spans="3:4" x14ac:dyDescent="0.25">
      <c r="C21285" s="159" t="s">
        <v>37961</v>
      </c>
      <c r="D21285" s="159">
        <v>1</v>
      </c>
    </row>
    <row r="21286" spans="3:4" x14ac:dyDescent="0.25">
      <c r="C21286" s="159" t="s">
        <v>37962</v>
      </c>
      <c r="D21286" s="159">
        <v>1</v>
      </c>
    </row>
    <row r="21287" spans="3:4" x14ac:dyDescent="0.25">
      <c r="C21287" s="159" t="s">
        <v>37963</v>
      </c>
      <c r="D21287" s="159">
        <v>1</v>
      </c>
    </row>
    <row r="21288" spans="3:4" x14ac:dyDescent="0.25">
      <c r="C21288" s="159" t="s">
        <v>37964</v>
      </c>
      <c r="D21288" s="159">
        <v>1</v>
      </c>
    </row>
    <row r="21289" spans="3:4" x14ac:dyDescent="0.25">
      <c r="C21289" s="159" t="s">
        <v>37965</v>
      </c>
      <c r="D21289" s="159">
        <v>1</v>
      </c>
    </row>
    <row r="21290" spans="3:4" x14ac:dyDescent="0.25">
      <c r="C21290" s="159" t="s">
        <v>37966</v>
      </c>
      <c r="D21290" s="159">
        <v>1</v>
      </c>
    </row>
    <row r="21291" spans="3:4" x14ac:dyDescent="0.25">
      <c r="C21291" s="159" t="s">
        <v>37967</v>
      </c>
      <c r="D21291" s="159">
        <v>1</v>
      </c>
    </row>
    <row r="21292" spans="3:4" x14ac:dyDescent="0.25">
      <c r="C21292" s="159" t="s">
        <v>37968</v>
      </c>
      <c r="D21292" s="159">
        <v>1</v>
      </c>
    </row>
    <row r="21293" spans="3:4" x14ac:dyDescent="0.25">
      <c r="C21293" s="159" t="s">
        <v>37969</v>
      </c>
      <c r="D21293" s="159">
        <v>1</v>
      </c>
    </row>
    <row r="21294" spans="3:4" x14ac:dyDescent="0.25">
      <c r="C21294" s="159" t="s">
        <v>37970</v>
      </c>
      <c r="D21294" s="159">
        <v>1</v>
      </c>
    </row>
    <row r="21295" spans="3:4" x14ac:dyDescent="0.25">
      <c r="C21295" s="159" t="s">
        <v>37971</v>
      </c>
      <c r="D21295" s="159">
        <v>1</v>
      </c>
    </row>
    <row r="21296" spans="3:4" x14ac:dyDescent="0.25">
      <c r="C21296" s="159" t="s">
        <v>37972</v>
      </c>
      <c r="D21296" s="159">
        <v>1</v>
      </c>
    </row>
    <row r="21297" spans="3:4" x14ac:dyDescent="0.25">
      <c r="C21297" s="159" t="s">
        <v>37973</v>
      </c>
      <c r="D21297" s="159">
        <v>1</v>
      </c>
    </row>
    <row r="21298" spans="3:4" x14ac:dyDescent="0.25">
      <c r="C21298" s="159" t="s">
        <v>37974</v>
      </c>
      <c r="D21298" s="159">
        <v>1</v>
      </c>
    </row>
    <row r="21299" spans="3:4" x14ac:dyDescent="0.25">
      <c r="C21299" s="159" t="s">
        <v>37975</v>
      </c>
      <c r="D21299" s="159">
        <v>1</v>
      </c>
    </row>
    <row r="21300" spans="3:4" x14ac:dyDescent="0.25">
      <c r="C21300" s="159" t="s">
        <v>37976</v>
      </c>
      <c r="D21300" s="159">
        <v>1</v>
      </c>
    </row>
    <row r="21301" spans="3:4" x14ac:dyDescent="0.25">
      <c r="C21301" s="159" t="s">
        <v>37977</v>
      </c>
      <c r="D21301" s="159">
        <v>1</v>
      </c>
    </row>
    <row r="21302" spans="3:4" x14ac:dyDescent="0.25">
      <c r="C21302" s="159" t="s">
        <v>37978</v>
      </c>
      <c r="D21302" s="159">
        <v>1</v>
      </c>
    </row>
    <row r="21303" spans="3:4" x14ac:dyDescent="0.25">
      <c r="C21303" s="159" t="s">
        <v>37979</v>
      </c>
      <c r="D21303" s="159">
        <v>1</v>
      </c>
    </row>
    <row r="21304" spans="3:4" x14ac:dyDescent="0.25">
      <c r="C21304" s="159" t="s">
        <v>37980</v>
      </c>
      <c r="D21304" s="159">
        <v>1</v>
      </c>
    </row>
    <row r="21305" spans="3:4" x14ac:dyDescent="0.25">
      <c r="C21305" s="159" t="s">
        <v>37981</v>
      </c>
      <c r="D21305" s="159">
        <v>1</v>
      </c>
    </row>
    <row r="21306" spans="3:4" x14ac:dyDescent="0.25">
      <c r="C21306" s="159" t="s">
        <v>37982</v>
      </c>
      <c r="D21306" s="159">
        <v>1</v>
      </c>
    </row>
    <row r="21307" spans="3:4" x14ac:dyDescent="0.25">
      <c r="C21307" s="159" t="s">
        <v>37983</v>
      </c>
      <c r="D21307" s="159">
        <v>1</v>
      </c>
    </row>
    <row r="21308" spans="3:4" x14ac:dyDescent="0.25">
      <c r="C21308" s="159" t="s">
        <v>37984</v>
      </c>
      <c r="D21308" s="159">
        <v>1</v>
      </c>
    </row>
    <row r="21309" spans="3:4" x14ac:dyDescent="0.25">
      <c r="C21309" s="159" t="s">
        <v>38250</v>
      </c>
      <c r="D21309" s="159">
        <v>1</v>
      </c>
    </row>
    <row r="21310" spans="3:4" x14ac:dyDescent="0.25">
      <c r="C21310" s="159" t="s">
        <v>38251</v>
      </c>
      <c r="D21310" s="159">
        <v>1</v>
      </c>
    </row>
    <row r="21311" spans="3:4" x14ac:dyDescent="0.25">
      <c r="C21311" s="159" t="s">
        <v>38252</v>
      </c>
      <c r="D21311" s="159">
        <v>1</v>
      </c>
    </row>
    <row r="21312" spans="3:4" x14ac:dyDescent="0.25">
      <c r="C21312" s="159" t="s">
        <v>38253</v>
      </c>
      <c r="D21312" s="159">
        <v>1</v>
      </c>
    </row>
    <row r="21313" spans="3:4" x14ac:dyDescent="0.25">
      <c r="C21313" s="159" t="s">
        <v>38254</v>
      </c>
      <c r="D21313" s="159">
        <v>1</v>
      </c>
    </row>
    <row r="21314" spans="3:4" x14ac:dyDescent="0.25">
      <c r="C21314" s="159" t="s">
        <v>38255</v>
      </c>
      <c r="D21314" s="159">
        <v>1</v>
      </c>
    </row>
    <row r="21315" spans="3:4" x14ac:dyDescent="0.25">
      <c r="C21315" s="159" t="s">
        <v>38256</v>
      </c>
      <c r="D21315" s="159">
        <v>1</v>
      </c>
    </row>
    <row r="21316" spans="3:4" x14ac:dyDescent="0.25">
      <c r="C21316" s="159" t="s">
        <v>38257</v>
      </c>
      <c r="D21316" s="159">
        <v>1</v>
      </c>
    </row>
    <row r="21317" spans="3:4" x14ac:dyDescent="0.25">
      <c r="C21317" s="159" t="s">
        <v>38258</v>
      </c>
      <c r="D21317" s="159">
        <v>1</v>
      </c>
    </row>
    <row r="21318" spans="3:4" x14ac:dyDescent="0.25">
      <c r="C21318" s="159" t="s">
        <v>38259</v>
      </c>
      <c r="D21318" s="159">
        <v>1</v>
      </c>
    </row>
    <row r="21319" spans="3:4" x14ac:dyDescent="0.25">
      <c r="C21319" s="159" t="s">
        <v>38260</v>
      </c>
      <c r="D21319" s="159">
        <v>1</v>
      </c>
    </row>
    <row r="21320" spans="3:4" x14ac:dyDescent="0.25">
      <c r="C21320" s="159" t="s">
        <v>38261</v>
      </c>
      <c r="D21320" s="159">
        <v>1</v>
      </c>
    </row>
    <row r="21321" spans="3:4" x14ac:dyDescent="0.25">
      <c r="C21321" s="159" t="s">
        <v>38262</v>
      </c>
      <c r="D21321" s="159">
        <v>1</v>
      </c>
    </row>
    <row r="21322" spans="3:4" x14ac:dyDescent="0.25">
      <c r="C21322" s="159" t="s">
        <v>38263</v>
      </c>
      <c r="D21322" s="159">
        <v>1</v>
      </c>
    </row>
    <row r="21323" spans="3:4" x14ac:dyDescent="0.25">
      <c r="C21323" s="159" t="s">
        <v>38264</v>
      </c>
      <c r="D21323" s="159">
        <v>1</v>
      </c>
    </row>
    <row r="21324" spans="3:4" x14ac:dyDescent="0.25">
      <c r="C21324" s="159" t="s">
        <v>38265</v>
      </c>
      <c r="D21324" s="159">
        <v>1</v>
      </c>
    </row>
    <row r="21325" spans="3:4" x14ac:dyDescent="0.25">
      <c r="C21325" s="159" t="s">
        <v>38266</v>
      </c>
      <c r="D21325" s="159">
        <v>1</v>
      </c>
    </row>
    <row r="21326" spans="3:4" x14ac:dyDescent="0.25">
      <c r="C21326" s="159" t="s">
        <v>38267</v>
      </c>
      <c r="D21326" s="159">
        <v>1</v>
      </c>
    </row>
    <row r="21327" spans="3:4" x14ac:dyDescent="0.25">
      <c r="C21327" s="159" t="s">
        <v>38268</v>
      </c>
      <c r="D21327" s="159">
        <v>1</v>
      </c>
    </row>
    <row r="21328" spans="3:4" x14ac:dyDescent="0.25">
      <c r="C21328" s="159" t="s">
        <v>38269</v>
      </c>
      <c r="D21328" s="159">
        <v>1</v>
      </c>
    </row>
    <row r="21329" spans="3:4" x14ac:dyDescent="0.25">
      <c r="C21329" s="159" t="s">
        <v>38270</v>
      </c>
      <c r="D21329" s="159">
        <v>1</v>
      </c>
    </row>
    <row r="21330" spans="3:4" x14ac:dyDescent="0.25">
      <c r="C21330" s="159" t="s">
        <v>38271</v>
      </c>
      <c r="D21330" s="159">
        <v>1</v>
      </c>
    </row>
    <row r="21331" spans="3:4" x14ac:dyDescent="0.25">
      <c r="C21331" s="159" t="s">
        <v>38272</v>
      </c>
      <c r="D21331" s="159">
        <v>1</v>
      </c>
    </row>
    <row r="21332" spans="3:4" x14ac:dyDescent="0.25">
      <c r="C21332" s="159" t="s">
        <v>38273</v>
      </c>
      <c r="D21332" s="159">
        <v>1</v>
      </c>
    </row>
    <row r="21333" spans="3:4" x14ac:dyDescent="0.25">
      <c r="C21333" s="159" t="s">
        <v>38274</v>
      </c>
      <c r="D21333" s="159">
        <v>1</v>
      </c>
    </row>
    <row r="21334" spans="3:4" x14ac:dyDescent="0.25">
      <c r="C21334" s="159" t="s">
        <v>38275</v>
      </c>
      <c r="D21334" s="159">
        <v>1</v>
      </c>
    </row>
    <row r="21335" spans="3:4" x14ac:dyDescent="0.25">
      <c r="C21335" s="159" t="s">
        <v>38276</v>
      </c>
      <c r="D21335" s="159">
        <v>1</v>
      </c>
    </row>
    <row r="21336" spans="3:4" x14ac:dyDescent="0.25">
      <c r="C21336" s="159" t="s">
        <v>38277</v>
      </c>
      <c r="D21336" s="159">
        <v>1</v>
      </c>
    </row>
    <row r="21337" spans="3:4" x14ac:dyDescent="0.25">
      <c r="C21337" s="159" t="s">
        <v>38313</v>
      </c>
      <c r="D21337" s="159">
        <v>1</v>
      </c>
    </row>
    <row r="21338" spans="3:4" x14ac:dyDescent="0.25">
      <c r="C21338" s="159" t="s">
        <v>38314</v>
      </c>
      <c r="D21338" s="159">
        <v>1</v>
      </c>
    </row>
    <row r="21339" spans="3:4" x14ac:dyDescent="0.25">
      <c r="C21339" s="159" t="s">
        <v>38315</v>
      </c>
      <c r="D21339" s="159">
        <v>1</v>
      </c>
    </row>
    <row r="21340" spans="3:4" x14ac:dyDescent="0.25">
      <c r="C21340" s="159" t="s">
        <v>38316</v>
      </c>
      <c r="D21340" s="159">
        <v>1</v>
      </c>
    </row>
    <row r="21341" spans="3:4" x14ac:dyDescent="0.25">
      <c r="C21341" s="159" t="s">
        <v>38317</v>
      </c>
      <c r="D21341" s="159">
        <v>1</v>
      </c>
    </row>
    <row r="21342" spans="3:4" x14ac:dyDescent="0.25">
      <c r="C21342" s="159" t="s">
        <v>38318</v>
      </c>
      <c r="D21342" s="159">
        <v>1</v>
      </c>
    </row>
    <row r="21343" spans="3:4" x14ac:dyDescent="0.25">
      <c r="C21343" s="159" t="s">
        <v>38319</v>
      </c>
      <c r="D21343" s="159">
        <v>1</v>
      </c>
    </row>
    <row r="21344" spans="3:4" x14ac:dyDescent="0.25">
      <c r="C21344" s="159" t="s">
        <v>38320</v>
      </c>
      <c r="D21344" s="159">
        <v>1</v>
      </c>
    </row>
    <row r="21345" spans="3:4" x14ac:dyDescent="0.25">
      <c r="C21345" s="159" t="s">
        <v>38321</v>
      </c>
      <c r="D21345" s="159">
        <v>1</v>
      </c>
    </row>
    <row r="21346" spans="3:4" x14ac:dyDescent="0.25">
      <c r="C21346" s="159" t="s">
        <v>38322</v>
      </c>
      <c r="D21346" s="159">
        <v>1</v>
      </c>
    </row>
    <row r="21347" spans="3:4" x14ac:dyDescent="0.25">
      <c r="C21347" s="159" t="s">
        <v>38323</v>
      </c>
      <c r="D21347" s="159">
        <v>1</v>
      </c>
    </row>
    <row r="21348" spans="3:4" x14ac:dyDescent="0.25">
      <c r="C21348" s="159" t="s">
        <v>38324</v>
      </c>
      <c r="D21348" s="159">
        <v>1</v>
      </c>
    </row>
    <row r="21349" spans="3:4" x14ac:dyDescent="0.25">
      <c r="C21349" s="159" t="s">
        <v>38325</v>
      </c>
      <c r="D21349" s="159">
        <v>1</v>
      </c>
    </row>
    <row r="21350" spans="3:4" x14ac:dyDescent="0.25">
      <c r="C21350" s="159" t="s">
        <v>38326</v>
      </c>
      <c r="D21350" s="159">
        <v>1</v>
      </c>
    </row>
    <row r="21351" spans="3:4" x14ac:dyDescent="0.25">
      <c r="C21351" s="159" t="s">
        <v>38327</v>
      </c>
      <c r="D21351" s="159">
        <v>1</v>
      </c>
    </row>
    <row r="21352" spans="3:4" x14ac:dyDescent="0.25">
      <c r="C21352" s="159" t="s">
        <v>38328</v>
      </c>
      <c r="D21352" s="159">
        <v>1</v>
      </c>
    </row>
    <row r="21353" spans="3:4" x14ac:dyDescent="0.25">
      <c r="C21353" s="159" t="s">
        <v>38329</v>
      </c>
      <c r="D21353" s="159">
        <v>1</v>
      </c>
    </row>
    <row r="21354" spans="3:4" x14ac:dyDescent="0.25">
      <c r="C21354" s="159" t="s">
        <v>38330</v>
      </c>
      <c r="D21354" s="159">
        <v>1</v>
      </c>
    </row>
    <row r="21355" spans="3:4" x14ac:dyDescent="0.25">
      <c r="C21355" s="159" t="s">
        <v>38331</v>
      </c>
      <c r="D21355" s="159">
        <v>1</v>
      </c>
    </row>
    <row r="21356" spans="3:4" x14ac:dyDescent="0.25">
      <c r="C21356" s="159" t="s">
        <v>38332</v>
      </c>
      <c r="D21356" s="159">
        <v>1</v>
      </c>
    </row>
    <row r="21357" spans="3:4" x14ac:dyDescent="0.25">
      <c r="C21357" s="159" t="s">
        <v>38333</v>
      </c>
      <c r="D21357" s="159">
        <v>1</v>
      </c>
    </row>
    <row r="21358" spans="3:4" x14ac:dyDescent="0.25">
      <c r="C21358" s="159" t="s">
        <v>38334</v>
      </c>
      <c r="D21358" s="159">
        <v>1</v>
      </c>
    </row>
    <row r="21359" spans="3:4" x14ac:dyDescent="0.25">
      <c r="C21359" s="159" t="s">
        <v>38335</v>
      </c>
      <c r="D21359" s="159">
        <v>1</v>
      </c>
    </row>
    <row r="21360" spans="3:4" x14ac:dyDescent="0.25">
      <c r="C21360" s="159" t="s">
        <v>38336</v>
      </c>
      <c r="D21360" s="159">
        <v>1</v>
      </c>
    </row>
    <row r="21361" spans="3:4" x14ac:dyDescent="0.25">
      <c r="C21361" s="159" t="s">
        <v>38337</v>
      </c>
      <c r="D21361" s="159">
        <v>1</v>
      </c>
    </row>
    <row r="21362" spans="3:4" x14ac:dyDescent="0.25">
      <c r="C21362" s="159" t="s">
        <v>38338</v>
      </c>
      <c r="D21362" s="159">
        <v>1</v>
      </c>
    </row>
    <row r="21363" spans="3:4" x14ac:dyDescent="0.25">
      <c r="C21363" s="159" t="s">
        <v>38339</v>
      </c>
      <c r="D21363" s="159">
        <v>1</v>
      </c>
    </row>
    <row r="21364" spans="3:4" x14ac:dyDescent="0.25">
      <c r="C21364" s="159" t="s">
        <v>38340</v>
      </c>
      <c r="D21364" s="159">
        <v>1</v>
      </c>
    </row>
    <row r="21365" spans="3:4" x14ac:dyDescent="0.25">
      <c r="C21365" s="159" t="s">
        <v>38018</v>
      </c>
      <c r="D21365" s="159">
        <v>1</v>
      </c>
    </row>
    <row r="21366" spans="3:4" x14ac:dyDescent="0.25">
      <c r="C21366" s="159" t="s">
        <v>38019</v>
      </c>
      <c r="D21366" s="159">
        <v>1</v>
      </c>
    </row>
    <row r="21367" spans="3:4" x14ac:dyDescent="0.25">
      <c r="C21367" s="159" t="s">
        <v>38020</v>
      </c>
      <c r="D21367" s="159">
        <v>1</v>
      </c>
    </row>
    <row r="21368" spans="3:4" x14ac:dyDescent="0.25">
      <c r="C21368" s="159" t="s">
        <v>38021</v>
      </c>
      <c r="D21368" s="159">
        <v>1</v>
      </c>
    </row>
    <row r="21369" spans="3:4" x14ac:dyDescent="0.25">
      <c r="C21369" s="159" t="s">
        <v>38022</v>
      </c>
      <c r="D21369" s="159">
        <v>1</v>
      </c>
    </row>
    <row r="21370" spans="3:4" x14ac:dyDescent="0.25">
      <c r="C21370" s="159" t="s">
        <v>38023</v>
      </c>
      <c r="D21370" s="159">
        <v>1</v>
      </c>
    </row>
    <row r="21371" spans="3:4" x14ac:dyDescent="0.25">
      <c r="C21371" s="159" t="s">
        <v>38024</v>
      </c>
      <c r="D21371" s="159">
        <v>1</v>
      </c>
    </row>
    <row r="21372" spans="3:4" x14ac:dyDescent="0.25">
      <c r="C21372" s="159" t="s">
        <v>38025</v>
      </c>
      <c r="D21372" s="159">
        <v>1</v>
      </c>
    </row>
    <row r="21373" spans="3:4" x14ac:dyDescent="0.25">
      <c r="C21373" s="159" t="s">
        <v>38026</v>
      </c>
      <c r="D21373" s="159">
        <v>1</v>
      </c>
    </row>
    <row r="21374" spans="3:4" x14ac:dyDescent="0.25">
      <c r="C21374" s="159" t="s">
        <v>38027</v>
      </c>
      <c r="D21374" s="159">
        <v>1</v>
      </c>
    </row>
    <row r="21375" spans="3:4" x14ac:dyDescent="0.25">
      <c r="C21375" s="159" t="s">
        <v>38028</v>
      </c>
      <c r="D21375" s="159">
        <v>1</v>
      </c>
    </row>
    <row r="21376" spans="3:4" x14ac:dyDescent="0.25">
      <c r="C21376" s="159" t="s">
        <v>38029</v>
      </c>
      <c r="D21376" s="159">
        <v>1</v>
      </c>
    </row>
    <row r="21377" spans="3:4" x14ac:dyDescent="0.25">
      <c r="C21377" s="159" t="s">
        <v>38030</v>
      </c>
      <c r="D21377" s="159">
        <v>1</v>
      </c>
    </row>
    <row r="21378" spans="3:4" x14ac:dyDescent="0.25">
      <c r="C21378" s="159" t="s">
        <v>38031</v>
      </c>
      <c r="D21378" s="159">
        <v>1</v>
      </c>
    </row>
    <row r="21379" spans="3:4" x14ac:dyDescent="0.25">
      <c r="C21379" s="159" t="s">
        <v>38032</v>
      </c>
      <c r="D21379" s="159">
        <v>1</v>
      </c>
    </row>
    <row r="21380" spans="3:4" x14ac:dyDescent="0.25">
      <c r="C21380" s="159" t="s">
        <v>38033</v>
      </c>
      <c r="D21380" s="159">
        <v>1</v>
      </c>
    </row>
    <row r="21381" spans="3:4" x14ac:dyDescent="0.25">
      <c r="C21381" s="159" t="s">
        <v>38034</v>
      </c>
      <c r="D21381" s="159">
        <v>1</v>
      </c>
    </row>
    <row r="21382" spans="3:4" x14ac:dyDescent="0.25">
      <c r="C21382" s="159" t="s">
        <v>38035</v>
      </c>
      <c r="D21382" s="159">
        <v>1</v>
      </c>
    </row>
    <row r="21383" spans="3:4" x14ac:dyDescent="0.25">
      <c r="C21383" s="159" t="s">
        <v>38036</v>
      </c>
      <c r="D21383" s="159">
        <v>1</v>
      </c>
    </row>
    <row r="21384" spans="3:4" x14ac:dyDescent="0.25">
      <c r="C21384" s="159" t="s">
        <v>38037</v>
      </c>
      <c r="D21384" s="159">
        <v>1</v>
      </c>
    </row>
    <row r="21385" spans="3:4" x14ac:dyDescent="0.25">
      <c r="C21385" s="159" t="s">
        <v>38361</v>
      </c>
      <c r="D21385" s="159">
        <v>1</v>
      </c>
    </row>
    <row r="21386" spans="3:4" x14ac:dyDescent="0.25">
      <c r="C21386" s="159" t="s">
        <v>38362</v>
      </c>
      <c r="D21386" s="159">
        <v>1</v>
      </c>
    </row>
    <row r="21387" spans="3:4" x14ac:dyDescent="0.25">
      <c r="C21387" s="159" t="s">
        <v>38363</v>
      </c>
      <c r="D21387" s="159">
        <v>1</v>
      </c>
    </row>
    <row r="21388" spans="3:4" x14ac:dyDescent="0.25">
      <c r="C21388" s="159" t="s">
        <v>38094</v>
      </c>
      <c r="D21388" s="159">
        <v>1</v>
      </c>
    </row>
    <row r="21389" spans="3:4" x14ac:dyDescent="0.25">
      <c r="C21389" s="159" t="s">
        <v>38095</v>
      </c>
      <c r="D21389" s="159">
        <v>1</v>
      </c>
    </row>
    <row r="21390" spans="3:4" x14ac:dyDescent="0.25">
      <c r="C21390" s="159" t="s">
        <v>38096</v>
      </c>
      <c r="D21390" s="159">
        <v>1</v>
      </c>
    </row>
    <row r="21391" spans="3:4" x14ac:dyDescent="0.25">
      <c r="C21391" s="159" t="s">
        <v>38097</v>
      </c>
      <c r="D21391" s="159">
        <v>1</v>
      </c>
    </row>
    <row r="21392" spans="3:4" x14ac:dyDescent="0.25">
      <c r="C21392" s="159" t="s">
        <v>38098</v>
      </c>
      <c r="D21392" s="159">
        <v>1</v>
      </c>
    </row>
    <row r="21393" spans="3:4" x14ac:dyDescent="0.25">
      <c r="C21393" s="159" t="s">
        <v>38099</v>
      </c>
      <c r="D21393" s="159">
        <v>1</v>
      </c>
    </row>
    <row r="21394" spans="3:4" x14ac:dyDescent="0.25">
      <c r="C21394" s="159" t="s">
        <v>38100</v>
      </c>
      <c r="D21394" s="159">
        <v>1</v>
      </c>
    </row>
    <row r="21395" spans="3:4" x14ac:dyDescent="0.25">
      <c r="C21395" s="159" t="s">
        <v>38101</v>
      </c>
      <c r="D21395" s="159">
        <v>1</v>
      </c>
    </row>
    <row r="21396" spans="3:4" x14ac:dyDescent="0.25">
      <c r="C21396" s="159" t="s">
        <v>38102</v>
      </c>
      <c r="D21396" s="159">
        <v>1</v>
      </c>
    </row>
    <row r="21397" spans="3:4" x14ac:dyDescent="0.25">
      <c r="C21397" s="159" t="s">
        <v>38103</v>
      </c>
      <c r="D21397" s="159">
        <v>1</v>
      </c>
    </row>
    <row r="21398" spans="3:4" x14ac:dyDescent="0.25">
      <c r="C21398" s="159" t="s">
        <v>38104</v>
      </c>
      <c r="D21398" s="159">
        <v>1</v>
      </c>
    </row>
    <row r="21399" spans="3:4" x14ac:dyDescent="0.25">
      <c r="C21399" s="159" t="s">
        <v>38105</v>
      </c>
      <c r="D21399" s="159">
        <v>1</v>
      </c>
    </row>
    <row r="21400" spans="3:4" x14ac:dyDescent="0.25">
      <c r="C21400" s="159" t="s">
        <v>38106</v>
      </c>
      <c r="D21400" s="159">
        <v>1</v>
      </c>
    </row>
    <row r="21401" spans="3:4" x14ac:dyDescent="0.25">
      <c r="C21401" s="159" t="s">
        <v>38107</v>
      </c>
      <c r="D21401" s="159">
        <v>1</v>
      </c>
    </row>
    <row r="21402" spans="3:4" x14ac:dyDescent="0.25">
      <c r="C21402" s="159" t="s">
        <v>38108</v>
      </c>
      <c r="D21402" s="159">
        <v>1</v>
      </c>
    </row>
    <row r="21403" spans="3:4" x14ac:dyDescent="0.25">
      <c r="C21403" s="159" t="s">
        <v>38109</v>
      </c>
      <c r="D21403" s="159">
        <v>1</v>
      </c>
    </row>
    <row r="21404" spans="3:4" x14ac:dyDescent="0.25">
      <c r="C21404" s="159" t="s">
        <v>38110</v>
      </c>
      <c r="D21404" s="159">
        <v>1</v>
      </c>
    </row>
    <row r="21405" spans="3:4" x14ac:dyDescent="0.25">
      <c r="C21405" s="159" t="s">
        <v>38111</v>
      </c>
      <c r="D21405" s="159">
        <v>1</v>
      </c>
    </row>
    <row r="21406" spans="3:4" x14ac:dyDescent="0.25">
      <c r="C21406" s="159" t="s">
        <v>38112</v>
      </c>
      <c r="D21406" s="159">
        <v>1</v>
      </c>
    </row>
    <row r="21407" spans="3:4" x14ac:dyDescent="0.25">
      <c r="C21407" s="159" t="s">
        <v>38113</v>
      </c>
      <c r="D21407" s="159">
        <v>1</v>
      </c>
    </row>
    <row r="21408" spans="3:4" x14ac:dyDescent="0.25">
      <c r="C21408" s="159" t="s">
        <v>38114</v>
      </c>
      <c r="D21408" s="159">
        <v>1</v>
      </c>
    </row>
    <row r="21409" spans="3:4" x14ac:dyDescent="0.25">
      <c r="C21409" s="159" t="s">
        <v>38115</v>
      </c>
      <c r="D21409" s="159">
        <v>1</v>
      </c>
    </row>
    <row r="21410" spans="3:4" x14ac:dyDescent="0.25">
      <c r="C21410" s="159" t="s">
        <v>38116</v>
      </c>
      <c r="D21410" s="159">
        <v>1</v>
      </c>
    </row>
    <row r="21411" spans="3:4" x14ac:dyDescent="0.25">
      <c r="C21411" s="159" t="s">
        <v>38117</v>
      </c>
      <c r="D21411" s="159">
        <v>1</v>
      </c>
    </row>
    <row r="21412" spans="3:4" x14ac:dyDescent="0.25">
      <c r="C21412" s="159" t="s">
        <v>38118</v>
      </c>
      <c r="D21412" s="159">
        <v>1</v>
      </c>
    </row>
    <row r="21413" spans="3:4" x14ac:dyDescent="0.25">
      <c r="C21413" s="159" t="s">
        <v>38119</v>
      </c>
      <c r="D21413" s="159">
        <v>1</v>
      </c>
    </row>
    <row r="21414" spans="3:4" x14ac:dyDescent="0.25">
      <c r="C21414" s="159" t="s">
        <v>38120</v>
      </c>
      <c r="D21414" s="159">
        <v>1</v>
      </c>
    </row>
    <row r="21415" spans="3:4" x14ac:dyDescent="0.25">
      <c r="C21415" s="159" t="s">
        <v>38121</v>
      </c>
      <c r="D21415" s="159">
        <v>1</v>
      </c>
    </row>
    <row r="21416" spans="3:4" x14ac:dyDescent="0.25">
      <c r="C21416" s="159" t="s">
        <v>38122</v>
      </c>
      <c r="D21416" s="159">
        <v>1</v>
      </c>
    </row>
    <row r="21417" spans="3:4" x14ac:dyDescent="0.25">
      <c r="C21417" s="159" t="s">
        <v>38123</v>
      </c>
      <c r="D21417" s="159">
        <v>1</v>
      </c>
    </row>
    <row r="21418" spans="3:4" x14ac:dyDescent="0.25">
      <c r="C21418" s="159" t="s">
        <v>38124</v>
      </c>
      <c r="D21418" s="159">
        <v>1</v>
      </c>
    </row>
    <row r="21419" spans="3:4" x14ac:dyDescent="0.25">
      <c r="C21419" s="159" t="s">
        <v>38125</v>
      </c>
      <c r="D21419" s="159">
        <v>1</v>
      </c>
    </row>
    <row r="21420" spans="3:4" x14ac:dyDescent="0.25">
      <c r="C21420" s="159" t="s">
        <v>38126</v>
      </c>
      <c r="D21420" s="159">
        <v>1</v>
      </c>
    </row>
    <row r="21421" spans="3:4" x14ac:dyDescent="0.25">
      <c r="C21421" s="159" t="s">
        <v>38127</v>
      </c>
      <c r="D21421" s="159">
        <v>1</v>
      </c>
    </row>
    <row r="21422" spans="3:4" x14ac:dyDescent="0.25">
      <c r="C21422" s="159" t="s">
        <v>38128</v>
      </c>
      <c r="D21422" s="159">
        <v>1</v>
      </c>
    </row>
    <row r="21423" spans="3:4" x14ac:dyDescent="0.25">
      <c r="C21423" s="159" t="s">
        <v>38129</v>
      </c>
      <c r="D21423" s="159">
        <v>1</v>
      </c>
    </row>
    <row r="21424" spans="3:4" x14ac:dyDescent="0.25">
      <c r="C21424" s="159" t="s">
        <v>38130</v>
      </c>
      <c r="D21424" s="159">
        <v>1</v>
      </c>
    </row>
    <row r="21425" spans="3:4" x14ac:dyDescent="0.25">
      <c r="C21425" s="159" t="s">
        <v>38364</v>
      </c>
      <c r="D21425" s="159">
        <v>1</v>
      </c>
    </row>
    <row r="21426" spans="3:4" x14ac:dyDescent="0.25">
      <c r="C21426" s="159" t="s">
        <v>38365</v>
      </c>
      <c r="D21426" s="159">
        <v>1</v>
      </c>
    </row>
    <row r="21427" spans="3:4" x14ac:dyDescent="0.25">
      <c r="C21427" s="159" t="s">
        <v>38366</v>
      </c>
      <c r="D21427" s="159">
        <v>1</v>
      </c>
    </row>
    <row r="21428" spans="3:4" x14ac:dyDescent="0.25">
      <c r="C21428" s="159" t="s">
        <v>38367</v>
      </c>
      <c r="D21428" s="159">
        <v>1</v>
      </c>
    </row>
    <row r="21429" spans="3:4" x14ac:dyDescent="0.25">
      <c r="C21429" s="159" t="s">
        <v>38368</v>
      </c>
      <c r="D21429" s="159">
        <v>1</v>
      </c>
    </row>
    <row r="21430" spans="3:4" x14ac:dyDescent="0.25">
      <c r="C21430" s="159" t="s">
        <v>38173</v>
      </c>
      <c r="D21430" s="159">
        <v>1</v>
      </c>
    </row>
    <row r="21431" spans="3:4" x14ac:dyDescent="0.25">
      <c r="C21431" s="159" t="s">
        <v>38174</v>
      </c>
      <c r="D21431" s="159">
        <v>1</v>
      </c>
    </row>
    <row r="21432" spans="3:4" x14ac:dyDescent="0.25">
      <c r="C21432" s="159" t="s">
        <v>38175</v>
      </c>
      <c r="D21432" s="159">
        <v>1</v>
      </c>
    </row>
    <row r="21433" spans="3:4" x14ac:dyDescent="0.25">
      <c r="C21433" s="159" t="s">
        <v>38176</v>
      </c>
      <c r="D21433" s="159">
        <v>1</v>
      </c>
    </row>
    <row r="21434" spans="3:4" x14ac:dyDescent="0.25">
      <c r="C21434" s="159" t="s">
        <v>38177</v>
      </c>
      <c r="D21434" s="159">
        <v>1</v>
      </c>
    </row>
    <row r="21435" spans="3:4" x14ac:dyDescent="0.25">
      <c r="C21435" s="159" t="s">
        <v>38178</v>
      </c>
      <c r="D21435" s="159">
        <v>1</v>
      </c>
    </row>
    <row r="21436" spans="3:4" x14ac:dyDescent="0.25">
      <c r="C21436" s="159" t="s">
        <v>38179</v>
      </c>
      <c r="D21436" s="159">
        <v>1</v>
      </c>
    </row>
    <row r="21437" spans="3:4" x14ac:dyDescent="0.25">
      <c r="C21437" s="159" t="s">
        <v>38180</v>
      </c>
      <c r="D21437" s="159">
        <v>1</v>
      </c>
    </row>
    <row r="21438" spans="3:4" x14ac:dyDescent="0.25">
      <c r="C21438" s="159" t="s">
        <v>38181</v>
      </c>
      <c r="D21438" s="159">
        <v>1</v>
      </c>
    </row>
    <row r="21439" spans="3:4" x14ac:dyDescent="0.25">
      <c r="C21439" s="159" t="s">
        <v>38003</v>
      </c>
      <c r="D21439" s="159">
        <v>1</v>
      </c>
    </row>
    <row r="21440" spans="3:4" x14ac:dyDescent="0.25">
      <c r="C21440" s="159" t="s">
        <v>38004</v>
      </c>
      <c r="D21440" s="159">
        <v>1</v>
      </c>
    </row>
    <row r="21441" spans="3:4" x14ac:dyDescent="0.25">
      <c r="C21441" s="159" t="s">
        <v>38005</v>
      </c>
      <c r="D21441" s="159">
        <v>1</v>
      </c>
    </row>
    <row r="21442" spans="3:4" x14ac:dyDescent="0.25">
      <c r="C21442" s="159" t="s">
        <v>38006</v>
      </c>
      <c r="D21442" s="159">
        <v>1</v>
      </c>
    </row>
    <row r="21443" spans="3:4" x14ac:dyDescent="0.25">
      <c r="C21443" s="159" t="s">
        <v>38007</v>
      </c>
      <c r="D21443" s="159">
        <v>1</v>
      </c>
    </row>
    <row r="21444" spans="3:4" x14ac:dyDescent="0.25">
      <c r="C21444" s="159" t="s">
        <v>38008</v>
      </c>
      <c r="D21444" s="159">
        <v>1</v>
      </c>
    </row>
    <row r="21445" spans="3:4" x14ac:dyDescent="0.25">
      <c r="C21445" s="159" t="s">
        <v>38009</v>
      </c>
      <c r="D21445" s="159">
        <v>1</v>
      </c>
    </row>
    <row r="21446" spans="3:4" x14ac:dyDescent="0.25">
      <c r="C21446" s="159" t="s">
        <v>38010</v>
      </c>
      <c r="D21446" s="159">
        <v>1</v>
      </c>
    </row>
    <row r="21447" spans="3:4" x14ac:dyDescent="0.25">
      <c r="C21447" s="159" t="s">
        <v>38011</v>
      </c>
      <c r="D21447" s="159">
        <v>1</v>
      </c>
    </row>
    <row r="21448" spans="3:4" x14ac:dyDescent="0.25">
      <c r="C21448" s="159" t="s">
        <v>38012</v>
      </c>
      <c r="D21448" s="159">
        <v>1</v>
      </c>
    </row>
    <row r="21449" spans="3:4" x14ac:dyDescent="0.25">
      <c r="C21449" s="159" t="s">
        <v>38013</v>
      </c>
      <c r="D21449" s="159">
        <v>1</v>
      </c>
    </row>
    <row r="21450" spans="3:4" x14ac:dyDescent="0.25">
      <c r="C21450" s="159" t="s">
        <v>38014</v>
      </c>
      <c r="D21450" s="159">
        <v>1</v>
      </c>
    </row>
    <row r="21451" spans="3:4" x14ac:dyDescent="0.25">
      <c r="C21451" s="159" t="s">
        <v>38015</v>
      </c>
      <c r="D21451" s="159">
        <v>1</v>
      </c>
    </row>
    <row r="21452" spans="3:4" x14ac:dyDescent="0.25">
      <c r="C21452" s="159" t="s">
        <v>38016</v>
      </c>
      <c r="D21452" s="159">
        <v>1</v>
      </c>
    </row>
    <row r="21453" spans="3:4" x14ac:dyDescent="0.25">
      <c r="C21453" s="159" t="s">
        <v>38281</v>
      </c>
      <c r="D21453" s="159">
        <v>1</v>
      </c>
    </row>
    <row r="21454" spans="3:4" x14ac:dyDescent="0.25">
      <c r="C21454" s="159" t="s">
        <v>38282</v>
      </c>
      <c r="D21454" s="159">
        <v>1</v>
      </c>
    </row>
    <row r="21455" spans="3:4" x14ac:dyDescent="0.25">
      <c r="C21455" s="159" t="s">
        <v>38283</v>
      </c>
      <c r="D21455" s="159">
        <v>1</v>
      </c>
    </row>
    <row r="21456" spans="3:4" x14ac:dyDescent="0.25">
      <c r="C21456" s="159" t="s">
        <v>38284</v>
      </c>
      <c r="D21456" s="159">
        <v>1</v>
      </c>
    </row>
    <row r="21457" spans="3:4" x14ac:dyDescent="0.25">
      <c r="C21457" s="159" t="s">
        <v>38285</v>
      </c>
      <c r="D21457" s="159">
        <v>1</v>
      </c>
    </row>
    <row r="21458" spans="3:4" x14ac:dyDescent="0.25">
      <c r="C21458" s="159" t="s">
        <v>38286</v>
      </c>
      <c r="D21458" s="159">
        <v>1</v>
      </c>
    </row>
    <row r="21459" spans="3:4" x14ac:dyDescent="0.25">
      <c r="C21459" s="159" t="s">
        <v>38287</v>
      </c>
      <c r="D21459" s="159">
        <v>1</v>
      </c>
    </row>
    <row r="21460" spans="3:4" x14ac:dyDescent="0.25">
      <c r="C21460" s="159" t="s">
        <v>38288</v>
      </c>
      <c r="D21460" s="159">
        <v>1</v>
      </c>
    </row>
    <row r="21461" spans="3:4" x14ac:dyDescent="0.25">
      <c r="C21461" s="159" t="s">
        <v>38289</v>
      </c>
      <c r="D21461" s="159">
        <v>1</v>
      </c>
    </row>
    <row r="21462" spans="3:4" x14ac:dyDescent="0.25">
      <c r="C21462" s="159" t="s">
        <v>38290</v>
      </c>
      <c r="D21462" s="159">
        <v>1</v>
      </c>
    </row>
    <row r="21463" spans="3:4" x14ac:dyDescent="0.25">
      <c r="C21463" s="159" t="s">
        <v>38291</v>
      </c>
      <c r="D21463" s="159">
        <v>1</v>
      </c>
    </row>
    <row r="21464" spans="3:4" x14ac:dyDescent="0.25">
      <c r="C21464" s="159" t="s">
        <v>38292</v>
      </c>
      <c r="D21464" s="159">
        <v>1</v>
      </c>
    </row>
    <row r="21465" spans="3:4" x14ac:dyDescent="0.25">
      <c r="C21465" s="159" t="s">
        <v>38293</v>
      </c>
      <c r="D21465" s="159">
        <v>1</v>
      </c>
    </row>
    <row r="21466" spans="3:4" x14ac:dyDescent="0.25">
      <c r="C21466" s="159" t="s">
        <v>38294</v>
      </c>
      <c r="D21466" s="159">
        <v>1</v>
      </c>
    </row>
    <row r="21467" spans="3:4" x14ac:dyDescent="0.25">
      <c r="C21467" s="159" t="s">
        <v>38295</v>
      </c>
      <c r="D21467" s="159">
        <v>1</v>
      </c>
    </row>
    <row r="21468" spans="3:4" x14ac:dyDescent="0.25">
      <c r="C21468" s="159" t="s">
        <v>38296</v>
      </c>
      <c r="D21468" s="159">
        <v>1</v>
      </c>
    </row>
    <row r="21469" spans="3:4" x14ac:dyDescent="0.25">
      <c r="C21469" s="159" t="s">
        <v>38297</v>
      </c>
      <c r="D21469" s="159">
        <v>1</v>
      </c>
    </row>
    <row r="21470" spans="3:4" x14ac:dyDescent="0.25">
      <c r="C21470" s="159" t="s">
        <v>38298</v>
      </c>
      <c r="D21470" s="159">
        <v>1</v>
      </c>
    </row>
    <row r="21471" spans="3:4" x14ac:dyDescent="0.25">
      <c r="C21471" s="159" t="s">
        <v>38299</v>
      </c>
      <c r="D21471" s="159">
        <v>1</v>
      </c>
    </row>
    <row r="21472" spans="3:4" x14ac:dyDescent="0.25">
      <c r="C21472" s="159" t="s">
        <v>38300</v>
      </c>
      <c r="D21472" s="159">
        <v>1</v>
      </c>
    </row>
    <row r="21473" spans="3:4" x14ac:dyDescent="0.25">
      <c r="C21473" s="159" t="s">
        <v>38301</v>
      </c>
      <c r="D21473" s="159">
        <v>1</v>
      </c>
    </row>
    <row r="21474" spans="3:4" x14ac:dyDescent="0.25">
      <c r="C21474" s="159" t="s">
        <v>38302</v>
      </c>
      <c r="D21474" s="159">
        <v>1</v>
      </c>
    </row>
    <row r="21475" spans="3:4" x14ac:dyDescent="0.25">
      <c r="C21475" s="159" t="s">
        <v>38303</v>
      </c>
      <c r="D21475" s="159">
        <v>1</v>
      </c>
    </row>
    <row r="21476" spans="3:4" x14ac:dyDescent="0.25">
      <c r="C21476" s="159" t="s">
        <v>38304</v>
      </c>
      <c r="D21476" s="159">
        <v>1</v>
      </c>
    </row>
    <row r="21477" spans="3:4" x14ac:dyDescent="0.25">
      <c r="C21477" s="159" t="s">
        <v>38305</v>
      </c>
      <c r="D21477" s="159">
        <v>1</v>
      </c>
    </row>
    <row r="21478" spans="3:4" x14ac:dyDescent="0.25">
      <c r="C21478" s="159" t="s">
        <v>38306</v>
      </c>
      <c r="D21478" s="159">
        <v>1</v>
      </c>
    </row>
    <row r="21479" spans="3:4" x14ac:dyDescent="0.25">
      <c r="C21479" s="159" t="s">
        <v>38307</v>
      </c>
      <c r="D21479" s="159">
        <v>1</v>
      </c>
    </row>
    <row r="21480" spans="3:4" x14ac:dyDescent="0.25">
      <c r="C21480" s="159" t="s">
        <v>38308</v>
      </c>
      <c r="D21480" s="159">
        <v>1</v>
      </c>
    </row>
    <row r="21481" spans="3:4" x14ac:dyDescent="0.25">
      <c r="C21481" s="159" t="s">
        <v>38309</v>
      </c>
      <c r="D21481" s="159">
        <v>1</v>
      </c>
    </row>
    <row r="21482" spans="3:4" x14ac:dyDescent="0.25">
      <c r="C21482" s="159" t="s">
        <v>38310</v>
      </c>
      <c r="D21482" s="159">
        <v>1</v>
      </c>
    </row>
    <row r="21483" spans="3:4" x14ac:dyDescent="0.25">
      <c r="C21483" s="159" t="s">
        <v>38311</v>
      </c>
      <c r="D21483" s="159">
        <v>1</v>
      </c>
    </row>
    <row r="21484" spans="3:4" x14ac:dyDescent="0.25">
      <c r="C21484" s="159" t="s">
        <v>38312</v>
      </c>
      <c r="D21484" s="159">
        <v>1</v>
      </c>
    </row>
    <row r="21485" spans="3:4" x14ac:dyDescent="0.25">
      <c r="C21485" s="159" t="s">
        <v>38341</v>
      </c>
      <c r="D21485" s="159">
        <v>1</v>
      </c>
    </row>
    <row r="21486" spans="3:4" x14ac:dyDescent="0.25">
      <c r="C21486" s="159" t="s">
        <v>38342</v>
      </c>
      <c r="D21486" s="159">
        <v>1</v>
      </c>
    </row>
    <row r="21487" spans="3:4" x14ac:dyDescent="0.25">
      <c r="C21487" s="159" t="s">
        <v>38343</v>
      </c>
      <c r="D21487" s="159">
        <v>1</v>
      </c>
    </row>
    <row r="21488" spans="3:4" x14ac:dyDescent="0.25">
      <c r="C21488" s="159" t="s">
        <v>38344</v>
      </c>
      <c r="D21488" s="159">
        <v>1</v>
      </c>
    </row>
    <row r="21489" spans="3:4" x14ac:dyDescent="0.25">
      <c r="C21489" s="159" t="s">
        <v>38345</v>
      </c>
      <c r="D21489" s="159">
        <v>1</v>
      </c>
    </row>
    <row r="21490" spans="3:4" x14ac:dyDescent="0.25">
      <c r="C21490" s="159" t="s">
        <v>38346</v>
      </c>
      <c r="D21490" s="159">
        <v>1</v>
      </c>
    </row>
    <row r="21491" spans="3:4" x14ac:dyDescent="0.25">
      <c r="C21491" s="159" t="s">
        <v>38347</v>
      </c>
      <c r="D21491" s="159">
        <v>1</v>
      </c>
    </row>
    <row r="21492" spans="3:4" x14ac:dyDescent="0.25">
      <c r="C21492" s="159" t="s">
        <v>38348</v>
      </c>
      <c r="D21492" s="159">
        <v>1</v>
      </c>
    </row>
    <row r="21493" spans="3:4" x14ac:dyDescent="0.25">
      <c r="C21493" s="159" t="s">
        <v>38349</v>
      </c>
      <c r="D21493" s="159">
        <v>1</v>
      </c>
    </row>
    <row r="21494" spans="3:4" x14ac:dyDescent="0.25">
      <c r="C21494" s="159" t="s">
        <v>38350</v>
      </c>
      <c r="D21494" s="159">
        <v>1</v>
      </c>
    </row>
    <row r="21495" spans="3:4" x14ac:dyDescent="0.25">
      <c r="C21495" s="159" t="s">
        <v>38351</v>
      </c>
      <c r="D21495" s="159">
        <v>1</v>
      </c>
    </row>
    <row r="21496" spans="3:4" x14ac:dyDescent="0.25">
      <c r="C21496" s="159" t="s">
        <v>38352</v>
      </c>
      <c r="D21496" s="159">
        <v>1</v>
      </c>
    </row>
    <row r="21497" spans="3:4" x14ac:dyDescent="0.25">
      <c r="C21497" s="159" t="s">
        <v>38353</v>
      </c>
      <c r="D21497" s="159">
        <v>1</v>
      </c>
    </row>
    <row r="21498" spans="3:4" x14ac:dyDescent="0.25">
      <c r="C21498" s="159" t="s">
        <v>38354</v>
      </c>
      <c r="D21498" s="159">
        <v>1</v>
      </c>
    </row>
    <row r="21499" spans="3:4" x14ac:dyDescent="0.25">
      <c r="C21499" s="159" t="s">
        <v>38355</v>
      </c>
      <c r="D21499" s="159">
        <v>1</v>
      </c>
    </row>
    <row r="21500" spans="3:4" x14ac:dyDescent="0.25">
      <c r="C21500" s="159" t="s">
        <v>38356</v>
      </c>
      <c r="D21500" s="159">
        <v>1</v>
      </c>
    </row>
    <row r="21501" spans="3:4" x14ac:dyDescent="0.25">
      <c r="C21501" s="159" t="s">
        <v>38357</v>
      </c>
      <c r="D21501" s="159">
        <v>1</v>
      </c>
    </row>
    <row r="21502" spans="3:4" x14ac:dyDescent="0.25">
      <c r="C21502" s="159" t="s">
        <v>38358</v>
      </c>
      <c r="D21502" s="159">
        <v>1</v>
      </c>
    </row>
    <row r="21503" spans="3:4" x14ac:dyDescent="0.25">
      <c r="C21503" s="159" t="s">
        <v>38359</v>
      </c>
      <c r="D21503" s="159">
        <v>1</v>
      </c>
    </row>
    <row r="21504" spans="3:4" x14ac:dyDescent="0.25">
      <c r="C21504" s="159" t="s">
        <v>38360</v>
      </c>
      <c r="D21504" s="159">
        <v>1</v>
      </c>
    </row>
    <row r="21505" spans="3:4" x14ac:dyDescent="0.25">
      <c r="C21505" s="159" t="s">
        <v>38017</v>
      </c>
      <c r="D21505" s="159">
        <v>1</v>
      </c>
    </row>
    <row r="21506" spans="3:4" x14ac:dyDescent="0.25">
      <c r="C21506" s="159" t="s">
        <v>38038</v>
      </c>
      <c r="D21506" s="159">
        <v>1</v>
      </c>
    </row>
    <row r="21507" spans="3:4" x14ac:dyDescent="0.25">
      <c r="C21507" s="159" t="s">
        <v>38039</v>
      </c>
      <c r="D21507" s="159">
        <v>1</v>
      </c>
    </row>
    <row r="21508" spans="3:4" x14ac:dyDescent="0.25">
      <c r="C21508" s="159" t="s">
        <v>38040</v>
      </c>
      <c r="D21508" s="159">
        <v>1</v>
      </c>
    </row>
    <row r="21509" spans="3:4" x14ac:dyDescent="0.25">
      <c r="C21509" s="159" t="s">
        <v>38041</v>
      </c>
      <c r="D21509" s="159">
        <v>1</v>
      </c>
    </row>
    <row r="21510" spans="3:4" x14ac:dyDescent="0.25">
      <c r="C21510" s="159" t="s">
        <v>38042</v>
      </c>
      <c r="D21510" s="159">
        <v>1</v>
      </c>
    </row>
    <row r="21511" spans="3:4" x14ac:dyDescent="0.25">
      <c r="C21511" s="159" t="s">
        <v>38043</v>
      </c>
      <c r="D21511" s="159">
        <v>1</v>
      </c>
    </row>
    <row r="21512" spans="3:4" x14ac:dyDescent="0.25">
      <c r="C21512" s="159" t="s">
        <v>38044</v>
      </c>
      <c r="D21512" s="159">
        <v>1</v>
      </c>
    </row>
    <row r="21513" spans="3:4" x14ac:dyDescent="0.25">
      <c r="C21513" s="159" t="s">
        <v>38045</v>
      </c>
      <c r="D21513" s="159">
        <v>1</v>
      </c>
    </row>
    <row r="21514" spans="3:4" x14ac:dyDescent="0.25">
      <c r="C21514" s="159" t="s">
        <v>38046</v>
      </c>
      <c r="D21514" s="159">
        <v>1</v>
      </c>
    </row>
    <row r="21515" spans="3:4" x14ac:dyDescent="0.25">
      <c r="C21515" s="159" t="s">
        <v>38047</v>
      </c>
      <c r="D21515" s="159">
        <v>1</v>
      </c>
    </row>
    <row r="21516" spans="3:4" x14ac:dyDescent="0.25">
      <c r="C21516" s="159" t="s">
        <v>38048</v>
      </c>
      <c r="D21516" s="159">
        <v>1</v>
      </c>
    </row>
    <row r="21517" spans="3:4" x14ac:dyDescent="0.25">
      <c r="C21517" s="159" t="s">
        <v>38049</v>
      </c>
      <c r="D21517" s="159">
        <v>1</v>
      </c>
    </row>
    <row r="21518" spans="3:4" x14ac:dyDescent="0.25">
      <c r="C21518" s="159" t="s">
        <v>38050</v>
      </c>
      <c r="D21518" s="159">
        <v>1</v>
      </c>
    </row>
    <row r="21519" spans="3:4" x14ac:dyDescent="0.25">
      <c r="C21519" s="159" t="s">
        <v>38051</v>
      </c>
      <c r="D21519" s="159">
        <v>1</v>
      </c>
    </row>
    <row r="21520" spans="3:4" x14ac:dyDescent="0.25">
      <c r="C21520" s="159" t="s">
        <v>38052</v>
      </c>
      <c r="D21520" s="159">
        <v>1</v>
      </c>
    </row>
    <row r="21521" spans="3:4" x14ac:dyDescent="0.25">
      <c r="C21521" s="159" t="s">
        <v>38053</v>
      </c>
      <c r="D21521" s="159">
        <v>1</v>
      </c>
    </row>
    <row r="21522" spans="3:4" x14ac:dyDescent="0.25">
      <c r="C21522" s="159" t="s">
        <v>38054</v>
      </c>
      <c r="D21522" s="159">
        <v>1</v>
      </c>
    </row>
    <row r="21523" spans="3:4" x14ac:dyDescent="0.25">
      <c r="C21523" s="159" t="s">
        <v>38055</v>
      </c>
      <c r="D21523" s="159">
        <v>1</v>
      </c>
    </row>
    <row r="21524" spans="3:4" x14ac:dyDescent="0.25">
      <c r="C21524" s="159" t="s">
        <v>38056</v>
      </c>
      <c r="D21524" s="159">
        <v>1</v>
      </c>
    </row>
    <row r="21525" spans="3:4" x14ac:dyDescent="0.25">
      <c r="C21525" s="159" t="s">
        <v>38057</v>
      </c>
      <c r="D21525" s="159">
        <v>1</v>
      </c>
    </row>
    <row r="21526" spans="3:4" x14ac:dyDescent="0.25">
      <c r="C21526" s="159" t="s">
        <v>38058</v>
      </c>
      <c r="D21526" s="159">
        <v>1</v>
      </c>
    </row>
    <row r="21527" spans="3:4" x14ac:dyDescent="0.25">
      <c r="C21527" s="159" t="s">
        <v>38059</v>
      </c>
      <c r="D21527" s="159">
        <v>1</v>
      </c>
    </row>
    <row r="21528" spans="3:4" x14ac:dyDescent="0.25">
      <c r="C21528" s="159" t="s">
        <v>38060</v>
      </c>
      <c r="D21528" s="159">
        <v>1</v>
      </c>
    </row>
    <row r="21529" spans="3:4" x14ac:dyDescent="0.25">
      <c r="C21529" s="159" t="s">
        <v>38061</v>
      </c>
      <c r="D21529" s="159">
        <v>1</v>
      </c>
    </row>
    <row r="21530" spans="3:4" x14ac:dyDescent="0.25">
      <c r="C21530" s="159" t="s">
        <v>38062</v>
      </c>
      <c r="D21530" s="159">
        <v>1</v>
      </c>
    </row>
    <row r="21531" spans="3:4" x14ac:dyDescent="0.25">
      <c r="C21531" s="159" t="s">
        <v>38063</v>
      </c>
      <c r="D21531" s="159">
        <v>1</v>
      </c>
    </row>
    <row r="21532" spans="3:4" x14ac:dyDescent="0.25">
      <c r="C21532" s="159" t="s">
        <v>38064</v>
      </c>
      <c r="D21532" s="159">
        <v>1</v>
      </c>
    </row>
    <row r="21533" spans="3:4" x14ac:dyDescent="0.25">
      <c r="C21533" s="159" t="s">
        <v>38065</v>
      </c>
      <c r="D21533" s="159">
        <v>1</v>
      </c>
    </row>
    <row r="21534" spans="3:4" x14ac:dyDescent="0.25">
      <c r="C21534" s="159" t="s">
        <v>38066</v>
      </c>
      <c r="D21534" s="159">
        <v>1</v>
      </c>
    </row>
    <row r="21535" spans="3:4" x14ac:dyDescent="0.25">
      <c r="C21535" s="159" t="s">
        <v>38067</v>
      </c>
      <c r="D21535" s="159">
        <v>1</v>
      </c>
    </row>
    <row r="21536" spans="3:4" x14ac:dyDescent="0.25">
      <c r="C21536" s="159" t="s">
        <v>38068</v>
      </c>
      <c r="D21536" s="159">
        <v>1</v>
      </c>
    </row>
    <row r="21537" spans="3:4" x14ac:dyDescent="0.25">
      <c r="C21537" s="159" t="s">
        <v>38069</v>
      </c>
      <c r="D21537" s="159">
        <v>1</v>
      </c>
    </row>
    <row r="21538" spans="3:4" x14ac:dyDescent="0.25">
      <c r="C21538" s="159" t="s">
        <v>38070</v>
      </c>
      <c r="D21538" s="159">
        <v>1</v>
      </c>
    </row>
    <row r="21539" spans="3:4" x14ac:dyDescent="0.25">
      <c r="C21539" s="159" t="s">
        <v>38071</v>
      </c>
      <c r="D21539" s="159">
        <v>1</v>
      </c>
    </row>
    <row r="21540" spans="3:4" x14ac:dyDescent="0.25">
      <c r="C21540" s="159" t="s">
        <v>38072</v>
      </c>
      <c r="D21540" s="159">
        <v>1</v>
      </c>
    </row>
    <row r="21541" spans="3:4" x14ac:dyDescent="0.25">
      <c r="C21541" s="159" t="s">
        <v>38073</v>
      </c>
      <c r="D21541" s="159">
        <v>1</v>
      </c>
    </row>
    <row r="21542" spans="3:4" x14ac:dyDescent="0.25">
      <c r="C21542" s="159" t="s">
        <v>38074</v>
      </c>
      <c r="D21542" s="159">
        <v>1</v>
      </c>
    </row>
    <row r="21543" spans="3:4" x14ac:dyDescent="0.25">
      <c r="C21543" s="159" t="s">
        <v>38075</v>
      </c>
      <c r="D21543" s="159">
        <v>1</v>
      </c>
    </row>
    <row r="21544" spans="3:4" x14ac:dyDescent="0.25">
      <c r="C21544" s="159" t="s">
        <v>38076</v>
      </c>
      <c r="D21544" s="159">
        <v>1</v>
      </c>
    </row>
    <row r="21545" spans="3:4" x14ac:dyDescent="0.25">
      <c r="C21545" s="159" t="s">
        <v>38077</v>
      </c>
      <c r="D21545" s="159">
        <v>1</v>
      </c>
    </row>
    <row r="21546" spans="3:4" x14ac:dyDescent="0.25">
      <c r="C21546" s="159" t="s">
        <v>38078</v>
      </c>
      <c r="D21546" s="159">
        <v>1</v>
      </c>
    </row>
    <row r="21547" spans="3:4" x14ac:dyDescent="0.25">
      <c r="C21547" s="159" t="s">
        <v>38079</v>
      </c>
      <c r="D21547" s="159">
        <v>1</v>
      </c>
    </row>
    <row r="21548" spans="3:4" x14ac:dyDescent="0.25">
      <c r="C21548" s="159" t="s">
        <v>38080</v>
      </c>
      <c r="D21548" s="159">
        <v>1</v>
      </c>
    </row>
    <row r="21549" spans="3:4" x14ac:dyDescent="0.25">
      <c r="C21549" s="159" t="s">
        <v>38081</v>
      </c>
      <c r="D21549" s="159">
        <v>1</v>
      </c>
    </row>
    <row r="21550" spans="3:4" x14ac:dyDescent="0.25">
      <c r="C21550" s="159" t="s">
        <v>38082</v>
      </c>
      <c r="D21550" s="159">
        <v>1</v>
      </c>
    </row>
    <row r="21551" spans="3:4" x14ac:dyDescent="0.25">
      <c r="C21551" s="159" t="s">
        <v>38083</v>
      </c>
      <c r="D21551" s="159">
        <v>1</v>
      </c>
    </row>
    <row r="21552" spans="3:4" x14ac:dyDescent="0.25">
      <c r="C21552" s="159" t="s">
        <v>38084</v>
      </c>
      <c r="D21552" s="159">
        <v>1</v>
      </c>
    </row>
    <row r="21553" spans="3:4" x14ac:dyDescent="0.25">
      <c r="C21553" s="159" t="s">
        <v>38085</v>
      </c>
      <c r="D21553" s="159">
        <v>1</v>
      </c>
    </row>
    <row r="21554" spans="3:4" x14ac:dyDescent="0.25">
      <c r="C21554" s="159" t="s">
        <v>38086</v>
      </c>
      <c r="D21554" s="159">
        <v>1</v>
      </c>
    </row>
    <row r="21555" spans="3:4" x14ac:dyDescent="0.25">
      <c r="C21555" s="159" t="s">
        <v>38087</v>
      </c>
      <c r="D21555" s="159">
        <v>1</v>
      </c>
    </row>
    <row r="21556" spans="3:4" x14ac:dyDescent="0.25">
      <c r="C21556" s="159" t="s">
        <v>38088</v>
      </c>
      <c r="D21556" s="159">
        <v>1</v>
      </c>
    </row>
    <row r="21557" spans="3:4" x14ac:dyDescent="0.25">
      <c r="C21557" s="159" t="s">
        <v>38089</v>
      </c>
      <c r="D21557" s="159">
        <v>1</v>
      </c>
    </row>
    <row r="21558" spans="3:4" x14ac:dyDescent="0.25">
      <c r="C21558" s="159" t="s">
        <v>38090</v>
      </c>
      <c r="D21558" s="159">
        <v>1</v>
      </c>
    </row>
    <row r="21559" spans="3:4" x14ac:dyDescent="0.25">
      <c r="C21559" s="159" t="s">
        <v>38091</v>
      </c>
      <c r="D21559" s="159">
        <v>1</v>
      </c>
    </row>
    <row r="21560" spans="3:4" x14ac:dyDescent="0.25">
      <c r="C21560" s="159" t="s">
        <v>38092</v>
      </c>
      <c r="D21560" s="159">
        <v>1</v>
      </c>
    </row>
    <row r="21561" spans="3:4" x14ac:dyDescent="0.25">
      <c r="C21561" s="159" t="s">
        <v>38093</v>
      </c>
      <c r="D21561" s="159">
        <v>1</v>
      </c>
    </row>
    <row r="21562" spans="3:4" x14ac:dyDescent="0.25">
      <c r="C21562" s="159" t="s">
        <v>38369</v>
      </c>
      <c r="D21562" s="159">
        <v>1</v>
      </c>
    </row>
    <row r="21563" spans="3:4" x14ac:dyDescent="0.25">
      <c r="C21563" s="159" t="s">
        <v>38370</v>
      </c>
      <c r="D21563" s="159">
        <v>1</v>
      </c>
    </row>
    <row r="21564" spans="3:4" x14ac:dyDescent="0.25">
      <c r="C21564" s="159" t="s">
        <v>38371</v>
      </c>
      <c r="D21564" s="159">
        <v>1</v>
      </c>
    </row>
    <row r="21565" spans="3:4" x14ac:dyDescent="0.25">
      <c r="C21565" s="159" t="s">
        <v>38372</v>
      </c>
      <c r="D21565" s="159">
        <v>1</v>
      </c>
    </row>
    <row r="21566" spans="3:4" x14ac:dyDescent="0.25">
      <c r="C21566" s="159" t="s">
        <v>38373</v>
      </c>
      <c r="D21566" s="159">
        <v>1</v>
      </c>
    </row>
    <row r="21567" spans="3:4" x14ac:dyDescent="0.25">
      <c r="C21567" s="159" t="s">
        <v>38374</v>
      </c>
      <c r="D21567" s="159">
        <v>1</v>
      </c>
    </row>
    <row r="21568" spans="3:4" x14ac:dyDescent="0.25">
      <c r="C21568" s="159" t="s">
        <v>38375</v>
      </c>
      <c r="D21568" s="159">
        <v>1</v>
      </c>
    </row>
    <row r="21569" spans="3:4" x14ac:dyDescent="0.25">
      <c r="C21569" s="159" t="s">
        <v>38376</v>
      </c>
      <c r="D21569" s="159">
        <v>1</v>
      </c>
    </row>
    <row r="21570" spans="3:4" x14ac:dyDescent="0.25">
      <c r="C21570" s="159" t="s">
        <v>38377</v>
      </c>
      <c r="D21570" s="159">
        <v>1</v>
      </c>
    </row>
    <row r="21571" spans="3:4" x14ac:dyDescent="0.25">
      <c r="C21571" s="159" t="s">
        <v>38378</v>
      </c>
      <c r="D21571" s="159">
        <v>1</v>
      </c>
    </row>
    <row r="21572" spans="3:4" x14ac:dyDescent="0.25">
      <c r="C21572" s="159" t="s">
        <v>38379</v>
      </c>
      <c r="D21572" s="159">
        <v>1</v>
      </c>
    </row>
    <row r="21573" spans="3:4" x14ac:dyDescent="0.25">
      <c r="C21573" s="159" t="s">
        <v>38380</v>
      </c>
      <c r="D21573" s="159">
        <v>1</v>
      </c>
    </row>
    <row r="21574" spans="3:4" x14ac:dyDescent="0.25">
      <c r="C21574" s="159" t="s">
        <v>38381</v>
      </c>
      <c r="D21574" s="159">
        <v>1</v>
      </c>
    </row>
    <row r="21575" spans="3:4" x14ac:dyDescent="0.25">
      <c r="C21575" s="159" t="s">
        <v>38382</v>
      </c>
      <c r="D21575" s="159">
        <v>1</v>
      </c>
    </row>
    <row r="21576" spans="3:4" x14ac:dyDescent="0.25">
      <c r="C21576" s="159" t="s">
        <v>38383</v>
      </c>
      <c r="D21576" s="159">
        <v>1</v>
      </c>
    </row>
    <row r="21577" spans="3:4" x14ac:dyDescent="0.25">
      <c r="C21577" s="159" t="s">
        <v>38384</v>
      </c>
      <c r="D21577" s="159">
        <v>1</v>
      </c>
    </row>
    <row r="21578" spans="3:4" x14ac:dyDescent="0.25">
      <c r="C21578" s="159" t="s">
        <v>38385</v>
      </c>
      <c r="D21578" s="159">
        <v>1</v>
      </c>
    </row>
    <row r="21579" spans="3:4" x14ac:dyDescent="0.25">
      <c r="C21579" s="159" t="s">
        <v>38386</v>
      </c>
      <c r="D21579" s="159">
        <v>1</v>
      </c>
    </row>
    <row r="21580" spans="3:4" x14ac:dyDescent="0.25">
      <c r="C21580" s="159" t="s">
        <v>38387</v>
      </c>
      <c r="D21580" s="159">
        <v>1</v>
      </c>
    </row>
    <row r="21581" spans="3:4" x14ac:dyDescent="0.25">
      <c r="C21581" s="159" t="s">
        <v>38388</v>
      </c>
      <c r="D21581" s="159">
        <v>1</v>
      </c>
    </row>
    <row r="21582" spans="3:4" x14ac:dyDescent="0.25">
      <c r="C21582" s="159" t="s">
        <v>38389</v>
      </c>
      <c r="D21582" s="159">
        <v>1</v>
      </c>
    </row>
    <row r="21583" spans="3:4" x14ac:dyDescent="0.25">
      <c r="C21583" s="159" t="s">
        <v>38390</v>
      </c>
      <c r="D21583" s="159">
        <v>1</v>
      </c>
    </row>
    <row r="21584" spans="3:4" x14ac:dyDescent="0.25">
      <c r="C21584" s="159" t="s">
        <v>38391</v>
      </c>
      <c r="D21584" s="159">
        <v>1</v>
      </c>
    </row>
    <row r="21585" spans="3:4" x14ac:dyDescent="0.25">
      <c r="C21585" s="159" t="s">
        <v>38392</v>
      </c>
      <c r="D21585" s="159">
        <v>1</v>
      </c>
    </row>
    <row r="21586" spans="3:4" x14ac:dyDescent="0.25">
      <c r="C21586" s="159" t="s">
        <v>38393</v>
      </c>
      <c r="D21586" s="159">
        <v>1</v>
      </c>
    </row>
    <row r="21587" spans="3:4" x14ac:dyDescent="0.25">
      <c r="C21587" s="159" t="s">
        <v>38394</v>
      </c>
      <c r="D21587" s="159">
        <v>1</v>
      </c>
    </row>
    <row r="21588" spans="3:4" x14ac:dyDescent="0.25">
      <c r="C21588" s="159" t="s">
        <v>38131</v>
      </c>
      <c r="D21588" s="159">
        <v>1</v>
      </c>
    </row>
    <row r="21589" spans="3:4" x14ac:dyDescent="0.25">
      <c r="C21589" s="159" t="s">
        <v>38132</v>
      </c>
      <c r="D21589" s="159">
        <v>1</v>
      </c>
    </row>
    <row r="21590" spans="3:4" x14ac:dyDescent="0.25">
      <c r="C21590" s="159" t="s">
        <v>38133</v>
      </c>
      <c r="D21590" s="159">
        <v>1</v>
      </c>
    </row>
    <row r="21591" spans="3:4" x14ac:dyDescent="0.25">
      <c r="C21591" s="159" t="s">
        <v>38134</v>
      </c>
      <c r="D21591" s="159">
        <v>1</v>
      </c>
    </row>
    <row r="21592" spans="3:4" x14ac:dyDescent="0.25">
      <c r="C21592" s="159" t="s">
        <v>38135</v>
      </c>
      <c r="D21592" s="159">
        <v>1</v>
      </c>
    </row>
    <row r="21593" spans="3:4" x14ac:dyDescent="0.25">
      <c r="C21593" s="159" t="s">
        <v>38136</v>
      </c>
      <c r="D21593" s="159">
        <v>1</v>
      </c>
    </row>
    <row r="21594" spans="3:4" x14ac:dyDescent="0.25">
      <c r="C21594" s="159" t="s">
        <v>38137</v>
      </c>
      <c r="D21594" s="159">
        <v>1</v>
      </c>
    </row>
    <row r="21595" spans="3:4" x14ac:dyDescent="0.25">
      <c r="C21595" s="159" t="s">
        <v>38138</v>
      </c>
      <c r="D21595" s="159">
        <v>1</v>
      </c>
    </row>
    <row r="21596" spans="3:4" x14ac:dyDescent="0.25">
      <c r="C21596" s="159" t="s">
        <v>38139</v>
      </c>
      <c r="D21596" s="159">
        <v>1</v>
      </c>
    </row>
    <row r="21597" spans="3:4" x14ac:dyDescent="0.25">
      <c r="C21597" s="159" t="s">
        <v>38140</v>
      </c>
      <c r="D21597" s="159">
        <v>1</v>
      </c>
    </row>
    <row r="21598" spans="3:4" x14ac:dyDescent="0.25">
      <c r="C21598" s="159" t="s">
        <v>38141</v>
      </c>
      <c r="D21598" s="159">
        <v>1</v>
      </c>
    </row>
    <row r="21599" spans="3:4" x14ac:dyDescent="0.25">
      <c r="C21599" s="159" t="s">
        <v>38142</v>
      </c>
      <c r="D21599" s="159">
        <v>1</v>
      </c>
    </row>
    <row r="21600" spans="3:4" x14ac:dyDescent="0.25">
      <c r="C21600" s="159" t="s">
        <v>38143</v>
      </c>
      <c r="D21600" s="159">
        <v>1</v>
      </c>
    </row>
    <row r="21601" spans="3:4" x14ac:dyDescent="0.25">
      <c r="C21601" s="159" t="s">
        <v>38144</v>
      </c>
      <c r="D21601" s="159">
        <v>1</v>
      </c>
    </row>
    <row r="21602" spans="3:4" x14ac:dyDescent="0.25">
      <c r="C21602" s="159" t="s">
        <v>38145</v>
      </c>
      <c r="D21602" s="159">
        <v>1</v>
      </c>
    </row>
    <row r="21603" spans="3:4" x14ac:dyDescent="0.25">
      <c r="C21603" s="159" t="s">
        <v>38146</v>
      </c>
      <c r="D21603" s="159">
        <v>1</v>
      </c>
    </row>
    <row r="21604" spans="3:4" x14ac:dyDescent="0.25">
      <c r="C21604" s="159" t="s">
        <v>38147</v>
      </c>
      <c r="D21604" s="159">
        <v>1</v>
      </c>
    </row>
    <row r="21605" spans="3:4" x14ac:dyDescent="0.25">
      <c r="C21605" s="159" t="s">
        <v>38148</v>
      </c>
      <c r="D21605" s="159">
        <v>1</v>
      </c>
    </row>
    <row r="21606" spans="3:4" x14ac:dyDescent="0.25">
      <c r="C21606" s="159" t="s">
        <v>38149</v>
      </c>
      <c r="D21606" s="159">
        <v>1</v>
      </c>
    </row>
    <row r="21607" spans="3:4" x14ac:dyDescent="0.25">
      <c r="C21607" s="159" t="s">
        <v>38150</v>
      </c>
      <c r="D21607" s="159">
        <v>1</v>
      </c>
    </row>
    <row r="21608" spans="3:4" x14ac:dyDescent="0.25">
      <c r="C21608" s="159" t="s">
        <v>38151</v>
      </c>
      <c r="D21608" s="159">
        <v>1</v>
      </c>
    </row>
    <row r="21609" spans="3:4" x14ac:dyDescent="0.25">
      <c r="C21609" s="159" t="s">
        <v>38152</v>
      </c>
      <c r="D21609" s="159">
        <v>1</v>
      </c>
    </row>
    <row r="21610" spans="3:4" x14ac:dyDescent="0.25">
      <c r="C21610" s="159" t="s">
        <v>38153</v>
      </c>
      <c r="D21610" s="159">
        <v>1</v>
      </c>
    </row>
    <row r="21611" spans="3:4" x14ac:dyDescent="0.25">
      <c r="C21611" s="159" t="s">
        <v>38154</v>
      </c>
      <c r="D21611" s="159">
        <v>1</v>
      </c>
    </row>
    <row r="21612" spans="3:4" x14ac:dyDescent="0.25">
      <c r="C21612" s="159" t="s">
        <v>38155</v>
      </c>
      <c r="D21612" s="159">
        <v>1</v>
      </c>
    </row>
    <row r="21613" spans="3:4" x14ac:dyDescent="0.25">
      <c r="C21613" s="159" t="s">
        <v>38156</v>
      </c>
      <c r="D21613" s="159">
        <v>1</v>
      </c>
    </row>
    <row r="21614" spans="3:4" x14ac:dyDescent="0.25">
      <c r="C21614" s="159" t="s">
        <v>38157</v>
      </c>
      <c r="D21614" s="159">
        <v>1</v>
      </c>
    </row>
    <row r="21615" spans="3:4" x14ac:dyDescent="0.25">
      <c r="C21615" s="159" t="s">
        <v>38158</v>
      </c>
      <c r="D21615" s="159">
        <v>1</v>
      </c>
    </row>
    <row r="21616" spans="3:4" x14ac:dyDescent="0.25">
      <c r="C21616" s="159" t="s">
        <v>38159</v>
      </c>
      <c r="D21616" s="159">
        <v>1</v>
      </c>
    </row>
    <row r="21617" spans="3:4" x14ac:dyDescent="0.25">
      <c r="C21617" s="159" t="s">
        <v>38160</v>
      </c>
      <c r="D21617" s="159">
        <v>1</v>
      </c>
    </row>
    <row r="21618" spans="3:4" x14ac:dyDescent="0.25">
      <c r="C21618" s="159" t="s">
        <v>38161</v>
      </c>
      <c r="D21618" s="159">
        <v>1</v>
      </c>
    </row>
    <row r="21619" spans="3:4" x14ac:dyDescent="0.25">
      <c r="C21619" s="159" t="s">
        <v>38162</v>
      </c>
      <c r="D21619" s="159">
        <v>1</v>
      </c>
    </row>
    <row r="21620" spans="3:4" x14ac:dyDescent="0.25">
      <c r="C21620" s="159" t="s">
        <v>38163</v>
      </c>
      <c r="D21620" s="159">
        <v>1</v>
      </c>
    </row>
    <row r="21621" spans="3:4" x14ac:dyDescent="0.25">
      <c r="C21621" s="159" t="s">
        <v>38164</v>
      </c>
      <c r="D21621" s="159">
        <v>1</v>
      </c>
    </row>
    <row r="21622" spans="3:4" x14ac:dyDescent="0.25">
      <c r="C21622" s="159" t="s">
        <v>38165</v>
      </c>
      <c r="D21622" s="159">
        <v>1</v>
      </c>
    </row>
    <row r="21623" spans="3:4" x14ac:dyDescent="0.25">
      <c r="C21623" s="159" t="s">
        <v>38166</v>
      </c>
      <c r="D21623" s="159">
        <v>1</v>
      </c>
    </row>
    <row r="21624" spans="3:4" x14ac:dyDescent="0.25">
      <c r="C21624" s="159" t="s">
        <v>38167</v>
      </c>
      <c r="D21624" s="159">
        <v>1</v>
      </c>
    </row>
    <row r="21625" spans="3:4" x14ac:dyDescent="0.25">
      <c r="C21625" s="159" t="s">
        <v>38168</v>
      </c>
      <c r="D21625" s="159">
        <v>1</v>
      </c>
    </row>
    <row r="21626" spans="3:4" x14ac:dyDescent="0.25">
      <c r="C21626" s="159" t="s">
        <v>38169</v>
      </c>
      <c r="D21626" s="159">
        <v>1</v>
      </c>
    </row>
    <row r="21627" spans="3:4" x14ac:dyDescent="0.25">
      <c r="C21627" s="159" t="s">
        <v>38170</v>
      </c>
      <c r="D21627" s="159">
        <v>1</v>
      </c>
    </row>
    <row r="21628" spans="3:4" x14ac:dyDescent="0.25">
      <c r="C21628" s="159" t="s">
        <v>38171</v>
      </c>
      <c r="D21628" s="159">
        <v>1</v>
      </c>
    </row>
    <row r="21629" spans="3:4" x14ac:dyDescent="0.25">
      <c r="C21629" s="159" t="s">
        <v>38172</v>
      </c>
      <c r="D21629" s="159">
        <v>1</v>
      </c>
    </row>
    <row r="21630" spans="3:4" x14ac:dyDescent="0.25">
      <c r="C21630" s="159" t="s">
        <v>38395</v>
      </c>
      <c r="D21630" s="159">
        <v>1</v>
      </c>
    </row>
    <row r="21631" spans="3:4" x14ac:dyDescent="0.25">
      <c r="C21631" s="159" t="s">
        <v>38396</v>
      </c>
      <c r="D21631" s="159">
        <v>1</v>
      </c>
    </row>
    <row r="21632" spans="3:4" x14ac:dyDescent="0.25">
      <c r="C21632" s="159" t="s">
        <v>38397</v>
      </c>
      <c r="D21632" s="159">
        <v>1</v>
      </c>
    </row>
    <row r="21633" spans="3:4" x14ac:dyDescent="0.25">
      <c r="C21633" s="159" t="s">
        <v>38423</v>
      </c>
      <c r="D21633" s="159">
        <v>1</v>
      </c>
    </row>
    <row r="21634" spans="3:4" x14ac:dyDescent="0.25">
      <c r="C21634" s="159" t="s">
        <v>38424</v>
      </c>
      <c r="D21634" s="159">
        <v>1</v>
      </c>
    </row>
    <row r="21635" spans="3:4" x14ac:dyDescent="0.25">
      <c r="C21635" s="159" t="s">
        <v>38425</v>
      </c>
      <c r="D21635" s="159">
        <v>1</v>
      </c>
    </row>
    <row r="21636" spans="3:4" x14ac:dyDescent="0.25">
      <c r="C21636" s="159" t="s">
        <v>38182</v>
      </c>
      <c r="D21636" s="159">
        <v>1</v>
      </c>
    </row>
    <row r="21637" spans="3:4" x14ac:dyDescent="0.25">
      <c r="C21637" s="159" t="s">
        <v>38183</v>
      </c>
      <c r="D21637" s="159">
        <v>1</v>
      </c>
    </row>
    <row r="21638" spans="3:4" x14ac:dyDescent="0.25">
      <c r="C21638" s="159" t="s">
        <v>38184</v>
      </c>
      <c r="D21638" s="159">
        <v>1</v>
      </c>
    </row>
    <row r="21639" spans="3:4" x14ac:dyDescent="0.25">
      <c r="C21639" s="159" t="s">
        <v>38185</v>
      </c>
      <c r="D21639" s="159">
        <v>1</v>
      </c>
    </row>
    <row r="21640" spans="3:4" x14ac:dyDescent="0.25">
      <c r="C21640" s="159" t="s">
        <v>38186</v>
      </c>
      <c r="D21640" s="159">
        <v>1</v>
      </c>
    </row>
    <row r="21641" spans="3:4" x14ac:dyDescent="0.25">
      <c r="C21641" s="159" t="s">
        <v>38187</v>
      </c>
      <c r="D21641" s="159">
        <v>1</v>
      </c>
    </row>
    <row r="21642" spans="3:4" x14ac:dyDescent="0.25">
      <c r="C21642" s="159" t="s">
        <v>38188</v>
      </c>
      <c r="D21642" s="159">
        <v>1</v>
      </c>
    </row>
    <row r="21643" spans="3:4" x14ac:dyDescent="0.25">
      <c r="C21643" s="159" t="s">
        <v>38189</v>
      </c>
      <c r="D21643" s="159">
        <v>1</v>
      </c>
    </row>
    <row r="21644" spans="3:4" x14ac:dyDescent="0.25">
      <c r="C21644" s="159" t="s">
        <v>38190</v>
      </c>
      <c r="D21644" s="159">
        <v>1</v>
      </c>
    </row>
    <row r="21645" spans="3:4" x14ac:dyDescent="0.25">
      <c r="C21645" s="159" t="s">
        <v>38191</v>
      </c>
      <c r="D21645" s="159">
        <v>1</v>
      </c>
    </row>
    <row r="21646" spans="3:4" x14ac:dyDescent="0.25">
      <c r="C21646" s="159" t="s">
        <v>38192</v>
      </c>
      <c r="D21646" s="159">
        <v>1</v>
      </c>
    </row>
    <row r="21647" spans="3:4" x14ac:dyDescent="0.25">
      <c r="C21647" s="159" t="s">
        <v>38193</v>
      </c>
      <c r="D21647" s="159">
        <v>1</v>
      </c>
    </row>
    <row r="21648" spans="3:4" x14ac:dyDescent="0.25">
      <c r="C21648" s="159" t="s">
        <v>38194</v>
      </c>
      <c r="D21648" s="159">
        <v>1</v>
      </c>
    </row>
    <row r="21649" spans="3:4" x14ac:dyDescent="0.25">
      <c r="C21649" s="159" t="s">
        <v>38195</v>
      </c>
      <c r="D21649" s="159">
        <v>1</v>
      </c>
    </row>
    <row r="21650" spans="3:4" x14ac:dyDescent="0.25">
      <c r="C21650" s="159" t="s">
        <v>38196</v>
      </c>
      <c r="D21650" s="159">
        <v>1</v>
      </c>
    </row>
    <row r="21651" spans="3:4" x14ac:dyDescent="0.25">
      <c r="C21651" s="159" t="s">
        <v>38197</v>
      </c>
      <c r="D21651" s="159">
        <v>1</v>
      </c>
    </row>
    <row r="21652" spans="3:4" x14ac:dyDescent="0.25">
      <c r="C21652" s="159" t="s">
        <v>38198</v>
      </c>
      <c r="D21652" s="159">
        <v>1</v>
      </c>
    </row>
    <row r="21653" spans="3:4" x14ac:dyDescent="0.25">
      <c r="C21653" s="159" t="s">
        <v>38199</v>
      </c>
      <c r="D21653" s="159">
        <v>1</v>
      </c>
    </row>
    <row r="21654" spans="3:4" x14ac:dyDescent="0.25">
      <c r="C21654" s="159" t="s">
        <v>38200</v>
      </c>
      <c r="D21654" s="159">
        <v>1</v>
      </c>
    </row>
    <row r="21655" spans="3:4" x14ac:dyDescent="0.25">
      <c r="C21655" s="159" t="s">
        <v>38201</v>
      </c>
      <c r="D21655" s="159">
        <v>1</v>
      </c>
    </row>
    <row r="21656" spans="3:4" x14ac:dyDescent="0.25">
      <c r="C21656" s="159" t="s">
        <v>38202</v>
      </c>
      <c r="D21656" s="159">
        <v>1</v>
      </c>
    </row>
    <row r="21657" spans="3:4" x14ac:dyDescent="0.25">
      <c r="C21657" s="159" t="s">
        <v>38203</v>
      </c>
      <c r="D21657" s="159">
        <v>1</v>
      </c>
    </row>
    <row r="21658" spans="3:4" x14ac:dyDescent="0.25">
      <c r="C21658" s="159" t="s">
        <v>38204</v>
      </c>
      <c r="D21658" s="159">
        <v>1</v>
      </c>
    </row>
    <row r="21659" spans="3:4" x14ac:dyDescent="0.25">
      <c r="C21659" s="159" t="s">
        <v>38205</v>
      </c>
      <c r="D21659" s="159">
        <v>1</v>
      </c>
    </row>
    <row r="21660" spans="3:4" x14ac:dyDescent="0.25">
      <c r="C21660" s="159" t="s">
        <v>38206</v>
      </c>
      <c r="D21660" s="159">
        <v>1</v>
      </c>
    </row>
    <row r="21661" spans="3:4" x14ac:dyDescent="0.25">
      <c r="C21661" s="159" t="s">
        <v>38207</v>
      </c>
      <c r="D21661" s="159">
        <v>1</v>
      </c>
    </row>
    <row r="21662" spans="3:4" x14ac:dyDescent="0.25">
      <c r="C21662" s="159" t="s">
        <v>38208</v>
      </c>
      <c r="D21662" s="159">
        <v>1</v>
      </c>
    </row>
    <row r="21663" spans="3:4" x14ac:dyDescent="0.25">
      <c r="C21663" s="159" t="s">
        <v>38209</v>
      </c>
      <c r="D21663" s="159">
        <v>1</v>
      </c>
    </row>
    <row r="21664" spans="3:4" x14ac:dyDescent="0.25">
      <c r="C21664" s="159" t="s">
        <v>38210</v>
      </c>
      <c r="D21664" s="159">
        <v>1</v>
      </c>
    </row>
    <row r="21665" spans="3:4" x14ac:dyDescent="0.25">
      <c r="C21665" s="159" t="s">
        <v>38211</v>
      </c>
      <c r="D21665" s="159">
        <v>1</v>
      </c>
    </row>
    <row r="21666" spans="3:4" x14ac:dyDescent="0.25">
      <c r="C21666" s="159" t="s">
        <v>38212</v>
      </c>
      <c r="D21666" s="159">
        <v>1</v>
      </c>
    </row>
    <row r="21667" spans="3:4" x14ac:dyDescent="0.25">
      <c r="C21667" s="159" t="s">
        <v>38213</v>
      </c>
      <c r="D21667" s="159">
        <v>1</v>
      </c>
    </row>
    <row r="21668" spans="3:4" x14ac:dyDescent="0.25">
      <c r="C21668" s="159" t="s">
        <v>38214</v>
      </c>
      <c r="D21668" s="159">
        <v>1</v>
      </c>
    </row>
    <row r="21669" spans="3:4" x14ac:dyDescent="0.25">
      <c r="C21669" s="159" t="s">
        <v>38215</v>
      </c>
      <c r="D21669" s="159">
        <v>1</v>
      </c>
    </row>
    <row r="21670" spans="3:4" x14ac:dyDescent="0.25">
      <c r="C21670" s="159" t="s">
        <v>38216</v>
      </c>
      <c r="D21670" s="159">
        <v>1</v>
      </c>
    </row>
    <row r="21671" spans="3:4" x14ac:dyDescent="0.25">
      <c r="C21671" s="159" t="s">
        <v>38217</v>
      </c>
      <c r="D21671" s="159">
        <v>1</v>
      </c>
    </row>
    <row r="21672" spans="3:4" x14ac:dyDescent="0.25">
      <c r="C21672" s="159" t="s">
        <v>38218</v>
      </c>
      <c r="D21672" s="159">
        <v>1</v>
      </c>
    </row>
    <row r="21673" spans="3:4" x14ac:dyDescent="0.25">
      <c r="C21673" s="159" t="s">
        <v>38219</v>
      </c>
      <c r="D21673" s="159">
        <v>1</v>
      </c>
    </row>
    <row r="21674" spans="3:4" x14ac:dyDescent="0.25">
      <c r="C21674" s="159" t="s">
        <v>38220</v>
      </c>
      <c r="D21674" s="159">
        <v>1</v>
      </c>
    </row>
    <row r="21675" spans="3:4" x14ac:dyDescent="0.25">
      <c r="C21675" s="159" t="s">
        <v>38221</v>
      </c>
      <c r="D21675" s="159">
        <v>1</v>
      </c>
    </row>
    <row r="21676" spans="3:4" x14ac:dyDescent="0.25">
      <c r="C21676" s="159" t="s">
        <v>38222</v>
      </c>
      <c r="D21676" s="159">
        <v>1</v>
      </c>
    </row>
    <row r="21677" spans="3:4" x14ac:dyDescent="0.25">
      <c r="C21677" s="159" t="s">
        <v>38223</v>
      </c>
      <c r="D21677" s="159">
        <v>1</v>
      </c>
    </row>
    <row r="21678" spans="3:4" x14ac:dyDescent="0.25">
      <c r="C21678" s="159" t="s">
        <v>38224</v>
      </c>
      <c r="D21678" s="159">
        <v>1</v>
      </c>
    </row>
    <row r="21679" spans="3:4" x14ac:dyDescent="0.25">
      <c r="C21679" s="159" t="s">
        <v>38225</v>
      </c>
      <c r="D21679" s="159">
        <v>1</v>
      </c>
    </row>
    <row r="21680" spans="3:4" x14ac:dyDescent="0.25">
      <c r="C21680" s="159" t="s">
        <v>38226</v>
      </c>
      <c r="D21680" s="159">
        <v>1</v>
      </c>
    </row>
    <row r="21681" spans="3:4" x14ac:dyDescent="0.25">
      <c r="C21681" s="159" t="s">
        <v>38227</v>
      </c>
      <c r="D21681" s="159">
        <v>1</v>
      </c>
    </row>
    <row r="21682" spans="3:4" x14ac:dyDescent="0.25">
      <c r="C21682" s="159" t="s">
        <v>38228</v>
      </c>
      <c r="D21682" s="159">
        <v>1</v>
      </c>
    </row>
    <row r="21683" spans="3:4" x14ac:dyDescent="0.25">
      <c r="C21683" s="159" t="s">
        <v>38229</v>
      </c>
      <c r="D21683" s="159">
        <v>1</v>
      </c>
    </row>
    <row r="21684" spans="3:4" x14ac:dyDescent="0.25">
      <c r="C21684" s="159" t="s">
        <v>38230</v>
      </c>
      <c r="D21684" s="159">
        <v>1</v>
      </c>
    </row>
    <row r="21685" spans="3:4" x14ac:dyDescent="0.25">
      <c r="C21685" s="159" t="s">
        <v>38231</v>
      </c>
      <c r="D21685" s="159">
        <v>1</v>
      </c>
    </row>
    <row r="21686" spans="3:4" x14ac:dyDescent="0.25">
      <c r="C21686" s="159" t="s">
        <v>38232</v>
      </c>
      <c r="D21686" s="159">
        <v>1</v>
      </c>
    </row>
    <row r="21687" spans="3:4" x14ac:dyDescent="0.25">
      <c r="C21687" s="159" t="s">
        <v>38233</v>
      </c>
      <c r="D21687" s="159">
        <v>1</v>
      </c>
    </row>
    <row r="21688" spans="3:4" x14ac:dyDescent="0.25">
      <c r="C21688" s="159" t="s">
        <v>38234</v>
      </c>
      <c r="D21688" s="159">
        <v>1</v>
      </c>
    </row>
    <row r="21689" spans="3:4" x14ac:dyDescent="0.25">
      <c r="C21689" s="159" t="s">
        <v>38235</v>
      </c>
      <c r="D21689" s="159">
        <v>1</v>
      </c>
    </row>
    <row r="21690" spans="3:4" x14ac:dyDescent="0.25">
      <c r="C21690" s="159" t="s">
        <v>38236</v>
      </c>
      <c r="D21690" s="159">
        <v>1</v>
      </c>
    </row>
    <row r="21691" spans="3:4" x14ac:dyDescent="0.25">
      <c r="C21691" s="159" t="s">
        <v>38237</v>
      </c>
      <c r="D21691" s="159">
        <v>1</v>
      </c>
    </row>
    <row r="21692" spans="3:4" x14ac:dyDescent="0.25">
      <c r="C21692" s="159" t="s">
        <v>38238</v>
      </c>
      <c r="D21692" s="159">
        <v>1</v>
      </c>
    </row>
    <row r="21693" spans="3:4" x14ac:dyDescent="0.25">
      <c r="C21693" s="159" t="s">
        <v>38239</v>
      </c>
      <c r="D21693" s="159">
        <v>1</v>
      </c>
    </row>
    <row r="21694" spans="3:4" x14ac:dyDescent="0.25">
      <c r="C21694" s="159" t="s">
        <v>38240</v>
      </c>
      <c r="D21694" s="159">
        <v>1</v>
      </c>
    </row>
    <row r="21695" spans="3:4" x14ac:dyDescent="0.25">
      <c r="C21695" s="159" t="s">
        <v>38241</v>
      </c>
      <c r="D21695" s="159">
        <v>1</v>
      </c>
    </row>
    <row r="21696" spans="3:4" x14ac:dyDescent="0.25">
      <c r="C21696" s="159" t="s">
        <v>38242</v>
      </c>
      <c r="D21696" s="159">
        <v>1</v>
      </c>
    </row>
    <row r="21697" spans="3:4" x14ac:dyDescent="0.25">
      <c r="C21697" s="159" t="s">
        <v>38624</v>
      </c>
      <c r="D21697" s="159">
        <v>1</v>
      </c>
    </row>
    <row r="21698" spans="3:4" x14ac:dyDescent="0.25">
      <c r="C21698" s="159" t="s">
        <v>38625</v>
      </c>
      <c r="D21698" s="159">
        <v>1</v>
      </c>
    </row>
    <row r="21699" spans="3:4" x14ac:dyDescent="0.25">
      <c r="C21699" s="159" t="s">
        <v>38626</v>
      </c>
      <c r="D21699" s="159">
        <v>1</v>
      </c>
    </row>
    <row r="21700" spans="3:4" x14ac:dyDescent="0.25">
      <c r="C21700" s="159" t="s">
        <v>38627</v>
      </c>
      <c r="D21700" s="159">
        <v>1</v>
      </c>
    </row>
    <row r="21701" spans="3:4" x14ac:dyDescent="0.25">
      <c r="C21701" s="159" t="s">
        <v>38628</v>
      </c>
      <c r="D21701" s="159">
        <v>1</v>
      </c>
    </row>
    <row r="21702" spans="3:4" x14ac:dyDescent="0.25">
      <c r="C21702" s="159" t="s">
        <v>38629</v>
      </c>
      <c r="D21702" s="159">
        <v>1</v>
      </c>
    </row>
    <row r="21703" spans="3:4" x14ac:dyDescent="0.25">
      <c r="C21703" s="159" t="s">
        <v>38630</v>
      </c>
      <c r="D21703" s="159">
        <v>1</v>
      </c>
    </row>
    <row r="21704" spans="3:4" x14ac:dyDescent="0.25">
      <c r="C21704" s="159" t="s">
        <v>38631</v>
      </c>
      <c r="D21704" s="159">
        <v>1</v>
      </c>
    </row>
    <row r="21705" spans="3:4" x14ac:dyDescent="0.25">
      <c r="C21705" s="159" t="s">
        <v>38632</v>
      </c>
      <c r="D21705" s="159">
        <v>1</v>
      </c>
    </row>
    <row r="21706" spans="3:4" x14ac:dyDescent="0.25">
      <c r="C21706" s="159" t="s">
        <v>38633</v>
      </c>
      <c r="D21706" s="159">
        <v>1</v>
      </c>
    </row>
    <row r="21707" spans="3:4" x14ac:dyDescent="0.25">
      <c r="C21707" s="159" t="s">
        <v>38634</v>
      </c>
      <c r="D21707" s="159">
        <v>1</v>
      </c>
    </row>
    <row r="21708" spans="3:4" x14ac:dyDescent="0.25">
      <c r="C21708" s="159" t="s">
        <v>38635</v>
      </c>
      <c r="D21708" s="159">
        <v>1</v>
      </c>
    </row>
    <row r="21709" spans="3:4" x14ac:dyDescent="0.25">
      <c r="C21709" s="159" t="s">
        <v>38636</v>
      </c>
      <c r="D21709" s="159">
        <v>1</v>
      </c>
    </row>
    <row r="21710" spans="3:4" x14ac:dyDescent="0.25">
      <c r="C21710" s="159" t="s">
        <v>38637</v>
      </c>
      <c r="D21710" s="159">
        <v>1</v>
      </c>
    </row>
    <row r="21711" spans="3:4" x14ac:dyDescent="0.25">
      <c r="C21711" s="159" t="s">
        <v>38638</v>
      </c>
      <c r="D21711" s="159">
        <v>1</v>
      </c>
    </row>
    <row r="21712" spans="3:4" x14ac:dyDescent="0.25">
      <c r="C21712" s="159" t="s">
        <v>38639</v>
      </c>
      <c r="D21712" s="159">
        <v>1</v>
      </c>
    </row>
    <row r="21713" spans="3:4" x14ac:dyDescent="0.25">
      <c r="C21713" s="159" t="s">
        <v>38640</v>
      </c>
      <c r="D21713" s="159">
        <v>1</v>
      </c>
    </row>
    <row r="21714" spans="3:4" x14ac:dyDescent="0.25">
      <c r="C21714" s="159" t="s">
        <v>38641</v>
      </c>
      <c r="D21714" s="159">
        <v>1</v>
      </c>
    </row>
    <row r="21715" spans="3:4" x14ac:dyDescent="0.25">
      <c r="C21715" s="159" t="s">
        <v>38642</v>
      </c>
      <c r="D21715" s="159">
        <v>1</v>
      </c>
    </row>
    <row r="21716" spans="3:4" x14ac:dyDescent="0.25">
      <c r="C21716" s="159" t="s">
        <v>38643</v>
      </c>
      <c r="D21716" s="159">
        <v>1</v>
      </c>
    </row>
    <row r="21717" spans="3:4" x14ac:dyDescent="0.25">
      <c r="C21717" s="159" t="s">
        <v>38644</v>
      </c>
      <c r="D21717" s="159">
        <v>1</v>
      </c>
    </row>
    <row r="21718" spans="3:4" x14ac:dyDescent="0.25">
      <c r="C21718" s="159" t="s">
        <v>38645</v>
      </c>
      <c r="D21718" s="159">
        <v>1</v>
      </c>
    </row>
    <row r="21719" spans="3:4" x14ac:dyDescent="0.25">
      <c r="C21719" s="159" t="s">
        <v>38646</v>
      </c>
      <c r="D21719" s="159">
        <v>1</v>
      </c>
    </row>
    <row r="21720" spans="3:4" x14ac:dyDescent="0.25">
      <c r="C21720" s="159" t="s">
        <v>38647</v>
      </c>
      <c r="D21720" s="159">
        <v>1</v>
      </c>
    </row>
    <row r="21721" spans="3:4" x14ac:dyDescent="0.25">
      <c r="C21721" s="159" t="s">
        <v>38648</v>
      </c>
      <c r="D21721" s="159">
        <v>1</v>
      </c>
    </row>
    <row r="21722" spans="3:4" x14ac:dyDescent="0.25">
      <c r="C21722" s="159" t="s">
        <v>38649</v>
      </c>
      <c r="D21722" s="159">
        <v>1</v>
      </c>
    </row>
    <row r="21723" spans="3:4" x14ac:dyDescent="0.25">
      <c r="C21723" s="159" t="s">
        <v>38650</v>
      </c>
      <c r="D21723" s="159">
        <v>1</v>
      </c>
    </row>
    <row r="21724" spans="3:4" x14ac:dyDescent="0.25">
      <c r="C21724" s="159" t="s">
        <v>38651</v>
      </c>
      <c r="D21724" s="159">
        <v>1</v>
      </c>
    </row>
    <row r="21725" spans="3:4" x14ac:dyDescent="0.25">
      <c r="C21725" s="159" t="s">
        <v>38652</v>
      </c>
      <c r="D21725" s="159">
        <v>1</v>
      </c>
    </row>
    <row r="21726" spans="3:4" x14ac:dyDescent="0.25">
      <c r="C21726" s="159" t="s">
        <v>38653</v>
      </c>
      <c r="D21726" s="159">
        <v>1</v>
      </c>
    </row>
    <row r="21727" spans="3:4" x14ac:dyDescent="0.25">
      <c r="C21727" s="159" t="s">
        <v>38654</v>
      </c>
      <c r="D21727" s="159">
        <v>1</v>
      </c>
    </row>
    <row r="21728" spans="3:4" x14ac:dyDescent="0.25">
      <c r="C21728" s="159" t="s">
        <v>38655</v>
      </c>
      <c r="D21728" s="159">
        <v>1</v>
      </c>
    </row>
    <row r="21729" spans="3:4" x14ac:dyDescent="0.25">
      <c r="C21729" s="159" t="s">
        <v>38656</v>
      </c>
      <c r="D21729" s="159">
        <v>1</v>
      </c>
    </row>
    <row r="21730" spans="3:4" x14ac:dyDescent="0.25">
      <c r="C21730" s="159" t="s">
        <v>38657</v>
      </c>
      <c r="D21730" s="159">
        <v>1</v>
      </c>
    </row>
    <row r="21731" spans="3:4" x14ac:dyDescent="0.25">
      <c r="C21731" s="159" t="s">
        <v>38658</v>
      </c>
      <c r="D21731" s="159">
        <v>1</v>
      </c>
    </row>
    <row r="21732" spans="3:4" x14ac:dyDescent="0.25">
      <c r="C21732" s="159" t="s">
        <v>38659</v>
      </c>
      <c r="D21732" s="159">
        <v>1</v>
      </c>
    </row>
    <row r="21733" spans="3:4" x14ac:dyDescent="0.25">
      <c r="C21733" s="159" t="s">
        <v>38398</v>
      </c>
      <c r="D21733" s="159">
        <v>1</v>
      </c>
    </row>
    <row r="21734" spans="3:4" x14ac:dyDescent="0.25">
      <c r="C21734" s="159" t="s">
        <v>38399</v>
      </c>
      <c r="D21734" s="159">
        <v>1</v>
      </c>
    </row>
    <row r="21735" spans="3:4" x14ac:dyDescent="0.25">
      <c r="C21735" s="159" t="s">
        <v>38400</v>
      </c>
      <c r="D21735" s="159">
        <v>1</v>
      </c>
    </row>
    <row r="21736" spans="3:4" x14ac:dyDescent="0.25">
      <c r="C21736" s="159" t="s">
        <v>38401</v>
      </c>
      <c r="D21736" s="159">
        <v>1</v>
      </c>
    </row>
    <row r="21737" spans="3:4" x14ac:dyDescent="0.25">
      <c r="C21737" s="159" t="s">
        <v>38402</v>
      </c>
      <c r="D21737" s="159">
        <v>1</v>
      </c>
    </row>
    <row r="21738" spans="3:4" x14ac:dyDescent="0.25">
      <c r="C21738" s="159" t="s">
        <v>38403</v>
      </c>
      <c r="D21738" s="159">
        <v>1</v>
      </c>
    </row>
    <row r="21739" spans="3:4" x14ac:dyDescent="0.25">
      <c r="C21739" s="159" t="s">
        <v>38404</v>
      </c>
      <c r="D21739" s="159">
        <v>1</v>
      </c>
    </row>
    <row r="21740" spans="3:4" x14ac:dyDescent="0.25">
      <c r="C21740" s="159" t="s">
        <v>38405</v>
      </c>
      <c r="D21740" s="159">
        <v>1</v>
      </c>
    </row>
    <row r="21741" spans="3:4" x14ac:dyDescent="0.25">
      <c r="C21741" s="159" t="s">
        <v>38406</v>
      </c>
      <c r="D21741" s="159">
        <v>1</v>
      </c>
    </row>
    <row r="21742" spans="3:4" x14ac:dyDescent="0.25">
      <c r="C21742" s="159" t="s">
        <v>38407</v>
      </c>
      <c r="D21742" s="159">
        <v>1</v>
      </c>
    </row>
    <row r="21743" spans="3:4" x14ac:dyDescent="0.25">
      <c r="C21743" s="159" t="s">
        <v>38408</v>
      </c>
      <c r="D21743" s="159">
        <v>1</v>
      </c>
    </row>
    <row r="21744" spans="3:4" x14ac:dyDescent="0.25">
      <c r="C21744" s="159" t="s">
        <v>38409</v>
      </c>
      <c r="D21744" s="159">
        <v>1</v>
      </c>
    </row>
    <row r="21745" spans="3:4" x14ac:dyDescent="0.25">
      <c r="C21745" s="159" t="s">
        <v>38410</v>
      </c>
      <c r="D21745" s="159">
        <v>1</v>
      </c>
    </row>
    <row r="21746" spans="3:4" x14ac:dyDescent="0.25">
      <c r="C21746" s="159" t="s">
        <v>38411</v>
      </c>
      <c r="D21746" s="159">
        <v>1</v>
      </c>
    </row>
    <row r="21747" spans="3:4" x14ac:dyDescent="0.25">
      <c r="C21747" s="159" t="s">
        <v>38412</v>
      </c>
      <c r="D21747" s="159">
        <v>1</v>
      </c>
    </row>
    <row r="21748" spans="3:4" x14ac:dyDescent="0.25">
      <c r="C21748" s="159" t="s">
        <v>38413</v>
      </c>
      <c r="D21748" s="159">
        <v>1</v>
      </c>
    </row>
    <row r="21749" spans="3:4" x14ac:dyDescent="0.25">
      <c r="C21749" s="159" t="s">
        <v>38414</v>
      </c>
      <c r="D21749" s="159">
        <v>1</v>
      </c>
    </row>
    <row r="21750" spans="3:4" x14ac:dyDescent="0.25">
      <c r="C21750" s="159" t="s">
        <v>38415</v>
      </c>
      <c r="D21750" s="159">
        <v>1</v>
      </c>
    </row>
    <row r="21751" spans="3:4" x14ac:dyDescent="0.25">
      <c r="C21751" s="159" t="s">
        <v>38416</v>
      </c>
      <c r="D21751" s="159">
        <v>1</v>
      </c>
    </row>
    <row r="21752" spans="3:4" x14ac:dyDescent="0.25">
      <c r="C21752" s="159" t="s">
        <v>38417</v>
      </c>
      <c r="D21752" s="159">
        <v>1</v>
      </c>
    </row>
    <row r="21753" spans="3:4" x14ac:dyDescent="0.25">
      <c r="C21753" s="159" t="s">
        <v>38418</v>
      </c>
      <c r="D21753" s="159">
        <v>1</v>
      </c>
    </row>
    <row r="21754" spans="3:4" x14ac:dyDescent="0.25">
      <c r="C21754" s="159" t="s">
        <v>38419</v>
      </c>
      <c r="D21754" s="159">
        <v>1</v>
      </c>
    </row>
    <row r="21755" spans="3:4" x14ac:dyDescent="0.25">
      <c r="C21755" s="159" t="s">
        <v>38420</v>
      </c>
      <c r="D21755" s="159">
        <v>1</v>
      </c>
    </row>
    <row r="21756" spans="3:4" x14ac:dyDescent="0.25">
      <c r="C21756" s="159" t="s">
        <v>38421</v>
      </c>
      <c r="D21756" s="159">
        <v>1</v>
      </c>
    </row>
    <row r="21757" spans="3:4" x14ac:dyDescent="0.25">
      <c r="C21757" s="159" t="s">
        <v>38422</v>
      </c>
      <c r="D21757" s="159">
        <v>1</v>
      </c>
    </row>
    <row r="21758" spans="3:4" x14ac:dyDescent="0.25">
      <c r="C21758" s="159" t="s">
        <v>38502</v>
      </c>
      <c r="D21758" s="159">
        <v>1</v>
      </c>
    </row>
    <row r="21759" spans="3:4" x14ac:dyDescent="0.25">
      <c r="C21759" s="159" t="s">
        <v>38503</v>
      </c>
      <c r="D21759" s="159">
        <v>1</v>
      </c>
    </row>
    <row r="21760" spans="3:4" x14ac:dyDescent="0.25">
      <c r="C21760" s="159" t="s">
        <v>38504</v>
      </c>
      <c r="D21760" s="159">
        <v>1</v>
      </c>
    </row>
    <row r="21761" spans="3:4" x14ac:dyDescent="0.25">
      <c r="C21761" s="159" t="s">
        <v>38505</v>
      </c>
      <c r="D21761" s="159">
        <v>1</v>
      </c>
    </row>
    <row r="21762" spans="3:4" x14ac:dyDescent="0.25">
      <c r="C21762" s="159" t="s">
        <v>38506</v>
      </c>
      <c r="D21762" s="159">
        <v>1</v>
      </c>
    </row>
    <row r="21763" spans="3:4" x14ac:dyDescent="0.25">
      <c r="C21763" s="159" t="s">
        <v>38507</v>
      </c>
      <c r="D21763" s="159">
        <v>1</v>
      </c>
    </row>
    <row r="21764" spans="3:4" x14ac:dyDescent="0.25">
      <c r="C21764" s="159" t="s">
        <v>38508</v>
      </c>
      <c r="D21764" s="159">
        <v>1</v>
      </c>
    </row>
    <row r="21765" spans="3:4" x14ac:dyDescent="0.25">
      <c r="C21765" s="159" t="s">
        <v>38509</v>
      </c>
      <c r="D21765" s="159">
        <v>1</v>
      </c>
    </row>
    <row r="21766" spans="3:4" x14ac:dyDescent="0.25">
      <c r="C21766" s="159" t="s">
        <v>38510</v>
      </c>
      <c r="D21766" s="159">
        <v>1</v>
      </c>
    </row>
    <row r="21767" spans="3:4" x14ac:dyDescent="0.25">
      <c r="C21767" s="159" t="s">
        <v>38511</v>
      </c>
      <c r="D21767" s="159">
        <v>1</v>
      </c>
    </row>
    <row r="21768" spans="3:4" x14ac:dyDescent="0.25">
      <c r="C21768" s="159" t="s">
        <v>38512</v>
      </c>
      <c r="D21768" s="159">
        <v>1</v>
      </c>
    </row>
    <row r="21769" spans="3:4" x14ac:dyDescent="0.25">
      <c r="C21769" s="159" t="s">
        <v>38513</v>
      </c>
      <c r="D21769" s="159">
        <v>1</v>
      </c>
    </row>
    <row r="21770" spans="3:4" x14ac:dyDescent="0.25">
      <c r="C21770" s="159" t="s">
        <v>38514</v>
      </c>
      <c r="D21770" s="159">
        <v>1</v>
      </c>
    </row>
    <row r="21771" spans="3:4" x14ac:dyDescent="0.25">
      <c r="C21771" s="159" t="s">
        <v>38515</v>
      </c>
      <c r="D21771" s="159">
        <v>1</v>
      </c>
    </row>
    <row r="21772" spans="3:4" x14ac:dyDescent="0.25">
      <c r="C21772" s="159" t="s">
        <v>38516</v>
      </c>
      <c r="D21772" s="159">
        <v>1</v>
      </c>
    </row>
    <row r="21773" spans="3:4" x14ac:dyDescent="0.25">
      <c r="C21773" s="159" t="s">
        <v>38517</v>
      </c>
      <c r="D21773" s="159">
        <v>1</v>
      </c>
    </row>
    <row r="21774" spans="3:4" x14ac:dyDescent="0.25">
      <c r="C21774" s="159" t="s">
        <v>38518</v>
      </c>
      <c r="D21774" s="159">
        <v>1</v>
      </c>
    </row>
    <row r="21775" spans="3:4" x14ac:dyDescent="0.25">
      <c r="C21775" s="159" t="s">
        <v>38519</v>
      </c>
      <c r="D21775" s="159">
        <v>1</v>
      </c>
    </row>
    <row r="21776" spans="3:4" x14ac:dyDescent="0.25">
      <c r="C21776" s="159" t="s">
        <v>38520</v>
      </c>
      <c r="D21776" s="159">
        <v>1</v>
      </c>
    </row>
    <row r="21777" spans="3:4" x14ac:dyDescent="0.25">
      <c r="C21777" s="159" t="s">
        <v>38521</v>
      </c>
      <c r="D21777" s="159">
        <v>1</v>
      </c>
    </row>
    <row r="21778" spans="3:4" x14ac:dyDescent="0.25">
      <c r="C21778" s="159" t="s">
        <v>38522</v>
      </c>
      <c r="D21778" s="159">
        <v>1</v>
      </c>
    </row>
    <row r="21779" spans="3:4" x14ac:dyDescent="0.25">
      <c r="C21779" s="159" t="s">
        <v>38523</v>
      </c>
      <c r="D21779" s="159">
        <v>1</v>
      </c>
    </row>
    <row r="21780" spans="3:4" x14ac:dyDescent="0.25">
      <c r="C21780" s="159" t="s">
        <v>38524</v>
      </c>
      <c r="D21780" s="159">
        <v>1</v>
      </c>
    </row>
    <row r="21781" spans="3:4" x14ac:dyDescent="0.25">
      <c r="C21781" s="159" t="s">
        <v>38525</v>
      </c>
      <c r="D21781" s="159">
        <v>1</v>
      </c>
    </row>
    <row r="21782" spans="3:4" x14ac:dyDescent="0.25">
      <c r="C21782" s="159" t="s">
        <v>38526</v>
      </c>
      <c r="D21782" s="159">
        <v>1</v>
      </c>
    </row>
    <row r="21783" spans="3:4" x14ac:dyDescent="0.25">
      <c r="C21783" s="159" t="s">
        <v>38527</v>
      </c>
      <c r="D21783" s="159">
        <v>1</v>
      </c>
    </row>
    <row r="21784" spans="3:4" x14ac:dyDescent="0.25">
      <c r="C21784" s="159" t="s">
        <v>38528</v>
      </c>
      <c r="D21784" s="159">
        <v>1</v>
      </c>
    </row>
    <row r="21785" spans="3:4" x14ac:dyDescent="0.25">
      <c r="C21785" s="159" t="s">
        <v>38529</v>
      </c>
      <c r="D21785" s="159">
        <v>1</v>
      </c>
    </row>
    <row r="21786" spans="3:4" x14ac:dyDescent="0.25">
      <c r="C21786" s="159" t="s">
        <v>38530</v>
      </c>
      <c r="D21786" s="159">
        <v>1</v>
      </c>
    </row>
    <row r="21787" spans="3:4" x14ac:dyDescent="0.25">
      <c r="C21787" s="159" t="s">
        <v>38531</v>
      </c>
      <c r="D21787" s="159">
        <v>1</v>
      </c>
    </row>
    <row r="21788" spans="3:4" x14ac:dyDescent="0.25">
      <c r="C21788" s="159" t="s">
        <v>38532</v>
      </c>
      <c r="D21788" s="159">
        <v>1</v>
      </c>
    </row>
    <row r="21789" spans="3:4" x14ac:dyDescent="0.25">
      <c r="C21789" s="159" t="s">
        <v>38533</v>
      </c>
      <c r="D21789" s="159">
        <v>1</v>
      </c>
    </row>
    <row r="21790" spans="3:4" x14ac:dyDescent="0.25">
      <c r="C21790" s="159" t="s">
        <v>38534</v>
      </c>
      <c r="D21790" s="159">
        <v>1</v>
      </c>
    </row>
    <row r="21791" spans="3:4" x14ac:dyDescent="0.25">
      <c r="C21791" s="159" t="s">
        <v>38535</v>
      </c>
      <c r="D21791" s="159">
        <v>1</v>
      </c>
    </row>
    <row r="21792" spans="3:4" x14ac:dyDescent="0.25">
      <c r="C21792" s="159" t="s">
        <v>38536</v>
      </c>
      <c r="D21792" s="159">
        <v>1</v>
      </c>
    </row>
    <row r="21793" spans="3:4" x14ac:dyDescent="0.25">
      <c r="C21793" s="159" t="s">
        <v>38537</v>
      </c>
      <c r="D21793" s="159">
        <v>1</v>
      </c>
    </row>
    <row r="21794" spans="3:4" x14ac:dyDescent="0.25">
      <c r="C21794" s="159" t="s">
        <v>38538</v>
      </c>
      <c r="D21794" s="159">
        <v>1</v>
      </c>
    </row>
    <row r="21795" spans="3:4" x14ac:dyDescent="0.25">
      <c r="C21795" s="159" t="s">
        <v>38539</v>
      </c>
      <c r="D21795" s="159">
        <v>1</v>
      </c>
    </row>
    <row r="21796" spans="3:4" x14ac:dyDescent="0.25">
      <c r="C21796" s="159" t="s">
        <v>38540</v>
      </c>
      <c r="D21796" s="159">
        <v>1</v>
      </c>
    </row>
    <row r="21797" spans="3:4" x14ac:dyDescent="0.25">
      <c r="C21797" s="159" t="s">
        <v>38541</v>
      </c>
      <c r="D21797" s="159">
        <v>1</v>
      </c>
    </row>
    <row r="21798" spans="3:4" x14ac:dyDescent="0.25">
      <c r="C21798" s="159" t="s">
        <v>38542</v>
      </c>
      <c r="D21798" s="159">
        <v>1</v>
      </c>
    </row>
    <row r="21799" spans="3:4" x14ac:dyDescent="0.25">
      <c r="C21799" s="159" t="s">
        <v>38543</v>
      </c>
      <c r="D21799" s="159">
        <v>1</v>
      </c>
    </row>
    <row r="21800" spans="3:4" x14ac:dyDescent="0.25">
      <c r="C21800" s="159" t="s">
        <v>38544</v>
      </c>
      <c r="D21800" s="159">
        <v>1</v>
      </c>
    </row>
    <row r="21801" spans="3:4" x14ac:dyDescent="0.25">
      <c r="C21801" s="159" t="s">
        <v>38545</v>
      </c>
      <c r="D21801" s="159">
        <v>1</v>
      </c>
    </row>
    <row r="21802" spans="3:4" x14ac:dyDescent="0.25">
      <c r="C21802" s="159" t="s">
        <v>38546</v>
      </c>
      <c r="D21802" s="159">
        <v>1</v>
      </c>
    </row>
    <row r="21803" spans="3:4" x14ac:dyDescent="0.25">
      <c r="C21803" s="159" t="s">
        <v>38547</v>
      </c>
      <c r="D21803" s="159">
        <v>1</v>
      </c>
    </row>
    <row r="21804" spans="3:4" x14ac:dyDescent="0.25">
      <c r="C21804" s="159" t="s">
        <v>38548</v>
      </c>
      <c r="D21804" s="159">
        <v>1</v>
      </c>
    </row>
    <row r="21805" spans="3:4" x14ac:dyDescent="0.25">
      <c r="C21805" s="159" t="s">
        <v>38549</v>
      </c>
      <c r="D21805" s="159">
        <v>1</v>
      </c>
    </row>
    <row r="21806" spans="3:4" x14ac:dyDescent="0.25">
      <c r="C21806" s="159" t="s">
        <v>38550</v>
      </c>
      <c r="D21806" s="159">
        <v>1</v>
      </c>
    </row>
    <row r="21807" spans="3:4" x14ac:dyDescent="0.25">
      <c r="C21807" s="159" t="s">
        <v>38551</v>
      </c>
      <c r="D21807" s="159">
        <v>1</v>
      </c>
    </row>
    <row r="21808" spans="3:4" x14ac:dyDescent="0.25">
      <c r="C21808" s="159" t="s">
        <v>38552</v>
      </c>
      <c r="D21808" s="159">
        <v>1</v>
      </c>
    </row>
    <row r="21809" spans="3:4" x14ac:dyDescent="0.25">
      <c r="C21809" s="159" t="s">
        <v>38553</v>
      </c>
      <c r="D21809" s="159">
        <v>1</v>
      </c>
    </row>
    <row r="21810" spans="3:4" x14ac:dyDescent="0.25">
      <c r="C21810" s="159" t="s">
        <v>38554</v>
      </c>
      <c r="D21810" s="159">
        <v>1</v>
      </c>
    </row>
    <row r="21811" spans="3:4" x14ac:dyDescent="0.25">
      <c r="C21811" s="159" t="s">
        <v>38555</v>
      </c>
      <c r="D21811" s="159">
        <v>1</v>
      </c>
    </row>
    <row r="21812" spans="3:4" x14ac:dyDescent="0.25">
      <c r="C21812" s="159" t="s">
        <v>38556</v>
      </c>
      <c r="D21812" s="159">
        <v>1</v>
      </c>
    </row>
    <row r="21813" spans="3:4" x14ac:dyDescent="0.25">
      <c r="C21813" s="159" t="s">
        <v>38557</v>
      </c>
      <c r="D21813" s="159">
        <v>1</v>
      </c>
    </row>
    <row r="21814" spans="3:4" x14ac:dyDescent="0.25">
      <c r="C21814" s="159" t="s">
        <v>38558</v>
      </c>
      <c r="D21814" s="159">
        <v>1</v>
      </c>
    </row>
    <row r="21815" spans="3:4" x14ac:dyDescent="0.25">
      <c r="C21815" s="159" t="s">
        <v>38559</v>
      </c>
      <c r="D21815" s="159">
        <v>1</v>
      </c>
    </row>
    <row r="21816" spans="3:4" x14ac:dyDescent="0.25">
      <c r="C21816" s="159" t="s">
        <v>38560</v>
      </c>
      <c r="D21816" s="159">
        <v>1</v>
      </c>
    </row>
    <row r="21817" spans="3:4" x14ac:dyDescent="0.25">
      <c r="C21817" s="159" t="s">
        <v>38561</v>
      </c>
      <c r="D21817" s="159">
        <v>1</v>
      </c>
    </row>
    <row r="21818" spans="3:4" x14ac:dyDescent="0.25">
      <c r="C21818" s="159" t="s">
        <v>38562</v>
      </c>
      <c r="D21818" s="159">
        <v>1</v>
      </c>
    </row>
    <row r="21819" spans="3:4" x14ac:dyDescent="0.25">
      <c r="C21819" s="159" t="s">
        <v>38563</v>
      </c>
      <c r="D21819" s="159">
        <v>1</v>
      </c>
    </row>
    <row r="21820" spans="3:4" x14ac:dyDescent="0.25">
      <c r="C21820" s="159" t="s">
        <v>38564</v>
      </c>
      <c r="D21820" s="159">
        <v>1</v>
      </c>
    </row>
    <row r="21821" spans="3:4" x14ac:dyDescent="0.25">
      <c r="C21821" s="159" t="s">
        <v>38565</v>
      </c>
      <c r="D21821" s="159">
        <v>1</v>
      </c>
    </row>
    <row r="21822" spans="3:4" x14ac:dyDescent="0.25">
      <c r="C21822" s="159" t="s">
        <v>38566</v>
      </c>
      <c r="D21822" s="159">
        <v>1</v>
      </c>
    </row>
    <row r="21823" spans="3:4" x14ac:dyDescent="0.25">
      <c r="C21823" s="159" t="s">
        <v>38567</v>
      </c>
      <c r="D21823" s="159">
        <v>1</v>
      </c>
    </row>
    <row r="21824" spans="3:4" x14ac:dyDescent="0.25">
      <c r="C21824" s="159" t="s">
        <v>38568</v>
      </c>
      <c r="D21824" s="159">
        <v>1</v>
      </c>
    </row>
    <row r="21825" spans="3:4" x14ac:dyDescent="0.25">
      <c r="C21825" s="159" t="s">
        <v>38569</v>
      </c>
      <c r="D21825" s="159">
        <v>1</v>
      </c>
    </row>
    <row r="21826" spans="3:4" x14ac:dyDescent="0.25">
      <c r="C21826" s="159" t="s">
        <v>38426</v>
      </c>
      <c r="D21826" s="159">
        <v>1</v>
      </c>
    </row>
    <row r="21827" spans="3:4" x14ac:dyDescent="0.25">
      <c r="C21827" s="159" t="s">
        <v>38427</v>
      </c>
      <c r="D21827" s="159">
        <v>1</v>
      </c>
    </row>
    <row r="21828" spans="3:4" x14ac:dyDescent="0.25">
      <c r="C21828" s="159" t="s">
        <v>38428</v>
      </c>
      <c r="D21828" s="159">
        <v>1</v>
      </c>
    </row>
    <row r="21829" spans="3:4" x14ac:dyDescent="0.25">
      <c r="C21829" s="159" t="s">
        <v>38429</v>
      </c>
      <c r="D21829" s="159">
        <v>1</v>
      </c>
    </row>
    <row r="21830" spans="3:4" x14ac:dyDescent="0.25">
      <c r="C21830" s="159" t="s">
        <v>38430</v>
      </c>
      <c r="D21830" s="159">
        <v>1</v>
      </c>
    </row>
    <row r="21831" spans="3:4" x14ac:dyDescent="0.25">
      <c r="C21831" s="159" t="s">
        <v>38431</v>
      </c>
      <c r="D21831" s="159">
        <v>1</v>
      </c>
    </row>
    <row r="21832" spans="3:4" x14ac:dyDescent="0.25">
      <c r="C21832" s="159" t="s">
        <v>38432</v>
      </c>
      <c r="D21832" s="159">
        <v>1</v>
      </c>
    </row>
    <row r="21833" spans="3:4" x14ac:dyDescent="0.25">
      <c r="C21833" s="159" t="s">
        <v>38433</v>
      </c>
      <c r="D21833" s="159">
        <v>1</v>
      </c>
    </row>
    <row r="21834" spans="3:4" x14ac:dyDescent="0.25">
      <c r="C21834" s="159" t="s">
        <v>38434</v>
      </c>
      <c r="D21834" s="159">
        <v>1</v>
      </c>
    </row>
    <row r="21835" spans="3:4" x14ac:dyDescent="0.25">
      <c r="C21835" s="159" t="s">
        <v>38435</v>
      </c>
      <c r="D21835" s="159">
        <v>1</v>
      </c>
    </row>
    <row r="21836" spans="3:4" x14ac:dyDescent="0.25">
      <c r="C21836" s="159" t="s">
        <v>38436</v>
      </c>
      <c r="D21836" s="159">
        <v>1</v>
      </c>
    </row>
    <row r="21837" spans="3:4" x14ac:dyDescent="0.25">
      <c r="C21837" s="159" t="s">
        <v>38437</v>
      </c>
      <c r="D21837" s="159">
        <v>1</v>
      </c>
    </row>
    <row r="21838" spans="3:4" x14ac:dyDescent="0.25">
      <c r="C21838" s="159" t="s">
        <v>38438</v>
      </c>
      <c r="D21838" s="159">
        <v>1</v>
      </c>
    </row>
    <row r="21839" spans="3:4" x14ac:dyDescent="0.25">
      <c r="C21839" s="159" t="s">
        <v>38439</v>
      </c>
      <c r="D21839" s="159">
        <v>1</v>
      </c>
    </row>
    <row r="21840" spans="3:4" x14ac:dyDescent="0.25">
      <c r="C21840" s="159" t="s">
        <v>38440</v>
      </c>
      <c r="D21840" s="159">
        <v>1</v>
      </c>
    </row>
    <row r="21841" spans="3:4" x14ac:dyDescent="0.25">
      <c r="C21841" s="159" t="s">
        <v>38441</v>
      </c>
      <c r="D21841" s="159">
        <v>1</v>
      </c>
    </row>
    <row r="21842" spans="3:4" x14ac:dyDescent="0.25">
      <c r="C21842" s="159" t="s">
        <v>38442</v>
      </c>
      <c r="D21842" s="159">
        <v>1</v>
      </c>
    </row>
    <row r="21843" spans="3:4" x14ac:dyDescent="0.25">
      <c r="C21843" s="159" t="s">
        <v>38443</v>
      </c>
      <c r="D21843" s="159">
        <v>1</v>
      </c>
    </row>
    <row r="21844" spans="3:4" x14ac:dyDescent="0.25">
      <c r="C21844" s="159" t="s">
        <v>38444</v>
      </c>
      <c r="D21844" s="159">
        <v>1</v>
      </c>
    </row>
    <row r="21845" spans="3:4" x14ac:dyDescent="0.25">
      <c r="C21845" s="159" t="s">
        <v>38445</v>
      </c>
      <c r="D21845" s="159">
        <v>1</v>
      </c>
    </row>
    <row r="21846" spans="3:4" x14ac:dyDescent="0.25">
      <c r="C21846" s="159" t="s">
        <v>38446</v>
      </c>
      <c r="D21846" s="159">
        <v>1</v>
      </c>
    </row>
    <row r="21847" spans="3:4" x14ac:dyDescent="0.25">
      <c r="C21847" s="159" t="s">
        <v>38447</v>
      </c>
      <c r="D21847" s="159">
        <v>1</v>
      </c>
    </row>
    <row r="21848" spans="3:4" x14ac:dyDescent="0.25">
      <c r="C21848" s="159" t="s">
        <v>38448</v>
      </c>
      <c r="D21848" s="159">
        <v>1</v>
      </c>
    </row>
    <row r="21849" spans="3:4" x14ac:dyDescent="0.25">
      <c r="C21849" s="159" t="s">
        <v>38449</v>
      </c>
      <c r="D21849" s="159">
        <v>1</v>
      </c>
    </row>
    <row r="21850" spans="3:4" x14ac:dyDescent="0.25">
      <c r="C21850" s="159" t="s">
        <v>38450</v>
      </c>
      <c r="D21850" s="159">
        <v>1</v>
      </c>
    </row>
    <row r="21851" spans="3:4" x14ac:dyDescent="0.25">
      <c r="C21851" s="159" t="s">
        <v>38451</v>
      </c>
      <c r="D21851" s="159">
        <v>1</v>
      </c>
    </row>
    <row r="21852" spans="3:4" x14ac:dyDescent="0.25">
      <c r="C21852" s="159" t="s">
        <v>38452</v>
      </c>
      <c r="D21852" s="159">
        <v>1</v>
      </c>
    </row>
    <row r="21853" spans="3:4" x14ac:dyDescent="0.25">
      <c r="C21853" s="159" t="s">
        <v>38453</v>
      </c>
      <c r="D21853" s="159">
        <v>1</v>
      </c>
    </row>
    <row r="21854" spans="3:4" x14ac:dyDescent="0.25">
      <c r="C21854" s="159" t="s">
        <v>38454</v>
      </c>
      <c r="D21854" s="159">
        <v>1</v>
      </c>
    </row>
    <row r="21855" spans="3:4" x14ac:dyDescent="0.25">
      <c r="C21855" s="159" t="s">
        <v>38455</v>
      </c>
      <c r="D21855" s="159">
        <v>1</v>
      </c>
    </row>
    <row r="21856" spans="3:4" x14ac:dyDescent="0.25">
      <c r="C21856" s="159" t="s">
        <v>38456</v>
      </c>
      <c r="D21856" s="159">
        <v>1</v>
      </c>
    </row>
    <row r="21857" spans="3:4" x14ac:dyDescent="0.25">
      <c r="C21857" s="159" t="s">
        <v>38457</v>
      </c>
      <c r="D21857" s="159">
        <v>1</v>
      </c>
    </row>
    <row r="21858" spans="3:4" x14ac:dyDescent="0.25">
      <c r="C21858" s="159" t="s">
        <v>38458</v>
      </c>
      <c r="D21858" s="159">
        <v>1</v>
      </c>
    </row>
    <row r="21859" spans="3:4" x14ac:dyDescent="0.25">
      <c r="C21859" s="159" t="s">
        <v>38459</v>
      </c>
      <c r="D21859" s="159">
        <v>1</v>
      </c>
    </row>
    <row r="21860" spans="3:4" x14ac:dyDescent="0.25">
      <c r="C21860" s="159" t="s">
        <v>38460</v>
      </c>
      <c r="D21860" s="159">
        <v>1</v>
      </c>
    </row>
    <row r="21861" spans="3:4" x14ac:dyDescent="0.25">
      <c r="C21861" s="159" t="s">
        <v>38461</v>
      </c>
      <c r="D21861" s="159">
        <v>1</v>
      </c>
    </row>
    <row r="21862" spans="3:4" x14ac:dyDescent="0.25">
      <c r="C21862" s="159" t="s">
        <v>38462</v>
      </c>
      <c r="D21862" s="159">
        <v>1</v>
      </c>
    </row>
    <row r="21863" spans="3:4" x14ac:dyDescent="0.25">
      <c r="C21863" s="159" t="s">
        <v>38463</v>
      </c>
      <c r="D21863" s="159">
        <v>1</v>
      </c>
    </row>
    <row r="21864" spans="3:4" x14ac:dyDescent="0.25">
      <c r="C21864" s="159" t="s">
        <v>38464</v>
      </c>
      <c r="D21864" s="159">
        <v>1</v>
      </c>
    </row>
    <row r="21865" spans="3:4" x14ac:dyDescent="0.25">
      <c r="C21865" s="159" t="s">
        <v>38465</v>
      </c>
      <c r="D21865" s="159">
        <v>1</v>
      </c>
    </row>
    <row r="21866" spans="3:4" x14ac:dyDescent="0.25">
      <c r="C21866" s="159" t="s">
        <v>38466</v>
      </c>
      <c r="D21866" s="159">
        <v>1</v>
      </c>
    </row>
    <row r="21867" spans="3:4" x14ac:dyDescent="0.25">
      <c r="C21867" s="159" t="s">
        <v>38467</v>
      </c>
      <c r="D21867" s="159">
        <v>1</v>
      </c>
    </row>
    <row r="21868" spans="3:4" x14ac:dyDescent="0.25">
      <c r="C21868" s="159" t="s">
        <v>38468</v>
      </c>
      <c r="D21868" s="159">
        <v>1</v>
      </c>
    </row>
    <row r="21869" spans="3:4" x14ac:dyDescent="0.25">
      <c r="C21869" s="159" t="s">
        <v>38469</v>
      </c>
      <c r="D21869" s="159">
        <v>1</v>
      </c>
    </row>
    <row r="21870" spans="3:4" x14ac:dyDescent="0.25">
      <c r="C21870" s="159" t="s">
        <v>38470</v>
      </c>
      <c r="D21870" s="159">
        <v>1</v>
      </c>
    </row>
    <row r="21871" spans="3:4" x14ac:dyDescent="0.25">
      <c r="C21871" s="159" t="s">
        <v>38471</v>
      </c>
      <c r="D21871" s="159">
        <v>1</v>
      </c>
    </row>
    <row r="21872" spans="3:4" x14ac:dyDescent="0.25">
      <c r="C21872" s="159" t="s">
        <v>38472</v>
      </c>
      <c r="D21872" s="159">
        <v>1</v>
      </c>
    </row>
    <row r="21873" spans="3:4" x14ac:dyDescent="0.25">
      <c r="C21873" s="159" t="s">
        <v>38473</v>
      </c>
      <c r="D21873" s="159">
        <v>1</v>
      </c>
    </row>
    <row r="21874" spans="3:4" x14ac:dyDescent="0.25">
      <c r="C21874" s="159" t="s">
        <v>38474</v>
      </c>
      <c r="D21874" s="159">
        <v>1</v>
      </c>
    </row>
    <row r="21875" spans="3:4" x14ac:dyDescent="0.25">
      <c r="C21875" s="159" t="s">
        <v>38475</v>
      </c>
      <c r="D21875" s="159">
        <v>1</v>
      </c>
    </row>
    <row r="21876" spans="3:4" x14ac:dyDescent="0.25">
      <c r="C21876" s="159" t="s">
        <v>38476</v>
      </c>
      <c r="D21876" s="159">
        <v>1</v>
      </c>
    </row>
    <row r="21877" spans="3:4" x14ac:dyDescent="0.25">
      <c r="C21877" s="159" t="s">
        <v>38477</v>
      </c>
      <c r="D21877" s="159">
        <v>1</v>
      </c>
    </row>
    <row r="21878" spans="3:4" x14ac:dyDescent="0.25">
      <c r="C21878" s="159" t="s">
        <v>38478</v>
      </c>
      <c r="D21878" s="159">
        <v>1</v>
      </c>
    </row>
    <row r="21879" spans="3:4" x14ac:dyDescent="0.25">
      <c r="C21879" s="159" t="s">
        <v>38479</v>
      </c>
      <c r="D21879" s="159">
        <v>1</v>
      </c>
    </row>
    <row r="21880" spans="3:4" x14ac:dyDescent="0.25">
      <c r="C21880" s="159" t="s">
        <v>38480</v>
      </c>
      <c r="D21880" s="159">
        <v>1</v>
      </c>
    </row>
    <row r="21881" spans="3:4" x14ac:dyDescent="0.25">
      <c r="C21881" s="159" t="s">
        <v>38481</v>
      </c>
      <c r="D21881" s="159">
        <v>1</v>
      </c>
    </row>
    <row r="21882" spans="3:4" x14ac:dyDescent="0.25">
      <c r="C21882" s="159" t="s">
        <v>38482</v>
      </c>
      <c r="D21882" s="159">
        <v>1</v>
      </c>
    </row>
    <row r="21883" spans="3:4" x14ac:dyDescent="0.25">
      <c r="C21883" s="159" t="s">
        <v>38483</v>
      </c>
      <c r="D21883" s="159">
        <v>1</v>
      </c>
    </row>
    <row r="21884" spans="3:4" x14ac:dyDescent="0.25">
      <c r="C21884" s="159" t="s">
        <v>38484</v>
      </c>
      <c r="D21884" s="159">
        <v>1</v>
      </c>
    </row>
    <row r="21885" spans="3:4" x14ac:dyDescent="0.25">
      <c r="C21885" s="159" t="s">
        <v>38485</v>
      </c>
      <c r="D21885" s="159">
        <v>1</v>
      </c>
    </row>
    <row r="21886" spans="3:4" x14ac:dyDescent="0.25">
      <c r="C21886" s="159" t="s">
        <v>38486</v>
      </c>
      <c r="D21886" s="159">
        <v>1</v>
      </c>
    </row>
    <row r="21887" spans="3:4" x14ac:dyDescent="0.25">
      <c r="C21887" s="159" t="s">
        <v>38487</v>
      </c>
      <c r="D21887" s="159">
        <v>1</v>
      </c>
    </row>
    <row r="21888" spans="3:4" x14ac:dyDescent="0.25">
      <c r="C21888" s="159" t="s">
        <v>38488</v>
      </c>
      <c r="D21888" s="159">
        <v>1</v>
      </c>
    </row>
    <row r="21889" spans="3:4" x14ac:dyDescent="0.25">
      <c r="C21889" s="159" t="s">
        <v>38489</v>
      </c>
      <c r="D21889" s="159">
        <v>1</v>
      </c>
    </row>
    <row r="21890" spans="3:4" x14ac:dyDescent="0.25">
      <c r="C21890" s="159" t="s">
        <v>38490</v>
      </c>
      <c r="D21890" s="159">
        <v>1</v>
      </c>
    </row>
    <row r="21891" spans="3:4" x14ac:dyDescent="0.25">
      <c r="C21891" s="159" t="s">
        <v>38491</v>
      </c>
      <c r="D21891" s="159">
        <v>1</v>
      </c>
    </row>
    <row r="21892" spans="3:4" x14ac:dyDescent="0.25">
      <c r="C21892" s="159" t="s">
        <v>38492</v>
      </c>
      <c r="D21892" s="159">
        <v>1</v>
      </c>
    </row>
    <row r="21893" spans="3:4" x14ac:dyDescent="0.25">
      <c r="C21893" s="159" t="s">
        <v>38493</v>
      </c>
      <c r="D21893" s="159">
        <v>1</v>
      </c>
    </row>
    <row r="21894" spans="3:4" x14ac:dyDescent="0.25">
      <c r="C21894" s="159" t="s">
        <v>38494</v>
      </c>
      <c r="D21894" s="159">
        <v>1</v>
      </c>
    </row>
    <row r="21895" spans="3:4" x14ac:dyDescent="0.25">
      <c r="C21895" s="159" t="s">
        <v>38495</v>
      </c>
      <c r="D21895" s="159">
        <v>1</v>
      </c>
    </row>
    <row r="21896" spans="3:4" x14ac:dyDescent="0.25">
      <c r="C21896" s="159" t="s">
        <v>38496</v>
      </c>
      <c r="D21896" s="159">
        <v>1</v>
      </c>
    </row>
    <row r="21897" spans="3:4" x14ac:dyDescent="0.25">
      <c r="C21897" s="159" t="s">
        <v>38497</v>
      </c>
      <c r="D21897" s="159">
        <v>1</v>
      </c>
    </row>
    <row r="21898" spans="3:4" x14ac:dyDescent="0.25">
      <c r="C21898" s="159" t="s">
        <v>38498</v>
      </c>
      <c r="D21898" s="159">
        <v>1</v>
      </c>
    </row>
    <row r="21899" spans="3:4" x14ac:dyDescent="0.25">
      <c r="C21899" s="159" t="s">
        <v>38499</v>
      </c>
      <c r="D21899" s="159">
        <v>1</v>
      </c>
    </row>
    <row r="21900" spans="3:4" x14ac:dyDescent="0.25">
      <c r="C21900" s="159" t="s">
        <v>38500</v>
      </c>
      <c r="D21900" s="159">
        <v>1</v>
      </c>
    </row>
    <row r="21901" spans="3:4" x14ac:dyDescent="0.25">
      <c r="C21901" s="159" t="s">
        <v>38501</v>
      </c>
      <c r="D21901" s="159">
        <v>1</v>
      </c>
    </row>
    <row r="21902" spans="3:4" x14ac:dyDescent="0.25">
      <c r="C21902" s="159" t="s">
        <v>38670</v>
      </c>
      <c r="D21902" s="159">
        <v>1</v>
      </c>
    </row>
    <row r="21903" spans="3:4" x14ac:dyDescent="0.25">
      <c r="C21903" s="159" t="s">
        <v>38671</v>
      </c>
      <c r="D21903" s="159">
        <v>1</v>
      </c>
    </row>
    <row r="21904" spans="3:4" x14ac:dyDescent="0.25">
      <c r="C21904" s="159" t="s">
        <v>38672</v>
      </c>
      <c r="D21904" s="159">
        <v>1</v>
      </c>
    </row>
    <row r="21905" spans="3:4" x14ac:dyDescent="0.25">
      <c r="C21905" s="159" t="s">
        <v>38673</v>
      </c>
      <c r="D21905" s="159">
        <v>1</v>
      </c>
    </row>
    <row r="21906" spans="3:4" x14ac:dyDescent="0.25">
      <c r="C21906" s="159" t="s">
        <v>38674</v>
      </c>
      <c r="D21906" s="159">
        <v>1</v>
      </c>
    </row>
    <row r="21907" spans="3:4" x14ac:dyDescent="0.25">
      <c r="C21907" s="159" t="s">
        <v>38675</v>
      </c>
      <c r="D21907" s="159">
        <v>1</v>
      </c>
    </row>
    <row r="21908" spans="3:4" x14ac:dyDescent="0.25">
      <c r="C21908" s="159" t="s">
        <v>38676</v>
      </c>
      <c r="D21908" s="159">
        <v>1</v>
      </c>
    </row>
    <row r="21909" spans="3:4" x14ac:dyDescent="0.25">
      <c r="C21909" s="159" t="s">
        <v>38677</v>
      </c>
      <c r="D21909" s="159">
        <v>1</v>
      </c>
    </row>
    <row r="21910" spans="3:4" x14ac:dyDescent="0.25">
      <c r="C21910" s="159" t="s">
        <v>38678</v>
      </c>
      <c r="D21910" s="159">
        <v>1</v>
      </c>
    </row>
    <row r="21911" spans="3:4" x14ac:dyDescent="0.25">
      <c r="C21911" s="159" t="s">
        <v>38679</v>
      </c>
      <c r="D21911" s="159">
        <v>1</v>
      </c>
    </row>
    <row r="21912" spans="3:4" x14ac:dyDescent="0.25">
      <c r="C21912" s="159" t="s">
        <v>38680</v>
      </c>
      <c r="D21912" s="159">
        <v>1</v>
      </c>
    </row>
    <row r="21913" spans="3:4" x14ac:dyDescent="0.25">
      <c r="C21913" s="159" t="s">
        <v>38681</v>
      </c>
      <c r="D21913" s="159">
        <v>1</v>
      </c>
    </row>
    <row r="21914" spans="3:4" x14ac:dyDescent="0.25">
      <c r="C21914" s="159" t="s">
        <v>38682</v>
      </c>
      <c r="D21914" s="159">
        <v>1</v>
      </c>
    </row>
    <row r="21915" spans="3:4" x14ac:dyDescent="0.25">
      <c r="C21915" s="159" t="s">
        <v>38683</v>
      </c>
      <c r="D21915" s="159">
        <v>1</v>
      </c>
    </row>
    <row r="21916" spans="3:4" x14ac:dyDescent="0.25">
      <c r="C21916" s="159" t="s">
        <v>38684</v>
      </c>
      <c r="D21916" s="159">
        <v>1</v>
      </c>
    </row>
    <row r="21917" spans="3:4" x14ac:dyDescent="0.25">
      <c r="C21917" s="159" t="s">
        <v>38685</v>
      </c>
      <c r="D21917" s="159">
        <v>1</v>
      </c>
    </row>
    <row r="21918" spans="3:4" x14ac:dyDescent="0.25">
      <c r="C21918" s="159" t="s">
        <v>38686</v>
      </c>
      <c r="D21918" s="159">
        <v>1</v>
      </c>
    </row>
    <row r="21919" spans="3:4" x14ac:dyDescent="0.25">
      <c r="C21919" s="159" t="s">
        <v>38687</v>
      </c>
      <c r="D21919" s="159">
        <v>1</v>
      </c>
    </row>
    <row r="21920" spans="3:4" x14ac:dyDescent="0.25">
      <c r="C21920" s="159" t="s">
        <v>38688</v>
      </c>
      <c r="D21920" s="159">
        <v>1</v>
      </c>
    </row>
    <row r="21921" spans="3:4" x14ac:dyDescent="0.25">
      <c r="C21921" s="159" t="s">
        <v>38689</v>
      </c>
      <c r="D21921" s="159">
        <v>1</v>
      </c>
    </row>
    <row r="21922" spans="3:4" x14ac:dyDescent="0.25">
      <c r="C21922" s="159" t="s">
        <v>38690</v>
      </c>
      <c r="D21922" s="159">
        <v>1</v>
      </c>
    </row>
    <row r="21923" spans="3:4" x14ac:dyDescent="0.25">
      <c r="C21923" s="159" t="s">
        <v>38691</v>
      </c>
      <c r="D21923" s="159">
        <v>1</v>
      </c>
    </row>
    <row r="21924" spans="3:4" x14ac:dyDescent="0.25">
      <c r="C21924" s="159" t="s">
        <v>38692</v>
      </c>
      <c r="D21924" s="159">
        <v>1</v>
      </c>
    </row>
    <row r="21925" spans="3:4" x14ac:dyDescent="0.25">
      <c r="C21925" s="159" t="s">
        <v>38693</v>
      </c>
      <c r="D21925" s="159">
        <v>1</v>
      </c>
    </row>
    <row r="21926" spans="3:4" x14ac:dyDescent="0.25">
      <c r="C21926" s="159" t="s">
        <v>38694</v>
      </c>
      <c r="D21926" s="159">
        <v>1</v>
      </c>
    </row>
    <row r="21927" spans="3:4" x14ac:dyDescent="0.25">
      <c r="C21927" s="159" t="s">
        <v>38695</v>
      </c>
      <c r="D21927" s="159">
        <v>1</v>
      </c>
    </row>
    <row r="21928" spans="3:4" x14ac:dyDescent="0.25">
      <c r="C21928" s="159" t="s">
        <v>38696</v>
      </c>
      <c r="D21928" s="159">
        <v>1</v>
      </c>
    </row>
    <row r="21929" spans="3:4" x14ac:dyDescent="0.25">
      <c r="C21929" s="159" t="s">
        <v>38697</v>
      </c>
      <c r="D21929" s="159">
        <v>1</v>
      </c>
    </row>
    <row r="21930" spans="3:4" x14ac:dyDescent="0.25">
      <c r="C21930" s="159" t="s">
        <v>38698</v>
      </c>
      <c r="D21930" s="159">
        <v>1</v>
      </c>
    </row>
    <row r="21931" spans="3:4" x14ac:dyDescent="0.25">
      <c r="C21931" s="159" t="s">
        <v>38699</v>
      </c>
      <c r="D21931" s="159">
        <v>1</v>
      </c>
    </row>
    <row r="21932" spans="3:4" x14ac:dyDescent="0.25">
      <c r="C21932" s="159" t="s">
        <v>38700</v>
      </c>
      <c r="D21932" s="159">
        <v>1</v>
      </c>
    </row>
    <row r="21933" spans="3:4" x14ac:dyDescent="0.25">
      <c r="C21933" s="159" t="s">
        <v>38701</v>
      </c>
      <c r="D21933" s="159">
        <v>1</v>
      </c>
    </row>
    <row r="21934" spans="3:4" x14ac:dyDescent="0.25">
      <c r="C21934" s="159" t="s">
        <v>38702</v>
      </c>
      <c r="D21934" s="159">
        <v>1</v>
      </c>
    </row>
    <row r="21935" spans="3:4" x14ac:dyDescent="0.25">
      <c r="C21935" s="159" t="s">
        <v>38703</v>
      </c>
      <c r="D21935" s="159">
        <v>1</v>
      </c>
    </row>
    <row r="21936" spans="3:4" x14ac:dyDescent="0.25">
      <c r="C21936" s="159" t="s">
        <v>38704</v>
      </c>
      <c r="D21936" s="159">
        <v>1</v>
      </c>
    </row>
    <row r="21937" spans="3:4" x14ac:dyDescent="0.25">
      <c r="C21937" s="159" t="s">
        <v>38705</v>
      </c>
      <c r="D21937" s="159">
        <v>1</v>
      </c>
    </row>
    <row r="21938" spans="3:4" x14ac:dyDescent="0.25">
      <c r="C21938" s="159" t="s">
        <v>38706</v>
      </c>
      <c r="D21938" s="159">
        <v>1</v>
      </c>
    </row>
    <row r="21939" spans="3:4" x14ac:dyDescent="0.25">
      <c r="C21939" s="159" t="s">
        <v>38707</v>
      </c>
      <c r="D21939" s="159">
        <v>1</v>
      </c>
    </row>
    <row r="21940" spans="3:4" x14ac:dyDescent="0.25">
      <c r="C21940" s="159" t="s">
        <v>38708</v>
      </c>
      <c r="D21940" s="159">
        <v>1</v>
      </c>
    </row>
    <row r="21941" spans="3:4" x14ac:dyDescent="0.25">
      <c r="C21941" s="159" t="s">
        <v>38709</v>
      </c>
      <c r="D21941" s="159">
        <v>1</v>
      </c>
    </row>
    <row r="21942" spans="3:4" x14ac:dyDescent="0.25">
      <c r="C21942" s="159" t="s">
        <v>38710</v>
      </c>
      <c r="D21942" s="159">
        <v>1</v>
      </c>
    </row>
    <row r="21943" spans="3:4" x14ac:dyDescent="0.25">
      <c r="C21943" s="159" t="s">
        <v>38711</v>
      </c>
      <c r="D21943" s="159">
        <v>1</v>
      </c>
    </row>
    <row r="21944" spans="3:4" x14ac:dyDescent="0.25">
      <c r="C21944" s="159" t="s">
        <v>38712</v>
      </c>
      <c r="D21944" s="159">
        <v>1</v>
      </c>
    </row>
    <row r="21945" spans="3:4" x14ac:dyDescent="0.25">
      <c r="C21945" s="159" t="s">
        <v>38713</v>
      </c>
      <c r="D21945" s="159">
        <v>1</v>
      </c>
    </row>
    <row r="21946" spans="3:4" x14ac:dyDescent="0.25">
      <c r="C21946" s="159" t="s">
        <v>38714</v>
      </c>
      <c r="D21946" s="159">
        <v>1</v>
      </c>
    </row>
    <row r="21947" spans="3:4" x14ac:dyDescent="0.25">
      <c r="C21947" s="159" t="s">
        <v>38715</v>
      </c>
      <c r="D21947" s="159">
        <v>1</v>
      </c>
    </row>
    <row r="21948" spans="3:4" x14ac:dyDescent="0.25">
      <c r="C21948" s="159" t="s">
        <v>38716</v>
      </c>
      <c r="D21948" s="159">
        <v>1</v>
      </c>
    </row>
    <row r="21949" spans="3:4" x14ac:dyDescent="0.25">
      <c r="C21949" s="159" t="s">
        <v>38717</v>
      </c>
      <c r="D21949" s="159">
        <v>1</v>
      </c>
    </row>
    <row r="21950" spans="3:4" x14ac:dyDescent="0.25">
      <c r="C21950" s="159" t="s">
        <v>38718</v>
      </c>
      <c r="D21950" s="159">
        <v>1</v>
      </c>
    </row>
    <row r="21951" spans="3:4" x14ac:dyDescent="0.25">
      <c r="C21951" s="159" t="s">
        <v>38719</v>
      </c>
      <c r="D21951" s="159">
        <v>1</v>
      </c>
    </row>
    <row r="21952" spans="3:4" x14ac:dyDescent="0.25">
      <c r="C21952" s="159" t="s">
        <v>38720</v>
      </c>
      <c r="D21952" s="159">
        <v>1</v>
      </c>
    </row>
    <row r="21953" spans="3:4" x14ac:dyDescent="0.25">
      <c r="C21953" s="159" t="s">
        <v>38721</v>
      </c>
      <c r="D21953" s="159">
        <v>1</v>
      </c>
    </row>
    <row r="21954" spans="3:4" x14ac:dyDescent="0.25">
      <c r="C21954" s="159" t="s">
        <v>38722</v>
      </c>
      <c r="D21954" s="159">
        <v>1</v>
      </c>
    </row>
    <row r="21955" spans="3:4" x14ac:dyDescent="0.25">
      <c r="C21955" s="159" t="s">
        <v>38723</v>
      </c>
      <c r="D21955" s="159">
        <v>1</v>
      </c>
    </row>
    <row r="21956" spans="3:4" x14ac:dyDescent="0.25">
      <c r="C21956" s="159" t="s">
        <v>38724</v>
      </c>
      <c r="D21956" s="159">
        <v>1</v>
      </c>
    </row>
    <row r="21957" spans="3:4" x14ac:dyDescent="0.25">
      <c r="C21957" s="159" t="s">
        <v>38725</v>
      </c>
      <c r="D21957" s="159">
        <v>1</v>
      </c>
    </row>
    <row r="21958" spans="3:4" x14ac:dyDescent="0.25">
      <c r="C21958" s="159" t="s">
        <v>38726</v>
      </c>
      <c r="D21958" s="159">
        <v>1</v>
      </c>
    </row>
    <row r="21959" spans="3:4" x14ac:dyDescent="0.25">
      <c r="C21959" s="159" t="s">
        <v>38727</v>
      </c>
      <c r="D21959" s="159">
        <v>1</v>
      </c>
    </row>
    <row r="21960" spans="3:4" x14ac:dyDescent="0.25">
      <c r="C21960" s="159" t="s">
        <v>38728</v>
      </c>
      <c r="D21960" s="159">
        <v>1</v>
      </c>
    </row>
    <row r="21961" spans="3:4" x14ac:dyDescent="0.25">
      <c r="C21961" s="159" t="s">
        <v>38729</v>
      </c>
      <c r="D21961" s="159">
        <v>1</v>
      </c>
    </row>
    <row r="21962" spans="3:4" x14ac:dyDescent="0.25">
      <c r="C21962" s="159" t="s">
        <v>38730</v>
      </c>
      <c r="D21962" s="159">
        <v>1</v>
      </c>
    </row>
    <row r="21963" spans="3:4" x14ac:dyDescent="0.25">
      <c r="C21963" s="159" t="s">
        <v>38731</v>
      </c>
      <c r="D21963" s="159">
        <v>1</v>
      </c>
    </row>
    <row r="21964" spans="3:4" x14ac:dyDescent="0.25">
      <c r="C21964" s="159" t="s">
        <v>38732</v>
      </c>
      <c r="D21964" s="159">
        <v>1</v>
      </c>
    </row>
    <row r="21965" spans="3:4" x14ac:dyDescent="0.25">
      <c r="C21965" s="159" t="s">
        <v>38733</v>
      </c>
      <c r="D21965" s="159">
        <v>1</v>
      </c>
    </row>
    <row r="21966" spans="3:4" x14ac:dyDescent="0.25">
      <c r="C21966" s="159" t="s">
        <v>38734</v>
      </c>
      <c r="D21966" s="159">
        <v>1</v>
      </c>
    </row>
    <row r="21967" spans="3:4" x14ac:dyDescent="0.25">
      <c r="C21967" s="159" t="s">
        <v>38735</v>
      </c>
      <c r="D21967" s="159">
        <v>1</v>
      </c>
    </row>
    <row r="21968" spans="3:4" x14ac:dyDescent="0.25">
      <c r="C21968" s="159" t="s">
        <v>38736</v>
      </c>
      <c r="D21968" s="159">
        <v>1</v>
      </c>
    </row>
    <row r="21969" spans="3:4" x14ac:dyDescent="0.25">
      <c r="C21969" s="159" t="s">
        <v>38737</v>
      </c>
      <c r="D21969" s="159">
        <v>1</v>
      </c>
    </row>
    <row r="21970" spans="3:4" x14ac:dyDescent="0.25">
      <c r="C21970" s="159" t="s">
        <v>38592</v>
      </c>
      <c r="D21970" s="159">
        <v>1</v>
      </c>
    </row>
    <row r="21971" spans="3:4" x14ac:dyDescent="0.25">
      <c r="C21971" s="159" t="s">
        <v>38593</v>
      </c>
      <c r="D21971" s="159">
        <v>1</v>
      </c>
    </row>
    <row r="21972" spans="3:4" x14ac:dyDescent="0.25">
      <c r="C21972" s="159" t="s">
        <v>38594</v>
      </c>
      <c r="D21972" s="159">
        <v>1</v>
      </c>
    </row>
    <row r="21973" spans="3:4" x14ac:dyDescent="0.25">
      <c r="C21973" s="159" t="s">
        <v>38595</v>
      </c>
      <c r="D21973" s="159">
        <v>1</v>
      </c>
    </row>
    <row r="21974" spans="3:4" x14ac:dyDescent="0.25">
      <c r="C21974" s="159" t="s">
        <v>38596</v>
      </c>
      <c r="D21974" s="159">
        <v>1</v>
      </c>
    </row>
    <row r="21975" spans="3:4" x14ac:dyDescent="0.25">
      <c r="C21975" s="159" t="s">
        <v>38597</v>
      </c>
      <c r="D21975" s="159">
        <v>1</v>
      </c>
    </row>
    <row r="21976" spans="3:4" x14ac:dyDescent="0.25">
      <c r="C21976" s="159" t="s">
        <v>38598</v>
      </c>
      <c r="D21976" s="159">
        <v>1</v>
      </c>
    </row>
    <row r="21977" spans="3:4" x14ac:dyDescent="0.25">
      <c r="C21977" s="159" t="s">
        <v>38599</v>
      </c>
      <c r="D21977" s="159">
        <v>1</v>
      </c>
    </row>
    <row r="21978" spans="3:4" x14ac:dyDescent="0.25">
      <c r="C21978" s="159" t="s">
        <v>38600</v>
      </c>
      <c r="D21978" s="159">
        <v>1</v>
      </c>
    </row>
    <row r="21979" spans="3:4" x14ac:dyDescent="0.25">
      <c r="C21979" s="159" t="s">
        <v>38601</v>
      </c>
      <c r="D21979" s="159">
        <v>1</v>
      </c>
    </row>
    <row r="21980" spans="3:4" x14ac:dyDescent="0.25">
      <c r="C21980" s="159" t="s">
        <v>38602</v>
      </c>
      <c r="D21980" s="159">
        <v>1</v>
      </c>
    </row>
    <row r="21981" spans="3:4" x14ac:dyDescent="0.25">
      <c r="C21981" s="159" t="s">
        <v>38603</v>
      </c>
      <c r="D21981" s="159">
        <v>1</v>
      </c>
    </row>
    <row r="21982" spans="3:4" x14ac:dyDescent="0.25">
      <c r="C21982" s="159" t="s">
        <v>38604</v>
      </c>
      <c r="D21982" s="159">
        <v>1</v>
      </c>
    </row>
    <row r="21983" spans="3:4" x14ac:dyDescent="0.25">
      <c r="C21983" s="159" t="s">
        <v>38605</v>
      </c>
      <c r="D21983" s="159">
        <v>1</v>
      </c>
    </row>
    <row r="21984" spans="3:4" x14ac:dyDescent="0.25">
      <c r="C21984" s="159" t="s">
        <v>38606</v>
      </c>
      <c r="D21984" s="159">
        <v>1</v>
      </c>
    </row>
    <row r="21985" spans="3:4" x14ac:dyDescent="0.25">
      <c r="C21985" s="159" t="s">
        <v>38607</v>
      </c>
      <c r="D21985" s="159">
        <v>1</v>
      </c>
    </row>
    <row r="21986" spans="3:4" x14ac:dyDescent="0.25">
      <c r="C21986" s="159" t="s">
        <v>38608</v>
      </c>
      <c r="D21986" s="159">
        <v>1</v>
      </c>
    </row>
    <row r="21987" spans="3:4" x14ac:dyDescent="0.25">
      <c r="C21987" s="159" t="s">
        <v>38609</v>
      </c>
      <c r="D21987" s="159">
        <v>1</v>
      </c>
    </row>
    <row r="21988" spans="3:4" x14ac:dyDescent="0.25">
      <c r="C21988" s="159" t="s">
        <v>38610</v>
      </c>
      <c r="D21988" s="159">
        <v>1</v>
      </c>
    </row>
    <row r="21989" spans="3:4" x14ac:dyDescent="0.25">
      <c r="C21989" s="159" t="s">
        <v>38611</v>
      </c>
      <c r="D21989" s="159">
        <v>1</v>
      </c>
    </row>
    <row r="21990" spans="3:4" x14ac:dyDescent="0.25">
      <c r="C21990" s="159" t="s">
        <v>38612</v>
      </c>
      <c r="D21990" s="159">
        <v>1</v>
      </c>
    </row>
    <row r="21991" spans="3:4" x14ac:dyDescent="0.25">
      <c r="C21991" s="159" t="s">
        <v>38613</v>
      </c>
      <c r="D21991" s="159">
        <v>1</v>
      </c>
    </row>
    <row r="21992" spans="3:4" x14ac:dyDescent="0.25">
      <c r="C21992" s="159" t="s">
        <v>38614</v>
      </c>
      <c r="D21992" s="159">
        <v>1</v>
      </c>
    </row>
    <row r="21993" spans="3:4" x14ac:dyDescent="0.25">
      <c r="C21993" s="159" t="s">
        <v>38615</v>
      </c>
      <c r="D21993" s="159">
        <v>1</v>
      </c>
    </row>
    <row r="21994" spans="3:4" x14ac:dyDescent="0.25">
      <c r="C21994" s="159" t="s">
        <v>38616</v>
      </c>
      <c r="D21994" s="159">
        <v>1</v>
      </c>
    </row>
    <row r="21995" spans="3:4" x14ac:dyDescent="0.25">
      <c r="C21995" s="159" t="s">
        <v>38617</v>
      </c>
      <c r="D21995" s="159">
        <v>1</v>
      </c>
    </row>
    <row r="21996" spans="3:4" x14ac:dyDescent="0.25">
      <c r="C21996" s="159" t="s">
        <v>38618</v>
      </c>
      <c r="D21996" s="159">
        <v>1</v>
      </c>
    </row>
    <row r="21997" spans="3:4" x14ac:dyDescent="0.25">
      <c r="C21997" s="159" t="s">
        <v>38619</v>
      </c>
      <c r="D21997" s="159">
        <v>1</v>
      </c>
    </row>
    <row r="21998" spans="3:4" x14ac:dyDescent="0.25">
      <c r="C21998" s="159" t="s">
        <v>38620</v>
      </c>
      <c r="D21998" s="159">
        <v>1</v>
      </c>
    </row>
    <row r="21999" spans="3:4" x14ac:dyDescent="0.25">
      <c r="C21999" s="159" t="s">
        <v>38621</v>
      </c>
      <c r="D21999" s="159">
        <v>1</v>
      </c>
    </row>
    <row r="22000" spans="3:4" x14ac:dyDescent="0.25">
      <c r="C22000" s="159" t="s">
        <v>38622</v>
      </c>
      <c r="D22000" s="159">
        <v>1</v>
      </c>
    </row>
    <row r="22001" spans="3:4" x14ac:dyDescent="0.25">
      <c r="C22001" s="159" t="s">
        <v>38623</v>
      </c>
      <c r="D22001" s="159">
        <v>1</v>
      </c>
    </row>
    <row r="22002" spans="3:4" x14ac:dyDescent="0.25">
      <c r="C22002" s="159" t="s">
        <v>38821</v>
      </c>
      <c r="D22002" s="159">
        <v>1</v>
      </c>
    </row>
    <row r="22003" spans="3:4" x14ac:dyDescent="0.25">
      <c r="C22003" s="159" t="s">
        <v>38822</v>
      </c>
      <c r="D22003" s="159">
        <v>1</v>
      </c>
    </row>
    <row r="22004" spans="3:4" x14ac:dyDescent="0.25">
      <c r="C22004" s="159" t="s">
        <v>38823</v>
      </c>
      <c r="D22004" s="159">
        <v>1</v>
      </c>
    </row>
    <row r="22005" spans="3:4" x14ac:dyDescent="0.25">
      <c r="C22005" s="159" t="s">
        <v>38824</v>
      </c>
      <c r="D22005" s="159">
        <v>1</v>
      </c>
    </row>
    <row r="22006" spans="3:4" x14ac:dyDescent="0.25">
      <c r="C22006" s="159" t="s">
        <v>38825</v>
      </c>
      <c r="D22006" s="159">
        <v>1</v>
      </c>
    </row>
    <row r="22007" spans="3:4" x14ac:dyDescent="0.25">
      <c r="C22007" s="159" t="s">
        <v>38826</v>
      </c>
      <c r="D22007" s="159">
        <v>1</v>
      </c>
    </row>
    <row r="22008" spans="3:4" x14ac:dyDescent="0.25">
      <c r="C22008" s="159" t="s">
        <v>38827</v>
      </c>
      <c r="D22008" s="159">
        <v>1</v>
      </c>
    </row>
    <row r="22009" spans="3:4" x14ac:dyDescent="0.25">
      <c r="C22009" s="159" t="s">
        <v>38828</v>
      </c>
      <c r="D22009" s="159">
        <v>1</v>
      </c>
    </row>
    <row r="22010" spans="3:4" x14ac:dyDescent="0.25">
      <c r="C22010" s="159" t="s">
        <v>38829</v>
      </c>
      <c r="D22010" s="159">
        <v>1</v>
      </c>
    </row>
    <row r="22011" spans="3:4" x14ac:dyDescent="0.25">
      <c r="C22011" s="159" t="s">
        <v>38830</v>
      </c>
      <c r="D22011" s="159">
        <v>1</v>
      </c>
    </row>
    <row r="22012" spans="3:4" x14ac:dyDescent="0.25">
      <c r="C22012" s="159" t="s">
        <v>38831</v>
      </c>
      <c r="D22012" s="159">
        <v>1</v>
      </c>
    </row>
    <row r="22013" spans="3:4" x14ac:dyDescent="0.25">
      <c r="C22013" s="159" t="s">
        <v>38832</v>
      </c>
      <c r="D22013" s="159">
        <v>1</v>
      </c>
    </row>
    <row r="22014" spans="3:4" x14ac:dyDescent="0.25">
      <c r="C22014" s="159" t="s">
        <v>38833</v>
      </c>
      <c r="D22014" s="159">
        <v>1</v>
      </c>
    </row>
    <row r="22015" spans="3:4" x14ac:dyDescent="0.25">
      <c r="C22015" s="159" t="s">
        <v>38834</v>
      </c>
      <c r="D22015" s="159">
        <v>1</v>
      </c>
    </row>
    <row r="22016" spans="3:4" x14ac:dyDescent="0.25">
      <c r="C22016" s="159" t="s">
        <v>38835</v>
      </c>
      <c r="D22016" s="159">
        <v>1</v>
      </c>
    </row>
    <row r="22017" spans="3:4" x14ac:dyDescent="0.25">
      <c r="C22017" s="159" t="s">
        <v>38836</v>
      </c>
      <c r="D22017" s="159">
        <v>1</v>
      </c>
    </row>
    <row r="22018" spans="3:4" x14ac:dyDescent="0.25">
      <c r="C22018" s="159" t="s">
        <v>38837</v>
      </c>
      <c r="D22018" s="159">
        <v>1</v>
      </c>
    </row>
    <row r="22019" spans="3:4" x14ac:dyDescent="0.25">
      <c r="C22019" s="159" t="s">
        <v>38838</v>
      </c>
      <c r="D22019" s="159">
        <v>1</v>
      </c>
    </row>
    <row r="22020" spans="3:4" x14ac:dyDescent="0.25">
      <c r="C22020" s="159" t="s">
        <v>38839</v>
      </c>
      <c r="D22020" s="159">
        <v>1</v>
      </c>
    </row>
    <row r="22021" spans="3:4" x14ac:dyDescent="0.25">
      <c r="C22021" s="159" t="s">
        <v>38840</v>
      </c>
      <c r="D22021" s="159">
        <v>1</v>
      </c>
    </row>
    <row r="22022" spans="3:4" x14ac:dyDescent="0.25">
      <c r="C22022" s="159" t="s">
        <v>38841</v>
      </c>
      <c r="D22022" s="159">
        <v>1</v>
      </c>
    </row>
    <row r="22023" spans="3:4" x14ac:dyDescent="0.25">
      <c r="C22023" s="159" t="s">
        <v>38842</v>
      </c>
      <c r="D22023" s="159">
        <v>1</v>
      </c>
    </row>
    <row r="22024" spans="3:4" x14ac:dyDescent="0.25">
      <c r="C22024" s="159" t="s">
        <v>38843</v>
      </c>
      <c r="D22024" s="159">
        <v>1</v>
      </c>
    </row>
    <row r="22025" spans="3:4" x14ac:dyDescent="0.25">
      <c r="C22025" s="159" t="s">
        <v>38844</v>
      </c>
      <c r="D22025" s="159">
        <v>1</v>
      </c>
    </row>
    <row r="22026" spans="3:4" x14ac:dyDescent="0.25">
      <c r="C22026" s="159" t="s">
        <v>38845</v>
      </c>
      <c r="D22026" s="159">
        <v>1</v>
      </c>
    </row>
    <row r="22027" spans="3:4" x14ac:dyDescent="0.25">
      <c r="C22027" s="159" t="s">
        <v>38846</v>
      </c>
      <c r="D22027" s="159">
        <v>1</v>
      </c>
    </row>
    <row r="22028" spans="3:4" x14ac:dyDescent="0.25">
      <c r="C22028" s="159" t="s">
        <v>38847</v>
      </c>
      <c r="D22028" s="159">
        <v>1</v>
      </c>
    </row>
    <row r="22029" spans="3:4" x14ac:dyDescent="0.25">
      <c r="C22029" s="159" t="s">
        <v>38848</v>
      </c>
      <c r="D22029" s="159">
        <v>1</v>
      </c>
    </row>
    <row r="22030" spans="3:4" x14ac:dyDescent="0.25">
      <c r="C22030" s="159" t="s">
        <v>38849</v>
      </c>
      <c r="D22030" s="159">
        <v>1</v>
      </c>
    </row>
    <row r="22031" spans="3:4" x14ac:dyDescent="0.25">
      <c r="C22031" s="159" t="s">
        <v>38850</v>
      </c>
      <c r="D22031" s="159">
        <v>1</v>
      </c>
    </row>
    <row r="22032" spans="3:4" x14ac:dyDescent="0.25">
      <c r="C22032" s="159" t="s">
        <v>38738</v>
      </c>
      <c r="D22032" s="159">
        <v>1</v>
      </c>
    </row>
    <row r="22033" spans="3:4" x14ac:dyDescent="0.25">
      <c r="C22033" s="159" t="s">
        <v>38739</v>
      </c>
      <c r="D22033" s="159">
        <v>1</v>
      </c>
    </row>
    <row r="22034" spans="3:4" x14ac:dyDescent="0.25">
      <c r="C22034" s="159" t="s">
        <v>38740</v>
      </c>
      <c r="D22034" s="159">
        <v>1</v>
      </c>
    </row>
    <row r="22035" spans="3:4" x14ac:dyDescent="0.25">
      <c r="C22035" s="159" t="s">
        <v>38741</v>
      </c>
      <c r="D22035" s="159">
        <v>1</v>
      </c>
    </row>
    <row r="22036" spans="3:4" x14ac:dyDescent="0.25">
      <c r="C22036" s="159" t="s">
        <v>38742</v>
      </c>
      <c r="D22036" s="159">
        <v>1</v>
      </c>
    </row>
    <row r="22037" spans="3:4" x14ac:dyDescent="0.25">
      <c r="C22037" s="159" t="s">
        <v>38743</v>
      </c>
      <c r="D22037" s="159">
        <v>1</v>
      </c>
    </row>
    <row r="22038" spans="3:4" x14ac:dyDescent="0.25">
      <c r="C22038" s="159" t="s">
        <v>38744</v>
      </c>
      <c r="D22038" s="159">
        <v>1</v>
      </c>
    </row>
    <row r="22039" spans="3:4" x14ac:dyDescent="0.25">
      <c r="C22039" s="159" t="s">
        <v>38745</v>
      </c>
      <c r="D22039" s="159">
        <v>1</v>
      </c>
    </row>
    <row r="22040" spans="3:4" x14ac:dyDescent="0.25">
      <c r="C22040" s="159" t="s">
        <v>38746</v>
      </c>
      <c r="D22040" s="159">
        <v>1</v>
      </c>
    </row>
    <row r="22041" spans="3:4" x14ac:dyDescent="0.25">
      <c r="C22041" s="159" t="s">
        <v>38747</v>
      </c>
      <c r="D22041" s="159">
        <v>1</v>
      </c>
    </row>
    <row r="22042" spans="3:4" x14ac:dyDescent="0.25">
      <c r="C22042" s="159" t="s">
        <v>38748</v>
      </c>
      <c r="D22042" s="159">
        <v>1</v>
      </c>
    </row>
    <row r="22043" spans="3:4" x14ac:dyDescent="0.25">
      <c r="C22043" s="159" t="s">
        <v>38749</v>
      </c>
      <c r="D22043" s="159">
        <v>1</v>
      </c>
    </row>
    <row r="22044" spans="3:4" x14ac:dyDescent="0.25">
      <c r="C22044" s="159" t="s">
        <v>38750</v>
      </c>
      <c r="D22044" s="159">
        <v>1</v>
      </c>
    </row>
    <row r="22045" spans="3:4" x14ac:dyDescent="0.25">
      <c r="C22045" s="159" t="s">
        <v>38751</v>
      </c>
      <c r="D22045" s="159">
        <v>1</v>
      </c>
    </row>
    <row r="22046" spans="3:4" x14ac:dyDescent="0.25">
      <c r="C22046" s="159" t="s">
        <v>38752</v>
      </c>
      <c r="D22046" s="159">
        <v>1</v>
      </c>
    </row>
    <row r="22047" spans="3:4" x14ac:dyDescent="0.25">
      <c r="C22047" s="159" t="s">
        <v>38753</v>
      </c>
      <c r="D22047" s="159">
        <v>1</v>
      </c>
    </row>
    <row r="22048" spans="3:4" x14ac:dyDescent="0.25">
      <c r="C22048" s="159" t="s">
        <v>38754</v>
      </c>
      <c r="D22048" s="159">
        <v>1</v>
      </c>
    </row>
    <row r="22049" spans="3:4" x14ac:dyDescent="0.25">
      <c r="C22049" s="159" t="s">
        <v>38755</v>
      </c>
      <c r="D22049" s="159">
        <v>1</v>
      </c>
    </row>
    <row r="22050" spans="3:4" x14ac:dyDescent="0.25">
      <c r="C22050" s="159" t="s">
        <v>38756</v>
      </c>
      <c r="D22050" s="159">
        <v>1</v>
      </c>
    </row>
    <row r="22051" spans="3:4" x14ac:dyDescent="0.25">
      <c r="C22051" s="159" t="s">
        <v>38757</v>
      </c>
      <c r="D22051" s="159">
        <v>1</v>
      </c>
    </row>
    <row r="22052" spans="3:4" x14ac:dyDescent="0.25">
      <c r="C22052" s="159" t="s">
        <v>38758</v>
      </c>
      <c r="D22052" s="159">
        <v>1</v>
      </c>
    </row>
    <row r="22053" spans="3:4" x14ac:dyDescent="0.25">
      <c r="C22053" s="159" t="s">
        <v>38759</v>
      </c>
      <c r="D22053" s="159">
        <v>1</v>
      </c>
    </row>
    <row r="22054" spans="3:4" x14ac:dyDescent="0.25">
      <c r="C22054" s="159" t="s">
        <v>38760</v>
      </c>
      <c r="D22054" s="159">
        <v>1</v>
      </c>
    </row>
    <row r="22055" spans="3:4" x14ac:dyDescent="0.25">
      <c r="C22055" s="159" t="s">
        <v>38761</v>
      </c>
      <c r="D22055" s="159">
        <v>1</v>
      </c>
    </row>
    <row r="22056" spans="3:4" x14ac:dyDescent="0.25">
      <c r="C22056" s="159" t="s">
        <v>38762</v>
      </c>
      <c r="D22056" s="159">
        <v>1</v>
      </c>
    </row>
    <row r="22057" spans="3:4" x14ac:dyDescent="0.25">
      <c r="C22057" s="159" t="s">
        <v>38763</v>
      </c>
      <c r="D22057" s="159">
        <v>1</v>
      </c>
    </row>
    <row r="22058" spans="3:4" x14ac:dyDescent="0.25">
      <c r="C22058" s="159" t="s">
        <v>38764</v>
      </c>
      <c r="D22058" s="159">
        <v>1</v>
      </c>
    </row>
    <row r="22059" spans="3:4" x14ac:dyDescent="0.25">
      <c r="C22059" s="159" t="s">
        <v>38765</v>
      </c>
      <c r="D22059" s="159">
        <v>1</v>
      </c>
    </row>
    <row r="22060" spans="3:4" x14ac:dyDescent="0.25">
      <c r="C22060" s="159" t="s">
        <v>38766</v>
      </c>
      <c r="D22060" s="159">
        <v>1</v>
      </c>
    </row>
    <row r="22061" spans="3:4" x14ac:dyDescent="0.25">
      <c r="C22061" s="159" t="s">
        <v>38767</v>
      </c>
      <c r="D22061" s="159">
        <v>1</v>
      </c>
    </row>
    <row r="22062" spans="3:4" x14ac:dyDescent="0.25">
      <c r="C22062" s="159" t="s">
        <v>38768</v>
      </c>
      <c r="D22062" s="159">
        <v>1</v>
      </c>
    </row>
    <row r="22063" spans="3:4" x14ac:dyDescent="0.25">
      <c r="C22063" s="159" t="s">
        <v>38769</v>
      </c>
      <c r="D22063" s="159">
        <v>1</v>
      </c>
    </row>
    <row r="22064" spans="3:4" x14ac:dyDescent="0.25">
      <c r="C22064" s="159" t="s">
        <v>38770</v>
      </c>
      <c r="D22064" s="159">
        <v>1</v>
      </c>
    </row>
    <row r="22065" spans="3:4" x14ac:dyDescent="0.25">
      <c r="C22065" s="159" t="s">
        <v>38771</v>
      </c>
      <c r="D22065" s="159">
        <v>1</v>
      </c>
    </row>
    <row r="22066" spans="3:4" x14ac:dyDescent="0.25">
      <c r="C22066" s="159" t="s">
        <v>38772</v>
      </c>
      <c r="D22066" s="159">
        <v>1</v>
      </c>
    </row>
    <row r="22067" spans="3:4" x14ac:dyDescent="0.25">
      <c r="C22067" s="159" t="s">
        <v>38773</v>
      </c>
      <c r="D22067" s="159">
        <v>1</v>
      </c>
    </row>
    <row r="22068" spans="3:4" x14ac:dyDescent="0.25">
      <c r="C22068" s="159" t="s">
        <v>38774</v>
      </c>
      <c r="D22068" s="159">
        <v>1</v>
      </c>
    </row>
    <row r="22069" spans="3:4" x14ac:dyDescent="0.25">
      <c r="C22069" s="159" t="s">
        <v>38775</v>
      </c>
      <c r="D22069" s="159">
        <v>1</v>
      </c>
    </row>
    <row r="22070" spans="3:4" x14ac:dyDescent="0.25">
      <c r="C22070" s="159" t="s">
        <v>38877</v>
      </c>
      <c r="D22070" s="159">
        <v>1</v>
      </c>
    </row>
    <row r="22071" spans="3:4" x14ac:dyDescent="0.25">
      <c r="C22071" s="159" t="s">
        <v>38878</v>
      </c>
      <c r="D22071" s="159">
        <v>1</v>
      </c>
    </row>
    <row r="22072" spans="3:4" x14ac:dyDescent="0.25">
      <c r="C22072" s="159" t="s">
        <v>38879</v>
      </c>
      <c r="D22072" s="159">
        <v>1</v>
      </c>
    </row>
    <row r="22073" spans="3:4" x14ac:dyDescent="0.25">
      <c r="C22073" s="159" t="s">
        <v>38880</v>
      </c>
      <c r="D22073" s="159">
        <v>1</v>
      </c>
    </row>
    <row r="22074" spans="3:4" x14ac:dyDescent="0.25">
      <c r="C22074" s="159" t="s">
        <v>38881</v>
      </c>
      <c r="D22074" s="159">
        <v>1</v>
      </c>
    </row>
    <row r="22075" spans="3:4" x14ac:dyDescent="0.25">
      <c r="C22075" s="159" t="s">
        <v>38882</v>
      </c>
      <c r="D22075" s="159">
        <v>1</v>
      </c>
    </row>
    <row r="22076" spans="3:4" x14ac:dyDescent="0.25">
      <c r="C22076" s="159" t="s">
        <v>38883</v>
      </c>
      <c r="D22076" s="159">
        <v>1</v>
      </c>
    </row>
    <row r="22077" spans="3:4" x14ac:dyDescent="0.25">
      <c r="C22077" s="159" t="s">
        <v>38884</v>
      </c>
      <c r="D22077" s="159">
        <v>1</v>
      </c>
    </row>
    <row r="22078" spans="3:4" x14ac:dyDescent="0.25">
      <c r="C22078" s="159" t="s">
        <v>38885</v>
      </c>
      <c r="D22078" s="159">
        <v>1</v>
      </c>
    </row>
    <row r="22079" spans="3:4" x14ac:dyDescent="0.25">
      <c r="C22079" s="159" t="s">
        <v>38886</v>
      </c>
      <c r="D22079" s="159">
        <v>1</v>
      </c>
    </row>
    <row r="22080" spans="3:4" x14ac:dyDescent="0.25">
      <c r="C22080" s="159" t="s">
        <v>38887</v>
      </c>
      <c r="D22080" s="159">
        <v>1</v>
      </c>
    </row>
    <row r="22081" spans="3:4" x14ac:dyDescent="0.25">
      <c r="C22081" s="159" t="s">
        <v>38888</v>
      </c>
      <c r="D22081" s="159">
        <v>1</v>
      </c>
    </row>
    <row r="22082" spans="3:4" x14ac:dyDescent="0.25">
      <c r="C22082" s="159" t="s">
        <v>38889</v>
      </c>
      <c r="D22082" s="159">
        <v>1</v>
      </c>
    </row>
    <row r="22083" spans="3:4" x14ac:dyDescent="0.25">
      <c r="C22083" s="159" t="s">
        <v>38890</v>
      </c>
      <c r="D22083" s="159">
        <v>1</v>
      </c>
    </row>
    <row r="22084" spans="3:4" x14ac:dyDescent="0.25">
      <c r="C22084" s="159" t="s">
        <v>38891</v>
      </c>
      <c r="D22084" s="159">
        <v>1</v>
      </c>
    </row>
    <row r="22085" spans="3:4" x14ac:dyDescent="0.25">
      <c r="C22085" s="159" t="s">
        <v>38892</v>
      </c>
      <c r="D22085" s="159">
        <v>1</v>
      </c>
    </row>
    <row r="22086" spans="3:4" x14ac:dyDescent="0.25">
      <c r="C22086" s="159" t="s">
        <v>38893</v>
      </c>
      <c r="D22086" s="159">
        <v>1</v>
      </c>
    </row>
    <row r="22087" spans="3:4" x14ac:dyDescent="0.25">
      <c r="C22087" s="159" t="s">
        <v>38894</v>
      </c>
      <c r="D22087" s="159">
        <v>1</v>
      </c>
    </row>
    <row r="22088" spans="3:4" x14ac:dyDescent="0.25">
      <c r="C22088" s="159" t="s">
        <v>38776</v>
      </c>
      <c r="D22088" s="159">
        <v>1</v>
      </c>
    </row>
    <row r="22089" spans="3:4" x14ac:dyDescent="0.25">
      <c r="C22089" s="159" t="s">
        <v>38777</v>
      </c>
      <c r="D22089" s="159">
        <v>1</v>
      </c>
    </row>
    <row r="22090" spans="3:4" x14ac:dyDescent="0.25">
      <c r="C22090" s="159" t="s">
        <v>38778</v>
      </c>
      <c r="D22090" s="159">
        <v>1</v>
      </c>
    </row>
    <row r="22091" spans="3:4" x14ac:dyDescent="0.25">
      <c r="C22091" s="159" t="s">
        <v>38779</v>
      </c>
      <c r="D22091" s="159">
        <v>1</v>
      </c>
    </row>
    <row r="22092" spans="3:4" x14ac:dyDescent="0.25">
      <c r="C22092" s="159" t="s">
        <v>38780</v>
      </c>
      <c r="D22092" s="159">
        <v>1</v>
      </c>
    </row>
    <row r="22093" spans="3:4" x14ac:dyDescent="0.25">
      <c r="C22093" s="159" t="s">
        <v>38781</v>
      </c>
      <c r="D22093" s="159">
        <v>1</v>
      </c>
    </row>
    <row r="22094" spans="3:4" x14ac:dyDescent="0.25">
      <c r="C22094" s="159" t="s">
        <v>38782</v>
      </c>
      <c r="D22094" s="159">
        <v>1</v>
      </c>
    </row>
    <row r="22095" spans="3:4" x14ac:dyDescent="0.25">
      <c r="C22095" s="159" t="s">
        <v>38783</v>
      </c>
      <c r="D22095" s="159">
        <v>1</v>
      </c>
    </row>
    <row r="22096" spans="3:4" x14ac:dyDescent="0.25">
      <c r="C22096" s="159" t="s">
        <v>38784</v>
      </c>
      <c r="D22096" s="159">
        <v>1</v>
      </c>
    </row>
    <row r="22097" spans="3:4" x14ac:dyDescent="0.25">
      <c r="C22097" s="159" t="s">
        <v>38785</v>
      </c>
      <c r="D22097" s="159">
        <v>1</v>
      </c>
    </row>
    <row r="22098" spans="3:4" x14ac:dyDescent="0.25">
      <c r="C22098" s="159" t="s">
        <v>38786</v>
      </c>
      <c r="D22098" s="159">
        <v>1</v>
      </c>
    </row>
    <row r="22099" spans="3:4" x14ac:dyDescent="0.25">
      <c r="C22099" s="159" t="s">
        <v>38787</v>
      </c>
      <c r="D22099" s="159">
        <v>1</v>
      </c>
    </row>
    <row r="22100" spans="3:4" x14ac:dyDescent="0.25">
      <c r="C22100" s="159" t="s">
        <v>38788</v>
      </c>
      <c r="D22100" s="159">
        <v>1</v>
      </c>
    </row>
    <row r="22101" spans="3:4" x14ac:dyDescent="0.25">
      <c r="C22101" s="159" t="s">
        <v>38789</v>
      </c>
      <c r="D22101" s="159">
        <v>1</v>
      </c>
    </row>
    <row r="22102" spans="3:4" x14ac:dyDescent="0.25">
      <c r="C22102" s="159" t="s">
        <v>38790</v>
      </c>
      <c r="D22102" s="159">
        <v>1</v>
      </c>
    </row>
    <row r="22103" spans="3:4" x14ac:dyDescent="0.25">
      <c r="C22103" s="159" t="s">
        <v>38791</v>
      </c>
      <c r="D22103" s="159">
        <v>1</v>
      </c>
    </row>
    <row r="22104" spans="3:4" x14ac:dyDescent="0.25">
      <c r="C22104" s="159" t="s">
        <v>38792</v>
      </c>
      <c r="D22104" s="159">
        <v>1</v>
      </c>
    </row>
    <row r="22105" spans="3:4" x14ac:dyDescent="0.25">
      <c r="C22105" s="159" t="s">
        <v>38793</v>
      </c>
      <c r="D22105" s="159">
        <v>1</v>
      </c>
    </row>
    <row r="22106" spans="3:4" x14ac:dyDescent="0.25">
      <c r="C22106" s="159" t="s">
        <v>38794</v>
      </c>
      <c r="D22106" s="159">
        <v>1</v>
      </c>
    </row>
    <row r="22107" spans="3:4" x14ac:dyDescent="0.25">
      <c r="C22107" s="159" t="s">
        <v>38795</v>
      </c>
      <c r="D22107" s="159">
        <v>1</v>
      </c>
    </row>
    <row r="22108" spans="3:4" x14ac:dyDescent="0.25">
      <c r="C22108" s="159" t="s">
        <v>38796</v>
      </c>
      <c r="D22108" s="159">
        <v>1</v>
      </c>
    </row>
    <row r="22109" spans="3:4" x14ac:dyDescent="0.25">
      <c r="C22109" s="159" t="s">
        <v>38797</v>
      </c>
      <c r="D22109" s="159">
        <v>1</v>
      </c>
    </row>
    <row r="22110" spans="3:4" x14ac:dyDescent="0.25">
      <c r="C22110" s="159" t="s">
        <v>38798</v>
      </c>
      <c r="D22110" s="159">
        <v>1</v>
      </c>
    </row>
    <row r="22111" spans="3:4" x14ac:dyDescent="0.25">
      <c r="C22111" s="159" t="s">
        <v>38799</v>
      </c>
      <c r="D22111" s="159">
        <v>1</v>
      </c>
    </row>
    <row r="22112" spans="3:4" x14ac:dyDescent="0.25">
      <c r="C22112" s="159" t="s">
        <v>38800</v>
      </c>
      <c r="D22112" s="159">
        <v>1</v>
      </c>
    </row>
    <row r="22113" spans="3:4" x14ac:dyDescent="0.25">
      <c r="C22113" s="159" t="s">
        <v>38801</v>
      </c>
      <c r="D22113" s="159">
        <v>1</v>
      </c>
    </row>
    <row r="22114" spans="3:4" x14ac:dyDescent="0.25">
      <c r="C22114" s="159" t="s">
        <v>38802</v>
      </c>
      <c r="D22114" s="159">
        <v>1</v>
      </c>
    </row>
    <row r="22115" spans="3:4" x14ac:dyDescent="0.25">
      <c r="C22115" s="159" t="s">
        <v>38803</v>
      </c>
      <c r="D22115" s="159">
        <v>1</v>
      </c>
    </row>
    <row r="22116" spans="3:4" x14ac:dyDescent="0.25">
      <c r="C22116" s="159" t="s">
        <v>38804</v>
      </c>
      <c r="D22116" s="159">
        <v>1</v>
      </c>
    </row>
    <row r="22117" spans="3:4" x14ac:dyDescent="0.25">
      <c r="C22117" s="159" t="s">
        <v>38805</v>
      </c>
      <c r="D22117" s="159">
        <v>1</v>
      </c>
    </row>
    <row r="22118" spans="3:4" x14ac:dyDescent="0.25">
      <c r="C22118" s="159" t="s">
        <v>38806</v>
      </c>
      <c r="D22118" s="159">
        <v>1</v>
      </c>
    </row>
    <row r="22119" spans="3:4" x14ac:dyDescent="0.25">
      <c r="C22119" s="159" t="s">
        <v>38807</v>
      </c>
      <c r="D22119" s="159">
        <v>1</v>
      </c>
    </row>
    <row r="22120" spans="3:4" x14ac:dyDescent="0.25">
      <c r="C22120" s="159" t="s">
        <v>38808</v>
      </c>
      <c r="D22120" s="159">
        <v>1</v>
      </c>
    </row>
    <row r="22121" spans="3:4" x14ac:dyDescent="0.25">
      <c r="C22121" s="159" t="s">
        <v>38927</v>
      </c>
      <c r="D22121" s="159">
        <v>1</v>
      </c>
    </row>
    <row r="22122" spans="3:4" x14ac:dyDescent="0.25">
      <c r="C22122" s="159" t="s">
        <v>38928</v>
      </c>
      <c r="D22122" s="159">
        <v>1</v>
      </c>
    </row>
    <row r="22123" spans="3:4" x14ac:dyDescent="0.25">
      <c r="C22123" s="159" t="s">
        <v>38929</v>
      </c>
      <c r="D22123" s="159">
        <v>1</v>
      </c>
    </row>
    <row r="22124" spans="3:4" x14ac:dyDescent="0.25">
      <c r="C22124" s="159" t="s">
        <v>38812</v>
      </c>
      <c r="D22124" s="159">
        <v>1</v>
      </c>
    </row>
    <row r="22125" spans="3:4" x14ac:dyDescent="0.25">
      <c r="C22125" s="159" t="s">
        <v>38814</v>
      </c>
      <c r="D22125" s="159">
        <v>1</v>
      </c>
    </row>
    <row r="22126" spans="3:4" x14ac:dyDescent="0.25">
      <c r="C22126" s="159" t="s">
        <v>38815</v>
      </c>
      <c r="D22126" s="159">
        <v>1</v>
      </c>
    </row>
    <row r="22127" spans="3:4" x14ac:dyDescent="0.25">
      <c r="C22127" s="159" t="s">
        <v>38936</v>
      </c>
      <c r="D22127" s="159">
        <v>1</v>
      </c>
    </row>
    <row r="22128" spans="3:4" x14ac:dyDescent="0.25">
      <c r="C22128" s="159" t="s">
        <v>38937</v>
      </c>
      <c r="D22128" s="159">
        <v>1</v>
      </c>
    </row>
    <row r="22129" spans="3:4" x14ac:dyDescent="0.25">
      <c r="C22129" s="159" t="s">
        <v>38938</v>
      </c>
      <c r="D22129" s="159">
        <v>1</v>
      </c>
    </row>
    <row r="22130" spans="3:4" x14ac:dyDescent="0.25">
      <c r="C22130" s="159" t="s">
        <v>39021</v>
      </c>
      <c r="D22130" s="159">
        <v>1</v>
      </c>
    </row>
    <row r="22131" spans="3:4" x14ac:dyDescent="0.25">
      <c r="C22131" s="159" t="s">
        <v>39022</v>
      </c>
      <c r="D22131" s="159">
        <v>1</v>
      </c>
    </row>
    <row r="22132" spans="3:4" x14ac:dyDescent="0.25">
      <c r="C22132" s="159" t="s">
        <v>39023</v>
      </c>
      <c r="D22132" s="159">
        <v>1</v>
      </c>
    </row>
    <row r="22133" spans="3:4" x14ac:dyDescent="0.25">
      <c r="C22133" s="159" t="s">
        <v>39024</v>
      </c>
      <c r="D22133" s="159">
        <v>1</v>
      </c>
    </row>
    <row r="22134" spans="3:4" x14ac:dyDescent="0.25">
      <c r="C22134" s="159" t="s">
        <v>39025</v>
      </c>
      <c r="D22134" s="159">
        <v>1</v>
      </c>
    </row>
    <row r="22135" spans="3:4" x14ac:dyDescent="0.25">
      <c r="C22135" s="159" t="s">
        <v>39026</v>
      </c>
      <c r="D22135" s="159">
        <v>1</v>
      </c>
    </row>
    <row r="22136" spans="3:4" x14ac:dyDescent="0.25">
      <c r="C22136" s="159" t="s">
        <v>39027</v>
      </c>
      <c r="D22136" s="159">
        <v>1</v>
      </c>
    </row>
    <row r="22137" spans="3:4" x14ac:dyDescent="0.25">
      <c r="C22137" s="159" t="s">
        <v>39028</v>
      </c>
      <c r="D22137" s="159">
        <v>1</v>
      </c>
    </row>
    <row r="22138" spans="3:4" x14ac:dyDescent="0.25">
      <c r="C22138" s="159" t="s">
        <v>39029</v>
      </c>
      <c r="D22138" s="159">
        <v>1</v>
      </c>
    </row>
    <row r="22139" spans="3:4" x14ac:dyDescent="0.25">
      <c r="C22139" s="159" t="s">
        <v>39030</v>
      </c>
      <c r="D22139" s="159">
        <v>1</v>
      </c>
    </row>
    <row r="22140" spans="3:4" x14ac:dyDescent="0.25">
      <c r="C22140" s="159" t="s">
        <v>39031</v>
      </c>
      <c r="D22140" s="159">
        <v>1</v>
      </c>
    </row>
    <row r="22141" spans="3:4" x14ac:dyDescent="0.25">
      <c r="C22141" s="159" t="s">
        <v>39032</v>
      </c>
      <c r="D22141" s="159">
        <v>1</v>
      </c>
    </row>
    <row r="22142" spans="3:4" x14ac:dyDescent="0.25">
      <c r="C22142" s="159" t="s">
        <v>39033</v>
      </c>
      <c r="D22142" s="159">
        <v>1</v>
      </c>
    </row>
    <row r="22143" spans="3:4" x14ac:dyDescent="0.25">
      <c r="C22143" s="159" t="s">
        <v>39034</v>
      </c>
      <c r="D22143" s="159">
        <v>1</v>
      </c>
    </row>
    <row r="22144" spans="3:4" x14ac:dyDescent="0.25">
      <c r="C22144" s="159" t="s">
        <v>39035</v>
      </c>
      <c r="D22144" s="159">
        <v>1</v>
      </c>
    </row>
    <row r="22145" spans="3:4" x14ac:dyDescent="0.25">
      <c r="C22145" s="159" t="s">
        <v>39036</v>
      </c>
      <c r="D22145" s="159">
        <v>1</v>
      </c>
    </row>
    <row r="22146" spans="3:4" x14ac:dyDescent="0.25">
      <c r="C22146" s="159" t="s">
        <v>39037</v>
      </c>
      <c r="D22146" s="159">
        <v>1</v>
      </c>
    </row>
    <row r="22147" spans="3:4" x14ac:dyDescent="0.25">
      <c r="C22147" s="159" t="s">
        <v>39038</v>
      </c>
      <c r="D22147" s="159">
        <v>1</v>
      </c>
    </row>
    <row r="22148" spans="3:4" x14ac:dyDescent="0.25">
      <c r="C22148" s="159" t="s">
        <v>39039</v>
      </c>
      <c r="D22148" s="159">
        <v>1</v>
      </c>
    </row>
    <row r="22149" spans="3:4" x14ac:dyDescent="0.25">
      <c r="C22149" s="159" t="s">
        <v>39040</v>
      </c>
      <c r="D22149" s="159">
        <v>1</v>
      </c>
    </row>
    <row r="22150" spans="3:4" x14ac:dyDescent="0.25">
      <c r="C22150" s="159" t="s">
        <v>39041</v>
      </c>
      <c r="D22150" s="159">
        <v>1</v>
      </c>
    </row>
    <row r="22151" spans="3:4" x14ac:dyDescent="0.25">
      <c r="C22151" s="159" t="s">
        <v>39042</v>
      </c>
      <c r="D22151" s="159">
        <v>1</v>
      </c>
    </row>
    <row r="22152" spans="3:4" x14ac:dyDescent="0.25">
      <c r="C22152" s="159" t="s">
        <v>39043</v>
      </c>
      <c r="D22152" s="159">
        <v>1</v>
      </c>
    </row>
    <row r="22153" spans="3:4" x14ac:dyDescent="0.25">
      <c r="C22153" s="159" t="s">
        <v>38939</v>
      </c>
      <c r="D22153" s="159">
        <v>1</v>
      </c>
    </row>
    <row r="22154" spans="3:4" x14ac:dyDescent="0.25">
      <c r="C22154" s="159" t="s">
        <v>38940</v>
      </c>
      <c r="D22154" s="159">
        <v>1</v>
      </c>
    </row>
    <row r="22155" spans="3:4" x14ac:dyDescent="0.25">
      <c r="C22155" s="159" t="s">
        <v>38941</v>
      </c>
      <c r="D22155" s="159">
        <v>1</v>
      </c>
    </row>
    <row r="22156" spans="3:4" x14ac:dyDescent="0.25">
      <c r="C22156" s="159" t="s">
        <v>38942</v>
      </c>
      <c r="D22156" s="159">
        <v>1</v>
      </c>
    </row>
    <row r="22157" spans="3:4" x14ac:dyDescent="0.25">
      <c r="C22157" s="159" t="s">
        <v>38943</v>
      </c>
      <c r="D22157" s="159">
        <v>1</v>
      </c>
    </row>
    <row r="22158" spans="3:4" x14ac:dyDescent="0.25">
      <c r="C22158" s="159" t="s">
        <v>38944</v>
      </c>
      <c r="D22158" s="159">
        <v>1</v>
      </c>
    </row>
    <row r="22159" spans="3:4" x14ac:dyDescent="0.25">
      <c r="C22159" s="159" t="s">
        <v>38945</v>
      </c>
      <c r="D22159" s="159">
        <v>1</v>
      </c>
    </row>
    <row r="22160" spans="3:4" x14ac:dyDescent="0.25">
      <c r="C22160" s="159" t="s">
        <v>38946</v>
      </c>
      <c r="D22160" s="159">
        <v>1</v>
      </c>
    </row>
    <row r="22161" spans="3:4" x14ac:dyDescent="0.25">
      <c r="C22161" s="159" t="s">
        <v>38947</v>
      </c>
      <c r="D22161" s="159">
        <v>1</v>
      </c>
    </row>
    <row r="22162" spans="3:4" x14ac:dyDescent="0.25">
      <c r="C22162" s="159" t="s">
        <v>38948</v>
      </c>
      <c r="D22162" s="159">
        <v>1</v>
      </c>
    </row>
    <row r="22163" spans="3:4" x14ac:dyDescent="0.25">
      <c r="C22163" s="159" t="s">
        <v>38949</v>
      </c>
      <c r="D22163" s="159">
        <v>1</v>
      </c>
    </row>
    <row r="22164" spans="3:4" x14ac:dyDescent="0.25">
      <c r="C22164" s="159" t="s">
        <v>38950</v>
      </c>
      <c r="D22164" s="159">
        <v>1</v>
      </c>
    </row>
    <row r="22165" spans="3:4" x14ac:dyDescent="0.25">
      <c r="C22165" s="159" t="s">
        <v>38951</v>
      </c>
      <c r="D22165" s="159">
        <v>1</v>
      </c>
    </row>
    <row r="22166" spans="3:4" x14ac:dyDescent="0.25">
      <c r="C22166" s="159" t="s">
        <v>38952</v>
      </c>
      <c r="D22166" s="159">
        <v>1</v>
      </c>
    </row>
    <row r="22167" spans="3:4" x14ac:dyDescent="0.25">
      <c r="C22167" s="159" t="s">
        <v>38953</v>
      </c>
      <c r="D22167" s="159">
        <v>1</v>
      </c>
    </row>
    <row r="22168" spans="3:4" x14ac:dyDescent="0.25">
      <c r="C22168" s="159" t="s">
        <v>38954</v>
      </c>
      <c r="D22168" s="159">
        <v>1</v>
      </c>
    </row>
    <row r="22169" spans="3:4" x14ac:dyDescent="0.25">
      <c r="C22169" s="159" t="s">
        <v>38955</v>
      </c>
      <c r="D22169" s="159">
        <v>1</v>
      </c>
    </row>
    <row r="22170" spans="3:4" x14ac:dyDescent="0.25">
      <c r="C22170" s="159" t="s">
        <v>38956</v>
      </c>
      <c r="D22170" s="159">
        <v>1</v>
      </c>
    </row>
    <row r="22171" spans="3:4" x14ac:dyDescent="0.25">
      <c r="C22171" s="159" t="s">
        <v>38957</v>
      </c>
      <c r="D22171" s="159">
        <v>1</v>
      </c>
    </row>
    <row r="22172" spans="3:4" x14ac:dyDescent="0.25">
      <c r="C22172" s="159" t="s">
        <v>38958</v>
      </c>
      <c r="D22172" s="159">
        <v>1</v>
      </c>
    </row>
    <row r="22173" spans="3:4" x14ac:dyDescent="0.25">
      <c r="C22173" s="159" t="s">
        <v>38959</v>
      </c>
      <c r="D22173" s="159">
        <v>1</v>
      </c>
    </row>
    <row r="22174" spans="3:4" x14ac:dyDescent="0.25">
      <c r="C22174" s="159" t="s">
        <v>38960</v>
      </c>
      <c r="D22174" s="159">
        <v>1</v>
      </c>
    </row>
    <row r="22175" spans="3:4" x14ac:dyDescent="0.25">
      <c r="C22175" s="159" t="s">
        <v>38961</v>
      </c>
      <c r="D22175" s="159">
        <v>1</v>
      </c>
    </row>
    <row r="22176" spans="3:4" x14ac:dyDescent="0.25">
      <c r="C22176" s="159" t="s">
        <v>38962</v>
      </c>
      <c r="D22176" s="159">
        <v>1</v>
      </c>
    </row>
    <row r="22177" spans="3:4" x14ac:dyDescent="0.25">
      <c r="C22177" s="159" t="s">
        <v>38963</v>
      </c>
      <c r="D22177" s="159">
        <v>1</v>
      </c>
    </row>
    <row r="22178" spans="3:4" x14ac:dyDescent="0.25">
      <c r="C22178" s="159" t="s">
        <v>38964</v>
      </c>
      <c r="D22178" s="159">
        <v>1</v>
      </c>
    </row>
    <row r="22179" spans="3:4" x14ac:dyDescent="0.25">
      <c r="C22179" s="159" t="s">
        <v>38965</v>
      </c>
      <c r="D22179" s="159">
        <v>1</v>
      </c>
    </row>
    <row r="22180" spans="3:4" x14ac:dyDescent="0.25">
      <c r="C22180" s="159" t="s">
        <v>38966</v>
      </c>
      <c r="D22180" s="159">
        <v>1</v>
      </c>
    </row>
    <row r="22181" spans="3:4" x14ac:dyDescent="0.25">
      <c r="C22181" s="159" t="s">
        <v>38967</v>
      </c>
      <c r="D22181" s="159">
        <v>1</v>
      </c>
    </row>
    <row r="22182" spans="3:4" x14ac:dyDescent="0.25">
      <c r="C22182" s="159" t="s">
        <v>38968</v>
      </c>
      <c r="D22182" s="159">
        <v>1</v>
      </c>
    </row>
    <row r="22183" spans="3:4" x14ac:dyDescent="0.25">
      <c r="C22183" s="159" t="s">
        <v>38969</v>
      </c>
      <c r="D22183" s="159">
        <v>1</v>
      </c>
    </row>
    <row r="22184" spans="3:4" x14ac:dyDescent="0.25">
      <c r="C22184" s="159" t="s">
        <v>38970</v>
      </c>
      <c r="D22184" s="159">
        <v>1</v>
      </c>
    </row>
    <row r="22185" spans="3:4" x14ac:dyDescent="0.25">
      <c r="C22185" s="159" t="s">
        <v>38971</v>
      </c>
      <c r="D22185" s="159">
        <v>1</v>
      </c>
    </row>
    <row r="22186" spans="3:4" x14ac:dyDescent="0.25">
      <c r="C22186" s="159" t="s">
        <v>38972</v>
      </c>
      <c r="D22186" s="159">
        <v>1</v>
      </c>
    </row>
    <row r="22187" spans="3:4" x14ac:dyDescent="0.25">
      <c r="C22187" s="159" t="s">
        <v>38973</v>
      </c>
      <c r="D22187" s="159">
        <v>1</v>
      </c>
    </row>
    <row r="22188" spans="3:4" x14ac:dyDescent="0.25">
      <c r="C22188" s="159" t="s">
        <v>38974</v>
      </c>
      <c r="D22188" s="159">
        <v>1</v>
      </c>
    </row>
    <row r="22189" spans="3:4" x14ac:dyDescent="0.25">
      <c r="C22189" s="159" t="s">
        <v>38975</v>
      </c>
      <c r="D22189" s="159">
        <v>1</v>
      </c>
    </row>
    <row r="22190" spans="3:4" x14ac:dyDescent="0.25">
      <c r="C22190" s="159" t="s">
        <v>38976</v>
      </c>
      <c r="D22190" s="159">
        <v>1</v>
      </c>
    </row>
    <row r="22191" spans="3:4" x14ac:dyDescent="0.25">
      <c r="C22191" s="159" t="s">
        <v>38977</v>
      </c>
      <c r="D22191" s="159">
        <v>1</v>
      </c>
    </row>
    <row r="22192" spans="3:4" x14ac:dyDescent="0.25">
      <c r="C22192" s="159" t="s">
        <v>38978</v>
      </c>
      <c r="D22192" s="159">
        <v>1</v>
      </c>
    </row>
    <row r="22193" spans="3:4" x14ac:dyDescent="0.25">
      <c r="C22193" s="159" t="s">
        <v>38979</v>
      </c>
      <c r="D22193" s="159">
        <v>1</v>
      </c>
    </row>
    <row r="22194" spans="3:4" x14ac:dyDescent="0.25">
      <c r="C22194" s="159" t="s">
        <v>38980</v>
      </c>
      <c r="D22194" s="159">
        <v>1</v>
      </c>
    </row>
    <row r="22195" spans="3:4" x14ac:dyDescent="0.25">
      <c r="C22195" s="159" t="s">
        <v>38981</v>
      </c>
      <c r="D22195" s="159">
        <v>1</v>
      </c>
    </row>
    <row r="22196" spans="3:4" x14ac:dyDescent="0.25">
      <c r="C22196" s="159" t="s">
        <v>38982</v>
      </c>
      <c r="D22196" s="159">
        <v>1</v>
      </c>
    </row>
    <row r="22197" spans="3:4" x14ac:dyDescent="0.25">
      <c r="C22197" s="159" t="s">
        <v>38983</v>
      </c>
      <c r="D22197" s="159">
        <v>1</v>
      </c>
    </row>
    <row r="22198" spans="3:4" x14ac:dyDescent="0.25">
      <c r="C22198" s="159" t="s">
        <v>38984</v>
      </c>
      <c r="D22198" s="159">
        <v>1</v>
      </c>
    </row>
    <row r="22199" spans="3:4" x14ac:dyDescent="0.25">
      <c r="C22199" s="159" t="s">
        <v>38985</v>
      </c>
      <c r="D22199" s="159">
        <v>1</v>
      </c>
    </row>
    <row r="22200" spans="3:4" x14ac:dyDescent="0.25">
      <c r="C22200" s="159" t="s">
        <v>38986</v>
      </c>
      <c r="D22200" s="159">
        <v>1</v>
      </c>
    </row>
    <row r="22201" spans="3:4" x14ac:dyDescent="0.25">
      <c r="C22201" s="159" t="s">
        <v>38987</v>
      </c>
      <c r="D22201" s="159">
        <v>1</v>
      </c>
    </row>
    <row r="22202" spans="3:4" x14ac:dyDescent="0.25">
      <c r="C22202" s="159" t="s">
        <v>38988</v>
      </c>
      <c r="D22202" s="159">
        <v>1</v>
      </c>
    </row>
    <row r="22203" spans="3:4" x14ac:dyDescent="0.25">
      <c r="C22203" s="159" t="s">
        <v>38989</v>
      </c>
      <c r="D22203" s="159">
        <v>1</v>
      </c>
    </row>
    <row r="22204" spans="3:4" x14ac:dyDescent="0.25">
      <c r="C22204" s="159" t="s">
        <v>38990</v>
      </c>
      <c r="D22204" s="159">
        <v>1</v>
      </c>
    </row>
    <row r="22205" spans="3:4" x14ac:dyDescent="0.25">
      <c r="C22205" s="159" t="s">
        <v>38991</v>
      </c>
      <c r="D22205" s="159">
        <v>1</v>
      </c>
    </row>
    <row r="22206" spans="3:4" x14ac:dyDescent="0.25">
      <c r="C22206" s="159" t="s">
        <v>38992</v>
      </c>
      <c r="D22206" s="159">
        <v>1</v>
      </c>
    </row>
    <row r="22207" spans="3:4" x14ac:dyDescent="0.25">
      <c r="C22207" s="159" t="s">
        <v>38993</v>
      </c>
      <c r="D22207" s="159">
        <v>1</v>
      </c>
    </row>
    <row r="22208" spans="3:4" x14ac:dyDescent="0.25">
      <c r="C22208" s="159" t="s">
        <v>38994</v>
      </c>
      <c r="D22208" s="159">
        <v>1</v>
      </c>
    </row>
    <row r="22209" spans="3:4" x14ac:dyDescent="0.25">
      <c r="C22209" s="159" t="s">
        <v>38995</v>
      </c>
      <c r="D22209" s="159">
        <v>1</v>
      </c>
    </row>
    <row r="22210" spans="3:4" x14ac:dyDescent="0.25">
      <c r="C22210" s="159" t="s">
        <v>38996</v>
      </c>
      <c r="D22210" s="159">
        <v>1</v>
      </c>
    </row>
    <row r="22211" spans="3:4" x14ac:dyDescent="0.25">
      <c r="C22211" s="159" t="s">
        <v>38997</v>
      </c>
      <c r="D22211" s="159">
        <v>1</v>
      </c>
    </row>
    <row r="22212" spans="3:4" x14ac:dyDescent="0.25">
      <c r="C22212" s="159" t="s">
        <v>38998</v>
      </c>
      <c r="D22212" s="159">
        <v>1</v>
      </c>
    </row>
    <row r="22213" spans="3:4" x14ac:dyDescent="0.25">
      <c r="C22213" s="159" t="s">
        <v>38999</v>
      </c>
      <c r="D22213" s="159">
        <v>1</v>
      </c>
    </row>
    <row r="22214" spans="3:4" x14ac:dyDescent="0.25">
      <c r="C22214" s="159" t="s">
        <v>38570</v>
      </c>
      <c r="D22214" s="159">
        <v>1</v>
      </c>
    </row>
    <row r="22215" spans="3:4" x14ac:dyDescent="0.25">
      <c r="C22215" s="159" t="s">
        <v>38571</v>
      </c>
      <c r="D22215" s="159">
        <v>1</v>
      </c>
    </row>
    <row r="22216" spans="3:4" x14ac:dyDescent="0.25">
      <c r="C22216" s="159" t="s">
        <v>38572</v>
      </c>
      <c r="D22216" s="159">
        <v>1</v>
      </c>
    </row>
    <row r="22217" spans="3:4" x14ac:dyDescent="0.25">
      <c r="C22217" s="159" t="s">
        <v>38573</v>
      </c>
      <c r="D22217" s="159">
        <v>1</v>
      </c>
    </row>
    <row r="22218" spans="3:4" x14ac:dyDescent="0.25">
      <c r="C22218" s="159" t="s">
        <v>38574</v>
      </c>
      <c r="D22218" s="159">
        <v>1</v>
      </c>
    </row>
    <row r="22219" spans="3:4" x14ac:dyDescent="0.25">
      <c r="C22219" s="159" t="s">
        <v>38575</v>
      </c>
      <c r="D22219" s="159">
        <v>1</v>
      </c>
    </row>
    <row r="22220" spans="3:4" x14ac:dyDescent="0.25">
      <c r="C22220" s="159" t="s">
        <v>38576</v>
      </c>
      <c r="D22220" s="159">
        <v>1</v>
      </c>
    </row>
    <row r="22221" spans="3:4" x14ac:dyDescent="0.25">
      <c r="C22221" s="159" t="s">
        <v>38577</v>
      </c>
      <c r="D22221" s="159">
        <v>1</v>
      </c>
    </row>
    <row r="22222" spans="3:4" x14ac:dyDescent="0.25">
      <c r="C22222" s="159" t="s">
        <v>38578</v>
      </c>
      <c r="D22222" s="159">
        <v>1</v>
      </c>
    </row>
    <row r="22223" spans="3:4" x14ac:dyDescent="0.25">
      <c r="C22223" s="159" t="s">
        <v>38579</v>
      </c>
      <c r="D22223" s="159">
        <v>1</v>
      </c>
    </row>
    <row r="22224" spans="3:4" x14ac:dyDescent="0.25">
      <c r="C22224" s="159" t="s">
        <v>38580</v>
      </c>
      <c r="D22224" s="159">
        <v>1</v>
      </c>
    </row>
    <row r="22225" spans="3:4" x14ac:dyDescent="0.25">
      <c r="C22225" s="159" t="s">
        <v>38581</v>
      </c>
      <c r="D22225" s="159">
        <v>1</v>
      </c>
    </row>
    <row r="22226" spans="3:4" x14ac:dyDescent="0.25">
      <c r="C22226" s="159" t="s">
        <v>38582</v>
      </c>
      <c r="D22226" s="159">
        <v>1</v>
      </c>
    </row>
    <row r="22227" spans="3:4" x14ac:dyDescent="0.25">
      <c r="C22227" s="159" t="s">
        <v>38583</v>
      </c>
      <c r="D22227" s="159">
        <v>1</v>
      </c>
    </row>
    <row r="22228" spans="3:4" x14ac:dyDescent="0.25">
      <c r="C22228" s="159" t="s">
        <v>38584</v>
      </c>
      <c r="D22228" s="159">
        <v>1</v>
      </c>
    </row>
    <row r="22229" spans="3:4" x14ac:dyDescent="0.25">
      <c r="C22229" s="159" t="s">
        <v>38585</v>
      </c>
      <c r="D22229" s="159">
        <v>1</v>
      </c>
    </row>
    <row r="22230" spans="3:4" x14ac:dyDescent="0.25">
      <c r="C22230" s="159" t="s">
        <v>38586</v>
      </c>
      <c r="D22230" s="159">
        <v>1</v>
      </c>
    </row>
    <row r="22231" spans="3:4" x14ac:dyDescent="0.25">
      <c r="C22231" s="159" t="s">
        <v>38587</v>
      </c>
      <c r="D22231" s="159">
        <v>1</v>
      </c>
    </row>
    <row r="22232" spans="3:4" x14ac:dyDescent="0.25">
      <c r="C22232" s="159" t="s">
        <v>38588</v>
      </c>
      <c r="D22232" s="159">
        <v>1</v>
      </c>
    </row>
    <row r="22233" spans="3:4" x14ac:dyDescent="0.25">
      <c r="C22233" s="159" t="s">
        <v>38589</v>
      </c>
      <c r="D22233" s="159">
        <v>1</v>
      </c>
    </row>
    <row r="22234" spans="3:4" x14ac:dyDescent="0.25">
      <c r="C22234" s="159" t="s">
        <v>38590</v>
      </c>
      <c r="D22234" s="159">
        <v>1</v>
      </c>
    </row>
    <row r="22235" spans="3:4" x14ac:dyDescent="0.25">
      <c r="C22235" s="159" t="s">
        <v>38591</v>
      </c>
      <c r="D22235" s="159">
        <v>1</v>
      </c>
    </row>
    <row r="22236" spans="3:4" x14ac:dyDescent="0.25">
      <c r="C22236" s="159" t="s">
        <v>38660</v>
      </c>
      <c r="D22236" s="159">
        <v>1</v>
      </c>
    </row>
    <row r="22237" spans="3:4" x14ac:dyDescent="0.25">
      <c r="C22237" s="159" t="s">
        <v>38661</v>
      </c>
      <c r="D22237" s="159">
        <v>1</v>
      </c>
    </row>
    <row r="22238" spans="3:4" x14ac:dyDescent="0.25">
      <c r="C22238" s="159" t="s">
        <v>38662</v>
      </c>
      <c r="D22238" s="159">
        <v>1</v>
      </c>
    </row>
    <row r="22239" spans="3:4" x14ac:dyDescent="0.25">
      <c r="C22239" s="159" t="s">
        <v>38663</v>
      </c>
      <c r="D22239" s="159">
        <v>1</v>
      </c>
    </row>
    <row r="22240" spans="3:4" x14ac:dyDescent="0.25">
      <c r="C22240" s="159" t="s">
        <v>38664</v>
      </c>
      <c r="D22240" s="159">
        <v>1</v>
      </c>
    </row>
    <row r="22241" spans="3:4" x14ac:dyDescent="0.25">
      <c r="C22241" s="159" t="s">
        <v>38665</v>
      </c>
      <c r="D22241" s="159">
        <v>1</v>
      </c>
    </row>
    <row r="22242" spans="3:4" x14ac:dyDescent="0.25">
      <c r="C22242" s="159" t="s">
        <v>38666</v>
      </c>
      <c r="D22242" s="159">
        <v>1</v>
      </c>
    </row>
    <row r="22243" spans="3:4" x14ac:dyDescent="0.25">
      <c r="C22243" s="159" t="s">
        <v>38667</v>
      </c>
      <c r="D22243" s="159">
        <v>1</v>
      </c>
    </row>
    <row r="22244" spans="3:4" x14ac:dyDescent="0.25">
      <c r="C22244" s="159" t="s">
        <v>38668</v>
      </c>
      <c r="D22244" s="159">
        <v>1</v>
      </c>
    </row>
    <row r="22245" spans="3:4" x14ac:dyDescent="0.25">
      <c r="C22245" s="159" t="s">
        <v>38669</v>
      </c>
      <c r="D22245" s="159">
        <v>1</v>
      </c>
    </row>
    <row r="22246" spans="3:4" x14ac:dyDescent="0.25">
      <c r="C22246" s="159" t="s">
        <v>38851</v>
      </c>
      <c r="D22246" s="159">
        <v>1</v>
      </c>
    </row>
    <row r="22247" spans="3:4" x14ac:dyDescent="0.25">
      <c r="C22247" s="159" t="s">
        <v>38852</v>
      </c>
      <c r="D22247" s="159">
        <v>1</v>
      </c>
    </row>
    <row r="22248" spans="3:4" x14ac:dyDescent="0.25">
      <c r="C22248" s="159" t="s">
        <v>38853</v>
      </c>
      <c r="D22248" s="159">
        <v>1</v>
      </c>
    </row>
    <row r="22249" spans="3:4" x14ac:dyDescent="0.25">
      <c r="C22249" s="159" t="s">
        <v>38854</v>
      </c>
      <c r="D22249" s="159">
        <v>1</v>
      </c>
    </row>
    <row r="22250" spans="3:4" x14ac:dyDescent="0.25">
      <c r="C22250" s="159" t="s">
        <v>38855</v>
      </c>
      <c r="D22250" s="159">
        <v>1</v>
      </c>
    </row>
    <row r="22251" spans="3:4" x14ac:dyDescent="0.25">
      <c r="C22251" s="159" t="s">
        <v>38856</v>
      </c>
      <c r="D22251" s="159">
        <v>1</v>
      </c>
    </row>
    <row r="22252" spans="3:4" x14ac:dyDescent="0.25">
      <c r="C22252" s="159" t="s">
        <v>38857</v>
      </c>
      <c r="D22252" s="159">
        <v>1</v>
      </c>
    </row>
    <row r="22253" spans="3:4" x14ac:dyDescent="0.25">
      <c r="C22253" s="159" t="s">
        <v>38858</v>
      </c>
      <c r="D22253" s="159">
        <v>1</v>
      </c>
    </row>
    <row r="22254" spans="3:4" x14ac:dyDescent="0.25">
      <c r="C22254" s="159" t="s">
        <v>38859</v>
      </c>
      <c r="D22254" s="159">
        <v>1</v>
      </c>
    </row>
    <row r="22255" spans="3:4" x14ac:dyDescent="0.25">
      <c r="C22255" s="159" t="s">
        <v>38860</v>
      </c>
      <c r="D22255" s="159">
        <v>1</v>
      </c>
    </row>
    <row r="22256" spans="3:4" x14ac:dyDescent="0.25">
      <c r="C22256" s="159" t="s">
        <v>38861</v>
      </c>
      <c r="D22256" s="159">
        <v>1</v>
      </c>
    </row>
    <row r="22257" spans="3:4" x14ac:dyDescent="0.25">
      <c r="C22257" s="159" t="s">
        <v>38862</v>
      </c>
      <c r="D22257" s="159">
        <v>1</v>
      </c>
    </row>
    <row r="22258" spans="3:4" x14ac:dyDescent="0.25">
      <c r="C22258" s="159" t="s">
        <v>38863</v>
      </c>
      <c r="D22258" s="159">
        <v>1</v>
      </c>
    </row>
    <row r="22259" spans="3:4" x14ac:dyDescent="0.25">
      <c r="C22259" s="159" t="s">
        <v>38864</v>
      </c>
      <c r="D22259" s="159">
        <v>1</v>
      </c>
    </row>
    <row r="22260" spans="3:4" x14ac:dyDescent="0.25">
      <c r="C22260" s="159" t="s">
        <v>38865</v>
      </c>
      <c r="D22260" s="159">
        <v>1</v>
      </c>
    </row>
    <row r="22261" spans="3:4" x14ac:dyDescent="0.25">
      <c r="C22261" s="159" t="s">
        <v>38866</v>
      </c>
      <c r="D22261" s="159">
        <v>1</v>
      </c>
    </row>
    <row r="22262" spans="3:4" x14ac:dyDescent="0.25">
      <c r="C22262" s="159" t="s">
        <v>38867</v>
      </c>
      <c r="D22262" s="159">
        <v>1</v>
      </c>
    </row>
    <row r="22263" spans="3:4" x14ac:dyDescent="0.25">
      <c r="C22263" s="159" t="s">
        <v>38868</v>
      </c>
      <c r="D22263" s="159">
        <v>1</v>
      </c>
    </row>
    <row r="22264" spans="3:4" x14ac:dyDescent="0.25">
      <c r="C22264" s="159" t="s">
        <v>38869</v>
      </c>
      <c r="D22264" s="159">
        <v>1</v>
      </c>
    </row>
    <row r="22265" spans="3:4" x14ac:dyDescent="0.25">
      <c r="C22265" s="159" t="s">
        <v>38870</v>
      </c>
      <c r="D22265" s="159">
        <v>1</v>
      </c>
    </row>
    <row r="22266" spans="3:4" x14ac:dyDescent="0.25">
      <c r="C22266" s="159" t="s">
        <v>38871</v>
      </c>
      <c r="D22266" s="159">
        <v>1</v>
      </c>
    </row>
    <row r="22267" spans="3:4" x14ac:dyDescent="0.25">
      <c r="C22267" s="159" t="s">
        <v>38872</v>
      </c>
      <c r="D22267" s="159">
        <v>1</v>
      </c>
    </row>
    <row r="22268" spans="3:4" x14ac:dyDescent="0.25">
      <c r="C22268" s="159" t="s">
        <v>38873</v>
      </c>
      <c r="D22268" s="159">
        <v>1</v>
      </c>
    </row>
    <row r="22269" spans="3:4" x14ac:dyDescent="0.25">
      <c r="C22269" s="159" t="s">
        <v>38874</v>
      </c>
      <c r="D22269" s="159">
        <v>1</v>
      </c>
    </row>
    <row r="22270" spans="3:4" x14ac:dyDescent="0.25">
      <c r="C22270" s="159" t="s">
        <v>38875</v>
      </c>
      <c r="D22270" s="159">
        <v>1</v>
      </c>
    </row>
    <row r="22271" spans="3:4" x14ac:dyDescent="0.25">
      <c r="C22271" s="159" t="s">
        <v>38876</v>
      </c>
      <c r="D22271" s="159">
        <v>1</v>
      </c>
    </row>
    <row r="22272" spans="3:4" x14ac:dyDescent="0.25">
      <c r="C22272" s="159" t="s">
        <v>38895</v>
      </c>
      <c r="D22272" s="159">
        <v>1</v>
      </c>
    </row>
    <row r="22273" spans="3:4" x14ac:dyDescent="0.25">
      <c r="C22273" s="159" t="s">
        <v>38896</v>
      </c>
      <c r="D22273" s="159">
        <v>1</v>
      </c>
    </row>
    <row r="22274" spans="3:4" x14ac:dyDescent="0.25">
      <c r="C22274" s="159" t="s">
        <v>38897</v>
      </c>
      <c r="D22274" s="159">
        <v>1</v>
      </c>
    </row>
    <row r="22275" spans="3:4" x14ac:dyDescent="0.25">
      <c r="C22275" s="159" t="s">
        <v>38898</v>
      </c>
      <c r="D22275" s="159">
        <v>1</v>
      </c>
    </row>
    <row r="22276" spans="3:4" x14ac:dyDescent="0.25">
      <c r="C22276" s="159" t="s">
        <v>38899</v>
      </c>
      <c r="D22276" s="159">
        <v>1</v>
      </c>
    </row>
    <row r="22277" spans="3:4" x14ac:dyDescent="0.25">
      <c r="C22277" s="159" t="s">
        <v>38900</v>
      </c>
      <c r="D22277" s="159">
        <v>1</v>
      </c>
    </row>
    <row r="22278" spans="3:4" x14ac:dyDescent="0.25">
      <c r="C22278" s="159" t="s">
        <v>38901</v>
      </c>
      <c r="D22278" s="159">
        <v>1</v>
      </c>
    </row>
    <row r="22279" spans="3:4" x14ac:dyDescent="0.25">
      <c r="C22279" s="159" t="s">
        <v>38902</v>
      </c>
      <c r="D22279" s="159">
        <v>1</v>
      </c>
    </row>
    <row r="22280" spans="3:4" x14ac:dyDescent="0.25">
      <c r="C22280" s="159" t="s">
        <v>38903</v>
      </c>
      <c r="D22280" s="159">
        <v>1</v>
      </c>
    </row>
    <row r="22281" spans="3:4" x14ac:dyDescent="0.25">
      <c r="C22281" s="159" t="s">
        <v>38904</v>
      </c>
      <c r="D22281" s="159">
        <v>1</v>
      </c>
    </row>
    <row r="22282" spans="3:4" x14ac:dyDescent="0.25">
      <c r="C22282" s="159" t="s">
        <v>38905</v>
      </c>
      <c r="D22282" s="159">
        <v>1</v>
      </c>
    </row>
    <row r="22283" spans="3:4" x14ac:dyDescent="0.25">
      <c r="C22283" s="159" t="s">
        <v>38906</v>
      </c>
      <c r="D22283" s="159">
        <v>1</v>
      </c>
    </row>
    <row r="22284" spans="3:4" x14ac:dyDescent="0.25">
      <c r="C22284" s="159" t="s">
        <v>38907</v>
      </c>
      <c r="D22284" s="159">
        <v>1</v>
      </c>
    </row>
    <row r="22285" spans="3:4" x14ac:dyDescent="0.25">
      <c r="C22285" s="159" t="s">
        <v>38908</v>
      </c>
      <c r="D22285" s="159">
        <v>1</v>
      </c>
    </row>
    <row r="22286" spans="3:4" x14ac:dyDescent="0.25">
      <c r="C22286" s="159" t="s">
        <v>38909</v>
      </c>
      <c r="D22286" s="159">
        <v>1</v>
      </c>
    </row>
    <row r="22287" spans="3:4" x14ac:dyDescent="0.25">
      <c r="C22287" s="159" t="s">
        <v>38910</v>
      </c>
      <c r="D22287" s="159">
        <v>1</v>
      </c>
    </row>
    <row r="22288" spans="3:4" x14ac:dyDescent="0.25">
      <c r="C22288" s="159" t="s">
        <v>38911</v>
      </c>
      <c r="D22288" s="159">
        <v>1</v>
      </c>
    </row>
    <row r="22289" spans="3:4" x14ac:dyDescent="0.25">
      <c r="C22289" s="159" t="s">
        <v>38912</v>
      </c>
      <c r="D22289" s="159">
        <v>1</v>
      </c>
    </row>
    <row r="22290" spans="3:4" x14ac:dyDescent="0.25">
      <c r="C22290" s="159" t="s">
        <v>38913</v>
      </c>
      <c r="D22290" s="159">
        <v>1</v>
      </c>
    </row>
    <row r="22291" spans="3:4" x14ac:dyDescent="0.25">
      <c r="C22291" s="159" t="s">
        <v>38914</v>
      </c>
      <c r="D22291" s="159">
        <v>1</v>
      </c>
    </row>
    <row r="22292" spans="3:4" x14ac:dyDescent="0.25">
      <c r="C22292" s="159" t="s">
        <v>38915</v>
      </c>
      <c r="D22292" s="159">
        <v>1</v>
      </c>
    </row>
    <row r="22293" spans="3:4" x14ac:dyDescent="0.25">
      <c r="C22293" s="159" t="s">
        <v>38916</v>
      </c>
      <c r="D22293" s="159">
        <v>1</v>
      </c>
    </row>
    <row r="22294" spans="3:4" x14ac:dyDescent="0.25">
      <c r="C22294" s="159" t="s">
        <v>38917</v>
      </c>
      <c r="D22294" s="159">
        <v>1</v>
      </c>
    </row>
    <row r="22295" spans="3:4" x14ac:dyDescent="0.25">
      <c r="C22295" s="159" t="s">
        <v>38918</v>
      </c>
      <c r="D22295" s="159">
        <v>1</v>
      </c>
    </row>
    <row r="22296" spans="3:4" x14ac:dyDescent="0.25">
      <c r="C22296" s="159" t="s">
        <v>38919</v>
      </c>
      <c r="D22296" s="159">
        <v>1</v>
      </c>
    </row>
    <row r="22297" spans="3:4" x14ac:dyDescent="0.25">
      <c r="C22297" s="159" t="s">
        <v>38920</v>
      </c>
      <c r="D22297" s="159">
        <v>1</v>
      </c>
    </row>
    <row r="22298" spans="3:4" x14ac:dyDescent="0.25">
      <c r="C22298" s="159" t="s">
        <v>38921</v>
      </c>
      <c r="D22298" s="159">
        <v>1</v>
      </c>
    </row>
    <row r="22299" spans="3:4" x14ac:dyDescent="0.25">
      <c r="C22299" s="159" t="s">
        <v>38922</v>
      </c>
      <c r="D22299" s="159">
        <v>1</v>
      </c>
    </row>
    <row r="22300" spans="3:4" x14ac:dyDescent="0.25">
      <c r="C22300" s="159" t="s">
        <v>38923</v>
      </c>
      <c r="D22300" s="159">
        <v>1</v>
      </c>
    </row>
    <row r="22301" spans="3:4" x14ac:dyDescent="0.25">
      <c r="C22301" s="159" t="s">
        <v>38924</v>
      </c>
      <c r="D22301" s="159">
        <v>1</v>
      </c>
    </row>
    <row r="22302" spans="3:4" x14ac:dyDescent="0.25">
      <c r="C22302" s="159" t="s">
        <v>38925</v>
      </c>
      <c r="D22302" s="159">
        <v>1</v>
      </c>
    </row>
    <row r="22303" spans="3:4" x14ac:dyDescent="0.25">
      <c r="C22303" s="159" t="s">
        <v>38926</v>
      </c>
      <c r="D22303" s="159">
        <v>1</v>
      </c>
    </row>
    <row r="22304" spans="3:4" x14ac:dyDescent="0.25">
      <c r="C22304" s="159" t="s">
        <v>38930</v>
      </c>
      <c r="D22304" s="159">
        <v>1</v>
      </c>
    </row>
    <row r="22305" spans="3:4" x14ac:dyDescent="0.25">
      <c r="C22305" s="159" t="s">
        <v>38809</v>
      </c>
      <c r="D22305" s="159">
        <v>1</v>
      </c>
    </row>
    <row r="22306" spans="3:4" x14ac:dyDescent="0.25">
      <c r="C22306" s="159" t="s">
        <v>38810</v>
      </c>
      <c r="D22306" s="159">
        <v>1</v>
      </c>
    </row>
    <row r="22307" spans="3:4" x14ac:dyDescent="0.25">
      <c r="C22307" s="159" t="s">
        <v>38811</v>
      </c>
      <c r="D22307" s="159">
        <v>1</v>
      </c>
    </row>
    <row r="22308" spans="3:4" x14ac:dyDescent="0.25">
      <c r="C22308" s="159" t="s">
        <v>38931</v>
      </c>
      <c r="D22308" s="159">
        <v>1</v>
      </c>
    </row>
    <row r="22309" spans="3:4" x14ac:dyDescent="0.25">
      <c r="C22309" s="159" t="s">
        <v>38932</v>
      </c>
      <c r="D22309" s="159">
        <v>1</v>
      </c>
    </row>
    <row r="22310" spans="3:4" x14ac:dyDescent="0.25">
      <c r="C22310" s="159" t="s">
        <v>38933</v>
      </c>
      <c r="D22310" s="159">
        <v>1</v>
      </c>
    </row>
    <row r="22311" spans="3:4" x14ac:dyDescent="0.25">
      <c r="C22311" s="159" t="s">
        <v>38934</v>
      </c>
      <c r="D22311" s="159">
        <v>1</v>
      </c>
    </row>
    <row r="22312" spans="3:4" x14ac:dyDescent="0.25">
      <c r="C22312" s="159" t="s">
        <v>38935</v>
      </c>
      <c r="D22312" s="159">
        <v>1</v>
      </c>
    </row>
    <row r="22313" spans="3:4" x14ac:dyDescent="0.25">
      <c r="C22313" s="159" t="s">
        <v>38813</v>
      </c>
      <c r="D22313" s="159">
        <v>1</v>
      </c>
    </row>
    <row r="22314" spans="3:4" x14ac:dyDescent="0.25">
      <c r="C22314" s="159" t="s">
        <v>38816</v>
      </c>
      <c r="D22314" s="159">
        <v>1</v>
      </c>
    </row>
    <row r="22315" spans="3:4" x14ac:dyDescent="0.25">
      <c r="C22315" s="159" t="s">
        <v>38817</v>
      </c>
      <c r="D22315" s="159">
        <v>1</v>
      </c>
    </row>
    <row r="22316" spans="3:4" x14ac:dyDescent="0.25">
      <c r="C22316" s="159" t="s">
        <v>38818</v>
      </c>
      <c r="D22316" s="159">
        <v>1</v>
      </c>
    </row>
    <row r="22317" spans="3:4" x14ac:dyDescent="0.25">
      <c r="C22317" s="159" t="s">
        <v>38819</v>
      </c>
      <c r="D22317" s="159">
        <v>1</v>
      </c>
    </row>
    <row r="22318" spans="3:4" x14ac:dyDescent="0.25">
      <c r="C22318" s="159" t="s">
        <v>38820</v>
      </c>
      <c r="D22318" s="159">
        <v>1</v>
      </c>
    </row>
    <row r="22319" spans="3:4" x14ac:dyDescent="0.25">
      <c r="C22319" s="159" t="s">
        <v>39017</v>
      </c>
      <c r="D22319" s="159">
        <v>1</v>
      </c>
    </row>
    <row r="22320" spans="3:4" x14ac:dyDescent="0.25">
      <c r="C22320" s="159" t="s">
        <v>39018</v>
      </c>
      <c r="D22320" s="159">
        <v>1</v>
      </c>
    </row>
    <row r="22321" spans="3:4" x14ac:dyDescent="0.25">
      <c r="C22321" s="159" t="s">
        <v>39019</v>
      </c>
      <c r="D22321" s="159">
        <v>1</v>
      </c>
    </row>
    <row r="22322" spans="3:4" x14ac:dyDescent="0.25">
      <c r="C22322" s="159" t="s">
        <v>39020</v>
      </c>
      <c r="D22322" s="159">
        <v>1</v>
      </c>
    </row>
    <row r="22323" spans="3:4" x14ac:dyDescent="0.25">
      <c r="C22323" s="159" t="s">
        <v>39000</v>
      </c>
      <c r="D22323" s="159">
        <v>1</v>
      </c>
    </row>
    <row r="22324" spans="3:4" x14ac:dyDescent="0.25">
      <c r="C22324" s="159" t="s">
        <v>39001</v>
      </c>
      <c r="D22324" s="159">
        <v>1</v>
      </c>
    </row>
    <row r="22325" spans="3:4" x14ac:dyDescent="0.25">
      <c r="C22325" s="159" t="s">
        <v>39044</v>
      </c>
      <c r="D22325" s="159">
        <v>1</v>
      </c>
    </row>
    <row r="22326" spans="3:4" x14ac:dyDescent="0.25">
      <c r="C22326" s="159" t="s">
        <v>39045</v>
      </c>
      <c r="D22326" s="159">
        <v>1</v>
      </c>
    </row>
    <row r="22327" spans="3:4" x14ac:dyDescent="0.25">
      <c r="C22327" s="159" t="s">
        <v>39046</v>
      </c>
      <c r="D22327" s="159">
        <v>1</v>
      </c>
    </row>
    <row r="22328" spans="3:4" x14ac:dyDescent="0.25">
      <c r="C22328" s="159" t="s">
        <v>39047</v>
      </c>
      <c r="D22328" s="159">
        <v>1</v>
      </c>
    </row>
    <row r="22329" spans="3:4" x14ac:dyDescent="0.25">
      <c r="C22329" s="159" t="s">
        <v>39048</v>
      </c>
      <c r="D22329" s="159">
        <v>1</v>
      </c>
    </row>
    <row r="22330" spans="3:4" x14ac:dyDescent="0.25">
      <c r="C22330" s="159" t="s">
        <v>39049</v>
      </c>
      <c r="D22330" s="159">
        <v>1</v>
      </c>
    </row>
    <row r="22331" spans="3:4" x14ac:dyDescent="0.25">
      <c r="C22331" s="159" t="s">
        <v>39050</v>
      </c>
      <c r="D22331" s="159">
        <v>1</v>
      </c>
    </row>
    <row r="22332" spans="3:4" x14ac:dyDescent="0.25">
      <c r="C22332" s="159" t="s">
        <v>39051</v>
      </c>
      <c r="D22332" s="159">
        <v>1</v>
      </c>
    </row>
    <row r="22333" spans="3:4" x14ac:dyDescent="0.25">
      <c r="C22333" s="159" t="s">
        <v>39052</v>
      </c>
      <c r="D22333" s="159">
        <v>1</v>
      </c>
    </row>
    <row r="22334" spans="3:4" x14ac:dyDescent="0.25">
      <c r="C22334" s="159" t="s">
        <v>39053</v>
      </c>
      <c r="D22334" s="159">
        <v>1</v>
      </c>
    </row>
    <row r="22335" spans="3:4" x14ac:dyDescent="0.25">
      <c r="C22335" s="159" t="s">
        <v>39054</v>
      </c>
      <c r="D22335" s="159">
        <v>1</v>
      </c>
    </row>
    <row r="22336" spans="3:4" x14ac:dyDescent="0.25">
      <c r="C22336" s="159" t="s">
        <v>39055</v>
      </c>
      <c r="D22336" s="159">
        <v>1</v>
      </c>
    </row>
    <row r="22337" spans="3:4" x14ac:dyDescent="0.25">
      <c r="C22337" s="159" t="s">
        <v>39056</v>
      </c>
      <c r="D22337" s="159">
        <v>1</v>
      </c>
    </row>
    <row r="22338" spans="3:4" x14ac:dyDescent="0.25">
      <c r="C22338" s="159" t="s">
        <v>39057</v>
      </c>
      <c r="D22338" s="159">
        <v>1</v>
      </c>
    </row>
    <row r="22339" spans="3:4" x14ac:dyDescent="0.25">
      <c r="C22339" s="159" t="s">
        <v>39058</v>
      </c>
      <c r="D22339" s="159">
        <v>1</v>
      </c>
    </row>
    <row r="22340" spans="3:4" x14ac:dyDescent="0.25">
      <c r="C22340" s="159" t="s">
        <v>39059</v>
      </c>
      <c r="D22340" s="159">
        <v>1</v>
      </c>
    </row>
    <row r="22341" spans="3:4" x14ac:dyDescent="0.25">
      <c r="C22341" s="159" t="s">
        <v>39006</v>
      </c>
      <c r="D22341" s="159">
        <v>1</v>
      </c>
    </row>
    <row r="22342" spans="3:4" x14ac:dyDescent="0.25">
      <c r="C22342" s="159" t="s">
        <v>39007</v>
      </c>
      <c r="D22342" s="159">
        <v>1</v>
      </c>
    </row>
    <row r="22343" spans="3:4" x14ac:dyDescent="0.25">
      <c r="C22343" s="159" t="s">
        <v>39008</v>
      </c>
      <c r="D22343" s="159">
        <v>1</v>
      </c>
    </row>
    <row r="22344" spans="3:4" x14ac:dyDescent="0.25">
      <c r="C22344" s="159" t="s">
        <v>39009</v>
      </c>
      <c r="D22344" s="159">
        <v>1</v>
      </c>
    </row>
    <row r="22345" spans="3:4" x14ac:dyDescent="0.25">
      <c r="C22345" s="159" t="s">
        <v>39010</v>
      </c>
      <c r="D22345" s="159">
        <v>1</v>
      </c>
    </row>
    <row r="22346" spans="3:4" x14ac:dyDescent="0.25">
      <c r="C22346" s="159" t="s">
        <v>39011</v>
      </c>
      <c r="D22346" s="159">
        <v>1</v>
      </c>
    </row>
    <row r="22347" spans="3:4" x14ac:dyDescent="0.25">
      <c r="C22347" s="159" t="s">
        <v>39012</v>
      </c>
      <c r="D22347" s="159">
        <v>1</v>
      </c>
    </row>
    <row r="22348" spans="3:4" x14ac:dyDescent="0.25">
      <c r="C22348" s="159" t="s">
        <v>39013</v>
      </c>
      <c r="D22348" s="159">
        <v>1</v>
      </c>
    </row>
    <row r="22349" spans="3:4" x14ac:dyDescent="0.25">
      <c r="C22349" s="159" t="s">
        <v>39014</v>
      </c>
      <c r="D22349" s="159">
        <v>1</v>
      </c>
    </row>
    <row r="22350" spans="3:4" x14ac:dyDescent="0.25">
      <c r="C22350" s="159" t="s">
        <v>39015</v>
      </c>
      <c r="D22350" s="159">
        <v>1</v>
      </c>
    </row>
    <row r="22351" spans="3:4" x14ac:dyDescent="0.25">
      <c r="C22351" s="159" t="s">
        <v>39016</v>
      </c>
      <c r="D22351" s="159">
        <v>1</v>
      </c>
    </row>
    <row r="22352" spans="3:4" x14ac:dyDescent="0.25">
      <c r="C22352" s="159" t="s">
        <v>39215</v>
      </c>
      <c r="D22352" s="159">
        <v>1</v>
      </c>
    </row>
    <row r="22353" spans="3:4" x14ac:dyDescent="0.25">
      <c r="C22353" s="159" t="s">
        <v>39216</v>
      </c>
      <c r="D22353" s="159">
        <v>1</v>
      </c>
    </row>
    <row r="22354" spans="3:4" x14ac:dyDescent="0.25">
      <c r="C22354" s="159" t="s">
        <v>39217</v>
      </c>
      <c r="D22354" s="159">
        <v>1</v>
      </c>
    </row>
    <row r="22355" spans="3:4" x14ac:dyDescent="0.25">
      <c r="C22355" s="159" t="s">
        <v>39218</v>
      </c>
      <c r="D22355" s="159">
        <v>1</v>
      </c>
    </row>
    <row r="22356" spans="3:4" x14ac:dyDescent="0.25">
      <c r="C22356" s="159" t="s">
        <v>39219</v>
      </c>
      <c r="D22356" s="159">
        <v>1</v>
      </c>
    </row>
    <row r="22357" spans="3:4" x14ac:dyDescent="0.25">
      <c r="C22357" s="159" t="s">
        <v>39220</v>
      </c>
      <c r="D22357" s="159">
        <v>1</v>
      </c>
    </row>
    <row r="22358" spans="3:4" x14ac:dyDescent="0.25">
      <c r="C22358" s="159" t="s">
        <v>39221</v>
      </c>
      <c r="D22358" s="159">
        <v>1</v>
      </c>
    </row>
    <row r="22359" spans="3:4" x14ac:dyDescent="0.25">
      <c r="C22359" s="159" t="s">
        <v>39222</v>
      </c>
      <c r="D22359" s="159">
        <v>1</v>
      </c>
    </row>
    <row r="22360" spans="3:4" x14ac:dyDescent="0.25">
      <c r="C22360" s="159" t="s">
        <v>39223</v>
      </c>
      <c r="D22360" s="159">
        <v>1</v>
      </c>
    </row>
    <row r="22361" spans="3:4" x14ac:dyDescent="0.25">
      <c r="C22361" s="159" t="s">
        <v>39224</v>
      </c>
      <c r="D22361" s="159">
        <v>1</v>
      </c>
    </row>
    <row r="22362" spans="3:4" x14ac:dyDescent="0.25">
      <c r="C22362" s="159" t="s">
        <v>39225</v>
      </c>
      <c r="D22362" s="159">
        <v>1</v>
      </c>
    </row>
    <row r="22363" spans="3:4" x14ac:dyDescent="0.25">
      <c r="C22363" s="159" t="s">
        <v>39226</v>
      </c>
      <c r="D22363" s="159">
        <v>1</v>
      </c>
    </row>
    <row r="22364" spans="3:4" x14ac:dyDescent="0.25">
      <c r="C22364" s="159" t="s">
        <v>39227</v>
      </c>
      <c r="D22364" s="159">
        <v>1</v>
      </c>
    </row>
    <row r="22365" spans="3:4" x14ac:dyDescent="0.25">
      <c r="C22365" s="159" t="s">
        <v>39228</v>
      </c>
      <c r="D22365" s="159">
        <v>1</v>
      </c>
    </row>
    <row r="22366" spans="3:4" x14ac:dyDescent="0.25">
      <c r="C22366" s="159" t="s">
        <v>39229</v>
      </c>
      <c r="D22366" s="159">
        <v>1</v>
      </c>
    </row>
    <row r="22367" spans="3:4" x14ac:dyDescent="0.25">
      <c r="C22367" s="159" t="s">
        <v>39230</v>
      </c>
      <c r="D22367" s="159">
        <v>1</v>
      </c>
    </row>
    <row r="22368" spans="3:4" x14ac:dyDescent="0.25">
      <c r="C22368" s="159" t="s">
        <v>39231</v>
      </c>
      <c r="D22368" s="159">
        <v>1</v>
      </c>
    </row>
    <row r="22369" spans="3:4" x14ac:dyDescent="0.25">
      <c r="C22369" s="159" t="s">
        <v>39232</v>
      </c>
      <c r="D22369" s="159">
        <v>1</v>
      </c>
    </row>
    <row r="22370" spans="3:4" x14ac:dyDescent="0.25">
      <c r="C22370" s="159" t="s">
        <v>39233</v>
      </c>
      <c r="D22370" s="159">
        <v>1</v>
      </c>
    </row>
    <row r="22371" spans="3:4" x14ac:dyDescent="0.25">
      <c r="C22371" s="159" t="s">
        <v>39234</v>
      </c>
      <c r="D22371" s="159">
        <v>1</v>
      </c>
    </row>
    <row r="22372" spans="3:4" x14ac:dyDescent="0.25">
      <c r="C22372" s="159" t="s">
        <v>39235</v>
      </c>
      <c r="D22372" s="159">
        <v>1</v>
      </c>
    </row>
    <row r="22373" spans="3:4" x14ac:dyDescent="0.25">
      <c r="C22373" s="159" t="s">
        <v>39236</v>
      </c>
      <c r="D22373" s="159">
        <v>1</v>
      </c>
    </row>
    <row r="22374" spans="3:4" x14ac:dyDescent="0.25">
      <c r="C22374" s="159" t="s">
        <v>39237</v>
      </c>
      <c r="D22374" s="159">
        <v>1</v>
      </c>
    </row>
    <row r="22375" spans="3:4" x14ac:dyDescent="0.25">
      <c r="C22375" s="159" t="s">
        <v>39238</v>
      </c>
      <c r="D22375" s="159">
        <v>1</v>
      </c>
    </row>
    <row r="22376" spans="3:4" x14ac:dyDescent="0.25">
      <c r="C22376" s="159" t="s">
        <v>39239</v>
      </c>
      <c r="D22376" s="159">
        <v>1</v>
      </c>
    </row>
    <row r="22377" spans="3:4" x14ac:dyDescent="0.25">
      <c r="C22377" s="159" t="s">
        <v>39240</v>
      </c>
      <c r="D22377" s="159">
        <v>1</v>
      </c>
    </row>
    <row r="22378" spans="3:4" x14ac:dyDescent="0.25">
      <c r="C22378" s="159" t="s">
        <v>39241</v>
      </c>
      <c r="D22378" s="159">
        <v>1</v>
      </c>
    </row>
    <row r="22379" spans="3:4" x14ac:dyDescent="0.25">
      <c r="C22379" s="159" t="s">
        <v>39242</v>
      </c>
      <c r="D22379" s="159">
        <v>1</v>
      </c>
    </row>
    <row r="22380" spans="3:4" x14ac:dyDescent="0.25">
      <c r="C22380" s="159" t="s">
        <v>39243</v>
      </c>
      <c r="D22380" s="159">
        <v>1</v>
      </c>
    </row>
    <row r="22381" spans="3:4" x14ac:dyDescent="0.25">
      <c r="C22381" s="159" t="s">
        <v>39244</v>
      </c>
      <c r="D22381" s="159">
        <v>1</v>
      </c>
    </row>
    <row r="22382" spans="3:4" x14ac:dyDescent="0.25">
      <c r="C22382" s="159" t="s">
        <v>39245</v>
      </c>
      <c r="D22382" s="159">
        <v>1</v>
      </c>
    </row>
    <row r="22383" spans="3:4" x14ac:dyDescent="0.25">
      <c r="C22383" s="159" t="s">
        <v>39246</v>
      </c>
      <c r="D22383" s="159">
        <v>1</v>
      </c>
    </row>
    <row r="22384" spans="3:4" x14ac:dyDescent="0.25">
      <c r="C22384" s="159" t="s">
        <v>39247</v>
      </c>
      <c r="D22384" s="159">
        <v>1</v>
      </c>
    </row>
    <row r="22385" spans="3:4" x14ac:dyDescent="0.25">
      <c r="C22385" s="159" t="s">
        <v>39248</v>
      </c>
      <c r="D22385" s="159">
        <v>1</v>
      </c>
    </row>
    <row r="22386" spans="3:4" x14ac:dyDescent="0.25">
      <c r="C22386" s="159" t="s">
        <v>39249</v>
      </c>
      <c r="D22386" s="159">
        <v>1</v>
      </c>
    </row>
    <row r="22387" spans="3:4" x14ac:dyDescent="0.25">
      <c r="C22387" s="159" t="s">
        <v>39250</v>
      </c>
      <c r="D22387" s="159">
        <v>1</v>
      </c>
    </row>
    <row r="22388" spans="3:4" x14ac:dyDescent="0.25">
      <c r="C22388" s="159" t="s">
        <v>39251</v>
      </c>
      <c r="D22388" s="159">
        <v>1</v>
      </c>
    </row>
    <row r="22389" spans="3:4" x14ac:dyDescent="0.25">
      <c r="C22389" s="159" t="s">
        <v>39252</v>
      </c>
      <c r="D22389" s="159">
        <v>1</v>
      </c>
    </row>
    <row r="22390" spans="3:4" x14ac:dyDescent="0.25">
      <c r="C22390" s="159" t="s">
        <v>39253</v>
      </c>
      <c r="D22390" s="159">
        <v>1</v>
      </c>
    </row>
    <row r="22391" spans="3:4" x14ac:dyDescent="0.25">
      <c r="C22391" s="159" t="s">
        <v>39254</v>
      </c>
      <c r="D22391" s="159">
        <v>1</v>
      </c>
    </row>
    <row r="22392" spans="3:4" x14ac:dyDescent="0.25">
      <c r="C22392" s="159" t="s">
        <v>39255</v>
      </c>
      <c r="D22392" s="159">
        <v>1</v>
      </c>
    </row>
    <row r="22393" spans="3:4" x14ac:dyDescent="0.25">
      <c r="C22393" s="159" t="s">
        <v>39256</v>
      </c>
      <c r="D22393" s="159">
        <v>1</v>
      </c>
    </row>
    <row r="22394" spans="3:4" x14ac:dyDescent="0.25">
      <c r="C22394" s="159" t="s">
        <v>39257</v>
      </c>
      <c r="D22394" s="159">
        <v>1</v>
      </c>
    </row>
    <row r="22395" spans="3:4" x14ac:dyDescent="0.25">
      <c r="C22395" s="159" t="s">
        <v>39080</v>
      </c>
      <c r="D22395" s="159">
        <v>1</v>
      </c>
    </row>
    <row r="22396" spans="3:4" x14ac:dyDescent="0.25">
      <c r="C22396" s="159" t="s">
        <v>39081</v>
      </c>
      <c r="D22396" s="159">
        <v>1</v>
      </c>
    </row>
    <row r="22397" spans="3:4" x14ac:dyDescent="0.25">
      <c r="C22397" s="159" t="s">
        <v>39082</v>
      </c>
      <c r="D22397" s="159">
        <v>1</v>
      </c>
    </row>
    <row r="22398" spans="3:4" x14ac:dyDescent="0.25">
      <c r="C22398" s="159" t="s">
        <v>39083</v>
      </c>
      <c r="D22398" s="159">
        <v>1</v>
      </c>
    </row>
    <row r="22399" spans="3:4" x14ac:dyDescent="0.25">
      <c r="C22399" s="159" t="s">
        <v>39084</v>
      </c>
      <c r="D22399" s="159">
        <v>1</v>
      </c>
    </row>
    <row r="22400" spans="3:4" x14ac:dyDescent="0.25">
      <c r="C22400" s="159" t="s">
        <v>39085</v>
      </c>
      <c r="D22400" s="159">
        <v>1</v>
      </c>
    </row>
    <row r="22401" spans="3:4" x14ac:dyDescent="0.25">
      <c r="C22401" s="159" t="s">
        <v>39086</v>
      </c>
      <c r="D22401" s="159">
        <v>1</v>
      </c>
    </row>
    <row r="22402" spans="3:4" x14ac:dyDescent="0.25">
      <c r="C22402" s="159" t="s">
        <v>39087</v>
      </c>
      <c r="D22402" s="159">
        <v>1</v>
      </c>
    </row>
    <row r="22403" spans="3:4" x14ac:dyDescent="0.25">
      <c r="C22403" s="159" t="s">
        <v>39088</v>
      </c>
      <c r="D22403" s="159">
        <v>1</v>
      </c>
    </row>
    <row r="22404" spans="3:4" x14ac:dyDescent="0.25">
      <c r="C22404" s="159" t="s">
        <v>39089</v>
      </c>
      <c r="D22404" s="159">
        <v>1</v>
      </c>
    </row>
    <row r="22405" spans="3:4" x14ac:dyDescent="0.25">
      <c r="C22405" s="159" t="s">
        <v>39090</v>
      </c>
      <c r="D22405" s="159">
        <v>1</v>
      </c>
    </row>
    <row r="22406" spans="3:4" x14ac:dyDescent="0.25">
      <c r="C22406" s="159" t="s">
        <v>39091</v>
      </c>
      <c r="D22406" s="159">
        <v>1</v>
      </c>
    </row>
    <row r="22407" spans="3:4" x14ac:dyDescent="0.25">
      <c r="C22407" s="159" t="s">
        <v>39092</v>
      </c>
      <c r="D22407" s="159">
        <v>1</v>
      </c>
    </row>
    <row r="22408" spans="3:4" x14ac:dyDescent="0.25">
      <c r="C22408" s="159" t="s">
        <v>39093</v>
      </c>
      <c r="D22408" s="159">
        <v>1</v>
      </c>
    </row>
    <row r="22409" spans="3:4" x14ac:dyDescent="0.25">
      <c r="C22409" s="159" t="s">
        <v>39094</v>
      </c>
      <c r="D22409" s="159">
        <v>1</v>
      </c>
    </row>
    <row r="22410" spans="3:4" x14ac:dyDescent="0.25">
      <c r="C22410" s="159" t="s">
        <v>39095</v>
      </c>
      <c r="D22410" s="159">
        <v>1</v>
      </c>
    </row>
    <row r="22411" spans="3:4" x14ac:dyDescent="0.25">
      <c r="C22411" s="159" t="s">
        <v>39096</v>
      </c>
      <c r="D22411" s="159">
        <v>1</v>
      </c>
    </row>
    <row r="22412" spans="3:4" x14ac:dyDescent="0.25">
      <c r="C22412" s="159" t="s">
        <v>39097</v>
      </c>
      <c r="D22412" s="159">
        <v>1</v>
      </c>
    </row>
    <row r="22413" spans="3:4" x14ac:dyDescent="0.25">
      <c r="C22413" s="159" t="s">
        <v>39098</v>
      </c>
      <c r="D22413" s="159">
        <v>1</v>
      </c>
    </row>
    <row r="22414" spans="3:4" x14ac:dyDescent="0.25">
      <c r="C22414" s="159" t="s">
        <v>39099</v>
      </c>
      <c r="D22414" s="159">
        <v>1</v>
      </c>
    </row>
    <row r="22415" spans="3:4" x14ac:dyDescent="0.25">
      <c r="C22415" s="159" t="s">
        <v>39100</v>
      </c>
      <c r="D22415" s="159">
        <v>1</v>
      </c>
    </row>
    <row r="22416" spans="3:4" x14ac:dyDescent="0.25">
      <c r="C22416" s="159" t="s">
        <v>39101</v>
      </c>
      <c r="D22416" s="159">
        <v>1</v>
      </c>
    </row>
    <row r="22417" spans="3:4" x14ac:dyDescent="0.25">
      <c r="C22417" s="159" t="s">
        <v>39102</v>
      </c>
      <c r="D22417" s="159">
        <v>1</v>
      </c>
    </row>
    <row r="22418" spans="3:4" x14ac:dyDescent="0.25">
      <c r="C22418" s="159" t="s">
        <v>39103</v>
      </c>
      <c r="D22418" s="159">
        <v>1</v>
      </c>
    </row>
    <row r="22419" spans="3:4" x14ac:dyDescent="0.25">
      <c r="C22419" s="159" t="s">
        <v>39104</v>
      </c>
      <c r="D22419" s="159">
        <v>1</v>
      </c>
    </row>
    <row r="22420" spans="3:4" x14ac:dyDescent="0.25">
      <c r="C22420" s="159" t="s">
        <v>39105</v>
      </c>
      <c r="D22420" s="159">
        <v>1</v>
      </c>
    </row>
    <row r="22421" spans="3:4" x14ac:dyDescent="0.25">
      <c r="C22421" s="159" t="s">
        <v>39258</v>
      </c>
      <c r="D22421" s="159">
        <v>1</v>
      </c>
    </row>
    <row r="22422" spans="3:4" x14ac:dyDescent="0.25">
      <c r="C22422" s="159" t="s">
        <v>39259</v>
      </c>
      <c r="D22422" s="159">
        <v>1</v>
      </c>
    </row>
    <row r="22423" spans="3:4" x14ac:dyDescent="0.25">
      <c r="C22423" s="159" t="s">
        <v>39260</v>
      </c>
      <c r="D22423" s="159">
        <v>1</v>
      </c>
    </row>
    <row r="22424" spans="3:4" x14ac:dyDescent="0.25">
      <c r="C22424" s="159" t="s">
        <v>39261</v>
      </c>
      <c r="D22424" s="159">
        <v>1</v>
      </c>
    </row>
    <row r="22425" spans="3:4" x14ac:dyDescent="0.25">
      <c r="C22425" s="159" t="s">
        <v>39262</v>
      </c>
      <c r="D22425" s="159">
        <v>1</v>
      </c>
    </row>
    <row r="22426" spans="3:4" x14ac:dyDescent="0.25">
      <c r="C22426" s="159" t="s">
        <v>39263</v>
      </c>
      <c r="D22426" s="159">
        <v>1</v>
      </c>
    </row>
    <row r="22427" spans="3:4" x14ac:dyDescent="0.25">
      <c r="C22427" s="159" t="s">
        <v>39264</v>
      </c>
      <c r="D22427" s="159">
        <v>1</v>
      </c>
    </row>
    <row r="22428" spans="3:4" x14ac:dyDescent="0.25">
      <c r="C22428" s="159" t="s">
        <v>39265</v>
      </c>
      <c r="D22428" s="159">
        <v>1</v>
      </c>
    </row>
    <row r="22429" spans="3:4" x14ac:dyDescent="0.25">
      <c r="C22429" s="159" t="s">
        <v>39266</v>
      </c>
      <c r="D22429" s="159">
        <v>1</v>
      </c>
    </row>
    <row r="22430" spans="3:4" x14ac:dyDescent="0.25">
      <c r="C22430" s="159" t="s">
        <v>39267</v>
      </c>
      <c r="D22430" s="159">
        <v>1</v>
      </c>
    </row>
    <row r="22431" spans="3:4" x14ac:dyDescent="0.25">
      <c r="C22431" s="159" t="s">
        <v>39268</v>
      </c>
      <c r="D22431" s="159">
        <v>1</v>
      </c>
    </row>
    <row r="22432" spans="3:4" x14ac:dyDescent="0.25">
      <c r="C22432" s="159" t="s">
        <v>39269</v>
      </c>
      <c r="D22432" s="159">
        <v>1</v>
      </c>
    </row>
    <row r="22433" spans="3:4" x14ac:dyDescent="0.25">
      <c r="C22433" s="159" t="s">
        <v>39270</v>
      </c>
      <c r="D22433" s="159">
        <v>1</v>
      </c>
    </row>
    <row r="22434" spans="3:4" x14ac:dyDescent="0.25">
      <c r="C22434" s="159" t="s">
        <v>39271</v>
      </c>
      <c r="D22434" s="159">
        <v>1</v>
      </c>
    </row>
    <row r="22435" spans="3:4" x14ac:dyDescent="0.25">
      <c r="C22435" s="159" t="s">
        <v>39272</v>
      </c>
      <c r="D22435" s="159">
        <v>1</v>
      </c>
    </row>
    <row r="22436" spans="3:4" x14ac:dyDescent="0.25">
      <c r="C22436" s="159" t="s">
        <v>39273</v>
      </c>
      <c r="D22436" s="159">
        <v>1</v>
      </c>
    </row>
    <row r="22437" spans="3:4" x14ac:dyDescent="0.25">
      <c r="C22437" s="159" t="s">
        <v>39274</v>
      </c>
      <c r="D22437" s="159">
        <v>1</v>
      </c>
    </row>
    <row r="22438" spans="3:4" x14ac:dyDescent="0.25">
      <c r="C22438" s="159" t="s">
        <v>39275</v>
      </c>
      <c r="D22438" s="159">
        <v>1</v>
      </c>
    </row>
    <row r="22439" spans="3:4" x14ac:dyDescent="0.25">
      <c r="C22439" s="159" t="s">
        <v>39106</v>
      </c>
      <c r="D22439" s="159">
        <v>1</v>
      </c>
    </row>
    <row r="22440" spans="3:4" x14ac:dyDescent="0.25">
      <c r="C22440" s="159" t="s">
        <v>39107</v>
      </c>
      <c r="D22440" s="159">
        <v>1</v>
      </c>
    </row>
    <row r="22441" spans="3:4" x14ac:dyDescent="0.25">
      <c r="C22441" s="159" t="s">
        <v>39108</v>
      </c>
      <c r="D22441" s="159">
        <v>1</v>
      </c>
    </row>
    <row r="22442" spans="3:4" x14ac:dyDescent="0.25">
      <c r="C22442" s="159" t="s">
        <v>39109</v>
      </c>
      <c r="D22442" s="159">
        <v>1</v>
      </c>
    </row>
    <row r="22443" spans="3:4" x14ac:dyDescent="0.25">
      <c r="C22443" s="159" t="s">
        <v>39110</v>
      </c>
      <c r="D22443" s="159">
        <v>1</v>
      </c>
    </row>
    <row r="22444" spans="3:4" x14ac:dyDescent="0.25">
      <c r="C22444" s="159" t="s">
        <v>39111</v>
      </c>
      <c r="D22444" s="159">
        <v>1</v>
      </c>
    </row>
    <row r="22445" spans="3:4" x14ac:dyDescent="0.25">
      <c r="C22445" s="159" t="s">
        <v>39112</v>
      </c>
      <c r="D22445" s="159">
        <v>1</v>
      </c>
    </row>
    <row r="22446" spans="3:4" x14ac:dyDescent="0.25">
      <c r="C22446" s="159" t="s">
        <v>39113</v>
      </c>
      <c r="D22446" s="159">
        <v>1</v>
      </c>
    </row>
    <row r="22447" spans="3:4" x14ac:dyDescent="0.25">
      <c r="C22447" s="159" t="s">
        <v>39114</v>
      </c>
      <c r="D22447" s="159">
        <v>1</v>
      </c>
    </row>
    <row r="22448" spans="3:4" x14ac:dyDescent="0.25">
      <c r="C22448" s="159" t="s">
        <v>39115</v>
      </c>
      <c r="D22448" s="159">
        <v>1</v>
      </c>
    </row>
    <row r="22449" spans="3:4" x14ac:dyDescent="0.25">
      <c r="C22449" s="159" t="s">
        <v>39116</v>
      </c>
      <c r="D22449" s="159">
        <v>1</v>
      </c>
    </row>
    <row r="22450" spans="3:4" x14ac:dyDescent="0.25">
      <c r="C22450" s="159" t="s">
        <v>39117</v>
      </c>
      <c r="D22450" s="159">
        <v>1</v>
      </c>
    </row>
    <row r="22451" spans="3:4" x14ac:dyDescent="0.25">
      <c r="C22451" s="159" t="s">
        <v>39118</v>
      </c>
      <c r="D22451" s="159">
        <v>1</v>
      </c>
    </row>
    <row r="22452" spans="3:4" x14ac:dyDescent="0.25">
      <c r="C22452" s="159" t="s">
        <v>39119</v>
      </c>
      <c r="D22452" s="159">
        <v>1</v>
      </c>
    </row>
    <row r="22453" spans="3:4" x14ac:dyDescent="0.25">
      <c r="C22453" s="159" t="s">
        <v>39120</v>
      </c>
      <c r="D22453" s="159">
        <v>1</v>
      </c>
    </row>
    <row r="22454" spans="3:4" x14ac:dyDescent="0.25">
      <c r="C22454" s="159" t="s">
        <v>39121</v>
      </c>
      <c r="D22454" s="159">
        <v>1</v>
      </c>
    </row>
    <row r="22455" spans="3:4" x14ac:dyDescent="0.25">
      <c r="C22455" s="159" t="s">
        <v>39122</v>
      </c>
      <c r="D22455" s="159">
        <v>1</v>
      </c>
    </row>
    <row r="22456" spans="3:4" x14ac:dyDescent="0.25">
      <c r="C22456" s="159" t="s">
        <v>39123</v>
      </c>
      <c r="D22456" s="159">
        <v>1</v>
      </c>
    </row>
    <row r="22457" spans="3:4" x14ac:dyDescent="0.25">
      <c r="C22457" s="159" t="s">
        <v>39124</v>
      </c>
      <c r="D22457" s="159">
        <v>1</v>
      </c>
    </row>
    <row r="22458" spans="3:4" x14ac:dyDescent="0.25">
      <c r="C22458" s="159" t="s">
        <v>39125</v>
      </c>
      <c r="D22458" s="159">
        <v>1</v>
      </c>
    </row>
    <row r="22459" spans="3:4" x14ac:dyDescent="0.25">
      <c r="C22459" s="159" t="s">
        <v>39126</v>
      </c>
      <c r="D22459" s="159">
        <v>1</v>
      </c>
    </row>
    <row r="22460" spans="3:4" x14ac:dyDescent="0.25">
      <c r="C22460" s="159" t="s">
        <v>39127</v>
      </c>
      <c r="D22460" s="159">
        <v>1</v>
      </c>
    </row>
    <row r="22461" spans="3:4" x14ac:dyDescent="0.25">
      <c r="C22461" s="159" t="s">
        <v>39128</v>
      </c>
      <c r="D22461" s="159">
        <v>1</v>
      </c>
    </row>
    <row r="22462" spans="3:4" x14ac:dyDescent="0.25">
      <c r="C22462" s="159" t="s">
        <v>39129</v>
      </c>
      <c r="D22462" s="159">
        <v>1</v>
      </c>
    </row>
    <row r="22463" spans="3:4" x14ac:dyDescent="0.25">
      <c r="C22463" s="159" t="s">
        <v>39130</v>
      </c>
      <c r="D22463" s="159">
        <v>1</v>
      </c>
    </row>
    <row r="22464" spans="3:4" x14ac:dyDescent="0.25">
      <c r="C22464" s="159" t="s">
        <v>39131</v>
      </c>
      <c r="D22464" s="159">
        <v>1</v>
      </c>
    </row>
    <row r="22465" spans="3:4" x14ac:dyDescent="0.25">
      <c r="C22465" s="159" t="s">
        <v>39132</v>
      </c>
      <c r="D22465" s="159">
        <v>1</v>
      </c>
    </row>
    <row r="22466" spans="3:4" x14ac:dyDescent="0.25">
      <c r="C22466" s="159" t="s">
        <v>39133</v>
      </c>
      <c r="D22466" s="159">
        <v>1</v>
      </c>
    </row>
    <row r="22467" spans="3:4" x14ac:dyDescent="0.25">
      <c r="C22467" s="159" t="s">
        <v>39134</v>
      </c>
      <c r="D22467" s="159">
        <v>1</v>
      </c>
    </row>
    <row r="22468" spans="3:4" x14ac:dyDescent="0.25">
      <c r="C22468" s="159" t="s">
        <v>39135</v>
      </c>
      <c r="D22468" s="159">
        <v>1</v>
      </c>
    </row>
    <row r="22469" spans="3:4" x14ac:dyDescent="0.25">
      <c r="C22469" s="159" t="s">
        <v>39136</v>
      </c>
      <c r="D22469" s="159">
        <v>1</v>
      </c>
    </row>
    <row r="22470" spans="3:4" x14ac:dyDescent="0.25">
      <c r="C22470" s="159" t="s">
        <v>39137</v>
      </c>
      <c r="D22470" s="159">
        <v>1</v>
      </c>
    </row>
    <row r="22471" spans="3:4" x14ac:dyDescent="0.25">
      <c r="C22471" s="159" t="s">
        <v>39138</v>
      </c>
      <c r="D22471" s="159">
        <v>1</v>
      </c>
    </row>
    <row r="22472" spans="3:4" x14ac:dyDescent="0.25">
      <c r="C22472" s="159" t="s">
        <v>39139</v>
      </c>
      <c r="D22472" s="159">
        <v>1</v>
      </c>
    </row>
    <row r="22473" spans="3:4" x14ac:dyDescent="0.25">
      <c r="C22473" s="159" t="s">
        <v>39140</v>
      </c>
      <c r="D22473" s="159">
        <v>1</v>
      </c>
    </row>
    <row r="22474" spans="3:4" x14ac:dyDescent="0.25">
      <c r="C22474" s="159" t="s">
        <v>39141</v>
      </c>
      <c r="D22474" s="159">
        <v>1</v>
      </c>
    </row>
    <row r="22475" spans="3:4" x14ac:dyDescent="0.25">
      <c r="C22475" s="159" t="s">
        <v>39142</v>
      </c>
      <c r="D22475" s="159">
        <v>1</v>
      </c>
    </row>
    <row r="22476" spans="3:4" x14ac:dyDescent="0.25">
      <c r="C22476" s="159" t="s">
        <v>39276</v>
      </c>
      <c r="D22476" s="159">
        <v>1</v>
      </c>
    </row>
    <row r="22477" spans="3:4" x14ac:dyDescent="0.25">
      <c r="C22477" s="159" t="s">
        <v>39277</v>
      </c>
      <c r="D22477" s="159">
        <v>1</v>
      </c>
    </row>
    <row r="22478" spans="3:4" x14ac:dyDescent="0.25">
      <c r="C22478" s="159" t="s">
        <v>39278</v>
      </c>
      <c r="D22478" s="159">
        <v>1</v>
      </c>
    </row>
    <row r="22479" spans="3:4" x14ac:dyDescent="0.25">
      <c r="C22479" s="159" t="s">
        <v>39279</v>
      </c>
      <c r="D22479" s="159">
        <v>1</v>
      </c>
    </row>
    <row r="22480" spans="3:4" x14ac:dyDescent="0.25">
      <c r="C22480" s="159" t="s">
        <v>39280</v>
      </c>
      <c r="D22480" s="159">
        <v>1</v>
      </c>
    </row>
    <row r="22481" spans="3:4" x14ac:dyDescent="0.25">
      <c r="C22481" s="159" t="s">
        <v>39281</v>
      </c>
      <c r="D22481" s="159">
        <v>1</v>
      </c>
    </row>
    <row r="22482" spans="3:4" x14ac:dyDescent="0.25">
      <c r="C22482" s="159" t="s">
        <v>39282</v>
      </c>
      <c r="D22482" s="159">
        <v>1</v>
      </c>
    </row>
    <row r="22483" spans="3:4" x14ac:dyDescent="0.25">
      <c r="C22483" s="159" t="s">
        <v>39283</v>
      </c>
      <c r="D22483" s="159">
        <v>1</v>
      </c>
    </row>
    <row r="22484" spans="3:4" x14ac:dyDescent="0.25">
      <c r="C22484" s="159" t="s">
        <v>39143</v>
      </c>
      <c r="D22484" s="159">
        <v>1</v>
      </c>
    </row>
    <row r="22485" spans="3:4" x14ac:dyDescent="0.25">
      <c r="C22485" s="159" t="s">
        <v>39144</v>
      </c>
      <c r="D22485" s="159">
        <v>1</v>
      </c>
    </row>
    <row r="22486" spans="3:4" x14ac:dyDescent="0.25">
      <c r="C22486" s="159" t="s">
        <v>39145</v>
      </c>
      <c r="D22486" s="159">
        <v>1</v>
      </c>
    </row>
    <row r="22487" spans="3:4" x14ac:dyDescent="0.25">
      <c r="C22487" s="159" t="s">
        <v>39146</v>
      </c>
      <c r="D22487" s="159">
        <v>1</v>
      </c>
    </row>
    <row r="22488" spans="3:4" x14ac:dyDescent="0.25">
      <c r="C22488" s="159" t="s">
        <v>39147</v>
      </c>
      <c r="D22488" s="159">
        <v>1</v>
      </c>
    </row>
    <row r="22489" spans="3:4" x14ac:dyDescent="0.25">
      <c r="C22489" s="159" t="s">
        <v>39148</v>
      </c>
      <c r="D22489" s="159">
        <v>1</v>
      </c>
    </row>
    <row r="22490" spans="3:4" x14ac:dyDescent="0.25">
      <c r="C22490" s="159" t="s">
        <v>39149</v>
      </c>
      <c r="D22490" s="159">
        <v>1</v>
      </c>
    </row>
    <row r="22491" spans="3:4" x14ac:dyDescent="0.25">
      <c r="C22491" s="159" t="s">
        <v>39150</v>
      </c>
      <c r="D22491" s="159">
        <v>1</v>
      </c>
    </row>
    <row r="22492" spans="3:4" x14ac:dyDescent="0.25">
      <c r="C22492" s="159" t="s">
        <v>39151</v>
      </c>
      <c r="D22492" s="159">
        <v>1</v>
      </c>
    </row>
    <row r="22493" spans="3:4" x14ac:dyDescent="0.25">
      <c r="C22493" s="159" t="s">
        <v>39152</v>
      </c>
      <c r="D22493" s="159">
        <v>1</v>
      </c>
    </row>
    <row r="22494" spans="3:4" x14ac:dyDescent="0.25">
      <c r="C22494" s="159" t="s">
        <v>39153</v>
      </c>
      <c r="D22494" s="159">
        <v>1</v>
      </c>
    </row>
    <row r="22495" spans="3:4" x14ac:dyDescent="0.25">
      <c r="C22495" s="159" t="s">
        <v>39154</v>
      </c>
      <c r="D22495" s="159">
        <v>1</v>
      </c>
    </row>
    <row r="22496" spans="3:4" x14ac:dyDescent="0.25">
      <c r="C22496" s="159" t="s">
        <v>39155</v>
      </c>
      <c r="D22496" s="159">
        <v>1</v>
      </c>
    </row>
    <row r="22497" spans="3:4" x14ac:dyDescent="0.25">
      <c r="C22497" s="159" t="s">
        <v>39156</v>
      </c>
      <c r="D22497" s="159">
        <v>1</v>
      </c>
    </row>
    <row r="22498" spans="3:4" x14ac:dyDescent="0.25">
      <c r="C22498" s="159" t="s">
        <v>39157</v>
      </c>
      <c r="D22498" s="159">
        <v>1</v>
      </c>
    </row>
    <row r="22499" spans="3:4" x14ac:dyDescent="0.25">
      <c r="C22499" s="159" t="s">
        <v>39158</v>
      </c>
      <c r="D22499" s="159">
        <v>1</v>
      </c>
    </row>
    <row r="22500" spans="3:4" x14ac:dyDescent="0.25">
      <c r="C22500" s="159" t="s">
        <v>39159</v>
      </c>
      <c r="D22500" s="159">
        <v>1</v>
      </c>
    </row>
    <row r="22501" spans="3:4" x14ac:dyDescent="0.25">
      <c r="C22501" s="159" t="s">
        <v>39160</v>
      </c>
      <c r="D22501" s="159">
        <v>1</v>
      </c>
    </row>
    <row r="22502" spans="3:4" x14ac:dyDescent="0.25">
      <c r="C22502" s="159" t="s">
        <v>39161</v>
      </c>
      <c r="D22502" s="159">
        <v>1</v>
      </c>
    </row>
    <row r="22503" spans="3:4" x14ac:dyDescent="0.25">
      <c r="C22503" s="159" t="s">
        <v>39162</v>
      </c>
      <c r="D22503" s="159">
        <v>1</v>
      </c>
    </row>
    <row r="22504" spans="3:4" x14ac:dyDescent="0.25">
      <c r="C22504" s="159" t="s">
        <v>39163</v>
      </c>
      <c r="D22504" s="159">
        <v>1</v>
      </c>
    </row>
    <row r="22505" spans="3:4" x14ac:dyDescent="0.25">
      <c r="C22505" s="159" t="s">
        <v>39284</v>
      </c>
      <c r="D22505" s="159">
        <v>1</v>
      </c>
    </row>
    <row r="22506" spans="3:4" x14ac:dyDescent="0.25">
      <c r="C22506" s="159" t="s">
        <v>39285</v>
      </c>
      <c r="D22506" s="159">
        <v>1</v>
      </c>
    </row>
    <row r="22507" spans="3:4" x14ac:dyDescent="0.25">
      <c r="C22507" s="159" t="s">
        <v>39286</v>
      </c>
      <c r="D22507" s="159">
        <v>1</v>
      </c>
    </row>
    <row r="22508" spans="3:4" x14ac:dyDescent="0.25">
      <c r="C22508" s="159" t="s">
        <v>39287</v>
      </c>
      <c r="D22508" s="159">
        <v>1</v>
      </c>
    </row>
    <row r="22509" spans="3:4" x14ac:dyDescent="0.25">
      <c r="C22509" s="159" t="s">
        <v>39288</v>
      </c>
      <c r="D22509" s="159">
        <v>1</v>
      </c>
    </row>
    <row r="22510" spans="3:4" x14ac:dyDescent="0.25">
      <c r="C22510" s="159" t="s">
        <v>39289</v>
      </c>
      <c r="D22510" s="159">
        <v>1</v>
      </c>
    </row>
    <row r="22511" spans="3:4" x14ac:dyDescent="0.25">
      <c r="C22511" s="159" t="s">
        <v>39290</v>
      </c>
      <c r="D22511" s="159">
        <v>1</v>
      </c>
    </row>
    <row r="22512" spans="3:4" x14ac:dyDescent="0.25">
      <c r="C22512" s="159" t="s">
        <v>39291</v>
      </c>
      <c r="D22512" s="159">
        <v>1</v>
      </c>
    </row>
    <row r="22513" spans="3:4" x14ac:dyDescent="0.25">
      <c r="C22513" s="159" t="s">
        <v>39292</v>
      </c>
      <c r="D22513" s="159">
        <v>1</v>
      </c>
    </row>
    <row r="22514" spans="3:4" x14ac:dyDescent="0.25">
      <c r="C22514" s="159" t="s">
        <v>39293</v>
      </c>
      <c r="D22514" s="159">
        <v>1</v>
      </c>
    </row>
    <row r="22515" spans="3:4" x14ac:dyDescent="0.25">
      <c r="C22515" s="159" t="s">
        <v>39294</v>
      </c>
      <c r="D22515" s="159">
        <v>1</v>
      </c>
    </row>
    <row r="22516" spans="3:4" x14ac:dyDescent="0.25">
      <c r="C22516" s="159" t="s">
        <v>39295</v>
      </c>
      <c r="D22516" s="159">
        <v>1</v>
      </c>
    </row>
    <row r="22517" spans="3:4" x14ac:dyDescent="0.25">
      <c r="C22517" s="159" t="s">
        <v>39296</v>
      </c>
      <c r="D22517" s="159">
        <v>1</v>
      </c>
    </row>
    <row r="22518" spans="3:4" x14ac:dyDescent="0.25">
      <c r="C22518" s="159" t="s">
        <v>39164</v>
      </c>
      <c r="D22518" s="159">
        <v>1</v>
      </c>
    </row>
    <row r="22519" spans="3:4" x14ac:dyDescent="0.25">
      <c r="C22519" s="159" t="s">
        <v>39165</v>
      </c>
      <c r="D22519" s="159">
        <v>1</v>
      </c>
    </row>
    <row r="22520" spans="3:4" x14ac:dyDescent="0.25">
      <c r="C22520" s="159" t="s">
        <v>39166</v>
      </c>
      <c r="D22520" s="159">
        <v>1</v>
      </c>
    </row>
    <row r="22521" spans="3:4" x14ac:dyDescent="0.25">
      <c r="C22521" s="159" t="s">
        <v>39167</v>
      </c>
      <c r="D22521" s="159">
        <v>1</v>
      </c>
    </row>
    <row r="22522" spans="3:4" x14ac:dyDescent="0.25">
      <c r="C22522" s="159" t="s">
        <v>39168</v>
      </c>
      <c r="D22522" s="159">
        <v>1</v>
      </c>
    </row>
    <row r="22523" spans="3:4" x14ac:dyDescent="0.25">
      <c r="C22523" s="159" t="s">
        <v>39169</v>
      </c>
      <c r="D22523" s="159">
        <v>1</v>
      </c>
    </row>
    <row r="22524" spans="3:4" x14ac:dyDescent="0.25">
      <c r="C22524" s="159" t="s">
        <v>39170</v>
      </c>
      <c r="D22524" s="159">
        <v>1</v>
      </c>
    </row>
    <row r="22525" spans="3:4" x14ac:dyDescent="0.25">
      <c r="C22525" s="159" t="s">
        <v>39171</v>
      </c>
      <c r="D22525" s="159">
        <v>1</v>
      </c>
    </row>
    <row r="22526" spans="3:4" x14ac:dyDescent="0.25">
      <c r="C22526" s="159" t="s">
        <v>39172</v>
      </c>
      <c r="D22526" s="159">
        <v>1</v>
      </c>
    </row>
    <row r="22527" spans="3:4" x14ac:dyDescent="0.25">
      <c r="C22527" s="159" t="s">
        <v>39173</v>
      </c>
      <c r="D22527" s="159">
        <v>1</v>
      </c>
    </row>
    <row r="22528" spans="3:4" x14ac:dyDescent="0.25">
      <c r="C22528" s="159" t="s">
        <v>39174</v>
      </c>
      <c r="D22528" s="159">
        <v>1</v>
      </c>
    </row>
    <row r="22529" spans="3:4" x14ac:dyDescent="0.25">
      <c r="C22529" s="159" t="s">
        <v>39175</v>
      </c>
      <c r="D22529" s="159">
        <v>1</v>
      </c>
    </row>
    <row r="22530" spans="3:4" x14ac:dyDescent="0.25">
      <c r="C22530" s="159" t="s">
        <v>39176</v>
      </c>
      <c r="D22530" s="159">
        <v>1</v>
      </c>
    </row>
    <row r="22531" spans="3:4" x14ac:dyDescent="0.25">
      <c r="C22531" s="159" t="s">
        <v>39177</v>
      </c>
      <c r="D22531" s="159">
        <v>1</v>
      </c>
    </row>
    <row r="22532" spans="3:4" x14ac:dyDescent="0.25">
      <c r="C22532" s="159" t="s">
        <v>39178</v>
      </c>
      <c r="D22532" s="159">
        <v>1</v>
      </c>
    </row>
    <row r="22533" spans="3:4" x14ac:dyDescent="0.25">
      <c r="C22533" s="159" t="s">
        <v>39179</v>
      </c>
      <c r="D22533" s="159">
        <v>1</v>
      </c>
    </row>
    <row r="22534" spans="3:4" x14ac:dyDescent="0.25">
      <c r="C22534" s="159" t="s">
        <v>39180</v>
      </c>
      <c r="D22534" s="159">
        <v>1</v>
      </c>
    </row>
    <row r="22535" spans="3:4" x14ac:dyDescent="0.25">
      <c r="C22535" s="159" t="s">
        <v>39181</v>
      </c>
      <c r="D22535" s="159">
        <v>1</v>
      </c>
    </row>
    <row r="22536" spans="3:4" x14ac:dyDescent="0.25">
      <c r="C22536" s="159" t="s">
        <v>39297</v>
      </c>
      <c r="D22536" s="159">
        <v>1</v>
      </c>
    </row>
    <row r="22537" spans="3:4" x14ac:dyDescent="0.25">
      <c r="C22537" s="159" t="s">
        <v>39298</v>
      </c>
      <c r="D22537" s="159">
        <v>1</v>
      </c>
    </row>
    <row r="22538" spans="3:4" x14ac:dyDescent="0.25">
      <c r="C22538" s="159" t="s">
        <v>39299</v>
      </c>
      <c r="D22538" s="159">
        <v>1</v>
      </c>
    </row>
    <row r="22539" spans="3:4" x14ac:dyDescent="0.25">
      <c r="C22539" s="159" t="s">
        <v>39300</v>
      </c>
      <c r="D22539" s="159">
        <v>1</v>
      </c>
    </row>
    <row r="22540" spans="3:4" x14ac:dyDescent="0.25">
      <c r="C22540" s="159" t="s">
        <v>39301</v>
      </c>
      <c r="D22540" s="159">
        <v>1</v>
      </c>
    </row>
    <row r="22541" spans="3:4" x14ac:dyDescent="0.25">
      <c r="C22541" s="159" t="s">
        <v>39302</v>
      </c>
      <c r="D22541" s="159">
        <v>1</v>
      </c>
    </row>
    <row r="22542" spans="3:4" x14ac:dyDescent="0.25">
      <c r="C22542" s="159" t="s">
        <v>39303</v>
      </c>
      <c r="D22542" s="159">
        <v>1</v>
      </c>
    </row>
    <row r="22543" spans="3:4" x14ac:dyDescent="0.25">
      <c r="C22543" s="159" t="s">
        <v>39304</v>
      </c>
      <c r="D22543" s="159">
        <v>1</v>
      </c>
    </row>
    <row r="22544" spans="3:4" x14ac:dyDescent="0.25">
      <c r="C22544" s="159" t="s">
        <v>39305</v>
      </c>
      <c r="D22544" s="159">
        <v>1</v>
      </c>
    </row>
    <row r="22545" spans="3:4" x14ac:dyDescent="0.25">
      <c r="C22545" s="159" t="s">
        <v>39306</v>
      </c>
      <c r="D22545" s="159">
        <v>1</v>
      </c>
    </row>
    <row r="22546" spans="3:4" x14ac:dyDescent="0.25">
      <c r="C22546" s="159" t="s">
        <v>39307</v>
      </c>
      <c r="D22546" s="159">
        <v>1</v>
      </c>
    </row>
    <row r="22547" spans="3:4" x14ac:dyDescent="0.25">
      <c r="C22547" s="159" t="s">
        <v>39308</v>
      </c>
      <c r="D22547" s="159">
        <v>1</v>
      </c>
    </row>
    <row r="22548" spans="3:4" x14ac:dyDescent="0.25">
      <c r="C22548" s="159" t="s">
        <v>39309</v>
      </c>
      <c r="D22548" s="159">
        <v>1</v>
      </c>
    </row>
    <row r="22549" spans="3:4" x14ac:dyDescent="0.25">
      <c r="C22549" s="159" t="s">
        <v>39310</v>
      </c>
      <c r="D22549" s="159">
        <v>1</v>
      </c>
    </row>
    <row r="22550" spans="3:4" x14ac:dyDescent="0.25">
      <c r="C22550" s="159" t="s">
        <v>39311</v>
      </c>
      <c r="D22550" s="159">
        <v>1</v>
      </c>
    </row>
    <row r="22551" spans="3:4" x14ac:dyDescent="0.25">
      <c r="C22551" s="159" t="s">
        <v>39312</v>
      </c>
      <c r="D22551" s="159">
        <v>1</v>
      </c>
    </row>
    <row r="22552" spans="3:4" x14ac:dyDescent="0.25">
      <c r="C22552" s="159" t="s">
        <v>39313</v>
      </c>
      <c r="D22552" s="159">
        <v>1</v>
      </c>
    </row>
    <row r="22553" spans="3:4" x14ac:dyDescent="0.25">
      <c r="C22553" s="159" t="s">
        <v>39314</v>
      </c>
      <c r="D22553" s="159">
        <v>1</v>
      </c>
    </row>
    <row r="22554" spans="3:4" x14ac:dyDescent="0.25">
      <c r="C22554" s="159" t="s">
        <v>39315</v>
      </c>
      <c r="D22554" s="159">
        <v>1</v>
      </c>
    </row>
    <row r="22555" spans="3:4" x14ac:dyDescent="0.25">
      <c r="C22555" s="159" t="s">
        <v>39316</v>
      </c>
      <c r="D22555" s="159">
        <v>1</v>
      </c>
    </row>
    <row r="22556" spans="3:4" x14ac:dyDescent="0.25">
      <c r="C22556" s="159" t="s">
        <v>39317</v>
      </c>
      <c r="D22556" s="159">
        <v>1</v>
      </c>
    </row>
    <row r="22557" spans="3:4" x14ac:dyDescent="0.25">
      <c r="C22557" s="159" t="s">
        <v>39318</v>
      </c>
      <c r="D22557" s="159">
        <v>1</v>
      </c>
    </row>
    <row r="22558" spans="3:4" x14ac:dyDescent="0.25">
      <c r="C22558" s="159" t="s">
        <v>39319</v>
      </c>
      <c r="D22558" s="159">
        <v>1</v>
      </c>
    </row>
    <row r="22559" spans="3:4" x14ac:dyDescent="0.25">
      <c r="C22559" s="159" t="s">
        <v>39320</v>
      </c>
      <c r="D22559" s="159">
        <v>1</v>
      </c>
    </row>
    <row r="22560" spans="3:4" x14ac:dyDescent="0.25">
      <c r="C22560" s="159" t="s">
        <v>39321</v>
      </c>
      <c r="D22560" s="159">
        <v>1</v>
      </c>
    </row>
    <row r="22561" spans="3:4" x14ac:dyDescent="0.25">
      <c r="C22561" s="159" t="s">
        <v>39322</v>
      </c>
      <c r="D22561" s="159">
        <v>1</v>
      </c>
    </row>
    <row r="22562" spans="3:4" x14ac:dyDescent="0.25">
      <c r="C22562" s="159" t="s">
        <v>39323</v>
      </c>
      <c r="D22562" s="159">
        <v>1</v>
      </c>
    </row>
    <row r="22563" spans="3:4" x14ac:dyDescent="0.25">
      <c r="C22563" s="159" t="s">
        <v>39324</v>
      </c>
      <c r="D22563" s="159">
        <v>1</v>
      </c>
    </row>
    <row r="22564" spans="3:4" x14ac:dyDescent="0.25">
      <c r="C22564" s="159" t="s">
        <v>39325</v>
      </c>
      <c r="D22564" s="159">
        <v>1</v>
      </c>
    </row>
    <row r="22565" spans="3:4" x14ac:dyDescent="0.25">
      <c r="C22565" s="159" t="s">
        <v>39326</v>
      </c>
      <c r="D22565" s="159">
        <v>1</v>
      </c>
    </row>
    <row r="22566" spans="3:4" x14ac:dyDescent="0.25">
      <c r="C22566" s="159" t="s">
        <v>39327</v>
      </c>
      <c r="D22566" s="159">
        <v>1</v>
      </c>
    </row>
    <row r="22567" spans="3:4" x14ac:dyDescent="0.25">
      <c r="C22567" s="159" t="s">
        <v>39328</v>
      </c>
      <c r="D22567" s="159">
        <v>1</v>
      </c>
    </row>
    <row r="22568" spans="3:4" x14ac:dyDescent="0.25">
      <c r="C22568" s="159" t="s">
        <v>39329</v>
      </c>
      <c r="D22568" s="159">
        <v>1</v>
      </c>
    </row>
    <row r="22569" spans="3:4" x14ac:dyDescent="0.25">
      <c r="C22569" s="159" t="s">
        <v>39330</v>
      </c>
      <c r="D22569" s="159">
        <v>1</v>
      </c>
    </row>
    <row r="22570" spans="3:4" x14ac:dyDescent="0.25">
      <c r="C22570" s="159" t="s">
        <v>39331</v>
      </c>
      <c r="D22570" s="159">
        <v>1</v>
      </c>
    </row>
    <row r="22571" spans="3:4" x14ac:dyDescent="0.25">
      <c r="C22571" s="159" t="s">
        <v>39332</v>
      </c>
      <c r="D22571" s="159">
        <v>1</v>
      </c>
    </row>
    <row r="22572" spans="3:4" x14ac:dyDescent="0.25">
      <c r="C22572" s="159" t="s">
        <v>39333</v>
      </c>
      <c r="D22572" s="159">
        <v>1</v>
      </c>
    </row>
    <row r="22573" spans="3:4" x14ac:dyDescent="0.25">
      <c r="C22573" s="159" t="s">
        <v>39334</v>
      </c>
      <c r="D22573" s="159">
        <v>1</v>
      </c>
    </row>
    <row r="22574" spans="3:4" x14ac:dyDescent="0.25">
      <c r="C22574" s="159" t="s">
        <v>39335</v>
      </c>
      <c r="D22574" s="159">
        <v>1</v>
      </c>
    </row>
    <row r="22575" spans="3:4" x14ac:dyDescent="0.25">
      <c r="C22575" s="159" t="s">
        <v>39336</v>
      </c>
      <c r="D22575" s="159">
        <v>1</v>
      </c>
    </row>
    <row r="22576" spans="3:4" x14ac:dyDescent="0.25">
      <c r="C22576" s="159" t="s">
        <v>39337</v>
      </c>
      <c r="D22576" s="159">
        <v>1</v>
      </c>
    </row>
    <row r="22577" spans="3:4" x14ac:dyDescent="0.25">
      <c r="C22577" s="159" t="s">
        <v>39338</v>
      </c>
      <c r="D22577" s="159">
        <v>1</v>
      </c>
    </row>
    <row r="22578" spans="3:4" x14ac:dyDescent="0.25">
      <c r="C22578" s="159" t="s">
        <v>39339</v>
      </c>
      <c r="D22578" s="159">
        <v>1</v>
      </c>
    </row>
    <row r="22579" spans="3:4" x14ac:dyDescent="0.25">
      <c r="C22579" s="159" t="s">
        <v>39340</v>
      </c>
      <c r="D22579" s="159">
        <v>1</v>
      </c>
    </row>
    <row r="22580" spans="3:4" x14ac:dyDescent="0.25">
      <c r="C22580" s="159" t="s">
        <v>39341</v>
      </c>
      <c r="D22580" s="159">
        <v>1</v>
      </c>
    </row>
    <row r="22581" spans="3:4" x14ac:dyDescent="0.25">
      <c r="C22581" s="159" t="s">
        <v>39342</v>
      </c>
      <c r="D22581" s="159">
        <v>1</v>
      </c>
    </row>
    <row r="22582" spans="3:4" x14ac:dyDescent="0.25">
      <c r="C22582" s="159" t="s">
        <v>39343</v>
      </c>
      <c r="D22582" s="159">
        <v>1</v>
      </c>
    </row>
    <row r="22583" spans="3:4" x14ac:dyDescent="0.25">
      <c r="C22583" s="159" t="s">
        <v>39344</v>
      </c>
      <c r="D22583" s="159">
        <v>1</v>
      </c>
    </row>
    <row r="22584" spans="3:4" x14ac:dyDescent="0.25">
      <c r="C22584" s="159" t="s">
        <v>39345</v>
      </c>
      <c r="D22584" s="159">
        <v>1</v>
      </c>
    </row>
    <row r="22585" spans="3:4" x14ac:dyDescent="0.25">
      <c r="C22585" s="159" t="s">
        <v>39346</v>
      </c>
      <c r="D22585" s="159">
        <v>1</v>
      </c>
    </row>
    <row r="22586" spans="3:4" x14ac:dyDescent="0.25">
      <c r="C22586" s="159" t="s">
        <v>39347</v>
      </c>
      <c r="D22586" s="159">
        <v>1</v>
      </c>
    </row>
    <row r="22587" spans="3:4" x14ac:dyDescent="0.25">
      <c r="C22587" s="159" t="s">
        <v>39348</v>
      </c>
      <c r="D22587" s="159">
        <v>1</v>
      </c>
    </row>
    <row r="22588" spans="3:4" x14ac:dyDescent="0.25">
      <c r="C22588" s="159" t="s">
        <v>39349</v>
      </c>
      <c r="D22588" s="159">
        <v>1</v>
      </c>
    </row>
    <row r="22589" spans="3:4" x14ac:dyDescent="0.25">
      <c r="C22589" s="159" t="s">
        <v>39350</v>
      </c>
      <c r="D22589" s="159">
        <v>1</v>
      </c>
    </row>
    <row r="22590" spans="3:4" x14ac:dyDescent="0.25">
      <c r="C22590" s="159" t="s">
        <v>39351</v>
      </c>
      <c r="D22590" s="159">
        <v>1</v>
      </c>
    </row>
    <row r="22591" spans="3:4" x14ac:dyDescent="0.25">
      <c r="C22591" s="159" t="s">
        <v>39352</v>
      </c>
      <c r="D22591" s="159">
        <v>1</v>
      </c>
    </row>
    <row r="22592" spans="3:4" x14ac:dyDescent="0.25">
      <c r="C22592" s="159" t="s">
        <v>39353</v>
      </c>
      <c r="D22592" s="159">
        <v>1</v>
      </c>
    </row>
    <row r="22593" spans="3:4" x14ac:dyDescent="0.25">
      <c r="C22593" s="159" t="s">
        <v>39354</v>
      </c>
      <c r="D22593" s="159">
        <v>1</v>
      </c>
    </row>
    <row r="22594" spans="3:4" x14ac:dyDescent="0.25">
      <c r="C22594" s="159" t="s">
        <v>39355</v>
      </c>
      <c r="D22594" s="159">
        <v>1</v>
      </c>
    </row>
    <row r="22595" spans="3:4" x14ac:dyDescent="0.25">
      <c r="C22595" s="159" t="s">
        <v>39356</v>
      </c>
      <c r="D22595" s="159">
        <v>1</v>
      </c>
    </row>
    <row r="22596" spans="3:4" x14ac:dyDescent="0.25">
      <c r="C22596" s="159" t="s">
        <v>39357</v>
      </c>
      <c r="D22596" s="159">
        <v>1</v>
      </c>
    </row>
    <row r="22597" spans="3:4" x14ac:dyDescent="0.25">
      <c r="C22597" s="159" t="s">
        <v>39358</v>
      </c>
      <c r="D22597" s="159">
        <v>1</v>
      </c>
    </row>
    <row r="22598" spans="3:4" x14ac:dyDescent="0.25">
      <c r="C22598" s="159" t="s">
        <v>39359</v>
      </c>
      <c r="D22598" s="159">
        <v>1</v>
      </c>
    </row>
    <row r="22599" spans="3:4" x14ac:dyDescent="0.25">
      <c r="C22599" s="159" t="s">
        <v>39360</v>
      </c>
      <c r="D22599" s="159">
        <v>1</v>
      </c>
    </row>
    <row r="22600" spans="3:4" x14ac:dyDescent="0.25">
      <c r="C22600" s="159" t="s">
        <v>39361</v>
      </c>
      <c r="D22600" s="159">
        <v>1</v>
      </c>
    </row>
    <row r="22601" spans="3:4" x14ac:dyDescent="0.25">
      <c r="C22601" s="159" t="s">
        <v>39362</v>
      </c>
      <c r="D22601" s="159">
        <v>1</v>
      </c>
    </row>
    <row r="22602" spans="3:4" x14ac:dyDescent="0.25">
      <c r="C22602" s="159" t="s">
        <v>39363</v>
      </c>
      <c r="D22602" s="159">
        <v>1</v>
      </c>
    </row>
    <row r="22603" spans="3:4" x14ac:dyDescent="0.25">
      <c r="C22603" s="159" t="s">
        <v>39364</v>
      </c>
      <c r="D22603" s="159">
        <v>1</v>
      </c>
    </row>
    <row r="22604" spans="3:4" x14ac:dyDescent="0.25">
      <c r="C22604" s="159" t="s">
        <v>39365</v>
      </c>
      <c r="D22604" s="159">
        <v>1</v>
      </c>
    </row>
    <row r="22605" spans="3:4" x14ac:dyDescent="0.25">
      <c r="C22605" s="159" t="s">
        <v>39366</v>
      </c>
      <c r="D22605" s="159">
        <v>1</v>
      </c>
    </row>
    <row r="22606" spans="3:4" x14ac:dyDescent="0.25">
      <c r="C22606" s="159" t="s">
        <v>39367</v>
      </c>
      <c r="D22606" s="159">
        <v>1</v>
      </c>
    </row>
    <row r="22607" spans="3:4" x14ac:dyDescent="0.25">
      <c r="C22607" s="159" t="s">
        <v>39368</v>
      </c>
      <c r="D22607" s="159">
        <v>1</v>
      </c>
    </row>
    <row r="22608" spans="3:4" x14ac:dyDescent="0.25">
      <c r="C22608" s="159" t="s">
        <v>39369</v>
      </c>
      <c r="D22608" s="159">
        <v>1</v>
      </c>
    </row>
    <row r="22609" spans="3:4" x14ac:dyDescent="0.25">
      <c r="C22609" s="159" t="s">
        <v>39370</v>
      </c>
      <c r="D22609" s="159">
        <v>1</v>
      </c>
    </row>
    <row r="22610" spans="3:4" x14ac:dyDescent="0.25">
      <c r="C22610" s="159" t="s">
        <v>39371</v>
      </c>
      <c r="D22610" s="159">
        <v>1</v>
      </c>
    </row>
    <row r="22611" spans="3:4" x14ac:dyDescent="0.25">
      <c r="C22611" s="159" t="s">
        <v>39372</v>
      </c>
      <c r="D22611" s="159">
        <v>1</v>
      </c>
    </row>
    <row r="22612" spans="3:4" x14ac:dyDescent="0.25">
      <c r="C22612" s="159" t="s">
        <v>39373</v>
      </c>
      <c r="D22612" s="159">
        <v>1</v>
      </c>
    </row>
    <row r="22613" spans="3:4" x14ac:dyDescent="0.25">
      <c r="C22613" s="159" t="s">
        <v>39374</v>
      </c>
      <c r="D22613" s="159">
        <v>1</v>
      </c>
    </row>
    <row r="22614" spans="3:4" x14ac:dyDescent="0.25">
      <c r="C22614" s="159" t="s">
        <v>39375</v>
      </c>
      <c r="D22614" s="159">
        <v>1</v>
      </c>
    </row>
    <row r="22615" spans="3:4" x14ac:dyDescent="0.25">
      <c r="C22615" s="159" t="s">
        <v>39376</v>
      </c>
      <c r="D22615" s="159">
        <v>1</v>
      </c>
    </row>
    <row r="22616" spans="3:4" x14ac:dyDescent="0.25">
      <c r="C22616" s="159" t="s">
        <v>39377</v>
      </c>
      <c r="D22616" s="159">
        <v>1</v>
      </c>
    </row>
    <row r="22617" spans="3:4" x14ac:dyDescent="0.25">
      <c r="C22617" s="159" t="s">
        <v>39378</v>
      </c>
      <c r="D22617" s="159">
        <v>1</v>
      </c>
    </row>
    <row r="22618" spans="3:4" x14ac:dyDescent="0.25">
      <c r="C22618" s="159" t="s">
        <v>39379</v>
      </c>
      <c r="D22618" s="159">
        <v>1</v>
      </c>
    </row>
    <row r="22619" spans="3:4" x14ac:dyDescent="0.25">
      <c r="C22619" s="159" t="s">
        <v>39380</v>
      </c>
      <c r="D22619" s="159">
        <v>1</v>
      </c>
    </row>
    <row r="22620" spans="3:4" x14ac:dyDescent="0.25">
      <c r="C22620" s="159" t="s">
        <v>39381</v>
      </c>
      <c r="D22620" s="159">
        <v>1</v>
      </c>
    </row>
    <row r="22621" spans="3:4" x14ac:dyDescent="0.25">
      <c r="C22621" s="159" t="s">
        <v>39382</v>
      </c>
      <c r="D22621" s="159">
        <v>1</v>
      </c>
    </row>
    <row r="22622" spans="3:4" x14ac:dyDescent="0.25">
      <c r="C22622" s="159" t="s">
        <v>39383</v>
      </c>
      <c r="D22622" s="159">
        <v>1</v>
      </c>
    </row>
    <row r="22623" spans="3:4" x14ac:dyDescent="0.25">
      <c r="C22623" s="159" t="s">
        <v>39384</v>
      </c>
      <c r="D22623" s="159">
        <v>1</v>
      </c>
    </row>
    <row r="22624" spans="3:4" x14ac:dyDescent="0.25">
      <c r="C22624" s="159" t="s">
        <v>39385</v>
      </c>
      <c r="D22624" s="159">
        <v>1</v>
      </c>
    </row>
    <row r="22625" spans="3:4" x14ac:dyDescent="0.25">
      <c r="C22625" s="159" t="s">
        <v>39386</v>
      </c>
      <c r="D22625" s="159">
        <v>1</v>
      </c>
    </row>
    <row r="22626" spans="3:4" x14ac:dyDescent="0.25">
      <c r="C22626" s="159" t="s">
        <v>39387</v>
      </c>
      <c r="D22626" s="159">
        <v>1</v>
      </c>
    </row>
    <row r="22627" spans="3:4" x14ac:dyDescent="0.25">
      <c r="C22627" s="159" t="s">
        <v>39388</v>
      </c>
      <c r="D22627" s="159">
        <v>1</v>
      </c>
    </row>
    <row r="22628" spans="3:4" x14ac:dyDescent="0.25">
      <c r="C22628" s="159" t="s">
        <v>39389</v>
      </c>
      <c r="D22628" s="159">
        <v>1</v>
      </c>
    </row>
    <row r="22629" spans="3:4" x14ac:dyDescent="0.25">
      <c r="C22629" s="159" t="s">
        <v>39390</v>
      </c>
      <c r="D22629" s="159">
        <v>1</v>
      </c>
    </row>
    <row r="22630" spans="3:4" x14ac:dyDescent="0.25">
      <c r="C22630" s="159" t="s">
        <v>39391</v>
      </c>
      <c r="D22630" s="159">
        <v>1</v>
      </c>
    </row>
    <row r="22631" spans="3:4" x14ac:dyDescent="0.25">
      <c r="C22631" s="159" t="s">
        <v>39392</v>
      </c>
      <c r="D22631" s="159">
        <v>1</v>
      </c>
    </row>
    <row r="22632" spans="3:4" x14ac:dyDescent="0.25">
      <c r="C22632" s="159" t="s">
        <v>39393</v>
      </c>
      <c r="D22632" s="159">
        <v>1</v>
      </c>
    </row>
    <row r="22633" spans="3:4" x14ac:dyDescent="0.25">
      <c r="C22633" s="159" t="s">
        <v>39394</v>
      </c>
      <c r="D22633" s="159">
        <v>1</v>
      </c>
    </row>
    <row r="22634" spans="3:4" x14ac:dyDescent="0.25">
      <c r="C22634" s="159" t="s">
        <v>39395</v>
      </c>
      <c r="D22634" s="159">
        <v>1</v>
      </c>
    </row>
    <row r="22635" spans="3:4" x14ac:dyDescent="0.25">
      <c r="C22635" s="159" t="s">
        <v>39396</v>
      </c>
      <c r="D22635" s="159">
        <v>1</v>
      </c>
    </row>
    <row r="22636" spans="3:4" x14ac:dyDescent="0.25">
      <c r="C22636" s="159" t="s">
        <v>39397</v>
      </c>
      <c r="D22636" s="159">
        <v>1</v>
      </c>
    </row>
    <row r="22637" spans="3:4" x14ac:dyDescent="0.25">
      <c r="C22637" s="159" t="s">
        <v>39398</v>
      </c>
      <c r="D22637" s="159">
        <v>1</v>
      </c>
    </row>
    <row r="22638" spans="3:4" x14ac:dyDescent="0.25">
      <c r="C22638" s="159" t="s">
        <v>39399</v>
      </c>
      <c r="D22638" s="159">
        <v>1</v>
      </c>
    </row>
    <row r="22639" spans="3:4" x14ac:dyDescent="0.25">
      <c r="C22639" s="159" t="s">
        <v>39400</v>
      </c>
      <c r="D22639" s="159">
        <v>1</v>
      </c>
    </row>
    <row r="22640" spans="3:4" x14ac:dyDescent="0.25">
      <c r="C22640" s="159" t="s">
        <v>39401</v>
      </c>
      <c r="D22640" s="159">
        <v>1</v>
      </c>
    </row>
    <row r="22641" spans="3:4" x14ac:dyDescent="0.25">
      <c r="C22641" s="159" t="s">
        <v>39402</v>
      </c>
      <c r="D22641" s="159">
        <v>1</v>
      </c>
    </row>
    <row r="22642" spans="3:4" x14ac:dyDescent="0.25">
      <c r="C22642" s="159" t="s">
        <v>39403</v>
      </c>
      <c r="D22642" s="159">
        <v>1</v>
      </c>
    </row>
    <row r="22643" spans="3:4" x14ac:dyDescent="0.25">
      <c r="C22643" s="159" t="s">
        <v>39404</v>
      </c>
      <c r="D22643" s="159">
        <v>1</v>
      </c>
    </row>
    <row r="22644" spans="3:4" x14ac:dyDescent="0.25">
      <c r="C22644" s="159" t="s">
        <v>39405</v>
      </c>
      <c r="D22644" s="159">
        <v>1</v>
      </c>
    </row>
    <row r="22645" spans="3:4" x14ac:dyDescent="0.25">
      <c r="C22645" s="159" t="s">
        <v>39406</v>
      </c>
      <c r="D22645" s="159">
        <v>1</v>
      </c>
    </row>
    <row r="22646" spans="3:4" x14ac:dyDescent="0.25">
      <c r="C22646" s="159" t="s">
        <v>39407</v>
      </c>
      <c r="D22646" s="159">
        <v>1</v>
      </c>
    </row>
    <row r="22647" spans="3:4" x14ac:dyDescent="0.25">
      <c r="C22647" s="159" t="s">
        <v>39408</v>
      </c>
      <c r="D22647" s="159">
        <v>1</v>
      </c>
    </row>
    <row r="22648" spans="3:4" x14ac:dyDescent="0.25">
      <c r="C22648" s="159" t="s">
        <v>39409</v>
      </c>
      <c r="D22648" s="159">
        <v>1</v>
      </c>
    </row>
    <row r="22649" spans="3:4" x14ac:dyDescent="0.25">
      <c r="C22649" s="159" t="s">
        <v>39585</v>
      </c>
      <c r="D22649" s="159">
        <v>1</v>
      </c>
    </row>
    <row r="22650" spans="3:4" x14ac:dyDescent="0.25">
      <c r="C22650" s="159" t="s">
        <v>39586</v>
      </c>
      <c r="D22650" s="159">
        <v>1</v>
      </c>
    </row>
    <row r="22651" spans="3:4" x14ac:dyDescent="0.25">
      <c r="C22651" s="159" t="s">
        <v>39587</v>
      </c>
      <c r="D22651" s="159">
        <v>1</v>
      </c>
    </row>
    <row r="22652" spans="3:4" x14ac:dyDescent="0.25">
      <c r="C22652" s="159" t="s">
        <v>39588</v>
      </c>
      <c r="D22652" s="159">
        <v>1</v>
      </c>
    </row>
    <row r="22653" spans="3:4" x14ac:dyDescent="0.25">
      <c r="C22653" s="159" t="s">
        <v>39589</v>
      </c>
      <c r="D22653" s="159">
        <v>1</v>
      </c>
    </row>
    <row r="22654" spans="3:4" x14ac:dyDescent="0.25">
      <c r="C22654" s="159" t="s">
        <v>39590</v>
      </c>
      <c r="D22654" s="159">
        <v>1</v>
      </c>
    </row>
    <row r="22655" spans="3:4" x14ac:dyDescent="0.25">
      <c r="C22655" s="159" t="s">
        <v>39591</v>
      </c>
      <c r="D22655" s="159">
        <v>1</v>
      </c>
    </row>
    <row r="22656" spans="3:4" x14ac:dyDescent="0.25">
      <c r="C22656" s="159" t="s">
        <v>39592</v>
      </c>
      <c r="D22656" s="159">
        <v>1</v>
      </c>
    </row>
    <row r="22657" spans="3:4" x14ac:dyDescent="0.25">
      <c r="C22657" s="159" t="s">
        <v>39593</v>
      </c>
      <c r="D22657" s="159">
        <v>1</v>
      </c>
    </row>
    <row r="22658" spans="3:4" x14ac:dyDescent="0.25">
      <c r="C22658" s="159" t="s">
        <v>39594</v>
      </c>
      <c r="D22658" s="159">
        <v>1</v>
      </c>
    </row>
    <row r="22659" spans="3:4" x14ac:dyDescent="0.25">
      <c r="C22659" s="159" t="s">
        <v>39595</v>
      </c>
      <c r="D22659" s="159">
        <v>1</v>
      </c>
    </row>
    <row r="22660" spans="3:4" x14ac:dyDescent="0.25">
      <c r="C22660" s="159" t="s">
        <v>39596</v>
      </c>
      <c r="D22660" s="159">
        <v>1</v>
      </c>
    </row>
    <row r="22661" spans="3:4" x14ac:dyDescent="0.25">
      <c r="C22661" s="159" t="s">
        <v>39597</v>
      </c>
      <c r="D22661" s="159">
        <v>1</v>
      </c>
    </row>
    <row r="22662" spans="3:4" x14ac:dyDescent="0.25">
      <c r="C22662" s="159" t="s">
        <v>39182</v>
      </c>
      <c r="D22662" s="159">
        <v>1</v>
      </c>
    </row>
    <row r="22663" spans="3:4" x14ac:dyDescent="0.25">
      <c r="C22663" s="159" t="s">
        <v>39183</v>
      </c>
      <c r="D22663" s="159">
        <v>1</v>
      </c>
    </row>
    <row r="22664" spans="3:4" x14ac:dyDescent="0.25">
      <c r="C22664" s="159" t="s">
        <v>39184</v>
      </c>
      <c r="D22664" s="159">
        <v>1</v>
      </c>
    </row>
    <row r="22665" spans="3:4" x14ac:dyDescent="0.25">
      <c r="C22665" s="159" t="s">
        <v>39185</v>
      </c>
      <c r="D22665" s="159">
        <v>1</v>
      </c>
    </row>
    <row r="22666" spans="3:4" x14ac:dyDescent="0.25">
      <c r="C22666" s="159" t="s">
        <v>39186</v>
      </c>
      <c r="D22666" s="159">
        <v>1</v>
      </c>
    </row>
    <row r="22667" spans="3:4" x14ac:dyDescent="0.25">
      <c r="C22667" s="159" t="s">
        <v>39187</v>
      </c>
      <c r="D22667" s="159">
        <v>1</v>
      </c>
    </row>
    <row r="22668" spans="3:4" x14ac:dyDescent="0.25">
      <c r="C22668" s="159" t="s">
        <v>39188</v>
      </c>
      <c r="D22668" s="159">
        <v>1</v>
      </c>
    </row>
    <row r="22669" spans="3:4" x14ac:dyDescent="0.25">
      <c r="C22669" s="159" t="s">
        <v>39189</v>
      </c>
      <c r="D22669" s="159">
        <v>1</v>
      </c>
    </row>
    <row r="22670" spans="3:4" x14ac:dyDescent="0.25">
      <c r="C22670" s="159" t="s">
        <v>39190</v>
      </c>
      <c r="D22670" s="159">
        <v>1</v>
      </c>
    </row>
    <row r="22671" spans="3:4" x14ac:dyDescent="0.25">
      <c r="C22671" s="159" t="s">
        <v>39191</v>
      </c>
      <c r="D22671" s="159">
        <v>1</v>
      </c>
    </row>
    <row r="22672" spans="3:4" x14ac:dyDescent="0.25">
      <c r="C22672" s="159" t="s">
        <v>39192</v>
      </c>
      <c r="D22672" s="159">
        <v>1</v>
      </c>
    </row>
    <row r="22673" spans="3:4" x14ac:dyDescent="0.25">
      <c r="C22673" s="159" t="s">
        <v>39193</v>
      </c>
      <c r="D22673" s="159">
        <v>1</v>
      </c>
    </row>
    <row r="22674" spans="3:4" x14ac:dyDescent="0.25">
      <c r="C22674" s="159" t="s">
        <v>39194</v>
      </c>
      <c r="D22674" s="159">
        <v>1</v>
      </c>
    </row>
    <row r="22675" spans="3:4" x14ac:dyDescent="0.25">
      <c r="C22675" s="159" t="s">
        <v>39195</v>
      </c>
      <c r="D22675" s="159">
        <v>1</v>
      </c>
    </row>
    <row r="22676" spans="3:4" x14ac:dyDescent="0.25">
      <c r="C22676" s="159" t="s">
        <v>39196</v>
      </c>
      <c r="D22676" s="159">
        <v>1</v>
      </c>
    </row>
    <row r="22677" spans="3:4" x14ac:dyDescent="0.25">
      <c r="C22677" s="159" t="s">
        <v>39197</v>
      </c>
      <c r="D22677" s="159">
        <v>1</v>
      </c>
    </row>
    <row r="22678" spans="3:4" x14ac:dyDescent="0.25">
      <c r="C22678" s="159" t="s">
        <v>39198</v>
      </c>
      <c r="D22678" s="159">
        <v>1</v>
      </c>
    </row>
    <row r="22679" spans="3:4" x14ac:dyDescent="0.25">
      <c r="C22679" s="159" t="s">
        <v>39199</v>
      </c>
      <c r="D22679" s="159">
        <v>1</v>
      </c>
    </row>
    <row r="22680" spans="3:4" x14ac:dyDescent="0.25">
      <c r="C22680" s="159" t="s">
        <v>39200</v>
      </c>
      <c r="D22680" s="159">
        <v>1</v>
      </c>
    </row>
    <row r="22681" spans="3:4" x14ac:dyDescent="0.25">
      <c r="C22681" s="159" t="s">
        <v>39201</v>
      </c>
      <c r="D22681" s="159">
        <v>1</v>
      </c>
    </row>
    <row r="22682" spans="3:4" x14ac:dyDescent="0.25">
      <c r="C22682" s="159" t="s">
        <v>39202</v>
      </c>
      <c r="D22682" s="159">
        <v>1</v>
      </c>
    </row>
    <row r="22683" spans="3:4" x14ac:dyDescent="0.25">
      <c r="C22683" s="159" t="s">
        <v>39203</v>
      </c>
      <c r="D22683" s="159">
        <v>1</v>
      </c>
    </row>
    <row r="22684" spans="3:4" x14ac:dyDescent="0.25">
      <c r="C22684" s="159" t="s">
        <v>39204</v>
      </c>
      <c r="D22684" s="159">
        <v>1</v>
      </c>
    </row>
    <row r="22685" spans="3:4" x14ac:dyDescent="0.25">
      <c r="C22685" s="159" t="s">
        <v>39205</v>
      </c>
      <c r="D22685" s="159">
        <v>1</v>
      </c>
    </row>
    <row r="22686" spans="3:4" x14ac:dyDescent="0.25">
      <c r="C22686" s="159" t="s">
        <v>39206</v>
      </c>
      <c r="D22686" s="159">
        <v>1</v>
      </c>
    </row>
    <row r="22687" spans="3:4" x14ac:dyDescent="0.25">
      <c r="C22687" s="159" t="s">
        <v>39207</v>
      </c>
      <c r="D22687" s="159">
        <v>1</v>
      </c>
    </row>
    <row r="22688" spans="3:4" x14ac:dyDescent="0.25">
      <c r="C22688" s="159" t="s">
        <v>39208</v>
      </c>
      <c r="D22688" s="159">
        <v>1</v>
      </c>
    </row>
    <row r="22689" spans="3:4" x14ac:dyDescent="0.25">
      <c r="C22689" s="159" t="s">
        <v>39209</v>
      </c>
      <c r="D22689" s="159">
        <v>1</v>
      </c>
    </row>
    <row r="22690" spans="3:4" x14ac:dyDescent="0.25">
      <c r="C22690" s="159" t="s">
        <v>39210</v>
      </c>
      <c r="D22690" s="159">
        <v>1</v>
      </c>
    </row>
    <row r="22691" spans="3:4" x14ac:dyDescent="0.25">
      <c r="C22691" s="159" t="s">
        <v>39211</v>
      </c>
      <c r="D22691" s="159">
        <v>1</v>
      </c>
    </row>
    <row r="22692" spans="3:4" x14ac:dyDescent="0.25">
      <c r="C22692" s="159" t="s">
        <v>39212</v>
      </c>
      <c r="D22692" s="159">
        <v>1</v>
      </c>
    </row>
    <row r="22693" spans="3:4" x14ac:dyDescent="0.25">
      <c r="C22693" s="159" t="s">
        <v>39213</v>
      </c>
      <c r="D22693" s="159">
        <v>1</v>
      </c>
    </row>
    <row r="22694" spans="3:4" x14ac:dyDescent="0.25">
      <c r="C22694" s="159" t="s">
        <v>39214</v>
      </c>
      <c r="D22694" s="159">
        <v>1</v>
      </c>
    </row>
    <row r="22695" spans="3:4" x14ac:dyDescent="0.25">
      <c r="C22695" s="159" t="s">
        <v>39410</v>
      </c>
      <c r="D22695" s="159">
        <v>1</v>
      </c>
    </row>
    <row r="22696" spans="3:4" x14ac:dyDescent="0.25">
      <c r="C22696" s="159" t="s">
        <v>39411</v>
      </c>
      <c r="D22696" s="159">
        <v>1</v>
      </c>
    </row>
    <row r="22697" spans="3:4" x14ac:dyDescent="0.25">
      <c r="C22697" s="159" t="s">
        <v>39412</v>
      </c>
      <c r="D22697" s="159">
        <v>1</v>
      </c>
    </row>
    <row r="22698" spans="3:4" x14ac:dyDescent="0.25">
      <c r="C22698" s="159" t="s">
        <v>39413</v>
      </c>
      <c r="D22698" s="159">
        <v>1</v>
      </c>
    </row>
    <row r="22699" spans="3:4" x14ac:dyDescent="0.25">
      <c r="C22699" s="159" t="s">
        <v>39414</v>
      </c>
      <c r="D22699" s="159">
        <v>1</v>
      </c>
    </row>
    <row r="22700" spans="3:4" x14ac:dyDescent="0.25">
      <c r="C22700" s="159" t="s">
        <v>39415</v>
      </c>
      <c r="D22700" s="159">
        <v>1</v>
      </c>
    </row>
    <row r="22701" spans="3:4" x14ac:dyDescent="0.25">
      <c r="C22701" s="159" t="s">
        <v>39416</v>
      </c>
      <c r="D22701" s="159">
        <v>1</v>
      </c>
    </row>
    <row r="22702" spans="3:4" x14ac:dyDescent="0.25">
      <c r="C22702" s="159" t="s">
        <v>39417</v>
      </c>
      <c r="D22702" s="159">
        <v>1</v>
      </c>
    </row>
    <row r="22703" spans="3:4" x14ac:dyDescent="0.25">
      <c r="C22703" s="159" t="s">
        <v>39418</v>
      </c>
      <c r="D22703" s="159">
        <v>1</v>
      </c>
    </row>
    <row r="22704" spans="3:4" x14ac:dyDescent="0.25">
      <c r="C22704" s="159" t="s">
        <v>39419</v>
      </c>
      <c r="D22704" s="159">
        <v>1</v>
      </c>
    </row>
    <row r="22705" spans="3:4" x14ac:dyDescent="0.25">
      <c r="C22705" s="159" t="s">
        <v>39420</v>
      </c>
      <c r="D22705" s="159">
        <v>1</v>
      </c>
    </row>
    <row r="22706" spans="3:4" x14ac:dyDescent="0.25">
      <c r="C22706" s="159" t="s">
        <v>39421</v>
      </c>
      <c r="D22706" s="159">
        <v>1</v>
      </c>
    </row>
    <row r="22707" spans="3:4" x14ac:dyDescent="0.25">
      <c r="C22707" s="159" t="s">
        <v>39422</v>
      </c>
      <c r="D22707" s="159">
        <v>1</v>
      </c>
    </row>
    <row r="22708" spans="3:4" x14ac:dyDescent="0.25">
      <c r="C22708" s="159" t="s">
        <v>39423</v>
      </c>
      <c r="D22708" s="159">
        <v>1</v>
      </c>
    </row>
    <row r="22709" spans="3:4" x14ac:dyDescent="0.25">
      <c r="C22709" s="159" t="s">
        <v>39424</v>
      </c>
      <c r="D22709" s="159">
        <v>1</v>
      </c>
    </row>
    <row r="22710" spans="3:4" x14ac:dyDescent="0.25">
      <c r="C22710" s="159" t="s">
        <v>39425</v>
      </c>
      <c r="D22710" s="159">
        <v>1</v>
      </c>
    </row>
    <row r="22711" spans="3:4" x14ac:dyDescent="0.25">
      <c r="C22711" s="159" t="s">
        <v>39426</v>
      </c>
      <c r="D22711" s="159">
        <v>1</v>
      </c>
    </row>
    <row r="22712" spans="3:4" x14ac:dyDescent="0.25">
      <c r="C22712" s="159" t="s">
        <v>39427</v>
      </c>
      <c r="D22712" s="159">
        <v>1</v>
      </c>
    </row>
    <row r="22713" spans="3:4" x14ac:dyDescent="0.25">
      <c r="C22713" s="159" t="s">
        <v>39428</v>
      </c>
      <c r="D22713" s="159">
        <v>1</v>
      </c>
    </row>
    <row r="22714" spans="3:4" x14ac:dyDescent="0.25">
      <c r="C22714" s="159" t="s">
        <v>39429</v>
      </c>
      <c r="D22714" s="159">
        <v>1</v>
      </c>
    </row>
    <row r="22715" spans="3:4" x14ac:dyDescent="0.25">
      <c r="C22715" s="159" t="s">
        <v>39430</v>
      </c>
      <c r="D22715" s="159">
        <v>1</v>
      </c>
    </row>
    <row r="22716" spans="3:4" x14ac:dyDescent="0.25">
      <c r="C22716" s="159" t="s">
        <v>39431</v>
      </c>
      <c r="D22716" s="159">
        <v>1</v>
      </c>
    </row>
    <row r="22717" spans="3:4" x14ac:dyDescent="0.25">
      <c r="C22717" s="159" t="s">
        <v>39432</v>
      </c>
      <c r="D22717" s="159">
        <v>1</v>
      </c>
    </row>
    <row r="22718" spans="3:4" x14ac:dyDescent="0.25">
      <c r="C22718" s="159" t="s">
        <v>39433</v>
      </c>
      <c r="D22718" s="159">
        <v>1</v>
      </c>
    </row>
    <row r="22719" spans="3:4" x14ac:dyDescent="0.25">
      <c r="C22719" s="159" t="s">
        <v>39434</v>
      </c>
      <c r="D22719" s="159">
        <v>1</v>
      </c>
    </row>
    <row r="22720" spans="3:4" x14ac:dyDescent="0.25">
      <c r="C22720" s="159" t="s">
        <v>39435</v>
      </c>
      <c r="D22720" s="159">
        <v>1</v>
      </c>
    </row>
    <row r="22721" spans="3:4" x14ac:dyDescent="0.25">
      <c r="C22721" s="159" t="s">
        <v>39436</v>
      </c>
      <c r="D22721" s="159">
        <v>1</v>
      </c>
    </row>
    <row r="22722" spans="3:4" x14ac:dyDescent="0.25">
      <c r="C22722" s="159" t="s">
        <v>39437</v>
      </c>
      <c r="D22722" s="159">
        <v>1</v>
      </c>
    </row>
    <row r="22723" spans="3:4" x14ac:dyDescent="0.25">
      <c r="C22723" s="159" t="s">
        <v>39438</v>
      </c>
      <c r="D22723" s="159">
        <v>1</v>
      </c>
    </row>
    <row r="22724" spans="3:4" x14ac:dyDescent="0.25">
      <c r="C22724" s="159" t="s">
        <v>39439</v>
      </c>
      <c r="D22724" s="159">
        <v>1</v>
      </c>
    </row>
    <row r="22725" spans="3:4" x14ac:dyDescent="0.25">
      <c r="C22725" s="159" t="s">
        <v>39440</v>
      </c>
      <c r="D22725" s="159">
        <v>1</v>
      </c>
    </row>
    <row r="22726" spans="3:4" x14ac:dyDescent="0.25">
      <c r="C22726" s="159" t="s">
        <v>39441</v>
      </c>
      <c r="D22726" s="159">
        <v>1</v>
      </c>
    </row>
    <row r="22727" spans="3:4" x14ac:dyDescent="0.25">
      <c r="C22727" s="159" t="s">
        <v>39442</v>
      </c>
      <c r="D22727" s="159">
        <v>1</v>
      </c>
    </row>
    <row r="22728" spans="3:4" x14ac:dyDescent="0.25">
      <c r="C22728" s="159" t="s">
        <v>39443</v>
      </c>
      <c r="D22728" s="159">
        <v>1</v>
      </c>
    </row>
    <row r="22729" spans="3:4" x14ac:dyDescent="0.25">
      <c r="C22729" s="159" t="s">
        <v>39444</v>
      </c>
      <c r="D22729" s="159">
        <v>1</v>
      </c>
    </row>
    <row r="22730" spans="3:4" x14ac:dyDescent="0.25">
      <c r="C22730" s="159" t="s">
        <v>39445</v>
      </c>
      <c r="D22730" s="159">
        <v>1</v>
      </c>
    </row>
    <row r="22731" spans="3:4" x14ac:dyDescent="0.25">
      <c r="C22731" s="159" t="s">
        <v>39446</v>
      </c>
      <c r="D22731" s="159">
        <v>1</v>
      </c>
    </row>
    <row r="22732" spans="3:4" x14ac:dyDescent="0.25">
      <c r="C22732" s="159" t="s">
        <v>39447</v>
      </c>
      <c r="D22732" s="159">
        <v>1</v>
      </c>
    </row>
    <row r="22733" spans="3:4" x14ac:dyDescent="0.25">
      <c r="C22733" s="159" t="s">
        <v>39448</v>
      </c>
      <c r="D22733" s="159">
        <v>1</v>
      </c>
    </row>
    <row r="22734" spans="3:4" x14ac:dyDescent="0.25">
      <c r="C22734" s="159" t="s">
        <v>39449</v>
      </c>
      <c r="D22734" s="159">
        <v>1</v>
      </c>
    </row>
    <row r="22735" spans="3:4" x14ac:dyDescent="0.25">
      <c r="C22735" s="159" t="s">
        <v>39450</v>
      </c>
      <c r="D22735" s="159">
        <v>1</v>
      </c>
    </row>
    <row r="22736" spans="3:4" x14ac:dyDescent="0.25">
      <c r="C22736" s="159" t="s">
        <v>39451</v>
      </c>
      <c r="D22736" s="159">
        <v>1</v>
      </c>
    </row>
    <row r="22737" spans="3:4" x14ac:dyDescent="0.25">
      <c r="C22737" s="159" t="s">
        <v>39452</v>
      </c>
      <c r="D22737" s="159">
        <v>1</v>
      </c>
    </row>
    <row r="22738" spans="3:4" x14ac:dyDescent="0.25">
      <c r="C22738" s="159" t="s">
        <v>39453</v>
      </c>
      <c r="D22738" s="159">
        <v>1</v>
      </c>
    </row>
    <row r="22739" spans="3:4" x14ac:dyDescent="0.25">
      <c r="C22739" s="159" t="s">
        <v>39454</v>
      </c>
      <c r="D22739" s="159">
        <v>1</v>
      </c>
    </row>
    <row r="22740" spans="3:4" x14ac:dyDescent="0.25">
      <c r="C22740" s="159" t="s">
        <v>39455</v>
      </c>
      <c r="D22740" s="159">
        <v>1</v>
      </c>
    </row>
    <row r="22741" spans="3:4" x14ac:dyDescent="0.25">
      <c r="C22741" s="159" t="s">
        <v>39456</v>
      </c>
      <c r="D22741" s="159">
        <v>1</v>
      </c>
    </row>
    <row r="22742" spans="3:4" x14ac:dyDescent="0.25">
      <c r="C22742" s="159" t="s">
        <v>39457</v>
      </c>
      <c r="D22742" s="159">
        <v>1</v>
      </c>
    </row>
    <row r="22743" spans="3:4" x14ac:dyDescent="0.25">
      <c r="C22743" s="159" t="s">
        <v>39458</v>
      </c>
      <c r="D22743" s="159">
        <v>1</v>
      </c>
    </row>
    <row r="22744" spans="3:4" x14ac:dyDescent="0.25">
      <c r="C22744" s="159" t="s">
        <v>39459</v>
      </c>
      <c r="D22744" s="159">
        <v>1</v>
      </c>
    </row>
    <row r="22745" spans="3:4" x14ac:dyDescent="0.25">
      <c r="C22745" s="159" t="s">
        <v>39460</v>
      </c>
      <c r="D22745" s="159">
        <v>1</v>
      </c>
    </row>
    <row r="22746" spans="3:4" x14ac:dyDescent="0.25">
      <c r="C22746" s="159" t="s">
        <v>39461</v>
      </c>
      <c r="D22746" s="159">
        <v>1</v>
      </c>
    </row>
    <row r="22747" spans="3:4" x14ac:dyDescent="0.25">
      <c r="C22747" s="159" t="s">
        <v>39462</v>
      </c>
      <c r="D22747" s="159">
        <v>1</v>
      </c>
    </row>
    <row r="22748" spans="3:4" x14ac:dyDescent="0.25">
      <c r="C22748" s="159" t="s">
        <v>39463</v>
      </c>
      <c r="D22748" s="159">
        <v>1</v>
      </c>
    </row>
    <row r="22749" spans="3:4" x14ac:dyDescent="0.25">
      <c r="C22749" s="159" t="s">
        <v>39464</v>
      </c>
      <c r="D22749" s="159">
        <v>1</v>
      </c>
    </row>
    <row r="22750" spans="3:4" x14ac:dyDescent="0.25">
      <c r="C22750" s="159" t="s">
        <v>39598</v>
      </c>
      <c r="D22750" s="159">
        <v>1</v>
      </c>
    </row>
    <row r="22751" spans="3:4" x14ac:dyDescent="0.25">
      <c r="C22751" s="159" t="s">
        <v>39599</v>
      </c>
      <c r="D22751" s="159">
        <v>1</v>
      </c>
    </row>
    <row r="22752" spans="3:4" x14ac:dyDescent="0.25">
      <c r="C22752" s="159" t="s">
        <v>39600</v>
      </c>
      <c r="D22752" s="159">
        <v>1</v>
      </c>
    </row>
    <row r="22753" spans="3:4" x14ac:dyDescent="0.25">
      <c r="C22753" s="159" t="s">
        <v>39601</v>
      </c>
      <c r="D22753" s="159">
        <v>1</v>
      </c>
    </row>
    <row r="22754" spans="3:4" x14ac:dyDescent="0.25">
      <c r="C22754" s="159" t="s">
        <v>39602</v>
      </c>
      <c r="D22754" s="159">
        <v>1</v>
      </c>
    </row>
    <row r="22755" spans="3:4" x14ac:dyDescent="0.25">
      <c r="C22755" s="159" t="s">
        <v>39603</v>
      </c>
      <c r="D22755" s="159">
        <v>1</v>
      </c>
    </row>
    <row r="22756" spans="3:4" x14ac:dyDescent="0.25">
      <c r="C22756" s="159" t="s">
        <v>39604</v>
      </c>
      <c r="D22756" s="159">
        <v>1</v>
      </c>
    </row>
    <row r="22757" spans="3:4" x14ac:dyDescent="0.25">
      <c r="C22757" s="159" t="s">
        <v>39605</v>
      </c>
      <c r="D22757" s="159">
        <v>1</v>
      </c>
    </row>
    <row r="22758" spans="3:4" x14ac:dyDescent="0.25">
      <c r="C22758" s="159" t="s">
        <v>39606</v>
      </c>
      <c r="D22758" s="159">
        <v>1</v>
      </c>
    </row>
    <row r="22759" spans="3:4" x14ac:dyDescent="0.25">
      <c r="C22759" s="159" t="s">
        <v>39607</v>
      </c>
      <c r="D22759" s="159">
        <v>1</v>
      </c>
    </row>
    <row r="22760" spans="3:4" x14ac:dyDescent="0.25">
      <c r="C22760" s="159" t="s">
        <v>39608</v>
      </c>
      <c r="D22760" s="159">
        <v>1</v>
      </c>
    </row>
    <row r="22761" spans="3:4" x14ac:dyDescent="0.25">
      <c r="C22761" s="159" t="s">
        <v>39609</v>
      </c>
      <c r="D22761" s="159">
        <v>1</v>
      </c>
    </row>
    <row r="22762" spans="3:4" x14ac:dyDescent="0.25">
      <c r="C22762" s="159" t="s">
        <v>39610</v>
      </c>
      <c r="D22762" s="159">
        <v>1</v>
      </c>
    </row>
    <row r="22763" spans="3:4" x14ac:dyDescent="0.25">
      <c r="C22763" s="159" t="s">
        <v>39611</v>
      </c>
      <c r="D22763" s="159">
        <v>1</v>
      </c>
    </row>
    <row r="22764" spans="3:4" x14ac:dyDescent="0.25">
      <c r="C22764" s="159" t="s">
        <v>39612</v>
      </c>
      <c r="D22764" s="159">
        <v>1</v>
      </c>
    </row>
    <row r="22765" spans="3:4" x14ac:dyDescent="0.25">
      <c r="C22765" s="159" t="s">
        <v>39465</v>
      </c>
      <c r="D22765" s="159">
        <v>1</v>
      </c>
    </row>
    <row r="22766" spans="3:4" x14ac:dyDescent="0.25">
      <c r="C22766" s="159" t="s">
        <v>39466</v>
      </c>
      <c r="D22766" s="159">
        <v>1</v>
      </c>
    </row>
    <row r="22767" spans="3:4" x14ac:dyDescent="0.25">
      <c r="C22767" s="159" t="s">
        <v>39467</v>
      </c>
      <c r="D22767" s="159">
        <v>1</v>
      </c>
    </row>
    <row r="22768" spans="3:4" x14ac:dyDescent="0.25">
      <c r="C22768" s="159" t="s">
        <v>39468</v>
      </c>
      <c r="D22768" s="159">
        <v>1</v>
      </c>
    </row>
    <row r="22769" spans="3:4" x14ac:dyDescent="0.25">
      <c r="C22769" s="159" t="s">
        <v>39469</v>
      </c>
      <c r="D22769" s="159">
        <v>1</v>
      </c>
    </row>
    <row r="22770" spans="3:4" x14ac:dyDescent="0.25">
      <c r="C22770" s="159" t="s">
        <v>39470</v>
      </c>
      <c r="D22770" s="159">
        <v>1</v>
      </c>
    </row>
    <row r="22771" spans="3:4" x14ac:dyDescent="0.25">
      <c r="C22771" s="159" t="s">
        <v>39471</v>
      </c>
      <c r="D22771" s="159">
        <v>1</v>
      </c>
    </row>
    <row r="22772" spans="3:4" x14ac:dyDescent="0.25">
      <c r="C22772" s="159" t="s">
        <v>39472</v>
      </c>
      <c r="D22772" s="159">
        <v>1</v>
      </c>
    </row>
    <row r="22773" spans="3:4" x14ac:dyDescent="0.25">
      <c r="C22773" s="159" t="s">
        <v>39473</v>
      </c>
      <c r="D22773" s="159">
        <v>1</v>
      </c>
    </row>
    <row r="22774" spans="3:4" x14ac:dyDescent="0.25">
      <c r="C22774" s="159" t="s">
        <v>39474</v>
      </c>
      <c r="D22774" s="159">
        <v>1</v>
      </c>
    </row>
    <row r="22775" spans="3:4" x14ac:dyDescent="0.25">
      <c r="C22775" s="159" t="s">
        <v>39475</v>
      </c>
      <c r="D22775" s="159">
        <v>1</v>
      </c>
    </row>
    <row r="22776" spans="3:4" x14ac:dyDescent="0.25">
      <c r="C22776" s="159" t="s">
        <v>39476</v>
      </c>
      <c r="D22776" s="159">
        <v>1</v>
      </c>
    </row>
    <row r="22777" spans="3:4" x14ac:dyDescent="0.25">
      <c r="C22777" s="159" t="s">
        <v>39477</v>
      </c>
      <c r="D22777" s="159">
        <v>1</v>
      </c>
    </row>
    <row r="22778" spans="3:4" x14ac:dyDescent="0.25">
      <c r="C22778" s="159" t="s">
        <v>39478</v>
      </c>
      <c r="D22778" s="159">
        <v>1</v>
      </c>
    </row>
    <row r="22779" spans="3:4" x14ac:dyDescent="0.25">
      <c r="C22779" s="159" t="s">
        <v>39479</v>
      </c>
      <c r="D22779" s="159">
        <v>1</v>
      </c>
    </row>
    <row r="22780" spans="3:4" x14ac:dyDescent="0.25">
      <c r="C22780" s="159" t="s">
        <v>39480</v>
      </c>
      <c r="D22780" s="159">
        <v>1</v>
      </c>
    </row>
    <row r="22781" spans="3:4" x14ac:dyDescent="0.25">
      <c r="C22781" s="159" t="s">
        <v>39629</v>
      </c>
      <c r="D22781" s="159">
        <v>1</v>
      </c>
    </row>
    <row r="22782" spans="3:4" x14ac:dyDescent="0.25">
      <c r="C22782" s="159" t="s">
        <v>39630</v>
      </c>
      <c r="D22782" s="159">
        <v>1</v>
      </c>
    </row>
    <row r="22783" spans="3:4" x14ac:dyDescent="0.25">
      <c r="C22783" s="159" t="s">
        <v>39631</v>
      </c>
      <c r="D22783" s="159">
        <v>1</v>
      </c>
    </row>
    <row r="22784" spans="3:4" x14ac:dyDescent="0.25">
      <c r="C22784" s="159" t="s">
        <v>39632</v>
      </c>
      <c r="D22784" s="159">
        <v>1</v>
      </c>
    </row>
    <row r="22785" spans="3:4" x14ac:dyDescent="0.25">
      <c r="C22785" s="159" t="s">
        <v>39633</v>
      </c>
      <c r="D22785" s="159">
        <v>1</v>
      </c>
    </row>
    <row r="22786" spans="3:4" x14ac:dyDescent="0.25">
      <c r="C22786" s="159" t="s">
        <v>39634</v>
      </c>
      <c r="D22786" s="159">
        <v>1</v>
      </c>
    </row>
    <row r="22787" spans="3:4" x14ac:dyDescent="0.25">
      <c r="C22787" s="159" t="s">
        <v>39635</v>
      </c>
      <c r="D22787" s="159">
        <v>1</v>
      </c>
    </row>
    <row r="22788" spans="3:4" x14ac:dyDescent="0.25">
      <c r="C22788" s="159" t="s">
        <v>39636</v>
      </c>
      <c r="D22788" s="159">
        <v>1</v>
      </c>
    </row>
    <row r="22789" spans="3:4" x14ac:dyDescent="0.25">
      <c r="C22789" s="159" t="s">
        <v>39637</v>
      </c>
      <c r="D22789" s="159">
        <v>1</v>
      </c>
    </row>
    <row r="22790" spans="3:4" x14ac:dyDescent="0.25">
      <c r="C22790" s="159" t="s">
        <v>39638</v>
      </c>
      <c r="D22790" s="159">
        <v>1</v>
      </c>
    </row>
    <row r="22791" spans="3:4" x14ac:dyDescent="0.25">
      <c r="C22791" s="159" t="s">
        <v>39639</v>
      </c>
      <c r="D22791" s="159">
        <v>1</v>
      </c>
    </row>
    <row r="22792" spans="3:4" x14ac:dyDescent="0.25">
      <c r="C22792" s="159" t="s">
        <v>39640</v>
      </c>
      <c r="D22792" s="159">
        <v>1</v>
      </c>
    </row>
    <row r="22793" spans="3:4" x14ac:dyDescent="0.25">
      <c r="C22793" s="159" t="s">
        <v>39641</v>
      </c>
      <c r="D22793" s="159">
        <v>1</v>
      </c>
    </row>
    <row r="22794" spans="3:4" x14ac:dyDescent="0.25">
      <c r="C22794" s="159" t="s">
        <v>39642</v>
      </c>
      <c r="D22794" s="159">
        <v>1</v>
      </c>
    </row>
    <row r="22795" spans="3:4" x14ac:dyDescent="0.25">
      <c r="C22795" s="159" t="s">
        <v>39643</v>
      </c>
      <c r="D22795" s="159">
        <v>1</v>
      </c>
    </row>
    <row r="22796" spans="3:4" x14ac:dyDescent="0.25">
      <c r="C22796" s="159" t="s">
        <v>39644</v>
      </c>
      <c r="D22796" s="159">
        <v>1</v>
      </c>
    </row>
    <row r="22797" spans="3:4" x14ac:dyDescent="0.25">
      <c r="C22797" s="159" t="s">
        <v>39645</v>
      </c>
      <c r="D22797" s="159">
        <v>1</v>
      </c>
    </row>
    <row r="22798" spans="3:4" x14ac:dyDescent="0.25">
      <c r="C22798" s="159" t="s">
        <v>39646</v>
      </c>
      <c r="D22798" s="159">
        <v>1</v>
      </c>
    </row>
    <row r="22799" spans="3:4" x14ac:dyDescent="0.25">
      <c r="C22799" s="159" t="s">
        <v>39647</v>
      </c>
      <c r="D22799" s="159">
        <v>1</v>
      </c>
    </row>
    <row r="22800" spans="3:4" x14ac:dyDescent="0.25">
      <c r="C22800" s="159" t="s">
        <v>39648</v>
      </c>
      <c r="D22800" s="159">
        <v>1</v>
      </c>
    </row>
    <row r="22801" spans="3:4" x14ac:dyDescent="0.25">
      <c r="C22801" s="159" t="s">
        <v>39661</v>
      </c>
      <c r="D22801" s="159">
        <v>1</v>
      </c>
    </row>
    <row r="22802" spans="3:4" x14ac:dyDescent="0.25">
      <c r="C22802" s="159" t="s">
        <v>39662</v>
      </c>
      <c r="D22802" s="159">
        <v>1</v>
      </c>
    </row>
    <row r="22803" spans="3:4" x14ac:dyDescent="0.25">
      <c r="C22803" s="159" t="s">
        <v>39663</v>
      </c>
      <c r="D22803" s="159">
        <v>1</v>
      </c>
    </row>
    <row r="22804" spans="3:4" x14ac:dyDescent="0.25">
      <c r="C22804" s="159" t="s">
        <v>39664</v>
      </c>
      <c r="D22804" s="159">
        <v>1</v>
      </c>
    </row>
    <row r="22805" spans="3:4" x14ac:dyDescent="0.25">
      <c r="C22805" s="159" t="s">
        <v>39665</v>
      </c>
      <c r="D22805" s="159">
        <v>1</v>
      </c>
    </row>
    <row r="22806" spans="3:4" x14ac:dyDescent="0.25">
      <c r="C22806" s="159" t="s">
        <v>39666</v>
      </c>
      <c r="D22806" s="159">
        <v>1</v>
      </c>
    </row>
    <row r="22807" spans="3:4" x14ac:dyDescent="0.25">
      <c r="C22807" s="159" t="s">
        <v>39667</v>
      </c>
      <c r="D22807" s="159">
        <v>1</v>
      </c>
    </row>
    <row r="22808" spans="3:4" x14ac:dyDescent="0.25">
      <c r="C22808" s="159" t="s">
        <v>39668</v>
      </c>
      <c r="D22808" s="159">
        <v>1</v>
      </c>
    </row>
    <row r="22809" spans="3:4" x14ac:dyDescent="0.25">
      <c r="C22809" s="159" t="s">
        <v>39500</v>
      </c>
      <c r="D22809" s="159">
        <v>1</v>
      </c>
    </row>
    <row r="22810" spans="3:4" x14ac:dyDescent="0.25">
      <c r="C22810" s="159" t="s">
        <v>39501</v>
      </c>
      <c r="D22810" s="159">
        <v>1</v>
      </c>
    </row>
    <row r="22811" spans="3:4" x14ac:dyDescent="0.25">
      <c r="C22811" s="159" t="s">
        <v>39502</v>
      </c>
      <c r="D22811" s="159">
        <v>1</v>
      </c>
    </row>
    <row r="22812" spans="3:4" x14ac:dyDescent="0.25">
      <c r="C22812" s="159" t="s">
        <v>39503</v>
      </c>
      <c r="D22812" s="159">
        <v>1</v>
      </c>
    </row>
    <row r="22813" spans="3:4" x14ac:dyDescent="0.25">
      <c r="C22813" s="159" t="s">
        <v>39504</v>
      </c>
      <c r="D22813" s="159">
        <v>1</v>
      </c>
    </row>
    <row r="22814" spans="3:4" x14ac:dyDescent="0.25">
      <c r="C22814" s="159" t="s">
        <v>39505</v>
      </c>
      <c r="D22814" s="159">
        <v>1</v>
      </c>
    </row>
    <row r="22815" spans="3:4" x14ac:dyDescent="0.25">
      <c r="C22815" s="159" t="s">
        <v>39506</v>
      </c>
      <c r="D22815" s="159">
        <v>1</v>
      </c>
    </row>
    <row r="22816" spans="3:4" x14ac:dyDescent="0.25">
      <c r="C22816" s="159" t="s">
        <v>39507</v>
      </c>
      <c r="D22816" s="159">
        <v>1</v>
      </c>
    </row>
    <row r="22817" spans="3:4" x14ac:dyDescent="0.25">
      <c r="C22817" s="159" t="s">
        <v>39508</v>
      </c>
      <c r="D22817" s="159">
        <v>1</v>
      </c>
    </row>
    <row r="22818" spans="3:4" x14ac:dyDescent="0.25">
      <c r="C22818" s="159" t="s">
        <v>39509</v>
      </c>
      <c r="D22818" s="159">
        <v>1</v>
      </c>
    </row>
    <row r="22819" spans="3:4" x14ac:dyDescent="0.25">
      <c r="C22819" s="159" t="s">
        <v>39510</v>
      </c>
      <c r="D22819" s="159">
        <v>1</v>
      </c>
    </row>
    <row r="22820" spans="3:4" x14ac:dyDescent="0.25">
      <c r="C22820" s="159" t="s">
        <v>9534</v>
      </c>
      <c r="D22820" s="159">
        <v>1</v>
      </c>
    </row>
    <row r="22821" spans="3:4" x14ac:dyDescent="0.25">
      <c r="C22821" s="159" t="s">
        <v>9567</v>
      </c>
      <c r="D22821" s="159">
        <v>1</v>
      </c>
    </row>
    <row r="22822" spans="3:4" x14ac:dyDescent="0.25">
      <c r="C22822" s="159" t="s">
        <v>9570</v>
      </c>
      <c r="D22822" s="159">
        <v>1</v>
      </c>
    </row>
    <row r="22823" spans="3:4" x14ac:dyDescent="0.25">
      <c r="C22823" s="159" t="s">
        <v>9571</v>
      </c>
      <c r="D22823" s="159">
        <v>1</v>
      </c>
    </row>
    <row r="22824" spans="3:4" x14ac:dyDescent="0.25">
      <c r="C22824" s="159" t="s">
        <v>9572</v>
      </c>
      <c r="D22824" s="159">
        <v>1</v>
      </c>
    </row>
    <row r="22825" spans="3:4" x14ac:dyDescent="0.25">
      <c r="C22825" s="159" t="s">
        <v>9573</v>
      </c>
      <c r="D22825" s="159">
        <v>1</v>
      </c>
    </row>
    <row r="22826" spans="3:4" x14ac:dyDescent="0.25">
      <c r="C22826" s="159" t="s">
        <v>9576</v>
      </c>
      <c r="D22826" s="159">
        <v>1</v>
      </c>
    </row>
    <row r="22827" spans="3:4" x14ac:dyDescent="0.25">
      <c r="C22827" s="159" t="s">
        <v>9577</v>
      </c>
      <c r="D22827" s="159">
        <v>1</v>
      </c>
    </row>
    <row r="22828" spans="3:4" x14ac:dyDescent="0.25">
      <c r="C22828" s="159" t="s">
        <v>9582</v>
      </c>
      <c r="D22828" s="159">
        <v>1</v>
      </c>
    </row>
    <row r="22829" spans="3:4" x14ac:dyDescent="0.25">
      <c r="C22829" s="159" t="s">
        <v>9583</v>
      </c>
      <c r="D22829" s="159">
        <v>1</v>
      </c>
    </row>
    <row r="22830" spans="3:4" x14ac:dyDescent="0.25">
      <c r="C22830" s="159" t="s">
        <v>9584</v>
      </c>
      <c r="D22830" s="159">
        <v>1</v>
      </c>
    </row>
    <row r="22831" spans="3:4" x14ac:dyDescent="0.25">
      <c r="C22831" s="159" t="s">
        <v>9586</v>
      </c>
      <c r="D22831" s="159">
        <v>1</v>
      </c>
    </row>
    <row r="22832" spans="3:4" x14ac:dyDescent="0.25">
      <c r="C22832" s="159" t="s">
        <v>9588</v>
      </c>
      <c r="D22832" s="159">
        <v>1</v>
      </c>
    </row>
    <row r="22833" spans="3:4" x14ac:dyDescent="0.25">
      <c r="C22833" s="159" t="s">
        <v>9594</v>
      </c>
      <c r="D22833" s="159">
        <v>1</v>
      </c>
    </row>
    <row r="22834" spans="3:4" x14ac:dyDescent="0.25">
      <c r="C22834" s="159" t="s">
        <v>9595</v>
      </c>
      <c r="D22834" s="159">
        <v>1</v>
      </c>
    </row>
    <row r="22835" spans="3:4" x14ac:dyDescent="0.25">
      <c r="C22835" s="159" t="s">
        <v>39511</v>
      </c>
      <c r="D22835" s="159">
        <v>1</v>
      </c>
    </row>
    <row r="22836" spans="3:4" x14ac:dyDescent="0.25">
      <c r="C22836" s="159" t="s">
        <v>39512</v>
      </c>
      <c r="D22836" s="159">
        <v>1</v>
      </c>
    </row>
    <row r="22837" spans="3:4" x14ac:dyDescent="0.25">
      <c r="C22837" s="159" t="s">
        <v>39513</v>
      </c>
      <c r="D22837" s="159">
        <v>1</v>
      </c>
    </row>
    <row r="22838" spans="3:4" x14ac:dyDescent="0.25">
      <c r="C22838" s="159" t="s">
        <v>39514</v>
      </c>
      <c r="D22838" s="159">
        <v>1</v>
      </c>
    </row>
    <row r="22839" spans="3:4" x14ac:dyDescent="0.25">
      <c r="C22839" s="159" t="s">
        <v>39515</v>
      </c>
      <c r="D22839" s="159">
        <v>1</v>
      </c>
    </row>
    <row r="22840" spans="3:4" x14ac:dyDescent="0.25">
      <c r="C22840" s="159" t="s">
        <v>39516</v>
      </c>
      <c r="D22840" s="159">
        <v>1</v>
      </c>
    </row>
    <row r="22841" spans="3:4" x14ac:dyDescent="0.25">
      <c r="C22841" s="159" t="s">
        <v>39517</v>
      </c>
      <c r="D22841" s="159">
        <v>1</v>
      </c>
    </row>
    <row r="22842" spans="3:4" x14ac:dyDescent="0.25">
      <c r="C22842" s="159" t="s">
        <v>39518</v>
      </c>
      <c r="D22842" s="159">
        <v>1</v>
      </c>
    </row>
    <row r="22843" spans="3:4" x14ac:dyDescent="0.25">
      <c r="C22843" s="159" t="s">
        <v>39519</v>
      </c>
      <c r="D22843" s="159">
        <v>1</v>
      </c>
    </row>
    <row r="22844" spans="3:4" x14ac:dyDescent="0.25">
      <c r="C22844" s="159" t="s">
        <v>39520</v>
      </c>
      <c r="D22844" s="159">
        <v>1</v>
      </c>
    </row>
    <row r="22845" spans="3:4" x14ac:dyDescent="0.25">
      <c r="C22845" s="159" t="s">
        <v>39521</v>
      </c>
      <c r="D22845" s="159">
        <v>1</v>
      </c>
    </row>
    <row r="22846" spans="3:4" x14ac:dyDescent="0.25">
      <c r="C22846" s="159" t="s">
        <v>39522</v>
      </c>
      <c r="D22846" s="159">
        <v>1</v>
      </c>
    </row>
    <row r="22847" spans="3:4" x14ac:dyDescent="0.25">
      <c r="C22847" s="159" t="s">
        <v>39523</v>
      </c>
      <c r="D22847" s="159">
        <v>1</v>
      </c>
    </row>
    <row r="22848" spans="3:4" x14ac:dyDescent="0.25">
      <c r="C22848" s="159" t="s">
        <v>39524</v>
      </c>
      <c r="D22848" s="159">
        <v>1</v>
      </c>
    </row>
    <row r="22849" spans="3:4" x14ac:dyDescent="0.25">
      <c r="C22849" s="159" t="s">
        <v>39525</v>
      </c>
      <c r="D22849" s="159">
        <v>1</v>
      </c>
    </row>
    <row r="22850" spans="3:4" x14ac:dyDescent="0.25">
      <c r="C22850" s="159" t="s">
        <v>39526</v>
      </c>
      <c r="D22850" s="159">
        <v>1</v>
      </c>
    </row>
    <row r="22851" spans="3:4" x14ac:dyDescent="0.25">
      <c r="C22851" s="159" t="s">
        <v>39527</v>
      </c>
      <c r="D22851" s="159">
        <v>1</v>
      </c>
    </row>
    <row r="22852" spans="3:4" x14ac:dyDescent="0.25">
      <c r="C22852" s="159" t="s">
        <v>39528</v>
      </c>
      <c r="D22852" s="159">
        <v>1</v>
      </c>
    </row>
    <row r="22853" spans="3:4" x14ac:dyDescent="0.25">
      <c r="C22853" s="159" t="s">
        <v>39529</v>
      </c>
      <c r="D22853" s="159">
        <v>1</v>
      </c>
    </row>
    <row r="22854" spans="3:4" x14ac:dyDescent="0.25">
      <c r="C22854" s="159" t="s">
        <v>39530</v>
      </c>
      <c r="D22854" s="159">
        <v>1</v>
      </c>
    </row>
    <row r="22855" spans="3:4" x14ac:dyDescent="0.25">
      <c r="C22855" s="159" t="s">
        <v>39531</v>
      </c>
      <c r="D22855" s="159">
        <v>1</v>
      </c>
    </row>
    <row r="22856" spans="3:4" x14ac:dyDescent="0.25">
      <c r="C22856" s="159" t="s">
        <v>39532</v>
      </c>
      <c r="D22856" s="159">
        <v>1</v>
      </c>
    </row>
    <row r="22857" spans="3:4" x14ac:dyDescent="0.25">
      <c r="C22857" s="159" t="s">
        <v>39533</v>
      </c>
      <c r="D22857" s="159">
        <v>1</v>
      </c>
    </row>
    <row r="22858" spans="3:4" x14ac:dyDescent="0.25">
      <c r="C22858" s="159" t="s">
        <v>39534</v>
      </c>
      <c r="D22858" s="159">
        <v>1</v>
      </c>
    </row>
    <row r="22859" spans="3:4" x14ac:dyDescent="0.25">
      <c r="C22859" s="159" t="s">
        <v>39535</v>
      </c>
      <c r="D22859" s="159">
        <v>1</v>
      </c>
    </row>
    <row r="22860" spans="3:4" x14ac:dyDescent="0.25">
      <c r="C22860" s="159" t="s">
        <v>39536</v>
      </c>
      <c r="D22860" s="159">
        <v>1</v>
      </c>
    </row>
    <row r="22861" spans="3:4" x14ac:dyDescent="0.25">
      <c r="C22861" s="159" t="s">
        <v>39537</v>
      </c>
      <c r="D22861" s="159">
        <v>1</v>
      </c>
    </row>
    <row r="22862" spans="3:4" x14ac:dyDescent="0.25">
      <c r="C22862" s="159" t="s">
        <v>39538</v>
      </c>
      <c r="D22862" s="159">
        <v>1</v>
      </c>
    </row>
    <row r="22863" spans="3:4" x14ac:dyDescent="0.25">
      <c r="C22863" s="159" t="s">
        <v>39539</v>
      </c>
      <c r="D22863" s="159">
        <v>1</v>
      </c>
    </row>
    <row r="22864" spans="3:4" x14ac:dyDescent="0.25">
      <c r="C22864" s="159" t="s">
        <v>39540</v>
      </c>
      <c r="D22864" s="159">
        <v>1</v>
      </c>
    </row>
    <row r="22865" spans="3:4" x14ac:dyDescent="0.25">
      <c r="C22865" s="159" t="s">
        <v>39541</v>
      </c>
      <c r="D22865" s="159">
        <v>1</v>
      </c>
    </row>
    <row r="22866" spans="3:4" x14ac:dyDescent="0.25">
      <c r="C22866" s="159" t="s">
        <v>39542</v>
      </c>
      <c r="D22866" s="159">
        <v>1</v>
      </c>
    </row>
    <row r="22867" spans="3:4" x14ac:dyDescent="0.25">
      <c r="C22867" s="159" t="s">
        <v>39543</v>
      </c>
      <c r="D22867" s="159">
        <v>1</v>
      </c>
    </row>
    <row r="22868" spans="3:4" x14ac:dyDescent="0.25">
      <c r="C22868" s="159" t="s">
        <v>39544</v>
      </c>
      <c r="D22868" s="159">
        <v>1</v>
      </c>
    </row>
    <row r="22869" spans="3:4" x14ac:dyDescent="0.25">
      <c r="C22869" s="159" t="s">
        <v>39545</v>
      </c>
      <c r="D22869" s="159">
        <v>1</v>
      </c>
    </row>
    <row r="22870" spans="3:4" x14ac:dyDescent="0.25">
      <c r="C22870" s="159" t="s">
        <v>39546</v>
      </c>
      <c r="D22870" s="159">
        <v>1</v>
      </c>
    </row>
    <row r="22871" spans="3:4" x14ac:dyDescent="0.25">
      <c r="C22871" s="159" t="s">
        <v>39547</v>
      </c>
      <c r="D22871" s="159">
        <v>1</v>
      </c>
    </row>
    <row r="22872" spans="3:4" x14ac:dyDescent="0.25">
      <c r="C22872" s="159" t="s">
        <v>39548</v>
      </c>
      <c r="D22872" s="159">
        <v>1</v>
      </c>
    </row>
    <row r="22873" spans="3:4" x14ac:dyDescent="0.25">
      <c r="C22873" s="159" t="s">
        <v>39549</v>
      </c>
      <c r="D22873" s="159">
        <v>1</v>
      </c>
    </row>
    <row r="22874" spans="3:4" x14ac:dyDescent="0.25">
      <c r="C22874" s="159" t="s">
        <v>39550</v>
      </c>
      <c r="D22874" s="159">
        <v>1</v>
      </c>
    </row>
    <row r="22875" spans="3:4" x14ac:dyDescent="0.25">
      <c r="C22875" s="159" t="s">
        <v>39551</v>
      </c>
      <c r="D22875" s="159">
        <v>1</v>
      </c>
    </row>
    <row r="22876" spans="3:4" x14ac:dyDescent="0.25">
      <c r="C22876" s="159" t="s">
        <v>39552</v>
      </c>
      <c r="D22876" s="159">
        <v>1</v>
      </c>
    </row>
    <row r="22877" spans="3:4" x14ac:dyDescent="0.25">
      <c r="C22877" s="159" t="s">
        <v>39553</v>
      </c>
      <c r="D22877" s="159">
        <v>1</v>
      </c>
    </row>
    <row r="22878" spans="3:4" x14ac:dyDescent="0.25">
      <c r="C22878" s="159" t="s">
        <v>39554</v>
      </c>
      <c r="D22878" s="159">
        <v>1</v>
      </c>
    </row>
    <row r="22879" spans="3:4" x14ac:dyDescent="0.25">
      <c r="C22879" s="159" t="s">
        <v>39555</v>
      </c>
      <c r="D22879" s="159">
        <v>1</v>
      </c>
    </row>
    <row r="22880" spans="3:4" x14ac:dyDescent="0.25">
      <c r="C22880" s="159" t="s">
        <v>39556</v>
      </c>
      <c r="D22880" s="159">
        <v>1</v>
      </c>
    </row>
    <row r="22881" spans="3:4" x14ac:dyDescent="0.25">
      <c r="C22881" s="159" t="s">
        <v>39557</v>
      </c>
      <c r="D22881" s="159">
        <v>1</v>
      </c>
    </row>
    <row r="22882" spans="3:4" x14ac:dyDescent="0.25">
      <c r="C22882" s="159" t="s">
        <v>39558</v>
      </c>
      <c r="D22882" s="159">
        <v>1</v>
      </c>
    </row>
    <row r="22883" spans="3:4" x14ac:dyDescent="0.25">
      <c r="C22883" s="159" t="s">
        <v>39559</v>
      </c>
      <c r="D22883" s="159">
        <v>1</v>
      </c>
    </row>
    <row r="22884" spans="3:4" x14ac:dyDescent="0.25">
      <c r="C22884" s="159" t="s">
        <v>39560</v>
      </c>
      <c r="D22884" s="159">
        <v>1</v>
      </c>
    </row>
    <row r="22885" spans="3:4" x14ac:dyDescent="0.25">
      <c r="C22885" s="159" t="s">
        <v>39561</v>
      </c>
      <c r="D22885" s="159">
        <v>1</v>
      </c>
    </row>
    <row r="22886" spans="3:4" x14ac:dyDescent="0.25">
      <c r="C22886" s="159" t="s">
        <v>39562</v>
      </c>
      <c r="D22886" s="159">
        <v>1</v>
      </c>
    </row>
    <row r="22887" spans="3:4" x14ac:dyDescent="0.25">
      <c r="C22887" s="159" t="s">
        <v>39563</v>
      </c>
      <c r="D22887" s="159">
        <v>1</v>
      </c>
    </row>
    <row r="22888" spans="3:4" x14ac:dyDescent="0.25">
      <c r="C22888" s="159" t="s">
        <v>39564</v>
      </c>
      <c r="D22888" s="159">
        <v>1</v>
      </c>
    </row>
    <row r="22889" spans="3:4" x14ac:dyDescent="0.25">
      <c r="C22889" s="159" t="s">
        <v>39565</v>
      </c>
      <c r="D22889" s="159">
        <v>1</v>
      </c>
    </row>
    <row r="22890" spans="3:4" x14ac:dyDescent="0.25">
      <c r="C22890" s="159" t="s">
        <v>39566</v>
      </c>
      <c r="D22890" s="159">
        <v>1</v>
      </c>
    </row>
    <row r="22891" spans="3:4" x14ac:dyDescent="0.25">
      <c r="C22891" s="159" t="s">
        <v>39567</v>
      </c>
      <c r="D22891" s="159">
        <v>1</v>
      </c>
    </row>
    <row r="22892" spans="3:4" x14ac:dyDescent="0.25">
      <c r="C22892" s="159" t="s">
        <v>39568</v>
      </c>
      <c r="D22892" s="159">
        <v>1</v>
      </c>
    </row>
    <row r="22893" spans="3:4" x14ac:dyDescent="0.25">
      <c r="C22893" s="159" t="s">
        <v>39569</v>
      </c>
      <c r="D22893" s="159">
        <v>1</v>
      </c>
    </row>
    <row r="22894" spans="3:4" x14ac:dyDescent="0.25">
      <c r="C22894" s="159" t="s">
        <v>39570</v>
      </c>
      <c r="D22894" s="159">
        <v>1</v>
      </c>
    </row>
    <row r="22895" spans="3:4" x14ac:dyDescent="0.25">
      <c r="C22895" s="159" t="s">
        <v>39571</v>
      </c>
      <c r="D22895" s="159">
        <v>1</v>
      </c>
    </row>
    <row r="22896" spans="3:4" x14ac:dyDescent="0.25">
      <c r="C22896" s="159" t="s">
        <v>39683</v>
      </c>
      <c r="D22896" s="159">
        <v>1</v>
      </c>
    </row>
    <row r="22897" spans="3:4" x14ac:dyDescent="0.25">
      <c r="C22897" s="159" t="s">
        <v>39684</v>
      </c>
      <c r="D22897" s="159">
        <v>1</v>
      </c>
    </row>
    <row r="22898" spans="3:4" x14ac:dyDescent="0.25">
      <c r="C22898" s="159" t="s">
        <v>39685</v>
      </c>
      <c r="D22898" s="159">
        <v>1</v>
      </c>
    </row>
    <row r="22899" spans="3:4" x14ac:dyDescent="0.25">
      <c r="C22899" s="159" t="s">
        <v>39686</v>
      </c>
      <c r="D22899" s="159">
        <v>1</v>
      </c>
    </row>
    <row r="22900" spans="3:4" x14ac:dyDescent="0.25">
      <c r="C22900" s="159" t="s">
        <v>39687</v>
      </c>
      <c r="D22900" s="159">
        <v>1</v>
      </c>
    </row>
    <row r="22901" spans="3:4" x14ac:dyDescent="0.25">
      <c r="C22901" s="159" t="s">
        <v>39688</v>
      </c>
      <c r="D22901" s="159">
        <v>1</v>
      </c>
    </row>
    <row r="22902" spans="3:4" x14ac:dyDescent="0.25">
      <c r="C22902" s="159" t="s">
        <v>39689</v>
      </c>
      <c r="D22902" s="159">
        <v>1</v>
      </c>
    </row>
    <row r="22903" spans="3:4" x14ac:dyDescent="0.25">
      <c r="C22903" s="159" t="s">
        <v>39690</v>
      </c>
      <c r="D22903" s="159">
        <v>1</v>
      </c>
    </row>
    <row r="22904" spans="3:4" x14ac:dyDescent="0.25">
      <c r="C22904" s="159" t="s">
        <v>39691</v>
      </c>
      <c r="D22904" s="159">
        <v>1</v>
      </c>
    </row>
    <row r="22905" spans="3:4" x14ac:dyDescent="0.25">
      <c r="C22905" s="159" t="s">
        <v>39692</v>
      </c>
      <c r="D22905" s="159">
        <v>1</v>
      </c>
    </row>
    <row r="22906" spans="3:4" x14ac:dyDescent="0.25">
      <c r="C22906" s="159" t="s">
        <v>39693</v>
      </c>
      <c r="D22906" s="159">
        <v>1</v>
      </c>
    </row>
    <row r="22907" spans="3:4" x14ac:dyDescent="0.25">
      <c r="C22907" s="159" t="s">
        <v>39694</v>
      </c>
      <c r="D22907" s="159">
        <v>1</v>
      </c>
    </row>
    <row r="22908" spans="3:4" x14ac:dyDescent="0.25">
      <c r="C22908" s="159" t="s">
        <v>39695</v>
      </c>
      <c r="D22908" s="159">
        <v>1</v>
      </c>
    </row>
    <row r="22909" spans="3:4" x14ac:dyDescent="0.25">
      <c r="C22909" s="159" t="s">
        <v>39696</v>
      </c>
      <c r="D22909" s="159">
        <v>1</v>
      </c>
    </row>
    <row r="22910" spans="3:4" x14ac:dyDescent="0.25">
      <c r="C22910" s="159" t="s">
        <v>39697</v>
      </c>
      <c r="D22910" s="159">
        <v>1</v>
      </c>
    </row>
    <row r="22911" spans="3:4" x14ac:dyDescent="0.25">
      <c r="C22911" s="159" t="s">
        <v>39698</v>
      </c>
      <c r="D22911" s="159">
        <v>1</v>
      </c>
    </row>
    <row r="22912" spans="3:4" x14ac:dyDescent="0.25">
      <c r="C22912" s="159" t="s">
        <v>39699</v>
      </c>
      <c r="D22912" s="159">
        <v>1</v>
      </c>
    </row>
    <row r="22913" spans="3:4" x14ac:dyDescent="0.25">
      <c r="C22913" s="159" t="s">
        <v>39700</v>
      </c>
      <c r="D22913" s="159">
        <v>1</v>
      </c>
    </row>
    <row r="22914" spans="3:4" x14ac:dyDescent="0.25">
      <c r="C22914" s="159" t="s">
        <v>39701</v>
      </c>
      <c r="D22914" s="159">
        <v>1</v>
      </c>
    </row>
    <row r="22915" spans="3:4" x14ac:dyDescent="0.25">
      <c r="C22915" s="159" t="s">
        <v>39702</v>
      </c>
      <c r="D22915" s="159">
        <v>1</v>
      </c>
    </row>
    <row r="22916" spans="3:4" x14ac:dyDescent="0.25">
      <c r="C22916" s="159" t="s">
        <v>39703</v>
      </c>
      <c r="D22916" s="159">
        <v>1</v>
      </c>
    </row>
    <row r="22917" spans="3:4" x14ac:dyDescent="0.25">
      <c r="C22917" s="159" t="s">
        <v>39704</v>
      </c>
      <c r="D22917" s="159">
        <v>1</v>
      </c>
    </row>
    <row r="22918" spans="3:4" x14ac:dyDescent="0.25">
      <c r="C22918" s="159" t="s">
        <v>39705</v>
      </c>
      <c r="D22918" s="159">
        <v>1</v>
      </c>
    </row>
    <row r="22919" spans="3:4" x14ac:dyDescent="0.25">
      <c r="C22919" s="159" t="s">
        <v>39706</v>
      </c>
      <c r="D22919" s="159">
        <v>1</v>
      </c>
    </row>
    <row r="22920" spans="3:4" x14ac:dyDescent="0.25">
      <c r="C22920" s="159" t="s">
        <v>39707</v>
      </c>
      <c r="D22920" s="159">
        <v>1</v>
      </c>
    </row>
    <row r="22921" spans="3:4" x14ac:dyDescent="0.25">
      <c r="C22921" s="159" t="s">
        <v>39708</v>
      </c>
      <c r="D22921" s="159">
        <v>1</v>
      </c>
    </row>
    <row r="22922" spans="3:4" x14ac:dyDescent="0.25">
      <c r="C22922" s="159" t="s">
        <v>39709</v>
      </c>
      <c r="D22922" s="159">
        <v>1</v>
      </c>
    </row>
    <row r="22923" spans="3:4" x14ac:dyDescent="0.25">
      <c r="C22923" s="159" t="s">
        <v>39710</v>
      </c>
      <c r="D22923" s="159">
        <v>1</v>
      </c>
    </row>
    <row r="22924" spans="3:4" x14ac:dyDescent="0.25">
      <c r="C22924" s="159" t="s">
        <v>39711</v>
      </c>
      <c r="D22924" s="159">
        <v>1</v>
      </c>
    </row>
    <row r="22925" spans="3:4" x14ac:dyDescent="0.25">
      <c r="C22925" s="159" t="s">
        <v>39712</v>
      </c>
      <c r="D22925" s="159">
        <v>1</v>
      </c>
    </row>
    <row r="22926" spans="3:4" x14ac:dyDescent="0.25">
      <c r="C22926" s="159" t="s">
        <v>39713</v>
      </c>
      <c r="D22926" s="159">
        <v>1</v>
      </c>
    </row>
    <row r="22927" spans="3:4" x14ac:dyDescent="0.25">
      <c r="C22927" s="159" t="s">
        <v>39714</v>
      </c>
      <c r="D22927" s="159">
        <v>1</v>
      </c>
    </row>
    <row r="22928" spans="3:4" x14ac:dyDescent="0.25">
      <c r="C22928" s="159" t="s">
        <v>39715</v>
      </c>
      <c r="D22928" s="159">
        <v>1</v>
      </c>
    </row>
    <row r="22929" spans="3:4" x14ac:dyDescent="0.25">
      <c r="C22929" s="159" t="s">
        <v>39716</v>
      </c>
      <c r="D22929" s="159">
        <v>1</v>
      </c>
    </row>
    <row r="22930" spans="3:4" x14ac:dyDescent="0.25">
      <c r="C22930" s="159" t="s">
        <v>39717</v>
      </c>
      <c r="D22930" s="159">
        <v>1</v>
      </c>
    </row>
    <row r="22931" spans="3:4" x14ac:dyDescent="0.25">
      <c r="C22931" s="159" t="s">
        <v>39718</v>
      </c>
      <c r="D22931" s="159">
        <v>1</v>
      </c>
    </row>
    <row r="22932" spans="3:4" x14ac:dyDescent="0.25">
      <c r="C22932" s="159" t="s">
        <v>39719</v>
      </c>
      <c r="D22932" s="159">
        <v>1</v>
      </c>
    </row>
    <row r="22933" spans="3:4" x14ac:dyDescent="0.25">
      <c r="C22933" s="159" t="s">
        <v>39720</v>
      </c>
      <c r="D22933" s="159">
        <v>1</v>
      </c>
    </row>
    <row r="22934" spans="3:4" x14ac:dyDescent="0.25">
      <c r="C22934" s="159" t="s">
        <v>39721</v>
      </c>
      <c r="D22934" s="159">
        <v>1</v>
      </c>
    </row>
    <row r="22935" spans="3:4" x14ac:dyDescent="0.25">
      <c r="C22935" s="159" t="s">
        <v>39722</v>
      </c>
      <c r="D22935" s="159">
        <v>1</v>
      </c>
    </row>
    <row r="22936" spans="3:4" x14ac:dyDescent="0.25">
      <c r="C22936" s="159" t="s">
        <v>39723</v>
      </c>
      <c r="D22936" s="159">
        <v>1</v>
      </c>
    </row>
    <row r="22937" spans="3:4" x14ac:dyDescent="0.25">
      <c r="C22937" s="159" t="s">
        <v>39724</v>
      </c>
      <c r="D22937" s="159">
        <v>1</v>
      </c>
    </row>
    <row r="22938" spans="3:4" x14ac:dyDescent="0.25">
      <c r="C22938" s="159" t="s">
        <v>39725</v>
      </c>
      <c r="D22938" s="159">
        <v>1</v>
      </c>
    </row>
    <row r="22939" spans="3:4" x14ac:dyDescent="0.25">
      <c r="C22939" s="159" t="s">
        <v>39726</v>
      </c>
      <c r="D22939" s="159">
        <v>1</v>
      </c>
    </row>
    <row r="22940" spans="3:4" x14ac:dyDescent="0.25">
      <c r="C22940" s="159" t="s">
        <v>39727</v>
      </c>
      <c r="D22940" s="159">
        <v>1</v>
      </c>
    </row>
    <row r="22941" spans="3:4" x14ac:dyDescent="0.25">
      <c r="C22941" s="159" t="s">
        <v>39728</v>
      </c>
      <c r="D22941" s="159">
        <v>1</v>
      </c>
    </row>
    <row r="22942" spans="3:4" x14ac:dyDescent="0.25">
      <c r="C22942" s="159" t="s">
        <v>39786</v>
      </c>
      <c r="D22942" s="159">
        <v>1</v>
      </c>
    </row>
    <row r="22943" spans="3:4" x14ac:dyDescent="0.25">
      <c r="C22943" s="159" t="s">
        <v>39787</v>
      </c>
      <c r="D22943" s="159">
        <v>1</v>
      </c>
    </row>
    <row r="22944" spans="3:4" x14ac:dyDescent="0.25">
      <c r="C22944" s="159" t="s">
        <v>39788</v>
      </c>
      <c r="D22944" s="159">
        <v>1</v>
      </c>
    </row>
    <row r="22945" spans="3:4" x14ac:dyDescent="0.25">
      <c r="C22945" s="159" t="s">
        <v>39789</v>
      </c>
      <c r="D22945" s="159">
        <v>1</v>
      </c>
    </row>
    <row r="22946" spans="3:4" x14ac:dyDescent="0.25">
      <c r="C22946" s="159" t="s">
        <v>39790</v>
      </c>
      <c r="D22946" s="159">
        <v>1</v>
      </c>
    </row>
    <row r="22947" spans="3:4" x14ac:dyDescent="0.25">
      <c r="C22947" s="159" t="s">
        <v>39741</v>
      </c>
      <c r="D22947" s="159">
        <v>1</v>
      </c>
    </row>
    <row r="22948" spans="3:4" x14ac:dyDescent="0.25">
      <c r="C22948" s="159" t="s">
        <v>39742</v>
      </c>
      <c r="D22948" s="159">
        <v>1</v>
      </c>
    </row>
    <row r="22949" spans="3:4" x14ac:dyDescent="0.25">
      <c r="C22949" s="159" t="s">
        <v>39743</v>
      </c>
      <c r="D22949" s="159">
        <v>1</v>
      </c>
    </row>
    <row r="22950" spans="3:4" x14ac:dyDescent="0.25">
      <c r="C22950" s="159" t="s">
        <v>39744</v>
      </c>
      <c r="D22950" s="159">
        <v>1</v>
      </c>
    </row>
    <row r="22951" spans="3:4" x14ac:dyDescent="0.25">
      <c r="C22951" s="159" t="s">
        <v>39745</v>
      </c>
      <c r="D22951" s="159">
        <v>1</v>
      </c>
    </row>
    <row r="22952" spans="3:4" x14ac:dyDescent="0.25">
      <c r="C22952" s="159" t="s">
        <v>39746</v>
      </c>
      <c r="D22952" s="159">
        <v>1</v>
      </c>
    </row>
    <row r="22953" spans="3:4" x14ac:dyDescent="0.25">
      <c r="C22953" s="159" t="s">
        <v>39747</v>
      </c>
      <c r="D22953" s="159">
        <v>1</v>
      </c>
    </row>
    <row r="22954" spans="3:4" x14ac:dyDescent="0.25">
      <c r="C22954" s="159" t="s">
        <v>39748</v>
      </c>
      <c r="D22954" s="159">
        <v>1</v>
      </c>
    </row>
    <row r="22955" spans="3:4" x14ac:dyDescent="0.25">
      <c r="C22955" s="159" t="s">
        <v>39749</v>
      </c>
      <c r="D22955" s="159">
        <v>1</v>
      </c>
    </row>
    <row r="22956" spans="3:4" x14ac:dyDescent="0.25">
      <c r="C22956" s="159" t="s">
        <v>39750</v>
      </c>
      <c r="D22956" s="159">
        <v>1</v>
      </c>
    </row>
    <row r="22957" spans="3:4" x14ac:dyDescent="0.25">
      <c r="C22957" s="159" t="s">
        <v>39751</v>
      </c>
      <c r="D22957" s="159">
        <v>1</v>
      </c>
    </row>
    <row r="22958" spans="3:4" x14ac:dyDescent="0.25">
      <c r="C22958" s="159" t="s">
        <v>39752</v>
      </c>
      <c r="D22958" s="159">
        <v>1</v>
      </c>
    </row>
    <row r="22959" spans="3:4" x14ac:dyDescent="0.25">
      <c r="C22959" s="159" t="s">
        <v>39753</v>
      </c>
      <c r="D22959" s="159">
        <v>1</v>
      </c>
    </row>
    <row r="22960" spans="3:4" x14ac:dyDescent="0.25">
      <c r="C22960" s="159" t="s">
        <v>39754</v>
      </c>
      <c r="D22960" s="159">
        <v>1</v>
      </c>
    </row>
    <row r="22961" spans="3:4" x14ac:dyDescent="0.25">
      <c r="C22961" s="159" t="s">
        <v>39755</v>
      </c>
      <c r="D22961" s="159">
        <v>1</v>
      </c>
    </row>
    <row r="22962" spans="3:4" x14ac:dyDescent="0.25">
      <c r="C22962" s="159" t="s">
        <v>39756</v>
      </c>
      <c r="D22962" s="159">
        <v>1</v>
      </c>
    </row>
    <row r="22963" spans="3:4" x14ac:dyDescent="0.25">
      <c r="C22963" s="159" t="s">
        <v>39757</v>
      </c>
      <c r="D22963" s="159">
        <v>1</v>
      </c>
    </row>
    <row r="22964" spans="3:4" x14ac:dyDescent="0.25">
      <c r="C22964" s="159" t="s">
        <v>39763</v>
      </c>
      <c r="D22964" s="159">
        <v>1</v>
      </c>
    </row>
    <row r="22965" spans="3:4" x14ac:dyDescent="0.25">
      <c r="C22965" s="159" t="s">
        <v>39764</v>
      </c>
      <c r="D22965" s="159">
        <v>1</v>
      </c>
    </row>
    <row r="22966" spans="3:4" x14ac:dyDescent="0.25">
      <c r="C22966" s="159" t="s">
        <v>39765</v>
      </c>
      <c r="D22966" s="159">
        <v>1</v>
      </c>
    </row>
    <row r="22967" spans="3:4" x14ac:dyDescent="0.25">
      <c r="C22967" s="159" t="s">
        <v>39766</v>
      </c>
      <c r="D22967" s="159">
        <v>1</v>
      </c>
    </row>
    <row r="22968" spans="3:4" x14ac:dyDescent="0.25">
      <c r="C22968" s="159" t="s">
        <v>39767</v>
      </c>
      <c r="D22968" s="159">
        <v>1</v>
      </c>
    </row>
    <row r="22969" spans="3:4" x14ac:dyDescent="0.25">
      <c r="C22969" s="159" t="s">
        <v>39768</v>
      </c>
      <c r="D22969" s="159">
        <v>1</v>
      </c>
    </row>
    <row r="22970" spans="3:4" x14ac:dyDescent="0.25">
      <c r="C22970" s="159" t="s">
        <v>39769</v>
      </c>
      <c r="D22970" s="159">
        <v>1</v>
      </c>
    </row>
    <row r="22971" spans="3:4" x14ac:dyDescent="0.25">
      <c r="C22971" s="159" t="s">
        <v>39770</v>
      </c>
      <c r="D22971" s="159">
        <v>1</v>
      </c>
    </row>
    <row r="22972" spans="3:4" x14ac:dyDescent="0.25">
      <c r="C22972" s="159" t="s">
        <v>39817</v>
      </c>
      <c r="D22972" s="159">
        <v>1</v>
      </c>
    </row>
    <row r="22973" spans="3:4" x14ac:dyDescent="0.25">
      <c r="C22973" s="159" t="s">
        <v>39818</v>
      </c>
      <c r="D22973" s="159">
        <v>1</v>
      </c>
    </row>
    <row r="22974" spans="3:4" x14ac:dyDescent="0.25">
      <c r="C22974" s="159" t="s">
        <v>39819</v>
      </c>
      <c r="D22974" s="159">
        <v>1</v>
      </c>
    </row>
    <row r="22975" spans="3:4" x14ac:dyDescent="0.25">
      <c r="C22975" s="159" t="s">
        <v>39820</v>
      </c>
      <c r="D22975" s="159">
        <v>1</v>
      </c>
    </row>
    <row r="22976" spans="3:4" x14ac:dyDescent="0.25">
      <c r="C22976" s="159" t="s">
        <v>39821</v>
      </c>
      <c r="D22976" s="159">
        <v>1</v>
      </c>
    </row>
    <row r="22977" spans="3:4" x14ac:dyDescent="0.25">
      <c r="C22977" s="159" t="s">
        <v>39822</v>
      </c>
      <c r="D22977" s="159">
        <v>1</v>
      </c>
    </row>
    <row r="22978" spans="3:4" x14ac:dyDescent="0.25">
      <c r="C22978" s="159" t="s">
        <v>39823</v>
      </c>
      <c r="D22978" s="159">
        <v>1</v>
      </c>
    </row>
    <row r="22979" spans="3:4" x14ac:dyDescent="0.25">
      <c r="C22979" s="159" t="s">
        <v>39824</v>
      </c>
      <c r="D22979" s="159">
        <v>1</v>
      </c>
    </row>
    <row r="22980" spans="3:4" x14ac:dyDescent="0.25">
      <c r="C22980" s="159" t="s">
        <v>39825</v>
      </c>
      <c r="D22980" s="159">
        <v>1</v>
      </c>
    </row>
    <row r="22981" spans="3:4" x14ac:dyDescent="0.25">
      <c r="C22981" s="159" t="s">
        <v>39826</v>
      </c>
      <c r="D22981" s="159">
        <v>1</v>
      </c>
    </row>
    <row r="22982" spans="3:4" x14ac:dyDescent="0.25">
      <c r="C22982" s="159" t="s">
        <v>39827</v>
      </c>
      <c r="D22982" s="159">
        <v>1</v>
      </c>
    </row>
    <row r="22983" spans="3:4" x14ac:dyDescent="0.25">
      <c r="C22983" s="159" t="s">
        <v>39828</v>
      </c>
      <c r="D22983" s="159">
        <v>1</v>
      </c>
    </row>
    <row r="22984" spans="3:4" x14ac:dyDescent="0.25">
      <c r="C22984" s="159" t="s">
        <v>39829</v>
      </c>
      <c r="D22984" s="159">
        <v>1</v>
      </c>
    </row>
    <row r="22985" spans="3:4" x14ac:dyDescent="0.25">
      <c r="C22985" s="159" t="s">
        <v>39830</v>
      </c>
      <c r="D22985" s="159">
        <v>1</v>
      </c>
    </row>
    <row r="22986" spans="3:4" x14ac:dyDescent="0.25">
      <c r="C22986" s="159" t="s">
        <v>39831</v>
      </c>
      <c r="D22986" s="159">
        <v>1</v>
      </c>
    </row>
    <row r="22987" spans="3:4" x14ac:dyDescent="0.25">
      <c r="C22987" s="159" t="s">
        <v>39832</v>
      </c>
      <c r="D22987" s="159">
        <v>1</v>
      </c>
    </row>
    <row r="22988" spans="3:4" x14ac:dyDescent="0.25">
      <c r="C22988" s="159" t="s">
        <v>39833</v>
      </c>
      <c r="D22988" s="159">
        <v>1</v>
      </c>
    </row>
    <row r="22989" spans="3:4" x14ac:dyDescent="0.25">
      <c r="C22989" s="159" t="s">
        <v>39834</v>
      </c>
      <c r="D22989" s="159">
        <v>1</v>
      </c>
    </row>
    <row r="22990" spans="3:4" x14ac:dyDescent="0.25">
      <c r="C22990" s="159" t="s">
        <v>39835</v>
      </c>
      <c r="D22990" s="159">
        <v>1</v>
      </c>
    </row>
    <row r="22991" spans="3:4" x14ac:dyDescent="0.25">
      <c r="C22991" s="159" t="s">
        <v>39060</v>
      </c>
      <c r="D22991" s="159">
        <v>1</v>
      </c>
    </row>
    <row r="22992" spans="3:4" x14ac:dyDescent="0.25">
      <c r="C22992" s="159" t="s">
        <v>39061</v>
      </c>
      <c r="D22992" s="159">
        <v>1</v>
      </c>
    </row>
    <row r="22993" spans="3:4" x14ac:dyDescent="0.25">
      <c r="C22993" s="159" t="s">
        <v>39062</v>
      </c>
      <c r="D22993" s="159">
        <v>1</v>
      </c>
    </row>
    <row r="22994" spans="3:4" x14ac:dyDescent="0.25">
      <c r="C22994" s="159" t="s">
        <v>39063</v>
      </c>
      <c r="D22994" s="159">
        <v>1</v>
      </c>
    </row>
    <row r="22995" spans="3:4" x14ac:dyDescent="0.25">
      <c r="C22995" s="159" t="s">
        <v>39064</v>
      </c>
      <c r="D22995" s="159">
        <v>1</v>
      </c>
    </row>
    <row r="22996" spans="3:4" x14ac:dyDescent="0.25">
      <c r="C22996" s="159" t="s">
        <v>39065</v>
      </c>
      <c r="D22996" s="159">
        <v>1</v>
      </c>
    </row>
    <row r="22997" spans="3:4" x14ac:dyDescent="0.25">
      <c r="C22997" s="159" t="s">
        <v>39066</v>
      </c>
      <c r="D22997" s="159">
        <v>1</v>
      </c>
    </row>
    <row r="22998" spans="3:4" x14ac:dyDescent="0.25">
      <c r="C22998" s="159" t="s">
        <v>39067</v>
      </c>
      <c r="D22998" s="159">
        <v>1</v>
      </c>
    </row>
    <row r="22999" spans="3:4" x14ac:dyDescent="0.25">
      <c r="C22999" s="159" t="s">
        <v>39068</v>
      </c>
      <c r="D22999" s="159">
        <v>1</v>
      </c>
    </row>
    <row r="23000" spans="3:4" x14ac:dyDescent="0.25">
      <c r="C23000" s="159" t="s">
        <v>39069</v>
      </c>
      <c r="D23000" s="159">
        <v>1</v>
      </c>
    </row>
    <row r="23001" spans="3:4" x14ac:dyDescent="0.25">
      <c r="C23001" s="159" t="s">
        <v>39070</v>
      </c>
      <c r="D23001" s="159">
        <v>1</v>
      </c>
    </row>
    <row r="23002" spans="3:4" x14ac:dyDescent="0.25">
      <c r="C23002" s="159" t="s">
        <v>39071</v>
      </c>
      <c r="D23002" s="159">
        <v>1</v>
      </c>
    </row>
    <row r="23003" spans="3:4" x14ac:dyDescent="0.25">
      <c r="C23003" s="159" t="s">
        <v>39072</v>
      </c>
      <c r="D23003" s="159">
        <v>1</v>
      </c>
    </row>
    <row r="23004" spans="3:4" x14ac:dyDescent="0.25">
      <c r="C23004" s="159" t="s">
        <v>39073</v>
      </c>
      <c r="D23004" s="159">
        <v>1</v>
      </c>
    </row>
    <row r="23005" spans="3:4" x14ac:dyDescent="0.25">
      <c r="C23005" s="159" t="s">
        <v>39074</v>
      </c>
      <c r="D23005" s="159">
        <v>1</v>
      </c>
    </row>
    <row r="23006" spans="3:4" x14ac:dyDescent="0.25">
      <c r="C23006" s="159" t="s">
        <v>39075</v>
      </c>
      <c r="D23006" s="159">
        <v>1</v>
      </c>
    </row>
    <row r="23007" spans="3:4" x14ac:dyDescent="0.25">
      <c r="C23007" s="159" t="s">
        <v>39076</v>
      </c>
      <c r="D23007" s="159">
        <v>1</v>
      </c>
    </row>
    <row r="23008" spans="3:4" x14ac:dyDescent="0.25">
      <c r="C23008" s="159" t="s">
        <v>39077</v>
      </c>
      <c r="D23008" s="159">
        <v>1</v>
      </c>
    </row>
    <row r="23009" spans="3:4" x14ac:dyDescent="0.25">
      <c r="C23009" s="159" t="s">
        <v>39078</v>
      </c>
      <c r="D23009" s="159">
        <v>1</v>
      </c>
    </row>
    <row r="23010" spans="3:4" x14ac:dyDescent="0.25">
      <c r="C23010" s="159" t="s">
        <v>39079</v>
      </c>
      <c r="D23010" s="159">
        <v>1</v>
      </c>
    </row>
    <row r="23011" spans="3:4" x14ac:dyDescent="0.25">
      <c r="C23011" s="159" t="s">
        <v>39002</v>
      </c>
      <c r="D23011" s="159">
        <v>1</v>
      </c>
    </row>
    <row r="23012" spans="3:4" x14ac:dyDescent="0.25">
      <c r="C23012" s="159" t="s">
        <v>39003</v>
      </c>
      <c r="D23012" s="159">
        <v>1</v>
      </c>
    </row>
    <row r="23013" spans="3:4" x14ac:dyDescent="0.25">
      <c r="C23013" s="159" t="s">
        <v>39004</v>
      </c>
      <c r="D23013" s="159">
        <v>1</v>
      </c>
    </row>
    <row r="23014" spans="3:4" x14ac:dyDescent="0.25">
      <c r="C23014" s="159" t="s">
        <v>39005</v>
      </c>
      <c r="D23014" s="159">
        <v>1</v>
      </c>
    </row>
    <row r="23015" spans="3:4" x14ac:dyDescent="0.25">
      <c r="C23015" s="159" t="s">
        <v>39613</v>
      </c>
      <c r="D23015" s="159">
        <v>1</v>
      </c>
    </row>
    <row r="23016" spans="3:4" x14ac:dyDescent="0.25">
      <c r="C23016" s="159" t="s">
        <v>39614</v>
      </c>
      <c r="D23016" s="159">
        <v>1</v>
      </c>
    </row>
    <row r="23017" spans="3:4" x14ac:dyDescent="0.25">
      <c r="C23017" s="159" t="s">
        <v>39615</v>
      </c>
      <c r="D23017" s="159">
        <v>1</v>
      </c>
    </row>
    <row r="23018" spans="3:4" x14ac:dyDescent="0.25">
      <c r="C23018" s="159" t="s">
        <v>39616</v>
      </c>
      <c r="D23018" s="159">
        <v>1</v>
      </c>
    </row>
    <row r="23019" spans="3:4" x14ac:dyDescent="0.25">
      <c r="C23019" s="159" t="s">
        <v>39617</v>
      </c>
      <c r="D23019" s="159">
        <v>1</v>
      </c>
    </row>
    <row r="23020" spans="3:4" x14ac:dyDescent="0.25">
      <c r="C23020" s="159" t="s">
        <v>39618</v>
      </c>
      <c r="D23020" s="159">
        <v>1</v>
      </c>
    </row>
    <row r="23021" spans="3:4" x14ac:dyDescent="0.25">
      <c r="C23021" s="159" t="s">
        <v>39619</v>
      </c>
      <c r="D23021" s="159">
        <v>1</v>
      </c>
    </row>
    <row r="23022" spans="3:4" x14ac:dyDescent="0.25">
      <c r="C23022" s="159" t="s">
        <v>39620</v>
      </c>
      <c r="D23022" s="159">
        <v>1</v>
      </c>
    </row>
    <row r="23023" spans="3:4" x14ac:dyDescent="0.25">
      <c r="C23023" s="159" t="s">
        <v>39621</v>
      </c>
      <c r="D23023" s="159">
        <v>1</v>
      </c>
    </row>
    <row r="23024" spans="3:4" x14ac:dyDescent="0.25">
      <c r="C23024" s="159" t="s">
        <v>39622</v>
      </c>
      <c r="D23024" s="159">
        <v>1</v>
      </c>
    </row>
    <row r="23025" spans="3:4" x14ac:dyDescent="0.25">
      <c r="C23025" s="159" t="s">
        <v>39623</v>
      </c>
      <c r="D23025" s="159">
        <v>1</v>
      </c>
    </row>
    <row r="23026" spans="3:4" x14ac:dyDescent="0.25">
      <c r="C23026" s="159" t="s">
        <v>39624</v>
      </c>
      <c r="D23026" s="159">
        <v>1</v>
      </c>
    </row>
    <row r="23027" spans="3:4" x14ac:dyDescent="0.25">
      <c r="C23027" s="159" t="s">
        <v>39625</v>
      </c>
      <c r="D23027" s="159">
        <v>1</v>
      </c>
    </row>
    <row r="23028" spans="3:4" x14ac:dyDescent="0.25">
      <c r="C23028" s="159" t="s">
        <v>39626</v>
      </c>
      <c r="D23028" s="159">
        <v>1</v>
      </c>
    </row>
    <row r="23029" spans="3:4" x14ac:dyDescent="0.25">
      <c r="C23029" s="159" t="s">
        <v>39627</v>
      </c>
      <c r="D23029" s="159">
        <v>1</v>
      </c>
    </row>
    <row r="23030" spans="3:4" x14ac:dyDescent="0.25">
      <c r="C23030" s="159" t="s">
        <v>39628</v>
      </c>
      <c r="D23030" s="159">
        <v>1</v>
      </c>
    </row>
    <row r="23031" spans="3:4" x14ac:dyDescent="0.25">
      <c r="C23031" s="159" t="s">
        <v>39481</v>
      </c>
      <c r="D23031" s="159">
        <v>1</v>
      </c>
    </row>
    <row r="23032" spans="3:4" x14ac:dyDescent="0.25">
      <c r="C23032" s="159" t="s">
        <v>39482</v>
      </c>
      <c r="D23032" s="159">
        <v>1</v>
      </c>
    </row>
    <row r="23033" spans="3:4" x14ac:dyDescent="0.25">
      <c r="C23033" s="159" t="s">
        <v>39483</v>
      </c>
      <c r="D23033" s="159">
        <v>1</v>
      </c>
    </row>
    <row r="23034" spans="3:4" x14ac:dyDescent="0.25">
      <c r="C23034" s="159" t="s">
        <v>39484</v>
      </c>
      <c r="D23034" s="159">
        <v>1</v>
      </c>
    </row>
    <row r="23035" spans="3:4" x14ac:dyDescent="0.25">
      <c r="C23035" s="159" t="s">
        <v>39485</v>
      </c>
      <c r="D23035" s="159">
        <v>1</v>
      </c>
    </row>
    <row r="23036" spans="3:4" x14ac:dyDescent="0.25">
      <c r="C23036" s="159" t="s">
        <v>39486</v>
      </c>
      <c r="D23036" s="159">
        <v>1</v>
      </c>
    </row>
    <row r="23037" spans="3:4" x14ac:dyDescent="0.25">
      <c r="C23037" s="159" t="s">
        <v>39487</v>
      </c>
      <c r="D23037" s="159">
        <v>1</v>
      </c>
    </row>
    <row r="23038" spans="3:4" x14ac:dyDescent="0.25">
      <c r="C23038" s="159" t="s">
        <v>39488</v>
      </c>
      <c r="D23038" s="159">
        <v>1</v>
      </c>
    </row>
    <row r="23039" spans="3:4" x14ac:dyDescent="0.25">
      <c r="C23039" s="159" t="s">
        <v>39489</v>
      </c>
      <c r="D23039" s="159">
        <v>1</v>
      </c>
    </row>
    <row r="23040" spans="3:4" x14ac:dyDescent="0.25">
      <c r="C23040" s="159" t="s">
        <v>39490</v>
      </c>
      <c r="D23040" s="159">
        <v>1</v>
      </c>
    </row>
    <row r="23041" spans="3:4" x14ac:dyDescent="0.25">
      <c r="C23041" s="159" t="s">
        <v>39491</v>
      </c>
      <c r="D23041" s="159">
        <v>1</v>
      </c>
    </row>
    <row r="23042" spans="3:4" x14ac:dyDescent="0.25">
      <c r="C23042" s="159" t="s">
        <v>39492</v>
      </c>
      <c r="D23042" s="159">
        <v>1</v>
      </c>
    </row>
    <row r="23043" spans="3:4" x14ac:dyDescent="0.25">
      <c r="C23043" s="159" t="s">
        <v>39493</v>
      </c>
      <c r="D23043" s="159">
        <v>1</v>
      </c>
    </row>
    <row r="23044" spans="3:4" x14ac:dyDescent="0.25">
      <c r="C23044" s="159" t="s">
        <v>39494</v>
      </c>
      <c r="D23044" s="159">
        <v>1</v>
      </c>
    </row>
    <row r="23045" spans="3:4" x14ac:dyDescent="0.25">
      <c r="C23045" s="159" t="s">
        <v>39495</v>
      </c>
      <c r="D23045" s="159">
        <v>1</v>
      </c>
    </row>
    <row r="23046" spans="3:4" x14ac:dyDescent="0.25">
      <c r="C23046" s="159" t="s">
        <v>39496</v>
      </c>
      <c r="D23046" s="159">
        <v>1</v>
      </c>
    </row>
    <row r="23047" spans="3:4" x14ac:dyDescent="0.25">
      <c r="C23047" s="159" t="s">
        <v>39497</v>
      </c>
      <c r="D23047" s="159">
        <v>1</v>
      </c>
    </row>
    <row r="23048" spans="3:4" x14ac:dyDescent="0.25">
      <c r="C23048" s="159" t="s">
        <v>39498</v>
      </c>
      <c r="D23048" s="159">
        <v>1</v>
      </c>
    </row>
    <row r="23049" spans="3:4" x14ac:dyDescent="0.25">
      <c r="C23049" s="159" t="s">
        <v>39499</v>
      </c>
      <c r="D23049" s="159">
        <v>1</v>
      </c>
    </row>
    <row r="23050" spans="3:4" x14ac:dyDescent="0.25">
      <c r="C23050" s="159" t="s">
        <v>39649</v>
      </c>
      <c r="D23050" s="159">
        <v>1</v>
      </c>
    </row>
    <row r="23051" spans="3:4" x14ac:dyDescent="0.25">
      <c r="C23051" s="159" t="s">
        <v>39650</v>
      </c>
      <c r="D23051" s="159">
        <v>1</v>
      </c>
    </row>
    <row r="23052" spans="3:4" x14ac:dyDescent="0.25">
      <c r="C23052" s="159" t="s">
        <v>39651</v>
      </c>
      <c r="D23052" s="159">
        <v>1</v>
      </c>
    </row>
    <row r="23053" spans="3:4" x14ac:dyDescent="0.25">
      <c r="C23053" s="159" t="s">
        <v>39652</v>
      </c>
      <c r="D23053" s="159">
        <v>1</v>
      </c>
    </row>
    <row r="23054" spans="3:4" x14ac:dyDescent="0.25">
      <c r="C23054" s="159" t="s">
        <v>39653</v>
      </c>
      <c r="D23054" s="159">
        <v>1</v>
      </c>
    </row>
    <row r="23055" spans="3:4" x14ac:dyDescent="0.25">
      <c r="C23055" s="159" t="s">
        <v>39654</v>
      </c>
      <c r="D23055" s="159">
        <v>1</v>
      </c>
    </row>
    <row r="23056" spans="3:4" x14ac:dyDescent="0.25">
      <c r="C23056" s="159" t="s">
        <v>39655</v>
      </c>
      <c r="D23056" s="159">
        <v>1</v>
      </c>
    </row>
    <row r="23057" spans="3:4" x14ac:dyDescent="0.25">
      <c r="C23057" s="159" t="s">
        <v>39656</v>
      </c>
      <c r="D23057" s="159">
        <v>1</v>
      </c>
    </row>
    <row r="23058" spans="3:4" x14ac:dyDescent="0.25">
      <c r="C23058" s="159" t="s">
        <v>39657</v>
      </c>
      <c r="D23058" s="159">
        <v>1</v>
      </c>
    </row>
    <row r="23059" spans="3:4" x14ac:dyDescent="0.25">
      <c r="C23059" s="159" t="s">
        <v>39658</v>
      </c>
      <c r="D23059" s="159">
        <v>1</v>
      </c>
    </row>
    <row r="23060" spans="3:4" x14ac:dyDescent="0.25">
      <c r="C23060" s="159" t="s">
        <v>39659</v>
      </c>
      <c r="D23060" s="159">
        <v>1</v>
      </c>
    </row>
    <row r="23061" spans="3:4" x14ac:dyDescent="0.25">
      <c r="C23061" s="159" t="s">
        <v>39660</v>
      </c>
      <c r="D23061" s="159">
        <v>1</v>
      </c>
    </row>
    <row r="23062" spans="3:4" x14ac:dyDescent="0.25">
      <c r="C23062" s="159" t="s">
        <v>39572</v>
      </c>
      <c r="D23062" s="159">
        <v>1</v>
      </c>
    </row>
    <row r="23063" spans="3:4" x14ac:dyDescent="0.25">
      <c r="C23063" s="159" t="s">
        <v>39573</v>
      </c>
      <c r="D23063" s="159">
        <v>1</v>
      </c>
    </row>
    <row r="23064" spans="3:4" x14ac:dyDescent="0.25">
      <c r="C23064" s="159" t="s">
        <v>39574</v>
      </c>
      <c r="D23064" s="159">
        <v>1</v>
      </c>
    </row>
    <row r="23065" spans="3:4" x14ac:dyDescent="0.25">
      <c r="C23065" s="159" t="s">
        <v>39575</v>
      </c>
      <c r="D23065" s="159">
        <v>1</v>
      </c>
    </row>
    <row r="23066" spans="3:4" x14ac:dyDescent="0.25">
      <c r="C23066" s="159" t="s">
        <v>39576</v>
      </c>
      <c r="D23066" s="159">
        <v>1</v>
      </c>
    </row>
    <row r="23067" spans="3:4" x14ac:dyDescent="0.25">
      <c r="C23067" s="159" t="s">
        <v>39577</v>
      </c>
      <c r="D23067" s="159">
        <v>1</v>
      </c>
    </row>
    <row r="23068" spans="3:4" x14ac:dyDescent="0.25">
      <c r="C23068" s="159" t="s">
        <v>39578</v>
      </c>
      <c r="D23068" s="159">
        <v>1</v>
      </c>
    </row>
    <row r="23069" spans="3:4" x14ac:dyDescent="0.25">
      <c r="C23069" s="159" t="s">
        <v>39579</v>
      </c>
      <c r="D23069" s="159">
        <v>1</v>
      </c>
    </row>
    <row r="23070" spans="3:4" x14ac:dyDescent="0.25">
      <c r="C23070" s="159" t="s">
        <v>39580</v>
      </c>
      <c r="D23070" s="159">
        <v>1</v>
      </c>
    </row>
    <row r="23071" spans="3:4" x14ac:dyDescent="0.25">
      <c r="C23071" s="159" t="s">
        <v>39581</v>
      </c>
      <c r="D23071" s="159">
        <v>1</v>
      </c>
    </row>
    <row r="23072" spans="3:4" x14ac:dyDescent="0.25">
      <c r="C23072" s="159" t="s">
        <v>39582</v>
      </c>
      <c r="D23072" s="159">
        <v>1</v>
      </c>
    </row>
    <row r="23073" spans="3:4" x14ac:dyDescent="0.25">
      <c r="C23073" s="159" t="s">
        <v>39583</v>
      </c>
      <c r="D23073" s="159">
        <v>1</v>
      </c>
    </row>
    <row r="23074" spans="3:4" x14ac:dyDescent="0.25">
      <c r="C23074" s="159" t="s">
        <v>39584</v>
      </c>
      <c r="D23074" s="159">
        <v>1</v>
      </c>
    </row>
    <row r="23075" spans="3:4" x14ac:dyDescent="0.25">
      <c r="C23075" s="159" t="s">
        <v>39779</v>
      </c>
      <c r="D23075" s="159">
        <v>1</v>
      </c>
    </row>
    <row r="23076" spans="3:4" x14ac:dyDescent="0.25">
      <c r="C23076" s="159" t="s">
        <v>39780</v>
      </c>
      <c r="D23076" s="159">
        <v>1</v>
      </c>
    </row>
    <row r="23077" spans="3:4" x14ac:dyDescent="0.25">
      <c r="C23077" s="159" t="s">
        <v>39669</v>
      </c>
      <c r="D23077" s="159">
        <v>1</v>
      </c>
    </row>
    <row r="23078" spans="3:4" x14ac:dyDescent="0.25">
      <c r="C23078" s="159" t="s">
        <v>39670</v>
      </c>
      <c r="D23078" s="159">
        <v>1</v>
      </c>
    </row>
    <row r="23079" spans="3:4" x14ac:dyDescent="0.25">
      <c r="C23079" s="159" t="s">
        <v>39671</v>
      </c>
      <c r="D23079" s="159">
        <v>1</v>
      </c>
    </row>
    <row r="23080" spans="3:4" x14ac:dyDescent="0.25">
      <c r="C23080" s="159" t="s">
        <v>39672</v>
      </c>
      <c r="D23080" s="159">
        <v>1</v>
      </c>
    </row>
    <row r="23081" spans="3:4" x14ac:dyDescent="0.25">
      <c r="C23081" s="159" t="s">
        <v>39673</v>
      </c>
      <c r="D23081" s="159">
        <v>1</v>
      </c>
    </row>
    <row r="23082" spans="3:4" x14ac:dyDescent="0.25">
      <c r="C23082" s="159" t="s">
        <v>39674</v>
      </c>
      <c r="D23082" s="159">
        <v>1</v>
      </c>
    </row>
    <row r="23083" spans="3:4" x14ac:dyDescent="0.25">
      <c r="C23083" s="159" t="s">
        <v>39675</v>
      </c>
      <c r="D23083" s="159">
        <v>1</v>
      </c>
    </row>
    <row r="23084" spans="3:4" x14ac:dyDescent="0.25">
      <c r="C23084" s="159" t="s">
        <v>39676</v>
      </c>
      <c r="D23084" s="159">
        <v>1</v>
      </c>
    </row>
    <row r="23085" spans="3:4" x14ac:dyDescent="0.25">
      <c r="C23085" s="159" t="s">
        <v>39677</v>
      </c>
      <c r="D23085" s="159">
        <v>1</v>
      </c>
    </row>
    <row r="23086" spans="3:4" x14ac:dyDescent="0.25">
      <c r="C23086" s="159" t="s">
        <v>39678</v>
      </c>
      <c r="D23086" s="159">
        <v>1</v>
      </c>
    </row>
    <row r="23087" spans="3:4" x14ac:dyDescent="0.25">
      <c r="C23087" s="159" t="s">
        <v>39679</v>
      </c>
      <c r="D23087" s="159">
        <v>1</v>
      </c>
    </row>
    <row r="23088" spans="3:4" x14ac:dyDescent="0.25">
      <c r="C23088" s="159" t="s">
        <v>39680</v>
      </c>
      <c r="D23088" s="159">
        <v>1</v>
      </c>
    </row>
    <row r="23089" spans="3:4" x14ac:dyDescent="0.25">
      <c r="C23089" s="159" t="s">
        <v>39681</v>
      </c>
      <c r="D23089" s="159">
        <v>1</v>
      </c>
    </row>
    <row r="23090" spans="3:4" x14ac:dyDescent="0.25">
      <c r="C23090" s="159" t="s">
        <v>39682</v>
      </c>
      <c r="D23090" s="159">
        <v>1</v>
      </c>
    </row>
    <row r="23091" spans="3:4" x14ac:dyDescent="0.25">
      <c r="C23091" s="159" t="s">
        <v>39729</v>
      </c>
      <c r="D23091" s="159">
        <v>1</v>
      </c>
    </row>
    <row r="23092" spans="3:4" x14ac:dyDescent="0.25">
      <c r="C23092" s="159" t="s">
        <v>39730</v>
      </c>
      <c r="D23092" s="159">
        <v>1</v>
      </c>
    </row>
    <row r="23093" spans="3:4" x14ac:dyDescent="0.25">
      <c r="C23093" s="159" t="s">
        <v>39731</v>
      </c>
      <c r="D23093" s="159">
        <v>1</v>
      </c>
    </row>
    <row r="23094" spans="3:4" x14ac:dyDescent="0.25">
      <c r="C23094" s="159" t="s">
        <v>39732</v>
      </c>
      <c r="D23094" s="159">
        <v>1</v>
      </c>
    </row>
    <row r="23095" spans="3:4" x14ac:dyDescent="0.25">
      <c r="C23095" s="159" t="s">
        <v>39733</v>
      </c>
      <c r="D23095" s="159">
        <v>1</v>
      </c>
    </row>
    <row r="23096" spans="3:4" x14ac:dyDescent="0.25">
      <c r="C23096" s="159" t="s">
        <v>39734</v>
      </c>
      <c r="D23096" s="159">
        <v>1</v>
      </c>
    </row>
    <row r="23097" spans="3:4" x14ac:dyDescent="0.25">
      <c r="C23097" s="159" t="s">
        <v>39735</v>
      </c>
      <c r="D23097" s="159">
        <v>1</v>
      </c>
    </row>
    <row r="23098" spans="3:4" x14ac:dyDescent="0.25">
      <c r="C23098" s="159" t="s">
        <v>39736</v>
      </c>
      <c r="D23098" s="159">
        <v>1</v>
      </c>
    </row>
    <row r="23099" spans="3:4" x14ac:dyDescent="0.25">
      <c r="C23099" s="159" t="s">
        <v>39737</v>
      </c>
      <c r="D23099" s="159">
        <v>1</v>
      </c>
    </row>
    <row r="23100" spans="3:4" x14ac:dyDescent="0.25">
      <c r="C23100" s="159" t="s">
        <v>39738</v>
      </c>
      <c r="D23100" s="159">
        <v>1</v>
      </c>
    </row>
    <row r="23101" spans="3:4" x14ac:dyDescent="0.25">
      <c r="C23101" s="159" t="s">
        <v>39739</v>
      </c>
      <c r="D23101" s="159">
        <v>1</v>
      </c>
    </row>
    <row r="23102" spans="3:4" x14ac:dyDescent="0.25">
      <c r="C23102" s="159" t="s">
        <v>39740</v>
      </c>
      <c r="D23102" s="159">
        <v>1</v>
      </c>
    </row>
    <row r="23103" spans="3:4" x14ac:dyDescent="0.25">
      <c r="C23103" s="159" t="s">
        <v>39781</v>
      </c>
      <c r="D23103" s="159">
        <v>1</v>
      </c>
    </row>
    <row r="23104" spans="3:4" x14ac:dyDescent="0.25">
      <c r="C23104" s="159" t="s">
        <v>39782</v>
      </c>
      <c r="D23104" s="159">
        <v>1</v>
      </c>
    </row>
    <row r="23105" spans="3:4" x14ac:dyDescent="0.25">
      <c r="C23105" s="159" t="s">
        <v>39783</v>
      </c>
      <c r="D23105" s="159">
        <v>1</v>
      </c>
    </row>
    <row r="23106" spans="3:4" x14ac:dyDescent="0.25">
      <c r="C23106" s="159" t="s">
        <v>39784</v>
      </c>
      <c r="D23106" s="159">
        <v>1</v>
      </c>
    </row>
    <row r="23107" spans="3:4" x14ac:dyDescent="0.25">
      <c r="C23107" s="159" t="s">
        <v>39785</v>
      </c>
      <c r="D23107" s="159">
        <v>1</v>
      </c>
    </row>
    <row r="23108" spans="3:4" x14ac:dyDescent="0.25">
      <c r="C23108" s="159" t="s">
        <v>39791</v>
      </c>
      <c r="D23108" s="159">
        <v>1</v>
      </c>
    </row>
    <row r="23109" spans="3:4" x14ac:dyDescent="0.25">
      <c r="C23109" s="159" t="s">
        <v>39792</v>
      </c>
      <c r="D23109" s="159">
        <v>1</v>
      </c>
    </row>
    <row r="23110" spans="3:4" x14ac:dyDescent="0.25">
      <c r="C23110" s="159" t="s">
        <v>39793</v>
      </c>
      <c r="D23110" s="159">
        <v>1</v>
      </c>
    </row>
    <row r="23111" spans="3:4" x14ac:dyDescent="0.25">
      <c r="C23111" s="159" t="s">
        <v>39794</v>
      </c>
      <c r="D23111" s="159">
        <v>1</v>
      </c>
    </row>
    <row r="23112" spans="3:4" x14ac:dyDescent="0.25">
      <c r="C23112" s="159" t="s">
        <v>39795</v>
      </c>
      <c r="D23112" s="159">
        <v>1</v>
      </c>
    </row>
    <row r="23113" spans="3:4" x14ac:dyDescent="0.25">
      <c r="C23113" s="159" t="s">
        <v>39796</v>
      </c>
      <c r="D23113" s="159">
        <v>1</v>
      </c>
    </row>
    <row r="23114" spans="3:4" x14ac:dyDescent="0.25">
      <c r="C23114" s="159" t="s">
        <v>39797</v>
      </c>
      <c r="D23114" s="159">
        <v>1</v>
      </c>
    </row>
    <row r="23115" spans="3:4" x14ac:dyDescent="0.25">
      <c r="C23115" s="159" t="s">
        <v>39798</v>
      </c>
      <c r="D23115" s="159">
        <v>1</v>
      </c>
    </row>
    <row r="23116" spans="3:4" x14ac:dyDescent="0.25">
      <c r="C23116" s="159" t="s">
        <v>39799</v>
      </c>
      <c r="D23116" s="159">
        <v>1</v>
      </c>
    </row>
    <row r="23117" spans="3:4" x14ac:dyDescent="0.25">
      <c r="C23117" s="159" t="s">
        <v>39800</v>
      </c>
      <c r="D23117" s="159">
        <v>1</v>
      </c>
    </row>
    <row r="23118" spans="3:4" x14ac:dyDescent="0.25">
      <c r="C23118" s="159" t="s">
        <v>39801</v>
      </c>
      <c r="D23118" s="159">
        <v>1</v>
      </c>
    </row>
    <row r="23119" spans="3:4" x14ac:dyDescent="0.25">
      <c r="C23119" s="159" t="s">
        <v>39802</v>
      </c>
      <c r="D23119" s="159">
        <v>1</v>
      </c>
    </row>
    <row r="23120" spans="3:4" x14ac:dyDescent="0.25">
      <c r="C23120" s="159" t="s">
        <v>39803</v>
      </c>
      <c r="D23120" s="159">
        <v>1</v>
      </c>
    </row>
    <row r="23121" spans="3:4" x14ac:dyDescent="0.25">
      <c r="C23121" s="159" t="s">
        <v>39804</v>
      </c>
      <c r="D23121" s="159">
        <v>1</v>
      </c>
    </row>
    <row r="23122" spans="3:4" x14ac:dyDescent="0.25">
      <c r="C23122" s="159" t="s">
        <v>39805</v>
      </c>
      <c r="D23122" s="159">
        <v>1</v>
      </c>
    </row>
    <row r="23123" spans="3:4" x14ac:dyDescent="0.25">
      <c r="C23123" s="159" t="s">
        <v>39806</v>
      </c>
      <c r="D23123" s="159">
        <v>1</v>
      </c>
    </row>
    <row r="23124" spans="3:4" x14ac:dyDescent="0.25">
      <c r="C23124" s="159" t="s">
        <v>39807</v>
      </c>
      <c r="D23124" s="159">
        <v>1</v>
      </c>
    </row>
    <row r="23125" spans="3:4" x14ac:dyDescent="0.25">
      <c r="C23125" s="159" t="s">
        <v>39808</v>
      </c>
      <c r="D23125" s="159">
        <v>1</v>
      </c>
    </row>
    <row r="23126" spans="3:4" x14ac:dyDescent="0.25">
      <c r="C23126" s="159" t="s">
        <v>39758</v>
      </c>
      <c r="D23126" s="159">
        <v>1</v>
      </c>
    </row>
    <row r="23127" spans="3:4" x14ac:dyDescent="0.25">
      <c r="C23127" s="159" t="s">
        <v>39759</v>
      </c>
      <c r="D23127" s="159">
        <v>1</v>
      </c>
    </row>
    <row r="23128" spans="3:4" x14ac:dyDescent="0.25">
      <c r="C23128" s="159" t="s">
        <v>39760</v>
      </c>
      <c r="D23128" s="159">
        <v>1</v>
      </c>
    </row>
    <row r="23129" spans="3:4" x14ac:dyDescent="0.25">
      <c r="C23129" s="159" t="s">
        <v>39761</v>
      </c>
      <c r="D23129" s="159">
        <v>1</v>
      </c>
    </row>
    <row r="23130" spans="3:4" x14ac:dyDescent="0.25">
      <c r="C23130" s="159" t="s">
        <v>39762</v>
      </c>
      <c r="D23130" s="159">
        <v>1</v>
      </c>
    </row>
    <row r="23131" spans="3:4" x14ac:dyDescent="0.25">
      <c r="C23131" s="159" t="s">
        <v>39809</v>
      </c>
      <c r="D23131" s="159">
        <v>1</v>
      </c>
    </row>
    <row r="23132" spans="3:4" x14ac:dyDescent="0.25">
      <c r="C23132" s="159" t="s">
        <v>39810</v>
      </c>
      <c r="D23132" s="159">
        <v>1</v>
      </c>
    </row>
    <row r="23133" spans="3:4" x14ac:dyDescent="0.25">
      <c r="C23133" s="159" t="s">
        <v>39811</v>
      </c>
      <c r="D23133" s="159">
        <v>1</v>
      </c>
    </row>
    <row r="23134" spans="3:4" x14ac:dyDescent="0.25">
      <c r="C23134" s="159" t="s">
        <v>39812</v>
      </c>
      <c r="D23134" s="159">
        <v>1</v>
      </c>
    </row>
    <row r="23135" spans="3:4" x14ac:dyDescent="0.25">
      <c r="C23135" s="159" t="s">
        <v>39813</v>
      </c>
      <c r="D23135" s="159">
        <v>1</v>
      </c>
    </row>
    <row r="23136" spans="3:4" x14ac:dyDescent="0.25">
      <c r="C23136" s="159" t="s">
        <v>39814</v>
      </c>
      <c r="D23136" s="159">
        <v>1</v>
      </c>
    </row>
    <row r="23137" spans="3:4" x14ac:dyDescent="0.25">
      <c r="C23137" s="159" t="s">
        <v>39815</v>
      </c>
      <c r="D23137" s="159">
        <v>1</v>
      </c>
    </row>
    <row r="23138" spans="3:4" x14ac:dyDescent="0.25">
      <c r="C23138" s="159" t="s">
        <v>39816</v>
      </c>
      <c r="D23138" s="159">
        <v>1</v>
      </c>
    </row>
    <row r="23139" spans="3:4" x14ac:dyDescent="0.25">
      <c r="C23139" s="159" t="s">
        <v>39921</v>
      </c>
      <c r="D23139" s="159">
        <v>1</v>
      </c>
    </row>
    <row r="23140" spans="3:4" x14ac:dyDescent="0.25">
      <c r="C23140" s="159" t="s">
        <v>39922</v>
      </c>
      <c r="D23140" s="159">
        <v>1</v>
      </c>
    </row>
    <row r="23141" spans="3:4" x14ac:dyDescent="0.25">
      <c r="C23141" s="159" t="s">
        <v>39923</v>
      </c>
      <c r="D23141" s="159">
        <v>1</v>
      </c>
    </row>
    <row r="23142" spans="3:4" x14ac:dyDescent="0.25">
      <c r="C23142" s="159" t="s">
        <v>39924</v>
      </c>
      <c r="D23142" s="159">
        <v>1</v>
      </c>
    </row>
    <row r="23143" spans="3:4" x14ac:dyDescent="0.25">
      <c r="C23143" s="159" t="s">
        <v>39925</v>
      </c>
      <c r="D23143" s="159">
        <v>1</v>
      </c>
    </row>
    <row r="23144" spans="3:4" x14ac:dyDescent="0.25">
      <c r="C23144" s="159" t="s">
        <v>39926</v>
      </c>
      <c r="D23144" s="159">
        <v>1</v>
      </c>
    </row>
    <row r="23145" spans="3:4" x14ac:dyDescent="0.25">
      <c r="C23145" s="159" t="s">
        <v>39927</v>
      </c>
      <c r="D23145" s="159">
        <v>1</v>
      </c>
    </row>
    <row r="23146" spans="3:4" x14ac:dyDescent="0.25">
      <c r="C23146" s="159" t="s">
        <v>39928</v>
      </c>
      <c r="D23146" s="159">
        <v>1</v>
      </c>
    </row>
    <row r="23147" spans="3:4" x14ac:dyDescent="0.25">
      <c r="C23147" s="159" t="s">
        <v>39929</v>
      </c>
      <c r="D23147" s="159">
        <v>1</v>
      </c>
    </row>
    <row r="23148" spans="3:4" x14ac:dyDescent="0.25">
      <c r="C23148" s="159" t="s">
        <v>39930</v>
      </c>
      <c r="D23148" s="159">
        <v>1</v>
      </c>
    </row>
    <row r="23149" spans="3:4" x14ac:dyDescent="0.25">
      <c r="C23149" s="159" t="s">
        <v>39931</v>
      </c>
      <c r="D23149" s="159">
        <v>1</v>
      </c>
    </row>
    <row r="23150" spans="3:4" x14ac:dyDescent="0.25">
      <c r="C23150" s="159" t="s">
        <v>39932</v>
      </c>
      <c r="D23150" s="159">
        <v>1</v>
      </c>
    </row>
    <row r="23151" spans="3:4" x14ac:dyDescent="0.25">
      <c r="C23151" s="159" t="s">
        <v>39933</v>
      </c>
      <c r="D23151" s="159">
        <v>1</v>
      </c>
    </row>
    <row r="23152" spans="3:4" x14ac:dyDescent="0.25">
      <c r="C23152" s="159" t="s">
        <v>39934</v>
      </c>
      <c r="D23152" s="159">
        <v>1</v>
      </c>
    </row>
    <row r="23153" spans="3:4" x14ac:dyDescent="0.25">
      <c r="C23153" s="159" t="s">
        <v>39935</v>
      </c>
      <c r="D23153" s="159">
        <v>1</v>
      </c>
    </row>
    <row r="23154" spans="3:4" x14ac:dyDescent="0.25">
      <c r="C23154" s="159" t="s">
        <v>39936</v>
      </c>
      <c r="D23154" s="159">
        <v>1</v>
      </c>
    </row>
    <row r="23155" spans="3:4" x14ac:dyDescent="0.25">
      <c r="C23155" s="159" t="s">
        <v>39937</v>
      </c>
      <c r="D23155" s="159">
        <v>1</v>
      </c>
    </row>
    <row r="23156" spans="3:4" x14ac:dyDescent="0.25">
      <c r="C23156" s="159" t="s">
        <v>39938</v>
      </c>
      <c r="D23156" s="159">
        <v>1</v>
      </c>
    </row>
    <row r="23157" spans="3:4" x14ac:dyDescent="0.25">
      <c r="C23157" s="159" t="s">
        <v>39939</v>
      </c>
      <c r="D23157" s="159">
        <v>1</v>
      </c>
    </row>
    <row r="23158" spans="3:4" x14ac:dyDescent="0.25">
      <c r="C23158" s="159" t="s">
        <v>39940</v>
      </c>
      <c r="D23158" s="159">
        <v>1</v>
      </c>
    </row>
    <row r="23159" spans="3:4" x14ac:dyDescent="0.25">
      <c r="C23159" s="159" t="s">
        <v>39941</v>
      </c>
      <c r="D23159" s="159">
        <v>1</v>
      </c>
    </row>
    <row r="23160" spans="3:4" x14ac:dyDescent="0.25">
      <c r="C23160" s="159" t="s">
        <v>39942</v>
      </c>
      <c r="D23160" s="159">
        <v>1</v>
      </c>
    </row>
    <row r="23161" spans="3:4" x14ac:dyDescent="0.25">
      <c r="C23161" s="159" t="s">
        <v>39943</v>
      </c>
      <c r="D23161" s="159">
        <v>1</v>
      </c>
    </row>
    <row r="23162" spans="3:4" x14ac:dyDescent="0.25">
      <c r="C23162" s="159" t="s">
        <v>39944</v>
      </c>
      <c r="D23162" s="159">
        <v>1</v>
      </c>
    </row>
    <row r="23163" spans="3:4" x14ac:dyDescent="0.25">
      <c r="C23163" s="159" t="s">
        <v>39945</v>
      </c>
      <c r="D23163" s="159">
        <v>1</v>
      </c>
    </row>
    <row r="23164" spans="3:4" x14ac:dyDescent="0.25">
      <c r="C23164" s="159" t="s">
        <v>39946</v>
      </c>
      <c r="D23164" s="159">
        <v>1</v>
      </c>
    </row>
    <row r="23165" spans="3:4" x14ac:dyDescent="0.25">
      <c r="C23165" s="159" t="s">
        <v>39947</v>
      </c>
      <c r="D23165" s="159">
        <v>1</v>
      </c>
    </row>
    <row r="23166" spans="3:4" x14ac:dyDescent="0.25">
      <c r="C23166" s="159" t="s">
        <v>39948</v>
      </c>
      <c r="D23166" s="159">
        <v>1</v>
      </c>
    </row>
    <row r="23167" spans="3:4" x14ac:dyDescent="0.25">
      <c r="C23167" s="159" t="s">
        <v>39949</v>
      </c>
      <c r="D23167" s="159">
        <v>1</v>
      </c>
    </row>
    <row r="23168" spans="3:4" x14ac:dyDescent="0.25">
      <c r="C23168" s="159" t="s">
        <v>39950</v>
      </c>
      <c r="D23168" s="159">
        <v>1</v>
      </c>
    </row>
    <row r="23169" spans="3:4" x14ac:dyDescent="0.25">
      <c r="C23169" s="159" t="s">
        <v>39951</v>
      </c>
      <c r="D23169" s="159">
        <v>1</v>
      </c>
    </row>
    <row r="23170" spans="3:4" x14ac:dyDescent="0.25">
      <c r="C23170" s="159" t="s">
        <v>39952</v>
      </c>
      <c r="D23170" s="159">
        <v>1</v>
      </c>
    </row>
    <row r="23171" spans="3:4" x14ac:dyDescent="0.25">
      <c r="C23171" s="159" t="s">
        <v>39953</v>
      </c>
      <c r="D23171" s="159">
        <v>1</v>
      </c>
    </row>
    <row r="23172" spans="3:4" x14ac:dyDescent="0.25">
      <c r="C23172" s="159" t="s">
        <v>39954</v>
      </c>
      <c r="D23172" s="159">
        <v>1</v>
      </c>
    </row>
    <row r="23173" spans="3:4" x14ac:dyDescent="0.25">
      <c r="C23173" s="159" t="s">
        <v>39955</v>
      </c>
      <c r="D23173" s="159">
        <v>1</v>
      </c>
    </row>
    <row r="23174" spans="3:4" x14ac:dyDescent="0.25">
      <c r="C23174" s="159" t="s">
        <v>39956</v>
      </c>
      <c r="D23174" s="159">
        <v>1</v>
      </c>
    </row>
    <row r="23175" spans="3:4" x14ac:dyDescent="0.25">
      <c r="C23175" s="159" t="s">
        <v>39957</v>
      </c>
      <c r="D23175" s="159">
        <v>1</v>
      </c>
    </row>
    <row r="23176" spans="3:4" x14ac:dyDescent="0.25">
      <c r="C23176" s="159" t="s">
        <v>39958</v>
      </c>
      <c r="D23176" s="159">
        <v>1</v>
      </c>
    </row>
    <row r="23177" spans="3:4" x14ac:dyDescent="0.25">
      <c r="C23177" s="159" t="s">
        <v>39959</v>
      </c>
      <c r="D23177" s="159">
        <v>1</v>
      </c>
    </row>
    <row r="23178" spans="3:4" x14ac:dyDescent="0.25">
      <c r="C23178" s="159" t="s">
        <v>39960</v>
      </c>
      <c r="D23178" s="159">
        <v>1</v>
      </c>
    </row>
    <row r="23179" spans="3:4" x14ac:dyDescent="0.25">
      <c r="C23179" s="159" t="s">
        <v>39961</v>
      </c>
      <c r="D23179" s="159">
        <v>1</v>
      </c>
    </row>
    <row r="23180" spans="3:4" x14ac:dyDescent="0.25">
      <c r="C23180" s="159" t="s">
        <v>39962</v>
      </c>
      <c r="D23180" s="159">
        <v>1</v>
      </c>
    </row>
    <row r="23181" spans="3:4" x14ac:dyDescent="0.25">
      <c r="C23181" s="159" t="s">
        <v>39963</v>
      </c>
      <c r="D23181" s="159">
        <v>1</v>
      </c>
    </row>
    <row r="23182" spans="3:4" x14ac:dyDescent="0.25">
      <c r="C23182" s="159" t="s">
        <v>39964</v>
      </c>
      <c r="D23182" s="159">
        <v>1</v>
      </c>
    </row>
    <row r="23183" spans="3:4" x14ac:dyDescent="0.25">
      <c r="C23183" s="159" t="s">
        <v>39965</v>
      </c>
      <c r="D23183" s="159">
        <v>1</v>
      </c>
    </row>
    <row r="23184" spans="3:4" x14ac:dyDescent="0.25">
      <c r="C23184" s="159" t="s">
        <v>39836</v>
      </c>
      <c r="D23184" s="159">
        <v>1</v>
      </c>
    </row>
    <row r="23185" spans="3:4" x14ac:dyDescent="0.25">
      <c r="C23185" s="159" t="s">
        <v>39837</v>
      </c>
      <c r="D23185" s="159">
        <v>1</v>
      </c>
    </row>
    <row r="23186" spans="3:4" x14ac:dyDescent="0.25">
      <c r="C23186" s="159" t="s">
        <v>39838</v>
      </c>
      <c r="D23186" s="159">
        <v>1</v>
      </c>
    </row>
    <row r="23187" spans="3:4" x14ac:dyDescent="0.25">
      <c r="C23187" s="159" t="s">
        <v>39839</v>
      </c>
      <c r="D23187" s="159">
        <v>1</v>
      </c>
    </row>
    <row r="23188" spans="3:4" x14ac:dyDescent="0.25">
      <c r="C23188" s="159" t="s">
        <v>39840</v>
      </c>
      <c r="D23188" s="159">
        <v>1</v>
      </c>
    </row>
    <row r="23189" spans="3:4" x14ac:dyDescent="0.25">
      <c r="C23189" s="159" t="s">
        <v>39841</v>
      </c>
      <c r="D23189" s="159">
        <v>1</v>
      </c>
    </row>
    <row r="23190" spans="3:4" x14ac:dyDescent="0.25">
      <c r="C23190" s="159" t="s">
        <v>39842</v>
      </c>
      <c r="D23190" s="159">
        <v>1</v>
      </c>
    </row>
    <row r="23191" spans="3:4" x14ac:dyDescent="0.25">
      <c r="C23191" s="159" t="s">
        <v>39843</v>
      </c>
      <c r="D23191" s="159">
        <v>1</v>
      </c>
    </row>
    <row r="23192" spans="3:4" x14ac:dyDescent="0.25">
      <c r="C23192" s="159" t="s">
        <v>39844</v>
      </c>
      <c r="D23192" s="159">
        <v>1</v>
      </c>
    </row>
    <row r="23193" spans="3:4" x14ac:dyDescent="0.25">
      <c r="C23193" s="159" t="s">
        <v>39845</v>
      </c>
      <c r="D23193" s="159">
        <v>1</v>
      </c>
    </row>
    <row r="23194" spans="3:4" x14ac:dyDescent="0.25">
      <c r="C23194" s="159" t="s">
        <v>39846</v>
      </c>
      <c r="D23194" s="159">
        <v>1</v>
      </c>
    </row>
    <row r="23195" spans="3:4" x14ac:dyDescent="0.25">
      <c r="C23195" s="159" t="s">
        <v>39847</v>
      </c>
      <c r="D23195" s="159">
        <v>1</v>
      </c>
    </row>
    <row r="23196" spans="3:4" x14ac:dyDescent="0.25">
      <c r="C23196" s="159" t="s">
        <v>39848</v>
      </c>
      <c r="D23196" s="159">
        <v>1</v>
      </c>
    </row>
    <row r="23197" spans="3:4" x14ac:dyDescent="0.25">
      <c r="C23197" s="159" t="s">
        <v>39849</v>
      </c>
      <c r="D23197" s="159">
        <v>1</v>
      </c>
    </row>
    <row r="23198" spans="3:4" x14ac:dyDescent="0.25">
      <c r="C23198" s="159" t="s">
        <v>39850</v>
      </c>
      <c r="D23198" s="159">
        <v>1</v>
      </c>
    </row>
    <row r="23199" spans="3:4" x14ac:dyDescent="0.25">
      <c r="C23199" s="159" t="s">
        <v>39851</v>
      </c>
      <c r="D23199" s="159">
        <v>1</v>
      </c>
    </row>
    <row r="23200" spans="3:4" x14ac:dyDescent="0.25">
      <c r="C23200" s="159" t="s">
        <v>39852</v>
      </c>
      <c r="D23200" s="159">
        <v>1</v>
      </c>
    </row>
    <row r="23201" spans="3:4" x14ac:dyDescent="0.25">
      <c r="C23201" s="159" t="s">
        <v>39853</v>
      </c>
      <c r="D23201" s="159">
        <v>1</v>
      </c>
    </row>
    <row r="23202" spans="3:4" x14ac:dyDescent="0.25">
      <c r="C23202" s="159" t="s">
        <v>39854</v>
      </c>
      <c r="D23202" s="159">
        <v>1</v>
      </c>
    </row>
    <row r="23203" spans="3:4" x14ac:dyDescent="0.25">
      <c r="C23203" s="159" t="s">
        <v>39855</v>
      </c>
      <c r="D23203" s="159">
        <v>1</v>
      </c>
    </row>
    <row r="23204" spans="3:4" x14ac:dyDescent="0.25">
      <c r="C23204" s="159" t="s">
        <v>39856</v>
      </c>
      <c r="D23204" s="159">
        <v>1</v>
      </c>
    </row>
    <row r="23205" spans="3:4" x14ac:dyDescent="0.25">
      <c r="C23205" s="159" t="s">
        <v>39857</v>
      </c>
      <c r="D23205" s="159">
        <v>1</v>
      </c>
    </row>
    <row r="23206" spans="3:4" x14ac:dyDescent="0.25">
      <c r="C23206" s="159" t="s">
        <v>39858</v>
      </c>
      <c r="D23206" s="159">
        <v>1</v>
      </c>
    </row>
    <row r="23207" spans="3:4" x14ac:dyDescent="0.25">
      <c r="C23207" s="159" t="s">
        <v>39859</v>
      </c>
      <c r="D23207" s="159">
        <v>1</v>
      </c>
    </row>
    <row r="23208" spans="3:4" x14ac:dyDescent="0.25">
      <c r="C23208" s="159" t="s">
        <v>39860</v>
      </c>
      <c r="D23208" s="159">
        <v>1</v>
      </c>
    </row>
    <row r="23209" spans="3:4" x14ac:dyDescent="0.25">
      <c r="C23209" s="159" t="s">
        <v>39861</v>
      </c>
      <c r="D23209" s="159">
        <v>1</v>
      </c>
    </row>
    <row r="23210" spans="3:4" x14ac:dyDescent="0.25">
      <c r="C23210" s="159" t="s">
        <v>39862</v>
      </c>
      <c r="D23210" s="159">
        <v>1</v>
      </c>
    </row>
    <row r="23211" spans="3:4" x14ac:dyDescent="0.25">
      <c r="C23211" s="159" t="s">
        <v>39863</v>
      </c>
      <c r="D23211" s="159">
        <v>1</v>
      </c>
    </row>
    <row r="23212" spans="3:4" x14ac:dyDescent="0.25">
      <c r="C23212" s="159" t="s">
        <v>39864</v>
      </c>
      <c r="D23212" s="159">
        <v>1</v>
      </c>
    </row>
    <row r="23213" spans="3:4" x14ac:dyDescent="0.25">
      <c r="C23213" s="159" t="s">
        <v>39865</v>
      </c>
      <c r="D23213" s="159">
        <v>1</v>
      </c>
    </row>
    <row r="23214" spans="3:4" x14ac:dyDescent="0.25">
      <c r="C23214" s="159" t="s">
        <v>39866</v>
      </c>
      <c r="D23214" s="159">
        <v>1</v>
      </c>
    </row>
    <row r="23215" spans="3:4" x14ac:dyDescent="0.25">
      <c r="C23215" s="159" t="s">
        <v>39867</v>
      </c>
      <c r="D23215" s="159">
        <v>1</v>
      </c>
    </row>
    <row r="23216" spans="3:4" x14ac:dyDescent="0.25">
      <c r="C23216" s="159" t="s">
        <v>39868</v>
      </c>
      <c r="D23216" s="159">
        <v>1</v>
      </c>
    </row>
    <row r="23217" spans="3:4" x14ac:dyDescent="0.25">
      <c r="C23217" s="159" t="s">
        <v>39869</v>
      </c>
      <c r="D23217" s="159">
        <v>1</v>
      </c>
    </row>
    <row r="23218" spans="3:4" x14ac:dyDescent="0.25">
      <c r="C23218" s="159" t="s">
        <v>39870</v>
      </c>
      <c r="D23218" s="159">
        <v>1</v>
      </c>
    </row>
    <row r="23219" spans="3:4" x14ac:dyDescent="0.25">
      <c r="C23219" s="159" t="s">
        <v>39871</v>
      </c>
      <c r="D23219" s="159">
        <v>1</v>
      </c>
    </row>
    <row r="23220" spans="3:4" x14ac:dyDescent="0.25">
      <c r="C23220" s="159" t="s">
        <v>39872</v>
      </c>
      <c r="D23220" s="159">
        <v>1</v>
      </c>
    </row>
    <row r="23221" spans="3:4" x14ac:dyDescent="0.25">
      <c r="C23221" s="159" t="s">
        <v>39873</v>
      </c>
      <c r="D23221" s="159">
        <v>1</v>
      </c>
    </row>
    <row r="23222" spans="3:4" x14ac:dyDescent="0.25">
      <c r="C23222" s="159" t="s">
        <v>39874</v>
      </c>
      <c r="D23222" s="159">
        <v>1</v>
      </c>
    </row>
    <row r="23223" spans="3:4" x14ac:dyDescent="0.25">
      <c r="C23223" s="159" t="s">
        <v>39875</v>
      </c>
      <c r="D23223" s="159">
        <v>1</v>
      </c>
    </row>
    <row r="23224" spans="3:4" x14ac:dyDescent="0.25">
      <c r="C23224" s="159" t="s">
        <v>39876</v>
      </c>
      <c r="D23224" s="159">
        <v>1</v>
      </c>
    </row>
    <row r="23225" spans="3:4" x14ac:dyDescent="0.25">
      <c r="C23225" s="159" t="s">
        <v>39877</v>
      </c>
      <c r="D23225" s="159">
        <v>1</v>
      </c>
    </row>
    <row r="23226" spans="3:4" x14ac:dyDescent="0.25">
      <c r="C23226" s="159" t="s">
        <v>39878</v>
      </c>
      <c r="D23226" s="159">
        <v>1</v>
      </c>
    </row>
    <row r="23227" spans="3:4" x14ac:dyDescent="0.25">
      <c r="C23227" s="159" t="s">
        <v>39879</v>
      </c>
      <c r="D23227" s="159">
        <v>1</v>
      </c>
    </row>
    <row r="23228" spans="3:4" x14ac:dyDescent="0.25">
      <c r="C23228" s="159" t="s">
        <v>39880</v>
      </c>
      <c r="D23228" s="159">
        <v>1</v>
      </c>
    </row>
    <row r="23229" spans="3:4" x14ac:dyDescent="0.25">
      <c r="C23229" s="159" t="s">
        <v>39881</v>
      </c>
      <c r="D23229" s="159">
        <v>1</v>
      </c>
    </row>
    <row r="23230" spans="3:4" x14ac:dyDescent="0.25">
      <c r="C23230" s="159" t="s">
        <v>39882</v>
      </c>
      <c r="D23230" s="159">
        <v>1</v>
      </c>
    </row>
    <row r="23231" spans="3:4" x14ac:dyDescent="0.25">
      <c r="C23231" s="159" t="s">
        <v>39883</v>
      </c>
      <c r="D23231" s="159">
        <v>1</v>
      </c>
    </row>
    <row r="23232" spans="3:4" x14ac:dyDescent="0.25">
      <c r="C23232" s="159" t="s">
        <v>39884</v>
      </c>
      <c r="D23232" s="159">
        <v>1</v>
      </c>
    </row>
    <row r="23233" spans="3:4" x14ac:dyDescent="0.25">
      <c r="C23233" s="159" t="s">
        <v>39885</v>
      </c>
      <c r="D23233" s="159">
        <v>1</v>
      </c>
    </row>
    <row r="23234" spans="3:4" x14ac:dyDescent="0.25">
      <c r="C23234" s="159" t="s">
        <v>39886</v>
      </c>
      <c r="D23234" s="159">
        <v>1</v>
      </c>
    </row>
    <row r="23235" spans="3:4" x14ac:dyDescent="0.25">
      <c r="C23235" s="159" t="s">
        <v>39887</v>
      </c>
      <c r="D23235" s="159">
        <v>1</v>
      </c>
    </row>
    <row r="23236" spans="3:4" x14ac:dyDescent="0.25">
      <c r="C23236" s="159" t="s">
        <v>39888</v>
      </c>
      <c r="D23236" s="159">
        <v>1</v>
      </c>
    </row>
    <row r="23237" spans="3:4" x14ac:dyDescent="0.25">
      <c r="C23237" s="159" t="s">
        <v>39889</v>
      </c>
      <c r="D23237" s="159">
        <v>1</v>
      </c>
    </row>
    <row r="23238" spans="3:4" x14ac:dyDescent="0.25">
      <c r="C23238" s="159" t="s">
        <v>39890</v>
      </c>
      <c r="D23238" s="159">
        <v>1</v>
      </c>
    </row>
    <row r="23239" spans="3:4" x14ac:dyDescent="0.25">
      <c r="C23239" s="159" t="s">
        <v>39891</v>
      </c>
      <c r="D23239" s="159">
        <v>1</v>
      </c>
    </row>
    <row r="23240" spans="3:4" x14ac:dyDescent="0.25">
      <c r="C23240" s="159" t="s">
        <v>39892</v>
      </c>
      <c r="D23240" s="159">
        <v>1</v>
      </c>
    </row>
    <row r="23241" spans="3:4" x14ac:dyDescent="0.25">
      <c r="C23241" s="159" t="s">
        <v>39893</v>
      </c>
      <c r="D23241" s="159">
        <v>1</v>
      </c>
    </row>
    <row r="23242" spans="3:4" x14ac:dyDescent="0.25">
      <c r="C23242" s="159" t="s">
        <v>39894</v>
      </c>
      <c r="D23242" s="159">
        <v>1</v>
      </c>
    </row>
    <row r="23243" spans="3:4" x14ac:dyDescent="0.25">
      <c r="C23243" s="159" t="s">
        <v>39895</v>
      </c>
      <c r="D23243" s="159">
        <v>1</v>
      </c>
    </row>
    <row r="23244" spans="3:4" x14ac:dyDescent="0.25">
      <c r="C23244" s="159" t="s">
        <v>39896</v>
      </c>
      <c r="D23244" s="159">
        <v>1</v>
      </c>
    </row>
    <row r="23245" spans="3:4" x14ac:dyDescent="0.25">
      <c r="C23245" s="159" t="s">
        <v>39897</v>
      </c>
      <c r="D23245" s="159">
        <v>1</v>
      </c>
    </row>
    <row r="23246" spans="3:4" x14ac:dyDescent="0.25">
      <c r="C23246" s="159" t="s">
        <v>39898</v>
      </c>
      <c r="D23246" s="159">
        <v>1</v>
      </c>
    </row>
    <row r="23247" spans="3:4" x14ac:dyDescent="0.25">
      <c r="C23247" s="159" t="s">
        <v>39899</v>
      </c>
      <c r="D23247" s="159">
        <v>1</v>
      </c>
    </row>
    <row r="23248" spans="3:4" x14ac:dyDescent="0.25">
      <c r="C23248" s="159" t="s">
        <v>39900</v>
      </c>
      <c r="D23248" s="159">
        <v>1</v>
      </c>
    </row>
    <row r="23249" spans="3:4" x14ac:dyDescent="0.25">
      <c r="C23249" s="159" t="s">
        <v>39901</v>
      </c>
      <c r="D23249" s="159">
        <v>1</v>
      </c>
    </row>
    <row r="23250" spans="3:4" x14ac:dyDescent="0.25">
      <c r="C23250" s="159" t="s">
        <v>39902</v>
      </c>
      <c r="D23250" s="159">
        <v>1</v>
      </c>
    </row>
    <row r="23251" spans="3:4" x14ac:dyDescent="0.25">
      <c r="C23251" s="159" t="s">
        <v>39903</v>
      </c>
      <c r="D23251" s="159">
        <v>1</v>
      </c>
    </row>
    <row r="23252" spans="3:4" x14ac:dyDescent="0.25">
      <c r="C23252" s="159" t="s">
        <v>39904</v>
      </c>
      <c r="D23252" s="159">
        <v>1</v>
      </c>
    </row>
    <row r="23253" spans="3:4" x14ac:dyDescent="0.25">
      <c r="C23253" s="159" t="s">
        <v>39905</v>
      </c>
      <c r="D23253" s="159">
        <v>1</v>
      </c>
    </row>
    <row r="23254" spans="3:4" x14ac:dyDescent="0.25">
      <c r="C23254" s="159" t="s">
        <v>39906</v>
      </c>
      <c r="D23254" s="159">
        <v>1</v>
      </c>
    </row>
    <row r="23255" spans="3:4" x14ac:dyDescent="0.25">
      <c r="C23255" s="159" t="s">
        <v>39907</v>
      </c>
      <c r="D23255" s="159">
        <v>1</v>
      </c>
    </row>
    <row r="23256" spans="3:4" x14ac:dyDescent="0.25">
      <c r="C23256" s="159" t="s">
        <v>39908</v>
      </c>
      <c r="D23256" s="159">
        <v>1</v>
      </c>
    </row>
    <row r="23257" spans="3:4" x14ac:dyDescent="0.25">
      <c r="C23257" s="159" t="s">
        <v>39909</v>
      </c>
      <c r="D23257" s="159">
        <v>1</v>
      </c>
    </row>
    <row r="23258" spans="3:4" x14ac:dyDescent="0.25">
      <c r="C23258" s="159" t="s">
        <v>39910</v>
      </c>
      <c r="D23258" s="159">
        <v>1</v>
      </c>
    </row>
    <row r="23259" spans="3:4" x14ac:dyDescent="0.25">
      <c r="C23259" s="159" t="s">
        <v>39911</v>
      </c>
      <c r="D23259" s="159">
        <v>1</v>
      </c>
    </row>
    <row r="23260" spans="3:4" x14ac:dyDescent="0.25">
      <c r="C23260" s="159" t="s">
        <v>39912</v>
      </c>
      <c r="D23260" s="159">
        <v>1</v>
      </c>
    </row>
    <row r="23261" spans="3:4" x14ac:dyDescent="0.25">
      <c r="C23261" s="159" t="s">
        <v>39913</v>
      </c>
      <c r="D23261" s="159">
        <v>1</v>
      </c>
    </row>
    <row r="23262" spans="3:4" x14ac:dyDescent="0.25">
      <c r="C23262" s="159" t="s">
        <v>39914</v>
      </c>
      <c r="D23262" s="159">
        <v>1</v>
      </c>
    </row>
    <row r="23263" spans="3:4" x14ac:dyDescent="0.25">
      <c r="C23263" s="159" t="s">
        <v>39915</v>
      </c>
      <c r="D23263" s="159">
        <v>1</v>
      </c>
    </row>
    <row r="23264" spans="3:4" x14ac:dyDescent="0.25">
      <c r="C23264" s="159" t="s">
        <v>39916</v>
      </c>
      <c r="D23264" s="159">
        <v>1</v>
      </c>
    </row>
    <row r="23265" spans="3:4" x14ac:dyDescent="0.25">
      <c r="C23265" s="159" t="s">
        <v>39917</v>
      </c>
      <c r="D23265" s="159">
        <v>1</v>
      </c>
    </row>
    <row r="23266" spans="3:4" x14ac:dyDescent="0.25">
      <c r="C23266" s="159" t="s">
        <v>39918</v>
      </c>
      <c r="D23266" s="159">
        <v>1</v>
      </c>
    </row>
    <row r="23267" spans="3:4" x14ac:dyDescent="0.25">
      <c r="C23267" s="159" t="s">
        <v>39919</v>
      </c>
      <c r="D23267" s="159">
        <v>1</v>
      </c>
    </row>
    <row r="23268" spans="3:4" x14ac:dyDescent="0.25">
      <c r="C23268" s="159" t="s">
        <v>39920</v>
      </c>
      <c r="D23268" s="159">
        <v>1</v>
      </c>
    </row>
    <row r="23269" spans="3:4" x14ac:dyDescent="0.25">
      <c r="C23269" s="159" t="s">
        <v>40247</v>
      </c>
      <c r="D23269" s="159">
        <v>1</v>
      </c>
    </row>
    <row r="23270" spans="3:4" x14ac:dyDescent="0.25">
      <c r="C23270" s="159" t="s">
        <v>39982</v>
      </c>
      <c r="D23270" s="159">
        <v>1</v>
      </c>
    </row>
    <row r="23271" spans="3:4" x14ac:dyDescent="0.25">
      <c r="C23271" s="159" t="s">
        <v>39983</v>
      </c>
      <c r="D23271" s="159">
        <v>1</v>
      </c>
    </row>
    <row r="23272" spans="3:4" x14ac:dyDescent="0.25">
      <c r="C23272" s="159" t="s">
        <v>39984</v>
      </c>
      <c r="D23272" s="159">
        <v>1</v>
      </c>
    </row>
    <row r="23273" spans="3:4" x14ac:dyDescent="0.25">
      <c r="C23273" s="159" t="s">
        <v>39985</v>
      </c>
      <c r="D23273" s="159">
        <v>1</v>
      </c>
    </row>
    <row r="23274" spans="3:4" x14ac:dyDescent="0.25">
      <c r="C23274" s="159" t="s">
        <v>39986</v>
      </c>
      <c r="D23274" s="159">
        <v>1</v>
      </c>
    </row>
    <row r="23275" spans="3:4" x14ac:dyDescent="0.25">
      <c r="C23275" s="159" t="s">
        <v>39987</v>
      </c>
      <c r="D23275" s="159">
        <v>1</v>
      </c>
    </row>
    <row r="23276" spans="3:4" x14ac:dyDescent="0.25">
      <c r="C23276" s="159" t="s">
        <v>39988</v>
      </c>
      <c r="D23276" s="159">
        <v>1</v>
      </c>
    </row>
    <row r="23277" spans="3:4" x14ac:dyDescent="0.25">
      <c r="C23277" s="159" t="s">
        <v>39989</v>
      </c>
      <c r="D23277" s="159">
        <v>1</v>
      </c>
    </row>
    <row r="23278" spans="3:4" x14ac:dyDescent="0.25">
      <c r="C23278" s="159" t="s">
        <v>39990</v>
      </c>
      <c r="D23278" s="159">
        <v>1</v>
      </c>
    </row>
    <row r="23279" spans="3:4" x14ac:dyDescent="0.25">
      <c r="C23279" s="159" t="s">
        <v>39991</v>
      </c>
      <c r="D23279" s="159">
        <v>1</v>
      </c>
    </row>
    <row r="23280" spans="3:4" x14ac:dyDescent="0.25">
      <c r="C23280" s="159" t="s">
        <v>39992</v>
      </c>
      <c r="D23280" s="159">
        <v>1</v>
      </c>
    </row>
    <row r="23281" spans="3:4" x14ac:dyDescent="0.25">
      <c r="C23281" s="159" t="s">
        <v>39993</v>
      </c>
      <c r="D23281" s="159">
        <v>1</v>
      </c>
    </row>
    <row r="23282" spans="3:4" x14ac:dyDescent="0.25">
      <c r="C23282" s="159" t="s">
        <v>39994</v>
      </c>
      <c r="D23282" s="159">
        <v>1</v>
      </c>
    </row>
    <row r="23283" spans="3:4" x14ac:dyDescent="0.25">
      <c r="C23283" s="159" t="s">
        <v>39995</v>
      </c>
      <c r="D23283" s="159">
        <v>1</v>
      </c>
    </row>
    <row r="23284" spans="3:4" x14ac:dyDescent="0.25">
      <c r="C23284" s="159" t="s">
        <v>39996</v>
      </c>
      <c r="D23284" s="159">
        <v>1</v>
      </c>
    </row>
    <row r="23285" spans="3:4" x14ac:dyDescent="0.25">
      <c r="C23285" s="159" t="s">
        <v>39997</v>
      </c>
      <c r="D23285" s="159">
        <v>1</v>
      </c>
    </row>
    <row r="23286" spans="3:4" x14ac:dyDescent="0.25">
      <c r="C23286" s="159" t="s">
        <v>39998</v>
      </c>
      <c r="D23286" s="159">
        <v>1</v>
      </c>
    </row>
    <row r="23287" spans="3:4" x14ac:dyDescent="0.25">
      <c r="C23287" s="159" t="s">
        <v>39999</v>
      </c>
      <c r="D23287" s="159">
        <v>1</v>
      </c>
    </row>
    <row r="23288" spans="3:4" x14ac:dyDescent="0.25">
      <c r="C23288" s="159" t="s">
        <v>40000</v>
      </c>
      <c r="D23288" s="159">
        <v>1</v>
      </c>
    </row>
    <row r="23289" spans="3:4" x14ac:dyDescent="0.25">
      <c r="C23289" s="159" t="s">
        <v>40001</v>
      </c>
      <c r="D23289" s="159">
        <v>1</v>
      </c>
    </row>
    <row r="23290" spans="3:4" x14ac:dyDescent="0.25">
      <c r="C23290" s="159" t="s">
        <v>40002</v>
      </c>
      <c r="D23290" s="159">
        <v>1</v>
      </c>
    </row>
    <row r="23291" spans="3:4" x14ac:dyDescent="0.25">
      <c r="C23291" s="159" t="s">
        <v>40003</v>
      </c>
      <c r="D23291" s="159">
        <v>1</v>
      </c>
    </row>
    <row r="23292" spans="3:4" x14ac:dyDescent="0.25">
      <c r="C23292" s="159" t="s">
        <v>40004</v>
      </c>
      <c r="D23292" s="159">
        <v>1</v>
      </c>
    </row>
    <row r="23293" spans="3:4" x14ac:dyDescent="0.25">
      <c r="C23293" s="159" t="s">
        <v>40005</v>
      </c>
      <c r="D23293" s="159">
        <v>1</v>
      </c>
    </row>
    <row r="23294" spans="3:4" x14ac:dyDescent="0.25">
      <c r="C23294" s="159" t="s">
        <v>40006</v>
      </c>
      <c r="D23294" s="159">
        <v>1</v>
      </c>
    </row>
    <row r="23295" spans="3:4" x14ac:dyDescent="0.25">
      <c r="C23295" s="159" t="s">
        <v>40007</v>
      </c>
      <c r="D23295" s="159">
        <v>1</v>
      </c>
    </row>
    <row r="23296" spans="3:4" x14ac:dyDescent="0.25">
      <c r="C23296" s="159" t="s">
        <v>40008</v>
      </c>
      <c r="D23296" s="159">
        <v>1</v>
      </c>
    </row>
    <row r="23297" spans="3:4" x14ac:dyDescent="0.25">
      <c r="C23297" s="159" t="s">
        <v>40009</v>
      </c>
      <c r="D23297" s="159">
        <v>1</v>
      </c>
    </row>
    <row r="23298" spans="3:4" x14ac:dyDescent="0.25">
      <c r="C23298" s="159" t="s">
        <v>40010</v>
      </c>
      <c r="D23298" s="159">
        <v>1</v>
      </c>
    </row>
    <row r="23299" spans="3:4" x14ac:dyDescent="0.25">
      <c r="C23299" s="159" t="s">
        <v>40011</v>
      </c>
      <c r="D23299" s="159">
        <v>1</v>
      </c>
    </row>
    <row r="23300" spans="3:4" x14ac:dyDescent="0.25">
      <c r="C23300" s="159" t="s">
        <v>40012</v>
      </c>
      <c r="D23300" s="159">
        <v>1</v>
      </c>
    </row>
    <row r="23301" spans="3:4" x14ac:dyDescent="0.25">
      <c r="C23301" s="159" t="s">
        <v>40013</v>
      </c>
      <c r="D23301" s="159">
        <v>1</v>
      </c>
    </row>
    <row r="23302" spans="3:4" x14ac:dyDescent="0.25">
      <c r="C23302" s="159" t="s">
        <v>40014</v>
      </c>
      <c r="D23302" s="159">
        <v>1</v>
      </c>
    </row>
    <row r="23303" spans="3:4" x14ac:dyDescent="0.25">
      <c r="C23303" s="159" t="s">
        <v>40015</v>
      </c>
      <c r="D23303" s="159">
        <v>1</v>
      </c>
    </row>
    <row r="23304" spans="3:4" x14ac:dyDescent="0.25">
      <c r="C23304" s="159" t="s">
        <v>40016</v>
      </c>
      <c r="D23304" s="159">
        <v>1</v>
      </c>
    </row>
    <row r="23305" spans="3:4" x14ac:dyDescent="0.25">
      <c r="C23305" s="159" t="s">
        <v>40017</v>
      </c>
      <c r="D23305" s="159">
        <v>1</v>
      </c>
    </row>
    <row r="23306" spans="3:4" x14ac:dyDescent="0.25">
      <c r="C23306" s="159" t="s">
        <v>40018</v>
      </c>
      <c r="D23306" s="159">
        <v>1</v>
      </c>
    </row>
    <row r="23307" spans="3:4" x14ac:dyDescent="0.25">
      <c r="C23307" s="159" t="s">
        <v>40019</v>
      </c>
      <c r="D23307" s="159">
        <v>1</v>
      </c>
    </row>
    <row r="23308" spans="3:4" x14ac:dyDescent="0.25">
      <c r="C23308" s="159" t="s">
        <v>40020</v>
      </c>
      <c r="D23308" s="159">
        <v>1</v>
      </c>
    </row>
    <row r="23309" spans="3:4" x14ac:dyDescent="0.25">
      <c r="C23309" s="159" t="s">
        <v>40021</v>
      </c>
      <c r="D23309" s="159">
        <v>1</v>
      </c>
    </row>
    <row r="23310" spans="3:4" x14ac:dyDescent="0.25">
      <c r="C23310" s="159" t="s">
        <v>40022</v>
      </c>
      <c r="D23310" s="159">
        <v>1</v>
      </c>
    </row>
    <row r="23311" spans="3:4" x14ac:dyDescent="0.25">
      <c r="C23311" s="159" t="s">
        <v>40023</v>
      </c>
      <c r="D23311" s="159">
        <v>1</v>
      </c>
    </row>
    <row r="23312" spans="3:4" x14ac:dyDescent="0.25">
      <c r="C23312" s="159" t="s">
        <v>40024</v>
      </c>
      <c r="D23312" s="159">
        <v>1</v>
      </c>
    </row>
    <row r="23313" spans="3:4" x14ac:dyDescent="0.25">
      <c r="C23313" s="159" t="s">
        <v>40025</v>
      </c>
      <c r="D23313" s="159">
        <v>1</v>
      </c>
    </row>
    <row r="23314" spans="3:4" x14ac:dyDescent="0.25">
      <c r="C23314" s="159" t="s">
        <v>40248</v>
      </c>
      <c r="D23314" s="159">
        <v>1</v>
      </c>
    </row>
    <row r="23315" spans="3:4" x14ac:dyDescent="0.25">
      <c r="C23315" s="159" t="s">
        <v>40249</v>
      </c>
      <c r="D23315" s="159">
        <v>1</v>
      </c>
    </row>
    <row r="23316" spans="3:4" x14ac:dyDescent="0.25">
      <c r="C23316" s="159" t="s">
        <v>40250</v>
      </c>
      <c r="D23316" s="159">
        <v>1</v>
      </c>
    </row>
    <row r="23317" spans="3:4" x14ac:dyDescent="0.25">
      <c r="C23317" s="159" t="s">
        <v>40251</v>
      </c>
      <c r="D23317" s="159">
        <v>1</v>
      </c>
    </row>
    <row r="23318" spans="3:4" x14ac:dyDescent="0.25">
      <c r="C23318" s="159" t="s">
        <v>40252</v>
      </c>
      <c r="D23318" s="159">
        <v>1</v>
      </c>
    </row>
    <row r="23319" spans="3:4" x14ac:dyDescent="0.25">
      <c r="C23319" s="159" t="s">
        <v>40253</v>
      </c>
      <c r="D23319" s="159">
        <v>1</v>
      </c>
    </row>
    <row r="23320" spans="3:4" x14ac:dyDescent="0.25">
      <c r="C23320" s="159" t="s">
        <v>40026</v>
      </c>
      <c r="D23320" s="159">
        <v>1</v>
      </c>
    </row>
    <row r="23321" spans="3:4" x14ac:dyDescent="0.25">
      <c r="C23321" s="159" t="s">
        <v>40027</v>
      </c>
      <c r="D23321" s="159">
        <v>1</v>
      </c>
    </row>
    <row r="23322" spans="3:4" x14ac:dyDescent="0.25">
      <c r="C23322" s="159" t="s">
        <v>40028</v>
      </c>
      <c r="D23322" s="159">
        <v>1</v>
      </c>
    </row>
    <row r="23323" spans="3:4" x14ac:dyDescent="0.25">
      <c r="C23323" s="159" t="s">
        <v>40029</v>
      </c>
      <c r="D23323" s="159">
        <v>1</v>
      </c>
    </row>
    <row r="23324" spans="3:4" x14ac:dyDescent="0.25">
      <c r="C23324" s="159" t="s">
        <v>40030</v>
      </c>
      <c r="D23324" s="159">
        <v>1</v>
      </c>
    </row>
    <row r="23325" spans="3:4" x14ac:dyDescent="0.25">
      <c r="C23325" s="159" t="s">
        <v>40254</v>
      </c>
      <c r="D23325" s="159">
        <v>1</v>
      </c>
    </row>
    <row r="23326" spans="3:4" x14ac:dyDescent="0.25">
      <c r="C23326" s="159" t="s">
        <v>40255</v>
      </c>
      <c r="D23326" s="159">
        <v>1</v>
      </c>
    </row>
    <row r="23327" spans="3:4" x14ac:dyDescent="0.25">
      <c r="C23327" s="159" t="s">
        <v>40256</v>
      </c>
      <c r="D23327" s="159">
        <v>1</v>
      </c>
    </row>
    <row r="23328" spans="3:4" x14ac:dyDescent="0.25">
      <c r="C23328" s="159" t="s">
        <v>40257</v>
      </c>
      <c r="D23328" s="159">
        <v>1</v>
      </c>
    </row>
    <row r="23329" spans="3:4" x14ac:dyDescent="0.25">
      <c r="C23329" s="159" t="s">
        <v>40258</v>
      </c>
      <c r="D23329" s="159">
        <v>1</v>
      </c>
    </row>
    <row r="23330" spans="3:4" x14ac:dyDescent="0.25">
      <c r="C23330" s="159" t="s">
        <v>40031</v>
      </c>
      <c r="D23330" s="159">
        <v>1</v>
      </c>
    </row>
    <row r="23331" spans="3:4" x14ac:dyDescent="0.25">
      <c r="C23331" s="159" t="s">
        <v>40032</v>
      </c>
      <c r="D23331" s="159">
        <v>1</v>
      </c>
    </row>
    <row r="23332" spans="3:4" x14ac:dyDescent="0.25">
      <c r="C23332" s="159" t="s">
        <v>40033</v>
      </c>
      <c r="D23332" s="159">
        <v>1</v>
      </c>
    </row>
    <row r="23333" spans="3:4" x14ac:dyDescent="0.25">
      <c r="C23333" s="159" t="s">
        <v>40034</v>
      </c>
      <c r="D23333" s="159">
        <v>1</v>
      </c>
    </row>
    <row r="23334" spans="3:4" x14ac:dyDescent="0.25">
      <c r="C23334" s="159" t="s">
        <v>40035</v>
      </c>
      <c r="D23334" s="159">
        <v>1</v>
      </c>
    </row>
    <row r="23335" spans="3:4" x14ac:dyDescent="0.25">
      <c r="C23335" s="159" t="s">
        <v>40036</v>
      </c>
      <c r="D23335" s="159">
        <v>1</v>
      </c>
    </row>
    <row r="23336" spans="3:4" x14ac:dyDescent="0.25">
      <c r="C23336" s="159" t="s">
        <v>40037</v>
      </c>
      <c r="D23336" s="159">
        <v>1</v>
      </c>
    </row>
    <row r="23337" spans="3:4" x14ac:dyDescent="0.25">
      <c r="C23337" s="159" t="s">
        <v>40038</v>
      </c>
      <c r="D23337" s="159">
        <v>1</v>
      </c>
    </row>
    <row r="23338" spans="3:4" x14ac:dyDescent="0.25">
      <c r="C23338" s="159" t="s">
        <v>40039</v>
      </c>
      <c r="D23338" s="159">
        <v>1</v>
      </c>
    </row>
    <row r="23339" spans="3:4" x14ac:dyDescent="0.25">
      <c r="C23339" s="159" t="s">
        <v>40040</v>
      </c>
      <c r="D23339" s="159">
        <v>1</v>
      </c>
    </row>
    <row r="23340" spans="3:4" x14ac:dyDescent="0.25">
      <c r="C23340" s="159" t="s">
        <v>40041</v>
      </c>
      <c r="D23340" s="159">
        <v>1</v>
      </c>
    </row>
    <row r="23341" spans="3:4" x14ac:dyDescent="0.25">
      <c r="C23341" s="159" t="s">
        <v>40042</v>
      </c>
      <c r="D23341" s="159">
        <v>1</v>
      </c>
    </row>
    <row r="23342" spans="3:4" x14ac:dyDescent="0.25">
      <c r="C23342" s="159" t="s">
        <v>40043</v>
      </c>
      <c r="D23342" s="159">
        <v>1</v>
      </c>
    </row>
    <row r="23343" spans="3:4" x14ac:dyDescent="0.25">
      <c r="C23343" s="159" t="s">
        <v>40044</v>
      </c>
      <c r="D23343" s="159">
        <v>1</v>
      </c>
    </row>
    <row r="23344" spans="3:4" x14ac:dyDescent="0.25">
      <c r="C23344" s="159" t="s">
        <v>40045</v>
      </c>
      <c r="D23344" s="159">
        <v>1</v>
      </c>
    </row>
    <row r="23345" spans="3:4" x14ac:dyDescent="0.25">
      <c r="C23345" s="159" t="s">
        <v>40046</v>
      </c>
      <c r="D23345" s="159">
        <v>1</v>
      </c>
    </row>
    <row r="23346" spans="3:4" x14ac:dyDescent="0.25">
      <c r="C23346" s="159" t="s">
        <v>40047</v>
      </c>
      <c r="D23346" s="159">
        <v>1</v>
      </c>
    </row>
    <row r="23347" spans="3:4" x14ac:dyDescent="0.25">
      <c r="C23347" s="159" t="s">
        <v>40048</v>
      </c>
      <c r="D23347" s="159">
        <v>1</v>
      </c>
    </row>
    <row r="23348" spans="3:4" x14ac:dyDescent="0.25">
      <c r="C23348" s="159" t="s">
        <v>40049</v>
      </c>
      <c r="D23348" s="159">
        <v>1</v>
      </c>
    </row>
    <row r="23349" spans="3:4" x14ac:dyDescent="0.25">
      <c r="C23349" s="159" t="s">
        <v>40050</v>
      </c>
      <c r="D23349" s="159">
        <v>1</v>
      </c>
    </row>
    <row r="23350" spans="3:4" x14ac:dyDescent="0.25">
      <c r="C23350" s="159" t="s">
        <v>40051</v>
      </c>
      <c r="D23350" s="159">
        <v>1</v>
      </c>
    </row>
    <row r="23351" spans="3:4" x14ac:dyDescent="0.25">
      <c r="C23351" s="159" t="s">
        <v>40052</v>
      </c>
      <c r="D23351" s="159">
        <v>1</v>
      </c>
    </row>
    <row r="23352" spans="3:4" x14ac:dyDescent="0.25">
      <c r="C23352" s="159" t="s">
        <v>40053</v>
      </c>
      <c r="D23352" s="159">
        <v>1</v>
      </c>
    </row>
    <row r="23353" spans="3:4" x14ac:dyDescent="0.25">
      <c r="C23353" s="159" t="s">
        <v>40054</v>
      </c>
      <c r="D23353" s="159">
        <v>1</v>
      </c>
    </row>
    <row r="23354" spans="3:4" x14ac:dyDescent="0.25">
      <c r="C23354" s="159" t="s">
        <v>40055</v>
      </c>
      <c r="D23354" s="159">
        <v>1</v>
      </c>
    </row>
    <row r="23355" spans="3:4" x14ac:dyDescent="0.25">
      <c r="C23355" s="159" t="s">
        <v>40056</v>
      </c>
      <c r="D23355" s="159">
        <v>1</v>
      </c>
    </row>
    <row r="23356" spans="3:4" x14ac:dyDescent="0.25">
      <c r="C23356" s="159" t="s">
        <v>40057</v>
      </c>
      <c r="D23356" s="159">
        <v>1</v>
      </c>
    </row>
    <row r="23357" spans="3:4" x14ac:dyDescent="0.25">
      <c r="C23357" s="159" t="s">
        <v>40058</v>
      </c>
      <c r="D23357" s="159">
        <v>1</v>
      </c>
    </row>
    <row r="23358" spans="3:4" x14ac:dyDescent="0.25">
      <c r="C23358" s="159" t="s">
        <v>40059</v>
      </c>
      <c r="D23358" s="159">
        <v>1</v>
      </c>
    </row>
    <row r="23359" spans="3:4" x14ac:dyDescent="0.25">
      <c r="C23359" s="159" t="s">
        <v>40259</v>
      </c>
      <c r="D23359" s="159">
        <v>1</v>
      </c>
    </row>
    <row r="23360" spans="3:4" x14ac:dyDescent="0.25">
      <c r="C23360" s="159" t="s">
        <v>40260</v>
      </c>
      <c r="D23360" s="159">
        <v>1</v>
      </c>
    </row>
    <row r="23361" spans="3:4" x14ac:dyDescent="0.25">
      <c r="C23361" s="159" t="s">
        <v>40261</v>
      </c>
      <c r="D23361" s="159">
        <v>1</v>
      </c>
    </row>
    <row r="23362" spans="3:4" x14ac:dyDescent="0.25">
      <c r="C23362" s="159" t="s">
        <v>40262</v>
      </c>
      <c r="D23362" s="159">
        <v>1</v>
      </c>
    </row>
    <row r="23363" spans="3:4" x14ac:dyDescent="0.25">
      <c r="C23363" s="159" t="s">
        <v>40263</v>
      </c>
      <c r="D23363" s="159">
        <v>1</v>
      </c>
    </row>
    <row r="23364" spans="3:4" x14ac:dyDescent="0.25">
      <c r="C23364" s="159" t="s">
        <v>40264</v>
      </c>
      <c r="D23364" s="159">
        <v>1</v>
      </c>
    </row>
    <row r="23365" spans="3:4" x14ac:dyDescent="0.25">
      <c r="C23365" s="159" t="s">
        <v>40265</v>
      </c>
      <c r="D23365" s="159">
        <v>1</v>
      </c>
    </row>
    <row r="23366" spans="3:4" x14ac:dyDescent="0.25">
      <c r="C23366" s="159" t="s">
        <v>40266</v>
      </c>
      <c r="D23366" s="159">
        <v>1</v>
      </c>
    </row>
    <row r="23367" spans="3:4" x14ac:dyDescent="0.25">
      <c r="C23367" s="159" t="s">
        <v>40267</v>
      </c>
      <c r="D23367" s="159">
        <v>1</v>
      </c>
    </row>
    <row r="23368" spans="3:4" x14ac:dyDescent="0.25">
      <c r="C23368" s="159" t="s">
        <v>40268</v>
      </c>
      <c r="D23368" s="159">
        <v>1</v>
      </c>
    </row>
    <row r="23369" spans="3:4" x14ac:dyDescent="0.25">
      <c r="C23369" s="159" t="s">
        <v>40269</v>
      </c>
      <c r="D23369" s="159">
        <v>1</v>
      </c>
    </row>
    <row r="23370" spans="3:4" x14ac:dyDescent="0.25">
      <c r="C23370" s="159" t="s">
        <v>40270</v>
      </c>
      <c r="D23370" s="159">
        <v>1</v>
      </c>
    </row>
    <row r="23371" spans="3:4" x14ac:dyDescent="0.25">
      <c r="C23371" s="159" t="s">
        <v>40271</v>
      </c>
      <c r="D23371" s="159">
        <v>1</v>
      </c>
    </row>
    <row r="23372" spans="3:4" x14ac:dyDescent="0.25">
      <c r="C23372" s="159" t="s">
        <v>40060</v>
      </c>
      <c r="D23372" s="159">
        <v>1</v>
      </c>
    </row>
    <row r="23373" spans="3:4" x14ac:dyDescent="0.25">
      <c r="C23373" s="159" t="s">
        <v>40061</v>
      </c>
      <c r="D23373" s="159">
        <v>1</v>
      </c>
    </row>
    <row r="23374" spans="3:4" x14ac:dyDescent="0.25">
      <c r="C23374" s="159" t="s">
        <v>40062</v>
      </c>
      <c r="D23374" s="159">
        <v>1</v>
      </c>
    </row>
    <row r="23375" spans="3:4" x14ac:dyDescent="0.25">
      <c r="C23375" s="159" t="s">
        <v>40063</v>
      </c>
      <c r="D23375" s="159">
        <v>1</v>
      </c>
    </row>
    <row r="23376" spans="3:4" x14ac:dyDescent="0.25">
      <c r="C23376" s="159" t="s">
        <v>40064</v>
      </c>
      <c r="D23376" s="159">
        <v>1</v>
      </c>
    </row>
    <row r="23377" spans="3:4" x14ac:dyDescent="0.25">
      <c r="C23377" s="159" t="s">
        <v>40065</v>
      </c>
      <c r="D23377" s="159">
        <v>1</v>
      </c>
    </row>
    <row r="23378" spans="3:4" x14ac:dyDescent="0.25">
      <c r="C23378" s="159" t="s">
        <v>40066</v>
      </c>
      <c r="D23378" s="159">
        <v>1</v>
      </c>
    </row>
    <row r="23379" spans="3:4" x14ac:dyDescent="0.25">
      <c r="C23379" s="159" t="s">
        <v>40067</v>
      </c>
      <c r="D23379" s="159">
        <v>1</v>
      </c>
    </row>
    <row r="23380" spans="3:4" x14ac:dyDescent="0.25">
      <c r="C23380" s="159" t="s">
        <v>40068</v>
      </c>
      <c r="D23380" s="159">
        <v>1</v>
      </c>
    </row>
    <row r="23381" spans="3:4" x14ac:dyDescent="0.25">
      <c r="C23381" s="159" t="s">
        <v>40069</v>
      </c>
      <c r="D23381" s="159">
        <v>1</v>
      </c>
    </row>
    <row r="23382" spans="3:4" x14ac:dyDescent="0.25">
      <c r="C23382" s="159" t="s">
        <v>40070</v>
      </c>
      <c r="D23382" s="159">
        <v>1</v>
      </c>
    </row>
    <row r="23383" spans="3:4" x14ac:dyDescent="0.25">
      <c r="C23383" s="159" t="s">
        <v>40071</v>
      </c>
      <c r="D23383" s="159">
        <v>1</v>
      </c>
    </row>
    <row r="23384" spans="3:4" x14ac:dyDescent="0.25">
      <c r="C23384" s="159" t="s">
        <v>40072</v>
      </c>
      <c r="D23384" s="159">
        <v>1</v>
      </c>
    </row>
    <row r="23385" spans="3:4" x14ac:dyDescent="0.25">
      <c r="C23385" s="159" t="s">
        <v>40073</v>
      </c>
      <c r="D23385" s="159">
        <v>1</v>
      </c>
    </row>
    <row r="23386" spans="3:4" x14ac:dyDescent="0.25">
      <c r="C23386" s="159" t="s">
        <v>40074</v>
      </c>
      <c r="D23386" s="159">
        <v>1</v>
      </c>
    </row>
    <row r="23387" spans="3:4" x14ac:dyDescent="0.25">
      <c r="C23387" s="159" t="s">
        <v>40075</v>
      </c>
      <c r="D23387" s="159">
        <v>1</v>
      </c>
    </row>
    <row r="23388" spans="3:4" x14ac:dyDescent="0.25">
      <c r="C23388" s="159" t="s">
        <v>40076</v>
      </c>
      <c r="D23388" s="159">
        <v>1</v>
      </c>
    </row>
    <row r="23389" spans="3:4" x14ac:dyDescent="0.25">
      <c r="C23389" s="159" t="s">
        <v>40077</v>
      </c>
      <c r="D23389" s="159">
        <v>1</v>
      </c>
    </row>
    <row r="23390" spans="3:4" x14ac:dyDescent="0.25">
      <c r="C23390" s="159" t="s">
        <v>40078</v>
      </c>
      <c r="D23390" s="159">
        <v>1</v>
      </c>
    </row>
    <row r="23391" spans="3:4" x14ac:dyDescent="0.25">
      <c r="C23391" s="159" t="s">
        <v>40079</v>
      </c>
      <c r="D23391" s="159">
        <v>1</v>
      </c>
    </row>
    <row r="23392" spans="3:4" x14ac:dyDescent="0.25">
      <c r="C23392" s="159" t="s">
        <v>40080</v>
      </c>
      <c r="D23392" s="159">
        <v>1</v>
      </c>
    </row>
    <row r="23393" spans="3:4" x14ac:dyDescent="0.25">
      <c r="C23393" s="159" t="s">
        <v>40081</v>
      </c>
      <c r="D23393" s="159">
        <v>1</v>
      </c>
    </row>
    <row r="23394" spans="3:4" x14ac:dyDescent="0.25">
      <c r="C23394" s="159" t="s">
        <v>40082</v>
      </c>
      <c r="D23394" s="159">
        <v>1</v>
      </c>
    </row>
    <row r="23395" spans="3:4" x14ac:dyDescent="0.25">
      <c r="C23395" s="159" t="s">
        <v>40083</v>
      </c>
      <c r="D23395" s="159">
        <v>1</v>
      </c>
    </row>
    <row r="23396" spans="3:4" x14ac:dyDescent="0.25">
      <c r="C23396" s="159" t="s">
        <v>40084</v>
      </c>
      <c r="D23396" s="159">
        <v>1</v>
      </c>
    </row>
    <row r="23397" spans="3:4" x14ac:dyDescent="0.25">
      <c r="C23397" s="159" t="s">
        <v>40085</v>
      </c>
      <c r="D23397" s="159">
        <v>1</v>
      </c>
    </row>
    <row r="23398" spans="3:4" x14ac:dyDescent="0.25">
      <c r="C23398" s="159" t="s">
        <v>40086</v>
      </c>
      <c r="D23398" s="159">
        <v>1</v>
      </c>
    </row>
    <row r="23399" spans="3:4" x14ac:dyDescent="0.25">
      <c r="C23399" s="159" t="s">
        <v>40087</v>
      </c>
      <c r="D23399" s="159">
        <v>1</v>
      </c>
    </row>
    <row r="23400" spans="3:4" x14ac:dyDescent="0.25">
      <c r="C23400" s="159" t="s">
        <v>40088</v>
      </c>
      <c r="D23400" s="159">
        <v>1</v>
      </c>
    </row>
    <row r="23401" spans="3:4" x14ac:dyDescent="0.25">
      <c r="C23401" s="159" t="s">
        <v>40089</v>
      </c>
      <c r="D23401" s="159">
        <v>1</v>
      </c>
    </row>
    <row r="23402" spans="3:4" x14ac:dyDescent="0.25">
      <c r="C23402" s="159" t="s">
        <v>40090</v>
      </c>
      <c r="D23402" s="159">
        <v>1</v>
      </c>
    </row>
    <row r="23403" spans="3:4" x14ac:dyDescent="0.25">
      <c r="C23403" s="159" t="s">
        <v>40091</v>
      </c>
      <c r="D23403" s="159">
        <v>1</v>
      </c>
    </row>
    <row r="23404" spans="3:4" x14ac:dyDescent="0.25">
      <c r="C23404" s="159" t="s">
        <v>40092</v>
      </c>
      <c r="D23404" s="159">
        <v>1</v>
      </c>
    </row>
    <row r="23405" spans="3:4" x14ac:dyDescent="0.25">
      <c r="C23405" s="159" t="s">
        <v>40093</v>
      </c>
      <c r="D23405" s="159">
        <v>1</v>
      </c>
    </row>
    <row r="23406" spans="3:4" x14ac:dyDescent="0.25">
      <c r="C23406" s="159" t="s">
        <v>40094</v>
      </c>
      <c r="D23406" s="159">
        <v>1</v>
      </c>
    </row>
    <row r="23407" spans="3:4" x14ac:dyDescent="0.25">
      <c r="C23407" s="159" t="s">
        <v>40095</v>
      </c>
      <c r="D23407" s="159">
        <v>1</v>
      </c>
    </row>
    <row r="23408" spans="3:4" x14ac:dyDescent="0.25">
      <c r="C23408" s="159" t="s">
        <v>40096</v>
      </c>
      <c r="D23408" s="159">
        <v>1</v>
      </c>
    </row>
    <row r="23409" spans="3:4" x14ac:dyDescent="0.25">
      <c r="C23409" s="159" t="s">
        <v>40097</v>
      </c>
      <c r="D23409" s="159">
        <v>1</v>
      </c>
    </row>
    <row r="23410" spans="3:4" x14ac:dyDescent="0.25">
      <c r="C23410" s="159" t="s">
        <v>40098</v>
      </c>
      <c r="D23410" s="159">
        <v>1</v>
      </c>
    </row>
    <row r="23411" spans="3:4" x14ac:dyDescent="0.25">
      <c r="C23411" s="159" t="s">
        <v>40099</v>
      </c>
      <c r="D23411" s="159">
        <v>1</v>
      </c>
    </row>
    <row r="23412" spans="3:4" x14ac:dyDescent="0.25">
      <c r="C23412" s="159" t="s">
        <v>40100</v>
      </c>
      <c r="D23412" s="159">
        <v>1</v>
      </c>
    </row>
    <row r="23413" spans="3:4" x14ac:dyDescent="0.25">
      <c r="C23413" s="159" t="s">
        <v>40101</v>
      </c>
      <c r="D23413" s="159">
        <v>1</v>
      </c>
    </row>
    <row r="23414" spans="3:4" x14ac:dyDescent="0.25">
      <c r="C23414" s="159" t="s">
        <v>40102</v>
      </c>
      <c r="D23414" s="159">
        <v>1</v>
      </c>
    </row>
    <row r="23415" spans="3:4" x14ac:dyDescent="0.25">
      <c r="C23415" s="159" t="s">
        <v>40103</v>
      </c>
      <c r="D23415" s="159">
        <v>1</v>
      </c>
    </row>
    <row r="23416" spans="3:4" x14ac:dyDescent="0.25">
      <c r="C23416" s="159" t="s">
        <v>40104</v>
      </c>
      <c r="D23416" s="159">
        <v>1</v>
      </c>
    </row>
    <row r="23417" spans="3:4" x14ac:dyDescent="0.25">
      <c r="C23417" s="159" t="s">
        <v>40105</v>
      </c>
      <c r="D23417" s="159">
        <v>1</v>
      </c>
    </row>
    <row r="23418" spans="3:4" x14ac:dyDescent="0.25">
      <c r="C23418" s="159" t="s">
        <v>40106</v>
      </c>
      <c r="D23418" s="159">
        <v>1</v>
      </c>
    </row>
    <row r="23419" spans="3:4" x14ac:dyDescent="0.25">
      <c r="C23419" s="159" t="s">
        <v>40107</v>
      </c>
      <c r="D23419" s="159">
        <v>1</v>
      </c>
    </row>
    <row r="23420" spans="3:4" x14ac:dyDescent="0.25">
      <c r="C23420" s="159" t="s">
        <v>40108</v>
      </c>
      <c r="D23420" s="159">
        <v>1</v>
      </c>
    </row>
    <row r="23421" spans="3:4" x14ac:dyDescent="0.25">
      <c r="C23421" s="159" t="s">
        <v>40109</v>
      </c>
      <c r="D23421" s="159">
        <v>1</v>
      </c>
    </row>
    <row r="23422" spans="3:4" x14ac:dyDescent="0.25">
      <c r="C23422" s="159" t="s">
        <v>40110</v>
      </c>
      <c r="D23422" s="159">
        <v>1</v>
      </c>
    </row>
    <row r="23423" spans="3:4" x14ac:dyDescent="0.25">
      <c r="C23423" s="159" t="s">
        <v>40111</v>
      </c>
      <c r="D23423" s="159">
        <v>1</v>
      </c>
    </row>
    <row r="23424" spans="3:4" x14ac:dyDescent="0.25">
      <c r="C23424" s="159" t="s">
        <v>40112</v>
      </c>
      <c r="D23424" s="159">
        <v>1</v>
      </c>
    </row>
    <row r="23425" spans="3:4" x14ac:dyDescent="0.25">
      <c r="C23425" s="159" t="s">
        <v>40113</v>
      </c>
      <c r="D23425" s="159">
        <v>1</v>
      </c>
    </row>
    <row r="23426" spans="3:4" x14ac:dyDescent="0.25">
      <c r="C23426" s="159" t="s">
        <v>40114</v>
      </c>
      <c r="D23426" s="159">
        <v>1</v>
      </c>
    </row>
    <row r="23427" spans="3:4" x14ac:dyDescent="0.25">
      <c r="C23427" s="159" t="s">
        <v>40115</v>
      </c>
      <c r="D23427" s="159">
        <v>1</v>
      </c>
    </row>
    <row r="23428" spans="3:4" x14ac:dyDescent="0.25">
      <c r="C23428" s="159" t="s">
        <v>40116</v>
      </c>
      <c r="D23428" s="159">
        <v>1</v>
      </c>
    </row>
    <row r="23429" spans="3:4" x14ac:dyDescent="0.25">
      <c r="C23429" s="159" t="s">
        <v>40117</v>
      </c>
      <c r="D23429" s="159">
        <v>1</v>
      </c>
    </row>
    <row r="23430" spans="3:4" x14ac:dyDescent="0.25">
      <c r="C23430" s="159" t="s">
        <v>40118</v>
      </c>
      <c r="D23430" s="159">
        <v>1</v>
      </c>
    </row>
    <row r="23431" spans="3:4" x14ac:dyDescent="0.25">
      <c r="C23431" s="159" t="s">
        <v>40119</v>
      </c>
      <c r="D23431" s="159">
        <v>1</v>
      </c>
    </row>
    <row r="23432" spans="3:4" x14ac:dyDescent="0.25">
      <c r="C23432" s="159" t="s">
        <v>40120</v>
      </c>
      <c r="D23432" s="159">
        <v>1</v>
      </c>
    </row>
    <row r="23433" spans="3:4" x14ac:dyDescent="0.25">
      <c r="C23433" s="159" t="s">
        <v>40121</v>
      </c>
      <c r="D23433" s="159">
        <v>1</v>
      </c>
    </row>
    <row r="23434" spans="3:4" x14ac:dyDescent="0.25">
      <c r="C23434" s="159" t="s">
        <v>40122</v>
      </c>
      <c r="D23434" s="159">
        <v>1</v>
      </c>
    </row>
    <row r="23435" spans="3:4" x14ac:dyDescent="0.25">
      <c r="C23435" s="159" t="s">
        <v>40123</v>
      </c>
      <c r="D23435" s="159">
        <v>1</v>
      </c>
    </row>
    <row r="23436" spans="3:4" x14ac:dyDescent="0.25">
      <c r="C23436" s="159" t="s">
        <v>40124</v>
      </c>
      <c r="D23436" s="159">
        <v>1</v>
      </c>
    </row>
    <row r="23437" spans="3:4" x14ac:dyDescent="0.25">
      <c r="C23437" s="159" t="s">
        <v>40125</v>
      </c>
      <c r="D23437" s="159">
        <v>1</v>
      </c>
    </row>
    <row r="23438" spans="3:4" x14ac:dyDescent="0.25">
      <c r="C23438" s="159" t="s">
        <v>40126</v>
      </c>
      <c r="D23438" s="159">
        <v>1</v>
      </c>
    </row>
    <row r="23439" spans="3:4" x14ac:dyDescent="0.25">
      <c r="C23439" s="159" t="s">
        <v>40127</v>
      </c>
      <c r="D23439" s="159">
        <v>1</v>
      </c>
    </row>
    <row r="23440" spans="3:4" x14ac:dyDescent="0.25">
      <c r="C23440" s="159" t="s">
        <v>40128</v>
      </c>
      <c r="D23440" s="159">
        <v>1</v>
      </c>
    </row>
    <row r="23441" spans="3:4" x14ac:dyDescent="0.25">
      <c r="C23441" s="159" t="s">
        <v>40129</v>
      </c>
      <c r="D23441" s="159">
        <v>1</v>
      </c>
    </row>
    <row r="23442" spans="3:4" x14ac:dyDescent="0.25">
      <c r="C23442" s="159" t="s">
        <v>40130</v>
      </c>
      <c r="D23442" s="159">
        <v>1</v>
      </c>
    </row>
    <row r="23443" spans="3:4" x14ac:dyDescent="0.25">
      <c r="C23443" s="159" t="s">
        <v>40131</v>
      </c>
      <c r="D23443" s="159">
        <v>1</v>
      </c>
    </row>
    <row r="23444" spans="3:4" x14ac:dyDescent="0.25">
      <c r="C23444" s="159" t="s">
        <v>40132</v>
      </c>
      <c r="D23444" s="159">
        <v>1</v>
      </c>
    </row>
    <row r="23445" spans="3:4" x14ac:dyDescent="0.25">
      <c r="C23445" s="159" t="s">
        <v>40133</v>
      </c>
      <c r="D23445" s="159">
        <v>1</v>
      </c>
    </row>
    <row r="23446" spans="3:4" x14ac:dyDescent="0.25">
      <c r="C23446" s="159" t="s">
        <v>40134</v>
      </c>
      <c r="D23446" s="159">
        <v>1</v>
      </c>
    </row>
    <row r="23447" spans="3:4" x14ac:dyDescent="0.25">
      <c r="C23447" s="159" t="s">
        <v>40135</v>
      </c>
      <c r="D23447" s="159">
        <v>1</v>
      </c>
    </row>
    <row r="23448" spans="3:4" x14ac:dyDescent="0.25">
      <c r="C23448" s="159" t="s">
        <v>40136</v>
      </c>
      <c r="D23448" s="159">
        <v>1</v>
      </c>
    </row>
    <row r="23449" spans="3:4" x14ac:dyDescent="0.25">
      <c r="C23449" s="159" t="s">
        <v>40137</v>
      </c>
      <c r="D23449" s="159">
        <v>1</v>
      </c>
    </row>
    <row r="23450" spans="3:4" x14ac:dyDescent="0.25">
      <c r="C23450" s="159" t="s">
        <v>40138</v>
      </c>
      <c r="D23450" s="159">
        <v>1</v>
      </c>
    </row>
    <row r="23451" spans="3:4" x14ac:dyDescent="0.25">
      <c r="C23451" s="159" t="s">
        <v>40139</v>
      </c>
      <c r="D23451" s="159">
        <v>1</v>
      </c>
    </row>
    <row r="23452" spans="3:4" x14ac:dyDescent="0.25">
      <c r="C23452" s="159" t="s">
        <v>40140</v>
      </c>
      <c r="D23452" s="159">
        <v>1</v>
      </c>
    </row>
    <row r="23453" spans="3:4" x14ac:dyDescent="0.25">
      <c r="C23453" s="159" t="s">
        <v>40141</v>
      </c>
      <c r="D23453" s="159">
        <v>1</v>
      </c>
    </row>
    <row r="23454" spans="3:4" x14ac:dyDescent="0.25">
      <c r="C23454" s="159" t="s">
        <v>40142</v>
      </c>
      <c r="D23454" s="159">
        <v>1</v>
      </c>
    </row>
    <row r="23455" spans="3:4" x14ac:dyDescent="0.25">
      <c r="C23455" s="159" t="s">
        <v>40143</v>
      </c>
      <c r="D23455" s="159">
        <v>1</v>
      </c>
    </row>
    <row r="23456" spans="3:4" x14ac:dyDescent="0.25">
      <c r="C23456" s="159" t="s">
        <v>40144</v>
      </c>
      <c r="D23456" s="159">
        <v>1</v>
      </c>
    </row>
    <row r="23457" spans="3:4" x14ac:dyDescent="0.25">
      <c r="C23457" s="159" t="s">
        <v>40145</v>
      </c>
      <c r="D23457" s="159">
        <v>1</v>
      </c>
    </row>
    <row r="23458" spans="3:4" x14ac:dyDescent="0.25">
      <c r="C23458" s="159" t="s">
        <v>40146</v>
      </c>
      <c r="D23458" s="159">
        <v>1</v>
      </c>
    </row>
    <row r="23459" spans="3:4" x14ac:dyDescent="0.25">
      <c r="C23459" s="159" t="s">
        <v>40147</v>
      </c>
      <c r="D23459" s="159">
        <v>1</v>
      </c>
    </row>
    <row r="23460" spans="3:4" x14ac:dyDescent="0.25">
      <c r="C23460" s="159" t="s">
        <v>40148</v>
      </c>
      <c r="D23460" s="159">
        <v>1</v>
      </c>
    </row>
    <row r="23461" spans="3:4" x14ac:dyDescent="0.25">
      <c r="C23461" s="159" t="s">
        <v>40149</v>
      </c>
      <c r="D23461" s="159">
        <v>1</v>
      </c>
    </row>
    <row r="23462" spans="3:4" x14ac:dyDescent="0.25">
      <c r="C23462" s="159" t="s">
        <v>40150</v>
      </c>
      <c r="D23462" s="159">
        <v>1</v>
      </c>
    </row>
    <row r="23463" spans="3:4" x14ac:dyDescent="0.25">
      <c r="C23463" s="159" t="s">
        <v>40151</v>
      </c>
      <c r="D23463" s="159">
        <v>1</v>
      </c>
    </row>
    <row r="23464" spans="3:4" x14ac:dyDescent="0.25">
      <c r="C23464" s="159" t="s">
        <v>40152</v>
      </c>
      <c r="D23464" s="159">
        <v>1</v>
      </c>
    </row>
    <row r="23465" spans="3:4" x14ac:dyDescent="0.25">
      <c r="C23465" s="159" t="s">
        <v>40153</v>
      </c>
      <c r="D23465" s="159">
        <v>1</v>
      </c>
    </row>
    <row r="23466" spans="3:4" x14ac:dyDescent="0.25">
      <c r="C23466" s="159" t="s">
        <v>40154</v>
      </c>
      <c r="D23466" s="159">
        <v>1</v>
      </c>
    </row>
    <row r="23467" spans="3:4" x14ac:dyDescent="0.25">
      <c r="C23467" s="159" t="s">
        <v>40155</v>
      </c>
      <c r="D23467" s="159">
        <v>1</v>
      </c>
    </row>
    <row r="23468" spans="3:4" x14ac:dyDescent="0.25">
      <c r="C23468" s="159" t="s">
        <v>40156</v>
      </c>
      <c r="D23468" s="159">
        <v>1</v>
      </c>
    </row>
    <row r="23469" spans="3:4" x14ac:dyDescent="0.25">
      <c r="C23469" s="159" t="s">
        <v>40157</v>
      </c>
      <c r="D23469" s="159">
        <v>1</v>
      </c>
    </row>
    <row r="23470" spans="3:4" x14ac:dyDescent="0.25">
      <c r="C23470" s="159" t="s">
        <v>40158</v>
      </c>
      <c r="D23470" s="159">
        <v>1</v>
      </c>
    </row>
    <row r="23471" spans="3:4" x14ac:dyDescent="0.25">
      <c r="C23471" s="159" t="s">
        <v>40159</v>
      </c>
      <c r="D23471" s="159">
        <v>1</v>
      </c>
    </row>
    <row r="23472" spans="3:4" x14ac:dyDescent="0.25">
      <c r="C23472" s="159" t="s">
        <v>40160</v>
      </c>
      <c r="D23472" s="159">
        <v>1</v>
      </c>
    </row>
    <row r="23473" spans="3:4" x14ac:dyDescent="0.25">
      <c r="C23473" s="159" t="s">
        <v>40161</v>
      </c>
      <c r="D23473" s="159">
        <v>1</v>
      </c>
    </row>
    <row r="23474" spans="3:4" x14ac:dyDescent="0.25">
      <c r="C23474" s="159" t="s">
        <v>40162</v>
      </c>
      <c r="D23474" s="159">
        <v>1</v>
      </c>
    </row>
    <row r="23475" spans="3:4" x14ac:dyDescent="0.25">
      <c r="C23475" s="159" t="s">
        <v>40163</v>
      </c>
      <c r="D23475" s="159">
        <v>1</v>
      </c>
    </row>
    <row r="23476" spans="3:4" x14ac:dyDescent="0.25">
      <c r="C23476" s="159" t="s">
        <v>40164</v>
      </c>
      <c r="D23476" s="159">
        <v>1</v>
      </c>
    </row>
    <row r="23477" spans="3:4" x14ac:dyDescent="0.25">
      <c r="C23477" s="159" t="s">
        <v>40165</v>
      </c>
      <c r="D23477" s="159">
        <v>1</v>
      </c>
    </row>
    <row r="23478" spans="3:4" x14ac:dyDescent="0.25">
      <c r="C23478" s="159" t="s">
        <v>40166</v>
      </c>
      <c r="D23478" s="159">
        <v>1</v>
      </c>
    </row>
    <row r="23479" spans="3:4" x14ac:dyDescent="0.25">
      <c r="C23479" s="159" t="s">
        <v>40167</v>
      </c>
      <c r="D23479" s="159">
        <v>1</v>
      </c>
    </row>
    <row r="23480" spans="3:4" x14ac:dyDescent="0.25">
      <c r="C23480" s="159" t="s">
        <v>40168</v>
      </c>
      <c r="D23480" s="159">
        <v>1</v>
      </c>
    </row>
    <row r="23481" spans="3:4" x14ac:dyDescent="0.25">
      <c r="C23481" s="159" t="s">
        <v>40169</v>
      </c>
      <c r="D23481" s="159">
        <v>1</v>
      </c>
    </row>
    <row r="23482" spans="3:4" x14ac:dyDescent="0.25">
      <c r="C23482" s="159" t="s">
        <v>40170</v>
      </c>
      <c r="D23482" s="159">
        <v>1</v>
      </c>
    </row>
    <row r="23483" spans="3:4" x14ac:dyDescent="0.25">
      <c r="C23483" s="159" t="s">
        <v>40171</v>
      </c>
      <c r="D23483" s="159">
        <v>1</v>
      </c>
    </row>
    <row r="23484" spans="3:4" x14ac:dyDescent="0.25">
      <c r="C23484" s="159" t="s">
        <v>40172</v>
      </c>
      <c r="D23484" s="159">
        <v>1</v>
      </c>
    </row>
    <row r="23485" spans="3:4" x14ac:dyDescent="0.25">
      <c r="C23485" s="159" t="s">
        <v>40368</v>
      </c>
      <c r="D23485" s="159">
        <v>1</v>
      </c>
    </row>
    <row r="23486" spans="3:4" x14ac:dyDescent="0.25">
      <c r="C23486" s="159" t="s">
        <v>40369</v>
      </c>
      <c r="D23486" s="159">
        <v>1</v>
      </c>
    </row>
    <row r="23487" spans="3:4" x14ac:dyDescent="0.25">
      <c r="C23487" s="159" t="s">
        <v>40370</v>
      </c>
      <c r="D23487" s="159">
        <v>1</v>
      </c>
    </row>
    <row r="23488" spans="3:4" x14ac:dyDescent="0.25">
      <c r="C23488" s="159" t="s">
        <v>40371</v>
      </c>
      <c r="D23488" s="159">
        <v>1</v>
      </c>
    </row>
    <row r="23489" spans="3:4" x14ac:dyDescent="0.25">
      <c r="C23489" s="159" t="s">
        <v>40372</v>
      </c>
      <c r="D23489" s="159">
        <v>1</v>
      </c>
    </row>
    <row r="23490" spans="3:4" x14ac:dyDescent="0.25">
      <c r="C23490" s="159" t="s">
        <v>40373</v>
      </c>
      <c r="D23490" s="159">
        <v>1</v>
      </c>
    </row>
    <row r="23491" spans="3:4" x14ac:dyDescent="0.25">
      <c r="C23491" s="159" t="s">
        <v>40374</v>
      </c>
      <c r="D23491" s="159">
        <v>1</v>
      </c>
    </row>
    <row r="23492" spans="3:4" x14ac:dyDescent="0.25">
      <c r="C23492" s="159" t="s">
        <v>40375</v>
      </c>
      <c r="D23492" s="159">
        <v>1</v>
      </c>
    </row>
    <row r="23493" spans="3:4" x14ac:dyDescent="0.25">
      <c r="C23493" s="159" t="s">
        <v>40376</v>
      </c>
      <c r="D23493" s="159">
        <v>1</v>
      </c>
    </row>
    <row r="23494" spans="3:4" x14ac:dyDescent="0.25">
      <c r="C23494" s="159" t="s">
        <v>40377</v>
      </c>
      <c r="D23494" s="159">
        <v>1</v>
      </c>
    </row>
    <row r="23495" spans="3:4" x14ac:dyDescent="0.25">
      <c r="C23495" s="159" t="s">
        <v>40378</v>
      </c>
      <c r="D23495" s="159">
        <v>1</v>
      </c>
    </row>
    <row r="23496" spans="3:4" x14ac:dyDescent="0.25">
      <c r="C23496" s="159" t="s">
        <v>40379</v>
      </c>
      <c r="D23496" s="159">
        <v>1</v>
      </c>
    </row>
    <row r="23497" spans="3:4" x14ac:dyDescent="0.25">
      <c r="C23497" s="159" t="s">
        <v>40272</v>
      </c>
      <c r="D23497" s="159">
        <v>1</v>
      </c>
    </row>
    <row r="23498" spans="3:4" x14ac:dyDescent="0.25">
      <c r="C23498" s="159" t="s">
        <v>40273</v>
      </c>
      <c r="D23498" s="159">
        <v>1</v>
      </c>
    </row>
    <row r="23499" spans="3:4" x14ac:dyDescent="0.25">
      <c r="C23499" s="159" t="s">
        <v>40274</v>
      </c>
      <c r="D23499" s="159">
        <v>1</v>
      </c>
    </row>
    <row r="23500" spans="3:4" x14ac:dyDescent="0.25">
      <c r="C23500" s="159" t="s">
        <v>40275</v>
      </c>
      <c r="D23500" s="159">
        <v>1</v>
      </c>
    </row>
    <row r="23501" spans="3:4" x14ac:dyDescent="0.25">
      <c r="C23501" s="159" t="s">
        <v>40276</v>
      </c>
      <c r="D23501" s="159">
        <v>1</v>
      </c>
    </row>
    <row r="23502" spans="3:4" x14ac:dyDescent="0.25">
      <c r="C23502" s="159" t="s">
        <v>40277</v>
      </c>
      <c r="D23502" s="159">
        <v>1</v>
      </c>
    </row>
    <row r="23503" spans="3:4" x14ac:dyDescent="0.25">
      <c r="C23503" s="159" t="s">
        <v>40278</v>
      </c>
      <c r="D23503" s="159">
        <v>1</v>
      </c>
    </row>
    <row r="23504" spans="3:4" x14ac:dyDescent="0.25">
      <c r="C23504" s="159" t="s">
        <v>40279</v>
      </c>
      <c r="D23504" s="159">
        <v>1</v>
      </c>
    </row>
    <row r="23505" spans="3:4" x14ac:dyDescent="0.25">
      <c r="C23505" s="159" t="s">
        <v>40280</v>
      </c>
      <c r="D23505" s="159">
        <v>1</v>
      </c>
    </row>
    <row r="23506" spans="3:4" x14ac:dyDescent="0.25">
      <c r="C23506" s="159" t="s">
        <v>40281</v>
      </c>
      <c r="D23506" s="159">
        <v>1</v>
      </c>
    </row>
    <row r="23507" spans="3:4" x14ac:dyDescent="0.25">
      <c r="C23507" s="159" t="s">
        <v>40282</v>
      </c>
      <c r="D23507" s="159">
        <v>1</v>
      </c>
    </row>
    <row r="23508" spans="3:4" x14ac:dyDescent="0.25">
      <c r="C23508" s="159" t="s">
        <v>40283</v>
      </c>
      <c r="D23508" s="159">
        <v>1</v>
      </c>
    </row>
    <row r="23509" spans="3:4" x14ac:dyDescent="0.25">
      <c r="C23509" s="159" t="s">
        <v>40284</v>
      </c>
      <c r="D23509" s="159">
        <v>1</v>
      </c>
    </row>
    <row r="23510" spans="3:4" x14ac:dyDescent="0.25">
      <c r="C23510" s="159" t="s">
        <v>40285</v>
      </c>
      <c r="D23510" s="159">
        <v>1</v>
      </c>
    </row>
    <row r="23511" spans="3:4" x14ac:dyDescent="0.25">
      <c r="C23511" s="159" t="s">
        <v>40286</v>
      </c>
      <c r="D23511" s="159">
        <v>1</v>
      </c>
    </row>
    <row r="23512" spans="3:4" x14ac:dyDescent="0.25">
      <c r="C23512" s="159" t="s">
        <v>40287</v>
      </c>
      <c r="D23512" s="159">
        <v>1</v>
      </c>
    </row>
    <row r="23513" spans="3:4" x14ac:dyDescent="0.25">
      <c r="C23513" s="159" t="s">
        <v>40288</v>
      </c>
      <c r="D23513" s="159">
        <v>1</v>
      </c>
    </row>
    <row r="23514" spans="3:4" x14ac:dyDescent="0.25">
      <c r="C23514" s="159" t="s">
        <v>40289</v>
      </c>
      <c r="D23514" s="159">
        <v>1</v>
      </c>
    </row>
    <row r="23515" spans="3:4" x14ac:dyDescent="0.25">
      <c r="C23515" s="159" t="s">
        <v>40290</v>
      </c>
      <c r="D23515" s="159">
        <v>1</v>
      </c>
    </row>
    <row r="23516" spans="3:4" x14ac:dyDescent="0.25">
      <c r="C23516" s="159" t="s">
        <v>40291</v>
      </c>
      <c r="D23516" s="159">
        <v>1</v>
      </c>
    </row>
    <row r="23517" spans="3:4" x14ac:dyDescent="0.25">
      <c r="C23517" s="159" t="s">
        <v>40292</v>
      </c>
      <c r="D23517" s="159">
        <v>1</v>
      </c>
    </row>
    <row r="23518" spans="3:4" x14ac:dyDescent="0.25">
      <c r="C23518" s="159" t="s">
        <v>40293</v>
      </c>
      <c r="D23518" s="159">
        <v>1</v>
      </c>
    </row>
    <row r="23519" spans="3:4" x14ac:dyDescent="0.25">
      <c r="C23519" s="159" t="s">
        <v>40294</v>
      </c>
      <c r="D23519" s="159">
        <v>1</v>
      </c>
    </row>
    <row r="23520" spans="3:4" x14ac:dyDescent="0.25">
      <c r="C23520" s="159" t="s">
        <v>40295</v>
      </c>
      <c r="D23520" s="159">
        <v>1</v>
      </c>
    </row>
    <row r="23521" spans="3:4" x14ac:dyDescent="0.25">
      <c r="C23521" s="159" t="s">
        <v>40296</v>
      </c>
      <c r="D23521" s="159">
        <v>1</v>
      </c>
    </row>
    <row r="23522" spans="3:4" x14ac:dyDescent="0.25">
      <c r="C23522" s="159" t="s">
        <v>40297</v>
      </c>
      <c r="D23522" s="159">
        <v>1</v>
      </c>
    </row>
    <row r="23523" spans="3:4" x14ac:dyDescent="0.25">
      <c r="C23523" s="159" t="s">
        <v>40298</v>
      </c>
      <c r="D23523" s="159">
        <v>1</v>
      </c>
    </row>
    <row r="23524" spans="3:4" x14ac:dyDescent="0.25">
      <c r="C23524" s="159" t="s">
        <v>40299</v>
      </c>
      <c r="D23524" s="159">
        <v>1</v>
      </c>
    </row>
    <row r="23525" spans="3:4" x14ac:dyDescent="0.25">
      <c r="C23525" s="159" t="s">
        <v>40300</v>
      </c>
      <c r="D23525" s="159">
        <v>1</v>
      </c>
    </row>
    <row r="23526" spans="3:4" x14ac:dyDescent="0.25">
      <c r="C23526" s="159" t="s">
        <v>40301</v>
      </c>
      <c r="D23526" s="159">
        <v>1</v>
      </c>
    </row>
    <row r="23527" spans="3:4" x14ac:dyDescent="0.25">
      <c r="C23527" s="159" t="s">
        <v>40302</v>
      </c>
      <c r="D23527" s="159">
        <v>1</v>
      </c>
    </row>
    <row r="23528" spans="3:4" x14ac:dyDescent="0.25">
      <c r="C23528" s="159" t="s">
        <v>40303</v>
      </c>
      <c r="D23528" s="159">
        <v>1</v>
      </c>
    </row>
    <row r="23529" spans="3:4" x14ac:dyDescent="0.25">
      <c r="C23529" s="159" t="s">
        <v>40304</v>
      </c>
      <c r="D23529" s="159">
        <v>1</v>
      </c>
    </row>
    <row r="23530" spans="3:4" x14ac:dyDescent="0.25">
      <c r="C23530" s="159" t="s">
        <v>40305</v>
      </c>
      <c r="D23530" s="159">
        <v>1</v>
      </c>
    </row>
    <row r="23531" spans="3:4" x14ac:dyDescent="0.25">
      <c r="C23531" s="159" t="s">
        <v>40306</v>
      </c>
      <c r="D23531" s="159">
        <v>1</v>
      </c>
    </row>
    <row r="23532" spans="3:4" x14ac:dyDescent="0.25">
      <c r="C23532" s="159" t="s">
        <v>40307</v>
      </c>
      <c r="D23532" s="159">
        <v>1</v>
      </c>
    </row>
    <row r="23533" spans="3:4" x14ac:dyDescent="0.25">
      <c r="C23533" s="159" t="s">
        <v>40308</v>
      </c>
      <c r="D23533" s="159">
        <v>1</v>
      </c>
    </row>
    <row r="23534" spans="3:4" x14ac:dyDescent="0.25">
      <c r="C23534" s="159" t="s">
        <v>40309</v>
      </c>
      <c r="D23534" s="159">
        <v>1</v>
      </c>
    </row>
    <row r="23535" spans="3:4" x14ac:dyDescent="0.25">
      <c r="C23535" s="159" t="s">
        <v>40310</v>
      </c>
      <c r="D23535" s="159">
        <v>1</v>
      </c>
    </row>
    <row r="23536" spans="3:4" x14ac:dyDescent="0.25">
      <c r="C23536" s="159" t="s">
        <v>40311</v>
      </c>
      <c r="D23536" s="159">
        <v>1</v>
      </c>
    </row>
    <row r="23537" spans="3:4" x14ac:dyDescent="0.25">
      <c r="C23537" s="159" t="s">
        <v>40312</v>
      </c>
      <c r="D23537" s="159">
        <v>1</v>
      </c>
    </row>
    <row r="23538" spans="3:4" x14ac:dyDescent="0.25">
      <c r="C23538" s="159" t="s">
        <v>40313</v>
      </c>
      <c r="D23538" s="159">
        <v>1</v>
      </c>
    </row>
    <row r="23539" spans="3:4" x14ac:dyDescent="0.25">
      <c r="C23539" s="159" t="s">
        <v>40314</v>
      </c>
      <c r="D23539" s="159">
        <v>1</v>
      </c>
    </row>
    <row r="23540" spans="3:4" x14ac:dyDescent="0.25">
      <c r="C23540" s="159" t="s">
        <v>40315</v>
      </c>
      <c r="D23540" s="159">
        <v>1</v>
      </c>
    </row>
    <row r="23541" spans="3:4" x14ac:dyDescent="0.25">
      <c r="C23541" s="159" t="s">
        <v>40316</v>
      </c>
      <c r="D23541" s="159">
        <v>1</v>
      </c>
    </row>
    <row r="23542" spans="3:4" x14ac:dyDescent="0.25">
      <c r="C23542" s="159" t="s">
        <v>40317</v>
      </c>
      <c r="D23542" s="159">
        <v>1</v>
      </c>
    </row>
    <row r="23543" spans="3:4" x14ac:dyDescent="0.25">
      <c r="C23543" s="159" t="s">
        <v>40318</v>
      </c>
      <c r="D23543" s="159">
        <v>1</v>
      </c>
    </row>
    <row r="23544" spans="3:4" x14ac:dyDescent="0.25">
      <c r="C23544" s="159" t="s">
        <v>40319</v>
      </c>
      <c r="D23544" s="159">
        <v>1</v>
      </c>
    </row>
    <row r="23545" spans="3:4" x14ac:dyDescent="0.25">
      <c r="C23545" s="159" t="s">
        <v>40320</v>
      </c>
      <c r="D23545" s="159">
        <v>1</v>
      </c>
    </row>
    <row r="23546" spans="3:4" x14ac:dyDescent="0.25">
      <c r="C23546" s="159" t="s">
        <v>40321</v>
      </c>
      <c r="D23546" s="159">
        <v>1</v>
      </c>
    </row>
    <row r="23547" spans="3:4" x14ac:dyDescent="0.25">
      <c r="C23547" s="159" t="s">
        <v>40322</v>
      </c>
      <c r="D23547" s="159">
        <v>1</v>
      </c>
    </row>
    <row r="23548" spans="3:4" x14ac:dyDescent="0.25">
      <c r="C23548" s="159" t="s">
        <v>40323</v>
      </c>
      <c r="D23548" s="159">
        <v>1</v>
      </c>
    </row>
    <row r="23549" spans="3:4" x14ac:dyDescent="0.25">
      <c r="C23549" s="159" t="s">
        <v>40324</v>
      </c>
      <c r="D23549" s="159">
        <v>1</v>
      </c>
    </row>
    <row r="23550" spans="3:4" x14ac:dyDescent="0.25">
      <c r="C23550" s="159" t="s">
        <v>40325</v>
      </c>
      <c r="D23550" s="159">
        <v>1</v>
      </c>
    </row>
    <row r="23551" spans="3:4" x14ac:dyDescent="0.25">
      <c r="C23551" s="159" t="s">
        <v>40326</v>
      </c>
      <c r="D23551" s="159">
        <v>1</v>
      </c>
    </row>
    <row r="23552" spans="3:4" x14ac:dyDescent="0.25">
      <c r="C23552" s="159" t="s">
        <v>40327</v>
      </c>
      <c r="D23552" s="159">
        <v>1</v>
      </c>
    </row>
    <row r="23553" spans="3:4" x14ac:dyDescent="0.25">
      <c r="C23553" s="159" t="s">
        <v>40328</v>
      </c>
      <c r="D23553" s="159">
        <v>1</v>
      </c>
    </row>
    <row r="23554" spans="3:4" x14ac:dyDescent="0.25">
      <c r="C23554" s="159" t="s">
        <v>40329</v>
      </c>
      <c r="D23554" s="159">
        <v>1</v>
      </c>
    </row>
    <row r="23555" spans="3:4" x14ac:dyDescent="0.25">
      <c r="C23555" s="159" t="s">
        <v>40330</v>
      </c>
      <c r="D23555" s="159">
        <v>1</v>
      </c>
    </row>
    <row r="23556" spans="3:4" x14ac:dyDescent="0.25">
      <c r="C23556" s="159" t="s">
        <v>40331</v>
      </c>
      <c r="D23556" s="159">
        <v>1</v>
      </c>
    </row>
    <row r="23557" spans="3:4" x14ac:dyDescent="0.25">
      <c r="C23557" s="159" t="s">
        <v>40332</v>
      </c>
      <c r="D23557" s="159">
        <v>1</v>
      </c>
    </row>
    <row r="23558" spans="3:4" x14ac:dyDescent="0.25">
      <c r="C23558" s="159" t="s">
        <v>40333</v>
      </c>
      <c r="D23558" s="159">
        <v>1</v>
      </c>
    </row>
    <row r="23559" spans="3:4" x14ac:dyDescent="0.25">
      <c r="C23559" s="159" t="s">
        <v>40334</v>
      </c>
      <c r="D23559" s="159">
        <v>1</v>
      </c>
    </row>
    <row r="23560" spans="3:4" x14ac:dyDescent="0.25">
      <c r="C23560" s="159" t="s">
        <v>40335</v>
      </c>
      <c r="D23560" s="159">
        <v>1</v>
      </c>
    </row>
    <row r="23561" spans="3:4" x14ac:dyDescent="0.25">
      <c r="C23561" s="159" t="s">
        <v>40336</v>
      </c>
      <c r="D23561" s="159">
        <v>1</v>
      </c>
    </row>
    <row r="23562" spans="3:4" x14ac:dyDescent="0.25">
      <c r="C23562" s="159" t="s">
        <v>40337</v>
      </c>
      <c r="D23562" s="159">
        <v>1</v>
      </c>
    </row>
    <row r="23563" spans="3:4" x14ac:dyDescent="0.25">
      <c r="C23563" s="159" t="s">
        <v>40338</v>
      </c>
      <c r="D23563" s="159">
        <v>1</v>
      </c>
    </row>
    <row r="23564" spans="3:4" x14ac:dyDescent="0.25">
      <c r="C23564" s="159" t="s">
        <v>40339</v>
      </c>
      <c r="D23564" s="159">
        <v>1</v>
      </c>
    </row>
    <row r="23565" spans="3:4" x14ac:dyDescent="0.25">
      <c r="C23565" s="159" t="s">
        <v>40340</v>
      </c>
      <c r="D23565" s="159">
        <v>1</v>
      </c>
    </row>
    <row r="23566" spans="3:4" x14ac:dyDescent="0.25">
      <c r="C23566" s="159" t="s">
        <v>40341</v>
      </c>
      <c r="D23566" s="159">
        <v>1</v>
      </c>
    </row>
    <row r="23567" spans="3:4" x14ac:dyDescent="0.25">
      <c r="C23567" s="159" t="s">
        <v>40342</v>
      </c>
      <c r="D23567" s="159">
        <v>1</v>
      </c>
    </row>
    <row r="23568" spans="3:4" x14ac:dyDescent="0.25">
      <c r="C23568" s="159" t="s">
        <v>40343</v>
      </c>
      <c r="D23568" s="159">
        <v>1</v>
      </c>
    </row>
    <row r="23569" spans="3:4" x14ac:dyDescent="0.25">
      <c r="C23569" s="159" t="s">
        <v>40344</v>
      </c>
      <c r="D23569" s="159">
        <v>1</v>
      </c>
    </row>
    <row r="23570" spans="3:4" x14ac:dyDescent="0.25">
      <c r="C23570" s="159" t="s">
        <v>40345</v>
      </c>
      <c r="D23570" s="159">
        <v>1</v>
      </c>
    </row>
    <row r="23571" spans="3:4" x14ac:dyDescent="0.25">
      <c r="C23571" s="159" t="s">
        <v>40346</v>
      </c>
      <c r="D23571" s="159">
        <v>1</v>
      </c>
    </row>
    <row r="23572" spans="3:4" x14ac:dyDescent="0.25">
      <c r="C23572" s="159" t="s">
        <v>40347</v>
      </c>
      <c r="D23572" s="159">
        <v>1</v>
      </c>
    </row>
    <row r="23573" spans="3:4" x14ac:dyDescent="0.25">
      <c r="C23573" s="159" t="s">
        <v>40348</v>
      </c>
      <c r="D23573" s="159">
        <v>1</v>
      </c>
    </row>
    <row r="23574" spans="3:4" x14ac:dyDescent="0.25">
      <c r="C23574" s="159" t="s">
        <v>40349</v>
      </c>
      <c r="D23574" s="159">
        <v>1</v>
      </c>
    </row>
    <row r="23575" spans="3:4" x14ac:dyDescent="0.25">
      <c r="C23575" s="159" t="s">
        <v>40350</v>
      </c>
      <c r="D23575" s="159">
        <v>1</v>
      </c>
    </row>
    <row r="23576" spans="3:4" x14ac:dyDescent="0.25">
      <c r="C23576" s="159" t="s">
        <v>40351</v>
      </c>
      <c r="D23576" s="159">
        <v>1</v>
      </c>
    </row>
    <row r="23577" spans="3:4" x14ac:dyDescent="0.25">
      <c r="C23577" s="159" t="s">
        <v>40352</v>
      </c>
      <c r="D23577" s="159">
        <v>1</v>
      </c>
    </row>
    <row r="23578" spans="3:4" x14ac:dyDescent="0.25">
      <c r="C23578" s="159" t="s">
        <v>40353</v>
      </c>
      <c r="D23578" s="159">
        <v>1</v>
      </c>
    </row>
    <row r="23579" spans="3:4" x14ac:dyDescent="0.25">
      <c r="C23579" s="159" t="s">
        <v>40354</v>
      </c>
      <c r="D23579" s="159">
        <v>1</v>
      </c>
    </row>
    <row r="23580" spans="3:4" x14ac:dyDescent="0.25">
      <c r="C23580" s="159" t="s">
        <v>40355</v>
      </c>
      <c r="D23580" s="159">
        <v>1</v>
      </c>
    </row>
    <row r="23581" spans="3:4" x14ac:dyDescent="0.25">
      <c r="C23581" s="159" t="s">
        <v>40356</v>
      </c>
      <c r="D23581" s="159">
        <v>1</v>
      </c>
    </row>
    <row r="23582" spans="3:4" x14ac:dyDescent="0.25">
      <c r="C23582" s="159" t="s">
        <v>40357</v>
      </c>
      <c r="D23582" s="159">
        <v>1</v>
      </c>
    </row>
    <row r="23583" spans="3:4" x14ac:dyDescent="0.25">
      <c r="C23583" s="159" t="s">
        <v>40358</v>
      </c>
      <c r="D23583" s="159">
        <v>1</v>
      </c>
    </row>
    <row r="23584" spans="3:4" x14ac:dyDescent="0.25">
      <c r="C23584" s="159" t="s">
        <v>40359</v>
      </c>
      <c r="D23584" s="159">
        <v>1</v>
      </c>
    </row>
    <row r="23585" spans="3:4" x14ac:dyDescent="0.25">
      <c r="C23585" s="159" t="s">
        <v>40360</v>
      </c>
      <c r="D23585" s="159">
        <v>1</v>
      </c>
    </row>
    <row r="23586" spans="3:4" x14ac:dyDescent="0.25">
      <c r="C23586" s="159" t="s">
        <v>40361</v>
      </c>
      <c r="D23586" s="159">
        <v>1</v>
      </c>
    </row>
    <row r="23587" spans="3:4" x14ac:dyDescent="0.25">
      <c r="C23587" s="159" t="s">
        <v>40362</v>
      </c>
      <c r="D23587" s="159">
        <v>1</v>
      </c>
    </row>
    <row r="23588" spans="3:4" x14ac:dyDescent="0.25">
      <c r="C23588" s="159" t="s">
        <v>40363</v>
      </c>
      <c r="D23588" s="159">
        <v>1</v>
      </c>
    </row>
    <row r="23589" spans="3:4" x14ac:dyDescent="0.25">
      <c r="C23589" s="159" t="s">
        <v>40380</v>
      </c>
      <c r="D23589" s="159">
        <v>1</v>
      </c>
    </row>
    <row r="23590" spans="3:4" x14ac:dyDescent="0.25">
      <c r="C23590" s="159" t="s">
        <v>40381</v>
      </c>
      <c r="D23590" s="159">
        <v>1</v>
      </c>
    </row>
    <row r="23591" spans="3:4" x14ac:dyDescent="0.25">
      <c r="C23591" s="159" t="s">
        <v>40382</v>
      </c>
      <c r="D23591" s="159">
        <v>1</v>
      </c>
    </row>
    <row r="23592" spans="3:4" x14ac:dyDescent="0.25">
      <c r="C23592" s="159" t="s">
        <v>40383</v>
      </c>
      <c r="D23592" s="159">
        <v>1</v>
      </c>
    </row>
    <row r="23593" spans="3:4" x14ac:dyDescent="0.25">
      <c r="C23593" s="159" t="s">
        <v>40384</v>
      </c>
      <c r="D23593" s="159">
        <v>1</v>
      </c>
    </row>
    <row r="23594" spans="3:4" x14ac:dyDescent="0.25">
      <c r="C23594" s="159" t="s">
        <v>40385</v>
      </c>
      <c r="D23594" s="159">
        <v>1</v>
      </c>
    </row>
    <row r="23595" spans="3:4" x14ac:dyDescent="0.25">
      <c r="C23595" s="159" t="s">
        <v>40386</v>
      </c>
      <c r="D23595" s="159">
        <v>1</v>
      </c>
    </row>
    <row r="23596" spans="3:4" x14ac:dyDescent="0.25">
      <c r="C23596" s="159" t="s">
        <v>40387</v>
      </c>
      <c r="D23596" s="159">
        <v>1</v>
      </c>
    </row>
    <row r="23597" spans="3:4" x14ac:dyDescent="0.25">
      <c r="C23597" s="159" t="s">
        <v>40388</v>
      </c>
      <c r="D23597" s="159">
        <v>1</v>
      </c>
    </row>
    <row r="23598" spans="3:4" x14ac:dyDescent="0.25">
      <c r="C23598" s="159" t="s">
        <v>40389</v>
      </c>
      <c r="D23598" s="159">
        <v>1</v>
      </c>
    </row>
    <row r="23599" spans="3:4" x14ac:dyDescent="0.25">
      <c r="C23599" s="159" t="s">
        <v>40390</v>
      </c>
      <c r="D23599" s="159">
        <v>1</v>
      </c>
    </row>
    <row r="23600" spans="3:4" x14ac:dyDescent="0.25">
      <c r="C23600" s="159" t="s">
        <v>40391</v>
      </c>
      <c r="D23600" s="159">
        <v>1</v>
      </c>
    </row>
    <row r="23601" spans="3:4" x14ac:dyDescent="0.25">
      <c r="C23601" s="159" t="s">
        <v>40392</v>
      </c>
      <c r="D23601" s="159">
        <v>1</v>
      </c>
    </row>
    <row r="23602" spans="3:4" x14ac:dyDescent="0.25">
      <c r="C23602" s="159" t="s">
        <v>40393</v>
      </c>
      <c r="D23602" s="159">
        <v>1</v>
      </c>
    </row>
    <row r="23603" spans="3:4" x14ac:dyDescent="0.25">
      <c r="C23603" s="159" t="s">
        <v>40394</v>
      </c>
      <c r="D23603" s="159">
        <v>1</v>
      </c>
    </row>
    <row r="23604" spans="3:4" x14ac:dyDescent="0.25">
      <c r="C23604" s="159" t="s">
        <v>40395</v>
      </c>
      <c r="D23604" s="159">
        <v>1</v>
      </c>
    </row>
    <row r="23605" spans="3:4" x14ac:dyDescent="0.25">
      <c r="C23605" s="159" t="s">
        <v>40396</v>
      </c>
      <c r="D23605" s="159">
        <v>1</v>
      </c>
    </row>
    <row r="23606" spans="3:4" x14ac:dyDescent="0.25">
      <c r="C23606" s="159" t="s">
        <v>40397</v>
      </c>
      <c r="D23606" s="159">
        <v>1</v>
      </c>
    </row>
    <row r="23607" spans="3:4" x14ac:dyDescent="0.25">
      <c r="C23607" s="159" t="s">
        <v>40398</v>
      </c>
      <c r="D23607" s="159">
        <v>1</v>
      </c>
    </row>
    <row r="23608" spans="3:4" x14ac:dyDescent="0.25">
      <c r="C23608" s="159" t="s">
        <v>40399</v>
      </c>
      <c r="D23608" s="159">
        <v>1</v>
      </c>
    </row>
    <row r="23609" spans="3:4" x14ac:dyDescent="0.25">
      <c r="C23609" s="159" t="s">
        <v>40400</v>
      </c>
      <c r="D23609" s="159">
        <v>1</v>
      </c>
    </row>
    <row r="23610" spans="3:4" x14ac:dyDescent="0.25">
      <c r="C23610" s="159" t="s">
        <v>40401</v>
      </c>
      <c r="D23610" s="159">
        <v>1</v>
      </c>
    </row>
    <row r="23611" spans="3:4" x14ac:dyDescent="0.25">
      <c r="C23611" s="159" t="s">
        <v>40402</v>
      </c>
      <c r="D23611" s="159">
        <v>1</v>
      </c>
    </row>
    <row r="23612" spans="3:4" x14ac:dyDescent="0.25">
      <c r="C23612" s="159" t="s">
        <v>40403</v>
      </c>
      <c r="D23612" s="159">
        <v>1</v>
      </c>
    </row>
    <row r="23613" spans="3:4" x14ac:dyDescent="0.25">
      <c r="C23613" s="159" t="s">
        <v>40404</v>
      </c>
      <c r="D23613" s="159">
        <v>1</v>
      </c>
    </row>
    <row r="23614" spans="3:4" x14ac:dyDescent="0.25">
      <c r="C23614" s="159" t="s">
        <v>40405</v>
      </c>
      <c r="D23614" s="159">
        <v>1</v>
      </c>
    </row>
    <row r="23615" spans="3:4" x14ac:dyDescent="0.25">
      <c r="C23615" s="159" t="s">
        <v>40406</v>
      </c>
      <c r="D23615" s="159">
        <v>1</v>
      </c>
    </row>
    <row r="23616" spans="3:4" x14ac:dyDescent="0.25">
      <c r="C23616" s="159" t="s">
        <v>40407</v>
      </c>
      <c r="D23616" s="159">
        <v>1</v>
      </c>
    </row>
    <row r="23617" spans="3:4" x14ac:dyDescent="0.25">
      <c r="C23617" s="159" t="s">
        <v>40408</v>
      </c>
      <c r="D23617" s="159">
        <v>1</v>
      </c>
    </row>
    <row r="23618" spans="3:4" x14ac:dyDescent="0.25">
      <c r="C23618" s="159" t="s">
        <v>40409</v>
      </c>
      <c r="D23618" s="159">
        <v>1</v>
      </c>
    </row>
    <row r="23619" spans="3:4" x14ac:dyDescent="0.25">
      <c r="C23619" s="159" t="s">
        <v>40410</v>
      </c>
      <c r="D23619" s="159">
        <v>1</v>
      </c>
    </row>
    <row r="23620" spans="3:4" x14ac:dyDescent="0.25">
      <c r="C23620" s="159" t="s">
        <v>40411</v>
      </c>
      <c r="D23620" s="159">
        <v>1</v>
      </c>
    </row>
    <row r="23621" spans="3:4" x14ac:dyDescent="0.25">
      <c r="C23621" s="159" t="s">
        <v>40412</v>
      </c>
      <c r="D23621" s="159">
        <v>1</v>
      </c>
    </row>
    <row r="23622" spans="3:4" x14ac:dyDescent="0.25">
      <c r="C23622" s="159" t="s">
        <v>40413</v>
      </c>
      <c r="D23622" s="159">
        <v>1</v>
      </c>
    </row>
    <row r="23623" spans="3:4" x14ac:dyDescent="0.25">
      <c r="C23623" s="159" t="s">
        <v>40414</v>
      </c>
      <c r="D23623" s="159">
        <v>1</v>
      </c>
    </row>
    <row r="23624" spans="3:4" x14ac:dyDescent="0.25">
      <c r="C23624" s="159" t="s">
        <v>40415</v>
      </c>
      <c r="D23624" s="159">
        <v>1</v>
      </c>
    </row>
    <row r="23625" spans="3:4" x14ac:dyDescent="0.25">
      <c r="C23625" s="159" t="s">
        <v>40416</v>
      </c>
      <c r="D23625" s="159">
        <v>1</v>
      </c>
    </row>
    <row r="23626" spans="3:4" x14ac:dyDescent="0.25">
      <c r="C23626" s="159" t="s">
        <v>40417</v>
      </c>
      <c r="D23626" s="159">
        <v>1</v>
      </c>
    </row>
    <row r="23627" spans="3:4" x14ac:dyDescent="0.25">
      <c r="C23627" s="159" t="s">
        <v>40418</v>
      </c>
      <c r="D23627" s="159">
        <v>1</v>
      </c>
    </row>
    <row r="23628" spans="3:4" x14ac:dyDescent="0.25">
      <c r="C23628" s="159" t="s">
        <v>40419</v>
      </c>
      <c r="D23628" s="159">
        <v>1</v>
      </c>
    </row>
    <row r="23629" spans="3:4" x14ac:dyDescent="0.25">
      <c r="C23629" s="159" t="s">
        <v>40420</v>
      </c>
      <c r="D23629" s="159">
        <v>1</v>
      </c>
    </row>
    <row r="23630" spans="3:4" x14ac:dyDescent="0.25">
      <c r="C23630" s="159" t="s">
        <v>40421</v>
      </c>
      <c r="D23630" s="159">
        <v>1</v>
      </c>
    </row>
    <row r="23631" spans="3:4" x14ac:dyDescent="0.25">
      <c r="C23631" s="159" t="s">
        <v>40422</v>
      </c>
      <c r="D23631" s="159">
        <v>1</v>
      </c>
    </row>
    <row r="23632" spans="3:4" x14ac:dyDescent="0.25">
      <c r="C23632" s="159" t="s">
        <v>40423</v>
      </c>
      <c r="D23632" s="159">
        <v>1</v>
      </c>
    </row>
    <row r="23633" spans="3:4" x14ac:dyDescent="0.25">
      <c r="C23633" s="159" t="s">
        <v>40424</v>
      </c>
      <c r="D23633" s="159">
        <v>1</v>
      </c>
    </row>
    <row r="23634" spans="3:4" x14ac:dyDescent="0.25">
      <c r="C23634" s="159" t="s">
        <v>40425</v>
      </c>
      <c r="D23634" s="159">
        <v>1</v>
      </c>
    </row>
    <row r="23635" spans="3:4" x14ac:dyDescent="0.25">
      <c r="C23635" s="159" t="s">
        <v>40426</v>
      </c>
      <c r="D23635" s="159">
        <v>1</v>
      </c>
    </row>
    <row r="23636" spans="3:4" x14ac:dyDescent="0.25">
      <c r="C23636" s="159" t="s">
        <v>40427</v>
      </c>
      <c r="D23636" s="159">
        <v>1</v>
      </c>
    </row>
    <row r="23637" spans="3:4" x14ac:dyDescent="0.25">
      <c r="C23637" s="159" t="s">
        <v>40428</v>
      </c>
      <c r="D23637" s="159">
        <v>1</v>
      </c>
    </row>
    <row r="23638" spans="3:4" x14ac:dyDescent="0.25">
      <c r="C23638" s="159" t="s">
        <v>40429</v>
      </c>
      <c r="D23638" s="159">
        <v>1</v>
      </c>
    </row>
    <row r="23639" spans="3:4" x14ac:dyDescent="0.25">
      <c r="C23639" s="159" t="s">
        <v>40430</v>
      </c>
      <c r="D23639" s="159">
        <v>1</v>
      </c>
    </row>
    <row r="23640" spans="3:4" x14ac:dyDescent="0.25">
      <c r="C23640" s="159" t="s">
        <v>40431</v>
      </c>
      <c r="D23640" s="159">
        <v>1</v>
      </c>
    </row>
    <row r="23641" spans="3:4" x14ac:dyDescent="0.25">
      <c r="C23641" s="159" t="s">
        <v>40432</v>
      </c>
      <c r="D23641" s="159">
        <v>1</v>
      </c>
    </row>
    <row r="23642" spans="3:4" x14ac:dyDescent="0.25">
      <c r="C23642" s="159" t="s">
        <v>40433</v>
      </c>
      <c r="D23642" s="159">
        <v>1</v>
      </c>
    </row>
    <row r="23643" spans="3:4" x14ac:dyDescent="0.25">
      <c r="C23643" s="159" t="s">
        <v>40434</v>
      </c>
      <c r="D23643" s="159">
        <v>1</v>
      </c>
    </row>
    <row r="23644" spans="3:4" x14ac:dyDescent="0.25">
      <c r="C23644" s="159" t="s">
        <v>40435</v>
      </c>
      <c r="D23644" s="159">
        <v>1</v>
      </c>
    </row>
    <row r="23645" spans="3:4" x14ac:dyDescent="0.25">
      <c r="C23645" s="159" t="s">
        <v>40364</v>
      </c>
      <c r="D23645" s="159">
        <v>1</v>
      </c>
    </row>
    <row r="23646" spans="3:4" x14ac:dyDescent="0.25">
      <c r="C23646" s="159" t="s">
        <v>40365</v>
      </c>
      <c r="D23646" s="159">
        <v>1</v>
      </c>
    </row>
    <row r="23647" spans="3:4" x14ac:dyDescent="0.25">
      <c r="C23647" s="159" t="s">
        <v>40366</v>
      </c>
      <c r="D23647" s="159">
        <v>1</v>
      </c>
    </row>
    <row r="23648" spans="3:4" x14ac:dyDescent="0.25">
      <c r="C23648" s="159" t="s">
        <v>40367</v>
      </c>
      <c r="D23648" s="159">
        <v>1</v>
      </c>
    </row>
    <row r="23649" spans="3:4" x14ac:dyDescent="0.25">
      <c r="C23649" s="159" t="s">
        <v>40558</v>
      </c>
      <c r="D23649" s="159">
        <v>1</v>
      </c>
    </row>
    <row r="23650" spans="3:4" x14ac:dyDescent="0.25">
      <c r="C23650" s="159" t="s">
        <v>40559</v>
      </c>
      <c r="D23650" s="159">
        <v>1</v>
      </c>
    </row>
    <row r="23651" spans="3:4" x14ac:dyDescent="0.25">
      <c r="C23651" s="159" t="s">
        <v>40560</v>
      </c>
      <c r="D23651" s="159">
        <v>1</v>
      </c>
    </row>
    <row r="23652" spans="3:4" x14ac:dyDescent="0.25">
      <c r="C23652" s="159" t="s">
        <v>40561</v>
      </c>
      <c r="D23652" s="159">
        <v>1</v>
      </c>
    </row>
    <row r="23653" spans="3:4" x14ac:dyDescent="0.25">
      <c r="C23653" s="159" t="s">
        <v>40436</v>
      </c>
      <c r="D23653" s="159">
        <v>1</v>
      </c>
    </row>
    <row r="23654" spans="3:4" x14ac:dyDescent="0.25">
      <c r="C23654" s="159" t="s">
        <v>40437</v>
      </c>
      <c r="D23654" s="159">
        <v>1</v>
      </c>
    </row>
    <row r="23655" spans="3:4" x14ac:dyDescent="0.25">
      <c r="C23655" s="159" t="s">
        <v>40438</v>
      </c>
      <c r="D23655" s="159">
        <v>1</v>
      </c>
    </row>
    <row r="23656" spans="3:4" x14ac:dyDescent="0.25">
      <c r="C23656" s="159" t="s">
        <v>40439</v>
      </c>
      <c r="D23656" s="159">
        <v>1</v>
      </c>
    </row>
    <row r="23657" spans="3:4" x14ac:dyDescent="0.25">
      <c r="C23657" s="159" t="s">
        <v>40440</v>
      </c>
      <c r="D23657" s="159">
        <v>1</v>
      </c>
    </row>
    <row r="23658" spans="3:4" x14ac:dyDescent="0.25">
      <c r="C23658" s="159" t="s">
        <v>40441</v>
      </c>
      <c r="D23658" s="159">
        <v>1</v>
      </c>
    </row>
    <row r="23659" spans="3:4" x14ac:dyDescent="0.25">
      <c r="C23659" s="159" t="s">
        <v>40442</v>
      </c>
      <c r="D23659" s="159">
        <v>1</v>
      </c>
    </row>
    <row r="23660" spans="3:4" x14ac:dyDescent="0.25">
      <c r="C23660" s="159" t="s">
        <v>40443</v>
      </c>
      <c r="D23660" s="159">
        <v>1</v>
      </c>
    </row>
    <row r="23661" spans="3:4" x14ac:dyDescent="0.25">
      <c r="C23661" s="159" t="s">
        <v>40444</v>
      </c>
      <c r="D23661" s="159">
        <v>1</v>
      </c>
    </row>
    <row r="23662" spans="3:4" x14ac:dyDescent="0.25">
      <c r="C23662" s="159" t="s">
        <v>40445</v>
      </c>
      <c r="D23662" s="159">
        <v>1</v>
      </c>
    </row>
    <row r="23663" spans="3:4" x14ac:dyDescent="0.25">
      <c r="C23663" s="159" t="s">
        <v>40446</v>
      </c>
      <c r="D23663" s="159">
        <v>1</v>
      </c>
    </row>
    <row r="23664" spans="3:4" x14ac:dyDescent="0.25">
      <c r="C23664" s="159" t="s">
        <v>40447</v>
      </c>
      <c r="D23664" s="159">
        <v>1</v>
      </c>
    </row>
    <row r="23665" spans="3:4" x14ac:dyDescent="0.25">
      <c r="C23665" s="159" t="s">
        <v>40448</v>
      </c>
      <c r="D23665" s="159">
        <v>1</v>
      </c>
    </row>
    <row r="23666" spans="3:4" x14ac:dyDescent="0.25">
      <c r="C23666" s="159" t="s">
        <v>40449</v>
      </c>
      <c r="D23666" s="159">
        <v>1</v>
      </c>
    </row>
    <row r="23667" spans="3:4" x14ac:dyDescent="0.25">
      <c r="C23667" s="159" t="s">
        <v>40450</v>
      </c>
      <c r="D23667" s="159">
        <v>1</v>
      </c>
    </row>
    <row r="23668" spans="3:4" x14ac:dyDescent="0.25">
      <c r="C23668" s="159" t="s">
        <v>40451</v>
      </c>
      <c r="D23668" s="159">
        <v>1</v>
      </c>
    </row>
    <row r="23669" spans="3:4" x14ac:dyDescent="0.25">
      <c r="C23669" s="159" t="s">
        <v>40452</v>
      </c>
      <c r="D23669" s="159">
        <v>1</v>
      </c>
    </row>
    <row r="23670" spans="3:4" x14ac:dyDescent="0.25">
      <c r="C23670" s="159" t="s">
        <v>40453</v>
      </c>
      <c r="D23670" s="159">
        <v>1</v>
      </c>
    </row>
    <row r="23671" spans="3:4" x14ac:dyDescent="0.25">
      <c r="C23671" s="159" t="s">
        <v>40454</v>
      </c>
      <c r="D23671" s="159">
        <v>1</v>
      </c>
    </row>
    <row r="23672" spans="3:4" x14ac:dyDescent="0.25">
      <c r="C23672" s="159" t="s">
        <v>40455</v>
      </c>
      <c r="D23672" s="159">
        <v>1</v>
      </c>
    </row>
    <row r="23673" spans="3:4" x14ac:dyDescent="0.25">
      <c r="C23673" s="159" t="s">
        <v>40456</v>
      </c>
      <c r="D23673" s="159">
        <v>1</v>
      </c>
    </row>
    <row r="23674" spans="3:4" x14ac:dyDescent="0.25">
      <c r="C23674" s="159" t="s">
        <v>40457</v>
      </c>
      <c r="D23674" s="159">
        <v>1</v>
      </c>
    </row>
    <row r="23675" spans="3:4" x14ac:dyDescent="0.25">
      <c r="C23675" s="159" t="s">
        <v>40458</v>
      </c>
      <c r="D23675" s="159">
        <v>1</v>
      </c>
    </row>
    <row r="23676" spans="3:4" x14ac:dyDescent="0.25">
      <c r="C23676" s="159" t="s">
        <v>40459</v>
      </c>
      <c r="D23676" s="159">
        <v>1</v>
      </c>
    </row>
    <row r="23677" spans="3:4" x14ac:dyDescent="0.25">
      <c r="C23677" s="159" t="s">
        <v>40460</v>
      </c>
      <c r="D23677" s="159">
        <v>1</v>
      </c>
    </row>
    <row r="23678" spans="3:4" x14ac:dyDescent="0.25">
      <c r="C23678" s="159" t="s">
        <v>40461</v>
      </c>
      <c r="D23678" s="159">
        <v>1</v>
      </c>
    </row>
    <row r="23679" spans="3:4" x14ac:dyDescent="0.25">
      <c r="C23679" s="159" t="s">
        <v>40462</v>
      </c>
      <c r="D23679" s="159">
        <v>1</v>
      </c>
    </row>
    <row r="23680" spans="3:4" x14ac:dyDescent="0.25">
      <c r="C23680" s="159" t="s">
        <v>40463</v>
      </c>
      <c r="D23680" s="159">
        <v>1</v>
      </c>
    </row>
    <row r="23681" spans="3:4" x14ac:dyDescent="0.25">
      <c r="C23681" s="159" t="s">
        <v>40464</v>
      </c>
      <c r="D23681" s="159">
        <v>1</v>
      </c>
    </row>
    <row r="23682" spans="3:4" x14ac:dyDescent="0.25">
      <c r="C23682" s="159" t="s">
        <v>40465</v>
      </c>
      <c r="D23682" s="159">
        <v>1</v>
      </c>
    </row>
    <row r="23683" spans="3:4" x14ac:dyDescent="0.25">
      <c r="C23683" s="159" t="s">
        <v>40466</v>
      </c>
      <c r="D23683" s="159">
        <v>1</v>
      </c>
    </row>
    <row r="23684" spans="3:4" x14ac:dyDescent="0.25">
      <c r="C23684" s="159" t="s">
        <v>40467</v>
      </c>
      <c r="D23684" s="159">
        <v>1</v>
      </c>
    </row>
    <row r="23685" spans="3:4" x14ac:dyDescent="0.25">
      <c r="C23685" s="159" t="s">
        <v>40468</v>
      </c>
      <c r="D23685" s="159">
        <v>1</v>
      </c>
    </row>
    <row r="23686" spans="3:4" x14ac:dyDescent="0.25">
      <c r="C23686" s="159" t="s">
        <v>40469</v>
      </c>
      <c r="D23686" s="159">
        <v>1</v>
      </c>
    </row>
    <row r="23687" spans="3:4" x14ac:dyDescent="0.25">
      <c r="C23687" s="159" t="s">
        <v>40470</v>
      </c>
      <c r="D23687" s="159">
        <v>1</v>
      </c>
    </row>
    <row r="23688" spans="3:4" x14ac:dyDescent="0.25">
      <c r="C23688" s="159" t="s">
        <v>40471</v>
      </c>
      <c r="D23688" s="159">
        <v>1</v>
      </c>
    </row>
    <row r="23689" spans="3:4" x14ac:dyDescent="0.25">
      <c r="C23689" s="159" t="s">
        <v>40472</v>
      </c>
      <c r="D23689" s="159">
        <v>1</v>
      </c>
    </row>
    <row r="23690" spans="3:4" x14ac:dyDescent="0.25">
      <c r="C23690" s="159" t="s">
        <v>40473</v>
      </c>
      <c r="D23690" s="159">
        <v>1</v>
      </c>
    </row>
    <row r="23691" spans="3:4" x14ac:dyDescent="0.25">
      <c r="C23691" s="159" t="s">
        <v>40474</v>
      </c>
      <c r="D23691" s="159">
        <v>1</v>
      </c>
    </row>
    <row r="23692" spans="3:4" x14ac:dyDescent="0.25">
      <c r="C23692" s="159" t="s">
        <v>40475</v>
      </c>
      <c r="D23692" s="159">
        <v>1</v>
      </c>
    </row>
    <row r="23693" spans="3:4" x14ac:dyDescent="0.25">
      <c r="C23693" s="159" t="s">
        <v>40476</v>
      </c>
      <c r="D23693" s="159">
        <v>1</v>
      </c>
    </row>
    <row r="23694" spans="3:4" x14ac:dyDescent="0.25">
      <c r="C23694" s="159" t="s">
        <v>40477</v>
      </c>
      <c r="D23694" s="159">
        <v>1</v>
      </c>
    </row>
    <row r="23695" spans="3:4" x14ac:dyDescent="0.25">
      <c r="C23695" s="159" t="s">
        <v>40478</v>
      </c>
      <c r="D23695" s="159">
        <v>1</v>
      </c>
    </row>
    <row r="23696" spans="3:4" x14ac:dyDescent="0.25">
      <c r="C23696" s="159" t="s">
        <v>40479</v>
      </c>
      <c r="D23696" s="159">
        <v>1</v>
      </c>
    </row>
    <row r="23697" spans="3:4" x14ac:dyDescent="0.25">
      <c r="C23697" s="159" t="s">
        <v>40480</v>
      </c>
      <c r="D23697" s="159">
        <v>1</v>
      </c>
    </row>
    <row r="23698" spans="3:4" x14ac:dyDescent="0.25">
      <c r="C23698" s="159" t="s">
        <v>40481</v>
      </c>
      <c r="D23698" s="159">
        <v>1</v>
      </c>
    </row>
    <row r="23699" spans="3:4" x14ac:dyDescent="0.25">
      <c r="C23699" s="159" t="s">
        <v>40482</v>
      </c>
      <c r="D23699" s="159">
        <v>1</v>
      </c>
    </row>
    <row r="23700" spans="3:4" x14ac:dyDescent="0.25">
      <c r="C23700" s="159" t="s">
        <v>40483</v>
      </c>
      <c r="D23700" s="159">
        <v>1</v>
      </c>
    </row>
    <row r="23701" spans="3:4" x14ac:dyDescent="0.25">
      <c r="C23701" s="159" t="s">
        <v>40562</v>
      </c>
      <c r="D23701" s="159">
        <v>1</v>
      </c>
    </row>
    <row r="23702" spans="3:4" x14ac:dyDescent="0.25">
      <c r="C23702" s="159" t="s">
        <v>40563</v>
      </c>
      <c r="D23702" s="159">
        <v>1</v>
      </c>
    </row>
    <row r="23703" spans="3:4" x14ac:dyDescent="0.25">
      <c r="C23703" s="159" t="s">
        <v>40564</v>
      </c>
      <c r="D23703" s="159">
        <v>1</v>
      </c>
    </row>
    <row r="23704" spans="3:4" x14ac:dyDescent="0.25">
      <c r="C23704" s="159" t="s">
        <v>40565</v>
      </c>
      <c r="D23704" s="159">
        <v>1</v>
      </c>
    </row>
    <row r="23705" spans="3:4" x14ac:dyDescent="0.25">
      <c r="C23705" s="159" t="s">
        <v>40566</v>
      </c>
      <c r="D23705" s="159">
        <v>1</v>
      </c>
    </row>
    <row r="23706" spans="3:4" x14ac:dyDescent="0.25">
      <c r="C23706" s="159" t="s">
        <v>40567</v>
      </c>
      <c r="D23706" s="159">
        <v>1</v>
      </c>
    </row>
    <row r="23707" spans="3:4" x14ac:dyDescent="0.25">
      <c r="C23707" s="159" t="s">
        <v>40568</v>
      </c>
      <c r="D23707" s="159">
        <v>1</v>
      </c>
    </row>
    <row r="23708" spans="3:4" x14ac:dyDescent="0.25">
      <c r="C23708" s="159" t="s">
        <v>40569</v>
      </c>
      <c r="D23708" s="159">
        <v>1</v>
      </c>
    </row>
    <row r="23709" spans="3:4" x14ac:dyDescent="0.25">
      <c r="C23709" s="159" t="s">
        <v>40570</v>
      </c>
      <c r="D23709" s="159">
        <v>1</v>
      </c>
    </row>
    <row r="23710" spans="3:4" x14ac:dyDescent="0.25">
      <c r="C23710" s="159" t="s">
        <v>40571</v>
      </c>
      <c r="D23710" s="159">
        <v>1</v>
      </c>
    </row>
    <row r="23711" spans="3:4" x14ac:dyDescent="0.25">
      <c r="C23711" s="159" t="s">
        <v>40572</v>
      </c>
      <c r="D23711" s="159">
        <v>1</v>
      </c>
    </row>
    <row r="23712" spans="3:4" x14ac:dyDescent="0.25">
      <c r="C23712" s="159" t="s">
        <v>40573</v>
      </c>
      <c r="D23712" s="159">
        <v>1</v>
      </c>
    </row>
    <row r="23713" spans="3:4" x14ac:dyDescent="0.25">
      <c r="C23713" s="159" t="s">
        <v>40574</v>
      </c>
      <c r="D23713" s="159">
        <v>1</v>
      </c>
    </row>
    <row r="23714" spans="3:4" x14ac:dyDescent="0.25">
      <c r="C23714" s="159" t="s">
        <v>40575</v>
      </c>
      <c r="D23714" s="159">
        <v>1</v>
      </c>
    </row>
    <row r="23715" spans="3:4" x14ac:dyDescent="0.25">
      <c r="C23715" s="159" t="s">
        <v>40576</v>
      </c>
      <c r="D23715" s="159">
        <v>1</v>
      </c>
    </row>
    <row r="23716" spans="3:4" x14ac:dyDescent="0.25">
      <c r="C23716" s="159" t="s">
        <v>40484</v>
      </c>
      <c r="D23716" s="159">
        <v>1</v>
      </c>
    </row>
    <row r="23717" spans="3:4" x14ac:dyDescent="0.25">
      <c r="C23717" s="159" t="s">
        <v>40485</v>
      </c>
      <c r="D23717" s="159">
        <v>1</v>
      </c>
    </row>
    <row r="23718" spans="3:4" x14ac:dyDescent="0.25">
      <c r="C23718" s="159" t="s">
        <v>40486</v>
      </c>
      <c r="D23718" s="159">
        <v>1</v>
      </c>
    </row>
    <row r="23719" spans="3:4" x14ac:dyDescent="0.25">
      <c r="C23719" s="159" t="s">
        <v>40487</v>
      </c>
      <c r="D23719" s="159">
        <v>1</v>
      </c>
    </row>
    <row r="23720" spans="3:4" x14ac:dyDescent="0.25">
      <c r="C23720" s="159" t="s">
        <v>40488</v>
      </c>
      <c r="D23720" s="159">
        <v>1</v>
      </c>
    </row>
    <row r="23721" spans="3:4" x14ac:dyDescent="0.25">
      <c r="C23721" s="159" t="s">
        <v>40489</v>
      </c>
      <c r="D23721" s="159">
        <v>1</v>
      </c>
    </row>
    <row r="23722" spans="3:4" x14ac:dyDescent="0.25">
      <c r="C23722" s="159" t="s">
        <v>40490</v>
      </c>
      <c r="D23722" s="159">
        <v>1</v>
      </c>
    </row>
    <row r="23723" spans="3:4" x14ac:dyDescent="0.25">
      <c r="C23723" s="159" t="s">
        <v>40491</v>
      </c>
      <c r="D23723" s="159">
        <v>1</v>
      </c>
    </row>
    <row r="23724" spans="3:4" x14ac:dyDescent="0.25">
      <c r="C23724" s="159" t="s">
        <v>40492</v>
      </c>
      <c r="D23724" s="159">
        <v>1</v>
      </c>
    </row>
    <row r="23725" spans="3:4" x14ac:dyDescent="0.25">
      <c r="C23725" s="159" t="s">
        <v>40493</v>
      </c>
      <c r="D23725" s="159">
        <v>1</v>
      </c>
    </row>
    <row r="23726" spans="3:4" x14ac:dyDescent="0.25">
      <c r="C23726" s="159" t="s">
        <v>40494</v>
      </c>
      <c r="D23726" s="159">
        <v>1</v>
      </c>
    </row>
    <row r="23727" spans="3:4" x14ac:dyDescent="0.25">
      <c r="C23727" s="159" t="s">
        <v>40495</v>
      </c>
      <c r="D23727" s="159">
        <v>1</v>
      </c>
    </row>
    <row r="23728" spans="3:4" x14ac:dyDescent="0.25">
      <c r="C23728" s="159" t="s">
        <v>40496</v>
      </c>
      <c r="D23728" s="159">
        <v>1</v>
      </c>
    </row>
    <row r="23729" spans="3:4" x14ac:dyDescent="0.25">
      <c r="C23729" s="159" t="s">
        <v>40497</v>
      </c>
      <c r="D23729" s="159">
        <v>1</v>
      </c>
    </row>
    <row r="23730" spans="3:4" x14ac:dyDescent="0.25">
      <c r="C23730" s="159" t="s">
        <v>40498</v>
      </c>
      <c r="D23730" s="159">
        <v>1</v>
      </c>
    </row>
    <row r="23731" spans="3:4" x14ac:dyDescent="0.25">
      <c r="C23731" s="159" t="s">
        <v>40499</v>
      </c>
      <c r="D23731" s="159">
        <v>1</v>
      </c>
    </row>
    <row r="23732" spans="3:4" x14ac:dyDescent="0.25">
      <c r="C23732" s="159" t="s">
        <v>40500</v>
      </c>
      <c r="D23732" s="159">
        <v>1</v>
      </c>
    </row>
    <row r="23733" spans="3:4" x14ac:dyDescent="0.25">
      <c r="C23733" s="159" t="s">
        <v>40501</v>
      </c>
      <c r="D23733" s="159">
        <v>1</v>
      </c>
    </row>
    <row r="23734" spans="3:4" x14ac:dyDescent="0.25">
      <c r="C23734" s="159" t="s">
        <v>40502</v>
      </c>
      <c r="D23734" s="159">
        <v>1</v>
      </c>
    </row>
    <row r="23735" spans="3:4" x14ac:dyDescent="0.25">
      <c r="C23735" s="159" t="s">
        <v>40503</v>
      </c>
      <c r="D23735" s="159">
        <v>1</v>
      </c>
    </row>
    <row r="23736" spans="3:4" x14ac:dyDescent="0.25">
      <c r="C23736" s="159" t="s">
        <v>40504</v>
      </c>
      <c r="D23736" s="159">
        <v>1</v>
      </c>
    </row>
    <row r="23737" spans="3:4" x14ac:dyDescent="0.25">
      <c r="C23737" s="159" t="s">
        <v>40505</v>
      </c>
      <c r="D23737" s="159">
        <v>1</v>
      </c>
    </row>
    <row r="23738" spans="3:4" x14ac:dyDescent="0.25">
      <c r="C23738" s="159" t="s">
        <v>40506</v>
      </c>
      <c r="D23738" s="159">
        <v>1</v>
      </c>
    </row>
    <row r="23739" spans="3:4" x14ac:dyDescent="0.25">
      <c r="C23739" s="159" t="s">
        <v>40507</v>
      </c>
      <c r="D23739" s="159">
        <v>1</v>
      </c>
    </row>
    <row r="23740" spans="3:4" x14ac:dyDescent="0.25">
      <c r="C23740" s="159" t="s">
        <v>40508</v>
      </c>
      <c r="D23740" s="159">
        <v>1</v>
      </c>
    </row>
    <row r="23741" spans="3:4" x14ac:dyDescent="0.25">
      <c r="C23741" s="159" t="s">
        <v>40509</v>
      </c>
      <c r="D23741" s="159">
        <v>1</v>
      </c>
    </row>
    <row r="23742" spans="3:4" x14ac:dyDescent="0.25">
      <c r="C23742" s="159" t="s">
        <v>40510</v>
      </c>
      <c r="D23742" s="159">
        <v>1</v>
      </c>
    </row>
    <row r="23743" spans="3:4" x14ac:dyDescent="0.25">
      <c r="C23743" s="159" t="s">
        <v>40511</v>
      </c>
      <c r="D23743" s="159">
        <v>1</v>
      </c>
    </row>
    <row r="23744" spans="3:4" x14ac:dyDescent="0.25">
      <c r="C23744" s="159" t="s">
        <v>40512</v>
      </c>
      <c r="D23744" s="159">
        <v>1</v>
      </c>
    </row>
    <row r="23745" spans="3:4" x14ac:dyDescent="0.25">
      <c r="C23745" s="159" t="s">
        <v>40513</v>
      </c>
      <c r="D23745" s="159">
        <v>1</v>
      </c>
    </row>
    <row r="23746" spans="3:4" x14ac:dyDescent="0.25">
      <c r="C23746" s="159" t="s">
        <v>40514</v>
      </c>
      <c r="D23746" s="159">
        <v>1</v>
      </c>
    </row>
    <row r="23747" spans="3:4" x14ac:dyDescent="0.25">
      <c r="C23747" s="159" t="s">
        <v>40515</v>
      </c>
      <c r="D23747" s="159">
        <v>1</v>
      </c>
    </row>
    <row r="23748" spans="3:4" x14ac:dyDescent="0.25">
      <c r="C23748" s="159" t="s">
        <v>40516</v>
      </c>
      <c r="D23748" s="159">
        <v>1</v>
      </c>
    </row>
    <row r="23749" spans="3:4" x14ac:dyDescent="0.25">
      <c r="C23749" s="159" t="s">
        <v>40517</v>
      </c>
      <c r="D23749" s="159">
        <v>1</v>
      </c>
    </row>
    <row r="23750" spans="3:4" x14ac:dyDescent="0.25">
      <c r="C23750" s="159" t="s">
        <v>40518</v>
      </c>
      <c r="D23750" s="159">
        <v>1</v>
      </c>
    </row>
    <row r="23751" spans="3:4" x14ac:dyDescent="0.25">
      <c r="C23751" s="159" t="s">
        <v>40519</v>
      </c>
      <c r="D23751" s="159">
        <v>1</v>
      </c>
    </row>
    <row r="23752" spans="3:4" x14ac:dyDescent="0.25">
      <c r="C23752" s="159" t="s">
        <v>40520</v>
      </c>
      <c r="D23752" s="159">
        <v>1</v>
      </c>
    </row>
    <row r="23753" spans="3:4" x14ac:dyDescent="0.25">
      <c r="C23753" s="159" t="s">
        <v>40521</v>
      </c>
      <c r="D23753" s="159">
        <v>1</v>
      </c>
    </row>
    <row r="23754" spans="3:4" x14ac:dyDescent="0.25">
      <c r="C23754" s="159" t="s">
        <v>40522</v>
      </c>
      <c r="D23754" s="159">
        <v>1</v>
      </c>
    </row>
    <row r="23755" spans="3:4" x14ac:dyDescent="0.25">
      <c r="C23755" s="159" t="s">
        <v>40523</v>
      </c>
      <c r="D23755" s="159">
        <v>1</v>
      </c>
    </row>
    <row r="23756" spans="3:4" x14ac:dyDescent="0.25">
      <c r="C23756" s="159" t="s">
        <v>40524</v>
      </c>
      <c r="D23756" s="159">
        <v>1</v>
      </c>
    </row>
    <row r="23757" spans="3:4" x14ac:dyDescent="0.25">
      <c r="C23757" s="159" t="s">
        <v>40525</v>
      </c>
      <c r="D23757" s="159">
        <v>1</v>
      </c>
    </row>
    <row r="23758" spans="3:4" x14ac:dyDescent="0.25">
      <c r="C23758" s="159" t="s">
        <v>40526</v>
      </c>
      <c r="D23758" s="159">
        <v>1</v>
      </c>
    </row>
    <row r="23759" spans="3:4" x14ac:dyDescent="0.25">
      <c r="C23759" s="159" t="s">
        <v>40527</v>
      </c>
      <c r="D23759" s="159">
        <v>1</v>
      </c>
    </row>
    <row r="23760" spans="3:4" x14ac:dyDescent="0.25">
      <c r="C23760" s="159" t="s">
        <v>40528</v>
      </c>
      <c r="D23760" s="159">
        <v>1</v>
      </c>
    </row>
    <row r="23761" spans="3:4" x14ac:dyDescent="0.25">
      <c r="C23761" s="159" t="s">
        <v>40529</v>
      </c>
      <c r="D23761" s="159">
        <v>1</v>
      </c>
    </row>
    <row r="23762" spans="3:4" x14ac:dyDescent="0.25">
      <c r="C23762" s="159" t="s">
        <v>40530</v>
      </c>
      <c r="D23762" s="159">
        <v>1</v>
      </c>
    </row>
    <row r="23763" spans="3:4" x14ac:dyDescent="0.25">
      <c r="C23763" s="159" t="s">
        <v>40531</v>
      </c>
      <c r="D23763" s="159">
        <v>1</v>
      </c>
    </row>
    <row r="23764" spans="3:4" x14ac:dyDescent="0.25">
      <c r="C23764" s="159" t="s">
        <v>40532</v>
      </c>
      <c r="D23764" s="159">
        <v>1</v>
      </c>
    </row>
    <row r="23765" spans="3:4" x14ac:dyDescent="0.25">
      <c r="C23765" s="159" t="s">
        <v>40533</v>
      </c>
      <c r="D23765" s="159">
        <v>1</v>
      </c>
    </row>
    <row r="23766" spans="3:4" x14ac:dyDescent="0.25">
      <c r="C23766" s="159" t="s">
        <v>40534</v>
      </c>
      <c r="D23766" s="159">
        <v>1</v>
      </c>
    </row>
    <row r="23767" spans="3:4" x14ac:dyDescent="0.25">
      <c r="C23767" s="159" t="s">
        <v>40535</v>
      </c>
      <c r="D23767" s="159">
        <v>1</v>
      </c>
    </row>
    <row r="23768" spans="3:4" x14ac:dyDescent="0.25">
      <c r="C23768" s="159" t="s">
        <v>40536</v>
      </c>
      <c r="D23768" s="159">
        <v>1</v>
      </c>
    </row>
    <row r="23769" spans="3:4" x14ac:dyDescent="0.25">
      <c r="C23769" s="159" t="s">
        <v>40537</v>
      </c>
      <c r="D23769" s="159">
        <v>1</v>
      </c>
    </row>
    <row r="23770" spans="3:4" x14ac:dyDescent="0.25">
      <c r="C23770" s="159" t="s">
        <v>40538</v>
      </c>
      <c r="D23770" s="159">
        <v>1</v>
      </c>
    </row>
    <row r="23771" spans="3:4" x14ac:dyDescent="0.25">
      <c r="C23771" s="159" t="s">
        <v>40539</v>
      </c>
      <c r="D23771" s="159">
        <v>1</v>
      </c>
    </row>
    <row r="23772" spans="3:4" x14ac:dyDescent="0.25">
      <c r="C23772" s="159" t="s">
        <v>40540</v>
      </c>
      <c r="D23772" s="159">
        <v>1</v>
      </c>
    </row>
    <row r="23773" spans="3:4" x14ac:dyDescent="0.25">
      <c r="C23773" s="159" t="s">
        <v>40541</v>
      </c>
      <c r="D23773" s="159">
        <v>1</v>
      </c>
    </row>
    <row r="23774" spans="3:4" x14ac:dyDescent="0.25">
      <c r="C23774" s="159" t="s">
        <v>40542</v>
      </c>
      <c r="D23774" s="159">
        <v>1</v>
      </c>
    </row>
    <row r="23775" spans="3:4" x14ac:dyDescent="0.25">
      <c r="C23775" s="159" t="s">
        <v>40543</v>
      </c>
      <c r="D23775" s="159">
        <v>1</v>
      </c>
    </row>
    <row r="23776" spans="3:4" x14ac:dyDescent="0.25">
      <c r="C23776" s="159" t="s">
        <v>40544</v>
      </c>
      <c r="D23776" s="159">
        <v>1</v>
      </c>
    </row>
    <row r="23777" spans="3:4" x14ac:dyDescent="0.25">
      <c r="C23777" s="159" t="s">
        <v>40545</v>
      </c>
      <c r="D23777" s="159">
        <v>1</v>
      </c>
    </row>
    <row r="23778" spans="3:4" x14ac:dyDescent="0.25">
      <c r="C23778" s="159" t="s">
        <v>40546</v>
      </c>
      <c r="D23778" s="159">
        <v>1</v>
      </c>
    </row>
    <row r="23779" spans="3:4" x14ac:dyDescent="0.25">
      <c r="C23779" s="159" t="s">
        <v>40547</v>
      </c>
      <c r="D23779" s="159">
        <v>1</v>
      </c>
    </row>
    <row r="23780" spans="3:4" x14ac:dyDescent="0.25">
      <c r="C23780" s="159" t="s">
        <v>40548</v>
      </c>
      <c r="D23780" s="159">
        <v>1</v>
      </c>
    </row>
    <row r="23781" spans="3:4" x14ac:dyDescent="0.25">
      <c r="C23781" s="159" t="s">
        <v>40549</v>
      </c>
      <c r="D23781" s="159">
        <v>1</v>
      </c>
    </row>
    <row r="23782" spans="3:4" x14ac:dyDescent="0.25">
      <c r="C23782" s="159" t="s">
        <v>40550</v>
      </c>
      <c r="D23782" s="159">
        <v>1</v>
      </c>
    </row>
    <row r="23783" spans="3:4" x14ac:dyDescent="0.25">
      <c r="C23783" s="159" t="s">
        <v>40551</v>
      </c>
      <c r="D23783" s="159">
        <v>1</v>
      </c>
    </row>
    <row r="23784" spans="3:4" x14ac:dyDescent="0.25">
      <c r="C23784" s="159" t="s">
        <v>40552</v>
      </c>
      <c r="D23784" s="159">
        <v>1</v>
      </c>
    </row>
    <row r="23785" spans="3:4" x14ac:dyDescent="0.25">
      <c r="C23785" s="159" t="s">
        <v>40553</v>
      </c>
      <c r="D23785" s="159">
        <v>1</v>
      </c>
    </row>
    <row r="23786" spans="3:4" x14ac:dyDescent="0.25">
      <c r="C23786" s="159" t="s">
        <v>40554</v>
      </c>
      <c r="D23786" s="159">
        <v>1</v>
      </c>
    </row>
    <row r="23787" spans="3:4" x14ac:dyDescent="0.25">
      <c r="C23787" s="159" t="s">
        <v>40555</v>
      </c>
      <c r="D23787" s="159">
        <v>1</v>
      </c>
    </row>
    <row r="23788" spans="3:4" x14ac:dyDescent="0.25">
      <c r="C23788" s="159" t="s">
        <v>40556</v>
      </c>
      <c r="D23788" s="159">
        <v>1</v>
      </c>
    </row>
    <row r="23789" spans="3:4" x14ac:dyDescent="0.25">
      <c r="C23789" s="159" t="s">
        <v>40557</v>
      </c>
      <c r="D23789" s="159">
        <v>1</v>
      </c>
    </row>
    <row r="23790" spans="3:4" x14ac:dyDescent="0.25">
      <c r="C23790" s="159" t="s">
        <v>40603</v>
      </c>
      <c r="D23790" s="159">
        <v>1</v>
      </c>
    </row>
    <row r="23791" spans="3:4" x14ac:dyDescent="0.25">
      <c r="C23791" s="159" t="s">
        <v>40604</v>
      </c>
      <c r="D23791" s="159">
        <v>1</v>
      </c>
    </row>
    <row r="23792" spans="3:4" x14ac:dyDescent="0.25">
      <c r="C23792" s="159" t="s">
        <v>40605</v>
      </c>
      <c r="D23792" s="159">
        <v>1</v>
      </c>
    </row>
    <row r="23793" spans="3:4" x14ac:dyDescent="0.25">
      <c r="C23793" s="159" t="s">
        <v>40606</v>
      </c>
      <c r="D23793" s="159">
        <v>1</v>
      </c>
    </row>
    <row r="23794" spans="3:4" x14ac:dyDescent="0.25">
      <c r="C23794" s="159" t="s">
        <v>40607</v>
      </c>
      <c r="D23794" s="159">
        <v>1</v>
      </c>
    </row>
    <row r="23795" spans="3:4" x14ac:dyDescent="0.25">
      <c r="C23795" s="159" t="s">
        <v>40608</v>
      </c>
      <c r="D23795" s="159">
        <v>1</v>
      </c>
    </row>
    <row r="23796" spans="3:4" x14ac:dyDescent="0.25">
      <c r="C23796" s="159" t="s">
        <v>40609</v>
      </c>
      <c r="D23796" s="159">
        <v>1</v>
      </c>
    </row>
    <row r="23797" spans="3:4" x14ac:dyDescent="0.25">
      <c r="C23797" s="159" t="s">
        <v>40610</v>
      </c>
      <c r="D23797" s="159">
        <v>1</v>
      </c>
    </row>
    <row r="23798" spans="3:4" x14ac:dyDescent="0.25">
      <c r="C23798" s="159" t="s">
        <v>40611</v>
      </c>
      <c r="D23798" s="159">
        <v>1</v>
      </c>
    </row>
    <row r="23799" spans="3:4" x14ac:dyDescent="0.25">
      <c r="C23799" s="159" t="s">
        <v>40612</v>
      </c>
      <c r="D23799" s="159">
        <v>1</v>
      </c>
    </row>
    <row r="23800" spans="3:4" x14ac:dyDescent="0.25">
      <c r="C23800" s="159" t="s">
        <v>40613</v>
      </c>
      <c r="D23800" s="159">
        <v>1</v>
      </c>
    </row>
    <row r="23801" spans="3:4" x14ac:dyDescent="0.25">
      <c r="C23801" s="159" t="s">
        <v>40614</v>
      </c>
      <c r="D23801" s="159">
        <v>1</v>
      </c>
    </row>
    <row r="23802" spans="3:4" x14ac:dyDescent="0.25">
      <c r="C23802" s="159" t="s">
        <v>40615</v>
      </c>
      <c r="D23802" s="159">
        <v>1</v>
      </c>
    </row>
    <row r="23803" spans="3:4" x14ac:dyDescent="0.25">
      <c r="C23803" s="159" t="s">
        <v>40616</v>
      </c>
      <c r="D23803" s="159">
        <v>1</v>
      </c>
    </row>
    <row r="23804" spans="3:4" x14ac:dyDescent="0.25">
      <c r="C23804" s="159" t="s">
        <v>40617</v>
      </c>
      <c r="D23804" s="159">
        <v>1</v>
      </c>
    </row>
    <row r="23805" spans="3:4" x14ac:dyDescent="0.25">
      <c r="C23805" s="159" t="s">
        <v>40618</v>
      </c>
      <c r="D23805" s="159">
        <v>1</v>
      </c>
    </row>
    <row r="23806" spans="3:4" x14ac:dyDescent="0.25">
      <c r="C23806" s="159" t="s">
        <v>40619</v>
      </c>
      <c r="D23806" s="159">
        <v>1</v>
      </c>
    </row>
    <row r="23807" spans="3:4" x14ac:dyDescent="0.25">
      <c r="C23807" s="159" t="s">
        <v>40620</v>
      </c>
      <c r="D23807" s="159">
        <v>1</v>
      </c>
    </row>
    <row r="23808" spans="3:4" x14ac:dyDescent="0.25">
      <c r="C23808" s="159" t="s">
        <v>40621</v>
      </c>
      <c r="D23808" s="159">
        <v>1</v>
      </c>
    </row>
    <row r="23809" spans="3:4" x14ac:dyDescent="0.25">
      <c r="C23809" s="159" t="s">
        <v>40622</v>
      </c>
      <c r="D23809" s="159">
        <v>1</v>
      </c>
    </row>
    <row r="23810" spans="3:4" x14ac:dyDescent="0.25">
      <c r="C23810" s="159" t="s">
        <v>40623</v>
      </c>
      <c r="D23810" s="159">
        <v>1</v>
      </c>
    </row>
    <row r="23811" spans="3:4" x14ac:dyDescent="0.25">
      <c r="C23811" s="159" t="s">
        <v>40624</v>
      </c>
      <c r="D23811" s="159">
        <v>1</v>
      </c>
    </row>
    <row r="23812" spans="3:4" x14ac:dyDescent="0.25">
      <c r="C23812" s="159" t="s">
        <v>40625</v>
      </c>
      <c r="D23812" s="159">
        <v>1</v>
      </c>
    </row>
    <row r="23813" spans="3:4" x14ac:dyDescent="0.25">
      <c r="C23813" s="159" t="s">
        <v>40626</v>
      </c>
      <c r="D23813" s="159">
        <v>1</v>
      </c>
    </row>
    <row r="23814" spans="3:4" x14ac:dyDescent="0.25">
      <c r="C23814" s="159" t="s">
        <v>40627</v>
      </c>
      <c r="D23814" s="159">
        <v>1</v>
      </c>
    </row>
    <row r="23815" spans="3:4" x14ac:dyDescent="0.25">
      <c r="C23815" s="159" t="s">
        <v>40628</v>
      </c>
      <c r="D23815" s="159">
        <v>1</v>
      </c>
    </row>
    <row r="23816" spans="3:4" x14ac:dyDescent="0.25">
      <c r="C23816" s="159" t="s">
        <v>40629</v>
      </c>
      <c r="D23816" s="159">
        <v>1</v>
      </c>
    </row>
    <row r="23817" spans="3:4" x14ac:dyDescent="0.25">
      <c r="C23817" s="159" t="s">
        <v>40630</v>
      </c>
      <c r="D23817" s="159">
        <v>1</v>
      </c>
    </row>
    <row r="23818" spans="3:4" x14ac:dyDescent="0.25">
      <c r="C23818" s="159" t="s">
        <v>40631</v>
      </c>
      <c r="D23818" s="159">
        <v>1</v>
      </c>
    </row>
    <row r="23819" spans="3:4" x14ac:dyDescent="0.25">
      <c r="C23819" s="159" t="s">
        <v>40632</v>
      </c>
      <c r="D23819" s="159">
        <v>1</v>
      </c>
    </row>
    <row r="23820" spans="3:4" x14ac:dyDescent="0.25">
      <c r="C23820" s="159" t="s">
        <v>40633</v>
      </c>
      <c r="D23820" s="159">
        <v>1</v>
      </c>
    </row>
    <row r="23821" spans="3:4" x14ac:dyDescent="0.25">
      <c r="C23821" s="159" t="s">
        <v>40634</v>
      </c>
      <c r="D23821" s="159">
        <v>1</v>
      </c>
    </row>
    <row r="23822" spans="3:4" x14ac:dyDescent="0.25">
      <c r="C23822" s="159" t="s">
        <v>40635</v>
      </c>
      <c r="D23822" s="159">
        <v>1</v>
      </c>
    </row>
    <row r="23823" spans="3:4" x14ac:dyDescent="0.25">
      <c r="C23823" s="159" t="s">
        <v>40636</v>
      </c>
      <c r="D23823" s="159">
        <v>1</v>
      </c>
    </row>
    <row r="23824" spans="3:4" x14ac:dyDescent="0.25">
      <c r="C23824" s="159" t="s">
        <v>40637</v>
      </c>
      <c r="D23824" s="159">
        <v>1</v>
      </c>
    </row>
    <row r="23825" spans="3:4" x14ac:dyDescent="0.25">
      <c r="C23825" s="159" t="s">
        <v>40638</v>
      </c>
      <c r="D23825" s="159">
        <v>1</v>
      </c>
    </row>
    <row r="23826" spans="3:4" x14ac:dyDescent="0.25">
      <c r="C23826" s="159" t="s">
        <v>40639</v>
      </c>
      <c r="D23826" s="159">
        <v>1</v>
      </c>
    </row>
    <row r="23827" spans="3:4" x14ac:dyDescent="0.25">
      <c r="C23827" s="159" t="s">
        <v>40640</v>
      </c>
      <c r="D23827" s="159">
        <v>1</v>
      </c>
    </row>
    <row r="23828" spans="3:4" x14ac:dyDescent="0.25">
      <c r="C23828" s="159" t="s">
        <v>40641</v>
      </c>
      <c r="D23828" s="159">
        <v>1</v>
      </c>
    </row>
    <row r="23829" spans="3:4" x14ac:dyDescent="0.25">
      <c r="C23829" s="159" t="s">
        <v>40642</v>
      </c>
      <c r="D23829" s="159">
        <v>1</v>
      </c>
    </row>
    <row r="23830" spans="3:4" x14ac:dyDescent="0.25">
      <c r="C23830" s="159" t="s">
        <v>40643</v>
      </c>
      <c r="D23830" s="159">
        <v>1</v>
      </c>
    </row>
    <row r="23831" spans="3:4" x14ac:dyDescent="0.25">
      <c r="C23831" s="159" t="s">
        <v>40644</v>
      </c>
      <c r="D23831" s="159">
        <v>1</v>
      </c>
    </row>
    <row r="23832" spans="3:4" x14ac:dyDescent="0.25">
      <c r="C23832" s="159" t="s">
        <v>40645</v>
      </c>
      <c r="D23832" s="159">
        <v>1</v>
      </c>
    </row>
    <row r="23833" spans="3:4" x14ac:dyDescent="0.25">
      <c r="C23833" s="159" t="s">
        <v>40646</v>
      </c>
      <c r="D23833" s="159">
        <v>1</v>
      </c>
    </row>
    <row r="23834" spans="3:4" x14ac:dyDescent="0.25">
      <c r="C23834" s="159" t="s">
        <v>40647</v>
      </c>
      <c r="D23834" s="159">
        <v>1</v>
      </c>
    </row>
    <row r="23835" spans="3:4" x14ac:dyDescent="0.25">
      <c r="C23835" s="159" t="s">
        <v>40648</v>
      </c>
      <c r="D23835" s="159">
        <v>1</v>
      </c>
    </row>
    <row r="23836" spans="3:4" x14ac:dyDescent="0.25">
      <c r="C23836" s="159" t="s">
        <v>40649</v>
      </c>
      <c r="D23836" s="159">
        <v>1</v>
      </c>
    </row>
    <row r="23837" spans="3:4" x14ac:dyDescent="0.25">
      <c r="C23837" s="159" t="s">
        <v>40650</v>
      </c>
      <c r="D23837" s="159">
        <v>1</v>
      </c>
    </row>
    <row r="23838" spans="3:4" x14ac:dyDescent="0.25">
      <c r="C23838" s="159" t="s">
        <v>40651</v>
      </c>
      <c r="D23838" s="159">
        <v>1</v>
      </c>
    </row>
    <row r="23839" spans="3:4" x14ac:dyDescent="0.25">
      <c r="C23839" s="159" t="s">
        <v>40652</v>
      </c>
      <c r="D23839" s="159">
        <v>1</v>
      </c>
    </row>
    <row r="23840" spans="3:4" x14ac:dyDescent="0.25">
      <c r="C23840" s="159" t="s">
        <v>40653</v>
      </c>
      <c r="D23840" s="159">
        <v>1</v>
      </c>
    </row>
    <row r="23841" spans="3:4" x14ac:dyDescent="0.25">
      <c r="C23841" s="159" t="s">
        <v>40654</v>
      </c>
      <c r="D23841" s="159">
        <v>1</v>
      </c>
    </row>
    <row r="23842" spans="3:4" x14ac:dyDescent="0.25">
      <c r="C23842" s="159" t="s">
        <v>40655</v>
      </c>
      <c r="D23842" s="159">
        <v>1</v>
      </c>
    </row>
    <row r="23843" spans="3:4" x14ac:dyDescent="0.25">
      <c r="C23843" s="159" t="s">
        <v>40656</v>
      </c>
      <c r="D23843" s="159">
        <v>1</v>
      </c>
    </row>
    <row r="23844" spans="3:4" x14ac:dyDescent="0.25">
      <c r="C23844" s="159" t="s">
        <v>40657</v>
      </c>
      <c r="D23844" s="159">
        <v>1</v>
      </c>
    </row>
    <row r="23845" spans="3:4" x14ac:dyDescent="0.25">
      <c r="C23845" s="159" t="s">
        <v>40661</v>
      </c>
      <c r="D23845" s="159">
        <v>1</v>
      </c>
    </row>
    <row r="23846" spans="3:4" x14ac:dyDescent="0.25">
      <c r="C23846" s="159" t="s">
        <v>40662</v>
      </c>
      <c r="D23846" s="159">
        <v>1</v>
      </c>
    </row>
    <row r="23847" spans="3:4" x14ac:dyDescent="0.25">
      <c r="C23847" s="159" t="s">
        <v>40663</v>
      </c>
      <c r="D23847" s="159">
        <v>1</v>
      </c>
    </row>
    <row r="23848" spans="3:4" x14ac:dyDescent="0.25">
      <c r="C23848" s="159" t="s">
        <v>40664</v>
      </c>
      <c r="D23848" s="159">
        <v>1</v>
      </c>
    </row>
    <row r="23849" spans="3:4" x14ac:dyDescent="0.25">
      <c r="C23849" s="159" t="s">
        <v>40665</v>
      </c>
      <c r="D23849" s="159">
        <v>1</v>
      </c>
    </row>
    <row r="23850" spans="3:4" x14ac:dyDescent="0.25">
      <c r="C23850" s="159" t="s">
        <v>40666</v>
      </c>
      <c r="D23850" s="159">
        <v>1</v>
      </c>
    </row>
    <row r="23851" spans="3:4" x14ac:dyDescent="0.25">
      <c r="C23851" s="159" t="s">
        <v>40667</v>
      </c>
      <c r="D23851" s="159">
        <v>1</v>
      </c>
    </row>
    <row r="23852" spans="3:4" x14ac:dyDescent="0.25">
      <c r="C23852" s="159" t="s">
        <v>40668</v>
      </c>
      <c r="D23852" s="159">
        <v>1</v>
      </c>
    </row>
    <row r="23853" spans="3:4" x14ac:dyDescent="0.25">
      <c r="C23853" s="159" t="s">
        <v>40669</v>
      </c>
      <c r="D23853" s="159">
        <v>1</v>
      </c>
    </row>
    <row r="23854" spans="3:4" x14ac:dyDescent="0.25">
      <c r="C23854" s="159" t="s">
        <v>40670</v>
      </c>
      <c r="D23854" s="159">
        <v>1</v>
      </c>
    </row>
    <row r="23855" spans="3:4" x14ac:dyDescent="0.25">
      <c r="C23855" s="159" t="s">
        <v>40671</v>
      </c>
      <c r="D23855" s="159">
        <v>1</v>
      </c>
    </row>
    <row r="23856" spans="3:4" x14ac:dyDescent="0.25">
      <c r="C23856" s="159" t="s">
        <v>40672</v>
      </c>
      <c r="D23856" s="159">
        <v>1</v>
      </c>
    </row>
    <row r="23857" spans="3:4" x14ac:dyDescent="0.25">
      <c r="C23857" s="159" t="s">
        <v>40673</v>
      </c>
      <c r="D23857" s="159">
        <v>1</v>
      </c>
    </row>
    <row r="23858" spans="3:4" x14ac:dyDescent="0.25">
      <c r="C23858" s="159" t="s">
        <v>40674</v>
      </c>
      <c r="D23858" s="159">
        <v>1</v>
      </c>
    </row>
    <row r="23859" spans="3:4" x14ac:dyDescent="0.25">
      <c r="C23859" s="159" t="s">
        <v>40675</v>
      </c>
      <c r="D23859" s="159">
        <v>1</v>
      </c>
    </row>
    <row r="23860" spans="3:4" x14ac:dyDescent="0.25">
      <c r="C23860" s="159" t="s">
        <v>40676</v>
      </c>
      <c r="D23860" s="159">
        <v>1</v>
      </c>
    </row>
    <row r="23861" spans="3:4" x14ac:dyDescent="0.25">
      <c r="C23861" s="159" t="s">
        <v>40677</v>
      </c>
      <c r="D23861" s="159">
        <v>1</v>
      </c>
    </row>
    <row r="23862" spans="3:4" x14ac:dyDescent="0.25">
      <c r="C23862" s="159" t="s">
        <v>40602</v>
      </c>
      <c r="D23862" s="159">
        <v>1</v>
      </c>
    </row>
    <row r="23863" spans="3:4" x14ac:dyDescent="0.25">
      <c r="C23863" s="159" t="s">
        <v>39966</v>
      </c>
      <c r="D23863" s="159">
        <v>1</v>
      </c>
    </row>
    <row r="23864" spans="3:4" x14ac:dyDescent="0.25">
      <c r="C23864" s="159" t="s">
        <v>39967</v>
      </c>
      <c r="D23864" s="159">
        <v>1</v>
      </c>
    </row>
    <row r="23865" spans="3:4" x14ac:dyDescent="0.25">
      <c r="C23865" s="159" t="s">
        <v>39968</v>
      </c>
      <c r="D23865" s="159">
        <v>1</v>
      </c>
    </row>
    <row r="23866" spans="3:4" x14ac:dyDescent="0.25">
      <c r="C23866" s="159" t="s">
        <v>39969</v>
      </c>
      <c r="D23866" s="159">
        <v>1</v>
      </c>
    </row>
    <row r="23867" spans="3:4" x14ac:dyDescent="0.25">
      <c r="C23867" s="159" t="s">
        <v>39970</v>
      </c>
      <c r="D23867" s="159">
        <v>1</v>
      </c>
    </row>
    <row r="23868" spans="3:4" x14ac:dyDescent="0.25">
      <c r="C23868" s="159" t="s">
        <v>39971</v>
      </c>
      <c r="D23868" s="159">
        <v>1</v>
      </c>
    </row>
    <row r="23869" spans="3:4" x14ac:dyDescent="0.25">
      <c r="C23869" s="159" t="s">
        <v>39972</v>
      </c>
      <c r="D23869" s="159">
        <v>1</v>
      </c>
    </row>
    <row r="23870" spans="3:4" x14ac:dyDescent="0.25">
      <c r="C23870" s="159" t="s">
        <v>39973</v>
      </c>
      <c r="D23870" s="159">
        <v>1</v>
      </c>
    </row>
    <row r="23871" spans="3:4" x14ac:dyDescent="0.25">
      <c r="C23871" s="159" t="s">
        <v>39974</v>
      </c>
      <c r="D23871" s="159">
        <v>1</v>
      </c>
    </row>
    <row r="23872" spans="3:4" x14ac:dyDescent="0.25">
      <c r="C23872" s="159" t="s">
        <v>39975</v>
      </c>
      <c r="D23872" s="159">
        <v>1</v>
      </c>
    </row>
    <row r="23873" spans="3:4" x14ac:dyDescent="0.25">
      <c r="C23873" s="159" t="s">
        <v>39976</v>
      </c>
      <c r="D23873" s="159">
        <v>1</v>
      </c>
    </row>
    <row r="23874" spans="3:4" x14ac:dyDescent="0.25">
      <c r="C23874" s="159" t="s">
        <v>39977</v>
      </c>
      <c r="D23874" s="159">
        <v>1</v>
      </c>
    </row>
    <row r="23875" spans="3:4" x14ac:dyDescent="0.25">
      <c r="C23875" s="159" t="s">
        <v>39978</v>
      </c>
      <c r="D23875" s="159">
        <v>1</v>
      </c>
    </row>
    <row r="23876" spans="3:4" x14ac:dyDescent="0.25">
      <c r="C23876" s="159" t="s">
        <v>39979</v>
      </c>
      <c r="D23876" s="159">
        <v>1</v>
      </c>
    </row>
    <row r="23877" spans="3:4" x14ac:dyDescent="0.25">
      <c r="C23877" s="159" t="s">
        <v>39980</v>
      </c>
      <c r="D23877" s="159">
        <v>1</v>
      </c>
    </row>
    <row r="23878" spans="3:4" x14ac:dyDescent="0.25">
      <c r="C23878" s="159" t="s">
        <v>39981</v>
      </c>
      <c r="D23878" s="159">
        <v>1</v>
      </c>
    </row>
    <row r="23879" spans="3:4" x14ac:dyDescent="0.25">
      <c r="C23879" s="159" t="s">
        <v>39771</v>
      </c>
      <c r="D23879" s="159">
        <v>1</v>
      </c>
    </row>
    <row r="23880" spans="3:4" x14ac:dyDescent="0.25">
      <c r="C23880" s="159" t="s">
        <v>39772</v>
      </c>
      <c r="D23880" s="159">
        <v>1</v>
      </c>
    </row>
    <row r="23881" spans="3:4" x14ac:dyDescent="0.25">
      <c r="C23881" s="159" t="s">
        <v>39773</v>
      </c>
      <c r="D23881" s="159">
        <v>1</v>
      </c>
    </row>
    <row r="23882" spans="3:4" x14ac:dyDescent="0.25">
      <c r="C23882" s="159" t="s">
        <v>39774</v>
      </c>
      <c r="D23882" s="159">
        <v>1</v>
      </c>
    </row>
    <row r="23883" spans="3:4" x14ac:dyDescent="0.25">
      <c r="C23883" s="159" t="s">
        <v>39775</v>
      </c>
      <c r="D23883" s="159">
        <v>1</v>
      </c>
    </row>
    <row r="23884" spans="3:4" x14ac:dyDescent="0.25">
      <c r="C23884" s="159" t="s">
        <v>39776</v>
      </c>
      <c r="D23884" s="159">
        <v>1</v>
      </c>
    </row>
    <row r="23885" spans="3:4" x14ac:dyDescent="0.25">
      <c r="C23885" s="159" t="s">
        <v>39777</v>
      </c>
      <c r="D23885" s="159">
        <v>1</v>
      </c>
    </row>
    <row r="23886" spans="3:4" x14ac:dyDescent="0.25">
      <c r="C23886" s="159" t="s">
        <v>39778</v>
      </c>
      <c r="D23886" s="159">
        <v>1</v>
      </c>
    </row>
    <row r="23887" spans="3:4" x14ac:dyDescent="0.25">
      <c r="C23887" s="159" t="s">
        <v>40173</v>
      </c>
      <c r="D23887" s="159">
        <v>1</v>
      </c>
    </row>
    <row r="23888" spans="3:4" x14ac:dyDescent="0.25">
      <c r="C23888" s="159" t="s">
        <v>40174</v>
      </c>
      <c r="D23888" s="159">
        <v>1</v>
      </c>
    </row>
    <row r="23889" spans="3:4" x14ac:dyDescent="0.25">
      <c r="C23889" s="159" t="s">
        <v>40175</v>
      </c>
      <c r="D23889" s="159">
        <v>1</v>
      </c>
    </row>
    <row r="23890" spans="3:4" x14ac:dyDescent="0.25">
      <c r="C23890" s="159" t="s">
        <v>40176</v>
      </c>
      <c r="D23890" s="159">
        <v>1</v>
      </c>
    </row>
    <row r="23891" spans="3:4" x14ac:dyDescent="0.25">
      <c r="C23891" s="159" t="s">
        <v>40177</v>
      </c>
      <c r="D23891" s="159">
        <v>1</v>
      </c>
    </row>
    <row r="23892" spans="3:4" x14ac:dyDescent="0.25">
      <c r="C23892" s="159" t="s">
        <v>40178</v>
      </c>
      <c r="D23892" s="159">
        <v>1</v>
      </c>
    </row>
    <row r="23893" spans="3:4" x14ac:dyDescent="0.25">
      <c r="C23893" s="159" t="s">
        <v>40179</v>
      </c>
      <c r="D23893" s="159">
        <v>1</v>
      </c>
    </row>
    <row r="23894" spans="3:4" x14ac:dyDescent="0.25">
      <c r="C23894" s="159" t="s">
        <v>40180</v>
      </c>
      <c r="D23894" s="159">
        <v>1</v>
      </c>
    </row>
    <row r="23895" spans="3:4" x14ac:dyDescent="0.25">
      <c r="C23895" s="159" t="s">
        <v>40181</v>
      </c>
      <c r="D23895" s="159">
        <v>1</v>
      </c>
    </row>
    <row r="23896" spans="3:4" x14ac:dyDescent="0.25">
      <c r="C23896" s="159" t="s">
        <v>40182</v>
      </c>
      <c r="D23896" s="159">
        <v>1</v>
      </c>
    </row>
    <row r="23897" spans="3:4" x14ac:dyDescent="0.25">
      <c r="C23897" s="159" t="s">
        <v>40183</v>
      </c>
      <c r="D23897" s="159">
        <v>1</v>
      </c>
    </row>
    <row r="23898" spans="3:4" x14ac:dyDescent="0.25">
      <c r="C23898" s="159" t="s">
        <v>40184</v>
      </c>
      <c r="D23898" s="159">
        <v>1</v>
      </c>
    </row>
    <row r="23899" spans="3:4" x14ac:dyDescent="0.25">
      <c r="C23899" s="159" t="s">
        <v>40185</v>
      </c>
      <c r="D23899" s="159">
        <v>1</v>
      </c>
    </row>
    <row r="23900" spans="3:4" x14ac:dyDescent="0.25">
      <c r="C23900" s="159" t="s">
        <v>40186</v>
      </c>
      <c r="D23900" s="159">
        <v>1</v>
      </c>
    </row>
    <row r="23901" spans="3:4" x14ac:dyDescent="0.25">
      <c r="C23901" s="159" t="s">
        <v>40187</v>
      </c>
      <c r="D23901" s="159">
        <v>1</v>
      </c>
    </row>
    <row r="23902" spans="3:4" x14ac:dyDescent="0.25">
      <c r="C23902" s="159" t="s">
        <v>40188</v>
      </c>
      <c r="D23902" s="159">
        <v>1</v>
      </c>
    </row>
    <row r="23903" spans="3:4" x14ac:dyDescent="0.25">
      <c r="C23903" s="159" t="s">
        <v>40189</v>
      </c>
      <c r="D23903" s="159">
        <v>1</v>
      </c>
    </row>
    <row r="23904" spans="3:4" x14ac:dyDescent="0.25">
      <c r="C23904" s="159" t="s">
        <v>40190</v>
      </c>
      <c r="D23904" s="159">
        <v>1</v>
      </c>
    </row>
    <row r="23905" spans="3:4" x14ac:dyDescent="0.25">
      <c r="C23905" s="159" t="s">
        <v>40191</v>
      </c>
      <c r="D23905" s="159">
        <v>1</v>
      </c>
    </row>
    <row r="23906" spans="3:4" x14ac:dyDescent="0.25">
      <c r="C23906" s="159" t="s">
        <v>40192</v>
      </c>
      <c r="D23906" s="159">
        <v>1</v>
      </c>
    </row>
    <row r="23907" spans="3:4" x14ac:dyDescent="0.25">
      <c r="C23907" s="159" t="s">
        <v>40193</v>
      </c>
      <c r="D23907" s="159">
        <v>1</v>
      </c>
    </row>
    <row r="23908" spans="3:4" x14ac:dyDescent="0.25">
      <c r="C23908" s="159" t="s">
        <v>40194</v>
      </c>
      <c r="D23908" s="159">
        <v>1</v>
      </c>
    </row>
    <row r="23909" spans="3:4" x14ac:dyDescent="0.25">
      <c r="C23909" s="159" t="s">
        <v>40195</v>
      </c>
      <c r="D23909" s="159">
        <v>1</v>
      </c>
    </row>
    <row r="23910" spans="3:4" x14ac:dyDescent="0.25">
      <c r="C23910" s="159" t="s">
        <v>40196</v>
      </c>
      <c r="D23910" s="159">
        <v>1</v>
      </c>
    </row>
    <row r="23911" spans="3:4" x14ac:dyDescent="0.25">
      <c r="C23911" s="159" t="s">
        <v>40197</v>
      </c>
      <c r="D23911" s="159">
        <v>1</v>
      </c>
    </row>
    <row r="23912" spans="3:4" x14ac:dyDescent="0.25">
      <c r="C23912" s="159" t="s">
        <v>40198</v>
      </c>
      <c r="D23912" s="159">
        <v>1</v>
      </c>
    </row>
    <row r="23913" spans="3:4" x14ac:dyDescent="0.25">
      <c r="C23913" s="159" t="s">
        <v>40199</v>
      </c>
      <c r="D23913" s="159">
        <v>1</v>
      </c>
    </row>
    <row r="23914" spans="3:4" x14ac:dyDescent="0.25">
      <c r="C23914" s="159" t="s">
        <v>40200</v>
      </c>
      <c r="D23914" s="159">
        <v>1</v>
      </c>
    </row>
    <row r="23915" spans="3:4" x14ac:dyDescent="0.25">
      <c r="C23915" s="159" t="s">
        <v>40201</v>
      </c>
      <c r="D23915" s="159">
        <v>1</v>
      </c>
    </row>
    <row r="23916" spans="3:4" x14ac:dyDescent="0.25">
      <c r="C23916" s="159" t="s">
        <v>40202</v>
      </c>
      <c r="D23916" s="159">
        <v>1</v>
      </c>
    </row>
    <row r="23917" spans="3:4" x14ac:dyDescent="0.25">
      <c r="C23917" s="159" t="s">
        <v>40203</v>
      </c>
      <c r="D23917" s="159">
        <v>1</v>
      </c>
    </row>
    <row r="23918" spans="3:4" x14ac:dyDescent="0.25">
      <c r="C23918" s="159" t="s">
        <v>40204</v>
      </c>
      <c r="D23918" s="159">
        <v>1</v>
      </c>
    </row>
    <row r="23919" spans="3:4" x14ac:dyDescent="0.25">
      <c r="C23919" s="159" t="s">
        <v>40205</v>
      </c>
      <c r="D23919" s="159">
        <v>1</v>
      </c>
    </row>
    <row r="23920" spans="3:4" x14ac:dyDescent="0.25">
      <c r="C23920" s="159" t="s">
        <v>40206</v>
      </c>
      <c r="D23920" s="159">
        <v>1</v>
      </c>
    </row>
    <row r="23921" spans="3:4" x14ac:dyDescent="0.25">
      <c r="C23921" s="159" t="s">
        <v>40207</v>
      </c>
      <c r="D23921" s="159">
        <v>1</v>
      </c>
    </row>
    <row r="23922" spans="3:4" x14ac:dyDescent="0.25">
      <c r="C23922" s="159" t="s">
        <v>40208</v>
      </c>
      <c r="D23922" s="159">
        <v>1</v>
      </c>
    </row>
    <row r="23923" spans="3:4" x14ac:dyDescent="0.25">
      <c r="C23923" s="159" t="s">
        <v>40209</v>
      </c>
      <c r="D23923" s="159">
        <v>1</v>
      </c>
    </row>
    <row r="23924" spans="3:4" x14ac:dyDescent="0.25">
      <c r="C23924" s="159" t="s">
        <v>40210</v>
      </c>
      <c r="D23924" s="159">
        <v>1</v>
      </c>
    </row>
    <row r="23925" spans="3:4" x14ac:dyDescent="0.25">
      <c r="C23925" s="159" t="s">
        <v>40211</v>
      </c>
      <c r="D23925" s="159">
        <v>1</v>
      </c>
    </row>
    <row r="23926" spans="3:4" x14ac:dyDescent="0.25">
      <c r="C23926" s="159" t="s">
        <v>40212</v>
      </c>
      <c r="D23926" s="159">
        <v>1</v>
      </c>
    </row>
    <row r="23927" spans="3:4" x14ac:dyDescent="0.25">
      <c r="C23927" s="159" t="s">
        <v>40213</v>
      </c>
      <c r="D23927" s="159">
        <v>1</v>
      </c>
    </row>
    <row r="23928" spans="3:4" x14ac:dyDescent="0.25">
      <c r="C23928" s="159" t="s">
        <v>40214</v>
      </c>
      <c r="D23928" s="159">
        <v>1</v>
      </c>
    </row>
    <row r="23929" spans="3:4" x14ac:dyDescent="0.25">
      <c r="C23929" s="159" t="s">
        <v>40215</v>
      </c>
      <c r="D23929" s="159">
        <v>1</v>
      </c>
    </row>
    <row r="23930" spans="3:4" x14ac:dyDescent="0.25">
      <c r="C23930" s="159" t="s">
        <v>40216</v>
      </c>
      <c r="D23930" s="159">
        <v>1</v>
      </c>
    </row>
    <row r="23931" spans="3:4" x14ac:dyDescent="0.25">
      <c r="C23931" s="159" t="s">
        <v>40217</v>
      </c>
      <c r="D23931" s="159">
        <v>1</v>
      </c>
    </row>
    <row r="23932" spans="3:4" x14ac:dyDescent="0.25">
      <c r="C23932" s="159" t="s">
        <v>40218</v>
      </c>
      <c r="D23932" s="159">
        <v>1</v>
      </c>
    </row>
    <row r="23933" spans="3:4" x14ac:dyDescent="0.25">
      <c r="C23933" s="159" t="s">
        <v>40219</v>
      </c>
      <c r="D23933" s="159">
        <v>1</v>
      </c>
    </row>
    <row r="23934" spans="3:4" x14ac:dyDescent="0.25">
      <c r="C23934" s="159" t="s">
        <v>40220</v>
      </c>
      <c r="D23934" s="159">
        <v>1</v>
      </c>
    </row>
    <row r="23935" spans="3:4" x14ac:dyDescent="0.25">
      <c r="C23935" s="159" t="s">
        <v>40221</v>
      </c>
      <c r="D23935" s="159">
        <v>1</v>
      </c>
    </row>
    <row r="23936" spans="3:4" x14ac:dyDescent="0.25">
      <c r="C23936" s="159" t="s">
        <v>40222</v>
      </c>
      <c r="D23936" s="159">
        <v>1</v>
      </c>
    </row>
    <row r="23937" spans="3:4" x14ac:dyDescent="0.25">
      <c r="C23937" s="159" t="s">
        <v>40223</v>
      </c>
      <c r="D23937" s="159">
        <v>1</v>
      </c>
    </row>
    <row r="23938" spans="3:4" x14ac:dyDescent="0.25">
      <c r="C23938" s="159" t="s">
        <v>40224</v>
      </c>
      <c r="D23938" s="159">
        <v>1</v>
      </c>
    </row>
    <row r="23939" spans="3:4" x14ac:dyDescent="0.25">
      <c r="C23939" s="159" t="s">
        <v>40225</v>
      </c>
      <c r="D23939" s="159">
        <v>1</v>
      </c>
    </row>
    <row r="23940" spans="3:4" x14ac:dyDescent="0.25">
      <c r="C23940" s="159" t="s">
        <v>40226</v>
      </c>
      <c r="D23940" s="159">
        <v>1</v>
      </c>
    </row>
    <row r="23941" spans="3:4" x14ac:dyDescent="0.25">
      <c r="C23941" s="159" t="s">
        <v>40227</v>
      </c>
      <c r="D23941" s="159">
        <v>1</v>
      </c>
    </row>
    <row r="23942" spans="3:4" x14ac:dyDescent="0.25">
      <c r="C23942" s="159" t="s">
        <v>40228</v>
      </c>
      <c r="D23942" s="159">
        <v>1</v>
      </c>
    </row>
    <row r="23943" spans="3:4" x14ac:dyDescent="0.25">
      <c r="C23943" s="159" t="s">
        <v>40229</v>
      </c>
      <c r="D23943" s="159">
        <v>1</v>
      </c>
    </row>
    <row r="23944" spans="3:4" x14ac:dyDescent="0.25">
      <c r="C23944" s="159" t="s">
        <v>40230</v>
      </c>
      <c r="D23944" s="159">
        <v>1</v>
      </c>
    </row>
    <row r="23945" spans="3:4" x14ac:dyDescent="0.25">
      <c r="C23945" s="159" t="s">
        <v>40231</v>
      </c>
      <c r="D23945" s="159">
        <v>1</v>
      </c>
    </row>
    <row r="23946" spans="3:4" x14ac:dyDescent="0.25">
      <c r="C23946" s="159" t="s">
        <v>40232</v>
      </c>
      <c r="D23946" s="159">
        <v>1</v>
      </c>
    </row>
    <row r="23947" spans="3:4" x14ac:dyDescent="0.25">
      <c r="C23947" s="159" t="s">
        <v>40233</v>
      </c>
      <c r="D23947" s="159">
        <v>1</v>
      </c>
    </row>
    <row r="23948" spans="3:4" x14ac:dyDescent="0.25">
      <c r="C23948" s="159" t="s">
        <v>40234</v>
      </c>
      <c r="D23948" s="159">
        <v>1</v>
      </c>
    </row>
    <row r="23949" spans="3:4" x14ac:dyDescent="0.25">
      <c r="C23949" s="159" t="s">
        <v>40235</v>
      </c>
      <c r="D23949" s="159">
        <v>1</v>
      </c>
    </row>
    <row r="23950" spans="3:4" x14ac:dyDescent="0.25">
      <c r="C23950" s="159" t="s">
        <v>40236</v>
      </c>
      <c r="D23950" s="159">
        <v>1</v>
      </c>
    </row>
    <row r="23951" spans="3:4" x14ac:dyDescent="0.25">
      <c r="C23951" s="159" t="s">
        <v>40237</v>
      </c>
      <c r="D23951" s="159">
        <v>1</v>
      </c>
    </row>
    <row r="23952" spans="3:4" x14ac:dyDescent="0.25">
      <c r="C23952" s="159" t="s">
        <v>40238</v>
      </c>
      <c r="D23952" s="159">
        <v>1</v>
      </c>
    </row>
    <row r="23953" spans="3:4" x14ac:dyDescent="0.25">
      <c r="C23953" s="159" t="s">
        <v>40239</v>
      </c>
      <c r="D23953" s="159">
        <v>1</v>
      </c>
    </row>
    <row r="23954" spans="3:4" x14ac:dyDescent="0.25">
      <c r="C23954" s="159" t="s">
        <v>40240</v>
      </c>
      <c r="D23954" s="159">
        <v>1</v>
      </c>
    </row>
    <row r="23955" spans="3:4" x14ac:dyDescent="0.25">
      <c r="C23955" s="159" t="s">
        <v>40241</v>
      </c>
      <c r="D23955" s="159">
        <v>1</v>
      </c>
    </row>
    <row r="23956" spans="3:4" x14ac:dyDescent="0.25">
      <c r="C23956" s="159" t="s">
        <v>40242</v>
      </c>
      <c r="D23956" s="159">
        <v>1</v>
      </c>
    </row>
    <row r="23957" spans="3:4" x14ac:dyDescent="0.25">
      <c r="C23957" s="159" t="s">
        <v>40243</v>
      </c>
      <c r="D23957" s="159">
        <v>1</v>
      </c>
    </row>
    <row r="23958" spans="3:4" x14ac:dyDescent="0.25">
      <c r="C23958" s="159" t="s">
        <v>40244</v>
      </c>
      <c r="D23958" s="159">
        <v>1</v>
      </c>
    </row>
    <row r="23959" spans="3:4" x14ac:dyDescent="0.25">
      <c r="C23959" s="159" t="s">
        <v>40245</v>
      </c>
      <c r="D23959" s="159">
        <v>1</v>
      </c>
    </row>
    <row r="23960" spans="3:4" x14ac:dyDescent="0.25">
      <c r="C23960" s="159" t="s">
        <v>40246</v>
      </c>
      <c r="D23960" s="159">
        <v>1</v>
      </c>
    </row>
    <row r="23961" spans="3:4" x14ac:dyDescent="0.25">
      <c r="C23961" s="159" t="s">
        <v>40658</v>
      </c>
      <c r="D23961" s="159">
        <v>1</v>
      </c>
    </row>
    <row r="23962" spans="3:4" x14ac:dyDescent="0.25">
      <c r="C23962" s="159" t="s">
        <v>40659</v>
      </c>
      <c r="D23962" s="159">
        <v>1</v>
      </c>
    </row>
    <row r="23963" spans="3:4" x14ac:dyDescent="0.25">
      <c r="C23963" s="159" t="s">
        <v>40660</v>
      </c>
      <c r="D23963" s="159">
        <v>1</v>
      </c>
    </row>
    <row r="23964" spans="3:4" x14ac:dyDescent="0.25">
      <c r="C23964" s="159" t="s">
        <v>40577</v>
      </c>
      <c r="D23964" s="159">
        <v>1</v>
      </c>
    </row>
    <row r="23965" spans="3:4" x14ac:dyDescent="0.25">
      <c r="C23965" s="159" t="s">
        <v>40578</v>
      </c>
      <c r="D23965" s="159">
        <v>1</v>
      </c>
    </row>
    <row r="23966" spans="3:4" x14ac:dyDescent="0.25">
      <c r="C23966" s="159" t="s">
        <v>40579</v>
      </c>
      <c r="D23966" s="159">
        <v>1</v>
      </c>
    </row>
    <row r="23967" spans="3:4" x14ac:dyDescent="0.25">
      <c r="C23967" s="159" t="s">
        <v>40580</v>
      </c>
      <c r="D23967" s="159">
        <v>1</v>
      </c>
    </row>
    <row r="23968" spans="3:4" x14ac:dyDescent="0.25">
      <c r="C23968" s="159" t="s">
        <v>40581</v>
      </c>
      <c r="D23968" s="159">
        <v>1</v>
      </c>
    </row>
    <row r="23969" spans="3:4" x14ac:dyDescent="0.25">
      <c r="C23969" s="159" t="s">
        <v>40582</v>
      </c>
      <c r="D23969" s="159">
        <v>1</v>
      </c>
    </row>
    <row r="23970" spans="3:4" x14ac:dyDescent="0.25">
      <c r="C23970" s="159" t="s">
        <v>40583</v>
      </c>
      <c r="D23970" s="159">
        <v>1</v>
      </c>
    </row>
    <row r="23971" spans="3:4" x14ac:dyDescent="0.25">
      <c r="C23971" s="159" t="s">
        <v>40584</v>
      </c>
      <c r="D23971" s="159">
        <v>1</v>
      </c>
    </row>
    <row r="23972" spans="3:4" x14ac:dyDescent="0.25">
      <c r="C23972" s="159" t="s">
        <v>40585</v>
      </c>
      <c r="D23972" s="159">
        <v>1</v>
      </c>
    </row>
    <row r="23973" spans="3:4" x14ac:dyDescent="0.25">
      <c r="C23973" s="159" t="s">
        <v>40586</v>
      </c>
      <c r="D23973" s="159">
        <v>1</v>
      </c>
    </row>
    <row r="23974" spans="3:4" x14ac:dyDescent="0.25">
      <c r="C23974" s="159" t="s">
        <v>40587</v>
      </c>
      <c r="D23974" s="159">
        <v>1</v>
      </c>
    </row>
    <row r="23975" spans="3:4" x14ac:dyDescent="0.25">
      <c r="C23975" s="159" t="s">
        <v>40588</v>
      </c>
      <c r="D23975" s="159">
        <v>1</v>
      </c>
    </row>
    <row r="23976" spans="3:4" x14ac:dyDescent="0.25">
      <c r="C23976" s="159" t="s">
        <v>40589</v>
      </c>
      <c r="D23976" s="159">
        <v>1</v>
      </c>
    </row>
    <row r="23977" spans="3:4" x14ac:dyDescent="0.25">
      <c r="C23977" s="159" t="s">
        <v>40590</v>
      </c>
      <c r="D23977" s="159">
        <v>1</v>
      </c>
    </row>
    <row r="23978" spans="3:4" x14ac:dyDescent="0.25">
      <c r="C23978" s="159" t="s">
        <v>40591</v>
      </c>
      <c r="D23978" s="159">
        <v>1</v>
      </c>
    </row>
    <row r="23979" spans="3:4" x14ac:dyDescent="0.25">
      <c r="C23979" s="159" t="s">
        <v>40592</v>
      </c>
      <c r="D23979" s="159">
        <v>1</v>
      </c>
    </row>
    <row r="23980" spans="3:4" x14ac:dyDescent="0.25">
      <c r="C23980" s="159" t="s">
        <v>40593</v>
      </c>
      <c r="D23980" s="159">
        <v>1</v>
      </c>
    </row>
    <row r="23981" spans="3:4" x14ac:dyDescent="0.25">
      <c r="C23981" s="159" t="s">
        <v>40594</v>
      </c>
      <c r="D23981" s="159">
        <v>1</v>
      </c>
    </row>
    <row r="23982" spans="3:4" x14ac:dyDescent="0.25">
      <c r="C23982" s="159" t="s">
        <v>40595</v>
      </c>
      <c r="D23982" s="159">
        <v>1</v>
      </c>
    </row>
    <row r="23983" spans="3:4" x14ac:dyDescent="0.25">
      <c r="C23983" s="159" t="s">
        <v>40596</v>
      </c>
      <c r="D23983" s="159">
        <v>1</v>
      </c>
    </row>
    <row r="23984" spans="3:4" x14ac:dyDescent="0.25">
      <c r="C23984" s="159" t="s">
        <v>40597</v>
      </c>
      <c r="D23984" s="159">
        <v>1</v>
      </c>
    </row>
    <row r="23985" spans="3:4" x14ac:dyDescent="0.25">
      <c r="C23985" s="159" t="s">
        <v>40598</v>
      </c>
      <c r="D23985" s="159">
        <v>1</v>
      </c>
    </row>
    <row r="23986" spans="3:4" x14ac:dyDescent="0.25">
      <c r="C23986" s="159" t="s">
        <v>40599</v>
      </c>
      <c r="D23986" s="159">
        <v>1</v>
      </c>
    </row>
    <row r="23987" spans="3:4" x14ac:dyDescent="0.25">
      <c r="C23987" s="159" t="s">
        <v>40600</v>
      </c>
      <c r="D23987" s="159">
        <v>1</v>
      </c>
    </row>
    <row r="23988" spans="3:4" x14ac:dyDescent="0.25">
      <c r="C23988" s="159" t="s">
        <v>40601</v>
      </c>
      <c r="D23988" s="159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29">
    <pageSetUpPr fitToPage="1"/>
  </sheetPr>
  <dimension ref="B1:T360"/>
  <sheetViews>
    <sheetView zoomScale="90" zoomScaleNormal="90" workbookViewId="0">
      <selection sqref="A1:G1048576"/>
    </sheetView>
  </sheetViews>
  <sheetFormatPr defaultRowHeight="15.75" x14ac:dyDescent="0.25"/>
  <cols>
    <col min="1" max="1" width="1.85546875" customWidth="1"/>
    <col min="2" max="6" width="16.85546875" customWidth="1"/>
    <col min="7" max="7" width="16.85546875" style="56" customWidth="1"/>
    <col min="8" max="8" width="26" customWidth="1"/>
    <col min="9" max="9" width="21.140625" customWidth="1"/>
    <col min="10" max="10" width="21" customWidth="1"/>
    <col min="11" max="11" width="6.7109375" customWidth="1"/>
    <col min="12" max="12" width="9.140625" customWidth="1"/>
    <col min="13" max="14" width="9.140625" hidden="1" customWidth="1"/>
    <col min="15" max="15" width="11.85546875" hidden="1" customWidth="1"/>
    <col min="16" max="17" width="7" customWidth="1"/>
    <col min="18" max="18" width="6.140625" hidden="1" customWidth="1"/>
    <col min="19" max="19" width="4" hidden="1" customWidth="1"/>
    <col min="20" max="20" width="5" style="35" hidden="1" customWidth="1"/>
    <col min="21" max="21" width="6.42578125" bestFit="1" customWidth="1"/>
    <col min="22" max="22" width="12.7109375" bestFit="1" customWidth="1"/>
    <col min="23" max="23" width="11.7109375" bestFit="1" customWidth="1"/>
    <col min="24" max="24" width="8.140625" bestFit="1" customWidth="1"/>
    <col min="25" max="25" width="12.5703125" bestFit="1" customWidth="1"/>
    <col min="26" max="26" width="11.140625" bestFit="1" customWidth="1"/>
    <col min="27" max="27" width="12.85546875" bestFit="1" customWidth="1"/>
    <col min="28" max="28" width="10" bestFit="1" customWidth="1"/>
    <col min="29" max="29" width="10.7109375" bestFit="1" customWidth="1"/>
    <col min="30" max="30" width="7" bestFit="1" customWidth="1"/>
    <col min="31" max="31" width="12.7109375" bestFit="1" customWidth="1"/>
    <col min="32" max="32" width="12.5703125" bestFit="1" customWidth="1"/>
    <col min="33" max="33" width="31.28515625" bestFit="1" customWidth="1"/>
    <col min="34" max="34" width="11.140625" bestFit="1" customWidth="1"/>
    <col min="35" max="35" width="12.85546875" bestFit="1" customWidth="1"/>
    <col min="36" max="37" width="11.7109375" bestFit="1" customWidth="1"/>
    <col min="38" max="39" width="12.140625" customWidth="1"/>
    <col min="40" max="40" width="11.140625" customWidth="1"/>
    <col min="41" max="41" width="12.140625" customWidth="1"/>
    <col min="42" max="42" width="9.140625" customWidth="1"/>
    <col min="48" max="48" width="12.5703125" customWidth="1"/>
    <col min="49" max="49" width="32.42578125" bestFit="1" customWidth="1"/>
  </cols>
  <sheetData>
    <row r="1" spans="2:20" x14ac:dyDescent="0.25">
      <c r="G1" s="56" t="s">
        <v>16</v>
      </c>
      <c r="P1" s="38" t="e">
        <f>SUBTOTAL(109,#REF!)</f>
        <v>#REF!</v>
      </c>
      <c r="Q1" s="38"/>
    </row>
    <row r="3" spans="2:20" ht="15" x14ac:dyDescent="0.25">
      <c r="B3" t="s">
        <v>39</v>
      </c>
      <c r="C3" t="s">
        <v>40</v>
      </c>
      <c r="D3" s="5" t="s">
        <v>6640</v>
      </c>
      <c r="E3" s="5" t="s">
        <v>2098</v>
      </c>
      <c r="F3" s="5" t="s">
        <v>26</v>
      </c>
      <c r="G3" s="56" t="s">
        <v>6642</v>
      </c>
      <c r="T3"/>
    </row>
    <row r="4" spans="2:20" ht="47.25" customHeight="1" x14ac:dyDescent="0.25">
      <c r="D4" s="5"/>
      <c r="E4" s="5"/>
      <c r="F4" s="5"/>
      <c r="G4" s="133"/>
      <c r="T4"/>
    </row>
    <row r="5" spans="2:20" ht="53.25" customHeight="1" x14ac:dyDescent="0.25">
      <c r="T5"/>
    </row>
    <row r="6" spans="2:20" ht="24.95" customHeight="1" x14ac:dyDescent="0.25">
      <c r="T6"/>
    </row>
    <row r="7" spans="2:20" ht="24.95" customHeight="1" x14ac:dyDescent="0.25">
      <c r="T7"/>
    </row>
    <row r="8" spans="2:20" ht="24.95" customHeight="1" x14ac:dyDescent="0.25">
      <c r="T8"/>
    </row>
    <row r="9" spans="2:20" ht="24.95" customHeight="1" x14ac:dyDescent="0.25">
      <c r="T9"/>
    </row>
    <row r="10" spans="2:20" ht="24.95" customHeight="1" x14ac:dyDescent="0.25">
      <c r="T10"/>
    </row>
    <row r="11" spans="2:20" ht="24.95" customHeight="1" x14ac:dyDescent="0.25">
      <c r="T11"/>
    </row>
    <row r="12" spans="2:20" ht="24.95" customHeight="1" x14ac:dyDescent="0.25">
      <c r="T12"/>
    </row>
    <row r="13" spans="2:20" ht="24.95" customHeight="1" x14ac:dyDescent="0.25">
      <c r="T13"/>
    </row>
    <row r="14" spans="2:20" ht="24.95" customHeight="1" x14ac:dyDescent="0.25">
      <c r="T14"/>
    </row>
    <row r="15" spans="2:20" ht="24.95" customHeight="1" x14ac:dyDescent="0.25">
      <c r="T15"/>
    </row>
    <row r="16" spans="2:20" ht="24.95" customHeight="1" x14ac:dyDescent="0.25">
      <c r="T16"/>
    </row>
    <row r="17" spans="20:20" ht="24.95" customHeight="1" x14ac:dyDescent="0.25">
      <c r="T17"/>
    </row>
    <row r="18" spans="20:20" ht="24.95" customHeight="1" x14ac:dyDescent="0.25">
      <c r="T18"/>
    </row>
    <row r="19" spans="20:20" ht="24.95" customHeight="1" x14ac:dyDescent="0.25">
      <c r="T19"/>
    </row>
    <row r="20" spans="20:20" ht="24.95" customHeight="1" x14ac:dyDescent="0.25">
      <c r="T20"/>
    </row>
    <row r="21" spans="20:20" ht="24.95" customHeight="1" x14ac:dyDescent="0.25">
      <c r="T21"/>
    </row>
    <row r="22" spans="20:20" ht="24.95" customHeight="1" x14ac:dyDescent="0.25">
      <c r="T22"/>
    </row>
    <row r="23" spans="20:20" ht="24.95" customHeight="1" x14ac:dyDescent="0.25">
      <c r="T23"/>
    </row>
    <row r="24" spans="20:20" ht="24.95" customHeight="1" x14ac:dyDescent="0.25">
      <c r="T24"/>
    </row>
    <row r="25" spans="20:20" ht="24.95" customHeight="1" x14ac:dyDescent="0.25">
      <c r="T25"/>
    </row>
    <row r="26" spans="20:20" ht="24.95" customHeight="1" x14ac:dyDescent="0.25">
      <c r="T26"/>
    </row>
    <row r="27" spans="20:20" ht="24.95" customHeight="1" x14ac:dyDescent="0.25">
      <c r="T27"/>
    </row>
    <row r="28" spans="20:20" ht="24.95" customHeight="1" x14ac:dyDescent="0.25">
      <c r="T28"/>
    </row>
    <row r="29" spans="20:20" ht="24.95" customHeight="1" x14ac:dyDescent="0.25">
      <c r="T29"/>
    </row>
    <row r="30" spans="20:20" ht="24.95" customHeight="1" x14ac:dyDescent="0.25">
      <c r="T30"/>
    </row>
    <row r="31" spans="20:20" ht="24.95" customHeight="1" x14ac:dyDescent="0.25">
      <c r="T31"/>
    </row>
    <row r="32" spans="20:20" ht="24.95" customHeight="1" x14ac:dyDescent="0.25">
      <c r="T32"/>
    </row>
    <row r="33" spans="20:20" ht="24.95" customHeight="1" x14ac:dyDescent="0.25">
      <c r="T33"/>
    </row>
    <row r="34" spans="20:20" ht="24.95" customHeight="1" x14ac:dyDescent="0.25">
      <c r="T34"/>
    </row>
    <row r="35" spans="20:20" ht="24.95" customHeight="1" x14ac:dyDescent="0.25">
      <c r="T35"/>
    </row>
    <row r="36" spans="20:20" ht="24.95" customHeight="1" x14ac:dyDescent="0.25">
      <c r="T36"/>
    </row>
    <row r="37" spans="20:20" ht="24.95" customHeight="1" x14ac:dyDescent="0.25">
      <c r="T37"/>
    </row>
    <row r="38" spans="20:20" ht="24.95" customHeight="1" x14ac:dyDescent="0.25">
      <c r="T38"/>
    </row>
    <row r="39" spans="20:20" ht="24.95" customHeight="1" x14ac:dyDescent="0.25">
      <c r="T39"/>
    </row>
    <row r="40" spans="20:20" ht="24.95" customHeight="1" x14ac:dyDescent="0.25">
      <c r="T40"/>
    </row>
    <row r="41" spans="20:20" ht="24.95" customHeight="1" x14ac:dyDescent="0.25">
      <c r="T41"/>
    </row>
    <row r="42" spans="20:20" ht="24.95" customHeight="1" x14ac:dyDescent="0.25">
      <c r="T42"/>
    </row>
    <row r="43" spans="20:20" ht="24.95" customHeight="1" x14ac:dyDescent="0.25">
      <c r="T43"/>
    </row>
    <row r="44" spans="20:20" ht="24.95" customHeight="1" x14ac:dyDescent="0.25">
      <c r="T44"/>
    </row>
    <row r="45" spans="20:20" ht="24.95" customHeight="1" x14ac:dyDescent="0.25">
      <c r="T45"/>
    </row>
    <row r="46" spans="20:20" ht="24.95" customHeight="1" x14ac:dyDescent="0.25">
      <c r="T46"/>
    </row>
    <row r="47" spans="20:20" ht="24.95" customHeight="1" x14ac:dyDescent="0.25">
      <c r="T47"/>
    </row>
    <row r="48" spans="20:20" ht="24.95" customHeight="1" x14ac:dyDescent="0.25">
      <c r="T48"/>
    </row>
    <row r="49" spans="20:20" ht="24.95" customHeight="1" x14ac:dyDescent="0.25">
      <c r="T49"/>
    </row>
    <row r="50" spans="20:20" ht="24.95" customHeight="1" x14ac:dyDescent="0.25">
      <c r="T50"/>
    </row>
    <row r="51" spans="20:20" ht="24.95" customHeight="1" x14ac:dyDescent="0.25">
      <c r="T51"/>
    </row>
    <row r="52" spans="20:20" ht="24.95" customHeight="1" x14ac:dyDescent="0.25">
      <c r="T52"/>
    </row>
    <row r="53" spans="20:20" ht="24.95" customHeight="1" x14ac:dyDescent="0.25">
      <c r="T53"/>
    </row>
    <row r="54" spans="20:20" ht="24.95" customHeight="1" x14ac:dyDescent="0.25">
      <c r="T54"/>
    </row>
    <row r="55" spans="20:20" ht="24.95" customHeight="1" x14ac:dyDescent="0.25">
      <c r="T55"/>
    </row>
    <row r="56" spans="20:20" ht="24.95" customHeight="1" x14ac:dyDescent="0.25">
      <c r="T56"/>
    </row>
    <row r="57" spans="20:20" ht="24.95" customHeight="1" x14ac:dyDescent="0.25">
      <c r="T57"/>
    </row>
    <row r="58" spans="20:20" ht="24.95" customHeight="1" x14ac:dyDescent="0.25">
      <c r="T58"/>
    </row>
    <row r="59" spans="20:20" ht="24.95" customHeight="1" x14ac:dyDescent="0.25">
      <c r="T59"/>
    </row>
    <row r="60" spans="20:20" ht="24.95" customHeight="1" x14ac:dyDescent="0.25">
      <c r="T60"/>
    </row>
    <row r="61" spans="20:20" ht="24.95" customHeight="1" x14ac:dyDescent="0.25">
      <c r="T61"/>
    </row>
    <row r="62" spans="20:20" ht="24.95" customHeight="1" x14ac:dyDescent="0.25">
      <c r="T62"/>
    </row>
    <row r="63" spans="20:20" ht="24.95" customHeight="1" x14ac:dyDescent="0.25">
      <c r="T63"/>
    </row>
    <row r="64" spans="20:20" ht="24.95" customHeight="1" x14ac:dyDescent="0.25">
      <c r="T64"/>
    </row>
    <row r="65" spans="20:20" ht="24.95" customHeight="1" x14ac:dyDescent="0.25">
      <c r="T65"/>
    </row>
    <row r="66" spans="20:20" ht="24.95" customHeight="1" x14ac:dyDescent="0.25">
      <c r="T66"/>
    </row>
    <row r="67" spans="20:20" ht="24.95" customHeight="1" x14ac:dyDescent="0.25">
      <c r="T67"/>
    </row>
    <row r="68" spans="20:20" ht="24.95" customHeight="1" x14ac:dyDescent="0.25">
      <c r="T68"/>
    </row>
    <row r="69" spans="20:20" ht="24.95" customHeight="1" x14ac:dyDescent="0.25">
      <c r="T69"/>
    </row>
    <row r="70" spans="20:20" ht="24.95" customHeight="1" x14ac:dyDescent="0.25">
      <c r="T70"/>
    </row>
    <row r="71" spans="20:20" ht="24.95" customHeight="1" x14ac:dyDescent="0.25">
      <c r="T71"/>
    </row>
    <row r="72" spans="20:20" ht="24.95" customHeight="1" x14ac:dyDescent="0.25">
      <c r="T72"/>
    </row>
    <row r="73" spans="20:20" ht="24.95" customHeight="1" x14ac:dyDescent="0.25"/>
    <row r="74" spans="20:20" ht="24.95" customHeight="1" x14ac:dyDescent="0.25"/>
    <row r="75" spans="20:20" ht="24.95" customHeight="1" x14ac:dyDescent="0.25"/>
    <row r="76" spans="20:20" ht="24.95" customHeight="1" x14ac:dyDescent="0.25"/>
    <row r="77" spans="20:20" ht="24.95" customHeight="1" x14ac:dyDescent="0.25"/>
    <row r="78" spans="20:20" ht="24.95" customHeight="1" x14ac:dyDescent="0.25"/>
    <row r="79" spans="20:20" ht="24.95" customHeight="1" x14ac:dyDescent="0.25"/>
    <row r="80" spans="20:2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</sheetData>
  <conditionalFormatting sqref="K34:K373">
    <cfRule type="expression" dxfId="146" priority="1">
      <formula>K34=1</formula>
    </cfRule>
  </conditionalFormatting>
  <pageMargins left="3.937007874015748E-2" right="0" top="0.35433070866141736" bottom="0.74803149606299213" header="0.19685039370078741" footer="0.31496062992125984"/>
  <pageSetup paperSize="9" scale="59" fitToHeight="0" orientation="portrait" r:id="rId1"/>
  <headerFooter>
    <oddHeader>&amp;C&amp;"-,Fed"&amp;20LASER - LISTE&amp;R&amp;"-,Fed"&amp;8&amp;D  &amp;T&amp;"-,Normal"&amp;11
&amp;"-,Fed"Side &amp;P/&amp;N</oddHead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30">
    <pageSetUpPr fitToPage="1"/>
  </sheetPr>
  <dimension ref="B1:V360"/>
  <sheetViews>
    <sheetView zoomScale="90" zoomScaleNormal="90" workbookViewId="0">
      <selection sqref="A1:G1048576"/>
    </sheetView>
  </sheetViews>
  <sheetFormatPr defaultRowHeight="15.75" x14ac:dyDescent="0.25"/>
  <cols>
    <col min="1" max="1" width="1.85546875" customWidth="1"/>
    <col min="2" max="2" width="8.7109375" customWidth="1"/>
    <col min="3" max="3" width="15.42578125" customWidth="1"/>
    <col min="4" max="4" width="9.7109375" customWidth="1"/>
    <col min="5" max="5" width="12.5703125" bestFit="1" customWidth="1"/>
    <col min="6" max="6" width="12.7109375" customWidth="1"/>
    <col min="7" max="7" width="24.140625" customWidth="1"/>
    <col min="8" max="8" width="9.28515625" customWidth="1"/>
    <col min="9" max="9" width="17.140625" style="56" customWidth="1"/>
    <col min="10" max="10" width="26" customWidth="1"/>
    <col min="11" max="11" width="21.140625" customWidth="1"/>
    <col min="12" max="12" width="21" customWidth="1"/>
    <col min="13" max="13" width="6.7109375" customWidth="1"/>
    <col min="14" max="14" width="9.140625" customWidth="1"/>
    <col min="15" max="16" width="9.140625" hidden="1" customWidth="1"/>
    <col min="17" max="17" width="11.85546875" hidden="1" customWidth="1"/>
    <col min="18" max="19" width="7" customWidth="1"/>
    <col min="20" max="20" width="6.140625" hidden="1" customWidth="1"/>
    <col min="21" max="21" width="4" hidden="1" customWidth="1"/>
    <col min="22" max="22" width="5" style="35" hidden="1" customWidth="1"/>
    <col min="23" max="23" width="6.42578125" bestFit="1" customWidth="1"/>
    <col min="24" max="24" width="12.7109375" bestFit="1" customWidth="1"/>
    <col min="25" max="25" width="11.7109375" bestFit="1" customWidth="1"/>
    <col min="26" max="26" width="8.140625" bestFit="1" customWidth="1"/>
    <col min="27" max="27" width="12.5703125" bestFit="1" customWidth="1"/>
    <col min="28" max="28" width="11.140625" bestFit="1" customWidth="1"/>
    <col min="29" max="29" width="12.85546875" bestFit="1" customWidth="1"/>
    <col min="30" max="30" width="10" bestFit="1" customWidth="1"/>
    <col min="31" max="31" width="10.7109375" bestFit="1" customWidth="1"/>
    <col min="32" max="32" width="7" bestFit="1" customWidth="1"/>
    <col min="33" max="33" width="12.7109375" bestFit="1" customWidth="1"/>
    <col min="34" max="34" width="12.5703125" bestFit="1" customWidth="1"/>
    <col min="35" max="35" width="31.28515625" bestFit="1" customWidth="1"/>
    <col min="36" max="36" width="11.140625" bestFit="1" customWidth="1"/>
    <col min="37" max="37" width="12.85546875" bestFit="1" customWidth="1"/>
    <col min="38" max="39" width="11.7109375" bestFit="1" customWidth="1"/>
    <col min="40" max="41" width="12.140625" customWidth="1"/>
    <col min="42" max="42" width="11.140625" customWidth="1"/>
    <col min="43" max="43" width="12.140625" customWidth="1"/>
    <col min="44" max="44" width="9.140625" customWidth="1"/>
    <col min="50" max="50" width="12.5703125" customWidth="1"/>
    <col min="51" max="51" width="32.42578125" bestFit="1" customWidth="1"/>
  </cols>
  <sheetData>
    <row r="1" spans="2:22" ht="44.25" customHeight="1" x14ac:dyDescent="0.25">
      <c r="B1" t="s">
        <v>39</v>
      </c>
      <c r="C1" t="s">
        <v>40</v>
      </c>
      <c r="D1" t="s">
        <v>6640</v>
      </c>
      <c r="E1" t="s">
        <v>2098</v>
      </c>
      <c r="F1" t="s">
        <v>26</v>
      </c>
      <c r="G1" t="s">
        <v>6642</v>
      </c>
      <c r="I1"/>
      <c r="R1" s="38"/>
      <c r="S1" s="38"/>
    </row>
    <row r="2" spans="2:22" ht="35.25" customHeight="1" x14ac:dyDescent="0.25">
      <c r="G2" t="s">
        <v>16</v>
      </c>
      <c r="I2"/>
    </row>
    <row r="3" spans="2:22" ht="15" x14ac:dyDescent="0.25">
      <c r="I3"/>
      <c r="V3"/>
    </row>
    <row r="4" spans="2:22" ht="24.95" customHeight="1" x14ac:dyDescent="0.25">
      <c r="I4"/>
      <c r="V4"/>
    </row>
    <row r="5" spans="2:22" ht="15" x14ac:dyDescent="0.25">
      <c r="I5"/>
      <c r="V5"/>
    </row>
    <row r="6" spans="2:22" ht="24.95" customHeight="1" x14ac:dyDescent="0.25">
      <c r="I6"/>
      <c r="V6"/>
    </row>
    <row r="7" spans="2:22" ht="24.95" customHeight="1" x14ac:dyDescent="0.25">
      <c r="I7"/>
      <c r="V7"/>
    </row>
    <row r="8" spans="2:22" ht="24.95" customHeight="1" x14ac:dyDescent="0.25">
      <c r="I8"/>
      <c r="V8"/>
    </row>
    <row r="9" spans="2:22" ht="24.95" customHeight="1" x14ac:dyDescent="0.25">
      <c r="I9"/>
      <c r="V9"/>
    </row>
    <row r="10" spans="2:22" ht="24.95" customHeight="1" x14ac:dyDescent="0.25">
      <c r="I10"/>
      <c r="V10"/>
    </row>
    <row r="11" spans="2:22" ht="24.95" customHeight="1" x14ac:dyDescent="0.25">
      <c r="I11"/>
      <c r="V11"/>
    </row>
    <row r="12" spans="2:22" ht="24.95" customHeight="1" x14ac:dyDescent="0.25">
      <c r="I12"/>
      <c r="V12"/>
    </row>
    <row r="13" spans="2:22" ht="24.95" customHeight="1" x14ac:dyDescent="0.25">
      <c r="I13"/>
      <c r="V13"/>
    </row>
    <row r="14" spans="2:22" ht="24.95" customHeight="1" x14ac:dyDescent="0.25">
      <c r="I14"/>
      <c r="V14"/>
    </row>
    <row r="15" spans="2:22" ht="24.95" customHeight="1" x14ac:dyDescent="0.25">
      <c r="I15"/>
      <c r="V15"/>
    </row>
    <row r="16" spans="2:22" ht="24.95" customHeight="1" x14ac:dyDescent="0.25">
      <c r="I16"/>
      <c r="V16"/>
    </row>
    <row r="17" spans="9:22" ht="24.95" customHeight="1" x14ac:dyDescent="0.25">
      <c r="I17"/>
      <c r="V17"/>
    </row>
    <row r="18" spans="9:22" ht="24.95" customHeight="1" x14ac:dyDescent="0.25">
      <c r="I18"/>
      <c r="V18"/>
    </row>
    <row r="19" spans="9:22" ht="24.95" customHeight="1" x14ac:dyDescent="0.25">
      <c r="I19"/>
      <c r="V19"/>
    </row>
    <row r="20" spans="9:22" ht="24.95" customHeight="1" x14ac:dyDescent="0.25">
      <c r="I20"/>
      <c r="V20"/>
    </row>
    <row r="21" spans="9:22" ht="24.95" customHeight="1" x14ac:dyDescent="0.25">
      <c r="I21"/>
      <c r="V21"/>
    </row>
    <row r="22" spans="9:22" ht="24.95" customHeight="1" x14ac:dyDescent="0.25">
      <c r="I22"/>
      <c r="V22"/>
    </row>
    <row r="23" spans="9:22" ht="24.95" customHeight="1" x14ac:dyDescent="0.25">
      <c r="I23"/>
      <c r="V23"/>
    </row>
    <row r="24" spans="9:22" ht="24.95" customHeight="1" x14ac:dyDescent="0.25">
      <c r="I24"/>
      <c r="V24"/>
    </row>
    <row r="25" spans="9:22" ht="24.95" customHeight="1" x14ac:dyDescent="0.25">
      <c r="I25"/>
      <c r="V25"/>
    </row>
    <row r="26" spans="9:22" ht="24.95" customHeight="1" x14ac:dyDescent="0.25">
      <c r="I26"/>
      <c r="V26"/>
    </row>
    <row r="27" spans="9:22" ht="24.95" customHeight="1" x14ac:dyDescent="0.25">
      <c r="I27"/>
      <c r="V27"/>
    </row>
    <row r="28" spans="9:22" ht="24.95" customHeight="1" x14ac:dyDescent="0.25">
      <c r="I28"/>
      <c r="V28"/>
    </row>
    <row r="29" spans="9:22" ht="24.95" customHeight="1" x14ac:dyDescent="0.25">
      <c r="I29"/>
      <c r="V29"/>
    </row>
    <row r="30" spans="9:22" ht="24.95" customHeight="1" x14ac:dyDescent="0.25">
      <c r="I30"/>
      <c r="V30"/>
    </row>
    <row r="31" spans="9:22" ht="24.95" customHeight="1" x14ac:dyDescent="0.25">
      <c r="I31"/>
      <c r="V31"/>
    </row>
    <row r="32" spans="9:22" ht="24.95" customHeight="1" x14ac:dyDescent="0.25">
      <c r="I32"/>
      <c r="V32"/>
    </row>
    <row r="33" spans="9:22" ht="24.95" customHeight="1" x14ac:dyDescent="0.25">
      <c r="I33"/>
      <c r="V33"/>
    </row>
    <row r="34" spans="9:22" ht="24.95" customHeight="1" x14ac:dyDescent="0.25">
      <c r="I34"/>
      <c r="V34"/>
    </row>
    <row r="35" spans="9:22" ht="24.95" customHeight="1" x14ac:dyDescent="0.25">
      <c r="I35"/>
      <c r="V35"/>
    </row>
    <row r="36" spans="9:22" ht="24.95" customHeight="1" x14ac:dyDescent="0.25">
      <c r="I36"/>
      <c r="V36"/>
    </row>
    <row r="37" spans="9:22" ht="24.95" customHeight="1" x14ac:dyDescent="0.25">
      <c r="I37"/>
      <c r="V37"/>
    </row>
    <row r="38" spans="9:22" ht="24.95" customHeight="1" x14ac:dyDescent="0.25">
      <c r="I38"/>
      <c r="V38"/>
    </row>
    <row r="39" spans="9:22" ht="24.95" customHeight="1" x14ac:dyDescent="0.25">
      <c r="I39"/>
      <c r="V39"/>
    </row>
    <row r="40" spans="9:22" ht="24.95" customHeight="1" x14ac:dyDescent="0.25">
      <c r="I40"/>
      <c r="V40"/>
    </row>
    <row r="41" spans="9:22" ht="24.95" customHeight="1" x14ac:dyDescent="0.25">
      <c r="I41"/>
      <c r="V41"/>
    </row>
    <row r="42" spans="9:22" ht="24.95" customHeight="1" x14ac:dyDescent="0.25">
      <c r="I42"/>
      <c r="V42"/>
    </row>
    <row r="43" spans="9:22" ht="24.95" customHeight="1" x14ac:dyDescent="0.25">
      <c r="I43"/>
      <c r="V43"/>
    </row>
    <row r="44" spans="9:22" ht="24.95" customHeight="1" x14ac:dyDescent="0.25">
      <c r="I44"/>
      <c r="V44"/>
    </row>
    <row r="45" spans="9:22" ht="24.95" customHeight="1" x14ac:dyDescent="0.25">
      <c r="I45"/>
      <c r="V45"/>
    </row>
    <row r="46" spans="9:22" ht="24.95" customHeight="1" x14ac:dyDescent="0.25">
      <c r="I46"/>
      <c r="V46"/>
    </row>
    <row r="47" spans="9:22" ht="24.95" customHeight="1" x14ac:dyDescent="0.25">
      <c r="I47"/>
      <c r="V47"/>
    </row>
    <row r="48" spans="9:22" ht="24.95" customHeight="1" x14ac:dyDescent="0.25">
      <c r="I48"/>
      <c r="V48"/>
    </row>
    <row r="49" spans="9:22" ht="24.95" customHeight="1" x14ac:dyDescent="0.25">
      <c r="I49"/>
      <c r="V49"/>
    </row>
    <row r="50" spans="9:22" ht="24.95" customHeight="1" x14ac:dyDescent="0.25">
      <c r="I50"/>
      <c r="V50"/>
    </row>
    <row r="51" spans="9:22" ht="24.95" customHeight="1" x14ac:dyDescent="0.25">
      <c r="I51"/>
      <c r="V51"/>
    </row>
    <row r="52" spans="9:22" ht="24.95" customHeight="1" x14ac:dyDescent="0.25">
      <c r="I52"/>
      <c r="V52"/>
    </row>
    <row r="53" spans="9:22" ht="24.95" customHeight="1" x14ac:dyDescent="0.25">
      <c r="I53"/>
      <c r="V53"/>
    </row>
    <row r="54" spans="9:22" ht="24.95" customHeight="1" x14ac:dyDescent="0.25">
      <c r="I54"/>
      <c r="V54"/>
    </row>
    <row r="55" spans="9:22" ht="24.95" customHeight="1" x14ac:dyDescent="0.25">
      <c r="I55"/>
      <c r="V55"/>
    </row>
    <row r="56" spans="9:22" ht="24.95" customHeight="1" x14ac:dyDescent="0.25">
      <c r="I56"/>
      <c r="V56"/>
    </row>
    <row r="57" spans="9:22" ht="24.95" customHeight="1" x14ac:dyDescent="0.25">
      <c r="I57"/>
      <c r="V57"/>
    </row>
    <row r="58" spans="9:22" ht="24.95" customHeight="1" x14ac:dyDescent="0.25">
      <c r="I58"/>
      <c r="V58"/>
    </row>
    <row r="59" spans="9:22" ht="24.95" customHeight="1" x14ac:dyDescent="0.25">
      <c r="I59"/>
      <c r="V59"/>
    </row>
    <row r="60" spans="9:22" ht="24.95" customHeight="1" x14ac:dyDescent="0.25">
      <c r="I60"/>
      <c r="V60"/>
    </row>
    <row r="61" spans="9:22" ht="24.95" customHeight="1" x14ac:dyDescent="0.25">
      <c r="I61"/>
      <c r="V61"/>
    </row>
    <row r="62" spans="9:22" ht="24.95" customHeight="1" x14ac:dyDescent="0.25">
      <c r="I62"/>
      <c r="V62"/>
    </row>
    <row r="63" spans="9:22" ht="24.95" customHeight="1" x14ac:dyDescent="0.25">
      <c r="I63"/>
      <c r="V63"/>
    </row>
    <row r="64" spans="9:22" ht="24.95" customHeight="1" x14ac:dyDescent="0.25">
      <c r="I64"/>
      <c r="V64"/>
    </row>
    <row r="65" spans="9:22" ht="24.95" customHeight="1" x14ac:dyDescent="0.25">
      <c r="I65"/>
      <c r="V65"/>
    </row>
    <row r="66" spans="9:22" ht="24.95" customHeight="1" x14ac:dyDescent="0.25">
      <c r="I66"/>
      <c r="V66"/>
    </row>
    <row r="67" spans="9:22" ht="24.95" customHeight="1" x14ac:dyDescent="0.25">
      <c r="I67"/>
      <c r="V67"/>
    </row>
    <row r="68" spans="9:22" ht="24.95" customHeight="1" x14ac:dyDescent="0.25">
      <c r="I68"/>
      <c r="V68"/>
    </row>
    <row r="69" spans="9:22" ht="24.95" customHeight="1" x14ac:dyDescent="0.25">
      <c r="I69"/>
      <c r="V69"/>
    </row>
    <row r="70" spans="9:22" ht="24.95" customHeight="1" x14ac:dyDescent="0.25">
      <c r="I70"/>
      <c r="V70"/>
    </row>
    <row r="71" spans="9:22" ht="24.95" customHeight="1" x14ac:dyDescent="0.25">
      <c r="I71"/>
      <c r="V71"/>
    </row>
    <row r="72" spans="9:22" ht="24.95" customHeight="1" x14ac:dyDescent="0.25">
      <c r="I72"/>
      <c r="V72"/>
    </row>
    <row r="73" spans="9:22" ht="24.95" customHeight="1" x14ac:dyDescent="0.25">
      <c r="I73"/>
    </row>
    <row r="74" spans="9:22" ht="24.95" customHeight="1" x14ac:dyDescent="0.25">
      <c r="I74"/>
    </row>
    <row r="75" spans="9:22" ht="24.95" customHeight="1" x14ac:dyDescent="0.25">
      <c r="I75"/>
    </row>
    <row r="76" spans="9:22" ht="24.95" customHeight="1" x14ac:dyDescent="0.25">
      <c r="I76"/>
    </row>
    <row r="77" spans="9:22" ht="24.95" customHeight="1" x14ac:dyDescent="0.25">
      <c r="I77"/>
    </row>
    <row r="78" spans="9:22" ht="24.95" customHeight="1" x14ac:dyDescent="0.25">
      <c r="I78"/>
    </row>
    <row r="79" spans="9:22" ht="24.95" customHeight="1" x14ac:dyDescent="0.25">
      <c r="I79"/>
    </row>
    <row r="80" spans="9:22" ht="24.95" customHeight="1" x14ac:dyDescent="0.25">
      <c r="I80"/>
    </row>
    <row r="81" spans="9:9" ht="24.95" customHeight="1" x14ac:dyDescent="0.25">
      <c r="I81"/>
    </row>
    <row r="82" spans="9:9" ht="24.95" customHeight="1" x14ac:dyDescent="0.25">
      <c r="I82"/>
    </row>
    <row r="83" spans="9:9" ht="24.95" customHeight="1" x14ac:dyDescent="0.25">
      <c r="I83"/>
    </row>
    <row r="84" spans="9:9" ht="24.95" customHeight="1" x14ac:dyDescent="0.25">
      <c r="I84"/>
    </row>
    <row r="85" spans="9:9" ht="24.95" customHeight="1" x14ac:dyDescent="0.25">
      <c r="I85"/>
    </row>
    <row r="86" spans="9:9" ht="24.95" customHeight="1" x14ac:dyDescent="0.25">
      <c r="I86"/>
    </row>
    <row r="87" spans="9:9" ht="24.95" customHeight="1" x14ac:dyDescent="0.25">
      <c r="I87"/>
    </row>
    <row r="88" spans="9:9" ht="24.95" customHeight="1" x14ac:dyDescent="0.25">
      <c r="I88"/>
    </row>
    <row r="89" spans="9:9" ht="24.95" customHeight="1" x14ac:dyDescent="0.25">
      <c r="I89"/>
    </row>
    <row r="90" spans="9:9" ht="24.95" customHeight="1" x14ac:dyDescent="0.25">
      <c r="I90"/>
    </row>
    <row r="91" spans="9:9" ht="24.95" customHeight="1" x14ac:dyDescent="0.25">
      <c r="I91"/>
    </row>
    <row r="92" spans="9:9" ht="24.95" customHeight="1" x14ac:dyDescent="0.25">
      <c r="I92"/>
    </row>
    <row r="93" spans="9:9" ht="24.95" customHeight="1" x14ac:dyDescent="0.25">
      <c r="I93"/>
    </row>
    <row r="94" spans="9:9" ht="24.95" customHeight="1" x14ac:dyDescent="0.25">
      <c r="I94"/>
    </row>
    <row r="95" spans="9:9" ht="24.95" customHeight="1" x14ac:dyDescent="0.25">
      <c r="I95"/>
    </row>
    <row r="96" spans="9:9" ht="24.95" customHeight="1" x14ac:dyDescent="0.25">
      <c r="I96"/>
    </row>
    <row r="97" spans="9:9" ht="24.95" customHeight="1" x14ac:dyDescent="0.25">
      <c r="I97"/>
    </row>
    <row r="98" spans="9:9" ht="24.95" customHeight="1" x14ac:dyDescent="0.25">
      <c r="I98"/>
    </row>
    <row r="99" spans="9:9" ht="24.95" customHeight="1" x14ac:dyDescent="0.25">
      <c r="I99"/>
    </row>
    <row r="100" spans="9:9" ht="24.95" customHeight="1" x14ac:dyDescent="0.25">
      <c r="I100"/>
    </row>
    <row r="101" spans="9:9" ht="24.95" customHeight="1" x14ac:dyDescent="0.25">
      <c r="I101"/>
    </row>
    <row r="102" spans="9:9" ht="24.95" customHeight="1" x14ac:dyDescent="0.25">
      <c r="I102"/>
    </row>
    <row r="103" spans="9:9" ht="24.95" customHeight="1" x14ac:dyDescent="0.25">
      <c r="I103"/>
    </row>
    <row r="104" spans="9:9" ht="24.95" customHeight="1" x14ac:dyDescent="0.25">
      <c r="I104"/>
    </row>
    <row r="105" spans="9:9" ht="24.95" customHeight="1" x14ac:dyDescent="0.25">
      <c r="I105"/>
    </row>
    <row r="106" spans="9:9" ht="24.95" customHeight="1" x14ac:dyDescent="0.25">
      <c r="I106"/>
    </row>
    <row r="107" spans="9:9" ht="24.95" customHeight="1" x14ac:dyDescent="0.25">
      <c r="I107"/>
    </row>
    <row r="108" spans="9:9" ht="24.95" customHeight="1" x14ac:dyDescent="0.25">
      <c r="I108"/>
    </row>
    <row r="109" spans="9:9" ht="24.95" customHeight="1" x14ac:dyDescent="0.25">
      <c r="I109"/>
    </row>
    <row r="110" spans="9:9" ht="24.95" customHeight="1" x14ac:dyDescent="0.25">
      <c r="I110"/>
    </row>
    <row r="111" spans="9:9" ht="24.95" customHeight="1" x14ac:dyDescent="0.25">
      <c r="I111"/>
    </row>
    <row r="112" spans="9:9" ht="24.95" customHeight="1" x14ac:dyDescent="0.25">
      <c r="I112"/>
    </row>
    <row r="113" spans="9:9" ht="24.95" customHeight="1" x14ac:dyDescent="0.25">
      <c r="I113"/>
    </row>
    <row r="114" spans="9:9" ht="24.95" customHeight="1" x14ac:dyDescent="0.25">
      <c r="I114"/>
    </row>
    <row r="115" spans="9:9" ht="24.95" customHeight="1" x14ac:dyDescent="0.25">
      <c r="I115"/>
    </row>
    <row r="116" spans="9:9" ht="24.95" customHeight="1" x14ac:dyDescent="0.25">
      <c r="I116"/>
    </row>
    <row r="117" spans="9:9" ht="24.95" customHeight="1" x14ac:dyDescent="0.25">
      <c r="I117"/>
    </row>
    <row r="118" spans="9:9" ht="24.95" customHeight="1" x14ac:dyDescent="0.25">
      <c r="I118"/>
    </row>
    <row r="119" spans="9:9" ht="24.95" customHeight="1" x14ac:dyDescent="0.25">
      <c r="I119"/>
    </row>
    <row r="120" spans="9:9" ht="24.95" customHeight="1" x14ac:dyDescent="0.25">
      <c r="I120"/>
    </row>
    <row r="121" spans="9:9" ht="24.95" customHeight="1" x14ac:dyDescent="0.25">
      <c r="I121"/>
    </row>
    <row r="122" spans="9:9" ht="24.95" customHeight="1" x14ac:dyDescent="0.25">
      <c r="I122"/>
    </row>
    <row r="123" spans="9:9" ht="24.95" customHeight="1" x14ac:dyDescent="0.25">
      <c r="I123"/>
    </row>
    <row r="124" spans="9:9" ht="24.95" customHeight="1" x14ac:dyDescent="0.25">
      <c r="I124"/>
    </row>
    <row r="125" spans="9:9" ht="24.95" customHeight="1" x14ac:dyDescent="0.25">
      <c r="I125"/>
    </row>
    <row r="126" spans="9:9" ht="24.95" customHeight="1" x14ac:dyDescent="0.25">
      <c r="I126"/>
    </row>
    <row r="127" spans="9:9" ht="24.95" customHeight="1" x14ac:dyDescent="0.25">
      <c r="I127"/>
    </row>
    <row r="128" spans="9:9" ht="24.95" customHeight="1" x14ac:dyDescent="0.25">
      <c r="I128"/>
    </row>
    <row r="129" spans="9:9" ht="24.95" customHeight="1" x14ac:dyDescent="0.25">
      <c r="I129"/>
    </row>
    <row r="130" spans="9:9" ht="24.95" customHeight="1" x14ac:dyDescent="0.25">
      <c r="I130"/>
    </row>
    <row r="131" spans="9:9" ht="24.95" customHeight="1" x14ac:dyDescent="0.25">
      <c r="I131"/>
    </row>
    <row r="132" spans="9:9" ht="24.95" customHeight="1" x14ac:dyDescent="0.25">
      <c r="I132"/>
    </row>
    <row r="133" spans="9:9" ht="24.95" customHeight="1" x14ac:dyDescent="0.25">
      <c r="I133"/>
    </row>
    <row r="134" spans="9:9" ht="24.95" customHeight="1" x14ac:dyDescent="0.25">
      <c r="I134"/>
    </row>
    <row r="135" spans="9:9" ht="24.95" customHeight="1" x14ac:dyDescent="0.25">
      <c r="I135"/>
    </row>
    <row r="136" spans="9:9" ht="24.95" customHeight="1" x14ac:dyDescent="0.25">
      <c r="I136"/>
    </row>
    <row r="137" spans="9:9" ht="24.95" customHeight="1" x14ac:dyDescent="0.25">
      <c r="I137"/>
    </row>
    <row r="138" spans="9:9" ht="24.95" customHeight="1" x14ac:dyDescent="0.25">
      <c r="I138"/>
    </row>
    <row r="139" spans="9:9" ht="24.95" customHeight="1" x14ac:dyDescent="0.25">
      <c r="I139"/>
    </row>
    <row r="140" spans="9:9" ht="24.95" customHeight="1" x14ac:dyDescent="0.25">
      <c r="I140"/>
    </row>
    <row r="141" spans="9:9" ht="24.95" customHeight="1" x14ac:dyDescent="0.25">
      <c r="I141"/>
    </row>
    <row r="142" spans="9:9" ht="24.95" customHeight="1" x14ac:dyDescent="0.25">
      <c r="I142"/>
    </row>
    <row r="143" spans="9:9" ht="24.95" customHeight="1" x14ac:dyDescent="0.25">
      <c r="I143"/>
    </row>
    <row r="144" spans="9:9" ht="24.95" customHeight="1" x14ac:dyDescent="0.25">
      <c r="I144"/>
    </row>
    <row r="145" spans="9:9" ht="24.95" customHeight="1" x14ac:dyDescent="0.25">
      <c r="I145"/>
    </row>
    <row r="146" spans="9:9" ht="24.95" customHeight="1" x14ac:dyDescent="0.25">
      <c r="I146"/>
    </row>
    <row r="147" spans="9:9" ht="24.95" customHeight="1" x14ac:dyDescent="0.25">
      <c r="I147"/>
    </row>
    <row r="148" spans="9:9" ht="24.95" customHeight="1" x14ac:dyDescent="0.25">
      <c r="I148"/>
    </row>
    <row r="149" spans="9:9" ht="24.95" customHeight="1" x14ac:dyDescent="0.25">
      <c r="I149"/>
    </row>
    <row r="150" spans="9:9" ht="24.95" customHeight="1" x14ac:dyDescent="0.25">
      <c r="I150"/>
    </row>
    <row r="151" spans="9:9" ht="24.95" customHeight="1" x14ac:dyDescent="0.25">
      <c r="I151"/>
    </row>
    <row r="152" spans="9:9" ht="24.95" customHeight="1" x14ac:dyDescent="0.25">
      <c r="I152"/>
    </row>
    <row r="153" spans="9:9" ht="24.95" customHeight="1" x14ac:dyDescent="0.25">
      <c r="I153"/>
    </row>
    <row r="154" spans="9:9" ht="24.95" customHeight="1" x14ac:dyDescent="0.25">
      <c r="I154"/>
    </row>
    <row r="155" spans="9:9" ht="24.95" customHeight="1" x14ac:dyDescent="0.25">
      <c r="I155"/>
    </row>
    <row r="156" spans="9:9" ht="24.95" customHeight="1" x14ac:dyDescent="0.25">
      <c r="I156"/>
    </row>
    <row r="157" spans="9:9" ht="24.95" customHeight="1" x14ac:dyDescent="0.25">
      <c r="I157"/>
    </row>
    <row r="158" spans="9:9" ht="24.95" customHeight="1" x14ac:dyDescent="0.25">
      <c r="I158"/>
    </row>
    <row r="159" spans="9:9" ht="24.95" customHeight="1" x14ac:dyDescent="0.25">
      <c r="I159"/>
    </row>
    <row r="160" spans="9:9" ht="24.95" customHeight="1" x14ac:dyDescent="0.25">
      <c r="I160"/>
    </row>
    <row r="161" spans="9:9" ht="24.95" customHeight="1" x14ac:dyDescent="0.25">
      <c r="I161"/>
    </row>
    <row r="162" spans="9:9" ht="24.95" customHeight="1" x14ac:dyDescent="0.25">
      <c r="I162"/>
    </row>
    <row r="163" spans="9:9" ht="24.95" customHeight="1" x14ac:dyDescent="0.25">
      <c r="I163"/>
    </row>
    <row r="164" spans="9:9" ht="24.95" customHeight="1" x14ac:dyDescent="0.25">
      <c r="I164"/>
    </row>
    <row r="165" spans="9:9" ht="24.95" customHeight="1" x14ac:dyDescent="0.25">
      <c r="I165"/>
    </row>
    <row r="166" spans="9:9" ht="24.95" customHeight="1" x14ac:dyDescent="0.25">
      <c r="I166"/>
    </row>
    <row r="167" spans="9:9" ht="24.95" customHeight="1" x14ac:dyDescent="0.25">
      <c r="I167"/>
    </row>
    <row r="168" spans="9:9" ht="24.95" customHeight="1" x14ac:dyDescent="0.25">
      <c r="I168"/>
    </row>
    <row r="169" spans="9:9" ht="24.95" customHeight="1" x14ac:dyDescent="0.25">
      <c r="I169"/>
    </row>
    <row r="170" spans="9:9" ht="24.95" customHeight="1" x14ac:dyDescent="0.25">
      <c r="I170"/>
    </row>
    <row r="171" spans="9:9" ht="24.95" customHeight="1" x14ac:dyDescent="0.25">
      <c r="I171"/>
    </row>
    <row r="172" spans="9:9" ht="24.95" customHeight="1" x14ac:dyDescent="0.25">
      <c r="I172"/>
    </row>
    <row r="173" spans="9:9" ht="24.95" customHeight="1" x14ac:dyDescent="0.25">
      <c r="I173"/>
    </row>
    <row r="174" spans="9:9" ht="24.95" customHeight="1" x14ac:dyDescent="0.25">
      <c r="I174"/>
    </row>
    <row r="175" spans="9:9" ht="24.95" customHeight="1" x14ac:dyDescent="0.25">
      <c r="I175"/>
    </row>
    <row r="176" spans="9:9" ht="24.95" customHeight="1" x14ac:dyDescent="0.25">
      <c r="I176"/>
    </row>
    <row r="177" spans="9:9" ht="24.95" customHeight="1" x14ac:dyDescent="0.25">
      <c r="I177"/>
    </row>
    <row r="178" spans="9:9" ht="24.95" customHeight="1" x14ac:dyDescent="0.25">
      <c r="I178"/>
    </row>
    <row r="179" spans="9:9" ht="24.95" customHeight="1" x14ac:dyDescent="0.25">
      <c r="I179"/>
    </row>
    <row r="180" spans="9:9" ht="24.95" customHeight="1" x14ac:dyDescent="0.25">
      <c r="I180"/>
    </row>
    <row r="181" spans="9:9" ht="24.95" customHeight="1" x14ac:dyDescent="0.25">
      <c r="I181"/>
    </row>
    <row r="182" spans="9:9" ht="24.95" customHeight="1" x14ac:dyDescent="0.25">
      <c r="I182"/>
    </row>
    <row r="183" spans="9:9" ht="24.95" customHeight="1" x14ac:dyDescent="0.25">
      <c r="I183"/>
    </row>
    <row r="184" spans="9:9" ht="24.95" customHeight="1" x14ac:dyDescent="0.25">
      <c r="I184"/>
    </row>
    <row r="185" spans="9:9" ht="24.95" customHeight="1" x14ac:dyDescent="0.25">
      <c r="I185"/>
    </row>
    <row r="186" spans="9:9" ht="24.95" customHeight="1" x14ac:dyDescent="0.25">
      <c r="I186"/>
    </row>
    <row r="187" spans="9:9" ht="24.95" customHeight="1" x14ac:dyDescent="0.25">
      <c r="I187"/>
    </row>
    <row r="188" spans="9:9" ht="24.95" customHeight="1" x14ac:dyDescent="0.25">
      <c r="I188"/>
    </row>
    <row r="189" spans="9:9" ht="24.95" customHeight="1" x14ac:dyDescent="0.25">
      <c r="I189"/>
    </row>
    <row r="190" spans="9:9" ht="24.95" customHeight="1" x14ac:dyDescent="0.25">
      <c r="I190"/>
    </row>
    <row r="191" spans="9:9" ht="24.95" customHeight="1" x14ac:dyDescent="0.25">
      <c r="I191"/>
    </row>
    <row r="192" spans="9:9" ht="24.95" customHeight="1" x14ac:dyDescent="0.25">
      <c r="I192"/>
    </row>
    <row r="193" spans="9:9" ht="24.95" customHeight="1" x14ac:dyDescent="0.25">
      <c r="I193"/>
    </row>
    <row r="194" spans="9:9" ht="24.95" customHeight="1" x14ac:dyDescent="0.25">
      <c r="I194"/>
    </row>
    <row r="195" spans="9:9" ht="24.95" customHeight="1" x14ac:dyDescent="0.25">
      <c r="I195"/>
    </row>
    <row r="196" spans="9:9" ht="24.95" customHeight="1" x14ac:dyDescent="0.25">
      <c r="I196"/>
    </row>
    <row r="197" spans="9:9" ht="24.95" customHeight="1" x14ac:dyDescent="0.25">
      <c r="I197"/>
    </row>
    <row r="198" spans="9:9" ht="24.95" customHeight="1" x14ac:dyDescent="0.25">
      <c r="I198"/>
    </row>
    <row r="199" spans="9:9" ht="24.95" customHeight="1" x14ac:dyDescent="0.25">
      <c r="I199"/>
    </row>
    <row r="200" spans="9:9" ht="24.95" customHeight="1" x14ac:dyDescent="0.25">
      <c r="I200"/>
    </row>
    <row r="201" spans="9:9" ht="24.95" customHeight="1" x14ac:dyDescent="0.25">
      <c r="I201"/>
    </row>
    <row r="202" spans="9:9" ht="24.95" customHeight="1" x14ac:dyDescent="0.25">
      <c r="I202"/>
    </row>
    <row r="203" spans="9:9" ht="24.95" customHeight="1" x14ac:dyDescent="0.25">
      <c r="I203"/>
    </row>
    <row r="204" spans="9:9" ht="24.95" customHeight="1" x14ac:dyDescent="0.25">
      <c r="I204"/>
    </row>
    <row r="205" spans="9:9" ht="24.95" customHeight="1" x14ac:dyDescent="0.25">
      <c r="I205"/>
    </row>
    <row r="206" spans="9:9" ht="24.95" customHeight="1" x14ac:dyDescent="0.25">
      <c r="I206"/>
    </row>
    <row r="207" spans="9:9" ht="24.95" customHeight="1" x14ac:dyDescent="0.25">
      <c r="I207"/>
    </row>
    <row r="208" spans="9:9" ht="24.95" customHeight="1" x14ac:dyDescent="0.25">
      <c r="I208"/>
    </row>
    <row r="209" spans="9:9" ht="24.95" customHeight="1" x14ac:dyDescent="0.25">
      <c r="I209"/>
    </row>
    <row r="210" spans="9:9" ht="24.95" customHeight="1" x14ac:dyDescent="0.25">
      <c r="I210"/>
    </row>
    <row r="211" spans="9:9" ht="24.95" customHeight="1" x14ac:dyDescent="0.25">
      <c r="I211"/>
    </row>
    <row r="212" spans="9:9" ht="24.95" customHeight="1" x14ac:dyDescent="0.25">
      <c r="I212"/>
    </row>
    <row r="213" spans="9:9" ht="24.95" customHeight="1" x14ac:dyDescent="0.25">
      <c r="I213"/>
    </row>
    <row r="214" spans="9:9" ht="24.95" customHeight="1" x14ac:dyDescent="0.25">
      <c r="I214"/>
    </row>
    <row r="215" spans="9:9" ht="24.95" customHeight="1" x14ac:dyDescent="0.25">
      <c r="I215"/>
    </row>
    <row r="216" spans="9:9" ht="24.95" customHeight="1" x14ac:dyDescent="0.25">
      <c r="I216"/>
    </row>
    <row r="217" spans="9:9" ht="24.95" customHeight="1" x14ac:dyDescent="0.25">
      <c r="I217"/>
    </row>
    <row r="218" spans="9:9" ht="24.95" customHeight="1" x14ac:dyDescent="0.25">
      <c r="I218"/>
    </row>
    <row r="219" spans="9:9" ht="24.95" customHeight="1" x14ac:dyDescent="0.25">
      <c r="I219"/>
    </row>
    <row r="220" spans="9:9" ht="24.95" customHeight="1" x14ac:dyDescent="0.25">
      <c r="I220"/>
    </row>
    <row r="221" spans="9:9" ht="24.95" customHeight="1" x14ac:dyDescent="0.25">
      <c r="I221"/>
    </row>
    <row r="222" spans="9:9" ht="24.95" customHeight="1" x14ac:dyDescent="0.25">
      <c r="I222"/>
    </row>
    <row r="223" spans="9:9" ht="24.95" customHeight="1" x14ac:dyDescent="0.25">
      <c r="I223"/>
    </row>
    <row r="224" spans="9:9" ht="24.95" customHeight="1" x14ac:dyDescent="0.25">
      <c r="I224"/>
    </row>
    <row r="225" spans="9:9" ht="24.95" customHeight="1" x14ac:dyDescent="0.25">
      <c r="I225"/>
    </row>
    <row r="226" spans="9:9" ht="24.95" customHeight="1" x14ac:dyDescent="0.25">
      <c r="I226"/>
    </row>
    <row r="227" spans="9:9" ht="24.95" customHeight="1" x14ac:dyDescent="0.25">
      <c r="I227"/>
    </row>
    <row r="228" spans="9:9" ht="24.95" customHeight="1" x14ac:dyDescent="0.25">
      <c r="I228"/>
    </row>
    <row r="229" spans="9:9" ht="24.95" customHeight="1" x14ac:dyDescent="0.25">
      <c r="I229"/>
    </row>
    <row r="230" spans="9:9" ht="24.95" customHeight="1" x14ac:dyDescent="0.25">
      <c r="I230"/>
    </row>
    <row r="231" spans="9:9" ht="24.95" customHeight="1" x14ac:dyDescent="0.25">
      <c r="I231"/>
    </row>
    <row r="232" spans="9:9" ht="24.95" customHeight="1" x14ac:dyDescent="0.25">
      <c r="I232"/>
    </row>
    <row r="233" spans="9:9" ht="24.95" customHeight="1" x14ac:dyDescent="0.25">
      <c r="I233"/>
    </row>
    <row r="234" spans="9:9" ht="24.95" customHeight="1" x14ac:dyDescent="0.25">
      <c r="I234"/>
    </row>
    <row r="235" spans="9:9" ht="24.95" customHeight="1" x14ac:dyDescent="0.25">
      <c r="I235"/>
    </row>
    <row r="236" spans="9:9" ht="24.95" customHeight="1" x14ac:dyDescent="0.25">
      <c r="I236"/>
    </row>
    <row r="237" spans="9:9" ht="24.95" customHeight="1" x14ac:dyDescent="0.25"/>
    <row r="238" spans="9:9" ht="24.95" customHeight="1" x14ac:dyDescent="0.25"/>
    <row r="239" spans="9:9" ht="24.95" customHeight="1" x14ac:dyDescent="0.25"/>
    <row r="240" spans="9:9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</sheetData>
  <sortState xmlns:xlrd2="http://schemas.microsoft.com/office/spreadsheetml/2017/richdata2" ref="A1:G362">
    <sortCondition ref="B1:B2000"/>
    <sortCondition descending="1" ref="F1:F2000"/>
  </sortState>
  <conditionalFormatting sqref="M34:M373">
    <cfRule type="expression" dxfId="145" priority="1">
      <formula>M34=1</formula>
    </cfRule>
  </conditionalFormatting>
  <pageMargins left="3.937007874015748E-2" right="0" top="0.35433070866141736" bottom="0.74803149606299213" header="0.19685039370078741" footer="0.31496062992125984"/>
  <pageSetup paperSize="9" scale="59" fitToHeight="0" orientation="portrait" r:id="rId1"/>
  <headerFooter>
    <oddHeader>&amp;C&amp;"-,Fed"&amp;20LASER - LISTE&amp;R&amp;"-,Fed"&amp;8&amp;D  &amp;T&amp;"-,Normal"&amp;11
&amp;"-,Fed"Side &amp;P/&amp;N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28">
    <pageSetUpPr fitToPage="1"/>
  </sheetPr>
  <dimension ref="B2:G362"/>
  <sheetViews>
    <sheetView zoomScale="90" zoomScaleNormal="90" workbookViewId="0">
      <selection activeCell="D6" sqref="D6"/>
    </sheetView>
  </sheetViews>
  <sheetFormatPr defaultRowHeight="15" x14ac:dyDescent="0.25"/>
  <cols>
    <col min="1" max="1" width="1.85546875" customWidth="1"/>
    <col min="2" max="2" width="8.7109375" customWidth="1"/>
    <col min="3" max="3" width="15.42578125" customWidth="1"/>
    <col min="4" max="4" width="28.140625" customWidth="1"/>
    <col min="5" max="5" width="52.7109375" bestFit="1" customWidth="1"/>
    <col min="6" max="6" width="28.140625" hidden="1" customWidth="1"/>
    <col min="7" max="7" width="2.85546875" customWidth="1"/>
  </cols>
  <sheetData>
    <row r="2" spans="2:7" ht="15.75" thickBot="1" x14ac:dyDescent="0.3"/>
    <row r="3" spans="2:7" ht="27" thickBot="1" x14ac:dyDescent="0.45">
      <c r="B3" s="169">
        <f>+Tabel_Forespørgsel_fra_Visma17[OrdNo]</f>
        <v>405851</v>
      </c>
      <c r="C3" s="170"/>
      <c r="D3" s="129" t="str">
        <f>+Tabel_Forespørgsel_fra_Visma17[Nm]</f>
        <v>FarmDroid ApS</v>
      </c>
      <c r="E3" s="129"/>
      <c r="F3" s="129"/>
      <c r="G3">
        <f>IF(E6="",0,1)</f>
        <v>0</v>
      </c>
    </row>
    <row r="5" spans="2:7" ht="19.5" customHeight="1" x14ac:dyDescent="0.25">
      <c r="B5" t="s">
        <v>39</v>
      </c>
      <c r="C5" t="s">
        <v>40</v>
      </c>
      <c r="D5" t="s">
        <v>41</v>
      </c>
      <c r="E5" t="s">
        <v>5419</v>
      </c>
      <c r="F5" t="s">
        <v>1917</v>
      </c>
    </row>
    <row r="6" spans="2:7" ht="25.5" customHeight="1" x14ac:dyDescent="0.25"/>
    <row r="7" spans="2:7" ht="24.95" customHeight="1" x14ac:dyDescent="0.25"/>
    <row r="8" spans="2:7" ht="24.95" customHeight="1" x14ac:dyDescent="0.25"/>
    <row r="9" spans="2:7" ht="24.95" customHeight="1" x14ac:dyDescent="0.25"/>
    <row r="10" spans="2:7" ht="24.95" customHeight="1" x14ac:dyDescent="0.25"/>
    <row r="11" spans="2:7" ht="24.95" customHeight="1" x14ac:dyDescent="0.25"/>
    <row r="12" spans="2:7" ht="24.95" customHeight="1" x14ac:dyDescent="0.25"/>
    <row r="13" spans="2:7" ht="24.95" customHeight="1" x14ac:dyDescent="0.25"/>
    <row r="14" spans="2:7" ht="24.95" customHeight="1" x14ac:dyDescent="0.25"/>
    <row r="15" spans="2:7" ht="24.95" customHeight="1" x14ac:dyDescent="0.25"/>
    <row r="16" spans="2:7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</sheetData>
  <mergeCells count="1">
    <mergeCell ref="B3:C3"/>
  </mergeCells>
  <conditionalFormatting sqref="B8:D22">
    <cfRule type="expression" dxfId="144" priority="1">
      <formula>B8=B7</formula>
    </cfRule>
  </conditionalFormatting>
  <conditionalFormatting sqref="B7:D7">
    <cfRule type="expression" dxfId="143" priority="1053">
      <formula>B7=#REF!</formula>
    </cfRule>
  </conditionalFormatting>
  <pageMargins left="3.937007874015748E-2" right="0" top="0.35433070866141736" bottom="0.74803149606299213" header="0.19685039370078741" footer="0.31496062992125984"/>
  <pageSetup paperSize="9" scale="91" fitToHeight="0" orientation="portrait" r:id="rId1"/>
  <headerFooter>
    <oddHeader>&amp;C&amp;"-,Fed"&amp;20Ekstra oplysning aftager&amp;R&amp;"-,Fed"&amp;8&amp;D  &amp;T&amp;"-,Normal"&amp;11
&amp;"-,Fed"Side &amp;P/&amp;N</oddHead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1">
    <tabColor rgb="FFFFC000"/>
    <pageSetUpPr fitToPage="1"/>
  </sheetPr>
  <dimension ref="A1:AB264"/>
  <sheetViews>
    <sheetView tabSelected="1" zoomScale="85" zoomScaleNormal="85" workbookViewId="0">
      <selection activeCell="C15" sqref="C15"/>
    </sheetView>
  </sheetViews>
  <sheetFormatPr defaultRowHeight="46.5" x14ac:dyDescent="0.7"/>
  <cols>
    <col min="1" max="1" width="1.140625" customWidth="1"/>
    <col min="2" max="2" width="8.42578125" style="112" hidden="1" customWidth="1"/>
    <col min="3" max="3" width="17.28515625" customWidth="1"/>
    <col min="4" max="4" width="28.5703125" customWidth="1"/>
    <col min="5" max="5" width="43.28515625" customWidth="1"/>
    <col min="6" max="6" width="11" customWidth="1"/>
    <col min="7" max="7" width="3.85546875" hidden="1" customWidth="1"/>
    <col min="8" max="8" width="3.5703125" style="2" hidden="1" customWidth="1"/>
    <col min="9" max="9" width="14.5703125" customWidth="1"/>
    <col min="10" max="10" width="17.85546875" hidden="1" customWidth="1"/>
    <col min="11" max="11" width="15.28515625" customWidth="1"/>
    <col min="12" max="12" width="11.42578125" hidden="1" customWidth="1"/>
    <col min="13" max="13" width="14.85546875" style="56" customWidth="1"/>
    <col min="14" max="14" width="20.140625" customWidth="1"/>
    <col min="15" max="15" width="9.85546875" bestFit="1" customWidth="1"/>
    <col min="16" max="16" width="8.42578125" customWidth="1"/>
    <col min="17" max="17" width="12" customWidth="1"/>
    <col min="18" max="18" width="8.85546875" hidden="1" customWidth="1"/>
    <col min="19" max="19" width="12.42578125" hidden="1" customWidth="1"/>
    <col min="20" max="20" width="11" hidden="1" customWidth="1"/>
    <col min="21" max="21" width="7.140625" style="9" hidden="1" customWidth="1"/>
    <col min="22" max="22" width="2.28515625" hidden="1" customWidth="1"/>
    <col min="23" max="23" width="4.42578125" style="4" hidden="1" customWidth="1"/>
    <col min="24" max="24" width="5" hidden="1" customWidth="1"/>
    <col min="25" max="25" width="8.5703125" customWidth="1"/>
    <col min="26" max="26" width="3.28515625" customWidth="1"/>
    <col min="27" max="27" width="4.140625" customWidth="1"/>
    <col min="28" max="28" width="19.28515625" hidden="1" customWidth="1"/>
    <col min="29" max="29" width="9.28515625" bestFit="1" customWidth="1"/>
  </cols>
  <sheetData>
    <row r="1" spans="1:28" ht="13.5" customHeight="1" x14ac:dyDescent="0.7"/>
    <row r="2" spans="1:28" hidden="1" x14ac:dyDescent="0.7"/>
    <row r="3" spans="1:28" ht="58.5" customHeight="1" x14ac:dyDescent="0.7">
      <c r="C3" s="197" t="str">
        <f>"*"&amp;C6&amp;"*"</f>
        <v>*405851*</v>
      </c>
      <c r="D3" s="197"/>
      <c r="E3" s="96" t="str">
        <f>"OBS!"&amp;CHAR(10)&amp;"Klippeordre ikke frigivet til håndterminal"</f>
        <v>OBS!
Klippeordre ikke frigivet til håndterminal</v>
      </c>
      <c r="F3" s="136"/>
      <c r="I3" s="97" t="s">
        <v>2047</v>
      </c>
      <c r="Q3" t="str" cm="1">
        <f t="array" ref="Q3">UserName()</f>
        <v>MW</v>
      </c>
    </row>
    <row r="4" spans="1:28" ht="28.5" customHeight="1" thickBot="1" x14ac:dyDescent="0.75">
      <c r="C4" s="196"/>
      <c r="D4" s="196"/>
      <c r="E4" s="196"/>
      <c r="F4" s="196"/>
      <c r="G4" s="196"/>
      <c r="H4" s="196"/>
      <c r="I4" s="196"/>
      <c r="Q4" s="38">
        <f>+Tabel_Forespørgsel_fra_Visma17[CustNo]</f>
        <v>61209086</v>
      </c>
      <c r="AB4">
        <f>+Tabel_Forespørgsel_fra_Visma17[Gr4]</f>
        <v>1</v>
      </c>
    </row>
    <row r="5" spans="1:28" ht="47.25" thickBot="1" x14ac:dyDescent="0.75">
      <c r="C5" s="27" t="s">
        <v>22</v>
      </c>
      <c r="D5" s="28" t="s">
        <v>47</v>
      </c>
      <c r="E5" s="29"/>
      <c r="F5" s="139" t="str">
        <f>IF(AB7&gt;1,"OBS!! indkøb"," ")</f>
        <v>OBS!! indkøb</v>
      </c>
      <c r="G5" s="29"/>
      <c r="H5" s="29"/>
      <c r="I5" s="29"/>
      <c r="J5" s="23"/>
      <c r="K5" s="29"/>
      <c r="L5" s="23"/>
      <c r="M5" s="29"/>
      <c r="N5" s="30" t="s">
        <v>23</v>
      </c>
      <c r="O5" s="183" t="s">
        <v>56</v>
      </c>
      <c r="P5" s="184"/>
      <c r="Q5" s="185"/>
      <c r="R5" s="58"/>
      <c r="S5" s="58"/>
    </row>
    <row r="6" spans="1:28" ht="47.25" thickBot="1" x14ac:dyDescent="0.75">
      <c r="C6" s="75">
        <v>405851</v>
      </c>
      <c r="D6" s="83" t="str">
        <f>+'SO-hoved'!C4</f>
        <v>FarmDroid ApS</v>
      </c>
      <c r="E6" s="39"/>
      <c r="F6" s="101" t="s">
        <v>2211</v>
      </c>
      <c r="G6" s="39"/>
      <c r="H6" s="84" t="str">
        <f>IF(I6=" "," ","LevAdr:")</f>
        <v>LevAdr:</v>
      </c>
      <c r="I6" s="189" t="str">
        <f>IF('SO-hoved'!W4=0,+'SO-hoved'!P4,'SO-hoved'!D19)</f>
        <v>FarmDroid ApS</v>
      </c>
      <c r="J6" s="189"/>
      <c r="K6" s="189"/>
      <c r="L6" s="189"/>
      <c r="M6" s="190"/>
      <c r="N6" s="67" t="str">
        <f>MID(+'SO-hoved'!H4,7,2)&amp;"-"&amp;MID(+'SO-hoved'!H4,5,2)&amp;"-"&amp;MID(+'SO-hoved'!H4,1,4)</f>
        <v>25-06-2026</v>
      </c>
      <c r="O6" s="180" t="str">
        <f>IF(MID(O9,7,2)&amp;"-"&amp;MID(O9,5,2)&amp;"-"&amp;MID(O9,1,4)="99-99-9999"," ",MID(O9,7,2)&amp;"-"&amp;MID(O9,5,2)&amp;"-"&amp;MID(O9,1,4))</f>
        <v>03-06-2026</v>
      </c>
      <c r="P6" s="181"/>
      <c r="Q6" s="182"/>
      <c r="R6" s="37"/>
      <c r="S6" s="37"/>
      <c r="AB6">
        <f>+Rute!V1</f>
        <v>0</v>
      </c>
    </row>
    <row r="7" spans="1:28" x14ac:dyDescent="0.7">
      <c r="C7" s="137" t="str">
        <f>IF(C6=Tabel_Forespørgsel_fra_Visma17[OrdNo]," ","OBS!  Opdater")</f>
        <v xml:space="preserve"> </v>
      </c>
      <c r="D7" s="177" t="str">
        <f>+'SO-hoved'!I4</f>
        <v>Industrisvinget 1</v>
      </c>
      <c r="E7" s="178"/>
      <c r="F7" s="178"/>
      <c r="G7" s="178"/>
      <c r="H7" s="85"/>
      <c r="I7" s="191" t="str">
        <f>IF('SO-hoved'!W4=0,+'SO-hoved'!Q4,'SO-hoved'!E19)</f>
        <v>Industrisvinget 1</v>
      </c>
      <c r="J7" s="191"/>
      <c r="K7" s="191"/>
      <c r="L7" s="191"/>
      <c r="M7" s="192"/>
      <c r="N7" s="68" t="str">
        <f>IF(Tabel_Forespørgsel_fra_Visma17[DelMt]=0," ","LevMåde:")</f>
        <v>LevMåde:</v>
      </c>
      <c r="O7" s="186" t="str">
        <f>IF(Tabel_Forespørgsel_fra_Visma17[DelMt]=0," ",'SO-hoved'!Y4&amp;"-"&amp;VLOOKUP('SO-hoved'!X4,'SO-hoved'!AF3:AG5,2,FALSE))</f>
        <v>Gantech bil-Ab fabrik</v>
      </c>
      <c r="P7" s="187"/>
      <c r="Q7" s="188"/>
      <c r="R7" s="37"/>
      <c r="S7" s="37"/>
      <c r="W7" s="69"/>
      <c r="AB7" t="str">
        <f>+Tabel_Forespørgsel_fra_Visma4711918[ProdNr.]</f>
        <v>1073400460-1</v>
      </c>
    </row>
    <row r="8" spans="1:28" x14ac:dyDescent="0.7">
      <c r="C8" s="49"/>
      <c r="D8" s="177" t="str">
        <f>IF(+'SO-hoved'!J4=" ",+'SO-hoved'!K4,+'SO-hoved'!J4)</f>
        <v>6600</v>
      </c>
      <c r="E8" s="178"/>
      <c r="F8" s="178"/>
      <c r="G8" s="178"/>
      <c r="H8" s="85"/>
      <c r="I8" s="191" t="str">
        <f>IF('SO-hoved'!W4=0,IF('SO-hoved'!R4=" ",'SO-hoved'!S4,'SO-hoved'!R4),IF('SO-hoved'!F19=" ",'SO-hoved'!G19,'SO-hoved'!F19))</f>
        <v>6600</v>
      </c>
      <c r="J8" s="191"/>
      <c r="K8" s="191"/>
      <c r="L8" s="191"/>
      <c r="M8" s="192"/>
      <c r="N8" s="71" t="str">
        <f>"OBS! Certifikat  *"&amp;+Q8</f>
        <v>OBS! Certifikat  *0</v>
      </c>
      <c r="O8" s="72"/>
      <c r="P8" s="70"/>
      <c r="Q8" s="73">
        <f>+Tabel_Forespørgsel_fra_Visma27[Stk.]</f>
        <v>0</v>
      </c>
      <c r="R8" s="37"/>
      <c r="S8" s="37"/>
      <c r="AB8">
        <f>+LaserListe!Z1</f>
        <v>10</v>
      </c>
    </row>
    <row r="9" spans="1:28" x14ac:dyDescent="0.7">
      <c r="C9" s="49"/>
      <c r="D9" s="177" t="str">
        <f>IF(+'SO-hoved'!J4=" ",+'SO-hoved'!L4,+'SO-hoved'!K4)</f>
        <v>Vejen</v>
      </c>
      <c r="E9" s="178"/>
      <c r="F9" s="178"/>
      <c r="G9" s="178"/>
      <c r="H9" s="85"/>
      <c r="I9" s="191" t="str">
        <f>IF('SO-hoved'!W4=0,IF('SO-hoved'!R4=" ",'SO-hoved'!R4,'SO-hoved'!T4),IF('SO-hoved'!F19=" ",'SO-hoved'!H19,'SO-hoved'!G19))</f>
        <v xml:space="preserve"> </v>
      </c>
      <c r="J9" s="191"/>
      <c r="K9" s="191"/>
      <c r="L9" s="191"/>
      <c r="M9" s="191"/>
      <c r="N9" s="154"/>
      <c r="O9" s="38">
        <f>MIN(Tabel_Forespørgsel_fra_Visma_1[UlevMin])</f>
        <v>20260603</v>
      </c>
      <c r="P9" s="37"/>
      <c r="Q9" s="48"/>
      <c r="R9" s="37"/>
      <c r="S9" s="37"/>
    </row>
    <row r="10" spans="1:28" ht="47.25" thickBot="1" x14ac:dyDescent="0.75">
      <c r="C10" s="49"/>
      <c r="D10" s="177" t="str">
        <f>IF(+'SO-hoved'!J4=" "," ",+'SO-hoved'!L4)</f>
        <v xml:space="preserve"> </v>
      </c>
      <c r="E10" s="178"/>
      <c r="F10" s="178"/>
      <c r="G10" s="179"/>
      <c r="H10" s="86"/>
      <c r="I10" s="191" t="str">
        <f>IF('SO-hoved'!W4=0,IF('SO-hoved'!R4=" "," ",'SO-hoved'!T4),IF('SO-hoved'!F19=" "," ",'SO-hoved'!H19))</f>
        <v xml:space="preserve"> </v>
      </c>
      <c r="J10" s="191"/>
      <c r="K10" s="191"/>
      <c r="L10" s="191"/>
      <c r="M10" s="191"/>
      <c r="N10" s="193" t="str">
        <f>IF(ISNA(VLOOKUP(C6,'Ulev ordre'!E3:F195,2,0))," ", "U-lev ordrer: "&amp;CHAR(10)&amp;VLOOKUP(C6,'Ulev ordre'!E3:F195,2,0))</f>
        <v>U-lev ordrer: 
405854</v>
      </c>
      <c r="O10" s="194"/>
      <c r="P10" s="194"/>
      <c r="Q10" s="195"/>
      <c r="R10" s="37"/>
      <c r="S10" s="37"/>
      <c r="AB10">
        <f>+'L- beksriv'!G3</f>
        <v>0</v>
      </c>
    </row>
    <row r="11" spans="1:28" ht="24.95" customHeight="1" x14ac:dyDescent="0.7">
      <c r="C11" s="50" t="s">
        <v>48</v>
      </c>
      <c r="D11" s="104" t="str">
        <f>+Tabel_Forespørgsel_fra_Visma17[CreUsr]</f>
        <v>mw</v>
      </c>
      <c r="E11" s="201" t="str">
        <f>"Kunde infomationer"&amp;IF('L- beksriv'!G3=1,"                           ** OBS! Ekstra aftage inf. **"," ")</f>
        <v xml:space="preserve">Kunde infomationer </v>
      </c>
      <c r="F11" s="202"/>
      <c r="I11" s="33" t="s">
        <v>1162</v>
      </c>
      <c r="K11" s="33" t="s">
        <v>1159</v>
      </c>
      <c r="M11" s="32" t="s">
        <v>1160</v>
      </c>
      <c r="N11" s="32" t="s">
        <v>1161</v>
      </c>
      <c r="O11" s="200" t="s">
        <v>53</v>
      </c>
      <c r="P11" s="200"/>
      <c r="Q11" s="200"/>
      <c r="R11" s="59"/>
      <c r="S11" s="59"/>
    </row>
    <row r="12" spans="1:28" ht="24.95" customHeight="1" x14ac:dyDescent="0.7">
      <c r="A12">
        <v>22986</v>
      </c>
      <c r="C12" s="51">
        <v>355889</v>
      </c>
      <c r="D12" s="105"/>
      <c r="E12" s="175" t="str">
        <f>+'SO-hoved'!$AU$4</f>
        <v>Graveres et G foran tegningsnr.</v>
      </c>
      <c r="F12" s="176"/>
      <c r="H12" s="37"/>
      <c r="I12" s="82" t="str">
        <f>+'OppTil sum'!Z3</f>
        <v>11</v>
      </c>
      <c r="K12" s="42" t="str">
        <f>+'OppTil sum'!AA3</f>
        <v>Laser</v>
      </c>
      <c r="L12" s="43"/>
      <c r="M12" s="40" t="str">
        <f>+'OppTil sum'!X3</f>
        <v>01-06-2026</v>
      </c>
      <c r="N12" s="44">
        <f>+'OppTil sum'!V3</f>
        <v>0.36111166666666661</v>
      </c>
      <c r="O12" s="198"/>
      <c r="P12" s="198"/>
      <c r="Q12" s="198"/>
      <c r="R12" s="41"/>
      <c r="S12" s="41"/>
      <c r="W12" s="175" t="str">
        <f>+'SO-hoved'!$AU$4</f>
        <v>Graveres et G foran tegningsnr.</v>
      </c>
      <c r="X12" s="176"/>
      <c r="AB12">
        <f>+IndkLst!K1</f>
        <v>1</v>
      </c>
    </row>
    <row r="13" spans="1:28" ht="24.95" customHeight="1" x14ac:dyDescent="0.7">
      <c r="C13" s="50" t="s">
        <v>49</v>
      </c>
      <c r="D13" s="46" t="str">
        <f>+Tabel_Forespørgsel_fra_Visma17[ReqNo]</f>
        <v>105547</v>
      </c>
      <c r="E13" s="175" t="str">
        <f>+'SO-hoved'!$AU$5</f>
        <v>Graveres med ilt NR.3</v>
      </c>
      <c r="F13" s="176"/>
      <c r="H13" s="37"/>
      <c r="I13" s="41" t="str">
        <f>+'OppTil sum'!Z4</f>
        <v>10</v>
      </c>
      <c r="K13" s="42" t="str">
        <f>+'OppTil sum'!AA4</f>
        <v>Sortering</v>
      </c>
      <c r="L13" s="43"/>
      <c r="M13" s="40" t="str">
        <f>+'OppTil sum'!X4</f>
        <v>01-06-2026</v>
      </c>
      <c r="N13" s="44">
        <f>+'OppTil sum'!V4</f>
        <v>8.3333333333333329E-2</v>
      </c>
      <c r="O13" s="198"/>
      <c r="P13" s="198"/>
      <c r="Q13" s="199"/>
      <c r="R13" s="41"/>
      <c r="S13" s="41"/>
      <c r="W13" s="175" t="str">
        <f>+'SO-hoved'!$AU$5</f>
        <v>Graveres med ilt NR.3</v>
      </c>
      <c r="X13" s="176"/>
    </row>
    <row r="14" spans="1:28" ht="24.95" customHeight="1" x14ac:dyDescent="0.7">
      <c r="C14" s="51"/>
      <c r="D14" s="45"/>
      <c r="E14" s="175" t="str">
        <f>+'SO-hoved'!$AU$6</f>
        <v>Vareindlevering Man. - Torsdag lukker kl.15.00</v>
      </c>
      <c r="F14" s="176"/>
      <c r="H14" s="37"/>
      <c r="I14" s="41" t="str">
        <f>+'OppTil sum'!Z5</f>
        <v>61</v>
      </c>
      <c r="K14" s="42" t="str">
        <f>+'OppTil sum'!AA5</f>
        <v>Flad</v>
      </c>
      <c r="L14" s="43"/>
      <c r="M14" s="40" t="str">
        <f>+'OppTil sum'!X5</f>
        <v>01-06-2026</v>
      </c>
      <c r="N14" s="44">
        <f>+'OppTil sum'!V5</f>
        <v>0.23333333333333334</v>
      </c>
      <c r="O14" s="198"/>
      <c r="P14" s="198"/>
      <c r="Q14" s="199"/>
      <c r="R14" s="41"/>
      <c r="S14" s="41"/>
      <c r="W14" s="175" t="str">
        <f>+'SO-hoved'!$AU$6</f>
        <v>Vareindlevering Man. - Torsdag lukker kl.15.00</v>
      </c>
      <c r="X14" s="176"/>
    </row>
    <row r="15" spans="1:28" ht="24.95" customHeight="1" x14ac:dyDescent="0.7">
      <c r="C15" s="50" t="s">
        <v>50</v>
      </c>
      <c r="D15" s="46" t="str">
        <f>+Tabel_Forespørgsel_fra_Visma17[KontaktPers]</f>
        <v>Tove Melsen</v>
      </c>
      <c r="E15" s="175" t="str">
        <f>+'SO-hoved'!$AU$7</f>
        <v>Max 1 varenr.pr.palle med mindre</v>
      </c>
      <c r="F15" s="176"/>
      <c r="H15" s="37"/>
      <c r="I15" s="41" t="str">
        <f>+'OppTil sum'!Z6</f>
        <v>21</v>
      </c>
      <c r="K15" s="42" t="str">
        <f>+'OppTil sum'!AA6</f>
        <v>Buk</v>
      </c>
      <c r="L15" s="43"/>
      <c r="M15" s="40" t="str">
        <f>+'OppTil sum'!X6</f>
        <v>02-06-2026</v>
      </c>
      <c r="N15" s="44">
        <f>+'OppTil sum'!V6</f>
        <v>0.43333333333333335</v>
      </c>
      <c r="O15" s="198"/>
      <c r="P15" s="198"/>
      <c r="Q15" s="199"/>
      <c r="R15" s="41"/>
      <c r="S15" s="41"/>
      <c r="W15" s="175" t="str">
        <f>+'SO-hoved'!$AU$7</f>
        <v>Max 1 varenr.pr.palle med mindre</v>
      </c>
      <c r="X15" s="176"/>
    </row>
    <row r="16" spans="1:28" ht="24.95" customHeight="1" x14ac:dyDescent="0.7">
      <c r="C16" s="51"/>
      <c r="D16" s="46" t="str">
        <f>"Tlf.: "&amp;+Tabel_Forespørgsel_fra_Visma17[Tlf]</f>
        <v xml:space="preserve">Tlf.:  </v>
      </c>
      <c r="E16" s="175" t="str">
        <f>+'SO-hoved'!$AU$8</f>
        <v>De kan være i papkasse som kan løftes</v>
      </c>
      <c r="F16" s="176"/>
      <c r="H16" s="37"/>
      <c r="I16" s="41" t="str">
        <f>+'OppTil sum'!Z7</f>
        <v>50</v>
      </c>
      <c r="K16" s="42" t="str">
        <f>+'OppTil sum'!AA7</f>
        <v>Svejs</v>
      </c>
      <c r="L16" s="43"/>
      <c r="M16" s="40" t="str">
        <f>+'OppTil sum'!X7</f>
        <v>02-06-2026</v>
      </c>
      <c r="N16" s="44">
        <f>+'OppTil sum'!V7</f>
        <v>2.166666666666667</v>
      </c>
      <c r="O16" s="198"/>
      <c r="P16" s="198"/>
      <c r="Q16" s="199"/>
      <c r="R16" s="41"/>
      <c r="S16" s="41"/>
      <c r="W16" s="175" t="str">
        <f>+'SO-hoved'!$AU$8</f>
        <v>De kan være i papkasse som kan løftes</v>
      </c>
      <c r="X16" s="176"/>
    </row>
    <row r="17" spans="2:24" ht="24.95" customHeight="1" x14ac:dyDescent="0.7">
      <c r="C17" s="51"/>
      <c r="D17" s="47" t="str">
        <f>"Mob.: "&amp;+Tabel_Forespørgsel_fra_Visma17[Mobil]</f>
        <v>Mob.: 60 16 89 80</v>
      </c>
      <c r="E17" s="175" t="str">
        <f>+'SO-hoved'!$AU$9</f>
        <v>Ingen over under levering</v>
      </c>
      <c r="F17" s="176"/>
      <c r="H17" s="37"/>
      <c r="I17" s="41" t="str">
        <f>+'OppTil sum'!Z8</f>
        <v>90</v>
      </c>
      <c r="K17" s="42" t="str">
        <f>+'OppTil sum'!AA8</f>
        <v>Scan Bejds</v>
      </c>
      <c r="L17" s="43"/>
      <c r="M17" s="40" t="str">
        <f>+'OppTil sum'!X8</f>
        <v>03-06-2026</v>
      </c>
      <c r="N17" s="44">
        <f>+'OppTil sum'!V8</f>
        <v>0</v>
      </c>
      <c r="O17" s="198"/>
      <c r="P17" s="198"/>
      <c r="Q17" s="199"/>
      <c r="R17" s="41"/>
      <c r="S17" s="41"/>
      <c r="W17" s="175" t="str">
        <f>+'SO-hoved'!$AU$9</f>
        <v>Ingen over under levering</v>
      </c>
      <c r="X17" s="176"/>
    </row>
    <row r="18" spans="2:24" ht="24.95" customHeight="1" x14ac:dyDescent="0.7">
      <c r="C18" s="51"/>
      <c r="E18" s="175" t="str">
        <f>+'SO-hoved'!$AU$10</f>
        <v>Rent pap i paller</v>
      </c>
      <c r="F18" s="176"/>
      <c r="H18" s="37"/>
      <c r="I18" s="41" t="e">
        <f>+'OppTil sum'!Z9</f>
        <v>#N/A</v>
      </c>
      <c r="K18" s="42" t="e">
        <f>+'OppTil sum'!AA9</f>
        <v>#N/A</v>
      </c>
      <c r="L18" s="43"/>
      <c r="M18" s="40" t="e">
        <f>+'OppTil sum'!X9</f>
        <v>#N/A</v>
      </c>
      <c r="N18" s="44">
        <f>+'OppTil sum'!V9</f>
        <v>3.2777783333333335</v>
      </c>
      <c r="O18" s="198"/>
      <c r="P18" s="198"/>
      <c r="Q18" s="199"/>
      <c r="R18" s="41"/>
      <c r="S18" s="41"/>
      <c r="W18" s="175" t="str">
        <f>+'SO-hoved'!$AU$10</f>
        <v>Rent pap i paller</v>
      </c>
      <c r="X18" s="176"/>
    </row>
    <row r="19" spans="2:24" ht="24.95" customHeight="1" x14ac:dyDescent="0.7">
      <c r="C19" s="51"/>
      <c r="E19" s="175" t="str">
        <f>+'SO-hoved'!$AU$11</f>
        <v>Vareindlevering Fredag lukker kl.12.00</v>
      </c>
      <c r="F19" s="176"/>
      <c r="H19" s="37"/>
      <c r="I19" s="41" t="e">
        <f>+'OppTil sum'!Z10</f>
        <v>#N/A</v>
      </c>
      <c r="K19" s="42" t="e">
        <f>+'OppTil sum'!AA10</f>
        <v>#N/A</v>
      </c>
      <c r="L19" s="43"/>
      <c r="M19" s="40" t="e">
        <f>+'OppTil sum'!X10</f>
        <v>#N/A</v>
      </c>
      <c r="N19" s="44">
        <f>+'OppTil sum'!V10</f>
        <v>0</v>
      </c>
      <c r="O19" s="198"/>
      <c r="P19" s="198"/>
      <c r="Q19" s="199"/>
      <c r="R19" s="41"/>
      <c r="S19" s="41"/>
      <c r="W19" s="175" t="str">
        <f>+'SO-hoved'!$AU$11</f>
        <v>Vareindlevering Fredag lukker kl.12.00</v>
      </c>
      <c r="X19" s="176"/>
    </row>
    <row r="20" spans="2:24" ht="24.95" customHeight="1" x14ac:dyDescent="0.7">
      <c r="C20" s="51"/>
      <c r="E20" s="175" t="str">
        <f>+'SO-hoved'!$AU$12</f>
        <v xml:space="preserve"> </v>
      </c>
      <c r="F20" s="176"/>
      <c r="H20" s="37"/>
      <c r="I20" s="41" t="e">
        <f>+'OppTil sum'!Z11</f>
        <v>#N/A</v>
      </c>
      <c r="K20" s="42" t="e">
        <f>+'OppTil sum'!AA11</f>
        <v>#N/A</v>
      </c>
      <c r="L20" s="43"/>
      <c r="M20" s="40" t="e">
        <f>+'OppTil sum'!X11</f>
        <v>#N/A</v>
      </c>
      <c r="N20" s="44">
        <f>+'OppTil sum'!V11</f>
        <v>0</v>
      </c>
      <c r="O20" s="198"/>
      <c r="P20" s="198"/>
      <c r="Q20" s="199"/>
      <c r="R20" s="41"/>
      <c r="S20" s="41"/>
      <c r="W20" s="175" t="str">
        <f>+'SO-hoved'!$AU$12</f>
        <v xml:space="preserve"> </v>
      </c>
      <c r="X20" s="176"/>
    </row>
    <row r="21" spans="2:24" ht="24.95" customHeight="1" x14ac:dyDescent="0.7">
      <c r="C21" s="51"/>
      <c r="E21" s="175" t="str">
        <f>+'SO-hoved'!$AU$13</f>
        <v xml:space="preserve"> </v>
      </c>
      <c r="F21" s="176"/>
      <c r="H21" s="37"/>
      <c r="I21" s="41" t="e">
        <f>+'OppTil sum'!Z12</f>
        <v>#N/A</v>
      </c>
      <c r="K21" s="42" t="e">
        <f>+'OppTil sum'!AA12</f>
        <v>#N/A</v>
      </c>
      <c r="L21" s="43"/>
      <c r="M21" s="40" t="e">
        <f>+'OppTil sum'!X12</f>
        <v>#N/A</v>
      </c>
      <c r="N21" s="44">
        <f>+'OppTil sum'!V12</f>
        <v>0</v>
      </c>
      <c r="O21" s="198"/>
      <c r="P21" s="198"/>
      <c r="Q21" s="199"/>
      <c r="R21" s="41"/>
      <c r="S21" s="41"/>
      <c r="W21" s="175" t="str">
        <f>+'SO-hoved'!$AU$13</f>
        <v xml:space="preserve"> </v>
      </c>
      <c r="X21" s="176"/>
    </row>
    <row r="22" spans="2:24" ht="24.95" customHeight="1" x14ac:dyDescent="0.7">
      <c r="C22" s="51"/>
      <c r="E22" s="175" t="str">
        <f>+'SO-hoved'!$AU$14</f>
        <v xml:space="preserve"> </v>
      </c>
      <c r="F22" s="176"/>
      <c r="H22" s="37"/>
      <c r="I22" s="41" t="e">
        <f>+'OppTil sum'!Z13</f>
        <v>#N/A</v>
      </c>
      <c r="K22" s="42" t="e">
        <f>+'OppTil sum'!AA13</f>
        <v>#N/A</v>
      </c>
      <c r="L22" s="43"/>
      <c r="M22" s="40" t="e">
        <f>+'OppTil sum'!X13</f>
        <v>#N/A</v>
      </c>
      <c r="N22" s="44">
        <f>+'OppTil sum'!V13</f>
        <v>0</v>
      </c>
      <c r="O22" s="198"/>
      <c r="P22" s="198"/>
      <c r="Q22" s="199"/>
      <c r="R22" s="41"/>
      <c r="S22" s="41"/>
      <c r="W22" s="175" t="str">
        <f>+'SO-hoved'!$AU$14</f>
        <v xml:space="preserve"> </v>
      </c>
      <c r="X22" s="176"/>
    </row>
    <row r="23" spans="2:24" ht="24.95" customHeight="1" x14ac:dyDescent="0.7">
      <c r="C23" s="51"/>
      <c r="E23" s="175" t="str">
        <f>+'SO-hoved'!$AU$15</f>
        <v xml:space="preserve"> </v>
      </c>
      <c r="F23" s="176"/>
      <c r="H23" s="37"/>
      <c r="I23" s="41" t="e">
        <f>+'OppTil sum'!Z14</f>
        <v>#N/A</v>
      </c>
      <c r="K23" s="42" t="e">
        <f>+'OppTil sum'!AA14</f>
        <v>#N/A</v>
      </c>
      <c r="L23" s="43"/>
      <c r="M23" s="40" t="e">
        <f>+'OppTil sum'!X14</f>
        <v>#N/A</v>
      </c>
      <c r="N23" s="44">
        <f>+'OppTil sum'!V14</f>
        <v>0</v>
      </c>
      <c r="O23" s="198"/>
      <c r="P23" s="198"/>
      <c r="Q23" s="199"/>
      <c r="R23" s="41"/>
      <c r="S23" s="41"/>
      <c r="W23" s="175" t="str">
        <f>+'SO-hoved'!$AU$15</f>
        <v xml:space="preserve"> </v>
      </c>
      <c r="X23" s="176"/>
    </row>
    <row r="24" spans="2:24" ht="30.75" customHeight="1" x14ac:dyDescent="0.25">
      <c r="B24" s="111" t="s">
        <v>27</v>
      </c>
      <c r="C24" s="60" t="s">
        <v>12</v>
      </c>
      <c r="D24" s="63" t="s">
        <v>17</v>
      </c>
      <c r="E24" s="63" t="s">
        <v>2114</v>
      </c>
      <c r="F24" s="63" t="s">
        <v>2113</v>
      </c>
      <c r="G24" s="63" t="s">
        <v>29</v>
      </c>
      <c r="H24" s="60" t="s">
        <v>30</v>
      </c>
      <c r="I24" s="60" t="s">
        <v>34</v>
      </c>
      <c r="J24" s="60" t="s">
        <v>31</v>
      </c>
      <c r="K24" s="60" t="s">
        <v>63</v>
      </c>
      <c r="L24" s="60" t="s">
        <v>32</v>
      </c>
      <c r="M24" s="128" t="s">
        <v>1993</v>
      </c>
      <c r="N24" s="128" t="s">
        <v>4196</v>
      </c>
      <c r="O24" s="60" t="s">
        <v>2094</v>
      </c>
      <c r="P24" s="60" t="s">
        <v>1204</v>
      </c>
      <c r="Q24" s="60" t="s">
        <v>33</v>
      </c>
      <c r="R24" s="4" t="s">
        <v>1898</v>
      </c>
      <c r="S24" s="4" t="s">
        <v>2112</v>
      </c>
      <c r="T24" s="10" t="s">
        <v>55</v>
      </c>
      <c r="U24" t="s">
        <v>6326</v>
      </c>
      <c r="W24"/>
    </row>
    <row r="25" spans="2:24" s="78" customFormat="1" x14ac:dyDescent="0.7">
      <c r="B25" s="113">
        <v>1</v>
      </c>
      <c r="C25" s="117" t="s">
        <v>42770</v>
      </c>
      <c r="D25" s="118" t="str">
        <f>IF(ISNA(VLOOKUP(Tabel_Forespørgsel_fra_Visma_1[[#This Row],[ProdNr]],VareLinier!I:J,2,0)),"",VLOOKUP(Tabel_Forespørgsel_fra_Visma_1[[#This Row],[ProdNr]],VareLinier!I:J,2,0))</f>
        <v>101011067R03</v>
      </c>
      <c r="E25" s="118" t="str">
        <f>+Tabel_Forespørgsel_fra_Visma_1[[#This Row],[Beskrivelse ]]
&amp;IF(ISNA(VLOOKUP(Tabel_Forespørgsel_fra_Visma_1[[#This Row],[ProdNr]],Txt!B:C,2,0)),"",CHAR(10)&amp;VLOOKUP(Tabel_Forespørgsel_fra_Visma_1[[#This Row],[ProdNr]],Txt!B:C,2,0))
&amp;IF(ISNA(VLOOKUP(Tabel_Forespørgsel_fra_Visma_1[[#This Row],[ProdNr]],Txt!AB:AC,2,0)),"",CHAR(10)&amp;VLOOKUP(Tabel_Forespørgsel_fra_Visma_1[[#This Row],[ProdNr]],Txt!AB:AC,2,0))
&amp;IF(ISNA(VLOOKUP(Tabel_Forespørgsel_fra_Visma_1[[#This Row],[ProdNr]],Txt!BB:BC,2,0)),"",CHAR(10)&amp;VLOOKUP(Tabel_Forespørgsel_fra_Visma_1[[#This Row],[ProdNr]],Txt!BB:BC,2,0))
&amp;IF(ISNA(VLOOKUP(Tabel_Forespørgsel_fra_Visma_1[[#This Row],[ProdNr]],Txt!CB:CC,2,0)),"",CHAR(10)&amp;VLOOKUP(Tabel_Forespørgsel_fra_Visma_1[[#This Row],[ProdNr]],Txt!CB:CC,2,0))
&amp;IF(ISNA(VLOOKUP(Tabel_Forespørgsel_fra_Visma_1[[#This Row],[ProdNr]],Txt!DB:DC,2,0)),"",CHAR(10)&amp;VLOOKUP(Tabel_Forespørgsel_fra_Visma_1[[#This Row],[ProdNr]],Txt!DB:DC,2,0))</f>
        <v>CENTER STEERING BEAM WELD ASSEMBLY</v>
      </c>
      <c r="F25" s="118">
        <f>+Tabel_Forespørgsel_fra_Visma_1[[#This Row],[PurcNo]]</f>
        <v>405852</v>
      </c>
      <c r="G25" s="119" t="s">
        <v>42771</v>
      </c>
      <c r="H25" s="117">
        <v>7</v>
      </c>
      <c r="I25" s="117" t="str">
        <f>IF(Tabel_Forespørgsel_fra_Visma_1[[#This Row],[Indkøb?]]=7,"Prod",IF(Tabel_Forespørgsel_fra_Visma_1[[#This Row],[Indkøb?]]=6,"Indk",""))</f>
        <v>Prod</v>
      </c>
      <c r="J25" s="117">
        <v>20260603</v>
      </c>
      <c r="K25" s="117" t="str">
        <f>IF(Tabel_Forespørgsel_fra_Visma_1[[#This Row],[U-levDt]]=0," ",MID(Tabel_Forespørgsel_fra_Visma_1[[#This Row],[U-levDt]],7,2)&amp;"-"&amp;MID(Tabel_Forespørgsel_fra_Visma_1[[#This Row],[U-levDt]],5,2)&amp;"-"&amp;MID(Tabel_Forespørgsel_fra_Visma_1[[#This Row],[U-levDt]],1,4))</f>
        <v>03-06-2026</v>
      </c>
      <c r="L25" s="117">
        <v>20260625</v>
      </c>
      <c r="M25" s="118" t="str">
        <f>IF(ISNA(VLOOKUP(Tabel_Forespørgsel_fra_Visma_1[[#This Row],[ProdNr]],Rute2!B:P,14,0)),"",LEFT(VLOOKUP(Tabel_Forespørgsel_fra_Visma_1[[#This Row],[ProdNr]],Rute2!B:P,14,0),LEN(VLOOKUP(Tabel_Forespørgsel_fra_Visma_1[[#This Row],[ProdNr]],Rute2!B:P,14,0))-1))</f>
        <v>Scan Bej</v>
      </c>
      <c r="N25" s="155" t="str">
        <f>IF(Tabel_Forespørgsel_fra_Visma_1[[#This Row],[LevDt]]=0," ",MID(Tabel_Forespørgsel_fra_Visma_1[[#This Row],[LevDt]],7,2)&amp;"-"&amp;MID(Tabel_Forespørgsel_fra_Visma_1[[#This Row],[LevDt]],5,2)&amp;"-"&amp;MID(Tabel_Forespørgsel_fra_Visma_1[[#This Row],[LevDt]],1,4))&amp;CHAR(10)&amp;IF(ISNA(VLOOKUP(Tabel_Forespørgsel_fra_Visma_1[[#This Row],[ProdNr]],'Rute sort'!B:T,19,0)),"-",VLOOKUP(Tabel_Forespørgsel_fra_Visma_1[[#This Row],[OrdreNo]],'Rute forside'!G:H,2,0))</f>
        <v>25-06-2026
11-10-61-21-50</v>
      </c>
      <c r="O25" s="117">
        <v>10</v>
      </c>
      <c r="P25" s="117" t="str">
        <f>IF(ISNA(VLOOKUP(Tabel_Forespørgsel_fra_Visma_1[[#This Row],[Un]],'Ress..'!I:J,2,0)),"", VLOOKUP(Tabel_Forespørgsel_fra_Visma_1[[#This Row],[Un]],'Ress..'!I:J,2,0))</f>
        <v>Stk.</v>
      </c>
      <c r="Q25" s="117" t="s">
        <v>16</v>
      </c>
      <c r="R25" s="76">
        <v>1</v>
      </c>
      <c r="S25" s="76">
        <v>405852</v>
      </c>
      <c r="T25" s="77">
        <f>IF(Tabel_Forespørgsel_fra_Visma_1[[#This Row],[U-levDt]]=0,99999999,Tabel_Forespørgsel_fra_Visma_1[[#This Row],[U-levDt]])</f>
        <v>20260603</v>
      </c>
      <c r="U25" s="78" t="str">
        <f>IF(Tabel_Forespørgsel_fra_Visma_1[[#This Row],[ProdNr]]="556",+F24," ")</f>
        <v xml:space="preserve"> </v>
      </c>
    </row>
    <row r="26" spans="2:24" s="78" customFormat="1" x14ac:dyDescent="0.7">
      <c r="B26" s="114"/>
      <c r="C26" s="120"/>
      <c r="D26" s="121"/>
      <c r="E26" s="121"/>
      <c r="F26" s="121"/>
      <c r="G26" s="120"/>
      <c r="H26" s="119"/>
      <c r="I26" s="120"/>
      <c r="J26" s="120"/>
      <c r="K26" s="120"/>
      <c r="L26" s="120"/>
      <c r="M26" s="121"/>
      <c r="N26" s="121"/>
      <c r="O26" s="120"/>
      <c r="P26" s="120"/>
      <c r="Q26" s="120"/>
      <c r="R26" s="79"/>
      <c r="S26" s="79"/>
    </row>
    <row r="27" spans="2:24" s="78" customFormat="1" x14ac:dyDescent="0.7">
      <c r="B27" s="114"/>
      <c r="C27" s="120"/>
      <c r="D27" s="121"/>
      <c r="E27" s="121"/>
      <c r="F27" s="121"/>
      <c r="G27" s="120"/>
      <c r="H27" s="119"/>
      <c r="I27" s="120"/>
      <c r="J27" s="120"/>
      <c r="K27" s="120"/>
      <c r="L27" s="120"/>
      <c r="M27" s="121"/>
      <c r="N27" s="121"/>
      <c r="O27" s="120"/>
      <c r="P27" s="120"/>
      <c r="Q27" s="120"/>
      <c r="R27" s="79"/>
      <c r="S27" s="79"/>
    </row>
    <row r="28" spans="2:24" s="78" customFormat="1" x14ac:dyDescent="0.7">
      <c r="B28" s="114"/>
      <c r="C28" s="120"/>
      <c r="D28" s="121"/>
      <c r="E28" s="121"/>
      <c r="F28" s="121"/>
      <c r="G28" s="120"/>
      <c r="H28" s="119"/>
      <c r="I28" s="120"/>
      <c r="J28" s="120"/>
      <c r="K28" s="120"/>
      <c r="L28" s="120"/>
      <c r="M28" s="121"/>
      <c r="N28" s="121"/>
      <c r="O28" s="120"/>
      <c r="P28" s="120"/>
      <c r="Q28" s="120"/>
      <c r="R28" s="79"/>
      <c r="S28" s="79"/>
    </row>
    <row r="29" spans="2:24" s="78" customFormat="1" x14ac:dyDescent="0.7">
      <c r="B29" s="114"/>
      <c r="C29" s="120"/>
      <c r="D29" s="121"/>
      <c r="E29" s="121"/>
      <c r="F29" s="121"/>
      <c r="G29" s="120"/>
      <c r="H29" s="119"/>
      <c r="I29" s="120"/>
      <c r="J29" s="120"/>
      <c r="K29" s="120"/>
      <c r="L29" s="120"/>
      <c r="M29" s="121"/>
      <c r="N29" s="121"/>
      <c r="O29" s="120"/>
      <c r="P29" s="120"/>
      <c r="Q29" s="120"/>
      <c r="R29" s="79"/>
      <c r="S29" s="79"/>
    </row>
    <row r="30" spans="2:24" s="78" customFormat="1" x14ac:dyDescent="0.7">
      <c r="B30" s="114"/>
      <c r="C30" s="120"/>
      <c r="D30" s="121"/>
      <c r="E30" s="121"/>
      <c r="F30" s="121"/>
      <c r="G30" s="120"/>
      <c r="H30" s="119"/>
      <c r="I30" s="120"/>
      <c r="J30" s="120"/>
      <c r="K30" s="120"/>
      <c r="L30" s="120"/>
      <c r="M30" s="121"/>
      <c r="N30" s="121"/>
      <c r="O30" s="120"/>
      <c r="P30" s="120"/>
      <c r="Q30" s="120"/>
      <c r="R30" s="79"/>
      <c r="S30" s="79"/>
    </row>
    <row r="31" spans="2:24" s="78" customFormat="1" x14ac:dyDescent="0.7">
      <c r="B31" s="114"/>
      <c r="C31" s="120"/>
      <c r="D31" s="121"/>
      <c r="E31" s="121"/>
      <c r="F31" s="121"/>
      <c r="G31" s="120"/>
      <c r="H31" s="119"/>
      <c r="I31" s="120"/>
      <c r="J31" s="120"/>
      <c r="K31" s="120"/>
      <c r="L31" s="120"/>
      <c r="M31" s="121"/>
      <c r="N31" s="121"/>
      <c r="O31" s="120"/>
      <c r="P31" s="120"/>
      <c r="Q31" s="120"/>
      <c r="R31" s="79"/>
      <c r="S31" s="79"/>
    </row>
    <row r="32" spans="2:24" s="78" customFormat="1" x14ac:dyDescent="0.7">
      <c r="B32" s="114"/>
      <c r="C32" s="120"/>
      <c r="D32" s="121"/>
      <c r="E32" s="121"/>
      <c r="F32" s="121"/>
      <c r="G32" s="120"/>
      <c r="H32" s="119"/>
      <c r="I32" s="120"/>
      <c r="J32" s="120"/>
      <c r="K32" s="120"/>
      <c r="L32" s="120"/>
      <c r="M32" s="121"/>
      <c r="N32" s="121"/>
      <c r="O32" s="120"/>
      <c r="P32" s="120"/>
      <c r="Q32" s="120"/>
      <c r="R32" s="79"/>
      <c r="S32" s="79"/>
    </row>
    <row r="33" spans="2:23" s="78" customFormat="1" x14ac:dyDescent="0.7">
      <c r="B33" s="114"/>
      <c r="C33" s="120"/>
      <c r="D33" s="121"/>
      <c r="E33" s="121"/>
      <c r="F33" s="121"/>
      <c r="G33" s="120"/>
      <c r="H33" s="119"/>
      <c r="I33" s="120"/>
      <c r="J33" s="120"/>
      <c r="K33" s="120"/>
      <c r="L33" s="120"/>
      <c r="M33" s="121"/>
      <c r="N33" s="121"/>
      <c r="O33" s="120"/>
      <c r="P33" s="120"/>
      <c r="Q33" s="120"/>
      <c r="R33" s="79"/>
      <c r="S33" s="79"/>
    </row>
    <row r="34" spans="2:23" s="78" customFormat="1" x14ac:dyDescent="0.7">
      <c r="B34" s="114"/>
      <c r="C34" s="120"/>
      <c r="D34" s="121"/>
      <c r="E34" s="121"/>
      <c r="F34" s="121"/>
      <c r="G34" s="120"/>
      <c r="H34" s="119"/>
      <c r="I34" s="120"/>
      <c r="J34" s="120"/>
      <c r="K34" s="120"/>
      <c r="L34" s="120"/>
      <c r="M34" s="121"/>
      <c r="N34" s="121"/>
      <c r="O34" s="120"/>
      <c r="P34" s="120"/>
      <c r="Q34" s="120"/>
      <c r="R34" s="79"/>
      <c r="S34" s="79"/>
    </row>
    <row r="35" spans="2:23" s="78" customFormat="1" x14ac:dyDescent="0.7">
      <c r="B35" s="114"/>
      <c r="C35" s="120"/>
      <c r="D35" s="121"/>
      <c r="E35" s="121"/>
      <c r="F35" s="121"/>
      <c r="G35" s="120"/>
      <c r="H35" s="119"/>
      <c r="I35" s="120"/>
      <c r="J35" s="120"/>
      <c r="K35" s="120"/>
      <c r="L35" s="120"/>
      <c r="M35" s="121"/>
      <c r="N35" s="121"/>
      <c r="O35" s="120"/>
      <c r="P35" s="120"/>
      <c r="Q35" s="120"/>
      <c r="R35" s="79"/>
      <c r="S35" s="79"/>
    </row>
    <row r="36" spans="2:23" s="78" customFormat="1" x14ac:dyDescent="0.7">
      <c r="B36" s="114"/>
      <c r="C36" s="120"/>
      <c r="D36" s="121"/>
      <c r="E36" s="121"/>
      <c r="F36" s="121"/>
      <c r="G36" s="120"/>
      <c r="H36" s="119"/>
      <c r="I36" s="120"/>
      <c r="J36" s="120"/>
      <c r="K36" s="120"/>
      <c r="L36" s="120"/>
      <c r="M36" s="121"/>
      <c r="N36" s="121"/>
      <c r="O36" s="120"/>
      <c r="P36" s="120"/>
      <c r="Q36" s="120"/>
      <c r="R36" s="79"/>
      <c r="S36" s="79"/>
    </row>
    <row r="37" spans="2:23" s="78" customFormat="1" x14ac:dyDescent="0.7">
      <c r="B37" s="114"/>
      <c r="C37" s="120"/>
      <c r="D37" s="121"/>
      <c r="E37" s="121"/>
      <c r="F37" s="121"/>
      <c r="G37" s="120"/>
      <c r="H37" s="119"/>
      <c r="I37" s="120"/>
      <c r="J37" s="120"/>
      <c r="K37" s="120"/>
      <c r="L37" s="120"/>
      <c r="M37" s="121"/>
      <c r="N37" s="121"/>
      <c r="O37" s="120"/>
      <c r="P37" s="120"/>
      <c r="Q37" s="120"/>
      <c r="R37" s="79"/>
      <c r="S37" s="79"/>
    </row>
    <row r="38" spans="2:23" s="78" customFormat="1" x14ac:dyDescent="0.7">
      <c r="B38" s="114"/>
      <c r="C38" s="120"/>
      <c r="D38" s="121"/>
      <c r="E38" s="121"/>
      <c r="F38" s="121"/>
      <c r="G38" s="120"/>
      <c r="H38" s="119"/>
      <c r="I38" s="120"/>
      <c r="J38" s="120"/>
      <c r="K38" s="120"/>
      <c r="L38" s="120"/>
      <c r="M38" s="121"/>
      <c r="N38" s="121"/>
      <c r="O38" s="120"/>
      <c r="P38" s="120"/>
      <c r="Q38" s="120"/>
      <c r="R38" s="79"/>
      <c r="S38" s="79"/>
    </row>
    <row r="39" spans="2:23" s="78" customFormat="1" x14ac:dyDescent="0.7">
      <c r="B39" s="114"/>
      <c r="C39" s="120"/>
      <c r="D39" s="121"/>
      <c r="E39" s="121"/>
      <c r="F39" s="121"/>
      <c r="G39" s="120"/>
      <c r="H39" s="119"/>
      <c r="I39" s="120"/>
      <c r="J39" s="120"/>
      <c r="K39" s="120"/>
      <c r="L39" s="120"/>
      <c r="M39" s="121"/>
      <c r="N39" s="121"/>
      <c r="O39" s="120"/>
      <c r="P39" s="120"/>
      <c r="Q39" s="120"/>
      <c r="R39" s="79"/>
      <c r="S39" s="79"/>
    </row>
    <row r="40" spans="2:23" s="78" customFormat="1" x14ac:dyDescent="0.7">
      <c r="B40" s="114"/>
      <c r="C40" s="120"/>
      <c r="D40" s="121"/>
      <c r="E40" s="121"/>
      <c r="F40" s="121"/>
      <c r="G40" s="120"/>
      <c r="H40" s="119"/>
      <c r="I40" s="120"/>
      <c r="J40" s="120"/>
      <c r="K40" s="120"/>
      <c r="L40" s="120"/>
      <c r="M40" s="121"/>
      <c r="N40" s="121"/>
      <c r="O40" s="120"/>
      <c r="P40" s="120"/>
      <c r="Q40" s="120"/>
      <c r="R40" s="79"/>
      <c r="S40" s="79"/>
      <c r="U40" s="77"/>
    </row>
    <row r="41" spans="2:23" s="78" customFormat="1" x14ac:dyDescent="0.7">
      <c r="B41" s="114"/>
      <c r="C41" s="120"/>
      <c r="D41" s="121"/>
      <c r="E41" s="121"/>
      <c r="F41" s="121"/>
      <c r="G41" s="120"/>
      <c r="H41" s="119"/>
      <c r="I41" s="120"/>
      <c r="J41" s="120"/>
      <c r="K41" s="120"/>
      <c r="L41" s="120"/>
      <c r="M41" s="121"/>
      <c r="N41" s="121"/>
      <c r="O41" s="120"/>
      <c r="P41" s="120"/>
      <c r="Q41" s="120"/>
      <c r="R41" s="79"/>
      <c r="S41" s="79"/>
      <c r="U41" s="77"/>
    </row>
    <row r="42" spans="2:23" s="78" customFormat="1" x14ac:dyDescent="0.7">
      <c r="B42" s="114"/>
      <c r="C42" s="120"/>
      <c r="D42" s="121"/>
      <c r="E42" s="121"/>
      <c r="F42" s="121"/>
      <c r="G42" s="120"/>
      <c r="H42" s="119"/>
      <c r="I42" s="120"/>
      <c r="J42" s="120"/>
      <c r="K42" s="120"/>
      <c r="L42" s="120"/>
      <c r="M42" s="121"/>
      <c r="N42" s="121"/>
      <c r="O42" s="120"/>
      <c r="P42" s="120"/>
      <c r="Q42" s="120"/>
      <c r="R42" s="79"/>
      <c r="S42" s="79"/>
      <c r="U42" s="77"/>
    </row>
    <row r="43" spans="2:23" s="78" customFormat="1" x14ac:dyDescent="0.7">
      <c r="B43" s="114"/>
      <c r="C43" s="120"/>
      <c r="D43" s="121"/>
      <c r="E43" s="121"/>
      <c r="F43" s="121"/>
      <c r="G43" s="120"/>
      <c r="H43" s="119"/>
      <c r="I43" s="120"/>
      <c r="J43" s="120"/>
      <c r="K43" s="120"/>
      <c r="L43" s="120"/>
      <c r="M43" s="121"/>
      <c r="N43" s="121"/>
      <c r="O43" s="120"/>
      <c r="P43" s="120"/>
      <c r="Q43" s="120"/>
      <c r="R43" s="79"/>
      <c r="S43" s="79"/>
      <c r="U43" s="77"/>
    </row>
    <row r="44" spans="2:23" s="78" customFormat="1" x14ac:dyDescent="0.7">
      <c r="B44" s="114"/>
      <c r="C44" s="120"/>
      <c r="D44" s="121"/>
      <c r="E44" s="121"/>
      <c r="F44" s="121"/>
      <c r="G44" s="120"/>
      <c r="H44" s="119"/>
      <c r="I44" s="120"/>
      <c r="J44" s="120"/>
      <c r="K44" s="120"/>
      <c r="L44" s="120"/>
      <c r="M44" s="121"/>
      <c r="N44" s="121"/>
      <c r="O44" s="120"/>
      <c r="P44" s="120"/>
      <c r="Q44" s="120"/>
      <c r="R44" s="79"/>
      <c r="S44" s="79"/>
      <c r="U44" s="77"/>
      <c r="W44" s="76"/>
    </row>
    <row r="45" spans="2:23" s="78" customFormat="1" x14ac:dyDescent="0.7">
      <c r="B45" s="114"/>
      <c r="C45" s="120"/>
      <c r="D45" s="121"/>
      <c r="E45" s="121"/>
      <c r="F45" s="121"/>
      <c r="G45" s="120"/>
      <c r="H45" s="119"/>
      <c r="I45" s="120"/>
      <c r="J45" s="120"/>
      <c r="K45" s="120"/>
      <c r="L45" s="120"/>
      <c r="M45" s="121"/>
      <c r="N45" s="121"/>
      <c r="O45" s="120"/>
      <c r="P45" s="120"/>
      <c r="Q45" s="120"/>
      <c r="R45" s="79"/>
      <c r="S45" s="79"/>
      <c r="U45" s="77"/>
      <c r="W45" s="76"/>
    </row>
    <row r="46" spans="2:23" s="78" customFormat="1" x14ac:dyDescent="0.7">
      <c r="B46" s="114"/>
      <c r="C46" s="120"/>
      <c r="D46" s="121"/>
      <c r="E46" s="121"/>
      <c r="F46" s="121"/>
      <c r="G46" s="120"/>
      <c r="H46" s="119"/>
      <c r="I46" s="120"/>
      <c r="J46" s="120"/>
      <c r="K46" s="120"/>
      <c r="L46" s="120"/>
      <c r="M46" s="121"/>
      <c r="N46" s="121"/>
      <c r="O46" s="120"/>
      <c r="P46" s="120"/>
      <c r="Q46" s="120"/>
      <c r="R46" s="79"/>
      <c r="S46" s="79"/>
      <c r="U46" s="77"/>
      <c r="W46" s="76"/>
    </row>
    <row r="47" spans="2:23" s="78" customFormat="1" x14ac:dyDescent="0.7">
      <c r="B47" s="114"/>
      <c r="C47" s="120"/>
      <c r="D47" s="121"/>
      <c r="E47" s="121"/>
      <c r="F47" s="121"/>
      <c r="G47" s="120"/>
      <c r="H47" s="119"/>
      <c r="I47" s="120"/>
      <c r="J47" s="120"/>
      <c r="K47" s="120"/>
      <c r="L47" s="120"/>
      <c r="M47" s="121"/>
      <c r="N47" s="121"/>
      <c r="O47" s="120"/>
      <c r="P47" s="120"/>
      <c r="Q47" s="120"/>
      <c r="R47" s="79"/>
      <c r="S47" s="79"/>
      <c r="U47" s="77"/>
      <c r="W47" s="76"/>
    </row>
    <row r="48" spans="2:23" s="78" customFormat="1" x14ac:dyDescent="0.7">
      <c r="B48" s="114"/>
      <c r="C48" s="120"/>
      <c r="D48" s="121"/>
      <c r="E48" s="121"/>
      <c r="F48" s="121"/>
      <c r="G48" s="120"/>
      <c r="H48" s="119"/>
      <c r="I48" s="120"/>
      <c r="J48" s="120"/>
      <c r="K48" s="120"/>
      <c r="L48" s="120"/>
      <c r="M48" s="121"/>
      <c r="N48" s="121"/>
      <c r="O48" s="120"/>
      <c r="P48" s="120"/>
      <c r="Q48" s="120"/>
      <c r="R48" s="79"/>
      <c r="S48" s="79"/>
      <c r="U48" s="77"/>
      <c r="W48" s="76"/>
    </row>
    <row r="49" spans="2:23" s="78" customFormat="1" x14ac:dyDescent="0.7">
      <c r="B49" s="114"/>
      <c r="C49" s="120"/>
      <c r="D49" s="121"/>
      <c r="E49" s="121"/>
      <c r="F49" s="121"/>
      <c r="G49" s="120"/>
      <c r="H49" s="119"/>
      <c r="I49" s="120"/>
      <c r="J49" s="120"/>
      <c r="K49" s="120"/>
      <c r="L49" s="120"/>
      <c r="M49" s="121"/>
      <c r="N49" s="121"/>
      <c r="O49" s="120"/>
      <c r="P49" s="120"/>
      <c r="Q49" s="120"/>
      <c r="R49" s="79"/>
      <c r="S49" s="79"/>
      <c r="U49" s="77"/>
      <c r="W49" s="76"/>
    </row>
    <row r="50" spans="2:23" s="78" customFormat="1" x14ac:dyDescent="0.7">
      <c r="B50" s="114"/>
      <c r="C50" s="120"/>
      <c r="D50" s="121"/>
      <c r="E50" s="121"/>
      <c r="F50" s="121"/>
      <c r="G50" s="120"/>
      <c r="H50" s="119"/>
      <c r="I50" s="120"/>
      <c r="J50" s="120"/>
      <c r="K50" s="120"/>
      <c r="L50" s="120"/>
      <c r="M50" s="121"/>
      <c r="N50" s="121"/>
      <c r="O50" s="120"/>
      <c r="P50" s="120"/>
      <c r="Q50" s="120"/>
      <c r="R50" s="79"/>
      <c r="S50" s="79"/>
      <c r="U50" s="77"/>
      <c r="W50" s="76"/>
    </row>
    <row r="51" spans="2:23" s="78" customFormat="1" x14ac:dyDescent="0.7">
      <c r="B51" s="114"/>
      <c r="C51" s="120"/>
      <c r="D51" s="121"/>
      <c r="E51" s="121"/>
      <c r="F51" s="121"/>
      <c r="G51" s="120"/>
      <c r="H51" s="119"/>
      <c r="I51" s="120"/>
      <c r="J51" s="120"/>
      <c r="K51" s="120"/>
      <c r="L51" s="120"/>
      <c r="M51" s="121"/>
      <c r="N51" s="121"/>
      <c r="O51" s="120"/>
      <c r="P51" s="120"/>
      <c r="Q51" s="120"/>
      <c r="R51" s="79"/>
      <c r="S51" s="79"/>
      <c r="U51" s="77"/>
      <c r="W51" s="76"/>
    </row>
    <row r="52" spans="2:23" s="78" customFormat="1" x14ac:dyDescent="0.7">
      <c r="B52" s="114"/>
      <c r="C52" s="120"/>
      <c r="D52" s="121"/>
      <c r="E52" s="121"/>
      <c r="F52" s="121"/>
      <c r="G52" s="120"/>
      <c r="H52" s="119"/>
      <c r="I52" s="120"/>
      <c r="J52" s="120"/>
      <c r="K52" s="120"/>
      <c r="L52" s="120"/>
      <c r="M52" s="121"/>
      <c r="N52" s="121"/>
      <c r="O52" s="120"/>
      <c r="P52" s="120"/>
      <c r="Q52" s="120"/>
      <c r="R52" s="79"/>
      <c r="S52" s="79"/>
      <c r="U52" s="77"/>
      <c r="W52" s="76"/>
    </row>
    <row r="53" spans="2:23" s="78" customFormat="1" x14ac:dyDescent="0.7">
      <c r="B53" s="114"/>
      <c r="C53" s="120"/>
      <c r="D53" s="121"/>
      <c r="E53" s="121"/>
      <c r="F53" s="121"/>
      <c r="G53" s="120"/>
      <c r="H53" s="119"/>
      <c r="I53" s="120"/>
      <c r="J53" s="120"/>
      <c r="K53" s="120"/>
      <c r="L53" s="120"/>
      <c r="M53" s="121"/>
      <c r="N53" s="121"/>
      <c r="O53" s="120"/>
      <c r="P53" s="120"/>
      <c r="Q53" s="120"/>
      <c r="R53" s="79"/>
      <c r="S53" s="79"/>
      <c r="U53" s="77"/>
      <c r="W53" s="76"/>
    </row>
    <row r="54" spans="2:23" s="78" customFormat="1" x14ac:dyDescent="0.7">
      <c r="B54" s="114"/>
      <c r="C54" s="120"/>
      <c r="D54" s="121"/>
      <c r="E54" s="121"/>
      <c r="F54" s="121"/>
      <c r="G54" s="120"/>
      <c r="H54" s="119"/>
      <c r="I54" s="120"/>
      <c r="J54" s="120"/>
      <c r="K54" s="120"/>
      <c r="L54" s="120"/>
      <c r="M54" s="121"/>
      <c r="N54" s="121"/>
      <c r="O54" s="120"/>
      <c r="P54" s="120"/>
      <c r="Q54" s="120"/>
      <c r="R54" s="79"/>
      <c r="S54" s="79"/>
      <c r="U54" s="77"/>
      <c r="W54" s="76"/>
    </row>
    <row r="55" spans="2:23" s="78" customFormat="1" x14ac:dyDescent="0.7">
      <c r="B55" s="114"/>
      <c r="C55" s="120"/>
      <c r="D55" s="121"/>
      <c r="E55" s="121"/>
      <c r="F55" s="121"/>
      <c r="G55" s="120"/>
      <c r="H55" s="119"/>
      <c r="I55" s="120"/>
      <c r="J55" s="120"/>
      <c r="K55" s="120"/>
      <c r="L55" s="120"/>
      <c r="M55" s="121"/>
      <c r="N55" s="121"/>
      <c r="O55" s="120"/>
      <c r="P55" s="120"/>
      <c r="Q55" s="120"/>
      <c r="R55" s="79"/>
      <c r="S55" s="79"/>
      <c r="U55" s="77"/>
      <c r="W55" s="76"/>
    </row>
    <row r="56" spans="2:23" s="78" customFormat="1" x14ac:dyDescent="0.7">
      <c r="B56" s="114"/>
      <c r="C56" s="120"/>
      <c r="D56" s="121"/>
      <c r="E56" s="121"/>
      <c r="F56" s="121"/>
      <c r="G56" s="120"/>
      <c r="H56" s="119"/>
      <c r="I56" s="120"/>
      <c r="J56" s="120"/>
      <c r="K56" s="120"/>
      <c r="L56" s="120"/>
      <c r="M56" s="121"/>
      <c r="N56" s="121"/>
      <c r="O56" s="120"/>
      <c r="P56" s="120"/>
      <c r="Q56" s="120"/>
      <c r="R56" s="79"/>
      <c r="S56" s="79"/>
      <c r="U56" s="77"/>
      <c r="W56" s="76"/>
    </row>
    <row r="57" spans="2:23" s="78" customFormat="1" x14ac:dyDescent="0.7">
      <c r="B57" s="114"/>
      <c r="C57" s="120"/>
      <c r="D57" s="121"/>
      <c r="E57" s="121"/>
      <c r="F57" s="121"/>
      <c r="G57" s="120"/>
      <c r="H57" s="119"/>
      <c r="I57" s="120"/>
      <c r="J57" s="120"/>
      <c r="K57" s="120"/>
      <c r="L57" s="120"/>
      <c r="M57" s="121"/>
      <c r="N57" s="121"/>
      <c r="O57" s="120"/>
      <c r="P57" s="120"/>
      <c r="Q57" s="120"/>
      <c r="R57" s="79"/>
      <c r="S57" s="79"/>
      <c r="U57" s="77"/>
      <c r="W57" s="76"/>
    </row>
    <row r="58" spans="2:23" s="78" customFormat="1" x14ac:dyDescent="0.7">
      <c r="B58" s="114"/>
      <c r="C58" s="120"/>
      <c r="D58" s="121"/>
      <c r="E58" s="121"/>
      <c r="F58" s="121"/>
      <c r="G58" s="120"/>
      <c r="H58" s="119"/>
      <c r="I58" s="120"/>
      <c r="J58" s="120"/>
      <c r="K58" s="120"/>
      <c r="L58" s="120"/>
      <c r="M58" s="121"/>
      <c r="N58" s="121"/>
      <c r="O58" s="120"/>
      <c r="P58" s="120"/>
      <c r="Q58" s="120"/>
      <c r="R58" s="79"/>
      <c r="S58" s="79"/>
      <c r="U58" s="77"/>
      <c r="W58" s="76"/>
    </row>
    <row r="59" spans="2:23" s="78" customFormat="1" x14ac:dyDescent="0.7">
      <c r="B59" s="114"/>
      <c r="C59" s="120"/>
      <c r="D59" s="121"/>
      <c r="E59" s="121"/>
      <c r="F59" s="121"/>
      <c r="G59" s="120"/>
      <c r="H59" s="119"/>
      <c r="I59" s="120"/>
      <c r="J59" s="120"/>
      <c r="K59" s="120"/>
      <c r="L59" s="120"/>
      <c r="M59" s="121"/>
      <c r="N59" s="121"/>
      <c r="O59" s="120"/>
      <c r="P59" s="120"/>
      <c r="Q59" s="120"/>
      <c r="R59" s="79"/>
      <c r="S59" s="79"/>
      <c r="U59" s="77"/>
      <c r="W59" s="76"/>
    </row>
    <row r="60" spans="2:23" s="78" customFormat="1" x14ac:dyDescent="0.7">
      <c r="B60" s="114"/>
      <c r="C60" s="120"/>
      <c r="D60" s="121"/>
      <c r="E60" s="121"/>
      <c r="F60" s="121"/>
      <c r="G60" s="120"/>
      <c r="H60" s="119"/>
      <c r="I60" s="120"/>
      <c r="J60" s="120"/>
      <c r="K60" s="120"/>
      <c r="L60" s="120"/>
      <c r="M60" s="121"/>
      <c r="N60" s="121"/>
      <c r="O60" s="120"/>
      <c r="P60" s="120"/>
      <c r="Q60" s="120"/>
      <c r="R60" s="79"/>
      <c r="S60" s="79"/>
      <c r="U60" s="77"/>
      <c r="W60" s="76"/>
    </row>
    <row r="61" spans="2:23" s="78" customFormat="1" x14ac:dyDescent="0.7">
      <c r="B61" s="114"/>
      <c r="C61" s="120"/>
      <c r="D61" s="121"/>
      <c r="E61" s="121"/>
      <c r="F61" s="121"/>
      <c r="G61" s="120"/>
      <c r="H61" s="119"/>
      <c r="I61" s="120"/>
      <c r="J61" s="120"/>
      <c r="K61" s="120"/>
      <c r="L61" s="120"/>
      <c r="M61" s="121"/>
      <c r="N61" s="121"/>
      <c r="O61" s="120"/>
      <c r="P61" s="120"/>
      <c r="Q61" s="120"/>
      <c r="R61" s="79"/>
      <c r="S61" s="79"/>
      <c r="U61" s="77"/>
      <c r="W61" s="76"/>
    </row>
    <row r="62" spans="2:23" s="78" customFormat="1" x14ac:dyDescent="0.7">
      <c r="B62" s="114"/>
      <c r="C62" s="120"/>
      <c r="D62" s="121"/>
      <c r="E62" s="121"/>
      <c r="F62" s="121"/>
      <c r="G62" s="120"/>
      <c r="H62" s="119"/>
      <c r="I62" s="120"/>
      <c r="J62" s="120"/>
      <c r="K62" s="120"/>
      <c r="L62" s="120"/>
      <c r="M62" s="121"/>
      <c r="N62" s="121"/>
      <c r="O62" s="120"/>
      <c r="P62" s="120"/>
      <c r="Q62" s="120"/>
      <c r="R62" s="79"/>
      <c r="S62" s="79"/>
      <c r="U62" s="77"/>
      <c r="W62" s="76"/>
    </row>
    <row r="63" spans="2:23" s="78" customFormat="1" x14ac:dyDescent="0.7">
      <c r="B63" s="114"/>
      <c r="C63" s="120"/>
      <c r="D63" s="121"/>
      <c r="E63" s="121"/>
      <c r="F63" s="121"/>
      <c r="G63" s="120"/>
      <c r="H63" s="119"/>
      <c r="I63" s="120"/>
      <c r="J63" s="120"/>
      <c r="K63" s="120"/>
      <c r="L63" s="120"/>
      <c r="M63" s="121"/>
      <c r="N63" s="121"/>
      <c r="O63" s="120"/>
      <c r="P63" s="120"/>
      <c r="Q63" s="120"/>
      <c r="U63" s="77"/>
      <c r="W63" s="76"/>
    </row>
    <row r="64" spans="2:23" s="78" customFormat="1" x14ac:dyDescent="0.7">
      <c r="B64" s="114"/>
      <c r="C64" s="120"/>
      <c r="D64" s="121"/>
      <c r="E64" s="121"/>
      <c r="F64" s="121"/>
      <c r="G64" s="120"/>
      <c r="H64" s="119"/>
      <c r="I64" s="120"/>
      <c r="J64" s="120"/>
      <c r="K64" s="120"/>
      <c r="L64" s="120"/>
      <c r="M64" s="121"/>
      <c r="N64" s="121"/>
      <c r="O64" s="120"/>
      <c r="P64" s="120"/>
      <c r="Q64" s="120"/>
      <c r="U64" s="77"/>
      <c r="W64" s="76"/>
    </row>
    <row r="65" spans="2:23" s="78" customFormat="1" x14ac:dyDescent="0.7">
      <c r="B65" s="114"/>
      <c r="C65" s="120"/>
      <c r="D65" s="121"/>
      <c r="E65" s="121"/>
      <c r="F65" s="121"/>
      <c r="G65" s="120"/>
      <c r="H65" s="119"/>
      <c r="I65" s="120"/>
      <c r="J65" s="120"/>
      <c r="K65" s="120"/>
      <c r="L65" s="120"/>
      <c r="M65" s="121"/>
      <c r="N65" s="121"/>
      <c r="O65" s="120"/>
      <c r="P65" s="120"/>
      <c r="Q65" s="120"/>
      <c r="U65" s="77"/>
      <c r="W65" s="76"/>
    </row>
    <row r="66" spans="2:23" s="78" customFormat="1" x14ac:dyDescent="0.7">
      <c r="B66" s="114"/>
      <c r="C66" s="120"/>
      <c r="D66" s="121"/>
      <c r="E66" s="121"/>
      <c r="F66" s="121"/>
      <c r="G66" s="120"/>
      <c r="H66" s="119"/>
      <c r="I66" s="120"/>
      <c r="J66" s="120"/>
      <c r="K66" s="120"/>
      <c r="L66" s="120"/>
      <c r="M66" s="121"/>
      <c r="N66" s="121"/>
      <c r="O66" s="120"/>
      <c r="P66" s="120"/>
      <c r="Q66" s="120"/>
      <c r="U66" s="77"/>
      <c r="W66" s="76"/>
    </row>
    <row r="67" spans="2:23" s="78" customFormat="1" x14ac:dyDescent="0.7">
      <c r="B67" s="114"/>
      <c r="C67" s="120"/>
      <c r="D67" s="121"/>
      <c r="E67" s="121"/>
      <c r="F67" s="121"/>
      <c r="G67" s="120"/>
      <c r="H67" s="119"/>
      <c r="I67" s="120"/>
      <c r="J67" s="120"/>
      <c r="K67" s="120"/>
      <c r="L67" s="120"/>
      <c r="M67" s="121"/>
      <c r="N67" s="121"/>
      <c r="O67" s="120"/>
      <c r="P67" s="120"/>
      <c r="Q67" s="120"/>
      <c r="U67" s="77"/>
      <c r="W67" s="76"/>
    </row>
    <row r="68" spans="2:23" s="78" customFormat="1" x14ac:dyDescent="0.7">
      <c r="B68" s="114"/>
      <c r="C68" s="120"/>
      <c r="D68" s="121"/>
      <c r="E68" s="121"/>
      <c r="F68" s="121"/>
      <c r="G68" s="120"/>
      <c r="H68" s="119"/>
      <c r="I68" s="120"/>
      <c r="J68" s="120"/>
      <c r="K68" s="120"/>
      <c r="L68" s="120"/>
      <c r="M68" s="121"/>
      <c r="N68" s="121"/>
      <c r="O68" s="120"/>
      <c r="P68" s="120"/>
      <c r="Q68" s="120"/>
      <c r="U68" s="77"/>
      <c r="W68" s="76"/>
    </row>
    <row r="69" spans="2:23" s="78" customFormat="1" x14ac:dyDescent="0.7">
      <c r="B69" s="114"/>
      <c r="C69" s="122"/>
      <c r="D69" s="123"/>
      <c r="E69" s="123"/>
      <c r="F69" s="123"/>
      <c r="G69" s="122"/>
      <c r="H69" s="124"/>
      <c r="I69" s="122"/>
      <c r="J69" s="122"/>
      <c r="K69" s="122"/>
      <c r="L69" s="122"/>
      <c r="M69" s="123"/>
      <c r="N69" s="123"/>
      <c r="O69" s="122"/>
      <c r="P69" s="122"/>
      <c r="Q69" s="122"/>
      <c r="U69" s="77"/>
      <c r="W69" s="76"/>
    </row>
    <row r="70" spans="2:23" s="78" customFormat="1" x14ac:dyDescent="0.7">
      <c r="B70" s="114"/>
      <c r="C70" s="122"/>
      <c r="D70" s="123"/>
      <c r="E70" s="123"/>
      <c r="F70" s="123"/>
      <c r="G70" s="122"/>
      <c r="H70" s="124"/>
      <c r="I70" s="122"/>
      <c r="J70" s="122"/>
      <c r="K70" s="122"/>
      <c r="L70" s="122"/>
      <c r="M70" s="123"/>
      <c r="N70" s="123"/>
      <c r="O70" s="122"/>
      <c r="P70" s="122"/>
      <c r="Q70" s="122"/>
      <c r="U70" s="77"/>
      <c r="W70" s="76"/>
    </row>
    <row r="71" spans="2:23" s="78" customFormat="1" x14ac:dyDescent="0.7">
      <c r="B71" s="114"/>
      <c r="C71" s="122"/>
      <c r="D71" s="123"/>
      <c r="E71" s="123"/>
      <c r="F71" s="123"/>
      <c r="G71" s="122"/>
      <c r="H71" s="124"/>
      <c r="I71" s="122"/>
      <c r="J71" s="122"/>
      <c r="K71" s="122"/>
      <c r="L71" s="122"/>
      <c r="M71" s="123"/>
      <c r="N71" s="123"/>
      <c r="O71" s="122"/>
      <c r="P71" s="122"/>
      <c r="Q71" s="122"/>
      <c r="U71" s="77"/>
      <c r="W71" s="76"/>
    </row>
    <row r="72" spans="2:23" s="78" customFormat="1" x14ac:dyDescent="0.7">
      <c r="B72" s="114"/>
      <c r="C72" s="122"/>
      <c r="D72" s="123"/>
      <c r="E72" s="123"/>
      <c r="F72" s="123"/>
      <c r="G72" s="122"/>
      <c r="H72" s="124"/>
      <c r="I72" s="122"/>
      <c r="J72" s="122"/>
      <c r="K72" s="122"/>
      <c r="L72" s="122"/>
      <c r="M72" s="123"/>
      <c r="N72" s="123"/>
      <c r="O72" s="122"/>
      <c r="P72" s="122"/>
      <c r="Q72" s="122"/>
      <c r="U72" s="77"/>
      <c r="W72" s="76"/>
    </row>
    <row r="73" spans="2:23" s="78" customFormat="1" x14ac:dyDescent="0.7">
      <c r="B73" s="112"/>
      <c r="C73" s="125"/>
      <c r="D73" s="126"/>
      <c r="E73" s="126"/>
      <c r="F73" s="126"/>
      <c r="G73" s="125"/>
      <c r="H73" s="127"/>
      <c r="I73" s="125"/>
      <c r="J73" s="125"/>
      <c r="K73" s="125"/>
      <c r="L73" s="125"/>
      <c r="M73" s="126"/>
      <c r="N73" s="126"/>
      <c r="O73" s="125"/>
      <c r="P73" s="125"/>
      <c r="Q73" s="125"/>
      <c r="R73"/>
      <c r="S73"/>
      <c r="T73"/>
      <c r="U73" s="9"/>
      <c r="W73" s="76"/>
    </row>
    <row r="74" spans="2:23" s="78" customFormat="1" x14ac:dyDescent="0.7">
      <c r="B74" s="112"/>
      <c r="C74" s="125"/>
      <c r="D74" s="126"/>
      <c r="E74" s="126"/>
      <c r="F74" s="126"/>
      <c r="G74" s="125"/>
      <c r="H74" s="127"/>
      <c r="I74" s="125"/>
      <c r="J74" s="125"/>
      <c r="K74" s="125"/>
      <c r="L74" s="125"/>
      <c r="M74" s="126"/>
      <c r="N74" s="126"/>
      <c r="O74" s="125"/>
      <c r="P74" s="125"/>
      <c r="Q74" s="125"/>
      <c r="R74"/>
      <c r="S74"/>
      <c r="T74"/>
      <c r="U74" s="9"/>
      <c r="W74" s="76"/>
    </row>
    <row r="75" spans="2:23" s="78" customFormat="1" x14ac:dyDescent="0.7">
      <c r="B75" s="112"/>
      <c r="C75" s="125"/>
      <c r="D75" s="126"/>
      <c r="E75" s="126"/>
      <c r="F75" s="126"/>
      <c r="G75" s="125"/>
      <c r="H75" s="127"/>
      <c r="I75" s="125"/>
      <c r="J75" s="125"/>
      <c r="K75" s="125"/>
      <c r="L75" s="125"/>
      <c r="M75" s="126"/>
      <c r="N75" s="126"/>
      <c r="O75" s="125"/>
      <c r="P75" s="125"/>
      <c r="Q75" s="125"/>
      <c r="R75"/>
      <c r="S75"/>
      <c r="T75"/>
      <c r="U75" s="9"/>
      <c r="W75" s="76"/>
    </row>
    <row r="76" spans="2:23" s="78" customFormat="1" x14ac:dyDescent="0.7">
      <c r="B76" s="112"/>
      <c r="C76" s="125"/>
      <c r="D76" s="126"/>
      <c r="E76" s="126"/>
      <c r="F76" s="126"/>
      <c r="G76" s="125"/>
      <c r="H76" s="127"/>
      <c r="I76" s="125"/>
      <c r="J76" s="125"/>
      <c r="K76" s="125"/>
      <c r="L76" s="125"/>
      <c r="M76" s="126"/>
      <c r="N76" s="126"/>
      <c r="O76" s="125"/>
      <c r="P76" s="125"/>
      <c r="Q76" s="125"/>
      <c r="R76"/>
      <c r="S76"/>
      <c r="T76"/>
      <c r="U76" s="9"/>
      <c r="W76" s="76"/>
    </row>
    <row r="77" spans="2:23" x14ac:dyDescent="0.7">
      <c r="C77" s="125"/>
      <c r="D77" s="126"/>
      <c r="E77" s="126"/>
      <c r="F77" s="126"/>
      <c r="G77" s="125"/>
      <c r="H77" s="127"/>
      <c r="I77" s="125"/>
      <c r="J77" s="125"/>
      <c r="K77" s="125"/>
      <c r="L77" s="125"/>
      <c r="M77" s="126"/>
      <c r="N77" s="126"/>
      <c r="O77" s="125"/>
      <c r="P77" s="125"/>
      <c r="Q77" s="125"/>
    </row>
    <row r="78" spans="2:23" x14ac:dyDescent="0.7">
      <c r="C78" s="125"/>
      <c r="D78" s="126"/>
      <c r="E78" s="126"/>
      <c r="F78" s="126"/>
      <c r="G78" s="125"/>
      <c r="H78" s="127"/>
      <c r="I78" s="125"/>
      <c r="J78" s="125"/>
      <c r="K78" s="125"/>
      <c r="L78" s="125"/>
      <c r="M78" s="126"/>
      <c r="N78" s="126"/>
      <c r="O78" s="125"/>
      <c r="P78" s="125"/>
      <c r="Q78" s="125"/>
    </row>
    <row r="79" spans="2:23" x14ac:dyDescent="0.7">
      <c r="C79" s="125"/>
      <c r="D79" s="126"/>
      <c r="E79" s="126"/>
      <c r="F79" s="126"/>
      <c r="G79" s="125"/>
      <c r="H79" s="127"/>
      <c r="I79" s="125"/>
      <c r="J79" s="125"/>
      <c r="K79" s="125"/>
      <c r="L79" s="125"/>
      <c r="M79" s="126"/>
      <c r="N79" s="126"/>
      <c r="O79" s="125"/>
      <c r="P79" s="125"/>
      <c r="Q79" s="125"/>
    </row>
    <row r="80" spans="2:23" x14ac:dyDescent="0.7">
      <c r="C80" s="125"/>
      <c r="D80" s="126"/>
      <c r="E80" s="126"/>
      <c r="F80" s="126"/>
      <c r="G80" s="125"/>
      <c r="H80" s="127"/>
      <c r="I80" s="125"/>
      <c r="J80" s="125"/>
      <c r="K80" s="125"/>
      <c r="L80" s="125"/>
      <c r="M80" s="126"/>
      <c r="N80" s="126"/>
      <c r="O80" s="125"/>
      <c r="P80" s="125"/>
      <c r="Q80" s="125"/>
    </row>
    <row r="81" spans="3:17" x14ac:dyDescent="0.7">
      <c r="C81" s="125"/>
      <c r="D81" s="126"/>
      <c r="E81" s="126"/>
      <c r="F81" s="126"/>
      <c r="G81" s="125"/>
      <c r="H81" s="127"/>
      <c r="I81" s="125"/>
      <c r="J81" s="125"/>
      <c r="K81" s="125"/>
      <c r="L81" s="125"/>
      <c r="M81" s="126"/>
      <c r="N81" s="126"/>
      <c r="O81" s="125"/>
      <c r="P81" s="125"/>
      <c r="Q81" s="125"/>
    </row>
    <row r="82" spans="3:17" x14ac:dyDescent="0.7">
      <c r="C82" s="125"/>
      <c r="D82" s="126"/>
      <c r="E82" s="126"/>
      <c r="F82" s="126"/>
      <c r="G82" s="125"/>
      <c r="H82" s="127"/>
      <c r="I82" s="125"/>
      <c r="J82" s="125"/>
      <c r="K82" s="125"/>
      <c r="L82" s="125"/>
      <c r="M82" s="126"/>
      <c r="N82" s="126"/>
      <c r="O82" s="125"/>
      <c r="P82" s="125"/>
      <c r="Q82" s="125"/>
    </row>
    <row r="83" spans="3:17" x14ac:dyDescent="0.7">
      <c r="C83" s="125"/>
      <c r="D83" s="126"/>
      <c r="E83" s="126"/>
      <c r="F83" s="126"/>
      <c r="G83" s="125"/>
      <c r="H83" s="127"/>
      <c r="I83" s="125"/>
      <c r="J83" s="125"/>
      <c r="K83" s="125"/>
      <c r="L83" s="125"/>
      <c r="M83" s="126"/>
      <c r="N83" s="126"/>
      <c r="O83" s="125"/>
      <c r="P83" s="125"/>
      <c r="Q83" s="125"/>
    </row>
    <row r="84" spans="3:17" x14ac:dyDescent="0.7">
      <c r="C84" s="125"/>
      <c r="D84" s="126"/>
      <c r="E84" s="126"/>
      <c r="F84" s="126"/>
      <c r="G84" s="125"/>
      <c r="H84" s="127"/>
      <c r="I84" s="125"/>
      <c r="J84" s="125"/>
      <c r="K84" s="125"/>
      <c r="L84" s="125"/>
      <c r="M84" s="126"/>
      <c r="N84" s="126"/>
      <c r="O84" s="125"/>
      <c r="P84" s="125"/>
      <c r="Q84" s="125"/>
    </row>
    <row r="85" spans="3:17" x14ac:dyDescent="0.7">
      <c r="C85" s="125"/>
      <c r="D85" s="126"/>
      <c r="E85" s="126"/>
      <c r="F85" s="126"/>
      <c r="G85" s="125"/>
      <c r="H85" s="127"/>
      <c r="I85" s="125"/>
      <c r="J85" s="125"/>
      <c r="K85" s="125"/>
      <c r="L85" s="125"/>
      <c r="M85" s="126"/>
      <c r="N85" s="126"/>
      <c r="O85" s="125"/>
      <c r="P85" s="125"/>
      <c r="Q85" s="125"/>
    </row>
    <row r="86" spans="3:17" x14ac:dyDescent="0.7">
      <c r="C86" s="125"/>
      <c r="D86" s="126"/>
      <c r="E86" s="126"/>
      <c r="F86" s="126"/>
      <c r="G86" s="125"/>
      <c r="H86" s="127"/>
      <c r="I86" s="125"/>
      <c r="J86" s="125"/>
      <c r="K86" s="125"/>
      <c r="L86" s="125"/>
      <c r="M86" s="126"/>
      <c r="N86" s="126"/>
      <c r="O86" s="125"/>
      <c r="P86" s="125"/>
      <c r="Q86" s="125"/>
    </row>
    <row r="87" spans="3:17" x14ac:dyDescent="0.7">
      <c r="C87" s="125"/>
      <c r="D87" s="126"/>
      <c r="E87" s="126"/>
      <c r="F87" s="126"/>
      <c r="G87" s="125"/>
      <c r="H87" s="127"/>
      <c r="I87" s="125"/>
      <c r="J87" s="125"/>
      <c r="K87" s="125"/>
      <c r="L87" s="125"/>
      <c r="M87" s="126"/>
      <c r="N87" s="126"/>
      <c r="O87" s="125"/>
      <c r="P87" s="125"/>
      <c r="Q87" s="125"/>
    </row>
    <row r="88" spans="3:17" x14ac:dyDescent="0.7">
      <c r="C88" s="125"/>
      <c r="D88" s="126"/>
      <c r="E88" s="126"/>
      <c r="F88" s="126"/>
      <c r="G88" s="125"/>
      <c r="H88" s="127"/>
      <c r="I88" s="125"/>
      <c r="J88" s="125"/>
      <c r="K88" s="125"/>
      <c r="L88" s="125"/>
      <c r="M88" s="126"/>
      <c r="N88" s="126"/>
      <c r="O88" s="125"/>
      <c r="P88" s="125"/>
      <c r="Q88" s="125"/>
    </row>
    <row r="89" spans="3:17" x14ac:dyDescent="0.7">
      <c r="C89" s="125"/>
      <c r="D89" s="126"/>
      <c r="E89" s="126"/>
      <c r="F89" s="126"/>
      <c r="G89" s="125"/>
      <c r="H89" s="127"/>
      <c r="I89" s="125"/>
      <c r="J89" s="125"/>
      <c r="K89" s="125"/>
      <c r="L89" s="125"/>
      <c r="M89" s="126"/>
      <c r="N89" s="126"/>
      <c r="O89" s="125"/>
      <c r="P89" s="125"/>
      <c r="Q89" s="125"/>
    </row>
    <row r="90" spans="3:17" x14ac:dyDescent="0.7">
      <c r="C90" s="125"/>
      <c r="D90" s="126"/>
      <c r="E90" s="126"/>
      <c r="F90" s="126"/>
      <c r="G90" s="125"/>
      <c r="H90" s="127"/>
      <c r="I90" s="125"/>
      <c r="J90" s="125"/>
      <c r="K90" s="125"/>
      <c r="L90" s="125"/>
      <c r="M90" s="126"/>
      <c r="N90" s="126"/>
      <c r="O90" s="125"/>
      <c r="P90" s="125"/>
      <c r="Q90" s="125"/>
    </row>
    <row r="91" spans="3:17" x14ac:dyDescent="0.7">
      <c r="C91" s="125"/>
      <c r="D91" s="126"/>
      <c r="E91" s="126"/>
      <c r="F91" s="126"/>
      <c r="G91" s="125"/>
      <c r="H91" s="127"/>
      <c r="I91" s="125"/>
      <c r="J91" s="125"/>
      <c r="K91" s="125"/>
      <c r="L91" s="125"/>
      <c r="M91" s="126"/>
      <c r="N91" s="126"/>
      <c r="O91" s="125"/>
      <c r="P91" s="125"/>
      <c r="Q91" s="125"/>
    </row>
    <row r="92" spans="3:17" x14ac:dyDescent="0.7">
      <c r="C92" s="125"/>
      <c r="D92" s="126"/>
      <c r="E92" s="126"/>
      <c r="F92" s="126"/>
      <c r="G92" s="125"/>
      <c r="H92" s="127"/>
      <c r="I92" s="125"/>
      <c r="J92" s="125"/>
      <c r="K92" s="125"/>
      <c r="L92" s="125"/>
      <c r="M92" s="126"/>
      <c r="N92" s="126"/>
      <c r="O92" s="125"/>
      <c r="P92" s="125"/>
      <c r="Q92" s="125"/>
    </row>
    <row r="93" spans="3:17" x14ac:dyDescent="0.7">
      <c r="C93" s="125"/>
      <c r="D93" s="126"/>
      <c r="E93" s="126"/>
      <c r="F93" s="126"/>
      <c r="G93" s="125"/>
      <c r="H93" s="127"/>
      <c r="I93" s="125"/>
      <c r="J93" s="125"/>
      <c r="K93" s="125"/>
      <c r="L93" s="125"/>
      <c r="M93" s="126"/>
      <c r="N93" s="126"/>
      <c r="O93" s="125"/>
      <c r="P93" s="125"/>
      <c r="Q93" s="125"/>
    </row>
    <row r="94" spans="3:17" x14ac:dyDescent="0.7">
      <c r="C94" s="125"/>
      <c r="D94" s="126"/>
      <c r="E94" s="126"/>
      <c r="F94" s="126"/>
      <c r="G94" s="125"/>
      <c r="H94" s="127"/>
      <c r="I94" s="125"/>
      <c r="J94" s="125"/>
      <c r="K94" s="125"/>
      <c r="L94" s="125"/>
      <c r="M94" s="126"/>
      <c r="N94" s="126"/>
      <c r="O94" s="125"/>
      <c r="P94" s="125"/>
      <c r="Q94" s="125"/>
    </row>
    <row r="95" spans="3:17" x14ac:dyDescent="0.7">
      <c r="C95" s="125"/>
      <c r="D95" s="126"/>
      <c r="E95" s="126"/>
      <c r="F95" s="126"/>
      <c r="G95" s="125"/>
      <c r="H95" s="127"/>
      <c r="I95" s="125"/>
      <c r="J95" s="125"/>
      <c r="K95" s="125"/>
      <c r="L95" s="125"/>
      <c r="M95" s="126"/>
      <c r="N95" s="126"/>
      <c r="O95" s="125"/>
      <c r="P95" s="125"/>
      <c r="Q95" s="125"/>
    </row>
    <row r="96" spans="3:17" x14ac:dyDescent="0.7">
      <c r="C96" s="125"/>
      <c r="D96" s="126"/>
      <c r="E96" s="126"/>
      <c r="F96" s="126"/>
      <c r="G96" s="125"/>
      <c r="H96" s="127"/>
      <c r="I96" s="125"/>
      <c r="J96" s="125"/>
      <c r="K96" s="125"/>
      <c r="L96" s="125"/>
      <c r="M96" s="126"/>
      <c r="N96" s="126"/>
      <c r="O96" s="125"/>
      <c r="P96" s="125"/>
      <c r="Q96" s="125"/>
    </row>
    <row r="97" spans="3:17" x14ac:dyDescent="0.7">
      <c r="C97" s="125"/>
      <c r="D97" s="126"/>
      <c r="E97" s="126"/>
      <c r="F97" s="126"/>
      <c r="G97" s="125"/>
      <c r="H97" s="127"/>
      <c r="I97" s="125"/>
      <c r="J97" s="125"/>
      <c r="K97" s="125"/>
      <c r="L97" s="125"/>
      <c r="M97" s="126"/>
      <c r="N97" s="126"/>
      <c r="O97" s="125"/>
      <c r="P97" s="125"/>
      <c r="Q97" s="125"/>
    </row>
    <row r="98" spans="3:17" x14ac:dyDescent="0.7">
      <c r="C98" s="125"/>
      <c r="D98" s="126"/>
      <c r="E98" s="126"/>
      <c r="F98" s="126"/>
      <c r="G98" s="125"/>
      <c r="H98" s="127"/>
      <c r="I98" s="125"/>
      <c r="J98" s="125"/>
      <c r="K98" s="125"/>
      <c r="L98" s="125"/>
      <c r="M98" s="126"/>
      <c r="N98" s="126"/>
      <c r="O98" s="125"/>
      <c r="P98" s="125"/>
      <c r="Q98" s="125"/>
    </row>
    <row r="99" spans="3:17" x14ac:dyDescent="0.7">
      <c r="C99" s="125"/>
      <c r="D99" s="126"/>
      <c r="E99" s="126"/>
      <c r="F99" s="126"/>
      <c r="G99" s="125"/>
      <c r="H99" s="127"/>
      <c r="I99" s="125"/>
      <c r="J99" s="125"/>
      <c r="K99" s="125"/>
      <c r="L99" s="125"/>
      <c r="M99" s="126"/>
      <c r="N99" s="126"/>
      <c r="O99" s="125"/>
      <c r="P99" s="125"/>
      <c r="Q99" s="125"/>
    </row>
    <row r="100" spans="3:17" x14ac:dyDescent="0.7">
      <c r="C100" s="125"/>
      <c r="D100" s="126"/>
      <c r="E100" s="126"/>
      <c r="F100" s="126"/>
      <c r="G100" s="125"/>
      <c r="H100" s="127"/>
      <c r="I100" s="125"/>
      <c r="J100" s="125"/>
      <c r="K100" s="125"/>
      <c r="L100" s="125"/>
      <c r="M100" s="126"/>
      <c r="N100" s="126"/>
      <c r="O100" s="125"/>
      <c r="P100" s="125"/>
      <c r="Q100" s="125"/>
    </row>
    <row r="101" spans="3:17" x14ac:dyDescent="0.7">
      <c r="C101" s="125"/>
      <c r="D101" s="126"/>
      <c r="E101" s="126"/>
      <c r="F101" s="126"/>
      <c r="G101" s="125"/>
      <c r="H101" s="127"/>
      <c r="I101" s="125"/>
      <c r="J101" s="125"/>
      <c r="K101" s="125"/>
      <c r="L101" s="125"/>
      <c r="M101" s="126"/>
      <c r="N101" s="126"/>
      <c r="O101" s="125"/>
      <c r="P101" s="125"/>
      <c r="Q101" s="125"/>
    </row>
    <row r="102" spans="3:17" x14ac:dyDescent="0.7">
      <c r="C102" s="125"/>
      <c r="D102" s="126"/>
      <c r="E102" s="126"/>
      <c r="F102" s="126"/>
      <c r="G102" s="125"/>
      <c r="H102" s="127"/>
      <c r="I102" s="125"/>
      <c r="J102" s="125"/>
      <c r="K102" s="125"/>
      <c r="L102" s="125"/>
      <c r="M102" s="126"/>
      <c r="N102" s="126"/>
      <c r="O102" s="125"/>
      <c r="P102" s="125"/>
      <c r="Q102" s="125"/>
    </row>
    <row r="103" spans="3:17" x14ac:dyDescent="0.7">
      <c r="C103" s="125"/>
      <c r="D103" s="126"/>
      <c r="E103" s="126"/>
      <c r="F103" s="126"/>
      <c r="G103" s="125"/>
      <c r="H103" s="127"/>
      <c r="I103" s="125"/>
      <c r="J103" s="125"/>
      <c r="K103" s="125"/>
      <c r="L103" s="125"/>
      <c r="M103" s="126"/>
      <c r="N103" s="126"/>
      <c r="O103" s="125"/>
      <c r="P103" s="125"/>
      <c r="Q103" s="125"/>
    </row>
    <row r="104" spans="3:17" x14ac:dyDescent="0.7">
      <c r="C104" s="125"/>
      <c r="D104" s="126"/>
      <c r="E104" s="126"/>
      <c r="F104" s="126"/>
      <c r="G104" s="125"/>
      <c r="H104" s="127"/>
      <c r="I104" s="125"/>
      <c r="J104" s="125"/>
      <c r="K104" s="125"/>
      <c r="L104" s="125"/>
      <c r="M104" s="126"/>
      <c r="N104" s="126"/>
      <c r="O104" s="125"/>
      <c r="P104" s="125"/>
      <c r="Q104" s="125"/>
    </row>
    <row r="105" spans="3:17" x14ac:dyDescent="0.7">
      <c r="C105" s="125"/>
      <c r="D105" s="126"/>
      <c r="E105" s="126"/>
      <c r="F105" s="126"/>
      <c r="G105" s="125"/>
      <c r="H105" s="127"/>
      <c r="I105" s="125"/>
      <c r="J105" s="125"/>
      <c r="K105" s="125"/>
      <c r="L105" s="125"/>
      <c r="M105" s="126"/>
      <c r="N105" s="126"/>
      <c r="O105" s="125"/>
      <c r="P105" s="125"/>
      <c r="Q105" s="125"/>
    </row>
    <row r="106" spans="3:17" x14ac:dyDescent="0.7">
      <c r="C106" s="125"/>
      <c r="D106" s="126"/>
      <c r="E106" s="126"/>
      <c r="F106" s="126"/>
      <c r="G106" s="125"/>
      <c r="H106" s="127"/>
      <c r="I106" s="125"/>
      <c r="J106" s="125"/>
      <c r="K106" s="125"/>
      <c r="L106" s="125"/>
      <c r="M106" s="126"/>
      <c r="N106" s="126"/>
      <c r="O106" s="125"/>
      <c r="P106" s="125"/>
      <c r="Q106" s="125"/>
    </row>
    <row r="107" spans="3:17" x14ac:dyDescent="0.7">
      <c r="C107" s="125"/>
      <c r="D107" s="126"/>
      <c r="E107" s="126"/>
      <c r="F107" s="126"/>
      <c r="G107" s="125"/>
      <c r="H107" s="127"/>
      <c r="I107" s="125"/>
      <c r="J107" s="125"/>
      <c r="K107" s="125"/>
      <c r="L107" s="125"/>
      <c r="M107" s="126"/>
      <c r="N107" s="126"/>
      <c r="O107" s="125"/>
      <c r="P107" s="125"/>
      <c r="Q107" s="125"/>
    </row>
    <row r="108" spans="3:17" x14ac:dyDescent="0.7">
      <c r="C108" s="125"/>
      <c r="D108" s="126"/>
      <c r="E108" s="126"/>
      <c r="F108" s="126"/>
      <c r="G108" s="125"/>
      <c r="H108" s="127"/>
      <c r="I108" s="125"/>
      <c r="J108" s="125"/>
      <c r="K108" s="125"/>
      <c r="L108" s="125"/>
      <c r="M108" s="126"/>
      <c r="N108" s="126"/>
      <c r="O108" s="125"/>
      <c r="P108" s="125"/>
      <c r="Q108" s="125"/>
    </row>
    <row r="109" spans="3:17" x14ac:dyDescent="0.7">
      <c r="C109" s="125"/>
      <c r="D109" s="126"/>
      <c r="E109" s="126"/>
      <c r="F109" s="126"/>
      <c r="G109" s="125"/>
      <c r="H109" s="127"/>
      <c r="I109" s="125"/>
      <c r="J109" s="125"/>
      <c r="K109" s="125"/>
      <c r="L109" s="125"/>
      <c r="M109" s="126"/>
      <c r="N109" s="126"/>
      <c r="O109" s="125"/>
      <c r="P109" s="125"/>
      <c r="Q109" s="125"/>
    </row>
    <row r="110" spans="3:17" x14ac:dyDescent="0.7">
      <c r="C110" s="125"/>
      <c r="D110" s="126"/>
      <c r="E110" s="126"/>
      <c r="F110" s="126"/>
      <c r="G110" s="125"/>
      <c r="H110" s="127"/>
      <c r="I110" s="125"/>
      <c r="J110" s="125"/>
      <c r="K110" s="125"/>
      <c r="L110" s="125"/>
      <c r="M110" s="126"/>
      <c r="N110" s="126"/>
      <c r="O110" s="125"/>
      <c r="P110" s="125"/>
      <c r="Q110" s="125"/>
    </row>
    <row r="111" spans="3:17" x14ac:dyDescent="0.7">
      <c r="C111" s="125"/>
      <c r="D111" s="126"/>
      <c r="E111" s="126"/>
      <c r="F111" s="126"/>
      <c r="G111" s="125"/>
      <c r="H111" s="127"/>
      <c r="I111" s="125"/>
      <c r="J111" s="125"/>
      <c r="K111" s="125"/>
      <c r="L111" s="125"/>
      <c r="M111" s="126"/>
      <c r="N111" s="126"/>
      <c r="O111" s="125"/>
      <c r="P111" s="125"/>
      <c r="Q111" s="125"/>
    </row>
    <row r="112" spans="3:17" x14ac:dyDescent="0.7">
      <c r="C112" s="125"/>
      <c r="D112" s="126"/>
      <c r="E112" s="126"/>
      <c r="F112" s="126"/>
      <c r="G112" s="125"/>
      <c r="H112" s="127"/>
      <c r="I112" s="125"/>
      <c r="J112" s="125"/>
      <c r="K112" s="125"/>
      <c r="L112" s="125"/>
      <c r="M112" s="126"/>
      <c r="N112" s="126"/>
      <c r="O112" s="125"/>
      <c r="P112" s="125"/>
      <c r="Q112" s="125"/>
    </row>
    <row r="113" spans="3:17" x14ac:dyDescent="0.7">
      <c r="C113" s="125"/>
      <c r="D113" s="126"/>
      <c r="E113" s="126"/>
      <c r="F113" s="126"/>
      <c r="G113" s="125"/>
      <c r="H113" s="127"/>
      <c r="I113" s="125"/>
      <c r="J113" s="125"/>
      <c r="K113" s="125"/>
      <c r="L113" s="125"/>
      <c r="M113" s="126"/>
      <c r="N113" s="126"/>
      <c r="O113" s="125"/>
      <c r="P113" s="125"/>
      <c r="Q113" s="125"/>
    </row>
    <row r="114" spans="3:17" x14ac:dyDescent="0.7">
      <c r="C114" s="125"/>
      <c r="D114" s="126"/>
      <c r="E114" s="126"/>
      <c r="F114" s="126"/>
      <c r="G114" s="125"/>
      <c r="H114" s="127"/>
      <c r="I114" s="125"/>
      <c r="J114" s="125"/>
      <c r="K114" s="125"/>
      <c r="L114" s="125"/>
      <c r="M114" s="126"/>
      <c r="N114" s="126"/>
      <c r="O114" s="125"/>
      <c r="P114" s="125"/>
      <c r="Q114" s="125"/>
    </row>
    <row r="115" spans="3:17" x14ac:dyDescent="0.7">
      <c r="C115" s="125"/>
      <c r="D115" s="126"/>
      <c r="E115" s="126"/>
      <c r="F115" s="125"/>
      <c r="G115" s="125"/>
      <c r="H115" s="127"/>
      <c r="I115" s="125"/>
      <c r="J115" s="125"/>
      <c r="K115" s="125"/>
      <c r="L115" s="125"/>
      <c r="M115" s="126"/>
      <c r="N115" s="126"/>
      <c r="O115" s="125"/>
      <c r="P115" s="125"/>
      <c r="Q115" s="125"/>
    </row>
    <row r="116" spans="3:17" x14ac:dyDescent="0.7">
      <c r="C116" s="125"/>
      <c r="D116" s="126"/>
      <c r="E116" s="126"/>
      <c r="F116" s="125"/>
      <c r="G116" s="125"/>
      <c r="H116" s="127"/>
      <c r="I116" s="125"/>
      <c r="J116" s="125"/>
      <c r="K116" s="125"/>
      <c r="L116" s="125"/>
      <c r="M116" s="126"/>
      <c r="N116" s="126"/>
      <c r="O116" s="125"/>
      <c r="P116" s="125"/>
      <c r="Q116" s="125"/>
    </row>
    <row r="117" spans="3:17" x14ac:dyDescent="0.7">
      <c r="C117" s="125"/>
      <c r="D117" s="126"/>
      <c r="E117" s="126"/>
      <c r="F117" s="125"/>
      <c r="G117" s="125"/>
      <c r="H117" s="127"/>
      <c r="I117" s="125"/>
      <c r="J117" s="125"/>
      <c r="K117" s="125"/>
      <c r="L117" s="125"/>
      <c r="M117" s="126"/>
      <c r="N117" s="126"/>
      <c r="O117" s="125"/>
      <c r="P117" s="125"/>
      <c r="Q117" s="125"/>
    </row>
    <row r="118" spans="3:17" x14ac:dyDescent="0.7">
      <c r="C118" s="125"/>
      <c r="D118" s="126"/>
      <c r="E118" s="126"/>
      <c r="F118" s="125"/>
      <c r="G118" s="125"/>
      <c r="H118" s="127"/>
      <c r="I118" s="125"/>
      <c r="J118" s="125"/>
      <c r="K118" s="125"/>
      <c r="L118" s="125"/>
      <c r="M118" s="126"/>
      <c r="N118" s="126"/>
      <c r="O118" s="125"/>
      <c r="P118" s="125"/>
      <c r="Q118" s="125"/>
    </row>
    <row r="119" spans="3:17" x14ac:dyDescent="0.7">
      <c r="C119" s="125"/>
      <c r="D119" s="126"/>
      <c r="E119" s="126"/>
      <c r="F119" s="125"/>
      <c r="G119" s="125"/>
      <c r="H119" s="127"/>
      <c r="I119" s="125"/>
      <c r="J119" s="125"/>
      <c r="K119" s="125"/>
      <c r="L119" s="125"/>
      <c r="M119" s="126"/>
      <c r="N119" s="126"/>
      <c r="O119" s="125"/>
      <c r="P119" s="125"/>
      <c r="Q119" s="125"/>
    </row>
    <row r="120" spans="3:17" x14ac:dyDescent="0.7">
      <c r="C120" s="125"/>
      <c r="D120" s="126"/>
      <c r="E120" s="126"/>
      <c r="F120" s="125"/>
      <c r="G120" s="125"/>
      <c r="H120" s="127"/>
      <c r="I120" s="125"/>
      <c r="J120" s="125"/>
      <c r="K120" s="125"/>
      <c r="L120" s="125"/>
      <c r="M120" s="126"/>
      <c r="N120" s="126"/>
      <c r="O120" s="125"/>
      <c r="P120" s="125"/>
      <c r="Q120" s="125"/>
    </row>
    <row r="121" spans="3:17" x14ac:dyDescent="0.7">
      <c r="C121" s="125"/>
      <c r="D121" s="126"/>
      <c r="E121" s="126"/>
      <c r="F121" s="125"/>
      <c r="G121" s="125"/>
      <c r="H121" s="127"/>
      <c r="I121" s="125"/>
      <c r="J121" s="125"/>
      <c r="K121" s="125"/>
      <c r="L121" s="125"/>
      <c r="M121" s="126"/>
      <c r="N121" s="126"/>
      <c r="O121" s="125"/>
      <c r="P121" s="125"/>
      <c r="Q121" s="125"/>
    </row>
    <row r="122" spans="3:17" x14ac:dyDescent="0.7">
      <c r="C122" s="125"/>
      <c r="D122" s="126"/>
      <c r="E122" s="126"/>
      <c r="F122" s="125"/>
      <c r="G122" s="125"/>
      <c r="H122" s="127"/>
      <c r="I122" s="125"/>
      <c r="J122" s="125"/>
      <c r="K122" s="125"/>
      <c r="L122" s="125"/>
      <c r="M122" s="126"/>
      <c r="N122" s="126"/>
      <c r="O122" s="125"/>
      <c r="P122" s="125"/>
      <c r="Q122" s="125"/>
    </row>
    <row r="123" spans="3:17" x14ac:dyDescent="0.7">
      <c r="C123" s="125"/>
      <c r="D123" s="126"/>
      <c r="E123" s="126"/>
      <c r="F123" s="125"/>
      <c r="G123" s="125"/>
      <c r="H123" s="127"/>
      <c r="I123" s="125"/>
      <c r="J123" s="125"/>
      <c r="K123" s="125"/>
      <c r="L123" s="125"/>
      <c r="M123" s="126"/>
      <c r="N123" s="126"/>
      <c r="O123" s="125"/>
      <c r="P123" s="125"/>
      <c r="Q123" s="125"/>
    </row>
    <row r="124" spans="3:17" x14ac:dyDescent="0.7">
      <c r="C124" s="125"/>
      <c r="D124" s="126"/>
      <c r="E124" s="126"/>
      <c r="F124" s="125"/>
      <c r="G124" s="125"/>
      <c r="H124" s="127"/>
      <c r="I124" s="125"/>
      <c r="J124" s="125"/>
      <c r="K124" s="125"/>
      <c r="L124" s="125"/>
      <c r="M124" s="126"/>
      <c r="N124" s="126"/>
      <c r="O124" s="125"/>
      <c r="P124" s="125"/>
      <c r="Q124" s="125"/>
    </row>
    <row r="125" spans="3:17" x14ac:dyDescent="0.7">
      <c r="C125" s="125"/>
      <c r="D125" s="126"/>
      <c r="E125" s="126"/>
      <c r="F125" s="125"/>
      <c r="G125" s="125"/>
      <c r="H125" s="127"/>
      <c r="I125" s="125"/>
      <c r="J125" s="125"/>
      <c r="K125" s="125"/>
      <c r="L125" s="125"/>
      <c r="M125" s="126"/>
      <c r="N125" s="126"/>
      <c r="O125" s="125"/>
      <c r="P125" s="125"/>
      <c r="Q125" s="125"/>
    </row>
    <row r="126" spans="3:17" x14ac:dyDescent="0.7">
      <c r="C126" s="125"/>
      <c r="D126" s="126"/>
      <c r="E126" s="126"/>
      <c r="F126" s="125"/>
      <c r="G126" s="125"/>
      <c r="H126" s="127"/>
      <c r="I126" s="125"/>
      <c r="J126" s="125"/>
      <c r="K126" s="125"/>
      <c r="L126" s="125"/>
      <c r="M126" s="126"/>
      <c r="N126" s="126"/>
      <c r="O126" s="125"/>
      <c r="P126" s="125"/>
      <c r="Q126" s="125"/>
    </row>
    <row r="127" spans="3:17" x14ac:dyDescent="0.7">
      <c r="C127" s="125"/>
      <c r="D127" s="126"/>
      <c r="E127" s="126"/>
      <c r="F127" s="125"/>
      <c r="G127" s="125"/>
      <c r="H127" s="127"/>
      <c r="I127" s="125"/>
      <c r="J127" s="125"/>
      <c r="K127" s="125"/>
      <c r="L127" s="125"/>
      <c r="M127" s="126"/>
      <c r="N127" s="126"/>
      <c r="O127" s="125"/>
      <c r="P127" s="125"/>
      <c r="Q127" s="125"/>
    </row>
    <row r="128" spans="3:17" x14ac:dyDescent="0.7">
      <c r="C128" s="125"/>
      <c r="D128" s="126"/>
      <c r="E128" s="126"/>
      <c r="F128" s="125"/>
      <c r="G128" s="125"/>
      <c r="H128" s="127"/>
      <c r="I128" s="125"/>
      <c r="J128" s="125"/>
      <c r="K128" s="125"/>
      <c r="L128" s="125"/>
      <c r="M128" s="126"/>
      <c r="N128" s="126"/>
      <c r="O128" s="125"/>
      <c r="P128" s="125"/>
      <c r="Q128" s="125"/>
    </row>
    <row r="129" spans="3:17" x14ac:dyDescent="0.7">
      <c r="C129" s="125"/>
      <c r="D129" s="126"/>
      <c r="E129" s="126"/>
      <c r="F129" s="125"/>
      <c r="G129" s="125"/>
      <c r="H129" s="127"/>
      <c r="I129" s="125"/>
      <c r="J129" s="125"/>
      <c r="K129" s="125"/>
      <c r="L129" s="125"/>
      <c r="M129" s="126"/>
      <c r="N129" s="126"/>
      <c r="O129" s="125"/>
      <c r="P129" s="125"/>
      <c r="Q129" s="125"/>
    </row>
    <row r="130" spans="3:17" x14ac:dyDescent="0.7">
      <c r="C130" s="125"/>
      <c r="D130" s="126"/>
      <c r="E130" s="126"/>
      <c r="F130" s="125"/>
      <c r="G130" s="125"/>
      <c r="H130" s="127"/>
      <c r="I130" s="125"/>
      <c r="J130" s="125"/>
      <c r="K130" s="125"/>
      <c r="L130" s="125"/>
      <c r="M130" s="126"/>
      <c r="N130" s="126"/>
      <c r="O130" s="125"/>
      <c r="P130" s="125"/>
      <c r="Q130" s="125"/>
    </row>
    <row r="131" spans="3:17" x14ac:dyDescent="0.7">
      <c r="C131" s="125"/>
      <c r="D131" s="126"/>
      <c r="E131" s="126"/>
      <c r="F131" s="125"/>
      <c r="G131" s="125"/>
      <c r="H131" s="127"/>
      <c r="I131" s="125"/>
      <c r="J131" s="125"/>
      <c r="K131" s="125"/>
      <c r="L131" s="125"/>
      <c r="M131" s="126"/>
      <c r="N131" s="126"/>
      <c r="O131" s="125"/>
      <c r="P131" s="125"/>
      <c r="Q131" s="125"/>
    </row>
    <row r="132" spans="3:17" x14ac:dyDescent="0.7">
      <c r="C132" s="125"/>
      <c r="D132" s="126"/>
      <c r="E132" s="126"/>
      <c r="F132" s="125"/>
      <c r="G132" s="125"/>
      <c r="H132" s="127"/>
      <c r="I132" s="125"/>
      <c r="J132" s="125"/>
      <c r="K132" s="125"/>
      <c r="L132" s="125"/>
      <c r="M132" s="126"/>
      <c r="N132" s="126"/>
      <c r="O132" s="125"/>
      <c r="P132" s="125"/>
      <c r="Q132" s="125"/>
    </row>
    <row r="133" spans="3:17" x14ac:dyDescent="0.7">
      <c r="C133" s="125"/>
      <c r="D133" s="126"/>
      <c r="E133" s="126"/>
      <c r="F133" s="125"/>
      <c r="G133" s="125"/>
      <c r="H133" s="127"/>
      <c r="I133" s="125"/>
      <c r="J133" s="125"/>
      <c r="K133" s="125"/>
      <c r="L133" s="125"/>
      <c r="M133" s="126"/>
      <c r="N133" s="126"/>
      <c r="O133" s="125"/>
      <c r="P133" s="125"/>
      <c r="Q133" s="125"/>
    </row>
    <row r="134" spans="3:17" x14ac:dyDescent="0.7">
      <c r="C134" s="125"/>
      <c r="D134" s="126"/>
      <c r="E134" s="126"/>
      <c r="F134" s="125"/>
      <c r="G134" s="125"/>
      <c r="H134" s="127"/>
      <c r="I134" s="125"/>
      <c r="J134" s="125"/>
      <c r="K134" s="125"/>
      <c r="L134" s="125"/>
      <c r="M134" s="126"/>
      <c r="N134" s="126"/>
      <c r="O134" s="125"/>
      <c r="P134" s="125"/>
      <c r="Q134" s="125"/>
    </row>
    <row r="135" spans="3:17" x14ac:dyDescent="0.7">
      <c r="C135" s="125"/>
      <c r="D135" s="126"/>
      <c r="E135" s="126"/>
      <c r="F135" s="125"/>
      <c r="G135" s="125"/>
      <c r="H135" s="127"/>
      <c r="I135" s="125"/>
      <c r="J135" s="125"/>
      <c r="K135" s="125"/>
      <c r="L135" s="125"/>
      <c r="M135" s="126"/>
      <c r="N135" s="126"/>
      <c r="O135" s="125"/>
      <c r="P135" s="125"/>
      <c r="Q135" s="125"/>
    </row>
    <row r="136" spans="3:17" x14ac:dyDescent="0.7">
      <c r="C136" s="125"/>
      <c r="D136" s="126"/>
      <c r="E136" s="126"/>
      <c r="F136" s="125"/>
      <c r="G136" s="125"/>
      <c r="H136" s="127"/>
      <c r="I136" s="125"/>
      <c r="J136" s="125"/>
      <c r="K136" s="125"/>
      <c r="L136" s="125"/>
      <c r="M136" s="126"/>
      <c r="N136" s="126"/>
      <c r="O136" s="125"/>
      <c r="P136" s="125"/>
      <c r="Q136" s="125"/>
    </row>
    <row r="137" spans="3:17" x14ac:dyDescent="0.7">
      <c r="C137" s="125"/>
      <c r="D137" s="126"/>
      <c r="E137" s="126"/>
      <c r="F137" s="125"/>
      <c r="G137" s="125"/>
      <c r="H137" s="127"/>
      <c r="I137" s="125"/>
      <c r="J137" s="125"/>
      <c r="K137" s="125"/>
      <c r="L137" s="125"/>
      <c r="M137" s="126"/>
      <c r="N137" s="126"/>
      <c r="O137" s="125"/>
      <c r="P137" s="125"/>
      <c r="Q137" s="125"/>
    </row>
    <row r="138" spans="3:17" x14ac:dyDescent="0.7">
      <c r="C138" s="22"/>
      <c r="D138" s="115"/>
      <c r="E138" s="115"/>
      <c r="F138" s="22"/>
      <c r="G138" s="22"/>
      <c r="H138" s="116"/>
      <c r="I138" s="22"/>
      <c r="J138" s="22"/>
      <c r="K138" s="22"/>
      <c r="L138" s="22"/>
      <c r="M138" s="115"/>
      <c r="N138" s="115"/>
      <c r="O138" s="22"/>
      <c r="P138" s="22"/>
      <c r="Q138" s="22"/>
    </row>
    <row r="139" spans="3:17" x14ac:dyDescent="0.7">
      <c r="C139" s="22"/>
      <c r="D139" s="115"/>
      <c r="E139" s="115"/>
      <c r="F139" s="22"/>
      <c r="G139" s="22"/>
      <c r="H139" s="116"/>
      <c r="I139" s="22"/>
      <c r="J139" s="22"/>
      <c r="K139" s="22"/>
      <c r="L139" s="22"/>
      <c r="M139" s="115"/>
      <c r="N139" s="115"/>
      <c r="O139" s="22"/>
      <c r="P139" s="22"/>
      <c r="Q139" s="22"/>
    </row>
    <row r="140" spans="3:17" x14ac:dyDescent="0.7">
      <c r="C140" s="22"/>
      <c r="D140" s="115"/>
      <c r="E140" s="115"/>
      <c r="F140" s="22"/>
      <c r="G140" s="22"/>
      <c r="H140" s="116"/>
      <c r="I140" s="22"/>
      <c r="J140" s="22"/>
      <c r="K140" s="22"/>
      <c r="L140" s="22"/>
      <c r="M140" s="115"/>
      <c r="N140" s="115"/>
      <c r="O140" s="22"/>
      <c r="P140" s="22"/>
      <c r="Q140" s="22"/>
    </row>
    <row r="141" spans="3:17" x14ac:dyDescent="0.7">
      <c r="C141" s="22"/>
      <c r="D141" s="115"/>
      <c r="E141" s="115"/>
      <c r="F141" s="22"/>
      <c r="G141" s="22"/>
      <c r="H141" s="116"/>
      <c r="I141" s="22"/>
      <c r="J141" s="22"/>
      <c r="K141" s="22"/>
      <c r="L141" s="22"/>
      <c r="M141" s="115"/>
      <c r="N141" s="115"/>
      <c r="O141" s="22"/>
      <c r="P141" s="22"/>
      <c r="Q141" s="22"/>
    </row>
    <row r="142" spans="3:17" x14ac:dyDescent="0.7">
      <c r="C142" s="22"/>
      <c r="D142" s="115"/>
      <c r="E142" s="115"/>
      <c r="F142" s="22"/>
      <c r="G142" s="22"/>
      <c r="H142" s="116"/>
      <c r="I142" s="22"/>
      <c r="J142" s="22"/>
      <c r="K142" s="22"/>
      <c r="L142" s="22"/>
      <c r="M142" s="115"/>
      <c r="N142" s="115"/>
      <c r="O142" s="22"/>
      <c r="P142" s="22"/>
      <c r="Q142" s="22"/>
    </row>
    <row r="143" spans="3:17" x14ac:dyDescent="0.7">
      <c r="C143" s="22"/>
      <c r="D143" s="115"/>
      <c r="E143" s="115"/>
      <c r="F143" s="22"/>
      <c r="G143" s="22"/>
      <c r="H143" s="116"/>
      <c r="I143" s="22"/>
      <c r="J143" s="22"/>
      <c r="K143" s="22"/>
      <c r="L143" s="22"/>
      <c r="M143" s="115"/>
      <c r="N143" s="115"/>
      <c r="O143" s="22"/>
      <c r="P143" s="22"/>
      <c r="Q143" s="22"/>
    </row>
    <row r="144" spans="3:17" x14ac:dyDescent="0.7">
      <c r="C144" s="22"/>
      <c r="D144" s="115"/>
      <c r="E144" s="115"/>
      <c r="F144" s="22"/>
      <c r="G144" s="22"/>
      <c r="H144" s="116"/>
      <c r="I144" s="22"/>
      <c r="J144" s="22"/>
      <c r="K144" s="22"/>
      <c r="L144" s="22"/>
      <c r="M144" s="115"/>
      <c r="N144" s="115"/>
      <c r="O144" s="22"/>
      <c r="P144" s="22"/>
      <c r="Q144" s="22"/>
    </row>
    <row r="145" spans="3:17" x14ac:dyDescent="0.7">
      <c r="C145" s="22"/>
      <c r="D145" s="115"/>
      <c r="E145" s="115"/>
      <c r="F145" s="22"/>
      <c r="G145" s="22"/>
      <c r="H145" s="116"/>
      <c r="I145" s="22"/>
      <c r="J145" s="22"/>
      <c r="K145" s="22"/>
      <c r="L145" s="22"/>
      <c r="M145" s="115"/>
      <c r="N145" s="115"/>
      <c r="O145" s="22"/>
      <c r="P145" s="22"/>
      <c r="Q145" s="22"/>
    </row>
    <row r="146" spans="3:17" x14ac:dyDescent="0.7">
      <c r="C146" s="22"/>
      <c r="D146" s="115"/>
      <c r="E146" s="115"/>
      <c r="F146" s="22"/>
      <c r="G146" s="22"/>
      <c r="H146" s="116"/>
      <c r="I146" s="22"/>
      <c r="J146" s="22"/>
      <c r="K146" s="22"/>
      <c r="L146" s="22"/>
      <c r="M146" s="115"/>
      <c r="N146" s="115"/>
      <c r="O146" s="22"/>
      <c r="P146" s="22"/>
      <c r="Q146" s="22"/>
    </row>
    <row r="147" spans="3:17" x14ac:dyDescent="0.7">
      <c r="C147" s="22"/>
      <c r="D147" s="115"/>
      <c r="E147" s="115"/>
      <c r="F147" s="22"/>
      <c r="G147" s="22"/>
      <c r="H147" s="116"/>
      <c r="I147" s="22"/>
      <c r="J147" s="22"/>
      <c r="K147" s="22"/>
      <c r="L147" s="22"/>
      <c r="M147" s="115"/>
      <c r="N147" s="115"/>
      <c r="O147" s="22"/>
      <c r="P147" s="22"/>
      <c r="Q147" s="22"/>
    </row>
    <row r="148" spans="3:17" x14ac:dyDescent="0.7">
      <c r="C148" s="22"/>
      <c r="D148" s="115"/>
      <c r="E148" s="115"/>
      <c r="F148" s="22"/>
      <c r="G148" s="22"/>
      <c r="H148" s="116"/>
      <c r="I148" s="22"/>
      <c r="J148" s="22"/>
      <c r="K148" s="22"/>
      <c r="L148" s="22"/>
      <c r="M148" s="115"/>
      <c r="N148" s="115"/>
      <c r="O148" s="22"/>
      <c r="P148" s="22"/>
      <c r="Q148" s="22"/>
    </row>
    <row r="149" spans="3:17" x14ac:dyDescent="0.7">
      <c r="C149" s="22"/>
      <c r="D149" s="115"/>
      <c r="E149" s="115"/>
      <c r="F149" s="22"/>
      <c r="G149" s="22"/>
      <c r="H149" s="116"/>
      <c r="I149" s="22"/>
      <c r="J149" s="22"/>
      <c r="K149" s="22"/>
      <c r="L149" s="22"/>
      <c r="M149" s="115"/>
      <c r="N149" s="115"/>
      <c r="O149" s="22"/>
      <c r="P149" s="22"/>
      <c r="Q149" s="22"/>
    </row>
    <row r="150" spans="3:17" x14ac:dyDescent="0.7">
      <c r="C150" s="22"/>
      <c r="D150" s="115"/>
      <c r="E150" s="115"/>
      <c r="F150" s="22"/>
      <c r="G150" s="22"/>
      <c r="H150" s="116"/>
      <c r="I150" s="22"/>
      <c r="J150" s="22"/>
      <c r="K150" s="22"/>
      <c r="L150" s="22"/>
      <c r="M150" s="115"/>
      <c r="N150" s="115"/>
      <c r="O150" s="22"/>
      <c r="P150" s="22"/>
      <c r="Q150" s="22"/>
    </row>
    <row r="151" spans="3:17" x14ac:dyDescent="0.7">
      <c r="C151" s="22"/>
      <c r="D151" s="115"/>
      <c r="E151" s="115"/>
      <c r="F151" s="22"/>
      <c r="G151" s="22"/>
      <c r="H151" s="116"/>
      <c r="I151" s="22"/>
      <c r="J151" s="22"/>
      <c r="K151" s="22"/>
      <c r="L151" s="22"/>
      <c r="M151" s="115"/>
      <c r="N151" s="115"/>
      <c r="O151" s="22"/>
      <c r="P151" s="22"/>
      <c r="Q151" s="22"/>
    </row>
    <row r="152" spans="3:17" x14ac:dyDescent="0.7">
      <c r="C152" s="22"/>
      <c r="D152" s="115"/>
      <c r="E152" s="115"/>
      <c r="F152" s="22"/>
      <c r="G152" s="22"/>
      <c r="H152" s="116"/>
      <c r="I152" s="22"/>
      <c r="J152" s="22"/>
      <c r="K152" s="22"/>
      <c r="L152" s="22"/>
      <c r="M152" s="115"/>
      <c r="N152" s="115"/>
      <c r="O152" s="22"/>
      <c r="P152" s="22"/>
      <c r="Q152" s="22"/>
    </row>
    <row r="153" spans="3:17" x14ac:dyDescent="0.7">
      <c r="C153" s="22"/>
      <c r="D153" s="115"/>
      <c r="E153" s="115"/>
      <c r="F153" s="22"/>
      <c r="G153" s="22"/>
      <c r="H153" s="116"/>
      <c r="I153" s="22"/>
      <c r="J153" s="22"/>
      <c r="K153" s="22"/>
      <c r="L153" s="22"/>
      <c r="M153" s="115"/>
      <c r="N153" s="115"/>
      <c r="O153" s="22"/>
      <c r="P153" s="22"/>
      <c r="Q153" s="22"/>
    </row>
    <row r="154" spans="3:17" x14ac:dyDescent="0.7">
      <c r="C154" s="22"/>
      <c r="D154" s="115"/>
      <c r="E154" s="115"/>
      <c r="F154" s="22"/>
      <c r="G154" s="22"/>
      <c r="H154" s="116"/>
      <c r="I154" s="22"/>
      <c r="J154" s="22"/>
      <c r="K154" s="22"/>
      <c r="L154" s="22"/>
      <c r="M154" s="115"/>
      <c r="N154" s="115"/>
      <c r="O154" s="22"/>
      <c r="P154" s="22"/>
      <c r="Q154" s="22"/>
    </row>
    <row r="155" spans="3:17" x14ac:dyDescent="0.7">
      <c r="C155" s="22"/>
      <c r="D155" s="115"/>
      <c r="E155" s="115"/>
      <c r="F155" s="22"/>
      <c r="G155" s="22"/>
      <c r="H155" s="116"/>
      <c r="I155" s="22"/>
      <c r="J155" s="22"/>
      <c r="K155" s="22"/>
      <c r="L155" s="22"/>
      <c r="M155" s="115"/>
      <c r="N155" s="115"/>
      <c r="O155" s="22"/>
      <c r="P155" s="22"/>
      <c r="Q155" s="22"/>
    </row>
    <row r="156" spans="3:17" x14ac:dyDescent="0.7">
      <c r="C156" s="22"/>
      <c r="D156" s="115"/>
      <c r="E156" s="115"/>
      <c r="F156" s="22"/>
      <c r="G156" s="22"/>
      <c r="H156" s="116"/>
      <c r="I156" s="22"/>
      <c r="J156" s="22"/>
      <c r="K156" s="22"/>
      <c r="L156" s="22"/>
      <c r="M156" s="115"/>
      <c r="N156" s="115"/>
      <c r="O156" s="22"/>
      <c r="P156" s="22"/>
      <c r="Q156" s="22"/>
    </row>
    <row r="157" spans="3:17" x14ac:dyDescent="0.7">
      <c r="C157" s="22"/>
      <c r="D157" s="115"/>
      <c r="E157" s="115"/>
      <c r="F157" s="22"/>
      <c r="G157" s="22"/>
      <c r="H157" s="116"/>
      <c r="I157" s="22"/>
      <c r="J157" s="22"/>
      <c r="K157" s="22"/>
      <c r="L157" s="22"/>
      <c r="M157" s="115"/>
      <c r="N157" s="115"/>
      <c r="O157" s="22"/>
      <c r="P157" s="22"/>
      <c r="Q157" s="22"/>
    </row>
    <row r="158" spans="3:17" x14ac:dyDescent="0.7">
      <c r="C158" s="22"/>
      <c r="D158" s="115"/>
      <c r="E158" s="115"/>
      <c r="F158" s="22"/>
      <c r="G158" s="22"/>
      <c r="H158" s="116"/>
      <c r="I158" s="22"/>
      <c r="J158" s="22"/>
      <c r="K158" s="22"/>
      <c r="L158" s="22"/>
      <c r="M158" s="115"/>
      <c r="N158" s="115"/>
      <c r="O158" s="22"/>
      <c r="P158" s="22"/>
      <c r="Q158" s="22"/>
    </row>
    <row r="159" spans="3:17" x14ac:dyDescent="0.7">
      <c r="C159" s="22"/>
      <c r="D159" s="115"/>
      <c r="E159" s="115"/>
      <c r="F159" s="22"/>
      <c r="G159" s="22"/>
      <c r="H159" s="116"/>
      <c r="I159" s="22"/>
      <c r="J159" s="22"/>
      <c r="K159" s="22"/>
      <c r="L159" s="22"/>
      <c r="M159" s="115"/>
      <c r="N159" s="115"/>
      <c r="O159" s="22"/>
      <c r="P159" s="22"/>
      <c r="Q159" s="22"/>
    </row>
    <row r="160" spans="3:17" x14ac:dyDescent="0.7">
      <c r="C160" s="22"/>
      <c r="D160" s="115"/>
      <c r="E160" s="115"/>
      <c r="F160" s="22"/>
      <c r="G160" s="22"/>
      <c r="H160" s="116"/>
      <c r="I160" s="22"/>
      <c r="J160" s="22"/>
      <c r="K160" s="22"/>
      <c r="L160" s="22"/>
      <c r="M160" s="115"/>
      <c r="N160" s="115"/>
      <c r="O160" s="22"/>
      <c r="P160" s="22"/>
      <c r="Q160" s="22"/>
    </row>
    <row r="161" spans="3:17" x14ac:dyDescent="0.7">
      <c r="C161" s="22"/>
      <c r="D161" s="115"/>
      <c r="E161" s="115"/>
      <c r="F161" s="22"/>
      <c r="G161" s="22"/>
      <c r="H161" s="116"/>
      <c r="I161" s="22"/>
      <c r="J161" s="22"/>
      <c r="K161" s="22"/>
      <c r="L161" s="22"/>
      <c r="M161" s="115"/>
      <c r="N161" s="115"/>
      <c r="O161" s="22"/>
      <c r="P161" s="22"/>
      <c r="Q161" s="22"/>
    </row>
    <row r="162" spans="3:17" x14ac:dyDescent="0.7">
      <c r="C162" s="22"/>
      <c r="D162" s="115"/>
      <c r="E162" s="115"/>
      <c r="F162" s="22"/>
      <c r="G162" s="22"/>
      <c r="H162" s="116"/>
      <c r="I162" s="22"/>
      <c r="J162" s="22"/>
      <c r="K162" s="22"/>
      <c r="L162" s="22"/>
      <c r="M162" s="115"/>
      <c r="N162" s="115"/>
      <c r="O162" s="22"/>
      <c r="P162" s="22"/>
      <c r="Q162" s="22"/>
    </row>
    <row r="163" spans="3:17" x14ac:dyDescent="0.7">
      <c r="C163" s="22"/>
      <c r="D163" s="115"/>
      <c r="E163" s="115"/>
      <c r="F163" s="22"/>
      <c r="G163" s="22"/>
      <c r="H163" s="116"/>
      <c r="I163" s="22"/>
      <c r="J163" s="22"/>
      <c r="K163" s="22"/>
      <c r="L163" s="22"/>
      <c r="M163" s="115"/>
      <c r="N163" s="115"/>
      <c r="O163" s="22"/>
      <c r="P163" s="22"/>
      <c r="Q163" s="22"/>
    </row>
    <row r="164" spans="3:17" x14ac:dyDescent="0.7">
      <c r="C164" s="22"/>
      <c r="D164" s="115"/>
      <c r="E164" s="115"/>
      <c r="F164" s="22"/>
      <c r="G164" s="22"/>
      <c r="H164" s="116"/>
      <c r="I164" s="22"/>
      <c r="J164" s="22"/>
      <c r="K164" s="22"/>
      <c r="L164" s="22"/>
      <c r="M164" s="115"/>
      <c r="N164" s="115"/>
      <c r="O164" s="22"/>
      <c r="P164" s="22"/>
      <c r="Q164" s="22"/>
    </row>
    <row r="165" spans="3:17" x14ac:dyDescent="0.7">
      <c r="C165" s="22"/>
      <c r="D165" s="115"/>
      <c r="E165" s="115"/>
      <c r="F165" s="22"/>
      <c r="G165" s="22"/>
      <c r="H165" s="116"/>
      <c r="I165" s="22"/>
      <c r="J165" s="22"/>
      <c r="K165" s="22"/>
      <c r="L165" s="22"/>
      <c r="M165" s="115"/>
      <c r="N165" s="115"/>
      <c r="O165" s="22"/>
      <c r="P165" s="22"/>
      <c r="Q165" s="22"/>
    </row>
    <row r="166" spans="3:17" x14ac:dyDescent="0.7">
      <c r="C166" s="22"/>
      <c r="D166" s="115"/>
      <c r="E166" s="115"/>
      <c r="F166" s="22"/>
      <c r="G166" s="22"/>
      <c r="H166" s="116"/>
      <c r="I166" s="22"/>
      <c r="J166" s="22"/>
      <c r="K166" s="22"/>
      <c r="L166" s="22"/>
      <c r="M166" s="115"/>
      <c r="N166" s="115"/>
      <c r="O166" s="22"/>
      <c r="P166" s="22"/>
      <c r="Q166" s="22"/>
    </row>
    <row r="167" spans="3:17" x14ac:dyDescent="0.7">
      <c r="C167" s="22"/>
      <c r="D167" s="115"/>
      <c r="E167" s="115"/>
      <c r="F167" s="22"/>
      <c r="G167" s="22"/>
      <c r="H167" s="116"/>
      <c r="I167" s="22"/>
      <c r="J167" s="22"/>
      <c r="K167" s="22"/>
      <c r="L167" s="22"/>
      <c r="M167" s="115"/>
      <c r="N167" s="115"/>
      <c r="O167" s="22"/>
      <c r="P167" s="22"/>
      <c r="Q167" s="22"/>
    </row>
    <row r="168" spans="3:17" x14ac:dyDescent="0.7">
      <c r="C168" s="22"/>
      <c r="D168" s="115"/>
      <c r="E168" s="115"/>
      <c r="F168" s="22"/>
      <c r="G168" s="22"/>
      <c r="H168" s="116"/>
      <c r="I168" s="22"/>
      <c r="J168" s="22"/>
      <c r="K168" s="22"/>
      <c r="L168" s="22"/>
      <c r="M168" s="115"/>
      <c r="N168" s="115"/>
      <c r="O168" s="22"/>
      <c r="P168" s="22"/>
      <c r="Q168" s="22"/>
    </row>
    <row r="169" spans="3:17" x14ac:dyDescent="0.7">
      <c r="C169" s="22"/>
      <c r="D169" s="115"/>
      <c r="E169" s="115"/>
      <c r="F169" s="22"/>
      <c r="G169" s="22"/>
      <c r="H169" s="116"/>
      <c r="I169" s="22"/>
      <c r="J169" s="22"/>
      <c r="K169" s="22"/>
      <c r="L169" s="22"/>
      <c r="M169" s="115"/>
      <c r="N169" s="115"/>
      <c r="O169" s="22"/>
      <c r="P169" s="22"/>
      <c r="Q169" s="22"/>
    </row>
    <row r="170" spans="3:17" x14ac:dyDescent="0.7">
      <c r="C170" s="22"/>
      <c r="D170" s="115"/>
      <c r="E170" s="115"/>
      <c r="F170" s="22"/>
      <c r="G170" s="22"/>
      <c r="H170" s="116"/>
      <c r="I170" s="22"/>
      <c r="J170" s="22"/>
      <c r="K170" s="22"/>
      <c r="L170" s="22"/>
      <c r="M170" s="115"/>
      <c r="N170" s="115"/>
      <c r="O170" s="22"/>
      <c r="P170" s="22"/>
      <c r="Q170" s="22"/>
    </row>
    <row r="171" spans="3:17" x14ac:dyDescent="0.7">
      <c r="C171" s="22"/>
      <c r="D171" s="115"/>
      <c r="E171" s="115"/>
      <c r="F171" s="22"/>
      <c r="G171" s="22"/>
      <c r="H171" s="116"/>
      <c r="I171" s="22"/>
      <c r="J171" s="22"/>
      <c r="K171" s="22"/>
      <c r="L171" s="22"/>
      <c r="M171" s="115"/>
      <c r="N171" s="115"/>
      <c r="O171" s="22"/>
      <c r="P171" s="22"/>
      <c r="Q171" s="22"/>
    </row>
    <row r="172" spans="3:17" x14ac:dyDescent="0.7">
      <c r="C172" s="22"/>
      <c r="D172" s="115"/>
      <c r="E172" s="115"/>
      <c r="F172" s="22"/>
      <c r="G172" s="22"/>
      <c r="H172" s="116"/>
      <c r="I172" s="22"/>
      <c r="J172" s="22"/>
      <c r="K172" s="22"/>
      <c r="L172" s="22"/>
      <c r="M172" s="115"/>
      <c r="N172" s="115"/>
      <c r="O172" s="22"/>
      <c r="P172" s="22"/>
      <c r="Q172" s="22"/>
    </row>
    <row r="173" spans="3:17" x14ac:dyDescent="0.7">
      <c r="C173" s="22"/>
      <c r="D173" s="115"/>
      <c r="E173" s="115"/>
      <c r="F173" s="22"/>
      <c r="G173" s="22"/>
      <c r="H173" s="116"/>
      <c r="I173" s="22"/>
      <c r="J173" s="22"/>
      <c r="K173" s="22"/>
      <c r="L173" s="22"/>
      <c r="M173" s="115"/>
      <c r="N173" s="115"/>
      <c r="O173" s="22"/>
      <c r="P173" s="22"/>
      <c r="Q173" s="22"/>
    </row>
    <row r="174" spans="3:17" x14ac:dyDescent="0.7">
      <c r="C174" s="22"/>
      <c r="D174" s="115"/>
      <c r="E174" s="115"/>
      <c r="F174" s="22"/>
      <c r="G174" s="22"/>
      <c r="H174" s="116"/>
      <c r="I174" s="22"/>
      <c r="J174" s="22"/>
      <c r="K174" s="22"/>
      <c r="L174" s="22"/>
      <c r="M174" s="115"/>
      <c r="N174" s="115"/>
      <c r="O174" s="22"/>
      <c r="P174" s="22"/>
      <c r="Q174" s="22"/>
    </row>
    <row r="175" spans="3:17" x14ac:dyDescent="0.7">
      <c r="C175" s="22"/>
      <c r="D175" s="115"/>
      <c r="E175" s="115"/>
      <c r="F175" s="22"/>
      <c r="G175" s="22"/>
      <c r="H175" s="116"/>
      <c r="I175" s="22"/>
      <c r="J175" s="22"/>
      <c r="K175" s="22"/>
      <c r="L175" s="22"/>
      <c r="M175" s="115"/>
      <c r="N175" s="115"/>
      <c r="O175" s="22"/>
      <c r="P175" s="22"/>
      <c r="Q175" s="22"/>
    </row>
    <row r="176" spans="3:17" x14ac:dyDescent="0.7">
      <c r="C176" s="22"/>
      <c r="D176" s="115"/>
      <c r="E176" s="115"/>
      <c r="F176" s="22"/>
      <c r="G176" s="22"/>
      <c r="H176" s="116"/>
      <c r="I176" s="22"/>
      <c r="J176" s="22"/>
      <c r="K176" s="22"/>
      <c r="L176" s="22"/>
      <c r="M176" s="115"/>
      <c r="N176" s="115"/>
      <c r="O176" s="22"/>
      <c r="P176" s="22"/>
      <c r="Q176" s="22"/>
    </row>
    <row r="177" spans="3:17" x14ac:dyDescent="0.7">
      <c r="C177" s="22"/>
      <c r="D177" s="115"/>
      <c r="E177" s="115"/>
      <c r="F177" s="22"/>
      <c r="G177" s="22"/>
      <c r="H177" s="116"/>
      <c r="I177" s="22"/>
      <c r="J177" s="22"/>
      <c r="K177" s="22"/>
      <c r="L177" s="22"/>
      <c r="M177" s="115"/>
      <c r="N177" s="115"/>
      <c r="O177" s="22"/>
      <c r="P177" s="22"/>
      <c r="Q177" s="22"/>
    </row>
    <row r="178" spans="3:17" x14ac:dyDescent="0.7">
      <c r="C178" s="22"/>
      <c r="D178" s="115"/>
      <c r="E178" s="115"/>
      <c r="F178" s="22"/>
      <c r="G178" s="22"/>
      <c r="H178" s="116"/>
      <c r="I178" s="22"/>
      <c r="J178" s="22"/>
      <c r="K178" s="22"/>
      <c r="L178" s="22"/>
      <c r="M178" s="115"/>
      <c r="N178" s="115"/>
      <c r="O178" s="22"/>
      <c r="P178" s="22"/>
      <c r="Q178" s="22"/>
    </row>
    <row r="179" spans="3:17" x14ac:dyDescent="0.7">
      <c r="C179" s="22"/>
      <c r="D179" s="115"/>
      <c r="E179" s="115"/>
      <c r="F179" s="22"/>
      <c r="G179" s="22"/>
      <c r="H179" s="116"/>
      <c r="I179" s="22"/>
      <c r="J179" s="22"/>
      <c r="K179" s="22"/>
      <c r="L179" s="22"/>
      <c r="M179" s="115"/>
      <c r="N179" s="115"/>
      <c r="O179" s="22"/>
      <c r="P179" s="22"/>
      <c r="Q179" s="22"/>
    </row>
    <row r="180" spans="3:17" x14ac:dyDescent="0.7">
      <c r="C180" s="22"/>
      <c r="D180" s="115"/>
      <c r="E180" s="115"/>
      <c r="F180" s="22"/>
      <c r="G180" s="22"/>
      <c r="H180" s="116"/>
      <c r="I180" s="22"/>
      <c r="J180" s="22"/>
      <c r="K180" s="22"/>
      <c r="L180" s="22"/>
      <c r="M180" s="115"/>
      <c r="N180" s="115"/>
      <c r="O180" s="22"/>
      <c r="P180" s="22"/>
      <c r="Q180" s="22"/>
    </row>
    <row r="181" spans="3:17" x14ac:dyDescent="0.7">
      <c r="C181" s="22"/>
      <c r="D181" s="115"/>
      <c r="E181" s="115"/>
      <c r="F181" s="22"/>
      <c r="G181" s="22"/>
      <c r="H181" s="116"/>
      <c r="I181" s="22"/>
      <c r="J181" s="22"/>
      <c r="K181" s="22"/>
      <c r="L181" s="22"/>
      <c r="M181" s="115"/>
      <c r="N181" s="115"/>
      <c r="O181" s="22"/>
      <c r="P181" s="22"/>
      <c r="Q181" s="22"/>
    </row>
    <row r="182" spans="3:17" x14ac:dyDescent="0.7">
      <c r="C182" s="22"/>
      <c r="D182" s="115"/>
      <c r="E182" s="115"/>
      <c r="F182" s="22"/>
      <c r="G182" s="22"/>
      <c r="H182" s="116"/>
      <c r="I182" s="22"/>
      <c r="J182" s="22"/>
      <c r="K182" s="22"/>
      <c r="L182" s="22"/>
      <c r="M182" s="115"/>
      <c r="N182" s="115"/>
      <c r="O182" s="22"/>
      <c r="P182" s="22"/>
      <c r="Q182" s="22"/>
    </row>
    <row r="183" spans="3:17" x14ac:dyDescent="0.7">
      <c r="C183" s="22"/>
      <c r="D183" s="115"/>
      <c r="E183" s="115"/>
      <c r="F183" s="22"/>
      <c r="G183" s="22"/>
      <c r="H183" s="116"/>
      <c r="I183" s="22"/>
      <c r="J183" s="22"/>
      <c r="K183" s="22"/>
      <c r="L183" s="22"/>
      <c r="M183" s="115"/>
      <c r="N183" s="115"/>
      <c r="O183" s="22"/>
      <c r="P183" s="22"/>
      <c r="Q183" s="22"/>
    </row>
    <row r="184" spans="3:17" x14ac:dyDescent="0.7">
      <c r="C184" s="22"/>
      <c r="D184" s="115"/>
      <c r="E184" s="115"/>
      <c r="F184" s="22"/>
      <c r="G184" s="22"/>
      <c r="H184" s="116"/>
      <c r="I184" s="22"/>
      <c r="J184" s="22"/>
      <c r="K184" s="22"/>
      <c r="L184" s="22"/>
      <c r="M184" s="115"/>
      <c r="N184" s="115"/>
      <c r="O184" s="22"/>
      <c r="P184" s="22"/>
      <c r="Q184" s="22"/>
    </row>
    <row r="185" spans="3:17" x14ac:dyDescent="0.7">
      <c r="C185" s="22"/>
      <c r="D185" s="115"/>
      <c r="E185" s="115"/>
      <c r="F185" s="22"/>
      <c r="G185" s="22"/>
      <c r="H185" s="116"/>
      <c r="I185" s="22"/>
      <c r="J185" s="22"/>
      <c r="K185" s="22"/>
      <c r="L185" s="22"/>
      <c r="M185" s="115"/>
      <c r="N185" s="115"/>
      <c r="O185" s="22"/>
      <c r="P185" s="22"/>
      <c r="Q185" s="22"/>
    </row>
    <row r="186" spans="3:17" x14ac:dyDescent="0.7">
      <c r="C186" s="22"/>
      <c r="D186" s="115"/>
      <c r="E186" s="115"/>
      <c r="F186" s="22"/>
      <c r="G186" s="22"/>
      <c r="H186" s="116"/>
      <c r="I186" s="22"/>
      <c r="J186" s="22"/>
      <c r="K186" s="22"/>
      <c r="L186" s="22"/>
      <c r="M186" s="115"/>
      <c r="N186" s="115"/>
      <c r="O186" s="22"/>
      <c r="P186" s="22"/>
      <c r="Q186" s="22"/>
    </row>
    <row r="187" spans="3:17" x14ac:dyDescent="0.7">
      <c r="C187" s="22"/>
      <c r="D187" s="115"/>
      <c r="E187" s="115"/>
      <c r="F187" s="22"/>
      <c r="G187" s="22"/>
      <c r="H187" s="116"/>
      <c r="I187" s="22"/>
      <c r="J187" s="22"/>
      <c r="K187" s="22"/>
      <c r="L187" s="22"/>
      <c r="M187" s="115"/>
      <c r="N187" s="115"/>
      <c r="O187" s="22"/>
      <c r="P187" s="22"/>
      <c r="Q187" s="22"/>
    </row>
    <row r="188" spans="3:17" x14ac:dyDescent="0.7">
      <c r="C188" s="22"/>
      <c r="D188" s="115"/>
      <c r="E188" s="115"/>
      <c r="F188" s="22"/>
      <c r="G188" s="22"/>
      <c r="H188" s="116"/>
      <c r="I188" s="22"/>
      <c r="J188" s="22"/>
      <c r="K188" s="22"/>
      <c r="L188" s="22"/>
      <c r="M188" s="115"/>
      <c r="N188" s="115"/>
      <c r="O188" s="22"/>
      <c r="P188" s="22"/>
      <c r="Q188" s="22"/>
    </row>
    <row r="189" spans="3:17" x14ac:dyDescent="0.7">
      <c r="C189" s="22"/>
      <c r="D189" s="115"/>
      <c r="E189" s="115"/>
      <c r="F189" s="22"/>
      <c r="G189" s="22"/>
      <c r="H189" s="116"/>
      <c r="I189" s="22"/>
      <c r="J189" s="22"/>
      <c r="K189" s="22"/>
      <c r="L189" s="22"/>
      <c r="M189" s="115"/>
      <c r="N189" s="115"/>
      <c r="O189" s="22"/>
      <c r="P189" s="22"/>
      <c r="Q189" s="22"/>
    </row>
    <row r="190" spans="3:17" x14ac:dyDescent="0.7">
      <c r="C190" s="22"/>
      <c r="D190" s="115"/>
      <c r="E190" s="115"/>
      <c r="F190" s="22"/>
      <c r="G190" s="22"/>
      <c r="H190" s="116"/>
      <c r="I190" s="22"/>
      <c r="J190" s="22"/>
      <c r="K190" s="22"/>
      <c r="L190" s="22"/>
      <c r="M190" s="115"/>
      <c r="N190" s="115"/>
      <c r="O190" s="22"/>
      <c r="P190" s="22"/>
      <c r="Q190" s="22"/>
    </row>
    <row r="191" spans="3:17" x14ac:dyDescent="0.7">
      <c r="C191" s="22"/>
      <c r="D191" s="115"/>
      <c r="E191" s="115"/>
      <c r="F191" s="22"/>
      <c r="G191" s="22"/>
      <c r="H191" s="116"/>
      <c r="I191" s="22"/>
      <c r="J191" s="22"/>
      <c r="K191" s="22"/>
      <c r="L191" s="22"/>
      <c r="M191" s="115"/>
      <c r="N191" s="115"/>
      <c r="O191" s="22"/>
      <c r="P191" s="22"/>
      <c r="Q191" s="22"/>
    </row>
    <row r="192" spans="3:17" x14ac:dyDescent="0.7">
      <c r="C192" s="22"/>
      <c r="D192" s="115"/>
      <c r="E192" s="115"/>
      <c r="F192" s="22"/>
      <c r="G192" s="22"/>
      <c r="H192" s="116"/>
      <c r="I192" s="22"/>
      <c r="J192" s="22"/>
      <c r="K192" s="22"/>
      <c r="L192" s="22"/>
      <c r="M192" s="115"/>
      <c r="N192" s="115"/>
      <c r="O192" s="22"/>
      <c r="P192" s="22"/>
      <c r="Q192" s="22"/>
    </row>
    <row r="193" spans="3:17" x14ac:dyDescent="0.7">
      <c r="C193" s="22"/>
      <c r="D193" s="115"/>
      <c r="E193" s="115"/>
      <c r="F193" s="22"/>
      <c r="G193" s="22"/>
      <c r="H193" s="116"/>
      <c r="I193" s="22"/>
      <c r="J193" s="22"/>
      <c r="K193" s="22"/>
      <c r="L193" s="22"/>
      <c r="M193" s="115"/>
      <c r="N193" s="115"/>
      <c r="O193" s="22"/>
      <c r="P193" s="22"/>
      <c r="Q193" s="22"/>
    </row>
    <row r="194" spans="3:17" x14ac:dyDescent="0.7">
      <c r="C194" s="22"/>
      <c r="D194" s="115"/>
      <c r="E194" s="115"/>
      <c r="F194" s="22"/>
      <c r="G194" s="22"/>
      <c r="H194" s="116"/>
      <c r="I194" s="22"/>
      <c r="J194" s="22"/>
      <c r="K194" s="22"/>
      <c r="L194" s="22"/>
      <c r="M194" s="115"/>
      <c r="N194" s="115"/>
      <c r="O194" s="22"/>
      <c r="P194" s="22"/>
      <c r="Q194" s="22"/>
    </row>
    <row r="195" spans="3:17" x14ac:dyDescent="0.7">
      <c r="C195" s="22"/>
      <c r="D195" s="115"/>
      <c r="E195" s="115"/>
      <c r="F195" s="22"/>
      <c r="G195" s="22"/>
      <c r="H195" s="116"/>
      <c r="I195" s="22"/>
      <c r="J195" s="22"/>
      <c r="K195" s="22"/>
      <c r="L195" s="22"/>
      <c r="M195" s="115"/>
      <c r="N195" s="115"/>
      <c r="O195" s="22"/>
      <c r="P195" s="22"/>
      <c r="Q195" s="22"/>
    </row>
    <row r="196" spans="3:17" x14ac:dyDescent="0.7">
      <c r="C196" s="22"/>
      <c r="D196" s="115"/>
      <c r="E196" s="115"/>
      <c r="F196" s="22"/>
      <c r="G196" s="22"/>
      <c r="H196" s="116"/>
      <c r="I196" s="22"/>
      <c r="J196" s="22"/>
      <c r="K196" s="22"/>
      <c r="L196" s="22"/>
      <c r="M196" s="115"/>
      <c r="N196" s="115"/>
      <c r="O196" s="22"/>
      <c r="P196" s="22"/>
      <c r="Q196" s="22"/>
    </row>
    <row r="197" spans="3:17" x14ac:dyDescent="0.7">
      <c r="C197" s="22"/>
      <c r="D197" s="115"/>
      <c r="E197" s="115"/>
      <c r="F197" s="22"/>
      <c r="G197" s="22"/>
      <c r="H197" s="116"/>
      <c r="I197" s="22"/>
      <c r="J197" s="22"/>
      <c r="K197" s="22"/>
      <c r="L197" s="22"/>
      <c r="M197" s="115"/>
      <c r="N197" s="115"/>
      <c r="O197" s="22"/>
      <c r="P197" s="22"/>
      <c r="Q197" s="22"/>
    </row>
    <row r="198" spans="3:17" x14ac:dyDescent="0.7">
      <c r="C198" s="22"/>
      <c r="D198" s="115"/>
      <c r="E198" s="115"/>
      <c r="F198" s="22"/>
      <c r="G198" s="22"/>
      <c r="H198" s="116"/>
      <c r="I198" s="22"/>
      <c r="J198" s="22"/>
      <c r="K198" s="22"/>
      <c r="L198" s="22"/>
      <c r="M198" s="115"/>
      <c r="N198" s="115"/>
      <c r="O198" s="22"/>
      <c r="P198" s="22"/>
      <c r="Q198" s="22"/>
    </row>
    <row r="199" spans="3:17" x14ac:dyDescent="0.7">
      <c r="C199" s="22"/>
      <c r="D199" s="115"/>
      <c r="E199" s="115"/>
      <c r="F199" s="22"/>
      <c r="G199" s="22"/>
      <c r="H199" s="116"/>
      <c r="I199" s="22"/>
      <c r="J199" s="22"/>
      <c r="K199" s="22"/>
      <c r="L199" s="22"/>
      <c r="M199" s="115"/>
      <c r="N199" s="115"/>
      <c r="O199" s="22"/>
      <c r="P199" s="22"/>
      <c r="Q199" s="22"/>
    </row>
    <row r="200" spans="3:17" x14ac:dyDescent="0.7">
      <c r="C200" s="22"/>
      <c r="D200" s="115"/>
      <c r="E200" s="115"/>
      <c r="F200" s="22"/>
      <c r="G200" s="22"/>
      <c r="H200" s="116"/>
      <c r="I200" s="22"/>
      <c r="J200" s="22"/>
      <c r="K200" s="22"/>
      <c r="L200" s="22"/>
      <c r="M200" s="115"/>
      <c r="N200" s="115"/>
      <c r="O200" s="22"/>
      <c r="P200" s="22"/>
      <c r="Q200" s="22"/>
    </row>
    <row r="201" spans="3:17" x14ac:dyDescent="0.7">
      <c r="C201" s="22"/>
      <c r="D201" s="115"/>
      <c r="E201" s="115"/>
      <c r="F201" s="22"/>
      <c r="G201" s="22"/>
      <c r="H201" s="116"/>
      <c r="I201" s="22"/>
      <c r="J201" s="22"/>
      <c r="K201" s="22"/>
      <c r="L201" s="22"/>
      <c r="M201" s="115"/>
      <c r="N201" s="115"/>
      <c r="O201" s="22"/>
      <c r="P201" s="22"/>
      <c r="Q201" s="22"/>
    </row>
    <row r="202" spans="3:17" x14ac:dyDescent="0.7">
      <c r="C202" s="22"/>
      <c r="D202" s="115"/>
      <c r="E202" s="115"/>
      <c r="F202" s="22"/>
      <c r="G202" s="22"/>
      <c r="H202" s="116"/>
      <c r="I202" s="22"/>
      <c r="J202" s="22"/>
      <c r="K202" s="22"/>
      <c r="L202" s="22"/>
      <c r="M202" s="115"/>
      <c r="N202" s="115"/>
      <c r="O202" s="22"/>
      <c r="P202" s="22"/>
      <c r="Q202" s="22"/>
    </row>
    <row r="203" spans="3:17" x14ac:dyDescent="0.7">
      <c r="C203" s="22"/>
      <c r="D203" s="115"/>
      <c r="E203" s="115"/>
      <c r="F203" s="22"/>
      <c r="G203" s="22"/>
      <c r="H203" s="116"/>
      <c r="I203" s="22"/>
      <c r="J203" s="22"/>
      <c r="K203" s="22"/>
      <c r="L203" s="22"/>
      <c r="M203" s="115"/>
      <c r="N203" s="115"/>
      <c r="O203" s="22"/>
      <c r="P203" s="22"/>
      <c r="Q203" s="22"/>
    </row>
    <row r="204" spans="3:17" x14ac:dyDescent="0.7">
      <c r="C204" s="22"/>
      <c r="D204" s="115"/>
      <c r="E204" s="115"/>
      <c r="F204" s="22"/>
      <c r="G204" s="22"/>
      <c r="H204" s="116"/>
      <c r="I204" s="22"/>
      <c r="J204" s="22"/>
      <c r="K204" s="22"/>
      <c r="L204" s="22"/>
      <c r="M204" s="115"/>
      <c r="N204" s="115"/>
      <c r="O204" s="22"/>
      <c r="P204" s="22"/>
      <c r="Q204" s="22"/>
    </row>
    <row r="205" spans="3:17" x14ac:dyDescent="0.7">
      <c r="C205" s="22"/>
      <c r="D205" s="115"/>
      <c r="E205" s="115"/>
      <c r="F205" s="22"/>
      <c r="G205" s="22"/>
      <c r="H205" s="116"/>
      <c r="I205" s="22"/>
      <c r="J205" s="22"/>
      <c r="K205" s="22"/>
      <c r="L205" s="22"/>
      <c r="M205" s="115"/>
      <c r="N205" s="115"/>
      <c r="O205" s="22"/>
      <c r="P205" s="22"/>
      <c r="Q205" s="22"/>
    </row>
    <row r="206" spans="3:17" x14ac:dyDescent="0.7">
      <c r="C206" s="22"/>
      <c r="D206" s="115"/>
      <c r="E206" s="115"/>
      <c r="F206" s="22"/>
      <c r="G206" s="22"/>
      <c r="H206" s="116"/>
      <c r="I206" s="22"/>
      <c r="J206" s="22"/>
      <c r="K206" s="22"/>
      <c r="L206" s="22"/>
      <c r="M206" s="115"/>
      <c r="N206" s="115"/>
      <c r="O206" s="22"/>
      <c r="P206" s="22"/>
      <c r="Q206" s="22"/>
    </row>
    <row r="207" spans="3:17" x14ac:dyDescent="0.7">
      <c r="C207" s="22"/>
      <c r="D207" s="115"/>
      <c r="E207" s="115"/>
      <c r="F207" s="22"/>
      <c r="G207" s="22"/>
      <c r="H207" s="116"/>
      <c r="I207" s="22"/>
      <c r="J207" s="22"/>
      <c r="K207" s="22"/>
      <c r="L207" s="22"/>
      <c r="M207" s="115"/>
      <c r="N207" s="115"/>
      <c r="O207" s="22"/>
      <c r="P207" s="22"/>
      <c r="Q207" s="22"/>
    </row>
    <row r="208" spans="3:17" x14ac:dyDescent="0.7">
      <c r="C208" s="22"/>
      <c r="D208" s="115"/>
      <c r="E208" s="115"/>
      <c r="F208" s="22"/>
      <c r="G208" s="22"/>
      <c r="H208" s="116"/>
      <c r="I208" s="22"/>
      <c r="J208" s="22"/>
      <c r="K208" s="22"/>
      <c r="L208" s="22"/>
      <c r="M208" s="115"/>
      <c r="N208" s="115"/>
      <c r="O208" s="22"/>
      <c r="P208" s="22"/>
      <c r="Q208" s="22"/>
    </row>
    <row r="209" spans="3:17" x14ac:dyDescent="0.7">
      <c r="C209" s="22"/>
      <c r="D209" s="115"/>
      <c r="E209" s="115"/>
      <c r="F209" s="22"/>
      <c r="G209" s="22"/>
      <c r="H209" s="116"/>
      <c r="I209" s="22"/>
      <c r="J209" s="22"/>
      <c r="K209" s="22"/>
      <c r="L209" s="22"/>
      <c r="M209" s="115"/>
      <c r="N209" s="115"/>
      <c r="O209" s="22"/>
      <c r="P209" s="22"/>
      <c r="Q209" s="22"/>
    </row>
    <row r="210" spans="3:17" x14ac:dyDescent="0.7">
      <c r="C210" s="22"/>
      <c r="D210" s="115"/>
      <c r="E210" s="115"/>
      <c r="F210" s="22"/>
      <c r="G210" s="22"/>
      <c r="H210" s="116"/>
      <c r="I210" s="22"/>
      <c r="J210" s="22"/>
      <c r="K210" s="22"/>
      <c r="L210" s="22"/>
      <c r="M210" s="115"/>
      <c r="N210" s="115"/>
      <c r="O210" s="22"/>
      <c r="P210" s="22"/>
      <c r="Q210" s="22"/>
    </row>
    <row r="211" spans="3:17" x14ac:dyDescent="0.7">
      <c r="C211" s="22"/>
      <c r="D211" s="115"/>
      <c r="E211" s="115"/>
      <c r="F211" s="22"/>
      <c r="G211" s="22"/>
      <c r="H211" s="116"/>
      <c r="I211" s="22"/>
      <c r="J211" s="22"/>
      <c r="K211" s="22"/>
      <c r="L211" s="22"/>
      <c r="M211" s="115"/>
      <c r="N211" s="115"/>
      <c r="O211" s="22"/>
      <c r="P211" s="22"/>
      <c r="Q211" s="22"/>
    </row>
    <row r="212" spans="3:17" x14ac:dyDescent="0.7">
      <c r="C212" s="22"/>
      <c r="D212" s="115"/>
      <c r="E212" s="115"/>
      <c r="F212" s="22"/>
      <c r="G212" s="22"/>
      <c r="H212" s="116"/>
      <c r="I212" s="22"/>
      <c r="J212" s="22"/>
      <c r="K212" s="22"/>
      <c r="L212" s="22"/>
      <c r="M212" s="115"/>
      <c r="N212" s="115"/>
      <c r="O212" s="22"/>
      <c r="P212" s="22"/>
      <c r="Q212" s="22"/>
    </row>
    <row r="213" spans="3:17" x14ac:dyDescent="0.7">
      <c r="C213" s="22"/>
      <c r="D213" s="115"/>
      <c r="E213" s="115"/>
      <c r="F213" s="22"/>
      <c r="G213" s="22"/>
      <c r="H213" s="116"/>
      <c r="I213" s="22"/>
      <c r="J213" s="22"/>
      <c r="K213" s="22"/>
      <c r="L213" s="22"/>
      <c r="M213" s="115"/>
      <c r="N213" s="115"/>
      <c r="O213" s="22"/>
      <c r="P213" s="22"/>
      <c r="Q213" s="22"/>
    </row>
    <row r="214" spans="3:17" x14ac:dyDescent="0.7">
      <c r="C214" s="22"/>
      <c r="D214" s="115"/>
      <c r="E214" s="115"/>
      <c r="F214" s="22"/>
      <c r="G214" s="22"/>
      <c r="H214" s="116"/>
      <c r="I214" s="22"/>
      <c r="J214" s="22"/>
      <c r="K214" s="22"/>
      <c r="L214" s="22"/>
      <c r="M214" s="115"/>
      <c r="N214" s="115"/>
      <c r="O214" s="22"/>
      <c r="P214" s="22"/>
      <c r="Q214" s="22"/>
    </row>
    <row r="215" spans="3:17" x14ac:dyDescent="0.7">
      <c r="C215" s="22"/>
      <c r="D215" s="115"/>
      <c r="E215" s="115"/>
      <c r="F215" s="22"/>
      <c r="G215" s="22"/>
      <c r="H215" s="116"/>
      <c r="I215" s="22"/>
      <c r="J215" s="22"/>
      <c r="K215" s="22"/>
      <c r="L215" s="22"/>
      <c r="M215" s="115"/>
      <c r="N215" s="115"/>
      <c r="O215" s="22"/>
      <c r="P215" s="22"/>
      <c r="Q215" s="22"/>
    </row>
    <row r="216" spans="3:17" x14ac:dyDescent="0.7">
      <c r="C216" s="22"/>
      <c r="D216" s="115"/>
      <c r="E216" s="115"/>
      <c r="F216" s="22"/>
      <c r="G216" s="22"/>
      <c r="H216" s="116"/>
      <c r="I216" s="22"/>
      <c r="J216" s="22"/>
      <c r="K216" s="22"/>
      <c r="L216" s="22"/>
      <c r="M216" s="115"/>
      <c r="N216" s="115"/>
      <c r="O216" s="22"/>
      <c r="P216" s="22"/>
      <c r="Q216" s="22"/>
    </row>
    <row r="217" spans="3:17" x14ac:dyDescent="0.7">
      <c r="C217" s="22"/>
      <c r="D217" s="115"/>
      <c r="E217" s="115"/>
      <c r="F217" s="22"/>
      <c r="G217" s="22"/>
      <c r="H217" s="116"/>
      <c r="I217" s="22"/>
      <c r="J217" s="22"/>
      <c r="K217" s="22"/>
      <c r="L217" s="22"/>
      <c r="M217" s="115"/>
      <c r="N217" s="115"/>
      <c r="O217" s="22"/>
      <c r="P217" s="22"/>
      <c r="Q217" s="22"/>
    </row>
    <row r="218" spans="3:17" x14ac:dyDescent="0.7">
      <c r="C218" s="22"/>
      <c r="D218" s="115"/>
      <c r="E218" s="115"/>
      <c r="F218" s="22"/>
      <c r="G218" s="22"/>
      <c r="H218" s="116"/>
      <c r="I218" s="22"/>
      <c r="J218" s="22"/>
      <c r="K218" s="22"/>
      <c r="L218" s="22"/>
      <c r="M218" s="115"/>
      <c r="N218" s="115"/>
      <c r="O218" s="22"/>
      <c r="P218" s="22"/>
      <c r="Q218" s="22"/>
    </row>
    <row r="219" spans="3:17" x14ac:dyDescent="0.7">
      <c r="C219" s="22"/>
      <c r="D219" s="115"/>
      <c r="E219" s="115"/>
      <c r="F219" s="22"/>
      <c r="G219" s="22"/>
      <c r="H219" s="116"/>
      <c r="I219" s="22"/>
      <c r="J219" s="22"/>
      <c r="K219" s="22"/>
      <c r="L219" s="22"/>
      <c r="M219" s="115"/>
      <c r="N219" s="115"/>
      <c r="O219" s="22"/>
      <c r="P219" s="22"/>
      <c r="Q219" s="22"/>
    </row>
    <row r="220" spans="3:17" x14ac:dyDescent="0.7">
      <c r="C220" s="22"/>
      <c r="D220" s="115"/>
      <c r="E220" s="115"/>
      <c r="F220" s="22"/>
      <c r="G220" s="22"/>
      <c r="H220" s="116"/>
      <c r="I220" s="22"/>
      <c r="J220" s="22"/>
      <c r="K220" s="22"/>
      <c r="L220" s="22"/>
      <c r="M220" s="115"/>
      <c r="N220" s="115"/>
      <c r="O220" s="22"/>
      <c r="P220" s="22"/>
      <c r="Q220" s="22"/>
    </row>
    <row r="221" spans="3:17" x14ac:dyDescent="0.7">
      <c r="C221" s="22"/>
      <c r="D221" s="115"/>
      <c r="E221" s="115"/>
      <c r="F221" s="22"/>
      <c r="G221" s="22"/>
      <c r="H221" s="116"/>
      <c r="I221" s="22"/>
      <c r="J221" s="22"/>
      <c r="K221" s="22"/>
      <c r="L221" s="22"/>
      <c r="M221" s="115"/>
      <c r="N221" s="115"/>
      <c r="O221" s="22"/>
      <c r="P221" s="22"/>
      <c r="Q221" s="22"/>
    </row>
    <row r="222" spans="3:17" x14ac:dyDescent="0.7">
      <c r="C222" s="22"/>
      <c r="D222" s="115"/>
      <c r="E222" s="115"/>
      <c r="F222" s="22"/>
      <c r="G222" s="22"/>
      <c r="H222" s="116"/>
      <c r="I222" s="22"/>
      <c r="J222" s="22"/>
      <c r="K222" s="22"/>
      <c r="L222" s="22"/>
      <c r="M222" s="115"/>
      <c r="N222" s="115"/>
      <c r="O222" s="22"/>
      <c r="P222" s="22"/>
      <c r="Q222" s="22"/>
    </row>
    <row r="223" spans="3:17" x14ac:dyDescent="0.7">
      <c r="C223" s="22"/>
      <c r="D223" s="115"/>
      <c r="E223" s="115"/>
      <c r="F223" s="22"/>
      <c r="G223" s="22"/>
      <c r="H223" s="116"/>
      <c r="I223" s="22"/>
      <c r="J223" s="22"/>
      <c r="K223" s="22"/>
      <c r="L223" s="22"/>
      <c r="M223" s="115"/>
      <c r="N223" s="115"/>
      <c r="O223" s="22"/>
      <c r="P223" s="22"/>
      <c r="Q223" s="22"/>
    </row>
    <row r="224" spans="3:17" x14ac:dyDescent="0.7">
      <c r="C224" s="22"/>
      <c r="D224" s="115"/>
      <c r="E224" s="115"/>
      <c r="F224" s="22"/>
      <c r="G224" s="22"/>
      <c r="H224" s="116"/>
      <c r="I224" s="22"/>
      <c r="J224" s="22"/>
      <c r="K224" s="22"/>
      <c r="L224" s="22"/>
      <c r="M224" s="115"/>
      <c r="N224" s="115"/>
      <c r="O224" s="22"/>
      <c r="P224" s="22"/>
      <c r="Q224" s="22"/>
    </row>
    <row r="225" spans="3:17" x14ac:dyDescent="0.7">
      <c r="C225" s="22"/>
      <c r="D225" s="115"/>
      <c r="E225" s="115"/>
      <c r="F225" s="22"/>
      <c r="G225" s="22"/>
      <c r="H225" s="116"/>
      <c r="I225" s="22"/>
      <c r="J225" s="22"/>
      <c r="K225" s="22"/>
      <c r="L225" s="22"/>
      <c r="M225" s="115"/>
      <c r="N225" s="115"/>
      <c r="O225" s="22"/>
      <c r="P225" s="22"/>
      <c r="Q225" s="22"/>
    </row>
    <row r="226" spans="3:17" x14ac:dyDescent="0.7">
      <c r="C226" s="22"/>
      <c r="D226" s="115"/>
      <c r="E226" s="115"/>
      <c r="F226" s="22"/>
      <c r="G226" s="22"/>
      <c r="H226" s="116"/>
      <c r="I226" s="22"/>
      <c r="J226" s="22"/>
      <c r="K226" s="22"/>
      <c r="L226" s="22"/>
      <c r="M226" s="115"/>
      <c r="N226" s="115"/>
      <c r="O226" s="22"/>
      <c r="P226" s="22"/>
      <c r="Q226" s="22"/>
    </row>
    <row r="227" spans="3:17" x14ac:dyDescent="0.7">
      <c r="C227" s="22"/>
      <c r="D227" s="115"/>
      <c r="E227" s="115"/>
      <c r="F227" s="22"/>
      <c r="G227" s="22"/>
      <c r="H227" s="116"/>
      <c r="I227" s="22"/>
      <c r="J227" s="22"/>
      <c r="K227" s="22"/>
      <c r="L227" s="22"/>
      <c r="M227" s="115"/>
      <c r="N227" s="115"/>
      <c r="O227" s="22"/>
      <c r="P227" s="22"/>
      <c r="Q227" s="22"/>
    </row>
    <row r="228" spans="3:17" x14ac:dyDescent="0.7">
      <c r="C228" s="22"/>
      <c r="D228" s="115"/>
      <c r="E228" s="115"/>
      <c r="F228" s="22"/>
      <c r="G228" s="22"/>
      <c r="H228" s="116"/>
      <c r="I228" s="22"/>
      <c r="J228" s="22"/>
      <c r="K228" s="22"/>
      <c r="L228" s="22"/>
      <c r="M228" s="115"/>
      <c r="N228" s="115"/>
      <c r="O228" s="22"/>
      <c r="P228" s="22"/>
      <c r="Q228" s="22"/>
    </row>
    <row r="229" spans="3:17" x14ac:dyDescent="0.7">
      <c r="C229" s="22"/>
      <c r="D229" s="115"/>
      <c r="E229" s="115"/>
      <c r="F229" s="22"/>
      <c r="G229" s="22"/>
      <c r="H229" s="116"/>
      <c r="I229" s="22"/>
      <c r="J229" s="22"/>
      <c r="K229" s="22"/>
      <c r="L229" s="22"/>
      <c r="M229" s="115"/>
      <c r="N229" s="115"/>
      <c r="O229" s="22"/>
      <c r="P229" s="22"/>
      <c r="Q229" s="22"/>
    </row>
    <row r="230" spans="3:17" x14ac:dyDescent="0.7">
      <c r="C230" s="22"/>
      <c r="D230" s="115"/>
      <c r="E230" s="115"/>
      <c r="F230" s="22"/>
      <c r="G230" s="22"/>
      <c r="H230" s="116"/>
      <c r="I230" s="22"/>
      <c r="J230" s="22"/>
      <c r="K230" s="22"/>
      <c r="L230" s="22"/>
      <c r="M230" s="115"/>
      <c r="N230" s="115"/>
      <c r="O230" s="22"/>
      <c r="P230" s="22"/>
      <c r="Q230" s="22"/>
    </row>
    <row r="231" spans="3:17" x14ac:dyDescent="0.7">
      <c r="C231" s="22"/>
      <c r="D231" s="115"/>
      <c r="E231" s="115"/>
      <c r="F231" s="22"/>
      <c r="G231" s="22"/>
      <c r="H231" s="116"/>
      <c r="I231" s="22"/>
      <c r="J231" s="22"/>
      <c r="K231" s="22"/>
      <c r="L231" s="22"/>
      <c r="M231" s="115"/>
      <c r="N231" s="115"/>
      <c r="O231" s="22"/>
      <c r="P231" s="22"/>
      <c r="Q231" s="22"/>
    </row>
    <row r="232" spans="3:17" x14ac:dyDescent="0.7">
      <c r="C232" s="22"/>
      <c r="D232" s="115"/>
      <c r="E232" s="115"/>
      <c r="F232" s="22"/>
      <c r="G232" s="22"/>
      <c r="H232" s="116"/>
      <c r="I232" s="22"/>
      <c r="J232" s="22"/>
      <c r="K232" s="22"/>
      <c r="L232" s="22"/>
      <c r="M232" s="115"/>
      <c r="N232" s="115"/>
      <c r="O232" s="22"/>
      <c r="P232" s="22"/>
      <c r="Q232" s="22"/>
    </row>
    <row r="233" spans="3:17" x14ac:dyDescent="0.7">
      <c r="C233" s="22"/>
      <c r="D233" s="115"/>
      <c r="E233" s="115"/>
      <c r="F233" s="22"/>
      <c r="G233" s="22"/>
      <c r="H233" s="116"/>
      <c r="I233" s="22"/>
      <c r="J233" s="22"/>
      <c r="K233" s="22"/>
      <c r="L233" s="22"/>
      <c r="M233" s="115"/>
      <c r="N233" s="115"/>
      <c r="O233" s="22"/>
      <c r="P233" s="22"/>
      <c r="Q233" s="22"/>
    </row>
    <row r="234" spans="3:17" x14ac:dyDescent="0.7">
      <c r="C234" s="22"/>
      <c r="D234" s="115"/>
      <c r="E234" s="115"/>
      <c r="F234" s="22"/>
      <c r="G234" s="22"/>
      <c r="H234" s="116"/>
      <c r="I234" s="22"/>
      <c r="J234" s="22"/>
      <c r="K234" s="22"/>
      <c r="L234" s="22"/>
      <c r="M234" s="115"/>
      <c r="N234" s="115"/>
      <c r="O234" s="22"/>
      <c r="P234" s="22"/>
      <c r="Q234" s="22"/>
    </row>
    <row r="235" spans="3:17" x14ac:dyDescent="0.7">
      <c r="C235" s="22"/>
      <c r="D235" s="115"/>
      <c r="E235" s="115"/>
      <c r="F235" s="22"/>
      <c r="G235" s="22"/>
      <c r="H235" s="116"/>
      <c r="I235" s="22"/>
      <c r="J235" s="22"/>
      <c r="K235" s="22"/>
      <c r="L235" s="22"/>
      <c r="M235" s="115"/>
      <c r="N235" s="115"/>
      <c r="O235" s="22"/>
      <c r="P235" s="22"/>
      <c r="Q235" s="22"/>
    </row>
    <row r="236" spans="3:17" x14ac:dyDescent="0.7">
      <c r="C236" s="22"/>
      <c r="D236" s="115"/>
      <c r="E236" s="115"/>
      <c r="F236" s="22"/>
      <c r="G236" s="22"/>
      <c r="H236" s="116"/>
      <c r="I236" s="22"/>
      <c r="J236" s="22"/>
      <c r="K236" s="22"/>
      <c r="L236" s="22"/>
      <c r="M236" s="115"/>
      <c r="N236" s="115"/>
      <c r="O236" s="22"/>
      <c r="P236" s="22"/>
      <c r="Q236" s="22"/>
    </row>
    <row r="237" spans="3:17" x14ac:dyDescent="0.7">
      <c r="C237" s="22"/>
      <c r="D237" s="115"/>
      <c r="E237" s="115"/>
      <c r="F237" s="22"/>
      <c r="G237" s="22"/>
      <c r="H237" s="116"/>
      <c r="I237" s="22"/>
      <c r="J237" s="22"/>
      <c r="K237" s="22"/>
      <c r="L237" s="22"/>
      <c r="M237" s="115"/>
      <c r="N237" s="115"/>
      <c r="O237" s="22"/>
      <c r="P237" s="22"/>
      <c r="Q237" s="22"/>
    </row>
    <row r="238" spans="3:17" x14ac:dyDescent="0.7">
      <c r="C238" s="22"/>
      <c r="D238" s="115"/>
      <c r="E238" s="115"/>
      <c r="F238" s="22"/>
      <c r="G238" s="22"/>
      <c r="H238" s="116"/>
      <c r="I238" s="22"/>
      <c r="J238" s="22"/>
      <c r="K238" s="22"/>
      <c r="L238" s="22"/>
      <c r="M238" s="115"/>
      <c r="N238" s="115"/>
      <c r="O238" s="22"/>
      <c r="P238" s="22"/>
      <c r="Q238" s="22"/>
    </row>
    <row r="239" spans="3:17" x14ac:dyDescent="0.7">
      <c r="C239" s="22"/>
      <c r="D239" s="115"/>
      <c r="E239" s="115"/>
      <c r="F239" s="22"/>
      <c r="G239" s="22"/>
      <c r="H239" s="116"/>
      <c r="I239" s="22"/>
      <c r="J239" s="22"/>
      <c r="K239" s="22"/>
      <c r="L239" s="22"/>
      <c r="M239" s="115"/>
      <c r="N239" s="115"/>
      <c r="O239" s="22"/>
      <c r="P239" s="22"/>
      <c r="Q239" s="22"/>
    </row>
    <row r="240" spans="3:17" x14ac:dyDescent="0.7">
      <c r="C240" s="22"/>
      <c r="D240" s="115"/>
      <c r="E240" s="115"/>
      <c r="F240" s="22"/>
      <c r="G240" s="22"/>
      <c r="H240" s="116"/>
      <c r="I240" s="22"/>
      <c r="J240" s="22"/>
      <c r="K240" s="22"/>
      <c r="L240" s="22"/>
      <c r="M240" s="115"/>
      <c r="N240" s="115"/>
      <c r="O240" s="22"/>
      <c r="P240" s="22"/>
      <c r="Q240" s="22"/>
    </row>
    <row r="241" spans="3:17" x14ac:dyDescent="0.7">
      <c r="C241" s="22"/>
      <c r="D241" s="115"/>
      <c r="E241" s="115"/>
      <c r="F241" s="22"/>
      <c r="G241" s="22"/>
      <c r="H241" s="116"/>
      <c r="I241" s="22"/>
      <c r="J241" s="22"/>
      <c r="K241" s="22"/>
      <c r="L241" s="22"/>
      <c r="M241" s="115"/>
      <c r="N241" s="115"/>
      <c r="O241" s="22"/>
      <c r="P241" s="22"/>
      <c r="Q241" s="22"/>
    </row>
    <row r="242" spans="3:17" x14ac:dyDescent="0.7">
      <c r="C242" s="22"/>
      <c r="D242" s="115"/>
      <c r="E242" s="115"/>
      <c r="F242" s="22"/>
      <c r="G242" s="22"/>
      <c r="H242" s="116"/>
      <c r="I242" s="22"/>
      <c r="J242" s="22"/>
      <c r="K242" s="22"/>
      <c r="L242" s="22"/>
      <c r="M242" s="115"/>
      <c r="N242" s="115"/>
      <c r="O242" s="22"/>
      <c r="P242" s="22"/>
      <c r="Q242" s="22"/>
    </row>
    <row r="243" spans="3:17" x14ac:dyDescent="0.7">
      <c r="C243" s="22"/>
      <c r="D243" s="115"/>
      <c r="E243" s="115"/>
      <c r="F243" s="22"/>
      <c r="G243" s="22"/>
      <c r="H243" s="116"/>
      <c r="I243" s="22"/>
      <c r="J243" s="22"/>
      <c r="K243" s="22"/>
      <c r="L243" s="22"/>
      <c r="M243" s="115"/>
      <c r="N243" s="115"/>
      <c r="O243" s="22"/>
      <c r="P243" s="22"/>
      <c r="Q243" s="22"/>
    </row>
    <row r="244" spans="3:17" x14ac:dyDescent="0.7">
      <c r="C244" s="22"/>
      <c r="D244" s="115"/>
      <c r="E244" s="115"/>
      <c r="F244" s="22"/>
      <c r="G244" s="22"/>
      <c r="H244" s="116"/>
      <c r="I244" s="22"/>
      <c r="J244" s="22"/>
      <c r="K244" s="22"/>
      <c r="L244" s="22"/>
      <c r="M244" s="115"/>
      <c r="N244" s="115"/>
      <c r="O244" s="22"/>
      <c r="P244" s="22"/>
      <c r="Q244" s="22"/>
    </row>
    <row r="245" spans="3:17" x14ac:dyDescent="0.7">
      <c r="C245" s="22"/>
      <c r="D245" s="115"/>
      <c r="E245" s="115"/>
      <c r="F245" s="22"/>
      <c r="G245" s="22"/>
      <c r="H245" s="116"/>
      <c r="I245" s="22"/>
      <c r="J245" s="22"/>
      <c r="K245" s="22"/>
      <c r="L245" s="22"/>
      <c r="M245" s="115"/>
      <c r="N245" s="115"/>
      <c r="O245" s="22"/>
      <c r="P245" s="22"/>
      <c r="Q245" s="22"/>
    </row>
    <row r="246" spans="3:17" x14ac:dyDescent="0.7">
      <c r="C246" s="22"/>
      <c r="D246" s="115"/>
      <c r="E246" s="115"/>
      <c r="F246" s="22"/>
      <c r="G246" s="22"/>
      <c r="H246" s="116"/>
      <c r="I246" s="22"/>
      <c r="J246" s="22"/>
      <c r="K246" s="22"/>
      <c r="L246" s="22"/>
      <c r="M246" s="115"/>
      <c r="N246" s="115"/>
      <c r="O246" s="22"/>
      <c r="P246" s="22"/>
      <c r="Q246" s="22"/>
    </row>
    <row r="247" spans="3:17" x14ac:dyDescent="0.7">
      <c r="C247" s="22"/>
      <c r="D247" s="115"/>
      <c r="E247" s="115"/>
      <c r="F247" s="22"/>
      <c r="G247" s="22"/>
      <c r="H247" s="116"/>
      <c r="I247" s="22"/>
      <c r="J247" s="22"/>
      <c r="K247" s="22"/>
      <c r="L247" s="22"/>
      <c r="M247" s="115"/>
      <c r="N247" s="115"/>
      <c r="O247" s="22"/>
      <c r="P247" s="22"/>
      <c r="Q247" s="22"/>
    </row>
    <row r="248" spans="3:17" x14ac:dyDescent="0.7">
      <c r="C248" s="22"/>
      <c r="D248" s="115"/>
      <c r="E248" s="115"/>
      <c r="F248" s="22"/>
      <c r="G248" s="22"/>
      <c r="H248" s="116"/>
      <c r="I248" s="22"/>
      <c r="J248" s="22"/>
      <c r="K248" s="22"/>
      <c r="L248" s="22"/>
      <c r="M248" s="115"/>
      <c r="N248" s="115"/>
      <c r="O248" s="22"/>
      <c r="P248" s="22"/>
      <c r="Q248" s="22"/>
    </row>
    <row r="249" spans="3:17" x14ac:dyDescent="0.7">
      <c r="C249" s="22"/>
      <c r="D249" s="115"/>
      <c r="E249" s="115"/>
      <c r="F249" s="22"/>
      <c r="G249" s="22"/>
      <c r="H249" s="116"/>
      <c r="I249" s="22"/>
      <c r="J249" s="22"/>
      <c r="K249" s="22"/>
      <c r="L249" s="22"/>
      <c r="M249" s="115"/>
      <c r="N249" s="115"/>
      <c r="O249" s="22"/>
      <c r="P249" s="22"/>
      <c r="Q249" s="22"/>
    </row>
    <row r="250" spans="3:17" x14ac:dyDescent="0.7">
      <c r="C250" s="22"/>
      <c r="D250" s="115"/>
      <c r="E250" s="115"/>
      <c r="F250" s="22"/>
      <c r="G250" s="22"/>
      <c r="H250" s="116"/>
      <c r="I250" s="22"/>
      <c r="J250" s="22"/>
      <c r="K250" s="22"/>
      <c r="L250" s="22"/>
      <c r="M250" s="115"/>
      <c r="N250" s="115"/>
      <c r="O250" s="22"/>
      <c r="P250" s="22"/>
      <c r="Q250" s="22"/>
    </row>
    <row r="251" spans="3:17" x14ac:dyDescent="0.7">
      <c r="C251" s="22"/>
      <c r="D251" s="115"/>
      <c r="E251" s="115"/>
      <c r="F251" s="22"/>
      <c r="G251" s="22"/>
      <c r="H251" s="116"/>
      <c r="I251" s="22"/>
      <c r="J251" s="22"/>
      <c r="K251" s="22"/>
      <c r="L251" s="22"/>
      <c r="M251" s="115"/>
      <c r="N251" s="115"/>
      <c r="O251" s="22"/>
      <c r="P251" s="22"/>
      <c r="Q251" s="22"/>
    </row>
    <row r="252" spans="3:17" x14ac:dyDescent="0.7">
      <c r="C252" s="22"/>
      <c r="D252" s="115"/>
      <c r="E252" s="115"/>
      <c r="F252" s="22"/>
      <c r="G252" s="22"/>
      <c r="H252" s="116"/>
      <c r="I252" s="22"/>
      <c r="J252" s="22"/>
      <c r="K252" s="22"/>
      <c r="L252" s="22"/>
      <c r="M252" s="115"/>
      <c r="N252" s="115"/>
      <c r="O252" s="22"/>
      <c r="P252" s="22"/>
      <c r="Q252" s="22"/>
    </row>
    <row r="253" spans="3:17" x14ac:dyDescent="0.7">
      <c r="D253" s="56"/>
      <c r="E253" s="56"/>
      <c r="N253" s="56"/>
    </row>
    <row r="254" spans="3:17" x14ac:dyDescent="0.7">
      <c r="D254" s="56"/>
      <c r="E254" s="56"/>
      <c r="N254" s="56"/>
    </row>
    <row r="255" spans="3:17" x14ac:dyDescent="0.7">
      <c r="D255" s="56"/>
      <c r="E255" s="56"/>
      <c r="N255" s="56"/>
    </row>
    <row r="256" spans="3:17" x14ac:dyDescent="0.7">
      <c r="D256" s="56"/>
      <c r="E256" s="56"/>
      <c r="N256" s="56"/>
    </row>
    <row r="257" spans="4:14" x14ac:dyDescent="0.7">
      <c r="D257" s="56"/>
      <c r="E257" s="56"/>
      <c r="N257" s="56"/>
    </row>
    <row r="258" spans="4:14" x14ac:dyDescent="0.7">
      <c r="D258" s="56"/>
      <c r="E258" s="56"/>
      <c r="N258" s="56"/>
    </row>
    <row r="259" spans="4:14" x14ac:dyDescent="0.7">
      <c r="D259" s="56"/>
      <c r="E259" s="56"/>
      <c r="N259" s="56"/>
    </row>
    <row r="260" spans="4:14" x14ac:dyDescent="0.7">
      <c r="D260" s="56"/>
      <c r="E260" s="56"/>
      <c r="N260" s="56"/>
    </row>
    <row r="261" spans="4:14" x14ac:dyDescent="0.7">
      <c r="D261" s="56"/>
      <c r="E261" s="56"/>
      <c r="N261" s="56"/>
    </row>
    <row r="262" spans="4:14" x14ac:dyDescent="0.7">
      <c r="D262" s="56"/>
      <c r="E262" s="56"/>
      <c r="N262" s="56"/>
    </row>
    <row r="263" spans="4:14" x14ac:dyDescent="0.7">
      <c r="D263" s="56"/>
      <c r="E263" s="56"/>
      <c r="N263" s="56"/>
    </row>
    <row r="264" spans="4:14" x14ac:dyDescent="0.7">
      <c r="D264" s="56"/>
      <c r="E264" s="56"/>
      <c r="N264" s="56"/>
    </row>
  </sheetData>
  <mergeCells count="53">
    <mergeCell ref="E21:F21"/>
    <mergeCell ref="E22:F22"/>
    <mergeCell ref="E23:F23"/>
    <mergeCell ref="E16:F16"/>
    <mergeCell ref="E17:F17"/>
    <mergeCell ref="E18:F18"/>
    <mergeCell ref="E19:F19"/>
    <mergeCell ref="E20:F20"/>
    <mergeCell ref="E11:F11"/>
    <mergeCell ref="E12:F12"/>
    <mergeCell ref="E13:F13"/>
    <mergeCell ref="E14:F14"/>
    <mergeCell ref="E15:F15"/>
    <mergeCell ref="C4:I4"/>
    <mergeCell ref="C3:D3"/>
    <mergeCell ref="O23:Q23"/>
    <mergeCell ref="O11:Q11"/>
    <mergeCell ref="O12:Q12"/>
    <mergeCell ref="O13:Q13"/>
    <mergeCell ref="O14:Q14"/>
    <mergeCell ref="O15:Q15"/>
    <mergeCell ref="O16:Q16"/>
    <mergeCell ref="O17:Q17"/>
    <mergeCell ref="O18:Q18"/>
    <mergeCell ref="O19:Q19"/>
    <mergeCell ref="O20:Q20"/>
    <mergeCell ref="O21:Q21"/>
    <mergeCell ref="O22:Q22"/>
    <mergeCell ref="D8:G8"/>
    <mergeCell ref="D9:G9"/>
    <mergeCell ref="D10:G10"/>
    <mergeCell ref="O6:Q6"/>
    <mergeCell ref="O5:Q5"/>
    <mergeCell ref="D7:G7"/>
    <mergeCell ref="O7:Q7"/>
    <mergeCell ref="I6:M6"/>
    <mergeCell ref="I7:M7"/>
    <mergeCell ref="I8:M8"/>
    <mergeCell ref="I9:M9"/>
    <mergeCell ref="I10:M10"/>
    <mergeCell ref="N10:Q10"/>
    <mergeCell ref="W12:X12"/>
    <mergeCell ref="W13:X13"/>
    <mergeCell ref="W14:X14"/>
    <mergeCell ref="W15:X15"/>
    <mergeCell ref="W16:X16"/>
    <mergeCell ref="W22:X22"/>
    <mergeCell ref="W23:X23"/>
    <mergeCell ref="W17:X17"/>
    <mergeCell ref="W18:X18"/>
    <mergeCell ref="W19:X19"/>
    <mergeCell ref="W20:X20"/>
    <mergeCell ref="W21:X21"/>
  </mergeCells>
  <conditionalFormatting sqref="N8">
    <cfRule type="expression" dxfId="142" priority="1784">
      <formula>$Q$8=0</formula>
    </cfRule>
  </conditionalFormatting>
  <conditionalFormatting sqref="O12:S23 M12:M23 K12:K23">
    <cfRule type="expression" dxfId="141" priority="1810">
      <formula>$K12&lt;&gt;0</formula>
    </cfRule>
  </conditionalFormatting>
  <conditionalFormatting sqref="N12:N23">
    <cfRule type="expression" dxfId="140" priority="1813">
      <formula>$K11&lt;&gt;0</formula>
    </cfRule>
  </conditionalFormatting>
  <conditionalFormatting sqref="I12:I23">
    <cfRule type="expression" dxfId="139" priority="1814">
      <formula>$K12&lt;&gt;0</formula>
    </cfRule>
  </conditionalFormatting>
  <conditionalFormatting sqref="I7:M10">
    <cfRule type="expression" dxfId="138" priority="1782">
      <formula>$I$7=$D$7</formula>
    </cfRule>
  </conditionalFormatting>
  <conditionalFormatting sqref="I12">
    <cfRule type="expression" dxfId="137" priority="1780">
      <formula>$I$13&lt;&gt;" "</formula>
    </cfRule>
  </conditionalFormatting>
  <conditionalFormatting sqref="I18">
    <cfRule type="expression" dxfId="136" priority="1779">
      <formula>$I$19&lt;&gt;" "</formula>
    </cfRule>
  </conditionalFormatting>
  <conditionalFormatting sqref="I13">
    <cfRule type="expression" dxfId="135" priority="1778">
      <formula>$I$13&lt;&gt;" "</formula>
    </cfRule>
  </conditionalFormatting>
  <conditionalFormatting sqref="I14">
    <cfRule type="expression" dxfId="134" priority="1776">
      <formula>$I$14&lt;&gt;" "</formula>
    </cfRule>
    <cfRule type="expression" priority="1777">
      <formula>$I$14&lt;&gt;" "</formula>
    </cfRule>
  </conditionalFormatting>
  <conditionalFormatting sqref="I15">
    <cfRule type="expression" dxfId="133" priority="1775">
      <formula>$I$15&lt;&gt;" "</formula>
    </cfRule>
  </conditionalFormatting>
  <conditionalFormatting sqref="I16:I23">
    <cfRule type="expression" dxfId="132" priority="1774">
      <formula>$I$16&lt;&gt;" "</formula>
    </cfRule>
  </conditionalFormatting>
  <conditionalFormatting sqref="H6:M6">
    <cfRule type="expression" dxfId="131" priority="1817">
      <formula>$I$6=$D$6</formula>
    </cfRule>
  </conditionalFormatting>
  <conditionalFormatting sqref="F6">
    <cfRule type="expression" dxfId="130" priority="1767">
      <formula>$I$6=$D$6</formula>
    </cfRule>
  </conditionalFormatting>
  <conditionalFormatting sqref="W12">
    <cfRule type="expression" dxfId="129" priority="1722">
      <formula>W12=0</formula>
    </cfRule>
  </conditionalFormatting>
  <conditionalFormatting sqref="W13">
    <cfRule type="expression" dxfId="128" priority="1721">
      <formula>W13=0</formula>
    </cfRule>
  </conditionalFormatting>
  <conditionalFormatting sqref="W14">
    <cfRule type="expression" dxfId="127" priority="1720">
      <formula>W14=0</formula>
    </cfRule>
  </conditionalFormatting>
  <conditionalFormatting sqref="W15">
    <cfRule type="expression" dxfId="126" priority="1719">
      <formula>W15=0</formula>
    </cfRule>
  </conditionalFormatting>
  <conditionalFormatting sqref="W16:W23">
    <cfRule type="expression" dxfId="125" priority="1717">
      <formula>W16=0</formula>
    </cfRule>
  </conditionalFormatting>
  <conditionalFormatting sqref="E11:F11">
    <cfRule type="expression" dxfId="124" priority="771">
      <formula>$AB$10=1</formula>
    </cfRule>
  </conditionalFormatting>
  <conditionalFormatting sqref="E12">
    <cfRule type="expression" dxfId="116" priority="5">
      <formula>E12=0</formula>
    </cfRule>
  </conditionalFormatting>
  <conditionalFormatting sqref="E13">
    <cfRule type="expression" dxfId="115" priority="4">
      <formula>E13=0</formula>
    </cfRule>
  </conditionalFormatting>
  <conditionalFormatting sqref="E14">
    <cfRule type="expression" dxfId="114" priority="3">
      <formula>E14=0</formula>
    </cfRule>
  </conditionalFormatting>
  <conditionalFormatting sqref="E15">
    <cfRule type="expression" dxfId="113" priority="2">
      <formula>E15=0</formula>
    </cfRule>
  </conditionalFormatting>
  <conditionalFormatting sqref="E16:E23">
    <cfRule type="expression" dxfId="112" priority="1">
      <formula>E16=0</formula>
    </cfRule>
  </conditionalFormatting>
  <dataValidations count="2">
    <dataValidation type="whole" allowBlank="1" showInputMessage="1" showErrorMessage="1" sqref="C8:C10" xr:uid="{00000000-0002-0000-0800-000000000000}">
      <formula1>10</formula1>
      <formula2>99999</formula2>
    </dataValidation>
    <dataValidation type="whole" allowBlank="1" showInputMessage="1" showErrorMessage="1" sqref="C6" xr:uid="{00000000-0002-0000-0800-000001000000}">
      <formula1>10</formula1>
      <formula2>3999999</formula2>
    </dataValidation>
  </dataValidations>
  <hyperlinks>
    <hyperlink ref="I3" r:id="rId1" xr:uid="{00000000-0004-0000-0800-000000000000}"/>
  </hyperlinks>
  <pageMargins left="0.23622047244094491" right="3.937007874015748E-2" top="0.15748031496062992" bottom="1.1811023622047245" header="0.31496062992125984" footer="0.19685039370078741"/>
  <pageSetup paperSize="9" scale="51" fitToHeight="0" orientation="portrait" r:id="rId2"/>
  <headerFooter>
    <oddHeader>&amp;L&amp;6
&amp;Z&amp;F&amp;C&amp;"-,Fed"&amp;22SalgsOrdre&amp;R&amp;"-,Fed"&amp;8&amp;D  &amp;T
  &amp;16Side &amp;P/&amp;N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Knap1_Klik">
                <anchor moveWithCells="1" sizeWithCells="1">
                  <from>
                    <xdr:col>3</xdr:col>
                    <xdr:colOff>1733550</xdr:colOff>
                    <xdr:row>3</xdr:row>
                    <xdr:rowOff>85725</xdr:rowOff>
                  </from>
                  <to>
                    <xdr:col>4</xdr:col>
                    <xdr:colOff>1285875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Knap2_Klik">
                <anchor moveWithCells="1" sizeWithCells="1">
                  <from>
                    <xdr:col>4</xdr:col>
                    <xdr:colOff>1657350</xdr:colOff>
                    <xdr:row>3</xdr:row>
                    <xdr:rowOff>57150</xdr:rowOff>
                  </from>
                  <to>
                    <xdr:col>5</xdr:col>
                    <xdr:colOff>219075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73" id="{51A9D1D3-2026-4A5F-91F5-4AD7C1FF5FCD}">
            <xm:f>SaveListe!$W$2&gt;0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E3:F3</xm:sqref>
        </x14:conditionalFormatting>
        <x14:conditionalFormatting xmlns:xm="http://schemas.microsoft.com/office/excel/2006/main">
          <x14:cfRule type="expression" priority="1772" id="{A441447B-CBD8-492C-866D-1F1EA909A41E}">
            <xm:f>SaveListe!$W$2&gt;0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I3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25">
    <pageSetUpPr fitToPage="1"/>
  </sheetPr>
  <dimension ref="B1:AA362"/>
  <sheetViews>
    <sheetView zoomScale="90" zoomScaleNormal="90" workbookViewId="0">
      <selection activeCell="C6" sqref="C6"/>
    </sheetView>
  </sheetViews>
  <sheetFormatPr defaultRowHeight="15.75" x14ac:dyDescent="0.25"/>
  <cols>
    <col min="1" max="1" width="1.85546875" customWidth="1"/>
    <col min="2" max="2" width="8.7109375" customWidth="1"/>
    <col min="3" max="3" width="15.42578125" customWidth="1"/>
    <col min="4" max="4" width="28.140625" customWidth="1"/>
    <col min="5" max="5" width="22.7109375" style="131" customWidth="1"/>
    <col min="6" max="6" width="18.5703125" customWidth="1"/>
    <col min="7" max="7" width="25.42578125" hidden="1" customWidth="1"/>
    <col min="8" max="8" width="12.7109375" hidden="1" customWidth="1"/>
    <col min="9" max="9" width="16.140625" hidden="1" customWidth="1"/>
    <col min="10" max="11" width="34" hidden="1" customWidth="1"/>
    <col min="12" max="12" width="13.140625" hidden="1" customWidth="1"/>
    <col min="13" max="13" width="10" style="5" customWidth="1"/>
    <col min="14" max="14" width="6.42578125" hidden="1" customWidth="1"/>
    <col min="15" max="15" width="5.140625" hidden="1" customWidth="1"/>
    <col min="16" max="17" width="9.140625" hidden="1" customWidth="1"/>
    <col min="18" max="18" width="6.7109375" customWidth="1"/>
    <col min="19" max="19" width="9.140625" customWidth="1"/>
    <col min="20" max="22" width="9.140625" hidden="1" customWidth="1"/>
    <col min="23" max="23" width="11.85546875" hidden="1" customWidth="1"/>
    <col min="24" max="24" width="7.140625" bestFit="1" customWidth="1"/>
    <col min="25" max="25" width="5.5703125" hidden="1" customWidth="1"/>
    <col min="26" max="26" width="0.140625" customWidth="1"/>
    <col min="27" max="27" width="5" style="35" customWidth="1"/>
    <col min="28" max="28" width="6.42578125" bestFit="1" customWidth="1"/>
    <col min="29" max="29" width="12.7109375" bestFit="1" customWidth="1"/>
    <col min="30" max="30" width="11.7109375" bestFit="1" customWidth="1"/>
    <col min="31" max="31" width="8.140625" bestFit="1" customWidth="1"/>
    <col min="32" max="32" width="12.5703125" bestFit="1" customWidth="1"/>
    <col min="33" max="33" width="11.140625" bestFit="1" customWidth="1"/>
    <col min="34" max="34" width="12.85546875" bestFit="1" customWidth="1"/>
    <col min="35" max="35" width="10" bestFit="1" customWidth="1"/>
    <col min="36" max="36" width="10.7109375" bestFit="1" customWidth="1"/>
    <col min="37" max="37" width="7" bestFit="1" customWidth="1"/>
    <col min="38" max="38" width="12.7109375" bestFit="1" customWidth="1"/>
    <col min="39" max="39" width="12.5703125" bestFit="1" customWidth="1"/>
    <col min="40" max="40" width="31.28515625" bestFit="1" customWidth="1"/>
    <col min="41" max="41" width="11.140625" bestFit="1" customWidth="1"/>
    <col min="42" max="42" width="12.85546875" bestFit="1" customWidth="1"/>
    <col min="43" max="44" width="11.7109375" bestFit="1" customWidth="1"/>
    <col min="45" max="46" width="12.140625" customWidth="1"/>
    <col min="47" max="47" width="11.140625" customWidth="1"/>
    <col min="48" max="48" width="12.140625" customWidth="1"/>
    <col min="49" max="49" width="9.140625" customWidth="1"/>
    <col min="55" max="55" width="12.5703125" customWidth="1"/>
    <col min="56" max="56" width="32.42578125" bestFit="1" customWidth="1"/>
  </cols>
  <sheetData>
    <row r="1" spans="2:27" x14ac:dyDescent="0.25">
      <c r="N1" t="s">
        <v>16</v>
      </c>
    </row>
    <row r="2" spans="2:27" ht="29.25" customHeight="1" thickBot="1" x14ac:dyDescent="0.4">
      <c r="B2" s="74" t="str">
        <f>IF(Forside!Q8&gt;0,+Forside!N8," ")</f>
        <v xml:space="preserve"> </v>
      </c>
    </row>
    <row r="3" spans="2:27" ht="27" thickBot="1" x14ac:dyDescent="0.45">
      <c r="B3" s="169">
        <f>+Tabel_Forespørgsel_fra_Visma17[OrdNo]</f>
        <v>405851</v>
      </c>
      <c r="C3" s="170"/>
      <c r="D3" s="129" t="str">
        <f>+Tabel_Forespørgsel_fra_Visma17[Nm]</f>
        <v>FarmDroid ApS</v>
      </c>
      <c r="E3" s="132"/>
      <c r="F3" s="89"/>
      <c r="G3" s="89"/>
      <c r="H3" s="89"/>
      <c r="I3" s="130"/>
      <c r="J3" s="172" t="str">
        <f>+Tabel_Forespørgsel_fra_Visma17[CreUsr]&amp;"    "&amp;IF(+Forside!O6&lt;&gt;N1,+Forside!N6 &amp;"/"&amp; +Forside!O6,+Forside!N6)</f>
        <v>mw    25-06-2026/03-06-2026</v>
      </c>
      <c r="K3" s="173"/>
      <c r="L3" s="173"/>
      <c r="M3" s="173"/>
      <c r="N3" s="173"/>
      <c r="O3" s="173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4"/>
    </row>
    <row r="5" spans="2:27" ht="15" x14ac:dyDescent="0.25">
      <c r="B5" t="s">
        <v>39</v>
      </c>
      <c r="C5" t="s">
        <v>40</v>
      </c>
      <c r="D5" t="s">
        <v>41</v>
      </c>
      <c r="E5" s="131" t="s">
        <v>4519</v>
      </c>
      <c r="F5" t="s">
        <v>28</v>
      </c>
      <c r="G5" t="s">
        <v>2031</v>
      </c>
      <c r="H5" t="s">
        <v>71</v>
      </c>
      <c r="I5" t="s">
        <v>72</v>
      </c>
      <c r="J5" t="s">
        <v>73</v>
      </c>
      <c r="K5" t="s">
        <v>2060</v>
      </c>
      <c r="L5" t="s">
        <v>61</v>
      </c>
      <c r="M5" s="5" t="s">
        <v>4174</v>
      </c>
      <c r="N5" t="s">
        <v>13</v>
      </c>
      <c r="O5" t="s">
        <v>1163</v>
      </c>
      <c r="P5" t="s">
        <v>2030</v>
      </c>
      <c r="Q5" t="s">
        <v>3</v>
      </c>
      <c r="R5" t="s">
        <v>2062</v>
      </c>
      <c r="S5" t="s">
        <v>2063</v>
      </c>
      <c r="T5" t="s">
        <v>4518</v>
      </c>
      <c r="U5" t="s">
        <v>1181</v>
      </c>
      <c r="V5" t="s">
        <v>1182</v>
      </c>
      <c r="W5" t="s">
        <v>18</v>
      </c>
      <c r="X5" t="s">
        <v>1164</v>
      </c>
      <c r="AA5"/>
    </row>
    <row r="6" spans="2:27" ht="24.95" customHeight="1" x14ac:dyDescent="0.25">
      <c r="X6" s="36"/>
      <c r="AA6"/>
    </row>
    <row r="7" spans="2:27" ht="24.95" customHeight="1" x14ac:dyDescent="0.25">
      <c r="AA7"/>
    </row>
    <row r="8" spans="2:27" ht="24.95" customHeight="1" x14ac:dyDescent="0.25">
      <c r="AA8"/>
    </row>
    <row r="9" spans="2:27" ht="24.95" customHeight="1" x14ac:dyDescent="0.25">
      <c r="AA9"/>
    </row>
    <row r="10" spans="2:27" ht="24.95" customHeight="1" x14ac:dyDescent="0.25">
      <c r="AA10"/>
    </row>
    <row r="11" spans="2:27" ht="24.95" customHeight="1" x14ac:dyDescent="0.25">
      <c r="AA11"/>
    </row>
    <row r="12" spans="2:27" ht="24.95" customHeight="1" x14ac:dyDescent="0.25">
      <c r="AA12"/>
    </row>
    <row r="13" spans="2:27" ht="24.95" customHeight="1" x14ac:dyDescent="0.25">
      <c r="AA13"/>
    </row>
    <row r="14" spans="2:27" ht="24.95" customHeight="1" x14ac:dyDescent="0.25">
      <c r="AA14"/>
    </row>
    <row r="15" spans="2:27" ht="24.95" customHeight="1" x14ac:dyDescent="0.25">
      <c r="AA15"/>
    </row>
    <row r="16" spans="2:27" ht="24.95" customHeight="1" x14ac:dyDescent="0.25">
      <c r="AA16"/>
    </row>
    <row r="17" spans="27:27" ht="24.95" customHeight="1" x14ac:dyDescent="0.25">
      <c r="AA17"/>
    </row>
    <row r="18" spans="27:27" ht="24.95" customHeight="1" x14ac:dyDescent="0.25">
      <c r="AA18"/>
    </row>
    <row r="19" spans="27:27" ht="24.95" customHeight="1" x14ac:dyDescent="0.25">
      <c r="AA19"/>
    </row>
    <row r="20" spans="27:27" ht="24.95" customHeight="1" x14ac:dyDescent="0.25">
      <c r="AA20"/>
    </row>
    <row r="21" spans="27:27" ht="24.95" customHeight="1" x14ac:dyDescent="0.25">
      <c r="AA21"/>
    </row>
    <row r="22" spans="27:27" ht="24.95" customHeight="1" x14ac:dyDescent="0.25">
      <c r="AA22"/>
    </row>
    <row r="23" spans="27:27" ht="24.95" customHeight="1" x14ac:dyDescent="0.25">
      <c r="AA23"/>
    </row>
    <row r="24" spans="27:27" ht="24.95" customHeight="1" x14ac:dyDescent="0.25">
      <c r="AA24"/>
    </row>
    <row r="25" spans="27:27" ht="24.95" customHeight="1" x14ac:dyDescent="0.25">
      <c r="AA25"/>
    </row>
    <row r="26" spans="27:27" ht="24.95" customHeight="1" x14ac:dyDescent="0.25">
      <c r="AA26"/>
    </row>
    <row r="27" spans="27:27" ht="24.95" customHeight="1" x14ac:dyDescent="0.25">
      <c r="AA27"/>
    </row>
    <row r="28" spans="27:27" ht="24.95" customHeight="1" x14ac:dyDescent="0.25">
      <c r="AA28"/>
    </row>
    <row r="29" spans="27:27" ht="24.95" customHeight="1" x14ac:dyDescent="0.25">
      <c r="AA29"/>
    </row>
    <row r="30" spans="27:27" ht="24.95" customHeight="1" x14ac:dyDescent="0.25">
      <c r="AA30"/>
    </row>
    <row r="31" spans="27:27" ht="24.95" customHeight="1" x14ac:dyDescent="0.25">
      <c r="AA31"/>
    </row>
    <row r="32" spans="27:27" ht="24.95" customHeight="1" x14ac:dyDescent="0.25">
      <c r="AA32"/>
    </row>
    <row r="33" spans="27:27" ht="24.95" customHeight="1" x14ac:dyDescent="0.25">
      <c r="AA33"/>
    </row>
    <row r="34" spans="27:27" ht="24.95" customHeight="1" x14ac:dyDescent="0.25">
      <c r="AA34"/>
    </row>
    <row r="35" spans="27:27" ht="24.95" customHeight="1" x14ac:dyDescent="0.25">
      <c r="AA35"/>
    </row>
    <row r="36" spans="27:27" ht="24.95" customHeight="1" x14ac:dyDescent="0.25">
      <c r="AA36"/>
    </row>
    <row r="37" spans="27:27" ht="24.95" customHeight="1" x14ac:dyDescent="0.25">
      <c r="AA37"/>
    </row>
    <row r="38" spans="27:27" ht="24.95" customHeight="1" x14ac:dyDescent="0.25">
      <c r="AA38"/>
    </row>
    <row r="39" spans="27:27" ht="24.95" customHeight="1" x14ac:dyDescent="0.25">
      <c r="AA39"/>
    </row>
    <row r="40" spans="27:27" ht="24.95" customHeight="1" x14ac:dyDescent="0.25">
      <c r="AA40"/>
    </row>
    <row r="41" spans="27:27" ht="24.95" customHeight="1" x14ac:dyDescent="0.25">
      <c r="AA41"/>
    </row>
    <row r="42" spans="27:27" ht="24.95" customHeight="1" x14ac:dyDescent="0.25">
      <c r="AA42"/>
    </row>
    <row r="43" spans="27:27" ht="24.95" customHeight="1" x14ac:dyDescent="0.25">
      <c r="AA43"/>
    </row>
    <row r="44" spans="27:27" ht="24.95" customHeight="1" x14ac:dyDescent="0.25">
      <c r="AA44"/>
    </row>
    <row r="45" spans="27:27" ht="24.95" customHeight="1" x14ac:dyDescent="0.25">
      <c r="AA45"/>
    </row>
    <row r="46" spans="27:27" ht="24.95" customHeight="1" x14ac:dyDescent="0.25">
      <c r="AA46"/>
    </row>
    <row r="47" spans="27:27" ht="24.95" customHeight="1" x14ac:dyDescent="0.25">
      <c r="AA47"/>
    </row>
    <row r="48" spans="27:27" ht="24.95" customHeight="1" x14ac:dyDescent="0.25">
      <c r="AA48"/>
    </row>
    <row r="49" spans="27:27" ht="24.95" customHeight="1" x14ac:dyDescent="0.25">
      <c r="AA49"/>
    </row>
    <row r="50" spans="27:27" ht="24.95" customHeight="1" x14ac:dyDescent="0.25">
      <c r="AA50"/>
    </row>
    <row r="51" spans="27:27" ht="24.95" customHeight="1" x14ac:dyDescent="0.25">
      <c r="AA51"/>
    </row>
    <row r="52" spans="27:27" ht="24.95" customHeight="1" x14ac:dyDescent="0.25">
      <c r="AA52"/>
    </row>
    <row r="53" spans="27:27" ht="24.95" customHeight="1" x14ac:dyDescent="0.25">
      <c r="AA53"/>
    </row>
    <row r="54" spans="27:27" ht="24.95" customHeight="1" x14ac:dyDescent="0.25">
      <c r="AA54"/>
    </row>
    <row r="55" spans="27:27" ht="24.95" customHeight="1" x14ac:dyDescent="0.25">
      <c r="AA55"/>
    </row>
    <row r="56" spans="27:27" ht="24.95" customHeight="1" x14ac:dyDescent="0.25">
      <c r="AA56"/>
    </row>
    <row r="57" spans="27:27" ht="24.95" customHeight="1" x14ac:dyDescent="0.25">
      <c r="AA57"/>
    </row>
    <row r="58" spans="27:27" ht="24.95" customHeight="1" x14ac:dyDescent="0.25">
      <c r="AA58"/>
    </row>
    <row r="59" spans="27:27" ht="24.95" customHeight="1" x14ac:dyDescent="0.25">
      <c r="AA59"/>
    </row>
    <row r="60" spans="27:27" ht="24.95" customHeight="1" x14ac:dyDescent="0.25">
      <c r="AA60"/>
    </row>
    <row r="61" spans="27:27" ht="24.95" customHeight="1" x14ac:dyDescent="0.25">
      <c r="AA61"/>
    </row>
    <row r="62" spans="27:27" ht="24.95" customHeight="1" x14ac:dyDescent="0.25">
      <c r="AA62"/>
    </row>
    <row r="63" spans="27:27" ht="24.95" customHeight="1" x14ac:dyDescent="0.25">
      <c r="AA63"/>
    </row>
    <row r="64" spans="27:27" ht="24.95" customHeight="1" x14ac:dyDescent="0.25">
      <c r="AA64"/>
    </row>
    <row r="65" spans="27:27" ht="24.95" customHeight="1" x14ac:dyDescent="0.25">
      <c r="AA65"/>
    </row>
    <row r="66" spans="27:27" ht="24.95" customHeight="1" x14ac:dyDescent="0.25">
      <c r="AA66"/>
    </row>
    <row r="67" spans="27:27" ht="24.95" customHeight="1" x14ac:dyDescent="0.25">
      <c r="AA67"/>
    </row>
    <row r="68" spans="27:27" ht="24.95" customHeight="1" x14ac:dyDescent="0.25">
      <c r="AA68"/>
    </row>
    <row r="69" spans="27:27" ht="24.95" customHeight="1" x14ac:dyDescent="0.25">
      <c r="AA69"/>
    </row>
    <row r="70" spans="27:27" ht="24.95" customHeight="1" x14ac:dyDescent="0.25">
      <c r="AA70"/>
    </row>
    <row r="71" spans="27:27" ht="24.95" customHeight="1" x14ac:dyDescent="0.25">
      <c r="AA71"/>
    </row>
    <row r="72" spans="27:27" ht="24.95" customHeight="1" x14ac:dyDescent="0.25">
      <c r="AA72"/>
    </row>
    <row r="73" spans="27:27" ht="24.95" customHeight="1" x14ac:dyDescent="0.25">
      <c r="AA73"/>
    </row>
    <row r="74" spans="27:27" ht="24.95" customHeight="1" x14ac:dyDescent="0.25">
      <c r="AA74"/>
    </row>
    <row r="75" spans="27:27" ht="24.95" customHeight="1" x14ac:dyDescent="0.25"/>
    <row r="76" spans="27:27" ht="24.95" customHeight="1" x14ac:dyDescent="0.25"/>
    <row r="77" spans="27:27" ht="24.95" customHeight="1" x14ac:dyDescent="0.25"/>
    <row r="78" spans="27:27" ht="24.95" customHeight="1" x14ac:dyDescent="0.25"/>
    <row r="79" spans="27:27" ht="24.95" customHeight="1" x14ac:dyDescent="0.25"/>
    <row r="80" spans="27:27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</sheetData>
  <mergeCells count="2">
    <mergeCell ref="B3:C3"/>
    <mergeCell ref="J3:AA3"/>
  </mergeCells>
  <conditionalFormatting sqref="D5:G6">
    <cfRule type="expression" dxfId="111" priority="3">
      <formula>LEFT(D5,1)="¤"</formula>
    </cfRule>
  </conditionalFormatting>
  <conditionalFormatting sqref="R5:R6">
    <cfRule type="expression" dxfId="110" priority="2">
      <formula>R5=1</formula>
    </cfRule>
  </conditionalFormatting>
  <conditionalFormatting sqref="R7:R346">
    <cfRule type="expression" dxfId="109" priority="1">
      <formula>R7=1</formula>
    </cfRule>
  </conditionalFormatting>
  <pageMargins left="3.937007874015748E-2" right="0" top="0.35433070866141736" bottom="0.74803149606299213" header="0.19685039370078741" footer="0.31496062992125984"/>
  <pageSetup paperSize="9" scale="75" fitToHeight="0" orientation="portrait" r:id="rId1"/>
  <headerFooter>
    <oddHeader>&amp;C&amp;"-,Fed"&amp;20LASER m/KunVaNr  - LISTE&amp;R&amp;"-,Fed"&amp;8&amp;D  &amp;T&amp;"-,Normal"&amp;11
&amp;"-,Fed"Side &amp;P/&amp;N</oddHead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24"/>
  <dimension ref="A4:C14"/>
  <sheetViews>
    <sheetView workbookViewId="0">
      <selection activeCell="B12" sqref="B12"/>
    </sheetView>
  </sheetViews>
  <sheetFormatPr defaultRowHeight="15" x14ac:dyDescent="0.25"/>
  <cols>
    <col min="1" max="1" width="9.140625" bestFit="1" customWidth="1"/>
    <col min="2" max="2" width="13.7109375" bestFit="1" customWidth="1"/>
    <col min="3" max="3" width="10.7109375" bestFit="1" customWidth="1"/>
  </cols>
  <sheetData>
    <row r="4" spans="1:3" x14ac:dyDescent="0.25">
      <c r="A4" t="s">
        <v>5</v>
      </c>
      <c r="B4" t="s">
        <v>2</v>
      </c>
      <c r="C4" t="s">
        <v>4154</v>
      </c>
    </row>
    <row r="5" spans="1:3" x14ac:dyDescent="0.25">
      <c r="A5">
        <v>50</v>
      </c>
      <c r="B5" t="s">
        <v>4155</v>
      </c>
      <c r="C5">
        <v>1876</v>
      </c>
    </row>
    <row r="6" spans="1:3" x14ac:dyDescent="0.25">
      <c r="A6">
        <v>50</v>
      </c>
      <c r="B6" t="s">
        <v>4156</v>
      </c>
      <c r="C6">
        <v>0</v>
      </c>
    </row>
    <row r="7" spans="1:3" x14ac:dyDescent="0.25">
      <c r="A7">
        <v>50</v>
      </c>
      <c r="B7" t="s">
        <v>4157</v>
      </c>
      <c r="C7">
        <v>432</v>
      </c>
    </row>
    <row r="8" spans="1:3" x14ac:dyDescent="0.25">
      <c r="A8">
        <v>50</v>
      </c>
      <c r="B8" t="s">
        <v>4158</v>
      </c>
      <c r="C8">
        <v>260</v>
      </c>
    </row>
    <row r="9" spans="1:3" x14ac:dyDescent="0.25">
      <c r="A9">
        <v>50</v>
      </c>
      <c r="B9" t="s">
        <v>4714</v>
      </c>
      <c r="C9">
        <v>33</v>
      </c>
    </row>
    <row r="10" spans="1:3" x14ac:dyDescent="0.25">
      <c r="A10">
        <v>50</v>
      </c>
      <c r="B10" t="s">
        <v>5517</v>
      </c>
      <c r="C10">
        <v>0</v>
      </c>
    </row>
    <row r="11" spans="1:3" x14ac:dyDescent="0.25">
      <c r="A11">
        <v>50</v>
      </c>
      <c r="B11" t="s">
        <v>4160</v>
      </c>
      <c r="C11">
        <v>17</v>
      </c>
    </row>
    <row r="12" spans="1:3" x14ac:dyDescent="0.25">
      <c r="A12">
        <v>50</v>
      </c>
      <c r="B12" t="s">
        <v>4161</v>
      </c>
      <c r="C12">
        <v>0</v>
      </c>
    </row>
    <row r="13" spans="1:3" x14ac:dyDescent="0.25">
      <c r="A13">
        <v>50</v>
      </c>
      <c r="B13" t="s">
        <v>6144</v>
      </c>
      <c r="C13">
        <v>133</v>
      </c>
    </row>
    <row r="14" spans="1:3" x14ac:dyDescent="0.25">
      <c r="A14">
        <v>50</v>
      </c>
      <c r="B14" t="s">
        <v>4159</v>
      </c>
      <c r="C14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22">
    <pageSetUpPr fitToPage="1"/>
  </sheetPr>
  <dimension ref="B2:J214"/>
  <sheetViews>
    <sheetView zoomScale="85" zoomScaleNormal="85" workbookViewId="0">
      <selection activeCell="D10" sqref="D10"/>
    </sheetView>
  </sheetViews>
  <sheetFormatPr defaultRowHeight="15" x14ac:dyDescent="0.25"/>
  <cols>
    <col min="1" max="1" width="1.85546875" customWidth="1"/>
    <col min="2" max="2" width="6" customWidth="1"/>
    <col min="3" max="3" width="25" style="87" customWidth="1"/>
    <col min="4" max="4" width="53.28515625" customWidth="1"/>
    <col min="5" max="5" width="13.42578125" hidden="1" customWidth="1"/>
    <col min="6" max="6" width="2.85546875" hidden="1" customWidth="1"/>
    <col min="7" max="7" width="10.28515625" style="4" customWidth="1"/>
    <col min="8" max="8" width="10" style="4" customWidth="1"/>
    <col min="9" max="9" width="12.7109375" style="4" customWidth="1"/>
    <col min="10" max="10" width="12.7109375" style="81" customWidth="1"/>
    <col min="11" max="11" width="9.5703125" bestFit="1" customWidth="1"/>
    <col min="12" max="12" width="11.28515625" bestFit="1" customWidth="1"/>
    <col min="13" max="13" width="8.140625" bestFit="1" customWidth="1"/>
    <col min="14" max="14" width="12.5703125" bestFit="1" customWidth="1"/>
    <col min="15" max="15" width="11.140625" bestFit="1" customWidth="1"/>
    <col min="16" max="16" width="12.85546875" bestFit="1" customWidth="1"/>
    <col min="17" max="17" width="10" bestFit="1" customWidth="1"/>
    <col min="18" max="18" width="10.7109375" bestFit="1" customWidth="1"/>
    <col min="19" max="19" width="7" bestFit="1" customWidth="1"/>
    <col min="20" max="20" width="12.7109375" bestFit="1" customWidth="1"/>
    <col min="21" max="21" width="12.5703125" bestFit="1" customWidth="1"/>
    <col min="22" max="22" width="31.28515625" bestFit="1" customWidth="1"/>
    <col min="23" max="23" width="11.140625" bestFit="1" customWidth="1"/>
    <col min="24" max="24" width="12.85546875" bestFit="1" customWidth="1"/>
    <col min="25" max="26" width="11.7109375" bestFit="1" customWidth="1"/>
    <col min="27" max="28" width="12.140625" customWidth="1"/>
    <col min="29" max="29" width="11.140625" customWidth="1"/>
    <col min="30" max="30" width="12.140625" customWidth="1"/>
    <col min="31" max="31" width="9.140625" customWidth="1"/>
    <col min="37" max="37" width="12.5703125" customWidth="1"/>
    <col min="38" max="38" width="32.42578125" bestFit="1" customWidth="1"/>
  </cols>
  <sheetData>
    <row r="2" spans="2:10" ht="29.25" customHeight="1" thickBot="1" x14ac:dyDescent="0.3"/>
    <row r="3" spans="2:10" ht="47.25" thickBot="1" x14ac:dyDescent="0.75">
      <c r="C3" s="88">
        <f>+Forside!C6</f>
        <v>405851</v>
      </c>
      <c r="D3" s="203" t="str">
        <f>+Forside!D6</f>
        <v>FarmDroid ApS</v>
      </c>
      <c r="E3" s="204"/>
      <c r="F3" s="204"/>
      <c r="G3" s="204"/>
      <c r="H3" s="204"/>
      <c r="I3" s="204"/>
      <c r="J3" s="205"/>
    </row>
    <row r="5" spans="2:10" x14ac:dyDescent="0.25">
      <c r="B5" t="s">
        <v>1983</v>
      </c>
      <c r="C5" s="87" t="s">
        <v>12</v>
      </c>
      <c r="D5" t="s">
        <v>1984</v>
      </c>
      <c r="E5" t="s">
        <v>1985</v>
      </c>
      <c r="F5" t="s">
        <v>1986</v>
      </c>
      <c r="G5" s="4" t="s">
        <v>1987</v>
      </c>
      <c r="H5" s="4" t="s">
        <v>1988</v>
      </c>
      <c r="I5" s="4" t="s">
        <v>1989</v>
      </c>
      <c r="J5" s="81" t="s">
        <v>1990</v>
      </c>
    </row>
    <row r="6" spans="2:10" ht="24.95" customHeight="1" x14ac:dyDescent="0.25">
      <c r="B6">
        <v>367</v>
      </c>
      <c r="C6" s="87" t="s">
        <v>42787</v>
      </c>
      <c r="D6" t="s">
        <v>42788</v>
      </c>
      <c r="E6">
        <v>0</v>
      </c>
      <c r="F6">
        <v>96</v>
      </c>
      <c r="G6" s="4">
        <v>6</v>
      </c>
      <c r="H6" s="4">
        <v>0</v>
      </c>
      <c r="I6" s="4">
        <v>0</v>
      </c>
      <c r="J6" s="81">
        <v>17.5</v>
      </c>
    </row>
    <row r="7" spans="2:10" ht="24.95" customHeight="1" x14ac:dyDescent="0.25">
      <c r="B7">
        <v>367</v>
      </c>
      <c r="C7" s="87" t="s">
        <v>42789</v>
      </c>
      <c r="D7" t="s">
        <v>42790</v>
      </c>
      <c r="E7">
        <v>1350</v>
      </c>
      <c r="F7">
        <v>150</v>
      </c>
      <c r="G7" s="4">
        <v>6</v>
      </c>
      <c r="H7" s="4">
        <v>9</v>
      </c>
      <c r="I7" s="4">
        <v>0</v>
      </c>
      <c r="J7" s="81">
        <v>20.488681</v>
      </c>
    </row>
    <row r="8" spans="2:10" ht="24.95" customHeight="1" x14ac:dyDescent="0.25">
      <c r="B8">
        <v>367</v>
      </c>
      <c r="C8" s="87" t="s">
        <v>42791</v>
      </c>
      <c r="D8" t="s">
        <v>42792</v>
      </c>
      <c r="E8">
        <v>0</v>
      </c>
      <c r="F8">
        <v>216</v>
      </c>
      <c r="G8" s="4">
        <v>6</v>
      </c>
      <c r="H8" s="4">
        <v>0</v>
      </c>
      <c r="I8" s="4">
        <v>0</v>
      </c>
      <c r="J8" s="81">
        <v>21.059801</v>
      </c>
    </row>
    <row r="9" spans="2:10" ht="24.95" customHeight="1" x14ac:dyDescent="0.25"/>
    <row r="10" spans="2:10" ht="24.95" customHeight="1" x14ac:dyDescent="0.25"/>
    <row r="11" spans="2:10" ht="24.95" customHeight="1" x14ac:dyDescent="0.25"/>
    <row r="12" spans="2:10" ht="24.95" customHeight="1" x14ac:dyDescent="0.25"/>
    <row r="13" spans="2:10" ht="24.95" customHeight="1" x14ac:dyDescent="0.25"/>
    <row r="14" spans="2:10" ht="24.95" customHeight="1" x14ac:dyDescent="0.25"/>
    <row r="15" spans="2:10" ht="24.95" customHeight="1" x14ac:dyDescent="0.25"/>
    <row r="16" spans="2:10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</sheetData>
  <mergeCells count="1">
    <mergeCell ref="D3:J3"/>
  </mergeCells>
  <pageMargins left="0.23622047244094491" right="0.19685039370078741" top="0.35433070866141736" bottom="0.74803149606299213" header="0.19685039370078741" footer="0.31496062992125984"/>
  <pageSetup paperSize="9" scale="75" orientation="portrait" r:id="rId1"/>
  <headerFooter>
    <oddHeader>&amp;C&amp;"-,Fed"&amp;20LagerListe - plader
&amp;R&amp;"-,Fed"&amp;8&amp;D  &amp;T&amp;"-,Normal"&amp;11
&amp;"-,Fed"Side &amp;P/&amp;N</oddHeader>
  </headerFooter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19">
    <pageSetUpPr fitToPage="1"/>
  </sheetPr>
  <dimension ref="B1:N214"/>
  <sheetViews>
    <sheetView zoomScaleNormal="100" workbookViewId="0">
      <selection activeCell="C15" sqref="C15"/>
    </sheetView>
  </sheetViews>
  <sheetFormatPr defaultRowHeight="15" x14ac:dyDescent="0.25"/>
  <cols>
    <col min="1" max="1" width="1.85546875" customWidth="1"/>
    <col min="2" max="2" width="17.42578125" style="4" customWidth="1"/>
    <col min="3" max="3" width="25.140625" style="4" hidden="1" customWidth="1"/>
    <col min="4" max="4" width="48" style="4" customWidth="1"/>
    <col min="5" max="5" width="14.7109375" style="4" customWidth="1"/>
    <col min="6" max="6" width="10" style="4" customWidth="1"/>
    <col min="7" max="7" width="13" style="4" bestFit="1" customWidth="1"/>
    <col min="8" max="8" width="18" style="4" customWidth="1"/>
    <col min="9" max="9" width="8.85546875" style="4" hidden="1" customWidth="1"/>
    <col min="10" max="10" width="13.85546875" style="4" hidden="1" customWidth="1"/>
    <col min="11" max="11" width="9.42578125" style="4" hidden="1" customWidth="1"/>
    <col min="12" max="12" width="11.28515625" style="4" hidden="1" customWidth="1"/>
    <col min="13" max="13" width="6.28515625" style="4" hidden="1" customWidth="1"/>
    <col min="14" max="14" width="8.140625" hidden="1" customWidth="1"/>
    <col min="15" max="15" width="12.5703125" bestFit="1" customWidth="1"/>
    <col min="16" max="16" width="11.140625" bestFit="1" customWidth="1"/>
    <col min="17" max="17" width="12.85546875" bestFit="1" customWidth="1"/>
    <col min="18" max="18" width="10" bestFit="1" customWidth="1"/>
    <col min="19" max="19" width="10.7109375" bestFit="1" customWidth="1"/>
    <col min="20" max="20" width="7" bestFit="1" customWidth="1"/>
    <col min="21" max="21" width="12.7109375" bestFit="1" customWidth="1"/>
    <col min="22" max="22" width="12.5703125" bestFit="1" customWidth="1"/>
    <col min="23" max="23" width="31.28515625" bestFit="1" customWidth="1"/>
    <col min="24" max="24" width="11.140625" bestFit="1" customWidth="1"/>
    <col min="25" max="25" width="12.85546875" bestFit="1" customWidth="1"/>
    <col min="26" max="27" width="11.7109375" bestFit="1" customWidth="1"/>
    <col min="28" max="29" width="12.140625" customWidth="1"/>
    <col min="30" max="30" width="11.140625" customWidth="1"/>
    <col min="31" max="31" width="12.140625" customWidth="1"/>
    <col min="32" max="32" width="9.140625" customWidth="1"/>
    <col min="38" max="38" width="12.5703125" customWidth="1"/>
    <col min="39" max="39" width="32.42578125" bestFit="1" customWidth="1"/>
  </cols>
  <sheetData>
    <row r="1" spans="2:13" ht="28.5" customHeight="1" thickBot="1" x14ac:dyDescent="0.3">
      <c r="H1" s="55" t="s">
        <v>1205</v>
      </c>
      <c r="I1" s="55"/>
      <c r="J1" s="55"/>
      <c r="K1" s="55">
        <f>SUM(K5:K190)</f>
        <v>1</v>
      </c>
      <c r="L1" s="55"/>
      <c r="M1" s="55"/>
    </row>
    <row r="2" spans="2:13" ht="27" thickBot="1" x14ac:dyDescent="0.45">
      <c r="B2" s="53" t="s">
        <v>1156</v>
      </c>
      <c r="C2" s="206" t="str">
        <f>+'SO-hoved'!C4</f>
        <v>FarmDroid ApS</v>
      </c>
      <c r="D2" s="206"/>
      <c r="E2" s="206"/>
      <c r="F2" s="206"/>
      <c r="G2" s="207"/>
      <c r="H2" s="52" t="str">
        <f>+Forside!O6</f>
        <v>03-06-2026</v>
      </c>
      <c r="I2" s="103"/>
      <c r="J2" s="103"/>
      <c r="K2" s="103"/>
      <c r="L2" s="103"/>
      <c r="M2" s="103"/>
    </row>
    <row r="3" spans="2:13" ht="27" thickBot="1" x14ac:dyDescent="0.45">
      <c r="B3" s="54">
        <f>+Forside!C6</f>
        <v>405851</v>
      </c>
      <c r="C3" s="208"/>
      <c r="D3" s="208"/>
      <c r="E3" s="208"/>
      <c r="F3" s="208"/>
      <c r="G3" s="209"/>
      <c r="H3" s="52" t="str">
        <f>+Forside!N6</f>
        <v>25-06-2026</v>
      </c>
      <c r="I3" s="103"/>
      <c r="J3" s="103"/>
      <c r="K3" s="103"/>
      <c r="L3" s="103"/>
      <c r="M3" s="103"/>
    </row>
    <row r="5" spans="2:13" x14ac:dyDescent="0.25">
      <c r="B5" t="s">
        <v>40</v>
      </c>
      <c r="C5" t="s">
        <v>41</v>
      </c>
      <c r="D5" t="s">
        <v>29</v>
      </c>
      <c r="E5" s="4" t="s">
        <v>3977</v>
      </c>
      <c r="F5" s="4" t="s">
        <v>7728</v>
      </c>
      <c r="G5" s="4" t="s">
        <v>1201</v>
      </c>
      <c r="H5" s="4" t="s">
        <v>1204</v>
      </c>
      <c r="I5" s="4" t="s">
        <v>2251</v>
      </c>
      <c r="J5" s="4" t="s">
        <v>1985</v>
      </c>
      <c r="K5" s="4" t="s">
        <v>5529</v>
      </c>
      <c r="L5" s="4" t="s">
        <v>3976</v>
      </c>
      <c r="M5" s="4" t="s">
        <v>2045</v>
      </c>
    </row>
    <row r="6" spans="2:13" ht="45" x14ac:dyDescent="0.25">
      <c r="B6" s="107" t="s">
        <v>12410</v>
      </c>
      <c r="C6" s="107" t="s">
        <v>42793</v>
      </c>
      <c r="D6" s="108" t="str">
        <f>IF(ISNA(VLOOKUP(Tabel_Forespørgsel_fra_Visma4711918[[#This Row],[ProdNr.]],LevAltSrt!A:I,9,0)),Tabel_Forespørgsel_fra_Visma4711918[Beskrivelse],Tabel_Forespørgsel_fra_Visma4711918[Beskrivelse]&amp;VLOOKUP(Tabel_Forespørgsel_fra_Visma4711918[[#This Row],[ProdNr.]],LevAltSrt!A:I,9,0))</f>
        <v xml:space="preserve">CENTER POST FOR STEERING WELD
  Heléns Rør A/S  
  HH Metal &amp; Rør  </v>
      </c>
      <c r="E6" s="109" t="str">
        <f>+Tabel_Forespørgsel_fra_Visma4711918[Beholdning]&amp;" ("&amp;Tabel_Forespørgsel_fra_Visma4711918[Reserveret]&amp;")"</f>
        <v>20 (10)</v>
      </c>
      <c r="F6" s="109" t="str">
        <f>IF(Tabel_Forespørgsel_fra_Visma4711918[[#This Row],[Gr6]]=2,"Ja","Nej")</f>
        <v>Nej</v>
      </c>
      <c r="G6" s="110">
        <f>VLOOKUP(Tabel_Forespørgsel_fra_Visma4711918[[#This Row],[ProdNr.]],'IndkLst detaljeret'!O:P,2,0)</f>
        <v>10</v>
      </c>
      <c r="H6" s="110" t="s">
        <v>2094</v>
      </c>
      <c r="I6" s="4">
        <v>0</v>
      </c>
      <c r="J6" s="4">
        <v>20</v>
      </c>
      <c r="K6" s="4">
        <f>IF(LEFT(Tabel_Forespørgsel_fra_Visma4711918[ProdNr.],1)="1",1,0)</f>
        <v>1</v>
      </c>
      <c r="L6" s="4">
        <v>10</v>
      </c>
      <c r="M6" s="4">
        <v>3</v>
      </c>
    </row>
    <row r="7" spans="2:13" x14ac:dyDescent="0.25">
      <c r="B7" s="60"/>
      <c r="C7" s="60"/>
      <c r="D7" s="60"/>
      <c r="E7" s="60"/>
      <c r="F7" s="60"/>
      <c r="G7" s="60"/>
      <c r="H7" s="60"/>
    </row>
    <row r="8" spans="2:13" x14ac:dyDescent="0.25">
      <c r="B8" s="60"/>
      <c r="C8" s="60"/>
      <c r="D8" s="60"/>
      <c r="E8" s="60"/>
      <c r="F8" s="60"/>
      <c r="G8" s="60"/>
      <c r="H8" s="60"/>
    </row>
    <row r="9" spans="2:13" x14ac:dyDescent="0.25">
      <c r="B9" s="60"/>
      <c r="C9" s="60"/>
      <c r="D9" s="60"/>
      <c r="E9" s="60"/>
      <c r="F9" s="60"/>
      <c r="G9" s="60"/>
      <c r="H9" s="60"/>
    </row>
    <row r="10" spans="2:13" x14ac:dyDescent="0.25">
      <c r="B10" s="60"/>
      <c r="C10" s="60"/>
      <c r="D10" s="60"/>
      <c r="E10" s="60"/>
      <c r="F10" s="60"/>
      <c r="G10" s="60"/>
      <c r="H10" s="60"/>
    </row>
    <row r="11" spans="2:13" x14ac:dyDescent="0.25">
      <c r="B11" s="60"/>
      <c r="C11" s="60"/>
      <c r="D11" s="60"/>
      <c r="E11" s="60"/>
      <c r="F11" s="60"/>
      <c r="G11" s="60"/>
      <c r="H11" s="60"/>
    </row>
    <row r="12" spans="2:13" x14ac:dyDescent="0.25">
      <c r="B12" s="60"/>
      <c r="C12" s="60"/>
      <c r="D12" s="60"/>
      <c r="E12" s="60"/>
      <c r="F12" s="60"/>
      <c r="G12" s="60"/>
      <c r="H12" s="60"/>
    </row>
    <row r="13" spans="2:13" x14ac:dyDescent="0.25">
      <c r="B13" s="60"/>
      <c r="C13" s="60"/>
      <c r="D13" s="60"/>
      <c r="E13" s="60"/>
      <c r="F13" s="60"/>
      <c r="G13" s="60"/>
      <c r="H13" s="60"/>
    </row>
    <row r="14" spans="2:13" x14ac:dyDescent="0.25">
      <c r="B14" s="60"/>
      <c r="C14" s="60"/>
      <c r="D14" s="60"/>
      <c r="E14" s="60"/>
      <c r="F14" s="60"/>
      <c r="G14" s="60"/>
      <c r="H14" s="60"/>
    </row>
    <row r="15" spans="2:13" x14ac:dyDescent="0.25">
      <c r="B15" s="60"/>
      <c r="C15" s="60"/>
      <c r="D15" s="60"/>
      <c r="E15" s="60"/>
      <c r="F15" s="60"/>
      <c r="G15" s="60"/>
      <c r="H15" s="60"/>
    </row>
    <row r="16" spans="2:13" x14ac:dyDescent="0.25">
      <c r="B16" s="60"/>
      <c r="C16" s="60"/>
      <c r="D16" s="60"/>
      <c r="E16" s="60"/>
      <c r="F16" s="60"/>
      <c r="G16" s="60"/>
      <c r="H16" s="60"/>
    </row>
    <row r="17" spans="2:8" x14ac:dyDescent="0.25">
      <c r="B17" s="60"/>
      <c r="C17" s="60"/>
      <c r="D17" s="60"/>
      <c r="E17" s="60"/>
      <c r="F17" s="60"/>
      <c r="G17" s="60"/>
      <c r="H17" s="60"/>
    </row>
    <row r="18" spans="2:8" x14ac:dyDescent="0.25">
      <c r="B18" s="60"/>
      <c r="C18" s="60"/>
      <c r="D18" s="60"/>
      <c r="E18" s="60"/>
      <c r="F18" s="60"/>
      <c r="G18" s="60"/>
      <c r="H18" s="60"/>
    </row>
    <row r="19" spans="2:8" x14ac:dyDescent="0.25">
      <c r="B19" s="60"/>
      <c r="C19" s="60"/>
      <c r="D19" s="60"/>
      <c r="E19" s="60"/>
      <c r="F19" s="60"/>
      <c r="G19" s="60"/>
      <c r="H19" s="60"/>
    </row>
    <row r="20" spans="2:8" x14ac:dyDescent="0.25">
      <c r="B20" s="60"/>
      <c r="C20" s="60"/>
      <c r="D20" s="60"/>
      <c r="E20" s="60"/>
      <c r="F20" s="60"/>
      <c r="G20" s="60"/>
      <c r="H20" s="60"/>
    </row>
    <row r="21" spans="2:8" x14ac:dyDescent="0.25">
      <c r="B21" s="60"/>
      <c r="C21" s="60"/>
      <c r="D21" s="60"/>
      <c r="E21" s="60"/>
      <c r="F21" s="60"/>
      <c r="G21" s="60"/>
      <c r="H21" s="60"/>
    </row>
    <row r="22" spans="2:8" x14ac:dyDescent="0.25">
      <c r="B22" s="60"/>
      <c r="C22" s="60"/>
      <c r="D22" s="60"/>
      <c r="E22" s="60"/>
      <c r="F22" s="60"/>
      <c r="G22" s="60"/>
      <c r="H22" s="60"/>
    </row>
    <row r="23" spans="2:8" x14ac:dyDescent="0.25">
      <c r="B23" s="60"/>
      <c r="C23" s="60"/>
      <c r="D23" s="60"/>
      <c r="E23" s="60"/>
      <c r="F23" s="60"/>
      <c r="G23" s="60"/>
      <c r="H23" s="60"/>
    </row>
    <row r="24" spans="2:8" x14ac:dyDescent="0.25">
      <c r="B24" s="60"/>
      <c r="C24" s="60"/>
      <c r="D24" s="60"/>
      <c r="E24" s="60"/>
      <c r="F24" s="60"/>
      <c r="G24" s="60"/>
      <c r="H24" s="60"/>
    </row>
    <row r="25" spans="2:8" x14ac:dyDescent="0.25">
      <c r="B25" s="60"/>
      <c r="C25" s="60"/>
      <c r="D25" s="60"/>
      <c r="E25" s="60"/>
      <c r="F25" s="60"/>
      <c r="G25" s="60"/>
      <c r="H25" s="60"/>
    </row>
    <row r="26" spans="2:8" x14ac:dyDescent="0.25">
      <c r="B26" s="60"/>
      <c r="C26" s="60"/>
      <c r="D26" s="60"/>
      <c r="E26" s="60"/>
      <c r="F26" s="60"/>
      <c r="G26" s="60"/>
      <c r="H26" s="60"/>
    </row>
    <row r="27" spans="2:8" x14ac:dyDescent="0.25">
      <c r="B27" s="60"/>
      <c r="C27" s="60"/>
      <c r="D27" s="60"/>
      <c r="E27" s="60"/>
      <c r="F27" s="60"/>
      <c r="G27" s="60"/>
      <c r="H27" s="60"/>
    </row>
    <row r="28" spans="2:8" x14ac:dyDescent="0.25">
      <c r="B28" s="60"/>
      <c r="C28" s="60"/>
      <c r="D28" s="60"/>
      <c r="E28" s="60"/>
      <c r="F28" s="60"/>
      <c r="G28" s="60"/>
      <c r="H28" s="60"/>
    </row>
    <row r="29" spans="2:8" x14ac:dyDescent="0.25">
      <c r="B29" s="60"/>
      <c r="C29" s="60"/>
      <c r="D29" s="60"/>
      <c r="E29" s="60"/>
      <c r="F29" s="60"/>
      <c r="G29" s="60"/>
      <c r="H29" s="60"/>
    </row>
    <row r="30" spans="2:8" x14ac:dyDescent="0.25">
      <c r="B30" s="60"/>
      <c r="C30" s="60"/>
      <c r="D30" s="60"/>
      <c r="E30" s="60"/>
      <c r="F30" s="60"/>
      <c r="G30" s="60"/>
      <c r="H30" s="60"/>
    </row>
    <row r="31" spans="2:8" x14ac:dyDescent="0.25">
      <c r="B31" s="60"/>
      <c r="C31" s="60"/>
      <c r="D31" s="60"/>
      <c r="E31" s="60"/>
      <c r="F31" s="60"/>
      <c r="G31" s="60"/>
      <c r="H31" s="60"/>
    </row>
    <row r="32" spans="2:8" x14ac:dyDescent="0.25">
      <c r="B32" s="60"/>
      <c r="C32" s="60"/>
      <c r="D32" s="60"/>
      <c r="E32" s="60"/>
      <c r="F32" s="60"/>
      <c r="G32" s="60"/>
      <c r="H32" s="60"/>
    </row>
    <row r="33" spans="2:8" x14ac:dyDescent="0.25">
      <c r="B33" s="60"/>
      <c r="C33" s="60"/>
      <c r="D33" s="60"/>
      <c r="E33" s="60"/>
      <c r="F33" s="60"/>
      <c r="G33" s="60"/>
      <c r="H33" s="60"/>
    </row>
    <row r="34" spans="2:8" x14ac:dyDescent="0.25">
      <c r="B34" s="60"/>
      <c r="C34" s="60"/>
      <c r="D34" s="60"/>
      <c r="E34" s="60"/>
      <c r="F34" s="60"/>
      <c r="G34" s="60"/>
      <c r="H34" s="60"/>
    </row>
    <row r="35" spans="2:8" x14ac:dyDescent="0.25">
      <c r="B35" s="60"/>
      <c r="C35" s="60"/>
      <c r="D35" s="60"/>
      <c r="E35" s="60"/>
      <c r="F35" s="60"/>
      <c r="G35" s="60"/>
      <c r="H35" s="60"/>
    </row>
    <row r="36" spans="2:8" x14ac:dyDescent="0.25">
      <c r="B36" s="60"/>
      <c r="C36" s="60"/>
      <c r="D36" s="60"/>
      <c r="E36" s="60"/>
      <c r="F36" s="60"/>
      <c r="G36" s="60"/>
      <c r="H36" s="60"/>
    </row>
    <row r="37" spans="2:8" x14ac:dyDescent="0.25">
      <c r="B37" s="60"/>
      <c r="C37" s="60"/>
      <c r="D37" s="60"/>
      <c r="E37" s="60"/>
      <c r="F37" s="60"/>
      <c r="G37" s="60"/>
      <c r="H37" s="60"/>
    </row>
    <row r="38" spans="2:8" x14ac:dyDescent="0.25">
      <c r="B38" s="60"/>
      <c r="C38" s="60"/>
      <c r="D38" s="60"/>
      <c r="E38" s="60"/>
      <c r="F38" s="60"/>
      <c r="G38" s="60"/>
      <c r="H38" s="60"/>
    </row>
    <row r="39" spans="2:8" x14ac:dyDescent="0.25">
      <c r="B39" s="60"/>
      <c r="C39" s="60"/>
      <c r="D39" s="60"/>
      <c r="E39" s="60"/>
      <c r="F39" s="60"/>
      <c r="G39" s="60"/>
      <c r="H39" s="60"/>
    </row>
    <row r="40" spans="2:8" x14ac:dyDescent="0.25">
      <c r="B40" s="60"/>
      <c r="C40" s="60"/>
      <c r="D40" s="60"/>
      <c r="E40" s="60"/>
      <c r="F40" s="60"/>
      <c r="G40" s="60"/>
      <c r="H40" s="60"/>
    </row>
    <row r="41" spans="2:8" x14ac:dyDescent="0.25">
      <c r="B41" s="60"/>
      <c r="C41" s="60"/>
      <c r="D41" s="60"/>
      <c r="E41" s="60"/>
      <c r="F41" s="60"/>
      <c r="G41" s="60"/>
      <c r="H41" s="60"/>
    </row>
    <row r="42" spans="2:8" x14ac:dyDescent="0.25">
      <c r="B42" s="60"/>
      <c r="C42" s="60"/>
      <c r="D42" s="60"/>
      <c r="E42" s="60"/>
      <c r="F42" s="60"/>
      <c r="G42" s="60"/>
      <c r="H42" s="60"/>
    </row>
    <row r="43" spans="2:8" x14ac:dyDescent="0.25">
      <c r="B43" s="60"/>
      <c r="C43" s="60"/>
      <c r="D43" s="60"/>
      <c r="E43" s="60"/>
      <c r="F43" s="60"/>
      <c r="G43" s="60"/>
      <c r="H43" s="60"/>
    </row>
    <row r="44" spans="2:8" x14ac:dyDescent="0.25">
      <c r="B44" s="60"/>
      <c r="C44" s="60"/>
      <c r="D44" s="60"/>
      <c r="E44" s="60"/>
      <c r="F44" s="60"/>
      <c r="G44" s="60"/>
      <c r="H44" s="60"/>
    </row>
    <row r="45" spans="2:8" x14ac:dyDescent="0.25">
      <c r="B45" s="60"/>
      <c r="C45" s="60"/>
      <c r="D45" s="60"/>
      <c r="E45" s="60"/>
      <c r="F45" s="60"/>
      <c r="G45" s="60"/>
      <c r="H45" s="60"/>
    </row>
    <row r="46" spans="2:8" x14ac:dyDescent="0.25">
      <c r="B46" s="60"/>
      <c r="C46" s="60"/>
      <c r="D46" s="60"/>
      <c r="E46" s="60"/>
      <c r="F46" s="60"/>
      <c r="G46" s="60"/>
      <c r="H46" s="60"/>
    </row>
    <row r="47" spans="2:8" x14ac:dyDescent="0.25">
      <c r="B47" s="60"/>
      <c r="C47" s="60"/>
      <c r="D47" s="60"/>
      <c r="E47" s="60"/>
      <c r="F47" s="60"/>
      <c r="G47" s="60"/>
      <c r="H47" s="60"/>
    </row>
    <row r="48" spans="2:8" x14ac:dyDescent="0.25">
      <c r="B48" s="60"/>
      <c r="C48" s="60"/>
      <c r="D48" s="60"/>
      <c r="E48" s="60"/>
      <c r="F48" s="60"/>
      <c r="G48" s="60"/>
      <c r="H48" s="60"/>
    </row>
    <row r="49" spans="2:8" x14ac:dyDescent="0.25">
      <c r="B49" s="60"/>
      <c r="C49" s="60"/>
      <c r="D49" s="60"/>
      <c r="E49" s="60"/>
      <c r="F49" s="60"/>
      <c r="G49" s="60"/>
      <c r="H49" s="60"/>
    </row>
    <row r="50" spans="2:8" x14ac:dyDescent="0.25">
      <c r="B50" s="60"/>
      <c r="C50" s="60"/>
      <c r="D50" s="60"/>
      <c r="E50" s="60"/>
      <c r="F50" s="60"/>
      <c r="G50" s="60"/>
      <c r="H50" s="60"/>
    </row>
    <row r="51" spans="2:8" ht="30" customHeight="1" x14ac:dyDescent="0.25">
      <c r="B51" s="60"/>
      <c r="C51" s="60"/>
      <c r="D51" s="60"/>
      <c r="E51" s="60"/>
      <c r="F51" s="60"/>
      <c r="G51" s="60"/>
      <c r="H51" s="60"/>
    </row>
    <row r="52" spans="2:8" ht="30" customHeight="1" x14ac:dyDescent="0.25">
      <c r="B52" s="60"/>
      <c r="C52" s="60"/>
      <c r="D52" s="60"/>
      <c r="E52" s="60"/>
      <c r="F52" s="60"/>
      <c r="G52" s="60"/>
      <c r="H52" s="60"/>
    </row>
    <row r="53" spans="2:8" ht="30" customHeight="1" x14ac:dyDescent="0.25">
      <c r="B53" s="60"/>
      <c r="C53" s="60"/>
      <c r="D53" s="60"/>
      <c r="E53" s="60"/>
      <c r="F53" s="60"/>
      <c r="G53" s="60"/>
      <c r="H53" s="60"/>
    </row>
    <row r="54" spans="2:8" ht="30" customHeight="1" x14ac:dyDescent="0.25">
      <c r="B54" s="60"/>
      <c r="C54" s="60"/>
      <c r="D54" s="60"/>
      <c r="E54" s="60"/>
      <c r="F54" s="60"/>
      <c r="G54" s="60"/>
      <c r="H54" s="60"/>
    </row>
    <row r="55" spans="2:8" ht="30" customHeight="1" x14ac:dyDescent="0.25">
      <c r="B55" s="60"/>
      <c r="C55" s="60"/>
      <c r="D55" s="60"/>
      <c r="E55" s="60"/>
      <c r="F55" s="60"/>
      <c r="G55" s="60"/>
      <c r="H55" s="60"/>
    </row>
    <row r="56" spans="2:8" ht="30" customHeight="1" x14ac:dyDescent="0.25">
      <c r="B56" s="60"/>
      <c r="C56" s="60"/>
      <c r="D56" s="60"/>
      <c r="E56" s="60"/>
      <c r="F56" s="60"/>
      <c r="G56" s="60"/>
      <c r="H56" s="60"/>
    </row>
    <row r="57" spans="2:8" ht="30" customHeight="1" x14ac:dyDescent="0.25">
      <c r="B57" s="60"/>
      <c r="C57" s="60"/>
      <c r="D57" s="60"/>
      <c r="E57" s="60"/>
      <c r="F57" s="60"/>
      <c r="G57" s="60"/>
      <c r="H57" s="60"/>
    </row>
    <row r="58" spans="2:8" ht="30" customHeight="1" x14ac:dyDescent="0.25">
      <c r="B58" s="60"/>
      <c r="C58" s="60"/>
      <c r="D58" s="60"/>
      <c r="E58" s="60"/>
      <c r="F58" s="60"/>
      <c r="G58" s="60"/>
      <c r="H58" s="60"/>
    </row>
    <row r="59" spans="2:8" ht="30" customHeight="1" x14ac:dyDescent="0.25">
      <c r="B59" s="60"/>
      <c r="C59" s="60"/>
      <c r="D59" s="60"/>
      <c r="E59" s="60"/>
      <c r="F59" s="60"/>
      <c r="G59" s="60"/>
      <c r="H59" s="60"/>
    </row>
    <row r="60" spans="2:8" ht="30" customHeight="1" x14ac:dyDescent="0.25">
      <c r="B60" s="60"/>
      <c r="C60" s="60"/>
      <c r="D60" s="60"/>
      <c r="E60" s="60"/>
      <c r="F60" s="60"/>
      <c r="G60" s="60"/>
      <c r="H60" s="60"/>
    </row>
    <row r="61" spans="2:8" ht="30" customHeight="1" x14ac:dyDescent="0.25">
      <c r="B61" s="60"/>
      <c r="C61" s="60"/>
      <c r="D61" s="60"/>
      <c r="E61" s="60"/>
      <c r="F61" s="60"/>
      <c r="G61" s="60"/>
      <c r="H61" s="60"/>
    </row>
    <row r="62" spans="2:8" ht="30" customHeight="1" x14ac:dyDescent="0.25">
      <c r="B62" s="60"/>
      <c r="C62" s="60"/>
      <c r="D62" s="60"/>
      <c r="E62" s="60"/>
      <c r="F62" s="60"/>
      <c r="G62" s="60"/>
      <c r="H62" s="60"/>
    </row>
    <row r="63" spans="2:8" ht="30" customHeight="1" x14ac:dyDescent="0.25">
      <c r="B63" s="60"/>
      <c r="C63" s="60"/>
      <c r="D63" s="60"/>
      <c r="E63" s="60"/>
      <c r="F63" s="60"/>
      <c r="G63" s="60"/>
      <c r="H63" s="60"/>
    </row>
    <row r="64" spans="2:8" ht="30" customHeight="1" x14ac:dyDescent="0.25">
      <c r="B64" s="60"/>
      <c r="C64" s="60"/>
      <c r="D64" s="60"/>
      <c r="E64" s="60"/>
      <c r="F64" s="60"/>
      <c r="G64" s="60"/>
      <c r="H64" s="60"/>
    </row>
    <row r="65" spans="2:8" ht="30" customHeight="1" x14ac:dyDescent="0.25">
      <c r="B65" s="60"/>
      <c r="C65" s="60"/>
      <c r="D65" s="60"/>
      <c r="E65" s="60"/>
      <c r="F65" s="60"/>
      <c r="G65" s="60"/>
      <c r="H65" s="60"/>
    </row>
    <row r="66" spans="2:8" ht="30" customHeight="1" x14ac:dyDescent="0.25">
      <c r="B66" s="60"/>
      <c r="C66" s="60"/>
      <c r="D66" s="60"/>
      <c r="E66" s="60"/>
      <c r="F66" s="60"/>
      <c r="G66" s="60"/>
      <c r="H66" s="60"/>
    </row>
    <row r="67" spans="2:8" ht="30" customHeight="1" x14ac:dyDescent="0.25">
      <c r="B67" s="60"/>
      <c r="C67" s="60"/>
      <c r="D67" s="60"/>
      <c r="E67" s="60"/>
      <c r="F67" s="60"/>
      <c r="G67" s="60"/>
      <c r="H67" s="60"/>
    </row>
    <row r="68" spans="2:8" ht="30" customHeight="1" x14ac:dyDescent="0.25">
      <c r="B68" s="60"/>
      <c r="C68" s="60"/>
      <c r="D68" s="60"/>
      <c r="E68" s="60"/>
      <c r="F68" s="60"/>
      <c r="G68" s="60"/>
      <c r="H68" s="60"/>
    </row>
    <row r="69" spans="2:8" ht="30" customHeight="1" x14ac:dyDescent="0.25">
      <c r="B69" s="60"/>
      <c r="C69" s="60"/>
      <c r="D69" s="60"/>
      <c r="E69" s="60"/>
      <c r="F69" s="60"/>
      <c r="G69" s="60"/>
      <c r="H69" s="60"/>
    </row>
    <row r="70" spans="2:8" ht="30" customHeight="1" x14ac:dyDescent="0.25">
      <c r="B70" s="60"/>
      <c r="C70" s="60"/>
      <c r="D70" s="60"/>
      <c r="E70" s="60"/>
      <c r="F70" s="60"/>
      <c r="G70" s="60"/>
      <c r="H70" s="60"/>
    </row>
    <row r="71" spans="2:8" ht="30" customHeight="1" x14ac:dyDescent="0.25">
      <c r="B71" s="60"/>
      <c r="C71" s="60"/>
      <c r="D71" s="60"/>
      <c r="E71" s="60"/>
      <c r="F71" s="60"/>
      <c r="G71" s="60"/>
      <c r="H71" s="60"/>
    </row>
    <row r="72" spans="2:8" ht="30" customHeight="1" x14ac:dyDescent="0.25">
      <c r="B72" s="60"/>
      <c r="C72" s="60"/>
      <c r="D72" s="60"/>
      <c r="E72" s="60"/>
      <c r="F72" s="60"/>
      <c r="G72" s="60"/>
      <c r="H72" s="60"/>
    </row>
    <row r="73" spans="2:8" ht="30" customHeight="1" x14ac:dyDescent="0.25">
      <c r="B73" s="60"/>
      <c r="C73" s="60"/>
      <c r="D73" s="60"/>
      <c r="E73" s="60"/>
      <c r="F73" s="60"/>
      <c r="G73" s="60"/>
      <c r="H73" s="60"/>
    </row>
    <row r="74" spans="2:8" ht="30" customHeight="1" x14ac:dyDescent="0.25">
      <c r="B74" s="60"/>
      <c r="C74" s="60"/>
      <c r="D74" s="60"/>
      <c r="E74" s="60"/>
      <c r="F74" s="60"/>
      <c r="G74" s="60"/>
      <c r="H74" s="60"/>
    </row>
    <row r="75" spans="2:8" ht="30" customHeight="1" x14ac:dyDescent="0.25">
      <c r="B75" s="60"/>
      <c r="C75" s="60"/>
      <c r="D75" s="60"/>
      <c r="E75" s="60"/>
      <c r="F75" s="60"/>
      <c r="G75" s="60"/>
      <c r="H75" s="60"/>
    </row>
    <row r="76" spans="2:8" ht="30" customHeight="1" x14ac:dyDescent="0.25">
      <c r="B76" s="60"/>
      <c r="C76" s="60"/>
      <c r="D76" s="60"/>
      <c r="E76" s="60"/>
      <c r="F76" s="60"/>
      <c r="G76" s="60"/>
      <c r="H76" s="60"/>
    </row>
    <row r="77" spans="2:8" ht="30" customHeight="1" x14ac:dyDescent="0.25">
      <c r="B77" s="60"/>
      <c r="C77" s="60"/>
      <c r="D77" s="60"/>
      <c r="E77" s="60"/>
      <c r="F77" s="60"/>
      <c r="G77" s="60"/>
      <c r="H77" s="60"/>
    </row>
    <row r="78" spans="2:8" ht="30" customHeight="1" x14ac:dyDescent="0.25">
      <c r="B78" s="60"/>
      <c r="C78" s="60"/>
      <c r="D78" s="60"/>
      <c r="E78" s="60"/>
      <c r="F78" s="60"/>
      <c r="G78" s="60"/>
      <c r="H78" s="60"/>
    </row>
    <row r="79" spans="2:8" ht="30" customHeight="1" x14ac:dyDescent="0.25">
      <c r="B79" s="60"/>
      <c r="C79" s="60"/>
      <c r="D79" s="60"/>
      <c r="E79" s="60"/>
      <c r="F79" s="60"/>
      <c r="G79" s="60"/>
      <c r="H79" s="60"/>
    </row>
    <row r="80" spans="2:8" ht="30" customHeight="1" x14ac:dyDescent="0.25">
      <c r="B80" s="60"/>
      <c r="C80" s="60"/>
      <c r="D80" s="60"/>
      <c r="E80" s="60"/>
      <c r="F80" s="60"/>
      <c r="G80" s="60"/>
      <c r="H80" s="60"/>
    </row>
    <row r="81" spans="2:8" ht="30" customHeight="1" x14ac:dyDescent="0.25">
      <c r="B81" s="60"/>
      <c r="C81" s="60"/>
      <c r="D81" s="60"/>
      <c r="E81" s="60"/>
      <c r="F81" s="60"/>
      <c r="G81" s="60"/>
      <c r="H81" s="60"/>
    </row>
    <row r="82" spans="2:8" ht="30" customHeight="1" x14ac:dyDescent="0.25">
      <c r="B82" s="60"/>
      <c r="C82" s="60"/>
      <c r="D82" s="60"/>
      <c r="E82" s="60"/>
      <c r="F82" s="60"/>
      <c r="G82" s="60"/>
      <c r="H82" s="60"/>
    </row>
    <row r="83" spans="2:8" ht="30" customHeight="1" x14ac:dyDescent="0.25">
      <c r="B83" s="60"/>
      <c r="C83" s="60"/>
      <c r="D83" s="60"/>
      <c r="E83" s="60"/>
      <c r="F83" s="60"/>
      <c r="G83" s="60"/>
      <c r="H83" s="60"/>
    </row>
    <row r="84" spans="2:8" ht="30" customHeight="1" x14ac:dyDescent="0.25">
      <c r="B84" s="60"/>
      <c r="C84" s="60"/>
      <c r="D84" s="60"/>
      <c r="E84" s="60"/>
      <c r="F84" s="60"/>
      <c r="G84" s="60"/>
      <c r="H84" s="60"/>
    </row>
    <row r="85" spans="2:8" ht="30" customHeight="1" x14ac:dyDescent="0.25">
      <c r="B85" s="60"/>
      <c r="C85" s="60"/>
      <c r="D85" s="60"/>
      <c r="E85" s="60"/>
      <c r="F85" s="60"/>
      <c r="G85" s="60"/>
      <c r="H85" s="60"/>
    </row>
    <row r="86" spans="2:8" ht="30" customHeight="1" x14ac:dyDescent="0.25">
      <c r="B86" s="60"/>
      <c r="C86" s="60"/>
      <c r="D86" s="60"/>
      <c r="E86" s="60"/>
      <c r="F86" s="60"/>
      <c r="G86" s="60"/>
      <c r="H86" s="60"/>
    </row>
    <row r="87" spans="2:8" ht="30" customHeight="1" x14ac:dyDescent="0.25">
      <c r="B87" s="60"/>
      <c r="C87" s="60"/>
      <c r="D87" s="60"/>
      <c r="E87" s="60"/>
      <c r="F87" s="60"/>
      <c r="G87" s="60"/>
      <c r="H87" s="60"/>
    </row>
    <row r="88" spans="2:8" ht="30" customHeight="1" x14ac:dyDescent="0.25">
      <c r="B88" s="60"/>
      <c r="C88" s="60"/>
      <c r="D88" s="60"/>
      <c r="E88" s="60"/>
      <c r="F88" s="60"/>
      <c r="G88" s="60"/>
      <c r="H88" s="60"/>
    </row>
    <row r="89" spans="2:8" ht="30" customHeight="1" x14ac:dyDescent="0.25">
      <c r="B89" s="60"/>
      <c r="C89" s="60"/>
      <c r="D89" s="60"/>
      <c r="E89" s="60"/>
      <c r="F89" s="60"/>
      <c r="G89" s="60"/>
      <c r="H89" s="60"/>
    </row>
    <row r="90" spans="2:8" ht="30" customHeight="1" x14ac:dyDescent="0.25">
      <c r="B90" s="60"/>
      <c r="C90" s="60"/>
      <c r="D90" s="60"/>
      <c r="E90" s="60"/>
      <c r="F90" s="60"/>
      <c r="G90" s="60"/>
      <c r="H90" s="60"/>
    </row>
    <row r="91" spans="2:8" ht="30" customHeight="1" x14ac:dyDescent="0.25">
      <c r="B91" s="60"/>
      <c r="C91" s="60"/>
      <c r="D91" s="60"/>
      <c r="E91" s="60"/>
      <c r="F91" s="60"/>
      <c r="G91" s="60"/>
      <c r="H91" s="60"/>
    </row>
    <row r="92" spans="2:8" ht="30" customHeight="1" x14ac:dyDescent="0.25">
      <c r="B92" s="60"/>
      <c r="C92" s="60"/>
      <c r="D92" s="60"/>
      <c r="E92" s="60"/>
      <c r="F92" s="60"/>
      <c r="G92" s="60"/>
      <c r="H92" s="60"/>
    </row>
    <row r="93" spans="2:8" ht="30" customHeight="1" x14ac:dyDescent="0.25">
      <c r="B93" s="60"/>
      <c r="C93" s="60"/>
      <c r="D93" s="60"/>
      <c r="E93" s="60"/>
      <c r="F93" s="60"/>
      <c r="G93" s="60"/>
      <c r="H93" s="60"/>
    </row>
    <row r="94" spans="2:8" ht="30" customHeight="1" x14ac:dyDescent="0.25">
      <c r="B94" s="60"/>
      <c r="C94" s="60"/>
      <c r="D94" s="60"/>
      <c r="E94" s="60"/>
      <c r="F94" s="60"/>
      <c r="G94" s="60"/>
      <c r="H94" s="60"/>
    </row>
    <row r="95" spans="2:8" ht="30" customHeight="1" x14ac:dyDescent="0.25">
      <c r="B95" s="60"/>
      <c r="C95" s="60"/>
      <c r="D95" s="60"/>
      <c r="E95" s="60"/>
      <c r="F95" s="60"/>
      <c r="G95" s="60"/>
      <c r="H95" s="60"/>
    </row>
    <row r="96" spans="2:8" ht="30" customHeight="1" x14ac:dyDescent="0.25">
      <c r="B96" s="60"/>
      <c r="C96" s="60"/>
      <c r="D96" s="60"/>
      <c r="E96" s="60"/>
      <c r="F96" s="60"/>
      <c r="G96" s="60"/>
      <c r="H96" s="60"/>
    </row>
    <row r="97" spans="2:8" ht="30" customHeight="1" x14ac:dyDescent="0.25">
      <c r="B97" s="60"/>
      <c r="C97" s="60"/>
      <c r="D97" s="60"/>
      <c r="E97" s="60"/>
      <c r="F97" s="60"/>
      <c r="G97" s="60"/>
      <c r="H97" s="60"/>
    </row>
    <row r="98" spans="2:8" ht="30" customHeight="1" x14ac:dyDescent="0.25">
      <c r="B98" s="60"/>
      <c r="C98" s="60"/>
      <c r="D98" s="60"/>
      <c r="E98" s="60"/>
      <c r="F98" s="60"/>
      <c r="G98" s="60"/>
      <c r="H98" s="60"/>
    </row>
    <row r="99" spans="2:8" ht="30" customHeight="1" x14ac:dyDescent="0.25">
      <c r="B99" s="60"/>
      <c r="C99" s="60"/>
      <c r="D99" s="60"/>
      <c r="E99" s="60"/>
      <c r="F99" s="60"/>
      <c r="G99" s="60"/>
      <c r="H99" s="60"/>
    </row>
    <row r="100" spans="2:8" ht="30" customHeight="1" x14ac:dyDescent="0.25">
      <c r="B100" s="60"/>
      <c r="C100" s="60"/>
      <c r="D100" s="60"/>
      <c r="E100" s="60"/>
      <c r="F100" s="60"/>
      <c r="G100" s="60"/>
      <c r="H100" s="60"/>
    </row>
    <row r="101" spans="2:8" ht="30" customHeight="1" x14ac:dyDescent="0.25">
      <c r="B101" s="60"/>
      <c r="C101" s="60"/>
      <c r="D101" s="60"/>
      <c r="E101" s="60"/>
      <c r="F101" s="60"/>
      <c r="G101" s="60"/>
      <c r="H101" s="60"/>
    </row>
    <row r="102" spans="2:8" ht="30" customHeight="1" x14ac:dyDescent="0.25">
      <c r="B102" s="60"/>
      <c r="C102" s="60"/>
      <c r="D102" s="60"/>
      <c r="E102" s="60"/>
      <c r="F102" s="60"/>
      <c r="G102" s="60"/>
      <c r="H102" s="60"/>
    </row>
    <row r="103" spans="2:8" ht="30" customHeight="1" x14ac:dyDescent="0.25">
      <c r="B103" s="60"/>
      <c r="C103" s="60"/>
      <c r="D103" s="60"/>
      <c r="E103" s="60"/>
      <c r="F103" s="60"/>
      <c r="G103" s="60"/>
      <c r="H103" s="60"/>
    </row>
    <row r="104" spans="2:8" ht="30" customHeight="1" x14ac:dyDescent="0.25">
      <c r="B104" s="60"/>
      <c r="C104" s="60"/>
      <c r="D104" s="60"/>
      <c r="E104" s="60"/>
      <c r="F104" s="60"/>
      <c r="G104" s="60"/>
      <c r="H104" s="60"/>
    </row>
    <row r="105" spans="2:8" ht="30" customHeight="1" x14ac:dyDescent="0.25">
      <c r="B105" s="60"/>
      <c r="C105" s="60"/>
      <c r="D105" s="60"/>
      <c r="E105" s="60"/>
      <c r="F105" s="60"/>
      <c r="G105" s="60"/>
      <c r="H105" s="60"/>
    </row>
    <row r="106" spans="2:8" ht="30" customHeight="1" x14ac:dyDescent="0.25">
      <c r="B106" s="60"/>
      <c r="C106" s="60"/>
      <c r="D106" s="60"/>
      <c r="E106" s="60"/>
      <c r="F106" s="60"/>
      <c r="G106" s="60"/>
      <c r="H106" s="60"/>
    </row>
    <row r="107" spans="2:8" ht="30" customHeight="1" x14ac:dyDescent="0.25">
      <c r="B107" s="60"/>
      <c r="C107" s="60"/>
      <c r="D107" s="60"/>
      <c r="E107" s="60"/>
      <c r="F107" s="60"/>
      <c r="G107" s="60"/>
      <c r="H107" s="60"/>
    </row>
    <row r="108" spans="2:8" ht="30" customHeight="1" x14ac:dyDescent="0.25">
      <c r="B108" s="60"/>
      <c r="C108" s="60"/>
      <c r="D108" s="60"/>
      <c r="E108" s="60"/>
      <c r="F108" s="60"/>
      <c r="G108" s="60"/>
      <c r="H108" s="60"/>
    </row>
    <row r="109" spans="2:8" ht="30" customHeight="1" x14ac:dyDescent="0.25">
      <c r="B109" s="60"/>
      <c r="C109" s="60"/>
      <c r="D109" s="60"/>
      <c r="E109" s="60"/>
      <c r="F109" s="60"/>
      <c r="G109" s="60"/>
      <c r="H109" s="60"/>
    </row>
    <row r="110" spans="2:8" ht="30" customHeight="1" x14ac:dyDescent="0.25">
      <c r="B110" s="60"/>
      <c r="C110" s="60"/>
      <c r="D110" s="60"/>
      <c r="E110" s="60"/>
      <c r="F110" s="60"/>
      <c r="G110" s="60"/>
      <c r="H110" s="60"/>
    </row>
    <row r="111" spans="2:8" ht="30" customHeight="1" x14ac:dyDescent="0.25">
      <c r="B111" s="60"/>
      <c r="C111" s="60"/>
      <c r="D111" s="60"/>
      <c r="E111" s="60"/>
      <c r="F111" s="60"/>
      <c r="G111" s="60"/>
      <c r="H111" s="60"/>
    </row>
    <row r="112" spans="2:8" ht="30" customHeight="1" x14ac:dyDescent="0.25">
      <c r="B112" s="60"/>
      <c r="C112" s="60"/>
      <c r="D112" s="60"/>
      <c r="E112" s="60"/>
      <c r="F112" s="60"/>
      <c r="G112" s="60"/>
      <c r="H112" s="60"/>
    </row>
    <row r="113" spans="2:8" ht="30" customHeight="1" x14ac:dyDescent="0.25">
      <c r="B113" s="60"/>
      <c r="C113" s="60"/>
      <c r="D113" s="60"/>
      <c r="E113" s="60"/>
      <c r="F113" s="60"/>
      <c r="G113" s="60"/>
      <c r="H113" s="60"/>
    </row>
    <row r="114" spans="2:8" ht="30" customHeight="1" x14ac:dyDescent="0.25">
      <c r="B114" s="60"/>
      <c r="C114" s="60"/>
      <c r="D114" s="60"/>
      <c r="E114" s="60"/>
      <c r="F114" s="60"/>
      <c r="G114" s="60"/>
      <c r="H114" s="60"/>
    </row>
    <row r="115" spans="2:8" ht="30" customHeight="1" x14ac:dyDescent="0.25">
      <c r="B115" s="60"/>
      <c r="C115" s="60"/>
      <c r="D115" s="60"/>
      <c r="E115" s="60"/>
      <c r="F115" s="60"/>
      <c r="G115" s="60"/>
      <c r="H115" s="60"/>
    </row>
    <row r="116" spans="2:8" ht="30" customHeight="1" x14ac:dyDescent="0.25">
      <c r="B116" s="60"/>
      <c r="C116" s="60"/>
      <c r="D116" s="60"/>
      <c r="E116" s="60"/>
      <c r="F116" s="60"/>
      <c r="G116" s="60"/>
      <c r="H116" s="60"/>
    </row>
    <row r="117" spans="2:8" ht="30" customHeight="1" x14ac:dyDescent="0.25">
      <c r="B117" s="60"/>
      <c r="C117" s="60"/>
      <c r="D117" s="60"/>
      <c r="E117" s="60"/>
      <c r="F117" s="60"/>
      <c r="G117" s="60"/>
      <c r="H117" s="60"/>
    </row>
    <row r="118" spans="2:8" ht="30" customHeight="1" x14ac:dyDescent="0.25">
      <c r="B118" s="60"/>
      <c r="C118" s="60"/>
      <c r="D118" s="60"/>
      <c r="E118" s="60"/>
      <c r="F118" s="60"/>
      <c r="G118" s="60"/>
      <c r="H118" s="60"/>
    </row>
    <row r="119" spans="2:8" ht="30" customHeight="1" x14ac:dyDescent="0.25">
      <c r="B119" s="60"/>
      <c r="C119" s="60"/>
      <c r="D119" s="60"/>
      <c r="E119" s="60"/>
      <c r="F119" s="60"/>
      <c r="G119" s="60"/>
      <c r="H119" s="60"/>
    </row>
    <row r="120" spans="2:8" ht="30" customHeight="1" x14ac:dyDescent="0.25">
      <c r="B120" s="60"/>
      <c r="C120" s="60"/>
      <c r="D120" s="60"/>
      <c r="E120" s="60"/>
      <c r="F120" s="60"/>
      <c r="G120" s="60"/>
      <c r="H120" s="60"/>
    </row>
    <row r="121" spans="2:8" ht="30" customHeight="1" x14ac:dyDescent="0.25">
      <c r="B121" s="60"/>
      <c r="C121" s="60"/>
      <c r="D121" s="60"/>
      <c r="E121" s="60"/>
      <c r="F121" s="60"/>
      <c r="G121" s="60"/>
      <c r="H121" s="60"/>
    </row>
    <row r="122" spans="2:8" ht="30" customHeight="1" x14ac:dyDescent="0.25">
      <c r="B122" s="60"/>
      <c r="C122" s="60"/>
      <c r="D122" s="60"/>
      <c r="E122" s="60"/>
      <c r="F122" s="60"/>
      <c r="G122" s="60"/>
      <c r="H122" s="60"/>
    </row>
    <row r="123" spans="2:8" ht="30" customHeight="1" x14ac:dyDescent="0.25">
      <c r="B123" s="60"/>
      <c r="C123" s="60"/>
      <c r="D123" s="60"/>
      <c r="E123" s="60"/>
      <c r="F123" s="60"/>
      <c r="G123" s="60"/>
      <c r="H123" s="60"/>
    </row>
    <row r="124" spans="2:8" ht="30" customHeight="1" x14ac:dyDescent="0.25">
      <c r="B124" s="60"/>
      <c r="C124" s="60"/>
      <c r="D124" s="60"/>
      <c r="E124" s="60"/>
      <c r="F124" s="60"/>
      <c r="G124" s="60"/>
      <c r="H124" s="60"/>
    </row>
    <row r="125" spans="2:8" ht="30" customHeight="1" x14ac:dyDescent="0.25">
      <c r="B125" s="60"/>
      <c r="C125" s="60"/>
      <c r="D125" s="60"/>
      <c r="E125" s="60"/>
      <c r="F125" s="60"/>
      <c r="G125" s="60"/>
      <c r="H125" s="60"/>
    </row>
    <row r="126" spans="2:8" ht="30" customHeight="1" x14ac:dyDescent="0.25">
      <c r="B126" s="60"/>
      <c r="C126" s="60"/>
      <c r="D126" s="60"/>
      <c r="E126" s="60"/>
      <c r="F126" s="60"/>
      <c r="G126" s="60"/>
      <c r="H126" s="60"/>
    </row>
    <row r="127" spans="2:8" ht="30" customHeight="1" x14ac:dyDescent="0.25">
      <c r="B127" s="60"/>
      <c r="C127" s="60"/>
      <c r="D127" s="60"/>
      <c r="E127" s="60"/>
      <c r="F127" s="60"/>
      <c r="G127" s="60"/>
      <c r="H127" s="60"/>
    </row>
    <row r="128" spans="2:8" ht="30" customHeight="1" x14ac:dyDescent="0.25">
      <c r="B128" s="60"/>
      <c r="C128" s="60"/>
      <c r="D128" s="60"/>
      <c r="E128" s="60"/>
      <c r="F128" s="60"/>
      <c r="G128" s="60"/>
      <c r="H128" s="60"/>
    </row>
    <row r="129" spans="2:8" ht="30" customHeight="1" x14ac:dyDescent="0.25">
      <c r="B129" s="60"/>
      <c r="C129" s="60"/>
      <c r="D129" s="60"/>
      <c r="E129" s="60"/>
      <c r="F129" s="60"/>
      <c r="G129" s="60"/>
      <c r="H129" s="60"/>
    </row>
    <row r="130" spans="2:8" ht="30" customHeight="1" x14ac:dyDescent="0.25">
      <c r="B130" s="60"/>
      <c r="C130" s="60"/>
      <c r="D130" s="60"/>
      <c r="E130" s="60"/>
      <c r="F130" s="60"/>
      <c r="G130" s="60"/>
      <c r="H130" s="60"/>
    </row>
    <row r="131" spans="2:8" ht="30" customHeight="1" x14ac:dyDescent="0.25">
      <c r="B131" s="60"/>
      <c r="C131" s="60"/>
      <c r="D131" s="60"/>
      <c r="E131" s="60"/>
      <c r="F131" s="60"/>
      <c r="G131" s="60"/>
      <c r="H131" s="60"/>
    </row>
    <row r="132" spans="2:8" ht="30" customHeight="1" x14ac:dyDescent="0.25">
      <c r="B132" s="60"/>
      <c r="C132" s="60"/>
      <c r="D132" s="60"/>
      <c r="E132" s="60"/>
      <c r="F132" s="60"/>
      <c r="G132" s="60"/>
      <c r="H132" s="60"/>
    </row>
    <row r="133" spans="2:8" ht="30" customHeight="1" x14ac:dyDescent="0.25">
      <c r="B133" s="60"/>
      <c r="C133" s="60"/>
      <c r="D133" s="60"/>
      <c r="E133" s="60"/>
      <c r="F133" s="60"/>
      <c r="G133" s="60"/>
      <c r="H133" s="60"/>
    </row>
    <row r="134" spans="2:8" ht="30" customHeight="1" x14ac:dyDescent="0.25">
      <c r="B134" s="60"/>
      <c r="C134" s="60"/>
      <c r="D134" s="60"/>
      <c r="E134" s="60"/>
      <c r="F134" s="60"/>
      <c r="G134" s="60"/>
      <c r="H134" s="60"/>
    </row>
    <row r="135" spans="2:8" ht="30" customHeight="1" x14ac:dyDescent="0.25">
      <c r="B135" s="60"/>
      <c r="C135" s="60"/>
      <c r="D135" s="60"/>
      <c r="E135" s="60"/>
      <c r="F135" s="60"/>
      <c r="G135" s="60"/>
      <c r="H135" s="60"/>
    </row>
    <row r="136" spans="2:8" ht="30" customHeight="1" x14ac:dyDescent="0.25">
      <c r="B136" s="60"/>
      <c r="C136" s="60"/>
      <c r="D136" s="60"/>
      <c r="E136" s="60"/>
      <c r="F136" s="60"/>
      <c r="G136" s="60"/>
      <c r="H136" s="60"/>
    </row>
    <row r="137" spans="2:8" ht="30" customHeight="1" x14ac:dyDescent="0.25">
      <c r="B137" s="60"/>
      <c r="C137" s="60"/>
      <c r="D137" s="60"/>
      <c r="E137" s="60"/>
      <c r="F137" s="60"/>
      <c r="G137" s="60"/>
      <c r="H137" s="60"/>
    </row>
    <row r="138" spans="2:8" ht="30" customHeight="1" x14ac:dyDescent="0.25">
      <c r="B138" s="60"/>
      <c r="C138" s="60"/>
      <c r="D138" s="60"/>
      <c r="E138" s="60"/>
      <c r="F138" s="60"/>
      <c r="G138" s="60"/>
      <c r="H138" s="60"/>
    </row>
    <row r="139" spans="2:8" ht="30" customHeight="1" x14ac:dyDescent="0.25">
      <c r="B139" s="60"/>
      <c r="C139" s="60"/>
      <c r="D139" s="60"/>
      <c r="E139" s="60"/>
      <c r="F139" s="60"/>
      <c r="G139" s="60"/>
      <c r="H139" s="60"/>
    </row>
    <row r="140" spans="2:8" ht="30" customHeight="1" x14ac:dyDescent="0.25">
      <c r="B140" s="60"/>
      <c r="C140" s="60"/>
      <c r="D140" s="60"/>
      <c r="E140" s="60"/>
      <c r="F140" s="60"/>
      <c r="G140" s="60"/>
      <c r="H140" s="60"/>
    </row>
    <row r="141" spans="2:8" ht="30" customHeight="1" x14ac:dyDescent="0.25">
      <c r="B141" s="60"/>
      <c r="C141" s="60"/>
      <c r="D141" s="60"/>
      <c r="E141" s="60"/>
      <c r="F141" s="60"/>
      <c r="G141" s="60"/>
      <c r="H141" s="60"/>
    </row>
    <row r="142" spans="2:8" ht="30" customHeight="1" x14ac:dyDescent="0.25">
      <c r="B142" s="60"/>
      <c r="C142" s="60"/>
      <c r="D142" s="60"/>
      <c r="E142" s="60"/>
      <c r="F142" s="60"/>
      <c r="G142" s="60"/>
      <c r="H142" s="60"/>
    </row>
    <row r="143" spans="2:8" ht="30" customHeight="1" x14ac:dyDescent="0.25">
      <c r="B143" s="60"/>
      <c r="C143" s="60"/>
      <c r="D143" s="60"/>
      <c r="E143" s="60"/>
      <c r="F143" s="60"/>
      <c r="G143" s="60"/>
      <c r="H143" s="60"/>
    </row>
    <row r="144" spans="2:8" ht="30" customHeight="1" x14ac:dyDescent="0.25">
      <c r="B144" s="60"/>
      <c r="C144" s="60"/>
      <c r="D144" s="60"/>
      <c r="E144" s="60"/>
      <c r="F144" s="60"/>
      <c r="G144" s="60"/>
      <c r="H144" s="60"/>
    </row>
    <row r="145" spans="2:8" ht="30" customHeight="1" x14ac:dyDescent="0.25">
      <c r="B145" s="60"/>
      <c r="C145" s="60"/>
      <c r="D145" s="60"/>
      <c r="E145" s="60"/>
      <c r="F145" s="60"/>
      <c r="G145" s="60"/>
      <c r="H145" s="60"/>
    </row>
    <row r="146" spans="2:8" ht="30" customHeight="1" x14ac:dyDescent="0.25">
      <c r="B146" s="60"/>
      <c r="C146" s="60"/>
      <c r="D146" s="60"/>
      <c r="E146" s="60"/>
      <c r="F146" s="60"/>
      <c r="G146" s="60"/>
      <c r="H146" s="60"/>
    </row>
    <row r="147" spans="2:8" ht="30" customHeight="1" x14ac:dyDescent="0.25">
      <c r="B147" s="60"/>
      <c r="C147" s="60"/>
      <c r="D147" s="60"/>
      <c r="E147" s="60"/>
      <c r="F147" s="60"/>
      <c r="G147" s="60"/>
      <c r="H147" s="60"/>
    </row>
    <row r="148" spans="2:8" ht="30" customHeight="1" x14ac:dyDescent="0.25">
      <c r="B148" s="60"/>
      <c r="C148" s="60"/>
      <c r="D148" s="60"/>
      <c r="E148" s="60"/>
      <c r="F148" s="60"/>
      <c r="G148" s="60"/>
      <c r="H148" s="60"/>
    </row>
    <row r="149" spans="2:8" ht="30" customHeight="1" x14ac:dyDescent="0.25">
      <c r="B149" s="60"/>
      <c r="C149" s="60"/>
      <c r="D149" s="60"/>
      <c r="E149" s="60"/>
      <c r="F149" s="60"/>
      <c r="G149" s="60"/>
      <c r="H149" s="60"/>
    </row>
    <row r="150" spans="2:8" ht="30" customHeight="1" x14ac:dyDescent="0.25">
      <c r="B150" s="60"/>
      <c r="C150" s="60"/>
      <c r="D150" s="60"/>
      <c r="E150" s="60"/>
      <c r="F150" s="60"/>
      <c r="G150" s="60"/>
      <c r="H150" s="60"/>
    </row>
    <row r="151" spans="2:8" ht="30" customHeight="1" x14ac:dyDescent="0.25">
      <c r="B151" s="60"/>
      <c r="C151" s="60"/>
      <c r="D151" s="60"/>
      <c r="E151" s="60"/>
      <c r="F151" s="60"/>
      <c r="G151" s="60"/>
      <c r="H151" s="60"/>
    </row>
    <row r="152" spans="2:8" ht="30" customHeight="1" x14ac:dyDescent="0.25">
      <c r="B152" s="60"/>
      <c r="C152" s="60"/>
      <c r="D152" s="60"/>
      <c r="E152" s="60"/>
      <c r="F152" s="60"/>
      <c r="G152" s="60"/>
      <c r="H152" s="60"/>
    </row>
    <row r="153" spans="2:8" ht="30" customHeight="1" x14ac:dyDescent="0.25">
      <c r="B153" s="60"/>
      <c r="C153" s="60"/>
      <c r="D153" s="60"/>
      <c r="E153" s="60"/>
      <c r="F153" s="60"/>
      <c r="G153" s="60"/>
      <c r="H153" s="60"/>
    </row>
    <row r="154" spans="2:8" ht="30" customHeight="1" x14ac:dyDescent="0.25">
      <c r="B154" s="60"/>
      <c r="C154" s="60"/>
      <c r="D154" s="60"/>
      <c r="E154" s="60"/>
      <c r="F154" s="60"/>
      <c r="G154" s="60"/>
      <c r="H154" s="60"/>
    </row>
    <row r="155" spans="2:8" ht="30" customHeight="1" x14ac:dyDescent="0.25">
      <c r="B155" s="60"/>
      <c r="C155" s="60"/>
      <c r="D155" s="60"/>
      <c r="E155" s="60"/>
      <c r="F155" s="60"/>
      <c r="G155" s="60"/>
      <c r="H155" s="60"/>
    </row>
    <row r="156" spans="2:8" ht="30" customHeight="1" x14ac:dyDescent="0.25">
      <c r="B156" s="60"/>
      <c r="C156" s="60"/>
      <c r="D156" s="60"/>
      <c r="E156" s="60"/>
      <c r="F156" s="60"/>
      <c r="G156" s="60"/>
      <c r="H156" s="60"/>
    </row>
    <row r="157" spans="2:8" ht="30" customHeight="1" x14ac:dyDescent="0.25">
      <c r="B157" s="60"/>
      <c r="C157" s="60"/>
      <c r="D157" s="60"/>
      <c r="E157" s="60"/>
      <c r="F157" s="60"/>
      <c r="G157" s="60"/>
      <c r="H157" s="60"/>
    </row>
    <row r="158" spans="2:8" ht="30" customHeight="1" x14ac:dyDescent="0.25">
      <c r="B158" s="60"/>
      <c r="C158" s="60"/>
      <c r="D158" s="60"/>
      <c r="E158" s="60"/>
      <c r="F158" s="60"/>
      <c r="G158" s="60"/>
      <c r="H158" s="60"/>
    </row>
    <row r="159" spans="2:8" ht="30" customHeight="1" x14ac:dyDescent="0.25">
      <c r="B159" s="60"/>
      <c r="C159" s="60"/>
      <c r="D159" s="60"/>
      <c r="E159" s="60"/>
      <c r="F159" s="60"/>
      <c r="G159" s="60"/>
      <c r="H159" s="60"/>
    </row>
    <row r="160" spans="2:8" ht="30" customHeight="1" x14ac:dyDescent="0.25">
      <c r="B160" s="60"/>
      <c r="C160" s="60"/>
      <c r="D160" s="60"/>
      <c r="E160" s="60"/>
      <c r="F160" s="60"/>
      <c r="G160" s="60"/>
      <c r="H160" s="60"/>
    </row>
    <row r="161" spans="2:8" ht="30" customHeight="1" x14ac:dyDescent="0.25">
      <c r="B161" s="60"/>
      <c r="C161" s="60"/>
      <c r="D161" s="60"/>
      <c r="E161" s="60"/>
      <c r="F161" s="60"/>
      <c r="G161" s="60"/>
      <c r="H161" s="60"/>
    </row>
    <row r="162" spans="2:8" ht="30" customHeight="1" x14ac:dyDescent="0.25">
      <c r="B162" s="60"/>
      <c r="C162" s="60"/>
      <c r="D162" s="60"/>
      <c r="E162" s="60"/>
      <c r="F162" s="60"/>
      <c r="G162" s="60"/>
      <c r="H162" s="60"/>
    </row>
    <row r="163" spans="2:8" ht="30" customHeight="1" x14ac:dyDescent="0.25">
      <c r="B163" s="60"/>
      <c r="C163" s="60"/>
      <c r="D163" s="60"/>
      <c r="E163" s="60"/>
      <c r="F163" s="60"/>
      <c r="G163" s="60"/>
      <c r="H163" s="60"/>
    </row>
    <row r="164" spans="2:8" ht="30" customHeight="1" x14ac:dyDescent="0.25">
      <c r="B164" s="60"/>
      <c r="C164" s="60"/>
      <c r="D164" s="60"/>
      <c r="E164" s="60"/>
      <c r="F164" s="60"/>
      <c r="G164" s="60"/>
      <c r="H164" s="60"/>
    </row>
    <row r="165" spans="2:8" ht="30" customHeight="1" x14ac:dyDescent="0.25">
      <c r="B165" s="60"/>
      <c r="C165" s="60"/>
      <c r="D165" s="60"/>
      <c r="E165" s="60"/>
      <c r="F165" s="60"/>
      <c r="G165" s="60"/>
      <c r="H165" s="60"/>
    </row>
    <row r="166" spans="2:8" ht="30" customHeight="1" x14ac:dyDescent="0.25">
      <c r="B166" s="60"/>
      <c r="C166" s="60"/>
      <c r="D166" s="60"/>
      <c r="E166" s="60"/>
      <c r="F166" s="60"/>
      <c r="G166" s="60"/>
      <c r="H166" s="60"/>
    </row>
    <row r="167" spans="2:8" ht="30" customHeight="1" x14ac:dyDescent="0.25">
      <c r="B167" s="60"/>
      <c r="C167" s="60"/>
      <c r="D167" s="60"/>
      <c r="E167" s="60"/>
      <c r="F167" s="60"/>
      <c r="G167" s="60"/>
      <c r="H167" s="60"/>
    </row>
    <row r="168" spans="2:8" ht="30" customHeight="1" x14ac:dyDescent="0.25">
      <c r="B168" s="60"/>
      <c r="C168" s="60"/>
      <c r="D168" s="60"/>
      <c r="E168" s="60"/>
      <c r="F168" s="60"/>
      <c r="G168" s="60"/>
      <c r="H168" s="60"/>
    </row>
    <row r="169" spans="2:8" ht="30" customHeight="1" x14ac:dyDescent="0.25">
      <c r="B169" s="60"/>
      <c r="C169" s="60"/>
      <c r="D169" s="60"/>
      <c r="E169" s="60"/>
      <c r="F169" s="60"/>
      <c r="G169" s="60"/>
      <c r="H169" s="60"/>
    </row>
    <row r="170" spans="2:8" ht="30" customHeight="1" x14ac:dyDescent="0.25">
      <c r="B170" s="60"/>
      <c r="C170" s="60"/>
      <c r="D170" s="60"/>
      <c r="E170" s="60"/>
      <c r="F170" s="60"/>
      <c r="G170" s="60"/>
      <c r="H170" s="60"/>
    </row>
    <row r="171" spans="2:8" ht="30" customHeight="1" x14ac:dyDescent="0.25">
      <c r="B171" s="60"/>
      <c r="C171" s="60"/>
      <c r="D171" s="60"/>
      <c r="E171" s="60"/>
      <c r="F171" s="60"/>
      <c r="G171" s="60"/>
      <c r="H171" s="60"/>
    </row>
    <row r="172" spans="2:8" ht="30" customHeight="1" x14ac:dyDescent="0.25">
      <c r="B172" s="60"/>
      <c r="C172" s="60"/>
      <c r="D172" s="60"/>
      <c r="E172" s="60"/>
      <c r="F172" s="60"/>
      <c r="G172" s="60"/>
      <c r="H172" s="60"/>
    </row>
    <row r="173" spans="2:8" ht="30" customHeight="1" x14ac:dyDescent="0.25">
      <c r="B173" s="60"/>
      <c r="C173" s="60"/>
      <c r="D173" s="60"/>
      <c r="E173" s="60"/>
      <c r="F173" s="60"/>
      <c r="G173" s="60"/>
      <c r="H173" s="60"/>
    </row>
    <row r="174" spans="2:8" ht="30" customHeight="1" x14ac:dyDescent="0.25">
      <c r="B174" s="60"/>
      <c r="C174" s="60"/>
      <c r="D174" s="60"/>
      <c r="E174" s="60"/>
      <c r="F174" s="60"/>
      <c r="G174" s="60"/>
      <c r="H174" s="60"/>
    </row>
    <row r="175" spans="2:8" ht="30" customHeight="1" x14ac:dyDescent="0.25">
      <c r="B175" s="60"/>
      <c r="C175" s="60"/>
      <c r="D175" s="60"/>
      <c r="E175" s="60"/>
      <c r="F175" s="60"/>
      <c r="G175" s="60"/>
      <c r="H175" s="60"/>
    </row>
    <row r="176" spans="2:8" ht="30" customHeight="1" x14ac:dyDescent="0.25">
      <c r="B176" s="60"/>
      <c r="C176" s="60"/>
      <c r="D176" s="60"/>
      <c r="E176" s="60"/>
      <c r="F176" s="60"/>
      <c r="G176" s="60"/>
      <c r="H176" s="60"/>
    </row>
    <row r="177" spans="2:8" ht="30" customHeight="1" x14ac:dyDescent="0.25">
      <c r="B177" s="60"/>
      <c r="C177" s="60"/>
      <c r="D177" s="60"/>
      <c r="E177" s="60"/>
      <c r="F177" s="60"/>
      <c r="G177" s="60"/>
      <c r="H177" s="60"/>
    </row>
    <row r="178" spans="2:8" ht="30" customHeight="1" x14ac:dyDescent="0.25">
      <c r="B178" s="60"/>
      <c r="C178" s="60"/>
      <c r="D178" s="60"/>
      <c r="E178" s="60"/>
      <c r="F178" s="60"/>
      <c r="G178" s="60"/>
      <c r="H178" s="60"/>
    </row>
    <row r="179" spans="2:8" ht="30" customHeight="1" x14ac:dyDescent="0.25">
      <c r="B179" s="60"/>
      <c r="C179" s="60"/>
      <c r="D179" s="60"/>
      <c r="E179" s="60"/>
      <c r="F179" s="60"/>
      <c r="G179" s="60"/>
      <c r="H179" s="60"/>
    </row>
    <row r="180" spans="2:8" ht="30" customHeight="1" x14ac:dyDescent="0.25">
      <c r="B180" s="60"/>
      <c r="C180" s="60"/>
      <c r="D180" s="60"/>
      <c r="E180" s="60"/>
      <c r="F180" s="60"/>
      <c r="G180" s="60"/>
      <c r="H180" s="60"/>
    </row>
    <row r="181" spans="2:8" ht="30" customHeight="1" x14ac:dyDescent="0.25">
      <c r="B181" s="60"/>
      <c r="C181" s="60"/>
      <c r="D181" s="60"/>
      <c r="E181" s="60"/>
      <c r="F181" s="60"/>
      <c r="G181" s="60"/>
      <c r="H181" s="60"/>
    </row>
    <row r="182" spans="2:8" ht="30" customHeight="1" x14ac:dyDescent="0.25">
      <c r="B182" s="60"/>
      <c r="C182" s="60"/>
      <c r="D182" s="60"/>
      <c r="E182" s="60"/>
      <c r="F182" s="60"/>
      <c r="G182" s="60"/>
      <c r="H182" s="60"/>
    </row>
    <row r="183" spans="2:8" ht="30" customHeight="1" x14ac:dyDescent="0.25">
      <c r="B183" s="60"/>
      <c r="C183" s="60"/>
      <c r="D183" s="60"/>
      <c r="E183" s="60"/>
      <c r="F183" s="60"/>
      <c r="G183" s="60"/>
      <c r="H183" s="60"/>
    </row>
    <row r="184" spans="2:8" ht="30" customHeight="1" x14ac:dyDescent="0.25">
      <c r="B184" s="60"/>
      <c r="C184" s="60"/>
      <c r="D184" s="60"/>
      <c r="E184" s="60"/>
      <c r="F184" s="60"/>
      <c r="G184" s="60"/>
      <c r="H184" s="60"/>
    </row>
    <row r="185" spans="2:8" ht="30" customHeight="1" x14ac:dyDescent="0.25">
      <c r="B185" s="60"/>
      <c r="C185" s="60"/>
      <c r="D185" s="60"/>
      <c r="E185" s="60"/>
      <c r="F185" s="60"/>
      <c r="G185" s="60"/>
      <c r="H185" s="60"/>
    </row>
    <row r="186" spans="2:8" ht="30" customHeight="1" x14ac:dyDescent="0.25">
      <c r="B186" s="60"/>
      <c r="C186" s="60"/>
      <c r="D186" s="60"/>
      <c r="E186" s="60"/>
      <c r="F186" s="60"/>
      <c r="G186" s="60"/>
      <c r="H186" s="60"/>
    </row>
    <row r="187" spans="2:8" ht="30" customHeight="1" x14ac:dyDescent="0.25">
      <c r="B187" s="60"/>
      <c r="C187" s="60"/>
      <c r="D187" s="60"/>
      <c r="E187" s="60"/>
      <c r="F187" s="60"/>
      <c r="G187" s="60"/>
      <c r="H187" s="60"/>
    </row>
    <row r="188" spans="2:8" ht="30" customHeight="1" x14ac:dyDescent="0.25">
      <c r="B188" s="60"/>
      <c r="C188" s="60"/>
      <c r="D188" s="60"/>
      <c r="E188" s="60"/>
      <c r="F188" s="60"/>
      <c r="G188" s="60"/>
      <c r="H188" s="60"/>
    </row>
    <row r="189" spans="2:8" ht="30" customHeight="1" x14ac:dyDescent="0.25">
      <c r="B189" s="60"/>
      <c r="C189" s="60"/>
      <c r="D189" s="60"/>
      <c r="E189" s="60"/>
      <c r="F189" s="60"/>
      <c r="G189" s="60"/>
      <c r="H189" s="60"/>
    </row>
    <row r="190" spans="2:8" ht="30" customHeight="1" x14ac:dyDescent="0.25">
      <c r="B190" s="60"/>
      <c r="C190" s="60"/>
      <c r="D190" s="60"/>
      <c r="E190" s="60"/>
      <c r="F190" s="60"/>
      <c r="G190" s="60"/>
      <c r="H190" s="60"/>
    </row>
    <row r="191" spans="2:8" ht="30" customHeight="1" x14ac:dyDescent="0.25">
      <c r="B191" s="60"/>
      <c r="C191" s="60"/>
      <c r="D191" s="60"/>
      <c r="E191" s="60"/>
      <c r="F191" s="60"/>
      <c r="G191" s="60"/>
      <c r="H191" s="60"/>
    </row>
    <row r="192" spans="2:8" ht="30" customHeight="1" x14ac:dyDescent="0.25">
      <c r="B192" s="60"/>
      <c r="C192" s="60"/>
      <c r="D192" s="60"/>
      <c r="E192" s="60"/>
      <c r="F192" s="60"/>
      <c r="G192" s="60"/>
      <c r="H192" s="60"/>
    </row>
    <row r="193" spans="2:8" ht="30" customHeight="1" x14ac:dyDescent="0.25">
      <c r="B193" s="60"/>
      <c r="C193" s="60"/>
      <c r="D193" s="60"/>
      <c r="E193" s="60"/>
      <c r="F193" s="60"/>
      <c r="G193" s="60"/>
      <c r="H193" s="60"/>
    </row>
    <row r="194" spans="2:8" ht="30" customHeight="1" x14ac:dyDescent="0.25">
      <c r="B194" s="60"/>
      <c r="C194" s="60"/>
      <c r="D194" s="60"/>
      <c r="E194" s="60"/>
      <c r="F194" s="60"/>
      <c r="G194" s="60"/>
      <c r="H194" s="60"/>
    </row>
    <row r="195" spans="2:8" ht="30" customHeight="1" x14ac:dyDescent="0.25">
      <c r="B195" s="60"/>
      <c r="C195" s="60"/>
      <c r="D195" s="60"/>
      <c r="E195" s="60"/>
      <c r="F195" s="60"/>
      <c r="G195" s="60"/>
      <c r="H195" s="60"/>
    </row>
    <row r="196" spans="2:8" ht="30" customHeight="1" x14ac:dyDescent="0.25">
      <c r="B196" s="60"/>
      <c r="C196" s="60"/>
      <c r="D196" s="60"/>
      <c r="E196" s="60"/>
      <c r="F196" s="60"/>
      <c r="G196" s="60"/>
      <c r="H196" s="60"/>
    </row>
    <row r="197" spans="2:8" ht="30" customHeight="1" x14ac:dyDescent="0.25">
      <c r="B197" s="60"/>
      <c r="C197" s="60"/>
      <c r="D197" s="60"/>
      <c r="E197" s="60"/>
      <c r="F197" s="60"/>
      <c r="G197" s="60"/>
      <c r="H197" s="60"/>
    </row>
    <row r="198" spans="2:8" ht="30" customHeight="1" x14ac:dyDescent="0.25">
      <c r="B198" s="60"/>
      <c r="C198" s="60"/>
      <c r="D198" s="60"/>
      <c r="E198" s="60"/>
      <c r="F198" s="60"/>
      <c r="G198" s="60"/>
      <c r="H198" s="60"/>
    </row>
    <row r="199" spans="2:8" ht="30" customHeight="1" x14ac:dyDescent="0.25">
      <c r="B199" s="60"/>
      <c r="C199" s="60"/>
      <c r="D199" s="60"/>
      <c r="E199" s="60"/>
      <c r="F199" s="60"/>
      <c r="G199" s="60"/>
      <c r="H199" s="60"/>
    </row>
    <row r="200" spans="2:8" ht="30" customHeight="1" x14ac:dyDescent="0.25">
      <c r="B200" s="60"/>
      <c r="C200" s="60"/>
      <c r="D200" s="60"/>
      <c r="E200" s="60"/>
      <c r="F200" s="60"/>
      <c r="G200" s="60"/>
      <c r="H200" s="60"/>
    </row>
    <row r="201" spans="2:8" ht="30" customHeight="1" x14ac:dyDescent="0.25">
      <c r="B201" s="60"/>
      <c r="C201" s="60"/>
      <c r="D201" s="60"/>
      <c r="E201" s="60"/>
      <c r="F201" s="60"/>
      <c r="G201" s="60"/>
      <c r="H201" s="60"/>
    </row>
    <row r="202" spans="2:8" ht="30" customHeight="1" x14ac:dyDescent="0.25">
      <c r="B202" s="60"/>
      <c r="C202" s="60"/>
      <c r="D202" s="60"/>
      <c r="E202" s="60"/>
      <c r="F202" s="60"/>
      <c r="G202" s="60"/>
      <c r="H202" s="60"/>
    </row>
    <row r="203" spans="2:8" ht="30" customHeight="1" x14ac:dyDescent="0.25">
      <c r="B203" s="60"/>
      <c r="C203" s="60"/>
      <c r="D203" s="60"/>
      <c r="E203" s="60"/>
      <c r="F203" s="60"/>
      <c r="G203" s="60"/>
      <c r="H203" s="60"/>
    </row>
    <row r="204" spans="2:8" ht="30" customHeight="1" x14ac:dyDescent="0.25">
      <c r="B204" s="60"/>
      <c r="C204" s="60"/>
      <c r="D204" s="60"/>
      <c r="E204" s="60"/>
      <c r="F204" s="60"/>
      <c r="G204" s="60"/>
      <c r="H204" s="60"/>
    </row>
    <row r="205" spans="2:8" ht="30" customHeight="1" x14ac:dyDescent="0.25">
      <c r="B205" s="60"/>
      <c r="C205" s="60"/>
      <c r="D205" s="60"/>
      <c r="E205" s="60"/>
      <c r="F205" s="60"/>
      <c r="G205" s="60"/>
      <c r="H205" s="60"/>
    </row>
    <row r="206" spans="2:8" ht="30" customHeight="1" x14ac:dyDescent="0.25">
      <c r="B206" s="60"/>
      <c r="C206" s="60"/>
      <c r="D206" s="60"/>
      <c r="E206" s="60"/>
      <c r="F206" s="60"/>
      <c r="G206" s="60"/>
      <c r="H206" s="60"/>
    </row>
    <row r="207" spans="2:8" ht="30" customHeight="1" x14ac:dyDescent="0.25">
      <c r="B207" s="60"/>
      <c r="C207" s="60"/>
      <c r="D207" s="60"/>
      <c r="E207" s="60"/>
      <c r="F207" s="60"/>
      <c r="G207" s="60"/>
      <c r="H207" s="60"/>
    </row>
    <row r="208" spans="2:8" ht="30" customHeight="1" x14ac:dyDescent="0.25">
      <c r="B208" s="60"/>
      <c r="C208" s="60"/>
      <c r="D208" s="60"/>
      <c r="E208" s="60"/>
      <c r="F208" s="60"/>
      <c r="G208" s="60"/>
      <c r="H208" s="60"/>
    </row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30" customHeight="1" x14ac:dyDescent="0.25"/>
    <row r="214" ht="30" customHeight="1" x14ac:dyDescent="0.25"/>
  </sheetData>
  <mergeCells count="1">
    <mergeCell ref="C2:G3"/>
  </mergeCells>
  <conditionalFormatting sqref="G5:M6">
    <cfRule type="expression" dxfId="108" priority="1">
      <formula>#REF!&lt;&gt;#REF!</formula>
    </cfRule>
  </conditionalFormatting>
  <pageMargins left="0.23622047244094491" right="3.937007874015748E-2" top="0.35433070866141736" bottom="0.74803149606299213" header="0.11811023622047245" footer="0.31496062992125984"/>
  <pageSetup paperSize="9" scale="81" fitToHeight="0" orientation="portrait" r:id="rId1"/>
  <headerFooter>
    <oddHeader>&amp;R&amp;"-,Fed"&amp;8&amp;D &amp;T 
&amp;12Side &amp;P/&amp;N</oddHeader>
  </headerFooter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15"/>
  <dimension ref="A1:R7"/>
  <sheetViews>
    <sheetView zoomScale="90" zoomScaleNormal="90" workbookViewId="0">
      <selection activeCell="O2" sqref="O2"/>
    </sheetView>
  </sheetViews>
  <sheetFormatPr defaultRowHeight="15" x14ac:dyDescent="0.25"/>
  <cols>
    <col min="1" max="1" width="9.140625" customWidth="1"/>
    <col min="2" max="2" width="12.140625" bestFit="1" customWidth="1"/>
    <col min="3" max="3" width="6.85546875" customWidth="1"/>
    <col min="4" max="4" width="14.42578125" customWidth="1"/>
    <col min="5" max="5" width="11.5703125" customWidth="1"/>
    <col min="6" max="6" width="38" bestFit="1" customWidth="1"/>
    <col min="7" max="7" width="11.28515625" customWidth="1"/>
    <col min="8" max="8" width="12.42578125" customWidth="1"/>
    <col min="9" max="9" width="11.85546875" customWidth="1"/>
    <col min="10" max="10" width="8.7109375" customWidth="1"/>
    <col min="11" max="11" width="10.42578125" bestFit="1" customWidth="1"/>
    <col min="12" max="12" width="10.28515625" customWidth="1"/>
    <col min="13" max="13" width="7.28515625" customWidth="1"/>
    <col min="14" max="14" width="10.28515625" customWidth="1"/>
    <col min="15" max="15" width="11.85546875" style="56" bestFit="1" customWidth="1"/>
    <col min="16" max="16" width="7.140625" customWidth="1"/>
    <col min="17" max="17" width="12.140625" customWidth="1"/>
    <col min="18" max="18" width="16.85546875" customWidth="1"/>
    <col min="24" max="24" width="12.5703125" customWidth="1"/>
    <col min="25" max="25" width="32.42578125" bestFit="1" customWidth="1"/>
  </cols>
  <sheetData>
    <row r="1" spans="1:18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3</v>
      </c>
      <c r="G1" t="s">
        <v>6</v>
      </c>
      <c r="H1" t="s">
        <v>7</v>
      </c>
      <c r="I1" t="s">
        <v>18</v>
      </c>
      <c r="J1" t="s">
        <v>35</v>
      </c>
      <c r="K1" t="s">
        <v>58</v>
      </c>
      <c r="L1" t="s">
        <v>24</v>
      </c>
      <c r="M1" t="s">
        <v>1221</v>
      </c>
      <c r="N1" t="s">
        <v>60</v>
      </c>
      <c r="O1" s="56" t="s">
        <v>59</v>
      </c>
      <c r="P1" t="s">
        <v>1189</v>
      </c>
    </row>
    <row r="2" spans="1:18" ht="30" x14ac:dyDescent="0.25">
      <c r="A2">
        <v>405852</v>
      </c>
      <c r="B2" t="s">
        <v>42770</v>
      </c>
      <c r="C2">
        <v>10</v>
      </c>
      <c r="D2">
        <v>405852</v>
      </c>
      <c r="E2">
        <v>405851</v>
      </c>
      <c r="F2" t="s">
        <v>42771</v>
      </c>
      <c r="G2">
        <v>405852</v>
      </c>
      <c r="H2">
        <v>405851</v>
      </c>
      <c r="I2" t="s">
        <v>42772</v>
      </c>
      <c r="J2" t="s">
        <v>2274</v>
      </c>
      <c r="K2" t="s">
        <v>3560</v>
      </c>
      <c r="L2">
        <v>20260603</v>
      </c>
      <c r="M2" t="s">
        <v>2274</v>
      </c>
      <c r="N2" t="str">
        <f>LEFT(Tabel_Forespørgsel_fra_Visma47125[[#This Row],[Descr2]],8)&amp;CHAR(10)</f>
        <v xml:space="preserve">Scan Bej
</v>
      </c>
      <c r="O2" s="56" t="str">
        <f>IF(D2=D3,N2&amp;N3,N2)</f>
        <v xml:space="preserve">Scan Bej
</v>
      </c>
      <c r="P2" t="str">
        <f>+Tabel_Forespørgsel_fra_Visma47125[[#This Row],[TrInf4]]&amp;" "&amp;Tabel_Forespørgsel_fra_Visma47125[[#This Row],[Kolonne1]]</f>
        <v>90 ULe</v>
      </c>
    </row>
    <row r="7" spans="1:18" x14ac:dyDescent="0.25">
      <c r="R7" s="56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11"/>
  <dimension ref="A1:I10081"/>
  <sheetViews>
    <sheetView topLeftCell="A514" workbookViewId="0">
      <selection activeCell="A535" sqref="A1:XFD1048576"/>
    </sheetView>
  </sheetViews>
  <sheetFormatPr defaultRowHeight="15" x14ac:dyDescent="0.25"/>
  <cols>
    <col min="1" max="1" width="20.7109375" bestFit="1" customWidth="1"/>
    <col min="2" max="2" width="9.140625" bestFit="1" customWidth="1"/>
    <col min="3" max="3" width="21.5703125" bestFit="1" customWidth="1"/>
    <col min="4" max="4" width="23.140625" bestFit="1" customWidth="1"/>
    <col min="5" max="5" width="57.85546875" bestFit="1" customWidth="1"/>
    <col min="6" max="6" width="59.5703125" bestFit="1" customWidth="1"/>
    <col min="7" max="7" width="41.85546875" bestFit="1" customWidth="1"/>
    <col min="8" max="8" width="5.7109375" bestFit="1" customWidth="1"/>
    <col min="9" max="9" width="81.140625" bestFit="1" customWidth="1"/>
  </cols>
  <sheetData>
    <row r="1" spans="1:9" x14ac:dyDescent="0.25">
      <c r="A1" t="s">
        <v>2</v>
      </c>
      <c r="B1" t="s">
        <v>2303</v>
      </c>
      <c r="C1" t="s">
        <v>2304</v>
      </c>
      <c r="D1" t="s">
        <v>3960</v>
      </c>
      <c r="E1" t="s">
        <v>2305</v>
      </c>
      <c r="F1" t="s">
        <v>41</v>
      </c>
      <c r="G1" t="s">
        <v>2306</v>
      </c>
      <c r="H1" t="s">
        <v>1242</v>
      </c>
      <c r="I1" t="s">
        <v>2424</v>
      </c>
    </row>
    <row r="2" spans="1:9" x14ac:dyDescent="0.25">
      <c r="A2" t="s">
        <v>2565</v>
      </c>
      <c r="B2">
        <v>74762273</v>
      </c>
      <c r="C2" t="s">
        <v>16</v>
      </c>
      <c r="D2" t="str">
        <f>IF(Tabel_Forespørgsel_fra_Visma28[[#This Row],[SupProd]]=" "," "," - "&amp;Tabel_Forespørgsel_fra_Visma28[[#This Row],[SupProd]])</f>
        <v xml:space="preserve"> </v>
      </c>
      <c r="E2" t="s">
        <v>16</v>
      </c>
      <c r="F2" t="str">
        <f>IF(Tabel_Forespørgsel_fra_Visma28[[#This Row],[SupDescr]]=" "," "," - "&amp;Tabel_Forespørgsel_fra_Visma28[[#This Row],[SupDescr]])</f>
        <v xml:space="preserve"> </v>
      </c>
      <c r="G2" t="s">
        <v>154</v>
      </c>
      <c r="H2">
        <v>2</v>
      </c>
      <c r="I2" t="str">
        <f>IF(A2=A1,I1&amp;CHAR(10)&amp;"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" spans="1:9" x14ac:dyDescent="0.25">
      <c r="A3" t="s">
        <v>2552</v>
      </c>
      <c r="B3">
        <v>74762273</v>
      </c>
      <c r="C3" t="s">
        <v>16</v>
      </c>
      <c r="D3" t="str">
        <f>IF(Tabel_Forespørgsel_fra_Visma28[[#This Row],[SupProd]]=" "," "," - "&amp;Tabel_Forespørgsel_fra_Visma28[[#This Row],[SupProd]])</f>
        <v xml:space="preserve"> </v>
      </c>
      <c r="E3" t="s">
        <v>16</v>
      </c>
      <c r="F3" t="str">
        <f>IF(Tabel_Forespørgsel_fra_Visma28[[#This Row],[SupDescr]]=" "," "," - "&amp;Tabel_Forespørgsel_fra_Visma28[[#This Row],[SupDescr]])</f>
        <v xml:space="preserve"> </v>
      </c>
      <c r="G3" t="s">
        <v>154</v>
      </c>
      <c r="H3">
        <v>1</v>
      </c>
      <c r="I3" t="str">
        <f>IF(A3=A2,I2&amp;CHAR(10)&amp;"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" spans="1:9" x14ac:dyDescent="0.25">
      <c r="A4" t="s">
        <v>2566</v>
      </c>
      <c r="B4">
        <v>74762273</v>
      </c>
      <c r="C4" t="s">
        <v>16</v>
      </c>
      <c r="D4" t="str">
        <f>IF(Tabel_Forespørgsel_fra_Visma28[[#This Row],[SupProd]]=" "," "," - "&amp;Tabel_Forespørgsel_fra_Visma28[[#This Row],[SupProd]])</f>
        <v xml:space="preserve"> </v>
      </c>
      <c r="E4" t="s">
        <v>16</v>
      </c>
      <c r="F4" t="str">
        <f>IF(Tabel_Forespørgsel_fra_Visma28[[#This Row],[SupDescr]]=" "," "," - "&amp;Tabel_Forespørgsel_fra_Visma28[[#This Row],[SupDescr]])</f>
        <v xml:space="preserve"> </v>
      </c>
      <c r="G4" t="s">
        <v>154</v>
      </c>
      <c r="H4">
        <v>2</v>
      </c>
      <c r="I4" t="str">
        <f>IF(A4=A3,I3&amp;CHAR(10)&amp;"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" spans="1:9" x14ac:dyDescent="0.25">
      <c r="A5" t="s">
        <v>3933</v>
      </c>
      <c r="B5">
        <v>76971100</v>
      </c>
      <c r="C5" t="s">
        <v>16</v>
      </c>
      <c r="D5" t="str">
        <f>IF(Tabel_Forespørgsel_fra_Visma28[[#This Row],[SupProd]]=" "," "," - "&amp;Tabel_Forespørgsel_fra_Visma28[[#This Row],[SupProd]])</f>
        <v xml:space="preserve"> </v>
      </c>
      <c r="E5" t="s">
        <v>16</v>
      </c>
      <c r="F5" t="str">
        <f>IF(Tabel_Forespørgsel_fra_Visma28[[#This Row],[SupDescr]]=" "," "," - "&amp;Tabel_Forespørgsel_fra_Visma28[[#This Row],[SupDescr]])</f>
        <v xml:space="preserve"> </v>
      </c>
      <c r="G5" t="s">
        <v>7275</v>
      </c>
      <c r="H5">
        <v>1</v>
      </c>
      <c r="I5" t="str">
        <f>IF(A5=A4,I4&amp;CHAR(10)&amp;"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6" spans="1:9" x14ac:dyDescent="0.25">
      <c r="A6" t="s">
        <v>3934</v>
      </c>
      <c r="B6">
        <v>76971100</v>
      </c>
      <c r="C6" t="s">
        <v>16</v>
      </c>
      <c r="D6" t="str">
        <f>IF(Tabel_Forespørgsel_fra_Visma28[[#This Row],[SupProd]]=" "," "," - "&amp;Tabel_Forespørgsel_fra_Visma28[[#This Row],[SupProd]])</f>
        <v xml:space="preserve"> </v>
      </c>
      <c r="E6" t="s">
        <v>16</v>
      </c>
      <c r="F6" t="str">
        <f>IF(Tabel_Forespørgsel_fra_Visma28[[#This Row],[SupDescr]]=" "," "," - "&amp;Tabel_Forespørgsel_fra_Visma28[[#This Row],[SupDescr]])</f>
        <v xml:space="preserve"> </v>
      </c>
      <c r="G6" t="s">
        <v>7275</v>
      </c>
      <c r="H6">
        <v>1</v>
      </c>
      <c r="I6" t="str">
        <f>IF(A6=A5,I5&amp;CHAR(10)&amp;"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7" spans="1:9" x14ac:dyDescent="0.25">
      <c r="A7" t="s">
        <v>2653</v>
      </c>
      <c r="B7">
        <v>74762273</v>
      </c>
      <c r="C7" t="s">
        <v>16</v>
      </c>
      <c r="D7" t="str">
        <f>IF(Tabel_Forespørgsel_fra_Visma28[[#This Row],[SupProd]]=" "," "," - "&amp;Tabel_Forespørgsel_fra_Visma28[[#This Row],[SupProd]])</f>
        <v xml:space="preserve"> </v>
      </c>
      <c r="E7" t="s">
        <v>16</v>
      </c>
      <c r="F7" t="str">
        <f>IF(Tabel_Forespørgsel_fra_Visma28[[#This Row],[SupDescr]]=" "," "," - "&amp;Tabel_Forespørgsel_fra_Visma28[[#This Row],[SupDescr]])</f>
        <v xml:space="preserve"> </v>
      </c>
      <c r="G7" t="s">
        <v>154</v>
      </c>
      <c r="H7">
        <v>1</v>
      </c>
      <c r="I7" t="str">
        <f>IF(A7=A6,I6&amp;CHAR(10)&amp;"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" spans="1:9" x14ac:dyDescent="0.25">
      <c r="A8" t="s">
        <v>4462</v>
      </c>
      <c r="B8">
        <v>76109800</v>
      </c>
      <c r="C8" t="s">
        <v>16</v>
      </c>
      <c r="D8" t="str">
        <f>IF(Tabel_Forespørgsel_fra_Visma28[[#This Row],[SupProd]]=" "," "," - "&amp;Tabel_Forespørgsel_fra_Visma28[[#This Row],[SupProd]])</f>
        <v xml:space="preserve"> </v>
      </c>
      <c r="E8" t="s">
        <v>16</v>
      </c>
      <c r="F8" t="str">
        <f>IF(Tabel_Forespørgsel_fra_Visma28[[#This Row],[SupDescr]]=" "," "," - "&amp;Tabel_Forespørgsel_fra_Visma28[[#This Row],[SupDescr]])</f>
        <v xml:space="preserve"> </v>
      </c>
      <c r="G8" t="s">
        <v>4463</v>
      </c>
      <c r="H8">
        <v>1</v>
      </c>
      <c r="I8" t="str">
        <f>IF(A8=A7,I7&amp;CHAR(10)&amp;"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CompuGame-DAE  </v>
      </c>
    </row>
    <row r="9" spans="1:9" x14ac:dyDescent="0.25">
      <c r="A9" t="s">
        <v>14997</v>
      </c>
      <c r="B9">
        <v>75624950</v>
      </c>
      <c r="C9" t="s">
        <v>16</v>
      </c>
      <c r="D9" t="str">
        <f>IF(Tabel_Forespørgsel_fra_Visma28[[#This Row],[SupProd]]=" "," "," - "&amp;Tabel_Forespørgsel_fra_Visma28[[#This Row],[SupProd]])</f>
        <v xml:space="preserve"> </v>
      </c>
      <c r="E9" t="s">
        <v>16</v>
      </c>
      <c r="F9" t="str">
        <f>IF(Tabel_Forespørgsel_fra_Visma28[[#This Row],[SupDescr]]=" "," "," - "&amp;Tabel_Forespørgsel_fra_Visma28[[#This Row],[SupDescr]])</f>
        <v xml:space="preserve"> </v>
      </c>
      <c r="G9" t="s">
        <v>13948</v>
      </c>
      <c r="H9">
        <v>1</v>
      </c>
      <c r="I9" t="str">
        <f>IF(A9=A8,I8&amp;CHAR(10)&amp;"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" spans="1:9" x14ac:dyDescent="0.25">
      <c r="A10" t="s">
        <v>14149</v>
      </c>
      <c r="B10">
        <v>75891331</v>
      </c>
      <c r="C10" t="s">
        <v>16</v>
      </c>
      <c r="D10" t="str">
        <f>IF(Tabel_Forespørgsel_fra_Visma28[[#This Row],[SupProd]]=" "," "," - "&amp;Tabel_Forespørgsel_fra_Visma28[[#This Row],[SupProd]])</f>
        <v xml:space="preserve"> </v>
      </c>
      <c r="E10" t="s">
        <v>16</v>
      </c>
      <c r="F10" t="str">
        <f>IF(Tabel_Forespørgsel_fra_Visma28[[#This Row],[SupDescr]]=" "," "," - "&amp;Tabel_Forespørgsel_fra_Visma28[[#This Row],[SupDescr]])</f>
        <v xml:space="preserve"> </v>
      </c>
      <c r="G10" t="s">
        <v>9065</v>
      </c>
      <c r="H10">
        <v>2</v>
      </c>
      <c r="I10" t="str">
        <f>IF(A10=A9,I9&amp;CHAR(10)&amp;"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1" spans="1:9" x14ac:dyDescent="0.25">
      <c r="A11" t="s">
        <v>14144</v>
      </c>
      <c r="B11">
        <v>75891331</v>
      </c>
      <c r="C11" t="s">
        <v>16</v>
      </c>
      <c r="D11" t="str">
        <f>IF(Tabel_Forespørgsel_fra_Visma28[[#This Row],[SupProd]]=" "," "," - "&amp;Tabel_Forespørgsel_fra_Visma28[[#This Row],[SupProd]])</f>
        <v xml:space="preserve"> </v>
      </c>
      <c r="E11" t="s">
        <v>16</v>
      </c>
      <c r="F11" t="str">
        <f>IF(Tabel_Forespørgsel_fra_Visma28[[#This Row],[SupDescr]]=" "," "," - "&amp;Tabel_Forespørgsel_fra_Visma28[[#This Row],[SupDescr]])</f>
        <v xml:space="preserve"> </v>
      </c>
      <c r="G11" t="s">
        <v>9065</v>
      </c>
      <c r="H11">
        <v>2</v>
      </c>
      <c r="I11" t="str">
        <f>IF(A11=A10,I10&amp;CHAR(10)&amp;"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2" spans="1:9" x14ac:dyDescent="0.25">
      <c r="A12" t="s">
        <v>14145</v>
      </c>
      <c r="B12">
        <v>75891331</v>
      </c>
      <c r="C12" t="s">
        <v>16</v>
      </c>
      <c r="D12" t="str">
        <f>IF(Tabel_Forespørgsel_fra_Visma28[[#This Row],[SupProd]]=" "," "," - "&amp;Tabel_Forespørgsel_fra_Visma28[[#This Row],[SupProd]])</f>
        <v xml:space="preserve"> </v>
      </c>
      <c r="E12" t="s">
        <v>16</v>
      </c>
      <c r="F12" t="str">
        <f>IF(Tabel_Forespørgsel_fra_Visma28[[#This Row],[SupDescr]]=" "," "," - "&amp;Tabel_Forespørgsel_fra_Visma28[[#This Row],[SupDescr]])</f>
        <v xml:space="preserve"> </v>
      </c>
      <c r="G12" t="s">
        <v>9065</v>
      </c>
      <c r="H12">
        <v>2</v>
      </c>
      <c r="I12" t="str">
        <f>IF(A12=A11,I11&amp;CHAR(10)&amp;"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3" spans="1:9" x14ac:dyDescent="0.25">
      <c r="A13" t="s">
        <v>14146</v>
      </c>
      <c r="B13">
        <v>75891331</v>
      </c>
      <c r="C13" t="s">
        <v>16</v>
      </c>
      <c r="D13" t="str">
        <f>IF(Tabel_Forespørgsel_fra_Visma28[[#This Row],[SupProd]]=" "," "," - "&amp;Tabel_Forespørgsel_fra_Visma28[[#This Row],[SupProd]])</f>
        <v xml:space="preserve"> </v>
      </c>
      <c r="E13" t="s">
        <v>16</v>
      </c>
      <c r="F13" t="str">
        <f>IF(Tabel_Forespørgsel_fra_Visma28[[#This Row],[SupDescr]]=" "," "," - "&amp;Tabel_Forespørgsel_fra_Visma28[[#This Row],[SupDescr]])</f>
        <v xml:space="preserve"> </v>
      </c>
      <c r="G13" t="s">
        <v>9065</v>
      </c>
      <c r="H13">
        <v>2</v>
      </c>
      <c r="I13" t="str">
        <f>IF(A13=A12,I12&amp;CHAR(10)&amp;"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4" spans="1:9" x14ac:dyDescent="0.25">
      <c r="A14" t="s">
        <v>14147</v>
      </c>
      <c r="B14">
        <v>75891331</v>
      </c>
      <c r="C14" t="s">
        <v>16</v>
      </c>
      <c r="D14" t="str">
        <f>IF(Tabel_Forespørgsel_fra_Visma28[[#This Row],[SupProd]]=" "," "," - "&amp;Tabel_Forespørgsel_fra_Visma28[[#This Row],[SupProd]])</f>
        <v xml:space="preserve"> </v>
      </c>
      <c r="E14" t="s">
        <v>16</v>
      </c>
      <c r="F14" t="str">
        <f>IF(Tabel_Forespørgsel_fra_Visma28[[#This Row],[SupDescr]]=" "," "," - "&amp;Tabel_Forespørgsel_fra_Visma28[[#This Row],[SupDescr]])</f>
        <v xml:space="preserve"> </v>
      </c>
      <c r="G14" t="s">
        <v>9065</v>
      </c>
      <c r="H14">
        <v>2</v>
      </c>
      <c r="I14" t="str">
        <f>IF(A14=A13,I13&amp;CHAR(10)&amp;"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5" spans="1:9" x14ac:dyDescent="0.25">
      <c r="A15" t="s">
        <v>14148</v>
      </c>
      <c r="B15">
        <v>75891331</v>
      </c>
      <c r="C15" t="s">
        <v>16</v>
      </c>
      <c r="D15" t="str">
        <f>IF(Tabel_Forespørgsel_fra_Visma28[[#This Row],[SupProd]]=" "," "," - "&amp;Tabel_Forespørgsel_fra_Visma28[[#This Row],[SupProd]])</f>
        <v xml:space="preserve"> </v>
      </c>
      <c r="E15" t="s">
        <v>16</v>
      </c>
      <c r="F15" t="str">
        <f>IF(Tabel_Forespørgsel_fra_Visma28[[#This Row],[SupDescr]]=" "," "," - "&amp;Tabel_Forespørgsel_fra_Visma28[[#This Row],[SupDescr]])</f>
        <v xml:space="preserve"> </v>
      </c>
      <c r="G15" t="s">
        <v>9065</v>
      </c>
      <c r="H15">
        <v>2</v>
      </c>
      <c r="I15" t="str">
        <f>IF(A15=A14,I14&amp;CHAR(10)&amp;"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6" spans="1:9" x14ac:dyDescent="0.25">
      <c r="A16" t="s">
        <v>2674</v>
      </c>
      <c r="B16">
        <v>75173266</v>
      </c>
      <c r="C16" t="s">
        <v>16</v>
      </c>
      <c r="D16" t="str">
        <f>IF(Tabel_Forespørgsel_fra_Visma28[[#This Row],[SupProd]]=" "," "," - "&amp;Tabel_Forespørgsel_fra_Visma28[[#This Row],[SupProd]])</f>
        <v xml:space="preserve"> </v>
      </c>
      <c r="E16" t="s">
        <v>16</v>
      </c>
      <c r="F16" t="str">
        <f>IF(Tabel_Forespørgsel_fra_Visma28[[#This Row],[SupDescr]]=" "," "," - "&amp;Tabel_Forespørgsel_fra_Visma28[[#This Row],[SupDescr]])</f>
        <v xml:space="preserve"> </v>
      </c>
      <c r="G16" t="s">
        <v>2675</v>
      </c>
      <c r="H16">
        <v>1</v>
      </c>
      <c r="I16" t="str">
        <f>IF(A16=A15,I15&amp;CHAR(10)&amp;"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17" spans="1:9" x14ac:dyDescent="0.25">
      <c r="A17" t="s">
        <v>2676</v>
      </c>
      <c r="B17">
        <v>75173266</v>
      </c>
      <c r="C17" t="s">
        <v>16</v>
      </c>
      <c r="D17" t="str">
        <f>IF(Tabel_Forespørgsel_fra_Visma28[[#This Row],[SupProd]]=" "," "," - "&amp;Tabel_Forespørgsel_fra_Visma28[[#This Row],[SupProd]])</f>
        <v xml:space="preserve"> </v>
      </c>
      <c r="E17" t="s">
        <v>16</v>
      </c>
      <c r="F17" t="str">
        <f>IF(Tabel_Forespørgsel_fra_Visma28[[#This Row],[SupDescr]]=" "," "," - "&amp;Tabel_Forespørgsel_fra_Visma28[[#This Row],[SupDescr]])</f>
        <v xml:space="preserve"> </v>
      </c>
      <c r="G17" t="s">
        <v>2675</v>
      </c>
      <c r="H17">
        <v>1</v>
      </c>
      <c r="I17" t="str">
        <f>IF(A17=A16,I16&amp;CHAR(10)&amp;"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18" spans="1:9" x14ac:dyDescent="0.25">
      <c r="A18" t="s">
        <v>2658</v>
      </c>
      <c r="B18">
        <v>74762273</v>
      </c>
      <c r="C18" t="s">
        <v>16</v>
      </c>
      <c r="D18" t="str">
        <f>IF(Tabel_Forespørgsel_fra_Visma28[[#This Row],[SupProd]]=" "," "," - "&amp;Tabel_Forespørgsel_fra_Visma28[[#This Row],[SupProd]])</f>
        <v xml:space="preserve"> </v>
      </c>
      <c r="E18" t="s">
        <v>16</v>
      </c>
      <c r="F18" t="str">
        <f>IF(Tabel_Forespørgsel_fra_Visma28[[#This Row],[SupDescr]]=" "," "," - "&amp;Tabel_Forespørgsel_fra_Visma28[[#This Row],[SupDescr]])</f>
        <v xml:space="preserve"> </v>
      </c>
      <c r="G18" t="s">
        <v>154</v>
      </c>
      <c r="H18">
        <v>1</v>
      </c>
      <c r="I18" t="str">
        <f>IF(A18=A17,I17&amp;CHAR(10)&amp;"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9" spans="1:9" x14ac:dyDescent="0.25">
      <c r="A19" t="s">
        <v>2599</v>
      </c>
      <c r="B19">
        <v>74762273</v>
      </c>
      <c r="C19" t="s">
        <v>16</v>
      </c>
      <c r="D19" t="str">
        <f>IF(Tabel_Forespørgsel_fra_Visma28[[#This Row],[SupProd]]=" "," "," - "&amp;Tabel_Forespørgsel_fra_Visma28[[#This Row],[SupProd]])</f>
        <v xml:space="preserve"> </v>
      </c>
      <c r="E19" t="s">
        <v>16</v>
      </c>
      <c r="F19" t="str">
        <f>IF(Tabel_Forespørgsel_fra_Visma28[[#This Row],[SupDescr]]=" "," "," - "&amp;Tabel_Forespørgsel_fra_Visma28[[#This Row],[SupDescr]])</f>
        <v xml:space="preserve"> </v>
      </c>
      <c r="G19" t="s">
        <v>154</v>
      </c>
      <c r="H19">
        <v>1</v>
      </c>
      <c r="I19" t="str">
        <f>IF(A19=A18,I18&amp;CHAR(10)&amp;"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0" spans="1:9" x14ac:dyDescent="0.25">
      <c r="A20" t="s">
        <v>2678</v>
      </c>
      <c r="B20">
        <v>75173266</v>
      </c>
      <c r="C20" t="s">
        <v>16</v>
      </c>
      <c r="D20" t="str">
        <f>IF(Tabel_Forespørgsel_fra_Visma28[[#This Row],[SupProd]]=" "," "," - "&amp;Tabel_Forespørgsel_fra_Visma28[[#This Row],[SupProd]])</f>
        <v xml:space="preserve"> </v>
      </c>
      <c r="E20" t="s">
        <v>16</v>
      </c>
      <c r="F20" t="str">
        <f>IF(Tabel_Forespørgsel_fra_Visma28[[#This Row],[SupDescr]]=" "," "," - "&amp;Tabel_Forespørgsel_fra_Visma28[[#This Row],[SupDescr]])</f>
        <v xml:space="preserve"> </v>
      </c>
      <c r="G20" t="s">
        <v>2675</v>
      </c>
      <c r="H20">
        <v>1</v>
      </c>
      <c r="I20" t="str">
        <f>IF(A20=A19,I19&amp;CHAR(10)&amp;"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1" spans="1:9" x14ac:dyDescent="0.25">
      <c r="A21" t="s">
        <v>2679</v>
      </c>
      <c r="B21">
        <v>75173266</v>
      </c>
      <c r="C21" t="s">
        <v>16</v>
      </c>
      <c r="D21" t="str">
        <f>IF(Tabel_Forespørgsel_fra_Visma28[[#This Row],[SupProd]]=" "," "," - "&amp;Tabel_Forespørgsel_fra_Visma28[[#This Row],[SupProd]])</f>
        <v xml:space="preserve"> </v>
      </c>
      <c r="E21" t="s">
        <v>16</v>
      </c>
      <c r="F21" t="str">
        <f>IF(Tabel_Forespørgsel_fra_Visma28[[#This Row],[SupDescr]]=" "," "," - "&amp;Tabel_Forespørgsel_fra_Visma28[[#This Row],[SupDescr]])</f>
        <v xml:space="preserve"> </v>
      </c>
      <c r="G21" t="s">
        <v>2675</v>
      </c>
      <c r="H21">
        <v>1</v>
      </c>
      <c r="I21" t="str">
        <f>IF(A21=A20,I20&amp;CHAR(10)&amp;"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2" spans="1:9" x14ac:dyDescent="0.25">
      <c r="A22" t="s">
        <v>2683</v>
      </c>
      <c r="B22">
        <v>75173266</v>
      </c>
      <c r="C22" t="s">
        <v>16</v>
      </c>
      <c r="D22" t="str">
        <f>IF(Tabel_Forespørgsel_fra_Visma28[[#This Row],[SupProd]]=" "," "," - "&amp;Tabel_Forespørgsel_fra_Visma28[[#This Row],[SupProd]])</f>
        <v xml:space="preserve"> </v>
      </c>
      <c r="E22" t="s">
        <v>16</v>
      </c>
      <c r="F22" t="str">
        <f>IF(Tabel_Forespørgsel_fra_Visma28[[#This Row],[SupDescr]]=" "," "," - "&amp;Tabel_Forespørgsel_fra_Visma28[[#This Row],[SupDescr]])</f>
        <v xml:space="preserve"> </v>
      </c>
      <c r="G22" t="s">
        <v>2675</v>
      </c>
      <c r="H22">
        <v>1</v>
      </c>
      <c r="I22" t="str">
        <f>IF(A22=A21,I21&amp;CHAR(10)&amp;"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3" spans="1:9" x14ac:dyDescent="0.25">
      <c r="A23" t="s">
        <v>2677</v>
      </c>
      <c r="B23">
        <v>75173266</v>
      </c>
      <c r="C23" t="s">
        <v>16</v>
      </c>
      <c r="D23" t="str">
        <f>IF(Tabel_Forespørgsel_fra_Visma28[[#This Row],[SupProd]]=" "," "," - "&amp;Tabel_Forespørgsel_fra_Visma28[[#This Row],[SupProd]])</f>
        <v xml:space="preserve"> </v>
      </c>
      <c r="E23" t="s">
        <v>16</v>
      </c>
      <c r="F23" t="str">
        <f>IF(Tabel_Forespørgsel_fra_Visma28[[#This Row],[SupDescr]]=" "," "," - "&amp;Tabel_Forespørgsel_fra_Visma28[[#This Row],[SupDescr]])</f>
        <v xml:space="preserve"> </v>
      </c>
      <c r="G23" t="s">
        <v>2675</v>
      </c>
      <c r="H23">
        <v>1</v>
      </c>
      <c r="I23" t="str">
        <f>IF(A23=A22,I22&amp;CHAR(10)&amp;"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4" spans="1:9" x14ac:dyDescent="0.25">
      <c r="A24" t="s">
        <v>2680</v>
      </c>
      <c r="B24">
        <v>75173266</v>
      </c>
      <c r="C24" t="s">
        <v>16</v>
      </c>
      <c r="D24" t="str">
        <f>IF(Tabel_Forespørgsel_fra_Visma28[[#This Row],[SupProd]]=" "," "," - "&amp;Tabel_Forespørgsel_fra_Visma28[[#This Row],[SupProd]])</f>
        <v xml:space="preserve"> </v>
      </c>
      <c r="E24" t="s">
        <v>16</v>
      </c>
      <c r="F24" t="str">
        <f>IF(Tabel_Forespørgsel_fra_Visma28[[#This Row],[SupDescr]]=" "," "," - "&amp;Tabel_Forespørgsel_fra_Visma28[[#This Row],[SupDescr]])</f>
        <v xml:space="preserve"> </v>
      </c>
      <c r="G24" t="s">
        <v>2675</v>
      </c>
      <c r="H24">
        <v>1</v>
      </c>
      <c r="I24" t="str">
        <f>IF(A24=A23,I23&amp;CHAR(10)&amp;"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5" spans="1:9" x14ac:dyDescent="0.25">
      <c r="A25" t="s">
        <v>2682</v>
      </c>
      <c r="B25">
        <v>75173266</v>
      </c>
      <c r="C25" t="s">
        <v>16</v>
      </c>
      <c r="D25" t="str">
        <f>IF(Tabel_Forespørgsel_fra_Visma28[[#This Row],[SupProd]]=" "," "," - "&amp;Tabel_Forespørgsel_fra_Visma28[[#This Row],[SupProd]])</f>
        <v xml:space="preserve"> </v>
      </c>
      <c r="E25" t="s">
        <v>16</v>
      </c>
      <c r="F25" t="str">
        <f>IF(Tabel_Forespørgsel_fra_Visma28[[#This Row],[SupDescr]]=" "," "," - "&amp;Tabel_Forespørgsel_fra_Visma28[[#This Row],[SupDescr]])</f>
        <v xml:space="preserve"> </v>
      </c>
      <c r="G25" t="s">
        <v>2675</v>
      </c>
      <c r="H25">
        <v>1</v>
      </c>
      <c r="I25" t="str">
        <f>IF(A25=A24,I24&amp;CHAR(10)&amp;"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6" spans="1:9" x14ac:dyDescent="0.25">
      <c r="A26" t="s">
        <v>2681</v>
      </c>
      <c r="B26">
        <v>75173266</v>
      </c>
      <c r="C26" t="s">
        <v>16</v>
      </c>
      <c r="D26" t="str">
        <f>IF(Tabel_Forespørgsel_fra_Visma28[[#This Row],[SupProd]]=" "," "," - "&amp;Tabel_Forespørgsel_fra_Visma28[[#This Row],[SupProd]])</f>
        <v xml:space="preserve"> </v>
      </c>
      <c r="E26" t="s">
        <v>16</v>
      </c>
      <c r="F26" t="str">
        <f>IF(Tabel_Forespørgsel_fra_Visma28[[#This Row],[SupDescr]]=" "," "," - "&amp;Tabel_Forespørgsel_fra_Visma28[[#This Row],[SupDescr]])</f>
        <v xml:space="preserve"> </v>
      </c>
      <c r="G26" t="s">
        <v>2675</v>
      </c>
      <c r="H26">
        <v>1</v>
      </c>
      <c r="I26" t="str">
        <f>IF(A26=A25,I25&amp;CHAR(10)&amp;"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7" spans="1:9" x14ac:dyDescent="0.25">
      <c r="A27" t="s">
        <v>4844</v>
      </c>
      <c r="B27">
        <v>76971100</v>
      </c>
      <c r="C27" t="s">
        <v>16</v>
      </c>
      <c r="D27" t="str">
        <f>IF(Tabel_Forespørgsel_fra_Visma28[[#This Row],[SupProd]]=" "," "," - "&amp;Tabel_Forespørgsel_fra_Visma28[[#This Row],[SupProd]])</f>
        <v xml:space="preserve"> </v>
      </c>
      <c r="E27" t="s">
        <v>16</v>
      </c>
      <c r="F27" t="str">
        <f>IF(Tabel_Forespørgsel_fra_Visma28[[#This Row],[SupDescr]]=" "," "," - "&amp;Tabel_Forespørgsel_fra_Visma28[[#This Row],[SupDescr]])</f>
        <v xml:space="preserve"> </v>
      </c>
      <c r="G27" t="s">
        <v>7275</v>
      </c>
      <c r="H27">
        <v>1</v>
      </c>
      <c r="I27" t="str">
        <f>IF(A27=A26,I26&amp;CHAR(10)&amp;"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8" spans="1:9" x14ac:dyDescent="0.25">
      <c r="A28" t="s">
        <v>4860</v>
      </c>
      <c r="B28">
        <v>74762273</v>
      </c>
      <c r="C28" t="s">
        <v>16</v>
      </c>
      <c r="D28" t="str">
        <f>IF(Tabel_Forespørgsel_fra_Visma28[[#This Row],[SupProd]]=" "," "," - "&amp;Tabel_Forespørgsel_fra_Visma28[[#This Row],[SupProd]])</f>
        <v xml:space="preserve"> </v>
      </c>
      <c r="E28" t="s">
        <v>16</v>
      </c>
      <c r="F28" t="str">
        <f>IF(Tabel_Forespørgsel_fra_Visma28[[#This Row],[SupDescr]]=" "," "," - "&amp;Tabel_Forespørgsel_fra_Visma28[[#This Row],[SupDescr]])</f>
        <v xml:space="preserve"> </v>
      </c>
      <c r="G28" t="s">
        <v>154</v>
      </c>
      <c r="H28">
        <v>1</v>
      </c>
      <c r="I28" t="str">
        <f>IF(A28=A27,I27&amp;CHAR(10)&amp;"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9" spans="1:9" x14ac:dyDescent="0.25">
      <c r="A29" t="s">
        <v>7752</v>
      </c>
      <c r="B29">
        <v>75945955</v>
      </c>
      <c r="C29" t="s">
        <v>16</v>
      </c>
      <c r="D29" t="str">
        <f>IF(Tabel_Forespørgsel_fra_Visma28[[#This Row],[SupProd]]=" "," "," - "&amp;Tabel_Forespørgsel_fra_Visma28[[#This Row],[SupProd]])</f>
        <v xml:space="preserve"> </v>
      </c>
      <c r="E29" t="s">
        <v>16</v>
      </c>
      <c r="F29" t="str">
        <f>IF(Tabel_Forespørgsel_fra_Visma28[[#This Row],[SupDescr]]=" "," "," - "&amp;Tabel_Forespørgsel_fra_Visma28[[#This Row],[SupDescr]])</f>
        <v xml:space="preserve"> </v>
      </c>
      <c r="G29" t="s">
        <v>6652</v>
      </c>
      <c r="H29">
        <v>1</v>
      </c>
      <c r="I29" t="str">
        <f>IF(A29=A28,I28&amp;CHAR(10)&amp;"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Roykon  </v>
      </c>
    </row>
    <row r="30" spans="1:9" x14ac:dyDescent="0.25">
      <c r="A30" t="s">
        <v>6403</v>
      </c>
      <c r="B30">
        <v>74762273</v>
      </c>
      <c r="C30" t="s">
        <v>16</v>
      </c>
      <c r="D30" t="str">
        <f>IF(Tabel_Forespørgsel_fra_Visma28[[#This Row],[SupProd]]=" "," "," - "&amp;Tabel_Forespørgsel_fra_Visma28[[#This Row],[SupProd]])</f>
        <v xml:space="preserve"> </v>
      </c>
      <c r="E30" t="s">
        <v>16</v>
      </c>
      <c r="F30" t="str">
        <f>IF(Tabel_Forespørgsel_fra_Visma28[[#This Row],[SupDescr]]=" "," "," - "&amp;Tabel_Forespørgsel_fra_Visma28[[#This Row],[SupDescr]])</f>
        <v xml:space="preserve"> </v>
      </c>
      <c r="G30" t="s">
        <v>154</v>
      </c>
      <c r="H30">
        <v>1</v>
      </c>
      <c r="I30" t="str">
        <f>IF(A30=A29,I29&amp;CHAR(10)&amp;"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1" spans="1:9" x14ac:dyDescent="0.25">
      <c r="A31" t="s">
        <v>6653</v>
      </c>
      <c r="B31">
        <v>96574211</v>
      </c>
      <c r="C31" t="s">
        <v>6654</v>
      </c>
      <c r="D31" t="str">
        <f>IF(Tabel_Forespørgsel_fra_Visma28[[#This Row],[SupProd]]=" "," "," - "&amp;Tabel_Forespørgsel_fra_Visma28[[#This Row],[SupProd]])</f>
        <v xml:space="preserve"> - 88912030161</v>
      </c>
      <c r="E31" t="s">
        <v>16</v>
      </c>
      <c r="F31" t="str">
        <f>IF(Tabel_Forespørgsel_fra_Visma28[[#This Row],[SupDescr]]=" "," "," - "&amp;Tabel_Forespørgsel_fra_Visma28[[#This Row],[SupDescr]])</f>
        <v xml:space="preserve"> </v>
      </c>
      <c r="G31" t="s">
        <v>3999</v>
      </c>
      <c r="H31">
        <v>1</v>
      </c>
      <c r="I31" t="str">
        <f>IF(A31=A30,I30&amp;CHAR(10)&amp;"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- 88912030161 </v>
      </c>
    </row>
    <row r="32" spans="1:9" x14ac:dyDescent="0.25">
      <c r="A32" t="s">
        <v>10237</v>
      </c>
      <c r="B32">
        <v>75577000</v>
      </c>
      <c r="C32" t="s">
        <v>16</v>
      </c>
      <c r="D32" t="str">
        <f>IF(Tabel_Forespørgsel_fra_Visma28[[#This Row],[SupProd]]=" "," "," - "&amp;Tabel_Forespørgsel_fra_Visma28[[#This Row],[SupProd]])</f>
        <v xml:space="preserve"> </v>
      </c>
      <c r="E32" t="s">
        <v>16</v>
      </c>
      <c r="F32" t="str">
        <f>IF(Tabel_Forespørgsel_fra_Visma28[[#This Row],[SupDescr]]=" "," "," - "&amp;Tabel_Forespørgsel_fra_Visma28[[#This Row],[SupDescr]])</f>
        <v xml:space="preserve"> </v>
      </c>
      <c r="G32" t="s">
        <v>3759</v>
      </c>
      <c r="H32">
        <v>1</v>
      </c>
      <c r="I32" t="str">
        <f>IF(A32=A31,I31&amp;CHAR(10)&amp;"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3" spans="1:9" x14ac:dyDescent="0.25">
      <c r="A33" t="s">
        <v>41706</v>
      </c>
      <c r="B33">
        <v>75577000</v>
      </c>
      <c r="C33" t="s">
        <v>16</v>
      </c>
      <c r="D33" t="str">
        <f>IF(Tabel_Forespørgsel_fra_Visma28[[#This Row],[SupProd]]=" "," "," - "&amp;Tabel_Forespørgsel_fra_Visma28[[#This Row],[SupProd]])</f>
        <v xml:space="preserve"> </v>
      </c>
      <c r="E33" t="s">
        <v>16</v>
      </c>
      <c r="F33" t="str">
        <f>IF(Tabel_Forespørgsel_fra_Visma28[[#This Row],[SupDescr]]=" "," "," - "&amp;Tabel_Forespørgsel_fra_Visma28[[#This Row],[SupDescr]])</f>
        <v xml:space="preserve"> </v>
      </c>
      <c r="G33" t="s">
        <v>3759</v>
      </c>
      <c r="H33">
        <v>1</v>
      </c>
      <c r="I33" t="str">
        <f>IF(A33=A32,I32&amp;CHAR(10)&amp;"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4" spans="1:9" x14ac:dyDescent="0.25">
      <c r="A34" t="s">
        <v>5455</v>
      </c>
      <c r="B34">
        <v>74762273</v>
      </c>
      <c r="C34" t="s">
        <v>16</v>
      </c>
      <c r="D34" t="str">
        <f>IF(Tabel_Forespørgsel_fra_Visma28[[#This Row],[SupProd]]=" "," "," - "&amp;Tabel_Forespørgsel_fra_Visma28[[#This Row],[SupProd]])</f>
        <v xml:space="preserve"> </v>
      </c>
      <c r="E34" t="s">
        <v>16</v>
      </c>
      <c r="F34" t="str">
        <f>IF(Tabel_Forespørgsel_fra_Visma28[[#This Row],[SupDescr]]=" "," "," - "&amp;Tabel_Forespørgsel_fra_Visma28[[#This Row],[SupDescr]])</f>
        <v xml:space="preserve"> </v>
      </c>
      <c r="G34" t="s">
        <v>154</v>
      </c>
      <c r="H34">
        <v>1</v>
      </c>
      <c r="I34" t="str">
        <f>IF(A34=A33,I33&amp;CHAR(10)&amp;"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" spans="1:9" x14ac:dyDescent="0.25">
      <c r="A35" t="s">
        <v>7378</v>
      </c>
      <c r="B35">
        <v>75421677</v>
      </c>
      <c r="C35" t="s">
        <v>16</v>
      </c>
      <c r="D35" t="str">
        <f>IF(Tabel_Forespørgsel_fra_Visma28[[#This Row],[SupProd]]=" "," "," - "&amp;Tabel_Forespørgsel_fra_Visma28[[#This Row],[SupProd]])</f>
        <v xml:space="preserve"> </v>
      </c>
      <c r="E35" t="s">
        <v>16</v>
      </c>
      <c r="F35" t="str">
        <f>IF(Tabel_Forespørgsel_fra_Visma28[[#This Row],[SupDescr]]=" "," "," - "&amp;Tabel_Forespørgsel_fra_Visma28[[#This Row],[SupDescr]])</f>
        <v xml:space="preserve"> </v>
      </c>
      <c r="G35" t="s">
        <v>3368</v>
      </c>
      <c r="H35">
        <v>1</v>
      </c>
      <c r="I35" t="str">
        <f>IF(A35=A34,I34&amp;CHAR(10)&amp;"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6" spans="1:9" x14ac:dyDescent="0.25">
      <c r="A36" t="s">
        <v>15306</v>
      </c>
      <c r="B36">
        <v>70108720</v>
      </c>
      <c r="C36" t="s">
        <v>16</v>
      </c>
      <c r="D36" t="str">
        <f>IF(Tabel_Forespørgsel_fra_Visma28[[#This Row],[SupProd]]=" "," "," - "&amp;Tabel_Forespørgsel_fra_Visma28[[#This Row],[SupProd]])</f>
        <v xml:space="preserve"> </v>
      </c>
      <c r="E36" t="s">
        <v>16</v>
      </c>
      <c r="F36" t="str">
        <f>IF(Tabel_Forespørgsel_fra_Visma28[[#This Row],[SupDescr]]=" "," "," - "&amp;Tabel_Forespørgsel_fra_Visma28[[#This Row],[SupDescr]])</f>
        <v xml:space="preserve"> </v>
      </c>
      <c r="G36" t="s">
        <v>8125</v>
      </c>
      <c r="H36">
        <v>1</v>
      </c>
      <c r="I36" t="str">
        <f>IF(A36=A35,I35&amp;CHAR(10)&amp;"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37" spans="1:9" x14ac:dyDescent="0.25">
      <c r="A37" t="s">
        <v>15307</v>
      </c>
      <c r="B37">
        <v>70108720</v>
      </c>
      <c r="C37" t="s">
        <v>16</v>
      </c>
      <c r="D37" t="str">
        <f>IF(Tabel_Forespørgsel_fra_Visma28[[#This Row],[SupProd]]=" "," "," - "&amp;Tabel_Forespørgsel_fra_Visma28[[#This Row],[SupProd]])</f>
        <v xml:space="preserve"> </v>
      </c>
      <c r="E37" t="s">
        <v>16</v>
      </c>
      <c r="F37" t="str">
        <f>IF(Tabel_Forespørgsel_fra_Visma28[[#This Row],[SupDescr]]=" "," "," - "&amp;Tabel_Forespørgsel_fra_Visma28[[#This Row],[SupDescr]])</f>
        <v xml:space="preserve"> </v>
      </c>
      <c r="G37" t="s">
        <v>8125</v>
      </c>
      <c r="H37">
        <v>1</v>
      </c>
      <c r="I37" t="str">
        <f>IF(A37=A36,I36&amp;CHAR(10)&amp;"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38" spans="1:9" x14ac:dyDescent="0.25">
      <c r="A38" t="s">
        <v>15314</v>
      </c>
      <c r="B38">
        <v>70108720</v>
      </c>
      <c r="C38" t="s">
        <v>16</v>
      </c>
      <c r="D38" t="str">
        <f>IF(Tabel_Forespørgsel_fra_Visma28[[#This Row],[SupProd]]=" "," "," - "&amp;Tabel_Forespørgsel_fra_Visma28[[#This Row],[SupProd]])</f>
        <v xml:space="preserve"> </v>
      </c>
      <c r="E38" t="s">
        <v>16</v>
      </c>
      <c r="F38" t="str">
        <f>IF(Tabel_Forespørgsel_fra_Visma28[[#This Row],[SupDescr]]=" "," "," - "&amp;Tabel_Forespørgsel_fra_Visma28[[#This Row],[SupDescr]])</f>
        <v xml:space="preserve"> </v>
      </c>
      <c r="G38" t="s">
        <v>8125</v>
      </c>
      <c r="H38">
        <v>1</v>
      </c>
      <c r="I38" t="str">
        <f>IF(A38=A37,I37&amp;CHAR(10)&amp;"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39" spans="1:9" x14ac:dyDescent="0.25">
      <c r="A39" t="s">
        <v>15308</v>
      </c>
      <c r="B39">
        <v>70108720</v>
      </c>
      <c r="C39" t="s">
        <v>16</v>
      </c>
      <c r="D39" t="str">
        <f>IF(Tabel_Forespørgsel_fra_Visma28[[#This Row],[SupProd]]=" "," "," - "&amp;Tabel_Forespørgsel_fra_Visma28[[#This Row],[SupProd]])</f>
        <v xml:space="preserve"> </v>
      </c>
      <c r="E39" t="s">
        <v>16</v>
      </c>
      <c r="F39" t="str">
        <f>IF(Tabel_Forespørgsel_fra_Visma28[[#This Row],[SupDescr]]=" "," "," - "&amp;Tabel_Forespørgsel_fra_Visma28[[#This Row],[SupDescr]])</f>
        <v xml:space="preserve"> </v>
      </c>
      <c r="G39" t="s">
        <v>8125</v>
      </c>
      <c r="H39">
        <v>1</v>
      </c>
      <c r="I39" t="str">
        <f>IF(A39=A38,I38&amp;CHAR(10)&amp;"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0" spans="1:9" x14ac:dyDescent="0.25">
      <c r="A40" t="s">
        <v>15311</v>
      </c>
      <c r="B40">
        <v>70108720</v>
      </c>
      <c r="C40" t="s">
        <v>16</v>
      </c>
      <c r="D40" t="str">
        <f>IF(Tabel_Forespørgsel_fra_Visma28[[#This Row],[SupProd]]=" "," "," - "&amp;Tabel_Forespørgsel_fra_Visma28[[#This Row],[SupProd]])</f>
        <v xml:space="preserve"> </v>
      </c>
      <c r="E40" t="s">
        <v>16</v>
      </c>
      <c r="F40" t="str">
        <f>IF(Tabel_Forespørgsel_fra_Visma28[[#This Row],[SupDescr]]=" "," "," - "&amp;Tabel_Forespørgsel_fra_Visma28[[#This Row],[SupDescr]])</f>
        <v xml:space="preserve"> </v>
      </c>
      <c r="G40" t="s">
        <v>8125</v>
      </c>
      <c r="H40">
        <v>1</v>
      </c>
      <c r="I40" t="str">
        <f>IF(A40=A39,I39&amp;CHAR(10)&amp;"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1" spans="1:9" x14ac:dyDescent="0.25">
      <c r="A41" t="s">
        <v>14694</v>
      </c>
      <c r="B41">
        <v>70108720</v>
      </c>
      <c r="C41" t="s">
        <v>16</v>
      </c>
      <c r="D41" t="str">
        <f>IF(Tabel_Forespørgsel_fra_Visma28[[#This Row],[SupProd]]=" "," "," - "&amp;Tabel_Forespørgsel_fra_Visma28[[#This Row],[SupProd]])</f>
        <v xml:space="preserve"> </v>
      </c>
      <c r="E41" t="s">
        <v>16</v>
      </c>
      <c r="F41" t="str">
        <f>IF(Tabel_Forespørgsel_fra_Visma28[[#This Row],[SupDescr]]=" "," "," - "&amp;Tabel_Forespørgsel_fra_Visma28[[#This Row],[SupDescr]])</f>
        <v xml:space="preserve"> </v>
      </c>
      <c r="G41" t="s">
        <v>8125</v>
      </c>
      <c r="H41">
        <v>1</v>
      </c>
      <c r="I41" t="str">
        <f>IF(A41=A40,I40&amp;CHAR(10)&amp;"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2" spans="1:9" x14ac:dyDescent="0.25">
      <c r="A42" t="s">
        <v>15312</v>
      </c>
      <c r="B42">
        <v>70108720</v>
      </c>
      <c r="C42" t="s">
        <v>16</v>
      </c>
      <c r="D42" t="str">
        <f>IF(Tabel_Forespørgsel_fra_Visma28[[#This Row],[SupProd]]=" "," "," - "&amp;Tabel_Forespørgsel_fra_Visma28[[#This Row],[SupProd]])</f>
        <v xml:space="preserve"> </v>
      </c>
      <c r="E42" t="s">
        <v>16</v>
      </c>
      <c r="F42" t="str">
        <f>IF(Tabel_Forespørgsel_fra_Visma28[[#This Row],[SupDescr]]=" "," "," - "&amp;Tabel_Forespørgsel_fra_Visma28[[#This Row],[SupDescr]])</f>
        <v xml:space="preserve"> </v>
      </c>
      <c r="G42" t="s">
        <v>8125</v>
      </c>
      <c r="H42">
        <v>1</v>
      </c>
      <c r="I42" t="str">
        <f>IF(A42=A41,I41&amp;CHAR(10)&amp;"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3" spans="1:9" x14ac:dyDescent="0.25">
      <c r="A43" t="s">
        <v>14695</v>
      </c>
      <c r="B43">
        <v>70108720</v>
      </c>
      <c r="C43" t="s">
        <v>16</v>
      </c>
      <c r="D43" t="str">
        <f>IF(Tabel_Forespørgsel_fra_Visma28[[#This Row],[SupProd]]=" "," "," - "&amp;Tabel_Forespørgsel_fra_Visma28[[#This Row],[SupProd]])</f>
        <v xml:space="preserve"> </v>
      </c>
      <c r="E43" t="s">
        <v>16</v>
      </c>
      <c r="F43" t="str">
        <f>IF(Tabel_Forespørgsel_fra_Visma28[[#This Row],[SupDescr]]=" "," "," - "&amp;Tabel_Forespørgsel_fra_Visma28[[#This Row],[SupDescr]])</f>
        <v xml:space="preserve"> </v>
      </c>
      <c r="G43" t="s">
        <v>8125</v>
      </c>
      <c r="H43">
        <v>1</v>
      </c>
      <c r="I43" t="str">
        <f>IF(A43=A42,I42&amp;CHAR(10)&amp;"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4" spans="1:9" x14ac:dyDescent="0.25">
      <c r="A44" t="s">
        <v>14696</v>
      </c>
      <c r="B44">
        <v>70108720</v>
      </c>
      <c r="C44" t="s">
        <v>16</v>
      </c>
      <c r="D44" t="str">
        <f>IF(Tabel_Forespørgsel_fra_Visma28[[#This Row],[SupProd]]=" "," "," - "&amp;Tabel_Forespørgsel_fra_Visma28[[#This Row],[SupProd]])</f>
        <v xml:space="preserve"> </v>
      </c>
      <c r="E44" t="s">
        <v>16</v>
      </c>
      <c r="F44" t="str">
        <f>IF(Tabel_Forespørgsel_fra_Visma28[[#This Row],[SupDescr]]=" "," "," - "&amp;Tabel_Forespørgsel_fra_Visma28[[#This Row],[SupDescr]])</f>
        <v xml:space="preserve"> </v>
      </c>
      <c r="G44" t="s">
        <v>8125</v>
      </c>
      <c r="H44">
        <v>1</v>
      </c>
      <c r="I44" t="str">
        <f>IF(A44=A43,I43&amp;CHAR(10)&amp;"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5" spans="1:9" x14ac:dyDescent="0.25">
      <c r="A45" t="s">
        <v>14279</v>
      </c>
      <c r="B45">
        <v>70108720</v>
      </c>
      <c r="C45" t="s">
        <v>16</v>
      </c>
      <c r="D45" t="str">
        <f>IF(Tabel_Forespørgsel_fra_Visma28[[#This Row],[SupProd]]=" "," "," - "&amp;Tabel_Forespørgsel_fra_Visma28[[#This Row],[SupProd]])</f>
        <v xml:space="preserve"> </v>
      </c>
      <c r="E45" t="s">
        <v>16</v>
      </c>
      <c r="F45" t="str">
        <f>IF(Tabel_Forespørgsel_fra_Visma28[[#This Row],[SupDescr]]=" "," "," - "&amp;Tabel_Forespørgsel_fra_Visma28[[#This Row],[SupDescr]])</f>
        <v xml:space="preserve"> </v>
      </c>
      <c r="G45" t="s">
        <v>8125</v>
      </c>
      <c r="H45">
        <v>1</v>
      </c>
      <c r="I45" t="str">
        <f>IF(A45=A44,I44&amp;CHAR(10)&amp;"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6" spans="1:9" x14ac:dyDescent="0.25">
      <c r="A46" t="s">
        <v>14281</v>
      </c>
      <c r="B46">
        <v>70108720</v>
      </c>
      <c r="C46" t="s">
        <v>16</v>
      </c>
      <c r="D46" t="str">
        <f>IF(Tabel_Forespørgsel_fra_Visma28[[#This Row],[SupProd]]=" "," "," - "&amp;Tabel_Forespørgsel_fra_Visma28[[#This Row],[SupProd]])</f>
        <v xml:space="preserve"> </v>
      </c>
      <c r="E46" t="s">
        <v>16</v>
      </c>
      <c r="F46" t="str">
        <f>IF(Tabel_Forespørgsel_fra_Visma28[[#This Row],[SupDescr]]=" "," "," - "&amp;Tabel_Forespørgsel_fra_Visma28[[#This Row],[SupDescr]])</f>
        <v xml:space="preserve"> </v>
      </c>
      <c r="G46" t="s">
        <v>8125</v>
      </c>
      <c r="H46">
        <v>1</v>
      </c>
      <c r="I46" t="str">
        <f>IF(A46=A45,I45&amp;CHAR(10)&amp;"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7" spans="1:9" x14ac:dyDescent="0.25">
      <c r="A47" t="s">
        <v>14280</v>
      </c>
      <c r="B47">
        <v>70108720</v>
      </c>
      <c r="C47" t="s">
        <v>16</v>
      </c>
      <c r="D47" t="str">
        <f>IF(Tabel_Forespørgsel_fra_Visma28[[#This Row],[SupProd]]=" "," "," - "&amp;Tabel_Forespørgsel_fra_Visma28[[#This Row],[SupProd]])</f>
        <v xml:space="preserve"> </v>
      </c>
      <c r="E47" t="s">
        <v>16</v>
      </c>
      <c r="F47" t="str">
        <f>IF(Tabel_Forespørgsel_fra_Visma28[[#This Row],[SupDescr]]=" "," "," - "&amp;Tabel_Forespørgsel_fra_Visma28[[#This Row],[SupDescr]])</f>
        <v xml:space="preserve"> </v>
      </c>
      <c r="G47" t="s">
        <v>8125</v>
      </c>
      <c r="H47">
        <v>1</v>
      </c>
      <c r="I47" t="str">
        <f>IF(A47=A46,I46&amp;CHAR(10)&amp;"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8" spans="1:9" x14ac:dyDescent="0.25">
      <c r="A48" t="s">
        <v>14282</v>
      </c>
      <c r="B48">
        <v>70108720</v>
      </c>
      <c r="C48" t="s">
        <v>16</v>
      </c>
      <c r="D48" t="str">
        <f>IF(Tabel_Forespørgsel_fra_Visma28[[#This Row],[SupProd]]=" "," "," - "&amp;Tabel_Forespørgsel_fra_Visma28[[#This Row],[SupProd]])</f>
        <v xml:space="preserve"> </v>
      </c>
      <c r="E48" t="s">
        <v>16</v>
      </c>
      <c r="F48" t="str">
        <f>IF(Tabel_Forespørgsel_fra_Visma28[[#This Row],[SupDescr]]=" "," "," - "&amp;Tabel_Forespørgsel_fra_Visma28[[#This Row],[SupDescr]])</f>
        <v xml:space="preserve"> </v>
      </c>
      <c r="G48" t="s">
        <v>8125</v>
      </c>
      <c r="H48">
        <v>1</v>
      </c>
      <c r="I48" t="str">
        <f>IF(A48=A47,I47&amp;CHAR(10)&amp;"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9" spans="1:9" x14ac:dyDescent="0.25">
      <c r="A49" t="s">
        <v>14287</v>
      </c>
      <c r="B49">
        <v>70108720</v>
      </c>
      <c r="C49" t="s">
        <v>16</v>
      </c>
      <c r="D49" t="str">
        <f>IF(Tabel_Forespørgsel_fra_Visma28[[#This Row],[SupProd]]=" "," "," - "&amp;Tabel_Forespørgsel_fra_Visma28[[#This Row],[SupProd]])</f>
        <v xml:space="preserve"> </v>
      </c>
      <c r="E49" t="s">
        <v>16</v>
      </c>
      <c r="F49" t="str">
        <f>IF(Tabel_Forespørgsel_fra_Visma28[[#This Row],[SupDescr]]=" "," "," - "&amp;Tabel_Forespørgsel_fra_Visma28[[#This Row],[SupDescr]])</f>
        <v xml:space="preserve"> </v>
      </c>
      <c r="G49" t="s">
        <v>8125</v>
      </c>
      <c r="H49">
        <v>1</v>
      </c>
      <c r="I49" t="str">
        <f>IF(A49=A48,I48&amp;CHAR(10)&amp;"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0" spans="1:9" x14ac:dyDescent="0.25">
      <c r="A50" t="s">
        <v>14288</v>
      </c>
      <c r="B50">
        <v>70108720</v>
      </c>
      <c r="C50" t="s">
        <v>16</v>
      </c>
      <c r="D50" t="str">
        <f>IF(Tabel_Forespørgsel_fra_Visma28[[#This Row],[SupProd]]=" "," "," - "&amp;Tabel_Forespørgsel_fra_Visma28[[#This Row],[SupProd]])</f>
        <v xml:space="preserve"> </v>
      </c>
      <c r="E50" t="s">
        <v>16</v>
      </c>
      <c r="F50" t="str">
        <f>IF(Tabel_Forespørgsel_fra_Visma28[[#This Row],[SupDescr]]=" "," "," - "&amp;Tabel_Forespørgsel_fra_Visma28[[#This Row],[SupDescr]])</f>
        <v xml:space="preserve"> </v>
      </c>
      <c r="G50" t="s">
        <v>8125</v>
      </c>
      <c r="H50">
        <v>1</v>
      </c>
      <c r="I50" t="str">
        <f>IF(A50=A49,I49&amp;CHAR(10)&amp;"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1" spans="1:9" x14ac:dyDescent="0.25">
      <c r="A51" t="s">
        <v>41152</v>
      </c>
      <c r="B51">
        <v>70108720</v>
      </c>
      <c r="C51" t="s">
        <v>16</v>
      </c>
      <c r="D51" t="str">
        <f>IF(Tabel_Forespørgsel_fra_Visma28[[#This Row],[SupProd]]=" "," "," - "&amp;Tabel_Forespørgsel_fra_Visma28[[#This Row],[SupProd]])</f>
        <v xml:space="preserve"> </v>
      </c>
      <c r="E51" t="s">
        <v>16</v>
      </c>
      <c r="F51" t="str">
        <f>IF(Tabel_Forespørgsel_fra_Visma28[[#This Row],[SupDescr]]=" "," "," - "&amp;Tabel_Forespørgsel_fra_Visma28[[#This Row],[SupDescr]])</f>
        <v xml:space="preserve"> </v>
      </c>
      <c r="G51" t="s">
        <v>8125</v>
      </c>
      <c r="H51">
        <v>1</v>
      </c>
      <c r="I51" t="str">
        <f>IF(A51=A50,I50&amp;CHAR(10)&amp;"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2" spans="1:9" x14ac:dyDescent="0.25">
      <c r="A52" t="s">
        <v>14283</v>
      </c>
      <c r="B52">
        <v>70108720</v>
      </c>
      <c r="C52" t="s">
        <v>16</v>
      </c>
      <c r="D52" t="str">
        <f>IF(Tabel_Forespørgsel_fra_Visma28[[#This Row],[SupProd]]=" "," "," - "&amp;Tabel_Forespørgsel_fra_Visma28[[#This Row],[SupProd]])</f>
        <v xml:space="preserve"> </v>
      </c>
      <c r="E52" t="s">
        <v>16</v>
      </c>
      <c r="F52" t="str">
        <f>IF(Tabel_Forespørgsel_fra_Visma28[[#This Row],[SupDescr]]=" "," "," - "&amp;Tabel_Forespørgsel_fra_Visma28[[#This Row],[SupDescr]])</f>
        <v xml:space="preserve"> </v>
      </c>
      <c r="G52" t="s">
        <v>8125</v>
      </c>
      <c r="H52">
        <v>1</v>
      </c>
      <c r="I52" t="str">
        <f>IF(A52=A51,I51&amp;CHAR(10)&amp;"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3" spans="1:9" x14ac:dyDescent="0.25">
      <c r="A53" t="s">
        <v>14284</v>
      </c>
      <c r="B53">
        <v>70108720</v>
      </c>
      <c r="C53" t="s">
        <v>16</v>
      </c>
      <c r="D53" t="str">
        <f>IF(Tabel_Forespørgsel_fra_Visma28[[#This Row],[SupProd]]=" "," "," - "&amp;Tabel_Forespørgsel_fra_Visma28[[#This Row],[SupProd]])</f>
        <v xml:space="preserve"> </v>
      </c>
      <c r="E53" t="s">
        <v>16</v>
      </c>
      <c r="F53" t="str">
        <f>IF(Tabel_Forespørgsel_fra_Visma28[[#This Row],[SupDescr]]=" "," "," - "&amp;Tabel_Forespørgsel_fra_Visma28[[#This Row],[SupDescr]])</f>
        <v xml:space="preserve"> </v>
      </c>
      <c r="G53" t="s">
        <v>8125</v>
      </c>
      <c r="H53">
        <v>1</v>
      </c>
      <c r="I53" t="str">
        <f>IF(A53=A52,I52&amp;CHAR(10)&amp;"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4" spans="1:9" x14ac:dyDescent="0.25">
      <c r="A54" t="s">
        <v>14285</v>
      </c>
      <c r="B54">
        <v>70108720</v>
      </c>
      <c r="C54" t="s">
        <v>16</v>
      </c>
      <c r="D54" t="str">
        <f>IF(Tabel_Forespørgsel_fra_Visma28[[#This Row],[SupProd]]=" "," "," - "&amp;Tabel_Forespørgsel_fra_Visma28[[#This Row],[SupProd]])</f>
        <v xml:space="preserve"> </v>
      </c>
      <c r="E54" t="s">
        <v>16</v>
      </c>
      <c r="F54" t="str">
        <f>IF(Tabel_Forespørgsel_fra_Visma28[[#This Row],[SupDescr]]=" "," "," - "&amp;Tabel_Forespørgsel_fra_Visma28[[#This Row],[SupDescr]])</f>
        <v xml:space="preserve"> </v>
      </c>
      <c r="G54" t="s">
        <v>8125</v>
      </c>
      <c r="H54">
        <v>1</v>
      </c>
      <c r="I54" t="str">
        <f>IF(A54=A53,I53&amp;CHAR(10)&amp;"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5" spans="1:9" x14ac:dyDescent="0.25">
      <c r="A55" t="s">
        <v>14293</v>
      </c>
      <c r="B55">
        <v>70108720</v>
      </c>
      <c r="C55" t="s">
        <v>16</v>
      </c>
      <c r="D55" t="str">
        <f>IF(Tabel_Forespørgsel_fra_Visma28[[#This Row],[SupProd]]=" "," "," - "&amp;Tabel_Forespørgsel_fra_Visma28[[#This Row],[SupProd]])</f>
        <v xml:space="preserve"> </v>
      </c>
      <c r="E55" t="s">
        <v>16</v>
      </c>
      <c r="F55" t="str">
        <f>IF(Tabel_Forespørgsel_fra_Visma28[[#This Row],[SupDescr]]=" "," "," - "&amp;Tabel_Forespørgsel_fra_Visma28[[#This Row],[SupDescr]])</f>
        <v xml:space="preserve"> </v>
      </c>
      <c r="G55" t="s">
        <v>8125</v>
      </c>
      <c r="H55">
        <v>1</v>
      </c>
      <c r="I55" t="str">
        <f>IF(A55=A54,I54&amp;CHAR(10)&amp;"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6" spans="1:9" x14ac:dyDescent="0.25">
      <c r="A56" t="s">
        <v>14286</v>
      </c>
      <c r="B56">
        <v>70108720</v>
      </c>
      <c r="C56" t="s">
        <v>16</v>
      </c>
      <c r="D56" t="str">
        <f>IF(Tabel_Forespørgsel_fra_Visma28[[#This Row],[SupProd]]=" "," "," - "&amp;Tabel_Forespørgsel_fra_Visma28[[#This Row],[SupProd]])</f>
        <v xml:space="preserve"> </v>
      </c>
      <c r="E56" t="s">
        <v>16</v>
      </c>
      <c r="F56" t="str">
        <f>IF(Tabel_Forespørgsel_fra_Visma28[[#This Row],[SupDescr]]=" "," "," - "&amp;Tabel_Forespørgsel_fra_Visma28[[#This Row],[SupDescr]])</f>
        <v xml:space="preserve"> </v>
      </c>
      <c r="G56" t="s">
        <v>8125</v>
      </c>
      <c r="H56">
        <v>1</v>
      </c>
      <c r="I56" t="str">
        <f>IF(A56=A55,I55&amp;CHAR(10)&amp;"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7" spans="1:9" x14ac:dyDescent="0.25">
      <c r="A57" t="s">
        <v>14295</v>
      </c>
      <c r="B57">
        <v>70108720</v>
      </c>
      <c r="C57" t="s">
        <v>16</v>
      </c>
      <c r="D57" t="str">
        <f>IF(Tabel_Forespørgsel_fra_Visma28[[#This Row],[SupProd]]=" "," "," - "&amp;Tabel_Forespørgsel_fra_Visma28[[#This Row],[SupProd]])</f>
        <v xml:space="preserve"> </v>
      </c>
      <c r="E57" t="s">
        <v>16</v>
      </c>
      <c r="F57" t="str">
        <f>IF(Tabel_Forespørgsel_fra_Visma28[[#This Row],[SupDescr]]=" "," "," - "&amp;Tabel_Forespørgsel_fra_Visma28[[#This Row],[SupDescr]])</f>
        <v xml:space="preserve"> </v>
      </c>
      <c r="G57" t="s">
        <v>8125</v>
      </c>
      <c r="H57">
        <v>1</v>
      </c>
      <c r="I57" t="str">
        <f>IF(A57=A56,I56&amp;CHAR(10)&amp;"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8" spans="1:9" x14ac:dyDescent="0.25">
      <c r="A58" t="s">
        <v>16678</v>
      </c>
      <c r="B58">
        <v>70108720</v>
      </c>
      <c r="C58" t="s">
        <v>16</v>
      </c>
      <c r="D58" t="str">
        <f>IF(Tabel_Forespørgsel_fra_Visma28[[#This Row],[SupProd]]=" "," "," - "&amp;Tabel_Forespørgsel_fra_Visma28[[#This Row],[SupProd]])</f>
        <v xml:space="preserve"> </v>
      </c>
      <c r="E58" t="s">
        <v>16</v>
      </c>
      <c r="F58" t="str">
        <f>IF(Tabel_Forespørgsel_fra_Visma28[[#This Row],[SupDescr]]=" "," "," - "&amp;Tabel_Forespørgsel_fra_Visma28[[#This Row],[SupDescr]])</f>
        <v xml:space="preserve"> </v>
      </c>
      <c r="G58" t="s">
        <v>8125</v>
      </c>
      <c r="H58">
        <v>1</v>
      </c>
      <c r="I58" t="str">
        <f>IF(A58=A57,I57&amp;CHAR(10)&amp;"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9" spans="1:9" x14ac:dyDescent="0.25">
      <c r="A59" t="s">
        <v>14292</v>
      </c>
      <c r="B59">
        <v>70108720</v>
      </c>
      <c r="C59" t="s">
        <v>16</v>
      </c>
      <c r="D59" t="str">
        <f>IF(Tabel_Forespørgsel_fra_Visma28[[#This Row],[SupProd]]=" "," "," - "&amp;Tabel_Forespørgsel_fra_Visma28[[#This Row],[SupProd]])</f>
        <v xml:space="preserve"> </v>
      </c>
      <c r="E59" t="s">
        <v>16</v>
      </c>
      <c r="F59" t="str">
        <f>IF(Tabel_Forespørgsel_fra_Visma28[[#This Row],[SupDescr]]=" "," "," - "&amp;Tabel_Forespørgsel_fra_Visma28[[#This Row],[SupDescr]])</f>
        <v xml:space="preserve"> </v>
      </c>
      <c r="G59" t="s">
        <v>8125</v>
      </c>
      <c r="H59">
        <v>1</v>
      </c>
      <c r="I59" t="str">
        <f>IF(A59=A58,I58&amp;CHAR(10)&amp;"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0" spans="1:9" x14ac:dyDescent="0.25">
      <c r="A60" t="s">
        <v>14298</v>
      </c>
      <c r="B60">
        <v>70108720</v>
      </c>
      <c r="C60" t="s">
        <v>16</v>
      </c>
      <c r="D60" t="str">
        <f>IF(Tabel_Forespørgsel_fra_Visma28[[#This Row],[SupProd]]=" "," "," - "&amp;Tabel_Forespørgsel_fra_Visma28[[#This Row],[SupProd]])</f>
        <v xml:space="preserve"> </v>
      </c>
      <c r="E60" t="s">
        <v>16</v>
      </c>
      <c r="F60" t="str">
        <f>IF(Tabel_Forespørgsel_fra_Visma28[[#This Row],[SupDescr]]=" "," "," - "&amp;Tabel_Forespørgsel_fra_Visma28[[#This Row],[SupDescr]])</f>
        <v xml:space="preserve"> </v>
      </c>
      <c r="G60" t="s">
        <v>8125</v>
      </c>
      <c r="H60">
        <v>1</v>
      </c>
      <c r="I60" t="str">
        <f>IF(A60=A59,I59&amp;CHAR(10)&amp;"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1" spans="1:9" x14ac:dyDescent="0.25">
      <c r="A61" t="s">
        <v>16673</v>
      </c>
      <c r="B61">
        <v>70108720</v>
      </c>
      <c r="C61" t="s">
        <v>16</v>
      </c>
      <c r="D61" t="str">
        <f>IF(Tabel_Forespørgsel_fra_Visma28[[#This Row],[SupProd]]=" "," "," - "&amp;Tabel_Forespørgsel_fra_Visma28[[#This Row],[SupProd]])</f>
        <v xml:space="preserve"> </v>
      </c>
      <c r="E61" t="s">
        <v>16</v>
      </c>
      <c r="F61" t="str">
        <f>IF(Tabel_Forespørgsel_fra_Visma28[[#This Row],[SupDescr]]=" "," "," - "&amp;Tabel_Forespørgsel_fra_Visma28[[#This Row],[SupDescr]])</f>
        <v xml:space="preserve"> </v>
      </c>
      <c r="G61" t="s">
        <v>8125</v>
      </c>
      <c r="H61">
        <v>1</v>
      </c>
      <c r="I61" t="str">
        <f>IF(A61=A60,I60&amp;CHAR(10)&amp;"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2" spans="1:9" x14ac:dyDescent="0.25">
      <c r="A62" t="s">
        <v>16682</v>
      </c>
      <c r="B62">
        <v>70108720</v>
      </c>
      <c r="C62" t="s">
        <v>16</v>
      </c>
      <c r="D62" t="str">
        <f>IF(Tabel_Forespørgsel_fra_Visma28[[#This Row],[SupProd]]=" "," "," - "&amp;Tabel_Forespørgsel_fra_Visma28[[#This Row],[SupProd]])</f>
        <v xml:space="preserve"> </v>
      </c>
      <c r="E62" t="s">
        <v>16</v>
      </c>
      <c r="F62" t="str">
        <f>IF(Tabel_Forespørgsel_fra_Visma28[[#This Row],[SupDescr]]=" "," "," - "&amp;Tabel_Forespørgsel_fra_Visma28[[#This Row],[SupDescr]])</f>
        <v xml:space="preserve"> </v>
      </c>
      <c r="G62" t="s">
        <v>8125</v>
      </c>
      <c r="H62">
        <v>1</v>
      </c>
      <c r="I62" t="str">
        <f>IF(A62=A61,I61&amp;CHAR(10)&amp;"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3" spans="1:9" x14ac:dyDescent="0.25">
      <c r="A63" t="s">
        <v>16674</v>
      </c>
      <c r="B63">
        <v>70108720</v>
      </c>
      <c r="C63" t="s">
        <v>16</v>
      </c>
      <c r="D63" t="str">
        <f>IF(Tabel_Forespørgsel_fra_Visma28[[#This Row],[SupProd]]=" "," "," - "&amp;Tabel_Forespørgsel_fra_Visma28[[#This Row],[SupProd]])</f>
        <v xml:space="preserve"> </v>
      </c>
      <c r="E63" t="s">
        <v>16</v>
      </c>
      <c r="F63" t="str">
        <f>IF(Tabel_Forespørgsel_fra_Visma28[[#This Row],[SupDescr]]=" "," "," - "&amp;Tabel_Forespørgsel_fra_Visma28[[#This Row],[SupDescr]])</f>
        <v xml:space="preserve"> </v>
      </c>
      <c r="G63" t="s">
        <v>8125</v>
      </c>
      <c r="H63">
        <v>1</v>
      </c>
      <c r="I63" t="str">
        <f>IF(A63=A62,I62&amp;CHAR(10)&amp;"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4" spans="1:9" x14ac:dyDescent="0.25">
      <c r="A64" t="s">
        <v>16675</v>
      </c>
      <c r="B64">
        <v>70108720</v>
      </c>
      <c r="C64" t="s">
        <v>16</v>
      </c>
      <c r="D64" t="str">
        <f>IF(Tabel_Forespørgsel_fra_Visma28[[#This Row],[SupProd]]=" "," "," - "&amp;Tabel_Forespørgsel_fra_Visma28[[#This Row],[SupProd]])</f>
        <v xml:space="preserve"> </v>
      </c>
      <c r="E64" t="s">
        <v>16</v>
      </c>
      <c r="F64" t="str">
        <f>IF(Tabel_Forespørgsel_fra_Visma28[[#This Row],[SupDescr]]=" "," "," - "&amp;Tabel_Forespørgsel_fra_Visma28[[#This Row],[SupDescr]])</f>
        <v xml:space="preserve"> </v>
      </c>
      <c r="G64" t="s">
        <v>8125</v>
      </c>
      <c r="H64">
        <v>1</v>
      </c>
      <c r="I64" t="str">
        <f>IF(A64=A63,I63&amp;CHAR(10)&amp;"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5" spans="1:9" x14ac:dyDescent="0.25">
      <c r="A65" t="s">
        <v>16676</v>
      </c>
      <c r="B65">
        <v>70108720</v>
      </c>
      <c r="C65" t="s">
        <v>16</v>
      </c>
      <c r="D65" t="str">
        <f>IF(Tabel_Forespørgsel_fra_Visma28[[#This Row],[SupProd]]=" "," "," - "&amp;Tabel_Forespørgsel_fra_Visma28[[#This Row],[SupProd]])</f>
        <v xml:space="preserve"> </v>
      </c>
      <c r="E65" t="s">
        <v>16</v>
      </c>
      <c r="F65" t="str">
        <f>IF(Tabel_Forespørgsel_fra_Visma28[[#This Row],[SupDescr]]=" "," "," - "&amp;Tabel_Forespørgsel_fra_Visma28[[#This Row],[SupDescr]])</f>
        <v xml:space="preserve"> </v>
      </c>
      <c r="G65" t="s">
        <v>8125</v>
      </c>
      <c r="H65">
        <v>1</v>
      </c>
      <c r="I65" t="str">
        <f>IF(A65=A64,I64&amp;CHAR(10)&amp;"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6" spans="1:9" x14ac:dyDescent="0.25">
      <c r="A66" t="s">
        <v>16677</v>
      </c>
      <c r="B66">
        <v>70108720</v>
      </c>
      <c r="C66" t="s">
        <v>16</v>
      </c>
      <c r="D66" t="str">
        <f>IF(Tabel_Forespørgsel_fra_Visma28[[#This Row],[SupProd]]=" "," "," - "&amp;Tabel_Forespørgsel_fra_Visma28[[#This Row],[SupProd]])</f>
        <v xml:space="preserve"> </v>
      </c>
      <c r="E66" t="s">
        <v>16</v>
      </c>
      <c r="F66" t="str">
        <f>IF(Tabel_Forespørgsel_fra_Visma28[[#This Row],[SupDescr]]=" "," "," - "&amp;Tabel_Forespørgsel_fra_Visma28[[#This Row],[SupDescr]])</f>
        <v xml:space="preserve"> </v>
      </c>
      <c r="G66" t="s">
        <v>8125</v>
      </c>
      <c r="H66">
        <v>1</v>
      </c>
      <c r="I66" t="str">
        <f>IF(A66=A65,I65&amp;CHAR(10)&amp;"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7" spans="1:9" x14ac:dyDescent="0.25">
      <c r="A67" t="s">
        <v>14296</v>
      </c>
      <c r="B67">
        <v>70108720</v>
      </c>
      <c r="C67" t="s">
        <v>16</v>
      </c>
      <c r="D67" t="str">
        <f>IF(Tabel_Forespørgsel_fra_Visma28[[#This Row],[SupProd]]=" "," "," - "&amp;Tabel_Forespørgsel_fra_Visma28[[#This Row],[SupProd]])</f>
        <v xml:space="preserve"> </v>
      </c>
      <c r="E67" t="s">
        <v>16</v>
      </c>
      <c r="F67" t="str">
        <f>IF(Tabel_Forespørgsel_fra_Visma28[[#This Row],[SupDescr]]=" "," "," - "&amp;Tabel_Forespørgsel_fra_Visma28[[#This Row],[SupDescr]])</f>
        <v xml:space="preserve"> </v>
      </c>
      <c r="G67" t="s">
        <v>8125</v>
      </c>
      <c r="H67">
        <v>1</v>
      </c>
      <c r="I67" t="str">
        <f>IF(A67=A66,I66&amp;CHAR(10)&amp;"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8" spans="1:9" x14ac:dyDescent="0.25">
      <c r="A68" t="s">
        <v>14294</v>
      </c>
      <c r="B68">
        <v>70108720</v>
      </c>
      <c r="C68" t="s">
        <v>16</v>
      </c>
      <c r="D68" t="str">
        <f>IF(Tabel_Forespørgsel_fra_Visma28[[#This Row],[SupProd]]=" "," "," - "&amp;Tabel_Forespørgsel_fra_Visma28[[#This Row],[SupProd]])</f>
        <v xml:space="preserve"> </v>
      </c>
      <c r="E68" t="s">
        <v>16</v>
      </c>
      <c r="F68" t="str">
        <f>IF(Tabel_Forespørgsel_fra_Visma28[[#This Row],[SupDescr]]=" "," "," - "&amp;Tabel_Forespørgsel_fra_Visma28[[#This Row],[SupDescr]])</f>
        <v xml:space="preserve"> </v>
      </c>
      <c r="G68" t="s">
        <v>8125</v>
      </c>
      <c r="H68">
        <v>1</v>
      </c>
      <c r="I68" t="str">
        <f>IF(A68=A67,I67&amp;CHAR(10)&amp;"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" spans="1:9" x14ac:dyDescent="0.25">
      <c r="A69" t="s">
        <v>14289</v>
      </c>
      <c r="B69">
        <v>70108720</v>
      </c>
      <c r="C69" t="s">
        <v>16</v>
      </c>
      <c r="D69" t="str">
        <f>IF(Tabel_Forespørgsel_fra_Visma28[[#This Row],[SupProd]]=" "," "," - "&amp;Tabel_Forespørgsel_fra_Visma28[[#This Row],[SupProd]])</f>
        <v xml:space="preserve"> </v>
      </c>
      <c r="E69" t="s">
        <v>16</v>
      </c>
      <c r="F69" t="str">
        <f>IF(Tabel_Forespørgsel_fra_Visma28[[#This Row],[SupDescr]]=" "," "," - "&amp;Tabel_Forespørgsel_fra_Visma28[[#This Row],[SupDescr]])</f>
        <v xml:space="preserve"> </v>
      </c>
      <c r="G69" t="s">
        <v>8125</v>
      </c>
      <c r="H69">
        <v>1</v>
      </c>
      <c r="I69" t="str">
        <f>IF(A69=A68,I68&amp;CHAR(10)&amp;"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0" spans="1:9" x14ac:dyDescent="0.25">
      <c r="A70" t="s">
        <v>14290</v>
      </c>
      <c r="B70">
        <v>70108720</v>
      </c>
      <c r="C70" t="s">
        <v>16</v>
      </c>
      <c r="D70" t="str">
        <f>IF(Tabel_Forespørgsel_fra_Visma28[[#This Row],[SupProd]]=" "," "," - "&amp;Tabel_Forespørgsel_fra_Visma28[[#This Row],[SupProd]])</f>
        <v xml:space="preserve"> </v>
      </c>
      <c r="E70" t="s">
        <v>16</v>
      </c>
      <c r="F70" t="str">
        <f>IF(Tabel_Forespørgsel_fra_Visma28[[#This Row],[SupDescr]]=" "," "," - "&amp;Tabel_Forespørgsel_fra_Visma28[[#This Row],[SupDescr]])</f>
        <v xml:space="preserve"> </v>
      </c>
      <c r="G70" t="s">
        <v>8125</v>
      </c>
      <c r="H70">
        <v>1</v>
      </c>
      <c r="I70" t="str">
        <f>IF(A70=A69,I69&amp;CHAR(10)&amp;"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1" spans="1:9" x14ac:dyDescent="0.25">
      <c r="A71" t="s">
        <v>14299</v>
      </c>
      <c r="B71">
        <v>70108720</v>
      </c>
      <c r="C71" t="s">
        <v>16</v>
      </c>
      <c r="D71" t="str">
        <f>IF(Tabel_Forespørgsel_fra_Visma28[[#This Row],[SupProd]]=" "," "," - "&amp;Tabel_Forespørgsel_fra_Visma28[[#This Row],[SupProd]])</f>
        <v xml:space="preserve"> </v>
      </c>
      <c r="E71" t="s">
        <v>16</v>
      </c>
      <c r="F71" t="str">
        <f>IF(Tabel_Forespørgsel_fra_Visma28[[#This Row],[SupDescr]]=" "," "," - "&amp;Tabel_Forespørgsel_fra_Visma28[[#This Row],[SupDescr]])</f>
        <v xml:space="preserve"> </v>
      </c>
      <c r="G71" t="s">
        <v>8125</v>
      </c>
      <c r="H71">
        <v>1</v>
      </c>
      <c r="I71" t="str">
        <f>IF(A71=A70,I70&amp;CHAR(10)&amp;"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2" spans="1:9" x14ac:dyDescent="0.25">
      <c r="A72" t="s">
        <v>14291</v>
      </c>
      <c r="B72">
        <v>70108720</v>
      </c>
      <c r="C72" t="s">
        <v>16</v>
      </c>
      <c r="D72" t="str">
        <f>IF(Tabel_Forespørgsel_fra_Visma28[[#This Row],[SupProd]]=" "," "," - "&amp;Tabel_Forespørgsel_fra_Visma28[[#This Row],[SupProd]])</f>
        <v xml:space="preserve"> </v>
      </c>
      <c r="E72" t="s">
        <v>16</v>
      </c>
      <c r="F72" t="str">
        <f>IF(Tabel_Forespørgsel_fra_Visma28[[#This Row],[SupDescr]]=" "," "," - "&amp;Tabel_Forespørgsel_fra_Visma28[[#This Row],[SupDescr]])</f>
        <v xml:space="preserve"> </v>
      </c>
      <c r="G72" t="s">
        <v>8125</v>
      </c>
      <c r="H72">
        <v>1</v>
      </c>
      <c r="I72" t="str">
        <f>IF(A72=A71,I71&amp;CHAR(10)&amp;"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3" spans="1:9" x14ac:dyDescent="0.25">
      <c r="A73" t="s">
        <v>14297</v>
      </c>
      <c r="B73">
        <v>70108720</v>
      </c>
      <c r="C73" t="s">
        <v>16</v>
      </c>
      <c r="D73" t="str">
        <f>IF(Tabel_Forespørgsel_fra_Visma28[[#This Row],[SupProd]]=" "," "," - "&amp;Tabel_Forespørgsel_fra_Visma28[[#This Row],[SupProd]])</f>
        <v xml:space="preserve"> </v>
      </c>
      <c r="E73" t="s">
        <v>16</v>
      </c>
      <c r="F73" t="str">
        <f>IF(Tabel_Forespørgsel_fra_Visma28[[#This Row],[SupDescr]]=" "," "," - "&amp;Tabel_Forespørgsel_fra_Visma28[[#This Row],[SupDescr]])</f>
        <v xml:space="preserve"> </v>
      </c>
      <c r="G73" t="s">
        <v>8125</v>
      </c>
      <c r="H73">
        <v>1</v>
      </c>
      <c r="I73" t="str">
        <f>IF(A73=A72,I72&amp;CHAR(10)&amp;"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4" spans="1:9" x14ac:dyDescent="0.25">
      <c r="A74" t="s">
        <v>14712</v>
      </c>
      <c r="B74">
        <v>74762273</v>
      </c>
      <c r="C74" t="s">
        <v>16</v>
      </c>
      <c r="D74" t="str">
        <f>IF(Tabel_Forespørgsel_fra_Visma28[[#This Row],[SupProd]]=" "," "," - "&amp;Tabel_Forespørgsel_fra_Visma28[[#This Row],[SupProd]])</f>
        <v xml:space="preserve"> </v>
      </c>
      <c r="E74" t="s">
        <v>16</v>
      </c>
      <c r="F74" t="str">
        <f>IF(Tabel_Forespørgsel_fra_Visma28[[#This Row],[SupDescr]]=" "," "," - "&amp;Tabel_Forespørgsel_fra_Visma28[[#This Row],[SupDescr]])</f>
        <v xml:space="preserve"> </v>
      </c>
      <c r="G74" t="s">
        <v>154</v>
      </c>
      <c r="H74">
        <v>1</v>
      </c>
      <c r="I74" t="str">
        <f>IF(A74=A73,I73&amp;CHAR(10)&amp;"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5" spans="1:9" x14ac:dyDescent="0.25">
      <c r="A75" t="s">
        <v>14301</v>
      </c>
      <c r="B75">
        <v>30123242</v>
      </c>
      <c r="C75" t="s">
        <v>16</v>
      </c>
      <c r="D75" t="str">
        <f>IF(Tabel_Forespørgsel_fra_Visma28[[#This Row],[SupProd]]=" "," "," - "&amp;Tabel_Forespørgsel_fra_Visma28[[#This Row],[SupProd]])</f>
        <v xml:space="preserve"> </v>
      </c>
      <c r="E75" t="s">
        <v>16</v>
      </c>
      <c r="F75" t="str">
        <f>IF(Tabel_Forespørgsel_fra_Visma28[[#This Row],[SupDescr]]=" "," "," - "&amp;Tabel_Forespørgsel_fra_Visma28[[#This Row],[SupDescr]])</f>
        <v xml:space="preserve"> </v>
      </c>
      <c r="G75" t="s">
        <v>42074</v>
      </c>
      <c r="H75">
        <v>1</v>
      </c>
      <c r="I75" t="str">
        <f>IF(A75=A74,I74&amp;CHAR(10)&amp;"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76" spans="1:9" x14ac:dyDescent="0.25">
      <c r="A76" t="s">
        <v>14301</v>
      </c>
      <c r="B76">
        <v>74762273</v>
      </c>
      <c r="C76" t="s">
        <v>16</v>
      </c>
      <c r="D76" t="str">
        <f>IF(Tabel_Forespørgsel_fra_Visma28[[#This Row],[SupProd]]=" "," "," - "&amp;Tabel_Forespørgsel_fra_Visma28[[#This Row],[SupProd]])</f>
        <v xml:space="preserve"> </v>
      </c>
      <c r="E76" t="s">
        <v>16</v>
      </c>
      <c r="F76" t="str">
        <f>IF(Tabel_Forespørgsel_fra_Visma28[[#This Row],[SupDescr]]=" "," "," - "&amp;Tabel_Forespørgsel_fra_Visma28[[#This Row],[SupDescr]])</f>
        <v xml:space="preserve"> </v>
      </c>
      <c r="G76" t="s">
        <v>154</v>
      </c>
      <c r="H76">
        <v>2</v>
      </c>
      <c r="I76" t="str">
        <f>IF(A76=A75,I75&amp;CHAR(10)&amp;"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Peter  </v>
      </c>
    </row>
    <row r="77" spans="1:9" x14ac:dyDescent="0.25">
      <c r="A77" t="s">
        <v>16679</v>
      </c>
      <c r="B77">
        <v>70108720</v>
      </c>
      <c r="C77" t="s">
        <v>16</v>
      </c>
      <c r="D77" t="str">
        <f>IF(Tabel_Forespørgsel_fra_Visma28[[#This Row],[SupProd]]=" "," "," - "&amp;Tabel_Forespørgsel_fra_Visma28[[#This Row],[SupProd]])</f>
        <v xml:space="preserve"> </v>
      </c>
      <c r="E77" t="s">
        <v>16</v>
      </c>
      <c r="F77" t="str">
        <f>IF(Tabel_Forespørgsel_fra_Visma28[[#This Row],[SupDescr]]=" "," "," - "&amp;Tabel_Forespørgsel_fra_Visma28[[#This Row],[SupDescr]])</f>
        <v xml:space="preserve"> </v>
      </c>
      <c r="G77" t="s">
        <v>8125</v>
      </c>
      <c r="H77">
        <v>1</v>
      </c>
      <c r="I77" t="str">
        <f>IF(A77=A76,I76&amp;CHAR(10)&amp;"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8" spans="1:9" x14ac:dyDescent="0.25">
      <c r="A78" t="s">
        <v>16680</v>
      </c>
      <c r="B78">
        <v>70108720</v>
      </c>
      <c r="C78" t="s">
        <v>16</v>
      </c>
      <c r="D78" t="str">
        <f>IF(Tabel_Forespørgsel_fra_Visma28[[#This Row],[SupProd]]=" "," "," - "&amp;Tabel_Forespørgsel_fra_Visma28[[#This Row],[SupProd]])</f>
        <v xml:space="preserve"> </v>
      </c>
      <c r="E78" t="s">
        <v>16</v>
      </c>
      <c r="F78" t="str">
        <f>IF(Tabel_Forespørgsel_fra_Visma28[[#This Row],[SupDescr]]=" "," "," - "&amp;Tabel_Forespørgsel_fra_Visma28[[#This Row],[SupDescr]])</f>
        <v xml:space="preserve"> </v>
      </c>
      <c r="G78" t="s">
        <v>8125</v>
      </c>
      <c r="H78">
        <v>1</v>
      </c>
      <c r="I78" t="str">
        <f>IF(A78=A77,I77&amp;CHAR(10)&amp;"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9" spans="1:9" x14ac:dyDescent="0.25">
      <c r="A79" t="s">
        <v>16681</v>
      </c>
      <c r="B79">
        <v>70108720</v>
      </c>
      <c r="C79" t="s">
        <v>16</v>
      </c>
      <c r="D79" t="str">
        <f>IF(Tabel_Forespørgsel_fra_Visma28[[#This Row],[SupProd]]=" "," "," - "&amp;Tabel_Forespørgsel_fra_Visma28[[#This Row],[SupProd]])</f>
        <v xml:space="preserve"> </v>
      </c>
      <c r="E79" t="s">
        <v>16</v>
      </c>
      <c r="F79" t="str">
        <f>IF(Tabel_Forespørgsel_fra_Visma28[[#This Row],[SupDescr]]=" "," "," - "&amp;Tabel_Forespørgsel_fra_Visma28[[#This Row],[SupDescr]])</f>
        <v xml:space="preserve"> </v>
      </c>
      <c r="G79" t="s">
        <v>8125</v>
      </c>
      <c r="H79">
        <v>1</v>
      </c>
      <c r="I79" t="str">
        <f>IF(A79=A78,I78&amp;CHAR(10)&amp;"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0" spans="1:9" x14ac:dyDescent="0.25">
      <c r="A80" t="s">
        <v>41060</v>
      </c>
      <c r="B80">
        <v>70108720</v>
      </c>
      <c r="C80" t="s">
        <v>16</v>
      </c>
      <c r="D80" t="str">
        <f>IF(Tabel_Forespørgsel_fra_Visma28[[#This Row],[SupProd]]=" "," "," - "&amp;Tabel_Forespørgsel_fra_Visma28[[#This Row],[SupProd]])</f>
        <v xml:space="preserve"> </v>
      </c>
      <c r="E80" t="s">
        <v>16</v>
      </c>
      <c r="F80" t="str">
        <f>IF(Tabel_Forespørgsel_fra_Visma28[[#This Row],[SupDescr]]=" "," "," - "&amp;Tabel_Forespørgsel_fra_Visma28[[#This Row],[SupDescr]])</f>
        <v xml:space="preserve"> </v>
      </c>
      <c r="G80" t="s">
        <v>8125</v>
      </c>
      <c r="H80">
        <v>1</v>
      </c>
      <c r="I80" t="str">
        <f>IF(A80=A79,I79&amp;CHAR(10)&amp;"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1" spans="1:9" x14ac:dyDescent="0.25">
      <c r="A81" t="s">
        <v>41061</v>
      </c>
      <c r="B81">
        <v>70108720</v>
      </c>
      <c r="C81" t="s">
        <v>16</v>
      </c>
      <c r="D81" t="str">
        <f>IF(Tabel_Forespørgsel_fra_Visma28[[#This Row],[SupProd]]=" "," "," - "&amp;Tabel_Forespørgsel_fra_Visma28[[#This Row],[SupProd]])</f>
        <v xml:space="preserve"> </v>
      </c>
      <c r="E81" t="s">
        <v>16</v>
      </c>
      <c r="F81" t="str">
        <f>IF(Tabel_Forespørgsel_fra_Visma28[[#This Row],[SupDescr]]=" "," "," - "&amp;Tabel_Forespørgsel_fra_Visma28[[#This Row],[SupDescr]])</f>
        <v xml:space="preserve"> </v>
      </c>
      <c r="G81" t="s">
        <v>8125</v>
      </c>
      <c r="H81">
        <v>1</v>
      </c>
      <c r="I81" t="str">
        <f>IF(A81=A80,I80&amp;CHAR(10)&amp;"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2" spans="1:9" x14ac:dyDescent="0.25">
      <c r="A82" t="s">
        <v>41065</v>
      </c>
      <c r="B82">
        <v>70108720</v>
      </c>
      <c r="C82" t="s">
        <v>16</v>
      </c>
      <c r="D82" t="str">
        <f>IF(Tabel_Forespørgsel_fra_Visma28[[#This Row],[SupProd]]=" "," "," - "&amp;Tabel_Forespørgsel_fra_Visma28[[#This Row],[SupProd]])</f>
        <v xml:space="preserve"> </v>
      </c>
      <c r="E82" t="s">
        <v>16</v>
      </c>
      <c r="F82" t="str">
        <f>IF(Tabel_Forespørgsel_fra_Visma28[[#This Row],[SupDescr]]=" "," "," - "&amp;Tabel_Forespørgsel_fra_Visma28[[#This Row],[SupDescr]])</f>
        <v xml:space="preserve"> </v>
      </c>
      <c r="G82" t="s">
        <v>8125</v>
      </c>
      <c r="H82">
        <v>1</v>
      </c>
      <c r="I82" t="str">
        <f>IF(A82=A81,I81&amp;CHAR(10)&amp;"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3" spans="1:9" x14ac:dyDescent="0.25">
      <c r="A83" t="s">
        <v>41066</v>
      </c>
      <c r="B83">
        <v>70108720</v>
      </c>
      <c r="C83" t="s">
        <v>16</v>
      </c>
      <c r="D83" t="str">
        <f>IF(Tabel_Forespørgsel_fra_Visma28[[#This Row],[SupProd]]=" "," "," - "&amp;Tabel_Forespørgsel_fra_Visma28[[#This Row],[SupProd]])</f>
        <v xml:space="preserve"> </v>
      </c>
      <c r="E83" t="s">
        <v>16</v>
      </c>
      <c r="F83" t="str">
        <f>IF(Tabel_Forespørgsel_fra_Visma28[[#This Row],[SupDescr]]=" "," "," - "&amp;Tabel_Forespørgsel_fra_Visma28[[#This Row],[SupDescr]])</f>
        <v xml:space="preserve"> </v>
      </c>
      <c r="G83" t="s">
        <v>8125</v>
      </c>
      <c r="H83">
        <v>1</v>
      </c>
      <c r="I83" t="str">
        <f>IF(A83=A82,I82&amp;CHAR(10)&amp;"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4" spans="1:9" x14ac:dyDescent="0.25">
      <c r="A84" t="s">
        <v>41067</v>
      </c>
      <c r="B84">
        <v>70108720</v>
      </c>
      <c r="C84" t="s">
        <v>16</v>
      </c>
      <c r="D84" t="str">
        <f>IF(Tabel_Forespørgsel_fra_Visma28[[#This Row],[SupProd]]=" "," "," - "&amp;Tabel_Forespørgsel_fra_Visma28[[#This Row],[SupProd]])</f>
        <v xml:space="preserve"> </v>
      </c>
      <c r="E84" t="s">
        <v>16</v>
      </c>
      <c r="F84" t="str">
        <f>IF(Tabel_Forespørgsel_fra_Visma28[[#This Row],[SupDescr]]=" "," "," - "&amp;Tabel_Forespørgsel_fra_Visma28[[#This Row],[SupDescr]])</f>
        <v xml:space="preserve"> </v>
      </c>
      <c r="G84" t="s">
        <v>8125</v>
      </c>
      <c r="H84">
        <v>1</v>
      </c>
      <c r="I84" t="str">
        <f>IF(A84=A83,I83&amp;CHAR(10)&amp;"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5" spans="1:9" x14ac:dyDescent="0.25">
      <c r="A85" t="s">
        <v>41068</v>
      </c>
      <c r="B85">
        <v>70108720</v>
      </c>
      <c r="C85" t="s">
        <v>16</v>
      </c>
      <c r="D85" t="str">
        <f>IF(Tabel_Forespørgsel_fra_Visma28[[#This Row],[SupProd]]=" "," "," - "&amp;Tabel_Forespørgsel_fra_Visma28[[#This Row],[SupProd]])</f>
        <v xml:space="preserve"> </v>
      </c>
      <c r="E85" t="s">
        <v>16</v>
      </c>
      <c r="F85" t="str">
        <f>IF(Tabel_Forespørgsel_fra_Visma28[[#This Row],[SupDescr]]=" "," "," - "&amp;Tabel_Forespørgsel_fra_Visma28[[#This Row],[SupDescr]])</f>
        <v xml:space="preserve"> </v>
      </c>
      <c r="G85" t="s">
        <v>8125</v>
      </c>
      <c r="H85">
        <v>1</v>
      </c>
      <c r="I85" t="str">
        <f>IF(A85=A84,I84&amp;CHAR(10)&amp;"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6" spans="1:9" x14ac:dyDescent="0.25">
      <c r="A86" t="s">
        <v>41072</v>
      </c>
      <c r="B86">
        <v>70108720</v>
      </c>
      <c r="C86" t="s">
        <v>16</v>
      </c>
      <c r="D86" t="str">
        <f>IF(Tabel_Forespørgsel_fra_Visma28[[#This Row],[SupProd]]=" "," "," - "&amp;Tabel_Forespørgsel_fra_Visma28[[#This Row],[SupProd]])</f>
        <v xml:space="preserve"> </v>
      </c>
      <c r="E86" t="s">
        <v>16</v>
      </c>
      <c r="F86" t="str">
        <f>IF(Tabel_Forespørgsel_fra_Visma28[[#This Row],[SupDescr]]=" "," "," - "&amp;Tabel_Forespørgsel_fra_Visma28[[#This Row],[SupDescr]])</f>
        <v xml:space="preserve"> </v>
      </c>
      <c r="G86" t="s">
        <v>8125</v>
      </c>
      <c r="H86">
        <v>1</v>
      </c>
      <c r="I86" t="str">
        <f>IF(A86=A85,I85&amp;CHAR(10)&amp;"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7" spans="1:9" x14ac:dyDescent="0.25">
      <c r="A87" t="s">
        <v>41597</v>
      </c>
      <c r="B87">
        <v>70108720</v>
      </c>
      <c r="C87" t="s">
        <v>16</v>
      </c>
      <c r="D87" t="str">
        <f>IF(Tabel_Forespørgsel_fra_Visma28[[#This Row],[SupProd]]=" "," "," - "&amp;Tabel_Forespørgsel_fra_Visma28[[#This Row],[SupProd]])</f>
        <v xml:space="preserve"> </v>
      </c>
      <c r="E87" t="s">
        <v>16</v>
      </c>
      <c r="F87" t="str">
        <f>IF(Tabel_Forespørgsel_fra_Visma28[[#This Row],[SupDescr]]=" "," "," - "&amp;Tabel_Forespørgsel_fra_Visma28[[#This Row],[SupDescr]])</f>
        <v xml:space="preserve"> </v>
      </c>
      <c r="G87" t="s">
        <v>8125</v>
      </c>
      <c r="H87">
        <v>1</v>
      </c>
      <c r="I87" t="str">
        <f>IF(A87=A86,I86&amp;CHAR(10)&amp;"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8" spans="1:9" x14ac:dyDescent="0.25">
      <c r="A88" t="s">
        <v>41598</v>
      </c>
      <c r="B88">
        <v>70108720</v>
      </c>
      <c r="C88" t="s">
        <v>16</v>
      </c>
      <c r="D88" t="str">
        <f>IF(Tabel_Forespørgsel_fra_Visma28[[#This Row],[SupProd]]=" "," "," - "&amp;Tabel_Forespørgsel_fra_Visma28[[#This Row],[SupProd]])</f>
        <v xml:space="preserve"> </v>
      </c>
      <c r="E88" t="s">
        <v>16</v>
      </c>
      <c r="F88" t="str">
        <f>IF(Tabel_Forespørgsel_fra_Visma28[[#This Row],[SupDescr]]=" "," "," - "&amp;Tabel_Forespørgsel_fra_Visma28[[#This Row],[SupDescr]])</f>
        <v xml:space="preserve"> </v>
      </c>
      <c r="G88" t="s">
        <v>8125</v>
      </c>
      <c r="H88">
        <v>1</v>
      </c>
      <c r="I88" t="str">
        <f>IF(A88=A87,I87&amp;CHAR(10)&amp;"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9" spans="1:9" x14ac:dyDescent="0.25">
      <c r="A89" t="s">
        <v>41062</v>
      </c>
      <c r="B89">
        <v>70108720</v>
      </c>
      <c r="C89" t="s">
        <v>16</v>
      </c>
      <c r="D89" t="str">
        <f>IF(Tabel_Forespørgsel_fra_Visma28[[#This Row],[SupProd]]=" "," "," - "&amp;Tabel_Forespørgsel_fra_Visma28[[#This Row],[SupProd]])</f>
        <v xml:space="preserve"> </v>
      </c>
      <c r="E89" t="s">
        <v>16</v>
      </c>
      <c r="F89" t="str">
        <f>IF(Tabel_Forespørgsel_fra_Visma28[[#This Row],[SupDescr]]=" "," "," - "&amp;Tabel_Forespørgsel_fra_Visma28[[#This Row],[SupDescr]])</f>
        <v xml:space="preserve"> </v>
      </c>
      <c r="G89" t="s">
        <v>8125</v>
      </c>
      <c r="H89">
        <v>1</v>
      </c>
      <c r="I89" t="str">
        <f>IF(A89=A88,I88&amp;CHAR(10)&amp;"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0" spans="1:9" x14ac:dyDescent="0.25">
      <c r="A90" t="s">
        <v>41063</v>
      </c>
      <c r="B90">
        <v>70108720</v>
      </c>
      <c r="C90" t="s">
        <v>16</v>
      </c>
      <c r="D90" t="str">
        <f>IF(Tabel_Forespørgsel_fra_Visma28[[#This Row],[SupProd]]=" "," "," - "&amp;Tabel_Forespørgsel_fra_Visma28[[#This Row],[SupProd]])</f>
        <v xml:space="preserve"> </v>
      </c>
      <c r="E90" t="s">
        <v>16</v>
      </c>
      <c r="F90" t="str">
        <f>IF(Tabel_Forespørgsel_fra_Visma28[[#This Row],[SupDescr]]=" "," "," - "&amp;Tabel_Forespørgsel_fra_Visma28[[#This Row],[SupDescr]])</f>
        <v xml:space="preserve"> </v>
      </c>
      <c r="G90" t="s">
        <v>8125</v>
      </c>
      <c r="H90">
        <v>1</v>
      </c>
      <c r="I90" t="str">
        <f>IF(A90=A89,I89&amp;CHAR(10)&amp;"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1" spans="1:9" x14ac:dyDescent="0.25">
      <c r="A91" t="s">
        <v>41069</v>
      </c>
      <c r="B91">
        <v>70108720</v>
      </c>
      <c r="C91" t="s">
        <v>16</v>
      </c>
      <c r="D91" t="str">
        <f>IF(Tabel_Forespørgsel_fra_Visma28[[#This Row],[SupProd]]=" "," "," - "&amp;Tabel_Forespørgsel_fra_Visma28[[#This Row],[SupProd]])</f>
        <v xml:space="preserve"> </v>
      </c>
      <c r="E91" t="s">
        <v>16</v>
      </c>
      <c r="F91" t="str">
        <f>IF(Tabel_Forespørgsel_fra_Visma28[[#This Row],[SupDescr]]=" "," "," - "&amp;Tabel_Forespørgsel_fra_Visma28[[#This Row],[SupDescr]])</f>
        <v xml:space="preserve"> </v>
      </c>
      <c r="G91" t="s">
        <v>8125</v>
      </c>
      <c r="H91">
        <v>1</v>
      </c>
      <c r="I91" t="str">
        <f>IF(A91=A90,I90&amp;CHAR(10)&amp;"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2" spans="1:9" x14ac:dyDescent="0.25">
      <c r="A92" t="s">
        <v>41070</v>
      </c>
      <c r="B92">
        <v>70108720</v>
      </c>
      <c r="C92" t="s">
        <v>16</v>
      </c>
      <c r="D92" t="str">
        <f>IF(Tabel_Forespørgsel_fra_Visma28[[#This Row],[SupProd]]=" "," "," - "&amp;Tabel_Forespørgsel_fra_Visma28[[#This Row],[SupProd]])</f>
        <v xml:space="preserve"> </v>
      </c>
      <c r="E92" t="s">
        <v>16</v>
      </c>
      <c r="F92" t="str">
        <f>IF(Tabel_Forespørgsel_fra_Visma28[[#This Row],[SupDescr]]=" "," "," - "&amp;Tabel_Forespørgsel_fra_Visma28[[#This Row],[SupDescr]])</f>
        <v xml:space="preserve"> </v>
      </c>
      <c r="G92" t="s">
        <v>8125</v>
      </c>
      <c r="H92">
        <v>1</v>
      </c>
      <c r="I92" t="str">
        <f>IF(A92=A91,I91&amp;CHAR(10)&amp;"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3" spans="1:9" x14ac:dyDescent="0.25">
      <c r="A93" t="s">
        <v>41071</v>
      </c>
      <c r="B93">
        <v>70108720</v>
      </c>
      <c r="C93" t="s">
        <v>16</v>
      </c>
      <c r="D93" t="str">
        <f>IF(Tabel_Forespørgsel_fra_Visma28[[#This Row],[SupProd]]=" "," "," - "&amp;Tabel_Forespørgsel_fra_Visma28[[#This Row],[SupProd]])</f>
        <v xml:space="preserve"> </v>
      </c>
      <c r="E93" t="s">
        <v>16</v>
      </c>
      <c r="F93" t="str">
        <f>IF(Tabel_Forespørgsel_fra_Visma28[[#This Row],[SupDescr]]=" "," "," - "&amp;Tabel_Forespørgsel_fra_Visma28[[#This Row],[SupDescr]])</f>
        <v xml:space="preserve"> </v>
      </c>
      <c r="G93" t="s">
        <v>8125</v>
      </c>
      <c r="H93">
        <v>1</v>
      </c>
      <c r="I93" t="str">
        <f>IF(A93=A92,I92&amp;CHAR(10)&amp;"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4" spans="1:9" x14ac:dyDescent="0.25">
      <c r="A94" t="s">
        <v>41367</v>
      </c>
      <c r="B94">
        <v>70108720</v>
      </c>
      <c r="C94" t="s">
        <v>16</v>
      </c>
      <c r="D94" t="str">
        <f>IF(Tabel_Forespørgsel_fra_Visma28[[#This Row],[SupProd]]=" "," "," - "&amp;Tabel_Forespørgsel_fra_Visma28[[#This Row],[SupProd]])</f>
        <v xml:space="preserve"> </v>
      </c>
      <c r="E94" t="s">
        <v>16</v>
      </c>
      <c r="F94" t="str">
        <f>IF(Tabel_Forespørgsel_fra_Visma28[[#This Row],[SupDescr]]=" "," "," - "&amp;Tabel_Forespørgsel_fra_Visma28[[#This Row],[SupDescr]])</f>
        <v xml:space="preserve"> </v>
      </c>
      <c r="G94" t="s">
        <v>8125</v>
      </c>
      <c r="H94">
        <v>1</v>
      </c>
      <c r="I94" t="str">
        <f>IF(A94=A93,I93&amp;CHAR(10)&amp;"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5" spans="1:9" x14ac:dyDescent="0.25">
      <c r="A95" t="s">
        <v>41368</v>
      </c>
      <c r="B95">
        <v>70108720</v>
      </c>
      <c r="C95" t="s">
        <v>16</v>
      </c>
      <c r="D95" t="str">
        <f>IF(Tabel_Forespørgsel_fra_Visma28[[#This Row],[SupProd]]=" "," "," - "&amp;Tabel_Forespørgsel_fra_Visma28[[#This Row],[SupProd]])</f>
        <v xml:space="preserve"> </v>
      </c>
      <c r="E95" t="s">
        <v>16</v>
      </c>
      <c r="F95" t="str">
        <f>IF(Tabel_Forespørgsel_fra_Visma28[[#This Row],[SupDescr]]=" "," "," - "&amp;Tabel_Forespørgsel_fra_Visma28[[#This Row],[SupDescr]])</f>
        <v xml:space="preserve"> </v>
      </c>
      <c r="G95" t="s">
        <v>8125</v>
      </c>
      <c r="H95">
        <v>1</v>
      </c>
      <c r="I95" t="str">
        <f>IF(A95=A94,I94&amp;CHAR(10)&amp;"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6" spans="1:9" x14ac:dyDescent="0.25">
      <c r="A96" t="s">
        <v>41364</v>
      </c>
      <c r="B96">
        <v>70108720</v>
      </c>
      <c r="C96" t="s">
        <v>16</v>
      </c>
      <c r="D96" t="str">
        <f>IF(Tabel_Forespørgsel_fra_Visma28[[#This Row],[SupProd]]=" "," "," - "&amp;Tabel_Forespørgsel_fra_Visma28[[#This Row],[SupProd]])</f>
        <v xml:space="preserve"> </v>
      </c>
      <c r="E96" t="s">
        <v>16</v>
      </c>
      <c r="F96" t="str">
        <f>IF(Tabel_Forespørgsel_fra_Visma28[[#This Row],[SupDescr]]=" "," "," - "&amp;Tabel_Forespørgsel_fra_Visma28[[#This Row],[SupDescr]])</f>
        <v xml:space="preserve"> </v>
      </c>
      <c r="G96" t="s">
        <v>8125</v>
      </c>
      <c r="H96">
        <v>1</v>
      </c>
      <c r="I96" t="str">
        <f>IF(A96=A95,I95&amp;CHAR(10)&amp;"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7" spans="1:9" x14ac:dyDescent="0.25">
      <c r="A97" t="s">
        <v>41363</v>
      </c>
      <c r="B97">
        <v>70108720</v>
      </c>
      <c r="C97" t="s">
        <v>16</v>
      </c>
      <c r="D97" t="str">
        <f>IF(Tabel_Forespørgsel_fra_Visma28[[#This Row],[SupProd]]=" "," "," - "&amp;Tabel_Forespørgsel_fra_Visma28[[#This Row],[SupProd]])</f>
        <v xml:space="preserve"> </v>
      </c>
      <c r="E97" t="s">
        <v>16</v>
      </c>
      <c r="F97" t="str">
        <f>IF(Tabel_Forespørgsel_fra_Visma28[[#This Row],[SupDescr]]=" "," "," - "&amp;Tabel_Forespørgsel_fra_Visma28[[#This Row],[SupDescr]])</f>
        <v xml:space="preserve"> </v>
      </c>
      <c r="G97" t="s">
        <v>8125</v>
      </c>
      <c r="H97">
        <v>1</v>
      </c>
      <c r="I97" t="str">
        <f>IF(A97=A96,I96&amp;CHAR(10)&amp;"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8" spans="1:9" x14ac:dyDescent="0.25">
      <c r="A98" t="s">
        <v>41365</v>
      </c>
      <c r="B98">
        <v>70108720</v>
      </c>
      <c r="C98" t="s">
        <v>16</v>
      </c>
      <c r="D98" t="str">
        <f>IF(Tabel_Forespørgsel_fra_Visma28[[#This Row],[SupProd]]=" "," "," - "&amp;Tabel_Forespørgsel_fra_Visma28[[#This Row],[SupProd]])</f>
        <v xml:space="preserve"> </v>
      </c>
      <c r="E98" t="s">
        <v>16</v>
      </c>
      <c r="F98" t="str">
        <f>IF(Tabel_Forespørgsel_fra_Visma28[[#This Row],[SupDescr]]=" "," "," - "&amp;Tabel_Forespørgsel_fra_Visma28[[#This Row],[SupDescr]])</f>
        <v xml:space="preserve"> </v>
      </c>
      <c r="G98" t="s">
        <v>8125</v>
      </c>
      <c r="H98">
        <v>1</v>
      </c>
      <c r="I98" t="str">
        <f>IF(A98=A97,I97&amp;CHAR(10)&amp;"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9" spans="1:9" x14ac:dyDescent="0.25">
      <c r="A99" t="s">
        <v>41761</v>
      </c>
      <c r="B99">
        <v>70108720</v>
      </c>
      <c r="C99" t="s">
        <v>16</v>
      </c>
      <c r="D99" t="str">
        <f>IF(Tabel_Forespørgsel_fra_Visma28[[#This Row],[SupProd]]=" "," "," - "&amp;Tabel_Forespørgsel_fra_Visma28[[#This Row],[SupProd]])</f>
        <v xml:space="preserve"> </v>
      </c>
      <c r="E99" t="s">
        <v>16</v>
      </c>
      <c r="F99" t="str">
        <f>IF(Tabel_Forespørgsel_fra_Visma28[[#This Row],[SupDescr]]=" "," "," - "&amp;Tabel_Forespørgsel_fra_Visma28[[#This Row],[SupDescr]])</f>
        <v xml:space="preserve"> </v>
      </c>
      <c r="G99" t="s">
        <v>8125</v>
      </c>
      <c r="H99">
        <v>1</v>
      </c>
      <c r="I99" t="str">
        <f>IF(A99=A98,I98&amp;CHAR(10)&amp;"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0" spans="1:9" x14ac:dyDescent="0.25">
      <c r="A100" t="s">
        <v>40988</v>
      </c>
      <c r="B100">
        <v>70108720</v>
      </c>
      <c r="C100" t="s">
        <v>16</v>
      </c>
      <c r="D100" t="str">
        <f>IF(Tabel_Forespørgsel_fra_Visma28[[#This Row],[SupProd]]=" "," "," - "&amp;Tabel_Forespørgsel_fra_Visma28[[#This Row],[SupProd]])</f>
        <v xml:space="preserve"> </v>
      </c>
      <c r="E100" t="s">
        <v>16</v>
      </c>
      <c r="F100" t="str">
        <f>IF(Tabel_Forespørgsel_fra_Visma28[[#This Row],[SupDescr]]=" "," "," - "&amp;Tabel_Forespørgsel_fra_Visma28[[#This Row],[SupDescr]])</f>
        <v xml:space="preserve"> </v>
      </c>
      <c r="G100" t="s">
        <v>8125</v>
      </c>
      <c r="H100">
        <v>1</v>
      </c>
      <c r="I100" t="str">
        <f>IF(A100=A99,I99&amp;CHAR(10)&amp;"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1" spans="1:9" x14ac:dyDescent="0.25">
      <c r="A101" t="s">
        <v>40985</v>
      </c>
      <c r="B101">
        <v>70108720</v>
      </c>
      <c r="C101" t="s">
        <v>16</v>
      </c>
      <c r="D101" t="str">
        <f>IF(Tabel_Forespørgsel_fra_Visma28[[#This Row],[SupProd]]=" "," "," - "&amp;Tabel_Forespørgsel_fra_Visma28[[#This Row],[SupProd]])</f>
        <v xml:space="preserve"> </v>
      </c>
      <c r="E101" t="s">
        <v>16</v>
      </c>
      <c r="F101" t="str">
        <f>IF(Tabel_Forespørgsel_fra_Visma28[[#This Row],[SupDescr]]=" "," "," - "&amp;Tabel_Forespørgsel_fra_Visma28[[#This Row],[SupDescr]])</f>
        <v xml:space="preserve"> </v>
      </c>
      <c r="G101" t="s">
        <v>8125</v>
      </c>
      <c r="H101">
        <v>1</v>
      </c>
      <c r="I101" t="str">
        <f>IF(A101=A100,I100&amp;CHAR(10)&amp;"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2" spans="1:9" x14ac:dyDescent="0.25">
      <c r="A102" t="s">
        <v>40989</v>
      </c>
      <c r="B102">
        <v>70108720</v>
      </c>
      <c r="C102" t="s">
        <v>16</v>
      </c>
      <c r="D102" t="str">
        <f>IF(Tabel_Forespørgsel_fra_Visma28[[#This Row],[SupProd]]=" "," "," - "&amp;Tabel_Forespørgsel_fra_Visma28[[#This Row],[SupProd]])</f>
        <v xml:space="preserve"> </v>
      </c>
      <c r="E102" t="s">
        <v>16</v>
      </c>
      <c r="F102" t="str">
        <f>IF(Tabel_Forespørgsel_fra_Visma28[[#This Row],[SupDescr]]=" "," "," - "&amp;Tabel_Forespørgsel_fra_Visma28[[#This Row],[SupDescr]])</f>
        <v xml:space="preserve"> </v>
      </c>
      <c r="G102" t="s">
        <v>8125</v>
      </c>
      <c r="H102">
        <v>1</v>
      </c>
      <c r="I102" t="str">
        <f>IF(A102=A101,I101&amp;CHAR(10)&amp;"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3" spans="1:9" x14ac:dyDescent="0.25">
      <c r="A103" t="s">
        <v>40986</v>
      </c>
      <c r="B103">
        <v>70108720</v>
      </c>
      <c r="C103" t="s">
        <v>16</v>
      </c>
      <c r="D103" t="str">
        <f>IF(Tabel_Forespørgsel_fra_Visma28[[#This Row],[SupProd]]=" "," "," - "&amp;Tabel_Forespørgsel_fra_Visma28[[#This Row],[SupProd]])</f>
        <v xml:space="preserve"> </v>
      </c>
      <c r="E103" t="s">
        <v>16</v>
      </c>
      <c r="F103" t="str">
        <f>IF(Tabel_Forespørgsel_fra_Visma28[[#This Row],[SupDescr]]=" "," "," - "&amp;Tabel_Forespørgsel_fra_Visma28[[#This Row],[SupDescr]])</f>
        <v xml:space="preserve"> </v>
      </c>
      <c r="G103" t="s">
        <v>8125</v>
      </c>
      <c r="H103">
        <v>1</v>
      </c>
      <c r="I103" t="str">
        <f>IF(A103=A102,I102&amp;CHAR(10)&amp;"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4" spans="1:9" x14ac:dyDescent="0.25">
      <c r="A104" t="s">
        <v>40987</v>
      </c>
      <c r="B104">
        <v>70108720</v>
      </c>
      <c r="C104" t="s">
        <v>16</v>
      </c>
      <c r="D104" t="str">
        <f>IF(Tabel_Forespørgsel_fra_Visma28[[#This Row],[SupProd]]=" "," "," - "&amp;Tabel_Forespørgsel_fra_Visma28[[#This Row],[SupProd]])</f>
        <v xml:space="preserve"> </v>
      </c>
      <c r="E104" t="s">
        <v>16</v>
      </c>
      <c r="F104" t="str">
        <f>IF(Tabel_Forespørgsel_fra_Visma28[[#This Row],[SupDescr]]=" "," "," - "&amp;Tabel_Forespørgsel_fra_Visma28[[#This Row],[SupDescr]])</f>
        <v xml:space="preserve"> </v>
      </c>
      <c r="G104" t="s">
        <v>8125</v>
      </c>
      <c r="H104">
        <v>1</v>
      </c>
      <c r="I104" t="str">
        <f>IF(A104=A103,I103&amp;CHAR(10)&amp;"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5" spans="1:9" x14ac:dyDescent="0.25">
      <c r="A105" t="s">
        <v>41760</v>
      </c>
      <c r="B105">
        <v>70108720</v>
      </c>
      <c r="C105" t="s">
        <v>16</v>
      </c>
      <c r="D105" t="str">
        <f>IF(Tabel_Forespørgsel_fra_Visma28[[#This Row],[SupProd]]=" "," "," - "&amp;Tabel_Forespørgsel_fra_Visma28[[#This Row],[SupProd]])</f>
        <v xml:space="preserve"> </v>
      </c>
      <c r="E105" t="s">
        <v>16</v>
      </c>
      <c r="F105" t="str">
        <f>IF(Tabel_Forespørgsel_fra_Visma28[[#This Row],[SupDescr]]=" "," "," - "&amp;Tabel_Forespørgsel_fra_Visma28[[#This Row],[SupDescr]])</f>
        <v xml:space="preserve"> </v>
      </c>
      <c r="G105" t="s">
        <v>8125</v>
      </c>
      <c r="H105">
        <v>1</v>
      </c>
      <c r="I105" t="str">
        <f>IF(A105=A104,I104&amp;CHAR(10)&amp;"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6" spans="1:9" x14ac:dyDescent="0.25">
      <c r="A106" t="s">
        <v>41762</v>
      </c>
      <c r="B106">
        <v>70108720</v>
      </c>
      <c r="C106" t="s">
        <v>16</v>
      </c>
      <c r="D106" t="str">
        <f>IF(Tabel_Forespørgsel_fra_Visma28[[#This Row],[SupProd]]=" "," "," - "&amp;Tabel_Forespørgsel_fra_Visma28[[#This Row],[SupProd]])</f>
        <v xml:space="preserve"> </v>
      </c>
      <c r="E106" t="s">
        <v>16</v>
      </c>
      <c r="F106" t="str">
        <f>IF(Tabel_Forespørgsel_fra_Visma28[[#This Row],[SupDescr]]=" "," "," - "&amp;Tabel_Forespørgsel_fra_Visma28[[#This Row],[SupDescr]])</f>
        <v xml:space="preserve"> </v>
      </c>
      <c r="G106" t="s">
        <v>8125</v>
      </c>
      <c r="H106">
        <v>1</v>
      </c>
      <c r="I106" t="str">
        <f>IF(A106=A105,I105&amp;CHAR(10)&amp;"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7" spans="1:9" x14ac:dyDescent="0.25">
      <c r="A107" t="s">
        <v>41056</v>
      </c>
      <c r="B107">
        <v>70108720</v>
      </c>
      <c r="C107" t="s">
        <v>16</v>
      </c>
      <c r="D107" t="str">
        <f>IF(Tabel_Forespørgsel_fra_Visma28[[#This Row],[SupProd]]=" "," "," - "&amp;Tabel_Forespørgsel_fra_Visma28[[#This Row],[SupProd]])</f>
        <v xml:space="preserve"> </v>
      </c>
      <c r="E107" t="s">
        <v>16</v>
      </c>
      <c r="F107" t="str">
        <f>IF(Tabel_Forespørgsel_fra_Visma28[[#This Row],[SupDescr]]=" "," "," - "&amp;Tabel_Forespørgsel_fra_Visma28[[#This Row],[SupDescr]])</f>
        <v xml:space="preserve"> </v>
      </c>
      <c r="G107" t="s">
        <v>8125</v>
      </c>
      <c r="H107">
        <v>1</v>
      </c>
      <c r="I107" t="str">
        <f>IF(A107=A106,I106&amp;CHAR(10)&amp;"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8" spans="1:9" x14ac:dyDescent="0.25">
      <c r="A108" t="s">
        <v>41053</v>
      </c>
      <c r="B108">
        <v>70108720</v>
      </c>
      <c r="C108" t="s">
        <v>16</v>
      </c>
      <c r="D108" t="str">
        <f>IF(Tabel_Forespørgsel_fra_Visma28[[#This Row],[SupProd]]=" "," "," - "&amp;Tabel_Forespørgsel_fra_Visma28[[#This Row],[SupProd]])</f>
        <v xml:space="preserve"> </v>
      </c>
      <c r="E108" t="s">
        <v>16</v>
      </c>
      <c r="F108" t="str">
        <f>IF(Tabel_Forespørgsel_fra_Visma28[[#This Row],[SupDescr]]=" "," "," - "&amp;Tabel_Forespørgsel_fra_Visma28[[#This Row],[SupDescr]])</f>
        <v xml:space="preserve"> </v>
      </c>
      <c r="G108" t="s">
        <v>8125</v>
      </c>
      <c r="H108">
        <v>1</v>
      </c>
      <c r="I108" t="str">
        <f>IF(A108=A107,I107&amp;CHAR(10)&amp;"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9" spans="1:9" x14ac:dyDescent="0.25">
      <c r="A109" t="s">
        <v>41057</v>
      </c>
      <c r="B109">
        <v>70108720</v>
      </c>
      <c r="C109" t="s">
        <v>16</v>
      </c>
      <c r="D109" t="str">
        <f>IF(Tabel_Forespørgsel_fra_Visma28[[#This Row],[SupProd]]=" "," "," - "&amp;Tabel_Forespørgsel_fra_Visma28[[#This Row],[SupProd]])</f>
        <v xml:space="preserve"> </v>
      </c>
      <c r="E109" t="s">
        <v>16</v>
      </c>
      <c r="F109" t="str">
        <f>IF(Tabel_Forespørgsel_fra_Visma28[[#This Row],[SupDescr]]=" "," "," - "&amp;Tabel_Forespørgsel_fra_Visma28[[#This Row],[SupDescr]])</f>
        <v xml:space="preserve"> </v>
      </c>
      <c r="G109" t="s">
        <v>8125</v>
      </c>
      <c r="H109">
        <v>1</v>
      </c>
      <c r="I109" t="str">
        <f>IF(A109=A108,I108&amp;CHAR(10)&amp;"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0" spans="1:9" x14ac:dyDescent="0.25">
      <c r="A110" t="s">
        <v>41054</v>
      </c>
      <c r="B110">
        <v>70108720</v>
      </c>
      <c r="C110" t="s">
        <v>16</v>
      </c>
      <c r="D110" t="str">
        <f>IF(Tabel_Forespørgsel_fra_Visma28[[#This Row],[SupProd]]=" "," "," - "&amp;Tabel_Forespørgsel_fra_Visma28[[#This Row],[SupProd]])</f>
        <v xml:space="preserve"> </v>
      </c>
      <c r="E110" t="s">
        <v>16</v>
      </c>
      <c r="F110" t="str">
        <f>IF(Tabel_Forespørgsel_fra_Visma28[[#This Row],[SupDescr]]=" "," "," - "&amp;Tabel_Forespørgsel_fra_Visma28[[#This Row],[SupDescr]])</f>
        <v xml:space="preserve"> </v>
      </c>
      <c r="G110" t="s">
        <v>8125</v>
      </c>
      <c r="H110">
        <v>1</v>
      </c>
      <c r="I110" t="str">
        <f>IF(A110=A109,I109&amp;CHAR(10)&amp;"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1" spans="1:9" x14ac:dyDescent="0.25">
      <c r="A111" t="s">
        <v>41055</v>
      </c>
      <c r="B111">
        <v>70108720</v>
      </c>
      <c r="C111" t="s">
        <v>16</v>
      </c>
      <c r="D111" t="str">
        <f>IF(Tabel_Forespørgsel_fra_Visma28[[#This Row],[SupProd]]=" "," "," - "&amp;Tabel_Forespørgsel_fra_Visma28[[#This Row],[SupProd]])</f>
        <v xml:space="preserve"> </v>
      </c>
      <c r="E111" t="s">
        <v>16</v>
      </c>
      <c r="F111" t="str">
        <f>IF(Tabel_Forespørgsel_fra_Visma28[[#This Row],[SupDescr]]=" "," "," - "&amp;Tabel_Forespørgsel_fra_Visma28[[#This Row],[SupDescr]])</f>
        <v xml:space="preserve"> </v>
      </c>
      <c r="G111" t="s">
        <v>8125</v>
      </c>
      <c r="H111">
        <v>1</v>
      </c>
      <c r="I111" t="str">
        <f>IF(A111=A110,I110&amp;CHAR(10)&amp;"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2" spans="1:9" x14ac:dyDescent="0.25">
      <c r="A112" t="s">
        <v>41583</v>
      </c>
      <c r="B112">
        <v>70108720</v>
      </c>
      <c r="C112" t="s">
        <v>16</v>
      </c>
      <c r="D112" t="str">
        <f>IF(Tabel_Forespørgsel_fra_Visma28[[#This Row],[SupProd]]=" "," "," - "&amp;Tabel_Forespørgsel_fra_Visma28[[#This Row],[SupProd]])</f>
        <v xml:space="preserve"> </v>
      </c>
      <c r="E112" t="s">
        <v>16</v>
      </c>
      <c r="F112" t="str">
        <f>IF(Tabel_Forespørgsel_fra_Visma28[[#This Row],[SupDescr]]=" "," "," - "&amp;Tabel_Forespørgsel_fra_Visma28[[#This Row],[SupDescr]])</f>
        <v xml:space="preserve"> </v>
      </c>
      <c r="G112" t="s">
        <v>8125</v>
      </c>
      <c r="H112">
        <v>1</v>
      </c>
      <c r="I112" t="str">
        <f>IF(A112=A111,I111&amp;CHAR(10)&amp;"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3" spans="1:9" x14ac:dyDescent="0.25">
      <c r="A113" t="s">
        <v>41593</v>
      </c>
      <c r="B113">
        <v>70108720</v>
      </c>
      <c r="C113" t="s">
        <v>16</v>
      </c>
      <c r="D113" t="str">
        <f>IF(Tabel_Forespørgsel_fra_Visma28[[#This Row],[SupProd]]=" "," "," - "&amp;Tabel_Forespørgsel_fra_Visma28[[#This Row],[SupProd]])</f>
        <v xml:space="preserve"> </v>
      </c>
      <c r="E113" t="s">
        <v>16</v>
      </c>
      <c r="F113" t="str">
        <f>IF(Tabel_Forespørgsel_fra_Visma28[[#This Row],[SupDescr]]=" "," "," - "&amp;Tabel_Forespørgsel_fra_Visma28[[#This Row],[SupDescr]])</f>
        <v xml:space="preserve"> </v>
      </c>
      <c r="G113" t="s">
        <v>8125</v>
      </c>
      <c r="H113">
        <v>1</v>
      </c>
      <c r="I113" t="str">
        <f>IF(A113=A112,I112&amp;CHAR(10)&amp;"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4" spans="1:9" x14ac:dyDescent="0.25">
      <c r="A114" t="s">
        <v>41584</v>
      </c>
      <c r="B114">
        <v>70108720</v>
      </c>
      <c r="C114" t="s">
        <v>16</v>
      </c>
      <c r="D114" t="str">
        <f>IF(Tabel_Forespørgsel_fra_Visma28[[#This Row],[SupProd]]=" "," "," - "&amp;Tabel_Forespørgsel_fra_Visma28[[#This Row],[SupProd]])</f>
        <v xml:space="preserve"> </v>
      </c>
      <c r="E114" t="s">
        <v>16</v>
      </c>
      <c r="F114" t="str">
        <f>IF(Tabel_Forespørgsel_fra_Visma28[[#This Row],[SupDescr]]=" "," "," - "&amp;Tabel_Forespørgsel_fra_Visma28[[#This Row],[SupDescr]])</f>
        <v xml:space="preserve"> </v>
      </c>
      <c r="G114" t="s">
        <v>8125</v>
      </c>
      <c r="H114">
        <v>1</v>
      </c>
      <c r="I114" t="str">
        <f>IF(A114=A113,I113&amp;CHAR(10)&amp;"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5" spans="1:9" x14ac:dyDescent="0.25">
      <c r="A115" t="s">
        <v>41585</v>
      </c>
      <c r="B115">
        <v>70108720</v>
      </c>
      <c r="C115" t="s">
        <v>16</v>
      </c>
      <c r="D115" t="str">
        <f>IF(Tabel_Forespørgsel_fra_Visma28[[#This Row],[SupProd]]=" "," "," - "&amp;Tabel_Forespørgsel_fra_Visma28[[#This Row],[SupProd]])</f>
        <v xml:space="preserve"> </v>
      </c>
      <c r="E115" t="s">
        <v>16</v>
      </c>
      <c r="F115" t="str">
        <f>IF(Tabel_Forespørgsel_fra_Visma28[[#This Row],[SupDescr]]=" "," "," - "&amp;Tabel_Forespørgsel_fra_Visma28[[#This Row],[SupDescr]])</f>
        <v xml:space="preserve"> </v>
      </c>
      <c r="G115" t="s">
        <v>8125</v>
      </c>
      <c r="H115">
        <v>1</v>
      </c>
      <c r="I115" t="str">
        <f>IF(A115=A114,I114&amp;CHAR(10)&amp;"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6" spans="1:9" x14ac:dyDescent="0.25">
      <c r="A116" t="s">
        <v>41586</v>
      </c>
      <c r="B116">
        <v>70108720</v>
      </c>
      <c r="C116" t="s">
        <v>16</v>
      </c>
      <c r="D116" t="str">
        <f>IF(Tabel_Forespørgsel_fra_Visma28[[#This Row],[SupProd]]=" "," "," - "&amp;Tabel_Forespørgsel_fra_Visma28[[#This Row],[SupProd]])</f>
        <v xml:space="preserve"> </v>
      </c>
      <c r="E116" t="s">
        <v>16</v>
      </c>
      <c r="F116" t="str">
        <f>IF(Tabel_Forespørgsel_fra_Visma28[[#This Row],[SupDescr]]=" "," "," - "&amp;Tabel_Forespørgsel_fra_Visma28[[#This Row],[SupDescr]])</f>
        <v xml:space="preserve"> </v>
      </c>
      <c r="G116" t="s">
        <v>8125</v>
      </c>
      <c r="H116">
        <v>1</v>
      </c>
      <c r="I116" t="str">
        <f>IF(A116=A115,I115&amp;CHAR(10)&amp;"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7" spans="1:9" x14ac:dyDescent="0.25">
      <c r="A117" t="s">
        <v>41587</v>
      </c>
      <c r="B117">
        <v>70108720</v>
      </c>
      <c r="C117" t="s">
        <v>16</v>
      </c>
      <c r="D117" t="str">
        <f>IF(Tabel_Forespørgsel_fra_Visma28[[#This Row],[SupProd]]=" "," "," - "&amp;Tabel_Forespørgsel_fra_Visma28[[#This Row],[SupProd]])</f>
        <v xml:space="preserve"> </v>
      </c>
      <c r="E117" t="s">
        <v>16</v>
      </c>
      <c r="F117" t="str">
        <f>IF(Tabel_Forespørgsel_fra_Visma28[[#This Row],[SupDescr]]=" "," "," - "&amp;Tabel_Forespørgsel_fra_Visma28[[#This Row],[SupDescr]])</f>
        <v xml:space="preserve"> </v>
      </c>
      <c r="G117" t="s">
        <v>8125</v>
      </c>
      <c r="H117">
        <v>1</v>
      </c>
      <c r="I117" t="str">
        <f>IF(A117=A116,I116&amp;CHAR(10)&amp;"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8" spans="1:9" x14ac:dyDescent="0.25">
      <c r="A118" t="s">
        <v>41588</v>
      </c>
      <c r="B118">
        <v>70108720</v>
      </c>
      <c r="C118" t="s">
        <v>16</v>
      </c>
      <c r="D118" t="str">
        <f>IF(Tabel_Forespørgsel_fra_Visma28[[#This Row],[SupProd]]=" "," "," - "&amp;Tabel_Forespørgsel_fra_Visma28[[#This Row],[SupProd]])</f>
        <v xml:space="preserve"> </v>
      </c>
      <c r="E118" t="s">
        <v>16</v>
      </c>
      <c r="F118" t="str">
        <f>IF(Tabel_Forespørgsel_fra_Visma28[[#This Row],[SupDescr]]=" "," "," - "&amp;Tabel_Forespørgsel_fra_Visma28[[#This Row],[SupDescr]])</f>
        <v xml:space="preserve"> </v>
      </c>
      <c r="G118" t="s">
        <v>8125</v>
      </c>
      <c r="H118">
        <v>1</v>
      </c>
      <c r="I118" t="str">
        <f>IF(A118=A117,I117&amp;CHAR(10)&amp;"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9" spans="1:9" x14ac:dyDescent="0.25">
      <c r="A119" t="s">
        <v>41589</v>
      </c>
      <c r="B119">
        <v>70108720</v>
      </c>
      <c r="C119" t="s">
        <v>16</v>
      </c>
      <c r="D119" t="str">
        <f>IF(Tabel_Forespørgsel_fra_Visma28[[#This Row],[SupProd]]=" "," "," - "&amp;Tabel_Forespørgsel_fra_Visma28[[#This Row],[SupProd]])</f>
        <v xml:space="preserve"> </v>
      </c>
      <c r="E119" t="s">
        <v>16</v>
      </c>
      <c r="F119" t="str">
        <f>IF(Tabel_Forespørgsel_fra_Visma28[[#This Row],[SupDescr]]=" "," "," - "&amp;Tabel_Forespørgsel_fra_Visma28[[#This Row],[SupDescr]])</f>
        <v xml:space="preserve"> </v>
      </c>
      <c r="G119" t="s">
        <v>8125</v>
      </c>
      <c r="H119">
        <v>1</v>
      </c>
      <c r="I119" t="str">
        <f>IF(A119=A118,I118&amp;CHAR(10)&amp;"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0" spans="1:9" x14ac:dyDescent="0.25">
      <c r="A120" t="s">
        <v>41590</v>
      </c>
      <c r="B120">
        <v>70108720</v>
      </c>
      <c r="C120" t="s">
        <v>16</v>
      </c>
      <c r="D120" t="str">
        <f>IF(Tabel_Forespørgsel_fra_Visma28[[#This Row],[SupProd]]=" "," "," - "&amp;Tabel_Forespørgsel_fra_Visma28[[#This Row],[SupProd]])</f>
        <v xml:space="preserve"> </v>
      </c>
      <c r="E120" t="s">
        <v>16</v>
      </c>
      <c r="F120" t="str">
        <f>IF(Tabel_Forespørgsel_fra_Visma28[[#This Row],[SupDescr]]=" "," "," - "&amp;Tabel_Forespørgsel_fra_Visma28[[#This Row],[SupDescr]])</f>
        <v xml:space="preserve"> </v>
      </c>
      <c r="G120" t="s">
        <v>8125</v>
      </c>
      <c r="H120">
        <v>1</v>
      </c>
      <c r="I120" t="str">
        <f>IF(A120=A119,I119&amp;CHAR(10)&amp;"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" spans="1:9" x14ac:dyDescent="0.25">
      <c r="A121" t="s">
        <v>41729</v>
      </c>
      <c r="B121">
        <v>70108720</v>
      </c>
      <c r="C121" t="s">
        <v>16</v>
      </c>
      <c r="D121" t="str">
        <f>IF(Tabel_Forespørgsel_fra_Visma28[[#This Row],[SupProd]]=" "," "," - "&amp;Tabel_Forespørgsel_fra_Visma28[[#This Row],[SupProd]])</f>
        <v xml:space="preserve"> </v>
      </c>
      <c r="E121" t="s">
        <v>16</v>
      </c>
      <c r="F121" t="str">
        <f>IF(Tabel_Forespørgsel_fra_Visma28[[#This Row],[SupDescr]]=" "," "," - "&amp;Tabel_Forespørgsel_fra_Visma28[[#This Row],[SupDescr]])</f>
        <v xml:space="preserve"> </v>
      </c>
      <c r="G121" t="s">
        <v>8125</v>
      </c>
      <c r="H121">
        <v>1</v>
      </c>
      <c r="I121" t="str">
        <f>IF(A121=A120,I120&amp;CHAR(10)&amp;"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2" spans="1:9" x14ac:dyDescent="0.25">
      <c r="A122" t="s">
        <v>41730</v>
      </c>
      <c r="B122">
        <v>70108720</v>
      </c>
      <c r="C122" t="s">
        <v>16</v>
      </c>
      <c r="D122" t="str">
        <f>IF(Tabel_Forespørgsel_fra_Visma28[[#This Row],[SupProd]]=" "," "," - "&amp;Tabel_Forespørgsel_fra_Visma28[[#This Row],[SupProd]])</f>
        <v xml:space="preserve"> </v>
      </c>
      <c r="E122" t="s">
        <v>16</v>
      </c>
      <c r="F122" t="str">
        <f>IF(Tabel_Forespørgsel_fra_Visma28[[#This Row],[SupDescr]]=" "," "," - "&amp;Tabel_Forespørgsel_fra_Visma28[[#This Row],[SupDescr]])</f>
        <v xml:space="preserve"> </v>
      </c>
      <c r="G122" t="s">
        <v>8125</v>
      </c>
      <c r="H122">
        <v>1</v>
      </c>
      <c r="I122" t="str">
        <f>IF(A122=A121,I121&amp;CHAR(10)&amp;"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" spans="1:9" x14ac:dyDescent="0.25">
      <c r="A123" t="s">
        <v>41731</v>
      </c>
      <c r="B123">
        <v>70108720</v>
      </c>
      <c r="C123" t="s">
        <v>16</v>
      </c>
      <c r="D123" t="str">
        <f>IF(Tabel_Forespørgsel_fra_Visma28[[#This Row],[SupProd]]=" "," "," - "&amp;Tabel_Forespørgsel_fra_Visma28[[#This Row],[SupProd]])</f>
        <v xml:space="preserve"> </v>
      </c>
      <c r="E123" t="s">
        <v>16</v>
      </c>
      <c r="F123" t="str">
        <f>IF(Tabel_Forespørgsel_fra_Visma28[[#This Row],[SupDescr]]=" "," "," - "&amp;Tabel_Forespørgsel_fra_Visma28[[#This Row],[SupDescr]])</f>
        <v xml:space="preserve"> </v>
      </c>
      <c r="G123" t="s">
        <v>8125</v>
      </c>
      <c r="H123">
        <v>1</v>
      </c>
      <c r="I123" t="str">
        <f>IF(A123=A122,I122&amp;CHAR(10)&amp;"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4" spans="1:9" x14ac:dyDescent="0.25">
      <c r="A124" t="s">
        <v>41591</v>
      </c>
      <c r="B124">
        <v>70108720</v>
      </c>
      <c r="C124" t="s">
        <v>16</v>
      </c>
      <c r="D124" t="str">
        <f>IF(Tabel_Forespørgsel_fra_Visma28[[#This Row],[SupProd]]=" "," "," - "&amp;Tabel_Forespørgsel_fra_Visma28[[#This Row],[SupProd]])</f>
        <v xml:space="preserve"> </v>
      </c>
      <c r="E124" t="s">
        <v>16</v>
      </c>
      <c r="F124" t="str">
        <f>IF(Tabel_Forespørgsel_fra_Visma28[[#This Row],[SupDescr]]=" "," "," - "&amp;Tabel_Forespørgsel_fra_Visma28[[#This Row],[SupDescr]])</f>
        <v xml:space="preserve"> </v>
      </c>
      <c r="G124" t="s">
        <v>8125</v>
      </c>
      <c r="H124">
        <v>1</v>
      </c>
      <c r="I124" t="str">
        <f>IF(A124=A123,I123&amp;CHAR(10)&amp;"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" spans="1:9" x14ac:dyDescent="0.25">
      <c r="A125" t="s">
        <v>41592</v>
      </c>
      <c r="B125">
        <v>70108720</v>
      </c>
      <c r="C125" t="s">
        <v>16</v>
      </c>
      <c r="D125" t="str">
        <f>IF(Tabel_Forespørgsel_fra_Visma28[[#This Row],[SupProd]]=" "," "," - "&amp;Tabel_Forespørgsel_fra_Visma28[[#This Row],[SupProd]])</f>
        <v xml:space="preserve"> </v>
      </c>
      <c r="E125" t="s">
        <v>16</v>
      </c>
      <c r="F125" t="str">
        <f>IF(Tabel_Forespørgsel_fra_Visma28[[#This Row],[SupDescr]]=" "," "," - "&amp;Tabel_Forespørgsel_fra_Visma28[[#This Row],[SupDescr]])</f>
        <v xml:space="preserve"> </v>
      </c>
      <c r="G125" t="s">
        <v>8125</v>
      </c>
      <c r="H125">
        <v>1</v>
      </c>
      <c r="I125" t="str">
        <f>IF(A125=A124,I124&amp;CHAR(10)&amp;"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6" spans="1:9" x14ac:dyDescent="0.25">
      <c r="A126" t="s">
        <v>41724</v>
      </c>
      <c r="B126">
        <v>70108720</v>
      </c>
      <c r="C126" t="s">
        <v>16</v>
      </c>
      <c r="D126" t="str">
        <f>IF(Tabel_Forespørgsel_fra_Visma28[[#This Row],[SupProd]]=" "," "," - "&amp;Tabel_Forespørgsel_fra_Visma28[[#This Row],[SupProd]])</f>
        <v xml:space="preserve"> </v>
      </c>
      <c r="E126" t="s">
        <v>16</v>
      </c>
      <c r="F126" t="str">
        <f>IF(Tabel_Forespørgsel_fra_Visma28[[#This Row],[SupDescr]]=" "," "," - "&amp;Tabel_Forespørgsel_fra_Visma28[[#This Row],[SupDescr]])</f>
        <v xml:space="preserve"> </v>
      </c>
      <c r="G126" t="s">
        <v>8125</v>
      </c>
      <c r="H126">
        <v>1</v>
      </c>
      <c r="I126" t="str">
        <f>IF(A126=A125,I125&amp;CHAR(10)&amp;"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7" spans="1:9" x14ac:dyDescent="0.25">
      <c r="A127" t="s">
        <v>41732</v>
      </c>
      <c r="B127">
        <v>70108720</v>
      </c>
      <c r="C127" t="s">
        <v>16</v>
      </c>
      <c r="D127" t="str">
        <f>IF(Tabel_Forespørgsel_fra_Visma28[[#This Row],[SupProd]]=" "," "," - "&amp;Tabel_Forespørgsel_fra_Visma28[[#This Row],[SupProd]])</f>
        <v xml:space="preserve"> </v>
      </c>
      <c r="E127" t="s">
        <v>16</v>
      </c>
      <c r="F127" t="str">
        <f>IF(Tabel_Forespørgsel_fra_Visma28[[#This Row],[SupDescr]]=" "," "," - "&amp;Tabel_Forespørgsel_fra_Visma28[[#This Row],[SupDescr]])</f>
        <v xml:space="preserve"> </v>
      </c>
      <c r="G127" t="s">
        <v>8125</v>
      </c>
      <c r="H127">
        <v>1</v>
      </c>
      <c r="I127" t="str">
        <f>IF(A127=A126,I126&amp;CHAR(10)&amp;"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8" spans="1:9" x14ac:dyDescent="0.25">
      <c r="A128" t="s">
        <v>41733</v>
      </c>
      <c r="B128">
        <v>70108720</v>
      </c>
      <c r="C128" t="s">
        <v>16</v>
      </c>
      <c r="D128" t="str">
        <f>IF(Tabel_Forespørgsel_fra_Visma28[[#This Row],[SupProd]]=" "," "," - "&amp;Tabel_Forespørgsel_fra_Visma28[[#This Row],[SupProd]])</f>
        <v xml:space="preserve"> </v>
      </c>
      <c r="E128" t="s">
        <v>16</v>
      </c>
      <c r="F128" t="str">
        <f>IF(Tabel_Forespørgsel_fra_Visma28[[#This Row],[SupDescr]]=" "," "," - "&amp;Tabel_Forespørgsel_fra_Visma28[[#This Row],[SupDescr]])</f>
        <v xml:space="preserve"> </v>
      </c>
      <c r="G128" t="s">
        <v>8125</v>
      </c>
      <c r="H128">
        <v>1</v>
      </c>
      <c r="I128" t="str">
        <f>IF(A128=A127,I127&amp;CHAR(10)&amp;"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9" spans="1:9" x14ac:dyDescent="0.25">
      <c r="A129" t="s">
        <v>41725</v>
      </c>
      <c r="B129">
        <v>70108720</v>
      </c>
      <c r="C129" t="s">
        <v>16</v>
      </c>
      <c r="D129" t="str">
        <f>IF(Tabel_Forespørgsel_fra_Visma28[[#This Row],[SupProd]]=" "," "," - "&amp;Tabel_Forespørgsel_fra_Visma28[[#This Row],[SupProd]])</f>
        <v xml:space="preserve"> </v>
      </c>
      <c r="E129" t="s">
        <v>16</v>
      </c>
      <c r="F129" t="str">
        <f>IF(Tabel_Forespørgsel_fra_Visma28[[#This Row],[SupDescr]]=" "," "," - "&amp;Tabel_Forespørgsel_fra_Visma28[[#This Row],[SupDescr]])</f>
        <v xml:space="preserve"> </v>
      </c>
      <c r="G129" t="s">
        <v>8125</v>
      </c>
      <c r="H129">
        <v>1</v>
      </c>
      <c r="I129" t="str">
        <f>IF(A129=A128,I128&amp;CHAR(10)&amp;"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0" spans="1:9" x14ac:dyDescent="0.25">
      <c r="A130" t="s">
        <v>41421</v>
      </c>
      <c r="B130">
        <v>70108720</v>
      </c>
      <c r="C130" t="s">
        <v>16</v>
      </c>
      <c r="D130" t="str">
        <f>IF(Tabel_Forespørgsel_fra_Visma28[[#This Row],[SupProd]]=" "," "," - "&amp;Tabel_Forespørgsel_fra_Visma28[[#This Row],[SupProd]])</f>
        <v xml:space="preserve"> </v>
      </c>
      <c r="E130" t="s">
        <v>16</v>
      </c>
      <c r="F130" t="str">
        <f>IF(Tabel_Forespørgsel_fra_Visma28[[#This Row],[SupDescr]]=" "," "," - "&amp;Tabel_Forespørgsel_fra_Visma28[[#This Row],[SupDescr]])</f>
        <v xml:space="preserve"> </v>
      </c>
      <c r="G130" t="s">
        <v>8125</v>
      </c>
      <c r="H130">
        <v>1</v>
      </c>
      <c r="I130" t="str">
        <f>IF(A130=A129,I129&amp;CHAR(10)&amp;"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1" spans="1:9" x14ac:dyDescent="0.25">
      <c r="A131" t="s">
        <v>41726</v>
      </c>
      <c r="B131">
        <v>70108720</v>
      </c>
      <c r="C131" t="s">
        <v>16</v>
      </c>
      <c r="D131" t="str">
        <f>IF(Tabel_Forespørgsel_fra_Visma28[[#This Row],[SupProd]]=" "," "," - "&amp;Tabel_Forespørgsel_fra_Visma28[[#This Row],[SupProd]])</f>
        <v xml:space="preserve"> </v>
      </c>
      <c r="E131" t="s">
        <v>16</v>
      </c>
      <c r="F131" t="str">
        <f>IF(Tabel_Forespørgsel_fra_Visma28[[#This Row],[SupDescr]]=" "," "," - "&amp;Tabel_Forespørgsel_fra_Visma28[[#This Row],[SupDescr]])</f>
        <v xml:space="preserve"> </v>
      </c>
      <c r="G131" t="s">
        <v>8125</v>
      </c>
      <c r="H131">
        <v>1</v>
      </c>
      <c r="I131" t="str">
        <f>IF(A131=A130,I130&amp;CHAR(10)&amp;"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2" spans="1:9" x14ac:dyDescent="0.25">
      <c r="A132" t="s">
        <v>41727</v>
      </c>
      <c r="B132">
        <v>70108720</v>
      </c>
      <c r="C132" t="s">
        <v>16</v>
      </c>
      <c r="D132" t="str">
        <f>IF(Tabel_Forespørgsel_fra_Visma28[[#This Row],[SupProd]]=" "," "," - "&amp;Tabel_Forespørgsel_fra_Visma28[[#This Row],[SupProd]])</f>
        <v xml:space="preserve"> </v>
      </c>
      <c r="E132" t="s">
        <v>16</v>
      </c>
      <c r="F132" t="str">
        <f>IF(Tabel_Forespørgsel_fra_Visma28[[#This Row],[SupDescr]]=" "," "," - "&amp;Tabel_Forespørgsel_fra_Visma28[[#This Row],[SupDescr]])</f>
        <v xml:space="preserve"> </v>
      </c>
      <c r="G132" t="s">
        <v>8125</v>
      </c>
      <c r="H132">
        <v>1</v>
      </c>
      <c r="I132" t="str">
        <f>IF(A132=A131,I131&amp;CHAR(10)&amp;"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3" spans="1:9" x14ac:dyDescent="0.25">
      <c r="A133" t="s">
        <v>41734</v>
      </c>
      <c r="B133">
        <v>70108720</v>
      </c>
      <c r="C133" t="s">
        <v>16</v>
      </c>
      <c r="D133" t="str">
        <f>IF(Tabel_Forespørgsel_fra_Visma28[[#This Row],[SupProd]]=" "," "," - "&amp;Tabel_Forespørgsel_fra_Visma28[[#This Row],[SupProd]])</f>
        <v xml:space="preserve"> </v>
      </c>
      <c r="E133" t="s">
        <v>16</v>
      </c>
      <c r="F133" t="str">
        <f>IF(Tabel_Forespørgsel_fra_Visma28[[#This Row],[SupDescr]]=" "," "," - "&amp;Tabel_Forespørgsel_fra_Visma28[[#This Row],[SupDescr]])</f>
        <v xml:space="preserve"> </v>
      </c>
      <c r="G133" t="s">
        <v>8125</v>
      </c>
      <c r="H133">
        <v>1</v>
      </c>
      <c r="I133" t="str">
        <f>IF(A133=A132,I132&amp;CHAR(10)&amp;"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4" spans="1:9" x14ac:dyDescent="0.25">
      <c r="A134" t="s">
        <v>41728</v>
      </c>
      <c r="B134">
        <v>70108720</v>
      </c>
      <c r="C134" t="s">
        <v>16</v>
      </c>
      <c r="D134" t="str">
        <f>IF(Tabel_Forespørgsel_fra_Visma28[[#This Row],[SupProd]]=" "," "," - "&amp;Tabel_Forespørgsel_fra_Visma28[[#This Row],[SupProd]])</f>
        <v xml:space="preserve"> </v>
      </c>
      <c r="E134" t="s">
        <v>16</v>
      </c>
      <c r="F134" t="str">
        <f>IF(Tabel_Forespørgsel_fra_Visma28[[#This Row],[SupDescr]]=" "," "," - "&amp;Tabel_Forespørgsel_fra_Visma28[[#This Row],[SupDescr]])</f>
        <v xml:space="preserve"> </v>
      </c>
      <c r="G134" t="s">
        <v>8125</v>
      </c>
      <c r="H134">
        <v>1</v>
      </c>
      <c r="I134" t="str">
        <f>IF(A134=A133,I133&amp;CHAR(10)&amp;"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5" spans="1:9" x14ac:dyDescent="0.25">
      <c r="A135" t="s">
        <v>42075</v>
      </c>
      <c r="B135">
        <v>70108720</v>
      </c>
      <c r="C135" t="s">
        <v>16</v>
      </c>
      <c r="D135" t="str">
        <f>IF(Tabel_Forespørgsel_fra_Visma28[[#This Row],[SupProd]]=" "," "," - "&amp;Tabel_Forespørgsel_fra_Visma28[[#This Row],[SupProd]])</f>
        <v xml:space="preserve"> </v>
      </c>
      <c r="E135" t="s">
        <v>16</v>
      </c>
      <c r="F135" t="str">
        <f>IF(Tabel_Forespørgsel_fra_Visma28[[#This Row],[SupDescr]]=" "," "," - "&amp;Tabel_Forespørgsel_fra_Visma28[[#This Row],[SupDescr]])</f>
        <v xml:space="preserve"> </v>
      </c>
      <c r="G135" t="s">
        <v>8125</v>
      </c>
      <c r="H135">
        <v>1</v>
      </c>
      <c r="I135" t="str">
        <f>IF(A135=A134,I134&amp;CHAR(10)&amp;"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6" spans="1:9" x14ac:dyDescent="0.25">
      <c r="A136" t="s">
        <v>42073</v>
      </c>
      <c r="B136">
        <v>70108720</v>
      </c>
      <c r="C136" t="s">
        <v>16</v>
      </c>
      <c r="D136" t="str">
        <f>IF(Tabel_Forespørgsel_fra_Visma28[[#This Row],[SupProd]]=" "," "," - "&amp;Tabel_Forespørgsel_fra_Visma28[[#This Row],[SupProd]])</f>
        <v xml:space="preserve"> </v>
      </c>
      <c r="E136" t="s">
        <v>16</v>
      </c>
      <c r="F136" t="str">
        <f>IF(Tabel_Forespørgsel_fra_Visma28[[#This Row],[SupDescr]]=" "," "," - "&amp;Tabel_Forespørgsel_fra_Visma28[[#This Row],[SupDescr]])</f>
        <v xml:space="preserve"> </v>
      </c>
      <c r="G136" t="s">
        <v>8125</v>
      </c>
      <c r="H136">
        <v>1</v>
      </c>
      <c r="I136" t="str">
        <f>IF(A136=A135,I135&amp;CHAR(10)&amp;"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7" spans="1:9" x14ac:dyDescent="0.25">
      <c r="A137" t="s">
        <v>42082</v>
      </c>
      <c r="B137">
        <v>70108720</v>
      </c>
      <c r="C137" t="s">
        <v>16</v>
      </c>
      <c r="D137" t="str">
        <f>IF(Tabel_Forespørgsel_fra_Visma28[[#This Row],[SupProd]]=" "," "," - "&amp;Tabel_Forespørgsel_fra_Visma28[[#This Row],[SupProd]])</f>
        <v xml:space="preserve"> </v>
      </c>
      <c r="E137" t="s">
        <v>16</v>
      </c>
      <c r="F137" t="str">
        <f>IF(Tabel_Forespørgsel_fra_Visma28[[#This Row],[SupDescr]]=" "," "," - "&amp;Tabel_Forespørgsel_fra_Visma28[[#This Row],[SupDescr]])</f>
        <v xml:space="preserve"> </v>
      </c>
      <c r="G137" t="s">
        <v>8125</v>
      </c>
      <c r="H137">
        <v>1</v>
      </c>
      <c r="I137" t="str">
        <f>IF(A137=A136,I136&amp;CHAR(10)&amp;"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8" spans="1:9" x14ac:dyDescent="0.25">
      <c r="A138" t="s">
        <v>42022</v>
      </c>
      <c r="B138">
        <v>70108720</v>
      </c>
      <c r="C138" t="s">
        <v>16</v>
      </c>
      <c r="D138" t="str">
        <f>IF(Tabel_Forespørgsel_fra_Visma28[[#This Row],[SupProd]]=" "," "," - "&amp;Tabel_Forespørgsel_fra_Visma28[[#This Row],[SupProd]])</f>
        <v xml:space="preserve"> </v>
      </c>
      <c r="E138" t="s">
        <v>16</v>
      </c>
      <c r="F138" t="str">
        <f>IF(Tabel_Forespørgsel_fra_Visma28[[#This Row],[SupDescr]]=" "," "," - "&amp;Tabel_Forespørgsel_fra_Visma28[[#This Row],[SupDescr]])</f>
        <v xml:space="preserve"> </v>
      </c>
      <c r="G138" t="s">
        <v>8125</v>
      </c>
      <c r="H138">
        <v>1</v>
      </c>
      <c r="I138" t="str">
        <f>IF(A138=A137,I137&amp;CHAR(10)&amp;"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9" spans="1:9" x14ac:dyDescent="0.25">
      <c r="A139" t="s">
        <v>42083</v>
      </c>
      <c r="B139">
        <v>70108720</v>
      </c>
      <c r="C139" t="s">
        <v>16</v>
      </c>
      <c r="D139" t="str">
        <f>IF(Tabel_Forespørgsel_fra_Visma28[[#This Row],[SupProd]]=" "," "," - "&amp;Tabel_Forespørgsel_fra_Visma28[[#This Row],[SupProd]])</f>
        <v xml:space="preserve"> </v>
      </c>
      <c r="E139" t="s">
        <v>16</v>
      </c>
      <c r="F139" t="str">
        <f>IF(Tabel_Forespørgsel_fra_Visma28[[#This Row],[SupDescr]]=" "," "," - "&amp;Tabel_Forespørgsel_fra_Visma28[[#This Row],[SupDescr]])</f>
        <v xml:space="preserve"> </v>
      </c>
      <c r="G139" t="s">
        <v>8125</v>
      </c>
      <c r="H139">
        <v>1</v>
      </c>
      <c r="I139" t="str">
        <f>IF(A139=A138,I138&amp;CHAR(10)&amp;"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0" spans="1:9" x14ac:dyDescent="0.25">
      <c r="A140" t="s">
        <v>42109</v>
      </c>
      <c r="B140">
        <v>70108720</v>
      </c>
      <c r="C140" t="s">
        <v>16</v>
      </c>
      <c r="D140" t="str">
        <f>IF(Tabel_Forespørgsel_fra_Visma28[[#This Row],[SupProd]]=" "," "," - "&amp;Tabel_Forespørgsel_fra_Visma28[[#This Row],[SupProd]])</f>
        <v xml:space="preserve"> </v>
      </c>
      <c r="E140" t="s">
        <v>16</v>
      </c>
      <c r="F140" t="str">
        <f>IF(Tabel_Forespørgsel_fra_Visma28[[#This Row],[SupDescr]]=" "," "," - "&amp;Tabel_Forespørgsel_fra_Visma28[[#This Row],[SupDescr]])</f>
        <v xml:space="preserve"> </v>
      </c>
      <c r="G140" t="s">
        <v>8125</v>
      </c>
      <c r="H140">
        <v>1</v>
      </c>
      <c r="I140" t="str">
        <f>IF(A140=A139,I139&amp;CHAR(10)&amp;"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1" spans="1:9" x14ac:dyDescent="0.25">
      <c r="A141" t="s">
        <v>42112</v>
      </c>
      <c r="B141">
        <v>70108720</v>
      </c>
      <c r="C141" t="s">
        <v>16</v>
      </c>
      <c r="D141" t="str">
        <f>IF(Tabel_Forespørgsel_fra_Visma28[[#This Row],[SupProd]]=" "," "," - "&amp;Tabel_Forespørgsel_fra_Visma28[[#This Row],[SupProd]])</f>
        <v xml:space="preserve"> </v>
      </c>
      <c r="E141" t="s">
        <v>16</v>
      </c>
      <c r="F141" t="str">
        <f>IF(Tabel_Forespørgsel_fra_Visma28[[#This Row],[SupDescr]]=" "," "," - "&amp;Tabel_Forespørgsel_fra_Visma28[[#This Row],[SupDescr]])</f>
        <v xml:space="preserve"> </v>
      </c>
      <c r="G141" t="s">
        <v>8125</v>
      </c>
      <c r="H141">
        <v>1</v>
      </c>
      <c r="I141" t="str">
        <f>IF(A141=A140,I140&amp;CHAR(10)&amp;"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2" spans="1:9" x14ac:dyDescent="0.25">
      <c r="A142" t="s">
        <v>42106</v>
      </c>
      <c r="B142">
        <v>70108720</v>
      </c>
      <c r="C142" t="s">
        <v>16</v>
      </c>
      <c r="D142" t="str">
        <f>IF(Tabel_Forespørgsel_fra_Visma28[[#This Row],[SupProd]]=" "," "," - "&amp;Tabel_Forespørgsel_fra_Visma28[[#This Row],[SupProd]])</f>
        <v xml:space="preserve"> </v>
      </c>
      <c r="E142" t="s">
        <v>16</v>
      </c>
      <c r="F142" t="str">
        <f>IF(Tabel_Forespørgsel_fra_Visma28[[#This Row],[SupDescr]]=" "," "," - "&amp;Tabel_Forespørgsel_fra_Visma28[[#This Row],[SupDescr]])</f>
        <v xml:space="preserve"> </v>
      </c>
      <c r="G142" t="s">
        <v>8125</v>
      </c>
      <c r="H142">
        <v>1</v>
      </c>
      <c r="I142" t="str">
        <f>IF(A142=A141,I141&amp;CHAR(10)&amp;"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3" spans="1:9" x14ac:dyDescent="0.25">
      <c r="A143" t="s">
        <v>42107</v>
      </c>
      <c r="B143">
        <v>70108720</v>
      </c>
      <c r="C143" t="s">
        <v>16</v>
      </c>
      <c r="D143" t="str">
        <f>IF(Tabel_Forespørgsel_fra_Visma28[[#This Row],[SupProd]]=" "," "," - "&amp;Tabel_Forespørgsel_fra_Visma28[[#This Row],[SupProd]])</f>
        <v xml:space="preserve"> </v>
      </c>
      <c r="E143" t="s">
        <v>16</v>
      </c>
      <c r="F143" t="str">
        <f>IF(Tabel_Forespørgsel_fra_Visma28[[#This Row],[SupDescr]]=" "," "," - "&amp;Tabel_Forespørgsel_fra_Visma28[[#This Row],[SupDescr]])</f>
        <v xml:space="preserve"> </v>
      </c>
      <c r="G143" t="s">
        <v>8125</v>
      </c>
      <c r="H143">
        <v>1</v>
      </c>
      <c r="I143" t="str">
        <f>IF(A143=A142,I142&amp;CHAR(10)&amp;"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4" spans="1:9" x14ac:dyDescent="0.25">
      <c r="A144" t="s">
        <v>42108</v>
      </c>
      <c r="B144">
        <v>70108720</v>
      </c>
      <c r="C144" t="s">
        <v>16</v>
      </c>
      <c r="D144" t="str">
        <f>IF(Tabel_Forespørgsel_fra_Visma28[[#This Row],[SupProd]]=" "," "," - "&amp;Tabel_Forespørgsel_fra_Visma28[[#This Row],[SupProd]])</f>
        <v xml:space="preserve"> </v>
      </c>
      <c r="E144" t="s">
        <v>16</v>
      </c>
      <c r="F144" t="str">
        <f>IF(Tabel_Forespørgsel_fra_Visma28[[#This Row],[SupDescr]]=" "," "," - "&amp;Tabel_Forespørgsel_fra_Visma28[[#This Row],[SupDescr]])</f>
        <v xml:space="preserve"> </v>
      </c>
      <c r="G144" t="s">
        <v>8125</v>
      </c>
      <c r="H144">
        <v>1</v>
      </c>
      <c r="I144" t="str">
        <f>IF(A144=A143,I143&amp;CHAR(10)&amp;"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5" spans="1:9" x14ac:dyDescent="0.25">
      <c r="A145" t="s">
        <v>42113</v>
      </c>
      <c r="B145">
        <v>70108720</v>
      </c>
      <c r="C145" t="s">
        <v>16</v>
      </c>
      <c r="D145" t="str">
        <f>IF(Tabel_Forespørgsel_fra_Visma28[[#This Row],[SupProd]]=" "," "," - "&amp;Tabel_Forespørgsel_fra_Visma28[[#This Row],[SupProd]])</f>
        <v xml:space="preserve"> </v>
      </c>
      <c r="E145" t="s">
        <v>16</v>
      </c>
      <c r="F145" t="str">
        <f>IF(Tabel_Forespørgsel_fra_Visma28[[#This Row],[SupDescr]]=" "," "," - "&amp;Tabel_Forespørgsel_fra_Visma28[[#This Row],[SupDescr]])</f>
        <v xml:space="preserve"> </v>
      </c>
      <c r="G145" t="s">
        <v>8125</v>
      </c>
      <c r="H145">
        <v>1</v>
      </c>
      <c r="I145" t="str">
        <f>IF(A145=A144,I144&amp;CHAR(10)&amp;"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6" spans="1:9" x14ac:dyDescent="0.25">
      <c r="A146" t="s">
        <v>42110</v>
      </c>
      <c r="B146">
        <v>70108720</v>
      </c>
      <c r="C146" t="s">
        <v>16</v>
      </c>
      <c r="D146" t="str">
        <f>IF(Tabel_Forespørgsel_fra_Visma28[[#This Row],[SupProd]]=" "," "," - "&amp;Tabel_Forespørgsel_fra_Visma28[[#This Row],[SupProd]])</f>
        <v xml:space="preserve"> </v>
      </c>
      <c r="E146" t="s">
        <v>16</v>
      </c>
      <c r="F146" t="str">
        <f>IF(Tabel_Forespørgsel_fra_Visma28[[#This Row],[SupDescr]]=" "," "," - "&amp;Tabel_Forespørgsel_fra_Visma28[[#This Row],[SupDescr]])</f>
        <v xml:space="preserve"> </v>
      </c>
      <c r="G146" t="s">
        <v>8125</v>
      </c>
      <c r="H146">
        <v>1</v>
      </c>
      <c r="I146" t="str">
        <f>IF(A146=A145,I145&amp;CHAR(10)&amp;"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7" spans="1:9" x14ac:dyDescent="0.25">
      <c r="A147" t="s">
        <v>4033</v>
      </c>
      <c r="B147">
        <v>74762273</v>
      </c>
      <c r="C147" t="s">
        <v>16</v>
      </c>
      <c r="D147" t="str">
        <f>IF(Tabel_Forespørgsel_fra_Visma28[[#This Row],[SupProd]]=" "," "," - "&amp;Tabel_Forespørgsel_fra_Visma28[[#This Row],[SupProd]])</f>
        <v xml:space="preserve"> </v>
      </c>
      <c r="E147" t="s">
        <v>16</v>
      </c>
      <c r="F147" t="str">
        <f>IF(Tabel_Forespørgsel_fra_Visma28[[#This Row],[SupDescr]]=" "," "," - "&amp;Tabel_Forespørgsel_fra_Visma28[[#This Row],[SupDescr]])</f>
        <v xml:space="preserve"> </v>
      </c>
      <c r="G147" t="s">
        <v>154</v>
      </c>
      <c r="H147">
        <v>1</v>
      </c>
      <c r="I147" t="str">
        <f>IF(A147=A146,I146&amp;CHAR(10)&amp;"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48" spans="1:9" x14ac:dyDescent="0.25">
      <c r="A148" t="s">
        <v>5851</v>
      </c>
      <c r="B148">
        <v>74762273</v>
      </c>
      <c r="C148" t="s">
        <v>16</v>
      </c>
      <c r="D148" t="str">
        <f>IF(Tabel_Forespørgsel_fra_Visma28[[#This Row],[SupProd]]=" "," "," - "&amp;Tabel_Forespørgsel_fra_Visma28[[#This Row],[SupProd]])</f>
        <v xml:space="preserve"> </v>
      </c>
      <c r="E148" t="s">
        <v>16</v>
      </c>
      <c r="F148" t="str">
        <f>IF(Tabel_Forespørgsel_fra_Visma28[[#This Row],[SupDescr]]=" "," "," - "&amp;Tabel_Forespørgsel_fra_Visma28[[#This Row],[SupDescr]])</f>
        <v xml:space="preserve"> </v>
      </c>
      <c r="G148" t="s">
        <v>154</v>
      </c>
      <c r="H148">
        <v>1</v>
      </c>
      <c r="I148" t="str">
        <f>IF(A148=A147,I147&amp;CHAR(10)&amp;"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49" spans="1:9" x14ac:dyDescent="0.25">
      <c r="A149" t="s">
        <v>6058</v>
      </c>
      <c r="B149">
        <v>74755755</v>
      </c>
      <c r="C149" t="s">
        <v>16</v>
      </c>
      <c r="D149" t="str">
        <f>IF(Tabel_Forespørgsel_fra_Visma28[[#This Row],[SupProd]]=" "," "," - "&amp;Tabel_Forespørgsel_fra_Visma28[[#This Row],[SupProd]])</f>
        <v xml:space="preserve"> </v>
      </c>
      <c r="E149" t="s">
        <v>16</v>
      </c>
      <c r="F149" t="str">
        <f>IF(Tabel_Forespørgsel_fra_Visma28[[#This Row],[SupDescr]]=" "," "," - "&amp;Tabel_Forespørgsel_fra_Visma28[[#This Row],[SupDescr]])</f>
        <v xml:space="preserve"> </v>
      </c>
      <c r="G149" t="s">
        <v>4786</v>
      </c>
      <c r="H149">
        <v>1</v>
      </c>
      <c r="I149" t="str">
        <f>IF(A149=A148,I148&amp;CHAR(10)&amp;"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50" spans="1:9" x14ac:dyDescent="0.25">
      <c r="A150" t="s">
        <v>6056</v>
      </c>
      <c r="B150">
        <v>74755755</v>
      </c>
      <c r="C150" t="s">
        <v>16</v>
      </c>
      <c r="D150" t="str">
        <f>IF(Tabel_Forespørgsel_fra_Visma28[[#This Row],[SupProd]]=" "," "," - "&amp;Tabel_Forespørgsel_fra_Visma28[[#This Row],[SupProd]])</f>
        <v xml:space="preserve"> </v>
      </c>
      <c r="E150" t="s">
        <v>16</v>
      </c>
      <c r="F150" t="str">
        <f>IF(Tabel_Forespørgsel_fra_Visma28[[#This Row],[SupDescr]]=" "," "," - "&amp;Tabel_Forespørgsel_fra_Visma28[[#This Row],[SupDescr]])</f>
        <v xml:space="preserve"> </v>
      </c>
      <c r="G150" t="s">
        <v>4786</v>
      </c>
      <c r="H150">
        <v>1</v>
      </c>
      <c r="I150" t="str">
        <f>IF(A150=A149,I149&amp;CHAR(10)&amp;"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51" spans="1:9" x14ac:dyDescent="0.25">
      <c r="A151" t="s">
        <v>10362</v>
      </c>
      <c r="B151">
        <v>75577000</v>
      </c>
      <c r="C151" t="s">
        <v>16</v>
      </c>
      <c r="D151" t="str">
        <f>IF(Tabel_Forespørgsel_fra_Visma28[[#This Row],[SupProd]]=" "," "," - "&amp;Tabel_Forespørgsel_fra_Visma28[[#This Row],[SupProd]])</f>
        <v xml:space="preserve"> </v>
      </c>
      <c r="E151" t="s">
        <v>16</v>
      </c>
      <c r="F151" t="str">
        <f>IF(Tabel_Forespørgsel_fra_Visma28[[#This Row],[SupDescr]]=" "," "," - "&amp;Tabel_Forespørgsel_fra_Visma28[[#This Row],[SupDescr]])</f>
        <v xml:space="preserve"> </v>
      </c>
      <c r="G151" t="s">
        <v>3759</v>
      </c>
      <c r="H151">
        <v>1</v>
      </c>
      <c r="I151" t="str">
        <f>IF(A151=A150,I150&amp;CHAR(10)&amp;"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2" spans="1:9" x14ac:dyDescent="0.25">
      <c r="A152" t="s">
        <v>10360</v>
      </c>
      <c r="B152">
        <v>75577000</v>
      </c>
      <c r="C152" t="s">
        <v>16</v>
      </c>
      <c r="D152" t="str">
        <f>IF(Tabel_Forespørgsel_fra_Visma28[[#This Row],[SupProd]]=" "," "," - "&amp;Tabel_Forespørgsel_fra_Visma28[[#This Row],[SupProd]])</f>
        <v xml:space="preserve"> </v>
      </c>
      <c r="E152" t="s">
        <v>16</v>
      </c>
      <c r="F152" t="str">
        <f>IF(Tabel_Forespørgsel_fra_Visma28[[#This Row],[SupDescr]]=" "," "," - "&amp;Tabel_Forespørgsel_fra_Visma28[[#This Row],[SupDescr]])</f>
        <v xml:space="preserve"> </v>
      </c>
      <c r="G152" t="s">
        <v>3759</v>
      </c>
      <c r="H152">
        <v>1</v>
      </c>
      <c r="I152" t="str">
        <f>IF(A152=A151,I151&amp;CHAR(10)&amp;"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3" spans="1:9" x14ac:dyDescent="0.25">
      <c r="A153" t="s">
        <v>10356</v>
      </c>
      <c r="B153">
        <v>75577000</v>
      </c>
      <c r="C153" t="s">
        <v>16</v>
      </c>
      <c r="D153" t="str">
        <f>IF(Tabel_Forespørgsel_fra_Visma28[[#This Row],[SupProd]]=" "," "," - "&amp;Tabel_Forespørgsel_fra_Visma28[[#This Row],[SupProd]])</f>
        <v xml:space="preserve"> </v>
      </c>
      <c r="E153" t="s">
        <v>16</v>
      </c>
      <c r="F153" t="str">
        <f>IF(Tabel_Forespørgsel_fra_Visma28[[#This Row],[SupDescr]]=" "," "," - "&amp;Tabel_Forespørgsel_fra_Visma28[[#This Row],[SupDescr]])</f>
        <v xml:space="preserve"> </v>
      </c>
      <c r="G153" t="s">
        <v>3759</v>
      </c>
      <c r="H153">
        <v>1</v>
      </c>
      <c r="I153" t="str">
        <f>IF(A153=A152,I152&amp;CHAR(10)&amp;"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4" spans="1:9" x14ac:dyDescent="0.25">
      <c r="A154" t="s">
        <v>10357</v>
      </c>
      <c r="B154">
        <v>75577000</v>
      </c>
      <c r="C154" t="s">
        <v>16</v>
      </c>
      <c r="D154" t="str">
        <f>IF(Tabel_Forespørgsel_fra_Visma28[[#This Row],[SupProd]]=" "," "," - "&amp;Tabel_Forespørgsel_fra_Visma28[[#This Row],[SupProd]])</f>
        <v xml:space="preserve"> </v>
      </c>
      <c r="E154" t="s">
        <v>16</v>
      </c>
      <c r="F154" t="str">
        <f>IF(Tabel_Forespørgsel_fra_Visma28[[#This Row],[SupDescr]]=" "," "," - "&amp;Tabel_Forespørgsel_fra_Visma28[[#This Row],[SupDescr]])</f>
        <v xml:space="preserve"> </v>
      </c>
      <c r="G154" t="s">
        <v>3759</v>
      </c>
      <c r="H154">
        <v>1</v>
      </c>
      <c r="I154" t="str">
        <f>IF(A154=A153,I153&amp;CHAR(10)&amp;"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5" spans="1:9" x14ac:dyDescent="0.25">
      <c r="A155" t="s">
        <v>14605</v>
      </c>
      <c r="B155">
        <v>75577000</v>
      </c>
      <c r="C155" t="s">
        <v>16</v>
      </c>
      <c r="D155" t="str">
        <f>IF(Tabel_Forespørgsel_fra_Visma28[[#This Row],[SupProd]]=" "," "," - "&amp;Tabel_Forespørgsel_fra_Visma28[[#This Row],[SupProd]])</f>
        <v xml:space="preserve"> </v>
      </c>
      <c r="E155" t="s">
        <v>16</v>
      </c>
      <c r="F155" t="str">
        <f>IF(Tabel_Forespørgsel_fra_Visma28[[#This Row],[SupDescr]]=" "," "," - "&amp;Tabel_Forespørgsel_fra_Visma28[[#This Row],[SupDescr]])</f>
        <v xml:space="preserve"> </v>
      </c>
      <c r="G155" t="s">
        <v>3759</v>
      </c>
      <c r="H155">
        <v>1</v>
      </c>
      <c r="I155" t="str">
        <f>IF(A155=A154,I154&amp;CHAR(10)&amp;"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6" spans="1:9" x14ac:dyDescent="0.25">
      <c r="A156" t="s">
        <v>3912</v>
      </c>
      <c r="B156">
        <v>98147777</v>
      </c>
      <c r="C156" t="s">
        <v>16</v>
      </c>
      <c r="D156" t="str">
        <f>IF(Tabel_Forespørgsel_fra_Visma28[[#This Row],[SupProd]]=" "," "," - "&amp;Tabel_Forespørgsel_fra_Visma28[[#This Row],[SupProd]])</f>
        <v xml:space="preserve"> </v>
      </c>
      <c r="E156" t="s">
        <v>16</v>
      </c>
      <c r="F156" t="str">
        <f>IF(Tabel_Forespørgsel_fra_Visma28[[#This Row],[SupDescr]]=" "," "," - "&amp;Tabel_Forespørgsel_fra_Visma28[[#This Row],[SupDescr]])</f>
        <v xml:space="preserve"> </v>
      </c>
      <c r="G156" t="s">
        <v>4001</v>
      </c>
      <c r="H156">
        <v>1</v>
      </c>
      <c r="I156" t="str">
        <f>IF(A156=A155,I155&amp;CHAR(10)&amp;"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Rota-Dan  </v>
      </c>
    </row>
    <row r="157" spans="1:9" x14ac:dyDescent="0.25">
      <c r="A157" t="s">
        <v>3911</v>
      </c>
      <c r="B157">
        <v>98147777</v>
      </c>
      <c r="C157" t="s">
        <v>16</v>
      </c>
      <c r="D157" t="str">
        <f>IF(Tabel_Forespørgsel_fra_Visma28[[#This Row],[SupProd]]=" "," "," - "&amp;Tabel_Forespørgsel_fra_Visma28[[#This Row],[SupProd]])</f>
        <v xml:space="preserve"> </v>
      </c>
      <c r="E157" t="s">
        <v>16</v>
      </c>
      <c r="F157" t="str">
        <f>IF(Tabel_Forespørgsel_fra_Visma28[[#This Row],[SupDescr]]=" "," "," - "&amp;Tabel_Forespørgsel_fra_Visma28[[#This Row],[SupDescr]])</f>
        <v xml:space="preserve"> </v>
      </c>
      <c r="G157" t="s">
        <v>4001</v>
      </c>
      <c r="H157">
        <v>1</v>
      </c>
      <c r="I157" t="str">
        <f>IF(A157=A156,I156&amp;CHAR(10)&amp;"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Rota-Dan  </v>
      </c>
    </row>
    <row r="158" spans="1:9" x14ac:dyDescent="0.25">
      <c r="A158" t="s">
        <v>11528</v>
      </c>
      <c r="B158">
        <v>75577000</v>
      </c>
      <c r="C158" t="s">
        <v>16</v>
      </c>
      <c r="D158" t="str">
        <f>IF(Tabel_Forespørgsel_fra_Visma28[[#This Row],[SupProd]]=" "," "," - "&amp;Tabel_Forespørgsel_fra_Visma28[[#This Row],[SupProd]])</f>
        <v xml:space="preserve"> </v>
      </c>
      <c r="E158" t="s">
        <v>16</v>
      </c>
      <c r="F158" t="str">
        <f>IF(Tabel_Forespørgsel_fra_Visma28[[#This Row],[SupDescr]]=" "," "," - "&amp;Tabel_Forespørgsel_fra_Visma28[[#This Row],[SupDescr]])</f>
        <v xml:space="preserve"> </v>
      </c>
      <c r="G158" t="s">
        <v>3759</v>
      </c>
      <c r="H158">
        <v>1</v>
      </c>
      <c r="I158" t="str">
        <f>IF(A158=A157,I157&amp;CHAR(10)&amp;"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9" spans="1:9" x14ac:dyDescent="0.25">
      <c r="A159" t="s">
        <v>12262</v>
      </c>
      <c r="B159">
        <v>75577000</v>
      </c>
      <c r="C159" t="s">
        <v>16</v>
      </c>
      <c r="D159" t="str">
        <f>IF(Tabel_Forespørgsel_fra_Visma28[[#This Row],[SupProd]]=" "," "," - "&amp;Tabel_Forespørgsel_fra_Visma28[[#This Row],[SupProd]])</f>
        <v xml:space="preserve"> </v>
      </c>
      <c r="E159" t="s">
        <v>16</v>
      </c>
      <c r="F159" t="str">
        <f>IF(Tabel_Forespørgsel_fra_Visma28[[#This Row],[SupDescr]]=" "," "," - "&amp;Tabel_Forespørgsel_fra_Visma28[[#This Row],[SupDescr]])</f>
        <v xml:space="preserve"> </v>
      </c>
      <c r="G159" t="s">
        <v>3759</v>
      </c>
      <c r="H159">
        <v>1</v>
      </c>
      <c r="I159" t="str">
        <f>IF(A159=A158,I158&amp;CHAR(10)&amp;"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0" spans="1:9" x14ac:dyDescent="0.25">
      <c r="A160" t="s">
        <v>11220</v>
      </c>
      <c r="B160">
        <v>75577000</v>
      </c>
      <c r="C160" t="s">
        <v>16</v>
      </c>
      <c r="D160" t="str">
        <f>IF(Tabel_Forespørgsel_fra_Visma28[[#This Row],[SupProd]]=" "," "," - "&amp;Tabel_Forespørgsel_fra_Visma28[[#This Row],[SupProd]])</f>
        <v xml:space="preserve"> </v>
      </c>
      <c r="E160" t="s">
        <v>16</v>
      </c>
      <c r="F160" t="str">
        <f>IF(Tabel_Forespørgsel_fra_Visma28[[#This Row],[SupDescr]]=" "," "," - "&amp;Tabel_Forespørgsel_fra_Visma28[[#This Row],[SupDescr]])</f>
        <v xml:space="preserve"> </v>
      </c>
      <c r="G160" t="s">
        <v>3759</v>
      </c>
      <c r="H160">
        <v>1</v>
      </c>
      <c r="I160" t="str">
        <f>IF(A160=A159,I159&amp;CHAR(10)&amp;"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1" spans="1:9" x14ac:dyDescent="0.25">
      <c r="A161" t="s">
        <v>14367</v>
      </c>
      <c r="B161">
        <v>86560200</v>
      </c>
      <c r="C161" t="s">
        <v>16</v>
      </c>
      <c r="D161" t="str">
        <f>IF(Tabel_Forespørgsel_fra_Visma28[[#This Row],[SupProd]]=" "," "," - "&amp;Tabel_Forespørgsel_fra_Visma28[[#This Row],[SupProd]])</f>
        <v xml:space="preserve"> </v>
      </c>
      <c r="E161" t="s">
        <v>16</v>
      </c>
      <c r="F161" t="str">
        <f>IF(Tabel_Forespørgsel_fra_Visma28[[#This Row],[SupDescr]]=" "," "," - "&amp;Tabel_Forespørgsel_fra_Visma28[[#This Row],[SupDescr]])</f>
        <v xml:space="preserve"> </v>
      </c>
      <c r="G161" t="s">
        <v>10432</v>
      </c>
      <c r="H161">
        <v>1</v>
      </c>
      <c r="I161" t="str">
        <f>IF(A161=A160,I160&amp;CHAR(10)&amp;"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162" spans="1:9" x14ac:dyDescent="0.25">
      <c r="A162" t="s">
        <v>5970</v>
      </c>
      <c r="B162">
        <v>75577000</v>
      </c>
      <c r="C162" t="s">
        <v>16</v>
      </c>
      <c r="D162" t="str">
        <f>IF(Tabel_Forespørgsel_fra_Visma28[[#This Row],[SupProd]]=" "," "," - "&amp;Tabel_Forespørgsel_fra_Visma28[[#This Row],[SupProd]])</f>
        <v xml:space="preserve"> </v>
      </c>
      <c r="E162" t="s">
        <v>16</v>
      </c>
      <c r="F162" t="str">
        <f>IF(Tabel_Forespørgsel_fra_Visma28[[#This Row],[SupDescr]]=" "," "," - "&amp;Tabel_Forespørgsel_fra_Visma28[[#This Row],[SupDescr]])</f>
        <v xml:space="preserve"> </v>
      </c>
      <c r="G162" t="s">
        <v>3759</v>
      </c>
      <c r="H162">
        <v>1</v>
      </c>
      <c r="I162" t="str">
        <f>IF(A162=A161,I161&amp;CHAR(10)&amp;"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3" spans="1:9" x14ac:dyDescent="0.25">
      <c r="A163" t="s">
        <v>5972</v>
      </c>
      <c r="B163">
        <v>75577000</v>
      </c>
      <c r="C163" t="s">
        <v>16</v>
      </c>
      <c r="D163" t="str">
        <f>IF(Tabel_Forespørgsel_fra_Visma28[[#This Row],[SupProd]]=" "," "," - "&amp;Tabel_Forespørgsel_fra_Visma28[[#This Row],[SupProd]])</f>
        <v xml:space="preserve"> </v>
      </c>
      <c r="E163" t="s">
        <v>16</v>
      </c>
      <c r="F163" t="str">
        <f>IF(Tabel_Forespørgsel_fra_Visma28[[#This Row],[SupDescr]]=" "," "," - "&amp;Tabel_Forespørgsel_fra_Visma28[[#This Row],[SupDescr]])</f>
        <v xml:space="preserve"> </v>
      </c>
      <c r="G163" t="s">
        <v>3759</v>
      </c>
      <c r="H163">
        <v>1</v>
      </c>
      <c r="I163" t="str">
        <f>IF(A163=A162,I162&amp;CHAR(10)&amp;"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4" spans="1:9" x14ac:dyDescent="0.25">
      <c r="A164" t="s">
        <v>8494</v>
      </c>
      <c r="B164">
        <v>43237700</v>
      </c>
      <c r="C164" t="s">
        <v>16</v>
      </c>
      <c r="D164" t="str">
        <f>IF(Tabel_Forespørgsel_fra_Visma28[[#This Row],[SupProd]]=" "," "," - "&amp;Tabel_Forespørgsel_fra_Visma28[[#This Row],[SupProd]])</f>
        <v xml:space="preserve"> </v>
      </c>
      <c r="E164" t="s">
        <v>16</v>
      </c>
      <c r="F164" t="str">
        <f>IF(Tabel_Forespørgsel_fra_Visma28[[#This Row],[SupDescr]]=" "," "," - "&amp;Tabel_Forespørgsel_fra_Visma28[[#This Row],[SupDescr]])</f>
        <v xml:space="preserve"> </v>
      </c>
      <c r="G164" t="s">
        <v>7296</v>
      </c>
      <c r="H164">
        <v>1</v>
      </c>
      <c r="I164" t="str">
        <f>IF(A164=A163,I163&amp;CHAR(10)&amp;"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65" spans="1:9" x14ac:dyDescent="0.25">
      <c r="A165" t="s">
        <v>8495</v>
      </c>
      <c r="B165">
        <v>75577000</v>
      </c>
      <c r="C165" t="s">
        <v>16</v>
      </c>
      <c r="D165" t="str">
        <f>IF(Tabel_Forespørgsel_fra_Visma28[[#This Row],[SupProd]]=" "," "," - "&amp;Tabel_Forespørgsel_fra_Visma28[[#This Row],[SupProd]])</f>
        <v xml:space="preserve"> </v>
      </c>
      <c r="E165" t="s">
        <v>16</v>
      </c>
      <c r="F165" t="str">
        <f>IF(Tabel_Forespørgsel_fra_Visma28[[#This Row],[SupDescr]]=" "," "," - "&amp;Tabel_Forespørgsel_fra_Visma28[[#This Row],[SupDescr]])</f>
        <v xml:space="preserve"> </v>
      </c>
      <c r="G165" t="s">
        <v>3759</v>
      </c>
      <c r="H165">
        <v>1</v>
      </c>
      <c r="I165" t="str">
        <f>IF(A165=A164,I164&amp;CHAR(10)&amp;"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6" spans="1:9" x14ac:dyDescent="0.25">
      <c r="A166" t="s">
        <v>8496</v>
      </c>
      <c r="B166">
        <v>43237700</v>
      </c>
      <c r="C166" t="s">
        <v>16</v>
      </c>
      <c r="D166" t="str">
        <f>IF(Tabel_Forespørgsel_fra_Visma28[[#This Row],[SupProd]]=" "," "," - "&amp;Tabel_Forespørgsel_fra_Visma28[[#This Row],[SupProd]])</f>
        <v xml:space="preserve"> </v>
      </c>
      <c r="E166" t="s">
        <v>16</v>
      </c>
      <c r="F166" t="str">
        <f>IF(Tabel_Forespørgsel_fra_Visma28[[#This Row],[SupDescr]]=" "," "," - "&amp;Tabel_Forespørgsel_fra_Visma28[[#This Row],[SupDescr]])</f>
        <v xml:space="preserve"> </v>
      </c>
      <c r="G166" t="s">
        <v>7296</v>
      </c>
      <c r="H166">
        <v>1</v>
      </c>
      <c r="I166" t="str">
        <f>IF(A166=A165,I165&amp;CHAR(10)&amp;"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67" spans="1:9" x14ac:dyDescent="0.25">
      <c r="A167" t="s">
        <v>8630</v>
      </c>
      <c r="B167">
        <v>75577000</v>
      </c>
      <c r="C167" t="s">
        <v>16</v>
      </c>
      <c r="D167" t="str">
        <f>IF(Tabel_Forespørgsel_fra_Visma28[[#This Row],[SupProd]]=" "," "," - "&amp;Tabel_Forespørgsel_fra_Visma28[[#This Row],[SupProd]])</f>
        <v xml:space="preserve"> </v>
      </c>
      <c r="E167" t="s">
        <v>16</v>
      </c>
      <c r="F167" t="str">
        <f>IF(Tabel_Forespørgsel_fra_Visma28[[#This Row],[SupDescr]]=" "," "," - "&amp;Tabel_Forespørgsel_fra_Visma28[[#This Row],[SupDescr]])</f>
        <v xml:space="preserve"> </v>
      </c>
      <c r="G167" t="s">
        <v>3759</v>
      </c>
      <c r="H167">
        <v>1</v>
      </c>
      <c r="I167" t="str">
        <f>IF(A167=A166,I166&amp;CHAR(10)&amp;"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8" spans="1:9" x14ac:dyDescent="0.25">
      <c r="A168" t="s">
        <v>41847</v>
      </c>
      <c r="B168">
        <v>75763222</v>
      </c>
      <c r="C168" t="s">
        <v>16</v>
      </c>
      <c r="D168" t="str">
        <f>IF(Tabel_Forespørgsel_fra_Visma28[[#This Row],[SupProd]]=" "," "," - "&amp;Tabel_Forespørgsel_fra_Visma28[[#This Row],[SupProd]])</f>
        <v xml:space="preserve"> </v>
      </c>
      <c r="E168" t="s">
        <v>16</v>
      </c>
      <c r="F168" t="str">
        <f>IF(Tabel_Forespørgsel_fra_Visma28[[#This Row],[SupDescr]]=" "," "," - "&amp;Tabel_Forespørgsel_fra_Visma28[[#This Row],[SupDescr]])</f>
        <v xml:space="preserve"> </v>
      </c>
      <c r="G168" t="s">
        <v>4847</v>
      </c>
      <c r="H168">
        <v>1</v>
      </c>
      <c r="I168" t="str">
        <f>IF(A168=A167,I167&amp;CHAR(10)&amp;"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69" spans="1:9" x14ac:dyDescent="0.25">
      <c r="A169" t="s">
        <v>3557</v>
      </c>
      <c r="B169">
        <v>75431593</v>
      </c>
      <c r="C169" t="s">
        <v>16</v>
      </c>
      <c r="D169" t="str">
        <f>IF(Tabel_Forespørgsel_fra_Visma28[[#This Row],[SupProd]]=" "," "," - "&amp;Tabel_Forespørgsel_fra_Visma28[[#This Row],[SupProd]])</f>
        <v xml:space="preserve"> </v>
      </c>
      <c r="E169" t="s">
        <v>16</v>
      </c>
      <c r="F169" t="str">
        <f>IF(Tabel_Forespørgsel_fra_Visma28[[#This Row],[SupDescr]]=" "," "," - "&amp;Tabel_Forespørgsel_fra_Visma28[[#This Row],[SupDescr]])</f>
        <v xml:space="preserve"> </v>
      </c>
      <c r="G169" t="s">
        <v>3558</v>
      </c>
      <c r="H169">
        <v>1</v>
      </c>
      <c r="I169" t="str">
        <f>IF(A169=A168,I168&amp;CHAR(10)&amp;"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Pro-tek  </v>
      </c>
    </row>
    <row r="170" spans="1:9" x14ac:dyDescent="0.25">
      <c r="A170" t="s">
        <v>8695</v>
      </c>
      <c r="B170">
        <v>74842524</v>
      </c>
      <c r="C170" t="s">
        <v>16</v>
      </c>
      <c r="D170" t="str">
        <f>IF(Tabel_Forespørgsel_fra_Visma28[[#This Row],[SupProd]]=" "," "," - "&amp;Tabel_Forespørgsel_fra_Visma28[[#This Row],[SupProd]])</f>
        <v xml:space="preserve"> </v>
      </c>
      <c r="E170" t="s">
        <v>16</v>
      </c>
      <c r="F170" t="str">
        <f>IF(Tabel_Forespørgsel_fra_Visma28[[#This Row],[SupDescr]]=" "," "," - "&amp;Tabel_Forespørgsel_fra_Visma28[[#This Row],[SupDescr]])</f>
        <v xml:space="preserve"> </v>
      </c>
      <c r="G170" t="s">
        <v>6414</v>
      </c>
      <c r="H170">
        <v>1</v>
      </c>
      <c r="I170" t="str">
        <f>IF(A170=A169,I169&amp;CHAR(10)&amp;"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71" spans="1:9" x14ac:dyDescent="0.25">
      <c r="A171" t="s">
        <v>41326</v>
      </c>
      <c r="B171">
        <v>75763222</v>
      </c>
      <c r="C171" t="s">
        <v>16</v>
      </c>
      <c r="D171" t="str">
        <f>IF(Tabel_Forespørgsel_fra_Visma28[[#This Row],[SupProd]]=" "," "," - "&amp;Tabel_Forespørgsel_fra_Visma28[[#This Row],[SupProd]])</f>
        <v xml:space="preserve"> </v>
      </c>
      <c r="E171" t="s">
        <v>16</v>
      </c>
      <c r="F171" t="str">
        <f>IF(Tabel_Forespørgsel_fra_Visma28[[#This Row],[SupDescr]]=" "," "," - "&amp;Tabel_Forespørgsel_fra_Visma28[[#This Row],[SupDescr]])</f>
        <v xml:space="preserve"> </v>
      </c>
      <c r="G171" t="s">
        <v>4847</v>
      </c>
      <c r="H171">
        <v>1</v>
      </c>
      <c r="I171" t="str">
        <f>IF(A171=A170,I170&amp;CHAR(10)&amp;"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2" spans="1:9" x14ac:dyDescent="0.25">
      <c r="A172" t="s">
        <v>41316</v>
      </c>
      <c r="B172">
        <v>75763222</v>
      </c>
      <c r="C172" t="s">
        <v>16</v>
      </c>
      <c r="D172" t="str">
        <f>IF(Tabel_Forespørgsel_fra_Visma28[[#This Row],[SupProd]]=" "," "," - "&amp;Tabel_Forespørgsel_fra_Visma28[[#This Row],[SupProd]])</f>
        <v xml:space="preserve"> </v>
      </c>
      <c r="E172" t="s">
        <v>16</v>
      </c>
      <c r="F172" t="str">
        <f>IF(Tabel_Forespørgsel_fra_Visma28[[#This Row],[SupDescr]]=" "," "," - "&amp;Tabel_Forespørgsel_fra_Visma28[[#This Row],[SupDescr]])</f>
        <v xml:space="preserve"> </v>
      </c>
      <c r="G172" t="s">
        <v>4847</v>
      </c>
      <c r="H172">
        <v>1</v>
      </c>
      <c r="I172" t="str">
        <f>IF(A172=A171,I171&amp;CHAR(10)&amp;"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3" spans="1:9" x14ac:dyDescent="0.25">
      <c r="A173" t="s">
        <v>41327</v>
      </c>
      <c r="B173">
        <v>75763222</v>
      </c>
      <c r="C173" t="s">
        <v>16</v>
      </c>
      <c r="D173" t="str">
        <f>IF(Tabel_Forespørgsel_fra_Visma28[[#This Row],[SupProd]]=" "," "," - "&amp;Tabel_Forespørgsel_fra_Visma28[[#This Row],[SupProd]])</f>
        <v xml:space="preserve"> </v>
      </c>
      <c r="E173" t="s">
        <v>16</v>
      </c>
      <c r="F173" t="str">
        <f>IF(Tabel_Forespørgsel_fra_Visma28[[#This Row],[SupDescr]]=" "," "," - "&amp;Tabel_Forespørgsel_fra_Visma28[[#This Row],[SupDescr]])</f>
        <v xml:space="preserve"> </v>
      </c>
      <c r="G173" t="s">
        <v>4847</v>
      </c>
      <c r="H173">
        <v>1</v>
      </c>
      <c r="I173" t="str">
        <f>IF(A173=A172,I172&amp;CHAR(10)&amp;"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4" spans="1:9" x14ac:dyDescent="0.25">
      <c r="A174" t="s">
        <v>41290</v>
      </c>
      <c r="B174">
        <v>75763222</v>
      </c>
      <c r="C174" t="s">
        <v>16</v>
      </c>
      <c r="D174" t="str">
        <f>IF(Tabel_Forespørgsel_fra_Visma28[[#This Row],[SupProd]]=" "," "," - "&amp;Tabel_Forespørgsel_fra_Visma28[[#This Row],[SupProd]])</f>
        <v xml:space="preserve"> </v>
      </c>
      <c r="E174" t="s">
        <v>16</v>
      </c>
      <c r="F174" t="str">
        <f>IF(Tabel_Forespørgsel_fra_Visma28[[#This Row],[SupDescr]]=" "," "," - "&amp;Tabel_Forespørgsel_fra_Visma28[[#This Row],[SupDescr]])</f>
        <v xml:space="preserve"> </v>
      </c>
      <c r="G174" t="s">
        <v>4847</v>
      </c>
      <c r="H174">
        <v>1</v>
      </c>
      <c r="I174" t="str">
        <f>IF(A174=A173,I173&amp;CHAR(10)&amp;"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5" spans="1:9" x14ac:dyDescent="0.25">
      <c r="A175" t="s">
        <v>41291</v>
      </c>
      <c r="B175">
        <v>75763222</v>
      </c>
      <c r="C175" t="s">
        <v>16</v>
      </c>
      <c r="D175" t="str">
        <f>IF(Tabel_Forespørgsel_fra_Visma28[[#This Row],[SupProd]]=" "," "," - "&amp;Tabel_Forespørgsel_fra_Visma28[[#This Row],[SupProd]])</f>
        <v xml:space="preserve"> </v>
      </c>
      <c r="E175" t="s">
        <v>16</v>
      </c>
      <c r="F175" t="str">
        <f>IF(Tabel_Forespørgsel_fra_Visma28[[#This Row],[SupDescr]]=" "," "," - "&amp;Tabel_Forespørgsel_fra_Visma28[[#This Row],[SupDescr]])</f>
        <v xml:space="preserve"> </v>
      </c>
      <c r="G175" t="s">
        <v>4847</v>
      </c>
      <c r="H175">
        <v>1</v>
      </c>
      <c r="I175" t="str">
        <f>IF(A175=A174,I174&amp;CHAR(10)&amp;"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6" spans="1:9" x14ac:dyDescent="0.25">
      <c r="A176" t="s">
        <v>41328</v>
      </c>
      <c r="B176">
        <v>75763222</v>
      </c>
      <c r="C176" t="s">
        <v>16</v>
      </c>
      <c r="D176" t="str">
        <f>IF(Tabel_Forespørgsel_fra_Visma28[[#This Row],[SupProd]]=" "," "," - "&amp;Tabel_Forespørgsel_fra_Visma28[[#This Row],[SupProd]])</f>
        <v xml:space="preserve"> </v>
      </c>
      <c r="E176" t="s">
        <v>16</v>
      </c>
      <c r="F176" t="str">
        <f>IF(Tabel_Forespørgsel_fra_Visma28[[#This Row],[SupDescr]]=" "," "," - "&amp;Tabel_Forespørgsel_fra_Visma28[[#This Row],[SupDescr]])</f>
        <v xml:space="preserve"> </v>
      </c>
      <c r="G176" t="s">
        <v>4847</v>
      </c>
      <c r="H176">
        <v>1</v>
      </c>
      <c r="I176" t="str">
        <f>IF(A176=A175,I175&amp;CHAR(10)&amp;"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7" spans="1:9" x14ac:dyDescent="0.25">
      <c r="A177" t="s">
        <v>41315</v>
      </c>
      <c r="B177">
        <v>75763222</v>
      </c>
      <c r="C177" t="s">
        <v>16</v>
      </c>
      <c r="D177" t="str">
        <f>IF(Tabel_Forespørgsel_fra_Visma28[[#This Row],[SupProd]]=" "," "," - "&amp;Tabel_Forespørgsel_fra_Visma28[[#This Row],[SupProd]])</f>
        <v xml:space="preserve"> </v>
      </c>
      <c r="E177" t="s">
        <v>16</v>
      </c>
      <c r="F177" t="str">
        <f>IF(Tabel_Forespørgsel_fra_Visma28[[#This Row],[SupDescr]]=" "," "," - "&amp;Tabel_Forespørgsel_fra_Visma28[[#This Row],[SupDescr]])</f>
        <v xml:space="preserve"> </v>
      </c>
      <c r="G177" t="s">
        <v>4847</v>
      </c>
      <c r="H177">
        <v>1</v>
      </c>
      <c r="I177" t="str">
        <f>IF(A177=A176,I176&amp;CHAR(10)&amp;"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8" spans="1:9" x14ac:dyDescent="0.25">
      <c r="A178" t="s">
        <v>2585</v>
      </c>
      <c r="B178">
        <v>74762273</v>
      </c>
      <c r="C178" t="s">
        <v>16</v>
      </c>
      <c r="D178" t="str">
        <f>IF(Tabel_Forespørgsel_fra_Visma28[[#This Row],[SupProd]]=" "," "," - "&amp;Tabel_Forespørgsel_fra_Visma28[[#This Row],[SupProd]])</f>
        <v xml:space="preserve"> </v>
      </c>
      <c r="E178" t="s">
        <v>16</v>
      </c>
      <c r="F178" t="str">
        <f>IF(Tabel_Forespørgsel_fra_Visma28[[#This Row],[SupDescr]]=" "," "," - "&amp;Tabel_Forespørgsel_fra_Visma28[[#This Row],[SupDescr]])</f>
        <v xml:space="preserve"> </v>
      </c>
      <c r="G178" t="s">
        <v>154</v>
      </c>
      <c r="H178">
        <v>1</v>
      </c>
      <c r="I178" t="str">
        <f>IF(A178=A177,I177&amp;CHAR(10)&amp;"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9" spans="1:9" x14ac:dyDescent="0.25">
      <c r="A179" t="s">
        <v>2581</v>
      </c>
      <c r="B179">
        <v>74762273</v>
      </c>
      <c r="C179" t="s">
        <v>16</v>
      </c>
      <c r="D179" t="str">
        <f>IF(Tabel_Forespørgsel_fra_Visma28[[#This Row],[SupProd]]=" "," "," - "&amp;Tabel_Forespørgsel_fra_Visma28[[#This Row],[SupProd]])</f>
        <v xml:space="preserve"> </v>
      </c>
      <c r="E179" t="s">
        <v>16</v>
      </c>
      <c r="F179" t="str">
        <f>IF(Tabel_Forespørgsel_fra_Visma28[[#This Row],[SupDescr]]=" "," "," - "&amp;Tabel_Forespørgsel_fra_Visma28[[#This Row],[SupDescr]])</f>
        <v xml:space="preserve"> </v>
      </c>
      <c r="G179" t="s">
        <v>154</v>
      </c>
      <c r="H179">
        <v>1</v>
      </c>
      <c r="I179" t="str">
        <f>IF(A179=A178,I178&amp;CHAR(10)&amp;"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0" spans="1:9" x14ac:dyDescent="0.25">
      <c r="A180" t="s">
        <v>5843</v>
      </c>
      <c r="B180">
        <v>73845100</v>
      </c>
      <c r="C180" t="s">
        <v>16</v>
      </c>
      <c r="D180" t="str">
        <f>IF(Tabel_Forespørgsel_fra_Visma28[[#This Row],[SupProd]]=" "," "," - "&amp;Tabel_Forespørgsel_fra_Visma28[[#This Row],[SupProd]])</f>
        <v xml:space="preserve"> </v>
      </c>
      <c r="E180" t="s">
        <v>16</v>
      </c>
      <c r="F180" t="str">
        <f>IF(Tabel_Forespørgsel_fra_Visma28[[#This Row],[SupDescr]]=" "," "," - "&amp;Tabel_Forespørgsel_fra_Visma28[[#This Row],[SupDescr]])</f>
        <v xml:space="preserve"> </v>
      </c>
      <c r="G180" t="s">
        <v>5844</v>
      </c>
      <c r="H180">
        <v>1</v>
      </c>
      <c r="I180" t="str">
        <f>IF(A180=A179,I179&amp;CHAR(10)&amp;"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PE-redskaber  </v>
      </c>
    </row>
    <row r="181" spans="1:9" x14ac:dyDescent="0.25">
      <c r="A181" t="s">
        <v>6623</v>
      </c>
      <c r="B181">
        <v>70108720</v>
      </c>
      <c r="C181" t="s">
        <v>16</v>
      </c>
      <c r="D181" t="str">
        <f>IF(Tabel_Forespørgsel_fra_Visma28[[#This Row],[SupProd]]=" "," "," - "&amp;Tabel_Forespørgsel_fra_Visma28[[#This Row],[SupProd]])</f>
        <v xml:space="preserve"> </v>
      </c>
      <c r="E181" t="s">
        <v>16</v>
      </c>
      <c r="F181" t="str">
        <f>IF(Tabel_Forespørgsel_fra_Visma28[[#This Row],[SupDescr]]=" "," "," - "&amp;Tabel_Forespørgsel_fra_Visma28[[#This Row],[SupDescr]])</f>
        <v xml:space="preserve"> </v>
      </c>
      <c r="G181" t="s">
        <v>8125</v>
      </c>
      <c r="H181">
        <v>1</v>
      </c>
      <c r="I181" t="str">
        <f>IF(A181=A180,I180&amp;CHAR(10)&amp;"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82" spans="1:9" x14ac:dyDescent="0.25">
      <c r="A182" t="s">
        <v>6623</v>
      </c>
      <c r="B182">
        <v>86439632</v>
      </c>
      <c r="C182" t="s">
        <v>16</v>
      </c>
      <c r="D182" t="str">
        <f>IF(Tabel_Forespørgsel_fra_Visma28[[#This Row],[SupProd]]=" "," "," - "&amp;Tabel_Forespørgsel_fra_Visma28[[#This Row],[SupProd]])</f>
        <v xml:space="preserve"> </v>
      </c>
      <c r="E182" t="s">
        <v>16</v>
      </c>
      <c r="F182" t="str">
        <f>IF(Tabel_Forespørgsel_fra_Visma28[[#This Row],[SupDescr]]=" "," "," - "&amp;Tabel_Forespørgsel_fra_Visma28[[#This Row],[SupDescr]])</f>
        <v xml:space="preserve"> </v>
      </c>
      <c r="G182" t="s">
        <v>3929</v>
      </c>
      <c r="H182">
        <v>2</v>
      </c>
      <c r="I182" t="str">
        <f>IF(A182=A181,I181&amp;CHAR(10)&amp;"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83" spans="1:9" x14ac:dyDescent="0.25">
      <c r="A183" t="s">
        <v>6623</v>
      </c>
      <c r="B183">
        <v>75763222</v>
      </c>
      <c r="C183" t="s">
        <v>16</v>
      </c>
      <c r="D183" t="str">
        <f>IF(Tabel_Forespørgsel_fra_Visma28[[#This Row],[SupProd]]=" "," "," - "&amp;Tabel_Forespørgsel_fra_Visma28[[#This Row],[SupProd]])</f>
        <v xml:space="preserve"> </v>
      </c>
      <c r="E183" t="s">
        <v>16</v>
      </c>
      <c r="F183" t="str">
        <f>IF(Tabel_Forespørgsel_fra_Visma28[[#This Row],[SupDescr]]=" "," "," - "&amp;Tabel_Forespørgsel_fra_Visma28[[#This Row],[SupDescr]])</f>
        <v xml:space="preserve"> </v>
      </c>
      <c r="G183" t="s">
        <v>4847</v>
      </c>
      <c r="H183">
        <v>3</v>
      </c>
      <c r="I183" t="str">
        <f>IF(A183=A182,I182&amp;CHAR(10)&amp;"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HH Metal &amp; Rør  </v>
      </c>
    </row>
    <row r="184" spans="1:9" x14ac:dyDescent="0.25">
      <c r="A184" t="s">
        <v>6623</v>
      </c>
      <c r="B184">
        <v>70890019</v>
      </c>
      <c r="C184" t="s">
        <v>16</v>
      </c>
      <c r="D184" t="str">
        <f>IF(Tabel_Forespørgsel_fra_Visma28[[#This Row],[SupProd]]=" "," "," - "&amp;Tabel_Forespørgsel_fra_Visma28[[#This Row],[SupProd]])</f>
        <v xml:space="preserve"> </v>
      </c>
      <c r="E184" t="s">
        <v>16</v>
      </c>
      <c r="F184" t="str">
        <f>IF(Tabel_Forespørgsel_fra_Visma28[[#This Row],[SupDescr]]=" "," "," - "&amp;Tabel_Forespørgsel_fra_Visma28[[#This Row],[SupDescr]])</f>
        <v xml:space="preserve"> </v>
      </c>
      <c r="G184" t="s">
        <v>5780</v>
      </c>
      <c r="H184">
        <v>4</v>
      </c>
      <c r="I184" t="str">
        <f>IF(A184=A183,I183&amp;CHAR(10)&amp;"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HH Metal &amp; Rør  
  Quicktube  </v>
      </c>
    </row>
    <row r="185" spans="1:9" x14ac:dyDescent="0.25">
      <c r="A185" t="s">
        <v>5353</v>
      </c>
      <c r="B185">
        <v>86439632</v>
      </c>
      <c r="C185" t="s">
        <v>16</v>
      </c>
      <c r="D185" t="str">
        <f>IF(Tabel_Forespørgsel_fra_Visma28[[#This Row],[SupProd]]=" "," "," - "&amp;Tabel_Forespørgsel_fra_Visma28[[#This Row],[SupProd]])</f>
        <v xml:space="preserve"> </v>
      </c>
      <c r="E185" t="s">
        <v>16</v>
      </c>
      <c r="F185" t="str">
        <f>IF(Tabel_Forespørgsel_fra_Visma28[[#This Row],[SupDescr]]=" "," "," - "&amp;Tabel_Forespørgsel_fra_Visma28[[#This Row],[SupDescr]])</f>
        <v xml:space="preserve"> </v>
      </c>
      <c r="G185" t="s">
        <v>3929</v>
      </c>
      <c r="H185">
        <v>1</v>
      </c>
      <c r="I185" t="str">
        <f>IF(A185=A184,I184&amp;CHAR(10)&amp;"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86" spans="1:9" x14ac:dyDescent="0.25">
      <c r="A186" t="s">
        <v>5352</v>
      </c>
      <c r="B186">
        <v>86439632</v>
      </c>
      <c r="C186" t="s">
        <v>16</v>
      </c>
      <c r="D186" t="str">
        <f>IF(Tabel_Forespørgsel_fra_Visma28[[#This Row],[SupProd]]=" "," "," - "&amp;Tabel_Forespørgsel_fra_Visma28[[#This Row],[SupProd]])</f>
        <v xml:space="preserve"> </v>
      </c>
      <c r="E186" t="s">
        <v>16</v>
      </c>
      <c r="F186" t="str">
        <f>IF(Tabel_Forespørgsel_fra_Visma28[[#This Row],[SupDescr]]=" "," "," - "&amp;Tabel_Forespørgsel_fra_Visma28[[#This Row],[SupDescr]])</f>
        <v xml:space="preserve"> </v>
      </c>
      <c r="G186" t="s">
        <v>3929</v>
      </c>
      <c r="H186">
        <v>1</v>
      </c>
      <c r="I186" t="str">
        <f>IF(A186=A185,I185&amp;CHAR(10)&amp;"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87" spans="1:9" x14ac:dyDescent="0.25">
      <c r="A187" t="s">
        <v>5356</v>
      </c>
      <c r="B187">
        <v>86439632</v>
      </c>
      <c r="C187" t="s">
        <v>16</v>
      </c>
      <c r="D187" t="str">
        <f>IF(Tabel_Forespørgsel_fra_Visma28[[#This Row],[SupProd]]=" "," "," - "&amp;Tabel_Forespørgsel_fra_Visma28[[#This Row],[SupProd]])</f>
        <v xml:space="preserve"> </v>
      </c>
      <c r="E187" t="s">
        <v>16</v>
      </c>
      <c r="F187" t="str">
        <f>IF(Tabel_Forespørgsel_fra_Visma28[[#This Row],[SupDescr]]=" "," "," - "&amp;Tabel_Forespørgsel_fra_Visma28[[#This Row],[SupDescr]])</f>
        <v xml:space="preserve"> </v>
      </c>
      <c r="G187" t="s">
        <v>3929</v>
      </c>
      <c r="H187">
        <v>1</v>
      </c>
      <c r="I187" t="str">
        <f>IF(A187=A186,I186&amp;CHAR(10)&amp;"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88" spans="1:9" x14ac:dyDescent="0.25">
      <c r="A188" t="s">
        <v>6223</v>
      </c>
      <c r="B188">
        <v>75891331</v>
      </c>
      <c r="C188" t="s">
        <v>16</v>
      </c>
      <c r="D188" t="str">
        <f>IF(Tabel_Forespørgsel_fra_Visma28[[#This Row],[SupProd]]=" "," "," - "&amp;Tabel_Forespørgsel_fra_Visma28[[#This Row],[SupProd]])</f>
        <v xml:space="preserve"> </v>
      </c>
      <c r="E188" t="s">
        <v>16</v>
      </c>
      <c r="F188" t="str">
        <f>IF(Tabel_Forespørgsel_fra_Visma28[[#This Row],[SupDescr]]=" "," "," - "&amp;Tabel_Forespørgsel_fra_Visma28[[#This Row],[SupDescr]])</f>
        <v xml:space="preserve"> </v>
      </c>
      <c r="G188" t="s">
        <v>9065</v>
      </c>
      <c r="H188">
        <v>1</v>
      </c>
      <c r="I188" t="str">
        <f>IF(A188=A187,I187&amp;CHAR(10)&amp;"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89" spans="1:9" x14ac:dyDescent="0.25">
      <c r="A189" t="s">
        <v>6206</v>
      </c>
      <c r="B189">
        <v>73845100</v>
      </c>
      <c r="C189" t="s">
        <v>16</v>
      </c>
      <c r="D189" t="str">
        <f>IF(Tabel_Forespørgsel_fra_Visma28[[#This Row],[SupProd]]=" "," "," - "&amp;Tabel_Forespørgsel_fra_Visma28[[#This Row],[SupProd]])</f>
        <v xml:space="preserve"> </v>
      </c>
      <c r="E189" t="s">
        <v>16</v>
      </c>
      <c r="F189" t="str">
        <f>IF(Tabel_Forespørgsel_fra_Visma28[[#This Row],[SupDescr]]=" "," "," - "&amp;Tabel_Forespørgsel_fra_Visma28[[#This Row],[SupDescr]])</f>
        <v xml:space="preserve"> </v>
      </c>
      <c r="G189" t="s">
        <v>5844</v>
      </c>
      <c r="H189">
        <v>1</v>
      </c>
      <c r="I189" t="str">
        <f>IF(A189=A188,I188&amp;CHAR(10)&amp;"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PE-redskaber  </v>
      </c>
    </row>
    <row r="190" spans="1:9" x14ac:dyDescent="0.25">
      <c r="A190" t="s">
        <v>7798</v>
      </c>
      <c r="B190">
        <v>75220200</v>
      </c>
      <c r="C190" t="s">
        <v>16</v>
      </c>
      <c r="D190" t="str">
        <f>IF(Tabel_Forespørgsel_fra_Visma28[[#This Row],[SupProd]]=" "," "," - "&amp;Tabel_Forespørgsel_fra_Visma28[[#This Row],[SupProd]])</f>
        <v xml:space="preserve"> </v>
      </c>
      <c r="E190" t="s">
        <v>16</v>
      </c>
      <c r="F190" t="str">
        <f>IF(Tabel_Forespørgsel_fra_Visma28[[#This Row],[SupDescr]]=" "," "," - "&amp;Tabel_Forespørgsel_fra_Visma28[[#This Row],[SupDescr]])</f>
        <v xml:space="preserve"> </v>
      </c>
      <c r="G190" t="s">
        <v>7238</v>
      </c>
      <c r="H190">
        <v>1</v>
      </c>
      <c r="I190" t="str">
        <f>IF(A190=A189,I189&amp;CHAR(10)&amp;"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1" spans="1:9" x14ac:dyDescent="0.25">
      <c r="A191" t="s">
        <v>6546</v>
      </c>
      <c r="B191">
        <v>86439632</v>
      </c>
      <c r="C191" t="s">
        <v>16</v>
      </c>
      <c r="D191" t="str">
        <f>IF(Tabel_Forespørgsel_fra_Visma28[[#This Row],[SupProd]]=" "," "," - "&amp;Tabel_Forespørgsel_fra_Visma28[[#This Row],[SupProd]])</f>
        <v xml:space="preserve"> </v>
      </c>
      <c r="E191" t="s">
        <v>16</v>
      </c>
      <c r="F191" t="str">
        <f>IF(Tabel_Forespørgsel_fra_Visma28[[#This Row],[SupDescr]]=" "," "," - "&amp;Tabel_Forespørgsel_fra_Visma28[[#This Row],[SupDescr]])</f>
        <v xml:space="preserve"> </v>
      </c>
      <c r="G191" t="s">
        <v>3929</v>
      </c>
      <c r="H191">
        <v>1</v>
      </c>
      <c r="I191" t="str">
        <f>IF(A191=A190,I190&amp;CHAR(10)&amp;"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2" spans="1:9" x14ac:dyDescent="0.25">
      <c r="A192" t="s">
        <v>7797</v>
      </c>
      <c r="B192">
        <v>75220200</v>
      </c>
      <c r="C192" t="s">
        <v>16</v>
      </c>
      <c r="D192" t="str">
        <f>IF(Tabel_Forespørgsel_fra_Visma28[[#This Row],[SupProd]]=" "," "," - "&amp;Tabel_Forespørgsel_fra_Visma28[[#This Row],[SupProd]])</f>
        <v xml:space="preserve"> </v>
      </c>
      <c r="E192" t="s">
        <v>16</v>
      </c>
      <c r="F192" t="str">
        <f>IF(Tabel_Forespørgsel_fra_Visma28[[#This Row],[SupDescr]]=" "," "," - "&amp;Tabel_Forespørgsel_fra_Visma28[[#This Row],[SupDescr]])</f>
        <v xml:space="preserve"> </v>
      </c>
      <c r="G192" t="s">
        <v>7238</v>
      </c>
      <c r="H192">
        <v>1</v>
      </c>
      <c r="I192" t="str">
        <f>IF(A192=A191,I191&amp;CHAR(10)&amp;"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3" spans="1:9" x14ac:dyDescent="0.25">
      <c r="A193" t="s">
        <v>6543</v>
      </c>
      <c r="B193">
        <v>86439632</v>
      </c>
      <c r="C193" t="s">
        <v>16</v>
      </c>
      <c r="D193" t="str">
        <f>IF(Tabel_Forespørgsel_fra_Visma28[[#This Row],[SupProd]]=" "," "," - "&amp;Tabel_Forespørgsel_fra_Visma28[[#This Row],[SupProd]])</f>
        <v xml:space="preserve"> </v>
      </c>
      <c r="E193" t="s">
        <v>16</v>
      </c>
      <c r="F193" t="str">
        <f>IF(Tabel_Forespørgsel_fra_Visma28[[#This Row],[SupDescr]]=" "," "," - "&amp;Tabel_Forespørgsel_fra_Visma28[[#This Row],[SupDescr]])</f>
        <v xml:space="preserve"> </v>
      </c>
      <c r="G193" t="s">
        <v>3929</v>
      </c>
      <c r="H193">
        <v>1</v>
      </c>
      <c r="I193" t="str">
        <f>IF(A193=A192,I192&amp;CHAR(10)&amp;"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4" spans="1:9" x14ac:dyDescent="0.25">
      <c r="A194" t="s">
        <v>6545</v>
      </c>
      <c r="B194">
        <v>75763222</v>
      </c>
      <c r="C194" t="s">
        <v>16</v>
      </c>
      <c r="D194" t="str">
        <f>IF(Tabel_Forespørgsel_fra_Visma28[[#This Row],[SupProd]]=" "," "," - "&amp;Tabel_Forespørgsel_fra_Visma28[[#This Row],[SupProd]])</f>
        <v xml:space="preserve"> </v>
      </c>
      <c r="E194" t="s">
        <v>16</v>
      </c>
      <c r="F194" t="str">
        <f>IF(Tabel_Forespørgsel_fra_Visma28[[#This Row],[SupDescr]]=" "," "," - "&amp;Tabel_Forespørgsel_fra_Visma28[[#This Row],[SupDescr]])</f>
        <v xml:space="preserve"> </v>
      </c>
      <c r="G194" t="s">
        <v>4847</v>
      </c>
      <c r="H194">
        <v>1</v>
      </c>
      <c r="I194" t="str">
        <f>IF(A194=A193,I193&amp;CHAR(10)&amp;"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" spans="1:9" x14ac:dyDescent="0.25">
      <c r="A195" t="s">
        <v>6875</v>
      </c>
      <c r="B195">
        <v>70890019</v>
      </c>
      <c r="C195" t="s">
        <v>16</v>
      </c>
      <c r="D195" t="str">
        <f>IF(Tabel_Forespørgsel_fra_Visma28[[#This Row],[SupProd]]=" "," "," - "&amp;Tabel_Forespørgsel_fra_Visma28[[#This Row],[SupProd]])</f>
        <v xml:space="preserve"> </v>
      </c>
      <c r="E195" t="s">
        <v>16</v>
      </c>
      <c r="F195" t="str">
        <f>IF(Tabel_Forespørgsel_fra_Visma28[[#This Row],[SupDescr]]=" "," "," - "&amp;Tabel_Forespørgsel_fra_Visma28[[#This Row],[SupDescr]])</f>
        <v xml:space="preserve"> </v>
      </c>
      <c r="G195" t="s">
        <v>5780</v>
      </c>
      <c r="H195">
        <v>1</v>
      </c>
      <c r="I195" t="str">
        <f>IF(A195=A194,I194&amp;CHAR(10)&amp;"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6" spans="1:9" x14ac:dyDescent="0.25">
      <c r="A196" t="s">
        <v>6874</v>
      </c>
      <c r="B196">
        <v>70890019</v>
      </c>
      <c r="C196" t="s">
        <v>16</v>
      </c>
      <c r="D196" t="str">
        <f>IF(Tabel_Forespørgsel_fra_Visma28[[#This Row],[SupProd]]=" "," "," - "&amp;Tabel_Forespørgsel_fra_Visma28[[#This Row],[SupProd]])</f>
        <v xml:space="preserve"> </v>
      </c>
      <c r="E196" t="s">
        <v>16</v>
      </c>
      <c r="F196" t="str">
        <f>IF(Tabel_Forespørgsel_fra_Visma28[[#This Row],[SupDescr]]=" "," "," - "&amp;Tabel_Forespørgsel_fra_Visma28[[#This Row],[SupDescr]])</f>
        <v xml:space="preserve"> </v>
      </c>
      <c r="G196" t="s">
        <v>5780</v>
      </c>
      <c r="H196">
        <v>1</v>
      </c>
      <c r="I196" t="str">
        <f>IF(A196=A195,I195&amp;CHAR(10)&amp;"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7" spans="1:9" x14ac:dyDescent="0.25">
      <c r="A197" t="s">
        <v>6710</v>
      </c>
      <c r="B197">
        <v>70890019</v>
      </c>
      <c r="C197" t="s">
        <v>16</v>
      </c>
      <c r="D197" t="str">
        <f>IF(Tabel_Forespørgsel_fra_Visma28[[#This Row],[SupProd]]=" "," "," - "&amp;Tabel_Forespørgsel_fra_Visma28[[#This Row],[SupProd]])</f>
        <v xml:space="preserve"> </v>
      </c>
      <c r="E197" t="s">
        <v>16</v>
      </c>
      <c r="F197" t="str">
        <f>IF(Tabel_Forespørgsel_fra_Visma28[[#This Row],[SupDescr]]=" "," "," - "&amp;Tabel_Forespørgsel_fra_Visma28[[#This Row],[SupDescr]])</f>
        <v xml:space="preserve"> </v>
      </c>
      <c r="G197" t="s">
        <v>5780</v>
      </c>
      <c r="H197">
        <v>1</v>
      </c>
      <c r="I197" t="str">
        <f>IF(A197=A196,I196&amp;CHAR(10)&amp;"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8" spans="1:9" x14ac:dyDescent="0.25">
      <c r="A198" t="s">
        <v>6705</v>
      </c>
      <c r="B198">
        <v>70890019</v>
      </c>
      <c r="C198" t="s">
        <v>16</v>
      </c>
      <c r="D198" t="str">
        <f>IF(Tabel_Forespørgsel_fra_Visma28[[#This Row],[SupProd]]=" "," "," - "&amp;Tabel_Forespørgsel_fra_Visma28[[#This Row],[SupProd]])</f>
        <v xml:space="preserve"> </v>
      </c>
      <c r="E198" t="s">
        <v>16</v>
      </c>
      <c r="F198" t="str">
        <f>IF(Tabel_Forespørgsel_fra_Visma28[[#This Row],[SupDescr]]=" "," "," - "&amp;Tabel_Forespørgsel_fra_Visma28[[#This Row],[SupDescr]])</f>
        <v xml:space="preserve"> </v>
      </c>
      <c r="G198" t="s">
        <v>5780</v>
      </c>
      <c r="H198">
        <v>1</v>
      </c>
      <c r="I198" t="str">
        <f>IF(A198=A197,I197&amp;CHAR(10)&amp;"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9" spans="1:9" x14ac:dyDescent="0.25">
      <c r="A199" t="s">
        <v>6664</v>
      </c>
      <c r="B199">
        <v>70890019</v>
      </c>
      <c r="C199" t="s">
        <v>16</v>
      </c>
      <c r="D199" t="str">
        <f>IF(Tabel_Forespørgsel_fra_Visma28[[#This Row],[SupProd]]=" "," "," - "&amp;Tabel_Forespørgsel_fra_Visma28[[#This Row],[SupProd]])</f>
        <v xml:space="preserve"> </v>
      </c>
      <c r="E199" t="s">
        <v>16</v>
      </c>
      <c r="F199" t="str">
        <f>IF(Tabel_Forespørgsel_fra_Visma28[[#This Row],[SupDescr]]=" "," "," - "&amp;Tabel_Forespørgsel_fra_Visma28[[#This Row],[SupDescr]])</f>
        <v xml:space="preserve"> </v>
      </c>
      <c r="G199" t="s">
        <v>5780</v>
      </c>
      <c r="H199">
        <v>1</v>
      </c>
      <c r="I199" t="str">
        <f>IF(A199=A198,I198&amp;CHAR(10)&amp;"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0" spans="1:9" x14ac:dyDescent="0.25">
      <c r="A200" t="s">
        <v>6759</v>
      </c>
      <c r="B200">
        <v>70890019</v>
      </c>
      <c r="C200" t="s">
        <v>16</v>
      </c>
      <c r="D200" t="str">
        <f>IF(Tabel_Forespørgsel_fra_Visma28[[#This Row],[SupProd]]=" "," "," - "&amp;Tabel_Forespørgsel_fra_Visma28[[#This Row],[SupProd]])</f>
        <v xml:space="preserve"> </v>
      </c>
      <c r="E200" t="s">
        <v>16</v>
      </c>
      <c r="F200" t="str">
        <f>IF(Tabel_Forespørgsel_fra_Visma28[[#This Row],[SupDescr]]=" "," "," - "&amp;Tabel_Forespørgsel_fra_Visma28[[#This Row],[SupDescr]])</f>
        <v xml:space="preserve"> </v>
      </c>
      <c r="G200" t="s">
        <v>5780</v>
      </c>
      <c r="H200">
        <v>1</v>
      </c>
      <c r="I200" t="str">
        <f>IF(A200=A199,I199&amp;CHAR(10)&amp;"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1" spans="1:9" x14ac:dyDescent="0.25">
      <c r="A201" t="s">
        <v>6729</v>
      </c>
      <c r="B201">
        <v>74762273</v>
      </c>
      <c r="C201" t="s">
        <v>16</v>
      </c>
      <c r="D201" t="str">
        <f>IF(Tabel_Forespørgsel_fra_Visma28[[#This Row],[SupProd]]=" "," "," - "&amp;Tabel_Forespørgsel_fra_Visma28[[#This Row],[SupProd]])</f>
        <v xml:space="preserve"> </v>
      </c>
      <c r="E201" t="s">
        <v>16</v>
      </c>
      <c r="F201" t="str">
        <f>IF(Tabel_Forespørgsel_fra_Visma28[[#This Row],[SupDescr]]=" "," "," - "&amp;Tabel_Forespørgsel_fra_Visma28[[#This Row],[SupDescr]])</f>
        <v xml:space="preserve"> </v>
      </c>
      <c r="G201" t="s">
        <v>154</v>
      </c>
      <c r="H201">
        <v>1</v>
      </c>
      <c r="I201" t="str">
        <f>IF(A201=A200,I200&amp;CHAR(10)&amp;"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02" spans="1:9" x14ac:dyDescent="0.25">
      <c r="A202" t="s">
        <v>7033</v>
      </c>
      <c r="B202">
        <v>70890019</v>
      </c>
      <c r="C202" t="s">
        <v>16</v>
      </c>
      <c r="D202" t="str">
        <f>IF(Tabel_Forespørgsel_fra_Visma28[[#This Row],[SupProd]]=" "," "," - "&amp;Tabel_Forespørgsel_fra_Visma28[[#This Row],[SupProd]])</f>
        <v xml:space="preserve"> </v>
      </c>
      <c r="E202" t="s">
        <v>16</v>
      </c>
      <c r="F202" t="str">
        <f>IF(Tabel_Forespørgsel_fra_Visma28[[#This Row],[SupDescr]]=" "," "," - "&amp;Tabel_Forespørgsel_fra_Visma28[[#This Row],[SupDescr]])</f>
        <v xml:space="preserve"> </v>
      </c>
      <c r="G202" t="s">
        <v>5780</v>
      </c>
      <c r="H202">
        <v>1</v>
      </c>
      <c r="I202" t="str">
        <f>IF(A202=A201,I201&amp;CHAR(10)&amp;"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3" spans="1:9" x14ac:dyDescent="0.25">
      <c r="A203" t="s">
        <v>7044</v>
      </c>
      <c r="B203">
        <v>70890019</v>
      </c>
      <c r="C203" t="s">
        <v>16</v>
      </c>
      <c r="D203" t="str">
        <f>IF(Tabel_Forespørgsel_fra_Visma28[[#This Row],[SupProd]]=" "," "," - "&amp;Tabel_Forespørgsel_fra_Visma28[[#This Row],[SupProd]])</f>
        <v xml:space="preserve"> </v>
      </c>
      <c r="E203" t="s">
        <v>16</v>
      </c>
      <c r="F203" t="str">
        <f>IF(Tabel_Forespørgsel_fra_Visma28[[#This Row],[SupDescr]]=" "," "," - "&amp;Tabel_Forespørgsel_fra_Visma28[[#This Row],[SupDescr]])</f>
        <v xml:space="preserve"> </v>
      </c>
      <c r="G203" t="s">
        <v>5780</v>
      </c>
      <c r="H203">
        <v>1</v>
      </c>
      <c r="I203" t="str">
        <f>IF(A203=A202,I202&amp;CHAR(10)&amp;"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4" spans="1:9" x14ac:dyDescent="0.25">
      <c r="A204" t="s">
        <v>7046</v>
      </c>
      <c r="B204">
        <v>70890019</v>
      </c>
      <c r="C204" t="s">
        <v>16</v>
      </c>
      <c r="D204" t="str">
        <f>IF(Tabel_Forespørgsel_fra_Visma28[[#This Row],[SupProd]]=" "," "," - "&amp;Tabel_Forespørgsel_fra_Visma28[[#This Row],[SupProd]])</f>
        <v xml:space="preserve"> </v>
      </c>
      <c r="E204" t="s">
        <v>16</v>
      </c>
      <c r="F204" t="str">
        <f>IF(Tabel_Forespørgsel_fra_Visma28[[#This Row],[SupDescr]]=" "," "," - "&amp;Tabel_Forespørgsel_fra_Visma28[[#This Row],[SupDescr]])</f>
        <v xml:space="preserve"> </v>
      </c>
      <c r="G204" t="s">
        <v>5780</v>
      </c>
      <c r="H204">
        <v>1</v>
      </c>
      <c r="I204" t="str">
        <f>IF(A204=A203,I203&amp;CHAR(10)&amp;"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5" spans="1:9" x14ac:dyDescent="0.25">
      <c r="A205" t="s">
        <v>7970</v>
      </c>
      <c r="B205">
        <v>75220200</v>
      </c>
      <c r="C205" t="s">
        <v>16</v>
      </c>
      <c r="D205" t="str">
        <f>IF(Tabel_Forespørgsel_fra_Visma28[[#This Row],[SupProd]]=" "," "," - "&amp;Tabel_Forespørgsel_fra_Visma28[[#This Row],[SupProd]])</f>
        <v xml:space="preserve"> </v>
      </c>
      <c r="E205" t="s">
        <v>16</v>
      </c>
      <c r="F205" t="str">
        <f>IF(Tabel_Forespørgsel_fra_Visma28[[#This Row],[SupDescr]]=" "," "," - "&amp;Tabel_Forespørgsel_fra_Visma28[[#This Row],[SupDescr]])</f>
        <v xml:space="preserve"> </v>
      </c>
      <c r="G205" t="s">
        <v>7238</v>
      </c>
      <c r="H205">
        <v>1</v>
      </c>
      <c r="I205" t="str">
        <f>IF(A205=A204,I204&amp;CHAR(10)&amp;"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206" spans="1:9" x14ac:dyDescent="0.25">
      <c r="A206" t="s">
        <v>7972</v>
      </c>
      <c r="B206">
        <v>75220200</v>
      </c>
      <c r="C206" t="s">
        <v>16</v>
      </c>
      <c r="D206" t="str">
        <f>IF(Tabel_Forespørgsel_fra_Visma28[[#This Row],[SupProd]]=" "," "," - "&amp;Tabel_Forespørgsel_fra_Visma28[[#This Row],[SupProd]])</f>
        <v xml:space="preserve"> </v>
      </c>
      <c r="E206" t="s">
        <v>16</v>
      </c>
      <c r="F206" t="str">
        <f>IF(Tabel_Forespørgsel_fra_Visma28[[#This Row],[SupDescr]]=" "," "," - "&amp;Tabel_Forespørgsel_fra_Visma28[[#This Row],[SupDescr]])</f>
        <v xml:space="preserve"> </v>
      </c>
      <c r="G206" t="s">
        <v>7238</v>
      </c>
      <c r="H206">
        <v>1</v>
      </c>
      <c r="I206" t="str">
        <f>IF(A206=A205,I205&amp;CHAR(10)&amp;"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207" spans="1:9" x14ac:dyDescent="0.25">
      <c r="A207" t="s">
        <v>7973</v>
      </c>
      <c r="B207">
        <v>75220200</v>
      </c>
      <c r="C207" t="s">
        <v>16</v>
      </c>
      <c r="D207" t="str">
        <f>IF(Tabel_Forespørgsel_fra_Visma28[[#This Row],[SupProd]]=" "," "," - "&amp;Tabel_Forespørgsel_fra_Visma28[[#This Row],[SupProd]])</f>
        <v xml:space="preserve"> </v>
      </c>
      <c r="E207" t="s">
        <v>16</v>
      </c>
      <c r="F207" t="str">
        <f>IF(Tabel_Forespørgsel_fra_Visma28[[#This Row],[SupDescr]]=" "," "," - "&amp;Tabel_Forespørgsel_fra_Visma28[[#This Row],[SupDescr]])</f>
        <v xml:space="preserve"> </v>
      </c>
      <c r="G207" t="s">
        <v>7238</v>
      </c>
      <c r="H207">
        <v>1</v>
      </c>
      <c r="I207" t="str">
        <f>IF(A207=A206,I206&amp;CHAR(10)&amp;"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208" spans="1:9" x14ac:dyDescent="0.25">
      <c r="A208" t="s">
        <v>8242</v>
      </c>
      <c r="B208">
        <v>70890019</v>
      </c>
      <c r="C208" t="s">
        <v>16</v>
      </c>
      <c r="D208" t="str">
        <f>IF(Tabel_Forespørgsel_fra_Visma28[[#This Row],[SupProd]]=" "," "," - "&amp;Tabel_Forespørgsel_fra_Visma28[[#This Row],[SupProd]])</f>
        <v xml:space="preserve"> </v>
      </c>
      <c r="E208" t="s">
        <v>16</v>
      </c>
      <c r="F208" t="str">
        <f>IF(Tabel_Forespørgsel_fra_Visma28[[#This Row],[SupDescr]]=" "," "," - "&amp;Tabel_Forespørgsel_fra_Visma28[[#This Row],[SupDescr]])</f>
        <v xml:space="preserve"> </v>
      </c>
      <c r="G208" t="s">
        <v>5780</v>
      </c>
      <c r="H208">
        <v>1</v>
      </c>
      <c r="I208" t="str">
        <f>IF(A208=A207,I207&amp;CHAR(10)&amp;"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9" spans="1:9" x14ac:dyDescent="0.25">
      <c r="A209" t="s">
        <v>9418</v>
      </c>
      <c r="B209">
        <v>75763222</v>
      </c>
      <c r="C209" t="s">
        <v>16</v>
      </c>
      <c r="D209" t="str">
        <f>IF(Tabel_Forespørgsel_fra_Visma28[[#This Row],[SupProd]]=" "," "," - "&amp;Tabel_Forespørgsel_fra_Visma28[[#This Row],[SupProd]])</f>
        <v xml:space="preserve"> </v>
      </c>
      <c r="E209" t="s">
        <v>16</v>
      </c>
      <c r="F209" t="str">
        <f>IF(Tabel_Forespørgsel_fra_Visma28[[#This Row],[SupDescr]]=" "," "," - "&amp;Tabel_Forespørgsel_fra_Visma28[[#This Row],[SupDescr]])</f>
        <v xml:space="preserve"> </v>
      </c>
      <c r="G209" t="s">
        <v>4847</v>
      </c>
      <c r="H209">
        <v>1</v>
      </c>
      <c r="I209" t="str">
        <f>IF(A209=A208,I208&amp;CHAR(10)&amp;"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0" spans="1:9" x14ac:dyDescent="0.25">
      <c r="A210" t="s">
        <v>8689</v>
      </c>
      <c r="B210">
        <v>75577000</v>
      </c>
      <c r="C210" t="s">
        <v>16</v>
      </c>
      <c r="D210" t="str">
        <f>IF(Tabel_Forespørgsel_fra_Visma28[[#This Row],[SupProd]]=" "," "," - "&amp;Tabel_Forespørgsel_fra_Visma28[[#This Row],[SupProd]])</f>
        <v xml:space="preserve"> </v>
      </c>
      <c r="E210" t="s">
        <v>16</v>
      </c>
      <c r="F210" t="str">
        <f>IF(Tabel_Forespørgsel_fra_Visma28[[#This Row],[SupDescr]]=" "," "," - "&amp;Tabel_Forespørgsel_fra_Visma28[[#This Row],[SupDescr]])</f>
        <v xml:space="preserve"> </v>
      </c>
      <c r="G210" t="s">
        <v>3759</v>
      </c>
      <c r="H210">
        <v>1</v>
      </c>
      <c r="I210" t="str">
        <f>IF(A210=A209,I209&amp;CHAR(10)&amp;"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1" spans="1:9" x14ac:dyDescent="0.25">
      <c r="A211" t="s">
        <v>9153</v>
      </c>
      <c r="B211">
        <v>75763222</v>
      </c>
      <c r="C211" t="s">
        <v>16</v>
      </c>
      <c r="D211" t="str">
        <f>IF(Tabel_Forespørgsel_fra_Visma28[[#This Row],[SupProd]]=" "," "," - "&amp;Tabel_Forespørgsel_fra_Visma28[[#This Row],[SupProd]])</f>
        <v xml:space="preserve"> </v>
      </c>
      <c r="E211" t="s">
        <v>16</v>
      </c>
      <c r="F211" t="str">
        <f>IF(Tabel_Forespørgsel_fra_Visma28[[#This Row],[SupDescr]]=" "," "," - "&amp;Tabel_Forespørgsel_fra_Visma28[[#This Row],[SupDescr]])</f>
        <v xml:space="preserve"> </v>
      </c>
      <c r="G211" t="s">
        <v>4847</v>
      </c>
      <c r="H211">
        <v>1</v>
      </c>
      <c r="I211" t="str">
        <f>IF(A211=A210,I210&amp;CHAR(10)&amp;"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2" spans="1:9" x14ac:dyDescent="0.25">
      <c r="A212" t="s">
        <v>9154</v>
      </c>
      <c r="B212">
        <v>75763222</v>
      </c>
      <c r="C212" t="s">
        <v>16</v>
      </c>
      <c r="D212" t="str">
        <f>IF(Tabel_Forespørgsel_fra_Visma28[[#This Row],[SupProd]]=" "," "," - "&amp;Tabel_Forespørgsel_fra_Visma28[[#This Row],[SupProd]])</f>
        <v xml:space="preserve"> </v>
      </c>
      <c r="E212" t="s">
        <v>16</v>
      </c>
      <c r="F212" t="str">
        <f>IF(Tabel_Forespørgsel_fra_Visma28[[#This Row],[SupDescr]]=" "," "," - "&amp;Tabel_Forespørgsel_fra_Visma28[[#This Row],[SupDescr]])</f>
        <v xml:space="preserve"> </v>
      </c>
      <c r="G212" t="s">
        <v>4847</v>
      </c>
      <c r="H212">
        <v>1</v>
      </c>
      <c r="I212" t="str">
        <f>IF(A212=A211,I211&amp;CHAR(10)&amp;"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3" spans="1:9" x14ac:dyDescent="0.25">
      <c r="A213" t="s">
        <v>9169</v>
      </c>
      <c r="B213">
        <v>75763222</v>
      </c>
      <c r="C213" t="s">
        <v>16</v>
      </c>
      <c r="D213" t="str">
        <f>IF(Tabel_Forespørgsel_fra_Visma28[[#This Row],[SupProd]]=" "," "," - "&amp;Tabel_Forespørgsel_fra_Visma28[[#This Row],[SupProd]])</f>
        <v xml:space="preserve"> </v>
      </c>
      <c r="E213" t="s">
        <v>16</v>
      </c>
      <c r="F213" t="str">
        <f>IF(Tabel_Forespørgsel_fra_Visma28[[#This Row],[SupDescr]]=" "," "," - "&amp;Tabel_Forespørgsel_fra_Visma28[[#This Row],[SupDescr]])</f>
        <v xml:space="preserve"> </v>
      </c>
      <c r="G213" t="s">
        <v>4847</v>
      </c>
      <c r="H213">
        <v>1</v>
      </c>
      <c r="I213" t="str">
        <f>IF(A213=A212,I212&amp;CHAR(10)&amp;"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" spans="1:9" x14ac:dyDescent="0.25">
      <c r="A214" t="s">
        <v>8819</v>
      </c>
      <c r="B214">
        <v>70108720</v>
      </c>
      <c r="C214" t="s">
        <v>16</v>
      </c>
      <c r="D214" t="str">
        <f>IF(Tabel_Forespørgsel_fra_Visma28[[#This Row],[SupProd]]=" "," "," - "&amp;Tabel_Forespørgsel_fra_Visma28[[#This Row],[SupProd]])</f>
        <v xml:space="preserve"> </v>
      </c>
      <c r="E214" t="s">
        <v>16</v>
      </c>
      <c r="F214" t="str">
        <f>IF(Tabel_Forespørgsel_fra_Visma28[[#This Row],[SupDescr]]=" "," "," - "&amp;Tabel_Forespørgsel_fra_Visma28[[#This Row],[SupDescr]])</f>
        <v xml:space="preserve"> </v>
      </c>
      <c r="G214" t="s">
        <v>8125</v>
      </c>
      <c r="H214">
        <v>1</v>
      </c>
      <c r="I214" t="str">
        <f>IF(A214=A213,I213&amp;CHAR(10)&amp;"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5" spans="1:9" x14ac:dyDescent="0.25">
      <c r="A215" t="s">
        <v>8820</v>
      </c>
      <c r="B215">
        <v>70108720</v>
      </c>
      <c r="C215" t="s">
        <v>16</v>
      </c>
      <c r="D215" t="str">
        <f>IF(Tabel_Forespørgsel_fra_Visma28[[#This Row],[SupProd]]=" "," "," - "&amp;Tabel_Forespørgsel_fra_Visma28[[#This Row],[SupProd]])</f>
        <v xml:space="preserve"> </v>
      </c>
      <c r="E215" t="s">
        <v>16</v>
      </c>
      <c r="F215" t="str">
        <f>IF(Tabel_Forespørgsel_fra_Visma28[[#This Row],[SupDescr]]=" "," "," - "&amp;Tabel_Forespørgsel_fra_Visma28[[#This Row],[SupDescr]])</f>
        <v xml:space="preserve"> </v>
      </c>
      <c r="G215" t="s">
        <v>8125</v>
      </c>
      <c r="H215">
        <v>1</v>
      </c>
      <c r="I215" t="str">
        <f>IF(A215=A214,I214&amp;CHAR(10)&amp;"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6" spans="1:9" x14ac:dyDescent="0.25">
      <c r="A216" t="s">
        <v>41361</v>
      </c>
      <c r="B216">
        <v>70108720</v>
      </c>
      <c r="C216" t="s">
        <v>16</v>
      </c>
      <c r="D216" t="str">
        <f>IF(Tabel_Forespørgsel_fra_Visma28[[#This Row],[SupProd]]=" "," "," - "&amp;Tabel_Forespørgsel_fra_Visma28[[#This Row],[SupProd]])</f>
        <v xml:space="preserve"> </v>
      </c>
      <c r="E216" t="s">
        <v>16</v>
      </c>
      <c r="F216" t="str">
        <f>IF(Tabel_Forespørgsel_fra_Visma28[[#This Row],[SupDescr]]=" "," "," - "&amp;Tabel_Forespørgsel_fra_Visma28[[#This Row],[SupDescr]])</f>
        <v xml:space="preserve"> </v>
      </c>
      <c r="G216" t="s">
        <v>8125</v>
      </c>
      <c r="H216">
        <v>1</v>
      </c>
      <c r="I216" t="str">
        <f>IF(A216=A215,I215&amp;CHAR(10)&amp;"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7" spans="1:9" x14ac:dyDescent="0.25">
      <c r="A217" t="s">
        <v>3383</v>
      </c>
      <c r="B217">
        <v>75421677</v>
      </c>
      <c r="C217" t="s">
        <v>16</v>
      </c>
      <c r="D217" t="str">
        <f>IF(Tabel_Forespørgsel_fra_Visma28[[#This Row],[SupProd]]=" "," "," - "&amp;Tabel_Forespørgsel_fra_Visma28[[#This Row],[SupProd]])</f>
        <v xml:space="preserve"> </v>
      </c>
      <c r="E217" t="s">
        <v>16</v>
      </c>
      <c r="F217" t="str">
        <f>IF(Tabel_Forespørgsel_fra_Visma28[[#This Row],[SupDescr]]=" "," "," - "&amp;Tabel_Forespørgsel_fra_Visma28[[#This Row],[SupDescr]])</f>
        <v xml:space="preserve"> </v>
      </c>
      <c r="G217" t="s">
        <v>3368</v>
      </c>
      <c r="H217">
        <v>1</v>
      </c>
      <c r="I217" t="str">
        <f>IF(A217=A216,I216&amp;CHAR(10)&amp;"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18" spans="1:9" x14ac:dyDescent="0.25">
      <c r="A218" t="s">
        <v>3387</v>
      </c>
      <c r="B218">
        <v>75421677</v>
      </c>
      <c r="C218" t="s">
        <v>16</v>
      </c>
      <c r="D218" t="str">
        <f>IF(Tabel_Forespørgsel_fra_Visma28[[#This Row],[SupProd]]=" "," "," - "&amp;Tabel_Forespørgsel_fra_Visma28[[#This Row],[SupProd]])</f>
        <v xml:space="preserve"> </v>
      </c>
      <c r="E218" t="s">
        <v>16</v>
      </c>
      <c r="F218" t="str">
        <f>IF(Tabel_Forespørgsel_fra_Visma28[[#This Row],[SupDescr]]=" "," "," - "&amp;Tabel_Forespørgsel_fra_Visma28[[#This Row],[SupDescr]])</f>
        <v xml:space="preserve"> </v>
      </c>
      <c r="G218" t="s">
        <v>3368</v>
      </c>
      <c r="H218">
        <v>1</v>
      </c>
      <c r="I218" t="str">
        <f>IF(A218=A217,I217&amp;CHAR(10)&amp;"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19" spans="1:9" x14ac:dyDescent="0.25">
      <c r="A219" t="s">
        <v>4328</v>
      </c>
      <c r="B219">
        <v>86439632</v>
      </c>
      <c r="C219" t="s">
        <v>16</v>
      </c>
      <c r="D219" t="str">
        <f>IF(Tabel_Forespørgsel_fra_Visma28[[#This Row],[SupProd]]=" "," "," - "&amp;Tabel_Forespørgsel_fra_Visma28[[#This Row],[SupProd]])</f>
        <v xml:space="preserve"> </v>
      </c>
      <c r="E219" t="s">
        <v>16</v>
      </c>
      <c r="F219" t="str">
        <f>IF(Tabel_Forespørgsel_fra_Visma28[[#This Row],[SupDescr]]=" "," "," - "&amp;Tabel_Forespørgsel_fra_Visma28[[#This Row],[SupDescr]])</f>
        <v xml:space="preserve"> </v>
      </c>
      <c r="G219" t="s">
        <v>3929</v>
      </c>
      <c r="H219">
        <v>1</v>
      </c>
      <c r="I219" t="str">
        <f>IF(A219=A218,I218&amp;CHAR(10)&amp;"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0" spans="1:9" x14ac:dyDescent="0.25">
      <c r="A220" t="s">
        <v>4329</v>
      </c>
      <c r="B220">
        <v>86439632</v>
      </c>
      <c r="C220" t="s">
        <v>16</v>
      </c>
      <c r="D220" t="str">
        <f>IF(Tabel_Forespørgsel_fra_Visma28[[#This Row],[SupProd]]=" "," "," - "&amp;Tabel_Forespørgsel_fra_Visma28[[#This Row],[SupProd]])</f>
        <v xml:space="preserve"> </v>
      </c>
      <c r="E220" t="s">
        <v>16</v>
      </c>
      <c r="F220" t="str">
        <f>IF(Tabel_Forespørgsel_fra_Visma28[[#This Row],[SupDescr]]=" "," "," - "&amp;Tabel_Forespørgsel_fra_Visma28[[#This Row],[SupDescr]])</f>
        <v xml:space="preserve"> </v>
      </c>
      <c r="G220" t="s">
        <v>3929</v>
      </c>
      <c r="H220">
        <v>1</v>
      </c>
      <c r="I220" t="str">
        <f>IF(A220=A219,I219&amp;CHAR(10)&amp;"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1" spans="1:9" x14ac:dyDescent="0.25">
      <c r="A221" t="s">
        <v>4322</v>
      </c>
      <c r="B221">
        <v>86439632</v>
      </c>
      <c r="C221" t="s">
        <v>16</v>
      </c>
      <c r="D221" t="str">
        <f>IF(Tabel_Forespørgsel_fra_Visma28[[#This Row],[SupProd]]=" "," "," - "&amp;Tabel_Forespørgsel_fra_Visma28[[#This Row],[SupProd]])</f>
        <v xml:space="preserve"> </v>
      </c>
      <c r="E221" t="s">
        <v>16</v>
      </c>
      <c r="F221" t="str">
        <f>IF(Tabel_Forespørgsel_fra_Visma28[[#This Row],[SupDescr]]=" "," "," - "&amp;Tabel_Forespørgsel_fra_Visma28[[#This Row],[SupDescr]])</f>
        <v xml:space="preserve"> </v>
      </c>
      <c r="G221" t="s">
        <v>3929</v>
      </c>
      <c r="H221">
        <v>1</v>
      </c>
      <c r="I221" t="str">
        <f>IF(A221=A220,I220&amp;CHAR(10)&amp;"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2" spans="1:9" x14ac:dyDescent="0.25">
      <c r="A222" t="s">
        <v>4326</v>
      </c>
      <c r="B222">
        <v>86439632</v>
      </c>
      <c r="C222" t="s">
        <v>16</v>
      </c>
      <c r="D222" t="str">
        <f>IF(Tabel_Forespørgsel_fra_Visma28[[#This Row],[SupProd]]=" "," "," - "&amp;Tabel_Forespørgsel_fra_Visma28[[#This Row],[SupProd]])</f>
        <v xml:space="preserve"> </v>
      </c>
      <c r="E222" t="s">
        <v>16</v>
      </c>
      <c r="F222" t="str">
        <f>IF(Tabel_Forespørgsel_fra_Visma28[[#This Row],[SupDescr]]=" "," "," - "&amp;Tabel_Forespørgsel_fra_Visma28[[#This Row],[SupDescr]])</f>
        <v xml:space="preserve"> </v>
      </c>
      <c r="G222" t="s">
        <v>3929</v>
      </c>
      <c r="H222">
        <v>1</v>
      </c>
      <c r="I222" t="str">
        <f>IF(A222=A221,I221&amp;CHAR(10)&amp;"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3" spans="1:9" x14ac:dyDescent="0.25">
      <c r="A223" t="s">
        <v>4327</v>
      </c>
      <c r="B223">
        <v>86439632</v>
      </c>
      <c r="C223" t="s">
        <v>16</v>
      </c>
      <c r="D223" t="str">
        <f>IF(Tabel_Forespørgsel_fra_Visma28[[#This Row],[SupProd]]=" "," "," - "&amp;Tabel_Forespørgsel_fra_Visma28[[#This Row],[SupProd]])</f>
        <v xml:space="preserve"> </v>
      </c>
      <c r="E223" t="s">
        <v>16</v>
      </c>
      <c r="F223" t="str">
        <f>IF(Tabel_Forespørgsel_fra_Visma28[[#This Row],[SupDescr]]=" "," "," - "&amp;Tabel_Forespørgsel_fra_Visma28[[#This Row],[SupDescr]])</f>
        <v xml:space="preserve"> </v>
      </c>
      <c r="G223" t="s">
        <v>3929</v>
      </c>
      <c r="H223">
        <v>1</v>
      </c>
      <c r="I223" t="str">
        <f>IF(A223=A222,I222&amp;CHAR(10)&amp;"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4" spans="1:9" x14ac:dyDescent="0.25">
      <c r="A224" t="s">
        <v>4323</v>
      </c>
      <c r="B224">
        <v>86439632</v>
      </c>
      <c r="C224" t="s">
        <v>16</v>
      </c>
      <c r="D224" t="str">
        <f>IF(Tabel_Forespørgsel_fra_Visma28[[#This Row],[SupProd]]=" "," "," - "&amp;Tabel_Forespørgsel_fra_Visma28[[#This Row],[SupProd]])</f>
        <v xml:space="preserve"> </v>
      </c>
      <c r="E224" t="s">
        <v>16</v>
      </c>
      <c r="F224" t="str">
        <f>IF(Tabel_Forespørgsel_fra_Visma28[[#This Row],[SupDescr]]=" "," "," - "&amp;Tabel_Forespørgsel_fra_Visma28[[#This Row],[SupDescr]])</f>
        <v xml:space="preserve"> </v>
      </c>
      <c r="G224" t="s">
        <v>3929</v>
      </c>
      <c r="H224">
        <v>1</v>
      </c>
      <c r="I224" t="str">
        <f>IF(A224=A223,I223&amp;CHAR(10)&amp;"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5" spans="1:9" x14ac:dyDescent="0.25">
      <c r="A225" t="s">
        <v>5512</v>
      </c>
      <c r="B225">
        <v>86439632</v>
      </c>
      <c r="C225" t="s">
        <v>16</v>
      </c>
      <c r="D225" t="str">
        <f>IF(Tabel_Forespørgsel_fra_Visma28[[#This Row],[SupProd]]=" "," "," - "&amp;Tabel_Forespørgsel_fra_Visma28[[#This Row],[SupProd]])</f>
        <v xml:space="preserve"> </v>
      </c>
      <c r="E225" t="s">
        <v>16</v>
      </c>
      <c r="F225" t="str">
        <f>IF(Tabel_Forespørgsel_fra_Visma28[[#This Row],[SupDescr]]=" "," "," - "&amp;Tabel_Forespørgsel_fra_Visma28[[#This Row],[SupDescr]])</f>
        <v xml:space="preserve"> </v>
      </c>
      <c r="G225" t="s">
        <v>3929</v>
      </c>
      <c r="H225">
        <v>1</v>
      </c>
      <c r="I225" t="str">
        <f>IF(A225=A224,I224&amp;CHAR(10)&amp;"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6" spans="1:9" x14ac:dyDescent="0.25">
      <c r="A226" t="s">
        <v>6398</v>
      </c>
      <c r="B226">
        <v>74762273</v>
      </c>
      <c r="C226" t="s">
        <v>16</v>
      </c>
      <c r="D226" t="str">
        <f>IF(Tabel_Forespørgsel_fra_Visma28[[#This Row],[SupProd]]=" "," "," - "&amp;Tabel_Forespørgsel_fra_Visma28[[#This Row],[SupProd]])</f>
        <v xml:space="preserve"> </v>
      </c>
      <c r="E226" t="s">
        <v>16</v>
      </c>
      <c r="F226" t="str">
        <f>IF(Tabel_Forespørgsel_fra_Visma28[[#This Row],[SupDescr]]=" "," "," - "&amp;Tabel_Forespørgsel_fra_Visma28[[#This Row],[SupDescr]])</f>
        <v xml:space="preserve"> </v>
      </c>
      <c r="G226" t="s">
        <v>154</v>
      </c>
      <c r="H226">
        <v>1</v>
      </c>
      <c r="I226" t="str">
        <f>IF(A226=A225,I225&amp;CHAR(10)&amp;"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27" spans="1:9" x14ac:dyDescent="0.25">
      <c r="A227" t="s">
        <v>8640</v>
      </c>
      <c r="B227">
        <v>75577000</v>
      </c>
      <c r="C227" t="s">
        <v>16</v>
      </c>
      <c r="D227" t="str">
        <f>IF(Tabel_Forespørgsel_fra_Visma28[[#This Row],[SupProd]]=" "," "," - "&amp;Tabel_Forespørgsel_fra_Visma28[[#This Row],[SupProd]])</f>
        <v xml:space="preserve"> </v>
      </c>
      <c r="E227" t="s">
        <v>16</v>
      </c>
      <c r="F227" t="str">
        <f>IF(Tabel_Forespørgsel_fra_Visma28[[#This Row],[SupDescr]]=" "," "," - "&amp;Tabel_Forespørgsel_fra_Visma28[[#This Row],[SupDescr]])</f>
        <v xml:space="preserve"> </v>
      </c>
      <c r="G227" t="s">
        <v>3759</v>
      </c>
      <c r="H227">
        <v>1</v>
      </c>
      <c r="I227" t="str">
        <f>IF(A227=A226,I226&amp;CHAR(10)&amp;"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8" spans="1:9" x14ac:dyDescent="0.25">
      <c r="A228" t="s">
        <v>8987</v>
      </c>
      <c r="B228">
        <v>75577000</v>
      </c>
      <c r="C228" t="s">
        <v>16</v>
      </c>
      <c r="D228" t="str">
        <f>IF(Tabel_Forespørgsel_fra_Visma28[[#This Row],[SupProd]]=" "," "," - "&amp;Tabel_Forespørgsel_fra_Visma28[[#This Row],[SupProd]])</f>
        <v xml:space="preserve"> </v>
      </c>
      <c r="E228" t="s">
        <v>16</v>
      </c>
      <c r="F228" t="str">
        <f>IF(Tabel_Forespørgsel_fra_Visma28[[#This Row],[SupDescr]]=" "," "," - "&amp;Tabel_Forespørgsel_fra_Visma28[[#This Row],[SupDescr]])</f>
        <v xml:space="preserve"> </v>
      </c>
      <c r="G228" t="s">
        <v>3759</v>
      </c>
      <c r="H228">
        <v>1</v>
      </c>
      <c r="I228" t="str">
        <f>IF(A228=A227,I227&amp;CHAR(10)&amp;"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9" spans="1:9" x14ac:dyDescent="0.25">
      <c r="A229" t="s">
        <v>8140</v>
      </c>
      <c r="B229">
        <v>75577000</v>
      </c>
      <c r="C229" t="s">
        <v>16</v>
      </c>
      <c r="D229" t="str">
        <f>IF(Tabel_Forespørgsel_fra_Visma28[[#This Row],[SupProd]]=" "," "," - "&amp;Tabel_Forespørgsel_fra_Visma28[[#This Row],[SupProd]])</f>
        <v xml:space="preserve"> </v>
      </c>
      <c r="E229" t="s">
        <v>16</v>
      </c>
      <c r="F229" t="str">
        <f>IF(Tabel_Forespørgsel_fra_Visma28[[#This Row],[SupDescr]]=" "," "," - "&amp;Tabel_Forespørgsel_fra_Visma28[[#This Row],[SupDescr]])</f>
        <v xml:space="preserve"> </v>
      </c>
      <c r="G229" t="s">
        <v>3759</v>
      </c>
      <c r="H229">
        <v>1</v>
      </c>
      <c r="I229" t="str">
        <f>IF(A229=A228,I228&amp;CHAR(10)&amp;"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0" spans="1:9" x14ac:dyDescent="0.25">
      <c r="A230" t="s">
        <v>8175</v>
      </c>
      <c r="B230">
        <v>75577000</v>
      </c>
      <c r="C230" t="s">
        <v>16</v>
      </c>
      <c r="D230" t="str">
        <f>IF(Tabel_Forespørgsel_fra_Visma28[[#This Row],[SupProd]]=" "," "," - "&amp;Tabel_Forespørgsel_fra_Visma28[[#This Row],[SupProd]])</f>
        <v xml:space="preserve"> </v>
      </c>
      <c r="E230" t="s">
        <v>16</v>
      </c>
      <c r="F230" t="str">
        <f>IF(Tabel_Forespørgsel_fra_Visma28[[#This Row],[SupDescr]]=" "," "," - "&amp;Tabel_Forespørgsel_fra_Visma28[[#This Row],[SupDescr]])</f>
        <v xml:space="preserve"> </v>
      </c>
      <c r="G230" t="s">
        <v>3759</v>
      </c>
      <c r="H230">
        <v>1</v>
      </c>
      <c r="I230" t="str">
        <f>IF(A230=A229,I229&amp;CHAR(10)&amp;"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1" spans="1:9" x14ac:dyDescent="0.25">
      <c r="A231" t="s">
        <v>8169</v>
      </c>
      <c r="B231">
        <v>75577000</v>
      </c>
      <c r="C231" t="s">
        <v>16</v>
      </c>
      <c r="D231" t="str">
        <f>IF(Tabel_Forespørgsel_fra_Visma28[[#This Row],[SupProd]]=" "," "," - "&amp;Tabel_Forespørgsel_fra_Visma28[[#This Row],[SupProd]])</f>
        <v xml:space="preserve"> </v>
      </c>
      <c r="E231" t="s">
        <v>16</v>
      </c>
      <c r="F231" t="str">
        <f>IF(Tabel_Forespørgsel_fra_Visma28[[#This Row],[SupDescr]]=" "," "," - "&amp;Tabel_Forespørgsel_fra_Visma28[[#This Row],[SupDescr]])</f>
        <v xml:space="preserve"> </v>
      </c>
      <c r="G231" t="s">
        <v>3759</v>
      </c>
      <c r="H231">
        <v>1</v>
      </c>
      <c r="I231" t="str">
        <f>IF(A231=A230,I230&amp;CHAR(10)&amp;"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2" spans="1:9" x14ac:dyDescent="0.25">
      <c r="A232" t="s">
        <v>8176</v>
      </c>
      <c r="B232">
        <v>75577000</v>
      </c>
      <c r="C232" t="s">
        <v>16</v>
      </c>
      <c r="D232" t="str">
        <f>IF(Tabel_Forespørgsel_fra_Visma28[[#This Row],[SupProd]]=" "," "," - "&amp;Tabel_Forespørgsel_fra_Visma28[[#This Row],[SupProd]])</f>
        <v xml:space="preserve"> </v>
      </c>
      <c r="E232" t="s">
        <v>16</v>
      </c>
      <c r="F232" t="str">
        <f>IF(Tabel_Forespørgsel_fra_Visma28[[#This Row],[SupDescr]]=" "," "," - "&amp;Tabel_Forespørgsel_fra_Visma28[[#This Row],[SupDescr]])</f>
        <v xml:space="preserve"> </v>
      </c>
      <c r="G232" t="s">
        <v>3759</v>
      </c>
      <c r="H232">
        <v>1</v>
      </c>
      <c r="I232" t="str">
        <f>IF(A232=A231,I231&amp;CHAR(10)&amp;"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3" spans="1:9" x14ac:dyDescent="0.25">
      <c r="A233" t="s">
        <v>8177</v>
      </c>
      <c r="B233">
        <v>75577000</v>
      </c>
      <c r="C233" t="s">
        <v>16</v>
      </c>
      <c r="D233" t="str">
        <f>IF(Tabel_Forespørgsel_fra_Visma28[[#This Row],[SupProd]]=" "," "," - "&amp;Tabel_Forespørgsel_fra_Visma28[[#This Row],[SupProd]])</f>
        <v xml:space="preserve"> </v>
      </c>
      <c r="E233" t="s">
        <v>16</v>
      </c>
      <c r="F233" t="str">
        <f>IF(Tabel_Forespørgsel_fra_Visma28[[#This Row],[SupDescr]]=" "," "," - "&amp;Tabel_Forespørgsel_fra_Visma28[[#This Row],[SupDescr]])</f>
        <v xml:space="preserve"> </v>
      </c>
      <c r="G233" t="s">
        <v>3759</v>
      </c>
      <c r="H233">
        <v>1</v>
      </c>
      <c r="I233" t="str">
        <f>IF(A233=A232,I232&amp;CHAR(10)&amp;"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4" spans="1:9" x14ac:dyDescent="0.25">
      <c r="A234" t="s">
        <v>11986</v>
      </c>
      <c r="B234">
        <v>70890019</v>
      </c>
      <c r="C234" t="s">
        <v>16</v>
      </c>
      <c r="D234" t="str">
        <f>IF(Tabel_Forespørgsel_fra_Visma28[[#This Row],[SupProd]]=" "," "," - "&amp;Tabel_Forespørgsel_fra_Visma28[[#This Row],[SupProd]])</f>
        <v xml:space="preserve"> </v>
      </c>
      <c r="E234" t="s">
        <v>16</v>
      </c>
      <c r="F234" t="str">
        <f>IF(Tabel_Forespørgsel_fra_Visma28[[#This Row],[SupDescr]]=" "," "," - "&amp;Tabel_Forespørgsel_fra_Visma28[[#This Row],[SupDescr]])</f>
        <v xml:space="preserve"> </v>
      </c>
      <c r="G234" t="s">
        <v>5780</v>
      </c>
      <c r="H234">
        <v>2</v>
      </c>
      <c r="I234" t="str">
        <f>IF(A234=A233,I233&amp;CHAR(10)&amp;"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35" spans="1:9" x14ac:dyDescent="0.25">
      <c r="A235" t="s">
        <v>10575</v>
      </c>
      <c r="B235">
        <v>75421677</v>
      </c>
      <c r="C235" t="s">
        <v>16</v>
      </c>
      <c r="D235" t="str">
        <f>IF(Tabel_Forespørgsel_fra_Visma28[[#This Row],[SupProd]]=" "," "," - "&amp;Tabel_Forespørgsel_fra_Visma28[[#This Row],[SupProd]])</f>
        <v xml:space="preserve"> </v>
      </c>
      <c r="E235" t="s">
        <v>16</v>
      </c>
      <c r="F235" t="str">
        <f>IF(Tabel_Forespørgsel_fra_Visma28[[#This Row],[SupDescr]]=" "," "," - "&amp;Tabel_Forespørgsel_fra_Visma28[[#This Row],[SupDescr]])</f>
        <v xml:space="preserve"> </v>
      </c>
      <c r="G235" t="s">
        <v>3368</v>
      </c>
      <c r="H235">
        <v>1</v>
      </c>
      <c r="I235" t="str">
        <f>IF(A235=A234,I234&amp;CHAR(10)&amp;"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36" spans="1:9" x14ac:dyDescent="0.25">
      <c r="A236" t="s">
        <v>11226</v>
      </c>
      <c r="B236">
        <v>75577000</v>
      </c>
      <c r="C236" t="s">
        <v>16</v>
      </c>
      <c r="D236" t="str">
        <f>IF(Tabel_Forespørgsel_fra_Visma28[[#This Row],[SupProd]]=" "," "," - "&amp;Tabel_Forespørgsel_fra_Visma28[[#This Row],[SupProd]])</f>
        <v xml:space="preserve"> </v>
      </c>
      <c r="E236" t="s">
        <v>16</v>
      </c>
      <c r="F236" t="str">
        <f>IF(Tabel_Forespørgsel_fra_Visma28[[#This Row],[SupDescr]]=" "," "," - "&amp;Tabel_Forespørgsel_fra_Visma28[[#This Row],[SupDescr]])</f>
        <v xml:space="preserve"> </v>
      </c>
      <c r="G236" t="s">
        <v>3759</v>
      </c>
      <c r="H236">
        <v>1</v>
      </c>
      <c r="I236" t="str">
        <f>IF(A236=A235,I235&amp;CHAR(10)&amp;"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7" spans="1:9" x14ac:dyDescent="0.25">
      <c r="A237" t="s">
        <v>11231</v>
      </c>
      <c r="B237">
        <v>75577000</v>
      </c>
      <c r="C237" t="s">
        <v>16</v>
      </c>
      <c r="D237" t="str">
        <f>IF(Tabel_Forespørgsel_fra_Visma28[[#This Row],[SupProd]]=" "," "," - "&amp;Tabel_Forespørgsel_fra_Visma28[[#This Row],[SupProd]])</f>
        <v xml:space="preserve"> </v>
      </c>
      <c r="E237" t="s">
        <v>16</v>
      </c>
      <c r="F237" t="str">
        <f>IF(Tabel_Forespørgsel_fra_Visma28[[#This Row],[SupDescr]]=" "," "," - "&amp;Tabel_Forespørgsel_fra_Visma28[[#This Row],[SupDescr]])</f>
        <v xml:space="preserve"> </v>
      </c>
      <c r="G237" t="s">
        <v>3759</v>
      </c>
      <c r="H237">
        <v>1</v>
      </c>
      <c r="I237" t="str">
        <f>IF(A237=A236,I236&amp;CHAR(10)&amp;"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8" spans="1:9" x14ac:dyDescent="0.25">
      <c r="A238" t="s">
        <v>11969</v>
      </c>
      <c r="B238">
        <v>70108720</v>
      </c>
      <c r="C238" t="s">
        <v>16</v>
      </c>
      <c r="D238" t="str">
        <f>IF(Tabel_Forespørgsel_fra_Visma28[[#This Row],[SupProd]]=" "," "," - "&amp;Tabel_Forespørgsel_fra_Visma28[[#This Row],[SupProd]])</f>
        <v xml:space="preserve"> </v>
      </c>
      <c r="E238" t="s">
        <v>16</v>
      </c>
      <c r="F238" t="str">
        <f>IF(Tabel_Forespørgsel_fra_Visma28[[#This Row],[SupDescr]]=" "," "," - "&amp;Tabel_Forespørgsel_fra_Visma28[[#This Row],[SupDescr]])</f>
        <v xml:space="preserve"> </v>
      </c>
      <c r="G238" t="s">
        <v>8125</v>
      </c>
      <c r="H238">
        <v>1</v>
      </c>
      <c r="I238" t="str">
        <f>IF(A238=A237,I237&amp;CHAR(10)&amp;"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9" spans="1:9" x14ac:dyDescent="0.25">
      <c r="A239" t="s">
        <v>11509</v>
      </c>
      <c r="B239">
        <v>70108720</v>
      </c>
      <c r="C239" t="s">
        <v>16</v>
      </c>
      <c r="D239" t="str">
        <f>IF(Tabel_Forespørgsel_fra_Visma28[[#This Row],[SupProd]]=" "," "," - "&amp;Tabel_Forespørgsel_fra_Visma28[[#This Row],[SupProd]])</f>
        <v xml:space="preserve"> </v>
      </c>
      <c r="E239" t="s">
        <v>16</v>
      </c>
      <c r="F239" t="str">
        <f>IF(Tabel_Forespørgsel_fra_Visma28[[#This Row],[SupDescr]]=" "," "," - "&amp;Tabel_Forespørgsel_fra_Visma28[[#This Row],[SupDescr]])</f>
        <v xml:space="preserve"> </v>
      </c>
      <c r="G239" t="s">
        <v>8125</v>
      </c>
      <c r="H239">
        <v>1</v>
      </c>
      <c r="I239" t="str">
        <f>IF(A239=A238,I238&amp;CHAR(10)&amp;"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" spans="1:9" x14ac:dyDescent="0.25">
      <c r="A240" t="s">
        <v>10466</v>
      </c>
      <c r="B240">
        <v>66178117</v>
      </c>
      <c r="C240" t="s">
        <v>16</v>
      </c>
      <c r="D240" t="str">
        <f>IF(Tabel_Forespørgsel_fra_Visma28[[#This Row],[SupProd]]=" "," "," - "&amp;Tabel_Forespørgsel_fra_Visma28[[#This Row],[SupProd]])</f>
        <v xml:space="preserve"> </v>
      </c>
      <c r="E240" t="s">
        <v>16</v>
      </c>
      <c r="F240" t="str">
        <f>IF(Tabel_Forespørgsel_fra_Visma28[[#This Row],[SupDescr]]=" "," "," - "&amp;Tabel_Forespørgsel_fra_Visma28[[#This Row],[SupDescr]])</f>
        <v xml:space="preserve"> </v>
      </c>
      <c r="G240" t="s">
        <v>8856</v>
      </c>
      <c r="H240">
        <v>1</v>
      </c>
      <c r="I240" t="str">
        <f>IF(A240=A239,I239&amp;CHAR(10)&amp;"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 </v>
      </c>
    </row>
    <row r="241" spans="1:9" x14ac:dyDescent="0.25">
      <c r="A241" t="s">
        <v>12097</v>
      </c>
      <c r="B241">
        <v>75577000</v>
      </c>
      <c r="C241" t="s">
        <v>16</v>
      </c>
      <c r="D241" t="str">
        <f>IF(Tabel_Forespørgsel_fra_Visma28[[#This Row],[SupProd]]=" "," "," - "&amp;Tabel_Forespørgsel_fra_Visma28[[#This Row],[SupProd]])</f>
        <v xml:space="preserve"> </v>
      </c>
      <c r="E241" t="s">
        <v>16</v>
      </c>
      <c r="F241" t="str">
        <f>IF(Tabel_Forespørgsel_fra_Visma28[[#This Row],[SupDescr]]=" "," "," - "&amp;Tabel_Forespørgsel_fra_Visma28[[#This Row],[SupDescr]])</f>
        <v xml:space="preserve"> </v>
      </c>
      <c r="G241" t="s">
        <v>3759</v>
      </c>
      <c r="H241">
        <v>1</v>
      </c>
      <c r="I241" t="str">
        <f>IF(A241=A240,I240&amp;CHAR(10)&amp;"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2" spans="1:9" x14ac:dyDescent="0.25">
      <c r="A242" t="s">
        <v>14589</v>
      </c>
      <c r="B242">
        <v>75101026</v>
      </c>
      <c r="C242" t="s">
        <v>16</v>
      </c>
      <c r="D242" t="str">
        <f>IF(Tabel_Forespørgsel_fra_Visma28[[#This Row],[SupProd]]=" "," "," - "&amp;Tabel_Forespørgsel_fra_Visma28[[#This Row],[SupProd]])</f>
        <v xml:space="preserve"> </v>
      </c>
      <c r="E242" t="s">
        <v>16</v>
      </c>
      <c r="F242" t="str">
        <f>IF(Tabel_Forespørgsel_fra_Visma28[[#This Row],[SupDescr]]=" "," "," - "&amp;Tabel_Forespørgsel_fra_Visma28[[#This Row],[SupDescr]])</f>
        <v xml:space="preserve"> </v>
      </c>
      <c r="G242" t="s">
        <v>14590</v>
      </c>
      <c r="H242">
        <v>1</v>
      </c>
      <c r="I242" t="str">
        <f>IF(A242=A241,I241&amp;CHAR(10)&amp;"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PolyTech A/S  </v>
      </c>
    </row>
    <row r="243" spans="1:9" x14ac:dyDescent="0.25">
      <c r="A243" t="s">
        <v>15339</v>
      </c>
      <c r="B243">
        <v>70108720</v>
      </c>
      <c r="C243" t="s">
        <v>16</v>
      </c>
      <c r="D243" t="str">
        <f>IF(Tabel_Forespørgsel_fra_Visma28[[#This Row],[SupProd]]=" "," "," - "&amp;Tabel_Forespørgsel_fra_Visma28[[#This Row],[SupProd]])</f>
        <v xml:space="preserve"> </v>
      </c>
      <c r="E243" t="s">
        <v>16</v>
      </c>
      <c r="F243" t="str">
        <f>IF(Tabel_Forespørgsel_fra_Visma28[[#This Row],[SupDescr]]=" "," "," - "&amp;Tabel_Forespørgsel_fra_Visma28[[#This Row],[SupDescr]])</f>
        <v xml:space="preserve"> </v>
      </c>
      <c r="G243" t="s">
        <v>8125</v>
      </c>
      <c r="H243">
        <v>1</v>
      </c>
      <c r="I243" t="str">
        <f>IF(A243=A242,I242&amp;CHAR(10)&amp;"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4" spans="1:9" x14ac:dyDescent="0.25">
      <c r="A244" t="s">
        <v>16576</v>
      </c>
      <c r="B244">
        <v>74755755</v>
      </c>
      <c r="C244" t="s">
        <v>16</v>
      </c>
      <c r="D244" t="str">
        <f>IF(Tabel_Forespørgsel_fra_Visma28[[#This Row],[SupProd]]=" "," "," - "&amp;Tabel_Forespørgsel_fra_Visma28[[#This Row],[SupProd]])</f>
        <v xml:space="preserve"> </v>
      </c>
      <c r="E244" t="s">
        <v>16</v>
      </c>
      <c r="F244" t="str">
        <f>IF(Tabel_Forespørgsel_fra_Visma28[[#This Row],[SupDescr]]=" "," "," - "&amp;Tabel_Forespørgsel_fra_Visma28[[#This Row],[SupDescr]])</f>
        <v xml:space="preserve"> </v>
      </c>
      <c r="G244" t="s">
        <v>4786</v>
      </c>
      <c r="H244">
        <v>1</v>
      </c>
      <c r="I244" t="str">
        <f>IF(A244=A243,I243&amp;CHAR(10)&amp;"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5" spans="1:9" x14ac:dyDescent="0.25">
      <c r="A245" t="s">
        <v>16617</v>
      </c>
      <c r="B245">
        <v>22882485</v>
      </c>
      <c r="C245" t="s">
        <v>16</v>
      </c>
      <c r="D245" t="str">
        <f>IF(Tabel_Forespørgsel_fra_Visma28[[#This Row],[SupProd]]=" "," "," - "&amp;Tabel_Forespørgsel_fra_Visma28[[#This Row],[SupProd]])</f>
        <v xml:space="preserve"> </v>
      </c>
      <c r="E245" t="s">
        <v>16</v>
      </c>
      <c r="F245" t="str">
        <f>IF(Tabel_Forespørgsel_fra_Visma28[[#This Row],[SupDescr]]=" "," "," - "&amp;Tabel_Forespørgsel_fra_Visma28[[#This Row],[SupDescr]])</f>
        <v xml:space="preserve"> </v>
      </c>
      <c r="G245" t="s">
        <v>16618</v>
      </c>
      <c r="H245">
        <v>1</v>
      </c>
      <c r="I245" t="str">
        <f>IF(A245=A244,I244&amp;CHAR(10)&amp;"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Jysk Container Salg  </v>
      </c>
    </row>
    <row r="246" spans="1:9" x14ac:dyDescent="0.25">
      <c r="A246" t="s">
        <v>16631</v>
      </c>
      <c r="B246">
        <v>70108720</v>
      </c>
      <c r="C246" t="s">
        <v>16</v>
      </c>
      <c r="D246" t="str">
        <f>IF(Tabel_Forespørgsel_fra_Visma28[[#This Row],[SupProd]]=" "," "," - "&amp;Tabel_Forespørgsel_fra_Visma28[[#This Row],[SupProd]])</f>
        <v xml:space="preserve"> </v>
      </c>
      <c r="E246" t="s">
        <v>16</v>
      </c>
      <c r="F246" t="str">
        <f>IF(Tabel_Forespørgsel_fra_Visma28[[#This Row],[SupDescr]]=" "," "," - "&amp;Tabel_Forespørgsel_fra_Visma28[[#This Row],[SupDescr]])</f>
        <v xml:space="preserve"> </v>
      </c>
      <c r="G246" t="s">
        <v>8125</v>
      </c>
      <c r="H246">
        <v>1</v>
      </c>
      <c r="I246" t="str">
        <f>IF(A246=A245,I245&amp;CHAR(10)&amp;"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7" spans="1:9" x14ac:dyDescent="0.25">
      <c r="A247" t="s">
        <v>16627</v>
      </c>
      <c r="B247">
        <v>70108720</v>
      </c>
      <c r="C247" t="s">
        <v>16</v>
      </c>
      <c r="D247" t="str">
        <f>IF(Tabel_Forespørgsel_fra_Visma28[[#This Row],[SupProd]]=" "," "," - "&amp;Tabel_Forespørgsel_fra_Visma28[[#This Row],[SupProd]])</f>
        <v xml:space="preserve"> </v>
      </c>
      <c r="E247" t="s">
        <v>16</v>
      </c>
      <c r="F247" t="str">
        <f>IF(Tabel_Forespørgsel_fra_Visma28[[#This Row],[SupDescr]]=" "," "," - "&amp;Tabel_Forespørgsel_fra_Visma28[[#This Row],[SupDescr]])</f>
        <v xml:space="preserve"> </v>
      </c>
      <c r="G247" t="s">
        <v>8125</v>
      </c>
      <c r="H247">
        <v>1</v>
      </c>
      <c r="I247" t="str">
        <f>IF(A247=A246,I246&amp;CHAR(10)&amp;"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8" spans="1:9" x14ac:dyDescent="0.25">
      <c r="A248" t="s">
        <v>16636</v>
      </c>
      <c r="B248">
        <v>70108720</v>
      </c>
      <c r="C248" t="s">
        <v>16</v>
      </c>
      <c r="D248" t="str">
        <f>IF(Tabel_Forespørgsel_fra_Visma28[[#This Row],[SupProd]]=" "," "," - "&amp;Tabel_Forespørgsel_fra_Visma28[[#This Row],[SupProd]])</f>
        <v xml:space="preserve"> </v>
      </c>
      <c r="E248" t="s">
        <v>16</v>
      </c>
      <c r="F248" t="str">
        <f>IF(Tabel_Forespørgsel_fra_Visma28[[#This Row],[SupDescr]]=" "," "," - "&amp;Tabel_Forespørgsel_fra_Visma28[[#This Row],[SupDescr]])</f>
        <v xml:space="preserve"> </v>
      </c>
      <c r="G248" t="s">
        <v>8125</v>
      </c>
      <c r="H248">
        <v>1</v>
      </c>
      <c r="I248" t="str">
        <f>IF(A248=A247,I247&amp;CHAR(10)&amp;"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" spans="1:9" x14ac:dyDescent="0.25">
      <c r="A249" t="s">
        <v>16628</v>
      </c>
      <c r="B249">
        <v>70108720</v>
      </c>
      <c r="C249" t="s">
        <v>16</v>
      </c>
      <c r="D249" t="str">
        <f>IF(Tabel_Forespørgsel_fra_Visma28[[#This Row],[SupProd]]=" "," "," - "&amp;Tabel_Forespørgsel_fra_Visma28[[#This Row],[SupProd]])</f>
        <v xml:space="preserve"> </v>
      </c>
      <c r="E249" t="s">
        <v>16</v>
      </c>
      <c r="F249" t="str">
        <f>IF(Tabel_Forespørgsel_fra_Visma28[[#This Row],[SupDescr]]=" "," "," - "&amp;Tabel_Forespørgsel_fra_Visma28[[#This Row],[SupDescr]])</f>
        <v xml:space="preserve"> </v>
      </c>
      <c r="G249" t="s">
        <v>8125</v>
      </c>
      <c r="H249">
        <v>1</v>
      </c>
      <c r="I249" t="str">
        <f>IF(A249=A248,I248&amp;CHAR(10)&amp;"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0" spans="1:9" x14ac:dyDescent="0.25">
      <c r="A250" t="s">
        <v>16629</v>
      </c>
      <c r="B250">
        <v>70108720</v>
      </c>
      <c r="C250" t="s">
        <v>16</v>
      </c>
      <c r="D250" t="str">
        <f>IF(Tabel_Forespørgsel_fra_Visma28[[#This Row],[SupProd]]=" "," "," - "&amp;Tabel_Forespørgsel_fra_Visma28[[#This Row],[SupProd]])</f>
        <v xml:space="preserve"> </v>
      </c>
      <c r="E250" t="s">
        <v>16</v>
      </c>
      <c r="F250" t="str">
        <f>IF(Tabel_Forespørgsel_fra_Visma28[[#This Row],[SupDescr]]=" "," "," - "&amp;Tabel_Forespørgsel_fra_Visma28[[#This Row],[SupDescr]])</f>
        <v xml:space="preserve"> </v>
      </c>
      <c r="G250" t="s">
        <v>8125</v>
      </c>
      <c r="H250">
        <v>1</v>
      </c>
      <c r="I250" t="str">
        <f>IF(A250=A249,I249&amp;CHAR(10)&amp;"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1" spans="1:9" x14ac:dyDescent="0.25">
      <c r="A251" t="s">
        <v>16632</v>
      </c>
      <c r="B251">
        <v>70108720</v>
      </c>
      <c r="C251" t="s">
        <v>16</v>
      </c>
      <c r="D251" t="str">
        <f>IF(Tabel_Forespørgsel_fra_Visma28[[#This Row],[SupProd]]=" "," "," - "&amp;Tabel_Forespørgsel_fra_Visma28[[#This Row],[SupProd]])</f>
        <v xml:space="preserve"> </v>
      </c>
      <c r="E251" t="s">
        <v>16</v>
      </c>
      <c r="F251" t="str">
        <f>IF(Tabel_Forespørgsel_fra_Visma28[[#This Row],[SupDescr]]=" "," "," - "&amp;Tabel_Forespørgsel_fra_Visma28[[#This Row],[SupDescr]])</f>
        <v xml:space="preserve"> </v>
      </c>
      <c r="G251" t="s">
        <v>8125</v>
      </c>
      <c r="H251">
        <v>1</v>
      </c>
      <c r="I251" t="str">
        <f>IF(A251=A250,I250&amp;CHAR(10)&amp;"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2" spans="1:9" x14ac:dyDescent="0.25">
      <c r="A252" t="s">
        <v>16630</v>
      </c>
      <c r="B252">
        <v>70108720</v>
      </c>
      <c r="C252" t="s">
        <v>16</v>
      </c>
      <c r="D252" t="str">
        <f>IF(Tabel_Forespørgsel_fra_Visma28[[#This Row],[SupProd]]=" "," "," - "&amp;Tabel_Forespørgsel_fra_Visma28[[#This Row],[SupProd]])</f>
        <v xml:space="preserve"> </v>
      </c>
      <c r="E252" t="s">
        <v>16</v>
      </c>
      <c r="F252" t="str">
        <f>IF(Tabel_Forespørgsel_fra_Visma28[[#This Row],[SupDescr]]=" "," "," - "&amp;Tabel_Forespørgsel_fra_Visma28[[#This Row],[SupDescr]])</f>
        <v xml:space="preserve"> </v>
      </c>
      <c r="G252" t="s">
        <v>8125</v>
      </c>
      <c r="H252">
        <v>1</v>
      </c>
      <c r="I252" t="str">
        <f>IF(A252=A251,I251&amp;CHAR(10)&amp;"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3" spans="1:9" x14ac:dyDescent="0.25">
      <c r="A253" t="s">
        <v>16619</v>
      </c>
      <c r="B253">
        <v>74762273</v>
      </c>
      <c r="C253" t="s">
        <v>16</v>
      </c>
      <c r="D253" t="str">
        <f>IF(Tabel_Forespørgsel_fra_Visma28[[#This Row],[SupProd]]=" "," "," - "&amp;Tabel_Forespørgsel_fra_Visma28[[#This Row],[SupProd]])</f>
        <v xml:space="preserve"> </v>
      </c>
      <c r="E253" t="s">
        <v>16</v>
      </c>
      <c r="F253" t="str">
        <f>IF(Tabel_Forespørgsel_fra_Visma28[[#This Row],[SupDescr]]=" "," "," - "&amp;Tabel_Forespørgsel_fra_Visma28[[#This Row],[SupDescr]])</f>
        <v xml:space="preserve"> </v>
      </c>
      <c r="G253" t="s">
        <v>154</v>
      </c>
      <c r="H253">
        <v>1</v>
      </c>
      <c r="I253" t="str">
        <f>IF(A253=A252,I252&amp;CHAR(10)&amp;"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54" spans="1:9" x14ac:dyDescent="0.25">
      <c r="A254" t="s">
        <v>41435</v>
      </c>
      <c r="B254">
        <v>76569900</v>
      </c>
      <c r="C254" t="s">
        <v>16</v>
      </c>
      <c r="D254" t="str">
        <f>IF(Tabel_Forespørgsel_fra_Visma28[[#This Row],[SupProd]]=" "," "," - "&amp;Tabel_Forespørgsel_fra_Visma28[[#This Row],[SupProd]])</f>
        <v xml:space="preserve"> </v>
      </c>
      <c r="E254" t="s">
        <v>16</v>
      </c>
      <c r="F254" t="str">
        <f>IF(Tabel_Forespørgsel_fra_Visma28[[#This Row],[SupDescr]]=" "," "," - "&amp;Tabel_Forespørgsel_fra_Visma28[[#This Row],[SupDescr]])</f>
        <v xml:space="preserve"> </v>
      </c>
      <c r="G254" t="s">
        <v>41086</v>
      </c>
      <c r="H254">
        <v>1</v>
      </c>
      <c r="I254" t="str">
        <f>IF(A254=A253,I253&amp;CHAR(10)&amp;"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55" spans="1:9" x14ac:dyDescent="0.25">
      <c r="A255" t="s">
        <v>41435</v>
      </c>
      <c r="B255">
        <v>75577000</v>
      </c>
      <c r="C255" t="s">
        <v>16</v>
      </c>
      <c r="D255" t="str">
        <f>IF(Tabel_Forespørgsel_fra_Visma28[[#This Row],[SupProd]]=" "," "," - "&amp;Tabel_Forespørgsel_fra_Visma28[[#This Row],[SupProd]])</f>
        <v xml:space="preserve"> </v>
      </c>
      <c r="E255" t="s">
        <v>16</v>
      </c>
      <c r="F255" t="str">
        <f>IF(Tabel_Forespørgsel_fra_Visma28[[#This Row],[SupDescr]]=" "," "," - "&amp;Tabel_Forespørgsel_fra_Visma28[[#This Row],[SupDescr]])</f>
        <v xml:space="preserve"> </v>
      </c>
      <c r="G255" t="s">
        <v>3759</v>
      </c>
      <c r="H255">
        <v>2</v>
      </c>
      <c r="I255" t="str">
        <f>IF(A255=A254,I254&amp;CHAR(10)&amp;"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256" spans="1:9" x14ac:dyDescent="0.25">
      <c r="A256" t="s">
        <v>41436</v>
      </c>
      <c r="B256">
        <v>76569900</v>
      </c>
      <c r="C256" t="s">
        <v>16</v>
      </c>
      <c r="D256" t="str">
        <f>IF(Tabel_Forespørgsel_fra_Visma28[[#This Row],[SupProd]]=" "," "," - "&amp;Tabel_Forespørgsel_fra_Visma28[[#This Row],[SupProd]])</f>
        <v xml:space="preserve"> </v>
      </c>
      <c r="E256" t="s">
        <v>16</v>
      </c>
      <c r="F256" t="str">
        <f>IF(Tabel_Forespørgsel_fra_Visma28[[#This Row],[SupDescr]]=" "," "," - "&amp;Tabel_Forespørgsel_fra_Visma28[[#This Row],[SupDescr]])</f>
        <v xml:space="preserve"> </v>
      </c>
      <c r="G256" t="s">
        <v>41086</v>
      </c>
      <c r="H256">
        <v>1</v>
      </c>
      <c r="I256" t="str">
        <f>IF(A256=A255,I255&amp;CHAR(10)&amp;"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57" spans="1:9" x14ac:dyDescent="0.25">
      <c r="A257" t="s">
        <v>41436</v>
      </c>
      <c r="B257">
        <v>75577000</v>
      </c>
      <c r="C257" t="s">
        <v>16</v>
      </c>
      <c r="D257" t="str">
        <f>IF(Tabel_Forespørgsel_fra_Visma28[[#This Row],[SupProd]]=" "," "," - "&amp;Tabel_Forespørgsel_fra_Visma28[[#This Row],[SupProd]])</f>
        <v xml:space="preserve"> </v>
      </c>
      <c r="E257" t="s">
        <v>16</v>
      </c>
      <c r="F257" t="str">
        <f>IF(Tabel_Forespørgsel_fra_Visma28[[#This Row],[SupDescr]]=" "," "," - "&amp;Tabel_Forespørgsel_fra_Visma28[[#This Row],[SupDescr]])</f>
        <v xml:space="preserve"> </v>
      </c>
      <c r="G257" t="s">
        <v>3759</v>
      </c>
      <c r="H257">
        <v>2</v>
      </c>
      <c r="I257" t="str">
        <f>IF(A257=A256,I256&amp;CHAR(10)&amp;"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258" spans="1:9" x14ac:dyDescent="0.25">
      <c r="A258" t="s">
        <v>41613</v>
      </c>
      <c r="B258">
        <v>96306000</v>
      </c>
      <c r="C258" t="s">
        <v>16</v>
      </c>
      <c r="D258" t="str">
        <f>IF(Tabel_Forespørgsel_fra_Visma28[[#This Row],[SupProd]]=" "," "," - "&amp;Tabel_Forespørgsel_fra_Visma28[[#This Row],[SupProd]])</f>
        <v xml:space="preserve"> </v>
      </c>
      <c r="E258" t="s">
        <v>16</v>
      </c>
      <c r="F258" t="str">
        <f>IF(Tabel_Forespørgsel_fra_Visma28[[#This Row],[SupDescr]]=" "," "," - "&amp;Tabel_Forespørgsel_fra_Visma28[[#This Row],[SupDescr]])</f>
        <v xml:space="preserve"> </v>
      </c>
      <c r="G258" t="s">
        <v>8068</v>
      </c>
      <c r="H258">
        <v>1</v>
      </c>
      <c r="I258" t="str">
        <f>IF(A258=A257,I257&amp;CHAR(10)&amp;"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259" spans="1:9" x14ac:dyDescent="0.25">
      <c r="A259" t="s">
        <v>41094</v>
      </c>
      <c r="B259">
        <v>76569900</v>
      </c>
      <c r="C259" t="s">
        <v>16</v>
      </c>
      <c r="D259" t="str">
        <f>IF(Tabel_Forespørgsel_fra_Visma28[[#This Row],[SupProd]]=" "," "," - "&amp;Tabel_Forespørgsel_fra_Visma28[[#This Row],[SupProd]])</f>
        <v xml:space="preserve"> </v>
      </c>
      <c r="E259" t="s">
        <v>16</v>
      </c>
      <c r="F259" t="str">
        <f>IF(Tabel_Forespørgsel_fra_Visma28[[#This Row],[SupDescr]]=" "," "," - "&amp;Tabel_Forespørgsel_fra_Visma28[[#This Row],[SupDescr]])</f>
        <v xml:space="preserve"> </v>
      </c>
      <c r="G259" t="s">
        <v>41086</v>
      </c>
      <c r="H259">
        <v>1</v>
      </c>
      <c r="I259" t="str">
        <f>IF(A259=A258,I258&amp;CHAR(10)&amp;"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60" spans="1:9" x14ac:dyDescent="0.25">
      <c r="A260" t="s">
        <v>41658</v>
      </c>
      <c r="B260">
        <v>76569900</v>
      </c>
      <c r="C260" t="s">
        <v>16</v>
      </c>
      <c r="D260" t="str">
        <f>IF(Tabel_Forespørgsel_fra_Visma28[[#This Row],[SupProd]]=" "," "," - "&amp;Tabel_Forespørgsel_fra_Visma28[[#This Row],[SupProd]])</f>
        <v xml:space="preserve"> </v>
      </c>
      <c r="E260" t="s">
        <v>16</v>
      </c>
      <c r="F260" t="str">
        <f>IF(Tabel_Forespørgsel_fra_Visma28[[#This Row],[SupDescr]]=" "," "," - "&amp;Tabel_Forespørgsel_fra_Visma28[[#This Row],[SupDescr]])</f>
        <v xml:space="preserve"> </v>
      </c>
      <c r="G260" t="s">
        <v>41086</v>
      </c>
      <c r="H260">
        <v>1</v>
      </c>
      <c r="I260" t="str">
        <f>IF(A260=A259,I259&amp;CHAR(10)&amp;"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61" spans="1:9" x14ac:dyDescent="0.25">
      <c r="A261" t="s">
        <v>41670</v>
      </c>
      <c r="B261">
        <v>75624950</v>
      </c>
      <c r="C261" t="s">
        <v>16</v>
      </c>
      <c r="D261" t="str">
        <f>IF(Tabel_Forespørgsel_fra_Visma28[[#This Row],[SupProd]]=" "," "," - "&amp;Tabel_Forespørgsel_fra_Visma28[[#This Row],[SupProd]])</f>
        <v xml:space="preserve"> </v>
      </c>
      <c r="E261" t="s">
        <v>16</v>
      </c>
      <c r="F261" t="str">
        <f>IF(Tabel_Forespørgsel_fra_Visma28[[#This Row],[SupDescr]]=" "," "," - "&amp;Tabel_Forespørgsel_fra_Visma28[[#This Row],[SupDescr]])</f>
        <v xml:space="preserve"> </v>
      </c>
      <c r="G261" t="s">
        <v>13948</v>
      </c>
      <c r="H261">
        <v>1</v>
      </c>
      <c r="I261" t="str">
        <f>IF(A261=A260,I260&amp;CHAR(10)&amp;"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2" spans="1:9" x14ac:dyDescent="0.25">
      <c r="A262" t="s">
        <v>41671</v>
      </c>
      <c r="B262">
        <v>75624950</v>
      </c>
      <c r="C262" t="s">
        <v>16</v>
      </c>
      <c r="D262" t="str">
        <f>IF(Tabel_Forespørgsel_fra_Visma28[[#This Row],[SupProd]]=" "," "," - "&amp;Tabel_Forespørgsel_fra_Visma28[[#This Row],[SupProd]])</f>
        <v xml:space="preserve"> </v>
      </c>
      <c r="E262" t="s">
        <v>16</v>
      </c>
      <c r="F262" t="str">
        <f>IF(Tabel_Forespørgsel_fra_Visma28[[#This Row],[SupDescr]]=" "," "," - "&amp;Tabel_Forespørgsel_fra_Visma28[[#This Row],[SupDescr]])</f>
        <v xml:space="preserve"> </v>
      </c>
      <c r="G262" t="s">
        <v>13948</v>
      </c>
      <c r="H262">
        <v>1</v>
      </c>
      <c r="I262" t="str">
        <f>IF(A262=A261,I261&amp;CHAR(10)&amp;"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3" spans="1:9" x14ac:dyDescent="0.25">
      <c r="A263" t="s">
        <v>41905</v>
      </c>
      <c r="B263">
        <v>75624950</v>
      </c>
      <c r="C263" t="s">
        <v>16</v>
      </c>
      <c r="D263" t="str">
        <f>IF(Tabel_Forespørgsel_fra_Visma28[[#This Row],[SupProd]]=" "," "," - "&amp;Tabel_Forespørgsel_fra_Visma28[[#This Row],[SupProd]])</f>
        <v xml:space="preserve"> </v>
      </c>
      <c r="E263" t="s">
        <v>16</v>
      </c>
      <c r="F263" t="str">
        <f>IF(Tabel_Forespørgsel_fra_Visma28[[#This Row],[SupDescr]]=" "," "," - "&amp;Tabel_Forespørgsel_fra_Visma28[[#This Row],[SupDescr]])</f>
        <v xml:space="preserve"> </v>
      </c>
      <c r="G263" t="s">
        <v>13948</v>
      </c>
      <c r="H263">
        <v>1</v>
      </c>
      <c r="I263" t="str">
        <f>IF(A263=A262,I262&amp;CHAR(10)&amp;"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4" spans="1:9" x14ac:dyDescent="0.25">
      <c r="A264" t="s">
        <v>41432</v>
      </c>
      <c r="B264">
        <v>75624950</v>
      </c>
      <c r="C264" t="s">
        <v>16</v>
      </c>
      <c r="D264" t="str">
        <f>IF(Tabel_Forespørgsel_fra_Visma28[[#This Row],[SupProd]]=" "," "," - "&amp;Tabel_Forespørgsel_fra_Visma28[[#This Row],[SupProd]])</f>
        <v xml:space="preserve"> </v>
      </c>
      <c r="E264" t="s">
        <v>16</v>
      </c>
      <c r="F264" t="str">
        <f>IF(Tabel_Forespørgsel_fra_Visma28[[#This Row],[SupDescr]]=" "," "," - "&amp;Tabel_Forespørgsel_fra_Visma28[[#This Row],[SupDescr]])</f>
        <v xml:space="preserve"> </v>
      </c>
      <c r="G264" t="s">
        <v>13948</v>
      </c>
      <c r="H264">
        <v>1</v>
      </c>
      <c r="I264" t="str">
        <f>IF(A264=A263,I263&amp;CHAR(10)&amp;"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5" spans="1:9" x14ac:dyDescent="0.25">
      <c r="A265" t="s">
        <v>41052</v>
      </c>
      <c r="B265">
        <v>75624950</v>
      </c>
      <c r="C265" t="s">
        <v>16</v>
      </c>
      <c r="D265" t="str">
        <f>IF(Tabel_Forespørgsel_fra_Visma28[[#This Row],[SupProd]]=" "," "," - "&amp;Tabel_Forespørgsel_fra_Visma28[[#This Row],[SupProd]])</f>
        <v xml:space="preserve"> </v>
      </c>
      <c r="E265" t="s">
        <v>16</v>
      </c>
      <c r="F265" t="str">
        <f>IF(Tabel_Forespørgsel_fra_Visma28[[#This Row],[SupDescr]]=" "," "," - "&amp;Tabel_Forespørgsel_fra_Visma28[[#This Row],[SupDescr]])</f>
        <v xml:space="preserve"> </v>
      </c>
      <c r="G265" t="s">
        <v>13948</v>
      </c>
      <c r="H265">
        <v>1</v>
      </c>
      <c r="I265" t="str">
        <f>IF(A265=A264,I264&amp;CHAR(10)&amp;"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6" spans="1:9" x14ac:dyDescent="0.25">
      <c r="A266" t="s">
        <v>42055</v>
      </c>
      <c r="B266">
        <v>74755755</v>
      </c>
      <c r="C266" t="s">
        <v>16</v>
      </c>
      <c r="D266" t="str">
        <f>IF(Tabel_Forespørgsel_fra_Visma28[[#This Row],[SupProd]]=" "," "," - "&amp;Tabel_Forespørgsel_fra_Visma28[[#This Row],[SupProd]])</f>
        <v xml:space="preserve"> </v>
      </c>
      <c r="E266" t="s">
        <v>16</v>
      </c>
      <c r="F266" t="str">
        <f>IF(Tabel_Forespørgsel_fra_Visma28[[#This Row],[SupDescr]]=" "," "," - "&amp;Tabel_Forespørgsel_fra_Visma28[[#This Row],[SupDescr]])</f>
        <v xml:space="preserve"> </v>
      </c>
      <c r="G266" t="s">
        <v>4786</v>
      </c>
      <c r="H266">
        <v>1</v>
      </c>
      <c r="I266" t="str">
        <f>IF(A266=A265,I265&amp;CHAR(10)&amp;"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" spans="1:9" x14ac:dyDescent="0.25">
      <c r="A267" t="s">
        <v>41700</v>
      </c>
      <c r="B267">
        <v>74755755</v>
      </c>
      <c r="C267" t="s">
        <v>16</v>
      </c>
      <c r="D267" t="str">
        <f>IF(Tabel_Forespørgsel_fra_Visma28[[#This Row],[SupProd]]=" "," "," - "&amp;Tabel_Forespørgsel_fra_Visma28[[#This Row],[SupProd]])</f>
        <v xml:space="preserve"> </v>
      </c>
      <c r="E267" t="s">
        <v>16</v>
      </c>
      <c r="F267" t="str">
        <f>IF(Tabel_Forespørgsel_fra_Visma28[[#This Row],[SupDescr]]=" "," "," - "&amp;Tabel_Forespørgsel_fra_Visma28[[#This Row],[SupDescr]])</f>
        <v xml:space="preserve"> </v>
      </c>
      <c r="G267" t="s">
        <v>4786</v>
      </c>
      <c r="H267">
        <v>1</v>
      </c>
      <c r="I267" t="str">
        <f>IF(A267=A266,I266&amp;CHAR(10)&amp;"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8" spans="1:9" x14ac:dyDescent="0.25">
      <c r="A268" t="s">
        <v>42052</v>
      </c>
      <c r="B268">
        <v>74755755</v>
      </c>
      <c r="C268" t="s">
        <v>16</v>
      </c>
      <c r="D268" t="str">
        <f>IF(Tabel_Forespørgsel_fra_Visma28[[#This Row],[SupProd]]=" "," "," - "&amp;Tabel_Forespørgsel_fra_Visma28[[#This Row],[SupProd]])</f>
        <v xml:space="preserve"> </v>
      </c>
      <c r="E268" t="s">
        <v>16</v>
      </c>
      <c r="F268" t="str">
        <f>IF(Tabel_Forespørgsel_fra_Visma28[[#This Row],[SupDescr]]=" "," "," - "&amp;Tabel_Forespørgsel_fra_Visma28[[#This Row],[SupDescr]])</f>
        <v xml:space="preserve"> </v>
      </c>
      <c r="G268" t="s">
        <v>4786</v>
      </c>
      <c r="H268">
        <v>1</v>
      </c>
      <c r="I268" t="str">
        <f>IF(A268=A267,I267&amp;CHAR(10)&amp;"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9" spans="1:9" x14ac:dyDescent="0.25">
      <c r="A269" t="s">
        <v>42081</v>
      </c>
      <c r="B269">
        <v>56662422</v>
      </c>
      <c r="C269" t="s">
        <v>16</v>
      </c>
      <c r="D269" t="str">
        <f>IF(Tabel_Forespørgsel_fra_Visma28[[#This Row],[SupProd]]=" "," "," - "&amp;Tabel_Forespørgsel_fra_Visma28[[#This Row],[SupProd]])</f>
        <v xml:space="preserve"> </v>
      </c>
      <c r="E269" t="s">
        <v>16</v>
      </c>
      <c r="F269" t="str">
        <f>IF(Tabel_Forespørgsel_fra_Visma28[[#This Row],[SupDescr]]=" "," "," - "&amp;Tabel_Forespørgsel_fra_Visma28[[#This Row],[SupDescr]])</f>
        <v xml:space="preserve"> </v>
      </c>
      <c r="G269" t="s">
        <v>40995</v>
      </c>
      <c r="H269">
        <v>2</v>
      </c>
      <c r="I269" t="str">
        <f>IF(A269=A268,I268&amp;CHAR(10)&amp;"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Pretec Danmark A/S  </v>
      </c>
    </row>
    <row r="270" spans="1:9" x14ac:dyDescent="0.25">
      <c r="A270" t="s">
        <v>41422</v>
      </c>
      <c r="B270">
        <v>74755755</v>
      </c>
      <c r="C270" t="s">
        <v>16</v>
      </c>
      <c r="D270" t="str">
        <f>IF(Tabel_Forespørgsel_fra_Visma28[[#This Row],[SupProd]]=" "," "," - "&amp;Tabel_Forespørgsel_fra_Visma28[[#This Row],[SupProd]])</f>
        <v xml:space="preserve"> </v>
      </c>
      <c r="E270" t="s">
        <v>16</v>
      </c>
      <c r="F270" t="str">
        <f>IF(Tabel_Forespørgsel_fra_Visma28[[#This Row],[SupDescr]]=" "," "," - "&amp;Tabel_Forespørgsel_fra_Visma28[[#This Row],[SupDescr]])</f>
        <v xml:space="preserve"> </v>
      </c>
      <c r="G270" t="s">
        <v>4786</v>
      </c>
      <c r="H270">
        <v>1</v>
      </c>
      <c r="I270" t="str">
        <f>IF(A270=A269,I269&amp;CHAR(10)&amp;"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1" spans="1:9" x14ac:dyDescent="0.25">
      <c r="A271" t="s">
        <v>9070</v>
      </c>
      <c r="B271">
        <v>74842524</v>
      </c>
      <c r="C271" t="s">
        <v>16</v>
      </c>
      <c r="D271" t="str">
        <f>IF(Tabel_Forespørgsel_fra_Visma28[[#This Row],[SupProd]]=" "," "," - "&amp;Tabel_Forespørgsel_fra_Visma28[[#This Row],[SupProd]])</f>
        <v xml:space="preserve"> </v>
      </c>
      <c r="E271" t="s">
        <v>16</v>
      </c>
      <c r="F271" t="str">
        <f>IF(Tabel_Forespørgsel_fra_Visma28[[#This Row],[SupDescr]]=" "," "," - "&amp;Tabel_Forespørgsel_fra_Visma28[[#This Row],[SupDescr]])</f>
        <v xml:space="preserve"> </v>
      </c>
      <c r="G271" t="s">
        <v>6414</v>
      </c>
      <c r="H271">
        <v>1</v>
      </c>
      <c r="I271" t="str">
        <f>IF(A271=A270,I270&amp;CHAR(10)&amp;"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2" spans="1:9" x14ac:dyDescent="0.25">
      <c r="A272" t="s">
        <v>8190</v>
      </c>
      <c r="B272">
        <v>74842524</v>
      </c>
      <c r="C272" t="s">
        <v>16</v>
      </c>
      <c r="D272" t="str">
        <f>IF(Tabel_Forespørgsel_fra_Visma28[[#This Row],[SupProd]]=" "," "," - "&amp;Tabel_Forespørgsel_fra_Visma28[[#This Row],[SupProd]])</f>
        <v xml:space="preserve"> </v>
      </c>
      <c r="E272" t="s">
        <v>16</v>
      </c>
      <c r="F272" t="str">
        <f>IF(Tabel_Forespørgsel_fra_Visma28[[#This Row],[SupDescr]]=" "," "," - "&amp;Tabel_Forespørgsel_fra_Visma28[[#This Row],[SupDescr]])</f>
        <v xml:space="preserve"> </v>
      </c>
      <c r="G272" t="s">
        <v>6414</v>
      </c>
      <c r="H272">
        <v>1</v>
      </c>
      <c r="I272" t="str">
        <f>IF(A272=A271,I271&amp;CHAR(10)&amp;"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3" spans="1:9" x14ac:dyDescent="0.25">
      <c r="A273" t="s">
        <v>8193</v>
      </c>
      <c r="B273">
        <v>74842524</v>
      </c>
      <c r="C273" t="s">
        <v>16</v>
      </c>
      <c r="D273" t="str">
        <f>IF(Tabel_Forespørgsel_fra_Visma28[[#This Row],[SupProd]]=" "," "," - "&amp;Tabel_Forespørgsel_fra_Visma28[[#This Row],[SupProd]])</f>
        <v xml:space="preserve"> </v>
      </c>
      <c r="E273" t="s">
        <v>16</v>
      </c>
      <c r="F273" t="str">
        <f>IF(Tabel_Forespørgsel_fra_Visma28[[#This Row],[SupDescr]]=" "," "," - "&amp;Tabel_Forespørgsel_fra_Visma28[[#This Row],[SupDescr]])</f>
        <v xml:space="preserve"> </v>
      </c>
      <c r="G273" t="s">
        <v>6414</v>
      </c>
      <c r="H273">
        <v>1</v>
      </c>
      <c r="I273" t="str">
        <f>IF(A273=A272,I272&amp;CHAR(10)&amp;"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4" spans="1:9" x14ac:dyDescent="0.25">
      <c r="A274" t="s">
        <v>8101</v>
      </c>
      <c r="B274">
        <v>74842524</v>
      </c>
      <c r="C274" t="s">
        <v>16</v>
      </c>
      <c r="D274" t="str">
        <f>IF(Tabel_Forespørgsel_fra_Visma28[[#This Row],[SupProd]]=" "," "," - "&amp;Tabel_Forespørgsel_fra_Visma28[[#This Row],[SupProd]])</f>
        <v xml:space="preserve"> </v>
      </c>
      <c r="E274" t="s">
        <v>16</v>
      </c>
      <c r="F274" t="str">
        <f>IF(Tabel_Forespørgsel_fra_Visma28[[#This Row],[SupDescr]]=" "," "," - "&amp;Tabel_Forespørgsel_fra_Visma28[[#This Row],[SupDescr]])</f>
        <v xml:space="preserve"> </v>
      </c>
      <c r="G274" t="s">
        <v>6414</v>
      </c>
      <c r="H274">
        <v>1</v>
      </c>
      <c r="I274" t="str">
        <f>IF(A274=A273,I273&amp;CHAR(10)&amp;"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5" spans="1:9" x14ac:dyDescent="0.25">
      <c r="A275" t="s">
        <v>10248</v>
      </c>
      <c r="B275">
        <v>74842524</v>
      </c>
      <c r="C275" t="s">
        <v>16</v>
      </c>
      <c r="D275" t="str">
        <f>IF(Tabel_Forespørgsel_fra_Visma28[[#This Row],[SupProd]]=" "," "," - "&amp;Tabel_Forespørgsel_fra_Visma28[[#This Row],[SupProd]])</f>
        <v xml:space="preserve"> </v>
      </c>
      <c r="E275" t="s">
        <v>16</v>
      </c>
      <c r="F275" t="str">
        <f>IF(Tabel_Forespørgsel_fra_Visma28[[#This Row],[SupDescr]]=" "," "," - "&amp;Tabel_Forespørgsel_fra_Visma28[[#This Row],[SupDescr]])</f>
        <v xml:space="preserve"> </v>
      </c>
      <c r="G275" t="s">
        <v>6414</v>
      </c>
      <c r="H275">
        <v>1</v>
      </c>
      <c r="I275" t="str">
        <f>IF(A275=A274,I274&amp;CHAR(10)&amp;"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6" spans="1:9" x14ac:dyDescent="0.25">
      <c r="A276" t="s">
        <v>10253</v>
      </c>
      <c r="B276">
        <v>74842524</v>
      </c>
      <c r="C276" t="s">
        <v>16</v>
      </c>
      <c r="D276" t="str">
        <f>IF(Tabel_Forespørgsel_fra_Visma28[[#This Row],[SupProd]]=" "," "," - "&amp;Tabel_Forespørgsel_fra_Visma28[[#This Row],[SupProd]])</f>
        <v xml:space="preserve"> </v>
      </c>
      <c r="E276" t="s">
        <v>16</v>
      </c>
      <c r="F276" t="str">
        <f>IF(Tabel_Forespørgsel_fra_Visma28[[#This Row],[SupDescr]]=" "," "," - "&amp;Tabel_Forespørgsel_fra_Visma28[[#This Row],[SupDescr]])</f>
        <v xml:space="preserve"> </v>
      </c>
      <c r="G276" t="s">
        <v>6414</v>
      </c>
      <c r="H276">
        <v>1</v>
      </c>
      <c r="I276" t="str">
        <f>IF(A276=A275,I275&amp;CHAR(10)&amp;"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7" spans="1:9" x14ac:dyDescent="0.25">
      <c r="A277" t="s">
        <v>10366</v>
      </c>
      <c r="B277">
        <v>39893495</v>
      </c>
      <c r="C277" t="s">
        <v>16</v>
      </c>
      <c r="D277" t="str">
        <f>IF(Tabel_Forespørgsel_fra_Visma28[[#This Row],[SupProd]]=" "," "," - "&amp;Tabel_Forespørgsel_fra_Visma28[[#This Row],[SupProd]])</f>
        <v xml:space="preserve"> </v>
      </c>
      <c r="E277" t="s">
        <v>16</v>
      </c>
      <c r="F277" t="str">
        <f>IF(Tabel_Forespørgsel_fra_Visma28[[#This Row],[SupDescr]]=" "," "," - "&amp;Tabel_Forespørgsel_fra_Visma28[[#This Row],[SupDescr]])</f>
        <v xml:space="preserve"> </v>
      </c>
      <c r="G277" t="s">
        <v>10418</v>
      </c>
      <c r="H277">
        <v>1</v>
      </c>
      <c r="I277" t="str">
        <f>IF(A277=A276,I276&amp;CHAR(10)&amp;"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AllQuip ApS  </v>
      </c>
    </row>
    <row r="278" spans="1:9" x14ac:dyDescent="0.25">
      <c r="A278" t="s">
        <v>10366</v>
      </c>
      <c r="B278">
        <v>75577000</v>
      </c>
      <c r="C278" t="s">
        <v>16</v>
      </c>
      <c r="D278" t="str">
        <f>IF(Tabel_Forespørgsel_fra_Visma28[[#This Row],[SupProd]]=" "," "," - "&amp;Tabel_Forespørgsel_fra_Visma28[[#This Row],[SupProd]])</f>
        <v xml:space="preserve"> </v>
      </c>
      <c r="E278" t="s">
        <v>16</v>
      </c>
      <c r="F278" t="str">
        <f>IF(Tabel_Forespørgsel_fra_Visma28[[#This Row],[SupDescr]]=" "," "," - "&amp;Tabel_Forespørgsel_fra_Visma28[[#This Row],[SupDescr]])</f>
        <v xml:space="preserve"> </v>
      </c>
      <c r="G278" t="s">
        <v>3759</v>
      </c>
      <c r="H278">
        <v>2</v>
      </c>
      <c r="I278" t="str">
        <f>IF(A278=A277,I277&amp;CHAR(10)&amp;"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AllQuip ApS  
  AH Industries  </v>
      </c>
    </row>
    <row r="279" spans="1:9" x14ac:dyDescent="0.25">
      <c r="A279" t="s">
        <v>10257</v>
      </c>
      <c r="B279">
        <v>74842524</v>
      </c>
      <c r="C279" t="s">
        <v>16</v>
      </c>
      <c r="D279" t="str">
        <f>IF(Tabel_Forespørgsel_fra_Visma28[[#This Row],[SupProd]]=" "," "," - "&amp;Tabel_Forespørgsel_fra_Visma28[[#This Row],[SupProd]])</f>
        <v xml:space="preserve"> </v>
      </c>
      <c r="E279" t="s">
        <v>16</v>
      </c>
      <c r="F279" t="str">
        <f>IF(Tabel_Forespørgsel_fra_Visma28[[#This Row],[SupDescr]]=" "," "," - "&amp;Tabel_Forespørgsel_fra_Visma28[[#This Row],[SupDescr]])</f>
        <v xml:space="preserve"> </v>
      </c>
      <c r="G279" t="s">
        <v>6414</v>
      </c>
      <c r="H279">
        <v>1</v>
      </c>
      <c r="I279" t="str">
        <f>IF(A279=A278,I278&amp;CHAR(10)&amp;"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0" spans="1:9" x14ac:dyDescent="0.25">
      <c r="A280" t="s">
        <v>10258</v>
      </c>
      <c r="B280">
        <v>74842524</v>
      </c>
      <c r="C280" t="s">
        <v>16</v>
      </c>
      <c r="D280" t="str">
        <f>IF(Tabel_Forespørgsel_fra_Visma28[[#This Row],[SupProd]]=" "," "," - "&amp;Tabel_Forespørgsel_fra_Visma28[[#This Row],[SupProd]])</f>
        <v xml:space="preserve"> </v>
      </c>
      <c r="E280" t="s">
        <v>16</v>
      </c>
      <c r="F280" t="str">
        <f>IF(Tabel_Forespørgsel_fra_Visma28[[#This Row],[SupDescr]]=" "," "," - "&amp;Tabel_Forespørgsel_fra_Visma28[[#This Row],[SupDescr]])</f>
        <v xml:space="preserve"> </v>
      </c>
      <c r="G280" t="s">
        <v>6414</v>
      </c>
      <c r="H280">
        <v>1</v>
      </c>
      <c r="I280" t="str">
        <f>IF(A280=A279,I279&amp;CHAR(10)&amp;"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1" spans="1:9" x14ac:dyDescent="0.25">
      <c r="A281" t="s">
        <v>11868</v>
      </c>
      <c r="B281">
        <v>74842524</v>
      </c>
      <c r="C281" t="s">
        <v>16</v>
      </c>
      <c r="D281" t="str">
        <f>IF(Tabel_Forespørgsel_fra_Visma28[[#This Row],[SupProd]]=" "," "," - "&amp;Tabel_Forespørgsel_fra_Visma28[[#This Row],[SupProd]])</f>
        <v xml:space="preserve"> </v>
      </c>
      <c r="E281" t="s">
        <v>16</v>
      </c>
      <c r="F281" t="str">
        <f>IF(Tabel_Forespørgsel_fra_Visma28[[#This Row],[SupDescr]]=" "," "," - "&amp;Tabel_Forespørgsel_fra_Visma28[[#This Row],[SupDescr]])</f>
        <v xml:space="preserve"> </v>
      </c>
      <c r="G281" t="s">
        <v>6414</v>
      </c>
      <c r="H281">
        <v>1</v>
      </c>
      <c r="I281" t="str">
        <f>IF(A281=A280,I280&amp;CHAR(10)&amp;"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2" spans="1:9" x14ac:dyDescent="0.25">
      <c r="A282" t="s">
        <v>11865</v>
      </c>
      <c r="B282">
        <v>74842524</v>
      </c>
      <c r="C282" t="s">
        <v>16</v>
      </c>
      <c r="D282" t="str">
        <f>IF(Tabel_Forespørgsel_fra_Visma28[[#This Row],[SupProd]]=" "," "," - "&amp;Tabel_Forespørgsel_fra_Visma28[[#This Row],[SupProd]])</f>
        <v xml:space="preserve"> </v>
      </c>
      <c r="E282" t="s">
        <v>16</v>
      </c>
      <c r="F282" t="str">
        <f>IF(Tabel_Forespørgsel_fra_Visma28[[#This Row],[SupDescr]]=" "," "," - "&amp;Tabel_Forespørgsel_fra_Visma28[[#This Row],[SupDescr]])</f>
        <v xml:space="preserve"> </v>
      </c>
      <c r="G282" t="s">
        <v>6414</v>
      </c>
      <c r="H282">
        <v>1</v>
      </c>
      <c r="I282" t="str">
        <f>IF(A282=A281,I281&amp;CHAR(10)&amp;"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3" spans="1:9" x14ac:dyDescent="0.25">
      <c r="A283" t="s">
        <v>11867</v>
      </c>
      <c r="B283">
        <v>74842524</v>
      </c>
      <c r="C283" t="s">
        <v>16</v>
      </c>
      <c r="D283" t="str">
        <f>IF(Tabel_Forespørgsel_fra_Visma28[[#This Row],[SupProd]]=" "," "," - "&amp;Tabel_Forespørgsel_fra_Visma28[[#This Row],[SupProd]])</f>
        <v xml:space="preserve"> </v>
      </c>
      <c r="E283" t="s">
        <v>16</v>
      </c>
      <c r="F283" t="str">
        <f>IF(Tabel_Forespørgsel_fra_Visma28[[#This Row],[SupDescr]]=" "," "," - "&amp;Tabel_Forespørgsel_fra_Visma28[[#This Row],[SupDescr]])</f>
        <v xml:space="preserve"> </v>
      </c>
      <c r="G283" t="s">
        <v>6414</v>
      </c>
      <c r="H283">
        <v>1</v>
      </c>
      <c r="I283" t="str">
        <f>IF(A283=A282,I282&amp;CHAR(10)&amp;"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4" spans="1:9" x14ac:dyDescent="0.25">
      <c r="A284" t="s">
        <v>11455</v>
      </c>
      <c r="B284">
        <v>74842524</v>
      </c>
      <c r="C284" t="s">
        <v>16</v>
      </c>
      <c r="D284" t="str">
        <f>IF(Tabel_Forespørgsel_fra_Visma28[[#This Row],[SupProd]]=" "," "," - "&amp;Tabel_Forespørgsel_fra_Visma28[[#This Row],[SupProd]])</f>
        <v xml:space="preserve"> </v>
      </c>
      <c r="E284" t="s">
        <v>16</v>
      </c>
      <c r="F284" t="str">
        <f>IF(Tabel_Forespørgsel_fra_Visma28[[#This Row],[SupDescr]]=" "," "," - "&amp;Tabel_Forespørgsel_fra_Visma28[[#This Row],[SupDescr]])</f>
        <v xml:space="preserve"> </v>
      </c>
      <c r="G284" t="s">
        <v>6414</v>
      </c>
      <c r="H284">
        <v>1</v>
      </c>
      <c r="I284" t="str">
        <f>IF(A284=A283,I283&amp;CHAR(10)&amp;"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5" spans="1:9" x14ac:dyDescent="0.25">
      <c r="A285" t="s">
        <v>11457</v>
      </c>
      <c r="B285">
        <v>74842524</v>
      </c>
      <c r="C285" t="s">
        <v>16</v>
      </c>
      <c r="D285" t="str">
        <f>IF(Tabel_Forespørgsel_fra_Visma28[[#This Row],[SupProd]]=" "," "," - "&amp;Tabel_Forespørgsel_fra_Visma28[[#This Row],[SupProd]])</f>
        <v xml:space="preserve"> </v>
      </c>
      <c r="E285" t="s">
        <v>16</v>
      </c>
      <c r="F285" t="str">
        <f>IF(Tabel_Forespørgsel_fra_Visma28[[#This Row],[SupDescr]]=" "," "," - "&amp;Tabel_Forespørgsel_fra_Visma28[[#This Row],[SupDescr]])</f>
        <v xml:space="preserve"> </v>
      </c>
      <c r="G285" t="s">
        <v>6414</v>
      </c>
      <c r="H285">
        <v>1</v>
      </c>
      <c r="I285" t="str">
        <f>IF(A285=A284,I284&amp;CHAR(10)&amp;"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6" spans="1:9" x14ac:dyDescent="0.25">
      <c r="A286" t="s">
        <v>10705</v>
      </c>
      <c r="B286">
        <v>75577000</v>
      </c>
      <c r="C286" t="s">
        <v>16</v>
      </c>
      <c r="D286" t="str">
        <f>IF(Tabel_Forespørgsel_fra_Visma28[[#This Row],[SupProd]]=" "," "," - "&amp;Tabel_Forespørgsel_fra_Visma28[[#This Row],[SupProd]])</f>
        <v xml:space="preserve"> </v>
      </c>
      <c r="E286" t="s">
        <v>16</v>
      </c>
      <c r="F286" t="str">
        <f>IF(Tabel_Forespørgsel_fra_Visma28[[#This Row],[SupDescr]]=" "," "," - "&amp;Tabel_Forespørgsel_fra_Visma28[[#This Row],[SupDescr]])</f>
        <v xml:space="preserve"> </v>
      </c>
      <c r="G286" t="s">
        <v>3759</v>
      </c>
      <c r="H286">
        <v>1</v>
      </c>
      <c r="I286" t="str">
        <f>IF(A286=A285,I285&amp;CHAR(10)&amp;"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87" spans="1:9" x14ac:dyDescent="0.25">
      <c r="A287" t="s">
        <v>11372</v>
      </c>
      <c r="B287">
        <v>75577000</v>
      </c>
      <c r="C287" t="s">
        <v>16</v>
      </c>
      <c r="D287" t="str">
        <f>IF(Tabel_Forespørgsel_fra_Visma28[[#This Row],[SupProd]]=" "," "," - "&amp;Tabel_Forespørgsel_fra_Visma28[[#This Row],[SupProd]])</f>
        <v xml:space="preserve"> </v>
      </c>
      <c r="E287" t="s">
        <v>16</v>
      </c>
      <c r="F287" t="str">
        <f>IF(Tabel_Forespørgsel_fra_Visma28[[#This Row],[SupDescr]]=" "," "," - "&amp;Tabel_Forespørgsel_fra_Visma28[[#This Row],[SupDescr]])</f>
        <v xml:space="preserve"> </v>
      </c>
      <c r="G287" t="s">
        <v>3759</v>
      </c>
      <c r="H287">
        <v>1</v>
      </c>
      <c r="I287" t="str">
        <f>IF(A287=A286,I286&amp;CHAR(10)&amp;"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88" spans="1:9" x14ac:dyDescent="0.25">
      <c r="A288" t="s">
        <v>10811</v>
      </c>
      <c r="B288">
        <v>74842524</v>
      </c>
      <c r="C288" t="s">
        <v>16</v>
      </c>
      <c r="D288" t="str">
        <f>IF(Tabel_Forespørgsel_fra_Visma28[[#This Row],[SupProd]]=" "," "," - "&amp;Tabel_Forespørgsel_fra_Visma28[[#This Row],[SupProd]])</f>
        <v xml:space="preserve"> </v>
      </c>
      <c r="E288" t="s">
        <v>16</v>
      </c>
      <c r="F288" t="str">
        <f>IF(Tabel_Forespørgsel_fra_Visma28[[#This Row],[SupDescr]]=" "," "," - "&amp;Tabel_Forespørgsel_fra_Visma28[[#This Row],[SupDescr]])</f>
        <v xml:space="preserve"> </v>
      </c>
      <c r="G288" t="s">
        <v>6414</v>
      </c>
      <c r="H288">
        <v>1</v>
      </c>
      <c r="I288" t="str">
        <f>IF(A288=A287,I287&amp;CHAR(10)&amp;"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9" spans="1:9" x14ac:dyDescent="0.25">
      <c r="A289" t="s">
        <v>10814</v>
      </c>
      <c r="B289">
        <v>74842524</v>
      </c>
      <c r="C289" t="s">
        <v>16</v>
      </c>
      <c r="D289" t="str">
        <f>IF(Tabel_Forespørgsel_fra_Visma28[[#This Row],[SupProd]]=" "," "," - "&amp;Tabel_Forespørgsel_fra_Visma28[[#This Row],[SupProd]])</f>
        <v xml:space="preserve"> </v>
      </c>
      <c r="E289" t="s">
        <v>16</v>
      </c>
      <c r="F289" t="str">
        <f>IF(Tabel_Forespørgsel_fra_Visma28[[#This Row],[SupDescr]]=" "," "," - "&amp;Tabel_Forespørgsel_fra_Visma28[[#This Row],[SupDescr]])</f>
        <v xml:space="preserve"> </v>
      </c>
      <c r="G289" t="s">
        <v>6414</v>
      </c>
      <c r="H289">
        <v>1</v>
      </c>
      <c r="I289" t="str">
        <f>IF(A289=A288,I288&amp;CHAR(10)&amp;"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90" spans="1:9" x14ac:dyDescent="0.25">
      <c r="A290" t="s">
        <v>10409</v>
      </c>
      <c r="B290">
        <v>74842524</v>
      </c>
      <c r="C290" t="s">
        <v>16</v>
      </c>
      <c r="D290" t="str">
        <f>IF(Tabel_Forespørgsel_fra_Visma28[[#This Row],[SupProd]]=" "," "," - "&amp;Tabel_Forespørgsel_fra_Visma28[[#This Row],[SupProd]])</f>
        <v xml:space="preserve"> </v>
      </c>
      <c r="E290" t="s">
        <v>16</v>
      </c>
      <c r="F290" t="str">
        <f>IF(Tabel_Forespørgsel_fra_Visma28[[#This Row],[SupDescr]]=" "," "," - "&amp;Tabel_Forespørgsel_fra_Visma28[[#This Row],[SupDescr]])</f>
        <v xml:space="preserve"> </v>
      </c>
      <c r="G290" t="s">
        <v>6414</v>
      </c>
      <c r="H290">
        <v>1</v>
      </c>
      <c r="I290" t="str">
        <f>IF(A290=A289,I289&amp;CHAR(10)&amp;"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91" spans="1:9" x14ac:dyDescent="0.25">
      <c r="A291" t="s">
        <v>10410</v>
      </c>
      <c r="B291">
        <v>74842524</v>
      </c>
      <c r="C291" t="s">
        <v>16</v>
      </c>
      <c r="D291" t="str">
        <f>IF(Tabel_Forespørgsel_fra_Visma28[[#This Row],[SupProd]]=" "," "," - "&amp;Tabel_Forespørgsel_fra_Visma28[[#This Row],[SupProd]])</f>
        <v xml:space="preserve"> </v>
      </c>
      <c r="E291" t="s">
        <v>16</v>
      </c>
      <c r="F291" t="str">
        <f>IF(Tabel_Forespørgsel_fra_Visma28[[#This Row],[SupDescr]]=" "," "," - "&amp;Tabel_Forespørgsel_fra_Visma28[[#This Row],[SupDescr]])</f>
        <v xml:space="preserve"> </v>
      </c>
      <c r="G291" t="s">
        <v>6414</v>
      </c>
      <c r="H291">
        <v>1</v>
      </c>
      <c r="I291" t="str">
        <f>IF(A291=A290,I290&amp;CHAR(10)&amp;"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92" spans="1:9" x14ac:dyDescent="0.25">
      <c r="A292" t="s">
        <v>11929</v>
      </c>
      <c r="B292">
        <v>75450307</v>
      </c>
      <c r="C292" t="s">
        <v>16</v>
      </c>
      <c r="D292" t="str">
        <f>IF(Tabel_Forespørgsel_fra_Visma28[[#This Row],[SupProd]]=" "," "," - "&amp;Tabel_Forespørgsel_fra_Visma28[[#This Row],[SupProd]])</f>
        <v xml:space="preserve"> </v>
      </c>
      <c r="E292" t="s">
        <v>16</v>
      </c>
      <c r="F292" t="str">
        <f>IF(Tabel_Forespørgsel_fra_Visma28[[#This Row],[SupDescr]]=" "," "," - "&amp;Tabel_Forespørgsel_fra_Visma28[[#This Row],[SupDescr]])</f>
        <v xml:space="preserve"> </v>
      </c>
      <c r="G292" t="s">
        <v>11930</v>
      </c>
      <c r="H292">
        <v>1</v>
      </c>
      <c r="I292" t="str">
        <f>IF(A292=A291,I291&amp;CHAR(10)&amp;"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JE Laser ApS  </v>
      </c>
    </row>
    <row r="293" spans="1:9" x14ac:dyDescent="0.25">
      <c r="A293" t="s">
        <v>9239</v>
      </c>
      <c r="B293">
        <v>75577000</v>
      </c>
      <c r="C293" t="s">
        <v>16</v>
      </c>
      <c r="D293" t="str">
        <f>IF(Tabel_Forespørgsel_fra_Visma28[[#This Row],[SupProd]]=" "," "," - "&amp;Tabel_Forespørgsel_fra_Visma28[[#This Row],[SupProd]])</f>
        <v xml:space="preserve"> </v>
      </c>
      <c r="E293" t="s">
        <v>16</v>
      </c>
      <c r="F293" t="str">
        <f>IF(Tabel_Forespørgsel_fra_Visma28[[#This Row],[SupDescr]]=" "," "," - "&amp;Tabel_Forespørgsel_fra_Visma28[[#This Row],[SupDescr]])</f>
        <v xml:space="preserve"> </v>
      </c>
      <c r="G293" t="s">
        <v>3759</v>
      </c>
      <c r="H293">
        <v>1</v>
      </c>
      <c r="I293" t="str">
        <f>IF(A293=A292,I292&amp;CHAR(10)&amp;"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94" spans="1:9" x14ac:dyDescent="0.25">
      <c r="A294" t="s">
        <v>9240</v>
      </c>
      <c r="B294">
        <v>75577000</v>
      </c>
      <c r="C294" t="s">
        <v>16</v>
      </c>
      <c r="D294" t="str">
        <f>IF(Tabel_Forespørgsel_fra_Visma28[[#This Row],[SupProd]]=" "," "," - "&amp;Tabel_Forespørgsel_fra_Visma28[[#This Row],[SupProd]])</f>
        <v xml:space="preserve"> </v>
      </c>
      <c r="E294" t="s">
        <v>16</v>
      </c>
      <c r="F294" t="str">
        <f>IF(Tabel_Forespørgsel_fra_Visma28[[#This Row],[SupDescr]]=" "," "," - "&amp;Tabel_Forespørgsel_fra_Visma28[[#This Row],[SupDescr]])</f>
        <v xml:space="preserve"> </v>
      </c>
      <c r="G294" t="s">
        <v>3759</v>
      </c>
      <c r="H294">
        <v>1</v>
      </c>
      <c r="I294" t="str">
        <f>IF(A294=A293,I293&amp;CHAR(10)&amp;"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95" spans="1:9" x14ac:dyDescent="0.25">
      <c r="A295" t="s">
        <v>8512</v>
      </c>
      <c r="B295">
        <v>75577000</v>
      </c>
      <c r="C295" t="s">
        <v>16</v>
      </c>
      <c r="D295" t="str">
        <f>IF(Tabel_Forespørgsel_fra_Visma28[[#This Row],[SupProd]]=" "," "," - "&amp;Tabel_Forespørgsel_fra_Visma28[[#This Row],[SupProd]])</f>
        <v xml:space="preserve"> </v>
      </c>
      <c r="E295" t="s">
        <v>16</v>
      </c>
      <c r="F295" t="str">
        <f>IF(Tabel_Forespørgsel_fra_Visma28[[#This Row],[SupDescr]]=" "," "," - "&amp;Tabel_Forespørgsel_fra_Visma28[[#This Row],[SupDescr]])</f>
        <v xml:space="preserve"> </v>
      </c>
      <c r="G295" t="s">
        <v>3759</v>
      </c>
      <c r="H295">
        <v>1</v>
      </c>
      <c r="I295" t="str">
        <f>IF(A295=A294,I294&amp;CHAR(10)&amp;"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96" spans="1:9" x14ac:dyDescent="0.25">
      <c r="A296" t="s">
        <v>11433</v>
      </c>
      <c r="B296">
        <v>75577000</v>
      </c>
      <c r="C296" t="s">
        <v>16</v>
      </c>
      <c r="D296" t="str">
        <f>IF(Tabel_Forespørgsel_fra_Visma28[[#This Row],[SupProd]]=" "," "," - "&amp;Tabel_Forespørgsel_fra_Visma28[[#This Row],[SupProd]])</f>
        <v xml:space="preserve"> </v>
      </c>
      <c r="E296" t="s">
        <v>16</v>
      </c>
      <c r="F296" t="str">
        <f>IF(Tabel_Forespørgsel_fra_Visma28[[#This Row],[SupDescr]]=" "," "," - "&amp;Tabel_Forespørgsel_fra_Visma28[[#This Row],[SupDescr]])</f>
        <v xml:space="preserve"> </v>
      </c>
      <c r="G296" t="s">
        <v>3759</v>
      </c>
      <c r="H296">
        <v>1</v>
      </c>
      <c r="I296" t="str">
        <f>IF(A296=A295,I295&amp;CHAR(10)&amp;"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97" spans="1:9" x14ac:dyDescent="0.25">
      <c r="A297" t="s">
        <v>14967</v>
      </c>
      <c r="B297">
        <v>75500133</v>
      </c>
      <c r="C297" t="s">
        <v>16</v>
      </c>
      <c r="D297" t="str">
        <f>IF(Tabel_Forespørgsel_fra_Visma28[[#This Row],[SupProd]]=" "," "," - "&amp;Tabel_Forespørgsel_fra_Visma28[[#This Row],[SupProd]])</f>
        <v xml:space="preserve"> </v>
      </c>
      <c r="E297" t="s">
        <v>16</v>
      </c>
      <c r="F297" t="str">
        <f>IF(Tabel_Forespørgsel_fra_Visma28[[#This Row],[SupDescr]]=" "," "," - "&amp;Tabel_Forespørgsel_fra_Visma28[[#This Row],[SupDescr]])</f>
        <v xml:space="preserve"> </v>
      </c>
      <c r="G297" t="s">
        <v>3560</v>
      </c>
      <c r="H297">
        <v>1</v>
      </c>
      <c r="I297" t="str">
        <f>IF(A297=A296,I296&amp;CHAR(10)&amp;"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298" spans="1:9" x14ac:dyDescent="0.25">
      <c r="A298" t="s">
        <v>14971</v>
      </c>
      <c r="B298">
        <v>75500133</v>
      </c>
      <c r="C298" t="s">
        <v>16</v>
      </c>
      <c r="D298" t="str">
        <f>IF(Tabel_Forespørgsel_fra_Visma28[[#This Row],[SupProd]]=" "," "," - "&amp;Tabel_Forespørgsel_fra_Visma28[[#This Row],[SupProd]])</f>
        <v xml:space="preserve"> </v>
      </c>
      <c r="E298" t="s">
        <v>16</v>
      </c>
      <c r="F298" t="str">
        <f>IF(Tabel_Forespørgsel_fra_Visma28[[#This Row],[SupDescr]]=" "," "," - "&amp;Tabel_Forespørgsel_fra_Visma28[[#This Row],[SupDescr]])</f>
        <v xml:space="preserve"> </v>
      </c>
      <c r="G298" t="s">
        <v>3560</v>
      </c>
      <c r="H298">
        <v>1</v>
      </c>
      <c r="I298" t="str">
        <f>IF(A298=A297,I297&amp;CHAR(10)&amp;"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299" spans="1:9" x14ac:dyDescent="0.25">
      <c r="A299" t="s">
        <v>15078</v>
      </c>
      <c r="B299">
        <v>75500133</v>
      </c>
      <c r="C299" t="s">
        <v>16</v>
      </c>
      <c r="D299" t="str">
        <f>IF(Tabel_Forespørgsel_fra_Visma28[[#This Row],[SupProd]]=" "," "," - "&amp;Tabel_Forespørgsel_fra_Visma28[[#This Row],[SupProd]])</f>
        <v xml:space="preserve"> </v>
      </c>
      <c r="E299" t="s">
        <v>16</v>
      </c>
      <c r="F299" t="str">
        <f>IF(Tabel_Forespørgsel_fra_Visma28[[#This Row],[SupDescr]]=" "," "," - "&amp;Tabel_Forespørgsel_fra_Visma28[[#This Row],[SupDescr]])</f>
        <v xml:space="preserve"> </v>
      </c>
      <c r="G299" t="s">
        <v>3560</v>
      </c>
      <c r="H299">
        <v>1</v>
      </c>
      <c r="I299" t="str">
        <f>IF(A299=A298,I298&amp;CHAR(10)&amp;"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00" spans="1:9" x14ac:dyDescent="0.25">
      <c r="A300" t="s">
        <v>15080</v>
      </c>
      <c r="B300">
        <v>75500133</v>
      </c>
      <c r="C300" t="s">
        <v>16</v>
      </c>
      <c r="D300" t="str">
        <f>IF(Tabel_Forespørgsel_fra_Visma28[[#This Row],[SupProd]]=" "," "," - "&amp;Tabel_Forespørgsel_fra_Visma28[[#This Row],[SupProd]])</f>
        <v xml:space="preserve"> </v>
      </c>
      <c r="E300" t="s">
        <v>16</v>
      </c>
      <c r="F300" t="str">
        <f>IF(Tabel_Forespørgsel_fra_Visma28[[#This Row],[SupDescr]]=" "," "," - "&amp;Tabel_Forespørgsel_fra_Visma28[[#This Row],[SupDescr]])</f>
        <v xml:space="preserve"> </v>
      </c>
      <c r="G300" t="s">
        <v>3560</v>
      </c>
      <c r="H300">
        <v>1</v>
      </c>
      <c r="I300" t="str">
        <f>IF(A300=A299,I299&amp;CHAR(10)&amp;"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01" spans="1:9" x14ac:dyDescent="0.25">
      <c r="A301" t="s">
        <v>15082</v>
      </c>
      <c r="B301">
        <v>75500133</v>
      </c>
      <c r="C301" t="s">
        <v>16</v>
      </c>
      <c r="D301" t="str">
        <f>IF(Tabel_Forespørgsel_fra_Visma28[[#This Row],[SupProd]]=" "," "," - "&amp;Tabel_Forespørgsel_fra_Visma28[[#This Row],[SupProd]])</f>
        <v xml:space="preserve"> </v>
      </c>
      <c r="E301" t="s">
        <v>16</v>
      </c>
      <c r="F301" t="str">
        <f>IF(Tabel_Forespørgsel_fra_Visma28[[#This Row],[SupDescr]]=" "," "," - "&amp;Tabel_Forespørgsel_fra_Visma28[[#This Row],[SupDescr]])</f>
        <v xml:space="preserve"> </v>
      </c>
      <c r="G301" t="s">
        <v>3560</v>
      </c>
      <c r="H301">
        <v>1</v>
      </c>
      <c r="I301" t="str">
        <f>IF(A301=A300,I300&amp;CHAR(10)&amp;"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02" spans="1:9" x14ac:dyDescent="0.25">
      <c r="A302" t="s">
        <v>41579</v>
      </c>
      <c r="B302">
        <v>75577000</v>
      </c>
      <c r="C302" t="s">
        <v>16</v>
      </c>
      <c r="D302" t="str">
        <f>IF(Tabel_Forespørgsel_fra_Visma28[[#This Row],[SupProd]]=" "," "," - "&amp;Tabel_Forespørgsel_fra_Visma28[[#This Row],[SupProd]])</f>
        <v xml:space="preserve"> </v>
      </c>
      <c r="E302" t="s">
        <v>16</v>
      </c>
      <c r="F302" t="str">
        <f>IF(Tabel_Forespørgsel_fra_Visma28[[#This Row],[SupDescr]]=" "," "," - "&amp;Tabel_Forespørgsel_fra_Visma28[[#This Row],[SupDescr]])</f>
        <v xml:space="preserve"> </v>
      </c>
      <c r="G302" t="s">
        <v>3759</v>
      </c>
      <c r="H302">
        <v>1</v>
      </c>
      <c r="I302" t="str">
        <f>IF(A302=A301,I301&amp;CHAR(10)&amp;"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03" spans="1:9" x14ac:dyDescent="0.25">
      <c r="A303" t="s">
        <v>41580</v>
      </c>
      <c r="B303">
        <v>75577000</v>
      </c>
      <c r="C303" t="s">
        <v>16</v>
      </c>
      <c r="D303" t="str">
        <f>IF(Tabel_Forespørgsel_fra_Visma28[[#This Row],[SupProd]]=" "," "," - "&amp;Tabel_Forespørgsel_fra_Visma28[[#This Row],[SupProd]])</f>
        <v xml:space="preserve"> </v>
      </c>
      <c r="E303" t="s">
        <v>16</v>
      </c>
      <c r="F303" t="str">
        <f>IF(Tabel_Forespørgsel_fra_Visma28[[#This Row],[SupDescr]]=" "," "," - "&amp;Tabel_Forespørgsel_fra_Visma28[[#This Row],[SupDescr]])</f>
        <v xml:space="preserve"> </v>
      </c>
      <c r="G303" t="s">
        <v>3759</v>
      </c>
      <c r="H303">
        <v>1</v>
      </c>
      <c r="I303" t="str">
        <f>IF(A303=A302,I302&amp;CHAR(10)&amp;"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04" spans="1:9" x14ac:dyDescent="0.25">
      <c r="A304" t="s">
        <v>41177</v>
      </c>
      <c r="B304">
        <v>75577000</v>
      </c>
      <c r="C304" t="s">
        <v>16</v>
      </c>
      <c r="D304" t="str">
        <f>IF(Tabel_Forespørgsel_fra_Visma28[[#This Row],[SupProd]]=" "," "," - "&amp;Tabel_Forespørgsel_fra_Visma28[[#This Row],[SupProd]])</f>
        <v xml:space="preserve"> </v>
      </c>
      <c r="E304" t="s">
        <v>16</v>
      </c>
      <c r="F304" t="str">
        <f>IF(Tabel_Forespørgsel_fra_Visma28[[#This Row],[SupDescr]]=" "," "," - "&amp;Tabel_Forespørgsel_fra_Visma28[[#This Row],[SupDescr]])</f>
        <v xml:space="preserve"> </v>
      </c>
      <c r="G304" t="s">
        <v>3759</v>
      </c>
      <c r="H304">
        <v>1</v>
      </c>
      <c r="I304" t="str">
        <f>IF(A304=A303,I303&amp;CHAR(10)&amp;"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05" spans="1:9" x14ac:dyDescent="0.25">
      <c r="A305" t="s">
        <v>41047</v>
      </c>
      <c r="B305">
        <v>86659222</v>
      </c>
      <c r="C305" t="s">
        <v>16</v>
      </c>
      <c r="D305" t="str">
        <f>IF(Tabel_Forespørgsel_fra_Visma28[[#This Row],[SupProd]]=" "," "," - "&amp;Tabel_Forespørgsel_fra_Visma28[[#This Row],[SupProd]])</f>
        <v xml:space="preserve"> </v>
      </c>
      <c r="E305" t="s">
        <v>16</v>
      </c>
      <c r="F305" t="str">
        <f>IF(Tabel_Forespørgsel_fra_Visma28[[#This Row],[SupDescr]]=" "," "," - "&amp;Tabel_Forespørgsel_fra_Visma28[[#This Row],[SupDescr]])</f>
        <v xml:space="preserve"> </v>
      </c>
      <c r="G305" t="s">
        <v>40888</v>
      </c>
      <c r="H305">
        <v>1</v>
      </c>
      <c r="I305" t="str">
        <f>IF(A305=A304,I304&amp;CHAR(10)&amp;"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306" spans="1:9" x14ac:dyDescent="0.25">
      <c r="A306" t="s">
        <v>41048</v>
      </c>
      <c r="B306">
        <v>86659222</v>
      </c>
      <c r="C306" t="s">
        <v>16</v>
      </c>
      <c r="D306" t="str">
        <f>IF(Tabel_Forespørgsel_fra_Visma28[[#This Row],[SupProd]]=" "," "," - "&amp;Tabel_Forespørgsel_fra_Visma28[[#This Row],[SupProd]])</f>
        <v xml:space="preserve"> </v>
      </c>
      <c r="E306" t="s">
        <v>16</v>
      </c>
      <c r="F306" t="str">
        <f>IF(Tabel_Forespørgsel_fra_Visma28[[#This Row],[SupDescr]]=" "," "," - "&amp;Tabel_Forespørgsel_fra_Visma28[[#This Row],[SupDescr]])</f>
        <v xml:space="preserve"> </v>
      </c>
      <c r="G306" t="s">
        <v>40888</v>
      </c>
      <c r="H306">
        <v>1</v>
      </c>
      <c r="I306" t="str">
        <f>IF(A306=A305,I305&amp;CHAR(10)&amp;"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307" spans="1:9" x14ac:dyDescent="0.25">
      <c r="A307" t="s">
        <v>41045</v>
      </c>
      <c r="B307">
        <v>86659222</v>
      </c>
      <c r="C307" t="s">
        <v>16</v>
      </c>
      <c r="D307" t="str">
        <f>IF(Tabel_Forespørgsel_fra_Visma28[[#This Row],[SupProd]]=" "," "," - "&amp;Tabel_Forespørgsel_fra_Visma28[[#This Row],[SupProd]])</f>
        <v xml:space="preserve"> </v>
      </c>
      <c r="E307" t="s">
        <v>16</v>
      </c>
      <c r="F307" t="str">
        <f>IF(Tabel_Forespørgsel_fra_Visma28[[#This Row],[SupDescr]]=" "," "," - "&amp;Tabel_Forespørgsel_fra_Visma28[[#This Row],[SupDescr]])</f>
        <v xml:space="preserve"> </v>
      </c>
      <c r="G307" t="s">
        <v>40888</v>
      </c>
      <c r="H307">
        <v>1</v>
      </c>
      <c r="I307" t="str">
        <f>IF(A307=A306,I306&amp;CHAR(10)&amp;"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308" spans="1:9" x14ac:dyDescent="0.25">
      <c r="A308" t="s">
        <v>41046</v>
      </c>
      <c r="B308">
        <v>86659222</v>
      </c>
      <c r="C308" t="s">
        <v>16</v>
      </c>
      <c r="D308" t="str">
        <f>IF(Tabel_Forespørgsel_fra_Visma28[[#This Row],[SupProd]]=" "," "," - "&amp;Tabel_Forespørgsel_fra_Visma28[[#This Row],[SupProd]])</f>
        <v xml:space="preserve"> </v>
      </c>
      <c r="E308" t="s">
        <v>16</v>
      </c>
      <c r="F308" t="str">
        <f>IF(Tabel_Forespørgsel_fra_Visma28[[#This Row],[SupDescr]]=" "," "," - "&amp;Tabel_Forespørgsel_fra_Visma28[[#This Row],[SupDescr]])</f>
        <v xml:space="preserve"> </v>
      </c>
      <c r="G308" t="s">
        <v>40888</v>
      </c>
      <c r="H308">
        <v>1</v>
      </c>
      <c r="I308" t="str">
        <f>IF(A308=A307,I307&amp;CHAR(10)&amp;"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309" spans="1:9" x14ac:dyDescent="0.25">
      <c r="A309" t="s">
        <v>42021</v>
      </c>
      <c r="B309">
        <v>75577000</v>
      </c>
      <c r="C309" t="s">
        <v>16</v>
      </c>
      <c r="D309" t="str">
        <f>IF(Tabel_Forespørgsel_fra_Visma28[[#This Row],[SupProd]]=" "," "," - "&amp;Tabel_Forespørgsel_fra_Visma28[[#This Row],[SupProd]])</f>
        <v xml:space="preserve"> </v>
      </c>
      <c r="E309" t="s">
        <v>16</v>
      </c>
      <c r="F309" t="str">
        <f>IF(Tabel_Forespørgsel_fra_Visma28[[#This Row],[SupDescr]]=" "," "," - "&amp;Tabel_Forespørgsel_fra_Visma28[[#This Row],[SupDescr]])</f>
        <v xml:space="preserve"> </v>
      </c>
      <c r="G309" t="s">
        <v>3759</v>
      </c>
      <c r="H309">
        <v>1</v>
      </c>
      <c r="I309" t="str">
        <f>IF(A309=A308,I308&amp;CHAR(10)&amp;"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10" spans="1:9" x14ac:dyDescent="0.25">
      <c r="A310" t="s">
        <v>4332</v>
      </c>
      <c r="B310">
        <v>74762273</v>
      </c>
      <c r="C310" t="s">
        <v>16</v>
      </c>
      <c r="D310" t="str">
        <f>IF(Tabel_Forespørgsel_fra_Visma28[[#This Row],[SupProd]]=" "," "," - "&amp;Tabel_Forespørgsel_fra_Visma28[[#This Row],[SupProd]])</f>
        <v xml:space="preserve"> </v>
      </c>
      <c r="E310" t="s">
        <v>16</v>
      </c>
      <c r="F310" t="str">
        <f>IF(Tabel_Forespørgsel_fra_Visma28[[#This Row],[SupDescr]]=" "," "," - "&amp;Tabel_Forespørgsel_fra_Visma28[[#This Row],[SupDescr]])</f>
        <v xml:space="preserve"> </v>
      </c>
      <c r="G310" t="s">
        <v>154</v>
      </c>
      <c r="H310">
        <v>1</v>
      </c>
      <c r="I310" t="str">
        <f>IF(A310=A309,I309&amp;CHAR(10)&amp;"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11" spans="1:9" x14ac:dyDescent="0.25">
      <c r="A311" t="s">
        <v>4333</v>
      </c>
      <c r="B311">
        <v>74762273</v>
      </c>
      <c r="C311" t="s">
        <v>16</v>
      </c>
      <c r="D311" t="str">
        <f>IF(Tabel_Forespørgsel_fra_Visma28[[#This Row],[SupProd]]=" "," "," - "&amp;Tabel_Forespørgsel_fra_Visma28[[#This Row],[SupProd]])</f>
        <v xml:space="preserve"> </v>
      </c>
      <c r="E311" t="s">
        <v>16</v>
      </c>
      <c r="F311" t="str">
        <f>IF(Tabel_Forespørgsel_fra_Visma28[[#This Row],[SupDescr]]=" "," "," - "&amp;Tabel_Forespørgsel_fra_Visma28[[#This Row],[SupDescr]])</f>
        <v xml:space="preserve"> </v>
      </c>
      <c r="G311" t="s">
        <v>154</v>
      </c>
      <c r="H311">
        <v>1</v>
      </c>
      <c r="I311" t="str">
        <f>IF(A311=A310,I310&amp;CHAR(10)&amp;"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12" spans="1:9" x14ac:dyDescent="0.25">
      <c r="A312" t="s">
        <v>8135</v>
      </c>
      <c r="B312">
        <v>75421677</v>
      </c>
      <c r="C312" t="s">
        <v>16</v>
      </c>
      <c r="D312" t="str">
        <f>IF(Tabel_Forespørgsel_fra_Visma28[[#This Row],[SupProd]]=" "," "," - "&amp;Tabel_Forespørgsel_fra_Visma28[[#This Row],[SupProd]])</f>
        <v xml:space="preserve"> </v>
      </c>
      <c r="E312" t="s">
        <v>16</v>
      </c>
      <c r="F312" t="str">
        <f>IF(Tabel_Forespørgsel_fra_Visma28[[#This Row],[SupDescr]]=" "," "," - "&amp;Tabel_Forespørgsel_fra_Visma28[[#This Row],[SupDescr]])</f>
        <v xml:space="preserve"> </v>
      </c>
      <c r="G312" t="s">
        <v>3368</v>
      </c>
      <c r="H312">
        <v>1</v>
      </c>
      <c r="I312" t="str">
        <f>IF(A312=A311,I311&amp;CHAR(10)&amp;"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13" spans="1:9" x14ac:dyDescent="0.25">
      <c r="A313" t="s">
        <v>8136</v>
      </c>
      <c r="B313">
        <v>75421677</v>
      </c>
      <c r="C313" t="s">
        <v>16</v>
      </c>
      <c r="D313" t="str">
        <f>IF(Tabel_Forespørgsel_fra_Visma28[[#This Row],[SupProd]]=" "," "," - "&amp;Tabel_Forespørgsel_fra_Visma28[[#This Row],[SupProd]])</f>
        <v xml:space="preserve"> </v>
      </c>
      <c r="E313" t="s">
        <v>16</v>
      </c>
      <c r="F313" t="str">
        <f>IF(Tabel_Forespørgsel_fra_Visma28[[#This Row],[SupDescr]]=" "," "," - "&amp;Tabel_Forespørgsel_fra_Visma28[[#This Row],[SupDescr]])</f>
        <v xml:space="preserve"> </v>
      </c>
      <c r="G313" t="s">
        <v>3368</v>
      </c>
      <c r="H313">
        <v>1</v>
      </c>
      <c r="I313" t="str">
        <f>IF(A313=A312,I312&amp;CHAR(10)&amp;"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14" spans="1:9" x14ac:dyDescent="0.25">
      <c r="A314" t="s">
        <v>11653</v>
      </c>
      <c r="B314">
        <v>75577000</v>
      </c>
      <c r="C314" t="s">
        <v>16</v>
      </c>
      <c r="D314" t="str">
        <f>IF(Tabel_Forespørgsel_fra_Visma28[[#This Row],[SupProd]]=" "," "," - "&amp;Tabel_Forespørgsel_fra_Visma28[[#This Row],[SupProd]])</f>
        <v xml:space="preserve"> </v>
      </c>
      <c r="E314" t="s">
        <v>16</v>
      </c>
      <c r="F314" t="str">
        <f>IF(Tabel_Forespørgsel_fra_Visma28[[#This Row],[SupDescr]]=" "," "," - "&amp;Tabel_Forespørgsel_fra_Visma28[[#This Row],[SupDescr]])</f>
        <v xml:space="preserve"> </v>
      </c>
      <c r="G314" t="s">
        <v>3759</v>
      </c>
      <c r="H314">
        <v>1</v>
      </c>
      <c r="I314" t="str">
        <f>IF(A314=A313,I313&amp;CHAR(10)&amp;"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15" spans="1:9" x14ac:dyDescent="0.25">
      <c r="A315" t="s">
        <v>4316</v>
      </c>
      <c r="B315">
        <v>75421677</v>
      </c>
      <c r="C315" t="s">
        <v>16</v>
      </c>
      <c r="D315" t="str">
        <f>IF(Tabel_Forespørgsel_fra_Visma28[[#This Row],[SupProd]]=" "," "," - "&amp;Tabel_Forespørgsel_fra_Visma28[[#This Row],[SupProd]])</f>
        <v xml:space="preserve"> </v>
      </c>
      <c r="E315" t="s">
        <v>16</v>
      </c>
      <c r="F315" t="str">
        <f>IF(Tabel_Forespørgsel_fra_Visma28[[#This Row],[SupDescr]]=" "," "," - "&amp;Tabel_Forespørgsel_fra_Visma28[[#This Row],[SupDescr]])</f>
        <v xml:space="preserve"> </v>
      </c>
      <c r="G315" t="s">
        <v>3368</v>
      </c>
      <c r="H315">
        <v>1</v>
      </c>
      <c r="I315" t="str">
        <f>IF(A315=A314,I314&amp;CHAR(10)&amp;"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16" spans="1:9" x14ac:dyDescent="0.25">
      <c r="A316" t="s">
        <v>4317</v>
      </c>
      <c r="B316">
        <v>75421677</v>
      </c>
      <c r="C316" t="s">
        <v>16</v>
      </c>
      <c r="D316" t="str">
        <f>IF(Tabel_Forespørgsel_fra_Visma28[[#This Row],[SupProd]]=" "," "," - "&amp;Tabel_Forespørgsel_fra_Visma28[[#This Row],[SupProd]])</f>
        <v xml:space="preserve"> </v>
      </c>
      <c r="E316" t="s">
        <v>16</v>
      </c>
      <c r="F316" t="str">
        <f>IF(Tabel_Forespørgsel_fra_Visma28[[#This Row],[SupDescr]]=" "," "," - "&amp;Tabel_Forespørgsel_fra_Visma28[[#This Row],[SupDescr]])</f>
        <v xml:space="preserve"> </v>
      </c>
      <c r="G316" t="s">
        <v>3368</v>
      </c>
      <c r="H316">
        <v>1</v>
      </c>
      <c r="I316" t="str">
        <f>IF(A316=A315,I315&amp;CHAR(10)&amp;"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17" spans="1:9" x14ac:dyDescent="0.25">
      <c r="A317" t="s">
        <v>4761</v>
      </c>
      <c r="B317">
        <v>75893711</v>
      </c>
      <c r="C317" t="s">
        <v>16</v>
      </c>
      <c r="D317" t="str">
        <f>IF(Tabel_Forespørgsel_fra_Visma28[[#This Row],[SupProd]]=" "," "," - "&amp;Tabel_Forespørgsel_fra_Visma28[[#This Row],[SupProd]])</f>
        <v xml:space="preserve"> </v>
      </c>
      <c r="E317" t="s">
        <v>16</v>
      </c>
      <c r="F317" t="str">
        <f>IF(Tabel_Forespørgsel_fra_Visma28[[#This Row],[SupDescr]]=" "," "," - "&amp;Tabel_Forespørgsel_fra_Visma28[[#This Row],[SupDescr]])</f>
        <v xml:space="preserve"> </v>
      </c>
      <c r="G317" t="s">
        <v>4759</v>
      </c>
      <c r="H317">
        <v>1</v>
      </c>
      <c r="I317" t="str">
        <f>IF(A317=A316,I316&amp;CHAR(10)&amp;"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318" spans="1:9" x14ac:dyDescent="0.25">
      <c r="A318" t="s">
        <v>4760</v>
      </c>
      <c r="B318">
        <v>75893711</v>
      </c>
      <c r="C318" t="s">
        <v>16</v>
      </c>
      <c r="D318" t="str">
        <f>IF(Tabel_Forespørgsel_fra_Visma28[[#This Row],[SupProd]]=" "," "," - "&amp;Tabel_Forespørgsel_fra_Visma28[[#This Row],[SupProd]])</f>
        <v xml:space="preserve"> </v>
      </c>
      <c r="E318" t="s">
        <v>16</v>
      </c>
      <c r="F318" t="str">
        <f>IF(Tabel_Forespørgsel_fra_Visma28[[#This Row],[SupDescr]]=" "," "," - "&amp;Tabel_Forespørgsel_fra_Visma28[[#This Row],[SupDescr]])</f>
        <v xml:space="preserve"> </v>
      </c>
      <c r="G318" t="s">
        <v>4759</v>
      </c>
      <c r="H318">
        <v>1</v>
      </c>
      <c r="I318" t="str">
        <f>IF(A318=A317,I317&amp;CHAR(10)&amp;"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319" spans="1:9" x14ac:dyDescent="0.25">
      <c r="A319" t="s">
        <v>4758</v>
      </c>
      <c r="B319">
        <v>75893711</v>
      </c>
      <c r="C319" t="s">
        <v>16</v>
      </c>
      <c r="D319" t="str">
        <f>IF(Tabel_Forespørgsel_fra_Visma28[[#This Row],[SupProd]]=" "," "," - "&amp;Tabel_Forespørgsel_fra_Visma28[[#This Row],[SupProd]])</f>
        <v xml:space="preserve"> </v>
      </c>
      <c r="E319" t="s">
        <v>16</v>
      </c>
      <c r="F319" t="str">
        <f>IF(Tabel_Forespørgsel_fra_Visma28[[#This Row],[SupDescr]]=" "," "," - "&amp;Tabel_Forespørgsel_fra_Visma28[[#This Row],[SupDescr]])</f>
        <v xml:space="preserve"> </v>
      </c>
      <c r="G319" t="s">
        <v>4759</v>
      </c>
      <c r="H319">
        <v>1</v>
      </c>
      <c r="I319" t="str">
        <f>IF(A319=A318,I318&amp;CHAR(10)&amp;"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320" spans="1:9" x14ac:dyDescent="0.25">
      <c r="A320" t="s">
        <v>4762</v>
      </c>
      <c r="B320">
        <v>75893711</v>
      </c>
      <c r="C320" t="s">
        <v>16</v>
      </c>
      <c r="D320" t="str">
        <f>IF(Tabel_Forespørgsel_fra_Visma28[[#This Row],[SupProd]]=" "," "," - "&amp;Tabel_Forespørgsel_fra_Visma28[[#This Row],[SupProd]])</f>
        <v xml:space="preserve"> </v>
      </c>
      <c r="E320" t="s">
        <v>16</v>
      </c>
      <c r="F320" t="str">
        <f>IF(Tabel_Forespørgsel_fra_Visma28[[#This Row],[SupDescr]]=" "," "," - "&amp;Tabel_Forespørgsel_fra_Visma28[[#This Row],[SupDescr]])</f>
        <v xml:space="preserve"> </v>
      </c>
      <c r="G320" t="s">
        <v>4759</v>
      </c>
      <c r="H320">
        <v>1</v>
      </c>
      <c r="I320" t="str">
        <f>IF(A320=A319,I319&amp;CHAR(10)&amp;"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321" spans="1:9" x14ac:dyDescent="0.25">
      <c r="A321" t="s">
        <v>2659</v>
      </c>
      <c r="B321">
        <v>74762273</v>
      </c>
      <c r="C321" t="s">
        <v>16</v>
      </c>
      <c r="D321" t="str">
        <f>IF(Tabel_Forespørgsel_fra_Visma28[[#This Row],[SupProd]]=" "," "," - "&amp;Tabel_Forespørgsel_fra_Visma28[[#This Row],[SupProd]])</f>
        <v xml:space="preserve"> </v>
      </c>
      <c r="E321" t="s">
        <v>16</v>
      </c>
      <c r="F321" t="str">
        <f>IF(Tabel_Forespørgsel_fra_Visma28[[#This Row],[SupDescr]]=" "," "," - "&amp;Tabel_Forespørgsel_fra_Visma28[[#This Row],[SupDescr]])</f>
        <v xml:space="preserve"> </v>
      </c>
      <c r="G321" t="s">
        <v>154</v>
      </c>
      <c r="H321">
        <v>1</v>
      </c>
      <c r="I321" t="str">
        <f>IF(A321=A320,I320&amp;CHAR(10)&amp;"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22" spans="1:9" x14ac:dyDescent="0.25">
      <c r="A322" t="s">
        <v>2648</v>
      </c>
      <c r="B322">
        <v>74762273</v>
      </c>
      <c r="C322" t="s">
        <v>16</v>
      </c>
      <c r="D322" t="str">
        <f>IF(Tabel_Forespørgsel_fra_Visma28[[#This Row],[SupProd]]=" "," "," - "&amp;Tabel_Forespørgsel_fra_Visma28[[#This Row],[SupProd]])</f>
        <v xml:space="preserve"> </v>
      </c>
      <c r="E322" t="s">
        <v>16</v>
      </c>
      <c r="F322" t="str">
        <f>IF(Tabel_Forespørgsel_fra_Visma28[[#This Row],[SupDescr]]=" "," "," - "&amp;Tabel_Forespørgsel_fra_Visma28[[#This Row],[SupDescr]])</f>
        <v xml:space="preserve"> </v>
      </c>
      <c r="G322" t="s">
        <v>154</v>
      </c>
      <c r="H322">
        <v>1</v>
      </c>
      <c r="I322" t="str">
        <f>IF(A322=A321,I321&amp;CHAR(10)&amp;"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23" spans="1:9" x14ac:dyDescent="0.25">
      <c r="A323" t="s">
        <v>2567</v>
      </c>
      <c r="B323">
        <v>74762273</v>
      </c>
      <c r="C323" t="s">
        <v>16</v>
      </c>
      <c r="D323" t="str">
        <f>IF(Tabel_Forespørgsel_fra_Visma28[[#This Row],[SupProd]]=" "," "," - "&amp;Tabel_Forespørgsel_fra_Visma28[[#This Row],[SupProd]])</f>
        <v xml:space="preserve"> </v>
      </c>
      <c r="E323" t="s">
        <v>16</v>
      </c>
      <c r="F323" t="str">
        <f>IF(Tabel_Forespørgsel_fra_Visma28[[#This Row],[SupDescr]]=" "," "," - "&amp;Tabel_Forespørgsel_fra_Visma28[[#This Row],[SupDescr]])</f>
        <v xml:space="preserve"> </v>
      </c>
      <c r="G323" t="s">
        <v>154</v>
      </c>
      <c r="H323">
        <v>1</v>
      </c>
      <c r="I323" t="str">
        <f>IF(A323=A322,I322&amp;CHAR(10)&amp;"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24" spans="1:9" x14ac:dyDescent="0.25">
      <c r="A324" t="s">
        <v>3799</v>
      </c>
      <c r="B324">
        <v>76406200</v>
      </c>
      <c r="C324" t="s">
        <v>16</v>
      </c>
      <c r="D324" t="str">
        <f>IF(Tabel_Forespørgsel_fra_Visma28[[#This Row],[SupProd]]=" "," "," - "&amp;Tabel_Forespørgsel_fra_Visma28[[#This Row],[SupProd]])</f>
        <v xml:space="preserve"> </v>
      </c>
      <c r="E324" t="s">
        <v>16</v>
      </c>
      <c r="F324" t="str">
        <f>IF(Tabel_Forespørgsel_fra_Visma28[[#This Row],[SupDescr]]=" "," "," - "&amp;Tabel_Forespørgsel_fra_Visma28[[#This Row],[SupDescr]])</f>
        <v xml:space="preserve"> </v>
      </c>
      <c r="G324" t="s">
        <v>3988</v>
      </c>
      <c r="H324">
        <v>1</v>
      </c>
      <c r="I324" t="str">
        <f>IF(A324=A323,I323&amp;CHAR(10)&amp;"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  </v>
      </c>
    </row>
    <row r="325" spans="1:9" x14ac:dyDescent="0.25">
      <c r="A325" t="s">
        <v>3798</v>
      </c>
      <c r="B325">
        <v>76406200</v>
      </c>
      <c r="C325" t="s">
        <v>16</v>
      </c>
      <c r="D325" t="str">
        <f>IF(Tabel_Forespørgsel_fra_Visma28[[#This Row],[SupProd]]=" "," "," - "&amp;Tabel_Forespørgsel_fra_Visma28[[#This Row],[SupProd]])</f>
        <v xml:space="preserve"> </v>
      </c>
      <c r="E325" t="s">
        <v>16</v>
      </c>
      <c r="F325" t="str">
        <f>IF(Tabel_Forespørgsel_fra_Visma28[[#This Row],[SupDescr]]=" "," "," - "&amp;Tabel_Forespørgsel_fra_Visma28[[#This Row],[SupDescr]])</f>
        <v xml:space="preserve"> </v>
      </c>
      <c r="G325" t="s">
        <v>3988</v>
      </c>
      <c r="H325">
        <v>1</v>
      </c>
      <c r="I325" t="str">
        <f>IF(A325=A324,I324&amp;CHAR(10)&amp;"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  </v>
      </c>
    </row>
    <row r="326" spans="1:9" x14ac:dyDescent="0.25">
      <c r="A326" t="s">
        <v>3800</v>
      </c>
      <c r="B326">
        <v>76406200</v>
      </c>
      <c r="C326" t="s">
        <v>16</v>
      </c>
      <c r="D326" t="str">
        <f>IF(Tabel_Forespørgsel_fra_Visma28[[#This Row],[SupProd]]=" "," "," - "&amp;Tabel_Forespørgsel_fra_Visma28[[#This Row],[SupProd]])</f>
        <v xml:space="preserve"> </v>
      </c>
      <c r="E326" t="s">
        <v>16</v>
      </c>
      <c r="F326" t="str">
        <f>IF(Tabel_Forespørgsel_fra_Visma28[[#This Row],[SupDescr]]=" "," "," - "&amp;Tabel_Forespørgsel_fra_Visma28[[#This Row],[SupDescr]])</f>
        <v xml:space="preserve"> </v>
      </c>
      <c r="G326" t="s">
        <v>3988</v>
      </c>
      <c r="H326">
        <v>1</v>
      </c>
      <c r="I326" t="str">
        <f>IF(A326=A325,I325&amp;CHAR(10)&amp;"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  </v>
      </c>
    </row>
    <row r="327" spans="1:9" x14ac:dyDescent="0.25">
      <c r="A327" t="s">
        <v>3805</v>
      </c>
      <c r="B327">
        <v>76562600</v>
      </c>
      <c r="C327" t="s">
        <v>16</v>
      </c>
      <c r="D327" t="str">
        <f>IF(Tabel_Forespørgsel_fra_Visma28[[#This Row],[SupProd]]=" "," "," - "&amp;Tabel_Forespørgsel_fra_Visma28[[#This Row],[SupProd]])</f>
        <v xml:space="preserve"> </v>
      </c>
      <c r="E327" t="s">
        <v>16</v>
      </c>
      <c r="F327" t="str">
        <f>IF(Tabel_Forespørgsel_fra_Visma28[[#This Row],[SupDescr]]=" "," "," - "&amp;Tabel_Forespørgsel_fra_Visma28[[#This Row],[SupDescr]])</f>
        <v xml:space="preserve"> </v>
      </c>
      <c r="G327" t="s">
        <v>3989</v>
      </c>
      <c r="H327">
        <v>1</v>
      </c>
      <c r="I327" t="str">
        <f>IF(A327=A326,I326&amp;CHAR(10)&amp;"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 </v>
      </c>
    </row>
    <row r="328" spans="1:9" x14ac:dyDescent="0.25">
      <c r="A328" t="s">
        <v>3806</v>
      </c>
      <c r="B328">
        <v>76562600</v>
      </c>
      <c r="C328" t="s">
        <v>16</v>
      </c>
      <c r="D328" t="str">
        <f>IF(Tabel_Forespørgsel_fra_Visma28[[#This Row],[SupProd]]=" "," "," - "&amp;Tabel_Forespørgsel_fra_Visma28[[#This Row],[SupProd]])</f>
        <v xml:space="preserve"> </v>
      </c>
      <c r="E328" t="s">
        <v>16</v>
      </c>
      <c r="F328" t="str">
        <f>IF(Tabel_Forespørgsel_fra_Visma28[[#This Row],[SupDescr]]=" "," "," - "&amp;Tabel_Forespørgsel_fra_Visma28[[#This Row],[SupDescr]])</f>
        <v xml:space="preserve"> </v>
      </c>
      <c r="G328" t="s">
        <v>3989</v>
      </c>
      <c r="H328">
        <v>1</v>
      </c>
      <c r="I328" t="str">
        <f>IF(A328=A327,I327&amp;CHAR(10)&amp;"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 </v>
      </c>
    </row>
    <row r="329" spans="1:9" x14ac:dyDescent="0.25">
      <c r="A329" t="s">
        <v>3801</v>
      </c>
      <c r="B329">
        <v>72278790</v>
      </c>
      <c r="C329" t="s">
        <v>10235</v>
      </c>
      <c r="D329" t="str">
        <f>IF(Tabel_Forespørgsel_fra_Visma28[[#This Row],[SupProd]]=" "," "," - "&amp;Tabel_Forespørgsel_fra_Visma28[[#This Row],[SupProd]])</f>
        <v xml:space="preserve"> - 600205</v>
      </c>
      <c r="E329" t="s">
        <v>10236</v>
      </c>
      <c r="F329" t="str">
        <f>IF(Tabel_Forespørgsel_fra_Visma28[[#This Row],[SupDescr]]=" "," "," - "&amp;Tabel_Forespørgsel_fra_Visma28[[#This Row],[SupDescr]])</f>
        <v xml:space="preserve"> - SKF PSMF 202625 glidebøsning A51 oliebronze med krave</v>
      </c>
      <c r="G329" t="s">
        <v>13917</v>
      </c>
      <c r="H329">
        <v>1</v>
      </c>
      <c r="I329" t="str">
        <f>IF(A329=A328,I328&amp;CHAR(10)&amp;"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- 600205 - SKF PSMF 202625 glidebøsning A51 oliebronze med krave</v>
      </c>
    </row>
    <row r="330" spans="1:9" x14ac:dyDescent="0.25">
      <c r="A330" t="s">
        <v>2654</v>
      </c>
      <c r="B330">
        <v>74762273</v>
      </c>
      <c r="C330" t="s">
        <v>16</v>
      </c>
      <c r="D330" t="str">
        <f>IF(Tabel_Forespørgsel_fra_Visma28[[#This Row],[SupProd]]=" "," "," - "&amp;Tabel_Forespørgsel_fra_Visma28[[#This Row],[SupProd]])</f>
        <v xml:space="preserve"> </v>
      </c>
      <c r="E330" t="s">
        <v>16</v>
      </c>
      <c r="F330" t="str">
        <f>IF(Tabel_Forespørgsel_fra_Visma28[[#This Row],[SupDescr]]=" "," "," - "&amp;Tabel_Forespørgsel_fra_Visma28[[#This Row],[SupDescr]])</f>
        <v xml:space="preserve"> </v>
      </c>
      <c r="G330" t="s">
        <v>154</v>
      </c>
      <c r="H330">
        <v>1</v>
      </c>
      <c r="I330" t="str">
        <f>IF(A330=A329,I329&amp;CHAR(10)&amp;"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1" spans="1:9" x14ac:dyDescent="0.25">
      <c r="A331" t="s">
        <v>2629</v>
      </c>
      <c r="B331">
        <v>74762273</v>
      </c>
      <c r="C331" t="s">
        <v>16</v>
      </c>
      <c r="D331" t="str">
        <f>IF(Tabel_Forespørgsel_fra_Visma28[[#This Row],[SupProd]]=" "," "," - "&amp;Tabel_Forespørgsel_fra_Visma28[[#This Row],[SupProd]])</f>
        <v xml:space="preserve"> </v>
      </c>
      <c r="E331" t="s">
        <v>16</v>
      </c>
      <c r="F331" t="str">
        <f>IF(Tabel_Forespørgsel_fra_Visma28[[#This Row],[SupDescr]]=" "," "," - "&amp;Tabel_Forespørgsel_fra_Visma28[[#This Row],[SupDescr]])</f>
        <v xml:space="preserve"> </v>
      </c>
      <c r="G331" t="s">
        <v>154</v>
      </c>
      <c r="H331">
        <v>1</v>
      </c>
      <c r="I331" t="str">
        <f>IF(A331=A330,I330&amp;CHAR(10)&amp;"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2" spans="1:9" x14ac:dyDescent="0.25">
      <c r="A332" t="s">
        <v>2655</v>
      </c>
      <c r="B332">
        <v>74762273</v>
      </c>
      <c r="C332" t="s">
        <v>16</v>
      </c>
      <c r="D332" t="str">
        <f>IF(Tabel_Forespørgsel_fra_Visma28[[#This Row],[SupProd]]=" "," "," - "&amp;Tabel_Forespørgsel_fra_Visma28[[#This Row],[SupProd]])</f>
        <v xml:space="preserve"> </v>
      </c>
      <c r="E332" t="s">
        <v>16</v>
      </c>
      <c r="F332" t="str">
        <f>IF(Tabel_Forespørgsel_fra_Visma28[[#This Row],[SupDescr]]=" "," "," - "&amp;Tabel_Forespørgsel_fra_Visma28[[#This Row],[SupDescr]])</f>
        <v xml:space="preserve"> </v>
      </c>
      <c r="G332" t="s">
        <v>154</v>
      </c>
      <c r="H332">
        <v>1</v>
      </c>
      <c r="I332" t="str">
        <f>IF(A332=A331,I331&amp;CHAR(10)&amp;"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3" spans="1:9" x14ac:dyDescent="0.25">
      <c r="A333" t="s">
        <v>2626</v>
      </c>
      <c r="B333">
        <v>74762273</v>
      </c>
      <c r="C333" t="s">
        <v>16</v>
      </c>
      <c r="D333" t="str">
        <f>IF(Tabel_Forespørgsel_fra_Visma28[[#This Row],[SupProd]]=" "," "," - "&amp;Tabel_Forespørgsel_fra_Visma28[[#This Row],[SupProd]])</f>
        <v xml:space="preserve"> </v>
      </c>
      <c r="E333" t="s">
        <v>16</v>
      </c>
      <c r="F333" t="str">
        <f>IF(Tabel_Forespørgsel_fra_Visma28[[#This Row],[SupDescr]]=" "," "," - "&amp;Tabel_Forespørgsel_fra_Visma28[[#This Row],[SupDescr]])</f>
        <v xml:space="preserve"> </v>
      </c>
      <c r="G333" t="s">
        <v>154</v>
      </c>
      <c r="H333">
        <v>1</v>
      </c>
      <c r="I333" t="str">
        <f>IF(A333=A332,I332&amp;CHAR(10)&amp;"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4" spans="1:9" x14ac:dyDescent="0.25">
      <c r="A334" t="s">
        <v>2627</v>
      </c>
      <c r="B334">
        <v>74762273</v>
      </c>
      <c r="C334" t="s">
        <v>16</v>
      </c>
      <c r="D334" t="str">
        <f>IF(Tabel_Forespørgsel_fra_Visma28[[#This Row],[SupProd]]=" "," "," - "&amp;Tabel_Forespørgsel_fra_Visma28[[#This Row],[SupProd]])</f>
        <v xml:space="preserve"> </v>
      </c>
      <c r="E334" t="s">
        <v>16</v>
      </c>
      <c r="F334" t="str">
        <f>IF(Tabel_Forespørgsel_fra_Visma28[[#This Row],[SupDescr]]=" "," "," - "&amp;Tabel_Forespørgsel_fra_Visma28[[#This Row],[SupDescr]])</f>
        <v xml:space="preserve"> </v>
      </c>
      <c r="G334" t="s">
        <v>154</v>
      </c>
      <c r="H334">
        <v>1</v>
      </c>
      <c r="I334" t="str">
        <f>IF(A334=A333,I333&amp;CHAR(10)&amp;"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5" spans="1:9" x14ac:dyDescent="0.25">
      <c r="A335" t="s">
        <v>2618</v>
      </c>
      <c r="B335">
        <v>74762273</v>
      </c>
      <c r="C335" t="s">
        <v>16</v>
      </c>
      <c r="D335" t="str">
        <f>IF(Tabel_Forespørgsel_fra_Visma28[[#This Row],[SupProd]]=" "," "," - "&amp;Tabel_Forespørgsel_fra_Visma28[[#This Row],[SupProd]])</f>
        <v xml:space="preserve"> </v>
      </c>
      <c r="E335" t="s">
        <v>16</v>
      </c>
      <c r="F335" t="str">
        <f>IF(Tabel_Forespørgsel_fra_Visma28[[#This Row],[SupDescr]]=" "," "," - "&amp;Tabel_Forespørgsel_fra_Visma28[[#This Row],[SupDescr]])</f>
        <v xml:space="preserve"> </v>
      </c>
      <c r="G335" t="s">
        <v>154</v>
      </c>
      <c r="H335">
        <v>1</v>
      </c>
      <c r="I335" t="str">
        <f>IF(A335=A334,I334&amp;CHAR(10)&amp;"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6" spans="1:9" x14ac:dyDescent="0.25">
      <c r="A336" t="s">
        <v>2665</v>
      </c>
      <c r="B336">
        <v>74762273</v>
      </c>
      <c r="C336" t="s">
        <v>16</v>
      </c>
      <c r="D336" t="str">
        <f>IF(Tabel_Forespørgsel_fra_Visma28[[#This Row],[SupProd]]=" "," "," - "&amp;Tabel_Forespørgsel_fra_Visma28[[#This Row],[SupProd]])</f>
        <v xml:space="preserve"> </v>
      </c>
      <c r="E336" t="s">
        <v>16</v>
      </c>
      <c r="F336" t="str">
        <f>IF(Tabel_Forespørgsel_fra_Visma28[[#This Row],[SupDescr]]=" "," "," - "&amp;Tabel_Forespørgsel_fra_Visma28[[#This Row],[SupDescr]])</f>
        <v xml:space="preserve"> </v>
      </c>
      <c r="G336" t="s">
        <v>154</v>
      </c>
      <c r="H336">
        <v>1</v>
      </c>
      <c r="I336" t="str">
        <f>IF(A336=A335,I335&amp;CHAR(10)&amp;"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7" spans="1:9" x14ac:dyDescent="0.25">
      <c r="A337" t="s">
        <v>11970</v>
      </c>
      <c r="B337">
        <v>74762273</v>
      </c>
      <c r="C337" t="s">
        <v>16</v>
      </c>
      <c r="D337" t="str">
        <f>IF(Tabel_Forespørgsel_fra_Visma28[[#This Row],[SupProd]]=" "," "," - "&amp;Tabel_Forespørgsel_fra_Visma28[[#This Row],[SupProd]])</f>
        <v xml:space="preserve"> </v>
      </c>
      <c r="E337" t="s">
        <v>16</v>
      </c>
      <c r="F337" t="str">
        <f>IF(Tabel_Forespørgsel_fra_Visma28[[#This Row],[SupDescr]]=" "," "," - "&amp;Tabel_Forespørgsel_fra_Visma28[[#This Row],[SupDescr]])</f>
        <v xml:space="preserve"> </v>
      </c>
      <c r="G337" t="s">
        <v>154</v>
      </c>
      <c r="H337">
        <v>1</v>
      </c>
      <c r="I337" t="str">
        <f>IF(A337=A336,I336&amp;CHAR(10)&amp;"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8" spans="1:9" x14ac:dyDescent="0.25">
      <c r="A338" t="s">
        <v>11990</v>
      </c>
      <c r="B338">
        <v>74762273</v>
      </c>
      <c r="C338" t="s">
        <v>16</v>
      </c>
      <c r="D338" t="str">
        <f>IF(Tabel_Forespørgsel_fra_Visma28[[#This Row],[SupProd]]=" "," "," - "&amp;Tabel_Forespørgsel_fra_Visma28[[#This Row],[SupProd]])</f>
        <v xml:space="preserve"> </v>
      </c>
      <c r="E338" t="s">
        <v>16</v>
      </c>
      <c r="F338" t="str">
        <f>IF(Tabel_Forespørgsel_fra_Visma28[[#This Row],[SupDescr]]=" "," "," - "&amp;Tabel_Forespørgsel_fra_Visma28[[#This Row],[SupDescr]])</f>
        <v xml:space="preserve"> </v>
      </c>
      <c r="G338" t="s">
        <v>154</v>
      </c>
      <c r="H338">
        <v>1</v>
      </c>
      <c r="I338" t="str">
        <f>IF(A338=A337,I337&amp;CHAR(10)&amp;"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9" spans="1:9" x14ac:dyDescent="0.25">
      <c r="A339" t="s">
        <v>11991</v>
      </c>
      <c r="B339">
        <v>74762273</v>
      </c>
      <c r="C339" t="s">
        <v>16</v>
      </c>
      <c r="D339" t="str">
        <f>IF(Tabel_Forespørgsel_fra_Visma28[[#This Row],[SupProd]]=" "," "," - "&amp;Tabel_Forespørgsel_fra_Visma28[[#This Row],[SupProd]])</f>
        <v xml:space="preserve"> </v>
      </c>
      <c r="E339" t="s">
        <v>16</v>
      </c>
      <c r="F339" t="str">
        <f>IF(Tabel_Forespørgsel_fra_Visma28[[#This Row],[SupDescr]]=" "," "," - "&amp;Tabel_Forespørgsel_fra_Visma28[[#This Row],[SupDescr]])</f>
        <v xml:space="preserve"> </v>
      </c>
      <c r="G339" t="s">
        <v>154</v>
      </c>
      <c r="H339">
        <v>1</v>
      </c>
      <c r="I339" t="str">
        <f>IF(A339=A338,I338&amp;CHAR(10)&amp;"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0" spans="1:9" x14ac:dyDescent="0.25">
      <c r="A340" t="s">
        <v>11604</v>
      </c>
      <c r="B340">
        <v>76881600</v>
      </c>
      <c r="C340" t="s">
        <v>16</v>
      </c>
      <c r="D340" t="str">
        <f>IF(Tabel_Forespørgsel_fra_Visma28[[#This Row],[SupProd]]=" "," "," - "&amp;Tabel_Forespørgsel_fra_Visma28[[#This Row],[SupProd]])</f>
        <v xml:space="preserve"> </v>
      </c>
      <c r="E340" t="s">
        <v>16</v>
      </c>
      <c r="F340" t="str">
        <f>IF(Tabel_Forespørgsel_fra_Visma28[[#This Row],[SupDescr]]=" "," "," - "&amp;Tabel_Forespørgsel_fra_Visma28[[#This Row],[SupDescr]])</f>
        <v xml:space="preserve"> </v>
      </c>
      <c r="G340" t="s">
        <v>5974</v>
      </c>
      <c r="H340">
        <v>1</v>
      </c>
      <c r="I340" t="str">
        <f>IF(A340=A339,I339&amp;CHAR(10)&amp;"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Logitrans  </v>
      </c>
    </row>
    <row r="341" spans="1:9" x14ac:dyDescent="0.25">
      <c r="A341" t="s">
        <v>12014</v>
      </c>
      <c r="B341">
        <v>74762273</v>
      </c>
      <c r="C341" t="s">
        <v>16</v>
      </c>
      <c r="D341" t="str">
        <f>IF(Tabel_Forespørgsel_fra_Visma28[[#This Row],[SupProd]]=" "," "," - "&amp;Tabel_Forespørgsel_fra_Visma28[[#This Row],[SupProd]])</f>
        <v xml:space="preserve"> </v>
      </c>
      <c r="E341" t="s">
        <v>16</v>
      </c>
      <c r="F341" t="str">
        <f>IF(Tabel_Forespørgsel_fra_Visma28[[#This Row],[SupDescr]]=" "," "," - "&amp;Tabel_Forespørgsel_fra_Visma28[[#This Row],[SupDescr]])</f>
        <v xml:space="preserve"> </v>
      </c>
      <c r="G341" t="s">
        <v>154</v>
      </c>
      <c r="H341">
        <v>1</v>
      </c>
      <c r="I341" t="str">
        <f>IF(A341=A340,I340&amp;CHAR(10)&amp;"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2" spans="1:9" x14ac:dyDescent="0.25">
      <c r="A342" t="s">
        <v>11090</v>
      </c>
      <c r="B342">
        <v>74762273</v>
      </c>
      <c r="C342" t="s">
        <v>16</v>
      </c>
      <c r="D342" t="str">
        <f>IF(Tabel_Forespørgsel_fra_Visma28[[#This Row],[SupProd]]=" "," "," - "&amp;Tabel_Forespørgsel_fra_Visma28[[#This Row],[SupProd]])</f>
        <v xml:space="preserve"> </v>
      </c>
      <c r="E342" t="s">
        <v>16</v>
      </c>
      <c r="F342" t="str">
        <f>IF(Tabel_Forespørgsel_fra_Visma28[[#This Row],[SupDescr]]=" "," "," - "&amp;Tabel_Forespørgsel_fra_Visma28[[#This Row],[SupDescr]])</f>
        <v xml:space="preserve"> </v>
      </c>
      <c r="G342" t="s">
        <v>154</v>
      </c>
      <c r="H342">
        <v>1</v>
      </c>
      <c r="I342" t="str">
        <f>IF(A342=A341,I341&amp;CHAR(10)&amp;"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3" spans="1:9" x14ac:dyDescent="0.25">
      <c r="A343" t="s">
        <v>12234</v>
      </c>
      <c r="B343">
        <v>75577000</v>
      </c>
      <c r="C343" t="s">
        <v>16</v>
      </c>
      <c r="D343" t="str">
        <f>IF(Tabel_Forespørgsel_fra_Visma28[[#This Row],[SupProd]]=" "," "," - "&amp;Tabel_Forespørgsel_fra_Visma28[[#This Row],[SupProd]])</f>
        <v xml:space="preserve"> </v>
      </c>
      <c r="E343" t="s">
        <v>16</v>
      </c>
      <c r="F343" t="str">
        <f>IF(Tabel_Forespørgsel_fra_Visma28[[#This Row],[SupDescr]]=" "," "," - "&amp;Tabel_Forespørgsel_fra_Visma28[[#This Row],[SupDescr]])</f>
        <v xml:space="preserve"> </v>
      </c>
      <c r="G343" t="s">
        <v>3759</v>
      </c>
      <c r="H343">
        <v>1</v>
      </c>
      <c r="I343" t="str">
        <f>IF(A343=A342,I342&amp;CHAR(10)&amp;"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44" spans="1:9" x14ac:dyDescent="0.25">
      <c r="A344" t="s">
        <v>12235</v>
      </c>
      <c r="B344">
        <v>75577000</v>
      </c>
      <c r="C344" t="s">
        <v>16</v>
      </c>
      <c r="D344" t="str">
        <f>IF(Tabel_Forespørgsel_fra_Visma28[[#This Row],[SupProd]]=" "," "," - "&amp;Tabel_Forespørgsel_fra_Visma28[[#This Row],[SupProd]])</f>
        <v xml:space="preserve"> </v>
      </c>
      <c r="E344" t="s">
        <v>16</v>
      </c>
      <c r="F344" t="str">
        <f>IF(Tabel_Forespørgsel_fra_Visma28[[#This Row],[SupDescr]]=" "," "," - "&amp;Tabel_Forespørgsel_fra_Visma28[[#This Row],[SupDescr]])</f>
        <v xml:space="preserve"> </v>
      </c>
      <c r="G344" t="s">
        <v>3759</v>
      </c>
      <c r="H344">
        <v>1</v>
      </c>
      <c r="I344" t="str">
        <f>IF(A344=A343,I343&amp;CHAR(10)&amp;"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45" spans="1:9" x14ac:dyDescent="0.25">
      <c r="A345" t="s">
        <v>12236</v>
      </c>
      <c r="B345">
        <v>75577000</v>
      </c>
      <c r="C345" t="s">
        <v>16</v>
      </c>
      <c r="D345" t="str">
        <f>IF(Tabel_Forespørgsel_fra_Visma28[[#This Row],[SupProd]]=" "," "," - "&amp;Tabel_Forespørgsel_fra_Visma28[[#This Row],[SupProd]])</f>
        <v xml:space="preserve"> </v>
      </c>
      <c r="E345" t="s">
        <v>16</v>
      </c>
      <c r="F345" t="str">
        <f>IF(Tabel_Forespørgsel_fra_Visma28[[#This Row],[SupDescr]]=" "," "," - "&amp;Tabel_Forespørgsel_fra_Visma28[[#This Row],[SupDescr]])</f>
        <v xml:space="preserve"> </v>
      </c>
      <c r="G345" t="s">
        <v>3759</v>
      </c>
      <c r="H345">
        <v>1</v>
      </c>
      <c r="I345" t="str">
        <f>IF(A345=A344,I344&amp;CHAR(10)&amp;"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46" spans="1:9" x14ac:dyDescent="0.25">
      <c r="A346" t="s">
        <v>12230</v>
      </c>
      <c r="B346">
        <v>75763222</v>
      </c>
      <c r="C346" t="s">
        <v>16</v>
      </c>
      <c r="D346" t="str">
        <f>IF(Tabel_Forespørgsel_fra_Visma28[[#This Row],[SupProd]]=" "," "," - "&amp;Tabel_Forespørgsel_fra_Visma28[[#This Row],[SupProd]])</f>
        <v xml:space="preserve"> </v>
      </c>
      <c r="E346" t="s">
        <v>16</v>
      </c>
      <c r="F346" t="str">
        <f>IF(Tabel_Forespørgsel_fra_Visma28[[#This Row],[SupDescr]]=" "," "," - "&amp;Tabel_Forespørgsel_fra_Visma28[[#This Row],[SupDescr]])</f>
        <v xml:space="preserve"> </v>
      </c>
      <c r="G346" t="s">
        <v>4847</v>
      </c>
      <c r="H346">
        <v>1</v>
      </c>
      <c r="I346" t="str">
        <f>IF(A346=A345,I345&amp;CHAR(10)&amp;"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347" spans="1:9" x14ac:dyDescent="0.25">
      <c r="A347" t="s">
        <v>12233</v>
      </c>
      <c r="B347">
        <v>75763222</v>
      </c>
      <c r="C347" t="s">
        <v>16</v>
      </c>
      <c r="D347" t="str">
        <f>IF(Tabel_Forespørgsel_fra_Visma28[[#This Row],[SupProd]]=" "," "," - "&amp;Tabel_Forespørgsel_fra_Visma28[[#This Row],[SupProd]])</f>
        <v xml:space="preserve"> </v>
      </c>
      <c r="E347" t="s">
        <v>16</v>
      </c>
      <c r="F347" t="str">
        <f>IF(Tabel_Forespørgsel_fra_Visma28[[#This Row],[SupDescr]]=" "," "," - "&amp;Tabel_Forespørgsel_fra_Visma28[[#This Row],[SupDescr]])</f>
        <v xml:space="preserve"> </v>
      </c>
      <c r="G347" t="s">
        <v>4847</v>
      </c>
      <c r="H347">
        <v>1</v>
      </c>
      <c r="I347" t="str">
        <f>IF(A347=A346,I346&amp;CHAR(10)&amp;"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348" spans="1:9" x14ac:dyDescent="0.25">
      <c r="A348" t="s">
        <v>14507</v>
      </c>
      <c r="B348">
        <v>74762273</v>
      </c>
      <c r="C348" t="s">
        <v>16</v>
      </c>
      <c r="D348" t="str">
        <f>IF(Tabel_Forespørgsel_fra_Visma28[[#This Row],[SupProd]]=" "," "," - "&amp;Tabel_Forespørgsel_fra_Visma28[[#This Row],[SupProd]])</f>
        <v xml:space="preserve"> </v>
      </c>
      <c r="E348" t="s">
        <v>16</v>
      </c>
      <c r="F348" t="str">
        <f>IF(Tabel_Forespørgsel_fra_Visma28[[#This Row],[SupDescr]]=" "," "," - "&amp;Tabel_Forespørgsel_fra_Visma28[[#This Row],[SupDescr]])</f>
        <v xml:space="preserve"> </v>
      </c>
      <c r="G348" t="s">
        <v>154</v>
      </c>
      <c r="H348">
        <v>1</v>
      </c>
      <c r="I348" t="str">
        <f>IF(A348=A347,I347&amp;CHAR(10)&amp;"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9" spans="1:9" x14ac:dyDescent="0.25">
      <c r="A349" t="s">
        <v>14508</v>
      </c>
      <c r="B349">
        <v>74762273</v>
      </c>
      <c r="C349" t="s">
        <v>16</v>
      </c>
      <c r="D349" t="str">
        <f>IF(Tabel_Forespørgsel_fra_Visma28[[#This Row],[SupProd]]=" "," "," - "&amp;Tabel_Forespørgsel_fra_Visma28[[#This Row],[SupProd]])</f>
        <v xml:space="preserve"> </v>
      </c>
      <c r="E349" t="s">
        <v>16</v>
      </c>
      <c r="F349" t="str">
        <f>IF(Tabel_Forespørgsel_fra_Visma28[[#This Row],[SupDescr]]=" "," "," - "&amp;Tabel_Forespørgsel_fra_Visma28[[#This Row],[SupDescr]])</f>
        <v xml:space="preserve"> </v>
      </c>
      <c r="G349" t="s">
        <v>154</v>
      </c>
      <c r="H349">
        <v>1</v>
      </c>
      <c r="I349" t="str">
        <f>IF(A349=A348,I348&amp;CHAR(10)&amp;"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0" spans="1:9" x14ac:dyDescent="0.25">
      <c r="A350" t="s">
        <v>15354</v>
      </c>
      <c r="B350">
        <v>74762273</v>
      </c>
      <c r="C350" t="s">
        <v>16</v>
      </c>
      <c r="D350" t="str">
        <f>IF(Tabel_Forespørgsel_fra_Visma28[[#This Row],[SupProd]]=" "," "," - "&amp;Tabel_Forespørgsel_fra_Visma28[[#This Row],[SupProd]])</f>
        <v xml:space="preserve"> </v>
      </c>
      <c r="E350" t="s">
        <v>16</v>
      </c>
      <c r="F350" t="str">
        <f>IF(Tabel_Forespørgsel_fra_Visma28[[#This Row],[SupDescr]]=" "," "," - "&amp;Tabel_Forespørgsel_fra_Visma28[[#This Row],[SupDescr]])</f>
        <v xml:space="preserve"> </v>
      </c>
      <c r="G350" t="s">
        <v>154</v>
      </c>
      <c r="H350">
        <v>1</v>
      </c>
      <c r="I350" t="str">
        <f>IF(A350=A349,I349&amp;CHAR(10)&amp;"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1" spans="1:9" x14ac:dyDescent="0.25">
      <c r="A351" t="s">
        <v>3836</v>
      </c>
      <c r="B351">
        <v>86228644</v>
      </c>
      <c r="C351" t="s">
        <v>16</v>
      </c>
      <c r="D351" t="str">
        <f>IF(Tabel_Forespørgsel_fra_Visma28[[#This Row],[SupProd]]=" "," "," - "&amp;Tabel_Forespørgsel_fra_Visma28[[#This Row],[SupProd]])</f>
        <v xml:space="preserve"> </v>
      </c>
      <c r="E351" t="s">
        <v>16</v>
      </c>
      <c r="F351" t="str">
        <f>IF(Tabel_Forespørgsel_fra_Visma28[[#This Row],[SupDescr]]=" "," "," - "&amp;Tabel_Forespørgsel_fra_Visma28[[#This Row],[SupDescr]])</f>
        <v xml:space="preserve"> </v>
      </c>
      <c r="G351" t="s">
        <v>2440</v>
      </c>
      <c r="H351">
        <v>1</v>
      </c>
      <c r="I351" t="str">
        <f>IF(A351=A350,I350&amp;CHAR(10)&amp;"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352" spans="1:9" x14ac:dyDescent="0.25">
      <c r="A352" t="s">
        <v>3928</v>
      </c>
      <c r="B352">
        <v>86439632</v>
      </c>
      <c r="C352" t="s">
        <v>16</v>
      </c>
      <c r="D352" t="str">
        <f>IF(Tabel_Forespørgsel_fra_Visma28[[#This Row],[SupProd]]=" "," "," - "&amp;Tabel_Forespørgsel_fra_Visma28[[#This Row],[SupProd]])</f>
        <v xml:space="preserve"> </v>
      </c>
      <c r="E352" t="s">
        <v>16</v>
      </c>
      <c r="F352" t="str">
        <f>IF(Tabel_Forespørgsel_fra_Visma28[[#This Row],[SupDescr]]=" "," "," - "&amp;Tabel_Forespørgsel_fra_Visma28[[#This Row],[SupDescr]])</f>
        <v xml:space="preserve"> </v>
      </c>
      <c r="G352" t="s">
        <v>3929</v>
      </c>
      <c r="H352">
        <v>1</v>
      </c>
      <c r="I352" t="str">
        <f>IF(A352=A351,I351&amp;CHAR(10)&amp;"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353" spans="1:9" x14ac:dyDescent="0.25">
      <c r="A353" t="s">
        <v>3930</v>
      </c>
      <c r="B353">
        <v>86439632</v>
      </c>
      <c r="C353" t="s">
        <v>16</v>
      </c>
      <c r="D353" t="str">
        <f>IF(Tabel_Forespørgsel_fra_Visma28[[#This Row],[SupProd]]=" "," "," - "&amp;Tabel_Forespørgsel_fra_Visma28[[#This Row],[SupProd]])</f>
        <v xml:space="preserve"> </v>
      </c>
      <c r="E353" t="s">
        <v>16</v>
      </c>
      <c r="F353" t="str">
        <f>IF(Tabel_Forespørgsel_fra_Visma28[[#This Row],[SupDescr]]=" "," "," - "&amp;Tabel_Forespørgsel_fra_Visma28[[#This Row],[SupDescr]])</f>
        <v xml:space="preserve"> </v>
      </c>
      <c r="G353" t="s">
        <v>3929</v>
      </c>
      <c r="H353">
        <v>1</v>
      </c>
      <c r="I353" t="str">
        <f>IF(A353=A352,I352&amp;CHAR(10)&amp;"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354" spans="1:9" x14ac:dyDescent="0.25">
      <c r="A354" t="s">
        <v>3483</v>
      </c>
      <c r="B354">
        <v>75577000</v>
      </c>
      <c r="C354" t="s">
        <v>16</v>
      </c>
      <c r="D354" t="str">
        <f>IF(Tabel_Forespørgsel_fra_Visma28[[#This Row],[SupProd]]=" "," "," - "&amp;Tabel_Forespørgsel_fra_Visma28[[#This Row],[SupProd]])</f>
        <v xml:space="preserve"> </v>
      </c>
      <c r="E354" t="s">
        <v>16</v>
      </c>
      <c r="F354" t="str">
        <f>IF(Tabel_Forespørgsel_fra_Visma28[[#This Row],[SupDescr]]=" "," "," - "&amp;Tabel_Forespørgsel_fra_Visma28[[#This Row],[SupDescr]])</f>
        <v xml:space="preserve"> </v>
      </c>
      <c r="G354" t="s">
        <v>3759</v>
      </c>
      <c r="H354">
        <v>1</v>
      </c>
      <c r="I354" t="str">
        <f>IF(A354=A353,I353&amp;CHAR(10)&amp;"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55" spans="1:9" x14ac:dyDescent="0.25">
      <c r="A355" t="s">
        <v>3484</v>
      </c>
      <c r="B355">
        <v>75577000</v>
      </c>
      <c r="C355" t="s">
        <v>16</v>
      </c>
      <c r="D355" t="str">
        <f>IF(Tabel_Forespørgsel_fra_Visma28[[#This Row],[SupProd]]=" "," "," - "&amp;Tabel_Forespørgsel_fra_Visma28[[#This Row],[SupProd]])</f>
        <v xml:space="preserve"> </v>
      </c>
      <c r="E355" t="s">
        <v>16</v>
      </c>
      <c r="F355" t="str">
        <f>IF(Tabel_Forespørgsel_fra_Visma28[[#This Row],[SupDescr]]=" "," "," - "&amp;Tabel_Forespørgsel_fra_Visma28[[#This Row],[SupDescr]])</f>
        <v xml:space="preserve"> </v>
      </c>
      <c r="G355" t="s">
        <v>3759</v>
      </c>
      <c r="H355">
        <v>1</v>
      </c>
      <c r="I355" t="str">
        <f>IF(A355=A354,I354&amp;CHAR(10)&amp;"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56" spans="1:9" x14ac:dyDescent="0.25">
      <c r="A356" t="s">
        <v>9170</v>
      </c>
      <c r="B356">
        <v>75577000</v>
      </c>
      <c r="C356" t="s">
        <v>16</v>
      </c>
      <c r="D356" t="str">
        <f>IF(Tabel_Forespørgsel_fra_Visma28[[#This Row],[SupProd]]=" "," "," - "&amp;Tabel_Forespørgsel_fra_Visma28[[#This Row],[SupProd]])</f>
        <v xml:space="preserve"> </v>
      </c>
      <c r="E356" t="s">
        <v>16</v>
      </c>
      <c r="F356" t="str">
        <f>IF(Tabel_Forespørgsel_fra_Visma28[[#This Row],[SupDescr]]=" "," "," - "&amp;Tabel_Forespørgsel_fra_Visma28[[#This Row],[SupDescr]])</f>
        <v xml:space="preserve"> </v>
      </c>
      <c r="G356" t="s">
        <v>3759</v>
      </c>
      <c r="H356">
        <v>1</v>
      </c>
      <c r="I356" t="str">
        <f>IF(A356=A355,I355&amp;CHAR(10)&amp;"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57" spans="1:9" x14ac:dyDescent="0.25">
      <c r="A357" t="s">
        <v>8222</v>
      </c>
      <c r="B357">
        <v>75577000</v>
      </c>
      <c r="C357" t="s">
        <v>16</v>
      </c>
      <c r="D357" t="str">
        <f>IF(Tabel_Forespørgsel_fra_Visma28[[#This Row],[SupProd]]=" "," "," - "&amp;Tabel_Forespørgsel_fra_Visma28[[#This Row],[SupProd]])</f>
        <v xml:space="preserve"> </v>
      </c>
      <c r="E357" t="s">
        <v>16</v>
      </c>
      <c r="F357" t="str">
        <f>IF(Tabel_Forespørgsel_fra_Visma28[[#This Row],[SupDescr]]=" "," "," - "&amp;Tabel_Forespørgsel_fra_Visma28[[#This Row],[SupDescr]])</f>
        <v xml:space="preserve"> </v>
      </c>
      <c r="G357" t="s">
        <v>3759</v>
      </c>
      <c r="H357">
        <v>1</v>
      </c>
      <c r="I357" t="str">
        <f>IF(A357=A356,I356&amp;CHAR(10)&amp;"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58" spans="1:9" x14ac:dyDescent="0.25">
      <c r="A358" t="s">
        <v>4258</v>
      </c>
      <c r="B358">
        <v>75577000</v>
      </c>
      <c r="C358" t="s">
        <v>16</v>
      </c>
      <c r="D358" t="str">
        <f>IF(Tabel_Forespørgsel_fra_Visma28[[#This Row],[SupProd]]=" "," "," - "&amp;Tabel_Forespørgsel_fra_Visma28[[#This Row],[SupProd]])</f>
        <v xml:space="preserve"> </v>
      </c>
      <c r="E358" t="s">
        <v>16</v>
      </c>
      <c r="F358" t="str">
        <f>IF(Tabel_Forespørgsel_fra_Visma28[[#This Row],[SupDescr]]=" "," "," - "&amp;Tabel_Forespørgsel_fra_Visma28[[#This Row],[SupDescr]])</f>
        <v xml:space="preserve"> </v>
      </c>
      <c r="G358" t="s">
        <v>3759</v>
      </c>
      <c r="H358">
        <v>1</v>
      </c>
      <c r="I358" t="str">
        <f>IF(A358=A357,I357&amp;CHAR(10)&amp;"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59" spans="1:9" x14ac:dyDescent="0.25">
      <c r="A359" t="s">
        <v>4259</v>
      </c>
      <c r="B359">
        <v>75577000</v>
      </c>
      <c r="C359" t="s">
        <v>16</v>
      </c>
      <c r="D359" t="str">
        <f>IF(Tabel_Forespørgsel_fra_Visma28[[#This Row],[SupProd]]=" "," "," - "&amp;Tabel_Forespørgsel_fra_Visma28[[#This Row],[SupProd]])</f>
        <v xml:space="preserve"> </v>
      </c>
      <c r="E359" t="s">
        <v>16</v>
      </c>
      <c r="F359" t="str">
        <f>IF(Tabel_Forespørgsel_fra_Visma28[[#This Row],[SupDescr]]=" "," "," - "&amp;Tabel_Forespørgsel_fra_Visma28[[#This Row],[SupDescr]])</f>
        <v xml:space="preserve"> </v>
      </c>
      <c r="G359" t="s">
        <v>3759</v>
      </c>
      <c r="H359">
        <v>1</v>
      </c>
      <c r="I359" t="str">
        <f>IF(A359=A358,I358&amp;CHAR(10)&amp;"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0" spans="1:9" x14ac:dyDescent="0.25">
      <c r="A360" t="s">
        <v>4729</v>
      </c>
      <c r="B360">
        <v>75577000</v>
      </c>
      <c r="C360" t="s">
        <v>16</v>
      </c>
      <c r="D360" t="str">
        <f>IF(Tabel_Forespørgsel_fra_Visma28[[#This Row],[SupProd]]=" "," "," - "&amp;Tabel_Forespørgsel_fra_Visma28[[#This Row],[SupProd]])</f>
        <v xml:space="preserve"> </v>
      </c>
      <c r="E360" t="s">
        <v>16</v>
      </c>
      <c r="F360" t="str">
        <f>IF(Tabel_Forespørgsel_fra_Visma28[[#This Row],[SupDescr]]=" "," "," - "&amp;Tabel_Forespørgsel_fra_Visma28[[#This Row],[SupDescr]])</f>
        <v xml:space="preserve"> </v>
      </c>
      <c r="G360" t="s">
        <v>3759</v>
      </c>
      <c r="H360">
        <v>1</v>
      </c>
      <c r="I360" t="str">
        <f>IF(A360=A359,I359&amp;CHAR(10)&amp;"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1" spans="1:9" x14ac:dyDescent="0.25">
      <c r="A361" t="s">
        <v>4730</v>
      </c>
      <c r="B361">
        <v>75577000</v>
      </c>
      <c r="C361" t="s">
        <v>16</v>
      </c>
      <c r="D361" t="str">
        <f>IF(Tabel_Forespørgsel_fra_Visma28[[#This Row],[SupProd]]=" "," "," - "&amp;Tabel_Forespørgsel_fra_Visma28[[#This Row],[SupProd]])</f>
        <v xml:space="preserve"> </v>
      </c>
      <c r="E361" t="s">
        <v>16</v>
      </c>
      <c r="F361" t="str">
        <f>IF(Tabel_Forespørgsel_fra_Visma28[[#This Row],[SupDescr]]=" "," "," - "&amp;Tabel_Forespørgsel_fra_Visma28[[#This Row],[SupDescr]])</f>
        <v xml:space="preserve"> </v>
      </c>
      <c r="G361" t="s">
        <v>3759</v>
      </c>
      <c r="H361">
        <v>1</v>
      </c>
      <c r="I361" t="str">
        <f>IF(A361=A360,I360&amp;CHAR(10)&amp;"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2" spans="1:9" x14ac:dyDescent="0.25">
      <c r="A362" t="s">
        <v>4725</v>
      </c>
      <c r="B362">
        <v>75577000</v>
      </c>
      <c r="C362" t="s">
        <v>16</v>
      </c>
      <c r="D362" t="str">
        <f>IF(Tabel_Forespørgsel_fra_Visma28[[#This Row],[SupProd]]=" "," "," - "&amp;Tabel_Forespørgsel_fra_Visma28[[#This Row],[SupProd]])</f>
        <v xml:space="preserve"> </v>
      </c>
      <c r="E362" t="s">
        <v>16</v>
      </c>
      <c r="F362" t="str">
        <f>IF(Tabel_Forespørgsel_fra_Visma28[[#This Row],[SupDescr]]=" "," "," - "&amp;Tabel_Forespørgsel_fra_Visma28[[#This Row],[SupDescr]])</f>
        <v xml:space="preserve"> </v>
      </c>
      <c r="G362" t="s">
        <v>3759</v>
      </c>
      <c r="H362">
        <v>1</v>
      </c>
      <c r="I362" t="str">
        <f>IF(A362=A361,I361&amp;CHAR(10)&amp;"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3" spans="1:9" x14ac:dyDescent="0.25">
      <c r="A363" t="s">
        <v>4726</v>
      </c>
      <c r="B363">
        <v>75577000</v>
      </c>
      <c r="C363" t="s">
        <v>16</v>
      </c>
      <c r="D363" t="str">
        <f>IF(Tabel_Forespørgsel_fra_Visma28[[#This Row],[SupProd]]=" "," "," - "&amp;Tabel_Forespørgsel_fra_Visma28[[#This Row],[SupProd]])</f>
        <v xml:space="preserve"> </v>
      </c>
      <c r="E363" t="s">
        <v>16</v>
      </c>
      <c r="F363" t="str">
        <f>IF(Tabel_Forespørgsel_fra_Visma28[[#This Row],[SupDescr]]=" "," "," - "&amp;Tabel_Forespørgsel_fra_Visma28[[#This Row],[SupDescr]])</f>
        <v xml:space="preserve"> </v>
      </c>
      <c r="G363" t="s">
        <v>3759</v>
      </c>
      <c r="H363">
        <v>1</v>
      </c>
      <c r="I363" t="str">
        <f>IF(A363=A362,I362&amp;CHAR(10)&amp;"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4" spans="1:9" x14ac:dyDescent="0.25">
      <c r="A364" t="s">
        <v>4727</v>
      </c>
      <c r="B364">
        <v>75577000</v>
      </c>
      <c r="C364" t="s">
        <v>16</v>
      </c>
      <c r="D364" t="str">
        <f>IF(Tabel_Forespørgsel_fra_Visma28[[#This Row],[SupProd]]=" "," "," - "&amp;Tabel_Forespørgsel_fra_Visma28[[#This Row],[SupProd]])</f>
        <v xml:space="preserve"> </v>
      </c>
      <c r="E364" t="s">
        <v>16</v>
      </c>
      <c r="F364" t="str">
        <f>IF(Tabel_Forespørgsel_fra_Visma28[[#This Row],[SupDescr]]=" "," "," - "&amp;Tabel_Forespørgsel_fra_Visma28[[#This Row],[SupDescr]])</f>
        <v xml:space="preserve"> </v>
      </c>
      <c r="G364" t="s">
        <v>3759</v>
      </c>
      <c r="H364">
        <v>1</v>
      </c>
      <c r="I364" t="str">
        <f>IF(A364=A363,I363&amp;CHAR(10)&amp;"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5" spans="1:9" x14ac:dyDescent="0.25">
      <c r="A365" t="s">
        <v>4728</v>
      </c>
      <c r="B365">
        <v>75577000</v>
      </c>
      <c r="C365" t="s">
        <v>16</v>
      </c>
      <c r="D365" t="str">
        <f>IF(Tabel_Forespørgsel_fra_Visma28[[#This Row],[SupProd]]=" "," "," - "&amp;Tabel_Forespørgsel_fra_Visma28[[#This Row],[SupProd]])</f>
        <v xml:space="preserve"> </v>
      </c>
      <c r="E365" t="s">
        <v>16</v>
      </c>
      <c r="F365" t="str">
        <f>IF(Tabel_Forespørgsel_fra_Visma28[[#This Row],[SupDescr]]=" "," "," - "&amp;Tabel_Forespørgsel_fra_Visma28[[#This Row],[SupDescr]])</f>
        <v xml:space="preserve"> </v>
      </c>
      <c r="G365" t="s">
        <v>3759</v>
      </c>
      <c r="H365">
        <v>1</v>
      </c>
      <c r="I365" t="str">
        <f>IF(A365=A364,I364&amp;CHAR(10)&amp;"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6" spans="1:9" x14ac:dyDescent="0.25">
      <c r="A366" t="s">
        <v>5340</v>
      </c>
      <c r="B366">
        <v>75421677</v>
      </c>
      <c r="C366" t="s">
        <v>16</v>
      </c>
      <c r="D366" t="str">
        <f>IF(Tabel_Forespørgsel_fra_Visma28[[#This Row],[SupProd]]=" "," "," - "&amp;Tabel_Forespørgsel_fra_Visma28[[#This Row],[SupProd]])</f>
        <v xml:space="preserve"> </v>
      </c>
      <c r="E366" t="s">
        <v>16</v>
      </c>
      <c r="F366" t="str">
        <f>IF(Tabel_Forespørgsel_fra_Visma28[[#This Row],[SupDescr]]=" "," "," - "&amp;Tabel_Forespørgsel_fra_Visma28[[#This Row],[SupDescr]])</f>
        <v xml:space="preserve"> </v>
      </c>
      <c r="G366" t="s">
        <v>3368</v>
      </c>
      <c r="H366">
        <v>1</v>
      </c>
      <c r="I366" t="str">
        <f>IF(A366=A365,I365&amp;CHAR(10)&amp;"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67" spans="1:9" x14ac:dyDescent="0.25">
      <c r="A367" t="s">
        <v>5341</v>
      </c>
      <c r="B367">
        <v>75421677</v>
      </c>
      <c r="C367" t="s">
        <v>16</v>
      </c>
      <c r="D367" t="str">
        <f>IF(Tabel_Forespørgsel_fra_Visma28[[#This Row],[SupProd]]=" "," "," - "&amp;Tabel_Forespørgsel_fra_Visma28[[#This Row],[SupProd]])</f>
        <v xml:space="preserve"> </v>
      </c>
      <c r="E367" t="s">
        <v>16</v>
      </c>
      <c r="F367" t="str">
        <f>IF(Tabel_Forespørgsel_fra_Visma28[[#This Row],[SupDescr]]=" "," "," - "&amp;Tabel_Forespørgsel_fra_Visma28[[#This Row],[SupDescr]])</f>
        <v xml:space="preserve"> </v>
      </c>
      <c r="G367" t="s">
        <v>3368</v>
      </c>
      <c r="H367">
        <v>1</v>
      </c>
      <c r="I367" t="str">
        <f>IF(A367=A366,I366&amp;CHAR(10)&amp;"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68" spans="1:9" x14ac:dyDescent="0.25">
      <c r="A368" t="s">
        <v>7737</v>
      </c>
      <c r="B368">
        <v>75577000</v>
      </c>
      <c r="C368" t="s">
        <v>16</v>
      </c>
      <c r="D368" t="str">
        <f>IF(Tabel_Forespørgsel_fra_Visma28[[#This Row],[SupProd]]=" "," "," - "&amp;Tabel_Forespørgsel_fra_Visma28[[#This Row],[SupProd]])</f>
        <v xml:space="preserve"> </v>
      </c>
      <c r="E368" t="s">
        <v>16</v>
      </c>
      <c r="F368" t="str">
        <f>IF(Tabel_Forespørgsel_fra_Visma28[[#This Row],[SupDescr]]=" "," "," - "&amp;Tabel_Forespørgsel_fra_Visma28[[#This Row],[SupDescr]])</f>
        <v xml:space="preserve"> </v>
      </c>
      <c r="G368" t="s">
        <v>3759</v>
      </c>
      <c r="H368">
        <v>1</v>
      </c>
      <c r="I368" t="str">
        <f>IF(A368=A367,I367&amp;CHAR(10)&amp;"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9" spans="1:9" x14ac:dyDescent="0.25">
      <c r="A369" t="s">
        <v>9283</v>
      </c>
      <c r="B369">
        <v>75421677</v>
      </c>
      <c r="C369" t="s">
        <v>16</v>
      </c>
      <c r="D369" t="str">
        <f>IF(Tabel_Forespørgsel_fra_Visma28[[#This Row],[SupProd]]=" "," "," - "&amp;Tabel_Forespørgsel_fra_Visma28[[#This Row],[SupProd]])</f>
        <v xml:space="preserve"> </v>
      </c>
      <c r="E369" t="s">
        <v>16</v>
      </c>
      <c r="F369" t="str">
        <f>IF(Tabel_Forespørgsel_fra_Visma28[[#This Row],[SupDescr]]=" "," "," - "&amp;Tabel_Forespørgsel_fra_Visma28[[#This Row],[SupDescr]])</f>
        <v xml:space="preserve"> </v>
      </c>
      <c r="G369" t="s">
        <v>3368</v>
      </c>
      <c r="H369">
        <v>1</v>
      </c>
      <c r="I369" t="str">
        <f>IF(A369=A368,I368&amp;CHAR(10)&amp;"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70" spans="1:9" x14ac:dyDescent="0.25">
      <c r="A370" t="s">
        <v>9284</v>
      </c>
      <c r="B370">
        <v>75421677</v>
      </c>
      <c r="C370" t="s">
        <v>16</v>
      </c>
      <c r="D370" t="str">
        <f>IF(Tabel_Forespørgsel_fra_Visma28[[#This Row],[SupProd]]=" "," "," - "&amp;Tabel_Forespørgsel_fra_Visma28[[#This Row],[SupProd]])</f>
        <v xml:space="preserve"> </v>
      </c>
      <c r="E370" t="s">
        <v>16</v>
      </c>
      <c r="F370" t="str">
        <f>IF(Tabel_Forespørgsel_fra_Visma28[[#This Row],[SupDescr]]=" "," "," - "&amp;Tabel_Forespørgsel_fra_Visma28[[#This Row],[SupDescr]])</f>
        <v xml:space="preserve"> </v>
      </c>
      <c r="G370" t="s">
        <v>3368</v>
      </c>
      <c r="H370">
        <v>1</v>
      </c>
      <c r="I370" t="str">
        <f>IF(A370=A369,I369&amp;CHAR(10)&amp;"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71" spans="1:9" x14ac:dyDescent="0.25">
      <c r="A371" t="s">
        <v>8469</v>
      </c>
      <c r="B371">
        <v>75577000</v>
      </c>
      <c r="C371" t="s">
        <v>16</v>
      </c>
      <c r="D371" t="str">
        <f>IF(Tabel_Forespørgsel_fra_Visma28[[#This Row],[SupProd]]=" "," "," - "&amp;Tabel_Forespørgsel_fra_Visma28[[#This Row],[SupProd]])</f>
        <v xml:space="preserve"> </v>
      </c>
      <c r="E371" t="s">
        <v>16</v>
      </c>
      <c r="F371" t="str">
        <f>IF(Tabel_Forespørgsel_fra_Visma28[[#This Row],[SupDescr]]=" "," "," - "&amp;Tabel_Forespørgsel_fra_Visma28[[#This Row],[SupDescr]])</f>
        <v xml:space="preserve"> </v>
      </c>
      <c r="G371" t="s">
        <v>3759</v>
      </c>
      <c r="H371">
        <v>1</v>
      </c>
      <c r="I371" t="str">
        <f>IF(A371=A370,I370&amp;CHAR(10)&amp;"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72" spans="1:9" x14ac:dyDescent="0.25">
      <c r="A372" t="s">
        <v>8480</v>
      </c>
      <c r="B372">
        <v>74842524</v>
      </c>
      <c r="C372" t="s">
        <v>16</v>
      </c>
      <c r="D372" t="str">
        <f>IF(Tabel_Forespørgsel_fra_Visma28[[#This Row],[SupProd]]=" "," "," - "&amp;Tabel_Forespørgsel_fra_Visma28[[#This Row],[SupProd]])</f>
        <v xml:space="preserve"> </v>
      </c>
      <c r="E372" t="s">
        <v>16</v>
      </c>
      <c r="F372" t="str">
        <f>IF(Tabel_Forespørgsel_fra_Visma28[[#This Row],[SupDescr]]=" "," "," - "&amp;Tabel_Forespørgsel_fra_Visma28[[#This Row],[SupDescr]])</f>
        <v xml:space="preserve"> </v>
      </c>
      <c r="G372" t="s">
        <v>6414</v>
      </c>
      <c r="H372">
        <v>1</v>
      </c>
      <c r="I372" t="str">
        <f>IF(A372=A371,I371&amp;CHAR(10)&amp;"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73" spans="1:9" x14ac:dyDescent="0.25">
      <c r="A373" t="s">
        <v>8481</v>
      </c>
      <c r="B373">
        <v>74842524</v>
      </c>
      <c r="C373" t="s">
        <v>16</v>
      </c>
      <c r="D373" t="str">
        <f>IF(Tabel_Forespørgsel_fra_Visma28[[#This Row],[SupProd]]=" "," "," - "&amp;Tabel_Forespørgsel_fra_Visma28[[#This Row],[SupProd]])</f>
        <v xml:space="preserve"> </v>
      </c>
      <c r="E373" t="s">
        <v>16</v>
      </c>
      <c r="F373" t="str">
        <f>IF(Tabel_Forespørgsel_fra_Visma28[[#This Row],[SupDescr]]=" "," "," - "&amp;Tabel_Forespørgsel_fra_Visma28[[#This Row],[SupDescr]])</f>
        <v xml:space="preserve"> </v>
      </c>
      <c r="G373" t="s">
        <v>6414</v>
      </c>
      <c r="H373">
        <v>1</v>
      </c>
      <c r="I373" t="str">
        <f>IF(A373=A372,I372&amp;CHAR(10)&amp;"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74" spans="1:9" x14ac:dyDescent="0.25">
      <c r="A374" t="s">
        <v>8797</v>
      </c>
      <c r="B374">
        <v>74842524</v>
      </c>
      <c r="C374" t="s">
        <v>16</v>
      </c>
      <c r="D374" t="str">
        <f>IF(Tabel_Forespørgsel_fra_Visma28[[#This Row],[SupProd]]=" "," "," - "&amp;Tabel_Forespørgsel_fra_Visma28[[#This Row],[SupProd]])</f>
        <v xml:space="preserve"> </v>
      </c>
      <c r="E374" t="s">
        <v>16</v>
      </c>
      <c r="F374" t="str">
        <f>IF(Tabel_Forespørgsel_fra_Visma28[[#This Row],[SupDescr]]=" "," "," - "&amp;Tabel_Forespørgsel_fra_Visma28[[#This Row],[SupDescr]])</f>
        <v xml:space="preserve"> </v>
      </c>
      <c r="G374" t="s">
        <v>6414</v>
      </c>
      <c r="H374">
        <v>1</v>
      </c>
      <c r="I374" t="str">
        <f>IF(A374=A373,I373&amp;CHAR(10)&amp;"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75" spans="1:9" x14ac:dyDescent="0.25">
      <c r="A375" t="s">
        <v>8112</v>
      </c>
      <c r="B375">
        <v>75421677</v>
      </c>
      <c r="C375" t="s">
        <v>16</v>
      </c>
      <c r="D375" t="str">
        <f>IF(Tabel_Forespørgsel_fra_Visma28[[#This Row],[SupProd]]=" "," "," - "&amp;Tabel_Forespørgsel_fra_Visma28[[#This Row],[SupProd]])</f>
        <v xml:space="preserve"> </v>
      </c>
      <c r="E375" t="s">
        <v>16</v>
      </c>
      <c r="F375" t="str">
        <f>IF(Tabel_Forespørgsel_fra_Visma28[[#This Row],[SupDescr]]=" "," "," - "&amp;Tabel_Forespørgsel_fra_Visma28[[#This Row],[SupDescr]])</f>
        <v xml:space="preserve"> </v>
      </c>
      <c r="G375" t="s">
        <v>3368</v>
      </c>
      <c r="H375">
        <v>1</v>
      </c>
      <c r="I375" t="str">
        <f>IF(A375=A374,I374&amp;CHAR(10)&amp;"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76" spans="1:9" x14ac:dyDescent="0.25">
      <c r="A376" t="s">
        <v>10344</v>
      </c>
      <c r="B376">
        <v>75577000</v>
      </c>
      <c r="C376" t="s">
        <v>16</v>
      </c>
      <c r="D376" t="str">
        <f>IF(Tabel_Forespørgsel_fra_Visma28[[#This Row],[SupProd]]=" "," "," - "&amp;Tabel_Forespørgsel_fra_Visma28[[#This Row],[SupProd]])</f>
        <v xml:space="preserve"> </v>
      </c>
      <c r="E376" t="s">
        <v>16</v>
      </c>
      <c r="F376" t="str">
        <f>IF(Tabel_Forespørgsel_fra_Visma28[[#This Row],[SupDescr]]=" "," "," - "&amp;Tabel_Forespørgsel_fra_Visma28[[#This Row],[SupDescr]])</f>
        <v xml:space="preserve"> </v>
      </c>
      <c r="G376" t="s">
        <v>3759</v>
      </c>
      <c r="H376">
        <v>1</v>
      </c>
      <c r="I376" t="str">
        <f>IF(A376=A375,I375&amp;CHAR(10)&amp;"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77" spans="1:9" x14ac:dyDescent="0.25">
      <c r="A377" t="s">
        <v>10601</v>
      </c>
      <c r="B377">
        <v>74842524</v>
      </c>
      <c r="C377" t="s">
        <v>16</v>
      </c>
      <c r="D377" t="str">
        <f>IF(Tabel_Forespørgsel_fra_Visma28[[#This Row],[SupProd]]=" "," "," - "&amp;Tabel_Forespørgsel_fra_Visma28[[#This Row],[SupProd]])</f>
        <v xml:space="preserve"> </v>
      </c>
      <c r="E377" t="s">
        <v>16</v>
      </c>
      <c r="F377" t="str">
        <f>IF(Tabel_Forespørgsel_fra_Visma28[[#This Row],[SupDescr]]=" "," "," - "&amp;Tabel_Forespørgsel_fra_Visma28[[#This Row],[SupDescr]])</f>
        <v xml:space="preserve"> </v>
      </c>
      <c r="G377" t="s">
        <v>6414</v>
      </c>
      <c r="H377">
        <v>1</v>
      </c>
      <c r="I377" t="str">
        <f>IF(A377=A376,I376&amp;CHAR(10)&amp;"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78" spans="1:9" x14ac:dyDescent="0.25">
      <c r="A378" t="s">
        <v>11965</v>
      </c>
      <c r="B378">
        <v>75421677</v>
      </c>
      <c r="C378" t="s">
        <v>16</v>
      </c>
      <c r="D378" t="str">
        <f>IF(Tabel_Forespørgsel_fra_Visma28[[#This Row],[SupProd]]=" "," "," - "&amp;Tabel_Forespørgsel_fra_Visma28[[#This Row],[SupProd]])</f>
        <v xml:space="preserve"> </v>
      </c>
      <c r="E378" t="s">
        <v>16</v>
      </c>
      <c r="F378" t="str">
        <f>IF(Tabel_Forespørgsel_fra_Visma28[[#This Row],[SupDescr]]=" "," "," - "&amp;Tabel_Forespørgsel_fra_Visma28[[#This Row],[SupDescr]])</f>
        <v xml:space="preserve"> </v>
      </c>
      <c r="G378" t="s">
        <v>3368</v>
      </c>
      <c r="H378">
        <v>1</v>
      </c>
      <c r="I378" t="str">
        <f>IF(A378=A377,I377&amp;CHAR(10)&amp;"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79" spans="1:9" x14ac:dyDescent="0.25">
      <c r="A379" t="s">
        <v>12254</v>
      </c>
      <c r="B379">
        <v>70108720</v>
      </c>
      <c r="C379" t="s">
        <v>16</v>
      </c>
      <c r="D379" t="str">
        <f>IF(Tabel_Forespørgsel_fra_Visma28[[#This Row],[SupProd]]=" "," "," - "&amp;Tabel_Forespørgsel_fra_Visma28[[#This Row],[SupProd]])</f>
        <v xml:space="preserve"> </v>
      </c>
      <c r="E379" t="s">
        <v>16</v>
      </c>
      <c r="F379" t="str">
        <f>IF(Tabel_Forespørgsel_fra_Visma28[[#This Row],[SupDescr]]=" "," "," - "&amp;Tabel_Forespørgsel_fra_Visma28[[#This Row],[SupDescr]])</f>
        <v xml:space="preserve"> </v>
      </c>
      <c r="G379" t="s">
        <v>8125</v>
      </c>
      <c r="H379">
        <v>1</v>
      </c>
      <c r="I379" t="str">
        <f>IF(A379=A378,I378&amp;CHAR(10)&amp;"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380" spans="1:9" x14ac:dyDescent="0.25">
      <c r="A380" t="s">
        <v>12255</v>
      </c>
      <c r="B380">
        <v>75577000</v>
      </c>
      <c r="C380" t="s">
        <v>16</v>
      </c>
      <c r="D380" t="str">
        <f>IF(Tabel_Forespørgsel_fra_Visma28[[#This Row],[SupProd]]=" "," "," - "&amp;Tabel_Forespørgsel_fra_Visma28[[#This Row],[SupProd]])</f>
        <v xml:space="preserve"> </v>
      </c>
      <c r="E380" t="s">
        <v>16</v>
      </c>
      <c r="F380" t="str">
        <f>IF(Tabel_Forespørgsel_fra_Visma28[[#This Row],[SupDescr]]=" "," "," - "&amp;Tabel_Forespørgsel_fra_Visma28[[#This Row],[SupDescr]])</f>
        <v xml:space="preserve"> </v>
      </c>
      <c r="G380" t="s">
        <v>3759</v>
      </c>
      <c r="H380">
        <v>1</v>
      </c>
      <c r="I380" t="str">
        <f>IF(A380=A379,I379&amp;CHAR(10)&amp;"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81" spans="1:9" x14ac:dyDescent="0.25">
      <c r="A381" t="s">
        <v>12324</v>
      </c>
      <c r="B381">
        <v>75577000</v>
      </c>
      <c r="C381" t="s">
        <v>16</v>
      </c>
      <c r="D381" t="str">
        <f>IF(Tabel_Forespørgsel_fra_Visma28[[#This Row],[SupProd]]=" "," "," - "&amp;Tabel_Forespørgsel_fra_Visma28[[#This Row],[SupProd]])</f>
        <v xml:space="preserve"> </v>
      </c>
      <c r="E381" t="s">
        <v>16</v>
      </c>
      <c r="F381" t="str">
        <f>IF(Tabel_Forespørgsel_fra_Visma28[[#This Row],[SupDescr]]=" "," "," - "&amp;Tabel_Forespørgsel_fra_Visma28[[#This Row],[SupDescr]])</f>
        <v xml:space="preserve"> </v>
      </c>
      <c r="G381" t="s">
        <v>3759</v>
      </c>
      <c r="H381">
        <v>1</v>
      </c>
      <c r="I381" t="str">
        <f>IF(A381=A380,I380&amp;CHAR(10)&amp;"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82" spans="1:9" x14ac:dyDescent="0.25">
      <c r="A382" t="s">
        <v>14669</v>
      </c>
      <c r="B382">
        <v>36700044</v>
      </c>
      <c r="C382" t="s">
        <v>16</v>
      </c>
      <c r="D382" t="str">
        <f>IF(Tabel_Forespørgsel_fra_Visma28[[#This Row],[SupProd]]=" "," "," - "&amp;Tabel_Forespørgsel_fra_Visma28[[#This Row],[SupProd]])</f>
        <v xml:space="preserve"> </v>
      </c>
      <c r="E382" t="s">
        <v>16</v>
      </c>
      <c r="F382" t="str">
        <f>IF(Tabel_Forespørgsel_fra_Visma28[[#This Row],[SupDescr]]=" "," "," - "&amp;Tabel_Forespørgsel_fra_Visma28[[#This Row],[SupDescr]])</f>
        <v xml:space="preserve"> </v>
      </c>
      <c r="G382" t="s">
        <v>5391</v>
      </c>
      <c r="H382">
        <v>1</v>
      </c>
      <c r="I382" t="str">
        <f>IF(A382=A381,I381&amp;CHAR(10)&amp;"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Johnson Metal  </v>
      </c>
    </row>
    <row r="383" spans="1:9" x14ac:dyDescent="0.25">
      <c r="A383" t="s">
        <v>14581</v>
      </c>
      <c r="B383">
        <v>75577000</v>
      </c>
      <c r="C383" t="s">
        <v>16</v>
      </c>
      <c r="D383" t="str">
        <f>IF(Tabel_Forespørgsel_fra_Visma28[[#This Row],[SupProd]]=" "," "," - "&amp;Tabel_Forespørgsel_fra_Visma28[[#This Row],[SupProd]])</f>
        <v xml:space="preserve"> </v>
      </c>
      <c r="E383" t="s">
        <v>16</v>
      </c>
      <c r="F383" t="str">
        <f>IF(Tabel_Forespørgsel_fra_Visma28[[#This Row],[SupDescr]]=" "," "," - "&amp;Tabel_Forespørgsel_fra_Visma28[[#This Row],[SupDescr]])</f>
        <v xml:space="preserve"> </v>
      </c>
      <c r="G383" t="s">
        <v>3759</v>
      </c>
      <c r="H383">
        <v>1</v>
      </c>
      <c r="I383" t="str">
        <f>IF(A383=A382,I382&amp;CHAR(10)&amp;"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84" spans="1:9" x14ac:dyDescent="0.25">
      <c r="A384" t="s">
        <v>41655</v>
      </c>
      <c r="B384">
        <v>75624950</v>
      </c>
      <c r="C384" t="s">
        <v>16</v>
      </c>
      <c r="D384" t="str">
        <f>IF(Tabel_Forespørgsel_fra_Visma28[[#This Row],[SupProd]]=" "," "," - "&amp;Tabel_Forespørgsel_fra_Visma28[[#This Row],[SupProd]])</f>
        <v xml:space="preserve"> </v>
      </c>
      <c r="E384" t="s">
        <v>16</v>
      </c>
      <c r="F384" t="str">
        <f>IF(Tabel_Forespørgsel_fra_Visma28[[#This Row],[SupDescr]]=" "," "," - "&amp;Tabel_Forespørgsel_fra_Visma28[[#This Row],[SupDescr]])</f>
        <v xml:space="preserve"> </v>
      </c>
      <c r="G384" t="s">
        <v>13948</v>
      </c>
      <c r="H384">
        <v>1</v>
      </c>
      <c r="I384" t="str">
        <f>IF(A384=A383,I383&amp;CHAR(10)&amp;"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385" spans="1:9" x14ac:dyDescent="0.25">
      <c r="A385" t="s">
        <v>41941</v>
      </c>
      <c r="B385">
        <v>75624950</v>
      </c>
      <c r="C385" t="s">
        <v>16</v>
      </c>
      <c r="D385" t="str">
        <f>IF(Tabel_Forespørgsel_fra_Visma28[[#This Row],[SupProd]]=" "," "," - "&amp;Tabel_Forespørgsel_fra_Visma28[[#This Row],[SupProd]])</f>
        <v xml:space="preserve"> </v>
      </c>
      <c r="E385" t="s">
        <v>16</v>
      </c>
      <c r="F385" t="str">
        <f>IF(Tabel_Forespørgsel_fra_Visma28[[#This Row],[SupDescr]]=" "," "," - "&amp;Tabel_Forespørgsel_fra_Visma28[[#This Row],[SupDescr]])</f>
        <v xml:space="preserve"> </v>
      </c>
      <c r="G385" t="s">
        <v>13948</v>
      </c>
      <c r="H385">
        <v>1</v>
      </c>
      <c r="I385" t="str">
        <f>IF(A385=A384,I384&amp;CHAR(10)&amp;"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386" spans="1:9" x14ac:dyDescent="0.25">
      <c r="A386" t="s">
        <v>3374</v>
      </c>
      <c r="B386">
        <v>75421677</v>
      </c>
      <c r="C386" t="s">
        <v>16</v>
      </c>
      <c r="D386" t="str">
        <f>IF(Tabel_Forespørgsel_fra_Visma28[[#This Row],[SupProd]]=" "," "," - "&amp;Tabel_Forespørgsel_fra_Visma28[[#This Row],[SupProd]])</f>
        <v xml:space="preserve"> </v>
      </c>
      <c r="E386" t="s">
        <v>16</v>
      </c>
      <c r="F386" t="str">
        <f>IF(Tabel_Forespørgsel_fra_Visma28[[#This Row],[SupDescr]]=" "," "," - "&amp;Tabel_Forespørgsel_fra_Visma28[[#This Row],[SupDescr]])</f>
        <v xml:space="preserve"> </v>
      </c>
      <c r="G386" t="s">
        <v>3368</v>
      </c>
      <c r="H386">
        <v>1</v>
      </c>
      <c r="I386" t="str">
        <f>IF(A386=A385,I385&amp;CHAR(10)&amp;"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7" spans="1:9" x14ac:dyDescent="0.25">
      <c r="A387" t="s">
        <v>2584</v>
      </c>
      <c r="B387">
        <v>74762273</v>
      </c>
      <c r="C387" t="s">
        <v>16</v>
      </c>
      <c r="D387" t="str">
        <f>IF(Tabel_Forespørgsel_fra_Visma28[[#This Row],[SupProd]]=" "," "," - "&amp;Tabel_Forespørgsel_fra_Visma28[[#This Row],[SupProd]])</f>
        <v xml:space="preserve"> </v>
      </c>
      <c r="E387" t="s">
        <v>16</v>
      </c>
      <c r="F387" t="str">
        <f>IF(Tabel_Forespørgsel_fra_Visma28[[#This Row],[SupDescr]]=" "," "," - "&amp;Tabel_Forespørgsel_fra_Visma28[[#This Row],[SupDescr]])</f>
        <v xml:space="preserve"> </v>
      </c>
      <c r="G387" t="s">
        <v>154</v>
      </c>
      <c r="H387">
        <v>2</v>
      </c>
      <c r="I387" t="str">
        <f>IF(A387=A386,I386&amp;CHAR(10)&amp;"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88" spans="1:9" x14ac:dyDescent="0.25">
      <c r="A388" t="s">
        <v>3461</v>
      </c>
      <c r="B388">
        <v>75421677</v>
      </c>
      <c r="C388" t="s">
        <v>16</v>
      </c>
      <c r="D388" t="str">
        <f>IF(Tabel_Forespørgsel_fra_Visma28[[#This Row],[SupProd]]=" "," "," - "&amp;Tabel_Forespørgsel_fra_Visma28[[#This Row],[SupProd]])</f>
        <v xml:space="preserve"> </v>
      </c>
      <c r="E388" t="s">
        <v>16</v>
      </c>
      <c r="F388" t="str">
        <f>IF(Tabel_Forespørgsel_fra_Visma28[[#This Row],[SupDescr]]=" "," "," - "&amp;Tabel_Forespørgsel_fra_Visma28[[#This Row],[SupDescr]])</f>
        <v xml:space="preserve"> </v>
      </c>
      <c r="G388" t="s">
        <v>3368</v>
      </c>
      <c r="H388">
        <v>2</v>
      </c>
      <c r="I388" t="str">
        <f>IF(A388=A387,I387&amp;CHAR(10)&amp;"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9" spans="1:9" x14ac:dyDescent="0.25">
      <c r="A389" t="s">
        <v>3450</v>
      </c>
      <c r="B389">
        <v>75421677</v>
      </c>
      <c r="C389" t="s">
        <v>16</v>
      </c>
      <c r="D389" t="str">
        <f>IF(Tabel_Forespørgsel_fra_Visma28[[#This Row],[SupProd]]=" "," "," - "&amp;Tabel_Forespørgsel_fra_Visma28[[#This Row],[SupProd]])</f>
        <v xml:space="preserve"> </v>
      </c>
      <c r="E389" t="s">
        <v>16</v>
      </c>
      <c r="F389" t="str">
        <f>IF(Tabel_Forespørgsel_fra_Visma28[[#This Row],[SupDescr]]=" "," "," - "&amp;Tabel_Forespørgsel_fra_Visma28[[#This Row],[SupDescr]])</f>
        <v xml:space="preserve"> </v>
      </c>
      <c r="G389" t="s">
        <v>3368</v>
      </c>
      <c r="H389">
        <v>1</v>
      </c>
      <c r="I389" t="str">
        <f>IF(A389=A388,I388&amp;CHAR(10)&amp;"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0" spans="1:9" x14ac:dyDescent="0.25">
      <c r="A390" t="s">
        <v>3406</v>
      </c>
      <c r="B390">
        <v>75421677</v>
      </c>
      <c r="C390" t="s">
        <v>16</v>
      </c>
      <c r="D390" t="str">
        <f>IF(Tabel_Forespørgsel_fra_Visma28[[#This Row],[SupProd]]=" "," "," - "&amp;Tabel_Forespørgsel_fra_Visma28[[#This Row],[SupProd]])</f>
        <v xml:space="preserve"> </v>
      </c>
      <c r="E390" t="s">
        <v>16</v>
      </c>
      <c r="F390" t="str">
        <f>IF(Tabel_Forespørgsel_fra_Visma28[[#This Row],[SupDescr]]=" "," "," - "&amp;Tabel_Forespørgsel_fra_Visma28[[#This Row],[SupDescr]])</f>
        <v xml:space="preserve"> </v>
      </c>
      <c r="G390" t="s">
        <v>3368</v>
      </c>
      <c r="H390">
        <v>2</v>
      </c>
      <c r="I390" t="str">
        <f>IF(A390=A389,I389&amp;CHAR(10)&amp;"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1" spans="1:9" x14ac:dyDescent="0.25">
      <c r="A391" t="s">
        <v>3407</v>
      </c>
      <c r="B391">
        <v>75421677</v>
      </c>
      <c r="C391" t="s">
        <v>16</v>
      </c>
      <c r="D391" t="str">
        <f>IF(Tabel_Forespørgsel_fra_Visma28[[#This Row],[SupProd]]=" "," "," - "&amp;Tabel_Forespørgsel_fra_Visma28[[#This Row],[SupProd]])</f>
        <v xml:space="preserve"> </v>
      </c>
      <c r="E391" t="s">
        <v>16</v>
      </c>
      <c r="F391" t="str">
        <f>IF(Tabel_Forespørgsel_fra_Visma28[[#This Row],[SupDescr]]=" "," "," - "&amp;Tabel_Forespørgsel_fra_Visma28[[#This Row],[SupDescr]])</f>
        <v xml:space="preserve"> </v>
      </c>
      <c r="G391" t="s">
        <v>3368</v>
      </c>
      <c r="H391">
        <v>2</v>
      </c>
      <c r="I391" t="str">
        <f>IF(A391=A390,I390&amp;CHAR(10)&amp;"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2" spans="1:9" x14ac:dyDescent="0.25">
      <c r="A392" t="s">
        <v>3396</v>
      </c>
      <c r="B392">
        <v>75421677</v>
      </c>
      <c r="C392" t="s">
        <v>16</v>
      </c>
      <c r="D392" t="str">
        <f>IF(Tabel_Forespørgsel_fra_Visma28[[#This Row],[SupProd]]=" "," "," - "&amp;Tabel_Forespørgsel_fra_Visma28[[#This Row],[SupProd]])</f>
        <v xml:space="preserve"> </v>
      </c>
      <c r="E392" t="s">
        <v>16</v>
      </c>
      <c r="F392" t="str">
        <f>IF(Tabel_Forespørgsel_fra_Visma28[[#This Row],[SupDescr]]=" "," "," - "&amp;Tabel_Forespørgsel_fra_Visma28[[#This Row],[SupDescr]])</f>
        <v xml:space="preserve"> </v>
      </c>
      <c r="G392" t="s">
        <v>3368</v>
      </c>
      <c r="H392">
        <v>2</v>
      </c>
      <c r="I392" t="str">
        <f>IF(A392=A391,I391&amp;CHAR(10)&amp;"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3" spans="1:9" x14ac:dyDescent="0.25">
      <c r="A393" t="s">
        <v>3397</v>
      </c>
      <c r="B393">
        <v>75421677</v>
      </c>
      <c r="C393" t="s">
        <v>16</v>
      </c>
      <c r="D393" t="str">
        <f>IF(Tabel_Forespørgsel_fra_Visma28[[#This Row],[SupProd]]=" "," "," - "&amp;Tabel_Forespørgsel_fra_Visma28[[#This Row],[SupProd]])</f>
        <v xml:space="preserve"> </v>
      </c>
      <c r="E393" t="s">
        <v>16</v>
      </c>
      <c r="F393" t="str">
        <f>IF(Tabel_Forespørgsel_fra_Visma28[[#This Row],[SupDescr]]=" "," "," - "&amp;Tabel_Forespørgsel_fra_Visma28[[#This Row],[SupDescr]])</f>
        <v xml:space="preserve"> </v>
      </c>
      <c r="G393" t="s">
        <v>3368</v>
      </c>
      <c r="H393">
        <v>2</v>
      </c>
      <c r="I393" t="str">
        <f>IF(A393=A392,I392&amp;CHAR(10)&amp;"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4" spans="1:9" x14ac:dyDescent="0.25">
      <c r="A394" t="s">
        <v>3521</v>
      </c>
      <c r="B394">
        <v>75421677</v>
      </c>
      <c r="C394" t="s">
        <v>16</v>
      </c>
      <c r="D394" t="str">
        <f>IF(Tabel_Forespørgsel_fra_Visma28[[#This Row],[SupProd]]=" "," "," - "&amp;Tabel_Forespørgsel_fra_Visma28[[#This Row],[SupProd]])</f>
        <v xml:space="preserve"> </v>
      </c>
      <c r="E394" t="s">
        <v>16</v>
      </c>
      <c r="F394" t="str">
        <f>IF(Tabel_Forespørgsel_fra_Visma28[[#This Row],[SupDescr]]=" "," "," - "&amp;Tabel_Forespørgsel_fra_Visma28[[#This Row],[SupDescr]])</f>
        <v xml:space="preserve"> </v>
      </c>
      <c r="G394" t="s">
        <v>3368</v>
      </c>
      <c r="H394">
        <v>2</v>
      </c>
      <c r="I394" t="str">
        <f>IF(A394=A393,I393&amp;CHAR(10)&amp;"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5" spans="1:9" x14ac:dyDescent="0.25">
      <c r="A395" t="s">
        <v>3544</v>
      </c>
      <c r="B395">
        <v>75421677</v>
      </c>
      <c r="C395" t="s">
        <v>16</v>
      </c>
      <c r="D395" t="str">
        <f>IF(Tabel_Forespørgsel_fra_Visma28[[#This Row],[SupProd]]=" "," "," - "&amp;Tabel_Forespørgsel_fra_Visma28[[#This Row],[SupProd]])</f>
        <v xml:space="preserve"> </v>
      </c>
      <c r="E395" t="s">
        <v>16</v>
      </c>
      <c r="F395" t="str">
        <f>IF(Tabel_Forespørgsel_fra_Visma28[[#This Row],[SupDescr]]=" "," "," - "&amp;Tabel_Forespørgsel_fra_Visma28[[#This Row],[SupDescr]])</f>
        <v xml:space="preserve"> </v>
      </c>
      <c r="G395" t="s">
        <v>3368</v>
      </c>
      <c r="H395">
        <v>1</v>
      </c>
      <c r="I395" t="str">
        <f>IF(A395=A394,I394&amp;CHAR(10)&amp;"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6" spans="1:9" x14ac:dyDescent="0.25">
      <c r="A396" t="s">
        <v>3780</v>
      </c>
      <c r="B396">
        <v>75577000</v>
      </c>
      <c r="C396" t="s">
        <v>16</v>
      </c>
      <c r="D396" t="str">
        <f>IF(Tabel_Forespørgsel_fra_Visma28[[#This Row],[SupProd]]=" "," "," - "&amp;Tabel_Forespørgsel_fra_Visma28[[#This Row],[SupProd]])</f>
        <v xml:space="preserve"> </v>
      </c>
      <c r="E396" t="s">
        <v>16</v>
      </c>
      <c r="F396" t="str">
        <f>IF(Tabel_Forespørgsel_fra_Visma28[[#This Row],[SupDescr]]=" "," "," - "&amp;Tabel_Forespørgsel_fra_Visma28[[#This Row],[SupDescr]])</f>
        <v xml:space="preserve"> </v>
      </c>
      <c r="G396" t="s">
        <v>3759</v>
      </c>
      <c r="H396">
        <v>1</v>
      </c>
      <c r="I396" t="str">
        <f>IF(A396=A395,I395&amp;CHAR(10)&amp;"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7" spans="1:9" x14ac:dyDescent="0.25">
      <c r="A397" t="s">
        <v>3398</v>
      </c>
      <c r="B397">
        <v>75421677</v>
      </c>
      <c r="C397" t="s">
        <v>16</v>
      </c>
      <c r="D397" t="str">
        <f>IF(Tabel_Forespørgsel_fra_Visma28[[#This Row],[SupProd]]=" "," "," - "&amp;Tabel_Forespørgsel_fra_Visma28[[#This Row],[SupProd]])</f>
        <v xml:space="preserve"> </v>
      </c>
      <c r="E397" t="s">
        <v>16</v>
      </c>
      <c r="F397" t="str">
        <f>IF(Tabel_Forespørgsel_fra_Visma28[[#This Row],[SupDescr]]=" "," "," - "&amp;Tabel_Forespørgsel_fra_Visma28[[#This Row],[SupDescr]])</f>
        <v xml:space="preserve"> </v>
      </c>
      <c r="G397" t="s">
        <v>3368</v>
      </c>
      <c r="H397">
        <v>2</v>
      </c>
      <c r="I397" t="str">
        <f>IF(A397=A396,I396&amp;CHAR(10)&amp;"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8" spans="1:9" x14ac:dyDescent="0.25">
      <c r="A398" t="s">
        <v>3536</v>
      </c>
      <c r="B398">
        <v>75421677</v>
      </c>
      <c r="C398" t="s">
        <v>16</v>
      </c>
      <c r="D398" t="str">
        <f>IF(Tabel_Forespørgsel_fra_Visma28[[#This Row],[SupProd]]=" "," "," - "&amp;Tabel_Forespørgsel_fra_Visma28[[#This Row],[SupProd]])</f>
        <v xml:space="preserve"> </v>
      </c>
      <c r="E398" t="s">
        <v>16</v>
      </c>
      <c r="F398" t="str">
        <f>IF(Tabel_Forespørgsel_fra_Visma28[[#This Row],[SupDescr]]=" "," "," - "&amp;Tabel_Forespørgsel_fra_Visma28[[#This Row],[SupDescr]])</f>
        <v xml:space="preserve"> </v>
      </c>
      <c r="G398" t="s">
        <v>3368</v>
      </c>
      <c r="H398">
        <v>2</v>
      </c>
      <c r="I398" t="str">
        <f>IF(A398=A397,I397&amp;CHAR(10)&amp;"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9" spans="1:9" x14ac:dyDescent="0.25">
      <c r="A399" t="s">
        <v>3538</v>
      </c>
      <c r="B399">
        <v>75421677</v>
      </c>
      <c r="C399" t="s">
        <v>16</v>
      </c>
      <c r="D399" t="str">
        <f>IF(Tabel_Forespørgsel_fra_Visma28[[#This Row],[SupProd]]=" "," "," - "&amp;Tabel_Forespørgsel_fra_Visma28[[#This Row],[SupProd]])</f>
        <v xml:space="preserve"> </v>
      </c>
      <c r="E399" t="s">
        <v>16</v>
      </c>
      <c r="F399" t="str">
        <f>IF(Tabel_Forespørgsel_fra_Visma28[[#This Row],[SupDescr]]=" "," "," - "&amp;Tabel_Forespørgsel_fra_Visma28[[#This Row],[SupDescr]])</f>
        <v xml:space="preserve"> </v>
      </c>
      <c r="G399" t="s">
        <v>3368</v>
      </c>
      <c r="H399">
        <v>2</v>
      </c>
      <c r="I399" t="str">
        <f>IF(A399=A398,I398&amp;CHAR(10)&amp;"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0" spans="1:9" x14ac:dyDescent="0.25">
      <c r="A400" t="s">
        <v>3534</v>
      </c>
      <c r="B400">
        <v>75421677</v>
      </c>
      <c r="C400" t="s">
        <v>16</v>
      </c>
      <c r="D400" t="str">
        <f>IF(Tabel_Forespørgsel_fra_Visma28[[#This Row],[SupProd]]=" "," "," - "&amp;Tabel_Forespørgsel_fra_Visma28[[#This Row],[SupProd]])</f>
        <v xml:space="preserve"> </v>
      </c>
      <c r="E400" t="s">
        <v>16</v>
      </c>
      <c r="F400" t="str">
        <f>IF(Tabel_Forespørgsel_fra_Visma28[[#This Row],[SupDescr]]=" "," "," - "&amp;Tabel_Forespørgsel_fra_Visma28[[#This Row],[SupDescr]])</f>
        <v xml:space="preserve"> </v>
      </c>
      <c r="G400" t="s">
        <v>3368</v>
      </c>
      <c r="H400">
        <v>2</v>
      </c>
      <c r="I400" t="str">
        <f>IF(A400=A399,I399&amp;CHAR(10)&amp;"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1" spans="1:9" x14ac:dyDescent="0.25">
      <c r="A401" t="s">
        <v>3968</v>
      </c>
      <c r="B401">
        <v>75421677</v>
      </c>
      <c r="C401" t="s">
        <v>16</v>
      </c>
      <c r="D401" t="str">
        <f>IF(Tabel_Forespørgsel_fra_Visma28[[#This Row],[SupProd]]=" "," "," - "&amp;Tabel_Forespørgsel_fra_Visma28[[#This Row],[SupProd]])</f>
        <v xml:space="preserve"> </v>
      </c>
      <c r="E401" t="s">
        <v>16</v>
      </c>
      <c r="F401" t="str">
        <f>IF(Tabel_Forespørgsel_fra_Visma28[[#This Row],[SupDescr]]=" "," "," - "&amp;Tabel_Forespørgsel_fra_Visma28[[#This Row],[SupDescr]])</f>
        <v xml:space="preserve"> </v>
      </c>
      <c r="G401" t="s">
        <v>3368</v>
      </c>
      <c r="H401">
        <v>1</v>
      </c>
      <c r="I401" t="str">
        <f>IF(A401=A400,I400&amp;CHAR(10)&amp;"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2" spans="1:9" x14ac:dyDescent="0.25">
      <c r="A402" t="s">
        <v>3863</v>
      </c>
      <c r="B402">
        <v>86228644</v>
      </c>
      <c r="C402" t="s">
        <v>16</v>
      </c>
      <c r="D402" t="str">
        <f>IF(Tabel_Forespørgsel_fra_Visma28[[#This Row],[SupProd]]=" "," "," - "&amp;Tabel_Forespørgsel_fra_Visma28[[#This Row],[SupProd]])</f>
        <v xml:space="preserve"> </v>
      </c>
      <c r="E402" t="s">
        <v>16</v>
      </c>
      <c r="F402" t="str">
        <f>IF(Tabel_Forespørgsel_fra_Visma28[[#This Row],[SupDescr]]=" "," "," - "&amp;Tabel_Forespørgsel_fra_Visma28[[#This Row],[SupDescr]])</f>
        <v xml:space="preserve"> </v>
      </c>
      <c r="G402" t="s">
        <v>2440</v>
      </c>
      <c r="H402">
        <v>1</v>
      </c>
      <c r="I402" t="str">
        <f>IF(A402=A401,I401&amp;CHAR(10)&amp;"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03" spans="1:9" x14ac:dyDescent="0.25">
      <c r="A403" t="s">
        <v>3388</v>
      </c>
      <c r="B403">
        <v>75421677</v>
      </c>
      <c r="C403" t="s">
        <v>16</v>
      </c>
      <c r="D403" t="str">
        <f>IF(Tabel_Forespørgsel_fra_Visma28[[#This Row],[SupProd]]=" "," "," - "&amp;Tabel_Forespørgsel_fra_Visma28[[#This Row],[SupProd]])</f>
        <v xml:space="preserve"> </v>
      </c>
      <c r="E403" t="s">
        <v>16</v>
      </c>
      <c r="F403" t="str">
        <f>IF(Tabel_Forespørgsel_fra_Visma28[[#This Row],[SupDescr]]=" "," "," - "&amp;Tabel_Forespørgsel_fra_Visma28[[#This Row],[SupDescr]])</f>
        <v xml:space="preserve"> </v>
      </c>
      <c r="G403" t="s">
        <v>3368</v>
      </c>
      <c r="H403">
        <v>1</v>
      </c>
      <c r="I403" t="str">
        <f>IF(A403=A402,I402&amp;CHAR(10)&amp;"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4" spans="1:9" x14ac:dyDescent="0.25">
      <c r="A404" t="s">
        <v>3389</v>
      </c>
      <c r="B404">
        <v>75421677</v>
      </c>
      <c r="C404" t="s">
        <v>16</v>
      </c>
      <c r="D404" t="str">
        <f>IF(Tabel_Forespørgsel_fra_Visma28[[#This Row],[SupProd]]=" "," "," - "&amp;Tabel_Forespørgsel_fra_Visma28[[#This Row],[SupProd]])</f>
        <v xml:space="preserve"> </v>
      </c>
      <c r="E404" t="s">
        <v>16</v>
      </c>
      <c r="F404" t="str">
        <f>IF(Tabel_Forespørgsel_fra_Visma28[[#This Row],[SupDescr]]=" "," "," - "&amp;Tabel_Forespørgsel_fra_Visma28[[#This Row],[SupDescr]])</f>
        <v xml:space="preserve"> </v>
      </c>
      <c r="G404" t="s">
        <v>3368</v>
      </c>
      <c r="H404">
        <v>1</v>
      </c>
      <c r="I404" t="str">
        <f>IF(A404=A403,I403&amp;CHAR(10)&amp;"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5" spans="1:9" x14ac:dyDescent="0.25">
      <c r="A405" t="s">
        <v>3379</v>
      </c>
      <c r="B405">
        <v>75421677</v>
      </c>
      <c r="C405" t="s">
        <v>16</v>
      </c>
      <c r="D405" t="str">
        <f>IF(Tabel_Forespørgsel_fra_Visma28[[#This Row],[SupProd]]=" "," "," - "&amp;Tabel_Forespørgsel_fra_Visma28[[#This Row],[SupProd]])</f>
        <v xml:space="preserve"> </v>
      </c>
      <c r="E405" t="s">
        <v>16</v>
      </c>
      <c r="F405" t="str">
        <f>IF(Tabel_Forespørgsel_fra_Visma28[[#This Row],[SupDescr]]=" "," "," - "&amp;Tabel_Forespørgsel_fra_Visma28[[#This Row],[SupDescr]])</f>
        <v xml:space="preserve"> </v>
      </c>
      <c r="G405" t="s">
        <v>3368</v>
      </c>
      <c r="H405">
        <v>1</v>
      </c>
      <c r="I405" t="str">
        <f>IF(A405=A404,I404&amp;CHAR(10)&amp;"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6" spans="1:9" x14ac:dyDescent="0.25">
      <c r="A406" t="s">
        <v>3380</v>
      </c>
      <c r="B406">
        <v>75421677</v>
      </c>
      <c r="C406" t="s">
        <v>16</v>
      </c>
      <c r="D406" t="str">
        <f>IF(Tabel_Forespørgsel_fra_Visma28[[#This Row],[SupProd]]=" "," "," - "&amp;Tabel_Forespørgsel_fra_Visma28[[#This Row],[SupProd]])</f>
        <v xml:space="preserve"> </v>
      </c>
      <c r="E406" t="s">
        <v>16</v>
      </c>
      <c r="F406" t="str">
        <f>IF(Tabel_Forespørgsel_fra_Visma28[[#This Row],[SupDescr]]=" "," "," - "&amp;Tabel_Forespørgsel_fra_Visma28[[#This Row],[SupDescr]])</f>
        <v xml:space="preserve"> </v>
      </c>
      <c r="G406" t="s">
        <v>3368</v>
      </c>
      <c r="H406">
        <v>1</v>
      </c>
      <c r="I406" t="str">
        <f>IF(A406=A405,I405&amp;CHAR(10)&amp;"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" spans="1:9" x14ac:dyDescent="0.25">
      <c r="A407" t="s">
        <v>3381</v>
      </c>
      <c r="B407">
        <v>75421677</v>
      </c>
      <c r="C407" t="s">
        <v>16</v>
      </c>
      <c r="D407" t="str">
        <f>IF(Tabel_Forespørgsel_fra_Visma28[[#This Row],[SupProd]]=" "," "," - "&amp;Tabel_Forespørgsel_fra_Visma28[[#This Row],[SupProd]])</f>
        <v xml:space="preserve"> </v>
      </c>
      <c r="E407" t="s">
        <v>16</v>
      </c>
      <c r="F407" t="str">
        <f>IF(Tabel_Forespørgsel_fra_Visma28[[#This Row],[SupDescr]]=" "," "," - "&amp;Tabel_Forespørgsel_fra_Visma28[[#This Row],[SupDescr]])</f>
        <v xml:space="preserve"> </v>
      </c>
      <c r="G407" t="s">
        <v>3368</v>
      </c>
      <c r="H407">
        <v>1</v>
      </c>
      <c r="I407" t="str">
        <f>IF(A407=A406,I406&amp;CHAR(10)&amp;"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" spans="1:9" x14ac:dyDescent="0.25">
      <c r="A408" t="s">
        <v>3382</v>
      </c>
      <c r="B408">
        <v>75421677</v>
      </c>
      <c r="C408" t="s">
        <v>16</v>
      </c>
      <c r="D408" t="str">
        <f>IF(Tabel_Forespørgsel_fra_Visma28[[#This Row],[SupProd]]=" "," "," - "&amp;Tabel_Forespørgsel_fra_Visma28[[#This Row],[SupProd]])</f>
        <v xml:space="preserve"> </v>
      </c>
      <c r="E408" t="s">
        <v>16</v>
      </c>
      <c r="F408" t="str">
        <f>IF(Tabel_Forespørgsel_fra_Visma28[[#This Row],[SupDescr]]=" "," "," - "&amp;Tabel_Forespørgsel_fra_Visma28[[#This Row],[SupDescr]])</f>
        <v xml:space="preserve"> </v>
      </c>
      <c r="G408" t="s">
        <v>3368</v>
      </c>
      <c r="H408">
        <v>1</v>
      </c>
      <c r="I408" t="str">
        <f>IF(A408=A407,I407&amp;CHAR(10)&amp;"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9" spans="1:9" x14ac:dyDescent="0.25">
      <c r="A409" t="s">
        <v>3458</v>
      </c>
      <c r="B409">
        <v>75421677</v>
      </c>
      <c r="C409" t="s">
        <v>16</v>
      </c>
      <c r="D409" t="str">
        <f>IF(Tabel_Forespørgsel_fra_Visma28[[#This Row],[SupProd]]=" "," "," - "&amp;Tabel_Forespørgsel_fra_Visma28[[#This Row],[SupProd]])</f>
        <v xml:space="preserve"> </v>
      </c>
      <c r="E409" t="s">
        <v>16</v>
      </c>
      <c r="F409" t="str">
        <f>IF(Tabel_Forespørgsel_fra_Visma28[[#This Row],[SupDescr]]=" "," "," - "&amp;Tabel_Forespørgsel_fra_Visma28[[#This Row],[SupDescr]])</f>
        <v xml:space="preserve"> </v>
      </c>
      <c r="G409" t="s">
        <v>3368</v>
      </c>
      <c r="H409">
        <v>1</v>
      </c>
      <c r="I409" t="str">
        <f>IF(A409=A408,I408&amp;CHAR(10)&amp;"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0" spans="1:9" x14ac:dyDescent="0.25">
      <c r="A410" t="s">
        <v>3459</v>
      </c>
      <c r="B410">
        <v>75421677</v>
      </c>
      <c r="C410" t="s">
        <v>16</v>
      </c>
      <c r="D410" t="str">
        <f>IF(Tabel_Forespørgsel_fra_Visma28[[#This Row],[SupProd]]=" "," "," - "&amp;Tabel_Forespørgsel_fra_Visma28[[#This Row],[SupProd]])</f>
        <v xml:space="preserve"> </v>
      </c>
      <c r="E410" t="s">
        <v>16</v>
      </c>
      <c r="F410" t="str">
        <f>IF(Tabel_Forespørgsel_fra_Visma28[[#This Row],[SupDescr]]=" "," "," - "&amp;Tabel_Forespørgsel_fra_Visma28[[#This Row],[SupDescr]])</f>
        <v xml:space="preserve"> </v>
      </c>
      <c r="G410" t="s">
        <v>3368</v>
      </c>
      <c r="H410">
        <v>1</v>
      </c>
      <c r="I410" t="str">
        <f>IF(A410=A409,I409&amp;CHAR(10)&amp;"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1" spans="1:9" x14ac:dyDescent="0.25">
      <c r="A411" t="s">
        <v>3375</v>
      </c>
      <c r="B411">
        <v>75421677</v>
      </c>
      <c r="C411" t="s">
        <v>16</v>
      </c>
      <c r="D411" t="str">
        <f>IF(Tabel_Forespørgsel_fra_Visma28[[#This Row],[SupProd]]=" "," "," - "&amp;Tabel_Forespørgsel_fra_Visma28[[#This Row],[SupProd]])</f>
        <v xml:space="preserve"> </v>
      </c>
      <c r="E411" t="s">
        <v>16</v>
      </c>
      <c r="F411" t="str">
        <f>IF(Tabel_Forespørgsel_fra_Visma28[[#This Row],[SupDescr]]=" "," "," - "&amp;Tabel_Forespørgsel_fra_Visma28[[#This Row],[SupDescr]])</f>
        <v xml:space="preserve"> </v>
      </c>
      <c r="G411" t="s">
        <v>3368</v>
      </c>
      <c r="H411">
        <v>1</v>
      </c>
      <c r="I411" t="str">
        <f>IF(A411=A410,I410&amp;CHAR(10)&amp;"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2" spans="1:9" x14ac:dyDescent="0.25">
      <c r="A412" t="s">
        <v>4262</v>
      </c>
      <c r="B412">
        <v>86892211</v>
      </c>
      <c r="C412" t="s">
        <v>16</v>
      </c>
      <c r="D412" t="str">
        <f>IF(Tabel_Forespørgsel_fra_Visma28[[#This Row],[SupProd]]=" "," "," - "&amp;Tabel_Forespørgsel_fra_Visma28[[#This Row],[SupProd]])</f>
        <v xml:space="preserve"> </v>
      </c>
      <c r="E412" t="s">
        <v>16</v>
      </c>
      <c r="F412" t="str">
        <f>IF(Tabel_Forespørgsel_fra_Visma28[[#This Row],[SupDescr]]=" "," "," - "&amp;Tabel_Forespørgsel_fra_Visma28[[#This Row],[SupDescr]])</f>
        <v xml:space="preserve"> </v>
      </c>
      <c r="G412" t="s">
        <v>3996</v>
      </c>
      <c r="H412">
        <v>1</v>
      </c>
      <c r="I412" t="str">
        <f>IF(A412=A411,I411&amp;CHAR(10)&amp;"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 </v>
      </c>
    </row>
    <row r="413" spans="1:9" x14ac:dyDescent="0.25">
      <c r="A413" t="s">
        <v>4460</v>
      </c>
      <c r="B413">
        <v>75421677</v>
      </c>
      <c r="C413" t="s">
        <v>16</v>
      </c>
      <c r="D413" t="str">
        <f>IF(Tabel_Forespørgsel_fra_Visma28[[#This Row],[SupProd]]=" "," "," - "&amp;Tabel_Forespørgsel_fra_Visma28[[#This Row],[SupProd]])</f>
        <v xml:space="preserve"> </v>
      </c>
      <c r="E413" t="s">
        <v>16</v>
      </c>
      <c r="F413" t="str">
        <f>IF(Tabel_Forespørgsel_fra_Visma28[[#This Row],[SupDescr]]=" "," "," - "&amp;Tabel_Forespørgsel_fra_Visma28[[#This Row],[SupDescr]])</f>
        <v xml:space="preserve"> </v>
      </c>
      <c r="G413" t="s">
        <v>3368</v>
      </c>
      <c r="H413">
        <v>1</v>
      </c>
      <c r="I413" t="str">
        <f>IF(A413=A412,I412&amp;CHAR(10)&amp;"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4" spans="1:9" x14ac:dyDescent="0.25">
      <c r="A414" t="s">
        <v>4461</v>
      </c>
      <c r="B414">
        <v>75421677</v>
      </c>
      <c r="C414" t="s">
        <v>16</v>
      </c>
      <c r="D414" t="str">
        <f>IF(Tabel_Forespørgsel_fra_Visma28[[#This Row],[SupProd]]=" "," "," - "&amp;Tabel_Forespørgsel_fra_Visma28[[#This Row],[SupProd]])</f>
        <v xml:space="preserve"> </v>
      </c>
      <c r="E414" t="s">
        <v>16</v>
      </c>
      <c r="F414" t="str">
        <f>IF(Tabel_Forespørgsel_fra_Visma28[[#This Row],[SupDescr]]=" "," "," - "&amp;Tabel_Forespørgsel_fra_Visma28[[#This Row],[SupDescr]])</f>
        <v xml:space="preserve"> </v>
      </c>
      <c r="G414" t="s">
        <v>3368</v>
      </c>
      <c r="H414">
        <v>1</v>
      </c>
      <c r="I414" t="str">
        <f>IF(A414=A413,I413&amp;CHAR(10)&amp;"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5" spans="1:9" x14ac:dyDescent="0.25">
      <c r="A415" t="s">
        <v>4675</v>
      </c>
      <c r="B415">
        <v>75421677</v>
      </c>
      <c r="C415" t="s">
        <v>16</v>
      </c>
      <c r="D415" t="str">
        <f>IF(Tabel_Forespørgsel_fra_Visma28[[#This Row],[SupProd]]=" "," "," - "&amp;Tabel_Forespørgsel_fra_Visma28[[#This Row],[SupProd]])</f>
        <v xml:space="preserve"> </v>
      </c>
      <c r="E415" t="s">
        <v>16</v>
      </c>
      <c r="F415" t="str">
        <f>IF(Tabel_Forespørgsel_fra_Visma28[[#This Row],[SupDescr]]=" "," "," - "&amp;Tabel_Forespørgsel_fra_Visma28[[#This Row],[SupDescr]])</f>
        <v xml:space="preserve"> </v>
      </c>
      <c r="G415" t="s">
        <v>3368</v>
      </c>
      <c r="H415">
        <v>1</v>
      </c>
      <c r="I415" t="str">
        <f>IF(A415=A414,I414&amp;CHAR(10)&amp;"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6" spans="1:9" x14ac:dyDescent="0.25">
      <c r="A416" t="s">
        <v>4722</v>
      </c>
      <c r="B416">
        <v>75421677</v>
      </c>
      <c r="C416" t="s">
        <v>16</v>
      </c>
      <c r="D416" t="str">
        <f>IF(Tabel_Forespørgsel_fra_Visma28[[#This Row],[SupProd]]=" "," "," - "&amp;Tabel_Forespørgsel_fra_Visma28[[#This Row],[SupProd]])</f>
        <v xml:space="preserve"> </v>
      </c>
      <c r="E416" t="s">
        <v>16</v>
      </c>
      <c r="F416" t="str">
        <f>IF(Tabel_Forespørgsel_fra_Visma28[[#This Row],[SupDescr]]=" "," "," - "&amp;Tabel_Forespørgsel_fra_Visma28[[#This Row],[SupDescr]])</f>
        <v xml:space="preserve"> </v>
      </c>
      <c r="G416" t="s">
        <v>3368</v>
      </c>
      <c r="H416">
        <v>1</v>
      </c>
      <c r="I416" t="str">
        <f>IF(A416=A415,I415&amp;CHAR(10)&amp;"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7" spans="1:9" x14ac:dyDescent="0.25">
      <c r="A417" t="s">
        <v>4825</v>
      </c>
      <c r="B417">
        <v>75421677</v>
      </c>
      <c r="C417" t="s">
        <v>16</v>
      </c>
      <c r="D417" t="str">
        <f>IF(Tabel_Forespørgsel_fra_Visma28[[#This Row],[SupProd]]=" "," "," - "&amp;Tabel_Forespørgsel_fra_Visma28[[#This Row],[SupProd]])</f>
        <v xml:space="preserve"> </v>
      </c>
      <c r="E417" t="s">
        <v>16</v>
      </c>
      <c r="F417" t="str">
        <f>IF(Tabel_Forespørgsel_fra_Visma28[[#This Row],[SupDescr]]=" "," "," - "&amp;Tabel_Forespørgsel_fra_Visma28[[#This Row],[SupDescr]])</f>
        <v xml:space="preserve"> </v>
      </c>
      <c r="G417" t="s">
        <v>3368</v>
      </c>
      <c r="H417">
        <v>1</v>
      </c>
      <c r="I417" t="str">
        <f>IF(A417=A416,I416&amp;CHAR(10)&amp;"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8" spans="1:9" x14ac:dyDescent="0.25">
      <c r="A418" t="s">
        <v>4827</v>
      </c>
      <c r="B418">
        <v>75421677</v>
      </c>
      <c r="C418" t="s">
        <v>16</v>
      </c>
      <c r="D418" t="str">
        <f>IF(Tabel_Forespørgsel_fra_Visma28[[#This Row],[SupProd]]=" "," "," - "&amp;Tabel_Forespørgsel_fra_Visma28[[#This Row],[SupProd]])</f>
        <v xml:space="preserve"> </v>
      </c>
      <c r="E418" t="s">
        <v>16</v>
      </c>
      <c r="F418" t="str">
        <f>IF(Tabel_Forespørgsel_fra_Visma28[[#This Row],[SupDescr]]=" "," "," - "&amp;Tabel_Forespørgsel_fra_Visma28[[#This Row],[SupDescr]])</f>
        <v xml:space="preserve"> </v>
      </c>
      <c r="G418" t="s">
        <v>3368</v>
      </c>
      <c r="H418">
        <v>1</v>
      </c>
      <c r="I418" t="str">
        <f>IF(A418=A417,I417&amp;CHAR(10)&amp;"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9" spans="1:9" x14ac:dyDescent="0.25">
      <c r="A419" t="s">
        <v>5339</v>
      </c>
      <c r="B419">
        <v>75421677</v>
      </c>
      <c r="C419" t="s">
        <v>16</v>
      </c>
      <c r="D419" t="str">
        <f>IF(Tabel_Forespørgsel_fra_Visma28[[#This Row],[SupProd]]=" "," "," - "&amp;Tabel_Forespørgsel_fra_Visma28[[#This Row],[SupProd]])</f>
        <v xml:space="preserve"> </v>
      </c>
      <c r="E419" t="s">
        <v>16</v>
      </c>
      <c r="F419" t="str">
        <f>IF(Tabel_Forespørgsel_fra_Visma28[[#This Row],[SupDescr]]=" "," "," - "&amp;Tabel_Forespørgsel_fra_Visma28[[#This Row],[SupDescr]])</f>
        <v xml:space="preserve"> </v>
      </c>
      <c r="G419" t="s">
        <v>3368</v>
      </c>
      <c r="H419">
        <v>1</v>
      </c>
      <c r="I419" t="str">
        <f>IF(A419=A418,I418&amp;CHAR(10)&amp;"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0" spans="1:9" x14ac:dyDescent="0.25">
      <c r="A420" t="s">
        <v>5511</v>
      </c>
      <c r="B420">
        <v>75577000</v>
      </c>
      <c r="C420" t="s">
        <v>16</v>
      </c>
      <c r="D420" t="str">
        <f>IF(Tabel_Forespørgsel_fra_Visma28[[#This Row],[SupProd]]=" "," "," - "&amp;Tabel_Forespørgsel_fra_Visma28[[#This Row],[SupProd]])</f>
        <v xml:space="preserve"> </v>
      </c>
      <c r="E420" t="s">
        <v>16</v>
      </c>
      <c r="F420" t="str">
        <f>IF(Tabel_Forespørgsel_fra_Visma28[[#This Row],[SupDescr]]=" "," "," - "&amp;Tabel_Forespørgsel_fra_Visma28[[#This Row],[SupDescr]])</f>
        <v xml:space="preserve"> </v>
      </c>
      <c r="G420" t="s">
        <v>3759</v>
      </c>
      <c r="H420">
        <v>1</v>
      </c>
      <c r="I420" t="str">
        <f>IF(A420=A419,I419&amp;CHAR(10)&amp;"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21" spans="1:9" x14ac:dyDescent="0.25">
      <c r="A421" t="s">
        <v>9203</v>
      </c>
      <c r="B421">
        <v>75421677</v>
      </c>
      <c r="C421" t="s">
        <v>16</v>
      </c>
      <c r="D421" t="str">
        <f>IF(Tabel_Forespørgsel_fra_Visma28[[#This Row],[SupProd]]=" "," "," - "&amp;Tabel_Forespørgsel_fra_Visma28[[#This Row],[SupProd]])</f>
        <v xml:space="preserve"> </v>
      </c>
      <c r="E421" t="s">
        <v>16</v>
      </c>
      <c r="F421" t="str">
        <f>IF(Tabel_Forespørgsel_fra_Visma28[[#This Row],[SupDescr]]=" "," "," - "&amp;Tabel_Forespørgsel_fra_Visma28[[#This Row],[SupDescr]])</f>
        <v xml:space="preserve"> </v>
      </c>
      <c r="G421" t="s">
        <v>3368</v>
      </c>
      <c r="H421">
        <v>1</v>
      </c>
      <c r="I421" t="str">
        <f>IF(A421=A420,I420&amp;CHAR(10)&amp;"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2" spans="1:9" x14ac:dyDescent="0.25">
      <c r="A422" t="s">
        <v>10710</v>
      </c>
      <c r="B422">
        <v>75577000</v>
      </c>
      <c r="C422" t="s">
        <v>16</v>
      </c>
      <c r="D422" t="str">
        <f>IF(Tabel_Forespørgsel_fra_Visma28[[#This Row],[SupProd]]=" "," "," - "&amp;Tabel_Forespørgsel_fra_Visma28[[#This Row],[SupProd]])</f>
        <v xml:space="preserve"> </v>
      </c>
      <c r="E422" t="s">
        <v>16</v>
      </c>
      <c r="F422" t="str">
        <f>IF(Tabel_Forespørgsel_fra_Visma28[[#This Row],[SupDescr]]=" "," "," - "&amp;Tabel_Forespørgsel_fra_Visma28[[#This Row],[SupDescr]])</f>
        <v xml:space="preserve"> </v>
      </c>
      <c r="G422" t="s">
        <v>3759</v>
      </c>
      <c r="H422">
        <v>1</v>
      </c>
      <c r="I422" t="str">
        <f>IF(A422=A421,I421&amp;CHAR(10)&amp;"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23" spans="1:9" x14ac:dyDescent="0.25">
      <c r="A423" t="s">
        <v>3520</v>
      </c>
      <c r="B423">
        <v>75421677</v>
      </c>
      <c r="C423" t="s">
        <v>16</v>
      </c>
      <c r="D423" t="str">
        <f>IF(Tabel_Forespørgsel_fra_Visma28[[#This Row],[SupProd]]=" "," "," - "&amp;Tabel_Forespørgsel_fra_Visma28[[#This Row],[SupProd]])</f>
        <v xml:space="preserve"> </v>
      </c>
      <c r="E423" t="s">
        <v>16</v>
      </c>
      <c r="F423" t="str">
        <f>IF(Tabel_Forespørgsel_fra_Visma28[[#This Row],[SupDescr]]=" "," "," - "&amp;Tabel_Forespørgsel_fra_Visma28[[#This Row],[SupDescr]])</f>
        <v xml:space="preserve"> </v>
      </c>
      <c r="G423" t="s">
        <v>3368</v>
      </c>
      <c r="H423">
        <v>1</v>
      </c>
      <c r="I423" t="str">
        <f>IF(A423=A422,I422&amp;CHAR(10)&amp;"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4" spans="1:9" x14ac:dyDescent="0.25">
      <c r="A424" t="s">
        <v>8888</v>
      </c>
      <c r="B424">
        <v>86659222</v>
      </c>
      <c r="C424" t="s">
        <v>16</v>
      </c>
      <c r="D424" t="str">
        <f>IF(Tabel_Forespørgsel_fra_Visma28[[#This Row],[SupProd]]=" "," "," - "&amp;Tabel_Forespørgsel_fra_Visma28[[#This Row],[SupProd]])</f>
        <v xml:space="preserve"> </v>
      </c>
      <c r="E424" t="s">
        <v>16</v>
      </c>
      <c r="F424" t="str">
        <f>IF(Tabel_Forespørgsel_fra_Visma28[[#This Row],[SupDescr]]=" "," "," - "&amp;Tabel_Forespørgsel_fra_Visma28[[#This Row],[SupDescr]])</f>
        <v xml:space="preserve"> </v>
      </c>
      <c r="G424" t="s">
        <v>40888</v>
      </c>
      <c r="H424">
        <v>1</v>
      </c>
      <c r="I424" t="str">
        <f>IF(A424=A423,I423&amp;CHAR(10)&amp;"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25" spans="1:9" x14ac:dyDescent="0.25">
      <c r="A425" t="s">
        <v>41033</v>
      </c>
      <c r="B425">
        <v>86659222</v>
      </c>
      <c r="C425" t="s">
        <v>16</v>
      </c>
      <c r="D425" t="str">
        <f>IF(Tabel_Forespørgsel_fra_Visma28[[#This Row],[SupProd]]=" "," "," - "&amp;Tabel_Forespørgsel_fra_Visma28[[#This Row],[SupProd]])</f>
        <v xml:space="preserve"> </v>
      </c>
      <c r="E425" t="s">
        <v>16</v>
      </c>
      <c r="F425" t="str">
        <f>IF(Tabel_Forespørgsel_fra_Visma28[[#This Row],[SupDescr]]=" "," "," - "&amp;Tabel_Forespørgsel_fra_Visma28[[#This Row],[SupDescr]])</f>
        <v xml:space="preserve"> </v>
      </c>
      <c r="G425" t="s">
        <v>40888</v>
      </c>
      <c r="H425">
        <v>1</v>
      </c>
      <c r="I425" t="str">
        <f>IF(A425=A424,I424&amp;CHAR(10)&amp;"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26" spans="1:9" x14ac:dyDescent="0.25">
      <c r="A426" t="s">
        <v>41034</v>
      </c>
      <c r="B426">
        <v>86659222</v>
      </c>
      <c r="C426" t="s">
        <v>16</v>
      </c>
      <c r="D426" t="str">
        <f>IF(Tabel_Forespørgsel_fra_Visma28[[#This Row],[SupProd]]=" "," "," - "&amp;Tabel_Forespørgsel_fra_Visma28[[#This Row],[SupProd]])</f>
        <v xml:space="preserve"> </v>
      </c>
      <c r="E426" t="s">
        <v>16</v>
      </c>
      <c r="F426" t="str">
        <f>IF(Tabel_Forespørgsel_fra_Visma28[[#This Row],[SupDescr]]=" "," "," - "&amp;Tabel_Forespørgsel_fra_Visma28[[#This Row],[SupDescr]])</f>
        <v xml:space="preserve"> </v>
      </c>
      <c r="G426" t="s">
        <v>40888</v>
      </c>
      <c r="H426">
        <v>1</v>
      </c>
      <c r="I426" t="str">
        <f>IF(A426=A425,I425&amp;CHAR(10)&amp;"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27" spans="1:9" x14ac:dyDescent="0.25">
      <c r="A427" t="s">
        <v>41035</v>
      </c>
      <c r="B427">
        <v>86659222</v>
      </c>
      <c r="C427" t="s">
        <v>16</v>
      </c>
      <c r="D427" t="str">
        <f>IF(Tabel_Forespørgsel_fra_Visma28[[#This Row],[SupProd]]=" "," "," - "&amp;Tabel_Forespørgsel_fra_Visma28[[#This Row],[SupProd]])</f>
        <v xml:space="preserve"> </v>
      </c>
      <c r="E427" t="s">
        <v>16</v>
      </c>
      <c r="F427" t="str">
        <f>IF(Tabel_Forespørgsel_fra_Visma28[[#This Row],[SupDescr]]=" "," "," - "&amp;Tabel_Forespørgsel_fra_Visma28[[#This Row],[SupDescr]])</f>
        <v xml:space="preserve"> </v>
      </c>
      <c r="G427" t="s">
        <v>40888</v>
      </c>
      <c r="H427">
        <v>1</v>
      </c>
      <c r="I427" t="str">
        <f>IF(A427=A426,I426&amp;CHAR(10)&amp;"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28" spans="1:9" x14ac:dyDescent="0.25">
      <c r="A428" t="s">
        <v>41036</v>
      </c>
      <c r="B428">
        <v>86659222</v>
      </c>
      <c r="C428" t="s">
        <v>16</v>
      </c>
      <c r="D428" t="str">
        <f>IF(Tabel_Forespørgsel_fra_Visma28[[#This Row],[SupProd]]=" "," "," - "&amp;Tabel_Forespørgsel_fra_Visma28[[#This Row],[SupProd]])</f>
        <v xml:space="preserve"> </v>
      </c>
      <c r="E428" t="s">
        <v>16</v>
      </c>
      <c r="F428" t="str">
        <f>IF(Tabel_Forespørgsel_fra_Visma28[[#This Row],[SupDescr]]=" "," "," - "&amp;Tabel_Forespørgsel_fra_Visma28[[#This Row],[SupDescr]])</f>
        <v xml:space="preserve"> </v>
      </c>
      <c r="G428" t="s">
        <v>40888</v>
      </c>
      <c r="H428">
        <v>1</v>
      </c>
      <c r="I428" t="str">
        <f>IF(A428=A427,I427&amp;CHAR(10)&amp;"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29" spans="1:9" x14ac:dyDescent="0.25">
      <c r="A429" t="s">
        <v>8182</v>
      </c>
      <c r="B429">
        <v>86659222</v>
      </c>
      <c r="C429" t="s">
        <v>16</v>
      </c>
      <c r="D429" t="str">
        <f>IF(Tabel_Forespørgsel_fra_Visma28[[#This Row],[SupProd]]=" "," "," - "&amp;Tabel_Forespørgsel_fra_Visma28[[#This Row],[SupProd]])</f>
        <v xml:space="preserve"> </v>
      </c>
      <c r="E429" t="s">
        <v>16</v>
      </c>
      <c r="F429" t="str">
        <f>IF(Tabel_Forespørgsel_fra_Visma28[[#This Row],[SupDescr]]=" "," "," - "&amp;Tabel_Forespørgsel_fra_Visma28[[#This Row],[SupDescr]])</f>
        <v xml:space="preserve"> </v>
      </c>
      <c r="G429" t="s">
        <v>40888</v>
      </c>
      <c r="H429">
        <v>1</v>
      </c>
      <c r="I429" t="str">
        <f>IF(A429=A428,I428&amp;CHAR(10)&amp;"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0" spans="1:9" x14ac:dyDescent="0.25">
      <c r="A430" t="s">
        <v>41037</v>
      </c>
      <c r="B430">
        <v>86659222</v>
      </c>
      <c r="C430" t="s">
        <v>16</v>
      </c>
      <c r="D430" t="str">
        <f>IF(Tabel_Forespørgsel_fra_Visma28[[#This Row],[SupProd]]=" "," "," - "&amp;Tabel_Forespørgsel_fra_Visma28[[#This Row],[SupProd]])</f>
        <v xml:space="preserve"> </v>
      </c>
      <c r="E430" t="s">
        <v>16</v>
      </c>
      <c r="F430" t="str">
        <f>IF(Tabel_Forespørgsel_fra_Visma28[[#This Row],[SupDescr]]=" "," "," - "&amp;Tabel_Forespørgsel_fra_Visma28[[#This Row],[SupDescr]])</f>
        <v xml:space="preserve"> </v>
      </c>
      <c r="G430" t="s">
        <v>40888</v>
      </c>
      <c r="H430">
        <v>1</v>
      </c>
      <c r="I430" t="str">
        <f>IF(A430=A429,I429&amp;CHAR(10)&amp;"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1" spans="1:9" x14ac:dyDescent="0.25">
      <c r="A431" t="s">
        <v>41038</v>
      </c>
      <c r="B431">
        <v>86659222</v>
      </c>
      <c r="C431" t="s">
        <v>16</v>
      </c>
      <c r="D431" t="str">
        <f>IF(Tabel_Forespørgsel_fra_Visma28[[#This Row],[SupProd]]=" "," "," - "&amp;Tabel_Forespørgsel_fra_Visma28[[#This Row],[SupProd]])</f>
        <v xml:space="preserve"> </v>
      </c>
      <c r="E431" t="s">
        <v>16</v>
      </c>
      <c r="F431" t="str">
        <f>IF(Tabel_Forespørgsel_fra_Visma28[[#This Row],[SupDescr]]=" "," "," - "&amp;Tabel_Forespørgsel_fra_Visma28[[#This Row],[SupDescr]])</f>
        <v xml:space="preserve"> </v>
      </c>
      <c r="G431" t="s">
        <v>40888</v>
      </c>
      <c r="H431">
        <v>1</v>
      </c>
      <c r="I431" t="str">
        <f>IF(A431=A430,I430&amp;CHAR(10)&amp;"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2" spans="1:9" x14ac:dyDescent="0.25">
      <c r="A432" t="s">
        <v>41039</v>
      </c>
      <c r="B432">
        <v>86659222</v>
      </c>
      <c r="C432" t="s">
        <v>16</v>
      </c>
      <c r="D432" t="str">
        <f>IF(Tabel_Forespørgsel_fra_Visma28[[#This Row],[SupProd]]=" "," "," - "&amp;Tabel_Forespørgsel_fra_Visma28[[#This Row],[SupProd]])</f>
        <v xml:space="preserve"> </v>
      </c>
      <c r="E432" t="s">
        <v>16</v>
      </c>
      <c r="F432" t="str">
        <f>IF(Tabel_Forespørgsel_fra_Visma28[[#This Row],[SupDescr]]=" "," "," - "&amp;Tabel_Forespørgsel_fra_Visma28[[#This Row],[SupDescr]])</f>
        <v xml:space="preserve"> </v>
      </c>
      <c r="G432" t="s">
        <v>40888</v>
      </c>
      <c r="H432">
        <v>1</v>
      </c>
      <c r="I432" t="str">
        <f>IF(A432=A431,I431&amp;CHAR(10)&amp;"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3" spans="1:9" x14ac:dyDescent="0.25">
      <c r="A433" t="s">
        <v>41040</v>
      </c>
      <c r="B433">
        <v>86659222</v>
      </c>
      <c r="C433" t="s">
        <v>16</v>
      </c>
      <c r="D433" t="str">
        <f>IF(Tabel_Forespørgsel_fra_Visma28[[#This Row],[SupProd]]=" "," "," - "&amp;Tabel_Forespørgsel_fra_Visma28[[#This Row],[SupProd]])</f>
        <v xml:space="preserve"> </v>
      </c>
      <c r="E433" t="s">
        <v>16</v>
      </c>
      <c r="F433" t="str">
        <f>IF(Tabel_Forespørgsel_fra_Visma28[[#This Row],[SupDescr]]=" "," "," - "&amp;Tabel_Forespørgsel_fra_Visma28[[#This Row],[SupDescr]])</f>
        <v xml:space="preserve"> </v>
      </c>
      <c r="G433" t="s">
        <v>40888</v>
      </c>
      <c r="H433">
        <v>1</v>
      </c>
      <c r="I433" t="str">
        <f>IF(A433=A432,I432&amp;CHAR(10)&amp;"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4" spans="1:9" x14ac:dyDescent="0.25">
      <c r="A434" t="s">
        <v>41041</v>
      </c>
      <c r="B434">
        <v>86659222</v>
      </c>
      <c r="C434" t="s">
        <v>16</v>
      </c>
      <c r="D434" t="str">
        <f>IF(Tabel_Forespørgsel_fra_Visma28[[#This Row],[SupProd]]=" "," "," - "&amp;Tabel_Forespørgsel_fra_Visma28[[#This Row],[SupProd]])</f>
        <v xml:space="preserve"> </v>
      </c>
      <c r="E434" t="s">
        <v>16</v>
      </c>
      <c r="F434" t="str">
        <f>IF(Tabel_Forespørgsel_fra_Visma28[[#This Row],[SupDescr]]=" "," "," - "&amp;Tabel_Forespørgsel_fra_Visma28[[#This Row],[SupDescr]])</f>
        <v xml:space="preserve"> </v>
      </c>
      <c r="G434" t="s">
        <v>40888</v>
      </c>
      <c r="H434">
        <v>1</v>
      </c>
      <c r="I434" t="str">
        <f>IF(A434=A433,I433&amp;CHAR(10)&amp;"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5" spans="1:9" x14ac:dyDescent="0.25">
      <c r="A435" t="s">
        <v>40914</v>
      </c>
      <c r="B435">
        <v>86659222</v>
      </c>
      <c r="C435" t="s">
        <v>16</v>
      </c>
      <c r="D435" t="str">
        <f>IF(Tabel_Forespørgsel_fra_Visma28[[#This Row],[SupProd]]=" "," "," - "&amp;Tabel_Forespørgsel_fra_Visma28[[#This Row],[SupProd]])</f>
        <v xml:space="preserve"> </v>
      </c>
      <c r="E435" t="s">
        <v>16</v>
      </c>
      <c r="F435" t="str">
        <f>IF(Tabel_Forespørgsel_fra_Visma28[[#This Row],[SupDescr]]=" "," "," - "&amp;Tabel_Forespørgsel_fra_Visma28[[#This Row],[SupDescr]])</f>
        <v xml:space="preserve"> </v>
      </c>
      <c r="G435" t="s">
        <v>40888</v>
      </c>
      <c r="H435">
        <v>1</v>
      </c>
      <c r="I435" t="str">
        <f>IF(A435=A434,I434&amp;CHAR(10)&amp;"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6" spans="1:9" x14ac:dyDescent="0.25">
      <c r="A436" t="s">
        <v>41182</v>
      </c>
      <c r="B436">
        <v>86659222</v>
      </c>
      <c r="C436" t="s">
        <v>16</v>
      </c>
      <c r="D436" t="str">
        <f>IF(Tabel_Forespørgsel_fra_Visma28[[#This Row],[SupProd]]=" "," "," - "&amp;Tabel_Forespørgsel_fra_Visma28[[#This Row],[SupProd]])</f>
        <v xml:space="preserve"> </v>
      </c>
      <c r="E436" t="s">
        <v>16</v>
      </c>
      <c r="F436" t="str">
        <f>IF(Tabel_Forespørgsel_fra_Visma28[[#This Row],[SupDescr]]=" "," "," - "&amp;Tabel_Forespørgsel_fra_Visma28[[#This Row],[SupDescr]])</f>
        <v xml:space="preserve"> </v>
      </c>
      <c r="G436" t="s">
        <v>40888</v>
      </c>
      <c r="H436">
        <v>1</v>
      </c>
      <c r="I436" t="str">
        <f>IF(A436=A435,I435&amp;CHAR(10)&amp;"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7" spans="1:9" x14ac:dyDescent="0.25">
      <c r="A437" t="s">
        <v>10255</v>
      </c>
      <c r="B437">
        <v>75577000</v>
      </c>
      <c r="C437" t="s">
        <v>16</v>
      </c>
      <c r="D437" t="str">
        <f>IF(Tabel_Forespørgsel_fra_Visma28[[#This Row],[SupProd]]=" "," "," - "&amp;Tabel_Forespørgsel_fra_Visma28[[#This Row],[SupProd]])</f>
        <v xml:space="preserve"> </v>
      </c>
      <c r="E437" t="s">
        <v>16</v>
      </c>
      <c r="F437" t="str">
        <f>IF(Tabel_Forespørgsel_fra_Visma28[[#This Row],[SupDescr]]=" "," "," - "&amp;Tabel_Forespørgsel_fra_Visma28[[#This Row],[SupDescr]])</f>
        <v xml:space="preserve"> </v>
      </c>
      <c r="G437" t="s">
        <v>3759</v>
      </c>
      <c r="H437">
        <v>1</v>
      </c>
      <c r="I437" t="str">
        <f>IF(A437=A436,I436&amp;CHAR(10)&amp;"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38" spans="1:9" x14ac:dyDescent="0.25">
      <c r="A438" t="s">
        <v>41021</v>
      </c>
      <c r="B438">
        <v>86659222</v>
      </c>
      <c r="C438" t="s">
        <v>16</v>
      </c>
      <c r="D438" t="str">
        <f>IF(Tabel_Forespørgsel_fra_Visma28[[#This Row],[SupProd]]=" "," "," - "&amp;Tabel_Forespørgsel_fra_Visma28[[#This Row],[SupProd]])</f>
        <v xml:space="preserve"> </v>
      </c>
      <c r="E438" t="s">
        <v>16</v>
      </c>
      <c r="F438" t="str">
        <f>IF(Tabel_Forespørgsel_fra_Visma28[[#This Row],[SupDescr]]=" "," "," - "&amp;Tabel_Forespørgsel_fra_Visma28[[#This Row],[SupDescr]])</f>
        <v xml:space="preserve"> </v>
      </c>
      <c r="G438" t="s">
        <v>40888</v>
      </c>
      <c r="H438">
        <v>1</v>
      </c>
      <c r="I438" t="str">
        <f>IF(A438=A437,I437&amp;CHAR(10)&amp;"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9" spans="1:9" x14ac:dyDescent="0.25">
      <c r="A439" t="s">
        <v>8189</v>
      </c>
      <c r="B439">
        <v>74762273</v>
      </c>
      <c r="C439" t="s">
        <v>16</v>
      </c>
      <c r="D439" t="str">
        <f>IF(Tabel_Forespørgsel_fra_Visma28[[#This Row],[SupProd]]=" "," "," - "&amp;Tabel_Forespørgsel_fra_Visma28[[#This Row],[SupProd]])</f>
        <v xml:space="preserve"> </v>
      </c>
      <c r="E439" t="s">
        <v>16</v>
      </c>
      <c r="F439" t="str">
        <f>IF(Tabel_Forespørgsel_fra_Visma28[[#This Row],[SupDescr]]=" "," "," - "&amp;Tabel_Forespørgsel_fra_Visma28[[#This Row],[SupDescr]])</f>
        <v xml:space="preserve"> </v>
      </c>
      <c r="G439" t="s">
        <v>154</v>
      </c>
      <c r="H439">
        <v>1</v>
      </c>
      <c r="I439" t="str">
        <f>IF(A439=A438,I438&amp;CHAR(10)&amp;"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40" spans="1:9" x14ac:dyDescent="0.25">
      <c r="A440" t="s">
        <v>41019</v>
      </c>
      <c r="B440">
        <v>86659222</v>
      </c>
      <c r="C440" t="s">
        <v>16</v>
      </c>
      <c r="D440" t="str">
        <f>IF(Tabel_Forespørgsel_fra_Visma28[[#This Row],[SupProd]]=" "," "," - "&amp;Tabel_Forespørgsel_fra_Visma28[[#This Row],[SupProd]])</f>
        <v xml:space="preserve"> </v>
      </c>
      <c r="E440" t="s">
        <v>16</v>
      </c>
      <c r="F440" t="str">
        <f>IF(Tabel_Forespørgsel_fra_Visma28[[#This Row],[SupDescr]]=" "," "," - "&amp;Tabel_Forespørgsel_fra_Visma28[[#This Row],[SupDescr]])</f>
        <v xml:space="preserve"> </v>
      </c>
      <c r="G440" t="s">
        <v>40888</v>
      </c>
      <c r="H440">
        <v>1</v>
      </c>
      <c r="I440" t="str">
        <f>IF(A440=A439,I439&amp;CHAR(10)&amp;"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1" spans="1:9" x14ac:dyDescent="0.25">
      <c r="A441" t="s">
        <v>41676</v>
      </c>
      <c r="B441">
        <v>86659222</v>
      </c>
      <c r="C441" t="s">
        <v>16</v>
      </c>
      <c r="D441" t="str">
        <f>IF(Tabel_Forespørgsel_fra_Visma28[[#This Row],[SupProd]]=" "," "," - "&amp;Tabel_Forespørgsel_fra_Visma28[[#This Row],[SupProd]])</f>
        <v xml:space="preserve"> </v>
      </c>
      <c r="E441" t="s">
        <v>16</v>
      </c>
      <c r="F441" t="str">
        <f>IF(Tabel_Forespørgsel_fra_Visma28[[#This Row],[SupDescr]]=" "," "," - "&amp;Tabel_Forespørgsel_fra_Visma28[[#This Row],[SupDescr]])</f>
        <v xml:space="preserve"> </v>
      </c>
      <c r="G441" t="s">
        <v>40888</v>
      </c>
      <c r="H441">
        <v>1</v>
      </c>
      <c r="I441" t="str">
        <f>IF(A441=A440,I440&amp;CHAR(10)&amp;"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2" spans="1:9" x14ac:dyDescent="0.25">
      <c r="A442" t="s">
        <v>41024</v>
      </c>
      <c r="B442">
        <v>86659222</v>
      </c>
      <c r="C442" t="s">
        <v>16</v>
      </c>
      <c r="D442" t="str">
        <f>IF(Tabel_Forespørgsel_fra_Visma28[[#This Row],[SupProd]]=" "," "," - "&amp;Tabel_Forespørgsel_fra_Visma28[[#This Row],[SupProd]])</f>
        <v xml:space="preserve"> </v>
      </c>
      <c r="E442" t="s">
        <v>16</v>
      </c>
      <c r="F442" t="str">
        <f>IF(Tabel_Forespørgsel_fra_Visma28[[#This Row],[SupDescr]]=" "," "," - "&amp;Tabel_Forespørgsel_fra_Visma28[[#This Row],[SupDescr]])</f>
        <v xml:space="preserve"> </v>
      </c>
      <c r="G442" t="s">
        <v>40888</v>
      </c>
      <c r="H442">
        <v>1</v>
      </c>
      <c r="I442" t="str">
        <f>IF(A442=A441,I441&amp;CHAR(10)&amp;"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3" spans="1:9" x14ac:dyDescent="0.25">
      <c r="A443" t="s">
        <v>41025</v>
      </c>
      <c r="B443">
        <v>86659222</v>
      </c>
      <c r="C443" t="s">
        <v>16</v>
      </c>
      <c r="D443" t="str">
        <f>IF(Tabel_Forespørgsel_fra_Visma28[[#This Row],[SupProd]]=" "," "," - "&amp;Tabel_Forespørgsel_fra_Visma28[[#This Row],[SupProd]])</f>
        <v xml:space="preserve"> </v>
      </c>
      <c r="E443" t="s">
        <v>16</v>
      </c>
      <c r="F443" t="str">
        <f>IF(Tabel_Forespørgsel_fra_Visma28[[#This Row],[SupDescr]]=" "," "," - "&amp;Tabel_Forespørgsel_fra_Visma28[[#This Row],[SupDescr]])</f>
        <v xml:space="preserve"> </v>
      </c>
      <c r="G443" t="s">
        <v>40888</v>
      </c>
      <c r="H443">
        <v>1</v>
      </c>
      <c r="I443" t="str">
        <f>IF(A443=A442,I442&amp;CHAR(10)&amp;"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4" spans="1:9" x14ac:dyDescent="0.25">
      <c r="A444" t="s">
        <v>8883</v>
      </c>
      <c r="B444">
        <v>75577000</v>
      </c>
      <c r="C444" t="s">
        <v>16</v>
      </c>
      <c r="D444" t="str">
        <f>IF(Tabel_Forespørgsel_fra_Visma28[[#This Row],[SupProd]]=" "," "," - "&amp;Tabel_Forespørgsel_fra_Visma28[[#This Row],[SupProd]])</f>
        <v xml:space="preserve"> </v>
      </c>
      <c r="E444" t="s">
        <v>16</v>
      </c>
      <c r="F444" t="str">
        <f>IF(Tabel_Forespørgsel_fra_Visma28[[#This Row],[SupDescr]]=" "," "," - "&amp;Tabel_Forespørgsel_fra_Visma28[[#This Row],[SupDescr]])</f>
        <v xml:space="preserve"> </v>
      </c>
      <c r="G444" t="s">
        <v>3759</v>
      </c>
      <c r="H444">
        <v>1</v>
      </c>
      <c r="I444" t="str">
        <f>IF(A444=A443,I443&amp;CHAR(10)&amp;"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45" spans="1:9" x14ac:dyDescent="0.25">
      <c r="A445" t="s">
        <v>14190</v>
      </c>
      <c r="B445">
        <v>74762273</v>
      </c>
      <c r="C445" t="s">
        <v>16</v>
      </c>
      <c r="D445" t="str">
        <f>IF(Tabel_Forespørgsel_fra_Visma28[[#This Row],[SupProd]]=" "," "," - "&amp;Tabel_Forespørgsel_fra_Visma28[[#This Row],[SupProd]])</f>
        <v xml:space="preserve"> </v>
      </c>
      <c r="E445" t="s">
        <v>16</v>
      </c>
      <c r="F445" t="str">
        <f>IF(Tabel_Forespørgsel_fra_Visma28[[#This Row],[SupDescr]]=" "," "," - "&amp;Tabel_Forespørgsel_fra_Visma28[[#This Row],[SupDescr]])</f>
        <v xml:space="preserve"> </v>
      </c>
      <c r="G445" t="s">
        <v>154</v>
      </c>
      <c r="H445">
        <v>1</v>
      </c>
      <c r="I445" t="str">
        <f>IF(A445=A444,I444&amp;CHAR(10)&amp;"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46" spans="1:9" x14ac:dyDescent="0.25">
      <c r="A446" t="s">
        <v>41020</v>
      </c>
      <c r="B446">
        <v>86659222</v>
      </c>
      <c r="C446" t="s">
        <v>16</v>
      </c>
      <c r="D446" t="str">
        <f>IF(Tabel_Forespørgsel_fra_Visma28[[#This Row],[SupProd]]=" "," "," - "&amp;Tabel_Forespørgsel_fra_Visma28[[#This Row],[SupProd]])</f>
        <v xml:space="preserve"> </v>
      </c>
      <c r="E446" t="s">
        <v>16</v>
      </c>
      <c r="F446" t="str">
        <f>IF(Tabel_Forespørgsel_fra_Visma28[[#This Row],[SupDescr]]=" "," "," - "&amp;Tabel_Forespørgsel_fra_Visma28[[#This Row],[SupDescr]])</f>
        <v xml:space="preserve"> </v>
      </c>
      <c r="G446" t="s">
        <v>40888</v>
      </c>
      <c r="H446">
        <v>1</v>
      </c>
      <c r="I446" t="str">
        <f>IF(A446=A445,I445&amp;CHAR(10)&amp;"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7" spans="1:9" x14ac:dyDescent="0.25">
      <c r="A447" t="s">
        <v>41022</v>
      </c>
      <c r="B447">
        <v>86659222</v>
      </c>
      <c r="C447" t="s">
        <v>16</v>
      </c>
      <c r="D447" t="str">
        <f>IF(Tabel_Forespørgsel_fra_Visma28[[#This Row],[SupProd]]=" "," "," - "&amp;Tabel_Forespørgsel_fra_Visma28[[#This Row],[SupProd]])</f>
        <v xml:space="preserve"> </v>
      </c>
      <c r="E447" t="s">
        <v>16</v>
      </c>
      <c r="F447" t="str">
        <f>IF(Tabel_Forespørgsel_fra_Visma28[[#This Row],[SupDescr]]=" "," "," - "&amp;Tabel_Forespørgsel_fra_Visma28[[#This Row],[SupDescr]])</f>
        <v xml:space="preserve"> </v>
      </c>
      <c r="G447" t="s">
        <v>40888</v>
      </c>
      <c r="H447">
        <v>1</v>
      </c>
      <c r="I447" t="str">
        <f>IF(A447=A446,I446&amp;CHAR(10)&amp;"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8" spans="1:9" x14ac:dyDescent="0.25">
      <c r="A448" t="s">
        <v>41673</v>
      </c>
      <c r="B448">
        <v>86659222</v>
      </c>
      <c r="C448" t="s">
        <v>16</v>
      </c>
      <c r="D448" t="str">
        <f>IF(Tabel_Forespørgsel_fra_Visma28[[#This Row],[SupProd]]=" "," "," - "&amp;Tabel_Forespørgsel_fra_Visma28[[#This Row],[SupProd]])</f>
        <v xml:space="preserve"> </v>
      </c>
      <c r="E448" t="s">
        <v>16</v>
      </c>
      <c r="F448" t="str">
        <f>IF(Tabel_Forespørgsel_fra_Visma28[[#This Row],[SupDescr]]=" "," "," - "&amp;Tabel_Forespørgsel_fra_Visma28[[#This Row],[SupDescr]])</f>
        <v xml:space="preserve"> </v>
      </c>
      <c r="G448" t="s">
        <v>40888</v>
      </c>
      <c r="H448">
        <v>1</v>
      </c>
      <c r="I448" t="str">
        <f>IF(A448=A447,I447&amp;CHAR(10)&amp;"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9" spans="1:9" x14ac:dyDescent="0.25">
      <c r="A449" t="s">
        <v>41674</v>
      </c>
      <c r="B449">
        <v>86659222</v>
      </c>
      <c r="C449" t="s">
        <v>16</v>
      </c>
      <c r="D449" t="str">
        <f>IF(Tabel_Forespørgsel_fra_Visma28[[#This Row],[SupProd]]=" "," "," - "&amp;Tabel_Forespørgsel_fra_Visma28[[#This Row],[SupProd]])</f>
        <v xml:space="preserve"> </v>
      </c>
      <c r="E449" t="s">
        <v>16</v>
      </c>
      <c r="F449" t="str">
        <f>IF(Tabel_Forespørgsel_fra_Visma28[[#This Row],[SupDescr]]=" "," "," - "&amp;Tabel_Forespørgsel_fra_Visma28[[#This Row],[SupDescr]])</f>
        <v xml:space="preserve"> </v>
      </c>
      <c r="G449" t="s">
        <v>40888</v>
      </c>
      <c r="H449">
        <v>1</v>
      </c>
      <c r="I449" t="str">
        <f>IF(A449=A448,I448&amp;CHAR(10)&amp;"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0" spans="1:9" x14ac:dyDescent="0.25">
      <c r="A450" t="s">
        <v>41677</v>
      </c>
      <c r="B450">
        <v>86659222</v>
      </c>
      <c r="C450" t="s">
        <v>16</v>
      </c>
      <c r="D450" t="str">
        <f>IF(Tabel_Forespørgsel_fra_Visma28[[#This Row],[SupProd]]=" "," "," - "&amp;Tabel_Forespørgsel_fra_Visma28[[#This Row],[SupProd]])</f>
        <v xml:space="preserve"> </v>
      </c>
      <c r="E450" t="s">
        <v>16</v>
      </c>
      <c r="F450" t="str">
        <f>IF(Tabel_Forespørgsel_fra_Visma28[[#This Row],[SupDescr]]=" "," "," - "&amp;Tabel_Forespørgsel_fra_Visma28[[#This Row],[SupDescr]])</f>
        <v xml:space="preserve"> </v>
      </c>
      <c r="G450" t="s">
        <v>40888</v>
      </c>
      <c r="H450">
        <v>1</v>
      </c>
      <c r="I450" t="str">
        <f>IF(A450=A449,I449&amp;CHAR(10)&amp;"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1" spans="1:9" x14ac:dyDescent="0.25">
      <c r="A451" t="s">
        <v>41026</v>
      </c>
      <c r="B451">
        <v>86659222</v>
      </c>
      <c r="C451" t="s">
        <v>16</v>
      </c>
      <c r="D451" t="str">
        <f>IF(Tabel_Forespørgsel_fra_Visma28[[#This Row],[SupProd]]=" "," "," - "&amp;Tabel_Forespørgsel_fra_Visma28[[#This Row],[SupProd]])</f>
        <v xml:space="preserve"> </v>
      </c>
      <c r="E451" t="s">
        <v>16</v>
      </c>
      <c r="F451" t="str">
        <f>IF(Tabel_Forespørgsel_fra_Visma28[[#This Row],[SupDescr]]=" "," "," - "&amp;Tabel_Forespørgsel_fra_Visma28[[#This Row],[SupDescr]])</f>
        <v xml:space="preserve"> </v>
      </c>
      <c r="G451" t="s">
        <v>40888</v>
      </c>
      <c r="H451">
        <v>1</v>
      </c>
      <c r="I451" t="str">
        <f>IF(A451=A450,I450&amp;CHAR(10)&amp;"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2" spans="1:9" x14ac:dyDescent="0.25">
      <c r="A452" t="s">
        <v>41672</v>
      </c>
      <c r="B452">
        <v>86659222</v>
      </c>
      <c r="C452" t="s">
        <v>16</v>
      </c>
      <c r="D452" t="str">
        <f>IF(Tabel_Forespørgsel_fra_Visma28[[#This Row],[SupProd]]=" "," "," - "&amp;Tabel_Forespørgsel_fra_Visma28[[#This Row],[SupProd]])</f>
        <v xml:space="preserve"> </v>
      </c>
      <c r="E452" t="s">
        <v>16</v>
      </c>
      <c r="F452" t="str">
        <f>IF(Tabel_Forespørgsel_fra_Visma28[[#This Row],[SupDescr]]=" "," "," - "&amp;Tabel_Forespørgsel_fra_Visma28[[#This Row],[SupDescr]])</f>
        <v xml:space="preserve"> </v>
      </c>
      <c r="G452" t="s">
        <v>40888</v>
      </c>
      <c r="H452">
        <v>1</v>
      </c>
      <c r="I452" t="str">
        <f>IF(A452=A451,I451&amp;CHAR(10)&amp;"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3" spans="1:9" x14ac:dyDescent="0.25">
      <c r="A453" t="s">
        <v>41675</v>
      </c>
      <c r="B453">
        <v>86659222</v>
      </c>
      <c r="C453" t="s">
        <v>16</v>
      </c>
      <c r="D453" t="str">
        <f>IF(Tabel_Forespørgsel_fra_Visma28[[#This Row],[SupProd]]=" "," "," - "&amp;Tabel_Forespørgsel_fra_Visma28[[#This Row],[SupProd]])</f>
        <v xml:space="preserve"> </v>
      </c>
      <c r="E453" t="s">
        <v>16</v>
      </c>
      <c r="F453" t="str">
        <f>IF(Tabel_Forespørgsel_fra_Visma28[[#This Row],[SupDescr]]=" "," "," - "&amp;Tabel_Forespørgsel_fra_Visma28[[#This Row],[SupDescr]])</f>
        <v xml:space="preserve"> </v>
      </c>
      <c r="G453" t="s">
        <v>40888</v>
      </c>
      <c r="H453">
        <v>1</v>
      </c>
      <c r="I453" t="str">
        <f>IF(A453=A452,I452&amp;CHAR(10)&amp;"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4" spans="1:9" x14ac:dyDescent="0.25">
      <c r="A454" t="s">
        <v>41023</v>
      </c>
      <c r="B454">
        <v>86659222</v>
      </c>
      <c r="C454" t="s">
        <v>16</v>
      </c>
      <c r="D454" t="str">
        <f>IF(Tabel_Forespørgsel_fra_Visma28[[#This Row],[SupProd]]=" "," "," - "&amp;Tabel_Forespørgsel_fra_Visma28[[#This Row],[SupProd]])</f>
        <v xml:space="preserve"> </v>
      </c>
      <c r="E454" t="s">
        <v>16</v>
      </c>
      <c r="F454" t="str">
        <f>IF(Tabel_Forespørgsel_fra_Visma28[[#This Row],[SupDescr]]=" "," "," - "&amp;Tabel_Forespørgsel_fra_Visma28[[#This Row],[SupDescr]])</f>
        <v xml:space="preserve"> </v>
      </c>
      <c r="G454" t="s">
        <v>40888</v>
      </c>
      <c r="H454">
        <v>1</v>
      </c>
      <c r="I454" t="str">
        <f>IF(A454=A453,I453&amp;CHAR(10)&amp;"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5" spans="1:9" x14ac:dyDescent="0.25">
      <c r="A455" t="s">
        <v>41027</v>
      </c>
      <c r="B455">
        <v>86659222</v>
      </c>
      <c r="C455" t="s">
        <v>16</v>
      </c>
      <c r="D455" t="str">
        <f>IF(Tabel_Forespørgsel_fra_Visma28[[#This Row],[SupProd]]=" "," "," - "&amp;Tabel_Forespørgsel_fra_Visma28[[#This Row],[SupProd]])</f>
        <v xml:space="preserve"> </v>
      </c>
      <c r="E455" t="s">
        <v>16</v>
      </c>
      <c r="F455" t="str">
        <f>IF(Tabel_Forespørgsel_fra_Visma28[[#This Row],[SupDescr]]=" "," "," - "&amp;Tabel_Forespørgsel_fra_Visma28[[#This Row],[SupDescr]])</f>
        <v xml:space="preserve"> </v>
      </c>
      <c r="G455" t="s">
        <v>40888</v>
      </c>
      <c r="H455">
        <v>1</v>
      </c>
      <c r="I455" t="str">
        <f>IF(A455=A454,I454&amp;CHAR(10)&amp;"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6" spans="1:9" x14ac:dyDescent="0.25">
      <c r="A456" t="s">
        <v>11901</v>
      </c>
      <c r="B456">
        <v>86659222</v>
      </c>
      <c r="C456" t="s">
        <v>16</v>
      </c>
      <c r="D456" t="str">
        <f>IF(Tabel_Forespørgsel_fra_Visma28[[#This Row],[SupProd]]=" "," "," - "&amp;Tabel_Forespørgsel_fra_Visma28[[#This Row],[SupProd]])</f>
        <v xml:space="preserve"> </v>
      </c>
      <c r="E456" t="s">
        <v>16</v>
      </c>
      <c r="F456" t="str">
        <f>IF(Tabel_Forespørgsel_fra_Visma28[[#This Row],[SupDescr]]=" "," "," - "&amp;Tabel_Forespørgsel_fra_Visma28[[#This Row],[SupDescr]])</f>
        <v xml:space="preserve"> </v>
      </c>
      <c r="G456" t="s">
        <v>40888</v>
      </c>
      <c r="H456">
        <v>1</v>
      </c>
      <c r="I456" t="str">
        <f>IF(A456=A455,I455&amp;CHAR(10)&amp;"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7" spans="1:9" x14ac:dyDescent="0.25">
      <c r="A457" t="s">
        <v>11902</v>
      </c>
      <c r="B457">
        <v>86659222</v>
      </c>
      <c r="C457" t="s">
        <v>16</v>
      </c>
      <c r="D457" t="str">
        <f>IF(Tabel_Forespørgsel_fra_Visma28[[#This Row],[SupProd]]=" "," "," - "&amp;Tabel_Forespørgsel_fra_Visma28[[#This Row],[SupProd]])</f>
        <v xml:space="preserve"> </v>
      </c>
      <c r="E457" t="s">
        <v>16</v>
      </c>
      <c r="F457" t="str">
        <f>IF(Tabel_Forespørgsel_fra_Visma28[[#This Row],[SupDescr]]=" "," "," - "&amp;Tabel_Forespørgsel_fra_Visma28[[#This Row],[SupDescr]])</f>
        <v xml:space="preserve"> </v>
      </c>
      <c r="G457" t="s">
        <v>40888</v>
      </c>
      <c r="H457">
        <v>1</v>
      </c>
      <c r="I457" t="str">
        <f>IF(A457=A456,I456&amp;CHAR(10)&amp;"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8" spans="1:9" x14ac:dyDescent="0.25">
      <c r="A458" t="s">
        <v>11733</v>
      </c>
      <c r="B458">
        <v>86659222</v>
      </c>
      <c r="C458" t="s">
        <v>16</v>
      </c>
      <c r="D458" t="str">
        <f>IF(Tabel_Forespørgsel_fra_Visma28[[#This Row],[SupProd]]=" "," "," - "&amp;Tabel_Forespørgsel_fra_Visma28[[#This Row],[SupProd]])</f>
        <v xml:space="preserve"> </v>
      </c>
      <c r="E458" t="s">
        <v>16</v>
      </c>
      <c r="F458" t="str">
        <f>IF(Tabel_Forespørgsel_fra_Visma28[[#This Row],[SupDescr]]=" "," "," - "&amp;Tabel_Forespørgsel_fra_Visma28[[#This Row],[SupDescr]])</f>
        <v xml:space="preserve"> </v>
      </c>
      <c r="G458" t="s">
        <v>40888</v>
      </c>
      <c r="H458">
        <v>1</v>
      </c>
      <c r="I458" t="str">
        <f>IF(A458=A457,I457&amp;CHAR(10)&amp;"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9" spans="1:9" x14ac:dyDescent="0.25">
      <c r="A459" t="s">
        <v>11734</v>
      </c>
      <c r="B459">
        <v>86659222</v>
      </c>
      <c r="C459" t="s">
        <v>16</v>
      </c>
      <c r="D459" t="str">
        <f>IF(Tabel_Forespørgsel_fra_Visma28[[#This Row],[SupProd]]=" "," "," - "&amp;Tabel_Forespørgsel_fra_Visma28[[#This Row],[SupProd]])</f>
        <v xml:space="preserve"> </v>
      </c>
      <c r="E459" t="s">
        <v>16</v>
      </c>
      <c r="F459" t="str">
        <f>IF(Tabel_Forespørgsel_fra_Visma28[[#This Row],[SupDescr]]=" "," "," - "&amp;Tabel_Forespørgsel_fra_Visma28[[#This Row],[SupDescr]])</f>
        <v xml:space="preserve"> </v>
      </c>
      <c r="G459" t="s">
        <v>40888</v>
      </c>
      <c r="H459">
        <v>1</v>
      </c>
      <c r="I459" t="str">
        <f>IF(A459=A458,I458&amp;CHAR(10)&amp;"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0" spans="1:9" x14ac:dyDescent="0.25">
      <c r="A460" t="s">
        <v>41083</v>
      </c>
      <c r="B460">
        <v>86659222</v>
      </c>
      <c r="C460" t="s">
        <v>16</v>
      </c>
      <c r="D460" t="str">
        <f>IF(Tabel_Forespørgsel_fra_Visma28[[#This Row],[SupProd]]=" "," "," - "&amp;Tabel_Forespørgsel_fra_Visma28[[#This Row],[SupProd]])</f>
        <v xml:space="preserve"> </v>
      </c>
      <c r="E460" t="s">
        <v>16</v>
      </c>
      <c r="F460" t="str">
        <f>IF(Tabel_Forespørgsel_fra_Visma28[[#This Row],[SupDescr]]=" "," "," - "&amp;Tabel_Forespørgsel_fra_Visma28[[#This Row],[SupDescr]])</f>
        <v xml:space="preserve"> </v>
      </c>
      <c r="G460" t="s">
        <v>40888</v>
      </c>
      <c r="H460">
        <v>1</v>
      </c>
      <c r="I460" t="str">
        <f>IF(A460=A459,I459&amp;CHAR(10)&amp;"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1" spans="1:9" x14ac:dyDescent="0.25">
      <c r="A461" t="s">
        <v>41078</v>
      </c>
      <c r="B461">
        <v>86659222</v>
      </c>
      <c r="C461" t="s">
        <v>16</v>
      </c>
      <c r="D461" t="str">
        <f>IF(Tabel_Forespørgsel_fra_Visma28[[#This Row],[SupProd]]=" "," "," - "&amp;Tabel_Forespørgsel_fra_Visma28[[#This Row],[SupProd]])</f>
        <v xml:space="preserve"> </v>
      </c>
      <c r="E461" t="s">
        <v>16</v>
      </c>
      <c r="F461" t="str">
        <f>IF(Tabel_Forespørgsel_fra_Visma28[[#This Row],[SupDescr]]=" "," "," - "&amp;Tabel_Forespørgsel_fra_Visma28[[#This Row],[SupDescr]])</f>
        <v xml:space="preserve"> </v>
      </c>
      <c r="G461" t="s">
        <v>40888</v>
      </c>
      <c r="H461">
        <v>1</v>
      </c>
      <c r="I461" t="str">
        <f>IF(A461=A460,I460&amp;CHAR(10)&amp;"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2" spans="1:9" x14ac:dyDescent="0.25">
      <c r="A462" t="s">
        <v>41909</v>
      </c>
      <c r="B462">
        <v>86659222</v>
      </c>
      <c r="C462" t="s">
        <v>16</v>
      </c>
      <c r="D462" t="str">
        <f>IF(Tabel_Forespørgsel_fra_Visma28[[#This Row],[SupProd]]=" "," "," - "&amp;Tabel_Forespørgsel_fra_Visma28[[#This Row],[SupProd]])</f>
        <v xml:space="preserve"> </v>
      </c>
      <c r="E462" t="s">
        <v>16</v>
      </c>
      <c r="F462" t="str">
        <f>IF(Tabel_Forespørgsel_fra_Visma28[[#This Row],[SupDescr]]=" "," "," - "&amp;Tabel_Forespørgsel_fra_Visma28[[#This Row],[SupDescr]])</f>
        <v xml:space="preserve"> </v>
      </c>
      <c r="G462" t="s">
        <v>40888</v>
      </c>
      <c r="H462">
        <v>1</v>
      </c>
      <c r="I462" t="str">
        <f>IF(A462=A461,I461&amp;CHAR(10)&amp;"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3" spans="1:9" x14ac:dyDescent="0.25">
      <c r="A463" t="s">
        <v>41911</v>
      </c>
      <c r="B463">
        <v>86659222</v>
      </c>
      <c r="C463" t="s">
        <v>16</v>
      </c>
      <c r="D463" t="str">
        <f>IF(Tabel_Forespørgsel_fra_Visma28[[#This Row],[SupProd]]=" "," "," - "&amp;Tabel_Forespørgsel_fra_Visma28[[#This Row],[SupProd]])</f>
        <v xml:space="preserve"> </v>
      </c>
      <c r="E463" t="s">
        <v>16</v>
      </c>
      <c r="F463" t="str">
        <f>IF(Tabel_Forespørgsel_fra_Visma28[[#This Row],[SupDescr]]=" "," "," - "&amp;Tabel_Forespørgsel_fra_Visma28[[#This Row],[SupDescr]])</f>
        <v xml:space="preserve"> </v>
      </c>
      <c r="G463" t="s">
        <v>40888</v>
      </c>
      <c r="H463">
        <v>1</v>
      </c>
      <c r="I463" t="str">
        <f>IF(A463=A462,I462&amp;CHAR(10)&amp;"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4" spans="1:9" x14ac:dyDescent="0.25">
      <c r="A464" t="s">
        <v>41910</v>
      </c>
      <c r="B464">
        <v>86659222</v>
      </c>
      <c r="C464" t="s">
        <v>16</v>
      </c>
      <c r="D464" t="str">
        <f>IF(Tabel_Forespørgsel_fra_Visma28[[#This Row],[SupProd]]=" "," "," - "&amp;Tabel_Forespørgsel_fra_Visma28[[#This Row],[SupProd]])</f>
        <v xml:space="preserve"> </v>
      </c>
      <c r="E464" t="s">
        <v>16</v>
      </c>
      <c r="F464" t="str">
        <f>IF(Tabel_Forespørgsel_fra_Visma28[[#This Row],[SupDescr]]=" "," "," - "&amp;Tabel_Forespørgsel_fra_Visma28[[#This Row],[SupDescr]])</f>
        <v xml:space="preserve"> </v>
      </c>
      <c r="G464" t="s">
        <v>40888</v>
      </c>
      <c r="H464">
        <v>1</v>
      </c>
      <c r="I464" t="str">
        <f>IF(A464=A463,I463&amp;CHAR(10)&amp;"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5" spans="1:9" x14ac:dyDescent="0.25">
      <c r="A465" t="s">
        <v>41912</v>
      </c>
      <c r="B465">
        <v>86659222</v>
      </c>
      <c r="C465" t="s">
        <v>16</v>
      </c>
      <c r="D465" t="str">
        <f>IF(Tabel_Forespørgsel_fra_Visma28[[#This Row],[SupProd]]=" "," "," - "&amp;Tabel_Forespørgsel_fra_Visma28[[#This Row],[SupProd]])</f>
        <v xml:space="preserve"> </v>
      </c>
      <c r="E465" t="s">
        <v>16</v>
      </c>
      <c r="F465" t="str">
        <f>IF(Tabel_Forespørgsel_fra_Visma28[[#This Row],[SupDescr]]=" "," "," - "&amp;Tabel_Forespørgsel_fra_Visma28[[#This Row],[SupDescr]])</f>
        <v xml:space="preserve"> </v>
      </c>
      <c r="G465" t="s">
        <v>40888</v>
      </c>
      <c r="H465">
        <v>1</v>
      </c>
      <c r="I465" t="str">
        <f>IF(A465=A464,I464&amp;CHAR(10)&amp;"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6" spans="1:9" x14ac:dyDescent="0.25">
      <c r="A466" t="s">
        <v>41913</v>
      </c>
      <c r="B466">
        <v>86659222</v>
      </c>
      <c r="C466" t="s">
        <v>16</v>
      </c>
      <c r="D466" t="str">
        <f>IF(Tabel_Forespørgsel_fra_Visma28[[#This Row],[SupProd]]=" "," "," - "&amp;Tabel_Forespørgsel_fra_Visma28[[#This Row],[SupProd]])</f>
        <v xml:space="preserve"> </v>
      </c>
      <c r="E466" t="s">
        <v>16</v>
      </c>
      <c r="F466" t="str">
        <f>IF(Tabel_Forespørgsel_fra_Visma28[[#This Row],[SupDescr]]=" "," "," - "&amp;Tabel_Forespørgsel_fra_Visma28[[#This Row],[SupDescr]])</f>
        <v xml:space="preserve"> </v>
      </c>
      <c r="G466" t="s">
        <v>40888</v>
      </c>
      <c r="H466">
        <v>1</v>
      </c>
      <c r="I466" t="str">
        <f>IF(A466=A465,I465&amp;CHAR(10)&amp;"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7" spans="1:9" x14ac:dyDescent="0.25">
      <c r="A467" t="s">
        <v>41914</v>
      </c>
      <c r="B467">
        <v>86659222</v>
      </c>
      <c r="C467" t="s">
        <v>16</v>
      </c>
      <c r="D467" t="str">
        <f>IF(Tabel_Forespørgsel_fra_Visma28[[#This Row],[SupProd]]=" "," "," - "&amp;Tabel_Forespørgsel_fra_Visma28[[#This Row],[SupProd]])</f>
        <v xml:space="preserve"> </v>
      </c>
      <c r="E467" t="s">
        <v>16</v>
      </c>
      <c r="F467" t="str">
        <f>IF(Tabel_Forespørgsel_fra_Visma28[[#This Row],[SupDescr]]=" "," "," - "&amp;Tabel_Forespørgsel_fra_Visma28[[#This Row],[SupDescr]])</f>
        <v xml:space="preserve"> </v>
      </c>
      <c r="G467" t="s">
        <v>40888</v>
      </c>
      <c r="H467">
        <v>1</v>
      </c>
      <c r="I467" t="str">
        <f>IF(A467=A466,I466&amp;CHAR(10)&amp;"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8" spans="1:9" x14ac:dyDescent="0.25">
      <c r="A468" t="s">
        <v>40890</v>
      </c>
      <c r="B468">
        <v>86659222</v>
      </c>
      <c r="C468" t="s">
        <v>16</v>
      </c>
      <c r="D468" t="str">
        <f>IF(Tabel_Forespørgsel_fra_Visma28[[#This Row],[SupProd]]=" "," "," - "&amp;Tabel_Forespørgsel_fra_Visma28[[#This Row],[SupProd]])</f>
        <v xml:space="preserve"> </v>
      </c>
      <c r="E468" t="s">
        <v>16</v>
      </c>
      <c r="F468" t="str">
        <f>IF(Tabel_Forespørgsel_fra_Visma28[[#This Row],[SupDescr]]=" "," "," - "&amp;Tabel_Forespørgsel_fra_Visma28[[#This Row],[SupDescr]])</f>
        <v xml:space="preserve"> </v>
      </c>
      <c r="G468" t="s">
        <v>40888</v>
      </c>
      <c r="H468">
        <v>1</v>
      </c>
      <c r="I468" t="str">
        <f>IF(A468=A467,I467&amp;CHAR(10)&amp;"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9" spans="1:9" x14ac:dyDescent="0.25">
      <c r="A469" t="s">
        <v>40891</v>
      </c>
      <c r="B469">
        <v>86659222</v>
      </c>
      <c r="C469" t="s">
        <v>16</v>
      </c>
      <c r="D469" t="str">
        <f>IF(Tabel_Forespørgsel_fra_Visma28[[#This Row],[SupProd]]=" "," "," - "&amp;Tabel_Forespørgsel_fra_Visma28[[#This Row],[SupProd]])</f>
        <v xml:space="preserve"> </v>
      </c>
      <c r="E469" t="s">
        <v>16</v>
      </c>
      <c r="F469" t="str">
        <f>IF(Tabel_Forespørgsel_fra_Visma28[[#This Row],[SupDescr]]=" "," "," - "&amp;Tabel_Forespørgsel_fra_Visma28[[#This Row],[SupDescr]])</f>
        <v xml:space="preserve"> </v>
      </c>
      <c r="G469" t="s">
        <v>40888</v>
      </c>
      <c r="H469">
        <v>1</v>
      </c>
      <c r="I469" t="str">
        <f>IF(A469=A468,I468&amp;CHAR(10)&amp;"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70" spans="1:9" x14ac:dyDescent="0.25">
      <c r="A470" t="s">
        <v>40889</v>
      </c>
      <c r="B470">
        <v>86659222</v>
      </c>
      <c r="C470" t="s">
        <v>16</v>
      </c>
      <c r="D470" t="str">
        <f>IF(Tabel_Forespørgsel_fra_Visma28[[#This Row],[SupProd]]=" "," "," - "&amp;Tabel_Forespørgsel_fra_Visma28[[#This Row],[SupProd]])</f>
        <v xml:space="preserve"> </v>
      </c>
      <c r="E470" t="s">
        <v>16</v>
      </c>
      <c r="F470" t="str">
        <f>IF(Tabel_Forespørgsel_fra_Visma28[[#This Row],[SupDescr]]=" "," "," - "&amp;Tabel_Forespørgsel_fra_Visma28[[#This Row],[SupDescr]])</f>
        <v xml:space="preserve"> </v>
      </c>
      <c r="G470" t="s">
        <v>40888</v>
      </c>
      <c r="H470">
        <v>1</v>
      </c>
      <c r="I470" t="str">
        <f>IF(A470=A469,I469&amp;CHAR(10)&amp;"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71" spans="1:9" x14ac:dyDescent="0.25">
      <c r="A471" t="s">
        <v>40887</v>
      </c>
      <c r="B471">
        <v>86659222</v>
      </c>
      <c r="C471" t="s">
        <v>16</v>
      </c>
      <c r="D471" t="str">
        <f>IF(Tabel_Forespørgsel_fra_Visma28[[#This Row],[SupProd]]=" "," "," - "&amp;Tabel_Forespørgsel_fra_Visma28[[#This Row],[SupProd]])</f>
        <v xml:space="preserve"> </v>
      </c>
      <c r="E471" t="s">
        <v>16</v>
      </c>
      <c r="F471" t="str">
        <f>IF(Tabel_Forespørgsel_fra_Visma28[[#This Row],[SupDescr]]=" "," "," - "&amp;Tabel_Forespørgsel_fra_Visma28[[#This Row],[SupDescr]])</f>
        <v xml:space="preserve"> </v>
      </c>
      <c r="G471" t="s">
        <v>40888</v>
      </c>
      <c r="H471">
        <v>1</v>
      </c>
      <c r="I471" t="str">
        <f>IF(A471=A470,I470&amp;CHAR(10)&amp;"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72" spans="1:9" x14ac:dyDescent="0.25">
      <c r="A472" t="s">
        <v>10613</v>
      </c>
      <c r="B472">
        <v>75577000</v>
      </c>
      <c r="C472" t="s">
        <v>16</v>
      </c>
      <c r="D472" t="str">
        <f>IF(Tabel_Forespørgsel_fra_Visma28[[#This Row],[SupProd]]=" "," "," - "&amp;Tabel_Forespørgsel_fra_Visma28[[#This Row],[SupProd]])</f>
        <v xml:space="preserve"> </v>
      </c>
      <c r="E472" t="s">
        <v>16</v>
      </c>
      <c r="F472" t="str">
        <f>IF(Tabel_Forespørgsel_fra_Visma28[[#This Row],[SupDescr]]=" "," "," - "&amp;Tabel_Forespørgsel_fra_Visma28[[#This Row],[SupDescr]])</f>
        <v xml:space="preserve"> </v>
      </c>
      <c r="G472" t="s">
        <v>3759</v>
      </c>
      <c r="H472">
        <v>1</v>
      </c>
      <c r="I472" t="str">
        <f>IF(A472=A471,I471&amp;CHAR(10)&amp;"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73" spans="1:9" x14ac:dyDescent="0.25">
      <c r="A473" t="s">
        <v>10614</v>
      </c>
      <c r="B473">
        <v>75577000</v>
      </c>
      <c r="C473" t="s">
        <v>16</v>
      </c>
      <c r="D473" t="str">
        <f>IF(Tabel_Forespørgsel_fra_Visma28[[#This Row],[SupProd]]=" "," "," - "&amp;Tabel_Forespørgsel_fra_Visma28[[#This Row],[SupProd]])</f>
        <v xml:space="preserve"> </v>
      </c>
      <c r="E473" t="s">
        <v>16</v>
      </c>
      <c r="F473" t="str">
        <f>IF(Tabel_Forespørgsel_fra_Visma28[[#This Row],[SupDescr]]=" "," "," - "&amp;Tabel_Forespørgsel_fra_Visma28[[#This Row],[SupDescr]])</f>
        <v xml:space="preserve"> </v>
      </c>
      <c r="G473" t="s">
        <v>3759</v>
      </c>
      <c r="H473">
        <v>1</v>
      </c>
      <c r="I473" t="str">
        <f>IF(A473=A472,I472&amp;CHAR(10)&amp;"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74" spans="1:9" x14ac:dyDescent="0.25">
      <c r="A474" t="s">
        <v>11215</v>
      </c>
      <c r="B474">
        <v>75763222</v>
      </c>
      <c r="C474" t="s">
        <v>16</v>
      </c>
      <c r="D474" t="str">
        <f>IF(Tabel_Forespørgsel_fra_Visma28[[#This Row],[SupProd]]=" "," "," - "&amp;Tabel_Forespørgsel_fra_Visma28[[#This Row],[SupProd]])</f>
        <v xml:space="preserve"> </v>
      </c>
      <c r="E474" t="s">
        <v>16</v>
      </c>
      <c r="F474" t="str">
        <f>IF(Tabel_Forespørgsel_fra_Visma28[[#This Row],[SupDescr]]=" "," "," - "&amp;Tabel_Forespørgsel_fra_Visma28[[#This Row],[SupDescr]])</f>
        <v xml:space="preserve"> </v>
      </c>
      <c r="G474" t="s">
        <v>4847</v>
      </c>
      <c r="H474">
        <v>1</v>
      </c>
      <c r="I474" t="str">
        <f>IF(A474=A473,I473&amp;CHAR(10)&amp;"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75" spans="1:9" x14ac:dyDescent="0.25">
      <c r="A475" t="s">
        <v>11216</v>
      </c>
      <c r="B475">
        <v>75763222</v>
      </c>
      <c r="C475" t="s">
        <v>16</v>
      </c>
      <c r="D475" t="str">
        <f>IF(Tabel_Forespørgsel_fra_Visma28[[#This Row],[SupProd]]=" "," "," - "&amp;Tabel_Forespørgsel_fra_Visma28[[#This Row],[SupProd]])</f>
        <v xml:space="preserve"> </v>
      </c>
      <c r="E475" t="s">
        <v>16</v>
      </c>
      <c r="F475" t="str">
        <f>IF(Tabel_Forespørgsel_fra_Visma28[[#This Row],[SupDescr]]=" "," "," - "&amp;Tabel_Forespørgsel_fra_Visma28[[#This Row],[SupDescr]])</f>
        <v xml:space="preserve"> </v>
      </c>
      <c r="G475" t="s">
        <v>4847</v>
      </c>
      <c r="H475">
        <v>1</v>
      </c>
      <c r="I475" t="str">
        <f>IF(A475=A474,I474&amp;CHAR(10)&amp;"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76" spans="1:9" x14ac:dyDescent="0.25">
      <c r="A476" t="s">
        <v>11217</v>
      </c>
      <c r="B476">
        <v>75763222</v>
      </c>
      <c r="C476" t="s">
        <v>16</v>
      </c>
      <c r="D476" t="str">
        <f>IF(Tabel_Forespørgsel_fra_Visma28[[#This Row],[SupProd]]=" "," "," - "&amp;Tabel_Forespørgsel_fra_Visma28[[#This Row],[SupProd]])</f>
        <v xml:space="preserve"> </v>
      </c>
      <c r="E476" t="s">
        <v>16</v>
      </c>
      <c r="F476" t="str">
        <f>IF(Tabel_Forespørgsel_fra_Visma28[[#This Row],[SupDescr]]=" "," "," - "&amp;Tabel_Forespørgsel_fra_Visma28[[#This Row],[SupDescr]])</f>
        <v xml:space="preserve"> </v>
      </c>
      <c r="G476" t="s">
        <v>4847</v>
      </c>
      <c r="H476">
        <v>1</v>
      </c>
      <c r="I476" t="str">
        <f>IF(A476=A475,I475&amp;CHAR(10)&amp;"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77" spans="1:9" x14ac:dyDescent="0.25">
      <c r="A477" t="s">
        <v>11211</v>
      </c>
      <c r="B477">
        <v>75763222</v>
      </c>
      <c r="C477" t="s">
        <v>16</v>
      </c>
      <c r="D477" t="str">
        <f>IF(Tabel_Forespørgsel_fra_Visma28[[#This Row],[SupProd]]=" "," "," - "&amp;Tabel_Forespørgsel_fra_Visma28[[#This Row],[SupProd]])</f>
        <v xml:space="preserve"> </v>
      </c>
      <c r="E477" t="s">
        <v>16</v>
      </c>
      <c r="F477" t="str">
        <f>IF(Tabel_Forespørgsel_fra_Visma28[[#This Row],[SupDescr]]=" "," "," - "&amp;Tabel_Forespørgsel_fra_Visma28[[#This Row],[SupDescr]])</f>
        <v xml:space="preserve"> </v>
      </c>
      <c r="G477" t="s">
        <v>4847</v>
      </c>
      <c r="H477">
        <v>1</v>
      </c>
      <c r="I477" t="str">
        <f>IF(A477=A476,I476&amp;CHAR(10)&amp;"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78" spans="1:9" x14ac:dyDescent="0.25">
      <c r="A478" t="s">
        <v>11198</v>
      </c>
      <c r="B478">
        <v>75763222</v>
      </c>
      <c r="C478" t="s">
        <v>16</v>
      </c>
      <c r="D478" t="str">
        <f>IF(Tabel_Forespørgsel_fra_Visma28[[#This Row],[SupProd]]=" "," "," - "&amp;Tabel_Forespørgsel_fra_Visma28[[#This Row],[SupProd]])</f>
        <v xml:space="preserve"> </v>
      </c>
      <c r="E478" t="s">
        <v>16</v>
      </c>
      <c r="F478" t="str">
        <f>IF(Tabel_Forespørgsel_fra_Visma28[[#This Row],[SupDescr]]=" "," "," - "&amp;Tabel_Forespørgsel_fra_Visma28[[#This Row],[SupDescr]])</f>
        <v xml:space="preserve"> </v>
      </c>
      <c r="G478" t="s">
        <v>4847</v>
      </c>
      <c r="H478">
        <v>1</v>
      </c>
      <c r="I478" t="str">
        <f>IF(A478=A477,I477&amp;CHAR(10)&amp;"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79" spans="1:9" x14ac:dyDescent="0.25">
      <c r="A479" t="s">
        <v>11202</v>
      </c>
      <c r="B479">
        <v>75763222</v>
      </c>
      <c r="C479" t="s">
        <v>16</v>
      </c>
      <c r="D479" t="str">
        <f>IF(Tabel_Forespørgsel_fra_Visma28[[#This Row],[SupProd]]=" "," "," - "&amp;Tabel_Forespørgsel_fra_Visma28[[#This Row],[SupProd]])</f>
        <v xml:space="preserve"> </v>
      </c>
      <c r="E479" t="s">
        <v>16</v>
      </c>
      <c r="F479" t="str">
        <f>IF(Tabel_Forespørgsel_fra_Visma28[[#This Row],[SupDescr]]=" "," "," - "&amp;Tabel_Forespørgsel_fra_Visma28[[#This Row],[SupDescr]])</f>
        <v xml:space="preserve"> </v>
      </c>
      <c r="G479" t="s">
        <v>4847</v>
      </c>
      <c r="H479">
        <v>1</v>
      </c>
      <c r="I479" t="str">
        <f>IF(A479=A478,I478&amp;CHAR(10)&amp;"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0" spans="1:9" x14ac:dyDescent="0.25">
      <c r="A480" t="s">
        <v>11212</v>
      </c>
      <c r="B480">
        <v>75763222</v>
      </c>
      <c r="C480" t="s">
        <v>16</v>
      </c>
      <c r="D480" t="str">
        <f>IF(Tabel_Forespørgsel_fra_Visma28[[#This Row],[SupProd]]=" "," "," - "&amp;Tabel_Forespørgsel_fra_Visma28[[#This Row],[SupProd]])</f>
        <v xml:space="preserve"> </v>
      </c>
      <c r="E480" t="s">
        <v>16</v>
      </c>
      <c r="F480" t="str">
        <f>IF(Tabel_Forespørgsel_fra_Visma28[[#This Row],[SupDescr]]=" "," "," - "&amp;Tabel_Forespørgsel_fra_Visma28[[#This Row],[SupDescr]])</f>
        <v xml:space="preserve"> </v>
      </c>
      <c r="G480" t="s">
        <v>4847</v>
      </c>
      <c r="H480">
        <v>1</v>
      </c>
      <c r="I480" t="str">
        <f>IF(A480=A479,I479&amp;CHAR(10)&amp;"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1" spans="1:9" x14ac:dyDescent="0.25">
      <c r="A481" t="s">
        <v>11199</v>
      </c>
      <c r="B481">
        <v>75763222</v>
      </c>
      <c r="C481" t="s">
        <v>16</v>
      </c>
      <c r="D481" t="str">
        <f>IF(Tabel_Forespørgsel_fra_Visma28[[#This Row],[SupProd]]=" "," "," - "&amp;Tabel_Forespørgsel_fra_Visma28[[#This Row],[SupProd]])</f>
        <v xml:space="preserve"> </v>
      </c>
      <c r="E481" t="s">
        <v>16</v>
      </c>
      <c r="F481" t="str">
        <f>IF(Tabel_Forespørgsel_fra_Visma28[[#This Row],[SupDescr]]=" "," "," - "&amp;Tabel_Forespørgsel_fra_Visma28[[#This Row],[SupDescr]])</f>
        <v xml:space="preserve"> </v>
      </c>
      <c r="G481" t="s">
        <v>4847</v>
      </c>
      <c r="H481">
        <v>1</v>
      </c>
      <c r="I481" t="str">
        <f>IF(A481=A480,I480&amp;CHAR(10)&amp;"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2" spans="1:9" x14ac:dyDescent="0.25">
      <c r="A482" t="s">
        <v>10506</v>
      </c>
      <c r="B482">
        <v>75763222</v>
      </c>
      <c r="C482" t="s">
        <v>16</v>
      </c>
      <c r="D482" t="str">
        <f>IF(Tabel_Forespørgsel_fra_Visma28[[#This Row],[SupProd]]=" "," "," - "&amp;Tabel_Forespørgsel_fra_Visma28[[#This Row],[SupProd]])</f>
        <v xml:space="preserve"> </v>
      </c>
      <c r="E482" t="s">
        <v>16</v>
      </c>
      <c r="F482" t="str">
        <f>IF(Tabel_Forespørgsel_fra_Visma28[[#This Row],[SupDescr]]=" "," "," - "&amp;Tabel_Forespørgsel_fra_Visma28[[#This Row],[SupDescr]])</f>
        <v xml:space="preserve"> </v>
      </c>
      <c r="G482" t="s">
        <v>4847</v>
      </c>
      <c r="H482">
        <v>1</v>
      </c>
      <c r="I482" t="str">
        <f>IF(A482=A481,I481&amp;CHAR(10)&amp;"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3" spans="1:9" x14ac:dyDescent="0.25">
      <c r="A483" t="s">
        <v>15255</v>
      </c>
      <c r="B483">
        <v>75763222</v>
      </c>
      <c r="C483" t="s">
        <v>16</v>
      </c>
      <c r="D483" t="str">
        <f>IF(Tabel_Forespørgsel_fra_Visma28[[#This Row],[SupProd]]=" "," "," - "&amp;Tabel_Forespørgsel_fra_Visma28[[#This Row],[SupProd]])</f>
        <v xml:space="preserve"> </v>
      </c>
      <c r="E483" t="s">
        <v>16</v>
      </c>
      <c r="F483" t="str">
        <f>IF(Tabel_Forespørgsel_fra_Visma28[[#This Row],[SupDescr]]=" "," "," - "&amp;Tabel_Forespørgsel_fra_Visma28[[#This Row],[SupDescr]])</f>
        <v xml:space="preserve"> </v>
      </c>
      <c r="G483" t="s">
        <v>4847</v>
      </c>
      <c r="H483">
        <v>1</v>
      </c>
      <c r="I483" t="str">
        <f>IF(A483=A482,I482&amp;CHAR(10)&amp;"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4" spans="1:9" x14ac:dyDescent="0.25">
      <c r="A484" t="s">
        <v>40927</v>
      </c>
      <c r="B484">
        <v>75763222</v>
      </c>
      <c r="C484" t="s">
        <v>16</v>
      </c>
      <c r="D484" t="str">
        <f>IF(Tabel_Forespørgsel_fra_Visma28[[#This Row],[SupProd]]=" "," "," - "&amp;Tabel_Forespørgsel_fra_Visma28[[#This Row],[SupProd]])</f>
        <v xml:space="preserve"> </v>
      </c>
      <c r="E484" t="s">
        <v>16</v>
      </c>
      <c r="F484" t="str">
        <f>IF(Tabel_Forespørgsel_fra_Visma28[[#This Row],[SupDescr]]=" "," "," - "&amp;Tabel_Forespørgsel_fra_Visma28[[#This Row],[SupDescr]])</f>
        <v xml:space="preserve"> </v>
      </c>
      <c r="G484" t="s">
        <v>4847</v>
      </c>
      <c r="H484">
        <v>1</v>
      </c>
      <c r="I484" t="str">
        <f>IF(A484=A483,I483&amp;CHAR(10)&amp;"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5" spans="1:9" x14ac:dyDescent="0.25">
      <c r="A485" t="s">
        <v>11200</v>
      </c>
      <c r="B485">
        <v>75763222</v>
      </c>
      <c r="C485" t="s">
        <v>16</v>
      </c>
      <c r="D485" t="str">
        <f>IF(Tabel_Forespørgsel_fra_Visma28[[#This Row],[SupProd]]=" "," "," - "&amp;Tabel_Forespørgsel_fra_Visma28[[#This Row],[SupProd]])</f>
        <v xml:space="preserve"> </v>
      </c>
      <c r="E485" t="s">
        <v>16</v>
      </c>
      <c r="F485" t="str">
        <f>IF(Tabel_Forespørgsel_fra_Visma28[[#This Row],[SupDescr]]=" "," "," - "&amp;Tabel_Forespørgsel_fra_Visma28[[#This Row],[SupDescr]])</f>
        <v xml:space="preserve"> </v>
      </c>
      <c r="G485" t="s">
        <v>4847</v>
      </c>
      <c r="H485">
        <v>1</v>
      </c>
      <c r="I485" t="str">
        <f>IF(A485=A484,I484&amp;CHAR(10)&amp;"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6" spans="1:9" x14ac:dyDescent="0.25">
      <c r="A486" t="s">
        <v>11207</v>
      </c>
      <c r="B486">
        <v>75763222</v>
      </c>
      <c r="C486" t="s">
        <v>16</v>
      </c>
      <c r="D486" t="str">
        <f>IF(Tabel_Forespørgsel_fra_Visma28[[#This Row],[SupProd]]=" "," "," - "&amp;Tabel_Forespørgsel_fra_Visma28[[#This Row],[SupProd]])</f>
        <v xml:space="preserve"> </v>
      </c>
      <c r="E486" t="s">
        <v>16</v>
      </c>
      <c r="F486" t="str">
        <f>IF(Tabel_Forespørgsel_fra_Visma28[[#This Row],[SupDescr]]=" "," "," - "&amp;Tabel_Forespørgsel_fra_Visma28[[#This Row],[SupDescr]])</f>
        <v xml:space="preserve"> </v>
      </c>
      <c r="G486" t="s">
        <v>4847</v>
      </c>
      <c r="H486">
        <v>1</v>
      </c>
      <c r="I486" t="str">
        <f>IF(A486=A485,I485&amp;CHAR(10)&amp;"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7" spans="1:9" x14ac:dyDescent="0.25">
      <c r="A487" t="s">
        <v>11201</v>
      </c>
      <c r="B487">
        <v>75763222</v>
      </c>
      <c r="C487" t="s">
        <v>16</v>
      </c>
      <c r="D487" t="str">
        <f>IF(Tabel_Forespørgsel_fra_Visma28[[#This Row],[SupProd]]=" "," "," - "&amp;Tabel_Forespørgsel_fra_Visma28[[#This Row],[SupProd]])</f>
        <v xml:space="preserve"> </v>
      </c>
      <c r="E487" t="s">
        <v>16</v>
      </c>
      <c r="F487" t="str">
        <f>IF(Tabel_Forespørgsel_fra_Visma28[[#This Row],[SupDescr]]=" "," "," - "&amp;Tabel_Forespørgsel_fra_Visma28[[#This Row],[SupDescr]])</f>
        <v xml:space="preserve"> </v>
      </c>
      <c r="G487" t="s">
        <v>4847</v>
      </c>
      <c r="H487">
        <v>1</v>
      </c>
      <c r="I487" t="str">
        <f>IF(A487=A486,I486&amp;CHAR(10)&amp;"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8" spans="1:9" x14ac:dyDescent="0.25">
      <c r="A488" t="s">
        <v>10504</v>
      </c>
      <c r="B488">
        <v>75763222</v>
      </c>
      <c r="C488" t="s">
        <v>16</v>
      </c>
      <c r="D488" t="str">
        <f>IF(Tabel_Forespørgsel_fra_Visma28[[#This Row],[SupProd]]=" "," "," - "&amp;Tabel_Forespørgsel_fra_Visma28[[#This Row],[SupProd]])</f>
        <v xml:space="preserve"> </v>
      </c>
      <c r="E488" t="s">
        <v>16</v>
      </c>
      <c r="F488" t="str">
        <f>IF(Tabel_Forespørgsel_fra_Visma28[[#This Row],[SupDescr]]=" "," "," - "&amp;Tabel_Forespørgsel_fra_Visma28[[#This Row],[SupDescr]])</f>
        <v xml:space="preserve"> </v>
      </c>
      <c r="G488" t="s">
        <v>4847</v>
      </c>
      <c r="H488">
        <v>1</v>
      </c>
      <c r="I488" t="str">
        <f>IF(A488=A487,I487&amp;CHAR(10)&amp;"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9" spans="1:9" x14ac:dyDescent="0.25">
      <c r="A489" t="s">
        <v>10505</v>
      </c>
      <c r="B489">
        <v>75763222</v>
      </c>
      <c r="C489" t="s">
        <v>16</v>
      </c>
      <c r="D489" t="str">
        <f>IF(Tabel_Forespørgsel_fra_Visma28[[#This Row],[SupProd]]=" "," "," - "&amp;Tabel_Forespørgsel_fra_Visma28[[#This Row],[SupProd]])</f>
        <v xml:space="preserve"> </v>
      </c>
      <c r="E489" t="s">
        <v>16</v>
      </c>
      <c r="F489" t="str">
        <f>IF(Tabel_Forespørgsel_fra_Visma28[[#This Row],[SupDescr]]=" "," "," - "&amp;Tabel_Forespørgsel_fra_Visma28[[#This Row],[SupDescr]])</f>
        <v xml:space="preserve"> </v>
      </c>
      <c r="G489" t="s">
        <v>4847</v>
      </c>
      <c r="H489">
        <v>1</v>
      </c>
      <c r="I489" t="str">
        <f>IF(A489=A488,I488&amp;CHAR(10)&amp;"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0" spans="1:9" x14ac:dyDescent="0.25">
      <c r="A490" t="s">
        <v>11203</v>
      </c>
      <c r="B490">
        <v>75763222</v>
      </c>
      <c r="C490" t="s">
        <v>16</v>
      </c>
      <c r="D490" t="str">
        <f>IF(Tabel_Forespørgsel_fra_Visma28[[#This Row],[SupProd]]=" "," "," - "&amp;Tabel_Forespørgsel_fra_Visma28[[#This Row],[SupProd]])</f>
        <v xml:space="preserve"> </v>
      </c>
      <c r="E490" t="s">
        <v>16</v>
      </c>
      <c r="F490" t="str">
        <f>IF(Tabel_Forespørgsel_fra_Visma28[[#This Row],[SupDescr]]=" "," "," - "&amp;Tabel_Forespørgsel_fra_Visma28[[#This Row],[SupDescr]])</f>
        <v xml:space="preserve"> </v>
      </c>
      <c r="G490" t="s">
        <v>4847</v>
      </c>
      <c r="H490">
        <v>1</v>
      </c>
      <c r="I490" t="str">
        <f>IF(A490=A489,I489&amp;CHAR(10)&amp;"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1" spans="1:9" x14ac:dyDescent="0.25">
      <c r="A491" t="s">
        <v>14947</v>
      </c>
      <c r="B491">
        <v>75763222</v>
      </c>
      <c r="C491" t="s">
        <v>16</v>
      </c>
      <c r="D491" t="str">
        <f>IF(Tabel_Forespørgsel_fra_Visma28[[#This Row],[SupProd]]=" "," "," - "&amp;Tabel_Forespørgsel_fra_Visma28[[#This Row],[SupProd]])</f>
        <v xml:space="preserve"> </v>
      </c>
      <c r="E491" t="s">
        <v>16</v>
      </c>
      <c r="F491" t="str">
        <f>IF(Tabel_Forespørgsel_fra_Visma28[[#This Row],[SupDescr]]=" "," "," - "&amp;Tabel_Forespørgsel_fra_Visma28[[#This Row],[SupDescr]])</f>
        <v xml:space="preserve"> </v>
      </c>
      <c r="G491" t="s">
        <v>4847</v>
      </c>
      <c r="H491">
        <v>1</v>
      </c>
      <c r="I491" t="str">
        <f>IF(A491=A490,I490&amp;CHAR(10)&amp;"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2" spans="1:9" x14ac:dyDescent="0.25">
      <c r="A492" t="s">
        <v>41440</v>
      </c>
      <c r="B492">
        <v>75763222</v>
      </c>
      <c r="C492" t="s">
        <v>16</v>
      </c>
      <c r="D492" t="str">
        <f>IF(Tabel_Forespørgsel_fra_Visma28[[#This Row],[SupProd]]=" "," "," - "&amp;Tabel_Forespørgsel_fra_Visma28[[#This Row],[SupProd]])</f>
        <v xml:space="preserve"> </v>
      </c>
      <c r="E492" t="s">
        <v>16</v>
      </c>
      <c r="F492" t="str">
        <f>IF(Tabel_Forespørgsel_fra_Visma28[[#This Row],[SupDescr]]=" "," "," - "&amp;Tabel_Forespørgsel_fra_Visma28[[#This Row],[SupDescr]])</f>
        <v xml:space="preserve"> </v>
      </c>
      <c r="G492" t="s">
        <v>4847</v>
      </c>
      <c r="H492">
        <v>1</v>
      </c>
      <c r="I492" t="str">
        <f>IF(A492=A491,I491&amp;CHAR(10)&amp;"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3" spans="1:9" x14ac:dyDescent="0.25">
      <c r="A493" t="s">
        <v>41439</v>
      </c>
      <c r="B493">
        <v>75763222</v>
      </c>
      <c r="C493" t="s">
        <v>16</v>
      </c>
      <c r="D493" t="str">
        <f>IF(Tabel_Forespørgsel_fra_Visma28[[#This Row],[SupProd]]=" "," "," - "&amp;Tabel_Forespørgsel_fra_Visma28[[#This Row],[SupProd]])</f>
        <v xml:space="preserve"> </v>
      </c>
      <c r="E493" t="s">
        <v>16</v>
      </c>
      <c r="F493" t="str">
        <f>IF(Tabel_Forespørgsel_fra_Visma28[[#This Row],[SupDescr]]=" "," "," - "&amp;Tabel_Forespørgsel_fra_Visma28[[#This Row],[SupDescr]])</f>
        <v xml:space="preserve"> </v>
      </c>
      <c r="G493" t="s">
        <v>4847</v>
      </c>
      <c r="H493">
        <v>1</v>
      </c>
      <c r="I493" t="str">
        <f>IF(A493=A492,I492&amp;CHAR(10)&amp;"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4" spans="1:9" x14ac:dyDescent="0.25">
      <c r="A494" t="s">
        <v>11213</v>
      </c>
      <c r="B494">
        <v>75763222</v>
      </c>
      <c r="C494" t="s">
        <v>16</v>
      </c>
      <c r="D494" t="str">
        <f>IF(Tabel_Forespørgsel_fra_Visma28[[#This Row],[SupProd]]=" "," "," - "&amp;Tabel_Forespørgsel_fra_Visma28[[#This Row],[SupProd]])</f>
        <v xml:space="preserve"> </v>
      </c>
      <c r="E494" t="s">
        <v>16</v>
      </c>
      <c r="F494" t="str">
        <f>IF(Tabel_Forespørgsel_fra_Visma28[[#This Row],[SupDescr]]=" "," "," - "&amp;Tabel_Forespørgsel_fra_Visma28[[#This Row],[SupDescr]])</f>
        <v xml:space="preserve"> </v>
      </c>
      <c r="G494" t="s">
        <v>4847</v>
      </c>
      <c r="H494">
        <v>1</v>
      </c>
      <c r="I494" t="str">
        <f>IF(A494=A493,I493&amp;CHAR(10)&amp;"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5" spans="1:9" x14ac:dyDescent="0.25">
      <c r="A495" t="s">
        <v>11214</v>
      </c>
      <c r="B495">
        <v>75763222</v>
      </c>
      <c r="C495" t="s">
        <v>16</v>
      </c>
      <c r="D495" t="str">
        <f>IF(Tabel_Forespørgsel_fra_Visma28[[#This Row],[SupProd]]=" "," "," - "&amp;Tabel_Forespørgsel_fra_Visma28[[#This Row],[SupProd]])</f>
        <v xml:space="preserve"> </v>
      </c>
      <c r="E495" t="s">
        <v>16</v>
      </c>
      <c r="F495" t="str">
        <f>IF(Tabel_Forespørgsel_fra_Visma28[[#This Row],[SupDescr]]=" "," "," - "&amp;Tabel_Forespørgsel_fra_Visma28[[#This Row],[SupDescr]])</f>
        <v xml:space="preserve"> </v>
      </c>
      <c r="G495" t="s">
        <v>4847</v>
      </c>
      <c r="H495">
        <v>1</v>
      </c>
      <c r="I495" t="str">
        <f>IF(A495=A494,I494&amp;CHAR(10)&amp;"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6" spans="1:9" x14ac:dyDescent="0.25">
      <c r="A496" t="s">
        <v>11204</v>
      </c>
      <c r="B496">
        <v>75763222</v>
      </c>
      <c r="C496" t="s">
        <v>16</v>
      </c>
      <c r="D496" t="str">
        <f>IF(Tabel_Forespørgsel_fra_Visma28[[#This Row],[SupProd]]=" "," "," - "&amp;Tabel_Forespørgsel_fra_Visma28[[#This Row],[SupProd]])</f>
        <v xml:space="preserve"> </v>
      </c>
      <c r="E496" t="s">
        <v>16</v>
      </c>
      <c r="F496" t="str">
        <f>IF(Tabel_Forespørgsel_fra_Visma28[[#This Row],[SupDescr]]=" "," "," - "&amp;Tabel_Forespørgsel_fra_Visma28[[#This Row],[SupDescr]])</f>
        <v xml:space="preserve"> </v>
      </c>
      <c r="G496" t="s">
        <v>4847</v>
      </c>
      <c r="H496">
        <v>1</v>
      </c>
      <c r="I496" t="str">
        <f>IF(A496=A495,I495&amp;CHAR(10)&amp;"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7" spans="1:9" x14ac:dyDescent="0.25">
      <c r="A497" t="s">
        <v>11210</v>
      </c>
      <c r="B497">
        <v>75763222</v>
      </c>
      <c r="C497" t="s">
        <v>16</v>
      </c>
      <c r="D497" t="str">
        <f>IF(Tabel_Forespørgsel_fra_Visma28[[#This Row],[SupProd]]=" "," "," - "&amp;Tabel_Forespørgsel_fra_Visma28[[#This Row],[SupProd]])</f>
        <v xml:space="preserve"> </v>
      </c>
      <c r="E497" t="s">
        <v>16</v>
      </c>
      <c r="F497" t="str">
        <f>IF(Tabel_Forespørgsel_fra_Visma28[[#This Row],[SupDescr]]=" "," "," - "&amp;Tabel_Forespørgsel_fra_Visma28[[#This Row],[SupDescr]])</f>
        <v xml:space="preserve"> </v>
      </c>
      <c r="G497" t="s">
        <v>4847</v>
      </c>
      <c r="H497">
        <v>1</v>
      </c>
      <c r="I497" t="str">
        <f>IF(A497=A496,I496&amp;CHAR(10)&amp;"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8" spans="1:9" x14ac:dyDescent="0.25">
      <c r="A498" t="s">
        <v>11205</v>
      </c>
      <c r="B498">
        <v>75763222</v>
      </c>
      <c r="C498" t="s">
        <v>16</v>
      </c>
      <c r="D498" t="str">
        <f>IF(Tabel_Forespørgsel_fra_Visma28[[#This Row],[SupProd]]=" "," "," - "&amp;Tabel_Forespørgsel_fra_Visma28[[#This Row],[SupProd]])</f>
        <v xml:space="preserve"> </v>
      </c>
      <c r="E498" t="s">
        <v>16</v>
      </c>
      <c r="F498" t="str">
        <f>IF(Tabel_Forespørgsel_fra_Visma28[[#This Row],[SupDescr]]=" "," "," - "&amp;Tabel_Forespørgsel_fra_Visma28[[#This Row],[SupDescr]])</f>
        <v xml:space="preserve"> </v>
      </c>
      <c r="G498" t="s">
        <v>4847</v>
      </c>
      <c r="H498">
        <v>1</v>
      </c>
      <c r="I498" t="str">
        <f>IF(A498=A497,I497&amp;CHAR(10)&amp;"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9" spans="1:9" x14ac:dyDescent="0.25">
      <c r="A499" t="s">
        <v>11206</v>
      </c>
      <c r="B499">
        <v>75763222</v>
      </c>
      <c r="C499" t="s">
        <v>16</v>
      </c>
      <c r="D499" t="str">
        <f>IF(Tabel_Forespørgsel_fra_Visma28[[#This Row],[SupProd]]=" "," "," - "&amp;Tabel_Forespørgsel_fra_Visma28[[#This Row],[SupProd]])</f>
        <v xml:space="preserve"> </v>
      </c>
      <c r="E499" t="s">
        <v>16</v>
      </c>
      <c r="F499" t="str">
        <f>IF(Tabel_Forespørgsel_fra_Visma28[[#This Row],[SupDescr]]=" "," "," - "&amp;Tabel_Forespørgsel_fra_Visma28[[#This Row],[SupDescr]])</f>
        <v xml:space="preserve"> </v>
      </c>
      <c r="G499" t="s">
        <v>4847</v>
      </c>
      <c r="H499">
        <v>1</v>
      </c>
      <c r="I499" t="str">
        <f>IF(A499=A498,I498&amp;CHAR(10)&amp;"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0" spans="1:9" x14ac:dyDescent="0.25">
      <c r="A500" t="s">
        <v>11218</v>
      </c>
      <c r="B500">
        <v>75763222</v>
      </c>
      <c r="C500" t="s">
        <v>16</v>
      </c>
      <c r="D500" t="str">
        <f>IF(Tabel_Forespørgsel_fra_Visma28[[#This Row],[SupProd]]=" "," "," - "&amp;Tabel_Forespørgsel_fra_Visma28[[#This Row],[SupProd]])</f>
        <v xml:space="preserve"> </v>
      </c>
      <c r="E500" t="s">
        <v>16</v>
      </c>
      <c r="F500" t="str">
        <f>IF(Tabel_Forespørgsel_fra_Visma28[[#This Row],[SupDescr]]=" "," "," - "&amp;Tabel_Forespørgsel_fra_Visma28[[#This Row],[SupDescr]])</f>
        <v xml:space="preserve"> </v>
      </c>
      <c r="G500" t="s">
        <v>4847</v>
      </c>
      <c r="H500">
        <v>1</v>
      </c>
      <c r="I500" t="str">
        <f>IF(A500=A499,I499&amp;CHAR(10)&amp;"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1" spans="1:9" x14ac:dyDescent="0.25">
      <c r="A501" t="s">
        <v>11208</v>
      </c>
      <c r="B501">
        <v>75577000</v>
      </c>
      <c r="C501" t="s">
        <v>16</v>
      </c>
      <c r="D501" t="str">
        <f>IF(Tabel_Forespørgsel_fra_Visma28[[#This Row],[SupProd]]=" "," "," - "&amp;Tabel_Forespørgsel_fra_Visma28[[#This Row],[SupProd]])</f>
        <v xml:space="preserve"> </v>
      </c>
      <c r="E501" t="s">
        <v>16</v>
      </c>
      <c r="F501" t="str">
        <f>IF(Tabel_Forespørgsel_fra_Visma28[[#This Row],[SupDescr]]=" "," "," - "&amp;Tabel_Forespørgsel_fra_Visma28[[#This Row],[SupDescr]])</f>
        <v xml:space="preserve"> </v>
      </c>
      <c r="G501" t="s">
        <v>3759</v>
      </c>
      <c r="H501">
        <v>1</v>
      </c>
      <c r="I501" t="str">
        <f>IF(A501=A500,I500&amp;CHAR(10)&amp;"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02" spans="1:9" x14ac:dyDescent="0.25">
      <c r="A502" t="s">
        <v>41441</v>
      </c>
      <c r="B502">
        <v>75763222</v>
      </c>
      <c r="C502" t="s">
        <v>16</v>
      </c>
      <c r="D502" t="str">
        <f>IF(Tabel_Forespørgsel_fra_Visma28[[#This Row],[SupProd]]=" "," "," - "&amp;Tabel_Forespørgsel_fra_Visma28[[#This Row],[SupProd]])</f>
        <v xml:space="preserve"> </v>
      </c>
      <c r="E502" t="s">
        <v>16</v>
      </c>
      <c r="F502" t="str">
        <f>IF(Tabel_Forespørgsel_fra_Visma28[[#This Row],[SupDescr]]=" "," "," - "&amp;Tabel_Forespørgsel_fra_Visma28[[#This Row],[SupDescr]])</f>
        <v xml:space="preserve"> </v>
      </c>
      <c r="G502" t="s">
        <v>4847</v>
      </c>
      <c r="H502">
        <v>1</v>
      </c>
      <c r="I502" t="str">
        <f>IF(A502=A501,I501&amp;CHAR(10)&amp;"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3" spans="1:9" x14ac:dyDescent="0.25">
      <c r="A503" t="s">
        <v>41442</v>
      </c>
      <c r="B503">
        <v>75763222</v>
      </c>
      <c r="C503" t="s">
        <v>16</v>
      </c>
      <c r="D503" t="str">
        <f>IF(Tabel_Forespørgsel_fra_Visma28[[#This Row],[SupProd]]=" "," "," - "&amp;Tabel_Forespørgsel_fra_Visma28[[#This Row],[SupProd]])</f>
        <v xml:space="preserve"> </v>
      </c>
      <c r="E503" t="s">
        <v>16</v>
      </c>
      <c r="F503" t="str">
        <f>IF(Tabel_Forespørgsel_fra_Visma28[[#This Row],[SupDescr]]=" "," "," - "&amp;Tabel_Forespørgsel_fra_Visma28[[#This Row],[SupDescr]])</f>
        <v xml:space="preserve"> </v>
      </c>
      <c r="G503" t="s">
        <v>4847</v>
      </c>
      <c r="H503">
        <v>1</v>
      </c>
      <c r="I503" t="str">
        <f>IF(A503=A502,I502&amp;CHAR(10)&amp;"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4" spans="1:9" x14ac:dyDescent="0.25">
      <c r="A504" t="s">
        <v>11209</v>
      </c>
      <c r="B504">
        <v>75577000</v>
      </c>
      <c r="C504" t="s">
        <v>16</v>
      </c>
      <c r="D504" t="str">
        <f>IF(Tabel_Forespørgsel_fra_Visma28[[#This Row],[SupProd]]=" "," "," - "&amp;Tabel_Forespørgsel_fra_Visma28[[#This Row],[SupProd]])</f>
        <v xml:space="preserve"> </v>
      </c>
      <c r="E504" t="s">
        <v>16</v>
      </c>
      <c r="F504" t="str">
        <f>IF(Tabel_Forespørgsel_fra_Visma28[[#This Row],[SupDescr]]=" "," "," - "&amp;Tabel_Forespørgsel_fra_Visma28[[#This Row],[SupDescr]])</f>
        <v xml:space="preserve"> </v>
      </c>
      <c r="G504" t="s">
        <v>3759</v>
      </c>
      <c r="H504">
        <v>1</v>
      </c>
      <c r="I504" t="str">
        <f>IF(A504=A503,I503&amp;CHAR(10)&amp;"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05" spans="1:9" x14ac:dyDescent="0.25">
      <c r="A505" t="s">
        <v>16594</v>
      </c>
      <c r="B505">
        <v>75763222</v>
      </c>
      <c r="C505" t="s">
        <v>16</v>
      </c>
      <c r="D505" t="str">
        <f>IF(Tabel_Forespørgsel_fra_Visma28[[#This Row],[SupProd]]=" "," "," - "&amp;Tabel_Forespørgsel_fra_Visma28[[#This Row],[SupProd]])</f>
        <v xml:space="preserve"> </v>
      </c>
      <c r="E505" t="s">
        <v>16</v>
      </c>
      <c r="F505" t="str">
        <f>IF(Tabel_Forespørgsel_fra_Visma28[[#This Row],[SupDescr]]=" "," "," - "&amp;Tabel_Forespørgsel_fra_Visma28[[#This Row],[SupDescr]])</f>
        <v xml:space="preserve"> </v>
      </c>
      <c r="G505" t="s">
        <v>4847</v>
      </c>
      <c r="H505">
        <v>1</v>
      </c>
      <c r="I505" t="str">
        <f>IF(A505=A504,I504&amp;CHAR(10)&amp;"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6" spans="1:9" x14ac:dyDescent="0.25">
      <c r="A506" t="s">
        <v>41103</v>
      </c>
      <c r="B506">
        <v>75763222</v>
      </c>
      <c r="C506" t="s">
        <v>16</v>
      </c>
      <c r="D506" t="str">
        <f>IF(Tabel_Forespørgsel_fra_Visma28[[#This Row],[SupProd]]=" "," "," - "&amp;Tabel_Forespørgsel_fra_Visma28[[#This Row],[SupProd]])</f>
        <v xml:space="preserve"> </v>
      </c>
      <c r="E506" t="s">
        <v>16</v>
      </c>
      <c r="F506" t="str">
        <f>IF(Tabel_Forespørgsel_fra_Visma28[[#This Row],[SupDescr]]=" "," "," - "&amp;Tabel_Forespørgsel_fra_Visma28[[#This Row],[SupDescr]])</f>
        <v xml:space="preserve"> </v>
      </c>
      <c r="G506" t="s">
        <v>4847</v>
      </c>
      <c r="H506">
        <v>1</v>
      </c>
      <c r="I506" t="str">
        <f>IF(A506=A505,I505&amp;CHAR(10)&amp;"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7" spans="1:9" x14ac:dyDescent="0.25">
      <c r="A507" t="s">
        <v>41111</v>
      </c>
      <c r="B507">
        <v>75763222</v>
      </c>
      <c r="C507" t="s">
        <v>16</v>
      </c>
      <c r="D507" t="str">
        <f>IF(Tabel_Forespørgsel_fra_Visma28[[#This Row],[SupProd]]=" "," "," - "&amp;Tabel_Forespørgsel_fra_Visma28[[#This Row],[SupProd]])</f>
        <v xml:space="preserve"> </v>
      </c>
      <c r="E507" t="s">
        <v>16</v>
      </c>
      <c r="F507" t="str">
        <f>IF(Tabel_Forespørgsel_fra_Visma28[[#This Row],[SupDescr]]=" "," "," - "&amp;Tabel_Forespørgsel_fra_Visma28[[#This Row],[SupDescr]])</f>
        <v xml:space="preserve"> </v>
      </c>
      <c r="G507" t="s">
        <v>4847</v>
      </c>
      <c r="H507">
        <v>1</v>
      </c>
      <c r="I507" t="str">
        <f>IF(A507=A506,I506&amp;CHAR(10)&amp;"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8" spans="1:9" x14ac:dyDescent="0.25">
      <c r="A508" t="s">
        <v>41142</v>
      </c>
      <c r="B508">
        <v>75763222</v>
      </c>
      <c r="C508" t="s">
        <v>16</v>
      </c>
      <c r="D508" t="str">
        <f>IF(Tabel_Forespørgsel_fra_Visma28[[#This Row],[SupProd]]=" "," "," - "&amp;Tabel_Forespørgsel_fra_Visma28[[#This Row],[SupProd]])</f>
        <v xml:space="preserve"> </v>
      </c>
      <c r="E508" t="s">
        <v>16</v>
      </c>
      <c r="F508" t="str">
        <f>IF(Tabel_Forespørgsel_fra_Visma28[[#This Row],[SupDescr]]=" "," "," - "&amp;Tabel_Forespørgsel_fra_Visma28[[#This Row],[SupDescr]])</f>
        <v xml:space="preserve"> </v>
      </c>
      <c r="G508" t="s">
        <v>4847</v>
      </c>
      <c r="H508">
        <v>1</v>
      </c>
      <c r="I508" t="str">
        <f>IF(A508=A507,I507&amp;CHAR(10)&amp;"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9" spans="1:9" x14ac:dyDescent="0.25">
      <c r="A509" t="s">
        <v>41107</v>
      </c>
      <c r="B509">
        <v>75763222</v>
      </c>
      <c r="C509" t="s">
        <v>16</v>
      </c>
      <c r="D509" t="str">
        <f>IF(Tabel_Forespørgsel_fra_Visma28[[#This Row],[SupProd]]=" "," "," - "&amp;Tabel_Forespørgsel_fra_Visma28[[#This Row],[SupProd]])</f>
        <v xml:space="preserve"> </v>
      </c>
      <c r="E509" t="s">
        <v>16</v>
      </c>
      <c r="F509" t="str">
        <f>IF(Tabel_Forespørgsel_fra_Visma28[[#This Row],[SupDescr]]=" "," "," - "&amp;Tabel_Forespørgsel_fra_Visma28[[#This Row],[SupDescr]])</f>
        <v xml:space="preserve"> </v>
      </c>
      <c r="G509" t="s">
        <v>4847</v>
      </c>
      <c r="H509">
        <v>1</v>
      </c>
      <c r="I509" t="str">
        <f>IF(A509=A508,I508&amp;CHAR(10)&amp;"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0" spans="1:9" x14ac:dyDescent="0.25">
      <c r="A510" t="s">
        <v>41143</v>
      </c>
      <c r="B510">
        <v>75763222</v>
      </c>
      <c r="C510" t="s">
        <v>16</v>
      </c>
      <c r="D510" t="str">
        <f>IF(Tabel_Forespørgsel_fra_Visma28[[#This Row],[SupProd]]=" "," "," - "&amp;Tabel_Forespørgsel_fra_Visma28[[#This Row],[SupProd]])</f>
        <v xml:space="preserve"> </v>
      </c>
      <c r="E510" t="s">
        <v>16</v>
      </c>
      <c r="F510" t="str">
        <f>IF(Tabel_Forespørgsel_fra_Visma28[[#This Row],[SupDescr]]=" "," "," - "&amp;Tabel_Forespørgsel_fra_Visma28[[#This Row],[SupDescr]])</f>
        <v xml:space="preserve"> </v>
      </c>
      <c r="G510" t="s">
        <v>4847</v>
      </c>
      <c r="H510">
        <v>1</v>
      </c>
      <c r="I510" t="str">
        <f>IF(A510=A509,I509&amp;CHAR(10)&amp;"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1" spans="1:9" x14ac:dyDescent="0.25">
      <c r="A511" t="s">
        <v>41144</v>
      </c>
      <c r="B511">
        <v>75763222</v>
      </c>
      <c r="C511" t="s">
        <v>16</v>
      </c>
      <c r="D511" t="str">
        <f>IF(Tabel_Forespørgsel_fra_Visma28[[#This Row],[SupProd]]=" "," "," - "&amp;Tabel_Forespørgsel_fra_Visma28[[#This Row],[SupProd]])</f>
        <v xml:space="preserve"> </v>
      </c>
      <c r="E511" t="s">
        <v>16</v>
      </c>
      <c r="F511" t="str">
        <f>IF(Tabel_Forespørgsel_fra_Visma28[[#This Row],[SupDescr]]=" "," "," - "&amp;Tabel_Forespørgsel_fra_Visma28[[#This Row],[SupDescr]])</f>
        <v xml:space="preserve"> </v>
      </c>
      <c r="G511" t="s">
        <v>4847</v>
      </c>
      <c r="H511">
        <v>1</v>
      </c>
      <c r="I511" t="str">
        <f>IF(A511=A510,I510&amp;CHAR(10)&amp;"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2" spans="1:9" x14ac:dyDescent="0.25">
      <c r="A512" t="s">
        <v>41120</v>
      </c>
      <c r="B512">
        <v>75763222</v>
      </c>
      <c r="C512" t="s">
        <v>16</v>
      </c>
      <c r="D512" t="str">
        <f>IF(Tabel_Forespørgsel_fra_Visma28[[#This Row],[SupProd]]=" "," "," - "&amp;Tabel_Forespørgsel_fra_Visma28[[#This Row],[SupProd]])</f>
        <v xml:space="preserve"> </v>
      </c>
      <c r="E512" t="s">
        <v>16</v>
      </c>
      <c r="F512" t="str">
        <f>IF(Tabel_Forespørgsel_fra_Visma28[[#This Row],[SupDescr]]=" "," "," - "&amp;Tabel_Forespørgsel_fra_Visma28[[#This Row],[SupDescr]])</f>
        <v xml:space="preserve"> </v>
      </c>
      <c r="G512" t="s">
        <v>4847</v>
      </c>
      <c r="H512">
        <v>1</v>
      </c>
      <c r="I512" t="str">
        <f>IF(A512=A511,I511&amp;CHAR(10)&amp;"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3" spans="1:9" x14ac:dyDescent="0.25">
      <c r="A513" t="s">
        <v>41121</v>
      </c>
      <c r="B513">
        <v>75763222</v>
      </c>
      <c r="C513" t="s">
        <v>16</v>
      </c>
      <c r="D513" t="str">
        <f>IF(Tabel_Forespørgsel_fra_Visma28[[#This Row],[SupProd]]=" "," "," - "&amp;Tabel_Forespørgsel_fra_Visma28[[#This Row],[SupProd]])</f>
        <v xml:space="preserve"> </v>
      </c>
      <c r="E513" t="s">
        <v>16</v>
      </c>
      <c r="F513" t="str">
        <f>IF(Tabel_Forespørgsel_fra_Visma28[[#This Row],[SupDescr]]=" "," "," - "&amp;Tabel_Forespørgsel_fra_Visma28[[#This Row],[SupDescr]])</f>
        <v xml:space="preserve"> </v>
      </c>
      <c r="G513" t="s">
        <v>4847</v>
      </c>
      <c r="H513">
        <v>1</v>
      </c>
      <c r="I513" t="str">
        <f>IF(A513=A512,I512&amp;CHAR(10)&amp;"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4" spans="1:9" x14ac:dyDescent="0.25">
      <c r="A514" t="s">
        <v>41108</v>
      </c>
      <c r="B514">
        <v>75763222</v>
      </c>
      <c r="C514" t="s">
        <v>16</v>
      </c>
      <c r="D514" t="str">
        <f>IF(Tabel_Forespørgsel_fra_Visma28[[#This Row],[SupProd]]=" "," "," - "&amp;Tabel_Forespørgsel_fra_Visma28[[#This Row],[SupProd]])</f>
        <v xml:space="preserve"> </v>
      </c>
      <c r="E514" t="s">
        <v>16</v>
      </c>
      <c r="F514" t="str">
        <f>IF(Tabel_Forespørgsel_fra_Visma28[[#This Row],[SupDescr]]=" "," "," - "&amp;Tabel_Forespørgsel_fra_Visma28[[#This Row],[SupDescr]])</f>
        <v xml:space="preserve"> </v>
      </c>
      <c r="G514" t="s">
        <v>4847</v>
      </c>
      <c r="H514">
        <v>1</v>
      </c>
      <c r="I514" t="str">
        <f>IF(A514=A513,I513&amp;CHAR(10)&amp;"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5" spans="1:9" x14ac:dyDescent="0.25">
      <c r="A515" t="s">
        <v>41109</v>
      </c>
      <c r="B515">
        <v>75763222</v>
      </c>
      <c r="C515" t="s">
        <v>16</v>
      </c>
      <c r="D515" t="str">
        <f>IF(Tabel_Forespørgsel_fra_Visma28[[#This Row],[SupProd]]=" "," "," - "&amp;Tabel_Forespørgsel_fra_Visma28[[#This Row],[SupProd]])</f>
        <v xml:space="preserve"> </v>
      </c>
      <c r="E515" t="s">
        <v>16</v>
      </c>
      <c r="F515" t="str">
        <f>IF(Tabel_Forespørgsel_fra_Visma28[[#This Row],[SupDescr]]=" "," "," - "&amp;Tabel_Forespørgsel_fra_Visma28[[#This Row],[SupDescr]])</f>
        <v xml:space="preserve"> </v>
      </c>
      <c r="G515" t="s">
        <v>4847</v>
      </c>
      <c r="H515">
        <v>1</v>
      </c>
      <c r="I515" t="str">
        <f>IF(A515=A514,I514&amp;CHAR(10)&amp;"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6" spans="1:9" x14ac:dyDescent="0.25">
      <c r="A516" t="s">
        <v>41110</v>
      </c>
      <c r="B516">
        <v>75763222</v>
      </c>
      <c r="C516" t="s">
        <v>16</v>
      </c>
      <c r="D516" t="str">
        <f>IF(Tabel_Forespørgsel_fra_Visma28[[#This Row],[SupProd]]=" "," "," - "&amp;Tabel_Forespørgsel_fra_Visma28[[#This Row],[SupProd]])</f>
        <v xml:space="preserve"> </v>
      </c>
      <c r="E516" t="s">
        <v>16</v>
      </c>
      <c r="F516" t="str">
        <f>IF(Tabel_Forespørgsel_fra_Visma28[[#This Row],[SupDescr]]=" "," "," - "&amp;Tabel_Forespørgsel_fra_Visma28[[#This Row],[SupDescr]])</f>
        <v xml:space="preserve"> </v>
      </c>
      <c r="G516" t="s">
        <v>4847</v>
      </c>
      <c r="H516">
        <v>1</v>
      </c>
      <c r="I516" t="str">
        <f>IF(A516=A515,I515&amp;CHAR(10)&amp;"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7" spans="1:9" x14ac:dyDescent="0.25">
      <c r="A517" t="s">
        <v>41112</v>
      </c>
      <c r="B517">
        <v>75763222</v>
      </c>
      <c r="C517" t="s">
        <v>16</v>
      </c>
      <c r="D517" t="str">
        <f>IF(Tabel_Forespørgsel_fra_Visma28[[#This Row],[SupProd]]=" "," "," - "&amp;Tabel_Forespørgsel_fra_Visma28[[#This Row],[SupProd]])</f>
        <v xml:space="preserve"> </v>
      </c>
      <c r="E517" t="s">
        <v>16</v>
      </c>
      <c r="F517" t="str">
        <f>IF(Tabel_Forespørgsel_fra_Visma28[[#This Row],[SupDescr]]=" "," "," - "&amp;Tabel_Forespørgsel_fra_Visma28[[#This Row],[SupDescr]])</f>
        <v xml:space="preserve"> </v>
      </c>
      <c r="G517" t="s">
        <v>4847</v>
      </c>
      <c r="H517">
        <v>1</v>
      </c>
      <c r="I517" t="str">
        <f>IF(A517=A516,I516&amp;CHAR(10)&amp;"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8" spans="1:9" x14ac:dyDescent="0.25">
      <c r="A518" t="s">
        <v>41104</v>
      </c>
      <c r="B518">
        <v>75763222</v>
      </c>
      <c r="C518" t="s">
        <v>16</v>
      </c>
      <c r="D518" t="str">
        <f>IF(Tabel_Forespørgsel_fra_Visma28[[#This Row],[SupProd]]=" "," "," - "&amp;Tabel_Forespørgsel_fra_Visma28[[#This Row],[SupProd]])</f>
        <v xml:space="preserve"> </v>
      </c>
      <c r="E518" t="s">
        <v>16</v>
      </c>
      <c r="F518" t="str">
        <f>IF(Tabel_Forespørgsel_fra_Visma28[[#This Row],[SupDescr]]=" "," "," - "&amp;Tabel_Forespørgsel_fra_Visma28[[#This Row],[SupDescr]])</f>
        <v xml:space="preserve"> </v>
      </c>
      <c r="G518" t="s">
        <v>4847</v>
      </c>
      <c r="H518">
        <v>1</v>
      </c>
      <c r="I518" t="str">
        <f>IF(A518=A517,I517&amp;CHAR(10)&amp;"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9" spans="1:9" x14ac:dyDescent="0.25">
      <c r="A519" t="s">
        <v>41113</v>
      </c>
      <c r="B519">
        <v>75763222</v>
      </c>
      <c r="C519" t="s">
        <v>16</v>
      </c>
      <c r="D519" t="str">
        <f>IF(Tabel_Forespørgsel_fra_Visma28[[#This Row],[SupProd]]=" "," "," - "&amp;Tabel_Forespørgsel_fra_Visma28[[#This Row],[SupProd]])</f>
        <v xml:space="preserve"> </v>
      </c>
      <c r="E519" t="s">
        <v>16</v>
      </c>
      <c r="F519" t="str">
        <f>IF(Tabel_Forespørgsel_fra_Visma28[[#This Row],[SupDescr]]=" "," "," - "&amp;Tabel_Forespørgsel_fra_Visma28[[#This Row],[SupDescr]])</f>
        <v xml:space="preserve"> </v>
      </c>
      <c r="G519" t="s">
        <v>4847</v>
      </c>
      <c r="H519">
        <v>1</v>
      </c>
      <c r="I519" t="str">
        <f>IF(A519=A518,I518&amp;CHAR(10)&amp;"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0" spans="1:9" x14ac:dyDescent="0.25">
      <c r="A520" t="s">
        <v>41122</v>
      </c>
      <c r="B520">
        <v>75763222</v>
      </c>
      <c r="C520" t="s">
        <v>16</v>
      </c>
      <c r="D520" t="str">
        <f>IF(Tabel_Forespørgsel_fra_Visma28[[#This Row],[SupProd]]=" "," "," - "&amp;Tabel_Forespørgsel_fra_Visma28[[#This Row],[SupProd]])</f>
        <v xml:space="preserve"> </v>
      </c>
      <c r="E520" t="s">
        <v>16</v>
      </c>
      <c r="F520" t="str">
        <f>IF(Tabel_Forespørgsel_fra_Visma28[[#This Row],[SupDescr]]=" "," "," - "&amp;Tabel_Forespørgsel_fra_Visma28[[#This Row],[SupDescr]])</f>
        <v xml:space="preserve"> </v>
      </c>
      <c r="G520" t="s">
        <v>4847</v>
      </c>
      <c r="H520">
        <v>1</v>
      </c>
      <c r="I520" t="str">
        <f>IF(A520=A519,I519&amp;CHAR(10)&amp;"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1" spans="1:9" x14ac:dyDescent="0.25">
      <c r="A521" t="s">
        <v>41114</v>
      </c>
      <c r="B521">
        <v>75763222</v>
      </c>
      <c r="C521" t="s">
        <v>16</v>
      </c>
      <c r="D521" t="str">
        <f>IF(Tabel_Forespørgsel_fra_Visma28[[#This Row],[SupProd]]=" "," "," - "&amp;Tabel_Forespørgsel_fra_Visma28[[#This Row],[SupProd]])</f>
        <v xml:space="preserve"> </v>
      </c>
      <c r="E521" t="s">
        <v>16</v>
      </c>
      <c r="F521" t="str">
        <f>IF(Tabel_Forespørgsel_fra_Visma28[[#This Row],[SupDescr]]=" "," "," - "&amp;Tabel_Forespørgsel_fra_Visma28[[#This Row],[SupDescr]])</f>
        <v xml:space="preserve"> </v>
      </c>
      <c r="G521" t="s">
        <v>4847</v>
      </c>
      <c r="H521">
        <v>1</v>
      </c>
      <c r="I521" t="str">
        <f>IF(A521=A520,I520&amp;CHAR(10)&amp;"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2" spans="1:9" x14ac:dyDescent="0.25">
      <c r="A522" t="s">
        <v>41115</v>
      </c>
      <c r="B522">
        <v>75763222</v>
      </c>
      <c r="C522" t="s">
        <v>16</v>
      </c>
      <c r="D522" t="str">
        <f>IF(Tabel_Forespørgsel_fra_Visma28[[#This Row],[SupProd]]=" "," "," - "&amp;Tabel_Forespørgsel_fra_Visma28[[#This Row],[SupProd]])</f>
        <v xml:space="preserve"> </v>
      </c>
      <c r="E522" t="s">
        <v>16</v>
      </c>
      <c r="F522" t="str">
        <f>IF(Tabel_Forespørgsel_fra_Visma28[[#This Row],[SupDescr]]=" "," "," - "&amp;Tabel_Forespørgsel_fra_Visma28[[#This Row],[SupDescr]])</f>
        <v xml:space="preserve"> </v>
      </c>
      <c r="G522" t="s">
        <v>4847</v>
      </c>
      <c r="H522">
        <v>1</v>
      </c>
      <c r="I522" t="str">
        <f>IF(A522=A521,I521&amp;CHAR(10)&amp;"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3" spans="1:9" x14ac:dyDescent="0.25">
      <c r="A523" t="s">
        <v>41116</v>
      </c>
      <c r="B523">
        <v>75763222</v>
      </c>
      <c r="C523" t="s">
        <v>16</v>
      </c>
      <c r="D523" t="str">
        <f>IF(Tabel_Forespørgsel_fra_Visma28[[#This Row],[SupProd]]=" "," "," - "&amp;Tabel_Forespørgsel_fra_Visma28[[#This Row],[SupProd]])</f>
        <v xml:space="preserve"> </v>
      </c>
      <c r="E523" t="s">
        <v>16</v>
      </c>
      <c r="F523" t="str">
        <f>IF(Tabel_Forespørgsel_fra_Visma28[[#This Row],[SupDescr]]=" "," "," - "&amp;Tabel_Forespørgsel_fra_Visma28[[#This Row],[SupDescr]])</f>
        <v xml:space="preserve"> </v>
      </c>
      <c r="G523" t="s">
        <v>4847</v>
      </c>
      <c r="H523">
        <v>1</v>
      </c>
      <c r="I523" t="str">
        <f>IF(A523=A522,I522&amp;CHAR(10)&amp;"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4" spans="1:9" x14ac:dyDescent="0.25">
      <c r="A524" t="s">
        <v>41117</v>
      </c>
      <c r="B524">
        <v>75763222</v>
      </c>
      <c r="C524" t="s">
        <v>16</v>
      </c>
      <c r="D524" t="str">
        <f>IF(Tabel_Forespørgsel_fra_Visma28[[#This Row],[SupProd]]=" "," "," - "&amp;Tabel_Forespørgsel_fra_Visma28[[#This Row],[SupProd]])</f>
        <v xml:space="preserve"> </v>
      </c>
      <c r="E524" t="s">
        <v>16</v>
      </c>
      <c r="F524" t="str">
        <f>IF(Tabel_Forespørgsel_fra_Visma28[[#This Row],[SupDescr]]=" "," "," - "&amp;Tabel_Forespørgsel_fra_Visma28[[#This Row],[SupDescr]])</f>
        <v xml:space="preserve"> </v>
      </c>
      <c r="G524" t="s">
        <v>4847</v>
      </c>
      <c r="H524">
        <v>1</v>
      </c>
      <c r="I524" t="str">
        <f>IF(A524=A523,I523&amp;CHAR(10)&amp;"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5" spans="1:9" x14ac:dyDescent="0.25">
      <c r="A525" t="s">
        <v>41149</v>
      </c>
      <c r="B525">
        <v>75763222</v>
      </c>
      <c r="C525" t="s">
        <v>16</v>
      </c>
      <c r="D525" t="str">
        <f>IF(Tabel_Forespørgsel_fra_Visma28[[#This Row],[SupProd]]=" "," "," - "&amp;Tabel_Forespørgsel_fra_Visma28[[#This Row],[SupProd]])</f>
        <v xml:space="preserve"> </v>
      </c>
      <c r="E525" t="s">
        <v>16</v>
      </c>
      <c r="F525" t="str">
        <f>IF(Tabel_Forespørgsel_fra_Visma28[[#This Row],[SupDescr]]=" "," "," - "&amp;Tabel_Forespørgsel_fra_Visma28[[#This Row],[SupDescr]])</f>
        <v xml:space="preserve"> </v>
      </c>
      <c r="G525" t="s">
        <v>4847</v>
      </c>
      <c r="H525">
        <v>1</v>
      </c>
      <c r="I525" t="str">
        <f>IF(A525=A524,I524&amp;CHAR(10)&amp;"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6" spans="1:9" x14ac:dyDescent="0.25">
      <c r="A526" t="s">
        <v>41126</v>
      </c>
      <c r="B526">
        <v>75763222</v>
      </c>
      <c r="C526" t="s">
        <v>16</v>
      </c>
      <c r="D526" t="str">
        <f>IF(Tabel_Forespørgsel_fra_Visma28[[#This Row],[SupProd]]=" "," "," - "&amp;Tabel_Forespørgsel_fra_Visma28[[#This Row],[SupProd]])</f>
        <v xml:space="preserve"> </v>
      </c>
      <c r="E526" t="s">
        <v>16</v>
      </c>
      <c r="F526" t="str">
        <f>IF(Tabel_Forespørgsel_fra_Visma28[[#This Row],[SupDescr]]=" "," "," - "&amp;Tabel_Forespørgsel_fra_Visma28[[#This Row],[SupDescr]])</f>
        <v xml:space="preserve"> </v>
      </c>
      <c r="G526" t="s">
        <v>4847</v>
      </c>
      <c r="H526">
        <v>1</v>
      </c>
      <c r="I526" t="str">
        <f>IF(A526=A525,I525&amp;CHAR(10)&amp;"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7" spans="1:9" x14ac:dyDescent="0.25">
      <c r="A527" t="s">
        <v>41105</v>
      </c>
      <c r="B527">
        <v>75763222</v>
      </c>
      <c r="C527" t="s">
        <v>16</v>
      </c>
      <c r="D527" t="str">
        <f>IF(Tabel_Forespørgsel_fra_Visma28[[#This Row],[SupProd]]=" "," "," - "&amp;Tabel_Forespørgsel_fra_Visma28[[#This Row],[SupProd]])</f>
        <v xml:space="preserve"> </v>
      </c>
      <c r="E527" t="s">
        <v>16</v>
      </c>
      <c r="F527" t="str">
        <f>IF(Tabel_Forespørgsel_fra_Visma28[[#This Row],[SupDescr]]=" "," "," - "&amp;Tabel_Forespørgsel_fra_Visma28[[#This Row],[SupDescr]])</f>
        <v xml:space="preserve"> </v>
      </c>
      <c r="G527" t="s">
        <v>4847</v>
      </c>
      <c r="H527">
        <v>1</v>
      </c>
      <c r="I527" t="str">
        <f>IF(A527=A526,I526&amp;CHAR(10)&amp;"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8" spans="1:9" x14ac:dyDescent="0.25">
      <c r="A528" t="s">
        <v>41146</v>
      </c>
      <c r="B528">
        <v>75763222</v>
      </c>
      <c r="C528" t="s">
        <v>16</v>
      </c>
      <c r="D528" t="str">
        <f>IF(Tabel_Forespørgsel_fra_Visma28[[#This Row],[SupProd]]=" "," "," - "&amp;Tabel_Forespørgsel_fra_Visma28[[#This Row],[SupProd]])</f>
        <v xml:space="preserve"> </v>
      </c>
      <c r="E528" t="s">
        <v>16</v>
      </c>
      <c r="F528" t="str">
        <f>IF(Tabel_Forespørgsel_fra_Visma28[[#This Row],[SupDescr]]=" "," "," - "&amp;Tabel_Forespørgsel_fra_Visma28[[#This Row],[SupDescr]])</f>
        <v xml:space="preserve"> </v>
      </c>
      <c r="G528" t="s">
        <v>4847</v>
      </c>
      <c r="H528">
        <v>1</v>
      </c>
      <c r="I528" t="str">
        <f>IF(A528=A527,I527&amp;CHAR(10)&amp;"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9" spans="1:9" x14ac:dyDescent="0.25">
      <c r="A529" t="s">
        <v>41138</v>
      </c>
      <c r="B529">
        <v>75763222</v>
      </c>
      <c r="C529" t="s">
        <v>16</v>
      </c>
      <c r="D529" t="str">
        <f>IF(Tabel_Forespørgsel_fra_Visma28[[#This Row],[SupProd]]=" "," "," - "&amp;Tabel_Forespørgsel_fra_Visma28[[#This Row],[SupProd]])</f>
        <v xml:space="preserve"> </v>
      </c>
      <c r="E529" t="s">
        <v>16</v>
      </c>
      <c r="F529" t="str">
        <f>IF(Tabel_Forespørgsel_fra_Visma28[[#This Row],[SupDescr]]=" "," "," - "&amp;Tabel_Forespørgsel_fra_Visma28[[#This Row],[SupDescr]])</f>
        <v xml:space="preserve"> </v>
      </c>
      <c r="G529" t="s">
        <v>4847</v>
      </c>
      <c r="H529">
        <v>1</v>
      </c>
      <c r="I529" t="str">
        <f>IF(A529=A528,I528&amp;CHAR(10)&amp;"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30" spans="1:9" x14ac:dyDescent="0.25">
      <c r="A530" t="s">
        <v>41106</v>
      </c>
      <c r="B530">
        <v>75763222</v>
      </c>
      <c r="C530" t="s">
        <v>16</v>
      </c>
      <c r="D530" t="str">
        <f>IF(Tabel_Forespørgsel_fra_Visma28[[#This Row],[SupProd]]=" "," "," - "&amp;Tabel_Forespørgsel_fra_Visma28[[#This Row],[SupProd]])</f>
        <v xml:space="preserve"> </v>
      </c>
      <c r="E530" t="s">
        <v>16</v>
      </c>
      <c r="F530" t="str">
        <f>IF(Tabel_Forespørgsel_fra_Visma28[[#This Row],[SupDescr]]=" "," "," - "&amp;Tabel_Forespørgsel_fra_Visma28[[#This Row],[SupDescr]])</f>
        <v xml:space="preserve"> </v>
      </c>
      <c r="G530" t="s">
        <v>4847</v>
      </c>
      <c r="H530">
        <v>1</v>
      </c>
      <c r="I530" t="str">
        <f>IF(A530=A529,I529&amp;CHAR(10)&amp;"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31" spans="1:9" x14ac:dyDescent="0.25">
      <c r="A531" t="s">
        <v>41139</v>
      </c>
      <c r="B531">
        <v>75763222</v>
      </c>
      <c r="C531" t="s">
        <v>16</v>
      </c>
      <c r="D531" t="str">
        <f>IF(Tabel_Forespørgsel_fra_Visma28[[#This Row],[SupProd]]=" "," "," - "&amp;Tabel_Forespørgsel_fra_Visma28[[#This Row],[SupProd]])</f>
        <v xml:space="preserve"> </v>
      </c>
      <c r="E531" t="s">
        <v>16</v>
      </c>
      <c r="F531" t="str">
        <f>IF(Tabel_Forespørgsel_fra_Visma28[[#This Row],[SupDescr]]=" "," "," - "&amp;Tabel_Forespørgsel_fra_Visma28[[#This Row],[SupDescr]])</f>
        <v xml:space="preserve"> </v>
      </c>
      <c r="G531" t="s">
        <v>4847</v>
      </c>
      <c r="H531">
        <v>1</v>
      </c>
      <c r="I531" t="str">
        <f>IF(A531=A530,I530&amp;CHAR(10)&amp;"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32" spans="1:9" x14ac:dyDescent="0.25">
      <c r="A532" t="s">
        <v>41140</v>
      </c>
      <c r="B532">
        <v>75763222</v>
      </c>
      <c r="C532" t="s">
        <v>16</v>
      </c>
      <c r="D532" t="str">
        <f>IF(Tabel_Forespørgsel_fra_Visma28[[#This Row],[SupProd]]=" "," "," - "&amp;Tabel_Forespørgsel_fra_Visma28[[#This Row],[SupProd]])</f>
        <v xml:space="preserve"> </v>
      </c>
      <c r="E532" t="s">
        <v>16</v>
      </c>
      <c r="F532" t="str">
        <f>IF(Tabel_Forespørgsel_fra_Visma28[[#This Row],[SupDescr]]=" "," "," - "&amp;Tabel_Forespørgsel_fra_Visma28[[#This Row],[SupDescr]])</f>
        <v xml:space="preserve"> </v>
      </c>
      <c r="G532" t="s">
        <v>4847</v>
      </c>
      <c r="H532">
        <v>1</v>
      </c>
      <c r="I532" t="str">
        <f>IF(A532=A531,I531&amp;CHAR(10)&amp;"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33" spans="1:9" x14ac:dyDescent="0.25">
      <c r="A533" t="s">
        <v>41141</v>
      </c>
      <c r="B533">
        <v>75763222</v>
      </c>
      <c r="C533" t="s">
        <v>16</v>
      </c>
      <c r="D533" t="str">
        <f>IF(Tabel_Forespørgsel_fra_Visma28[[#This Row],[SupProd]]=" "," "," - "&amp;Tabel_Forespørgsel_fra_Visma28[[#This Row],[SupProd]])</f>
        <v xml:space="preserve"> </v>
      </c>
      <c r="E533" t="s">
        <v>16</v>
      </c>
      <c r="F533" t="str">
        <f>IF(Tabel_Forespørgsel_fra_Visma28[[#This Row],[SupDescr]]=" "," "," - "&amp;Tabel_Forespørgsel_fra_Visma28[[#This Row],[SupDescr]])</f>
        <v xml:space="preserve"> </v>
      </c>
      <c r="G533" t="s">
        <v>4847</v>
      </c>
      <c r="H533">
        <v>1</v>
      </c>
      <c r="I533" t="str">
        <f>IF(A533=A532,I532&amp;CHAR(10)&amp;"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34" spans="1:9" x14ac:dyDescent="0.25">
      <c r="A534" t="s">
        <v>41908</v>
      </c>
      <c r="B534">
        <v>86659222</v>
      </c>
      <c r="C534" t="s">
        <v>16</v>
      </c>
      <c r="D534" t="str">
        <f>IF(Tabel_Forespørgsel_fra_Visma28[[#This Row],[SupProd]]=" "," "," - "&amp;Tabel_Forespørgsel_fra_Visma28[[#This Row],[SupProd]])</f>
        <v xml:space="preserve"> </v>
      </c>
      <c r="E534" t="s">
        <v>16</v>
      </c>
      <c r="F534" t="str">
        <f>IF(Tabel_Forespørgsel_fra_Visma28[[#This Row],[SupDescr]]=" "," "," - "&amp;Tabel_Forespørgsel_fra_Visma28[[#This Row],[SupDescr]])</f>
        <v xml:space="preserve"> </v>
      </c>
      <c r="G534" t="s">
        <v>40888</v>
      </c>
      <c r="H534">
        <v>1</v>
      </c>
      <c r="I534" t="str">
        <f>IF(A534=A533,I533&amp;CHAR(10)&amp;"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535" spans="1:9" x14ac:dyDescent="0.25">
      <c r="A535" t="s">
        <v>3967</v>
      </c>
      <c r="B535">
        <v>75421677</v>
      </c>
      <c r="C535" t="s">
        <v>16</v>
      </c>
      <c r="D535" t="str">
        <f>IF(Tabel_Forespørgsel_fra_Visma28[[#This Row],[SupProd]]=" "," "," - "&amp;Tabel_Forespørgsel_fra_Visma28[[#This Row],[SupProd]])</f>
        <v xml:space="preserve"> </v>
      </c>
      <c r="E535" t="s">
        <v>16</v>
      </c>
      <c r="F535" t="str">
        <f>IF(Tabel_Forespørgsel_fra_Visma28[[#This Row],[SupDescr]]=" "," "," - "&amp;Tabel_Forespørgsel_fra_Visma28[[#This Row],[SupDescr]])</f>
        <v xml:space="preserve"> </v>
      </c>
      <c r="G535" t="s">
        <v>3368</v>
      </c>
      <c r="H535">
        <v>1</v>
      </c>
      <c r="I535" t="str">
        <f>IF(A535=A534,I534&amp;CHAR(10)&amp;"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36" spans="1:9" x14ac:dyDescent="0.25">
      <c r="A536" t="s">
        <v>14215</v>
      </c>
      <c r="B536">
        <v>75577000</v>
      </c>
      <c r="C536" t="s">
        <v>16</v>
      </c>
      <c r="D536" t="str">
        <f>IF(Tabel_Forespørgsel_fra_Visma28[[#This Row],[SupProd]]=" "," "," - "&amp;Tabel_Forespørgsel_fra_Visma28[[#This Row],[SupProd]])</f>
        <v xml:space="preserve"> </v>
      </c>
      <c r="E536" t="s">
        <v>16</v>
      </c>
      <c r="F536" t="str">
        <f>IF(Tabel_Forespørgsel_fra_Visma28[[#This Row],[SupDescr]]=" "," "," - "&amp;Tabel_Forespørgsel_fra_Visma28[[#This Row],[SupDescr]])</f>
        <v xml:space="preserve"> </v>
      </c>
      <c r="G536" t="s">
        <v>3759</v>
      </c>
      <c r="H536">
        <v>1</v>
      </c>
      <c r="I536" t="str">
        <f>IF(A536=A535,I535&amp;CHAR(10)&amp;"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37" spans="1:9" x14ac:dyDescent="0.25">
      <c r="A537" t="s">
        <v>3448</v>
      </c>
      <c r="B537">
        <v>75421677</v>
      </c>
      <c r="C537" t="s">
        <v>16</v>
      </c>
      <c r="D537" t="str">
        <f>IF(Tabel_Forespørgsel_fra_Visma28[[#This Row],[SupProd]]=" "," "," - "&amp;Tabel_Forespørgsel_fra_Visma28[[#This Row],[SupProd]])</f>
        <v xml:space="preserve"> </v>
      </c>
      <c r="E537" t="s">
        <v>16</v>
      </c>
      <c r="F537" t="str">
        <f>IF(Tabel_Forespørgsel_fra_Visma28[[#This Row],[SupDescr]]=" "," "," - "&amp;Tabel_Forespørgsel_fra_Visma28[[#This Row],[SupDescr]])</f>
        <v xml:space="preserve"> </v>
      </c>
      <c r="G537" t="s">
        <v>3368</v>
      </c>
      <c r="H537">
        <v>1</v>
      </c>
      <c r="I537" t="str">
        <f>IF(A537=A536,I536&amp;CHAR(10)&amp;"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38" spans="1:9" x14ac:dyDescent="0.25">
      <c r="A538" t="s">
        <v>3449</v>
      </c>
      <c r="B538">
        <v>75421677</v>
      </c>
      <c r="C538" t="s">
        <v>16</v>
      </c>
      <c r="D538" t="str">
        <f>IF(Tabel_Forespørgsel_fra_Visma28[[#This Row],[SupProd]]=" "," "," - "&amp;Tabel_Forespørgsel_fra_Visma28[[#This Row],[SupProd]])</f>
        <v xml:space="preserve"> </v>
      </c>
      <c r="E538" t="s">
        <v>16</v>
      </c>
      <c r="F538" t="str">
        <f>IF(Tabel_Forespørgsel_fra_Visma28[[#This Row],[SupDescr]]=" "," "," - "&amp;Tabel_Forespørgsel_fra_Visma28[[#This Row],[SupDescr]])</f>
        <v xml:space="preserve"> </v>
      </c>
      <c r="G538" t="s">
        <v>3368</v>
      </c>
      <c r="H538">
        <v>1</v>
      </c>
      <c r="I538" t="str">
        <f>IF(A538=A537,I537&amp;CHAR(10)&amp;"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39" spans="1:9" x14ac:dyDescent="0.25">
      <c r="A539" t="s">
        <v>3439</v>
      </c>
      <c r="B539">
        <v>75421677</v>
      </c>
      <c r="C539" t="s">
        <v>16</v>
      </c>
      <c r="D539" t="str">
        <f>IF(Tabel_Forespørgsel_fra_Visma28[[#This Row],[SupProd]]=" "," "," - "&amp;Tabel_Forespørgsel_fra_Visma28[[#This Row],[SupProd]])</f>
        <v xml:space="preserve"> </v>
      </c>
      <c r="E539" t="s">
        <v>16</v>
      </c>
      <c r="F539" t="str">
        <f>IF(Tabel_Forespørgsel_fra_Visma28[[#This Row],[SupDescr]]=" "," "," - "&amp;Tabel_Forespørgsel_fra_Visma28[[#This Row],[SupDescr]])</f>
        <v xml:space="preserve"> </v>
      </c>
      <c r="G539" t="s">
        <v>3368</v>
      </c>
      <c r="H539">
        <v>1</v>
      </c>
      <c r="I539" t="str">
        <f>IF(A539=A538,I538&amp;CHAR(10)&amp;"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0" spans="1:9" x14ac:dyDescent="0.25">
      <c r="A540" t="s">
        <v>3438</v>
      </c>
      <c r="B540">
        <v>75421677</v>
      </c>
      <c r="C540" t="s">
        <v>16</v>
      </c>
      <c r="D540" t="str">
        <f>IF(Tabel_Forespørgsel_fra_Visma28[[#This Row],[SupProd]]=" "," "," - "&amp;Tabel_Forespørgsel_fra_Visma28[[#This Row],[SupProd]])</f>
        <v xml:space="preserve"> </v>
      </c>
      <c r="E540" t="s">
        <v>16</v>
      </c>
      <c r="F540" t="str">
        <f>IF(Tabel_Forespørgsel_fra_Visma28[[#This Row],[SupDescr]]=" "," "," - "&amp;Tabel_Forespørgsel_fra_Visma28[[#This Row],[SupDescr]])</f>
        <v xml:space="preserve"> </v>
      </c>
      <c r="G540" t="s">
        <v>3368</v>
      </c>
      <c r="H540">
        <v>1</v>
      </c>
      <c r="I540" t="str">
        <f>IF(A540=A539,I539&amp;CHAR(10)&amp;"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1" spans="1:9" x14ac:dyDescent="0.25">
      <c r="A541" t="s">
        <v>3440</v>
      </c>
      <c r="B541">
        <v>75421677</v>
      </c>
      <c r="C541" t="s">
        <v>16</v>
      </c>
      <c r="D541" t="str">
        <f>IF(Tabel_Forespørgsel_fra_Visma28[[#This Row],[SupProd]]=" "," "," - "&amp;Tabel_Forespørgsel_fra_Visma28[[#This Row],[SupProd]])</f>
        <v xml:space="preserve"> </v>
      </c>
      <c r="E541" t="s">
        <v>16</v>
      </c>
      <c r="F541" t="str">
        <f>IF(Tabel_Forespørgsel_fra_Visma28[[#This Row],[SupDescr]]=" "," "," - "&amp;Tabel_Forespørgsel_fra_Visma28[[#This Row],[SupDescr]])</f>
        <v xml:space="preserve"> </v>
      </c>
      <c r="G541" t="s">
        <v>3368</v>
      </c>
      <c r="H541">
        <v>1</v>
      </c>
      <c r="I541" t="str">
        <f>IF(A541=A540,I540&amp;CHAR(10)&amp;"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2" spans="1:9" x14ac:dyDescent="0.25">
      <c r="A542" t="s">
        <v>11330</v>
      </c>
      <c r="B542">
        <v>75577000</v>
      </c>
      <c r="C542" t="s">
        <v>16</v>
      </c>
      <c r="D542" t="str">
        <f>IF(Tabel_Forespørgsel_fra_Visma28[[#This Row],[SupProd]]=" "," "," - "&amp;Tabel_Forespørgsel_fra_Visma28[[#This Row],[SupProd]])</f>
        <v xml:space="preserve"> </v>
      </c>
      <c r="E542" t="s">
        <v>16</v>
      </c>
      <c r="F542" t="str">
        <f>IF(Tabel_Forespørgsel_fra_Visma28[[#This Row],[SupDescr]]=" "," "," - "&amp;Tabel_Forespørgsel_fra_Visma28[[#This Row],[SupDescr]])</f>
        <v xml:space="preserve"> </v>
      </c>
      <c r="G542" t="s">
        <v>3759</v>
      </c>
      <c r="H542">
        <v>1</v>
      </c>
      <c r="I542" t="str">
        <f>IF(A542=A541,I541&amp;CHAR(10)&amp;"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43" spans="1:9" x14ac:dyDescent="0.25">
      <c r="A543" t="s">
        <v>12006</v>
      </c>
      <c r="B543">
        <v>75577000</v>
      </c>
      <c r="C543" t="s">
        <v>16</v>
      </c>
      <c r="D543" t="str">
        <f>IF(Tabel_Forespørgsel_fra_Visma28[[#This Row],[SupProd]]=" "," "," - "&amp;Tabel_Forespørgsel_fra_Visma28[[#This Row],[SupProd]])</f>
        <v xml:space="preserve"> </v>
      </c>
      <c r="E543" t="s">
        <v>16</v>
      </c>
      <c r="F543" t="str">
        <f>IF(Tabel_Forespørgsel_fra_Visma28[[#This Row],[SupDescr]]=" "," "," - "&amp;Tabel_Forespørgsel_fra_Visma28[[#This Row],[SupDescr]])</f>
        <v xml:space="preserve"> </v>
      </c>
      <c r="G543" t="s">
        <v>3759</v>
      </c>
      <c r="H543">
        <v>1</v>
      </c>
      <c r="I543" t="str">
        <f>IF(A543=A542,I542&amp;CHAR(10)&amp;"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44" spans="1:9" x14ac:dyDescent="0.25">
      <c r="A544" t="s">
        <v>14100</v>
      </c>
      <c r="B544">
        <v>75421677</v>
      </c>
      <c r="C544" t="s">
        <v>16</v>
      </c>
      <c r="D544" t="str">
        <f>IF(Tabel_Forespørgsel_fra_Visma28[[#This Row],[SupProd]]=" "," "," - "&amp;Tabel_Forespørgsel_fra_Visma28[[#This Row],[SupProd]])</f>
        <v xml:space="preserve"> </v>
      </c>
      <c r="E544" t="s">
        <v>16</v>
      </c>
      <c r="F544" t="str">
        <f>IF(Tabel_Forespørgsel_fra_Visma28[[#This Row],[SupDescr]]=" "," "," - "&amp;Tabel_Forespørgsel_fra_Visma28[[#This Row],[SupDescr]])</f>
        <v xml:space="preserve"> </v>
      </c>
      <c r="G544" t="s">
        <v>3368</v>
      </c>
      <c r="H544">
        <v>1</v>
      </c>
      <c r="I544" t="str">
        <f>IF(A544=A543,I543&amp;CHAR(10)&amp;"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5" spans="1:9" x14ac:dyDescent="0.25">
      <c r="A545" t="s">
        <v>14104</v>
      </c>
      <c r="B545">
        <v>75421677</v>
      </c>
      <c r="C545" t="s">
        <v>16</v>
      </c>
      <c r="D545" t="str">
        <f>IF(Tabel_Forespørgsel_fra_Visma28[[#This Row],[SupProd]]=" "," "," - "&amp;Tabel_Forespørgsel_fra_Visma28[[#This Row],[SupProd]])</f>
        <v xml:space="preserve"> </v>
      </c>
      <c r="E545" t="s">
        <v>16</v>
      </c>
      <c r="F545" t="str">
        <f>IF(Tabel_Forespørgsel_fra_Visma28[[#This Row],[SupDescr]]=" "," "," - "&amp;Tabel_Forespørgsel_fra_Visma28[[#This Row],[SupDescr]])</f>
        <v xml:space="preserve"> </v>
      </c>
      <c r="G545" t="s">
        <v>3368</v>
      </c>
      <c r="H545">
        <v>1</v>
      </c>
      <c r="I545" t="str">
        <f>IF(A545=A544,I544&amp;CHAR(10)&amp;"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6" spans="1:9" x14ac:dyDescent="0.25">
      <c r="A546" t="s">
        <v>14105</v>
      </c>
      <c r="B546">
        <v>75421677</v>
      </c>
      <c r="C546" t="s">
        <v>16</v>
      </c>
      <c r="D546" t="str">
        <f>IF(Tabel_Forespørgsel_fra_Visma28[[#This Row],[SupProd]]=" "," "," - "&amp;Tabel_Forespørgsel_fra_Visma28[[#This Row],[SupProd]])</f>
        <v xml:space="preserve"> </v>
      </c>
      <c r="E546" t="s">
        <v>16</v>
      </c>
      <c r="F546" t="str">
        <f>IF(Tabel_Forespørgsel_fra_Visma28[[#This Row],[SupDescr]]=" "," "," - "&amp;Tabel_Forespørgsel_fra_Visma28[[#This Row],[SupDescr]])</f>
        <v xml:space="preserve"> </v>
      </c>
      <c r="G546" t="s">
        <v>3368</v>
      </c>
      <c r="H546">
        <v>1</v>
      </c>
      <c r="I546" t="str">
        <f>IF(A546=A545,I545&amp;CHAR(10)&amp;"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7" spans="1:9" x14ac:dyDescent="0.25">
      <c r="A547" t="s">
        <v>14681</v>
      </c>
      <c r="B547">
        <v>75421677</v>
      </c>
      <c r="C547" t="s">
        <v>16</v>
      </c>
      <c r="D547" t="str">
        <f>IF(Tabel_Forespørgsel_fra_Visma28[[#This Row],[SupProd]]=" "," "," - "&amp;Tabel_Forespørgsel_fra_Visma28[[#This Row],[SupProd]])</f>
        <v xml:space="preserve"> </v>
      </c>
      <c r="E547" t="s">
        <v>16</v>
      </c>
      <c r="F547" t="str">
        <f>IF(Tabel_Forespørgsel_fra_Visma28[[#This Row],[SupDescr]]=" "," "," - "&amp;Tabel_Forespørgsel_fra_Visma28[[#This Row],[SupDescr]])</f>
        <v xml:space="preserve"> </v>
      </c>
      <c r="G547" t="s">
        <v>3368</v>
      </c>
      <c r="H547">
        <v>1</v>
      </c>
      <c r="I547" t="str">
        <f>IF(A547=A546,I546&amp;CHAR(10)&amp;"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8" spans="1:9" x14ac:dyDescent="0.25">
      <c r="A548" t="s">
        <v>14390</v>
      </c>
      <c r="B548">
        <v>75421677</v>
      </c>
      <c r="C548" t="s">
        <v>16</v>
      </c>
      <c r="D548" t="str">
        <f>IF(Tabel_Forespørgsel_fra_Visma28[[#This Row],[SupProd]]=" "," "," - "&amp;Tabel_Forespørgsel_fra_Visma28[[#This Row],[SupProd]])</f>
        <v xml:space="preserve"> </v>
      </c>
      <c r="E548" t="s">
        <v>16</v>
      </c>
      <c r="F548" t="str">
        <f>IF(Tabel_Forespørgsel_fra_Visma28[[#This Row],[SupDescr]]=" "," "," - "&amp;Tabel_Forespørgsel_fra_Visma28[[#This Row],[SupDescr]])</f>
        <v xml:space="preserve"> </v>
      </c>
      <c r="G548" t="s">
        <v>3368</v>
      </c>
      <c r="H548">
        <v>1</v>
      </c>
      <c r="I548" t="str">
        <f>IF(A548=A547,I547&amp;CHAR(10)&amp;"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9" spans="1:9" x14ac:dyDescent="0.25">
      <c r="A549" t="s">
        <v>14391</v>
      </c>
      <c r="B549">
        <v>75421677</v>
      </c>
      <c r="C549" t="s">
        <v>16</v>
      </c>
      <c r="D549" t="str">
        <f>IF(Tabel_Forespørgsel_fra_Visma28[[#This Row],[SupProd]]=" "," "," - "&amp;Tabel_Forespørgsel_fra_Visma28[[#This Row],[SupProd]])</f>
        <v xml:space="preserve"> </v>
      </c>
      <c r="E549" t="s">
        <v>16</v>
      </c>
      <c r="F549" t="str">
        <f>IF(Tabel_Forespørgsel_fra_Visma28[[#This Row],[SupDescr]]=" "," "," - "&amp;Tabel_Forespørgsel_fra_Visma28[[#This Row],[SupDescr]])</f>
        <v xml:space="preserve"> </v>
      </c>
      <c r="G549" t="s">
        <v>3368</v>
      </c>
      <c r="H549">
        <v>1</v>
      </c>
      <c r="I549" t="str">
        <f>IF(A549=A548,I548&amp;CHAR(10)&amp;"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0" spans="1:9" x14ac:dyDescent="0.25">
      <c r="A550" t="s">
        <v>14392</v>
      </c>
      <c r="B550">
        <v>75421677</v>
      </c>
      <c r="C550" t="s">
        <v>16</v>
      </c>
      <c r="D550" t="str">
        <f>IF(Tabel_Forespørgsel_fra_Visma28[[#This Row],[SupProd]]=" "," "," - "&amp;Tabel_Forespørgsel_fra_Visma28[[#This Row],[SupProd]])</f>
        <v xml:space="preserve"> </v>
      </c>
      <c r="E550" t="s">
        <v>16</v>
      </c>
      <c r="F550" t="str">
        <f>IF(Tabel_Forespørgsel_fra_Visma28[[#This Row],[SupDescr]]=" "," "," - "&amp;Tabel_Forespørgsel_fra_Visma28[[#This Row],[SupDescr]])</f>
        <v xml:space="preserve"> </v>
      </c>
      <c r="G550" t="s">
        <v>3368</v>
      </c>
      <c r="H550">
        <v>1</v>
      </c>
      <c r="I550" t="str">
        <f>IF(A550=A549,I549&amp;CHAR(10)&amp;"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1" spans="1:9" x14ac:dyDescent="0.25">
      <c r="A551" t="s">
        <v>14682</v>
      </c>
      <c r="B551">
        <v>33324242</v>
      </c>
      <c r="C551" t="s">
        <v>16</v>
      </c>
      <c r="D551" t="str">
        <f>IF(Tabel_Forespørgsel_fra_Visma28[[#This Row],[SupProd]]=" "," "," - "&amp;Tabel_Forespørgsel_fra_Visma28[[#This Row],[SupProd]])</f>
        <v xml:space="preserve"> </v>
      </c>
      <c r="E551" t="s">
        <v>16</v>
      </c>
      <c r="F551" t="str">
        <f>IF(Tabel_Forespørgsel_fra_Visma28[[#This Row],[SupDescr]]=" "," "," - "&amp;Tabel_Forespørgsel_fra_Visma28[[#This Row],[SupDescr]])</f>
        <v xml:space="preserve"> </v>
      </c>
      <c r="G551" t="s">
        <v>14683</v>
      </c>
      <c r="H551">
        <v>1</v>
      </c>
      <c r="I551" t="str">
        <f>IF(A551=A550,I550&amp;CHAR(10)&amp;"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Dagbladet Børsen  </v>
      </c>
    </row>
    <row r="552" spans="1:9" x14ac:dyDescent="0.25">
      <c r="A552" t="s">
        <v>14393</v>
      </c>
      <c r="B552">
        <v>75421677</v>
      </c>
      <c r="C552" t="s">
        <v>16</v>
      </c>
      <c r="D552" t="str">
        <f>IF(Tabel_Forespørgsel_fra_Visma28[[#This Row],[SupProd]]=" "," "," - "&amp;Tabel_Forespørgsel_fra_Visma28[[#This Row],[SupProd]])</f>
        <v xml:space="preserve"> </v>
      </c>
      <c r="E552" t="s">
        <v>16</v>
      </c>
      <c r="F552" t="str">
        <f>IF(Tabel_Forespørgsel_fra_Visma28[[#This Row],[SupDescr]]=" "," "," - "&amp;Tabel_Forespørgsel_fra_Visma28[[#This Row],[SupDescr]])</f>
        <v xml:space="preserve"> </v>
      </c>
      <c r="G552" t="s">
        <v>3368</v>
      </c>
      <c r="H552">
        <v>1</v>
      </c>
      <c r="I552" t="str">
        <f>IF(A552=A551,I551&amp;CHAR(10)&amp;"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3" spans="1:9" x14ac:dyDescent="0.25">
      <c r="A553" t="s">
        <v>14394</v>
      </c>
      <c r="B553">
        <v>75421677</v>
      </c>
      <c r="C553" t="s">
        <v>16</v>
      </c>
      <c r="D553" t="str">
        <f>IF(Tabel_Forespørgsel_fra_Visma28[[#This Row],[SupProd]]=" "," "," - "&amp;Tabel_Forespørgsel_fra_Visma28[[#This Row],[SupProd]])</f>
        <v xml:space="preserve"> </v>
      </c>
      <c r="E553" t="s">
        <v>16</v>
      </c>
      <c r="F553" t="str">
        <f>IF(Tabel_Forespørgsel_fra_Visma28[[#This Row],[SupDescr]]=" "," "," - "&amp;Tabel_Forespørgsel_fra_Visma28[[#This Row],[SupDescr]])</f>
        <v xml:space="preserve"> </v>
      </c>
      <c r="G553" t="s">
        <v>3368</v>
      </c>
      <c r="H553">
        <v>1</v>
      </c>
      <c r="I553" t="str">
        <f>IF(A553=A552,I552&amp;CHAR(10)&amp;"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4" spans="1:9" x14ac:dyDescent="0.25">
      <c r="A554" t="s">
        <v>14395</v>
      </c>
      <c r="B554">
        <v>75421677</v>
      </c>
      <c r="C554" t="s">
        <v>16</v>
      </c>
      <c r="D554" t="str">
        <f>IF(Tabel_Forespørgsel_fra_Visma28[[#This Row],[SupProd]]=" "," "," - "&amp;Tabel_Forespørgsel_fra_Visma28[[#This Row],[SupProd]])</f>
        <v xml:space="preserve"> </v>
      </c>
      <c r="E554" t="s">
        <v>16</v>
      </c>
      <c r="F554" t="str">
        <f>IF(Tabel_Forespørgsel_fra_Visma28[[#This Row],[SupDescr]]=" "," "," - "&amp;Tabel_Forespørgsel_fra_Visma28[[#This Row],[SupDescr]])</f>
        <v xml:space="preserve"> </v>
      </c>
      <c r="G554" t="s">
        <v>3368</v>
      </c>
      <c r="H554">
        <v>1</v>
      </c>
      <c r="I554" t="str">
        <f>IF(A554=A553,I553&amp;CHAR(10)&amp;"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5" spans="1:9" x14ac:dyDescent="0.25">
      <c r="A555" t="s">
        <v>14396</v>
      </c>
      <c r="B555">
        <v>75421677</v>
      </c>
      <c r="C555" t="s">
        <v>16</v>
      </c>
      <c r="D555" t="str">
        <f>IF(Tabel_Forespørgsel_fra_Visma28[[#This Row],[SupProd]]=" "," "," - "&amp;Tabel_Forespørgsel_fra_Visma28[[#This Row],[SupProd]])</f>
        <v xml:space="preserve"> </v>
      </c>
      <c r="E555" t="s">
        <v>16</v>
      </c>
      <c r="F555" t="str">
        <f>IF(Tabel_Forespørgsel_fra_Visma28[[#This Row],[SupDescr]]=" "," "," - "&amp;Tabel_Forespørgsel_fra_Visma28[[#This Row],[SupDescr]])</f>
        <v xml:space="preserve"> </v>
      </c>
      <c r="G555" t="s">
        <v>3368</v>
      </c>
      <c r="H555">
        <v>1</v>
      </c>
      <c r="I555" t="str">
        <f>IF(A555=A554,I554&amp;CHAR(10)&amp;"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6" spans="1:9" x14ac:dyDescent="0.25">
      <c r="A556" t="s">
        <v>15287</v>
      </c>
      <c r="B556">
        <v>75577000</v>
      </c>
      <c r="C556" t="s">
        <v>16</v>
      </c>
      <c r="D556" t="str">
        <f>IF(Tabel_Forespørgsel_fra_Visma28[[#This Row],[SupProd]]=" "," "," - "&amp;Tabel_Forespørgsel_fra_Visma28[[#This Row],[SupProd]])</f>
        <v xml:space="preserve"> </v>
      </c>
      <c r="E556" t="s">
        <v>16</v>
      </c>
      <c r="F556" t="str">
        <f>IF(Tabel_Forespørgsel_fra_Visma28[[#This Row],[SupDescr]]=" "," "," - "&amp;Tabel_Forespørgsel_fra_Visma28[[#This Row],[SupDescr]])</f>
        <v xml:space="preserve"> </v>
      </c>
      <c r="G556" t="s">
        <v>3759</v>
      </c>
      <c r="H556">
        <v>1</v>
      </c>
      <c r="I556" t="str">
        <f>IF(A556=A555,I555&amp;CHAR(10)&amp;"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7" spans="1:9" x14ac:dyDescent="0.25">
      <c r="A557" t="s">
        <v>41707</v>
      </c>
      <c r="B557">
        <v>75577000</v>
      </c>
      <c r="C557" t="s">
        <v>16</v>
      </c>
      <c r="D557" t="str">
        <f>IF(Tabel_Forespørgsel_fra_Visma28[[#This Row],[SupProd]]=" "," "," - "&amp;Tabel_Forespørgsel_fra_Visma28[[#This Row],[SupProd]])</f>
        <v xml:space="preserve"> </v>
      </c>
      <c r="E557" t="s">
        <v>16</v>
      </c>
      <c r="F557" t="str">
        <f>IF(Tabel_Forespørgsel_fra_Visma28[[#This Row],[SupDescr]]=" "," "," - "&amp;Tabel_Forespørgsel_fra_Visma28[[#This Row],[SupDescr]])</f>
        <v xml:space="preserve"> </v>
      </c>
      <c r="G557" t="s">
        <v>3759</v>
      </c>
      <c r="H557">
        <v>1</v>
      </c>
      <c r="I557" t="str">
        <f>IF(A557=A556,I556&amp;CHAR(10)&amp;"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8" spans="1:9" x14ac:dyDescent="0.25">
      <c r="A558" t="s">
        <v>41713</v>
      </c>
      <c r="B558">
        <v>75577000</v>
      </c>
      <c r="C558" t="s">
        <v>16</v>
      </c>
      <c r="D558" t="str">
        <f>IF(Tabel_Forespørgsel_fra_Visma28[[#This Row],[SupProd]]=" "," "," - "&amp;Tabel_Forespørgsel_fra_Visma28[[#This Row],[SupProd]])</f>
        <v xml:space="preserve"> </v>
      </c>
      <c r="E558" t="s">
        <v>16</v>
      </c>
      <c r="F558" t="str">
        <f>IF(Tabel_Forespørgsel_fra_Visma28[[#This Row],[SupDescr]]=" "," "," - "&amp;Tabel_Forespørgsel_fra_Visma28[[#This Row],[SupDescr]])</f>
        <v xml:space="preserve"> </v>
      </c>
      <c r="G558" t="s">
        <v>3759</v>
      </c>
      <c r="H558">
        <v>1</v>
      </c>
      <c r="I558" t="str">
        <f>IF(A558=A557,I557&amp;CHAR(10)&amp;"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9" spans="1:9" x14ac:dyDescent="0.25">
      <c r="A559" t="s">
        <v>41714</v>
      </c>
      <c r="B559">
        <v>75577000</v>
      </c>
      <c r="C559" t="s">
        <v>16</v>
      </c>
      <c r="D559" t="str">
        <f>IF(Tabel_Forespørgsel_fra_Visma28[[#This Row],[SupProd]]=" "," "," - "&amp;Tabel_Forespørgsel_fra_Visma28[[#This Row],[SupProd]])</f>
        <v xml:space="preserve"> </v>
      </c>
      <c r="E559" t="s">
        <v>16</v>
      </c>
      <c r="F559" t="str">
        <f>IF(Tabel_Forespørgsel_fra_Visma28[[#This Row],[SupDescr]]=" "," "," - "&amp;Tabel_Forespørgsel_fra_Visma28[[#This Row],[SupDescr]])</f>
        <v xml:space="preserve"> </v>
      </c>
      <c r="G559" t="s">
        <v>3759</v>
      </c>
      <c r="H559">
        <v>1</v>
      </c>
      <c r="I559" t="str">
        <f>IF(A559=A558,I558&amp;CHAR(10)&amp;"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0" spans="1:9" x14ac:dyDescent="0.25">
      <c r="A560" t="s">
        <v>41710</v>
      </c>
      <c r="B560">
        <v>75577000</v>
      </c>
      <c r="C560" t="s">
        <v>16</v>
      </c>
      <c r="D560" t="str">
        <f>IF(Tabel_Forespørgsel_fra_Visma28[[#This Row],[SupProd]]=" "," "," - "&amp;Tabel_Forespørgsel_fra_Visma28[[#This Row],[SupProd]])</f>
        <v xml:space="preserve"> </v>
      </c>
      <c r="E560" t="s">
        <v>16</v>
      </c>
      <c r="F560" t="str">
        <f>IF(Tabel_Forespørgsel_fra_Visma28[[#This Row],[SupDescr]]=" "," "," - "&amp;Tabel_Forespørgsel_fra_Visma28[[#This Row],[SupDescr]])</f>
        <v xml:space="preserve"> </v>
      </c>
      <c r="G560" t="s">
        <v>3759</v>
      </c>
      <c r="H560">
        <v>1</v>
      </c>
      <c r="I560" t="str">
        <f>IF(A560=A559,I559&amp;CHAR(10)&amp;"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1" spans="1:9" x14ac:dyDescent="0.25">
      <c r="A561" t="s">
        <v>41708</v>
      </c>
      <c r="B561">
        <v>75577000</v>
      </c>
      <c r="C561" t="s">
        <v>16</v>
      </c>
      <c r="D561" t="str">
        <f>IF(Tabel_Forespørgsel_fra_Visma28[[#This Row],[SupProd]]=" "," "," - "&amp;Tabel_Forespørgsel_fra_Visma28[[#This Row],[SupProd]])</f>
        <v xml:space="preserve"> </v>
      </c>
      <c r="E561" t="s">
        <v>16</v>
      </c>
      <c r="F561" t="str">
        <f>IF(Tabel_Forespørgsel_fra_Visma28[[#This Row],[SupDescr]]=" "," "," - "&amp;Tabel_Forespørgsel_fra_Visma28[[#This Row],[SupDescr]])</f>
        <v xml:space="preserve"> </v>
      </c>
      <c r="G561" t="s">
        <v>3759</v>
      </c>
      <c r="H561">
        <v>1</v>
      </c>
      <c r="I561" t="str">
        <f>IF(A561=A560,I560&amp;CHAR(10)&amp;"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2" spans="1:9" x14ac:dyDescent="0.25">
      <c r="A562" t="s">
        <v>41705</v>
      </c>
      <c r="B562">
        <v>75577000</v>
      </c>
      <c r="C562" t="s">
        <v>16</v>
      </c>
      <c r="D562" t="str">
        <f>IF(Tabel_Forespørgsel_fra_Visma28[[#This Row],[SupProd]]=" "," "," - "&amp;Tabel_Forespørgsel_fra_Visma28[[#This Row],[SupProd]])</f>
        <v xml:space="preserve"> </v>
      </c>
      <c r="E562" t="s">
        <v>16</v>
      </c>
      <c r="F562" t="str">
        <f>IF(Tabel_Forespørgsel_fra_Visma28[[#This Row],[SupDescr]]=" "," "," - "&amp;Tabel_Forespørgsel_fra_Visma28[[#This Row],[SupDescr]])</f>
        <v xml:space="preserve"> </v>
      </c>
      <c r="G562" t="s">
        <v>3759</v>
      </c>
      <c r="H562">
        <v>1</v>
      </c>
      <c r="I562" t="str">
        <f>IF(A562=A561,I561&amp;CHAR(10)&amp;"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3" spans="1:9" x14ac:dyDescent="0.25">
      <c r="A563" t="s">
        <v>8760</v>
      </c>
      <c r="B563">
        <v>75421677</v>
      </c>
      <c r="C563" t="s">
        <v>16</v>
      </c>
      <c r="D563" t="str">
        <f>IF(Tabel_Forespørgsel_fra_Visma28[[#This Row],[SupProd]]=" "," "," - "&amp;Tabel_Forespørgsel_fra_Visma28[[#This Row],[SupProd]])</f>
        <v xml:space="preserve"> </v>
      </c>
      <c r="E563" t="s">
        <v>16</v>
      </c>
      <c r="F563" t="str">
        <f>IF(Tabel_Forespørgsel_fra_Visma28[[#This Row],[SupDescr]]=" "," "," - "&amp;Tabel_Forespørgsel_fra_Visma28[[#This Row],[SupDescr]])</f>
        <v xml:space="preserve"> </v>
      </c>
      <c r="G563" t="s">
        <v>3368</v>
      </c>
      <c r="H563">
        <v>1</v>
      </c>
      <c r="I563" t="str">
        <f>IF(A563=A562,I562&amp;CHAR(10)&amp;"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4" spans="1:9" x14ac:dyDescent="0.25">
      <c r="A564" t="s">
        <v>2609</v>
      </c>
      <c r="B564">
        <v>74762273</v>
      </c>
      <c r="C564" t="s">
        <v>16</v>
      </c>
      <c r="D564" t="str">
        <f>IF(Tabel_Forespørgsel_fra_Visma28[[#This Row],[SupProd]]=" "," "," - "&amp;Tabel_Forespørgsel_fra_Visma28[[#This Row],[SupProd]])</f>
        <v xml:space="preserve"> </v>
      </c>
      <c r="E564" t="s">
        <v>16</v>
      </c>
      <c r="F564" t="str">
        <f>IF(Tabel_Forespørgsel_fra_Visma28[[#This Row],[SupDescr]]=" "," "," - "&amp;Tabel_Forespørgsel_fra_Visma28[[#This Row],[SupDescr]])</f>
        <v xml:space="preserve"> </v>
      </c>
      <c r="G564" t="s">
        <v>154</v>
      </c>
      <c r="H564">
        <v>1</v>
      </c>
      <c r="I564" t="str">
        <f>IF(A564=A563,I563&amp;CHAR(10)&amp;"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5" spans="1:9" x14ac:dyDescent="0.25">
      <c r="A565" t="s">
        <v>2610</v>
      </c>
      <c r="B565">
        <v>74762273</v>
      </c>
      <c r="C565" t="s">
        <v>16</v>
      </c>
      <c r="D565" t="str">
        <f>IF(Tabel_Forespørgsel_fra_Visma28[[#This Row],[SupProd]]=" "," "," - "&amp;Tabel_Forespørgsel_fra_Visma28[[#This Row],[SupProd]])</f>
        <v xml:space="preserve"> </v>
      </c>
      <c r="E565" t="s">
        <v>16</v>
      </c>
      <c r="F565" t="str">
        <f>IF(Tabel_Forespørgsel_fra_Visma28[[#This Row],[SupDescr]]=" "," "," - "&amp;Tabel_Forespørgsel_fra_Visma28[[#This Row],[SupDescr]])</f>
        <v xml:space="preserve"> </v>
      </c>
      <c r="G565" t="s">
        <v>154</v>
      </c>
      <c r="H565">
        <v>1</v>
      </c>
      <c r="I565" t="str">
        <f>IF(A565=A564,I564&amp;CHAR(10)&amp;"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6" spans="1:9" x14ac:dyDescent="0.25">
      <c r="A566" t="s">
        <v>2611</v>
      </c>
      <c r="B566">
        <v>74762273</v>
      </c>
      <c r="C566" t="s">
        <v>16</v>
      </c>
      <c r="D566" t="str">
        <f>IF(Tabel_Forespørgsel_fra_Visma28[[#This Row],[SupProd]]=" "," "," - "&amp;Tabel_Forespørgsel_fra_Visma28[[#This Row],[SupProd]])</f>
        <v xml:space="preserve"> </v>
      </c>
      <c r="E566" t="s">
        <v>16</v>
      </c>
      <c r="F566" t="str">
        <f>IF(Tabel_Forespørgsel_fra_Visma28[[#This Row],[SupDescr]]=" "," "," - "&amp;Tabel_Forespørgsel_fra_Visma28[[#This Row],[SupDescr]])</f>
        <v xml:space="preserve"> </v>
      </c>
      <c r="G566" t="s">
        <v>154</v>
      </c>
      <c r="H566">
        <v>1</v>
      </c>
      <c r="I566" t="str">
        <f>IF(A566=A565,I565&amp;CHAR(10)&amp;"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7" spans="1:9" x14ac:dyDescent="0.25">
      <c r="A567" t="s">
        <v>3927</v>
      </c>
      <c r="B567">
        <v>76985200</v>
      </c>
      <c r="C567" t="s">
        <v>16</v>
      </c>
      <c r="D567" t="str">
        <f>IF(Tabel_Forespørgsel_fra_Visma28[[#This Row],[SupProd]]=" "," "," - "&amp;Tabel_Forespørgsel_fra_Visma28[[#This Row],[SupProd]])</f>
        <v xml:space="preserve"> </v>
      </c>
      <c r="E567" t="s">
        <v>16</v>
      </c>
      <c r="F567" t="str">
        <f>IF(Tabel_Forespørgsel_fra_Visma28[[#This Row],[SupDescr]]=" "," "," - "&amp;Tabel_Forespørgsel_fra_Visma28[[#This Row],[SupDescr]])</f>
        <v xml:space="preserve"> </v>
      </c>
      <c r="G567" t="s">
        <v>4002</v>
      </c>
      <c r="H567">
        <v>1</v>
      </c>
      <c r="I567" t="str">
        <f>IF(A567=A566,I566&amp;CHAR(10)&amp;"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DanBox  </v>
      </c>
    </row>
    <row r="568" spans="1:9" x14ac:dyDescent="0.25">
      <c r="A568" t="s">
        <v>7026</v>
      </c>
      <c r="B568">
        <v>74762273</v>
      </c>
      <c r="C568" t="s">
        <v>16</v>
      </c>
      <c r="D568" t="str">
        <f>IF(Tabel_Forespørgsel_fra_Visma28[[#This Row],[SupProd]]=" "," "," - "&amp;Tabel_Forespørgsel_fra_Visma28[[#This Row],[SupProd]])</f>
        <v xml:space="preserve"> </v>
      </c>
      <c r="E568" t="s">
        <v>16</v>
      </c>
      <c r="F568" t="str">
        <f>IF(Tabel_Forespørgsel_fra_Visma28[[#This Row],[SupDescr]]=" "," "," - "&amp;Tabel_Forespørgsel_fra_Visma28[[#This Row],[SupDescr]])</f>
        <v xml:space="preserve"> </v>
      </c>
      <c r="G568" t="s">
        <v>154</v>
      </c>
      <c r="H568">
        <v>1</v>
      </c>
      <c r="I568" t="str">
        <f>IF(A568=A567,I567&amp;CHAR(10)&amp;"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9" spans="1:9" x14ac:dyDescent="0.25">
      <c r="A569" t="s">
        <v>1716</v>
      </c>
      <c r="B569">
        <v>74762273</v>
      </c>
      <c r="C569" t="s">
        <v>16</v>
      </c>
      <c r="D569" t="str">
        <f>IF(Tabel_Forespørgsel_fra_Visma28[[#This Row],[SupProd]]=" "," "," - "&amp;Tabel_Forespørgsel_fra_Visma28[[#This Row],[SupProd]])</f>
        <v xml:space="preserve"> </v>
      </c>
      <c r="E569" t="s">
        <v>16</v>
      </c>
      <c r="F569" t="str">
        <f>IF(Tabel_Forespørgsel_fra_Visma28[[#This Row],[SupDescr]]=" "," "," - "&amp;Tabel_Forespørgsel_fra_Visma28[[#This Row],[SupDescr]])</f>
        <v xml:space="preserve"> </v>
      </c>
      <c r="G569" t="s">
        <v>154</v>
      </c>
      <c r="H569">
        <v>1</v>
      </c>
      <c r="I569" t="str">
        <f>IF(A569=A568,I568&amp;CHAR(10)&amp;"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0" spans="1:9" x14ac:dyDescent="0.25">
      <c r="A570" t="s">
        <v>2591</v>
      </c>
      <c r="B570">
        <v>74762273</v>
      </c>
      <c r="C570" t="s">
        <v>16</v>
      </c>
      <c r="D570" t="str">
        <f>IF(Tabel_Forespørgsel_fra_Visma28[[#This Row],[SupProd]]=" "," "," - "&amp;Tabel_Forespørgsel_fra_Visma28[[#This Row],[SupProd]])</f>
        <v xml:space="preserve"> </v>
      </c>
      <c r="E570" t="s">
        <v>16</v>
      </c>
      <c r="F570" t="str">
        <f>IF(Tabel_Forespørgsel_fra_Visma28[[#This Row],[SupDescr]]=" "," "," - "&amp;Tabel_Forespørgsel_fra_Visma28[[#This Row],[SupDescr]])</f>
        <v xml:space="preserve"> </v>
      </c>
      <c r="G570" t="s">
        <v>154</v>
      </c>
      <c r="H570">
        <v>1</v>
      </c>
      <c r="I570" t="str">
        <f>IF(A570=A569,I569&amp;CHAR(10)&amp;"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1" spans="1:9" x14ac:dyDescent="0.25">
      <c r="A571" t="s">
        <v>2631</v>
      </c>
      <c r="B571">
        <v>74762273</v>
      </c>
      <c r="C571" t="s">
        <v>16</v>
      </c>
      <c r="D571" t="str">
        <f>IF(Tabel_Forespørgsel_fra_Visma28[[#This Row],[SupProd]]=" "," "," - "&amp;Tabel_Forespørgsel_fra_Visma28[[#This Row],[SupProd]])</f>
        <v xml:space="preserve"> </v>
      </c>
      <c r="E571" t="s">
        <v>16</v>
      </c>
      <c r="F571" t="str">
        <f>IF(Tabel_Forespørgsel_fra_Visma28[[#This Row],[SupDescr]]=" "," "," - "&amp;Tabel_Forespørgsel_fra_Visma28[[#This Row],[SupDescr]])</f>
        <v xml:space="preserve"> </v>
      </c>
      <c r="G571" t="s">
        <v>154</v>
      </c>
      <c r="H571">
        <v>1</v>
      </c>
      <c r="I571" t="str">
        <f>IF(A571=A570,I570&amp;CHAR(10)&amp;"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2" spans="1:9" x14ac:dyDescent="0.25">
      <c r="A572" t="s">
        <v>2632</v>
      </c>
      <c r="B572">
        <v>74762273</v>
      </c>
      <c r="C572" t="s">
        <v>16</v>
      </c>
      <c r="D572" t="str">
        <f>IF(Tabel_Forespørgsel_fra_Visma28[[#This Row],[SupProd]]=" "," "," - "&amp;Tabel_Forespørgsel_fra_Visma28[[#This Row],[SupProd]])</f>
        <v xml:space="preserve"> </v>
      </c>
      <c r="E572" t="s">
        <v>16</v>
      </c>
      <c r="F572" t="str">
        <f>IF(Tabel_Forespørgsel_fra_Visma28[[#This Row],[SupDescr]]=" "," "," - "&amp;Tabel_Forespørgsel_fra_Visma28[[#This Row],[SupDescr]])</f>
        <v xml:space="preserve"> </v>
      </c>
      <c r="G572" t="s">
        <v>154</v>
      </c>
      <c r="H572">
        <v>2</v>
      </c>
      <c r="I572" t="str">
        <f>IF(A572=A571,I571&amp;CHAR(10)&amp;"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3" spans="1:9" x14ac:dyDescent="0.25">
      <c r="A573" t="s">
        <v>2575</v>
      </c>
      <c r="B573">
        <v>74762273</v>
      </c>
      <c r="C573" t="s">
        <v>16</v>
      </c>
      <c r="D573" t="str">
        <f>IF(Tabel_Forespørgsel_fra_Visma28[[#This Row],[SupProd]]=" "," "," - "&amp;Tabel_Forespørgsel_fra_Visma28[[#This Row],[SupProd]])</f>
        <v xml:space="preserve"> </v>
      </c>
      <c r="E573" t="s">
        <v>16</v>
      </c>
      <c r="F573" t="str">
        <f>IF(Tabel_Forespørgsel_fra_Visma28[[#This Row],[SupDescr]]=" "," "," - "&amp;Tabel_Forespørgsel_fra_Visma28[[#This Row],[SupDescr]])</f>
        <v xml:space="preserve"> </v>
      </c>
      <c r="G573" t="s">
        <v>154</v>
      </c>
      <c r="H573">
        <v>1</v>
      </c>
      <c r="I573" t="str">
        <f>IF(A573=A572,I572&amp;CHAR(10)&amp;"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" spans="1:9" x14ac:dyDescent="0.25">
      <c r="A574" t="s">
        <v>2576</v>
      </c>
      <c r="B574">
        <v>74762273</v>
      </c>
      <c r="C574" t="s">
        <v>16</v>
      </c>
      <c r="D574" t="str">
        <f>IF(Tabel_Forespørgsel_fra_Visma28[[#This Row],[SupProd]]=" "," "," - "&amp;Tabel_Forespørgsel_fra_Visma28[[#This Row],[SupProd]])</f>
        <v xml:space="preserve"> </v>
      </c>
      <c r="E574" t="s">
        <v>16</v>
      </c>
      <c r="F574" t="str">
        <f>IF(Tabel_Forespørgsel_fra_Visma28[[#This Row],[SupDescr]]=" "," "," - "&amp;Tabel_Forespørgsel_fra_Visma28[[#This Row],[SupDescr]])</f>
        <v xml:space="preserve"> </v>
      </c>
      <c r="G574" t="s">
        <v>154</v>
      </c>
      <c r="H574">
        <v>1</v>
      </c>
      <c r="I574" t="str">
        <f>IF(A574=A573,I573&amp;CHAR(10)&amp;"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5" spans="1:9" x14ac:dyDescent="0.25">
      <c r="A575" t="s">
        <v>2574</v>
      </c>
      <c r="B575">
        <v>74762273</v>
      </c>
      <c r="C575" t="s">
        <v>16</v>
      </c>
      <c r="D575" t="str">
        <f>IF(Tabel_Forespørgsel_fra_Visma28[[#This Row],[SupProd]]=" "," "," - "&amp;Tabel_Forespørgsel_fra_Visma28[[#This Row],[SupProd]])</f>
        <v xml:space="preserve"> </v>
      </c>
      <c r="E575" t="s">
        <v>16</v>
      </c>
      <c r="F575" t="str">
        <f>IF(Tabel_Forespørgsel_fra_Visma28[[#This Row],[SupDescr]]=" "," "," - "&amp;Tabel_Forespørgsel_fra_Visma28[[#This Row],[SupDescr]])</f>
        <v xml:space="preserve"> </v>
      </c>
      <c r="G575" t="s">
        <v>154</v>
      </c>
      <c r="H575">
        <v>1</v>
      </c>
      <c r="I575" t="str">
        <f>IF(A575=A574,I574&amp;CHAR(10)&amp;"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6" spans="1:9" x14ac:dyDescent="0.25">
      <c r="A576" t="s">
        <v>10238</v>
      </c>
      <c r="B576">
        <v>74762273</v>
      </c>
      <c r="C576" t="s">
        <v>16</v>
      </c>
      <c r="D576" t="str">
        <f>IF(Tabel_Forespørgsel_fra_Visma28[[#This Row],[SupProd]]=" "," "," - "&amp;Tabel_Forespørgsel_fra_Visma28[[#This Row],[SupProd]])</f>
        <v xml:space="preserve"> </v>
      </c>
      <c r="E576" t="s">
        <v>16</v>
      </c>
      <c r="F576" t="str">
        <f>IF(Tabel_Forespørgsel_fra_Visma28[[#This Row],[SupDescr]]=" "," "," - "&amp;Tabel_Forespørgsel_fra_Visma28[[#This Row],[SupDescr]])</f>
        <v xml:space="preserve"> </v>
      </c>
      <c r="G576" t="s">
        <v>154</v>
      </c>
      <c r="H576">
        <v>1</v>
      </c>
      <c r="I576" t="str">
        <f>IF(A576=A575,I575&amp;CHAR(10)&amp;"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7" spans="1:9" x14ac:dyDescent="0.25">
      <c r="A577" t="s">
        <v>7277</v>
      </c>
      <c r="B577">
        <v>74762273</v>
      </c>
      <c r="C577" t="s">
        <v>16</v>
      </c>
      <c r="D577" t="str">
        <f>IF(Tabel_Forespørgsel_fra_Visma28[[#This Row],[SupProd]]=" "," "," - "&amp;Tabel_Forespørgsel_fra_Visma28[[#This Row],[SupProd]])</f>
        <v xml:space="preserve"> </v>
      </c>
      <c r="E577" t="s">
        <v>16</v>
      </c>
      <c r="F577" t="str">
        <f>IF(Tabel_Forespørgsel_fra_Visma28[[#This Row],[SupDescr]]=" "," "," - "&amp;Tabel_Forespørgsel_fra_Visma28[[#This Row],[SupDescr]])</f>
        <v xml:space="preserve"> </v>
      </c>
      <c r="G577" t="s">
        <v>154</v>
      </c>
      <c r="H577">
        <v>1</v>
      </c>
      <c r="I577" t="str">
        <f>IF(A577=A576,I576&amp;CHAR(10)&amp;"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8" spans="1:9" x14ac:dyDescent="0.25">
      <c r="A578" t="s">
        <v>7303</v>
      </c>
      <c r="B578">
        <v>74762273</v>
      </c>
      <c r="C578" t="s">
        <v>16</v>
      </c>
      <c r="D578" t="str">
        <f>IF(Tabel_Forespørgsel_fra_Visma28[[#This Row],[SupProd]]=" "," "," - "&amp;Tabel_Forespørgsel_fra_Visma28[[#This Row],[SupProd]])</f>
        <v xml:space="preserve"> </v>
      </c>
      <c r="E578" t="s">
        <v>16</v>
      </c>
      <c r="F578" t="str">
        <f>IF(Tabel_Forespørgsel_fra_Visma28[[#This Row],[SupDescr]]=" "," "," - "&amp;Tabel_Forespørgsel_fra_Visma28[[#This Row],[SupDescr]])</f>
        <v xml:space="preserve"> </v>
      </c>
      <c r="G578" t="s">
        <v>154</v>
      </c>
      <c r="H578">
        <v>1</v>
      </c>
      <c r="I578" t="str">
        <f>IF(A578=A577,I577&amp;CHAR(10)&amp;"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9" spans="1:9" x14ac:dyDescent="0.25">
      <c r="A579" t="s">
        <v>8239</v>
      </c>
      <c r="B579">
        <v>74762273</v>
      </c>
      <c r="C579" t="s">
        <v>16</v>
      </c>
      <c r="D579" t="str">
        <f>IF(Tabel_Forespørgsel_fra_Visma28[[#This Row],[SupProd]]=" "," "," - "&amp;Tabel_Forespørgsel_fra_Visma28[[#This Row],[SupProd]])</f>
        <v xml:space="preserve"> </v>
      </c>
      <c r="E579" t="s">
        <v>16</v>
      </c>
      <c r="F579" t="str">
        <f>IF(Tabel_Forespørgsel_fra_Visma28[[#This Row],[SupDescr]]=" "," "," - "&amp;Tabel_Forespørgsel_fra_Visma28[[#This Row],[SupDescr]])</f>
        <v xml:space="preserve"> </v>
      </c>
      <c r="G579" t="s">
        <v>154</v>
      </c>
      <c r="H579">
        <v>1</v>
      </c>
      <c r="I579" t="str">
        <f>IF(A579=A578,I578&amp;CHAR(10)&amp;"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80" spans="1:9" x14ac:dyDescent="0.25">
      <c r="A580" t="s">
        <v>8138</v>
      </c>
      <c r="B580">
        <v>70200411</v>
      </c>
      <c r="C580" t="s">
        <v>16</v>
      </c>
      <c r="D580" t="str">
        <f>IF(Tabel_Forespørgsel_fra_Visma28[[#This Row],[SupProd]]=" "," "," - "&amp;Tabel_Forespørgsel_fra_Visma28[[#This Row],[SupProd]])</f>
        <v xml:space="preserve"> </v>
      </c>
      <c r="E580" t="s">
        <v>16</v>
      </c>
      <c r="F580" t="str">
        <f>IF(Tabel_Forespørgsel_fra_Visma28[[#This Row],[SupDescr]]=" "," "," - "&amp;Tabel_Forespørgsel_fra_Visma28[[#This Row],[SupDescr]])</f>
        <v xml:space="preserve"> </v>
      </c>
      <c r="G580" t="s">
        <v>8139</v>
      </c>
      <c r="H580">
        <v>2</v>
      </c>
      <c r="I580" t="str">
        <f>IF(A580=A579,I579&amp;CHAR(10)&amp;"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AVN Pladeteknik  </v>
      </c>
    </row>
    <row r="581" spans="1:9" x14ac:dyDescent="0.25">
      <c r="A581" t="s">
        <v>3547</v>
      </c>
      <c r="B581">
        <v>75421677</v>
      </c>
      <c r="C581" t="s">
        <v>16</v>
      </c>
      <c r="D581" t="str">
        <f>IF(Tabel_Forespørgsel_fra_Visma28[[#This Row],[SupProd]]=" "," "," - "&amp;Tabel_Forespørgsel_fra_Visma28[[#This Row],[SupProd]])</f>
        <v xml:space="preserve"> </v>
      </c>
      <c r="E581" t="s">
        <v>16</v>
      </c>
      <c r="F581" t="str">
        <f>IF(Tabel_Forespørgsel_fra_Visma28[[#This Row],[SupDescr]]=" "," "," - "&amp;Tabel_Forespørgsel_fra_Visma28[[#This Row],[SupDescr]])</f>
        <v xml:space="preserve"> </v>
      </c>
      <c r="G581" t="s">
        <v>3368</v>
      </c>
      <c r="H581">
        <v>2</v>
      </c>
      <c r="I581" t="str">
        <f>IF(A581=A580,I580&amp;CHAR(10)&amp;"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2" spans="1:9" x14ac:dyDescent="0.25">
      <c r="A582" t="s">
        <v>3541</v>
      </c>
      <c r="B582">
        <v>75421677</v>
      </c>
      <c r="C582" t="s">
        <v>16</v>
      </c>
      <c r="D582" t="str">
        <f>IF(Tabel_Forespørgsel_fra_Visma28[[#This Row],[SupProd]]=" "," "," - "&amp;Tabel_Forespørgsel_fra_Visma28[[#This Row],[SupProd]])</f>
        <v xml:space="preserve"> </v>
      </c>
      <c r="E582" t="s">
        <v>16</v>
      </c>
      <c r="F582" t="str">
        <f>IF(Tabel_Forespørgsel_fra_Visma28[[#This Row],[SupDescr]]=" "," "," - "&amp;Tabel_Forespørgsel_fra_Visma28[[#This Row],[SupDescr]])</f>
        <v xml:space="preserve"> </v>
      </c>
      <c r="G582" t="s">
        <v>3368</v>
      </c>
      <c r="H582">
        <v>2</v>
      </c>
      <c r="I582" t="str">
        <f>IF(A582=A581,I581&amp;CHAR(10)&amp;"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3" spans="1:9" x14ac:dyDescent="0.25">
      <c r="A583" t="s">
        <v>2367</v>
      </c>
      <c r="B583">
        <v>56250500</v>
      </c>
      <c r="C583" t="s">
        <v>2368</v>
      </c>
      <c r="D583" t="str">
        <f>IF(Tabel_Forespørgsel_fra_Visma28[[#This Row],[SupProd]]=" "," "," - "&amp;Tabel_Forespørgsel_fra_Visma28[[#This Row],[SupProd]])</f>
        <v xml:space="preserve"> - EG-1R.140.36</v>
      </c>
      <c r="E583" t="s">
        <v>2369</v>
      </c>
      <c r="F583" t="str">
        <f>IF(Tabel_Forespørgsel_fra_Visma28[[#This Row],[SupDescr]]=" "," "," - "&amp;Tabel_Forespørgsel_fra_Visma28[[#This Row],[SupDescr]])</f>
        <v xml:space="preserve"> - Rustfri greb</v>
      </c>
      <c r="G583" t="s">
        <v>3983</v>
      </c>
      <c r="H583">
        <v>1</v>
      </c>
      <c r="I583" t="str">
        <f>IF(A583=A582,I582&amp;CHAR(10)&amp;"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EG-1R.140.36 - Rustfri greb</v>
      </c>
    </row>
    <row r="584" spans="1:9" x14ac:dyDescent="0.25">
      <c r="A584" t="s">
        <v>4459</v>
      </c>
      <c r="B584">
        <v>75421677</v>
      </c>
      <c r="C584" t="s">
        <v>16</v>
      </c>
      <c r="D584" t="str">
        <f>IF(Tabel_Forespørgsel_fra_Visma28[[#This Row],[SupProd]]=" "," "," - "&amp;Tabel_Forespørgsel_fra_Visma28[[#This Row],[SupProd]])</f>
        <v xml:space="preserve"> </v>
      </c>
      <c r="E584" t="s">
        <v>16</v>
      </c>
      <c r="F584" t="str">
        <f>IF(Tabel_Forespørgsel_fra_Visma28[[#This Row],[SupDescr]]=" "," "," - "&amp;Tabel_Forespørgsel_fra_Visma28[[#This Row],[SupDescr]])</f>
        <v xml:space="preserve"> </v>
      </c>
      <c r="G584" t="s">
        <v>3368</v>
      </c>
      <c r="H584">
        <v>1</v>
      </c>
      <c r="I584" t="str">
        <f>IF(A584=A583,I583&amp;CHAR(10)&amp;"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5" spans="1:9" x14ac:dyDescent="0.25">
      <c r="A585" t="s">
        <v>4472</v>
      </c>
      <c r="B585">
        <v>74762273</v>
      </c>
      <c r="C585" t="s">
        <v>16</v>
      </c>
      <c r="D585" t="str">
        <f>IF(Tabel_Forespørgsel_fra_Visma28[[#This Row],[SupProd]]=" "," "," - "&amp;Tabel_Forespørgsel_fra_Visma28[[#This Row],[SupProd]])</f>
        <v xml:space="preserve"> </v>
      </c>
      <c r="E585" t="s">
        <v>16</v>
      </c>
      <c r="F585" t="str">
        <f>IF(Tabel_Forespørgsel_fra_Visma28[[#This Row],[SupDescr]]=" "," "," - "&amp;Tabel_Forespørgsel_fra_Visma28[[#This Row],[SupDescr]])</f>
        <v xml:space="preserve"> </v>
      </c>
      <c r="G585" t="s">
        <v>154</v>
      </c>
      <c r="H585">
        <v>1</v>
      </c>
      <c r="I585" t="str">
        <f>IF(A585=A584,I584&amp;CHAR(10)&amp;"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86" spans="1:9" x14ac:dyDescent="0.25">
      <c r="A586" t="s">
        <v>4594</v>
      </c>
      <c r="B586">
        <v>75421677</v>
      </c>
      <c r="C586" t="s">
        <v>16</v>
      </c>
      <c r="D586" t="str">
        <f>IF(Tabel_Forespørgsel_fra_Visma28[[#This Row],[SupProd]]=" "," "," - "&amp;Tabel_Forespørgsel_fra_Visma28[[#This Row],[SupProd]])</f>
        <v xml:space="preserve"> </v>
      </c>
      <c r="E586" t="s">
        <v>16</v>
      </c>
      <c r="F586" t="str">
        <f>IF(Tabel_Forespørgsel_fra_Visma28[[#This Row],[SupDescr]]=" "," "," - "&amp;Tabel_Forespørgsel_fra_Visma28[[#This Row],[SupDescr]])</f>
        <v xml:space="preserve"> </v>
      </c>
      <c r="G586" t="s">
        <v>3368</v>
      </c>
      <c r="H586">
        <v>1</v>
      </c>
      <c r="I586" t="str">
        <f>IF(A586=A585,I585&amp;CHAR(10)&amp;"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7" spans="1:9" x14ac:dyDescent="0.25">
      <c r="A587" t="s">
        <v>4595</v>
      </c>
      <c r="B587">
        <v>75421677</v>
      </c>
      <c r="C587" t="s">
        <v>16</v>
      </c>
      <c r="D587" t="str">
        <f>IF(Tabel_Forespørgsel_fra_Visma28[[#This Row],[SupProd]]=" "," "," - "&amp;Tabel_Forespørgsel_fra_Visma28[[#This Row],[SupProd]])</f>
        <v xml:space="preserve"> </v>
      </c>
      <c r="E587" t="s">
        <v>16</v>
      </c>
      <c r="F587" t="str">
        <f>IF(Tabel_Forespørgsel_fra_Visma28[[#This Row],[SupDescr]]=" "," "," - "&amp;Tabel_Forespørgsel_fra_Visma28[[#This Row],[SupDescr]])</f>
        <v xml:space="preserve"> </v>
      </c>
      <c r="G587" t="s">
        <v>3368</v>
      </c>
      <c r="H587">
        <v>1</v>
      </c>
      <c r="I587" t="str">
        <f>IF(A587=A586,I586&amp;CHAR(10)&amp;"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8" spans="1:9" x14ac:dyDescent="0.25">
      <c r="A588" t="s">
        <v>4828</v>
      </c>
      <c r="B588">
        <v>75421677</v>
      </c>
      <c r="C588" t="s">
        <v>16</v>
      </c>
      <c r="D588" t="str">
        <f>IF(Tabel_Forespørgsel_fra_Visma28[[#This Row],[SupProd]]=" "," "," - "&amp;Tabel_Forespørgsel_fra_Visma28[[#This Row],[SupProd]])</f>
        <v xml:space="preserve"> </v>
      </c>
      <c r="E588" t="s">
        <v>16</v>
      </c>
      <c r="F588" t="str">
        <f>IF(Tabel_Forespørgsel_fra_Visma28[[#This Row],[SupDescr]]=" "," "," - "&amp;Tabel_Forespørgsel_fra_Visma28[[#This Row],[SupDescr]])</f>
        <v xml:space="preserve"> </v>
      </c>
      <c r="G588" t="s">
        <v>3368</v>
      </c>
      <c r="H588">
        <v>1</v>
      </c>
      <c r="I588" t="str">
        <f>IF(A588=A587,I587&amp;CHAR(10)&amp;"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9" spans="1:9" x14ac:dyDescent="0.25">
      <c r="A589" t="s">
        <v>4824</v>
      </c>
      <c r="B589">
        <v>75421677</v>
      </c>
      <c r="C589" t="s">
        <v>16</v>
      </c>
      <c r="D589" t="str">
        <f>IF(Tabel_Forespørgsel_fra_Visma28[[#This Row],[SupProd]]=" "," "," - "&amp;Tabel_Forespørgsel_fra_Visma28[[#This Row],[SupProd]])</f>
        <v xml:space="preserve"> </v>
      </c>
      <c r="E589" t="s">
        <v>16</v>
      </c>
      <c r="F589" t="str">
        <f>IF(Tabel_Forespørgsel_fra_Visma28[[#This Row],[SupDescr]]=" "," "," - "&amp;Tabel_Forespørgsel_fra_Visma28[[#This Row],[SupDescr]])</f>
        <v xml:space="preserve"> </v>
      </c>
      <c r="G589" t="s">
        <v>3368</v>
      </c>
      <c r="H589">
        <v>1</v>
      </c>
      <c r="I589" t="str">
        <f>IF(A589=A588,I588&amp;CHAR(10)&amp;"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0" spans="1:9" x14ac:dyDescent="0.25">
      <c r="A590" t="s">
        <v>4826</v>
      </c>
      <c r="B590">
        <v>75421677</v>
      </c>
      <c r="C590" t="s">
        <v>16</v>
      </c>
      <c r="D590" t="str">
        <f>IF(Tabel_Forespørgsel_fra_Visma28[[#This Row],[SupProd]]=" "," "," - "&amp;Tabel_Forespørgsel_fra_Visma28[[#This Row],[SupProd]])</f>
        <v xml:space="preserve"> </v>
      </c>
      <c r="E590" t="s">
        <v>16</v>
      </c>
      <c r="F590" t="str">
        <f>IF(Tabel_Forespørgsel_fra_Visma28[[#This Row],[SupDescr]]=" "," "," - "&amp;Tabel_Forespørgsel_fra_Visma28[[#This Row],[SupDescr]])</f>
        <v xml:space="preserve"> </v>
      </c>
      <c r="G590" t="s">
        <v>3368</v>
      </c>
      <c r="H590">
        <v>1</v>
      </c>
      <c r="I590" t="str">
        <f>IF(A590=A589,I589&amp;CHAR(10)&amp;"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1" spans="1:9" x14ac:dyDescent="0.25">
      <c r="A591" t="s">
        <v>5277</v>
      </c>
      <c r="B591">
        <v>74762273</v>
      </c>
      <c r="C591" t="s">
        <v>16</v>
      </c>
      <c r="D591" t="str">
        <f>IF(Tabel_Forespørgsel_fra_Visma28[[#This Row],[SupProd]]=" "," "," - "&amp;Tabel_Forespørgsel_fra_Visma28[[#This Row],[SupProd]])</f>
        <v xml:space="preserve"> </v>
      </c>
      <c r="E591" t="s">
        <v>16</v>
      </c>
      <c r="F591" t="str">
        <f>IF(Tabel_Forespørgsel_fra_Visma28[[#This Row],[SupDescr]]=" "," "," - "&amp;Tabel_Forespørgsel_fra_Visma28[[#This Row],[SupDescr]])</f>
        <v xml:space="preserve"> </v>
      </c>
      <c r="G591" t="s">
        <v>154</v>
      </c>
      <c r="H591">
        <v>1</v>
      </c>
      <c r="I591" t="str">
        <f>IF(A591=A590,I590&amp;CHAR(10)&amp;"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92" spans="1:9" x14ac:dyDescent="0.25">
      <c r="A592" t="s">
        <v>6125</v>
      </c>
      <c r="B592">
        <v>75577000</v>
      </c>
      <c r="C592" t="s">
        <v>16</v>
      </c>
      <c r="D592" t="str">
        <f>IF(Tabel_Forespørgsel_fra_Visma28[[#This Row],[SupProd]]=" "," "," - "&amp;Tabel_Forespørgsel_fra_Visma28[[#This Row],[SupProd]])</f>
        <v xml:space="preserve"> </v>
      </c>
      <c r="E592" t="s">
        <v>16</v>
      </c>
      <c r="F592" t="str">
        <f>IF(Tabel_Forespørgsel_fra_Visma28[[#This Row],[SupDescr]]=" "," "," - "&amp;Tabel_Forespørgsel_fra_Visma28[[#This Row],[SupDescr]])</f>
        <v xml:space="preserve"> </v>
      </c>
      <c r="G592" t="s">
        <v>3759</v>
      </c>
      <c r="H592">
        <v>2</v>
      </c>
      <c r="I592" t="str">
        <f>IF(A592=A591,I591&amp;CHAR(10)&amp;"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93" spans="1:9" x14ac:dyDescent="0.25">
      <c r="A593" t="s">
        <v>6055</v>
      </c>
      <c r="B593">
        <v>74755755</v>
      </c>
      <c r="C593" t="s">
        <v>16</v>
      </c>
      <c r="D593" t="str">
        <f>IF(Tabel_Forespørgsel_fra_Visma28[[#This Row],[SupProd]]=" "," "," - "&amp;Tabel_Forespørgsel_fra_Visma28[[#This Row],[SupProd]])</f>
        <v xml:space="preserve"> </v>
      </c>
      <c r="E593" t="s">
        <v>16</v>
      </c>
      <c r="F593" t="str">
        <f>IF(Tabel_Forespørgsel_fra_Visma28[[#This Row],[SupDescr]]=" "," "," - "&amp;Tabel_Forespørgsel_fra_Visma28[[#This Row],[SupDescr]])</f>
        <v xml:space="preserve"> </v>
      </c>
      <c r="G593" t="s">
        <v>4786</v>
      </c>
      <c r="H593">
        <v>1</v>
      </c>
      <c r="I593" t="str">
        <f>IF(A593=A592,I592&amp;CHAR(10)&amp;"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594" spans="1:9" x14ac:dyDescent="0.25">
      <c r="A594" t="s">
        <v>6757</v>
      </c>
      <c r="B594">
        <v>75421677</v>
      </c>
      <c r="C594" t="s">
        <v>16</v>
      </c>
      <c r="D594" t="str">
        <f>IF(Tabel_Forespørgsel_fra_Visma28[[#This Row],[SupProd]]=" "," "," - "&amp;Tabel_Forespørgsel_fra_Visma28[[#This Row],[SupProd]])</f>
        <v xml:space="preserve"> </v>
      </c>
      <c r="E594" t="s">
        <v>16</v>
      </c>
      <c r="F594" t="str">
        <f>IF(Tabel_Forespørgsel_fra_Visma28[[#This Row],[SupDescr]]=" "," "," - "&amp;Tabel_Forespørgsel_fra_Visma28[[#This Row],[SupDescr]])</f>
        <v xml:space="preserve"> </v>
      </c>
      <c r="G594" t="s">
        <v>3368</v>
      </c>
      <c r="H594">
        <v>1</v>
      </c>
      <c r="I594" t="str">
        <f>IF(A594=A593,I593&amp;CHAR(10)&amp;"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5" spans="1:9" x14ac:dyDescent="0.25">
      <c r="A595" t="s">
        <v>6611</v>
      </c>
      <c r="B595">
        <v>75421677</v>
      </c>
      <c r="C595" t="s">
        <v>16</v>
      </c>
      <c r="D595" t="str">
        <f>IF(Tabel_Forespørgsel_fra_Visma28[[#This Row],[SupProd]]=" "," "," - "&amp;Tabel_Forespørgsel_fra_Visma28[[#This Row],[SupProd]])</f>
        <v xml:space="preserve"> </v>
      </c>
      <c r="E595" t="s">
        <v>16</v>
      </c>
      <c r="F595" t="str">
        <f>IF(Tabel_Forespørgsel_fra_Visma28[[#This Row],[SupDescr]]=" "," "," - "&amp;Tabel_Forespørgsel_fra_Visma28[[#This Row],[SupDescr]])</f>
        <v xml:space="preserve"> </v>
      </c>
      <c r="G595" t="s">
        <v>3368</v>
      </c>
      <c r="H595">
        <v>1</v>
      </c>
      <c r="I595" t="str">
        <f>IF(A595=A594,I594&amp;CHAR(10)&amp;"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6" spans="1:9" x14ac:dyDescent="0.25">
      <c r="A596" t="s">
        <v>6612</v>
      </c>
      <c r="B596">
        <v>75421677</v>
      </c>
      <c r="C596" t="s">
        <v>16</v>
      </c>
      <c r="D596" t="str">
        <f>IF(Tabel_Forespørgsel_fra_Visma28[[#This Row],[SupProd]]=" "," "," - "&amp;Tabel_Forespørgsel_fra_Visma28[[#This Row],[SupProd]])</f>
        <v xml:space="preserve"> </v>
      </c>
      <c r="E596" t="s">
        <v>16</v>
      </c>
      <c r="F596" t="str">
        <f>IF(Tabel_Forespørgsel_fra_Visma28[[#This Row],[SupDescr]]=" "," "," - "&amp;Tabel_Forespørgsel_fra_Visma28[[#This Row],[SupDescr]])</f>
        <v xml:space="preserve"> </v>
      </c>
      <c r="G596" t="s">
        <v>3368</v>
      </c>
      <c r="H596">
        <v>1</v>
      </c>
      <c r="I596" t="str">
        <f>IF(A596=A595,I595&amp;CHAR(10)&amp;"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7" spans="1:9" x14ac:dyDescent="0.25">
      <c r="A597" t="s">
        <v>6613</v>
      </c>
      <c r="B597">
        <v>75421677</v>
      </c>
      <c r="C597" t="s">
        <v>16</v>
      </c>
      <c r="D597" t="str">
        <f>IF(Tabel_Forespørgsel_fra_Visma28[[#This Row],[SupProd]]=" "," "," - "&amp;Tabel_Forespørgsel_fra_Visma28[[#This Row],[SupProd]])</f>
        <v xml:space="preserve"> </v>
      </c>
      <c r="E597" t="s">
        <v>16</v>
      </c>
      <c r="F597" t="str">
        <f>IF(Tabel_Forespørgsel_fra_Visma28[[#This Row],[SupDescr]]=" "," "," - "&amp;Tabel_Forespørgsel_fra_Visma28[[#This Row],[SupDescr]])</f>
        <v xml:space="preserve"> </v>
      </c>
      <c r="G597" t="s">
        <v>3368</v>
      </c>
      <c r="H597">
        <v>1</v>
      </c>
      <c r="I597" t="str">
        <f>IF(A597=A596,I596&amp;CHAR(10)&amp;"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8" spans="1:9" x14ac:dyDescent="0.25">
      <c r="A598" t="s">
        <v>6616</v>
      </c>
      <c r="B598">
        <v>75421677</v>
      </c>
      <c r="C598" t="s">
        <v>16</v>
      </c>
      <c r="D598" t="str">
        <f>IF(Tabel_Forespørgsel_fra_Visma28[[#This Row],[SupProd]]=" "," "," - "&amp;Tabel_Forespørgsel_fra_Visma28[[#This Row],[SupProd]])</f>
        <v xml:space="preserve"> </v>
      </c>
      <c r="E598" t="s">
        <v>16</v>
      </c>
      <c r="F598" t="str">
        <f>IF(Tabel_Forespørgsel_fra_Visma28[[#This Row],[SupDescr]]=" "," "," - "&amp;Tabel_Forespørgsel_fra_Visma28[[#This Row],[SupDescr]])</f>
        <v xml:space="preserve"> </v>
      </c>
      <c r="G598" t="s">
        <v>3368</v>
      </c>
      <c r="H598">
        <v>1</v>
      </c>
      <c r="I598" t="str">
        <f>IF(A598=A597,I597&amp;CHAR(10)&amp;"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9" spans="1:9" x14ac:dyDescent="0.25">
      <c r="A599" t="s">
        <v>6617</v>
      </c>
      <c r="B599">
        <v>75421677</v>
      </c>
      <c r="C599" t="s">
        <v>16</v>
      </c>
      <c r="D599" t="str">
        <f>IF(Tabel_Forespørgsel_fra_Visma28[[#This Row],[SupProd]]=" "," "," - "&amp;Tabel_Forespørgsel_fra_Visma28[[#This Row],[SupProd]])</f>
        <v xml:space="preserve"> </v>
      </c>
      <c r="E599" t="s">
        <v>16</v>
      </c>
      <c r="F599" t="str">
        <f>IF(Tabel_Forespørgsel_fra_Visma28[[#This Row],[SupDescr]]=" "," "," - "&amp;Tabel_Forespørgsel_fra_Visma28[[#This Row],[SupDescr]])</f>
        <v xml:space="preserve"> </v>
      </c>
      <c r="G599" t="s">
        <v>3368</v>
      </c>
      <c r="H599">
        <v>1</v>
      </c>
      <c r="I599" t="str">
        <f>IF(A599=A598,I598&amp;CHAR(10)&amp;"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0" spans="1:9" x14ac:dyDescent="0.25">
      <c r="A600" t="s">
        <v>6614</v>
      </c>
      <c r="B600">
        <v>75421677</v>
      </c>
      <c r="C600" t="s">
        <v>16</v>
      </c>
      <c r="D600" t="str">
        <f>IF(Tabel_Forespørgsel_fra_Visma28[[#This Row],[SupProd]]=" "," "," - "&amp;Tabel_Forespørgsel_fra_Visma28[[#This Row],[SupProd]])</f>
        <v xml:space="preserve"> </v>
      </c>
      <c r="E600" t="s">
        <v>16</v>
      </c>
      <c r="F600" t="str">
        <f>IF(Tabel_Forespørgsel_fra_Visma28[[#This Row],[SupDescr]]=" "," "," - "&amp;Tabel_Forespørgsel_fra_Visma28[[#This Row],[SupDescr]])</f>
        <v xml:space="preserve"> </v>
      </c>
      <c r="G600" t="s">
        <v>3368</v>
      </c>
      <c r="H600">
        <v>1</v>
      </c>
      <c r="I600" t="str">
        <f>IF(A600=A599,I599&amp;CHAR(10)&amp;"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1" spans="1:9" x14ac:dyDescent="0.25">
      <c r="A601" t="s">
        <v>6615</v>
      </c>
      <c r="B601">
        <v>75421677</v>
      </c>
      <c r="C601" t="s">
        <v>16</v>
      </c>
      <c r="D601" t="str">
        <f>IF(Tabel_Forespørgsel_fra_Visma28[[#This Row],[SupProd]]=" "," "," - "&amp;Tabel_Forespørgsel_fra_Visma28[[#This Row],[SupProd]])</f>
        <v xml:space="preserve"> </v>
      </c>
      <c r="E601" t="s">
        <v>16</v>
      </c>
      <c r="F601" t="str">
        <f>IF(Tabel_Forespørgsel_fra_Visma28[[#This Row],[SupDescr]]=" "," "," - "&amp;Tabel_Forespørgsel_fra_Visma28[[#This Row],[SupDescr]])</f>
        <v xml:space="preserve"> </v>
      </c>
      <c r="G601" t="s">
        <v>3368</v>
      </c>
      <c r="H601">
        <v>1</v>
      </c>
      <c r="I601" t="str">
        <f>IF(A601=A600,I600&amp;CHAR(10)&amp;"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2" spans="1:9" x14ac:dyDescent="0.25">
      <c r="A602" t="s">
        <v>6620</v>
      </c>
      <c r="B602">
        <v>75421677</v>
      </c>
      <c r="C602" t="s">
        <v>16</v>
      </c>
      <c r="D602" t="str">
        <f>IF(Tabel_Forespørgsel_fra_Visma28[[#This Row],[SupProd]]=" "," "," - "&amp;Tabel_Forespørgsel_fra_Visma28[[#This Row],[SupProd]])</f>
        <v xml:space="preserve"> </v>
      </c>
      <c r="E602" t="s">
        <v>16</v>
      </c>
      <c r="F602" t="str">
        <f>IF(Tabel_Forespørgsel_fra_Visma28[[#This Row],[SupDescr]]=" "," "," - "&amp;Tabel_Forespørgsel_fra_Visma28[[#This Row],[SupDescr]])</f>
        <v xml:space="preserve"> </v>
      </c>
      <c r="G602" t="s">
        <v>3368</v>
      </c>
      <c r="H602">
        <v>1</v>
      </c>
      <c r="I602" t="str">
        <f>IF(A602=A601,I601&amp;CHAR(10)&amp;"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3" spans="1:9" x14ac:dyDescent="0.25">
      <c r="A603" t="s">
        <v>6618</v>
      </c>
      <c r="B603">
        <v>75421677</v>
      </c>
      <c r="C603" t="s">
        <v>16</v>
      </c>
      <c r="D603" t="str">
        <f>IF(Tabel_Forespørgsel_fra_Visma28[[#This Row],[SupProd]]=" "," "," - "&amp;Tabel_Forespørgsel_fra_Visma28[[#This Row],[SupProd]])</f>
        <v xml:space="preserve"> </v>
      </c>
      <c r="E603" t="s">
        <v>16</v>
      </c>
      <c r="F603" t="str">
        <f>IF(Tabel_Forespørgsel_fra_Visma28[[#This Row],[SupDescr]]=" "," "," - "&amp;Tabel_Forespørgsel_fra_Visma28[[#This Row],[SupDescr]])</f>
        <v xml:space="preserve"> </v>
      </c>
      <c r="G603" t="s">
        <v>3368</v>
      </c>
      <c r="H603">
        <v>1</v>
      </c>
      <c r="I603" t="str">
        <f>IF(A603=A602,I602&amp;CHAR(10)&amp;"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4" spans="1:9" x14ac:dyDescent="0.25">
      <c r="A604" t="s">
        <v>6593</v>
      </c>
      <c r="B604">
        <v>74762273</v>
      </c>
      <c r="C604" t="s">
        <v>16</v>
      </c>
      <c r="D604" t="str">
        <f>IF(Tabel_Forespørgsel_fra_Visma28[[#This Row],[SupProd]]=" "," "," - "&amp;Tabel_Forespørgsel_fra_Visma28[[#This Row],[SupProd]])</f>
        <v xml:space="preserve"> </v>
      </c>
      <c r="E604" t="s">
        <v>16</v>
      </c>
      <c r="F604" t="str">
        <f>IF(Tabel_Forespørgsel_fra_Visma28[[#This Row],[SupDescr]]=" "," "," - "&amp;Tabel_Forespørgsel_fra_Visma28[[#This Row],[SupDescr]])</f>
        <v xml:space="preserve"> </v>
      </c>
      <c r="G604" t="s">
        <v>154</v>
      </c>
      <c r="H604">
        <v>1</v>
      </c>
      <c r="I604" t="str">
        <f>IF(A604=A603,I603&amp;CHAR(10)&amp;"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05" spans="1:9" x14ac:dyDescent="0.25">
      <c r="A605" t="s">
        <v>6621</v>
      </c>
      <c r="B605">
        <v>75421677</v>
      </c>
      <c r="C605" t="s">
        <v>16</v>
      </c>
      <c r="D605" t="str">
        <f>IF(Tabel_Forespørgsel_fra_Visma28[[#This Row],[SupProd]]=" "," "," - "&amp;Tabel_Forespørgsel_fra_Visma28[[#This Row],[SupProd]])</f>
        <v xml:space="preserve"> </v>
      </c>
      <c r="E605" t="s">
        <v>16</v>
      </c>
      <c r="F605" t="str">
        <f>IF(Tabel_Forespørgsel_fra_Visma28[[#This Row],[SupDescr]]=" "," "," - "&amp;Tabel_Forespørgsel_fra_Visma28[[#This Row],[SupDescr]])</f>
        <v xml:space="preserve"> </v>
      </c>
      <c r="G605" t="s">
        <v>3368</v>
      </c>
      <c r="H605">
        <v>1</v>
      </c>
      <c r="I605" t="str">
        <f>IF(A605=A604,I604&amp;CHAR(10)&amp;"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6" spans="1:9" x14ac:dyDescent="0.25">
      <c r="A606" t="s">
        <v>6624</v>
      </c>
      <c r="B606">
        <v>76971100</v>
      </c>
      <c r="C606" t="s">
        <v>16</v>
      </c>
      <c r="D606" t="str">
        <f>IF(Tabel_Forespørgsel_fra_Visma28[[#This Row],[SupProd]]=" "," "," - "&amp;Tabel_Forespørgsel_fra_Visma28[[#This Row],[SupProd]])</f>
        <v xml:space="preserve"> </v>
      </c>
      <c r="E606" t="s">
        <v>16</v>
      </c>
      <c r="F606" t="str">
        <f>IF(Tabel_Forespørgsel_fra_Visma28[[#This Row],[SupDescr]]=" "," "," - "&amp;Tabel_Forespørgsel_fra_Visma28[[#This Row],[SupDescr]])</f>
        <v xml:space="preserve"> </v>
      </c>
      <c r="G606" t="s">
        <v>7275</v>
      </c>
      <c r="H606">
        <v>1</v>
      </c>
      <c r="I606" t="str">
        <f>IF(A606=A605,I605&amp;CHAR(10)&amp;"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607" spans="1:9" x14ac:dyDescent="0.25">
      <c r="A607" t="s">
        <v>6776</v>
      </c>
      <c r="B607">
        <v>75421677</v>
      </c>
      <c r="C607" t="s">
        <v>16</v>
      </c>
      <c r="D607" t="str">
        <f>IF(Tabel_Forespørgsel_fra_Visma28[[#This Row],[SupProd]]=" "," "," - "&amp;Tabel_Forespørgsel_fra_Visma28[[#This Row],[SupProd]])</f>
        <v xml:space="preserve"> </v>
      </c>
      <c r="E607" t="s">
        <v>16</v>
      </c>
      <c r="F607" t="str">
        <f>IF(Tabel_Forespørgsel_fra_Visma28[[#This Row],[SupDescr]]=" "," "," - "&amp;Tabel_Forespørgsel_fra_Visma28[[#This Row],[SupDescr]])</f>
        <v xml:space="preserve"> </v>
      </c>
      <c r="G607" t="s">
        <v>3368</v>
      </c>
      <c r="H607">
        <v>1</v>
      </c>
      <c r="I607" t="str">
        <f>IF(A607=A606,I606&amp;CHAR(10)&amp;"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8" spans="1:9" x14ac:dyDescent="0.25">
      <c r="A608" t="s">
        <v>6777</v>
      </c>
      <c r="B608">
        <v>75421677</v>
      </c>
      <c r="C608" t="s">
        <v>16</v>
      </c>
      <c r="D608" t="str">
        <f>IF(Tabel_Forespørgsel_fra_Visma28[[#This Row],[SupProd]]=" "," "," - "&amp;Tabel_Forespørgsel_fra_Visma28[[#This Row],[SupProd]])</f>
        <v xml:space="preserve"> </v>
      </c>
      <c r="E608" t="s">
        <v>16</v>
      </c>
      <c r="F608" t="str">
        <f>IF(Tabel_Forespørgsel_fra_Visma28[[#This Row],[SupDescr]]=" "," "," - "&amp;Tabel_Forespørgsel_fra_Visma28[[#This Row],[SupDescr]])</f>
        <v xml:space="preserve"> </v>
      </c>
      <c r="G608" t="s">
        <v>3368</v>
      </c>
      <c r="H608">
        <v>1</v>
      </c>
      <c r="I608" t="str">
        <f>IF(A608=A607,I607&amp;CHAR(10)&amp;"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9" spans="1:9" x14ac:dyDescent="0.25">
      <c r="A609" t="s">
        <v>6778</v>
      </c>
      <c r="B609">
        <v>75421677</v>
      </c>
      <c r="C609" t="s">
        <v>16</v>
      </c>
      <c r="D609" t="str">
        <f>IF(Tabel_Forespørgsel_fra_Visma28[[#This Row],[SupProd]]=" "," "," - "&amp;Tabel_Forespørgsel_fra_Visma28[[#This Row],[SupProd]])</f>
        <v xml:space="preserve"> </v>
      </c>
      <c r="E609" t="s">
        <v>16</v>
      </c>
      <c r="F609" t="str">
        <f>IF(Tabel_Forespørgsel_fra_Visma28[[#This Row],[SupDescr]]=" "," "," - "&amp;Tabel_Forespørgsel_fra_Visma28[[#This Row],[SupDescr]])</f>
        <v xml:space="preserve"> </v>
      </c>
      <c r="G609" t="s">
        <v>3368</v>
      </c>
      <c r="H609">
        <v>1</v>
      </c>
      <c r="I609" t="str">
        <f>IF(A609=A608,I608&amp;CHAR(10)&amp;"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0" spans="1:9" x14ac:dyDescent="0.25">
      <c r="A610" t="s">
        <v>6779</v>
      </c>
      <c r="B610">
        <v>75421677</v>
      </c>
      <c r="C610" t="s">
        <v>16</v>
      </c>
      <c r="D610" t="str">
        <f>IF(Tabel_Forespørgsel_fra_Visma28[[#This Row],[SupProd]]=" "," "," - "&amp;Tabel_Forespørgsel_fra_Visma28[[#This Row],[SupProd]])</f>
        <v xml:space="preserve"> </v>
      </c>
      <c r="E610" t="s">
        <v>16</v>
      </c>
      <c r="F610" t="str">
        <f>IF(Tabel_Forespørgsel_fra_Visma28[[#This Row],[SupDescr]]=" "," "," - "&amp;Tabel_Forespørgsel_fra_Visma28[[#This Row],[SupDescr]])</f>
        <v xml:space="preserve"> </v>
      </c>
      <c r="G610" t="s">
        <v>3368</v>
      </c>
      <c r="H610">
        <v>1</v>
      </c>
      <c r="I610" t="str">
        <f>IF(A610=A609,I609&amp;CHAR(10)&amp;"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1" spans="1:9" x14ac:dyDescent="0.25">
      <c r="A611" t="s">
        <v>6780</v>
      </c>
      <c r="B611">
        <v>75421677</v>
      </c>
      <c r="C611" t="s">
        <v>16</v>
      </c>
      <c r="D611" t="str">
        <f>IF(Tabel_Forespørgsel_fra_Visma28[[#This Row],[SupProd]]=" "," "," - "&amp;Tabel_Forespørgsel_fra_Visma28[[#This Row],[SupProd]])</f>
        <v xml:space="preserve"> </v>
      </c>
      <c r="E611" t="s">
        <v>16</v>
      </c>
      <c r="F611" t="str">
        <f>IF(Tabel_Forespørgsel_fra_Visma28[[#This Row],[SupDescr]]=" "," "," - "&amp;Tabel_Forespørgsel_fra_Visma28[[#This Row],[SupDescr]])</f>
        <v xml:space="preserve"> </v>
      </c>
      <c r="G611" t="s">
        <v>3368</v>
      </c>
      <c r="H611">
        <v>1</v>
      </c>
      <c r="I611" t="str">
        <f>IF(A611=A610,I610&amp;CHAR(10)&amp;"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2" spans="1:9" x14ac:dyDescent="0.25">
      <c r="A612" t="s">
        <v>6688</v>
      </c>
      <c r="B612">
        <v>75421677</v>
      </c>
      <c r="C612" t="s">
        <v>16</v>
      </c>
      <c r="D612" t="str">
        <f>IF(Tabel_Forespørgsel_fra_Visma28[[#This Row],[SupProd]]=" "," "," - "&amp;Tabel_Forespørgsel_fra_Visma28[[#This Row],[SupProd]])</f>
        <v xml:space="preserve"> </v>
      </c>
      <c r="E612" t="s">
        <v>16</v>
      </c>
      <c r="F612" t="str">
        <f>IF(Tabel_Forespørgsel_fra_Visma28[[#This Row],[SupDescr]]=" "," "," - "&amp;Tabel_Forespørgsel_fra_Visma28[[#This Row],[SupDescr]])</f>
        <v xml:space="preserve"> </v>
      </c>
      <c r="G612" t="s">
        <v>3368</v>
      </c>
      <c r="H612">
        <v>1</v>
      </c>
      <c r="I612" t="str">
        <f>IF(A612=A611,I611&amp;CHAR(10)&amp;"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3" spans="1:9" x14ac:dyDescent="0.25">
      <c r="A613" t="s">
        <v>6689</v>
      </c>
      <c r="B613">
        <v>75421677</v>
      </c>
      <c r="C613" t="s">
        <v>16</v>
      </c>
      <c r="D613" t="str">
        <f>IF(Tabel_Forespørgsel_fra_Visma28[[#This Row],[SupProd]]=" "," "," - "&amp;Tabel_Forespørgsel_fra_Visma28[[#This Row],[SupProd]])</f>
        <v xml:space="preserve"> </v>
      </c>
      <c r="E613" t="s">
        <v>16</v>
      </c>
      <c r="F613" t="str">
        <f>IF(Tabel_Forespørgsel_fra_Visma28[[#This Row],[SupDescr]]=" "," "," - "&amp;Tabel_Forespørgsel_fra_Visma28[[#This Row],[SupDescr]])</f>
        <v xml:space="preserve"> </v>
      </c>
      <c r="G613" t="s">
        <v>3368</v>
      </c>
      <c r="H613">
        <v>1</v>
      </c>
      <c r="I613" t="str">
        <f>IF(A613=A612,I612&amp;CHAR(10)&amp;"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4" spans="1:9" x14ac:dyDescent="0.25">
      <c r="A614" t="s">
        <v>6781</v>
      </c>
      <c r="B614">
        <v>75421677</v>
      </c>
      <c r="C614" t="s">
        <v>16</v>
      </c>
      <c r="D614" t="str">
        <f>IF(Tabel_Forespørgsel_fra_Visma28[[#This Row],[SupProd]]=" "," "," - "&amp;Tabel_Forespørgsel_fra_Visma28[[#This Row],[SupProd]])</f>
        <v xml:space="preserve"> </v>
      </c>
      <c r="E614" t="s">
        <v>16</v>
      </c>
      <c r="F614" t="str">
        <f>IF(Tabel_Forespørgsel_fra_Visma28[[#This Row],[SupDescr]]=" "," "," - "&amp;Tabel_Forespørgsel_fra_Visma28[[#This Row],[SupDescr]])</f>
        <v xml:space="preserve"> </v>
      </c>
      <c r="G614" t="s">
        <v>3368</v>
      </c>
      <c r="H614">
        <v>1</v>
      </c>
      <c r="I614" t="str">
        <f>IF(A614=A613,I613&amp;CHAR(10)&amp;"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5" spans="1:9" x14ac:dyDescent="0.25">
      <c r="A615" t="s">
        <v>6782</v>
      </c>
      <c r="B615">
        <v>75421677</v>
      </c>
      <c r="C615" t="s">
        <v>16</v>
      </c>
      <c r="D615" t="str">
        <f>IF(Tabel_Forespørgsel_fra_Visma28[[#This Row],[SupProd]]=" "," "," - "&amp;Tabel_Forespørgsel_fra_Visma28[[#This Row],[SupProd]])</f>
        <v xml:space="preserve"> </v>
      </c>
      <c r="E615" t="s">
        <v>16</v>
      </c>
      <c r="F615" t="str">
        <f>IF(Tabel_Forespørgsel_fra_Visma28[[#This Row],[SupDescr]]=" "," "," - "&amp;Tabel_Forespørgsel_fra_Visma28[[#This Row],[SupDescr]])</f>
        <v xml:space="preserve"> </v>
      </c>
      <c r="G615" t="s">
        <v>3368</v>
      </c>
      <c r="H615">
        <v>1</v>
      </c>
      <c r="I615" t="str">
        <f>IF(A615=A614,I614&amp;CHAR(10)&amp;"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6" spans="1:9" x14ac:dyDescent="0.25">
      <c r="A616" t="s">
        <v>6881</v>
      </c>
      <c r="B616">
        <v>75421677</v>
      </c>
      <c r="C616" t="s">
        <v>16</v>
      </c>
      <c r="D616" t="str">
        <f>IF(Tabel_Forespørgsel_fra_Visma28[[#This Row],[SupProd]]=" "," "," - "&amp;Tabel_Forespørgsel_fra_Visma28[[#This Row],[SupProd]])</f>
        <v xml:space="preserve"> </v>
      </c>
      <c r="E616" t="s">
        <v>16</v>
      </c>
      <c r="F616" t="str">
        <f>IF(Tabel_Forespørgsel_fra_Visma28[[#This Row],[SupDescr]]=" "," "," - "&amp;Tabel_Forespørgsel_fra_Visma28[[#This Row],[SupDescr]])</f>
        <v xml:space="preserve"> </v>
      </c>
      <c r="G616" t="s">
        <v>3368</v>
      </c>
      <c r="H616">
        <v>1</v>
      </c>
      <c r="I616" t="str">
        <f>IF(A616=A615,I615&amp;CHAR(10)&amp;"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7" spans="1:9" x14ac:dyDescent="0.25">
      <c r="A617" t="s">
        <v>7022</v>
      </c>
      <c r="B617">
        <v>75421677</v>
      </c>
      <c r="C617" t="s">
        <v>16</v>
      </c>
      <c r="D617" t="str">
        <f>IF(Tabel_Forespørgsel_fra_Visma28[[#This Row],[SupProd]]=" "," "," - "&amp;Tabel_Forespørgsel_fra_Visma28[[#This Row],[SupProd]])</f>
        <v xml:space="preserve"> </v>
      </c>
      <c r="E617" t="s">
        <v>16</v>
      </c>
      <c r="F617" t="str">
        <f>IF(Tabel_Forespørgsel_fra_Visma28[[#This Row],[SupDescr]]=" "," "," - "&amp;Tabel_Forespørgsel_fra_Visma28[[#This Row],[SupDescr]])</f>
        <v xml:space="preserve"> </v>
      </c>
      <c r="G617" t="s">
        <v>3368</v>
      </c>
      <c r="H617">
        <v>1</v>
      </c>
      <c r="I617" t="str">
        <f>IF(A617=A616,I616&amp;CHAR(10)&amp;"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8" spans="1:9" x14ac:dyDescent="0.25">
      <c r="A618" t="s">
        <v>7113</v>
      </c>
      <c r="B618">
        <v>75421677</v>
      </c>
      <c r="C618" t="s">
        <v>16</v>
      </c>
      <c r="D618" t="str">
        <f>IF(Tabel_Forespørgsel_fra_Visma28[[#This Row],[SupProd]]=" "," "," - "&amp;Tabel_Forespørgsel_fra_Visma28[[#This Row],[SupProd]])</f>
        <v xml:space="preserve"> </v>
      </c>
      <c r="E618" t="s">
        <v>16</v>
      </c>
      <c r="F618" t="str">
        <f>IF(Tabel_Forespørgsel_fra_Visma28[[#This Row],[SupDescr]]=" "," "," - "&amp;Tabel_Forespørgsel_fra_Visma28[[#This Row],[SupDescr]])</f>
        <v xml:space="preserve"> </v>
      </c>
      <c r="G618" t="s">
        <v>3368</v>
      </c>
      <c r="H618">
        <v>1</v>
      </c>
      <c r="I618" t="str">
        <f>IF(A618=A617,I617&amp;CHAR(10)&amp;"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9" spans="1:9" x14ac:dyDescent="0.25">
      <c r="A619" t="s">
        <v>9140</v>
      </c>
      <c r="B619">
        <v>75421677</v>
      </c>
      <c r="C619" t="s">
        <v>16</v>
      </c>
      <c r="D619" t="str">
        <f>IF(Tabel_Forespørgsel_fra_Visma28[[#This Row],[SupProd]]=" "," "," - "&amp;Tabel_Forespørgsel_fra_Visma28[[#This Row],[SupProd]])</f>
        <v xml:space="preserve"> </v>
      </c>
      <c r="E619" t="s">
        <v>16</v>
      </c>
      <c r="F619" t="str">
        <f>IF(Tabel_Forespørgsel_fra_Visma28[[#This Row],[SupDescr]]=" "," "," - "&amp;Tabel_Forespørgsel_fra_Visma28[[#This Row],[SupDescr]])</f>
        <v xml:space="preserve"> </v>
      </c>
      <c r="G619" t="s">
        <v>3368</v>
      </c>
      <c r="H619">
        <v>1</v>
      </c>
      <c r="I619" t="str">
        <f>IF(A619=A618,I618&amp;CHAR(10)&amp;"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20" spans="1:9" x14ac:dyDescent="0.25">
      <c r="A620" t="s">
        <v>8353</v>
      </c>
      <c r="B620">
        <v>75577000</v>
      </c>
      <c r="C620" t="s">
        <v>16</v>
      </c>
      <c r="D620" t="str">
        <f>IF(Tabel_Forespørgsel_fra_Visma28[[#This Row],[SupProd]]=" "," "," - "&amp;Tabel_Forespørgsel_fra_Visma28[[#This Row],[SupProd]])</f>
        <v xml:space="preserve"> </v>
      </c>
      <c r="E620" t="s">
        <v>16</v>
      </c>
      <c r="F620" t="str">
        <f>IF(Tabel_Forespørgsel_fra_Visma28[[#This Row],[SupDescr]]=" "," "," - "&amp;Tabel_Forespørgsel_fra_Visma28[[#This Row],[SupDescr]])</f>
        <v xml:space="preserve"> </v>
      </c>
      <c r="G620" t="s">
        <v>3759</v>
      </c>
      <c r="H620">
        <v>1</v>
      </c>
      <c r="I620" t="str">
        <f>IF(A620=A619,I619&amp;CHAR(10)&amp;"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1" spans="1:9" x14ac:dyDescent="0.25">
      <c r="A621" t="s">
        <v>8360</v>
      </c>
      <c r="B621">
        <v>75577000</v>
      </c>
      <c r="C621" t="s">
        <v>16</v>
      </c>
      <c r="D621" t="str">
        <f>IF(Tabel_Forespørgsel_fra_Visma28[[#This Row],[SupProd]]=" "," "," - "&amp;Tabel_Forespørgsel_fra_Visma28[[#This Row],[SupProd]])</f>
        <v xml:space="preserve"> </v>
      </c>
      <c r="E621" t="s">
        <v>16</v>
      </c>
      <c r="F621" t="str">
        <f>IF(Tabel_Forespørgsel_fra_Visma28[[#This Row],[SupDescr]]=" "," "," - "&amp;Tabel_Forespørgsel_fra_Visma28[[#This Row],[SupDescr]])</f>
        <v xml:space="preserve"> </v>
      </c>
      <c r="G621" t="s">
        <v>3759</v>
      </c>
      <c r="H621">
        <v>1</v>
      </c>
      <c r="I621" t="str">
        <f>IF(A621=A620,I620&amp;CHAR(10)&amp;"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2" spans="1:9" x14ac:dyDescent="0.25">
      <c r="A622" t="s">
        <v>10974</v>
      </c>
      <c r="B622">
        <v>75421677</v>
      </c>
      <c r="C622" t="s">
        <v>16</v>
      </c>
      <c r="D622" t="str">
        <f>IF(Tabel_Forespørgsel_fra_Visma28[[#This Row],[SupProd]]=" "," "," - "&amp;Tabel_Forespørgsel_fra_Visma28[[#This Row],[SupProd]])</f>
        <v xml:space="preserve"> </v>
      </c>
      <c r="E622" t="s">
        <v>16</v>
      </c>
      <c r="F622" t="str">
        <f>IF(Tabel_Forespørgsel_fra_Visma28[[#This Row],[SupDescr]]=" "," "," - "&amp;Tabel_Forespørgsel_fra_Visma28[[#This Row],[SupDescr]])</f>
        <v xml:space="preserve"> </v>
      </c>
      <c r="G622" t="s">
        <v>3368</v>
      </c>
      <c r="H622">
        <v>1</v>
      </c>
      <c r="I622" t="str">
        <f>IF(A622=A621,I621&amp;CHAR(10)&amp;"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23" spans="1:9" x14ac:dyDescent="0.25">
      <c r="A623" t="s">
        <v>11070</v>
      </c>
      <c r="B623">
        <v>74842524</v>
      </c>
      <c r="C623" t="s">
        <v>16</v>
      </c>
      <c r="D623" t="str">
        <f>IF(Tabel_Forespørgsel_fra_Visma28[[#This Row],[SupProd]]=" "," "," - "&amp;Tabel_Forespørgsel_fra_Visma28[[#This Row],[SupProd]])</f>
        <v xml:space="preserve"> </v>
      </c>
      <c r="E623" t="s">
        <v>16</v>
      </c>
      <c r="F623" t="str">
        <f>IF(Tabel_Forespørgsel_fra_Visma28[[#This Row],[SupDescr]]=" "," "," - "&amp;Tabel_Forespørgsel_fra_Visma28[[#This Row],[SupDescr]])</f>
        <v xml:space="preserve"> </v>
      </c>
      <c r="G623" t="s">
        <v>6414</v>
      </c>
      <c r="H623">
        <v>1</v>
      </c>
      <c r="I623" t="str">
        <f>IF(A623=A622,I622&amp;CHAR(10)&amp;"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624" spans="1:9" x14ac:dyDescent="0.25">
      <c r="A624" t="s">
        <v>10988</v>
      </c>
      <c r="B624">
        <v>76562600</v>
      </c>
      <c r="C624" t="s">
        <v>10989</v>
      </c>
      <c r="D624" t="str">
        <f>IF(Tabel_Forespørgsel_fra_Visma28[[#This Row],[SupProd]]=" "," "," - "&amp;Tabel_Forespørgsel_fra_Visma28[[#This Row],[SupProd]])</f>
        <v xml:space="preserve"> - 1112132</v>
      </c>
      <c r="E624" t="s">
        <v>16</v>
      </c>
      <c r="F624" t="str">
        <f>IF(Tabel_Forespørgsel_fra_Visma28[[#This Row],[SupDescr]]=" "," "," - "&amp;Tabel_Forespørgsel_fra_Visma28[[#This Row],[SupDescr]])</f>
        <v xml:space="preserve"> </v>
      </c>
      <c r="G624" t="s">
        <v>3989</v>
      </c>
      <c r="H624">
        <v>1</v>
      </c>
      <c r="I624" t="str">
        <f>IF(A624=A623,I623&amp;CHAR(10)&amp;"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- 1112132 </v>
      </c>
    </row>
    <row r="625" spans="1:9" x14ac:dyDescent="0.25">
      <c r="A625" t="s">
        <v>10992</v>
      </c>
      <c r="B625">
        <v>76562600</v>
      </c>
      <c r="C625" t="s">
        <v>10993</v>
      </c>
      <c r="D625" t="str">
        <f>IF(Tabel_Forespørgsel_fra_Visma28[[#This Row],[SupProd]]=" "," "," - "&amp;Tabel_Forespørgsel_fra_Visma28[[#This Row],[SupProd]])</f>
        <v xml:space="preserve"> - 1112133</v>
      </c>
      <c r="E625" t="s">
        <v>16</v>
      </c>
      <c r="F625" t="str">
        <f>IF(Tabel_Forespørgsel_fra_Visma28[[#This Row],[SupDescr]]=" "," "," - "&amp;Tabel_Forespørgsel_fra_Visma28[[#This Row],[SupDescr]])</f>
        <v xml:space="preserve"> </v>
      </c>
      <c r="G625" t="s">
        <v>3989</v>
      </c>
      <c r="H625">
        <v>1</v>
      </c>
      <c r="I625" t="str">
        <f>IF(A625=A624,I624&amp;CHAR(10)&amp;"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- 1112133 </v>
      </c>
    </row>
    <row r="626" spans="1:9" x14ac:dyDescent="0.25">
      <c r="A626" t="s">
        <v>10997</v>
      </c>
      <c r="B626">
        <v>75577000</v>
      </c>
      <c r="C626" t="s">
        <v>16</v>
      </c>
      <c r="D626" t="str">
        <f>IF(Tabel_Forespørgsel_fra_Visma28[[#This Row],[SupProd]]=" "," "," - "&amp;Tabel_Forespørgsel_fra_Visma28[[#This Row],[SupProd]])</f>
        <v xml:space="preserve"> </v>
      </c>
      <c r="E626" t="s">
        <v>16</v>
      </c>
      <c r="F626" t="str">
        <f>IF(Tabel_Forespørgsel_fra_Visma28[[#This Row],[SupDescr]]=" "," "," - "&amp;Tabel_Forespørgsel_fra_Visma28[[#This Row],[SupDescr]])</f>
        <v xml:space="preserve"> </v>
      </c>
      <c r="G626" t="s">
        <v>3759</v>
      </c>
      <c r="H626">
        <v>1</v>
      </c>
      <c r="I626" t="str">
        <f>IF(A626=A625,I625&amp;CHAR(10)&amp;"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7" spans="1:9" x14ac:dyDescent="0.25">
      <c r="A627" t="s">
        <v>11297</v>
      </c>
      <c r="B627">
        <v>74755755</v>
      </c>
      <c r="C627" t="s">
        <v>16</v>
      </c>
      <c r="D627" t="str">
        <f>IF(Tabel_Forespørgsel_fra_Visma28[[#This Row],[SupProd]]=" "," "," - "&amp;Tabel_Forespørgsel_fra_Visma28[[#This Row],[SupProd]])</f>
        <v xml:space="preserve"> </v>
      </c>
      <c r="E627" t="s">
        <v>16</v>
      </c>
      <c r="F627" t="str">
        <f>IF(Tabel_Forespørgsel_fra_Visma28[[#This Row],[SupDescr]]=" "," "," - "&amp;Tabel_Forespørgsel_fra_Visma28[[#This Row],[SupDescr]])</f>
        <v xml:space="preserve"> </v>
      </c>
      <c r="G627" t="s">
        <v>4786</v>
      </c>
      <c r="H627">
        <v>1</v>
      </c>
      <c r="I627" t="str">
        <f>IF(A627=A626,I626&amp;CHAR(10)&amp;"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28" spans="1:9" x14ac:dyDescent="0.25">
      <c r="A628" t="s">
        <v>11298</v>
      </c>
      <c r="B628">
        <v>74755755</v>
      </c>
      <c r="C628" t="s">
        <v>16</v>
      </c>
      <c r="D628" t="str">
        <f>IF(Tabel_Forespørgsel_fra_Visma28[[#This Row],[SupProd]]=" "," "," - "&amp;Tabel_Forespørgsel_fra_Visma28[[#This Row],[SupProd]])</f>
        <v xml:space="preserve"> </v>
      </c>
      <c r="E628" t="s">
        <v>16</v>
      </c>
      <c r="F628" t="str">
        <f>IF(Tabel_Forespørgsel_fra_Visma28[[#This Row],[SupDescr]]=" "," "," - "&amp;Tabel_Forespørgsel_fra_Visma28[[#This Row],[SupDescr]])</f>
        <v xml:space="preserve"> </v>
      </c>
      <c r="G628" t="s">
        <v>4786</v>
      </c>
      <c r="H628">
        <v>1</v>
      </c>
      <c r="I628" t="str">
        <f>IF(A628=A627,I627&amp;CHAR(10)&amp;"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29" spans="1:9" x14ac:dyDescent="0.25">
      <c r="A629" t="s">
        <v>11299</v>
      </c>
      <c r="B629">
        <v>74755755</v>
      </c>
      <c r="C629" t="s">
        <v>16</v>
      </c>
      <c r="D629" t="str">
        <f>IF(Tabel_Forespørgsel_fra_Visma28[[#This Row],[SupProd]]=" "," "," - "&amp;Tabel_Forespørgsel_fra_Visma28[[#This Row],[SupProd]])</f>
        <v xml:space="preserve"> </v>
      </c>
      <c r="E629" t="s">
        <v>16</v>
      </c>
      <c r="F629" t="str">
        <f>IF(Tabel_Forespørgsel_fra_Visma28[[#This Row],[SupDescr]]=" "," "," - "&amp;Tabel_Forespørgsel_fra_Visma28[[#This Row],[SupDescr]])</f>
        <v xml:space="preserve"> </v>
      </c>
      <c r="G629" t="s">
        <v>4786</v>
      </c>
      <c r="H629">
        <v>1</v>
      </c>
      <c r="I629" t="str">
        <f>IF(A629=A628,I628&amp;CHAR(10)&amp;"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0" spans="1:9" x14ac:dyDescent="0.25">
      <c r="A630" t="s">
        <v>11303</v>
      </c>
      <c r="B630">
        <v>74755755</v>
      </c>
      <c r="C630" t="s">
        <v>16</v>
      </c>
      <c r="D630" t="str">
        <f>IF(Tabel_Forespørgsel_fra_Visma28[[#This Row],[SupProd]]=" "," "," - "&amp;Tabel_Forespørgsel_fra_Visma28[[#This Row],[SupProd]])</f>
        <v xml:space="preserve"> </v>
      </c>
      <c r="E630" t="s">
        <v>16</v>
      </c>
      <c r="F630" t="str">
        <f>IF(Tabel_Forespørgsel_fra_Visma28[[#This Row],[SupDescr]]=" "," "," - "&amp;Tabel_Forespørgsel_fra_Visma28[[#This Row],[SupDescr]])</f>
        <v xml:space="preserve"> </v>
      </c>
      <c r="G630" t="s">
        <v>4786</v>
      </c>
      <c r="H630">
        <v>1</v>
      </c>
      <c r="I630" t="str">
        <f>IF(A630=A629,I629&amp;CHAR(10)&amp;"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1" spans="1:9" x14ac:dyDescent="0.25">
      <c r="A631" t="s">
        <v>11304</v>
      </c>
      <c r="B631">
        <v>74755755</v>
      </c>
      <c r="C631" t="s">
        <v>16</v>
      </c>
      <c r="D631" t="str">
        <f>IF(Tabel_Forespørgsel_fra_Visma28[[#This Row],[SupProd]]=" "," "," - "&amp;Tabel_Forespørgsel_fra_Visma28[[#This Row],[SupProd]])</f>
        <v xml:space="preserve"> </v>
      </c>
      <c r="E631" t="s">
        <v>16</v>
      </c>
      <c r="F631" t="str">
        <f>IF(Tabel_Forespørgsel_fra_Visma28[[#This Row],[SupDescr]]=" "," "," - "&amp;Tabel_Forespørgsel_fra_Visma28[[#This Row],[SupDescr]])</f>
        <v xml:space="preserve"> </v>
      </c>
      <c r="G631" t="s">
        <v>4786</v>
      </c>
      <c r="H631">
        <v>1</v>
      </c>
      <c r="I631" t="str">
        <f>IF(A631=A630,I630&amp;CHAR(10)&amp;"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2" spans="1:9" x14ac:dyDescent="0.25">
      <c r="A632" t="s">
        <v>11305</v>
      </c>
      <c r="B632">
        <v>74755755</v>
      </c>
      <c r="C632" t="s">
        <v>16</v>
      </c>
      <c r="D632" t="str">
        <f>IF(Tabel_Forespørgsel_fra_Visma28[[#This Row],[SupProd]]=" "," "," - "&amp;Tabel_Forespørgsel_fra_Visma28[[#This Row],[SupProd]])</f>
        <v xml:space="preserve"> </v>
      </c>
      <c r="E632" t="s">
        <v>16</v>
      </c>
      <c r="F632" t="str">
        <f>IF(Tabel_Forespørgsel_fra_Visma28[[#This Row],[SupDescr]]=" "," "," - "&amp;Tabel_Forespørgsel_fra_Visma28[[#This Row],[SupDescr]])</f>
        <v xml:space="preserve"> </v>
      </c>
      <c r="G632" t="s">
        <v>4786</v>
      </c>
      <c r="H632">
        <v>1</v>
      </c>
      <c r="I632" t="str">
        <f>IF(A632=A631,I631&amp;CHAR(10)&amp;"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3" spans="1:9" x14ac:dyDescent="0.25">
      <c r="A633" t="s">
        <v>10792</v>
      </c>
      <c r="B633">
        <v>74755755</v>
      </c>
      <c r="C633" t="s">
        <v>16</v>
      </c>
      <c r="D633" t="str">
        <f>IF(Tabel_Forespørgsel_fra_Visma28[[#This Row],[SupProd]]=" "," "," - "&amp;Tabel_Forespørgsel_fra_Visma28[[#This Row],[SupProd]])</f>
        <v xml:space="preserve"> </v>
      </c>
      <c r="E633" t="s">
        <v>16</v>
      </c>
      <c r="F633" t="str">
        <f>IF(Tabel_Forespørgsel_fra_Visma28[[#This Row],[SupDescr]]=" "," "," - "&amp;Tabel_Forespørgsel_fra_Visma28[[#This Row],[SupDescr]])</f>
        <v xml:space="preserve"> </v>
      </c>
      <c r="G633" t="s">
        <v>4786</v>
      </c>
      <c r="H633">
        <v>1</v>
      </c>
      <c r="I633" t="str">
        <f>IF(A633=A632,I632&amp;CHAR(10)&amp;"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4" spans="1:9" x14ac:dyDescent="0.25">
      <c r="A634" t="s">
        <v>11310</v>
      </c>
      <c r="B634">
        <v>74755755</v>
      </c>
      <c r="C634" t="s">
        <v>16</v>
      </c>
      <c r="D634" t="str">
        <f>IF(Tabel_Forespørgsel_fra_Visma28[[#This Row],[SupProd]]=" "," "," - "&amp;Tabel_Forespørgsel_fra_Visma28[[#This Row],[SupProd]])</f>
        <v xml:space="preserve"> </v>
      </c>
      <c r="E634" t="s">
        <v>16</v>
      </c>
      <c r="F634" t="str">
        <f>IF(Tabel_Forespørgsel_fra_Visma28[[#This Row],[SupDescr]]=" "," "," - "&amp;Tabel_Forespørgsel_fra_Visma28[[#This Row],[SupDescr]])</f>
        <v xml:space="preserve"> </v>
      </c>
      <c r="G634" t="s">
        <v>4786</v>
      </c>
      <c r="H634">
        <v>1</v>
      </c>
      <c r="I634" t="str">
        <f>IF(A634=A633,I633&amp;CHAR(10)&amp;"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5" spans="1:9" x14ac:dyDescent="0.25">
      <c r="A635" t="s">
        <v>11311</v>
      </c>
      <c r="B635">
        <v>74755755</v>
      </c>
      <c r="C635" t="s">
        <v>16</v>
      </c>
      <c r="D635" t="str">
        <f>IF(Tabel_Forespørgsel_fra_Visma28[[#This Row],[SupProd]]=" "," "," - "&amp;Tabel_Forespørgsel_fra_Visma28[[#This Row],[SupProd]])</f>
        <v xml:space="preserve"> </v>
      </c>
      <c r="E635" t="s">
        <v>16</v>
      </c>
      <c r="F635" t="str">
        <f>IF(Tabel_Forespørgsel_fra_Visma28[[#This Row],[SupDescr]]=" "," "," - "&amp;Tabel_Forespørgsel_fra_Visma28[[#This Row],[SupDescr]])</f>
        <v xml:space="preserve"> </v>
      </c>
      <c r="G635" t="s">
        <v>4786</v>
      </c>
      <c r="H635">
        <v>1</v>
      </c>
      <c r="I635" t="str">
        <f>IF(A635=A634,I634&amp;CHAR(10)&amp;"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6" spans="1:9" x14ac:dyDescent="0.25">
      <c r="A636" t="s">
        <v>10468</v>
      </c>
      <c r="B636">
        <v>75577000</v>
      </c>
      <c r="C636" t="s">
        <v>16</v>
      </c>
      <c r="D636" t="str">
        <f>IF(Tabel_Forespørgsel_fra_Visma28[[#This Row],[SupProd]]=" "," "," - "&amp;Tabel_Forespørgsel_fra_Visma28[[#This Row],[SupProd]])</f>
        <v xml:space="preserve"> </v>
      </c>
      <c r="E636" t="s">
        <v>16</v>
      </c>
      <c r="F636" t="str">
        <f>IF(Tabel_Forespørgsel_fra_Visma28[[#This Row],[SupDescr]]=" "," "," - "&amp;Tabel_Forespørgsel_fra_Visma28[[#This Row],[SupDescr]])</f>
        <v xml:space="preserve"> </v>
      </c>
      <c r="G636" t="s">
        <v>3759</v>
      </c>
      <c r="H636">
        <v>1</v>
      </c>
      <c r="I636" t="str">
        <f>IF(A636=A635,I635&amp;CHAR(10)&amp;"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37" spans="1:9" x14ac:dyDescent="0.25">
      <c r="A637" t="s">
        <v>10469</v>
      </c>
      <c r="B637">
        <v>75577000</v>
      </c>
      <c r="C637" t="s">
        <v>16</v>
      </c>
      <c r="D637" t="str">
        <f>IF(Tabel_Forespørgsel_fra_Visma28[[#This Row],[SupProd]]=" "," "," - "&amp;Tabel_Forespørgsel_fra_Visma28[[#This Row],[SupProd]])</f>
        <v xml:space="preserve"> </v>
      </c>
      <c r="E637" t="s">
        <v>16</v>
      </c>
      <c r="F637" t="str">
        <f>IF(Tabel_Forespørgsel_fra_Visma28[[#This Row],[SupDescr]]=" "," "," - "&amp;Tabel_Forespørgsel_fra_Visma28[[#This Row],[SupDescr]])</f>
        <v xml:space="preserve"> </v>
      </c>
      <c r="G637" t="s">
        <v>3759</v>
      </c>
      <c r="H637">
        <v>1</v>
      </c>
      <c r="I637" t="str">
        <f>IF(A637=A636,I636&amp;CHAR(10)&amp;"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38" spans="1:9" x14ac:dyDescent="0.25">
      <c r="A638" t="s">
        <v>12103</v>
      </c>
      <c r="B638">
        <v>75577000</v>
      </c>
      <c r="C638" t="s">
        <v>16</v>
      </c>
      <c r="D638" t="str">
        <f>IF(Tabel_Forespørgsel_fra_Visma28[[#This Row],[SupProd]]=" "," "," - "&amp;Tabel_Forespørgsel_fra_Visma28[[#This Row],[SupProd]])</f>
        <v xml:space="preserve"> </v>
      </c>
      <c r="E638" t="s">
        <v>16</v>
      </c>
      <c r="F638" t="str">
        <f>IF(Tabel_Forespørgsel_fra_Visma28[[#This Row],[SupDescr]]=" "," "," - "&amp;Tabel_Forespørgsel_fra_Visma28[[#This Row],[SupDescr]])</f>
        <v xml:space="preserve"> </v>
      </c>
      <c r="G638" t="s">
        <v>3759</v>
      </c>
      <c r="H638">
        <v>1</v>
      </c>
      <c r="I638" t="str">
        <f>IF(A638=A637,I637&amp;CHAR(10)&amp;"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39" spans="1:9" x14ac:dyDescent="0.25">
      <c r="A639" t="s">
        <v>12099</v>
      </c>
      <c r="B639">
        <v>75577000</v>
      </c>
      <c r="C639" t="s">
        <v>16</v>
      </c>
      <c r="D639" t="str">
        <f>IF(Tabel_Forespørgsel_fra_Visma28[[#This Row],[SupProd]]=" "," "," - "&amp;Tabel_Forespørgsel_fra_Visma28[[#This Row],[SupProd]])</f>
        <v xml:space="preserve"> </v>
      </c>
      <c r="E639" t="s">
        <v>16</v>
      </c>
      <c r="F639" t="str">
        <f>IF(Tabel_Forespørgsel_fra_Visma28[[#This Row],[SupDescr]]=" "," "," - "&amp;Tabel_Forespørgsel_fra_Visma28[[#This Row],[SupDescr]])</f>
        <v xml:space="preserve"> </v>
      </c>
      <c r="G639" t="s">
        <v>3759</v>
      </c>
      <c r="H639">
        <v>1</v>
      </c>
      <c r="I639" t="str">
        <f>IF(A639=A638,I638&amp;CHAR(10)&amp;"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0" spans="1:9" x14ac:dyDescent="0.25">
      <c r="A640" t="s">
        <v>12100</v>
      </c>
      <c r="B640">
        <v>75577000</v>
      </c>
      <c r="C640" t="s">
        <v>16</v>
      </c>
      <c r="D640" t="str">
        <f>IF(Tabel_Forespørgsel_fra_Visma28[[#This Row],[SupProd]]=" "," "," - "&amp;Tabel_Forespørgsel_fra_Visma28[[#This Row],[SupProd]])</f>
        <v xml:space="preserve"> </v>
      </c>
      <c r="E640" t="s">
        <v>16</v>
      </c>
      <c r="F640" t="str">
        <f>IF(Tabel_Forespørgsel_fra_Visma28[[#This Row],[SupDescr]]=" "," "," - "&amp;Tabel_Forespørgsel_fra_Visma28[[#This Row],[SupDescr]])</f>
        <v xml:space="preserve"> </v>
      </c>
      <c r="G640" t="s">
        <v>3759</v>
      </c>
      <c r="H640">
        <v>1</v>
      </c>
      <c r="I640" t="str">
        <f>IF(A640=A639,I639&amp;CHAR(10)&amp;"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1" spans="1:9" x14ac:dyDescent="0.25">
      <c r="A641" t="s">
        <v>12101</v>
      </c>
      <c r="B641">
        <v>75577000</v>
      </c>
      <c r="C641" t="s">
        <v>16</v>
      </c>
      <c r="D641" t="str">
        <f>IF(Tabel_Forespørgsel_fra_Visma28[[#This Row],[SupProd]]=" "," "," - "&amp;Tabel_Forespørgsel_fra_Visma28[[#This Row],[SupProd]])</f>
        <v xml:space="preserve"> </v>
      </c>
      <c r="E641" t="s">
        <v>16</v>
      </c>
      <c r="F641" t="str">
        <f>IF(Tabel_Forespørgsel_fra_Visma28[[#This Row],[SupDescr]]=" "," "," - "&amp;Tabel_Forespørgsel_fra_Visma28[[#This Row],[SupDescr]])</f>
        <v xml:space="preserve"> </v>
      </c>
      <c r="G641" t="s">
        <v>3759</v>
      </c>
      <c r="H641">
        <v>1</v>
      </c>
      <c r="I641" t="str">
        <f>IF(A641=A640,I640&amp;CHAR(10)&amp;"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2" spans="1:9" x14ac:dyDescent="0.25">
      <c r="A642" t="s">
        <v>11586</v>
      </c>
      <c r="B642">
        <v>75577000</v>
      </c>
      <c r="C642" t="s">
        <v>16</v>
      </c>
      <c r="D642" t="str">
        <f>IF(Tabel_Forespørgsel_fra_Visma28[[#This Row],[SupProd]]=" "," "," - "&amp;Tabel_Forespørgsel_fra_Visma28[[#This Row],[SupProd]])</f>
        <v xml:space="preserve"> </v>
      </c>
      <c r="E642" t="s">
        <v>16</v>
      </c>
      <c r="F642" t="str">
        <f>IF(Tabel_Forespørgsel_fra_Visma28[[#This Row],[SupDescr]]=" "," "," - "&amp;Tabel_Forespørgsel_fra_Visma28[[#This Row],[SupDescr]])</f>
        <v xml:space="preserve"> </v>
      </c>
      <c r="G642" t="s">
        <v>3759</v>
      </c>
      <c r="H642">
        <v>1</v>
      </c>
      <c r="I642" t="str">
        <f>IF(A642=A641,I641&amp;CHAR(10)&amp;"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3" spans="1:9" x14ac:dyDescent="0.25">
      <c r="A643" t="s">
        <v>12187</v>
      </c>
      <c r="B643">
        <v>75577000</v>
      </c>
      <c r="C643" t="s">
        <v>16</v>
      </c>
      <c r="D643" t="str">
        <f>IF(Tabel_Forespørgsel_fra_Visma28[[#This Row],[SupProd]]=" "," "," - "&amp;Tabel_Forespørgsel_fra_Visma28[[#This Row],[SupProd]])</f>
        <v xml:space="preserve"> </v>
      </c>
      <c r="E643" t="s">
        <v>16</v>
      </c>
      <c r="F643" t="str">
        <f>IF(Tabel_Forespørgsel_fra_Visma28[[#This Row],[SupDescr]]=" "," "," - "&amp;Tabel_Forespørgsel_fra_Visma28[[#This Row],[SupDescr]])</f>
        <v xml:space="preserve"> </v>
      </c>
      <c r="G643" t="s">
        <v>3759</v>
      </c>
      <c r="H643">
        <v>1</v>
      </c>
      <c r="I643" t="str">
        <f>IF(A643=A642,I642&amp;CHAR(10)&amp;"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4" spans="1:9" x14ac:dyDescent="0.25">
      <c r="A644" t="s">
        <v>11588</v>
      </c>
      <c r="B644">
        <v>75577000</v>
      </c>
      <c r="C644" t="s">
        <v>16</v>
      </c>
      <c r="D644" t="str">
        <f>IF(Tabel_Forespørgsel_fra_Visma28[[#This Row],[SupProd]]=" "," "," - "&amp;Tabel_Forespørgsel_fra_Visma28[[#This Row],[SupProd]])</f>
        <v xml:space="preserve"> </v>
      </c>
      <c r="E644" t="s">
        <v>16</v>
      </c>
      <c r="F644" t="str">
        <f>IF(Tabel_Forespørgsel_fra_Visma28[[#This Row],[SupDescr]]=" "," "," - "&amp;Tabel_Forespørgsel_fra_Visma28[[#This Row],[SupDescr]])</f>
        <v xml:space="preserve"> </v>
      </c>
      <c r="G644" t="s">
        <v>3759</v>
      </c>
      <c r="H644">
        <v>1</v>
      </c>
      <c r="I644" t="str">
        <f>IF(A644=A643,I643&amp;CHAR(10)&amp;"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5" spans="1:9" x14ac:dyDescent="0.25">
      <c r="A645" t="s">
        <v>12188</v>
      </c>
      <c r="B645">
        <v>75577000</v>
      </c>
      <c r="C645" t="s">
        <v>16</v>
      </c>
      <c r="D645" t="str">
        <f>IF(Tabel_Forespørgsel_fra_Visma28[[#This Row],[SupProd]]=" "," "," - "&amp;Tabel_Forespørgsel_fra_Visma28[[#This Row],[SupProd]])</f>
        <v xml:space="preserve"> </v>
      </c>
      <c r="E645" t="s">
        <v>16</v>
      </c>
      <c r="F645" t="str">
        <f>IF(Tabel_Forespørgsel_fra_Visma28[[#This Row],[SupDescr]]=" "," "," - "&amp;Tabel_Forespørgsel_fra_Visma28[[#This Row],[SupDescr]])</f>
        <v xml:space="preserve"> </v>
      </c>
      <c r="G645" t="s">
        <v>3759</v>
      </c>
      <c r="H645">
        <v>1</v>
      </c>
      <c r="I645" t="str">
        <f>IF(A645=A644,I644&amp;CHAR(10)&amp;"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6" spans="1:9" x14ac:dyDescent="0.25">
      <c r="A646" t="s">
        <v>12189</v>
      </c>
      <c r="B646">
        <v>75577000</v>
      </c>
      <c r="C646" t="s">
        <v>16</v>
      </c>
      <c r="D646" t="str">
        <f>IF(Tabel_Forespørgsel_fra_Visma28[[#This Row],[SupProd]]=" "," "," - "&amp;Tabel_Forespørgsel_fra_Visma28[[#This Row],[SupProd]])</f>
        <v xml:space="preserve"> </v>
      </c>
      <c r="E646" t="s">
        <v>16</v>
      </c>
      <c r="F646" t="str">
        <f>IF(Tabel_Forespørgsel_fra_Visma28[[#This Row],[SupDescr]]=" "," "," - "&amp;Tabel_Forespørgsel_fra_Visma28[[#This Row],[SupDescr]])</f>
        <v xml:space="preserve"> </v>
      </c>
      <c r="G646" t="s">
        <v>3759</v>
      </c>
      <c r="H646">
        <v>1</v>
      </c>
      <c r="I646" t="str">
        <f>IF(A646=A645,I645&amp;CHAR(10)&amp;"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7" spans="1:9" x14ac:dyDescent="0.25">
      <c r="A647" t="s">
        <v>12318</v>
      </c>
      <c r="B647">
        <v>74755755</v>
      </c>
      <c r="C647" t="s">
        <v>16</v>
      </c>
      <c r="D647" t="str">
        <f>IF(Tabel_Forespørgsel_fra_Visma28[[#This Row],[SupProd]]=" "," "," - "&amp;Tabel_Forespørgsel_fra_Visma28[[#This Row],[SupProd]])</f>
        <v xml:space="preserve"> </v>
      </c>
      <c r="E647" t="s">
        <v>16</v>
      </c>
      <c r="F647" t="str">
        <f>IF(Tabel_Forespørgsel_fra_Visma28[[#This Row],[SupDescr]]=" "," "," - "&amp;Tabel_Forespørgsel_fra_Visma28[[#This Row],[SupDescr]])</f>
        <v xml:space="preserve"> </v>
      </c>
      <c r="G647" t="s">
        <v>4786</v>
      </c>
      <c r="H647">
        <v>1</v>
      </c>
      <c r="I647" t="str">
        <f>IF(A647=A646,I646&amp;CHAR(10)&amp;"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48" spans="1:9" x14ac:dyDescent="0.25">
      <c r="A648" t="s">
        <v>12394</v>
      </c>
      <c r="B648">
        <v>43868333</v>
      </c>
      <c r="C648" t="s">
        <v>12395</v>
      </c>
      <c r="D648" t="str">
        <f>IF(Tabel_Forespørgsel_fra_Visma28[[#This Row],[SupProd]]=" "," "," - "&amp;Tabel_Forespørgsel_fra_Visma28[[#This Row],[SupProd]])</f>
        <v xml:space="preserve"> - 511011200057121</v>
      </c>
      <c r="E648" t="s">
        <v>12396</v>
      </c>
      <c r="F648" t="str">
        <f>IF(Tabel_Forespørgsel_fra_Visma28[[#This Row],[SupDescr]]=" "," "," - "&amp;Tabel_Forespørgsel_fra_Visma28[[#This Row],[SupDescr]])</f>
        <v xml:space="preserve"> - Rustfast 30-20-1, M10x20/M10x20, NR - 43 shore</v>
      </c>
      <c r="G648" t="s">
        <v>8629</v>
      </c>
      <c r="H648">
        <v>1</v>
      </c>
      <c r="I648" t="str">
        <f>IF(A648=A647,I647&amp;CHAR(10)&amp;"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BRD. KLEE A/S - 511011200057121 - Rustfast 30-20-1, M10x20/M10x20, NR - 43 shore</v>
      </c>
    </row>
    <row r="649" spans="1:9" x14ac:dyDescent="0.25">
      <c r="A649" t="s">
        <v>14412</v>
      </c>
      <c r="B649">
        <v>75577000</v>
      </c>
      <c r="C649" t="s">
        <v>16</v>
      </c>
      <c r="D649" t="str">
        <f>IF(Tabel_Forespørgsel_fra_Visma28[[#This Row],[SupProd]]=" "," "," - "&amp;Tabel_Forespørgsel_fra_Visma28[[#This Row],[SupProd]])</f>
        <v xml:space="preserve"> </v>
      </c>
      <c r="E649" t="s">
        <v>16</v>
      </c>
      <c r="F649" t="str">
        <f>IF(Tabel_Forespørgsel_fra_Visma28[[#This Row],[SupDescr]]=" "," "," - "&amp;Tabel_Forespørgsel_fra_Visma28[[#This Row],[SupDescr]])</f>
        <v xml:space="preserve"> </v>
      </c>
      <c r="G649" t="s">
        <v>3759</v>
      </c>
      <c r="H649">
        <v>1</v>
      </c>
      <c r="I649" t="str">
        <f>IF(A649=A648,I648&amp;CHAR(10)&amp;"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0" spans="1:9" x14ac:dyDescent="0.25">
      <c r="A650" t="s">
        <v>14646</v>
      </c>
      <c r="B650">
        <v>86560200</v>
      </c>
      <c r="C650" t="s">
        <v>16</v>
      </c>
      <c r="D650" t="str">
        <f>IF(Tabel_Forespørgsel_fra_Visma28[[#This Row],[SupProd]]=" "," "," - "&amp;Tabel_Forespørgsel_fra_Visma28[[#This Row],[SupProd]])</f>
        <v xml:space="preserve"> </v>
      </c>
      <c r="E650" t="s">
        <v>16</v>
      </c>
      <c r="F650" t="str">
        <f>IF(Tabel_Forespørgsel_fra_Visma28[[#This Row],[SupDescr]]=" "," "," - "&amp;Tabel_Forespørgsel_fra_Visma28[[#This Row],[SupDescr]])</f>
        <v xml:space="preserve"> </v>
      </c>
      <c r="G650" t="s">
        <v>10432</v>
      </c>
      <c r="H650">
        <v>1</v>
      </c>
      <c r="I650" t="str">
        <f>IF(A650=A649,I649&amp;CHAR(10)&amp;"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1" spans="1:9" x14ac:dyDescent="0.25">
      <c r="A651" t="s">
        <v>14647</v>
      </c>
      <c r="B651">
        <v>86560200</v>
      </c>
      <c r="C651" t="s">
        <v>16</v>
      </c>
      <c r="D651" t="str">
        <f>IF(Tabel_Forespørgsel_fra_Visma28[[#This Row],[SupProd]]=" "," "," - "&amp;Tabel_Forespørgsel_fra_Visma28[[#This Row],[SupProd]])</f>
        <v xml:space="preserve"> </v>
      </c>
      <c r="E651" t="s">
        <v>16</v>
      </c>
      <c r="F651" t="str">
        <f>IF(Tabel_Forespørgsel_fra_Visma28[[#This Row],[SupDescr]]=" "," "," - "&amp;Tabel_Forespørgsel_fra_Visma28[[#This Row],[SupDescr]])</f>
        <v xml:space="preserve"> </v>
      </c>
      <c r="G651" t="s">
        <v>10432</v>
      </c>
      <c r="H651">
        <v>1</v>
      </c>
      <c r="I651" t="str">
        <f>IF(A651=A650,I650&amp;CHAR(10)&amp;"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2" spans="1:9" x14ac:dyDescent="0.25">
      <c r="A652" t="s">
        <v>14657</v>
      </c>
      <c r="B652">
        <v>86560200</v>
      </c>
      <c r="C652" t="s">
        <v>16</v>
      </c>
      <c r="D652" t="str">
        <f>IF(Tabel_Forespørgsel_fra_Visma28[[#This Row],[SupProd]]=" "," "," - "&amp;Tabel_Forespørgsel_fra_Visma28[[#This Row],[SupProd]])</f>
        <v xml:space="preserve"> </v>
      </c>
      <c r="E652" t="s">
        <v>16</v>
      </c>
      <c r="F652" t="str">
        <f>IF(Tabel_Forespørgsel_fra_Visma28[[#This Row],[SupDescr]]=" "," "," - "&amp;Tabel_Forespørgsel_fra_Visma28[[#This Row],[SupDescr]])</f>
        <v xml:space="preserve"> </v>
      </c>
      <c r="G652" t="s">
        <v>10432</v>
      </c>
      <c r="H652">
        <v>1</v>
      </c>
      <c r="I652" t="str">
        <f>IF(A652=A651,I651&amp;CHAR(10)&amp;"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3" spans="1:9" x14ac:dyDescent="0.25">
      <c r="A653" t="s">
        <v>14658</v>
      </c>
      <c r="B653">
        <v>86560200</v>
      </c>
      <c r="C653" t="s">
        <v>16</v>
      </c>
      <c r="D653" t="str">
        <f>IF(Tabel_Forespørgsel_fra_Visma28[[#This Row],[SupProd]]=" "," "," - "&amp;Tabel_Forespørgsel_fra_Visma28[[#This Row],[SupProd]])</f>
        <v xml:space="preserve"> </v>
      </c>
      <c r="E653" t="s">
        <v>16</v>
      </c>
      <c r="F653" t="str">
        <f>IF(Tabel_Forespørgsel_fra_Visma28[[#This Row],[SupDescr]]=" "," "," - "&amp;Tabel_Forespørgsel_fra_Visma28[[#This Row],[SupDescr]])</f>
        <v xml:space="preserve"> </v>
      </c>
      <c r="G653" t="s">
        <v>10432</v>
      </c>
      <c r="H653">
        <v>1</v>
      </c>
      <c r="I653" t="str">
        <f>IF(A653=A652,I652&amp;CHAR(10)&amp;"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4" spans="1:9" x14ac:dyDescent="0.25">
      <c r="A654" t="s">
        <v>14650</v>
      </c>
      <c r="B654">
        <v>86560200</v>
      </c>
      <c r="C654" t="s">
        <v>16</v>
      </c>
      <c r="D654" t="str">
        <f>IF(Tabel_Forespørgsel_fra_Visma28[[#This Row],[SupProd]]=" "," "," - "&amp;Tabel_Forespørgsel_fra_Visma28[[#This Row],[SupProd]])</f>
        <v xml:space="preserve"> </v>
      </c>
      <c r="E654" t="s">
        <v>16</v>
      </c>
      <c r="F654" t="str">
        <f>IF(Tabel_Forespørgsel_fra_Visma28[[#This Row],[SupDescr]]=" "," "," - "&amp;Tabel_Forespørgsel_fra_Visma28[[#This Row],[SupDescr]])</f>
        <v xml:space="preserve"> </v>
      </c>
      <c r="G654" t="s">
        <v>10432</v>
      </c>
      <c r="H654">
        <v>1</v>
      </c>
      <c r="I654" t="str">
        <f>IF(A654=A653,I653&amp;CHAR(10)&amp;"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5" spans="1:9" x14ac:dyDescent="0.25">
      <c r="A655" t="s">
        <v>14648</v>
      </c>
      <c r="B655">
        <v>86560200</v>
      </c>
      <c r="C655" t="s">
        <v>16</v>
      </c>
      <c r="D655" t="str">
        <f>IF(Tabel_Forespørgsel_fra_Visma28[[#This Row],[SupProd]]=" "," "," - "&amp;Tabel_Forespørgsel_fra_Visma28[[#This Row],[SupProd]])</f>
        <v xml:space="preserve"> </v>
      </c>
      <c r="E655" t="s">
        <v>16</v>
      </c>
      <c r="F655" t="str">
        <f>IF(Tabel_Forespørgsel_fra_Visma28[[#This Row],[SupDescr]]=" "," "," - "&amp;Tabel_Forespørgsel_fra_Visma28[[#This Row],[SupDescr]])</f>
        <v xml:space="preserve"> </v>
      </c>
      <c r="G655" t="s">
        <v>10432</v>
      </c>
      <c r="H655">
        <v>1</v>
      </c>
      <c r="I655" t="str">
        <f>IF(A655=A654,I654&amp;CHAR(10)&amp;"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6" spans="1:9" x14ac:dyDescent="0.25">
      <c r="A656" t="s">
        <v>14651</v>
      </c>
      <c r="B656">
        <v>86560200</v>
      </c>
      <c r="C656" t="s">
        <v>16</v>
      </c>
      <c r="D656" t="str">
        <f>IF(Tabel_Forespørgsel_fra_Visma28[[#This Row],[SupProd]]=" "," "," - "&amp;Tabel_Forespørgsel_fra_Visma28[[#This Row],[SupProd]])</f>
        <v xml:space="preserve"> </v>
      </c>
      <c r="E656" t="s">
        <v>16</v>
      </c>
      <c r="F656" t="str">
        <f>IF(Tabel_Forespørgsel_fra_Visma28[[#This Row],[SupDescr]]=" "," "," - "&amp;Tabel_Forespørgsel_fra_Visma28[[#This Row],[SupDescr]])</f>
        <v xml:space="preserve"> </v>
      </c>
      <c r="G656" t="s">
        <v>10432</v>
      </c>
      <c r="H656">
        <v>1</v>
      </c>
      <c r="I656" t="str">
        <f>IF(A656=A655,I655&amp;CHAR(10)&amp;"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7" spans="1:9" x14ac:dyDescent="0.25">
      <c r="A657" t="s">
        <v>13959</v>
      </c>
      <c r="B657">
        <v>86560200</v>
      </c>
      <c r="C657" t="s">
        <v>16</v>
      </c>
      <c r="D657" t="str">
        <f>IF(Tabel_Forespørgsel_fra_Visma28[[#This Row],[SupProd]]=" "," "," - "&amp;Tabel_Forespørgsel_fra_Visma28[[#This Row],[SupProd]])</f>
        <v xml:space="preserve"> </v>
      </c>
      <c r="E657" t="s">
        <v>16</v>
      </c>
      <c r="F657" t="str">
        <f>IF(Tabel_Forespørgsel_fra_Visma28[[#This Row],[SupDescr]]=" "," "," - "&amp;Tabel_Forespørgsel_fra_Visma28[[#This Row],[SupDescr]])</f>
        <v xml:space="preserve"> </v>
      </c>
      <c r="G657" t="s">
        <v>10432</v>
      </c>
      <c r="H657">
        <v>1</v>
      </c>
      <c r="I657" t="str">
        <f>IF(A657=A656,I656&amp;CHAR(10)&amp;"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8" spans="1:9" x14ac:dyDescent="0.25">
      <c r="A658" t="s">
        <v>13960</v>
      </c>
      <c r="B658">
        <v>86560200</v>
      </c>
      <c r="C658" t="s">
        <v>16</v>
      </c>
      <c r="D658" t="str">
        <f>IF(Tabel_Forespørgsel_fra_Visma28[[#This Row],[SupProd]]=" "," "," - "&amp;Tabel_Forespørgsel_fra_Visma28[[#This Row],[SupProd]])</f>
        <v xml:space="preserve"> </v>
      </c>
      <c r="E658" t="s">
        <v>16</v>
      </c>
      <c r="F658" t="str">
        <f>IF(Tabel_Forespørgsel_fra_Visma28[[#This Row],[SupDescr]]=" "," "," - "&amp;Tabel_Forespørgsel_fra_Visma28[[#This Row],[SupDescr]])</f>
        <v xml:space="preserve"> </v>
      </c>
      <c r="G658" t="s">
        <v>10432</v>
      </c>
      <c r="H658">
        <v>1</v>
      </c>
      <c r="I658" t="str">
        <f>IF(A658=A657,I657&amp;CHAR(10)&amp;"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9" spans="1:9" x14ac:dyDescent="0.25">
      <c r="A659" t="s">
        <v>14056</v>
      </c>
      <c r="B659">
        <v>86560200</v>
      </c>
      <c r="C659" t="s">
        <v>16</v>
      </c>
      <c r="D659" t="str">
        <f>IF(Tabel_Forespørgsel_fra_Visma28[[#This Row],[SupProd]]=" "," "," - "&amp;Tabel_Forespørgsel_fra_Visma28[[#This Row],[SupProd]])</f>
        <v xml:space="preserve"> </v>
      </c>
      <c r="E659" t="s">
        <v>16</v>
      </c>
      <c r="F659" t="str">
        <f>IF(Tabel_Forespørgsel_fra_Visma28[[#This Row],[SupDescr]]=" "," "," - "&amp;Tabel_Forespørgsel_fra_Visma28[[#This Row],[SupDescr]])</f>
        <v xml:space="preserve"> </v>
      </c>
      <c r="G659" t="s">
        <v>10432</v>
      </c>
      <c r="H659">
        <v>1</v>
      </c>
      <c r="I659" t="str">
        <f>IF(A659=A658,I658&amp;CHAR(10)&amp;"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0" spans="1:9" x14ac:dyDescent="0.25">
      <c r="A660" t="s">
        <v>14054</v>
      </c>
      <c r="B660">
        <v>86560200</v>
      </c>
      <c r="C660" t="s">
        <v>16</v>
      </c>
      <c r="D660" t="str">
        <f>IF(Tabel_Forespørgsel_fra_Visma28[[#This Row],[SupProd]]=" "," "," - "&amp;Tabel_Forespørgsel_fra_Visma28[[#This Row],[SupProd]])</f>
        <v xml:space="preserve"> </v>
      </c>
      <c r="E660" t="s">
        <v>16</v>
      </c>
      <c r="F660" t="str">
        <f>IF(Tabel_Forespørgsel_fra_Visma28[[#This Row],[SupDescr]]=" "," "," - "&amp;Tabel_Forespørgsel_fra_Visma28[[#This Row],[SupDescr]])</f>
        <v xml:space="preserve"> </v>
      </c>
      <c r="G660" t="s">
        <v>10432</v>
      </c>
      <c r="H660">
        <v>1</v>
      </c>
      <c r="I660" t="str">
        <f>IF(A660=A659,I659&amp;CHAR(10)&amp;"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1" spans="1:9" x14ac:dyDescent="0.25">
      <c r="A661" t="s">
        <v>14055</v>
      </c>
      <c r="B661">
        <v>86560200</v>
      </c>
      <c r="C661" t="s">
        <v>16</v>
      </c>
      <c r="D661" t="str">
        <f>IF(Tabel_Forespørgsel_fra_Visma28[[#This Row],[SupProd]]=" "," "," - "&amp;Tabel_Forespørgsel_fra_Visma28[[#This Row],[SupProd]])</f>
        <v xml:space="preserve"> </v>
      </c>
      <c r="E661" t="s">
        <v>16</v>
      </c>
      <c r="F661" t="str">
        <f>IF(Tabel_Forespørgsel_fra_Visma28[[#This Row],[SupDescr]]=" "," "," - "&amp;Tabel_Forespørgsel_fra_Visma28[[#This Row],[SupDescr]])</f>
        <v xml:space="preserve"> </v>
      </c>
      <c r="G661" t="s">
        <v>10432</v>
      </c>
      <c r="H661">
        <v>1</v>
      </c>
      <c r="I661" t="str">
        <f>IF(A661=A660,I660&amp;CHAR(10)&amp;"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2" spans="1:9" x14ac:dyDescent="0.25">
      <c r="A662" t="s">
        <v>14654</v>
      </c>
      <c r="B662">
        <v>86560200</v>
      </c>
      <c r="C662" t="s">
        <v>16</v>
      </c>
      <c r="D662" t="str">
        <f>IF(Tabel_Forespørgsel_fra_Visma28[[#This Row],[SupProd]]=" "," "," - "&amp;Tabel_Forespørgsel_fra_Visma28[[#This Row],[SupProd]])</f>
        <v xml:space="preserve"> </v>
      </c>
      <c r="E662" t="s">
        <v>16</v>
      </c>
      <c r="F662" t="str">
        <f>IF(Tabel_Forespørgsel_fra_Visma28[[#This Row],[SupDescr]]=" "," "," - "&amp;Tabel_Forespørgsel_fra_Visma28[[#This Row],[SupDescr]])</f>
        <v xml:space="preserve"> </v>
      </c>
      <c r="G662" t="s">
        <v>10432</v>
      </c>
      <c r="H662">
        <v>1</v>
      </c>
      <c r="I662" t="str">
        <f>IF(A662=A661,I661&amp;CHAR(10)&amp;"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3" spans="1:9" x14ac:dyDescent="0.25">
      <c r="A663" t="s">
        <v>14644</v>
      </c>
      <c r="B663">
        <v>86560200</v>
      </c>
      <c r="C663" t="s">
        <v>16</v>
      </c>
      <c r="D663" t="str">
        <f>IF(Tabel_Forespørgsel_fra_Visma28[[#This Row],[SupProd]]=" "," "," - "&amp;Tabel_Forespørgsel_fra_Visma28[[#This Row],[SupProd]])</f>
        <v xml:space="preserve"> </v>
      </c>
      <c r="E663" t="s">
        <v>16</v>
      </c>
      <c r="F663" t="str">
        <f>IF(Tabel_Forespørgsel_fra_Visma28[[#This Row],[SupDescr]]=" "," "," - "&amp;Tabel_Forespørgsel_fra_Visma28[[#This Row],[SupDescr]])</f>
        <v xml:space="preserve"> </v>
      </c>
      <c r="G663" t="s">
        <v>10432</v>
      </c>
      <c r="H663">
        <v>1</v>
      </c>
      <c r="I663" t="str">
        <f>IF(A663=A662,I662&amp;CHAR(10)&amp;"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4" spans="1:9" x14ac:dyDescent="0.25">
      <c r="A664" t="s">
        <v>14645</v>
      </c>
      <c r="B664">
        <v>86560200</v>
      </c>
      <c r="C664" t="s">
        <v>16</v>
      </c>
      <c r="D664" t="str">
        <f>IF(Tabel_Forespørgsel_fra_Visma28[[#This Row],[SupProd]]=" "," "," - "&amp;Tabel_Forespørgsel_fra_Visma28[[#This Row],[SupProd]])</f>
        <v xml:space="preserve"> </v>
      </c>
      <c r="E664" t="s">
        <v>16</v>
      </c>
      <c r="F664" t="str">
        <f>IF(Tabel_Forespørgsel_fra_Visma28[[#This Row],[SupDescr]]=" "," "," - "&amp;Tabel_Forespørgsel_fra_Visma28[[#This Row],[SupDescr]])</f>
        <v xml:space="preserve"> </v>
      </c>
      <c r="G664" t="s">
        <v>10432</v>
      </c>
      <c r="H664">
        <v>1</v>
      </c>
      <c r="I664" t="str">
        <f>IF(A664=A663,I663&amp;CHAR(10)&amp;"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5" spans="1:9" x14ac:dyDescent="0.25">
      <c r="A665" t="s">
        <v>14740</v>
      </c>
      <c r="B665">
        <v>61194036</v>
      </c>
      <c r="C665" t="s">
        <v>16</v>
      </c>
      <c r="D665" t="str">
        <f>IF(Tabel_Forespørgsel_fra_Visma28[[#This Row],[SupProd]]=" "," "," - "&amp;Tabel_Forespørgsel_fra_Visma28[[#This Row],[SupProd]])</f>
        <v xml:space="preserve"> </v>
      </c>
      <c r="E665" t="s">
        <v>16</v>
      </c>
      <c r="F665" t="str">
        <f>IF(Tabel_Forespørgsel_fra_Visma28[[#This Row],[SupDescr]]=" "," "," - "&amp;Tabel_Forespørgsel_fra_Visma28[[#This Row],[SupDescr]])</f>
        <v xml:space="preserve"> </v>
      </c>
      <c r="G665" t="s">
        <v>11831</v>
      </c>
      <c r="H665">
        <v>1</v>
      </c>
      <c r="I665" t="str">
        <f>IF(A665=A664,I664&amp;CHAR(10)&amp;"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JMS Danmark Aps  </v>
      </c>
    </row>
    <row r="666" spans="1:9" x14ac:dyDescent="0.25">
      <c r="A666" t="s">
        <v>14730</v>
      </c>
      <c r="B666">
        <v>61194036</v>
      </c>
      <c r="C666" t="s">
        <v>16</v>
      </c>
      <c r="D666" t="str">
        <f>IF(Tabel_Forespørgsel_fra_Visma28[[#This Row],[SupProd]]=" "," "," - "&amp;Tabel_Forespørgsel_fra_Visma28[[#This Row],[SupProd]])</f>
        <v xml:space="preserve"> </v>
      </c>
      <c r="E666" t="s">
        <v>16</v>
      </c>
      <c r="F666" t="str">
        <f>IF(Tabel_Forespørgsel_fra_Visma28[[#This Row],[SupDescr]]=" "," "," - "&amp;Tabel_Forespørgsel_fra_Visma28[[#This Row],[SupDescr]])</f>
        <v xml:space="preserve"> </v>
      </c>
      <c r="G666" t="s">
        <v>11831</v>
      </c>
      <c r="H666">
        <v>1</v>
      </c>
      <c r="I666" t="str">
        <f>IF(A666=A665,I665&amp;CHAR(10)&amp;"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JMS Danmark Aps  </v>
      </c>
    </row>
    <row r="667" spans="1:9" x14ac:dyDescent="0.25">
      <c r="A667" t="s">
        <v>14992</v>
      </c>
      <c r="B667">
        <v>74762273</v>
      </c>
      <c r="C667" t="s">
        <v>16</v>
      </c>
      <c r="D667" t="str">
        <f>IF(Tabel_Forespørgsel_fra_Visma28[[#This Row],[SupProd]]=" "," "," - "&amp;Tabel_Forespørgsel_fra_Visma28[[#This Row],[SupProd]])</f>
        <v xml:space="preserve"> </v>
      </c>
      <c r="E667" t="s">
        <v>16</v>
      </c>
      <c r="F667" t="str">
        <f>IF(Tabel_Forespørgsel_fra_Visma28[[#This Row],[SupDescr]]=" "," "," - "&amp;Tabel_Forespørgsel_fra_Visma28[[#This Row],[SupDescr]])</f>
        <v xml:space="preserve"> </v>
      </c>
      <c r="G667" t="s">
        <v>154</v>
      </c>
      <c r="H667">
        <v>1</v>
      </c>
      <c r="I667" t="str">
        <f>IF(A667=A666,I666&amp;CHAR(10)&amp;"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68" spans="1:9" x14ac:dyDescent="0.25">
      <c r="A668" t="s">
        <v>14703</v>
      </c>
      <c r="B668">
        <v>70108720</v>
      </c>
      <c r="C668" t="s">
        <v>16</v>
      </c>
      <c r="D668" t="str">
        <f>IF(Tabel_Forespørgsel_fra_Visma28[[#This Row],[SupProd]]=" "," "," - "&amp;Tabel_Forespørgsel_fra_Visma28[[#This Row],[SupProd]])</f>
        <v xml:space="preserve"> </v>
      </c>
      <c r="E668" t="s">
        <v>16</v>
      </c>
      <c r="F668" t="str">
        <f>IF(Tabel_Forespørgsel_fra_Visma28[[#This Row],[SupDescr]]=" "," "," - "&amp;Tabel_Forespørgsel_fra_Visma28[[#This Row],[SupDescr]])</f>
        <v xml:space="preserve"> </v>
      </c>
      <c r="G668" t="s">
        <v>8125</v>
      </c>
      <c r="H668">
        <v>1</v>
      </c>
      <c r="I668" t="str">
        <f>IF(A668=A667,I667&amp;CHAR(10)&amp;"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69" spans="1:9" x14ac:dyDescent="0.25">
      <c r="A669" t="s">
        <v>14699</v>
      </c>
      <c r="B669">
        <v>70108720</v>
      </c>
      <c r="C669" t="s">
        <v>16</v>
      </c>
      <c r="D669" t="str">
        <f>IF(Tabel_Forespørgsel_fra_Visma28[[#This Row],[SupProd]]=" "," "," - "&amp;Tabel_Forespørgsel_fra_Visma28[[#This Row],[SupProd]])</f>
        <v xml:space="preserve"> </v>
      </c>
      <c r="E669" t="s">
        <v>16</v>
      </c>
      <c r="F669" t="str">
        <f>IF(Tabel_Forespørgsel_fra_Visma28[[#This Row],[SupDescr]]=" "," "," - "&amp;Tabel_Forespørgsel_fra_Visma28[[#This Row],[SupDescr]])</f>
        <v xml:space="preserve"> </v>
      </c>
      <c r="G669" t="s">
        <v>8125</v>
      </c>
      <c r="H669">
        <v>1</v>
      </c>
      <c r="I669" t="str">
        <f>IF(A669=A668,I668&amp;CHAR(10)&amp;"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70" spans="1:9" x14ac:dyDescent="0.25">
      <c r="A670" t="s">
        <v>14704</v>
      </c>
      <c r="B670">
        <v>70108720</v>
      </c>
      <c r="C670" t="s">
        <v>16</v>
      </c>
      <c r="D670" t="str">
        <f>IF(Tabel_Forespørgsel_fra_Visma28[[#This Row],[SupProd]]=" "," "," - "&amp;Tabel_Forespørgsel_fra_Visma28[[#This Row],[SupProd]])</f>
        <v xml:space="preserve"> </v>
      </c>
      <c r="E670" t="s">
        <v>16</v>
      </c>
      <c r="F670" t="str">
        <f>IF(Tabel_Forespørgsel_fra_Visma28[[#This Row],[SupDescr]]=" "," "," - "&amp;Tabel_Forespørgsel_fra_Visma28[[#This Row],[SupDescr]])</f>
        <v xml:space="preserve"> </v>
      </c>
      <c r="G670" t="s">
        <v>8125</v>
      </c>
      <c r="H670">
        <v>1</v>
      </c>
      <c r="I670" t="str">
        <f>IF(A670=A669,I669&amp;CHAR(10)&amp;"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71" spans="1:9" x14ac:dyDescent="0.25">
      <c r="A671" t="s">
        <v>14705</v>
      </c>
      <c r="B671">
        <v>70108720</v>
      </c>
      <c r="C671" t="s">
        <v>16</v>
      </c>
      <c r="D671" t="str">
        <f>IF(Tabel_Forespørgsel_fra_Visma28[[#This Row],[SupProd]]=" "," "," - "&amp;Tabel_Forespørgsel_fra_Visma28[[#This Row],[SupProd]])</f>
        <v xml:space="preserve"> </v>
      </c>
      <c r="E671" t="s">
        <v>16</v>
      </c>
      <c r="F671" t="str">
        <f>IF(Tabel_Forespørgsel_fra_Visma28[[#This Row],[SupDescr]]=" "," "," - "&amp;Tabel_Forespørgsel_fra_Visma28[[#This Row],[SupDescr]])</f>
        <v xml:space="preserve"> </v>
      </c>
      <c r="G671" t="s">
        <v>8125</v>
      </c>
      <c r="H671">
        <v>1</v>
      </c>
      <c r="I671" t="str">
        <f>IF(A671=A670,I670&amp;CHAR(10)&amp;"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72" spans="1:9" x14ac:dyDescent="0.25">
      <c r="A672" t="s">
        <v>15344</v>
      </c>
      <c r="B672">
        <v>98158022</v>
      </c>
      <c r="C672" t="s">
        <v>16</v>
      </c>
      <c r="D672" t="str">
        <f>IF(Tabel_Forespørgsel_fra_Visma28[[#This Row],[SupProd]]=" "," "," - "&amp;Tabel_Forespørgsel_fra_Visma28[[#This Row],[SupProd]])</f>
        <v xml:space="preserve"> </v>
      </c>
      <c r="E672" t="s">
        <v>16</v>
      </c>
      <c r="F672" t="str">
        <f>IF(Tabel_Forespørgsel_fra_Visma28[[#This Row],[SupDescr]]=" "," "," - "&amp;Tabel_Forespørgsel_fra_Visma28[[#This Row],[SupDescr]])</f>
        <v xml:space="preserve"> </v>
      </c>
      <c r="G672" t="s">
        <v>8039</v>
      </c>
      <c r="H672">
        <v>1</v>
      </c>
      <c r="I672" t="str">
        <f>IF(A672=A671,I671&amp;CHAR(10)&amp;"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Aalborg Gummivarefabrik A/S  </v>
      </c>
    </row>
    <row r="673" spans="1:9" x14ac:dyDescent="0.25">
      <c r="A673" t="s">
        <v>14300</v>
      </c>
      <c r="B673">
        <v>74762273</v>
      </c>
      <c r="C673" t="s">
        <v>16</v>
      </c>
      <c r="D673" t="str">
        <f>IF(Tabel_Forespørgsel_fra_Visma28[[#This Row],[SupProd]]=" "," "," - "&amp;Tabel_Forespørgsel_fra_Visma28[[#This Row],[SupProd]])</f>
        <v xml:space="preserve"> </v>
      </c>
      <c r="E673" t="s">
        <v>16</v>
      </c>
      <c r="F673" t="str">
        <f>IF(Tabel_Forespørgsel_fra_Visma28[[#This Row],[SupDescr]]=" "," "," - "&amp;Tabel_Forespørgsel_fra_Visma28[[#This Row],[SupDescr]])</f>
        <v xml:space="preserve"> </v>
      </c>
      <c r="G673" t="s">
        <v>154</v>
      </c>
      <c r="H673">
        <v>1</v>
      </c>
      <c r="I673" t="str">
        <f>IF(A673=A672,I672&amp;CHAR(10)&amp;"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74" spans="1:9" x14ac:dyDescent="0.25">
      <c r="A674" t="s">
        <v>41602</v>
      </c>
      <c r="B674">
        <v>74755755</v>
      </c>
      <c r="C674" t="s">
        <v>16</v>
      </c>
      <c r="D674" t="str">
        <f>IF(Tabel_Forespørgsel_fra_Visma28[[#This Row],[SupProd]]=" "," "," - "&amp;Tabel_Forespørgsel_fra_Visma28[[#This Row],[SupProd]])</f>
        <v xml:space="preserve"> </v>
      </c>
      <c r="E674" t="s">
        <v>16</v>
      </c>
      <c r="F674" t="str">
        <f>IF(Tabel_Forespørgsel_fra_Visma28[[#This Row],[SupDescr]]=" "," "," - "&amp;Tabel_Forespørgsel_fra_Visma28[[#This Row],[SupDescr]])</f>
        <v xml:space="preserve"> </v>
      </c>
      <c r="G674" t="s">
        <v>4786</v>
      </c>
      <c r="H674">
        <v>1</v>
      </c>
      <c r="I674" t="str">
        <f>IF(A674=A673,I673&amp;CHAR(10)&amp;"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75" spans="1:9" x14ac:dyDescent="0.25">
      <c r="A675" t="s">
        <v>41603</v>
      </c>
      <c r="B675">
        <v>74755755</v>
      </c>
      <c r="C675" t="s">
        <v>16</v>
      </c>
      <c r="D675" t="str">
        <f>IF(Tabel_Forespørgsel_fra_Visma28[[#This Row],[SupProd]]=" "," "," - "&amp;Tabel_Forespørgsel_fra_Visma28[[#This Row],[SupProd]])</f>
        <v xml:space="preserve"> </v>
      </c>
      <c r="E675" t="s">
        <v>16</v>
      </c>
      <c r="F675" t="str">
        <f>IF(Tabel_Forespørgsel_fra_Visma28[[#This Row],[SupDescr]]=" "," "," - "&amp;Tabel_Forespørgsel_fra_Visma28[[#This Row],[SupDescr]])</f>
        <v xml:space="preserve"> </v>
      </c>
      <c r="G675" t="s">
        <v>4786</v>
      </c>
      <c r="H675">
        <v>1</v>
      </c>
      <c r="I675" t="str">
        <f>IF(A675=A674,I674&amp;CHAR(10)&amp;"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76" spans="1:9" x14ac:dyDescent="0.25">
      <c r="A676" t="s">
        <v>41717</v>
      </c>
      <c r="B676">
        <v>75348466</v>
      </c>
      <c r="C676" t="s">
        <v>41718</v>
      </c>
      <c r="D676" t="str">
        <f>IF(Tabel_Forespørgsel_fra_Visma28[[#This Row],[SupProd]]=" "," "," - "&amp;Tabel_Forespørgsel_fra_Visma28[[#This Row],[SupProd]])</f>
        <v xml:space="preserve"> - 1293015</v>
      </c>
      <c r="E676" t="s">
        <v>16</v>
      </c>
      <c r="F676" t="str">
        <f>IF(Tabel_Forespørgsel_fra_Visma28[[#This Row],[SupDescr]]=" "," "," - "&amp;Tabel_Forespørgsel_fra_Visma28[[#This Row],[SupDescr]])</f>
        <v xml:space="preserve"> </v>
      </c>
      <c r="G676" t="s">
        <v>4125</v>
      </c>
      <c r="H676">
        <v>1</v>
      </c>
      <c r="I676" t="str">
        <f>IF(A676=A675,I675&amp;CHAR(10)&amp;"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- 1293015 </v>
      </c>
    </row>
    <row r="677" spans="1:9" x14ac:dyDescent="0.25">
      <c r="A677" t="s">
        <v>41721</v>
      </c>
      <c r="B677">
        <v>75348466</v>
      </c>
      <c r="C677" t="s">
        <v>41722</v>
      </c>
      <c r="D677" t="str">
        <f>IF(Tabel_Forespørgsel_fra_Visma28[[#This Row],[SupProd]]=" "," "," - "&amp;Tabel_Forespørgsel_fra_Visma28[[#This Row],[SupProd]])</f>
        <v xml:space="preserve"> - 1293016</v>
      </c>
      <c r="E677" t="s">
        <v>16</v>
      </c>
      <c r="F677" t="str">
        <f>IF(Tabel_Forespørgsel_fra_Visma28[[#This Row],[SupDescr]]=" "," "," - "&amp;Tabel_Forespørgsel_fra_Visma28[[#This Row],[SupDescr]])</f>
        <v xml:space="preserve"> </v>
      </c>
      <c r="G677" t="s">
        <v>4125</v>
      </c>
      <c r="H677">
        <v>1</v>
      </c>
      <c r="I677" t="str">
        <f>IF(A677=A676,I676&amp;CHAR(10)&amp;"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- 1293016 </v>
      </c>
    </row>
    <row r="678" spans="1:9" x14ac:dyDescent="0.25">
      <c r="A678" t="s">
        <v>41698</v>
      </c>
      <c r="B678">
        <v>70108720</v>
      </c>
      <c r="C678" t="s">
        <v>16</v>
      </c>
      <c r="D678" t="str">
        <f>IF(Tabel_Forespørgsel_fra_Visma28[[#This Row],[SupProd]]=" "," "," - "&amp;Tabel_Forespørgsel_fra_Visma28[[#This Row],[SupProd]])</f>
        <v xml:space="preserve"> </v>
      </c>
      <c r="E678" t="s">
        <v>16</v>
      </c>
      <c r="F678" t="str">
        <f>IF(Tabel_Forespørgsel_fra_Visma28[[#This Row],[SupDescr]]=" "," "," - "&amp;Tabel_Forespørgsel_fra_Visma28[[#This Row],[SupDescr]])</f>
        <v xml:space="preserve"> </v>
      </c>
      <c r="G678" t="s">
        <v>8125</v>
      </c>
      <c r="H678">
        <v>1</v>
      </c>
      <c r="I678" t="str">
        <f>IF(A678=A677,I677&amp;CHAR(10)&amp;"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79" spans="1:9" x14ac:dyDescent="0.25">
      <c r="A679" t="s">
        <v>41698</v>
      </c>
      <c r="B679">
        <v>75763222</v>
      </c>
      <c r="C679" t="s">
        <v>16</v>
      </c>
      <c r="D679" t="str">
        <f>IF(Tabel_Forespørgsel_fra_Visma28[[#This Row],[SupProd]]=" "," "," - "&amp;Tabel_Forespørgsel_fra_Visma28[[#This Row],[SupProd]])</f>
        <v xml:space="preserve"> </v>
      </c>
      <c r="E679" t="s">
        <v>16</v>
      </c>
      <c r="F679" t="str">
        <f>IF(Tabel_Forespørgsel_fra_Visma28[[#This Row],[SupDescr]]=" "," "," - "&amp;Tabel_Forespørgsel_fra_Visma28[[#This Row],[SupDescr]])</f>
        <v xml:space="preserve"> </v>
      </c>
      <c r="G679" t="s">
        <v>4847</v>
      </c>
      <c r="H679">
        <v>2</v>
      </c>
      <c r="I679" t="str">
        <f>IF(A679=A678,I678&amp;CHAR(10)&amp;"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680" spans="1:9" x14ac:dyDescent="0.25">
      <c r="A680" t="s">
        <v>41815</v>
      </c>
      <c r="B680">
        <v>75763222</v>
      </c>
      <c r="C680" t="s">
        <v>16</v>
      </c>
      <c r="D680" t="str">
        <f>IF(Tabel_Forespørgsel_fra_Visma28[[#This Row],[SupProd]]=" "," "," - "&amp;Tabel_Forespørgsel_fra_Visma28[[#This Row],[SupProd]])</f>
        <v xml:space="preserve"> </v>
      </c>
      <c r="E680" t="s">
        <v>16</v>
      </c>
      <c r="F680" t="str">
        <f>IF(Tabel_Forespørgsel_fra_Visma28[[#This Row],[SupDescr]]=" "," "," - "&amp;Tabel_Forespørgsel_fra_Visma28[[#This Row],[SupDescr]])</f>
        <v xml:space="preserve"> </v>
      </c>
      <c r="G680" t="s">
        <v>4847</v>
      </c>
      <c r="H680">
        <v>1</v>
      </c>
      <c r="I680" t="str">
        <f>IF(A680=A679,I679&amp;CHAR(10)&amp;"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681" spans="1:9" x14ac:dyDescent="0.25">
      <c r="A681" t="s">
        <v>41816</v>
      </c>
      <c r="B681">
        <v>75763222</v>
      </c>
      <c r="C681" t="s">
        <v>16</v>
      </c>
      <c r="D681" t="str">
        <f>IF(Tabel_Forespørgsel_fra_Visma28[[#This Row],[SupProd]]=" "," "," - "&amp;Tabel_Forespørgsel_fra_Visma28[[#This Row],[SupProd]])</f>
        <v xml:space="preserve"> </v>
      </c>
      <c r="E681" t="s">
        <v>16</v>
      </c>
      <c r="F681" t="str">
        <f>IF(Tabel_Forespørgsel_fra_Visma28[[#This Row],[SupDescr]]=" "," "," - "&amp;Tabel_Forespørgsel_fra_Visma28[[#This Row],[SupDescr]])</f>
        <v xml:space="preserve"> </v>
      </c>
      <c r="G681" t="s">
        <v>4847</v>
      </c>
      <c r="H681">
        <v>1</v>
      </c>
      <c r="I681" t="str">
        <f>IF(A681=A680,I680&amp;CHAR(10)&amp;"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682" spans="1:9" x14ac:dyDescent="0.25">
      <c r="A682" t="s">
        <v>41819</v>
      </c>
      <c r="B682">
        <v>75763222</v>
      </c>
      <c r="C682" t="s">
        <v>16</v>
      </c>
      <c r="D682" t="str">
        <f>IF(Tabel_Forespørgsel_fra_Visma28[[#This Row],[SupProd]]=" "," "," - "&amp;Tabel_Forespørgsel_fra_Visma28[[#This Row],[SupProd]])</f>
        <v xml:space="preserve"> </v>
      </c>
      <c r="E682" t="s">
        <v>16</v>
      </c>
      <c r="F682" t="str">
        <f>IF(Tabel_Forespørgsel_fra_Visma28[[#This Row],[SupDescr]]=" "," "," - "&amp;Tabel_Forespørgsel_fra_Visma28[[#This Row],[SupDescr]])</f>
        <v xml:space="preserve"> </v>
      </c>
      <c r="G682" t="s">
        <v>4847</v>
      </c>
      <c r="H682">
        <v>1</v>
      </c>
      <c r="I682" t="str">
        <f>IF(A682=A681,I681&amp;CHAR(10)&amp;"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683" spans="1:9" x14ac:dyDescent="0.25">
      <c r="A683" t="s">
        <v>41820</v>
      </c>
      <c r="B683">
        <v>75763222</v>
      </c>
      <c r="C683" t="s">
        <v>16</v>
      </c>
      <c r="D683" t="str">
        <f>IF(Tabel_Forespørgsel_fra_Visma28[[#This Row],[SupProd]]=" "," "," - "&amp;Tabel_Forespørgsel_fra_Visma28[[#This Row],[SupProd]])</f>
        <v xml:space="preserve"> </v>
      </c>
      <c r="E683" t="s">
        <v>16</v>
      </c>
      <c r="F683" t="str">
        <f>IF(Tabel_Forespørgsel_fra_Visma28[[#This Row],[SupDescr]]=" "," "," - "&amp;Tabel_Forespørgsel_fra_Visma28[[#This Row],[SupDescr]])</f>
        <v xml:space="preserve"> </v>
      </c>
      <c r="G683" t="s">
        <v>4847</v>
      </c>
      <c r="H683">
        <v>1</v>
      </c>
      <c r="I683" t="str">
        <f>IF(A683=A682,I682&amp;CHAR(10)&amp;"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684" spans="1:9" x14ac:dyDescent="0.25">
      <c r="A684" t="s">
        <v>4473</v>
      </c>
      <c r="B684">
        <v>74762273</v>
      </c>
      <c r="C684" t="s">
        <v>16</v>
      </c>
      <c r="D684" t="str">
        <f>IF(Tabel_Forespørgsel_fra_Visma28[[#This Row],[SupProd]]=" "," "," - "&amp;Tabel_Forespørgsel_fra_Visma28[[#This Row],[SupProd]])</f>
        <v xml:space="preserve"> </v>
      </c>
      <c r="E684" t="s">
        <v>16</v>
      </c>
      <c r="F684" t="str">
        <f>IF(Tabel_Forespørgsel_fra_Visma28[[#This Row],[SupDescr]]=" "," "," - "&amp;Tabel_Forespørgsel_fra_Visma28[[#This Row],[SupDescr]])</f>
        <v xml:space="preserve"> </v>
      </c>
      <c r="G684" t="s">
        <v>154</v>
      </c>
      <c r="H684">
        <v>1</v>
      </c>
      <c r="I684" t="str">
        <f>IF(A684=A683,I683&amp;CHAR(10)&amp;"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85" spans="1:9" x14ac:dyDescent="0.25">
      <c r="A685" t="s">
        <v>4175</v>
      </c>
      <c r="B685">
        <v>74762273</v>
      </c>
      <c r="C685" t="s">
        <v>16</v>
      </c>
      <c r="D685" t="str">
        <f>IF(Tabel_Forespørgsel_fra_Visma28[[#This Row],[SupProd]]=" "," "," - "&amp;Tabel_Forespørgsel_fra_Visma28[[#This Row],[SupProd]])</f>
        <v xml:space="preserve"> </v>
      </c>
      <c r="E685" t="s">
        <v>16</v>
      </c>
      <c r="F685" t="str">
        <f>IF(Tabel_Forespørgsel_fra_Visma28[[#This Row],[SupDescr]]=" "," "," - "&amp;Tabel_Forespørgsel_fra_Visma28[[#This Row],[SupDescr]])</f>
        <v xml:space="preserve"> </v>
      </c>
      <c r="G685" t="s">
        <v>154</v>
      </c>
      <c r="H685">
        <v>1</v>
      </c>
      <c r="I685" t="str">
        <f>IF(A685=A684,I684&amp;CHAR(10)&amp;"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86" spans="1:9" x14ac:dyDescent="0.25">
      <c r="A686" t="s">
        <v>4240</v>
      </c>
      <c r="B686">
        <v>74762273</v>
      </c>
      <c r="C686" t="s">
        <v>16</v>
      </c>
      <c r="D686" t="str">
        <f>IF(Tabel_Forespørgsel_fra_Visma28[[#This Row],[SupProd]]=" "," "," - "&amp;Tabel_Forespørgsel_fra_Visma28[[#This Row],[SupProd]])</f>
        <v xml:space="preserve"> </v>
      </c>
      <c r="E686" t="s">
        <v>16</v>
      </c>
      <c r="F686" t="str">
        <f>IF(Tabel_Forespørgsel_fra_Visma28[[#This Row],[SupDescr]]=" "," "," - "&amp;Tabel_Forespørgsel_fra_Visma28[[#This Row],[SupDescr]])</f>
        <v xml:space="preserve"> </v>
      </c>
      <c r="G686" t="s">
        <v>154</v>
      </c>
      <c r="H686">
        <v>1</v>
      </c>
      <c r="I686" t="str">
        <f>IF(A686=A685,I685&amp;CHAR(10)&amp;"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87" spans="1:9" x14ac:dyDescent="0.25">
      <c r="A687" t="s">
        <v>7833</v>
      </c>
      <c r="B687">
        <v>74762273</v>
      </c>
      <c r="C687" t="s">
        <v>16</v>
      </c>
      <c r="D687" t="str">
        <f>IF(Tabel_Forespørgsel_fra_Visma28[[#This Row],[SupProd]]=" "," "," - "&amp;Tabel_Forespørgsel_fra_Visma28[[#This Row],[SupProd]])</f>
        <v xml:space="preserve"> </v>
      </c>
      <c r="E687" t="s">
        <v>16</v>
      </c>
      <c r="F687" t="str">
        <f>IF(Tabel_Forespørgsel_fra_Visma28[[#This Row],[SupDescr]]=" "," "," - "&amp;Tabel_Forespørgsel_fra_Visma28[[#This Row],[SupDescr]])</f>
        <v xml:space="preserve"> </v>
      </c>
      <c r="G687" t="s">
        <v>154</v>
      </c>
      <c r="H687">
        <v>1</v>
      </c>
      <c r="I687" t="str">
        <f>IF(A687=A686,I686&amp;CHAR(10)&amp;"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88" spans="1:9" x14ac:dyDescent="0.25">
      <c r="A688" t="s">
        <v>9314</v>
      </c>
      <c r="B688">
        <v>76262626</v>
      </c>
      <c r="C688" t="s">
        <v>9315</v>
      </c>
      <c r="D688" t="str">
        <f>IF(Tabel_Forespørgsel_fra_Visma28[[#This Row],[SupProd]]=" "," "," - "&amp;Tabel_Forespørgsel_fra_Visma28[[#This Row],[SupProd]])</f>
        <v xml:space="preserve"> - 80837</v>
      </c>
      <c r="E688" t="s">
        <v>16</v>
      </c>
      <c r="F688" t="str">
        <f>IF(Tabel_Forespørgsel_fra_Visma28[[#This Row],[SupDescr]]=" "," "," - "&amp;Tabel_Forespørgsel_fra_Visma28[[#This Row],[SupDescr]])</f>
        <v xml:space="preserve"> </v>
      </c>
      <c r="G688" t="s">
        <v>9316</v>
      </c>
      <c r="H688">
        <v>1</v>
      </c>
      <c r="I688" t="str">
        <f>IF(A688=A687,I687&amp;CHAR(10)&amp;"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Nissens Automotive A/S - 80837 </v>
      </c>
    </row>
    <row r="689" spans="1:9" x14ac:dyDescent="0.25">
      <c r="A689" t="s">
        <v>10643</v>
      </c>
      <c r="B689">
        <v>70108720</v>
      </c>
      <c r="C689" t="s">
        <v>16</v>
      </c>
      <c r="D689" t="str">
        <f>IF(Tabel_Forespørgsel_fra_Visma28[[#This Row],[SupProd]]=" "," "," - "&amp;Tabel_Forespørgsel_fra_Visma28[[#This Row],[SupProd]])</f>
        <v xml:space="preserve"> </v>
      </c>
      <c r="E689" t="s">
        <v>16</v>
      </c>
      <c r="F689" t="str">
        <f>IF(Tabel_Forespørgsel_fra_Visma28[[#This Row],[SupDescr]]=" "," "," - "&amp;Tabel_Forespørgsel_fra_Visma28[[#This Row],[SupDescr]])</f>
        <v xml:space="preserve"> </v>
      </c>
      <c r="G689" t="s">
        <v>8125</v>
      </c>
      <c r="H689">
        <v>1</v>
      </c>
      <c r="I689" t="str">
        <f>IF(A689=A688,I688&amp;CHAR(10)&amp;"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0" spans="1:9" x14ac:dyDescent="0.25">
      <c r="A690" t="s">
        <v>10646</v>
      </c>
      <c r="B690">
        <v>70108720</v>
      </c>
      <c r="C690" t="s">
        <v>16</v>
      </c>
      <c r="D690" t="str">
        <f>IF(Tabel_Forespørgsel_fra_Visma28[[#This Row],[SupProd]]=" "," "," - "&amp;Tabel_Forespørgsel_fra_Visma28[[#This Row],[SupProd]])</f>
        <v xml:space="preserve"> </v>
      </c>
      <c r="E690" t="s">
        <v>16</v>
      </c>
      <c r="F690" t="str">
        <f>IF(Tabel_Forespørgsel_fra_Visma28[[#This Row],[SupDescr]]=" "," "," - "&amp;Tabel_Forespørgsel_fra_Visma28[[#This Row],[SupDescr]])</f>
        <v xml:space="preserve"> </v>
      </c>
      <c r="G690" t="s">
        <v>8125</v>
      </c>
      <c r="H690">
        <v>1</v>
      </c>
      <c r="I690" t="str">
        <f>IF(A690=A689,I689&amp;CHAR(10)&amp;"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1" spans="1:9" x14ac:dyDescent="0.25">
      <c r="A691" t="s">
        <v>10647</v>
      </c>
      <c r="B691">
        <v>70108720</v>
      </c>
      <c r="C691" t="s">
        <v>16</v>
      </c>
      <c r="D691" t="str">
        <f>IF(Tabel_Forespørgsel_fra_Visma28[[#This Row],[SupProd]]=" "," "," - "&amp;Tabel_Forespørgsel_fra_Visma28[[#This Row],[SupProd]])</f>
        <v xml:space="preserve"> </v>
      </c>
      <c r="E691" t="s">
        <v>16</v>
      </c>
      <c r="F691" t="str">
        <f>IF(Tabel_Forespørgsel_fra_Visma28[[#This Row],[SupDescr]]=" "," "," - "&amp;Tabel_Forespørgsel_fra_Visma28[[#This Row],[SupDescr]])</f>
        <v xml:space="preserve"> </v>
      </c>
      <c r="G691" t="s">
        <v>8125</v>
      </c>
      <c r="H691">
        <v>1</v>
      </c>
      <c r="I691" t="str">
        <f>IF(A691=A690,I690&amp;CHAR(10)&amp;"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2" spans="1:9" x14ac:dyDescent="0.25">
      <c r="A692" t="s">
        <v>10648</v>
      </c>
      <c r="B692">
        <v>70108720</v>
      </c>
      <c r="C692" t="s">
        <v>16</v>
      </c>
      <c r="D692" t="str">
        <f>IF(Tabel_Forespørgsel_fra_Visma28[[#This Row],[SupProd]]=" "," "," - "&amp;Tabel_Forespørgsel_fra_Visma28[[#This Row],[SupProd]])</f>
        <v xml:space="preserve"> </v>
      </c>
      <c r="E692" t="s">
        <v>16</v>
      </c>
      <c r="F692" t="str">
        <f>IF(Tabel_Forespørgsel_fra_Visma28[[#This Row],[SupDescr]]=" "," "," - "&amp;Tabel_Forespørgsel_fra_Visma28[[#This Row],[SupDescr]])</f>
        <v xml:space="preserve"> </v>
      </c>
      <c r="G692" t="s">
        <v>8125</v>
      </c>
      <c r="H692">
        <v>1</v>
      </c>
      <c r="I692" t="str">
        <f>IF(A692=A691,I691&amp;CHAR(10)&amp;"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3" spans="1:9" x14ac:dyDescent="0.25">
      <c r="A693" t="s">
        <v>10649</v>
      </c>
      <c r="B693">
        <v>70108720</v>
      </c>
      <c r="C693" t="s">
        <v>16</v>
      </c>
      <c r="D693" t="str">
        <f>IF(Tabel_Forespørgsel_fra_Visma28[[#This Row],[SupProd]]=" "," "," - "&amp;Tabel_Forespørgsel_fra_Visma28[[#This Row],[SupProd]])</f>
        <v xml:space="preserve"> </v>
      </c>
      <c r="E693" t="s">
        <v>16</v>
      </c>
      <c r="F693" t="str">
        <f>IF(Tabel_Forespørgsel_fra_Visma28[[#This Row],[SupDescr]]=" "," "," - "&amp;Tabel_Forespørgsel_fra_Visma28[[#This Row],[SupDescr]])</f>
        <v xml:space="preserve"> </v>
      </c>
      <c r="G693" t="s">
        <v>8125</v>
      </c>
      <c r="H693">
        <v>1</v>
      </c>
      <c r="I693" t="str">
        <f>IF(A693=A692,I692&amp;CHAR(10)&amp;"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4" spans="1:9" x14ac:dyDescent="0.25">
      <c r="A694" t="s">
        <v>11405</v>
      </c>
      <c r="B694">
        <v>70108720</v>
      </c>
      <c r="C694" t="s">
        <v>16</v>
      </c>
      <c r="D694" t="str">
        <f>IF(Tabel_Forespørgsel_fra_Visma28[[#This Row],[SupProd]]=" "," "," - "&amp;Tabel_Forespørgsel_fra_Visma28[[#This Row],[SupProd]])</f>
        <v xml:space="preserve"> </v>
      </c>
      <c r="E694" t="s">
        <v>16</v>
      </c>
      <c r="F694" t="str">
        <f>IF(Tabel_Forespørgsel_fra_Visma28[[#This Row],[SupDescr]]=" "," "," - "&amp;Tabel_Forespørgsel_fra_Visma28[[#This Row],[SupDescr]])</f>
        <v xml:space="preserve"> </v>
      </c>
      <c r="G694" t="s">
        <v>8125</v>
      </c>
      <c r="H694">
        <v>1</v>
      </c>
      <c r="I694" t="str">
        <f>IF(A694=A693,I693&amp;CHAR(10)&amp;"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5" spans="1:9" x14ac:dyDescent="0.25">
      <c r="A695" t="s">
        <v>10650</v>
      </c>
      <c r="B695">
        <v>70108720</v>
      </c>
      <c r="C695" t="s">
        <v>16</v>
      </c>
      <c r="D695" t="str">
        <f>IF(Tabel_Forespørgsel_fra_Visma28[[#This Row],[SupProd]]=" "," "," - "&amp;Tabel_Forespørgsel_fra_Visma28[[#This Row],[SupProd]])</f>
        <v xml:space="preserve"> </v>
      </c>
      <c r="E695" t="s">
        <v>16</v>
      </c>
      <c r="F695" t="str">
        <f>IF(Tabel_Forespørgsel_fra_Visma28[[#This Row],[SupDescr]]=" "," "," - "&amp;Tabel_Forespørgsel_fra_Visma28[[#This Row],[SupDescr]])</f>
        <v xml:space="preserve"> </v>
      </c>
      <c r="G695" t="s">
        <v>8125</v>
      </c>
      <c r="H695">
        <v>1</v>
      </c>
      <c r="I695" t="str">
        <f>IF(A695=A694,I694&amp;CHAR(10)&amp;"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6" spans="1:9" x14ac:dyDescent="0.25">
      <c r="A696" t="s">
        <v>10651</v>
      </c>
      <c r="B696">
        <v>70108720</v>
      </c>
      <c r="C696" t="s">
        <v>16</v>
      </c>
      <c r="D696" t="str">
        <f>IF(Tabel_Forespørgsel_fra_Visma28[[#This Row],[SupProd]]=" "," "," - "&amp;Tabel_Forespørgsel_fra_Visma28[[#This Row],[SupProd]])</f>
        <v xml:space="preserve"> </v>
      </c>
      <c r="E696" t="s">
        <v>16</v>
      </c>
      <c r="F696" t="str">
        <f>IF(Tabel_Forespørgsel_fra_Visma28[[#This Row],[SupDescr]]=" "," "," - "&amp;Tabel_Forespørgsel_fra_Visma28[[#This Row],[SupDescr]])</f>
        <v xml:space="preserve"> </v>
      </c>
      <c r="G696" t="s">
        <v>8125</v>
      </c>
      <c r="H696">
        <v>1</v>
      </c>
      <c r="I696" t="str">
        <f>IF(A696=A695,I695&amp;CHAR(10)&amp;"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7" spans="1:9" x14ac:dyDescent="0.25">
      <c r="A697" t="s">
        <v>10652</v>
      </c>
      <c r="B697">
        <v>70108720</v>
      </c>
      <c r="C697" t="s">
        <v>16</v>
      </c>
      <c r="D697" t="str">
        <f>IF(Tabel_Forespørgsel_fra_Visma28[[#This Row],[SupProd]]=" "," "," - "&amp;Tabel_Forespørgsel_fra_Visma28[[#This Row],[SupProd]])</f>
        <v xml:space="preserve"> </v>
      </c>
      <c r="E697" t="s">
        <v>16</v>
      </c>
      <c r="F697" t="str">
        <f>IF(Tabel_Forespørgsel_fra_Visma28[[#This Row],[SupDescr]]=" "," "," - "&amp;Tabel_Forespørgsel_fra_Visma28[[#This Row],[SupDescr]])</f>
        <v xml:space="preserve"> </v>
      </c>
      <c r="G697" t="s">
        <v>8125</v>
      </c>
      <c r="H697">
        <v>1</v>
      </c>
      <c r="I697" t="str">
        <f>IF(A697=A696,I696&amp;CHAR(10)&amp;"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8" spans="1:9" x14ac:dyDescent="0.25">
      <c r="A698" t="s">
        <v>10642</v>
      </c>
      <c r="B698">
        <v>70108720</v>
      </c>
      <c r="C698" t="s">
        <v>16</v>
      </c>
      <c r="D698" t="str">
        <f>IF(Tabel_Forespørgsel_fra_Visma28[[#This Row],[SupProd]]=" "," "," - "&amp;Tabel_Forespørgsel_fra_Visma28[[#This Row],[SupProd]])</f>
        <v xml:space="preserve"> </v>
      </c>
      <c r="E698" t="s">
        <v>16</v>
      </c>
      <c r="F698" t="str">
        <f>IF(Tabel_Forespørgsel_fra_Visma28[[#This Row],[SupDescr]]=" "," "," - "&amp;Tabel_Forespørgsel_fra_Visma28[[#This Row],[SupDescr]])</f>
        <v xml:space="preserve"> </v>
      </c>
      <c r="G698" t="s">
        <v>8125</v>
      </c>
      <c r="H698">
        <v>1</v>
      </c>
      <c r="I698" t="str">
        <f>IF(A698=A697,I697&amp;CHAR(10)&amp;"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9" spans="1:9" x14ac:dyDescent="0.25">
      <c r="A699" t="s">
        <v>10644</v>
      </c>
      <c r="B699">
        <v>70108720</v>
      </c>
      <c r="C699" t="s">
        <v>16</v>
      </c>
      <c r="D699" t="str">
        <f>IF(Tabel_Forespørgsel_fra_Visma28[[#This Row],[SupProd]]=" "," "," - "&amp;Tabel_Forespørgsel_fra_Visma28[[#This Row],[SupProd]])</f>
        <v xml:space="preserve"> </v>
      </c>
      <c r="E699" t="s">
        <v>16</v>
      </c>
      <c r="F699" t="str">
        <f>IF(Tabel_Forespørgsel_fra_Visma28[[#This Row],[SupDescr]]=" "," "," - "&amp;Tabel_Forespørgsel_fra_Visma28[[#This Row],[SupDescr]])</f>
        <v xml:space="preserve"> </v>
      </c>
      <c r="G699" t="s">
        <v>8125</v>
      </c>
      <c r="H699">
        <v>1</v>
      </c>
      <c r="I699" t="str">
        <f>IF(A699=A698,I698&amp;CHAR(10)&amp;"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00" spans="1:9" x14ac:dyDescent="0.25">
      <c r="A700" t="s">
        <v>10645</v>
      </c>
      <c r="B700">
        <v>70108720</v>
      </c>
      <c r="C700" t="s">
        <v>16</v>
      </c>
      <c r="D700" t="str">
        <f>IF(Tabel_Forespørgsel_fra_Visma28[[#This Row],[SupProd]]=" "," "," - "&amp;Tabel_Forespørgsel_fra_Visma28[[#This Row],[SupProd]])</f>
        <v xml:space="preserve"> </v>
      </c>
      <c r="E700" t="s">
        <v>16</v>
      </c>
      <c r="F700" t="str">
        <f>IF(Tabel_Forespørgsel_fra_Visma28[[#This Row],[SupDescr]]=" "," "," - "&amp;Tabel_Forespørgsel_fra_Visma28[[#This Row],[SupDescr]])</f>
        <v xml:space="preserve"> </v>
      </c>
      <c r="G700" t="s">
        <v>8125</v>
      </c>
      <c r="H700">
        <v>1</v>
      </c>
      <c r="I700" t="str">
        <f>IF(A700=A699,I699&amp;CHAR(10)&amp;"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01" spans="1:9" x14ac:dyDescent="0.25">
      <c r="A701" t="s">
        <v>11408</v>
      </c>
      <c r="B701">
        <v>70108720</v>
      </c>
      <c r="C701" t="s">
        <v>16</v>
      </c>
      <c r="D701" t="str">
        <f>IF(Tabel_Forespørgsel_fra_Visma28[[#This Row],[SupProd]]=" "," "," - "&amp;Tabel_Forespørgsel_fra_Visma28[[#This Row],[SupProd]])</f>
        <v xml:space="preserve"> </v>
      </c>
      <c r="E701" t="s">
        <v>16</v>
      </c>
      <c r="F701" t="str">
        <f>IF(Tabel_Forespørgsel_fra_Visma28[[#This Row],[SupDescr]]=" "," "," - "&amp;Tabel_Forespørgsel_fra_Visma28[[#This Row],[SupDescr]])</f>
        <v xml:space="preserve"> </v>
      </c>
      <c r="G701" t="s">
        <v>8125</v>
      </c>
      <c r="H701">
        <v>1</v>
      </c>
      <c r="I701" t="str">
        <f>IF(A701=A700,I700&amp;CHAR(10)&amp;"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02" spans="1:9" x14ac:dyDescent="0.25">
      <c r="A702" t="s">
        <v>7086</v>
      </c>
      <c r="B702">
        <v>97350599</v>
      </c>
      <c r="C702" t="s">
        <v>7087</v>
      </c>
      <c r="D702" t="str">
        <f>IF(Tabel_Forespørgsel_fra_Visma28[[#This Row],[SupProd]]=" "," "," - "&amp;Tabel_Forespørgsel_fra_Visma28[[#This Row],[SupProd]])</f>
        <v xml:space="preserve"> - 42x2</v>
      </c>
      <c r="E702" t="s">
        <v>16</v>
      </c>
      <c r="F702" t="str">
        <f>IF(Tabel_Forespørgsel_fra_Visma28[[#This Row],[SupDescr]]=" "," "," - "&amp;Tabel_Forespørgsel_fra_Visma28[[#This Row],[SupDescr]])</f>
        <v xml:space="preserve"> </v>
      </c>
      <c r="G702" t="s">
        <v>7088</v>
      </c>
      <c r="H702">
        <v>1</v>
      </c>
      <c r="I702" t="str">
        <f>IF(A702=A701,I701&amp;CHAR(10)&amp;"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Hydra-Grene - 42x2 </v>
      </c>
    </row>
    <row r="703" spans="1:9" x14ac:dyDescent="0.25">
      <c r="A703" t="s">
        <v>2635</v>
      </c>
      <c r="B703">
        <v>74762273</v>
      </c>
      <c r="C703" t="s">
        <v>16</v>
      </c>
      <c r="D703" t="str">
        <f>IF(Tabel_Forespørgsel_fra_Visma28[[#This Row],[SupProd]]=" "," "," - "&amp;Tabel_Forespørgsel_fra_Visma28[[#This Row],[SupProd]])</f>
        <v xml:space="preserve"> </v>
      </c>
      <c r="E703" t="s">
        <v>16</v>
      </c>
      <c r="F703" t="str">
        <f>IF(Tabel_Forespørgsel_fra_Visma28[[#This Row],[SupDescr]]=" "," "," - "&amp;Tabel_Forespørgsel_fra_Visma28[[#This Row],[SupDescr]])</f>
        <v xml:space="preserve"> </v>
      </c>
      <c r="G703" t="s">
        <v>154</v>
      </c>
      <c r="H703">
        <v>1</v>
      </c>
      <c r="I703" t="str">
        <f>IF(A703=A702,I702&amp;CHAR(10)&amp;"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04" spans="1:9" x14ac:dyDescent="0.25">
      <c r="A704" t="s">
        <v>2595</v>
      </c>
      <c r="B704">
        <v>74762273</v>
      </c>
      <c r="C704" t="s">
        <v>16</v>
      </c>
      <c r="D704" t="str">
        <f>IF(Tabel_Forespørgsel_fra_Visma28[[#This Row],[SupProd]]=" "," "," - "&amp;Tabel_Forespørgsel_fra_Visma28[[#This Row],[SupProd]])</f>
        <v xml:space="preserve"> </v>
      </c>
      <c r="E704" t="s">
        <v>16</v>
      </c>
      <c r="F704" t="str">
        <f>IF(Tabel_Forespørgsel_fra_Visma28[[#This Row],[SupDescr]]=" "," "," - "&amp;Tabel_Forespørgsel_fra_Visma28[[#This Row],[SupDescr]])</f>
        <v xml:space="preserve"> </v>
      </c>
      <c r="G704" t="s">
        <v>154</v>
      </c>
      <c r="H704">
        <v>1</v>
      </c>
      <c r="I704" t="str">
        <f>IF(A704=A703,I703&amp;CHAR(10)&amp;"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05" spans="1:9" x14ac:dyDescent="0.25">
      <c r="A705" t="s">
        <v>2594</v>
      </c>
      <c r="B705">
        <v>74762273</v>
      </c>
      <c r="C705" t="s">
        <v>16</v>
      </c>
      <c r="D705" t="str">
        <f>IF(Tabel_Forespørgsel_fra_Visma28[[#This Row],[SupProd]]=" "," "," - "&amp;Tabel_Forespørgsel_fra_Visma28[[#This Row],[SupProd]])</f>
        <v xml:space="preserve"> </v>
      </c>
      <c r="E705" t="s">
        <v>16</v>
      </c>
      <c r="F705" t="str">
        <f>IF(Tabel_Forespørgsel_fra_Visma28[[#This Row],[SupDescr]]=" "," "," - "&amp;Tabel_Forespørgsel_fra_Visma28[[#This Row],[SupDescr]])</f>
        <v xml:space="preserve"> </v>
      </c>
      <c r="G705" t="s">
        <v>154</v>
      </c>
      <c r="H705">
        <v>1</v>
      </c>
      <c r="I705" t="str">
        <f>IF(A705=A704,I704&amp;CHAR(10)&amp;"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06" spans="1:9" x14ac:dyDescent="0.25">
      <c r="A706" t="s">
        <v>8042</v>
      </c>
      <c r="B706">
        <v>86439632</v>
      </c>
      <c r="C706" t="s">
        <v>16</v>
      </c>
      <c r="D706" t="str">
        <f>IF(Tabel_Forespørgsel_fra_Visma28[[#This Row],[SupProd]]=" "," "," - "&amp;Tabel_Forespørgsel_fra_Visma28[[#This Row],[SupProd]])</f>
        <v xml:space="preserve"> </v>
      </c>
      <c r="E706" t="s">
        <v>16</v>
      </c>
      <c r="F706" t="str">
        <f>IF(Tabel_Forespørgsel_fra_Visma28[[#This Row],[SupDescr]]=" "," "," - "&amp;Tabel_Forespørgsel_fra_Visma28[[#This Row],[SupDescr]])</f>
        <v xml:space="preserve"> </v>
      </c>
      <c r="G706" t="s">
        <v>3929</v>
      </c>
      <c r="H706">
        <v>1</v>
      </c>
      <c r="I706" t="str">
        <f>IF(A706=A705,I705&amp;CHAR(10)&amp;"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707" spans="1:9" x14ac:dyDescent="0.25">
      <c r="A707" t="s">
        <v>6531</v>
      </c>
      <c r="B707">
        <v>75421677</v>
      </c>
      <c r="C707" t="s">
        <v>16</v>
      </c>
      <c r="D707" t="str">
        <f>IF(Tabel_Forespørgsel_fra_Visma28[[#This Row],[SupProd]]=" "," "," - "&amp;Tabel_Forespørgsel_fra_Visma28[[#This Row],[SupProd]])</f>
        <v xml:space="preserve"> </v>
      </c>
      <c r="E707" t="s">
        <v>16</v>
      </c>
      <c r="F707" t="str">
        <f>IF(Tabel_Forespørgsel_fra_Visma28[[#This Row],[SupDescr]]=" "," "," - "&amp;Tabel_Forespørgsel_fra_Visma28[[#This Row],[SupDescr]])</f>
        <v xml:space="preserve"> </v>
      </c>
      <c r="G707" t="s">
        <v>3368</v>
      </c>
      <c r="H707">
        <v>1</v>
      </c>
      <c r="I707" t="str">
        <f>IF(A707=A706,I706&amp;CHAR(10)&amp;"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08" spans="1:9" x14ac:dyDescent="0.25">
      <c r="A708" t="s">
        <v>3399</v>
      </c>
      <c r="B708">
        <v>75421677</v>
      </c>
      <c r="C708" t="s">
        <v>16</v>
      </c>
      <c r="D708" t="str">
        <f>IF(Tabel_Forespørgsel_fra_Visma28[[#This Row],[SupProd]]=" "," "," - "&amp;Tabel_Forespørgsel_fra_Visma28[[#This Row],[SupProd]])</f>
        <v xml:space="preserve"> </v>
      </c>
      <c r="E708" t="s">
        <v>16</v>
      </c>
      <c r="F708" t="str">
        <f>IF(Tabel_Forespørgsel_fra_Visma28[[#This Row],[SupDescr]]=" "," "," - "&amp;Tabel_Forespørgsel_fra_Visma28[[#This Row],[SupDescr]])</f>
        <v xml:space="preserve"> </v>
      </c>
      <c r="G708" t="s">
        <v>3368</v>
      </c>
      <c r="H708">
        <v>2</v>
      </c>
      <c r="I708" t="str">
        <f>IF(A708=A707,I707&amp;CHAR(10)&amp;"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09" spans="1:9" x14ac:dyDescent="0.25">
      <c r="A709" t="s">
        <v>3472</v>
      </c>
      <c r="B709">
        <v>75421677</v>
      </c>
      <c r="C709" t="s">
        <v>16</v>
      </c>
      <c r="D709" t="str">
        <f>IF(Tabel_Forespørgsel_fra_Visma28[[#This Row],[SupProd]]=" "," "," - "&amp;Tabel_Forespørgsel_fra_Visma28[[#This Row],[SupProd]])</f>
        <v xml:space="preserve"> </v>
      </c>
      <c r="E709" t="s">
        <v>16</v>
      </c>
      <c r="F709" t="str">
        <f>IF(Tabel_Forespørgsel_fra_Visma28[[#This Row],[SupDescr]]=" "," "," - "&amp;Tabel_Forespørgsel_fra_Visma28[[#This Row],[SupDescr]])</f>
        <v xml:space="preserve"> </v>
      </c>
      <c r="G709" t="s">
        <v>3368</v>
      </c>
      <c r="H709">
        <v>2</v>
      </c>
      <c r="I709" t="str">
        <f>IF(A709=A708,I708&amp;CHAR(10)&amp;"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0" spans="1:9" x14ac:dyDescent="0.25">
      <c r="A710" t="s">
        <v>3469</v>
      </c>
      <c r="B710">
        <v>75421677</v>
      </c>
      <c r="C710" t="s">
        <v>16</v>
      </c>
      <c r="D710" t="str">
        <f>IF(Tabel_Forespørgsel_fra_Visma28[[#This Row],[SupProd]]=" "," "," - "&amp;Tabel_Forespørgsel_fra_Visma28[[#This Row],[SupProd]])</f>
        <v xml:space="preserve"> </v>
      </c>
      <c r="E710" t="s">
        <v>16</v>
      </c>
      <c r="F710" t="str">
        <f>IF(Tabel_Forespørgsel_fra_Visma28[[#This Row],[SupDescr]]=" "," "," - "&amp;Tabel_Forespørgsel_fra_Visma28[[#This Row],[SupDescr]])</f>
        <v xml:space="preserve"> </v>
      </c>
      <c r="G710" t="s">
        <v>3368</v>
      </c>
      <c r="H710">
        <v>2</v>
      </c>
      <c r="I710" t="str">
        <f>IF(A710=A709,I709&amp;CHAR(10)&amp;"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1" spans="1:9" x14ac:dyDescent="0.25">
      <c r="A711" t="s">
        <v>3473</v>
      </c>
      <c r="B711">
        <v>75421677</v>
      </c>
      <c r="C711" t="s">
        <v>16</v>
      </c>
      <c r="D711" t="str">
        <f>IF(Tabel_Forespørgsel_fra_Visma28[[#This Row],[SupProd]]=" "," "," - "&amp;Tabel_Forespørgsel_fra_Visma28[[#This Row],[SupProd]])</f>
        <v xml:space="preserve"> </v>
      </c>
      <c r="E711" t="s">
        <v>16</v>
      </c>
      <c r="F711" t="str">
        <f>IF(Tabel_Forespørgsel_fra_Visma28[[#This Row],[SupDescr]]=" "," "," - "&amp;Tabel_Forespørgsel_fra_Visma28[[#This Row],[SupDescr]])</f>
        <v xml:space="preserve"> </v>
      </c>
      <c r="G711" t="s">
        <v>3368</v>
      </c>
      <c r="H711">
        <v>2</v>
      </c>
      <c r="I711" t="str">
        <f>IF(A711=A710,I710&amp;CHAR(10)&amp;"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2" spans="1:9" x14ac:dyDescent="0.25">
      <c r="A712" t="s">
        <v>3835</v>
      </c>
      <c r="B712">
        <v>86228644</v>
      </c>
      <c r="C712" t="s">
        <v>16</v>
      </c>
      <c r="D712" t="str">
        <f>IF(Tabel_Forespørgsel_fra_Visma28[[#This Row],[SupProd]]=" "," "," - "&amp;Tabel_Forespørgsel_fra_Visma28[[#This Row],[SupProd]])</f>
        <v xml:space="preserve"> </v>
      </c>
      <c r="E712" t="s">
        <v>16</v>
      </c>
      <c r="F712" t="str">
        <f>IF(Tabel_Forespørgsel_fra_Visma28[[#This Row],[SupDescr]]=" "," "," - "&amp;Tabel_Forespørgsel_fra_Visma28[[#This Row],[SupDescr]])</f>
        <v xml:space="preserve"> </v>
      </c>
      <c r="G712" t="s">
        <v>2440</v>
      </c>
      <c r="H712">
        <v>1</v>
      </c>
      <c r="I712" t="str">
        <f>IF(A712=A711,I711&amp;CHAR(10)&amp;"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13" spans="1:9" x14ac:dyDescent="0.25">
      <c r="A713" t="s">
        <v>5506</v>
      </c>
      <c r="B713">
        <v>75421677</v>
      </c>
      <c r="C713" t="s">
        <v>16</v>
      </c>
      <c r="D713" t="str">
        <f>IF(Tabel_Forespørgsel_fra_Visma28[[#This Row],[SupProd]]=" "," "," - "&amp;Tabel_Forespørgsel_fra_Visma28[[#This Row],[SupProd]])</f>
        <v xml:space="preserve"> </v>
      </c>
      <c r="E713" t="s">
        <v>16</v>
      </c>
      <c r="F713" t="str">
        <f>IF(Tabel_Forespørgsel_fra_Visma28[[#This Row],[SupDescr]]=" "," "," - "&amp;Tabel_Forespørgsel_fra_Visma28[[#This Row],[SupDescr]])</f>
        <v xml:space="preserve"> </v>
      </c>
      <c r="G713" t="s">
        <v>3368</v>
      </c>
      <c r="H713">
        <v>1</v>
      </c>
      <c r="I713" t="str">
        <f>IF(A713=A712,I712&amp;CHAR(10)&amp;"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4" spans="1:9" x14ac:dyDescent="0.25">
      <c r="A714" t="s">
        <v>6775</v>
      </c>
      <c r="B714">
        <v>75421677</v>
      </c>
      <c r="C714" t="s">
        <v>16</v>
      </c>
      <c r="D714" t="str">
        <f>IF(Tabel_Forespørgsel_fra_Visma28[[#This Row],[SupProd]]=" "," "," - "&amp;Tabel_Forespørgsel_fra_Visma28[[#This Row],[SupProd]])</f>
        <v xml:space="preserve"> </v>
      </c>
      <c r="E714" t="s">
        <v>16</v>
      </c>
      <c r="F714" t="str">
        <f>IF(Tabel_Forespørgsel_fra_Visma28[[#This Row],[SupDescr]]=" "," "," - "&amp;Tabel_Forespørgsel_fra_Visma28[[#This Row],[SupDescr]])</f>
        <v xml:space="preserve"> </v>
      </c>
      <c r="G714" t="s">
        <v>3368</v>
      </c>
      <c r="H714">
        <v>1</v>
      </c>
      <c r="I714" t="str">
        <f>IF(A714=A713,I713&amp;CHAR(10)&amp;"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5" spans="1:9" x14ac:dyDescent="0.25">
      <c r="A715" t="s">
        <v>8130</v>
      </c>
      <c r="B715">
        <v>75421677</v>
      </c>
      <c r="C715" t="s">
        <v>16</v>
      </c>
      <c r="D715" t="str">
        <f>IF(Tabel_Forespørgsel_fra_Visma28[[#This Row],[SupProd]]=" "," "," - "&amp;Tabel_Forespørgsel_fra_Visma28[[#This Row],[SupProd]])</f>
        <v xml:space="preserve"> </v>
      </c>
      <c r="E715" t="s">
        <v>16</v>
      </c>
      <c r="F715" t="str">
        <f>IF(Tabel_Forespørgsel_fra_Visma28[[#This Row],[SupDescr]]=" "," "," - "&amp;Tabel_Forespørgsel_fra_Visma28[[#This Row],[SupDescr]])</f>
        <v xml:space="preserve"> </v>
      </c>
      <c r="G715" t="s">
        <v>3368</v>
      </c>
      <c r="H715">
        <v>1</v>
      </c>
      <c r="I715" t="str">
        <f>IF(A715=A714,I714&amp;CHAR(10)&amp;"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6" spans="1:9" x14ac:dyDescent="0.25">
      <c r="A716" t="s">
        <v>8131</v>
      </c>
      <c r="B716">
        <v>75421677</v>
      </c>
      <c r="C716" t="s">
        <v>16</v>
      </c>
      <c r="D716" t="str">
        <f>IF(Tabel_Forespørgsel_fra_Visma28[[#This Row],[SupProd]]=" "," "," - "&amp;Tabel_Forespørgsel_fra_Visma28[[#This Row],[SupProd]])</f>
        <v xml:space="preserve"> </v>
      </c>
      <c r="E716" t="s">
        <v>16</v>
      </c>
      <c r="F716" t="str">
        <f>IF(Tabel_Forespørgsel_fra_Visma28[[#This Row],[SupDescr]]=" "," "," - "&amp;Tabel_Forespørgsel_fra_Visma28[[#This Row],[SupDescr]])</f>
        <v xml:space="preserve"> </v>
      </c>
      <c r="G716" t="s">
        <v>3368</v>
      </c>
      <c r="H716">
        <v>1</v>
      </c>
      <c r="I716" t="str">
        <f>IF(A716=A715,I715&amp;CHAR(10)&amp;"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7" spans="1:9" x14ac:dyDescent="0.25">
      <c r="A717" t="s">
        <v>8699</v>
      </c>
      <c r="B717">
        <v>74842524</v>
      </c>
      <c r="C717" t="s">
        <v>16</v>
      </c>
      <c r="D717" t="str">
        <f>IF(Tabel_Forespørgsel_fra_Visma28[[#This Row],[SupProd]]=" "," "," - "&amp;Tabel_Forespørgsel_fra_Visma28[[#This Row],[SupProd]])</f>
        <v xml:space="preserve"> </v>
      </c>
      <c r="E717" t="s">
        <v>16</v>
      </c>
      <c r="F717" t="str">
        <f>IF(Tabel_Forespørgsel_fra_Visma28[[#This Row],[SupDescr]]=" "," "," - "&amp;Tabel_Forespørgsel_fra_Visma28[[#This Row],[SupDescr]])</f>
        <v xml:space="preserve"> </v>
      </c>
      <c r="G717" t="s">
        <v>6414</v>
      </c>
      <c r="H717">
        <v>1</v>
      </c>
      <c r="I717" t="str">
        <f>IF(A717=A716,I716&amp;CHAR(10)&amp;"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18" spans="1:9" x14ac:dyDescent="0.25">
      <c r="A718" t="s">
        <v>8700</v>
      </c>
      <c r="B718">
        <v>74842524</v>
      </c>
      <c r="C718" t="s">
        <v>16</v>
      </c>
      <c r="D718" t="str">
        <f>IF(Tabel_Forespørgsel_fra_Visma28[[#This Row],[SupProd]]=" "," "," - "&amp;Tabel_Forespørgsel_fra_Visma28[[#This Row],[SupProd]])</f>
        <v xml:space="preserve"> </v>
      </c>
      <c r="E718" t="s">
        <v>16</v>
      </c>
      <c r="F718" t="str">
        <f>IF(Tabel_Forespørgsel_fra_Visma28[[#This Row],[SupDescr]]=" "," "," - "&amp;Tabel_Forespørgsel_fra_Visma28[[#This Row],[SupDescr]])</f>
        <v xml:space="preserve"> </v>
      </c>
      <c r="G718" t="s">
        <v>6414</v>
      </c>
      <c r="H718">
        <v>1</v>
      </c>
      <c r="I718" t="str">
        <f>IF(A718=A717,I717&amp;CHAR(10)&amp;"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19" spans="1:9" x14ac:dyDescent="0.25">
      <c r="A719" t="s">
        <v>10385</v>
      </c>
      <c r="B719">
        <v>74842524</v>
      </c>
      <c r="C719" t="s">
        <v>16</v>
      </c>
      <c r="D719" t="str">
        <f>IF(Tabel_Forespørgsel_fra_Visma28[[#This Row],[SupProd]]=" "," "," - "&amp;Tabel_Forespørgsel_fra_Visma28[[#This Row],[SupProd]])</f>
        <v xml:space="preserve"> </v>
      </c>
      <c r="E719" t="s">
        <v>16</v>
      </c>
      <c r="F719" t="str">
        <f>IF(Tabel_Forespørgsel_fra_Visma28[[#This Row],[SupDescr]]=" "," "," - "&amp;Tabel_Forespørgsel_fra_Visma28[[#This Row],[SupDescr]])</f>
        <v xml:space="preserve"> </v>
      </c>
      <c r="G719" t="s">
        <v>6414</v>
      </c>
      <c r="H719">
        <v>1</v>
      </c>
      <c r="I719" t="str">
        <f>IF(A719=A718,I718&amp;CHAR(10)&amp;"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20" spans="1:9" x14ac:dyDescent="0.25">
      <c r="A720" t="s">
        <v>11910</v>
      </c>
      <c r="B720">
        <v>74842524</v>
      </c>
      <c r="C720" t="s">
        <v>16</v>
      </c>
      <c r="D720" t="str">
        <f>IF(Tabel_Forespørgsel_fra_Visma28[[#This Row],[SupProd]]=" "," "," - "&amp;Tabel_Forespørgsel_fra_Visma28[[#This Row],[SupProd]])</f>
        <v xml:space="preserve"> </v>
      </c>
      <c r="E720" t="s">
        <v>16</v>
      </c>
      <c r="F720" t="str">
        <f>IF(Tabel_Forespørgsel_fra_Visma28[[#This Row],[SupDescr]]=" "," "," - "&amp;Tabel_Forespørgsel_fra_Visma28[[#This Row],[SupDescr]])</f>
        <v xml:space="preserve"> </v>
      </c>
      <c r="G720" t="s">
        <v>6414</v>
      </c>
      <c r="H720">
        <v>1</v>
      </c>
      <c r="I720" t="str">
        <f>IF(A720=A719,I719&amp;CHAR(10)&amp;"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21" spans="1:9" x14ac:dyDescent="0.25">
      <c r="A721" t="s">
        <v>11340</v>
      </c>
      <c r="B721">
        <v>74842524</v>
      </c>
      <c r="C721" t="s">
        <v>16</v>
      </c>
      <c r="D721" t="str">
        <f>IF(Tabel_Forespørgsel_fra_Visma28[[#This Row],[SupProd]]=" "," "," - "&amp;Tabel_Forespørgsel_fra_Visma28[[#This Row],[SupProd]])</f>
        <v xml:space="preserve"> </v>
      </c>
      <c r="E721" t="s">
        <v>16</v>
      </c>
      <c r="F721" t="str">
        <f>IF(Tabel_Forespørgsel_fra_Visma28[[#This Row],[SupDescr]]=" "," "," - "&amp;Tabel_Forespørgsel_fra_Visma28[[#This Row],[SupDescr]])</f>
        <v xml:space="preserve"> </v>
      </c>
      <c r="G721" t="s">
        <v>6414</v>
      </c>
      <c r="H721">
        <v>1</v>
      </c>
      <c r="I721" t="str">
        <f>IF(A721=A720,I720&amp;CHAR(10)&amp;"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22" spans="1:9" x14ac:dyDescent="0.25">
      <c r="A722" t="s">
        <v>11707</v>
      </c>
      <c r="B722">
        <v>74842524</v>
      </c>
      <c r="C722" t="s">
        <v>16</v>
      </c>
      <c r="D722" t="str">
        <f>IF(Tabel_Forespørgsel_fra_Visma28[[#This Row],[SupProd]]=" "," "," - "&amp;Tabel_Forespørgsel_fra_Visma28[[#This Row],[SupProd]])</f>
        <v xml:space="preserve"> </v>
      </c>
      <c r="E722" t="s">
        <v>16</v>
      </c>
      <c r="F722" t="str">
        <f>IF(Tabel_Forespørgsel_fra_Visma28[[#This Row],[SupDescr]]=" "," "," - "&amp;Tabel_Forespørgsel_fra_Visma28[[#This Row],[SupDescr]])</f>
        <v xml:space="preserve"> </v>
      </c>
      <c r="G722" t="s">
        <v>6414</v>
      </c>
      <c r="H722">
        <v>1</v>
      </c>
      <c r="I722" t="str">
        <f>IF(A722=A721,I721&amp;CHAR(10)&amp;"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23" spans="1:9" x14ac:dyDescent="0.25">
      <c r="A723" t="s">
        <v>11708</v>
      </c>
      <c r="B723">
        <v>74842524</v>
      </c>
      <c r="C723" t="s">
        <v>16</v>
      </c>
      <c r="D723" t="str">
        <f>IF(Tabel_Forespørgsel_fra_Visma28[[#This Row],[SupProd]]=" "," "," - "&amp;Tabel_Forespørgsel_fra_Visma28[[#This Row],[SupProd]])</f>
        <v xml:space="preserve"> </v>
      </c>
      <c r="E723" t="s">
        <v>16</v>
      </c>
      <c r="F723" t="str">
        <f>IF(Tabel_Forespørgsel_fra_Visma28[[#This Row],[SupDescr]]=" "," "," - "&amp;Tabel_Forespørgsel_fra_Visma28[[#This Row],[SupDescr]])</f>
        <v xml:space="preserve"> </v>
      </c>
      <c r="G723" t="s">
        <v>6414</v>
      </c>
      <c r="H723">
        <v>1</v>
      </c>
      <c r="I723" t="str">
        <f>IF(A723=A722,I722&amp;CHAR(10)&amp;"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24" spans="1:9" x14ac:dyDescent="0.25">
      <c r="A724" t="s">
        <v>8896</v>
      </c>
      <c r="B724">
        <v>70108720</v>
      </c>
      <c r="C724" t="s">
        <v>16</v>
      </c>
      <c r="D724" t="str">
        <f>IF(Tabel_Forespørgsel_fra_Visma28[[#This Row],[SupProd]]=" "," "," - "&amp;Tabel_Forespørgsel_fra_Visma28[[#This Row],[SupProd]])</f>
        <v xml:space="preserve"> </v>
      </c>
      <c r="E724" t="s">
        <v>16</v>
      </c>
      <c r="F724" t="str">
        <f>IF(Tabel_Forespørgsel_fra_Visma28[[#This Row],[SupDescr]]=" "," "," - "&amp;Tabel_Forespørgsel_fra_Visma28[[#This Row],[SupDescr]])</f>
        <v xml:space="preserve"> </v>
      </c>
      <c r="G724" t="s">
        <v>8125</v>
      </c>
      <c r="H724">
        <v>1</v>
      </c>
      <c r="I724" t="str">
        <f>IF(A724=A723,I723&amp;CHAR(10)&amp;"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25" spans="1:9" x14ac:dyDescent="0.25">
      <c r="A725" t="s">
        <v>8897</v>
      </c>
      <c r="B725">
        <v>70108720</v>
      </c>
      <c r="C725" t="s">
        <v>16</v>
      </c>
      <c r="D725" t="str">
        <f>IF(Tabel_Forespørgsel_fra_Visma28[[#This Row],[SupProd]]=" "," "," - "&amp;Tabel_Forespørgsel_fra_Visma28[[#This Row],[SupProd]])</f>
        <v xml:space="preserve"> </v>
      </c>
      <c r="E725" t="s">
        <v>16</v>
      </c>
      <c r="F725" t="str">
        <f>IF(Tabel_Forespørgsel_fra_Visma28[[#This Row],[SupDescr]]=" "," "," - "&amp;Tabel_Forespørgsel_fra_Visma28[[#This Row],[SupDescr]])</f>
        <v xml:space="preserve"> </v>
      </c>
      <c r="G725" t="s">
        <v>8125</v>
      </c>
      <c r="H725">
        <v>1</v>
      </c>
      <c r="I725" t="str">
        <f>IF(A725=A724,I724&amp;CHAR(10)&amp;"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26" spans="1:9" x14ac:dyDescent="0.25">
      <c r="A726" t="s">
        <v>3766</v>
      </c>
      <c r="B726">
        <v>75577000</v>
      </c>
      <c r="C726" t="s">
        <v>16</v>
      </c>
      <c r="D726" t="str">
        <f>IF(Tabel_Forespørgsel_fra_Visma28[[#This Row],[SupProd]]=" "," "," - "&amp;Tabel_Forespørgsel_fra_Visma28[[#This Row],[SupProd]])</f>
        <v xml:space="preserve"> </v>
      </c>
      <c r="E726" t="s">
        <v>16</v>
      </c>
      <c r="F726" t="str">
        <f>IF(Tabel_Forespørgsel_fra_Visma28[[#This Row],[SupDescr]]=" "," "," - "&amp;Tabel_Forespørgsel_fra_Visma28[[#This Row],[SupDescr]])</f>
        <v xml:space="preserve"> </v>
      </c>
      <c r="G726" t="s">
        <v>3759</v>
      </c>
      <c r="H726">
        <v>1</v>
      </c>
      <c r="I726" t="str">
        <f>IF(A726=A725,I725&amp;CHAR(10)&amp;"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7" spans="1:9" x14ac:dyDescent="0.25">
      <c r="A727" t="s">
        <v>3767</v>
      </c>
      <c r="B727">
        <v>75577000</v>
      </c>
      <c r="C727" t="s">
        <v>16</v>
      </c>
      <c r="D727" t="str">
        <f>IF(Tabel_Forespørgsel_fra_Visma28[[#This Row],[SupProd]]=" "," "," - "&amp;Tabel_Forespørgsel_fra_Visma28[[#This Row],[SupProd]])</f>
        <v xml:space="preserve"> </v>
      </c>
      <c r="E727" t="s">
        <v>16</v>
      </c>
      <c r="F727" t="str">
        <f>IF(Tabel_Forespørgsel_fra_Visma28[[#This Row],[SupDescr]]=" "," "," - "&amp;Tabel_Forespørgsel_fra_Visma28[[#This Row],[SupDescr]])</f>
        <v xml:space="preserve"> </v>
      </c>
      <c r="G727" t="s">
        <v>3759</v>
      </c>
      <c r="H727">
        <v>1</v>
      </c>
      <c r="I727" t="str">
        <f>IF(A727=A726,I726&amp;CHAR(10)&amp;"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8" spans="1:9" x14ac:dyDescent="0.25">
      <c r="A728" t="s">
        <v>3768</v>
      </c>
      <c r="B728">
        <v>75577000</v>
      </c>
      <c r="C728" t="s">
        <v>16</v>
      </c>
      <c r="D728" t="str">
        <f>IF(Tabel_Forespørgsel_fra_Visma28[[#This Row],[SupProd]]=" "," "," - "&amp;Tabel_Forespørgsel_fra_Visma28[[#This Row],[SupProd]])</f>
        <v xml:space="preserve"> </v>
      </c>
      <c r="E728" t="s">
        <v>16</v>
      </c>
      <c r="F728" t="str">
        <f>IF(Tabel_Forespørgsel_fra_Visma28[[#This Row],[SupDescr]]=" "," "," - "&amp;Tabel_Forespørgsel_fra_Visma28[[#This Row],[SupDescr]])</f>
        <v xml:space="preserve"> </v>
      </c>
      <c r="G728" t="s">
        <v>3759</v>
      </c>
      <c r="H728">
        <v>1</v>
      </c>
      <c r="I728" t="str">
        <f>IF(A728=A727,I727&amp;CHAR(10)&amp;"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9" spans="1:9" x14ac:dyDescent="0.25">
      <c r="A729" t="s">
        <v>8713</v>
      </c>
      <c r="B729">
        <v>75577000</v>
      </c>
      <c r="C729" t="s">
        <v>16</v>
      </c>
      <c r="D729" t="str">
        <f>IF(Tabel_Forespørgsel_fra_Visma28[[#This Row],[SupProd]]=" "," "," - "&amp;Tabel_Forespørgsel_fra_Visma28[[#This Row],[SupProd]])</f>
        <v xml:space="preserve"> </v>
      </c>
      <c r="E729" t="s">
        <v>16</v>
      </c>
      <c r="F729" t="str">
        <f>IF(Tabel_Forespørgsel_fra_Visma28[[#This Row],[SupDescr]]=" "," "," - "&amp;Tabel_Forespørgsel_fra_Visma28[[#This Row],[SupDescr]])</f>
        <v xml:space="preserve"> </v>
      </c>
      <c r="G729" t="s">
        <v>3759</v>
      </c>
      <c r="H729">
        <v>1</v>
      </c>
      <c r="I729" t="str">
        <f>IF(A729=A728,I728&amp;CHAR(10)&amp;"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0" spans="1:9" x14ac:dyDescent="0.25">
      <c r="A730" t="s">
        <v>8714</v>
      </c>
      <c r="B730">
        <v>75577000</v>
      </c>
      <c r="C730" t="s">
        <v>16</v>
      </c>
      <c r="D730" t="str">
        <f>IF(Tabel_Forespørgsel_fra_Visma28[[#This Row],[SupProd]]=" "," "," - "&amp;Tabel_Forespørgsel_fra_Visma28[[#This Row],[SupProd]])</f>
        <v xml:space="preserve"> </v>
      </c>
      <c r="E730" t="s">
        <v>16</v>
      </c>
      <c r="F730" t="str">
        <f>IF(Tabel_Forespørgsel_fra_Visma28[[#This Row],[SupDescr]]=" "," "," - "&amp;Tabel_Forespørgsel_fra_Visma28[[#This Row],[SupDescr]])</f>
        <v xml:space="preserve"> </v>
      </c>
      <c r="G730" t="s">
        <v>3759</v>
      </c>
      <c r="H730">
        <v>1</v>
      </c>
      <c r="I730" t="str">
        <f>IF(A730=A729,I729&amp;CHAR(10)&amp;"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1" spans="1:9" x14ac:dyDescent="0.25">
      <c r="A731" t="s">
        <v>11106</v>
      </c>
      <c r="B731">
        <v>75577000</v>
      </c>
      <c r="C731" t="s">
        <v>16</v>
      </c>
      <c r="D731" t="str">
        <f>IF(Tabel_Forespørgsel_fra_Visma28[[#This Row],[SupProd]]=" "," "," - "&amp;Tabel_Forespørgsel_fra_Visma28[[#This Row],[SupProd]])</f>
        <v xml:space="preserve"> </v>
      </c>
      <c r="E731" t="s">
        <v>16</v>
      </c>
      <c r="F731" t="str">
        <f>IF(Tabel_Forespørgsel_fra_Visma28[[#This Row],[SupDescr]]=" "," "," - "&amp;Tabel_Forespørgsel_fra_Visma28[[#This Row],[SupDescr]])</f>
        <v xml:space="preserve"> </v>
      </c>
      <c r="G731" t="s">
        <v>3759</v>
      </c>
      <c r="H731">
        <v>1</v>
      </c>
      <c r="I731" t="str">
        <f>IF(A731=A730,I730&amp;CHAR(10)&amp;"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2" spans="1:9" x14ac:dyDescent="0.25">
      <c r="A732" t="s">
        <v>10738</v>
      </c>
      <c r="B732">
        <v>75577000</v>
      </c>
      <c r="C732" t="s">
        <v>16</v>
      </c>
      <c r="D732" t="str">
        <f>IF(Tabel_Forespørgsel_fra_Visma28[[#This Row],[SupProd]]=" "," "," - "&amp;Tabel_Forespørgsel_fra_Visma28[[#This Row],[SupProd]])</f>
        <v xml:space="preserve"> </v>
      </c>
      <c r="E732" t="s">
        <v>16</v>
      </c>
      <c r="F732" t="str">
        <f>IF(Tabel_Forespørgsel_fra_Visma28[[#This Row],[SupDescr]]=" "," "," - "&amp;Tabel_Forespørgsel_fra_Visma28[[#This Row],[SupDescr]])</f>
        <v xml:space="preserve"> </v>
      </c>
      <c r="G732" t="s">
        <v>3759</v>
      </c>
      <c r="H732">
        <v>1</v>
      </c>
      <c r="I732" t="str">
        <f>IF(A732=A731,I731&amp;CHAR(10)&amp;"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3" spans="1:9" x14ac:dyDescent="0.25">
      <c r="A733" t="s">
        <v>10736</v>
      </c>
      <c r="B733">
        <v>75577000</v>
      </c>
      <c r="C733" t="s">
        <v>16</v>
      </c>
      <c r="D733" t="str">
        <f>IF(Tabel_Forespørgsel_fra_Visma28[[#This Row],[SupProd]]=" "," "," - "&amp;Tabel_Forespørgsel_fra_Visma28[[#This Row],[SupProd]])</f>
        <v xml:space="preserve"> </v>
      </c>
      <c r="E733" t="s">
        <v>16</v>
      </c>
      <c r="F733" t="str">
        <f>IF(Tabel_Forespørgsel_fra_Visma28[[#This Row],[SupDescr]]=" "," "," - "&amp;Tabel_Forespørgsel_fra_Visma28[[#This Row],[SupDescr]])</f>
        <v xml:space="preserve"> </v>
      </c>
      <c r="G733" t="s">
        <v>3759</v>
      </c>
      <c r="H733">
        <v>1</v>
      </c>
      <c r="I733" t="str">
        <f>IF(A733=A732,I732&amp;CHAR(10)&amp;"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4" spans="1:9" x14ac:dyDescent="0.25">
      <c r="A734" t="s">
        <v>10743</v>
      </c>
      <c r="B734">
        <v>75577000</v>
      </c>
      <c r="C734" t="s">
        <v>16</v>
      </c>
      <c r="D734" t="str">
        <f>IF(Tabel_Forespørgsel_fra_Visma28[[#This Row],[SupProd]]=" "," "," - "&amp;Tabel_Forespørgsel_fra_Visma28[[#This Row],[SupProd]])</f>
        <v xml:space="preserve"> </v>
      </c>
      <c r="E734" t="s">
        <v>16</v>
      </c>
      <c r="F734" t="str">
        <f>IF(Tabel_Forespørgsel_fra_Visma28[[#This Row],[SupDescr]]=" "," "," - "&amp;Tabel_Forespørgsel_fra_Visma28[[#This Row],[SupDescr]])</f>
        <v xml:space="preserve"> </v>
      </c>
      <c r="G734" t="s">
        <v>3759</v>
      </c>
      <c r="H734">
        <v>1</v>
      </c>
      <c r="I734" t="str">
        <f>IF(A734=A733,I733&amp;CHAR(10)&amp;"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5" spans="1:9" x14ac:dyDescent="0.25">
      <c r="A735" t="s">
        <v>10742</v>
      </c>
      <c r="B735">
        <v>75577000</v>
      </c>
      <c r="C735" t="s">
        <v>16</v>
      </c>
      <c r="D735" t="str">
        <f>IF(Tabel_Forespørgsel_fra_Visma28[[#This Row],[SupProd]]=" "," "," - "&amp;Tabel_Forespørgsel_fra_Visma28[[#This Row],[SupProd]])</f>
        <v xml:space="preserve"> </v>
      </c>
      <c r="E735" t="s">
        <v>16</v>
      </c>
      <c r="F735" t="str">
        <f>IF(Tabel_Forespørgsel_fra_Visma28[[#This Row],[SupDescr]]=" "," "," - "&amp;Tabel_Forespørgsel_fra_Visma28[[#This Row],[SupDescr]])</f>
        <v xml:space="preserve"> </v>
      </c>
      <c r="G735" t="s">
        <v>3759</v>
      </c>
      <c r="H735">
        <v>1</v>
      </c>
      <c r="I735" t="str">
        <f>IF(A735=A734,I734&amp;CHAR(10)&amp;"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6" spans="1:9" x14ac:dyDescent="0.25">
      <c r="A736" t="s">
        <v>10745</v>
      </c>
      <c r="B736">
        <v>75577000</v>
      </c>
      <c r="C736" t="s">
        <v>16</v>
      </c>
      <c r="D736" t="str">
        <f>IF(Tabel_Forespørgsel_fra_Visma28[[#This Row],[SupProd]]=" "," "," - "&amp;Tabel_Forespørgsel_fra_Visma28[[#This Row],[SupProd]])</f>
        <v xml:space="preserve"> </v>
      </c>
      <c r="E736" t="s">
        <v>16</v>
      </c>
      <c r="F736" t="str">
        <f>IF(Tabel_Forespørgsel_fra_Visma28[[#This Row],[SupDescr]]=" "," "," - "&amp;Tabel_Forespørgsel_fra_Visma28[[#This Row],[SupDescr]])</f>
        <v xml:space="preserve"> </v>
      </c>
      <c r="G736" t="s">
        <v>3759</v>
      </c>
      <c r="H736">
        <v>1</v>
      </c>
      <c r="I736" t="str">
        <f>IF(A736=A735,I735&amp;CHAR(10)&amp;"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7" spans="1:9" x14ac:dyDescent="0.25">
      <c r="A737" t="s">
        <v>10740</v>
      </c>
      <c r="B737">
        <v>75577000</v>
      </c>
      <c r="C737" t="s">
        <v>16</v>
      </c>
      <c r="D737" t="str">
        <f>IF(Tabel_Forespørgsel_fra_Visma28[[#This Row],[SupProd]]=" "," "," - "&amp;Tabel_Forespørgsel_fra_Visma28[[#This Row],[SupProd]])</f>
        <v xml:space="preserve"> </v>
      </c>
      <c r="E737" t="s">
        <v>16</v>
      </c>
      <c r="F737" t="str">
        <f>IF(Tabel_Forespørgsel_fra_Visma28[[#This Row],[SupDescr]]=" "," "," - "&amp;Tabel_Forespørgsel_fra_Visma28[[#This Row],[SupDescr]])</f>
        <v xml:space="preserve"> </v>
      </c>
      <c r="G737" t="s">
        <v>3759</v>
      </c>
      <c r="H737">
        <v>1</v>
      </c>
      <c r="I737" t="str">
        <f>IF(A737=A736,I736&amp;CHAR(10)&amp;"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8" spans="1:9" x14ac:dyDescent="0.25">
      <c r="A738" t="s">
        <v>10741</v>
      </c>
      <c r="B738">
        <v>75577000</v>
      </c>
      <c r="C738" t="s">
        <v>16</v>
      </c>
      <c r="D738" t="str">
        <f>IF(Tabel_Forespørgsel_fra_Visma28[[#This Row],[SupProd]]=" "," "," - "&amp;Tabel_Forespørgsel_fra_Visma28[[#This Row],[SupProd]])</f>
        <v xml:space="preserve"> </v>
      </c>
      <c r="E738" t="s">
        <v>16</v>
      </c>
      <c r="F738" t="str">
        <f>IF(Tabel_Forespørgsel_fra_Visma28[[#This Row],[SupDescr]]=" "," "," - "&amp;Tabel_Forespørgsel_fra_Visma28[[#This Row],[SupDescr]])</f>
        <v xml:space="preserve"> </v>
      </c>
      <c r="G738" t="s">
        <v>3759</v>
      </c>
      <c r="H738">
        <v>1</v>
      </c>
      <c r="I738" t="str">
        <f>IF(A738=A737,I737&amp;CHAR(10)&amp;"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9" spans="1:9" x14ac:dyDescent="0.25">
      <c r="A739" t="s">
        <v>10744</v>
      </c>
      <c r="B739">
        <v>75577000</v>
      </c>
      <c r="C739" t="s">
        <v>16</v>
      </c>
      <c r="D739" t="str">
        <f>IF(Tabel_Forespørgsel_fra_Visma28[[#This Row],[SupProd]]=" "," "," - "&amp;Tabel_Forespørgsel_fra_Visma28[[#This Row],[SupProd]])</f>
        <v xml:space="preserve"> </v>
      </c>
      <c r="E739" t="s">
        <v>16</v>
      </c>
      <c r="F739" t="str">
        <f>IF(Tabel_Forespørgsel_fra_Visma28[[#This Row],[SupDescr]]=" "," "," - "&amp;Tabel_Forespørgsel_fra_Visma28[[#This Row],[SupDescr]])</f>
        <v xml:space="preserve"> </v>
      </c>
      <c r="G739" t="s">
        <v>3759</v>
      </c>
      <c r="H739">
        <v>1</v>
      </c>
      <c r="I739" t="str">
        <f>IF(A739=A738,I738&amp;CHAR(10)&amp;"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0" spans="1:9" x14ac:dyDescent="0.25">
      <c r="A740" t="s">
        <v>10746</v>
      </c>
      <c r="B740">
        <v>75577000</v>
      </c>
      <c r="C740" t="s">
        <v>16</v>
      </c>
      <c r="D740" t="str">
        <f>IF(Tabel_Forespørgsel_fra_Visma28[[#This Row],[SupProd]]=" "," "," - "&amp;Tabel_Forespørgsel_fra_Visma28[[#This Row],[SupProd]])</f>
        <v xml:space="preserve"> </v>
      </c>
      <c r="E740" t="s">
        <v>16</v>
      </c>
      <c r="F740" t="str">
        <f>IF(Tabel_Forespørgsel_fra_Visma28[[#This Row],[SupDescr]]=" "," "," - "&amp;Tabel_Forespørgsel_fra_Visma28[[#This Row],[SupDescr]])</f>
        <v xml:space="preserve"> </v>
      </c>
      <c r="G740" t="s">
        <v>3759</v>
      </c>
      <c r="H740">
        <v>1</v>
      </c>
      <c r="I740" t="str">
        <f>IF(A740=A739,I739&amp;CHAR(10)&amp;"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1" spans="1:9" x14ac:dyDescent="0.25">
      <c r="A741" t="s">
        <v>10747</v>
      </c>
      <c r="B741">
        <v>75577000</v>
      </c>
      <c r="C741" t="s">
        <v>16</v>
      </c>
      <c r="D741" t="str">
        <f>IF(Tabel_Forespørgsel_fra_Visma28[[#This Row],[SupProd]]=" "," "," - "&amp;Tabel_Forespørgsel_fra_Visma28[[#This Row],[SupProd]])</f>
        <v xml:space="preserve"> </v>
      </c>
      <c r="E741" t="s">
        <v>16</v>
      </c>
      <c r="F741" t="str">
        <f>IF(Tabel_Forespørgsel_fra_Visma28[[#This Row],[SupDescr]]=" "," "," - "&amp;Tabel_Forespørgsel_fra_Visma28[[#This Row],[SupDescr]])</f>
        <v xml:space="preserve"> </v>
      </c>
      <c r="G741" t="s">
        <v>3759</v>
      </c>
      <c r="H741">
        <v>1</v>
      </c>
      <c r="I741" t="str">
        <f>IF(A741=A740,I740&amp;CHAR(10)&amp;"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2" spans="1:9" x14ac:dyDescent="0.25">
      <c r="A742" t="s">
        <v>10797</v>
      </c>
      <c r="B742">
        <v>75577000</v>
      </c>
      <c r="C742" t="s">
        <v>16</v>
      </c>
      <c r="D742" t="str">
        <f>IF(Tabel_Forespørgsel_fra_Visma28[[#This Row],[SupProd]]=" "," "," - "&amp;Tabel_Forespørgsel_fra_Visma28[[#This Row],[SupProd]])</f>
        <v xml:space="preserve"> </v>
      </c>
      <c r="E742" t="s">
        <v>16</v>
      </c>
      <c r="F742" t="str">
        <f>IF(Tabel_Forespørgsel_fra_Visma28[[#This Row],[SupDescr]]=" "," "," - "&amp;Tabel_Forespørgsel_fra_Visma28[[#This Row],[SupDescr]])</f>
        <v xml:space="preserve"> </v>
      </c>
      <c r="G742" t="s">
        <v>3759</v>
      </c>
      <c r="H742">
        <v>1</v>
      </c>
      <c r="I742" t="str">
        <f>IF(A742=A741,I741&amp;CHAR(10)&amp;"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3" spans="1:9" x14ac:dyDescent="0.25">
      <c r="A743" t="s">
        <v>11005</v>
      </c>
      <c r="B743">
        <v>75577000</v>
      </c>
      <c r="C743" t="s">
        <v>16</v>
      </c>
      <c r="D743" t="str">
        <f>IF(Tabel_Forespørgsel_fra_Visma28[[#This Row],[SupProd]]=" "," "," - "&amp;Tabel_Forespørgsel_fra_Visma28[[#This Row],[SupProd]])</f>
        <v xml:space="preserve"> </v>
      </c>
      <c r="E743" t="s">
        <v>16</v>
      </c>
      <c r="F743" t="str">
        <f>IF(Tabel_Forespørgsel_fra_Visma28[[#This Row],[SupDescr]]=" "," "," - "&amp;Tabel_Forespørgsel_fra_Visma28[[#This Row],[SupDescr]])</f>
        <v xml:space="preserve"> </v>
      </c>
      <c r="G743" t="s">
        <v>3759</v>
      </c>
      <c r="H743">
        <v>1</v>
      </c>
      <c r="I743" t="str">
        <f>IF(A743=A742,I742&amp;CHAR(10)&amp;"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4" spans="1:9" x14ac:dyDescent="0.25">
      <c r="A744" t="s">
        <v>11012</v>
      </c>
      <c r="B744">
        <v>75577000</v>
      </c>
      <c r="C744" t="s">
        <v>16</v>
      </c>
      <c r="D744" t="str">
        <f>IF(Tabel_Forespørgsel_fra_Visma28[[#This Row],[SupProd]]=" "," "," - "&amp;Tabel_Forespørgsel_fra_Visma28[[#This Row],[SupProd]])</f>
        <v xml:space="preserve"> </v>
      </c>
      <c r="E744" t="s">
        <v>16</v>
      </c>
      <c r="F744" t="str">
        <f>IF(Tabel_Forespørgsel_fra_Visma28[[#This Row],[SupDescr]]=" "," "," - "&amp;Tabel_Forespørgsel_fra_Visma28[[#This Row],[SupDescr]])</f>
        <v xml:space="preserve"> </v>
      </c>
      <c r="G744" t="s">
        <v>3759</v>
      </c>
      <c r="H744">
        <v>1</v>
      </c>
      <c r="I744" t="str">
        <f>IF(A744=A743,I743&amp;CHAR(10)&amp;"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5" spans="1:9" x14ac:dyDescent="0.25">
      <c r="A745" t="s">
        <v>12291</v>
      </c>
      <c r="B745">
        <v>75577000</v>
      </c>
      <c r="C745" t="s">
        <v>16</v>
      </c>
      <c r="D745" t="str">
        <f>IF(Tabel_Forespørgsel_fra_Visma28[[#This Row],[SupProd]]=" "," "," - "&amp;Tabel_Forespørgsel_fra_Visma28[[#This Row],[SupProd]])</f>
        <v xml:space="preserve"> </v>
      </c>
      <c r="E745" t="s">
        <v>16</v>
      </c>
      <c r="F745" t="str">
        <f>IF(Tabel_Forespørgsel_fra_Visma28[[#This Row],[SupDescr]]=" "," "," - "&amp;Tabel_Forespørgsel_fra_Visma28[[#This Row],[SupDescr]])</f>
        <v xml:space="preserve"> </v>
      </c>
      <c r="G745" t="s">
        <v>3759</v>
      </c>
      <c r="H745">
        <v>1</v>
      </c>
      <c r="I745" t="str">
        <f>IF(A745=A744,I744&amp;CHAR(10)&amp;"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6" spans="1:9" x14ac:dyDescent="0.25">
      <c r="A746" t="s">
        <v>12292</v>
      </c>
      <c r="B746">
        <v>75577000</v>
      </c>
      <c r="C746" t="s">
        <v>16</v>
      </c>
      <c r="D746" t="str">
        <f>IF(Tabel_Forespørgsel_fra_Visma28[[#This Row],[SupProd]]=" "," "," - "&amp;Tabel_Forespørgsel_fra_Visma28[[#This Row],[SupProd]])</f>
        <v xml:space="preserve"> </v>
      </c>
      <c r="E746" t="s">
        <v>16</v>
      </c>
      <c r="F746" t="str">
        <f>IF(Tabel_Forespørgsel_fra_Visma28[[#This Row],[SupDescr]]=" "," "," - "&amp;Tabel_Forespørgsel_fra_Visma28[[#This Row],[SupDescr]])</f>
        <v xml:space="preserve"> </v>
      </c>
      <c r="G746" t="s">
        <v>3759</v>
      </c>
      <c r="H746">
        <v>1</v>
      </c>
      <c r="I746" t="str">
        <f>IF(A746=A745,I745&amp;CHAR(10)&amp;"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7" spans="1:9" x14ac:dyDescent="0.25">
      <c r="A747" t="s">
        <v>12289</v>
      </c>
      <c r="B747">
        <v>75577000</v>
      </c>
      <c r="C747" t="s">
        <v>16</v>
      </c>
      <c r="D747" t="str">
        <f>IF(Tabel_Forespørgsel_fra_Visma28[[#This Row],[SupProd]]=" "," "," - "&amp;Tabel_Forespørgsel_fra_Visma28[[#This Row],[SupProd]])</f>
        <v xml:space="preserve"> </v>
      </c>
      <c r="E747" t="s">
        <v>16</v>
      </c>
      <c r="F747" t="str">
        <f>IF(Tabel_Forespørgsel_fra_Visma28[[#This Row],[SupDescr]]=" "," "," - "&amp;Tabel_Forespørgsel_fra_Visma28[[#This Row],[SupDescr]])</f>
        <v xml:space="preserve"> </v>
      </c>
      <c r="G747" t="s">
        <v>3759</v>
      </c>
      <c r="H747">
        <v>1</v>
      </c>
      <c r="I747" t="str">
        <f>IF(A747=A746,I746&amp;CHAR(10)&amp;"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8" spans="1:9" x14ac:dyDescent="0.25">
      <c r="A748" t="s">
        <v>2605</v>
      </c>
      <c r="B748">
        <v>74762273</v>
      </c>
      <c r="C748" t="s">
        <v>16</v>
      </c>
      <c r="D748" t="str">
        <f>IF(Tabel_Forespørgsel_fra_Visma28[[#This Row],[SupProd]]=" "," "," - "&amp;Tabel_Forespørgsel_fra_Visma28[[#This Row],[SupProd]])</f>
        <v xml:space="preserve"> </v>
      </c>
      <c r="E748" t="s">
        <v>16</v>
      </c>
      <c r="F748" t="str">
        <f>IF(Tabel_Forespørgsel_fra_Visma28[[#This Row],[SupDescr]]=" "," "," - "&amp;Tabel_Forespørgsel_fra_Visma28[[#This Row],[SupDescr]])</f>
        <v xml:space="preserve"> </v>
      </c>
      <c r="G748" t="s">
        <v>154</v>
      </c>
      <c r="H748">
        <v>2</v>
      </c>
      <c r="I748" t="str">
        <f>IF(A748=A747,I747&amp;CHAR(10)&amp;"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49" spans="1:9" x14ac:dyDescent="0.25">
      <c r="A749" t="s">
        <v>3852</v>
      </c>
      <c r="B749">
        <v>86228644</v>
      </c>
      <c r="C749" t="s">
        <v>16</v>
      </c>
      <c r="D749" t="str">
        <f>IF(Tabel_Forespørgsel_fra_Visma28[[#This Row],[SupProd]]=" "," "," - "&amp;Tabel_Forespørgsel_fra_Visma28[[#This Row],[SupProd]])</f>
        <v xml:space="preserve"> </v>
      </c>
      <c r="E749" t="s">
        <v>16</v>
      </c>
      <c r="F749" t="str">
        <f>IF(Tabel_Forespørgsel_fra_Visma28[[#This Row],[SupDescr]]=" "," "," - "&amp;Tabel_Forespørgsel_fra_Visma28[[#This Row],[SupDescr]])</f>
        <v xml:space="preserve"> </v>
      </c>
      <c r="G749" t="s">
        <v>2440</v>
      </c>
      <c r="H749">
        <v>2</v>
      </c>
      <c r="I749" t="str">
        <f>IF(A749=A748,I748&amp;CHAR(10)&amp;"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0" spans="1:9" x14ac:dyDescent="0.25">
      <c r="A750" t="s">
        <v>3857</v>
      </c>
      <c r="B750">
        <v>86228644</v>
      </c>
      <c r="C750" t="s">
        <v>16</v>
      </c>
      <c r="D750" t="str">
        <f>IF(Tabel_Forespørgsel_fra_Visma28[[#This Row],[SupProd]]=" "," "," - "&amp;Tabel_Forespørgsel_fra_Visma28[[#This Row],[SupProd]])</f>
        <v xml:space="preserve"> </v>
      </c>
      <c r="E750" t="s">
        <v>16</v>
      </c>
      <c r="F750" t="str">
        <f>IF(Tabel_Forespørgsel_fra_Visma28[[#This Row],[SupDescr]]=" "," "," - "&amp;Tabel_Forespørgsel_fra_Visma28[[#This Row],[SupDescr]])</f>
        <v xml:space="preserve"> </v>
      </c>
      <c r="G750" t="s">
        <v>2440</v>
      </c>
      <c r="H750">
        <v>2</v>
      </c>
      <c r="I750" t="str">
        <f>IF(A750=A749,I749&amp;CHAR(10)&amp;"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1" spans="1:9" x14ac:dyDescent="0.25">
      <c r="A751" t="s">
        <v>3860</v>
      </c>
      <c r="B751">
        <v>86228644</v>
      </c>
      <c r="C751" t="s">
        <v>16</v>
      </c>
      <c r="D751" t="str">
        <f>IF(Tabel_Forespørgsel_fra_Visma28[[#This Row],[SupProd]]=" "," "," - "&amp;Tabel_Forespørgsel_fra_Visma28[[#This Row],[SupProd]])</f>
        <v xml:space="preserve"> </v>
      </c>
      <c r="E751" t="s">
        <v>16</v>
      </c>
      <c r="F751" t="str">
        <f>IF(Tabel_Forespørgsel_fra_Visma28[[#This Row],[SupDescr]]=" "," "," - "&amp;Tabel_Forespørgsel_fra_Visma28[[#This Row],[SupDescr]])</f>
        <v xml:space="preserve"> </v>
      </c>
      <c r="G751" t="s">
        <v>2440</v>
      </c>
      <c r="H751">
        <v>2</v>
      </c>
      <c r="I751" t="str">
        <f>IF(A751=A750,I750&amp;CHAR(10)&amp;"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2" spans="1:9" x14ac:dyDescent="0.25">
      <c r="A752" t="s">
        <v>3858</v>
      </c>
      <c r="B752">
        <v>86228644</v>
      </c>
      <c r="C752" t="s">
        <v>16</v>
      </c>
      <c r="D752" t="str">
        <f>IF(Tabel_Forespørgsel_fra_Visma28[[#This Row],[SupProd]]=" "," "," - "&amp;Tabel_Forespørgsel_fra_Visma28[[#This Row],[SupProd]])</f>
        <v xml:space="preserve"> </v>
      </c>
      <c r="E752" t="s">
        <v>16</v>
      </c>
      <c r="F752" t="str">
        <f>IF(Tabel_Forespørgsel_fra_Visma28[[#This Row],[SupDescr]]=" "," "," - "&amp;Tabel_Forespørgsel_fra_Visma28[[#This Row],[SupDescr]])</f>
        <v xml:space="preserve"> </v>
      </c>
      <c r="G752" t="s">
        <v>2440</v>
      </c>
      <c r="H752">
        <v>2</v>
      </c>
      <c r="I752" t="str">
        <f>IF(A752=A751,I751&amp;CHAR(10)&amp;"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3" spans="1:9" x14ac:dyDescent="0.25">
      <c r="A753" t="s">
        <v>3859</v>
      </c>
      <c r="B753">
        <v>86228644</v>
      </c>
      <c r="C753" t="s">
        <v>16</v>
      </c>
      <c r="D753" t="str">
        <f>IF(Tabel_Forespørgsel_fra_Visma28[[#This Row],[SupProd]]=" "," "," - "&amp;Tabel_Forespørgsel_fra_Visma28[[#This Row],[SupProd]])</f>
        <v xml:space="preserve"> </v>
      </c>
      <c r="E753" t="s">
        <v>16</v>
      </c>
      <c r="F753" t="str">
        <f>IF(Tabel_Forespørgsel_fra_Visma28[[#This Row],[SupDescr]]=" "," "," - "&amp;Tabel_Forespørgsel_fra_Visma28[[#This Row],[SupDescr]])</f>
        <v xml:space="preserve"> </v>
      </c>
      <c r="G753" t="s">
        <v>2440</v>
      </c>
      <c r="H753">
        <v>2</v>
      </c>
      <c r="I753" t="str">
        <f>IF(A753=A752,I752&amp;CHAR(10)&amp;"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4" spans="1:9" x14ac:dyDescent="0.25">
      <c r="A754" t="s">
        <v>3862</v>
      </c>
      <c r="B754">
        <v>86228644</v>
      </c>
      <c r="C754" t="s">
        <v>16</v>
      </c>
      <c r="D754" t="str">
        <f>IF(Tabel_Forespørgsel_fra_Visma28[[#This Row],[SupProd]]=" "," "," - "&amp;Tabel_Forespørgsel_fra_Visma28[[#This Row],[SupProd]])</f>
        <v xml:space="preserve"> </v>
      </c>
      <c r="E754" t="s">
        <v>16</v>
      </c>
      <c r="F754" t="str">
        <f>IF(Tabel_Forespørgsel_fra_Visma28[[#This Row],[SupDescr]]=" "," "," - "&amp;Tabel_Forespørgsel_fra_Visma28[[#This Row],[SupDescr]])</f>
        <v xml:space="preserve"> </v>
      </c>
      <c r="G754" t="s">
        <v>2440</v>
      </c>
      <c r="H754">
        <v>2</v>
      </c>
      <c r="I754" t="str">
        <f>IF(A754=A753,I753&amp;CHAR(10)&amp;"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5" spans="1:9" x14ac:dyDescent="0.25">
      <c r="A755" t="s">
        <v>3851</v>
      </c>
      <c r="B755">
        <v>86228644</v>
      </c>
      <c r="C755" t="s">
        <v>16</v>
      </c>
      <c r="D755" t="str">
        <f>IF(Tabel_Forespørgsel_fra_Visma28[[#This Row],[SupProd]]=" "," "," - "&amp;Tabel_Forespørgsel_fra_Visma28[[#This Row],[SupProd]])</f>
        <v xml:space="preserve"> </v>
      </c>
      <c r="E755" t="s">
        <v>16</v>
      </c>
      <c r="F755" t="str">
        <f>IF(Tabel_Forespørgsel_fra_Visma28[[#This Row],[SupDescr]]=" "," "," - "&amp;Tabel_Forespørgsel_fra_Visma28[[#This Row],[SupDescr]])</f>
        <v xml:space="preserve"> </v>
      </c>
      <c r="G755" t="s">
        <v>2440</v>
      </c>
      <c r="H755">
        <v>2</v>
      </c>
      <c r="I755" t="str">
        <f>IF(A755=A754,I754&amp;CHAR(10)&amp;"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6" spans="1:9" x14ac:dyDescent="0.25">
      <c r="A756" t="s">
        <v>3828</v>
      </c>
      <c r="B756">
        <v>86228644</v>
      </c>
      <c r="C756" t="s">
        <v>16</v>
      </c>
      <c r="D756" t="str">
        <f>IF(Tabel_Forespørgsel_fra_Visma28[[#This Row],[SupProd]]=" "," "," - "&amp;Tabel_Forespørgsel_fra_Visma28[[#This Row],[SupProd]])</f>
        <v xml:space="preserve"> </v>
      </c>
      <c r="E756" t="s">
        <v>16</v>
      </c>
      <c r="F756" t="str">
        <f>IF(Tabel_Forespørgsel_fra_Visma28[[#This Row],[SupDescr]]=" "," "," - "&amp;Tabel_Forespørgsel_fra_Visma28[[#This Row],[SupDescr]])</f>
        <v xml:space="preserve"> </v>
      </c>
      <c r="G756" t="s">
        <v>2440</v>
      </c>
      <c r="H756">
        <v>1</v>
      </c>
      <c r="I756" t="str">
        <f>IF(A756=A755,I755&amp;CHAR(10)&amp;"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7" spans="1:9" x14ac:dyDescent="0.25">
      <c r="A757" t="s">
        <v>3829</v>
      </c>
      <c r="B757">
        <v>86228644</v>
      </c>
      <c r="C757" t="s">
        <v>16</v>
      </c>
      <c r="D757" t="str">
        <f>IF(Tabel_Forespørgsel_fra_Visma28[[#This Row],[SupProd]]=" "," "," - "&amp;Tabel_Forespørgsel_fra_Visma28[[#This Row],[SupProd]])</f>
        <v xml:space="preserve"> </v>
      </c>
      <c r="E757" t="s">
        <v>16</v>
      </c>
      <c r="F757" t="str">
        <f>IF(Tabel_Forespørgsel_fra_Visma28[[#This Row],[SupDescr]]=" "," "," - "&amp;Tabel_Forespørgsel_fra_Visma28[[#This Row],[SupDescr]])</f>
        <v xml:space="preserve"> </v>
      </c>
      <c r="G757" t="s">
        <v>2440</v>
      </c>
      <c r="H757">
        <v>1</v>
      </c>
      <c r="I757" t="str">
        <f>IF(A757=A756,I756&amp;CHAR(10)&amp;"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8" spans="1:9" x14ac:dyDescent="0.25">
      <c r="A758" t="s">
        <v>3830</v>
      </c>
      <c r="B758">
        <v>86228644</v>
      </c>
      <c r="C758" t="s">
        <v>16</v>
      </c>
      <c r="D758" t="str">
        <f>IF(Tabel_Forespørgsel_fra_Visma28[[#This Row],[SupProd]]=" "," "," - "&amp;Tabel_Forespørgsel_fra_Visma28[[#This Row],[SupProd]])</f>
        <v xml:space="preserve"> </v>
      </c>
      <c r="E758" t="s">
        <v>16</v>
      </c>
      <c r="F758" t="str">
        <f>IF(Tabel_Forespørgsel_fra_Visma28[[#This Row],[SupDescr]]=" "," "," - "&amp;Tabel_Forespørgsel_fra_Visma28[[#This Row],[SupDescr]])</f>
        <v xml:space="preserve"> </v>
      </c>
      <c r="G758" t="s">
        <v>2440</v>
      </c>
      <c r="H758">
        <v>1</v>
      </c>
      <c r="I758" t="str">
        <f>IF(A758=A757,I757&amp;CHAR(10)&amp;"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9" spans="1:9" x14ac:dyDescent="0.25">
      <c r="A759" t="s">
        <v>3831</v>
      </c>
      <c r="B759">
        <v>86228644</v>
      </c>
      <c r="C759" t="s">
        <v>16</v>
      </c>
      <c r="D759" t="str">
        <f>IF(Tabel_Forespørgsel_fra_Visma28[[#This Row],[SupProd]]=" "," "," - "&amp;Tabel_Forespørgsel_fra_Visma28[[#This Row],[SupProd]])</f>
        <v xml:space="preserve"> </v>
      </c>
      <c r="E759" t="s">
        <v>16</v>
      </c>
      <c r="F759" t="str">
        <f>IF(Tabel_Forespørgsel_fra_Visma28[[#This Row],[SupDescr]]=" "," "," - "&amp;Tabel_Forespørgsel_fra_Visma28[[#This Row],[SupDescr]])</f>
        <v xml:space="preserve"> </v>
      </c>
      <c r="G759" t="s">
        <v>2440</v>
      </c>
      <c r="H759">
        <v>1</v>
      </c>
      <c r="I759" t="str">
        <f>IF(A759=A758,I758&amp;CHAR(10)&amp;"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0" spans="1:9" x14ac:dyDescent="0.25">
      <c r="A760" t="s">
        <v>3832</v>
      </c>
      <c r="B760">
        <v>86228644</v>
      </c>
      <c r="C760" t="s">
        <v>16</v>
      </c>
      <c r="D760" t="str">
        <f>IF(Tabel_Forespørgsel_fra_Visma28[[#This Row],[SupProd]]=" "," "," - "&amp;Tabel_Forespørgsel_fra_Visma28[[#This Row],[SupProd]])</f>
        <v xml:space="preserve"> </v>
      </c>
      <c r="E760" t="s">
        <v>16</v>
      </c>
      <c r="F760" t="str">
        <f>IF(Tabel_Forespørgsel_fra_Visma28[[#This Row],[SupDescr]]=" "," "," - "&amp;Tabel_Forespørgsel_fra_Visma28[[#This Row],[SupDescr]])</f>
        <v xml:space="preserve"> </v>
      </c>
      <c r="G760" t="s">
        <v>2440</v>
      </c>
      <c r="H760">
        <v>1</v>
      </c>
      <c r="I760" t="str">
        <f>IF(A760=A759,I759&amp;CHAR(10)&amp;"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1" spans="1:9" x14ac:dyDescent="0.25">
      <c r="A761" t="s">
        <v>3367</v>
      </c>
      <c r="B761">
        <v>75421677</v>
      </c>
      <c r="C761" t="s">
        <v>16</v>
      </c>
      <c r="D761" t="str">
        <f>IF(Tabel_Forespørgsel_fra_Visma28[[#This Row],[SupProd]]=" "," "," - "&amp;Tabel_Forespørgsel_fra_Visma28[[#This Row],[SupProd]])</f>
        <v xml:space="preserve"> </v>
      </c>
      <c r="E761" t="s">
        <v>16</v>
      </c>
      <c r="F761" t="str">
        <f>IF(Tabel_Forespørgsel_fra_Visma28[[#This Row],[SupDescr]]=" "," "," - "&amp;Tabel_Forespørgsel_fra_Visma28[[#This Row],[SupDescr]])</f>
        <v xml:space="preserve"> </v>
      </c>
      <c r="G761" t="s">
        <v>3368</v>
      </c>
      <c r="H761">
        <v>1</v>
      </c>
      <c r="I761" t="str">
        <f>IF(A761=A760,I760&amp;CHAR(10)&amp;"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62" spans="1:9" x14ac:dyDescent="0.25">
      <c r="A762" t="s">
        <v>3833</v>
      </c>
      <c r="B762">
        <v>86228644</v>
      </c>
      <c r="C762" t="s">
        <v>16</v>
      </c>
      <c r="D762" t="str">
        <f>IF(Tabel_Forespørgsel_fra_Visma28[[#This Row],[SupProd]]=" "," "," - "&amp;Tabel_Forespørgsel_fra_Visma28[[#This Row],[SupProd]])</f>
        <v xml:space="preserve"> </v>
      </c>
      <c r="E762" t="s">
        <v>16</v>
      </c>
      <c r="F762" t="str">
        <f>IF(Tabel_Forespørgsel_fra_Visma28[[#This Row],[SupDescr]]=" "," "," - "&amp;Tabel_Forespørgsel_fra_Visma28[[#This Row],[SupDescr]])</f>
        <v xml:space="preserve"> </v>
      </c>
      <c r="G762" t="s">
        <v>2440</v>
      </c>
      <c r="H762">
        <v>1</v>
      </c>
      <c r="I762" t="str">
        <f>IF(A762=A761,I761&amp;CHAR(10)&amp;"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3" spans="1:9" x14ac:dyDescent="0.25">
      <c r="A763" t="s">
        <v>3881</v>
      </c>
      <c r="B763">
        <v>86228644</v>
      </c>
      <c r="C763" t="s">
        <v>16</v>
      </c>
      <c r="D763" t="str">
        <f>IF(Tabel_Forespørgsel_fra_Visma28[[#This Row],[SupProd]]=" "," "," - "&amp;Tabel_Forespørgsel_fra_Visma28[[#This Row],[SupProd]])</f>
        <v xml:space="preserve"> </v>
      </c>
      <c r="E763" t="s">
        <v>16</v>
      </c>
      <c r="F763" t="str">
        <f>IF(Tabel_Forespørgsel_fra_Visma28[[#This Row],[SupDescr]]=" "," "," - "&amp;Tabel_Forespørgsel_fra_Visma28[[#This Row],[SupDescr]])</f>
        <v xml:space="preserve"> </v>
      </c>
      <c r="G763" t="s">
        <v>2440</v>
      </c>
      <c r="H763">
        <v>1</v>
      </c>
      <c r="I763" t="str">
        <f>IF(A763=A762,I762&amp;CHAR(10)&amp;"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4" spans="1:9" x14ac:dyDescent="0.25">
      <c r="A764" t="s">
        <v>3882</v>
      </c>
      <c r="B764">
        <v>86228644</v>
      </c>
      <c r="C764" t="s">
        <v>16</v>
      </c>
      <c r="D764" t="str">
        <f>IF(Tabel_Forespørgsel_fra_Visma28[[#This Row],[SupProd]]=" "," "," - "&amp;Tabel_Forespørgsel_fra_Visma28[[#This Row],[SupProd]])</f>
        <v xml:space="preserve"> </v>
      </c>
      <c r="E764" t="s">
        <v>16</v>
      </c>
      <c r="F764" t="str">
        <f>IF(Tabel_Forespørgsel_fra_Visma28[[#This Row],[SupDescr]]=" "," "," - "&amp;Tabel_Forespørgsel_fra_Visma28[[#This Row],[SupDescr]])</f>
        <v xml:space="preserve"> </v>
      </c>
      <c r="G764" t="s">
        <v>2440</v>
      </c>
      <c r="H764">
        <v>1</v>
      </c>
      <c r="I764" t="str">
        <f>IF(A764=A763,I763&amp;CHAR(10)&amp;"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5" spans="1:9" x14ac:dyDescent="0.25">
      <c r="A765" t="s">
        <v>3883</v>
      </c>
      <c r="B765">
        <v>86228644</v>
      </c>
      <c r="C765" t="s">
        <v>16</v>
      </c>
      <c r="D765" t="str">
        <f>IF(Tabel_Forespørgsel_fra_Visma28[[#This Row],[SupProd]]=" "," "," - "&amp;Tabel_Forespørgsel_fra_Visma28[[#This Row],[SupProd]])</f>
        <v xml:space="preserve"> </v>
      </c>
      <c r="E765" t="s">
        <v>16</v>
      </c>
      <c r="F765" t="str">
        <f>IF(Tabel_Forespørgsel_fra_Visma28[[#This Row],[SupDescr]]=" "," "," - "&amp;Tabel_Forespørgsel_fra_Visma28[[#This Row],[SupDescr]])</f>
        <v xml:space="preserve"> </v>
      </c>
      <c r="G765" t="s">
        <v>2440</v>
      </c>
      <c r="H765">
        <v>1</v>
      </c>
      <c r="I765" t="str">
        <f>IF(A765=A764,I764&amp;CHAR(10)&amp;"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6" spans="1:9" x14ac:dyDescent="0.25">
      <c r="A766" t="s">
        <v>3884</v>
      </c>
      <c r="B766">
        <v>86228644</v>
      </c>
      <c r="C766" t="s">
        <v>16</v>
      </c>
      <c r="D766" t="str">
        <f>IF(Tabel_Forespørgsel_fra_Visma28[[#This Row],[SupProd]]=" "," "," - "&amp;Tabel_Forespørgsel_fra_Visma28[[#This Row],[SupProd]])</f>
        <v xml:space="preserve"> </v>
      </c>
      <c r="E766" t="s">
        <v>16</v>
      </c>
      <c r="F766" t="str">
        <f>IF(Tabel_Forespørgsel_fra_Visma28[[#This Row],[SupDescr]]=" "," "," - "&amp;Tabel_Forespørgsel_fra_Visma28[[#This Row],[SupDescr]])</f>
        <v xml:space="preserve"> </v>
      </c>
      <c r="G766" t="s">
        <v>2440</v>
      </c>
      <c r="H766">
        <v>1</v>
      </c>
      <c r="I766" t="str">
        <f>IF(A766=A765,I765&amp;CHAR(10)&amp;"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7" spans="1:9" x14ac:dyDescent="0.25">
      <c r="A767" t="s">
        <v>3877</v>
      </c>
      <c r="B767">
        <v>86228644</v>
      </c>
      <c r="C767" t="s">
        <v>16</v>
      </c>
      <c r="D767" t="str">
        <f>IF(Tabel_Forespørgsel_fra_Visma28[[#This Row],[SupProd]]=" "," "," - "&amp;Tabel_Forespørgsel_fra_Visma28[[#This Row],[SupProd]])</f>
        <v xml:space="preserve"> </v>
      </c>
      <c r="E767" t="s">
        <v>16</v>
      </c>
      <c r="F767" t="str">
        <f>IF(Tabel_Forespørgsel_fra_Visma28[[#This Row],[SupDescr]]=" "," "," - "&amp;Tabel_Forespørgsel_fra_Visma28[[#This Row],[SupDescr]])</f>
        <v xml:space="preserve"> </v>
      </c>
      <c r="G767" t="s">
        <v>2440</v>
      </c>
      <c r="H767">
        <v>1</v>
      </c>
      <c r="I767" t="str">
        <f>IF(A767=A766,I766&amp;CHAR(10)&amp;"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8" spans="1:9" x14ac:dyDescent="0.25">
      <c r="A768" t="s">
        <v>3871</v>
      </c>
      <c r="B768">
        <v>86228644</v>
      </c>
      <c r="C768" t="s">
        <v>16</v>
      </c>
      <c r="D768" t="str">
        <f>IF(Tabel_Forespørgsel_fra_Visma28[[#This Row],[SupProd]]=" "," "," - "&amp;Tabel_Forespørgsel_fra_Visma28[[#This Row],[SupProd]])</f>
        <v xml:space="preserve"> </v>
      </c>
      <c r="E768" t="s">
        <v>16</v>
      </c>
      <c r="F768" t="str">
        <f>IF(Tabel_Forespørgsel_fra_Visma28[[#This Row],[SupDescr]]=" "," "," - "&amp;Tabel_Forespørgsel_fra_Visma28[[#This Row],[SupDescr]])</f>
        <v xml:space="preserve"> </v>
      </c>
      <c r="G768" t="s">
        <v>2440</v>
      </c>
      <c r="H768">
        <v>1</v>
      </c>
      <c r="I768" t="str">
        <f>IF(A768=A767,I767&amp;CHAR(10)&amp;"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9" spans="1:9" x14ac:dyDescent="0.25">
      <c r="A769" t="s">
        <v>3872</v>
      </c>
      <c r="B769">
        <v>86228644</v>
      </c>
      <c r="C769" t="s">
        <v>16</v>
      </c>
      <c r="D769" t="str">
        <f>IF(Tabel_Forespørgsel_fra_Visma28[[#This Row],[SupProd]]=" "," "," - "&amp;Tabel_Forespørgsel_fra_Visma28[[#This Row],[SupProd]])</f>
        <v xml:space="preserve"> </v>
      </c>
      <c r="E769" t="s">
        <v>16</v>
      </c>
      <c r="F769" t="str">
        <f>IF(Tabel_Forespørgsel_fra_Visma28[[#This Row],[SupDescr]]=" "," "," - "&amp;Tabel_Forespørgsel_fra_Visma28[[#This Row],[SupDescr]])</f>
        <v xml:space="preserve"> </v>
      </c>
      <c r="G769" t="s">
        <v>2440</v>
      </c>
      <c r="H769">
        <v>1</v>
      </c>
      <c r="I769" t="str">
        <f>IF(A769=A768,I768&amp;CHAR(10)&amp;"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70" spans="1:9" x14ac:dyDescent="0.25">
      <c r="A770" t="s">
        <v>3873</v>
      </c>
      <c r="B770">
        <v>86228644</v>
      </c>
      <c r="C770" t="s">
        <v>16</v>
      </c>
      <c r="D770" t="str">
        <f>IF(Tabel_Forespørgsel_fra_Visma28[[#This Row],[SupProd]]=" "," "," - "&amp;Tabel_Forespørgsel_fra_Visma28[[#This Row],[SupProd]])</f>
        <v xml:space="preserve"> </v>
      </c>
      <c r="E770" t="s">
        <v>16</v>
      </c>
      <c r="F770" t="str">
        <f>IF(Tabel_Forespørgsel_fra_Visma28[[#This Row],[SupDescr]]=" "," "," - "&amp;Tabel_Forespørgsel_fra_Visma28[[#This Row],[SupDescr]])</f>
        <v xml:space="preserve"> </v>
      </c>
      <c r="G770" t="s">
        <v>2440</v>
      </c>
      <c r="H770">
        <v>1</v>
      </c>
      <c r="I770" t="str">
        <f>IF(A770=A769,I769&amp;CHAR(10)&amp;"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71" spans="1:9" x14ac:dyDescent="0.25">
      <c r="A771" t="s">
        <v>3869</v>
      </c>
      <c r="B771">
        <v>86228644</v>
      </c>
      <c r="C771" t="s">
        <v>16</v>
      </c>
      <c r="D771" t="str">
        <f>IF(Tabel_Forespørgsel_fra_Visma28[[#This Row],[SupProd]]=" "," "," - "&amp;Tabel_Forespørgsel_fra_Visma28[[#This Row],[SupProd]])</f>
        <v xml:space="preserve"> </v>
      </c>
      <c r="E771" t="s">
        <v>16</v>
      </c>
      <c r="F771" t="str">
        <f>IF(Tabel_Forespørgsel_fra_Visma28[[#This Row],[SupDescr]]=" "," "," - "&amp;Tabel_Forespørgsel_fra_Visma28[[#This Row],[SupDescr]])</f>
        <v xml:space="preserve"> </v>
      </c>
      <c r="G771" t="s">
        <v>2440</v>
      </c>
      <c r="H771">
        <v>1</v>
      </c>
      <c r="I771" t="str">
        <f>IF(A771=A770,I770&amp;CHAR(10)&amp;"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72" spans="1:9" x14ac:dyDescent="0.25">
      <c r="A772" t="s">
        <v>3880</v>
      </c>
      <c r="B772">
        <v>86228644</v>
      </c>
      <c r="C772" t="s">
        <v>16</v>
      </c>
      <c r="D772" t="str">
        <f>IF(Tabel_Forespørgsel_fra_Visma28[[#This Row],[SupProd]]=" "," "," - "&amp;Tabel_Forespørgsel_fra_Visma28[[#This Row],[SupProd]])</f>
        <v xml:space="preserve"> </v>
      </c>
      <c r="E772" t="s">
        <v>16</v>
      </c>
      <c r="F772" t="str">
        <f>IF(Tabel_Forespørgsel_fra_Visma28[[#This Row],[SupDescr]]=" "," "," - "&amp;Tabel_Forespørgsel_fra_Visma28[[#This Row],[SupDescr]])</f>
        <v xml:space="preserve"> </v>
      </c>
      <c r="G772" t="s">
        <v>2440</v>
      </c>
      <c r="H772">
        <v>1</v>
      </c>
      <c r="I772" t="str">
        <f>IF(A772=A771,I771&amp;CHAR(10)&amp;"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73" spans="1:9" x14ac:dyDescent="0.25">
      <c r="A773" t="s">
        <v>4712</v>
      </c>
      <c r="B773">
        <v>86228644</v>
      </c>
      <c r="C773" t="s">
        <v>16</v>
      </c>
      <c r="D773" t="str">
        <f>IF(Tabel_Forespørgsel_fra_Visma28[[#This Row],[SupProd]]=" "," "," - "&amp;Tabel_Forespørgsel_fra_Visma28[[#This Row],[SupProd]])</f>
        <v xml:space="preserve"> </v>
      </c>
      <c r="E773" t="s">
        <v>16</v>
      </c>
      <c r="F773" t="str">
        <f>IF(Tabel_Forespørgsel_fra_Visma28[[#This Row],[SupDescr]]=" "," "," - "&amp;Tabel_Forespørgsel_fra_Visma28[[#This Row],[SupDescr]])</f>
        <v xml:space="preserve"> </v>
      </c>
      <c r="G773" t="s">
        <v>2440</v>
      </c>
      <c r="H773">
        <v>1</v>
      </c>
      <c r="I773" t="str">
        <f>IF(A773=A772,I772&amp;CHAR(10)&amp;"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74" spans="1:9" x14ac:dyDescent="0.25">
      <c r="A774" t="s">
        <v>3441</v>
      </c>
      <c r="B774">
        <v>75421677</v>
      </c>
      <c r="C774" t="s">
        <v>16</v>
      </c>
      <c r="D774" t="str">
        <f>IF(Tabel_Forespørgsel_fra_Visma28[[#This Row],[SupProd]]=" "," "," - "&amp;Tabel_Forespørgsel_fra_Visma28[[#This Row],[SupProd]])</f>
        <v xml:space="preserve"> </v>
      </c>
      <c r="E774" t="s">
        <v>16</v>
      </c>
      <c r="F774" t="str">
        <f>IF(Tabel_Forespørgsel_fra_Visma28[[#This Row],[SupDescr]]=" "," "," - "&amp;Tabel_Forespørgsel_fra_Visma28[[#This Row],[SupDescr]])</f>
        <v xml:space="preserve"> </v>
      </c>
      <c r="G774" t="s">
        <v>3368</v>
      </c>
      <c r="H774">
        <v>2</v>
      </c>
      <c r="I774" t="str">
        <f>IF(A774=A773,I773&amp;CHAR(10)&amp;"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75" spans="1:9" x14ac:dyDescent="0.25">
      <c r="A775" t="s">
        <v>3442</v>
      </c>
      <c r="B775">
        <v>75421677</v>
      </c>
      <c r="C775" t="s">
        <v>16</v>
      </c>
      <c r="D775" t="str">
        <f>IF(Tabel_Forespørgsel_fra_Visma28[[#This Row],[SupProd]]=" "," "," - "&amp;Tabel_Forespørgsel_fra_Visma28[[#This Row],[SupProd]])</f>
        <v xml:space="preserve"> </v>
      </c>
      <c r="E775" t="s">
        <v>16</v>
      </c>
      <c r="F775" t="str">
        <f>IF(Tabel_Forespørgsel_fra_Visma28[[#This Row],[SupDescr]]=" "," "," - "&amp;Tabel_Forespørgsel_fra_Visma28[[#This Row],[SupDescr]])</f>
        <v xml:space="preserve"> </v>
      </c>
      <c r="G775" t="s">
        <v>3368</v>
      </c>
      <c r="H775">
        <v>2</v>
      </c>
      <c r="I775" t="str">
        <f>IF(A775=A774,I774&amp;CHAR(10)&amp;"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76" spans="1:9" x14ac:dyDescent="0.25">
      <c r="A776" t="s">
        <v>3443</v>
      </c>
      <c r="B776">
        <v>75421677</v>
      </c>
      <c r="C776" t="s">
        <v>16</v>
      </c>
      <c r="D776" t="str">
        <f>IF(Tabel_Forespørgsel_fra_Visma28[[#This Row],[SupProd]]=" "," "," - "&amp;Tabel_Forespørgsel_fra_Visma28[[#This Row],[SupProd]])</f>
        <v xml:space="preserve"> </v>
      </c>
      <c r="E776" t="s">
        <v>16</v>
      </c>
      <c r="F776" t="str">
        <f>IF(Tabel_Forespørgsel_fra_Visma28[[#This Row],[SupDescr]]=" "," "," - "&amp;Tabel_Forespørgsel_fra_Visma28[[#This Row],[SupDescr]])</f>
        <v xml:space="preserve"> </v>
      </c>
      <c r="G776" t="s">
        <v>3368</v>
      </c>
      <c r="H776">
        <v>2</v>
      </c>
      <c r="I776" t="str">
        <f>IF(A776=A775,I775&amp;CHAR(10)&amp;"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77" spans="1:9" x14ac:dyDescent="0.25">
      <c r="A777" t="s">
        <v>5505</v>
      </c>
      <c r="B777">
        <v>75421677</v>
      </c>
      <c r="C777" t="s">
        <v>16</v>
      </c>
      <c r="D777" t="str">
        <f>IF(Tabel_Forespørgsel_fra_Visma28[[#This Row],[SupProd]]=" "," "," - "&amp;Tabel_Forespørgsel_fra_Visma28[[#This Row],[SupProd]])</f>
        <v xml:space="preserve"> </v>
      </c>
      <c r="E777" t="s">
        <v>16</v>
      </c>
      <c r="F777" t="str">
        <f>IF(Tabel_Forespørgsel_fra_Visma28[[#This Row],[SupDescr]]=" "," "," - "&amp;Tabel_Forespørgsel_fra_Visma28[[#This Row],[SupDescr]])</f>
        <v xml:space="preserve"> </v>
      </c>
      <c r="G777" t="s">
        <v>3368</v>
      </c>
      <c r="H777">
        <v>1</v>
      </c>
      <c r="I777" t="str">
        <f>IF(A777=A776,I776&amp;CHAR(10)&amp;"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78" spans="1:9" x14ac:dyDescent="0.25">
      <c r="A778" t="s">
        <v>2512</v>
      </c>
      <c r="B778">
        <v>74541608</v>
      </c>
      <c r="C778" t="s">
        <v>16</v>
      </c>
      <c r="D778" t="str">
        <f>IF(Tabel_Forespørgsel_fra_Visma28[[#This Row],[SupProd]]=" "," "," - "&amp;Tabel_Forespørgsel_fra_Visma28[[#This Row],[SupProd]])</f>
        <v xml:space="preserve"> </v>
      </c>
      <c r="E778" t="s">
        <v>16</v>
      </c>
      <c r="F778" t="str">
        <f>IF(Tabel_Forespørgsel_fra_Visma28[[#This Row],[SupDescr]]=" "," "," - "&amp;Tabel_Forespørgsel_fra_Visma28[[#This Row],[SupDescr]])</f>
        <v xml:space="preserve"> </v>
      </c>
      <c r="G778" t="s">
        <v>2496</v>
      </c>
      <c r="H778">
        <v>1</v>
      </c>
      <c r="I778" t="str">
        <f>IF(A778=A777,I777&amp;CHAR(10)&amp;"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779" spans="1:9" x14ac:dyDescent="0.25">
      <c r="A779" t="s">
        <v>2505</v>
      </c>
      <c r="B779">
        <v>74541608</v>
      </c>
      <c r="C779" t="s">
        <v>16</v>
      </c>
      <c r="D779" t="str">
        <f>IF(Tabel_Forespørgsel_fra_Visma28[[#This Row],[SupProd]]=" "," "," - "&amp;Tabel_Forespørgsel_fra_Visma28[[#This Row],[SupProd]])</f>
        <v xml:space="preserve"> </v>
      </c>
      <c r="E779" t="s">
        <v>16</v>
      </c>
      <c r="F779" t="str">
        <f>IF(Tabel_Forespørgsel_fra_Visma28[[#This Row],[SupDescr]]=" "," "," - "&amp;Tabel_Forespørgsel_fra_Visma28[[#This Row],[SupDescr]])</f>
        <v xml:space="preserve"> </v>
      </c>
      <c r="G779" t="s">
        <v>2496</v>
      </c>
      <c r="H779">
        <v>1</v>
      </c>
      <c r="I779" t="str">
        <f>IF(A779=A778,I778&amp;CHAR(10)&amp;"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780" spans="1:9" x14ac:dyDescent="0.25">
      <c r="A780" t="s">
        <v>2506</v>
      </c>
      <c r="B780">
        <v>74541608</v>
      </c>
      <c r="C780" t="s">
        <v>16</v>
      </c>
      <c r="D780" t="str">
        <f>IF(Tabel_Forespørgsel_fra_Visma28[[#This Row],[SupProd]]=" "," "," - "&amp;Tabel_Forespørgsel_fra_Visma28[[#This Row],[SupProd]])</f>
        <v xml:space="preserve"> </v>
      </c>
      <c r="E780" t="s">
        <v>16</v>
      </c>
      <c r="F780" t="str">
        <f>IF(Tabel_Forespørgsel_fra_Visma28[[#This Row],[SupDescr]]=" "," "," - "&amp;Tabel_Forespørgsel_fra_Visma28[[#This Row],[SupDescr]])</f>
        <v xml:space="preserve"> </v>
      </c>
      <c r="G780" t="s">
        <v>2496</v>
      </c>
      <c r="H780">
        <v>1</v>
      </c>
      <c r="I780" t="str">
        <f>IF(A780=A779,I779&amp;CHAR(10)&amp;"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781" spans="1:9" x14ac:dyDescent="0.25">
      <c r="A781" t="s">
        <v>2513</v>
      </c>
      <c r="B781">
        <v>74541608</v>
      </c>
      <c r="C781" t="s">
        <v>16</v>
      </c>
      <c r="D781" t="str">
        <f>IF(Tabel_Forespørgsel_fra_Visma28[[#This Row],[SupProd]]=" "," "," - "&amp;Tabel_Forespørgsel_fra_Visma28[[#This Row],[SupProd]])</f>
        <v xml:space="preserve"> </v>
      </c>
      <c r="E781" t="s">
        <v>16</v>
      </c>
      <c r="F781" t="str">
        <f>IF(Tabel_Forespørgsel_fra_Visma28[[#This Row],[SupDescr]]=" "," "," - "&amp;Tabel_Forespørgsel_fra_Visma28[[#This Row],[SupDescr]])</f>
        <v xml:space="preserve"> </v>
      </c>
      <c r="G781" t="s">
        <v>2496</v>
      </c>
      <c r="H781">
        <v>1</v>
      </c>
      <c r="I781" t="str">
        <f>IF(A781=A780,I780&amp;CHAR(10)&amp;"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782" spans="1:9" x14ac:dyDescent="0.25">
      <c r="A782" t="s">
        <v>3468</v>
      </c>
      <c r="B782">
        <v>75421677</v>
      </c>
      <c r="C782" t="s">
        <v>16</v>
      </c>
      <c r="D782" t="str">
        <f>IF(Tabel_Forespørgsel_fra_Visma28[[#This Row],[SupProd]]=" "," "," - "&amp;Tabel_Forespørgsel_fra_Visma28[[#This Row],[SupProd]])</f>
        <v xml:space="preserve"> </v>
      </c>
      <c r="E782" t="s">
        <v>16</v>
      </c>
      <c r="F782" t="str">
        <f>IF(Tabel_Forespørgsel_fra_Visma28[[#This Row],[SupDescr]]=" "," "," - "&amp;Tabel_Forespørgsel_fra_Visma28[[#This Row],[SupDescr]])</f>
        <v xml:space="preserve"> </v>
      </c>
      <c r="G782" t="s">
        <v>3368</v>
      </c>
      <c r="H782">
        <v>1</v>
      </c>
      <c r="I782" t="str">
        <f>IF(A782=A781,I781&amp;CHAR(10)&amp;"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83" spans="1:9" x14ac:dyDescent="0.25">
      <c r="A783" t="s">
        <v>3957</v>
      </c>
      <c r="B783">
        <v>73547700</v>
      </c>
      <c r="C783" t="s">
        <v>16</v>
      </c>
      <c r="D783" t="str">
        <f>IF(Tabel_Forespørgsel_fra_Visma28[[#This Row],[SupProd]]=" "," "," - "&amp;Tabel_Forespørgsel_fra_Visma28[[#This Row],[SupProd]])</f>
        <v xml:space="preserve"> </v>
      </c>
      <c r="E783" t="s">
        <v>16</v>
      </c>
      <c r="F783" t="str">
        <f>IF(Tabel_Forespørgsel_fra_Visma28[[#This Row],[SupDescr]]=" "," "," - "&amp;Tabel_Forespørgsel_fra_Visma28[[#This Row],[SupDescr]])</f>
        <v xml:space="preserve"> </v>
      </c>
      <c r="G783" t="s">
        <v>3944</v>
      </c>
      <c r="H783">
        <v>1</v>
      </c>
      <c r="I783" t="str">
        <f>IF(A783=A782,I782&amp;CHAR(10)&amp;"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784" spans="1:9" x14ac:dyDescent="0.25">
      <c r="A784" t="s">
        <v>2495</v>
      </c>
      <c r="B784">
        <v>74541608</v>
      </c>
      <c r="C784" t="s">
        <v>16</v>
      </c>
      <c r="D784" t="str">
        <f>IF(Tabel_Forespørgsel_fra_Visma28[[#This Row],[SupProd]]=" "," "," - "&amp;Tabel_Forespørgsel_fra_Visma28[[#This Row],[SupProd]])</f>
        <v xml:space="preserve"> </v>
      </c>
      <c r="E784" t="s">
        <v>16</v>
      </c>
      <c r="F784" t="str">
        <f>IF(Tabel_Forespørgsel_fra_Visma28[[#This Row],[SupDescr]]=" "," "," - "&amp;Tabel_Forespørgsel_fra_Visma28[[#This Row],[SupDescr]])</f>
        <v xml:space="preserve"> </v>
      </c>
      <c r="G784" t="s">
        <v>2496</v>
      </c>
      <c r="H784">
        <v>1</v>
      </c>
      <c r="I784" t="str">
        <f>IF(A784=A783,I783&amp;CHAR(10)&amp;"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785" spans="1:9" x14ac:dyDescent="0.25">
      <c r="A785" t="s">
        <v>3475</v>
      </c>
      <c r="B785">
        <v>75421677</v>
      </c>
      <c r="C785" t="s">
        <v>16</v>
      </c>
      <c r="D785" t="str">
        <f>IF(Tabel_Forespørgsel_fra_Visma28[[#This Row],[SupProd]]=" "," "," - "&amp;Tabel_Forespørgsel_fra_Visma28[[#This Row],[SupProd]])</f>
        <v xml:space="preserve"> </v>
      </c>
      <c r="E785" t="s">
        <v>16</v>
      </c>
      <c r="F785" t="str">
        <f>IF(Tabel_Forespørgsel_fra_Visma28[[#This Row],[SupDescr]]=" "," "," - "&amp;Tabel_Forespørgsel_fra_Visma28[[#This Row],[SupDescr]])</f>
        <v xml:space="preserve"> </v>
      </c>
      <c r="G785" t="s">
        <v>3368</v>
      </c>
      <c r="H785">
        <v>1</v>
      </c>
      <c r="I785" t="str">
        <f>IF(A785=A784,I784&amp;CHAR(10)&amp;"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86" spans="1:9" x14ac:dyDescent="0.25">
      <c r="A786" t="s">
        <v>4212</v>
      </c>
      <c r="B786">
        <v>75421677</v>
      </c>
      <c r="C786" t="s">
        <v>16</v>
      </c>
      <c r="D786" t="str">
        <f>IF(Tabel_Forespørgsel_fra_Visma28[[#This Row],[SupProd]]=" "," "," - "&amp;Tabel_Forespørgsel_fra_Visma28[[#This Row],[SupProd]])</f>
        <v xml:space="preserve"> </v>
      </c>
      <c r="E786" t="s">
        <v>16</v>
      </c>
      <c r="F786" t="str">
        <f>IF(Tabel_Forespørgsel_fra_Visma28[[#This Row],[SupDescr]]=" "," "," - "&amp;Tabel_Forespørgsel_fra_Visma28[[#This Row],[SupDescr]])</f>
        <v xml:space="preserve"> </v>
      </c>
      <c r="G786" t="s">
        <v>3368</v>
      </c>
      <c r="H786">
        <v>1</v>
      </c>
      <c r="I786" t="str">
        <f>IF(A786=A785,I785&amp;CHAR(10)&amp;"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87" spans="1:9" x14ac:dyDescent="0.25">
      <c r="A787" t="s">
        <v>4204</v>
      </c>
      <c r="B787">
        <v>75421677</v>
      </c>
      <c r="C787" t="s">
        <v>16</v>
      </c>
      <c r="D787" t="str">
        <f>IF(Tabel_Forespørgsel_fra_Visma28[[#This Row],[SupProd]]=" "," "," - "&amp;Tabel_Forespørgsel_fra_Visma28[[#This Row],[SupProd]])</f>
        <v xml:space="preserve"> </v>
      </c>
      <c r="E787" t="s">
        <v>16</v>
      </c>
      <c r="F787" t="str">
        <f>IF(Tabel_Forespørgsel_fra_Visma28[[#This Row],[SupDescr]]=" "," "," - "&amp;Tabel_Forespørgsel_fra_Visma28[[#This Row],[SupDescr]])</f>
        <v xml:space="preserve"> </v>
      </c>
      <c r="G787" t="s">
        <v>3368</v>
      </c>
      <c r="H787">
        <v>1</v>
      </c>
      <c r="I787" t="str">
        <f>IF(A787=A786,I786&amp;CHAR(10)&amp;"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88" spans="1:9" x14ac:dyDescent="0.25">
      <c r="A788" t="s">
        <v>4207</v>
      </c>
      <c r="B788">
        <v>75421677</v>
      </c>
      <c r="C788" t="s">
        <v>16</v>
      </c>
      <c r="D788" t="str">
        <f>IF(Tabel_Forespørgsel_fra_Visma28[[#This Row],[SupProd]]=" "," "," - "&amp;Tabel_Forespørgsel_fra_Visma28[[#This Row],[SupProd]])</f>
        <v xml:space="preserve"> </v>
      </c>
      <c r="E788" t="s">
        <v>16</v>
      </c>
      <c r="F788" t="str">
        <f>IF(Tabel_Forespørgsel_fra_Visma28[[#This Row],[SupDescr]]=" "," "," - "&amp;Tabel_Forespørgsel_fra_Visma28[[#This Row],[SupDescr]])</f>
        <v xml:space="preserve"> </v>
      </c>
      <c r="G788" t="s">
        <v>3368</v>
      </c>
      <c r="H788">
        <v>1</v>
      </c>
      <c r="I788" t="str">
        <f>IF(A788=A787,I787&amp;CHAR(10)&amp;"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89" spans="1:9" x14ac:dyDescent="0.25">
      <c r="A789" t="s">
        <v>4205</v>
      </c>
      <c r="B789">
        <v>75421677</v>
      </c>
      <c r="C789" t="s">
        <v>16</v>
      </c>
      <c r="D789" t="str">
        <f>IF(Tabel_Forespørgsel_fra_Visma28[[#This Row],[SupProd]]=" "," "," - "&amp;Tabel_Forespørgsel_fra_Visma28[[#This Row],[SupProd]])</f>
        <v xml:space="preserve"> </v>
      </c>
      <c r="E789" t="s">
        <v>16</v>
      </c>
      <c r="F789" t="str">
        <f>IF(Tabel_Forespørgsel_fra_Visma28[[#This Row],[SupDescr]]=" "," "," - "&amp;Tabel_Forespørgsel_fra_Visma28[[#This Row],[SupDescr]])</f>
        <v xml:space="preserve"> </v>
      </c>
      <c r="G789" t="s">
        <v>3368</v>
      </c>
      <c r="H789">
        <v>1</v>
      </c>
      <c r="I789" t="str">
        <f>IF(A789=A788,I788&amp;CHAR(10)&amp;"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0" spans="1:9" x14ac:dyDescent="0.25">
      <c r="A790" t="s">
        <v>4208</v>
      </c>
      <c r="B790">
        <v>75421677</v>
      </c>
      <c r="C790" t="s">
        <v>16</v>
      </c>
      <c r="D790" t="str">
        <f>IF(Tabel_Forespørgsel_fra_Visma28[[#This Row],[SupProd]]=" "," "," - "&amp;Tabel_Forespørgsel_fra_Visma28[[#This Row],[SupProd]])</f>
        <v xml:space="preserve"> </v>
      </c>
      <c r="E790" t="s">
        <v>16</v>
      </c>
      <c r="F790" t="str">
        <f>IF(Tabel_Forespørgsel_fra_Visma28[[#This Row],[SupDescr]]=" "," "," - "&amp;Tabel_Forespørgsel_fra_Visma28[[#This Row],[SupDescr]])</f>
        <v xml:space="preserve"> </v>
      </c>
      <c r="G790" t="s">
        <v>3368</v>
      </c>
      <c r="H790">
        <v>1</v>
      </c>
      <c r="I790" t="str">
        <f>IF(A790=A789,I789&amp;CHAR(10)&amp;"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1" spans="1:9" x14ac:dyDescent="0.25">
      <c r="A791" t="s">
        <v>4203</v>
      </c>
      <c r="B791">
        <v>75421677</v>
      </c>
      <c r="C791" t="s">
        <v>16</v>
      </c>
      <c r="D791" t="str">
        <f>IF(Tabel_Forespørgsel_fra_Visma28[[#This Row],[SupProd]]=" "," "," - "&amp;Tabel_Forespørgsel_fra_Visma28[[#This Row],[SupProd]])</f>
        <v xml:space="preserve"> </v>
      </c>
      <c r="E791" t="s">
        <v>16</v>
      </c>
      <c r="F791" t="str">
        <f>IF(Tabel_Forespørgsel_fra_Visma28[[#This Row],[SupDescr]]=" "," "," - "&amp;Tabel_Forespørgsel_fra_Visma28[[#This Row],[SupDescr]])</f>
        <v xml:space="preserve"> </v>
      </c>
      <c r="G791" t="s">
        <v>3368</v>
      </c>
      <c r="H791">
        <v>1</v>
      </c>
      <c r="I791" t="str">
        <f>IF(A791=A790,I790&amp;CHAR(10)&amp;"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2" spans="1:9" x14ac:dyDescent="0.25">
      <c r="A792" t="s">
        <v>4206</v>
      </c>
      <c r="B792">
        <v>75421677</v>
      </c>
      <c r="C792" t="s">
        <v>16</v>
      </c>
      <c r="D792" t="str">
        <f>IF(Tabel_Forespørgsel_fra_Visma28[[#This Row],[SupProd]]=" "," "," - "&amp;Tabel_Forespørgsel_fra_Visma28[[#This Row],[SupProd]])</f>
        <v xml:space="preserve"> </v>
      </c>
      <c r="E792" t="s">
        <v>16</v>
      </c>
      <c r="F792" t="str">
        <f>IF(Tabel_Forespørgsel_fra_Visma28[[#This Row],[SupDescr]]=" "," "," - "&amp;Tabel_Forespørgsel_fra_Visma28[[#This Row],[SupDescr]])</f>
        <v xml:space="preserve"> </v>
      </c>
      <c r="G792" t="s">
        <v>3368</v>
      </c>
      <c r="H792">
        <v>1</v>
      </c>
      <c r="I792" t="str">
        <f>IF(A792=A791,I791&amp;CHAR(10)&amp;"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3" spans="1:9" x14ac:dyDescent="0.25">
      <c r="A793" t="s">
        <v>6184</v>
      </c>
      <c r="B793">
        <v>75421677</v>
      </c>
      <c r="C793" t="s">
        <v>16</v>
      </c>
      <c r="D793" t="str">
        <f>IF(Tabel_Forespørgsel_fra_Visma28[[#This Row],[SupProd]]=" "," "," - "&amp;Tabel_Forespørgsel_fra_Visma28[[#This Row],[SupProd]])</f>
        <v xml:space="preserve"> </v>
      </c>
      <c r="E793" t="s">
        <v>16</v>
      </c>
      <c r="F793" t="str">
        <f>IF(Tabel_Forespørgsel_fra_Visma28[[#This Row],[SupDescr]]=" "," "," - "&amp;Tabel_Forespørgsel_fra_Visma28[[#This Row],[SupDescr]])</f>
        <v xml:space="preserve"> </v>
      </c>
      <c r="G793" t="s">
        <v>3368</v>
      </c>
      <c r="H793">
        <v>1</v>
      </c>
      <c r="I793" t="str">
        <f>IF(A793=A792,I792&amp;CHAR(10)&amp;"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4" spans="1:9" x14ac:dyDescent="0.25">
      <c r="A794" t="s">
        <v>7066</v>
      </c>
      <c r="B794">
        <v>75421677</v>
      </c>
      <c r="C794" t="s">
        <v>16</v>
      </c>
      <c r="D794" t="str">
        <f>IF(Tabel_Forespørgsel_fra_Visma28[[#This Row],[SupProd]]=" "," "," - "&amp;Tabel_Forespørgsel_fra_Visma28[[#This Row],[SupProd]])</f>
        <v xml:space="preserve"> </v>
      </c>
      <c r="E794" t="s">
        <v>16</v>
      </c>
      <c r="F794" t="str">
        <f>IF(Tabel_Forespørgsel_fra_Visma28[[#This Row],[SupDescr]]=" "," "," - "&amp;Tabel_Forespørgsel_fra_Visma28[[#This Row],[SupDescr]])</f>
        <v xml:space="preserve"> </v>
      </c>
      <c r="G794" t="s">
        <v>3368</v>
      </c>
      <c r="H794">
        <v>1</v>
      </c>
      <c r="I794" t="str">
        <f>IF(A794=A793,I793&amp;CHAR(10)&amp;"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5" spans="1:9" x14ac:dyDescent="0.25">
      <c r="A795" t="s">
        <v>5349</v>
      </c>
      <c r="B795">
        <v>86439632</v>
      </c>
      <c r="C795" t="s">
        <v>16</v>
      </c>
      <c r="D795" t="str">
        <f>IF(Tabel_Forespørgsel_fra_Visma28[[#This Row],[SupProd]]=" "," "," - "&amp;Tabel_Forespørgsel_fra_Visma28[[#This Row],[SupProd]])</f>
        <v xml:space="preserve"> </v>
      </c>
      <c r="E795" t="s">
        <v>16</v>
      </c>
      <c r="F795" t="str">
        <f>IF(Tabel_Forespørgsel_fra_Visma28[[#This Row],[SupDescr]]=" "," "," - "&amp;Tabel_Forespørgsel_fra_Visma28[[#This Row],[SupDescr]])</f>
        <v xml:space="preserve"> </v>
      </c>
      <c r="G795" t="s">
        <v>3929</v>
      </c>
      <c r="H795">
        <v>1</v>
      </c>
      <c r="I795" t="str">
        <f>IF(A795=A794,I794&amp;CHAR(10)&amp;"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796" spans="1:9" x14ac:dyDescent="0.25">
      <c r="A796" t="s">
        <v>3467</v>
      </c>
      <c r="B796">
        <v>75421677</v>
      </c>
      <c r="C796" t="s">
        <v>16</v>
      </c>
      <c r="D796" t="str">
        <f>IF(Tabel_Forespørgsel_fra_Visma28[[#This Row],[SupProd]]=" "," "," - "&amp;Tabel_Forespørgsel_fra_Visma28[[#This Row],[SupProd]])</f>
        <v xml:space="preserve"> </v>
      </c>
      <c r="E796" t="s">
        <v>16</v>
      </c>
      <c r="F796" t="str">
        <f>IF(Tabel_Forespørgsel_fra_Visma28[[#This Row],[SupDescr]]=" "," "," - "&amp;Tabel_Forespørgsel_fra_Visma28[[#This Row],[SupDescr]])</f>
        <v xml:space="preserve"> </v>
      </c>
      <c r="G796" t="s">
        <v>3368</v>
      </c>
      <c r="H796">
        <v>2</v>
      </c>
      <c r="I796" t="str">
        <f>IF(A796=A795,I795&amp;CHAR(10)&amp;"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7" spans="1:9" x14ac:dyDescent="0.25">
      <c r="A797" t="s">
        <v>3456</v>
      </c>
      <c r="B797">
        <v>75421677</v>
      </c>
      <c r="C797" t="s">
        <v>16</v>
      </c>
      <c r="D797" t="str">
        <f>IF(Tabel_Forespørgsel_fra_Visma28[[#This Row],[SupProd]]=" "," "," - "&amp;Tabel_Forespørgsel_fra_Visma28[[#This Row],[SupProd]])</f>
        <v xml:space="preserve"> </v>
      </c>
      <c r="E797" t="s">
        <v>16</v>
      </c>
      <c r="F797" t="str">
        <f>IF(Tabel_Forespørgsel_fra_Visma28[[#This Row],[SupDescr]]=" "," "," - "&amp;Tabel_Forespørgsel_fra_Visma28[[#This Row],[SupDescr]])</f>
        <v xml:space="preserve"> </v>
      </c>
      <c r="G797" t="s">
        <v>3368</v>
      </c>
      <c r="H797">
        <v>2</v>
      </c>
      <c r="I797" t="str">
        <f>IF(A797=A796,I796&amp;CHAR(10)&amp;"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8" spans="1:9" x14ac:dyDescent="0.25">
      <c r="A798" t="s">
        <v>3400</v>
      </c>
      <c r="B798">
        <v>75421677</v>
      </c>
      <c r="C798" t="s">
        <v>16</v>
      </c>
      <c r="D798" t="str">
        <f>IF(Tabel_Forespørgsel_fra_Visma28[[#This Row],[SupProd]]=" "," "," - "&amp;Tabel_Forespørgsel_fra_Visma28[[#This Row],[SupProd]])</f>
        <v xml:space="preserve"> </v>
      </c>
      <c r="E798" t="s">
        <v>16</v>
      </c>
      <c r="F798" t="str">
        <f>IF(Tabel_Forespørgsel_fra_Visma28[[#This Row],[SupDescr]]=" "," "," - "&amp;Tabel_Forespørgsel_fra_Visma28[[#This Row],[SupDescr]])</f>
        <v xml:space="preserve"> </v>
      </c>
      <c r="G798" t="s">
        <v>3368</v>
      </c>
      <c r="H798">
        <v>2</v>
      </c>
      <c r="I798" t="str">
        <f>IF(A798=A797,I797&amp;CHAR(10)&amp;"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9" spans="1:9" x14ac:dyDescent="0.25">
      <c r="A799" t="s">
        <v>3405</v>
      </c>
      <c r="B799">
        <v>75421677</v>
      </c>
      <c r="C799" t="s">
        <v>16</v>
      </c>
      <c r="D799" t="str">
        <f>IF(Tabel_Forespørgsel_fra_Visma28[[#This Row],[SupProd]]=" "," "," - "&amp;Tabel_Forespørgsel_fra_Visma28[[#This Row],[SupProd]])</f>
        <v xml:space="preserve"> </v>
      </c>
      <c r="E799" t="s">
        <v>16</v>
      </c>
      <c r="F799" t="str">
        <f>IF(Tabel_Forespørgsel_fra_Visma28[[#This Row],[SupDescr]]=" "," "," - "&amp;Tabel_Forespørgsel_fra_Visma28[[#This Row],[SupDescr]])</f>
        <v xml:space="preserve"> </v>
      </c>
      <c r="G799" t="s">
        <v>3368</v>
      </c>
      <c r="H799">
        <v>2</v>
      </c>
      <c r="I799" t="str">
        <f>IF(A799=A798,I798&amp;CHAR(10)&amp;"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0" spans="1:9" x14ac:dyDescent="0.25">
      <c r="A800" t="s">
        <v>3476</v>
      </c>
      <c r="B800">
        <v>75421677</v>
      </c>
      <c r="C800" t="s">
        <v>16</v>
      </c>
      <c r="D800" t="str">
        <f>IF(Tabel_Forespørgsel_fra_Visma28[[#This Row],[SupProd]]=" "," "," - "&amp;Tabel_Forespørgsel_fra_Visma28[[#This Row],[SupProd]])</f>
        <v xml:space="preserve"> </v>
      </c>
      <c r="E800" t="s">
        <v>16</v>
      </c>
      <c r="F800" t="str">
        <f>IF(Tabel_Forespørgsel_fra_Visma28[[#This Row],[SupDescr]]=" "," "," - "&amp;Tabel_Forespørgsel_fra_Visma28[[#This Row],[SupDescr]])</f>
        <v xml:space="preserve"> </v>
      </c>
      <c r="G800" t="s">
        <v>3368</v>
      </c>
      <c r="H800">
        <v>1</v>
      </c>
      <c r="I800" t="str">
        <f>IF(A800=A799,I799&amp;CHAR(10)&amp;"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1" spans="1:9" x14ac:dyDescent="0.25">
      <c r="A801" t="s">
        <v>3478</v>
      </c>
      <c r="B801">
        <v>75421677</v>
      </c>
      <c r="C801" t="s">
        <v>16</v>
      </c>
      <c r="D801" t="str">
        <f>IF(Tabel_Forespørgsel_fra_Visma28[[#This Row],[SupProd]]=" "," "," - "&amp;Tabel_Forespørgsel_fra_Visma28[[#This Row],[SupProd]])</f>
        <v xml:space="preserve"> </v>
      </c>
      <c r="E801" t="s">
        <v>16</v>
      </c>
      <c r="F801" t="str">
        <f>IF(Tabel_Forespørgsel_fra_Visma28[[#This Row],[SupDescr]]=" "," "," - "&amp;Tabel_Forespørgsel_fra_Visma28[[#This Row],[SupDescr]])</f>
        <v xml:space="preserve"> </v>
      </c>
      <c r="G801" t="s">
        <v>3368</v>
      </c>
      <c r="H801">
        <v>1</v>
      </c>
      <c r="I801" t="str">
        <f>IF(A801=A800,I800&amp;CHAR(10)&amp;"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2" spans="1:9" x14ac:dyDescent="0.25">
      <c r="A802" t="s">
        <v>3445</v>
      </c>
      <c r="B802">
        <v>75421677</v>
      </c>
      <c r="C802" t="s">
        <v>16</v>
      </c>
      <c r="D802" t="str">
        <f>IF(Tabel_Forespørgsel_fra_Visma28[[#This Row],[SupProd]]=" "," "," - "&amp;Tabel_Forespørgsel_fra_Visma28[[#This Row],[SupProd]])</f>
        <v xml:space="preserve"> </v>
      </c>
      <c r="E802" t="s">
        <v>16</v>
      </c>
      <c r="F802" t="str">
        <f>IF(Tabel_Forespørgsel_fra_Visma28[[#This Row],[SupDescr]]=" "," "," - "&amp;Tabel_Forespørgsel_fra_Visma28[[#This Row],[SupDescr]])</f>
        <v xml:space="preserve"> </v>
      </c>
      <c r="G802" t="s">
        <v>3368</v>
      </c>
      <c r="H802">
        <v>1</v>
      </c>
      <c r="I802" t="str">
        <f>IF(A802=A801,I801&amp;CHAR(10)&amp;"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3" spans="1:9" x14ac:dyDescent="0.25">
      <c r="A803" t="s">
        <v>3477</v>
      </c>
      <c r="B803">
        <v>75421677</v>
      </c>
      <c r="C803" t="s">
        <v>16</v>
      </c>
      <c r="D803" t="str">
        <f>IF(Tabel_Forespørgsel_fra_Visma28[[#This Row],[SupProd]]=" "," "," - "&amp;Tabel_Forespørgsel_fra_Visma28[[#This Row],[SupProd]])</f>
        <v xml:space="preserve"> </v>
      </c>
      <c r="E803" t="s">
        <v>16</v>
      </c>
      <c r="F803" t="str">
        <f>IF(Tabel_Forespørgsel_fra_Visma28[[#This Row],[SupDescr]]=" "," "," - "&amp;Tabel_Forespørgsel_fra_Visma28[[#This Row],[SupDescr]])</f>
        <v xml:space="preserve"> </v>
      </c>
      <c r="G803" t="s">
        <v>3368</v>
      </c>
      <c r="H803">
        <v>1</v>
      </c>
      <c r="I803" t="str">
        <f>IF(A803=A802,I802&amp;CHAR(10)&amp;"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4" spans="1:9" x14ac:dyDescent="0.25">
      <c r="A804" t="s">
        <v>3875</v>
      </c>
      <c r="B804">
        <v>86228644</v>
      </c>
      <c r="C804" t="s">
        <v>16</v>
      </c>
      <c r="D804" t="str">
        <f>IF(Tabel_Forespørgsel_fra_Visma28[[#This Row],[SupProd]]=" "," "," - "&amp;Tabel_Forespørgsel_fra_Visma28[[#This Row],[SupProd]])</f>
        <v xml:space="preserve"> </v>
      </c>
      <c r="E804" t="s">
        <v>16</v>
      </c>
      <c r="F804" t="str">
        <f>IF(Tabel_Forespørgsel_fra_Visma28[[#This Row],[SupDescr]]=" "," "," - "&amp;Tabel_Forespørgsel_fra_Visma28[[#This Row],[SupDescr]])</f>
        <v xml:space="preserve"> </v>
      </c>
      <c r="G804" t="s">
        <v>2440</v>
      </c>
      <c r="H804">
        <v>2</v>
      </c>
      <c r="I804" t="str">
        <f>IF(A804=A803,I803&amp;CHAR(10)&amp;"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805" spans="1:9" x14ac:dyDescent="0.25">
      <c r="A805" t="s">
        <v>3876</v>
      </c>
      <c r="B805">
        <v>86228644</v>
      </c>
      <c r="C805" t="s">
        <v>16</v>
      </c>
      <c r="D805" t="str">
        <f>IF(Tabel_Forespørgsel_fra_Visma28[[#This Row],[SupProd]]=" "," "," - "&amp;Tabel_Forespørgsel_fra_Visma28[[#This Row],[SupProd]])</f>
        <v xml:space="preserve"> </v>
      </c>
      <c r="E805" t="s">
        <v>16</v>
      </c>
      <c r="F805" t="str">
        <f>IF(Tabel_Forespørgsel_fra_Visma28[[#This Row],[SupDescr]]=" "," "," - "&amp;Tabel_Forespørgsel_fra_Visma28[[#This Row],[SupDescr]])</f>
        <v xml:space="preserve"> </v>
      </c>
      <c r="G805" t="s">
        <v>2440</v>
      </c>
      <c r="H805">
        <v>2</v>
      </c>
      <c r="I805" t="str">
        <f>IF(A805=A804,I804&amp;CHAR(10)&amp;"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806" spans="1:9" x14ac:dyDescent="0.25">
      <c r="A806" t="s">
        <v>3401</v>
      </c>
      <c r="B806">
        <v>75421677</v>
      </c>
      <c r="C806" t="s">
        <v>16</v>
      </c>
      <c r="D806" t="str">
        <f>IF(Tabel_Forespørgsel_fra_Visma28[[#This Row],[SupProd]]=" "," "," - "&amp;Tabel_Forespørgsel_fra_Visma28[[#This Row],[SupProd]])</f>
        <v xml:space="preserve"> </v>
      </c>
      <c r="E806" t="s">
        <v>16</v>
      </c>
      <c r="F806" t="str">
        <f>IF(Tabel_Forespørgsel_fra_Visma28[[#This Row],[SupDescr]]=" "," "," - "&amp;Tabel_Forespørgsel_fra_Visma28[[#This Row],[SupDescr]])</f>
        <v xml:space="preserve"> </v>
      </c>
      <c r="G806" t="s">
        <v>3368</v>
      </c>
      <c r="H806">
        <v>2</v>
      </c>
      <c r="I806" t="str">
        <f>IF(A806=A805,I805&amp;CHAR(10)&amp;"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7" spans="1:9" x14ac:dyDescent="0.25">
      <c r="A807" t="s">
        <v>3390</v>
      </c>
      <c r="B807">
        <v>75421677</v>
      </c>
      <c r="C807" t="s">
        <v>16</v>
      </c>
      <c r="D807" t="str">
        <f>IF(Tabel_Forespørgsel_fra_Visma28[[#This Row],[SupProd]]=" "," "," - "&amp;Tabel_Forespørgsel_fra_Visma28[[#This Row],[SupProd]])</f>
        <v xml:space="preserve"> </v>
      </c>
      <c r="E807" t="s">
        <v>16</v>
      </c>
      <c r="F807" t="str">
        <f>IF(Tabel_Forespørgsel_fra_Visma28[[#This Row],[SupDescr]]=" "," "," - "&amp;Tabel_Forespørgsel_fra_Visma28[[#This Row],[SupDescr]])</f>
        <v xml:space="preserve"> </v>
      </c>
      <c r="G807" t="s">
        <v>3368</v>
      </c>
      <c r="H807">
        <v>2</v>
      </c>
      <c r="I807" t="str">
        <f>IF(A807=A806,I806&amp;CHAR(10)&amp;"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8" spans="1:9" x14ac:dyDescent="0.25">
      <c r="A808" t="s">
        <v>3391</v>
      </c>
      <c r="B808">
        <v>75421677</v>
      </c>
      <c r="C808" t="s">
        <v>16</v>
      </c>
      <c r="D808" t="str">
        <f>IF(Tabel_Forespørgsel_fra_Visma28[[#This Row],[SupProd]]=" "," "," - "&amp;Tabel_Forespørgsel_fra_Visma28[[#This Row],[SupProd]])</f>
        <v xml:space="preserve"> </v>
      </c>
      <c r="E808" t="s">
        <v>16</v>
      </c>
      <c r="F808" t="str">
        <f>IF(Tabel_Forespørgsel_fra_Visma28[[#This Row],[SupDescr]]=" "," "," - "&amp;Tabel_Forespørgsel_fra_Visma28[[#This Row],[SupDescr]])</f>
        <v xml:space="preserve"> </v>
      </c>
      <c r="G808" t="s">
        <v>3368</v>
      </c>
      <c r="H808">
        <v>2</v>
      </c>
      <c r="I808" t="str">
        <f>IF(A808=A807,I807&amp;CHAR(10)&amp;"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9" spans="1:9" x14ac:dyDescent="0.25">
      <c r="A809" t="s">
        <v>3392</v>
      </c>
      <c r="B809">
        <v>75421677</v>
      </c>
      <c r="C809" t="s">
        <v>16</v>
      </c>
      <c r="D809" t="str">
        <f>IF(Tabel_Forespørgsel_fra_Visma28[[#This Row],[SupProd]]=" "," "," - "&amp;Tabel_Forespørgsel_fra_Visma28[[#This Row],[SupProd]])</f>
        <v xml:space="preserve"> </v>
      </c>
      <c r="E809" t="s">
        <v>16</v>
      </c>
      <c r="F809" t="str">
        <f>IF(Tabel_Forespørgsel_fra_Visma28[[#This Row],[SupDescr]]=" "," "," - "&amp;Tabel_Forespørgsel_fra_Visma28[[#This Row],[SupDescr]])</f>
        <v xml:space="preserve"> </v>
      </c>
      <c r="G809" t="s">
        <v>3368</v>
      </c>
      <c r="H809">
        <v>2</v>
      </c>
      <c r="I809" t="str">
        <f>IF(A809=A808,I808&amp;CHAR(10)&amp;"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0" spans="1:9" x14ac:dyDescent="0.25">
      <c r="A810" t="s">
        <v>3515</v>
      </c>
      <c r="B810">
        <v>75421677</v>
      </c>
      <c r="C810" t="s">
        <v>16</v>
      </c>
      <c r="D810" t="str">
        <f>IF(Tabel_Forespørgsel_fra_Visma28[[#This Row],[SupProd]]=" "," "," - "&amp;Tabel_Forespørgsel_fra_Visma28[[#This Row],[SupProd]])</f>
        <v xml:space="preserve"> </v>
      </c>
      <c r="E810" t="s">
        <v>16</v>
      </c>
      <c r="F810" t="str">
        <f>IF(Tabel_Forespørgsel_fra_Visma28[[#This Row],[SupDescr]]=" "," "," - "&amp;Tabel_Forespørgsel_fra_Visma28[[#This Row],[SupDescr]])</f>
        <v xml:space="preserve"> </v>
      </c>
      <c r="G810" t="s">
        <v>3368</v>
      </c>
      <c r="H810">
        <v>2</v>
      </c>
      <c r="I810" t="str">
        <f>IF(A810=A809,I809&amp;CHAR(10)&amp;"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1" spans="1:9" x14ac:dyDescent="0.25">
      <c r="A811" t="s">
        <v>3465</v>
      </c>
      <c r="B811">
        <v>75421677</v>
      </c>
      <c r="C811" t="s">
        <v>16</v>
      </c>
      <c r="D811" t="str">
        <f>IF(Tabel_Forespørgsel_fra_Visma28[[#This Row],[SupProd]]=" "," "," - "&amp;Tabel_Forespørgsel_fra_Visma28[[#This Row],[SupProd]])</f>
        <v xml:space="preserve"> </v>
      </c>
      <c r="E811" t="s">
        <v>16</v>
      </c>
      <c r="F811" t="str">
        <f>IF(Tabel_Forespørgsel_fra_Visma28[[#This Row],[SupDescr]]=" "," "," - "&amp;Tabel_Forespørgsel_fra_Visma28[[#This Row],[SupDescr]])</f>
        <v xml:space="preserve"> </v>
      </c>
      <c r="G811" t="s">
        <v>3368</v>
      </c>
      <c r="H811">
        <v>2</v>
      </c>
      <c r="I811" t="str">
        <f>IF(A811=A810,I810&amp;CHAR(10)&amp;"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2" spans="1:9" x14ac:dyDescent="0.25">
      <c r="A812" t="s">
        <v>3462</v>
      </c>
      <c r="B812">
        <v>75421677</v>
      </c>
      <c r="C812" t="s">
        <v>16</v>
      </c>
      <c r="D812" t="str">
        <f>IF(Tabel_Forespørgsel_fra_Visma28[[#This Row],[SupProd]]=" "," "," - "&amp;Tabel_Forespørgsel_fra_Visma28[[#This Row],[SupProd]])</f>
        <v xml:space="preserve"> </v>
      </c>
      <c r="E812" t="s">
        <v>16</v>
      </c>
      <c r="F812" t="str">
        <f>IF(Tabel_Forespørgsel_fra_Visma28[[#This Row],[SupDescr]]=" "," "," - "&amp;Tabel_Forespørgsel_fra_Visma28[[#This Row],[SupDescr]])</f>
        <v xml:space="preserve"> </v>
      </c>
      <c r="G812" t="s">
        <v>3368</v>
      </c>
      <c r="H812">
        <v>2</v>
      </c>
      <c r="I812" t="str">
        <f>IF(A812=A811,I811&amp;CHAR(10)&amp;"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3" spans="1:9" x14ac:dyDescent="0.25">
      <c r="A813" t="s">
        <v>3466</v>
      </c>
      <c r="B813">
        <v>75421677</v>
      </c>
      <c r="C813" t="s">
        <v>16</v>
      </c>
      <c r="D813" t="str">
        <f>IF(Tabel_Forespørgsel_fra_Visma28[[#This Row],[SupProd]]=" "," "," - "&amp;Tabel_Forespørgsel_fra_Visma28[[#This Row],[SupProd]])</f>
        <v xml:space="preserve"> </v>
      </c>
      <c r="E813" t="s">
        <v>16</v>
      </c>
      <c r="F813" t="str">
        <f>IF(Tabel_Forespørgsel_fra_Visma28[[#This Row],[SupDescr]]=" "," "," - "&amp;Tabel_Forespørgsel_fra_Visma28[[#This Row],[SupDescr]])</f>
        <v xml:space="preserve"> </v>
      </c>
      <c r="G813" t="s">
        <v>3368</v>
      </c>
      <c r="H813">
        <v>2</v>
      </c>
      <c r="I813" t="str">
        <f>IF(A813=A812,I812&amp;CHAR(10)&amp;"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4" spans="1:9" x14ac:dyDescent="0.25">
      <c r="A814" t="s">
        <v>3444</v>
      </c>
      <c r="B814">
        <v>75421677</v>
      </c>
      <c r="C814" t="s">
        <v>16</v>
      </c>
      <c r="D814" t="str">
        <f>IF(Tabel_Forespørgsel_fra_Visma28[[#This Row],[SupProd]]=" "," "," - "&amp;Tabel_Forespørgsel_fra_Visma28[[#This Row],[SupProd]])</f>
        <v xml:space="preserve"> </v>
      </c>
      <c r="E814" t="s">
        <v>16</v>
      </c>
      <c r="F814" t="str">
        <f>IF(Tabel_Forespørgsel_fra_Visma28[[#This Row],[SupDescr]]=" "," "," - "&amp;Tabel_Forespørgsel_fra_Visma28[[#This Row],[SupDescr]])</f>
        <v xml:space="preserve"> </v>
      </c>
      <c r="G814" t="s">
        <v>3368</v>
      </c>
      <c r="H814">
        <v>2</v>
      </c>
      <c r="I814" t="str">
        <f>IF(A814=A813,I813&amp;CHAR(10)&amp;"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5" spans="1:9" x14ac:dyDescent="0.25">
      <c r="A815" t="s">
        <v>3409</v>
      </c>
      <c r="B815">
        <v>75421677</v>
      </c>
      <c r="C815" t="s">
        <v>16</v>
      </c>
      <c r="D815" t="str">
        <f>IF(Tabel_Forespørgsel_fra_Visma28[[#This Row],[SupProd]]=" "," "," - "&amp;Tabel_Forespørgsel_fra_Visma28[[#This Row],[SupProd]])</f>
        <v xml:space="preserve"> </v>
      </c>
      <c r="E815" t="s">
        <v>16</v>
      </c>
      <c r="F815" t="str">
        <f>IF(Tabel_Forespørgsel_fra_Visma28[[#This Row],[SupDescr]]=" "," "," - "&amp;Tabel_Forespørgsel_fra_Visma28[[#This Row],[SupDescr]])</f>
        <v xml:space="preserve"> </v>
      </c>
      <c r="G815" t="s">
        <v>3368</v>
      </c>
      <c r="H815">
        <v>1</v>
      </c>
      <c r="I815" t="str">
        <f>IF(A815=A814,I814&amp;CHAR(10)&amp;"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6" spans="1:9" x14ac:dyDescent="0.25">
      <c r="A816" t="s">
        <v>2509</v>
      </c>
      <c r="B816">
        <v>74541608</v>
      </c>
      <c r="C816" t="s">
        <v>16</v>
      </c>
      <c r="D816" t="str">
        <f>IF(Tabel_Forespørgsel_fra_Visma28[[#This Row],[SupProd]]=" "," "," - "&amp;Tabel_Forespørgsel_fra_Visma28[[#This Row],[SupProd]])</f>
        <v xml:space="preserve"> </v>
      </c>
      <c r="E816" t="s">
        <v>16</v>
      </c>
      <c r="F816" t="str">
        <f>IF(Tabel_Forespørgsel_fra_Visma28[[#This Row],[SupDescr]]=" "," "," - "&amp;Tabel_Forespørgsel_fra_Visma28[[#This Row],[SupDescr]])</f>
        <v xml:space="preserve"> </v>
      </c>
      <c r="G816" t="s">
        <v>2496</v>
      </c>
      <c r="H816">
        <v>1</v>
      </c>
      <c r="I816" t="str">
        <f>IF(A816=A815,I815&amp;CHAR(10)&amp;"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17" spans="1:9" x14ac:dyDescent="0.25">
      <c r="A817" t="s">
        <v>3769</v>
      </c>
      <c r="B817">
        <v>75577000</v>
      </c>
      <c r="C817" t="s">
        <v>16</v>
      </c>
      <c r="D817" t="str">
        <f>IF(Tabel_Forespørgsel_fra_Visma28[[#This Row],[SupProd]]=" "," "," - "&amp;Tabel_Forespørgsel_fra_Visma28[[#This Row],[SupProd]])</f>
        <v xml:space="preserve"> </v>
      </c>
      <c r="E817" t="s">
        <v>16</v>
      </c>
      <c r="F817" t="str">
        <f>IF(Tabel_Forespørgsel_fra_Visma28[[#This Row],[SupDescr]]=" "," "," - "&amp;Tabel_Forespørgsel_fra_Visma28[[#This Row],[SupDescr]])</f>
        <v xml:space="preserve"> </v>
      </c>
      <c r="G817" t="s">
        <v>3759</v>
      </c>
      <c r="H817">
        <v>1</v>
      </c>
      <c r="I817" t="str">
        <f>IF(A817=A816,I816&amp;CHAR(10)&amp;"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18" spans="1:9" x14ac:dyDescent="0.25">
      <c r="A818" t="s">
        <v>3770</v>
      </c>
      <c r="B818">
        <v>75577000</v>
      </c>
      <c r="C818" t="s">
        <v>16</v>
      </c>
      <c r="D818" t="str">
        <f>IF(Tabel_Forespørgsel_fra_Visma28[[#This Row],[SupProd]]=" "," "," - "&amp;Tabel_Forespørgsel_fra_Visma28[[#This Row],[SupProd]])</f>
        <v xml:space="preserve"> </v>
      </c>
      <c r="E818" t="s">
        <v>16</v>
      </c>
      <c r="F818" t="str">
        <f>IF(Tabel_Forespørgsel_fra_Visma28[[#This Row],[SupDescr]]=" "," "," - "&amp;Tabel_Forespørgsel_fra_Visma28[[#This Row],[SupDescr]])</f>
        <v xml:space="preserve"> </v>
      </c>
      <c r="G818" t="s">
        <v>3759</v>
      </c>
      <c r="H818">
        <v>1</v>
      </c>
      <c r="I818" t="str">
        <f>IF(A818=A817,I817&amp;CHAR(10)&amp;"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19" spans="1:9" x14ac:dyDescent="0.25">
      <c r="A819" t="s">
        <v>3771</v>
      </c>
      <c r="B819">
        <v>75577000</v>
      </c>
      <c r="C819" t="s">
        <v>16</v>
      </c>
      <c r="D819" t="str">
        <f>IF(Tabel_Forespørgsel_fra_Visma28[[#This Row],[SupProd]]=" "," "," - "&amp;Tabel_Forespørgsel_fra_Visma28[[#This Row],[SupProd]])</f>
        <v xml:space="preserve"> </v>
      </c>
      <c r="E819" t="s">
        <v>16</v>
      </c>
      <c r="F819" t="str">
        <f>IF(Tabel_Forespørgsel_fra_Visma28[[#This Row],[SupDescr]]=" "," "," - "&amp;Tabel_Forespørgsel_fra_Visma28[[#This Row],[SupDescr]])</f>
        <v xml:space="preserve"> </v>
      </c>
      <c r="G819" t="s">
        <v>3759</v>
      </c>
      <c r="H819">
        <v>1</v>
      </c>
      <c r="I819" t="str">
        <f>IF(A819=A818,I818&amp;CHAR(10)&amp;"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20" spans="1:9" x14ac:dyDescent="0.25">
      <c r="A820" t="s">
        <v>3870</v>
      </c>
      <c r="B820">
        <v>86228644</v>
      </c>
      <c r="C820" t="s">
        <v>16</v>
      </c>
      <c r="D820" t="str">
        <f>IF(Tabel_Forespørgsel_fra_Visma28[[#This Row],[SupProd]]=" "," "," - "&amp;Tabel_Forespørgsel_fra_Visma28[[#This Row],[SupProd]])</f>
        <v xml:space="preserve"> </v>
      </c>
      <c r="E820" t="s">
        <v>16</v>
      </c>
      <c r="F820" t="str">
        <f>IF(Tabel_Forespørgsel_fra_Visma28[[#This Row],[SupDescr]]=" "," "," - "&amp;Tabel_Forespørgsel_fra_Visma28[[#This Row],[SupDescr]])</f>
        <v xml:space="preserve"> </v>
      </c>
      <c r="G820" t="s">
        <v>2440</v>
      </c>
      <c r="H820">
        <v>1</v>
      </c>
      <c r="I820" t="str">
        <f>IF(A820=A819,I819&amp;CHAR(10)&amp;"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821" spans="1:9" x14ac:dyDescent="0.25">
      <c r="A821" t="s">
        <v>3939</v>
      </c>
      <c r="B821">
        <v>66155800</v>
      </c>
      <c r="C821" t="s">
        <v>16</v>
      </c>
      <c r="D821" t="str">
        <f>IF(Tabel_Forespørgsel_fra_Visma28[[#This Row],[SupProd]]=" "," "," - "&amp;Tabel_Forespørgsel_fra_Visma28[[#This Row],[SupProd]])</f>
        <v xml:space="preserve"> </v>
      </c>
      <c r="E821" t="s">
        <v>16</v>
      </c>
      <c r="F821" t="str">
        <f>IF(Tabel_Forespørgsel_fra_Visma28[[#This Row],[SupDescr]]=" "," "," - "&amp;Tabel_Forespørgsel_fra_Visma28[[#This Row],[SupDescr]])</f>
        <v xml:space="preserve"> </v>
      </c>
      <c r="G821" t="s">
        <v>8090</v>
      </c>
      <c r="H821">
        <v>1</v>
      </c>
      <c r="I821" t="str">
        <f>IF(A821=A820,I820&amp;CHAR(10)&amp;"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Ziehl-Abegg Danmark  </v>
      </c>
    </row>
    <row r="822" spans="1:9" x14ac:dyDescent="0.25">
      <c r="A822" t="s">
        <v>3938</v>
      </c>
      <c r="B822">
        <v>46194666</v>
      </c>
      <c r="C822" t="s">
        <v>16</v>
      </c>
      <c r="D822" t="str">
        <f>IF(Tabel_Forespørgsel_fra_Visma28[[#This Row],[SupProd]]=" "," "," - "&amp;Tabel_Forespørgsel_fra_Visma28[[#This Row],[SupProd]])</f>
        <v xml:space="preserve"> </v>
      </c>
      <c r="E822" t="s">
        <v>16</v>
      </c>
      <c r="F822" t="str">
        <f>IF(Tabel_Forespørgsel_fra_Visma28[[#This Row],[SupDescr]]=" "," "," - "&amp;Tabel_Forespørgsel_fra_Visma28[[#This Row],[SupDescr]])</f>
        <v xml:space="preserve"> </v>
      </c>
      <c r="G822" t="s">
        <v>8091</v>
      </c>
      <c r="H822">
        <v>1</v>
      </c>
      <c r="I822" t="str">
        <f>IF(A822=A821,I821&amp;CHAR(10)&amp;"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JUMO Måle- og Reguleringsteknik  </v>
      </c>
    </row>
    <row r="823" spans="1:9" x14ac:dyDescent="0.25">
      <c r="A823" t="s">
        <v>3937</v>
      </c>
      <c r="B823">
        <v>75857822</v>
      </c>
      <c r="C823" t="s">
        <v>16</v>
      </c>
      <c r="D823" t="str">
        <f>IF(Tabel_Forespørgsel_fra_Visma28[[#This Row],[SupProd]]=" "," "," - "&amp;Tabel_Forespørgsel_fra_Visma28[[#This Row],[SupProd]])</f>
        <v xml:space="preserve"> </v>
      </c>
      <c r="E823" t="s">
        <v>16</v>
      </c>
      <c r="F823" t="str">
        <f>IF(Tabel_Forespørgsel_fra_Visma28[[#This Row],[SupDescr]]=" "," "," - "&amp;Tabel_Forespørgsel_fra_Visma28[[#This Row],[SupDescr]])</f>
        <v xml:space="preserve"> </v>
      </c>
      <c r="G823" t="s">
        <v>4008</v>
      </c>
      <c r="H823">
        <v>1</v>
      </c>
      <c r="I823" t="str">
        <f>IF(A823=A822,I822&amp;CHAR(10)&amp;"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Udgået  Sanistål  </v>
      </c>
    </row>
    <row r="824" spans="1:9" x14ac:dyDescent="0.25">
      <c r="A824" t="s">
        <v>3940</v>
      </c>
      <c r="B824">
        <v>36771781</v>
      </c>
      <c r="C824" t="s">
        <v>16</v>
      </c>
      <c r="D824" t="str">
        <f>IF(Tabel_Forespørgsel_fra_Visma28[[#This Row],[SupProd]]=" "," "," - "&amp;Tabel_Forespørgsel_fra_Visma28[[#This Row],[SupProd]])</f>
        <v xml:space="preserve"> </v>
      </c>
      <c r="E824" t="s">
        <v>16</v>
      </c>
      <c r="F824" t="str">
        <f>IF(Tabel_Forespørgsel_fra_Visma28[[#This Row],[SupDescr]]=" "," "," - "&amp;Tabel_Forespørgsel_fra_Visma28[[#This Row],[SupDescr]])</f>
        <v xml:space="preserve"> </v>
      </c>
      <c r="G824" t="s">
        <v>8092</v>
      </c>
      <c r="H824">
        <v>1</v>
      </c>
      <c r="I824" t="str">
        <f>IF(A824=A823,I823&amp;CHAR(10)&amp;"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Silcofa  </v>
      </c>
    </row>
    <row r="825" spans="1:9" x14ac:dyDescent="0.25">
      <c r="A825" t="s">
        <v>3511</v>
      </c>
      <c r="B825">
        <v>75421677</v>
      </c>
      <c r="C825" t="s">
        <v>16</v>
      </c>
      <c r="D825" t="str">
        <f>IF(Tabel_Forespørgsel_fra_Visma28[[#This Row],[SupProd]]=" "," "," - "&amp;Tabel_Forespørgsel_fra_Visma28[[#This Row],[SupProd]])</f>
        <v xml:space="preserve"> </v>
      </c>
      <c r="E825" t="s">
        <v>16</v>
      </c>
      <c r="F825" t="str">
        <f>IF(Tabel_Forespørgsel_fra_Visma28[[#This Row],[SupDescr]]=" "," "," - "&amp;Tabel_Forespørgsel_fra_Visma28[[#This Row],[SupDescr]])</f>
        <v xml:space="preserve"> </v>
      </c>
      <c r="G825" t="s">
        <v>3368</v>
      </c>
      <c r="H825">
        <v>1</v>
      </c>
      <c r="I825" t="str">
        <f>IF(A825=A824,I824&amp;CHAR(10)&amp;"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26" spans="1:9" x14ac:dyDescent="0.25">
      <c r="A826" t="s">
        <v>3474</v>
      </c>
      <c r="B826">
        <v>75421677</v>
      </c>
      <c r="C826" t="s">
        <v>16</v>
      </c>
      <c r="D826" t="str">
        <f>IF(Tabel_Forespørgsel_fra_Visma28[[#This Row],[SupProd]]=" "," "," - "&amp;Tabel_Forespørgsel_fra_Visma28[[#This Row],[SupProd]])</f>
        <v xml:space="preserve"> </v>
      </c>
      <c r="E826" t="s">
        <v>16</v>
      </c>
      <c r="F826" t="str">
        <f>IF(Tabel_Forespørgsel_fra_Visma28[[#This Row],[SupDescr]]=" "," "," - "&amp;Tabel_Forespørgsel_fra_Visma28[[#This Row],[SupDescr]])</f>
        <v xml:space="preserve"> </v>
      </c>
      <c r="G826" t="s">
        <v>3368</v>
      </c>
      <c r="H826">
        <v>1</v>
      </c>
      <c r="I826" t="str">
        <f>IF(A826=A825,I825&amp;CHAR(10)&amp;"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27" spans="1:9" x14ac:dyDescent="0.25">
      <c r="A827" t="s">
        <v>2507</v>
      </c>
      <c r="B827">
        <v>74541608</v>
      </c>
      <c r="C827" t="s">
        <v>16</v>
      </c>
      <c r="D827" t="str">
        <f>IF(Tabel_Forespørgsel_fra_Visma28[[#This Row],[SupProd]]=" "," "," - "&amp;Tabel_Forespørgsel_fra_Visma28[[#This Row],[SupProd]])</f>
        <v xml:space="preserve"> </v>
      </c>
      <c r="E827" t="s">
        <v>16</v>
      </c>
      <c r="F827" t="str">
        <f>IF(Tabel_Forespørgsel_fra_Visma28[[#This Row],[SupDescr]]=" "," "," - "&amp;Tabel_Forespørgsel_fra_Visma28[[#This Row],[SupDescr]])</f>
        <v xml:space="preserve"> </v>
      </c>
      <c r="G827" t="s">
        <v>2496</v>
      </c>
      <c r="H827">
        <v>1</v>
      </c>
      <c r="I827" t="str">
        <f>IF(A827=A826,I826&amp;CHAR(10)&amp;"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28" spans="1:9" x14ac:dyDescent="0.25">
      <c r="A828" t="s">
        <v>2508</v>
      </c>
      <c r="B828">
        <v>74541608</v>
      </c>
      <c r="C828" t="s">
        <v>16</v>
      </c>
      <c r="D828" t="str">
        <f>IF(Tabel_Forespørgsel_fra_Visma28[[#This Row],[SupProd]]=" "," "," - "&amp;Tabel_Forespørgsel_fra_Visma28[[#This Row],[SupProd]])</f>
        <v xml:space="preserve"> </v>
      </c>
      <c r="E828" t="s">
        <v>16</v>
      </c>
      <c r="F828" t="str">
        <f>IF(Tabel_Forespørgsel_fra_Visma28[[#This Row],[SupDescr]]=" "," "," - "&amp;Tabel_Forespørgsel_fra_Visma28[[#This Row],[SupDescr]])</f>
        <v xml:space="preserve"> </v>
      </c>
      <c r="G828" t="s">
        <v>2496</v>
      </c>
      <c r="H828">
        <v>1</v>
      </c>
      <c r="I828" t="str">
        <f>IF(A828=A827,I827&amp;CHAR(10)&amp;"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29" spans="1:9" x14ac:dyDescent="0.25">
      <c r="A829" t="s">
        <v>3737</v>
      </c>
      <c r="B829">
        <v>75556166</v>
      </c>
      <c r="C829" t="s">
        <v>16</v>
      </c>
      <c r="D829" t="str">
        <f>IF(Tabel_Forespørgsel_fra_Visma28[[#This Row],[SupProd]]=" "," "," - "&amp;Tabel_Forespørgsel_fra_Visma28[[#This Row],[SupProd]])</f>
        <v xml:space="preserve"> </v>
      </c>
      <c r="E829" t="s">
        <v>16</v>
      </c>
      <c r="F829" t="str">
        <f>IF(Tabel_Forespørgsel_fra_Visma28[[#This Row],[SupDescr]]=" "," "," - "&amp;Tabel_Forespørgsel_fra_Visma28[[#This Row],[SupDescr]])</f>
        <v xml:space="preserve"> </v>
      </c>
      <c r="G829" t="s">
        <v>3572</v>
      </c>
      <c r="H829">
        <v>1</v>
      </c>
      <c r="I829" t="str">
        <f>IF(A829=A828,I828&amp;CHAR(10)&amp;"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830" spans="1:9" x14ac:dyDescent="0.25">
      <c r="A830" t="s">
        <v>2596</v>
      </c>
      <c r="B830">
        <v>74762273</v>
      </c>
      <c r="C830" t="s">
        <v>16</v>
      </c>
      <c r="D830" t="str">
        <f>IF(Tabel_Forespørgsel_fra_Visma28[[#This Row],[SupProd]]=" "," "," - "&amp;Tabel_Forespørgsel_fra_Visma28[[#This Row],[SupProd]])</f>
        <v xml:space="preserve"> </v>
      </c>
      <c r="E830" t="s">
        <v>16</v>
      </c>
      <c r="F830" t="str">
        <f>IF(Tabel_Forespørgsel_fra_Visma28[[#This Row],[SupDescr]]=" "," "," - "&amp;Tabel_Forespørgsel_fra_Visma28[[#This Row],[SupDescr]])</f>
        <v xml:space="preserve"> </v>
      </c>
      <c r="G830" t="s">
        <v>154</v>
      </c>
      <c r="H830">
        <v>1</v>
      </c>
      <c r="I830" t="str">
        <f>IF(A830=A829,I829&amp;CHAR(10)&amp;"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31" spans="1:9" x14ac:dyDescent="0.25">
      <c r="A831" t="s">
        <v>2597</v>
      </c>
      <c r="B831">
        <v>74762273</v>
      </c>
      <c r="C831" t="s">
        <v>16</v>
      </c>
      <c r="D831" t="str">
        <f>IF(Tabel_Forespørgsel_fra_Visma28[[#This Row],[SupProd]]=" "," "," - "&amp;Tabel_Forespørgsel_fra_Visma28[[#This Row],[SupProd]])</f>
        <v xml:space="preserve"> </v>
      </c>
      <c r="E831" t="s">
        <v>16</v>
      </c>
      <c r="F831" t="str">
        <f>IF(Tabel_Forespørgsel_fra_Visma28[[#This Row],[SupDescr]]=" "," "," - "&amp;Tabel_Forespørgsel_fra_Visma28[[#This Row],[SupDescr]])</f>
        <v xml:space="preserve"> </v>
      </c>
      <c r="G831" t="s">
        <v>154</v>
      </c>
      <c r="H831">
        <v>1</v>
      </c>
      <c r="I831" t="str">
        <f>IF(A831=A830,I830&amp;CHAR(10)&amp;"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32" spans="1:9" x14ac:dyDescent="0.25">
      <c r="A832" t="s">
        <v>2598</v>
      </c>
      <c r="B832">
        <v>74762273</v>
      </c>
      <c r="C832" t="s">
        <v>16</v>
      </c>
      <c r="D832" t="str">
        <f>IF(Tabel_Forespørgsel_fra_Visma28[[#This Row],[SupProd]]=" "," "," - "&amp;Tabel_Forespørgsel_fra_Visma28[[#This Row],[SupProd]])</f>
        <v xml:space="preserve"> </v>
      </c>
      <c r="E832" t="s">
        <v>16</v>
      </c>
      <c r="F832" t="str">
        <f>IF(Tabel_Forespørgsel_fra_Visma28[[#This Row],[SupDescr]]=" "," "," - "&amp;Tabel_Forespørgsel_fra_Visma28[[#This Row],[SupDescr]])</f>
        <v xml:space="preserve"> </v>
      </c>
      <c r="G832" t="s">
        <v>154</v>
      </c>
      <c r="H832">
        <v>1</v>
      </c>
      <c r="I832" t="str">
        <f>IF(A832=A831,I831&amp;CHAR(10)&amp;"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33" spans="1:9" x14ac:dyDescent="0.25">
      <c r="A833" t="s">
        <v>3888</v>
      </c>
      <c r="B833">
        <v>87430000</v>
      </c>
      <c r="C833" t="s">
        <v>16</v>
      </c>
      <c r="D833" t="str">
        <f>IF(Tabel_Forespørgsel_fra_Visma28[[#This Row],[SupProd]]=" "," "," - "&amp;Tabel_Forespørgsel_fra_Visma28[[#This Row],[SupProd]])</f>
        <v xml:space="preserve"> </v>
      </c>
      <c r="E833" t="s">
        <v>16</v>
      </c>
      <c r="F833" t="str">
        <f>IF(Tabel_Forespørgsel_fra_Visma28[[#This Row],[SupDescr]]=" "," "," - "&amp;Tabel_Forespørgsel_fra_Visma28[[#This Row],[SupDescr]])</f>
        <v xml:space="preserve"> </v>
      </c>
      <c r="G833" t="s">
        <v>3997</v>
      </c>
      <c r="H833">
        <v>1</v>
      </c>
      <c r="I833" t="str">
        <f>IF(A833=A832,I832&amp;CHAR(10)&amp;"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 </v>
      </c>
    </row>
    <row r="834" spans="1:9" x14ac:dyDescent="0.25">
      <c r="A834" t="s">
        <v>3470</v>
      </c>
      <c r="B834">
        <v>75421677</v>
      </c>
      <c r="C834" t="s">
        <v>16</v>
      </c>
      <c r="D834" t="str">
        <f>IF(Tabel_Forespørgsel_fra_Visma28[[#This Row],[SupProd]]=" "," "," - "&amp;Tabel_Forespørgsel_fra_Visma28[[#This Row],[SupProd]])</f>
        <v xml:space="preserve"> </v>
      </c>
      <c r="E834" t="s">
        <v>16</v>
      </c>
      <c r="F834" t="str">
        <f>IF(Tabel_Forespørgsel_fra_Visma28[[#This Row],[SupDescr]]=" "," "," - "&amp;Tabel_Forespørgsel_fra_Visma28[[#This Row],[SupDescr]])</f>
        <v xml:space="preserve"> </v>
      </c>
      <c r="G834" t="s">
        <v>3368</v>
      </c>
      <c r="H834">
        <v>1</v>
      </c>
      <c r="I834" t="str">
        <f>IF(A834=A833,I833&amp;CHAR(10)&amp;"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35" spans="1:9" x14ac:dyDescent="0.25">
      <c r="A835" t="s">
        <v>3471</v>
      </c>
      <c r="B835">
        <v>75421677</v>
      </c>
      <c r="C835" t="s">
        <v>16</v>
      </c>
      <c r="D835" t="str">
        <f>IF(Tabel_Forespørgsel_fra_Visma28[[#This Row],[SupProd]]=" "," "," - "&amp;Tabel_Forespørgsel_fra_Visma28[[#This Row],[SupProd]])</f>
        <v xml:space="preserve"> </v>
      </c>
      <c r="E835" t="s">
        <v>16</v>
      </c>
      <c r="F835" t="str">
        <f>IF(Tabel_Forespørgsel_fra_Visma28[[#This Row],[SupDescr]]=" "," "," - "&amp;Tabel_Forespørgsel_fra_Visma28[[#This Row],[SupDescr]])</f>
        <v xml:space="preserve"> </v>
      </c>
      <c r="G835" t="s">
        <v>3368</v>
      </c>
      <c r="H835">
        <v>1</v>
      </c>
      <c r="I835" t="str">
        <f>IF(A835=A834,I834&amp;CHAR(10)&amp;"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36" spans="1:9" x14ac:dyDescent="0.25">
      <c r="A836" t="s">
        <v>2501</v>
      </c>
      <c r="B836">
        <v>74541608</v>
      </c>
      <c r="C836" t="s">
        <v>16</v>
      </c>
      <c r="D836" t="str">
        <f>IF(Tabel_Forespørgsel_fra_Visma28[[#This Row],[SupProd]]=" "," "," - "&amp;Tabel_Forespørgsel_fra_Visma28[[#This Row],[SupProd]])</f>
        <v xml:space="preserve"> </v>
      </c>
      <c r="E836" t="s">
        <v>16</v>
      </c>
      <c r="F836" t="str">
        <f>IF(Tabel_Forespørgsel_fra_Visma28[[#This Row],[SupDescr]]=" "," "," - "&amp;Tabel_Forespørgsel_fra_Visma28[[#This Row],[SupDescr]])</f>
        <v xml:space="preserve"> </v>
      </c>
      <c r="G836" t="s">
        <v>2496</v>
      </c>
      <c r="H836">
        <v>1</v>
      </c>
      <c r="I836" t="str">
        <f>IF(A836=A835,I835&amp;CHAR(10)&amp;"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37" spans="1:9" x14ac:dyDescent="0.25">
      <c r="A837" t="s">
        <v>3514</v>
      </c>
      <c r="B837">
        <v>75421677</v>
      </c>
      <c r="C837" t="s">
        <v>16</v>
      </c>
      <c r="D837" t="str">
        <f>IF(Tabel_Forespørgsel_fra_Visma28[[#This Row],[SupProd]]=" "," "," - "&amp;Tabel_Forespørgsel_fra_Visma28[[#This Row],[SupProd]])</f>
        <v xml:space="preserve"> </v>
      </c>
      <c r="E837" t="s">
        <v>16</v>
      </c>
      <c r="F837" t="str">
        <f>IF(Tabel_Forespørgsel_fra_Visma28[[#This Row],[SupDescr]]=" "," "," - "&amp;Tabel_Forespørgsel_fra_Visma28[[#This Row],[SupDescr]])</f>
        <v xml:space="preserve"> </v>
      </c>
      <c r="G837" t="s">
        <v>3368</v>
      </c>
      <c r="H837">
        <v>1</v>
      </c>
      <c r="I837" t="str">
        <f>IF(A837=A836,I836&amp;CHAR(10)&amp;"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38" spans="1:9" x14ac:dyDescent="0.25">
      <c r="A838" t="s">
        <v>3513</v>
      </c>
      <c r="B838">
        <v>75421677</v>
      </c>
      <c r="C838" t="s">
        <v>16</v>
      </c>
      <c r="D838" t="str">
        <f>IF(Tabel_Forespørgsel_fra_Visma28[[#This Row],[SupProd]]=" "," "," - "&amp;Tabel_Forespørgsel_fra_Visma28[[#This Row],[SupProd]])</f>
        <v xml:space="preserve"> </v>
      </c>
      <c r="E838" t="s">
        <v>16</v>
      </c>
      <c r="F838" t="str">
        <f>IF(Tabel_Forespørgsel_fra_Visma28[[#This Row],[SupDescr]]=" "," "," - "&amp;Tabel_Forespørgsel_fra_Visma28[[#This Row],[SupDescr]])</f>
        <v xml:space="preserve"> </v>
      </c>
      <c r="G838" t="s">
        <v>3368</v>
      </c>
      <c r="H838">
        <v>1</v>
      </c>
      <c r="I838" t="str">
        <f>IF(A838=A837,I837&amp;CHAR(10)&amp;"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39" spans="1:9" x14ac:dyDescent="0.25">
      <c r="A839" t="s">
        <v>3955</v>
      </c>
      <c r="B839">
        <v>73547700</v>
      </c>
      <c r="C839" t="s">
        <v>16</v>
      </c>
      <c r="D839" t="str">
        <f>IF(Tabel_Forespørgsel_fra_Visma28[[#This Row],[SupProd]]=" "," "," - "&amp;Tabel_Forespørgsel_fra_Visma28[[#This Row],[SupProd]])</f>
        <v xml:space="preserve"> </v>
      </c>
      <c r="E839" t="s">
        <v>16</v>
      </c>
      <c r="F839" t="str">
        <f>IF(Tabel_Forespørgsel_fra_Visma28[[#This Row],[SupDescr]]=" "," "," - "&amp;Tabel_Forespørgsel_fra_Visma28[[#This Row],[SupDescr]])</f>
        <v xml:space="preserve"> </v>
      </c>
      <c r="G839" t="s">
        <v>3944</v>
      </c>
      <c r="H839">
        <v>1</v>
      </c>
      <c r="I839" t="str">
        <f>IF(A839=A838,I838&amp;CHAR(10)&amp;"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840" spans="1:9" x14ac:dyDescent="0.25">
      <c r="A840" t="s">
        <v>3504</v>
      </c>
      <c r="B840">
        <v>75421677</v>
      </c>
      <c r="C840" t="s">
        <v>16</v>
      </c>
      <c r="D840" t="str">
        <f>IF(Tabel_Forespørgsel_fra_Visma28[[#This Row],[SupProd]]=" "," "," - "&amp;Tabel_Forespørgsel_fra_Visma28[[#This Row],[SupProd]])</f>
        <v xml:space="preserve"> </v>
      </c>
      <c r="E840" t="s">
        <v>16</v>
      </c>
      <c r="F840" t="str">
        <f>IF(Tabel_Forespørgsel_fra_Visma28[[#This Row],[SupDescr]]=" "," "," - "&amp;Tabel_Forespørgsel_fra_Visma28[[#This Row],[SupDescr]])</f>
        <v xml:space="preserve"> </v>
      </c>
      <c r="G840" t="s">
        <v>3368</v>
      </c>
      <c r="H840">
        <v>1</v>
      </c>
      <c r="I840" t="str">
        <f>IF(A840=A839,I839&amp;CHAR(10)&amp;"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1" spans="1:9" x14ac:dyDescent="0.25">
      <c r="A841" t="s">
        <v>2521</v>
      </c>
      <c r="B841">
        <v>74541608</v>
      </c>
      <c r="C841" t="s">
        <v>16</v>
      </c>
      <c r="D841" t="str">
        <f>IF(Tabel_Forespørgsel_fra_Visma28[[#This Row],[SupProd]]=" "," "," - "&amp;Tabel_Forespørgsel_fra_Visma28[[#This Row],[SupProd]])</f>
        <v xml:space="preserve"> </v>
      </c>
      <c r="E841" t="s">
        <v>16</v>
      </c>
      <c r="F841" t="str">
        <f>IF(Tabel_Forespørgsel_fra_Visma28[[#This Row],[SupDescr]]=" "," "," - "&amp;Tabel_Forespørgsel_fra_Visma28[[#This Row],[SupDescr]])</f>
        <v xml:space="preserve"> </v>
      </c>
      <c r="G841" t="s">
        <v>2496</v>
      </c>
      <c r="H841">
        <v>1</v>
      </c>
      <c r="I841" t="str">
        <f>IF(A841=A840,I840&amp;CHAR(10)&amp;"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42" spans="1:9" x14ac:dyDescent="0.25">
      <c r="A842" t="s">
        <v>2502</v>
      </c>
      <c r="B842">
        <v>74541608</v>
      </c>
      <c r="C842" t="s">
        <v>16</v>
      </c>
      <c r="D842" t="str">
        <f>IF(Tabel_Forespørgsel_fra_Visma28[[#This Row],[SupProd]]=" "," "," - "&amp;Tabel_Forespørgsel_fra_Visma28[[#This Row],[SupProd]])</f>
        <v xml:space="preserve"> </v>
      </c>
      <c r="E842" t="s">
        <v>16</v>
      </c>
      <c r="F842" t="str">
        <f>IF(Tabel_Forespørgsel_fra_Visma28[[#This Row],[SupDescr]]=" "," "," - "&amp;Tabel_Forespørgsel_fra_Visma28[[#This Row],[SupDescr]])</f>
        <v xml:space="preserve"> </v>
      </c>
      <c r="G842" t="s">
        <v>2496</v>
      </c>
      <c r="H842">
        <v>1</v>
      </c>
      <c r="I842" t="str">
        <f>IF(A842=A841,I841&amp;CHAR(10)&amp;"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43" spans="1:9" x14ac:dyDescent="0.25">
      <c r="A843" t="s">
        <v>2503</v>
      </c>
      <c r="B843">
        <v>74541608</v>
      </c>
      <c r="C843" t="s">
        <v>16</v>
      </c>
      <c r="D843" t="str">
        <f>IF(Tabel_Forespørgsel_fra_Visma28[[#This Row],[SupProd]]=" "," "," - "&amp;Tabel_Forespørgsel_fra_Visma28[[#This Row],[SupProd]])</f>
        <v xml:space="preserve"> </v>
      </c>
      <c r="E843" t="s">
        <v>16</v>
      </c>
      <c r="F843" t="str">
        <f>IF(Tabel_Forespørgsel_fra_Visma28[[#This Row],[SupDescr]]=" "," "," - "&amp;Tabel_Forespørgsel_fra_Visma28[[#This Row],[SupDescr]])</f>
        <v xml:space="preserve"> </v>
      </c>
      <c r="G843" t="s">
        <v>2496</v>
      </c>
      <c r="H843">
        <v>1</v>
      </c>
      <c r="I843" t="str">
        <f>IF(A843=A842,I842&amp;CHAR(10)&amp;"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44" spans="1:9" x14ac:dyDescent="0.25">
      <c r="A844" t="s">
        <v>2522</v>
      </c>
      <c r="B844">
        <v>74541608</v>
      </c>
      <c r="C844" t="s">
        <v>16</v>
      </c>
      <c r="D844" t="str">
        <f>IF(Tabel_Forespørgsel_fra_Visma28[[#This Row],[SupProd]]=" "," "," - "&amp;Tabel_Forespørgsel_fra_Visma28[[#This Row],[SupProd]])</f>
        <v xml:space="preserve"> </v>
      </c>
      <c r="E844" t="s">
        <v>16</v>
      </c>
      <c r="F844" t="str">
        <f>IF(Tabel_Forespørgsel_fra_Visma28[[#This Row],[SupDescr]]=" "," "," - "&amp;Tabel_Forespørgsel_fra_Visma28[[#This Row],[SupDescr]])</f>
        <v xml:space="preserve"> </v>
      </c>
      <c r="G844" t="s">
        <v>2496</v>
      </c>
      <c r="H844">
        <v>1</v>
      </c>
      <c r="I844" t="str">
        <f>IF(A844=A843,I843&amp;CHAR(10)&amp;"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45" spans="1:9" x14ac:dyDescent="0.25">
      <c r="A845" t="s">
        <v>4026</v>
      </c>
      <c r="B845">
        <v>75470066</v>
      </c>
      <c r="C845" t="s">
        <v>16</v>
      </c>
      <c r="D845" t="str">
        <f>IF(Tabel_Forespørgsel_fra_Visma28[[#This Row],[SupProd]]=" "," "," - "&amp;Tabel_Forespørgsel_fra_Visma28[[#This Row],[SupProd]])</f>
        <v xml:space="preserve"> </v>
      </c>
      <c r="E845" t="s">
        <v>16</v>
      </c>
      <c r="F845" t="str">
        <f>IF(Tabel_Forespørgsel_fra_Visma28[[#This Row],[SupDescr]]=" "," "," - "&amp;Tabel_Forespørgsel_fra_Visma28[[#This Row],[SupDescr]])</f>
        <v xml:space="preserve"> </v>
      </c>
      <c r="G845" t="s">
        <v>3979</v>
      </c>
      <c r="H845">
        <v>1</v>
      </c>
      <c r="I845" t="str">
        <f>IF(A845=A844,I844&amp;CHAR(10)&amp;"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46" spans="1:9" x14ac:dyDescent="0.25">
      <c r="A846" t="s">
        <v>4027</v>
      </c>
      <c r="B846">
        <v>75470066</v>
      </c>
      <c r="C846" t="s">
        <v>16</v>
      </c>
      <c r="D846" t="str">
        <f>IF(Tabel_Forespørgsel_fra_Visma28[[#This Row],[SupProd]]=" "," "," - "&amp;Tabel_Forespørgsel_fra_Visma28[[#This Row],[SupProd]])</f>
        <v xml:space="preserve"> </v>
      </c>
      <c r="E846" t="s">
        <v>16</v>
      </c>
      <c r="F846" t="str">
        <f>IF(Tabel_Forespørgsel_fra_Visma28[[#This Row],[SupDescr]]=" "," "," - "&amp;Tabel_Forespørgsel_fra_Visma28[[#This Row],[SupDescr]])</f>
        <v xml:space="preserve"> </v>
      </c>
      <c r="G846" t="s">
        <v>3979</v>
      </c>
      <c r="H846">
        <v>1</v>
      </c>
      <c r="I846" t="str">
        <f>IF(A846=A845,I845&amp;CHAR(10)&amp;"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47" spans="1:9" x14ac:dyDescent="0.25">
      <c r="A847" t="s">
        <v>4030</v>
      </c>
      <c r="B847">
        <v>75470066</v>
      </c>
      <c r="C847" t="s">
        <v>16</v>
      </c>
      <c r="D847" t="str">
        <f>IF(Tabel_Forespørgsel_fra_Visma28[[#This Row],[SupProd]]=" "," "," - "&amp;Tabel_Forespørgsel_fra_Visma28[[#This Row],[SupProd]])</f>
        <v xml:space="preserve"> </v>
      </c>
      <c r="E847" t="s">
        <v>16</v>
      </c>
      <c r="F847" t="str">
        <f>IF(Tabel_Forespørgsel_fra_Visma28[[#This Row],[SupDescr]]=" "," "," - "&amp;Tabel_Forespørgsel_fra_Visma28[[#This Row],[SupDescr]])</f>
        <v xml:space="preserve"> </v>
      </c>
      <c r="G847" t="s">
        <v>3979</v>
      </c>
      <c r="H847">
        <v>1</v>
      </c>
      <c r="I847" t="str">
        <f>IF(A847=A846,I846&amp;CHAR(10)&amp;"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48" spans="1:9" x14ac:dyDescent="0.25">
      <c r="A848" t="s">
        <v>4028</v>
      </c>
      <c r="B848">
        <v>75470066</v>
      </c>
      <c r="C848" t="s">
        <v>16</v>
      </c>
      <c r="D848" t="str">
        <f>IF(Tabel_Forespørgsel_fra_Visma28[[#This Row],[SupProd]]=" "," "," - "&amp;Tabel_Forespørgsel_fra_Visma28[[#This Row],[SupProd]])</f>
        <v xml:space="preserve"> </v>
      </c>
      <c r="E848" t="s">
        <v>16</v>
      </c>
      <c r="F848" t="str">
        <f>IF(Tabel_Forespørgsel_fra_Visma28[[#This Row],[SupDescr]]=" "," "," - "&amp;Tabel_Forespørgsel_fra_Visma28[[#This Row],[SupDescr]])</f>
        <v xml:space="preserve"> </v>
      </c>
      <c r="G848" t="s">
        <v>3979</v>
      </c>
      <c r="H848">
        <v>1</v>
      </c>
      <c r="I848" t="str">
        <f>IF(A848=A847,I847&amp;CHAR(10)&amp;"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49" spans="1:9" x14ac:dyDescent="0.25">
      <c r="A849" t="s">
        <v>4029</v>
      </c>
      <c r="B849">
        <v>75470066</v>
      </c>
      <c r="C849" t="s">
        <v>16</v>
      </c>
      <c r="D849" t="str">
        <f>IF(Tabel_Forespørgsel_fra_Visma28[[#This Row],[SupProd]]=" "," "," - "&amp;Tabel_Forespørgsel_fra_Visma28[[#This Row],[SupProd]])</f>
        <v xml:space="preserve"> </v>
      </c>
      <c r="E849" t="s">
        <v>16</v>
      </c>
      <c r="F849" t="str">
        <f>IF(Tabel_Forespørgsel_fra_Visma28[[#This Row],[SupDescr]]=" "," "," - "&amp;Tabel_Forespørgsel_fra_Visma28[[#This Row],[SupDescr]])</f>
        <v xml:space="preserve"> </v>
      </c>
      <c r="G849" t="s">
        <v>3979</v>
      </c>
      <c r="H849">
        <v>1</v>
      </c>
      <c r="I849" t="str">
        <f>IF(A849=A848,I848&amp;CHAR(10)&amp;"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50" spans="1:9" x14ac:dyDescent="0.25">
      <c r="A850" t="s">
        <v>4031</v>
      </c>
      <c r="B850">
        <v>75470066</v>
      </c>
      <c r="C850" t="s">
        <v>16</v>
      </c>
      <c r="D850" t="str">
        <f>IF(Tabel_Forespørgsel_fra_Visma28[[#This Row],[SupProd]]=" "," "," - "&amp;Tabel_Forespørgsel_fra_Visma28[[#This Row],[SupProd]])</f>
        <v xml:space="preserve"> </v>
      </c>
      <c r="E850" t="s">
        <v>16</v>
      </c>
      <c r="F850" t="str">
        <f>IF(Tabel_Forespørgsel_fra_Visma28[[#This Row],[SupDescr]]=" "," "," - "&amp;Tabel_Forespørgsel_fra_Visma28[[#This Row],[SupDescr]])</f>
        <v xml:space="preserve"> </v>
      </c>
      <c r="G850" t="s">
        <v>3979</v>
      </c>
      <c r="H850">
        <v>1</v>
      </c>
      <c r="I850" t="str">
        <f>IF(A850=A849,I849&amp;CHAR(10)&amp;"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51" spans="1:9" x14ac:dyDescent="0.25">
      <c r="A851" t="s">
        <v>4090</v>
      </c>
      <c r="B851">
        <v>75421677</v>
      </c>
      <c r="C851" t="s">
        <v>16</v>
      </c>
      <c r="D851" t="str">
        <f>IF(Tabel_Forespørgsel_fra_Visma28[[#This Row],[SupProd]]=" "," "," - "&amp;Tabel_Forespørgsel_fra_Visma28[[#This Row],[SupProd]])</f>
        <v xml:space="preserve"> </v>
      </c>
      <c r="E851" t="s">
        <v>16</v>
      </c>
      <c r="F851" t="str">
        <f>IF(Tabel_Forespørgsel_fra_Visma28[[#This Row],[SupDescr]]=" "," "," - "&amp;Tabel_Forespørgsel_fra_Visma28[[#This Row],[SupDescr]])</f>
        <v xml:space="preserve"> </v>
      </c>
      <c r="G851" t="s">
        <v>3368</v>
      </c>
      <c r="H851">
        <v>1</v>
      </c>
      <c r="I851" t="str">
        <f>IF(A851=A850,I850&amp;CHAR(10)&amp;"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52" spans="1:9" x14ac:dyDescent="0.25">
      <c r="A852" t="s">
        <v>4315</v>
      </c>
      <c r="B852">
        <v>75421677</v>
      </c>
      <c r="C852" t="s">
        <v>16</v>
      </c>
      <c r="D852" t="str">
        <f>IF(Tabel_Forespørgsel_fra_Visma28[[#This Row],[SupProd]]=" "," "," - "&amp;Tabel_Forespørgsel_fra_Visma28[[#This Row],[SupProd]])</f>
        <v xml:space="preserve"> </v>
      </c>
      <c r="E852" t="s">
        <v>16</v>
      </c>
      <c r="F852" t="str">
        <f>IF(Tabel_Forespørgsel_fra_Visma28[[#This Row],[SupDescr]]=" "," "," - "&amp;Tabel_Forespørgsel_fra_Visma28[[#This Row],[SupDescr]])</f>
        <v xml:space="preserve"> </v>
      </c>
      <c r="G852" t="s">
        <v>3368</v>
      </c>
      <c r="H852">
        <v>1</v>
      </c>
      <c r="I852" t="str">
        <f>IF(A852=A851,I851&amp;CHAR(10)&amp;"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53" spans="1:9" x14ac:dyDescent="0.25">
      <c r="A853" t="s">
        <v>4647</v>
      </c>
      <c r="B853">
        <v>75421677</v>
      </c>
      <c r="C853" t="s">
        <v>16</v>
      </c>
      <c r="D853" t="str">
        <f>IF(Tabel_Forespørgsel_fra_Visma28[[#This Row],[SupProd]]=" "," "," - "&amp;Tabel_Forespørgsel_fra_Visma28[[#This Row],[SupProd]])</f>
        <v xml:space="preserve"> </v>
      </c>
      <c r="E853" t="s">
        <v>16</v>
      </c>
      <c r="F853" t="str">
        <f>IF(Tabel_Forespørgsel_fra_Visma28[[#This Row],[SupDescr]]=" "," "," - "&amp;Tabel_Forespørgsel_fra_Visma28[[#This Row],[SupDescr]])</f>
        <v xml:space="preserve"> </v>
      </c>
      <c r="G853" t="s">
        <v>3368</v>
      </c>
      <c r="H853">
        <v>1</v>
      </c>
      <c r="I853" t="str">
        <f>IF(A853=A852,I852&amp;CHAR(10)&amp;"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54" spans="1:9" x14ac:dyDescent="0.25">
      <c r="A854" t="s">
        <v>5337</v>
      </c>
      <c r="B854">
        <v>75421677</v>
      </c>
      <c r="C854" t="s">
        <v>16</v>
      </c>
      <c r="D854" t="str">
        <f>IF(Tabel_Forespørgsel_fra_Visma28[[#This Row],[SupProd]]=" "," "," - "&amp;Tabel_Forespørgsel_fra_Visma28[[#This Row],[SupProd]])</f>
        <v xml:space="preserve"> </v>
      </c>
      <c r="E854" t="s">
        <v>16</v>
      </c>
      <c r="F854" t="str">
        <f>IF(Tabel_Forespørgsel_fra_Visma28[[#This Row],[SupDescr]]=" "," "," - "&amp;Tabel_Forespørgsel_fra_Visma28[[#This Row],[SupDescr]])</f>
        <v xml:space="preserve"> </v>
      </c>
      <c r="G854" t="s">
        <v>3368</v>
      </c>
      <c r="H854">
        <v>1</v>
      </c>
      <c r="I854" t="str">
        <f>IF(A854=A853,I853&amp;CHAR(10)&amp;"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55" spans="1:9" x14ac:dyDescent="0.25">
      <c r="A855" t="s">
        <v>4863</v>
      </c>
      <c r="B855">
        <v>73547700</v>
      </c>
      <c r="C855" t="s">
        <v>16</v>
      </c>
      <c r="D855" t="str">
        <f>IF(Tabel_Forespørgsel_fra_Visma28[[#This Row],[SupProd]]=" "," "," - "&amp;Tabel_Forespørgsel_fra_Visma28[[#This Row],[SupProd]])</f>
        <v xml:space="preserve"> </v>
      </c>
      <c r="E855" t="s">
        <v>16</v>
      </c>
      <c r="F855" t="str">
        <f>IF(Tabel_Forespørgsel_fra_Visma28[[#This Row],[SupDescr]]=" "," "," - "&amp;Tabel_Forespørgsel_fra_Visma28[[#This Row],[SupDescr]])</f>
        <v xml:space="preserve"> </v>
      </c>
      <c r="G855" t="s">
        <v>3944</v>
      </c>
      <c r="H855">
        <v>1</v>
      </c>
      <c r="I855" t="str">
        <f>IF(A855=A854,I854&amp;CHAR(10)&amp;"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856" spans="1:9" x14ac:dyDescent="0.25">
      <c r="A856" t="s">
        <v>4862</v>
      </c>
      <c r="B856">
        <v>73547700</v>
      </c>
      <c r="C856" t="s">
        <v>16</v>
      </c>
      <c r="D856" t="str">
        <f>IF(Tabel_Forespørgsel_fra_Visma28[[#This Row],[SupProd]]=" "," "," - "&amp;Tabel_Forespørgsel_fra_Visma28[[#This Row],[SupProd]])</f>
        <v xml:space="preserve"> </v>
      </c>
      <c r="E856" t="s">
        <v>16</v>
      </c>
      <c r="F856" t="str">
        <f>IF(Tabel_Forespørgsel_fra_Visma28[[#This Row],[SupDescr]]=" "," "," - "&amp;Tabel_Forespørgsel_fra_Visma28[[#This Row],[SupDescr]])</f>
        <v xml:space="preserve"> </v>
      </c>
      <c r="G856" t="s">
        <v>3944</v>
      </c>
      <c r="H856">
        <v>1</v>
      </c>
      <c r="I856" t="str">
        <f>IF(A856=A855,I855&amp;CHAR(10)&amp;"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857" spans="1:9" x14ac:dyDescent="0.25">
      <c r="A857" t="s">
        <v>3758</v>
      </c>
      <c r="B857">
        <v>75577000</v>
      </c>
      <c r="C857" t="s">
        <v>16</v>
      </c>
      <c r="D857" t="str">
        <f>IF(Tabel_Forespørgsel_fra_Visma28[[#This Row],[SupProd]]=" "," "," - "&amp;Tabel_Forespørgsel_fra_Visma28[[#This Row],[SupProd]])</f>
        <v xml:space="preserve"> </v>
      </c>
      <c r="E857" t="s">
        <v>16</v>
      </c>
      <c r="F857" t="str">
        <f>IF(Tabel_Forespørgsel_fra_Visma28[[#This Row],[SupDescr]]=" "," "," - "&amp;Tabel_Forespørgsel_fra_Visma28[[#This Row],[SupDescr]])</f>
        <v xml:space="preserve"> </v>
      </c>
      <c r="G857" t="s">
        <v>3759</v>
      </c>
      <c r="H857">
        <v>1</v>
      </c>
      <c r="I857" t="str">
        <f>IF(A857=A856,I856&amp;CHAR(10)&amp;"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8" spans="1:9" x14ac:dyDescent="0.25">
      <c r="A858" t="s">
        <v>3760</v>
      </c>
      <c r="B858">
        <v>75577000</v>
      </c>
      <c r="C858" t="s">
        <v>16</v>
      </c>
      <c r="D858" t="str">
        <f>IF(Tabel_Forespørgsel_fra_Visma28[[#This Row],[SupProd]]=" "," "," - "&amp;Tabel_Forespørgsel_fra_Visma28[[#This Row],[SupProd]])</f>
        <v xml:space="preserve"> </v>
      </c>
      <c r="E858" t="s">
        <v>16</v>
      </c>
      <c r="F858" t="str">
        <f>IF(Tabel_Forespørgsel_fra_Visma28[[#This Row],[SupDescr]]=" "," "," - "&amp;Tabel_Forespørgsel_fra_Visma28[[#This Row],[SupDescr]])</f>
        <v xml:space="preserve"> </v>
      </c>
      <c r="G858" t="s">
        <v>3759</v>
      </c>
      <c r="H858">
        <v>1</v>
      </c>
      <c r="I858" t="str">
        <f>IF(A858=A857,I857&amp;CHAR(10)&amp;"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9" spans="1:9" x14ac:dyDescent="0.25">
      <c r="A859" t="s">
        <v>3761</v>
      </c>
      <c r="B859">
        <v>75577000</v>
      </c>
      <c r="C859" t="s">
        <v>16</v>
      </c>
      <c r="D859" t="str">
        <f>IF(Tabel_Forespørgsel_fra_Visma28[[#This Row],[SupProd]]=" "," "," - "&amp;Tabel_Forespørgsel_fra_Visma28[[#This Row],[SupProd]])</f>
        <v xml:space="preserve"> </v>
      </c>
      <c r="E859" t="s">
        <v>16</v>
      </c>
      <c r="F859" t="str">
        <f>IF(Tabel_Forespørgsel_fra_Visma28[[#This Row],[SupDescr]]=" "," "," - "&amp;Tabel_Forespørgsel_fra_Visma28[[#This Row],[SupDescr]])</f>
        <v xml:space="preserve"> </v>
      </c>
      <c r="G859" t="s">
        <v>3759</v>
      </c>
      <c r="H859">
        <v>1</v>
      </c>
      <c r="I859" t="str">
        <f>IF(A859=A858,I858&amp;CHAR(10)&amp;"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0" spans="1:9" x14ac:dyDescent="0.25">
      <c r="A860" t="s">
        <v>3512</v>
      </c>
      <c r="B860">
        <v>75421677</v>
      </c>
      <c r="C860" t="s">
        <v>16</v>
      </c>
      <c r="D860" t="str">
        <f>IF(Tabel_Forespørgsel_fra_Visma28[[#This Row],[SupProd]]=" "," "," - "&amp;Tabel_Forespørgsel_fra_Visma28[[#This Row],[SupProd]])</f>
        <v xml:space="preserve"> </v>
      </c>
      <c r="E860" t="s">
        <v>16</v>
      </c>
      <c r="F860" t="str">
        <f>IF(Tabel_Forespørgsel_fra_Visma28[[#This Row],[SupDescr]]=" "," "," - "&amp;Tabel_Forespørgsel_fra_Visma28[[#This Row],[SupDescr]])</f>
        <v xml:space="preserve"> </v>
      </c>
      <c r="G860" t="s">
        <v>3368</v>
      </c>
      <c r="H860">
        <v>1</v>
      </c>
      <c r="I860" t="str">
        <f>IF(A860=A859,I859&amp;CHAR(10)&amp;"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61" spans="1:9" x14ac:dyDescent="0.25">
      <c r="A861" t="s">
        <v>3762</v>
      </c>
      <c r="B861">
        <v>75577000</v>
      </c>
      <c r="C861" t="s">
        <v>16</v>
      </c>
      <c r="D861" t="str">
        <f>IF(Tabel_Forespørgsel_fra_Visma28[[#This Row],[SupProd]]=" "," "," - "&amp;Tabel_Forespørgsel_fra_Visma28[[#This Row],[SupProd]])</f>
        <v xml:space="preserve"> </v>
      </c>
      <c r="E861" t="s">
        <v>16</v>
      </c>
      <c r="F861" t="str">
        <f>IF(Tabel_Forespørgsel_fra_Visma28[[#This Row],[SupDescr]]=" "," "," - "&amp;Tabel_Forespørgsel_fra_Visma28[[#This Row],[SupDescr]])</f>
        <v xml:space="preserve"> </v>
      </c>
      <c r="G861" t="s">
        <v>3759</v>
      </c>
      <c r="H861">
        <v>1</v>
      </c>
      <c r="I861" t="str">
        <f>IF(A861=A860,I860&amp;CHAR(10)&amp;"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2" spans="1:9" x14ac:dyDescent="0.25">
      <c r="A862" t="s">
        <v>3763</v>
      </c>
      <c r="B862">
        <v>75577000</v>
      </c>
      <c r="C862" t="s">
        <v>16</v>
      </c>
      <c r="D862" t="str">
        <f>IF(Tabel_Forespørgsel_fra_Visma28[[#This Row],[SupProd]]=" "," "," - "&amp;Tabel_Forespørgsel_fra_Visma28[[#This Row],[SupProd]])</f>
        <v xml:space="preserve"> </v>
      </c>
      <c r="E862" t="s">
        <v>16</v>
      </c>
      <c r="F862" t="str">
        <f>IF(Tabel_Forespørgsel_fra_Visma28[[#This Row],[SupDescr]]=" "," "," - "&amp;Tabel_Forespørgsel_fra_Visma28[[#This Row],[SupDescr]])</f>
        <v xml:space="preserve"> </v>
      </c>
      <c r="G862" t="s">
        <v>3759</v>
      </c>
      <c r="H862">
        <v>1</v>
      </c>
      <c r="I862" t="str">
        <f>IF(A862=A861,I861&amp;CHAR(10)&amp;"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3" spans="1:9" x14ac:dyDescent="0.25">
      <c r="A863" t="s">
        <v>3764</v>
      </c>
      <c r="B863">
        <v>75577000</v>
      </c>
      <c r="C863" t="s">
        <v>16</v>
      </c>
      <c r="D863" t="str">
        <f>IF(Tabel_Forespørgsel_fra_Visma28[[#This Row],[SupProd]]=" "," "," - "&amp;Tabel_Forespørgsel_fra_Visma28[[#This Row],[SupProd]])</f>
        <v xml:space="preserve"> </v>
      </c>
      <c r="E863" t="s">
        <v>16</v>
      </c>
      <c r="F863" t="str">
        <f>IF(Tabel_Forespørgsel_fra_Visma28[[#This Row],[SupDescr]]=" "," "," - "&amp;Tabel_Forespørgsel_fra_Visma28[[#This Row],[SupDescr]])</f>
        <v xml:space="preserve"> </v>
      </c>
      <c r="G863" t="s">
        <v>3759</v>
      </c>
      <c r="H863">
        <v>1</v>
      </c>
      <c r="I863" t="str">
        <f>IF(A863=A862,I862&amp;CHAR(10)&amp;"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4" spans="1:9" x14ac:dyDescent="0.25">
      <c r="A864" t="s">
        <v>3782</v>
      </c>
      <c r="B864">
        <v>75577000</v>
      </c>
      <c r="C864" t="s">
        <v>16</v>
      </c>
      <c r="D864" t="str">
        <f>IF(Tabel_Forespørgsel_fra_Visma28[[#This Row],[SupProd]]=" "," "," - "&amp;Tabel_Forespørgsel_fra_Visma28[[#This Row],[SupProd]])</f>
        <v xml:space="preserve"> </v>
      </c>
      <c r="E864" t="s">
        <v>16</v>
      </c>
      <c r="F864" t="str">
        <f>IF(Tabel_Forespørgsel_fra_Visma28[[#This Row],[SupDescr]]=" "," "," - "&amp;Tabel_Forespørgsel_fra_Visma28[[#This Row],[SupDescr]])</f>
        <v xml:space="preserve"> </v>
      </c>
      <c r="G864" t="s">
        <v>3759</v>
      </c>
      <c r="H864">
        <v>1</v>
      </c>
      <c r="I864" t="str">
        <f>IF(A864=A863,I863&amp;CHAR(10)&amp;"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5" spans="1:9" x14ac:dyDescent="0.25">
      <c r="A865" t="s">
        <v>3784</v>
      </c>
      <c r="B865">
        <v>75577000</v>
      </c>
      <c r="C865" t="s">
        <v>16</v>
      </c>
      <c r="D865" t="str">
        <f>IF(Tabel_Forespørgsel_fra_Visma28[[#This Row],[SupProd]]=" "," "," - "&amp;Tabel_Forespørgsel_fra_Visma28[[#This Row],[SupProd]])</f>
        <v xml:space="preserve"> </v>
      </c>
      <c r="E865" t="s">
        <v>16</v>
      </c>
      <c r="F865" t="str">
        <f>IF(Tabel_Forespørgsel_fra_Visma28[[#This Row],[SupDescr]]=" "," "," - "&amp;Tabel_Forespørgsel_fra_Visma28[[#This Row],[SupDescr]])</f>
        <v xml:space="preserve"> </v>
      </c>
      <c r="G865" t="s">
        <v>3759</v>
      </c>
      <c r="H865">
        <v>2</v>
      </c>
      <c r="I865" t="str">
        <f>IF(A865=A864,I864&amp;CHAR(10)&amp;"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6" spans="1:9" x14ac:dyDescent="0.25">
      <c r="A866" t="s">
        <v>3786</v>
      </c>
      <c r="B866">
        <v>75577000</v>
      </c>
      <c r="C866" t="s">
        <v>16</v>
      </c>
      <c r="D866" t="str">
        <f>IF(Tabel_Forespørgsel_fra_Visma28[[#This Row],[SupProd]]=" "," "," - "&amp;Tabel_Forespørgsel_fra_Visma28[[#This Row],[SupProd]])</f>
        <v xml:space="preserve"> </v>
      </c>
      <c r="E866" t="s">
        <v>16</v>
      </c>
      <c r="F866" t="str">
        <f>IF(Tabel_Forespørgsel_fra_Visma28[[#This Row],[SupDescr]]=" "," "," - "&amp;Tabel_Forespørgsel_fra_Visma28[[#This Row],[SupDescr]])</f>
        <v xml:space="preserve"> </v>
      </c>
      <c r="G866" t="s">
        <v>3759</v>
      </c>
      <c r="H866">
        <v>2</v>
      </c>
      <c r="I866" t="str">
        <f>IF(A866=A865,I865&amp;CHAR(10)&amp;"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7" spans="1:9" x14ac:dyDescent="0.25">
      <c r="A867" t="s">
        <v>3774</v>
      </c>
      <c r="B867">
        <v>75577000</v>
      </c>
      <c r="C867" t="s">
        <v>16</v>
      </c>
      <c r="D867" t="str">
        <f>IF(Tabel_Forespørgsel_fra_Visma28[[#This Row],[SupProd]]=" "," "," - "&amp;Tabel_Forespørgsel_fra_Visma28[[#This Row],[SupProd]])</f>
        <v xml:space="preserve"> </v>
      </c>
      <c r="E867" t="s">
        <v>16</v>
      </c>
      <c r="F867" t="str">
        <f>IF(Tabel_Forespørgsel_fra_Visma28[[#This Row],[SupDescr]]=" "," "," - "&amp;Tabel_Forespørgsel_fra_Visma28[[#This Row],[SupDescr]])</f>
        <v xml:space="preserve"> </v>
      </c>
      <c r="G867" t="s">
        <v>3759</v>
      </c>
      <c r="H867">
        <v>1</v>
      </c>
      <c r="I867" t="str">
        <f>IF(A867=A866,I866&amp;CHAR(10)&amp;"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8" spans="1:9" x14ac:dyDescent="0.25">
      <c r="A868" t="s">
        <v>3775</v>
      </c>
      <c r="B868">
        <v>75577000</v>
      </c>
      <c r="C868" t="s">
        <v>16</v>
      </c>
      <c r="D868" t="str">
        <f>IF(Tabel_Forespørgsel_fra_Visma28[[#This Row],[SupProd]]=" "," "," - "&amp;Tabel_Forespørgsel_fra_Visma28[[#This Row],[SupProd]])</f>
        <v xml:space="preserve"> </v>
      </c>
      <c r="E868" t="s">
        <v>16</v>
      </c>
      <c r="F868" t="str">
        <f>IF(Tabel_Forespørgsel_fra_Visma28[[#This Row],[SupDescr]]=" "," "," - "&amp;Tabel_Forespørgsel_fra_Visma28[[#This Row],[SupDescr]])</f>
        <v xml:space="preserve"> </v>
      </c>
      <c r="G868" t="s">
        <v>3759</v>
      </c>
      <c r="H868">
        <v>1</v>
      </c>
      <c r="I868" t="str">
        <f>IF(A868=A867,I867&amp;CHAR(10)&amp;"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9" spans="1:9" x14ac:dyDescent="0.25">
      <c r="A869" t="s">
        <v>3776</v>
      </c>
      <c r="B869">
        <v>75577000</v>
      </c>
      <c r="C869" t="s">
        <v>16</v>
      </c>
      <c r="D869" t="str">
        <f>IF(Tabel_Forespørgsel_fra_Visma28[[#This Row],[SupProd]]=" "," "," - "&amp;Tabel_Forespørgsel_fra_Visma28[[#This Row],[SupProd]])</f>
        <v xml:space="preserve"> </v>
      </c>
      <c r="E869" t="s">
        <v>16</v>
      </c>
      <c r="F869" t="str">
        <f>IF(Tabel_Forespørgsel_fra_Visma28[[#This Row],[SupDescr]]=" "," "," - "&amp;Tabel_Forespørgsel_fra_Visma28[[#This Row],[SupDescr]])</f>
        <v xml:space="preserve"> </v>
      </c>
      <c r="G869" t="s">
        <v>3759</v>
      </c>
      <c r="H869">
        <v>1</v>
      </c>
      <c r="I869" t="str">
        <f>IF(A869=A868,I868&amp;CHAR(10)&amp;"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0" spans="1:9" x14ac:dyDescent="0.25">
      <c r="A870" t="s">
        <v>2530</v>
      </c>
      <c r="B870">
        <v>74661378</v>
      </c>
      <c r="C870" t="s">
        <v>16</v>
      </c>
      <c r="D870" t="str">
        <f>IF(Tabel_Forespørgsel_fra_Visma28[[#This Row],[SupProd]]=" "," "," - "&amp;Tabel_Forespørgsel_fra_Visma28[[#This Row],[SupProd]])</f>
        <v xml:space="preserve"> </v>
      </c>
      <c r="E870" t="s">
        <v>16</v>
      </c>
      <c r="F870" t="str">
        <f>IF(Tabel_Forespørgsel_fra_Visma28[[#This Row],[SupDescr]]=" "," "," - "&amp;Tabel_Forespørgsel_fra_Visma28[[#This Row],[SupDescr]])</f>
        <v xml:space="preserve"> </v>
      </c>
      <c r="G870" t="s">
        <v>2524</v>
      </c>
      <c r="H870">
        <v>1</v>
      </c>
      <c r="I870" t="str">
        <f>IF(A870=A869,I869&amp;CHAR(10)&amp;"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1" spans="1:9" x14ac:dyDescent="0.25">
      <c r="A871" t="s">
        <v>2528</v>
      </c>
      <c r="B871">
        <v>74661378</v>
      </c>
      <c r="C871" t="s">
        <v>16</v>
      </c>
      <c r="D871" t="str">
        <f>IF(Tabel_Forespørgsel_fra_Visma28[[#This Row],[SupProd]]=" "," "," - "&amp;Tabel_Forespørgsel_fra_Visma28[[#This Row],[SupProd]])</f>
        <v xml:space="preserve"> </v>
      </c>
      <c r="E871" t="s">
        <v>16</v>
      </c>
      <c r="F871" t="str">
        <f>IF(Tabel_Forespørgsel_fra_Visma28[[#This Row],[SupDescr]]=" "," "," - "&amp;Tabel_Forespørgsel_fra_Visma28[[#This Row],[SupDescr]])</f>
        <v xml:space="preserve"> </v>
      </c>
      <c r="G871" t="s">
        <v>2524</v>
      </c>
      <c r="H871">
        <v>1</v>
      </c>
      <c r="I871" t="str">
        <f>IF(A871=A870,I870&amp;CHAR(10)&amp;"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2" spans="1:9" x14ac:dyDescent="0.25">
      <c r="A872" t="s">
        <v>2531</v>
      </c>
      <c r="B872">
        <v>74661378</v>
      </c>
      <c r="C872" t="s">
        <v>16</v>
      </c>
      <c r="D872" t="str">
        <f>IF(Tabel_Forespørgsel_fra_Visma28[[#This Row],[SupProd]]=" "," "," - "&amp;Tabel_Forespørgsel_fra_Visma28[[#This Row],[SupProd]])</f>
        <v xml:space="preserve"> </v>
      </c>
      <c r="E872" t="s">
        <v>16</v>
      </c>
      <c r="F872" t="str">
        <f>IF(Tabel_Forespørgsel_fra_Visma28[[#This Row],[SupDescr]]=" "," "," - "&amp;Tabel_Forespørgsel_fra_Visma28[[#This Row],[SupDescr]])</f>
        <v xml:space="preserve"> </v>
      </c>
      <c r="G872" t="s">
        <v>2524</v>
      </c>
      <c r="H872">
        <v>1</v>
      </c>
      <c r="I872" t="str">
        <f>IF(A872=A871,I871&amp;CHAR(10)&amp;"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3" spans="1:9" x14ac:dyDescent="0.25">
      <c r="A873" t="s">
        <v>3765</v>
      </c>
      <c r="B873">
        <v>75577000</v>
      </c>
      <c r="C873" t="s">
        <v>16</v>
      </c>
      <c r="D873" t="str">
        <f>IF(Tabel_Forespørgsel_fra_Visma28[[#This Row],[SupProd]]=" "," "," - "&amp;Tabel_Forespørgsel_fra_Visma28[[#This Row],[SupProd]])</f>
        <v xml:space="preserve"> </v>
      </c>
      <c r="E873" t="s">
        <v>16</v>
      </c>
      <c r="F873" t="str">
        <f>IF(Tabel_Forespørgsel_fra_Visma28[[#This Row],[SupDescr]]=" "," "," - "&amp;Tabel_Forespørgsel_fra_Visma28[[#This Row],[SupDescr]])</f>
        <v xml:space="preserve"> </v>
      </c>
      <c r="G873" t="s">
        <v>3759</v>
      </c>
      <c r="H873">
        <v>1</v>
      </c>
      <c r="I873" t="str">
        <f>IF(A873=A872,I872&amp;CHAR(10)&amp;"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4" spans="1:9" x14ac:dyDescent="0.25">
      <c r="A874" t="s">
        <v>3376</v>
      </c>
      <c r="B874">
        <v>75421677</v>
      </c>
      <c r="C874" t="s">
        <v>16</v>
      </c>
      <c r="D874" t="str">
        <f>IF(Tabel_Forespørgsel_fra_Visma28[[#This Row],[SupProd]]=" "," "," - "&amp;Tabel_Forespørgsel_fra_Visma28[[#This Row],[SupProd]])</f>
        <v xml:space="preserve"> </v>
      </c>
      <c r="E874" t="s">
        <v>16</v>
      </c>
      <c r="F874" t="str">
        <f>IF(Tabel_Forespørgsel_fra_Visma28[[#This Row],[SupDescr]]=" "," "," - "&amp;Tabel_Forespørgsel_fra_Visma28[[#This Row],[SupDescr]])</f>
        <v xml:space="preserve"> </v>
      </c>
      <c r="G874" t="s">
        <v>3368</v>
      </c>
      <c r="H874">
        <v>1</v>
      </c>
      <c r="I874" t="str">
        <f>IF(A874=A873,I873&amp;CHAR(10)&amp;"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75" spans="1:9" x14ac:dyDescent="0.25">
      <c r="A875" t="s">
        <v>4314</v>
      </c>
      <c r="B875">
        <v>75421677</v>
      </c>
      <c r="C875" t="s">
        <v>16</v>
      </c>
      <c r="D875" t="str">
        <f>IF(Tabel_Forespørgsel_fra_Visma28[[#This Row],[SupProd]]=" "," "," - "&amp;Tabel_Forespørgsel_fra_Visma28[[#This Row],[SupProd]])</f>
        <v xml:space="preserve"> </v>
      </c>
      <c r="E875" t="s">
        <v>16</v>
      </c>
      <c r="F875" t="str">
        <f>IF(Tabel_Forespørgsel_fra_Visma28[[#This Row],[SupDescr]]=" "," "," - "&amp;Tabel_Forespørgsel_fra_Visma28[[#This Row],[SupDescr]])</f>
        <v xml:space="preserve"> </v>
      </c>
      <c r="G875" t="s">
        <v>3368</v>
      </c>
      <c r="H875">
        <v>1</v>
      </c>
      <c r="I875" t="str">
        <f>IF(A875=A874,I874&amp;CHAR(10)&amp;"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76" spans="1:9" x14ac:dyDescent="0.25">
      <c r="A876" t="s">
        <v>2525</v>
      </c>
      <c r="B876">
        <v>74661378</v>
      </c>
      <c r="C876" t="s">
        <v>16</v>
      </c>
      <c r="D876" t="str">
        <f>IF(Tabel_Forespørgsel_fra_Visma28[[#This Row],[SupProd]]=" "," "," - "&amp;Tabel_Forespørgsel_fra_Visma28[[#This Row],[SupProd]])</f>
        <v xml:space="preserve"> </v>
      </c>
      <c r="E876" t="s">
        <v>16</v>
      </c>
      <c r="F876" t="str">
        <f>IF(Tabel_Forespørgsel_fra_Visma28[[#This Row],[SupDescr]]=" "," "," - "&amp;Tabel_Forespørgsel_fra_Visma28[[#This Row],[SupDescr]])</f>
        <v xml:space="preserve"> </v>
      </c>
      <c r="G876" t="s">
        <v>2524</v>
      </c>
      <c r="H876">
        <v>1</v>
      </c>
      <c r="I876" t="str">
        <f>IF(A876=A875,I875&amp;CHAR(10)&amp;"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7" spans="1:9" x14ac:dyDescent="0.25">
      <c r="A877" t="s">
        <v>2523</v>
      </c>
      <c r="B877">
        <v>74661378</v>
      </c>
      <c r="C877" t="s">
        <v>16</v>
      </c>
      <c r="D877" t="str">
        <f>IF(Tabel_Forespørgsel_fra_Visma28[[#This Row],[SupProd]]=" "," "," - "&amp;Tabel_Forespørgsel_fra_Visma28[[#This Row],[SupProd]])</f>
        <v xml:space="preserve"> </v>
      </c>
      <c r="E877" t="s">
        <v>16</v>
      </c>
      <c r="F877" t="str">
        <f>IF(Tabel_Forespørgsel_fra_Visma28[[#This Row],[SupDescr]]=" "," "," - "&amp;Tabel_Forespørgsel_fra_Visma28[[#This Row],[SupDescr]])</f>
        <v xml:space="preserve"> </v>
      </c>
      <c r="G877" t="s">
        <v>2524</v>
      </c>
      <c r="H877">
        <v>1</v>
      </c>
      <c r="I877" t="str">
        <f>IF(A877=A876,I876&amp;CHAR(10)&amp;"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8" spans="1:9" x14ac:dyDescent="0.25">
      <c r="A878" t="s">
        <v>2526</v>
      </c>
      <c r="B878">
        <v>74661378</v>
      </c>
      <c r="C878" t="s">
        <v>16</v>
      </c>
      <c r="D878" t="str">
        <f>IF(Tabel_Forespørgsel_fra_Visma28[[#This Row],[SupProd]]=" "," "," - "&amp;Tabel_Forespørgsel_fra_Visma28[[#This Row],[SupProd]])</f>
        <v xml:space="preserve"> </v>
      </c>
      <c r="E878" t="s">
        <v>16</v>
      </c>
      <c r="F878" t="str">
        <f>IF(Tabel_Forespørgsel_fra_Visma28[[#This Row],[SupDescr]]=" "," "," - "&amp;Tabel_Forespørgsel_fra_Visma28[[#This Row],[SupDescr]])</f>
        <v xml:space="preserve"> </v>
      </c>
      <c r="G878" t="s">
        <v>2524</v>
      </c>
      <c r="H878">
        <v>1</v>
      </c>
      <c r="I878" t="str">
        <f>IF(A878=A877,I877&amp;CHAR(10)&amp;"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9" spans="1:9" x14ac:dyDescent="0.25">
      <c r="A879" t="s">
        <v>2527</v>
      </c>
      <c r="B879">
        <v>74661378</v>
      </c>
      <c r="C879" t="s">
        <v>16</v>
      </c>
      <c r="D879" t="str">
        <f>IF(Tabel_Forespørgsel_fra_Visma28[[#This Row],[SupProd]]=" "," "," - "&amp;Tabel_Forespørgsel_fra_Visma28[[#This Row],[SupProd]])</f>
        <v xml:space="preserve"> </v>
      </c>
      <c r="E879" t="s">
        <v>16</v>
      </c>
      <c r="F879" t="str">
        <f>IF(Tabel_Forespørgsel_fra_Visma28[[#This Row],[SupDescr]]=" "," "," - "&amp;Tabel_Forespørgsel_fra_Visma28[[#This Row],[SupDescr]])</f>
        <v xml:space="preserve"> </v>
      </c>
      <c r="G879" t="s">
        <v>2524</v>
      </c>
      <c r="H879">
        <v>1</v>
      </c>
      <c r="I879" t="str">
        <f>IF(A879=A878,I878&amp;CHAR(10)&amp;"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80" spans="1:9" x14ac:dyDescent="0.25">
      <c r="A880" t="s">
        <v>3457</v>
      </c>
      <c r="B880">
        <v>75421677</v>
      </c>
      <c r="C880" t="s">
        <v>16</v>
      </c>
      <c r="D880" t="str">
        <f>IF(Tabel_Forespørgsel_fra_Visma28[[#This Row],[SupProd]]=" "," "," - "&amp;Tabel_Forespørgsel_fra_Visma28[[#This Row],[SupProd]])</f>
        <v xml:space="preserve"> </v>
      </c>
      <c r="E880" t="s">
        <v>16</v>
      </c>
      <c r="F880" t="str">
        <f>IF(Tabel_Forespørgsel_fra_Visma28[[#This Row],[SupDescr]]=" "," "," - "&amp;Tabel_Forespørgsel_fra_Visma28[[#This Row],[SupDescr]])</f>
        <v xml:space="preserve"> </v>
      </c>
      <c r="G880" t="s">
        <v>3368</v>
      </c>
      <c r="H880">
        <v>1</v>
      </c>
      <c r="I880" t="str">
        <f>IF(A880=A879,I879&amp;CHAR(10)&amp;"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81" spans="1:9" x14ac:dyDescent="0.25">
      <c r="A881" t="s">
        <v>5568</v>
      </c>
      <c r="B881">
        <v>75421677</v>
      </c>
      <c r="C881" t="s">
        <v>16</v>
      </c>
      <c r="D881" t="str">
        <f>IF(Tabel_Forespørgsel_fra_Visma28[[#This Row],[SupProd]]=" "," "," - "&amp;Tabel_Forespørgsel_fra_Visma28[[#This Row],[SupProd]])</f>
        <v xml:space="preserve"> </v>
      </c>
      <c r="E881" t="s">
        <v>16</v>
      </c>
      <c r="F881" t="str">
        <f>IF(Tabel_Forespørgsel_fra_Visma28[[#This Row],[SupDescr]]=" "," "," - "&amp;Tabel_Forespørgsel_fra_Visma28[[#This Row],[SupDescr]])</f>
        <v xml:space="preserve"> </v>
      </c>
      <c r="G881" t="s">
        <v>3368</v>
      </c>
      <c r="H881">
        <v>1</v>
      </c>
      <c r="I881" t="str">
        <f>IF(A881=A880,I880&amp;CHAR(10)&amp;"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82" spans="1:9" x14ac:dyDescent="0.25">
      <c r="A882" t="s">
        <v>5569</v>
      </c>
      <c r="B882">
        <v>75421677</v>
      </c>
      <c r="C882" t="s">
        <v>16</v>
      </c>
      <c r="D882" t="str">
        <f>IF(Tabel_Forespørgsel_fra_Visma28[[#This Row],[SupProd]]=" "," "," - "&amp;Tabel_Forespørgsel_fra_Visma28[[#This Row],[SupProd]])</f>
        <v xml:space="preserve"> </v>
      </c>
      <c r="E882" t="s">
        <v>16</v>
      </c>
      <c r="F882" t="str">
        <f>IF(Tabel_Forespørgsel_fra_Visma28[[#This Row],[SupDescr]]=" "," "," - "&amp;Tabel_Forespørgsel_fra_Visma28[[#This Row],[SupDescr]])</f>
        <v xml:space="preserve"> </v>
      </c>
      <c r="G882" t="s">
        <v>3368</v>
      </c>
      <c r="H882">
        <v>1</v>
      </c>
      <c r="I882" t="str">
        <f>IF(A882=A881,I881&amp;CHAR(10)&amp;"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83" spans="1:9" x14ac:dyDescent="0.25">
      <c r="A883" t="s">
        <v>8919</v>
      </c>
      <c r="B883">
        <v>70890019</v>
      </c>
      <c r="C883" t="s">
        <v>16</v>
      </c>
      <c r="D883" t="str">
        <f>IF(Tabel_Forespørgsel_fra_Visma28[[#This Row],[SupProd]]=" "," "," - "&amp;Tabel_Forespørgsel_fra_Visma28[[#This Row],[SupProd]])</f>
        <v xml:space="preserve"> </v>
      </c>
      <c r="E883" t="s">
        <v>16</v>
      </c>
      <c r="F883" t="str">
        <f>IF(Tabel_Forespørgsel_fra_Visma28[[#This Row],[SupDescr]]=" "," "," - "&amp;Tabel_Forespørgsel_fra_Visma28[[#This Row],[SupDescr]])</f>
        <v xml:space="preserve"> </v>
      </c>
      <c r="G883" t="s">
        <v>5780</v>
      </c>
      <c r="H883">
        <v>1</v>
      </c>
      <c r="I883" t="str">
        <f>IF(A883=A882,I882&amp;CHAR(10)&amp;"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4" spans="1:9" x14ac:dyDescent="0.25">
      <c r="A884" t="s">
        <v>8920</v>
      </c>
      <c r="B884">
        <v>70890019</v>
      </c>
      <c r="C884" t="s">
        <v>16</v>
      </c>
      <c r="D884" t="str">
        <f>IF(Tabel_Forespørgsel_fra_Visma28[[#This Row],[SupProd]]=" "," "," - "&amp;Tabel_Forespørgsel_fra_Visma28[[#This Row],[SupProd]])</f>
        <v xml:space="preserve"> </v>
      </c>
      <c r="E884" t="s">
        <v>16</v>
      </c>
      <c r="F884" t="str">
        <f>IF(Tabel_Forespørgsel_fra_Visma28[[#This Row],[SupDescr]]=" "," "," - "&amp;Tabel_Forespørgsel_fra_Visma28[[#This Row],[SupDescr]])</f>
        <v xml:space="preserve"> </v>
      </c>
      <c r="G884" t="s">
        <v>5780</v>
      </c>
      <c r="H884">
        <v>1</v>
      </c>
      <c r="I884" t="str">
        <f>IF(A884=A883,I883&amp;CHAR(10)&amp;"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5" spans="1:9" x14ac:dyDescent="0.25">
      <c r="A885" t="s">
        <v>8948</v>
      </c>
      <c r="B885">
        <v>70890019</v>
      </c>
      <c r="C885" t="s">
        <v>16</v>
      </c>
      <c r="D885" t="str">
        <f>IF(Tabel_Forespørgsel_fra_Visma28[[#This Row],[SupProd]]=" "," "," - "&amp;Tabel_Forespørgsel_fra_Visma28[[#This Row],[SupProd]])</f>
        <v xml:space="preserve"> </v>
      </c>
      <c r="E885" t="s">
        <v>16</v>
      </c>
      <c r="F885" t="str">
        <f>IF(Tabel_Forespørgsel_fra_Visma28[[#This Row],[SupDescr]]=" "," "," - "&amp;Tabel_Forespørgsel_fra_Visma28[[#This Row],[SupDescr]])</f>
        <v xml:space="preserve"> </v>
      </c>
      <c r="G885" t="s">
        <v>5780</v>
      </c>
      <c r="H885">
        <v>1</v>
      </c>
      <c r="I885" t="str">
        <f>IF(A885=A884,I884&amp;CHAR(10)&amp;"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6" spans="1:9" x14ac:dyDescent="0.25">
      <c r="A886" t="s">
        <v>8949</v>
      </c>
      <c r="B886">
        <v>70890019</v>
      </c>
      <c r="C886" t="s">
        <v>16</v>
      </c>
      <c r="D886" t="str">
        <f>IF(Tabel_Forespørgsel_fra_Visma28[[#This Row],[SupProd]]=" "," "," - "&amp;Tabel_Forespørgsel_fra_Visma28[[#This Row],[SupProd]])</f>
        <v xml:space="preserve"> </v>
      </c>
      <c r="E886" t="s">
        <v>16</v>
      </c>
      <c r="F886" t="str">
        <f>IF(Tabel_Forespørgsel_fra_Visma28[[#This Row],[SupDescr]]=" "," "," - "&amp;Tabel_Forespørgsel_fra_Visma28[[#This Row],[SupDescr]])</f>
        <v xml:space="preserve"> </v>
      </c>
      <c r="G886" t="s">
        <v>5780</v>
      </c>
      <c r="H886">
        <v>1</v>
      </c>
      <c r="I886" t="str">
        <f>IF(A886=A885,I885&amp;CHAR(10)&amp;"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7" spans="1:9" x14ac:dyDescent="0.25">
      <c r="A887" t="s">
        <v>8954</v>
      </c>
      <c r="B887">
        <v>70890019</v>
      </c>
      <c r="C887" t="s">
        <v>16</v>
      </c>
      <c r="D887" t="str">
        <f>IF(Tabel_Forespørgsel_fra_Visma28[[#This Row],[SupProd]]=" "," "," - "&amp;Tabel_Forespørgsel_fra_Visma28[[#This Row],[SupProd]])</f>
        <v xml:space="preserve"> </v>
      </c>
      <c r="E887" t="s">
        <v>16</v>
      </c>
      <c r="F887" t="str">
        <f>IF(Tabel_Forespørgsel_fra_Visma28[[#This Row],[SupDescr]]=" "," "," - "&amp;Tabel_Forespørgsel_fra_Visma28[[#This Row],[SupDescr]])</f>
        <v xml:space="preserve"> </v>
      </c>
      <c r="G887" t="s">
        <v>5780</v>
      </c>
      <c r="H887">
        <v>1</v>
      </c>
      <c r="I887" t="str">
        <f>IF(A887=A886,I886&amp;CHAR(10)&amp;"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8" spans="1:9" x14ac:dyDescent="0.25">
      <c r="A888" t="s">
        <v>8950</v>
      </c>
      <c r="B888">
        <v>70890019</v>
      </c>
      <c r="C888" t="s">
        <v>16</v>
      </c>
      <c r="D888" t="str">
        <f>IF(Tabel_Forespørgsel_fra_Visma28[[#This Row],[SupProd]]=" "," "," - "&amp;Tabel_Forespørgsel_fra_Visma28[[#This Row],[SupProd]])</f>
        <v xml:space="preserve"> </v>
      </c>
      <c r="E888" t="s">
        <v>16</v>
      </c>
      <c r="F888" t="str">
        <f>IF(Tabel_Forespørgsel_fra_Visma28[[#This Row],[SupDescr]]=" "," "," - "&amp;Tabel_Forespørgsel_fra_Visma28[[#This Row],[SupDescr]])</f>
        <v xml:space="preserve"> </v>
      </c>
      <c r="G888" t="s">
        <v>5780</v>
      </c>
      <c r="H888">
        <v>1</v>
      </c>
      <c r="I888" t="str">
        <f>IF(A888=A887,I887&amp;CHAR(10)&amp;"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9" spans="1:9" x14ac:dyDescent="0.25">
      <c r="A889" t="s">
        <v>8955</v>
      </c>
      <c r="B889">
        <v>70890019</v>
      </c>
      <c r="C889" t="s">
        <v>16</v>
      </c>
      <c r="D889" t="str">
        <f>IF(Tabel_Forespørgsel_fra_Visma28[[#This Row],[SupProd]]=" "," "," - "&amp;Tabel_Forespørgsel_fra_Visma28[[#This Row],[SupProd]])</f>
        <v xml:space="preserve"> </v>
      </c>
      <c r="E889" t="s">
        <v>16</v>
      </c>
      <c r="F889" t="str">
        <f>IF(Tabel_Forespørgsel_fra_Visma28[[#This Row],[SupDescr]]=" "," "," - "&amp;Tabel_Forespørgsel_fra_Visma28[[#This Row],[SupDescr]])</f>
        <v xml:space="preserve"> </v>
      </c>
      <c r="G889" t="s">
        <v>5780</v>
      </c>
      <c r="H889">
        <v>1</v>
      </c>
      <c r="I889" t="str">
        <f>IF(A889=A888,I888&amp;CHAR(10)&amp;"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90" spans="1:9" x14ac:dyDescent="0.25">
      <c r="A890" t="s">
        <v>8956</v>
      </c>
      <c r="B890">
        <v>70890019</v>
      </c>
      <c r="C890" t="s">
        <v>16</v>
      </c>
      <c r="D890" t="str">
        <f>IF(Tabel_Forespørgsel_fra_Visma28[[#This Row],[SupProd]]=" "," "," - "&amp;Tabel_Forespørgsel_fra_Visma28[[#This Row],[SupProd]])</f>
        <v xml:space="preserve"> </v>
      </c>
      <c r="E890" t="s">
        <v>16</v>
      </c>
      <c r="F890" t="str">
        <f>IF(Tabel_Forespørgsel_fra_Visma28[[#This Row],[SupDescr]]=" "," "," - "&amp;Tabel_Forespørgsel_fra_Visma28[[#This Row],[SupDescr]])</f>
        <v xml:space="preserve"> </v>
      </c>
      <c r="G890" t="s">
        <v>5780</v>
      </c>
      <c r="H890">
        <v>1</v>
      </c>
      <c r="I890" t="str">
        <f>IF(A890=A889,I889&amp;CHAR(10)&amp;"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91" spans="1:9" x14ac:dyDescent="0.25">
      <c r="A891" t="s">
        <v>10718</v>
      </c>
      <c r="B891">
        <v>75421677</v>
      </c>
      <c r="C891" t="s">
        <v>16</v>
      </c>
      <c r="D891" t="str">
        <f>IF(Tabel_Forespørgsel_fra_Visma28[[#This Row],[SupProd]]=" "," "," - "&amp;Tabel_Forespørgsel_fra_Visma28[[#This Row],[SupProd]])</f>
        <v xml:space="preserve"> </v>
      </c>
      <c r="E891" t="s">
        <v>16</v>
      </c>
      <c r="F891" t="str">
        <f>IF(Tabel_Forespørgsel_fra_Visma28[[#This Row],[SupDescr]]=" "," "," - "&amp;Tabel_Forespørgsel_fra_Visma28[[#This Row],[SupDescr]])</f>
        <v xml:space="preserve"> </v>
      </c>
      <c r="G891" t="s">
        <v>3368</v>
      </c>
      <c r="H891">
        <v>1</v>
      </c>
      <c r="I891" t="str">
        <f>IF(A891=A890,I890&amp;CHAR(10)&amp;"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92" spans="1:9" x14ac:dyDescent="0.25">
      <c r="A892" t="s">
        <v>2593</v>
      </c>
      <c r="B892">
        <v>74762273</v>
      </c>
      <c r="C892" t="s">
        <v>16</v>
      </c>
      <c r="D892" t="str">
        <f>IF(Tabel_Forespørgsel_fra_Visma28[[#This Row],[SupProd]]=" "," "," - "&amp;Tabel_Forespørgsel_fra_Visma28[[#This Row],[SupProd]])</f>
        <v xml:space="preserve"> </v>
      </c>
      <c r="E892" t="s">
        <v>16</v>
      </c>
      <c r="F892" t="str">
        <f>IF(Tabel_Forespørgsel_fra_Visma28[[#This Row],[SupDescr]]=" "," "," - "&amp;Tabel_Forespørgsel_fra_Visma28[[#This Row],[SupDescr]])</f>
        <v xml:space="preserve"> </v>
      </c>
      <c r="G892" t="s">
        <v>154</v>
      </c>
      <c r="H892">
        <v>2</v>
      </c>
      <c r="I892" t="str">
        <f>IF(A892=A891,I891&amp;CHAR(10)&amp;"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93" spans="1:9" x14ac:dyDescent="0.25">
      <c r="A893" t="s">
        <v>8616</v>
      </c>
      <c r="B893">
        <v>75577000</v>
      </c>
      <c r="C893" t="s">
        <v>16</v>
      </c>
      <c r="D893" t="str">
        <f>IF(Tabel_Forespørgsel_fra_Visma28[[#This Row],[SupProd]]=" "," "," - "&amp;Tabel_Forespørgsel_fra_Visma28[[#This Row],[SupProd]])</f>
        <v xml:space="preserve"> </v>
      </c>
      <c r="E893" t="s">
        <v>16</v>
      </c>
      <c r="F893" t="str">
        <f>IF(Tabel_Forespørgsel_fra_Visma28[[#This Row],[SupDescr]]=" "," "," - "&amp;Tabel_Forespørgsel_fra_Visma28[[#This Row],[SupDescr]])</f>
        <v xml:space="preserve"> </v>
      </c>
      <c r="G893" t="s">
        <v>3759</v>
      </c>
      <c r="H893">
        <v>1</v>
      </c>
      <c r="I893" t="str">
        <f>IF(A893=A892,I892&amp;CHAR(10)&amp;"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4" spans="1:9" x14ac:dyDescent="0.25">
      <c r="A894" t="s">
        <v>8615</v>
      </c>
      <c r="B894">
        <v>75577000</v>
      </c>
      <c r="C894" t="s">
        <v>16</v>
      </c>
      <c r="D894" t="str">
        <f>IF(Tabel_Forespørgsel_fra_Visma28[[#This Row],[SupProd]]=" "," "," - "&amp;Tabel_Forespørgsel_fra_Visma28[[#This Row],[SupProd]])</f>
        <v xml:space="preserve"> </v>
      </c>
      <c r="E894" t="s">
        <v>16</v>
      </c>
      <c r="F894" t="str">
        <f>IF(Tabel_Forespørgsel_fra_Visma28[[#This Row],[SupDescr]]=" "," "," - "&amp;Tabel_Forespørgsel_fra_Visma28[[#This Row],[SupDescr]])</f>
        <v xml:space="preserve"> </v>
      </c>
      <c r="G894" t="s">
        <v>3759</v>
      </c>
      <c r="H894">
        <v>1</v>
      </c>
      <c r="I894" t="str">
        <f>IF(A894=A893,I893&amp;CHAR(10)&amp;"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5" spans="1:9" x14ac:dyDescent="0.25">
      <c r="A895" t="s">
        <v>8617</v>
      </c>
      <c r="B895">
        <v>75577000</v>
      </c>
      <c r="C895" t="s">
        <v>16</v>
      </c>
      <c r="D895" t="str">
        <f>IF(Tabel_Forespørgsel_fra_Visma28[[#This Row],[SupProd]]=" "," "," - "&amp;Tabel_Forespørgsel_fra_Visma28[[#This Row],[SupProd]])</f>
        <v xml:space="preserve"> </v>
      </c>
      <c r="E895" t="s">
        <v>16</v>
      </c>
      <c r="F895" t="str">
        <f>IF(Tabel_Forespørgsel_fra_Visma28[[#This Row],[SupDescr]]=" "," "," - "&amp;Tabel_Forespørgsel_fra_Visma28[[#This Row],[SupDescr]])</f>
        <v xml:space="preserve"> </v>
      </c>
      <c r="G895" t="s">
        <v>3759</v>
      </c>
      <c r="H895">
        <v>1</v>
      </c>
      <c r="I895" t="str">
        <f>IF(A895=A894,I894&amp;CHAR(10)&amp;"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" spans="1:9" x14ac:dyDescent="0.25">
      <c r="A896" t="s">
        <v>2312</v>
      </c>
      <c r="B896">
        <v>96574211</v>
      </c>
      <c r="C896" t="s">
        <v>2313</v>
      </c>
      <c r="D896" t="str">
        <f>IF(Tabel_Forespørgsel_fra_Visma28[[#This Row],[SupProd]]=" "," "," - "&amp;Tabel_Forespørgsel_fra_Visma28[[#This Row],[SupProd]])</f>
        <v xml:space="preserve"> - 7670 975124</v>
      </c>
      <c r="E896" t="s">
        <v>16</v>
      </c>
      <c r="F896" t="str">
        <f>IF(Tabel_Forespørgsel_fra_Visma28[[#This Row],[SupDescr]]=" "," "," - "&amp;Tabel_Forespørgsel_fra_Visma28[[#This Row],[SupDescr]])</f>
        <v xml:space="preserve"> </v>
      </c>
      <c r="G896" t="s">
        <v>3999</v>
      </c>
      <c r="H896">
        <v>1</v>
      </c>
      <c r="I896" t="str">
        <f>IF(A896=A895,I895&amp;CHAR(10)&amp;"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- 7670 975124 </v>
      </c>
    </row>
    <row r="897" spans="1:9" x14ac:dyDescent="0.25">
      <c r="A897" t="s">
        <v>2662</v>
      </c>
      <c r="B897">
        <v>74762273</v>
      </c>
      <c r="C897" t="s">
        <v>16</v>
      </c>
      <c r="D897" t="str">
        <f>IF(Tabel_Forespørgsel_fra_Visma28[[#This Row],[SupProd]]=" "," "," - "&amp;Tabel_Forespørgsel_fra_Visma28[[#This Row],[SupProd]])</f>
        <v xml:space="preserve"> </v>
      </c>
      <c r="E897" t="s">
        <v>16</v>
      </c>
      <c r="F897" t="str">
        <f>IF(Tabel_Forespørgsel_fra_Visma28[[#This Row],[SupDescr]]=" "," "," - "&amp;Tabel_Forespørgsel_fra_Visma28[[#This Row],[SupDescr]])</f>
        <v xml:space="preserve"> </v>
      </c>
      <c r="G897" t="s">
        <v>154</v>
      </c>
      <c r="H897">
        <v>1</v>
      </c>
      <c r="I897" t="str">
        <f>IF(A897=A896,I896&amp;CHAR(10)&amp;"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98" spans="1:9" x14ac:dyDescent="0.25">
      <c r="A898" t="s">
        <v>2644</v>
      </c>
      <c r="B898">
        <v>74762273</v>
      </c>
      <c r="C898" t="s">
        <v>16</v>
      </c>
      <c r="D898" t="str">
        <f>IF(Tabel_Forespørgsel_fra_Visma28[[#This Row],[SupProd]]=" "," "," - "&amp;Tabel_Forespørgsel_fra_Visma28[[#This Row],[SupProd]])</f>
        <v xml:space="preserve"> </v>
      </c>
      <c r="E898" t="s">
        <v>16</v>
      </c>
      <c r="F898" t="str">
        <f>IF(Tabel_Forespørgsel_fra_Visma28[[#This Row],[SupDescr]]=" "," "," - "&amp;Tabel_Forespørgsel_fra_Visma28[[#This Row],[SupDescr]])</f>
        <v xml:space="preserve"> </v>
      </c>
      <c r="G898" t="s">
        <v>154</v>
      </c>
      <c r="H898">
        <v>1</v>
      </c>
      <c r="I898" t="str">
        <f>IF(A898=A897,I897&amp;CHAR(10)&amp;"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99" spans="1:9" x14ac:dyDescent="0.25">
      <c r="A899" t="s">
        <v>3868</v>
      </c>
      <c r="B899">
        <v>86228644</v>
      </c>
      <c r="C899" t="s">
        <v>16</v>
      </c>
      <c r="D899" t="str">
        <f>IF(Tabel_Forespørgsel_fra_Visma28[[#This Row],[SupProd]]=" "," "," - "&amp;Tabel_Forespørgsel_fra_Visma28[[#This Row],[SupProd]])</f>
        <v xml:space="preserve"> </v>
      </c>
      <c r="E899" t="s">
        <v>16</v>
      </c>
      <c r="F899" t="str">
        <f>IF(Tabel_Forespørgsel_fra_Visma28[[#This Row],[SupDescr]]=" "," "," - "&amp;Tabel_Forespørgsel_fra_Visma28[[#This Row],[SupDescr]])</f>
        <v xml:space="preserve"> </v>
      </c>
      <c r="G899" t="s">
        <v>2440</v>
      </c>
      <c r="H899">
        <v>1</v>
      </c>
      <c r="I899" t="str">
        <f>IF(A899=A898,I898&amp;CHAR(10)&amp;"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900" spans="1:9" x14ac:dyDescent="0.25">
      <c r="A900" t="s">
        <v>3935</v>
      </c>
      <c r="B900">
        <v>76971100</v>
      </c>
      <c r="C900" t="s">
        <v>16</v>
      </c>
      <c r="D900" t="str">
        <f>IF(Tabel_Forespørgsel_fra_Visma28[[#This Row],[SupProd]]=" "," "," - "&amp;Tabel_Forespørgsel_fra_Visma28[[#This Row],[SupProd]])</f>
        <v xml:space="preserve"> </v>
      </c>
      <c r="E900" t="s">
        <v>16</v>
      </c>
      <c r="F900" t="str">
        <f>IF(Tabel_Forespørgsel_fra_Visma28[[#This Row],[SupDescr]]=" "," "," - "&amp;Tabel_Forespørgsel_fra_Visma28[[#This Row],[SupDescr]])</f>
        <v xml:space="preserve"> </v>
      </c>
      <c r="G900" t="s">
        <v>7275</v>
      </c>
      <c r="H900">
        <v>1</v>
      </c>
      <c r="I900" t="str">
        <f>IF(A900=A899,I899&amp;CHAR(10)&amp;"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901" spans="1:9" x14ac:dyDescent="0.25">
      <c r="A901" t="s">
        <v>3936</v>
      </c>
      <c r="B901">
        <v>76971100</v>
      </c>
      <c r="C901" t="s">
        <v>16</v>
      </c>
      <c r="D901" t="str">
        <f>IF(Tabel_Forespørgsel_fra_Visma28[[#This Row],[SupProd]]=" "," "," - "&amp;Tabel_Forespørgsel_fra_Visma28[[#This Row],[SupProd]])</f>
        <v xml:space="preserve"> </v>
      </c>
      <c r="E901" t="s">
        <v>16</v>
      </c>
      <c r="F901" t="str">
        <f>IF(Tabel_Forespørgsel_fra_Visma28[[#This Row],[SupDescr]]=" "," "," - "&amp;Tabel_Forespørgsel_fra_Visma28[[#This Row],[SupDescr]])</f>
        <v xml:space="preserve"> </v>
      </c>
      <c r="G901" t="s">
        <v>7275</v>
      </c>
      <c r="H901">
        <v>1</v>
      </c>
      <c r="I901" t="str">
        <f>IF(A901=A900,I900&amp;CHAR(10)&amp;"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902" spans="1:9" x14ac:dyDescent="0.25">
      <c r="A902" t="s">
        <v>6744</v>
      </c>
      <c r="B902">
        <v>74762273</v>
      </c>
      <c r="C902" t="s">
        <v>16</v>
      </c>
      <c r="D902" t="str">
        <f>IF(Tabel_Forespørgsel_fra_Visma28[[#This Row],[SupProd]]=" "," "," - "&amp;Tabel_Forespørgsel_fra_Visma28[[#This Row],[SupProd]])</f>
        <v xml:space="preserve"> </v>
      </c>
      <c r="E902" t="s">
        <v>16</v>
      </c>
      <c r="F902" t="str">
        <f>IF(Tabel_Forespørgsel_fra_Visma28[[#This Row],[SupDescr]]=" "," "," - "&amp;Tabel_Forespørgsel_fra_Visma28[[#This Row],[SupDescr]])</f>
        <v xml:space="preserve"> </v>
      </c>
      <c r="G902" t="s">
        <v>154</v>
      </c>
      <c r="H902">
        <v>1</v>
      </c>
      <c r="I902" t="str">
        <f>IF(A902=A901,I901&amp;CHAR(10)&amp;"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3" spans="1:9" x14ac:dyDescent="0.25">
      <c r="A903" t="s">
        <v>6745</v>
      </c>
      <c r="B903">
        <v>75421677</v>
      </c>
      <c r="C903" t="s">
        <v>16</v>
      </c>
      <c r="D903" t="str">
        <f>IF(Tabel_Forespørgsel_fra_Visma28[[#This Row],[SupProd]]=" "," "," - "&amp;Tabel_Forespørgsel_fra_Visma28[[#This Row],[SupProd]])</f>
        <v xml:space="preserve"> </v>
      </c>
      <c r="E903" t="s">
        <v>16</v>
      </c>
      <c r="F903" t="str">
        <f>IF(Tabel_Forespørgsel_fra_Visma28[[#This Row],[SupDescr]]=" "," "," - "&amp;Tabel_Forespørgsel_fra_Visma28[[#This Row],[SupDescr]])</f>
        <v xml:space="preserve"> </v>
      </c>
      <c r="G903" t="s">
        <v>3368</v>
      </c>
      <c r="H903">
        <v>1</v>
      </c>
      <c r="I903" t="str">
        <f>IF(A903=A902,I902&amp;CHAR(10)&amp;"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04" spans="1:9" x14ac:dyDescent="0.25">
      <c r="A904" t="s">
        <v>6592</v>
      </c>
      <c r="B904">
        <v>74762273</v>
      </c>
      <c r="C904" t="s">
        <v>16</v>
      </c>
      <c r="D904" t="str">
        <f>IF(Tabel_Forespørgsel_fra_Visma28[[#This Row],[SupProd]]=" "," "," - "&amp;Tabel_Forespørgsel_fra_Visma28[[#This Row],[SupProd]])</f>
        <v xml:space="preserve"> </v>
      </c>
      <c r="E904" t="s">
        <v>16</v>
      </c>
      <c r="F904" t="str">
        <f>IF(Tabel_Forespørgsel_fra_Visma28[[#This Row],[SupDescr]]=" "," "," - "&amp;Tabel_Forespørgsel_fra_Visma28[[#This Row],[SupDescr]])</f>
        <v xml:space="preserve"> </v>
      </c>
      <c r="G904" t="s">
        <v>154</v>
      </c>
      <c r="H904">
        <v>1</v>
      </c>
      <c r="I904" t="str">
        <f>IF(A904=A903,I903&amp;CHAR(10)&amp;"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5" spans="1:9" x14ac:dyDescent="0.25">
      <c r="A905" t="s">
        <v>6649</v>
      </c>
      <c r="B905">
        <v>74762273</v>
      </c>
      <c r="C905" t="s">
        <v>16</v>
      </c>
      <c r="D905" t="str">
        <f>IF(Tabel_Forespørgsel_fra_Visma28[[#This Row],[SupProd]]=" "," "," - "&amp;Tabel_Forespørgsel_fra_Visma28[[#This Row],[SupProd]])</f>
        <v xml:space="preserve"> </v>
      </c>
      <c r="E905" t="s">
        <v>16</v>
      </c>
      <c r="F905" t="str">
        <f>IF(Tabel_Forespørgsel_fra_Visma28[[#This Row],[SupDescr]]=" "," "," - "&amp;Tabel_Forespørgsel_fra_Visma28[[#This Row],[SupDescr]])</f>
        <v xml:space="preserve"> </v>
      </c>
      <c r="G905" t="s">
        <v>154</v>
      </c>
      <c r="H905">
        <v>1</v>
      </c>
      <c r="I905" t="str">
        <f>IF(A905=A904,I904&amp;CHAR(10)&amp;"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6" spans="1:9" x14ac:dyDescent="0.25">
      <c r="A906" t="s">
        <v>6650</v>
      </c>
      <c r="B906">
        <v>74762273</v>
      </c>
      <c r="C906" t="s">
        <v>16</v>
      </c>
      <c r="D906" t="str">
        <f>IF(Tabel_Forespørgsel_fra_Visma28[[#This Row],[SupProd]]=" "," "," - "&amp;Tabel_Forespørgsel_fra_Visma28[[#This Row],[SupProd]])</f>
        <v xml:space="preserve"> </v>
      </c>
      <c r="E906" t="s">
        <v>16</v>
      </c>
      <c r="F906" t="str">
        <f>IF(Tabel_Forespørgsel_fra_Visma28[[#This Row],[SupDescr]]=" "," "," - "&amp;Tabel_Forespørgsel_fra_Visma28[[#This Row],[SupDescr]])</f>
        <v xml:space="preserve"> </v>
      </c>
      <c r="G906" t="s">
        <v>154</v>
      </c>
      <c r="H906">
        <v>1</v>
      </c>
      <c r="I906" t="str">
        <f>IF(A906=A905,I905&amp;CHAR(10)&amp;"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7" spans="1:9" x14ac:dyDescent="0.25">
      <c r="A907" t="s">
        <v>6648</v>
      </c>
      <c r="B907">
        <v>74762273</v>
      </c>
      <c r="C907" t="s">
        <v>16</v>
      </c>
      <c r="D907" t="str">
        <f>IF(Tabel_Forespørgsel_fra_Visma28[[#This Row],[SupProd]]=" "," "," - "&amp;Tabel_Forespørgsel_fra_Visma28[[#This Row],[SupProd]])</f>
        <v xml:space="preserve"> </v>
      </c>
      <c r="E907" t="s">
        <v>16</v>
      </c>
      <c r="F907" t="str">
        <f>IF(Tabel_Forespørgsel_fra_Visma28[[#This Row],[SupDescr]]=" "," "," - "&amp;Tabel_Forespørgsel_fra_Visma28[[#This Row],[SupDescr]])</f>
        <v xml:space="preserve"> </v>
      </c>
      <c r="G907" t="s">
        <v>154</v>
      </c>
      <c r="H907">
        <v>1</v>
      </c>
      <c r="I907" t="str">
        <f>IF(A907=A906,I906&amp;CHAR(10)&amp;"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8" spans="1:9" x14ac:dyDescent="0.25">
      <c r="A908" t="s">
        <v>6807</v>
      </c>
      <c r="B908">
        <v>74762273</v>
      </c>
      <c r="C908" t="s">
        <v>16</v>
      </c>
      <c r="D908" t="str">
        <f>IF(Tabel_Forespørgsel_fra_Visma28[[#This Row],[SupProd]]=" "," "," - "&amp;Tabel_Forespørgsel_fra_Visma28[[#This Row],[SupProd]])</f>
        <v xml:space="preserve"> </v>
      </c>
      <c r="E908" t="s">
        <v>16</v>
      </c>
      <c r="F908" t="str">
        <f>IF(Tabel_Forespørgsel_fra_Visma28[[#This Row],[SupDescr]]=" "," "," - "&amp;Tabel_Forespørgsel_fra_Visma28[[#This Row],[SupDescr]])</f>
        <v xml:space="preserve"> </v>
      </c>
      <c r="G908" t="s">
        <v>154</v>
      </c>
      <c r="H908">
        <v>1</v>
      </c>
      <c r="I908" t="str">
        <f>IF(A908=A907,I907&amp;CHAR(10)&amp;"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9" spans="1:9" x14ac:dyDescent="0.25">
      <c r="A909" t="s">
        <v>8384</v>
      </c>
      <c r="B909">
        <v>76123366</v>
      </c>
      <c r="C909" t="s">
        <v>16</v>
      </c>
      <c r="D909" t="str">
        <f>IF(Tabel_Forespørgsel_fra_Visma28[[#This Row],[SupProd]]=" "," "," - "&amp;Tabel_Forespørgsel_fra_Visma28[[#This Row],[SupProd]])</f>
        <v xml:space="preserve"> </v>
      </c>
      <c r="E909" t="s">
        <v>16</v>
      </c>
      <c r="F909" t="str">
        <f>IF(Tabel_Forespørgsel_fra_Visma28[[#This Row],[SupDescr]]=" "," "," - "&amp;Tabel_Forespørgsel_fra_Visma28[[#This Row],[SupDescr]])</f>
        <v xml:space="preserve"> </v>
      </c>
      <c r="G909" t="s">
        <v>8385</v>
      </c>
      <c r="H909">
        <v>1</v>
      </c>
      <c r="I909" t="str">
        <f>IF(A909=A908,I908&amp;CHAR(10)&amp;"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WestCoast Tråd &amp; Plader  </v>
      </c>
    </row>
    <row r="910" spans="1:9" x14ac:dyDescent="0.25">
      <c r="A910" t="s">
        <v>3454</v>
      </c>
      <c r="B910">
        <v>75421677</v>
      </c>
      <c r="C910" t="s">
        <v>16</v>
      </c>
      <c r="D910" t="str">
        <f>IF(Tabel_Forespørgsel_fra_Visma28[[#This Row],[SupProd]]=" "," "," - "&amp;Tabel_Forespørgsel_fra_Visma28[[#This Row],[SupProd]])</f>
        <v xml:space="preserve"> </v>
      </c>
      <c r="E910" t="s">
        <v>16</v>
      </c>
      <c r="F910" t="str">
        <f>IF(Tabel_Forespørgsel_fra_Visma28[[#This Row],[SupDescr]]=" "," "," - "&amp;Tabel_Forespørgsel_fra_Visma28[[#This Row],[SupDescr]])</f>
        <v xml:space="preserve"> </v>
      </c>
      <c r="G910" t="s">
        <v>3368</v>
      </c>
      <c r="H910">
        <v>2</v>
      </c>
      <c r="I910" t="str">
        <f>IF(A910=A909,I909&amp;CHAR(10)&amp;"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11" spans="1:9" x14ac:dyDescent="0.25">
      <c r="A911" t="s">
        <v>2497</v>
      </c>
      <c r="B911">
        <v>74541608</v>
      </c>
      <c r="C911" t="s">
        <v>16</v>
      </c>
      <c r="D911" t="str">
        <f>IF(Tabel_Forespørgsel_fra_Visma28[[#This Row],[SupProd]]=" "," "," - "&amp;Tabel_Forespørgsel_fra_Visma28[[#This Row],[SupProd]])</f>
        <v xml:space="preserve"> </v>
      </c>
      <c r="E911" t="s">
        <v>16</v>
      </c>
      <c r="F911" t="str">
        <f>IF(Tabel_Forespørgsel_fra_Visma28[[#This Row],[SupDescr]]=" "," "," - "&amp;Tabel_Forespørgsel_fra_Visma28[[#This Row],[SupDescr]])</f>
        <v xml:space="preserve"> </v>
      </c>
      <c r="G911" t="s">
        <v>2496</v>
      </c>
      <c r="H911">
        <v>1</v>
      </c>
      <c r="I911" t="str">
        <f>IF(A911=A910,I910&amp;CHAR(10)&amp;"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912" spans="1:9" x14ac:dyDescent="0.25">
      <c r="A912" t="s">
        <v>2499</v>
      </c>
      <c r="B912">
        <v>74541608</v>
      </c>
      <c r="C912" t="s">
        <v>16</v>
      </c>
      <c r="D912" t="str">
        <f>IF(Tabel_Forespørgsel_fra_Visma28[[#This Row],[SupProd]]=" "," "," - "&amp;Tabel_Forespørgsel_fra_Visma28[[#This Row],[SupProd]])</f>
        <v xml:space="preserve"> </v>
      </c>
      <c r="E912" t="s">
        <v>16</v>
      </c>
      <c r="F912" t="str">
        <f>IF(Tabel_Forespørgsel_fra_Visma28[[#This Row],[SupDescr]]=" "," "," - "&amp;Tabel_Forespørgsel_fra_Visma28[[#This Row],[SupDescr]])</f>
        <v xml:space="preserve"> </v>
      </c>
      <c r="G912" t="s">
        <v>2496</v>
      </c>
      <c r="H912">
        <v>1</v>
      </c>
      <c r="I912" t="str">
        <f>IF(A912=A911,I911&amp;CHAR(10)&amp;"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913" spans="1:9" x14ac:dyDescent="0.25">
      <c r="A913" t="s">
        <v>2422</v>
      </c>
      <c r="B913">
        <v>74762273</v>
      </c>
      <c r="C913" t="s">
        <v>2423</v>
      </c>
      <c r="D913" t="str">
        <f>IF(Tabel_Forespørgsel_fra_Visma28[[#This Row],[SupProd]]=" "," "," - "&amp;Tabel_Forespørgsel_fra_Visma28[[#This Row],[SupProd]])</f>
        <v xml:space="preserve"> - l</v>
      </c>
      <c r="E913" t="s">
        <v>16</v>
      </c>
      <c r="F913" t="str">
        <f>IF(Tabel_Forespørgsel_fra_Visma28[[#This Row],[SupDescr]]=" "," "," - "&amp;Tabel_Forespørgsel_fra_Visma28[[#This Row],[SupDescr]])</f>
        <v xml:space="preserve"> </v>
      </c>
      <c r="G913" t="s">
        <v>154</v>
      </c>
      <c r="H913">
        <v>1</v>
      </c>
      <c r="I913" t="str">
        <f>IF(A913=A912,I912&amp;CHAR(10)&amp;"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- l </v>
      </c>
    </row>
    <row r="914" spans="1:9" x14ac:dyDescent="0.25">
      <c r="A914" t="s">
        <v>4618</v>
      </c>
      <c r="B914">
        <v>74762273</v>
      </c>
      <c r="C914" t="s">
        <v>16</v>
      </c>
      <c r="D914" t="str">
        <f>IF(Tabel_Forespørgsel_fra_Visma28[[#This Row],[SupProd]]=" "," "," - "&amp;Tabel_Forespørgsel_fra_Visma28[[#This Row],[SupProd]])</f>
        <v xml:space="preserve"> </v>
      </c>
      <c r="E914" t="s">
        <v>16</v>
      </c>
      <c r="F914" t="str">
        <f>IF(Tabel_Forespørgsel_fra_Visma28[[#This Row],[SupDescr]]=" "," "," - "&amp;Tabel_Forespørgsel_fra_Visma28[[#This Row],[SupDescr]])</f>
        <v xml:space="preserve"> </v>
      </c>
      <c r="G914" t="s">
        <v>154</v>
      </c>
      <c r="H914">
        <v>1</v>
      </c>
      <c r="I914" t="str">
        <f>IF(A914=A913,I913&amp;CHAR(10)&amp;"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15" spans="1:9" x14ac:dyDescent="0.25">
      <c r="A915" t="s">
        <v>9107</v>
      </c>
      <c r="B915">
        <v>74842524</v>
      </c>
      <c r="C915" t="s">
        <v>16</v>
      </c>
      <c r="D915" t="str">
        <f>IF(Tabel_Forespørgsel_fra_Visma28[[#This Row],[SupProd]]=" "," "," - "&amp;Tabel_Forespørgsel_fra_Visma28[[#This Row],[SupProd]])</f>
        <v xml:space="preserve"> </v>
      </c>
      <c r="E915" t="s">
        <v>16</v>
      </c>
      <c r="F915" t="str">
        <f>IF(Tabel_Forespørgsel_fra_Visma28[[#This Row],[SupDescr]]=" "," "," - "&amp;Tabel_Forespørgsel_fra_Visma28[[#This Row],[SupDescr]])</f>
        <v xml:space="preserve"> </v>
      </c>
      <c r="G915" t="s">
        <v>6414</v>
      </c>
      <c r="H915">
        <v>1</v>
      </c>
      <c r="I915" t="str">
        <f>IF(A915=A914,I914&amp;CHAR(10)&amp;"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16" spans="1:9" x14ac:dyDescent="0.25">
      <c r="A916" t="s">
        <v>9108</v>
      </c>
      <c r="B916">
        <v>74842524</v>
      </c>
      <c r="C916" t="s">
        <v>16</v>
      </c>
      <c r="D916" t="str">
        <f>IF(Tabel_Forespørgsel_fra_Visma28[[#This Row],[SupProd]]=" "," "," - "&amp;Tabel_Forespørgsel_fra_Visma28[[#This Row],[SupProd]])</f>
        <v xml:space="preserve"> </v>
      </c>
      <c r="E916" t="s">
        <v>16</v>
      </c>
      <c r="F916" t="str">
        <f>IF(Tabel_Forespørgsel_fra_Visma28[[#This Row],[SupDescr]]=" "," "," - "&amp;Tabel_Forespørgsel_fra_Visma28[[#This Row],[SupDescr]])</f>
        <v xml:space="preserve"> </v>
      </c>
      <c r="G916" t="s">
        <v>6414</v>
      </c>
      <c r="H916">
        <v>1</v>
      </c>
      <c r="I916" t="str">
        <f>IF(A916=A915,I915&amp;CHAR(10)&amp;"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17" spans="1:9" x14ac:dyDescent="0.25">
      <c r="A917" t="s">
        <v>9109</v>
      </c>
      <c r="B917">
        <v>74842524</v>
      </c>
      <c r="C917" t="s">
        <v>16</v>
      </c>
      <c r="D917" t="str">
        <f>IF(Tabel_Forespørgsel_fra_Visma28[[#This Row],[SupProd]]=" "," "," - "&amp;Tabel_Forespørgsel_fra_Visma28[[#This Row],[SupProd]])</f>
        <v xml:space="preserve"> </v>
      </c>
      <c r="E917" t="s">
        <v>16</v>
      </c>
      <c r="F917" t="str">
        <f>IF(Tabel_Forespørgsel_fra_Visma28[[#This Row],[SupDescr]]=" "," "," - "&amp;Tabel_Forespørgsel_fra_Visma28[[#This Row],[SupDescr]])</f>
        <v xml:space="preserve"> </v>
      </c>
      <c r="G917" t="s">
        <v>6414</v>
      </c>
      <c r="H917">
        <v>1</v>
      </c>
      <c r="I917" t="str">
        <f>IF(A917=A916,I916&amp;CHAR(10)&amp;"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18" spans="1:9" x14ac:dyDescent="0.25">
      <c r="A918" t="s">
        <v>9098</v>
      </c>
      <c r="B918">
        <v>74842524</v>
      </c>
      <c r="C918" t="s">
        <v>16</v>
      </c>
      <c r="D918" t="str">
        <f>IF(Tabel_Forespørgsel_fra_Visma28[[#This Row],[SupProd]]=" "," "," - "&amp;Tabel_Forespørgsel_fra_Visma28[[#This Row],[SupProd]])</f>
        <v xml:space="preserve"> </v>
      </c>
      <c r="E918" t="s">
        <v>16</v>
      </c>
      <c r="F918" t="str">
        <f>IF(Tabel_Forespørgsel_fra_Visma28[[#This Row],[SupDescr]]=" "," "," - "&amp;Tabel_Forespørgsel_fra_Visma28[[#This Row],[SupDescr]])</f>
        <v xml:space="preserve"> </v>
      </c>
      <c r="G918" t="s">
        <v>6414</v>
      </c>
      <c r="H918">
        <v>1</v>
      </c>
      <c r="I918" t="str">
        <f>IF(A918=A917,I917&amp;CHAR(10)&amp;"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19" spans="1:9" x14ac:dyDescent="0.25">
      <c r="A919" t="s">
        <v>9099</v>
      </c>
      <c r="B919">
        <v>74842524</v>
      </c>
      <c r="C919" t="s">
        <v>16</v>
      </c>
      <c r="D919" t="str">
        <f>IF(Tabel_Forespørgsel_fra_Visma28[[#This Row],[SupProd]]=" "," "," - "&amp;Tabel_Forespørgsel_fra_Visma28[[#This Row],[SupProd]])</f>
        <v xml:space="preserve"> </v>
      </c>
      <c r="E919" t="s">
        <v>16</v>
      </c>
      <c r="F919" t="str">
        <f>IF(Tabel_Forespørgsel_fra_Visma28[[#This Row],[SupDescr]]=" "," "," - "&amp;Tabel_Forespørgsel_fra_Visma28[[#This Row],[SupDescr]])</f>
        <v xml:space="preserve"> </v>
      </c>
      <c r="G919" t="s">
        <v>6414</v>
      </c>
      <c r="H919">
        <v>1</v>
      </c>
      <c r="I919" t="str">
        <f>IF(A919=A918,I918&amp;CHAR(10)&amp;"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0" spans="1:9" x14ac:dyDescent="0.25">
      <c r="A920" t="s">
        <v>9100</v>
      </c>
      <c r="B920">
        <v>74842524</v>
      </c>
      <c r="C920" t="s">
        <v>16</v>
      </c>
      <c r="D920" t="str">
        <f>IF(Tabel_Forespørgsel_fra_Visma28[[#This Row],[SupProd]]=" "," "," - "&amp;Tabel_Forespørgsel_fra_Visma28[[#This Row],[SupProd]])</f>
        <v xml:space="preserve"> </v>
      </c>
      <c r="E920" t="s">
        <v>16</v>
      </c>
      <c r="F920" t="str">
        <f>IF(Tabel_Forespørgsel_fra_Visma28[[#This Row],[SupDescr]]=" "," "," - "&amp;Tabel_Forespørgsel_fra_Visma28[[#This Row],[SupDescr]])</f>
        <v xml:space="preserve"> </v>
      </c>
      <c r="G920" t="s">
        <v>6414</v>
      </c>
      <c r="H920">
        <v>1</v>
      </c>
      <c r="I920" t="str">
        <f>IF(A920=A919,I919&amp;CHAR(10)&amp;"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1" spans="1:9" x14ac:dyDescent="0.25">
      <c r="A921" t="s">
        <v>9101</v>
      </c>
      <c r="B921">
        <v>74842524</v>
      </c>
      <c r="C921" t="s">
        <v>16</v>
      </c>
      <c r="D921" t="str">
        <f>IF(Tabel_Forespørgsel_fra_Visma28[[#This Row],[SupProd]]=" "," "," - "&amp;Tabel_Forespørgsel_fra_Visma28[[#This Row],[SupProd]])</f>
        <v xml:space="preserve"> </v>
      </c>
      <c r="E921" t="s">
        <v>16</v>
      </c>
      <c r="F921" t="str">
        <f>IF(Tabel_Forespørgsel_fra_Visma28[[#This Row],[SupDescr]]=" "," "," - "&amp;Tabel_Forespørgsel_fra_Visma28[[#This Row],[SupDescr]])</f>
        <v xml:space="preserve"> </v>
      </c>
      <c r="G921" t="s">
        <v>6414</v>
      </c>
      <c r="H921">
        <v>1</v>
      </c>
      <c r="I921" t="str">
        <f>IF(A921=A920,I920&amp;CHAR(10)&amp;"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2" spans="1:9" x14ac:dyDescent="0.25">
      <c r="A922" t="s">
        <v>9110</v>
      </c>
      <c r="B922">
        <v>74842524</v>
      </c>
      <c r="C922" t="s">
        <v>16</v>
      </c>
      <c r="D922" t="str">
        <f>IF(Tabel_Forespørgsel_fra_Visma28[[#This Row],[SupProd]]=" "," "," - "&amp;Tabel_Forespørgsel_fra_Visma28[[#This Row],[SupProd]])</f>
        <v xml:space="preserve"> </v>
      </c>
      <c r="E922" t="s">
        <v>16</v>
      </c>
      <c r="F922" t="str">
        <f>IF(Tabel_Forespørgsel_fra_Visma28[[#This Row],[SupDescr]]=" "," "," - "&amp;Tabel_Forespørgsel_fra_Visma28[[#This Row],[SupDescr]])</f>
        <v xml:space="preserve"> </v>
      </c>
      <c r="G922" t="s">
        <v>6414</v>
      </c>
      <c r="H922">
        <v>1</v>
      </c>
      <c r="I922" t="str">
        <f>IF(A922=A921,I921&amp;CHAR(10)&amp;"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3" spans="1:9" x14ac:dyDescent="0.25">
      <c r="A923" t="s">
        <v>9111</v>
      </c>
      <c r="B923">
        <v>74842524</v>
      </c>
      <c r="C923" t="s">
        <v>16</v>
      </c>
      <c r="D923" t="str">
        <f>IF(Tabel_Forespørgsel_fra_Visma28[[#This Row],[SupProd]]=" "," "," - "&amp;Tabel_Forespørgsel_fra_Visma28[[#This Row],[SupProd]])</f>
        <v xml:space="preserve"> </v>
      </c>
      <c r="E923" t="s">
        <v>16</v>
      </c>
      <c r="F923" t="str">
        <f>IF(Tabel_Forespørgsel_fra_Visma28[[#This Row],[SupDescr]]=" "," "," - "&amp;Tabel_Forespørgsel_fra_Visma28[[#This Row],[SupDescr]])</f>
        <v xml:space="preserve"> </v>
      </c>
      <c r="G923" t="s">
        <v>6414</v>
      </c>
      <c r="H923">
        <v>1</v>
      </c>
      <c r="I923" t="str">
        <f>IF(A923=A922,I922&amp;CHAR(10)&amp;"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4" spans="1:9" x14ac:dyDescent="0.25">
      <c r="A924" t="s">
        <v>9102</v>
      </c>
      <c r="B924">
        <v>74842524</v>
      </c>
      <c r="C924" t="s">
        <v>16</v>
      </c>
      <c r="D924" t="str">
        <f>IF(Tabel_Forespørgsel_fra_Visma28[[#This Row],[SupProd]]=" "," "," - "&amp;Tabel_Forespørgsel_fra_Visma28[[#This Row],[SupProd]])</f>
        <v xml:space="preserve"> </v>
      </c>
      <c r="E924" t="s">
        <v>16</v>
      </c>
      <c r="F924" t="str">
        <f>IF(Tabel_Forespørgsel_fra_Visma28[[#This Row],[SupDescr]]=" "," "," - "&amp;Tabel_Forespørgsel_fra_Visma28[[#This Row],[SupDescr]])</f>
        <v xml:space="preserve"> </v>
      </c>
      <c r="G924" t="s">
        <v>6414</v>
      </c>
      <c r="H924">
        <v>1</v>
      </c>
      <c r="I924" t="str">
        <f>IF(A924=A923,I923&amp;CHAR(10)&amp;"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5" spans="1:9" x14ac:dyDescent="0.25">
      <c r="A925" t="s">
        <v>9103</v>
      </c>
      <c r="B925">
        <v>74842524</v>
      </c>
      <c r="C925" t="s">
        <v>16</v>
      </c>
      <c r="D925" t="str">
        <f>IF(Tabel_Forespørgsel_fra_Visma28[[#This Row],[SupProd]]=" "," "," - "&amp;Tabel_Forespørgsel_fra_Visma28[[#This Row],[SupProd]])</f>
        <v xml:space="preserve"> </v>
      </c>
      <c r="E925" t="s">
        <v>16</v>
      </c>
      <c r="F925" t="str">
        <f>IF(Tabel_Forespørgsel_fra_Visma28[[#This Row],[SupDescr]]=" "," "," - "&amp;Tabel_Forespørgsel_fra_Visma28[[#This Row],[SupDescr]])</f>
        <v xml:space="preserve"> </v>
      </c>
      <c r="G925" t="s">
        <v>6414</v>
      </c>
      <c r="H925">
        <v>1</v>
      </c>
      <c r="I925" t="str">
        <f>IF(A925=A924,I924&amp;CHAR(10)&amp;"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6" spans="1:9" x14ac:dyDescent="0.25">
      <c r="A926" t="s">
        <v>9104</v>
      </c>
      <c r="B926">
        <v>74842524</v>
      </c>
      <c r="C926" t="s">
        <v>16</v>
      </c>
      <c r="D926" t="str">
        <f>IF(Tabel_Forespørgsel_fra_Visma28[[#This Row],[SupProd]]=" "," "," - "&amp;Tabel_Forespørgsel_fra_Visma28[[#This Row],[SupProd]])</f>
        <v xml:space="preserve"> </v>
      </c>
      <c r="E926" t="s">
        <v>16</v>
      </c>
      <c r="F926" t="str">
        <f>IF(Tabel_Forespørgsel_fra_Visma28[[#This Row],[SupDescr]]=" "," "," - "&amp;Tabel_Forespørgsel_fra_Visma28[[#This Row],[SupDescr]])</f>
        <v xml:space="preserve"> </v>
      </c>
      <c r="G926" t="s">
        <v>6414</v>
      </c>
      <c r="H926">
        <v>1</v>
      </c>
      <c r="I926" t="str">
        <f>IF(A926=A925,I925&amp;CHAR(10)&amp;"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7" spans="1:9" x14ac:dyDescent="0.25">
      <c r="A927" t="s">
        <v>9105</v>
      </c>
      <c r="B927">
        <v>74842524</v>
      </c>
      <c r="C927" t="s">
        <v>16</v>
      </c>
      <c r="D927" t="str">
        <f>IF(Tabel_Forespørgsel_fra_Visma28[[#This Row],[SupProd]]=" "," "," - "&amp;Tabel_Forespørgsel_fra_Visma28[[#This Row],[SupProd]])</f>
        <v xml:space="preserve"> </v>
      </c>
      <c r="E927" t="s">
        <v>16</v>
      </c>
      <c r="F927" t="str">
        <f>IF(Tabel_Forespørgsel_fra_Visma28[[#This Row],[SupDescr]]=" "," "," - "&amp;Tabel_Forespørgsel_fra_Visma28[[#This Row],[SupDescr]])</f>
        <v xml:space="preserve"> </v>
      </c>
      <c r="G927" t="s">
        <v>6414</v>
      </c>
      <c r="H927">
        <v>1</v>
      </c>
      <c r="I927" t="str">
        <f>IF(A927=A926,I926&amp;CHAR(10)&amp;"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8" spans="1:9" x14ac:dyDescent="0.25">
      <c r="A928" t="s">
        <v>9106</v>
      </c>
      <c r="B928">
        <v>74842524</v>
      </c>
      <c r="C928" t="s">
        <v>16</v>
      </c>
      <c r="D928" t="str">
        <f>IF(Tabel_Forespørgsel_fra_Visma28[[#This Row],[SupProd]]=" "," "," - "&amp;Tabel_Forespørgsel_fra_Visma28[[#This Row],[SupProd]])</f>
        <v xml:space="preserve"> </v>
      </c>
      <c r="E928" t="s">
        <v>16</v>
      </c>
      <c r="F928" t="str">
        <f>IF(Tabel_Forespørgsel_fra_Visma28[[#This Row],[SupDescr]]=" "," "," - "&amp;Tabel_Forespørgsel_fra_Visma28[[#This Row],[SupDescr]])</f>
        <v xml:space="preserve"> </v>
      </c>
      <c r="G928" t="s">
        <v>6414</v>
      </c>
      <c r="H928">
        <v>1</v>
      </c>
      <c r="I928" t="str">
        <f>IF(A928=A927,I927&amp;CHAR(10)&amp;"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9" spans="1:9" x14ac:dyDescent="0.25">
      <c r="A929" t="s">
        <v>10295</v>
      </c>
      <c r="B929">
        <v>74842524</v>
      </c>
      <c r="C929" t="s">
        <v>16</v>
      </c>
      <c r="D929" t="str">
        <f>IF(Tabel_Forespørgsel_fra_Visma28[[#This Row],[SupProd]]=" "," "," - "&amp;Tabel_Forespørgsel_fra_Visma28[[#This Row],[SupProd]])</f>
        <v xml:space="preserve"> </v>
      </c>
      <c r="E929" t="s">
        <v>16</v>
      </c>
      <c r="F929" t="str">
        <f>IF(Tabel_Forespørgsel_fra_Visma28[[#This Row],[SupDescr]]=" "," "," - "&amp;Tabel_Forespørgsel_fra_Visma28[[#This Row],[SupDescr]])</f>
        <v xml:space="preserve"> </v>
      </c>
      <c r="G929" t="s">
        <v>6414</v>
      </c>
      <c r="H929">
        <v>1</v>
      </c>
      <c r="I929" t="str">
        <f>IF(A929=A928,I928&amp;CHAR(10)&amp;"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30" spans="1:9" x14ac:dyDescent="0.25">
      <c r="A930" t="s">
        <v>7178</v>
      </c>
      <c r="B930">
        <v>86228644</v>
      </c>
      <c r="C930" t="s">
        <v>16</v>
      </c>
      <c r="D930" t="str">
        <f>IF(Tabel_Forespørgsel_fra_Visma28[[#This Row],[SupProd]]=" "," "," - "&amp;Tabel_Forespørgsel_fra_Visma28[[#This Row],[SupProd]])</f>
        <v xml:space="preserve"> </v>
      </c>
      <c r="E930" t="s">
        <v>16</v>
      </c>
      <c r="F930" t="str">
        <f>IF(Tabel_Forespørgsel_fra_Visma28[[#This Row],[SupDescr]]=" "," "," - "&amp;Tabel_Forespørgsel_fra_Visma28[[#This Row],[SupDescr]])</f>
        <v xml:space="preserve"> </v>
      </c>
      <c r="G930" t="s">
        <v>2440</v>
      </c>
      <c r="H930">
        <v>1</v>
      </c>
      <c r="I930" t="str">
        <f>IF(A930=A929,I929&amp;CHAR(10)&amp;"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931" spans="1:9" x14ac:dyDescent="0.25">
      <c r="A931" t="s">
        <v>3540</v>
      </c>
      <c r="B931">
        <v>75421677</v>
      </c>
      <c r="C931" t="s">
        <v>16</v>
      </c>
      <c r="D931" t="str">
        <f>IF(Tabel_Forespørgsel_fra_Visma28[[#This Row],[SupProd]]=" "," "," - "&amp;Tabel_Forespørgsel_fra_Visma28[[#This Row],[SupProd]])</f>
        <v xml:space="preserve"> </v>
      </c>
      <c r="E931" t="s">
        <v>16</v>
      </c>
      <c r="F931" t="str">
        <f>IF(Tabel_Forespørgsel_fra_Visma28[[#This Row],[SupDescr]]=" "," "," - "&amp;Tabel_Forespørgsel_fra_Visma28[[#This Row],[SupDescr]])</f>
        <v xml:space="preserve"> </v>
      </c>
      <c r="G931" t="s">
        <v>3368</v>
      </c>
      <c r="H931">
        <v>1</v>
      </c>
      <c r="I931" t="str">
        <f>IF(A931=A930,I930&amp;CHAR(10)&amp;"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32" spans="1:9" x14ac:dyDescent="0.25">
      <c r="A932" t="s">
        <v>3543</v>
      </c>
      <c r="B932">
        <v>75421677</v>
      </c>
      <c r="C932" t="s">
        <v>16</v>
      </c>
      <c r="D932" t="str">
        <f>IF(Tabel_Forespørgsel_fra_Visma28[[#This Row],[SupProd]]=" "," "," - "&amp;Tabel_Forespørgsel_fra_Visma28[[#This Row],[SupProd]])</f>
        <v xml:space="preserve"> </v>
      </c>
      <c r="E932" t="s">
        <v>16</v>
      </c>
      <c r="F932" t="str">
        <f>IF(Tabel_Forespørgsel_fra_Visma28[[#This Row],[SupDescr]]=" "," "," - "&amp;Tabel_Forespørgsel_fra_Visma28[[#This Row],[SupDescr]])</f>
        <v xml:space="preserve"> </v>
      </c>
      <c r="G932" t="s">
        <v>3368</v>
      </c>
      <c r="H932">
        <v>1</v>
      </c>
      <c r="I932" t="str">
        <f>IF(A932=A931,I931&amp;CHAR(10)&amp;"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33" spans="1:9" x14ac:dyDescent="0.25">
      <c r="A933" t="s">
        <v>10672</v>
      </c>
      <c r="B933">
        <v>70890019</v>
      </c>
      <c r="C933" t="s">
        <v>16</v>
      </c>
      <c r="D933" t="str">
        <f>IF(Tabel_Forespørgsel_fra_Visma28[[#This Row],[SupProd]]=" "," "," - "&amp;Tabel_Forespørgsel_fra_Visma28[[#This Row],[SupProd]])</f>
        <v xml:space="preserve"> </v>
      </c>
      <c r="E933" t="s">
        <v>16</v>
      </c>
      <c r="F933" t="str">
        <f>IF(Tabel_Forespørgsel_fra_Visma28[[#This Row],[SupDescr]]=" "," "," - "&amp;Tabel_Forespørgsel_fra_Visma28[[#This Row],[SupDescr]])</f>
        <v xml:space="preserve"> </v>
      </c>
      <c r="G933" t="s">
        <v>5780</v>
      </c>
      <c r="H933">
        <v>1</v>
      </c>
      <c r="I933" t="str">
        <f>IF(A933=A932,I932&amp;CHAR(10)&amp;"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4" spans="1:9" x14ac:dyDescent="0.25">
      <c r="A934" t="s">
        <v>11440</v>
      </c>
      <c r="B934">
        <v>70890019</v>
      </c>
      <c r="C934" t="s">
        <v>16</v>
      </c>
      <c r="D934" t="str">
        <f>IF(Tabel_Forespørgsel_fra_Visma28[[#This Row],[SupProd]]=" "," "," - "&amp;Tabel_Forespørgsel_fra_Visma28[[#This Row],[SupProd]])</f>
        <v xml:space="preserve"> </v>
      </c>
      <c r="E934" t="s">
        <v>16</v>
      </c>
      <c r="F934" t="str">
        <f>IF(Tabel_Forespørgsel_fra_Visma28[[#This Row],[SupDescr]]=" "," "," - "&amp;Tabel_Forespørgsel_fra_Visma28[[#This Row],[SupDescr]])</f>
        <v xml:space="preserve"> </v>
      </c>
      <c r="G934" t="s">
        <v>5780</v>
      </c>
      <c r="H934">
        <v>1</v>
      </c>
      <c r="I934" t="str">
        <f>IF(A934=A933,I933&amp;CHAR(10)&amp;"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5" spans="1:9" x14ac:dyDescent="0.25">
      <c r="A935" t="s">
        <v>11445</v>
      </c>
      <c r="B935">
        <v>70890019</v>
      </c>
      <c r="C935" t="s">
        <v>16</v>
      </c>
      <c r="D935" t="str">
        <f>IF(Tabel_Forespørgsel_fra_Visma28[[#This Row],[SupProd]]=" "," "," - "&amp;Tabel_Forespørgsel_fra_Visma28[[#This Row],[SupProd]])</f>
        <v xml:space="preserve"> </v>
      </c>
      <c r="E935" t="s">
        <v>16</v>
      </c>
      <c r="F935" t="str">
        <f>IF(Tabel_Forespørgsel_fra_Visma28[[#This Row],[SupDescr]]=" "," "," - "&amp;Tabel_Forespørgsel_fra_Visma28[[#This Row],[SupDescr]])</f>
        <v xml:space="preserve"> </v>
      </c>
      <c r="G935" t="s">
        <v>5780</v>
      </c>
      <c r="H935">
        <v>1</v>
      </c>
      <c r="I935" t="str">
        <f>IF(A935=A934,I934&amp;CHAR(10)&amp;"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6" spans="1:9" x14ac:dyDescent="0.25">
      <c r="A936" t="s">
        <v>11447</v>
      </c>
      <c r="B936">
        <v>70890019</v>
      </c>
      <c r="C936" t="s">
        <v>16</v>
      </c>
      <c r="D936" t="str">
        <f>IF(Tabel_Forespørgsel_fra_Visma28[[#This Row],[SupProd]]=" "," "," - "&amp;Tabel_Forespørgsel_fra_Visma28[[#This Row],[SupProd]])</f>
        <v xml:space="preserve"> </v>
      </c>
      <c r="E936" t="s">
        <v>16</v>
      </c>
      <c r="F936" t="str">
        <f>IF(Tabel_Forespørgsel_fra_Visma28[[#This Row],[SupDescr]]=" "," "," - "&amp;Tabel_Forespørgsel_fra_Visma28[[#This Row],[SupDescr]])</f>
        <v xml:space="preserve"> </v>
      </c>
      <c r="G936" t="s">
        <v>5780</v>
      </c>
      <c r="H936">
        <v>1</v>
      </c>
      <c r="I936" t="str">
        <f>IF(A936=A935,I935&amp;CHAR(10)&amp;"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7" spans="1:9" x14ac:dyDescent="0.25">
      <c r="A937" t="s">
        <v>11448</v>
      </c>
      <c r="B937">
        <v>70890019</v>
      </c>
      <c r="C937" t="s">
        <v>16</v>
      </c>
      <c r="D937" t="str">
        <f>IF(Tabel_Forespørgsel_fra_Visma28[[#This Row],[SupProd]]=" "," "," - "&amp;Tabel_Forespørgsel_fra_Visma28[[#This Row],[SupProd]])</f>
        <v xml:space="preserve"> </v>
      </c>
      <c r="E937" t="s">
        <v>16</v>
      </c>
      <c r="F937" t="str">
        <f>IF(Tabel_Forespørgsel_fra_Visma28[[#This Row],[SupDescr]]=" "," "," - "&amp;Tabel_Forespørgsel_fra_Visma28[[#This Row],[SupDescr]])</f>
        <v xml:space="preserve"> </v>
      </c>
      <c r="G937" t="s">
        <v>5780</v>
      </c>
      <c r="H937">
        <v>1</v>
      </c>
      <c r="I937" t="str">
        <f>IF(A937=A936,I936&amp;CHAR(10)&amp;"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8" spans="1:9" x14ac:dyDescent="0.25">
      <c r="A938" t="s">
        <v>11449</v>
      </c>
      <c r="B938">
        <v>70890019</v>
      </c>
      <c r="C938" t="s">
        <v>16</v>
      </c>
      <c r="D938" t="str">
        <f>IF(Tabel_Forespørgsel_fra_Visma28[[#This Row],[SupProd]]=" "," "," - "&amp;Tabel_Forespørgsel_fra_Visma28[[#This Row],[SupProd]])</f>
        <v xml:space="preserve"> </v>
      </c>
      <c r="E938" t="s">
        <v>16</v>
      </c>
      <c r="F938" t="str">
        <f>IF(Tabel_Forespørgsel_fra_Visma28[[#This Row],[SupDescr]]=" "," "," - "&amp;Tabel_Forespørgsel_fra_Visma28[[#This Row],[SupDescr]])</f>
        <v xml:space="preserve"> </v>
      </c>
      <c r="G938" t="s">
        <v>5780</v>
      </c>
      <c r="H938">
        <v>1</v>
      </c>
      <c r="I938" t="str">
        <f>IF(A938=A937,I937&amp;CHAR(10)&amp;"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9" spans="1:9" x14ac:dyDescent="0.25">
      <c r="A939" t="s">
        <v>11441</v>
      </c>
      <c r="B939">
        <v>70890019</v>
      </c>
      <c r="C939" t="s">
        <v>16</v>
      </c>
      <c r="D939" t="str">
        <f>IF(Tabel_Forespørgsel_fra_Visma28[[#This Row],[SupProd]]=" "," "," - "&amp;Tabel_Forespørgsel_fra_Visma28[[#This Row],[SupProd]])</f>
        <v xml:space="preserve"> </v>
      </c>
      <c r="E939" t="s">
        <v>16</v>
      </c>
      <c r="F939" t="str">
        <f>IF(Tabel_Forespørgsel_fra_Visma28[[#This Row],[SupDescr]]=" "," "," - "&amp;Tabel_Forespørgsel_fra_Visma28[[#This Row],[SupDescr]])</f>
        <v xml:space="preserve"> </v>
      </c>
      <c r="G939" t="s">
        <v>5780</v>
      </c>
      <c r="H939">
        <v>1</v>
      </c>
      <c r="I939" t="str">
        <f>IF(A939=A938,I938&amp;CHAR(10)&amp;"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0" spans="1:9" x14ac:dyDescent="0.25">
      <c r="A940" t="s">
        <v>11442</v>
      </c>
      <c r="B940">
        <v>70890019</v>
      </c>
      <c r="C940" t="s">
        <v>16</v>
      </c>
      <c r="D940" t="str">
        <f>IF(Tabel_Forespørgsel_fra_Visma28[[#This Row],[SupProd]]=" "," "," - "&amp;Tabel_Forespørgsel_fra_Visma28[[#This Row],[SupProd]])</f>
        <v xml:space="preserve"> </v>
      </c>
      <c r="E940" t="s">
        <v>16</v>
      </c>
      <c r="F940" t="str">
        <f>IF(Tabel_Forespørgsel_fra_Visma28[[#This Row],[SupDescr]]=" "," "," - "&amp;Tabel_Forespørgsel_fra_Visma28[[#This Row],[SupDescr]])</f>
        <v xml:space="preserve"> </v>
      </c>
      <c r="G940" t="s">
        <v>5780</v>
      </c>
      <c r="H940">
        <v>1</v>
      </c>
      <c r="I940" t="str">
        <f>IF(A940=A939,I939&amp;CHAR(10)&amp;"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1" spans="1:9" x14ac:dyDescent="0.25">
      <c r="A941" t="s">
        <v>11450</v>
      </c>
      <c r="B941">
        <v>70890019</v>
      </c>
      <c r="C941" t="s">
        <v>16</v>
      </c>
      <c r="D941" t="str">
        <f>IF(Tabel_Forespørgsel_fra_Visma28[[#This Row],[SupProd]]=" "," "," - "&amp;Tabel_Forespørgsel_fra_Visma28[[#This Row],[SupProd]])</f>
        <v xml:space="preserve"> </v>
      </c>
      <c r="E941" t="s">
        <v>16</v>
      </c>
      <c r="F941" t="str">
        <f>IF(Tabel_Forespørgsel_fra_Visma28[[#This Row],[SupDescr]]=" "," "," - "&amp;Tabel_Forespørgsel_fra_Visma28[[#This Row],[SupDescr]])</f>
        <v xml:space="preserve"> </v>
      </c>
      <c r="G941" t="s">
        <v>5780</v>
      </c>
      <c r="H941">
        <v>1</v>
      </c>
      <c r="I941" t="str">
        <f>IF(A941=A940,I940&amp;CHAR(10)&amp;"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2" spans="1:9" x14ac:dyDescent="0.25">
      <c r="A942" t="s">
        <v>11438</v>
      </c>
      <c r="B942">
        <v>70890019</v>
      </c>
      <c r="C942" t="s">
        <v>16</v>
      </c>
      <c r="D942" t="str">
        <f>IF(Tabel_Forespørgsel_fra_Visma28[[#This Row],[SupProd]]=" "," "," - "&amp;Tabel_Forespørgsel_fra_Visma28[[#This Row],[SupProd]])</f>
        <v xml:space="preserve"> </v>
      </c>
      <c r="E942" t="s">
        <v>16</v>
      </c>
      <c r="F942" t="str">
        <f>IF(Tabel_Forespørgsel_fra_Visma28[[#This Row],[SupDescr]]=" "," "," - "&amp;Tabel_Forespørgsel_fra_Visma28[[#This Row],[SupDescr]])</f>
        <v xml:space="preserve"> </v>
      </c>
      <c r="G942" t="s">
        <v>5780</v>
      </c>
      <c r="H942">
        <v>1</v>
      </c>
      <c r="I942" t="str">
        <f>IF(A942=A941,I941&amp;CHAR(10)&amp;"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3" spans="1:9" x14ac:dyDescent="0.25">
      <c r="A943" t="s">
        <v>11439</v>
      </c>
      <c r="B943">
        <v>70890019</v>
      </c>
      <c r="C943" t="s">
        <v>16</v>
      </c>
      <c r="D943" t="str">
        <f>IF(Tabel_Forespørgsel_fra_Visma28[[#This Row],[SupProd]]=" "," "," - "&amp;Tabel_Forespørgsel_fra_Visma28[[#This Row],[SupProd]])</f>
        <v xml:space="preserve"> </v>
      </c>
      <c r="E943" t="s">
        <v>16</v>
      </c>
      <c r="F943" t="str">
        <f>IF(Tabel_Forespørgsel_fra_Visma28[[#This Row],[SupDescr]]=" "," "," - "&amp;Tabel_Forespørgsel_fra_Visma28[[#This Row],[SupDescr]])</f>
        <v xml:space="preserve"> </v>
      </c>
      <c r="G943" t="s">
        <v>5780</v>
      </c>
      <c r="H943">
        <v>1</v>
      </c>
      <c r="I943" t="str">
        <f>IF(A943=A942,I942&amp;CHAR(10)&amp;"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4" spans="1:9" x14ac:dyDescent="0.25">
      <c r="A944" t="s">
        <v>10671</v>
      </c>
      <c r="B944">
        <v>70890019</v>
      </c>
      <c r="C944" t="s">
        <v>16</v>
      </c>
      <c r="D944" t="str">
        <f>IF(Tabel_Forespørgsel_fra_Visma28[[#This Row],[SupProd]]=" "," "," - "&amp;Tabel_Forespørgsel_fra_Visma28[[#This Row],[SupProd]])</f>
        <v xml:space="preserve"> </v>
      </c>
      <c r="E944" t="s">
        <v>16</v>
      </c>
      <c r="F944" t="str">
        <f>IF(Tabel_Forespørgsel_fra_Visma28[[#This Row],[SupDescr]]=" "," "," - "&amp;Tabel_Forespørgsel_fra_Visma28[[#This Row],[SupDescr]])</f>
        <v xml:space="preserve"> </v>
      </c>
      <c r="G944" t="s">
        <v>5780</v>
      </c>
      <c r="H944">
        <v>1</v>
      </c>
      <c r="I944" t="str">
        <f>IF(A944=A943,I943&amp;CHAR(10)&amp;"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5" spans="1:9" x14ac:dyDescent="0.25">
      <c r="A945" t="s">
        <v>12302</v>
      </c>
      <c r="B945">
        <v>75577000</v>
      </c>
      <c r="C945" t="s">
        <v>16</v>
      </c>
      <c r="D945" t="str">
        <f>IF(Tabel_Forespørgsel_fra_Visma28[[#This Row],[SupProd]]=" "," "," - "&amp;Tabel_Forespørgsel_fra_Visma28[[#This Row],[SupProd]])</f>
        <v xml:space="preserve"> </v>
      </c>
      <c r="E945" t="s">
        <v>16</v>
      </c>
      <c r="F945" t="str">
        <f>IF(Tabel_Forespørgsel_fra_Visma28[[#This Row],[SupDescr]]=" "," "," - "&amp;Tabel_Forespørgsel_fra_Visma28[[#This Row],[SupDescr]])</f>
        <v xml:space="preserve"> </v>
      </c>
      <c r="G945" t="s">
        <v>3759</v>
      </c>
      <c r="H945">
        <v>1</v>
      </c>
      <c r="I945" t="str">
        <f>IF(A945=A944,I944&amp;CHAR(10)&amp;"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46" spans="1:9" x14ac:dyDescent="0.25">
      <c r="A946" t="s">
        <v>4596</v>
      </c>
      <c r="B946">
        <v>76881488</v>
      </c>
      <c r="C946" t="s">
        <v>16</v>
      </c>
      <c r="D946" t="str">
        <f>IF(Tabel_Forespørgsel_fra_Visma28[[#This Row],[SupProd]]=" "," "," - "&amp;Tabel_Forespørgsel_fra_Visma28[[#This Row],[SupProd]])</f>
        <v xml:space="preserve"> </v>
      </c>
      <c r="E946" t="s">
        <v>16</v>
      </c>
      <c r="F946" t="str">
        <f>IF(Tabel_Forespørgsel_fra_Visma28[[#This Row],[SupDescr]]=" "," "," - "&amp;Tabel_Forespørgsel_fra_Visma28[[#This Row],[SupDescr]])</f>
        <v xml:space="preserve"> </v>
      </c>
      <c r="G946" t="s">
        <v>4597</v>
      </c>
      <c r="H946">
        <v>1</v>
      </c>
      <c r="I946" t="str">
        <f>IF(A946=A945,I945&amp;CHAR(10)&amp;"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Ribe Maskinfabrik  </v>
      </c>
    </row>
    <row r="947" spans="1:9" x14ac:dyDescent="0.25">
      <c r="A947" t="s">
        <v>3479</v>
      </c>
      <c r="B947">
        <v>75421677</v>
      </c>
      <c r="C947" t="s">
        <v>16</v>
      </c>
      <c r="D947" t="str">
        <f>IF(Tabel_Forespørgsel_fra_Visma28[[#This Row],[SupProd]]=" "," "," - "&amp;Tabel_Forespørgsel_fra_Visma28[[#This Row],[SupProd]])</f>
        <v xml:space="preserve"> </v>
      </c>
      <c r="E947" t="s">
        <v>16</v>
      </c>
      <c r="F947" t="str">
        <f>IF(Tabel_Forespørgsel_fra_Visma28[[#This Row],[SupDescr]]=" "," "," - "&amp;Tabel_Forespørgsel_fra_Visma28[[#This Row],[SupDescr]])</f>
        <v xml:space="preserve"> </v>
      </c>
      <c r="G947" t="s">
        <v>3368</v>
      </c>
      <c r="H947">
        <v>1</v>
      </c>
      <c r="I947" t="str">
        <f>IF(A947=A946,I946&amp;CHAR(10)&amp;"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48" spans="1:9" x14ac:dyDescent="0.25">
      <c r="A948" t="s">
        <v>4426</v>
      </c>
      <c r="B948">
        <v>74541608</v>
      </c>
      <c r="C948" t="s">
        <v>16</v>
      </c>
      <c r="D948" t="str">
        <f>IF(Tabel_Forespørgsel_fra_Visma28[[#This Row],[SupProd]]=" "," "," - "&amp;Tabel_Forespørgsel_fra_Visma28[[#This Row],[SupProd]])</f>
        <v xml:space="preserve"> </v>
      </c>
      <c r="E948" t="s">
        <v>16</v>
      </c>
      <c r="F948" t="str">
        <f>IF(Tabel_Forespørgsel_fra_Visma28[[#This Row],[SupDescr]]=" "," "," - "&amp;Tabel_Forespørgsel_fra_Visma28[[#This Row],[SupDescr]])</f>
        <v xml:space="preserve"> </v>
      </c>
      <c r="G948" t="s">
        <v>2496</v>
      </c>
      <c r="H948">
        <v>1</v>
      </c>
      <c r="I948" t="str">
        <f>IF(A948=A947,I947&amp;CHAR(10)&amp;"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949" spans="1:9" x14ac:dyDescent="0.25">
      <c r="A949" t="s">
        <v>4427</v>
      </c>
      <c r="B949">
        <v>74541608</v>
      </c>
      <c r="C949" t="s">
        <v>16</v>
      </c>
      <c r="D949" t="str">
        <f>IF(Tabel_Forespørgsel_fra_Visma28[[#This Row],[SupProd]]=" "," "," - "&amp;Tabel_Forespørgsel_fra_Visma28[[#This Row],[SupProd]])</f>
        <v xml:space="preserve"> </v>
      </c>
      <c r="E949" t="s">
        <v>16</v>
      </c>
      <c r="F949" t="str">
        <f>IF(Tabel_Forespørgsel_fra_Visma28[[#This Row],[SupDescr]]=" "," "," - "&amp;Tabel_Forespørgsel_fra_Visma28[[#This Row],[SupDescr]])</f>
        <v xml:space="preserve"> </v>
      </c>
      <c r="G949" t="s">
        <v>2496</v>
      </c>
      <c r="H949">
        <v>1</v>
      </c>
      <c r="I949" t="str">
        <f>IF(A949=A948,I948&amp;CHAR(10)&amp;"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950" spans="1:9" x14ac:dyDescent="0.25">
      <c r="A950" t="s">
        <v>4458</v>
      </c>
      <c r="B950">
        <v>75421677</v>
      </c>
      <c r="C950" t="s">
        <v>16</v>
      </c>
      <c r="D950" t="str">
        <f>IF(Tabel_Forespørgsel_fra_Visma28[[#This Row],[SupProd]]=" "," "," - "&amp;Tabel_Forespørgsel_fra_Visma28[[#This Row],[SupProd]])</f>
        <v xml:space="preserve"> </v>
      </c>
      <c r="E950" t="s">
        <v>16</v>
      </c>
      <c r="F950" t="str">
        <f>IF(Tabel_Forespørgsel_fra_Visma28[[#This Row],[SupDescr]]=" "," "," - "&amp;Tabel_Forespørgsel_fra_Visma28[[#This Row],[SupDescr]])</f>
        <v xml:space="preserve"> </v>
      </c>
      <c r="G950" t="s">
        <v>3368</v>
      </c>
      <c r="H950">
        <v>1</v>
      </c>
      <c r="I950" t="str">
        <f>IF(A950=A949,I949&amp;CHAR(10)&amp;"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51" spans="1:9" x14ac:dyDescent="0.25">
      <c r="A951" t="s">
        <v>6120</v>
      </c>
      <c r="B951">
        <v>75421677</v>
      </c>
      <c r="C951" t="s">
        <v>16</v>
      </c>
      <c r="D951" t="str">
        <f>IF(Tabel_Forespørgsel_fra_Visma28[[#This Row],[SupProd]]=" "," "," - "&amp;Tabel_Forespørgsel_fra_Visma28[[#This Row],[SupProd]])</f>
        <v xml:space="preserve"> </v>
      </c>
      <c r="E951" t="s">
        <v>16</v>
      </c>
      <c r="F951" t="str">
        <f>IF(Tabel_Forespørgsel_fra_Visma28[[#This Row],[SupDescr]]=" "," "," - "&amp;Tabel_Forespørgsel_fra_Visma28[[#This Row],[SupDescr]])</f>
        <v xml:space="preserve"> </v>
      </c>
      <c r="G951" t="s">
        <v>3368</v>
      </c>
      <c r="H951">
        <v>1</v>
      </c>
      <c r="I951" t="str">
        <f>IF(A951=A950,I950&amp;CHAR(10)&amp;"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52" spans="1:9" x14ac:dyDescent="0.25">
      <c r="A952" t="s">
        <v>6651</v>
      </c>
      <c r="B952">
        <v>75421677</v>
      </c>
      <c r="C952" t="s">
        <v>16</v>
      </c>
      <c r="D952" t="str">
        <f>IF(Tabel_Forespørgsel_fra_Visma28[[#This Row],[SupProd]]=" "," "," - "&amp;Tabel_Forespørgsel_fra_Visma28[[#This Row],[SupProd]])</f>
        <v xml:space="preserve"> </v>
      </c>
      <c r="E952" t="s">
        <v>16</v>
      </c>
      <c r="F952" t="str">
        <f>IF(Tabel_Forespørgsel_fra_Visma28[[#This Row],[SupDescr]]=" "," "," - "&amp;Tabel_Forespørgsel_fra_Visma28[[#This Row],[SupDescr]])</f>
        <v xml:space="preserve"> </v>
      </c>
      <c r="G952" t="s">
        <v>3368</v>
      </c>
      <c r="H952">
        <v>1</v>
      </c>
      <c r="I952" t="str">
        <f>IF(A952=A951,I951&amp;CHAR(10)&amp;"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53" spans="1:9" x14ac:dyDescent="0.25">
      <c r="A953" t="s">
        <v>11429</v>
      </c>
      <c r="B953">
        <v>74842524</v>
      </c>
      <c r="C953" t="s">
        <v>16</v>
      </c>
      <c r="D953" t="str">
        <f>IF(Tabel_Forespørgsel_fra_Visma28[[#This Row],[SupProd]]=" "," "," - "&amp;Tabel_Forespørgsel_fra_Visma28[[#This Row],[SupProd]])</f>
        <v xml:space="preserve"> </v>
      </c>
      <c r="E953" t="s">
        <v>16</v>
      </c>
      <c r="F953" t="str">
        <f>IF(Tabel_Forespørgsel_fra_Visma28[[#This Row],[SupDescr]]=" "," "," - "&amp;Tabel_Forespørgsel_fra_Visma28[[#This Row],[SupDescr]])</f>
        <v xml:space="preserve"> </v>
      </c>
      <c r="G953" t="s">
        <v>6414</v>
      </c>
      <c r="H953">
        <v>1</v>
      </c>
      <c r="I953" t="str">
        <f>IF(A953=A952,I952&amp;CHAR(10)&amp;"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54" spans="1:9" x14ac:dyDescent="0.25">
      <c r="A954" t="s">
        <v>11336</v>
      </c>
      <c r="B954">
        <v>30940084</v>
      </c>
      <c r="C954" t="s">
        <v>16</v>
      </c>
      <c r="D954" t="str">
        <f>IF(Tabel_Forespørgsel_fra_Visma28[[#This Row],[SupProd]]=" "," "," - "&amp;Tabel_Forespørgsel_fra_Visma28[[#This Row],[SupProd]])</f>
        <v xml:space="preserve"> </v>
      </c>
      <c r="E954" t="s">
        <v>16</v>
      </c>
      <c r="F954" t="str">
        <f>IF(Tabel_Forespørgsel_fra_Visma28[[#This Row],[SupDescr]]=" "," "," - "&amp;Tabel_Forespørgsel_fra_Visma28[[#This Row],[SupDescr]])</f>
        <v xml:space="preserve"> </v>
      </c>
      <c r="G954" t="s">
        <v>3981</v>
      </c>
      <c r="H954">
        <v>1</v>
      </c>
      <c r="I954" t="str">
        <f>IF(A954=A953,I953&amp;CHAR(10)&amp;"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955" spans="1:9" x14ac:dyDescent="0.25">
      <c r="A955" t="s">
        <v>11188</v>
      </c>
      <c r="B955">
        <v>30940084</v>
      </c>
      <c r="C955" t="s">
        <v>16</v>
      </c>
      <c r="D955" t="str">
        <f>IF(Tabel_Forespørgsel_fra_Visma28[[#This Row],[SupProd]]=" "," "," - "&amp;Tabel_Forespørgsel_fra_Visma28[[#This Row],[SupProd]])</f>
        <v xml:space="preserve"> </v>
      </c>
      <c r="E955" t="s">
        <v>16</v>
      </c>
      <c r="F955" t="str">
        <f>IF(Tabel_Forespørgsel_fra_Visma28[[#This Row],[SupDescr]]=" "," "," - "&amp;Tabel_Forespørgsel_fra_Visma28[[#This Row],[SupDescr]])</f>
        <v xml:space="preserve"> </v>
      </c>
      <c r="G955" t="s">
        <v>3981</v>
      </c>
      <c r="H955">
        <v>1</v>
      </c>
      <c r="I955" t="str">
        <f>IF(A955=A954,I954&amp;CHAR(10)&amp;"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956" spans="1:9" x14ac:dyDescent="0.25">
      <c r="A956" t="s">
        <v>11691</v>
      </c>
      <c r="B956">
        <v>70108720</v>
      </c>
      <c r="C956" t="s">
        <v>16</v>
      </c>
      <c r="D956" t="str">
        <f>IF(Tabel_Forespørgsel_fra_Visma28[[#This Row],[SupProd]]=" "," "," - "&amp;Tabel_Forespørgsel_fra_Visma28[[#This Row],[SupProd]])</f>
        <v xml:space="preserve"> </v>
      </c>
      <c r="E956" t="s">
        <v>16</v>
      </c>
      <c r="F956" t="str">
        <f>IF(Tabel_Forespørgsel_fra_Visma28[[#This Row],[SupDescr]]=" "," "," - "&amp;Tabel_Forespørgsel_fra_Visma28[[#This Row],[SupDescr]])</f>
        <v xml:space="preserve"> </v>
      </c>
      <c r="G956" t="s">
        <v>8125</v>
      </c>
      <c r="H956">
        <v>1</v>
      </c>
      <c r="I956" t="str">
        <f>IF(A956=A955,I955&amp;CHAR(10)&amp;"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57" spans="1:9" x14ac:dyDescent="0.25">
      <c r="A957" t="s">
        <v>11678</v>
      </c>
      <c r="B957">
        <v>70108720</v>
      </c>
      <c r="C957" t="s">
        <v>16</v>
      </c>
      <c r="D957" t="str">
        <f>IF(Tabel_Forespørgsel_fra_Visma28[[#This Row],[SupProd]]=" "," "," - "&amp;Tabel_Forespørgsel_fra_Visma28[[#This Row],[SupProd]])</f>
        <v xml:space="preserve"> </v>
      </c>
      <c r="E957" t="s">
        <v>16</v>
      </c>
      <c r="F957" t="str">
        <f>IF(Tabel_Forespørgsel_fra_Visma28[[#This Row],[SupDescr]]=" "," "," - "&amp;Tabel_Forespørgsel_fra_Visma28[[#This Row],[SupDescr]])</f>
        <v xml:space="preserve"> </v>
      </c>
      <c r="G957" t="s">
        <v>8125</v>
      </c>
      <c r="H957">
        <v>1</v>
      </c>
      <c r="I957" t="str">
        <f>IF(A957=A956,I956&amp;CHAR(10)&amp;"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58" spans="1:9" x14ac:dyDescent="0.25">
      <c r="A958" t="s">
        <v>11472</v>
      </c>
      <c r="B958">
        <v>74842524</v>
      </c>
      <c r="C958" t="s">
        <v>16</v>
      </c>
      <c r="D958" t="str">
        <f>IF(Tabel_Forespørgsel_fra_Visma28[[#This Row],[SupProd]]=" "," "," - "&amp;Tabel_Forespørgsel_fra_Visma28[[#This Row],[SupProd]])</f>
        <v xml:space="preserve"> </v>
      </c>
      <c r="E958" t="s">
        <v>16</v>
      </c>
      <c r="F958" t="str">
        <f>IF(Tabel_Forespørgsel_fra_Visma28[[#This Row],[SupDescr]]=" "," "," - "&amp;Tabel_Forespørgsel_fra_Visma28[[#This Row],[SupDescr]])</f>
        <v xml:space="preserve"> </v>
      </c>
      <c r="G958" t="s">
        <v>6414</v>
      </c>
      <c r="H958">
        <v>1</v>
      </c>
      <c r="I958" t="str">
        <f>IF(A958=A957,I957&amp;CHAR(10)&amp;"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59" spans="1:9" x14ac:dyDescent="0.25">
      <c r="A959" t="s">
        <v>11473</v>
      </c>
      <c r="B959">
        <v>74842524</v>
      </c>
      <c r="C959" t="s">
        <v>16</v>
      </c>
      <c r="D959" t="str">
        <f>IF(Tabel_Forespørgsel_fra_Visma28[[#This Row],[SupProd]]=" "," "," - "&amp;Tabel_Forespørgsel_fra_Visma28[[#This Row],[SupProd]])</f>
        <v xml:space="preserve"> </v>
      </c>
      <c r="E959" t="s">
        <v>16</v>
      </c>
      <c r="F959" t="str">
        <f>IF(Tabel_Forespørgsel_fra_Visma28[[#This Row],[SupDescr]]=" "," "," - "&amp;Tabel_Forespørgsel_fra_Visma28[[#This Row],[SupDescr]])</f>
        <v xml:space="preserve"> </v>
      </c>
      <c r="G959" t="s">
        <v>6414</v>
      </c>
      <c r="H959">
        <v>1</v>
      </c>
      <c r="I959" t="str">
        <f>IF(A959=A958,I958&amp;CHAR(10)&amp;"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0" spans="1:9" x14ac:dyDescent="0.25">
      <c r="A960" t="s">
        <v>11530</v>
      </c>
      <c r="B960">
        <v>74755755</v>
      </c>
      <c r="C960" t="s">
        <v>16</v>
      </c>
      <c r="D960" t="str">
        <f>IF(Tabel_Forespørgsel_fra_Visma28[[#This Row],[SupProd]]=" "," "," - "&amp;Tabel_Forespørgsel_fra_Visma28[[#This Row],[SupProd]])</f>
        <v xml:space="preserve"> </v>
      </c>
      <c r="E960" t="s">
        <v>16</v>
      </c>
      <c r="F960" t="str">
        <f>IF(Tabel_Forespørgsel_fra_Visma28[[#This Row],[SupDescr]]=" "," "," - "&amp;Tabel_Forespørgsel_fra_Visma28[[#This Row],[SupDescr]])</f>
        <v xml:space="preserve"> </v>
      </c>
      <c r="G960" t="s">
        <v>4786</v>
      </c>
      <c r="H960">
        <v>1</v>
      </c>
      <c r="I960" t="str">
        <f>IF(A960=A959,I959&amp;CHAR(10)&amp;"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1" spans="1:9" x14ac:dyDescent="0.25">
      <c r="A961" t="s">
        <v>11531</v>
      </c>
      <c r="B961">
        <v>74755755</v>
      </c>
      <c r="C961" t="s">
        <v>16</v>
      </c>
      <c r="D961" t="str">
        <f>IF(Tabel_Forespørgsel_fra_Visma28[[#This Row],[SupProd]]=" "," "," - "&amp;Tabel_Forespørgsel_fra_Visma28[[#This Row],[SupProd]])</f>
        <v xml:space="preserve"> </v>
      </c>
      <c r="E961" t="s">
        <v>16</v>
      </c>
      <c r="F961" t="str">
        <f>IF(Tabel_Forespørgsel_fra_Visma28[[#This Row],[SupDescr]]=" "," "," - "&amp;Tabel_Forespørgsel_fra_Visma28[[#This Row],[SupDescr]])</f>
        <v xml:space="preserve"> </v>
      </c>
      <c r="G961" t="s">
        <v>4786</v>
      </c>
      <c r="H961">
        <v>1</v>
      </c>
      <c r="I961" t="str">
        <f>IF(A961=A960,I960&amp;CHAR(10)&amp;"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2" spans="1:9" x14ac:dyDescent="0.25">
      <c r="A962" t="s">
        <v>12077</v>
      </c>
      <c r="B962">
        <v>75450307</v>
      </c>
      <c r="C962" t="s">
        <v>16</v>
      </c>
      <c r="D962" t="str">
        <f>IF(Tabel_Forespørgsel_fra_Visma28[[#This Row],[SupProd]]=" "," "," - "&amp;Tabel_Forespørgsel_fra_Visma28[[#This Row],[SupProd]])</f>
        <v xml:space="preserve"> </v>
      </c>
      <c r="E962" t="s">
        <v>16</v>
      </c>
      <c r="F962" t="str">
        <f>IF(Tabel_Forespørgsel_fra_Visma28[[#This Row],[SupDescr]]=" "," "," - "&amp;Tabel_Forespørgsel_fra_Visma28[[#This Row],[SupDescr]])</f>
        <v xml:space="preserve"> </v>
      </c>
      <c r="G962" t="s">
        <v>11930</v>
      </c>
      <c r="H962">
        <v>1</v>
      </c>
      <c r="I962" t="str">
        <f>IF(A962=A961,I961&amp;CHAR(10)&amp;"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JE Laser ApS  </v>
      </c>
    </row>
    <row r="963" spans="1:9" x14ac:dyDescent="0.25">
      <c r="A963" t="s">
        <v>12078</v>
      </c>
      <c r="B963">
        <v>75450307</v>
      </c>
      <c r="C963" t="s">
        <v>16</v>
      </c>
      <c r="D963" t="str">
        <f>IF(Tabel_Forespørgsel_fra_Visma28[[#This Row],[SupProd]]=" "," "," - "&amp;Tabel_Forespørgsel_fra_Visma28[[#This Row],[SupProd]])</f>
        <v xml:space="preserve"> </v>
      </c>
      <c r="E963" t="s">
        <v>16</v>
      </c>
      <c r="F963" t="str">
        <f>IF(Tabel_Forespørgsel_fra_Visma28[[#This Row],[SupDescr]]=" "," "," - "&amp;Tabel_Forespørgsel_fra_Visma28[[#This Row],[SupDescr]])</f>
        <v xml:space="preserve"> </v>
      </c>
      <c r="G963" t="s">
        <v>11930</v>
      </c>
      <c r="H963">
        <v>1</v>
      </c>
      <c r="I963" t="str">
        <f>IF(A963=A962,I962&amp;CHAR(10)&amp;"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JE Laser ApS  </v>
      </c>
    </row>
    <row r="964" spans="1:9" x14ac:dyDescent="0.25">
      <c r="A964" t="s">
        <v>12082</v>
      </c>
      <c r="B964">
        <v>74842524</v>
      </c>
      <c r="C964" t="s">
        <v>16</v>
      </c>
      <c r="D964" t="str">
        <f>IF(Tabel_Forespørgsel_fra_Visma28[[#This Row],[SupProd]]=" "," "," - "&amp;Tabel_Forespørgsel_fra_Visma28[[#This Row],[SupProd]])</f>
        <v xml:space="preserve"> </v>
      </c>
      <c r="E964" t="s">
        <v>16</v>
      </c>
      <c r="F964" t="str">
        <f>IF(Tabel_Forespørgsel_fra_Visma28[[#This Row],[SupDescr]]=" "," "," - "&amp;Tabel_Forespørgsel_fra_Visma28[[#This Row],[SupDescr]])</f>
        <v xml:space="preserve"> </v>
      </c>
      <c r="G964" t="s">
        <v>6414</v>
      </c>
      <c r="H964">
        <v>1</v>
      </c>
      <c r="I964" t="str">
        <f>IF(A964=A963,I963&amp;CHAR(10)&amp;"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5" spans="1:9" x14ac:dyDescent="0.25">
      <c r="A965" t="s">
        <v>12083</v>
      </c>
      <c r="B965">
        <v>74842524</v>
      </c>
      <c r="C965" t="s">
        <v>16</v>
      </c>
      <c r="D965" t="str">
        <f>IF(Tabel_Forespørgsel_fra_Visma28[[#This Row],[SupProd]]=" "," "," - "&amp;Tabel_Forespørgsel_fra_Visma28[[#This Row],[SupProd]])</f>
        <v xml:space="preserve"> </v>
      </c>
      <c r="E965" t="s">
        <v>16</v>
      </c>
      <c r="F965" t="str">
        <f>IF(Tabel_Forespørgsel_fra_Visma28[[#This Row],[SupDescr]]=" "," "," - "&amp;Tabel_Forespørgsel_fra_Visma28[[#This Row],[SupDescr]])</f>
        <v xml:space="preserve"> </v>
      </c>
      <c r="G965" t="s">
        <v>6414</v>
      </c>
      <c r="H965">
        <v>1</v>
      </c>
      <c r="I965" t="str">
        <f>IF(A965=A964,I964&amp;CHAR(10)&amp;"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6" spans="1:9" x14ac:dyDescent="0.25">
      <c r="A966" t="s">
        <v>12085</v>
      </c>
      <c r="B966">
        <v>74842524</v>
      </c>
      <c r="C966" t="s">
        <v>16</v>
      </c>
      <c r="D966" t="str">
        <f>IF(Tabel_Forespørgsel_fra_Visma28[[#This Row],[SupProd]]=" "," "," - "&amp;Tabel_Forespørgsel_fra_Visma28[[#This Row],[SupProd]])</f>
        <v xml:space="preserve"> </v>
      </c>
      <c r="E966" t="s">
        <v>16</v>
      </c>
      <c r="F966" t="str">
        <f>IF(Tabel_Forespørgsel_fra_Visma28[[#This Row],[SupDescr]]=" "," "," - "&amp;Tabel_Forespørgsel_fra_Visma28[[#This Row],[SupDescr]])</f>
        <v xml:space="preserve"> </v>
      </c>
      <c r="G966" t="s">
        <v>6414</v>
      </c>
      <c r="H966">
        <v>1</v>
      </c>
      <c r="I966" t="str">
        <f>IF(A966=A965,I965&amp;CHAR(10)&amp;"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7" spans="1:9" x14ac:dyDescent="0.25">
      <c r="A967" t="s">
        <v>12104</v>
      </c>
      <c r="B967">
        <v>74842524</v>
      </c>
      <c r="C967" t="s">
        <v>16</v>
      </c>
      <c r="D967" t="str">
        <f>IF(Tabel_Forespørgsel_fra_Visma28[[#This Row],[SupProd]]=" "," "," - "&amp;Tabel_Forespørgsel_fra_Visma28[[#This Row],[SupProd]])</f>
        <v xml:space="preserve"> </v>
      </c>
      <c r="E967" t="s">
        <v>16</v>
      </c>
      <c r="F967" t="str">
        <f>IF(Tabel_Forespørgsel_fra_Visma28[[#This Row],[SupDescr]]=" "," "," - "&amp;Tabel_Forespørgsel_fra_Visma28[[#This Row],[SupDescr]])</f>
        <v xml:space="preserve"> </v>
      </c>
      <c r="G967" t="s">
        <v>6414</v>
      </c>
      <c r="H967">
        <v>1</v>
      </c>
      <c r="I967" t="str">
        <f>IF(A967=A966,I966&amp;CHAR(10)&amp;"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8" spans="1:9" x14ac:dyDescent="0.25">
      <c r="A968" t="s">
        <v>11613</v>
      </c>
      <c r="B968">
        <v>74842524</v>
      </c>
      <c r="C968" t="s">
        <v>16</v>
      </c>
      <c r="D968" t="str">
        <f>IF(Tabel_Forespørgsel_fra_Visma28[[#This Row],[SupProd]]=" "," "," - "&amp;Tabel_Forespørgsel_fra_Visma28[[#This Row],[SupProd]])</f>
        <v xml:space="preserve"> </v>
      </c>
      <c r="E968" t="s">
        <v>16</v>
      </c>
      <c r="F968" t="str">
        <f>IF(Tabel_Forespørgsel_fra_Visma28[[#This Row],[SupDescr]]=" "," "," - "&amp;Tabel_Forespørgsel_fra_Visma28[[#This Row],[SupDescr]])</f>
        <v xml:space="preserve"> </v>
      </c>
      <c r="G968" t="s">
        <v>6414</v>
      </c>
      <c r="H968">
        <v>1</v>
      </c>
      <c r="I968" t="str">
        <f>IF(A968=A967,I967&amp;CHAR(10)&amp;"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9" spans="1:9" x14ac:dyDescent="0.25">
      <c r="A969" t="s">
        <v>11609</v>
      </c>
      <c r="B969">
        <v>74842524</v>
      </c>
      <c r="C969" t="s">
        <v>16</v>
      </c>
      <c r="D969" t="str">
        <f>IF(Tabel_Forespørgsel_fra_Visma28[[#This Row],[SupProd]]=" "," "," - "&amp;Tabel_Forespørgsel_fra_Visma28[[#This Row],[SupProd]])</f>
        <v xml:space="preserve"> </v>
      </c>
      <c r="E969" t="s">
        <v>16</v>
      </c>
      <c r="F969" t="str">
        <f>IF(Tabel_Forespørgsel_fra_Visma28[[#This Row],[SupDescr]]=" "," "," - "&amp;Tabel_Forespørgsel_fra_Visma28[[#This Row],[SupDescr]])</f>
        <v xml:space="preserve"> </v>
      </c>
      <c r="G969" t="s">
        <v>6414</v>
      </c>
      <c r="H969">
        <v>1</v>
      </c>
      <c r="I969" t="str">
        <f>IF(A969=A968,I968&amp;CHAR(10)&amp;"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70" spans="1:9" x14ac:dyDescent="0.25">
      <c r="A970" t="s">
        <v>11610</v>
      </c>
      <c r="B970">
        <v>74842524</v>
      </c>
      <c r="C970" t="s">
        <v>16</v>
      </c>
      <c r="D970" t="str">
        <f>IF(Tabel_Forespørgsel_fra_Visma28[[#This Row],[SupProd]]=" "," "," - "&amp;Tabel_Forespørgsel_fra_Visma28[[#This Row],[SupProd]])</f>
        <v xml:space="preserve"> </v>
      </c>
      <c r="E970" t="s">
        <v>16</v>
      </c>
      <c r="F970" t="str">
        <f>IF(Tabel_Forespørgsel_fra_Visma28[[#This Row],[SupDescr]]=" "," "," - "&amp;Tabel_Forespørgsel_fra_Visma28[[#This Row],[SupDescr]])</f>
        <v xml:space="preserve"> </v>
      </c>
      <c r="G970" t="s">
        <v>6414</v>
      </c>
      <c r="H970">
        <v>1</v>
      </c>
      <c r="I970" t="str">
        <f>IF(A970=A969,I969&amp;CHAR(10)&amp;"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71" spans="1:9" x14ac:dyDescent="0.25">
      <c r="A971" t="s">
        <v>11611</v>
      </c>
      <c r="B971">
        <v>74842524</v>
      </c>
      <c r="C971" t="s">
        <v>16</v>
      </c>
      <c r="D971" t="str">
        <f>IF(Tabel_Forespørgsel_fra_Visma28[[#This Row],[SupProd]]=" "," "," - "&amp;Tabel_Forespørgsel_fra_Visma28[[#This Row],[SupProd]])</f>
        <v xml:space="preserve"> </v>
      </c>
      <c r="E971" t="s">
        <v>16</v>
      </c>
      <c r="F971" t="str">
        <f>IF(Tabel_Forespørgsel_fra_Visma28[[#This Row],[SupDescr]]=" "," "," - "&amp;Tabel_Forespørgsel_fra_Visma28[[#This Row],[SupDescr]])</f>
        <v xml:space="preserve"> </v>
      </c>
      <c r="G971" t="s">
        <v>6414</v>
      </c>
      <c r="H971">
        <v>1</v>
      </c>
      <c r="I971" t="str">
        <f>IF(A971=A970,I970&amp;CHAR(10)&amp;"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72" spans="1:9" x14ac:dyDescent="0.25">
      <c r="A972" t="s">
        <v>11614</v>
      </c>
      <c r="B972">
        <v>74842524</v>
      </c>
      <c r="C972" t="s">
        <v>16</v>
      </c>
      <c r="D972" t="str">
        <f>IF(Tabel_Forespørgsel_fra_Visma28[[#This Row],[SupProd]]=" "," "," - "&amp;Tabel_Forespørgsel_fra_Visma28[[#This Row],[SupProd]])</f>
        <v xml:space="preserve"> </v>
      </c>
      <c r="E972" t="s">
        <v>16</v>
      </c>
      <c r="F972" t="str">
        <f>IF(Tabel_Forespørgsel_fra_Visma28[[#This Row],[SupDescr]]=" "," "," - "&amp;Tabel_Forespørgsel_fra_Visma28[[#This Row],[SupDescr]])</f>
        <v xml:space="preserve"> </v>
      </c>
      <c r="G972" t="s">
        <v>6414</v>
      </c>
      <c r="H972">
        <v>1</v>
      </c>
      <c r="I972" t="str">
        <f>IF(A972=A971,I971&amp;CHAR(10)&amp;"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73" spans="1:9" x14ac:dyDescent="0.25">
      <c r="A973" t="s">
        <v>11612</v>
      </c>
      <c r="B973">
        <v>74842524</v>
      </c>
      <c r="C973" t="s">
        <v>16</v>
      </c>
      <c r="D973" t="str">
        <f>IF(Tabel_Forespørgsel_fra_Visma28[[#This Row],[SupProd]]=" "," "," - "&amp;Tabel_Forespørgsel_fra_Visma28[[#This Row],[SupProd]])</f>
        <v xml:space="preserve"> </v>
      </c>
      <c r="E973" t="s">
        <v>16</v>
      </c>
      <c r="F973" t="str">
        <f>IF(Tabel_Forespørgsel_fra_Visma28[[#This Row],[SupDescr]]=" "," "," - "&amp;Tabel_Forespørgsel_fra_Visma28[[#This Row],[SupDescr]])</f>
        <v xml:space="preserve"> </v>
      </c>
      <c r="G973" t="s">
        <v>6414</v>
      </c>
      <c r="H973">
        <v>1</v>
      </c>
      <c r="I973" t="str">
        <f>IF(A973=A972,I972&amp;CHAR(10)&amp;"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74" spans="1:9" x14ac:dyDescent="0.25">
      <c r="A974" t="s">
        <v>11892</v>
      </c>
      <c r="B974">
        <v>22902543</v>
      </c>
      <c r="C974" t="s">
        <v>16</v>
      </c>
      <c r="D974" t="str">
        <f>IF(Tabel_Forespørgsel_fra_Visma28[[#This Row],[SupProd]]=" "," "," - "&amp;Tabel_Forespørgsel_fra_Visma28[[#This Row],[SupProd]])</f>
        <v xml:space="preserve"> </v>
      </c>
      <c r="E974" t="s">
        <v>16</v>
      </c>
      <c r="F974" t="str">
        <f>IF(Tabel_Forespørgsel_fra_Visma28[[#This Row],[SupDescr]]=" "," "," - "&amp;Tabel_Forespørgsel_fra_Visma28[[#This Row],[SupDescr]])</f>
        <v xml:space="preserve"> </v>
      </c>
      <c r="G974" t="s">
        <v>11893</v>
      </c>
      <c r="H974">
        <v>1</v>
      </c>
      <c r="I974" t="str">
        <f>IF(A974=A973,I973&amp;CHAR(10)&amp;"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Skiltefabrikken.nu  </v>
      </c>
    </row>
    <row r="975" spans="1:9" x14ac:dyDescent="0.25">
      <c r="A975" t="s">
        <v>3455</v>
      </c>
      <c r="B975">
        <v>75421677</v>
      </c>
      <c r="C975" t="s">
        <v>16</v>
      </c>
      <c r="D975" t="str">
        <f>IF(Tabel_Forespørgsel_fra_Visma28[[#This Row],[SupProd]]=" "," "," - "&amp;Tabel_Forespørgsel_fra_Visma28[[#This Row],[SupProd]])</f>
        <v xml:space="preserve"> </v>
      </c>
      <c r="E975" t="s">
        <v>16</v>
      </c>
      <c r="F975" t="str">
        <f>IF(Tabel_Forespørgsel_fra_Visma28[[#This Row],[SupDescr]]=" "," "," - "&amp;Tabel_Forespørgsel_fra_Visma28[[#This Row],[SupDescr]])</f>
        <v xml:space="preserve"> </v>
      </c>
      <c r="G975" t="s">
        <v>3368</v>
      </c>
      <c r="H975">
        <v>2</v>
      </c>
      <c r="I975" t="str">
        <f>IF(A975=A974,I974&amp;CHAR(10)&amp;"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76" spans="1:9" x14ac:dyDescent="0.25">
      <c r="A976" t="s">
        <v>11468</v>
      </c>
      <c r="B976">
        <v>75577000</v>
      </c>
      <c r="C976" t="s">
        <v>16</v>
      </c>
      <c r="D976" t="str">
        <f>IF(Tabel_Forespørgsel_fra_Visma28[[#This Row],[SupProd]]=" "," "," - "&amp;Tabel_Forespørgsel_fra_Visma28[[#This Row],[SupProd]])</f>
        <v xml:space="preserve"> </v>
      </c>
      <c r="E976" t="s">
        <v>16</v>
      </c>
      <c r="F976" t="str">
        <f>IF(Tabel_Forespørgsel_fra_Visma28[[#This Row],[SupDescr]]=" "," "," - "&amp;Tabel_Forespørgsel_fra_Visma28[[#This Row],[SupDescr]])</f>
        <v xml:space="preserve"> </v>
      </c>
      <c r="G976" t="s">
        <v>3759</v>
      </c>
      <c r="H976">
        <v>1</v>
      </c>
      <c r="I976" t="str">
        <f>IF(A976=A975,I975&amp;CHAR(10)&amp;"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77" spans="1:9" x14ac:dyDescent="0.25">
      <c r="A977" t="s">
        <v>11469</v>
      </c>
      <c r="B977">
        <v>75577000</v>
      </c>
      <c r="C977" t="s">
        <v>16</v>
      </c>
      <c r="D977" t="str">
        <f>IF(Tabel_Forespørgsel_fra_Visma28[[#This Row],[SupProd]]=" "," "," - "&amp;Tabel_Forespørgsel_fra_Visma28[[#This Row],[SupProd]])</f>
        <v xml:space="preserve"> </v>
      </c>
      <c r="E977" t="s">
        <v>16</v>
      </c>
      <c r="F977" t="str">
        <f>IF(Tabel_Forespørgsel_fra_Visma28[[#This Row],[SupDescr]]=" "," "," - "&amp;Tabel_Forespørgsel_fra_Visma28[[#This Row],[SupDescr]])</f>
        <v xml:space="preserve"> </v>
      </c>
      <c r="G977" t="s">
        <v>3759</v>
      </c>
      <c r="H977">
        <v>1</v>
      </c>
      <c r="I977" t="str">
        <f>IF(A977=A976,I976&amp;CHAR(10)&amp;"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78" spans="1:9" x14ac:dyDescent="0.25">
      <c r="A978" t="s">
        <v>11463</v>
      </c>
      <c r="B978">
        <v>75577000</v>
      </c>
      <c r="C978" t="s">
        <v>16</v>
      </c>
      <c r="D978" t="str">
        <f>IF(Tabel_Forespørgsel_fra_Visma28[[#This Row],[SupProd]]=" "," "," - "&amp;Tabel_Forespørgsel_fra_Visma28[[#This Row],[SupProd]])</f>
        <v xml:space="preserve"> </v>
      </c>
      <c r="E978" t="s">
        <v>16</v>
      </c>
      <c r="F978" t="str">
        <f>IF(Tabel_Forespørgsel_fra_Visma28[[#This Row],[SupDescr]]=" "," "," - "&amp;Tabel_Forespørgsel_fra_Visma28[[#This Row],[SupDescr]])</f>
        <v xml:space="preserve"> </v>
      </c>
      <c r="G978" t="s">
        <v>3759</v>
      </c>
      <c r="H978">
        <v>1</v>
      </c>
      <c r="I978" t="str">
        <f>IF(A978=A977,I977&amp;CHAR(10)&amp;"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79" spans="1:9" x14ac:dyDescent="0.25">
      <c r="A979" t="s">
        <v>11464</v>
      </c>
      <c r="B979">
        <v>75577000</v>
      </c>
      <c r="C979" t="s">
        <v>16</v>
      </c>
      <c r="D979" t="str">
        <f>IF(Tabel_Forespørgsel_fra_Visma28[[#This Row],[SupProd]]=" "," "," - "&amp;Tabel_Forespørgsel_fra_Visma28[[#This Row],[SupProd]])</f>
        <v xml:space="preserve"> </v>
      </c>
      <c r="E979" t="s">
        <v>16</v>
      </c>
      <c r="F979" t="str">
        <f>IF(Tabel_Forespørgsel_fra_Visma28[[#This Row],[SupDescr]]=" "," "," - "&amp;Tabel_Forespørgsel_fra_Visma28[[#This Row],[SupDescr]])</f>
        <v xml:space="preserve"> </v>
      </c>
      <c r="G979" t="s">
        <v>3759</v>
      </c>
      <c r="H979">
        <v>1</v>
      </c>
      <c r="I979" t="str">
        <f>IF(A979=A978,I978&amp;CHAR(10)&amp;"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0" spans="1:9" x14ac:dyDescent="0.25">
      <c r="A980" t="s">
        <v>11465</v>
      </c>
      <c r="B980">
        <v>75577000</v>
      </c>
      <c r="C980" t="s">
        <v>16</v>
      </c>
      <c r="D980" t="str">
        <f>IF(Tabel_Forespørgsel_fra_Visma28[[#This Row],[SupProd]]=" "," "," - "&amp;Tabel_Forespørgsel_fra_Visma28[[#This Row],[SupProd]])</f>
        <v xml:space="preserve"> </v>
      </c>
      <c r="E980" t="s">
        <v>16</v>
      </c>
      <c r="F980" t="str">
        <f>IF(Tabel_Forespørgsel_fra_Visma28[[#This Row],[SupDescr]]=" "," "," - "&amp;Tabel_Forespørgsel_fra_Visma28[[#This Row],[SupDescr]])</f>
        <v xml:space="preserve"> </v>
      </c>
      <c r="G980" t="s">
        <v>3759</v>
      </c>
      <c r="H980">
        <v>1</v>
      </c>
      <c r="I980" t="str">
        <f>IF(A980=A979,I979&amp;CHAR(10)&amp;"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1" spans="1:9" x14ac:dyDescent="0.25">
      <c r="A981" t="s">
        <v>11470</v>
      </c>
      <c r="B981">
        <v>75577000</v>
      </c>
      <c r="C981" t="s">
        <v>16</v>
      </c>
      <c r="D981" t="str">
        <f>IF(Tabel_Forespørgsel_fra_Visma28[[#This Row],[SupProd]]=" "," "," - "&amp;Tabel_Forespørgsel_fra_Visma28[[#This Row],[SupProd]])</f>
        <v xml:space="preserve"> </v>
      </c>
      <c r="E981" t="s">
        <v>16</v>
      </c>
      <c r="F981" t="str">
        <f>IF(Tabel_Forespørgsel_fra_Visma28[[#This Row],[SupDescr]]=" "," "," - "&amp;Tabel_Forespørgsel_fra_Visma28[[#This Row],[SupDescr]])</f>
        <v xml:space="preserve"> </v>
      </c>
      <c r="G981" t="s">
        <v>3759</v>
      </c>
      <c r="H981">
        <v>1</v>
      </c>
      <c r="I981" t="str">
        <f>IF(A981=A980,I980&amp;CHAR(10)&amp;"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2" spans="1:9" x14ac:dyDescent="0.25">
      <c r="A982" t="s">
        <v>11466</v>
      </c>
      <c r="B982">
        <v>75577000</v>
      </c>
      <c r="C982" t="s">
        <v>16</v>
      </c>
      <c r="D982" t="str">
        <f>IF(Tabel_Forespørgsel_fra_Visma28[[#This Row],[SupProd]]=" "," "," - "&amp;Tabel_Forespørgsel_fra_Visma28[[#This Row],[SupProd]])</f>
        <v xml:space="preserve"> </v>
      </c>
      <c r="E982" t="s">
        <v>16</v>
      </c>
      <c r="F982" t="str">
        <f>IF(Tabel_Forespørgsel_fra_Visma28[[#This Row],[SupDescr]]=" "," "," - "&amp;Tabel_Forespørgsel_fra_Visma28[[#This Row],[SupDescr]])</f>
        <v xml:space="preserve"> </v>
      </c>
      <c r="G982" t="s">
        <v>3759</v>
      </c>
      <c r="H982">
        <v>1</v>
      </c>
      <c r="I982" t="str">
        <f>IF(A982=A981,I981&amp;CHAR(10)&amp;"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3" spans="1:9" x14ac:dyDescent="0.25">
      <c r="A983" t="s">
        <v>11467</v>
      </c>
      <c r="B983">
        <v>75577000</v>
      </c>
      <c r="C983" t="s">
        <v>16</v>
      </c>
      <c r="D983" t="str">
        <f>IF(Tabel_Forespørgsel_fra_Visma28[[#This Row],[SupProd]]=" "," "," - "&amp;Tabel_Forespørgsel_fra_Visma28[[#This Row],[SupProd]])</f>
        <v xml:space="preserve"> </v>
      </c>
      <c r="E983" t="s">
        <v>16</v>
      </c>
      <c r="F983" t="str">
        <f>IF(Tabel_Forespørgsel_fra_Visma28[[#This Row],[SupDescr]]=" "," "," - "&amp;Tabel_Forespørgsel_fra_Visma28[[#This Row],[SupDescr]])</f>
        <v xml:space="preserve"> </v>
      </c>
      <c r="G983" t="s">
        <v>3759</v>
      </c>
      <c r="H983">
        <v>1</v>
      </c>
      <c r="I983" t="str">
        <f>IF(A983=A982,I982&amp;CHAR(10)&amp;"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4" spans="1:9" x14ac:dyDescent="0.25">
      <c r="A984" t="s">
        <v>11471</v>
      </c>
      <c r="B984">
        <v>75577000</v>
      </c>
      <c r="C984" t="s">
        <v>16</v>
      </c>
      <c r="D984" t="str">
        <f>IF(Tabel_Forespørgsel_fra_Visma28[[#This Row],[SupProd]]=" "," "," - "&amp;Tabel_Forespørgsel_fra_Visma28[[#This Row],[SupProd]])</f>
        <v xml:space="preserve"> </v>
      </c>
      <c r="E984" t="s">
        <v>16</v>
      </c>
      <c r="F984" t="str">
        <f>IF(Tabel_Forespørgsel_fra_Visma28[[#This Row],[SupDescr]]=" "," "," - "&amp;Tabel_Forespørgsel_fra_Visma28[[#This Row],[SupDescr]])</f>
        <v xml:space="preserve"> </v>
      </c>
      <c r="G984" t="s">
        <v>3759</v>
      </c>
      <c r="H984">
        <v>1</v>
      </c>
      <c r="I984" t="str">
        <f>IF(A984=A983,I983&amp;CHAR(10)&amp;"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5" spans="1:9" x14ac:dyDescent="0.25">
      <c r="A985" t="s">
        <v>10757</v>
      </c>
      <c r="B985">
        <v>74842524</v>
      </c>
      <c r="C985" t="s">
        <v>16</v>
      </c>
      <c r="D985" t="str">
        <f>IF(Tabel_Forespørgsel_fra_Visma28[[#This Row],[SupProd]]=" "," "," - "&amp;Tabel_Forespørgsel_fra_Visma28[[#This Row],[SupProd]])</f>
        <v xml:space="preserve"> </v>
      </c>
      <c r="E985" t="s">
        <v>16</v>
      </c>
      <c r="F985" t="str">
        <f>IF(Tabel_Forespørgsel_fra_Visma28[[#This Row],[SupDescr]]=" "," "," - "&amp;Tabel_Forespørgsel_fra_Visma28[[#This Row],[SupDescr]])</f>
        <v xml:space="preserve"> </v>
      </c>
      <c r="G985" t="s">
        <v>6414</v>
      </c>
      <c r="H985">
        <v>1</v>
      </c>
      <c r="I985" t="str">
        <f>IF(A985=A984,I984&amp;CHAR(10)&amp;"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86" spans="1:9" x14ac:dyDescent="0.25">
      <c r="A986" t="s">
        <v>10758</v>
      </c>
      <c r="B986">
        <v>74842524</v>
      </c>
      <c r="C986" t="s">
        <v>16</v>
      </c>
      <c r="D986" t="str">
        <f>IF(Tabel_Forespørgsel_fra_Visma28[[#This Row],[SupProd]]=" "," "," - "&amp;Tabel_Forespørgsel_fra_Visma28[[#This Row],[SupProd]])</f>
        <v xml:space="preserve"> </v>
      </c>
      <c r="E986" t="s">
        <v>16</v>
      </c>
      <c r="F986" t="str">
        <f>IF(Tabel_Forespørgsel_fra_Visma28[[#This Row],[SupDescr]]=" "," "," - "&amp;Tabel_Forespørgsel_fra_Visma28[[#This Row],[SupDescr]])</f>
        <v xml:space="preserve"> </v>
      </c>
      <c r="G986" t="s">
        <v>6414</v>
      </c>
      <c r="H986">
        <v>1</v>
      </c>
      <c r="I986" t="str">
        <f>IF(A986=A985,I985&amp;CHAR(10)&amp;"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87" spans="1:9" x14ac:dyDescent="0.25">
      <c r="A987" t="s">
        <v>10759</v>
      </c>
      <c r="B987">
        <v>75421677</v>
      </c>
      <c r="C987" t="s">
        <v>16</v>
      </c>
      <c r="D987" t="str">
        <f>IF(Tabel_Forespørgsel_fra_Visma28[[#This Row],[SupProd]]=" "," "," - "&amp;Tabel_Forespørgsel_fra_Visma28[[#This Row],[SupProd]])</f>
        <v xml:space="preserve"> </v>
      </c>
      <c r="E987" t="s">
        <v>16</v>
      </c>
      <c r="F987" t="str">
        <f>IF(Tabel_Forespørgsel_fra_Visma28[[#This Row],[SupDescr]]=" "," "," - "&amp;Tabel_Forespørgsel_fra_Visma28[[#This Row],[SupDescr]])</f>
        <v xml:space="preserve"> </v>
      </c>
      <c r="G987" t="s">
        <v>3368</v>
      </c>
      <c r="H987">
        <v>1</v>
      </c>
      <c r="I987" t="str">
        <f>IF(A987=A986,I986&amp;CHAR(10)&amp;"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88" spans="1:9" x14ac:dyDescent="0.25">
      <c r="A988" t="s">
        <v>10755</v>
      </c>
      <c r="B988">
        <v>74842524</v>
      </c>
      <c r="C988" t="s">
        <v>16</v>
      </c>
      <c r="D988" t="str">
        <f>IF(Tabel_Forespørgsel_fra_Visma28[[#This Row],[SupProd]]=" "," "," - "&amp;Tabel_Forespørgsel_fra_Visma28[[#This Row],[SupProd]])</f>
        <v xml:space="preserve"> </v>
      </c>
      <c r="E988" t="s">
        <v>16</v>
      </c>
      <c r="F988" t="str">
        <f>IF(Tabel_Forespørgsel_fra_Visma28[[#This Row],[SupDescr]]=" "," "," - "&amp;Tabel_Forespørgsel_fra_Visma28[[#This Row],[SupDescr]])</f>
        <v xml:space="preserve"> </v>
      </c>
      <c r="G988" t="s">
        <v>6414</v>
      </c>
      <c r="H988">
        <v>1</v>
      </c>
      <c r="I988" t="str">
        <f>IF(A988=A987,I987&amp;CHAR(10)&amp;"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89" spans="1:9" x14ac:dyDescent="0.25">
      <c r="A989" t="s">
        <v>10756</v>
      </c>
      <c r="B989">
        <v>74842524</v>
      </c>
      <c r="C989" t="s">
        <v>16</v>
      </c>
      <c r="D989" t="str">
        <f>IF(Tabel_Forespørgsel_fra_Visma28[[#This Row],[SupProd]]=" "," "," - "&amp;Tabel_Forespørgsel_fra_Visma28[[#This Row],[SupProd]])</f>
        <v xml:space="preserve"> </v>
      </c>
      <c r="E989" t="s">
        <v>16</v>
      </c>
      <c r="F989" t="str">
        <f>IF(Tabel_Forespørgsel_fra_Visma28[[#This Row],[SupDescr]]=" "," "," - "&amp;Tabel_Forespørgsel_fra_Visma28[[#This Row],[SupDescr]])</f>
        <v xml:space="preserve"> </v>
      </c>
      <c r="G989" t="s">
        <v>6414</v>
      </c>
      <c r="H989">
        <v>1</v>
      </c>
      <c r="I989" t="str">
        <f>IF(A989=A988,I988&amp;CHAR(10)&amp;"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90" spans="1:9" x14ac:dyDescent="0.25">
      <c r="A990" t="s">
        <v>10667</v>
      </c>
      <c r="B990">
        <v>75421677</v>
      </c>
      <c r="C990" t="s">
        <v>16</v>
      </c>
      <c r="D990" t="str">
        <f>IF(Tabel_Forespørgsel_fra_Visma28[[#This Row],[SupProd]]=" "," "," - "&amp;Tabel_Forespørgsel_fra_Visma28[[#This Row],[SupProd]])</f>
        <v xml:space="preserve"> </v>
      </c>
      <c r="E990" t="s">
        <v>16</v>
      </c>
      <c r="F990" t="str">
        <f>IF(Tabel_Forespørgsel_fra_Visma28[[#This Row],[SupDescr]]=" "," "," - "&amp;Tabel_Forespørgsel_fra_Visma28[[#This Row],[SupDescr]])</f>
        <v xml:space="preserve"> </v>
      </c>
      <c r="G990" t="s">
        <v>3368</v>
      </c>
      <c r="H990">
        <v>1</v>
      </c>
      <c r="I990" t="str">
        <f>IF(A990=A989,I989&amp;CHAR(10)&amp;"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91" spans="1:9" x14ac:dyDescent="0.25">
      <c r="A991" t="s">
        <v>10668</v>
      </c>
      <c r="B991">
        <v>75421677</v>
      </c>
      <c r="C991" t="s">
        <v>16</v>
      </c>
      <c r="D991" t="str">
        <f>IF(Tabel_Forespørgsel_fra_Visma28[[#This Row],[SupProd]]=" "," "," - "&amp;Tabel_Forespørgsel_fra_Visma28[[#This Row],[SupProd]])</f>
        <v xml:space="preserve"> </v>
      </c>
      <c r="E991" t="s">
        <v>16</v>
      </c>
      <c r="F991" t="str">
        <f>IF(Tabel_Forespørgsel_fra_Visma28[[#This Row],[SupDescr]]=" "," "," - "&amp;Tabel_Forespørgsel_fra_Visma28[[#This Row],[SupDescr]])</f>
        <v xml:space="preserve"> </v>
      </c>
      <c r="G991" t="s">
        <v>3368</v>
      </c>
      <c r="H991">
        <v>1</v>
      </c>
      <c r="I991" t="str">
        <f>IF(A991=A990,I990&amp;CHAR(10)&amp;"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92" spans="1:9" x14ac:dyDescent="0.25">
      <c r="A992" t="s">
        <v>10842</v>
      </c>
      <c r="B992">
        <v>75125651</v>
      </c>
      <c r="C992" t="s">
        <v>16</v>
      </c>
      <c r="D992" t="str">
        <f>IF(Tabel_Forespørgsel_fra_Visma28[[#This Row],[SupProd]]=" "," "," - "&amp;Tabel_Forespørgsel_fra_Visma28[[#This Row],[SupProd]])</f>
        <v xml:space="preserve"> </v>
      </c>
      <c r="E992" t="s">
        <v>16</v>
      </c>
      <c r="F992" t="str">
        <f>IF(Tabel_Forespørgsel_fra_Visma28[[#This Row],[SupDescr]]=" "," "," - "&amp;Tabel_Forespørgsel_fra_Visma28[[#This Row],[SupDescr]])</f>
        <v xml:space="preserve"> </v>
      </c>
      <c r="G992" t="s">
        <v>10843</v>
      </c>
      <c r="H992">
        <v>1</v>
      </c>
      <c r="I992" t="str">
        <f>IF(A992=A991,I991&amp;CHAR(10)&amp;"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LNT A/S  </v>
      </c>
    </row>
    <row r="993" spans="1:9" x14ac:dyDescent="0.25">
      <c r="A993" t="s">
        <v>10844</v>
      </c>
      <c r="B993">
        <v>75125651</v>
      </c>
      <c r="C993" t="s">
        <v>16</v>
      </c>
      <c r="D993" t="str">
        <f>IF(Tabel_Forespørgsel_fra_Visma28[[#This Row],[SupProd]]=" "," "," - "&amp;Tabel_Forespørgsel_fra_Visma28[[#This Row],[SupProd]])</f>
        <v xml:space="preserve"> </v>
      </c>
      <c r="E993" t="s">
        <v>16</v>
      </c>
      <c r="F993" t="str">
        <f>IF(Tabel_Forespørgsel_fra_Visma28[[#This Row],[SupDescr]]=" "," "," - "&amp;Tabel_Forespørgsel_fra_Visma28[[#This Row],[SupDescr]])</f>
        <v xml:space="preserve"> </v>
      </c>
      <c r="G993" t="s">
        <v>10843</v>
      </c>
      <c r="H993">
        <v>1</v>
      </c>
      <c r="I993" t="str">
        <f>IF(A993=A992,I992&amp;CHAR(10)&amp;"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LNT A/S  </v>
      </c>
    </row>
    <row r="994" spans="1:9" x14ac:dyDescent="0.25">
      <c r="A994" t="s">
        <v>11395</v>
      </c>
      <c r="B994">
        <v>75211816</v>
      </c>
      <c r="C994" t="s">
        <v>16</v>
      </c>
      <c r="D994" t="str">
        <f>IF(Tabel_Forespørgsel_fra_Visma28[[#This Row],[SupProd]]=" "," "," - "&amp;Tabel_Forespørgsel_fra_Visma28[[#This Row],[SupProd]])</f>
        <v xml:space="preserve"> </v>
      </c>
      <c r="E994" t="s">
        <v>16</v>
      </c>
      <c r="F994" t="str">
        <f>IF(Tabel_Forespørgsel_fra_Visma28[[#This Row],[SupDescr]]=" "," "," - "&amp;Tabel_Forespørgsel_fra_Visma28[[#This Row],[SupDescr]])</f>
        <v xml:space="preserve"> </v>
      </c>
      <c r="G994" t="s">
        <v>11396</v>
      </c>
      <c r="H994">
        <v>1</v>
      </c>
      <c r="I994" t="str">
        <f>IF(A994=A993,I993&amp;CHAR(10)&amp;"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Vestjysk Rustfri Montage ApS  </v>
      </c>
    </row>
    <row r="995" spans="1:9" x14ac:dyDescent="0.25">
      <c r="A995" t="s">
        <v>2537</v>
      </c>
      <c r="B995">
        <v>74762273</v>
      </c>
      <c r="C995" t="s">
        <v>16</v>
      </c>
      <c r="D995" t="str">
        <f>IF(Tabel_Forespørgsel_fra_Visma28[[#This Row],[SupProd]]=" "," "," - "&amp;Tabel_Forespørgsel_fra_Visma28[[#This Row],[SupProd]])</f>
        <v xml:space="preserve"> </v>
      </c>
      <c r="E995" t="s">
        <v>16</v>
      </c>
      <c r="F995" t="str">
        <f>IF(Tabel_Forespørgsel_fra_Visma28[[#This Row],[SupDescr]]=" "," "," - "&amp;Tabel_Forespørgsel_fra_Visma28[[#This Row],[SupDescr]])</f>
        <v xml:space="preserve"> </v>
      </c>
      <c r="G995" t="s">
        <v>154</v>
      </c>
      <c r="H995">
        <v>1</v>
      </c>
      <c r="I995" t="str">
        <f>IF(A995=A994,I994&amp;CHAR(10)&amp;"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96" spans="1:9" x14ac:dyDescent="0.25">
      <c r="A996" t="s">
        <v>2590</v>
      </c>
      <c r="B996">
        <v>74762273</v>
      </c>
      <c r="C996" t="s">
        <v>16</v>
      </c>
      <c r="D996" t="str">
        <f>IF(Tabel_Forespørgsel_fra_Visma28[[#This Row],[SupProd]]=" "," "," - "&amp;Tabel_Forespørgsel_fra_Visma28[[#This Row],[SupProd]])</f>
        <v xml:space="preserve"> </v>
      </c>
      <c r="E996" t="s">
        <v>16</v>
      </c>
      <c r="F996" t="str">
        <f>IF(Tabel_Forespørgsel_fra_Visma28[[#This Row],[SupDescr]]=" "," "," - "&amp;Tabel_Forespørgsel_fra_Visma28[[#This Row],[SupDescr]])</f>
        <v xml:space="preserve"> </v>
      </c>
      <c r="G996" t="s">
        <v>154</v>
      </c>
      <c r="H996">
        <v>1</v>
      </c>
      <c r="I996" t="str">
        <f>IF(A996=A995,I995&amp;CHAR(10)&amp;"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97" spans="1:9" x14ac:dyDescent="0.25">
      <c r="A997" t="s">
        <v>2556</v>
      </c>
      <c r="B997">
        <v>74762273</v>
      </c>
      <c r="C997" t="s">
        <v>16</v>
      </c>
      <c r="D997" t="str">
        <f>IF(Tabel_Forespørgsel_fra_Visma28[[#This Row],[SupProd]]=" "," "," - "&amp;Tabel_Forespørgsel_fra_Visma28[[#This Row],[SupProd]])</f>
        <v xml:space="preserve"> </v>
      </c>
      <c r="E997" t="s">
        <v>16</v>
      </c>
      <c r="F997" t="str">
        <f>IF(Tabel_Forespørgsel_fra_Visma28[[#This Row],[SupDescr]]=" "," "," - "&amp;Tabel_Forespørgsel_fra_Visma28[[#This Row],[SupDescr]])</f>
        <v xml:space="preserve"> </v>
      </c>
      <c r="G997" t="s">
        <v>154</v>
      </c>
      <c r="H997">
        <v>1</v>
      </c>
      <c r="I997" t="str">
        <f>IF(A997=A996,I996&amp;CHAR(10)&amp;"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98" spans="1:9" x14ac:dyDescent="0.25">
      <c r="A998" t="s">
        <v>8887</v>
      </c>
      <c r="B998">
        <v>74762273</v>
      </c>
      <c r="C998" t="s">
        <v>16</v>
      </c>
      <c r="D998" t="str">
        <f>IF(Tabel_Forespørgsel_fra_Visma28[[#This Row],[SupProd]]=" "," "," - "&amp;Tabel_Forespørgsel_fra_Visma28[[#This Row],[SupProd]])</f>
        <v xml:space="preserve"> </v>
      </c>
      <c r="E998" t="s">
        <v>16</v>
      </c>
      <c r="F998" t="str">
        <f>IF(Tabel_Forespørgsel_fra_Visma28[[#This Row],[SupDescr]]=" "," "," - "&amp;Tabel_Forespørgsel_fra_Visma28[[#This Row],[SupDescr]])</f>
        <v xml:space="preserve"> </v>
      </c>
      <c r="G998" t="s">
        <v>154</v>
      </c>
      <c r="H998">
        <v>1</v>
      </c>
      <c r="I998" t="str">
        <f>IF(A998=A997,I997&amp;CHAR(10)&amp;"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99" spans="1:9" x14ac:dyDescent="0.25">
      <c r="A999" t="s">
        <v>11086</v>
      </c>
      <c r="B999">
        <v>75577000</v>
      </c>
      <c r="C999" t="s">
        <v>16</v>
      </c>
      <c r="D999" t="str">
        <f>IF(Tabel_Forespørgsel_fra_Visma28[[#This Row],[SupProd]]=" "," "," - "&amp;Tabel_Forespørgsel_fra_Visma28[[#This Row],[SupProd]])</f>
        <v xml:space="preserve"> </v>
      </c>
      <c r="E999" t="s">
        <v>16</v>
      </c>
      <c r="F999" t="str">
        <f>IF(Tabel_Forespørgsel_fra_Visma28[[#This Row],[SupDescr]]=" "," "," - "&amp;Tabel_Forespørgsel_fra_Visma28[[#This Row],[SupDescr]])</f>
        <v xml:space="preserve"> </v>
      </c>
      <c r="G999" t="s">
        <v>3759</v>
      </c>
      <c r="H999">
        <v>1</v>
      </c>
      <c r="I999" t="str">
        <f>IF(A999=A998,I998&amp;CHAR(10)&amp;"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00" spans="1:9" x14ac:dyDescent="0.25">
      <c r="A1000" t="s">
        <v>3530</v>
      </c>
      <c r="B1000">
        <v>75421677</v>
      </c>
      <c r="C1000" t="s">
        <v>16</v>
      </c>
      <c r="D1000" t="str">
        <f>IF(Tabel_Forespørgsel_fra_Visma28[[#This Row],[SupProd]]=" "," "," - "&amp;Tabel_Forespørgsel_fra_Visma28[[#This Row],[SupProd]])</f>
        <v xml:space="preserve"> </v>
      </c>
      <c r="E1000" t="s">
        <v>16</v>
      </c>
      <c r="F1000" t="str">
        <f>IF(Tabel_Forespørgsel_fra_Visma28[[#This Row],[SupDescr]]=" "," "," - "&amp;Tabel_Forespørgsel_fra_Visma28[[#This Row],[SupDescr]])</f>
        <v xml:space="preserve"> </v>
      </c>
      <c r="G1000" t="s">
        <v>3368</v>
      </c>
      <c r="H1000">
        <v>2</v>
      </c>
      <c r="I1000" t="str">
        <f>IF(A1000=A999,I999&amp;CHAR(10)&amp;"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1" spans="1:9" x14ac:dyDescent="0.25">
      <c r="A1001" t="s">
        <v>3531</v>
      </c>
      <c r="B1001">
        <v>75421677</v>
      </c>
      <c r="C1001" t="s">
        <v>16</v>
      </c>
      <c r="D1001" t="str">
        <f>IF(Tabel_Forespørgsel_fra_Visma28[[#This Row],[SupProd]]=" "," "," - "&amp;Tabel_Forespørgsel_fra_Visma28[[#This Row],[SupProd]])</f>
        <v xml:space="preserve"> </v>
      </c>
      <c r="E1001" t="s">
        <v>16</v>
      </c>
      <c r="F1001" t="str">
        <f>IF(Tabel_Forespørgsel_fra_Visma28[[#This Row],[SupDescr]]=" "," "," - "&amp;Tabel_Forespørgsel_fra_Visma28[[#This Row],[SupDescr]])</f>
        <v xml:space="preserve"> </v>
      </c>
      <c r="G1001" t="s">
        <v>3368</v>
      </c>
      <c r="H1001">
        <v>2</v>
      </c>
      <c r="I1001" t="str">
        <f>IF(A1001=A1000,I1000&amp;CHAR(10)&amp;"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2" spans="1:9" x14ac:dyDescent="0.25">
      <c r="A1002" t="s">
        <v>3532</v>
      </c>
      <c r="B1002">
        <v>75421677</v>
      </c>
      <c r="C1002" t="s">
        <v>16</v>
      </c>
      <c r="D1002" t="str">
        <f>IF(Tabel_Forespørgsel_fra_Visma28[[#This Row],[SupProd]]=" "," "," - "&amp;Tabel_Forespørgsel_fra_Visma28[[#This Row],[SupProd]])</f>
        <v xml:space="preserve"> </v>
      </c>
      <c r="E1002" t="s">
        <v>16</v>
      </c>
      <c r="F1002" t="str">
        <f>IF(Tabel_Forespørgsel_fra_Visma28[[#This Row],[SupDescr]]=" "," "," - "&amp;Tabel_Forespørgsel_fra_Visma28[[#This Row],[SupDescr]])</f>
        <v xml:space="preserve"> </v>
      </c>
      <c r="G1002" t="s">
        <v>3368</v>
      </c>
      <c r="H1002">
        <v>2</v>
      </c>
      <c r="I1002" t="str">
        <f>IF(A1002=A1001,I1001&amp;CHAR(10)&amp;"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3" spans="1:9" x14ac:dyDescent="0.25">
      <c r="A1003" t="s">
        <v>2664</v>
      </c>
      <c r="B1003">
        <v>74762273</v>
      </c>
      <c r="C1003" t="s">
        <v>16</v>
      </c>
      <c r="D1003" t="str">
        <f>IF(Tabel_Forespørgsel_fra_Visma28[[#This Row],[SupProd]]=" "," "," - "&amp;Tabel_Forespørgsel_fra_Visma28[[#This Row],[SupProd]])</f>
        <v xml:space="preserve"> </v>
      </c>
      <c r="E1003" t="s">
        <v>16</v>
      </c>
      <c r="F1003" t="str">
        <f>IF(Tabel_Forespørgsel_fra_Visma28[[#This Row],[SupDescr]]=" "," "," - "&amp;Tabel_Forespørgsel_fra_Visma28[[#This Row],[SupDescr]])</f>
        <v xml:space="preserve"> </v>
      </c>
      <c r="G1003" t="s">
        <v>154</v>
      </c>
      <c r="H1003">
        <v>1</v>
      </c>
      <c r="I1003" t="str">
        <f>IF(A1003=A1002,I1002&amp;CHAR(10)&amp;"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004" spans="1:9" x14ac:dyDescent="0.25">
      <c r="A1004" t="s">
        <v>4469</v>
      </c>
      <c r="B1004">
        <v>75169029</v>
      </c>
      <c r="C1004" t="s">
        <v>16</v>
      </c>
      <c r="D1004" t="str">
        <f>IF(Tabel_Forespørgsel_fra_Visma28[[#This Row],[SupProd]]=" "," "," - "&amp;Tabel_Forespørgsel_fra_Visma28[[#This Row],[SupProd]])</f>
        <v xml:space="preserve"> </v>
      </c>
      <c r="E1004" t="s">
        <v>16</v>
      </c>
      <c r="F1004" t="str">
        <f>IF(Tabel_Forespørgsel_fra_Visma28[[#This Row],[SupDescr]]=" "," "," - "&amp;Tabel_Forespørgsel_fra_Visma28[[#This Row],[SupDescr]])</f>
        <v xml:space="preserve"> </v>
      </c>
      <c r="G1004" t="s">
        <v>4470</v>
      </c>
      <c r="H1004">
        <v>1</v>
      </c>
      <c r="I1004" t="str">
        <f>IF(A1004=A1003,I1003&amp;CHAR(10)&amp;"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Lauridsen Handel-Import  </v>
      </c>
    </row>
    <row r="1005" spans="1:9" x14ac:dyDescent="0.25">
      <c r="A1005" t="s">
        <v>14186</v>
      </c>
      <c r="B1005">
        <v>74762273</v>
      </c>
      <c r="C1005" t="s">
        <v>16</v>
      </c>
      <c r="D1005" t="str">
        <f>IF(Tabel_Forespørgsel_fra_Visma28[[#This Row],[SupProd]]=" "," "," - "&amp;Tabel_Forespørgsel_fra_Visma28[[#This Row],[SupProd]])</f>
        <v xml:space="preserve"> </v>
      </c>
      <c r="E1005" t="s">
        <v>16</v>
      </c>
      <c r="F1005" t="str">
        <f>IF(Tabel_Forespørgsel_fra_Visma28[[#This Row],[SupDescr]]=" "," "," - "&amp;Tabel_Forespørgsel_fra_Visma28[[#This Row],[SupDescr]])</f>
        <v xml:space="preserve"> </v>
      </c>
      <c r="G1005" t="s">
        <v>154</v>
      </c>
      <c r="H1005">
        <v>1</v>
      </c>
      <c r="I1005" t="str">
        <f>IF(A1005=A1004,I1004&amp;CHAR(10)&amp;"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006" spans="1:9" x14ac:dyDescent="0.25">
      <c r="A1006" t="s">
        <v>3463</v>
      </c>
      <c r="B1006">
        <v>75421677</v>
      </c>
      <c r="C1006" t="s">
        <v>16</v>
      </c>
      <c r="D1006" t="str">
        <f>IF(Tabel_Forespørgsel_fra_Visma28[[#This Row],[SupProd]]=" "," "," - "&amp;Tabel_Forespørgsel_fra_Visma28[[#This Row],[SupProd]])</f>
        <v xml:space="preserve"> </v>
      </c>
      <c r="E1006" t="s">
        <v>16</v>
      </c>
      <c r="F1006" t="str">
        <f>IF(Tabel_Forespørgsel_fra_Visma28[[#This Row],[SupDescr]]=" "," "," - "&amp;Tabel_Forespørgsel_fra_Visma28[[#This Row],[SupDescr]])</f>
        <v xml:space="preserve"> </v>
      </c>
      <c r="G1006" t="s">
        <v>3368</v>
      </c>
      <c r="H1006">
        <v>1</v>
      </c>
      <c r="I1006" t="str">
        <f>IF(A1006=A1005,I1005&amp;CHAR(10)&amp;"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7" spans="1:9" x14ac:dyDescent="0.25">
      <c r="A1007" t="s">
        <v>3464</v>
      </c>
      <c r="B1007">
        <v>75421677</v>
      </c>
      <c r="C1007" t="s">
        <v>16</v>
      </c>
      <c r="D1007" t="str">
        <f>IF(Tabel_Forespørgsel_fra_Visma28[[#This Row],[SupProd]]=" "," "," - "&amp;Tabel_Forespørgsel_fra_Visma28[[#This Row],[SupProd]])</f>
        <v xml:space="preserve"> </v>
      </c>
      <c r="E1007" t="s">
        <v>16</v>
      </c>
      <c r="F1007" t="str">
        <f>IF(Tabel_Forespørgsel_fra_Visma28[[#This Row],[SupDescr]]=" "," "," - "&amp;Tabel_Forespørgsel_fra_Visma28[[#This Row],[SupDescr]])</f>
        <v xml:space="preserve"> </v>
      </c>
      <c r="G1007" t="s">
        <v>3368</v>
      </c>
      <c r="H1007">
        <v>1</v>
      </c>
      <c r="I1007" t="str">
        <f>IF(A1007=A1006,I1006&amp;CHAR(10)&amp;"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8" spans="1:9" x14ac:dyDescent="0.25">
      <c r="A1008" t="s">
        <v>2666</v>
      </c>
      <c r="B1008">
        <v>74842524</v>
      </c>
      <c r="C1008" t="s">
        <v>16</v>
      </c>
      <c r="D1008" t="str">
        <f>IF(Tabel_Forespørgsel_fra_Visma28[[#This Row],[SupProd]]=" "," "," - "&amp;Tabel_Forespørgsel_fra_Visma28[[#This Row],[SupProd]])</f>
        <v xml:space="preserve"> </v>
      </c>
      <c r="E1008" t="s">
        <v>16</v>
      </c>
      <c r="F1008" t="str">
        <f>IF(Tabel_Forespørgsel_fra_Visma28[[#This Row],[SupDescr]]=" "," "," - "&amp;Tabel_Forespørgsel_fra_Visma28[[#This Row],[SupDescr]])</f>
        <v xml:space="preserve"> </v>
      </c>
      <c r="G1008" t="s">
        <v>6414</v>
      </c>
      <c r="H1008">
        <v>1</v>
      </c>
      <c r="I1008" t="str">
        <f>IF(A1008=A1007,I1007&amp;CHAR(10)&amp;"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009" spans="1:9" x14ac:dyDescent="0.25">
      <c r="A1009" t="s">
        <v>5268</v>
      </c>
      <c r="B1009">
        <v>74661378</v>
      </c>
      <c r="C1009" t="s">
        <v>16</v>
      </c>
      <c r="D1009" t="str">
        <f>IF(Tabel_Forespørgsel_fra_Visma28[[#This Row],[SupProd]]=" "," "," - "&amp;Tabel_Forespørgsel_fra_Visma28[[#This Row],[SupProd]])</f>
        <v xml:space="preserve"> </v>
      </c>
      <c r="E1009" t="s">
        <v>16</v>
      </c>
      <c r="F1009" t="str">
        <f>IF(Tabel_Forespørgsel_fra_Visma28[[#This Row],[SupDescr]]=" "," "," - "&amp;Tabel_Forespørgsel_fra_Visma28[[#This Row],[SupDescr]])</f>
        <v xml:space="preserve"> </v>
      </c>
      <c r="G1009" t="s">
        <v>2524</v>
      </c>
      <c r="H1009">
        <v>1</v>
      </c>
      <c r="I1009" t="str">
        <f>IF(A1009=A1008,I1008&amp;CHAR(10)&amp;"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1010" spans="1:9" x14ac:dyDescent="0.25">
      <c r="A1010" t="s">
        <v>5342</v>
      </c>
      <c r="B1010">
        <v>75421677</v>
      </c>
      <c r="C1010" t="s">
        <v>16</v>
      </c>
      <c r="D1010" t="str">
        <f>IF(Tabel_Forespørgsel_fra_Visma28[[#This Row],[SupProd]]=" "," "," - "&amp;Tabel_Forespørgsel_fra_Visma28[[#This Row],[SupProd]])</f>
        <v xml:space="preserve"> </v>
      </c>
      <c r="E1010" t="s">
        <v>16</v>
      </c>
      <c r="F1010" t="str">
        <f>IF(Tabel_Forespørgsel_fra_Visma28[[#This Row],[SupDescr]]=" "," "," - "&amp;Tabel_Forespørgsel_fra_Visma28[[#This Row],[SupDescr]])</f>
        <v xml:space="preserve"> </v>
      </c>
      <c r="G1010" t="s">
        <v>3368</v>
      </c>
      <c r="H1010">
        <v>1</v>
      </c>
      <c r="I1010" t="str">
        <f>IF(A1010=A1009,I1009&amp;CHAR(10)&amp;"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11" spans="1:9" x14ac:dyDescent="0.25">
      <c r="A1011" t="s">
        <v>7174</v>
      </c>
      <c r="B1011">
        <v>75381811</v>
      </c>
      <c r="C1011" t="s">
        <v>16</v>
      </c>
      <c r="D1011" t="str">
        <f>IF(Tabel_Forespørgsel_fra_Visma28[[#This Row],[SupProd]]=" "," "," - "&amp;Tabel_Forespørgsel_fra_Visma28[[#This Row],[SupProd]])</f>
        <v xml:space="preserve"> </v>
      </c>
      <c r="E1011" t="s">
        <v>16</v>
      </c>
      <c r="F1011" t="str">
        <f>IF(Tabel_Forespørgsel_fra_Visma28[[#This Row],[SupDescr]]=" "," "," - "&amp;Tabel_Forespørgsel_fra_Visma28[[#This Row],[SupDescr]])</f>
        <v xml:space="preserve"> </v>
      </c>
      <c r="G1011" t="s">
        <v>7175</v>
      </c>
      <c r="H1011">
        <v>1</v>
      </c>
      <c r="I1011" t="str">
        <f>IF(A1011=A1010,I1010&amp;CHAR(10)&amp;"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Trælasten Brørup  </v>
      </c>
    </row>
    <row r="1012" spans="1:9" x14ac:dyDescent="0.25">
      <c r="A1012" t="s">
        <v>7734</v>
      </c>
      <c r="B1012">
        <v>97119222</v>
      </c>
      <c r="C1012" t="s">
        <v>16</v>
      </c>
      <c r="D1012" t="str">
        <f>IF(Tabel_Forespørgsel_fra_Visma28[[#This Row],[SupProd]]=" "," "," - "&amp;Tabel_Forespørgsel_fra_Visma28[[#This Row],[SupProd]])</f>
        <v xml:space="preserve"> </v>
      </c>
      <c r="E1012" t="s">
        <v>16</v>
      </c>
      <c r="F1012" t="str">
        <f>IF(Tabel_Forespørgsel_fra_Visma28[[#This Row],[SupDescr]]=" "," "," - "&amp;Tabel_Forespørgsel_fra_Visma28[[#This Row],[SupDescr]])</f>
        <v xml:space="preserve"> </v>
      </c>
      <c r="G1012" t="s">
        <v>7735</v>
      </c>
      <c r="H1012">
        <v>1</v>
      </c>
      <c r="I1012" t="str">
        <f>IF(A1012=A1011,I1011&amp;CHAR(10)&amp;"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Sandfeld A/S  </v>
      </c>
    </row>
    <row r="1013" spans="1:9" x14ac:dyDescent="0.25">
      <c r="A1013" t="s">
        <v>3878</v>
      </c>
      <c r="B1013">
        <v>86228644</v>
      </c>
      <c r="C1013" t="s">
        <v>16</v>
      </c>
      <c r="D1013" t="str">
        <f>IF(Tabel_Forespørgsel_fra_Visma28[[#This Row],[SupProd]]=" "," "," - "&amp;Tabel_Forespørgsel_fra_Visma28[[#This Row],[SupProd]])</f>
        <v xml:space="preserve"> </v>
      </c>
      <c r="E1013" t="s">
        <v>16</v>
      </c>
      <c r="F1013" t="str">
        <f>IF(Tabel_Forespørgsel_fra_Visma28[[#This Row],[SupDescr]]=" "," "," - "&amp;Tabel_Forespørgsel_fra_Visma28[[#This Row],[SupDescr]])</f>
        <v xml:space="preserve"> </v>
      </c>
      <c r="G1013" t="s">
        <v>2440</v>
      </c>
      <c r="H1013">
        <v>1</v>
      </c>
      <c r="I1013" t="str">
        <f>IF(A1013=A1012,I1012&amp;CHAR(10)&amp;"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14" spans="1:9" x14ac:dyDescent="0.25">
      <c r="A1014" t="s">
        <v>3879</v>
      </c>
      <c r="B1014">
        <v>86228644</v>
      </c>
      <c r="C1014" t="s">
        <v>16</v>
      </c>
      <c r="D1014" t="str">
        <f>IF(Tabel_Forespørgsel_fra_Visma28[[#This Row],[SupProd]]=" "," "," - "&amp;Tabel_Forespørgsel_fra_Visma28[[#This Row],[SupProd]])</f>
        <v xml:space="preserve"> </v>
      </c>
      <c r="E1014" t="s">
        <v>16</v>
      </c>
      <c r="F1014" t="str">
        <f>IF(Tabel_Forespørgsel_fra_Visma28[[#This Row],[SupDescr]]=" "," "," - "&amp;Tabel_Forespørgsel_fra_Visma28[[#This Row],[SupDescr]])</f>
        <v xml:space="preserve"> </v>
      </c>
      <c r="G1014" t="s">
        <v>2440</v>
      </c>
      <c r="H1014">
        <v>1</v>
      </c>
      <c r="I1014" t="str">
        <f>IF(A1014=A1013,I1013&amp;CHAR(10)&amp;"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15" spans="1:9" x14ac:dyDescent="0.25">
      <c r="A1015" t="s">
        <v>3959</v>
      </c>
      <c r="B1015">
        <v>86824366</v>
      </c>
      <c r="C1015" t="s">
        <v>16</v>
      </c>
      <c r="D1015" t="str">
        <f>IF(Tabel_Forespørgsel_fra_Visma28[[#This Row],[SupProd]]=" "," "," - "&amp;Tabel_Forespørgsel_fra_Visma28[[#This Row],[SupProd]])</f>
        <v xml:space="preserve"> </v>
      </c>
      <c r="E1015" t="s">
        <v>16</v>
      </c>
      <c r="F1015" t="str">
        <f>IF(Tabel_Forespørgsel_fra_Visma28[[#This Row],[SupDescr]]=" "," "," - "&amp;Tabel_Forespørgsel_fra_Visma28[[#This Row],[SupDescr]])</f>
        <v xml:space="preserve"> </v>
      </c>
      <c r="G1015" t="s">
        <v>4010</v>
      </c>
      <c r="H1015">
        <v>1</v>
      </c>
      <c r="I1015" t="str">
        <f>IF(A1015=A1014,I1014&amp;CHAR(10)&amp;"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V.Brøndum  </v>
      </c>
    </row>
    <row r="1016" spans="1:9" x14ac:dyDescent="0.25">
      <c r="A1016" t="s">
        <v>2438</v>
      </c>
      <c r="B1016">
        <v>75624950</v>
      </c>
      <c r="C1016" t="s">
        <v>16</v>
      </c>
      <c r="D1016" t="str">
        <f>IF(Tabel_Forespørgsel_fra_Visma28[[#This Row],[SupProd]]=" "," "," - "&amp;Tabel_Forespørgsel_fra_Visma28[[#This Row],[SupProd]])</f>
        <v xml:space="preserve"> </v>
      </c>
      <c r="E1016" t="s">
        <v>16</v>
      </c>
      <c r="F1016" t="str">
        <f>IF(Tabel_Forespørgsel_fra_Visma28[[#This Row],[SupDescr]]=" "," "," - "&amp;Tabel_Forespørgsel_fra_Visma28[[#This Row],[SupDescr]])</f>
        <v xml:space="preserve"> </v>
      </c>
      <c r="G1016" t="s">
        <v>13948</v>
      </c>
      <c r="H1016">
        <v>1</v>
      </c>
      <c r="I1016" t="str">
        <f>IF(A1016=A1015,I1015&amp;CHAR(10)&amp;"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17" spans="1:9" x14ac:dyDescent="0.25">
      <c r="A1017" t="s">
        <v>2439</v>
      </c>
      <c r="B1017">
        <v>75624950</v>
      </c>
      <c r="C1017" t="s">
        <v>16</v>
      </c>
      <c r="D1017" t="str">
        <f>IF(Tabel_Forespørgsel_fra_Visma28[[#This Row],[SupProd]]=" "," "," - "&amp;Tabel_Forespørgsel_fra_Visma28[[#This Row],[SupProd]])</f>
        <v xml:space="preserve"> </v>
      </c>
      <c r="E1017" t="s">
        <v>16</v>
      </c>
      <c r="F1017" t="str">
        <f>IF(Tabel_Forespørgsel_fra_Visma28[[#This Row],[SupDescr]]=" "," "," - "&amp;Tabel_Forespørgsel_fra_Visma28[[#This Row],[SupDescr]])</f>
        <v xml:space="preserve"> </v>
      </c>
      <c r="G1017" t="s">
        <v>13948</v>
      </c>
      <c r="H1017">
        <v>1</v>
      </c>
      <c r="I1017" t="str">
        <f>IF(A1017=A1016,I1016&amp;CHAR(10)&amp;"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18" spans="1:9" x14ac:dyDescent="0.25">
      <c r="A1018" t="s">
        <v>2433</v>
      </c>
      <c r="B1018">
        <v>75624950</v>
      </c>
      <c r="C1018" t="s">
        <v>16</v>
      </c>
      <c r="D1018" t="str">
        <f>IF(Tabel_Forespørgsel_fra_Visma28[[#This Row],[SupProd]]=" "," "," - "&amp;Tabel_Forespørgsel_fra_Visma28[[#This Row],[SupProd]])</f>
        <v xml:space="preserve"> </v>
      </c>
      <c r="E1018" t="s">
        <v>16</v>
      </c>
      <c r="F1018" t="str">
        <f>IF(Tabel_Forespørgsel_fra_Visma28[[#This Row],[SupDescr]]=" "," "," - "&amp;Tabel_Forespørgsel_fra_Visma28[[#This Row],[SupDescr]])</f>
        <v xml:space="preserve"> </v>
      </c>
      <c r="G1018" t="s">
        <v>13948</v>
      </c>
      <c r="H1018">
        <v>1</v>
      </c>
      <c r="I1018" t="str">
        <f>IF(A1018=A1017,I1017&amp;CHAR(10)&amp;"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19" spans="1:9" x14ac:dyDescent="0.25">
      <c r="A1019" t="s">
        <v>2434</v>
      </c>
      <c r="B1019">
        <v>75624950</v>
      </c>
      <c r="C1019" t="s">
        <v>16</v>
      </c>
      <c r="D1019" t="str">
        <f>IF(Tabel_Forespørgsel_fra_Visma28[[#This Row],[SupProd]]=" "," "," - "&amp;Tabel_Forespørgsel_fra_Visma28[[#This Row],[SupProd]])</f>
        <v xml:space="preserve"> </v>
      </c>
      <c r="E1019" t="s">
        <v>16</v>
      </c>
      <c r="F1019" t="str">
        <f>IF(Tabel_Forespørgsel_fra_Visma28[[#This Row],[SupDescr]]=" "," "," - "&amp;Tabel_Forespørgsel_fra_Visma28[[#This Row],[SupDescr]])</f>
        <v xml:space="preserve"> </v>
      </c>
      <c r="G1019" t="s">
        <v>13948</v>
      </c>
      <c r="H1019">
        <v>1</v>
      </c>
      <c r="I1019" t="str">
        <f>IF(A1019=A1018,I1018&amp;CHAR(10)&amp;"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0" spans="1:9" x14ac:dyDescent="0.25">
      <c r="A1020" t="s">
        <v>2435</v>
      </c>
      <c r="B1020">
        <v>75624950</v>
      </c>
      <c r="C1020" t="s">
        <v>16</v>
      </c>
      <c r="D1020" t="str">
        <f>IF(Tabel_Forespørgsel_fra_Visma28[[#This Row],[SupProd]]=" "," "," - "&amp;Tabel_Forespørgsel_fra_Visma28[[#This Row],[SupProd]])</f>
        <v xml:space="preserve"> </v>
      </c>
      <c r="E1020" t="s">
        <v>16</v>
      </c>
      <c r="F1020" t="str">
        <f>IF(Tabel_Forespørgsel_fra_Visma28[[#This Row],[SupDescr]]=" "," "," - "&amp;Tabel_Forespørgsel_fra_Visma28[[#This Row],[SupDescr]])</f>
        <v xml:space="preserve"> </v>
      </c>
      <c r="G1020" t="s">
        <v>13948</v>
      </c>
      <c r="H1020">
        <v>1</v>
      </c>
      <c r="I1020" t="str">
        <f>IF(A1020=A1019,I1019&amp;CHAR(10)&amp;"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1" spans="1:9" x14ac:dyDescent="0.25">
      <c r="A1021" t="s">
        <v>2436</v>
      </c>
      <c r="B1021">
        <v>75624950</v>
      </c>
      <c r="C1021" t="s">
        <v>16</v>
      </c>
      <c r="D1021" t="str">
        <f>IF(Tabel_Forespørgsel_fra_Visma28[[#This Row],[SupProd]]=" "," "," - "&amp;Tabel_Forespørgsel_fra_Visma28[[#This Row],[SupProd]])</f>
        <v xml:space="preserve"> </v>
      </c>
      <c r="E1021" t="s">
        <v>16</v>
      </c>
      <c r="F1021" t="str">
        <f>IF(Tabel_Forespørgsel_fra_Visma28[[#This Row],[SupDescr]]=" "," "," - "&amp;Tabel_Forespørgsel_fra_Visma28[[#This Row],[SupDescr]])</f>
        <v xml:space="preserve"> </v>
      </c>
      <c r="G1021" t="s">
        <v>13948</v>
      </c>
      <c r="H1021">
        <v>1</v>
      </c>
      <c r="I1021" t="str">
        <f>IF(A1021=A1020,I1020&amp;CHAR(10)&amp;"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2" spans="1:9" x14ac:dyDescent="0.25">
      <c r="A1022" t="s">
        <v>2437</v>
      </c>
      <c r="B1022">
        <v>75624950</v>
      </c>
      <c r="C1022" t="s">
        <v>16</v>
      </c>
      <c r="D1022" t="str">
        <f>IF(Tabel_Forespørgsel_fra_Visma28[[#This Row],[SupProd]]=" "," "," - "&amp;Tabel_Forespørgsel_fra_Visma28[[#This Row],[SupProd]])</f>
        <v xml:space="preserve"> </v>
      </c>
      <c r="E1022" t="s">
        <v>16</v>
      </c>
      <c r="F1022" t="str">
        <f>IF(Tabel_Forespørgsel_fra_Visma28[[#This Row],[SupDescr]]=" "," "," - "&amp;Tabel_Forespørgsel_fra_Visma28[[#This Row],[SupDescr]])</f>
        <v xml:space="preserve"> </v>
      </c>
      <c r="G1022" t="s">
        <v>13948</v>
      </c>
      <c r="H1022">
        <v>1</v>
      </c>
      <c r="I1022" t="str">
        <f>IF(A1022=A1021,I1021&amp;CHAR(10)&amp;"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3" spans="1:9" x14ac:dyDescent="0.25">
      <c r="A1023" t="s">
        <v>3837</v>
      </c>
      <c r="B1023">
        <v>75624950</v>
      </c>
      <c r="C1023" t="s">
        <v>16</v>
      </c>
      <c r="D1023" t="str">
        <f>IF(Tabel_Forespørgsel_fra_Visma28[[#This Row],[SupProd]]=" "," "," - "&amp;Tabel_Forespørgsel_fra_Visma28[[#This Row],[SupProd]])</f>
        <v xml:space="preserve"> </v>
      </c>
      <c r="E1023" t="s">
        <v>16</v>
      </c>
      <c r="F1023" t="str">
        <f>IF(Tabel_Forespørgsel_fra_Visma28[[#This Row],[SupDescr]]=" "," "," - "&amp;Tabel_Forespørgsel_fra_Visma28[[#This Row],[SupDescr]])</f>
        <v xml:space="preserve"> </v>
      </c>
      <c r="G1023" t="s">
        <v>13948</v>
      </c>
      <c r="H1023">
        <v>1</v>
      </c>
      <c r="I1023" t="str">
        <f>IF(A1023=A1022,I1022&amp;CHAR(10)&amp;"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4" spans="1:9" x14ac:dyDescent="0.25">
      <c r="A1024" t="s">
        <v>3867</v>
      </c>
      <c r="B1024">
        <v>75624950</v>
      </c>
      <c r="C1024" t="s">
        <v>16</v>
      </c>
      <c r="D1024" t="str">
        <f>IF(Tabel_Forespørgsel_fra_Visma28[[#This Row],[SupProd]]=" "," "," - "&amp;Tabel_Forespørgsel_fra_Visma28[[#This Row],[SupProd]])</f>
        <v xml:space="preserve"> </v>
      </c>
      <c r="E1024" t="s">
        <v>16</v>
      </c>
      <c r="F1024" t="str">
        <f>IF(Tabel_Forespørgsel_fra_Visma28[[#This Row],[SupDescr]]=" "," "," - "&amp;Tabel_Forespørgsel_fra_Visma28[[#This Row],[SupDescr]])</f>
        <v xml:space="preserve"> </v>
      </c>
      <c r="G1024" t="s">
        <v>13948</v>
      </c>
      <c r="H1024">
        <v>2</v>
      </c>
      <c r="I1024" t="str">
        <f>IF(A1024=A1023,I1023&amp;CHAR(10)&amp;"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5" spans="1:9" x14ac:dyDescent="0.25">
      <c r="A1025" t="s">
        <v>2432</v>
      </c>
      <c r="B1025">
        <v>75348466</v>
      </c>
      <c r="C1025" t="s">
        <v>13931</v>
      </c>
      <c r="D1025" t="str">
        <f>IF(Tabel_Forespørgsel_fra_Visma28[[#This Row],[SupProd]]=" "," "," - "&amp;Tabel_Forespørgsel_fra_Visma28[[#This Row],[SupProd]])</f>
        <v xml:space="preserve"> - 1293002</v>
      </c>
      <c r="E1025" t="s">
        <v>16</v>
      </c>
      <c r="F1025" t="str">
        <f>IF(Tabel_Forespørgsel_fra_Visma28[[#This Row],[SupDescr]]=" "," "," - "&amp;Tabel_Forespørgsel_fra_Visma28[[#This Row],[SupDescr]])</f>
        <v xml:space="preserve"> </v>
      </c>
      <c r="G1025" t="s">
        <v>4125</v>
      </c>
      <c r="H1025">
        <v>1</v>
      </c>
      <c r="I1025" t="str">
        <f>IF(A1025=A1024,I1024&amp;CHAR(10)&amp;"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- 1293002 </v>
      </c>
    </row>
    <row r="1026" spans="1:9" x14ac:dyDescent="0.25">
      <c r="A1026" t="s">
        <v>4606</v>
      </c>
      <c r="B1026">
        <v>86824366</v>
      </c>
      <c r="C1026" t="s">
        <v>16</v>
      </c>
      <c r="D1026" t="str">
        <f>IF(Tabel_Forespørgsel_fra_Visma28[[#This Row],[SupProd]]=" "," "," - "&amp;Tabel_Forespørgsel_fra_Visma28[[#This Row],[SupProd]])</f>
        <v xml:space="preserve"> </v>
      </c>
      <c r="E1026" t="s">
        <v>16</v>
      </c>
      <c r="F1026" t="str">
        <f>IF(Tabel_Forespørgsel_fra_Visma28[[#This Row],[SupDescr]]=" "," "," - "&amp;Tabel_Forespørgsel_fra_Visma28[[#This Row],[SupDescr]])</f>
        <v xml:space="preserve"> </v>
      </c>
      <c r="G1026" t="s">
        <v>4010</v>
      </c>
      <c r="H1026">
        <v>1</v>
      </c>
      <c r="I1026" t="str">
        <f>IF(A1026=A1025,I1025&amp;CHAR(10)&amp;"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V.Brøndum  </v>
      </c>
    </row>
    <row r="1027" spans="1:9" x14ac:dyDescent="0.25">
      <c r="A1027" t="s">
        <v>4660</v>
      </c>
      <c r="B1027">
        <v>86752600</v>
      </c>
      <c r="C1027" t="s">
        <v>16</v>
      </c>
      <c r="D1027" t="str">
        <f>IF(Tabel_Forespørgsel_fra_Visma28[[#This Row],[SupProd]]=" "," "," - "&amp;Tabel_Forespørgsel_fra_Visma28[[#This Row],[SupProd]])</f>
        <v xml:space="preserve"> </v>
      </c>
      <c r="E1027" t="s">
        <v>16</v>
      </c>
      <c r="F1027" t="str">
        <f>IF(Tabel_Forespørgsel_fra_Visma28[[#This Row],[SupDescr]]=" "," "," - "&amp;Tabel_Forespørgsel_fra_Visma28[[#This Row],[SupDescr]])</f>
        <v xml:space="preserve"> </v>
      </c>
      <c r="G1027" t="s">
        <v>5389</v>
      </c>
      <c r="H1027">
        <v>2</v>
      </c>
      <c r="I1027" t="str">
        <f>IF(A1027=A1026,I1026&amp;CHAR(10)&amp;"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Acton  </v>
      </c>
    </row>
    <row r="1028" spans="1:9" x14ac:dyDescent="0.25">
      <c r="A1028" t="s">
        <v>4667</v>
      </c>
      <c r="B1028">
        <v>75348466</v>
      </c>
      <c r="C1028" t="s">
        <v>16</v>
      </c>
      <c r="D1028" t="str">
        <f>IF(Tabel_Forespørgsel_fra_Visma28[[#This Row],[SupProd]]=" "," "," - "&amp;Tabel_Forespørgsel_fra_Visma28[[#This Row],[SupProd]])</f>
        <v xml:space="preserve"> </v>
      </c>
      <c r="E1028" t="s">
        <v>16</v>
      </c>
      <c r="F1028" t="str">
        <f>IF(Tabel_Forespørgsel_fra_Visma28[[#This Row],[SupDescr]]=" "," "," - "&amp;Tabel_Forespørgsel_fra_Visma28[[#This Row],[SupDescr]])</f>
        <v xml:space="preserve"> </v>
      </c>
      <c r="G1028" t="s">
        <v>4125</v>
      </c>
      <c r="H1028">
        <v>1</v>
      </c>
      <c r="I1028" t="str">
        <f>IF(A1028=A1027,I1027&amp;CHAR(10)&amp;"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1029" spans="1:9" x14ac:dyDescent="0.25">
      <c r="A1029" t="s">
        <v>6127</v>
      </c>
      <c r="B1029">
        <v>75348466</v>
      </c>
      <c r="C1029" t="s">
        <v>16</v>
      </c>
      <c r="D1029" t="str">
        <f>IF(Tabel_Forespørgsel_fra_Visma28[[#This Row],[SupProd]]=" "," "," - "&amp;Tabel_Forespørgsel_fra_Visma28[[#This Row],[SupProd]])</f>
        <v xml:space="preserve"> </v>
      </c>
      <c r="E1029" t="s">
        <v>16</v>
      </c>
      <c r="F1029" t="str">
        <f>IF(Tabel_Forespørgsel_fra_Visma28[[#This Row],[SupDescr]]=" "," "," - "&amp;Tabel_Forespørgsel_fra_Visma28[[#This Row],[SupDescr]])</f>
        <v xml:space="preserve"> </v>
      </c>
      <c r="G1029" t="s">
        <v>4125</v>
      </c>
      <c r="H1029">
        <v>1</v>
      </c>
      <c r="I1029" t="str">
        <f>IF(A1029=A1028,I1028&amp;CHAR(10)&amp;"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1030" spans="1:9" x14ac:dyDescent="0.25">
      <c r="A1030" t="s">
        <v>6128</v>
      </c>
      <c r="B1030">
        <v>75348466</v>
      </c>
      <c r="C1030" t="s">
        <v>16</v>
      </c>
      <c r="D1030" t="str">
        <f>IF(Tabel_Forespørgsel_fra_Visma28[[#This Row],[SupProd]]=" "," "," - "&amp;Tabel_Forespørgsel_fra_Visma28[[#This Row],[SupProd]])</f>
        <v xml:space="preserve"> </v>
      </c>
      <c r="E1030" t="s">
        <v>16</v>
      </c>
      <c r="F1030" t="str">
        <f>IF(Tabel_Forespørgsel_fra_Visma28[[#This Row],[SupDescr]]=" "," "," - "&amp;Tabel_Forespørgsel_fra_Visma28[[#This Row],[SupDescr]])</f>
        <v xml:space="preserve"> </v>
      </c>
      <c r="G1030" t="s">
        <v>4125</v>
      </c>
      <c r="H1030">
        <v>1</v>
      </c>
      <c r="I1030" t="str">
        <f>IF(A1030=A1029,I1029&amp;CHAR(10)&amp;"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1031" spans="1:9" x14ac:dyDescent="0.25">
      <c r="A1031" t="s">
        <v>2568</v>
      </c>
      <c r="B1031">
        <v>75220200</v>
      </c>
      <c r="C1031" t="s">
        <v>16</v>
      </c>
      <c r="D1031" t="str">
        <f>IF(Tabel_Forespørgsel_fra_Visma28[[#This Row],[SupProd]]=" "," "," - "&amp;Tabel_Forespørgsel_fra_Visma28[[#This Row],[SupProd]])</f>
        <v xml:space="preserve"> </v>
      </c>
      <c r="E1031" t="s">
        <v>16</v>
      </c>
      <c r="F1031" t="str">
        <f>IF(Tabel_Forespørgsel_fra_Visma28[[#This Row],[SupDescr]]=" "," "," - "&amp;Tabel_Forespørgsel_fra_Visma28[[#This Row],[SupDescr]])</f>
        <v xml:space="preserve"> </v>
      </c>
      <c r="G1031" t="s">
        <v>7238</v>
      </c>
      <c r="H1031">
        <v>2</v>
      </c>
      <c r="I1031" t="str">
        <f>IF(A1031=A1030,I1030&amp;CHAR(10)&amp;"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032" spans="1:9" x14ac:dyDescent="0.25">
      <c r="A1032" t="s">
        <v>2568</v>
      </c>
      <c r="B1032">
        <v>75577000</v>
      </c>
      <c r="C1032" t="s">
        <v>16</v>
      </c>
      <c r="D1032" t="str">
        <f>IF(Tabel_Forespørgsel_fra_Visma28[[#This Row],[SupProd]]=" "," "," - "&amp;Tabel_Forespørgsel_fra_Visma28[[#This Row],[SupProd]])</f>
        <v xml:space="preserve"> </v>
      </c>
      <c r="E1032" t="s">
        <v>16</v>
      </c>
      <c r="F1032" t="str">
        <f>IF(Tabel_Forespørgsel_fra_Visma28[[#This Row],[SupDescr]]=" "," "," - "&amp;Tabel_Forespørgsel_fra_Visma28[[#This Row],[SupDescr]])</f>
        <v xml:space="preserve"> </v>
      </c>
      <c r="G1032" t="s">
        <v>3759</v>
      </c>
      <c r="H1032">
        <v>3</v>
      </c>
      <c r="I1032" t="str">
        <f>IF(A1032=A1031,I1031&amp;CHAR(10)&amp;"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
  AH Industries  </v>
      </c>
    </row>
    <row r="1033" spans="1:9" x14ac:dyDescent="0.25">
      <c r="A1033" t="s">
        <v>3886</v>
      </c>
      <c r="B1033">
        <v>86228644</v>
      </c>
      <c r="C1033" t="s">
        <v>16</v>
      </c>
      <c r="D1033" t="str">
        <f>IF(Tabel_Forespørgsel_fra_Visma28[[#This Row],[SupProd]]=" "," "," - "&amp;Tabel_Forespørgsel_fra_Visma28[[#This Row],[SupProd]])</f>
        <v xml:space="preserve"> </v>
      </c>
      <c r="E1033" t="s">
        <v>16</v>
      </c>
      <c r="F1033" t="str">
        <f>IF(Tabel_Forespørgsel_fra_Visma28[[#This Row],[SupDescr]]=" "," "," - "&amp;Tabel_Forespørgsel_fra_Visma28[[#This Row],[SupDescr]])</f>
        <v xml:space="preserve"> </v>
      </c>
      <c r="G1033" t="s">
        <v>2440</v>
      </c>
      <c r="H1033">
        <v>1</v>
      </c>
      <c r="I1033" t="str">
        <f>IF(A1033=A1032,I1032&amp;CHAR(10)&amp;"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34" spans="1:9" x14ac:dyDescent="0.25">
      <c r="A1034" t="s">
        <v>2582</v>
      </c>
      <c r="B1034">
        <v>30123242</v>
      </c>
      <c r="C1034" t="s">
        <v>16</v>
      </c>
      <c r="D1034" t="str">
        <f>IF(Tabel_Forespørgsel_fra_Visma28[[#This Row],[SupProd]]=" "," "," - "&amp;Tabel_Forespørgsel_fra_Visma28[[#This Row],[SupProd]])</f>
        <v xml:space="preserve"> </v>
      </c>
      <c r="E1034" t="s">
        <v>16</v>
      </c>
      <c r="F1034" t="str">
        <f>IF(Tabel_Forespørgsel_fra_Visma28[[#This Row],[SupDescr]]=" "," "," - "&amp;Tabel_Forespørgsel_fra_Visma28[[#This Row],[SupDescr]])</f>
        <v xml:space="preserve"> </v>
      </c>
      <c r="G1034" t="s">
        <v>42074</v>
      </c>
      <c r="H1034">
        <v>2</v>
      </c>
      <c r="I1034" t="str">
        <f>IF(A1034=A1033,I1033&amp;CHAR(10)&amp;"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1035" spans="1:9" x14ac:dyDescent="0.25">
      <c r="A1035" t="s">
        <v>2582</v>
      </c>
      <c r="B1035">
        <v>75220200</v>
      </c>
      <c r="C1035" t="s">
        <v>16</v>
      </c>
      <c r="D1035" t="str">
        <f>IF(Tabel_Forespørgsel_fra_Visma28[[#This Row],[SupProd]]=" "," "," - "&amp;Tabel_Forespørgsel_fra_Visma28[[#This Row],[SupProd]])</f>
        <v xml:space="preserve"> </v>
      </c>
      <c r="E1035" t="s">
        <v>16</v>
      </c>
      <c r="F1035" t="str">
        <f>IF(Tabel_Forespørgsel_fra_Visma28[[#This Row],[SupDescr]]=" "," "," - "&amp;Tabel_Forespørgsel_fra_Visma28[[#This Row],[SupDescr]])</f>
        <v xml:space="preserve"> </v>
      </c>
      <c r="G1035" t="s">
        <v>7238</v>
      </c>
      <c r="H1035">
        <v>3</v>
      </c>
      <c r="I1035" t="str">
        <f>IF(A1035=A1034,I1034&amp;CHAR(10)&amp;"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DM Spåntagning  </v>
      </c>
    </row>
    <row r="1036" spans="1:9" x14ac:dyDescent="0.25">
      <c r="A1036" t="s">
        <v>2582</v>
      </c>
      <c r="B1036">
        <v>86228644</v>
      </c>
      <c r="C1036" t="s">
        <v>16</v>
      </c>
      <c r="D1036" t="str">
        <f>IF(Tabel_Forespørgsel_fra_Visma28[[#This Row],[SupProd]]=" "," "," - "&amp;Tabel_Forespørgsel_fra_Visma28[[#This Row],[SupProd]])</f>
        <v xml:space="preserve"> </v>
      </c>
      <c r="E1036" t="s">
        <v>16</v>
      </c>
      <c r="F1036" t="str">
        <f>IF(Tabel_Forespørgsel_fra_Visma28[[#This Row],[SupDescr]]=" "," "," - "&amp;Tabel_Forespørgsel_fra_Visma28[[#This Row],[SupDescr]])</f>
        <v xml:space="preserve"> </v>
      </c>
      <c r="G1036" t="s">
        <v>2440</v>
      </c>
      <c r="H1036">
        <v>4</v>
      </c>
      <c r="I1036" t="str">
        <f>IF(A1036=A1035,I1035&amp;CHAR(10)&amp;"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DM Spåntagning  
  KAMF  </v>
      </c>
    </row>
    <row r="1037" spans="1:9" x14ac:dyDescent="0.25">
      <c r="A1037" t="s">
        <v>2571</v>
      </c>
      <c r="B1037">
        <v>30123242</v>
      </c>
      <c r="C1037" t="s">
        <v>16</v>
      </c>
      <c r="D1037" t="str">
        <f>IF(Tabel_Forespørgsel_fra_Visma28[[#This Row],[SupProd]]=" "," "," - "&amp;Tabel_Forespørgsel_fra_Visma28[[#This Row],[SupProd]])</f>
        <v xml:space="preserve"> </v>
      </c>
      <c r="E1037" t="s">
        <v>16</v>
      </c>
      <c r="F1037" t="str">
        <f>IF(Tabel_Forespørgsel_fra_Visma28[[#This Row],[SupDescr]]=" "," "," - "&amp;Tabel_Forespørgsel_fra_Visma28[[#This Row],[SupDescr]])</f>
        <v xml:space="preserve"> </v>
      </c>
      <c r="G1037" t="s">
        <v>42074</v>
      </c>
      <c r="H1037">
        <v>2</v>
      </c>
      <c r="I1037" t="str">
        <f>IF(A1037=A1036,I1036&amp;CHAR(10)&amp;"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1038" spans="1:9" x14ac:dyDescent="0.25">
      <c r="A1038" t="s">
        <v>2571</v>
      </c>
      <c r="B1038">
        <v>75220200</v>
      </c>
      <c r="C1038" t="s">
        <v>16</v>
      </c>
      <c r="D1038" t="str">
        <f>IF(Tabel_Forespørgsel_fra_Visma28[[#This Row],[SupProd]]=" "," "," - "&amp;Tabel_Forespørgsel_fra_Visma28[[#This Row],[SupProd]])</f>
        <v xml:space="preserve"> </v>
      </c>
      <c r="E1038" t="s">
        <v>16</v>
      </c>
      <c r="F1038" t="str">
        <f>IF(Tabel_Forespørgsel_fra_Visma28[[#This Row],[SupDescr]]=" "," "," - "&amp;Tabel_Forespørgsel_fra_Visma28[[#This Row],[SupDescr]])</f>
        <v xml:space="preserve"> </v>
      </c>
      <c r="G1038" t="s">
        <v>7238</v>
      </c>
      <c r="H1038">
        <v>3</v>
      </c>
      <c r="I1038" t="str">
        <f>IF(A1038=A1037,I1037&amp;CHAR(10)&amp;"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DM Spåntagning  </v>
      </c>
    </row>
    <row r="1039" spans="1:9" x14ac:dyDescent="0.25">
      <c r="A1039" t="s">
        <v>2571</v>
      </c>
      <c r="B1039">
        <v>86228644</v>
      </c>
      <c r="C1039" t="s">
        <v>16</v>
      </c>
      <c r="D1039" t="str">
        <f>IF(Tabel_Forespørgsel_fra_Visma28[[#This Row],[SupProd]]=" "," "," - "&amp;Tabel_Forespørgsel_fra_Visma28[[#This Row],[SupProd]])</f>
        <v xml:space="preserve"> </v>
      </c>
      <c r="E1039" t="s">
        <v>16</v>
      </c>
      <c r="F1039" t="str">
        <f>IF(Tabel_Forespørgsel_fra_Visma28[[#This Row],[SupDescr]]=" "," "," - "&amp;Tabel_Forespørgsel_fra_Visma28[[#This Row],[SupDescr]])</f>
        <v xml:space="preserve"> </v>
      </c>
      <c r="G1039" t="s">
        <v>2440</v>
      </c>
      <c r="H1039">
        <v>4</v>
      </c>
      <c r="I1039" t="str">
        <f>IF(A1039=A1038,I1038&amp;CHAR(10)&amp;"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DM Spåntagning  
  KAMF  </v>
      </c>
    </row>
    <row r="1040" spans="1:9" x14ac:dyDescent="0.25">
      <c r="A1040" t="s">
        <v>3849</v>
      </c>
      <c r="B1040">
        <v>86228644</v>
      </c>
      <c r="C1040" t="s">
        <v>16</v>
      </c>
      <c r="D1040" t="str">
        <f>IF(Tabel_Forespørgsel_fra_Visma28[[#This Row],[SupProd]]=" "," "," - "&amp;Tabel_Forespørgsel_fra_Visma28[[#This Row],[SupProd]])</f>
        <v xml:space="preserve"> </v>
      </c>
      <c r="E1040" t="s">
        <v>16</v>
      </c>
      <c r="F1040" t="str">
        <f>IF(Tabel_Forespørgsel_fra_Visma28[[#This Row],[SupDescr]]=" "," "," - "&amp;Tabel_Forespørgsel_fra_Visma28[[#This Row],[SupDescr]])</f>
        <v xml:space="preserve"> </v>
      </c>
      <c r="G1040" t="s">
        <v>2440</v>
      </c>
      <c r="H1040">
        <v>1</v>
      </c>
      <c r="I1040" t="str">
        <f>IF(A1040=A1039,I1039&amp;CHAR(10)&amp;"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1" spans="1:9" x14ac:dyDescent="0.25">
      <c r="A1041" t="s">
        <v>3850</v>
      </c>
      <c r="B1041">
        <v>86228644</v>
      </c>
      <c r="C1041" t="s">
        <v>16</v>
      </c>
      <c r="D1041" t="str">
        <f>IF(Tabel_Forespørgsel_fra_Visma28[[#This Row],[SupProd]]=" "," "," - "&amp;Tabel_Forespørgsel_fra_Visma28[[#This Row],[SupProd]])</f>
        <v xml:space="preserve"> </v>
      </c>
      <c r="E1041" t="s">
        <v>16</v>
      </c>
      <c r="F1041" t="str">
        <f>IF(Tabel_Forespørgsel_fra_Visma28[[#This Row],[SupDescr]]=" "," "," - "&amp;Tabel_Forespørgsel_fra_Visma28[[#This Row],[SupDescr]])</f>
        <v xml:space="preserve"> </v>
      </c>
      <c r="G1041" t="s">
        <v>2440</v>
      </c>
      <c r="H1041">
        <v>1</v>
      </c>
      <c r="I1041" t="str">
        <f>IF(A1041=A1040,I1040&amp;CHAR(10)&amp;"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2" spans="1:9" x14ac:dyDescent="0.25">
      <c r="A1042" t="s">
        <v>3841</v>
      </c>
      <c r="B1042">
        <v>86228644</v>
      </c>
      <c r="C1042" t="s">
        <v>16</v>
      </c>
      <c r="D1042" t="str">
        <f>IF(Tabel_Forespørgsel_fra_Visma28[[#This Row],[SupProd]]=" "," "," - "&amp;Tabel_Forespørgsel_fra_Visma28[[#This Row],[SupProd]])</f>
        <v xml:space="preserve"> </v>
      </c>
      <c r="E1042" t="s">
        <v>16</v>
      </c>
      <c r="F1042" t="str">
        <f>IF(Tabel_Forespørgsel_fra_Visma28[[#This Row],[SupDescr]]=" "," "," - "&amp;Tabel_Forespørgsel_fra_Visma28[[#This Row],[SupDescr]])</f>
        <v xml:space="preserve"> </v>
      </c>
      <c r="G1042" t="s">
        <v>2440</v>
      </c>
      <c r="H1042">
        <v>1</v>
      </c>
      <c r="I1042" t="str">
        <f>IF(A1042=A1041,I1041&amp;CHAR(10)&amp;"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3" spans="1:9" x14ac:dyDescent="0.25">
      <c r="A1043" t="s">
        <v>3842</v>
      </c>
      <c r="B1043">
        <v>86228644</v>
      </c>
      <c r="C1043" t="s">
        <v>16</v>
      </c>
      <c r="D1043" t="str">
        <f>IF(Tabel_Forespørgsel_fra_Visma28[[#This Row],[SupProd]]=" "," "," - "&amp;Tabel_Forespørgsel_fra_Visma28[[#This Row],[SupProd]])</f>
        <v xml:space="preserve"> </v>
      </c>
      <c r="E1043" t="s">
        <v>16</v>
      </c>
      <c r="F1043" t="str">
        <f>IF(Tabel_Forespørgsel_fra_Visma28[[#This Row],[SupDescr]]=" "," "," - "&amp;Tabel_Forespørgsel_fra_Visma28[[#This Row],[SupDescr]])</f>
        <v xml:space="preserve"> </v>
      </c>
      <c r="G1043" t="s">
        <v>2440</v>
      </c>
      <c r="H1043">
        <v>1</v>
      </c>
      <c r="I1043" t="str">
        <f>IF(A1043=A1042,I1042&amp;CHAR(10)&amp;"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4" spans="1:9" x14ac:dyDescent="0.25">
      <c r="A1044" t="s">
        <v>3843</v>
      </c>
      <c r="B1044">
        <v>86228644</v>
      </c>
      <c r="C1044" t="s">
        <v>16</v>
      </c>
      <c r="D1044" t="str">
        <f>IF(Tabel_Forespørgsel_fra_Visma28[[#This Row],[SupProd]]=" "," "," - "&amp;Tabel_Forespørgsel_fra_Visma28[[#This Row],[SupProd]])</f>
        <v xml:space="preserve"> </v>
      </c>
      <c r="E1044" t="s">
        <v>16</v>
      </c>
      <c r="F1044" t="str">
        <f>IF(Tabel_Forespørgsel_fra_Visma28[[#This Row],[SupDescr]]=" "," "," - "&amp;Tabel_Forespørgsel_fra_Visma28[[#This Row],[SupDescr]])</f>
        <v xml:space="preserve"> </v>
      </c>
      <c r="G1044" t="s">
        <v>2440</v>
      </c>
      <c r="H1044">
        <v>1</v>
      </c>
      <c r="I1044" t="str">
        <f>IF(A1044=A1043,I1043&amp;CHAR(10)&amp;"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5" spans="1:9" x14ac:dyDescent="0.25">
      <c r="A1045" t="s">
        <v>6709</v>
      </c>
      <c r="B1045">
        <v>86228644</v>
      </c>
      <c r="C1045" t="s">
        <v>16</v>
      </c>
      <c r="D1045" t="str">
        <f>IF(Tabel_Forespørgsel_fra_Visma28[[#This Row],[SupProd]]=" "," "," - "&amp;Tabel_Forespørgsel_fra_Visma28[[#This Row],[SupProd]])</f>
        <v xml:space="preserve"> </v>
      </c>
      <c r="E1045" t="s">
        <v>16</v>
      </c>
      <c r="F1045" t="str">
        <f>IF(Tabel_Forespørgsel_fra_Visma28[[#This Row],[SupDescr]]=" "," "," - "&amp;Tabel_Forespørgsel_fra_Visma28[[#This Row],[SupDescr]])</f>
        <v xml:space="preserve"> </v>
      </c>
      <c r="G1045" t="s">
        <v>2440</v>
      </c>
      <c r="H1045">
        <v>1</v>
      </c>
      <c r="I1045" t="str">
        <f>IF(A1045=A1044,I1044&amp;CHAR(10)&amp;"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6" spans="1:9" x14ac:dyDescent="0.25">
      <c r="A1046" t="s">
        <v>6878</v>
      </c>
      <c r="B1046">
        <v>86228644</v>
      </c>
      <c r="C1046" t="s">
        <v>16</v>
      </c>
      <c r="D1046" t="str">
        <f>IF(Tabel_Forespørgsel_fra_Visma28[[#This Row],[SupProd]]=" "," "," - "&amp;Tabel_Forespørgsel_fra_Visma28[[#This Row],[SupProd]])</f>
        <v xml:space="preserve"> </v>
      </c>
      <c r="E1046" t="s">
        <v>16</v>
      </c>
      <c r="F1046" t="str">
        <f>IF(Tabel_Forespørgsel_fra_Visma28[[#This Row],[SupDescr]]=" "," "," - "&amp;Tabel_Forespørgsel_fra_Visma28[[#This Row],[SupDescr]])</f>
        <v xml:space="preserve"> </v>
      </c>
      <c r="G1046" t="s">
        <v>2440</v>
      </c>
      <c r="H1046">
        <v>1</v>
      </c>
      <c r="I1046" t="str">
        <f>IF(A1046=A1045,I1045&amp;CHAR(10)&amp;"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7" spans="1:9" x14ac:dyDescent="0.25">
      <c r="A1047" t="s">
        <v>6879</v>
      </c>
      <c r="B1047">
        <v>86228644</v>
      </c>
      <c r="C1047" t="s">
        <v>16</v>
      </c>
      <c r="D1047" t="str">
        <f>IF(Tabel_Forespørgsel_fra_Visma28[[#This Row],[SupProd]]=" "," "," - "&amp;Tabel_Forespørgsel_fra_Visma28[[#This Row],[SupProd]])</f>
        <v xml:space="preserve"> </v>
      </c>
      <c r="E1047" t="s">
        <v>16</v>
      </c>
      <c r="F1047" t="str">
        <f>IF(Tabel_Forespørgsel_fra_Visma28[[#This Row],[SupDescr]]=" "," "," - "&amp;Tabel_Forespørgsel_fra_Visma28[[#This Row],[SupDescr]])</f>
        <v xml:space="preserve"> </v>
      </c>
      <c r="G1047" t="s">
        <v>2440</v>
      </c>
      <c r="H1047">
        <v>1</v>
      </c>
      <c r="I1047" t="str">
        <f>IF(A1047=A1046,I1046&amp;CHAR(10)&amp;"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8" spans="1:9" x14ac:dyDescent="0.25">
      <c r="A1048" t="s">
        <v>6706</v>
      </c>
      <c r="B1048">
        <v>86228644</v>
      </c>
      <c r="C1048" t="s">
        <v>16</v>
      </c>
      <c r="D1048" t="str">
        <f>IF(Tabel_Forespørgsel_fra_Visma28[[#This Row],[SupProd]]=" "," "," - "&amp;Tabel_Forespørgsel_fra_Visma28[[#This Row],[SupProd]])</f>
        <v xml:space="preserve"> </v>
      </c>
      <c r="E1048" t="s">
        <v>16</v>
      </c>
      <c r="F1048" t="str">
        <f>IF(Tabel_Forespørgsel_fra_Visma28[[#This Row],[SupDescr]]=" "," "," - "&amp;Tabel_Forespørgsel_fra_Visma28[[#This Row],[SupDescr]])</f>
        <v xml:space="preserve"> </v>
      </c>
      <c r="G1048" t="s">
        <v>2440</v>
      </c>
      <c r="H1048">
        <v>1</v>
      </c>
      <c r="I1048" t="str">
        <f>IF(A1048=A1047,I1047&amp;CHAR(10)&amp;"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9" spans="1:9" x14ac:dyDescent="0.25">
      <c r="A1049" t="s">
        <v>6880</v>
      </c>
      <c r="B1049">
        <v>86228644</v>
      </c>
      <c r="C1049" t="s">
        <v>16</v>
      </c>
      <c r="D1049" t="str">
        <f>IF(Tabel_Forespørgsel_fra_Visma28[[#This Row],[SupProd]]=" "," "," - "&amp;Tabel_Forespørgsel_fra_Visma28[[#This Row],[SupProd]])</f>
        <v xml:space="preserve"> </v>
      </c>
      <c r="E1049" t="s">
        <v>16</v>
      </c>
      <c r="F1049" t="str">
        <f>IF(Tabel_Forespørgsel_fra_Visma28[[#This Row],[SupDescr]]=" "," "," - "&amp;Tabel_Forespørgsel_fra_Visma28[[#This Row],[SupDescr]])</f>
        <v xml:space="preserve"> </v>
      </c>
      <c r="G1049" t="s">
        <v>2440</v>
      </c>
      <c r="H1049">
        <v>1</v>
      </c>
      <c r="I1049" t="str">
        <f>IF(A1049=A1048,I1048&amp;CHAR(10)&amp;"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50" spans="1:9" x14ac:dyDescent="0.25">
      <c r="A1050" t="s">
        <v>10954</v>
      </c>
      <c r="B1050">
        <v>30123242</v>
      </c>
      <c r="C1050" t="s">
        <v>16</v>
      </c>
      <c r="D1050" t="str">
        <f>IF(Tabel_Forespørgsel_fra_Visma28[[#This Row],[SupProd]]=" "," "," - "&amp;Tabel_Forespørgsel_fra_Visma28[[#This Row],[SupProd]])</f>
        <v xml:space="preserve"> </v>
      </c>
      <c r="E1050" t="s">
        <v>16</v>
      </c>
      <c r="F1050" t="str">
        <f>IF(Tabel_Forespørgsel_fra_Visma28[[#This Row],[SupDescr]]=" "," "," - "&amp;Tabel_Forespørgsel_fra_Visma28[[#This Row],[SupDescr]])</f>
        <v xml:space="preserve"> </v>
      </c>
      <c r="G1050" t="s">
        <v>42074</v>
      </c>
      <c r="H1050">
        <v>1</v>
      </c>
      <c r="I1050" t="str">
        <f>IF(A1050=A1049,I1049&amp;CHAR(10)&amp;"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1051" spans="1:9" x14ac:dyDescent="0.25">
      <c r="A1051" t="s">
        <v>10954</v>
      </c>
      <c r="B1051">
        <v>75577000</v>
      </c>
      <c r="C1051" t="s">
        <v>16</v>
      </c>
      <c r="D1051" t="str">
        <f>IF(Tabel_Forespørgsel_fra_Visma28[[#This Row],[SupProd]]=" "," "," - "&amp;Tabel_Forespørgsel_fra_Visma28[[#This Row],[SupProd]])</f>
        <v xml:space="preserve"> </v>
      </c>
      <c r="E1051" t="s">
        <v>16</v>
      </c>
      <c r="F1051" t="str">
        <f>IF(Tabel_Forespørgsel_fra_Visma28[[#This Row],[SupDescr]]=" "," "," - "&amp;Tabel_Forespørgsel_fra_Visma28[[#This Row],[SupDescr]])</f>
        <v xml:space="preserve"> </v>
      </c>
      <c r="G1051" t="s">
        <v>3759</v>
      </c>
      <c r="H1051">
        <v>2</v>
      </c>
      <c r="I1051" t="str">
        <f>IF(A1051=A1050,I1050&amp;CHAR(10)&amp;"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AH Industries  </v>
      </c>
    </row>
    <row r="1052" spans="1:9" x14ac:dyDescent="0.25">
      <c r="A1052" t="s">
        <v>2534</v>
      </c>
      <c r="B1052">
        <v>74762273</v>
      </c>
      <c r="C1052" t="s">
        <v>16</v>
      </c>
      <c r="D1052" t="str">
        <f>IF(Tabel_Forespørgsel_fra_Visma28[[#This Row],[SupProd]]=" "," "," - "&amp;Tabel_Forespørgsel_fra_Visma28[[#This Row],[SupProd]])</f>
        <v xml:space="preserve"> </v>
      </c>
      <c r="E1052" t="s">
        <v>16</v>
      </c>
      <c r="F1052" t="str">
        <f>IF(Tabel_Forespørgsel_fra_Visma28[[#This Row],[SupDescr]]=" "," "," - "&amp;Tabel_Forespørgsel_fra_Visma28[[#This Row],[SupDescr]])</f>
        <v xml:space="preserve"> </v>
      </c>
      <c r="G1052" t="s">
        <v>154</v>
      </c>
      <c r="H1052">
        <v>2</v>
      </c>
      <c r="I1052" t="str">
        <f>IF(A1052=A1051,I1051&amp;CHAR(10)&amp;"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053" spans="1:9" x14ac:dyDescent="0.25">
      <c r="A1053" t="s">
        <v>2510</v>
      </c>
      <c r="B1053">
        <v>74541608</v>
      </c>
      <c r="C1053" t="s">
        <v>16</v>
      </c>
      <c r="D1053" t="str">
        <f>IF(Tabel_Forespørgsel_fra_Visma28[[#This Row],[SupProd]]=" "," "," - "&amp;Tabel_Forespørgsel_fra_Visma28[[#This Row],[SupProd]])</f>
        <v xml:space="preserve"> </v>
      </c>
      <c r="E1053" t="s">
        <v>16</v>
      </c>
      <c r="F1053" t="str">
        <f>IF(Tabel_Forespørgsel_fra_Visma28[[#This Row],[SupDescr]]=" "," "," - "&amp;Tabel_Forespørgsel_fra_Visma28[[#This Row],[SupDescr]])</f>
        <v xml:space="preserve"> </v>
      </c>
      <c r="G1053" t="s">
        <v>2496</v>
      </c>
      <c r="H1053">
        <v>1</v>
      </c>
      <c r="I1053" t="str">
        <f>IF(A1053=A1052,I1052&amp;CHAR(10)&amp;"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54" spans="1:9" x14ac:dyDescent="0.25">
      <c r="A1054" t="s">
        <v>2518</v>
      </c>
      <c r="B1054">
        <v>74541608</v>
      </c>
      <c r="C1054" t="s">
        <v>16</v>
      </c>
      <c r="D1054" t="str">
        <f>IF(Tabel_Forespørgsel_fra_Visma28[[#This Row],[SupProd]]=" "," "," - "&amp;Tabel_Forespørgsel_fra_Visma28[[#This Row],[SupProd]])</f>
        <v xml:space="preserve"> </v>
      </c>
      <c r="E1054" t="s">
        <v>16</v>
      </c>
      <c r="F1054" t="str">
        <f>IF(Tabel_Forespørgsel_fra_Visma28[[#This Row],[SupDescr]]=" "," "," - "&amp;Tabel_Forespørgsel_fra_Visma28[[#This Row],[SupDescr]])</f>
        <v xml:space="preserve"> </v>
      </c>
      <c r="G1054" t="s">
        <v>2496</v>
      </c>
      <c r="H1054">
        <v>1</v>
      </c>
      <c r="I1054" t="str">
        <f>IF(A1054=A1053,I1053&amp;CHAR(10)&amp;"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55" spans="1:9" x14ac:dyDescent="0.25">
      <c r="A1055" t="s">
        <v>2517</v>
      </c>
      <c r="B1055">
        <v>74541608</v>
      </c>
      <c r="C1055" t="s">
        <v>16</v>
      </c>
      <c r="D1055" t="str">
        <f>IF(Tabel_Forespørgsel_fra_Visma28[[#This Row],[SupProd]]=" "," "," - "&amp;Tabel_Forespørgsel_fra_Visma28[[#This Row],[SupProd]])</f>
        <v xml:space="preserve"> </v>
      </c>
      <c r="E1055" t="s">
        <v>16</v>
      </c>
      <c r="F1055" t="str">
        <f>IF(Tabel_Forespørgsel_fra_Visma28[[#This Row],[SupDescr]]=" "," "," - "&amp;Tabel_Forespørgsel_fra_Visma28[[#This Row],[SupDescr]])</f>
        <v xml:space="preserve"> </v>
      </c>
      <c r="G1055" t="s">
        <v>2496</v>
      </c>
      <c r="H1055">
        <v>1</v>
      </c>
      <c r="I1055" t="str">
        <f>IF(A1055=A1054,I1054&amp;CHAR(10)&amp;"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56" spans="1:9" x14ac:dyDescent="0.25">
      <c r="A1056" t="s">
        <v>2519</v>
      </c>
      <c r="B1056">
        <v>74541608</v>
      </c>
      <c r="C1056" t="s">
        <v>16</v>
      </c>
      <c r="D1056" t="str">
        <f>IF(Tabel_Forespørgsel_fra_Visma28[[#This Row],[SupProd]]=" "," "," - "&amp;Tabel_Forespørgsel_fra_Visma28[[#This Row],[SupProd]])</f>
        <v xml:space="preserve"> </v>
      </c>
      <c r="E1056" t="s">
        <v>16</v>
      </c>
      <c r="F1056" t="str">
        <f>IF(Tabel_Forespørgsel_fra_Visma28[[#This Row],[SupDescr]]=" "," "," - "&amp;Tabel_Forespørgsel_fra_Visma28[[#This Row],[SupDescr]])</f>
        <v xml:space="preserve"> </v>
      </c>
      <c r="G1056" t="s">
        <v>2496</v>
      </c>
      <c r="H1056">
        <v>1</v>
      </c>
      <c r="I1056" t="str">
        <f>IF(A1056=A1055,I1055&amp;CHAR(10)&amp;"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57" spans="1:9" x14ac:dyDescent="0.25">
      <c r="A1057" t="s">
        <v>2520</v>
      </c>
      <c r="B1057">
        <v>74541608</v>
      </c>
      <c r="C1057" t="s">
        <v>16</v>
      </c>
      <c r="D1057" t="str">
        <f>IF(Tabel_Forespørgsel_fra_Visma28[[#This Row],[SupProd]]=" "," "," - "&amp;Tabel_Forespørgsel_fra_Visma28[[#This Row],[SupProd]])</f>
        <v xml:space="preserve"> </v>
      </c>
      <c r="E1057" t="s">
        <v>16</v>
      </c>
      <c r="F1057" t="str">
        <f>IF(Tabel_Forespørgsel_fra_Visma28[[#This Row],[SupDescr]]=" "," "," - "&amp;Tabel_Forespørgsel_fra_Visma28[[#This Row],[SupDescr]])</f>
        <v xml:space="preserve"> </v>
      </c>
      <c r="G1057" t="s">
        <v>2496</v>
      </c>
      <c r="H1057">
        <v>1</v>
      </c>
      <c r="I1057" t="str">
        <f>IF(A1057=A1056,I1056&amp;CHAR(10)&amp;"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58" spans="1:9" x14ac:dyDescent="0.25">
      <c r="A1058" t="s">
        <v>3533</v>
      </c>
      <c r="B1058">
        <v>75421677</v>
      </c>
      <c r="C1058" t="s">
        <v>16</v>
      </c>
      <c r="D1058" t="str">
        <f>IF(Tabel_Forespørgsel_fra_Visma28[[#This Row],[SupProd]]=" "," "," - "&amp;Tabel_Forespørgsel_fra_Visma28[[#This Row],[SupProd]])</f>
        <v xml:space="preserve"> </v>
      </c>
      <c r="E1058" t="s">
        <v>16</v>
      </c>
      <c r="F1058" t="str">
        <f>IF(Tabel_Forespørgsel_fra_Visma28[[#This Row],[SupDescr]]=" "," "," - "&amp;Tabel_Forespørgsel_fra_Visma28[[#This Row],[SupDescr]])</f>
        <v xml:space="preserve"> </v>
      </c>
      <c r="G1058" t="s">
        <v>3368</v>
      </c>
      <c r="H1058">
        <v>2</v>
      </c>
      <c r="I1058" t="str">
        <f>IF(A1058=A1057,I1057&amp;CHAR(10)&amp;"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59" spans="1:9" x14ac:dyDescent="0.25">
      <c r="A1059" t="s">
        <v>3522</v>
      </c>
      <c r="B1059">
        <v>75421677</v>
      </c>
      <c r="C1059" t="s">
        <v>16</v>
      </c>
      <c r="D1059" t="str">
        <f>IF(Tabel_Forespørgsel_fra_Visma28[[#This Row],[SupProd]]=" "," "," - "&amp;Tabel_Forespørgsel_fra_Visma28[[#This Row],[SupProd]])</f>
        <v xml:space="preserve"> </v>
      </c>
      <c r="E1059" t="s">
        <v>16</v>
      </c>
      <c r="F1059" t="str">
        <f>IF(Tabel_Forespørgsel_fra_Visma28[[#This Row],[SupDescr]]=" "," "," - "&amp;Tabel_Forespørgsel_fra_Visma28[[#This Row],[SupDescr]])</f>
        <v xml:space="preserve"> </v>
      </c>
      <c r="G1059" t="s">
        <v>3368</v>
      </c>
      <c r="H1059">
        <v>2</v>
      </c>
      <c r="I1059" t="str">
        <f>IF(A1059=A1058,I1058&amp;CHAR(10)&amp;"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0" spans="1:9" x14ac:dyDescent="0.25">
      <c r="A1060" t="s">
        <v>3523</v>
      </c>
      <c r="B1060">
        <v>75421677</v>
      </c>
      <c r="C1060" t="s">
        <v>16</v>
      </c>
      <c r="D1060" t="str">
        <f>IF(Tabel_Forespørgsel_fra_Visma28[[#This Row],[SupProd]]=" "," "," - "&amp;Tabel_Forespørgsel_fra_Visma28[[#This Row],[SupProd]])</f>
        <v xml:space="preserve"> </v>
      </c>
      <c r="E1060" t="s">
        <v>16</v>
      </c>
      <c r="F1060" t="str">
        <f>IF(Tabel_Forespørgsel_fra_Visma28[[#This Row],[SupDescr]]=" "," "," - "&amp;Tabel_Forespørgsel_fra_Visma28[[#This Row],[SupDescr]])</f>
        <v xml:space="preserve"> </v>
      </c>
      <c r="G1060" t="s">
        <v>3368</v>
      </c>
      <c r="H1060">
        <v>2</v>
      </c>
      <c r="I1060" t="str">
        <f>IF(A1060=A1059,I1059&amp;CHAR(10)&amp;"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1" spans="1:9" x14ac:dyDescent="0.25">
      <c r="A1061" t="s">
        <v>3524</v>
      </c>
      <c r="B1061">
        <v>75421677</v>
      </c>
      <c r="C1061" t="s">
        <v>16</v>
      </c>
      <c r="D1061" t="str">
        <f>IF(Tabel_Forespørgsel_fra_Visma28[[#This Row],[SupProd]]=" "," "," - "&amp;Tabel_Forespørgsel_fra_Visma28[[#This Row],[SupProd]])</f>
        <v xml:space="preserve"> </v>
      </c>
      <c r="E1061" t="s">
        <v>16</v>
      </c>
      <c r="F1061" t="str">
        <f>IF(Tabel_Forespørgsel_fra_Visma28[[#This Row],[SupDescr]]=" "," "," - "&amp;Tabel_Forespørgsel_fra_Visma28[[#This Row],[SupDescr]])</f>
        <v xml:space="preserve"> </v>
      </c>
      <c r="G1061" t="s">
        <v>3368</v>
      </c>
      <c r="H1061">
        <v>2</v>
      </c>
      <c r="I1061" t="str">
        <f>IF(A1061=A1060,I1060&amp;CHAR(10)&amp;"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2" spans="1:9" x14ac:dyDescent="0.25">
      <c r="A1062" t="s">
        <v>3525</v>
      </c>
      <c r="B1062">
        <v>75421677</v>
      </c>
      <c r="C1062" t="s">
        <v>16</v>
      </c>
      <c r="D1062" t="str">
        <f>IF(Tabel_Forespørgsel_fra_Visma28[[#This Row],[SupProd]]=" "," "," - "&amp;Tabel_Forespørgsel_fra_Visma28[[#This Row],[SupProd]])</f>
        <v xml:space="preserve"> </v>
      </c>
      <c r="E1062" t="s">
        <v>16</v>
      </c>
      <c r="F1062" t="str">
        <f>IF(Tabel_Forespørgsel_fra_Visma28[[#This Row],[SupDescr]]=" "," "," - "&amp;Tabel_Forespørgsel_fra_Visma28[[#This Row],[SupDescr]])</f>
        <v xml:space="preserve"> </v>
      </c>
      <c r="G1062" t="s">
        <v>3368</v>
      </c>
      <c r="H1062">
        <v>2</v>
      </c>
      <c r="I1062" t="str">
        <f>IF(A1062=A1061,I1061&amp;CHAR(10)&amp;"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3" spans="1:9" x14ac:dyDescent="0.25">
      <c r="A1063" t="s">
        <v>3505</v>
      </c>
      <c r="B1063">
        <v>75421677</v>
      </c>
      <c r="C1063" t="s">
        <v>16</v>
      </c>
      <c r="D1063" t="str">
        <f>IF(Tabel_Forespørgsel_fra_Visma28[[#This Row],[SupProd]]=" "," "," - "&amp;Tabel_Forespørgsel_fra_Visma28[[#This Row],[SupProd]])</f>
        <v xml:space="preserve"> </v>
      </c>
      <c r="E1063" t="s">
        <v>16</v>
      </c>
      <c r="F1063" t="str">
        <f>IF(Tabel_Forespørgsel_fra_Visma28[[#This Row],[SupDescr]]=" "," "," - "&amp;Tabel_Forespørgsel_fra_Visma28[[#This Row],[SupDescr]])</f>
        <v xml:space="preserve"> </v>
      </c>
      <c r="G1063" t="s">
        <v>3368</v>
      </c>
      <c r="H1063">
        <v>1</v>
      </c>
      <c r="I1063" t="str">
        <f>IF(A1063=A1062,I1062&amp;CHAR(10)&amp;"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4" spans="1:9" x14ac:dyDescent="0.25">
      <c r="A1064" t="s">
        <v>3526</v>
      </c>
      <c r="B1064">
        <v>75421677</v>
      </c>
      <c r="C1064" t="s">
        <v>16</v>
      </c>
      <c r="D1064" t="str">
        <f>IF(Tabel_Forespørgsel_fra_Visma28[[#This Row],[SupProd]]=" "," "," - "&amp;Tabel_Forespørgsel_fra_Visma28[[#This Row],[SupProd]])</f>
        <v xml:space="preserve"> </v>
      </c>
      <c r="E1064" t="s">
        <v>16</v>
      </c>
      <c r="F1064" t="str">
        <f>IF(Tabel_Forespørgsel_fra_Visma28[[#This Row],[SupDescr]]=" "," "," - "&amp;Tabel_Forespørgsel_fra_Visma28[[#This Row],[SupDescr]])</f>
        <v xml:space="preserve"> </v>
      </c>
      <c r="G1064" t="s">
        <v>3368</v>
      </c>
      <c r="H1064">
        <v>2</v>
      </c>
      <c r="I1064" t="str">
        <f>IF(A1064=A1063,I1063&amp;CHAR(10)&amp;"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5" spans="1:9" x14ac:dyDescent="0.25">
      <c r="A1065" t="s">
        <v>2514</v>
      </c>
      <c r="B1065">
        <v>74541608</v>
      </c>
      <c r="C1065" t="s">
        <v>16</v>
      </c>
      <c r="D1065" t="str">
        <f>IF(Tabel_Forespørgsel_fra_Visma28[[#This Row],[SupProd]]=" "," "," - "&amp;Tabel_Forespørgsel_fra_Visma28[[#This Row],[SupProd]])</f>
        <v xml:space="preserve"> </v>
      </c>
      <c r="E1065" t="s">
        <v>16</v>
      </c>
      <c r="F1065" t="str">
        <f>IF(Tabel_Forespørgsel_fra_Visma28[[#This Row],[SupDescr]]=" "," "," - "&amp;Tabel_Forespørgsel_fra_Visma28[[#This Row],[SupDescr]])</f>
        <v xml:space="preserve"> </v>
      </c>
      <c r="G1065" t="s">
        <v>2496</v>
      </c>
      <c r="H1065">
        <v>1</v>
      </c>
      <c r="I1065" t="str">
        <f>IF(A1065=A1064,I1064&amp;CHAR(10)&amp;"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66" spans="1:9" x14ac:dyDescent="0.25">
      <c r="A1066" t="s">
        <v>2511</v>
      </c>
      <c r="B1066">
        <v>74541608</v>
      </c>
      <c r="C1066" t="s">
        <v>16</v>
      </c>
      <c r="D1066" t="str">
        <f>IF(Tabel_Forespørgsel_fra_Visma28[[#This Row],[SupProd]]=" "," "," - "&amp;Tabel_Forespørgsel_fra_Visma28[[#This Row],[SupProd]])</f>
        <v xml:space="preserve"> </v>
      </c>
      <c r="E1066" t="s">
        <v>16</v>
      </c>
      <c r="F1066" t="str">
        <f>IF(Tabel_Forespørgsel_fra_Visma28[[#This Row],[SupDescr]]=" "," "," - "&amp;Tabel_Forespørgsel_fra_Visma28[[#This Row],[SupDescr]])</f>
        <v xml:space="preserve"> </v>
      </c>
      <c r="G1066" t="s">
        <v>2496</v>
      </c>
      <c r="H1066">
        <v>1</v>
      </c>
      <c r="I1066" t="str">
        <f>IF(A1066=A1065,I1065&amp;CHAR(10)&amp;"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67" spans="1:9" x14ac:dyDescent="0.25">
      <c r="A1067" t="s">
        <v>2515</v>
      </c>
      <c r="B1067">
        <v>74541608</v>
      </c>
      <c r="C1067" t="s">
        <v>16</v>
      </c>
      <c r="D1067" t="str">
        <f>IF(Tabel_Forespørgsel_fra_Visma28[[#This Row],[SupProd]]=" "," "," - "&amp;Tabel_Forespørgsel_fra_Visma28[[#This Row],[SupProd]])</f>
        <v xml:space="preserve"> </v>
      </c>
      <c r="E1067" t="s">
        <v>16</v>
      </c>
      <c r="F1067" t="str">
        <f>IF(Tabel_Forespørgsel_fra_Visma28[[#This Row],[SupDescr]]=" "," "," - "&amp;Tabel_Forespørgsel_fra_Visma28[[#This Row],[SupDescr]])</f>
        <v xml:space="preserve"> </v>
      </c>
      <c r="G1067" t="s">
        <v>2496</v>
      </c>
      <c r="H1067">
        <v>1</v>
      </c>
      <c r="I1067" t="str">
        <f>IF(A1067=A1066,I1066&amp;CHAR(10)&amp;"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68" spans="1:9" x14ac:dyDescent="0.25">
      <c r="A1068" t="s">
        <v>2516</v>
      </c>
      <c r="B1068">
        <v>74541608</v>
      </c>
      <c r="C1068" t="s">
        <v>16</v>
      </c>
      <c r="D1068" t="str">
        <f>IF(Tabel_Forespørgsel_fra_Visma28[[#This Row],[SupProd]]=" "," "," - "&amp;Tabel_Forespørgsel_fra_Visma28[[#This Row],[SupProd]])</f>
        <v xml:space="preserve"> </v>
      </c>
      <c r="E1068" t="s">
        <v>16</v>
      </c>
      <c r="F1068" t="str">
        <f>IF(Tabel_Forespørgsel_fra_Visma28[[#This Row],[SupDescr]]=" "," "," - "&amp;Tabel_Forespørgsel_fra_Visma28[[#This Row],[SupDescr]])</f>
        <v xml:space="preserve"> </v>
      </c>
      <c r="G1068" t="s">
        <v>2496</v>
      </c>
      <c r="H1068">
        <v>1</v>
      </c>
      <c r="I1068" t="str">
        <f>IF(A1068=A1067,I1067&amp;CHAR(10)&amp;"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69" spans="1:9" x14ac:dyDescent="0.25">
      <c r="A1069" t="s">
        <v>3978</v>
      </c>
      <c r="B1069">
        <v>75470066</v>
      </c>
      <c r="C1069" t="s">
        <v>16</v>
      </c>
      <c r="D1069" t="str">
        <f>IF(Tabel_Forespørgsel_fra_Visma28[[#This Row],[SupProd]]=" "," "," - "&amp;Tabel_Forespørgsel_fra_Visma28[[#This Row],[SupProd]])</f>
        <v xml:space="preserve"> </v>
      </c>
      <c r="E1069" t="s">
        <v>16</v>
      </c>
      <c r="F1069" t="str">
        <f>IF(Tabel_Forespørgsel_fra_Visma28[[#This Row],[SupDescr]]=" "," "," - "&amp;Tabel_Forespørgsel_fra_Visma28[[#This Row],[SupDescr]])</f>
        <v xml:space="preserve"> </v>
      </c>
      <c r="G1069" t="s">
        <v>3979</v>
      </c>
      <c r="H1069">
        <v>1</v>
      </c>
      <c r="I1069" t="str">
        <f>IF(A1069=A1068,I1068&amp;CHAR(10)&amp;"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1070" spans="1:9" x14ac:dyDescent="0.25">
      <c r="A1070" t="s">
        <v>3451</v>
      </c>
      <c r="B1070">
        <v>75421677</v>
      </c>
      <c r="C1070" t="s">
        <v>16</v>
      </c>
      <c r="D1070" t="str">
        <f>IF(Tabel_Forespørgsel_fra_Visma28[[#This Row],[SupProd]]=" "," "," - "&amp;Tabel_Forespørgsel_fra_Visma28[[#This Row],[SupProd]])</f>
        <v xml:space="preserve"> </v>
      </c>
      <c r="E1070" t="s">
        <v>16</v>
      </c>
      <c r="F1070" t="str">
        <f>IF(Tabel_Forespørgsel_fra_Visma28[[#This Row],[SupDescr]]=" "," "," - "&amp;Tabel_Forespørgsel_fra_Visma28[[#This Row],[SupDescr]])</f>
        <v xml:space="preserve"> </v>
      </c>
      <c r="G1070" t="s">
        <v>3368</v>
      </c>
      <c r="H1070">
        <v>1</v>
      </c>
      <c r="I1070" t="str">
        <f>IF(A1070=A1069,I1069&amp;CHAR(10)&amp;"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71" spans="1:9" x14ac:dyDescent="0.25">
      <c r="A1071" t="s">
        <v>3452</v>
      </c>
      <c r="B1071">
        <v>75421677</v>
      </c>
      <c r="C1071" t="s">
        <v>16</v>
      </c>
      <c r="D1071" t="str">
        <f>IF(Tabel_Forespørgsel_fra_Visma28[[#This Row],[SupProd]]=" "," "," - "&amp;Tabel_Forespørgsel_fra_Visma28[[#This Row],[SupProd]])</f>
        <v xml:space="preserve"> </v>
      </c>
      <c r="E1071" t="s">
        <v>16</v>
      </c>
      <c r="F1071" t="str">
        <f>IF(Tabel_Forespørgsel_fra_Visma28[[#This Row],[SupDescr]]=" "," "," - "&amp;Tabel_Forespørgsel_fra_Visma28[[#This Row],[SupDescr]])</f>
        <v xml:space="preserve"> </v>
      </c>
      <c r="G1071" t="s">
        <v>3368</v>
      </c>
      <c r="H1071">
        <v>1</v>
      </c>
      <c r="I1071" t="str">
        <f>IF(A1071=A1070,I1070&amp;CHAR(10)&amp;"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72" spans="1:9" x14ac:dyDescent="0.25">
      <c r="A1072" t="s">
        <v>3453</v>
      </c>
      <c r="B1072">
        <v>75421677</v>
      </c>
      <c r="C1072" t="s">
        <v>16</v>
      </c>
      <c r="D1072" t="str">
        <f>IF(Tabel_Forespørgsel_fra_Visma28[[#This Row],[SupProd]]=" "," "," - "&amp;Tabel_Forespørgsel_fra_Visma28[[#This Row],[SupProd]])</f>
        <v xml:space="preserve"> </v>
      </c>
      <c r="E1072" t="s">
        <v>16</v>
      </c>
      <c r="F1072" t="str">
        <f>IF(Tabel_Forespørgsel_fra_Visma28[[#This Row],[SupDescr]]=" "," "," - "&amp;Tabel_Forespørgsel_fra_Visma28[[#This Row],[SupDescr]])</f>
        <v xml:space="preserve"> </v>
      </c>
      <c r="G1072" t="s">
        <v>3368</v>
      </c>
      <c r="H1072">
        <v>1</v>
      </c>
      <c r="I1072" t="str">
        <f>IF(A1072=A1071,I1071&amp;CHAR(10)&amp;"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73" spans="1:9" x14ac:dyDescent="0.25">
      <c r="A1073" t="s">
        <v>8973</v>
      </c>
      <c r="B1073">
        <v>75577000</v>
      </c>
      <c r="C1073" t="s">
        <v>16</v>
      </c>
      <c r="D1073" t="str">
        <f>IF(Tabel_Forespørgsel_fra_Visma28[[#This Row],[SupProd]]=" "," "," - "&amp;Tabel_Forespørgsel_fra_Visma28[[#This Row],[SupProd]])</f>
        <v xml:space="preserve"> </v>
      </c>
      <c r="E1073" t="s">
        <v>16</v>
      </c>
      <c r="F1073" t="str">
        <f>IF(Tabel_Forespørgsel_fra_Visma28[[#This Row],[SupDescr]]=" "," "," - "&amp;Tabel_Forespørgsel_fra_Visma28[[#This Row],[SupDescr]])</f>
        <v xml:space="preserve"> </v>
      </c>
      <c r="G1073" t="s">
        <v>3759</v>
      </c>
      <c r="H1073">
        <v>1</v>
      </c>
      <c r="I1073" t="str">
        <f>IF(A1073=A1072,I1072&amp;CHAR(10)&amp;"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74" spans="1:9" x14ac:dyDescent="0.25">
      <c r="A1074" t="s">
        <v>3827</v>
      </c>
      <c r="B1074">
        <v>76982255</v>
      </c>
      <c r="C1074" t="s">
        <v>16</v>
      </c>
      <c r="D1074" t="str">
        <f>IF(Tabel_Forespørgsel_fra_Visma28[[#This Row],[SupProd]]=" "," "," - "&amp;Tabel_Forespørgsel_fra_Visma28[[#This Row],[SupProd]])</f>
        <v xml:space="preserve"> </v>
      </c>
      <c r="E1074" t="s">
        <v>16</v>
      </c>
      <c r="F1074" t="str">
        <f>IF(Tabel_Forespørgsel_fra_Visma28[[#This Row],[SupDescr]]=" "," "," - "&amp;Tabel_Forespørgsel_fra_Visma28[[#This Row],[SupDescr]])</f>
        <v xml:space="preserve"> </v>
      </c>
      <c r="G1074" t="s">
        <v>3990</v>
      </c>
      <c r="H1074">
        <v>1</v>
      </c>
      <c r="I1074" t="str">
        <f>IF(A1074=A1073,I1073&amp;CHAR(10)&amp;"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75" spans="1:9" x14ac:dyDescent="0.25">
      <c r="A1075" t="s">
        <v>3826</v>
      </c>
      <c r="B1075">
        <v>76982255</v>
      </c>
      <c r="C1075" t="s">
        <v>16</v>
      </c>
      <c r="D1075" t="str">
        <f>IF(Tabel_Forespørgsel_fra_Visma28[[#This Row],[SupProd]]=" "," "," - "&amp;Tabel_Forespørgsel_fra_Visma28[[#This Row],[SupProd]])</f>
        <v xml:space="preserve"> </v>
      </c>
      <c r="E1075" t="s">
        <v>16</v>
      </c>
      <c r="F1075" t="str">
        <f>IF(Tabel_Forespørgsel_fra_Visma28[[#This Row],[SupDescr]]=" "," "," - "&amp;Tabel_Forespørgsel_fra_Visma28[[#This Row],[SupDescr]])</f>
        <v xml:space="preserve"> </v>
      </c>
      <c r="G1075" t="s">
        <v>3990</v>
      </c>
      <c r="H1075">
        <v>1</v>
      </c>
      <c r="I1075" t="str">
        <f>IF(A1075=A1074,I1074&amp;CHAR(10)&amp;"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76" spans="1:9" x14ac:dyDescent="0.25">
      <c r="A1076" t="s">
        <v>3808</v>
      </c>
      <c r="B1076">
        <v>76982255</v>
      </c>
      <c r="C1076" t="s">
        <v>16</v>
      </c>
      <c r="D1076" t="str">
        <f>IF(Tabel_Forespørgsel_fra_Visma28[[#This Row],[SupProd]]=" "," "," - "&amp;Tabel_Forespørgsel_fra_Visma28[[#This Row],[SupProd]])</f>
        <v xml:space="preserve"> </v>
      </c>
      <c r="E1076" t="s">
        <v>16</v>
      </c>
      <c r="F1076" t="str">
        <f>IF(Tabel_Forespørgsel_fra_Visma28[[#This Row],[SupDescr]]=" "," "," - "&amp;Tabel_Forespørgsel_fra_Visma28[[#This Row],[SupDescr]])</f>
        <v xml:space="preserve"> </v>
      </c>
      <c r="G1076" t="s">
        <v>3990</v>
      </c>
      <c r="H1076">
        <v>1</v>
      </c>
      <c r="I1076" t="str">
        <f>IF(A1076=A1075,I1075&amp;CHAR(10)&amp;"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77" spans="1:9" x14ac:dyDescent="0.25">
      <c r="A1077" t="s">
        <v>3807</v>
      </c>
      <c r="B1077">
        <v>76982255</v>
      </c>
      <c r="C1077" t="s">
        <v>16</v>
      </c>
      <c r="D1077" t="str">
        <f>IF(Tabel_Forespørgsel_fra_Visma28[[#This Row],[SupProd]]=" "," "," - "&amp;Tabel_Forespørgsel_fra_Visma28[[#This Row],[SupProd]])</f>
        <v xml:space="preserve"> </v>
      </c>
      <c r="E1077" t="s">
        <v>16</v>
      </c>
      <c r="F1077" t="str">
        <f>IF(Tabel_Forespørgsel_fra_Visma28[[#This Row],[SupDescr]]=" "," "," - "&amp;Tabel_Forespørgsel_fra_Visma28[[#This Row],[SupDescr]])</f>
        <v xml:space="preserve"> </v>
      </c>
      <c r="G1077" t="s">
        <v>3990</v>
      </c>
      <c r="H1077">
        <v>1</v>
      </c>
      <c r="I1077" t="str">
        <f>IF(A1077=A1076,I1076&amp;CHAR(10)&amp;"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78" spans="1:9" x14ac:dyDescent="0.25">
      <c r="A1078" t="s">
        <v>3809</v>
      </c>
      <c r="B1078">
        <v>76982255</v>
      </c>
      <c r="C1078" t="s">
        <v>16</v>
      </c>
      <c r="D1078" t="str">
        <f>IF(Tabel_Forespørgsel_fra_Visma28[[#This Row],[SupProd]]=" "," "," - "&amp;Tabel_Forespørgsel_fra_Visma28[[#This Row],[SupProd]])</f>
        <v xml:space="preserve"> </v>
      </c>
      <c r="E1078" t="s">
        <v>16</v>
      </c>
      <c r="F1078" t="str">
        <f>IF(Tabel_Forespørgsel_fra_Visma28[[#This Row],[SupDescr]]=" "," "," - "&amp;Tabel_Forespørgsel_fra_Visma28[[#This Row],[SupDescr]])</f>
        <v xml:space="preserve"> </v>
      </c>
      <c r="G1078" t="s">
        <v>3990</v>
      </c>
      <c r="H1078">
        <v>1</v>
      </c>
      <c r="I1078" t="str">
        <f>IF(A1078=A1077,I1077&amp;CHAR(10)&amp;"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79" spans="1:9" x14ac:dyDescent="0.25">
      <c r="A1079" t="s">
        <v>3810</v>
      </c>
      <c r="B1079">
        <v>76982255</v>
      </c>
      <c r="C1079" t="s">
        <v>16</v>
      </c>
      <c r="D1079" t="str">
        <f>IF(Tabel_Forespørgsel_fra_Visma28[[#This Row],[SupProd]]=" "," "," - "&amp;Tabel_Forespørgsel_fra_Visma28[[#This Row],[SupProd]])</f>
        <v xml:space="preserve"> </v>
      </c>
      <c r="E1079" t="s">
        <v>16</v>
      </c>
      <c r="F1079" t="str">
        <f>IF(Tabel_Forespørgsel_fra_Visma28[[#This Row],[SupDescr]]=" "," "," - "&amp;Tabel_Forespørgsel_fra_Visma28[[#This Row],[SupDescr]])</f>
        <v xml:space="preserve"> </v>
      </c>
      <c r="G1079" t="s">
        <v>3990</v>
      </c>
      <c r="H1079">
        <v>1</v>
      </c>
      <c r="I1079" t="str">
        <f>IF(A1079=A1078,I1078&amp;CHAR(10)&amp;"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0" spans="1:9" x14ac:dyDescent="0.25">
      <c r="A1080" t="s">
        <v>3811</v>
      </c>
      <c r="B1080">
        <v>76982255</v>
      </c>
      <c r="C1080" t="s">
        <v>16</v>
      </c>
      <c r="D1080" t="str">
        <f>IF(Tabel_Forespørgsel_fra_Visma28[[#This Row],[SupProd]]=" "," "," - "&amp;Tabel_Forespørgsel_fra_Visma28[[#This Row],[SupProd]])</f>
        <v xml:space="preserve"> </v>
      </c>
      <c r="E1080" t="s">
        <v>16</v>
      </c>
      <c r="F1080" t="str">
        <f>IF(Tabel_Forespørgsel_fra_Visma28[[#This Row],[SupDescr]]=" "," "," - "&amp;Tabel_Forespørgsel_fra_Visma28[[#This Row],[SupDescr]])</f>
        <v xml:space="preserve"> </v>
      </c>
      <c r="G1080" t="s">
        <v>3990</v>
      </c>
      <c r="H1080">
        <v>1</v>
      </c>
      <c r="I1080" t="str">
        <f>IF(A1080=A1079,I1079&amp;CHAR(10)&amp;"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1" spans="1:9" x14ac:dyDescent="0.25">
      <c r="A1081" t="s">
        <v>3812</v>
      </c>
      <c r="B1081">
        <v>76982255</v>
      </c>
      <c r="C1081" t="s">
        <v>16</v>
      </c>
      <c r="D1081" t="str">
        <f>IF(Tabel_Forespørgsel_fra_Visma28[[#This Row],[SupProd]]=" "," "," - "&amp;Tabel_Forespørgsel_fra_Visma28[[#This Row],[SupProd]])</f>
        <v xml:space="preserve"> </v>
      </c>
      <c r="E1081" t="s">
        <v>16</v>
      </c>
      <c r="F1081" t="str">
        <f>IF(Tabel_Forespørgsel_fra_Visma28[[#This Row],[SupDescr]]=" "," "," - "&amp;Tabel_Forespørgsel_fra_Visma28[[#This Row],[SupDescr]])</f>
        <v xml:space="preserve"> </v>
      </c>
      <c r="G1081" t="s">
        <v>3990</v>
      </c>
      <c r="H1081">
        <v>1</v>
      </c>
      <c r="I1081" t="str">
        <f>IF(A1081=A1080,I1080&amp;CHAR(10)&amp;"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2" spans="1:9" x14ac:dyDescent="0.25">
      <c r="A1082" t="s">
        <v>3816</v>
      </c>
      <c r="B1082">
        <v>76982255</v>
      </c>
      <c r="C1082" t="s">
        <v>16</v>
      </c>
      <c r="D1082" t="str">
        <f>IF(Tabel_Forespørgsel_fra_Visma28[[#This Row],[SupProd]]=" "," "," - "&amp;Tabel_Forespørgsel_fra_Visma28[[#This Row],[SupProd]])</f>
        <v xml:space="preserve"> </v>
      </c>
      <c r="E1082" t="s">
        <v>16</v>
      </c>
      <c r="F1082" t="str">
        <f>IF(Tabel_Forespørgsel_fra_Visma28[[#This Row],[SupDescr]]=" "," "," - "&amp;Tabel_Forespørgsel_fra_Visma28[[#This Row],[SupDescr]])</f>
        <v xml:space="preserve"> </v>
      </c>
      <c r="G1082" t="s">
        <v>3990</v>
      </c>
      <c r="H1082">
        <v>1</v>
      </c>
      <c r="I1082" t="str">
        <f>IF(A1082=A1081,I1081&amp;CHAR(10)&amp;"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3" spans="1:9" x14ac:dyDescent="0.25">
      <c r="A1083" t="s">
        <v>3817</v>
      </c>
      <c r="B1083">
        <v>76982255</v>
      </c>
      <c r="C1083" t="s">
        <v>16</v>
      </c>
      <c r="D1083" t="str">
        <f>IF(Tabel_Forespørgsel_fra_Visma28[[#This Row],[SupProd]]=" "," "," - "&amp;Tabel_Forespørgsel_fra_Visma28[[#This Row],[SupProd]])</f>
        <v xml:space="preserve"> </v>
      </c>
      <c r="E1083" t="s">
        <v>16</v>
      </c>
      <c r="F1083" t="str">
        <f>IF(Tabel_Forespørgsel_fra_Visma28[[#This Row],[SupDescr]]=" "," "," - "&amp;Tabel_Forespørgsel_fra_Visma28[[#This Row],[SupDescr]])</f>
        <v xml:space="preserve"> </v>
      </c>
      <c r="G1083" t="s">
        <v>3990</v>
      </c>
      <c r="H1083">
        <v>1</v>
      </c>
      <c r="I1083" t="str">
        <f>IF(A1083=A1082,I1082&amp;CHAR(10)&amp;"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4" spans="1:9" x14ac:dyDescent="0.25">
      <c r="A1084" t="s">
        <v>3818</v>
      </c>
      <c r="B1084">
        <v>76982255</v>
      </c>
      <c r="C1084" t="s">
        <v>16</v>
      </c>
      <c r="D1084" t="str">
        <f>IF(Tabel_Forespørgsel_fra_Visma28[[#This Row],[SupProd]]=" "," "," - "&amp;Tabel_Forespørgsel_fra_Visma28[[#This Row],[SupProd]])</f>
        <v xml:space="preserve"> </v>
      </c>
      <c r="E1084" t="s">
        <v>16</v>
      </c>
      <c r="F1084" t="str">
        <f>IF(Tabel_Forespørgsel_fra_Visma28[[#This Row],[SupDescr]]=" "," "," - "&amp;Tabel_Forespørgsel_fra_Visma28[[#This Row],[SupDescr]])</f>
        <v xml:space="preserve"> </v>
      </c>
      <c r="G1084" t="s">
        <v>3990</v>
      </c>
      <c r="H1084">
        <v>1</v>
      </c>
      <c r="I1084" t="str">
        <f>IF(A1084=A1083,I1083&amp;CHAR(10)&amp;"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5" spans="1:9" x14ac:dyDescent="0.25">
      <c r="A1085" t="s">
        <v>3819</v>
      </c>
      <c r="B1085">
        <v>76982255</v>
      </c>
      <c r="C1085" t="s">
        <v>16</v>
      </c>
      <c r="D1085" t="str">
        <f>IF(Tabel_Forespørgsel_fra_Visma28[[#This Row],[SupProd]]=" "," "," - "&amp;Tabel_Forespørgsel_fra_Visma28[[#This Row],[SupProd]])</f>
        <v xml:space="preserve"> </v>
      </c>
      <c r="E1085" t="s">
        <v>16</v>
      </c>
      <c r="F1085" t="str">
        <f>IF(Tabel_Forespørgsel_fra_Visma28[[#This Row],[SupDescr]]=" "," "," - "&amp;Tabel_Forespørgsel_fra_Visma28[[#This Row],[SupDescr]])</f>
        <v xml:space="preserve"> </v>
      </c>
      <c r="G1085" t="s">
        <v>3990</v>
      </c>
      <c r="H1085">
        <v>1</v>
      </c>
      <c r="I1085" t="str">
        <f>IF(A1085=A1084,I1084&amp;CHAR(10)&amp;"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6" spans="1:9" x14ac:dyDescent="0.25">
      <c r="A1086" t="s">
        <v>3820</v>
      </c>
      <c r="B1086">
        <v>76982255</v>
      </c>
      <c r="C1086" t="s">
        <v>16</v>
      </c>
      <c r="D1086" t="str">
        <f>IF(Tabel_Forespørgsel_fra_Visma28[[#This Row],[SupProd]]=" "," "," - "&amp;Tabel_Forespørgsel_fra_Visma28[[#This Row],[SupProd]])</f>
        <v xml:space="preserve"> </v>
      </c>
      <c r="E1086" t="s">
        <v>16</v>
      </c>
      <c r="F1086" t="str">
        <f>IF(Tabel_Forespørgsel_fra_Visma28[[#This Row],[SupDescr]]=" "," "," - "&amp;Tabel_Forespørgsel_fra_Visma28[[#This Row],[SupDescr]])</f>
        <v xml:space="preserve"> </v>
      </c>
      <c r="G1086" t="s">
        <v>3990</v>
      </c>
      <c r="H1086">
        <v>1</v>
      </c>
      <c r="I1086" t="str">
        <f>IF(A1086=A1085,I1085&amp;CHAR(10)&amp;"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7" spans="1:9" x14ac:dyDescent="0.25">
      <c r="A1087" t="s">
        <v>3821</v>
      </c>
      <c r="B1087">
        <v>76982255</v>
      </c>
      <c r="C1087" t="s">
        <v>16</v>
      </c>
      <c r="D1087" t="str">
        <f>IF(Tabel_Forespørgsel_fra_Visma28[[#This Row],[SupProd]]=" "," "," - "&amp;Tabel_Forespørgsel_fra_Visma28[[#This Row],[SupProd]])</f>
        <v xml:space="preserve"> </v>
      </c>
      <c r="E1087" t="s">
        <v>16</v>
      </c>
      <c r="F1087" t="str">
        <f>IF(Tabel_Forespørgsel_fra_Visma28[[#This Row],[SupDescr]]=" "," "," - "&amp;Tabel_Forespørgsel_fra_Visma28[[#This Row],[SupDescr]])</f>
        <v xml:space="preserve"> </v>
      </c>
      <c r="G1087" t="s">
        <v>3990</v>
      </c>
      <c r="H1087">
        <v>1</v>
      </c>
      <c r="I1087" t="str">
        <f>IF(A1087=A1086,I1086&amp;CHAR(10)&amp;"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8" spans="1:9" x14ac:dyDescent="0.25">
      <c r="A1088" t="s">
        <v>3823</v>
      </c>
      <c r="B1088">
        <v>76982255</v>
      </c>
      <c r="C1088" t="s">
        <v>16</v>
      </c>
      <c r="D1088" t="str">
        <f>IF(Tabel_Forespørgsel_fra_Visma28[[#This Row],[SupProd]]=" "," "," - "&amp;Tabel_Forespørgsel_fra_Visma28[[#This Row],[SupProd]])</f>
        <v xml:space="preserve"> </v>
      </c>
      <c r="E1088" t="s">
        <v>16</v>
      </c>
      <c r="F1088" t="str">
        <f>IF(Tabel_Forespørgsel_fra_Visma28[[#This Row],[SupDescr]]=" "," "," - "&amp;Tabel_Forespørgsel_fra_Visma28[[#This Row],[SupDescr]])</f>
        <v xml:space="preserve"> </v>
      </c>
      <c r="G1088" t="s">
        <v>3990</v>
      </c>
      <c r="H1088">
        <v>1</v>
      </c>
      <c r="I1088" t="str">
        <f>IF(A1088=A1087,I1087&amp;CHAR(10)&amp;"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9" spans="1:9" x14ac:dyDescent="0.25">
      <c r="A1089" t="s">
        <v>3813</v>
      </c>
      <c r="B1089">
        <v>76982255</v>
      </c>
      <c r="C1089" t="s">
        <v>16</v>
      </c>
      <c r="D1089" t="str">
        <f>IF(Tabel_Forespørgsel_fra_Visma28[[#This Row],[SupProd]]=" "," "," - "&amp;Tabel_Forespørgsel_fra_Visma28[[#This Row],[SupProd]])</f>
        <v xml:space="preserve"> </v>
      </c>
      <c r="E1089" t="s">
        <v>16</v>
      </c>
      <c r="F1089" t="str">
        <f>IF(Tabel_Forespørgsel_fra_Visma28[[#This Row],[SupDescr]]=" "," "," - "&amp;Tabel_Forespørgsel_fra_Visma28[[#This Row],[SupDescr]])</f>
        <v xml:space="preserve"> </v>
      </c>
      <c r="G1089" t="s">
        <v>3990</v>
      </c>
      <c r="H1089">
        <v>1</v>
      </c>
      <c r="I1089" t="str">
        <f>IF(A1089=A1088,I1088&amp;CHAR(10)&amp;"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0" spans="1:9" x14ac:dyDescent="0.25">
      <c r="A1090" t="s">
        <v>3814</v>
      </c>
      <c r="B1090">
        <v>76982255</v>
      </c>
      <c r="C1090" t="s">
        <v>16</v>
      </c>
      <c r="D1090" t="str">
        <f>IF(Tabel_Forespørgsel_fra_Visma28[[#This Row],[SupProd]]=" "," "," - "&amp;Tabel_Forespørgsel_fra_Visma28[[#This Row],[SupProd]])</f>
        <v xml:space="preserve"> </v>
      </c>
      <c r="E1090" t="s">
        <v>16</v>
      </c>
      <c r="F1090" t="str">
        <f>IF(Tabel_Forespørgsel_fra_Visma28[[#This Row],[SupDescr]]=" "," "," - "&amp;Tabel_Forespørgsel_fra_Visma28[[#This Row],[SupDescr]])</f>
        <v xml:space="preserve"> </v>
      </c>
      <c r="G1090" t="s">
        <v>3990</v>
      </c>
      <c r="H1090">
        <v>1</v>
      </c>
      <c r="I1090" t="str">
        <f>IF(A1090=A1089,I1089&amp;CHAR(10)&amp;"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1" spans="1:9" x14ac:dyDescent="0.25">
      <c r="A1091" t="s">
        <v>3815</v>
      </c>
      <c r="B1091">
        <v>76982255</v>
      </c>
      <c r="C1091" t="s">
        <v>16</v>
      </c>
      <c r="D1091" t="str">
        <f>IF(Tabel_Forespørgsel_fra_Visma28[[#This Row],[SupProd]]=" "," "," - "&amp;Tabel_Forespørgsel_fra_Visma28[[#This Row],[SupProd]])</f>
        <v xml:space="preserve"> </v>
      </c>
      <c r="E1091" t="s">
        <v>16</v>
      </c>
      <c r="F1091" t="str">
        <f>IF(Tabel_Forespørgsel_fra_Visma28[[#This Row],[SupDescr]]=" "," "," - "&amp;Tabel_Forespørgsel_fra_Visma28[[#This Row],[SupDescr]])</f>
        <v xml:space="preserve"> </v>
      </c>
      <c r="G1091" t="s">
        <v>3990</v>
      </c>
      <c r="H1091">
        <v>1</v>
      </c>
      <c r="I1091" t="str">
        <f>IF(A1091=A1090,I1090&amp;CHAR(10)&amp;"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2" spans="1:9" x14ac:dyDescent="0.25">
      <c r="A1092" t="s">
        <v>3822</v>
      </c>
      <c r="B1092">
        <v>76982255</v>
      </c>
      <c r="C1092" t="s">
        <v>16</v>
      </c>
      <c r="D1092" t="str">
        <f>IF(Tabel_Forespørgsel_fra_Visma28[[#This Row],[SupProd]]=" "," "," - "&amp;Tabel_Forespørgsel_fra_Visma28[[#This Row],[SupProd]])</f>
        <v xml:space="preserve"> </v>
      </c>
      <c r="E1092" t="s">
        <v>16</v>
      </c>
      <c r="F1092" t="str">
        <f>IF(Tabel_Forespørgsel_fra_Visma28[[#This Row],[SupDescr]]=" "," "," - "&amp;Tabel_Forespørgsel_fra_Visma28[[#This Row],[SupDescr]])</f>
        <v xml:space="preserve"> </v>
      </c>
      <c r="G1092" t="s">
        <v>3990</v>
      </c>
      <c r="H1092">
        <v>1</v>
      </c>
      <c r="I1092" t="str">
        <f>IF(A1092=A1091,I1091&amp;CHAR(10)&amp;"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3" spans="1:9" x14ac:dyDescent="0.25">
      <c r="A1093" t="s">
        <v>3824</v>
      </c>
      <c r="B1093">
        <v>76982255</v>
      </c>
      <c r="C1093" t="s">
        <v>16</v>
      </c>
      <c r="D1093" t="str">
        <f>IF(Tabel_Forespørgsel_fra_Visma28[[#This Row],[SupProd]]=" "," "," - "&amp;Tabel_Forespørgsel_fra_Visma28[[#This Row],[SupProd]])</f>
        <v xml:space="preserve"> </v>
      </c>
      <c r="E1093" t="s">
        <v>16</v>
      </c>
      <c r="F1093" t="str">
        <f>IF(Tabel_Forespørgsel_fra_Visma28[[#This Row],[SupDescr]]=" "," "," - "&amp;Tabel_Forespørgsel_fra_Visma28[[#This Row],[SupDescr]])</f>
        <v xml:space="preserve"> </v>
      </c>
      <c r="G1093" t="s">
        <v>3990</v>
      </c>
      <c r="H1093">
        <v>1</v>
      </c>
      <c r="I1093" t="str">
        <f>IF(A1093=A1092,I1092&amp;CHAR(10)&amp;"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4" spans="1:9" x14ac:dyDescent="0.25">
      <c r="A1094" t="s">
        <v>3825</v>
      </c>
      <c r="B1094">
        <v>76982255</v>
      </c>
      <c r="C1094" t="s">
        <v>16</v>
      </c>
      <c r="D1094" t="str">
        <f>IF(Tabel_Forespørgsel_fra_Visma28[[#This Row],[SupProd]]=" "," "," - "&amp;Tabel_Forespørgsel_fra_Visma28[[#This Row],[SupProd]])</f>
        <v xml:space="preserve"> </v>
      </c>
      <c r="E1094" t="s">
        <v>16</v>
      </c>
      <c r="F1094" t="str">
        <f>IF(Tabel_Forespørgsel_fra_Visma28[[#This Row],[SupDescr]]=" "," "," - "&amp;Tabel_Forespørgsel_fra_Visma28[[#This Row],[SupDescr]])</f>
        <v xml:space="preserve"> </v>
      </c>
      <c r="G1094" t="s">
        <v>3990</v>
      </c>
      <c r="H1094">
        <v>1</v>
      </c>
      <c r="I1094" t="str">
        <f>IF(A1094=A1093,I1093&amp;CHAR(10)&amp;"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5" spans="1:9" x14ac:dyDescent="0.25">
      <c r="A1095" t="s">
        <v>3527</v>
      </c>
      <c r="B1095">
        <v>75421677</v>
      </c>
      <c r="C1095" t="s">
        <v>16</v>
      </c>
      <c r="D1095" t="str">
        <f>IF(Tabel_Forespørgsel_fra_Visma28[[#This Row],[SupProd]]=" "," "," - "&amp;Tabel_Forespørgsel_fra_Visma28[[#This Row],[SupProd]])</f>
        <v xml:space="preserve"> </v>
      </c>
      <c r="E1095" t="s">
        <v>16</v>
      </c>
      <c r="F1095" t="str">
        <f>IF(Tabel_Forespørgsel_fra_Visma28[[#This Row],[SupDescr]]=" "," "," - "&amp;Tabel_Forespørgsel_fra_Visma28[[#This Row],[SupDescr]])</f>
        <v xml:space="preserve"> </v>
      </c>
      <c r="G1095" t="s">
        <v>3368</v>
      </c>
      <c r="H1095">
        <v>2</v>
      </c>
      <c r="I1095" t="str">
        <f>IF(A1095=A1094,I1094&amp;CHAR(10)&amp;"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96" spans="1:9" x14ac:dyDescent="0.25">
      <c r="A1096" t="s">
        <v>3516</v>
      </c>
      <c r="B1096">
        <v>75421677</v>
      </c>
      <c r="C1096" t="s">
        <v>16</v>
      </c>
      <c r="D1096" t="str">
        <f>IF(Tabel_Forespørgsel_fra_Visma28[[#This Row],[SupProd]]=" "," "," - "&amp;Tabel_Forespørgsel_fra_Visma28[[#This Row],[SupProd]])</f>
        <v xml:space="preserve"> </v>
      </c>
      <c r="E1096" t="s">
        <v>16</v>
      </c>
      <c r="F1096" t="str">
        <f>IF(Tabel_Forespørgsel_fra_Visma28[[#This Row],[SupDescr]]=" "," "," - "&amp;Tabel_Forespørgsel_fra_Visma28[[#This Row],[SupDescr]])</f>
        <v xml:space="preserve"> </v>
      </c>
      <c r="G1096" t="s">
        <v>3368</v>
      </c>
      <c r="H1096">
        <v>1</v>
      </c>
      <c r="I1096" t="str">
        <f>IF(A1096=A1095,I1095&amp;CHAR(10)&amp;"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97" spans="1:9" x14ac:dyDescent="0.25">
      <c r="A1097" t="s">
        <v>3517</v>
      </c>
      <c r="B1097">
        <v>75421677</v>
      </c>
      <c r="C1097" t="s">
        <v>16</v>
      </c>
      <c r="D1097" t="str">
        <f>IF(Tabel_Forespørgsel_fra_Visma28[[#This Row],[SupProd]]=" "," "," - "&amp;Tabel_Forespørgsel_fra_Visma28[[#This Row],[SupProd]])</f>
        <v xml:space="preserve"> </v>
      </c>
      <c r="E1097" t="s">
        <v>16</v>
      </c>
      <c r="F1097" t="str">
        <f>IF(Tabel_Forespørgsel_fra_Visma28[[#This Row],[SupDescr]]=" "," "," - "&amp;Tabel_Forespørgsel_fra_Visma28[[#This Row],[SupDescr]])</f>
        <v xml:space="preserve"> </v>
      </c>
      <c r="G1097" t="s">
        <v>3368</v>
      </c>
      <c r="H1097">
        <v>2</v>
      </c>
      <c r="I1097" t="str">
        <f>IF(A1097=A1096,I1096&amp;CHAR(10)&amp;"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98" spans="1:9" x14ac:dyDescent="0.25">
      <c r="A1098" t="s">
        <v>3412</v>
      </c>
      <c r="B1098">
        <v>75421677</v>
      </c>
      <c r="C1098" t="s">
        <v>16</v>
      </c>
      <c r="D1098" t="str">
        <f>IF(Tabel_Forespørgsel_fra_Visma28[[#This Row],[SupProd]]=" "," "," - "&amp;Tabel_Forespørgsel_fra_Visma28[[#This Row],[SupProd]])</f>
        <v xml:space="preserve"> </v>
      </c>
      <c r="E1098" t="s">
        <v>16</v>
      </c>
      <c r="F1098" t="str">
        <f>IF(Tabel_Forespørgsel_fra_Visma28[[#This Row],[SupDescr]]=" "," "," - "&amp;Tabel_Forespørgsel_fra_Visma28[[#This Row],[SupDescr]])</f>
        <v xml:space="preserve"> </v>
      </c>
      <c r="G1098" t="s">
        <v>3368</v>
      </c>
      <c r="H1098">
        <v>1</v>
      </c>
      <c r="I1098" t="str">
        <f>IF(A1098=A1097,I1097&amp;CHAR(10)&amp;"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99" spans="1:9" x14ac:dyDescent="0.25">
      <c r="A1099" t="s">
        <v>3413</v>
      </c>
      <c r="B1099">
        <v>75421677</v>
      </c>
      <c r="C1099" t="s">
        <v>16</v>
      </c>
      <c r="D1099" t="str">
        <f>IF(Tabel_Forespørgsel_fra_Visma28[[#This Row],[SupProd]]=" "," "," - "&amp;Tabel_Forespørgsel_fra_Visma28[[#This Row],[SupProd]])</f>
        <v xml:space="preserve"> </v>
      </c>
      <c r="E1099" t="s">
        <v>16</v>
      </c>
      <c r="F1099" t="str">
        <f>IF(Tabel_Forespørgsel_fra_Visma28[[#This Row],[SupDescr]]=" "," "," - "&amp;Tabel_Forespørgsel_fra_Visma28[[#This Row],[SupDescr]])</f>
        <v xml:space="preserve"> </v>
      </c>
      <c r="G1099" t="s">
        <v>3368</v>
      </c>
      <c r="H1099">
        <v>1</v>
      </c>
      <c r="I1099" t="str">
        <f>IF(A1099=A1098,I1098&amp;CHAR(10)&amp;"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0" spans="1:9" x14ac:dyDescent="0.25">
      <c r="A1100" t="s">
        <v>3402</v>
      </c>
      <c r="B1100">
        <v>75421677</v>
      </c>
      <c r="C1100" t="s">
        <v>16</v>
      </c>
      <c r="D1100" t="str">
        <f>IF(Tabel_Forespørgsel_fra_Visma28[[#This Row],[SupProd]]=" "," "," - "&amp;Tabel_Forespørgsel_fra_Visma28[[#This Row],[SupProd]])</f>
        <v xml:space="preserve"> </v>
      </c>
      <c r="E1100" t="s">
        <v>16</v>
      </c>
      <c r="F1100" t="str">
        <f>IF(Tabel_Forespørgsel_fra_Visma28[[#This Row],[SupDescr]]=" "," "," - "&amp;Tabel_Forespørgsel_fra_Visma28[[#This Row],[SupDescr]])</f>
        <v xml:space="preserve"> </v>
      </c>
      <c r="G1100" t="s">
        <v>3368</v>
      </c>
      <c r="H1100">
        <v>1</v>
      </c>
      <c r="I1100" t="str">
        <f>IF(A1100=A1099,I1099&amp;CHAR(10)&amp;"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1" spans="1:9" x14ac:dyDescent="0.25">
      <c r="A1101" t="s">
        <v>3403</v>
      </c>
      <c r="B1101">
        <v>75421677</v>
      </c>
      <c r="C1101" t="s">
        <v>16</v>
      </c>
      <c r="D1101" t="str">
        <f>IF(Tabel_Forespørgsel_fra_Visma28[[#This Row],[SupProd]]=" "," "," - "&amp;Tabel_Forespørgsel_fra_Visma28[[#This Row],[SupProd]])</f>
        <v xml:space="preserve"> </v>
      </c>
      <c r="E1101" t="s">
        <v>16</v>
      </c>
      <c r="F1101" t="str">
        <f>IF(Tabel_Forespørgsel_fra_Visma28[[#This Row],[SupDescr]]=" "," "," - "&amp;Tabel_Forespørgsel_fra_Visma28[[#This Row],[SupDescr]])</f>
        <v xml:space="preserve"> </v>
      </c>
      <c r="G1101" t="s">
        <v>3368</v>
      </c>
      <c r="H1101">
        <v>1</v>
      </c>
      <c r="I1101" t="str">
        <f>IF(A1101=A1100,I1100&amp;CHAR(10)&amp;"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2" spans="1:9" x14ac:dyDescent="0.25">
      <c r="A1102" t="s">
        <v>3416</v>
      </c>
      <c r="B1102">
        <v>75421677</v>
      </c>
      <c r="C1102" t="s">
        <v>16</v>
      </c>
      <c r="D1102" t="str">
        <f>IF(Tabel_Forespørgsel_fra_Visma28[[#This Row],[SupProd]]=" "," "," - "&amp;Tabel_Forespørgsel_fra_Visma28[[#This Row],[SupProd]])</f>
        <v xml:space="preserve"> </v>
      </c>
      <c r="E1102" t="s">
        <v>16</v>
      </c>
      <c r="F1102" t="str">
        <f>IF(Tabel_Forespørgsel_fra_Visma28[[#This Row],[SupDescr]]=" "," "," - "&amp;Tabel_Forespørgsel_fra_Visma28[[#This Row],[SupDescr]])</f>
        <v xml:space="preserve"> </v>
      </c>
      <c r="G1102" t="s">
        <v>3368</v>
      </c>
      <c r="H1102">
        <v>1</v>
      </c>
      <c r="I1102" t="str">
        <f>IF(A1102=A1101,I1101&amp;CHAR(10)&amp;"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3" spans="1:9" x14ac:dyDescent="0.25">
      <c r="A1103" t="s">
        <v>3417</v>
      </c>
      <c r="B1103">
        <v>75421677</v>
      </c>
      <c r="C1103" t="s">
        <v>16</v>
      </c>
      <c r="D1103" t="str">
        <f>IF(Tabel_Forespørgsel_fra_Visma28[[#This Row],[SupProd]]=" "," "," - "&amp;Tabel_Forespørgsel_fra_Visma28[[#This Row],[SupProd]])</f>
        <v xml:space="preserve"> </v>
      </c>
      <c r="E1103" t="s">
        <v>16</v>
      </c>
      <c r="F1103" t="str">
        <f>IF(Tabel_Forespørgsel_fra_Visma28[[#This Row],[SupDescr]]=" "," "," - "&amp;Tabel_Forespørgsel_fra_Visma28[[#This Row],[SupDescr]])</f>
        <v xml:space="preserve"> </v>
      </c>
      <c r="G1103" t="s">
        <v>3368</v>
      </c>
      <c r="H1103">
        <v>1</v>
      </c>
      <c r="I1103" t="str">
        <f>IF(A1103=A1102,I1102&amp;CHAR(10)&amp;"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4" spans="1:9" x14ac:dyDescent="0.25">
      <c r="A1104" t="s">
        <v>3418</v>
      </c>
      <c r="B1104">
        <v>75421677</v>
      </c>
      <c r="C1104" t="s">
        <v>16</v>
      </c>
      <c r="D1104" t="str">
        <f>IF(Tabel_Forespørgsel_fra_Visma28[[#This Row],[SupProd]]=" "," "," - "&amp;Tabel_Forespørgsel_fra_Visma28[[#This Row],[SupProd]])</f>
        <v xml:space="preserve"> </v>
      </c>
      <c r="E1104" t="s">
        <v>16</v>
      </c>
      <c r="F1104" t="str">
        <f>IF(Tabel_Forespørgsel_fra_Visma28[[#This Row],[SupDescr]]=" "," "," - "&amp;Tabel_Forespørgsel_fra_Visma28[[#This Row],[SupDescr]])</f>
        <v xml:space="preserve"> </v>
      </c>
      <c r="G1104" t="s">
        <v>3368</v>
      </c>
      <c r="H1104">
        <v>1</v>
      </c>
      <c r="I1104" t="str">
        <f>IF(A1104=A1103,I1103&amp;CHAR(10)&amp;"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5" spans="1:9" x14ac:dyDescent="0.25">
      <c r="A1105" t="s">
        <v>3419</v>
      </c>
      <c r="B1105">
        <v>75421677</v>
      </c>
      <c r="C1105" t="s">
        <v>16</v>
      </c>
      <c r="D1105" t="str">
        <f>IF(Tabel_Forespørgsel_fra_Visma28[[#This Row],[SupProd]]=" "," "," - "&amp;Tabel_Forespørgsel_fra_Visma28[[#This Row],[SupProd]])</f>
        <v xml:space="preserve"> </v>
      </c>
      <c r="E1105" t="s">
        <v>16</v>
      </c>
      <c r="F1105" t="str">
        <f>IF(Tabel_Forespørgsel_fra_Visma28[[#This Row],[SupDescr]]=" "," "," - "&amp;Tabel_Forespørgsel_fra_Visma28[[#This Row],[SupDescr]])</f>
        <v xml:space="preserve"> </v>
      </c>
      <c r="G1105" t="s">
        <v>3368</v>
      </c>
      <c r="H1105">
        <v>1</v>
      </c>
      <c r="I1105" t="str">
        <f>IF(A1105=A1104,I1104&amp;CHAR(10)&amp;"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6" spans="1:9" x14ac:dyDescent="0.25">
      <c r="A1106" t="s">
        <v>2637</v>
      </c>
      <c r="B1106">
        <v>74762273</v>
      </c>
      <c r="C1106" t="s">
        <v>16</v>
      </c>
      <c r="D1106" t="str">
        <f>IF(Tabel_Forespørgsel_fra_Visma28[[#This Row],[SupProd]]=" "," "," - "&amp;Tabel_Forespørgsel_fra_Visma28[[#This Row],[SupProd]])</f>
        <v xml:space="preserve"> </v>
      </c>
      <c r="E1106" t="s">
        <v>16</v>
      </c>
      <c r="F1106" t="str">
        <f>IF(Tabel_Forespørgsel_fra_Visma28[[#This Row],[SupDescr]]=" "," "," - "&amp;Tabel_Forespørgsel_fra_Visma28[[#This Row],[SupDescr]])</f>
        <v xml:space="preserve"> </v>
      </c>
      <c r="G1106" t="s">
        <v>154</v>
      </c>
      <c r="H1106">
        <v>2</v>
      </c>
      <c r="I1106" t="str">
        <f>IF(A1106=A1105,I1105&amp;CHAR(10)&amp;"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07" spans="1:9" x14ac:dyDescent="0.25">
      <c r="A1107" t="s">
        <v>3518</v>
      </c>
      <c r="B1107">
        <v>75421677</v>
      </c>
      <c r="C1107" t="s">
        <v>16</v>
      </c>
      <c r="D1107" t="str">
        <f>IF(Tabel_Forespørgsel_fra_Visma28[[#This Row],[SupProd]]=" "," "," - "&amp;Tabel_Forespørgsel_fra_Visma28[[#This Row],[SupProd]])</f>
        <v xml:space="preserve"> </v>
      </c>
      <c r="E1107" t="s">
        <v>16</v>
      </c>
      <c r="F1107" t="str">
        <f>IF(Tabel_Forespørgsel_fra_Visma28[[#This Row],[SupDescr]]=" "," "," - "&amp;Tabel_Forespørgsel_fra_Visma28[[#This Row],[SupDescr]])</f>
        <v xml:space="preserve"> </v>
      </c>
      <c r="G1107" t="s">
        <v>3368</v>
      </c>
      <c r="H1107">
        <v>2</v>
      </c>
      <c r="I1107" t="str">
        <f>IF(A1107=A1106,I1106&amp;CHAR(10)&amp;"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8" spans="1:9" x14ac:dyDescent="0.25">
      <c r="A1108" t="s">
        <v>3519</v>
      </c>
      <c r="B1108">
        <v>75421677</v>
      </c>
      <c r="C1108" t="s">
        <v>16</v>
      </c>
      <c r="D1108" t="str">
        <f>IF(Tabel_Forespørgsel_fra_Visma28[[#This Row],[SupProd]]=" "," "," - "&amp;Tabel_Forespørgsel_fra_Visma28[[#This Row],[SupProd]])</f>
        <v xml:space="preserve"> </v>
      </c>
      <c r="E1108" t="s">
        <v>16</v>
      </c>
      <c r="F1108" t="str">
        <f>IF(Tabel_Forespørgsel_fra_Visma28[[#This Row],[SupDescr]]=" "," "," - "&amp;Tabel_Forespørgsel_fra_Visma28[[#This Row],[SupDescr]])</f>
        <v xml:space="preserve"> </v>
      </c>
      <c r="G1108" t="s">
        <v>3368</v>
      </c>
      <c r="H1108">
        <v>2</v>
      </c>
      <c r="I1108" t="str">
        <f>IF(A1108=A1107,I1107&amp;CHAR(10)&amp;"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9" spans="1:9" x14ac:dyDescent="0.25">
      <c r="A1109" t="s">
        <v>8241</v>
      </c>
      <c r="B1109">
        <v>75421677</v>
      </c>
      <c r="C1109" t="s">
        <v>16</v>
      </c>
      <c r="D1109" t="str">
        <f>IF(Tabel_Forespørgsel_fra_Visma28[[#This Row],[SupProd]]=" "," "," - "&amp;Tabel_Forespørgsel_fra_Visma28[[#This Row],[SupProd]])</f>
        <v xml:space="preserve"> </v>
      </c>
      <c r="E1109" t="s">
        <v>16</v>
      </c>
      <c r="F1109" t="str">
        <f>IF(Tabel_Forespørgsel_fra_Visma28[[#This Row],[SupDescr]]=" "," "," - "&amp;Tabel_Forespørgsel_fra_Visma28[[#This Row],[SupDescr]])</f>
        <v xml:space="preserve"> </v>
      </c>
      <c r="G1109" t="s">
        <v>3368</v>
      </c>
      <c r="H1109">
        <v>1</v>
      </c>
      <c r="I1109" t="str">
        <f>IF(A1109=A1108,I1108&amp;CHAR(10)&amp;"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10" spans="1:9" x14ac:dyDescent="0.25">
      <c r="A1110" t="s">
        <v>15087</v>
      </c>
      <c r="B1110">
        <v>74762273</v>
      </c>
      <c r="C1110" t="s">
        <v>16</v>
      </c>
      <c r="D1110" t="str">
        <f>IF(Tabel_Forespørgsel_fra_Visma28[[#This Row],[SupProd]]=" "," "," - "&amp;Tabel_Forespørgsel_fra_Visma28[[#This Row],[SupProd]])</f>
        <v xml:space="preserve"> </v>
      </c>
      <c r="E1110" t="s">
        <v>16</v>
      </c>
      <c r="F1110" t="str">
        <f>IF(Tabel_Forespørgsel_fra_Visma28[[#This Row],[SupDescr]]=" "," "," - "&amp;Tabel_Forespørgsel_fra_Visma28[[#This Row],[SupDescr]])</f>
        <v xml:space="preserve"> </v>
      </c>
      <c r="G1110" t="s">
        <v>154</v>
      </c>
      <c r="H1110">
        <v>1</v>
      </c>
      <c r="I1110" t="str">
        <f>IF(A1110=A1109,I1109&amp;CHAR(10)&amp;"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11" spans="1:9" x14ac:dyDescent="0.25">
      <c r="A1111" t="s">
        <v>41332</v>
      </c>
      <c r="B1111">
        <v>86659222</v>
      </c>
      <c r="C1111" t="s">
        <v>16</v>
      </c>
      <c r="D1111" t="str">
        <f>IF(Tabel_Forespørgsel_fra_Visma28[[#This Row],[SupProd]]=" "," "," - "&amp;Tabel_Forespørgsel_fra_Visma28[[#This Row],[SupProd]])</f>
        <v xml:space="preserve"> </v>
      </c>
      <c r="E1111" t="s">
        <v>16</v>
      </c>
      <c r="F1111" t="str">
        <f>IF(Tabel_Forespørgsel_fra_Visma28[[#This Row],[SupDescr]]=" "," "," - "&amp;Tabel_Forespørgsel_fra_Visma28[[#This Row],[SupDescr]])</f>
        <v xml:space="preserve"> </v>
      </c>
      <c r="G1111" t="s">
        <v>40888</v>
      </c>
      <c r="H1111">
        <v>1</v>
      </c>
      <c r="I1111" t="str">
        <f>IF(A1111=A1110,I1110&amp;CHAR(10)&amp;"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112" spans="1:9" x14ac:dyDescent="0.25">
      <c r="A1112" t="s">
        <v>41330</v>
      </c>
      <c r="B1112">
        <v>86659222</v>
      </c>
      <c r="C1112" t="s">
        <v>16</v>
      </c>
      <c r="D1112" t="str">
        <f>IF(Tabel_Forespørgsel_fra_Visma28[[#This Row],[SupProd]]=" "," "," - "&amp;Tabel_Forespørgsel_fra_Visma28[[#This Row],[SupProd]])</f>
        <v xml:space="preserve"> </v>
      </c>
      <c r="E1112" t="s">
        <v>16</v>
      </c>
      <c r="F1112" t="str">
        <f>IF(Tabel_Forespørgsel_fra_Visma28[[#This Row],[SupDescr]]=" "," "," - "&amp;Tabel_Forespørgsel_fra_Visma28[[#This Row],[SupDescr]])</f>
        <v xml:space="preserve"> </v>
      </c>
      <c r="G1112" t="s">
        <v>40888</v>
      </c>
      <c r="H1112">
        <v>1</v>
      </c>
      <c r="I1112" t="str">
        <f>IF(A1112=A1111,I1111&amp;CHAR(10)&amp;"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113" spans="1:9" x14ac:dyDescent="0.25">
      <c r="A1113" t="s">
        <v>41331</v>
      </c>
      <c r="B1113">
        <v>86659222</v>
      </c>
      <c r="C1113" t="s">
        <v>16</v>
      </c>
      <c r="D1113" t="str">
        <f>IF(Tabel_Forespørgsel_fra_Visma28[[#This Row],[SupProd]]=" "," "," - "&amp;Tabel_Forespørgsel_fra_Visma28[[#This Row],[SupProd]])</f>
        <v xml:space="preserve"> </v>
      </c>
      <c r="E1113" t="s">
        <v>16</v>
      </c>
      <c r="F1113" t="str">
        <f>IF(Tabel_Forespørgsel_fra_Visma28[[#This Row],[SupDescr]]=" "," "," - "&amp;Tabel_Forespørgsel_fra_Visma28[[#This Row],[SupDescr]])</f>
        <v xml:space="preserve"> </v>
      </c>
      <c r="G1113" t="s">
        <v>40888</v>
      </c>
      <c r="H1113">
        <v>1</v>
      </c>
      <c r="I1113" t="str">
        <f>IF(A1113=A1112,I1112&amp;CHAR(10)&amp;"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114" spans="1:9" x14ac:dyDescent="0.25">
      <c r="A1114" t="s">
        <v>41333</v>
      </c>
      <c r="B1114">
        <v>75624950</v>
      </c>
      <c r="C1114" t="s">
        <v>16</v>
      </c>
      <c r="D1114" t="str">
        <f>IF(Tabel_Forespørgsel_fra_Visma28[[#This Row],[SupProd]]=" "," "," - "&amp;Tabel_Forespørgsel_fra_Visma28[[#This Row],[SupProd]])</f>
        <v xml:space="preserve"> </v>
      </c>
      <c r="E1114" t="s">
        <v>16</v>
      </c>
      <c r="F1114" t="str">
        <f>IF(Tabel_Forespørgsel_fra_Visma28[[#This Row],[SupDescr]]=" "," "," - "&amp;Tabel_Forespørgsel_fra_Visma28[[#This Row],[SupDescr]])</f>
        <v xml:space="preserve"> </v>
      </c>
      <c r="G1114" t="s">
        <v>13948</v>
      </c>
      <c r="H1114">
        <v>1</v>
      </c>
      <c r="I1114" t="str">
        <f>IF(A1114=A1113,I1113&amp;CHAR(10)&amp;"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115" spans="1:9" x14ac:dyDescent="0.25">
      <c r="A1115" t="s">
        <v>41334</v>
      </c>
      <c r="B1115">
        <v>86659222</v>
      </c>
      <c r="C1115" t="s">
        <v>16</v>
      </c>
      <c r="D1115" t="str">
        <f>IF(Tabel_Forespørgsel_fra_Visma28[[#This Row],[SupProd]]=" "," "," - "&amp;Tabel_Forespørgsel_fra_Visma28[[#This Row],[SupProd]])</f>
        <v xml:space="preserve"> </v>
      </c>
      <c r="E1115" t="s">
        <v>16</v>
      </c>
      <c r="F1115" t="str">
        <f>IF(Tabel_Forespørgsel_fra_Visma28[[#This Row],[SupDescr]]=" "," "," - "&amp;Tabel_Forespørgsel_fra_Visma28[[#This Row],[SupDescr]])</f>
        <v xml:space="preserve"> </v>
      </c>
      <c r="G1115" t="s">
        <v>40888</v>
      </c>
      <c r="H1115">
        <v>1</v>
      </c>
      <c r="I1115" t="str">
        <f>IF(A1115=A1114,I1114&amp;CHAR(10)&amp;"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116" spans="1:9" x14ac:dyDescent="0.25">
      <c r="A1116" t="s">
        <v>41329</v>
      </c>
      <c r="B1116">
        <v>86659222</v>
      </c>
      <c r="C1116" t="s">
        <v>16</v>
      </c>
      <c r="D1116" t="str">
        <f>IF(Tabel_Forespørgsel_fra_Visma28[[#This Row],[SupProd]]=" "," "," - "&amp;Tabel_Forespørgsel_fra_Visma28[[#This Row],[SupProd]])</f>
        <v xml:space="preserve"> </v>
      </c>
      <c r="E1116" t="s">
        <v>16</v>
      </c>
      <c r="F1116" t="str">
        <f>IF(Tabel_Forespørgsel_fra_Visma28[[#This Row],[SupDescr]]=" "," "," - "&amp;Tabel_Forespørgsel_fra_Visma28[[#This Row],[SupDescr]])</f>
        <v xml:space="preserve"> </v>
      </c>
      <c r="G1116" t="s">
        <v>40888</v>
      </c>
      <c r="H1116">
        <v>1</v>
      </c>
      <c r="I1116" t="str">
        <f>IF(A1116=A1115,I1115&amp;CHAR(10)&amp;"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117" spans="1:9" x14ac:dyDescent="0.25">
      <c r="A1117" t="s">
        <v>3802</v>
      </c>
      <c r="B1117">
        <v>76429898</v>
      </c>
      <c r="C1117" t="s">
        <v>16</v>
      </c>
      <c r="D1117" t="str">
        <f>IF(Tabel_Forespørgsel_fra_Visma28[[#This Row],[SupProd]]=" "," "," - "&amp;Tabel_Forespørgsel_fra_Visma28[[#This Row],[SupProd]])</f>
        <v xml:space="preserve"> </v>
      </c>
      <c r="E1117" t="s">
        <v>16</v>
      </c>
      <c r="F1117" t="str">
        <f>IF(Tabel_Forespørgsel_fra_Visma28[[#This Row],[SupDescr]]=" "," "," - "&amp;Tabel_Forespørgsel_fra_Visma28[[#This Row],[SupDescr]])</f>
        <v xml:space="preserve"> </v>
      </c>
      <c r="G1117" t="s">
        <v>5345</v>
      </c>
      <c r="H1117">
        <v>1</v>
      </c>
      <c r="I1117" t="str">
        <f>IF(A1117=A1116,I1116&amp;CHAR(10)&amp;"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Jørgensen &amp; Utoft  </v>
      </c>
    </row>
    <row r="1118" spans="1:9" x14ac:dyDescent="0.25">
      <c r="A1118" t="s">
        <v>3885</v>
      </c>
      <c r="B1118">
        <v>86228644</v>
      </c>
      <c r="C1118" t="s">
        <v>16</v>
      </c>
      <c r="D1118" t="str">
        <f>IF(Tabel_Forespørgsel_fra_Visma28[[#This Row],[SupProd]]=" "," "," - "&amp;Tabel_Forespørgsel_fra_Visma28[[#This Row],[SupProd]])</f>
        <v xml:space="preserve"> </v>
      </c>
      <c r="E1118" t="s">
        <v>16</v>
      </c>
      <c r="F1118" t="str">
        <f>IF(Tabel_Forespørgsel_fra_Visma28[[#This Row],[SupDescr]]=" "," "," - "&amp;Tabel_Forespørgsel_fra_Visma28[[#This Row],[SupDescr]])</f>
        <v xml:space="preserve"> </v>
      </c>
      <c r="G1118" t="s">
        <v>2440</v>
      </c>
      <c r="H1118">
        <v>1</v>
      </c>
      <c r="I1118" t="str">
        <f>IF(A1118=A1117,I1117&amp;CHAR(10)&amp;"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119" spans="1:9" x14ac:dyDescent="0.25">
      <c r="A1119" t="s">
        <v>3404</v>
      </c>
      <c r="B1119">
        <v>75421677</v>
      </c>
      <c r="C1119" t="s">
        <v>16</v>
      </c>
      <c r="D1119" t="str">
        <f>IF(Tabel_Forespørgsel_fra_Visma28[[#This Row],[SupProd]]=" "," "," - "&amp;Tabel_Forespørgsel_fra_Visma28[[#This Row],[SupProd]])</f>
        <v xml:space="preserve"> </v>
      </c>
      <c r="E1119" t="s">
        <v>16</v>
      </c>
      <c r="F1119" t="str">
        <f>IF(Tabel_Forespørgsel_fra_Visma28[[#This Row],[SupDescr]]=" "," "," - "&amp;Tabel_Forespørgsel_fra_Visma28[[#This Row],[SupDescr]])</f>
        <v xml:space="preserve"> </v>
      </c>
      <c r="G1119" t="s">
        <v>3368</v>
      </c>
      <c r="H1119">
        <v>1</v>
      </c>
      <c r="I1119" t="str">
        <f>IF(A1119=A1118,I1118&amp;CHAR(10)&amp;"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20" spans="1:9" x14ac:dyDescent="0.25">
      <c r="A1120" t="s">
        <v>2545</v>
      </c>
      <c r="B1120">
        <v>74762273</v>
      </c>
      <c r="C1120" t="s">
        <v>16</v>
      </c>
      <c r="D1120" t="str">
        <f>IF(Tabel_Forespørgsel_fra_Visma28[[#This Row],[SupProd]]=" "," "," - "&amp;Tabel_Forespørgsel_fra_Visma28[[#This Row],[SupProd]])</f>
        <v xml:space="preserve"> </v>
      </c>
      <c r="E1120" t="s">
        <v>16</v>
      </c>
      <c r="F1120" t="str">
        <f>IF(Tabel_Forespørgsel_fra_Visma28[[#This Row],[SupDescr]]=" "," "," - "&amp;Tabel_Forespørgsel_fra_Visma28[[#This Row],[SupDescr]])</f>
        <v xml:space="preserve"> </v>
      </c>
      <c r="G1120" t="s">
        <v>154</v>
      </c>
      <c r="H1120">
        <v>1</v>
      </c>
      <c r="I1120" t="str">
        <f>IF(A1120=A1119,I1119&amp;CHAR(10)&amp;"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21" spans="1:9" x14ac:dyDescent="0.25">
      <c r="A1121" t="s">
        <v>2563</v>
      </c>
      <c r="B1121">
        <v>74762273</v>
      </c>
      <c r="C1121" t="s">
        <v>16</v>
      </c>
      <c r="D1121" t="str">
        <f>IF(Tabel_Forespørgsel_fra_Visma28[[#This Row],[SupProd]]=" "," "," - "&amp;Tabel_Forespørgsel_fra_Visma28[[#This Row],[SupProd]])</f>
        <v xml:space="preserve"> </v>
      </c>
      <c r="E1121" t="s">
        <v>16</v>
      </c>
      <c r="F1121" t="str">
        <f>IF(Tabel_Forespørgsel_fra_Visma28[[#This Row],[SupDescr]]=" "," "," - "&amp;Tabel_Forespørgsel_fra_Visma28[[#This Row],[SupDescr]])</f>
        <v xml:space="preserve"> </v>
      </c>
      <c r="G1121" t="s">
        <v>154</v>
      </c>
      <c r="H1121">
        <v>1</v>
      </c>
      <c r="I1121" t="str">
        <f>IF(A1121=A1120,I1120&amp;CHAR(10)&amp;"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22" spans="1:9" x14ac:dyDescent="0.25">
      <c r="A1122" t="s">
        <v>8261</v>
      </c>
      <c r="B1122">
        <v>96306000</v>
      </c>
      <c r="C1122" t="s">
        <v>8262</v>
      </c>
      <c r="D1122" t="str">
        <f>IF(Tabel_Forespørgsel_fra_Visma28[[#This Row],[SupProd]]=" "," "," - "&amp;Tabel_Forespørgsel_fra_Visma28[[#This Row],[SupProd]])</f>
        <v xml:space="preserve"> - 525634</v>
      </c>
      <c r="E1122" t="s">
        <v>16</v>
      </c>
      <c r="F1122" t="str">
        <f>IF(Tabel_Forespørgsel_fra_Visma28[[#This Row],[SupDescr]]=" "," "," - "&amp;Tabel_Forespørgsel_fra_Visma28[[#This Row],[SupDescr]])</f>
        <v xml:space="preserve"> </v>
      </c>
      <c r="G1122" t="s">
        <v>8068</v>
      </c>
      <c r="H1122">
        <v>1</v>
      </c>
      <c r="I1122" t="str">
        <f>IF(A1122=A1121,I1121&amp;CHAR(10)&amp;"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- 525634 </v>
      </c>
    </row>
    <row r="1123" spans="1:9" x14ac:dyDescent="0.25">
      <c r="A1123" t="s">
        <v>4032</v>
      </c>
      <c r="B1123">
        <v>74762273</v>
      </c>
      <c r="C1123" t="s">
        <v>16</v>
      </c>
      <c r="D1123" t="str">
        <f>IF(Tabel_Forespørgsel_fra_Visma28[[#This Row],[SupProd]]=" "," "," - "&amp;Tabel_Forespørgsel_fra_Visma28[[#This Row],[SupProd]])</f>
        <v xml:space="preserve"> </v>
      </c>
      <c r="E1123" t="s">
        <v>16</v>
      </c>
      <c r="F1123" t="str">
        <f>IF(Tabel_Forespørgsel_fra_Visma28[[#This Row],[SupDescr]]=" "," "," - "&amp;Tabel_Forespørgsel_fra_Visma28[[#This Row],[SupDescr]])</f>
        <v xml:space="preserve"> </v>
      </c>
      <c r="G1123" t="s">
        <v>154</v>
      </c>
      <c r="H1123">
        <v>1</v>
      </c>
      <c r="I1123" t="str">
        <f>IF(A1123=A1122,I1122&amp;CHAR(10)&amp;"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24" spans="1:9" x14ac:dyDescent="0.25">
      <c r="A1124" t="s">
        <v>4015</v>
      </c>
      <c r="B1124">
        <v>76429898</v>
      </c>
      <c r="C1124" t="s">
        <v>16</v>
      </c>
      <c r="D1124" t="str">
        <f>IF(Tabel_Forespørgsel_fra_Visma28[[#This Row],[SupProd]]=" "," "," - "&amp;Tabel_Forespørgsel_fra_Visma28[[#This Row],[SupProd]])</f>
        <v xml:space="preserve"> </v>
      </c>
      <c r="E1124" t="s">
        <v>16</v>
      </c>
      <c r="F1124" t="str">
        <f>IF(Tabel_Forespørgsel_fra_Visma28[[#This Row],[SupDescr]]=" "," "," - "&amp;Tabel_Forespørgsel_fra_Visma28[[#This Row],[SupDescr]])</f>
        <v xml:space="preserve"> </v>
      </c>
      <c r="G1124" t="s">
        <v>5345</v>
      </c>
      <c r="H1124">
        <v>1</v>
      </c>
      <c r="I1124" t="str">
        <f>IF(A1124=A1123,I1123&amp;CHAR(10)&amp;"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Jørgensen &amp; Utoft  </v>
      </c>
    </row>
    <row r="1125" spans="1:9" x14ac:dyDescent="0.25">
      <c r="A1125" t="s">
        <v>4239</v>
      </c>
      <c r="B1125">
        <v>75577000</v>
      </c>
      <c r="C1125" t="s">
        <v>16</v>
      </c>
      <c r="D1125" t="str">
        <f>IF(Tabel_Forespørgsel_fra_Visma28[[#This Row],[SupProd]]=" "," "," - "&amp;Tabel_Forespørgsel_fra_Visma28[[#This Row],[SupProd]])</f>
        <v xml:space="preserve"> </v>
      </c>
      <c r="E1125" t="s">
        <v>16</v>
      </c>
      <c r="F1125" t="str">
        <f>IF(Tabel_Forespørgsel_fra_Visma28[[#This Row],[SupDescr]]=" "," "," - "&amp;Tabel_Forespørgsel_fra_Visma28[[#This Row],[SupDescr]])</f>
        <v xml:space="preserve"> </v>
      </c>
      <c r="G1125" t="s">
        <v>3759</v>
      </c>
      <c r="H1125">
        <v>1</v>
      </c>
      <c r="I1125" t="str">
        <f>IF(A1125=A1124,I1124&amp;CHAR(10)&amp;"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126" spans="1:9" x14ac:dyDescent="0.25">
      <c r="A1126" t="s">
        <v>4239</v>
      </c>
      <c r="B1126">
        <v>74762273</v>
      </c>
      <c r="C1126" t="s">
        <v>16</v>
      </c>
      <c r="D1126" t="str">
        <f>IF(Tabel_Forespørgsel_fra_Visma28[[#This Row],[SupProd]]=" "," "," - "&amp;Tabel_Forespørgsel_fra_Visma28[[#This Row],[SupProd]])</f>
        <v xml:space="preserve"> </v>
      </c>
      <c r="E1126" t="s">
        <v>16</v>
      </c>
      <c r="F1126" t="str">
        <f>IF(Tabel_Forespørgsel_fra_Visma28[[#This Row],[SupDescr]]=" "," "," - "&amp;Tabel_Forespørgsel_fra_Visma28[[#This Row],[SupDescr]])</f>
        <v xml:space="preserve"> </v>
      </c>
      <c r="G1126" t="s">
        <v>154</v>
      </c>
      <c r="H1126">
        <v>2</v>
      </c>
      <c r="I1126" t="str">
        <f>IF(A1126=A1125,I1125&amp;CHAR(10)&amp;"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127" spans="1:9" x14ac:dyDescent="0.25">
      <c r="A1127" t="s">
        <v>4268</v>
      </c>
      <c r="B1127">
        <v>86439632</v>
      </c>
      <c r="C1127" t="s">
        <v>16</v>
      </c>
      <c r="D1127" t="str">
        <f>IF(Tabel_Forespørgsel_fra_Visma28[[#This Row],[SupProd]]=" "," "," - "&amp;Tabel_Forespørgsel_fra_Visma28[[#This Row],[SupProd]])</f>
        <v xml:space="preserve"> </v>
      </c>
      <c r="E1127" t="s">
        <v>16</v>
      </c>
      <c r="F1127" t="str">
        <f>IF(Tabel_Forespørgsel_fra_Visma28[[#This Row],[SupDescr]]=" "," "," - "&amp;Tabel_Forespørgsel_fra_Visma28[[#This Row],[SupDescr]])</f>
        <v xml:space="preserve"> </v>
      </c>
      <c r="G1127" t="s">
        <v>3929</v>
      </c>
      <c r="H1127">
        <v>2</v>
      </c>
      <c r="I1127" t="str">
        <f>IF(A1127=A1126,I1126&amp;CHAR(10)&amp;"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28" spans="1:9" x14ac:dyDescent="0.25">
      <c r="A1128" t="s">
        <v>4268</v>
      </c>
      <c r="B1128">
        <v>70890019</v>
      </c>
      <c r="C1128" t="s">
        <v>16</v>
      </c>
      <c r="D1128" t="str">
        <f>IF(Tabel_Forespørgsel_fra_Visma28[[#This Row],[SupProd]]=" "," "," - "&amp;Tabel_Forespørgsel_fra_Visma28[[#This Row],[SupProd]])</f>
        <v xml:space="preserve"> </v>
      </c>
      <c r="E1128" t="s">
        <v>16</v>
      </c>
      <c r="F1128" t="str">
        <f>IF(Tabel_Forespørgsel_fra_Visma28[[#This Row],[SupDescr]]=" "," "," - "&amp;Tabel_Forespørgsel_fra_Visma28[[#This Row],[SupDescr]])</f>
        <v xml:space="preserve"> </v>
      </c>
      <c r="G1128" t="s">
        <v>5780</v>
      </c>
      <c r="H1128">
        <v>3</v>
      </c>
      <c r="I1128" t="str">
        <f>IF(A1128=A1127,I1127&amp;CHAR(10)&amp;"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</v>
      </c>
    </row>
    <row r="1129" spans="1:9" x14ac:dyDescent="0.25">
      <c r="A1129" t="s">
        <v>4271</v>
      </c>
      <c r="B1129">
        <v>86439632</v>
      </c>
      <c r="C1129" t="s">
        <v>16</v>
      </c>
      <c r="D1129" t="str">
        <f>IF(Tabel_Forespørgsel_fra_Visma28[[#This Row],[SupProd]]=" "," "," - "&amp;Tabel_Forespørgsel_fra_Visma28[[#This Row],[SupProd]])</f>
        <v xml:space="preserve"> </v>
      </c>
      <c r="E1129" t="s">
        <v>16</v>
      </c>
      <c r="F1129" t="str">
        <f>IF(Tabel_Forespørgsel_fra_Visma28[[#This Row],[SupDescr]]=" "," "," - "&amp;Tabel_Forespørgsel_fra_Visma28[[#This Row],[SupDescr]])</f>
        <v xml:space="preserve"> </v>
      </c>
      <c r="G1129" t="s">
        <v>3929</v>
      </c>
      <c r="H1129">
        <v>2</v>
      </c>
      <c r="I1129" t="str">
        <f>IF(A1129=A1128,I1128&amp;CHAR(10)&amp;"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30" spans="1:9" x14ac:dyDescent="0.25">
      <c r="A1130" t="s">
        <v>4269</v>
      </c>
      <c r="B1130">
        <v>86439632</v>
      </c>
      <c r="C1130" t="s">
        <v>16</v>
      </c>
      <c r="D1130" t="str">
        <f>IF(Tabel_Forespørgsel_fra_Visma28[[#This Row],[SupProd]]=" "," "," - "&amp;Tabel_Forespørgsel_fra_Visma28[[#This Row],[SupProd]])</f>
        <v xml:space="preserve"> </v>
      </c>
      <c r="E1130" t="s">
        <v>16</v>
      </c>
      <c r="F1130" t="str">
        <f>IF(Tabel_Forespørgsel_fra_Visma28[[#This Row],[SupDescr]]=" "," "," - "&amp;Tabel_Forespørgsel_fra_Visma28[[#This Row],[SupDescr]])</f>
        <v xml:space="preserve"> </v>
      </c>
      <c r="G1130" t="s">
        <v>3929</v>
      </c>
      <c r="H1130">
        <v>3</v>
      </c>
      <c r="I1130" t="str">
        <f>IF(A1130=A1129,I1129&amp;CHAR(10)&amp;"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31" spans="1:9" x14ac:dyDescent="0.25">
      <c r="A1131" t="s">
        <v>4263</v>
      </c>
      <c r="B1131">
        <v>70108720</v>
      </c>
      <c r="C1131" t="s">
        <v>16</v>
      </c>
      <c r="D1131" t="str">
        <f>IF(Tabel_Forespørgsel_fra_Visma28[[#This Row],[SupProd]]=" "," "," - "&amp;Tabel_Forespørgsel_fra_Visma28[[#This Row],[SupProd]])</f>
        <v xml:space="preserve"> </v>
      </c>
      <c r="E1131" t="s">
        <v>16</v>
      </c>
      <c r="F1131" t="str">
        <f>IF(Tabel_Forespørgsel_fra_Visma28[[#This Row],[SupDescr]]=" "," "," - "&amp;Tabel_Forespørgsel_fra_Visma28[[#This Row],[SupDescr]])</f>
        <v xml:space="preserve"> </v>
      </c>
      <c r="G1131" t="s">
        <v>8125</v>
      </c>
      <c r="H1131">
        <v>2</v>
      </c>
      <c r="I1131" t="str">
        <f>IF(A1131=A1130,I1130&amp;CHAR(10)&amp;"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32" spans="1:9" x14ac:dyDescent="0.25">
      <c r="A1132" t="s">
        <v>4263</v>
      </c>
      <c r="B1132">
        <v>86439632</v>
      </c>
      <c r="C1132" t="s">
        <v>16</v>
      </c>
      <c r="D1132" t="str">
        <f>IF(Tabel_Forespørgsel_fra_Visma28[[#This Row],[SupProd]]=" "," "," - "&amp;Tabel_Forespørgsel_fra_Visma28[[#This Row],[SupProd]])</f>
        <v xml:space="preserve"> </v>
      </c>
      <c r="E1132" t="s">
        <v>16</v>
      </c>
      <c r="F1132" t="str">
        <f>IF(Tabel_Forespørgsel_fra_Visma28[[#This Row],[SupDescr]]=" "," "," - "&amp;Tabel_Forespørgsel_fra_Visma28[[#This Row],[SupDescr]])</f>
        <v xml:space="preserve"> </v>
      </c>
      <c r="G1132" t="s">
        <v>3929</v>
      </c>
      <c r="H1132">
        <v>3</v>
      </c>
      <c r="I1132" t="str">
        <f>IF(A1132=A1131,I1131&amp;CHAR(10)&amp;"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33" spans="1:9" x14ac:dyDescent="0.25">
      <c r="A1133" t="s">
        <v>4264</v>
      </c>
      <c r="B1133">
        <v>70108720</v>
      </c>
      <c r="C1133" t="s">
        <v>16</v>
      </c>
      <c r="D1133" t="str">
        <f>IF(Tabel_Forespørgsel_fra_Visma28[[#This Row],[SupProd]]=" "," "," - "&amp;Tabel_Forespørgsel_fra_Visma28[[#This Row],[SupProd]])</f>
        <v xml:space="preserve"> </v>
      </c>
      <c r="E1133" t="s">
        <v>16</v>
      </c>
      <c r="F1133" t="str">
        <f>IF(Tabel_Forespørgsel_fra_Visma28[[#This Row],[SupDescr]]=" "," "," - "&amp;Tabel_Forespørgsel_fra_Visma28[[#This Row],[SupDescr]])</f>
        <v xml:space="preserve"> </v>
      </c>
      <c r="G1133" t="s">
        <v>8125</v>
      </c>
      <c r="H1133">
        <v>2</v>
      </c>
      <c r="I1133" t="str">
        <f>IF(A1133=A1132,I1132&amp;CHAR(10)&amp;"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34" spans="1:9" x14ac:dyDescent="0.25">
      <c r="A1134" t="s">
        <v>4264</v>
      </c>
      <c r="B1134">
        <v>86439632</v>
      </c>
      <c r="C1134" t="s">
        <v>16</v>
      </c>
      <c r="D1134" t="str">
        <f>IF(Tabel_Forespørgsel_fra_Visma28[[#This Row],[SupProd]]=" "," "," - "&amp;Tabel_Forespørgsel_fra_Visma28[[#This Row],[SupProd]])</f>
        <v xml:space="preserve"> </v>
      </c>
      <c r="E1134" t="s">
        <v>16</v>
      </c>
      <c r="F1134" t="str">
        <f>IF(Tabel_Forespørgsel_fra_Visma28[[#This Row],[SupDescr]]=" "," "," - "&amp;Tabel_Forespørgsel_fra_Visma28[[#This Row],[SupDescr]])</f>
        <v xml:space="preserve"> </v>
      </c>
      <c r="G1134" t="s">
        <v>3929</v>
      </c>
      <c r="H1134">
        <v>3</v>
      </c>
      <c r="I1134" t="str">
        <f>IF(A1134=A1133,I1133&amp;CHAR(10)&amp;"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35" spans="1:9" x14ac:dyDescent="0.25">
      <c r="A1135" t="s">
        <v>10386</v>
      </c>
      <c r="B1135">
        <v>70108720</v>
      </c>
      <c r="C1135" t="s">
        <v>16</v>
      </c>
      <c r="D1135" t="str">
        <f>IF(Tabel_Forespørgsel_fra_Visma28[[#This Row],[SupProd]]=" "," "," - "&amp;Tabel_Forespørgsel_fra_Visma28[[#This Row],[SupProd]])</f>
        <v xml:space="preserve"> </v>
      </c>
      <c r="E1135" t="s">
        <v>16</v>
      </c>
      <c r="F1135" t="str">
        <f>IF(Tabel_Forespørgsel_fra_Visma28[[#This Row],[SupDescr]]=" "," "," - "&amp;Tabel_Forespørgsel_fra_Visma28[[#This Row],[SupDescr]])</f>
        <v xml:space="preserve"> </v>
      </c>
      <c r="G1135" t="s">
        <v>8125</v>
      </c>
      <c r="H1135">
        <v>1</v>
      </c>
      <c r="I1135" t="str">
        <f>IF(A1135=A1134,I1134&amp;CHAR(10)&amp;"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36" spans="1:9" x14ac:dyDescent="0.25">
      <c r="A1136" t="s">
        <v>4270</v>
      </c>
      <c r="B1136">
        <v>86439632</v>
      </c>
      <c r="C1136" t="s">
        <v>16</v>
      </c>
      <c r="D1136" t="str">
        <f>IF(Tabel_Forespørgsel_fra_Visma28[[#This Row],[SupProd]]=" "," "," - "&amp;Tabel_Forespørgsel_fra_Visma28[[#This Row],[SupProd]])</f>
        <v xml:space="preserve"> </v>
      </c>
      <c r="E1136" t="s">
        <v>16</v>
      </c>
      <c r="F1136" t="str">
        <f>IF(Tabel_Forespørgsel_fra_Visma28[[#This Row],[SupDescr]]=" "," "," - "&amp;Tabel_Forespørgsel_fra_Visma28[[#This Row],[SupDescr]])</f>
        <v xml:space="preserve"> </v>
      </c>
      <c r="G1136" t="s">
        <v>3929</v>
      </c>
      <c r="H1136">
        <v>3</v>
      </c>
      <c r="I1136" t="str">
        <f>IF(A1136=A1135,I1135&amp;CHAR(10)&amp;"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37" spans="1:9" x14ac:dyDescent="0.25">
      <c r="A1137" t="s">
        <v>4266</v>
      </c>
      <c r="B1137">
        <v>86439632</v>
      </c>
      <c r="C1137" t="s">
        <v>16</v>
      </c>
      <c r="D1137" t="str">
        <f>IF(Tabel_Forespørgsel_fra_Visma28[[#This Row],[SupProd]]=" "," "," - "&amp;Tabel_Forespørgsel_fra_Visma28[[#This Row],[SupProd]])</f>
        <v xml:space="preserve"> </v>
      </c>
      <c r="E1137" t="s">
        <v>16</v>
      </c>
      <c r="F1137" t="str">
        <f>IF(Tabel_Forespørgsel_fra_Visma28[[#This Row],[SupDescr]]=" "," "," - "&amp;Tabel_Forespørgsel_fra_Visma28[[#This Row],[SupDescr]])</f>
        <v xml:space="preserve"> </v>
      </c>
      <c r="G1137" t="s">
        <v>3929</v>
      </c>
      <c r="H1137">
        <v>1</v>
      </c>
      <c r="I1137" t="str">
        <f>IF(A1137=A1136,I1136&amp;CHAR(10)&amp;"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38" spans="1:9" x14ac:dyDescent="0.25">
      <c r="A1138" t="s">
        <v>4267</v>
      </c>
      <c r="B1138">
        <v>86439632</v>
      </c>
      <c r="C1138" t="s">
        <v>16</v>
      </c>
      <c r="D1138" t="str">
        <f>IF(Tabel_Forespørgsel_fra_Visma28[[#This Row],[SupProd]]=" "," "," - "&amp;Tabel_Forespørgsel_fra_Visma28[[#This Row],[SupProd]])</f>
        <v xml:space="preserve"> </v>
      </c>
      <c r="E1138" t="s">
        <v>16</v>
      </c>
      <c r="F1138" t="str">
        <f>IF(Tabel_Forespørgsel_fra_Visma28[[#This Row],[SupDescr]]=" "," "," - "&amp;Tabel_Forespørgsel_fra_Visma28[[#This Row],[SupDescr]])</f>
        <v xml:space="preserve"> </v>
      </c>
      <c r="G1138" t="s">
        <v>3929</v>
      </c>
      <c r="H1138">
        <v>4</v>
      </c>
      <c r="I1138" t="str">
        <f>IF(A1138=A1137,I1137&amp;CHAR(10)&amp;"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39" spans="1:9" x14ac:dyDescent="0.25">
      <c r="A1139" t="s">
        <v>7381</v>
      </c>
      <c r="B1139">
        <v>70108720</v>
      </c>
      <c r="C1139" t="s">
        <v>16</v>
      </c>
      <c r="D1139" t="str">
        <f>IF(Tabel_Forespørgsel_fra_Visma28[[#This Row],[SupProd]]=" "," "," - "&amp;Tabel_Forespørgsel_fra_Visma28[[#This Row],[SupProd]])</f>
        <v xml:space="preserve"> </v>
      </c>
      <c r="E1139" t="s">
        <v>16</v>
      </c>
      <c r="F1139" t="str">
        <f>IF(Tabel_Forespørgsel_fra_Visma28[[#This Row],[SupDescr]]=" "," "," - "&amp;Tabel_Forespørgsel_fra_Visma28[[#This Row],[SupDescr]])</f>
        <v xml:space="preserve"> </v>
      </c>
      <c r="G1139" t="s">
        <v>8125</v>
      </c>
      <c r="H1139">
        <v>1</v>
      </c>
      <c r="I1139" t="str">
        <f>IF(A1139=A1138,I1138&amp;CHAR(10)&amp;"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40" spans="1:9" x14ac:dyDescent="0.25">
      <c r="A1140" t="s">
        <v>7381</v>
      </c>
      <c r="B1140">
        <v>86439632</v>
      </c>
      <c r="C1140" t="s">
        <v>16</v>
      </c>
      <c r="D1140" t="str">
        <f>IF(Tabel_Forespørgsel_fra_Visma28[[#This Row],[SupProd]]=" "," "," - "&amp;Tabel_Forespørgsel_fra_Visma28[[#This Row],[SupProd]])</f>
        <v xml:space="preserve"> </v>
      </c>
      <c r="E1140" t="s">
        <v>16</v>
      </c>
      <c r="F1140" t="str">
        <f>IF(Tabel_Forespørgsel_fra_Visma28[[#This Row],[SupDescr]]=" "," "," - "&amp;Tabel_Forespørgsel_fra_Visma28[[#This Row],[SupDescr]])</f>
        <v xml:space="preserve"> </v>
      </c>
      <c r="G1140" t="s">
        <v>3929</v>
      </c>
      <c r="H1140">
        <v>2</v>
      </c>
      <c r="I1140" t="str">
        <f>IF(A1140=A1139,I1139&amp;CHAR(10)&amp;"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41" spans="1:9" x14ac:dyDescent="0.25">
      <c r="A1141" t="s">
        <v>7381</v>
      </c>
      <c r="B1141">
        <v>70890019</v>
      </c>
      <c r="C1141" t="s">
        <v>16</v>
      </c>
      <c r="D1141" t="str">
        <f>IF(Tabel_Forespørgsel_fra_Visma28[[#This Row],[SupProd]]=" "," "," - "&amp;Tabel_Forespørgsel_fra_Visma28[[#This Row],[SupProd]])</f>
        <v xml:space="preserve"> </v>
      </c>
      <c r="E1141" t="s">
        <v>16</v>
      </c>
      <c r="F1141" t="str">
        <f>IF(Tabel_Forespørgsel_fra_Visma28[[#This Row],[SupDescr]]=" "," "," - "&amp;Tabel_Forespørgsel_fra_Visma28[[#This Row],[SupDescr]])</f>
        <v xml:space="preserve"> </v>
      </c>
      <c r="G1141" t="s">
        <v>5780</v>
      </c>
      <c r="H1141">
        <v>3</v>
      </c>
      <c r="I1141" t="str">
        <f>IF(A1141=A1140,I1140&amp;CHAR(10)&amp;"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42" spans="1:9" x14ac:dyDescent="0.25">
      <c r="A1142" t="s">
        <v>8116</v>
      </c>
      <c r="B1142">
        <v>70108720</v>
      </c>
      <c r="C1142" t="s">
        <v>16</v>
      </c>
      <c r="D1142" t="str">
        <f>IF(Tabel_Forespørgsel_fra_Visma28[[#This Row],[SupProd]]=" "," "," - "&amp;Tabel_Forespørgsel_fra_Visma28[[#This Row],[SupProd]])</f>
        <v xml:space="preserve"> </v>
      </c>
      <c r="E1142" t="s">
        <v>16</v>
      </c>
      <c r="F1142" t="str">
        <f>IF(Tabel_Forespørgsel_fra_Visma28[[#This Row],[SupDescr]]=" "," "," - "&amp;Tabel_Forespørgsel_fra_Visma28[[#This Row],[SupDescr]])</f>
        <v xml:space="preserve"> </v>
      </c>
      <c r="G1142" t="s">
        <v>8125</v>
      </c>
      <c r="H1142">
        <v>1</v>
      </c>
      <c r="I1142" t="str">
        <f>IF(A1142=A1141,I1141&amp;CHAR(10)&amp;"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43" spans="1:9" x14ac:dyDescent="0.25">
      <c r="A1143" t="s">
        <v>8116</v>
      </c>
      <c r="B1143">
        <v>86439632</v>
      </c>
      <c r="C1143" t="s">
        <v>16</v>
      </c>
      <c r="D1143" t="str">
        <f>IF(Tabel_Forespørgsel_fra_Visma28[[#This Row],[SupProd]]=" "," "," - "&amp;Tabel_Forespørgsel_fra_Visma28[[#This Row],[SupProd]])</f>
        <v xml:space="preserve"> </v>
      </c>
      <c r="E1143" t="s">
        <v>16</v>
      </c>
      <c r="F1143" t="str">
        <f>IF(Tabel_Forespørgsel_fra_Visma28[[#This Row],[SupDescr]]=" "," "," - "&amp;Tabel_Forespørgsel_fra_Visma28[[#This Row],[SupDescr]])</f>
        <v xml:space="preserve"> </v>
      </c>
      <c r="G1143" t="s">
        <v>3929</v>
      </c>
      <c r="H1143">
        <v>2</v>
      </c>
      <c r="I1143" t="str">
        <f>IF(A1143=A1142,I1142&amp;CHAR(10)&amp;"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44" spans="1:9" x14ac:dyDescent="0.25">
      <c r="A1144" t="s">
        <v>7738</v>
      </c>
      <c r="B1144">
        <v>96306000</v>
      </c>
      <c r="C1144" t="s">
        <v>7316</v>
      </c>
      <c r="D1144" t="str">
        <f>IF(Tabel_Forespørgsel_fra_Visma28[[#This Row],[SupProd]]=" "," "," - "&amp;Tabel_Forespørgsel_fra_Visma28[[#This Row],[SupProd]])</f>
        <v xml:space="preserve"> - 2826196</v>
      </c>
      <c r="E1144" t="s">
        <v>16</v>
      </c>
      <c r="F1144" t="str">
        <f>IF(Tabel_Forespørgsel_fra_Visma28[[#This Row],[SupDescr]]=" "," "," - "&amp;Tabel_Forespørgsel_fra_Visma28[[#This Row],[SupDescr]])</f>
        <v xml:space="preserve"> </v>
      </c>
      <c r="G1144" t="s">
        <v>8068</v>
      </c>
      <c r="H1144">
        <v>1</v>
      </c>
      <c r="I1144" t="str">
        <f>IF(A1144=A1143,I1143&amp;CHAR(10)&amp;"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- 2826196 </v>
      </c>
    </row>
    <row r="1145" spans="1:9" x14ac:dyDescent="0.25">
      <c r="A1145" t="s">
        <v>4238</v>
      </c>
      <c r="B1145">
        <v>74762273</v>
      </c>
      <c r="C1145" t="s">
        <v>16</v>
      </c>
      <c r="D1145" t="str">
        <f>IF(Tabel_Forespørgsel_fra_Visma28[[#This Row],[SupProd]]=" "," "," - "&amp;Tabel_Forespørgsel_fra_Visma28[[#This Row],[SupProd]])</f>
        <v xml:space="preserve"> </v>
      </c>
      <c r="E1145" t="s">
        <v>16</v>
      </c>
      <c r="F1145" t="str">
        <f>IF(Tabel_Forespørgsel_fra_Visma28[[#This Row],[SupDescr]]=" "," "," - "&amp;Tabel_Forespørgsel_fra_Visma28[[#This Row],[SupDescr]])</f>
        <v xml:space="preserve"> </v>
      </c>
      <c r="G1145" t="s">
        <v>154</v>
      </c>
      <c r="H1145">
        <v>1</v>
      </c>
      <c r="I1145" t="str">
        <f>IF(A1145=A1144,I1144&amp;CHAR(10)&amp;"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46" spans="1:9" x14ac:dyDescent="0.25">
      <c r="A1146" t="s">
        <v>4238</v>
      </c>
      <c r="B1146">
        <v>75220200</v>
      </c>
      <c r="C1146" t="s">
        <v>16</v>
      </c>
      <c r="D1146" t="str">
        <f>IF(Tabel_Forespørgsel_fra_Visma28[[#This Row],[SupProd]]=" "," "," - "&amp;Tabel_Forespørgsel_fra_Visma28[[#This Row],[SupProd]])</f>
        <v xml:space="preserve"> </v>
      </c>
      <c r="E1146" t="s">
        <v>16</v>
      </c>
      <c r="F1146" t="str">
        <f>IF(Tabel_Forespørgsel_fra_Visma28[[#This Row],[SupDescr]]=" "," "," - "&amp;Tabel_Forespørgsel_fra_Visma28[[#This Row],[SupDescr]])</f>
        <v xml:space="preserve"> </v>
      </c>
      <c r="G1146" t="s">
        <v>7238</v>
      </c>
      <c r="H1146">
        <v>2</v>
      </c>
      <c r="I1146" t="str">
        <f>IF(A1146=A1145,I1145&amp;CHAR(10)&amp;"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DM Spåntagning  </v>
      </c>
    </row>
    <row r="1147" spans="1:9" x14ac:dyDescent="0.25">
      <c r="A1147" t="s">
        <v>4238</v>
      </c>
      <c r="B1147">
        <v>74755755</v>
      </c>
      <c r="C1147" t="s">
        <v>16</v>
      </c>
      <c r="D1147" t="str">
        <f>IF(Tabel_Forespørgsel_fra_Visma28[[#This Row],[SupProd]]=" "," "," - "&amp;Tabel_Forespørgsel_fra_Visma28[[#This Row],[SupProd]])</f>
        <v xml:space="preserve"> </v>
      </c>
      <c r="E1147" t="s">
        <v>16</v>
      </c>
      <c r="F1147" t="str">
        <f>IF(Tabel_Forespørgsel_fra_Visma28[[#This Row],[SupDescr]]=" "," "," - "&amp;Tabel_Forespørgsel_fra_Visma28[[#This Row],[SupDescr]])</f>
        <v xml:space="preserve"> </v>
      </c>
      <c r="G1147" t="s">
        <v>4786</v>
      </c>
      <c r="H1147">
        <v>3</v>
      </c>
      <c r="I1147" t="str">
        <f>IF(A1147=A1146,I1146&amp;CHAR(10)&amp;"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DM Spåntagning  
  ProTech CNC  </v>
      </c>
    </row>
    <row r="1148" spans="1:9" x14ac:dyDescent="0.25">
      <c r="A1148" t="s">
        <v>4265</v>
      </c>
      <c r="B1148">
        <v>70108720</v>
      </c>
      <c r="C1148" t="s">
        <v>16</v>
      </c>
      <c r="D1148" t="str">
        <f>IF(Tabel_Forespørgsel_fra_Visma28[[#This Row],[SupProd]]=" "," "," - "&amp;Tabel_Forespørgsel_fra_Visma28[[#This Row],[SupProd]])</f>
        <v xml:space="preserve"> </v>
      </c>
      <c r="E1148" t="s">
        <v>16</v>
      </c>
      <c r="F1148" t="str">
        <f>IF(Tabel_Forespørgsel_fra_Visma28[[#This Row],[SupDescr]]=" "," "," - "&amp;Tabel_Forespørgsel_fra_Visma28[[#This Row],[SupDescr]])</f>
        <v xml:space="preserve"> </v>
      </c>
      <c r="G1148" t="s">
        <v>8125</v>
      </c>
      <c r="H1148">
        <v>2</v>
      </c>
      <c r="I1148" t="str">
        <f>IF(A1148=A1147,I1147&amp;CHAR(10)&amp;"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49" spans="1:9" x14ac:dyDescent="0.25">
      <c r="A1149" t="s">
        <v>4265</v>
      </c>
      <c r="B1149">
        <v>86439632</v>
      </c>
      <c r="C1149" t="s">
        <v>16</v>
      </c>
      <c r="D1149" t="str">
        <f>IF(Tabel_Forespørgsel_fra_Visma28[[#This Row],[SupProd]]=" "," "," - "&amp;Tabel_Forespørgsel_fra_Visma28[[#This Row],[SupProd]])</f>
        <v xml:space="preserve"> </v>
      </c>
      <c r="E1149" t="s">
        <v>16</v>
      </c>
      <c r="F1149" t="str">
        <f>IF(Tabel_Forespørgsel_fra_Visma28[[#This Row],[SupDescr]]=" "," "," - "&amp;Tabel_Forespørgsel_fra_Visma28[[#This Row],[SupDescr]])</f>
        <v xml:space="preserve"> </v>
      </c>
      <c r="G1149" t="s">
        <v>3929</v>
      </c>
      <c r="H1149">
        <v>3</v>
      </c>
      <c r="I1149" t="str">
        <f>IF(A1149=A1148,I1148&amp;CHAR(10)&amp;"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50" spans="1:9" x14ac:dyDescent="0.25">
      <c r="A1150" t="s">
        <v>4234</v>
      </c>
      <c r="B1150">
        <v>74762273</v>
      </c>
      <c r="C1150" t="s">
        <v>16</v>
      </c>
      <c r="D1150" t="str">
        <f>IF(Tabel_Forespørgsel_fra_Visma28[[#This Row],[SupProd]]=" "," "," - "&amp;Tabel_Forespørgsel_fra_Visma28[[#This Row],[SupProd]])</f>
        <v xml:space="preserve"> </v>
      </c>
      <c r="E1150" t="s">
        <v>16</v>
      </c>
      <c r="F1150" t="str">
        <f>IF(Tabel_Forespørgsel_fra_Visma28[[#This Row],[SupDescr]]=" "," "," - "&amp;Tabel_Forespørgsel_fra_Visma28[[#This Row],[SupDescr]])</f>
        <v xml:space="preserve"> </v>
      </c>
      <c r="G1150" t="s">
        <v>154</v>
      </c>
      <c r="H1150">
        <v>1</v>
      </c>
      <c r="I1150" t="str">
        <f>IF(A1150=A1149,I1149&amp;CHAR(10)&amp;"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51" spans="1:9" x14ac:dyDescent="0.25">
      <c r="A1151" t="s">
        <v>4254</v>
      </c>
      <c r="B1151">
        <v>75421677</v>
      </c>
      <c r="C1151" t="s">
        <v>16</v>
      </c>
      <c r="D1151" t="str">
        <f>IF(Tabel_Forespørgsel_fra_Visma28[[#This Row],[SupProd]]=" "," "," - "&amp;Tabel_Forespørgsel_fra_Visma28[[#This Row],[SupProd]])</f>
        <v xml:space="preserve"> </v>
      </c>
      <c r="E1151" t="s">
        <v>16</v>
      </c>
      <c r="F1151" t="str">
        <f>IF(Tabel_Forespørgsel_fra_Visma28[[#This Row],[SupDescr]]=" "," "," - "&amp;Tabel_Forespørgsel_fra_Visma28[[#This Row],[SupDescr]])</f>
        <v xml:space="preserve"> </v>
      </c>
      <c r="G1151" t="s">
        <v>3368</v>
      </c>
      <c r="H1151">
        <v>1</v>
      </c>
      <c r="I1151" t="str">
        <f>IF(A1151=A1150,I1150&amp;CHAR(10)&amp;"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52" spans="1:9" x14ac:dyDescent="0.25">
      <c r="A1152" t="s">
        <v>4235</v>
      </c>
      <c r="B1152">
        <v>74762273</v>
      </c>
      <c r="C1152" t="s">
        <v>16</v>
      </c>
      <c r="D1152" t="str">
        <f>IF(Tabel_Forespørgsel_fra_Visma28[[#This Row],[SupProd]]=" "," "," - "&amp;Tabel_Forespørgsel_fra_Visma28[[#This Row],[SupProd]])</f>
        <v xml:space="preserve"> </v>
      </c>
      <c r="E1152" t="s">
        <v>16</v>
      </c>
      <c r="F1152" t="str">
        <f>IF(Tabel_Forespørgsel_fra_Visma28[[#This Row],[SupDescr]]=" "," "," - "&amp;Tabel_Forespørgsel_fra_Visma28[[#This Row],[SupDescr]])</f>
        <v xml:space="preserve"> </v>
      </c>
      <c r="G1152" t="s">
        <v>154</v>
      </c>
      <c r="H1152">
        <v>1</v>
      </c>
      <c r="I1152" t="str">
        <f>IF(A1152=A1151,I1151&amp;CHAR(10)&amp;"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53" spans="1:9" x14ac:dyDescent="0.25">
      <c r="A1153" t="s">
        <v>4236</v>
      </c>
      <c r="B1153">
        <v>74762273</v>
      </c>
      <c r="C1153" t="s">
        <v>16</v>
      </c>
      <c r="D1153" t="str">
        <f>IF(Tabel_Forespørgsel_fra_Visma28[[#This Row],[SupProd]]=" "," "," - "&amp;Tabel_Forespørgsel_fra_Visma28[[#This Row],[SupProd]])</f>
        <v xml:space="preserve"> </v>
      </c>
      <c r="E1153" t="s">
        <v>16</v>
      </c>
      <c r="F1153" t="str">
        <f>IF(Tabel_Forespørgsel_fra_Visma28[[#This Row],[SupDescr]]=" "," "," - "&amp;Tabel_Forespørgsel_fra_Visma28[[#This Row],[SupDescr]])</f>
        <v xml:space="preserve"> </v>
      </c>
      <c r="G1153" t="s">
        <v>154</v>
      </c>
      <c r="H1153">
        <v>1</v>
      </c>
      <c r="I1153" t="str">
        <f>IF(A1153=A1152,I1152&amp;CHAR(10)&amp;"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54" spans="1:9" x14ac:dyDescent="0.25">
      <c r="A1154" t="s">
        <v>4253</v>
      </c>
      <c r="B1154">
        <v>75421677</v>
      </c>
      <c r="C1154" t="s">
        <v>16</v>
      </c>
      <c r="D1154" t="str">
        <f>IF(Tabel_Forespørgsel_fra_Visma28[[#This Row],[SupProd]]=" "," "," - "&amp;Tabel_Forespørgsel_fra_Visma28[[#This Row],[SupProd]])</f>
        <v xml:space="preserve"> </v>
      </c>
      <c r="E1154" t="s">
        <v>16</v>
      </c>
      <c r="F1154" t="str">
        <f>IF(Tabel_Forespørgsel_fra_Visma28[[#This Row],[SupDescr]]=" "," "," - "&amp;Tabel_Forespørgsel_fra_Visma28[[#This Row],[SupDescr]])</f>
        <v xml:space="preserve"> </v>
      </c>
      <c r="G1154" t="s">
        <v>3368</v>
      </c>
      <c r="H1154">
        <v>1</v>
      </c>
      <c r="I1154" t="str">
        <f>IF(A1154=A1153,I1153&amp;CHAR(10)&amp;"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55" spans="1:9" x14ac:dyDescent="0.25">
      <c r="A1155" t="s">
        <v>4325</v>
      </c>
      <c r="B1155">
        <v>70108720</v>
      </c>
      <c r="C1155" t="s">
        <v>16</v>
      </c>
      <c r="D1155" t="str">
        <f>IF(Tabel_Forespørgsel_fra_Visma28[[#This Row],[SupProd]]=" "," "," - "&amp;Tabel_Forespørgsel_fra_Visma28[[#This Row],[SupProd]])</f>
        <v xml:space="preserve"> </v>
      </c>
      <c r="E1155" t="s">
        <v>16</v>
      </c>
      <c r="F1155" t="str">
        <f>IF(Tabel_Forespørgsel_fra_Visma28[[#This Row],[SupDescr]]=" "," "," - "&amp;Tabel_Forespørgsel_fra_Visma28[[#This Row],[SupDescr]])</f>
        <v xml:space="preserve"> </v>
      </c>
      <c r="G1155" t="s">
        <v>8125</v>
      </c>
      <c r="H1155">
        <v>2</v>
      </c>
      <c r="I1155" t="str">
        <f>IF(A1155=A1154,I1154&amp;CHAR(10)&amp;"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56" spans="1:9" x14ac:dyDescent="0.25">
      <c r="A1156" t="s">
        <v>4325</v>
      </c>
      <c r="B1156">
        <v>86439632</v>
      </c>
      <c r="C1156" t="s">
        <v>16</v>
      </c>
      <c r="D1156" t="str">
        <f>IF(Tabel_Forespørgsel_fra_Visma28[[#This Row],[SupProd]]=" "," "," - "&amp;Tabel_Forespørgsel_fra_Visma28[[#This Row],[SupProd]])</f>
        <v xml:space="preserve"> </v>
      </c>
      <c r="E1156" t="s">
        <v>16</v>
      </c>
      <c r="F1156" t="str">
        <f>IF(Tabel_Forespørgsel_fra_Visma28[[#This Row],[SupDescr]]=" "," "," - "&amp;Tabel_Forespørgsel_fra_Visma28[[#This Row],[SupDescr]])</f>
        <v xml:space="preserve"> </v>
      </c>
      <c r="G1156" t="s">
        <v>3929</v>
      </c>
      <c r="H1156">
        <v>3</v>
      </c>
      <c r="I1156" t="str">
        <f>IF(A1156=A1155,I1155&amp;CHAR(10)&amp;"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57" spans="1:9" x14ac:dyDescent="0.25">
      <c r="A1157" t="s">
        <v>7111</v>
      </c>
      <c r="B1157">
        <v>70108720</v>
      </c>
      <c r="C1157" t="s">
        <v>16</v>
      </c>
      <c r="D1157" t="str">
        <f>IF(Tabel_Forespørgsel_fra_Visma28[[#This Row],[SupProd]]=" "," "," - "&amp;Tabel_Forespørgsel_fra_Visma28[[#This Row],[SupProd]])</f>
        <v xml:space="preserve"> </v>
      </c>
      <c r="E1157" t="s">
        <v>16</v>
      </c>
      <c r="F1157" t="str">
        <f>IF(Tabel_Forespørgsel_fra_Visma28[[#This Row],[SupDescr]]=" "," "," - "&amp;Tabel_Forespørgsel_fra_Visma28[[#This Row],[SupDescr]])</f>
        <v xml:space="preserve"> </v>
      </c>
      <c r="G1157" t="s">
        <v>8125</v>
      </c>
      <c r="H1157">
        <v>1</v>
      </c>
      <c r="I1157" t="str">
        <f>IF(A1157=A1156,I1156&amp;CHAR(10)&amp;"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58" spans="1:9" x14ac:dyDescent="0.25">
      <c r="A1158" t="s">
        <v>7111</v>
      </c>
      <c r="B1158">
        <v>86439632</v>
      </c>
      <c r="C1158" t="s">
        <v>16</v>
      </c>
      <c r="D1158" t="str">
        <f>IF(Tabel_Forespørgsel_fra_Visma28[[#This Row],[SupProd]]=" "," "," - "&amp;Tabel_Forespørgsel_fra_Visma28[[#This Row],[SupProd]])</f>
        <v xml:space="preserve"> </v>
      </c>
      <c r="E1158" t="s">
        <v>16</v>
      </c>
      <c r="F1158" t="str">
        <f>IF(Tabel_Forespørgsel_fra_Visma28[[#This Row],[SupDescr]]=" "," "," - "&amp;Tabel_Forespørgsel_fra_Visma28[[#This Row],[SupDescr]])</f>
        <v xml:space="preserve"> </v>
      </c>
      <c r="G1158" t="s">
        <v>3929</v>
      </c>
      <c r="H1158">
        <v>2</v>
      </c>
      <c r="I1158" t="str">
        <f>IF(A1158=A1157,I1157&amp;CHAR(10)&amp;"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59" spans="1:9" x14ac:dyDescent="0.25">
      <c r="A1159" t="s">
        <v>7111</v>
      </c>
      <c r="B1159">
        <v>70890019</v>
      </c>
      <c r="C1159" t="s">
        <v>16</v>
      </c>
      <c r="D1159" t="str">
        <f>IF(Tabel_Forespørgsel_fra_Visma28[[#This Row],[SupProd]]=" "," "," - "&amp;Tabel_Forespørgsel_fra_Visma28[[#This Row],[SupProd]])</f>
        <v xml:space="preserve"> </v>
      </c>
      <c r="E1159" t="s">
        <v>16</v>
      </c>
      <c r="F1159" t="str">
        <f>IF(Tabel_Forespørgsel_fra_Visma28[[#This Row],[SupDescr]]=" "," "," - "&amp;Tabel_Forespørgsel_fra_Visma28[[#This Row],[SupDescr]])</f>
        <v xml:space="preserve"> </v>
      </c>
      <c r="G1159" t="s">
        <v>5780</v>
      </c>
      <c r="H1159">
        <v>3</v>
      </c>
      <c r="I1159" t="str">
        <f>IF(A1159=A1158,I1158&amp;CHAR(10)&amp;"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60" spans="1:9" x14ac:dyDescent="0.25">
      <c r="A1160" t="s">
        <v>4318</v>
      </c>
      <c r="B1160">
        <v>70108720</v>
      </c>
      <c r="C1160" t="s">
        <v>16</v>
      </c>
      <c r="D1160" t="str">
        <f>IF(Tabel_Forespørgsel_fra_Visma28[[#This Row],[SupProd]]=" "," "," - "&amp;Tabel_Forespørgsel_fra_Visma28[[#This Row],[SupProd]])</f>
        <v xml:space="preserve"> </v>
      </c>
      <c r="E1160" t="s">
        <v>16</v>
      </c>
      <c r="F1160" t="str">
        <f>IF(Tabel_Forespørgsel_fra_Visma28[[#This Row],[SupDescr]]=" "," "," - "&amp;Tabel_Forespørgsel_fra_Visma28[[#This Row],[SupDescr]])</f>
        <v xml:space="preserve"> </v>
      </c>
      <c r="G1160" t="s">
        <v>8125</v>
      </c>
      <c r="H1160">
        <v>2</v>
      </c>
      <c r="I1160" t="str">
        <f>IF(A1160=A1159,I1159&amp;CHAR(10)&amp;"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61" spans="1:9" x14ac:dyDescent="0.25">
      <c r="A1161" t="s">
        <v>4318</v>
      </c>
      <c r="B1161">
        <v>86439632</v>
      </c>
      <c r="C1161" t="s">
        <v>16</v>
      </c>
      <c r="D1161" t="str">
        <f>IF(Tabel_Forespørgsel_fra_Visma28[[#This Row],[SupProd]]=" "," "," - "&amp;Tabel_Forespørgsel_fra_Visma28[[#This Row],[SupProd]])</f>
        <v xml:space="preserve"> </v>
      </c>
      <c r="E1161" t="s">
        <v>16</v>
      </c>
      <c r="F1161" t="str">
        <f>IF(Tabel_Forespørgsel_fra_Visma28[[#This Row],[SupDescr]]=" "," "," - "&amp;Tabel_Forespørgsel_fra_Visma28[[#This Row],[SupDescr]])</f>
        <v xml:space="preserve"> </v>
      </c>
      <c r="G1161" t="s">
        <v>3929</v>
      </c>
      <c r="H1161">
        <v>3</v>
      </c>
      <c r="I1161" t="str">
        <f>IF(A1161=A1160,I1160&amp;CHAR(10)&amp;"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62" spans="1:9" x14ac:dyDescent="0.25">
      <c r="A1162" t="s">
        <v>4319</v>
      </c>
      <c r="B1162">
        <v>70108720</v>
      </c>
      <c r="C1162" t="s">
        <v>16</v>
      </c>
      <c r="D1162" t="str">
        <f>IF(Tabel_Forespørgsel_fra_Visma28[[#This Row],[SupProd]]=" "," "," - "&amp;Tabel_Forespørgsel_fra_Visma28[[#This Row],[SupProd]])</f>
        <v xml:space="preserve"> </v>
      </c>
      <c r="E1162" t="s">
        <v>16</v>
      </c>
      <c r="F1162" t="str">
        <f>IF(Tabel_Forespørgsel_fra_Visma28[[#This Row],[SupDescr]]=" "," "," - "&amp;Tabel_Forespørgsel_fra_Visma28[[#This Row],[SupDescr]])</f>
        <v xml:space="preserve"> </v>
      </c>
      <c r="G1162" t="s">
        <v>8125</v>
      </c>
      <c r="H1162">
        <v>2</v>
      </c>
      <c r="I1162" t="str">
        <f>IF(A1162=A1161,I1161&amp;CHAR(10)&amp;"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63" spans="1:9" x14ac:dyDescent="0.25">
      <c r="A1163" t="s">
        <v>4319</v>
      </c>
      <c r="B1163">
        <v>86439632</v>
      </c>
      <c r="C1163" t="s">
        <v>16</v>
      </c>
      <c r="D1163" t="str">
        <f>IF(Tabel_Forespørgsel_fra_Visma28[[#This Row],[SupProd]]=" "," "," - "&amp;Tabel_Forespørgsel_fra_Visma28[[#This Row],[SupProd]])</f>
        <v xml:space="preserve"> </v>
      </c>
      <c r="E1163" t="s">
        <v>16</v>
      </c>
      <c r="F1163" t="str">
        <f>IF(Tabel_Forespørgsel_fra_Visma28[[#This Row],[SupDescr]]=" "," "," - "&amp;Tabel_Forespørgsel_fra_Visma28[[#This Row],[SupDescr]])</f>
        <v xml:space="preserve"> </v>
      </c>
      <c r="G1163" t="s">
        <v>3929</v>
      </c>
      <c r="H1163">
        <v>3</v>
      </c>
      <c r="I1163" t="str">
        <f>IF(A1163=A1162,I1162&amp;CHAR(10)&amp;"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64" spans="1:9" x14ac:dyDescent="0.25">
      <c r="A1164" t="s">
        <v>4320</v>
      </c>
      <c r="B1164">
        <v>70108720</v>
      </c>
      <c r="C1164" t="s">
        <v>16</v>
      </c>
      <c r="D1164" t="str">
        <f>IF(Tabel_Forespørgsel_fra_Visma28[[#This Row],[SupProd]]=" "," "," - "&amp;Tabel_Forespørgsel_fra_Visma28[[#This Row],[SupProd]])</f>
        <v xml:space="preserve"> </v>
      </c>
      <c r="E1164" t="s">
        <v>16</v>
      </c>
      <c r="F1164" t="str">
        <f>IF(Tabel_Forespørgsel_fra_Visma28[[#This Row],[SupDescr]]=" "," "," - "&amp;Tabel_Forespørgsel_fra_Visma28[[#This Row],[SupDescr]])</f>
        <v xml:space="preserve"> </v>
      </c>
      <c r="G1164" t="s">
        <v>8125</v>
      </c>
      <c r="H1164">
        <v>2</v>
      </c>
      <c r="I1164" t="str">
        <f>IF(A1164=A1163,I1163&amp;CHAR(10)&amp;"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65" spans="1:9" x14ac:dyDescent="0.25">
      <c r="A1165" t="s">
        <v>4320</v>
      </c>
      <c r="B1165">
        <v>86439632</v>
      </c>
      <c r="C1165" t="s">
        <v>16</v>
      </c>
      <c r="D1165" t="str">
        <f>IF(Tabel_Forespørgsel_fra_Visma28[[#This Row],[SupProd]]=" "," "," - "&amp;Tabel_Forespørgsel_fra_Visma28[[#This Row],[SupProd]])</f>
        <v xml:space="preserve"> </v>
      </c>
      <c r="E1165" t="s">
        <v>16</v>
      </c>
      <c r="F1165" t="str">
        <f>IF(Tabel_Forespørgsel_fra_Visma28[[#This Row],[SupDescr]]=" "," "," - "&amp;Tabel_Forespørgsel_fra_Visma28[[#This Row],[SupDescr]])</f>
        <v xml:space="preserve"> </v>
      </c>
      <c r="G1165" t="s">
        <v>3929</v>
      </c>
      <c r="H1165">
        <v>3</v>
      </c>
      <c r="I1165" t="str">
        <f>IF(A1165=A1164,I1164&amp;CHAR(10)&amp;"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66" spans="1:9" x14ac:dyDescent="0.25">
      <c r="A1166" t="s">
        <v>4320</v>
      </c>
      <c r="B1166">
        <v>70890019</v>
      </c>
      <c r="C1166" t="s">
        <v>16</v>
      </c>
      <c r="D1166" t="str">
        <f>IF(Tabel_Forespørgsel_fra_Visma28[[#This Row],[SupProd]]=" "," "," - "&amp;Tabel_Forespørgsel_fra_Visma28[[#This Row],[SupProd]])</f>
        <v xml:space="preserve"> </v>
      </c>
      <c r="E1166" t="s">
        <v>16</v>
      </c>
      <c r="F1166" t="str">
        <f>IF(Tabel_Forespørgsel_fra_Visma28[[#This Row],[SupDescr]]=" "," "," - "&amp;Tabel_Forespørgsel_fra_Visma28[[#This Row],[SupDescr]])</f>
        <v xml:space="preserve"> </v>
      </c>
      <c r="G1166" t="s">
        <v>5780</v>
      </c>
      <c r="H1166">
        <v>4</v>
      </c>
      <c r="I1166" t="str">
        <f>IF(A1166=A1165,I1165&amp;CHAR(10)&amp;"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67" spans="1:9" x14ac:dyDescent="0.25">
      <c r="A1167" t="s">
        <v>4324</v>
      </c>
      <c r="B1167">
        <v>70108720</v>
      </c>
      <c r="C1167" t="s">
        <v>16</v>
      </c>
      <c r="D1167" t="str">
        <f>IF(Tabel_Forespørgsel_fra_Visma28[[#This Row],[SupProd]]=" "," "," - "&amp;Tabel_Forespørgsel_fra_Visma28[[#This Row],[SupProd]])</f>
        <v xml:space="preserve"> </v>
      </c>
      <c r="E1167" t="s">
        <v>16</v>
      </c>
      <c r="F1167" t="str">
        <f>IF(Tabel_Forespørgsel_fra_Visma28[[#This Row],[SupDescr]]=" "," "," - "&amp;Tabel_Forespørgsel_fra_Visma28[[#This Row],[SupDescr]])</f>
        <v xml:space="preserve"> </v>
      </c>
      <c r="G1167" t="s">
        <v>8125</v>
      </c>
      <c r="H1167">
        <v>2</v>
      </c>
      <c r="I1167" t="str">
        <f>IF(A1167=A1166,I1166&amp;CHAR(10)&amp;"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68" spans="1:9" x14ac:dyDescent="0.25">
      <c r="A1168" t="s">
        <v>4324</v>
      </c>
      <c r="B1168">
        <v>86439632</v>
      </c>
      <c r="C1168" t="s">
        <v>16</v>
      </c>
      <c r="D1168" t="str">
        <f>IF(Tabel_Forespørgsel_fra_Visma28[[#This Row],[SupProd]]=" "," "," - "&amp;Tabel_Forespørgsel_fra_Visma28[[#This Row],[SupProd]])</f>
        <v xml:space="preserve"> </v>
      </c>
      <c r="E1168" t="s">
        <v>16</v>
      </c>
      <c r="F1168" t="str">
        <f>IF(Tabel_Forespørgsel_fra_Visma28[[#This Row],[SupDescr]]=" "," "," - "&amp;Tabel_Forespørgsel_fra_Visma28[[#This Row],[SupDescr]])</f>
        <v xml:space="preserve"> </v>
      </c>
      <c r="G1168" t="s">
        <v>3929</v>
      </c>
      <c r="H1168">
        <v>3</v>
      </c>
      <c r="I1168" t="str">
        <f>IF(A1168=A1167,I1167&amp;CHAR(10)&amp;"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69" spans="1:9" x14ac:dyDescent="0.25">
      <c r="A1169" t="s">
        <v>4324</v>
      </c>
      <c r="B1169">
        <v>70890019</v>
      </c>
      <c r="C1169" t="s">
        <v>16</v>
      </c>
      <c r="D1169" t="str">
        <f>IF(Tabel_Forespørgsel_fra_Visma28[[#This Row],[SupProd]]=" "," "," - "&amp;Tabel_Forespørgsel_fra_Visma28[[#This Row],[SupProd]])</f>
        <v xml:space="preserve"> </v>
      </c>
      <c r="E1169" t="s">
        <v>16</v>
      </c>
      <c r="F1169" t="str">
        <f>IF(Tabel_Forespørgsel_fra_Visma28[[#This Row],[SupDescr]]=" "," "," - "&amp;Tabel_Forespørgsel_fra_Visma28[[#This Row],[SupDescr]])</f>
        <v xml:space="preserve"> </v>
      </c>
      <c r="G1169" t="s">
        <v>5780</v>
      </c>
      <c r="H1169">
        <v>4</v>
      </c>
      <c r="I1169" t="str">
        <f>IF(A1169=A1168,I1168&amp;CHAR(10)&amp;"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70" spans="1:9" x14ac:dyDescent="0.25">
      <c r="A1170" t="s">
        <v>4321</v>
      </c>
      <c r="B1170">
        <v>70108720</v>
      </c>
      <c r="C1170" t="s">
        <v>16</v>
      </c>
      <c r="D1170" t="str">
        <f>IF(Tabel_Forespørgsel_fra_Visma28[[#This Row],[SupProd]]=" "," "," - "&amp;Tabel_Forespørgsel_fra_Visma28[[#This Row],[SupProd]])</f>
        <v xml:space="preserve"> </v>
      </c>
      <c r="E1170" t="s">
        <v>16</v>
      </c>
      <c r="F1170" t="str">
        <f>IF(Tabel_Forespørgsel_fra_Visma28[[#This Row],[SupDescr]]=" "," "," - "&amp;Tabel_Forespørgsel_fra_Visma28[[#This Row],[SupDescr]])</f>
        <v xml:space="preserve"> </v>
      </c>
      <c r="G1170" t="s">
        <v>8125</v>
      </c>
      <c r="H1170">
        <v>2</v>
      </c>
      <c r="I1170" t="str">
        <f>IF(A1170=A1169,I1169&amp;CHAR(10)&amp;"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71" spans="1:9" x14ac:dyDescent="0.25">
      <c r="A1171" t="s">
        <v>4321</v>
      </c>
      <c r="B1171">
        <v>86439632</v>
      </c>
      <c r="C1171" t="s">
        <v>16</v>
      </c>
      <c r="D1171" t="str">
        <f>IF(Tabel_Forespørgsel_fra_Visma28[[#This Row],[SupProd]]=" "," "," - "&amp;Tabel_Forespørgsel_fra_Visma28[[#This Row],[SupProd]])</f>
        <v xml:space="preserve"> </v>
      </c>
      <c r="E1171" t="s">
        <v>16</v>
      </c>
      <c r="F1171" t="str">
        <f>IF(Tabel_Forespørgsel_fra_Visma28[[#This Row],[SupDescr]]=" "," "," - "&amp;Tabel_Forespørgsel_fra_Visma28[[#This Row],[SupDescr]])</f>
        <v xml:space="preserve"> </v>
      </c>
      <c r="G1171" t="s">
        <v>3929</v>
      </c>
      <c r="H1171">
        <v>3</v>
      </c>
      <c r="I1171" t="str">
        <f>IF(A1171=A1170,I1170&amp;CHAR(10)&amp;"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72" spans="1:9" x14ac:dyDescent="0.25">
      <c r="A1172" t="s">
        <v>4604</v>
      </c>
      <c r="B1172">
        <v>86439632</v>
      </c>
      <c r="C1172" t="s">
        <v>16</v>
      </c>
      <c r="D1172" t="str">
        <f>IF(Tabel_Forespørgsel_fra_Visma28[[#This Row],[SupProd]]=" "," "," - "&amp;Tabel_Forespørgsel_fra_Visma28[[#This Row],[SupProd]])</f>
        <v xml:space="preserve"> </v>
      </c>
      <c r="E1172" t="s">
        <v>16</v>
      </c>
      <c r="F1172" t="str">
        <f>IF(Tabel_Forespørgsel_fra_Visma28[[#This Row],[SupDescr]]=" "," "," - "&amp;Tabel_Forespørgsel_fra_Visma28[[#This Row],[SupDescr]])</f>
        <v xml:space="preserve"> </v>
      </c>
      <c r="G1172" t="s">
        <v>3929</v>
      </c>
      <c r="H1172">
        <v>2</v>
      </c>
      <c r="I1172" t="str">
        <f>IF(A1172=A1171,I1171&amp;CHAR(10)&amp;"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73" spans="1:9" x14ac:dyDescent="0.25">
      <c r="A1173" t="s">
        <v>4605</v>
      </c>
      <c r="B1173">
        <v>86439632</v>
      </c>
      <c r="C1173" t="s">
        <v>16</v>
      </c>
      <c r="D1173" t="str">
        <f>IF(Tabel_Forespørgsel_fra_Visma28[[#This Row],[SupProd]]=" "," "," - "&amp;Tabel_Forespørgsel_fra_Visma28[[#This Row],[SupProd]])</f>
        <v xml:space="preserve"> </v>
      </c>
      <c r="E1173" t="s">
        <v>16</v>
      </c>
      <c r="F1173" t="str">
        <f>IF(Tabel_Forespørgsel_fra_Visma28[[#This Row],[SupDescr]]=" "," "," - "&amp;Tabel_Forespørgsel_fra_Visma28[[#This Row],[SupDescr]])</f>
        <v xml:space="preserve"> </v>
      </c>
      <c r="G1173" t="s">
        <v>3929</v>
      </c>
      <c r="H1173">
        <v>2</v>
      </c>
      <c r="I1173" t="str">
        <f>IF(A1173=A1172,I1172&amp;CHAR(10)&amp;"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74" spans="1:9" x14ac:dyDescent="0.25">
      <c r="A1174" t="s">
        <v>4602</v>
      </c>
      <c r="B1174">
        <v>86439632</v>
      </c>
      <c r="C1174" t="s">
        <v>16</v>
      </c>
      <c r="D1174" t="str">
        <f>IF(Tabel_Forespørgsel_fra_Visma28[[#This Row],[SupProd]]=" "," "," - "&amp;Tabel_Forespørgsel_fra_Visma28[[#This Row],[SupProd]])</f>
        <v xml:space="preserve"> </v>
      </c>
      <c r="E1174" t="s">
        <v>16</v>
      </c>
      <c r="F1174" t="str">
        <f>IF(Tabel_Forespørgsel_fra_Visma28[[#This Row],[SupDescr]]=" "," "," - "&amp;Tabel_Forespørgsel_fra_Visma28[[#This Row],[SupDescr]])</f>
        <v xml:space="preserve"> </v>
      </c>
      <c r="G1174" t="s">
        <v>3929</v>
      </c>
      <c r="H1174">
        <v>2</v>
      </c>
      <c r="I1174" t="str">
        <f>IF(A1174=A1173,I1173&amp;CHAR(10)&amp;"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75" spans="1:9" x14ac:dyDescent="0.25">
      <c r="A1175" t="s">
        <v>8025</v>
      </c>
      <c r="B1175">
        <v>86439632</v>
      </c>
      <c r="C1175" t="s">
        <v>16</v>
      </c>
      <c r="D1175" t="str">
        <f>IF(Tabel_Forespørgsel_fra_Visma28[[#This Row],[SupProd]]=" "," "," - "&amp;Tabel_Forespørgsel_fra_Visma28[[#This Row],[SupProd]])</f>
        <v xml:space="preserve"> </v>
      </c>
      <c r="E1175" t="s">
        <v>16</v>
      </c>
      <c r="F1175" t="str">
        <f>IF(Tabel_Forespørgsel_fra_Visma28[[#This Row],[SupDescr]]=" "," "," - "&amp;Tabel_Forespørgsel_fra_Visma28[[#This Row],[SupDescr]])</f>
        <v xml:space="preserve"> </v>
      </c>
      <c r="G1175" t="s">
        <v>3929</v>
      </c>
      <c r="H1175">
        <v>1</v>
      </c>
      <c r="I1175" t="str">
        <f>IF(A1175=A1174,I1174&amp;CHAR(10)&amp;"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76" spans="1:9" x14ac:dyDescent="0.25">
      <c r="A1176" t="s">
        <v>4598</v>
      </c>
      <c r="B1176">
        <v>70108720</v>
      </c>
      <c r="C1176" t="s">
        <v>16</v>
      </c>
      <c r="D1176" t="str">
        <f>IF(Tabel_Forespørgsel_fra_Visma28[[#This Row],[SupProd]]=" "," "," - "&amp;Tabel_Forespørgsel_fra_Visma28[[#This Row],[SupProd]])</f>
        <v xml:space="preserve"> </v>
      </c>
      <c r="E1176" t="s">
        <v>16</v>
      </c>
      <c r="F1176" t="str">
        <f>IF(Tabel_Forespørgsel_fra_Visma28[[#This Row],[SupDescr]]=" "," "," - "&amp;Tabel_Forespørgsel_fra_Visma28[[#This Row],[SupDescr]])</f>
        <v xml:space="preserve"> </v>
      </c>
      <c r="G1176" t="s">
        <v>8125</v>
      </c>
      <c r="H1176">
        <v>4</v>
      </c>
      <c r="I1176" t="str">
        <f>IF(A1176=A1175,I1175&amp;CHAR(10)&amp;"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77" spans="1:9" x14ac:dyDescent="0.25">
      <c r="A1177" t="s">
        <v>4598</v>
      </c>
      <c r="B1177">
        <v>86439632</v>
      </c>
      <c r="C1177" t="s">
        <v>16</v>
      </c>
      <c r="D1177" t="str">
        <f>IF(Tabel_Forespørgsel_fra_Visma28[[#This Row],[SupProd]]=" "," "," - "&amp;Tabel_Forespørgsel_fra_Visma28[[#This Row],[SupProd]])</f>
        <v xml:space="preserve"> </v>
      </c>
      <c r="E1177" t="s">
        <v>16</v>
      </c>
      <c r="F1177" t="str">
        <f>IF(Tabel_Forespørgsel_fra_Visma28[[#This Row],[SupDescr]]=" "," "," - "&amp;Tabel_Forespørgsel_fra_Visma28[[#This Row],[SupDescr]])</f>
        <v xml:space="preserve"> </v>
      </c>
      <c r="G1177" t="s">
        <v>3929</v>
      </c>
      <c r="H1177">
        <v>5</v>
      </c>
      <c r="I1177" t="str">
        <f>IF(A1177=A1176,I1176&amp;CHAR(10)&amp;"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78" spans="1:9" x14ac:dyDescent="0.25">
      <c r="A1178" t="s">
        <v>4598</v>
      </c>
      <c r="B1178">
        <v>70890019</v>
      </c>
      <c r="C1178" t="s">
        <v>16</v>
      </c>
      <c r="D1178" t="str">
        <f>IF(Tabel_Forespørgsel_fra_Visma28[[#This Row],[SupProd]]=" "," "," - "&amp;Tabel_Forespørgsel_fra_Visma28[[#This Row],[SupProd]])</f>
        <v xml:space="preserve"> </v>
      </c>
      <c r="E1178" t="s">
        <v>16</v>
      </c>
      <c r="F1178" t="str">
        <f>IF(Tabel_Forespørgsel_fra_Visma28[[#This Row],[SupDescr]]=" "," "," - "&amp;Tabel_Forespørgsel_fra_Visma28[[#This Row],[SupDescr]])</f>
        <v xml:space="preserve"> </v>
      </c>
      <c r="G1178" t="s">
        <v>5780</v>
      </c>
      <c r="H1178">
        <v>6</v>
      </c>
      <c r="I1178" t="str">
        <f>IF(A1178=A1177,I1177&amp;CHAR(10)&amp;"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79" spans="1:9" x14ac:dyDescent="0.25">
      <c r="A1179" t="s">
        <v>4599</v>
      </c>
      <c r="B1179">
        <v>70108720</v>
      </c>
      <c r="C1179" t="s">
        <v>16</v>
      </c>
      <c r="D1179" t="str">
        <f>IF(Tabel_Forespørgsel_fra_Visma28[[#This Row],[SupProd]]=" "," "," - "&amp;Tabel_Forespørgsel_fra_Visma28[[#This Row],[SupProd]])</f>
        <v xml:space="preserve"> </v>
      </c>
      <c r="E1179" t="s">
        <v>16</v>
      </c>
      <c r="F1179" t="str">
        <f>IF(Tabel_Forespørgsel_fra_Visma28[[#This Row],[SupDescr]]=" "," "," - "&amp;Tabel_Forespørgsel_fra_Visma28[[#This Row],[SupDescr]])</f>
        <v xml:space="preserve"> </v>
      </c>
      <c r="G1179" t="s">
        <v>8125</v>
      </c>
      <c r="H1179">
        <v>4</v>
      </c>
      <c r="I1179" t="str">
        <f>IF(A1179=A1178,I1178&amp;CHAR(10)&amp;"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80" spans="1:9" x14ac:dyDescent="0.25">
      <c r="A1180" t="s">
        <v>4599</v>
      </c>
      <c r="B1180">
        <v>86439632</v>
      </c>
      <c r="C1180" t="s">
        <v>16</v>
      </c>
      <c r="D1180" t="str">
        <f>IF(Tabel_Forespørgsel_fra_Visma28[[#This Row],[SupProd]]=" "," "," - "&amp;Tabel_Forespørgsel_fra_Visma28[[#This Row],[SupProd]])</f>
        <v xml:space="preserve"> </v>
      </c>
      <c r="E1180" t="s">
        <v>16</v>
      </c>
      <c r="F1180" t="str">
        <f>IF(Tabel_Forespørgsel_fra_Visma28[[#This Row],[SupDescr]]=" "," "," - "&amp;Tabel_Forespørgsel_fra_Visma28[[#This Row],[SupDescr]])</f>
        <v xml:space="preserve"> </v>
      </c>
      <c r="G1180" t="s">
        <v>3929</v>
      </c>
      <c r="H1180">
        <v>5</v>
      </c>
      <c r="I1180" t="str">
        <f>IF(A1180=A1179,I1179&amp;CHAR(10)&amp;"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81" spans="1:9" x14ac:dyDescent="0.25">
      <c r="A1181" t="s">
        <v>4599</v>
      </c>
      <c r="B1181">
        <v>70890019</v>
      </c>
      <c r="C1181" t="s">
        <v>16</v>
      </c>
      <c r="D1181" t="str">
        <f>IF(Tabel_Forespørgsel_fra_Visma28[[#This Row],[SupProd]]=" "," "," - "&amp;Tabel_Forespørgsel_fra_Visma28[[#This Row],[SupProd]])</f>
        <v xml:space="preserve"> </v>
      </c>
      <c r="E1181" t="s">
        <v>16</v>
      </c>
      <c r="F1181" t="str">
        <f>IF(Tabel_Forespørgsel_fra_Visma28[[#This Row],[SupDescr]]=" "," "," - "&amp;Tabel_Forespørgsel_fra_Visma28[[#This Row],[SupDescr]])</f>
        <v xml:space="preserve"> </v>
      </c>
      <c r="G1181" t="s">
        <v>5780</v>
      </c>
      <c r="H1181">
        <v>6</v>
      </c>
      <c r="I1181" t="str">
        <f>IF(A1181=A1180,I1180&amp;CHAR(10)&amp;"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82" spans="1:9" x14ac:dyDescent="0.25">
      <c r="A1182" t="s">
        <v>4600</v>
      </c>
      <c r="B1182">
        <v>86439632</v>
      </c>
      <c r="C1182" t="s">
        <v>16</v>
      </c>
      <c r="D1182" t="str">
        <f>IF(Tabel_Forespørgsel_fra_Visma28[[#This Row],[SupProd]]=" "," "," - "&amp;Tabel_Forespørgsel_fra_Visma28[[#This Row],[SupProd]])</f>
        <v xml:space="preserve"> </v>
      </c>
      <c r="E1182" t="s">
        <v>16</v>
      </c>
      <c r="F1182" t="str">
        <f>IF(Tabel_Forespørgsel_fra_Visma28[[#This Row],[SupDescr]]=" "," "," - "&amp;Tabel_Forespørgsel_fra_Visma28[[#This Row],[SupDescr]])</f>
        <v xml:space="preserve"> </v>
      </c>
      <c r="G1182" t="s">
        <v>3929</v>
      </c>
      <c r="H1182">
        <v>2</v>
      </c>
      <c r="I1182" t="str">
        <f>IF(A1182=A1181,I1181&amp;CHAR(10)&amp;"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83" spans="1:9" x14ac:dyDescent="0.25">
      <c r="A1183" t="s">
        <v>4601</v>
      </c>
      <c r="B1183">
        <v>86439632</v>
      </c>
      <c r="C1183" t="s">
        <v>16</v>
      </c>
      <c r="D1183" t="str">
        <f>IF(Tabel_Forespørgsel_fra_Visma28[[#This Row],[SupProd]]=" "," "," - "&amp;Tabel_Forespørgsel_fra_Visma28[[#This Row],[SupProd]])</f>
        <v xml:space="preserve"> </v>
      </c>
      <c r="E1183" t="s">
        <v>16</v>
      </c>
      <c r="F1183" t="str">
        <f>IF(Tabel_Forespørgsel_fra_Visma28[[#This Row],[SupDescr]]=" "," "," - "&amp;Tabel_Forespørgsel_fra_Visma28[[#This Row],[SupDescr]])</f>
        <v xml:space="preserve"> </v>
      </c>
      <c r="G1183" t="s">
        <v>3929</v>
      </c>
      <c r="H1183">
        <v>2</v>
      </c>
      <c r="I1183" t="str">
        <f>IF(A1183=A1182,I1182&amp;CHAR(10)&amp;"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84" spans="1:9" x14ac:dyDescent="0.25">
      <c r="A1184" t="s">
        <v>4603</v>
      </c>
      <c r="B1184">
        <v>86439632</v>
      </c>
      <c r="C1184" t="s">
        <v>16</v>
      </c>
      <c r="D1184" t="str">
        <f>IF(Tabel_Forespørgsel_fra_Visma28[[#This Row],[SupProd]]=" "," "," - "&amp;Tabel_Forespørgsel_fra_Visma28[[#This Row],[SupProd]])</f>
        <v xml:space="preserve"> </v>
      </c>
      <c r="E1184" t="s">
        <v>16</v>
      </c>
      <c r="F1184" t="str">
        <f>IF(Tabel_Forespørgsel_fra_Visma28[[#This Row],[SupDescr]]=" "," "," - "&amp;Tabel_Forespørgsel_fra_Visma28[[#This Row],[SupDescr]])</f>
        <v xml:space="preserve"> </v>
      </c>
      <c r="G1184" t="s">
        <v>3929</v>
      </c>
      <c r="H1184">
        <v>3</v>
      </c>
      <c r="I1184" t="str">
        <f>IF(A1184=A1183,I1183&amp;CHAR(10)&amp;"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85" spans="1:9" x14ac:dyDescent="0.25">
      <c r="A1185" t="s">
        <v>4731</v>
      </c>
      <c r="B1185">
        <v>74762273</v>
      </c>
      <c r="C1185" t="s">
        <v>16</v>
      </c>
      <c r="D1185" t="str">
        <f>IF(Tabel_Forespørgsel_fra_Visma28[[#This Row],[SupProd]]=" "," "," - "&amp;Tabel_Forespørgsel_fra_Visma28[[#This Row],[SupProd]])</f>
        <v xml:space="preserve"> </v>
      </c>
      <c r="E1185" t="s">
        <v>16</v>
      </c>
      <c r="F1185" t="str">
        <f>IF(Tabel_Forespørgsel_fra_Visma28[[#This Row],[SupDescr]]=" "," "," - "&amp;Tabel_Forespørgsel_fra_Visma28[[#This Row],[SupDescr]])</f>
        <v xml:space="preserve"> </v>
      </c>
      <c r="G1185" t="s">
        <v>154</v>
      </c>
      <c r="H1185">
        <v>1</v>
      </c>
      <c r="I1185" t="str">
        <f>IF(A1185=A1184,I1184&amp;CHAR(10)&amp;"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86" spans="1:9" x14ac:dyDescent="0.25">
      <c r="A1186" t="s">
        <v>4732</v>
      </c>
      <c r="B1186">
        <v>74762273</v>
      </c>
      <c r="C1186" t="s">
        <v>16</v>
      </c>
      <c r="D1186" t="str">
        <f>IF(Tabel_Forespørgsel_fra_Visma28[[#This Row],[SupProd]]=" "," "," - "&amp;Tabel_Forespørgsel_fra_Visma28[[#This Row],[SupProd]])</f>
        <v xml:space="preserve"> </v>
      </c>
      <c r="E1186" t="s">
        <v>16</v>
      </c>
      <c r="F1186" t="str">
        <f>IF(Tabel_Forespørgsel_fra_Visma28[[#This Row],[SupDescr]]=" "," "," - "&amp;Tabel_Forespørgsel_fra_Visma28[[#This Row],[SupDescr]])</f>
        <v xml:space="preserve"> </v>
      </c>
      <c r="G1186" t="s">
        <v>154</v>
      </c>
      <c r="H1186">
        <v>1</v>
      </c>
      <c r="I1186" t="str">
        <f>IF(A1186=A1185,I1185&amp;CHAR(10)&amp;"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87" spans="1:9" x14ac:dyDescent="0.25">
      <c r="A1187" t="s">
        <v>4744</v>
      </c>
      <c r="B1187">
        <v>74762273</v>
      </c>
      <c r="C1187" t="s">
        <v>16</v>
      </c>
      <c r="D1187" t="str">
        <f>IF(Tabel_Forespørgsel_fra_Visma28[[#This Row],[SupProd]]=" "," "," - "&amp;Tabel_Forespørgsel_fra_Visma28[[#This Row],[SupProd]])</f>
        <v xml:space="preserve"> </v>
      </c>
      <c r="E1187" t="s">
        <v>16</v>
      </c>
      <c r="F1187" t="str">
        <f>IF(Tabel_Forespørgsel_fra_Visma28[[#This Row],[SupDescr]]=" "," "," - "&amp;Tabel_Forespørgsel_fra_Visma28[[#This Row],[SupDescr]])</f>
        <v xml:space="preserve"> </v>
      </c>
      <c r="G1187" t="s">
        <v>154</v>
      </c>
      <c r="H1187">
        <v>1</v>
      </c>
      <c r="I1187" t="str">
        <f>IF(A1187=A1186,I1186&amp;CHAR(10)&amp;"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88" spans="1:9" x14ac:dyDescent="0.25">
      <c r="A1188" t="s">
        <v>4745</v>
      </c>
      <c r="B1188">
        <v>74762273</v>
      </c>
      <c r="C1188" t="s">
        <v>16</v>
      </c>
      <c r="D1188" t="str">
        <f>IF(Tabel_Forespørgsel_fra_Visma28[[#This Row],[SupProd]]=" "," "," - "&amp;Tabel_Forespørgsel_fra_Visma28[[#This Row],[SupProd]])</f>
        <v xml:space="preserve"> </v>
      </c>
      <c r="E1188" t="s">
        <v>16</v>
      </c>
      <c r="F1188" t="str">
        <f>IF(Tabel_Forespørgsel_fra_Visma28[[#This Row],[SupDescr]]=" "," "," - "&amp;Tabel_Forespørgsel_fra_Visma28[[#This Row],[SupDescr]])</f>
        <v xml:space="preserve"> </v>
      </c>
      <c r="G1188" t="s">
        <v>154</v>
      </c>
      <c r="H1188">
        <v>1</v>
      </c>
      <c r="I1188" t="str">
        <f>IF(A1188=A1187,I1187&amp;CHAR(10)&amp;"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89" spans="1:9" x14ac:dyDescent="0.25">
      <c r="A1189" t="s">
        <v>4838</v>
      </c>
      <c r="B1189">
        <v>86439632</v>
      </c>
      <c r="C1189" t="s">
        <v>16</v>
      </c>
      <c r="D1189" t="str">
        <f>IF(Tabel_Forespørgsel_fra_Visma28[[#This Row],[SupProd]]=" "," "," - "&amp;Tabel_Forespørgsel_fra_Visma28[[#This Row],[SupProd]])</f>
        <v xml:space="preserve"> </v>
      </c>
      <c r="E1189" t="s">
        <v>16</v>
      </c>
      <c r="F1189" t="str">
        <f>IF(Tabel_Forespørgsel_fra_Visma28[[#This Row],[SupDescr]]=" "," "," - "&amp;Tabel_Forespørgsel_fra_Visma28[[#This Row],[SupDescr]])</f>
        <v xml:space="preserve"> </v>
      </c>
      <c r="G1189" t="s">
        <v>3929</v>
      </c>
      <c r="H1189">
        <v>1</v>
      </c>
      <c r="I1189" t="str">
        <f>IF(A1189=A1188,I1188&amp;CHAR(10)&amp;"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90" spans="1:9" x14ac:dyDescent="0.25">
      <c r="A1190" t="s">
        <v>4785</v>
      </c>
      <c r="B1190">
        <v>74755755</v>
      </c>
      <c r="C1190" t="s">
        <v>16</v>
      </c>
      <c r="D1190" t="str">
        <f>IF(Tabel_Forespørgsel_fra_Visma28[[#This Row],[SupProd]]=" "," "," - "&amp;Tabel_Forespørgsel_fra_Visma28[[#This Row],[SupProd]])</f>
        <v xml:space="preserve"> </v>
      </c>
      <c r="E1190" t="s">
        <v>16</v>
      </c>
      <c r="F1190" t="str">
        <f>IF(Tabel_Forespørgsel_fra_Visma28[[#This Row],[SupDescr]]=" "," "," - "&amp;Tabel_Forespørgsel_fra_Visma28[[#This Row],[SupDescr]])</f>
        <v xml:space="preserve"> </v>
      </c>
      <c r="G1190" t="s">
        <v>4786</v>
      </c>
      <c r="H1190">
        <v>1</v>
      </c>
      <c r="I1190" t="str">
        <f>IF(A1190=A1189,I1189&amp;CHAR(10)&amp;"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191" spans="1:9" x14ac:dyDescent="0.25">
      <c r="A1191" t="s">
        <v>4852</v>
      </c>
      <c r="B1191">
        <v>86439632</v>
      </c>
      <c r="C1191" t="s">
        <v>16</v>
      </c>
      <c r="D1191" t="str">
        <f>IF(Tabel_Forespørgsel_fra_Visma28[[#This Row],[SupProd]]=" "," "," - "&amp;Tabel_Forespørgsel_fra_Visma28[[#This Row],[SupProd]])</f>
        <v xml:space="preserve"> </v>
      </c>
      <c r="E1191" t="s">
        <v>16</v>
      </c>
      <c r="F1191" t="str">
        <f>IF(Tabel_Forespørgsel_fra_Visma28[[#This Row],[SupDescr]]=" "," "," - "&amp;Tabel_Forespørgsel_fra_Visma28[[#This Row],[SupDescr]])</f>
        <v xml:space="preserve"> </v>
      </c>
      <c r="G1191" t="s">
        <v>3929</v>
      </c>
      <c r="H1191">
        <v>2</v>
      </c>
      <c r="I1191" t="str">
        <f>IF(A1191=A1190,I1190&amp;CHAR(10)&amp;"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92" spans="1:9" x14ac:dyDescent="0.25">
      <c r="A1192" t="s">
        <v>4853</v>
      </c>
      <c r="B1192">
        <v>86439632</v>
      </c>
      <c r="C1192" t="s">
        <v>16</v>
      </c>
      <c r="D1192" t="str">
        <f>IF(Tabel_Forespørgsel_fra_Visma28[[#This Row],[SupProd]]=" "," "," - "&amp;Tabel_Forespørgsel_fra_Visma28[[#This Row],[SupProd]])</f>
        <v xml:space="preserve"> </v>
      </c>
      <c r="E1192" t="s">
        <v>16</v>
      </c>
      <c r="F1192" t="str">
        <f>IF(Tabel_Forespørgsel_fra_Visma28[[#This Row],[SupDescr]]=" "," "," - "&amp;Tabel_Forespørgsel_fra_Visma28[[#This Row],[SupDescr]])</f>
        <v xml:space="preserve"> </v>
      </c>
      <c r="G1192" t="s">
        <v>3929</v>
      </c>
      <c r="H1192">
        <v>3</v>
      </c>
      <c r="I1192" t="str">
        <f>IF(A1192=A1191,I1191&amp;CHAR(10)&amp;"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93" spans="1:9" x14ac:dyDescent="0.25">
      <c r="A1193" t="s">
        <v>4854</v>
      </c>
      <c r="B1193">
        <v>86439632</v>
      </c>
      <c r="C1193" t="s">
        <v>16</v>
      </c>
      <c r="D1193" t="str">
        <f>IF(Tabel_Forespørgsel_fra_Visma28[[#This Row],[SupProd]]=" "," "," - "&amp;Tabel_Forespørgsel_fra_Visma28[[#This Row],[SupProd]])</f>
        <v xml:space="preserve"> </v>
      </c>
      <c r="E1193" t="s">
        <v>16</v>
      </c>
      <c r="F1193" t="str">
        <f>IF(Tabel_Forespørgsel_fra_Visma28[[#This Row],[SupDescr]]=" "," "," - "&amp;Tabel_Forespørgsel_fra_Visma28[[#This Row],[SupDescr]])</f>
        <v xml:space="preserve"> </v>
      </c>
      <c r="G1193" t="s">
        <v>3929</v>
      </c>
      <c r="H1193">
        <v>2</v>
      </c>
      <c r="I1193" t="str">
        <f>IF(A1193=A1192,I1192&amp;CHAR(10)&amp;"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94" spans="1:9" x14ac:dyDescent="0.25">
      <c r="A1194" t="s">
        <v>4848</v>
      </c>
      <c r="B1194">
        <v>86439632</v>
      </c>
      <c r="C1194" t="s">
        <v>16</v>
      </c>
      <c r="D1194" t="str">
        <f>IF(Tabel_Forespørgsel_fra_Visma28[[#This Row],[SupProd]]=" "," "," - "&amp;Tabel_Forespørgsel_fra_Visma28[[#This Row],[SupProd]])</f>
        <v xml:space="preserve"> </v>
      </c>
      <c r="E1194" t="s">
        <v>16</v>
      </c>
      <c r="F1194" t="str">
        <f>IF(Tabel_Forespørgsel_fra_Visma28[[#This Row],[SupDescr]]=" "," "," - "&amp;Tabel_Forespørgsel_fra_Visma28[[#This Row],[SupDescr]])</f>
        <v xml:space="preserve"> </v>
      </c>
      <c r="G1194" t="s">
        <v>3929</v>
      </c>
      <c r="H1194">
        <v>2</v>
      </c>
      <c r="I1194" t="str">
        <f>IF(A1194=A1193,I1193&amp;CHAR(10)&amp;"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95" spans="1:9" x14ac:dyDescent="0.25">
      <c r="A1195" t="s">
        <v>4849</v>
      </c>
      <c r="B1195">
        <v>75763222</v>
      </c>
      <c r="C1195" t="s">
        <v>16</v>
      </c>
      <c r="D1195" t="str">
        <f>IF(Tabel_Forespørgsel_fra_Visma28[[#This Row],[SupProd]]=" "," "," - "&amp;Tabel_Forespørgsel_fra_Visma28[[#This Row],[SupProd]])</f>
        <v xml:space="preserve"> </v>
      </c>
      <c r="E1195" t="s">
        <v>16</v>
      </c>
      <c r="F1195" t="str">
        <f>IF(Tabel_Forespørgsel_fra_Visma28[[#This Row],[SupDescr]]=" "," "," - "&amp;Tabel_Forespørgsel_fra_Visma28[[#This Row],[SupDescr]])</f>
        <v xml:space="preserve"> </v>
      </c>
      <c r="G1195" t="s">
        <v>4847</v>
      </c>
      <c r="H1195">
        <v>1</v>
      </c>
      <c r="I1195" t="str">
        <f>IF(A1195=A1194,I1194&amp;CHAR(10)&amp;"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196" spans="1:9" x14ac:dyDescent="0.25">
      <c r="A1196" t="s">
        <v>4846</v>
      </c>
      <c r="B1196">
        <v>70890019</v>
      </c>
      <c r="C1196" t="s">
        <v>16</v>
      </c>
      <c r="D1196" t="str">
        <f>IF(Tabel_Forespørgsel_fra_Visma28[[#This Row],[SupProd]]=" "," "," - "&amp;Tabel_Forespørgsel_fra_Visma28[[#This Row],[SupProd]])</f>
        <v xml:space="preserve"> </v>
      </c>
      <c r="E1196" t="s">
        <v>16</v>
      </c>
      <c r="F1196" t="str">
        <f>IF(Tabel_Forespørgsel_fra_Visma28[[#This Row],[SupDescr]]=" "," "," - "&amp;Tabel_Forespørgsel_fra_Visma28[[#This Row],[SupDescr]])</f>
        <v xml:space="preserve"> </v>
      </c>
      <c r="G1196" t="s">
        <v>5780</v>
      </c>
      <c r="H1196">
        <v>1</v>
      </c>
      <c r="I1196" t="str">
        <f>IF(A1196=A1195,I1195&amp;CHAR(10)&amp;"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197" spans="1:9" x14ac:dyDescent="0.25">
      <c r="A1197" t="s">
        <v>4850</v>
      </c>
      <c r="B1197">
        <v>70890019</v>
      </c>
      <c r="C1197" t="s">
        <v>16</v>
      </c>
      <c r="D1197" t="str">
        <f>IF(Tabel_Forespørgsel_fra_Visma28[[#This Row],[SupProd]]=" "," "," - "&amp;Tabel_Forespørgsel_fra_Visma28[[#This Row],[SupProd]])</f>
        <v xml:space="preserve"> </v>
      </c>
      <c r="E1197" t="s">
        <v>16</v>
      </c>
      <c r="F1197" t="str">
        <f>IF(Tabel_Forespørgsel_fra_Visma28[[#This Row],[SupDescr]]=" "," "," - "&amp;Tabel_Forespørgsel_fra_Visma28[[#This Row],[SupDescr]])</f>
        <v xml:space="preserve"> </v>
      </c>
      <c r="G1197" t="s">
        <v>5780</v>
      </c>
      <c r="H1197">
        <v>1</v>
      </c>
      <c r="I1197" t="str">
        <f>IF(A1197=A1196,I1196&amp;CHAR(10)&amp;"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198" spans="1:9" x14ac:dyDescent="0.25">
      <c r="A1198" t="s">
        <v>4851</v>
      </c>
      <c r="B1198">
        <v>75763222</v>
      </c>
      <c r="C1198" t="s">
        <v>16</v>
      </c>
      <c r="D1198" t="str">
        <f>IF(Tabel_Forespørgsel_fra_Visma28[[#This Row],[SupProd]]=" "," "," - "&amp;Tabel_Forespørgsel_fra_Visma28[[#This Row],[SupProd]])</f>
        <v xml:space="preserve"> </v>
      </c>
      <c r="E1198" t="s">
        <v>16</v>
      </c>
      <c r="F1198" t="str">
        <f>IF(Tabel_Forespørgsel_fra_Visma28[[#This Row],[SupDescr]]=" "," "," - "&amp;Tabel_Forespørgsel_fra_Visma28[[#This Row],[SupDescr]])</f>
        <v xml:space="preserve"> </v>
      </c>
      <c r="G1198" t="s">
        <v>4847</v>
      </c>
      <c r="H1198">
        <v>1</v>
      </c>
      <c r="I1198" t="str">
        <f>IF(A1198=A1197,I1197&amp;CHAR(10)&amp;"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199" spans="1:9" x14ac:dyDescent="0.25">
      <c r="A1199" t="s">
        <v>5371</v>
      </c>
      <c r="B1199">
        <v>70108720</v>
      </c>
      <c r="C1199" t="s">
        <v>16</v>
      </c>
      <c r="D1199" t="str">
        <f>IF(Tabel_Forespørgsel_fra_Visma28[[#This Row],[SupProd]]=" "," "," - "&amp;Tabel_Forespørgsel_fra_Visma28[[#This Row],[SupProd]])</f>
        <v xml:space="preserve"> </v>
      </c>
      <c r="E1199" t="s">
        <v>16</v>
      </c>
      <c r="F1199" t="str">
        <f>IF(Tabel_Forespørgsel_fra_Visma28[[#This Row],[SupDescr]]=" "," "," - "&amp;Tabel_Forespørgsel_fra_Visma28[[#This Row],[SupDescr]])</f>
        <v xml:space="preserve"> </v>
      </c>
      <c r="G1199" t="s">
        <v>8125</v>
      </c>
      <c r="H1199">
        <v>1</v>
      </c>
      <c r="I1199" t="str">
        <f>IF(A1199=A1198,I1198&amp;CHAR(10)&amp;"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00" spans="1:9" x14ac:dyDescent="0.25">
      <c r="A1200" t="s">
        <v>5371</v>
      </c>
      <c r="B1200">
        <v>75763222</v>
      </c>
      <c r="C1200" t="s">
        <v>16</v>
      </c>
      <c r="D1200" t="str">
        <f>IF(Tabel_Forespørgsel_fra_Visma28[[#This Row],[SupProd]]=" "," "," - "&amp;Tabel_Forespørgsel_fra_Visma28[[#This Row],[SupProd]])</f>
        <v xml:space="preserve"> </v>
      </c>
      <c r="E1200" t="s">
        <v>16</v>
      </c>
      <c r="F1200" t="str">
        <f>IF(Tabel_Forespørgsel_fra_Visma28[[#This Row],[SupDescr]]=" "," "," - "&amp;Tabel_Forespørgsel_fra_Visma28[[#This Row],[SupDescr]])</f>
        <v xml:space="preserve"> </v>
      </c>
      <c r="G1200" t="s">
        <v>4847</v>
      </c>
      <c r="H1200">
        <v>2</v>
      </c>
      <c r="I1200" t="str">
        <f>IF(A1200=A1199,I1199&amp;CHAR(10)&amp;"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01" spans="1:9" x14ac:dyDescent="0.25">
      <c r="A1201" t="s">
        <v>5271</v>
      </c>
      <c r="B1201">
        <v>74762273</v>
      </c>
      <c r="C1201" t="s">
        <v>16</v>
      </c>
      <c r="D1201" t="str">
        <f>IF(Tabel_Forespørgsel_fra_Visma28[[#This Row],[SupProd]]=" "," "," - "&amp;Tabel_Forespørgsel_fra_Visma28[[#This Row],[SupProd]])</f>
        <v xml:space="preserve"> </v>
      </c>
      <c r="E1201" t="s">
        <v>16</v>
      </c>
      <c r="F1201" t="str">
        <f>IF(Tabel_Forespørgsel_fra_Visma28[[#This Row],[SupDescr]]=" "," "," - "&amp;Tabel_Forespørgsel_fra_Visma28[[#This Row],[SupDescr]])</f>
        <v xml:space="preserve"> </v>
      </c>
      <c r="G1201" t="s">
        <v>154</v>
      </c>
      <c r="H1201">
        <v>1</v>
      </c>
      <c r="I1201" t="str">
        <f>IF(A1201=A1200,I1200&amp;CHAR(10)&amp;"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02" spans="1:9" x14ac:dyDescent="0.25">
      <c r="A1202" t="s">
        <v>5272</v>
      </c>
      <c r="B1202">
        <v>74762273</v>
      </c>
      <c r="C1202" t="s">
        <v>16</v>
      </c>
      <c r="D1202" t="str">
        <f>IF(Tabel_Forespørgsel_fra_Visma28[[#This Row],[SupProd]]=" "," "," - "&amp;Tabel_Forespørgsel_fra_Visma28[[#This Row],[SupProd]])</f>
        <v xml:space="preserve"> </v>
      </c>
      <c r="E1202" t="s">
        <v>16</v>
      </c>
      <c r="F1202" t="str">
        <f>IF(Tabel_Forespørgsel_fra_Visma28[[#This Row],[SupDescr]]=" "," "," - "&amp;Tabel_Forespørgsel_fra_Visma28[[#This Row],[SupDescr]])</f>
        <v xml:space="preserve"> </v>
      </c>
      <c r="G1202" t="s">
        <v>154</v>
      </c>
      <c r="H1202">
        <v>1</v>
      </c>
      <c r="I1202" t="str">
        <f>IF(A1202=A1201,I1201&amp;CHAR(10)&amp;"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03" spans="1:9" x14ac:dyDescent="0.25">
      <c r="A1203" t="s">
        <v>5366</v>
      </c>
      <c r="B1203">
        <v>70108720</v>
      </c>
      <c r="C1203" t="s">
        <v>16</v>
      </c>
      <c r="D1203" t="str">
        <f>IF(Tabel_Forespørgsel_fra_Visma28[[#This Row],[SupProd]]=" "," "," - "&amp;Tabel_Forespørgsel_fra_Visma28[[#This Row],[SupProd]])</f>
        <v xml:space="preserve"> </v>
      </c>
      <c r="E1203" t="s">
        <v>16</v>
      </c>
      <c r="F1203" t="str">
        <f>IF(Tabel_Forespørgsel_fra_Visma28[[#This Row],[SupDescr]]=" "," "," - "&amp;Tabel_Forespørgsel_fra_Visma28[[#This Row],[SupDescr]])</f>
        <v xml:space="preserve"> </v>
      </c>
      <c r="G1203" t="s">
        <v>8125</v>
      </c>
      <c r="H1203">
        <v>1</v>
      </c>
      <c r="I1203" t="str">
        <f>IF(A1203=A1202,I1202&amp;CHAR(10)&amp;"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04" spans="1:9" x14ac:dyDescent="0.25">
      <c r="A1204" t="s">
        <v>5366</v>
      </c>
      <c r="B1204">
        <v>75763222</v>
      </c>
      <c r="C1204" t="s">
        <v>16</v>
      </c>
      <c r="D1204" t="str">
        <f>IF(Tabel_Forespørgsel_fra_Visma28[[#This Row],[SupProd]]=" "," "," - "&amp;Tabel_Forespørgsel_fra_Visma28[[#This Row],[SupProd]])</f>
        <v xml:space="preserve"> </v>
      </c>
      <c r="E1204" t="s">
        <v>16</v>
      </c>
      <c r="F1204" t="str">
        <f>IF(Tabel_Forespørgsel_fra_Visma28[[#This Row],[SupDescr]]=" "," "," - "&amp;Tabel_Forespørgsel_fra_Visma28[[#This Row],[SupDescr]])</f>
        <v xml:space="preserve"> </v>
      </c>
      <c r="G1204" t="s">
        <v>4847</v>
      </c>
      <c r="H1204">
        <v>2</v>
      </c>
      <c r="I1204" t="str">
        <f>IF(A1204=A1203,I1203&amp;CHAR(10)&amp;"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05" spans="1:9" x14ac:dyDescent="0.25">
      <c r="A1205" t="s">
        <v>5367</v>
      </c>
      <c r="B1205">
        <v>70108720</v>
      </c>
      <c r="C1205" t="s">
        <v>16</v>
      </c>
      <c r="D1205" t="str">
        <f>IF(Tabel_Forespørgsel_fra_Visma28[[#This Row],[SupProd]]=" "," "," - "&amp;Tabel_Forespørgsel_fra_Visma28[[#This Row],[SupProd]])</f>
        <v xml:space="preserve"> </v>
      </c>
      <c r="E1205" t="s">
        <v>16</v>
      </c>
      <c r="F1205" t="str">
        <f>IF(Tabel_Forespørgsel_fra_Visma28[[#This Row],[SupDescr]]=" "," "," - "&amp;Tabel_Forespørgsel_fra_Visma28[[#This Row],[SupDescr]])</f>
        <v xml:space="preserve"> </v>
      </c>
      <c r="G1205" t="s">
        <v>8125</v>
      </c>
      <c r="H1205">
        <v>1</v>
      </c>
      <c r="I1205" t="str">
        <f>IF(A1205=A1204,I1204&amp;CHAR(10)&amp;"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06" spans="1:9" x14ac:dyDescent="0.25">
      <c r="A1206" t="s">
        <v>5367</v>
      </c>
      <c r="B1206">
        <v>75763222</v>
      </c>
      <c r="C1206" t="s">
        <v>16</v>
      </c>
      <c r="D1206" t="str">
        <f>IF(Tabel_Forespørgsel_fra_Visma28[[#This Row],[SupProd]]=" "," "," - "&amp;Tabel_Forespørgsel_fra_Visma28[[#This Row],[SupProd]])</f>
        <v xml:space="preserve"> </v>
      </c>
      <c r="E1206" t="s">
        <v>16</v>
      </c>
      <c r="F1206" t="str">
        <f>IF(Tabel_Forespørgsel_fra_Visma28[[#This Row],[SupDescr]]=" "," "," - "&amp;Tabel_Forespørgsel_fra_Visma28[[#This Row],[SupDescr]])</f>
        <v xml:space="preserve"> </v>
      </c>
      <c r="G1206" t="s">
        <v>4847</v>
      </c>
      <c r="H1206">
        <v>2</v>
      </c>
      <c r="I1206" t="str">
        <f>IF(A1206=A1205,I1205&amp;CHAR(10)&amp;"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07" spans="1:9" x14ac:dyDescent="0.25">
      <c r="A1207" t="s">
        <v>5375</v>
      </c>
      <c r="B1207">
        <v>70108720</v>
      </c>
      <c r="C1207" t="s">
        <v>16</v>
      </c>
      <c r="D1207" t="str">
        <f>IF(Tabel_Forespørgsel_fra_Visma28[[#This Row],[SupProd]]=" "," "," - "&amp;Tabel_Forespørgsel_fra_Visma28[[#This Row],[SupProd]])</f>
        <v xml:space="preserve"> </v>
      </c>
      <c r="E1207" t="s">
        <v>16</v>
      </c>
      <c r="F1207" t="str">
        <f>IF(Tabel_Forespørgsel_fra_Visma28[[#This Row],[SupDescr]]=" "," "," - "&amp;Tabel_Forespørgsel_fra_Visma28[[#This Row],[SupDescr]])</f>
        <v xml:space="preserve"> </v>
      </c>
      <c r="G1207" t="s">
        <v>8125</v>
      </c>
      <c r="H1207">
        <v>1</v>
      </c>
      <c r="I1207" t="str">
        <f>IF(A1207=A1206,I1206&amp;CHAR(10)&amp;"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08" spans="1:9" x14ac:dyDescent="0.25">
      <c r="A1208" t="s">
        <v>5375</v>
      </c>
      <c r="B1208">
        <v>75763222</v>
      </c>
      <c r="C1208" t="s">
        <v>16</v>
      </c>
      <c r="D1208" t="str">
        <f>IF(Tabel_Forespørgsel_fra_Visma28[[#This Row],[SupProd]]=" "," "," - "&amp;Tabel_Forespørgsel_fra_Visma28[[#This Row],[SupProd]])</f>
        <v xml:space="preserve"> </v>
      </c>
      <c r="E1208" t="s">
        <v>16</v>
      </c>
      <c r="F1208" t="str">
        <f>IF(Tabel_Forespørgsel_fra_Visma28[[#This Row],[SupDescr]]=" "," "," - "&amp;Tabel_Forespørgsel_fra_Visma28[[#This Row],[SupDescr]])</f>
        <v xml:space="preserve"> </v>
      </c>
      <c r="G1208" t="s">
        <v>4847</v>
      </c>
      <c r="H1208">
        <v>2</v>
      </c>
      <c r="I1208" t="str">
        <f>IF(A1208=A1207,I1207&amp;CHAR(10)&amp;"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09" spans="1:9" x14ac:dyDescent="0.25">
      <c r="A1209" t="s">
        <v>5368</v>
      </c>
      <c r="B1209">
        <v>70108720</v>
      </c>
      <c r="C1209" t="s">
        <v>16</v>
      </c>
      <c r="D1209" t="str">
        <f>IF(Tabel_Forespørgsel_fra_Visma28[[#This Row],[SupProd]]=" "," "," - "&amp;Tabel_Forespørgsel_fra_Visma28[[#This Row],[SupProd]])</f>
        <v xml:space="preserve"> </v>
      </c>
      <c r="E1209" t="s">
        <v>16</v>
      </c>
      <c r="F1209" t="str">
        <f>IF(Tabel_Forespørgsel_fra_Visma28[[#This Row],[SupDescr]]=" "," "," - "&amp;Tabel_Forespørgsel_fra_Visma28[[#This Row],[SupDescr]])</f>
        <v xml:space="preserve"> </v>
      </c>
      <c r="G1209" t="s">
        <v>8125</v>
      </c>
      <c r="H1209">
        <v>1</v>
      </c>
      <c r="I1209" t="str">
        <f>IF(A1209=A1208,I1208&amp;CHAR(10)&amp;"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0" spans="1:9" x14ac:dyDescent="0.25">
      <c r="A1210" t="s">
        <v>5368</v>
      </c>
      <c r="B1210">
        <v>75763222</v>
      </c>
      <c r="C1210" t="s">
        <v>16</v>
      </c>
      <c r="D1210" t="str">
        <f>IF(Tabel_Forespørgsel_fra_Visma28[[#This Row],[SupProd]]=" "," "," - "&amp;Tabel_Forespørgsel_fra_Visma28[[#This Row],[SupProd]])</f>
        <v xml:space="preserve"> </v>
      </c>
      <c r="E1210" t="s">
        <v>16</v>
      </c>
      <c r="F1210" t="str">
        <f>IF(Tabel_Forespørgsel_fra_Visma28[[#This Row],[SupDescr]]=" "," "," - "&amp;Tabel_Forespørgsel_fra_Visma28[[#This Row],[SupDescr]])</f>
        <v xml:space="preserve"> </v>
      </c>
      <c r="G1210" t="s">
        <v>4847</v>
      </c>
      <c r="H1210">
        <v>2</v>
      </c>
      <c r="I1210" t="str">
        <f>IF(A1210=A1209,I1209&amp;CHAR(10)&amp;"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11" spans="1:9" x14ac:dyDescent="0.25">
      <c r="A1211" t="s">
        <v>5376</v>
      </c>
      <c r="B1211">
        <v>70108720</v>
      </c>
      <c r="C1211" t="s">
        <v>16</v>
      </c>
      <c r="D1211" t="str">
        <f>IF(Tabel_Forespørgsel_fra_Visma28[[#This Row],[SupProd]]=" "," "," - "&amp;Tabel_Forespørgsel_fra_Visma28[[#This Row],[SupProd]])</f>
        <v xml:space="preserve"> </v>
      </c>
      <c r="E1211" t="s">
        <v>16</v>
      </c>
      <c r="F1211" t="str">
        <f>IF(Tabel_Forespørgsel_fra_Visma28[[#This Row],[SupDescr]]=" "," "," - "&amp;Tabel_Forespørgsel_fra_Visma28[[#This Row],[SupDescr]])</f>
        <v xml:space="preserve"> </v>
      </c>
      <c r="G1211" t="s">
        <v>8125</v>
      </c>
      <c r="H1211">
        <v>1</v>
      </c>
      <c r="I1211" t="str">
        <f>IF(A1211=A1210,I1210&amp;CHAR(10)&amp;"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2" spans="1:9" x14ac:dyDescent="0.25">
      <c r="A1212" t="s">
        <v>5376</v>
      </c>
      <c r="B1212">
        <v>75763222</v>
      </c>
      <c r="C1212" t="s">
        <v>16</v>
      </c>
      <c r="D1212" t="str">
        <f>IF(Tabel_Forespørgsel_fra_Visma28[[#This Row],[SupProd]]=" "," "," - "&amp;Tabel_Forespørgsel_fra_Visma28[[#This Row],[SupProd]])</f>
        <v xml:space="preserve"> </v>
      </c>
      <c r="E1212" t="s">
        <v>16</v>
      </c>
      <c r="F1212" t="str">
        <f>IF(Tabel_Forespørgsel_fra_Visma28[[#This Row],[SupDescr]]=" "," "," - "&amp;Tabel_Forespørgsel_fra_Visma28[[#This Row],[SupDescr]])</f>
        <v xml:space="preserve"> </v>
      </c>
      <c r="G1212" t="s">
        <v>4847</v>
      </c>
      <c r="H1212">
        <v>2</v>
      </c>
      <c r="I1212" t="str">
        <f>IF(A1212=A1211,I1211&amp;CHAR(10)&amp;"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13" spans="1:9" x14ac:dyDescent="0.25">
      <c r="A1213" t="s">
        <v>5377</v>
      </c>
      <c r="B1213">
        <v>70108720</v>
      </c>
      <c r="C1213" t="s">
        <v>16</v>
      </c>
      <c r="D1213" t="str">
        <f>IF(Tabel_Forespørgsel_fra_Visma28[[#This Row],[SupProd]]=" "," "," - "&amp;Tabel_Forespørgsel_fra_Visma28[[#This Row],[SupProd]])</f>
        <v xml:space="preserve"> </v>
      </c>
      <c r="E1213" t="s">
        <v>16</v>
      </c>
      <c r="F1213" t="str">
        <f>IF(Tabel_Forespørgsel_fra_Visma28[[#This Row],[SupDescr]]=" "," "," - "&amp;Tabel_Forespørgsel_fra_Visma28[[#This Row],[SupDescr]])</f>
        <v xml:space="preserve"> </v>
      </c>
      <c r="G1213" t="s">
        <v>8125</v>
      </c>
      <c r="H1213">
        <v>1</v>
      </c>
      <c r="I1213" t="str">
        <f>IF(A1213=A1212,I1212&amp;CHAR(10)&amp;"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4" spans="1:9" x14ac:dyDescent="0.25">
      <c r="A1214" t="s">
        <v>5377</v>
      </c>
      <c r="B1214">
        <v>75763222</v>
      </c>
      <c r="C1214" t="s">
        <v>16</v>
      </c>
      <c r="D1214" t="str">
        <f>IF(Tabel_Forespørgsel_fra_Visma28[[#This Row],[SupProd]]=" "," "," - "&amp;Tabel_Forespørgsel_fra_Visma28[[#This Row],[SupProd]])</f>
        <v xml:space="preserve"> </v>
      </c>
      <c r="E1214" t="s">
        <v>16</v>
      </c>
      <c r="F1214" t="str">
        <f>IF(Tabel_Forespørgsel_fra_Visma28[[#This Row],[SupDescr]]=" "," "," - "&amp;Tabel_Forespørgsel_fra_Visma28[[#This Row],[SupDescr]])</f>
        <v xml:space="preserve"> </v>
      </c>
      <c r="G1214" t="s">
        <v>4847</v>
      </c>
      <c r="H1214">
        <v>2</v>
      </c>
      <c r="I1214" t="str">
        <f>IF(A1214=A1213,I1213&amp;CHAR(10)&amp;"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15" spans="1:9" x14ac:dyDescent="0.25">
      <c r="A1215" t="s">
        <v>5369</v>
      </c>
      <c r="B1215">
        <v>70108720</v>
      </c>
      <c r="C1215" t="s">
        <v>16</v>
      </c>
      <c r="D1215" t="str">
        <f>IF(Tabel_Forespørgsel_fra_Visma28[[#This Row],[SupProd]]=" "," "," - "&amp;Tabel_Forespørgsel_fra_Visma28[[#This Row],[SupProd]])</f>
        <v xml:space="preserve"> </v>
      </c>
      <c r="E1215" t="s">
        <v>16</v>
      </c>
      <c r="F1215" t="str">
        <f>IF(Tabel_Forespørgsel_fra_Visma28[[#This Row],[SupDescr]]=" "," "," - "&amp;Tabel_Forespørgsel_fra_Visma28[[#This Row],[SupDescr]])</f>
        <v xml:space="preserve"> </v>
      </c>
      <c r="G1215" t="s">
        <v>8125</v>
      </c>
      <c r="H1215">
        <v>1</v>
      </c>
      <c r="I1215" t="str">
        <f>IF(A1215=A1214,I1214&amp;CHAR(10)&amp;"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6" spans="1:9" x14ac:dyDescent="0.25">
      <c r="A1216" t="s">
        <v>5369</v>
      </c>
      <c r="B1216">
        <v>75763222</v>
      </c>
      <c r="C1216" t="s">
        <v>16</v>
      </c>
      <c r="D1216" t="str">
        <f>IF(Tabel_Forespørgsel_fra_Visma28[[#This Row],[SupProd]]=" "," "," - "&amp;Tabel_Forespørgsel_fra_Visma28[[#This Row],[SupProd]])</f>
        <v xml:space="preserve"> </v>
      </c>
      <c r="E1216" t="s">
        <v>16</v>
      </c>
      <c r="F1216" t="str">
        <f>IF(Tabel_Forespørgsel_fra_Visma28[[#This Row],[SupDescr]]=" "," "," - "&amp;Tabel_Forespørgsel_fra_Visma28[[#This Row],[SupDescr]])</f>
        <v xml:space="preserve"> </v>
      </c>
      <c r="G1216" t="s">
        <v>4847</v>
      </c>
      <c r="H1216">
        <v>2</v>
      </c>
      <c r="I1216" t="str">
        <f>IF(A1216=A1215,I1215&amp;CHAR(10)&amp;"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17" spans="1:9" x14ac:dyDescent="0.25">
      <c r="A1217" t="s">
        <v>5370</v>
      </c>
      <c r="B1217">
        <v>70108720</v>
      </c>
      <c r="C1217" t="s">
        <v>16</v>
      </c>
      <c r="D1217" t="str">
        <f>IF(Tabel_Forespørgsel_fra_Visma28[[#This Row],[SupProd]]=" "," "," - "&amp;Tabel_Forespørgsel_fra_Visma28[[#This Row],[SupProd]])</f>
        <v xml:space="preserve"> </v>
      </c>
      <c r="E1217" t="s">
        <v>16</v>
      </c>
      <c r="F1217" t="str">
        <f>IF(Tabel_Forespørgsel_fra_Visma28[[#This Row],[SupDescr]]=" "," "," - "&amp;Tabel_Forespørgsel_fra_Visma28[[#This Row],[SupDescr]])</f>
        <v xml:space="preserve"> </v>
      </c>
      <c r="G1217" t="s">
        <v>8125</v>
      </c>
      <c r="H1217">
        <v>1</v>
      </c>
      <c r="I1217" t="str">
        <f>IF(A1217=A1216,I1216&amp;CHAR(10)&amp;"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8" spans="1:9" x14ac:dyDescent="0.25">
      <c r="A1218" t="s">
        <v>5370</v>
      </c>
      <c r="B1218">
        <v>75763222</v>
      </c>
      <c r="C1218" t="s">
        <v>16</v>
      </c>
      <c r="D1218" t="str">
        <f>IF(Tabel_Forespørgsel_fra_Visma28[[#This Row],[SupProd]]=" "," "," - "&amp;Tabel_Forespørgsel_fra_Visma28[[#This Row],[SupProd]])</f>
        <v xml:space="preserve"> </v>
      </c>
      <c r="E1218" t="s">
        <v>16</v>
      </c>
      <c r="F1218" t="str">
        <f>IF(Tabel_Forespørgsel_fra_Visma28[[#This Row],[SupDescr]]=" "," "," - "&amp;Tabel_Forespørgsel_fra_Visma28[[#This Row],[SupDescr]])</f>
        <v xml:space="preserve"> </v>
      </c>
      <c r="G1218" t="s">
        <v>4847</v>
      </c>
      <c r="H1218">
        <v>2</v>
      </c>
      <c r="I1218" t="str">
        <f>IF(A1218=A1217,I1217&amp;CHAR(10)&amp;"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19" spans="1:9" x14ac:dyDescent="0.25">
      <c r="A1219" t="s">
        <v>5374</v>
      </c>
      <c r="B1219">
        <v>75763222</v>
      </c>
      <c r="C1219" t="s">
        <v>16</v>
      </c>
      <c r="D1219" t="str">
        <f>IF(Tabel_Forespørgsel_fra_Visma28[[#This Row],[SupProd]]=" "," "," - "&amp;Tabel_Forespørgsel_fra_Visma28[[#This Row],[SupProd]])</f>
        <v xml:space="preserve"> </v>
      </c>
      <c r="E1219" t="s">
        <v>16</v>
      </c>
      <c r="F1219" t="str">
        <f>IF(Tabel_Forespørgsel_fra_Visma28[[#This Row],[SupDescr]]=" "," "," - "&amp;Tabel_Forespørgsel_fra_Visma28[[#This Row],[SupDescr]])</f>
        <v xml:space="preserve"> </v>
      </c>
      <c r="G1219" t="s">
        <v>4847</v>
      </c>
      <c r="H1219">
        <v>1</v>
      </c>
      <c r="I1219" t="str">
        <f>IF(A1219=A1218,I1218&amp;CHAR(10)&amp;"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20" spans="1:9" x14ac:dyDescent="0.25">
      <c r="A1220" t="s">
        <v>5372</v>
      </c>
      <c r="B1220">
        <v>75763222</v>
      </c>
      <c r="C1220" t="s">
        <v>16</v>
      </c>
      <c r="D1220" t="str">
        <f>IF(Tabel_Forespørgsel_fra_Visma28[[#This Row],[SupProd]]=" "," "," - "&amp;Tabel_Forespørgsel_fra_Visma28[[#This Row],[SupProd]])</f>
        <v xml:space="preserve"> </v>
      </c>
      <c r="E1220" t="s">
        <v>16</v>
      </c>
      <c r="F1220" t="str">
        <f>IF(Tabel_Forespørgsel_fra_Visma28[[#This Row],[SupDescr]]=" "," "," - "&amp;Tabel_Forespørgsel_fra_Visma28[[#This Row],[SupDescr]])</f>
        <v xml:space="preserve"> </v>
      </c>
      <c r="G1220" t="s">
        <v>4847</v>
      </c>
      <c r="H1220">
        <v>1</v>
      </c>
      <c r="I1220" t="str">
        <f>IF(A1220=A1219,I1219&amp;CHAR(10)&amp;"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21" spans="1:9" x14ac:dyDescent="0.25">
      <c r="A1221" t="s">
        <v>5373</v>
      </c>
      <c r="B1221">
        <v>75763222</v>
      </c>
      <c r="C1221" t="s">
        <v>16</v>
      </c>
      <c r="D1221" t="str">
        <f>IF(Tabel_Forespørgsel_fra_Visma28[[#This Row],[SupProd]]=" "," "," - "&amp;Tabel_Forespørgsel_fra_Visma28[[#This Row],[SupProd]])</f>
        <v xml:space="preserve"> </v>
      </c>
      <c r="E1221" t="s">
        <v>16</v>
      </c>
      <c r="F1221" t="str">
        <f>IF(Tabel_Forespørgsel_fra_Visma28[[#This Row],[SupDescr]]=" "," "," - "&amp;Tabel_Forespørgsel_fra_Visma28[[#This Row],[SupDescr]])</f>
        <v xml:space="preserve"> </v>
      </c>
      <c r="G1221" t="s">
        <v>4847</v>
      </c>
      <c r="H1221">
        <v>1</v>
      </c>
      <c r="I1221" t="str">
        <f>IF(A1221=A1220,I1220&amp;CHAR(10)&amp;"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22" spans="1:9" x14ac:dyDescent="0.25">
      <c r="A1222" t="s">
        <v>5279</v>
      </c>
      <c r="B1222">
        <v>74762273</v>
      </c>
      <c r="C1222" t="s">
        <v>16</v>
      </c>
      <c r="D1222" t="str">
        <f>IF(Tabel_Forespørgsel_fra_Visma28[[#This Row],[SupProd]]=" "," "," - "&amp;Tabel_Forespørgsel_fra_Visma28[[#This Row],[SupProd]])</f>
        <v xml:space="preserve"> </v>
      </c>
      <c r="E1222" t="s">
        <v>16</v>
      </c>
      <c r="F1222" t="str">
        <f>IF(Tabel_Forespørgsel_fra_Visma28[[#This Row],[SupDescr]]=" "," "," - "&amp;Tabel_Forespørgsel_fra_Visma28[[#This Row],[SupDescr]])</f>
        <v xml:space="preserve"> </v>
      </c>
      <c r="G1222" t="s">
        <v>154</v>
      </c>
      <c r="H1222">
        <v>1</v>
      </c>
      <c r="I1222" t="str">
        <f>IF(A1222=A1221,I1221&amp;CHAR(10)&amp;"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23" spans="1:9" x14ac:dyDescent="0.25">
      <c r="A1223" t="s">
        <v>5280</v>
      </c>
      <c r="B1223">
        <v>74762273</v>
      </c>
      <c r="C1223" t="s">
        <v>16</v>
      </c>
      <c r="D1223" t="str">
        <f>IF(Tabel_Forespørgsel_fra_Visma28[[#This Row],[SupProd]]=" "," "," - "&amp;Tabel_Forespørgsel_fra_Visma28[[#This Row],[SupProd]])</f>
        <v xml:space="preserve"> </v>
      </c>
      <c r="E1223" t="s">
        <v>16</v>
      </c>
      <c r="F1223" t="str">
        <f>IF(Tabel_Forespørgsel_fra_Visma28[[#This Row],[SupDescr]]=" "," "," - "&amp;Tabel_Forespørgsel_fra_Visma28[[#This Row],[SupDescr]])</f>
        <v xml:space="preserve"> </v>
      </c>
      <c r="G1223" t="s">
        <v>154</v>
      </c>
      <c r="H1223">
        <v>1</v>
      </c>
      <c r="I1223" t="str">
        <f>IF(A1223=A1222,I1222&amp;CHAR(10)&amp;"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24" spans="1:9" x14ac:dyDescent="0.25">
      <c r="A1224" t="s">
        <v>5382</v>
      </c>
      <c r="B1224">
        <v>75763222</v>
      </c>
      <c r="C1224" t="s">
        <v>16</v>
      </c>
      <c r="D1224" t="str">
        <f>IF(Tabel_Forespørgsel_fra_Visma28[[#This Row],[SupProd]]=" "," "," - "&amp;Tabel_Forespørgsel_fra_Visma28[[#This Row],[SupProd]])</f>
        <v xml:space="preserve"> </v>
      </c>
      <c r="E1224" t="s">
        <v>16</v>
      </c>
      <c r="F1224" t="str">
        <f>IF(Tabel_Forespørgsel_fra_Visma28[[#This Row],[SupDescr]]=" "," "," - "&amp;Tabel_Forespørgsel_fra_Visma28[[#This Row],[SupDescr]])</f>
        <v xml:space="preserve"> </v>
      </c>
      <c r="G1224" t="s">
        <v>4847</v>
      </c>
      <c r="H1224">
        <v>1</v>
      </c>
      <c r="I1224" t="str">
        <f>IF(A1224=A1223,I1223&amp;CHAR(10)&amp;"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25" spans="1:9" x14ac:dyDescent="0.25">
      <c r="A1225" t="s">
        <v>5381</v>
      </c>
      <c r="B1225">
        <v>75763222</v>
      </c>
      <c r="C1225" t="s">
        <v>16</v>
      </c>
      <c r="D1225" t="str">
        <f>IF(Tabel_Forespørgsel_fra_Visma28[[#This Row],[SupProd]]=" "," "," - "&amp;Tabel_Forespørgsel_fra_Visma28[[#This Row],[SupProd]])</f>
        <v xml:space="preserve"> </v>
      </c>
      <c r="E1225" t="s">
        <v>16</v>
      </c>
      <c r="F1225" t="str">
        <f>IF(Tabel_Forespørgsel_fra_Visma28[[#This Row],[SupDescr]]=" "," "," - "&amp;Tabel_Forespørgsel_fra_Visma28[[#This Row],[SupDescr]])</f>
        <v xml:space="preserve"> </v>
      </c>
      <c r="G1225" t="s">
        <v>4847</v>
      </c>
      <c r="H1225">
        <v>1</v>
      </c>
      <c r="I1225" t="str">
        <f>IF(A1225=A1224,I1224&amp;CHAR(10)&amp;"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26" spans="1:9" x14ac:dyDescent="0.25">
      <c r="A1226" t="s">
        <v>5364</v>
      </c>
      <c r="B1226">
        <v>70108720</v>
      </c>
      <c r="C1226" t="s">
        <v>16</v>
      </c>
      <c r="D1226" t="str">
        <f>IF(Tabel_Forespørgsel_fra_Visma28[[#This Row],[SupProd]]=" "," "," - "&amp;Tabel_Forespørgsel_fra_Visma28[[#This Row],[SupProd]])</f>
        <v xml:space="preserve"> </v>
      </c>
      <c r="E1226" t="s">
        <v>16</v>
      </c>
      <c r="F1226" t="str">
        <f>IF(Tabel_Forespørgsel_fra_Visma28[[#This Row],[SupDescr]]=" "," "," - "&amp;Tabel_Forespørgsel_fra_Visma28[[#This Row],[SupDescr]])</f>
        <v xml:space="preserve"> </v>
      </c>
      <c r="G1226" t="s">
        <v>8125</v>
      </c>
      <c r="H1226">
        <v>1</v>
      </c>
      <c r="I1226" t="str">
        <f>IF(A1226=A1225,I1225&amp;CHAR(10)&amp;"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27" spans="1:9" x14ac:dyDescent="0.25">
      <c r="A1227" t="s">
        <v>5364</v>
      </c>
      <c r="B1227">
        <v>75763222</v>
      </c>
      <c r="C1227" t="s">
        <v>16</v>
      </c>
      <c r="D1227" t="str">
        <f>IF(Tabel_Forespørgsel_fra_Visma28[[#This Row],[SupProd]]=" "," "," - "&amp;Tabel_Forespørgsel_fra_Visma28[[#This Row],[SupProd]])</f>
        <v xml:space="preserve"> </v>
      </c>
      <c r="E1227" t="s">
        <v>16</v>
      </c>
      <c r="F1227" t="str">
        <f>IF(Tabel_Forespørgsel_fra_Visma28[[#This Row],[SupDescr]]=" "," "," - "&amp;Tabel_Forespørgsel_fra_Visma28[[#This Row],[SupDescr]])</f>
        <v xml:space="preserve"> </v>
      </c>
      <c r="G1227" t="s">
        <v>4847</v>
      </c>
      <c r="H1227">
        <v>2</v>
      </c>
      <c r="I1227" t="str">
        <f>IF(A1227=A1226,I1226&amp;CHAR(10)&amp;"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28" spans="1:9" x14ac:dyDescent="0.25">
      <c r="A1228" t="s">
        <v>5283</v>
      </c>
      <c r="B1228">
        <v>74762273</v>
      </c>
      <c r="C1228" t="s">
        <v>16</v>
      </c>
      <c r="D1228" t="str">
        <f>IF(Tabel_Forespørgsel_fra_Visma28[[#This Row],[SupProd]]=" "," "," - "&amp;Tabel_Forespørgsel_fra_Visma28[[#This Row],[SupProd]])</f>
        <v xml:space="preserve"> </v>
      </c>
      <c r="E1228" t="s">
        <v>16</v>
      </c>
      <c r="F1228" t="str">
        <f>IF(Tabel_Forespørgsel_fra_Visma28[[#This Row],[SupDescr]]=" "," "," - "&amp;Tabel_Forespørgsel_fra_Visma28[[#This Row],[SupDescr]])</f>
        <v xml:space="preserve"> </v>
      </c>
      <c r="G1228" t="s">
        <v>154</v>
      </c>
      <c r="H1228">
        <v>1</v>
      </c>
      <c r="I1228" t="str">
        <f>IF(A1228=A1227,I1227&amp;CHAR(10)&amp;"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29" spans="1:9" x14ac:dyDescent="0.25">
      <c r="A1229" t="s">
        <v>5284</v>
      </c>
      <c r="B1229">
        <v>74762273</v>
      </c>
      <c r="C1229" t="s">
        <v>16</v>
      </c>
      <c r="D1229" t="str">
        <f>IF(Tabel_Forespørgsel_fra_Visma28[[#This Row],[SupProd]]=" "," "," - "&amp;Tabel_Forespørgsel_fra_Visma28[[#This Row],[SupProd]])</f>
        <v xml:space="preserve"> </v>
      </c>
      <c r="E1229" t="s">
        <v>16</v>
      </c>
      <c r="F1229" t="str">
        <f>IF(Tabel_Forespørgsel_fra_Visma28[[#This Row],[SupDescr]]=" "," "," - "&amp;Tabel_Forespørgsel_fra_Visma28[[#This Row],[SupDescr]])</f>
        <v xml:space="preserve"> </v>
      </c>
      <c r="G1229" t="s">
        <v>154</v>
      </c>
      <c r="H1229">
        <v>1</v>
      </c>
      <c r="I1229" t="str">
        <f>IF(A1229=A1228,I1228&amp;CHAR(10)&amp;"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30" spans="1:9" x14ac:dyDescent="0.25">
      <c r="A1230" t="s">
        <v>5386</v>
      </c>
      <c r="B1230">
        <v>70108720</v>
      </c>
      <c r="C1230" t="s">
        <v>16</v>
      </c>
      <c r="D1230" t="str">
        <f>IF(Tabel_Forespørgsel_fra_Visma28[[#This Row],[SupProd]]=" "," "," - "&amp;Tabel_Forespørgsel_fra_Visma28[[#This Row],[SupProd]])</f>
        <v xml:space="preserve"> </v>
      </c>
      <c r="E1230" t="s">
        <v>16</v>
      </c>
      <c r="F1230" t="str">
        <f>IF(Tabel_Forespørgsel_fra_Visma28[[#This Row],[SupDescr]]=" "," "," - "&amp;Tabel_Forespørgsel_fra_Visma28[[#This Row],[SupDescr]])</f>
        <v xml:space="preserve"> </v>
      </c>
      <c r="G1230" t="s">
        <v>8125</v>
      </c>
      <c r="H1230">
        <v>1</v>
      </c>
      <c r="I1230" t="str">
        <f>IF(A1230=A1229,I1229&amp;CHAR(10)&amp;"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1" spans="1:9" x14ac:dyDescent="0.25">
      <c r="A1231" t="s">
        <v>5386</v>
      </c>
      <c r="B1231">
        <v>75763222</v>
      </c>
      <c r="C1231" t="s">
        <v>16</v>
      </c>
      <c r="D1231" t="str">
        <f>IF(Tabel_Forespørgsel_fra_Visma28[[#This Row],[SupProd]]=" "," "," - "&amp;Tabel_Forespørgsel_fra_Visma28[[#This Row],[SupProd]])</f>
        <v xml:space="preserve"> </v>
      </c>
      <c r="E1231" t="s">
        <v>16</v>
      </c>
      <c r="F1231" t="str">
        <f>IF(Tabel_Forespørgsel_fra_Visma28[[#This Row],[SupDescr]]=" "," "," - "&amp;Tabel_Forespørgsel_fra_Visma28[[#This Row],[SupDescr]])</f>
        <v xml:space="preserve"> </v>
      </c>
      <c r="G1231" t="s">
        <v>4847</v>
      </c>
      <c r="H1231">
        <v>2</v>
      </c>
      <c r="I1231" t="str">
        <f>IF(A1231=A1230,I1230&amp;CHAR(10)&amp;"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32" spans="1:9" x14ac:dyDescent="0.25">
      <c r="A1232" t="s">
        <v>5387</v>
      </c>
      <c r="B1232">
        <v>70108720</v>
      </c>
      <c r="C1232" t="s">
        <v>16</v>
      </c>
      <c r="D1232" t="str">
        <f>IF(Tabel_Forespørgsel_fra_Visma28[[#This Row],[SupProd]]=" "," "," - "&amp;Tabel_Forespørgsel_fra_Visma28[[#This Row],[SupProd]])</f>
        <v xml:space="preserve"> </v>
      </c>
      <c r="E1232" t="s">
        <v>16</v>
      </c>
      <c r="F1232" t="str">
        <f>IF(Tabel_Forespørgsel_fra_Visma28[[#This Row],[SupDescr]]=" "," "," - "&amp;Tabel_Forespørgsel_fra_Visma28[[#This Row],[SupDescr]])</f>
        <v xml:space="preserve"> </v>
      </c>
      <c r="G1232" t="s">
        <v>8125</v>
      </c>
      <c r="H1232">
        <v>1</v>
      </c>
      <c r="I1232" t="str">
        <f>IF(A1232=A1231,I1231&amp;CHAR(10)&amp;"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3" spans="1:9" x14ac:dyDescent="0.25">
      <c r="A1233" t="s">
        <v>5387</v>
      </c>
      <c r="B1233">
        <v>75763222</v>
      </c>
      <c r="C1233" t="s">
        <v>16</v>
      </c>
      <c r="D1233" t="str">
        <f>IF(Tabel_Forespørgsel_fra_Visma28[[#This Row],[SupProd]]=" "," "," - "&amp;Tabel_Forespørgsel_fra_Visma28[[#This Row],[SupProd]])</f>
        <v xml:space="preserve"> </v>
      </c>
      <c r="E1233" t="s">
        <v>16</v>
      </c>
      <c r="F1233" t="str">
        <f>IF(Tabel_Forespørgsel_fra_Visma28[[#This Row],[SupDescr]]=" "," "," - "&amp;Tabel_Forespørgsel_fra_Visma28[[#This Row],[SupDescr]])</f>
        <v xml:space="preserve"> </v>
      </c>
      <c r="G1233" t="s">
        <v>4847</v>
      </c>
      <c r="H1233">
        <v>2</v>
      </c>
      <c r="I1233" t="str">
        <f>IF(A1233=A1232,I1232&amp;CHAR(10)&amp;"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34" spans="1:9" x14ac:dyDescent="0.25">
      <c r="A1234" t="s">
        <v>5388</v>
      </c>
      <c r="B1234">
        <v>70108720</v>
      </c>
      <c r="C1234" t="s">
        <v>16</v>
      </c>
      <c r="D1234" t="str">
        <f>IF(Tabel_Forespørgsel_fra_Visma28[[#This Row],[SupProd]]=" "," "," - "&amp;Tabel_Forespørgsel_fra_Visma28[[#This Row],[SupProd]])</f>
        <v xml:space="preserve"> </v>
      </c>
      <c r="E1234" t="s">
        <v>16</v>
      </c>
      <c r="F1234" t="str">
        <f>IF(Tabel_Forespørgsel_fra_Visma28[[#This Row],[SupDescr]]=" "," "," - "&amp;Tabel_Forespørgsel_fra_Visma28[[#This Row],[SupDescr]])</f>
        <v xml:space="preserve"> </v>
      </c>
      <c r="G1234" t="s">
        <v>8125</v>
      </c>
      <c r="H1234">
        <v>1</v>
      </c>
      <c r="I1234" t="str">
        <f>IF(A1234=A1233,I1233&amp;CHAR(10)&amp;"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5" spans="1:9" x14ac:dyDescent="0.25">
      <c r="A1235" t="s">
        <v>5388</v>
      </c>
      <c r="B1235">
        <v>75763222</v>
      </c>
      <c r="C1235" t="s">
        <v>16</v>
      </c>
      <c r="D1235" t="str">
        <f>IF(Tabel_Forespørgsel_fra_Visma28[[#This Row],[SupProd]]=" "," "," - "&amp;Tabel_Forespørgsel_fra_Visma28[[#This Row],[SupProd]])</f>
        <v xml:space="preserve"> </v>
      </c>
      <c r="E1235" t="s">
        <v>16</v>
      </c>
      <c r="F1235" t="str">
        <f>IF(Tabel_Forespørgsel_fra_Visma28[[#This Row],[SupDescr]]=" "," "," - "&amp;Tabel_Forespørgsel_fra_Visma28[[#This Row],[SupDescr]])</f>
        <v xml:space="preserve"> </v>
      </c>
      <c r="G1235" t="s">
        <v>4847</v>
      </c>
      <c r="H1235">
        <v>2</v>
      </c>
      <c r="I1235" t="str">
        <f>IF(A1235=A1234,I1234&amp;CHAR(10)&amp;"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36" spans="1:9" x14ac:dyDescent="0.25">
      <c r="A1236" t="s">
        <v>5378</v>
      </c>
      <c r="B1236">
        <v>70108720</v>
      </c>
      <c r="C1236" t="s">
        <v>16</v>
      </c>
      <c r="D1236" t="str">
        <f>IF(Tabel_Forespørgsel_fra_Visma28[[#This Row],[SupProd]]=" "," "," - "&amp;Tabel_Forespørgsel_fra_Visma28[[#This Row],[SupProd]])</f>
        <v xml:space="preserve"> </v>
      </c>
      <c r="E1236" t="s">
        <v>16</v>
      </c>
      <c r="F1236" t="str">
        <f>IF(Tabel_Forespørgsel_fra_Visma28[[#This Row],[SupDescr]]=" "," "," - "&amp;Tabel_Forespørgsel_fra_Visma28[[#This Row],[SupDescr]])</f>
        <v xml:space="preserve"> </v>
      </c>
      <c r="G1236" t="s">
        <v>8125</v>
      </c>
      <c r="H1236">
        <v>1</v>
      </c>
      <c r="I1236" t="str">
        <f>IF(A1236=A1235,I1235&amp;CHAR(10)&amp;"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7" spans="1:9" x14ac:dyDescent="0.25">
      <c r="A1237" t="s">
        <v>5378</v>
      </c>
      <c r="B1237">
        <v>75763222</v>
      </c>
      <c r="C1237" t="s">
        <v>16</v>
      </c>
      <c r="D1237" t="str">
        <f>IF(Tabel_Forespørgsel_fra_Visma28[[#This Row],[SupProd]]=" "," "," - "&amp;Tabel_Forespørgsel_fra_Visma28[[#This Row],[SupProd]])</f>
        <v xml:space="preserve"> </v>
      </c>
      <c r="E1237" t="s">
        <v>16</v>
      </c>
      <c r="F1237" t="str">
        <f>IF(Tabel_Forespørgsel_fra_Visma28[[#This Row],[SupDescr]]=" "," "," - "&amp;Tabel_Forespørgsel_fra_Visma28[[#This Row],[SupDescr]])</f>
        <v xml:space="preserve"> </v>
      </c>
      <c r="G1237" t="s">
        <v>4847</v>
      </c>
      <c r="H1237">
        <v>2</v>
      </c>
      <c r="I1237" t="str">
        <f>IF(A1237=A1236,I1236&amp;CHAR(10)&amp;"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38" spans="1:9" x14ac:dyDescent="0.25">
      <c r="A1238" t="s">
        <v>5379</v>
      </c>
      <c r="B1238">
        <v>70108720</v>
      </c>
      <c r="C1238" t="s">
        <v>16</v>
      </c>
      <c r="D1238" t="str">
        <f>IF(Tabel_Forespørgsel_fra_Visma28[[#This Row],[SupProd]]=" "," "," - "&amp;Tabel_Forespørgsel_fra_Visma28[[#This Row],[SupProd]])</f>
        <v xml:space="preserve"> </v>
      </c>
      <c r="E1238" t="s">
        <v>16</v>
      </c>
      <c r="F1238" t="str">
        <f>IF(Tabel_Forespørgsel_fra_Visma28[[#This Row],[SupDescr]]=" "," "," - "&amp;Tabel_Forespørgsel_fra_Visma28[[#This Row],[SupDescr]])</f>
        <v xml:space="preserve"> </v>
      </c>
      <c r="G1238" t="s">
        <v>8125</v>
      </c>
      <c r="H1238">
        <v>1</v>
      </c>
      <c r="I1238" t="str">
        <f>IF(A1238=A1237,I1237&amp;CHAR(10)&amp;"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9" spans="1:9" x14ac:dyDescent="0.25">
      <c r="A1239" t="s">
        <v>5379</v>
      </c>
      <c r="B1239">
        <v>75763222</v>
      </c>
      <c r="C1239" t="s">
        <v>16</v>
      </c>
      <c r="D1239" t="str">
        <f>IF(Tabel_Forespørgsel_fra_Visma28[[#This Row],[SupProd]]=" "," "," - "&amp;Tabel_Forespørgsel_fra_Visma28[[#This Row],[SupProd]])</f>
        <v xml:space="preserve"> </v>
      </c>
      <c r="E1239" t="s">
        <v>16</v>
      </c>
      <c r="F1239" t="str">
        <f>IF(Tabel_Forespørgsel_fra_Visma28[[#This Row],[SupDescr]]=" "," "," - "&amp;Tabel_Forespørgsel_fra_Visma28[[#This Row],[SupDescr]])</f>
        <v xml:space="preserve"> </v>
      </c>
      <c r="G1239" t="s">
        <v>4847</v>
      </c>
      <c r="H1239">
        <v>2</v>
      </c>
      <c r="I1239" t="str">
        <f>IF(A1239=A1238,I1238&amp;CHAR(10)&amp;"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40" spans="1:9" x14ac:dyDescent="0.25">
      <c r="A1240" t="s">
        <v>5365</v>
      </c>
      <c r="B1240">
        <v>70108720</v>
      </c>
      <c r="C1240" t="s">
        <v>16</v>
      </c>
      <c r="D1240" t="str">
        <f>IF(Tabel_Forespørgsel_fra_Visma28[[#This Row],[SupProd]]=" "," "," - "&amp;Tabel_Forespørgsel_fra_Visma28[[#This Row],[SupProd]])</f>
        <v xml:space="preserve"> </v>
      </c>
      <c r="E1240" t="s">
        <v>16</v>
      </c>
      <c r="F1240" t="str">
        <f>IF(Tabel_Forespørgsel_fra_Visma28[[#This Row],[SupDescr]]=" "," "," - "&amp;Tabel_Forespørgsel_fra_Visma28[[#This Row],[SupDescr]])</f>
        <v xml:space="preserve"> </v>
      </c>
      <c r="G1240" t="s">
        <v>8125</v>
      </c>
      <c r="H1240">
        <v>1</v>
      </c>
      <c r="I1240" t="str">
        <f>IF(A1240=A1239,I1239&amp;CHAR(10)&amp;"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41" spans="1:9" x14ac:dyDescent="0.25">
      <c r="A1241" t="s">
        <v>5365</v>
      </c>
      <c r="B1241">
        <v>75763222</v>
      </c>
      <c r="C1241" t="s">
        <v>16</v>
      </c>
      <c r="D1241" t="str">
        <f>IF(Tabel_Forespørgsel_fra_Visma28[[#This Row],[SupProd]]=" "," "," - "&amp;Tabel_Forespørgsel_fra_Visma28[[#This Row],[SupProd]])</f>
        <v xml:space="preserve"> </v>
      </c>
      <c r="E1241" t="s">
        <v>16</v>
      </c>
      <c r="F1241" t="str">
        <f>IF(Tabel_Forespørgsel_fra_Visma28[[#This Row],[SupDescr]]=" "," "," - "&amp;Tabel_Forespørgsel_fra_Visma28[[#This Row],[SupDescr]])</f>
        <v xml:space="preserve"> </v>
      </c>
      <c r="G1241" t="s">
        <v>4847</v>
      </c>
      <c r="H1241">
        <v>2</v>
      </c>
      <c r="I1241" t="str">
        <f>IF(A1241=A1240,I1240&amp;CHAR(10)&amp;"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42" spans="1:9" x14ac:dyDescent="0.25">
      <c r="A1242" t="s">
        <v>5390</v>
      </c>
      <c r="B1242">
        <v>36700044</v>
      </c>
      <c r="C1242" t="s">
        <v>16</v>
      </c>
      <c r="D1242" t="str">
        <f>IF(Tabel_Forespørgsel_fra_Visma28[[#This Row],[SupProd]]=" "," "," - "&amp;Tabel_Forespørgsel_fra_Visma28[[#This Row],[SupProd]])</f>
        <v xml:space="preserve"> </v>
      </c>
      <c r="E1242" t="s">
        <v>16</v>
      </c>
      <c r="F1242" t="str">
        <f>IF(Tabel_Forespørgsel_fra_Visma28[[#This Row],[SupDescr]]=" "," "," - "&amp;Tabel_Forespørgsel_fra_Visma28[[#This Row],[SupDescr]])</f>
        <v xml:space="preserve"> </v>
      </c>
      <c r="G1242" t="s">
        <v>5391</v>
      </c>
      <c r="H1242">
        <v>1</v>
      </c>
      <c r="I1242" t="str">
        <f>IF(A1242=A1241,I1241&amp;CHAR(10)&amp;"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Johnson Metal  </v>
      </c>
    </row>
    <row r="1243" spans="1:9" x14ac:dyDescent="0.25">
      <c r="A1243" t="s">
        <v>5384</v>
      </c>
      <c r="B1243">
        <v>70108720</v>
      </c>
      <c r="C1243" t="s">
        <v>16</v>
      </c>
      <c r="D1243" t="str">
        <f>IF(Tabel_Forespørgsel_fra_Visma28[[#This Row],[SupProd]]=" "," "," - "&amp;Tabel_Forespørgsel_fra_Visma28[[#This Row],[SupProd]])</f>
        <v xml:space="preserve"> </v>
      </c>
      <c r="E1243" t="s">
        <v>16</v>
      </c>
      <c r="F1243" t="str">
        <f>IF(Tabel_Forespørgsel_fra_Visma28[[#This Row],[SupDescr]]=" "," "," - "&amp;Tabel_Forespørgsel_fra_Visma28[[#This Row],[SupDescr]])</f>
        <v xml:space="preserve"> </v>
      </c>
      <c r="G1243" t="s">
        <v>8125</v>
      </c>
      <c r="H1243">
        <v>1</v>
      </c>
      <c r="I1243" t="str">
        <f>IF(A1243=A1242,I1242&amp;CHAR(10)&amp;"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44" spans="1:9" x14ac:dyDescent="0.25">
      <c r="A1244" t="s">
        <v>5384</v>
      </c>
      <c r="B1244">
        <v>75763222</v>
      </c>
      <c r="C1244" t="s">
        <v>16</v>
      </c>
      <c r="D1244" t="str">
        <f>IF(Tabel_Forespørgsel_fra_Visma28[[#This Row],[SupProd]]=" "," "," - "&amp;Tabel_Forespørgsel_fra_Visma28[[#This Row],[SupProd]])</f>
        <v xml:space="preserve"> </v>
      </c>
      <c r="E1244" t="s">
        <v>16</v>
      </c>
      <c r="F1244" t="str">
        <f>IF(Tabel_Forespørgsel_fra_Visma28[[#This Row],[SupDescr]]=" "," "," - "&amp;Tabel_Forespørgsel_fra_Visma28[[#This Row],[SupDescr]])</f>
        <v xml:space="preserve"> </v>
      </c>
      <c r="G1244" t="s">
        <v>4847</v>
      </c>
      <c r="H1244">
        <v>2</v>
      </c>
      <c r="I1244" t="str">
        <f>IF(A1244=A1243,I1243&amp;CHAR(10)&amp;"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45" spans="1:9" x14ac:dyDescent="0.25">
      <c r="A1245" t="s">
        <v>5385</v>
      </c>
      <c r="B1245">
        <v>70108720</v>
      </c>
      <c r="C1245" t="s">
        <v>16</v>
      </c>
      <c r="D1245" t="str">
        <f>IF(Tabel_Forespørgsel_fra_Visma28[[#This Row],[SupProd]]=" "," "," - "&amp;Tabel_Forespørgsel_fra_Visma28[[#This Row],[SupProd]])</f>
        <v xml:space="preserve"> </v>
      </c>
      <c r="E1245" t="s">
        <v>16</v>
      </c>
      <c r="F1245" t="str">
        <f>IF(Tabel_Forespørgsel_fra_Visma28[[#This Row],[SupDescr]]=" "," "," - "&amp;Tabel_Forespørgsel_fra_Visma28[[#This Row],[SupDescr]])</f>
        <v xml:space="preserve"> </v>
      </c>
      <c r="G1245" t="s">
        <v>8125</v>
      </c>
      <c r="H1245">
        <v>1</v>
      </c>
      <c r="I1245" t="str">
        <f>IF(A1245=A1244,I1244&amp;CHAR(10)&amp;"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46" spans="1:9" x14ac:dyDescent="0.25">
      <c r="A1246" t="s">
        <v>5385</v>
      </c>
      <c r="B1246">
        <v>75763222</v>
      </c>
      <c r="C1246" t="s">
        <v>16</v>
      </c>
      <c r="D1246" t="str">
        <f>IF(Tabel_Forespørgsel_fra_Visma28[[#This Row],[SupProd]]=" "," "," - "&amp;Tabel_Forespørgsel_fra_Visma28[[#This Row],[SupProd]])</f>
        <v xml:space="preserve"> </v>
      </c>
      <c r="E1246" t="s">
        <v>16</v>
      </c>
      <c r="F1246" t="str">
        <f>IF(Tabel_Forespørgsel_fra_Visma28[[#This Row],[SupDescr]]=" "," "," - "&amp;Tabel_Forespørgsel_fra_Visma28[[#This Row],[SupDescr]])</f>
        <v xml:space="preserve"> </v>
      </c>
      <c r="G1246" t="s">
        <v>4847</v>
      </c>
      <c r="H1246">
        <v>2</v>
      </c>
      <c r="I1246" t="str">
        <f>IF(A1246=A1245,I1245&amp;CHAR(10)&amp;"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47" spans="1:9" x14ac:dyDescent="0.25">
      <c r="A1247" t="s">
        <v>5285</v>
      </c>
      <c r="B1247">
        <v>74762273</v>
      </c>
      <c r="C1247" t="s">
        <v>16</v>
      </c>
      <c r="D1247" t="str">
        <f>IF(Tabel_Forespørgsel_fra_Visma28[[#This Row],[SupProd]]=" "," "," - "&amp;Tabel_Forespørgsel_fra_Visma28[[#This Row],[SupProd]])</f>
        <v xml:space="preserve"> </v>
      </c>
      <c r="E1247" t="s">
        <v>16</v>
      </c>
      <c r="F1247" t="str">
        <f>IF(Tabel_Forespørgsel_fra_Visma28[[#This Row],[SupDescr]]=" "," "," - "&amp;Tabel_Forespørgsel_fra_Visma28[[#This Row],[SupDescr]])</f>
        <v xml:space="preserve"> </v>
      </c>
      <c r="G1247" t="s">
        <v>154</v>
      </c>
      <c r="H1247">
        <v>1</v>
      </c>
      <c r="I1247" t="str">
        <f>IF(A1247=A1246,I1246&amp;CHAR(10)&amp;"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48" spans="1:9" x14ac:dyDescent="0.25">
      <c r="A1248" t="s">
        <v>5282</v>
      </c>
      <c r="B1248">
        <v>74762273</v>
      </c>
      <c r="C1248" t="s">
        <v>16</v>
      </c>
      <c r="D1248" t="str">
        <f>IF(Tabel_Forespørgsel_fra_Visma28[[#This Row],[SupProd]]=" "," "," - "&amp;Tabel_Forespørgsel_fra_Visma28[[#This Row],[SupProd]])</f>
        <v xml:space="preserve"> </v>
      </c>
      <c r="E1248" t="s">
        <v>16</v>
      </c>
      <c r="F1248" t="str">
        <f>IF(Tabel_Forespørgsel_fra_Visma28[[#This Row],[SupDescr]]=" "," "," - "&amp;Tabel_Forespørgsel_fra_Visma28[[#This Row],[SupDescr]])</f>
        <v xml:space="preserve"> </v>
      </c>
      <c r="G1248" t="s">
        <v>154</v>
      </c>
      <c r="H1248">
        <v>1</v>
      </c>
      <c r="I1248" t="str">
        <f>IF(A1248=A1247,I1247&amp;CHAR(10)&amp;"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49" spans="1:9" x14ac:dyDescent="0.25">
      <c r="A1249" t="s">
        <v>5383</v>
      </c>
      <c r="B1249">
        <v>70108720</v>
      </c>
      <c r="C1249" t="s">
        <v>16</v>
      </c>
      <c r="D1249" t="str">
        <f>IF(Tabel_Forespørgsel_fra_Visma28[[#This Row],[SupProd]]=" "," "," - "&amp;Tabel_Forespørgsel_fra_Visma28[[#This Row],[SupProd]])</f>
        <v xml:space="preserve"> </v>
      </c>
      <c r="E1249" t="s">
        <v>16</v>
      </c>
      <c r="F1249" t="str">
        <f>IF(Tabel_Forespørgsel_fra_Visma28[[#This Row],[SupDescr]]=" "," "," - "&amp;Tabel_Forespørgsel_fra_Visma28[[#This Row],[SupDescr]])</f>
        <v xml:space="preserve"> </v>
      </c>
      <c r="G1249" t="s">
        <v>8125</v>
      </c>
      <c r="H1249">
        <v>1</v>
      </c>
      <c r="I1249" t="str">
        <f>IF(A1249=A1248,I1248&amp;CHAR(10)&amp;"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0" spans="1:9" x14ac:dyDescent="0.25">
      <c r="A1250" t="s">
        <v>5383</v>
      </c>
      <c r="B1250">
        <v>75763222</v>
      </c>
      <c r="C1250" t="s">
        <v>16</v>
      </c>
      <c r="D1250" t="str">
        <f>IF(Tabel_Forespørgsel_fra_Visma28[[#This Row],[SupProd]]=" "," "," - "&amp;Tabel_Forespørgsel_fra_Visma28[[#This Row],[SupProd]])</f>
        <v xml:space="preserve"> </v>
      </c>
      <c r="E1250" t="s">
        <v>16</v>
      </c>
      <c r="F1250" t="str">
        <f>IF(Tabel_Forespørgsel_fra_Visma28[[#This Row],[SupDescr]]=" "," "," - "&amp;Tabel_Forespørgsel_fra_Visma28[[#This Row],[SupDescr]])</f>
        <v xml:space="preserve"> </v>
      </c>
      <c r="G1250" t="s">
        <v>4847</v>
      </c>
      <c r="H1250">
        <v>2</v>
      </c>
      <c r="I1250" t="str">
        <f>IF(A1250=A1249,I1249&amp;CHAR(10)&amp;"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51" spans="1:9" x14ac:dyDescent="0.25">
      <c r="A1251" t="s">
        <v>5361</v>
      </c>
      <c r="B1251">
        <v>70108720</v>
      </c>
      <c r="C1251" t="s">
        <v>16</v>
      </c>
      <c r="D1251" t="str">
        <f>IF(Tabel_Forespørgsel_fra_Visma28[[#This Row],[SupProd]]=" "," "," - "&amp;Tabel_Forespørgsel_fra_Visma28[[#This Row],[SupProd]])</f>
        <v xml:space="preserve"> </v>
      </c>
      <c r="E1251" t="s">
        <v>16</v>
      </c>
      <c r="F1251" t="str">
        <f>IF(Tabel_Forespørgsel_fra_Visma28[[#This Row],[SupDescr]]=" "," "," - "&amp;Tabel_Forespørgsel_fra_Visma28[[#This Row],[SupDescr]])</f>
        <v xml:space="preserve"> </v>
      </c>
      <c r="G1251" t="s">
        <v>8125</v>
      </c>
      <c r="H1251">
        <v>1</v>
      </c>
      <c r="I1251" t="str">
        <f>IF(A1251=A1250,I1250&amp;CHAR(10)&amp;"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2" spans="1:9" x14ac:dyDescent="0.25">
      <c r="A1252" t="s">
        <v>5361</v>
      </c>
      <c r="B1252">
        <v>75763222</v>
      </c>
      <c r="C1252" t="s">
        <v>16</v>
      </c>
      <c r="D1252" t="str">
        <f>IF(Tabel_Forespørgsel_fra_Visma28[[#This Row],[SupProd]]=" "," "," - "&amp;Tabel_Forespørgsel_fra_Visma28[[#This Row],[SupProd]])</f>
        <v xml:space="preserve"> </v>
      </c>
      <c r="E1252" t="s">
        <v>16</v>
      </c>
      <c r="F1252" t="str">
        <f>IF(Tabel_Forespørgsel_fra_Visma28[[#This Row],[SupDescr]]=" "," "," - "&amp;Tabel_Forespørgsel_fra_Visma28[[#This Row],[SupDescr]])</f>
        <v xml:space="preserve"> </v>
      </c>
      <c r="G1252" t="s">
        <v>4847</v>
      </c>
      <c r="H1252">
        <v>2</v>
      </c>
      <c r="I1252" t="str">
        <f>IF(A1252=A1251,I1251&amp;CHAR(10)&amp;"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53" spans="1:9" x14ac:dyDescent="0.25">
      <c r="A1253" t="s">
        <v>5363</v>
      </c>
      <c r="B1253">
        <v>70108720</v>
      </c>
      <c r="C1253" t="s">
        <v>16</v>
      </c>
      <c r="D1253" t="str">
        <f>IF(Tabel_Forespørgsel_fra_Visma28[[#This Row],[SupProd]]=" "," "," - "&amp;Tabel_Forespørgsel_fra_Visma28[[#This Row],[SupProd]])</f>
        <v xml:space="preserve"> </v>
      </c>
      <c r="E1253" t="s">
        <v>16</v>
      </c>
      <c r="F1253" t="str">
        <f>IF(Tabel_Forespørgsel_fra_Visma28[[#This Row],[SupDescr]]=" "," "," - "&amp;Tabel_Forespørgsel_fra_Visma28[[#This Row],[SupDescr]])</f>
        <v xml:space="preserve"> </v>
      </c>
      <c r="G1253" t="s">
        <v>8125</v>
      </c>
      <c r="H1253">
        <v>1</v>
      </c>
      <c r="I1253" t="str">
        <f>IF(A1253=A1252,I1252&amp;CHAR(10)&amp;"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4" spans="1:9" x14ac:dyDescent="0.25">
      <c r="A1254" t="s">
        <v>5363</v>
      </c>
      <c r="B1254">
        <v>75763222</v>
      </c>
      <c r="C1254" t="s">
        <v>16</v>
      </c>
      <c r="D1254" t="str">
        <f>IF(Tabel_Forespørgsel_fra_Visma28[[#This Row],[SupProd]]=" "," "," - "&amp;Tabel_Forespørgsel_fra_Visma28[[#This Row],[SupProd]])</f>
        <v xml:space="preserve"> </v>
      </c>
      <c r="E1254" t="s">
        <v>16</v>
      </c>
      <c r="F1254" t="str">
        <f>IF(Tabel_Forespørgsel_fra_Visma28[[#This Row],[SupDescr]]=" "," "," - "&amp;Tabel_Forespørgsel_fra_Visma28[[#This Row],[SupDescr]])</f>
        <v xml:space="preserve"> </v>
      </c>
      <c r="G1254" t="s">
        <v>4847</v>
      </c>
      <c r="H1254">
        <v>2</v>
      </c>
      <c r="I1254" t="str">
        <f>IF(A1254=A1253,I1253&amp;CHAR(10)&amp;"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55" spans="1:9" x14ac:dyDescent="0.25">
      <c r="A1255" t="s">
        <v>5362</v>
      </c>
      <c r="B1255">
        <v>70108720</v>
      </c>
      <c r="C1255" t="s">
        <v>16</v>
      </c>
      <c r="D1255" t="str">
        <f>IF(Tabel_Forespørgsel_fra_Visma28[[#This Row],[SupProd]]=" "," "," - "&amp;Tabel_Forespørgsel_fra_Visma28[[#This Row],[SupProd]])</f>
        <v xml:space="preserve"> </v>
      </c>
      <c r="E1255" t="s">
        <v>16</v>
      </c>
      <c r="F1255" t="str">
        <f>IF(Tabel_Forespørgsel_fra_Visma28[[#This Row],[SupDescr]]=" "," "," - "&amp;Tabel_Forespørgsel_fra_Visma28[[#This Row],[SupDescr]])</f>
        <v xml:space="preserve"> </v>
      </c>
      <c r="G1255" t="s">
        <v>8125</v>
      </c>
      <c r="H1255">
        <v>1</v>
      </c>
      <c r="I1255" t="str">
        <f>IF(A1255=A1254,I1254&amp;CHAR(10)&amp;"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6" spans="1:9" x14ac:dyDescent="0.25">
      <c r="A1256" t="s">
        <v>5362</v>
      </c>
      <c r="B1256">
        <v>75763222</v>
      </c>
      <c r="C1256" t="s">
        <v>16</v>
      </c>
      <c r="D1256" t="str">
        <f>IF(Tabel_Forespørgsel_fra_Visma28[[#This Row],[SupProd]]=" "," "," - "&amp;Tabel_Forespørgsel_fra_Visma28[[#This Row],[SupProd]])</f>
        <v xml:space="preserve"> </v>
      </c>
      <c r="E1256" t="s">
        <v>16</v>
      </c>
      <c r="F1256" t="str">
        <f>IF(Tabel_Forespørgsel_fra_Visma28[[#This Row],[SupDescr]]=" "," "," - "&amp;Tabel_Forespørgsel_fra_Visma28[[#This Row],[SupDescr]])</f>
        <v xml:space="preserve"> </v>
      </c>
      <c r="G1256" t="s">
        <v>4847</v>
      </c>
      <c r="H1256">
        <v>2</v>
      </c>
      <c r="I1256" t="str">
        <f>IF(A1256=A1255,I1255&amp;CHAR(10)&amp;"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57" spans="1:9" x14ac:dyDescent="0.25">
      <c r="A1257" t="s">
        <v>5380</v>
      </c>
      <c r="B1257">
        <v>70108720</v>
      </c>
      <c r="C1257" t="s">
        <v>16</v>
      </c>
      <c r="D1257" t="str">
        <f>IF(Tabel_Forespørgsel_fra_Visma28[[#This Row],[SupProd]]=" "," "," - "&amp;Tabel_Forespørgsel_fra_Visma28[[#This Row],[SupProd]])</f>
        <v xml:space="preserve"> </v>
      </c>
      <c r="E1257" t="s">
        <v>16</v>
      </c>
      <c r="F1257" t="str">
        <f>IF(Tabel_Forespørgsel_fra_Visma28[[#This Row],[SupDescr]]=" "," "," - "&amp;Tabel_Forespørgsel_fra_Visma28[[#This Row],[SupDescr]])</f>
        <v xml:space="preserve"> </v>
      </c>
      <c r="G1257" t="s">
        <v>8125</v>
      </c>
      <c r="H1257">
        <v>1</v>
      </c>
      <c r="I1257" t="str">
        <f>IF(A1257=A1256,I1256&amp;CHAR(10)&amp;"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8" spans="1:9" x14ac:dyDescent="0.25">
      <c r="A1258" t="s">
        <v>5380</v>
      </c>
      <c r="B1258">
        <v>75763222</v>
      </c>
      <c r="C1258" t="s">
        <v>16</v>
      </c>
      <c r="D1258" t="str">
        <f>IF(Tabel_Forespørgsel_fra_Visma28[[#This Row],[SupProd]]=" "," "," - "&amp;Tabel_Forespørgsel_fra_Visma28[[#This Row],[SupProd]])</f>
        <v xml:space="preserve"> </v>
      </c>
      <c r="E1258" t="s">
        <v>16</v>
      </c>
      <c r="F1258" t="str">
        <f>IF(Tabel_Forespørgsel_fra_Visma28[[#This Row],[SupDescr]]=" "," "," - "&amp;Tabel_Forespørgsel_fra_Visma28[[#This Row],[SupDescr]])</f>
        <v xml:space="preserve"> </v>
      </c>
      <c r="G1258" t="s">
        <v>4847</v>
      </c>
      <c r="H1258">
        <v>2</v>
      </c>
      <c r="I1258" t="str">
        <f>IF(A1258=A1257,I1257&amp;CHAR(10)&amp;"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59" spans="1:9" x14ac:dyDescent="0.25">
      <c r="A1259" t="s">
        <v>5350</v>
      </c>
      <c r="B1259">
        <v>86439632</v>
      </c>
      <c r="C1259" t="s">
        <v>16</v>
      </c>
      <c r="D1259" t="str">
        <f>IF(Tabel_Forespørgsel_fra_Visma28[[#This Row],[SupProd]]=" "," "," - "&amp;Tabel_Forespørgsel_fra_Visma28[[#This Row],[SupProd]])</f>
        <v xml:space="preserve"> </v>
      </c>
      <c r="E1259" t="s">
        <v>16</v>
      </c>
      <c r="F1259" t="str">
        <f>IF(Tabel_Forespørgsel_fra_Visma28[[#This Row],[SupDescr]]=" "," "," - "&amp;Tabel_Forespørgsel_fra_Visma28[[#This Row],[SupDescr]])</f>
        <v xml:space="preserve"> </v>
      </c>
      <c r="G1259" t="s">
        <v>3929</v>
      </c>
      <c r="H1259">
        <v>1</v>
      </c>
      <c r="I1259" t="str">
        <f>IF(A1259=A1258,I1258&amp;CHAR(10)&amp;"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260" spans="1:9" x14ac:dyDescent="0.25">
      <c r="A1260" t="s">
        <v>5278</v>
      </c>
      <c r="B1260">
        <v>74762273</v>
      </c>
      <c r="C1260" t="s">
        <v>16</v>
      </c>
      <c r="D1260" t="str">
        <f>IF(Tabel_Forespørgsel_fra_Visma28[[#This Row],[SupProd]]=" "," "," - "&amp;Tabel_Forespørgsel_fra_Visma28[[#This Row],[SupProd]])</f>
        <v xml:space="preserve"> </v>
      </c>
      <c r="E1260" t="s">
        <v>16</v>
      </c>
      <c r="F1260" t="str">
        <f>IF(Tabel_Forespørgsel_fra_Visma28[[#This Row],[SupDescr]]=" "," "," - "&amp;Tabel_Forespørgsel_fra_Visma28[[#This Row],[SupDescr]])</f>
        <v xml:space="preserve"> </v>
      </c>
      <c r="G1260" t="s">
        <v>154</v>
      </c>
      <c r="H1260">
        <v>1</v>
      </c>
      <c r="I1260" t="str">
        <f>IF(A1260=A1259,I1259&amp;CHAR(10)&amp;"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1" spans="1:9" x14ac:dyDescent="0.25">
      <c r="A1261" t="s">
        <v>5355</v>
      </c>
      <c r="B1261">
        <v>86439632</v>
      </c>
      <c r="C1261" t="s">
        <v>16</v>
      </c>
      <c r="D1261" t="str">
        <f>IF(Tabel_Forespørgsel_fra_Visma28[[#This Row],[SupProd]]=" "," "," - "&amp;Tabel_Forespørgsel_fra_Visma28[[#This Row],[SupProd]])</f>
        <v xml:space="preserve"> </v>
      </c>
      <c r="E1261" t="s">
        <v>16</v>
      </c>
      <c r="F1261" t="str">
        <f>IF(Tabel_Forespørgsel_fra_Visma28[[#This Row],[SupDescr]]=" "," "," - "&amp;Tabel_Forespørgsel_fra_Visma28[[#This Row],[SupDescr]])</f>
        <v xml:space="preserve"> </v>
      </c>
      <c r="G1261" t="s">
        <v>3929</v>
      </c>
      <c r="H1261">
        <v>1</v>
      </c>
      <c r="I1261" t="str">
        <f>IF(A1261=A1260,I1260&amp;CHAR(10)&amp;"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262" spans="1:9" x14ac:dyDescent="0.25">
      <c r="A1262" t="s">
        <v>5351</v>
      </c>
      <c r="B1262">
        <v>86439632</v>
      </c>
      <c r="C1262" t="s">
        <v>16</v>
      </c>
      <c r="D1262" t="str">
        <f>IF(Tabel_Forespørgsel_fra_Visma28[[#This Row],[SupProd]]=" "," "," - "&amp;Tabel_Forespørgsel_fra_Visma28[[#This Row],[SupProd]])</f>
        <v xml:space="preserve"> </v>
      </c>
      <c r="E1262" t="s">
        <v>16</v>
      </c>
      <c r="F1262" t="str">
        <f>IF(Tabel_Forespørgsel_fra_Visma28[[#This Row],[SupDescr]]=" "," "," - "&amp;Tabel_Forespørgsel_fra_Visma28[[#This Row],[SupDescr]])</f>
        <v xml:space="preserve"> </v>
      </c>
      <c r="G1262" t="s">
        <v>3929</v>
      </c>
      <c r="H1262">
        <v>1</v>
      </c>
      <c r="I1262" t="str">
        <f>IF(A1262=A1261,I1261&amp;CHAR(10)&amp;"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263" spans="1:9" x14ac:dyDescent="0.25">
      <c r="A1263" t="s">
        <v>5458</v>
      </c>
      <c r="B1263">
        <v>74762273</v>
      </c>
      <c r="C1263" t="s">
        <v>16</v>
      </c>
      <c r="D1263" t="str">
        <f>IF(Tabel_Forespørgsel_fra_Visma28[[#This Row],[SupProd]]=" "," "," - "&amp;Tabel_Forespørgsel_fra_Visma28[[#This Row],[SupProd]])</f>
        <v xml:space="preserve"> </v>
      </c>
      <c r="E1263" t="s">
        <v>16</v>
      </c>
      <c r="F1263" t="str">
        <f>IF(Tabel_Forespørgsel_fra_Visma28[[#This Row],[SupDescr]]=" "," "," - "&amp;Tabel_Forespørgsel_fra_Visma28[[#This Row],[SupDescr]])</f>
        <v xml:space="preserve"> </v>
      </c>
      <c r="G1263" t="s">
        <v>154</v>
      </c>
      <c r="H1263">
        <v>2</v>
      </c>
      <c r="I1263" t="str">
        <f>IF(A1263=A1262,I1262&amp;CHAR(10)&amp;"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4" spans="1:9" x14ac:dyDescent="0.25">
      <c r="A1264" t="s">
        <v>5456</v>
      </c>
      <c r="B1264">
        <v>74762273</v>
      </c>
      <c r="C1264" t="s">
        <v>16</v>
      </c>
      <c r="D1264" t="str">
        <f>IF(Tabel_Forespørgsel_fra_Visma28[[#This Row],[SupProd]]=" "," "," - "&amp;Tabel_Forespørgsel_fra_Visma28[[#This Row],[SupProd]])</f>
        <v xml:space="preserve"> </v>
      </c>
      <c r="E1264" t="s">
        <v>16</v>
      </c>
      <c r="F1264" t="str">
        <f>IF(Tabel_Forespørgsel_fra_Visma28[[#This Row],[SupDescr]]=" "," "," - "&amp;Tabel_Forespørgsel_fra_Visma28[[#This Row],[SupDescr]])</f>
        <v xml:space="preserve"> </v>
      </c>
      <c r="G1264" t="s">
        <v>154</v>
      </c>
      <c r="H1264">
        <v>2</v>
      </c>
      <c r="I1264" t="str">
        <f>IF(A1264=A1263,I1263&amp;CHAR(10)&amp;"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5" spans="1:9" x14ac:dyDescent="0.25">
      <c r="A1265" t="s">
        <v>5457</v>
      </c>
      <c r="B1265">
        <v>74762273</v>
      </c>
      <c r="C1265" t="s">
        <v>16</v>
      </c>
      <c r="D1265" t="str">
        <f>IF(Tabel_Forespørgsel_fra_Visma28[[#This Row],[SupProd]]=" "," "," - "&amp;Tabel_Forespørgsel_fra_Visma28[[#This Row],[SupProd]])</f>
        <v xml:space="preserve"> </v>
      </c>
      <c r="E1265" t="s">
        <v>16</v>
      </c>
      <c r="F1265" t="str">
        <f>IF(Tabel_Forespørgsel_fra_Visma28[[#This Row],[SupDescr]]=" "," "," - "&amp;Tabel_Forespørgsel_fra_Visma28[[#This Row],[SupDescr]])</f>
        <v xml:space="preserve"> </v>
      </c>
      <c r="G1265" t="s">
        <v>154</v>
      </c>
      <c r="H1265">
        <v>2</v>
      </c>
      <c r="I1265" t="str">
        <f>IF(A1265=A1264,I1264&amp;CHAR(10)&amp;"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6" spans="1:9" x14ac:dyDescent="0.25">
      <c r="A1266" t="s">
        <v>5461</v>
      </c>
      <c r="B1266">
        <v>74762273</v>
      </c>
      <c r="C1266" t="s">
        <v>16</v>
      </c>
      <c r="D1266" t="str">
        <f>IF(Tabel_Forespørgsel_fra_Visma28[[#This Row],[SupProd]]=" "," "," - "&amp;Tabel_Forespørgsel_fra_Visma28[[#This Row],[SupProd]])</f>
        <v xml:space="preserve"> </v>
      </c>
      <c r="E1266" t="s">
        <v>16</v>
      </c>
      <c r="F1266" t="str">
        <f>IF(Tabel_Forespørgsel_fra_Visma28[[#This Row],[SupDescr]]=" "," "," - "&amp;Tabel_Forespørgsel_fra_Visma28[[#This Row],[SupDescr]])</f>
        <v xml:space="preserve"> </v>
      </c>
      <c r="G1266" t="s">
        <v>154</v>
      </c>
      <c r="H1266">
        <v>1</v>
      </c>
      <c r="I1266" t="str">
        <f>IF(A1266=A1265,I1265&amp;CHAR(10)&amp;"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7" spans="1:9" x14ac:dyDescent="0.25">
      <c r="A1267" t="s">
        <v>5462</v>
      </c>
      <c r="B1267">
        <v>74762273</v>
      </c>
      <c r="C1267" t="s">
        <v>16</v>
      </c>
      <c r="D1267" t="str">
        <f>IF(Tabel_Forespørgsel_fra_Visma28[[#This Row],[SupProd]]=" "," "," - "&amp;Tabel_Forespørgsel_fra_Visma28[[#This Row],[SupProd]])</f>
        <v xml:space="preserve"> </v>
      </c>
      <c r="E1267" t="s">
        <v>16</v>
      </c>
      <c r="F1267" t="str">
        <f>IF(Tabel_Forespørgsel_fra_Visma28[[#This Row],[SupDescr]]=" "," "," - "&amp;Tabel_Forespørgsel_fra_Visma28[[#This Row],[SupDescr]])</f>
        <v xml:space="preserve"> </v>
      </c>
      <c r="G1267" t="s">
        <v>154</v>
      </c>
      <c r="H1267">
        <v>1</v>
      </c>
      <c r="I1267" t="str">
        <f>IF(A1267=A1266,I1266&amp;CHAR(10)&amp;"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8" spans="1:9" x14ac:dyDescent="0.25">
      <c r="A1268" t="s">
        <v>5535</v>
      </c>
      <c r="B1268">
        <v>74762273</v>
      </c>
      <c r="C1268" t="s">
        <v>16</v>
      </c>
      <c r="D1268" t="str">
        <f>IF(Tabel_Forespørgsel_fra_Visma28[[#This Row],[SupProd]]=" "," "," - "&amp;Tabel_Forespørgsel_fra_Visma28[[#This Row],[SupProd]])</f>
        <v xml:space="preserve"> </v>
      </c>
      <c r="E1268" t="s">
        <v>16</v>
      </c>
      <c r="F1268" t="str">
        <f>IF(Tabel_Forespørgsel_fra_Visma28[[#This Row],[SupDescr]]=" "," "," - "&amp;Tabel_Forespørgsel_fra_Visma28[[#This Row],[SupDescr]])</f>
        <v xml:space="preserve"> </v>
      </c>
      <c r="G1268" t="s">
        <v>154</v>
      </c>
      <c r="H1268">
        <v>1</v>
      </c>
      <c r="I1268" t="str">
        <f>IF(A1268=A1267,I1267&amp;CHAR(10)&amp;"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9" spans="1:9" x14ac:dyDescent="0.25">
      <c r="A1269" t="s">
        <v>5534</v>
      </c>
      <c r="B1269">
        <v>74762273</v>
      </c>
      <c r="C1269" t="s">
        <v>16</v>
      </c>
      <c r="D1269" t="str">
        <f>IF(Tabel_Forespørgsel_fra_Visma28[[#This Row],[SupProd]]=" "," "," - "&amp;Tabel_Forespørgsel_fra_Visma28[[#This Row],[SupProd]])</f>
        <v xml:space="preserve"> </v>
      </c>
      <c r="E1269" t="s">
        <v>16</v>
      </c>
      <c r="F1269" t="str">
        <f>IF(Tabel_Forespørgsel_fra_Visma28[[#This Row],[SupDescr]]=" "," "," - "&amp;Tabel_Forespørgsel_fra_Visma28[[#This Row],[SupDescr]])</f>
        <v xml:space="preserve"> </v>
      </c>
      <c r="G1269" t="s">
        <v>154</v>
      </c>
      <c r="H1269">
        <v>1</v>
      </c>
      <c r="I1269" t="str">
        <f>IF(A1269=A1268,I1268&amp;CHAR(10)&amp;"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70" spans="1:9" x14ac:dyDescent="0.25">
      <c r="A1270" t="s">
        <v>5774</v>
      </c>
      <c r="B1270">
        <v>70890019</v>
      </c>
      <c r="C1270" t="s">
        <v>16</v>
      </c>
      <c r="D1270" t="str">
        <f>IF(Tabel_Forespørgsel_fra_Visma28[[#This Row],[SupProd]]=" "," "," - "&amp;Tabel_Forespørgsel_fra_Visma28[[#This Row],[SupProd]])</f>
        <v xml:space="preserve"> </v>
      </c>
      <c r="E1270" t="s">
        <v>16</v>
      </c>
      <c r="F1270" t="str">
        <f>IF(Tabel_Forespørgsel_fra_Visma28[[#This Row],[SupDescr]]=" "," "," - "&amp;Tabel_Forespørgsel_fra_Visma28[[#This Row],[SupDescr]])</f>
        <v xml:space="preserve"> </v>
      </c>
      <c r="G1270" t="s">
        <v>5780</v>
      </c>
      <c r="H1270">
        <v>1</v>
      </c>
      <c r="I1270" t="str">
        <f>IF(A1270=A1269,I1269&amp;CHAR(10)&amp;"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271" spans="1:9" x14ac:dyDescent="0.25">
      <c r="A1271" t="s">
        <v>5774</v>
      </c>
      <c r="B1271">
        <v>86439632</v>
      </c>
      <c r="C1271" t="s">
        <v>16</v>
      </c>
      <c r="D1271" t="str">
        <f>IF(Tabel_Forespørgsel_fra_Visma28[[#This Row],[SupProd]]=" "," "," - "&amp;Tabel_Forespørgsel_fra_Visma28[[#This Row],[SupProd]])</f>
        <v xml:space="preserve"> </v>
      </c>
      <c r="E1271" t="s">
        <v>16</v>
      </c>
      <c r="F1271" t="str">
        <f>IF(Tabel_Forespørgsel_fra_Visma28[[#This Row],[SupDescr]]=" "," "," - "&amp;Tabel_Forespørgsel_fra_Visma28[[#This Row],[SupDescr]])</f>
        <v xml:space="preserve"> </v>
      </c>
      <c r="G1271" t="s">
        <v>3929</v>
      </c>
      <c r="H1271">
        <v>2</v>
      </c>
      <c r="I1271" t="str">
        <f>IF(A1271=A1270,I1270&amp;CHAR(10)&amp;"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
  Randers Rør  </v>
      </c>
    </row>
    <row r="1272" spans="1:9" x14ac:dyDescent="0.25">
      <c r="A1272" t="s">
        <v>5774</v>
      </c>
      <c r="B1272">
        <v>75763222</v>
      </c>
      <c r="C1272" t="s">
        <v>16</v>
      </c>
      <c r="D1272" t="str">
        <f>IF(Tabel_Forespørgsel_fra_Visma28[[#This Row],[SupProd]]=" "," "," - "&amp;Tabel_Forespørgsel_fra_Visma28[[#This Row],[SupProd]])</f>
        <v xml:space="preserve"> </v>
      </c>
      <c r="E1272" t="s">
        <v>16</v>
      </c>
      <c r="F1272" t="str">
        <f>IF(Tabel_Forespørgsel_fra_Visma28[[#This Row],[SupDescr]]=" "," "," - "&amp;Tabel_Forespørgsel_fra_Visma28[[#This Row],[SupDescr]])</f>
        <v xml:space="preserve"> </v>
      </c>
      <c r="G1272" t="s">
        <v>4847</v>
      </c>
      <c r="H1272">
        <v>3</v>
      </c>
      <c r="I1272" t="str">
        <f>IF(A1272=A1271,I1271&amp;CHAR(10)&amp;"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
  Randers Rør  
  HH Metal &amp; Rør  </v>
      </c>
    </row>
    <row r="1273" spans="1:9" x14ac:dyDescent="0.25">
      <c r="A1273" t="s">
        <v>5638</v>
      </c>
      <c r="B1273">
        <v>75577000</v>
      </c>
      <c r="C1273" t="s">
        <v>16</v>
      </c>
      <c r="D1273" t="str">
        <f>IF(Tabel_Forespørgsel_fra_Visma28[[#This Row],[SupProd]]=" "," "," - "&amp;Tabel_Forespørgsel_fra_Visma28[[#This Row],[SupProd]])</f>
        <v xml:space="preserve"> </v>
      </c>
      <c r="E1273" t="s">
        <v>16</v>
      </c>
      <c r="F1273" t="str">
        <f>IF(Tabel_Forespørgsel_fra_Visma28[[#This Row],[SupDescr]]=" "," "," - "&amp;Tabel_Forespørgsel_fra_Visma28[[#This Row],[SupDescr]])</f>
        <v xml:space="preserve"> </v>
      </c>
      <c r="G1273" t="s">
        <v>3759</v>
      </c>
      <c r="H1273">
        <v>1</v>
      </c>
      <c r="I1273" t="str">
        <f>IF(A1273=A1272,I1272&amp;CHAR(10)&amp;"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74" spans="1:9" x14ac:dyDescent="0.25">
      <c r="A1274" t="s">
        <v>5624</v>
      </c>
      <c r="B1274">
        <v>75577000</v>
      </c>
      <c r="C1274" t="s">
        <v>16</v>
      </c>
      <c r="D1274" t="str">
        <f>IF(Tabel_Forespørgsel_fra_Visma28[[#This Row],[SupProd]]=" "," "," - "&amp;Tabel_Forespørgsel_fra_Visma28[[#This Row],[SupProd]])</f>
        <v xml:space="preserve"> </v>
      </c>
      <c r="E1274" t="s">
        <v>16</v>
      </c>
      <c r="F1274" t="str">
        <f>IF(Tabel_Forespørgsel_fra_Visma28[[#This Row],[SupDescr]]=" "," "," - "&amp;Tabel_Forespørgsel_fra_Visma28[[#This Row],[SupDescr]])</f>
        <v xml:space="preserve"> </v>
      </c>
      <c r="G1274" t="s">
        <v>3759</v>
      </c>
      <c r="H1274">
        <v>2</v>
      </c>
      <c r="I1274" t="str">
        <f>IF(A1274=A1273,I1273&amp;CHAR(10)&amp;"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75" spans="1:9" x14ac:dyDescent="0.25">
      <c r="A1275" t="s">
        <v>5624</v>
      </c>
      <c r="B1275">
        <v>74762273</v>
      </c>
      <c r="C1275" t="s">
        <v>16</v>
      </c>
      <c r="D1275" t="str">
        <f>IF(Tabel_Forespørgsel_fra_Visma28[[#This Row],[SupProd]]=" "," "," - "&amp;Tabel_Forespørgsel_fra_Visma28[[#This Row],[SupProd]])</f>
        <v xml:space="preserve"> </v>
      </c>
      <c r="E1275" t="s">
        <v>16</v>
      </c>
      <c r="F1275" t="str">
        <f>IF(Tabel_Forespørgsel_fra_Visma28[[#This Row],[SupDescr]]=" "," "," - "&amp;Tabel_Forespørgsel_fra_Visma28[[#This Row],[SupDescr]])</f>
        <v xml:space="preserve"> </v>
      </c>
      <c r="G1275" t="s">
        <v>154</v>
      </c>
      <c r="H1275">
        <v>3</v>
      </c>
      <c r="I1275" t="str">
        <f>IF(A1275=A1274,I1274&amp;CHAR(10)&amp;"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276" spans="1:9" x14ac:dyDescent="0.25">
      <c r="A1276" t="s">
        <v>5625</v>
      </c>
      <c r="B1276">
        <v>74755755</v>
      </c>
      <c r="C1276" t="s">
        <v>16</v>
      </c>
      <c r="D1276" t="str">
        <f>IF(Tabel_Forespørgsel_fra_Visma28[[#This Row],[SupProd]]=" "," "," - "&amp;Tabel_Forespørgsel_fra_Visma28[[#This Row],[SupProd]])</f>
        <v xml:space="preserve"> </v>
      </c>
      <c r="E1276" t="s">
        <v>16</v>
      </c>
      <c r="F1276" t="str">
        <f>IF(Tabel_Forespørgsel_fra_Visma28[[#This Row],[SupDescr]]=" "," "," - "&amp;Tabel_Forespørgsel_fra_Visma28[[#This Row],[SupDescr]])</f>
        <v xml:space="preserve"> </v>
      </c>
      <c r="G1276" t="s">
        <v>4786</v>
      </c>
      <c r="H1276">
        <v>2</v>
      </c>
      <c r="I1276" t="str">
        <f>IF(A1276=A1275,I1275&amp;CHAR(10)&amp;"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277" spans="1:9" x14ac:dyDescent="0.25">
      <c r="A1277" t="s">
        <v>5626</v>
      </c>
      <c r="B1277">
        <v>75577000</v>
      </c>
      <c r="C1277" t="s">
        <v>16</v>
      </c>
      <c r="D1277" t="str">
        <f>IF(Tabel_Forespørgsel_fra_Visma28[[#This Row],[SupProd]]=" "," "," - "&amp;Tabel_Forespørgsel_fra_Visma28[[#This Row],[SupProd]])</f>
        <v xml:space="preserve"> </v>
      </c>
      <c r="E1277" t="s">
        <v>16</v>
      </c>
      <c r="F1277" t="str">
        <f>IF(Tabel_Forespørgsel_fra_Visma28[[#This Row],[SupDescr]]=" "," "," - "&amp;Tabel_Forespørgsel_fra_Visma28[[#This Row],[SupDescr]])</f>
        <v xml:space="preserve"> </v>
      </c>
      <c r="G1277" t="s">
        <v>3759</v>
      </c>
      <c r="H1277">
        <v>2</v>
      </c>
      <c r="I1277" t="str">
        <f>IF(A1277=A1276,I1276&amp;CHAR(10)&amp;"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78" spans="1:9" x14ac:dyDescent="0.25">
      <c r="A1278" t="s">
        <v>5628</v>
      </c>
      <c r="B1278">
        <v>74755755</v>
      </c>
      <c r="C1278" t="s">
        <v>16</v>
      </c>
      <c r="D1278" t="str">
        <f>IF(Tabel_Forespørgsel_fra_Visma28[[#This Row],[SupProd]]=" "," "," - "&amp;Tabel_Forespørgsel_fra_Visma28[[#This Row],[SupProd]])</f>
        <v xml:space="preserve"> </v>
      </c>
      <c r="E1278" t="s">
        <v>16</v>
      </c>
      <c r="F1278" t="str">
        <f>IF(Tabel_Forespørgsel_fra_Visma28[[#This Row],[SupDescr]]=" "," "," - "&amp;Tabel_Forespørgsel_fra_Visma28[[#This Row],[SupDescr]])</f>
        <v xml:space="preserve"> </v>
      </c>
      <c r="G1278" t="s">
        <v>4786</v>
      </c>
      <c r="H1278">
        <v>3</v>
      </c>
      <c r="I1278" t="str">
        <f>IF(A1278=A1277,I1277&amp;CHAR(10)&amp;"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279" spans="1:9" x14ac:dyDescent="0.25">
      <c r="A1279" t="s">
        <v>5629</v>
      </c>
      <c r="B1279">
        <v>74755755</v>
      </c>
      <c r="C1279" t="s">
        <v>16</v>
      </c>
      <c r="D1279" t="str">
        <f>IF(Tabel_Forespørgsel_fra_Visma28[[#This Row],[SupProd]]=" "," "," - "&amp;Tabel_Forespørgsel_fra_Visma28[[#This Row],[SupProd]])</f>
        <v xml:space="preserve"> </v>
      </c>
      <c r="E1279" t="s">
        <v>16</v>
      </c>
      <c r="F1279" t="str">
        <f>IF(Tabel_Forespørgsel_fra_Visma28[[#This Row],[SupDescr]]=" "," "," - "&amp;Tabel_Forespørgsel_fra_Visma28[[#This Row],[SupDescr]])</f>
        <v xml:space="preserve"> </v>
      </c>
      <c r="G1279" t="s">
        <v>4786</v>
      </c>
      <c r="H1279">
        <v>3</v>
      </c>
      <c r="I1279" t="str">
        <f>IF(A1279=A1278,I1278&amp;CHAR(10)&amp;"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280" spans="1:9" x14ac:dyDescent="0.25">
      <c r="A1280" t="s">
        <v>5775</v>
      </c>
      <c r="B1280">
        <v>75763222</v>
      </c>
      <c r="C1280" t="s">
        <v>16</v>
      </c>
      <c r="D1280" t="str">
        <f>IF(Tabel_Forespørgsel_fra_Visma28[[#This Row],[SupProd]]=" "," "," - "&amp;Tabel_Forespørgsel_fra_Visma28[[#This Row],[SupProd]])</f>
        <v xml:space="preserve"> </v>
      </c>
      <c r="E1280" t="s">
        <v>16</v>
      </c>
      <c r="F1280" t="str">
        <f>IF(Tabel_Forespørgsel_fra_Visma28[[#This Row],[SupDescr]]=" "," "," - "&amp;Tabel_Forespørgsel_fra_Visma28[[#This Row],[SupDescr]])</f>
        <v xml:space="preserve"> </v>
      </c>
      <c r="G1280" t="s">
        <v>4847</v>
      </c>
      <c r="H1280">
        <v>1</v>
      </c>
      <c r="I1280" t="str">
        <f>IF(A1280=A1279,I1279&amp;CHAR(10)&amp;"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81" spans="1:9" x14ac:dyDescent="0.25">
      <c r="A1281" t="s">
        <v>5776</v>
      </c>
      <c r="B1281">
        <v>70108720</v>
      </c>
      <c r="C1281" t="s">
        <v>16</v>
      </c>
      <c r="D1281" t="str">
        <f>IF(Tabel_Forespørgsel_fra_Visma28[[#This Row],[SupProd]]=" "," "," - "&amp;Tabel_Forespørgsel_fra_Visma28[[#This Row],[SupProd]])</f>
        <v xml:space="preserve"> </v>
      </c>
      <c r="E1281" t="s">
        <v>16</v>
      </c>
      <c r="F1281" t="str">
        <f>IF(Tabel_Forespørgsel_fra_Visma28[[#This Row],[SupDescr]]=" "," "," - "&amp;Tabel_Forespørgsel_fra_Visma28[[#This Row],[SupDescr]])</f>
        <v xml:space="preserve"> </v>
      </c>
      <c r="G1281" t="s">
        <v>8125</v>
      </c>
      <c r="H1281">
        <v>1</v>
      </c>
      <c r="I1281" t="str">
        <f>IF(A1281=A1280,I1280&amp;CHAR(10)&amp;"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82" spans="1:9" x14ac:dyDescent="0.25">
      <c r="A1282" t="s">
        <v>5776</v>
      </c>
      <c r="B1282">
        <v>70890019</v>
      </c>
      <c r="C1282" t="s">
        <v>16</v>
      </c>
      <c r="D1282" t="str">
        <f>IF(Tabel_Forespørgsel_fra_Visma28[[#This Row],[SupProd]]=" "," "," - "&amp;Tabel_Forespørgsel_fra_Visma28[[#This Row],[SupProd]])</f>
        <v xml:space="preserve"> </v>
      </c>
      <c r="E1282" t="s">
        <v>16</v>
      </c>
      <c r="F1282" t="str">
        <f>IF(Tabel_Forespørgsel_fra_Visma28[[#This Row],[SupDescr]]=" "," "," - "&amp;Tabel_Forespørgsel_fra_Visma28[[#This Row],[SupDescr]])</f>
        <v xml:space="preserve"> </v>
      </c>
      <c r="G1282" t="s">
        <v>5780</v>
      </c>
      <c r="H1282">
        <v>2</v>
      </c>
      <c r="I1282" t="str">
        <f>IF(A1282=A1281,I1281&amp;CHAR(10)&amp;"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283" spans="1:9" x14ac:dyDescent="0.25">
      <c r="A1283" t="s">
        <v>5776</v>
      </c>
      <c r="B1283">
        <v>75763222</v>
      </c>
      <c r="C1283" t="s">
        <v>16</v>
      </c>
      <c r="D1283" t="str">
        <f>IF(Tabel_Forespørgsel_fra_Visma28[[#This Row],[SupProd]]=" "," "," - "&amp;Tabel_Forespørgsel_fra_Visma28[[#This Row],[SupProd]])</f>
        <v xml:space="preserve"> </v>
      </c>
      <c r="E1283" t="s">
        <v>16</v>
      </c>
      <c r="F1283" t="str">
        <f>IF(Tabel_Forespørgsel_fra_Visma28[[#This Row],[SupDescr]]=" "," "," - "&amp;Tabel_Forespørgsel_fra_Visma28[[#This Row],[SupDescr]])</f>
        <v xml:space="preserve"> </v>
      </c>
      <c r="G1283" t="s">
        <v>4847</v>
      </c>
      <c r="H1283">
        <v>3</v>
      </c>
      <c r="I1283" t="str">
        <f>IF(A1283=A1282,I1282&amp;CHAR(10)&amp;"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
  HH Metal &amp; Rør  </v>
      </c>
    </row>
    <row r="1284" spans="1:9" x14ac:dyDescent="0.25">
      <c r="A1284" t="s">
        <v>5630</v>
      </c>
      <c r="B1284">
        <v>75577000</v>
      </c>
      <c r="C1284" t="s">
        <v>16</v>
      </c>
      <c r="D1284" t="str">
        <f>IF(Tabel_Forespørgsel_fra_Visma28[[#This Row],[SupProd]]=" "," "," - "&amp;Tabel_Forespørgsel_fra_Visma28[[#This Row],[SupProd]])</f>
        <v xml:space="preserve"> </v>
      </c>
      <c r="E1284" t="s">
        <v>16</v>
      </c>
      <c r="F1284" t="str">
        <f>IF(Tabel_Forespørgsel_fra_Visma28[[#This Row],[SupDescr]]=" "," "," - "&amp;Tabel_Forespørgsel_fra_Visma28[[#This Row],[SupDescr]])</f>
        <v xml:space="preserve"> </v>
      </c>
      <c r="G1284" t="s">
        <v>3759</v>
      </c>
      <c r="H1284">
        <v>3</v>
      </c>
      <c r="I1284" t="str">
        <f>IF(A1284=A1283,I1283&amp;CHAR(10)&amp;"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85" spans="1:9" x14ac:dyDescent="0.25">
      <c r="A1285" t="s">
        <v>5637</v>
      </c>
      <c r="B1285">
        <v>74762273</v>
      </c>
      <c r="C1285" t="s">
        <v>16</v>
      </c>
      <c r="D1285" t="str">
        <f>IF(Tabel_Forespørgsel_fra_Visma28[[#This Row],[SupProd]]=" "," "," - "&amp;Tabel_Forespørgsel_fra_Visma28[[#This Row],[SupProd]])</f>
        <v xml:space="preserve"> </v>
      </c>
      <c r="E1285" t="s">
        <v>16</v>
      </c>
      <c r="F1285" t="str">
        <f>IF(Tabel_Forespørgsel_fra_Visma28[[#This Row],[SupDescr]]=" "," "," - "&amp;Tabel_Forespørgsel_fra_Visma28[[#This Row],[SupDescr]])</f>
        <v xml:space="preserve"> </v>
      </c>
      <c r="G1285" t="s">
        <v>154</v>
      </c>
      <c r="H1285">
        <v>2</v>
      </c>
      <c r="I1285" t="str">
        <f>IF(A1285=A1284,I1284&amp;CHAR(10)&amp;"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86" spans="1:9" x14ac:dyDescent="0.25">
      <c r="A1286" t="s">
        <v>5637</v>
      </c>
      <c r="B1286">
        <v>75577000</v>
      </c>
      <c r="C1286" t="s">
        <v>16</v>
      </c>
      <c r="D1286" t="str">
        <f>IF(Tabel_Forespørgsel_fra_Visma28[[#This Row],[SupProd]]=" "," "," - "&amp;Tabel_Forespørgsel_fra_Visma28[[#This Row],[SupProd]])</f>
        <v xml:space="preserve"> </v>
      </c>
      <c r="E1286" t="s">
        <v>16</v>
      </c>
      <c r="F1286" t="str">
        <f>IF(Tabel_Forespørgsel_fra_Visma28[[#This Row],[SupDescr]]=" "," "," - "&amp;Tabel_Forespørgsel_fra_Visma28[[#This Row],[SupDescr]])</f>
        <v xml:space="preserve"> </v>
      </c>
      <c r="G1286" t="s">
        <v>3759</v>
      </c>
      <c r="H1286">
        <v>3</v>
      </c>
      <c r="I1286" t="str">
        <f>IF(A1286=A1285,I1285&amp;CHAR(10)&amp;"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AH Industries  </v>
      </c>
    </row>
    <row r="1287" spans="1:9" x14ac:dyDescent="0.25">
      <c r="A1287" t="s">
        <v>5778</v>
      </c>
      <c r="B1287">
        <v>75763222</v>
      </c>
      <c r="C1287" t="s">
        <v>16</v>
      </c>
      <c r="D1287" t="str">
        <f>IF(Tabel_Forespørgsel_fra_Visma28[[#This Row],[SupProd]]=" "," "," - "&amp;Tabel_Forespørgsel_fra_Visma28[[#This Row],[SupProd]])</f>
        <v xml:space="preserve"> </v>
      </c>
      <c r="E1287" t="s">
        <v>16</v>
      </c>
      <c r="F1287" t="str">
        <f>IF(Tabel_Forespørgsel_fra_Visma28[[#This Row],[SupDescr]]=" "," "," - "&amp;Tabel_Forespørgsel_fra_Visma28[[#This Row],[SupDescr]])</f>
        <v xml:space="preserve"> </v>
      </c>
      <c r="G1287" t="s">
        <v>4847</v>
      </c>
      <c r="H1287">
        <v>1</v>
      </c>
      <c r="I1287" t="str">
        <f>IF(A1287=A1286,I1286&amp;CHAR(10)&amp;"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88" spans="1:9" x14ac:dyDescent="0.25">
      <c r="A1288" t="s">
        <v>5777</v>
      </c>
      <c r="B1288">
        <v>75763222</v>
      </c>
      <c r="C1288" t="s">
        <v>16</v>
      </c>
      <c r="D1288" t="str">
        <f>IF(Tabel_Forespørgsel_fra_Visma28[[#This Row],[SupProd]]=" "," "," - "&amp;Tabel_Forespørgsel_fra_Visma28[[#This Row],[SupProd]])</f>
        <v xml:space="preserve"> </v>
      </c>
      <c r="E1288" t="s">
        <v>16</v>
      </c>
      <c r="F1288" t="str">
        <f>IF(Tabel_Forespørgsel_fra_Visma28[[#This Row],[SupDescr]]=" "," "," - "&amp;Tabel_Forespørgsel_fra_Visma28[[#This Row],[SupDescr]])</f>
        <v xml:space="preserve"> </v>
      </c>
      <c r="G1288" t="s">
        <v>4847</v>
      </c>
      <c r="H1288">
        <v>1</v>
      </c>
      <c r="I1288" t="str">
        <f>IF(A1288=A1287,I1287&amp;CHAR(10)&amp;"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89" spans="1:9" x14ac:dyDescent="0.25">
      <c r="A1289" t="s">
        <v>5635</v>
      </c>
      <c r="B1289">
        <v>75577000</v>
      </c>
      <c r="C1289" t="s">
        <v>16</v>
      </c>
      <c r="D1289" t="str">
        <f>IF(Tabel_Forespørgsel_fra_Visma28[[#This Row],[SupProd]]=" "," "," - "&amp;Tabel_Forespørgsel_fra_Visma28[[#This Row],[SupProd]])</f>
        <v xml:space="preserve"> </v>
      </c>
      <c r="E1289" t="s">
        <v>16</v>
      </c>
      <c r="F1289" t="str">
        <f>IF(Tabel_Forespørgsel_fra_Visma28[[#This Row],[SupDescr]]=" "," "," - "&amp;Tabel_Forespørgsel_fra_Visma28[[#This Row],[SupDescr]])</f>
        <v xml:space="preserve"> </v>
      </c>
      <c r="G1289" t="s">
        <v>3759</v>
      </c>
      <c r="H1289">
        <v>2</v>
      </c>
      <c r="I1289" t="str">
        <f>IF(A1289=A1288,I1288&amp;CHAR(10)&amp;"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90" spans="1:9" x14ac:dyDescent="0.25">
      <c r="A1290" t="s">
        <v>5635</v>
      </c>
      <c r="B1290">
        <v>74755755</v>
      </c>
      <c r="C1290" t="s">
        <v>16</v>
      </c>
      <c r="D1290" t="str">
        <f>IF(Tabel_Forespørgsel_fra_Visma28[[#This Row],[SupProd]]=" "," "," - "&amp;Tabel_Forespørgsel_fra_Visma28[[#This Row],[SupProd]])</f>
        <v xml:space="preserve"> </v>
      </c>
      <c r="E1290" t="s">
        <v>16</v>
      </c>
      <c r="F1290" t="str">
        <f>IF(Tabel_Forespørgsel_fra_Visma28[[#This Row],[SupDescr]]=" "," "," - "&amp;Tabel_Forespørgsel_fra_Visma28[[#This Row],[SupDescr]])</f>
        <v xml:space="preserve"> </v>
      </c>
      <c r="G1290" t="s">
        <v>4786</v>
      </c>
      <c r="H1290">
        <v>3</v>
      </c>
      <c r="I1290" t="str">
        <f>IF(A1290=A1289,I1289&amp;CHAR(10)&amp;"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ProTech CNC  </v>
      </c>
    </row>
    <row r="1291" spans="1:9" x14ac:dyDescent="0.25">
      <c r="A1291" t="s">
        <v>5634</v>
      </c>
      <c r="B1291">
        <v>75577000</v>
      </c>
      <c r="C1291" t="s">
        <v>16</v>
      </c>
      <c r="D1291" t="str">
        <f>IF(Tabel_Forespørgsel_fra_Visma28[[#This Row],[SupProd]]=" "," "," - "&amp;Tabel_Forespørgsel_fra_Visma28[[#This Row],[SupProd]])</f>
        <v xml:space="preserve"> </v>
      </c>
      <c r="E1291" t="s">
        <v>16</v>
      </c>
      <c r="F1291" t="str">
        <f>IF(Tabel_Forespørgsel_fra_Visma28[[#This Row],[SupDescr]]=" "," "," - "&amp;Tabel_Forespørgsel_fra_Visma28[[#This Row],[SupDescr]])</f>
        <v xml:space="preserve"> </v>
      </c>
      <c r="G1291" t="s">
        <v>3759</v>
      </c>
      <c r="H1291">
        <v>4</v>
      </c>
      <c r="I1291" t="str">
        <f>IF(A1291=A1290,I1290&amp;CHAR(10)&amp;"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92" spans="1:9" x14ac:dyDescent="0.25">
      <c r="A1292" t="s">
        <v>5634</v>
      </c>
      <c r="B1292">
        <v>74762273</v>
      </c>
      <c r="C1292" t="s">
        <v>16</v>
      </c>
      <c r="D1292" t="str">
        <f>IF(Tabel_Forespørgsel_fra_Visma28[[#This Row],[SupProd]]=" "," "," - "&amp;Tabel_Forespørgsel_fra_Visma28[[#This Row],[SupProd]])</f>
        <v xml:space="preserve"> </v>
      </c>
      <c r="E1292" t="s">
        <v>16</v>
      </c>
      <c r="F1292" t="str">
        <f>IF(Tabel_Forespørgsel_fra_Visma28[[#This Row],[SupDescr]]=" "," "," - "&amp;Tabel_Forespørgsel_fra_Visma28[[#This Row],[SupDescr]])</f>
        <v xml:space="preserve"> </v>
      </c>
      <c r="G1292" t="s">
        <v>154</v>
      </c>
      <c r="H1292">
        <v>5</v>
      </c>
      <c r="I1292" t="str">
        <f>IF(A1292=A1291,I1291&amp;CHAR(10)&amp;"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293" spans="1:9" x14ac:dyDescent="0.25">
      <c r="A1293" t="s">
        <v>5620</v>
      </c>
      <c r="B1293">
        <v>74762273</v>
      </c>
      <c r="C1293" t="s">
        <v>16</v>
      </c>
      <c r="D1293" t="str">
        <f>IF(Tabel_Forespørgsel_fra_Visma28[[#This Row],[SupProd]]=" "," "," - "&amp;Tabel_Forespørgsel_fra_Visma28[[#This Row],[SupProd]])</f>
        <v xml:space="preserve"> </v>
      </c>
      <c r="E1293" t="s">
        <v>16</v>
      </c>
      <c r="F1293" t="str">
        <f>IF(Tabel_Forespørgsel_fra_Visma28[[#This Row],[SupDescr]]=" "," "," - "&amp;Tabel_Forespørgsel_fra_Visma28[[#This Row],[SupDescr]])</f>
        <v xml:space="preserve"> </v>
      </c>
      <c r="G1293" t="s">
        <v>154</v>
      </c>
      <c r="H1293">
        <v>1</v>
      </c>
      <c r="I1293" t="str">
        <f>IF(A1293=A1292,I1292&amp;CHAR(10)&amp;"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94" spans="1:9" x14ac:dyDescent="0.25">
      <c r="A1294" t="s">
        <v>5623</v>
      </c>
      <c r="B1294">
        <v>74762273</v>
      </c>
      <c r="C1294" t="s">
        <v>16</v>
      </c>
      <c r="D1294" t="str">
        <f>IF(Tabel_Forespørgsel_fra_Visma28[[#This Row],[SupProd]]=" "," "," - "&amp;Tabel_Forespørgsel_fra_Visma28[[#This Row],[SupProd]])</f>
        <v xml:space="preserve"> </v>
      </c>
      <c r="E1294" t="s">
        <v>16</v>
      </c>
      <c r="F1294" t="str">
        <f>IF(Tabel_Forespørgsel_fra_Visma28[[#This Row],[SupDescr]]=" "," "," - "&amp;Tabel_Forespørgsel_fra_Visma28[[#This Row],[SupDescr]])</f>
        <v xml:space="preserve"> </v>
      </c>
      <c r="G1294" t="s">
        <v>154</v>
      </c>
      <c r="H1294">
        <v>1</v>
      </c>
      <c r="I1294" t="str">
        <f>IF(A1294=A1293,I1293&amp;CHAR(10)&amp;"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95" spans="1:9" x14ac:dyDescent="0.25">
      <c r="A1295" t="s">
        <v>5621</v>
      </c>
      <c r="B1295">
        <v>74762273</v>
      </c>
      <c r="C1295" t="s">
        <v>16</v>
      </c>
      <c r="D1295" t="str">
        <f>IF(Tabel_Forespørgsel_fra_Visma28[[#This Row],[SupProd]]=" "," "," - "&amp;Tabel_Forespørgsel_fra_Visma28[[#This Row],[SupProd]])</f>
        <v xml:space="preserve"> </v>
      </c>
      <c r="E1295" t="s">
        <v>16</v>
      </c>
      <c r="F1295" t="str">
        <f>IF(Tabel_Forespørgsel_fra_Visma28[[#This Row],[SupDescr]]=" "," "," - "&amp;Tabel_Forespørgsel_fra_Visma28[[#This Row],[SupDescr]])</f>
        <v xml:space="preserve"> </v>
      </c>
      <c r="G1295" t="s">
        <v>154</v>
      </c>
      <c r="H1295">
        <v>1</v>
      </c>
      <c r="I1295" t="str">
        <f>IF(A1295=A1294,I1294&amp;CHAR(10)&amp;"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96" spans="1:9" x14ac:dyDescent="0.25">
      <c r="A1296" t="s">
        <v>5622</v>
      </c>
      <c r="B1296">
        <v>74762273</v>
      </c>
      <c r="C1296" t="s">
        <v>16</v>
      </c>
      <c r="D1296" t="str">
        <f>IF(Tabel_Forespørgsel_fra_Visma28[[#This Row],[SupProd]]=" "," "," - "&amp;Tabel_Forespørgsel_fra_Visma28[[#This Row],[SupProd]])</f>
        <v xml:space="preserve"> </v>
      </c>
      <c r="E1296" t="s">
        <v>16</v>
      </c>
      <c r="F1296" t="str">
        <f>IF(Tabel_Forespørgsel_fra_Visma28[[#This Row],[SupDescr]]=" "," "," - "&amp;Tabel_Forespørgsel_fra_Visma28[[#This Row],[SupDescr]])</f>
        <v xml:space="preserve"> </v>
      </c>
      <c r="G1296" t="s">
        <v>154</v>
      </c>
      <c r="H1296">
        <v>1</v>
      </c>
      <c r="I1296" t="str">
        <f>IF(A1296=A1295,I1295&amp;CHAR(10)&amp;"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97" spans="1:9" x14ac:dyDescent="0.25">
      <c r="A1297" t="s">
        <v>5768</v>
      </c>
      <c r="B1297">
        <v>86439632</v>
      </c>
      <c r="C1297" t="s">
        <v>16</v>
      </c>
      <c r="D1297" t="str">
        <f>IF(Tabel_Forespørgsel_fra_Visma28[[#This Row],[SupProd]]=" "," "," - "&amp;Tabel_Forespørgsel_fra_Visma28[[#This Row],[SupProd]])</f>
        <v xml:space="preserve"> </v>
      </c>
      <c r="E1297" t="s">
        <v>16</v>
      </c>
      <c r="F1297" t="str">
        <f>IF(Tabel_Forespørgsel_fra_Visma28[[#This Row],[SupDescr]]=" "," "," - "&amp;Tabel_Forespørgsel_fra_Visma28[[#This Row],[SupDescr]])</f>
        <v xml:space="preserve"> </v>
      </c>
      <c r="G1297" t="s">
        <v>3929</v>
      </c>
      <c r="H1297">
        <v>1</v>
      </c>
      <c r="I1297" t="str">
        <f>IF(A1297=A1296,I1296&amp;CHAR(10)&amp;"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298" spans="1:9" x14ac:dyDescent="0.25">
      <c r="A1298" t="s">
        <v>5769</v>
      </c>
      <c r="B1298">
        <v>86439632</v>
      </c>
      <c r="C1298" t="s">
        <v>16</v>
      </c>
      <c r="D1298" t="str">
        <f>IF(Tabel_Forespørgsel_fra_Visma28[[#This Row],[SupProd]]=" "," "," - "&amp;Tabel_Forespørgsel_fra_Visma28[[#This Row],[SupProd]])</f>
        <v xml:space="preserve"> </v>
      </c>
      <c r="E1298" t="s">
        <v>16</v>
      </c>
      <c r="F1298" t="str">
        <f>IF(Tabel_Forespørgsel_fra_Visma28[[#This Row],[SupDescr]]=" "," "," - "&amp;Tabel_Forespørgsel_fra_Visma28[[#This Row],[SupDescr]])</f>
        <v xml:space="preserve"> </v>
      </c>
      <c r="G1298" t="s">
        <v>3929</v>
      </c>
      <c r="H1298">
        <v>1</v>
      </c>
      <c r="I1298" t="str">
        <f>IF(A1298=A1297,I1297&amp;CHAR(10)&amp;"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299" spans="1:9" x14ac:dyDescent="0.25">
      <c r="A1299" t="s">
        <v>5636</v>
      </c>
      <c r="B1299">
        <v>74762273</v>
      </c>
      <c r="C1299" t="s">
        <v>16</v>
      </c>
      <c r="D1299" t="str">
        <f>IF(Tabel_Forespørgsel_fra_Visma28[[#This Row],[SupProd]]=" "," "," - "&amp;Tabel_Forespørgsel_fra_Visma28[[#This Row],[SupProd]])</f>
        <v xml:space="preserve"> </v>
      </c>
      <c r="E1299" t="s">
        <v>16</v>
      </c>
      <c r="F1299" t="str">
        <f>IF(Tabel_Forespørgsel_fra_Visma28[[#This Row],[SupDescr]]=" "," "," - "&amp;Tabel_Forespørgsel_fra_Visma28[[#This Row],[SupDescr]])</f>
        <v xml:space="preserve"> </v>
      </c>
      <c r="G1299" t="s">
        <v>154</v>
      </c>
      <c r="H1299">
        <v>1</v>
      </c>
      <c r="I1299" t="str">
        <f>IF(A1299=A1298,I1298&amp;CHAR(10)&amp;"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00" spans="1:9" x14ac:dyDescent="0.25">
      <c r="A1300" t="s">
        <v>5765</v>
      </c>
      <c r="B1300">
        <v>86439632</v>
      </c>
      <c r="C1300" t="s">
        <v>16</v>
      </c>
      <c r="D1300" t="str">
        <f>IF(Tabel_Forespørgsel_fra_Visma28[[#This Row],[SupProd]]=" "," "," - "&amp;Tabel_Forespørgsel_fra_Visma28[[#This Row],[SupProd]])</f>
        <v xml:space="preserve"> </v>
      </c>
      <c r="E1300" t="s">
        <v>16</v>
      </c>
      <c r="F1300" t="str">
        <f>IF(Tabel_Forespørgsel_fra_Visma28[[#This Row],[SupDescr]]=" "," "," - "&amp;Tabel_Forespørgsel_fra_Visma28[[#This Row],[SupDescr]])</f>
        <v xml:space="preserve"> </v>
      </c>
      <c r="G1300" t="s">
        <v>3929</v>
      </c>
      <c r="H1300">
        <v>1</v>
      </c>
      <c r="I1300" t="str">
        <f>IF(A1300=A1299,I1299&amp;CHAR(10)&amp;"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01" spans="1:9" x14ac:dyDescent="0.25">
      <c r="A1301" t="s">
        <v>5761</v>
      </c>
      <c r="B1301">
        <v>86439632</v>
      </c>
      <c r="C1301" t="s">
        <v>16</v>
      </c>
      <c r="D1301" t="str">
        <f>IF(Tabel_Forespørgsel_fra_Visma28[[#This Row],[SupProd]]=" "," "," - "&amp;Tabel_Forespørgsel_fra_Visma28[[#This Row],[SupProd]])</f>
        <v xml:space="preserve"> </v>
      </c>
      <c r="E1301" t="s">
        <v>16</v>
      </c>
      <c r="F1301" t="str">
        <f>IF(Tabel_Forespørgsel_fra_Visma28[[#This Row],[SupDescr]]=" "," "," - "&amp;Tabel_Forespørgsel_fra_Visma28[[#This Row],[SupDescr]])</f>
        <v xml:space="preserve"> </v>
      </c>
      <c r="G1301" t="s">
        <v>3929</v>
      </c>
      <c r="H1301">
        <v>1</v>
      </c>
      <c r="I1301" t="str">
        <f>IF(A1301=A1300,I1300&amp;CHAR(10)&amp;"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02" spans="1:9" x14ac:dyDescent="0.25">
      <c r="A1302" t="s">
        <v>5763</v>
      </c>
      <c r="B1302">
        <v>86439632</v>
      </c>
      <c r="C1302" t="s">
        <v>16</v>
      </c>
      <c r="D1302" t="str">
        <f>IF(Tabel_Forespørgsel_fra_Visma28[[#This Row],[SupProd]]=" "," "," - "&amp;Tabel_Forespørgsel_fra_Visma28[[#This Row],[SupProd]])</f>
        <v xml:space="preserve"> </v>
      </c>
      <c r="E1302" t="s">
        <v>16</v>
      </c>
      <c r="F1302" t="str">
        <f>IF(Tabel_Forespørgsel_fra_Visma28[[#This Row],[SupDescr]]=" "," "," - "&amp;Tabel_Forespørgsel_fra_Visma28[[#This Row],[SupDescr]])</f>
        <v xml:space="preserve"> </v>
      </c>
      <c r="G1302" t="s">
        <v>3929</v>
      </c>
      <c r="H1302">
        <v>1</v>
      </c>
      <c r="I1302" t="str">
        <f>IF(A1302=A1301,I1301&amp;CHAR(10)&amp;"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03" spans="1:9" x14ac:dyDescent="0.25">
      <c r="A1303" t="s">
        <v>5764</v>
      </c>
      <c r="B1303">
        <v>86439632</v>
      </c>
      <c r="C1303" t="s">
        <v>16</v>
      </c>
      <c r="D1303" t="str">
        <f>IF(Tabel_Forespørgsel_fra_Visma28[[#This Row],[SupProd]]=" "," "," - "&amp;Tabel_Forespørgsel_fra_Visma28[[#This Row],[SupProd]])</f>
        <v xml:space="preserve"> </v>
      </c>
      <c r="E1303" t="s">
        <v>16</v>
      </c>
      <c r="F1303" t="str">
        <f>IF(Tabel_Forespørgsel_fra_Visma28[[#This Row],[SupDescr]]=" "," "," - "&amp;Tabel_Forespørgsel_fra_Visma28[[#This Row],[SupDescr]])</f>
        <v xml:space="preserve"> </v>
      </c>
      <c r="G1303" t="s">
        <v>3929</v>
      </c>
      <c r="H1303">
        <v>1</v>
      </c>
      <c r="I1303" t="str">
        <f>IF(A1303=A1302,I1302&amp;CHAR(10)&amp;"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04" spans="1:9" x14ac:dyDescent="0.25">
      <c r="A1304" t="s">
        <v>5762</v>
      </c>
      <c r="B1304">
        <v>86439632</v>
      </c>
      <c r="C1304" t="s">
        <v>16</v>
      </c>
      <c r="D1304" t="str">
        <f>IF(Tabel_Forespørgsel_fra_Visma28[[#This Row],[SupProd]]=" "," "," - "&amp;Tabel_Forespørgsel_fra_Visma28[[#This Row],[SupProd]])</f>
        <v xml:space="preserve"> </v>
      </c>
      <c r="E1304" t="s">
        <v>16</v>
      </c>
      <c r="F1304" t="str">
        <f>IF(Tabel_Forespørgsel_fra_Visma28[[#This Row],[SupDescr]]=" "," "," - "&amp;Tabel_Forespørgsel_fra_Visma28[[#This Row],[SupDescr]])</f>
        <v xml:space="preserve"> </v>
      </c>
      <c r="G1304" t="s">
        <v>3929</v>
      </c>
      <c r="H1304">
        <v>1</v>
      </c>
      <c r="I1304" t="str">
        <f>IF(A1304=A1303,I1303&amp;CHAR(10)&amp;"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05" spans="1:9" x14ac:dyDescent="0.25">
      <c r="A1305" t="s">
        <v>5766</v>
      </c>
      <c r="B1305">
        <v>70108720</v>
      </c>
      <c r="C1305" t="s">
        <v>16</v>
      </c>
      <c r="D1305" t="str">
        <f>IF(Tabel_Forespørgsel_fra_Visma28[[#This Row],[SupProd]]=" "," "," - "&amp;Tabel_Forespørgsel_fra_Visma28[[#This Row],[SupProd]])</f>
        <v xml:space="preserve"> </v>
      </c>
      <c r="E1305" t="s">
        <v>16</v>
      </c>
      <c r="F1305" t="str">
        <f>IF(Tabel_Forespørgsel_fra_Visma28[[#This Row],[SupDescr]]=" "," "," - "&amp;Tabel_Forespørgsel_fra_Visma28[[#This Row],[SupDescr]])</f>
        <v xml:space="preserve"> </v>
      </c>
      <c r="G1305" t="s">
        <v>8125</v>
      </c>
      <c r="H1305">
        <v>1</v>
      </c>
      <c r="I1305" t="str">
        <f>IF(A1305=A1304,I1304&amp;CHAR(10)&amp;"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06" spans="1:9" x14ac:dyDescent="0.25">
      <c r="A1306" t="s">
        <v>5766</v>
      </c>
      <c r="B1306">
        <v>86439632</v>
      </c>
      <c r="C1306" t="s">
        <v>16</v>
      </c>
      <c r="D1306" t="str">
        <f>IF(Tabel_Forespørgsel_fra_Visma28[[#This Row],[SupProd]]=" "," "," - "&amp;Tabel_Forespørgsel_fra_Visma28[[#This Row],[SupProd]])</f>
        <v xml:space="preserve"> </v>
      </c>
      <c r="E1306" t="s">
        <v>16</v>
      </c>
      <c r="F1306" t="str">
        <f>IF(Tabel_Forespørgsel_fra_Visma28[[#This Row],[SupDescr]]=" "," "," - "&amp;Tabel_Forespørgsel_fra_Visma28[[#This Row],[SupDescr]])</f>
        <v xml:space="preserve"> </v>
      </c>
      <c r="G1306" t="s">
        <v>3929</v>
      </c>
      <c r="H1306">
        <v>2</v>
      </c>
      <c r="I1306" t="str">
        <f>IF(A1306=A1305,I1305&amp;CHAR(10)&amp;"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307" spans="1:9" x14ac:dyDescent="0.25">
      <c r="A1307" t="s">
        <v>5767</v>
      </c>
      <c r="B1307">
        <v>70108720</v>
      </c>
      <c r="C1307" t="s">
        <v>16</v>
      </c>
      <c r="D1307" t="str">
        <f>IF(Tabel_Forespørgsel_fra_Visma28[[#This Row],[SupProd]]=" "," "," - "&amp;Tabel_Forespørgsel_fra_Visma28[[#This Row],[SupProd]])</f>
        <v xml:space="preserve"> </v>
      </c>
      <c r="E1307" t="s">
        <v>16</v>
      </c>
      <c r="F1307" t="str">
        <f>IF(Tabel_Forespørgsel_fra_Visma28[[#This Row],[SupDescr]]=" "," "," - "&amp;Tabel_Forespørgsel_fra_Visma28[[#This Row],[SupDescr]])</f>
        <v xml:space="preserve"> </v>
      </c>
      <c r="G1307" t="s">
        <v>8125</v>
      </c>
      <c r="H1307">
        <v>1</v>
      </c>
      <c r="I1307" t="str">
        <f>IF(A1307=A1306,I1306&amp;CHAR(10)&amp;"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08" spans="1:9" x14ac:dyDescent="0.25">
      <c r="A1308" t="s">
        <v>5767</v>
      </c>
      <c r="B1308">
        <v>86439632</v>
      </c>
      <c r="C1308" t="s">
        <v>16</v>
      </c>
      <c r="D1308" t="str">
        <f>IF(Tabel_Forespørgsel_fra_Visma28[[#This Row],[SupProd]]=" "," "," - "&amp;Tabel_Forespørgsel_fra_Visma28[[#This Row],[SupProd]])</f>
        <v xml:space="preserve"> </v>
      </c>
      <c r="E1308" t="s">
        <v>16</v>
      </c>
      <c r="F1308" t="str">
        <f>IF(Tabel_Forespørgsel_fra_Visma28[[#This Row],[SupDescr]]=" "," "," - "&amp;Tabel_Forespørgsel_fra_Visma28[[#This Row],[SupDescr]])</f>
        <v xml:space="preserve"> </v>
      </c>
      <c r="G1308" t="s">
        <v>3929</v>
      </c>
      <c r="H1308">
        <v>2</v>
      </c>
      <c r="I1308" t="str">
        <f>IF(A1308=A1307,I1307&amp;CHAR(10)&amp;"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309" spans="1:9" x14ac:dyDescent="0.25">
      <c r="A1309" t="s">
        <v>5631</v>
      </c>
      <c r="B1309">
        <v>75421677</v>
      </c>
      <c r="C1309" t="s">
        <v>16</v>
      </c>
      <c r="D1309" t="str">
        <f>IF(Tabel_Forespørgsel_fra_Visma28[[#This Row],[SupProd]]=" "," "," - "&amp;Tabel_Forespørgsel_fra_Visma28[[#This Row],[SupProd]])</f>
        <v xml:space="preserve"> </v>
      </c>
      <c r="E1309" t="s">
        <v>16</v>
      </c>
      <c r="F1309" t="str">
        <f>IF(Tabel_Forespørgsel_fra_Visma28[[#This Row],[SupDescr]]=" "," "," - "&amp;Tabel_Forespørgsel_fra_Visma28[[#This Row],[SupDescr]])</f>
        <v xml:space="preserve"> </v>
      </c>
      <c r="G1309" t="s">
        <v>3368</v>
      </c>
      <c r="H1309">
        <v>1</v>
      </c>
      <c r="I1309" t="str">
        <f>IF(A1309=A1308,I1308&amp;CHAR(10)&amp;"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310" spans="1:9" x14ac:dyDescent="0.25">
      <c r="A1310" t="s">
        <v>5852</v>
      </c>
      <c r="B1310">
        <v>74762273</v>
      </c>
      <c r="C1310" t="s">
        <v>16</v>
      </c>
      <c r="D1310" t="str">
        <f>IF(Tabel_Forespørgsel_fra_Visma28[[#This Row],[SupProd]]=" "," "," - "&amp;Tabel_Forespørgsel_fra_Visma28[[#This Row],[SupProd]])</f>
        <v xml:space="preserve"> </v>
      </c>
      <c r="E1310" t="s">
        <v>16</v>
      </c>
      <c r="F1310" t="str">
        <f>IF(Tabel_Forespørgsel_fra_Visma28[[#This Row],[SupDescr]]=" "," "," - "&amp;Tabel_Forespørgsel_fra_Visma28[[#This Row],[SupDescr]])</f>
        <v xml:space="preserve"> </v>
      </c>
      <c r="G1310" t="s">
        <v>154</v>
      </c>
      <c r="H1310">
        <v>1</v>
      </c>
      <c r="I1310" t="str">
        <f>IF(A1310=A1309,I1309&amp;CHAR(10)&amp;"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11" spans="1:9" x14ac:dyDescent="0.25">
      <c r="A1311" t="s">
        <v>5848</v>
      </c>
      <c r="B1311">
        <v>75577000</v>
      </c>
      <c r="C1311" t="s">
        <v>16</v>
      </c>
      <c r="D1311" t="str">
        <f>IF(Tabel_Forespørgsel_fra_Visma28[[#This Row],[SupProd]]=" "," "," - "&amp;Tabel_Forespørgsel_fra_Visma28[[#This Row],[SupProd]])</f>
        <v xml:space="preserve"> </v>
      </c>
      <c r="E1311" t="s">
        <v>16</v>
      </c>
      <c r="F1311" t="str">
        <f>IF(Tabel_Forespørgsel_fra_Visma28[[#This Row],[SupDescr]]=" "," "," - "&amp;Tabel_Forespørgsel_fra_Visma28[[#This Row],[SupDescr]])</f>
        <v xml:space="preserve"> </v>
      </c>
      <c r="G1311" t="s">
        <v>3759</v>
      </c>
      <c r="H1311">
        <v>1</v>
      </c>
      <c r="I1311" t="str">
        <f>IF(A1311=A1310,I1310&amp;CHAR(10)&amp;"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12" spans="1:9" x14ac:dyDescent="0.25">
      <c r="A1312" t="s">
        <v>5848</v>
      </c>
      <c r="B1312">
        <v>74762273</v>
      </c>
      <c r="C1312" t="s">
        <v>16</v>
      </c>
      <c r="D1312" t="str">
        <f>IF(Tabel_Forespørgsel_fra_Visma28[[#This Row],[SupProd]]=" "," "," - "&amp;Tabel_Forespørgsel_fra_Visma28[[#This Row],[SupProd]])</f>
        <v xml:space="preserve"> </v>
      </c>
      <c r="E1312" t="s">
        <v>16</v>
      </c>
      <c r="F1312" t="str">
        <f>IF(Tabel_Forespørgsel_fra_Visma28[[#This Row],[SupDescr]]=" "," "," - "&amp;Tabel_Forespørgsel_fra_Visma28[[#This Row],[SupDescr]])</f>
        <v xml:space="preserve"> </v>
      </c>
      <c r="G1312" t="s">
        <v>154</v>
      </c>
      <c r="H1312">
        <v>2</v>
      </c>
      <c r="I1312" t="str">
        <f>IF(A1312=A1311,I1311&amp;CHAR(10)&amp;"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13" spans="1:9" x14ac:dyDescent="0.25">
      <c r="A1313" t="s">
        <v>5847</v>
      </c>
      <c r="B1313">
        <v>75577000</v>
      </c>
      <c r="C1313" t="s">
        <v>16</v>
      </c>
      <c r="D1313" t="str">
        <f>IF(Tabel_Forespørgsel_fra_Visma28[[#This Row],[SupProd]]=" "," "," - "&amp;Tabel_Forespørgsel_fra_Visma28[[#This Row],[SupProd]])</f>
        <v xml:space="preserve"> </v>
      </c>
      <c r="E1313" t="s">
        <v>16</v>
      </c>
      <c r="F1313" t="str">
        <f>IF(Tabel_Forespørgsel_fra_Visma28[[#This Row],[SupDescr]]=" "," "," - "&amp;Tabel_Forespørgsel_fra_Visma28[[#This Row],[SupDescr]])</f>
        <v xml:space="preserve"> </v>
      </c>
      <c r="G1313" t="s">
        <v>3759</v>
      </c>
      <c r="H1313">
        <v>1</v>
      </c>
      <c r="I1313" t="str">
        <f>IF(A1313=A1312,I1312&amp;CHAR(10)&amp;"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14" spans="1:9" x14ac:dyDescent="0.25">
      <c r="A1314" t="s">
        <v>5847</v>
      </c>
      <c r="B1314">
        <v>74762273</v>
      </c>
      <c r="C1314" t="s">
        <v>16</v>
      </c>
      <c r="D1314" t="str">
        <f>IF(Tabel_Forespørgsel_fra_Visma28[[#This Row],[SupProd]]=" "," "," - "&amp;Tabel_Forespørgsel_fra_Visma28[[#This Row],[SupProd]])</f>
        <v xml:space="preserve"> </v>
      </c>
      <c r="E1314" t="s">
        <v>16</v>
      </c>
      <c r="F1314" t="str">
        <f>IF(Tabel_Forespørgsel_fra_Visma28[[#This Row],[SupDescr]]=" "," "," - "&amp;Tabel_Forespørgsel_fra_Visma28[[#This Row],[SupDescr]])</f>
        <v xml:space="preserve"> </v>
      </c>
      <c r="G1314" t="s">
        <v>154</v>
      </c>
      <c r="H1314">
        <v>2</v>
      </c>
      <c r="I1314" t="str">
        <f>IF(A1314=A1313,I1313&amp;CHAR(10)&amp;"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15" spans="1:9" x14ac:dyDescent="0.25">
      <c r="A1315" t="s">
        <v>6124</v>
      </c>
      <c r="B1315">
        <v>75763222</v>
      </c>
      <c r="C1315" t="s">
        <v>16</v>
      </c>
      <c r="D1315" t="str">
        <f>IF(Tabel_Forespørgsel_fra_Visma28[[#This Row],[SupProd]]=" "," "," - "&amp;Tabel_Forespørgsel_fra_Visma28[[#This Row],[SupProd]])</f>
        <v xml:space="preserve"> </v>
      </c>
      <c r="E1315" t="s">
        <v>16</v>
      </c>
      <c r="F1315" t="str">
        <f>IF(Tabel_Forespørgsel_fra_Visma28[[#This Row],[SupDescr]]=" "," "," - "&amp;Tabel_Forespørgsel_fra_Visma28[[#This Row],[SupDescr]])</f>
        <v xml:space="preserve"> </v>
      </c>
      <c r="G1315" t="s">
        <v>4847</v>
      </c>
      <c r="H1315">
        <v>1</v>
      </c>
      <c r="I1315" t="str">
        <f>IF(A1315=A1314,I1314&amp;CHAR(10)&amp;"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16" spans="1:9" x14ac:dyDescent="0.25">
      <c r="A1316" t="s">
        <v>6121</v>
      </c>
      <c r="B1316">
        <v>75763222</v>
      </c>
      <c r="C1316" t="s">
        <v>16</v>
      </c>
      <c r="D1316" t="str">
        <f>IF(Tabel_Forespørgsel_fra_Visma28[[#This Row],[SupProd]]=" "," "," - "&amp;Tabel_Forespørgsel_fra_Visma28[[#This Row],[SupProd]])</f>
        <v xml:space="preserve"> </v>
      </c>
      <c r="E1316" t="s">
        <v>16</v>
      </c>
      <c r="F1316" t="str">
        <f>IF(Tabel_Forespørgsel_fra_Visma28[[#This Row],[SupDescr]]=" "," "," - "&amp;Tabel_Forespørgsel_fra_Visma28[[#This Row],[SupDescr]])</f>
        <v xml:space="preserve"> </v>
      </c>
      <c r="G1316" t="s">
        <v>4847</v>
      </c>
      <c r="H1316">
        <v>1</v>
      </c>
      <c r="I1316" t="str">
        <f>IF(A1316=A1315,I1315&amp;CHAR(10)&amp;"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17" spans="1:9" x14ac:dyDescent="0.25">
      <c r="A1317" t="s">
        <v>6122</v>
      </c>
      <c r="B1317">
        <v>75763222</v>
      </c>
      <c r="C1317" t="s">
        <v>16</v>
      </c>
      <c r="D1317" t="str">
        <f>IF(Tabel_Forespørgsel_fra_Visma28[[#This Row],[SupProd]]=" "," "," - "&amp;Tabel_Forespørgsel_fra_Visma28[[#This Row],[SupProd]])</f>
        <v xml:space="preserve"> </v>
      </c>
      <c r="E1317" t="s">
        <v>16</v>
      </c>
      <c r="F1317" t="str">
        <f>IF(Tabel_Forespørgsel_fra_Visma28[[#This Row],[SupDescr]]=" "," "," - "&amp;Tabel_Forespørgsel_fra_Visma28[[#This Row],[SupDescr]])</f>
        <v xml:space="preserve"> </v>
      </c>
      <c r="G1317" t="s">
        <v>4847</v>
      </c>
      <c r="H1317">
        <v>1</v>
      </c>
      <c r="I1317" t="str">
        <f>IF(A1317=A1316,I1316&amp;CHAR(10)&amp;"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18" spans="1:9" x14ac:dyDescent="0.25">
      <c r="A1318" t="s">
        <v>6123</v>
      </c>
      <c r="B1318">
        <v>75763222</v>
      </c>
      <c r="C1318" t="s">
        <v>16</v>
      </c>
      <c r="D1318" t="str">
        <f>IF(Tabel_Forespørgsel_fra_Visma28[[#This Row],[SupProd]]=" "," "," - "&amp;Tabel_Forespørgsel_fra_Visma28[[#This Row],[SupProd]])</f>
        <v xml:space="preserve"> </v>
      </c>
      <c r="E1318" t="s">
        <v>16</v>
      </c>
      <c r="F1318" t="str">
        <f>IF(Tabel_Forespørgsel_fra_Visma28[[#This Row],[SupDescr]]=" "," "," - "&amp;Tabel_Forespørgsel_fra_Visma28[[#This Row],[SupDescr]])</f>
        <v xml:space="preserve"> </v>
      </c>
      <c r="G1318" t="s">
        <v>4847</v>
      </c>
      <c r="H1318">
        <v>1</v>
      </c>
      <c r="I1318" t="str">
        <f>IF(A1318=A1317,I1317&amp;CHAR(10)&amp;"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19" spans="1:9" x14ac:dyDescent="0.25">
      <c r="A1319" t="s">
        <v>6185</v>
      </c>
      <c r="B1319">
        <v>75421677</v>
      </c>
      <c r="C1319" t="s">
        <v>16</v>
      </c>
      <c r="D1319" t="str">
        <f>IF(Tabel_Forespørgsel_fra_Visma28[[#This Row],[SupProd]]=" "," "," - "&amp;Tabel_Forespørgsel_fra_Visma28[[#This Row],[SupProd]])</f>
        <v xml:space="preserve"> </v>
      </c>
      <c r="E1319" t="s">
        <v>16</v>
      </c>
      <c r="F1319" t="str">
        <f>IF(Tabel_Forespørgsel_fra_Visma28[[#This Row],[SupDescr]]=" "," "," - "&amp;Tabel_Forespørgsel_fra_Visma28[[#This Row],[SupDescr]])</f>
        <v xml:space="preserve"> </v>
      </c>
      <c r="G1319" t="s">
        <v>3368</v>
      </c>
      <c r="H1319">
        <v>1</v>
      </c>
      <c r="I1319" t="str">
        <f>IF(A1319=A1318,I1318&amp;CHAR(10)&amp;"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320" spans="1:9" x14ac:dyDescent="0.25">
      <c r="A1320" t="s">
        <v>6208</v>
      </c>
      <c r="B1320">
        <v>74762273</v>
      </c>
      <c r="C1320" t="s">
        <v>16</v>
      </c>
      <c r="D1320" t="str">
        <f>IF(Tabel_Forespørgsel_fra_Visma28[[#This Row],[SupProd]]=" "," "," - "&amp;Tabel_Forespørgsel_fra_Visma28[[#This Row],[SupProd]])</f>
        <v xml:space="preserve"> </v>
      </c>
      <c r="E1320" t="s">
        <v>16</v>
      </c>
      <c r="F1320" t="str">
        <f>IF(Tabel_Forespørgsel_fra_Visma28[[#This Row],[SupDescr]]=" "," "," - "&amp;Tabel_Forespørgsel_fra_Visma28[[#This Row],[SupDescr]])</f>
        <v xml:space="preserve"> </v>
      </c>
      <c r="G1320" t="s">
        <v>154</v>
      </c>
      <c r="H1320">
        <v>1</v>
      </c>
      <c r="I1320" t="str">
        <f>IF(A1320=A1319,I1319&amp;CHAR(10)&amp;"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21" spans="1:9" x14ac:dyDescent="0.25">
      <c r="A1321" t="s">
        <v>6209</v>
      </c>
      <c r="B1321">
        <v>74762273</v>
      </c>
      <c r="C1321" t="s">
        <v>16</v>
      </c>
      <c r="D1321" t="str">
        <f>IF(Tabel_Forespørgsel_fra_Visma28[[#This Row],[SupProd]]=" "," "," - "&amp;Tabel_Forespørgsel_fra_Visma28[[#This Row],[SupProd]])</f>
        <v xml:space="preserve"> </v>
      </c>
      <c r="E1321" t="s">
        <v>16</v>
      </c>
      <c r="F1321" t="str">
        <f>IF(Tabel_Forespørgsel_fra_Visma28[[#This Row],[SupDescr]]=" "," "," - "&amp;Tabel_Forespørgsel_fra_Visma28[[#This Row],[SupDescr]])</f>
        <v xml:space="preserve"> </v>
      </c>
      <c r="G1321" t="s">
        <v>154</v>
      </c>
      <c r="H1321">
        <v>1</v>
      </c>
      <c r="I1321" t="str">
        <f>IF(A1321=A1320,I1320&amp;CHAR(10)&amp;"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22" spans="1:9" x14ac:dyDescent="0.25">
      <c r="A1322" t="s">
        <v>6207</v>
      </c>
      <c r="B1322">
        <v>74762273</v>
      </c>
      <c r="C1322" t="s">
        <v>16</v>
      </c>
      <c r="D1322" t="str">
        <f>IF(Tabel_Forespørgsel_fra_Visma28[[#This Row],[SupProd]]=" "," "," - "&amp;Tabel_Forespørgsel_fra_Visma28[[#This Row],[SupProd]])</f>
        <v xml:space="preserve"> </v>
      </c>
      <c r="E1322" t="s">
        <v>16</v>
      </c>
      <c r="F1322" t="str">
        <f>IF(Tabel_Forespørgsel_fra_Visma28[[#This Row],[SupDescr]]=" "," "," - "&amp;Tabel_Forespørgsel_fra_Visma28[[#This Row],[SupDescr]])</f>
        <v xml:space="preserve"> </v>
      </c>
      <c r="G1322" t="s">
        <v>154</v>
      </c>
      <c r="H1322">
        <v>1</v>
      </c>
      <c r="I1322" t="str">
        <f>IF(A1322=A1321,I1321&amp;CHAR(10)&amp;"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23" spans="1:9" x14ac:dyDescent="0.25">
      <c r="A1323" t="s">
        <v>6210</v>
      </c>
      <c r="B1323">
        <v>74762273</v>
      </c>
      <c r="C1323" t="s">
        <v>16</v>
      </c>
      <c r="D1323" t="str">
        <f>IF(Tabel_Forespørgsel_fra_Visma28[[#This Row],[SupProd]]=" "," "," - "&amp;Tabel_Forespørgsel_fra_Visma28[[#This Row],[SupProd]])</f>
        <v xml:space="preserve"> </v>
      </c>
      <c r="E1323" t="s">
        <v>16</v>
      </c>
      <c r="F1323" t="str">
        <f>IF(Tabel_Forespørgsel_fra_Visma28[[#This Row],[SupDescr]]=" "," "," - "&amp;Tabel_Forespørgsel_fra_Visma28[[#This Row],[SupDescr]])</f>
        <v xml:space="preserve"> </v>
      </c>
      <c r="G1323" t="s">
        <v>154</v>
      </c>
      <c r="H1323">
        <v>1</v>
      </c>
      <c r="I1323" t="str">
        <f>IF(A1323=A1322,I1322&amp;CHAR(10)&amp;"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24" spans="1:9" x14ac:dyDescent="0.25">
      <c r="A1324" t="s">
        <v>7278</v>
      </c>
      <c r="B1324">
        <v>70108720</v>
      </c>
      <c r="C1324" t="s">
        <v>16</v>
      </c>
      <c r="D1324" t="str">
        <f>IF(Tabel_Forespørgsel_fra_Visma28[[#This Row],[SupProd]]=" "," "," - "&amp;Tabel_Forespørgsel_fra_Visma28[[#This Row],[SupProd]])</f>
        <v xml:space="preserve"> </v>
      </c>
      <c r="E1324" t="s">
        <v>16</v>
      </c>
      <c r="F1324" t="str">
        <f>IF(Tabel_Forespørgsel_fra_Visma28[[#This Row],[SupDescr]]=" "," "," - "&amp;Tabel_Forespørgsel_fra_Visma28[[#This Row],[SupDescr]])</f>
        <v xml:space="preserve"> </v>
      </c>
      <c r="G1324" t="s">
        <v>8125</v>
      </c>
      <c r="H1324">
        <v>1</v>
      </c>
      <c r="I1324" t="str">
        <f>IF(A1324=A1323,I1323&amp;CHAR(10)&amp;"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25" spans="1:9" x14ac:dyDescent="0.25">
      <c r="A1325" t="s">
        <v>7278</v>
      </c>
      <c r="B1325">
        <v>70890019</v>
      </c>
      <c r="C1325" t="s">
        <v>16</v>
      </c>
      <c r="D1325" t="str">
        <f>IF(Tabel_Forespørgsel_fra_Visma28[[#This Row],[SupProd]]=" "," "," - "&amp;Tabel_Forespørgsel_fra_Visma28[[#This Row],[SupProd]])</f>
        <v xml:space="preserve"> </v>
      </c>
      <c r="E1325" t="s">
        <v>16</v>
      </c>
      <c r="F1325" t="str">
        <f>IF(Tabel_Forespørgsel_fra_Visma28[[#This Row],[SupDescr]]=" "," "," - "&amp;Tabel_Forespørgsel_fra_Visma28[[#This Row],[SupDescr]])</f>
        <v xml:space="preserve"> </v>
      </c>
      <c r="G1325" t="s">
        <v>5780</v>
      </c>
      <c r="H1325">
        <v>2</v>
      </c>
      <c r="I1325" t="str">
        <f>IF(A1325=A1324,I1324&amp;CHAR(10)&amp;"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326" spans="1:9" x14ac:dyDescent="0.25">
      <c r="A1326" t="s">
        <v>6273</v>
      </c>
      <c r="B1326">
        <v>75577000</v>
      </c>
      <c r="C1326" t="s">
        <v>16</v>
      </c>
      <c r="D1326" t="str">
        <f>IF(Tabel_Forespørgsel_fra_Visma28[[#This Row],[SupProd]]=" "," "," - "&amp;Tabel_Forespørgsel_fra_Visma28[[#This Row],[SupProd]])</f>
        <v xml:space="preserve"> </v>
      </c>
      <c r="E1326" t="s">
        <v>16</v>
      </c>
      <c r="F1326" t="str">
        <f>IF(Tabel_Forespørgsel_fra_Visma28[[#This Row],[SupDescr]]=" "," "," - "&amp;Tabel_Forespørgsel_fra_Visma28[[#This Row],[SupDescr]])</f>
        <v xml:space="preserve"> </v>
      </c>
      <c r="G1326" t="s">
        <v>3759</v>
      </c>
      <c r="H1326">
        <v>1</v>
      </c>
      <c r="I1326" t="str">
        <f>IF(A1326=A1325,I1325&amp;CHAR(10)&amp;"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27" spans="1:9" x14ac:dyDescent="0.25">
      <c r="A1327" t="s">
        <v>6273</v>
      </c>
      <c r="B1327">
        <v>74762273</v>
      </c>
      <c r="C1327" t="s">
        <v>16</v>
      </c>
      <c r="D1327" t="str">
        <f>IF(Tabel_Forespørgsel_fra_Visma28[[#This Row],[SupProd]]=" "," "," - "&amp;Tabel_Forespørgsel_fra_Visma28[[#This Row],[SupProd]])</f>
        <v xml:space="preserve"> </v>
      </c>
      <c r="E1327" t="s">
        <v>16</v>
      </c>
      <c r="F1327" t="str">
        <f>IF(Tabel_Forespørgsel_fra_Visma28[[#This Row],[SupDescr]]=" "," "," - "&amp;Tabel_Forespørgsel_fra_Visma28[[#This Row],[SupDescr]])</f>
        <v xml:space="preserve"> </v>
      </c>
      <c r="G1327" t="s">
        <v>154</v>
      </c>
      <c r="H1327">
        <v>2</v>
      </c>
      <c r="I1327" t="str">
        <f>IF(A1327=A1326,I1326&amp;CHAR(10)&amp;"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28" spans="1:9" x14ac:dyDescent="0.25">
      <c r="A1328" t="s">
        <v>6281</v>
      </c>
      <c r="B1328">
        <v>74762273</v>
      </c>
      <c r="C1328" t="s">
        <v>16</v>
      </c>
      <c r="D1328" t="str">
        <f>IF(Tabel_Forespørgsel_fra_Visma28[[#This Row],[SupProd]]=" "," "," - "&amp;Tabel_Forespørgsel_fra_Visma28[[#This Row],[SupProd]])</f>
        <v xml:space="preserve"> </v>
      </c>
      <c r="E1328" t="s">
        <v>16</v>
      </c>
      <c r="F1328" t="str">
        <f>IF(Tabel_Forespørgsel_fra_Visma28[[#This Row],[SupDescr]]=" "," "," - "&amp;Tabel_Forespørgsel_fra_Visma28[[#This Row],[SupDescr]])</f>
        <v xml:space="preserve"> </v>
      </c>
      <c r="G1328" t="s">
        <v>154</v>
      </c>
      <c r="H1328">
        <v>1</v>
      </c>
      <c r="I1328" t="str">
        <f>IF(A1328=A1327,I1327&amp;CHAR(10)&amp;"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29" spans="1:9" x14ac:dyDescent="0.25">
      <c r="A1329" t="s">
        <v>6300</v>
      </c>
      <c r="B1329">
        <v>75577000</v>
      </c>
      <c r="C1329" t="s">
        <v>16</v>
      </c>
      <c r="D1329" t="str">
        <f>IF(Tabel_Forespørgsel_fra_Visma28[[#This Row],[SupProd]]=" "," "," - "&amp;Tabel_Forespørgsel_fra_Visma28[[#This Row],[SupProd]])</f>
        <v xml:space="preserve"> </v>
      </c>
      <c r="E1329" t="s">
        <v>16</v>
      </c>
      <c r="F1329" t="str">
        <f>IF(Tabel_Forespørgsel_fra_Visma28[[#This Row],[SupDescr]]=" "," "," - "&amp;Tabel_Forespørgsel_fra_Visma28[[#This Row],[SupDescr]])</f>
        <v xml:space="preserve"> </v>
      </c>
      <c r="G1329" t="s">
        <v>3759</v>
      </c>
      <c r="H1329">
        <v>1</v>
      </c>
      <c r="I1329" t="str">
        <f>IF(A1329=A1328,I1328&amp;CHAR(10)&amp;"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30" spans="1:9" x14ac:dyDescent="0.25">
      <c r="A1330" t="s">
        <v>6299</v>
      </c>
      <c r="B1330">
        <v>75577000</v>
      </c>
      <c r="C1330" t="s">
        <v>16</v>
      </c>
      <c r="D1330" t="str">
        <f>IF(Tabel_Forespørgsel_fra_Visma28[[#This Row],[SupProd]]=" "," "," - "&amp;Tabel_Forespørgsel_fra_Visma28[[#This Row],[SupProd]])</f>
        <v xml:space="preserve"> </v>
      </c>
      <c r="E1330" t="s">
        <v>16</v>
      </c>
      <c r="F1330" t="str">
        <f>IF(Tabel_Forespørgsel_fra_Visma28[[#This Row],[SupDescr]]=" "," "," - "&amp;Tabel_Forespørgsel_fra_Visma28[[#This Row],[SupDescr]])</f>
        <v xml:space="preserve"> </v>
      </c>
      <c r="G1330" t="s">
        <v>3759</v>
      </c>
      <c r="H1330">
        <v>1</v>
      </c>
      <c r="I1330" t="str">
        <f>IF(A1330=A1329,I1329&amp;CHAR(10)&amp;"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31" spans="1:9" x14ac:dyDescent="0.25">
      <c r="A1331" t="s">
        <v>6342</v>
      </c>
      <c r="B1331">
        <v>76971100</v>
      </c>
      <c r="C1331" t="s">
        <v>16</v>
      </c>
      <c r="D1331" t="str">
        <f>IF(Tabel_Forespørgsel_fra_Visma28[[#This Row],[SupProd]]=" "," "," - "&amp;Tabel_Forespørgsel_fra_Visma28[[#This Row],[SupProd]])</f>
        <v xml:space="preserve"> </v>
      </c>
      <c r="E1331" t="s">
        <v>16</v>
      </c>
      <c r="F1331" t="str">
        <f>IF(Tabel_Forespørgsel_fra_Visma28[[#This Row],[SupDescr]]=" "," "," - "&amp;Tabel_Forespørgsel_fra_Visma28[[#This Row],[SupDescr]])</f>
        <v xml:space="preserve"> </v>
      </c>
      <c r="G1331" t="s">
        <v>7275</v>
      </c>
      <c r="H1331">
        <v>1</v>
      </c>
      <c r="I1331" t="str">
        <f>IF(A1331=A1330,I1330&amp;CHAR(10)&amp;"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1332" spans="1:9" x14ac:dyDescent="0.25">
      <c r="A1332" t="s">
        <v>6343</v>
      </c>
      <c r="B1332">
        <v>76971100</v>
      </c>
      <c r="C1332" t="s">
        <v>16</v>
      </c>
      <c r="D1332" t="str">
        <f>IF(Tabel_Forespørgsel_fra_Visma28[[#This Row],[SupProd]]=" "," "," - "&amp;Tabel_Forespørgsel_fra_Visma28[[#This Row],[SupProd]])</f>
        <v xml:space="preserve"> </v>
      </c>
      <c r="E1332" t="s">
        <v>16</v>
      </c>
      <c r="F1332" t="str">
        <f>IF(Tabel_Forespørgsel_fra_Visma28[[#This Row],[SupDescr]]=" "," "," - "&amp;Tabel_Forespørgsel_fra_Visma28[[#This Row],[SupDescr]])</f>
        <v xml:space="preserve"> </v>
      </c>
      <c r="G1332" t="s">
        <v>7275</v>
      </c>
      <c r="H1332">
        <v>1</v>
      </c>
      <c r="I1332" t="str">
        <f>IF(A1332=A1331,I1331&amp;CHAR(10)&amp;"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1333" spans="1:9" x14ac:dyDescent="0.25">
      <c r="A1333" t="s">
        <v>6400</v>
      </c>
      <c r="B1333">
        <v>74762273</v>
      </c>
      <c r="C1333" t="s">
        <v>16</v>
      </c>
      <c r="D1333" t="str">
        <f>IF(Tabel_Forespørgsel_fra_Visma28[[#This Row],[SupProd]]=" "," "," - "&amp;Tabel_Forespørgsel_fra_Visma28[[#This Row],[SupProd]])</f>
        <v xml:space="preserve"> </v>
      </c>
      <c r="E1333" t="s">
        <v>16</v>
      </c>
      <c r="F1333" t="str">
        <f>IF(Tabel_Forespørgsel_fra_Visma28[[#This Row],[SupDescr]]=" "," "," - "&amp;Tabel_Forespørgsel_fra_Visma28[[#This Row],[SupDescr]])</f>
        <v xml:space="preserve"> </v>
      </c>
      <c r="G1333" t="s">
        <v>154</v>
      </c>
      <c r="H1333">
        <v>1</v>
      </c>
      <c r="I1333" t="str">
        <f>IF(A1333=A1332,I1332&amp;CHAR(10)&amp;"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34" spans="1:9" x14ac:dyDescent="0.25">
      <c r="A1334" t="s">
        <v>6544</v>
      </c>
      <c r="B1334">
        <v>86439632</v>
      </c>
      <c r="C1334" t="s">
        <v>16</v>
      </c>
      <c r="D1334" t="str">
        <f>IF(Tabel_Forespørgsel_fra_Visma28[[#This Row],[SupProd]]=" "," "," - "&amp;Tabel_Forespørgsel_fra_Visma28[[#This Row],[SupProd]])</f>
        <v xml:space="preserve"> </v>
      </c>
      <c r="E1334" t="s">
        <v>16</v>
      </c>
      <c r="F1334" t="str">
        <f>IF(Tabel_Forespørgsel_fra_Visma28[[#This Row],[SupDescr]]=" "," "," - "&amp;Tabel_Forespørgsel_fra_Visma28[[#This Row],[SupDescr]])</f>
        <v xml:space="preserve"> </v>
      </c>
      <c r="G1334" t="s">
        <v>3929</v>
      </c>
      <c r="H1334">
        <v>1</v>
      </c>
      <c r="I1334" t="str">
        <f>IF(A1334=A1333,I1333&amp;CHAR(10)&amp;"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35" spans="1:9" x14ac:dyDescent="0.25">
      <c r="A1335" t="s">
        <v>6399</v>
      </c>
      <c r="B1335">
        <v>74762273</v>
      </c>
      <c r="C1335" t="s">
        <v>16</v>
      </c>
      <c r="D1335" t="str">
        <f>IF(Tabel_Forespørgsel_fra_Visma28[[#This Row],[SupProd]]=" "," "," - "&amp;Tabel_Forespørgsel_fra_Visma28[[#This Row],[SupProd]])</f>
        <v xml:space="preserve"> </v>
      </c>
      <c r="E1335" t="s">
        <v>16</v>
      </c>
      <c r="F1335" t="str">
        <f>IF(Tabel_Forespørgsel_fra_Visma28[[#This Row],[SupDescr]]=" "," "," - "&amp;Tabel_Forespørgsel_fra_Visma28[[#This Row],[SupDescr]])</f>
        <v xml:space="preserve"> </v>
      </c>
      <c r="G1335" t="s">
        <v>154</v>
      </c>
      <c r="H1335">
        <v>1</v>
      </c>
      <c r="I1335" t="str">
        <f>IF(A1335=A1334,I1334&amp;CHAR(10)&amp;"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36" spans="1:9" x14ac:dyDescent="0.25">
      <c r="A1336" t="s">
        <v>6532</v>
      </c>
      <c r="B1336">
        <v>75763222</v>
      </c>
      <c r="C1336" t="s">
        <v>16</v>
      </c>
      <c r="D1336" t="str">
        <f>IF(Tabel_Forespørgsel_fra_Visma28[[#This Row],[SupProd]]=" "," "," - "&amp;Tabel_Forespørgsel_fra_Visma28[[#This Row],[SupProd]])</f>
        <v xml:space="preserve"> </v>
      </c>
      <c r="E1336" t="s">
        <v>16</v>
      </c>
      <c r="F1336" t="str">
        <f>IF(Tabel_Forespørgsel_fra_Visma28[[#This Row],[SupDescr]]=" "," "," - "&amp;Tabel_Forespørgsel_fra_Visma28[[#This Row],[SupDescr]])</f>
        <v xml:space="preserve"> </v>
      </c>
      <c r="G1336" t="s">
        <v>4847</v>
      </c>
      <c r="H1336">
        <v>1</v>
      </c>
      <c r="I1336" t="str">
        <f>IF(A1336=A1335,I1335&amp;CHAR(10)&amp;"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37" spans="1:9" x14ac:dyDescent="0.25">
      <c r="A1337" t="s">
        <v>6533</v>
      </c>
      <c r="B1337">
        <v>75763222</v>
      </c>
      <c r="C1337" t="s">
        <v>16</v>
      </c>
      <c r="D1337" t="str">
        <f>IF(Tabel_Forespørgsel_fra_Visma28[[#This Row],[SupProd]]=" "," "," - "&amp;Tabel_Forespørgsel_fra_Visma28[[#This Row],[SupProd]])</f>
        <v xml:space="preserve"> </v>
      </c>
      <c r="E1337" t="s">
        <v>16</v>
      </c>
      <c r="F1337" t="str">
        <f>IF(Tabel_Forespørgsel_fra_Visma28[[#This Row],[SupDescr]]=" "," "," - "&amp;Tabel_Forespørgsel_fra_Visma28[[#This Row],[SupDescr]])</f>
        <v xml:space="preserve"> </v>
      </c>
      <c r="G1337" t="s">
        <v>4847</v>
      </c>
      <c r="H1337">
        <v>1</v>
      </c>
      <c r="I1337" t="str">
        <f>IF(A1337=A1336,I1336&amp;CHAR(10)&amp;"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38" spans="1:9" x14ac:dyDescent="0.25">
      <c r="A1338" t="s">
        <v>6411</v>
      </c>
      <c r="B1338">
        <v>74762273</v>
      </c>
      <c r="C1338" t="s">
        <v>16</v>
      </c>
      <c r="D1338" t="str">
        <f>IF(Tabel_Forespørgsel_fra_Visma28[[#This Row],[SupProd]]=" "," "," - "&amp;Tabel_Forespørgsel_fra_Visma28[[#This Row],[SupProd]])</f>
        <v xml:space="preserve"> </v>
      </c>
      <c r="E1338" t="s">
        <v>16</v>
      </c>
      <c r="F1338" t="str">
        <f>IF(Tabel_Forespørgsel_fra_Visma28[[#This Row],[SupDescr]]=" "," "," - "&amp;Tabel_Forespørgsel_fra_Visma28[[#This Row],[SupDescr]])</f>
        <v xml:space="preserve"> </v>
      </c>
      <c r="G1338" t="s">
        <v>154</v>
      </c>
      <c r="H1338">
        <v>1</v>
      </c>
      <c r="I1338" t="str">
        <f>IF(A1338=A1337,I1337&amp;CHAR(10)&amp;"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39" spans="1:9" x14ac:dyDescent="0.25">
      <c r="A1339" t="s">
        <v>6356</v>
      </c>
      <c r="B1339">
        <v>75577000</v>
      </c>
      <c r="C1339" t="s">
        <v>16</v>
      </c>
      <c r="D1339" t="str">
        <f>IF(Tabel_Forespørgsel_fra_Visma28[[#This Row],[SupProd]]=" "," "," - "&amp;Tabel_Forespørgsel_fra_Visma28[[#This Row],[SupProd]])</f>
        <v xml:space="preserve"> </v>
      </c>
      <c r="E1339" t="s">
        <v>16</v>
      </c>
      <c r="F1339" t="str">
        <f>IF(Tabel_Forespørgsel_fra_Visma28[[#This Row],[SupDescr]]=" "," "," - "&amp;Tabel_Forespørgsel_fra_Visma28[[#This Row],[SupDescr]])</f>
        <v xml:space="preserve"> </v>
      </c>
      <c r="G1339" t="s">
        <v>3759</v>
      </c>
      <c r="H1339">
        <v>3</v>
      </c>
      <c r="I1339" t="str">
        <f>IF(A1339=A1338,I1338&amp;CHAR(10)&amp;"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40" spans="1:9" x14ac:dyDescent="0.25">
      <c r="A1340" t="s">
        <v>6356</v>
      </c>
      <c r="B1340">
        <v>74762273</v>
      </c>
      <c r="C1340" t="s">
        <v>16</v>
      </c>
      <c r="D1340" t="str">
        <f>IF(Tabel_Forespørgsel_fra_Visma28[[#This Row],[SupProd]]=" "," "," - "&amp;Tabel_Forespørgsel_fra_Visma28[[#This Row],[SupProd]])</f>
        <v xml:space="preserve"> </v>
      </c>
      <c r="E1340" t="s">
        <v>16</v>
      </c>
      <c r="F1340" t="str">
        <f>IF(Tabel_Forespørgsel_fra_Visma28[[#This Row],[SupDescr]]=" "," "," - "&amp;Tabel_Forespørgsel_fra_Visma28[[#This Row],[SupDescr]])</f>
        <v xml:space="preserve"> </v>
      </c>
      <c r="G1340" t="s">
        <v>154</v>
      </c>
      <c r="H1340">
        <v>4</v>
      </c>
      <c r="I1340" t="str">
        <f>IF(A1340=A1339,I1339&amp;CHAR(10)&amp;"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41" spans="1:9" x14ac:dyDescent="0.25">
      <c r="A1341" t="s">
        <v>6540</v>
      </c>
      <c r="B1341">
        <v>76429898</v>
      </c>
      <c r="C1341" t="s">
        <v>16</v>
      </c>
      <c r="D1341" t="str">
        <f>IF(Tabel_Forespørgsel_fra_Visma28[[#This Row],[SupProd]]=" "," "," - "&amp;Tabel_Forespørgsel_fra_Visma28[[#This Row],[SupProd]])</f>
        <v xml:space="preserve"> </v>
      </c>
      <c r="E1341" t="s">
        <v>16</v>
      </c>
      <c r="F1341" t="str">
        <f>IF(Tabel_Forespørgsel_fra_Visma28[[#This Row],[SupDescr]]=" "," "," - "&amp;Tabel_Forespørgsel_fra_Visma28[[#This Row],[SupDescr]])</f>
        <v xml:space="preserve"> </v>
      </c>
      <c r="G1341" t="s">
        <v>5345</v>
      </c>
      <c r="H1341">
        <v>1</v>
      </c>
      <c r="I1341" t="str">
        <f>IF(A1341=A1340,I1340&amp;CHAR(10)&amp;"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Jørgensen &amp; Utoft  </v>
      </c>
    </row>
    <row r="1342" spans="1:9" x14ac:dyDescent="0.25">
      <c r="A1342" t="s">
        <v>6404</v>
      </c>
      <c r="B1342">
        <v>75577000</v>
      </c>
      <c r="C1342" t="s">
        <v>16</v>
      </c>
      <c r="D1342" t="str">
        <f>IF(Tabel_Forespørgsel_fra_Visma28[[#This Row],[SupProd]]=" "," "," - "&amp;Tabel_Forespørgsel_fra_Visma28[[#This Row],[SupProd]])</f>
        <v xml:space="preserve"> </v>
      </c>
      <c r="E1342" t="s">
        <v>16</v>
      </c>
      <c r="F1342" t="str">
        <f>IF(Tabel_Forespørgsel_fra_Visma28[[#This Row],[SupDescr]]=" "," "," - "&amp;Tabel_Forespørgsel_fra_Visma28[[#This Row],[SupDescr]])</f>
        <v xml:space="preserve"> </v>
      </c>
      <c r="G1342" t="s">
        <v>3759</v>
      </c>
      <c r="H1342">
        <v>1</v>
      </c>
      <c r="I1342" t="str">
        <f>IF(A1342=A1341,I1341&amp;CHAR(10)&amp;"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43" spans="1:9" x14ac:dyDescent="0.25">
      <c r="A1343" t="s">
        <v>6404</v>
      </c>
      <c r="B1343">
        <v>74762273</v>
      </c>
      <c r="C1343" t="s">
        <v>16</v>
      </c>
      <c r="D1343" t="str">
        <f>IF(Tabel_Forespørgsel_fra_Visma28[[#This Row],[SupProd]]=" "," "," - "&amp;Tabel_Forespørgsel_fra_Visma28[[#This Row],[SupProd]])</f>
        <v xml:space="preserve"> </v>
      </c>
      <c r="E1343" t="s">
        <v>16</v>
      </c>
      <c r="F1343" t="str">
        <f>IF(Tabel_Forespørgsel_fra_Visma28[[#This Row],[SupDescr]]=" "," "," - "&amp;Tabel_Forespørgsel_fra_Visma28[[#This Row],[SupDescr]])</f>
        <v xml:space="preserve"> </v>
      </c>
      <c r="G1343" t="s">
        <v>154</v>
      </c>
      <c r="H1343">
        <v>2</v>
      </c>
      <c r="I1343" t="str">
        <f>IF(A1343=A1342,I1342&amp;CHAR(10)&amp;"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44" spans="1:9" x14ac:dyDescent="0.25">
      <c r="A1344" t="s">
        <v>7927</v>
      </c>
      <c r="B1344">
        <v>75577000</v>
      </c>
      <c r="C1344" t="s">
        <v>16</v>
      </c>
      <c r="D1344" t="str">
        <f>IF(Tabel_Forespørgsel_fra_Visma28[[#This Row],[SupProd]]=" "," "," - "&amp;Tabel_Forespørgsel_fra_Visma28[[#This Row],[SupProd]])</f>
        <v xml:space="preserve"> </v>
      </c>
      <c r="E1344" t="s">
        <v>16</v>
      </c>
      <c r="F1344" t="str">
        <f>IF(Tabel_Forespørgsel_fra_Visma28[[#This Row],[SupDescr]]=" "," "," - "&amp;Tabel_Forespørgsel_fra_Visma28[[#This Row],[SupDescr]])</f>
        <v xml:space="preserve"> </v>
      </c>
      <c r="G1344" t="s">
        <v>3759</v>
      </c>
      <c r="H1344">
        <v>1</v>
      </c>
      <c r="I1344" t="str">
        <f>IF(A1344=A1343,I1343&amp;CHAR(10)&amp;"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45" spans="1:9" x14ac:dyDescent="0.25">
      <c r="A1345" t="s">
        <v>6353</v>
      </c>
      <c r="B1345">
        <v>75577000</v>
      </c>
      <c r="C1345" t="s">
        <v>16</v>
      </c>
      <c r="D1345" t="str">
        <f>IF(Tabel_Forespørgsel_fra_Visma28[[#This Row],[SupProd]]=" "," "," - "&amp;Tabel_Forespørgsel_fra_Visma28[[#This Row],[SupProd]])</f>
        <v xml:space="preserve"> </v>
      </c>
      <c r="E1345" t="s">
        <v>16</v>
      </c>
      <c r="F1345" t="str">
        <f>IF(Tabel_Forespørgsel_fra_Visma28[[#This Row],[SupDescr]]=" "," "," - "&amp;Tabel_Forespørgsel_fra_Visma28[[#This Row],[SupDescr]])</f>
        <v xml:space="preserve"> </v>
      </c>
      <c r="G1345" t="s">
        <v>3759</v>
      </c>
      <c r="H1345">
        <v>1</v>
      </c>
      <c r="I1345" t="str">
        <f>IF(A1345=A1344,I1344&amp;CHAR(10)&amp;"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46" spans="1:9" x14ac:dyDescent="0.25">
      <c r="A1346" t="s">
        <v>6353</v>
      </c>
      <c r="B1346">
        <v>75421677</v>
      </c>
      <c r="C1346" t="s">
        <v>16</v>
      </c>
      <c r="D1346" t="str">
        <f>IF(Tabel_Forespørgsel_fra_Visma28[[#This Row],[SupProd]]=" "," "," - "&amp;Tabel_Forespørgsel_fra_Visma28[[#This Row],[SupProd]])</f>
        <v xml:space="preserve"> </v>
      </c>
      <c r="E1346" t="s">
        <v>16</v>
      </c>
      <c r="F1346" t="str">
        <f>IF(Tabel_Forespørgsel_fra_Visma28[[#This Row],[SupDescr]]=" "," "," - "&amp;Tabel_Forespørgsel_fra_Visma28[[#This Row],[SupDescr]])</f>
        <v xml:space="preserve"> </v>
      </c>
      <c r="G1346" t="s">
        <v>3368</v>
      </c>
      <c r="H1346">
        <v>2</v>
      </c>
      <c r="I1346" t="str">
        <f>IF(A1346=A1345,I1345&amp;CHAR(10)&amp;"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Damhus  </v>
      </c>
    </row>
    <row r="1347" spans="1:9" x14ac:dyDescent="0.25">
      <c r="A1347" t="s">
        <v>6410</v>
      </c>
      <c r="B1347">
        <v>75577000</v>
      </c>
      <c r="C1347" t="s">
        <v>16</v>
      </c>
      <c r="D1347" t="str">
        <f>IF(Tabel_Forespørgsel_fra_Visma28[[#This Row],[SupProd]]=" "," "," - "&amp;Tabel_Forespørgsel_fra_Visma28[[#This Row],[SupProd]])</f>
        <v xml:space="preserve"> </v>
      </c>
      <c r="E1347" t="s">
        <v>16</v>
      </c>
      <c r="F1347" t="str">
        <f>IF(Tabel_Forespørgsel_fra_Visma28[[#This Row],[SupDescr]]=" "," "," - "&amp;Tabel_Forespørgsel_fra_Visma28[[#This Row],[SupDescr]])</f>
        <v xml:space="preserve"> </v>
      </c>
      <c r="G1347" t="s">
        <v>3759</v>
      </c>
      <c r="H1347">
        <v>1</v>
      </c>
      <c r="I1347" t="str">
        <f>IF(A1347=A1346,I1346&amp;CHAR(10)&amp;"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48" spans="1:9" x14ac:dyDescent="0.25">
      <c r="A1348" t="s">
        <v>6410</v>
      </c>
      <c r="B1348">
        <v>74762273</v>
      </c>
      <c r="C1348" t="s">
        <v>16</v>
      </c>
      <c r="D1348" t="str">
        <f>IF(Tabel_Forespørgsel_fra_Visma28[[#This Row],[SupProd]]=" "," "," - "&amp;Tabel_Forespørgsel_fra_Visma28[[#This Row],[SupProd]])</f>
        <v xml:space="preserve"> </v>
      </c>
      <c r="E1348" t="s">
        <v>16</v>
      </c>
      <c r="F1348" t="str">
        <f>IF(Tabel_Forespørgsel_fra_Visma28[[#This Row],[SupDescr]]=" "," "," - "&amp;Tabel_Forespørgsel_fra_Visma28[[#This Row],[SupDescr]])</f>
        <v xml:space="preserve"> </v>
      </c>
      <c r="G1348" t="s">
        <v>154</v>
      </c>
      <c r="H1348">
        <v>2</v>
      </c>
      <c r="I1348" t="str">
        <f>IF(A1348=A1347,I1347&amp;CHAR(10)&amp;"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49" spans="1:9" x14ac:dyDescent="0.25">
      <c r="A1349" t="s">
        <v>6534</v>
      </c>
      <c r="B1349">
        <v>86439632</v>
      </c>
      <c r="C1349" t="s">
        <v>16</v>
      </c>
      <c r="D1349" t="str">
        <f>IF(Tabel_Forespørgsel_fra_Visma28[[#This Row],[SupProd]]=" "," "," - "&amp;Tabel_Forespørgsel_fra_Visma28[[#This Row],[SupProd]])</f>
        <v xml:space="preserve"> </v>
      </c>
      <c r="E1349" t="s">
        <v>16</v>
      </c>
      <c r="F1349" t="str">
        <f>IF(Tabel_Forespørgsel_fra_Visma28[[#This Row],[SupDescr]]=" "," "," - "&amp;Tabel_Forespørgsel_fra_Visma28[[#This Row],[SupDescr]])</f>
        <v xml:space="preserve"> </v>
      </c>
      <c r="G1349" t="s">
        <v>3929</v>
      </c>
      <c r="H1349">
        <v>3</v>
      </c>
      <c r="I1349" t="str">
        <f>IF(A1349=A1348,I1348&amp;CHAR(10)&amp;"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50" spans="1:9" x14ac:dyDescent="0.25">
      <c r="A1350" t="s">
        <v>6534</v>
      </c>
      <c r="B1350">
        <v>70890019</v>
      </c>
      <c r="C1350" t="s">
        <v>16</v>
      </c>
      <c r="D1350" t="str">
        <f>IF(Tabel_Forespørgsel_fra_Visma28[[#This Row],[SupProd]]=" "," "," - "&amp;Tabel_Forespørgsel_fra_Visma28[[#This Row],[SupProd]])</f>
        <v xml:space="preserve"> </v>
      </c>
      <c r="E1350" t="s">
        <v>16</v>
      </c>
      <c r="F1350" t="str">
        <f>IF(Tabel_Forespørgsel_fra_Visma28[[#This Row],[SupDescr]]=" "," "," - "&amp;Tabel_Forespørgsel_fra_Visma28[[#This Row],[SupDescr]])</f>
        <v xml:space="preserve"> </v>
      </c>
      <c r="G1350" t="s">
        <v>5780</v>
      </c>
      <c r="H1350">
        <v>4</v>
      </c>
      <c r="I1350" t="str">
        <f>IF(A1350=A1349,I1349&amp;CHAR(10)&amp;"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</v>
      </c>
    </row>
    <row r="1351" spans="1:9" x14ac:dyDescent="0.25">
      <c r="A1351" t="s">
        <v>6534</v>
      </c>
      <c r="B1351">
        <v>75763222</v>
      </c>
      <c r="C1351" t="s">
        <v>16</v>
      </c>
      <c r="D1351" t="str">
        <f>IF(Tabel_Forespørgsel_fra_Visma28[[#This Row],[SupProd]]=" "," "," - "&amp;Tabel_Forespørgsel_fra_Visma28[[#This Row],[SupProd]])</f>
        <v xml:space="preserve"> </v>
      </c>
      <c r="E1351" t="s">
        <v>16</v>
      </c>
      <c r="F1351" t="str">
        <f>IF(Tabel_Forespørgsel_fra_Visma28[[#This Row],[SupDescr]]=" "," "," - "&amp;Tabel_Forespørgsel_fra_Visma28[[#This Row],[SupDescr]])</f>
        <v xml:space="preserve"> </v>
      </c>
      <c r="G1351" t="s">
        <v>4847</v>
      </c>
      <c r="H1351">
        <v>5</v>
      </c>
      <c r="I1351" t="str">
        <f>IF(A1351=A1350,I1350&amp;CHAR(10)&amp;"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
  HH Metal &amp; Rør  </v>
      </c>
    </row>
    <row r="1352" spans="1:9" x14ac:dyDescent="0.25">
      <c r="A1352" t="s">
        <v>6535</v>
      </c>
      <c r="B1352">
        <v>86439632</v>
      </c>
      <c r="C1352" t="s">
        <v>16</v>
      </c>
      <c r="D1352" t="str">
        <f>IF(Tabel_Forespørgsel_fra_Visma28[[#This Row],[SupProd]]=" "," "," - "&amp;Tabel_Forespørgsel_fra_Visma28[[#This Row],[SupProd]])</f>
        <v xml:space="preserve"> </v>
      </c>
      <c r="E1352" t="s">
        <v>16</v>
      </c>
      <c r="F1352" t="str">
        <f>IF(Tabel_Forespørgsel_fra_Visma28[[#This Row],[SupDescr]]=" "," "," - "&amp;Tabel_Forespørgsel_fra_Visma28[[#This Row],[SupDescr]])</f>
        <v xml:space="preserve"> </v>
      </c>
      <c r="G1352" t="s">
        <v>3929</v>
      </c>
      <c r="H1352">
        <v>3</v>
      </c>
      <c r="I1352" t="str">
        <f>IF(A1352=A1351,I1351&amp;CHAR(10)&amp;"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53" spans="1:9" x14ac:dyDescent="0.25">
      <c r="A1353" t="s">
        <v>6535</v>
      </c>
      <c r="B1353">
        <v>70890019</v>
      </c>
      <c r="C1353" t="s">
        <v>16</v>
      </c>
      <c r="D1353" t="str">
        <f>IF(Tabel_Forespørgsel_fra_Visma28[[#This Row],[SupProd]]=" "," "," - "&amp;Tabel_Forespørgsel_fra_Visma28[[#This Row],[SupProd]])</f>
        <v xml:space="preserve"> </v>
      </c>
      <c r="E1353" t="s">
        <v>16</v>
      </c>
      <c r="F1353" t="str">
        <f>IF(Tabel_Forespørgsel_fra_Visma28[[#This Row],[SupDescr]]=" "," "," - "&amp;Tabel_Forespørgsel_fra_Visma28[[#This Row],[SupDescr]])</f>
        <v xml:space="preserve"> </v>
      </c>
      <c r="G1353" t="s">
        <v>5780</v>
      </c>
      <c r="H1353">
        <v>4</v>
      </c>
      <c r="I1353" t="str">
        <f>IF(A1353=A1352,I1352&amp;CHAR(10)&amp;"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</v>
      </c>
    </row>
    <row r="1354" spans="1:9" x14ac:dyDescent="0.25">
      <c r="A1354" t="s">
        <v>6535</v>
      </c>
      <c r="B1354">
        <v>75763222</v>
      </c>
      <c r="C1354" t="s">
        <v>16</v>
      </c>
      <c r="D1354" t="str">
        <f>IF(Tabel_Forespørgsel_fra_Visma28[[#This Row],[SupProd]]=" "," "," - "&amp;Tabel_Forespørgsel_fra_Visma28[[#This Row],[SupProd]])</f>
        <v xml:space="preserve"> </v>
      </c>
      <c r="E1354" t="s">
        <v>16</v>
      </c>
      <c r="F1354" t="str">
        <f>IF(Tabel_Forespørgsel_fra_Visma28[[#This Row],[SupDescr]]=" "," "," - "&amp;Tabel_Forespørgsel_fra_Visma28[[#This Row],[SupDescr]])</f>
        <v xml:space="preserve"> </v>
      </c>
      <c r="G1354" t="s">
        <v>4847</v>
      </c>
      <c r="H1354">
        <v>5</v>
      </c>
      <c r="I1354" t="str">
        <f>IF(A1354=A1353,I1353&amp;CHAR(10)&amp;"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
  HH Metal &amp; Rør  </v>
      </c>
    </row>
    <row r="1355" spans="1:9" x14ac:dyDescent="0.25">
      <c r="A1355" t="s">
        <v>6539</v>
      </c>
      <c r="B1355">
        <v>86439632</v>
      </c>
      <c r="C1355" t="s">
        <v>16</v>
      </c>
      <c r="D1355" t="str">
        <f>IF(Tabel_Forespørgsel_fra_Visma28[[#This Row],[SupProd]]=" "," "," - "&amp;Tabel_Forespørgsel_fra_Visma28[[#This Row],[SupProd]])</f>
        <v xml:space="preserve"> </v>
      </c>
      <c r="E1355" t="s">
        <v>16</v>
      </c>
      <c r="F1355" t="str">
        <f>IF(Tabel_Forespørgsel_fra_Visma28[[#This Row],[SupDescr]]=" "," "," - "&amp;Tabel_Forespørgsel_fra_Visma28[[#This Row],[SupDescr]])</f>
        <v xml:space="preserve"> </v>
      </c>
      <c r="G1355" t="s">
        <v>3929</v>
      </c>
      <c r="H1355">
        <v>2</v>
      </c>
      <c r="I1355" t="str">
        <f>IF(A1355=A1354,I1354&amp;CHAR(10)&amp;"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56" spans="1:9" x14ac:dyDescent="0.25">
      <c r="A1356" t="s">
        <v>6539</v>
      </c>
      <c r="B1356">
        <v>70890019</v>
      </c>
      <c r="C1356" t="s">
        <v>16</v>
      </c>
      <c r="D1356" t="str">
        <f>IF(Tabel_Forespørgsel_fra_Visma28[[#This Row],[SupProd]]=" "," "," - "&amp;Tabel_Forespørgsel_fra_Visma28[[#This Row],[SupProd]])</f>
        <v xml:space="preserve"> </v>
      </c>
      <c r="E1356" t="s">
        <v>16</v>
      </c>
      <c r="F1356" t="str">
        <f>IF(Tabel_Forespørgsel_fra_Visma28[[#This Row],[SupDescr]]=" "," "," - "&amp;Tabel_Forespørgsel_fra_Visma28[[#This Row],[SupDescr]])</f>
        <v xml:space="preserve"> </v>
      </c>
      <c r="G1356" t="s">
        <v>5780</v>
      </c>
      <c r="H1356">
        <v>3</v>
      </c>
      <c r="I1356" t="str">
        <f>IF(A1356=A1355,I1355&amp;CHAR(10)&amp;"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</v>
      </c>
    </row>
    <row r="1357" spans="1:9" x14ac:dyDescent="0.25">
      <c r="A1357" t="s">
        <v>6539</v>
      </c>
      <c r="B1357">
        <v>75763222</v>
      </c>
      <c r="C1357" t="s">
        <v>16</v>
      </c>
      <c r="D1357" t="str">
        <f>IF(Tabel_Forespørgsel_fra_Visma28[[#This Row],[SupProd]]=" "," "," - "&amp;Tabel_Forespørgsel_fra_Visma28[[#This Row],[SupProd]])</f>
        <v xml:space="preserve"> </v>
      </c>
      <c r="E1357" t="s">
        <v>16</v>
      </c>
      <c r="F1357" t="str">
        <f>IF(Tabel_Forespørgsel_fra_Visma28[[#This Row],[SupDescr]]=" "," "," - "&amp;Tabel_Forespørgsel_fra_Visma28[[#This Row],[SupDescr]])</f>
        <v xml:space="preserve"> </v>
      </c>
      <c r="G1357" t="s">
        <v>4847</v>
      </c>
      <c r="H1357">
        <v>4</v>
      </c>
      <c r="I1357" t="str">
        <f>IF(A1357=A1356,I1356&amp;CHAR(10)&amp;"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
  HH Metal &amp; Rør  </v>
      </c>
    </row>
    <row r="1358" spans="1:9" x14ac:dyDescent="0.25">
      <c r="A1358" t="s">
        <v>6536</v>
      </c>
      <c r="B1358">
        <v>86439632</v>
      </c>
      <c r="C1358" t="s">
        <v>16</v>
      </c>
      <c r="D1358" t="str">
        <f>IF(Tabel_Forespørgsel_fra_Visma28[[#This Row],[SupProd]]=" "," "," - "&amp;Tabel_Forespørgsel_fra_Visma28[[#This Row],[SupProd]])</f>
        <v xml:space="preserve"> </v>
      </c>
      <c r="E1358" t="s">
        <v>16</v>
      </c>
      <c r="F1358" t="str">
        <f>IF(Tabel_Forespørgsel_fra_Visma28[[#This Row],[SupDescr]]=" "," "," - "&amp;Tabel_Forespørgsel_fra_Visma28[[#This Row],[SupDescr]])</f>
        <v xml:space="preserve"> </v>
      </c>
      <c r="G1358" t="s">
        <v>3929</v>
      </c>
      <c r="H1358">
        <v>3</v>
      </c>
      <c r="I1358" t="str">
        <f>IF(A1358=A1357,I1357&amp;CHAR(10)&amp;"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59" spans="1:9" x14ac:dyDescent="0.25">
      <c r="A1359" t="s">
        <v>6536</v>
      </c>
      <c r="B1359">
        <v>70890019</v>
      </c>
      <c r="C1359" t="s">
        <v>16</v>
      </c>
      <c r="D1359" t="str">
        <f>IF(Tabel_Forespørgsel_fra_Visma28[[#This Row],[SupProd]]=" "," "," - "&amp;Tabel_Forespørgsel_fra_Visma28[[#This Row],[SupProd]])</f>
        <v xml:space="preserve"> </v>
      </c>
      <c r="E1359" t="s">
        <v>16</v>
      </c>
      <c r="F1359" t="str">
        <f>IF(Tabel_Forespørgsel_fra_Visma28[[#This Row],[SupDescr]]=" "," "," - "&amp;Tabel_Forespørgsel_fra_Visma28[[#This Row],[SupDescr]])</f>
        <v xml:space="preserve"> </v>
      </c>
      <c r="G1359" t="s">
        <v>5780</v>
      </c>
      <c r="H1359">
        <v>4</v>
      </c>
      <c r="I1359" t="str">
        <f>IF(A1359=A1358,I1358&amp;CHAR(10)&amp;"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</v>
      </c>
    </row>
    <row r="1360" spans="1:9" x14ac:dyDescent="0.25">
      <c r="A1360" t="s">
        <v>6536</v>
      </c>
      <c r="B1360">
        <v>75763222</v>
      </c>
      <c r="C1360" t="s">
        <v>16</v>
      </c>
      <c r="D1360" t="str">
        <f>IF(Tabel_Forespørgsel_fra_Visma28[[#This Row],[SupProd]]=" "," "," - "&amp;Tabel_Forespørgsel_fra_Visma28[[#This Row],[SupProd]])</f>
        <v xml:space="preserve"> </v>
      </c>
      <c r="E1360" t="s">
        <v>16</v>
      </c>
      <c r="F1360" t="str">
        <f>IF(Tabel_Forespørgsel_fra_Visma28[[#This Row],[SupDescr]]=" "," "," - "&amp;Tabel_Forespørgsel_fra_Visma28[[#This Row],[SupDescr]])</f>
        <v xml:space="preserve"> </v>
      </c>
      <c r="G1360" t="s">
        <v>4847</v>
      </c>
      <c r="H1360">
        <v>5</v>
      </c>
      <c r="I1360" t="str">
        <f>IF(A1360=A1359,I1359&amp;CHAR(10)&amp;"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
  HH Metal &amp; Rør  </v>
      </c>
    </row>
    <row r="1361" spans="1:9" x14ac:dyDescent="0.25">
      <c r="A1361" t="s">
        <v>6536</v>
      </c>
      <c r="B1361">
        <v>86439632</v>
      </c>
      <c r="C1361" t="s">
        <v>16</v>
      </c>
      <c r="D1361" t="str">
        <f>IF(Tabel_Forespørgsel_fra_Visma28[[#This Row],[SupProd]]=" "," "," - "&amp;Tabel_Forespørgsel_fra_Visma28[[#This Row],[SupProd]])</f>
        <v xml:space="preserve"> </v>
      </c>
      <c r="E1361" t="s">
        <v>16</v>
      </c>
      <c r="F1361" t="str">
        <f>IF(Tabel_Forespørgsel_fra_Visma28[[#This Row],[SupDescr]]=" "," "," - "&amp;Tabel_Forespørgsel_fra_Visma28[[#This Row],[SupDescr]])</f>
        <v xml:space="preserve"> </v>
      </c>
      <c r="G1361" t="s">
        <v>3929</v>
      </c>
      <c r="H1361">
        <v>6</v>
      </c>
      <c r="I1361" t="str">
        <f>IF(A1361=A1360,I1360&amp;CHAR(10)&amp;"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
  HH Metal &amp; Rør  
  Randers Rør  </v>
      </c>
    </row>
    <row r="1362" spans="1:9" x14ac:dyDescent="0.25">
      <c r="A1362" t="s">
        <v>6537</v>
      </c>
      <c r="B1362">
        <v>86439632</v>
      </c>
      <c r="C1362" t="s">
        <v>16</v>
      </c>
      <c r="D1362" t="str">
        <f>IF(Tabel_Forespørgsel_fra_Visma28[[#This Row],[SupProd]]=" "," "," - "&amp;Tabel_Forespørgsel_fra_Visma28[[#This Row],[SupProd]])</f>
        <v xml:space="preserve"> </v>
      </c>
      <c r="E1362" t="s">
        <v>16</v>
      </c>
      <c r="F1362" t="str">
        <f>IF(Tabel_Forespørgsel_fra_Visma28[[#This Row],[SupDescr]]=" "," "," - "&amp;Tabel_Forespørgsel_fra_Visma28[[#This Row],[SupDescr]])</f>
        <v xml:space="preserve"> </v>
      </c>
      <c r="G1362" t="s">
        <v>3929</v>
      </c>
      <c r="H1362">
        <v>3</v>
      </c>
      <c r="I1362" t="str">
        <f>IF(A1362=A1361,I1361&amp;CHAR(10)&amp;"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63" spans="1:9" x14ac:dyDescent="0.25">
      <c r="A1363" t="s">
        <v>6538</v>
      </c>
      <c r="B1363">
        <v>86439632</v>
      </c>
      <c r="C1363" t="s">
        <v>16</v>
      </c>
      <c r="D1363" t="str">
        <f>IF(Tabel_Forespørgsel_fra_Visma28[[#This Row],[SupProd]]=" "," "," - "&amp;Tabel_Forespørgsel_fra_Visma28[[#This Row],[SupProd]])</f>
        <v xml:space="preserve"> </v>
      </c>
      <c r="E1363" t="s">
        <v>16</v>
      </c>
      <c r="F1363" t="str">
        <f>IF(Tabel_Forespørgsel_fra_Visma28[[#This Row],[SupDescr]]=" "," "," - "&amp;Tabel_Forespørgsel_fra_Visma28[[#This Row],[SupDescr]])</f>
        <v xml:space="preserve"> </v>
      </c>
      <c r="G1363" t="s">
        <v>3929</v>
      </c>
      <c r="H1363">
        <v>3</v>
      </c>
      <c r="I1363" t="str">
        <f>IF(A1363=A1362,I1362&amp;CHAR(10)&amp;"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64" spans="1:9" x14ac:dyDescent="0.25">
      <c r="A1364" t="s">
        <v>6394</v>
      </c>
      <c r="B1364">
        <v>74762273</v>
      </c>
      <c r="C1364" t="s">
        <v>16</v>
      </c>
      <c r="D1364" t="str">
        <f>IF(Tabel_Forespørgsel_fra_Visma28[[#This Row],[SupProd]]=" "," "," - "&amp;Tabel_Forespørgsel_fra_Visma28[[#This Row],[SupProd]])</f>
        <v xml:space="preserve"> </v>
      </c>
      <c r="E1364" t="s">
        <v>16</v>
      </c>
      <c r="F1364" t="str">
        <f>IF(Tabel_Forespørgsel_fra_Visma28[[#This Row],[SupDescr]]=" "," "," - "&amp;Tabel_Forespørgsel_fra_Visma28[[#This Row],[SupDescr]])</f>
        <v xml:space="preserve"> </v>
      </c>
      <c r="G1364" t="s">
        <v>154</v>
      </c>
      <c r="H1364">
        <v>1</v>
      </c>
      <c r="I1364" t="str">
        <f>IF(A1364=A1363,I1363&amp;CHAR(10)&amp;"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65" spans="1:9" x14ac:dyDescent="0.25">
      <c r="A1365" t="s">
        <v>6402</v>
      </c>
      <c r="B1365">
        <v>74762273</v>
      </c>
      <c r="C1365" t="s">
        <v>16</v>
      </c>
      <c r="D1365" t="str">
        <f>IF(Tabel_Forespørgsel_fra_Visma28[[#This Row],[SupProd]]=" "," "," - "&amp;Tabel_Forespørgsel_fra_Visma28[[#This Row],[SupProd]])</f>
        <v xml:space="preserve"> </v>
      </c>
      <c r="E1365" t="s">
        <v>16</v>
      </c>
      <c r="F1365" t="str">
        <f>IF(Tabel_Forespørgsel_fra_Visma28[[#This Row],[SupDescr]]=" "," "," - "&amp;Tabel_Forespørgsel_fra_Visma28[[#This Row],[SupDescr]])</f>
        <v xml:space="preserve"> </v>
      </c>
      <c r="G1365" t="s">
        <v>154</v>
      </c>
      <c r="H1365">
        <v>1</v>
      </c>
      <c r="I1365" t="str">
        <f>IF(A1365=A1364,I1364&amp;CHAR(10)&amp;"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66" spans="1:9" x14ac:dyDescent="0.25">
      <c r="A1366" t="s">
        <v>6401</v>
      </c>
      <c r="B1366">
        <v>74762273</v>
      </c>
      <c r="C1366" t="s">
        <v>16</v>
      </c>
      <c r="D1366" t="str">
        <f>IF(Tabel_Forespørgsel_fra_Visma28[[#This Row],[SupProd]]=" "," "," - "&amp;Tabel_Forespørgsel_fra_Visma28[[#This Row],[SupProd]])</f>
        <v xml:space="preserve"> </v>
      </c>
      <c r="E1366" t="s">
        <v>16</v>
      </c>
      <c r="F1366" t="str">
        <f>IF(Tabel_Forespørgsel_fra_Visma28[[#This Row],[SupDescr]]=" "," "," - "&amp;Tabel_Forespørgsel_fra_Visma28[[#This Row],[SupDescr]])</f>
        <v xml:space="preserve"> </v>
      </c>
      <c r="G1366" t="s">
        <v>154</v>
      </c>
      <c r="H1366">
        <v>1</v>
      </c>
      <c r="I1366" t="str">
        <f>IF(A1366=A1365,I1365&amp;CHAR(10)&amp;"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67" spans="1:9" x14ac:dyDescent="0.25">
      <c r="A1367" t="s">
        <v>6350</v>
      </c>
      <c r="B1367">
        <v>43237700</v>
      </c>
      <c r="C1367" t="s">
        <v>16</v>
      </c>
      <c r="D1367" t="str">
        <f>IF(Tabel_Forespørgsel_fra_Visma28[[#This Row],[SupProd]]=" "," "," - "&amp;Tabel_Forespørgsel_fra_Visma28[[#This Row],[SupProd]])</f>
        <v xml:space="preserve"> </v>
      </c>
      <c r="E1367" t="s">
        <v>16</v>
      </c>
      <c r="F1367" t="str">
        <f>IF(Tabel_Forespørgsel_fra_Visma28[[#This Row],[SupDescr]]=" "," "," - "&amp;Tabel_Forespørgsel_fra_Visma28[[#This Row],[SupDescr]])</f>
        <v xml:space="preserve"> </v>
      </c>
      <c r="G1367" t="s">
        <v>7296</v>
      </c>
      <c r="H1367">
        <v>1</v>
      </c>
      <c r="I1367" t="str">
        <f>IF(A1367=A1366,I1366&amp;CHAR(10)&amp;"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368" spans="1:9" x14ac:dyDescent="0.25">
      <c r="A1368" t="s">
        <v>6351</v>
      </c>
      <c r="B1368">
        <v>43237700</v>
      </c>
      <c r="C1368" t="s">
        <v>16</v>
      </c>
      <c r="D1368" t="str">
        <f>IF(Tabel_Forespørgsel_fra_Visma28[[#This Row],[SupProd]]=" "," "," - "&amp;Tabel_Forespørgsel_fra_Visma28[[#This Row],[SupProd]])</f>
        <v xml:space="preserve"> </v>
      </c>
      <c r="E1368" t="s">
        <v>16</v>
      </c>
      <c r="F1368" t="str">
        <f>IF(Tabel_Forespørgsel_fra_Visma28[[#This Row],[SupDescr]]=" "," "," - "&amp;Tabel_Forespørgsel_fra_Visma28[[#This Row],[SupDescr]])</f>
        <v xml:space="preserve"> </v>
      </c>
      <c r="G1368" t="s">
        <v>7296</v>
      </c>
      <c r="H1368">
        <v>1</v>
      </c>
      <c r="I1368" t="str">
        <f>IF(A1368=A1367,I1367&amp;CHAR(10)&amp;"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369" spans="1:9" x14ac:dyDescent="0.25">
      <c r="A1369" t="s">
        <v>6348</v>
      </c>
      <c r="B1369">
        <v>87387800</v>
      </c>
      <c r="C1369" t="s">
        <v>16</v>
      </c>
      <c r="D1369" t="str">
        <f>IF(Tabel_Forespørgsel_fra_Visma28[[#This Row],[SupProd]]=" "," "," - "&amp;Tabel_Forespørgsel_fra_Visma28[[#This Row],[SupProd]])</f>
        <v xml:space="preserve"> </v>
      </c>
      <c r="E1369" t="s">
        <v>16</v>
      </c>
      <c r="F1369" t="str">
        <f>IF(Tabel_Forespørgsel_fra_Visma28[[#This Row],[SupDescr]]=" "," "," - "&amp;Tabel_Forespørgsel_fra_Visma28[[#This Row],[SupDescr]])</f>
        <v xml:space="preserve"> </v>
      </c>
      <c r="G1369" t="s">
        <v>6547</v>
      </c>
      <c r="H1369">
        <v>1</v>
      </c>
      <c r="I1369" t="str">
        <f>IF(A1369=A1368,I1368&amp;CHAR(10)&amp;"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0" spans="1:9" x14ac:dyDescent="0.25">
      <c r="A1370" t="s">
        <v>6359</v>
      </c>
      <c r="B1370">
        <v>87387800</v>
      </c>
      <c r="C1370" t="s">
        <v>16</v>
      </c>
      <c r="D1370" t="str">
        <f>IF(Tabel_Forespørgsel_fra_Visma28[[#This Row],[SupProd]]=" "," "," - "&amp;Tabel_Forespørgsel_fra_Visma28[[#This Row],[SupProd]])</f>
        <v xml:space="preserve"> </v>
      </c>
      <c r="E1370" t="s">
        <v>16</v>
      </c>
      <c r="F1370" t="str">
        <f>IF(Tabel_Forespørgsel_fra_Visma28[[#This Row],[SupDescr]]=" "," "," - "&amp;Tabel_Forespørgsel_fra_Visma28[[#This Row],[SupDescr]])</f>
        <v xml:space="preserve"> </v>
      </c>
      <c r="G1370" t="s">
        <v>6547</v>
      </c>
      <c r="H1370">
        <v>1</v>
      </c>
      <c r="I1370" t="str">
        <f>IF(A1370=A1369,I1369&amp;CHAR(10)&amp;"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1" spans="1:9" x14ac:dyDescent="0.25">
      <c r="A1371" t="s">
        <v>6357</v>
      </c>
      <c r="B1371">
        <v>43237700</v>
      </c>
      <c r="C1371" t="s">
        <v>16</v>
      </c>
      <c r="D1371" t="str">
        <f>IF(Tabel_Forespørgsel_fra_Visma28[[#This Row],[SupProd]]=" "," "," - "&amp;Tabel_Forespørgsel_fra_Visma28[[#This Row],[SupProd]])</f>
        <v xml:space="preserve"> </v>
      </c>
      <c r="E1371" t="s">
        <v>16</v>
      </c>
      <c r="F1371" t="str">
        <f>IF(Tabel_Forespørgsel_fra_Visma28[[#This Row],[SupDescr]]=" "," "," - "&amp;Tabel_Forespørgsel_fra_Visma28[[#This Row],[SupDescr]])</f>
        <v xml:space="preserve"> </v>
      </c>
      <c r="G1371" t="s">
        <v>7296</v>
      </c>
      <c r="H1371">
        <v>1</v>
      </c>
      <c r="I1371" t="str">
        <f>IF(A1371=A1370,I1370&amp;CHAR(10)&amp;"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372" spans="1:9" x14ac:dyDescent="0.25">
      <c r="A1372" t="s">
        <v>6354</v>
      </c>
      <c r="B1372">
        <v>43237700</v>
      </c>
      <c r="C1372" t="s">
        <v>16</v>
      </c>
      <c r="D1372" t="str">
        <f>IF(Tabel_Forespørgsel_fra_Visma28[[#This Row],[SupProd]]=" "," "," - "&amp;Tabel_Forespørgsel_fra_Visma28[[#This Row],[SupProd]])</f>
        <v xml:space="preserve"> </v>
      </c>
      <c r="E1372" t="s">
        <v>16</v>
      </c>
      <c r="F1372" t="str">
        <f>IF(Tabel_Forespørgsel_fra_Visma28[[#This Row],[SupDescr]]=" "," "," - "&amp;Tabel_Forespørgsel_fra_Visma28[[#This Row],[SupDescr]])</f>
        <v xml:space="preserve"> </v>
      </c>
      <c r="G1372" t="s">
        <v>7296</v>
      </c>
      <c r="H1372">
        <v>1</v>
      </c>
      <c r="I1372" t="str">
        <f>IF(A1372=A1371,I1371&amp;CHAR(10)&amp;"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373" spans="1:9" x14ac:dyDescent="0.25">
      <c r="A1373" t="s">
        <v>6358</v>
      </c>
      <c r="B1373">
        <v>87387800</v>
      </c>
      <c r="C1373" t="s">
        <v>16</v>
      </c>
      <c r="D1373" t="str">
        <f>IF(Tabel_Forespørgsel_fra_Visma28[[#This Row],[SupProd]]=" "," "," - "&amp;Tabel_Forespørgsel_fra_Visma28[[#This Row],[SupProd]])</f>
        <v xml:space="preserve"> </v>
      </c>
      <c r="E1373" t="s">
        <v>16</v>
      </c>
      <c r="F1373" t="str">
        <f>IF(Tabel_Forespørgsel_fra_Visma28[[#This Row],[SupDescr]]=" "," "," - "&amp;Tabel_Forespørgsel_fra_Visma28[[#This Row],[SupDescr]])</f>
        <v xml:space="preserve"> </v>
      </c>
      <c r="G1373" t="s">
        <v>6547</v>
      </c>
      <c r="H1373">
        <v>1</v>
      </c>
      <c r="I1373" t="str">
        <f>IF(A1373=A1372,I1372&amp;CHAR(10)&amp;"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4" spans="1:9" x14ac:dyDescent="0.25">
      <c r="A1374" t="s">
        <v>6355</v>
      </c>
      <c r="B1374">
        <v>87387800</v>
      </c>
      <c r="C1374" t="s">
        <v>16</v>
      </c>
      <c r="D1374" t="str">
        <f>IF(Tabel_Forespørgsel_fra_Visma28[[#This Row],[SupProd]]=" "," "," - "&amp;Tabel_Forespørgsel_fra_Visma28[[#This Row],[SupProd]])</f>
        <v xml:space="preserve"> </v>
      </c>
      <c r="E1374" t="s">
        <v>16</v>
      </c>
      <c r="F1374" t="str">
        <f>IF(Tabel_Forespørgsel_fra_Visma28[[#This Row],[SupDescr]]=" "," "," - "&amp;Tabel_Forespørgsel_fra_Visma28[[#This Row],[SupDescr]])</f>
        <v xml:space="preserve"> </v>
      </c>
      <c r="G1374" t="s">
        <v>6547</v>
      </c>
      <c r="H1374">
        <v>1</v>
      </c>
      <c r="I1374" t="str">
        <f>IF(A1374=A1373,I1373&amp;CHAR(10)&amp;"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5" spans="1:9" x14ac:dyDescent="0.25">
      <c r="A1375" t="s">
        <v>6360</v>
      </c>
      <c r="B1375">
        <v>87387800</v>
      </c>
      <c r="C1375" t="s">
        <v>16</v>
      </c>
      <c r="D1375" t="str">
        <f>IF(Tabel_Forespørgsel_fra_Visma28[[#This Row],[SupProd]]=" "," "," - "&amp;Tabel_Forespørgsel_fra_Visma28[[#This Row],[SupProd]])</f>
        <v xml:space="preserve"> </v>
      </c>
      <c r="E1375" t="s">
        <v>16</v>
      </c>
      <c r="F1375" t="str">
        <f>IF(Tabel_Forespørgsel_fra_Visma28[[#This Row],[SupDescr]]=" "," "," - "&amp;Tabel_Forespørgsel_fra_Visma28[[#This Row],[SupDescr]])</f>
        <v xml:space="preserve"> </v>
      </c>
      <c r="G1375" t="s">
        <v>6547</v>
      </c>
      <c r="H1375">
        <v>1</v>
      </c>
      <c r="I1375" t="str">
        <f>IF(A1375=A1374,I1374&amp;CHAR(10)&amp;"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6" spans="1:9" x14ac:dyDescent="0.25">
      <c r="A1376" t="s">
        <v>6349</v>
      </c>
      <c r="B1376">
        <v>87387800</v>
      </c>
      <c r="C1376" t="s">
        <v>16</v>
      </c>
      <c r="D1376" t="str">
        <f>IF(Tabel_Forespørgsel_fra_Visma28[[#This Row],[SupProd]]=" "," "," - "&amp;Tabel_Forespørgsel_fra_Visma28[[#This Row],[SupProd]])</f>
        <v xml:space="preserve"> </v>
      </c>
      <c r="E1376" t="s">
        <v>16</v>
      </c>
      <c r="F1376" t="str">
        <f>IF(Tabel_Forespørgsel_fra_Visma28[[#This Row],[SupDescr]]=" "," "," - "&amp;Tabel_Forespørgsel_fra_Visma28[[#This Row],[SupDescr]])</f>
        <v xml:space="preserve"> </v>
      </c>
      <c r="G1376" t="s">
        <v>6547</v>
      </c>
      <c r="H1376">
        <v>1</v>
      </c>
      <c r="I1376" t="str">
        <f>IF(A1376=A1375,I1375&amp;CHAR(10)&amp;"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7" spans="1:9" x14ac:dyDescent="0.25">
      <c r="A1377" t="s">
        <v>6352</v>
      </c>
      <c r="B1377">
        <v>87387800</v>
      </c>
      <c r="C1377" t="s">
        <v>16</v>
      </c>
      <c r="D1377" t="str">
        <f>IF(Tabel_Forespørgsel_fra_Visma28[[#This Row],[SupProd]]=" "," "," - "&amp;Tabel_Forespørgsel_fra_Visma28[[#This Row],[SupProd]])</f>
        <v xml:space="preserve"> </v>
      </c>
      <c r="E1377" t="s">
        <v>16</v>
      </c>
      <c r="F1377" t="str">
        <f>IF(Tabel_Forespørgsel_fra_Visma28[[#This Row],[SupDescr]]=" "," "," - "&amp;Tabel_Forespørgsel_fra_Visma28[[#This Row],[SupDescr]])</f>
        <v xml:space="preserve"> </v>
      </c>
      <c r="G1377" t="s">
        <v>6547</v>
      </c>
      <c r="H1377">
        <v>1</v>
      </c>
      <c r="I1377" t="str">
        <f>IF(A1377=A1376,I1376&amp;CHAR(10)&amp;"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8" spans="1:9" x14ac:dyDescent="0.25">
      <c r="A1378" t="s">
        <v>6361</v>
      </c>
      <c r="B1378">
        <v>87387800</v>
      </c>
      <c r="C1378" t="s">
        <v>16</v>
      </c>
      <c r="D1378" t="str">
        <f>IF(Tabel_Forespørgsel_fra_Visma28[[#This Row],[SupProd]]=" "," "," - "&amp;Tabel_Forespørgsel_fra_Visma28[[#This Row],[SupProd]])</f>
        <v xml:space="preserve"> </v>
      </c>
      <c r="E1378" t="s">
        <v>16</v>
      </c>
      <c r="F1378" t="str">
        <f>IF(Tabel_Forespørgsel_fra_Visma28[[#This Row],[SupDescr]]=" "," "," - "&amp;Tabel_Forespørgsel_fra_Visma28[[#This Row],[SupDescr]])</f>
        <v xml:space="preserve"> </v>
      </c>
      <c r="G1378" t="s">
        <v>6547</v>
      </c>
      <c r="H1378">
        <v>1</v>
      </c>
      <c r="I1378" t="str">
        <f>IF(A1378=A1377,I1377&amp;CHAR(10)&amp;"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9" spans="1:9" x14ac:dyDescent="0.25">
      <c r="A1379" t="s">
        <v>6726</v>
      </c>
      <c r="B1379">
        <v>74762273</v>
      </c>
      <c r="C1379" t="s">
        <v>16</v>
      </c>
      <c r="D1379" t="str">
        <f>IF(Tabel_Forespørgsel_fra_Visma28[[#This Row],[SupProd]]=" "," "," - "&amp;Tabel_Forespørgsel_fra_Visma28[[#This Row],[SupProd]])</f>
        <v xml:space="preserve"> </v>
      </c>
      <c r="E1379" t="s">
        <v>16</v>
      </c>
      <c r="F1379" t="str">
        <f>IF(Tabel_Forespørgsel_fra_Visma28[[#This Row],[SupDescr]]=" "," "," - "&amp;Tabel_Forespørgsel_fra_Visma28[[#This Row],[SupDescr]])</f>
        <v xml:space="preserve"> </v>
      </c>
      <c r="G1379" t="s">
        <v>154</v>
      </c>
      <c r="H1379">
        <v>1</v>
      </c>
      <c r="I1379" t="str">
        <f>IF(A1379=A1378,I1378&amp;CHAR(10)&amp;"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80" spans="1:9" x14ac:dyDescent="0.25">
      <c r="A1380" t="s">
        <v>6727</v>
      </c>
      <c r="B1380">
        <v>74762273</v>
      </c>
      <c r="C1380" t="s">
        <v>16</v>
      </c>
      <c r="D1380" t="str">
        <f>IF(Tabel_Forespørgsel_fra_Visma28[[#This Row],[SupProd]]=" "," "," - "&amp;Tabel_Forespørgsel_fra_Visma28[[#This Row],[SupProd]])</f>
        <v xml:space="preserve"> </v>
      </c>
      <c r="E1380" t="s">
        <v>16</v>
      </c>
      <c r="F1380" t="str">
        <f>IF(Tabel_Forespørgsel_fra_Visma28[[#This Row],[SupDescr]]=" "," "," - "&amp;Tabel_Forespørgsel_fra_Visma28[[#This Row],[SupDescr]])</f>
        <v xml:space="preserve"> </v>
      </c>
      <c r="G1380" t="s">
        <v>154</v>
      </c>
      <c r="H1380">
        <v>1</v>
      </c>
      <c r="I1380" t="str">
        <f>IF(A1380=A1379,I1379&amp;CHAR(10)&amp;"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81" spans="1:9" x14ac:dyDescent="0.25">
      <c r="A1381" t="s">
        <v>6867</v>
      </c>
      <c r="B1381">
        <v>87387800</v>
      </c>
      <c r="C1381" t="s">
        <v>16</v>
      </c>
      <c r="D1381" t="str">
        <f>IF(Tabel_Forespørgsel_fra_Visma28[[#This Row],[SupProd]]=" "," "," - "&amp;Tabel_Forespørgsel_fra_Visma28[[#This Row],[SupProd]])</f>
        <v xml:space="preserve"> </v>
      </c>
      <c r="E1381" t="s">
        <v>16</v>
      </c>
      <c r="F1381" t="str">
        <f>IF(Tabel_Forespørgsel_fra_Visma28[[#This Row],[SupDescr]]=" "," "," - "&amp;Tabel_Forespørgsel_fra_Visma28[[#This Row],[SupDescr]])</f>
        <v xml:space="preserve"> </v>
      </c>
      <c r="G1381" t="s">
        <v>6547</v>
      </c>
      <c r="H1381">
        <v>1</v>
      </c>
      <c r="I1381" t="str">
        <f>IF(A1381=A1380,I1380&amp;CHAR(10)&amp;"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82" spans="1:9" x14ac:dyDescent="0.25">
      <c r="A1382" t="s">
        <v>6868</v>
      </c>
      <c r="B1382">
        <v>87387800</v>
      </c>
      <c r="C1382" t="s">
        <v>16</v>
      </c>
      <c r="D1382" t="str">
        <f>IF(Tabel_Forespørgsel_fra_Visma28[[#This Row],[SupProd]]=" "," "," - "&amp;Tabel_Forespørgsel_fra_Visma28[[#This Row],[SupProd]])</f>
        <v xml:space="preserve"> </v>
      </c>
      <c r="E1382" t="s">
        <v>16</v>
      </c>
      <c r="F1382" t="str">
        <f>IF(Tabel_Forespørgsel_fra_Visma28[[#This Row],[SupDescr]]=" "," "," - "&amp;Tabel_Forespørgsel_fra_Visma28[[#This Row],[SupDescr]])</f>
        <v xml:space="preserve"> </v>
      </c>
      <c r="G1382" t="s">
        <v>6547</v>
      </c>
      <c r="H1382">
        <v>1</v>
      </c>
      <c r="I1382" t="str">
        <f>IF(A1382=A1381,I1381&amp;CHAR(10)&amp;"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83" spans="1:9" x14ac:dyDescent="0.25">
      <c r="A1383" t="s">
        <v>6869</v>
      </c>
      <c r="B1383">
        <v>87387800</v>
      </c>
      <c r="C1383" t="s">
        <v>16</v>
      </c>
      <c r="D1383" t="str">
        <f>IF(Tabel_Forespørgsel_fra_Visma28[[#This Row],[SupProd]]=" "," "," - "&amp;Tabel_Forespørgsel_fra_Visma28[[#This Row],[SupProd]])</f>
        <v xml:space="preserve"> </v>
      </c>
      <c r="E1383" t="s">
        <v>16</v>
      </c>
      <c r="F1383" t="str">
        <f>IF(Tabel_Forespørgsel_fra_Visma28[[#This Row],[SupDescr]]=" "," "," - "&amp;Tabel_Forespørgsel_fra_Visma28[[#This Row],[SupDescr]])</f>
        <v xml:space="preserve"> </v>
      </c>
      <c r="G1383" t="s">
        <v>6547</v>
      </c>
      <c r="H1383">
        <v>1</v>
      </c>
      <c r="I1383" t="str">
        <f>IF(A1383=A1382,I1382&amp;CHAR(10)&amp;"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84" spans="1:9" x14ac:dyDescent="0.25">
      <c r="A1384" t="s">
        <v>6870</v>
      </c>
      <c r="B1384">
        <v>87387800</v>
      </c>
      <c r="C1384" t="s">
        <v>16</v>
      </c>
      <c r="D1384" t="str">
        <f>IF(Tabel_Forespørgsel_fra_Visma28[[#This Row],[SupProd]]=" "," "," - "&amp;Tabel_Forespørgsel_fra_Visma28[[#This Row],[SupProd]])</f>
        <v xml:space="preserve"> </v>
      </c>
      <c r="E1384" t="s">
        <v>16</v>
      </c>
      <c r="F1384" t="str">
        <f>IF(Tabel_Forespørgsel_fra_Visma28[[#This Row],[SupDescr]]=" "," "," - "&amp;Tabel_Forespørgsel_fra_Visma28[[#This Row],[SupDescr]])</f>
        <v xml:space="preserve"> </v>
      </c>
      <c r="G1384" t="s">
        <v>6547</v>
      </c>
      <c r="H1384">
        <v>1</v>
      </c>
      <c r="I1384" t="str">
        <f>IF(A1384=A1383,I1383&amp;CHAR(10)&amp;"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85" spans="1:9" x14ac:dyDescent="0.25">
      <c r="A1385" t="s">
        <v>6859</v>
      </c>
      <c r="B1385">
        <v>74762273</v>
      </c>
      <c r="C1385" t="s">
        <v>16</v>
      </c>
      <c r="D1385" t="str">
        <f>IF(Tabel_Forespørgsel_fra_Visma28[[#This Row],[SupProd]]=" "," "," - "&amp;Tabel_Forespørgsel_fra_Visma28[[#This Row],[SupProd]])</f>
        <v xml:space="preserve"> </v>
      </c>
      <c r="E1385" t="s">
        <v>16</v>
      </c>
      <c r="F1385" t="str">
        <f>IF(Tabel_Forespørgsel_fra_Visma28[[#This Row],[SupDescr]]=" "," "," - "&amp;Tabel_Forespørgsel_fra_Visma28[[#This Row],[SupDescr]])</f>
        <v xml:space="preserve"> </v>
      </c>
      <c r="G1385" t="s">
        <v>154</v>
      </c>
      <c r="H1385">
        <v>1</v>
      </c>
      <c r="I1385" t="str">
        <f>IF(A1385=A1384,I1384&amp;CHAR(10)&amp;"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86" spans="1:9" x14ac:dyDescent="0.25">
      <c r="A1386" t="s">
        <v>6825</v>
      </c>
      <c r="B1386">
        <v>86439632</v>
      </c>
      <c r="C1386" t="s">
        <v>16</v>
      </c>
      <c r="D1386" t="str">
        <f>IF(Tabel_Forespørgsel_fra_Visma28[[#This Row],[SupProd]]=" "," "," - "&amp;Tabel_Forespørgsel_fra_Visma28[[#This Row],[SupProd]])</f>
        <v xml:space="preserve"> </v>
      </c>
      <c r="E1386" t="s">
        <v>16</v>
      </c>
      <c r="F1386" t="str">
        <f>IF(Tabel_Forespørgsel_fra_Visma28[[#This Row],[SupDescr]]=" "," "," - "&amp;Tabel_Forespørgsel_fra_Visma28[[#This Row],[SupDescr]])</f>
        <v xml:space="preserve"> </v>
      </c>
      <c r="G1386" t="s">
        <v>3929</v>
      </c>
      <c r="H1386">
        <v>1</v>
      </c>
      <c r="I1386" t="str">
        <f>IF(A1386=A1385,I1385&amp;CHAR(10)&amp;"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87" spans="1:9" x14ac:dyDescent="0.25">
      <c r="A1387" t="s">
        <v>6735</v>
      </c>
      <c r="B1387">
        <v>74762273</v>
      </c>
      <c r="C1387" t="s">
        <v>16</v>
      </c>
      <c r="D1387" t="str">
        <f>IF(Tabel_Forespørgsel_fra_Visma28[[#This Row],[SupProd]]=" "," "," - "&amp;Tabel_Forespørgsel_fra_Visma28[[#This Row],[SupProd]])</f>
        <v xml:space="preserve"> </v>
      </c>
      <c r="E1387" t="s">
        <v>16</v>
      </c>
      <c r="F1387" t="str">
        <f>IF(Tabel_Forespørgsel_fra_Visma28[[#This Row],[SupDescr]]=" "," "," - "&amp;Tabel_Forespørgsel_fra_Visma28[[#This Row],[SupDescr]])</f>
        <v xml:space="preserve"> </v>
      </c>
      <c r="G1387" t="s">
        <v>154</v>
      </c>
      <c r="H1387">
        <v>1</v>
      </c>
      <c r="I1387" t="str">
        <f>IF(A1387=A1386,I1386&amp;CHAR(10)&amp;"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88" spans="1:9" x14ac:dyDescent="0.25">
      <c r="A1388" t="s">
        <v>6736</v>
      </c>
      <c r="B1388">
        <v>74762273</v>
      </c>
      <c r="C1388" t="s">
        <v>16</v>
      </c>
      <c r="D1388" t="str">
        <f>IF(Tabel_Forespørgsel_fra_Visma28[[#This Row],[SupProd]]=" "," "," - "&amp;Tabel_Forespørgsel_fra_Visma28[[#This Row],[SupProd]])</f>
        <v xml:space="preserve"> </v>
      </c>
      <c r="E1388" t="s">
        <v>16</v>
      </c>
      <c r="F1388" t="str">
        <f>IF(Tabel_Forespørgsel_fra_Visma28[[#This Row],[SupDescr]]=" "," "," - "&amp;Tabel_Forespørgsel_fra_Visma28[[#This Row],[SupDescr]])</f>
        <v xml:space="preserve"> </v>
      </c>
      <c r="G1388" t="s">
        <v>154</v>
      </c>
      <c r="H1388">
        <v>1</v>
      </c>
      <c r="I1388" t="str">
        <f>IF(A1388=A1387,I1387&amp;CHAR(10)&amp;"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89" spans="1:9" x14ac:dyDescent="0.25">
      <c r="A1389" t="s">
        <v>6734</v>
      </c>
      <c r="B1389">
        <v>74755755</v>
      </c>
      <c r="C1389" t="s">
        <v>16</v>
      </c>
      <c r="D1389" t="str">
        <f>IF(Tabel_Forespørgsel_fra_Visma28[[#This Row],[SupProd]]=" "," "," - "&amp;Tabel_Forespørgsel_fra_Visma28[[#This Row],[SupProd]])</f>
        <v xml:space="preserve"> </v>
      </c>
      <c r="E1389" t="s">
        <v>16</v>
      </c>
      <c r="F1389" t="str">
        <f>IF(Tabel_Forespørgsel_fra_Visma28[[#This Row],[SupDescr]]=" "," "," - "&amp;Tabel_Forespørgsel_fra_Visma28[[#This Row],[SupDescr]])</f>
        <v xml:space="preserve"> </v>
      </c>
      <c r="G1389" t="s">
        <v>4786</v>
      </c>
      <c r="H1389">
        <v>1</v>
      </c>
      <c r="I1389" t="str">
        <f>IF(A1389=A1388,I1388&amp;CHAR(10)&amp;"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390" spans="1:9" x14ac:dyDescent="0.25">
      <c r="A1390" t="s">
        <v>6737</v>
      </c>
      <c r="B1390">
        <v>74755755</v>
      </c>
      <c r="C1390" t="s">
        <v>16</v>
      </c>
      <c r="D1390" t="str">
        <f>IF(Tabel_Forespørgsel_fra_Visma28[[#This Row],[SupProd]]=" "," "," - "&amp;Tabel_Forespørgsel_fra_Visma28[[#This Row],[SupProd]])</f>
        <v xml:space="preserve"> </v>
      </c>
      <c r="E1390" t="s">
        <v>16</v>
      </c>
      <c r="F1390" t="str">
        <f>IF(Tabel_Forespørgsel_fra_Visma28[[#This Row],[SupDescr]]=" "," "," - "&amp;Tabel_Forespørgsel_fra_Visma28[[#This Row],[SupDescr]])</f>
        <v xml:space="preserve"> </v>
      </c>
      <c r="G1390" t="s">
        <v>4786</v>
      </c>
      <c r="H1390">
        <v>1</v>
      </c>
      <c r="I1390" t="str">
        <f>IF(A1390=A1389,I1389&amp;CHAR(10)&amp;"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391" spans="1:9" x14ac:dyDescent="0.25">
      <c r="A1391" t="s">
        <v>6737</v>
      </c>
      <c r="B1391">
        <v>74762273</v>
      </c>
      <c r="C1391" t="s">
        <v>16</v>
      </c>
      <c r="D1391" t="str">
        <f>IF(Tabel_Forespørgsel_fra_Visma28[[#This Row],[SupProd]]=" "," "," - "&amp;Tabel_Forespørgsel_fra_Visma28[[#This Row],[SupProd]])</f>
        <v xml:space="preserve"> </v>
      </c>
      <c r="E1391" t="s">
        <v>16</v>
      </c>
      <c r="F1391" t="str">
        <f>IF(Tabel_Forespørgsel_fra_Visma28[[#This Row],[SupDescr]]=" "," "," - "&amp;Tabel_Forespørgsel_fra_Visma28[[#This Row],[SupDescr]])</f>
        <v xml:space="preserve"> </v>
      </c>
      <c r="G1391" t="s">
        <v>154</v>
      </c>
      <c r="H1391">
        <v>2</v>
      </c>
      <c r="I1391" t="str">
        <f>IF(A1391=A1390,I1390&amp;CHAR(10)&amp;"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Peter  </v>
      </c>
    </row>
    <row r="1392" spans="1:9" x14ac:dyDescent="0.25">
      <c r="A1392" t="s">
        <v>6811</v>
      </c>
      <c r="B1392">
        <v>70890019</v>
      </c>
      <c r="C1392" t="s">
        <v>16</v>
      </c>
      <c r="D1392" t="str">
        <f>IF(Tabel_Forespørgsel_fra_Visma28[[#This Row],[SupProd]]=" "," "," - "&amp;Tabel_Forespørgsel_fra_Visma28[[#This Row],[SupProd]])</f>
        <v xml:space="preserve"> </v>
      </c>
      <c r="E1392" t="s">
        <v>16</v>
      </c>
      <c r="F1392" t="str">
        <f>IF(Tabel_Forespørgsel_fra_Visma28[[#This Row],[SupDescr]]=" "," "," - "&amp;Tabel_Forespørgsel_fra_Visma28[[#This Row],[SupDescr]])</f>
        <v xml:space="preserve"> </v>
      </c>
      <c r="G1392" t="s">
        <v>5780</v>
      </c>
      <c r="H1392">
        <v>1</v>
      </c>
      <c r="I1392" t="str">
        <f>IF(A1392=A1391,I1391&amp;CHAR(10)&amp;"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393" spans="1:9" x14ac:dyDescent="0.25">
      <c r="A1393" t="s">
        <v>6815</v>
      </c>
      <c r="B1393">
        <v>86439632</v>
      </c>
      <c r="C1393" t="s">
        <v>16</v>
      </c>
      <c r="D1393" t="str">
        <f>IF(Tabel_Forespørgsel_fra_Visma28[[#This Row],[SupProd]]=" "," "," - "&amp;Tabel_Forespørgsel_fra_Visma28[[#This Row],[SupProd]])</f>
        <v xml:space="preserve"> </v>
      </c>
      <c r="E1393" t="s">
        <v>16</v>
      </c>
      <c r="F1393" t="str">
        <f>IF(Tabel_Forespørgsel_fra_Visma28[[#This Row],[SupDescr]]=" "," "," - "&amp;Tabel_Forespørgsel_fra_Visma28[[#This Row],[SupDescr]])</f>
        <v xml:space="preserve"> </v>
      </c>
      <c r="G1393" t="s">
        <v>3929</v>
      </c>
      <c r="H1393">
        <v>1</v>
      </c>
      <c r="I1393" t="str">
        <f>IF(A1393=A1392,I1392&amp;CHAR(10)&amp;"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94" spans="1:9" x14ac:dyDescent="0.25">
      <c r="A1394" t="s">
        <v>6691</v>
      </c>
      <c r="B1394">
        <v>86439632</v>
      </c>
      <c r="C1394" t="s">
        <v>16</v>
      </c>
      <c r="D1394" t="str">
        <f>IF(Tabel_Forespørgsel_fra_Visma28[[#This Row],[SupProd]]=" "," "," - "&amp;Tabel_Forespørgsel_fra_Visma28[[#This Row],[SupProd]])</f>
        <v xml:space="preserve"> </v>
      </c>
      <c r="E1394" t="s">
        <v>16</v>
      </c>
      <c r="F1394" t="str">
        <f>IF(Tabel_Forespørgsel_fra_Visma28[[#This Row],[SupDescr]]=" "," "," - "&amp;Tabel_Forespørgsel_fra_Visma28[[#This Row],[SupDescr]])</f>
        <v xml:space="preserve"> </v>
      </c>
      <c r="G1394" t="s">
        <v>3929</v>
      </c>
      <c r="H1394">
        <v>1</v>
      </c>
      <c r="I1394" t="str">
        <f>IF(A1394=A1393,I1393&amp;CHAR(10)&amp;"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95" spans="1:9" x14ac:dyDescent="0.25">
      <c r="A1395" t="s">
        <v>6692</v>
      </c>
      <c r="B1395">
        <v>86439632</v>
      </c>
      <c r="C1395" t="s">
        <v>16</v>
      </c>
      <c r="D1395" t="str">
        <f>IF(Tabel_Forespørgsel_fra_Visma28[[#This Row],[SupProd]]=" "," "," - "&amp;Tabel_Forespørgsel_fra_Visma28[[#This Row],[SupProd]])</f>
        <v xml:space="preserve"> </v>
      </c>
      <c r="E1395" t="s">
        <v>16</v>
      </c>
      <c r="F1395" t="str">
        <f>IF(Tabel_Forespørgsel_fra_Visma28[[#This Row],[SupDescr]]=" "," "," - "&amp;Tabel_Forespørgsel_fra_Visma28[[#This Row],[SupDescr]])</f>
        <v xml:space="preserve"> </v>
      </c>
      <c r="G1395" t="s">
        <v>3929</v>
      </c>
      <c r="H1395">
        <v>1</v>
      </c>
      <c r="I1395" t="str">
        <f>IF(A1395=A1394,I1394&amp;CHAR(10)&amp;"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96" spans="1:9" x14ac:dyDescent="0.25">
      <c r="A1396" t="s">
        <v>6698</v>
      </c>
      <c r="B1396">
        <v>86439632</v>
      </c>
      <c r="C1396" t="s">
        <v>16</v>
      </c>
      <c r="D1396" t="str">
        <f>IF(Tabel_Forespørgsel_fra_Visma28[[#This Row],[SupProd]]=" "," "," - "&amp;Tabel_Forespørgsel_fra_Visma28[[#This Row],[SupProd]])</f>
        <v xml:space="preserve"> </v>
      </c>
      <c r="E1396" t="s">
        <v>16</v>
      </c>
      <c r="F1396" t="str">
        <f>IF(Tabel_Forespørgsel_fra_Visma28[[#This Row],[SupDescr]]=" "," "," - "&amp;Tabel_Forespørgsel_fra_Visma28[[#This Row],[SupDescr]])</f>
        <v xml:space="preserve"> </v>
      </c>
      <c r="G1396" t="s">
        <v>3929</v>
      </c>
      <c r="H1396">
        <v>1</v>
      </c>
      <c r="I1396" t="str">
        <f>IF(A1396=A1395,I1395&amp;CHAR(10)&amp;"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97" spans="1:9" x14ac:dyDescent="0.25">
      <c r="A1397" t="s">
        <v>6695</v>
      </c>
      <c r="B1397">
        <v>70108720</v>
      </c>
      <c r="C1397" t="s">
        <v>16</v>
      </c>
      <c r="D1397" t="str">
        <f>IF(Tabel_Forespørgsel_fra_Visma28[[#This Row],[SupProd]]=" "," "," - "&amp;Tabel_Forespørgsel_fra_Visma28[[#This Row],[SupProd]])</f>
        <v xml:space="preserve"> </v>
      </c>
      <c r="E1397" t="s">
        <v>16</v>
      </c>
      <c r="F1397" t="str">
        <f>IF(Tabel_Forespørgsel_fra_Visma28[[#This Row],[SupDescr]]=" "," "," - "&amp;Tabel_Forespørgsel_fra_Visma28[[#This Row],[SupDescr]])</f>
        <v xml:space="preserve"> </v>
      </c>
      <c r="G1397" t="s">
        <v>8125</v>
      </c>
      <c r="H1397">
        <v>1</v>
      </c>
      <c r="I1397" t="str">
        <f>IF(A1397=A1396,I1396&amp;CHAR(10)&amp;"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98" spans="1:9" x14ac:dyDescent="0.25">
      <c r="A1398" t="s">
        <v>6695</v>
      </c>
      <c r="B1398">
        <v>70890019</v>
      </c>
      <c r="C1398" t="s">
        <v>16</v>
      </c>
      <c r="D1398" t="str">
        <f>IF(Tabel_Forespørgsel_fra_Visma28[[#This Row],[SupProd]]=" "," "," - "&amp;Tabel_Forespørgsel_fra_Visma28[[#This Row],[SupProd]])</f>
        <v xml:space="preserve"> </v>
      </c>
      <c r="E1398" t="s">
        <v>16</v>
      </c>
      <c r="F1398" t="str">
        <f>IF(Tabel_Forespørgsel_fra_Visma28[[#This Row],[SupDescr]]=" "," "," - "&amp;Tabel_Forespørgsel_fra_Visma28[[#This Row],[SupDescr]])</f>
        <v xml:space="preserve"> </v>
      </c>
      <c r="G1398" t="s">
        <v>5780</v>
      </c>
      <c r="H1398">
        <v>2</v>
      </c>
      <c r="I1398" t="str">
        <f>IF(A1398=A1397,I1397&amp;CHAR(10)&amp;"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399" spans="1:9" x14ac:dyDescent="0.25">
      <c r="A1399" t="s">
        <v>6696</v>
      </c>
      <c r="B1399">
        <v>70108720</v>
      </c>
      <c r="C1399" t="s">
        <v>16</v>
      </c>
      <c r="D1399" t="str">
        <f>IF(Tabel_Forespørgsel_fra_Visma28[[#This Row],[SupProd]]=" "," "," - "&amp;Tabel_Forespørgsel_fra_Visma28[[#This Row],[SupProd]])</f>
        <v xml:space="preserve"> </v>
      </c>
      <c r="E1399" t="s">
        <v>16</v>
      </c>
      <c r="F1399" t="str">
        <f>IF(Tabel_Forespørgsel_fra_Visma28[[#This Row],[SupDescr]]=" "," "," - "&amp;Tabel_Forespørgsel_fra_Visma28[[#This Row],[SupDescr]])</f>
        <v xml:space="preserve"> </v>
      </c>
      <c r="G1399" t="s">
        <v>8125</v>
      </c>
      <c r="H1399">
        <v>1</v>
      </c>
      <c r="I1399" t="str">
        <f>IF(A1399=A1398,I1398&amp;CHAR(10)&amp;"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00" spans="1:9" x14ac:dyDescent="0.25">
      <c r="A1400" t="s">
        <v>6696</v>
      </c>
      <c r="B1400">
        <v>70890019</v>
      </c>
      <c r="C1400" t="s">
        <v>16</v>
      </c>
      <c r="D1400" t="str">
        <f>IF(Tabel_Forespørgsel_fra_Visma28[[#This Row],[SupProd]]=" "," "," - "&amp;Tabel_Forespørgsel_fra_Visma28[[#This Row],[SupProd]])</f>
        <v xml:space="preserve"> </v>
      </c>
      <c r="E1400" t="s">
        <v>16</v>
      </c>
      <c r="F1400" t="str">
        <f>IF(Tabel_Forespørgsel_fra_Visma28[[#This Row],[SupDescr]]=" "," "," - "&amp;Tabel_Forespørgsel_fra_Visma28[[#This Row],[SupDescr]])</f>
        <v xml:space="preserve"> </v>
      </c>
      <c r="G1400" t="s">
        <v>5780</v>
      </c>
      <c r="H1400">
        <v>2</v>
      </c>
      <c r="I1400" t="str">
        <f>IF(A1400=A1399,I1399&amp;CHAR(10)&amp;"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401" spans="1:9" x14ac:dyDescent="0.25">
      <c r="A1401" t="s">
        <v>6697</v>
      </c>
      <c r="B1401">
        <v>70108720</v>
      </c>
      <c r="C1401" t="s">
        <v>16</v>
      </c>
      <c r="D1401" t="str">
        <f>IF(Tabel_Forespørgsel_fra_Visma28[[#This Row],[SupProd]]=" "," "," - "&amp;Tabel_Forespørgsel_fra_Visma28[[#This Row],[SupProd]])</f>
        <v xml:space="preserve"> </v>
      </c>
      <c r="E1401" t="s">
        <v>16</v>
      </c>
      <c r="F1401" t="str">
        <f>IF(Tabel_Forespørgsel_fra_Visma28[[#This Row],[SupDescr]]=" "," "," - "&amp;Tabel_Forespørgsel_fra_Visma28[[#This Row],[SupDescr]])</f>
        <v xml:space="preserve"> </v>
      </c>
      <c r="G1401" t="s">
        <v>8125</v>
      </c>
      <c r="H1401">
        <v>1</v>
      </c>
      <c r="I1401" t="str">
        <f>IF(A1401=A1400,I1400&amp;CHAR(10)&amp;"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02" spans="1:9" x14ac:dyDescent="0.25">
      <c r="A1402" t="s">
        <v>6697</v>
      </c>
      <c r="B1402">
        <v>86439632</v>
      </c>
      <c r="C1402" t="s">
        <v>16</v>
      </c>
      <c r="D1402" t="str">
        <f>IF(Tabel_Forespørgsel_fra_Visma28[[#This Row],[SupProd]]=" "," "," - "&amp;Tabel_Forespørgsel_fra_Visma28[[#This Row],[SupProd]])</f>
        <v xml:space="preserve"> </v>
      </c>
      <c r="E1402" t="s">
        <v>16</v>
      </c>
      <c r="F1402" t="str">
        <f>IF(Tabel_Forespørgsel_fra_Visma28[[#This Row],[SupDescr]]=" "," "," - "&amp;Tabel_Forespørgsel_fra_Visma28[[#This Row],[SupDescr]])</f>
        <v xml:space="preserve"> </v>
      </c>
      <c r="G1402" t="s">
        <v>3929</v>
      </c>
      <c r="H1402">
        <v>2</v>
      </c>
      <c r="I1402" t="str">
        <f>IF(A1402=A1401,I1401&amp;CHAR(10)&amp;"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03" spans="1:9" x14ac:dyDescent="0.25">
      <c r="A1403" t="s">
        <v>6697</v>
      </c>
      <c r="B1403">
        <v>70890019</v>
      </c>
      <c r="C1403" t="s">
        <v>16</v>
      </c>
      <c r="D1403" t="str">
        <f>IF(Tabel_Forespørgsel_fra_Visma28[[#This Row],[SupProd]]=" "," "," - "&amp;Tabel_Forespørgsel_fra_Visma28[[#This Row],[SupProd]])</f>
        <v xml:space="preserve"> </v>
      </c>
      <c r="E1403" t="s">
        <v>16</v>
      </c>
      <c r="F1403" t="str">
        <f>IF(Tabel_Forespørgsel_fra_Visma28[[#This Row],[SupDescr]]=" "," "," - "&amp;Tabel_Forespørgsel_fra_Visma28[[#This Row],[SupDescr]])</f>
        <v xml:space="preserve"> </v>
      </c>
      <c r="G1403" t="s">
        <v>5780</v>
      </c>
      <c r="H1403">
        <v>3</v>
      </c>
      <c r="I1403" t="str">
        <f>IF(A1403=A1402,I1402&amp;CHAR(10)&amp;"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404" spans="1:9" x14ac:dyDescent="0.25">
      <c r="A1404" t="s">
        <v>7109</v>
      </c>
      <c r="B1404">
        <v>74762273</v>
      </c>
      <c r="C1404" t="s">
        <v>16</v>
      </c>
      <c r="D1404" t="str">
        <f>IF(Tabel_Forespørgsel_fra_Visma28[[#This Row],[SupProd]]=" "," "," - "&amp;Tabel_Forespørgsel_fra_Visma28[[#This Row],[SupProd]])</f>
        <v xml:space="preserve"> </v>
      </c>
      <c r="E1404" t="s">
        <v>16</v>
      </c>
      <c r="F1404" t="str">
        <f>IF(Tabel_Forespørgsel_fra_Visma28[[#This Row],[SupDescr]]=" "," "," - "&amp;Tabel_Forespørgsel_fra_Visma28[[#This Row],[SupDescr]])</f>
        <v xml:space="preserve"> </v>
      </c>
      <c r="G1404" t="s">
        <v>154</v>
      </c>
      <c r="H1404">
        <v>1</v>
      </c>
      <c r="I1404" t="str">
        <f>IF(A1404=A1403,I1403&amp;CHAR(10)&amp;"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405" spans="1:9" x14ac:dyDescent="0.25">
      <c r="A1405" t="s">
        <v>7189</v>
      </c>
      <c r="B1405">
        <v>87387800</v>
      </c>
      <c r="C1405" t="s">
        <v>16</v>
      </c>
      <c r="D1405" t="str">
        <f>IF(Tabel_Forespørgsel_fra_Visma28[[#This Row],[SupProd]]=" "," "," - "&amp;Tabel_Forespørgsel_fra_Visma28[[#This Row],[SupProd]])</f>
        <v xml:space="preserve"> </v>
      </c>
      <c r="E1405" t="s">
        <v>16</v>
      </c>
      <c r="F1405" t="str">
        <f>IF(Tabel_Forespørgsel_fra_Visma28[[#This Row],[SupDescr]]=" "," "," - "&amp;Tabel_Forespørgsel_fra_Visma28[[#This Row],[SupDescr]])</f>
        <v xml:space="preserve"> </v>
      </c>
      <c r="G1405" t="s">
        <v>6547</v>
      </c>
      <c r="H1405">
        <v>1</v>
      </c>
      <c r="I1405" t="str">
        <f>IF(A1405=A1404,I1404&amp;CHAR(10)&amp;"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06" spans="1:9" x14ac:dyDescent="0.25">
      <c r="A1406" t="s">
        <v>7184</v>
      </c>
      <c r="B1406">
        <v>87387800</v>
      </c>
      <c r="C1406" t="s">
        <v>16</v>
      </c>
      <c r="D1406" t="str">
        <f>IF(Tabel_Forespørgsel_fra_Visma28[[#This Row],[SupProd]]=" "," "," - "&amp;Tabel_Forespørgsel_fra_Visma28[[#This Row],[SupProd]])</f>
        <v xml:space="preserve"> </v>
      </c>
      <c r="E1406" t="s">
        <v>16</v>
      </c>
      <c r="F1406" t="str">
        <f>IF(Tabel_Forespørgsel_fra_Visma28[[#This Row],[SupDescr]]=" "," "," - "&amp;Tabel_Forespørgsel_fra_Visma28[[#This Row],[SupDescr]])</f>
        <v xml:space="preserve"> </v>
      </c>
      <c r="G1406" t="s">
        <v>6547</v>
      </c>
      <c r="H1406">
        <v>1</v>
      </c>
      <c r="I1406" t="str">
        <f>IF(A1406=A1405,I1405&amp;CHAR(10)&amp;"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07" spans="1:9" x14ac:dyDescent="0.25">
      <c r="A1407" t="s">
        <v>7185</v>
      </c>
      <c r="B1407">
        <v>87387800</v>
      </c>
      <c r="C1407" t="s">
        <v>16</v>
      </c>
      <c r="D1407" t="str">
        <f>IF(Tabel_Forespørgsel_fra_Visma28[[#This Row],[SupProd]]=" "," "," - "&amp;Tabel_Forespørgsel_fra_Visma28[[#This Row],[SupProd]])</f>
        <v xml:space="preserve"> </v>
      </c>
      <c r="E1407" t="s">
        <v>16</v>
      </c>
      <c r="F1407" t="str">
        <f>IF(Tabel_Forespørgsel_fra_Visma28[[#This Row],[SupDescr]]=" "," "," - "&amp;Tabel_Forespørgsel_fra_Visma28[[#This Row],[SupDescr]])</f>
        <v xml:space="preserve"> </v>
      </c>
      <c r="G1407" t="s">
        <v>6547</v>
      </c>
      <c r="H1407">
        <v>1</v>
      </c>
      <c r="I1407" t="str">
        <f>IF(A1407=A1406,I1406&amp;CHAR(10)&amp;"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08" spans="1:9" x14ac:dyDescent="0.25">
      <c r="A1408" t="s">
        <v>7190</v>
      </c>
      <c r="B1408">
        <v>87387800</v>
      </c>
      <c r="C1408" t="s">
        <v>16</v>
      </c>
      <c r="D1408" t="str">
        <f>IF(Tabel_Forespørgsel_fra_Visma28[[#This Row],[SupProd]]=" "," "," - "&amp;Tabel_Forespørgsel_fra_Visma28[[#This Row],[SupProd]])</f>
        <v xml:space="preserve"> </v>
      </c>
      <c r="E1408" t="s">
        <v>16</v>
      </c>
      <c r="F1408" t="str">
        <f>IF(Tabel_Forespørgsel_fra_Visma28[[#This Row],[SupDescr]]=" "," "," - "&amp;Tabel_Forespørgsel_fra_Visma28[[#This Row],[SupDescr]])</f>
        <v xml:space="preserve"> </v>
      </c>
      <c r="G1408" t="s">
        <v>6547</v>
      </c>
      <c r="H1408">
        <v>1</v>
      </c>
      <c r="I1408" t="str">
        <f>IF(A1408=A1407,I1407&amp;CHAR(10)&amp;"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09" spans="1:9" x14ac:dyDescent="0.25">
      <c r="A1409" t="s">
        <v>7181</v>
      </c>
      <c r="B1409">
        <v>87387800</v>
      </c>
      <c r="C1409" t="s">
        <v>16</v>
      </c>
      <c r="D1409" t="str">
        <f>IF(Tabel_Forespørgsel_fra_Visma28[[#This Row],[SupProd]]=" "," "," - "&amp;Tabel_Forespørgsel_fra_Visma28[[#This Row],[SupProd]])</f>
        <v xml:space="preserve"> </v>
      </c>
      <c r="E1409" t="s">
        <v>16</v>
      </c>
      <c r="F1409" t="str">
        <f>IF(Tabel_Forespørgsel_fra_Visma28[[#This Row],[SupDescr]]=" "," "," - "&amp;Tabel_Forespørgsel_fra_Visma28[[#This Row],[SupDescr]])</f>
        <v xml:space="preserve"> </v>
      </c>
      <c r="G1409" t="s">
        <v>6547</v>
      </c>
      <c r="H1409">
        <v>1</v>
      </c>
      <c r="I1409" t="str">
        <f>IF(A1409=A1408,I1408&amp;CHAR(10)&amp;"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0" spans="1:9" x14ac:dyDescent="0.25">
      <c r="A1410" t="s">
        <v>7191</v>
      </c>
      <c r="B1410">
        <v>87387800</v>
      </c>
      <c r="C1410" t="s">
        <v>16</v>
      </c>
      <c r="D1410" t="str">
        <f>IF(Tabel_Forespørgsel_fra_Visma28[[#This Row],[SupProd]]=" "," "," - "&amp;Tabel_Forespørgsel_fra_Visma28[[#This Row],[SupProd]])</f>
        <v xml:space="preserve"> </v>
      </c>
      <c r="E1410" t="s">
        <v>16</v>
      </c>
      <c r="F1410" t="str">
        <f>IF(Tabel_Forespørgsel_fra_Visma28[[#This Row],[SupDescr]]=" "," "," - "&amp;Tabel_Forespørgsel_fra_Visma28[[#This Row],[SupDescr]])</f>
        <v xml:space="preserve"> </v>
      </c>
      <c r="G1410" t="s">
        <v>6547</v>
      </c>
      <c r="H1410">
        <v>1</v>
      </c>
      <c r="I1410" t="str">
        <f>IF(A1410=A1409,I1409&amp;CHAR(10)&amp;"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1" spans="1:9" x14ac:dyDescent="0.25">
      <c r="A1411" t="s">
        <v>7192</v>
      </c>
      <c r="B1411">
        <v>87387800</v>
      </c>
      <c r="C1411" t="s">
        <v>16</v>
      </c>
      <c r="D1411" t="str">
        <f>IF(Tabel_Forespørgsel_fra_Visma28[[#This Row],[SupProd]]=" "," "," - "&amp;Tabel_Forespørgsel_fra_Visma28[[#This Row],[SupProd]])</f>
        <v xml:space="preserve"> </v>
      </c>
      <c r="E1411" t="s">
        <v>16</v>
      </c>
      <c r="F1411" t="str">
        <f>IF(Tabel_Forespørgsel_fra_Visma28[[#This Row],[SupDescr]]=" "," "," - "&amp;Tabel_Forespørgsel_fra_Visma28[[#This Row],[SupDescr]])</f>
        <v xml:space="preserve"> </v>
      </c>
      <c r="G1411" t="s">
        <v>6547</v>
      </c>
      <c r="H1411">
        <v>1</v>
      </c>
      <c r="I1411" t="str">
        <f>IF(A1411=A1410,I1410&amp;CHAR(10)&amp;"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2" spans="1:9" x14ac:dyDescent="0.25">
      <c r="A1412" t="s">
        <v>7187</v>
      </c>
      <c r="B1412">
        <v>87387800</v>
      </c>
      <c r="C1412" t="s">
        <v>16</v>
      </c>
      <c r="D1412" t="str">
        <f>IF(Tabel_Forespørgsel_fra_Visma28[[#This Row],[SupProd]]=" "," "," - "&amp;Tabel_Forespørgsel_fra_Visma28[[#This Row],[SupProd]])</f>
        <v xml:space="preserve"> </v>
      </c>
      <c r="E1412" t="s">
        <v>16</v>
      </c>
      <c r="F1412" t="str">
        <f>IF(Tabel_Forespørgsel_fra_Visma28[[#This Row],[SupDescr]]=" "," "," - "&amp;Tabel_Forespørgsel_fra_Visma28[[#This Row],[SupDescr]])</f>
        <v xml:space="preserve"> </v>
      </c>
      <c r="G1412" t="s">
        <v>6547</v>
      </c>
      <c r="H1412">
        <v>1</v>
      </c>
      <c r="I1412" t="str">
        <f>IF(A1412=A1411,I1411&amp;CHAR(10)&amp;"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3" spans="1:9" x14ac:dyDescent="0.25">
      <c r="A1413" t="s">
        <v>7188</v>
      </c>
      <c r="B1413">
        <v>87387800</v>
      </c>
      <c r="C1413" t="s">
        <v>16</v>
      </c>
      <c r="D1413" t="str">
        <f>IF(Tabel_Forespørgsel_fra_Visma28[[#This Row],[SupProd]]=" "," "," - "&amp;Tabel_Forespørgsel_fra_Visma28[[#This Row],[SupProd]])</f>
        <v xml:space="preserve"> </v>
      </c>
      <c r="E1413" t="s">
        <v>16</v>
      </c>
      <c r="F1413" t="str">
        <f>IF(Tabel_Forespørgsel_fra_Visma28[[#This Row],[SupDescr]]=" "," "," - "&amp;Tabel_Forespørgsel_fra_Visma28[[#This Row],[SupDescr]])</f>
        <v xml:space="preserve"> </v>
      </c>
      <c r="G1413" t="s">
        <v>6547</v>
      </c>
      <c r="H1413">
        <v>1</v>
      </c>
      <c r="I1413" t="str">
        <f>IF(A1413=A1412,I1412&amp;CHAR(10)&amp;"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4" spans="1:9" x14ac:dyDescent="0.25">
      <c r="A1414" t="s">
        <v>7193</v>
      </c>
      <c r="B1414">
        <v>87387800</v>
      </c>
      <c r="C1414" t="s">
        <v>16</v>
      </c>
      <c r="D1414" t="str">
        <f>IF(Tabel_Forespørgsel_fra_Visma28[[#This Row],[SupProd]]=" "," "," - "&amp;Tabel_Forespørgsel_fra_Visma28[[#This Row],[SupProd]])</f>
        <v xml:space="preserve"> </v>
      </c>
      <c r="E1414" t="s">
        <v>16</v>
      </c>
      <c r="F1414" t="str">
        <f>IF(Tabel_Forespørgsel_fra_Visma28[[#This Row],[SupDescr]]=" "," "," - "&amp;Tabel_Forespørgsel_fra_Visma28[[#This Row],[SupDescr]])</f>
        <v xml:space="preserve"> </v>
      </c>
      <c r="G1414" t="s">
        <v>6547</v>
      </c>
      <c r="H1414">
        <v>1</v>
      </c>
      <c r="I1414" t="str">
        <f>IF(A1414=A1413,I1413&amp;CHAR(10)&amp;"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5" spans="1:9" x14ac:dyDescent="0.25">
      <c r="A1415" t="s">
        <v>7207</v>
      </c>
      <c r="B1415">
        <v>87387800</v>
      </c>
      <c r="C1415" t="s">
        <v>16</v>
      </c>
      <c r="D1415" t="str">
        <f>IF(Tabel_Forespørgsel_fra_Visma28[[#This Row],[SupProd]]=" "," "," - "&amp;Tabel_Forespørgsel_fra_Visma28[[#This Row],[SupProd]])</f>
        <v xml:space="preserve"> </v>
      </c>
      <c r="E1415" t="s">
        <v>16</v>
      </c>
      <c r="F1415" t="str">
        <f>IF(Tabel_Forespørgsel_fra_Visma28[[#This Row],[SupDescr]]=" "," "," - "&amp;Tabel_Forespørgsel_fra_Visma28[[#This Row],[SupDescr]])</f>
        <v xml:space="preserve"> </v>
      </c>
      <c r="G1415" t="s">
        <v>6547</v>
      </c>
      <c r="H1415">
        <v>1</v>
      </c>
      <c r="I1415" t="str">
        <f>IF(A1415=A1414,I1414&amp;CHAR(10)&amp;"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6" spans="1:9" x14ac:dyDescent="0.25">
      <c r="A1416" t="s">
        <v>7208</v>
      </c>
      <c r="B1416">
        <v>87387800</v>
      </c>
      <c r="C1416" t="s">
        <v>16</v>
      </c>
      <c r="D1416" t="str">
        <f>IF(Tabel_Forespørgsel_fra_Visma28[[#This Row],[SupProd]]=" "," "," - "&amp;Tabel_Forespørgsel_fra_Visma28[[#This Row],[SupProd]])</f>
        <v xml:space="preserve"> </v>
      </c>
      <c r="E1416" t="s">
        <v>16</v>
      </c>
      <c r="F1416" t="str">
        <f>IF(Tabel_Forespørgsel_fra_Visma28[[#This Row],[SupDescr]]=" "," "," - "&amp;Tabel_Forespørgsel_fra_Visma28[[#This Row],[SupDescr]])</f>
        <v xml:space="preserve"> </v>
      </c>
      <c r="G1416" t="s">
        <v>6547</v>
      </c>
      <c r="H1416">
        <v>1</v>
      </c>
      <c r="I1416" t="str">
        <f>IF(A1416=A1415,I1415&amp;CHAR(10)&amp;"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7" spans="1:9" x14ac:dyDescent="0.25">
      <c r="A1417" t="s">
        <v>7194</v>
      </c>
      <c r="B1417">
        <v>87387800</v>
      </c>
      <c r="C1417" t="s">
        <v>16</v>
      </c>
      <c r="D1417" t="str">
        <f>IF(Tabel_Forespørgsel_fra_Visma28[[#This Row],[SupProd]]=" "," "," - "&amp;Tabel_Forespørgsel_fra_Visma28[[#This Row],[SupProd]])</f>
        <v xml:space="preserve"> </v>
      </c>
      <c r="E1417" t="s">
        <v>16</v>
      </c>
      <c r="F1417" t="str">
        <f>IF(Tabel_Forespørgsel_fra_Visma28[[#This Row],[SupDescr]]=" "," "," - "&amp;Tabel_Forespørgsel_fra_Visma28[[#This Row],[SupDescr]])</f>
        <v xml:space="preserve"> </v>
      </c>
      <c r="G1417" t="s">
        <v>6547</v>
      </c>
      <c r="H1417">
        <v>1</v>
      </c>
      <c r="I1417" t="str">
        <f>IF(A1417=A1416,I1416&amp;CHAR(10)&amp;"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8" spans="1:9" x14ac:dyDescent="0.25">
      <c r="A1418" t="s">
        <v>7209</v>
      </c>
      <c r="B1418">
        <v>87387800</v>
      </c>
      <c r="C1418" t="s">
        <v>16</v>
      </c>
      <c r="D1418" t="str">
        <f>IF(Tabel_Forespørgsel_fra_Visma28[[#This Row],[SupProd]]=" "," "," - "&amp;Tabel_Forespørgsel_fra_Visma28[[#This Row],[SupProd]])</f>
        <v xml:space="preserve"> </v>
      </c>
      <c r="E1418" t="s">
        <v>16</v>
      </c>
      <c r="F1418" t="str">
        <f>IF(Tabel_Forespørgsel_fra_Visma28[[#This Row],[SupDescr]]=" "," "," - "&amp;Tabel_Forespørgsel_fra_Visma28[[#This Row],[SupDescr]])</f>
        <v xml:space="preserve"> </v>
      </c>
      <c r="G1418" t="s">
        <v>6547</v>
      </c>
      <c r="H1418">
        <v>1</v>
      </c>
      <c r="I1418" t="str">
        <f>IF(A1418=A1417,I1417&amp;CHAR(10)&amp;"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9" spans="1:9" x14ac:dyDescent="0.25">
      <c r="A1419" t="s">
        <v>7197</v>
      </c>
      <c r="B1419">
        <v>87387800</v>
      </c>
      <c r="C1419" t="s">
        <v>16</v>
      </c>
      <c r="D1419" t="str">
        <f>IF(Tabel_Forespørgsel_fra_Visma28[[#This Row],[SupProd]]=" "," "," - "&amp;Tabel_Forespørgsel_fra_Visma28[[#This Row],[SupProd]])</f>
        <v xml:space="preserve"> </v>
      </c>
      <c r="E1419" t="s">
        <v>16</v>
      </c>
      <c r="F1419" t="str">
        <f>IF(Tabel_Forespørgsel_fra_Visma28[[#This Row],[SupDescr]]=" "," "," - "&amp;Tabel_Forespørgsel_fra_Visma28[[#This Row],[SupDescr]])</f>
        <v xml:space="preserve"> </v>
      </c>
      <c r="G1419" t="s">
        <v>6547</v>
      </c>
      <c r="H1419">
        <v>1</v>
      </c>
      <c r="I1419" t="str">
        <f>IF(A1419=A1418,I1418&amp;CHAR(10)&amp;"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20" spans="1:9" x14ac:dyDescent="0.25">
      <c r="A1420" t="s">
        <v>7210</v>
      </c>
      <c r="B1420">
        <v>87387800</v>
      </c>
      <c r="C1420" t="s">
        <v>16</v>
      </c>
      <c r="D1420" t="str">
        <f>IF(Tabel_Forespørgsel_fra_Visma28[[#This Row],[SupProd]]=" "," "," - "&amp;Tabel_Forespørgsel_fra_Visma28[[#This Row],[SupProd]])</f>
        <v xml:space="preserve"> </v>
      </c>
      <c r="E1420" t="s">
        <v>16</v>
      </c>
      <c r="F1420" t="str">
        <f>IF(Tabel_Forespørgsel_fra_Visma28[[#This Row],[SupDescr]]=" "," "," - "&amp;Tabel_Forespørgsel_fra_Visma28[[#This Row],[SupDescr]])</f>
        <v xml:space="preserve"> </v>
      </c>
      <c r="G1420" t="s">
        <v>6547</v>
      </c>
      <c r="H1420">
        <v>1</v>
      </c>
      <c r="I1420" t="str">
        <f>IF(A1420=A1419,I1419&amp;CHAR(10)&amp;"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21" spans="1:9" x14ac:dyDescent="0.25">
      <c r="A1421" t="s">
        <v>7363</v>
      </c>
      <c r="B1421">
        <v>70890019</v>
      </c>
      <c r="C1421" t="s">
        <v>16</v>
      </c>
      <c r="D1421" t="str">
        <f>IF(Tabel_Forespørgsel_fra_Visma28[[#This Row],[SupProd]]=" "," "," - "&amp;Tabel_Forespørgsel_fra_Visma28[[#This Row],[SupProd]])</f>
        <v xml:space="preserve"> </v>
      </c>
      <c r="E1421" t="s">
        <v>16</v>
      </c>
      <c r="F1421" t="str">
        <f>IF(Tabel_Forespørgsel_fra_Visma28[[#This Row],[SupDescr]]=" "," "," - "&amp;Tabel_Forespørgsel_fra_Visma28[[#This Row],[SupDescr]])</f>
        <v xml:space="preserve"> </v>
      </c>
      <c r="G1421" t="s">
        <v>5780</v>
      </c>
      <c r="H1421">
        <v>1</v>
      </c>
      <c r="I1421" t="str">
        <f>IF(A1421=A1420,I1420&amp;CHAR(10)&amp;"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22" spans="1:9" x14ac:dyDescent="0.25">
      <c r="A1422" t="s">
        <v>7240</v>
      </c>
      <c r="B1422">
        <v>70108720</v>
      </c>
      <c r="C1422" t="s">
        <v>16</v>
      </c>
      <c r="D1422" t="str">
        <f>IF(Tabel_Forespørgsel_fra_Visma28[[#This Row],[SupProd]]=" "," "," - "&amp;Tabel_Forespørgsel_fra_Visma28[[#This Row],[SupProd]])</f>
        <v xml:space="preserve"> </v>
      </c>
      <c r="E1422" t="s">
        <v>16</v>
      </c>
      <c r="F1422" t="str">
        <f>IF(Tabel_Forespørgsel_fra_Visma28[[#This Row],[SupDescr]]=" "," "," - "&amp;Tabel_Forespørgsel_fra_Visma28[[#This Row],[SupDescr]])</f>
        <v xml:space="preserve"> </v>
      </c>
      <c r="G1422" t="s">
        <v>8125</v>
      </c>
      <c r="H1422">
        <v>1</v>
      </c>
      <c r="I1422" t="str">
        <f>IF(A1422=A1421,I1421&amp;CHAR(10)&amp;"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23" spans="1:9" x14ac:dyDescent="0.25">
      <c r="A1423" t="s">
        <v>7173</v>
      </c>
      <c r="B1423">
        <v>75421677</v>
      </c>
      <c r="C1423" t="s">
        <v>16</v>
      </c>
      <c r="D1423" t="str">
        <f>IF(Tabel_Forespørgsel_fra_Visma28[[#This Row],[SupProd]]=" "," "," - "&amp;Tabel_Forespørgsel_fra_Visma28[[#This Row],[SupProd]])</f>
        <v xml:space="preserve"> </v>
      </c>
      <c r="E1423" t="s">
        <v>16</v>
      </c>
      <c r="F1423" t="str">
        <f>IF(Tabel_Forespørgsel_fra_Visma28[[#This Row],[SupDescr]]=" "," "," - "&amp;Tabel_Forespørgsel_fra_Visma28[[#This Row],[SupDescr]])</f>
        <v xml:space="preserve"> </v>
      </c>
      <c r="G1423" t="s">
        <v>3368</v>
      </c>
      <c r="H1423">
        <v>1</v>
      </c>
      <c r="I1423" t="str">
        <f>IF(A1423=A1422,I1422&amp;CHAR(10)&amp;"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424" spans="1:9" x14ac:dyDescent="0.25">
      <c r="A1424" t="s">
        <v>7171</v>
      </c>
      <c r="B1424">
        <v>70890019</v>
      </c>
      <c r="C1424" t="s">
        <v>16</v>
      </c>
      <c r="D1424" t="str">
        <f>IF(Tabel_Forespørgsel_fra_Visma28[[#This Row],[SupProd]]=" "," "," - "&amp;Tabel_Forespørgsel_fra_Visma28[[#This Row],[SupProd]])</f>
        <v xml:space="preserve"> </v>
      </c>
      <c r="E1424" t="s">
        <v>16</v>
      </c>
      <c r="F1424" t="str">
        <f>IF(Tabel_Forespørgsel_fra_Visma28[[#This Row],[SupDescr]]=" "," "," - "&amp;Tabel_Forespørgsel_fra_Visma28[[#This Row],[SupDescr]])</f>
        <v xml:space="preserve"> </v>
      </c>
      <c r="G1424" t="s">
        <v>5780</v>
      </c>
      <c r="H1424">
        <v>1</v>
      </c>
      <c r="I1424" t="str">
        <f>IF(A1424=A1423,I1423&amp;CHAR(10)&amp;"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25" spans="1:9" x14ac:dyDescent="0.25">
      <c r="A1425" t="s">
        <v>7248</v>
      </c>
      <c r="B1425">
        <v>75577000</v>
      </c>
      <c r="C1425" t="s">
        <v>16</v>
      </c>
      <c r="D1425" t="str">
        <f>IF(Tabel_Forespørgsel_fra_Visma28[[#This Row],[SupProd]]=" "," "," - "&amp;Tabel_Forespørgsel_fra_Visma28[[#This Row],[SupProd]])</f>
        <v xml:space="preserve"> </v>
      </c>
      <c r="E1425" t="s">
        <v>16</v>
      </c>
      <c r="F1425" t="str">
        <f>IF(Tabel_Forespørgsel_fra_Visma28[[#This Row],[SupDescr]]=" "," "," - "&amp;Tabel_Forespørgsel_fra_Visma28[[#This Row],[SupDescr]])</f>
        <v xml:space="preserve"> </v>
      </c>
      <c r="G1425" t="s">
        <v>3759</v>
      </c>
      <c r="H1425">
        <v>1</v>
      </c>
      <c r="I1425" t="str">
        <f>IF(A1425=A1424,I1424&amp;CHAR(10)&amp;"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26" spans="1:9" x14ac:dyDescent="0.25">
      <c r="A1426" t="s">
        <v>7248</v>
      </c>
      <c r="B1426">
        <v>74762273</v>
      </c>
      <c r="C1426" t="s">
        <v>16</v>
      </c>
      <c r="D1426" t="str">
        <f>IF(Tabel_Forespørgsel_fra_Visma28[[#This Row],[SupProd]]=" "," "," - "&amp;Tabel_Forespørgsel_fra_Visma28[[#This Row],[SupProd]])</f>
        <v xml:space="preserve"> </v>
      </c>
      <c r="E1426" t="s">
        <v>16</v>
      </c>
      <c r="F1426" t="str">
        <f>IF(Tabel_Forespørgsel_fra_Visma28[[#This Row],[SupDescr]]=" "," "," - "&amp;Tabel_Forespørgsel_fra_Visma28[[#This Row],[SupDescr]])</f>
        <v xml:space="preserve"> </v>
      </c>
      <c r="G1426" t="s">
        <v>154</v>
      </c>
      <c r="H1426">
        <v>2</v>
      </c>
      <c r="I1426" t="str">
        <f>IF(A1426=A1425,I1425&amp;CHAR(10)&amp;"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427" spans="1:9" x14ac:dyDescent="0.25">
      <c r="A1427" t="s">
        <v>7247</v>
      </c>
      <c r="B1427">
        <v>96306000</v>
      </c>
      <c r="C1427" t="s">
        <v>16</v>
      </c>
      <c r="D1427" t="str">
        <f>IF(Tabel_Forespørgsel_fra_Visma28[[#This Row],[SupProd]]=" "," "," - "&amp;Tabel_Forespørgsel_fra_Visma28[[#This Row],[SupProd]])</f>
        <v xml:space="preserve"> </v>
      </c>
      <c r="E1427" t="s">
        <v>16</v>
      </c>
      <c r="F1427" t="str">
        <f>IF(Tabel_Forespørgsel_fra_Visma28[[#This Row],[SupDescr]]=" "," "," - "&amp;Tabel_Forespørgsel_fra_Visma28[[#This Row],[SupDescr]])</f>
        <v xml:space="preserve"> </v>
      </c>
      <c r="G1427" t="s">
        <v>8068</v>
      </c>
      <c r="H1427">
        <v>1</v>
      </c>
      <c r="I1427" t="str">
        <f>IF(A1427=A1426,I1426&amp;CHAR(10)&amp;"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1428" spans="1:9" x14ac:dyDescent="0.25">
      <c r="A1428" t="s">
        <v>7179</v>
      </c>
      <c r="B1428">
        <v>70890019</v>
      </c>
      <c r="C1428" t="s">
        <v>16</v>
      </c>
      <c r="D1428" t="str">
        <f>IF(Tabel_Forespørgsel_fra_Visma28[[#This Row],[SupProd]]=" "," "," - "&amp;Tabel_Forespørgsel_fra_Visma28[[#This Row],[SupProd]])</f>
        <v xml:space="preserve"> </v>
      </c>
      <c r="E1428" t="s">
        <v>16</v>
      </c>
      <c r="F1428" t="str">
        <f>IF(Tabel_Forespørgsel_fra_Visma28[[#This Row],[SupDescr]]=" "," "," - "&amp;Tabel_Forespørgsel_fra_Visma28[[#This Row],[SupDescr]])</f>
        <v xml:space="preserve"> </v>
      </c>
      <c r="G1428" t="s">
        <v>5780</v>
      </c>
      <c r="H1428">
        <v>1</v>
      </c>
      <c r="I1428" t="str">
        <f>IF(A1428=A1427,I1427&amp;CHAR(10)&amp;"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29" spans="1:9" x14ac:dyDescent="0.25">
      <c r="A1429" t="s">
        <v>7180</v>
      </c>
      <c r="B1429">
        <v>70890019</v>
      </c>
      <c r="C1429" t="s">
        <v>16</v>
      </c>
      <c r="D1429" t="str">
        <f>IF(Tabel_Forespørgsel_fra_Visma28[[#This Row],[SupProd]]=" "," "," - "&amp;Tabel_Forespørgsel_fra_Visma28[[#This Row],[SupProd]])</f>
        <v xml:space="preserve"> </v>
      </c>
      <c r="E1429" t="s">
        <v>16</v>
      </c>
      <c r="F1429" t="str">
        <f>IF(Tabel_Forespørgsel_fra_Visma28[[#This Row],[SupDescr]]=" "," "," - "&amp;Tabel_Forespørgsel_fra_Visma28[[#This Row],[SupDescr]])</f>
        <v xml:space="preserve"> </v>
      </c>
      <c r="G1429" t="s">
        <v>5780</v>
      </c>
      <c r="H1429">
        <v>1</v>
      </c>
      <c r="I1429" t="str">
        <f>IF(A1429=A1428,I1428&amp;CHAR(10)&amp;"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30" spans="1:9" x14ac:dyDescent="0.25">
      <c r="A1430" t="s">
        <v>7384</v>
      </c>
      <c r="B1430">
        <v>70108720</v>
      </c>
      <c r="C1430" t="s">
        <v>16</v>
      </c>
      <c r="D1430" t="str">
        <f>IF(Tabel_Forespørgsel_fra_Visma28[[#This Row],[SupProd]]=" "," "," - "&amp;Tabel_Forespørgsel_fra_Visma28[[#This Row],[SupProd]])</f>
        <v xml:space="preserve"> </v>
      </c>
      <c r="E1430" t="s">
        <v>16</v>
      </c>
      <c r="F1430" t="str">
        <f>IF(Tabel_Forespørgsel_fra_Visma28[[#This Row],[SupDescr]]=" "," "," - "&amp;Tabel_Forespørgsel_fra_Visma28[[#This Row],[SupDescr]])</f>
        <v xml:space="preserve"> </v>
      </c>
      <c r="G1430" t="s">
        <v>8125</v>
      </c>
      <c r="H1430">
        <v>1</v>
      </c>
      <c r="I1430" t="str">
        <f>IF(A1430=A1429,I1429&amp;CHAR(10)&amp;"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31" spans="1:9" x14ac:dyDescent="0.25">
      <c r="A1431" t="s">
        <v>7313</v>
      </c>
      <c r="B1431">
        <v>70108720</v>
      </c>
      <c r="C1431" t="s">
        <v>16</v>
      </c>
      <c r="D1431" t="str">
        <f>IF(Tabel_Forespørgsel_fra_Visma28[[#This Row],[SupProd]]=" "," "," - "&amp;Tabel_Forespørgsel_fra_Visma28[[#This Row],[SupProd]])</f>
        <v xml:space="preserve"> </v>
      </c>
      <c r="E1431" t="s">
        <v>16</v>
      </c>
      <c r="F1431" t="str">
        <f>IF(Tabel_Forespørgsel_fra_Visma28[[#This Row],[SupDescr]]=" "," "," - "&amp;Tabel_Forespørgsel_fra_Visma28[[#This Row],[SupDescr]])</f>
        <v xml:space="preserve"> </v>
      </c>
      <c r="G1431" t="s">
        <v>8125</v>
      </c>
      <c r="H1431">
        <v>1</v>
      </c>
      <c r="I1431" t="str">
        <f>IF(A1431=A1430,I1430&amp;CHAR(10)&amp;"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32" spans="1:9" x14ac:dyDescent="0.25">
      <c r="A1432" t="s">
        <v>7313</v>
      </c>
      <c r="B1432">
        <v>86439632</v>
      </c>
      <c r="C1432" t="s">
        <v>16</v>
      </c>
      <c r="D1432" t="str">
        <f>IF(Tabel_Forespørgsel_fra_Visma28[[#This Row],[SupProd]]=" "," "," - "&amp;Tabel_Forespørgsel_fra_Visma28[[#This Row],[SupProd]])</f>
        <v xml:space="preserve"> </v>
      </c>
      <c r="E1432" t="s">
        <v>16</v>
      </c>
      <c r="F1432" t="str">
        <f>IF(Tabel_Forespørgsel_fra_Visma28[[#This Row],[SupDescr]]=" "," "," - "&amp;Tabel_Forespørgsel_fra_Visma28[[#This Row],[SupDescr]])</f>
        <v xml:space="preserve"> </v>
      </c>
      <c r="G1432" t="s">
        <v>3929</v>
      </c>
      <c r="H1432">
        <v>2</v>
      </c>
      <c r="I1432" t="str">
        <f>IF(A1432=A1431,I1431&amp;CHAR(10)&amp;"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33" spans="1:9" x14ac:dyDescent="0.25">
      <c r="A1433" t="s">
        <v>7314</v>
      </c>
      <c r="B1433">
        <v>70108720</v>
      </c>
      <c r="C1433" t="s">
        <v>16</v>
      </c>
      <c r="D1433" t="str">
        <f>IF(Tabel_Forespørgsel_fra_Visma28[[#This Row],[SupProd]]=" "," "," - "&amp;Tabel_Forespørgsel_fra_Visma28[[#This Row],[SupProd]])</f>
        <v xml:space="preserve"> </v>
      </c>
      <c r="E1433" t="s">
        <v>16</v>
      </c>
      <c r="F1433" t="str">
        <f>IF(Tabel_Forespørgsel_fra_Visma28[[#This Row],[SupDescr]]=" "," "," - "&amp;Tabel_Forespørgsel_fra_Visma28[[#This Row],[SupDescr]])</f>
        <v xml:space="preserve"> </v>
      </c>
      <c r="G1433" t="s">
        <v>8125</v>
      </c>
      <c r="H1433">
        <v>1</v>
      </c>
      <c r="I1433" t="str">
        <f>IF(A1433=A1432,I1432&amp;CHAR(10)&amp;"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34" spans="1:9" x14ac:dyDescent="0.25">
      <c r="A1434" t="s">
        <v>7314</v>
      </c>
      <c r="B1434">
        <v>86439632</v>
      </c>
      <c r="C1434" t="s">
        <v>16</v>
      </c>
      <c r="D1434" t="str">
        <f>IF(Tabel_Forespørgsel_fra_Visma28[[#This Row],[SupProd]]=" "," "," - "&amp;Tabel_Forespørgsel_fra_Visma28[[#This Row],[SupProd]])</f>
        <v xml:space="preserve"> </v>
      </c>
      <c r="E1434" t="s">
        <v>16</v>
      </c>
      <c r="F1434" t="str">
        <f>IF(Tabel_Forespørgsel_fra_Visma28[[#This Row],[SupDescr]]=" "," "," - "&amp;Tabel_Forespørgsel_fra_Visma28[[#This Row],[SupDescr]])</f>
        <v xml:space="preserve"> </v>
      </c>
      <c r="G1434" t="s">
        <v>3929</v>
      </c>
      <c r="H1434">
        <v>2</v>
      </c>
      <c r="I1434" t="str">
        <f>IF(A1434=A1433,I1433&amp;CHAR(10)&amp;"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35" spans="1:9" x14ac:dyDescent="0.25">
      <c r="A1435" t="s">
        <v>7710</v>
      </c>
      <c r="B1435">
        <v>87387800</v>
      </c>
      <c r="C1435" t="s">
        <v>16</v>
      </c>
      <c r="D1435" t="str">
        <f>IF(Tabel_Forespørgsel_fra_Visma28[[#This Row],[SupProd]]=" "," "," - "&amp;Tabel_Forespørgsel_fra_Visma28[[#This Row],[SupProd]])</f>
        <v xml:space="preserve"> </v>
      </c>
      <c r="E1435" t="s">
        <v>16</v>
      </c>
      <c r="F1435" t="str">
        <f>IF(Tabel_Forespørgsel_fra_Visma28[[#This Row],[SupDescr]]=" "," "," - "&amp;Tabel_Forespørgsel_fra_Visma28[[#This Row],[SupDescr]])</f>
        <v xml:space="preserve"> </v>
      </c>
      <c r="G1435" t="s">
        <v>6547</v>
      </c>
      <c r="H1435">
        <v>1</v>
      </c>
      <c r="I1435" t="str">
        <f>IF(A1435=A1434,I1434&amp;CHAR(10)&amp;"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36" spans="1:9" x14ac:dyDescent="0.25">
      <c r="A1436" t="s">
        <v>7711</v>
      </c>
      <c r="B1436">
        <v>87387800</v>
      </c>
      <c r="C1436" t="s">
        <v>16</v>
      </c>
      <c r="D1436" t="str">
        <f>IF(Tabel_Forespørgsel_fra_Visma28[[#This Row],[SupProd]]=" "," "," - "&amp;Tabel_Forespørgsel_fra_Visma28[[#This Row],[SupProd]])</f>
        <v xml:space="preserve"> </v>
      </c>
      <c r="E1436" t="s">
        <v>16</v>
      </c>
      <c r="F1436" t="str">
        <f>IF(Tabel_Forespørgsel_fra_Visma28[[#This Row],[SupDescr]]=" "," "," - "&amp;Tabel_Forespørgsel_fra_Visma28[[#This Row],[SupDescr]])</f>
        <v xml:space="preserve"> </v>
      </c>
      <c r="G1436" t="s">
        <v>6547</v>
      </c>
      <c r="H1436">
        <v>1</v>
      </c>
      <c r="I1436" t="str">
        <f>IF(A1436=A1435,I1435&amp;CHAR(10)&amp;"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37" spans="1:9" x14ac:dyDescent="0.25">
      <c r="A1437" t="s">
        <v>7704</v>
      </c>
      <c r="B1437">
        <v>87387800</v>
      </c>
      <c r="C1437" t="s">
        <v>16</v>
      </c>
      <c r="D1437" t="str">
        <f>IF(Tabel_Forespørgsel_fra_Visma28[[#This Row],[SupProd]]=" "," "," - "&amp;Tabel_Forespørgsel_fra_Visma28[[#This Row],[SupProd]])</f>
        <v xml:space="preserve"> </v>
      </c>
      <c r="E1437" t="s">
        <v>16</v>
      </c>
      <c r="F1437" t="str">
        <f>IF(Tabel_Forespørgsel_fra_Visma28[[#This Row],[SupDescr]]=" "," "," - "&amp;Tabel_Forespørgsel_fra_Visma28[[#This Row],[SupDescr]])</f>
        <v xml:space="preserve"> </v>
      </c>
      <c r="G1437" t="s">
        <v>6547</v>
      </c>
      <c r="H1437">
        <v>1</v>
      </c>
      <c r="I1437" t="str">
        <f>IF(A1437=A1436,I1436&amp;CHAR(10)&amp;"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38" spans="1:9" x14ac:dyDescent="0.25">
      <c r="A1438" t="s">
        <v>7708</v>
      </c>
      <c r="B1438">
        <v>87387800</v>
      </c>
      <c r="C1438" t="s">
        <v>16</v>
      </c>
      <c r="D1438" t="str">
        <f>IF(Tabel_Forespørgsel_fra_Visma28[[#This Row],[SupProd]]=" "," "," - "&amp;Tabel_Forespørgsel_fra_Visma28[[#This Row],[SupProd]])</f>
        <v xml:space="preserve"> </v>
      </c>
      <c r="E1438" t="s">
        <v>16</v>
      </c>
      <c r="F1438" t="str">
        <f>IF(Tabel_Forespørgsel_fra_Visma28[[#This Row],[SupDescr]]=" "," "," - "&amp;Tabel_Forespørgsel_fra_Visma28[[#This Row],[SupDescr]])</f>
        <v xml:space="preserve"> </v>
      </c>
      <c r="G1438" t="s">
        <v>6547</v>
      </c>
      <c r="H1438">
        <v>1</v>
      </c>
      <c r="I1438" t="str">
        <f>IF(A1438=A1437,I1437&amp;CHAR(10)&amp;"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39" spans="1:9" x14ac:dyDescent="0.25">
      <c r="A1439" t="s">
        <v>7709</v>
      </c>
      <c r="B1439">
        <v>87387800</v>
      </c>
      <c r="C1439" t="s">
        <v>16</v>
      </c>
      <c r="D1439" t="str">
        <f>IF(Tabel_Forespørgsel_fra_Visma28[[#This Row],[SupProd]]=" "," "," - "&amp;Tabel_Forespørgsel_fra_Visma28[[#This Row],[SupProd]])</f>
        <v xml:space="preserve"> </v>
      </c>
      <c r="E1439" t="s">
        <v>16</v>
      </c>
      <c r="F1439" t="str">
        <f>IF(Tabel_Forespørgsel_fra_Visma28[[#This Row],[SupDescr]]=" "," "," - "&amp;Tabel_Forespørgsel_fra_Visma28[[#This Row],[SupDescr]])</f>
        <v xml:space="preserve"> </v>
      </c>
      <c r="G1439" t="s">
        <v>6547</v>
      </c>
      <c r="H1439">
        <v>1</v>
      </c>
      <c r="I1439" t="str">
        <f>IF(A1439=A1438,I1438&amp;CHAR(10)&amp;"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40" spans="1:9" x14ac:dyDescent="0.25">
      <c r="A1440" t="s">
        <v>7755</v>
      </c>
      <c r="B1440">
        <v>75421677</v>
      </c>
      <c r="C1440" t="s">
        <v>16</v>
      </c>
      <c r="D1440" t="str">
        <f>IF(Tabel_Forespørgsel_fra_Visma28[[#This Row],[SupProd]]=" "," "," - "&amp;Tabel_Forespørgsel_fra_Visma28[[#This Row],[SupProd]])</f>
        <v xml:space="preserve"> </v>
      </c>
      <c r="E1440" t="s">
        <v>16</v>
      </c>
      <c r="F1440" t="str">
        <f>IF(Tabel_Forespørgsel_fra_Visma28[[#This Row],[SupDescr]]=" "," "," - "&amp;Tabel_Forespørgsel_fra_Visma28[[#This Row],[SupDescr]])</f>
        <v xml:space="preserve"> </v>
      </c>
      <c r="G1440" t="s">
        <v>3368</v>
      </c>
      <c r="H1440">
        <v>1</v>
      </c>
      <c r="I1440" t="str">
        <f>IF(A1440=A1439,I1439&amp;CHAR(10)&amp;"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441" spans="1:9" x14ac:dyDescent="0.25">
      <c r="A1441" t="s">
        <v>7856</v>
      </c>
      <c r="B1441">
        <v>70108720</v>
      </c>
      <c r="C1441" t="s">
        <v>16</v>
      </c>
      <c r="D1441" t="str">
        <f>IF(Tabel_Forespørgsel_fra_Visma28[[#This Row],[SupProd]]=" "," "," - "&amp;Tabel_Forespørgsel_fra_Visma28[[#This Row],[SupProd]])</f>
        <v xml:space="preserve"> </v>
      </c>
      <c r="E1441" t="s">
        <v>16</v>
      </c>
      <c r="F1441" t="str">
        <f>IF(Tabel_Forespørgsel_fra_Visma28[[#This Row],[SupDescr]]=" "," "," - "&amp;Tabel_Forespørgsel_fra_Visma28[[#This Row],[SupDescr]])</f>
        <v xml:space="preserve"> </v>
      </c>
      <c r="G1441" t="s">
        <v>8125</v>
      </c>
      <c r="H1441">
        <v>1</v>
      </c>
      <c r="I1441" t="str">
        <f>IF(A1441=A1440,I1440&amp;CHAR(10)&amp;"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42" spans="1:9" x14ac:dyDescent="0.25">
      <c r="A1442" t="s">
        <v>7856</v>
      </c>
      <c r="B1442">
        <v>86439632</v>
      </c>
      <c r="C1442" t="s">
        <v>16</v>
      </c>
      <c r="D1442" t="str">
        <f>IF(Tabel_Forespørgsel_fra_Visma28[[#This Row],[SupProd]]=" "," "," - "&amp;Tabel_Forespørgsel_fra_Visma28[[#This Row],[SupProd]])</f>
        <v xml:space="preserve"> </v>
      </c>
      <c r="E1442" t="s">
        <v>16</v>
      </c>
      <c r="F1442" t="str">
        <f>IF(Tabel_Forespørgsel_fra_Visma28[[#This Row],[SupDescr]]=" "," "," - "&amp;Tabel_Forespørgsel_fra_Visma28[[#This Row],[SupDescr]])</f>
        <v xml:space="preserve"> </v>
      </c>
      <c r="G1442" t="s">
        <v>3929</v>
      </c>
      <c r="H1442">
        <v>2</v>
      </c>
      <c r="I1442" t="str">
        <f>IF(A1442=A1441,I1441&amp;CHAR(10)&amp;"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43" spans="1:9" x14ac:dyDescent="0.25">
      <c r="A1443" t="s">
        <v>7857</v>
      </c>
      <c r="B1443">
        <v>70108720</v>
      </c>
      <c r="C1443" t="s">
        <v>16</v>
      </c>
      <c r="D1443" t="str">
        <f>IF(Tabel_Forespørgsel_fra_Visma28[[#This Row],[SupProd]]=" "," "," - "&amp;Tabel_Forespørgsel_fra_Visma28[[#This Row],[SupProd]])</f>
        <v xml:space="preserve"> </v>
      </c>
      <c r="E1443" t="s">
        <v>16</v>
      </c>
      <c r="F1443" t="str">
        <f>IF(Tabel_Forespørgsel_fra_Visma28[[#This Row],[SupDescr]]=" "," "," - "&amp;Tabel_Forespørgsel_fra_Visma28[[#This Row],[SupDescr]])</f>
        <v xml:space="preserve"> </v>
      </c>
      <c r="G1443" t="s">
        <v>8125</v>
      </c>
      <c r="H1443">
        <v>1</v>
      </c>
      <c r="I1443" t="str">
        <f>IF(A1443=A1442,I1442&amp;CHAR(10)&amp;"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44" spans="1:9" x14ac:dyDescent="0.25">
      <c r="A1444" t="s">
        <v>7857</v>
      </c>
      <c r="B1444">
        <v>86439632</v>
      </c>
      <c r="C1444" t="s">
        <v>16</v>
      </c>
      <c r="D1444" t="str">
        <f>IF(Tabel_Forespørgsel_fra_Visma28[[#This Row],[SupProd]]=" "," "," - "&amp;Tabel_Forespørgsel_fra_Visma28[[#This Row],[SupProd]])</f>
        <v xml:space="preserve"> </v>
      </c>
      <c r="E1444" t="s">
        <v>16</v>
      </c>
      <c r="F1444" t="str">
        <f>IF(Tabel_Forespørgsel_fra_Visma28[[#This Row],[SupDescr]]=" "," "," - "&amp;Tabel_Forespørgsel_fra_Visma28[[#This Row],[SupDescr]])</f>
        <v xml:space="preserve"> </v>
      </c>
      <c r="G1444" t="s">
        <v>3929</v>
      </c>
      <c r="H1444">
        <v>2</v>
      </c>
      <c r="I1444" t="str">
        <f>IF(A1444=A1443,I1443&amp;CHAR(10)&amp;"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45" spans="1:9" x14ac:dyDescent="0.25">
      <c r="A1445" t="s">
        <v>7853</v>
      </c>
      <c r="B1445">
        <v>70108720</v>
      </c>
      <c r="C1445" t="s">
        <v>16</v>
      </c>
      <c r="D1445" t="str">
        <f>IF(Tabel_Forespørgsel_fra_Visma28[[#This Row],[SupProd]]=" "," "," - "&amp;Tabel_Forespørgsel_fra_Visma28[[#This Row],[SupProd]])</f>
        <v xml:space="preserve"> </v>
      </c>
      <c r="E1445" t="s">
        <v>16</v>
      </c>
      <c r="F1445" t="str">
        <f>IF(Tabel_Forespørgsel_fra_Visma28[[#This Row],[SupDescr]]=" "," "," - "&amp;Tabel_Forespørgsel_fra_Visma28[[#This Row],[SupDescr]])</f>
        <v xml:space="preserve"> </v>
      </c>
      <c r="G1445" t="s">
        <v>8125</v>
      </c>
      <c r="H1445">
        <v>1</v>
      </c>
      <c r="I1445" t="str">
        <f>IF(A1445=A1444,I1444&amp;CHAR(10)&amp;"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46" spans="1:9" x14ac:dyDescent="0.25">
      <c r="A1446" t="s">
        <v>7853</v>
      </c>
      <c r="B1446">
        <v>86439632</v>
      </c>
      <c r="C1446" t="s">
        <v>16</v>
      </c>
      <c r="D1446" t="str">
        <f>IF(Tabel_Forespørgsel_fra_Visma28[[#This Row],[SupProd]]=" "," "," - "&amp;Tabel_Forespørgsel_fra_Visma28[[#This Row],[SupProd]])</f>
        <v xml:space="preserve"> </v>
      </c>
      <c r="E1446" t="s">
        <v>16</v>
      </c>
      <c r="F1446" t="str">
        <f>IF(Tabel_Forespørgsel_fra_Visma28[[#This Row],[SupDescr]]=" "," "," - "&amp;Tabel_Forespørgsel_fra_Visma28[[#This Row],[SupDescr]])</f>
        <v xml:space="preserve"> </v>
      </c>
      <c r="G1446" t="s">
        <v>3929</v>
      </c>
      <c r="H1446">
        <v>2</v>
      </c>
      <c r="I1446" t="str">
        <f>IF(A1446=A1445,I1445&amp;CHAR(10)&amp;"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47" spans="1:9" x14ac:dyDescent="0.25">
      <c r="A1447" t="s">
        <v>7786</v>
      </c>
      <c r="B1447">
        <v>86439632</v>
      </c>
      <c r="C1447" t="s">
        <v>16</v>
      </c>
      <c r="D1447" t="str">
        <f>IF(Tabel_Forespørgsel_fra_Visma28[[#This Row],[SupProd]]=" "," "," - "&amp;Tabel_Forespørgsel_fra_Visma28[[#This Row],[SupProd]])</f>
        <v xml:space="preserve"> </v>
      </c>
      <c r="E1447" t="s">
        <v>16</v>
      </c>
      <c r="F1447" t="str">
        <f>IF(Tabel_Forespørgsel_fra_Visma28[[#This Row],[SupDescr]]=" "," "," - "&amp;Tabel_Forespørgsel_fra_Visma28[[#This Row],[SupDescr]])</f>
        <v xml:space="preserve"> </v>
      </c>
      <c r="G1447" t="s">
        <v>3929</v>
      </c>
      <c r="H1447">
        <v>1</v>
      </c>
      <c r="I1447" t="str">
        <f>IF(A1447=A1446,I1446&amp;CHAR(10)&amp;"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48" spans="1:9" x14ac:dyDescent="0.25">
      <c r="A1448" t="s">
        <v>7787</v>
      </c>
      <c r="B1448">
        <v>86439632</v>
      </c>
      <c r="C1448" t="s">
        <v>16</v>
      </c>
      <c r="D1448" t="str">
        <f>IF(Tabel_Forespørgsel_fra_Visma28[[#This Row],[SupProd]]=" "," "," - "&amp;Tabel_Forespørgsel_fra_Visma28[[#This Row],[SupProd]])</f>
        <v xml:space="preserve"> </v>
      </c>
      <c r="E1448" t="s">
        <v>16</v>
      </c>
      <c r="F1448" t="str">
        <f>IF(Tabel_Forespørgsel_fra_Visma28[[#This Row],[SupDescr]]=" "," "," - "&amp;Tabel_Forespørgsel_fra_Visma28[[#This Row],[SupDescr]])</f>
        <v xml:space="preserve"> </v>
      </c>
      <c r="G1448" t="s">
        <v>3929</v>
      </c>
      <c r="H1448">
        <v>1</v>
      </c>
      <c r="I1448" t="str">
        <f>IF(A1448=A1447,I1447&amp;CHAR(10)&amp;"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49" spans="1:9" x14ac:dyDescent="0.25">
      <c r="A1449" t="s">
        <v>8024</v>
      </c>
      <c r="B1449">
        <v>74842524</v>
      </c>
      <c r="C1449" t="s">
        <v>16</v>
      </c>
      <c r="D1449" t="str">
        <f>IF(Tabel_Forespørgsel_fra_Visma28[[#This Row],[SupProd]]=" "," "," - "&amp;Tabel_Forespørgsel_fra_Visma28[[#This Row],[SupProd]])</f>
        <v xml:space="preserve"> </v>
      </c>
      <c r="E1449" t="s">
        <v>16</v>
      </c>
      <c r="F1449" t="str">
        <f>IF(Tabel_Forespørgsel_fra_Visma28[[#This Row],[SupDescr]]=" "," "," - "&amp;Tabel_Forespørgsel_fra_Visma28[[#This Row],[SupDescr]])</f>
        <v xml:space="preserve"> </v>
      </c>
      <c r="G1449" t="s">
        <v>6414</v>
      </c>
      <c r="H1449">
        <v>1</v>
      </c>
      <c r="I1449" t="str">
        <f>IF(A1449=A1448,I1448&amp;CHAR(10)&amp;"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450" spans="1:9" x14ac:dyDescent="0.25">
      <c r="A1450" t="s">
        <v>8027</v>
      </c>
      <c r="B1450">
        <v>86439632</v>
      </c>
      <c r="C1450" t="s">
        <v>16</v>
      </c>
      <c r="D1450" t="str">
        <f>IF(Tabel_Forespørgsel_fra_Visma28[[#This Row],[SupProd]]=" "," "," - "&amp;Tabel_Forespørgsel_fra_Visma28[[#This Row],[SupProd]])</f>
        <v xml:space="preserve"> </v>
      </c>
      <c r="E1450" t="s">
        <v>16</v>
      </c>
      <c r="F1450" t="str">
        <f>IF(Tabel_Forespørgsel_fra_Visma28[[#This Row],[SupDescr]]=" "," "," - "&amp;Tabel_Forespørgsel_fra_Visma28[[#This Row],[SupDescr]])</f>
        <v xml:space="preserve"> </v>
      </c>
      <c r="G1450" t="s">
        <v>3929</v>
      </c>
      <c r="H1450">
        <v>1</v>
      </c>
      <c r="I1450" t="str">
        <f>IF(A1450=A1449,I1449&amp;CHAR(10)&amp;"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51" spans="1:9" x14ac:dyDescent="0.25">
      <c r="A1451" t="s">
        <v>8029</v>
      </c>
      <c r="B1451">
        <v>74762273</v>
      </c>
      <c r="C1451" t="s">
        <v>16</v>
      </c>
      <c r="D1451" t="str">
        <f>IF(Tabel_Forespørgsel_fra_Visma28[[#This Row],[SupProd]]=" "," "," - "&amp;Tabel_Forespørgsel_fra_Visma28[[#This Row],[SupProd]])</f>
        <v xml:space="preserve"> </v>
      </c>
      <c r="E1451" t="s">
        <v>16</v>
      </c>
      <c r="F1451" t="str">
        <f>IF(Tabel_Forespørgsel_fra_Visma28[[#This Row],[SupDescr]]=" "," "," - "&amp;Tabel_Forespørgsel_fra_Visma28[[#This Row],[SupDescr]])</f>
        <v xml:space="preserve"> </v>
      </c>
      <c r="G1451" t="s">
        <v>154</v>
      </c>
      <c r="H1451">
        <v>1</v>
      </c>
      <c r="I1451" t="str">
        <f>IF(A1451=A1450,I1450&amp;CHAR(10)&amp;"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452" spans="1:9" x14ac:dyDescent="0.25">
      <c r="A1452" t="s">
        <v>8094</v>
      </c>
      <c r="B1452">
        <v>70890019</v>
      </c>
      <c r="C1452" t="s">
        <v>16</v>
      </c>
      <c r="D1452" t="str">
        <f>IF(Tabel_Forespørgsel_fra_Visma28[[#This Row],[SupProd]]=" "," "," - "&amp;Tabel_Forespørgsel_fra_Visma28[[#This Row],[SupProd]])</f>
        <v xml:space="preserve"> </v>
      </c>
      <c r="E1452" t="s">
        <v>16</v>
      </c>
      <c r="F1452" t="str">
        <f>IF(Tabel_Forespørgsel_fra_Visma28[[#This Row],[SupDescr]]=" "," "," - "&amp;Tabel_Forespørgsel_fra_Visma28[[#This Row],[SupDescr]])</f>
        <v xml:space="preserve"> </v>
      </c>
      <c r="G1452" t="s">
        <v>5780</v>
      </c>
      <c r="H1452">
        <v>1</v>
      </c>
      <c r="I1452" t="str">
        <f>IF(A1452=A1451,I1451&amp;CHAR(10)&amp;"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53" spans="1:9" x14ac:dyDescent="0.25">
      <c r="A1453" t="s">
        <v>8099</v>
      </c>
      <c r="B1453">
        <v>70890019</v>
      </c>
      <c r="C1453" t="s">
        <v>16</v>
      </c>
      <c r="D1453" t="str">
        <f>IF(Tabel_Forespørgsel_fra_Visma28[[#This Row],[SupProd]]=" "," "," - "&amp;Tabel_Forespørgsel_fra_Visma28[[#This Row],[SupProd]])</f>
        <v xml:space="preserve"> </v>
      </c>
      <c r="E1453" t="s">
        <v>16</v>
      </c>
      <c r="F1453" t="str">
        <f>IF(Tabel_Forespørgsel_fra_Visma28[[#This Row],[SupDescr]]=" "," "," - "&amp;Tabel_Forespørgsel_fra_Visma28[[#This Row],[SupDescr]])</f>
        <v xml:space="preserve"> </v>
      </c>
      <c r="G1453" t="s">
        <v>5780</v>
      </c>
      <c r="H1453">
        <v>1</v>
      </c>
      <c r="I1453" t="str">
        <f>IF(A1453=A1452,I1452&amp;CHAR(10)&amp;"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54" spans="1:9" x14ac:dyDescent="0.25">
      <c r="A1454" t="s">
        <v>8100</v>
      </c>
      <c r="B1454">
        <v>70890019</v>
      </c>
      <c r="C1454" t="s">
        <v>16</v>
      </c>
      <c r="D1454" t="str">
        <f>IF(Tabel_Forespørgsel_fra_Visma28[[#This Row],[SupProd]]=" "," "," - "&amp;Tabel_Forespørgsel_fra_Visma28[[#This Row],[SupProd]])</f>
        <v xml:space="preserve"> </v>
      </c>
      <c r="E1454" t="s">
        <v>16</v>
      </c>
      <c r="F1454" t="str">
        <f>IF(Tabel_Forespørgsel_fra_Visma28[[#This Row],[SupDescr]]=" "," "," - "&amp;Tabel_Forespørgsel_fra_Visma28[[#This Row],[SupDescr]])</f>
        <v xml:space="preserve"> </v>
      </c>
      <c r="G1454" t="s">
        <v>5780</v>
      </c>
      <c r="H1454">
        <v>1</v>
      </c>
      <c r="I1454" t="str">
        <f>IF(A1454=A1453,I1453&amp;CHAR(10)&amp;"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55" spans="1:9" x14ac:dyDescent="0.25">
      <c r="A1455" t="s">
        <v>9057</v>
      </c>
      <c r="B1455">
        <v>75577000</v>
      </c>
      <c r="C1455" t="s">
        <v>16</v>
      </c>
      <c r="D1455" t="str">
        <f>IF(Tabel_Forespørgsel_fra_Visma28[[#This Row],[SupProd]]=" "," "," - "&amp;Tabel_Forespørgsel_fra_Visma28[[#This Row],[SupProd]])</f>
        <v xml:space="preserve"> </v>
      </c>
      <c r="E1455" t="s">
        <v>16</v>
      </c>
      <c r="F1455" t="str">
        <f>IF(Tabel_Forespørgsel_fra_Visma28[[#This Row],[SupDescr]]=" "," "," - "&amp;Tabel_Forespørgsel_fra_Visma28[[#This Row],[SupDescr]])</f>
        <v xml:space="preserve"> </v>
      </c>
      <c r="G1455" t="s">
        <v>3759</v>
      </c>
      <c r="H1455">
        <v>1</v>
      </c>
      <c r="I1455" t="str">
        <f>IF(A1455=A1454,I1454&amp;CHAR(10)&amp;"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56" spans="1:9" x14ac:dyDescent="0.25">
      <c r="A1456" t="s">
        <v>9056</v>
      </c>
      <c r="B1456">
        <v>75577000</v>
      </c>
      <c r="C1456" t="s">
        <v>16</v>
      </c>
      <c r="D1456" t="str">
        <f>IF(Tabel_Forespørgsel_fra_Visma28[[#This Row],[SupProd]]=" "," "," - "&amp;Tabel_Forespørgsel_fra_Visma28[[#This Row],[SupProd]])</f>
        <v xml:space="preserve"> </v>
      </c>
      <c r="E1456" t="s">
        <v>16</v>
      </c>
      <c r="F1456" t="str">
        <f>IF(Tabel_Forespørgsel_fra_Visma28[[#This Row],[SupDescr]]=" "," "," - "&amp;Tabel_Forespørgsel_fra_Visma28[[#This Row],[SupDescr]])</f>
        <v xml:space="preserve"> </v>
      </c>
      <c r="G1456" t="s">
        <v>3759</v>
      </c>
      <c r="H1456">
        <v>1</v>
      </c>
      <c r="I1456" t="str">
        <f>IF(A1456=A1455,I1455&amp;CHAR(10)&amp;"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57" spans="1:9" x14ac:dyDescent="0.25">
      <c r="A1457" t="s">
        <v>9061</v>
      </c>
      <c r="B1457">
        <v>75441212</v>
      </c>
      <c r="C1457" t="s">
        <v>16</v>
      </c>
      <c r="D1457" t="str">
        <f>IF(Tabel_Forespørgsel_fra_Visma28[[#This Row],[SupProd]]=" "," "," - "&amp;Tabel_Forespørgsel_fra_Visma28[[#This Row],[SupProd]])</f>
        <v xml:space="preserve"> </v>
      </c>
      <c r="E1457" t="s">
        <v>16</v>
      </c>
      <c r="F1457" t="str">
        <f>IF(Tabel_Forespørgsel_fra_Visma28[[#This Row],[SupDescr]]=" "," "," - "&amp;Tabel_Forespørgsel_fra_Visma28[[#This Row],[SupDescr]])</f>
        <v xml:space="preserve"> </v>
      </c>
      <c r="G1457" t="s">
        <v>9062</v>
      </c>
      <c r="H1457">
        <v>1</v>
      </c>
      <c r="I1457" t="str">
        <f>IF(A1457=A1456,I1456&amp;CHAR(10)&amp;"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Design Møbler  </v>
      </c>
    </row>
    <row r="1458" spans="1:9" x14ac:dyDescent="0.25">
      <c r="A1458" t="s">
        <v>8085</v>
      </c>
      <c r="B1458">
        <v>75577000</v>
      </c>
      <c r="C1458" t="s">
        <v>16</v>
      </c>
      <c r="D1458" t="str">
        <f>IF(Tabel_Forespørgsel_fra_Visma28[[#This Row],[SupProd]]=" "," "," - "&amp;Tabel_Forespørgsel_fra_Visma28[[#This Row],[SupProd]])</f>
        <v xml:space="preserve"> </v>
      </c>
      <c r="E1458" t="s">
        <v>16</v>
      </c>
      <c r="F1458" t="str">
        <f>IF(Tabel_Forespørgsel_fra_Visma28[[#This Row],[SupDescr]]=" "," "," - "&amp;Tabel_Forespørgsel_fra_Visma28[[#This Row],[SupDescr]])</f>
        <v xml:space="preserve"> </v>
      </c>
      <c r="G1458" t="s">
        <v>3759</v>
      </c>
      <c r="H1458">
        <v>1</v>
      </c>
      <c r="I1458" t="str">
        <f>IF(A1458=A1457,I1457&amp;CHAR(10)&amp;"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59" spans="1:9" x14ac:dyDescent="0.25">
      <c r="A1459" t="s">
        <v>8084</v>
      </c>
      <c r="B1459">
        <v>70108720</v>
      </c>
      <c r="C1459" t="s">
        <v>16</v>
      </c>
      <c r="D1459" t="str">
        <f>IF(Tabel_Forespørgsel_fra_Visma28[[#This Row],[SupProd]]=" "," "," - "&amp;Tabel_Forespørgsel_fra_Visma28[[#This Row],[SupProd]])</f>
        <v xml:space="preserve"> </v>
      </c>
      <c r="E1459" t="s">
        <v>16</v>
      </c>
      <c r="F1459" t="str">
        <f>IF(Tabel_Forespørgsel_fra_Visma28[[#This Row],[SupDescr]]=" "," "," - "&amp;Tabel_Forespørgsel_fra_Visma28[[#This Row],[SupDescr]])</f>
        <v xml:space="preserve"> </v>
      </c>
      <c r="G1459" t="s">
        <v>8125</v>
      </c>
      <c r="H1459">
        <v>1</v>
      </c>
      <c r="I1459" t="str">
        <f>IF(A1459=A1458,I1458&amp;CHAR(10)&amp;"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60" spans="1:9" x14ac:dyDescent="0.25">
      <c r="A1460" t="s">
        <v>8084</v>
      </c>
      <c r="B1460">
        <v>86439632</v>
      </c>
      <c r="C1460" t="s">
        <v>16</v>
      </c>
      <c r="D1460" t="str">
        <f>IF(Tabel_Forespørgsel_fra_Visma28[[#This Row],[SupProd]]=" "," "," - "&amp;Tabel_Forespørgsel_fra_Visma28[[#This Row],[SupProd]])</f>
        <v xml:space="preserve"> </v>
      </c>
      <c r="E1460" t="s">
        <v>16</v>
      </c>
      <c r="F1460" t="str">
        <f>IF(Tabel_Forespørgsel_fra_Visma28[[#This Row],[SupDescr]]=" "," "," - "&amp;Tabel_Forespørgsel_fra_Visma28[[#This Row],[SupDescr]])</f>
        <v xml:space="preserve"> </v>
      </c>
      <c r="G1460" t="s">
        <v>3929</v>
      </c>
      <c r="H1460">
        <v>2</v>
      </c>
      <c r="I1460" t="str">
        <f>IF(A1460=A1459,I1459&amp;CHAR(10)&amp;"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61" spans="1:9" x14ac:dyDescent="0.25">
      <c r="A1461" t="s">
        <v>8083</v>
      </c>
      <c r="B1461">
        <v>75577000</v>
      </c>
      <c r="C1461" t="s">
        <v>16</v>
      </c>
      <c r="D1461" t="str">
        <f>IF(Tabel_Forespørgsel_fra_Visma28[[#This Row],[SupProd]]=" "," "," - "&amp;Tabel_Forespørgsel_fra_Visma28[[#This Row],[SupProd]])</f>
        <v xml:space="preserve"> </v>
      </c>
      <c r="E1461" t="s">
        <v>16</v>
      </c>
      <c r="F1461" t="str">
        <f>IF(Tabel_Forespørgsel_fra_Visma28[[#This Row],[SupDescr]]=" "," "," - "&amp;Tabel_Forespørgsel_fra_Visma28[[#This Row],[SupDescr]])</f>
        <v xml:space="preserve"> </v>
      </c>
      <c r="G1461" t="s">
        <v>3759</v>
      </c>
      <c r="H1461">
        <v>2</v>
      </c>
      <c r="I1461" t="str">
        <f>IF(A1461=A1460,I1460&amp;CHAR(10)&amp;"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62" spans="1:9" x14ac:dyDescent="0.25">
      <c r="A1462" t="s">
        <v>8088</v>
      </c>
      <c r="B1462">
        <v>70108720</v>
      </c>
      <c r="C1462" t="s">
        <v>16</v>
      </c>
      <c r="D1462" t="str">
        <f>IF(Tabel_Forespørgsel_fra_Visma28[[#This Row],[SupProd]]=" "," "," - "&amp;Tabel_Forespørgsel_fra_Visma28[[#This Row],[SupProd]])</f>
        <v xml:space="preserve"> </v>
      </c>
      <c r="E1462" t="s">
        <v>16</v>
      </c>
      <c r="F1462" t="str">
        <f>IF(Tabel_Forespørgsel_fra_Visma28[[#This Row],[SupDescr]]=" "," "," - "&amp;Tabel_Forespørgsel_fra_Visma28[[#This Row],[SupDescr]])</f>
        <v xml:space="preserve"> </v>
      </c>
      <c r="G1462" t="s">
        <v>8125</v>
      </c>
      <c r="H1462">
        <v>1</v>
      </c>
      <c r="I1462" t="str">
        <f>IF(A1462=A1461,I1461&amp;CHAR(10)&amp;"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63" spans="1:9" x14ac:dyDescent="0.25">
      <c r="A1463" t="s">
        <v>8088</v>
      </c>
      <c r="B1463">
        <v>86439632</v>
      </c>
      <c r="C1463" t="s">
        <v>16</v>
      </c>
      <c r="D1463" t="str">
        <f>IF(Tabel_Forespørgsel_fra_Visma28[[#This Row],[SupProd]]=" "," "," - "&amp;Tabel_Forespørgsel_fra_Visma28[[#This Row],[SupProd]])</f>
        <v xml:space="preserve"> </v>
      </c>
      <c r="E1463" t="s">
        <v>16</v>
      </c>
      <c r="F1463" t="str">
        <f>IF(Tabel_Forespørgsel_fra_Visma28[[#This Row],[SupDescr]]=" "," "," - "&amp;Tabel_Forespørgsel_fra_Visma28[[#This Row],[SupDescr]])</f>
        <v xml:space="preserve"> </v>
      </c>
      <c r="G1463" t="s">
        <v>3929</v>
      </c>
      <c r="H1463">
        <v>2</v>
      </c>
      <c r="I1463" t="str">
        <f>IF(A1463=A1462,I1462&amp;CHAR(10)&amp;"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64" spans="1:9" x14ac:dyDescent="0.25">
      <c r="A1464" t="s">
        <v>9324</v>
      </c>
      <c r="B1464">
        <v>70890019</v>
      </c>
      <c r="C1464" t="s">
        <v>16</v>
      </c>
      <c r="D1464" t="str">
        <f>IF(Tabel_Forespørgsel_fra_Visma28[[#This Row],[SupProd]]=" "," "," - "&amp;Tabel_Forespørgsel_fra_Visma28[[#This Row],[SupProd]])</f>
        <v xml:space="preserve"> </v>
      </c>
      <c r="E1464" t="s">
        <v>16</v>
      </c>
      <c r="F1464" t="str">
        <f>IF(Tabel_Forespørgsel_fra_Visma28[[#This Row],[SupDescr]]=" "," "," - "&amp;Tabel_Forespørgsel_fra_Visma28[[#This Row],[SupDescr]])</f>
        <v xml:space="preserve"> </v>
      </c>
      <c r="G1464" t="s">
        <v>5780</v>
      </c>
      <c r="H1464">
        <v>1</v>
      </c>
      <c r="I1464" t="str">
        <f>IF(A1464=A1463,I1463&amp;CHAR(10)&amp;"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65" spans="1:9" x14ac:dyDescent="0.25">
      <c r="A1465" t="s">
        <v>9326</v>
      </c>
      <c r="B1465">
        <v>70890019</v>
      </c>
      <c r="C1465" t="s">
        <v>16</v>
      </c>
      <c r="D1465" t="str">
        <f>IF(Tabel_Forespørgsel_fra_Visma28[[#This Row],[SupProd]]=" "," "," - "&amp;Tabel_Forespørgsel_fra_Visma28[[#This Row],[SupProd]])</f>
        <v xml:space="preserve"> </v>
      </c>
      <c r="E1465" t="s">
        <v>16</v>
      </c>
      <c r="F1465" t="str">
        <f>IF(Tabel_Forespørgsel_fra_Visma28[[#This Row],[SupDescr]]=" "," "," - "&amp;Tabel_Forespørgsel_fra_Visma28[[#This Row],[SupDescr]])</f>
        <v xml:space="preserve"> </v>
      </c>
      <c r="G1465" t="s">
        <v>5780</v>
      </c>
      <c r="H1465">
        <v>1</v>
      </c>
      <c r="I1465" t="str">
        <f>IF(A1465=A1464,I1464&amp;CHAR(10)&amp;"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66" spans="1:9" x14ac:dyDescent="0.25">
      <c r="A1466" t="s">
        <v>8848</v>
      </c>
      <c r="B1466">
        <v>75421677</v>
      </c>
      <c r="C1466" t="s">
        <v>16</v>
      </c>
      <c r="D1466" t="str">
        <f>IF(Tabel_Forespørgsel_fra_Visma28[[#This Row],[SupProd]]=" "," "," - "&amp;Tabel_Forespørgsel_fra_Visma28[[#This Row],[SupProd]])</f>
        <v xml:space="preserve"> </v>
      </c>
      <c r="E1466" t="s">
        <v>16</v>
      </c>
      <c r="F1466" t="str">
        <f>IF(Tabel_Forespørgsel_fra_Visma28[[#This Row],[SupDescr]]=" "," "," - "&amp;Tabel_Forespørgsel_fra_Visma28[[#This Row],[SupDescr]])</f>
        <v xml:space="preserve"> </v>
      </c>
      <c r="G1466" t="s">
        <v>3368</v>
      </c>
      <c r="H1466">
        <v>1</v>
      </c>
      <c r="I1466" t="str">
        <f>IF(A1466=A1465,I1465&amp;CHAR(10)&amp;"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467" spans="1:9" x14ac:dyDescent="0.25">
      <c r="A1467" t="s">
        <v>8224</v>
      </c>
      <c r="B1467">
        <v>86439632</v>
      </c>
      <c r="C1467" t="s">
        <v>16</v>
      </c>
      <c r="D1467" t="str">
        <f>IF(Tabel_Forespørgsel_fra_Visma28[[#This Row],[SupProd]]=" "," "," - "&amp;Tabel_Forespørgsel_fra_Visma28[[#This Row],[SupProd]])</f>
        <v xml:space="preserve"> </v>
      </c>
      <c r="E1467" t="s">
        <v>16</v>
      </c>
      <c r="F1467" t="str">
        <f>IF(Tabel_Forespørgsel_fra_Visma28[[#This Row],[SupDescr]]=" "," "," - "&amp;Tabel_Forespørgsel_fra_Visma28[[#This Row],[SupDescr]])</f>
        <v xml:space="preserve"> </v>
      </c>
      <c r="G1467" t="s">
        <v>3929</v>
      </c>
      <c r="H1467">
        <v>1</v>
      </c>
      <c r="I1467" t="str">
        <f>IF(A1467=A1466,I1466&amp;CHAR(10)&amp;"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68" spans="1:9" x14ac:dyDescent="0.25">
      <c r="A1468" t="s">
        <v>8225</v>
      </c>
      <c r="B1468">
        <v>86439632</v>
      </c>
      <c r="C1468" t="s">
        <v>16</v>
      </c>
      <c r="D1468" t="str">
        <f>IF(Tabel_Forespørgsel_fra_Visma28[[#This Row],[SupProd]]=" "," "," - "&amp;Tabel_Forespørgsel_fra_Visma28[[#This Row],[SupProd]])</f>
        <v xml:space="preserve"> </v>
      </c>
      <c r="E1468" t="s">
        <v>16</v>
      </c>
      <c r="F1468" t="str">
        <f>IF(Tabel_Forespørgsel_fra_Visma28[[#This Row],[SupDescr]]=" "," "," - "&amp;Tabel_Forespørgsel_fra_Visma28[[#This Row],[SupDescr]])</f>
        <v xml:space="preserve"> </v>
      </c>
      <c r="G1468" t="s">
        <v>3929</v>
      </c>
      <c r="H1468">
        <v>1</v>
      </c>
      <c r="I1468" t="str">
        <f>IF(A1468=A1467,I1467&amp;CHAR(10)&amp;"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69" spans="1:9" x14ac:dyDescent="0.25">
      <c r="A1469" t="s">
        <v>8226</v>
      </c>
      <c r="B1469">
        <v>86439632</v>
      </c>
      <c r="C1469" t="s">
        <v>16</v>
      </c>
      <c r="D1469" t="str">
        <f>IF(Tabel_Forespørgsel_fra_Visma28[[#This Row],[SupProd]]=" "," "," - "&amp;Tabel_Forespørgsel_fra_Visma28[[#This Row],[SupProd]])</f>
        <v xml:space="preserve"> </v>
      </c>
      <c r="E1469" t="s">
        <v>16</v>
      </c>
      <c r="F1469" t="str">
        <f>IF(Tabel_Forespørgsel_fra_Visma28[[#This Row],[SupDescr]]=" "," "," - "&amp;Tabel_Forespørgsel_fra_Visma28[[#This Row],[SupDescr]])</f>
        <v xml:space="preserve"> </v>
      </c>
      <c r="G1469" t="s">
        <v>3929</v>
      </c>
      <c r="H1469">
        <v>1</v>
      </c>
      <c r="I1469" t="str">
        <f>IF(A1469=A1468,I1468&amp;CHAR(10)&amp;"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0" spans="1:9" x14ac:dyDescent="0.25">
      <c r="A1470" t="s">
        <v>8227</v>
      </c>
      <c r="B1470">
        <v>86439632</v>
      </c>
      <c r="C1470" t="s">
        <v>16</v>
      </c>
      <c r="D1470" t="str">
        <f>IF(Tabel_Forespørgsel_fra_Visma28[[#This Row],[SupProd]]=" "," "," - "&amp;Tabel_Forespørgsel_fra_Visma28[[#This Row],[SupProd]])</f>
        <v xml:space="preserve"> </v>
      </c>
      <c r="E1470" t="s">
        <v>16</v>
      </c>
      <c r="F1470" t="str">
        <f>IF(Tabel_Forespørgsel_fra_Visma28[[#This Row],[SupDescr]]=" "," "," - "&amp;Tabel_Forespørgsel_fra_Visma28[[#This Row],[SupDescr]])</f>
        <v xml:space="preserve"> </v>
      </c>
      <c r="G1470" t="s">
        <v>3929</v>
      </c>
      <c r="H1470">
        <v>1</v>
      </c>
      <c r="I1470" t="str">
        <f>IF(A1470=A1469,I1469&amp;CHAR(10)&amp;"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1" spans="1:9" x14ac:dyDescent="0.25">
      <c r="A1471" t="s">
        <v>9079</v>
      </c>
      <c r="B1471">
        <v>86439632</v>
      </c>
      <c r="C1471" t="s">
        <v>16</v>
      </c>
      <c r="D1471" t="str">
        <f>IF(Tabel_Forespørgsel_fra_Visma28[[#This Row],[SupProd]]=" "," "," - "&amp;Tabel_Forespørgsel_fra_Visma28[[#This Row],[SupProd]])</f>
        <v xml:space="preserve"> </v>
      </c>
      <c r="E1471" t="s">
        <v>16</v>
      </c>
      <c r="F1471" t="str">
        <f>IF(Tabel_Forespørgsel_fra_Visma28[[#This Row],[SupDescr]]=" "," "," - "&amp;Tabel_Forespørgsel_fra_Visma28[[#This Row],[SupDescr]])</f>
        <v xml:space="preserve"> </v>
      </c>
      <c r="G1471" t="s">
        <v>3929</v>
      </c>
      <c r="H1471">
        <v>1</v>
      </c>
      <c r="I1471" t="str">
        <f>IF(A1471=A1470,I1470&amp;CHAR(10)&amp;"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2" spans="1:9" x14ac:dyDescent="0.25">
      <c r="A1472" t="s">
        <v>9276</v>
      </c>
      <c r="B1472">
        <v>70108720</v>
      </c>
      <c r="C1472" t="s">
        <v>16</v>
      </c>
      <c r="D1472" t="str">
        <f>IF(Tabel_Forespørgsel_fra_Visma28[[#This Row],[SupProd]]=" "," "," - "&amp;Tabel_Forespørgsel_fra_Visma28[[#This Row],[SupProd]])</f>
        <v xml:space="preserve"> </v>
      </c>
      <c r="E1472" t="s">
        <v>16</v>
      </c>
      <c r="F1472" t="str">
        <f>IF(Tabel_Forespørgsel_fra_Visma28[[#This Row],[SupDescr]]=" "," "," - "&amp;Tabel_Forespørgsel_fra_Visma28[[#This Row],[SupDescr]])</f>
        <v xml:space="preserve"> </v>
      </c>
      <c r="G1472" t="s">
        <v>8125</v>
      </c>
      <c r="H1472">
        <v>1</v>
      </c>
      <c r="I1472" t="str">
        <f>IF(A1472=A1471,I1471&amp;CHAR(10)&amp;"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73" spans="1:9" x14ac:dyDescent="0.25">
      <c r="A1473" t="s">
        <v>9276</v>
      </c>
      <c r="B1473">
        <v>86439632</v>
      </c>
      <c r="C1473" t="s">
        <v>16</v>
      </c>
      <c r="D1473" t="str">
        <f>IF(Tabel_Forespørgsel_fra_Visma28[[#This Row],[SupProd]]=" "," "," - "&amp;Tabel_Forespørgsel_fra_Visma28[[#This Row],[SupProd]])</f>
        <v xml:space="preserve"> </v>
      </c>
      <c r="E1473" t="s">
        <v>16</v>
      </c>
      <c r="F1473" t="str">
        <f>IF(Tabel_Forespørgsel_fra_Visma28[[#This Row],[SupDescr]]=" "," "," - "&amp;Tabel_Forespørgsel_fra_Visma28[[#This Row],[SupDescr]])</f>
        <v xml:space="preserve"> </v>
      </c>
      <c r="G1473" t="s">
        <v>3929</v>
      </c>
      <c r="H1473">
        <v>2</v>
      </c>
      <c r="I1473" t="str">
        <f>IF(A1473=A1472,I1472&amp;CHAR(10)&amp;"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74" spans="1:9" x14ac:dyDescent="0.25">
      <c r="A1474" t="s">
        <v>9277</v>
      </c>
      <c r="B1474">
        <v>70108720</v>
      </c>
      <c r="C1474" t="s">
        <v>16</v>
      </c>
      <c r="D1474" t="str">
        <f>IF(Tabel_Forespørgsel_fra_Visma28[[#This Row],[SupProd]]=" "," "," - "&amp;Tabel_Forespørgsel_fra_Visma28[[#This Row],[SupProd]])</f>
        <v xml:space="preserve"> </v>
      </c>
      <c r="E1474" t="s">
        <v>16</v>
      </c>
      <c r="F1474" t="str">
        <f>IF(Tabel_Forespørgsel_fra_Visma28[[#This Row],[SupDescr]]=" "," "," - "&amp;Tabel_Forespørgsel_fra_Visma28[[#This Row],[SupDescr]])</f>
        <v xml:space="preserve"> </v>
      </c>
      <c r="G1474" t="s">
        <v>8125</v>
      </c>
      <c r="H1474">
        <v>1</v>
      </c>
      <c r="I1474" t="str">
        <f>IF(A1474=A1473,I1473&amp;CHAR(10)&amp;"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75" spans="1:9" x14ac:dyDescent="0.25">
      <c r="A1475" t="s">
        <v>9277</v>
      </c>
      <c r="B1475">
        <v>86439632</v>
      </c>
      <c r="C1475" t="s">
        <v>16</v>
      </c>
      <c r="D1475" t="str">
        <f>IF(Tabel_Forespørgsel_fra_Visma28[[#This Row],[SupProd]]=" "," "," - "&amp;Tabel_Forespørgsel_fra_Visma28[[#This Row],[SupProd]])</f>
        <v xml:space="preserve"> </v>
      </c>
      <c r="E1475" t="s">
        <v>16</v>
      </c>
      <c r="F1475" t="str">
        <f>IF(Tabel_Forespørgsel_fra_Visma28[[#This Row],[SupDescr]]=" "," "," - "&amp;Tabel_Forespørgsel_fra_Visma28[[#This Row],[SupDescr]])</f>
        <v xml:space="preserve"> </v>
      </c>
      <c r="G1475" t="s">
        <v>3929</v>
      </c>
      <c r="H1475">
        <v>2</v>
      </c>
      <c r="I1475" t="str">
        <f>IF(A1475=A1474,I1474&amp;CHAR(10)&amp;"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76" spans="1:9" x14ac:dyDescent="0.25">
      <c r="A1476" t="s">
        <v>9359</v>
      </c>
      <c r="B1476">
        <v>86439632</v>
      </c>
      <c r="C1476" t="s">
        <v>16</v>
      </c>
      <c r="D1476" t="str">
        <f>IF(Tabel_Forespørgsel_fra_Visma28[[#This Row],[SupProd]]=" "," "," - "&amp;Tabel_Forespørgsel_fra_Visma28[[#This Row],[SupProd]])</f>
        <v xml:space="preserve"> </v>
      </c>
      <c r="E1476" t="s">
        <v>16</v>
      </c>
      <c r="F1476" t="str">
        <f>IF(Tabel_Forespørgsel_fra_Visma28[[#This Row],[SupDescr]]=" "," "," - "&amp;Tabel_Forespørgsel_fra_Visma28[[#This Row],[SupDescr]])</f>
        <v xml:space="preserve"> </v>
      </c>
      <c r="G1476" t="s">
        <v>3929</v>
      </c>
      <c r="H1476">
        <v>1</v>
      </c>
      <c r="I1476" t="str">
        <f>IF(A1476=A1475,I1475&amp;CHAR(10)&amp;"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7" spans="1:9" x14ac:dyDescent="0.25">
      <c r="A1477" t="s">
        <v>9360</v>
      </c>
      <c r="B1477">
        <v>86439632</v>
      </c>
      <c r="C1477" t="s">
        <v>16</v>
      </c>
      <c r="D1477" t="str">
        <f>IF(Tabel_Forespørgsel_fra_Visma28[[#This Row],[SupProd]]=" "," "," - "&amp;Tabel_Forespørgsel_fra_Visma28[[#This Row],[SupProd]])</f>
        <v xml:space="preserve"> </v>
      </c>
      <c r="E1477" t="s">
        <v>16</v>
      </c>
      <c r="F1477" t="str">
        <f>IF(Tabel_Forespørgsel_fra_Visma28[[#This Row],[SupDescr]]=" "," "," - "&amp;Tabel_Forespørgsel_fra_Visma28[[#This Row],[SupDescr]])</f>
        <v xml:space="preserve"> </v>
      </c>
      <c r="G1477" t="s">
        <v>3929</v>
      </c>
      <c r="H1477">
        <v>1</v>
      </c>
      <c r="I1477" t="str">
        <f>IF(A1477=A1476,I1476&amp;CHAR(10)&amp;"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8" spans="1:9" x14ac:dyDescent="0.25">
      <c r="A1478" t="s">
        <v>8278</v>
      </c>
      <c r="B1478">
        <v>86439632</v>
      </c>
      <c r="C1478" t="s">
        <v>16</v>
      </c>
      <c r="D1478" t="str">
        <f>IF(Tabel_Forespørgsel_fra_Visma28[[#This Row],[SupProd]]=" "," "," - "&amp;Tabel_Forespørgsel_fra_Visma28[[#This Row],[SupProd]])</f>
        <v xml:space="preserve"> </v>
      </c>
      <c r="E1478" t="s">
        <v>16</v>
      </c>
      <c r="F1478" t="str">
        <f>IF(Tabel_Forespørgsel_fra_Visma28[[#This Row],[SupDescr]]=" "," "," - "&amp;Tabel_Forespørgsel_fra_Visma28[[#This Row],[SupDescr]])</f>
        <v xml:space="preserve"> </v>
      </c>
      <c r="G1478" t="s">
        <v>3929</v>
      </c>
      <c r="H1478">
        <v>1</v>
      </c>
      <c r="I1478" t="str">
        <f>IF(A1478=A1477,I1477&amp;CHAR(10)&amp;"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9" spans="1:9" x14ac:dyDescent="0.25">
      <c r="A1479" t="s">
        <v>8670</v>
      </c>
      <c r="B1479">
        <v>70108720</v>
      </c>
      <c r="C1479" t="s">
        <v>16</v>
      </c>
      <c r="D1479" t="str">
        <f>IF(Tabel_Forespørgsel_fra_Visma28[[#This Row],[SupProd]]=" "," "," - "&amp;Tabel_Forespørgsel_fra_Visma28[[#This Row],[SupProd]])</f>
        <v xml:space="preserve"> </v>
      </c>
      <c r="E1479" t="s">
        <v>16</v>
      </c>
      <c r="F1479" t="str">
        <f>IF(Tabel_Forespørgsel_fra_Visma28[[#This Row],[SupDescr]]=" "," "," - "&amp;Tabel_Forespørgsel_fra_Visma28[[#This Row],[SupDescr]])</f>
        <v xml:space="preserve"> </v>
      </c>
      <c r="G1479" t="s">
        <v>8125</v>
      </c>
      <c r="H1479">
        <v>2</v>
      </c>
      <c r="I1479" t="str">
        <f>IF(A1479=A1478,I1478&amp;CHAR(10)&amp;"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80" spans="1:9" x14ac:dyDescent="0.25">
      <c r="A1480" t="s">
        <v>8670</v>
      </c>
      <c r="B1480">
        <v>86560200</v>
      </c>
      <c r="C1480" t="s">
        <v>16</v>
      </c>
      <c r="D1480" t="str">
        <f>IF(Tabel_Forespørgsel_fra_Visma28[[#This Row],[SupProd]]=" "," "," - "&amp;Tabel_Forespørgsel_fra_Visma28[[#This Row],[SupProd]])</f>
        <v xml:space="preserve"> </v>
      </c>
      <c r="E1480" t="s">
        <v>16</v>
      </c>
      <c r="F1480" t="str">
        <f>IF(Tabel_Forespørgsel_fra_Visma28[[#This Row],[SupDescr]]=" "," "," - "&amp;Tabel_Forespørgsel_fra_Visma28[[#This Row],[SupDescr]])</f>
        <v xml:space="preserve"> </v>
      </c>
      <c r="G1480" t="s">
        <v>10432</v>
      </c>
      <c r="H1480">
        <v>3</v>
      </c>
      <c r="I1480" t="str">
        <f>IF(A1480=A1479,I1479&amp;CHAR(10)&amp;"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Staermose  </v>
      </c>
    </row>
    <row r="1481" spans="1:9" x14ac:dyDescent="0.25">
      <c r="A1481" t="s">
        <v>9379</v>
      </c>
      <c r="B1481">
        <v>75577000</v>
      </c>
      <c r="C1481" t="s">
        <v>16</v>
      </c>
      <c r="D1481" t="str">
        <f>IF(Tabel_Forespørgsel_fra_Visma28[[#This Row],[SupProd]]=" "," "," - "&amp;Tabel_Forespørgsel_fra_Visma28[[#This Row],[SupProd]])</f>
        <v xml:space="preserve"> </v>
      </c>
      <c r="E1481" t="s">
        <v>16</v>
      </c>
      <c r="F1481" t="str">
        <f>IF(Tabel_Forespørgsel_fra_Visma28[[#This Row],[SupDescr]]=" "," "," - "&amp;Tabel_Forespørgsel_fra_Visma28[[#This Row],[SupDescr]])</f>
        <v xml:space="preserve"> </v>
      </c>
      <c r="G1481" t="s">
        <v>3759</v>
      </c>
      <c r="H1481">
        <v>1</v>
      </c>
      <c r="I1481" t="str">
        <f>IF(A1481=A1480,I1480&amp;CHAR(10)&amp;"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82" spans="1:9" x14ac:dyDescent="0.25">
      <c r="A1482" t="s">
        <v>9379</v>
      </c>
      <c r="B1482">
        <v>74762273</v>
      </c>
      <c r="C1482" t="s">
        <v>16</v>
      </c>
      <c r="D1482" t="str">
        <f>IF(Tabel_Forespørgsel_fra_Visma28[[#This Row],[SupProd]]=" "," "," - "&amp;Tabel_Forespørgsel_fra_Visma28[[#This Row],[SupProd]])</f>
        <v xml:space="preserve"> </v>
      </c>
      <c r="E1482" t="s">
        <v>16</v>
      </c>
      <c r="F1482" t="str">
        <f>IF(Tabel_Forespørgsel_fra_Visma28[[#This Row],[SupDescr]]=" "," "," - "&amp;Tabel_Forespørgsel_fra_Visma28[[#This Row],[SupDescr]])</f>
        <v xml:space="preserve"> </v>
      </c>
      <c r="G1482" t="s">
        <v>154</v>
      </c>
      <c r="H1482">
        <v>2</v>
      </c>
      <c r="I1482" t="str">
        <f>IF(A1482=A1481,I1481&amp;CHAR(10)&amp;"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483" spans="1:9" x14ac:dyDescent="0.25">
      <c r="A1483" t="s">
        <v>9380</v>
      </c>
      <c r="B1483">
        <v>75577000</v>
      </c>
      <c r="C1483" t="s">
        <v>16</v>
      </c>
      <c r="D1483" t="str">
        <f>IF(Tabel_Forespørgsel_fra_Visma28[[#This Row],[SupProd]]=" "," "," - "&amp;Tabel_Forespørgsel_fra_Visma28[[#This Row],[SupProd]])</f>
        <v xml:space="preserve"> </v>
      </c>
      <c r="E1483" t="s">
        <v>16</v>
      </c>
      <c r="F1483" t="str">
        <f>IF(Tabel_Forespørgsel_fra_Visma28[[#This Row],[SupDescr]]=" "," "," - "&amp;Tabel_Forespørgsel_fra_Visma28[[#This Row],[SupDescr]])</f>
        <v xml:space="preserve"> </v>
      </c>
      <c r="G1483" t="s">
        <v>3759</v>
      </c>
      <c r="H1483">
        <v>1</v>
      </c>
      <c r="I1483" t="str">
        <f>IF(A1483=A1482,I1482&amp;CHAR(10)&amp;"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84" spans="1:9" x14ac:dyDescent="0.25">
      <c r="A1484" t="s">
        <v>9380</v>
      </c>
      <c r="B1484">
        <v>74762273</v>
      </c>
      <c r="C1484" t="s">
        <v>16</v>
      </c>
      <c r="D1484" t="str">
        <f>IF(Tabel_Forespørgsel_fra_Visma28[[#This Row],[SupProd]]=" "," "," - "&amp;Tabel_Forespørgsel_fra_Visma28[[#This Row],[SupProd]])</f>
        <v xml:space="preserve"> </v>
      </c>
      <c r="E1484" t="s">
        <v>16</v>
      </c>
      <c r="F1484" t="str">
        <f>IF(Tabel_Forespørgsel_fra_Visma28[[#This Row],[SupDescr]]=" "," "," - "&amp;Tabel_Forespørgsel_fra_Visma28[[#This Row],[SupDescr]])</f>
        <v xml:space="preserve"> </v>
      </c>
      <c r="G1484" t="s">
        <v>154</v>
      </c>
      <c r="H1484">
        <v>2</v>
      </c>
      <c r="I1484" t="str">
        <f>IF(A1484=A1483,I1483&amp;CHAR(10)&amp;"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485" spans="1:9" x14ac:dyDescent="0.25">
      <c r="A1485" t="s">
        <v>9338</v>
      </c>
      <c r="B1485">
        <v>74762273</v>
      </c>
      <c r="C1485" t="s">
        <v>16</v>
      </c>
      <c r="D1485" t="str">
        <f>IF(Tabel_Forespørgsel_fra_Visma28[[#This Row],[SupProd]]=" "," "," - "&amp;Tabel_Forespørgsel_fra_Visma28[[#This Row],[SupProd]])</f>
        <v xml:space="preserve"> </v>
      </c>
      <c r="E1485" t="s">
        <v>16</v>
      </c>
      <c r="F1485" t="str">
        <f>IF(Tabel_Forespørgsel_fra_Visma28[[#This Row],[SupDescr]]=" "," "," - "&amp;Tabel_Forespørgsel_fra_Visma28[[#This Row],[SupDescr]])</f>
        <v xml:space="preserve"> </v>
      </c>
      <c r="G1485" t="s">
        <v>154</v>
      </c>
      <c r="H1485">
        <v>1</v>
      </c>
      <c r="I1485" t="str">
        <f>IF(A1485=A1484,I1484&amp;CHAR(10)&amp;"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486" spans="1:9" x14ac:dyDescent="0.25">
      <c r="A1486" t="s">
        <v>8798</v>
      </c>
      <c r="B1486">
        <v>70108720</v>
      </c>
      <c r="C1486" t="s">
        <v>16</v>
      </c>
      <c r="D1486" t="str">
        <f>IF(Tabel_Forespørgsel_fra_Visma28[[#This Row],[SupProd]]=" "," "," - "&amp;Tabel_Forespørgsel_fra_Visma28[[#This Row],[SupProd]])</f>
        <v xml:space="preserve"> </v>
      </c>
      <c r="E1486" t="s">
        <v>16</v>
      </c>
      <c r="F1486" t="str">
        <f>IF(Tabel_Forespørgsel_fra_Visma28[[#This Row],[SupDescr]]=" "," "," - "&amp;Tabel_Forespørgsel_fra_Visma28[[#This Row],[SupDescr]])</f>
        <v xml:space="preserve"> </v>
      </c>
      <c r="G1486" t="s">
        <v>8125</v>
      </c>
      <c r="H1486">
        <v>1</v>
      </c>
      <c r="I1486" t="str">
        <f>IF(A1486=A1485,I1485&amp;CHAR(10)&amp;"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87" spans="1:9" x14ac:dyDescent="0.25">
      <c r="A1487" t="s">
        <v>8798</v>
      </c>
      <c r="B1487">
        <v>86439632</v>
      </c>
      <c r="C1487" t="s">
        <v>16</v>
      </c>
      <c r="D1487" t="str">
        <f>IF(Tabel_Forespørgsel_fra_Visma28[[#This Row],[SupProd]]=" "," "," - "&amp;Tabel_Forespørgsel_fra_Visma28[[#This Row],[SupProd]])</f>
        <v xml:space="preserve"> </v>
      </c>
      <c r="E1487" t="s">
        <v>16</v>
      </c>
      <c r="F1487" t="str">
        <f>IF(Tabel_Forespørgsel_fra_Visma28[[#This Row],[SupDescr]]=" "," "," - "&amp;Tabel_Forespørgsel_fra_Visma28[[#This Row],[SupDescr]])</f>
        <v xml:space="preserve"> </v>
      </c>
      <c r="G1487" t="s">
        <v>3929</v>
      </c>
      <c r="H1487">
        <v>2</v>
      </c>
      <c r="I1487" t="str">
        <f>IF(A1487=A1486,I1486&amp;CHAR(10)&amp;"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88" spans="1:9" x14ac:dyDescent="0.25">
      <c r="A1488" t="s">
        <v>8799</v>
      </c>
      <c r="B1488">
        <v>70108720</v>
      </c>
      <c r="C1488" t="s">
        <v>16</v>
      </c>
      <c r="D1488" t="str">
        <f>IF(Tabel_Forespørgsel_fra_Visma28[[#This Row],[SupProd]]=" "," "," - "&amp;Tabel_Forespørgsel_fra_Visma28[[#This Row],[SupProd]])</f>
        <v xml:space="preserve"> </v>
      </c>
      <c r="E1488" t="s">
        <v>16</v>
      </c>
      <c r="F1488" t="str">
        <f>IF(Tabel_Forespørgsel_fra_Visma28[[#This Row],[SupDescr]]=" "," "," - "&amp;Tabel_Forespørgsel_fra_Visma28[[#This Row],[SupDescr]])</f>
        <v xml:space="preserve"> </v>
      </c>
      <c r="G1488" t="s">
        <v>8125</v>
      </c>
      <c r="H1488">
        <v>1</v>
      </c>
      <c r="I1488" t="str">
        <f>IF(A1488=A1487,I1487&amp;CHAR(10)&amp;"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89" spans="1:9" x14ac:dyDescent="0.25">
      <c r="A1489" t="s">
        <v>8799</v>
      </c>
      <c r="B1489">
        <v>86439632</v>
      </c>
      <c r="C1489" t="s">
        <v>16</v>
      </c>
      <c r="D1489" t="str">
        <f>IF(Tabel_Forespørgsel_fra_Visma28[[#This Row],[SupProd]]=" "," "," - "&amp;Tabel_Forespørgsel_fra_Visma28[[#This Row],[SupProd]])</f>
        <v xml:space="preserve"> </v>
      </c>
      <c r="E1489" t="s">
        <v>16</v>
      </c>
      <c r="F1489" t="str">
        <f>IF(Tabel_Forespørgsel_fra_Visma28[[#This Row],[SupDescr]]=" "," "," - "&amp;Tabel_Forespørgsel_fra_Visma28[[#This Row],[SupDescr]])</f>
        <v xml:space="preserve"> </v>
      </c>
      <c r="G1489" t="s">
        <v>3929</v>
      </c>
      <c r="H1489">
        <v>2</v>
      </c>
      <c r="I1489" t="str">
        <f>IF(A1489=A1488,I1488&amp;CHAR(10)&amp;"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90" spans="1:9" x14ac:dyDescent="0.25">
      <c r="A1490" t="s">
        <v>9310</v>
      </c>
      <c r="B1490">
        <v>75577000</v>
      </c>
      <c r="C1490" t="s">
        <v>16</v>
      </c>
      <c r="D1490" t="str">
        <f>IF(Tabel_Forespørgsel_fra_Visma28[[#This Row],[SupProd]]=" "," "," - "&amp;Tabel_Forespørgsel_fra_Visma28[[#This Row],[SupProd]])</f>
        <v xml:space="preserve"> </v>
      </c>
      <c r="E1490" t="s">
        <v>16</v>
      </c>
      <c r="F1490" t="str">
        <f>IF(Tabel_Forespørgsel_fra_Visma28[[#This Row],[SupDescr]]=" "," "," - "&amp;Tabel_Forespørgsel_fra_Visma28[[#This Row],[SupDescr]])</f>
        <v xml:space="preserve"> </v>
      </c>
      <c r="G1490" t="s">
        <v>3759</v>
      </c>
      <c r="H1490">
        <v>1</v>
      </c>
      <c r="I1490" t="str">
        <f>IF(A1490=A1489,I1489&amp;CHAR(10)&amp;"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91" spans="1:9" x14ac:dyDescent="0.25">
      <c r="A1491" t="s">
        <v>9312</v>
      </c>
      <c r="B1491">
        <v>86439632</v>
      </c>
      <c r="C1491" t="s">
        <v>16</v>
      </c>
      <c r="D1491" t="str">
        <f>IF(Tabel_Forespørgsel_fra_Visma28[[#This Row],[SupProd]]=" "," "," - "&amp;Tabel_Forespørgsel_fra_Visma28[[#This Row],[SupProd]])</f>
        <v xml:space="preserve"> </v>
      </c>
      <c r="E1491" t="s">
        <v>16</v>
      </c>
      <c r="F1491" t="str">
        <f>IF(Tabel_Forespørgsel_fra_Visma28[[#This Row],[SupDescr]]=" "," "," - "&amp;Tabel_Forespørgsel_fra_Visma28[[#This Row],[SupDescr]])</f>
        <v xml:space="preserve"> </v>
      </c>
      <c r="G1491" t="s">
        <v>3929</v>
      </c>
      <c r="H1491">
        <v>1</v>
      </c>
      <c r="I1491" t="str">
        <f>IF(A1491=A1490,I1490&amp;CHAR(10)&amp;"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92" spans="1:9" x14ac:dyDescent="0.25">
      <c r="A1492" t="s">
        <v>9383</v>
      </c>
      <c r="B1492">
        <v>75577000</v>
      </c>
      <c r="C1492" t="s">
        <v>16</v>
      </c>
      <c r="D1492" t="str">
        <f>IF(Tabel_Forespørgsel_fra_Visma28[[#This Row],[SupProd]]=" "," "," - "&amp;Tabel_Forespørgsel_fra_Visma28[[#This Row],[SupProd]])</f>
        <v xml:space="preserve"> </v>
      </c>
      <c r="E1492" t="s">
        <v>16</v>
      </c>
      <c r="F1492" t="str">
        <f>IF(Tabel_Forespørgsel_fra_Visma28[[#This Row],[SupDescr]]=" "," "," - "&amp;Tabel_Forespørgsel_fra_Visma28[[#This Row],[SupDescr]])</f>
        <v xml:space="preserve"> </v>
      </c>
      <c r="G1492" t="s">
        <v>3759</v>
      </c>
      <c r="H1492">
        <v>1</v>
      </c>
      <c r="I1492" t="str">
        <f>IF(A1492=A1491,I1491&amp;CHAR(10)&amp;"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93" spans="1:9" x14ac:dyDescent="0.25">
      <c r="A1493" t="s">
        <v>9384</v>
      </c>
      <c r="B1493">
        <v>75577000</v>
      </c>
      <c r="C1493" t="s">
        <v>16</v>
      </c>
      <c r="D1493" t="str">
        <f>IF(Tabel_Forespørgsel_fra_Visma28[[#This Row],[SupProd]]=" "," "," - "&amp;Tabel_Forespørgsel_fra_Visma28[[#This Row],[SupProd]])</f>
        <v xml:space="preserve"> </v>
      </c>
      <c r="E1493" t="s">
        <v>16</v>
      </c>
      <c r="F1493" t="str">
        <f>IF(Tabel_Forespørgsel_fra_Visma28[[#This Row],[SupDescr]]=" "," "," - "&amp;Tabel_Forespørgsel_fra_Visma28[[#This Row],[SupDescr]])</f>
        <v xml:space="preserve"> </v>
      </c>
      <c r="G1493" t="s">
        <v>3759</v>
      </c>
      <c r="H1493">
        <v>1</v>
      </c>
      <c r="I1493" t="str">
        <f>IF(A1493=A1492,I1492&amp;CHAR(10)&amp;"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94" spans="1:9" x14ac:dyDescent="0.25">
      <c r="A1494" t="s">
        <v>8846</v>
      </c>
      <c r="B1494">
        <v>75577000</v>
      </c>
      <c r="C1494" t="s">
        <v>16</v>
      </c>
      <c r="D1494" t="str">
        <f>IF(Tabel_Forespørgsel_fra_Visma28[[#This Row],[SupProd]]=" "," "," - "&amp;Tabel_Forespørgsel_fra_Visma28[[#This Row],[SupProd]])</f>
        <v xml:space="preserve"> </v>
      </c>
      <c r="E1494" t="s">
        <v>16</v>
      </c>
      <c r="F1494" t="str">
        <f>IF(Tabel_Forespørgsel_fra_Visma28[[#This Row],[SupDescr]]=" "," "," - "&amp;Tabel_Forespørgsel_fra_Visma28[[#This Row],[SupDescr]])</f>
        <v xml:space="preserve"> </v>
      </c>
      <c r="G1494" t="s">
        <v>3759</v>
      </c>
      <c r="H1494">
        <v>1</v>
      </c>
      <c r="I1494" t="str">
        <f>IF(A1494=A1493,I1493&amp;CHAR(10)&amp;"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95" spans="1:9" x14ac:dyDescent="0.25">
      <c r="A1495" t="s">
        <v>8909</v>
      </c>
      <c r="B1495">
        <v>74842524</v>
      </c>
      <c r="C1495" t="s">
        <v>16</v>
      </c>
      <c r="D1495" t="str">
        <f>IF(Tabel_Forespørgsel_fra_Visma28[[#This Row],[SupProd]]=" "," "," - "&amp;Tabel_Forespørgsel_fra_Visma28[[#This Row],[SupProd]])</f>
        <v xml:space="preserve"> </v>
      </c>
      <c r="E1495" t="s">
        <v>16</v>
      </c>
      <c r="F1495" t="str">
        <f>IF(Tabel_Forespørgsel_fra_Visma28[[#This Row],[SupDescr]]=" "," "," - "&amp;Tabel_Forespørgsel_fra_Visma28[[#This Row],[SupDescr]])</f>
        <v xml:space="preserve"> </v>
      </c>
      <c r="G1495" t="s">
        <v>6414</v>
      </c>
      <c r="H1495">
        <v>1</v>
      </c>
      <c r="I1495" t="str">
        <f>IF(A1495=A1494,I1494&amp;CHAR(10)&amp;"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496" spans="1:9" x14ac:dyDescent="0.25">
      <c r="A1496" t="s">
        <v>8910</v>
      </c>
      <c r="B1496">
        <v>74842524</v>
      </c>
      <c r="C1496" t="s">
        <v>16</v>
      </c>
      <c r="D1496" t="str">
        <f>IF(Tabel_Forespørgsel_fra_Visma28[[#This Row],[SupProd]]=" "," "," - "&amp;Tabel_Forespørgsel_fra_Visma28[[#This Row],[SupProd]])</f>
        <v xml:space="preserve"> </v>
      </c>
      <c r="E1496" t="s">
        <v>16</v>
      </c>
      <c r="F1496" t="str">
        <f>IF(Tabel_Forespørgsel_fra_Visma28[[#This Row],[SupDescr]]=" "," "," - "&amp;Tabel_Forespørgsel_fra_Visma28[[#This Row],[SupDescr]])</f>
        <v xml:space="preserve"> </v>
      </c>
      <c r="G1496" t="s">
        <v>6414</v>
      </c>
      <c r="H1496">
        <v>1</v>
      </c>
      <c r="I1496" t="str">
        <f>IF(A1496=A1495,I1495&amp;CHAR(10)&amp;"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497" spans="1:9" x14ac:dyDescent="0.25">
      <c r="A1497" t="s">
        <v>9085</v>
      </c>
      <c r="B1497">
        <v>74842524</v>
      </c>
      <c r="C1497" t="s">
        <v>16</v>
      </c>
      <c r="D1497" t="str">
        <f>IF(Tabel_Forespørgsel_fra_Visma28[[#This Row],[SupProd]]=" "," "," - "&amp;Tabel_Forespørgsel_fra_Visma28[[#This Row],[SupProd]])</f>
        <v xml:space="preserve"> </v>
      </c>
      <c r="E1497" t="s">
        <v>16</v>
      </c>
      <c r="F1497" t="str">
        <f>IF(Tabel_Forespørgsel_fra_Visma28[[#This Row],[SupDescr]]=" "," "," - "&amp;Tabel_Forespørgsel_fra_Visma28[[#This Row],[SupDescr]])</f>
        <v xml:space="preserve"> </v>
      </c>
      <c r="G1497" t="s">
        <v>6414</v>
      </c>
      <c r="H1497">
        <v>1</v>
      </c>
      <c r="I1497" t="str">
        <f>IF(A1497=A1496,I1496&amp;CHAR(10)&amp;"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498" spans="1:9" x14ac:dyDescent="0.25">
      <c r="A1498" t="s">
        <v>8842</v>
      </c>
      <c r="B1498">
        <v>74842524</v>
      </c>
      <c r="C1498" t="s">
        <v>16</v>
      </c>
      <c r="D1498" t="str">
        <f>IF(Tabel_Forespørgsel_fra_Visma28[[#This Row],[SupProd]]=" "," "," - "&amp;Tabel_Forespørgsel_fra_Visma28[[#This Row],[SupProd]])</f>
        <v xml:space="preserve"> </v>
      </c>
      <c r="E1498" t="s">
        <v>16</v>
      </c>
      <c r="F1498" t="str">
        <f>IF(Tabel_Forespørgsel_fra_Visma28[[#This Row],[SupDescr]]=" "," "," - "&amp;Tabel_Forespørgsel_fra_Visma28[[#This Row],[SupDescr]])</f>
        <v xml:space="preserve"> </v>
      </c>
      <c r="G1498" t="s">
        <v>6414</v>
      </c>
      <c r="H1498">
        <v>1</v>
      </c>
      <c r="I1498" t="str">
        <f>IF(A1498=A1497,I1497&amp;CHAR(10)&amp;"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499" spans="1:9" x14ac:dyDescent="0.25">
      <c r="A1499" t="s">
        <v>9086</v>
      </c>
      <c r="B1499">
        <v>75577000</v>
      </c>
      <c r="C1499" t="s">
        <v>16</v>
      </c>
      <c r="D1499" t="str">
        <f>IF(Tabel_Forespørgsel_fra_Visma28[[#This Row],[SupProd]]=" "," "," - "&amp;Tabel_Forespørgsel_fra_Visma28[[#This Row],[SupProd]])</f>
        <v xml:space="preserve"> </v>
      </c>
      <c r="E1499" t="s">
        <v>16</v>
      </c>
      <c r="F1499" t="str">
        <f>IF(Tabel_Forespørgsel_fra_Visma28[[#This Row],[SupDescr]]=" "," "," - "&amp;Tabel_Forespørgsel_fra_Visma28[[#This Row],[SupDescr]])</f>
        <v xml:space="preserve"> </v>
      </c>
      <c r="G1499" t="s">
        <v>3759</v>
      </c>
      <c r="H1499">
        <v>1</v>
      </c>
      <c r="I1499" t="str">
        <f>IF(A1499=A1498,I1498&amp;CHAR(10)&amp;"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00" spans="1:9" x14ac:dyDescent="0.25">
      <c r="A1500" t="s">
        <v>8844</v>
      </c>
      <c r="B1500">
        <v>75577000</v>
      </c>
      <c r="C1500" t="s">
        <v>16</v>
      </c>
      <c r="D1500" t="str">
        <f>IF(Tabel_Forespørgsel_fra_Visma28[[#This Row],[SupProd]]=" "," "," - "&amp;Tabel_Forespørgsel_fra_Visma28[[#This Row],[SupProd]])</f>
        <v xml:space="preserve"> </v>
      </c>
      <c r="E1500" t="s">
        <v>16</v>
      </c>
      <c r="F1500" t="str">
        <f>IF(Tabel_Forespørgsel_fra_Visma28[[#This Row],[SupDescr]]=" "," "," - "&amp;Tabel_Forespørgsel_fra_Visma28[[#This Row],[SupDescr]])</f>
        <v xml:space="preserve"> </v>
      </c>
      <c r="G1500" t="s">
        <v>3759</v>
      </c>
      <c r="H1500">
        <v>1</v>
      </c>
      <c r="I1500" t="str">
        <f>IF(A1500=A1499,I1499&amp;CHAR(10)&amp;"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01" spans="1:9" x14ac:dyDescent="0.25">
      <c r="A1501" t="s">
        <v>8723</v>
      </c>
      <c r="B1501">
        <v>70108720</v>
      </c>
      <c r="C1501" t="s">
        <v>16</v>
      </c>
      <c r="D1501" t="str">
        <f>IF(Tabel_Forespørgsel_fra_Visma28[[#This Row],[SupProd]]=" "," "," - "&amp;Tabel_Forespørgsel_fra_Visma28[[#This Row],[SupProd]])</f>
        <v xml:space="preserve"> </v>
      </c>
      <c r="E1501" t="s">
        <v>16</v>
      </c>
      <c r="F1501" t="str">
        <f>IF(Tabel_Forespørgsel_fra_Visma28[[#This Row],[SupDescr]]=" "," "," - "&amp;Tabel_Forespørgsel_fra_Visma28[[#This Row],[SupDescr]])</f>
        <v xml:space="preserve"> </v>
      </c>
      <c r="G1501" t="s">
        <v>8125</v>
      </c>
      <c r="H1501">
        <v>1</v>
      </c>
      <c r="I1501" t="str">
        <f>IF(A1501=A1500,I1500&amp;CHAR(10)&amp;"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02" spans="1:9" x14ac:dyDescent="0.25">
      <c r="A1502" t="s">
        <v>8723</v>
      </c>
      <c r="B1502">
        <v>70890019</v>
      </c>
      <c r="C1502" t="s">
        <v>16</v>
      </c>
      <c r="D1502" t="str">
        <f>IF(Tabel_Forespørgsel_fra_Visma28[[#This Row],[SupProd]]=" "," "," - "&amp;Tabel_Forespørgsel_fra_Visma28[[#This Row],[SupProd]])</f>
        <v xml:space="preserve"> </v>
      </c>
      <c r="E1502" t="s">
        <v>16</v>
      </c>
      <c r="F1502" t="str">
        <f>IF(Tabel_Forespørgsel_fra_Visma28[[#This Row],[SupDescr]]=" "," "," - "&amp;Tabel_Forespørgsel_fra_Visma28[[#This Row],[SupDescr]])</f>
        <v xml:space="preserve"> </v>
      </c>
      <c r="G1502" t="s">
        <v>5780</v>
      </c>
      <c r="H1502">
        <v>2</v>
      </c>
      <c r="I1502" t="str">
        <f>IF(A1502=A1501,I1501&amp;CHAR(10)&amp;"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03" spans="1:9" x14ac:dyDescent="0.25">
      <c r="A1503" t="s">
        <v>8655</v>
      </c>
      <c r="B1503">
        <v>70108720</v>
      </c>
      <c r="C1503" t="s">
        <v>16</v>
      </c>
      <c r="D1503" t="str">
        <f>IF(Tabel_Forespørgsel_fra_Visma28[[#This Row],[SupProd]]=" "," "," - "&amp;Tabel_Forespørgsel_fra_Visma28[[#This Row],[SupProd]])</f>
        <v xml:space="preserve"> </v>
      </c>
      <c r="E1503" t="s">
        <v>16</v>
      </c>
      <c r="F1503" t="str">
        <f>IF(Tabel_Forespørgsel_fra_Visma28[[#This Row],[SupDescr]]=" "," "," - "&amp;Tabel_Forespørgsel_fra_Visma28[[#This Row],[SupDescr]])</f>
        <v xml:space="preserve"> </v>
      </c>
      <c r="G1503" t="s">
        <v>8125</v>
      </c>
      <c r="H1503">
        <v>1</v>
      </c>
      <c r="I1503" t="str">
        <f>IF(A1503=A1502,I1502&amp;CHAR(10)&amp;"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04" spans="1:9" x14ac:dyDescent="0.25">
      <c r="A1504" t="s">
        <v>8655</v>
      </c>
      <c r="B1504">
        <v>70890019</v>
      </c>
      <c r="C1504" t="s">
        <v>16</v>
      </c>
      <c r="D1504" t="str">
        <f>IF(Tabel_Forespørgsel_fra_Visma28[[#This Row],[SupProd]]=" "," "," - "&amp;Tabel_Forespørgsel_fra_Visma28[[#This Row],[SupProd]])</f>
        <v xml:space="preserve"> </v>
      </c>
      <c r="E1504" t="s">
        <v>16</v>
      </c>
      <c r="F1504" t="str">
        <f>IF(Tabel_Forespørgsel_fra_Visma28[[#This Row],[SupDescr]]=" "," "," - "&amp;Tabel_Forespørgsel_fra_Visma28[[#This Row],[SupDescr]])</f>
        <v xml:space="preserve"> </v>
      </c>
      <c r="G1504" t="s">
        <v>5780</v>
      </c>
      <c r="H1504">
        <v>2</v>
      </c>
      <c r="I1504" t="str">
        <f>IF(A1504=A1503,I1503&amp;CHAR(10)&amp;"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05" spans="1:9" x14ac:dyDescent="0.25">
      <c r="A1505" t="s">
        <v>8656</v>
      </c>
      <c r="B1505">
        <v>70108720</v>
      </c>
      <c r="C1505" t="s">
        <v>16</v>
      </c>
      <c r="D1505" t="str">
        <f>IF(Tabel_Forespørgsel_fra_Visma28[[#This Row],[SupProd]]=" "," "," - "&amp;Tabel_Forespørgsel_fra_Visma28[[#This Row],[SupProd]])</f>
        <v xml:space="preserve"> </v>
      </c>
      <c r="E1505" t="s">
        <v>16</v>
      </c>
      <c r="F1505" t="str">
        <f>IF(Tabel_Forespørgsel_fra_Visma28[[#This Row],[SupDescr]]=" "," "," - "&amp;Tabel_Forespørgsel_fra_Visma28[[#This Row],[SupDescr]])</f>
        <v xml:space="preserve"> </v>
      </c>
      <c r="G1505" t="s">
        <v>8125</v>
      </c>
      <c r="H1505">
        <v>1</v>
      </c>
      <c r="I1505" t="str">
        <f>IF(A1505=A1504,I1504&amp;CHAR(10)&amp;"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06" spans="1:9" x14ac:dyDescent="0.25">
      <c r="A1506" t="s">
        <v>8656</v>
      </c>
      <c r="B1506">
        <v>70890019</v>
      </c>
      <c r="C1506" t="s">
        <v>16</v>
      </c>
      <c r="D1506" t="str">
        <f>IF(Tabel_Forespørgsel_fra_Visma28[[#This Row],[SupProd]]=" "," "," - "&amp;Tabel_Forespørgsel_fra_Visma28[[#This Row],[SupProd]])</f>
        <v xml:space="preserve"> </v>
      </c>
      <c r="E1506" t="s">
        <v>16</v>
      </c>
      <c r="F1506" t="str">
        <f>IF(Tabel_Forespørgsel_fra_Visma28[[#This Row],[SupDescr]]=" "," "," - "&amp;Tabel_Forespørgsel_fra_Visma28[[#This Row],[SupDescr]])</f>
        <v xml:space="preserve"> </v>
      </c>
      <c r="G1506" t="s">
        <v>5780</v>
      </c>
      <c r="H1506">
        <v>2</v>
      </c>
      <c r="I1506" t="str">
        <f>IF(A1506=A1505,I1505&amp;CHAR(10)&amp;"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07" spans="1:9" x14ac:dyDescent="0.25">
      <c r="A1507" t="s">
        <v>9157</v>
      </c>
      <c r="B1507">
        <v>75577000</v>
      </c>
      <c r="C1507" t="s">
        <v>16</v>
      </c>
      <c r="D1507" t="str">
        <f>IF(Tabel_Forespørgsel_fra_Visma28[[#This Row],[SupProd]]=" "," "," - "&amp;Tabel_Forespørgsel_fra_Visma28[[#This Row],[SupProd]])</f>
        <v xml:space="preserve"> </v>
      </c>
      <c r="E1507" t="s">
        <v>16</v>
      </c>
      <c r="F1507" t="str">
        <f>IF(Tabel_Forespørgsel_fra_Visma28[[#This Row],[SupDescr]]=" "," "," - "&amp;Tabel_Forespørgsel_fra_Visma28[[#This Row],[SupDescr]])</f>
        <v xml:space="preserve"> </v>
      </c>
      <c r="G1507" t="s">
        <v>3759</v>
      </c>
      <c r="H1507">
        <v>1</v>
      </c>
      <c r="I1507" t="str">
        <f>IF(A1507=A1506,I1506&amp;CHAR(10)&amp;"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08" spans="1:9" x14ac:dyDescent="0.25">
      <c r="A1508" t="s">
        <v>9431</v>
      </c>
      <c r="B1508">
        <v>75421677</v>
      </c>
      <c r="C1508" t="s">
        <v>16</v>
      </c>
      <c r="D1508" t="str">
        <f>IF(Tabel_Forespørgsel_fra_Visma28[[#This Row],[SupProd]]=" "," "," - "&amp;Tabel_Forespørgsel_fra_Visma28[[#This Row],[SupProd]])</f>
        <v xml:space="preserve"> </v>
      </c>
      <c r="E1508" t="s">
        <v>16</v>
      </c>
      <c r="F1508" t="str">
        <f>IF(Tabel_Forespørgsel_fra_Visma28[[#This Row],[SupDescr]]=" "," "," - "&amp;Tabel_Forespørgsel_fra_Visma28[[#This Row],[SupDescr]])</f>
        <v xml:space="preserve"> </v>
      </c>
      <c r="G1508" t="s">
        <v>3368</v>
      </c>
      <c r="H1508">
        <v>1</v>
      </c>
      <c r="I1508" t="str">
        <f>IF(A1508=A1507,I1507&amp;CHAR(10)&amp;"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509" spans="1:9" x14ac:dyDescent="0.25">
      <c r="A1509" t="s">
        <v>9206</v>
      </c>
      <c r="B1509">
        <v>75421677</v>
      </c>
      <c r="C1509" t="s">
        <v>16</v>
      </c>
      <c r="D1509" t="str">
        <f>IF(Tabel_Forespørgsel_fra_Visma28[[#This Row],[SupProd]]=" "," "," - "&amp;Tabel_Forespørgsel_fra_Visma28[[#This Row],[SupProd]])</f>
        <v xml:space="preserve"> </v>
      </c>
      <c r="E1509" t="s">
        <v>16</v>
      </c>
      <c r="F1509" t="str">
        <f>IF(Tabel_Forespørgsel_fra_Visma28[[#This Row],[SupDescr]]=" "," "," - "&amp;Tabel_Forespørgsel_fra_Visma28[[#This Row],[SupDescr]])</f>
        <v xml:space="preserve"> </v>
      </c>
      <c r="G1509" t="s">
        <v>3368</v>
      </c>
      <c r="H1509">
        <v>1</v>
      </c>
      <c r="I1509" t="str">
        <f>IF(A1509=A1508,I1508&amp;CHAR(10)&amp;"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510" spans="1:9" x14ac:dyDescent="0.25">
      <c r="A1510" t="s">
        <v>8296</v>
      </c>
      <c r="B1510">
        <v>75577000</v>
      </c>
      <c r="C1510" t="s">
        <v>16</v>
      </c>
      <c r="D1510" t="str">
        <f>IF(Tabel_Forespørgsel_fra_Visma28[[#This Row],[SupProd]]=" "," "," - "&amp;Tabel_Forespørgsel_fra_Visma28[[#This Row],[SupProd]])</f>
        <v xml:space="preserve"> </v>
      </c>
      <c r="E1510" t="s">
        <v>16</v>
      </c>
      <c r="F1510" t="str">
        <f>IF(Tabel_Forespørgsel_fra_Visma28[[#This Row],[SupDescr]]=" "," "," - "&amp;Tabel_Forespørgsel_fra_Visma28[[#This Row],[SupDescr]])</f>
        <v xml:space="preserve"> </v>
      </c>
      <c r="G1510" t="s">
        <v>3759</v>
      </c>
      <c r="H1510">
        <v>1</v>
      </c>
      <c r="I1510" t="str">
        <f>IF(A1510=A1509,I1509&amp;CHAR(10)&amp;"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11" spans="1:9" x14ac:dyDescent="0.25">
      <c r="A1511" t="s">
        <v>8299</v>
      </c>
      <c r="B1511">
        <v>75577000</v>
      </c>
      <c r="C1511" t="s">
        <v>16</v>
      </c>
      <c r="D1511" t="str">
        <f>IF(Tabel_Forespørgsel_fra_Visma28[[#This Row],[SupProd]]=" "," "," - "&amp;Tabel_Forespørgsel_fra_Visma28[[#This Row],[SupProd]])</f>
        <v xml:space="preserve"> </v>
      </c>
      <c r="E1511" t="s">
        <v>16</v>
      </c>
      <c r="F1511" t="str">
        <f>IF(Tabel_Forespørgsel_fra_Visma28[[#This Row],[SupDescr]]=" "," "," - "&amp;Tabel_Forespørgsel_fra_Visma28[[#This Row],[SupDescr]])</f>
        <v xml:space="preserve"> </v>
      </c>
      <c r="G1511" t="s">
        <v>3759</v>
      </c>
      <c r="H1511">
        <v>1</v>
      </c>
      <c r="I1511" t="str">
        <f>IF(A1511=A1510,I1510&amp;CHAR(10)&amp;"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12" spans="1:9" x14ac:dyDescent="0.25">
      <c r="A1512" t="s">
        <v>8293</v>
      </c>
      <c r="B1512">
        <v>70108720</v>
      </c>
      <c r="C1512" t="s">
        <v>16</v>
      </c>
      <c r="D1512" t="str">
        <f>IF(Tabel_Forespørgsel_fra_Visma28[[#This Row],[SupProd]]=" "," "," - "&amp;Tabel_Forespørgsel_fra_Visma28[[#This Row],[SupProd]])</f>
        <v xml:space="preserve"> </v>
      </c>
      <c r="E1512" t="s">
        <v>16</v>
      </c>
      <c r="F1512" t="str">
        <f>IF(Tabel_Forespørgsel_fra_Visma28[[#This Row],[SupDescr]]=" "," "," - "&amp;Tabel_Forespørgsel_fra_Visma28[[#This Row],[SupDescr]])</f>
        <v xml:space="preserve"> </v>
      </c>
      <c r="G1512" t="s">
        <v>8125</v>
      </c>
      <c r="H1512">
        <v>1</v>
      </c>
      <c r="I1512" t="str">
        <f>IF(A1512=A1511,I1511&amp;CHAR(10)&amp;"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13" spans="1:9" x14ac:dyDescent="0.25">
      <c r="A1513" t="s">
        <v>8293</v>
      </c>
      <c r="B1513">
        <v>70890019</v>
      </c>
      <c r="C1513" t="s">
        <v>16</v>
      </c>
      <c r="D1513" t="str">
        <f>IF(Tabel_Forespørgsel_fra_Visma28[[#This Row],[SupProd]]=" "," "," - "&amp;Tabel_Forespørgsel_fra_Visma28[[#This Row],[SupProd]])</f>
        <v xml:space="preserve"> </v>
      </c>
      <c r="E1513" t="s">
        <v>16</v>
      </c>
      <c r="F1513" t="str">
        <f>IF(Tabel_Forespørgsel_fra_Visma28[[#This Row],[SupDescr]]=" "," "," - "&amp;Tabel_Forespørgsel_fra_Visma28[[#This Row],[SupDescr]])</f>
        <v xml:space="preserve"> </v>
      </c>
      <c r="G1513" t="s">
        <v>5780</v>
      </c>
      <c r="H1513">
        <v>2</v>
      </c>
      <c r="I1513" t="str">
        <f>IF(A1513=A1512,I1512&amp;CHAR(10)&amp;"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14" spans="1:9" x14ac:dyDescent="0.25">
      <c r="A1514" t="s">
        <v>9432</v>
      </c>
      <c r="B1514">
        <v>75577000</v>
      </c>
      <c r="C1514" t="s">
        <v>16</v>
      </c>
      <c r="D1514" t="str">
        <f>IF(Tabel_Forespørgsel_fra_Visma28[[#This Row],[SupProd]]=" "," "," - "&amp;Tabel_Forespørgsel_fra_Visma28[[#This Row],[SupProd]])</f>
        <v xml:space="preserve"> </v>
      </c>
      <c r="E1514" t="s">
        <v>16</v>
      </c>
      <c r="F1514" t="str">
        <f>IF(Tabel_Forespørgsel_fra_Visma28[[#This Row],[SupDescr]]=" "," "," - "&amp;Tabel_Forespørgsel_fra_Visma28[[#This Row],[SupDescr]])</f>
        <v xml:space="preserve"> </v>
      </c>
      <c r="G1514" t="s">
        <v>3759</v>
      </c>
      <c r="H1514">
        <v>1</v>
      </c>
      <c r="I1514" t="str">
        <f>IF(A1514=A1513,I1513&amp;CHAR(10)&amp;"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15" spans="1:9" x14ac:dyDescent="0.25">
      <c r="A1515" t="s">
        <v>8294</v>
      </c>
      <c r="B1515">
        <v>75577000</v>
      </c>
      <c r="C1515" t="s">
        <v>16</v>
      </c>
      <c r="D1515" t="str">
        <f>IF(Tabel_Forespørgsel_fra_Visma28[[#This Row],[SupProd]]=" "," "," - "&amp;Tabel_Forespørgsel_fra_Visma28[[#This Row],[SupProd]])</f>
        <v xml:space="preserve"> </v>
      </c>
      <c r="E1515" t="s">
        <v>16</v>
      </c>
      <c r="F1515" t="str">
        <f>IF(Tabel_Forespørgsel_fra_Visma28[[#This Row],[SupDescr]]=" "," "," - "&amp;Tabel_Forespørgsel_fra_Visma28[[#This Row],[SupDescr]])</f>
        <v xml:space="preserve"> </v>
      </c>
      <c r="G1515" t="s">
        <v>3759</v>
      </c>
      <c r="H1515">
        <v>2</v>
      </c>
      <c r="I1515" t="str">
        <f>IF(A1515=A1514,I1514&amp;CHAR(10)&amp;"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16" spans="1:9" x14ac:dyDescent="0.25">
      <c r="A1516" t="s">
        <v>8294</v>
      </c>
      <c r="B1516">
        <v>74762273</v>
      </c>
      <c r="C1516" t="s">
        <v>16</v>
      </c>
      <c r="D1516" t="str">
        <f>IF(Tabel_Forespørgsel_fra_Visma28[[#This Row],[SupProd]]=" "," "," - "&amp;Tabel_Forespørgsel_fra_Visma28[[#This Row],[SupProd]])</f>
        <v xml:space="preserve"> </v>
      </c>
      <c r="E1516" t="s">
        <v>16</v>
      </c>
      <c r="F1516" t="str">
        <f>IF(Tabel_Forespørgsel_fra_Visma28[[#This Row],[SupDescr]]=" "," "," - "&amp;Tabel_Forespørgsel_fra_Visma28[[#This Row],[SupDescr]])</f>
        <v xml:space="preserve"> </v>
      </c>
      <c r="G1516" t="s">
        <v>154</v>
      </c>
      <c r="H1516">
        <v>3</v>
      </c>
      <c r="I1516" t="str">
        <f>IF(A1516=A1515,I1515&amp;CHAR(10)&amp;"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517" spans="1:9" x14ac:dyDescent="0.25">
      <c r="A1517" t="s">
        <v>8295</v>
      </c>
      <c r="B1517">
        <v>75577000</v>
      </c>
      <c r="C1517" t="s">
        <v>16</v>
      </c>
      <c r="D1517" t="str">
        <f>IF(Tabel_Forespørgsel_fra_Visma28[[#This Row],[SupProd]]=" "," "," - "&amp;Tabel_Forespørgsel_fra_Visma28[[#This Row],[SupProd]])</f>
        <v xml:space="preserve"> </v>
      </c>
      <c r="E1517" t="s">
        <v>16</v>
      </c>
      <c r="F1517" t="str">
        <f>IF(Tabel_Forespørgsel_fra_Visma28[[#This Row],[SupDescr]]=" "," "," - "&amp;Tabel_Forespørgsel_fra_Visma28[[#This Row],[SupDescr]])</f>
        <v xml:space="preserve"> </v>
      </c>
      <c r="G1517" t="s">
        <v>3759</v>
      </c>
      <c r="H1517">
        <v>2</v>
      </c>
      <c r="I1517" t="str">
        <f>IF(A1517=A1516,I1516&amp;CHAR(10)&amp;"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18" spans="1:9" x14ac:dyDescent="0.25">
      <c r="A1518" t="s">
        <v>8295</v>
      </c>
      <c r="B1518">
        <v>74762273</v>
      </c>
      <c r="C1518" t="s">
        <v>16</v>
      </c>
      <c r="D1518" t="str">
        <f>IF(Tabel_Forespørgsel_fra_Visma28[[#This Row],[SupProd]]=" "," "," - "&amp;Tabel_Forespørgsel_fra_Visma28[[#This Row],[SupProd]])</f>
        <v xml:space="preserve"> </v>
      </c>
      <c r="E1518" t="s">
        <v>16</v>
      </c>
      <c r="F1518" t="str">
        <f>IF(Tabel_Forespørgsel_fra_Visma28[[#This Row],[SupDescr]]=" "," "," - "&amp;Tabel_Forespørgsel_fra_Visma28[[#This Row],[SupDescr]])</f>
        <v xml:space="preserve"> </v>
      </c>
      <c r="G1518" t="s">
        <v>154</v>
      </c>
      <c r="H1518">
        <v>3</v>
      </c>
      <c r="I1518" t="str">
        <f>IF(A1518=A1517,I1517&amp;CHAR(10)&amp;"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519" spans="1:9" x14ac:dyDescent="0.25">
      <c r="A1519" t="s">
        <v>8303</v>
      </c>
      <c r="B1519">
        <v>70108720</v>
      </c>
      <c r="C1519" t="s">
        <v>16</v>
      </c>
      <c r="D1519" t="str">
        <f>IF(Tabel_Forespørgsel_fra_Visma28[[#This Row],[SupProd]]=" "," "," - "&amp;Tabel_Forespørgsel_fra_Visma28[[#This Row],[SupProd]])</f>
        <v xml:space="preserve"> </v>
      </c>
      <c r="E1519" t="s">
        <v>16</v>
      </c>
      <c r="F1519" t="str">
        <f>IF(Tabel_Forespørgsel_fra_Visma28[[#This Row],[SupDescr]]=" "," "," - "&amp;Tabel_Forespørgsel_fra_Visma28[[#This Row],[SupDescr]])</f>
        <v xml:space="preserve"> </v>
      </c>
      <c r="G1519" t="s">
        <v>8125</v>
      </c>
      <c r="H1519">
        <v>1</v>
      </c>
      <c r="I1519" t="str">
        <f>IF(A1519=A1518,I1518&amp;CHAR(10)&amp;"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20" spans="1:9" x14ac:dyDescent="0.25">
      <c r="A1520" t="s">
        <v>8303</v>
      </c>
      <c r="B1520">
        <v>70890019</v>
      </c>
      <c r="C1520" t="s">
        <v>16</v>
      </c>
      <c r="D1520" t="str">
        <f>IF(Tabel_Forespørgsel_fra_Visma28[[#This Row],[SupProd]]=" "," "," - "&amp;Tabel_Forespørgsel_fra_Visma28[[#This Row],[SupProd]])</f>
        <v xml:space="preserve"> </v>
      </c>
      <c r="E1520" t="s">
        <v>16</v>
      </c>
      <c r="F1520" t="str">
        <f>IF(Tabel_Forespørgsel_fra_Visma28[[#This Row],[SupDescr]]=" "," "," - "&amp;Tabel_Forespørgsel_fra_Visma28[[#This Row],[SupDescr]])</f>
        <v xml:space="preserve"> </v>
      </c>
      <c r="G1520" t="s">
        <v>5780</v>
      </c>
      <c r="H1520">
        <v>2</v>
      </c>
      <c r="I1520" t="str">
        <f>IF(A1520=A1519,I1519&amp;CHAR(10)&amp;"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21" spans="1:9" x14ac:dyDescent="0.25">
      <c r="A1521" t="s">
        <v>8314</v>
      </c>
      <c r="B1521">
        <v>70890019</v>
      </c>
      <c r="C1521" t="s">
        <v>16</v>
      </c>
      <c r="D1521" t="str">
        <f>IF(Tabel_Forespørgsel_fra_Visma28[[#This Row],[SupProd]]=" "," "," - "&amp;Tabel_Forespørgsel_fra_Visma28[[#This Row],[SupProd]])</f>
        <v xml:space="preserve"> </v>
      </c>
      <c r="E1521" t="s">
        <v>16</v>
      </c>
      <c r="F1521" t="str">
        <f>IF(Tabel_Forespørgsel_fra_Visma28[[#This Row],[SupDescr]]=" "," "," - "&amp;Tabel_Forespørgsel_fra_Visma28[[#This Row],[SupDescr]])</f>
        <v xml:space="preserve"> </v>
      </c>
      <c r="G1521" t="s">
        <v>5780</v>
      </c>
      <c r="H1521">
        <v>1</v>
      </c>
      <c r="I1521" t="str">
        <f>IF(A1521=A1520,I1520&amp;CHAR(10)&amp;"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522" spans="1:9" x14ac:dyDescent="0.25">
      <c r="A1522" t="s">
        <v>8319</v>
      </c>
      <c r="B1522">
        <v>70890019</v>
      </c>
      <c r="C1522" t="s">
        <v>16</v>
      </c>
      <c r="D1522" t="str">
        <f>IF(Tabel_Forespørgsel_fra_Visma28[[#This Row],[SupProd]]=" "," "," - "&amp;Tabel_Forespørgsel_fra_Visma28[[#This Row],[SupProd]])</f>
        <v xml:space="preserve"> </v>
      </c>
      <c r="E1522" t="s">
        <v>16</v>
      </c>
      <c r="F1522" t="str">
        <f>IF(Tabel_Forespørgsel_fra_Visma28[[#This Row],[SupDescr]]=" "," "," - "&amp;Tabel_Forespørgsel_fra_Visma28[[#This Row],[SupDescr]])</f>
        <v xml:space="preserve"> </v>
      </c>
      <c r="G1522" t="s">
        <v>5780</v>
      </c>
      <c r="H1522">
        <v>1</v>
      </c>
      <c r="I1522" t="str">
        <f>IF(A1522=A1521,I1521&amp;CHAR(10)&amp;"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523" spans="1:9" x14ac:dyDescent="0.25">
      <c r="A1523" t="s">
        <v>8406</v>
      </c>
      <c r="B1523">
        <v>75577000</v>
      </c>
      <c r="C1523" t="s">
        <v>16</v>
      </c>
      <c r="D1523" t="str">
        <f>IF(Tabel_Forespørgsel_fra_Visma28[[#This Row],[SupProd]]=" "," "," - "&amp;Tabel_Forespørgsel_fra_Visma28[[#This Row],[SupProd]])</f>
        <v xml:space="preserve"> </v>
      </c>
      <c r="E1523" t="s">
        <v>16</v>
      </c>
      <c r="F1523" t="str">
        <f>IF(Tabel_Forespørgsel_fra_Visma28[[#This Row],[SupDescr]]=" "," "," - "&amp;Tabel_Forespørgsel_fra_Visma28[[#This Row],[SupDescr]])</f>
        <v xml:space="preserve"> </v>
      </c>
      <c r="G1523" t="s">
        <v>3759</v>
      </c>
      <c r="H1523">
        <v>1</v>
      </c>
      <c r="I1523" t="str">
        <f>IF(A1523=A1522,I1522&amp;CHAR(10)&amp;"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24" spans="1:9" x14ac:dyDescent="0.25">
      <c r="A1524" t="s">
        <v>8438</v>
      </c>
      <c r="B1524">
        <v>75421677</v>
      </c>
      <c r="C1524" t="s">
        <v>16</v>
      </c>
      <c r="D1524" t="str">
        <f>IF(Tabel_Forespørgsel_fra_Visma28[[#This Row],[SupProd]]=" "," "," - "&amp;Tabel_Forespørgsel_fra_Visma28[[#This Row],[SupProd]])</f>
        <v xml:space="preserve"> </v>
      </c>
      <c r="E1524" t="s">
        <v>16</v>
      </c>
      <c r="F1524" t="str">
        <f>IF(Tabel_Forespørgsel_fra_Visma28[[#This Row],[SupDescr]]=" "," "," - "&amp;Tabel_Forespørgsel_fra_Visma28[[#This Row],[SupDescr]])</f>
        <v xml:space="preserve"> </v>
      </c>
      <c r="G1524" t="s">
        <v>3368</v>
      </c>
      <c r="H1524">
        <v>1</v>
      </c>
      <c r="I1524" t="str">
        <f>IF(A1524=A1523,I1523&amp;CHAR(10)&amp;"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525" spans="1:9" x14ac:dyDescent="0.25">
      <c r="A1525" t="s">
        <v>8468</v>
      </c>
      <c r="B1525">
        <v>74755755</v>
      </c>
      <c r="C1525" t="s">
        <v>16</v>
      </c>
      <c r="D1525" t="str">
        <f>IF(Tabel_Forespørgsel_fra_Visma28[[#This Row],[SupProd]]=" "," "," - "&amp;Tabel_Forespørgsel_fra_Visma28[[#This Row],[SupProd]])</f>
        <v xml:space="preserve"> </v>
      </c>
      <c r="E1525" t="s">
        <v>16</v>
      </c>
      <c r="F1525" t="str">
        <f>IF(Tabel_Forespørgsel_fra_Visma28[[#This Row],[SupDescr]]=" "," "," - "&amp;Tabel_Forespørgsel_fra_Visma28[[#This Row],[SupDescr]])</f>
        <v xml:space="preserve"> </v>
      </c>
      <c r="G1525" t="s">
        <v>4786</v>
      </c>
      <c r="H1525">
        <v>1</v>
      </c>
      <c r="I1525" t="str">
        <f>IF(A1525=A1524,I1524&amp;CHAR(10)&amp;"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526" spans="1:9" x14ac:dyDescent="0.25">
      <c r="A1526" t="s">
        <v>8520</v>
      </c>
      <c r="B1526">
        <v>75421677</v>
      </c>
      <c r="C1526" t="s">
        <v>16</v>
      </c>
      <c r="D1526" t="str">
        <f>IF(Tabel_Forespørgsel_fra_Visma28[[#This Row],[SupProd]]=" "," "," - "&amp;Tabel_Forespørgsel_fra_Visma28[[#This Row],[SupProd]])</f>
        <v xml:space="preserve"> </v>
      </c>
      <c r="E1526" t="s">
        <v>16</v>
      </c>
      <c r="F1526" t="str">
        <f>IF(Tabel_Forespørgsel_fra_Visma28[[#This Row],[SupDescr]]=" "," "," - "&amp;Tabel_Forespørgsel_fra_Visma28[[#This Row],[SupDescr]])</f>
        <v xml:space="preserve"> </v>
      </c>
      <c r="G1526" t="s">
        <v>3368</v>
      </c>
      <c r="H1526">
        <v>1</v>
      </c>
      <c r="I1526" t="str">
        <f>IF(A1526=A1525,I1525&amp;CHAR(10)&amp;"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527" spans="1:9" x14ac:dyDescent="0.25">
      <c r="A1527" t="s">
        <v>8526</v>
      </c>
      <c r="B1527">
        <v>70108720</v>
      </c>
      <c r="C1527" t="s">
        <v>16</v>
      </c>
      <c r="D1527" t="str">
        <f>IF(Tabel_Forespørgsel_fra_Visma28[[#This Row],[SupProd]]=" "," "," - "&amp;Tabel_Forespørgsel_fra_Visma28[[#This Row],[SupProd]])</f>
        <v xml:space="preserve"> </v>
      </c>
      <c r="E1527" t="s">
        <v>16</v>
      </c>
      <c r="F1527" t="str">
        <f>IF(Tabel_Forespørgsel_fra_Visma28[[#This Row],[SupDescr]]=" "," "," - "&amp;Tabel_Forespørgsel_fra_Visma28[[#This Row],[SupDescr]])</f>
        <v xml:space="preserve"> </v>
      </c>
      <c r="G1527" t="s">
        <v>8125</v>
      </c>
      <c r="H1527">
        <v>1</v>
      </c>
      <c r="I1527" t="str">
        <f>IF(A1527=A1526,I1526&amp;CHAR(10)&amp;"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28" spans="1:9" x14ac:dyDescent="0.25">
      <c r="A1528" t="s">
        <v>8526</v>
      </c>
      <c r="B1528">
        <v>70890019</v>
      </c>
      <c r="C1528" t="s">
        <v>16</v>
      </c>
      <c r="D1528" t="str">
        <f>IF(Tabel_Forespørgsel_fra_Visma28[[#This Row],[SupProd]]=" "," "," - "&amp;Tabel_Forespørgsel_fra_Visma28[[#This Row],[SupProd]])</f>
        <v xml:space="preserve"> </v>
      </c>
      <c r="E1528" t="s">
        <v>16</v>
      </c>
      <c r="F1528" t="str">
        <f>IF(Tabel_Forespørgsel_fra_Visma28[[#This Row],[SupDescr]]=" "," "," - "&amp;Tabel_Forespørgsel_fra_Visma28[[#This Row],[SupDescr]])</f>
        <v xml:space="preserve"> </v>
      </c>
      <c r="G1528" t="s">
        <v>5780</v>
      </c>
      <c r="H1528">
        <v>2</v>
      </c>
      <c r="I1528" t="str">
        <f>IF(A1528=A1527,I1527&amp;CHAR(10)&amp;"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29" spans="1:9" x14ac:dyDescent="0.25">
      <c r="A1529" t="s">
        <v>8719</v>
      </c>
      <c r="B1529">
        <v>70108720</v>
      </c>
      <c r="C1529" t="s">
        <v>16</v>
      </c>
      <c r="D1529" t="str">
        <f>IF(Tabel_Forespørgsel_fra_Visma28[[#This Row],[SupProd]]=" "," "," - "&amp;Tabel_Forespørgsel_fra_Visma28[[#This Row],[SupProd]])</f>
        <v xml:space="preserve"> </v>
      </c>
      <c r="E1529" t="s">
        <v>16</v>
      </c>
      <c r="F1529" t="str">
        <f>IF(Tabel_Forespørgsel_fra_Visma28[[#This Row],[SupDescr]]=" "," "," - "&amp;Tabel_Forespørgsel_fra_Visma28[[#This Row],[SupDescr]])</f>
        <v xml:space="preserve"> </v>
      </c>
      <c r="G1529" t="s">
        <v>8125</v>
      </c>
      <c r="H1529">
        <v>1</v>
      </c>
      <c r="I1529" t="str">
        <f>IF(A1529=A1528,I1528&amp;CHAR(10)&amp;"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30" spans="1:9" x14ac:dyDescent="0.25">
      <c r="A1530" t="s">
        <v>8716</v>
      </c>
      <c r="B1530">
        <v>70108720</v>
      </c>
      <c r="C1530" t="s">
        <v>16</v>
      </c>
      <c r="D1530" t="str">
        <f>IF(Tabel_Forespørgsel_fra_Visma28[[#This Row],[SupProd]]=" "," "," - "&amp;Tabel_Forespørgsel_fra_Visma28[[#This Row],[SupProd]])</f>
        <v xml:space="preserve"> </v>
      </c>
      <c r="E1530" t="s">
        <v>16</v>
      </c>
      <c r="F1530" t="str">
        <f>IF(Tabel_Forespørgsel_fra_Visma28[[#This Row],[SupDescr]]=" "," "," - "&amp;Tabel_Forespørgsel_fra_Visma28[[#This Row],[SupDescr]])</f>
        <v xml:space="preserve"> </v>
      </c>
      <c r="G1530" t="s">
        <v>8125</v>
      </c>
      <c r="H1530">
        <v>1</v>
      </c>
      <c r="I1530" t="str">
        <f>IF(A1530=A1529,I1529&amp;CHAR(10)&amp;"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31" spans="1:9" x14ac:dyDescent="0.25">
      <c r="A1531" t="s">
        <v>8757</v>
      </c>
      <c r="B1531">
        <v>70108720</v>
      </c>
      <c r="C1531" t="s">
        <v>16</v>
      </c>
      <c r="D1531" t="str">
        <f>IF(Tabel_Forespørgsel_fra_Visma28[[#This Row],[SupProd]]=" "," "," - "&amp;Tabel_Forespørgsel_fra_Visma28[[#This Row],[SupProd]])</f>
        <v xml:space="preserve"> </v>
      </c>
      <c r="E1531" t="s">
        <v>16</v>
      </c>
      <c r="F1531" t="str">
        <f>IF(Tabel_Forespørgsel_fra_Visma28[[#This Row],[SupDescr]]=" "," "," - "&amp;Tabel_Forespørgsel_fra_Visma28[[#This Row],[SupDescr]])</f>
        <v xml:space="preserve"> </v>
      </c>
      <c r="G1531" t="s">
        <v>8125</v>
      </c>
      <c r="H1531">
        <v>1</v>
      </c>
      <c r="I1531" t="str">
        <f>IF(A1531=A1530,I1530&amp;CHAR(10)&amp;"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32" spans="1:9" x14ac:dyDescent="0.25">
      <c r="A1532" t="s">
        <v>8894</v>
      </c>
      <c r="B1532">
        <v>75577000</v>
      </c>
      <c r="C1532" t="s">
        <v>16</v>
      </c>
      <c r="D1532" t="str">
        <f>IF(Tabel_Forespørgsel_fra_Visma28[[#This Row],[SupProd]]=" "," "," - "&amp;Tabel_Forespørgsel_fra_Visma28[[#This Row],[SupProd]])</f>
        <v xml:space="preserve"> </v>
      </c>
      <c r="E1532" t="s">
        <v>16</v>
      </c>
      <c r="F1532" t="str">
        <f>IF(Tabel_Forespørgsel_fra_Visma28[[#This Row],[SupDescr]]=" "," "," - "&amp;Tabel_Forespørgsel_fra_Visma28[[#This Row],[SupDescr]])</f>
        <v xml:space="preserve"> </v>
      </c>
      <c r="G1532" t="s">
        <v>3759</v>
      </c>
      <c r="H1532">
        <v>1</v>
      </c>
      <c r="I1532" t="str">
        <f>IF(A1532=A1531,I1531&amp;CHAR(10)&amp;"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33" spans="1:9" x14ac:dyDescent="0.25">
      <c r="A1533" t="s">
        <v>8898</v>
      </c>
      <c r="B1533">
        <v>75577000</v>
      </c>
      <c r="C1533" t="s">
        <v>16</v>
      </c>
      <c r="D1533" t="str">
        <f>IF(Tabel_Forespørgsel_fra_Visma28[[#This Row],[SupProd]]=" "," "," - "&amp;Tabel_Forespørgsel_fra_Visma28[[#This Row],[SupProd]])</f>
        <v xml:space="preserve"> </v>
      </c>
      <c r="E1533" t="s">
        <v>16</v>
      </c>
      <c r="F1533" t="str">
        <f>IF(Tabel_Forespørgsel_fra_Visma28[[#This Row],[SupDescr]]=" "," "," - "&amp;Tabel_Forespørgsel_fra_Visma28[[#This Row],[SupDescr]])</f>
        <v xml:space="preserve"> </v>
      </c>
      <c r="G1533" t="s">
        <v>3759</v>
      </c>
      <c r="H1533">
        <v>1</v>
      </c>
      <c r="I1533" t="str">
        <f>IF(A1533=A1532,I1532&amp;CHAR(10)&amp;"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34" spans="1:9" x14ac:dyDescent="0.25">
      <c r="A1534" t="s">
        <v>8931</v>
      </c>
      <c r="B1534">
        <v>75577000</v>
      </c>
      <c r="C1534" t="s">
        <v>16</v>
      </c>
      <c r="D1534" t="str">
        <f>IF(Tabel_Forespørgsel_fra_Visma28[[#This Row],[SupProd]]=" "," "," - "&amp;Tabel_Forespørgsel_fra_Visma28[[#This Row],[SupProd]])</f>
        <v xml:space="preserve"> </v>
      </c>
      <c r="E1534" t="s">
        <v>16</v>
      </c>
      <c r="F1534" t="str">
        <f>IF(Tabel_Forespørgsel_fra_Visma28[[#This Row],[SupDescr]]=" "," "," - "&amp;Tabel_Forespørgsel_fra_Visma28[[#This Row],[SupDescr]])</f>
        <v xml:space="preserve"> </v>
      </c>
      <c r="G1534" t="s">
        <v>3759</v>
      </c>
      <c r="H1534">
        <v>1</v>
      </c>
      <c r="I1534" t="str">
        <f>IF(A1534=A1533,I1533&amp;CHAR(10)&amp;"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35" spans="1:9" x14ac:dyDescent="0.25">
      <c r="A1535" t="s">
        <v>10364</v>
      </c>
      <c r="B1535">
        <v>63382222</v>
      </c>
      <c r="C1535" t="s">
        <v>16</v>
      </c>
      <c r="D1535" t="str">
        <f>IF(Tabel_Forespørgsel_fra_Visma28[[#This Row],[SupProd]]=" "," "," - "&amp;Tabel_Forespørgsel_fra_Visma28[[#This Row],[SupProd]])</f>
        <v xml:space="preserve"> </v>
      </c>
      <c r="E1535" t="s">
        <v>16</v>
      </c>
      <c r="F1535" t="str">
        <f>IF(Tabel_Forespørgsel_fra_Visma28[[#This Row],[SupDescr]]=" "," "," - "&amp;Tabel_Forespørgsel_fra_Visma28[[#This Row],[SupDescr]])</f>
        <v xml:space="preserve"> </v>
      </c>
      <c r="G1535" t="s">
        <v>10365</v>
      </c>
      <c r="H1535">
        <v>1</v>
      </c>
      <c r="I1535" t="str">
        <f>IF(A1535=A1534,I1534&amp;CHAR(10)&amp;"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36" spans="1:9" x14ac:dyDescent="0.25">
      <c r="A1536" t="s">
        <v>8800</v>
      </c>
      <c r="B1536">
        <v>70108720</v>
      </c>
      <c r="C1536" t="s">
        <v>16</v>
      </c>
      <c r="D1536" t="str">
        <f>IF(Tabel_Forespørgsel_fra_Visma28[[#This Row],[SupProd]]=" "," "," - "&amp;Tabel_Forespørgsel_fra_Visma28[[#This Row],[SupProd]])</f>
        <v xml:space="preserve"> </v>
      </c>
      <c r="E1536" t="s">
        <v>16</v>
      </c>
      <c r="F1536" t="str">
        <f>IF(Tabel_Forespørgsel_fra_Visma28[[#This Row],[SupDescr]]=" "," "," - "&amp;Tabel_Forespørgsel_fra_Visma28[[#This Row],[SupDescr]])</f>
        <v xml:space="preserve"> </v>
      </c>
      <c r="G1536" t="s">
        <v>8125</v>
      </c>
      <c r="H1536">
        <v>2</v>
      </c>
      <c r="I1536" t="str">
        <f>IF(A1536=A1535,I1535&amp;CHAR(10)&amp;"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37" spans="1:9" x14ac:dyDescent="0.25">
      <c r="A1537" t="s">
        <v>8800</v>
      </c>
      <c r="B1537">
        <v>86560200</v>
      </c>
      <c r="C1537" t="s">
        <v>16</v>
      </c>
      <c r="D1537" t="str">
        <f>IF(Tabel_Forespørgsel_fra_Visma28[[#This Row],[SupProd]]=" "," "," - "&amp;Tabel_Forespørgsel_fra_Visma28[[#This Row],[SupProd]])</f>
        <v xml:space="preserve"> </v>
      </c>
      <c r="E1537" t="s">
        <v>16</v>
      </c>
      <c r="F1537" t="str">
        <f>IF(Tabel_Forespørgsel_fra_Visma28[[#This Row],[SupDescr]]=" "," "," - "&amp;Tabel_Forespørgsel_fra_Visma28[[#This Row],[SupDescr]])</f>
        <v xml:space="preserve"> </v>
      </c>
      <c r="G1537" t="s">
        <v>10432</v>
      </c>
      <c r="H1537">
        <v>3</v>
      </c>
      <c r="I1537" t="str">
        <f>IF(A1537=A1536,I1536&amp;CHAR(10)&amp;"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Staermose  </v>
      </c>
    </row>
    <row r="1538" spans="1:9" x14ac:dyDescent="0.25">
      <c r="A1538" t="s">
        <v>8801</v>
      </c>
      <c r="B1538">
        <v>70108720</v>
      </c>
      <c r="C1538" t="s">
        <v>16</v>
      </c>
      <c r="D1538" t="str">
        <f>IF(Tabel_Forespørgsel_fra_Visma28[[#This Row],[SupProd]]=" "," "," - "&amp;Tabel_Forespørgsel_fra_Visma28[[#This Row],[SupProd]])</f>
        <v xml:space="preserve"> </v>
      </c>
      <c r="E1538" t="s">
        <v>16</v>
      </c>
      <c r="F1538" t="str">
        <f>IF(Tabel_Forespørgsel_fra_Visma28[[#This Row],[SupDescr]]=" "," "," - "&amp;Tabel_Forespørgsel_fra_Visma28[[#This Row],[SupDescr]])</f>
        <v xml:space="preserve"> </v>
      </c>
      <c r="G1538" t="s">
        <v>8125</v>
      </c>
      <c r="H1538">
        <v>2</v>
      </c>
      <c r="I1538" t="str">
        <f>IF(A1538=A1537,I1537&amp;CHAR(10)&amp;"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39" spans="1:9" x14ac:dyDescent="0.25">
      <c r="A1539" t="s">
        <v>8801</v>
      </c>
      <c r="B1539">
        <v>86560200</v>
      </c>
      <c r="C1539" t="s">
        <v>16</v>
      </c>
      <c r="D1539" t="str">
        <f>IF(Tabel_Forespørgsel_fra_Visma28[[#This Row],[SupProd]]=" "," "," - "&amp;Tabel_Forespørgsel_fra_Visma28[[#This Row],[SupProd]])</f>
        <v xml:space="preserve"> </v>
      </c>
      <c r="E1539" t="s">
        <v>16</v>
      </c>
      <c r="F1539" t="str">
        <f>IF(Tabel_Forespørgsel_fra_Visma28[[#This Row],[SupDescr]]=" "," "," - "&amp;Tabel_Forespørgsel_fra_Visma28[[#This Row],[SupDescr]])</f>
        <v xml:space="preserve"> </v>
      </c>
      <c r="G1539" t="s">
        <v>10432</v>
      </c>
      <c r="H1539">
        <v>3</v>
      </c>
      <c r="I1539" t="str">
        <f>IF(A1539=A1538,I1538&amp;CHAR(10)&amp;"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Staermose  </v>
      </c>
    </row>
    <row r="1540" spans="1:9" x14ac:dyDescent="0.25">
      <c r="A1540" t="s">
        <v>8124</v>
      </c>
      <c r="B1540">
        <v>70108720</v>
      </c>
      <c r="C1540" t="s">
        <v>16</v>
      </c>
      <c r="D1540" t="str">
        <f>IF(Tabel_Forespørgsel_fra_Visma28[[#This Row],[SupProd]]=" "," "," - "&amp;Tabel_Forespørgsel_fra_Visma28[[#This Row],[SupProd]])</f>
        <v xml:space="preserve"> </v>
      </c>
      <c r="E1540" t="s">
        <v>16</v>
      </c>
      <c r="F1540" t="str">
        <f>IF(Tabel_Forespørgsel_fra_Visma28[[#This Row],[SupDescr]]=" "," "," - "&amp;Tabel_Forespørgsel_fra_Visma28[[#This Row],[SupDescr]])</f>
        <v xml:space="preserve"> </v>
      </c>
      <c r="G1540" t="s">
        <v>8125</v>
      </c>
      <c r="H1540">
        <v>1</v>
      </c>
      <c r="I1540" t="str">
        <f>IF(A1540=A1539,I1539&amp;CHAR(10)&amp;"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1" spans="1:9" x14ac:dyDescent="0.25">
      <c r="A1541" t="s">
        <v>8126</v>
      </c>
      <c r="B1541">
        <v>70108720</v>
      </c>
      <c r="C1541" t="s">
        <v>16</v>
      </c>
      <c r="D1541" t="str">
        <f>IF(Tabel_Forespørgsel_fra_Visma28[[#This Row],[SupProd]]=" "," "," - "&amp;Tabel_Forespørgsel_fra_Visma28[[#This Row],[SupProd]])</f>
        <v xml:space="preserve"> </v>
      </c>
      <c r="E1541" t="s">
        <v>16</v>
      </c>
      <c r="F1541" t="str">
        <f>IF(Tabel_Forespørgsel_fra_Visma28[[#This Row],[SupDescr]]=" "," "," - "&amp;Tabel_Forespørgsel_fra_Visma28[[#This Row],[SupDescr]])</f>
        <v xml:space="preserve"> </v>
      </c>
      <c r="G1541" t="s">
        <v>8125</v>
      </c>
      <c r="H1541">
        <v>1</v>
      </c>
      <c r="I1541" t="str">
        <f>IF(A1541=A1540,I1540&amp;CHAR(10)&amp;"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2" spans="1:9" x14ac:dyDescent="0.25">
      <c r="A1542" t="s">
        <v>10367</v>
      </c>
      <c r="B1542">
        <v>75577000</v>
      </c>
      <c r="C1542" t="s">
        <v>16</v>
      </c>
      <c r="D1542" t="str">
        <f>IF(Tabel_Forespørgsel_fra_Visma28[[#This Row],[SupProd]]=" "," "," - "&amp;Tabel_Forespørgsel_fra_Visma28[[#This Row],[SupProd]])</f>
        <v xml:space="preserve"> </v>
      </c>
      <c r="E1542" t="s">
        <v>16</v>
      </c>
      <c r="F1542" t="str">
        <f>IF(Tabel_Forespørgsel_fra_Visma28[[#This Row],[SupDescr]]=" "," "," - "&amp;Tabel_Forespørgsel_fra_Visma28[[#This Row],[SupDescr]])</f>
        <v xml:space="preserve"> </v>
      </c>
      <c r="G1542" t="s">
        <v>3759</v>
      </c>
      <c r="H1542">
        <v>1</v>
      </c>
      <c r="I1542" t="str">
        <f>IF(A1542=A1541,I1541&amp;CHAR(10)&amp;"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43" spans="1:9" x14ac:dyDescent="0.25">
      <c r="A1543" t="s">
        <v>10612</v>
      </c>
      <c r="B1543">
        <v>63382222</v>
      </c>
      <c r="C1543" t="s">
        <v>16</v>
      </c>
      <c r="D1543" t="str">
        <f>IF(Tabel_Forespørgsel_fra_Visma28[[#This Row],[SupProd]]=" "," "," - "&amp;Tabel_Forespørgsel_fra_Visma28[[#This Row],[SupProd]])</f>
        <v xml:space="preserve"> </v>
      </c>
      <c r="E1543" t="s">
        <v>16</v>
      </c>
      <c r="F1543" t="str">
        <f>IF(Tabel_Forespørgsel_fra_Visma28[[#This Row],[SupDescr]]=" "," "," - "&amp;Tabel_Forespørgsel_fra_Visma28[[#This Row],[SupDescr]])</f>
        <v xml:space="preserve"> </v>
      </c>
      <c r="G1543" t="s">
        <v>10365</v>
      </c>
      <c r="H1543">
        <v>1</v>
      </c>
      <c r="I1543" t="str">
        <f>IF(A1543=A1542,I1542&amp;CHAR(10)&amp;"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44" spans="1:9" x14ac:dyDescent="0.25">
      <c r="A1544" t="s">
        <v>10271</v>
      </c>
      <c r="B1544">
        <v>70108720</v>
      </c>
      <c r="C1544" t="s">
        <v>16</v>
      </c>
      <c r="D1544" t="str">
        <f>IF(Tabel_Forespørgsel_fra_Visma28[[#This Row],[SupProd]]=" "," "," - "&amp;Tabel_Forespørgsel_fra_Visma28[[#This Row],[SupProd]])</f>
        <v xml:space="preserve"> </v>
      </c>
      <c r="E1544" t="s">
        <v>16</v>
      </c>
      <c r="F1544" t="str">
        <f>IF(Tabel_Forespørgsel_fra_Visma28[[#This Row],[SupDescr]]=" "," "," - "&amp;Tabel_Forespørgsel_fra_Visma28[[#This Row],[SupDescr]])</f>
        <v xml:space="preserve"> </v>
      </c>
      <c r="G1544" t="s">
        <v>8125</v>
      </c>
      <c r="H1544">
        <v>1</v>
      </c>
      <c r="I1544" t="str">
        <f>IF(A1544=A1543,I1543&amp;CHAR(10)&amp;"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5" spans="1:9" x14ac:dyDescent="0.25">
      <c r="A1545" t="s">
        <v>10283</v>
      </c>
      <c r="B1545">
        <v>75577000</v>
      </c>
      <c r="C1545" t="s">
        <v>16</v>
      </c>
      <c r="D1545" t="str">
        <f>IF(Tabel_Forespørgsel_fra_Visma28[[#This Row],[SupProd]]=" "," "," - "&amp;Tabel_Forespørgsel_fra_Visma28[[#This Row],[SupProd]])</f>
        <v xml:space="preserve"> </v>
      </c>
      <c r="E1545" t="s">
        <v>16</v>
      </c>
      <c r="F1545" t="str">
        <f>IF(Tabel_Forespørgsel_fra_Visma28[[#This Row],[SupDescr]]=" "," "," - "&amp;Tabel_Forespørgsel_fra_Visma28[[#This Row],[SupDescr]])</f>
        <v xml:space="preserve"> </v>
      </c>
      <c r="G1545" t="s">
        <v>3759</v>
      </c>
      <c r="H1545">
        <v>1</v>
      </c>
      <c r="I1545" t="str">
        <f>IF(A1545=A1544,I1544&amp;CHAR(10)&amp;"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46" spans="1:9" x14ac:dyDescent="0.25">
      <c r="A1546" t="s">
        <v>10285</v>
      </c>
      <c r="B1546">
        <v>70108720</v>
      </c>
      <c r="C1546" t="s">
        <v>16</v>
      </c>
      <c r="D1546" t="str">
        <f>IF(Tabel_Forespørgsel_fra_Visma28[[#This Row],[SupProd]]=" "," "," - "&amp;Tabel_Forespørgsel_fra_Visma28[[#This Row],[SupProd]])</f>
        <v xml:space="preserve"> </v>
      </c>
      <c r="E1546" t="s">
        <v>16</v>
      </c>
      <c r="F1546" t="str">
        <f>IF(Tabel_Forespørgsel_fra_Visma28[[#This Row],[SupDescr]]=" "," "," - "&amp;Tabel_Forespørgsel_fra_Visma28[[#This Row],[SupDescr]])</f>
        <v xml:space="preserve"> </v>
      </c>
      <c r="G1546" t="s">
        <v>8125</v>
      </c>
      <c r="H1546">
        <v>1</v>
      </c>
      <c r="I1546" t="str">
        <f>IF(A1546=A1545,I1545&amp;CHAR(10)&amp;"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7" spans="1:9" x14ac:dyDescent="0.25">
      <c r="A1547" t="s">
        <v>10810</v>
      </c>
      <c r="B1547">
        <v>70108720</v>
      </c>
      <c r="C1547" t="s">
        <v>16</v>
      </c>
      <c r="D1547" t="str">
        <f>IF(Tabel_Forespørgsel_fra_Visma28[[#This Row],[SupProd]]=" "," "," - "&amp;Tabel_Forespørgsel_fra_Visma28[[#This Row],[SupProd]])</f>
        <v xml:space="preserve"> </v>
      </c>
      <c r="E1547" t="s">
        <v>16</v>
      </c>
      <c r="F1547" t="str">
        <f>IF(Tabel_Forespørgsel_fra_Visma28[[#This Row],[SupDescr]]=" "," "," - "&amp;Tabel_Forespørgsel_fra_Visma28[[#This Row],[SupDescr]])</f>
        <v xml:space="preserve"> </v>
      </c>
      <c r="G1547" t="s">
        <v>8125</v>
      </c>
      <c r="H1547">
        <v>1</v>
      </c>
      <c r="I1547" t="str">
        <f>IF(A1547=A1546,I1546&amp;CHAR(10)&amp;"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8" spans="1:9" x14ac:dyDescent="0.25">
      <c r="A1548" t="s">
        <v>10964</v>
      </c>
      <c r="B1548">
        <v>70108720</v>
      </c>
      <c r="C1548" t="s">
        <v>16</v>
      </c>
      <c r="D1548" t="str">
        <f>IF(Tabel_Forespørgsel_fra_Visma28[[#This Row],[SupProd]]=" "," "," - "&amp;Tabel_Forespørgsel_fra_Visma28[[#This Row],[SupProd]])</f>
        <v xml:space="preserve"> </v>
      </c>
      <c r="E1548" t="s">
        <v>16</v>
      </c>
      <c r="F1548" t="str">
        <f>IF(Tabel_Forespørgsel_fra_Visma28[[#This Row],[SupDescr]]=" "," "," - "&amp;Tabel_Forespørgsel_fra_Visma28[[#This Row],[SupDescr]])</f>
        <v xml:space="preserve"> </v>
      </c>
      <c r="G1548" t="s">
        <v>8125</v>
      </c>
      <c r="H1548">
        <v>1</v>
      </c>
      <c r="I1548" t="str">
        <f>IF(A1548=A1547,I1547&amp;CHAR(10)&amp;"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9" spans="1:9" x14ac:dyDescent="0.25">
      <c r="A1549" t="s">
        <v>11826</v>
      </c>
      <c r="B1549">
        <v>70108720</v>
      </c>
      <c r="C1549" t="s">
        <v>16</v>
      </c>
      <c r="D1549" t="str">
        <f>IF(Tabel_Forespørgsel_fra_Visma28[[#This Row],[SupProd]]=" "," "," - "&amp;Tabel_Forespørgsel_fra_Visma28[[#This Row],[SupProd]])</f>
        <v xml:space="preserve"> </v>
      </c>
      <c r="E1549" t="s">
        <v>16</v>
      </c>
      <c r="F1549" t="str">
        <f>IF(Tabel_Forespørgsel_fra_Visma28[[#This Row],[SupDescr]]=" "," "," - "&amp;Tabel_Forespørgsel_fra_Visma28[[#This Row],[SupDescr]])</f>
        <v xml:space="preserve"> </v>
      </c>
      <c r="G1549" t="s">
        <v>8125</v>
      </c>
      <c r="H1549">
        <v>1</v>
      </c>
      <c r="I1549" t="str">
        <f>IF(A1549=A1548,I1548&amp;CHAR(10)&amp;"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0" spans="1:9" x14ac:dyDescent="0.25">
      <c r="A1550" t="s">
        <v>11816</v>
      </c>
      <c r="B1550">
        <v>70108720</v>
      </c>
      <c r="C1550" t="s">
        <v>16</v>
      </c>
      <c r="D1550" t="str">
        <f>IF(Tabel_Forespørgsel_fra_Visma28[[#This Row],[SupProd]]=" "," "," - "&amp;Tabel_Forespørgsel_fra_Visma28[[#This Row],[SupProd]])</f>
        <v xml:space="preserve"> </v>
      </c>
      <c r="E1550" t="s">
        <v>16</v>
      </c>
      <c r="F1550" t="str">
        <f>IF(Tabel_Forespørgsel_fra_Visma28[[#This Row],[SupDescr]]=" "," "," - "&amp;Tabel_Forespørgsel_fra_Visma28[[#This Row],[SupDescr]])</f>
        <v xml:space="preserve"> </v>
      </c>
      <c r="G1550" t="s">
        <v>8125</v>
      </c>
      <c r="H1550">
        <v>1</v>
      </c>
      <c r="I1550" t="str">
        <f>IF(A1550=A1549,I1549&amp;CHAR(10)&amp;"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1" spans="1:9" x14ac:dyDescent="0.25">
      <c r="A1551" t="s">
        <v>10328</v>
      </c>
      <c r="B1551">
        <v>75577000</v>
      </c>
      <c r="C1551" t="s">
        <v>16</v>
      </c>
      <c r="D1551" t="str">
        <f>IF(Tabel_Forespørgsel_fra_Visma28[[#This Row],[SupProd]]=" "," "," - "&amp;Tabel_Forespørgsel_fra_Visma28[[#This Row],[SupProd]])</f>
        <v xml:space="preserve"> </v>
      </c>
      <c r="E1551" t="s">
        <v>16</v>
      </c>
      <c r="F1551" t="str">
        <f>IF(Tabel_Forespørgsel_fra_Visma28[[#This Row],[SupDescr]]=" "," "," - "&amp;Tabel_Forespørgsel_fra_Visma28[[#This Row],[SupDescr]])</f>
        <v xml:space="preserve"> </v>
      </c>
      <c r="G1551" t="s">
        <v>3759</v>
      </c>
      <c r="H1551">
        <v>1</v>
      </c>
      <c r="I1551" t="str">
        <f>IF(A1551=A1550,I1550&amp;CHAR(10)&amp;"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52" spans="1:9" x14ac:dyDescent="0.25">
      <c r="A1552" t="s">
        <v>10320</v>
      </c>
      <c r="B1552">
        <v>70108720</v>
      </c>
      <c r="C1552" t="s">
        <v>16</v>
      </c>
      <c r="D1552" t="str">
        <f>IF(Tabel_Forespørgsel_fra_Visma28[[#This Row],[SupProd]]=" "," "," - "&amp;Tabel_Forespørgsel_fra_Visma28[[#This Row],[SupProd]])</f>
        <v xml:space="preserve"> </v>
      </c>
      <c r="E1552" t="s">
        <v>16</v>
      </c>
      <c r="F1552" t="str">
        <f>IF(Tabel_Forespørgsel_fra_Visma28[[#This Row],[SupDescr]]=" "," "," - "&amp;Tabel_Forespørgsel_fra_Visma28[[#This Row],[SupDescr]])</f>
        <v xml:space="preserve"> </v>
      </c>
      <c r="G1552" t="s">
        <v>8125</v>
      </c>
      <c r="H1552">
        <v>1</v>
      </c>
      <c r="I1552" t="str">
        <f>IF(A1552=A1551,I1551&amp;CHAR(10)&amp;"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3" spans="1:9" x14ac:dyDescent="0.25">
      <c r="A1553" t="s">
        <v>10339</v>
      </c>
      <c r="B1553">
        <v>70108720</v>
      </c>
      <c r="C1553" t="s">
        <v>16</v>
      </c>
      <c r="D1553" t="str">
        <f>IF(Tabel_Forespørgsel_fra_Visma28[[#This Row],[SupProd]]=" "," "," - "&amp;Tabel_Forespørgsel_fra_Visma28[[#This Row],[SupProd]])</f>
        <v xml:space="preserve"> </v>
      </c>
      <c r="E1553" t="s">
        <v>16</v>
      </c>
      <c r="F1553" t="str">
        <f>IF(Tabel_Forespørgsel_fra_Visma28[[#This Row],[SupDescr]]=" "," "," - "&amp;Tabel_Forespørgsel_fra_Visma28[[#This Row],[SupDescr]])</f>
        <v xml:space="preserve"> </v>
      </c>
      <c r="G1553" t="s">
        <v>8125</v>
      </c>
      <c r="H1553">
        <v>1</v>
      </c>
      <c r="I1553" t="str">
        <f>IF(A1553=A1552,I1552&amp;CHAR(10)&amp;"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4" spans="1:9" x14ac:dyDescent="0.25">
      <c r="A1554" t="s">
        <v>10321</v>
      </c>
      <c r="B1554">
        <v>70108720</v>
      </c>
      <c r="C1554" t="s">
        <v>16</v>
      </c>
      <c r="D1554" t="str">
        <f>IF(Tabel_Forespørgsel_fra_Visma28[[#This Row],[SupProd]]=" "," "," - "&amp;Tabel_Forespørgsel_fra_Visma28[[#This Row],[SupProd]])</f>
        <v xml:space="preserve"> </v>
      </c>
      <c r="E1554" t="s">
        <v>16</v>
      </c>
      <c r="F1554" t="str">
        <f>IF(Tabel_Forespørgsel_fra_Visma28[[#This Row],[SupDescr]]=" "," "," - "&amp;Tabel_Forespørgsel_fra_Visma28[[#This Row],[SupDescr]])</f>
        <v xml:space="preserve"> </v>
      </c>
      <c r="G1554" t="s">
        <v>8125</v>
      </c>
      <c r="H1554">
        <v>1</v>
      </c>
      <c r="I1554" t="str">
        <f>IF(A1554=A1553,I1553&amp;CHAR(10)&amp;"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5" spans="1:9" x14ac:dyDescent="0.25">
      <c r="A1555" t="s">
        <v>10331</v>
      </c>
      <c r="B1555">
        <v>70108720</v>
      </c>
      <c r="C1555" t="s">
        <v>16</v>
      </c>
      <c r="D1555" t="str">
        <f>IF(Tabel_Forespørgsel_fra_Visma28[[#This Row],[SupProd]]=" "," "," - "&amp;Tabel_Forespørgsel_fra_Visma28[[#This Row],[SupProd]])</f>
        <v xml:space="preserve"> </v>
      </c>
      <c r="E1555" t="s">
        <v>16</v>
      </c>
      <c r="F1555" t="str">
        <f>IF(Tabel_Forespørgsel_fra_Visma28[[#This Row],[SupDescr]]=" "," "," - "&amp;Tabel_Forespørgsel_fra_Visma28[[#This Row],[SupDescr]])</f>
        <v xml:space="preserve"> </v>
      </c>
      <c r="G1555" t="s">
        <v>8125</v>
      </c>
      <c r="H1555">
        <v>1</v>
      </c>
      <c r="I1555" t="str">
        <f>IF(A1555=A1554,I1554&amp;CHAR(10)&amp;"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6" spans="1:9" x14ac:dyDescent="0.25">
      <c r="A1556" t="s">
        <v>10335</v>
      </c>
      <c r="B1556">
        <v>75577000</v>
      </c>
      <c r="C1556" t="s">
        <v>16</v>
      </c>
      <c r="D1556" t="str">
        <f>IF(Tabel_Forespørgsel_fra_Visma28[[#This Row],[SupProd]]=" "," "," - "&amp;Tabel_Forespørgsel_fra_Visma28[[#This Row],[SupProd]])</f>
        <v xml:space="preserve"> </v>
      </c>
      <c r="E1556" t="s">
        <v>16</v>
      </c>
      <c r="F1556" t="str">
        <f>IF(Tabel_Forespørgsel_fra_Visma28[[#This Row],[SupDescr]]=" "," "," - "&amp;Tabel_Forespørgsel_fra_Visma28[[#This Row],[SupDescr]])</f>
        <v xml:space="preserve"> </v>
      </c>
      <c r="G1556" t="s">
        <v>3759</v>
      </c>
      <c r="H1556">
        <v>1</v>
      </c>
      <c r="I1556" t="str">
        <f>IF(A1556=A1555,I1555&amp;CHAR(10)&amp;"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57" spans="1:9" x14ac:dyDescent="0.25">
      <c r="A1557" t="s">
        <v>10336</v>
      </c>
      <c r="B1557">
        <v>70108720</v>
      </c>
      <c r="C1557" t="s">
        <v>16</v>
      </c>
      <c r="D1557" t="str">
        <f>IF(Tabel_Forespørgsel_fra_Visma28[[#This Row],[SupProd]]=" "," "," - "&amp;Tabel_Forespørgsel_fra_Visma28[[#This Row],[SupProd]])</f>
        <v xml:space="preserve"> </v>
      </c>
      <c r="E1557" t="s">
        <v>16</v>
      </c>
      <c r="F1557" t="str">
        <f>IF(Tabel_Forespørgsel_fra_Visma28[[#This Row],[SupDescr]]=" "," "," - "&amp;Tabel_Forespørgsel_fra_Visma28[[#This Row],[SupDescr]])</f>
        <v xml:space="preserve"> </v>
      </c>
      <c r="G1557" t="s">
        <v>8125</v>
      </c>
      <c r="H1557">
        <v>1</v>
      </c>
      <c r="I1557" t="str">
        <f>IF(A1557=A1556,I1556&amp;CHAR(10)&amp;"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8" spans="1:9" x14ac:dyDescent="0.25">
      <c r="A1558" t="s">
        <v>10338</v>
      </c>
      <c r="B1558">
        <v>74842524</v>
      </c>
      <c r="C1558" t="s">
        <v>16</v>
      </c>
      <c r="D1558" t="str">
        <f>IF(Tabel_Forespørgsel_fra_Visma28[[#This Row],[SupProd]]=" "," "," - "&amp;Tabel_Forespørgsel_fra_Visma28[[#This Row],[SupProd]])</f>
        <v xml:space="preserve"> </v>
      </c>
      <c r="E1558" t="s">
        <v>16</v>
      </c>
      <c r="F1558" t="str">
        <f>IF(Tabel_Forespørgsel_fra_Visma28[[#This Row],[SupDescr]]=" "," "," - "&amp;Tabel_Forespørgsel_fra_Visma28[[#This Row],[SupDescr]])</f>
        <v xml:space="preserve"> </v>
      </c>
      <c r="G1558" t="s">
        <v>6414</v>
      </c>
      <c r="H1558">
        <v>1</v>
      </c>
      <c r="I1558" t="str">
        <f>IF(A1558=A1557,I1557&amp;CHAR(10)&amp;"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559" spans="1:9" x14ac:dyDescent="0.25">
      <c r="A1559" t="s">
        <v>10347</v>
      </c>
      <c r="B1559">
        <v>74842524</v>
      </c>
      <c r="C1559" t="s">
        <v>16</v>
      </c>
      <c r="D1559" t="str">
        <f>IF(Tabel_Forespørgsel_fra_Visma28[[#This Row],[SupProd]]=" "," "," - "&amp;Tabel_Forespørgsel_fra_Visma28[[#This Row],[SupProd]])</f>
        <v xml:space="preserve"> </v>
      </c>
      <c r="E1559" t="s">
        <v>16</v>
      </c>
      <c r="F1559" t="str">
        <f>IF(Tabel_Forespørgsel_fra_Visma28[[#This Row],[SupDescr]]=" "," "," - "&amp;Tabel_Forespørgsel_fra_Visma28[[#This Row],[SupDescr]])</f>
        <v xml:space="preserve"> </v>
      </c>
      <c r="G1559" t="s">
        <v>6414</v>
      </c>
      <c r="H1559">
        <v>1</v>
      </c>
      <c r="I1559" t="str">
        <f>IF(A1559=A1558,I1558&amp;CHAR(10)&amp;"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560" spans="1:9" x14ac:dyDescent="0.25">
      <c r="A1560" t="s">
        <v>10348</v>
      </c>
      <c r="B1560">
        <v>74842524</v>
      </c>
      <c r="C1560" t="s">
        <v>16</v>
      </c>
      <c r="D1560" t="str">
        <f>IF(Tabel_Forespørgsel_fra_Visma28[[#This Row],[SupProd]]=" "," "," - "&amp;Tabel_Forespørgsel_fra_Visma28[[#This Row],[SupProd]])</f>
        <v xml:space="preserve"> </v>
      </c>
      <c r="E1560" t="s">
        <v>16</v>
      </c>
      <c r="F1560" t="str">
        <f>IF(Tabel_Forespørgsel_fra_Visma28[[#This Row],[SupDescr]]=" "," "," - "&amp;Tabel_Forespørgsel_fra_Visma28[[#This Row],[SupDescr]])</f>
        <v xml:space="preserve"> </v>
      </c>
      <c r="G1560" t="s">
        <v>6414</v>
      </c>
      <c r="H1560">
        <v>1</v>
      </c>
      <c r="I1560" t="str">
        <f>IF(A1560=A1559,I1559&amp;CHAR(10)&amp;"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561" spans="1:9" x14ac:dyDescent="0.25">
      <c r="A1561" t="s">
        <v>10341</v>
      </c>
      <c r="B1561">
        <v>74842524</v>
      </c>
      <c r="C1561" t="s">
        <v>16</v>
      </c>
      <c r="D1561" t="str">
        <f>IF(Tabel_Forespørgsel_fra_Visma28[[#This Row],[SupProd]]=" "," "," - "&amp;Tabel_Forespørgsel_fra_Visma28[[#This Row],[SupProd]])</f>
        <v xml:space="preserve"> </v>
      </c>
      <c r="E1561" t="s">
        <v>16</v>
      </c>
      <c r="F1561" t="str">
        <f>IF(Tabel_Forespørgsel_fra_Visma28[[#This Row],[SupDescr]]=" "," "," - "&amp;Tabel_Forespørgsel_fra_Visma28[[#This Row],[SupDescr]])</f>
        <v xml:space="preserve"> </v>
      </c>
      <c r="G1561" t="s">
        <v>6414</v>
      </c>
      <c r="H1561">
        <v>1</v>
      </c>
      <c r="I1561" t="str">
        <f>IF(A1561=A1560,I1560&amp;CHAR(10)&amp;"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562" spans="1:9" x14ac:dyDescent="0.25">
      <c r="A1562" t="s">
        <v>10352</v>
      </c>
      <c r="B1562">
        <v>74842524</v>
      </c>
      <c r="C1562" t="s">
        <v>16</v>
      </c>
      <c r="D1562" t="str">
        <f>IF(Tabel_Forespørgsel_fra_Visma28[[#This Row],[SupProd]]=" "," "," - "&amp;Tabel_Forespørgsel_fra_Visma28[[#This Row],[SupProd]])</f>
        <v xml:space="preserve"> </v>
      </c>
      <c r="E1562" t="s">
        <v>16</v>
      </c>
      <c r="F1562" t="str">
        <f>IF(Tabel_Forespørgsel_fra_Visma28[[#This Row],[SupDescr]]=" "," "," - "&amp;Tabel_Forespørgsel_fra_Visma28[[#This Row],[SupDescr]])</f>
        <v xml:space="preserve"> </v>
      </c>
      <c r="G1562" t="s">
        <v>6414</v>
      </c>
      <c r="H1562">
        <v>1</v>
      </c>
      <c r="I1562" t="str">
        <f>IF(A1562=A1561,I1561&amp;CHAR(10)&amp;"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563" spans="1:9" x14ac:dyDescent="0.25">
      <c r="A1563" t="s">
        <v>11079</v>
      </c>
      <c r="B1563">
        <v>70108720</v>
      </c>
      <c r="C1563" t="s">
        <v>16</v>
      </c>
      <c r="D1563" t="str">
        <f>IF(Tabel_Forespørgsel_fra_Visma28[[#This Row],[SupProd]]=" "," "," - "&amp;Tabel_Forespørgsel_fra_Visma28[[#This Row],[SupProd]])</f>
        <v xml:space="preserve"> </v>
      </c>
      <c r="E1563" t="s">
        <v>16</v>
      </c>
      <c r="F1563" t="str">
        <f>IF(Tabel_Forespørgsel_fra_Visma28[[#This Row],[SupDescr]]=" "," "," - "&amp;Tabel_Forespørgsel_fra_Visma28[[#This Row],[SupDescr]])</f>
        <v xml:space="preserve"> </v>
      </c>
      <c r="G1563" t="s">
        <v>8125</v>
      </c>
      <c r="H1563">
        <v>1</v>
      </c>
      <c r="I1563" t="str">
        <f>IF(A1563=A1562,I1562&amp;CHAR(10)&amp;"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64" spans="1:9" x14ac:dyDescent="0.25">
      <c r="A1564" t="s">
        <v>11085</v>
      </c>
      <c r="B1564">
        <v>70108720</v>
      </c>
      <c r="C1564" t="s">
        <v>16</v>
      </c>
      <c r="D1564" t="str">
        <f>IF(Tabel_Forespørgsel_fra_Visma28[[#This Row],[SupProd]]=" "," "," - "&amp;Tabel_Forespørgsel_fra_Visma28[[#This Row],[SupProd]])</f>
        <v xml:space="preserve"> </v>
      </c>
      <c r="E1564" t="s">
        <v>16</v>
      </c>
      <c r="F1564" t="str">
        <f>IF(Tabel_Forespørgsel_fra_Visma28[[#This Row],[SupDescr]]=" "," "," - "&amp;Tabel_Forespørgsel_fra_Visma28[[#This Row],[SupDescr]])</f>
        <v xml:space="preserve"> </v>
      </c>
      <c r="G1564" t="s">
        <v>8125</v>
      </c>
      <c r="H1564">
        <v>1</v>
      </c>
      <c r="I1564" t="str">
        <f>IF(A1564=A1563,I1563&amp;CHAR(10)&amp;"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65" spans="1:9" x14ac:dyDescent="0.25">
      <c r="A1565" t="s">
        <v>10622</v>
      </c>
      <c r="B1565">
        <v>86439632</v>
      </c>
      <c r="C1565" t="s">
        <v>16</v>
      </c>
      <c r="D1565" t="str">
        <f>IF(Tabel_Forespørgsel_fra_Visma28[[#This Row],[SupProd]]=" "," "," - "&amp;Tabel_Forespørgsel_fra_Visma28[[#This Row],[SupProd]])</f>
        <v xml:space="preserve"> </v>
      </c>
      <c r="E1565" t="s">
        <v>16</v>
      </c>
      <c r="F1565" t="str">
        <f>IF(Tabel_Forespørgsel_fra_Visma28[[#This Row],[SupDescr]]=" "," "," - "&amp;Tabel_Forespørgsel_fra_Visma28[[#This Row],[SupDescr]])</f>
        <v xml:space="preserve"> </v>
      </c>
      <c r="G1565" t="s">
        <v>3929</v>
      </c>
      <c r="H1565">
        <v>1</v>
      </c>
      <c r="I1565" t="str">
        <f>IF(A1565=A1564,I1564&amp;CHAR(10)&amp;"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566" spans="1:9" x14ac:dyDescent="0.25">
      <c r="A1566" t="s">
        <v>10620</v>
      </c>
      <c r="B1566">
        <v>86439632</v>
      </c>
      <c r="C1566" t="s">
        <v>16</v>
      </c>
      <c r="D1566" t="str">
        <f>IF(Tabel_Forespørgsel_fra_Visma28[[#This Row],[SupProd]]=" "," "," - "&amp;Tabel_Forespørgsel_fra_Visma28[[#This Row],[SupProd]])</f>
        <v xml:space="preserve"> </v>
      </c>
      <c r="E1566" t="s">
        <v>16</v>
      </c>
      <c r="F1566" t="str">
        <f>IF(Tabel_Forespørgsel_fra_Visma28[[#This Row],[SupDescr]]=" "," "," - "&amp;Tabel_Forespørgsel_fra_Visma28[[#This Row],[SupDescr]])</f>
        <v xml:space="preserve"> </v>
      </c>
      <c r="G1566" t="s">
        <v>3929</v>
      </c>
      <c r="H1566">
        <v>1</v>
      </c>
      <c r="I1566" t="str">
        <f>IF(A1566=A1565,I1565&amp;CHAR(10)&amp;"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567" spans="1:9" x14ac:dyDescent="0.25">
      <c r="A1567" t="s">
        <v>11131</v>
      </c>
      <c r="B1567">
        <v>70108720</v>
      </c>
      <c r="C1567" t="s">
        <v>16</v>
      </c>
      <c r="D1567" t="str">
        <f>IF(Tabel_Forespørgsel_fra_Visma28[[#This Row],[SupProd]]=" "," "," - "&amp;Tabel_Forespørgsel_fra_Visma28[[#This Row],[SupProd]])</f>
        <v xml:space="preserve"> </v>
      </c>
      <c r="E1567" t="s">
        <v>16</v>
      </c>
      <c r="F1567" t="str">
        <f>IF(Tabel_Forespørgsel_fra_Visma28[[#This Row],[SupDescr]]=" "," "," - "&amp;Tabel_Forespørgsel_fra_Visma28[[#This Row],[SupDescr]])</f>
        <v xml:space="preserve"> </v>
      </c>
      <c r="G1567" t="s">
        <v>8125</v>
      </c>
      <c r="H1567">
        <v>1</v>
      </c>
      <c r="I1567" t="str">
        <f>IF(A1567=A1566,I1566&amp;CHAR(10)&amp;"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68" spans="1:9" x14ac:dyDescent="0.25">
      <c r="A1568" t="s">
        <v>11132</v>
      </c>
      <c r="B1568">
        <v>70108720</v>
      </c>
      <c r="C1568" t="s">
        <v>16</v>
      </c>
      <c r="D1568" t="str">
        <f>IF(Tabel_Forespørgsel_fra_Visma28[[#This Row],[SupProd]]=" "," "," - "&amp;Tabel_Forespørgsel_fra_Visma28[[#This Row],[SupProd]])</f>
        <v xml:space="preserve"> </v>
      </c>
      <c r="E1568" t="s">
        <v>16</v>
      </c>
      <c r="F1568" t="str">
        <f>IF(Tabel_Forespørgsel_fra_Visma28[[#This Row],[SupDescr]]=" "," "," - "&amp;Tabel_Forespørgsel_fra_Visma28[[#This Row],[SupDescr]])</f>
        <v xml:space="preserve"> </v>
      </c>
      <c r="G1568" t="s">
        <v>8125</v>
      </c>
      <c r="H1568">
        <v>1</v>
      </c>
      <c r="I1568" t="str">
        <f>IF(A1568=A1567,I1567&amp;CHAR(10)&amp;"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69" spans="1:9" x14ac:dyDescent="0.25">
      <c r="A1569" t="s">
        <v>11522</v>
      </c>
      <c r="B1569">
        <v>75577000</v>
      </c>
      <c r="C1569" t="s">
        <v>16</v>
      </c>
      <c r="D1569" t="str">
        <f>IF(Tabel_Forespørgsel_fra_Visma28[[#This Row],[SupProd]]=" "," "," - "&amp;Tabel_Forespørgsel_fra_Visma28[[#This Row],[SupProd]])</f>
        <v xml:space="preserve"> </v>
      </c>
      <c r="E1569" t="s">
        <v>16</v>
      </c>
      <c r="F1569" t="str">
        <f>IF(Tabel_Forespørgsel_fra_Visma28[[#This Row],[SupDescr]]=" "," "," - "&amp;Tabel_Forespørgsel_fra_Visma28[[#This Row],[SupDescr]])</f>
        <v xml:space="preserve"> </v>
      </c>
      <c r="G1569" t="s">
        <v>3759</v>
      </c>
      <c r="H1569">
        <v>1</v>
      </c>
      <c r="I1569" t="str">
        <f>IF(A1569=A1568,I1568&amp;CHAR(10)&amp;"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70" spans="1:9" x14ac:dyDescent="0.25">
      <c r="A1570" t="s">
        <v>11523</v>
      </c>
      <c r="B1570">
        <v>75577000</v>
      </c>
      <c r="C1570" t="s">
        <v>16</v>
      </c>
      <c r="D1570" t="str">
        <f>IF(Tabel_Forespørgsel_fra_Visma28[[#This Row],[SupProd]]=" "," "," - "&amp;Tabel_Forespørgsel_fra_Visma28[[#This Row],[SupProd]])</f>
        <v xml:space="preserve"> </v>
      </c>
      <c r="E1570" t="s">
        <v>16</v>
      </c>
      <c r="F1570" t="str">
        <f>IF(Tabel_Forespørgsel_fra_Visma28[[#This Row],[SupDescr]]=" "," "," - "&amp;Tabel_Forespørgsel_fra_Visma28[[#This Row],[SupDescr]])</f>
        <v xml:space="preserve"> </v>
      </c>
      <c r="G1570" t="s">
        <v>3759</v>
      </c>
      <c r="H1570">
        <v>1</v>
      </c>
      <c r="I1570" t="str">
        <f>IF(A1570=A1569,I1569&amp;CHAR(10)&amp;"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71" spans="1:9" x14ac:dyDescent="0.25">
      <c r="A1571" t="s">
        <v>11524</v>
      </c>
      <c r="B1571">
        <v>70108720</v>
      </c>
      <c r="C1571" t="s">
        <v>16</v>
      </c>
      <c r="D1571" t="str">
        <f>IF(Tabel_Forespørgsel_fra_Visma28[[#This Row],[SupProd]]=" "," "," - "&amp;Tabel_Forespørgsel_fra_Visma28[[#This Row],[SupProd]])</f>
        <v xml:space="preserve"> </v>
      </c>
      <c r="E1571" t="s">
        <v>16</v>
      </c>
      <c r="F1571" t="str">
        <f>IF(Tabel_Forespørgsel_fra_Visma28[[#This Row],[SupDescr]]=" "," "," - "&amp;Tabel_Forespørgsel_fra_Visma28[[#This Row],[SupDescr]])</f>
        <v xml:space="preserve"> </v>
      </c>
      <c r="G1571" t="s">
        <v>8125</v>
      </c>
      <c r="H1571">
        <v>1</v>
      </c>
      <c r="I1571" t="str">
        <f>IF(A1571=A1570,I1570&amp;CHAR(10)&amp;"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2" spans="1:9" x14ac:dyDescent="0.25">
      <c r="A1572" t="s">
        <v>11525</v>
      </c>
      <c r="B1572">
        <v>70108720</v>
      </c>
      <c r="C1572" t="s">
        <v>16</v>
      </c>
      <c r="D1572" t="str">
        <f>IF(Tabel_Forespørgsel_fra_Visma28[[#This Row],[SupProd]]=" "," "," - "&amp;Tabel_Forespørgsel_fra_Visma28[[#This Row],[SupProd]])</f>
        <v xml:space="preserve"> </v>
      </c>
      <c r="E1572" t="s">
        <v>16</v>
      </c>
      <c r="F1572" t="str">
        <f>IF(Tabel_Forespørgsel_fra_Visma28[[#This Row],[SupDescr]]=" "," "," - "&amp;Tabel_Forespørgsel_fra_Visma28[[#This Row],[SupDescr]])</f>
        <v xml:space="preserve"> </v>
      </c>
      <c r="G1572" t="s">
        <v>8125</v>
      </c>
      <c r="H1572">
        <v>1</v>
      </c>
      <c r="I1572" t="str">
        <f>IF(A1572=A1571,I1571&amp;CHAR(10)&amp;"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3" spans="1:9" x14ac:dyDescent="0.25">
      <c r="A1573" t="s">
        <v>10631</v>
      </c>
      <c r="B1573">
        <v>70108720</v>
      </c>
      <c r="C1573" t="s">
        <v>16</v>
      </c>
      <c r="D1573" t="str">
        <f>IF(Tabel_Forespørgsel_fra_Visma28[[#This Row],[SupProd]]=" "," "," - "&amp;Tabel_Forespørgsel_fra_Visma28[[#This Row],[SupProd]])</f>
        <v xml:space="preserve"> </v>
      </c>
      <c r="E1573" t="s">
        <v>16</v>
      </c>
      <c r="F1573" t="str">
        <f>IF(Tabel_Forespørgsel_fra_Visma28[[#This Row],[SupDescr]]=" "," "," - "&amp;Tabel_Forespørgsel_fra_Visma28[[#This Row],[SupDescr]])</f>
        <v xml:space="preserve"> </v>
      </c>
      <c r="G1573" t="s">
        <v>8125</v>
      </c>
      <c r="H1573">
        <v>1</v>
      </c>
      <c r="I1573" t="str">
        <f>IF(A1573=A1572,I1572&amp;CHAR(10)&amp;"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4" spans="1:9" x14ac:dyDescent="0.25">
      <c r="A1574" t="s">
        <v>10634</v>
      </c>
      <c r="B1574">
        <v>70108720</v>
      </c>
      <c r="C1574" t="s">
        <v>16</v>
      </c>
      <c r="D1574" t="str">
        <f>IF(Tabel_Forespørgsel_fra_Visma28[[#This Row],[SupProd]]=" "," "," - "&amp;Tabel_Forespørgsel_fra_Visma28[[#This Row],[SupProd]])</f>
        <v xml:space="preserve"> </v>
      </c>
      <c r="E1574" t="s">
        <v>16</v>
      </c>
      <c r="F1574" t="str">
        <f>IF(Tabel_Forespørgsel_fra_Visma28[[#This Row],[SupDescr]]=" "," "," - "&amp;Tabel_Forespørgsel_fra_Visma28[[#This Row],[SupDescr]])</f>
        <v xml:space="preserve"> </v>
      </c>
      <c r="G1574" t="s">
        <v>8125</v>
      </c>
      <c r="H1574">
        <v>1</v>
      </c>
      <c r="I1574" t="str">
        <f>IF(A1574=A1573,I1573&amp;CHAR(10)&amp;"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5" spans="1:9" x14ac:dyDescent="0.25">
      <c r="A1575" t="s">
        <v>10632</v>
      </c>
      <c r="B1575">
        <v>70108720</v>
      </c>
      <c r="C1575" t="s">
        <v>16</v>
      </c>
      <c r="D1575" t="str">
        <f>IF(Tabel_Forespørgsel_fra_Visma28[[#This Row],[SupProd]]=" "," "," - "&amp;Tabel_Forespørgsel_fra_Visma28[[#This Row],[SupProd]])</f>
        <v xml:space="preserve"> </v>
      </c>
      <c r="E1575" t="s">
        <v>16</v>
      </c>
      <c r="F1575" t="str">
        <f>IF(Tabel_Forespørgsel_fra_Visma28[[#This Row],[SupDescr]]=" "," "," - "&amp;Tabel_Forespørgsel_fra_Visma28[[#This Row],[SupDescr]])</f>
        <v xml:space="preserve"> </v>
      </c>
      <c r="G1575" t="s">
        <v>8125</v>
      </c>
      <c r="H1575">
        <v>1</v>
      </c>
      <c r="I1575" t="str">
        <f>IF(A1575=A1574,I1574&amp;CHAR(10)&amp;"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6" spans="1:9" x14ac:dyDescent="0.25">
      <c r="A1576" t="s">
        <v>11510</v>
      </c>
      <c r="B1576">
        <v>70108720</v>
      </c>
      <c r="C1576" t="s">
        <v>16</v>
      </c>
      <c r="D1576" t="str">
        <f>IF(Tabel_Forespørgsel_fra_Visma28[[#This Row],[SupProd]]=" "," "," - "&amp;Tabel_Forespørgsel_fra_Visma28[[#This Row],[SupProd]])</f>
        <v xml:space="preserve"> </v>
      </c>
      <c r="E1576" t="s">
        <v>16</v>
      </c>
      <c r="F1576" t="str">
        <f>IF(Tabel_Forespørgsel_fra_Visma28[[#This Row],[SupDescr]]=" "," "," - "&amp;Tabel_Forespørgsel_fra_Visma28[[#This Row],[SupDescr]])</f>
        <v xml:space="preserve"> </v>
      </c>
      <c r="G1576" t="s">
        <v>8125</v>
      </c>
      <c r="H1576">
        <v>1</v>
      </c>
      <c r="I1576" t="str">
        <f>IF(A1576=A1575,I1575&amp;CHAR(10)&amp;"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7" spans="1:9" x14ac:dyDescent="0.25">
      <c r="A1577" t="s">
        <v>11350</v>
      </c>
      <c r="B1577">
        <v>63382222</v>
      </c>
      <c r="C1577" t="s">
        <v>16</v>
      </c>
      <c r="D1577" t="str">
        <f>IF(Tabel_Forespørgsel_fra_Visma28[[#This Row],[SupProd]]=" "," "," - "&amp;Tabel_Forespørgsel_fra_Visma28[[#This Row],[SupProd]])</f>
        <v xml:space="preserve"> </v>
      </c>
      <c r="E1577" t="s">
        <v>16</v>
      </c>
      <c r="F1577" t="str">
        <f>IF(Tabel_Forespørgsel_fra_Visma28[[#This Row],[SupDescr]]=" "," "," - "&amp;Tabel_Forespørgsel_fra_Visma28[[#This Row],[SupDescr]])</f>
        <v xml:space="preserve"> </v>
      </c>
      <c r="G1577" t="s">
        <v>10365</v>
      </c>
      <c r="H1577">
        <v>1</v>
      </c>
      <c r="I1577" t="str">
        <f>IF(A1577=A1576,I1576&amp;CHAR(10)&amp;"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78" spans="1:9" x14ac:dyDescent="0.25">
      <c r="A1578" t="s">
        <v>11349</v>
      </c>
      <c r="B1578">
        <v>63382222</v>
      </c>
      <c r="C1578" t="s">
        <v>16</v>
      </c>
      <c r="D1578" t="str">
        <f>IF(Tabel_Forespørgsel_fra_Visma28[[#This Row],[SupProd]]=" "," "," - "&amp;Tabel_Forespørgsel_fra_Visma28[[#This Row],[SupProd]])</f>
        <v xml:space="preserve"> </v>
      </c>
      <c r="E1578" t="s">
        <v>16</v>
      </c>
      <c r="F1578" t="str">
        <f>IF(Tabel_Forespørgsel_fra_Visma28[[#This Row],[SupDescr]]=" "," "," - "&amp;Tabel_Forespørgsel_fra_Visma28[[#This Row],[SupDescr]])</f>
        <v xml:space="preserve"> </v>
      </c>
      <c r="G1578" t="s">
        <v>10365</v>
      </c>
      <c r="H1578">
        <v>1</v>
      </c>
      <c r="I1578" t="str">
        <f>IF(A1578=A1577,I1577&amp;CHAR(10)&amp;"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79" spans="1:9" x14ac:dyDescent="0.25">
      <c r="A1579" t="s">
        <v>11357</v>
      </c>
      <c r="B1579">
        <v>63382222</v>
      </c>
      <c r="C1579" t="s">
        <v>16</v>
      </c>
      <c r="D1579" t="str">
        <f>IF(Tabel_Forespørgsel_fra_Visma28[[#This Row],[SupProd]]=" "," "," - "&amp;Tabel_Forespørgsel_fra_Visma28[[#This Row],[SupProd]])</f>
        <v xml:space="preserve"> </v>
      </c>
      <c r="E1579" t="s">
        <v>16</v>
      </c>
      <c r="F1579" t="str">
        <f>IF(Tabel_Forespørgsel_fra_Visma28[[#This Row],[SupDescr]]=" "," "," - "&amp;Tabel_Forespørgsel_fra_Visma28[[#This Row],[SupDescr]])</f>
        <v xml:space="preserve"> </v>
      </c>
      <c r="G1579" t="s">
        <v>10365</v>
      </c>
      <c r="H1579">
        <v>1</v>
      </c>
      <c r="I1579" t="str">
        <f>IF(A1579=A1578,I1578&amp;CHAR(10)&amp;"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80" spans="1:9" x14ac:dyDescent="0.25">
      <c r="A1580" t="s">
        <v>11358</v>
      </c>
      <c r="B1580">
        <v>63382222</v>
      </c>
      <c r="C1580" t="s">
        <v>16</v>
      </c>
      <c r="D1580" t="str">
        <f>IF(Tabel_Forespørgsel_fra_Visma28[[#This Row],[SupProd]]=" "," "," - "&amp;Tabel_Forespørgsel_fra_Visma28[[#This Row],[SupProd]])</f>
        <v xml:space="preserve"> </v>
      </c>
      <c r="E1580" t="s">
        <v>16</v>
      </c>
      <c r="F1580" t="str">
        <f>IF(Tabel_Forespørgsel_fra_Visma28[[#This Row],[SupDescr]]=" "," "," - "&amp;Tabel_Forespørgsel_fra_Visma28[[#This Row],[SupDescr]])</f>
        <v xml:space="preserve"> </v>
      </c>
      <c r="G1580" t="s">
        <v>10365</v>
      </c>
      <c r="H1580">
        <v>1</v>
      </c>
      <c r="I1580" t="str">
        <f>IF(A1580=A1579,I1579&amp;CHAR(10)&amp;"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81" spans="1:9" x14ac:dyDescent="0.25">
      <c r="A1581" t="s">
        <v>11361</v>
      </c>
      <c r="B1581">
        <v>63382222</v>
      </c>
      <c r="C1581" t="s">
        <v>16</v>
      </c>
      <c r="D1581" t="str">
        <f>IF(Tabel_Forespørgsel_fra_Visma28[[#This Row],[SupProd]]=" "," "," - "&amp;Tabel_Forespørgsel_fra_Visma28[[#This Row],[SupProd]])</f>
        <v xml:space="preserve"> </v>
      </c>
      <c r="E1581" t="s">
        <v>16</v>
      </c>
      <c r="F1581" t="str">
        <f>IF(Tabel_Forespørgsel_fra_Visma28[[#This Row],[SupDescr]]=" "," "," - "&amp;Tabel_Forespørgsel_fra_Visma28[[#This Row],[SupDescr]])</f>
        <v xml:space="preserve"> </v>
      </c>
      <c r="G1581" t="s">
        <v>10365</v>
      </c>
      <c r="H1581">
        <v>1</v>
      </c>
      <c r="I1581" t="str">
        <f>IF(A1581=A1580,I1580&amp;CHAR(10)&amp;"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82" spans="1:9" x14ac:dyDescent="0.25">
      <c r="A1582" t="s">
        <v>11362</v>
      </c>
      <c r="B1582">
        <v>63382222</v>
      </c>
      <c r="C1582" t="s">
        <v>16</v>
      </c>
      <c r="D1582" t="str">
        <f>IF(Tabel_Forespørgsel_fra_Visma28[[#This Row],[SupProd]]=" "," "," - "&amp;Tabel_Forespørgsel_fra_Visma28[[#This Row],[SupProd]])</f>
        <v xml:space="preserve"> </v>
      </c>
      <c r="E1582" t="s">
        <v>16</v>
      </c>
      <c r="F1582" t="str">
        <f>IF(Tabel_Forespørgsel_fra_Visma28[[#This Row],[SupDescr]]=" "," "," - "&amp;Tabel_Forespørgsel_fra_Visma28[[#This Row],[SupDescr]])</f>
        <v xml:space="preserve"> </v>
      </c>
      <c r="G1582" t="s">
        <v>10365</v>
      </c>
      <c r="H1582">
        <v>1</v>
      </c>
      <c r="I1582" t="str">
        <f>IF(A1582=A1581,I1581&amp;CHAR(10)&amp;"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83" spans="1:9" x14ac:dyDescent="0.25">
      <c r="A1583" t="s">
        <v>11360</v>
      </c>
      <c r="B1583">
        <v>63382222</v>
      </c>
      <c r="C1583" t="s">
        <v>16</v>
      </c>
      <c r="D1583" t="str">
        <f>IF(Tabel_Forespørgsel_fra_Visma28[[#This Row],[SupProd]]=" "," "," - "&amp;Tabel_Forespørgsel_fra_Visma28[[#This Row],[SupProd]])</f>
        <v xml:space="preserve"> </v>
      </c>
      <c r="E1583" t="s">
        <v>16</v>
      </c>
      <c r="F1583" t="str">
        <f>IF(Tabel_Forespørgsel_fra_Visma28[[#This Row],[SupDescr]]=" "," "," - "&amp;Tabel_Forespørgsel_fra_Visma28[[#This Row],[SupDescr]])</f>
        <v xml:space="preserve"> </v>
      </c>
      <c r="G1583" t="s">
        <v>10365</v>
      </c>
      <c r="H1583">
        <v>1</v>
      </c>
      <c r="I1583" t="str">
        <f>IF(A1583=A1582,I1582&amp;CHAR(10)&amp;"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84" spans="1:9" x14ac:dyDescent="0.25">
      <c r="A1584" t="s">
        <v>11715</v>
      </c>
      <c r="B1584">
        <v>70108720</v>
      </c>
      <c r="C1584" t="s">
        <v>16</v>
      </c>
      <c r="D1584" t="str">
        <f>IF(Tabel_Forespørgsel_fra_Visma28[[#This Row],[SupProd]]=" "," "," - "&amp;Tabel_Forespørgsel_fra_Visma28[[#This Row],[SupProd]])</f>
        <v xml:space="preserve"> </v>
      </c>
      <c r="E1584" t="s">
        <v>16</v>
      </c>
      <c r="F1584" t="str">
        <f>IF(Tabel_Forespørgsel_fra_Visma28[[#This Row],[SupDescr]]=" "," "," - "&amp;Tabel_Forespørgsel_fra_Visma28[[#This Row],[SupDescr]])</f>
        <v xml:space="preserve"> </v>
      </c>
      <c r="G1584" t="s">
        <v>8125</v>
      </c>
      <c r="H1584">
        <v>1</v>
      </c>
      <c r="I1584" t="str">
        <f>IF(A1584=A1583,I1583&amp;CHAR(10)&amp;"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85" spans="1:9" x14ac:dyDescent="0.25">
      <c r="A1585" t="s">
        <v>11138</v>
      </c>
      <c r="B1585">
        <v>75577000</v>
      </c>
      <c r="C1585" t="s">
        <v>16</v>
      </c>
      <c r="D1585" t="str">
        <f>IF(Tabel_Forespørgsel_fra_Visma28[[#This Row],[SupProd]]=" "," "," - "&amp;Tabel_Forespørgsel_fra_Visma28[[#This Row],[SupProd]])</f>
        <v xml:space="preserve"> </v>
      </c>
      <c r="E1585" t="s">
        <v>16</v>
      </c>
      <c r="F1585" t="str">
        <f>IF(Tabel_Forespørgsel_fra_Visma28[[#This Row],[SupDescr]]=" "," "," - "&amp;Tabel_Forespørgsel_fra_Visma28[[#This Row],[SupDescr]])</f>
        <v xml:space="preserve"> </v>
      </c>
      <c r="G1585" t="s">
        <v>3759</v>
      </c>
      <c r="H1585">
        <v>1</v>
      </c>
      <c r="I1585" t="str">
        <f>IF(A1585=A1584,I1584&amp;CHAR(10)&amp;"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86" spans="1:9" x14ac:dyDescent="0.25">
      <c r="A1586" t="s">
        <v>11140</v>
      </c>
      <c r="B1586">
        <v>75577000</v>
      </c>
      <c r="C1586" t="s">
        <v>16</v>
      </c>
      <c r="D1586" t="str">
        <f>IF(Tabel_Forespørgsel_fra_Visma28[[#This Row],[SupProd]]=" "," "," - "&amp;Tabel_Forespørgsel_fra_Visma28[[#This Row],[SupProd]])</f>
        <v xml:space="preserve"> </v>
      </c>
      <c r="E1586" t="s">
        <v>16</v>
      </c>
      <c r="F1586" t="str">
        <f>IF(Tabel_Forespørgsel_fra_Visma28[[#This Row],[SupDescr]]=" "," "," - "&amp;Tabel_Forespørgsel_fra_Visma28[[#This Row],[SupDescr]])</f>
        <v xml:space="preserve"> </v>
      </c>
      <c r="G1586" t="s">
        <v>3759</v>
      </c>
      <c r="H1586">
        <v>1</v>
      </c>
      <c r="I1586" t="str">
        <f>IF(A1586=A1585,I1585&amp;CHAR(10)&amp;"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87" spans="1:9" x14ac:dyDescent="0.25">
      <c r="A1587" t="s">
        <v>11141</v>
      </c>
      <c r="B1587">
        <v>75577000</v>
      </c>
      <c r="C1587" t="s">
        <v>16</v>
      </c>
      <c r="D1587" t="str">
        <f>IF(Tabel_Forespørgsel_fra_Visma28[[#This Row],[SupProd]]=" "," "," - "&amp;Tabel_Forespørgsel_fra_Visma28[[#This Row],[SupProd]])</f>
        <v xml:space="preserve"> </v>
      </c>
      <c r="E1587" t="s">
        <v>16</v>
      </c>
      <c r="F1587" t="str">
        <f>IF(Tabel_Forespørgsel_fra_Visma28[[#This Row],[SupDescr]]=" "," "," - "&amp;Tabel_Forespørgsel_fra_Visma28[[#This Row],[SupDescr]])</f>
        <v xml:space="preserve"> </v>
      </c>
      <c r="G1587" t="s">
        <v>3759</v>
      </c>
      <c r="H1587">
        <v>1</v>
      </c>
      <c r="I1587" t="str">
        <f>IF(A1587=A1586,I1586&amp;CHAR(10)&amp;"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88" spans="1:9" x14ac:dyDescent="0.25">
      <c r="A1588" t="s">
        <v>11016</v>
      </c>
      <c r="B1588">
        <v>75577000</v>
      </c>
      <c r="C1588" t="s">
        <v>16</v>
      </c>
      <c r="D1588" t="str">
        <f>IF(Tabel_Forespørgsel_fra_Visma28[[#This Row],[SupProd]]=" "," "," - "&amp;Tabel_Forespørgsel_fra_Visma28[[#This Row],[SupProd]])</f>
        <v xml:space="preserve"> </v>
      </c>
      <c r="E1588" t="s">
        <v>16</v>
      </c>
      <c r="F1588" t="str">
        <f>IF(Tabel_Forespørgsel_fra_Visma28[[#This Row],[SupDescr]]=" "," "," - "&amp;Tabel_Forespørgsel_fra_Visma28[[#This Row],[SupDescr]])</f>
        <v xml:space="preserve"> </v>
      </c>
      <c r="G1588" t="s">
        <v>3759</v>
      </c>
      <c r="H1588">
        <v>1</v>
      </c>
      <c r="I1588" t="str">
        <f>IF(A1588=A1587,I1587&amp;CHAR(10)&amp;"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89" spans="1:9" x14ac:dyDescent="0.25">
      <c r="A1589" t="s">
        <v>11148</v>
      </c>
      <c r="B1589">
        <v>70108720</v>
      </c>
      <c r="C1589" t="s">
        <v>16</v>
      </c>
      <c r="D1589" t="str">
        <f>IF(Tabel_Forespørgsel_fra_Visma28[[#This Row],[SupProd]]=" "," "," - "&amp;Tabel_Forespørgsel_fra_Visma28[[#This Row],[SupProd]])</f>
        <v xml:space="preserve"> </v>
      </c>
      <c r="E1589" t="s">
        <v>16</v>
      </c>
      <c r="F1589" t="str">
        <f>IF(Tabel_Forespørgsel_fra_Visma28[[#This Row],[SupDescr]]=" "," "," - "&amp;Tabel_Forespørgsel_fra_Visma28[[#This Row],[SupDescr]])</f>
        <v xml:space="preserve"> </v>
      </c>
      <c r="G1589" t="s">
        <v>8125</v>
      </c>
      <c r="H1589">
        <v>1</v>
      </c>
      <c r="I1589" t="str">
        <f>IF(A1589=A1588,I1588&amp;CHAR(10)&amp;"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0" spans="1:9" x14ac:dyDescent="0.25">
      <c r="A1590" t="s">
        <v>11630</v>
      </c>
      <c r="B1590">
        <v>70108720</v>
      </c>
      <c r="C1590" t="s">
        <v>16</v>
      </c>
      <c r="D1590" t="str">
        <f>IF(Tabel_Forespørgsel_fra_Visma28[[#This Row],[SupProd]]=" "," "," - "&amp;Tabel_Forespørgsel_fra_Visma28[[#This Row],[SupProd]])</f>
        <v xml:space="preserve"> </v>
      </c>
      <c r="E1590" t="s">
        <v>16</v>
      </c>
      <c r="F1590" t="str">
        <f>IF(Tabel_Forespørgsel_fra_Visma28[[#This Row],[SupDescr]]=" "," "," - "&amp;Tabel_Forespørgsel_fra_Visma28[[#This Row],[SupDescr]])</f>
        <v xml:space="preserve"> </v>
      </c>
      <c r="G1590" t="s">
        <v>8125</v>
      </c>
      <c r="H1590">
        <v>1</v>
      </c>
      <c r="I1590" t="str">
        <f>IF(A1590=A1589,I1589&amp;CHAR(10)&amp;"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1" spans="1:9" x14ac:dyDescent="0.25">
      <c r="A1591" t="s">
        <v>11801</v>
      </c>
      <c r="B1591">
        <v>70108720</v>
      </c>
      <c r="C1591" t="s">
        <v>16</v>
      </c>
      <c r="D1591" t="str">
        <f>IF(Tabel_Forespørgsel_fra_Visma28[[#This Row],[SupProd]]=" "," "," - "&amp;Tabel_Forespørgsel_fra_Visma28[[#This Row],[SupProd]])</f>
        <v xml:space="preserve"> </v>
      </c>
      <c r="E1591" t="s">
        <v>16</v>
      </c>
      <c r="F1591" t="str">
        <f>IF(Tabel_Forespørgsel_fra_Visma28[[#This Row],[SupDescr]]=" "," "," - "&amp;Tabel_Forespørgsel_fra_Visma28[[#This Row],[SupDescr]])</f>
        <v xml:space="preserve"> </v>
      </c>
      <c r="G1591" t="s">
        <v>8125</v>
      </c>
      <c r="H1591">
        <v>1</v>
      </c>
      <c r="I1591" t="str">
        <f>IF(A1591=A1590,I1590&amp;CHAR(10)&amp;"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2" spans="1:9" x14ac:dyDescent="0.25">
      <c r="A1592" t="s">
        <v>11840</v>
      </c>
      <c r="B1592">
        <v>70108720</v>
      </c>
      <c r="C1592" t="s">
        <v>16</v>
      </c>
      <c r="D1592" t="str">
        <f>IF(Tabel_Forespørgsel_fra_Visma28[[#This Row],[SupProd]]=" "," "," - "&amp;Tabel_Forespørgsel_fra_Visma28[[#This Row],[SupProd]])</f>
        <v xml:space="preserve"> </v>
      </c>
      <c r="E1592" t="s">
        <v>16</v>
      </c>
      <c r="F1592" t="str">
        <f>IF(Tabel_Forespørgsel_fra_Visma28[[#This Row],[SupDescr]]=" "," "," - "&amp;Tabel_Forespørgsel_fra_Visma28[[#This Row],[SupDescr]])</f>
        <v xml:space="preserve"> </v>
      </c>
      <c r="G1592" t="s">
        <v>8125</v>
      </c>
      <c r="H1592">
        <v>1</v>
      </c>
      <c r="I1592" t="str">
        <f>IF(A1592=A1591,I1591&amp;CHAR(10)&amp;"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3" spans="1:9" x14ac:dyDescent="0.25">
      <c r="A1593" t="s">
        <v>11841</v>
      </c>
      <c r="B1593">
        <v>70108720</v>
      </c>
      <c r="C1593" t="s">
        <v>16</v>
      </c>
      <c r="D1593" t="str">
        <f>IF(Tabel_Forespørgsel_fra_Visma28[[#This Row],[SupProd]]=" "," "," - "&amp;Tabel_Forespørgsel_fra_Visma28[[#This Row],[SupProd]])</f>
        <v xml:space="preserve"> </v>
      </c>
      <c r="E1593" t="s">
        <v>16</v>
      </c>
      <c r="F1593" t="str">
        <f>IF(Tabel_Forespørgsel_fra_Visma28[[#This Row],[SupDescr]]=" "," "," - "&amp;Tabel_Forespørgsel_fra_Visma28[[#This Row],[SupDescr]])</f>
        <v xml:space="preserve"> </v>
      </c>
      <c r="G1593" t="s">
        <v>8125</v>
      </c>
      <c r="H1593">
        <v>1</v>
      </c>
      <c r="I1593" t="str">
        <f>IF(A1593=A1592,I1592&amp;CHAR(10)&amp;"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4" spans="1:9" x14ac:dyDescent="0.25">
      <c r="A1594" t="s">
        <v>11842</v>
      </c>
      <c r="B1594">
        <v>70108720</v>
      </c>
      <c r="C1594" t="s">
        <v>16</v>
      </c>
      <c r="D1594" t="str">
        <f>IF(Tabel_Forespørgsel_fra_Visma28[[#This Row],[SupProd]]=" "," "," - "&amp;Tabel_Forespørgsel_fra_Visma28[[#This Row],[SupProd]])</f>
        <v xml:space="preserve"> </v>
      </c>
      <c r="E1594" t="s">
        <v>16</v>
      </c>
      <c r="F1594" t="str">
        <f>IF(Tabel_Forespørgsel_fra_Visma28[[#This Row],[SupDescr]]=" "," "," - "&amp;Tabel_Forespørgsel_fra_Visma28[[#This Row],[SupDescr]])</f>
        <v xml:space="preserve"> </v>
      </c>
      <c r="G1594" t="s">
        <v>8125</v>
      </c>
      <c r="H1594">
        <v>1</v>
      </c>
      <c r="I1594" t="str">
        <f>IF(A1594=A1593,I1593&amp;CHAR(10)&amp;"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5" spans="1:9" x14ac:dyDescent="0.25">
      <c r="A1595" t="s">
        <v>11843</v>
      </c>
      <c r="B1595">
        <v>70108720</v>
      </c>
      <c r="C1595" t="s">
        <v>16</v>
      </c>
      <c r="D1595" t="str">
        <f>IF(Tabel_Forespørgsel_fra_Visma28[[#This Row],[SupProd]]=" "," "," - "&amp;Tabel_Forespørgsel_fra_Visma28[[#This Row],[SupProd]])</f>
        <v xml:space="preserve"> </v>
      </c>
      <c r="E1595" t="s">
        <v>16</v>
      </c>
      <c r="F1595" t="str">
        <f>IF(Tabel_Forespørgsel_fra_Visma28[[#This Row],[SupDescr]]=" "," "," - "&amp;Tabel_Forespørgsel_fra_Visma28[[#This Row],[SupDescr]])</f>
        <v xml:space="preserve"> </v>
      </c>
      <c r="G1595" t="s">
        <v>8125</v>
      </c>
      <c r="H1595">
        <v>1</v>
      </c>
      <c r="I1595" t="str">
        <f>IF(A1595=A1594,I1594&amp;CHAR(10)&amp;"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6" spans="1:9" x14ac:dyDescent="0.25">
      <c r="A1596" t="s">
        <v>10639</v>
      </c>
      <c r="B1596">
        <v>70108720</v>
      </c>
      <c r="C1596" t="s">
        <v>16</v>
      </c>
      <c r="D1596" t="str">
        <f>IF(Tabel_Forespørgsel_fra_Visma28[[#This Row],[SupProd]]=" "," "," - "&amp;Tabel_Forespørgsel_fra_Visma28[[#This Row],[SupProd]])</f>
        <v xml:space="preserve"> </v>
      </c>
      <c r="E1596" t="s">
        <v>16</v>
      </c>
      <c r="F1596" t="str">
        <f>IF(Tabel_Forespørgsel_fra_Visma28[[#This Row],[SupDescr]]=" "," "," - "&amp;Tabel_Forespørgsel_fra_Visma28[[#This Row],[SupDescr]])</f>
        <v xml:space="preserve"> </v>
      </c>
      <c r="G1596" t="s">
        <v>8125</v>
      </c>
      <c r="H1596">
        <v>1</v>
      </c>
      <c r="I1596" t="str">
        <f>IF(A1596=A1595,I1595&amp;CHAR(10)&amp;"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7" spans="1:9" x14ac:dyDescent="0.25">
      <c r="A1597" t="s">
        <v>10640</v>
      </c>
      <c r="B1597">
        <v>70108720</v>
      </c>
      <c r="C1597" t="s">
        <v>16</v>
      </c>
      <c r="D1597" t="str">
        <f>IF(Tabel_Forespørgsel_fra_Visma28[[#This Row],[SupProd]]=" "," "," - "&amp;Tabel_Forespørgsel_fra_Visma28[[#This Row],[SupProd]])</f>
        <v xml:space="preserve"> </v>
      </c>
      <c r="E1597" t="s">
        <v>16</v>
      </c>
      <c r="F1597" t="str">
        <f>IF(Tabel_Forespørgsel_fra_Visma28[[#This Row],[SupDescr]]=" "," "," - "&amp;Tabel_Forespørgsel_fra_Visma28[[#This Row],[SupDescr]])</f>
        <v xml:space="preserve"> </v>
      </c>
      <c r="G1597" t="s">
        <v>8125</v>
      </c>
      <c r="H1597">
        <v>1</v>
      </c>
      <c r="I1597" t="str">
        <f>IF(A1597=A1596,I1596&amp;CHAR(10)&amp;"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8" spans="1:9" x14ac:dyDescent="0.25">
      <c r="A1598" t="s">
        <v>11549</v>
      </c>
      <c r="B1598">
        <v>70108720</v>
      </c>
      <c r="C1598" t="s">
        <v>16</v>
      </c>
      <c r="D1598" t="str">
        <f>IF(Tabel_Forespørgsel_fra_Visma28[[#This Row],[SupProd]]=" "," "," - "&amp;Tabel_Forespørgsel_fra_Visma28[[#This Row],[SupProd]])</f>
        <v xml:space="preserve"> </v>
      </c>
      <c r="E1598" t="s">
        <v>16</v>
      </c>
      <c r="F1598" t="str">
        <f>IF(Tabel_Forespørgsel_fra_Visma28[[#This Row],[SupDescr]]=" "," "," - "&amp;Tabel_Forespørgsel_fra_Visma28[[#This Row],[SupDescr]])</f>
        <v xml:space="preserve"> </v>
      </c>
      <c r="G1598" t="s">
        <v>8125</v>
      </c>
      <c r="H1598">
        <v>1</v>
      </c>
      <c r="I1598" t="str">
        <f>IF(A1598=A1597,I1597&amp;CHAR(10)&amp;"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9" spans="1:9" x14ac:dyDescent="0.25">
      <c r="A1599" t="s">
        <v>11545</v>
      </c>
      <c r="B1599">
        <v>70108720</v>
      </c>
      <c r="C1599" t="s">
        <v>16</v>
      </c>
      <c r="D1599" t="str">
        <f>IF(Tabel_Forespørgsel_fra_Visma28[[#This Row],[SupProd]]=" "," "," - "&amp;Tabel_Forespørgsel_fra_Visma28[[#This Row],[SupProd]])</f>
        <v xml:space="preserve"> </v>
      </c>
      <c r="E1599" t="s">
        <v>16</v>
      </c>
      <c r="F1599" t="str">
        <f>IF(Tabel_Forespørgsel_fra_Visma28[[#This Row],[SupDescr]]=" "," "," - "&amp;Tabel_Forespørgsel_fra_Visma28[[#This Row],[SupDescr]])</f>
        <v xml:space="preserve"> </v>
      </c>
      <c r="G1599" t="s">
        <v>8125</v>
      </c>
      <c r="H1599">
        <v>1</v>
      </c>
      <c r="I1599" t="str">
        <f>IF(A1599=A1598,I1598&amp;CHAR(10)&amp;"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0" spans="1:9" x14ac:dyDescent="0.25">
      <c r="A1600" t="s">
        <v>10851</v>
      </c>
      <c r="B1600">
        <v>70108720</v>
      </c>
      <c r="C1600" t="s">
        <v>16</v>
      </c>
      <c r="D1600" t="str">
        <f>IF(Tabel_Forespørgsel_fra_Visma28[[#This Row],[SupProd]]=" "," "," - "&amp;Tabel_Forespørgsel_fra_Visma28[[#This Row],[SupProd]])</f>
        <v xml:space="preserve"> </v>
      </c>
      <c r="E1600" t="s">
        <v>16</v>
      </c>
      <c r="F1600" t="str">
        <f>IF(Tabel_Forespørgsel_fra_Visma28[[#This Row],[SupDescr]]=" "," "," - "&amp;Tabel_Forespørgsel_fra_Visma28[[#This Row],[SupDescr]])</f>
        <v xml:space="preserve"> </v>
      </c>
      <c r="G1600" t="s">
        <v>8125</v>
      </c>
      <c r="H1600">
        <v>1</v>
      </c>
      <c r="I1600" t="str">
        <f>IF(A1600=A1599,I1599&amp;CHAR(10)&amp;"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1" spans="1:9" x14ac:dyDescent="0.25">
      <c r="A1601" t="s">
        <v>10852</v>
      </c>
      <c r="B1601">
        <v>70108720</v>
      </c>
      <c r="C1601" t="s">
        <v>16</v>
      </c>
      <c r="D1601" t="str">
        <f>IF(Tabel_Forespørgsel_fra_Visma28[[#This Row],[SupProd]]=" "," "," - "&amp;Tabel_Forespørgsel_fra_Visma28[[#This Row],[SupProd]])</f>
        <v xml:space="preserve"> </v>
      </c>
      <c r="E1601" t="s">
        <v>16</v>
      </c>
      <c r="F1601" t="str">
        <f>IF(Tabel_Forespørgsel_fra_Visma28[[#This Row],[SupDescr]]=" "," "," - "&amp;Tabel_Forespørgsel_fra_Visma28[[#This Row],[SupDescr]])</f>
        <v xml:space="preserve"> </v>
      </c>
      <c r="G1601" t="s">
        <v>8125</v>
      </c>
      <c r="H1601">
        <v>1</v>
      </c>
      <c r="I1601" t="str">
        <f>IF(A1601=A1600,I1600&amp;CHAR(10)&amp;"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2" spans="1:9" x14ac:dyDescent="0.25">
      <c r="A1602" t="s">
        <v>11571</v>
      </c>
      <c r="B1602">
        <v>70108720</v>
      </c>
      <c r="C1602" t="s">
        <v>16</v>
      </c>
      <c r="D1602" t="str">
        <f>IF(Tabel_Forespørgsel_fra_Visma28[[#This Row],[SupProd]]=" "," "," - "&amp;Tabel_Forespørgsel_fra_Visma28[[#This Row],[SupProd]])</f>
        <v xml:space="preserve"> </v>
      </c>
      <c r="E1602" t="s">
        <v>16</v>
      </c>
      <c r="F1602" t="str">
        <f>IF(Tabel_Forespørgsel_fra_Visma28[[#This Row],[SupDescr]]=" "," "," - "&amp;Tabel_Forespørgsel_fra_Visma28[[#This Row],[SupDescr]])</f>
        <v xml:space="preserve"> </v>
      </c>
      <c r="G1602" t="s">
        <v>8125</v>
      </c>
      <c r="H1602">
        <v>1</v>
      </c>
      <c r="I1602" t="str">
        <f>IF(A1602=A1601,I1601&amp;CHAR(10)&amp;"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3" spans="1:9" x14ac:dyDescent="0.25">
      <c r="A1603" t="s">
        <v>11944</v>
      </c>
      <c r="B1603">
        <v>70108720</v>
      </c>
      <c r="C1603" t="s">
        <v>16</v>
      </c>
      <c r="D1603" t="str">
        <f>IF(Tabel_Forespørgsel_fra_Visma28[[#This Row],[SupProd]]=" "," "," - "&amp;Tabel_Forespørgsel_fra_Visma28[[#This Row],[SupProd]])</f>
        <v xml:space="preserve"> </v>
      </c>
      <c r="E1603" t="s">
        <v>16</v>
      </c>
      <c r="F1603" t="str">
        <f>IF(Tabel_Forespørgsel_fra_Visma28[[#This Row],[SupDescr]]=" "," "," - "&amp;Tabel_Forespørgsel_fra_Visma28[[#This Row],[SupDescr]])</f>
        <v xml:space="preserve"> </v>
      </c>
      <c r="G1603" t="s">
        <v>8125</v>
      </c>
      <c r="H1603">
        <v>1</v>
      </c>
      <c r="I1603" t="str">
        <f>IF(A1603=A1602,I1602&amp;CHAR(10)&amp;"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4" spans="1:9" x14ac:dyDescent="0.25">
      <c r="A1604" t="s">
        <v>11945</v>
      </c>
      <c r="B1604">
        <v>70108720</v>
      </c>
      <c r="C1604" t="s">
        <v>16</v>
      </c>
      <c r="D1604" t="str">
        <f>IF(Tabel_Forespørgsel_fra_Visma28[[#This Row],[SupProd]]=" "," "," - "&amp;Tabel_Forespørgsel_fra_Visma28[[#This Row],[SupProd]])</f>
        <v xml:space="preserve"> </v>
      </c>
      <c r="E1604" t="s">
        <v>16</v>
      </c>
      <c r="F1604" t="str">
        <f>IF(Tabel_Forespørgsel_fra_Visma28[[#This Row],[SupDescr]]=" "," "," - "&amp;Tabel_Forespørgsel_fra_Visma28[[#This Row],[SupDescr]])</f>
        <v xml:space="preserve"> </v>
      </c>
      <c r="G1604" t="s">
        <v>8125</v>
      </c>
      <c r="H1604">
        <v>1</v>
      </c>
      <c r="I1604" t="str">
        <f>IF(A1604=A1603,I1603&amp;CHAR(10)&amp;"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5" spans="1:9" x14ac:dyDescent="0.25">
      <c r="A1605" t="s">
        <v>11946</v>
      </c>
      <c r="B1605">
        <v>70108720</v>
      </c>
      <c r="C1605" t="s">
        <v>16</v>
      </c>
      <c r="D1605" t="str">
        <f>IF(Tabel_Forespørgsel_fra_Visma28[[#This Row],[SupProd]]=" "," "," - "&amp;Tabel_Forespørgsel_fra_Visma28[[#This Row],[SupProd]])</f>
        <v xml:space="preserve"> </v>
      </c>
      <c r="E1605" t="s">
        <v>16</v>
      </c>
      <c r="F1605" t="str">
        <f>IF(Tabel_Forespørgsel_fra_Visma28[[#This Row],[SupDescr]]=" "," "," - "&amp;Tabel_Forespørgsel_fra_Visma28[[#This Row],[SupDescr]])</f>
        <v xml:space="preserve"> </v>
      </c>
      <c r="G1605" t="s">
        <v>8125</v>
      </c>
      <c r="H1605">
        <v>1</v>
      </c>
      <c r="I1605" t="str">
        <f>IF(A1605=A1604,I1604&amp;CHAR(10)&amp;"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6" spans="1:9" x14ac:dyDescent="0.25">
      <c r="A1606" t="s">
        <v>11506</v>
      </c>
      <c r="B1606">
        <v>70108720</v>
      </c>
      <c r="C1606" t="s">
        <v>16</v>
      </c>
      <c r="D1606" t="str">
        <f>IF(Tabel_Forespørgsel_fra_Visma28[[#This Row],[SupProd]]=" "," "," - "&amp;Tabel_Forespørgsel_fra_Visma28[[#This Row],[SupProd]])</f>
        <v xml:space="preserve"> </v>
      </c>
      <c r="E1606" t="s">
        <v>16</v>
      </c>
      <c r="F1606" t="str">
        <f>IF(Tabel_Forespørgsel_fra_Visma28[[#This Row],[SupDescr]]=" "," "," - "&amp;Tabel_Forespørgsel_fra_Visma28[[#This Row],[SupDescr]])</f>
        <v xml:space="preserve"> </v>
      </c>
      <c r="G1606" t="s">
        <v>8125</v>
      </c>
      <c r="H1606">
        <v>1</v>
      </c>
      <c r="I1606" t="str">
        <f>IF(A1606=A1605,I1605&amp;CHAR(10)&amp;"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7" spans="1:9" x14ac:dyDescent="0.25">
      <c r="A1607" t="s">
        <v>11507</v>
      </c>
      <c r="B1607">
        <v>70108720</v>
      </c>
      <c r="C1607" t="s">
        <v>16</v>
      </c>
      <c r="D1607" t="str">
        <f>IF(Tabel_Forespørgsel_fra_Visma28[[#This Row],[SupProd]]=" "," "," - "&amp;Tabel_Forespørgsel_fra_Visma28[[#This Row],[SupProd]])</f>
        <v xml:space="preserve"> </v>
      </c>
      <c r="E1607" t="s">
        <v>16</v>
      </c>
      <c r="F1607" t="str">
        <f>IF(Tabel_Forespørgsel_fra_Visma28[[#This Row],[SupDescr]]=" "," "," - "&amp;Tabel_Forespørgsel_fra_Visma28[[#This Row],[SupDescr]])</f>
        <v xml:space="preserve"> </v>
      </c>
      <c r="G1607" t="s">
        <v>8125</v>
      </c>
      <c r="H1607">
        <v>1</v>
      </c>
      <c r="I1607" t="str">
        <f>IF(A1607=A1606,I1606&amp;CHAR(10)&amp;"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8" spans="1:9" x14ac:dyDescent="0.25">
      <c r="A1608" t="s">
        <v>11629</v>
      </c>
      <c r="B1608">
        <v>70108720</v>
      </c>
      <c r="C1608" t="s">
        <v>16</v>
      </c>
      <c r="D1608" t="str">
        <f>IF(Tabel_Forespørgsel_fra_Visma28[[#This Row],[SupProd]]=" "," "," - "&amp;Tabel_Forespørgsel_fra_Visma28[[#This Row],[SupProd]])</f>
        <v xml:space="preserve"> </v>
      </c>
      <c r="E1608" t="s">
        <v>16</v>
      </c>
      <c r="F1608" t="str">
        <f>IF(Tabel_Forespørgsel_fra_Visma28[[#This Row],[SupDescr]]=" "," "," - "&amp;Tabel_Forespørgsel_fra_Visma28[[#This Row],[SupDescr]])</f>
        <v xml:space="preserve"> </v>
      </c>
      <c r="G1608" t="s">
        <v>8125</v>
      </c>
      <c r="H1608">
        <v>1</v>
      </c>
      <c r="I1608" t="str">
        <f>IF(A1608=A1607,I1607&amp;CHAR(10)&amp;"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9" spans="1:9" x14ac:dyDescent="0.25">
      <c r="A1609" t="s">
        <v>11998</v>
      </c>
      <c r="B1609">
        <v>70108720</v>
      </c>
      <c r="C1609" t="s">
        <v>16</v>
      </c>
      <c r="D1609" t="str">
        <f>IF(Tabel_Forespørgsel_fra_Visma28[[#This Row],[SupProd]]=" "," "," - "&amp;Tabel_Forespørgsel_fra_Visma28[[#This Row],[SupProd]])</f>
        <v xml:space="preserve"> </v>
      </c>
      <c r="E1609" t="s">
        <v>16</v>
      </c>
      <c r="F1609" t="str">
        <f>IF(Tabel_Forespørgsel_fra_Visma28[[#This Row],[SupDescr]]=" "," "," - "&amp;Tabel_Forespørgsel_fra_Visma28[[#This Row],[SupDescr]])</f>
        <v xml:space="preserve"> </v>
      </c>
      <c r="G1609" t="s">
        <v>8125</v>
      </c>
      <c r="H1609">
        <v>1</v>
      </c>
      <c r="I1609" t="str">
        <f>IF(A1609=A1608,I1608&amp;CHAR(10)&amp;"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10" spans="1:9" x14ac:dyDescent="0.25">
      <c r="A1610" t="s">
        <v>11999</v>
      </c>
      <c r="B1610">
        <v>70108720</v>
      </c>
      <c r="C1610" t="s">
        <v>16</v>
      </c>
      <c r="D1610" t="str">
        <f>IF(Tabel_Forespørgsel_fra_Visma28[[#This Row],[SupProd]]=" "," "," - "&amp;Tabel_Forespørgsel_fra_Visma28[[#This Row],[SupProd]])</f>
        <v xml:space="preserve"> </v>
      </c>
      <c r="E1610" t="s">
        <v>16</v>
      </c>
      <c r="F1610" t="str">
        <f>IF(Tabel_Forespørgsel_fra_Visma28[[#This Row],[SupDescr]]=" "," "," - "&amp;Tabel_Forespørgsel_fra_Visma28[[#This Row],[SupDescr]])</f>
        <v xml:space="preserve"> </v>
      </c>
      <c r="G1610" t="s">
        <v>8125</v>
      </c>
      <c r="H1610">
        <v>1</v>
      </c>
      <c r="I1610" t="str">
        <f>IF(A1610=A1609,I1609&amp;CHAR(10)&amp;"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11" spans="1:9" x14ac:dyDescent="0.25">
      <c r="A1611" t="s">
        <v>12000</v>
      </c>
      <c r="B1611">
        <v>70108720</v>
      </c>
      <c r="C1611" t="s">
        <v>16</v>
      </c>
      <c r="D1611" t="str">
        <f>IF(Tabel_Forespørgsel_fra_Visma28[[#This Row],[SupProd]]=" "," "," - "&amp;Tabel_Forespørgsel_fra_Visma28[[#This Row],[SupProd]])</f>
        <v xml:space="preserve"> </v>
      </c>
      <c r="E1611" t="s">
        <v>16</v>
      </c>
      <c r="F1611" t="str">
        <f>IF(Tabel_Forespørgsel_fra_Visma28[[#This Row],[SupDescr]]=" "," "," - "&amp;Tabel_Forespørgsel_fra_Visma28[[#This Row],[SupDescr]])</f>
        <v xml:space="preserve"> </v>
      </c>
      <c r="G1611" t="s">
        <v>8125</v>
      </c>
      <c r="H1611">
        <v>1</v>
      </c>
      <c r="I1611" t="str">
        <f>IF(A1611=A1610,I1610&amp;CHAR(10)&amp;"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12" spans="1:9" x14ac:dyDescent="0.25">
      <c r="A1612" t="s">
        <v>12001</v>
      </c>
      <c r="B1612">
        <v>70108720</v>
      </c>
      <c r="C1612" t="s">
        <v>16</v>
      </c>
      <c r="D1612" t="str">
        <f>IF(Tabel_Forespørgsel_fra_Visma28[[#This Row],[SupProd]]=" "," "," - "&amp;Tabel_Forespørgsel_fra_Visma28[[#This Row],[SupProd]])</f>
        <v xml:space="preserve"> </v>
      </c>
      <c r="E1612" t="s">
        <v>16</v>
      </c>
      <c r="F1612" t="str">
        <f>IF(Tabel_Forespørgsel_fra_Visma28[[#This Row],[SupDescr]]=" "," "," - "&amp;Tabel_Forespørgsel_fra_Visma28[[#This Row],[SupDescr]])</f>
        <v xml:space="preserve"> </v>
      </c>
      <c r="G1612" t="s">
        <v>8125</v>
      </c>
      <c r="H1612">
        <v>1</v>
      </c>
      <c r="I1612" t="str">
        <f>IF(A1612=A1611,I1611&amp;CHAR(10)&amp;"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13" spans="1:9" x14ac:dyDescent="0.25">
      <c r="A1613" t="s">
        <v>11390</v>
      </c>
      <c r="B1613">
        <v>75577000</v>
      </c>
      <c r="C1613" t="s">
        <v>16</v>
      </c>
      <c r="D1613" t="str">
        <f>IF(Tabel_Forespørgsel_fra_Visma28[[#This Row],[SupProd]]=" "," "," - "&amp;Tabel_Forespørgsel_fra_Visma28[[#This Row],[SupProd]])</f>
        <v xml:space="preserve"> </v>
      </c>
      <c r="E1613" t="s">
        <v>16</v>
      </c>
      <c r="F1613" t="str">
        <f>IF(Tabel_Forespørgsel_fra_Visma28[[#This Row],[SupDescr]]=" "," "," - "&amp;Tabel_Forespørgsel_fra_Visma28[[#This Row],[SupDescr]])</f>
        <v xml:space="preserve"> </v>
      </c>
      <c r="G1613" t="s">
        <v>3759</v>
      </c>
      <c r="H1613">
        <v>1</v>
      </c>
      <c r="I1613" t="str">
        <f>IF(A1613=A1612,I1612&amp;CHAR(10)&amp;"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14" spans="1:9" x14ac:dyDescent="0.25">
      <c r="A1614" t="s">
        <v>11975</v>
      </c>
      <c r="B1614">
        <v>86439632</v>
      </c>
      <c r="C1614" t="s">
        <v>16</v>
      </c>
      <c r="D1614" t="str">
        <f>IF(Tabel_Forespørgsel_fra_Visma28[[#This Row],[SupProd]]=" "," "," - "&amp;Tabel_Forespørgsel_fra_Visma28[[#This Row],[SupProd]])</f>
        <v xml:space="preserve"> </v>
      </c>
      <c r="E1614" t="s">
        <v>16</v>
      </c>
      <c r="F1614" t="str">
        <f>IF(Tabel_Forespørgsel_fra_Visma28[[#This Row],[SupDescr]]=" "," "," - "&amp;Tabel_Forespørgsel_fra_Visma28[[#This Row],[SupDescr]])</f>
        <v xml:space="preserve"> </v>
      </c>
      <c r="G1614" t="s">
        <v>3929</v>
      </c>
      <c r="H1614">
        <v>1</v>
      </c>
      <c r="I1614" t="str">
        <f>IF(A1614=A1613,I1613&amp;CHAR(10)&amp;"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615" spans="1:9" x14ac:dyDescent="0.25">
      <c r="A1615" t="s">
        <v>10926</v>
      </c>
      <c r="B1615">
        <v>75577000</v>
      </c>
      <c r="C1615" t="s">
        <v>16</v>
      </c>
      <c r="D1615" t="str">
        <f>IF(Tabel_Forespørgsel_fra_Visma28[[#This Row],[SupProd]]=" "," "," - "&amp;Tabel_Forespørgsel_fra_Visma28[[#This Row],[SupProd]])</f>
        <v xml:space="preserve"> </v>
      </c>
      <c r="E1615" t="s">
        <v>16</v>
      </c>
      <c r="F1615" t="str">
        <f>IF(Tabel_Forespørgsel_fra_Visma28[[#This Row],[SupDescr]]=" "," "," - "&amp;Tabel_Forespørgsel_fra_Visma28[[#This Row],[SupDescr]])</f>
        <v xml:space="preserve"> </v>
      </c>
      <c r="G1615" t="s">
        <v>3759</v>
      </c>
      <c r="H1615">
        <v>1</v>
      </c>
      <c r="I1615" t="str">
        <f>IF(A1615=A1614,I1614&amp;CHAR(10)&amp;"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16" spans="1:9" x14ac:dyDescent="0.25">
      <c r="A1616" t="s">
        <v>11563</v>
      </c>
      <c r="B1616">
        <v>86439632</v>
      </c>
      <c r="C1616" t="s">
        <v>16</v>
      </c>
      <c r="D1616" t="str">
        <f>IF(Tabel_Forespørgsel_fra_Visma28[[#This Row],[SupProd]]=" "," "," - "&amp;Tabel_Forespørgsel_fra_Visma28[[#This Row],[SupProd]])</f>
        <v xml:space="preserve"> </v>
      </c>
      <c r="E1616" t="s">
        <v>16</v>
      </c>
      <c r="F1616" t="str">
        <f>IF(Tabel_Forespørgsel_fra_Visma28[[#This Row],[SupDescr]]=" "," "," - "&amp;Tabel_Forespørgsel_fra_Visma28[[#This Row],[SupDescr]])</f>
        <v xml:space="preserve"> </v>
      </c>
      <c r="G1616" t="s">
        <v>3929</v>
      </c>
      <c r="H1616">
        <v>1</v>
      </c>
      <c r="I1616" t="str">
        <f>IF(A1616=A1615,I1615&amp;CHAR(10)&amp;"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617" spans="1:9" x14ac:dyDescent="0.25">
      <c r="A1617" t="s">
        <v>12383</v>
      </c>
      <c r="B1617">
        <v>75577000</v>
      </c>
      <c r="C1617" t="s">
        <v>16</v>
      </c>
      <c r="D1617" t="str">
        <f>IF(Tabel_Forespørgsel_fra_Visma28[[#This Row],[SupProd]]=" "," "," - "&amp;Tabel_Forespørgsel_fra_Visma28[[#This Row],[SupProd]])</f>
        <v xml:space="preserve"> </v>
      </c>
      <c r="E1617" t="s">
        <v>16</v>
      </c>
      <c r="F1617" t="str">
        <f>IF(Tabel_Forespørgsel_fra_Visma28[[#This Row],[SupDescr]]=" "," "," - "&amp;Tabel_Forespørgsel_fra_Visma28[[#This Row],[SupDescr]])</f>
        <v xml:space="preserve"> </v>
      </c>
      <c r="G1617" t="s">
        <v>3759</v>
      </c>
      <c r="H1617">
        <v>1</v>
      </c>
      <c r="I1617" t="str">
        <f>IF(A1617=A1616,I1616&amp;CHAR(10)&amp;"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18" spans="1:9" x14ac:dyDescent="0.25">
      <c r="A1618" t="s">
        <v>12387</v>
      </c>
      <c r="B1618">
        <v>75577000</v>
      </c>
      <c r="C1618" t="s">
        <v>16</v>
      </c>
      <c r="D1618" t="str">
        <f>IF(Tabel_Forespørgsel_fra_Visma28[[#This Row],[SupProd]]=" "," "," - "&amp;Tabel_Forespørgsel_fra_Visma28[[#This Row],[SupProd]])</f>
        <v xml:space="preserve"> </v>
      </c>
      <c r="E1618" t="s">
        <v>16</v>
      </c>
      <c r="F1618" t="str">
        <f>IF(Tabel_Forespørgsel_fra_Visma28[[#This Row],[SupDescr]]=" "," "," - "&amp;Tabel_Forespørgsel_fra_Visma28[[#This Row],[SupDescr]])</f>
        <v xml:space="preserve"> </v>
      </c>
      <c r="G1618" t="s">
        <v>3759</v>
      </c>
      <c r="H1618">
        <v>1</v>
      </c>
      <c r="I1618" t="str">
        <f>IF(A1618=A1617,I1617&amp;CHAR(10)&amp;"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19" spans="1:9" x14ac:dyDescent="0.25">
      <c r="A1619" t="s">
        <v>12386</v>
      </c>
      <c r="B1619">
        <v>75577000</v>
      </c>
      <c r="C1619" t="s">
        <v>16</v>
      </c>
      <c r="D1619" t="str">
        <f>IF(Tabel_Forespørgsel_fra_Visma28[[#This Row],[SupProd]]=" "," "," - "&amp;Tabel_Forespørgsel_fra_Visma28[[#This Row],[SupProd]])</f>
        <v xml:space="preserve"> </v>
      </c>
      <c r="E1619" t="s">
        <v>16</v>
      </c>
      <c r="F1619" t="str">
        <f>IF(Tabel_Forespørgsel_fra_Visma28[[#This Row],[SupDescr]]=" "," "," - "&amp;Tabel_Forespørgsel_fra_Visma28[[#This Row],[SupDescr]])</f>
        <v xml:space="preserve"> </v>
      </c>
      <c r="G1619" t="s">
        <v>3759</v>
      </c>
      <c r="H1619">
        <v>1</v>
      </c>
      <c r="I1619" t="str">
        <f>IF(A1619=A1618,I1618&amp;CHAR(10)&amp;"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20" spans="1:9" x14ac:dyDescent="0.25">
      <c r="A1620" t="s">
        <v>5532</v>
      </c>
      <c r="B1620">
        <v>65934444</v>
      </c>
      <c r="C1620" t="s">
        <v>16</v>
      </c>
      <c r="D1620" t="str">
        <f>IF(Tabel_Forespørgsel_fra_Visma28[[#This Row],[SupProd]]=" "," "," - "&amp;Tabel_Forespørgsel_fra_Visma28[[#This Row],[SupProd]])</f>
        <v xml:space="preserve"> </v>
      </c>
      <c r="E1620" t="s">
        <v>16</v>
      </c>
      <c r="F1620" t="str">
        <f>IF(Tabel_Forespørgsel_fra_Visma28[[#This Row],[SupDescr]]=" "," "," - "&amp;Tabel_Forespørgsel_fra_Visma28[[#This Row],[SupDescr]])</f>
        <v xml:space="preserve"> </v>
      </c>
      <c r="G1620" t="s">
        <v>4644</v>
      </c>
      <c r="H1620">
        <v>1</v>
      </c>
      <c r="I1620" t="str">
        <f>IF(A1620=A1619,I1619&amp;CHAR(10)&amp;"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TOOL Denmark  </v>
      </c>
    </row>
    <row r="1621" spans="1:9" x14ac:dyDescent="0.25">
      <c r="A1621" t="s">
        <v>5567</v>
      </c>
      <c r="B1621">
        <v>75421677</v>
      </c>
      <c r="C1621" t="s">
        <v>16</v>
      </c>
      <c r="D1621" t="str">
        <f>IF(Tabel_Forespørgsel_fra_Visma28[[#This Row],[SupProd]]=" "," "," - "&amp;Tabel_Forespørgsel_fra_Visma28[[#This Row],[SupProd]])</f>
        <v xml:space="preserve"> </v>
      </c>
      <c r="E1621" t="s">
        <v>16</v>
      </c>
      <c r="F1621" t="str">
        <f>IF(Tabel_Forespørgsel_fra_Visma28[[#This Row],[SupDescr]]=" "," "," - "&amp;Tabel_Forespørgsel_fra_Visma28[[#This Row],[SupDescr]])</f>
        <v xml:space="preserve"> </v>
      </c>
      <c r="G1621" t="s">
        <v>3368</v>
      </c>
      <c r="H1621">
        <v>1</v>
      </c>
      <c r="I1621" t="str">
        <f>IF(A1621=A1620,I1620&amp;CHAR(10)&amp;"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22" spans="1:9" x14ac:dyDescent="0.25">
      <c r="A1622" t="s">
        <v>6007</v>
      </c>
      <c r="B1622">
        <v>97330660</v>
      </c>
      <c r="C1622" t="s">
        <v>16</v>
      </c>
      <c r="D1622" t="str">
        <f>IF(Tabel_Forespørgsel_fra_Visma28[[#This Row],[SupProd]]=" "," "," - "&amp;Tabel_Forespørgsel_fra_Visma28[[#This Row],[SupProd]])</f>
        <v xml:space="preserve"> </v>
      </c>
      <c r="E1622" t="s">
        <v>16</v>
      </c>
      <c r="F1622" t="str">
        <f>IF(Tabel_Forespørgsel_fra_Visma28[[#This Row],[SupDescr]]=" "," "," - "&amp;Tabel_Forespørgsel_fra_Visma28[[#This Row],[SupDescr]])</f>
        <v xml:space="preserve"> </v>
      </c>
      <c r="G1622" t="s">
        <v>6008</v>
      </c>
      <c r="H1622">
        <v>1</v>
      </c>
      <c r="I1622" t="str">
        <f>IF(A1622=A1621,I1621&amp;CHAR(10)&amp;"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VST Industries  </v>
      </c>
    </row>
    <row r="1623" spans="1:9" x14ac:dyDescent="0.25">
      <c r="A1623" t="s">
        <v>6009</v>
      </c>
      <c r="B1623">
        <v>97330660</v>
      </c>
      <c r="C1623" t="s">
        <v>16</v>
      </c>
      <c r="D1623" t="str">
        <f>IF(Tabel_Forespørgsel_fra_Visma28[[#This Row],[SupProd]]=" "," "," - "&amp;Tabel_Forespørgsel_fra_Visma28[[#This Row],[SupProd]])</f>
        <v xml:space="preserve"> </v>
      </c>
      <c r="E1623" t="s">
        <v>16</v>
      </c>
      <c r="F1623" t="str">
        <f>IF(Tabel_Forespørgsel_fra_Visma28[[#This Row],[SupDescr]]=" "," "," - "&amp;Tabel_Forespørgsel_fra_Visma28[[#This Row],[SupDescr]])</f>
        <v xml:space="preserve"> </v>
      </c>
      <c r="G1623" t="s">
        <v>6008</v>
      </c>
      <c r="H1623">
        <v>1</v>
      </c>
      <c r="I1623" t="str">
        <f>IF(A1623=A1622,I1622&amp;CHAR(10)&amp;"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VST Industries  </v>
      </c>
    </row>
    <row r="1624" spans="1:9" x14ac:dyDescent="0.25">
      <c r="A1624" t="s">
        <v>6010</v>
      </c>
      <c r="B1624">
        <v>97330660</v>
      </c>
      <c r="C1624" t="s">
        <v>16</v>
      </c>
      <c r="D1624" t="str">
        <f>IF(Tabel_Forespørgsel_fra_Visma28[[#This Row],[SupProd]]=" "," "," - "&amp;Tabel_Forespørgsel_fra_Visma28[[#This Row],[SupProd]])</f>
        <v xml:space="preserve"> </v>
      </c>
      <c r="E1624" t="s">
        <v>16</v>
      </c>
      <c r="F1624" t="str">
        <f>IF(Tabel_Forespørgsel_fra_Visma28[[#This Row],[SupDescr]]=" "," "," - "&amp;Tabel_Forespørgsel_fra_Visma28[[#This Row],[SupDescr]])</f>
        <v xml:space="preserve"> </v>
      </c>
      <c r="G1624" t="s">
        <v>6008</v>
      </c>
      <c r="H1624">
        <v>1</v>
      </c>
      <c r="I1624" t="str">
        <f>IF(A1624=A1623,I1623&amp;CHAR(10)&amp;"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VST Industries  </v>
      </c>
    </row>
    <row r="1625" spans="1:9" x14ac:dyDescent="0.25">
      <c r="A1625" t="s">
        <v>5978</v>
      </c>
      <c r="B1625">
        <v>86228644</v>
      </c>
      <c r="C1625" t="s">
        <v>16</v>
      </c>
      <c r="D1625" t="str">
        <f>IF(Tabel_Forespørgsel_fra_Visma28[[#This Row],[SupProd]]=" "," "," - "&amp;Tabel_Forespørgsel_fra_Visma28[[#This Row],[SupProd]])</f>
        <v xml:space="preserve"> </v>
      </c>
      <c r="E1625" t="s">
        <v>16</v>
      </c>
      <c r="F1625" t="str">
        <f>IF(Tabel_Forespørgsel_fra_Visma28[[#This Row],[SupDescr]]=" "," "," - "&amp;Tabel_Forespørgsel_fra_Visma28[[#This Row],[SupDescr]])</f>
        <v xml:space="preserve"> </v>
      </c>
      <c r="G1625" t="s">
        <v>2440</v>
      </c>
      <c r="H1625">
        <v>1</v>
      </c>
      <c r="I1625" t="str">
        <f>IF(A1625=A1624,I1624&amp;CHAR(10)&amp;"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626" spans="1:9" x14ac:dyDescent="0.25">
      <c r="A1626" t="s">
        <v>15187</v>
      </c>
      <c r="B1626">
        <v>70108720</v>
      </c>
      <c r="C1626" t="s">
        <v>16</v>
      </c>
      <c r="D1626" t="str">
        <f>IF(Tabel_Forespørgsel_fra_Visma28[[#This Row],[SupProd]]=" "," "," - "&amp;Tabel_Forespørgsel_fra_Visma28[[#This Row],[SupProd]])</f>
        <v xml:space="preserve"> </v>
      </c>
      <c r="E1626" t="s">
        <v>16</v>
      </c>
      <c r="F1626" t="str">
        <f>IF(Tabel_Forespørgsel_fra_Visma28[[#This Row],[SupDescr]]=" "," "," - "&amp;Tabel_Forespørgsel_fra_Visma28[[#This Row],[SupDescr]])</f>
        <v xml:space="preserve"> </v>
      </c>
      <c r="G1626" t="s">
        <v>8125</v>
      </c>
      <c r="H1626">
        <v>1</v>
      </c>
      <c r="I1626" t="str">
        <f>IF(A1626=A1625,I1625&amp;CHAR(10)&amp;"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27" spans="1:9" x14ac:dyDescent="0.25">
      <c r="A1627" t="s">
        <v>15188</v>
      </c>
      <c r="B1627">
        <v>70108720</v>
      </c>
      <c r="C1627" t="s">
        <v>16</v>
      </c>
      <c r="D1627" t="str">
        <f>IF(Tabel_Forespørgsel_fra_Visma28[[#This Row],[SupProd]]=" "," "," - "&amp;Tabel_Forespørgsel_fra_Visma28[[#This Row],[SupProd]])</f>
        <v xml:space="preserve"> </v>
      </c>
      <c r="E1627" t="s">
        <v>16</v>
      </c>
      <c r="F1627" t="str">
        <f>IF(Tabel_Forespørgsel_fra_Visma28[[#This Row],[SupDescr]]=" "," "," - "&amp;Tabel_Forespørgsel_fra_Visma28[[#This Row],[SupDescr]])</f>
        <v xml:space="preserve"> </v>
      </c>
      <c r="G1627" t="s">
        <v>8125</v>
      </c>
      <c r="H1627">
        <v>1</v>
      </c>
      <c r="I1627" t="str">
        <f>IF(A1627=A1626,I1626&amp;CHAR(10)&amp;"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28" spans="1:9" x14ac:dyDescent="0.25">
      <c r="A1628" t="s">
        <v>15186</v>
      </c>
      <c r="B1628">
        <v>70108720</v>
      </c>
      <c r="C1628" t="s">
        <v>16</v>
      </c>
      <c r="D1628" t="str">
        <f>IF(Tabel_Forespørgsel_fra_Visma28[[#This Row],[SupProd]]=" "," "," - "&amp;Tabel_Forespørgsel_fra_Visma28[[#This Row],[SupProd]])</f>
        <v xml:space="preserve"> </v>
      </c>
      <c r="E1628" t="s">
        <v>16</v>
      </c>
      <c r="F1628" t="str">
        <f>IF(Tabel_Forespørgsel_fra_Visma28[[#This Row],[SupDescr]]=" "," "," - "&amp;Tabel_Forespørgsel_fra_Visma28[[#This Row],[SupDescr]])</f>
        <v xml:space="preserve"> </v>
      </c>
      <c r="G1628" t="s">
        <v>8125</v>
      </c>
      <c r="H1628">
        <v>1</v>
      </c>
      <c r="I1628" t="str">
        <f>IF(A1628=A1627,I1627&amp;CHAR(10)&amp;"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29" spans="1:9" x14ac:dyDescent="0.25">
      <c r="A1629" t="s">
        <v>15191</v>
      </c>
      <c r="B1629">
        <v>70108720</v>
      </c>
      <c r="C1629" t="s">
        <v>16</v>
      </c>
      <c r="D1629" t="str">
        <f>IF(Tabel_Forespørgsel_fra_Visma28[[#This Row],[SupProd]]=" "," "," - "&amp;Tabel_Forespørgsel_fra_Visma28[[#This Row],[SupProd]])</f>
        <v xml:space="preserve"> </v>
      </c>
      <c r="E1629" t="s">
        <v>16</v>
      </c>
      <c r="F1629" t="str">
        <f>IF(Tabel_Forespørgsel_fra_Visma28[[#This Row],[SupDescr]]=" "," "," - "&amp;Tabel_Forespørgsel_fra_Visma28[[#This Row],[SupDescr]])</f>
        <v xml:space="preserve"> </v>
      </c>
      <c r="G1629" t="s">
        <v>8125</v>
      </c>
      <c r="H1629">
        <v>1</v>
      </c>
      <c r="I1629" t="str">
        <f>IF(A1629=A1628,I1628&amp;CHAR(10)&amp;"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30" spans="1:9" x14ac:dyDescent="0.25">
      <c r="A1630" t="s">
        <v>14380</v>
      </c>
      <c r="B1630">
        <v>70108720</v>
      </c>
      <c r="C1630" t="s">
        <v>16</v>
      </c>
      <c r="D1630" t="str">
        <f>IF(Tabel_Forespørgsel_fra_Visma28[[#This Row],[SupProd]]=" "," "," - "&amp;Tabel_Forespørgsel_fra_Visma28[[#This Row],[SupProd]])</f>
        <v xml:space="preserve"> </v>
      </c>
      <c r="E1630" t="s">
        <v>16</v>
      </c>
      <c r="F1630" t="str">
        <f>IF(Tabel_Forespørgsel_fra_Visma28[[#This Row],[SupDescr]]=" "," "," - "&amp;Tabel_Forespørgsel_fra_Visma28[[#This Row],[SupDescr]])</f>
        <v xml:space="preserve"> </v>
      </c>
      <c r="G1630" t="s">
        <v>8125</v>
      </c>
      <c r="H1630">
        <v>1</v>
      </c>
      <c r="I1630" t="str">
        <f>IF(A1630=A1629,I1629&amp;CHAR(10)&amp;"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31" spans="1:9" x14ac:dyDescent="0.25">
      <c r="A1631" t="s">
        <v>14381</v>
      </c>
      <c r="B1631">
        <v>74762273</v>
      </c>
      <c r="C1631" t="s">
        <v>16</v>
      </c>
      <c r="D1631" t="str">
        <f>IF(Tabel_Forespørgsel_fra_Visma28[[#This Row],[SupProd]]=" "," "," - "&amp;Tabel_Forespørgsel_fra_Visma28[[#This Row],[SupProd]])</f>
        <v xml:space="preserve"> </v>
      </c>
      <c r="E1631" t="s">
        <v>16</v>
      </c>
      <c r="F1631" t="str">
        <f>IF(Tabel_Forespørgsel_fra_Visma28[[#This Row],[SupDescr]]=" "," "," - "&amp;Tabel_Forespørgsel_fra_Visma28[[#This Row],[SupDescr]])</f>
        <v xml:space="preserve"> </v>
      </c>
      <c r="G1631" t="s">
        <v>154</v>
      </c>
      <c r="H1631">
        <v>1</v>
      </c>
      <c r="I1631" t="str">
        <f>IF(A1631=A1630,I1630&amp;CHAR(10)&amp;"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32" spans="1:9" x14ac:dyDescent="0.25">
      <c r="A1632" t="s">
        <v>15189</v>
      </c>
      <c r="B1632">
        <v>70108720</v>
      </c>
      <c r="C1632" t="s">
        <v>16</v>
      </c>
      <c r="D1632" t="str">
        <f>IF(Tabel_Forespørgsel_fra_Visma28[[#This Row],[SupProd]]=" "," "," - "&amp;Tabel_Forespørgsel_fra_Visma28[[#This Row],[SupProd]])</f>
        <v xml:space="preserve"> </v>
      </c>
      <c r="E1632" t="s">
        <v>16</v>
      </c>
      <c r="F1632" t="str">
        <f>IF(Tabel_Forespørgsel_fra_Visma28[[#This Row],[SupDescr]]=" "," "," - "&amp;Tabel_Forespørgsel_fra_Visma28[[#This Row],[SupDescr]])</f>
        <v xml:space="preserve"> </v>
      </c>
      <c r="G1632" t="s">
        <v>8125</v>
      </c>
      <c r="H1632">
        <v>1</v>
      </c>
      <c r="I1632" t="str">
        <f>IF(A1632=A1631,I1631&amp;CHAR(10)&amp;"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33" spans="1:9" x14ac:dyDescent="0.25">
      <c r="A1633" t="s">
        <v>14382</v>
      </c>
      <c r="B1633">
        <v>70108720</v>
      </c>
      <c r="C1633" t="s">
        <v>16</v>
      </c>
      <c r="D1633" t="str">
        <f>IF(Tabel_Forespørgsel_fra_Visma28[[#This Row],[SupProd]]=" "," "," - "&amp;Tabel_Forespørgsel_fra_Visma28[[#This Row],[SupProd]])</f>
        <v xml:space="preserve"> </v>
      </c>
      <c r="E1633" t="s">
        <v>16</v>
      </c>
      <c r="F1633" t="str">
        <f>IF(Tabel_Forespørgsel_fra_Visma28[[#This Row],[SupDescr]]=" "," "," - "&amp;Tabel_Forespørgsel_fra_Visma28[[#This Row],[SupDescr]])</f>
        <v xml:space="preserve"> </v>
      </c>
      <c r="G1633" t="s">
        <v>8125</v>
      </c>
      <c r="H1633">
        <v>1</v>
      </c>
      <c r="I1633" t="str">
        <f>IF(A1633=A1632,I1632&amp;CHAR(10)&amp;"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34" spans="1:9" x14ac:dyDescent="0.25">
      <c r="A1634" t="s">
        <v>15190</v>
      </c>
      <c r="B1634">
        <v>44208800</v>
      </c>
      <c r="C1634" t="s">
        <v>16</v>
      </c>
      <c r="D1634" t="str">
        <f>IF(Tabel_Forespørgsel_fra_Visma28[[#This Row],[SupProd]]=" "," "," - "&amp;Tabel_Forespørgsel_fra_Visma28[[#This Row],[SupProd]])</f>
        <v xml:space="preserve"> </v>
      </c>
      <c r="E1634" t="s">
        <v>16</v>
      </c>
      <c r="F1634" t="str">
        <f>IF(Tabel_Forespørgsel_fra_Visma28[[#This Row],[SupDescr]]=" "," "," - "&amp;Tabel_Forespørgsel_fra_Visma28[[#This Row],[SupDescr]])</f>
        <v xml:space="preserve"> </v>
      </c>
      <c r="G1634" t="s">
        <v>14384</v>
      </c>
      <c r="H1634">
        <v>1</v>
      </c>
      <c r="I1634" t="str">
        <f>IF(A1634=A1633,I1633&amp;CHAR(10)&amp;"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RM RICH. MÜLLER A/S  </v>
      </c>
    </row>
    <row r="1635" spans="1:9" x14ac:dyDescent="0.25">
      <c r="A1635" t="s">
        <v>14383</v>
      </c>
      <c r="B1635">
        <v>44208800</v>
      </c>
      <c r="C1635" t="s">
        <v>16</v>
      </c>
      <c r="D1635" t="str">
        <f>IF(Tabel_Forespørgsel_fra_Visma28[[#This Row],[SupProd]]=" "," "," - "&amp;Tabel_Forespørgsel_fra_Visma28[[#This Row],[SupProd]])</f>
        <v xml:space="preserve"> </v>
      </c>
      <c r="E1635" t="s">
        <v>16</v>
      </c>
      <c r="F1635" t="str">
        <f>IF(Tabel_Forespørgsel_fra_Visma28[[#This Row],[SupDescr]]=" "," "," - "&amp;Tabel_Forespørgsel_fra_Visma28[[#This Row],[SupDescr]])</f>
        <v xml:space="preserve"> </v>
      </c>
      <c r="G1635" t="s">
        <v>14384</v>
      </c>
      <c r="H1635">
        <v>1</v>
      </c>
      <c r="I1635" t="str">
        <f>IF(A1635=A1634,I1634&amp;CHAR(10)&amp;"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RM RICH. MÜLLER A/S  </v>
      </c>
    </row>
    <row r="1636" spans="1:9" x14ac:dyDescent="0.25">
      <c r="A1636" t="s">
        <v>6059</v>
      </c>
      <c r="B1636">
        <v>74755755</v>
      </c>
      <c r="C1636" t="s">
        <v>16</v>
      </c>
      <c r="D1636" t="str">
        <f>IF(Tabel_Forespørgsel_fra_Visma28[[#This Row],[SupProd]]=" "," "," - "&amp;Tabel_Forespørgsel_fra_Visma28[[#This Row],[SupProd]])</f>
        <v xml:space="preserve"> </v>
      </c>
      <c r="E1636" t="s">
        <v>16</v>
      </c>
      <c r="F1636" t="str">
        <f>IF(Tabel_Forespørgsel_fra_Visma28[[#This Row],[SupDescr]]=" "," "," - "&amp;Tabel_Forespørgsel_fra_Visma28[[#This Row],[SupDescr]])</f>
        <v xml:space="preserve"> </v>
      </c>
      <c r="G1636" t="s">
        <v>4786</v>
      </c>
      <c r="H1636">
        <v>1</v>
      </c>
      <c r="I1636" t="str">
        <f>IF(A1636=A1635,I1635&amp;CHAR(10)&amp;"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637" spans="1:9" x14ac:dyDescent="0.25">
      <c r="A1637" t="s">
        <v>5977</v>
      </c>
      <c r="B1637">
        <v>74755755</v>
      </c>
      <c r="C1637" t="s">
        <v>16</v>
      </c>
      <c r="D1637" t="str">
        <f>IF(Tabel_Forespørgsel_fra_Visma28[[#This Row],[SupProd]]=" "," "," - "&amp;Tabel_Forespørgsel_fra_Visma28[[#This Row],[SupProd]])</f>
        <v xml:space="preserve"> </v>
      </c>
      <c r="E1637" t="s">
        <v>16</v>
      </c>
      <c r="F1637" t="str">
        <f>IF(Tabel_Forespørgsel_fra_Visma28[[#This Row],[SupDescr]]=" "," "," - "&amp;Tabel_Forespørgsel_fra_Visma28[[#This Row],[SupDescr]])</f>
        <v xml:space="preserve"> </v>
      </c>
      <c r="G1637" t="s">
        <v>4786</v>
      </c>
      <c r="H1637">
        <v>1</v>
      </c>
      <c r="I1637" t="str">
        <f>IF(A1637=A1636,I1636&amp;CHAR(10)&amp;"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638" spans="1:9" x14ac:dyDescent="0.25">
      <c r="A1638" t="s">
        <v>9064</v>
      </c>
      <c r="B1638">
        <v>74755755</v>
      </c>
      <c r="C1638" t="s">
        <v>16</v>
      </c>
      <c r="D1638" t="str">
        <f>IF(Tabel_Forespørgsel_fra_Visma28[[#This Row],[SupProd]]=" "," "," - "&amp;Tabel_Forespørgsel_fra_Visma28[[#This Row],[SupProd]])</f>
        <v xml:space="preserve"> </v>
      </c>
      <c r="E1638" t="s">
        <v>16</v>
      </c>
      <c r="F1638" t="str">
        <f>IF(Tabel_Forespørgsel_fra_Visma28[[#This Row],[SupDescr]]=" "," "," - "&amp;Tabel_Forespørgsel_fra_Visma28[[#This Row],[SupDescr]])</f>
        <v xml:space="preserve"> </v>
      </c>
      <c r="G1638" t="s">
        <v>4786</v>
      </c>
      <c r="H1638">
        <v>1</v>
      </c>
      <c r="I1638" t="str">
        <f>IF(A1638=A1637,I1637&amp;CHAR(10)&amp;"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639" spans="1:9" x14ac:dyDescent="0.25">
      <c r="A1639" t="s">
        <v>3947</v>
      </c>
      <c r="B1639">
        <v>73547700</v>
      </c>
      <c r="C1639" t="s">
        <v>16</v>
      </c>
      <c r="D1639" t="str">
        <f>IF(Tabel_Forespørgsel_fra_Visma28[[#This Row],[SupProd]]=" "," "," - "&amp;Tabel_Forespørgsel_fra_Visma28[[#This Row],[SupProd]])</f>
        <v xml:space="preserve"> </v>
      </c>
      <c r="E1639" t="s">
        <v>16</v>
      </c>
      <c r="F1639" t="str">
        <f>IF(Tabel_Forespørgsel_fra_Visma28[[#This Row],[SupDescr]]=" "," "," - "&amp;Tabel_Forespørgsel_fra_Visma28[[#This Row],[SupDescr]])</f>
        <v xml:space="preserve"> </v>
      </c>
      <c r="G1639" t="s">
        <v>3944</v>
      </c>
      <c r="H1639">
        <v>1</v>
      </c>
      <c r="I1639" t="str">
        <f>IF(A1639=A1638,I1638&amp;CHAR(10)&amp;"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40" spans="1:9" x14ac:dyDescent="0.25">
      <c r="A1640" t="s">
        <v>3943</v>
      </c>
      <c r="B1640">
        <v>73547700</v>
      </c>
      <c r="C1640" t="s">
        <v>16</v>
      </c>
      <c r="D1640" t="str">
        <f>IF(Tabel_Forespørgsel_fra_Visma28[[#This Row],[SupProd]]=" "," "," - "&amp;Tabel_Forespørgsel_fra_Visma28[[#This Row],[SupProd]])</f>
        <v xml:space="preserve"> </v>
      </c>
      <c r="E1640" t="s">
        <v>16</v>
      </c>
      <c r="F1640" t="str">
        <f>IF(Tabel_Forespørgsel_fra_Visma28[[#This Row],[SupDescr]]=" "," "," - "&amp;Tabel_Forespørgsel_fra_Visma28[[#This Row],[SupDescr]])</f>
        <v xml:space="preserve"> </v>
      </c>
      <c r="G1640" t="s">
        <v>3944</v>
      </c>
      <c r="H1640">
        <v>1</v>
      </c>
      <c r="I1640" t="str">
        <f>IF(A1640=A1639,I1639&amp;CHAR(10)&amp;"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41" spans="1:9" x14ac:dyDescent="0.25">
      <c r="A1641" t="s">
        <v>3948</v>
      </c>
      <c r="B1641">
        <v>73547700</v>
      </c>
      <c r="C1641" t="s">
        <v>16</v>
      </c>
      <c r="D1641" t="str">
        <f>IF(Tabel_Forespørgsel_fra_Visma28[[#This Row],[SupProd]]=" "," "," - "&amp;Tabel_Forespørgsel_fra_Visma28[[#This Row],[SupProd]])</f>
        <v xml:space="preserve"> </v>
      </c>
      <c r="E1641" t="s">
        <v>16</v>
      </c>
      <c r="F1641" t="str">
        <f>IF(Tabel_Forespørgsel_fra_Visma28[[#This Row],[SupDescr]]=" "," "," - "&amp;Tabel_Forespørgsel_fra_Visma28[[#This Row],[SupDescr]])</f>
        <v xml:space="preserve"> </v>
      </c>
      <c r="G1641" t="s">
        <v>3944</v>
      </c>
      <c r="H1641">
        <v>1</v>
      </c>
      <c r="I1641" t="str">
        <f>IF(A1641=A1640,I1640&amp;CHAR(10)&amp;"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42" spans="1:9" x14ac:dyDescent="0.25">
      <c r="A1642" t="s">
        <v>3945</v>
      </c>
      <c r="B1642">
        <v>73547700</v>
      </c>
      <c r="C1642" t="s">
        <v>16</v>
      </c>
      <c r="D1642" t="str">
        <f>IF(Tabel_Forespørgsel_fra_Visma28[[#This Row],[SupProd]]=" "," "," - "&amp;Tabel_Forespørgsel_fra_Visma28[[#This Row],[SupProd]])</f>
        <v xml:space="preserve"> </v>
      </c>
      <c r="E1642" t="s">
        <v>16</v>
      </c>
      <c r="F1642" t="str">
        <f>IF(Tabel_Forespørgsel_fra_Visma28[[#This Row],[SupDescr]]=" "," "," - "&amp;Tabel_Forespørgsel_fra_Visma28[[#This Row],[SupDescr]])</f>
        <v xml:space="preserve"> </v>
      </c>
      <c r="G1642" t="s">
        <v>3944</v>
      </c>
      <c r="H1642">
        <v>1</v>
      </c>
      <c r="I1642" t="str">
        <f>IF(A1642=A1641,I1641&amp;CHAR(10)&amp;"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43" spans="1:9" x14ac:dyDescent="0.25">
      <c r="A1643" t="s">
        <v>3946</v>
      </c>
      <c r="B1643">
        <v>73547700</v>
      </c>
      <c r="C1643" t="s">
        <v>16</v>
      </c>
      <c r="D1643" t="str">
        <f>IF(Tabel_Forespørgsel_fra_Visma28[[#This Row],[SupProd]]=" "," "," - "&amp;Tabel_Forespørgsel_fra_Visma28[[#This Row],[SupProd]])</f>
        <v xml:space="preserve"> </v>
      </c>
      <c r="E1643" t="s">
        <v>16</v>
      </c>
      <c r="F1643" t="str">
        <f>IF(Tabel_Forespørgsel_fra_Visma28[[#This Row],[SupDescr]]=" "," "," - "&amp;Tabel_Forespørgsel_fra_Visma28[[#This Row],[SupDescr]])</f>
        <v xml:space="preserve"> </v>
      </c>
      <c r="G1643" t="s">
        <v>3944</v>
      </c>
      <c r="H1643">
        <v>1</v>
      </c>
      <c r="I1643" t="str">
        <f>IF(A1643=A1642,I1642&amp;CHAR(10)&amp;"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44" spans="1:9" x14ac:dyDescent="0.25">
      <c r="A1644" t="s">
        <v>3460</v>
      </c>
      <c r="B1644">
        <v>75421677</v>
      </c>
      <c r="C1644" t="s">
        <v>16</v>
      </c>
      <c r="D1644" t="str">
        <f>IF(Tabel_Forespørgsel_fra_Visma28[[#This Row],[SupProd]]=" "," "," - "&amp;Tabel_Forespørgsel_fra_Visma28[[#This Row],[SupProd]])</f>
        <v xml:space="preserve"> </v>
      </c>
      <c r="E1644" t="s">
        <v>16</v>
      </c>
      <c r="F1644" t="str">
        <f>IF(Tabel_Forespørgsel_fra_Visma28[[#This Row],[SupDescr]]=" "," "," - "&amp;Tabel_Forespørgsel_fra_Visma28[[#This Row],[SupDescr]])</f>
        <v xml:space="preserve"> </v>
      </c>
      <c r="G1644" t="s">
        <v>3368</v>
      </c>
      <c r="H1644">
        <v>2</v>
      </c>
      <c r="I1644" t="str">
        <f>IF(A1644=A1643,I1643&amp;CHAR(10)&amp;"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45" spans="1:9" x14ac:dyDescent="0.25">
      <c r="A1645" t="s">
        <v>3446</v>
      </c>
      <c r="B1645">
        <v>75421677</v>
      </c>
      <c r="C1645" t="s">
        <v>16</v>
      </c>
      <c r="D1645" t="str">
        <f>IF(Tabel_Forespørgsel_fra_Visma28[[#This Row],[SupProd]]=" "," "," - "&amp;Tabel_Forespørgsel_fra_Visma28[[#This Row],[SupProd]])</f>
        <v xml:space="preserve"> </v>
      </c>
      <c r="E1645" t="s">
        <v>16</v>
      </c>
      <c r="F1645" t="str">
        <f>IF(Tabel_Forespørgsel_fra_Visma28[[#This Row],[SupDescr]]=" "," "," - "&amp;Tabel_Forespørgsel_fra_Visma28[[#This Row],[SupDescr]])</f>
        <v xml:space="preserve"> </v>
      </c>
      <c r="G1645" t="s">
        <v>3368</v>
      </c>
      <c r="H1645">
        <v>2</v>
      </c>
      <c r="I1645" t="str">
        <f>IF(A1645=A1644,I1644&amp;CHAR(10)&amp;"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46" spans="1:9" x14ac:dyDescent="0.25">
      <c r="A1646" t="s">
        <v>3384</v>
      </c>
      <c r="B1646">
        <v>75421677</v>
      </c>
      <c r="C1646" t="s">
        <v>16</v>
      </c>
      <c r="D1646" t="str">
        <f>IF(Tabel_Forespørgsel_fra_Visma28[[#This Row],[SupProd]]=" "," "," - "&amp;Tabel_Forespørgsel_fra_Visma28[[#This Row],[SupProd]])</f>
        <v xml:space="preserve"> </v>
      </c>
      <c r="E1646" t="s">
        <v>16</v>
      </c>
      <c r="F1646" t="str">
        <f>IF(Tabel_Forespørgsel_fra_Visma28[[#This Row],[SupDescr]]=" "," "," - "&amp;Tabel_Forespørgsel_fra_Visma28[[#This Row],[SupDescr]])</f>
        <v xml:space="preserve"> </v>
      </c>
      <c r="G1646" t="s">
        <v>3368</v>
      </c>
      <c r="H1646">
        <v>1</v>
      </c>
      <c r="I1646" t="str">
        <f>IF(A1646=A1645,I1645&amp;CHAR(10)&amp;"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47" spans="1:9" x14ac:dyDescent="0.25">
      <c r="A1647" t="s">
        <v>3377</v>
      </c>
      <c r="B1647">
        <v>75421677</v>
      </c>
      <c r="C1647" t="s">
        <v>16</v>
      </c>
      <c r="D1647" t="str">
        <f>IF(Tabel_Forespørgsel_fra_Visma28[[#This Row],[SupProd]]=" "," "," - "&amp;Tabel_Forespørgsel_fra_Visma28[[#This Row],[SupProd]])</f>
        <v xml:space="preserve"> </v>
      </c>
      <c r="E1647" t="s">
        <v>16</v>
      </c>
      <c r="F1647" t="str">
        <f>IF(Tabel_Forespørgsel_fra_Visma28[[#This Row],[SupDescr]]=" "," "," - "&amp;Tabel_Forespørgsel_fra_Visma28[[#This Row],[SupDescr]])</f>
        <v xml:space="preserve"> </v>
      </c>
      <c r="G1647" t="s">
        <v>3368</v>
      </c>
      <c r="H1647">
        <v>1</v>
      </c>
      <c r="I1647" t="str">
        <f>IF(A1647=A1646,I1646&amp;CHAR(10)&amp;"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48" spans="1:9" x14ac:dyDescent="0.25">
      <c r="A1648" t="s">
        <v>3378</v>
      </c>
      <c r="B1648">
        <v>75421677</v>
      </c>
      <c r="C1648" t="s">
        <v>16</v>
      </c>
      <c r="D1648" t="str">
        <f>IF(Tabel_Forespørgsel_fra_Visma28[[#This Row],[SupProd]]=" "," "," - "&amp;Tabel_Forespørgsel_fra_Visma28[[#This Row],[SupProd]])</f>
        <v xml:space="preserve"> </v>
      </c>
      <c r="E1648" t="s">
        <v>16</v>
      </c>
      <c r="F1648" t="str">
        <f>IF(Tabel_Forespørgsel_fra_Visma28[[#This Row],[SupDescr]]=" "," "," - "&amp;Tabel_Forespørgsel_fra_Visma28[[#This Row],[SupDescr]])</f>
        <v xml:space="preserve"> </v>
      </c>
      <c r="G1648" t="s">
        <v>3368</v>
      </c>
      <c r="H1648">
        <v>1</v>
      </c>
      <c r="I1648" t="str">
        <f>IF(A1648=A1647,I1647&amp;CHAR(10)&amp;"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49" spans="1:9" x14ac:dyDescent="0.25">
      <c r="A1649" t="s">
        <v>3951</v>
      </c>
      <c r="B1649">
        <v>73547700</v>
      </c>
      <c r="C1649" t="s">
        <v>16</v>
      </c>
      <c r="D1649" t="str">
        <f>IF(Tabel_Forespørgsel_fra_Visma28[[#This Row],[SupProd]]=" "," "," - "&amp;Tabel_Forespørgsel_fra_Visma28[[#This Row],[SupProd]])</f>
        <v xml:space="preserve"> </v>
      </c>
      <c r="E1649" t="s">
        <v>16</v>
      </c>
      <c r="F1649" t="str">
        <f>IF(Tabel_Forespørgsel_fra_Visma28[[#This Row],[SupDescr]]=" "," "," - "&amp;Tabel_Forespørgsel_fra_Visma28[[#This Row],[SupDescr]])</f>
        <v xml:space="preserve"> </v>
      </c>
      <c r="G1649" t="s">
        <v>3944</v>
      </c>
      <c r="H1649">
        <v>1</v>
      </c>
      <c r="I1649" t="str">
        <f>IF(A1649=A1648,I1648&amp;CHAR(10)&amp;"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50" spans="1:9" x14ac:dyDescent="0.25">
      <c r="A1650" t="s">
        <v>3952</v>
      </c>
      <c r="B1650">
        <v>73547700</v>
      </c>
      <c r="C1650" t="s">
        <v>16</v>
      </c>
      <c r="D1650" t="str">
        <f>IF(Tabel_Forespørgsel_fra_Visma28[[#This Row],[SupProd]]=" "," "," - "&amp;Tabel_Forespørgsel_fra_Visma28[[#This Row],[SupProd]])</f>
        <v xml:space="preserve"> </v>
      </c>
      <c r="E1650" t="s">
        <v>16</v>
      </c>
      <c r="F1650" t="str">
        <f>IF(Tabel_Forespørgsel_fra_Visma28[[#This Row],[SupDescr]]=" "," "," - "&amp;Tabel_Forespørgsel_fra_Visma28[[#This Row],[SupDescr]])</f>
        <v xml:space="preserve"> </v>
      </c>
      <c r="G1650" t="s">
        <v>3944</v>
      </c>
      <c r="H1650">
        <v>1</v>
      </c>
      <c r="I1650" t="str">
        <f>IF(A1650=A1649,I1649&amp;CHAR(10)&amp;"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51" spans="1:9" x14ac:dyDescent="0.25">
      <c r="A1651" t="s">
        <v>3386</v>
      </c>
      <c r="B1651">
        <v>75421677</v>
      </c>
      <c r="C1651" t="s">
        <v>16</v>
      </c>
      <c r="D1651" t="str">
        <f>IF(Tabel_Forespørgsel_fra_Visma28[[#This Row],[SupProd]]=" "," "," - "&amp;Tabel_Forespørgsel_fra_Visma28[[#This Row],[SupProd]])</f>
        <v xml:space="preserve"> </v>
      </c>
      <c r="E1651" t="s">
        <v>16</v>
      </c>
      <c r="F1651" t="str">
        <f>IF(Tabel_Forespørgsel_fra_Visma28[[#This Row],[SupDescr]]=" "," "," - "&amp;Tabel_Forespørgsel_fra_Visma28[[#This Row],[SupDescr]])</f>
        <v xml:space="preserve"> </v>
      </c>
      <c r="G1651" t="s">
        <v>3368</v>
      </c>
      <c r="H1651">
        <v>1</v>
      </c>
      <c r="I1651" t="str">
        <f>IF(A1651=A1650,I1650&amp;CHAR(10)&amp;"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52" spans="1:9" x14ac:dyDescent="0.25">
      <c r="A1652" t="s">
        <v>3958</v>
      </c>
      <c r="B1652">
        <v>73547700</v>
      </c>
      <c r="C1652" t="s">
        <v>16</v>
      </c>
      <c r="D1652" t="str">
        <f>IF(Tabel_Forespørgsel_fra_Visma28[[#This Row],[SupProd]]=" "," "," - "&amp;Tabel_Forespørgsel_fra_Visma28[[#This Row],[SupProd]])</f>
        <v xml:space="preserve"> </v>
      </c>
      <c r="E1652" t="s">
        <v>16</v>
      </c>
      <c r="F1652" t="str">
        <f>IF(Tabel_Forespørgsel_fra_Visma28[[#This Row],[SupDescr]]=" "," "," - "&amp;Tabel_Forespørgsel_fra_Visma28[[#This Row],[SupDescr]])</f>
        <v xml:space="preserve"> </v>
      </c>
      <c r="G1652" t="s">
        <v>3944</v>
      </c>
      <c r="H1652">
        <v>1</v>
      </c>
      <c r="I1652" t="str">
        <f>IF(A1652=A1651,I1651&amp;CHAR(10)&amp;"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53" spans="1:9" x14ac:dyDescent="0.25">
      <c r="A1653" t="s">
        <v>3949</v>
      </c>
      <c r="B1653">
        <v>73547700</v>
      </c>
      <c r="C1653" t="s">
        <v>16</v>
      </c>
      <c r="D1653" t="str">
        <f>IF(Tabel_Forespørgsel_fra_Visma28[[#This Row],[SupProd]]=" "," "," - "&amp;Tabel_Forespørgsel_fra_Visma28[[#This Row],[SupProd]])</f>
        <v xml:space="preserve"> </v>
      </c>
      <c r="E1653" t="s">
        <v>16</v>
      </c>
      <c r="F1653" t="str">
        <f>IF(Tabel_Forespørgsel_fra_Visma28[[#This Row],[SupDescr]]=" "," "," - "&amp;Tabel_Forespørgsel_fra_Visma28[[#This Row],[SupDescr]])</f>
        <v xml:space="preserve"> </v>
      </c>
      <c r="G1653" t="s">
        <v>3944</v>
      </c>
      <c r="H1653">
        <v>1</v>
      </c>
      <c r="I1653" t="str">
        <f>IF(A1653=A1652,I1652&amp;CHAR(10)&amp;"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54" spans="1:9" x14ac:dyDescent="0.25">
      <c r="A1654" t="s">
        <v>3950</v>
      </c>
      <c r="B1654">
        <v>73547700</v>
      </c>
      <c r="C1654" t="s">
        <v>16</v>
      </c>
      <c r="D1654" t="str">
        <f>IF(Tabel_Forespørgsel_fra_Visma28[[#This Row],[SupProd]]=" "," "," - "&amp;Tabel_Forespørgsel_fra_Visma28[[#This Row],[SupProd]])</f>
        <v xml:space="preserve"> </v>
      </c>
      <c r="E1654" t="s">
        <v>16</v>
      </c>
      <c r="F1654" t="str">
        <f>IF(Tabel_Forespørgsel_fra_Visma28[[#This Row],[SupDescr]]=" "," "," - "&amp;Tabel_Forespørgsel_fra_Visma28[[#This Row],[SupDescr]])</f>
        <v xml:space="preserve"> </v>
      </c>
      <c r="G1654" t="s">
        <v>3944</v>
      </c>
      <c r="H1654">
        <v>1</v>
      </c>
      <c r="I1654" t="str">
        <f>IF(A1654=A1653,I1653&amp;CHAR(10)&amp;"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55" spans="1:9" x14ac:dyDescent="0.25">
      <c r="A1655" t="s">
        <v>4181</v>
      </c>
      <c r="B1655">
        <v>75421677</v>
      </c>
      <c r="C1655" t="s">
        <v>16</v>
      </c>
      <c r="D1655" t="str">
        <f>IF(Tabel_Forespørgsel_fra_Visma28[[#This Row],[SupProd]]=" "," "," - "&amp;Tabel_Forespørgsel_fra_Visma28[[#This Row],[SupProd]])</f>
        <v xml:space="preserve"> </v>
      </c>
      <c r="E1655" t="s">
        <v>16</v>
      </c>
      <c r="F1655" t="str">
        <f>IF(Tabel_Forespørgsel_fra_Visma28[[#This Row],[SupDescr]]=" "," "," - "&amp;Tabel_Forespørgsel_fra_Visma28[[#This Row],[SupDescr]])</f>
        <v xml:space="preserve"> </v>
      </c>
      <c r="G1655" t="s">
        <v>3368</v>
      </c>
      <c r="H1655">
        <v>1</v>
      </c>
      <c r="I1655" t="str">
        <f>IF(A1655=A1654,I1654&amp;CHAR(10)&amp;"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56" spans="1:9" x14ac:dyDescent="0.25">
      <c r="A1656" t="s">
        <v>3552</v>
      </c>
      <c r="B1656">
        <v>75423711</v>
      </c>
      <c r="C1656" t="s">
        <v>16</v>
      </c>
      <c r="D1656" t="str">
        <f>IF(Tabel_Forespørgsel_fra_Visma28[[#This Row],[SupProd]]=" "," "," - "&amp;Tabel_Forespørgsel_fra_Visma28[[#This Row],[SupProd]])</f>
        <v xml:space="preserve"> </v>
      </c>
      <c r="E1656" t="s">
        <v>16</v>
      </c>
      <c r="F1656" t="str">
        <f>IF(Tabel_Forespørgsel_fra_Visma28[[#This Row],[SupDescr]]=" "," "," - "&amp;Tabel_Forespørgsel_fra_Visma28[[#This Row],[SupDescr]])</f>
        <v xml:space="preserve"> </v>
      </c>
      <c r="G1656" t="s">
        <v>3553</v>
      </c>
      <c r="H1656">
        <v>1</v>
      </c>
      <c r="I1656" t="str">
        <f>IF(A1656=A1655,I1655&amp;CHAR(10)&amp;"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DTE Ribe  </v>
      </c>
    </row>
    <row r="1657" spans="1:9" x14ac:dyDescent="0.25">
      <c r="A1657" t="s">
        <v>3554</v>
      </c>
      <c r="B1657">
        <v>75423711</v>
      </c>
      <c r="C1657" t="s">
        <v>16</v>
      </c>
      <c r="D1657" t="str">
        <f>IF(Tabel_Forespørgsel_fra_Visma28[[#This Row],[SupProd]]=" "," "," - "&amp;Tabel_Forespørgsel_fra_Visma28[[#This Row],[SupProd]])</f>
        <v xml:space="preserve"> </v>
      </c>
      <c r="E1657" t="s">
        <v>16</v>
      </c>
      <c r="F1657" t="str">
        <f>IF(Tabel_Forespørgsel_fra_Visma28[[#This Row],[SupDescr]]=" "," "," - "&amp;Tabel_Forespørgsel_fra_Visma28[[#This Row],[SupDescr]])</f>
        <v xml:space="preserve"> </v>
      </c>
      <c r="G1657" t="s">
        <v>3553</v>
      </c>
      <c r="H1657">
        <v>1</v>
      </c>
      <c r="I1657" t="str">
        <f>IF(A1657=A1656,I1656&amp;CHAR(10)&amp;"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DTE Ribe  </v>
      </c>
    </row>
    <row r="1658" spans="1:9" x14ac:dyDescent="0.25">
      <c r="A1658" t="s">
        <v>3932</v>
      </c>
      <c r="B1658">
        <v>86283711</v>
      </c>
      <c r="C1658" t="s">
        <v>16</v>
      </c>
      <c r="D1658" t="str">
        <f>IF(Tabel_Forespørgsel_fra_Visma28[[#This Row],[SupProd]]=" "," "," - "&amp;Tabel_Forespørgsel_fra_Visma28[[#This Row],[SupProd]])</f>
        <v xml:space="preserve"> </v>
      </c>
      <c r="E1658" t="s">
        <v>16</v>
      </c>
      <c r="F1658" t="str">
        <f>IF(Tabel_Forespørgsel_fra_Visma28[[#This Row],[SupDescr]]=" "," "," - "&amp;Tabel_Forespørgsel_fra_Visma28[[#This Row],[SupDescr]])</f>
        <v xml:space="preserve"> </v>
      </c>
      <c r="G1658" t="s">
        <v>7276</v>
      </c>
      <c r="H1658">
        <v>1</v>
      </c>
      <c r="I1658" t="str">
        <f>IF(A1658=A1657,I1657&amp;CHAR(10)&amp;"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Martin Høft  </v>
      </c>
    </row>
    <row r="1659" spans="1:9" x14ac:dyDescent="0.25">
      <c r="A1659" t="s">
        <v>3834</v>
      </c>
      <c r="B1659">
        <v>86228644</v>
      </c>
      <c r="C1659" t="s">
        <v>16</v>
      </c>
      <c r="D1659" t="str">
        <f>IF(Tabel_Forespørgsel_fra_Visma28[[#This Row],[SupProd]]=" "," "," - "&amp;Tabel_Forespørgsel_fra_Visma28[[#This Row],[SupProd]])</f>
        <v xml:space="preserve"> </v>
      </c>
      <c r="E1659" t="s">
        <v>16</v>
      </c>
      <c r="F1659" t="str">
        <f>IF(Tabel_Forespørgsel_fra_Visma28[[#This Row],[SupDescr]]=" "," "," - "&amp;Tabel_Forespørgsel_fra_Visma28[[#This Row],[SupDescr]])</f>
        <v xml:space="preserve"> </v>
      </c>
      <c r="G1659" t="s">
        <v>2440</v>
      </c>
      <c r="H1659">
        <v>1</v>
      </c>
      <c r="I1659" t="str">
        <f>IF(A1659=A1658,I1658&amp;CHAR(10)&amp;"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660" spans="1:9" x14ac:dyDescent="0.25">
      <c r="A1660" t="s">
        <v>3840</v>
      </c>
      <c r="B1660">
        <v>86228644</v>
      </c>
      <c r="C1660" t="s">
        <v>16</v>
      </c>
      <c r="D1660" t="str">
        <f>IF(Tabel_Forespørgsel_fra_Visma28[[#This Row],[SupProd]]=" "," "," - "&amp;Tabel_Forespørgsel_fra_Visma28[[#This Row],[SupProd]])</f>
        <v xml:space="preserve"> </v>
      </c>
      <c r="E1660" t="s">
        <v>16</v>
      </c>
      <c r="F1660" t="str">
        <f>IF(Tabel_Forespørgsel_fra_Visma28[[#This Row],[SupDescr]]=" "," "," - "&amp;Tabel_Forespørgsel_fra_Visma28[[#This Row],[SupDescr]])</f>
        <v xml:space="preserve"> </v>
      </c>
      <c r="G1660" t="s">
        <v>2440</v>
      </c>
      <c r="H1660">
        <v>1</v>
      </c>
      <c r="I1660" t="str">
        <f>IF(A1660=A1659,I1659&amp;CHAR(10)&amp;"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661" spans="1:9" x14ac:dyDescent="0.25">
      <c r="A1661" t="s">
        <v>3839</v>
      </c>
      <c r="B1661">
        <v>86228644</v>
      </c>
      <c r="C1661" t="s">
        <v>16</v>
      </c>
      <c r="D1661" t="str">
        <f>IF(Tabel_Forespørgsel_fra_Visma28[[#This Row],[SupProd]]=" "," "," - "&amp;Tabel_Forespørgsel_fra_Visma28[[#This Row],[SupProd]])</f>
        <v xml:space="preserve"> </v>
      </c>
      <c r="E1661" t="s">
        <v>16</v>
      </c>
      <c r="F1661" t="str">
        <f>IF(Tabel_Forespørgsel_fra_Visma28[[#This Row],[SupDescr]]=" "," "," - "&amp;Tabel_Forespørgsel_fra_Visma28[[#This Row],[SupDescr]])</f>
        <v xml:space="preserve"> </v>
      </c>
      <c r="G1661" t="s">
        <v>2440</v>
      </c>
      <c r="H1661">
        <v>1</v>
      </c>
      <c r="I1661" t="str">
        <f>IF(A1661=A1660,I1660&amp;CHAR(10)&amp;"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662" spans="1:9" x14ac:dyDescent="0.25">
      <c r="A1662" t="s">
        <v>2504</v>
      </c>
      <c r="B1662">
        <v>74541608</v>
      </c>
      <c r="C1662" t="s">
        <v>16</v>
      </c>
      <c r="D1662" t="str">
        <f>IF(Tabel_Forespørgsel_fra_Visma28[[#This Row],[SupProd]]=" "," "," - "&amp;Tabel_Forespørgsel_fra_Visma28[[#This Row],[SupProd]])</f>
        <v xml:space="preserve"> </v>
      </c>
      <c r="E1662" t="s">
        <v>16</v>
      </c>
      <c r="F1662" t="str">
        <f>IF(Tabel_Forespørgsel_fra_Visma28[[#This Row],[SupDescr]]=" "," "," - "&amp;Tabel_Forespørgsel_fra_Visma28[[#This Row],[SupDescr]])</f>
        <v xml:space="preserve"> </v>
      </c>
      <c r="G1662" t="s">
        <v>2496</v>
      </c>
      <c r="H1662">
        <v>1</v>
      </c>
      <c r="I1662" t="str">
        <f>IF(A1662=A1661,I1661&amp;CHAR(10)&amp;"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663" spans="1:9" x14ac:dyDescent="0.25">
      <c r="A1663" t="s">
        <v>2579</v>
      </c>
      <c r="B1663">
        <v>74762273</v>
      </c>
      <c r="C1663" t="s">
        <v>16</v>
      </c>
      <c r="D1663" t="str">
        <f>IF(Tabel_Forespørgsel_fra_Visma28[[#This Row],[SupProd]]=" "," "," - "&amp;Tabel_Forespørgsel_fra_Visma28[[#This Row],[SupProd]])</f>
        <v xml:space="preserve"> </v>
      </c>
      <c r="E1663" t="s">
        <v>16</v>
      </c>
      <c r="F1663" t="str">
        <f>IF(Tabel_Forespørgsel_fra_Visma28[[#This Row],[SupDescr]]=" "," "," - "&amp;Tabel_Forespørgsel_fra_Visma28[[#This Row],[SupDescr]])</f>
        <v xml:space="preserve"> </v>
      </c>
      <c r="G1663" t="s">
        <v>154</v>
      </c>
      <c r="H1663">
        <v>2</v>
      </c>
      <c r="I1663" t="str">
        <f>IF(A1663=A1662,I1662&amp;CHAR(10)&amp;"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64" spans="1:9" x14ac:dyDescent="0.25">
      <c r="A1664" t="s">
        <v>2580</v>
      </c>
      <c r="B1664">
        <v>74762273</v>
      </c>
      <c r="C1664" t="s">
        <v>16</v>
      </c>
      <c r="D1664" t="str">
        <f>IF(Tabel_Forespørgsel_fra_Visma28[[#This Row],[SupProd]]=" "," "," - "&amp;Tabel_Forespørgsel_fra_Visma28[[#This Row],[SupProd]])</f>
        <v xml:space="preserve"> </v>
      </c>
      <c r="E1664" t="s">
        <v>16</v>
      </c>
      <c r="F1664" t="str">
        <f>IF(Tabel_Forespørgsel_fra_Visma28[[#This Row],[SupDescr]]=" "," "," - "&amp;Tabel_Forespørgsel_fra_Visma28[[#This Row],[SupDescr]])</f>
        <v xml:space="preserve"> </v>
      </c>
      <c r="G1664" t="s">
        <v>154</v>
      </c>
      <c r="H1664">
        <v>2</v>
      </c>
      <c r="I1664" t="str">
        <f>IF(A1664=A1663,I1663&amp;CHAR(10)&amp;"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65" spans="1:9" x14ac:dyDescent="0.25">
      <c r="A1665" t="s">
        <v>8644</v>
      </c>
      <c r="B1665">
        <v>74842524</v>
      </c>
      <c r="C1665" t="s">
        <v>16</v>
      </c>
      <c r="D1665" t="str">
        <f>IF(Tabel_Forespørgsel_fra_Visma28[[#This Row],[SupProd]]=" "," "," - "&amp;Tabel_Forespørgsel_fra_Visma28[[#This Row],[SupProd]])</f>
        <v xml:space="preserve"> </v>
      </c>
      <c r="E1665" t="s">
        <v>16</v>
      </c>
      <c r="F1665" t="str">
        <f>IF(Tabel_Forespørgsel_fra_Visma28[[#This Row],[SupDescr]]=" "," "," - "&amp;Tabel_Forespørgsel_fra_Visma28[[#This Row],[SupDescr]])</f>
        <v xml:space="preserve"> </v>
      </c>
      <c r="G1665" t="s">
        <v>6414</v>
      </c>
      <c r="H1665">
        <v>1</v>
      </c>
      <c r="I1665" t="str">
        <f>IF(A1665=A1664,I1664&amp;CHAR(10)&amp;"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66" spans="1:9" x14ac:dyDescent="0.25">
      <c r="A1666" t="s">
        <v>8645</v>
      </c>
      <c r="B1666">
        <v>74842524</v>
      </c>
      <c r="C1666" t="s">
        <v>16</v>
      </c>
      <c r="D1666" t="str">
        <f>IF(Tabel_Forespørgsel_fra_Visma28[[#This Row],[SupProd]]=" "," "," - "&amp;Tabel_Forespørgsel_fra_Visma28[[#This Row],[SupProd]])</f>
        <v xml:space="preserve"> </v>
      </c>
      <c r="E1666" t="s">
        <v>16</v>
      </c>
      <c r="F1666" t="str">
        <f>IF(Tabel_Forespørgsel_fra_Visma28[[#This Row],[SupDescr]]=" "," "," - "&amp;Tabel_Forespørgsel_fra_Visma28[[#This Row],[SupDescr]])</f>
        <v xml:space="preserve"> </v>
      </c>
      <c r="G1666" t="s">
        <v>6414</v>
      </c>
      <c r="H1666">
        <v>1</v>
      </c>
      <c r="I1666" t="str">
        <f>IF(A1666=A1665,I1665&amp;CHAR(10)&amp;"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67" spans="1:9" x14ac:dyDescent="0.25">
      <c r="A1667" t="s">
        <v>8651</v>
      </c>
      <c r="B1667">
        <v>74842524</v>
      </c>
      <c r="C1667" t="s">
        <v>16</v>
      </c>
      <c r="D1667" t="str">
        <f>IF(Tabel_Forespørgsel_fra_Visma28[[#This Row],[SupProd]]=" "," "," - "&amp;Tabel_Forespørgsel_fra_Visma28[[#This Row],[SupProd]])</f>
        <v xml:space="preserve"> </v>
      </c>
      <c r="E1667" t="s">
        <v>16</v>
      </c>
      <c r="F1667" t="str">
        <f>IF(Tabel_Forespørgsel_fra_Visma28[[#This Row],[SupDescr]]=" "," "," - "&amp;Tabel_Forespørgsel_fra_Visma28[[#This Row],[SupDescr]])</f>
        <v xml:space="preserve"> </v>
      </c>
      <c r="G1667" t="s">
        <v>6414</v>
      </c>
      <c r="H1667">
        <v>1</v>
      </c>
      <c r="I1667" t="str">
        <f>IF(A1667=A1666,I1666&amp;CHAR(10)&amp;"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68" spans="1:9" x14ac:dyDescent="0.25">
      <c r="A1668" t="s">
        <v>8648</v>
      </c>
      <c r="B1668">
        <v>74842524</v>
      </c>
      <c r="C1668" t="s">
        <v>16</v>
      </c>
      <c r="D1668" t="str">
        <f>IF(Tabel_Forespørgsel_fra_Visma28[[#This Row],[SupProd]]=" "," "," - "&amp;Tabel_Forespørgsel_fra_Visma28[[#This Row],[SupProd]])</f>
        <v xml:space="preserve"> </v>
      </c>
      <c r="E1668" t="s">
        <v>16</v>
      </c>
      <c r="F1668" t="str">
        <f>IF(Tabel_Forespørgsel_fra_Visma28[[#This Row],[SupDescr]]=" "," "," - "&amp;Tabel_Forespørgsel_fra_Visma28[[#This Row],[SupDescr]])</f>
        <v xml:space="preserve"> </v>
      </c>
      <c r="G1668" t="s">
        <v>6414</v>
      </c>
      <c r="H1668">
        <v>1</v>
      </c>
      <c r="I1668" t="str">
        <f>IF(A1668=A1667,I1667&amp;CHAR(10)&amp;"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69" spans="1:9" x14ac:dyDescent="0.25">
      <c r="A1669" t="s">
        <v>8649</v>
      </c>
      <c r="B1669">
        <v>74842524</v>
      </c>
      <c r="C1669" t="s">
        <v>16</v>
      </c>
      <c r="D1669" t="str">
        <f>IF(Tabel_Forespørgsel_fra_Visma28[[#This Row],[SupProd]]=" "," "," - "&amp;Tabel_Forespørgsel_fra_Visma28[[#This Row],[SupProd]])</f>
        <v xml:space="preserve"> </v>
      </c>
      <c r="E1669" t="s">
        <v>16</v>
      </c>
      <c r="F1669" t="str">
        <f>IF(Tabel_Forespørgsel_fra_Visma28[[#This Row],[SupDescr]]=" "," "," - "&amp;Tabel_Forespørgsel_fra_Visma28[[#This Row],[SupDescr]])</f>
        <v xml:space="preserve"> </v>
      </c>
      <c r="G1669" t="s">
        <v>6414</v>
      </c>
      <c r="H1669">
        <v>1</v>
      </c>
      <c r="I1669" t="str">
        <f>IF(A1669=A1668,I1668&amp;CHAR(10)&amp;"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0" spans="1:9" x14ac:dyDescent="0.25">
      <c r="A1670" t="s">
        <v>8652</v>
      </c>
      <c r="B1670">
        <v>74842524</v>
      </c>
      <c r="C1670" t="s">
        <v>16</v>
      </c>
      <c r="D1670" t="str">
        <f>IF(Tabel_Forespørgsel_fra_Visma28[[#This Row],[SupProd]]=" "," "," - "&amp;Tabel_Forespørgsel_fra_Visma28[[#This Row],[SupProd]])</f>
        <v xml:space="preserve"> </v>
      </c>
      <c r="E1670" t="s">
        <v>16</v>
      </c>
      <c r="F1670" t="str">
        <f>IF(Tabel_Forespørgsel_fra_Visma28[[#This Row],[SupDescr]]=" "," "," - "&amp;Tabel_Forespørgsel_fra_Visma28[[#This Row],[SupDescr]])</f>
        <v xml:space="preserve"> </v>
      </c>
      <c r="G1670" t="s">
        <v>6414</v>
      </c>
      <c r="H1670">
        <v>1</v>
      </c>
      <c r="I1670" t="str">
        <f>IF(A1670=A1669,I1669&amp;CHAR(10)&amp;"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1" spans="1:9" x14ac:dyDescent="0.25">
      <c r="A1671" t="s">
        <v>8650</v>
      </c>
      <c r="B1671">
        <v>74842524</v>
      </c>
      <c r="C1671" t="s">
        <v>16</v>
      </c>
      <c r="D1671" t="str">
        <f>IF(Tabel_Forespørgsel_fra_Visma28[[#This Row],[SupProd]]=" "," "," - "&amp;Tabel_Forespørgsel_fra_Visma28[[#This Row],[SupProd]])</f>
        <v xml:space="preserve"> </v>
      </c>
      <c r="E1671" t="s">
        <v>16</v>
      </c>
      <c r="F1671" t="str">
        <f>IF(Tabel_Forespørgsel_fra_Visma28[[#This Row],[SupDescr]]=" "," "," - "&amp;Tabel_Forespørgsel_fra_Visma28[[#This Row],[SupDescr]])</f>
        <v xml:space="preserve"> </v>
      </c>
      <c r="G1671" t="s">
        <v>6414</v>
      </c>
      <c r="H1671">
        <v>1</v>
      </c>
      <c r="I1671" t="str">
        <f>IF(A1671=A1670,I1670&amp;CHAR(10)&amp;"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2" spans="1:9" x14ac:dyDescent="0.25">
      <c r="A1672" t="s">
        <v>8653</v>
      </c>
      <c r="B1672">
        <v>74842524</v>
      </c>
      <c r="C1672" t="s">
        <v>16</v>
      </c>
      <c r="D1672" t="str">
        <f>IF(Tabel_Forespørgsel_fra_Visma28[[#This Row],[SupProd]]=" "," "," - "&amp;Tabel_Forespørgsel_fra_Visma28[[#This Row],[SupProd]])</f>
        <v xml:space="preserve"> </v>
      </c>
      <c r="E1672" t="s">
        <v>16</v>
      </c>
      <c r="F1672" t="str">
        <f>IF(Tabel_Forespørgsel_fra_Visma28[[#This Row],[SupDescr]]=" "," "," - "&amp;Tabel_Forespørgsel_fra_Visma28[[#This Row],[SupDescr]])</f>
        <v xml:space="preserve"> </v>
      </c>
      <c r="G1672" t="s">
        <v>6414</v>
      </c>
      <c r="H1672">
        <v>1</v>
      </c>
      <c r="I1672" t="str">
        <f>IF(A1672=A1671,I1671&amp;CHAR(10)&amp;"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3" spans="1:9" x14ac:dyDescent="0.25">
      <c r="A1673" t="s">
        <v>8646</v>
      </c>
      <c r="B1673">
        <v>74842524</v>
      </c>
      <c r="C1673" t="s">
        <v>16</v>
      </c>
      <c r="D1673" t="str">
        <f>IF(Tabel_Forespørgsel_fra_Visma28[[#This Row],[SupProd]]=" "," "," - "&amp;Tabel_Forespørgsel_fra_Visma28[[#This Row],[SupProd]])</f>
        <v xml:space="preserve"> </v>
      </c>
      <c r="E1673" t="s">
        <v>16</v>
      </c>
      <c r="F1673" t="str">
        <f>IF(Tabel_Forespørgsel_fra_Visma28[[#This Row],[SupDescr]]=" "," "," - "&amp;Tabel_Forespørgsel_fra_Visma28[[#This Row],[SupDescr]])</f>
        <v xml:space="preserve"> </v>
      </c>
      <c r="G1673" t="s">
        <v>6414</v>
      </c>
      <c r="H1673">
        <v>1</v>
      </c>
      <c r="I1673" t="str">
        <f>IF(A1673=A1672,I1672&amp;CHAR(10)&amp;"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4" spans="1:9" x14ac:dyDescent="0.25">
      <c r="A1674" t="s">
        <v>8654</v>
      </c>
      <c r="B1674">
        <v>74842524</v>
      </c>
      <c r="C1674" t="s">
        <v>16</v>
      </c>
      <c r="D1674" t="str">
        <f>IF(Tabel_Forespørgsel_fra_Visma28[[#This Row],[SupProd]]=" "," "," - "&amp;Tabel_Forespørgsel_fra_Visma28[[#This Row],[SupProd]])</f>
        <v xml:space="preserve"> </v>
      </c>
      <c r="E1674" t="s">
        <v>16</v>
      </c>
      <c r="F1674" t="str">
        <f>IF(Tabel_Forespørgsel_fra_Visma28[[#This Row],[SupDescr]]=" "," "," - "&amp;Tabel_Forespørgsel_fra_Visma28[[#This Row],[SupDescr]])</f>
        <v xml:space="preserve"> </v>
      </c>
      <c r="G1674" t="s">
        <v>6414</v>
      </c>
      <c r="H1674">
        <v>1</v>
      </c>
      <c r="I1674" t="str">
        <f>IF(A1674=A1673,I1673&amp;CHAR(10)&amp;"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5" spans="1:9" x14ac:dyDescent="0.25">
      <c r="A1675" t="s">
        <v>8647</v>
      </c>
      <c r="B1675">
        <v>74842524</v>
      </c>
      <c r="C1675" t="s">
        <v>16</v>
      </c>
      <c r="D1675" t="str">
        <f>IF(Tabel_Forespørgsel_fra_Visma28[[#This Row],[SupProd]]=" "," "," - "&amp;Tabel_Forespørgsel_fra_Visma28[[#This Row],[SupProd]])</f>
        <v xml:space="preserve"> </v>
      </c>
      <c r="E1675" t="s">
        <v>16</v>
      </c>
      <c r="F1675" t="str">
        <f>IF(Tabel_Forespørgsel_fra_Visma28[[#This Row],[SupDescr]]=" "," "," - "&amp;Tabel_Forespørgsel_fra_Visma28[[#This Row],[SupDescr]])</f>
        <v xml:space="preserve"> </v>
      </c>
      <c r="G1675" t="s">
        <v>6414</v>
      </c>
      <c r="H1675">
        <v>1</v>
      </c>
      <c r="I1675" t="str">
        <f>IF(A1675=A1674,I1674&amp;CHAR(10)&amp;"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6" spans="1:9" x14ac:dyDescent="0.25">
      <c r="A1676" t="s">
        <v>4092</v>
      </c>
      <c r="B1676">
        <v>75421677</v>
      </c>
      <c r="C1676" t="s">
        <v>16</v>
      </c>
      <c r="D1676" t="str">
        <f>IF(Tabel_Forespørgsel_fra_Visma28[[#This Row],[SupProd]]=" "," "," - "&amp;Tabel_Forespørgsel_fra_Visma28[[#This Row],[SupProd]])</f>
        <v xml:space="preserve"> </v>
      </c>
      <c r="E1676" t="s">
        <v>16</v>
      </c>
      <c r="F1676" t="str">
        <f>IF(Tabel_Forespørgsel_fra_Visma28[[#This Row],[SupDescr]]=" "," "," - "&amp;Tabel_Forespørgsel_fra_Visma28[[#This Row],[SupDescr]])</f>
        <v xml:space="preserve"> </v>
      </c>
      <c r="G1676" t="s">
        <v>3368</v>
      </c>
      <c r="H1676">
        <v>1</v>
      </c>
      <c r="I1676" t="str">
        <f>IF(A1676=A1675,I1675&amp;CHAR(10)&amp;"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77" spans="1:9" x14ac:dyDescent="0.25">
      <c r="A1677" t="s">
        <v>4078</v>
      </c>
      <c r="B1677">
        <v>75421677</v>
      </c>
      <c r="C1677" t="s">
        <v>16</v>
      </c>
      <c r="D1677" t="str">
        <f>IF(Tabel_Forespørgsel_fra_Visma28[[#This Row],[SupProd]]=" "," "," - "&amp;Tabel_Forespørgsel_fra_Visma28[[#This Row],[SupProd]])</f>
        <v xml:space="preserve"> </v>
      </c>
      <c r="E1677" t="s">
        <v>16</v>
      </c>
      <c r="F1677" t="str">
        <f>IF(Tabel_Forespørgsel_fra_Visma28[[#This Row],[SupDescr]]=" "," "," - "&amp;Tabel_Forespørgsel_fra_Visma28[[#This Row],[SupDescr]])</f>
        <v xml:space="preserve"> </v>
      </c>
      <c r="G1677" t="s">
        <v>3368</v>
      </c>
      <c r="H1677">
        <v>1</v>
      </c>
      <c r="I1677" t="str">
        <f>IF(A1677=A1676,I1676&amp;CHAR(10)&amp;"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78" spans="1:9" x14ac:dyDescent="0.25">
      <c r="A1678" t="s">
        <v>4091</v>
      </c>
      <c r="B1678">
        <v>75421677</v>
      </c>
      <c r="C1678" t="s">
        <v>16</v>
      </c>
      <c r="D1678" t="str">
        <f>IF(Tabel_Forespørgsel_fra_Visma28[[#This Row],[SupProd]]=" "," "," - "&amp;Tabel_Forespørgsel_fra_Visma28[[#This Row],[SupProd]])</f>
        <v xml:space="preserve"> </v>
      </c>
      <c r="E1678" t="s">
        <v>16</v>
      </c>
      <c r="F1678" t="str">
        <f>IF(Tabel_Forespørgsel_fra_Visma28[[#This Row],[SupDescr]]=" "," "," - "&amp;Tabel_Forespørgsel_fra_Visma28[[#This Row],[SupDescr]])</f>
        <v xml:space="preserve"> </v>
      </c>
      <c r="G1678" t="s">
        <v>3368</v>
      </c>
      <c r="H1678">
        <v>1</v>
      </c>
      <c r="I1678" t="str">
        <f>IF(A1678=A1677,I1677&amp;CHAR(10)&amp;"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79" spans="1:9" x14ac:dyDescent="0.25">
      <c r="A1679" t="s">
        <v>2453</v>
      </c>
      <c r="B1679">
        <v>30940084</v>
      </c>
      <c r="C1679" t="s">
        <v>16</v>
      </c>
      <c r="D1679" t="str">
        <f>IF(Tabel_Forespørgsel_fra_Visma28[[#This Row],[SupProd]]=" "," "," - "&amp;Tabel_Forespørgsel_fra_Visma28[[#This Row],[SupProd]])</f>
        <v xml:space="preserve"> </v>
      </c>
      <c r="E1679" t="s">
        <v>16</v>
      </c>
      <c r="F1679" t="str">
        <f>IF(Tabel_Forespørgsel_fra_Visma28[[#This Row],[SupDescr]]=" "," "," - "&amp;Tabel_Forespørgsel_fra_Visma28[[#This Row],[SupDescr]])</f>
        <v xml:space="preserve"> </v>
      </c>
      <c r="G1679" t="s">
        <v>3981</v>
      </c>
      <c r="H1679">
        <v>1</v>
      </c>
      <c r="I1679" t="str">
        <f>IF(A1679=A1678,I1678&amp;CHAR(10)&amp;"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680" spans="1:9" x14ac:dyDescent="0.25">
      <c r="A1680" t="s">
        <v>2454</v>
      </c>
      <c r="B1680">
        <v>30940084</v>
      </c>
      <c r="C1680" t="s">
        <v>16</v>
      </c>
      <c r="D1680" t="str">
        <f>IF(Tabel_Forespørgsel_fra_Visma28[[#This Row],[SupProd]]=" "," "," - "&amp;Tabel_Forespørgsel_fra_Visma28[[#This Row],[SupProd]])</f>
        <v xml:space="preserve"> </v>
      </c>
      <c r="E1680" t="s">
        <v>16</v>
      </c>
      <c r="F1680" t="str">
        <f>IF(Tabel_Forespørgsel_fra_Visma28[[#This Row],[SupDescr]]=" "," "," - "&amp;Tabel_Forespørgsel_fra_Visma28[[#This Row],[SupDescr]])</f>
        <v xml:space="preserve"> </v>
      </c>
      <c r="G1680" t="s">
        <v>3981</v>
      </c>
      <c r="H1680">
        <v>1</v>
      </c>
      <c r="I1680" t="str">
        <f>IF(A1680=A1679,I1679&amp;CHAR(10)&amp;"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681" spans="1:9" x14ac:dyDescent="0.25">
      <c r="A1681" t="s">
        <v>2562</v>
      </c>
      <c r="B1681">
        <v>74762273</v>
      </c>
      <c r="C1681" t="s">
        <v>16</v>
      </c>
      <c r="D1681" t="str">
        <f>IF(Tabel_Forespørgsel_fra_Visma28[[#This Row],[SupProd]]=" "," "," - "&amp;Tabel_Forespørgsel_fra_Visma28[[#This Row],[SupProd]])</f>
        <v xml:space="preserve"> </v>
      </c>
      <c r="E1681" t="s">
        <v>16</v>
      </c>
      <c r="F1681" t="str">
        <f>IF(Tabel_Forespørgsel_fra_Visma28[[#This Row],[SupDescr]]=" "," "," - "&amp;Tabel_Forespørgsel_fra_Visma28[[#This Row],[SupDescr]])</f>
        <v xml:space="preserve"> </v>
      </c>
      <c r="G1681" t="s">
        <v>154</v>
      </c>
      <c r="H1681">
        <v>1</v>
      </c>
      <c r="I1681" t="str">
        <f>IF(A1681=A1680,I1680&amp;CHAR(10)&amp;"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82" spans="1:9" x14ac:dyDescent="0.25">
      <c r="A1682" t="s">
        <v>2638</v>
      </c>
      <c r="B1682">
        <v>74762273</v>
      </c>
      <c r="C1682" t="s">
        <v>16</v>
      </c>
      <c r="D1682" t="str">
        <f>IF(Tabel_Forespørgsel_fra_Visma28[[#This Row],[SupProd]]=" "," "," - "&amp;Tabel_Forespørgsel_fra_Visma28[[#This Row],[SupProd]])</f>
        <v xml:space="preserve"> </v>
      </c>
      <c r="E1682" t="s">
        <v>16</v>
      </c>
      <c r="F1682" t="str">
        <f>IF(Tabel_Forespørgsel_fra_Visma28[[#This Row],[SupDescr]]=" "," "," - "&amp;Tabel_Forespørgsel_fra_Visma28[[#This Row],[SupDescr]])</f>
        <v xml:space="preserve"> </v>
      </c>
      <c r="G1682" t="s">
        <v>154</v>
      </c>
      <c r="H1682">
        <v>1</v>
      </c>
      <c r="I1682" t="str">
        <f>IF(A1682=A1681,I1681&amp;CHAR(10)&amp;"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83" spans="1:9" x14ac:dyDescent="0.25">
      <c r="A1683" t="s">
        <v>2639</v>
      </c>
      <c r="B1683">
        <v>74762273</v>
      </c>
      <c r="C1683" t="s">
        <v>16</v>
      </c>
      <c r="D1683" t="str">
        <f>IF(Tabel_Forespørgsel_fra_Visma28[[#This Row],[SupProd]]=" "," "," - "&amp;Tabel_Forespørgsel_fra_Visma28[[#This Row],[SupProd]])</f>
        <v xml:space="preserve"> </v>
      </c>
      <c r="E1683" t="s">
        <v>16</v>
      </c>
      <c r="F1683" t="str">
        <f>IF(Tabel_Forespørgsel_fra_Visma28[[#This Row],[SupDescr]]=" "," "," - "&amp;Tabel_Forespørgsel_fra_Visma28[[#This Row],[SupDescr]])</f>
        <v xml:space="preserve"> </v>
      </c>
      <c r="G1683" t="s">
        <v>154</v>
      </c>
      <c r="H1683">
        <v>1</v>
      </c>
      <c r="I1683" t="str">
        <f>IF(A1683=A1682,I1682&amp;CHAR(10)&amp;"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84" spans="1:9" x14ac:dyDescent="0.25">
      <c r="A1684" t="s">
        <v>2640</v>
      </c>
      <c r="B1684">
        <v>74762273</v>
      </c>
      <c r="C1684" t="s">
        <v>16</v>
      </c>
      <c r="D1684" t="str">
        <f>IF(Tabel_Forespørgsel_fra_Visma28[[#This Row],[SupProd]]=" "," "," - "&amp;Tabel_Forespørgsel_fra_Visma28[[#This Row],[SupProd]])</f>
        <v xml:space="preserve"> </v>
      </c>
      <c r="E1684" t="s">
        <v>16</v>
      </c>
      <c r="F1684" t="str">
        <f>IF(Tabel_Forespørgsel_fra_Visma28[[#This Row],[SupDescr]]=" "," "," - "&amp;Tabel_Forespørgsel_fra_Visma28[[#This Row],[SupDescr]])</f>
        <v xml:space="preserve"> </v>
      </c>
      <c r="G1684" t="s">
        <v>154</v>
      </c>
      <c r="H1684">
        <v>1</v>
      </c>
      <c r="I1684" t="str">
        <f>IF(A1684=A1683,I1683&amp;CHAR(10)&amp;"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85" spans="1:9" x14ac:dyDescent="0.25">
      <c r="A1685" t="s">
        <v>5273</v>
      </c>
      <c r="B1685">
        <v>75421677</v>
      </c>
      <c r="C1685" t="s">
        <v>16</v>
      </c>
      <c r="D1685" t="str">
        <f>IF(Tabel_Forespørgsel_fra_Visma28[[#This Row],[SupProd]]=" "," "," - "&amp;Tabel_Forespørgsel_fra_Visma28[[#This Row],[SupProd]])</f>
        <v xml:space="preserve"> </v>
      </c>
      <c r="E1685" t="s">
        <v>16</v>
      </c>
      <c r="F1685" t="str">
        <f>IF(Tabel_Forespørgsel_fra_Visma28[[#This Row],[SupDescr]]=" "," "," - "&amp;Tabel_Forespørgsel_fra_Visma28[[#This Row],[SupDescr]])</f>
        <v xml:space="preserve"> </v>
      </c>
      <c r="G1685" t="s">
        <v>3368</v>
      </c>
      <c r="H1685">
        <v>1</v>
      </c>
      <c r="I1685" t="str">
        <f>IF(A1685=A1684,I1684&amp;CHAR(10)&amp;"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86" spans="1:9" x14ac:dyDescent="0.25">
      <c r="A1686" t="s">
        <v>5273</v>
      </c>
      <c r="B1686">
        <v>74762273</v>
      </c>
      <c r="C1686" t="s">
        <v>16</v>
      </c>
      <c r="D1686" t="str">
        <f>IF(Tabel_Forespørgsel_fra_Visma28[[#This Row],[SupProd]]=" "," "," - "&amp;Tabel_Forespørgsel_fra_Visma28[[#This Row],[SupProd]])</f>
        <v xml:space="preserve"> </v>
      </c>
      <c r="E1686" t="s">
        <v>16</v>
      </c>
      <c r="F1686" t="str">
        <f>IF(Tabel_Forespørgsel_fra_Visma28[[#This Row],[SupDescr]]=" "," "," - "&amp;Tabel_Forespørgsel_fra_Visma28[[#This Row],[SupDescr]])</f>
        <v xml:space="preserve"> </v>
      </c>
      <c r="G1686" t="s">
        <v>154</v>
      </c>
      <c r="H1686">
        <v>2</v>
      </c>
      <c r="I1686" t="str">
        <f>IF(A1686=A1685,I1685&amp;CHAR(10)&amp;"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
  Peter  </v>
      </c>
    </row>
    <row r="1687" spans="1:9" x14ac:dyDescent="0.25">
      <c r="A1687" t="s">
        <v>5274</v>
      </c>
      <c r="B1687">
        <v>75421677</v>
      </c>
      <c r="C1687" t="s">
        <v>16</v>
      </c>
      <c r="D1687" t="str">
        <f>IF(Tabel_Forespørgsel_fra_Visma28[[#This Row],[SupProd]]=" "," "," - "&amp;Tabel_Forespørgsel_fra_Visma28[[#This Row],[SupProd]])</f>
        <v xml:space="preserve"> </v>
      </c>
      <c r="E1687" t="s">
        <v>16</v>
      </c>
      <c r="F1687" t="str">
        <f>IF(Tabel_Forespørgsel_fra_Visma28[[#This Row],[SupDescr]]=" "," "," - "&amp;Tabel_Forespørgsel_fra_Visma28[[#This Row],[SupDescr]])</f>
        <v xml:space="preserve"> </v>
      </c>
      <c r="G1687" t="s">
        <v>3368</v>
      </c>
      <c r="H1687">
        <v>1</v>
      </c>
      <c r="I1687" t="str">
        <f>IF(A1687=A1686,I1686&amp;CHAR(10)&amp;"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88" spans="1:9" x14ac:dyDescent="0.25">
      <c r="A1688" t="s">
        <v>5274</v>
      </c>
      <c r="B1688">
        <v>74762273</v>
      </c>
      <c r="C1688" t="s">
        <v>16</v>
      </c>
      <c r="D1688" t="str">
        <f>IF(Tabel_Forespørgsel_fra_Visma28[[#This Row],[SupProd]]=" "," "," - "&amp;Tabel_Forespørgsel_fra_Visma28[[#This Row],[SupProd]])</f>
        <v xml:space="preserve"> </v>
      </c>
      <c r="E1688" t="s">
        <v>16</v>
      </c>
      <c r="F1688" t="str">
        <f>IF(Tabel_Forespørgsel_fra_Visma28[[#This Row],[SupDescr]]=" "," "," - "&amp;Tabel_Forespørgsel_fra_Visma28[[#This Row],[SupDescr]])</f>
        <v xml:space="preserve"> </v>
      </c>
      <c r="G1688" t="s">
        <v>154</v>
      </c>
      <c r="H1688">
        <v>2</v>
      </c>
      <c r="I1688" t="str">
        <f>IF(A1688=A1687,I1687&amp;CHAR(10)&amp;"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
  Peter  </v>
      </c>
    </row>
    <row r="1689" spans="1:9" x14ac:dyDescent="0.25">
      <c r="A1689" t="s">
        <v>5275</v>
      </c>
      <c r="B1689">
        <v>75421677</v>
      </c>
      <c r="C1689" t="s">
        <v>16</v>
      </c>
      <c r="D1689" t="str">
        <f>IF(Tabel_Forespørgsel_fra_Visma28[[#This Row],[SupProd]]=" "," "," - "&amp;Tabel_Forespørgsel_fra_Visma28[[#This Row],[SupProd]])</f>
        <v xml:space="preserve"> </v>
      </c>
      <c r="E1689" t="s">
        <v>16</v>
      </c>
      <c r="F1689" t="str">
        <f>IF(Tabel_Forespørgsel_fra_Visma28[[#This Row],[SupDescr]]=" "," "," - "&amp;Tabel_Forespørgsel_fra_Visma28[[#This Row],[SupDescr]])</f>
        <v xml:space="preserve"> </v>
      </c>
      <c r="G1689" t="s">
        <v>3368</v>
      </c>
      <c r="H1689">
        <v>1</v>
      </c>
      <c r="I1689" t="str">
        <f>IF(A1689=A1688,I1688&amp;CHAR(10)&amp;"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90" spans="1:9" x14ac:dyDescent="0.25">
      <c r="A1690" t="s">
        <v>5275</v>
      </c>
      <c r="B1690">
        <v>74762273</v>
      </c>
      <c r="C1690" t="s">
        <v>16</v>
      </c>
      <c r="D1690" t="str">
        <f>IF(Tabel_Forespørgsel_fra_Visma28[[#This Row],[SupProd]]=" "," "," - "&amp;Tabel_Forespørgsel_fra_Visma28[[#This Row],[SupProd]])</f>
        <v xml:space="preserve"> </v>
      </c>
      <c r="E1690" t="s">
        <v>16</v>
      </c>
      <c r="F1690" t="str">
        <f>IF(Tabel_Forespørgsel_fra_Visma28[[#This Row],[SupDescr]]=" "," "," - "&amp;Tabel_Forespørgsel_fra_Visma28[[#This Row],[SupDescr]])</f>
        <v xml:space="preserve"> </v>
      </c>
      <c r="G1690" t="s">
        <v>154</v>
      </c>
      <c r="H1690">
        <v>2</v>
      </c>
      <c r="I1690" t="str">
        <f>IF(A1690=A1689,I1689&amp;CHAR(10)&amp;"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
  Peter  </v>
      </c>
    </row>
    <row r="1691" spans="1:9" x14ac:dyDescent="0.25">
      <c r="A1691" t="s">
        <v>8188</v>
      </c>
      <c r="B1691">
        <v>70108720</v>
      </c>
      <c r="C1691" t="s">
        <v>16</v>
      </c>
      <c r="D1691" t="str">
        <f>IF(Tabel_Forespørgsel_fra_Visma28[[#This Row],[SupProd]]=" "," "," - "&amp;Tabel_Forespørgsel_fra_Visma28[[#This Row],[SupProd]])</f>
        <v xml:space="preserve"> </v>
      </c>
      <c r="E1691" t="s">
        <v>16</v>
      </c>
      <c r="F1691" t="str">
        <f>IF(Tabel_Forespørgsel_fra_Visma28[[#This Row],[SupDescr]]=" "," "," - "&amp;Tabel_Forespørgsel_fra_Visma28[[#This Row],[SupDescr]])</f>
        <v xml:space="preserve"> </v>
      </c>
      <c r="G1691" t="s">
        <v>8125</v>
      </c>
      <c r="H1691">
        <v>1</v>
      </c>
      <c r="I1691" t="str">
        <f>IF(A1691=A1690,I1690&amp;CHAR(10)&amp;"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92" spans="1:9" x14ac:dyDescent="0.25">
      <c r="A1692" t="s">
        <v>8192</v>
      </c>
      <c r="B1692">
        <v>70108720</v>
      </c>
      <c r="C1692" t="s">
        <v>16</v>
      </c>
      <c r="D1692" t="str">
        <f>IF(Tabel_Forespørgsel_fra_Visma28[[#This Row],[SupProd]]=" "," "," - "&amp;Tabel_Forespørgsel_fra_Visma28[[#This Row],[SupProd]])</f>
        <v xml:space="preserve"> </v>
      </c>
      <c r="E1692" t="s">
        <v>16</v>
      </c>
      <c r="F1692" t="str">
        <f>IF(Tabel_Forespørgsel_fra_Visma28[[#This Row],[SupDescr]]=" "," "," - "&amp;Tabel_Forespørgsel_fra_Visma28[[#This Row],[SupDescr]])</f>
        <v xml:space="preserve"> </v>
      </c>
      <c r="G1692" t="s">
        <v>8125</v>
      </c>
      <c r="H1692">
        <v>1</v>
      </c>
      <c r="I1692" t="str">
        <f>IF(A1692=A1691,I1691&amp;CHAR(10)&amp;"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93" spans="1:9" x14ac:dyDescent="0.25">
      <c r="A1693" t="s">
        <v>40976</v>
      </c>
      <c r="B1693">
        <v>86659222</v>
      </c>
      <c r="C1693" t="s">
        <v>16</v>
      </c>
      <c r="D1693" t="str">
        <f>IF(Tabel_Forespørgsel_fra_Visma28[[#This Row],[SupProd]]=" "," "," - "&amp;Tabel_Forespørgsel_fra_Visma28[[#This Row],[SupProd]])</f>
        <v xml:space="preserve"> </v>
      </c>
      <c r="E1693" t="s">
        <v>16</v>
      </c>
      <c r="F1693" t="str">
        <f>IF(Tabel_Forespørgsel_fra_Visma28[[#This Row],[SupDescr]]=" "," "," - "&amp;Tabel_Forespørgsel_fra_Visma28[[#This Row],[SupDescr]])</f>
        <v xml:space="preserve"> </v>
      </c>
      <c r="G1693" t="s">
        <v>40888</v>
      </c>
      <c r="H1693">
        <v>1</v>
      </c>
      <c r="I1693" t="str">
        <f>IF(A1693=A1692,I1692&amp;CHAR(10)&amp;"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694" spans="1:9" x14ac:dyDescent="0.25">
      <c r="A1694" t="s">
        <v>40977</v>
      </c>
      <c r="B1694">
        <v>86659222</v>
      </c>
      <c r="C1694" t="s">
        <v>16</v>
      </c>
      <c r="D1694" t="str">
        <f>IF(Tabel_Forespørgsel_fra_Visma28[[#This Row],[SupProd]]=" "," "," - "&amp;Tabel_Forespørgsel_fra_Visma28[[#This Row],[SupProd]])</f>
        <v xml:space="preserve"> </v>
      </c>
      <c r="E1694" t="s">
        <v>16</v>
      </c>
      <c r="F1694" t="str">
        <f>IF(Tabel_Forespørgsel_fra_Visma28[[#This Row],[SupDescr]]=" "," "," - "&amp;Tabel_Forespørgsel_fra_Visma28[[#This Row],[SupDescr]])</f>
        <v xml:space="preserve"> </v>
      </c>
      <c r="G1694" t="s">
        <v>40888</v>
      </c>
      <c r="H1694">
        <v>1</v>
      </c>
      <c r="I1694" t="str">
        <f>IF(A1694=A1693,I1693&amp;CHAR(10)&amp;"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695" spans="1:9" x14ac:dyDescent="0.25">
      <c r="A1695" t="s">
        <v>40980</v>
      </c>
      <c r="B1695">
        <v>86659222</v>
      </c>
      <c r="C1695" t="s">
        <v>16</v>
      </c>
      <c r="D1695" t="str">
        <f>IF(Tabel_Forespørgsel_fra_Visma28[[#This Row],[SupProd]]=" "," "," - "&amp;Tabel_Forespørgsel_fra_Visma28[[#This Row],[SupProd]])</f>
        <v xml:space="preserve"> </v>
      </c>
      <c r="E1695" t="s">
        <v>16</v>
      </c>
      <c r="F1695" t="str">
        <f>IF(Tabel_Forespørgsel_fra_Visma28[[#This Row],[SupDescr]]=" "," "," - "&amp;Tabel_Forespørgsel_fra_Visma28[[#This Row],[SupDescr]])</f>
        <v xml:space="preserve"> </v>
      </c>
      <c r="G1695" t="s">
        <v>40888</v>
      </c>
      <c r="H1695">
        <v>1</v>
      </c>
      <c r="I1695" t="str">
        <f>IF(A1695=A1694,I1694&amp;CHAR(10)&amp;"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696" spans="1:9" x14ac:dyDescent="0.25">
      <c r="A1696" t="s">
        <v>40978</v>
      </c>
      <c r="B1696">
        <v>86659222</v>
      </c>
      <c r="C1696" t="s">
        <v>16</v>
      </c>
      <c r="D1696" t="str">
        <f>IF(Tabel_Forespørgsel_fra_Visma28[[#This Row],[SupProd]]=" "," "," - "&amp;Tabel_Forespørgsel_fra_Visma28[[#This Row],[SupProd]])</f>
        <v xml:space="preserve"> </v>
      </c>
      <c r="E1696" t="s">
        <v>16</v>
      </c>
      <c r="F1696" t="str">
        <f>IF(Tabel_Forespørgsel_fra_Visma28[[#This Row],[SupDescr]]=" "," "," - "&amp;Tabel_Forespørgsel_fra_Visma28[[#This Row],[SupDescr]])</f>
        <v xml:space="preserve"> </v>
      </c>
      <c r="G1696" t="s">
        <v>40888</v>
      </c>
      <c r="H1696">
        <v>1</v>
      </c>
      <c r="I1696" t="str">
        <f>IF(A1696=A1695,I1695&amp;CHAR(10)&amp;"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697" spans="1:9" x14ac:dyDescent="0.25">
      <c r="A1697" t="s">
        <v>40979</v>
      </c>
      <c r="B1697">
        <v>86659222</v>
      </c>
      <c r="C1697" t="s">
        <v>16</v>
      </c>
      <c r="D1697" t="str">
        <f>IF(Tabel_Forespørgsel_fra_Visma28[[#This Row],[SupProd]]=" "," "," - "&amp;Tabel_Forespørgsel_fra_Visma28[[#This Row],[SupProd]])</f>
        <v xml:space="preserve"> </v>
      </c>
      <c r="E1697" t="s">
        <v>16</v>
      </c>
      <c r="F1697" t="str">
        <f>IF(Tabel_Forespørgsel_fra_Visma28[[#This Row],[SupDescr]]=" "," "," - "&amp;Tabel_Forespørgsel_fra_Visma28[[#This Row],[SupDescr]])</f>
        <v xml:space="preserve"> </v>
      </c>
      <c r="G1697" t="s">
        <v>40888</v>
      </c>
      <c r="H1697">
        <v>1</v>
      </c>
      <c r="I1697" t="str">
        <f>IF(A1697=A1696,I1696&amp;CHAR(10)&amp;"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698" spans="1:9" x14ac:dyDescent="0.25">
      <c r="A1698" t="s">
        <v>42088</v>
      </c>
      <c r="B1698">
        <v>74762273</v>
      </c>
      <c r="C1698" t="s">
        <v>16</v>
      </c>
      <c r="D1698" t="str">
        <f>IF(Tabel_Forespørgsel_fra_Visma28[[#This Row],[SupProd]]=" "," "," - "&amp;Tabel_Forespørgsel_fra_Visma28[[#This Row],[SupProd]])</f>
        <v xml:space="preserve"> </v>
      </c>
      <c r="E1698" t="s">
        <v>16</v>
      </c>
      <c r="F1698" t="str">
        <f>IF(Tabel_Forespørgsel_fra_Visma28[[#This Row],[SupDescr]]=" "," "," - "&amp;Tabel_Forespørgsel_fra_Visma28[[#This Row],[SupDescr]])</f>
        <v xml:space="preserve"> </v>
      </c>
      <c r="G1698" t="s">
        <v>154</v>
      </c>
      <c r="H1698">
        <v>1</v>
      </c>
      <c r="I1698" t="str">
        <f>IF(A1698=A1697,I1697&amp;CHAR(10)&amp;"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99" spans="1:9" x14ac:dyDescent="0.25">
      <c r="A1699" t="s">
        <v>42057</v>
      </c>
      <c r="B1699">
        <v>74762273</v>
      </c>
      <c r="C1699" t="s">
        <v>16</v>
      </c>
      <c r="D1699" t="str">
        <f>IF(Tabel_Forespørgsel_fra_Visma28[[#This Row],[SupProd]]=" "," "," - "&amp;Tabel_Forespørgsel_fra_Visma28[[#This Row],[SupProd]])</f>
        <v xml:space="preserve"> </v>
      </c>
      <c r="E1699" t="s">
        <v>16</v>
      </c>
      <c r="F1699" t="str">
        <f>IF(Tabel_Forespørgsel_fra_Visma28[[#This Row],[SupDescr]]=" "," "," - "&amp;Tabel_Forespørgsel_fra_Visma28[[#This Row],[SupDescr]])</f>
        <v xml:space="preserve"> </v>
      </c>
      <c r="G1699" t="s">
        <v>154</v>
      </c>
      <c r="H1699">
        <v>1</v>
      </c>
      <c r="I1699" t="str">
        <f>IF(A1699=A1698,I1698&amp;CHAR(10)&amp;"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0" spans="1:9" x14ac:dyDescent="0.25">
      <c r="A1700" t="s">
        <v>42059</v>
      </c>
      <c r="B1700">
        <v>74762273</v>
      </c>
      <c r="C1700" t="s">
        <v>16</v>
      </c>
      <c r="D1700" t="str">
        <f>IF(Tabel_Forespørgsel_fra_Visma28[[#This Row],[SupProd]]=" "," "," - "&amp;Tabel_Forespørgsel_fra_Visma28[[#This Row],[SupProd]])</f>
        <v xml:space="preserve"> </v>
      </c>
      <c r="E1700" t="s">
        <v>16</v>
      </c>
      <c r="F1700" t="str">
        <f>IF(Tabel_Forespørgsel_fra_Visma28[[#This Row],[SupDescr]]=" "," "," - "&amp;Tabel_Forespørgsel_fra_Visma28[[#This Row],[SupDescr]])</f>
        <v xml:space="preserve"> </v>
      </c>
      <c r="G1700" t="s">
        <v>154</v>
      </c>
      <c r="H1700">
        <v>1</v>
      </c>
      <c r="I1700" t="str">
        <f>IF(A1700=A1699,I1699&amp;CHAR(10)&amp;"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1" spans="1:9" x14ac:dyDescent="0.25">
      <c r="A1701" t="s">
        <v>42060</v>
      </c>
      <c r="B1701">
        <v>74762273</v>
      </c>
      <c r="C1701" t="s">
        <v>16</v>
      </c>
      <c r="D1701" t="str">
        <f>IF(Tabel_Forespørgsel_fra_Visma28[[#This Row],[SupProd]]=" "," "," - "&amp;Tabel_Forespørgsel_fra_Visma28[[#This Row],[SupProd]])</f>
        <v xml:space="preserve"> </v>
      </c>
      <c r="E1701" t="s">
        <v>16</v>
      </c>
      <c r="F1701" t="str">
        <f>IF(Tabel_Forespørgsel_fra_Visma28[[#This Row],[SupDescr]]=" "," "," - "&amp;Tabel_Forespørgsel_fra_Visma28[[#This Row],[SupDescr]])</f>
        <v xml:space="preserve"> </v>
      </c>
      <c r="G1701" t="s">
        <v>154</v>
      </c>
      <c r="H1701">
        <v>1</v>
      </c>
      <c r="I1701" t="str">
        <f>IF(A1701=A1700,I1700&amp;CHAR(10)&amp;"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2" spans="1:9" x14ac:dyDescent="0.25">
      <c r="A1702" t="s">
        <v>42056</v>
      </c>
      <c r="B1702">
        <v>74762273</v>
      </c>
      <c r="C1702" t="s">
        <v>16</v>
      </c>
      <c r="D1702" t="str">
        <f>IF(Tabel_Forespørgsel_fra_Visma28[[#This Row],[SupProd]]=" "," "," - "&amp;Tabel_Forespørgsel_fra_Visma28[[#This Row],[SupProd]])</f>
        <v xml:space="preserve"> </v>
      </c>
      <c r="E1702" t="s">
        <v>16</v>
      </c>
      <c r="F1702" t="str">
        <f>IF(Tabel_Forespørgsel_fra_Visma28[[#This Row],[SupDescr]]=" "," "," - "&amp;Tabel_Forespørgsel_fra_Visma28[[#This Row],[SupDescr]])</f>
        <v xml:space="preserve"> </v>
      </c>
      <c r="G1702" t="s">
        <v>154</v>
      </c>
      <c r="H1702">
        <v>1</v>
      </c>
      <c r="I1702" t="str">
        <f>IF(A1702=A1701,I1701&amp;CHAR(10)&amp;"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3" spans="1:9" x14ac:dyDescent="0.25">
      <c r="A1703" t="s">
        <v>42058</v>
      </c>
      <c r="B1703">
        <v>74762273</v>
      </c>
      <c r="C1703" t="s">
        <v>16</v>
      </c>
      <c r="D1703" t="str">
        <f>IF(Tabel_Forespørgsel_fra_Visma28[[#This Row],[SupProd]]=" "," "," - "&amp;Tabel_Forespørgsel_fra_Visma28[[#This Row],[SupProd]])</f>
        <v xml:space="preserve"> </v>
      </c>
      <c r="E1703" t="s">
        <v>16</v>
      </c>
      <c r="F1703" t="str">
        <f>IF(Tabel_Forespørgsel_fra_Visma28[[#This Row],[SupDescr]]=" "," "," - "&amp;Tabel_Forespørgsel_fra_Visma28[[#This Row],[SupDescr]])</f>
        <v xml:space="preserve"> </v>
      </c>
      <c r="G1703" t="s">
        <v>154</v>
      </c>
      <c r="H1703">
        <v>1</v>
      </c>
      <c r="I1703" t="str">
        <f>IF(A1703=A1702,I1702&amp;CHAR(10)&amp;"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4" spans="1:9" x14ac:dyDescent="0.25">
      <c r="A1704" t="s">
        <v>42063</v>
      </c>
      <c r="B1704">
        <v>74762273</v>
      </c>
      <c r="C1704" t="s">
        <v>16</v>
      </c>
      <c r="D1704" t="str">
        <f>IF(Tabel_Forespørgsel_fra_Visma28[[#This Row],[SupProd]]=" "," "," - "&amp;Tabel_Forespørgsel_fra_Visma28[[#This Row],[SupProd]])</f>
        <v xml:space="preserve"> </v>
      </c>
      <c r="E1704" t="s">
        <v>16</v>
      </c>
      <c r="F1704" t="str">
        <f>IF(Tabel_Forespørgsel_fra_Visma28[[#This Row],[SupDescr]]=" "," "," - "&amp;Tabel_Forespørgsel_fra_Visma28[[#This Row],[SupDescr]])</f>
        <v xml:space="preserve"> </v>
      </c>
      <c r="G1704" t="s">
        <v>154</v>
      </c>
      <c r="H1704">
        <v>1</v>
      </c>
      <c r="I1704" t="str">
        <f>IF(A1704=A1703,I1703&amp;CHAR(10)&amp;"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5" spans="1:9" x14ac:dyDescent="0.25">
      <c r="A1705" t="s">
        <v>42064</v>
      </c>
      <c r="B1705">
        <v>74762273</v>
      </c>
      <c r="C1705" t="s">
        <v>16</v>
      </c>
      <c r="D1705" t="str">
        <f>IF(Tabel_Forespørgsel_fra_Visma28[[#This Row],[SupProd]]=" "," "," - "&amp;Tabel_Forespørgsel_fra_Visma28[[#This Row],[SupProd]])</f>
        <v xml:space="preserve"> </v>
      </c>
      <c r="E1705" t="s">
        <v>16</v>
      </c>
      <c r="F1705" t="str">
        <f>IF(Tabel_Forespørgsel_fra_Visma28[[#This Row],[SupDescr]]=" "," "," - "&amp;Tabel_Forespørgsel_fra_Visma28[[#This Row],[SupDescr]])</f>
        <v xml:space="preserve"> </v>
      </c>
      <c r="G1705" t="s">
        <v>154</v>
      </c>
      <c r="H1705">
        <v>1</v>
      </c>
      <c r="I1705" t="str">
        <f>IF(A1705=A1704,I1704&amp;CHAR(10)&amp;"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6" spans="1:9" x14ac:dyDescent="0.25">
      <c r="A1706" t="s">
        <v>42066</v>
      </c>
      <c r="B1706">
        <v>74762273</v>
      </c>
      <c r="C1706" t="s">
        <v>16</v>
      </c>
      <c r="D1706" t="str">
        <f>IF(Tabel_Forespørgsel_fra_Visma28[[#This Row],[SupProd]]=" "," "," - "&amp;Tabel_Forespørgsel_fra_Visma28[[#This Row],[SupProd]])</f>
        <v xml:space="preserve"> </v>
      </c>
      <c r="E1706" t="s">
        <v>16</v>
      </c>
      <c r="F1706" t="str">
        <f>IF(Tabel_Forespørgsel_fra_Visma28[[#This Row],[SupDescr]]=" "," "," - "&amp;Tabel_Forespørgsel_fra_Visma28[[#This Row],[SupDescr]])</f>
        <v xml:space="preserve"> </v>
      </c>
      <c r="G1706" t="s">
        <v>154</v>
      </c>
      <c r="H1706">
        <v>1</v>
      </c>
      <c r="I1706" t="str">
        <f>IF(A1706=A1705,I1705&amp;CHAR(10)&amp;"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7" spans="1:9" x14ac:dyDescent="0.25">
      <c r="A1707" t="s">
        <v>42061</v>
      </c>
      <c r="B1707">
        <v>74762273</v>
      </c>
      <c r="C1707" t="s">
        <v>16</v>
      </c>
      <c r="D1707" t="str">
        <f>IF(Tabel_Forespørgsel_fra_Visma28[[#This Row],[SupProd]]=" "," "," - "&amp;Tabel_Forespørgsel_fra_Visma28[[#This Row],[SupProd]])</f>
        <v xml:space="preserve"> </v>
      </c>
      <c r="E1707" t="s">
        <v>16</v>
      </c>
      <c r="F1707" t="str">
        <f>IF(Tabel_Forespørgsel_fra_Visma28[[#This Row],[SupDescr]]=" "," "," - "&amp;Tabel_Forespørgsel_fra_Visma28[[#This Row],[SupDescr]])</f>
        <v xml:space="preserve"> </v>
      </c>
      <c r="G1707" t="s">
        <v>154</v>
      </c>
      <c r="H1707">
        <v>1</v>
      </c>
      <c r="I1707" t="str">
        <f>IF(A1707=A1706,I1706&amp;CHAR(10)&amp;"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8" spans="1:9" x14ac:dyDescent="0.25">
      <c r="A1708" t="s">
        <v>42062</v>
      </c>
      <c r="B1708">
        <v>74762273</v>
      </c>
      <c r="C1708" t="s">
        <v>16</v>
      </c>
      <c r="D1708" t="str">
        <f>IF(Tabel_Forespørgsel_fra_Visma28[[#This Row],[SupProd]]=" "," "," - "&amp;Tabel_Forespørgsel_fra_Visma28[[#This Row],[SupProd]])</f>
        <v xml:space="preserve"> </v>
      </c>
      <c r="E1708" t="s">
        <v>16</v>
      </c>
      <c r="F1708" t="str">
        <f>IF(Tabel_Forespørgsel_fra_Visma28[[#This Row],[SupDescr]]=" "," "," - "&amp;Tabel_Forespørgsel_fra_Visma28[[#This Row],[SupDescr]])</f>
        <v xml:space="preserve"> </v>
      </c>
      <c r="G1708" t="s">
        <v>154</v>
      </c>
      <c r="H1708">
        <v>1</v>
      </c>
      <c r="I1708" t="str">
        <f>IF(A1708=A1707,I1707&amp;CHAR(10)&amp;"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9" spans="1:9" x14ac:dyDescent="0.25">
      <c r="A1709" t="s">
        <v>42065</v>
      </c>
      <c r="B1709">
        <v>74762273</v>
      </c>
      <c r="C1709" t="s">
        <v>16</v>
      </c>
      <c r="D1709" t="str">
        <f>IF(Tabel_Forespørgsel_fra_Visma28[[#This Row],[SupProd]]=" "," "," - "&amp;Tabel_Forespørgsel_fra_Visma28[[#This Row],[SupProd]])</f>
        <v xml:space="preserve"> </v>
      </c>
      <c r="E1709" t="s">
        <v>16</v>
      </c>
      <c r="F1709" t="str">
        <f>IF(Tabel_Forespørgsel_fra_Visma28[[#This Row],[SupDescr]]=" "," "," - "&amp;Tabel_Forespørgsel_fra_Visma28[[#This Row],[SupDescr]])</f>
        <v xml:space="preserve"> </v>
      </c>
      <c r="G1709" t="s">
        <v>154</v>
      </c>
      <c r="H1709">
        <v>1</v>
      </c>
      <c r="I1709" t="str">
        <f>IF(A1709=A1708,I1708&amp;CHAR(10)&amp;"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0" spans="1:9" x14ac:dyDescent="0.25">
      <c r="A1710" t="s">
        <v>42070</v>
      </c>
      <c r="B1710">
        <v>74762273</v>
      </c>
      <c r="C1710" t="s">
        <v>16</v>
      </c>
      <c r="D1710" t="str">
        <f>IF(Tabel_Forespørgsel_fra_Visma28[[#This Row],[SupProd]]=" "," "," - "&amp;Tabel_Forespørgsel_fra_Visma28[[#This Row],[SupProd]])</f>
        <v xml:space="preserve"> </v>
      </c>
      <c r="E1710" t="s">
        <v>16</v>
      </c>
      <c r="F1710" t="str">
        <f>IF(Tabel_Forespørgsel_fra_Visma28[[#This Row],[SupDescr]]=" "," "," - "&amp;Tabel_Forespørgsel_fra_Visma28[[#This Row],[SupDescr]])</f>
        <v xml:space="preserve"> </v>
      </c>
      <c r="G1710" t="s">
        <v>154</v>
      </c>
      <c r="H1710">
        <v>1</v>
      </c>
      <c r="I1710" t="str">
        <f>IF(A1710=A1709,I1709&amp;CHAR(10)&amp;"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1" spans="1:9" x14ac:dyDescent="0.25">
      <c r="A1711" t="s">
        <v>42071</v>
      </c>
      <c r="B1711">
        <v>74762273</v>
      </c>
      <c r="C1711" t="s">
        <v>16</v>
      </c>
      <c r="D1711" t="str">
        <f>IF(Tabel_Forespørgsel_fra_Visma28[[#This Row],[SupProd]]=" "," "," - "&amp;Tabel_Forespørgsel_fra_Visma28[[#This Row],[SupProd]])</f>
        <v xml:space="preserve"> </v>
      </c>
      <c r="E1711" t="s">
        <v>16</v>
      </c>
      <c r="F1711" t="str">
        <f>IF(Tabel_Forespørgsel_fra_Visma28[[#This Row],[SupDescr]]=" "," "," - "&amp;Tabel_Forespørgsel_fra_Visma28[[#This Row],[SupDescr]])</f>
        <v xml:space="preserve"> </v>
      </c>
      <c r="G1711" t="s">
        <v>154</v>
      </c>
      <c r="H1711">
        <v>1</v>
      </c>
      <c r="I1711" t="str">
        <f>IF(A1711=A1710,I1710&amp;CHAR(10)&amp;"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2" spans="1:9" x14ac:dyDescent="0.25">
      <c r="A1712" t="s">
        <v>42067</v>
      </c>
      <c r="B1712">
        <v>74762273</v>
      </c>
      <c r="C1712" t="s">
        <v>16</v>
      </c>
      <c r="D1712" t="str">
        <f>IF(Tabel_Forespørgsel_fra_Visma28[[#This Row],[SupProd]]=" "," "," - "&amp;Tabel_Forespørgsel_fra_Visma28[[#This Row],[SupProd]])</f>
        <v xml:space="preserve"> </v>
      </c>
      <c r="E1712" t="s">
        <v>16</v>
      </c>
      <c r="F1712" t="str">
        <f>IF(Tabel_Forespørgsel_fra_Visma28[[#This Row],[SupDescr]]=" "," "," - "&amp;Tabel_Forespørgsel_fra_Visma28[[#This Row],[SupDescr]])</f>
        <v xml:space="preserve"> </v>
      </c>
      <c r="G1712" t="s">
        <v>154</v>
      </c>
      <c r="H1712">
        <v>1</v>
      </c>
      <c r="I1712" t="str">
        <f>IF(A1712=A1711,I1711&amp;CHAR(10)&amp;"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3" spans="1:9" x14ac:dyDescent="0.25">
      <c r="A1713" t="s">
        <v>42068</v>
      </c>
      <c r="B1713">
        <v>74762273</v>
      </c>
      <c r="C1713" t="s">
        <v>16</v>
      </c>
      <c r="D1713" t="str">
        <f>IF(Tabel_Forespørgsel_fra_Visma28[[#This Row],[SupProd]]=" "," "," - "&amp;Tabel_Forespørgsel_fra_Visma28[[#This Row],[SupProd]])</f>
        <v xml:space="preserve"> </v>
      </c>
      <c r="E1713" t="s">
        <v>16</v>
      </c>
      <c r="F1713" t="str">
        <f>IF(Tabel_Forespørgsel_fra_Visma28[[#This Row],[SupDescr]]=" "," "," - "&amp;Tabel_Forespørgsel_fra_Visma28[[#This Row],[SupDescr]])</f>
        <v xml:space="preserve"> </v>
      </c>
      <c r="G1713" t="s">
        <v>154</v>
      </c>
      <c r="H1713">
        <v>1</v>
      </c>
      <c r="I1713" t="str">
        <f>IF(A1713=A1712,I1712&amp;CHAR(10)&amp;"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4" spans="1:9" x14ac:dyDescent="0.25">
      <c r="A1714" t="s">
        <v>42011</v>
      </c>
      <c r="B1714">
        <v>74762273</v>
      </c>
      <c r="C1714" t="s">
        <v>16</v>
      </c>
      <c r="D1714" t="str">
        <f>IF(Tabel_Forespørgsel_fra_Visma28[[#This Row],[SupProd]]=" "," "," - "&amp;Tabel_Forespørgsel_fra_Visma28[[#This Row],[SupProd]])</f>
        <v xml:space="preserve"> </v>
      </c>
      <c r="E1714" t="s">
        <v>16</v>
      </c>
      <c r="F1714" t="str">
        <f>IF(Tabel_Forespørgsel_fra_Visma28[[#This Row],[SupDescr]]=" "," "," - "&amp;Tabel_Forespørgsel_fra_Visma28[[#This Row],[SupDescr]])</f>
        <v xml:space="preserve"> </v>
      </c>
      <c r="G1714" t="s">
        <v>154</v>
      </c>
      <c r="H1714">
        <v>1</v>
      </c>
      <c r="I1714" t="str">
        <f>IF(A1714=A1713,I1713&amp;CHAR(10)&amp;"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5" spans="1:9" x14ac:dyDescent="0.25">
      <c r="A1715" t="s">
        <v>42014</v>
      </c>
      <c r="B1715">
        <v>74762273</v>
      </c>
      <c r="C1715" t="s">
        <v>16</v>
      </c>
      <c r="D1715" t="str">
        <f>IF(Tabel_Forespørgsel_fra_Visma28[[#This Row],[SupProd]]=" "," "," - "&amp;Tabel_Forespørgsel_fra_Visma28[[#This Row],[SupProd]])</f>
        <v xml:space="preserve"> </v>
      </c>
      <c r="E1715" t="s">
        <v>16</v>
      </c>
      <c r="F1715" t="str">
        <f>IF(Tabel_Forespørgsel_fra_Visma28[[#This Row],[SupDescr]]=" "," "," - "&amp;Tabel_Forespørgsel_fra_Visma28[[#This Row],[SupDescr]])</f>
        <v xml:space="preserve"> </v>
      </c>
      <c r="G1715" t="s">
        <v>154</v>
      </c>
      <c r="H1715">
        <v>1</v>
      </c>
      <c r="I1715" t="str">
        <f>IF(A1715=A1714,I1714&amp;CHAR(10)&amp;"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6" spans="1:9" x14ac:dyDescent="0.25">
      <c r="A1716" t="s">
        <v>42012</v>
      </c>
      <c r="B1716">
        <v>74762273</v>
      </c>
      <c r="C1716" t="s">
        <v>16</v>
      </c>
      <c r="D1716" t="str">
        <f>IF(Tabel_Forespørgsel_fra_Visma28[[#This Row],[SupProd]]=" "," "," - "&amp;Tabel_Forespørgsel_fra_Visma28[[#This Row],[SupProd]])</f>
        <v xml:space="preserve"> </v>
      </c>
      <c r="E1716" t="s">
        <v>16</v>
      </c>
      <c r="F1716" t="str">
        <f>IF(Tabel_Forespørgsel_fra_Visma28[[#This Row],[SupDescr]]=" "," "," - "&amp;Tabel_Forespørgsel_fra_Visma28[[#This Row],[SupDescr]])</f>
        <v xml:space="preserve"> </v>
      </c>
      <c r="G1716" t="s">
        <v>154</v>
      </c>
      <c r="H1716">
        <v>1</v>
      </c>
      <c r="I1716" t="str">
        <f>IF(A1716=A1715,I1715&amp;CHAR(10)&amp;"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7" spans="1:9" x14ac:dyDescent="0.25">
      <c r="A1717" t="s">
        <v>42013</v>
      </c>
      <c r="B1717">
        <v>74762273</v>
      </c>
      <c r="C1717" t="s">
        <v>16</v>
      </c>
      <c r="D1717" t="str">
        <f>IF(Tabel_Forespørgsel_fra_Visma28[[#This Row],[SupProd]]=" "," "," - "&amp;Tabel_Forespørgsel_fra_Visma28[[#This Row],[SupProd]])</f>
        <v xml:space="preserve"> </v>
      </c>
      <c r="E1717" t="s">
        <v>16</v>
      </c>
      <c r="F1717" t="str">
        <f>IF(Tabel_Forespørgsel_fra_Visma28[[#This Row],[SupDescr]]=" "," "," - "&amp;Tabel_Forespørgsel_fra_Visma28[[#This Row],[SupDescr]])</f>
        <v xml:space="preserve"> </v>
      </c>
      <c r="G1717" t="s">
        <v>154</v>
      </c>
      <c r="H1717">
        <v>1</v>
      </c>
      <c r="I1717" t="str">
        <f>IF(A1717=A1716,I1716&amp;CHAR(10)&amp;"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8" spans="1:9" x14ac:dyDescent="0.25">
      <c r="A1718" t="s">
        <v>42016</v>
      </c>
      <c r="B1718">
        <v>74762273</v>
      </c>
      <c r="C1718" t="s">
        <v>16</v>
      </c>
      <c r="D1718" t="str">
        <f>IF(Tabel_Forespørgsel_fra_Visma28[[#This Row],[SupProd]]=" "," "," - "&amp;Tabel_Forespørgsel_fra_Visma28[[#This Row],[SupProd]])</f>
        <v xml:space="preserve"> </v>
      </c>
      <c r="E1718" t="s">
        <v>16</v>
      </c>
      <c r="F1718" t="str">
        <f>IF(Tabel_Forespørgsel_fra_Visma28[[#This Row],[SupDescr]]=" "," "," - "&amp;Tabel_Forespørgsel_fra_Visma28[[#This Row],[SupDescr]])</f>
        <v xml:space="preserve"> </v>
      </c>
      <c r="G1718" t="s">
        <v>154</v>
      </c>
      <c r="H1718">
        <v>1</v>
      </c>
      <c r="I1718" t="str">
        <f>IF(A1718=A1717,I1717&amp;CHAR(10)&amp;"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9" spans="1:9" x14ac:dyDescent="0.25">
      <c r="A1719" t="s">
        <v>42017</v>
      </c>
      <c r="B1719">
        <v>74762273</v>
      </c>
      <c r="C1719" t="s">
        <v>16</v>
      </c>
      <c r="D1719" t="str">
        <f>IF(Tabel_Forespørgsel_fra_Visma28[[#This Row],[SupProd]]=" "," "," - "&amp;Tabel_Forespørgsel_fra_Visma28[[#This Row],[SupProd]])</f>
        <v xml:space="preserve"> </v>
      </c>
      <c r="E1719" t="s">
        <v>16</v>
      </c>
      <c r="F1719" t="str">
        <f>IF(Tabel_Forespørgsel_fra_Visma28[[#This Row],[SupDescr]]=" "," "," - "&amp;Tabel_Forespørgsel_fra_Visma28[[#This Row],[SupDescr]])</f>
        <v xml:space="preserve"> </v>
      </c>
      <c r="G1719" t="s">
        <v>154</v>
      </c>
      <c r="H1719">
        <v>1</v>
      </c>
      <c r="I1719" t="str">
        <f>IF(A1719=A1718,I1718&amp;CHAR(10)&amp;"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0" spans="1:9" x14ac:dyDescent="0.25">
      <c r="A1720" t="s">
        <v>42015</v>
      </c>
      <c r="B1720">
        <v>74762273</v>
      </c>
      <c r="C1720" t="s">
        <v>16</v>
      </c>
      <c r="D1720" t="str">
        <f>IF(Tabel_Forespørgsel_fra_Visma28[[#This Row],[SupProd]]=" "," "," - "&amp;Tabel_Forespørgsel_fra_Visma28[[#This Row],[SupProd]])</f>
        <v xml:space="preserve"> </v>
      </c>
      <c r="E1720" t="s">
        <v>16</v>
      </c>
      <c r="F1720" t="str">
        <f>IF(Tabel_Forespørgsel_fra_Visma28[[#This Row],[SupDescr]]=" "," "," - "&amp;Tabel_Forespørgsel_fra_Visma28[[#This Row],[SupDescr]])</f>
        <v xml:space="preserve"> </v>
      </c>
      <c r="G1720" t="s">
        <v>154</v>
      </c>
      <c r="H1720">
        <v>1</v>
      </c>
      <c r="I1720" t="str">
        <f>IF(A1720=A1719,I1719&amp;CHAR(10)&amp;"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1" spans="1:9" x14ac:dyDescent="0.25">
      <c r="A1721" t="s">
        <v>42018</v>
      </c>
      <c r="B1721">
        <v>74762273</v>
      </c>
      <c r="C1721" t="s">
        <v>16</v>
      </c>
      <c r="D1721" t="str">
        <f>IF(Tabel_Forespørgsel_fra_Visma28[[#This Row],[SupProd]]=" "," "," - "&amp;Tabel_Forespørgsel_fra_Visma28[[#This Row],[SupProd]])</f>
        <v xml:space="preserve"> </v>
      </c>
      <c r="E1721" t="s">
        <v>16</v>
      </c>
      <c r="F1721" t="str">
        <f>IF(Tabel_Forespørgsel_fra_Visma28[[#This Row],[SupDescr]]=" "," "," - "&amp;Tabel_Forespørgsel_fra_Visma28[[#This Row],[SupDescr]])</f>
        <v xml:space="preserve"> </v>
      </c>
      <c r="G1721" t="s">
        <v>154</v>
      </c>
      <c r="H1721">
        <v>1</v>
      </c>
      <c r="I1721" t="str">
        <f>IF(A1721=A1720,I1720&amp;CHAR(10)&amp;"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2" spans="1:9" x14ac:dyDescent="0.25">
      <c r="A1722" t="s">
        <v>42020</v>
      </c>
      <c r="B1722">
        <v>74762273</v>
      </c>
      <c r="C1722" t="s">
        <v>16</v>
      </c>
      <c r="D1722" t="str">
        <f>IF(Tabel_Forespørgsel_fra_Visma28[[#This Row],[SupProd]]=" "," "," - "&amp;Tabel_Forespørgsel_fra_Visma28[[#This Row],[SupProd]])</f>
        <v xml:space="preserve"> </v>
      </c>
      <c r="E1722" t="s">
        <v>16</v>
      </c>
      <c r="F1722" t="str">
        <f>IF(Tabel_Forespørgsel_fra_Visma28[[#This Row],[SupDescr]]=" "," "," - "&amp;Tabel_Forespørgsel_fra_Visma28[[#This Row],[SupDescr]])</f>
        <v xml:space="preserve"> </v>
      </c>
      <c r="G1722" t="s">
        <v>154</v>
      </c>
      <c r="H1722">
        <v>1</v>
      </c>
      <c r="I1722" t="str">
        <f>IF(A1722=A1721,I1721&amp;CHAR(10)&amp;"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3" spans="1:9" x14ac:dyDescent="0.25">
      <c r="A1723" t="s">
        <v>41256</v>
      </c>
      <c r="B1723">
        <v>86659222</v>
      </c>
      <c r="C1723" t="s">
        <v>16</v>
      </c>
      <c r="D1723" t="str">
        <f>IF(Tabel_Forespørgsel_fra_Visma28[[#This Row],[SupProd]]=" "," "," - "&amp;Tabel_Forespørgsel_fra_Visma28[[#This Row],[SupProd]])</f>
        <v xml:space="preserve"> </v>
      </c>
      <c r="E1723" t="s">
        <v>16</v>
      </c>
      <c r="F1723" t="str">
        <f>IF(Tabel_Forespørgsel_fra_Visma28[[#This Row],[SupDescr]]=" "," "," - "&amp;Tabel_Forespørgsel_fra_Visma28[[#This Row],[SupDescr]])</f>
        <v xml:space="preserve"> </v>
      </c>
      <c r="G1723" t="s">
        <v>40888</v>
      </c>
      <c r="H1723">
        <v>1</v>
      </c>
      <c r="I1723" t="str">
        <f>IF(A1723=A1722,I1722&amp;CHAR(10)&amp;"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724" spans="1:9" x14ac:dyDescent="0.25">
      <c r="A1724" t="s">
        <v>42084</v>
      </c>
      <c r="B1724">
        <v>74762273</v>
      </c>
      <c r="C1724" t="s">
        <v>16</v>
      </c>
      <c r="D1724" t="str">
        <f>IF(Tabel_Forespørgsel_fra_Visma28[[#This Row],[SupProd]]=" "," "," - "&amp;Tabel_Forespørgsel_fra_Visma28[[#This Row],[SupProd]])</f>
        <v xml:space="preserve"> </v>
      </c>
      <c r="E1724" t="s">
        <v>16</v>
      </c>
      <c r="F1724" t="str">
        <f>IF(Tabel_Forespørgsel_fra_Visma28[[#This Row],[SupDescr]]=" "," "," - "&amp;Tabel_Forespørgsel_fra_Visma28[[#This Row],[SupDescr]])</f>
        <v xml:space="preserve"> </v>
      </c>
      <c r="G1724" t="s">
        <v>154</v>
      </c>
      <c r="H1724">
        <v>1</v>
      </c>
      <c r="I1724" t="str">
        <f>IF(A1724=A1723,I1723&amp;CHAR(10)&amp;"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5" spans="1:9" x14ac:dyDescent="0.25">
      <c r="A1725" t="s">
        <v>42087</v>
      </c>
      <c r="B1725">
        <v>74762273</v>
      </c>
      <c r="C1725" t="s">
        <v>16</v>
      </c>
      <c r="D1725" t="str">
        <f>IF(Tabel_Forespørgsel_fra_Visma28[[#This Row],[SupProd]]=" "," "," - "&amp;Tabel_Forespørgsel_fra_Visma28[[#This Row],[SupProd]])</f>
        <v xml:space="preserve"> </v>
      </c>
      <c r="E1725" t="s">
        <v>16</v>
      </c>
      <c r="F1725" t="str">
        <f>IF(Tabel_Forespørgsel_fra_Visma28[[#This Row],[SupDescr]]=" "," "," - "&amp;Tabel_Forespørgsel_fra_Visma28[[#This Row],[SupDescr]])</f>
        <v xml:space="preserve"> </v>
      </c>
      <c r="G1725" t="s">
        <v>154</v>
      </c>
      <c r="H1725">
        <v>1</v>
      </c>
      <c r="I1725" t="str">
        <f>IF(A1725=A1724,I1724&amp;CHAR(10)&amp;"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6" spans="1:9" x14ac:dyDescent="0.25">
      <c r="A1726" t="s">
        <v>42091</v>
      </c>
      <c r="B1726">
        <v>74762273</v>
      </c>
      <c r="C1726" t="s">
        <v>16</v>
      </c>
      <c r="D1726" t="str">
        <f>IF(Tabel_Forespørgsel_fra_Visma28[[#This Row],[SupProd]]=" "," "," - "&amp;Tabel_Forespørgsel_fra_Visma28[[#This Row],[SupProd]])</f>
        <v xml:space="preserve"> </v>
      </c>
      <c r="E1726" t="s">
        <v>16</v>
      </c>
      <c r="F1726" t="str">
        <f>IF(Tabel_Forespørgsel_fra_Visma28[[#This Row],[SupDescr]]=" "," "," - "&amp;Tabel_Forespørgsel_fra_Visma28[[#This Row],[SupDescr]])</f>
        <v xml:space="preserve"> </v>
      </c>
      <c r="G1726" t="s">
        <v>154</v>
      </c>
      <c r="H1726">
        <v>1</v>
      </c>
      <c r="I1726" t="str">
        <f>IF(A1726=A1725,I1725&amp;CHAR(10)&amp;"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7" spans="1:9" x14ac:dyDescent="0.25">
      <c r="A1727" t="s">
        <v>41996</v>
      </c>
      <c r="B1727">
        <v>74762273</v>
      </c>
      <c r="C1727" t="s">
        <v>16</v>
      </c>
      <c r="D1727" t="str">
        <f>IF(Tabel_Forespørgsel_fra_Visma28[[#This Row],[SupProd]]=" "," "," - "&amp;Tabel_Forespørgsel_fra_Visma28[[#This Row],[SupProd]])</f>
        <v xml:space="preserve"> </v>
      </c>
      <c r="E1727" t="s">
        <v>16</v>
      </c>
      <c r="F1727" t="str">
        <f>IF(Tabel_Forespørgsel_fra_Visma28[[#This Row],[SupDescr]]=" "," "," - "&amp;Tabel_Forespørgsel_fra_Visma28[[#This Row],[SupDescr]])</f>
        <v xml:space="preserve"> </v>
      </c>
      <c r="G1727" t="s">
        <v>154</v>
      </c>
      <c r="H1727">
        <v>1</v>
      </c>
      <c r="I1727" t="str">
        <f>IF(A1727=A1726,I1726&amp;CHAR(10)&amp;"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8" spans="1:9" x14ac:dyDescent="0.25">
      <c r="A1728" t="s">
        <v>42085</v>
      </c>
      <c r="B1728">
        <v>74762273</v>
      </c>
      <c r="C1728" t="s">
        <v>16</v>
      </c>
      <c r="D1728" t="str">
        <f>IF(Tabel_Forespørgsel_fra_Visma28[[#This Row],[SupProd]]=" "," "," - "&amp;Tabel_Forespørgsel_fra_Visma28[[#This Row],[SupProd]])</f>
        <v xml:space="preserve"> </v>
      </c>
      <c r="E1728" t="s">
        <v>16</v>
      </c>
      <c r="F1728" t="str">
        <f>IF(Tabel_Forespørgsel_fra_Visma28[[#This Row],[SupDescr]]=" "," "," - "&amp;Tabel_Forespørgsel_fra_Visma28[[#This Row],[SupDescr]])</f>
        <v xml:space="preserve"> </v>
      </c>
      <c r="G1728" t="s">
        <v>154</v>
      </c>
      <c r="H1728">
        <v>1</v>
      </c>
      <c r="I1728" t="str">
        <f>IF(A1728=A1727,I1727&amp;CHAR(10)&amp;"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9" spans="1:9" x14ac:dyDescent="0.25">
      <c r="A1729" t="s">
        <v>42086</v>
      </c>
      <c r="B1729">
        <v>74762273</v>
      </c>
      <c r="C1729" t="s">
        <v>16</v>
      </c>
      <c r="D1729" t="str">
        <f>IF(Tabel_Forespørgsel_fra_Visma28[[#This Row],[SupProd]]=" "," "," - "&amp;Tabel_Forespørgsel_fra_Visma28[[#This Row],[SupProd]])</f>
        <v xml:space="preserve"> </v>
      </c>
      <c r="E1729" t="s">
        <v>16</v>
      </c>
      <c r="F1729" t="str">
        <f>IF(Tabel_Forespørgsel_fra_Visma28[[#This Row],[SupDescr]]=" "," "," - "&amp;Tabel_Forespørgsel_fra_Visma28[[#This Row],[SupDescr]])</f>
        <v xml:space="preserve"> </v>
      </c>
      <c r="G1729" t="s">
        <v>154</v>
      </c>
      <c r="H1729">
        <v>1</v>
      </c>
      <c r="I1729" t="str">
        <f>IF(A1729=A1728,I1728&amp;CHAR(10)&amp;"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30" spans="1:9" x14ac:dyDescent="0.25">
      <c r="A1730" t="s">
        <v>42089</v>
      </c>
      <c r="B1730">
        <v>74762273</v>
      </c>
      <c r="C1730" t="s">
        <v>16</v>
      </c>
      <c r="D1730" t="str">
        <f>IF(Tabel_Forespørgsel_fra_Visma28[[#This Row],[SupProd]]=" "," "," - "&amp;Tabel_Forespørgsel_fra_Visma28[[#This Row],[SupProd]])</f>
        <v xml:space="preserve"> </v>
      </c>
      <c r="E1730" t="s">
        <v>16</v>
      </c>
      <c r="F1730" t="str">
        <f>IF(Tabel_Forespørgsel_fra_Visma28[[#This Row],[SupDescr]]=" "," "," - "&amp;Tabel_Forespørgsel_fra_Visma28[[#This Row],[SupDescr]])</f>
        <v xml:space="preserve"> </v>
      </c>
      <c r="G1730" t="s">
        <v>154</v>
      </c>
      <c r="H1730">
        <v>1</v>
      </c>
      <c r="I1730" t="str">
        <f>IF(A1730=A1729,I1729&amp;CHAR(10)&amp;"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31" spans="1:9" x14ac:dyDescent="0.25">
      <c r="A1731" t="s">
        <v>41943</v>
      </c>
      <c r="B1731">
        <v>86439632</v>
      </c>
      <c r="C1731" t="s">
        <v>16</v>
      </c>
      <c r="D1731" t="str">
        <f>IF(Tabel_Forespørgsel_fra_Visma28[[#This Row],[SupProd]]=" "," "," - "&amp;Tabel_Forespørgsel_fra_Visma28[[#This Row],[SupProd]])</f>
        <v xml:space="preserve"> </v>
      </c>
      <c r="E1731" t="s">
        <v>16</v>
      </c>
      <c r="F1731" t="str">
        <f>IF(Tabel_Forespørgsel_fra_Visma28[[#This Row],[SupDescr]]=" "," "," - "&amp;Tabel_Forespørgsel_fra_Visma28[[#This Row],[SupDescr]])</f>
        <v xml:space="preserve"> </v>
      </c>
      <c r="G1731" t="s">
        <v>3929</v>
      </c>
      <c r="H1731">
        <v>1</v>
      </c>
      <c r="I1731" t="str">
        <f>IF(A1731=A1730,I1730&amp;CHAR(10)&amp;"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32" spans="1:9" x14ac:dyDescent="0.25">
      <c r="A1732" t="s">
        <v>41679</v>
      </c>
      <c r="B1732">
        <v>86439632</v>
      </c>
      <c r="C1732" t="s">
        <v>16</v>
      </c>
      <c r="D1732" t="str">
        <f>IF(Tabel_Forespørgsel_fra_Visma28[[#This Row],[SupProd]]=" "," "," - "&amp;Tabel_Forespørgsel_fra_Visma28[[#This Row],[SupProd]])</f>
        <v xml:space="preserve"> </v>
      </c>
      <c r="E1732" t="s">
        <v>16</v>
      </c>
      <c r="F1732" t="str">
        <f>IF(Tabel_Forespørgsel_fra_Visma28[[#This Row],[SupDescr]]=" "," "," - "&amp;Tabel_Forespørgsel_fra_Visma28[[#This Row],[SupDescr]])</f>
        <v xml:space="preserve"> </v>
      </c>
      <c r="G1732" t="s">
        <v>3929</v>
      </c>
      <c r="H1732">
        <v>1</v>
      </c>
      <c r="I1732" t="str">
        <f>IF(A1732=A1731,I1731&amp;CHAR(10)&amp;"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33" spans="1:9" x14ac:dyDescent="0.25">
      <c r="A1733" t="s">
        <v>42093</v>
      </c>
      <c r="B1733">
        <v>74762273</v>
      </c>
      <c r="C1733" t="s">
        <v>16</v>
      </c>
      <c r="D1733" t="str">
        <f>IF(Tabel_Forespørgsel_fra_Visma28[[#This Row],[SupProd]]=" "," "," - "&amp;Tabel_Forespørgsel_fra_Visma28[[#This Row],[SupProd]])</f>
        <v xml:space="preserve"> </v>
      </c>
      <c r="E1733" t="s">
        <v>16</v>
      </c>
      <c r="F1733" t="str">
        <f>IF(Tabel_Forespørgsel_fra_Visma28[[#This Row],[SupDescr]]=" "," "," - "&amp;Tabel_Forespørgsel_fra_Visma28[[#This Row],[SupDescr]])</f>
        <v xml:space="preserve"> </v>
      </c>
      <c r="G1733" t="s">
        <v>154</v>
      </c>
      <c r="H1733">
        <v>1</v>
      </c>
      <c r="I1733" t="str">
        <f>IF(A1733=A1732,I1732&amp;CHAR(10)&amp;"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34" spans="1:9" x14ac:dyDescent="0.25">
      <c r="A1734" t="s">
        <v>8487</v>
      </c>
      <c r="B1734">
        <v>75577000</v>
      </c>
      <c r="C1734" t="s">
        <v>16</v>
      </c>
      <c r="D1734" t="str">
        <f>IF(Tabel_Forespørgsel_fra_Visma28[[#This Row],[SupProd]]=" "," "," - "&amp;Tabel_Forespørgsel_fra_Visma28[[#This Row],[SupProd]])</f>
        <v xml:space="preserve"> </v>
      </c>
      <c r="E1734" t="s">
        <v>16</v>
      </c>
      <c r="F1734" t="str">
        <f>IF(Tabel_Forespørgsel_fra_Visma28[[#This Row],[SupDescr]]=" "," "," - "&amp;Tabel_Forespørgsel_fra_Visma28[[#This Row],[SupDescr]])</f>
        <v xml:space="preserve"> </v>
      </c>
      <c r="G1734" t="s">
        <v>3759</v>
      </c>
      <c r="H1734">
        <v>1</v>
      </c>
      <c r="I1734" t="str">
        <f>IF(A1734=A1733,I1733&amp;CHAR(10)&amp;"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35" spans="1:9" x14ac:dyDescent="0.25">
      <c r="A1735" t="s">
        <v>3956</v>
      </c>
      <c r="B1735">
        <v>73547700</v>
      </c>
      <c r="C1735" t="s">
        <v>16</v>
      </c>
      <c r="D1735" t="str">
        <f>IF(Tabel_Forespørgsel_fra_Visma28[[#This Row],[SupProd]]=" "," "," - "&amp;Tabel_Forespørgsel_fra_Visma28[[#This Row],[SupProd]])</f>
        <v xml:space="preserve"> </v>
      </c>
      <c r="E1735" t="s">
        <v>16</v>
      </c>
      <c r="F1735" t="str">
        <f>IF(Tabel_Forespørgsel_fra_Visma28[[#This Row],[SupDescr]]=" "," "," - "&amp;Tabel_Forespørgsel_fra_Visma28[[#This Row],[SupDescr]])</f>
        <v xml:space="preserve"> </v>
      </c>
      <c r="G1735" t="s">
        <v>3944</v>
      </c>
      <c r="H1735">
        <v>1</v>
      </c>
      <c r="I1735" t="str">
        <f>IF(A1735=A1734,I1734&amp;CHAR(10)&amp;"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736" spans="1:9" x14ac:dyDescent="0.25">
      <c r="A1736" t="s">
        <v>3931</v>
      </c>
      <c r="B1736">
        <v>86439632</v>
      </c>
      <c r="C1736" t="s">
        <v>16</v>
      </c>
      <c r="D1736" t="str">
        <f>IF(Tabel_Forespørgsel_fra_Visma28[[#This Row],[SupProd]]=" "," "," - "&amp;Tabel_Forespørgsel_fra_Visma28[[#This Row],[SupProd]])</f>
        <v xml:space="preserve"> </v>
      </c>
      <c r="E1736" t="s">
        <v>16</v>
      </c>
      <c r="F1736" t="str">
        <f>IF(Tabel_Forespørgsel_fra_Visma28[[#This Row],[SupDescr]]=" "," "," - "&amp;Tabel_Forespørgsel_fra_Visma28[[#This Row],[SupDescr]])</f>
        <v xml:space="preserve"> </v>
      </c>
      <c r="G1736" t="s">
        <v>3929</v>
      </c>
      <c r="H1736">
        <v>1</v>
      </c>
      <c r="I1736" t="str">
        <f>IF(A1736=A1735,I1735&amp;CHAR(10)&amp;"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37" spans="1:9" x14ac:dyDescent="0.25">
      <c r="A1737" t="s">
        <v>4855</v>
      </c>
      <c r="B1737">
        <v>75893711</v>
      </c>
      <c r="C1737" t="s">
        <v>16</v>
      </c>
      <c r="D1737" t="str">
        <f>IF(Tabel_Forespørgsel_fra_Visma28[[#This Row],[SupProd]]=" "," "," - "&amp;Tabel_Forespørgsel_fra_Visma28[[#This Row],[SupProd]])</f>
        <v xml:space="preserve"> </v>
      </c>
      <c r="E1737" t="s">
        <v>16</v>
      </c>
      <c r="F1737" t="str">
        <f>IF(Tabel_Forespørgsel_fra_Visma28[[#This Row],[SupDescr]]=" "," "," - "&amp;Tabel_Forespørgsel_fra_Visma28[[#This Row],[SupDescr]])</f>
        <v xml:space="preserve"> </v>
      </c>
      <c r="G1737" t="s">
        <v>4759</v>
      </c>
      <c r="H1737">
        <v>1</v>
      </c>
      <c r="I1737" t="str">
        <f>IF(A1737=A1736,I1736&amp;CHAR(10)&amp;"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1738" spans="1:9" x14ac:dyDescent="0.25">
      <c r="A1738" t="s">
        <v>3366</v>
      </c>
      <c r="B1738">
        <v>75384044</v>
      </c>
      <c r="C1738" t="s">
        <v>16</v>
      </c>
      <c r="D1738" t="str">
        <f>IF(Tabel_Forespørgsel_fra_Visma28[[#This Row],[SupProd]]=" "," "," - "&amp;Tabel_Forespørgsel_fra_Visma28[[#This Row],[SupProd]])</f>
        <v xml:space="preserve"> </v>
      </c>
      <c r="E1738" t="s">
        <v>16</v>
      </c>
      <c r="F1738" t="str">
        <f>IF(Tabel_Forespørgsel_fra_Visma28[[#This Row],[SupDescr]]=" "," "," - "&amp;Tabel_Forespørgsel_fra_Visma28[[#This Row],[SupDescr]])</f>
        <v xml:space="preserve"> </v>
      </c>
      <c r="G1738" t="s">
        <v>3986</v>
      </c>
      <c r="H1738">
        <v>1</v>
      </c>
      <c r="I1738" t="str">
        <f>IF(A1738=A1737,I1737&amp;CHAR(10)&amp;"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MuHeCo Handel  </v>
      </c>
    </row>
    <row r="1739" spans="1:9" x14ac:dyDescent="0.25">
      <c r="A1739" t="s">
        <v>4217</v>
      </c>
      <c r="B1739">
        <v>75577000</v>
      </c>
      <c r="C1739" t="s">
        <v>16</v>
      </c>
      <c r="D1739" t="str">
        <f>IF(Tabel_Forespørgsel_fra_Visma28[[#This Row],[SupProd]]=" "," "," - "&amp;Tabel_Forespørgsel_fra_Visma28[[#This Row],[SupProd]])</f>
        <v xml:space="preserve"> </v>
      </c>
      <c r="E1739" t="s">
        <v>16</v>
      </c>
      <c r="F1739" t="str">
        <f>IF(Tabel_Forespørgsel_fra_Visma28[[#This Row],[SupDescr]]=" "," "," - "&amp;Tabel_Forespørgsel_fra_Visma28[[#This Row],[SupDescr]])</f>
        <v xml:space="preserve"> </v>
      </c>
      <c r="G1739" t="s">
        <v>3759</v>
      </c>
      <c r="H1739">
        <v>1</v>
      </c>
      <c r="I1739" t="str">
        <f>IF(A1739=A1738,I1738&amp;CHAR(10)&amp;"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40" spans="1:9" x14ac:dyDescent="0.25">
      <c r="A1740" t="s">
        <v>4723</v>
      </c>
      <c r="B1740">
        <v>75421677</v>
      </c>
      <c r="C1740" t="s">
        <v>16</v>
      </c>
      <c r="D1740" t="str">
        <f>IF(Tabel_Forespørgsel_fra_Visma28[[#This Row],[SupProd]]=" "," "," - "&amp;Tabel_Forespørgsel_fra_Visma28[[#This Row],[SupProd]])</f>
        <v xml:space="preserve"> </v>
      </c>
      <c r="E1740" t="s">
        <v>16</v>
      </c>
      <c r="F1740" t="str">
        <f>IF(Tabel_Forespørgsel_fra_Visma28[[#This Row],[SupDescr]]=" "," "," - "&amp;Tabel_Forespørgsel_fra_Visma28[[#This Row],[SupDescr]])</f>
        <v xml:space="preserve"> </v>
      </c>
      <c r="G1740" t="s">
        <v>3368</v>
      </c>
      <c r="H1740">
        <v>1</v>
      </c>
      <c r="I1740" t="str">
        <f>IF(A1740=A1739,I1739&amp;CHAR(10)&amp;"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1" spans="1:9" x14ac:dyDescent="0.25">
      <c r="A1741" t="s">
        <v>6785</v>
      </c>
      <c r="B1741">
        <v>75421677</v>
      </c>
      <c r="C1741" t="s">
        <v>16</v>
      </c>
      <c r="D1741" t="str">
        <f>IF(Tabel_Forespørgsel_fra_Visma28[[#This Row],[SupProd]]=" "," "," - "&amp;Tabel_Forespørgsel_fra_Visma28[[#This Row],[SupProd]])</f>
        <v xml:space="preserve"> </v>
      </c>
      <c r="E1741" t="s">
        <v>16</v>
      </c>
      <c r="F1741" t="str">
        <f>IF(Tabel_Forespørgsel_fra_Visma28[[#This Row],[SupDescr]]=" "," "," - "&amp;Tabel_Forespørgsel_fra_Visma28[[#This Row],[SupDescr]])</f>
        <v xml:space="preserve"> </v>
      </c>
      <c r="G1741" t="s">
        <v>3368</v>
      </c>
      <c r="H1741">
        <v>1</v>
      </c>
      <c r="I1741" t="str">
        <f>IF(A1741=A1740,I1740&amp;CHAR(10)&amp;"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2" spans="1:9" x14ac:dyDescent="0.25">
      <c r="A1742" t="s">
        <v>6794</v>
      </c>
      <c r="B1742">
        <v>75421677</v>
      </c>
      <c r="C1742" t="s">
        <v>16</v>
      </c>
      <c r="D1742" t="str">
        <f>IF(Tabel_Forespørgsel_fra_Visma28[[#This Row],[SupProd]]=" "," "," - "&amp;Tabel_Forespørgsel_fra_Visma28[[#This Row],[SupProd]])</f>
        <v xml:space="preserve"> </v>
      </c>
      <c r="E1742" t="s">
        <v>16</v>
      </c>
      <c r="F1742" t="str">
        <f>IF(Tabel_Forespørgsel_fra_Visma28[[#This Row],[SupDescr]]=" "," "," - "&amp;Tabel_Forespørgsel_fra_Visma28[[#This Row],[SupDescr]])</f>
        <v xml:space="preserve"> </v>
      </c>
      <c r="G1742" t="s">
        <v>3368</v>
      </c>
      <c r="H1742">
        <v>1</v>
      </c>
      <c r="I1742" t="str">
        <f>IF(A1742=A1741,I1741&amp;CHAR(10)&amp;"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3" spans="1:9" x14ac:dyDescent="0.25">
      <c r="A1743" t="s">
        <v>6908</v>
      </c>
      <c r="B1743">
        <v>75421677</v>
      </c>
      <c r="C1743" t="s">
        <v>16</v>
      </c>
      <c r="D1743" t="str">
        <f>IF(Tabel_Forespørgsel_fra_Visma28[[#This Row],[SupProd]]=" "," "," - "&amp;Tabel_Forespørgsel_fra_Visma28[[#This Row],[SupProd]])</f>
        <v xml:space="preserve"> </v>
      </c>
      <c r="E1743" t="s">
        <v>16</v>
      </c>
      <c r="F1743" t="str">
        <f>IF(Tabel_Forespørgsel_fra_Visma28[[#This Row],[SupDescr]]=" "," "," - "&amp;Tabel_Forespørgsel_fra_Visma28[[#This Row],[SupDescr]])</f>
        <v xml:space="preserve"> </v>
      </c>
      <c r="G1743" t="s">
        <v>3368</v>
      </c>
      <c r="H1743">
        <v>1</v>
      </c>
      <c r="I1743" t="str">
        <f>IF(A1743=A1742,I1742&amp;CHAR(10)&amp;"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4" spans="1:9" x14ac:dyDescent="0.25">
      <c r="A1744" t="s">
        <v>4211</v>
      </c>
      <c r="B1744">
        <v>75421677</v>
      </c>
      <c r="C1744" t="s">
        <v>16</v>
      </c>
      <c r="D1744" t="str">
        <f>IF(Tabel_Forespørgsel_fra_Visma28[[#This Row],[SupProd]]=" "," "," - "&amp;Tabel_Forespørgsel_fra_Visma28[[#This Row],[SupProd]])</f>
        <v xml:space="preserve"> </v>
      </c>
      <c r="E1744" t="s">
        <v>16</v>
      </c>
      <c r="F1744" t="str">
        <f>IF(Tabel_Forespørgsel_fra_Visma28[[#This Row],[SupDescr]]=" "," "," - "&amp;Tabel_Forespørgsel_fra_Visma28[[#This Row],[SupDescr]])</f>
        <v xml:space="preserve"> </v>
      </c>
      <c r="G1744" t="s">
        <v>3368</v>
      </c>
      <c r="H1744">
        <v>1</v>
      </c>
      <c r="I1744" t="str">
        <f>IF(A1744=A1743,I1743&amp;CHAR(10)&amp;"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5" spans="1:9" x14ac:dyDescent="0.25">
      <c r="A1745" t="s">
        <v>4209</v>
      </c>
      <c r="B1745">
        <v>75421677</v>
      </c>
      <c r="C1745" t="s">
        <v>16</v>
      </c>
      <c r="D1745" t="str">
        <f>IF(Tabel_Forespørgsel_fra_Visma28[[#This Row],[SupProd]]=" "," "," - "&amp;Tabel_Forespørgsel_fra_Visma28[[#This Row],[SupProd]])</f>
        <v xml:space="preserve"> </v>
      </c>
      <c r="E1745" t="s">
        <v>16</v>
      </c>
      <c r="F1745" t="str">
        <f>IF(Tabel_Forespørgsel_fra_Visma28[[#This Row],[SupDescr]]=" "," "," - "&amp;Tabel_Forespørgsel_fra_Visma28[[#This Row],[SupDescr]])</f>
        <v xml:space="preserve"> </v>
      </c>
      <c r="G1745" t="s">
        <v>3368</v>
      </c>
      <c r="H1745">
        <v>1</v>
      </c>
      <c r="I1745" t="str">
        <f>IF(A1745=A1744,I1744&amp;CHAR(10)&amp;"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6" spans="1:9" x14ac:dyDescent="0.25">
      <c r="A1746" t="s">
        <v>4210</v>
      </c>
      <c r="B1746">
        <v>75421677</v>
      </c>
      <c r="C1746" t="s">
        <v>16</v>
      </c>
      <c r="D1746" t="str">
        <f>IF(Tabel_Forespørgsel_fra_Visma28[[#This Row],[SupProd]]=" "," "," - "&amp;Tabel_Forespørgsel_fra_Visma28[[#This Row],[SupProd]])</f>
        <v xml:space="preserve"> </v>
      </c>
      <c r="E1746" t="s">
        <v>16</v>
      </c>
      <c r="F1746" t="str">
        <f>IF(Tabel_Forespørgsel_fra_Visma28[[#This Row],[SupDescr]]=" "," "," - "&amp;Tabel_Forespørgsel_fra_Visma28[[#This Row],[SupDescr]])</f>
        <v xml:space="preserve"> </v>
      </c>
      <c r="G1746" t="s">
        <v>3368</v>
      </c>
      <c r="H1746">
        <v>1</v>
      </c>
      <c r="I1746" t="str">
        <f>IF(A1746=A1745,I1745&amp;CHAR(10)&amp;"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7" spans="1:9" x14ac:dyDescent="0.25">
      <c r="A1747" t="s">
        <v>5354</v>
      </c>
      <c r="B1747">
        <v>86439632</v>
      </c>
      <c r="C1747" t="s">
        <v>16</v>
      </c>
      <c r="D1747" t="str">
        <f>IF(Tabel_Forespørgsel_fra_Visma28[[#This Row],[SupProd]]=" "," "," - "&amp;Tabel_Forespørgsel_fra_Visma28[[#This Row],[SupProd]])</f>
        <v xml:space="preserve"> </v>
      </c>
      <c r="E1747" t="s">
        <v>16</v>
      </c>
      <c r="F1747" t="str">
        <f>IF(Tabel_Forespørgsel_fra_Visma28[[#This Row],[SupDescr]]=" "," "," - "&amp;Tabel_Forespørgsel_fra_Visma28[[#This Row],[SupDescr]])</f>
        <v xml:space="preserve"> </v>
      </c>
      <c r="G1747" t="s">
        <v>3929</v>
      </c>
      <c r="H1747">
        <v>1</v>
      </c>
      <c r="I1747" t="str">
        <f>IF(A1747=A1746,I1746&amp;CHAR(10)&amp;"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48" spans="1:9" x14ac:dyDescent="0.25">
      <c r="A1748" t="s">
        <v>3975</v>
      </c>
      <c r="B1748">
        <v>86439632</v>
      </c>
      <c r="C1748" t="s">
        <v>16</v>
      </c>
      <c r="D1748" t="str">
        <f>IF(Tabel_Forespørgsel_fra_Visma28[[#This Row],[SupProd]]=" "," "," - "&amp;Tabel_Forespørgsel_fra_Visma28[[#This Row],[SupProd]])</f>
        <v xml:space="preserve"> </v>
      </c>
      <c r="E1748" t="s">
        <v>16</v>
      </c>
      <c r="F1748" t="str">
        <f>IF(Tabel_Forespørgsel_fra_Visma28[[#This Row],[SupDescr]]=" "," "," - "&amp;Tabel_Forespørgsel_fra_Visma28[[#This Row],[SupDescr]])</f>
        <v xml:space="preserve"> </v>
      </c>
      <c r="G1748" t="s">
        <v>3929</v>
      </c>
      <c r="H1748">
        <v>1</v>
      </c>
      <c r="I1748" t="str">
        <f>IF(A1748=A1747,I1747&amp;CHAR(10)&amp;"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49" spans="1:9" x14ac:dyDescent="0.25">
      <c r="A1749" t="s">
        <v>3991</v>
      </c>
      <c r="B1749">
        <v>86228644</v>
      </c>
      <c r="C1749" t="s">
        <v>16</v>
      </c>
      <c r="D1749" t="str">
        <f>IF(Tabel_Forespørgsel_fra_Visma28[[#This Row],[SupProd]]=" "," "," - "&amp;Tabel_Forespørgsel_fra_Visma28[[#This Row],[SupProd]])</f>
        <v xml:space="preserve"> </v>
      </c>
      <c r="E1749" t="s">
        <v>16</v>
      </c>
      <c r="F1749" t="str">
        <f>IF(Tabel_Forespørgsel_fra_Visma28[[#This Row],[SupDescr]]=" "," "," - "&amp;Tabel_Forespørgsel_fra_Visma28[[#This Row],[SupDescr]])</f>
        <v xml:space="preserve"> </v>
      </c>
      <c r="G1749" t="s">
        <v>2440</v>
      </c>
      <c r="H1749">
        <v>1</v>
      </c>
      <c r="I1749" t="str">
        <f>IF(A1749=A1748,I1748&amp;CHAR(10)&amp;"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50" spans="1:9" x14ac:dyDescent="0.25">
      <c r="A1750" t="s">
        <v>3993</v>
      </c>
      <c r="B1750">
        <v>86228644</v>
      </c>
      <c r="C1750" t="s">
        <v>16</v>
      </c>
      <c r="D1750" t="str">
        <f>IF(Tabel_Forespørgsel_fra_Visma28[[#This Row],[SupProd]]=" "," "," - "&amp;Tabel_Forespørgsel_fra_Visma28[[#This Row],[SupProd]])</f>
        <v xml:space="preserve"> </v>
      </c>
      <c r="E1750" t="s">
        <v>16</v>
      </c>
      <c r="F1750" t="str">
        <f>IF(Tabel_Forespørgsel_fra_Visma28[[#This Row],[SupDescr]]=" "," "," - "&amp;Tabel_Forespørgsel_fra_Visma28[[#This Row],[SupDescr]])</f>
        <v xml:space="preserve"> </v>
      </c>
      <c r="G1750" t="s">
        <v>2440</v>
      </c>
      <c r="H1750">
        <v>1</v>
      </c>
      <c r="I1750" t="str">
        <f>IF(A1750=A1749,I1749&amp;CHAR(10)&amp;"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51" spans="1:9" x14ac:dyDescent="0.25">
      <c r="A1751" t="s">
        <v>3994</v>
      </c>
      <c r="B1751">
        <v>86228644</v>
      </c>
      <c r="C1751" t="s">
        <v>16</v>
      </c>
      <c r="D1751" t="str">
        <f>IF(Tabel_Forespørgsel_fra_Visma28[[#This Row],[SupProd]]=" "," "," - "&amp;Tabel_Forespørgsel_fra_Visma28[[#This Row],[SupProd]])</f>
        <v xml:space="preserve"> </v>
      </c>
      <c r="E1751" t="s">
        <v>16</v>
      </c>
      <c r="F1751" t="str">
        <f>IF(Tabel_Forespørgsel_fra_Visma28[[#This Row],[SupDescr]]=" "," "," - "&amp;Tabel_Forespørgsel_fra_Visma28[[#This Row],[SupDescr]])</f>
        <v xml:space="preserve"> </v>
      </c>
      <c r="G1751" t="s">
        <v>2440</v>
      </c>
      <c r="H1751">
        <v>1</v>
      </c>
      <c r="I1751" t="str">
        <f>IF(A1751=A1750,I1750&amp;CHAR(10)&amp;"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52" spans="1:9" x14ac:dyDescent="0.25">
      <c r="A1752" t="s">
        <v>3995</v>
      </c>
      <c r="B1752">
        <v>86228644</v>
      </c>
      <c r="C1752" t="s">
        <v>16</v>
      </c>
      <c r="D1752" t="str">
        <f>IF(Tabel_Forespørgsel_fra_Visma28[[#This Row],[SupProd]]=" "," "," - "&amp;Tabel_Forespørgsel_fra_Visma28[[#This Row],[SupProd]])</f>
        <v xml:space="preserve"> </v>
      </c>
      <c r="E1752" t="s">
        <v>16</v>
      </c>
      <c r="F1752" t="str">
        <f>IF(Tabel_Forespørgsel_fra_Visma28[[#This Row],[SupDescr]]=" "," "," - "&amp;Tabel_Forespørgsel_fra_Visma28[[#This Row],[SupDescr]])</f>
        <v xml:space="preserve"> </v>
      </c>
      <c r="G1752" t="s">
        <v>2440</v>
      </c>
      <c r="H1752">
        <v>1</v>
      </c>
      <c r="I1752" t="str">
        <f>IF(A1752=A1751,I1751&amp;CHAR(10)&amp;"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53" spans="1:9" x14ac:dyDescent="0.25">
      <c r="A1753" t="s">
        <v>3992</v>
      </c>
      <c r="B1753">
        <v>86228644</v>
      </c>
      <c r="C1753" t="s">
        <v>16</v>
      </c>
      <c r="D1753" t="str">
        <f>IF(Tabel_Forespørgsel_fra_Visma28[[#This Row],[SupProd]]=" "," "," - "&amp;Tabel_Forespørgsel_fra_Visma28[[#This Row],[SupProd]])</f>
        <v xml:space="preserve"> </v>
      </c>
      <c r="E1753" t="s">
        <v>16</v>
      </c>
      <c r="F1753" t="str">
        <f>IF(Tabel_Forespørgsel_fra_Visma28[[#This Row],[SupDescr]]=" "," "," - "&amp;Tabel_Forespørgsel_fra_Visma28[[#This Row],[SupDescr]])</f>
        <v xml:space="preserve"> </v>
      </c>
      <c r="G1753" t="s">
        <v>2440</v>
      </c>
      <c r="H1753">
        <v>1</v>
      </c>
      <c r="I1753" t="str">
        <f>IF(A1753=A1752,I1752&amp;CHAR(10)&amp;"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54" spans="1:9" x14ac:dyDescent="0.25">
      <c r="A1754" t="s">
        <v>4006</v>
      </c>
      <c r="B1754">
        <v>86439632</v>
      </c>
      <c r="C1754" t="s">
        <v>16</v>
      </c>
      <c r="D1754" t="str">
        <f>IF(Tabel_Forespørgsel_fra_Visma28[[#This Row],[SupProd]]=" "," "," - "&amp;Tabel_Forespørgsel_fra_Visma28[[#This Row],[SupProd]])</f>
        <v xml:space="preserve"> </v>
      </c>
      <c r="E1754" t="s">
        <v>16</v>
      </c>
      <c r="F1754" t="str">
        <f>IF(Tabel_Forespørgsel_fra_Visma28[[#This Row],[SupDescr]]=" "," "," - "&amp;Tabel_Forespørgsel_fra_Visma28[[#This Row],[SupDescr]])</f>
        <v xml:space="preserve"> </v>
      </c>
      <c r="G1754" t="s">
        <v>3929</v>
      </c>
      <c r="H1754">
        <v>1</v>
      </c>
      <c r="I1754" t="str">
        <f>IF(A1754=A1753,I1753&amp;CHAR(10)&amp;"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55" spans="1:9" x14ac:dyDescent="0.25">
      <c r="A1755" t="s">
        <v>4003</v>
      </c>
      <c r="B1755">
        <v>86439632</v>
      </c>
      <c r="C1755" t="s">
        <v>16</v>
      </c>
      <c r="D1755" t="str">
        <f>IF(Tabel_Forespørgsel_fra_Visma28[[#This Row],[SupProd]]=" "," "," - "&amp;Tabel_Forespørgsel_fra_Visma28[[#This Row],[SupProd]])</f>
        <v xml:space="preserve"> </v>
      </c>
      <c r="E1755" t="s">
        <v>16</v>
      </c>
      <c r="F1755" t="str">
        <f>IF(Tabel_Forespørgsel_fra_Visma28[[#This Row],[SupDescr]]=" "," "," - "&amp;Tabel_Forespørgsel_fra_Visma28[[#This Row],[SupDescr]])</f>
        <v xml:space="preserve"> </v>
      </c>
      <c r="G1755" t="s">
        <v>3929</v>
      </c>
      <c r="H1755">
        <v>1</v>
      </c>
      <c r="I1755" t="str">
        <f>IF(A1755=A1754,I1754&amp;CHAR(10)&amp;"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56" spans="1:9" x14ac:dyDescent="0.25">
      <c r="A1756" t="s">
        <v>4005</v>
      </c>
      <c r="B1756">
        <v>86439632</v>
      </c>
      <c r="C1756" t="s">
        <v>16</v>
      </c>
      <c r="D1756" t="str">
        <f>IF(Tabel_Forespørgsel_fra_Visma28[[#This Row],[SupProd]]=" "," "," - "&amp;Tabel_Forespørgsel_fra_Visma28[[#This Row],[SupProd]])</f>
        <v xml:space="preserve"> </v>
      </c>
      <c r="E1756" t="s">
        <v>16</v>
      </c>
      <c r="F1756" t="str">
        <f>IF(Tabel_Forespørgsel_fra_Visma28[[#This Row],[SupDescr]]=" "," "," - "&amp;Tabel_Forespørgsel_fra_Visma28[[#This Row],[SupDescr]])</f>
        <v xml:space="preserve"> </v>
      </c>
      <c r="G1756" t="s">
        <v>3929</v>
      </c>
      <c r="H1756">
        <v>1</v>
      </c>
      <c r="I1756" t="str">
        <f>IF(A1756=A1755,I1755&amp;CHAR(10)&amp;"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57" spans="1:9" x14ac:dyDescent="0.25">
      <c r="A1757" t="s">
        <v>4004</v>
      </c>
      <c r="B1757">
        <v>86439632</v>
      </c>
      <c r="C1757" t="s">
        <v>16</v>
      </c>
      <c r="D1757" t="str">
        <f>IF(Tabel_Forespørgsel_fra_Visma28[[#This Row],[SupProd]]=" "," "," - "&amp;Tabel_Forespørgsel_fra_Visma28[[#This Row],[SupProd]])</f>
        <v xml:space="preserve"> </v>
      </c>
      <c r="E1757" t="s">
        <v>16</v>
      </c>
      <c r="F1757" t="str">
        <f>IF(Tabel_Forespørgsel_fra_Visma28[[#This Row],[SupDescr]]=" "," "," - "&amp;Tabel_Forespørgsel_fra_Visma28[[#This Row],[SupDescr]])</f>
        <v xml:space="preserve"> </v>
      </c>
      <c r="G1757" t="s">
        <v>3929</v>
      </c>
      <c r="H1757">
        <v>1</v>
      </c>
      <c r="I1757" t="str">
        <f>IF(A1757=A1756,I1756&amp;CHAR(10)&amp;"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58" spans="1:9" x14ac:dyDescent="0.25">
      <c r="A1758" t="s">
        <v>4007</v>
      </c>
      <c r="B1758">
        <v>86439632</v>
      </c>
      <c r="C1758" t="s">
        <v>16</v>
      </c>
      <c r="D1758" t="str">
        <f>IF(Tabel_Forespørgsel_fra_Visma28[[#This Row],[SupProd]]=" "," "," - "&amp;Tabel_Forespørgsel_fra_Visma28[[#This Row],[SupProd]])</f>
        <v xml:space="preserve"> </v>
      </c>
      <c r="E1758" t="s">
        <v>16</v>
      </c>
      <c r="F1758" t="str">
        <f>IF(Tabel_Forespørgsel_fra_Visma28[[#This Row],[SupDescr]]=" "," "," - "&amp;Tabel_Forespørgsel_fra_Visma28[[#This Row],[SupDescr]])</f>
        <v xml:space="preserve"> </v>
      </c>
      <c r="G1758" t="s">
        <v>3929</v>
      </c>
      <c r="H1758">
        <v>1</v>
      </c>
      <c r="I1758" t="str">
        <f>IF(A1758=A1757,I1757&amp;CHAR(10)&amp;"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59" spans="1:9" x14ac:dyDescent="0.25">
      <c r="A1759" t="s">
        <v>4607</v>
      </c>
      <c r="B1759">
        <v>75883377</v>
      </c>
      <c r="C1759" t="s">
        <v>16</v>
      </c>
      <c r="D1759" t="str">
        <f>IF(Tabel_Forespørgsel_fra_Visma28[[#This Row],[SupProd]]=" "," "," - "&amp;Tabel_Forespørgsel_fra_Visma28[[#This Row],[SupProd]])</f>
        <v xml:space="preserve"> </v>
      </c>
      <c r="E1759" t="s">
        <v>16</v>
      </c>
      <c r="F1759" t="str">
        <f>IF(Tabel_Forespørgsel_fra_Visma28[[#This Row],[SupDescr]]=" "," "," - "&amp;Tabel_Forespørgsel_fra_Visma28[[#This Row],[SupDescr]])</f>
        <v xml:space="preserve"> </v>
      </c>
      <c r="G1759" t="s">
        <v>4608</v>
      </c>
      <c r="H1759">
        <v>1</v>
      </c>
      <c r="I1759" t="str">
        <f>IF(A1759=A1758,I1758&amp;CHAR(10)&amp;"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 Automatik  </v>
      </c>
    </row>
    <row r="1760" spans="1:9" x14ac:dyDescent="0.25">
      <c r="A1760" t="s">
        <v>4609</v>
      </c>
      <c r="B1760">
        <v>75883377</v>
      </c>
      <c r="C1760" t="s">
        <v>16</v>
      </c>
      <c r="D1760" t="str">
        <f>IF(Tabel_Forespørgsel_fra_Visma28[[#This Row],[SupProd]]=" "," "," - "&amp;Tabel_Forespørgsel_fra_Visma28[[#This Row],[SupProd]])</f>
        <v xml:space="preserve"> </v>
      </c>
      <c r="E1760" t="s">
        <v>16</v>
      </c>
      <c r="F1760" t="str">
        <f>IF(Tabel_Forespørgsel_fra_Visma28[[#This Row],[SupDescr]]=" "," "," - "&amp;Tabel_Forespørgsel_fra_Visma28[[#This Row],[SupDescr]])</f>
        <v xml:space="preserve"> </v>
      </c>
      <c r="G1760" t="s">
        <v>4608</v>
      </c>
      <c r="H1760">
        <v>1</v>
      </c>
      <c r="I1760" t="str">
        <f>IF(A1760=A1759,I1759&amp;CHAR(10)&amp;"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 Automatik  </v>
      </c>
    </row>
    <row r="1761" spans="1:9" x14ac:dyDescent="0.25">
      <c r="A1761" t="s">
        <v>4610</v>
      </c>
      <c r="B1761">
        <v>75883377</v>
      </c>
      <c r="C1761" t="s">
        <v>16</v>
      </c>
      <c r="D1761" t="str">
        <f>IF(Tabel_Forespørgsel_fra_Visma28[[#This Row],[SupProd]]=" "," "," - "&amp;Tabel_Forespørgsel_fra_Visma28[[#This Row],[SupProd]])</f>
        <v xml:space="preserve"> </v>
      </c>
      <c r="E1761" t="s">
        <v>16</v>
      </c>
      <c r="F1761" t="str">
        <f>IF(Tabel_Forespørgsel_fra_Visma28[[#This Row],[SupDescr]]=" "," "," - "&amp;Tabel_Forespørgsel_fra_Visma28[[#This Row],[SupDescr]])</f>
        <v xml:space="preserve"> </v>
      </c>
      <c r="G1761" t="s">
        <v>4608</v>
      </c>
      <c r="H1761">
        <v>1</v>
      </c>
      <c r="I1761" t="str">
        <f>IF(A1761=A1760,I1760&amp;CHAR(10)&amp;"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 Automatik  </v>
      </c>
    </row>
    <row r="1762" spans="1:9" x14ac:dyDescent="0.25">
      <c r="A1762" t="s">
        <v>4658</v>
      </c>
      <c r="B1762">
        <v>75421677</v>
      </c>
      <c r="C1762" t="s">
        <v>16</v>
      </c>
      <c r="D1762" t="str">
        <f>IF(Tabel_Forespørgsel_fra_Visma28[[#This Row],[SupProd]]=" "," "," - "&amp;Tabel_Forespørgsel_fra_Visma28[[#This Row],[SupProd]])</f>
        <v xml:space="preserve"> </v>
      </c>
      <c r="E1762" t="s">
        <v>16</v>
      </c>
      <c r="F1762" t="str">
        <f>IF(Tabel_Forespørgsel_fra_Visma28[[#This Row],[SupDescr]]=" "," "," - "&amp;Tabel_Forespørgsel_fra_Visma28[[#This Row],[SupDescr]])</f>
        <v xml:space="preserve"> </v>
      </c>
      <c r="G1762" t="s">
        <v>3368</v>
      </c>
      <c r="H1762">
        <v>1</v>
      </c>
      <c r="I1762" t="str">
        <f>IF(A1762=A1761,I1761&amp;CHAR(10)&amp;"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63" spans="1:9" x14ac:dyDescent="0.25">
      <c r="A1763" t="s">
        <v>4659</v>
      </c>
      <c r="B1763">
        <v>75421677</v>
      </c>
      <c r="C1763" t="s">
        <v>16</v>
      </c>
      <c r="D1763" t="str">
        <f>IF(Tabel_Forespørgsel_fra_Visma28[[#This Row],[SupProd]]=" "," "," - "&amp;Tabel_Forespørgsel_fra_Visma28[[#This Row],[SupProd]])</f>
        <v xml:space="preserve"> </v>
      </c>
      <c r="E1763" t="s">
        <v>16</v>
      </c>
      <c r="F1763" t="str">
        <f>IF(Tabel_Forespørgsel_fra_Visma28[[#This Row],[SupDescr]]=" "," "," - "&amp;Tabel_Forespørgsel_fra_Visma28[[#This Row],[SupDescr]])</f>
        <v xml:space="preserve"> </v>
      </c>
      <c r="G1763" t="s">
        <v>3368</v>
      </c>
      <c r="H1763">
        <v>1</v>
      </c>
      <c r="I1763" t="str">
        <f>IF(A1763=A1762,I1762&amp;CHAR(10)&amp;"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64" spans="1:9" x14ac:dyDescent="0.25">
      <c r="A1764" t="s">
        <v>4657</v>
      </c>
      <c r="B1764">
        <v>75421677</v>
      </c>
      <c r="C1764" t="s">
        <v>16</v>
      </c>
      <c r="D1764" t="str">
        <f>IF(Tabel_Forespørgsel_fra_Visma28[[#This Row],[SupProd]]=" "," "," - "&amp;Tabel_Forespørgsel_fra_Visma28[[#This Row],[SupProd]])</f>
        <v xml:space="preserve"> </v>
      </c>
      <c r="E1764" t="s">
        <v>16</v>
      </c>
      <c r="F1764" t="str">
        <f>IF(Tabel_Forespørgsel_fra_Visma28[[#This Row],[SupDescr]]=" "," "," - "&amp;Tabel_Forespørgsel_fra_Visma28[[#This Row],[SupDescr]])</f>
        <v xml:space="preserve"> </v>
      </c>
      <c r="G1764" t="s">
        <v>3368</v>
      </c>
      <c r="H1764">
        <v>1</v>
      </c>
      <c r="I1764" t="str">
        <f>IF(A1764=A1763,I1763&amp;CHAR(10)&amp;"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65" spans="1:9" x14ac:dyDescent="0.25">
      <c r="A1765" t="s">
        <v>4676</v>
      </c>
      <c r="B1765">
        <v>75883377</v>
      </c>
      <c r="C1765" t="s">
        <v>16</v>
      </c>
      <c r="D1765" t="str">
        <f>IF(Tabel_Forespørgsel_fra_Visma28[[#This Row],[SupProd]]=" "," "," - "&amp;Tabel_Forespørgsel_fra_Visma28[[#This Row],[SupProd]])</f>
        <v xml:space="preserve"> </v>
      </c>
      <c r="E1765" t="s">
        <v>16</v>
      </c>
      <c r="F1765" t="str">
        <f>IF(Tabel_Forespørgsel_fra_Visma28[[#This Row],[SupDescr]]=" "," "," - "&amp;Tabel_Forespørgsel_fra_Visma28[[#This Row],[SupDescr]])</f>
        <v xml:space="preserve"> </v>
      </c>
      <c r="G1765" t="s">
        <v>4608</v>
      </c>
      <c r="H1765">
        <v>1</v>
      </c>
      <c r="I1765" t="str">
        <f>IF(A1765=A1764,I1764&amp;CHAR(10)&amp;"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 Automatik  </v>
      </c>
    </row>
    <row r="1766" spans="1:9" x14ac:dyDescent="0.25">
      <c r="A1766" t="s">
        <v>4839</v>
      </c>
      <c r="B1766">
        <v>25707955</v>
      </c>
      <c r="C1766" t="s">
        <v>16</v>
      </c>
      <c r="D1766" t="str">
        <f>IF(Tabel_Forespørgsel_fra_Visma28[[#This Row],[SupProd]]=" "," "," - "&amp;Tabel_Forespørgsel_fra_Visma28[[#This Row],[SupProd]])</f>
        <v xml:space="preserve"> </v>
      </c>
      <c r="E1766" t="s">
        <v>16</v>
      </c>
      <c r="F1766" t="str">
        <f>IF(Tabel_Forespørgsel_fra_Visma28[[#This Row],[SupDescr]]=" "," "," - "&amp;Tabel_Forespørgsel_fra_Visma28[[#This Row],[SupDescr]])</f>
        <v xml:space="preserve"> </v>
      </c>
      <c r="G1766" t="s">
        <v>4840</v>
      </c>
      <c r="H1766">
        <v>1</v>
      </c>
      <c r="I1766" t="str">
        <f>IF(A1766=A1765,I1765&amp;CHAR(10)&amp;"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Jysk Staal Service  </v>
      </c>
    </row>
    <row r="1767" spans="1:9" x14ac:dyDescent="0.25">
      <c r="A1767" t="s">
        <v>4841</v>
      </c>
      <c r="B1767">
        <v>25707955</v>
      </c>
      <c r="C1767" t="s">
        <v>16</v>
      </c>
      <c r="D1767" t="str">
        <f>IF(Tabel_Forespørgsel_fra_Visma28[[#This Row],[SupProd]]=" "," "," - "&amp;Tabel_Forespørgsel_fra_Visma28[[#This Row],[SupProd]])</f>
        <v xml:space="preserve"> </v>
      </c>
      <c r="E1767" t="s">
        <v>16</v>
      </c>
      <c r="F1767" t="str">
        <f>IF(Tabel_Forespørgsel_fra_Visma28[[#This Row],[SupDescr]]=" "," "," - "&amp;Tabel_Forespørgsel_fra_Visma28[[#This Row],[SupDescr]])</f>
        <v xml:space="preserve"> </v>
      </c>
      <c r="G1767" t="s">
        <v>4840</v>
      </c>
      <c r="H1767">
        <v>1</v>
      </c>
      <c r="I1767" t="str">
        <f>IF(A1767=A1766,I1766&amp;CHAR(10)&amp;"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Jysk Staal Service  </v>
      </c>
    </row>
    <row r="1768" spans="1:9" x14ac:dyDescent="0.25">
      <c r="A1768" t="s">
        <v>4842</v>
      </c>
      <c r="B1768">
        <v>25707955</v>
      </c>
      <c r="C1768" t="s">
        <v>16</v>
      </c>
      <c r="D1768" t="str">
        <f>IF(Tabel_Forespørgsel_fra_Visma28[[#This Row],[SupProd]]=" "," "," - "&amp;Tabel_Forespørgsel_fra_Visma28[[#This Row],[SupProd]])</f>
        <v xml:space="preserve"> </v>
      </c>
      <c r="E1768" t="s">
        <v>16</v>
      </c>
      <c r="F1768" t="str">
        <f>IF(Tabel_Forespørgsel_fra_Visma28[[#This Row],[SupDescr]]=" "," "," - "&amp;Tabel_Forespørgsel_fra_Visma28[[#This Row],[SupDescr]])</f>
        <v xml:space="preserve"> </v>
      </c>
      <c r="G1768" t="s">
        <v>4840</v>
      </c>
      <c r="H1768">
        <v>1</v>
      </c>
      <c r="I1768" t="str">
        <f>IF(A1768=A1767,I1767&amp;CHAR(10)&amp;"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Jysk Staal Service  </v>
      </c>
    </row>
    <row r="1769" spans="1:9" x14ac:dyDescent="0.25">
      <c r="A1769" t="s">
        <v>4843</v>
      </c>
      <c r="B1769">
        <v>25707955</v>
      </c>
      <c r="C1769" t="s">
        <v>16</v>
      </c>
      <c r="D1769" t="str">
        <f>IF(Tabel_Forespørgsel_fra_Visma28[[#This Row],[SupProd]]=" "," "," - "&amp;Tabel_Forespørgsel_fra_Visma28[[#This Row],[SupProd]])</f>
        <v xml:space="preserve"> </v>
      </c>
      <c r="E1769" t="s">
        <v>16</v>
      </c>
      <c r="F1769" t="str">
        <f>IF(Tabel_Forespørgsel_fra_Visma28[[#This Row],[SupDescr]]=" "," "," - "&amp;Tabel_Forespørgsel_fra_Visma28[[#This Row],[SupDescr]])</f>
        <v xml:space="preserve"> </v>
      </c>
      <c r="G1769" t="s">
        <v>4840</v>
      </c>
      <c r="H1769">
        <v>1</v>
      </c>
      <c r="I1769" t="str">
        <f>IF(A1769=A1768,I1768&amp;CHAR(10)&amp;"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Jysk Staal Service  </v>
      </c>
    </row>
    <row r="1770" spans="1:9" x14ac:dyDescent="0.25">
      <c r="A1770" t="s">
        <v>4845</v>
      </c>
      <c r="B1770">
        <v>75883377</v>
      </c>
      <c r="C1770" t="s">
        <v>16</v>
      </c>
      <c r="D1770" t="str">
        <f>IF(Tabel_Forespørgsel_fra_Visma28[[#This Row],[SupProd]]=" "," "," - "&amp;Tabel_Forespørgsel_fra_Visma28[[#This Row],[SupProd]])</f>
        <v xml:space="preserve"> </v>
      </c>
      <c r="E1770" t="s">
        <v>16</v>
      </c>
      <c r="F1770" t="str">
        <f>IF(Tabel_Forespørgsel_fra_Visma28[[#This Row],[SupDescr]]=" "," "," - "&amp;Tabel_Forespørgsel_fra_Visma28[[#This Row],[SupDescr]])</f>
        <v xml:space="preserve"> </v>
      </c>
      <c r="G1770" t="s">
        <v>4608</v>
      </c>
      <c r="H1770">
        <v>1</v>
      </c>
      <c r="I1770" t="str">
        <f>IF(A1770=A1769,I1769&amp;CHAR(10)&amp;"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 Automatik  </v>
      </c>
    </row>
    <row r="1771" spans="1:9" x14ac:dyDescent="0.25">
      <c r="A1771" t="s">
        <v>4832</v>
      </c>
      <c r="B1771">
        <v>86228644</v>
      </c>
      <c r="C1771" t="s">
        <v>16</v>
      </c>
      <c r="D1771" t="str">
        <f>IF(Tabel_Forespørgsel_fra_Visma28[[#This Row],[SupProd]]=" "," "," - "&amp;Tabel_Forespørgsel_fra_Visma28[[#This Row],[SupProd]])</f>
        <v xml:space="preserve"> </v>
      </c>
      <c r="E1771" t="s">
        <v>16</v>
      </c>
      <c r="F1771" t="str">
        <f>IF(Tabel_Forespørgsel_fra_Visma28[[#This Row],[SupDescr]]=" "," "," - "&amp;Tabel_Forespørgsel_fra_Visma28[[#This Row],[SupDescr]])</f>
        <v xml:space="preserve"> </v>
      </c>
      <c r="G1771" t="s">
        <v>2440</v>
      </c>
      <c r="H1771">
        <v>1</v>
      </c>
      <c r="I1771" t="str">
        <f>IF(A1771=A1770,I1770&amp;CHAR(10)&amp;"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2" spans="1:9" x14ac:dyDescent="0.25">
      <c r="A1772" t="s">
        <v>4829</v>
      </c>
      <c r="B1772">
        <v>86228644</v>
      </c>
      <c r="C1772" t="s">
        <v>16</v>
      </c>
      <c r="D1772" t="str">
        <f>IF(Tabel_Forespørgsel_fra_Visma28[[#This Row],[SupProd]]=" "," "," - "&amp;Tabel_Forespørgsel_fra_Visma28[[#This Row],[SupProd]])</f>
        <v xml:space="preserve"> </v>
      </c>
      <c r="E1772" t="s">
        <v>16</v>
      </c>
      <c r="F1772" t="str">
        <f>IF(Tabel_Forespørgsel_fra_Visma28[[#This Row],[SupDescr]]=" "," "," - "&amp;Tabel_Forespørgsel_fra_Visma28[[#This Row],[SupDescr]])</f>
        <v xml:space="preserve"> </v>
      </c>
      <c r="G1772" t="s">
        <v>2440</v>
      </c>
      <c r="H1772">
        <v>1</v>
      </c>
      <c r="I1772" t="str">
        <f>IF(A1772=A1771,I1771&amp;CHAR(10)&amp;"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3" spans="1:9" x14ac:dyDescent="0.25">
      <c r="A1773" t="s">
        <v>4833</v>
      </c>
      <c r="B1773">
        <v>86228644</v>
      </c>
      <c r="C1773" t="s">
        <v>16</v>
      </c>
      <c r="D1773" t="str">
        <f>IF(Tabel_Forespørgsel_fra_Visma28[[#This Row],[SupProd]]=" "," "," - "&amp;Tabel_Forespørgsel_fra_Visma28[[#This Row],[SupProd]])</f>
        <v xml:space="preserve"> </v>
      </c>
      <c r="E1773" t="s">
        <v>16</v>
      </c>
      <c r="F1773" t="str">
        <f>IF(Tabel_Forespørgsel_fra_Visma28[[#This Row],[SupDescr]]=" "," "," - "&amp;Tabel_Forespørgsel_fra_Visma28[[#This Row],[SupDescr]])</f>
        <v xml:space="preserve"> </v>
      </c>
      <c r="G1773" t="s">
        <v>2440</v>
      </c>
      <c r="H1773">
        <v>1</v>
      </c>
      <c r="I1773" t="str">
        <f>IF(A1773=A1772,I1772&amp;CHAR(10)&amp;"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4" spans="1:9" x14ac:dyDescent="0.25">
      <c r="A1774" t="s">
        <v>4834</v>
      </c>
      <c r="B1774">
        <v>86228644</v>
      </c>
      <c r="C1774" t="s">
        <v>16</v>
      </c>
      <c r="D1774" t="str">
        <f>IF(Tabel_Forespørgsel_fra_Visma28[[#This Row],[SupProd]]=" "," "," - "&amp;Tabel_Forespørgsel_fra_Visma28[[#This Row],[SupProd]])</f>
        <v xml:space="preserve"> </v>
      </c>
      <c r="E1774" t="s">
        <v>16</v>
      </c>
      <c r="F1774" t="str">
        <f>IF(Tabel_Forespørgsel_fra_Visma28[[#This Row],[SupDescr]]=" "," "," - "&amp;Tabel_Forespørgsel_fra_Visma28[[#This Row],[SupDescr]])</f>
        <v xml:space="preserve"> </v>
      </c>
      <c r="G1774" t="s">
        <v>2440</v>
      </c>
      <c r="H1774">
        <v>1</v>
      </c>
      <c r="I1774" t="str">
        <f>IF(A1774=A1773,I1773&amp;CHAR(10)&amp;"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5" spans="1:9" x14ac:dyDescent="0.25">
      <c r="A1775" t="s">
        <v>4830</v>
      </c>
      <c r="B1775">
        <v>86228644</v>
      </c>
      <c r="C1775" t="s">
        <v>16</v>
      </c>
      <c r="D1775" t="str">
        <f>IF(Tabel_Forespørgsel_fra_Visma28[[#This Row],[SupProd]]=" "," "," - "&amp;Tabel_Forespørgsel_fra_Visma28[[#This Row],[SupProd]])</f>
        <v xml:space="preserve"> </v>
      </c>
      <c r="E1775" t="s">
        <v>16</v>
      </c>
      <c r="F1775" t="str">
        <f>IF(Tabel_Forespørgsel_fra_Visma28[[#This Row],[SupDescr]]=" "," "," - "&amp;Tabel_Forespørgsel_fra_Visma28[[#This Row],[SupDescr]])</f>
        <v xml:space="preserve"> </v>
      </c>
      <c r="G1775" t="s">
        <v>2440</v>
      </c>
      <c r="H1775">
        <v>1</v>
      </c>
      <c r="I1775" t="str">
        <f>IF(A1775=A1774,I1774&amp;CHAR(10)&amp;"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6" spans="1:9" x14ac:dyDescent="0.25">
      <c r="A1776" t="s">
        <v>4831</v>
      </c>
      <c r="B1776">
        <v>86228644</v>
      </c>
      <c r="C1776" t="s">
        <v>16</v>
      </c>
      <c r="D1776" t="str">
        <f>IF(Tabel_Forespørgsel_fra_Visma28[[#This Row],[SupProd]]=" "," "," - "&amp;Tabel_Forespørgsel_fra_Visma28[[#This Row],[SupProd]])</f>
        <v xml:space="preserve"> </v>
      </c>
      <c r="E1776" t="s">
        <v>16</v>
      </c>
      <c r="F1776" t="str">
        <f>IF(Tabel_Forespørgsel_fra_Visma28[[#This Row],[SupDescr]]=" "," "," - "&amp;Tabel_Forespørgsel_fra_Visma28[[#This Row],[SupDescr]])</f>
        <v xml:space="preserve"> </v>
      </c>
      <c r="G1776" t="s">
        <v>2440</v>
      </c>
      <c r="H1776">
        <v>1</v>
      </c>
      <c r="I1776" t="str">
        <f>IF(A1776=A1775,I1775&amp;CHAR(10)&amp;"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7" spans="1:9" x14ac:dyDescent="0.25">
      <c r="A1777" t="s">
        <v>10413</v>
      </c>
      <c r="B1777">
        <v>75577000</v>
      </c>
      <c r="C1777" t="s">
        <v>16</v>
      </c>
      <c r="D1777" t="str">
        <f>IF(Tabel_Forespørgsel_fra_Visma28[[#This Row],[SupProd]]=" "," "," - "&amp;Tabel_Forespørgsel_fra_Visma28[[#This Row],[SupProd]])</f>
        <v xml:space="preserve"> </v>
      </c>
      <c r="E1777" t="s">
        <v>16</v>
      </c>
      <c r="F1777" t="str">
        <f>IF(Tabel_Forespørgsel_fra_Visma28[[#This Row],[SupDescr]]=" "," "," - "&amp;Tabel_Forespørgsel_fra_Visma28[[#This Row],[SupDescr]])</f>
        <v xml:space="preserve"> </v>
      </c>
      <c r="G1777" t="s">
        <v>3759</v>
      </c>
      <c r="H1777">
        <v>1</v>
      </c>
      <c r="I1777" t="str">
        <f>IF(A1777=A1776,I1776&amp;CHAR(10)&amp;"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78" spans="1:9" x14ac:dyDescent="0.25">
      <c r="A1778" t="s">
        <v>10583</v>
      </c>
      <c r="B1778">
        <v>75577000</v>
      </c>
      <c r="C1778" t="s">
        <v>16</v>
      </c>
      <c r="D1778" t="str">
        <f>IF(Tabel_Forespørgsel_fra_Visma28[[#This Row],[SupProd]]=" "," "," - "&amp;Tabel_Forespørgsel_fra_Visma28[[#This Row],[SupProd]])</f>
        <v xml:space="preserve"> </v>
      </c>
      <c r="E1778" t="s">
        <v>16</v>
      </c>
      <c r="F1778" t="str">
        <f>IF(Tabel_Forespørgsel_fra_Visma28[[#This Row],[SupDescr]]=" "," "," - "&amp;Tabel_Forespørgsel_fra_Visma28[[#This Row],[SupDescr]])</f>
        <v xml:space="preserve"> </v>
      </c>
      <c r="G1778" t="s">
        <v>3759</v>
      </c>
      <c r="H1778">
        <v>1</v>
      </c>
      <c r="I1778" t="str">
        <f>IF(A1778=A1777,I1777&amp;CHAR(10)&amp;"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79" spans="1:9" x14ac:dyDescent="0.25">
      <c r="A1779" t="s">
        <v>10584</v>
      </c>
      <c r="B1779">
        <v>75577000</v>
      </c>
      <c r="C1779" t="s">
        <v>16</v>
      </c>
      <c r="D1779" t="str">
        <f>IF(Tabel_Forespørgsel_fra_Visma28[[#This Row],[SupProd]]=" "," "," - "&amp;Tabel_Forespørgsel_fra_Visma28[[#This Row],[SupProd]])</f>
        <v xml:space="preserve"> </v>
      </c>
      <c r="E1779" t="s">
        <v>16</v>
      </c>
      <c r="F1779" t="str">
        <f>IF(Tabel_Forespørgsel_fra_Visma28[[#This Row],[SupDescr]]=" "," "," - "&amp;Tabel_Forespørgsel_fra_Visma28[[#This Row],[SupDescr]])</f>
        <v xml:space="preserve"> </v>
      </c>
      <c r="G1779" t="s">
        <v>3759</v>
      </c>
      <c r="H1779">
        <v>1</v>
      </c>
      <c r="I1779" t="str">
        <f>IF(A1779=A1778,I1778&amp;CHAR(10)&amp;"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0" spans="1:9" x14ac:dyDescent="0.25">
      <c r="A1780" t="s">
        <v>10588</v>
      </c>
      <c r="B1780">
        <v>75577000</v>
      </c>
      <c r="C1780" t="s">
        <v>16</v>
      </c>
      <c r="D1780" t="str">
        <f>IF(Tabel_Forespørgsel_fra_Visma28[[#This Row],[SupProd]]=" "," "," - "&amp;Tabel_Forespørgsel_fra_Visma28[[#This Row],[SupProd]])</f>
        <v xml:space="preserve"> </v>
      </c>
      <c r="E1780" t="s">
        <v>16</v>
      </c>
      <c r="F1780" t="str">
        <f>IF(Tabel_Forespørgsel_fra_Visma28[[#This Row],[SupDescr]]=" "," "," - "&amp;Tabel_Forespørgsel_fra_Visma28[[#This Row],[SupDescr]])</f>
        <v xml:space="preserve"> </v>
      </c>
      <c r="G1780" t="s">
        <v>3759</v>
      </c>
      <c r="H1780">
        <v>1</v>
      </c>
      <c r="I1780" t="str">
        <f>IF(A1780=A1779,I1779&amp;CHAR(10)&amp;"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1" spans="1:9" x14ac:dyDescent="0.25">
      <c r="A1781" t="s">
        <v>10586</v>
      </c>
      <c r="B1781">
        <v>75577000</v>
      </c>
      <c r="C1781" t="s">
        <v>16</v>
      </c>
      <c r="D1781" t="str">
        <f>IF(Tabel_Forespørgsel_fra_Visma28[[#This Row],[SupProd]]=" "," "," - "&amp;Tabel_Forespørgsel_fra_Visma28[[#This Row],[SupProd]])</f>
        <v xml:space="preserve"> </v>
      </c>
      <c r="E1781" t="s">
        <v>16</v>
      </c>
      <c r="F1781" t="str">
        <f>IF(Tabel_Forespørgsel_fra_Visma28[[#This Row],[SupDescr]]=" "," "," - "&amp;Tabel_Forespørgsel_fra_Visma28[[#This Row],[SupDescr]])</f>
        <v xml:space="preserve"> </v>
      </c>
      <c r="G1781" t="s">
        <v>3759</v>
      </c>
      <c r="H1781">
        <v>1</v>
      </c>
      <c r="I1781" t="str">
        <f>IF(A1781=A1780,I1780&amp;CHAR(10)&amp;"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2" spans="1:9" x14ac:dyDescent="0.25">
      <c r="A1782" t="s">
        <v>10587</v>
      </c>
      <c r="B1782">
        <v>75577000</v>
      </c>
      <c r="C1782" t="s">
        <v>16</v>
      </c>
      <c r="D1782" t="str">
        <f>IF(Tabel_Forespørgsel_fra_Visma28[[#This Row],[SupProd]]=" "," "," - "&amp;Tabel_Forespørgsel_fra_Visma28[[#This Row],[SupProd]])</f>
        <v xml:space="preserve"> </v>
      </c>
      <c r="E1782" t="s">
        <v>16</v>
      </c>
      <c r="F1782" t="str">
        <f>IF(Tabel_Forespørgsel_fra_Visma28[[#This Row],[SupDescr]]=" "," "," - "&amp;Tabel_Forespørgsel_fra_Visma28[[#This Row],[SupDescr]])</f>
        <v xml:space="preserve"> </v>
      </c>
      <c r="G1782" t="s">
        <v>3759</v>
      </c>
      <c r="H1782">
        <v>1</v>
      </c>
      <c r="I1782" t="str">
        <f>IF(A1782=A1781,I1781&amp;CHAR(10)&amp;"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3" spans="1:9" x14ac:dyDescent="0.25">
      <c r="A1783" t="s">
        <v>10421</v>
      </c>
      <c r="B1783">
        <v>75577000</v>
      </c>
      <c r="C1783" t="s">
        <v>16</v>
      </c>
      <c r="D1783" t="str">
        <f>IF(Tabel_Forespørgsel_fra_Visma28[[#This Row],[SupProd]]=" "," "," - "&amp;Tabel_Forespørgsel_fra_Visma28[[#This Row],[SupProd]])</f>
        <v xml:space="preserve"> </v>
      </c>
      <c r="E1783" t="s">
        <v>16</v>
      </c>
      <c r="F1783" t="str">
        <f>IF(Tabel_Forespørgsel_fra_Visma28[[#This Row],[SupDescr]]=" "," "," - "&amp;Tabel_Forespørgsel_fra_Visma28[[#This Row],[SupDescr]])</f>
        <v xml:space="preserve"> </v>
      </c>
      <c r="G1783" t="s">
        <v>3759</v>
      </c>
      <c r="H1783">
        <v>1</v>
      </c>
      <c r="I1783" t="str">
        <f>IF(A1783=A1782,I1782&amp;CHAR(10)&amp;"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4" spans="1:9" x14ac:dyDescent="0.25">
      <c r="A1784" t="s">
        <v>10419</v>
      </c>
      <c r="B1784">
        <v>75577000</v>
      </c>
      <c r="C1784" t="s">
        <v>16</v>
      </c>
      <c r="D1784" t="str">
        <f>IF(Tabel_Forespørgsel_fra_Visma28[[#This Row],[SupProd]]=" "," "," - "&amp;Tabel_Forespørgsel_fra_Visma28[[#This Row],[SupProd]])</f>
        <v xml:space="preserve"> </v>
      </c>
      <c r="E1784" t="s">
        <v>16</v>
      </c>
      <c r="F1784" t="str">
        <f>IF(Tabel_Forespørgsel_fra_Visma28[[#This Row],[SupDescr]]=" "," "," - "&amp;Tabel_Forespørgsel_fra_Visma28[[#This Row],[SupDescr]])</f>
        <v xml:space="preserve"> </v>
      </c>
      <c r="G1784" t="s">
        <v>3759</v>
      </c>
      <c r="H1784">
        <v>1</v>
      </c>
      <c r="I1784" t="str">
        <f>IF(A1784=A1783,I1783&amp;CHAR(10)&amp;"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5" spans="1:9" x14ac:dyDescent="0.25">
      <c r="A1785" t="s">
        <v>10417</v>
      </c>
      <c r="B1785">
        <v>75577000</v>
      </c>
      <c r="C1785" t="s">
        <v>16</v>
      </c>
      <c r="D1785" t="str">
        <f>IF(Tabel_Forespørgsel_fra_Visma28[[#This Row],[SupProd]]=" "," "," - "&amp;Tabel_Forespørgsel_fra_Visma28[[#This Row],[SupProd]])</f>
        <v xml:space="preserve"> </v>
      </c>
      <c r="E1785" t="s">
        <v>16</v>
      </c>
      <c r="F1785" t="str">
        <f>IF(Tabel_Forespørgsel_fra_Visma28[[#This Row],[SupDescr]]=" "," "," - "&amp;Tabel_Forespørgsel_fra_Visma28[[#This Row],[SupDescr]])</f>
        <v xml:space="preserve"> </v>
      </c>
      <c r="G1785" t="s">
        <v>3759</v>
      </c>
      <c r="H1785">
        <v>1</v>
      </c>
      <c r="I1785" t="str">
        <f>IF(A1785=A1784,I1784&amp;CHAR(10)&amp;"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6" spans="1:9" x14ac:dyDescent="0.25">
      <c r="A1786" t="s">
        <v>10420</v>
      </c>
      <c r="B1786">
        <v>75577000</v>
      </c>
      <c r="C1786" t="s">
        <v>16</v>
      </c>
      <c r="D1786" t="str">
        <f>IF(Tabel_Forespørgsel_fra_Visma28[[#This Row],[SupProd]]=" "," "," - "&amp;Tabel_Forespørgsel_fra_Visma28[[#This Row],[SupProd]])</f>
        <v xml:space="preserve"> </v>
      </c>
      <c r="E1786" t="s">
        <v>16</v>
      </c>
      <c r="F1786" t="str">
        <f>IF(Tabel_Forespørgsel_fra_Visma28[[#This Row],[SupDescr]]=" "," "," - "&amp;Tabel_Forespørgsel_fra_Visma28[[#This Row],[SupDescr]])</f>
        <v xml:space="preserve"> </v>
      </c>
      <c r="G1786" t="s">
        <v>3759</v>
      </c>
      <c r="H1786">
        <v>1</v>
      </c>
      <c r="I1786" t="str">
        <f>IF(A1786=A1785,I1785&amp;CHAR(10)&amp;"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7" spans="1:9" x14ac:dyDescent="0.25">
      <c r="A1787" t="s">
        <v>9343</v>
      </c>
      <c r="B1787">
        <v>74842524</v>
      </c>
      <c r="C1787" t="s">
        <v>16</v>
      </c>
      <c r="D1787" t="str">
        <f>IF(Tabel_Forespørgsel_fra_Visma28[[#This Row],[SupProd]]=" "," "," - "&amp;Tabel_Forespørgsel_fra_Visma28[[#This Row],[SupProd]])</f>
        <v xml:space="preserve"> </v>
      </c>
      <c r="E1787" t="s">
        <v>16</v>
      </c>
      <c r="F1787" t="str">
        <f>IF(Tabel_Forespørgsel_fra_Visma28[[#This Row],[SupDescr]]=" "," "," - "&amp;Tabel_Forespørgsel_fra_Visma28[[#This Row],[SupDescr]])</f>
        <v xml:space="preserve"> </v>
      </c>
      <c r="G1787" t="s">
        <v>6414</v>
      </c>
      <c r="H1787">
        <v>1</v>
      </c>
      <c r="I1787" t="str">
        <f>IF(A1787=A1786,I1786&amp;CHAR(10)&amp;"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788" spans="1:9" x14ac:dyDescent="0.25">
      <c r="A1788" t="s">
        <v>8624</v>
      </c>
      <c r="B1788">
        <v>74842524</v>
      </c>
      <c r="C1788" t="s">
        <v>16</v>
      </c>
      <c r="D1788" t="str">
        <f>IF(Tabel_Forespørgsel_fra_Visma28[[#This Row],[SupProd]]=" "," "," - "&amp;Tabel_Forespørgsel_fra_Visma28[[#This Row],[SupProd]])</f>
        <v xml:space="preserve"> </v>
      </c>
      <c r="E1788" t="s">
        <v>16</v>
      </c>
      <c r="F1788" t="str">
        <f>IF(Tabel_Forespørgsel_fra_Visma28[[#This Row],[SupDescr]]=" "," "," - "&amp;Tabel_Forespørgsel_fra_Visma28[[#This Row],[SupDescr]])</f>
        <v xml:space="preserve"> </v>
      </c>
      <c r="G1788" t="s">
        <v>6414</v>
      </c>
      <c r="H1788">
        <v>1</v>
      </c>
      <c r="I1788" t="str">
        <f>IF(A1788=A1787,I1787&amp;CHAR(10)&amp;"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789" spans="1:9" x14ac:dyDescent="0.25">
      <c r="A1789" t="s">
        <v>8605</v>
      </c>
      <c r="B1789">
        <v>74842524</v>
      </c>
      <c r="C1789" t="s">
        <v>16</v>
      </c>
      <c r="D1789" t="str">
        <f>IF(Tabel_Forespørgsel_fra_Visma28[[#This Row],[SupProd]]=" "," "," - "&amp;Tabel_Forespørgsel_fra_Visma28[[#This Row],[SupProd]])</f>
        <v xml:space="preserve"> </v>
      </c>
      <c r="E1789" t="s">
        <v>16</v>
      </c>
      <c r="F1789" t="str">
        <f>IF(Tabel_Forespørgsel_fra_Visma28[[#This Row],[SupDescr]]=" "," "," - "&amp;Tabel_Forespørgsel_fra_Visma28[[#This Row],[SupDescr]])</f>
        <v xml:space="preserve"> </v>
      </c>
      <c r="G1789" t="s">
        <v>6414</v>
      </c>
      <c r="H1789">
        <v>1</v>
      </c>
      <c r="I1789" t="str">
        <f>IF(A1789=A1788,I1788&amp;CHAR(10)&amp;"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790" spans="1:9" x14ac:dyDescent="0.25">
      <c r="A1790" t="s">
        <v>8837</v>
      </c>
      <c r="B1790">
        <v>74842524</v>
      </c>
      <c r="C1790" t="s">
        <v>16</v>
      </c>
      <c r="D1790" t="str">
        <f>IF(Tabel_Forespørgsel_fra_Visma28[[#This Row],[SupProd]]=" "," "," - "&amp;Tabel_Forespørgsel_fra_Visma28[[#This Row],[SupProd]])</f>
        <v xml:space="preserve"> </v>
      </c>
      <c r="E1790" t="s">
        <v>16</v>
      </c>
      <c r="F1790" t="str">
        <f>IF(Tabel_Forespørgsel_fra_Visma28[[#This Row],[SupDescr]]=" "," "," - "&amp;Tabel_Forespørgsel_fra_Visma28[[#This Row],[SupDescr]])</f>
        <v xml:space="preserve"> </v>
      </c>
      <c r="G1790" t="s">
        <v>6414</v>
      </c>
      <c r="H1790">
        <v>1</v>
      </c>
      <c r="I1790" t="str">
        <f>IF(A1790=A1789,I1789&amp;CHAR(10)&amp;"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791" spans="1:9" x14ac:dyDescent="0.25">
      <c r="A1791" t="s">
        <v>11348</v>
      </c>
      <c r="B1791">
        <v>75421677</v>
      </c>
      <c r="C1791" t="s">
        <v>16</v>
      </c>
      <c r="D1791" t="str">
        <f>IF(Tabel_Forespørgsel_fra_Visma28[[#This Row],[SupProd]]=" "," "," - "&amp;Tabel_Forespørgsel_fra_Visma28[[#This Row],[SupProd]])</f>
        <v xml:space="preserve"> </v>
      </c>
      <c r="E1791" t="s">
        <v>16</v>
      </c>
      <c r="F1791" t="str">
        <f>IF(Tabel_Forespørgsel_fra_Visma28[[#This Row],[SupDescr]]=" "," "," - "&amp;Tabel_Forespørgsel_fra_Visma28[[#This Row],[SupDescr]])</f>
        <v xml:space="preserve"> </v>
      </c>
      <c r="G1791" t="s">
        <v>3368</v>
      </c>
      <c r="H1791">
        <v>1</v>
      </c>
      <c r="I1791" t="str">
        <f>IF(A1791=A1790,I1790&amp;CHAR(10)&amp;"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92" spans="1:9" x14ac:dyDescent="0.25">
      <c r="A1792" t="s">
        <v>12096</v>
      </c>
      <c r="B1792">
        <v>75577000</v>
      </c>
      <c r="C1792" t="s">
        <v>16</v>
      </c>
      <c r="D1792" t="str">
        <f>IF(Tabel_Forespørgsel_fra_Visma28[[#This Row],[SupProd]]=" "," "," - "&amp;Tabel_Forespørgsel_fra_Visma28[[#This Row],[SupProd]])</f>
        <v xml:space="preserve"> </v>
      </c>
      <c r="E1792" t="s">
        <v>16</v>
      </c>
      <c r="F1792" t="str">
        <f>IF(Tabel_Forespørgsel_fra_Visma28[[#This Row],[SupDescr]]=" "," "," - "&amp;Tabel_Forespørgsel_fra_Visma28[[#This Row],[SupDescr]])</f>
        <v xml:space="preserve"> </v>
      </c>
      <c r="G1792" t="s">
        <v>3759</v>
      </c>
      <c r="H1792">
        <v>1</v>
      </c>
      <c r="I1792" t="str">
        <f>IF(A1792=A1791,I1791&amp;CHAR(10)&amp;"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93" spans="1:9" x14ac:dyDescent="0.25">
      <c r="A1793" t="s">
        <v>14977</v>
      </c>
      <c r="B1793">
        <v>99422250</v>
      </c>
      <c r="C1793" t="s">
        <v>16</v>
      </c>
      <c r="D1793" t="str">
        <f>IF(Tabel_Forespørgsel_fra_Visma28[[#This Row],[SupProd]]=" "," "," - "&amp;Tabel_Forespørgsel_fra_Visma28[[#This Row],[SupProd]])</f>
        <v xml:space="preserve"> </v>
      </c>
      <c r="E1793" t="s">
        <v>16</v>
      </c>
      <c r="F1793" t="str">
        <f>IF(Tabel_Forespørgsel_fra_Visma28[[#This Row],[SupDescr]]=" "," "," - "&amp;Tabel_Forespørgsel_fra_Visma28[[#This Row],[SupDescr]])</f>
        <v xml:space="preserve"> </v>
      </c>
      <c r="G1793" t="s">
        <v>14128</v>
      </c>
      <c r="H1793">
        <v>1</v>
      </c>
      <c r="I1793" t="str">
        <f>IF(A1793=A1792,I1792&amp;CHAR(10)&amp;"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4" spans="1:9" x14ac:dyDescent="0.25">
      <c r="A1794" t="s">
        <v>14461</v>
      </c>
      <c r="B1794">
        <v>99422250</v>
      </c>
      <c r="C1794" t="s">
        <v>16</v>
      </c>
      <c r="D1794" t="str">
        <f>IF(Tabel_Forespørgsel_fra_Visma28[[#This Row],[SupProd]]=" "," "," - "&amp;Tabel_Forespørgsel_fra_Visma28[[#This Row],[SupProd]])</f>
        <v xml:space="preserve"> </v>
      </c>
      <c r="E1794" t="s">
        <v>16</v>
      </c>
      <c r="F1794" t="str">
        <f>IF(Tabel_Forespørgsel_fra_Visma28[[#This Row],[SupDescr]]=" "," "," - "&amp;Tabel_Forespørgsel_fra_Visma28[[#This Row],[SupDescr]])</f>
        <v xml:space="preserve"> </v>
      </c>
      <c r="G1794" t="s">
        <v>14128</v>
      </c>
      <c r="H1794">
        <v>1</v>
      </c>
      <c r="I1794" t="str">
        <f>IF(A1794=A1793,I1793&amp;CHAR(10)&amp;"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5" spans="1:9" x14ac:dyDescent="0.25">
      <c r="A1795" t="s">
        <v>15017</v>
      </c>
      <c r="B1795">
        <v>99422250</v>
      </c>
      <c r="C1795" t="s">
        <v>16</v>
      </c>
      <c r="D1795" t="str">
        <f>IF(Tabel_Forespørgsel_fra_Visma28[[#This Row],[SupProd]]=" "," "," - "&amp;Tabel_Forespørgsel_fra_Visma28[[#This Row],[SupProd]])</f>
        <v xml:space="preserve"> </v>
      </c>
      <c r="E1795" t="s">
        <v>16</v>
      </c>
      <c r="F1795" t="str">
        <f>IF(Tabel_Forespørgsel_fra_Visma28[[#This Row],[SupDescr]]=" "," "," - "&amp;Tabel_Forespørgsel_fra_Visma28[[#This Row],[SupDescr]])</f>
        <v xml:space="preserve"> </v>
      </c>
      <c r="G1795" t="s">
        <v>14128</v>
      </c>
      <c r="H1795">
        <v>1</v>
      </c>
      <c r="I1795" t="str">
        <f>IF(A1795=A1794,I1794&amp;CHAR(10)&amp;"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6" spans="1:9" x14ac:dyDescent="0.25">
      <c r="A1796" t="s">
        <v>15019</v>
      </c>
      <c r="B1796">
        <v>99422250</v>
      </c>
      <c r="C1796" t="s">
        <v>16</v>
      </c>
      <c r="D1796" t="str">
        <f>IF(Tabel_Forespørgsel_fra_Visma28[[#This Row],[SupProd]]=" "," "," - "&amp;Tabel_Forespørgsel_fra_Visma28[[#This Row],[SupProd]])</f>
        <v xml:space="preserve"> </v>
      </c>
      <c r="E1796" t="s">
        <v>16</v>
      </c>
      <c r="F1796" t="str">
        <f>IF(Tabel_Forespørgsel_fra_Visma28[[#This Row],[SupDescr]]=" "," "," - "&amp;Tabel_Forespørgsel_fra_Visma28[[#This Row],[SupDescr]])</f>
        <v xml:space="preserve"> </v>
      </c>
      <c r="G1796" t="s">
        <v>14128</v>
      </c>
      <c r="H1796">
        <v>1</v>
      </c>
      <c r="I1796" t="str">
        <f>IF(A1796=A1795,I1795&amp;CHAR(10)&amp;"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7" spans="1:9" x14ac:dyDescent="0.25">
      <c r="A1797" t="s">
        <v>15018</v>
      </c>
      <c r="B1797">
        <v>99422250</v>
      </c>
      <c r="C1797" t="s">
        <v>16</v>
      </c>
      <c r="D1797" t="str">
        <f>IF(Tabel_Forespørgsel_fra_Visma28[[#This Row],[SupProd]]=" "," "," - "&amp;Tabel_Forespørgsel_fra_Visma28[[#This Row],[SupProd]])</f>
        <v xml:space="preserve"> </v>
      </c>
      <c r="E1797" t="s">
        <v>16</v>
      </c>
      <c r="F1797" t="str">
        <f>IF(Tabel_Forespørgsel_fra_Visma28[[#This Row],[SupDescr]]=" "," "," - "&amp;Tabel_Forespørgsel_fra_Visma28[[#This Row],[SupDescr]])</f>
        <v xml:space="preserve"> </v>
      </c>
      <c r="G1797" t="s">
        <v>14128</v>
      </c>
      <c r="H1797">
        <v>1</v>
      </c>
      <c r="I1797" t="str">
        <f>IF(A1797=A1796,I1796&amp;CHAR(10)&amp;"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8" spans="1:9" x14ac:dyDescent="0.25">
      <c r="A1798" t="s">
        <v>14460</v>
      </c>
      <c r="B1798">
        <v>99422250</v>
      </c>
      <c r="C1798" t="s">
        <v>16</v>
      </c>
      <c r="D1798" t="str">
        <f>IF(Tabel_Forespørgsel_fra_Visma28[[#This Row],[SupProd]]=" "," "," - "&amp;Tabel_Forespørgsel_fra_Visma28[[#This Row],[SupProd]])</f>
        <v xml:space="preserve"> </v>
      </c>
      <c r="E1798" t="s">
        <v>16</v>
      </c>
      <c r="F1798" t="str">
        <f>IF(Tabel_Forespørgsel_fra_Visma28[[#This Row],[SupDescr]]=" "," "," - "&amp;Tabel_Forespørgsel_fra_Visma28[[#This Row],[SupDescr]])</f>
        <v xml:space="preserve"> </v>
      </c>
      <c r="G1798" t="s">
        <v>14128</v>
      </c>
      <c r="H1798">
        <v>1</v>
      </c>
      <c r="I1798" t="str">
        <f>IF(A1798=A1797,I1797&amp;CHAR(10)&amp;"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9" spans="1:9" x14ac:dyDescent="0.25">
      <c r="A1799" t="s">
        <v>15063</v>
      </c>
      <c r="B1799">
        <v>99422250</v>
      </c>
      <c r="C1799" t="s">
        <v>16</v>
      </c>
      <c r="D1799" t="str">
        <f>IF(Tabel_Forespørgsel_fra_Visma28[[#This Row],[SupProd]]=" "," "," - "&amp;Tabel_Forespørgsel_fra_Visma28[[#This Row],[SupProd]])</f>
        <v xml:space="preserve"> </v>
      </c>
      <c r="E1799" t="s">
        <v>16</v>
      </c>
      <c r="F1799" t="str">
        <f>IF(Tabel_Forespørgsel_fra_Visma28[[#This Row],[SupDescr]]=" "," "," - "&amp;Tabel_Forespørgsel_fra_Visma28[[#This Row],[SupDescr]])</f>
        <v xml:space="preserve"> </v>
      </c>
      <c r="G1799" t="s">
        <v>14128</v>
      </c>
      <c r="H1799">
        <v>1</v>
      </c>
      <c r="I1799" t="str">
        <f>IF(A1799=A1798,I1798&amp;CHAR(10)&amp;"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0" spans="1:9" x14ac:dyDescent="0.25">
      <c r="A1800" t="s">
        <v>15064</v>
      </c>
      <c r="B1800">
        <v>99422250</v>
      </c>
      <c r="C1800" t="s">
        <v>16</v>
      </c>
      <c r="D1800" t="str">
        <f>IF(Tabel_Forespørgsel_fra_Visma28[[#This Row],[SupProd]]=" "," "," - "&amp;Tabel_Forespørgsel_fra_Visma28[[#This Row],[SupProd]])</f>
        <v xml:space="preserve"> </v>
      </c>
      <c r="E1800" t="s">
        <v>16</v>
      </c>
      <c r="F1800" t="str">
        <f>IF(Tabel_Forespørgsel_fra_Visma28[[#This Row],[SupDescr]]=" "," "," - "&amp;Tabel_Forespørgsel_fra_Visma28[[#This Row],[SupDescr]])</f>
        <v xml:space="preserve"> </v>
      </c>
      <c r="G1800" t="s">
        <v>14128</v>
      </c>
      <c r="H1800">
        <v>1</v>
      </c>
      <c r="I1800" t="str">
        <f>IF(A1800=A1799,I1799&amp;CHAR(10)&amp;"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1" spans="1:9" x14ac:dyDescent="0.25">
      <c r="A1801" t="s">
        <v>15065</v>
      </c>
      <c r="B1801">
        <v>99422250</v>
      </c>
      <c r="C1801" t="s">
        <v>16</v>
      </c>
      <c r="D1801" t="str">
        <f>IF(Tabel_Forespørgsel_fra_Visma28[[#This Row],[SupProd]]=" "," "," - "&amp;Tabel_Forespørgsel_fra_Visma28[[#This Row],[SupProd]])</f>
        <v xml:space="preserve"> </v>
      </c>
      <c r="E1801" t="s">
        <v>16</v>
      </c>
      <c r="F1801" t="str">
        <f>IF(Tabel_Forespørgsel_fra_Visma28[[#This Row],[SupDescr]]=" "," "," - "&amp;Tabel_Forespørgsel_fra_Visma28[[#This Row],[SupDescr]])</f>
        <v xml:space="preserve"> </v>
      </c>
      <c r="G1801" t="s">
        <v>14128</v>
      </c>
      <c r="H1801">
        <v>1</v>
      </c>
      <c r="I1801" t="str">
        <f>IF(A1801=A1800,I1800&amp;CHAR(10)&amp;"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2" spans="1:9" x14ac:dyDescent="0.25">
      <c r="A1802" t="s">
        <v>14444</v>
      </c>
      <c r="B1802">
        <v>99422250</v>
      </c>
      <c r="C1802" t="s">
        <v>16</v>
      </c>
      <c r="D1802" t="str">
        <f>IF(Tabel_Forespørgsel_fra_Visma28[[#This Row],[SupProd]]=" "," "," - "&amp;Tabel_Forespørgsel_fra_Visma28[[#This Row],[SupProd]])</f>
        <v xml:space="preserve"> </v>
      </c>
      <c r="E1802" t="s">
        <v>16</v>
      </c>
      <c r="F1802" t="str">
        <f>IF(Tabel_Forespørgsel_fra_Visma28[[#This Row],[SupDescr]]=" "," "," - "&amp;Tabel_Forespørgsel_fra_Visma28[[#This Row],[SupDescr]])</f>
        <v xml:space="preserve"> </v>
      </c>
      <c r="G1802" t="s">
        <v>14128</v>
      </c>
      <c r="H1802">
        <v>1</v>
      </c>
      <c r="I1802" t="str">
        <f>IF(A1802=A1801,I1801&amp;CHAR(10)&amp;"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3" spans="1:9" x14ac:dyDescent="0.25">
      <c r="A1803" t="s">
        <v>14130</v>
      </c>
      <c r="B1803">
        <v>99422250</v>
      </c>
      <c r="C1803" t="s">
        <v>16</v>
      </c>
      <c r="D1803" t="str">
        <f>IF(Tabel_Forespørgsel_fra_Visma28[[#This Row],[SupProd]]=" "," "," - "&amp;Tabel_Forespørgsel_fra_Visma28[[#This Row],[SupProd]])</f>
        <v xml:space="preserve"> </v>
      </c>
      <c r="E1803" t="s">
        <v>16</v>
      </c>
      <c r="F1803" t="str">
        <f>IF(Tabel_Forespørgsel_fra_Visma28[[#This Row],[SupDescr]]=" "," "," - "&amp;Tabel_Forespørgsel_fra_Visma28[[#This Row],[SupDescr]])</f>
        <v xml:space="preserve"> </v>
      </c>
      <c r="G1803" t="s">
        <v>14128</v>
      </c>
      <c r="H1803">
        <v>1</v>
      </c>
      <c r="I1803" t="str">
        <f>IF(A1803=A1802,I1802&amp;CHAR(10)&amp;"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4" spans="1:9" x14ac:dyDescent="0.25">
      <c r="A1804" t="s">
        <v>15193</v>
      </c>
      <c r="B1804">
        <v>99422250</v>
      </c>
      <c r="C1804" t="s">
        <v>16</v>
      </c>
      <c r="D1804" t="str">
        <f>IF(Tabel_Forespørgsel_fra_Visma28[[#This Row],[SupProd]]=" "," "," - "&amp;Tabel_Forespørgsel_fra_Visma28[[#This Row],[SupProd]])</f>
        <v xml:space="preserve"> </v>
      </c>
      <c r="E1804" t="s">
        <v>16</v>
      </c>
      <c r="F1804" t="str">
        <f>IF(Tabel_Forespørgsel_fra_Visma28[[#This Row],[SupDescr]]=" "," "," - "&amp;Tabel_Forespørgsel_fra_Visma28[[#This Row],[SupDescr]])</f>
        <v xml:space="preserve"> </v>
      </c>
      <c r="G1804" t="s">
        <v>14128</v>
      </c>
      <c r="H1804">
        <v>1</v>
      </c>
      <c r="I1804" t="str">
        <f>IF(A1804=A1803,I1803&amp;CHAR(10)&amp;"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5" spans="1:9" x14ac:dyDescent="0.25">
      <c r="A1805" t="s">
        <v>14127</v>
      </c>
      <c r="B1805">
        <v>99422250</v>
      </c>
      <c r="C1805" t="s">
        <v>16</v>
      </c>
      <c r="D1805" t="str">
        <f>IF(Tabel_Forespørgsel_fra_Visma28[[#This Row],[SupProd]]=" "," "," - "&amp;Tabel_Forespørgsel_fra_Visma28[[#This Row],[SupProd]])</f>
        <v xml:space="preserve"> </v>
      </c>
      <c r="E1805" t="s">
        <v>16</v>
      </c>
      <c r="F1805" t="str">
        <f>IF(Tabel_Forespørgsel_fra_Visma28[[#This Row],[SupDescr]]=" "," "," - "&amp;Tabel_Forespørgsel_fra_Visma28[[#This Row],[SupDescr]])</f>
        <v xml:space="preserve"> </v>
      </c>
      <c r="G1805" t="s">
        <v>14128</v>
      </c>
      <c r="H1805">
        <v>1</v>
      </c>
      <c r="I1805" t="str">
        <f>IF(A1805=A1804,I1804&amp;CHAR(10)&amp;"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6" spans="1:9" x14ac:dyDescent="0.25">
      <c r="A1806" t="s">
        <v>14458</v>
      </c>
      <c r="B1806">
        <v>99422250</v>
      </c>
      <c r="C1806" t="s">
        <v>16</v>
      </c>
      <c r="D1806" t="str">
        <f>IF(Tabel_Forespørgsel_fra_Visma28[[#This Row],[SupProd]]=" "," "," - "&amp;Tabel_Forespørgsel_fra_Visma28[[#This Row],[SupProd]])</f>
        <v xml:space="preserve"> </v>
      </c>
      <c r="E1806" t="s">
        <v>16</v>
      </c>
      <c r="F1806" t="str">
        <f>IF(Tabel_Forespørgsel_fra_Visma28[[#This Row],[SupDescr]]=" "," "," - "&amp;Tabel_Forespørgsel_fra_Visma28[[#This Row],[SupDescr]])</f>
        <v xml:space="preserve"> </v>
      </c>
      <c r="G1806" t="s">
        <v>14128</v>
      </c>
      <c r="H1806">
        <v>1</v>
      </c>
      <c r="I1806" t="str">
        <f>IF(A1806=A1805,I1805&amp;CHAR(10)&amp;"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7" spans="1:9" x14ac:dyDescent="0.25">
      <c r="A1807" t="s">
        <v>14495</v>
      </c>
      <c r="B1807">
        <v>99422250</v>
      </c>
      <c r="C1807" t="s">
        <v>16</v>
      </c>
      <c r="D1807" t="str">
        <f>IF(Tabel_Forespørgsel_fra_Visma28[[#This Row],[SupProd]]=" "," "," - "&amp;Tabel_Forespørgsel_fra_Visma28[[#This Row],[SupProd]])</f>
        <v xml:space="preserve"> </v>
      </c>
      <c r="E1807" t="s">
        <v>16</v>
      </c>
      <c r="F1807" t="str">
        <f>IF(Tabel_Forespørgsel_fra_Visma28[[#This Row],[SupDescr]]=" "," "," - "&amp;Tabel_Forespørgsel_fra_Visma28[[#This Row],[SupDescr]])</f>
        <v xml:space="preserve"> </v>
      </c>
      <c r="G1807" t="s">
        <v>14128</v>
      </c>
      <c r="H1807">
        <v>1</v>
      </c>
      <c r="I1807" t="str">
        <f>IF(A1807=A1806,I1806&amp;CHAR(10)&amp;"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8" spans="1:9" x14ac:dyDescent="0.25">
      <c r="A1808" t="s">
        <v>14459</v>
      </c>
      <c r="B1808">
        <v>99422250</v>
      </c>
      <c r="C1808" t="s">
        <v>16</v>
      </c>
      <c r="D1808" t="str">
        <f>IF(Tabel_Forespørgsel_fra_Visma28[[#This Row],[SupProd]]=" "," "," - "&amp;Tabel_Forespørgsel_fra_Visma28[[#This Row],[SupProd]])</f>
        <v xml:space="preserve"> </v>
      </c>
      <c r="E1808" t="s">
        <v>16</v>
      </c>
      <c r="F1808" t="str">
        <f>IF(Tabel_Forespørgsel_fra_Visma28[[#This Row],[SupDescr]]=" "," "," - "&amp;Tabel_Forespørgsel_fra_Visma28[[#This Row],[SupDescr]])</f>
        <v xml:space="preserve"> </v>
      </c>
      <c r="G1808" t="s">
        <v>14128</v>
      </c>
      <c r="H1808">
        <v>1</v>
      </c>
      <c r="I1808" t="str">
        <f>IF(A1808=A1807,I1807&amp;CHAR(10)&amp;"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9" spans="1:9" x14ac:dyDescent="0.25">
      <c r="A1809" t="s">
        <v>15196</v>
      </c>
      <c r="B1809">
        <v>99422250</v>
      </c>
      <c r="C1809" t="s">
        <v>16</v>
      </c>
      <c r="D1809" t="str">
        <f>IF(Tabel_Forespørgsel_fra_Visma28[[#This Row],[SupProd]]=" "," "," - "&amp;Tabel_Forespørgsel_fra_Visma28[[#This Row],[SupProd]])</f>
        <v xml:space="preserve"> </v>
      </c>
      <c r="E1809" t="s">
        <v>16</v>
      </c>
      <c r="F1809" t="str">
        <f>IF(Tabel_Forespørgsel_fra_Visma28[[#This Row],[SupDescr]]=" "," "," - "&amp;Tabel_Forespørgsel_fra_Visma28[[#This Row],[SupDescr]])</f>
        <v xml:space="preserve"> </v>
      </c>
      <c r="G1809" t="s">
        <v>14128</v>
      </c>
      <c r="H1809">
        <v>1</v>
      </c>
      <c r="I1809" t="str">
        <f>IF(A1809=A1808,I1808&amp;CHAR(10)&amp;"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10" spans="1:9" x14ac:dyDescent="0.25">
      <c r="A1810" t="s">
        <v>15197</v>
      </c>
      <c r="B1810">
        <v>99422250</v>
      </c>
      <c r="C1810" t="s">
        <v>16</v>
      </c>
      <c r="D1810" t="str">
        <f>IF(Tabel_Forespørgsel_fra_Visma28[[#This Row],[SupProd]]=" "," "," - "&amp;Tabel_Forespørgsel_fra_Visma28[[#This Row],[SupProd]])</f>
        <v xml:space="preserve"> </v>
      </c>
      <c r="E1810" t="s">
        <v>16</v>
      </c>
      <c r="F1810" t="str">
        <f>IF(Tabel_Forespørgsel_fra_Visma28[[#This Row],[SupDescr]]=" "," "," - "&amp;Tabel_Forespørgsel_fra_Visma28[[#This Row],[SupDescr]])</f>
        <v xml:space="preserve"> </v>
      </c>
      <c r="G1810" t="s">
        <v>14128</v>
      </c>
      <c r="H1810">
        <v>1</v>
      </c>
      <c r="I1810" t="str">
        <f>IF(A1810=A1809,I1809&amp;CHAR(10)&amp;"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11" spans="1:9" x14ac:dyDescent="0.25">
      <c r="A1811" t="s">
        <v>15201</v>
      </c>
      <c r="B1811">
        <v>99422250</v>
      </c>
      <c r="C1811" t="s">
        <v>16</v>
      </c>
      <c r="D1811" t="str">
        <f>IF(Tabel_Forespørgsel_fra_Visma28[[#This Row],[SupProd]]=" "," "," - "&amp;Tabel_Forespørgsel_fra_Visma28[[#This Row],[SupProd]])</f>
        <v xml:space="preserve"> </v>
      </c>
      <c r="E1811" t="s">
        <v>16</v>
      </c>
      <c r="F1811" t="str">
        <f>IF(Tabel_Forespørgsel_fra_Visma28[[#This Row],[SupDescr]]=" "," "," - "&amp;Tabel_Forespørgsel_fra_Visma28[[#This Row],[SupDescr]])</f>
        <v xml:space="preserve"> </v>
      </c>
      <c r="G1811" t="s">
        <v>14128</v>
      </c>
      <c r="H1811">
        <v>1</v>
      </c>
      <c r="I1811" t="str">
        <f>IF(A1811=A1810,I1810&amp;CHAR(10)&amp;"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12" spans="1:9" x14ac:dyDescent="0.25">
      <c r="A1812" t="s">
        <v>15194</v>
      </c>
      <c r="B1812">
        <v>99422250</v>
      </c>
      <c r="C1812" t="s">
        <v>16</v>
      </c>
      <c r="D1812" t="str">
        <f>IF(Tabel_Forespørgsel_fra_Visma28[[#This Row],[SupProd]]=" "," "," - "&amp;Tabel_Forespørgsel_fra_Visma28[[#This Row],[SupProd]])</f>
        <v xml:space="preserve"> </v>
      </c>
      <c r="E1812" t="s">
        <v>16</v>
      </c>
      <c r="F1812" t="str">
        <f>IF(Tabel_Forespørgsel_fra_Visma28[[#This Row],[SupDescr]]=" "," "," - "&amp;Tabel_Forespørgsel_fra_Visma28[[#This Row],[SupDescr]])</f>
        <v xml:space="preserve"> </v>
      </c>
      <c r="G1812" t="s">
        <v>14128</v>
      </c>
      <c r="H1812">
        <v>1</v>
      </c>
      <c r="I1812" t="str">
        <f>IF(A1812=A1811,I1811&amp;CHAR(10)&amp;"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13" spans="1:9" x14ac:dyDescent="0.25">
      <c r="A1813" t="s">
        <v>15195</v>
      </c>
      <c r="B1813">
        <v>99422250</v>
      </c>
      <c r="C1813" t="s">
        <v>16</v>
      </c>
      <c r="D1813" t="str">
        <f>IF(Tabel_Forespørgsel_fra_Visma28[[#This Row],[SupProd]]=" "," "," - "&amp;Tabel_Forespørgsel_fra_Visma28[[#This Row],[SupProd]])</f>
        <v xml:space="preserve"> </v>
      </c>
      <c r="E1813" t="s">
        <v>16</v>
      </c>
      <c r="F1813" t="str">
        <f>IF(Tabel_Forespørgsel_fra_Visma28[[#This Row],[SupDescr]]=" "," "," - "&amp;Tabel_Forespørgsel_fra_Visma28[[#This Row],[SupDescr]])</f>
        <v xml:space="preserve"> </v>
      </c>
      <c r="G1813" t="s">
        <v>14128</v>
      </c>
      <c r="H1813">
        <v>1</v>
      </c>
      <c r="I1813" t="str">
        <f>IF(A1813=A1812,I1812&amp;CHAR(10)&amp;"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14" spans="1:9" x14ac:dyDescent="0.25">
      <c r="A1814" t="s">
        <v>5338</v>
      </c>
      <c r="B1814">
        <v>75421677</v>
      </c>
      <c r="C1814" t="s">
        <v>16</v>
      </c>
      <c r="D1814" t="str">
        <f>IF(Tabel_Forespørgsel_fra_Visma28[[#This Row],[SupProd]]=" "," "," - "&amp;Tabel_Forespørgsel_fra_Visma28[[#This Row],[SupProd]])</f>
        <v xml:space="preserve"> </v>
      </c>
      <c r="E1814" t="s">
        <v>16</v>
      </c>
      <c r="F1814" t="str">
        <f>IF(Tabel_Forespørgsel_fra_Visma28[[#This Row],[SupDescr]]=" "," "," - "&amp;Tabel_Forespørgsel_fra_Visma28[[#This Row],[SupDescr]])</f>
        <v xml:space="preserve"> </v>
      </c>
      <c r="G1814" t="s">
        <v>3368</v>
      </c>
      <c r="H1814">
        <v>1</v>
      </c>
      <c r="I1814" t="str">
        <f>IF(A1814=A1813,I1813&amp;CHAR(10)&amp;"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815" spans="1:9" x14ac:dyDescent="0.25">
      <c r="A1815" t="s">
        <v>4237</v>
      </c>
      <c r="B1815">
        <v>74762273</v>
      </c>
      <c r="C1815" t="s">
        <v>16</v>
      </c>
      <c r="D1815" t="str">
        <f>IF(Tabel_Forespørgsel_fra_Visma28[[#This Row],[SupProd]]=" "," "," - "&amp;Tabel_Forespørgsel_fra_Visma28[[#This Row],[SupProd]])</f>
        <v xml:space="preserve"> </v>
      </c>
      <c r="E1815" t="s">
        <v>16</v>
      </c>
      <c r="F1815" t="str">
        <f>IF(Tabel_Forespørgsel_fra_Visma28[[#This Row],[SupDescr]]=" "," "," - "&amp;Tabel_Forespørgsel_fra_Visma28[[#This Row],[SupDescr]])</f>
        <v xml:space="preserve"> </v>
      </c>
      <c r="G1815" t="s">
        <v>154</v>
      </c>
      <c r="H1815">
        <v>1</v>
      </c>
      <c r="I1815" t="str">
        <f>IF(A1815=A1814,I1814&amp;CHAR(10)&amp;"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16" spans="1:9" x14ac:dyDescent="0.25">
      <c r="A1816" t="s">
        <v>11552</v>
      </c>
      <c r="B1816">
        <v>74755755</v>
      </c>
      <c r="C1816" t="s">
        <v>16</v>
      </c>
      <c r="D1816" t="str">
        <f>IF(Tabel_Forespørgsel_fra_Visma28[[#This Row],[SupProd]]=" "," "," - "&amp;Tabel_Forespørgsel_fra_Visma28[[#This Row],[SupProd]])</f>
        <v xml:space="preserve"> </v>
      </c>
      <c r="E1816" t="s">
        <v>16</v>
      </c>
      <c r="F1816" t="str">
        <f>IF(Tabel_Forespørgsel_fra_Visma28[[#This Row],[SupDescr]]=" "," "," - "&amp;Tabel_Forespørgsel_fra_Visma28[[#This Row],[SupDescr]])</f>
        <v xml:space="preserve"> </v>
      </c>
      <c r="G1816" t="s">
        <v>4786</v>
      </c>
      <c r="H1816">
        <v>1</v>
      </c>
      <c r="I1816" t="str">
        <f>IF(A1816=A1815,I1815&amp;CHAR(10)&amp;"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817" spans="1:9" x14ac:dyDescent="0.25">
      <c r="A1817" t="s">
        <v>11173</v>
      </c>
      <c r="B1817">
        <v>75156400</v>
      </c>
      <c r="C1817" t="s">
        <v>11174</v>
      </c>
      <c r="D1817" t="str">
        <f>IF(Tabel_Forespørgsel_fra_Visma28[[#This Row],[SupProd]]=" "," "," - "&amp;Tabel_Forespørgsel_fra_Visma28[[#This Row],[SupProd]])</f>
        <v xml:space="preserve"> - 28250001034</v>
      </c>
      <c r="E1817" t="s">
        <v>11175</v>
      </c>
      <c r="F1817" t="str">
        <f>IF(Tabel_Forespørgsel_fra_Visma28[[#This Row],[SupDescr]]=" "," "," - "&amp;Tabel_Forespørgsel_fra_Visma28[[#This Row],[SupDescr]])</f>
        <v xml:space="preserve"> - 1" 150LB SCH.10S RF WELDING NECK FLANGE A182 F316L</v>
      </c>
      <c r="G1817" t="s">
        <v>11160</v>
      </c>
      <c r="H1817">
        <v>1</v>
      </c>
      <c r="I1817" t="str">
        <f>IF(A1817=A1816,I1816&amp;CHAR(10)&amp;"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Esbjerg Oiltool - 28250001034 - 1" 150LB SCH.10S RF WELDING NECK FLANGE A182 F316L</v>
      </c>
    </row>
    <row r="1818" spans="1:9" x14ac:dyDescent="0.25">
      <c r="A1818" t="s">
        <v>11176</v>
      </c>
      <c r="B1818">
        <v>75156400</v>
      </c>
      <c r="C1818" t="s">
        <v>11177</v>
      </c>
      <c r="D1818" t="str">
        <f>IF(Tabel_Forespørgsel_fra_Visma28[[#This Row],[SupProd]]=" "," "," - "&amp;Tabel_Forespørgsel_fra_Visma28[[#This Row],[SupProd]])</f>
        <v xml:space="preserve"> - 80421001060</v>
      </c>
      <c r="E1818" t="s">
        <v>11178</v>
      </c>
      <c r="F1818" t="str">
        <f>IF(Tabel_Forespørgsel_fra_Visma28[[#This Row],[SupDescr]]=" "," "," - "&amp;Tabel_Forespørgsel_fra_Visma28[[#This Row],[SupDescr]])</f>
        <v xml:space="preserve"> - 2" SCH.10S WELDED PIPE A312 TP316L, ANSI B36.19</v>
      </c>
      <c r="G1818" t="s">
        <v>11160</v>
      </c>
      <c r="H1818">
        <v>1</v>
      </c>
      <c r="I1818" t="str">
        <f>IF(A1818=A1817,I1817&amp;CHAR(10)&amp;"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Esbjerg Oiltool - 80421001060 - 2" SCH.10S WELDED PIPE A312 TP316L, ANSI B36.19</v>
      </c>
    </row>
    <row r="1819" spans="1:9" x14ac:dyDescent="0.25">
      <c r="A1819" t="s">
        <v>11157</v>
      </c>
      <c r="B1819">
        <v>75156400</v>
      </c>
      <c r="C1819" t="s">
        <v>11158</v>
      </c>
      <c r="D1819" t="str">
        <f>IF(Tabel_Forespørgsel_fra_Visma28[[#This Row],[SupProd]]=" "," "," - "&amp;Tabel_Forespørgsel_fra_Visma28[[#This Row],[SupProd]])</f>
        <v xml:space="preserve"> - 28250001060</v>
      </c>
      <c r="E1819" t="s">
        <v>11159</v>
      </c>
      <c r="F1819" t="str">
        <f>IF(Tabel_Forespørgsel_fra_Visma28[[#This Row],[SupDescr]]=" "," "," - "&amp;Tabel_Forespørgsel_fra_Visma28[[#This Row],[SupDescr]])</f>
        <v xml:space="preserve"> - 2" 150LB SCH.10S RF WELDING NECK FLANGE A182 F316L</v>
      </c>
      <c r="G1819" t="s">
        <v>11160</v>
      </c>
      <c r="H1819">
        <v>1</v>
      </c>
      <c r="I1819" t="str">
        <f>IF(A1819=A1818,I1818&amp;CHAR(10)&amp;"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Esbjerg Oiltool - 28250001060 - 2" 150LB SCH.10S RF WELDING NECK FLANGE A182 F316L</v>
      </c>
    </row>
    <row r="1820" spans="1:9" x14ac:dyDescent="0.25">
      <c r="A1820" t="s">
        <v>11179</v>
      </c>
      <c r="B1820">
        <v>75156400</v>
      </c>
      <c r="C1820" t="s">
        <v>11180</v>
      </c>
      <c r="D1820" t="str">
        <f>IF(Tabel_Forespørgsel_fra_Visma28[[#This Row],[SupProd]]=" "," "," - "&amp;Tabel_Forespørgsel_fra_Visma28[[#This Row],[SupProd]])</f>
        <v xml:space="preserve"> - 80420001034</v>
      </c>
      <c r="E1820" t="s">
        <v>11181</v>
      </c>
      <c r="F1820" t="str">
        <f>IF(Tabel_Forespørgsel_fra_Visma28[[#This Row],[SupDescr]]=" "," "," - "&amp;Tabel_Forespørgsel_fra_Visma28[[#This Row],[SupDescr]])</f>
        <v xml:space="preserve"> - 1" SCH.10S SEAMLESS PIPE A312 GR.TP316L, B36.19</v>
      </c>
      <c r="G1820" t="s">
        <v>11160</v>
      </c>
      <c r="H1820">
        <v>1</v>
      </c>
      <c r="I1820" t="str">
        <f>IF(A1820=A1819,I1819&amp;CHAR(10)&amp;"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Esbjerg Oiltool - 80420001034 - 1" SCH.10S SEAMLESS PIPE A312 GR.TP316L, B36.19</v>
      </c>
    </row>
    <row r="1821" spans="1:9" x14ac:dyDescent="0.25">
      <c r="A1821" t="s">
        <v>4294</v>
      </c>
      <c r="B1821">
        <v>74533870</v>
      </c>
      <c r="C1821" t="s">
        <v>16</v>
      </c>
      <c r="D1821" t="str">
        <f>IF(Tabel_Forespørgsel_fra_Visma28[[#This Row],[SupProd]]=" "," "," - "&amp;Tabel_Forespørgsel_fra_Visma28[[#This Row],[SupProd]])</f>
        <v xml:space="preserve"> </v>
      </c>
      <c r="E1821" t="s">
        <v>16</v>
      </c>
      <c r="F1821" t="str">
        <f>IF(Tabel_Forespørgsel_fra_Visma28[[#This Row],[SupDescr]]=" "," "," - "&amp;Tabel_Forespørgsel_fra_Visma28[[#This Row],[SupDescr]])</f>
        <v xml:space="preserve"> </v>
      </c>
      <c r="G1821" t="s">
        <v>4295</v>
      </c>
      <c r="H1821">
        <v>1</v>
      </c>
      <c r="I1821" t="str">
        <f>IF(A1821=A1820,I1820&amp;CHAR(10)&amp;"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2" spans="1:9" x14ac:dyDescent="0.25">
      <c r="A1822" t="s">
        <v>4301</v>
      </c>
      <c r="B1822">
        <v>74533870</v>
      </c>
      <c r="C1822" t="s">
        <v>16</v>
      </c>
      <c r="D1822" t="str">
        <f>IF(Tabel_Forespørgsel_fra_Visma28[[#This Row],[SupProd]]=" "," "," - "&amp;Tabel_Forespørgsel_fra_Visma28[[#This Row],[SupProd]])</f>
        <v xml:space="preserve"> </v>
      </c>
      <c r="E1822" t="s">
        <v>16</v>
      </c>
      <c r="F1822" t="str">
        <f>IF(Tabel_Forespørgsel_fra_Visma28[[#This Row],[SupDescr]]=" "," "," - "&amp;Tabel_Forespørgsel_fra_Visma28[[#This Row],[SupDescr]])</f>
        <v xml:space="preserve"> </v>
      </c>
      <c r="G1822" t="s">
        <v>4295</v>
      </c>
      <c r="H1822">
        <v>1</v>
      </c>
      <c r="I1822" t="str">
        <f>IF(A1822=A1821,I1821&amp;CHAR(10)&amp;"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3" spans="1:9" x14ac:dyDescent="0.25">
      <c r="A1823" t="s">
        <v>4296</v>
      </c>
      <c r="B1823">
        <v>74533870</v>
      </c>
      <c r="C1823" t="s">
        <v>16</v>
      </c>
      <c r="D1823" t="str">
        <f>IF(Tabel_Forespørgsel_fra_Visma28[[#This Row],[SupProd]]=" "," "," - "&amp;Tabel_Forespørgsel_fra_Visma28[[#This Row],[SupProd]])</f>
        <v xml:space="preserve"> </v>
      </c>
      <c r="E1823" t="s">
        <v>16</v>
      </c>
      <c r="F1823" t="str">
        <f>IF(Tabel_Forespørgsel_fra_Visma28[[#This Row],[SupDescr]]=" "," "," - "&amp;Tabel_Forespørgsel_fra_Visma28[[#This Row],[SupDescr]])</f>
        <v xml:space="preserve"> </v>
      </c>
      <c r="G1823" t="s">
        <v>4295</v>
      </c>
      <c r="H1823">
        <v>1</v>
      </c>
      <c r="I1823" t="str">
        <f>IF(A1823=A1822,I1822&amp;CHAR(10)&amp;"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4" spans="1:9" x14ac:dyDescent="0.25">
      <c r="A1824" t="s">
        <v>4302</v>
      </c>
      <c r="B1824">
        <v>74533870</v>
      </c>
      <c r="C1824" t="s">
        <v>16</v>
      </c>
      <c r="D1824" t="str">
        <f>IF(Tabel_Forespørgsel_fra_Visma28[[#This Row],[SupProd]]=" "," "," - "&amp;Tabel_Forespørgsel_fra_Visma28[[#This Row],[SupProd]])</f>
        <v xml:space="preserve"> </v>
      </c>
      <c r="E1824" t="s">
        <v>16</v>
      </c>
      <c r="F1824" t="str">
        <f>IF(Tabel_Forespørgsel_fra_Visma28[[#This Row],[SupDescr]]=" "," "," - "&amp;Tabel_Forespørgsel_fra_Visma28[[#This Row],[SupDescr]])</f>
        <v xml:space="preserve"> </v>
      </c>
      <c r="G1824" t="s">
        <v>4295</v>
      </c>
      <c r="H1824">
        <v>1</v>
      </c>
      <c r="I1824" t="str">
        <f>IF(A1824=A1823,I1823&amp;CHAR(10)&amp;"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5" spans="1:9" x14ac:dyDescent="0.25">
      <c r="A1825" t="s">
        <v>4299</v>
      </c>
      <c r="B1825">
        <v>74533870</v>
      </c>
      <c r="C1825" t="s">
        <v>16</v>
      </c>
      <c r="D1825" t="str">
        <f>IF(Tabel_Forespørgsel_fra_Visma28[[#This Row],[SupProd]]=" "," "," - "&amp;Tabel_Forespørgsel_fra_Visma28[[#This Row],[SupProd]])</f>
        <v xml:space="preserve"> </v>
      </c>
      <c r="E1825" t="s">
        <v>16</v>
      </c>
      <c r="F1825" t="str">
        <f>IF(Tabel_Forespørgsel_fra_Visma28[[#This Row],[SupDescr]]=" "," "," - "&amp;Tabel_Forespørgsel_fra_Visma28[[#This Row],[SupDescr]])</f>
        <v xml:space="preserve"> </v>
      </c>
      <c r="G1825" t="s">
        <v>4295</v>
      </c>
      <c r="H1825">
        <v>1</v>
      </c>
      <c r="I1825" t="str">
        <f>IF(A1825=A1824,I1824&amp;CHAR(10)&amp;"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6" spans="1:9" x14ac:dyDescent="0.25">
      <c r="A1826" t="s">
        <v>4297</v>
      </c>
      <c r="B1826">
        <v>74533870</v>
      </c>
      <c r="C1826" t="s">
        <v>16</v>
      </c>
      <c r="D1826" t="str">
        <f>IF(Tabel_Forespørgsel_fra_Visma28[[#This Row],[SupProd]]=" "," "," - "&amp;Tabel_Forespørgsel_fra_Visma28[[#This Row],[SupProd]])</f>
        <v xml:space="preserve"> </v>
      </c>
      <c r="E1826" t="s">
        <v>16</v>
      </c>
      <c r="F1826" t="str">
        <f>IF(Tabel_Forespørgsel_fra_Visma28[[#This Row],[SupDescr]]=" "," "," - "&amp;Tabel_Forespørgsel_fra_Visma28[[#This Row],[SupDescr]])</f>
        <v xml:space="preserve"> </v>
      </c>
      <c r="G1826" t="s">
        <v>4295</v>
      </c>
      <c r="H1826">
        <v>1</v>
      </c>
      <c r="I1826" t="str">
        <f>IF(A1826=A1825,I1825&amp;CHAR(10)&amp;"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7" spans="1:9" x14ac:dyDescent="0.25">
      <c r="A1827" t="s">
        <v>4298</v>
      </c>
      <c r="B1827">
        <v>74533870</v>
      </c>
      <c r="C1827" t="s">
        <v>16</v>
      </c>
      <c r="D1827" t="str">
        <f>IF(Tabel_Forespørgsel_fra_Visma28[[#This Row],[SupProd]]=" "," "," - "&amp;Tabel_Forespørgsel_fra_Visma28[[#This Row],[SupProd]])</f>
        <v xml:space="preserve"> </v>
      </c>
      <c r="E1827" t="s">
        <v>16</v>
      </c>
      <c r="F1827" t="str">
        <f>IF(Tabel_Forespørgsel_fra_Visma28[[#This Row],[SupDescr]]=" "," "," - "&amp;Tabel_Forespørgsel_fra_Visma28[[#This Row],[SupDescr]])</f>
        <v xml:space="preserve"> </v>
      </c>
      <c r="G1827" t="s">
        <v>4295</v>
      </c>
      <c r="H1827">
        <v>1</v>
      </c>
      <c r="I1827" t="str">
        <f>IF(A1827=A1826,I1826&amp;CHAR(10)&amp;"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8" spans="1:9" x14ac:dyDescent="0.25">
      <c r="A1828" t="s">
        <v>4303</v>
      </c>
      <c r="B1828">
        <v>74533870</v>
      </c>
      <c r="C1828" t="s">
        <v>16</v>
      </c>
      <c r="D1828" t="str">
        <f>IF(Tabel_Forespørgsel_fra_Visma28[[#This Row],[SupProd]]=" "," "," - "&amp;Tabel_Forespørgsel_fra_Visma28[[#This Row],[SupProd]])</f>
        <v xml:space="preserve"> </v>
      </c>
      <c r="E1828" t="s">
        <v>16</v>
      </c>
      <c r="F1828" t="str">
        <f>IF(Tabel_Forespørgsel_fra_Visma28[[#This Row],[SupDescr]]=" "," "," - "&amp;Tabel_Forespørgsel_fra_Visma28[[#This Row],[SupDescr]])</f>
        <v xml:space="preserve"> </v>
      </c>
      <c r="G1828" t="s">
        <v>4295</v>
      </c>
      <c r="H1828">
        <v>1</v>
      </c>
      <c r="I1828" t="str">
        <f>IF(A1828=A1827,I1827&amp;CHAR(10)&amp;"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9" spans="1:9" x14ac:dyDescent="0.25">
      <c r="A1829" t="s">
        <v>4300</v>
      </c>
      <c r="B1829">
        <v>74533870</v>
      </c>
      <c r="C1829" t="s">
        <v>16</v>
      </c>
      <c r="D1829" t="str">
        <f>IF(Tabel_Forespørgsel_fra_Visma28[[#This Row],[SupProd]]=" "," "," - "&amp;Tabel_Forespørgsel_fra_Visma28[[#This Row],[SupProd]])</f>
        <v xml:space="preserve"> </v>
      </c>
      <c r="E1829" t="s">
        <v>16</v>
      </c>
      <c r="F1829" t="str">
        <f>IF(Tabel_Forespørgsel_fra_Visma28[[#This Row],[SupDescr]]=" "," "," - "&amp;Tabel_Forespørgsel_fra_Visma28[[#This Row],[SupDescr]])</f>
        <v xml:space="preserve"> </v>
      </c>
      <c r="G1829" t="s">
        <v>4295</v>
      </c>
      <c r="H1829">
        <v>1</v>
      </c>
      <c r="I1829" t="str">
        <f>IF(A1829=A1828,I1828&amp;CHAR(10)&amp;"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30" spans="1:9" x14ac:dyDescent="0.25">
      <c r="A1830" t="s">
        <v>4468</v>
      </c>
      <c r="B1830">
        <v>86439632</v>
      </c>
      <c r="C1830" t="s">
        <v>16</v>
      </c>
      <c r="D1830" t="str">
        <f>IF(Tabel_Forespørgsel_fra_Visma28[[#This Row],[SupProd]]=" "," "," - "&amp;Tabel_Forespørgsel_fra_Visma28[[#This Row],[SupProd]])</f>
        <v xml:space="preserve"> </v>
      </c>
      <c r="E1830" t="s">
        <v>16</v>
      </c>
      <c r="F1830" t="str">
        <f>IF(Tabel_Forespørgsel_fra_Visma28[[#This Row],[SupDescr]]=" "," "," - "&amp;Tabel_Forespørgsel_fra_Visma28[[#This Row],[SupDescr]])</f>
        <v xml:space="preserve"> </v>
      </c>
      <c r="G1830" t="s">
        <v>3929</v>
      </c>
      <c r="H1830">
        <v>1</v>
      </c>
      <c r="I1830" t="str">
        <f>IF(A1830=A1829,I1829&amp;CHAR(10)&amp;"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831" spans="1:9" x14ac:dyDescent="0.25">
      <c r="A1831" t="s">
        <v>4474</v>
      </c>
      <c r="B1831">
        <v>75348466</v>
      </c>
      <c r="C1831" t="s">
        <v>16</v>
      </c>
      <c r="D1831" t="str">
        <f>IF(Tabel_Forespørgsel_fra_Visma28[[#This Row],[SupProd]]=" "," "," - "&amp;Tabel_Forespørgsel_fra_Visma28[[#This Row],[SupProd]])</f>
        <v xml:space="preserve"> </v>
      </c>
      <c r="E1831" t="s">
        <v>16</v>
      </c>
      <c r="F1831" t="str">
        <f>IF(Tabel_Forespørgsel_fra_Visma28[[#This Row],[SupDescr]]=" "," "," - "&amp;Tabel_Forespørgsel_fra_Visma28[[#This Row],[SupDescr]])</f>
        <v xml:space="preserve"> </v>
      </c>
      <c r="G1831" t="s">
        <v>4125</v>
      </c>
      <c r="H1831">
        <v>1</v>
      </c>
      <c r="I1831" t="str">
        <f>IF(A1831=A1830,I1830&amp;CHAR(10)&amp;"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1832" spans="1:9" x14ac:dyDescent="0.25">
      <c r="A1832" t="s">
        <v>4643</v>
      </c>
      <c r="B1832">
        <v>65934444</v>
      </c>
      <c r="C1832" t="s">
        <v>16</v>
      </c>
      <c r="D1832" t="str">
        <f>IF(Tabel_Forespørgsel_fra_Visma28[[#This Row],[SupProd]]=" "," "," - "&amp;Tabel_Forespørgsel_fra_Visma28[[#This Row],[SupProd]])</f>
        <v xml:space="preserve"> </v>
      </c>
      <c r="E1832" t="s">
        <v>16</v>
      </c>
      <c r="F1832" t="str">
        <f>IF(Tabel_Forespørgsel_fra_Visma28[[#This Row],[SupDescr]]=" "," "," - "&amp;Tabel_Forespørgsel_fra_Visma28[[#This Row],[SupDescr]])</f>
        <v xml:space="preserve"> </v>
      </c>
      <c r="G1832" t="s">
        <v>4644</v>
      </c>
      <c r="H1832">
        <v>1</v>
      </c>
      <c r="I1832" t="str">
        <f>IF(A1832=A1831,I1831&amp;CHAR(10)&amp;"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TOOL Denmark  </v>
      </c>
    </row>
    <row r="1833" spans="1:9" x14ac:dyDescent="0.25">
      <c r="A1833" t="s">
        <v>4641</v>
      </c>
      <c r="B1833">
        <v>44531699</v>
      </c>
      <c r="C1833" t="s">
        <v>16</v>
      </c>
      <c r="D1833" t="str">
        <f>IF(Tabel_Forespørgsel_fra_Visma28[[#This Row],[SupProd]]=" "," "," - "&amp;Tabel_Forespørgsel_fra_Visma28[[#This Row],[SupProd]])</f>
        <v xml:space="preserve"> </v>
      </c>
      <c r="E1833" t="s">
        <v>16</v>
      </c>
      <c r="F1833" t="str">
        <f>IF(Tabel_Forespørgsel_fra_Visma28[[#This Row],[SupDescr]]=" "," "," - "&amp;Tabel_Forespørgsel_fra_Visma28[[#This Row],[SupDescr]])</f>
        <v xml:space="preserve"> </v>
      </c>
      <c r="G1833" t="s">
        <v>4642</v>
      </c>
      <c r="H1833">
        <v>1</v>
      </c>
      <c r="I1833" t="str">
        <f>IF(A1833=A1832,I1832&amp;CHAR(10)&amp;"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Wilson Tool International  </v>
      </c>
    </row>
    <row r="1834" spans="1:9" x14ac:dyDescent="0.25">
      <c r="A1834" t="s">
        <v>5245</v>
      </c>
      <c r="B1834">
        <v>75421677</v>
      </c>
      <c r="C1834" t="s">
        <v>16</v>
      </c>
      <c r="D1834" t="str">
        <f>IF(Tabel_Forespørgsel_fra_Visma28[[#This Row],[SupProd]]=" "," "," - "&amp;Tabel_Forespørgsel_fra_Visma28[[#This Row],[SupProd]])</f>
        <v xml:space="preserve"> </v>
      </c>
      <c r="E1834" t="s">
        <v>16</v>
      </c>
      <c r="F1834" t="str">
        <f>IF(Tabel_Forespørgsel_fra_Visma28[[#This Row],[SupDescr]]=" "," "," - "&amp;Tabel_Forespørgsel_fra_Visma28[[#This Row],[SupDescr]])</f>
        <v xml:space="preserve"> </v>
      </c>
      <c r="G1834" t="s">
        <v>3368</v>
      </c>
      <c r="H1834">
        <v>1</v>
      </c>
      <c r="I1834" t="str">
        <f>IF(A1834=A1833,I1833&amp;CHAR(10)&amp;"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835" spans="1:9" x14ac:dyDescent="0.25">
      <c r="A1835" t="s">
        <v>14931</v>
      </c>
      <c r="B1835">
        <v>75577000</v>
      </c>
      <c r="C1835" t="s">
        <v>16</v>
      </c>
      <c r="D1835" t="str">
        <f>IF(Tabel_Forespørgsel_fra_Visma28[[#This Row],[SupProd]]=" "," "," - "&amp;Tabel_Forespørgsel_fra_Visma28[[#This Row],[SupProd]])</f>
        <v xml:space="preserve"> </v>
      </c>
      <c r="E1835" t="s">
        <v>16</v>
      </c>
      <c r="F1835" t="str">
        <f>IF(Tabel_Forespørgsel_fra_Visma28[[#This Row],[SupDescr]]=" "," "," - "&amp;Tabel_Forespørgsel_fra_Visma28[[#This Row],[SupDescr]])</f>
        <v xml:space="preserve"> </v>
      </c>
      <c r="G1835" t="s">
        <v>3759</v>
      </c>
      <c r="H1835">
        <v>1</v>
      </c>
      <c r="I1835" t="str">
        <f>IF(A1835=A1834,I1834&amp;CHAR(10)&amp;"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836" spans="1:9" x14ac:dyDescent="0.25">
      <c r="A1836" t="s">
        <v>9292</v>
      </c>
      <c r="B1836">
        <v>70890019</v>
      </c>
      <c r="C1836" t="s">
        <v>16</v>
      </c>
      <c r="D1836" t="str">
        <f>IF(Tabel_Forespørgsel_fra_Visma28[[#This Row],[SupProd]]=" "," "," - "&amp;Tabel_Forespørgsel_fra_Visma28[[#This Row],[SupProd]])</f>
        <v xml:space="preserve"> </v>
      </c>
      <c r="E1836" t="s">
        <v>16</v>
      </c>
      <c r="F1836" t="str">
        <f>IF(Tabel_Forespørgsel_fra_Visma28[[#This Row],[SupDescr]]=" "," "," - "&amp;Tabel_Forespørgsel_fra_Visma28[[#This Row],[SupDescr]])</f>
        <v xml:space="preserve"> </v>
      </c>
      <c r="G1836" t="s">
        <v>5780</v>
      </c>
      <c r="H1836">
        <v>1</v>
      </c>
      <c r="I1836" t="str">
        <f>IF(A1836=A1835,I1835&amp;CHAR(10)&amp;"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837" spans="1:9" x14ac:dyDescent="0.25">
      <c r="A1837" t="s">
        <v>9293</v>
      </c>
      <c r="B1837">
        <v>70890019</v>
      </c>
      <c r="C1837" t="s">
        <v>16</v>
      </c>
      <c r="D1837" t="str">
        <f>IF(Tabel_Forespørgsel_fra_Visma28[[#This Row],[SupProd]]=" "," "," - "&amp;Tabel_Forespørgsel_fra_Visma28[[#This Row],[SupProd]])</f>
        <v xml:space="preserve"> </v>
      </c>
      <c r="E1837" t="s">
        <v>16</v>
      </c>
      <c r="F1837" t="str">
        <f>IF(Tabel_Forespørgsel_fra_Visma28[[#This Row],[SupDescr]]=" "," "," - "&amp;Tabel_Forespørgsel_fra_Visma28[[#This Row],[SupDescr]])</f>
        <v xml:space="preserve"> </v>
      </c>
      <c r="G1837" t="s">
        <v>5780</v>
      </c>
      <c r="H1837">
        <v>1</v>
      </c>
      <c r="I1837" t="str">
        <f>IF(A1837=A1836,I1836&amp;CHAR(10)&amp;"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838" spans="1:9" x14ac:dyDescent="0.25">
      <c r="A1838" t="s">
        <v>9369</v>
      </c>
      <c r="B1838">
        <v>70890019</v>
      </c>
      <c r="C1838" t="s">
        <v>16</v>
      </c>
      <c r="D1838" t="str">
        <f>IF(Tabel_Forespørgsel_fra_Visma28[[#This Row],[SupProd]]=" "," "," - "&amp;Tabel_Forespørgsel_fra_Visma28[[#This Row],[SupProd]])</f>
        <v xml:space="preserve"> </v>
      </c>
      <c r="E1838" t="s">
        <v>16</v>
      </c>
      <c r="F1838" t="str">
        <f>IF(Tabel_Forespørgsel_fra_Visma28[[#This Row],[SupDescr]]=" "," "," - "&amp;Tabel_Forespørgsel_fra_Visma28[[#This Row],[SupDescr]])</f>
        <v xml:space="preserve"> </v>
      </c>
      <c r="G1838" t="s">
        <v>5780</v>
      </c>
      <c r="H1838">
        <v>1</v>
      </c>
      <c r="I1838" t="str">
        <f>IF(A1838=A1837,I1837&amp;CHAR(10)&amp;"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839" spans="1:9" x14ac:dyDescent="0.25">
      <c r="A1839" t="s">
        <v>5988</v>
      </c>
      <c r="B1839">
        <v>86228644</v>
      </c>
      <c r="C1839" t="s">
        <v>16</v>
      </c>
      <c r="D1839" t="str">
        <f>IF(Tabel_Forespørgsel_fra_Visma28[[#This Row],[SupProd]]=" "," "," - "&amp;Tabel_Forespørgsel_fra_Visma28[[#This Row],[SupProd]])</f>
        <v xml:space="preserve"> </v>
      </c>
      <c r="E1839" t="s">
        <v>16</v>
      </c>
      <c r="F1839" t="str">
        <f>IF(Tabel_Forespørgsel_fra_Visma28[[#This Row],[SupDescr]]=" "," "," - "&amp;Tabel_Forespørgsel_fra_Visma28[[#This Row],[SupDescr]])</f>
        <v xml:space="preserve"> </v>
      </c>
      <c r="G1839" t="s">
        <v>2440</v>
      </c>
      <c r="H1839">
        <v>1</v>
      </c>
      <c r="I1839" t="str">
        <f>IF(A1839=A1838,I1838&amp;CHAR(10)&amp;"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0" spans="1:9" x14ac:dyDescent="0.25">
      <c r="A1840" t="s">
        <v>5976</v>
      </c>
      <c r="B1840">
        <v>86228644</v>
      </c>
      <c r="C1840" t="s">
        <v>16</v>
      </c>
      <c r="D1840" t="str">
        <f>IF(Tabel_Forespørgsel_fra_Visma28[[#This Row],[SupProd]]=" "," "," - "&amp;Tabel_Forespørgsel_fra_Visma28[[#This Row],[SupProd]])</f>
        <v xml:space="preserve"> </v>
      </c>
      <c r="E1840" t="s">
        <v>16</v>
      </c>
      <c r="F1840" t="str">
        <f>IF(Tabel_Forespørgsel_fra_Visma28[[#This Row],[SupDescr]]=" "," "," - "&amp;Tabel_Forespørgsel_fra_Visma28[[#This Row],[SupDescr]])</f>
        <v xml:space="preserve"> </v>
      </c>
      <c r="G1840" t="s">
        <v>2440</v>
      </c>
      <c r="H1840">
        <v>1</v>
      </c>
      <c r="I1840" t="str">
        <f>IF(A1840=A1839,I1839&amp;CHAR(10)&amp;"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1" spans="1:9" x14ac:dyDescent="0.25">
      <c r="A1841" t="s">
        <v>5984</v>
      </c>
      <c r="B1841">
        <v>86228644</v>
      </c>
      <c r="C1841" t="s">
        <v>16</v>
      </c>
      <c r="D1841" t="str">
        <f>IF(Tabel_Forespørgsel_fra_Visma28[[#This Row],[SupProd]]=" "," "," - "&amp;Tabel_Forespørgsel_fra_Visma28[[#This Row],[SupProd]])</f>
        <v xml:space="preserve"> </v>
      </c>
      <c r="E1841" t="s">
        <v>16</v>
      </c>
      <c r="F1841" t="str">
        <f>IF(Tabel_Forespørgsel_fra_Visma28[[#This Row],[SupDescr]]=" "," "," - "&amp;Tabel_Forespørgsel_fra_Visma28[[#This Row],[SupDescr]])</f>
        <v xml:space="preserve"> </v>
      </c>
      <c r="G1841" t="s">
        <v>2440</v>
      </c>
      <c r="H1841">
        <v>1</v>
      </c>
      <c r="I1841" t="str">
        <f>IF(A1841=A1840,I1840&amp;CHAR(10)&amp;"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2" spans="1:9" x14ac:dyDescent="0.25">
      <c r="A1842" t="s">
        <v>5986</v>
      </c>
      <c r="B1842">
        <v>86228644</v>
      </c>
      <c r="C1842" t="s">
        <v>16</v>
      </c>
      <c r="D1842" t="str">
        <f>IF(Tabel_Forespørgsel_fra_Visma28[[#This Row],[SupProd]]=" "," "," - "&amp;Tabel_Forespørgsel_fra_Visma28[[#This Row],[SupProd]])</f>
        <v xml:space="preserve"> </v>
      </c>
      <c r="E1842" t="s">
        <v>16</v>
      </c>
      <c r="F1842" t="str">
        <f>IF(Tabel_Forespørgsel_fra_Visma28[[#This Row],[SupDescr]]=" "," "," - "&amp;Tabel_Forespørgsel_fra_Visma28[[#This Row],[SupDescr]])</f>
        <v xml:space="preserve"> </v>
      </c>
      <c r="G1842" t="s">
        <v>2440</v>
      </c>
      <c r="H1842">
        <v>1</v>
      </c>
      <c r="I1842" t="str">
        <f>IF(A1842=A1841,I1841&amp;CHAR(10)&amp;"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3" spans="1:9" x14ac:dyDescent="0.25">
      <c r="A1843" t="s">
        <v>5982</v>
      </c>
      <c r="B1843">
        <v>86228644</v>
      </c>
      <c r="C1843" t="s">
        <v>16</v>
      </c>
      <c r="D1843" t="str">
        <f>IF(Tabel_Forespørgsel_fra_Visma28[[#This Row],[SupProd]]=" "," "," - "&amp;Tabel_Forespørgsel_fra_Visma28[[#This Row],[SupProd]])</f>
        <v xml:space="preserve"> </v>
      </c>
      <c r="E1843" t="s">
        <v>16</v>
      </c>
      <c r="F1843" t="str">
        <f>IF(Tabel_Forespørgsel_fra_Visma28[[#This Row],[SupDescr]]=" "," "," - "&amp;Tabel_Forespørgsel_fra_Visma28[[#This Row],[SupDescr]])</f>
        <v xml:space="preserve"> </v>
      </c>
      <c r="G1843" t="s">
        <v>2440</v>
      </c>
      <c r="H1843">
        <v>1</v>
      </c>
      <c r="I1843" t="str">
        <f>IF(A1843=A1842,I1842&amp;CHAR(10)&amp;"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4" spans="1:9" x14ac:dyDescent="0.25">
      <c r="A1844" t="s">
        <v>5987</v>
      </c>
      <c r="B1844">
        <v>86228644</v>
      </c>
      <c r="C1844" t="s">
        <v>16</v>
      </c>
      <c r="D1844" t="str">
        <f>IF(Tabel_Forespørgsel_fra_Visma28[[#This Row],[SupProd]]=" "," "," - "&amp;Tabel_Forespørgsel_fra_Visma28[[#This Row],[SupProd]])</f>
        <v xml:space="preserve"> </v>
      </c>
      <c r="E1844" t="s">
        <v>16</v>
      </c>
      <c r="F1844" t="str">
        <f>IF(Tabel_Forespørgsel_fra_Visma28[[#This Row],[SupDescr]]=" "," "," - "&amp;Tabel_Forespørgsel_fra_Visma28[[#This Row],[SupDescr]])</f>
        <v xml:space="preserve"> </v>
      </c>
      <c r="G1844" t="s">
        <v>2440</v>
      </c>
      <c r="H1844">
        <v>1</v>
      </c>
      <c r="I1844" t="str">
        <f>IF(A1844=A1843,I1843&amp;CHAR(10)&amp;"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5" spans="1:9" x14ac:dyDescent="0.25">
      <c r="A1845" t="s">
        <v>5983</v>
      </c>
      <c r="B1845">
        <v>86228644</v>
      </c>
      <c r="C1845" t="s">
        <v>16</v>
      </c>
      <c r="D1845" t="str">
        <f>IF(Tabel_Forespørgsel_fra_Visma28[[#This Row],[SupProd]]=" "," "," - "&amp;Tabel_Forespørgsel_fra_Visma28[[#This Row],[SupProd]])</f>
        <v xml:space="preserve"> </v>
      </c>
      <c r="E1845" t="s">
        <v>16</v>
      </c>
      <c r="F1845" t="str">
        <f>IF(Tabel_Forespørgsel_fra_Visma28[[#This Row],[SupDescr]]=" "," "," - "&amp;Tabel_Forespørgsel_fra_Visma28[[#This Row],[SupDescr]])</f>
        <v xml:space="preserve"> </v>
      </c>
      <c r="G1845" t="s">
        <v>2440</v>
      </c>
      <c r="H1845">
        <v>1</v>
      </c>
      <c r="I1845" t="str">
        <f>IF(A1845=A1844,I1844&amp;CHAR(10)&amp;"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6" spans="1:9" x14ac:dyDescent="0.25">
      <c r="A1846" t="s">
        <v>5979</v>
      </c>
      <c r="B1846">
        <v>86228644</v>
      </c>
      <c r="C1846" t="s">
        <v>16</v>
      </c>
      <c r="D1846" t="str">
        <f>IF(Tabel_Forespørgsel_fra_Visma28[[#This Row],[SupProd]]=" "," "," - "&amp;Tabel_Forespørgsel_fra_Visma28[[#This Row],[SupProd]])</f>
        <v xml:space="preserve"> </v>
      </c>
      <c r="E1846" t="s">
        <v>16</v>
      </c>
      <c r="F1846" t="str">
        <f>IF(Tabel_Forespørgsel_fra_Visma28[[#This Row],[SupDescr]]=" "," "," - "&amp;Tabel_Forespørgsel_fra_Visma28[[#This Row],[SupDescr]])</f>
        <v xml:space="preserve"> </v>
      </c>
      <c r="G1846" t="s">
        <v>2440</v>
      </c>
      <c r="H1846">
        <v>1</v>
      </c>
      <c r="I1846" t="str">
        <f>IF(A1846=A1845,I1845&amp;CHAR(10)&amp;"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7" spans="1:9" x14ac:dyDescent="0.25">
      <c r="A1847" t="s">
        <v>5980</v>
      </c>
      <c r="B1847">
        <v>86228644</v>
      </c>
      <c r="C1847" t="s">
        <v>16</v>
      </c>
      <c r="D1847" t="str">
        <f>IF(Tabel_Forespørgsel_fra_Visma28[[#This Row],[SupProd]]=" "," "," - "&amp;Tabel_Forespørgsel_fra_Visma28[[#This Row],[SupProd]])</f>
        <v xml:space="preserve"> </v>
      </c>
      <c r="E1847" t="s">
        <v>16</v>
      </c>
      <c r="F1847" t="str">
        <f>IF(Tabel_Forespørgsel_fra_Visma28[[#This Row],[SupDescr]]=" "," "," - "&amp;Tabel_Forespørgsel_fra_Visma28[[#This Row],[SupDescr]])</f>
        <v xml:space="preserve"> </v>
      </c>
      <c r="G1847" t="s">
        <v>2440</v>
      </c>
      <c r="H1847">
        <v>1</v>
      </c>
      <c r="I1847" t="str">
        <f>IF(A1847=A1846,I1846&amp;CHAR(10)&amp;"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8" spans="1:9" x14ac:dyDescent="0.25">
      <c r="A1848" t="s">
        <v>5985</v>
      </c>
      <c r="B1848">
        <v>86228644</v>
      </c>
      <c r="C1848" t="s">
        <v>16</v>
      </c>
      <c r="D1848" t="str">
        <f>IF(Tabel_Forespørgsel_fra_Visma28[[#This Row],[SupProd]]=" "," "," - "&amp;Tabel_Forespørgsel_fra_Visma28[[#This Row],[SupProd]])</f>
        <v xml:space="preserve"> </v>
      </c>
      <c r="E1848" t="s">
        <v>16</v>
      </c>
      <c r="F1848" t="str">
        <f>IF(Tabel_Forespørgsel_fra_Visma28[[#This Row],[SupDescr]]=" "," "," - "&amp;Tabel_Forespørgsel_fra_Visma28[[#This Row],[SupDescr]])</f>
        <v xml:space="preserve"> </v>
      </c>
      <c r="G1848" t="s">
        <v>2440</v>
      </c>
      <c r="H1848">
        <v>1</v>
      </c>
      <c r="I1848" t="str">
        <f>IF(A1848=A1847,I1847&amp;CHAR(10)&amp;"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9" spans="1:9" x14ac:dyDescent="0.25">
      <c r="A1849" t="s">
        <v>5981</v>
      </c>
      <c r="B1849">
        <v>86228644</v>
      </c>
      <c r="C1849" t="s">
        <v>16</v>
      </c>
      <c r="D1849" t="str">
        <f>IF(Tabel_Forespørgsel_fra_Visma28[[#This Row],[SupProd]]=" "," "," - "&amp;Tabel_Forespørgsel_fra_Visma28[[#This Row],[SupProd]])</f>
        <v xml:space="preserve"> </v>
      </c>
      <c r="E1849" t="s">
        <v>16</v>
      </c>
      <c r="F1849" t="str">
        <f>IF(Tabel_Forespørgsel_fra_Visma28[[#This Row],[SupDescr]]=" "," "," - "&amp;Tabel_Forespørgsel_fra_Visma28[[#This Row],[SupDescr]])</f>
        <v xml:space="preserve"> </v>
      </c>
      <c r="G1849" t="s">
        <v>2440</v>
      </c>
      <c r="H1849">
        <v>1</v>
      </c>
      <c r="I1849" t="str">
        <f>IF(A1849=A1848,I1848&amp;CHAR(10)&amp;"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50" spans="1:9" x14ac:dyDescent="0.25">
      <c r="A1850" t="s">
        <v>6188</v>
      </c>
      <c r="B1850">
        <v>75421677</v>
      </c>
      <c r="C1850" t="s">
        <v>16</v>
      </c>
      <c r="D1850" t="str">
        <f>IF(Tabel_Forespørgsel_fra_Visma28[[#This Row],[SupProd]]=" "," "," - "&amp;Tabel_Forespørgsel_fra_Visma28[[#This Row],[SupProd]])</f>
        <v xml:space="preserve"> </v>
      </c>
      <c r="E1850" t="s">
        <v>16</v>
      </c>
      <c r="F1850" t="str">
        <f>IF(Tabel_Forespørgsel_fra_Visma28[[#This Row],[SupDescr]]=" "," "," - "&amp;Tabel_Forespørgsel_fra_Visma28[[#This Row],[SupDescr]])</f>
        <v xml:space="preserve"> </v>
      </c>
      <c r="G1850" t="s">
        <v>3368</v>
      </c>
      <c r="H1850">
        <v>1</v>
      </c>
      <c r="I1850" t="str">
        <f>IF(A1850=A1849,I1849&amp;CHAR(10)&amp;"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851" spans="1:9" x14ac:dyDescent="0.25">
      <c r="A1851" t="s">
        <v>6187</v>
      </c>
      <c r="B1851">
        <v>75421677</v>
      </c>
      <c r="C1851" t="s">
        <v>16</v>
      </c>
      <c r="D1851" t="str">
        <f>IF(Tabel_Forespørgsel_fra_Visma28[[#This Row],[SupProd]]=" "," "," - "&amp;Tabel_Forespørgsel_fra_Visma28[[#This Row],[SupProd]])</f>
        <v xml:space="preserve"> </v>
      </c>
      <c r="E1851" t="s">
        <v>16</v>
      </c>
      <c r="F1851" t="str">
        <f>IF(Tabel_Forespørgsel_fra_Visma28[[#This Row],[SupDescr]]=" "," "," - "&amp;Tabel_Forespørgsel_fra_Visma28[[#This Row],[SupDescr]])</f>
        <v xml:space="preserve"> </v>
      </c>
      <c r="G1851" t="s">
        <v>3368</v>
      </c>
      <c r="H1851">
        <v>1</v>
      </c>
      <c r="I1851" t="str">
        <f>IF(A1851=A1850,I1850&amp;CHAR(10)&amp;"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852" spans="1:9" x14ac:dyDescent="0.25">
      <c r="A1852" t="s">
        <v>6186</v>
      </c>
      <c r="B1852">
        <v>75421677</v>
      </c>
      <c r="C1852" t="s">
        <v>16</v>
      </c>
      <c r="D1852" t="str">
        <f>IF(Tabel_Forespørgsel_fra_Visma28[[#This Row],[SupProd]]=" "," "," - "&amp;Tabel_Forespørgsel_fra_Visma28[[#This Row],[SupProd]])</f>
        <v xml:space="preserve"> </v>
      </c>
      <c r="E1852" t="s">
        <v>16</v>
      </c>
      <c r="F1852" t="str">
        <f>IF(Tabel_Forespørgsel_fra_Visma28[[#This Row],[SupDescr]]=" "," "," - "&amp;Tabel_Forespørgsel_fra_Visma28[[#This Row],[SupDescr]])</f>
        <v xml:space="preserve"> </v>
      </c>
      <c r="G1852" t="s">
        <v>3368</v>
      </c>
      <c r="H1852">
        <v>1</v>
      </c>
      <c r="I1852" t="str">
        <f>IF(A1852=A1851,I1851&amp;CHAR(10)&amp;"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853" spans="1:9" x14ac:dyDescent="0.25">
      <c r="A1853" t="s">
        <v>6587</v>
      </c>
      <c r="B1853">
        <v>74762273</v>
      </c>
      <c r="C1853" t="s">
        <v>16</v>
      </c>
      <c r="D1853" t="str">
        <f>IF(Tabel_Forespørgsel_fra_Visma28[[#This Row],[SupProd]]=" "," "," - "&amp;Tabel_Forespørgsel_fra_Visma28[[#This Row],[SupProd]])</f>
        <v xml:space="preserve"> </v>
      </c>
      <c r="E1853" t="s">
        <v>16</v>
      </c>
      <c r="F1853" t="str">
        <f>IF(Tabel_Forespørgsel_fra_Visma28[[#This Row],[SupDescr]]=" "," "," - "&amp;Tabel_Forespørgsel_fra_Visma28[[#This Row],[SupDescr]])</f>
        <v xml:space="preserve"> </v>
      </c>
      <c r="G1853" t="s">
        <v>154</v>
      </c>
      <c r="H1853">
        <v>1</v>
      </c>
      <c r="I1853" t="str">
        <f>IF(A1853=A1852,I1852&amp;CHAR(10)&amp;"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54" spans="1:9" x14ac:dyDescent="0.25">
      <c r="A1854" t="s">
        <v>5269</v>
      </c>
      <c r="B1854">
        <v>74762273</v>
      </c>
      <c r="C1854" t="s">
        <v>16</v>
      </c>
      <c r="D1854" t="str">
        <f>IF(Tabel_Forespørgsel_fra_Visma28[[#This Row],[SupProd]]=" "," "," - "&amp;Tabel_Forespørgsel_fra_Visma28[[#This Row],[SupProd]])</f>
        <v xml:space="preserve"> </v>
      </c>
      <c r="E1854" t="s">
        <v>16</v>
      </c>
      <c r="F1854" t="str">
        <f>IF(Tabel_Forespørgsel_fra_Visma28[[#This Row],[SupDescr]]=" "," "," - "&amp;Tabel_Forespørgsel_fra_Visma28[[#This Row],[SupDescr]])</f>
        <v xml:space="preserve"> </v>
      </c>
      <c r="G1854" t="s">
        <v>154</v>
      </c>
      <c r="H1854">
        <v>1</v>
      </c>
      <c r="I1854" t="str">
        <f>IF(A1854=A1853,I1853&amp;CHAR(10)&amp;"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55" spans="1:9" x14ac:dyDescent="0.25">
      <c r="A1855" t="s">
        <v>5269</v>
      </c>
      <c r="B1855">
        <v>86228644</v>
      </c>
      <c r="C1855" t="s">
        <v>16</v>
      </c>
      <c r="D1855" t="str">
        <f>IF(Tabel_Forespørgsel_fra_Visma28[[#This Row],[SupProd]]=" "," "," - "&amp;Tabel_Forespørgsel_fra_Visma28[[#This Row],[SupProd]])</f>
        <v xml:space="preserve"> </v>
      </c>
      <c r="E1855" t="s">
        <v>16</v>
      </c>
      <c r="F1855" t="str">
        <f>IF(Tabel_Forespørgsel_fra_Visma28[[#This Row],[SupDescr]]=" "," "," - "&amp;Tabel_Forespørgsel_fra_Visma28[[#This Row],[SupDescr]])</f>
        <v xml:space="preserve"> </v>
      </c>
      <c r="G1855" t="s">
        <v>2440</v>
      </c>
      <c r="H1855">
        <v>2</v>
      </c>
      <c r="I1855" t="str">
        <f>IF(A1855=A1854,I1854&amp;CHAR(10)&amp;"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KAMF  </v>
      </c>
    </row>
    <row r="1856" spans="1:9" x14ac:dyDescent="0.25">
      <c r="A1856" t="s">
        <v>5270</v>
      </c>
      <c r="B1856">
        <v>74762273</v>
      </c>
      <c r="C1856" t="s">
        <v>16</v>
      </c>
      <c r="D1856" t="str">
        <f>IF(Tabel_Forespørgsel_fra_Visma28[[#This Row],[SupProd]]=" "," "," - "&amp;Tabel_Forespørgsel_fra_Visma28[[#This Row],[SupProd]])</f>
        <v xml:space="preserve"> </v>
      </c>
      <c r="E1856" t="s">
        <v>16</v>
      </c>
      <c r="F1856" t="str">
        <f>IF(Tabel_Forespørgsel_fra_Visma28[[#This Row],[SupDescr]]=" "," "," - "&amp;Tabel_Forespørgsel_fra_Visma28[[#This Row],[SupDescr]])</f>
        <v xml:space="preserve"> </v>
      </c>
      <c r="G1856" t="s">
        <v>154</v>
      </c>
      <c r="H1856">
        <v>1</v>
      </c>
      <c r="I1856" t="str">
        <f>IF(A1856=A1855,I1855&amp;CHAR(10)&amp;"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57" spans="1:9" x14ac:dyDescent="0.25">
      <c r="A1857" t="s">
        <v>5270</v>
      </c>
      <c r="B1857">
        <v>86228644</v>
      </c>
      <c r="C1857" t="s">
        <v>16</v>
      </c>
      <c r="D1857" t="str">
        <f>IF(Tabel_Forespørgsel_fra_Visma28[[#This Row],[SupProd]]=" "," "," - "&amp;Tabel_Forespørgsel_fra_Visma28[[#This Row],[SupProd]])</f>
        <v xml:space="preserve"> </v>
      </c>
      <c r="E1857" t="s">
        <v>16</v>
      </c>
      <c r="F1857" t="str">
        <f>IF(Tabel_Forespørgsel_fra_Visma28[[#This Row],[SupDescr]]=" "," "," - "&amp;Tabel_Forespørgsel_fra_Visma28[[#This Row],[SupDescr]])</f>
        <v xml:space="preserve"> </v>
      </c>
      <c r="G1857" t="s">
        <v>2440</v>
      </c>
      <c r="H1857">
        <v>2</v>
      </c>
      <c r="I1857" t="str">
        <f>IF(A1857=A1856,I1856&amp;CHAR(10)&amp;"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KAMF  </v>
      </c>
    </row>
    <row r="1858" spans="1:9" x14ac:dyDescent="0.25">
      <c r="A1858" t="s">
        <v>12024</v>
      </c>
      <c r="B1858">
        <v>75577000</v>
      </c>
      <c r="C1858" t="s">
        <v>16</v>
      </c>
      <c r="D1858" t="str">
        <f>IF(Tabel_Forespørgsel_fra_Visma28[[#This Row],[SupProd]]=" "," "," - "&amp;Tabel_Forespørgsel_fra_Visma28[[#This Row],[SupProd]])</f>
        <v xml:space="preserve"> </v>
      </c>
      <c r="E1858" t="s">
        <v>16</v>
      </c>
      <c r="F1858" t="str">
        <f>IF(Tabel_Forespørgsel_fra_Visma28[[#This Row],[SupDescr]]=" "," "," - "&amp;Tabel_Forespørgsel_fra_Visma28[[#This Row],[SupDescr]])</f>
        <v xml:space="preserve"> </v>
      </c>
      <c r="G1858" t="s">
        <v>3759</v>
      </c>
      <c r="H1858">
        <v>1</v>
      </c>
      <c r="I1858" t="str">
        <f>IF(A1858=A1857,I1857&amp;CHAR(10)&amp;"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859" spans="1:9" x14ac:dyDescent="0.25">
      <c r="A1859" t="s">
        <v>12021</v>
      </c>
      <c r="B1859">
        <v>75577000</v>
      </c>
      <c r="C1859" t="s">
        <v>16</v>
      </c>
      <c r="D1859" t="str">
        <f>IF(Tabel_Forespørgsel_fra_Visma28[[#This Row],[SupProd]]=" "," "," - "&amp;Tabel_Forespørgsel_fra_Visma28[[#This Row],[SupProd]])</f>
        <v xml:space="preserve"> </v>
      </c>
      <c r="E1859" t="s">
        <v>16</v>
      </c>
      <c r="F1859" t="str">
        <f>IF(Tabel_Forespørgsel_fra_Visma28[[#This Row],[SupDescr]]=" "," "," - "&amp;Tabel_Forespørgsel_fra_Visma28[[#This Row],[SupDescr]])</f>
        <v xml:space="preserve"> </v>
      </c>
      <c r="G1859" t="s">
        <v>3759</v>
      </c>
      <c r="H1859">
        <v>1</v>
      </c>
      <c r="I1859" t="str">
        <f>IF(A1859=A1858,I1858&amp;CHAR(10)&amp;"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860" spans="1:9" x14ac:dyDescent="0.25">
      <c r="A1860" t="s">
        <v>12019</v>
      </c>
      <c r="B1860">
        <v>75577000</v>
      </c>
      <c r="C1860" t="s">
        <v>16</v>
      </c>
      <c r="D1860" t="str">
        <f>IF(Tabel_Forespørgsel_fra_Visma28[[#This Row],[SupProd]]=" "," "," - "&amp;Tabel_Forespørgsel_fra_Visma28[[#This Row],[SupProd]])</f>
        <v xml:space="preserve"> </v>
      </c>
      <c r="E1860" t="s">
        <v>16</v>
      </c>
      <c r="F1860" t="str">
        <f>IF(Tabel_Forespørgsel_fra_Visma28[[#This Row],[SupDescr]]=" "," "," - "&amp;Tabel_Forespørgsel_fra_Visma28[[#This Row],[SupDescr]])</f>
        <v xml:space="preserve"> </v>
      </c>
      <c r="G1860" t="s">
        <v>3759</v>
      </c>
      <c r="H1860">
        <v>1</v>
      </c>
      <c r="I1860" t="str">
        <f>IF(A1860=A1859,I1859&amp;CHAR(10)&amp;"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861" spans="1:9" x14ac:dyDescent="0.25">
      <c r="A1861" t="s">
        <v>12025</v>
      </c>
      <c r="B1861">
        <v>75577000</v>
      </c>
      <c r="C1861" t="s">
        <v>16</v>
      </c>
      <c r="D1861" t="str">
        <f>IF(Tabel_Forespørgsel_fra_Visma28[[#This Row],[SupProd]]=" "," "," - "&amp;Tabel_Forespørgsel_fra_Visma28[[#This Row],[SupProd]])</f>
        <v xml:space="preserve"> </v>
      </c>
      <c r="E1861" t="s">
        <v>16</v>
      </c>
      <c r="F1861" t="str">
        <f>IF(Tabel_Forespørgsel_fra_Visma28[[#This Row],[SupDescr]]=" "," "," - "&amp;Tabel_Forespørgsel_fra_Visma28[[#This Row],[SupDescr]])</f>
        <v xml:space="preserve"> </v>
      </c>
      <c r="G1861" t="s">
        <v>3759</v>
      </c>
      <c r="H1861">
        <v>1</v>
      </c>
      <c r="I1861" t="str">
        <f>IF(A1861=A1860,I1860&amp;CHAR(10)&amp;"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862" spans="1:9" x14ac:dyDescent="0.25">
      <c r="A1862" t="s">
        <v>5513</v>
      </c>
      <c r="B1862">
        <v>23700784</v>
      </c>
      <c r="C1862" t="s">
        <v>16</v>
      </c>
      <c r="D1862" t="str">
        <f>IF(Tabel_Forespørgsel_fra_Visma28[[#This Row],[SupProd]]=" "," "," - "&amp;Tabel_Forespørgsel_fra_Visma28[[#This Row],[SupProd]])</f>
        <v xml:space="preserve"> </v>
      </c>
      <c r="E1862" t="s">
        <v>16</v>
      </c>
      <c r="F1862" t="str">
        <f>IF(Tabel_Forespørgsel_fra_Visma28[[#This Row],[SupDescr]]=" "," "," - "&amp;Tabel_Forespørgsel_fra_Visma28[[#This Row],[SupDescr]])</f>
        <v xml:space="preserve"> </v>
      </c>
      <c r="G1862" t="s">
        <v>4185</v>
      </c>
      <c r="H1862">
        <v>1</v>
      </c>
      <c r="I1862" t="str">
        <f>IF(A1862=A1861,I1861&amp;CHAR(10)&amp;"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Michael Andreasen  </v>
      </c>
    </row>
    <row r="1863" spans="1:9" x14ac:dyDescent="0.25">
      <c r="A1863" t="s">
        <v>5832</v>
      </c>
      <c r="B1863">
        <v>75220200</v>
      </c>
      <c r="C1863" t="s">
        <v>16</v>
      </c>
      <c r="D1863" t="str">
        <f>IF(Tabel_Forespørgsel_fra_Visma28[[#This Row],[SupProd]]=" "," "," - "&amp;Tabel_Forespørgsel_fra_Visma28[[#This Row],[SupProd]])</f>
        <v xml:space="preserve"> </v>
      </c>
      <c r="E1863" t="s">
        <v>16</v>
      </c>
      <c r="F1863" t="str">
        <f>IF(Tabel_Forespørgsel_fra_Visma28[[#This Row],[SupDescr]]=" "," "," - "&amp;Tabel_Forespørgsel_fra_Visma28[[#This Row],[SupDescr]])</f>
        <v xml:space="preserve"> </v>
      </c>
      <c r="G1863" t="s">
        <v>7238</v>
      </c>
      <c r="H1863">
        <v>1</v>
      </c>
      <c r="I1863" t="str">
        <f>IF(A1863=A1862,I1862&amp;CHAR(10)&amp;"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64" spans="1:9" x14ac:dyDescent="0.25">
      <c r="A1864" t="s">
        <v>5771</v>
      </c>
      <c r="B1864">
        <v>75763222</v>
      </c>
      <c r="C1864" t="s">
        <v>16</v>
      </c>
      <c r="D1864" t="str">
        <f>IF(Tabel_Forespørgsel_fra_Visma28[[#This Row],[SupProd]]=" "," "," - "&amp;Tabel_Forespørgsel_fra_Visma28[[#This Row],[SupProd]])</f>
        <v xml:space="preserve"> </v>
      </c>
      <c r="E1864" t="s">
        <v>16</v>
      </c>
      <c r="F1864" t="str">
        <f>IF(Tabel_Forespørgsel_fra_Visma28[[#This Row],[SupDescr]]=" "," "," - "&amp;Tabel_Forespørgsel_fra_Visma28[[#This Row],[SupDescr]])</f>
        <v xml:space="preserve"> </v>
      </c>
      <c r="G1864" t="s">
        <v>4847</v>
      </c>
      <c r="H1864">
        <v>1</v>
      </c>
      <c r="I1864" t="str">
        <f>IF(A1864=A1863,I1863&amp;CHAR(10)&amp;"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65" spans="1:9" x14ac:dyDescent="0.25">
      <c r="A1865" t="s">
        <v>5770</v>
      </c>
      <c r="B1865">
        <v>75763222</v>
      </c>
      <c r="C1865" t="s">
        <v>16</v>
      </c>
      <c r="D1865" t="str">
        <f>IF(Tabel_Forespørgsel_fra_Visma28[[#This Row],[SupProd]]=" "," "," - "&amp;Tabel_Forespørgsel_fra_Visma28[[#This Row],[SupProd]])</f>
        <v xml:space="preserve"> </v>
      </c>
      <c r="E1865" t="s">
        <v>16</v>
      </c>
      <c r="F1865" t="str">
        <f>IF(Tabel_Forespørgsel_fra_Visma28[[#This Row],[SupDescr]]=" "," "," - "&amp;Tabel_Forespørgsel_fra_Visma28[[#This Row],[SupDescr]])</f>
        <v xml:space="preserve"> </v>
      </c>
      <c r="G1865" t="s">
        <v>4847</v>
      </c>
      <c r="H1865">
        <v>1</v>
      </c>
      <c r="I1865" t="str">
        <f>IF(A1865=A1864,I1864&amp;CHAR(10)&amp;"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66" spans="1:9" x14ac:dyDescent="0.25">
      <c r="A1866" t="s">
        <v>5609</v>
      </c>
      <c r="B1866">
        <v>75220200</v>
      </c>
      <c r="C1866" t="s">
        <v>16</v>
      </c>
      <c r="D1866" t="str">
        <f>IF(Tabel_Forespørgsel_fra_Visma28[[#This Row],[SupProd]]=" "," "," - "&amp;Tabel_Forespørgsel_fra_Visma28[[#This Row],[SupProd]])</f>
        <v xml:space="preserve"> </v>
      </c>
      <c r="E1866" t="s">
        <v>16</v>
      </c>
      <c r="F1866" t="str">
        <f>IF(Tabel_Forespørgsel_fra_Visma28[[#This Row],[SupDescr]]=" "," "," - "&amp;Tabel_Forespørgsel_fra_Visma28[[#This Row],[SupDescr]])</f>
        <v xml:space="preserve"> </v>
      </c>
      <c r="G1866" t="s">
        <v>7238</v>
      </c>
      <c r="H1866">
        <v>1</v>
      </c>
      <c r="I1866" t="str">
        <f>IF(A1866=A1865,I1865&amp;CHAR(10)&amp;"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67" spans="1:9" x14ac:dyDescent="0.25">
      <c r="A1867" t="s">
        <v>5772</v>
      </c>
      <c r="B1867">
        <v>75763222</v>
      </c>
      <c r="C1867" t="s">
        <v>16</v>
      </c>
      <c r="D1867" t="str">
        <f>IF(Tabel_Forespørgsel_fra_Visma28[[#This Row],[SupProd]]=" "," "," - "&amp;Tabel_Forespørgsel_fra_Visma28[[#This Row],[SupProd]])</f>
        <v xml:space="preserve"> </v>
      </c>
      <c r="E1867" t="s">
        <v>16</v>
      </c>
      <c r="F1867" t="str">
        <f>IF(Tabel_Forespørgsel_fra_Visma28[[#This Row],[SupDescr]]=" "," "," - "&amp;Tabel_Forespørgsel_fra_Visma28[[#This Row],[SupDescr]])</f>
        <v xml:space="preserve"> </v>
      </c>
      <c r="G1867" t="s">
        <v>4847</v>
      </c>
      <c r="H1867">
        <v>1</v>
      </c>
      <c r="I1867" t="str">
        <f>IF(A1867=A1866,I1866&amp;CHAR(10)&amp;"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68" spans="1:9" x14ac:dyDescent="0.25">
      <c r="A1868" t="s">
        <v>5773</v>
      </c>
      <c r="B1868">
        <v>75763222</v>
      </c>
      <c r="C1868" t="s">
        <v>16</v>
      </c>
      <c r="D1868" t="str">
        <f>IF(Tabel_Forespørgsel_fra_Visma28[[#This Row],[SupProd]]=" "," "," - "&amp;Tabel_Forespørgsel_fra_Visma28[[#This Row],[SupProd]])</f>
        <v xml:space="preserve"> </v>
      </c>
      <c r="E1868" t="s">
        <v>16</v>
      </c>
      <c r="F1868" t="str">
        <f>IF(Tabel_Forespørgsel_fra_Visma28[[#This Row],[SupDescr]]=" "," "," - "&amp;Tabel_Forespørgsel_fra_Visma28[[#This Row],[SupDescr]])</f>
        <v xml:space="preserve"> </v>
      </c>
      <c r="G1868" t="s">
        <v>4847</v>
      </c>
      <c r="H1868">
        <v>1</v>
      </c>
      <c r="I1868" t="str">
        <f>IF(A1868=A1867,I1867&amp;CHAR(10)&amp;"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69" spans="1:9" x14ac:dyDescent="0.25">
      <c r="A1869" t="s">
        <v>5610</v>
      </c>
      <c r="B1869">
        <v>75220200</v>
      </c>
      <c r="C1869" t="s">
        <v>16</v>
      </c>
      <c r="D1869" t="str">
        <f>IF(Tabel_Forespørgsel_fra_Visma28[[#This Row],[SupProd]]=" "," "," - "&amp;Tabel_Forespørgsel_fra_Visma28[[#This Row],[SupProd]])</f>
        <v xml:space="preserve"> </v>
      </c>
      <c r="E1869" t="s">
        <v>16</v>
      </c>
      <c r="F1869" t="str">
        <f>IF(Tabel_Forespørgsel_fra_Visma28[[#This Row],[SupDescr]]=" "," "," - "&amp;Tabel_Forespørgsel_fra_Visma28[[#This Row],[SupDescr]])</f>
        <v xml:space="preserve"> </v>
      </c>
      <c r="G1869" t="s">
        <v>7238</v>
      </c>
      <c r="H1869">
        <v>1</v>
      </c>
      <c r="I1869" t="str">
        <f>IF(A1869=A1868,I1868&amp;CHAR(10)&amp;"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70" spans="1:9" x14ac:dyDescent="0.25">
      <c r="A1870" t="s">
        <v>5611</v>
      </c>
      <c r="B1870">
        <v>75220200</v>
      </c>
      <c r="C1870" t="s">
        <v>16</v>
      </c>
      <c r="D1870" t="str">
        <f>IF(Tabel_Forespørgsel_fra_Visma28[[#This Row],[SupProd]]=" "," "," - "&amp;Tabel_Forespørgsel_fra_Visma28[[#This Row],[SupProd]])</f>
        <v xml:space="preserve"> </v>
      </c>
      <c r="E1870" t="s">
        <v>16</v>
      </c>
      <c r="F1870" t="str">
        <f>IF(Tabel_Forespørgsel_fra_Visma28[[#This Row],[SupDescr]]=" "," "," - "&amp;Tabel_Forespørgsel_fra_Visma28[[#This Row],[SupDescr]])</f>
        <v xml:space="preserve"> </v>
      </c>
      <c r="G1870" t="s">
        <v>7238</v>
      </c>
      <c r="H1870">
        <v>1</v>
      </c>
      <c r="I1870" t="str">
        <f>IF(A1870=A1869,I1869&amp;CHAR(10)&amp;"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71" spans="1:9" x14ac:dyDescent="0.25">
      <c r="A1871" t="s">
        <v>5608</v>
      </c>
      <c r="B1871">
        <v>75220200</v>
      </c>
      <c r="C1871" t="s">
        <v>16</v>
      </c>
      <c r="D1871" t="str">
        <f>IF(Tabel_Forespørgsel_fra_Visma28[[#This Row],[SupProd]]=" "," "," - "&amp;Tabel_Forespørgsel_fra_Visma28[[#This Row],[SupProd]])</f>
        <v xml:space="preserve"> </v>
      </c>
      <c r="E1871" t="s">
        <v>16</v>
      </c>
      <c r="F1871" t="str">
        <f>IF(Tabel_Forespørgsel_fra_Visma28[[#This Row],[SupDescr]]=" "," "," - "&amp;Tabel_Forespørgsel_fra_Visma28[[#This Row],[SupDescr]])</f>
        <v xml:space="preserve"> </v>
      </c>
      <c r="G1871" t="s">
        <v>7238</v>
      </c>
      <c r="H1871">
        <v>1</v>
      </c>
      <c r="I1871" t="str">
        <f>IF(A1871=A1870,I1870&amp;CHAR(10)&amp;"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72" spans="1:9" x14ac:dyDescent="0.25">
      <c r="A1872" t="s">
        <v>5835</v>
      </c>
      <c r="B1872">
        <v>75220200</v>
      </c>
      <c r="C1872" t="s">
        <v>16</v>
      </c>
      <c r="D1872" t="str">
        <f>IF(Tabel_Forespørgsel_fra_Visma28[[#This Row],[SupProd]]=" "," "," - "&amp;Tabel_Forespørgsel_fra_Visma28[[#This Row],[SupProd]])</f>
        <v xml:space="preserve"> </v>
      </c>
      <c r="E1872" t="s">
        <v>16</v>
      </c>
      <c r="F1872" t="str">
        <f>IF(Tabel_Forespørgsel_fra_Visma28[[#This Row],[SupDescr]]=" "," "," - "&amp;Tabel_Forespørgsel_fra_Visma28[[#This Row],[SupDescr]])</f>
        <v xml:space="preserve"> </v>
      </c>
      <c r="G1872" t="s">
        <v>7238</v>
      </c>
      <c r="H1872">
        <v>1</v>
      </c>
      <c r="I1872" t="str">
        <f>IF(A1872=A1871,I1871&amp;CHAR(10)&amp;"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73" spans="1:9" x14ac:dyDescent="0.25">
      <c r="A1873" t="s">
        <v>5989</v>
      </c>
      <c r="B1873">
        <v>75348466</v>
      </c>
      <c r="C1873" t="s">
        <v>16</v>
      </c>
      <c r="D1873" t="str">
        <f>IF(Tabel_Forespørgsel_fra_Visma28[[#This Row],[SupProd]]=" "," "," - "&amp;Tabel_Forespørgsel_fra_Visma28[[#This Row],[SupProd]])</f>
        <v xml:space="preserve"> </v>
      </c>
      <c r="E1873" t="s">
        <v>16</v>
      </c>
      <c r="F1873" t="str">
        <f>IF(Tabel_Forespørgsel_fra_Visma28[[#This Row],[SupDescr]]=" "," "," - "&amp;Tabel_Forespørgsel_fra_Visma28[[#This Row],[SupDescr]])</f>
        <v xml:space="preserve"> </v>
      </c>
      <c r="G1873" t="s">
        <v>4125</v>
      </c>
      <c r="H1873">
        <v>1</v>
      </c>
      <c r="I1873" t="str">
        <f>IF(A1873=A1872,I1872&amp;CHAR(10)&amp;"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1874" spans="1:9" x14ac:dyDescent="0.25">
      <c r="A1874" t="s">
        <v>5836</v>
      </c>
      <c r="B1874">
        <v>75220200</v>
      </c>
      <c r="C1874" t="s">
        <v>16</v>
      </c>
      <c r="D1874" t="str">
        <f>IF(Tabel_Forespørgsel_fra_Visma28[[#This Row],[SupProd]]=" "," "," - "&amp;Tabel_Forespørgsel_fra_Visma28[[#This Row],[SupProd]])</f>
        <v xml:space="preserve"> </v>
      </c>
      <c r="E1874" t="s">
        <v>16</v>
      </c>
      <c r="F1874" t="str">
        <f>IF(Tabel_Forespørgsel_fra_Visma28[[#This Row],[SupDescr]]=" "," "," - "&amp;Tabel_Forespørgsel_fra_Visma28[[#This Row],[SupDescr]])</f>
        <v xml:space="preserve"> </v>
      </c>
      <c r="G1874" t="s">
        <v>7238</v>
      </c>
      <c r="H1874">
        <v>1</v>
      </c>
      <c r="I1874" t="str">
        <f>IF(A1874=A1873,I1873&amp;CHAR(10)&amp;"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75" spans="1:9" x14ac:dyDescent="0.25">
      <c r="A1875" t="s">
        <v>5998</v>
      </c>
      <c r="B1875">
        <v>75763222</v>
      </c>
      <c r="C1875" t="s">
        <v>16</v>
      </c>
      <c r="D1875" t="str">
        <f>IF(Tabel_Forespørgsel_fra_Visma28[[#This Row],[SupProd]]=" "," "," - "&amp;Tabel_Forespørgsel_fra_Visma28[[#This Row],[SupProd]])</f>
        <v xml:space="preserve"> </v>
      </c>
      <c r="E1875" t="s">
        <v>16</v>
      </c>
      <c r="F1875" t="str">
        <f>IF(Tabel_Forespørgsel_fra_Visma28[[#This Row],[SupDescr]]=" "," "," - "&amp;Tabel_Forespørgsel_fra_Visma28[[#This Row],[SupDescr]])</f>
        <v xml:space="preserve"> </v>
      </c>
      <c r="G1875" t="s">
        <v>4847</v>
      </c>
      <c r="H1875">
        <v>1</v>
      </c>
      <c r="I1875" t="str">
        <f>IF(A1875=A1874,I1874&amp;CHAR(10)&amp;"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76" spans="1:9" x14ac:dyDescent="0.25">
      <c r="A1876" t="s">
        <v>5999</v>
      </c>
      <c r="B1876">
        <v>75763222</v>
      </c>
      <c r="C1876" t="s">
        <v>16</v>
      </c>
      <c r="D1876" t="str">
        <f>IF(Tabel_Forespørgsel_fra_Visma28[[#This Row],[SupProd]]=" "," "," - "&amp;Tabel_Forespørgsel_fra_Visma28[[#This Row],[SupProd]])</f>
        <v xml:space="preserve"> </v>
      </c>
      <c r="E1876" t="s">
        <v>16</v>
      </c>
      <c r="F1876" t="str">
        <f>IF(Tabel_Forespørgsel_fra_Visma28[[#This Row],[SupDescr]]=" "," "," - "&amp;Tabel_Forespørgsel_fra_Visma28[[#This Row],[SupDescr]])</f>
        <v xml:space="preserve"> </v>
      </c>
      <c r="G1876" t="s">
        <v>4847</v>
      </c>
      <c r="H1876">
        <v>1</v>
      </c>
      <c r="I1876" t="str">
        <f>IF(A1876=A1875,I1875&amp;CHAR(10)&amp;"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77" spans="1:9" x14ac:dyDescent="0.25">
      <c r="A1877" t="s">
        <v>6000</v>
      </c>
      <c r="B1877">
        <v>75763222</v>
      </c>
      <c r="C1877" t="s">
        <v>16</v>
      </c>
      <c r="D1877" t="str">
        <f>IF(Tabel_Forespørgsel_fra_Visma28[[#This Row],[SupProd]]=" "," "," - "&amp;Tabel_Forespørgsel_fra_Visma28[[#This Row],[SupProd]])</f>
        <v xml:space="preserve"> </v>
      </c>
      <c r="E1877" t="s">
        <v>16</v>
      </c>
      <c r="F1877" t="str">
        <f>IF(Tabel_Forespørgsel_fra_Visma28[[#This Row],[SupDescr]]=" "," "," - "&amp;Tabel_Forespørgsel_fra_Visma28[[#This Row],[SupDescr]])</f>
        <v xml:space="preserve"> </v>
      </c>
      <c r="G1877" t="s">
        <v>4847</v>
      </c>
      <c r="H1877">
        <v>1</v>
      </c>
      <c r="I1877" t="str">
        <f>IF(A1877=A1876,I1876&amp;CHAR(10)&amp;"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78" spans="1:9" x14ac:dyDescent="0.25">
      <c r="A1878" t="s">
        <v>6001</v>
      </c>
      <c r="B1878">
        <v>75763222</v>
      </c>
      <c r="C1878" t="s">
        <v>16</v>
      </c>
      <c r="D1878" t="str">
        <f>IF(Tabel_Forespørgsel_fra_Visma28[[#This Row],[SupProd]]=" "," "," - "&amp;Tabel_Forespørgsel_fra_Visma28[[#This Row],[SupProd]])</f>
        <v xml:space="preserve"> </v>
      </c>
      <c r="E1878" t="s">
        <v>16</v>
      </c>
      <c r="F1878" t="str">
        <f>IF(Tabel_Forespørgsel_fra_Visma28[[#This Row],[SupDescr]]=" "," "," - "&amp;Tabel_Forespørgsel_fra_Visma28[[#This Row],[SupDescr]])</f>
        <v xml:space="preserve"> </v>
      </c>
      <c r="G1878" t="s">
        <v>4847</v>
      </c>
      <c r="H1878">
        <v>1</v>
      </c>
      <c r="I1878" t="str">
        <f>IF(A1878=A1877,I1877&amp;CHAR(10)&amp;"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79" spans="1:9" x14ac:dyDescent="0.25">
      <c r="A1879" t="s">
        <v>6002</v>
      </c>
      <c r="B1879">
        <v>75763222</v>
      </c>
      <c r="C1879" t="s">
        <v>16</v>
      </c>
      <c r="D1879" t="str">
        <f>IF(Tabel_Forespørgsel_fra_Visma28[[#This Row],[SupProd]]=" "," "," - "&amp;Tabel_Forespørgsel_fra_Visma28[[#This Row],[SupProd]])</f>
        <v xml:space="preserve"> </v>
      </c>
      <c r="E1879" t="s">
        <v>16</v>
      </c>
      <c r="F1879" t="str">
        <f>IF(Tabel_Forespørgsel_fra_Visma28[[#This Row],[SupDescr]]=" "," "," - "&amp;Tabel_Forespørgsel_fra_Visma28[[#This Row],[SupDescr]])</f>
        <v xml:space="preserve"> </v>
      </c>
      <c r="G1879" t="s">
        <v>4847</v>
      </c>
      <c r="H1879">
        <v>1</v>
      </c>
      <c r="I1879" t="str">
        <f>IF(A1879=A1878,I1878&amp;CHAR(10)&amp;"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0" spans="1:9" x14ac:dyDescent="0.25">
      <c r="A1880" t="s">
        <v>5997</v>
      </c>
      <c r="B1880">
        <v>75763222</v>
      </c>
      <c r="C1880" t="s">
        <v>16</v>
      </c>
      <c r="D1880" t="str">
        <f>IF(Tabel_Forespørgsel_fra_Visma28[[#This Row],[SupProd]]=" "," "," - "&amp;Tabel_Forespørgsel_fra_Visma28[[#This Row],[SupProd]])</f>
        <v xml:space="preserve"> </v>
      </c>
      <c r="E1880" t="s">
        <v>16</v>
      </c>
      <c r="F1880" t="str">
        <f>IF(Tabel_Forespørgsel_fra_Visma28[[#This Row],[SupDescr]]=" "," "," - "&amp;Tabel_Forespørgsel_fra_Visma28[[#This Row],[SupDescr]])</f>
        <v xml:space="preserve"> </v>
      </c>
      <c r="G1880" t="s">
        <v>4847</v>
      </c>
      <c r="H1880">
        <v>1</v>
      </c>
      <c r="I1880" t="str">
        <f>IF(A1880=A1879,I1879&amp;CHAR(10)&amp;"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1" spans="1:9" x14ac:dyDescent="0.25">
      <c r="A1881" t="s">
        <v>6006</v>
      </c>
      <c r="B1881">
        <v>75763222</v>
      </c>
      <c r="C1881" t="s">
        <v>16</v>
      </c>
      <c r="D1881" t="str">
        <f>IF(Tabel_Forespørgsel_fra_Visma28[[#This Row],[SupProd]]=" "," "," - "&amp;Tabel_Forespørgsel_fra_Visma28[[#This Row],[SupProd]])</f>
        <v xml:space="preserve"> </v>
      </c>
      <c r="E1881" t="s">
        <v>16</v>
      </c>
      <c r="F1881" t="str">
        <f>IF(Tabel_Forespørgsel_fra_Visma28[[#This Row],[SupDescr]]=" "," "," - "&amp;Tabel_Forespørgsel_fra_Visma28[[#This Row],[SupDescr]])</f>
        <v xml:space="preserve"> </v>
      </c>
      <c r="G1881" t="s">
        <v>4847</v>
      </c>
      <c r="H1881">
        <v>1</v>
      </c>
      <c r="I1881" t="str">
        <f>IF(A1881=A1880,I1880&amp;CHAR(10)&amp;"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2" spans="1:9" x14ac:dyDescent="0.25">
      <c r="A1882" t="s">
        <v>6004</v>
      </c>
      <c r="B1882">
        <v>75763222</v>
      </c>
      <c r="C1882" t="s">
        <v>16</v>
      </c>
      <c r="D1882" t="str">
        <f>IF(Tabel_Forespørgsel_fra_Visma28[[#This Row],[SupProd]]=" "," "," - "&amp;Tabel_Forespørgsel_fra_Visma28[[#This Row],[SupProd]])</f>
        <v xml:space="preserve"> </v>
      </c>
      <c r="E1882" t="s">
        <v>16</v>
      </c>
      <c r="F1882" t="str">
        <f>IF(Tabel_Forespørgsel_fra_Visma28[[#This Row],[SupDescr]]=" "," "," - "&amp;Tabel_Forespørgsel_fra_Visma28[[#This Row],[SupDescr]])</f>
        <v xml:space="preserve"> </v>
      </c>
      <c r="G1882" t="s">
        <v>4847</v>
      </c>
      <c r="H1882">
        <v>1</v>
      </c>
      <c r="I1882" t="str">
        <f>IF(A1882=A1881,I1881&amp;CHAR(10)&amp;"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3" spans="1:9" x14ac:dyDescent="0.25">
      <c r="A1883" t="s">
        <v>6003</v>
      </c>
      <c r="B1883">
        <v>75763222</v>
      </c>
      <c r="C1883" t="s">
        <v>16</v>
      </c>
      <c r="D1883" t="str">
        <f>IF(Tabel_Forespørgsel_fra_Visma28[[#This Row],[SupProd]]=" "," "," - "&amp;Tabel_Forespørgsel_fra_Visma28[[#This Row],[SupProd]])</f>
        <v xml:space="preserve"> </v>
      </c>
      <c r="E1883" t="s">
        <v>16</v>
      </c>
      <c r="F1883" t="str">
        <f>IF(Tabel_Forespørgsel_fra_Visma28[[#This Row],[SupDescr]]=" "," "," - "&amp;Tabel_Forespørgsel_fra_Visma28[[#This Row],[SupDescr]])</f>
        <v xml:space="preserve"> </v>
      </c>
      <c r="G1883" t="s">
        <v>4847</v>
      </c>
      <c r="H1883">
        <v>1</v>
      </c>
      <c r="I1883" t="str">
        <f>IF(A1883=A1882,I1882&amp;CHAR(10)&amp;"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4" spans="1:9" x14ac:dyDescent="0.25">
      <c r="A1884" t="s">
        <v>5995</v>
      </c>
      <c r="B1884">
        <v>75763222</v>
      </c>
      <c r="C1884" t="s">
        <v>16</v>
      </c>
      <c r="D1884" t="str">
        <f>IF(Tabel_Forespørgsel_fra_Visma28[[#This Row],[SupProd]]=" "," "," - "&amp;Tabel_Forespørgsel_fra_Visma28[[#This Row],[SupProd]])</f>
        <v xml:space="preserve"> </v>
      </c>
      <c r="E1884" t="s">
        <v>16</v>
      </c>
      <c r="F1884" t="str">
        <f>IF(Tabel_Forespørgsel_fra_Visma28[[#This Row],[SupDescr]]=" "," "," - "&amp;Tabel_Forespørgsel_fra_Visma28[[#This Row],[SupDescr]])</f>
        <v xml:space="preserve"> </v>
      </c>
      <c r="G1884" t="s">
        <v>4847</v>
      </c>
      <c r="H1884">
        <v>1</v>
      </c>
      <c r="I1884" t="str">
        <f>IF(A1884=A1883,I1883&amp;CHAR(10)&amp;"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5" spans="1:9" x14ac:dyDescent="0.25">
      <c r="A1885" t="s">
        <v>5837</v>
      </c>
      <c r="B1885">
        <v>30940084</v>
      </c>
      <c r="C1885" t="s">
        <v>16</v>
      </c>
      <c r="D1885" t="str">
        <f>IF(Tabel_Forespørgsel_fra_Visma28[[#This Row],[SupProd]]=" "," "," - "&amp;Tabel_Forespørgsel_fra_Visma28[[#This Row],[SupProd]])</f>
        <v xml:space="preserve"> </v>
      </c>
      <c r="E1885" t="s">
        <v>16</v>
      </c>
      <c r="F1885" t="str">
        <f>IF(Tabel_Forespørgsel_fra_Visma28[[#This Row],[SupDescr]]=" "," "," - "&amp;Tabel_Forespørgsel_fra_Visma28[[#This Row],[SupDescr]])</f>
        <v xml:space="preserve"> </v>
      </c>
      <c r="G1885" t="s">
        <v>3981</v>
      </c>
      <c r="H1885">
        <v>1</v>
      </c>
      <c r="I1885" t="str">
        <f>IF(A1885=A1884,I1884&amp;CHAR(10)&amp;"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886" spans="1:9" x14ac:dyDescent="0.25">
      <c r="A1886" t="s">
        <v>5996</v>
      </c>
      <c r="B1886">
        <v>75763222</v>
      </c>
      <c r="C1886" t="s">
        <v>16</v>
      </c>
      <c r="D1886" t="str">
        <f>IF(Tabel_Forespørgsel_fra_Visma28[[#This Row],[SupProd]]=" "," "," - "&amp;Tabel_Forespørgsel_fra_Visma28[[#This Row],[SupProd]])</f>
        <v xml:space="preserve"> </v>
      </c>
      <c r="E1886" t="s">
        <v>16</v>
      </c>
      <c r="F1886" t="str">
        <f>IF(Tabel_Forespørgsel_fra_Visma28[[#This Row],[SupDescr]]=" "," "," - "&amp;Tabel_Forespørgsel_fra_Visma28[[#This Row],[SupDescr]])</f>
        <v xml:space="preserve"> </v>
      </c>
      <c r="G1886" t="s">
        <v>4847</v>
      </c>
      <c r="H1886">
        <v>1</v>
      </c>
      <c r="I1886" t="str">
        <f>IF(A1886=A1885,I1885&amp;CHAR(10)&amp;"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7" spans="1:9" x14ac:dyDescent="0.25">
      <c r="A1887" t="s">
        <v>5994</v>
      </c>
      <c r="B1887">
        <v>75763222</v>
      </c>
      <c r="C1887" t="s">
        <v>16</v>
      </c>
      <c r="D1887" t="str">
        <f>IF(Tabel_Forespørgsel_fra_Visma28[[#This Row],[SupProd]]=" "," "," - "&amp;Tabel_Forespørgsel_fra_Visma28[[#This Row],[SupProd]])</f>
        <v xml:space="preserve"> </v>
      </c>
      <c r="E1887" t="s">
        <v>16</v>
      </c>
      <c r="F1887" t="str">
        <f>IF(Tabel_Forespørgsel_fra_Visma28[[#This Row],[SupDescr]]=" "," "," - "&amp;Tabel_Forespørgsel_fra_Visma28[[#This Row],[SupDescr]])</f>
        <v xml:space="preserve"> </v>
      </c>
      <c r="G1887" t="s">
        <v>4847</v>
      </c>
      <c r="H1887">
        <v>1</v>
      </c>
      <c r="I1887" t="str">
        <f>IF(A1887=A1886,I1886&amp;CHAR(10)&amp;"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8" spans="1:9" x14ac:dyDescent="0.25">
      <c r="A1888" t="s">
        <v>5838</v>
      </c>
      <c r="B1888">
        <v>30940084</v>
      </c>
      <c r="C1888" t="s">
        <v>16</v>
      </c>
      <c r="D1888" t="str">
        <f>IF(Tabel_Forespørgsel_fra_Visma28[[#This Row],[SupProd]]=" "," "," - "&amp;Tabel_Forespørgsel_fra_Visma28[[#This Row],[SupProd]])</f>
        <v xml:space="preserve"> </v>
      </c>
      <c r="E1888" t="s">
        <v>16</v>
      </c>
      <c r="F1888" t="str">
        <f>IF(Tabel_Forespørgsel_fra_Visma28[[#This Row],[SupDescr]]=" "," "," - "&amp;Tabel_Forespørgsel_fra_Visma28[[#This Row],[SupDescr]])</f>
        <v xml:space="preserve"> </v>
      </c>
      <c r="G1888" t="s">
        <v>3981</v>
      </c>
      <c r="H1888">
        <v>1</v>
      </c>
      <c r="I1888" t="str">
        <f>IF(A1888=A1887,I1887&amp;CHAR(10)&amp;"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889" spans="1:9" x14ac:dyDescent="0.25">
      <c r="A1889" t="s">
        <v>5992</v>
      </c>
      <c r="B1889">
        <v>75763222</v>
      </c>
      <c r="C1889" t="s">
        <v>16</v>
      </c>
      <c r="D1889" t="str">
        <f>IF(Tabel_Forespørgsel_fra_Visma28[[#This Row],[SupProd]]=" "," "," - "&amp;Tabel_Forespørgsel_fra_Visma28[[#This Row],[SupProd]])</f>
        <v xml:space="preserve"> </v>
      </c>
      <c r="E1889" t="s">
        <v>16</v>
      </c>
      <c r="F1889" t="str">
        <f>IF(Tabel_Forespørgsel_fra_Visma28[[#This Row],[SupDescr]]=" "," "," - "&amp;Tabel_Forespørgsel_fra_Visma28[[#This Row],[SupDescr]])</f>
        <v xml:space="preserve"> </v>
      </c>
      <c r="G1889" t="s">
        <v>4847</v>
      </c>
      <c r="H1889">
        <v>1</v>
      </c>
      <c r="I1889" t="str">
        <f>IF(A1889=A1888,I1888&amp;CHAR(10)&amp;"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0" spans="1:9" x14ac:dyDescent="0.25">
      <c r="A1890" t="s">
        <v>5993</v>
      </c>
      <c r="B1890">
        <v>75763222</v>
      </c>
      <c r="C1890" t="s">
        <v>16</v>
      </c>
      <c r="D1890" t="str">
        <f>IF(Tabel_Forespørgsel_fra_Visma28[[#This Row],[SupProd]]=" "," "," - "&amp;Tabel_Forespørgsel_fra_Visma28[[#This Row],[SupProd]])</f>
        <v xml:space="preserve"> </v>
      </c>
      <c r="E1890" t="s">
        <v>16</v>
      </c>
      <c r="F1890" t="str">
        <f>IF(Tabel_Forespørgsel_fra_Visma28[[#This Row],[SupDescr]]=" "," "," - "&amp;Tabel_Forespørgsel_fra_Visma28[[#This Row],[SupDescr]])</f>
        <v xml:space="preserve"> </v>
      </c>
      <c r="G1890" t="s">
        <v>4847</v>
      </c>
      <c r="H1890">
        <v>1</v>
      </c>
      <c r="I1890" t="str">
        <f>IF(A1890=A1889,I1889&amp;CHAR(10)&amp;"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1" spans="1:9" x14ac:dyDescent="0.25">
      <c r="A1891" t="s">
        <v>6005</v>
      </c>
      <c r="B1891">
        <v>75763222</v>
      </c>
      <c r="C1891" t="s">
        <v>16</v>
      </c>
      <c r="D1891" t="str">
        <f>IF(Tabel_Forespørgsel_fra_Visma28[[#This Row],[SupProd]]=" "," "," - "&amp;Tabel_Forespørgsel_fra_Visma28[[#This Row],[SupProd]])</f>
        <v xml:space="preserve"> </v>
      </c>
      <c r="E1891" t="s">
        <v>16</v>
      </c>
      <c r="F1891" t="str">
        <f>IF(Tabel_Forespørgsel_fra_Visma28[[#This Row],[SupDescr]]=" "," "," - "&amp;Tabel_Forespørgsel_fra_Visma28[[#This Row],[SupDescr]])</f>
        <v xml:space="preserve"> </v>
      </c>
      <c r="G1891" t="s">
        <v>4847</v>
      </c>
      <c r="H1891">
        <v>1</v>
      </c>
      <c r="I1891" t="str">
        <f>IF(A1891=A1890,I1890&amp;CHAR(10)&amp;"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2" spans="1:9" x14ac:dyDescent="0.25">
      <c r="A1892" t="s">
        <v>5839</v>
      </c>
      <c r="B1892">
        <v>46956100</v>
      </c>
      <c r="C1892" t="s">
        <v>7020</v>
      </c>
      <c r="D1892" t="str">
        <f>IF(Tabel_Forespørgsel_fra_Visma28[[#This Row],[SupProd]]=" "," "," - "&amp;Tabel_Forespørgsel_fra_Visma28[[#This Row],[SupProd]])</f>
        <v xml:space="preserve"> - 3733</v>
      </c>
      <c r="E1892" t="s">
        <v>16</v>
      </c>
      <c r="F1892" t="str">
        <f>IF(Tabel_Forespørgsel_fra_Visma28[[#This Row],[SupDescr]]=" "," "," - "&amp;Tabel_Forespørgsel_fra_Visma28[[#This Row],[SupDescr]])</f>
        <v xml:space="preserve"> </v>
      </c>
      <c r="G1892" t="s">
        <v>5840</v>
      </c>
      <c r="H1892">
        <v>1</v>
      </c>
      <c r="I1892" t="str">
        <f>IF(A1892=A1891,I1891&amp;CHAR(10)&amp;"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Lesjöfors - 3733 </v>
      </c>
    </row>
    <row r="1893" spans="1:9" x14ac:dyDescent="0.25">
      <c r="A1893" t="s">
        <v>5833</v>
      </c>
      <c r="B1893">
        <v>74762273</v>
      </c>
      <c r="C1893" t="s">
        <v>16</v>
      </c>
      <c r="D1893" t="str">
        <f>IF(Tabel_Forespørgsel_fra_Visma28[[#This Row],[SupProd]]=" "," "," - "&amp;Tabel_Forespørgsel_fra_Visma28[[#This Row],[SupProd]])</f>
        <v xml:space="preserve"> </v>
      </c>
      <c r="E1893" t="s">
        <v>16</v>
      </c>
      <c r="F1893" t="str">
        <f>IF(Tabel_Forespørgsel_fra_Visma28[[#This Row],[SupDescr]]=" "," "," - "&amp;Tabel_Forespørgsel_fra_Visma28[[#This Row],[SupDescr]])</f>
        <v xml:space="preserve"> </v>
      </c>
      <c r="G1893" t="s">
        <v>154</v>
      </c>
      <c r="H1893">
        <v>1</v>
      </c>
      <c r="I1893" t="str">
        <f>IF(A1893=A1892,I1892&amp;CHAR(10)&amp;"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94" spans="1:9" x14ac:dyDescent="0.25">
      <c r="A1894" t="s">
        <v>7031</v>
      </c>
      <c r="B1894">
        <v>30940084</v>
      </c>
      <c r="C1894" t="s">
        <v>16</v>
      </c>
      <c r="D1894" t="str">
        <f>IF(Tabel_Forespørgsel_fra_Visma28[[#This Row],[SupProd]]=" "," "," - "&amp;Tabel_Forespørgsel_fra_Visma28[[#This Row],[SupProd]])</f>
        <v xml:space="preserve"> </v>
      </c>
      <c r="E1894" t="s">
        <v>16</v>
      </c>
      <c r="F1894" t="str">
        <f>IF(Tabel_Forespørgsel_fra_Visma28[[#This Row],[SupDescr]]=" "," "," - "&amp;Tabel_Forespørgsel_fra_Visma28[[#This Row],[SupDescr]])</f>
        <v xml:space="preserve"> </v>
      </c>
      <c r="G1894" t="s">
        <v>3981</v>
      </c>
      <c r="H1894">
        <v>1</v>
      </c>
      <c r="I1894" t="str">
        <f>IF(A1894=A1893,I1893&amp;CHAR(10)&amp;"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895" spans="1:9" x14ac:dyDescent="0.25">
      <c r="A1895" t="s">
        <v>6133</v>
      </c>
      <c r="B1895">
        <v>75763222</v>
      </c>
      <c r="C1895" t="s">
        <v>16</v>
      </c>
      <c r="D1895" t="str">
        <f>IF(Tabel_Forespørgsel_fra_Visma28[[#This Row],[SupProd]]=" "," "," - "&amp;Tabel_Forespørgsel_fra_Visma28[[#This Row],[SupProd]])</f>
        <v xml:space="preserve"> </v>
      </c>
      <c r="E1895" t="s">
        <v>16</v>
      </c>
      <c r="F1895" t="str">
        <f>IF(Tabel_Forespørgsel_fra_Visma28[[#This Row],[SupDescr]]=" "," "," - "&amp;Tabel_Forespørgsel_fra_Visma28[[#This Row],[SupDescr]])</f>
        <v xml:space="preserve"> </v>
      </c>
      <c r="G1895" t="s">
        <v>4847</v>
      </c>
      <c r="H1895">
        <v>1</v>
      </c>
      <c r="I1895" t="str">
        <f>IF(A1895=A1894,I1894&amp;CHAR(10)&amp;"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6" spans="1:9" x14ac:dyDescent="0.25">
      <c r="A1896" t="s">
        <v>6319</v>
      </c>
      <c r="B1896">
        <v>75763222</v>
      </c>
      <c r="C1896" t="s">
        <v>16</v>
      </c>
      <c r="D1896" t="str">
        <f>IF(Tabel_Forespørgsel_fra_Visma28[[#This Row],[SupProd]]=" "," "," - "&amp;Tabel_Forespørgsel_fra_Visma28[[#This Row],[SupProd]])</f>
        <v xml:space="preserve"> </v>
      </c>
      <c r="E1896" t="s">
        <v>16</v>
      </c>
      <c r="F1896" t="str">
        <f>IF(Tabel_Forespørgsel_fra_Visma28[[#This Row],[SupDescr]]=" "," "," - "&amp;Tabel_Forespørgsel_fra_Visma28[[#This Row],[SupDescr]])</f>
        <v xml:space="preserve"> </v>
      </c>
      <c r="G1896" t="s">
        <v>4847</v>
      </c>
      <c r="H1896">
        <v>1</v>
      </c>
      <c r="I1896" t="str">
        <f>IF(A1896=A1895,I1895&amp;CHAR(10)&amp;"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7" spans="1:9" x14ac:dyDescent="0.25">
      <c r="A1897" t="s">
        <v>6320</v>
      </c>
      <c r="B1897">
        <v>75763222</v>
      </c>
      <c r="C1897" t="s">
        <v>16</v>
      </c>
      <c r="D1897" t="str">
        <f>IF(Tabel_Forespørgsel_fra_Visma28[[#This Row],[SupProd]]=" "," "," - "&amp;Tabel_Forespørgsel_fra_Visma28[[#This Row],[SupProd]])</f>
        <v xml:space="preserve"> </v>
      </c>
      <c r="E1897" t="s">
        <v>16</v>
      </c>
      <c r="F1897" t="str">
        <f>IF(Tabel_Forespørgsel_fra_Visma28[[#This Row],[SupDescr]]=" "," "," - "&amp;Tabel_Forespørgsel_fra_Visma28[[#This Row],[SupDescr]])</f>
        <v xml:space="preserve"> </v>
      </c>
      <c r="G1897" t="s">
        <v>4847</v>
      </c>
      <c r="H1897">
        <v>1</v>
      </c>
      <c r="I1897" t="str">
        <f>IF(A1897=A1896,I1896&amp;CHAR(10)&amp;"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8" spans="1:9" x14ac:dyDescent="0.25">
      <c r="A1898" t="s">
        <v>6321</v>
      </c>
      <c r="B1898">
        <v>75763222</v>
      </c>
      <c r="C1898" t="s">
        <v>16</v>
      </c>
      <c r="D1898" t="str">
        <f>IF(Tabel_Forespørgsel_fra_Visma28[[#This Row],[SupProd]]=" "," "," - "&amp;Tabel_Forespørgsel_fra_Visma28[[#This Row],[SupProd]])</f>
        <v xml:space="preserve"> </v>
      </c>
      <c r="E1898" t="s">
        <v>16</v>
      </c>
      <c r="F1898" t="str">
        <f>IF(Tabel_Forespørgsel_fra_Visma28[[#This Row],[SupDescr]]=" "," "," - "&amp;Tabel_Forespørgsel_fra_Visma28[[#This Row],[SupDescr]])</f>
        <v xml:space="preserve"> </v>
      </c>
      <c r="G1898" t="s">
        <v>4847</v>
      </c>
      <c r="H1898">
        <v>1</v>
      </c>
      <c r="I1898" t="str">
        <f>IF(A1898=A1897,I1897&amp;CHAR(10)&amp;"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9" spans="1:9" x14ac:dyDescent="0.25">
      <c r="A1899" t="s">
        <v>6362</v>
      </c>
      <c r="B1899">
        <v>38884400</v>
      </c>
      <c r="C1899" t="s">
        <v>16</v>
      </c>
      <c r="D1899" t="str">
        <f>IF(Tabel_Forespørgsel_fra_Visma28[[#This Row],[SupProd]]=" "," "," - "&amp;Tabel_Forespørgsel_fra_Visma28[[#This Row],[SupProd]])</f>
        <v xml:space="preserve"> </v>
      </c>
      <c r="E1899" t="s">
        <v>16</v>
      </c>
      <c r="F1899" t="str">
        <f>IF(Tabel_Forespørgsel_fra_Visma28[[#This Row],[SupDescr]]=" "," "," - "&amp;Tabel_Forespørgsel_fra_Visma28[[#This Row],[SupDescr]])</f>
        <v xml:space="preserve"> </v>
      </c>
      <c r="G1899" t="s">
        <v>6363</v>
      </c>
      <c r="H1899">
        <v>1</v>
      </c>
      <c r="I1899" t="str">
        <f>IF(A1899=A1898,I1898&amp;CHAR(10)&amp;"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Præstmark  </v>
      </c>
    </row>
    <row r="1900" spans="1:9" x14ac:dyDescent="0.25">
      <c r="A1900" t="s">
        <v>6364</v>
      </c>
      <c r="B1900">
        <v>38884400</v>
      </c>
      <c r="C1900" t="s">
        <v>16</v>
      </c>
      <c r="D1900" t="str">
        <f>IF(Tabel_Forespørgsel_fra_Visma28[[#This Row],[SupProd]]=" "," "," - "&amp;Tabel_Forespørgsel_fra_Visma28[[#This Row],[SupProd]])</f>
        <v xml:space="preserve"> </v>
      </c>
      <c r="E1900" t="s">
        <v>16</v>
      </c>
      <c r="F1900" t="str">
        <f>IF(Tabel_Forespørgsel_fra_Visma28[[#This Row],[SupDescr]]=" "," "," - "&amp;Tabel_Forespørgsel_fra_Visma28[[#This Row],[SupDescr]])</f>
        <v xml:space="preserve"> </v>
      </c>
      <c r="G1900" t="s">
        <v>6363</v>
      </c>
      <c r="H1900">
        <v>1</v>
      </c>
      <c r="I1900" t="str">
        <f>IF(A1900=A1899,I1899&amp;CHAR(10)&amp;"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Præstmark  </v>
      </c>
    </row>
    <row r="1901" spans="1:9" x14ac:dyDescent="0.25">
      <c r="A1901" t="s">
        <v>6365</v>
      </c>
      <c r="B1901">
        <v>38884400</v>
      </c>
      <c r="C1901" t="s">
        <v>16</v>
      </c>
      <c r="D1901" t="str">
        <f>IF(Tabel_Forespørgsel_fra_Visma28[[#This Row],[SupProd]]=" "," "," - "&amp;Tabel_Forespørgsel_fra_Visma28[[#This Row],[SupProd]])</f>
        <v xml:space="preserve"> </v>
      </c>
      <c r="E1901" t="s">
        <v>16</v>
      </c>
      <c r="F1901" t="str">
        <f>IF(Tabel_Forespørgsel_fra_Visma28[[#This Row],[SupDescr]]=" "," "," - "&amp;Tabel_Forespørgsel_fra_Visma28[[#This Row],[SupDescr]])</f>
        <v xml:space="preserve"> </v>
      </c>
      <c r="G1901" t="s">
        <v>6363</v>
      </c>
      <c r="H1901">
        <v>1</v>
      </c>
      <c r="I1901" t="str">
        <f>IF(A1901=A1900,I1900&amp;CHAR(10)&amp;"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Præstmark  </v>
      </c>
    </row>
    <row r="1902" spans="1:9" x14ac:dyDescent="0.25">
      <c r="A1902" t="s">
        <v>6387</v>
      </c>
      <c r="B1902">
        <v>75220200</v>
      </c>
      <c r="C1902" t="s">
        <v>16</v>
      </c>
      <c r="D1902" t="str">
        <f>IF(Tabel_Forespørgsel_fra_Visma28[[#This Row],[SupProd]]=" "," "," - "&amp;Tabel_Forespørgsel_fra_Visma28[[#This Row],[SupProd]])</f>
        <v xml:space="preserve"> </v>
      </c>
      <c r="E1902" t="s">
        <v>16</v>
      </c>
      <c r="F1902" t="str">
        <f>IF(Tabel_Forespørgsel_fra_Visma28[[#This Row],[SupDescr]]=" "," "," - "&amp;Tabel_Forespørgsel_fra_Visma28[[#This Row],[SupDescr]])</f>
        <v xml:space="preserve"> </v>
      </c>
      <c r="G1902" t="s">
        <v>7238</v>
      </c>
      <c r="H1902">
        <v>1</v>
      </c>
      <c r="I1902" t="str">
        <f>IF(A1902=A1901,I1901&amp;CHAR(10)&amp;"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03" spans="1:9" x14ac:dyDescent="0.25">
      <c r="A1903" t="s">
        <v>6388</v>
      </c>
      <c r="B1903">
        <v>75220200</v>
      </c>
      <c r="C1903" t="s">
        <v>16</v>
      </c>
      <c r="D1903" t="str">
        <f>IF(Tabel_Forespørgsel_fra_Visma28[[#This Row],[SupProd]]=" "," "," - "&amp;Tabel_Forespørgsel_fra_Visma28[[#This Row],[SupProd]])</f>
        <v xml:space="preserve"> </v>
      </c>
      <c r="E1903" t="s">
        <v>16</v>
      </c>
      <c r="F1903" t="str">
        <f>IF(Tabel_Forespørgsel_fra_Visma28[[#This Row],[SupDescr]]=" "," "," - "&amp;Tabel_Forespørgsel_fra_Visma28[[#This Row],[SupDescr]])</f>
        <v xml:space="preserve"> </v>
      </c>
      <c r="G1903" t="s">
        <v>7238</v>
      </c>
      <c r="H1903">
        <v>1</v>
      </c>
      <c r="I1903" t="str">
        <f>IF(A1903=A1902,I1902&amp;CHAR(10)&amp;"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04" spans="1:9" x14ac:dyDescent="0.25">
      <c r="A1904" t="s">
        <v>6390</v>
      </c>
      <c r="B1904">
        <v>75220200</v>
      </c>
      <c r="C1904" t="s">
        <v>16</v>
      </c>
      <c r="D1904" t="str">
        <f>IF(Tabel_Forespørgsel_fra_Visma28[[#This Row],[SupProd]]=" "," "," - "&amp;Tabel_Forespørgsel_fra_Visma28[[#This Row],[SupProd]])</f>
        <v xml:space="preserve"> </v>
      </c>
      <c r="E1904" t="s">
        <v>16</v>
      </c>
      <c r="F1904" t="str">
        <f>IF(Tabel_Forespørgsel_fra_Visma28[[#This Row],[SupDescr]]=" "," "," - "&amp;Tabel_Forespørgsel_fra_Visma28[[#This Row],[SupDescr]])</f>
        <v xml:space="preserve"> </v>
      </c>
      <c r="G1904" t="s">
        <v>7238</v>
      </c>
      <c r="H1904">
        <v>1</v>
      </c>
      <c r="I1904" t="str">
        <f>IF(A1904=A1903,I1903&amp;CHAR(10)&amp;"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05" spans="1:9" x14ac:dyDescent="0.25">
      <c r="A1905" t="s">
        <v>6389</v>
      </c>
      <c r="B1905">
        <v>75220200</v>
      </c>
      <c r="C1905" t="s">
        <v>16</v>
      </c>
      <c r="D1905" t="str">
        <f>IF(Tabel_Forespørgsel_fra_Visma28[[#This Row],[SupProd]]=" "," "," - "&amp;Tabel_Forespørgsel_fra_Visma28[[#This Row],[SupProd]])</f>
        <v xml:space="preserve"> </v>
      </c>
      <c r="E1905" t="s">
        <v>16</v>
      </c>
      <c r="F1905" t="str">
        <f>IF(Tabel_Forespørgsel_fra_Visma28[[#This Row],[SupDescr]]=" "," "," - "&amp;Tabel_Forespørgsel_fra_Visma28[[#This Row],[SupDescr]])</f>
        <v xml:space="preserve"> </v>
      </c>
      <c r="G1905" t="s">
        <v>7238</v>
      </c>
      <c r="H1905">
        <v>1</v>
      </c>
      <c r="I1905" t="str">
        <f>IF(A1905=A1904,I1904&amp;CHAR(10)&amp;"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06" spans="1:9" x14ac:dyDescent="0.25">
      <c r="A1906" t="s">
        <v>6586</v>
      </c>
      <c r="B1906">
        <v>74755755</v>
      </c>
      <c r="C1906" t="s">
        <v>16</v>
      </c>
      <c r="D1906" t="str">
        <f>IF(Tabel_Forespørgsel_fra_Visma28[[#This Row],[SupProd]]=" "," "," - "&amp;Tabel_Forespørgsel_fra_Visma28[[#This Row],[SupProd]])</f>
        <v xml:space="preserve"> </v>
      </c>
      <c r="E1906" t="s">
        <v>16</v>
      </c>
      <c r="F1906" t="str">
        <f>IF(Tabel_Forespørgsel_fra_Visma28[[#This Row],[SupDescr]]=" "," "," - "&amp;Tabel_Forespørgsel_fra_Visma28[[#This Row],[SupDescr]])</f>
        <v xml:space="preserve"> </v>
      </c>
      <c r="G1906" t="s">
        <v>4786</v>
      </c>
      <c r="H1906">
        <v>1</v>
      </c>
      <c r="I1906" t="str">
        <f>IF(A1906=A1905,I1905&amp;CHAR(10)&amp;"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907" spans="1:9" x14ac:dyDescent="0.25">
      <c r="A1907" t="s">
        <v>6789</v>
      </c>
      <c r="B1907">
        <v>75195413</v>
      </c>
      <c r="C1907" t="s">
        <v>16</v>
      </c>
      <c r="D1907" t="str">
        <f>IF(Tabel_Forespørgsel_fra_Visma28[[#This Row],[SupProd]]=" "," "," - "&amp;Tabel_Forespørgsel_fra_Visma28[[#This Row],[SupProd]])</f>
        <v xml:space="preserve"> </v>
      </c>
      <c r="E1907" t="s">
        <v>16</v>
      </c>
      <c r="F1907" t="str">
        <f>IF(Tabel_Forespørgsel_fra_Visma28[[#This Row],[SupDescr]]=" "," "," - "&amp;Tabel_Forespørgsel_fra_Visma28[[#This Row],[SupDescr]])</f>
        <v xml:space="preserve"> </v>
      </c>
      <c r="G1907" t="s">
        <v>6790</v>
      </c>
      <c r="H1907">
        <v>1</v>
      </c>
      <c r="I1907" t="str">
        <f>IF(A1907=A1906,I1906&amp;CHAR(10)&amp;"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Satnordic  </v>
      </c>
    </row>
    <row r="1908" spans="1:9" x14ac:dyDescent="0.25">
      <c r="A1908" t="s">
        <v>6840</v>
      </c>
      <c r="B1908">
        <v>79333435</v>
      </c>
      <c r="C1908" t="s">
        <v>16</v>
      </c>
      <c r="D1908" t="str">
        <f>IF(Tabel_Forespørgsel_fra_Visma28[[#This Row],[SupProd]]=" "," "," - "&amp;Tabel_Forespørgsel_fra_Visma28[[#This Row],[SupProd]])</f>
        <v xml:space="preserve"> </v>
      </c>
      <c r="E1908" t="s">
        <v>16</v>
      </c>
      <c r="F1908" t="str">
        <f>IF(Tabel_Forespørgsel_fra_Visma28[[#This Row],[SupDescr]]=" "," "," - "&amp;Tabel_Forespørgsel_fra_Visma28[[#This Row],[SupDescr]])</f>
        <v xml:space="preserve"> </v>
      </c>
      <c r="G1908" t="s">
        <v>6841</v>
      </c>
      <c r="H1908">
        <v>1</v>
      </c>
      <c r="I1908" t="str">
        <f>IF(A1908=A1907,I1907&amp;CHAR(10)&amp;"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EWII  </v>
      </c>
    </row>
    <row r="1909" spans="1:9" x14ac:dyDescent="0.25">
      <c r="A1909" t="s">
        <v>6844</v>
      </c>
      <c r="B1909">
        <v>79333435</v>
      </c>
      <c r="C1909" t="s">
        <v>16</v>
      </c>
      <c r="D1909" t="str">
        <f>IF(Tabel_Forespørgsel_fra_Visma28[[#This Row],[SupProd]]=" "," "," - "&amp;Tabel_Forespørgsel_fra_Visma28[[#This Row],[SupProd]])</f>
        <v xml:space="preserve"> </v>
      </c>
      <c r="E1909" t="s">
        <v>16</v>
      </c>
      <c r="F1909" t="str">
        <f>IF(Tabel_Forespørgsel_fra_Visma28[[#This Row],[SupDescr]]=" "," "," - "&amp;Tabel_Forespørgsel_fra_Visma28[[#This Row],[SupDescr]])</f>
        <v xml:space="preserve"> </v>
      </c>
      <c r="G1909" t="s">
        <v>6841</v>
      </c>
      <c r="H1909">
        <v>1</v>
      </c>
      <c r="I1909" t="str">
        <f>IF(A1909=A1908,I1908&amp;CHAR(10)&amp;"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EWII  </v>
      </c>
    </row>
    <row r="1910" spans="1:9" x14ac:dyDescent="0.25">
      <c r="A1910" t="s">
        <v>6888</v>
      </c>
      <c r="B1910">
        <v>79333435</v>
      </c>
      <c r="C1910" t="s">
        <v>16</v>
      </c>
      <c r="D1910" t="str">
        <f>IF(Tabel_Forespørgsel_fra_Visma28[[#This Row],[SupProd]]=" "," "," - "&amp;Tabel_Forespørgsel_fra_Visma28[[#This Row],[SupProd]])</f>
        <v xml:space="preserve"> </v>
      </c>
      <c r="E1910" t="s">
        <v>16</v>
      </c>
      <c r="F1910" t="str">
        <f>IF(Tabel_Forespørgsel_fra_Visma28[[#This Row],[SupDescr]]=" "," "," - "&amp;Tabel_Forespørgsel_fra_Visma28[[#This Row],[SupDescr]])</f>
        <v xml:space="preserve"> </v>
      </c>
      <c r="G1910" t="s">
        <v>6841</v>
      </c>
      <c r="H1910">
        <v>1</v>
      </c>
      <c r="I1910" t="str">
        <f>IF(A1910=A1909,I1909&amp;CHAR(10)&amp;"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EWII  </v>
      </c>
    </row>
    <row r="1911" spans="1:9" x14ac:dyDescent="0.25">
      <c r="A1911" t="s">
        <v>6774</v>
      </c>
      <c r="B1911">
        <v>75423711</v>
      </c>
      <c r="C1911" t="s">
        <v>16</v>
      </c>
      <c r="D1911" t="str">
        <f>IF(Tabel_Forespørgsel_fra_Visma28[[#This Row],[SupProd]]=" "," "," - "&amp;Tabel_Forespørgsel_fra_Visma28[[#This Row],[SupProd]])</f>
        <v xml:space="preserve"> </v>
      </c>
      <c r="E1911" t="s">
        <v>16</v>
      </c>
      <c r="F1911" t="str">
        <f>IF(Tabel_Forespørgsel_fra_Visma28[[#This Row],[SupDescr]]=" "," "," - "&amp;Tabel_Forespørgsel_fra_Visma28[[#This Row],[SupDescr]])</f>
        <v xml:space="preserve"> </v>
      </c>
      <c r="G1911" t="s">
        <v>3553</v>
      </c>
      <c r="H1911">
        <v>1</v>
      </c>
      <c r="I1911" t="str">
        <f>IF(A1911=A1910,I1910&amp;CHAR(10)&amp;"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DTE Ribe  </v>
      </c>
    </row>
    <row r="1912" spans="1:9" x14ac:dyDescent="0.25">
      <c r="A1912" t="s">
        <v>7237</v>
      </c>
      <c r="B1912">
        <v>75220200</v>
      </c>
      <c r="C1912" t="s">
        <v>16</v>
      </c>
      <c r="D1912" t="str">
        <f>IF(Tabel_Forespørgsel_fra_Visma28[[#This Row],[SupProd]]=" "," "," - "&amp;Tabel_Forespørgsel_fra_Visma28[[#This Row],[SupProd]])</f>
        <v xml:space="preserve"> </v>
      </c>
      <c r="E1912" t="s">
        <v>16</v>
      </c>
      <c r="F1912" t="str">
        <f>IF(Tabel_Forespørgsel_fra_Visma28[[#This Row],[SupDescr]]=" "," "," - "&amp;Tabel_Forespørgsel_fra_Visma28[[#This Row],[SupDescr]])</f>
        <v xml:space="preserve"> </v>
      </c>
      <c r="G1912" t="s">
        <v>7238</v>
      </c>
      <c r="H1912">
        <v>1</v>
      </c>
      <c r="I1912" t="str">
        <f>IF(A1912=A1911,I1911&amp;CHAR(10)&amp;"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13" spans="1:9" x14ac:dyDescent="0.25">
      <c r="A1913" t="s">
        <v>6129</v>
      </c>
      <c r="B1913">
        <v>73575757</v>
      </c>
      <c r="C1913" t="s">
        <v>16</v>
      </c>
      <c r="D1913" t="str">
        <f>IF(Tabel_Forespørgsel_fra_Visma28[[#This Row],[SupProd]]=" "," "," - "&amp;Tabel_Forespørgsel_fra_Visma28[[#This Row],[SupProd]])</f>
        <v xml:space="preserve"> </v>
      </c>
      <c r="E1913" t="s">
        <v>16</v>
      </c>
      <c r="F1913" t="str">
        <f>IF(Tabel_Forespørgsel_fra_Visma28[[#This Row],[SupDescr]]=" "," "," - "&amp;Tabel_Forespørgsel_fra_Visma28[[#This Row],[SupDescr]])</f>
        <v xml:space="preserve"> </v>
      </c>
      <c r="G1913" t="s">
        <v>4331</v>
      </c>
      <c r="H1913">
        <v>1</v>
      </c>
      <c r="I1913" t="str">
        <f>IF(A1913=A1912,I1912&amp;CHAR(10)&amp;"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1914" spans="1:9" x14ac:dyDescent="0.25">
      <c r="A1914" t="s">
        <v>6131</v>
      </c>
      <c r="B1914">
        <v>73575757</v>
      </c>
      <c r="C1914" t="s">
        <v>16</v>
      </c>
      <c r="D1914" t="str">
        <f>IF(Tabel_Forespørgsel_fra_Visma28[[#This Row],[SupProd]]=" "," "," - "&amp;Tabel_Forespørgsel_fra_Visma28[[#This Row],[SupProd]])</f>
        <v xml:space="preserve"> </v>
      </c>
      <c r="E1914" t="s">
        <v>16</v>
      </c>
      <c r="F1914" t="str">
        <f>IF(Tabel_Forespørgsel_fra_Visma28[[#This Row],[SupDescr]]=" "," "," - "&amp;Tabel_Forespørgsel_fra_Visma28[[#This Row],[SupDescr]])</f>
        <v xml:space="preserve"> </v>
      </c>
      <c r="G1914" t="s">
        <v>4331</v>
      </c>
      <c r="H1914">
        <v>1</v>
      </c>
      <c r="I1914" t="str">
        <f>IF(A1914=A1913,I1913&amp;CHAR(10)&amp;"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1915" spans="1:9" x14ac:dyDescent="0.25">
      <c r="A1915" t="s">
        <v>6132</v>
      </c>
      <c r="B1915">
        <v>73575757</v>
      </c>
      <c r="C1915" t="s">
        <v>16</v>
      </c>
      <c r="D1915" t="str">
        <f>IF(Tabel_Forespørgsel_fra_Visma28[[#This Row],[SupProd]]=" "," "," - "&amp;Tabel_Forespørgsel_fra_Visma28[[#This Row],[SupProd]])</f>
        <v xml:space="preserve"> </v>
      </c>
      <c r="E1915" t="s">
        <v>16</v>
      </c>
      <c r="F1915" t="str">
        <f>IF(Tabel_Forespørgsel_fra_Visma28[[#This Row],[SupDescr]]=" "," "," - "&amp;Tabel_Forespørgsel_fra_Visma28[[#This Row],[SupDescr]])</f>
        <v xml:space="preserve"> </v>
      </c>
      <c r="G1915" t="s">
        <v>4331</v>
      </c>
      <c r="H1915">
        <v>1</v>
      </c>
      <c r="I1915" t="str">
        <f>IF(A1915=A1914,I1914&amp;CHAR(10)&amp;"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1916" spans="1:9" x14ac:dyDescent="0.25">
      <c r="A1916" t="s">
        <v>6130</v>
      </c>
      <c r="B1916">
        <v>73575757</v>
      </c>
      <c r="C1916" t="s">
        <v>16</v>
      </c>
      <c r="D1916" t="str">
        <f>IF(Tabel_Forespørgsel_fra_Visma28[[#This Row],[SupProd]]=" "," "," - "&amp;Tabel_Forespørgsel_fra_Visma28[[#This Row],[SupProd]])</f>
        <v xml:space="preserve"> </v>
      </c>
      <c r="E1916" t="s">
        <v>16</v>
      </c>
      <c r="F1916" t="str">
        <f>IF(Tabel_Forespørgsel_fra_Visma28[[#This Row],[SupDescr]]=" "," "," - "&amp;Tabel_Forespørgsel_fra_Visma28[[#This Row],[SupDescr]])</f>
        <v xml:space="preserve"> </v>
      </c>
      <c r="G1916" t="s">
        <v>4331</v>
      </c>
      <c r="H1916">
        <v>1</v>
      </c>
      <c r="I1916" t="str">
        <f>IF(A1916=A1915,I1915&amp;CHAR(10)&amp;"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1917" spans="1:9" x14ac:dyDescent="0.25">
      <c r="A1917" t="s">
        <v>6416</v>
      </c>
      <c r="B1917">
        <v>74842524</v>
      </c>
      <c r="C1917" t="s">
        <v>16</v>
      </c>
      <c r="D1917" t="str">
        <f>IF(Tabel_Forespørgsel_fra_Visma28[[#This Row],[SupProd]]=" "," "," - "&amp;Tabel_Forespørgsel_fra_Visma28[[#This Row],[SupProd]])</f>
        <v xml:space="preserve"> </v>
      </c>
      <c r="E1917" t="s">
        <v>16</v>
      </c>
      <c r="F1917" t="str">
        <f>IF(Tabel_Forespørgsel_fra_Visma28[[#This Row],[SupDescr]]=" "," "," - "&amp;Tabel_Forespørgsel_fra_Visma28[[#This Row],[SupDescr]])</f>
        <v xml:space="preserve"> </v>
      </c>
      <c r="G1917" t="s">
        <v>6414</v>
      </c>
      <c r="H1917">
        <v>1</v>
      </c>
      <c r="I1917" t="str">
        <f>IF(A1917=A1916,I1916&amp;CHAR(10)&amp;"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918" spans="1:9" x14ac:dyDescent="0.25">
      <c r="A1918" t="s">
        <v>6417</v>
      </c>
      <c r="B1918">
        <v>74842524</v>
      </c>
      <c r="C1918" t="s">
        <v>16</v>
      </c>
      <c r="D1918" t="str">
        <f>IF(Tabel_Forespørgsel_fra_Visma28[[#This Row],[SupProd]]=" "," "," - "&amp;Tabel_Forespørgsel_fra_Visma28[[#This Row],[SupProd]])</f>
        <v xml:space="preserve"> </v>
      </c>
      <c r="E1918" t="s">
        <v>16</v>
      </c>
      <c r="F1918" t="str">
        <f>IF(Tabel_Forespørgsel_fra_Visma28[[#This Row],[SupDescr]]=" "," "," - "&amp;Tabel_Forespørgsel_fra_Visma28[[#This Row],[SupDescr]])</f>
        <v xml:space="preserve"> </v>
      </c>
      <c r="G1918" t="s">
        <v>6414</v>
      </c>
      <c r="H1918">
        <v>1</v>
      </c>
      <c r="I1918" t="str">
        <f>IF(A1918=A1917,I1917&amp;CHAR(10)&amp;"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919" spans="1:9" x14ac:dyDescent="0.25">
      <c r="A1919" t="s">
        <v>6413</v>
      </c>
      <c r="B1919">
        <v>74842524</v>
      </c>
      <c r="C1919" t="s">
        <v>16</v>
      </c>
      <c r="D1919" t="str">
        <f>IF(Tabel_Forespørgsel_fra_Visma28[[#This Row],[SupProd]]=" "," "," - "&amp;Tabel_Forespørgsel_fra_Visma28[[#This Row],[SupProd]])</f>
        <v xml:space="preserve"> </v>
      </c>
      <c r="E1919" t="s">
        <v>16</v>
      </c>
      <c r="F1919" t="str">
        <f>IF(Tabel_Forespørgsel_fra_Visma28[[#This Row],[SupDescr]]=" "," "," - "&amp;Tabel_Forespørgsel_fra_Visma28[[#This Row],[SupDescr]])</f>
        <v xml:space="preserve"> </v>
      </c>
      <c r="G1919" t="s">
        <v>6414</v>
      </c>
      <c r="H1919">
        <v>1</v>
      </c>
      <c r="I1919" t="str">
        <f>IF(A1919=A1918,I1918&amp;CHAR(10)&amp;"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920" spans="1:9" x14ac:dyDescent="0.25">
      <c r="A1920" t="s">
        <v>6415</v>
      </c>
      <c r="B1920">
        <v>74842524</v>
      </c>
      <c r="C1920" t="s">
        <v>16</v>
      </c>
      <c r="D1920" t="str">
        <f>IF(Tabel_Forespørgsel_fra_Visma28[[#This Row],[SupProd]]=" "," "," - "&amp;Tabel_Forespørgsel_fra_Visma28[[#This Row],[SupProd]])</f>
        <v xml:space="preserve"> </v>
      </c>
      <c r="E1920" t="s">
        <v>16</v>
      </c>
      <c r="F1920" t="str">
        <f>IF(Tabel_Forespørgsel_fra_Visma28[[#This Row],[SupDescr]]=" "," "," - "&amp;Tabel_Forespørgsel_fra_Visma28[[#This Row],[SupDescr]])</f>
        <v xml:space="preserve"> </v>
      </c>
      <c r="G1920" t="s">
        <v>6414</v>
      </c>
      <c r="H1920">
        <v>1</v>
      </c>
      <c r="I1920" t="str">
        <f>IF(A1920=A1919,I1919&amp;CHAR(10)&amp;"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921" spans="1:9" x14ac:dyDescent="0.25">
      <c r="A1921" t="s">
        <v>15362</v>
      </c>
      <c r="B1921">
        <v>75763222</v>
      </c>
      <c r="C1921" t="s">
        <v>16</v>
      </c>
      <c r="D1921" t="str">
        <f>IF(Tabel_Forespørgsel_fra_Visma28[[#This Row],[SupProd]]=" "," "," - "&amp;Tabel_Forespørgsel_fra_Visma28[[#This Row],[SupProd]])</f>
        <v xml:space="preserve"> </v>
      </c>
      <c r="E1921" t="s">
        <v>16</v>
      </c>
      <c r="F1921" t="str">
        <f>IF(Tabel_Forespørgsel_fra_Visma28[[#This Row],[SupDescr]]=" "," "," - "&amp;Tabel_Forespørgsel_fra_Visma28[[#This Row],[SupDescr]])</f>
        <v xml:space="preserve"> </v>
      </c>
      <c r="G1921" t="s">
        <v>4847</v>
      </c>
      <c r="H1921">
        <v>1</v>
      </c>
      <c r="I1921" t="str">
        <f>IF(A1921=A1920,I1920&amp;CHAR(10)&amp;"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2" spans="1:9" x14ac:dyDescent="0.25">
      <c r="A1922" t="s">
        <v>15365</v>
      </c>
      <c r="B1922">
        <v>75763222</v>
      </c>
      <c r="C1922" t="s">
        <v>16</v>
      </c>
      <c r="D1922" t="str">
        <f>IF(Tabel_Forespørgsel_fra_Visma28[[#This Row],[SupProd]]=" "," "," - "&amp;Tabel_Forespørgsel_fra_Visma28[[#This Row],[SupProd]])</f>
        <v xml:space="preserve"> </v>
      </c>
      <c r="E1922" t="s">
        <v>16</v>
      </c>
      <c r="F1922" t="str">
        <f>IF(Tabel_Forespørgsel_fra_Visma28[[#This Row],[SupDescr]]=" "," "," - "&amp;Tabel_Forespørgsel_fra_Visma28[[#This Row],[SupDescr]])</f>
        <v xml:space="preserve"> </v>
      </c>
      <c r="G1922" t="s">
        <v>4847</v>
      </c>
      <c r="H1922">
        <v>1</v>
      </c>
      <c r="I1922" t="str">
        <f>IF(A1922=A1921,I1921&amp;CHAR(10)&amp;"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3" spans="1:9" x14ac:dyDescent="0.25">
      <c r="A1923" t="s">
        <v>15366</v>
      </c>
      <c r="B1923">
        <v>75763222</v>
      </c>
      <c r="C1923" t="s">
        <v>16</v>
      </c>
      <c r="D1923" t="str">
        <f>IF(Tabel_Forespørgsel_fra_Visma28[[#This Row],[SupProd]]=" "," "," - "&amp;Tabel_Forespørgsel_fra_Visma28[[#This Row],[SupProd]])</f>
        <v xml:space="preserve"> </v>
      </c>
      <c r="E1923" t="s">
        <v>16</v>
      </c>
      <c r="F1923" t="str">
        <f>IF(Tabel_Forespørgsel_fra_Visma28[[#This Row],[SupDescr]]=" "," "," - "&amp;Tabel_Forespørgsel_fra_Visma28[[#This Row],[SupDescr]])</f>
        <v xml:space="preserve"> </v>
      </c>
      <c r="G1923" t="s">
        <v>4847</v>
      </c>
      <c r="H1923">
        <v>1</v>
      </c>
      <c r="I1923" t="str">
        <f>IF(A1923=A1922,I1922&amp;CHAR(10)&amp;"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4" spans="1:9" x14ac:dyDescent="0.25">
      <c r="A1924" t="s">
        <v>15363</v>
      </c>
      <c r="B1924">
        <v>75763222</v>
      </c>
      <c r="C1924" t="s">
        <v>16</v>
      </c>
      <c r="D1924" t="str">
        <f>IF(Tabel_Forespørgsel_fra_Visma28[[#This Row],[SupProd]]=" "," "," - "&amp;Tabel_Forespørgsel_fra_Visma28[[#This Row],[SupProd]])</f>
        <v xml:space="preserve"> </v>
      </c>
      <c r="E1924" t="s">
        <v>16</v>
      </c>
      <c r="F1924" t="str">
        <f>IF(Tabel_Forespørgsel_fra_Visma28[[#This Row],[SupDescr]]=" "," "," - "&amp;Tabel_Forespørgsel_fra_Visma28[[#This Row],[SupDescr]])</f>
        <v xml:space="preserve"> </v>
      </c>
      <c r="G1924" t="s">
        <v>4847</v>
      </c>
      <c r="H1924">
        <v>1</v>
      </c>
      <c r="I1924" t="str">
        <f>IF(A1924=A1923,I1923&amp;CHAR(10)&amp;"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5" spans="1:9" x14ac:dyDescent="0.25">
      <c r="A1925" t="s">
        <v>15364</v>
      </c>
      <c r="B1925">
        <v>75763222</v>
      </c>
      <c r="C1925" t="s">
        <v>16</v>
      </c>
      <c r="D1925" t="str">
        <f>IF(Tabel_Forespørgsel_fra_Visma28[[#This Row],[SupProd]]=" "," "," - "&amp;Tabel_Forespørgsel_fra_Visma28[[#This Row],[SupProd]])</f>
        <v xml:space="preserve"> </v>
      </c>
      <c r="E1925" t="s">
        <v>16</v>
      </c>
      <c r="F1925" t="str">
        <f>IF(Tabel_Forespørgsel_fra_Visma28[[#This Row],[SupDescr]]=" "," "," - "&amp;Tabel_Forespørgsel_fra_Visma28[[#This Row],[SupDescr]])</f>
        <v xml:space="preserve"> </v>
      </c>
      <c r="G1925" t="s">
        <v>4847</v>
      </c>
      <c r="H1925">
        <v>1</v>
      </c>
      <c r="I1925" t="str">
        <f>IF(A1925=A1924,I1924&amp;CHAR(10)&amp;"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6" spans="1:9" x14ac:dyDescent="0.25">
      <c r="A1926" t="s">
        <v>14580</v>
      </c>
      <c r="B1926">
        <v>75577000</v>
      </c>
      <c r="C1926" t="s">
        <v>16</v>
      </c>
      <c r="D1926" t="str">
        <f>IF(Tabel_Forespørgsel_fra_Visma28[[#This Row],[SupProd]]=" "," "," - "&amp;Tabel_Forespørgsel_fra_Visma28[[#This Row],[SupProd]])</f>
        <v xml:space="preserve"> </v>
      </c>
      <c r="E1926" t="s">
        <v>16</v>
      </c>
      <c r="F1926" t="str">
        <f>IF(Tabel_Forespørgsel_fra_Visma28[[#This Row],[SupDescr]]=" "," "," - "&amp;Tabel_Forespørgsel_fra_Visma28[[#This Row],[SupDescr]])</f>
        <v xml:space="preserve"> </v>
      </c>
      <c r="G1926" t="s">
        <v>3759</v>
      </c>
      <c r="H1926">
        <v>1</v>
      </c>
      <c r="I1926" t="str">
        <f>IF(A1926=A1925,I1925&amp;CHAR(10)&amp;"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927" spans="1:9" x14ac:dyDescent="0.25">
      <c r="A1927" t="s">
        <v>6260</v>
      </c>
      <c r="B1927">
        <v>75763222</v>
      </c>
      <c r="C1927" t="s">
        <v>16</v>
      </c>
      <c r="D1927" t="str">
        <f>IF(Tabel_Forespørgsel_fra_Visma28[[#This Row],[SupProd]]=" "," "," - "&amp;Tabel_Forespørgsel_fra_Visma28[[#This Row],[SupProd]])</f>
        <v xml:space="preserve"> </v>
      </c>
      <c r="E1927" t="s">
        <v>16</v>
      </c>
      <c r="F1927" t="str">
        <f>IF(Tabel_Forespørgsel_fra_Visma28[[#This Row],[SupDescr]]=" "," "," - "&amp;Tabel_Forespørgsel_fra_Visma28[[#This Row],[SupDescr]])</f>
        <v xml:space="preserve"> </v>
      </c>
      <c r="G1927" t="s">
        <v>4847</v>
      </c>
      <c r="H1927">
        <v>1</v>
      </c>
      <c r="I1927" t="str">
        <f>IF(A1927=A1926,I1926&amp;CHAR(10)&amp;"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8" spans="1:9" x14ac:dyDescent="0.25">
      <c r="A1928" t="s">
        <v>6261</v>
      </c>
      <c r="B1928">
        <v>75763222</v>
      </c>
      <c r="C1928" t="s">
        <v>16</v>
      </c>
      <c r="D1928" t="str">
        <f>IF(Tabel_Forespørgsel_fra_Visma28[[#This Row],[SupProd]]=" "," "," - "&amp;Tabel_Forespørgsel_fra_Visma28[[#This Row],[SupProd]])</f>
        <v xml:space="preserve"> </v>
      </c>
      <c r="E1928" t="s">
        <v>16</v>
      </c>
      <c r="F1928" t="str">
        <f>IF(Tabel_Forespørgsel_fra_Visma28[[#This Row],[SupDescr]]=" "," "," - "&amp;Tabel_Forespørgsel_fra_Visma28[[#This Row],[SupDescr]])</f>
        <v xml:space="preserve"> </v>
      </c>
      <c r="G1928" t="s">
        <v>4847</v>
      </c>
      <c r="H1928">
        <v>1</v>
      </c>
      <c r="I1928" t="str">
        <f>IF(A1928=A1927,I1927&amp;CHAR(10)&amp;"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9" spans="1:9" x14ac:dyDescent="0.25">
      <c r="A1929" t="s">
        <v>6262</v>
      </c>
      <c r="B1929">
        <v>75763222</v>
      </c>
      <c r="C1929" t="s">
        <v>16</v>
      </c>
      <c r="D1929" t="str">
        <f>IF(Tabel_Forespørgsel_fra_Visma28[[#This Row],[SupProd]]=" "," "," - "&amp;Tabel_Forespørgsel_fra_Visma28[[#This Row],[SupProd]])</f>
        <v xml:space="preserve"> </v>
      </c>
      <c r="E1929" t="s">
        <v>16</v>
      </c>
      <c r="F1929" t="str">
        <f>IF(Tabel_Forespørgsel_fra_Visma28[[#This Row],[SupDescr]]=" "," "," - "&amp;Tabel_Forespørgsel_fra_Visma28[[#This Row],[SupDescr]])</f>
        <v xml:space="preserve"> </v>
      </c>
      <c r="G1929" t="s">
        <v>4847</v>
      </c>
      <c r="H1929">
        <v>1</v>
      </c>
      <c r="I1929" t="str">
        <f>IF(A1929=A1928,I1928&amp;CHAR(10)&amp;"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0" spans="1:9" x14ac:dyDescent="0.25">
      <c r="A1930" t="s">
        <v>6263</v>
      </c>
      <c r="B1930">
        <v>75763222</v>
      </c>
      <c r="C1930" t="s">
        <v>16</v>
      </c>
      <c r="D1930" t="str">
        <f>IF(Tabel_Forespørgsel_fra_Visma28[[#This Row],[SupProd]]=" "," "," - "&amp;Tabel_Forespørgsel_fra_Visma28[[#This Row],[SupProd]])</f>
        <v xml:space="preserve"> </v>
      </c>
      <c r="E1930" t="s">
        <v>16</v>
      </c>
      <c r="F1930" t="str">
        <f>IF(Tabel_Forespørgsel_fra_Visma28[[#This Row],[SupDescr]]=" "," "," - "&amp;Tabel_Forespørgsel_fra_Visma28[[#This Row],[SupDescr]])</f>
        <v xml:space="preserve"> </v>
      </c>
      <c r="G1930" t="s">
        <v>4847</v>
      </c>
      <c r="H1930">
        <v>1</v>
      </c>
      <c r="I1930" t="str">
        <f>IF(A1930=A1929,I1929&amp;CHAR(10)&amp;"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1" spans="1:9" x14ac:dyDescent="0.25">
      <c r="A1931" t="s">
        <v>6264</v>
      </c>
      <c r="B1931">
        <v>75763222</v>
      </c>
      <c r="C1931" t="s">
        <v>16</v>
      </c>
      <c r="D1931" t="str">
        <f>IF(Tabel_Forespørgsel_fra_Visma28[[#This Row],[SupProd]]=" "," "," - "&amp;Tabel_Forespørgsel_fra_Visma28[[#This Row],[SupProd]])</f>
        <v xml:space="preserve"> </v>
      </c>
      <c r="E1931" t="s">
        <v>16</v>
      </c>
      <c r="F1931" t="str">
        <f>IF(Tabel_Forespørgsel_fra_Visma28[[#This Row],[SupDescr]]=" "," "," - "&amp;Tabel_Forespørgsel_fra_Visma28[[#This Row],[SupDescr]])</f>
        <v xml:space="preserve"> </v>
      </c>
      <c r="G1931" t="s">
        <v>4847</v>
      </c>
      <c r="H1931">
        <v>1</v>
      </c>
      <c r="I1931" t="str">
        <f>IF(A1931=A1930,I1930&amp;CHAR(10)&amp;"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2" spans="1:9" x14ac:dyDescent="0.25">
      <c r="A1932" t="s">
        <v>6265</v>
      </c>
      <c r="B1932">
        <v>75763222</v>
      </c>
      <c r="C1932" t="s">
        <v>16</v>
      </c>
      <c r="D1932" t="str">
        <f>IF(Tabel_Forespørgsel_fra_Visma28[[#This Row],[SupProd]]=" "," "," - "&amp;Tabel_Forespørgsel_fra_Visma28[[#This Row],[SupProd]])</f>
        <v xml:space="preserve"> </v>
      </c>
      <c r="E1932" t="s">
        <v>16</v>
      </c>
      <c r="F1932" t="str">
        <f>IF(Tabel_Forespørgsel_fra_Visma28[[#This Row],[SupDescr]]=" "," "," - "&amp;Tabel_Forespørgsel_fra_Visma28[[#This Row],[SupDescr]])</f>
        <v xml:space="preserve"> </v>
      </c>
      <c r="G1932" t="s">
        <v>4847</v>
      </c>
      <c r="H1932">
        <v>1</v>
      </c>
      <c r="I1932" t="str">
        <f>IF(A1932=A1931,I1931&amp;CHAR(10)&amp;"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3" spans="1:9" x14ac:dyDescent="0.25">
      <c r="A1933" t="s">
        <v>6253</v>
      </c>
      <c r="B1933">
        <v>75763222</v>
      </c>
      <c r="C1933" t="s">
        <v>16</v>
      </c>
      <c r="D1933" t="str">
        <f>IF(Tabel_Forespørgsel_fra_Visma28[[#This Row],[SupProd]]=" "," "," - "&amp;Tabel_Forespørgsel_fra_Visma28[[#This Row],[SupProd]])</f>
        <v xml:space="preserve"> </v>
      </c>
      <c r="E1933" t="s">
        <v>16</v>
      </c>
      <c r="F1933" t="str">
        <f>IF(Tabel_Forespørgsel_fra_Visma28[[#This Row],[SupDescr]]=" "," "," - "&amp;Tabel_Forespørgsel_fra_Visma28[[#This Row],[SupDescr]])</f>
        <v xml:space="preserve"> </v>
      </c>
      <c r="G1933" t="s">
        <v>4847</v>
      </c>
      <c r="H1933">
        <v>1</v>
      </c>
      <c r="I1933" t="str">
        <f>IF(A1933=A1932,I1932&amp;CHAR(10)&amp;"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4" spans="1:9" x14ac:dyDescent="0.25">
      <c r="A1934" t="s">
        <v>6259</v>
      </c>
      <c r="B1934">
        <v>75763222</v>
      </c>
      <c r="C1934" t="s">
        <v>16</v>
      </c>
      <c r="D1934" t="str">
        <f>IF(Tabel_Forespørgsel_fra_Visma28[[#This Row],[SupProd]]=" "," "," - "&amp;Tabel_Forespørgsel_fra_Visma28[[#This Row],[SupProd]])</f>
        <v xml:space="preserve"> </v>
      </c>
      <c r="E1934" t="s">
        <v>16</v>
      </c>
      <c r="F1934" t="str">
        <f>IF(Tabel_Forespørgsel_fra_Visma28[[#This Row],[SupDescr]]=" "," "," - "&amp;Tabel_Forespørgsel_fra_Visma28[[#This Row],[SupDescr]])</f>
        <v xml:space="preserve"> </v>
      </c>
      <c r="G1934" t="s">
        <v>4847</v>
      </c>
      <c r="H1934">
        <v>1</v>
      </c>
      <c r="I1934" t="str">
        <f>IF(A1934=A1933,I1933&amp;CHAR(10)&amp;"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5" spans="1:9" x14ac:dyDescent="0.25">
      <c r="A1935" t="s">
        <v>6247</v>
      </c>
      <c r="B1935">
        <v>75763222</v>
      </c>
      <c r="C1935" t="s">
        <v>16</v>
      </c>
      <c r="D1935" t="str">
        <f>IF(Tabel_Forespørgsel_fra_Visma28[[#This Row],[SupProd]]=" "," "," - "&amp;Tabel_Forespørgsel_fra_Visma28[[#This Row],[SupProd]])</f>
        <v xml:space="preserve"> </v>
      </c>
      <c r="E1935" t="s">
        <v>16</v>
      </c>
      <c r="F1935" t="str">
        <f>IF(Tabel_Forespørgsel_fra_Visma28[[#This Row],[SupDescr]]=" "," "," - "&amp;Tabel_Forespørgsel_fra_Visma28[[#This Row],[SupDescr]])</f>
        <v xml:space="preserve"> </v>
      </c>
      <c r="G1935" t="s">
        <v>4847</v>
      </c>
      <c r="H1935">
        <v>1</v>
      </c>
      <c r="I1935" t="str">
        <f>IF(A1935=A1934,I1934&amp;CHAR(10)&amp;"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6" spans="1:9" x14ac:dyDescent="0.25">
      <c r="A1936" t="s">
        <v>6254</v>
      </c>
      <c r="B1936">
        <v>75763222</v>
      </c>
      <c r="C1936" t="s">
        <v>16</v>
      </c>
      <c r="D1936" t="str">
        <f>IF(Tabel_Forespørgsel_fra_Visma28[[#This Row],[SupProd]]=" "," "," - "&amp;Tabel_Forespørgsel_fra_Visma28[[#This Row],[SupProd]])</f>
        <v xml:space="preserve"> </v>
      </c>
      <c r="E1936" t="s">
        <v>16</v>
      </c>
      <c r="F1936" t="str">
        <f>IF(Tabel_Forespørgsel_fra_Visma28[[#This Row],[SupDescr]]=" "," "," - "&amp;Tabel_Forespørgsel_fra_Visma28[[#This Row],[SupDescr]])</f>
        <v xml:space="preserve"> </v>
      </c>
      <c r="G1936" t="s">
        <v>4847</v>
      </c>
      <c r="H1936">
        <v>1</v>
      </c>
      <c r="I1936" t="str">
        <f>IF(A1936=A1935,I1935&amp;CHAR(10)&amp;"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7" spans="1:9" x14ac:dyDescent="0.25">
      <c r="A1937" t="s">
        <v>6248</v>
      </c>
      <c r="B1937">
        <v>75763222</v>
      </c>
      <c r="C1937" t="s">
        <v>16</v>
      </c>
      <c r="D1937" t="str">
        <f>IF(Tabel_Forespørgsel_fra_Visma28[[#This Row],[SupProd]]=" "," "," - "&amp;Tabel_Forespørgsel_fra_Visma28[[#This Row],[SupProd]])</f>
        <v xml:space="preserve"> </v>
      </c>
      <c r="E1937" t="s">
        <v>16</v>
      </c>
      <c r="F1937" t="str">
        <f>IF(Tabel_Forespørgsel_fra_Visma28[[#This Row],[SupDescr]]=" "," "," - "&amp;Tabel_Forespørgsel_fra_Visma28[[#This Row],[SupDescr]])</f>
        <v xml:space="preserve"> </v>
      </c>
      <c r="G1937" t="s">
        <v>4847</v>
      </c>
      <c r="H1937">
        <v>1</v>
      </c>
      <c r="I1937" t="str">
        <f>IF(A1937=A1936,I1936&amp;CHAR(10)&amp;"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8" spans="1:9" x14ac:dyDescent="0.25">
      <c r="A1938" t="s">
        <v>6255</v>
      </c>
      <c r="B1938">
        <v>75763222</v>
      </c>
      <c r="C1938" t="s">
        <v>16</v>
      </c>
      <c r="D1938" t="str">
        <f>IF(Tabel_Forespørgsel_fra_Visma28[[#This Row],[SupProd]]=" "," "," - "&amp;Tabel_Forespørgsel_fra_Visma28[[#This Row],[SupProd]])</f>
        <v xml:space="preserve"> </v>
      </c>
      <c r="E1938" t="s">
        <v>16</v>
      </c>
      <c r="F1938" t="str">
        <f>IF(Tabel_Forespørgsel_fra_Visma28[[#This Row],[SupDescr]]=" "," "," - "&amp;Tabel_Forespørgsel_fra_Visma28[[#This Row],[SupDescr]])</f>
        <v xml:space="preserve"> </v>
      </c>
      <c r="G1938" t="s">
        <v>4847</v>
      </c>
      <c r="H1938">
        <v>1</v>
      </c>
      <c r="I1938" t="str">
        <f>IF(A1938=A1937,I1937&amp;CHAR(10)&amp;"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9" spans="1:9" x14ac:dyDescent="0.25">
      <c r="A1939" t="s">
        <v>6256</v>
      </c>
      <c r="B1939">
        <v>75763222</v>
      </c>
      <c r="C1939" t="s">
        <v>16</v>
      </c>
      <c r="D1939" t="str">
        <f>IF(Tabel_Forespørgsel_fra_Visma28[[#This Row],[SupProd]]=" "," "," - "&amp;Tabel_Forespørgsel_fra_Visma28[[#This Row],[SupProd]])</f>
        <v xml:space="preserve"> </v>
      </c>
      <c r="E1939" t="s">
        <v>16</v>
      </c>
      <c r="F1939" t="str">
        <f>IF(Tabel_Forespørgsel_fra_Visma28[[#This Row],[SupDescr]]=" "," "," - "&amp;Tabel_Forespørgsel_fra_Visma28[[#This Row],[SupDescr]])</f>
        <v xml:space="preserve"> </v>
      </c>
      <c r="G1939" t="s">
        <v>4847</v>
      </c>
      <c r="H1939">
        <v>1</v>
      </c>
      <c r="I1939" t="str">
        <f>IF(A1939=A1938,I1938&amp;CHAR(10)&amp;"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0" spans="1:9" x14ac:dyDescent="0.25">
      <c r="A1940" t="s">
        <v>6251</v>
      </c>
      <c r="B1940">
        <v>75763222</v>
      </c>
      <c r="C1940" t="s">
        <v>16</v>
      </c>
      <c r="D1940" t="str">
        <f>IF(Tabel_Forespørgsel_fra_Visma28[[#This Row],[SupProd]]=" "," "," - "&amp;Tabel_Forespørgsel_fra_Visma28[[#This Row],[SupProd]])</f>
        <v xml:space="preserve"> </v>
      </c>
      <c r="E1940" t="s">
        <v>16</v>
      </c>
      <c r="F1940" t="str">
        <f>IF(Tabel_Forespørgsel_fra_Visma28[[#This Row],[SupDescr]]=" "," "," - "&amp;Tabel_Forespørgsel_fra_Visma28[[#This Row],[SupDescr]])</f>
        <v xml:space="preserve"> </v>
      </c>
      <c r="G1940" t="s">
        <v>4847</v>
      </c>
      <c r="H1940">
        <v>1</v>
      </c>
      <c r="I1940" t="str">
        <f>IF(A1940=A1939,I1939&amp;CHAR(10)&amp;"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1" spans="1:9" x14ac:dyDescent="0.25">
      <c r="A1941" t="s">
        <v>6204</v>
      </c>
      <c r="B1941">
        <v>30940084</v>
      </c>
      <c r="C1941" t="s">
        <v>16</v>
      </c>
      <c r="D1941" t="str">
        <f>IF(Tabel_Forespørgsel_fra_Visma28[[#This Row],[SupProd]]=" "," "," - "&amp;Tabel_Forespørgsel_fra_Visma28[[#This Row],[SupProd]])</f>
        <v xml:space="preserve"> </v>
      </c>
      <c r="E1941" t="s">
        <v>16</v>
      </c>
      <c r="F1941" t="str">
        <f>IF(Tabel_Forespørgsel_fra_Visma28[[#This Row],[SupDescr]]=" "," "," - "&amp;Tabel_Forespørgsel_fra_Visma28[[#This Row],[SupDescr]])</f>
        <v xml:space="preserve"> </v>
      </c>
      <c r="G1941" t="s">
        <v>3981</v>
      </c>
      <c r="H1941">
        <v>1</v>
      </c>
      <c r="I1941" t="str">
        <f>IF(A1941=A1940,I1940&amp;CHAR(10)&amp;"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942" spans="1:9" x14ac:dyDescent="0.25">
      <c r="A1942" t="s">
        <v>6252</v>
      </c>
      <c r="B1942">
        <v>75763222</v>
      </c>
      <c r="C1942" t="s">
        <v>16</v>
      </c>
      <c r="D1942" t="str">
        <f>IF(Tabel_Forespørgsel_fra_Visma28[[#This Row],[SupProd]]=" "," "," - "&amp;Tabel_Forespørgsel_fra_Visma28[[#This Row],[SupProd]])</f>
        <v xml:space="preserve"> </v>
      </c>
      <c r="E1942" t="s">
        <v>16</v>
      </c>
      <c r="F1942" t="str">
        <f>IF(Tabel_Forespørgsel_fra_Visma28[[#This Row],[SupDescr]]=" "," "," - "&amp;Tabel_Forespørgsel_fra_Visma28[[#This Row],[SupDescr]])</f>
        <v xml:space="preserve"> </v>
      </c>
      <c r="G1942" t="s">
        <v>4847</v>
      </c>
      <c r="H1942">
        <v>1</v>
      </c>
      <c r="I1942" t="str">
        <f>IF(A1942=A1941,I1941&amp;CHAR(10)&amp;"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3" spans="1:9" x14ac:dyDescent="0.25">
      <c r="A1943" t="s">
        <v>6205</v>
      </c>
      <c r="B1943">
        <v>30940084</v>
      </c>
      <c r="C1943" t="s">
        <v>16</v>
      </c>
      <c r="D1943" t="str">
        <f>IF(Tabel_Forespørgsel_fra_Visma28[[#This Row],[SupProd]]=" "," "," - "&amp;Tabel_Forespørgsel_fra_Visma28[[#This Row],[SupProd]])</f>
        <v xml:space="preserve"> </v>
      </c>
      <c r="E1943" t="s">
        <v>16</v>
      </c>
      <c r="F1943" t="str">
        <f>IF(Tabel_Forespørgsel_fra_Visma28[[#This Row],[SupDescr]]=" "," "," - "&amp;Tabel_Forespørgsel_fra_Visma28[[#This Row],[SupDescr]])</f>
        <v xml:space="preserve"> </v>
      </c>
      <c r="G1943" t="s">
        <v>3981</v>
      </c>
      <c r="H1943">
        <v>1</v>
      </c>
      <c r="I1943" t="str">
        <f>IF(A1943=A1942,I1942&amp;CHAR(10)&amp;"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944" spans="1:9" x14ac:dyDescent="0.25">
      <c r="A1944" t="s">
        <v>6249</v>
      </c>
      <c r="B1944">
        <v>75763222</v>
      </c>
      <c r="C1944" t="s">
        <v>16</v>
      </c>
      <c r="D1944" t="str">
        <f>IF(Tabel_Forespørgsel_fra_Visma28[[#This Row],[SupProd]]=" "," "," - "&amp;Tabel_Forespørgsel_fra_Visma28[[#This Row],[SupProd]])</f>
        <v xml:space="preserve"> </v>
      </c>
      <c r="E1944" t="s">
        <v>16</v>
      </c>
      <c r="F1944" t="str">
        <f>IF(Tabel_Forespørgsel_fra_Visma28[[#This Row],[SupDescr]]=" "," "," - "&amp;Tabel_Forespørgsel_fra_Visma28[[#This Row],[SupDescr]])</f>
        <v xml:space="preserve"> </v>
      </c>
      <c r="G1944" t="s">
        <v>4847</v>
      </c>
      <c r="H1944">
        <v>1</v>
      </c>
      <c r="I1944" t="str">
        <f>IF(A1944=A1943,I1943&amp;CHAR(10)&amp;"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5" spans="1:9" x14ac:dyDescent="0.25">
      <c r="A1945" t="s">
        <v>6257</v>
      </c>
      <c r="B1945">
        <v>75763222</v>
      </c>
      <c r="C1945" t="s">
        <v>16</v>
      </c>
      <c r="D1945" t="str">
        <f>IF(Tabel_Forespørgsel_fra_Visma28[[#This Row],[SupProd]]=" "," "," - "&amp;Tabel_Forespørgsel_fra_Visma28[[#This Row],[SupProd]])</f>
        <v xml:space="preserve"> </v>
      </c>
      <c r="E1945" t="s">
        <v>16</v>
      </c>
      <c r="F1945" t="str">
        <f>IF(Tabel_Forespørgsel_fra_Visma28[[#This Row],[SupDescr]]=" "," "," - "&amp;Tabel_Forespørgsel_fra_Visma28[[#This Row],[SupDescr]])</f>
        <v xml:space="preserve"> </v>
      </c>
      <c r="G1945" t="s">
        <v>4847</v>
      </c>
      <c r="H1945">
        <v>1</v>
      </c>
      <c r="I1945" t="str">
        <f>IF(A1945=A1944,I1944&amp;CHAR(10)&amp;"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6" spans="1:9" x14ac:dyDescent="0.25">
      <c r="A1946" t="s">
        <v>6258</v>
      </c>
      <c r="B1946">
        <v>75763222</v>
      </c>
      <c r="C1946" t="s">
        <v>16</v>
      </c>
      <c r="D1946" t="str">
        <f>IF(Tabel_Forespørgsel_fra_Visma28[[#This Row],[SupProd]]=" "," "," - "&amp;Tabel_Forespørgsel_fra_Visma28[[#This Row],[SupProd]])</f>
        <v xml:space="preserve"> </v>
      </c>
      <c r="E1946" t="s">
        <v>16</v>
      </c>
      <c r="F1946" t="str">
        <f>IF(Tabel_Forespørgsel_fra_Visma28[[#This Row],[SupDescr]]=" "," "," - "&amp;Tabel_Forespørgsel_fra_Visma28[[#This Row],[SupDescr]])</f>
        <v xml:space="preserve"> </v>
      </c>
      <c r="G1946" t="s">
        <v>4847</v>
      </c>
      <c r="H1946">
        <v>1</v>
      </c>
      <c r="I1946" t="str">
        <f>IF(A1946=A1945,I1945&amp;CHAR(10)&amp;"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7" spans="1:9" x14ac:dyDescent="0.25">
      <c r="A1947" t="s">
        <v>6225</v>
      </c>
      <c r="B1947">
        <v>86228644</v>
      </c>
      <c r="C1947" t="s">
        <v>16</v>
      </c>
      <c r="D1947" t="str">
        <f>IF(Tabel_Forespørgsel_fra_Visma28[[#This Row],[SupProd]]=" "," "," - "&amp;Tabel_Forespørgsel_fra_Visma28[[#This Row],[SupProd]])</f>
        <v xml:space="preserve"> </v>
      </c>
      <c r="E1947" t="s">
        <v>16</v>
      </c>
      <c r="F1947" t="str">
        <f>IF(Tabel_Forespørgsel_fra_Visma28[[#This Row],[SupDescr]]=" "," "," - "&amp;Tabel_Forespørgsel_fra_Visma28[[#This Row],[SupDescr]])</f>
        <v xml:space="preserve"> </v>
      </c>
      <c r="G1947" t="s">
        <v>2440</v>
      </c>
      <c r="H1947">
        <v>1</v>
      </c>
      <c r="I1947" t="str">
        <f>IF(A1947=A1946,I1946&amp;CHAR(10)&amp;"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948" spans="1:9" x14ac:dyDescent="0.25">
      <c r="A1948" t="s">
        <v>6246</v>
      </c>
      <c r="B1948">
        <v>75763222</v>
      </c>
      <c r="C1948" t="s">
        <v>16</v>
      </c>
      <c r="D1948" t="str">
        <f>IF(Tabel_Forespørgsel_fra_Visma28[[#This Row],[SupProd]]=" "," "," - "&amp;Tabel_Forespørgsel_fra_Visma28[[#This Row],[SupProd]])</f>
        <v xml:space="preserve"> </v>
      </c>
      <c r="E1948" t="s">
        <v>16</v>
      </c>
      <c r="F1948" t="str">
        <f>IF(Tabel_Forespørgsel_fra_Visma28[[#This Row],[SupDescr]]=" "," "," - "&amp;Tabel_Forespørgsel_fra_Visma28[[#This Row],[SupDescr]])</f>
        <v xml:space="preserve"> </v>
      </c>
      <c r="G1948" t="s">
        <v>4847</v>
      </c>
      <c r="H1948">
        <v>1</v>
      </c>
      <c r="I1948" t="str">
        <f>IF(A1948=A1947,I1947&amp;CHAR(10)&amp;"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9" spans="1:9" x14ac:dyDescent="0.25">
      <c r="A1949" t="s">
        <v>6250</v>
      </c>
      <c r="B1949">
        <v>75763222</v>
      </c>
      <c r="C1949" t="s">
        <v>16</v>
      </c>
      <c r="D1949" t="str">
        <f>IF(Tabel_Forespørgsel_fra_Visma28[[#This Row],[SupProd]]=" "," "," - "&amp;Tabel_Forespørgsel_fra_Visma28[[#This Row],[SupProd]])</f>
        <v xml:space="preserve"> </v>
      </c>
      <c r="E1949" t="s">
        <v>16</v>
      </c>
      <c r="F1949" t="str">
        <f>IF(Tabel_Forespørgsel_fra_Visma28[[#This Row],[SupDescr]]=" "," "," - "&amp;Tabel_Forespørgsel_fra_Visma28[[#This Row],[SupDescr]])</f>
        <v xml:space="preserve"> </v>
      </c>
      <c r="G1949" t="s">
        <v>4847</v>
      </c>
      <c r="H1949">
        <v>1</v>
      </c>
      <c r="I1949" t="str">
        <f>IF(A1949=A1948,I1948&amp;CHAR(10)&amp;"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0" spans="1:9" x14ac:dyDescent="0.25">
      <c r="A1950" t="s">
        <v>6240</v>
      </c>
      <c r="B1950">
        <v>75763222</v>
      </c>
      <c r="C1950" t="s">
        <v>16</v>
      </c>
      <c r="D1950" t="str">
        <f>IF(Tabel_Forespørgsel_fra_Visma28[[#This Row],[SupProd]]=" "," "," - "&amp;Tabel_Forespørgsel_fra_Visma28[[#This Row],[SupProd]])</f>
        <v xml:space="preserve"> </v>
      </c>
      <c r="E1950" t="s">
        <v>16</v>
      </c>
      <c r="F1950" t="str">
        <f>IF(Tabel_Forespørgsel_fra_Visma28[[#This Row],[SupDescr]]=" "," "," - "&amp;Tabel_Forespørgsel_fra_Visma28[[#This Row],[SupDescr]])</f>
        <v xml:space="preserve"> </v>
      </c>
      <c r="G1950" t="s">
        <v>4847</v>
      </c>
      <c r="H1950">
        <v>1</v>
      </c>
      <c r="I1950" t="str">
        <f>IF(A1950=A1949,I1949&amp;CHAR(10)&amp;"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1" spans="1:9" x14ac:dyDescent="0.25">
      <c r="A1951" t="s">
        <v>6236</v>
      </c>
      <c r="B1951">
        <v>75763222</v>
      </c>
      <c r="C1951" t="s">
        <v>16</v>
      </c>
      <c r="D1951" t="str">
        <f>IF(Tabel_Forespørgsel_fra_Visma28[[#This Row],[SupProd]]=" "," "," - "&amp;Tabel_Forespørgsel_fra_Visma28[[#This Row],[SupProd]])</f>
        <v xml:space="preserve"> </v>
      </c>
      <c r="E1951" t="s">
        <v>16</v>
      </c>
      <c r="F1951" t="str">
        <f>IF(Tabel_Forespørgsel_fra_Visma28[[#This Row],[SupDescr]]=" "," "," - "&amp;Tabel_Forespørgsel_fra_Visma28[[#This Row],[SupDescr]])</f>
        <v xml:space="preserve"> </v>
      </c>
      <c r="G1951" t="s">
        <v>4847</v>
      </c>
      <c r="H1951">
        <v>1</v>
      </c>
      <c r="I1951" t="str">
        <f>IF(A1951=A1950,I1950&amp;CHAR(10)&amp;"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2" spans="1:9" x14ac:dyDescent="0.25">
      <c r="A1952" t="s">
        <v>6243</v>
      </c>
      <c r="B1952">
        <v>75763222</v>
      </c>
      <c r="C1952" t="s">
        <v>16</v>
      </c>
      <c r="D1952" t="str">
        <f>IF(Tabel_Forespørgsel_fra_Visma28[[#This Row],[SupProd]]=" "," "," - "&amp;Tabel_Forespørgsel_fra_Visma28[[#This Row],[SupProd]])</f>
        <v xml:space="preserve"> </v>
      </c>
      <c r="E1952" t="s">
        <v>16</v>
      </c>
      <c r="F1952" t="str">
        <f>IF(Tabel_Forespørgsel_fra_Visma28[[#This Row],[SupDescr]]=" "," "," - "&amp;Tabel_Forespørgsel_fra_Visma28[[#This Row],[SupDescr]])</f>
        <v xml:space="preserve"> </v>
      </c>
      <c r="G1952" t="s">
        <v>4847</v>
      </c>
      <c r="H1952">
        <v>1</v>
      </c>
      <c r="I1952" t="str">
        <f>IF(A1952=A1951,I1951&amp;CHAR(10)&amp;"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3" spans="1:9" x14ac:dyDescent="0.25">
      <c r="A1953" t="s">
        <v>6237</v>
      </c>
      <c r="B1953">
        <v>75763222</v>
      </c>
      <c r="C1953" t="s">
        <v>16</v>
      </c>
      <c r="D1953" t="str">
        <f>IF(Tabel_Forespørgsel_fra_Visma28[[#This Row],[SupProd]]=" "," "," - "&amp;Tabel_Forespørgsel_fra_Visma28[[#This Row],[SupProd]])</f>
        <v xml:space="preserve"> </v>
      </c>
      <c r="E1953" t="s">
        <v>16</v>
      </c>
      <c r="F1953" t="str">
        <f>IF(Tabel_Forespørgsel_fra_Visma28[[#This Row],[SupDescr]]=" "," "," - "&amp;Tabel_Forespørgsel_fra_Visma28[[#This Row],[SupDescr]])</f>
        <v xml:space="preserve"> </v>
      </c>
      <c r="G1953" t="s">
        <v>4847</v>
      </c>
      <c r="H1953">
        <v>1</v>
      </c>
      <c r="I1953" t="str">
        <f>IF(A1953=A1952,I1952&amp;CHAR(10)&amp;"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4" spans="1:9" x14ac:dyDescent="0.25">
      <c r="A1954" t="s">
        <v>6238</v>
      </c>
      <c r="B1954">
        <v>75763222</v>
      </c>
      <c r="C1954" t="s">
        <v>16</v>
      </c>
      <c r="D1954" t="str">
        <f>IF(Tabel_Forespørgsel_fra_Visma28[[#This Row],[SupProd]]=" "," "," - "&amp;Tabel_Forespørgsel_fra_Visma28[[#This Row],[SupProd]])</f>
        <v xml:space="preserve"> </v>
      </c>
      <c r="E1954" t="s">
        <v>16</v>
      </c>
      <c r="F1954" t="str">
        <f>IF(Tabel_Forespørgsel_fra_Visma28[[#This Row],[SupDescr]]=" "," "," - "&amp;Tabel_Forespørgsel_fra_Visma28[[#This Row],[SupDescr]])</f>
        <v xml:space="preserve"> </v>
      </c>
      <c r="G1954" t="s">
        <v>4847</v>
      </c>
      <c r="H1954">
        <v>1</v>
      </c>
      <c r="I1954" t="str">
        <f>IF(A1954=A1953,I1953&amp;CHAR(10)&amp;"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5" spans="1:9" x14ac:dyDescent="0.25">
      <c r="A1955" t="s">
        <v>6239</v>
      </c>
      <c r="B1955">
        <v>75763222</v>
      </c>
      <c r="C1955" t="s">
        <v>16</v>
      </c>
      <c r="D1955" t="str">
        <f>IF(Tabel_Forespørgsel_fra_Visma28[[#This Row],[SupProd]]=" "," "," - "&amp;Tabel_Forespørgsel_fra_Visma28[[#This Row],[SupProd]])</f>
        <v xml:space="preserve"> </v>
      </c>
      <c r="E1955" t="s">
        <v>16</v>
      </c>
      <c r="F1955" t="str">
        <f>IF(Tabel_Forespørgsel_fra_Visma28[[#This Row],[SupDescr]]=" "," "," - "&amp;Tabel_Forespørgsel_fra_Visma28[[#This Row],[SupDescr]])</f>
        <v xml:space="preserve"> </v>
      </c>
      <c r="G1955" t="s">
        <v>4847</v>
      </c>
      <c r="H1955">
        <v>1</v>
      </c>
      <c r="I1955" t="str">
        <f>IF(A1955=A1954,I1954&amp;CHAR(10)&amp;"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6" spans="1:9" x14ac:dyDescent="0.25">
      <c r="A1956" t="s">
        <v>6230</v>
      </c>
      <c r="B1956">
        <v>75763222</v>
      </c>
      <c r="C1956" t="s">
        <v>16</v>
      </c>
      <c r="D1956" t="str">
        <f>IF(Tabel_Forespørgsel_fra_Visma28[[#This Row],[SupProd]]=" "," "," - "&amp;Tabel_Forespørgsel_fra_Visma28[[#This Row],[SupProd]])</f>
        <v xml:space="preserve"> </v>
      </c>
      <c r="E1956" t="s">
        <v>16</v>
      </c>
      <c r="F1956" t="str">
        <f>IF(Tabel_Forespørgsel_fra_Visma28[[#This Row],[SupDescr]]=" "," "," - "&amp;Tabel_Forespørgsel_fra_Visma28[[#This Row],[SupDescr]])</f>
        <v xml:space="preserve"> </v>
      </c>
      <c r="G1956" t="s">
        <v>4847</v>
      </c>
      <c r="H1956">
        <v>1</v>
      </c>
      <c r="I1956" t="str">
        <f>IF(A1956=A1955,I1955&amp;CHAR(10)&amp;"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7" spans="1:9" x14ac:dyDescent="0.25">
      <c r="A1957" t="s">
        <v>6231</v>
      </c>
      <c r="B1957">
        <v>75763222</v>
      </c>
      <c r="C1957" t="s">
        <v>16</v>
      </c>
      <c r="D1957" t="str">
        <f>IF(Tabel_Forespørgsel_fra_Visma28[[#This Row],[SupProd]]=" "," "," - "&amp;Tabel_Forespørgsel_fra_Visma28[[#This Row],[SupProd]])</f>
        <v xml:space="preserve"> </v>
      </c>
      <c r="E1957" t="s">
        <v>16</v>
      </c>
      <c r="F1957" t="str">
        <f>IF(Tabel_Forespørgsel_fra_Visma28[[#This Row],[SupDescr]]=" "," "," - "&amp;Tabel_Forespørgsel_fra_Visma28[[#This Row],[SupDescr]])</f>
        <v xml:space="preserve"> </v>
      </c>
      <c r="G1957" t="s">
        <v>4847</v>
      </c>
      <c r="H1957">
        <v>1</v>
      </c>
      <c r="I1957" t="str">
        <f>IF(A1957=A1956,I1956&amp;CHAR(10)&amp;"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8" spans="1:9" x14ac:dyDescent="0.25">
      <c r="A1958" t="s">
        <v>6241</v>
      </c>
      <c r="B1958">
        <v>75763222</v>
      </c>
      <c r="C1958" t="s">
        <v>16</v>
      </c>
      <c r="D1958" t="str">
        <f>IF(Tabel_Forespørgsel_fra_Visma28[[#This Row],[SupProd]]=" "," "," - "&amp;Tabel_Forespørgsel_fra_Visma28[[#This Row],[SupProd]])</f>
        <v xml:space="preserve"> </v>
      </c>
      <c r="E1958" t="s">
        <v>16</v>
      </c>
      <c r="F1958" t="str">
        <f>IF(Tabel_Forespørgsel_fra_Visma28[[#This Row],[SupDescr]]=" "," "," - "&amp;Tabel_Forespørgsel_fra_Visma28[[#This Row],[SupDescr]])</f>
        <v xml:space="preserve"> </v>
      </c>
      <c r="G1958" t="s">
        <v>4847</v>
      </c>
      <c r="H1958">
        <v>1</v>
      </c>
      <c r="I1958" t="str">
        <f>IF(A1958=A1957,I1957&amp;CHAR(10)&amp;"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9" spans="1:9" x14ac:dyDescent="0.25">
      <c r="A1959" t="s">
        <v>6224</v>
      </c>
      <c r="B1959">
        <v>86228644</v>
      </c>
      <c r="C1959" t="s">
        <v>16</v>
      </c>
      <c r="D1959" t="str">
        <f>IF(Tabel_Forespørgsel_fra_Visma28[[#This Row],[SupProd]]=" "," "," - "&amp;Tabel_Forespørgsel_fra_Visma28[[#This Row],[SupProd]])</f>
        <v xml:space="preserve"> </v>
      </c>
      <c r="E1959" t="s">
        <v>16</v>
      </c>
      <c r="F1959" t="str">
        <f>IF(Tabel_Forespørgsel_fra_Visma28[[#This Row],[SupDescr]]=" "," "," - "&amp;Tabel_Forespørgsel_fra_Visma28[[#This Row],[SupDescr]])</f>
        <v xml:space="preserve"> </v>
      </c>
      <c r="G1959" t="s">
        <v>2440</v>
      </c>
      <c r="H1959">
        <v>1</v>
      </c>
      <c r="I1959" t="str">
        <f>IF(A1959=A1958,I1958&amp;CHAR(10)&amp;"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960" spans="1:9" x14ac:dyDescent="0.25">
      <c r="A1960" t="s">
        <v>6242</v>
      </c>
      <c r="B1960">
        <v>75763222</v>
      </c>
      <c r="C1960" t="s">
        <v>16</v>
      </c>
      <c r="D1960" t="str">
        <f>IF(Tabel_Forespørgsel_fra_Visma28[[#This Row],[SupProd]]=" "," "," - "&amp;Tabel_Forespørgsel_fra_Visma28[[#This Row],[SupProd]])</f>
        <v xml:space="preserve"> </v>
      </c>
      <c r="E1960" t="s">
        <v>16</v>
      </c>
      <c r="F1960" t="str">
        <f>IF(Tabel_Forespørgsel_fra_Visma28[[#This Row],[SupDescr]]=" "," "," - "&amp;Tabel_Forespørgsel_fra_Visma28[[#This Row],[SupDescr]])</f>
        <v xml:space="preserve"> </v>
      </c>
      <c r="G1960" t="s">
        <v>4847</v>
      </c>
      <c r="H1960">
        <v>1</v>
      </c>
      <c r="I1960" t="str">
        <f>IF(A1960=A1959,I1959&amp;CHAR(10)&amp;"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1" spans="1:9" x14ac:dyDescent="0.25">
      <c r="A1961" t="s">
        <v>6244</v>
      </c>
      <c r="B1961">
        <v>75763222</v>
      </c>
      <c r="C1961" t="s">
        <v>16</v>
      </c>
      <c r="D1961" t="str">
        <f>IF(Tabel_Forespørgsel_fra_Visma28[[#This Row],[SupProd]]=" "," "," - "&amp;Tabel_Forespørgsel_fra_Visma28[[#This Row],[SupProd]])</f>
        <v xml:space="preserve"> </v>
      </c>
      <c r="E1961" t="s">
        <v>16</v>
      </c>
      <c r="F1961" t="str">
        <f>IF(Tabel_Forespørgsel_fra_Visma28[[#This Row],[SupDescr]]=" "," "," - "&amp;Tabel_Forespørgsel_fra_Visma28[[#This Row],[SupDescr]])</f>
        <v xml:space="preserve"> </v>
      </c>
      <c r="G1961" t="s">
        <v>4847</v>
      </c>
      <c r="H1961">
        <v>1</v>
      </c>
      <c r="I1961" t="str">
        <f>IF(A1961=A1960,I1960&amp;CHAR(10)&amp;"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2" spans="1:9" x14ac:dyDescent="0.25">
      <c r="A1962" t="s">
        <v>6233</v>
      </c>
      <c r="B1962">
        <v>75763222</v>
      </c>
      <c r="C1962" t="s">
        <v>16</v>
      </c>
      <c r="D1962" t="str">
        <f>IF(Tabel_Forespørgsel_fra_Visma28[[#This Row],[SupProd]]=" "," "," - "&amp;Tabel_Forespørgsel_fra_Visma28[[#This Row],[SupProd]])</f>
        <v xml:space="preserve"> </v>
      </c>
      <c r="E1962" t="s">
        <v>16</v>
      </c>
      <c r="F1962" t="str">
        <f>IF(Tabel_Forespørgsel_fra_Visma28[[#This Row],[SupDescr]]=" "," "," - "&amp;Tabel_Forespørgsel_fra_Visma28[[#This Row],[SupDescr]])</f>
        <v xml:space="preserve"> </v>
      </c>
      <c r="G1962" t="s">
        <v>4847</v>
      </c>
      <c r="H1962">
        <v>1</v>
      </c>
      <c r="I1962" t="str">
        <f>IF(A1962=A1961,I1961&amp;CHAR(10)&amp;"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3" spans="1:9" x14ac:dyDescent="0.25">
      <c r="A1963" t="s">
        <v>6232</v>
      </c>
      <c r="B1963">
        <v>75763222</v>
      </c>
      <c r="C1963" t="s">
        <v>16</v>
      </c>
      <c r="D1963" t="str">
        <f>IF(Tabel_Forespørgsel_fra_Visma28[[#This Row],[SupProd]]=" "," "," - "&amp;Tabel_Forespørgsel_fra_Visma28[[#This Row],[SupProd]])</f>
        <v xml:space="preserve"> </v>
      </c>
      <c r="E1963" t="s">
        <v>16</v>
      </c>
      <c r="F1963" t="str">
        <f>IF(Tabel_Forespørgsel_fra_Visma28[[#This Row],[SupDescr]]=" "," "," - "&amp;Tabel_Forespørgsel_fra_Visma28[[#This Row],[SupDescr]])</f>
        <v xml:space="preserve"> </v>
      </c>
      <c r="G1963" t="s">
        <v>4847</v>
      </c>
      <c r="H1963">
        <v>1</v>
      </c>
      <c r="I1963" t="str">
        <f>IF(A1963=A1962,I1962&amp;CHAR(10)&amp;"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4" spans="1:9" x14ac:dyDescent="0.25">
      <c r="A1964" t="s">
        <v>6245</v>
      </c>
      <c r="B1964">
        <v>75763222</v>
      </c>
      <c r="C1964" t="s">
        <v>16</v>
      </c>
      <c r="D1964" t="str">
        <f>IF(Tabel_Forespørgsel_fra_Visma28[[#This Row],[SupProd]]=" "," "," - "&amp;Tabel_Forespørgsel_fra_Visma28[[#This Row],[SupProd]])</f>
        <v xml:space="preserve"> </v>
      </c>
      <c r="E1964" t="s">
        <v>16</v>
      </c>
      <c r="F1964" t="str">
        <f>IF(Tabel_Forespørgsel_fra_Visma28[[#This Row],[SupDescr]]=" "," "," - "&amp;Tabel_Forespørgsel_fra_Visma28[[#This Row],[SupDescr]])</f>
        <v xml:space="preserve"> </v>
      </c>
      <c r="G1964" t="s">
        <v>4847</v>
      </c>
      <c r="H1964">
        <v>1</v>
      </c>
      <c r="I1964" t="str">
        <f>IF(A1964=A1963,I1963&amp;CHAR(10)&amp;"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5" spans="1:9" x14ac:dyDescent="0.25">
      <c r="A1965" t="s">
        <v>6234</v>
      </c>
      <c r="B1965">
        <v>75763222</v>
      </c>
      <c r="C1965" t="s">
        <v>16</v>
      </c>
      <c r="D1965" t="str">
        <f>IF(Tabel_Forespørgsel_fra_Visma28[[#This Row],[SupProd]]=" "," "," - "&amp;Tabel_Forespørgsel_fra_Visma28[[#This Row],[SupProd]])</f>
        <v xml:space="preserve"> </v>
      </c>
      <c r="E1965" t="s">
        <v>16</v>
      </c>
      <c r="F1965" t="str">
        <f>IF(Tabel_Forespørgsel_fra_Visma28[[#This Row],[SupDescr]]=" "," "," - "&amp;Tabel_Forespørgsel_fra_Visma28[[#This Row],[SupDescr]])</f>
        <v xml:space="preserve"> </v>
      </c>
      <c r="G1965" t="s">
        <v>4847</v>
      </c>
      <c r="H1965">
        <v>1</v>
      </c>
      <c r="I1965" t="str">
        <f>IF(A1965=A1964,I1964&amp;CHAR(10)&amp;"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6" spans="1:9" x14ac:dyDescent="0.25">
      <c r="A1966" t="s">
        <v>6235</v>
      </c>
      <c r="B1966">
        <v>75763222</v>
      </c>
      <c r="C1966" t="s">
        <v>16</v>
      </c>
      <c r="D1966" t="str">
        <f>IF(Tabel_Forespørgsel_fra_Visma28[[#This Row],[SupProd]]=" "," "," - "&amp;Tabel_Forespørgsel_fra_Visma28[[#This Row],[SupProd]])</f>
        <v xml:space="preserve"> </v>
      </c>
      <c r="E1966" t="s">
        <v>16</v>
      </c>
      <c r="F1966" t="str">
        <f>IF(Tabel_Forespørgsel_fra_Visma28[[#This Row],[SupDescr]]=" "," "," - "&amp;Tabel_Forespørgsel_fra_Visma28[[#This Row],[SupDescr]])</f>
        <v xml:space="preserve"> </v>
      </c>
      <c r="G1966" t="s">
        <v>4847</v>
      </c>
      <c r="H1966">
        <v>1</v>
      </c>
      <c r="I1966" t="str">
        <f>IF(A1966=A1965,I1965&amp;CHAR(10)&amp;"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7" spans="1:9" x14ac:dyDescent="0.25">
      <c r="A1967" t="s">
        <v>6229</v>
      </c>
      <c r="B1967">
        <v>75763222</v>
      </c>
      <c r="C1967" t="s">
        <v>16</v>
      </c>
      <c r="D1967" t="str">
        <f>IF(Tabel_Forespørgsel_fra_Visma28[[#This Row],[SupProd]]=" "," "," - "&amp;Tabel_Forespørgsel_fra_Visma28[[#This Row],[SupProd]])</f>
        <v xml:space="preserve"> </v>
      </c>
      <c r="E1967" t="s">
        <v>16</v>
      </c>
      <c r="F1967" t="str">
        <f>IF(Tabel_Forespørgsel_fra_Visma28[[#This Row],[SupDescr]]=" "," "," - "&amp;Tabel_Forespørgsel_fra_Visma28[[#This Row],[SupDescr]])</f>
        <v xml:space="preserve"> </v>
      </c>
      <c r="G1967" t="s">
        <v>4847</v>
      </c>
      <c r="H1967">
        <v>1</v>
      </c>
      <c r="I1967" t="str">
        <f>IF(A1967=A1966,I1966&amp;CHAR(10)&amp;"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8" spans="1:9" x14ac:dyDescent="0.25">
      <c r="A1968" t="s">
        <v>6227</v>
      </c>
      <c r="B1968">
        <v>75763222</v>
      </c>
      <c r="C1968" t="s">
        <v>16</v>
      </c>
      <c r="D1968" t="str">
        <f>IF(Tabel_Forespørgsel_fra_Visma28[[#This Row],[SupProd]]=" "," "," - "&amp;Tabel_Forespørgsel_fra_Visma28[[#This Row],[SupProd]])</f>
        <v xml:space="preserve"> </v>
      </c>
      <c r="E1968" t="s">
        <v>16</v>
      </c>
      <c r="F1968" t="str">
        <f>IF(Tabel_Forespørgsel_fra_Visma28[[#This Row],[SupDescr]]=" "," "," - "&amp;Tabel_Forespørgsel_fra_Visma28[[#This Row],[SupDescr]])</f>
        <v xml:space="preserve"> </v>
      </c>
      <c r="G1968" t="s">
        <v>4847</v>
      </c>
      <c r="H1968">
        <v>1</v>
      </c>
      <c r="I1968" t="str">
        <f>IF(A1968=A1967,I1967&amp;CHAR(10)&amp;"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9" spans="1:9" x14ac:dyDescent="0.25">
      <c r="A1969" t="s">
        <v>6226</v>
      </c>
      <c r="B1969">
        <v>75763222</v>
      </c>
      <c r="C1969" t="s">
        <v>16</v>
      </c>
      <c r="D1969" t="str">
        <f>IF(Tabel_Forespørgsel_fra_Visma28[[#This Row],[SupProd]]=" "," "," - "&amp;Tabel_Forespørgsel_fra_Visma28[[#This Row],[SupProd]])</f>
        <v xml:space="preserve"> </v>
      </c>
      <c r="E1969" t="s">
        <v>16</v>
      </c>
      <c r="F1969" t="str">
        <f>IF(Tabel_Forespørgsel_fra_Visma28[[#This Row],[SupDescr]]=" "," "," - "&amp;Tabel_Forespørgsel_fra_Visma28[[#This Row],[SupDescr]])</f>
        <v xml:space="preserve"> </v>
      </c>
      <c r="G1969" t="s">
        <v>4847</v>
      </c>
      <c r="H1969">
        <v>1</v>
      </c>
      <c r="I1969" t="str">
        <f>IF(A1969=A1968,I1968&amp;CHAR(10)&amp;"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70" spans="1:9" x14ac:dyDescent="0.25">
      <c r="A1970" t="s">
        <v>6228</v>
      </c>
      <c r="B1970">
        <v>75763222</v>
      </c>
      <c r="C1970" t="s">
        <v>16</v>
      </c>
      <c r="D1970" t="str">
        <f>IF(Tabel_Forespørgsel_fra_Visma28[[#This Row],[SupProd]]=" "," "," - "&amp;Tabel_Forespørgsel_fra_Visma28[[#This Row],[SupProd]])</f>
        <v xml:space="preserve"> </v>
      </c>
      <c r="E1970" t="s">
        <v>16</v>
      </c>
      <c r="F1970" t="str">
        <f>IF(Tabel_Forespørgsel_fra_Visma28[[#This Row],[SupDescr]]=" "," "," - "&amp;Tabel_Forespørgsel_fra_Visma28[[#This Row],[SupDescr]])</f>
        <v xml:space="preserve"> </v>
      </c>
      <c r="G1970" t="s">
        <v>4847</v>
      </c>
      <c r="H1970">
        <v>1</v>
      </c>
      <c r="I1970" t="str">
        <f>IF(A1970=A1969,I1969&amp;CHAR(10)&amp;"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71" spans="1:9" x14ac:dyDescent="0.25">
      <c r="A1971" t="s">
        <v>6746</v>
      </c>
      <c r="B1971">
        <v>75577000</v>
      </c>
      <c r="C1971" t="s">
        <v>16</v>
      </c>
      <c r="D1971" t="str">
        <f>IF(Tabel_Forespørgsel_fra_Visma28[[#This Row],[SupProd]]=" "," "," - "&amp;Tabel_Forespørgsel_fra_Visma28[[#This Row],[SupProd]])</f>
        <v xml:space="preserve"> </v>
      </c>
      <c r="E1971" t="s">
        <v>16</v>
      </c>
      <c r="F1971" t="str">
        <f>IF(Tabel_Forespørgsel_fra_Visma28[[#This Row],[SupDescr]]=" "," "," - "&amp;Tabel_Forespørgsel_fra_Visma28[[#This Row],[SupDescr]])</f>
        <v xml:space="preserve"> </v>
      </c>
      <c r="G1971" t="s">
        <v>3759</v>
      </c>
      <c r="H1971">
        <v>1</v>
      </c>
      <c r="I1971" t="str">
        <f>IF(A1971=A1970,I1970&amp;CHAR(10)&amp;"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972" spans="1:9" x14ac:dyDescent="0.25">
      <c r="A1972" t="s">
        <v>6784</v>
      </c>
      <c r="B1972">
        <v>63465400</v>
      </c>
      <c r="C1972" t="s">
        <v>16</v>
      </c>
      <c r="D1972" t="str">
        <f>IF(Tabel_Forespørgsel_fra_Visma28[[#This Row],[SupProd]]=" "," "," - "&amp;Tabel_Forespørgsel_fra_Visma28[[#This Row],[SupProd]])</f>
        <v xml:space="preserve"> </v>
      </c>
      <c r="E1972" t="s">
        <v>16</v>
      </c>
      <c r="F1972" t="str">
        <f>IF(Tabel_Forespørgsel_fra_Visma28[[#This Row],[SupDescr]]=" "," "," - "&amp;Tabel_Forespørgsel_fra_Visma28[[#This Row],[SupDescr]])</f>
        <v xml:space="preserve"> </v>
      </c>
      <c r="G1972" t="s">
        <v>6368</v>
      </c>
      <c r="H1972">
        <v>1</v>
      </c>
      <c r="I1972" t="str">
        <f>IF(A1972=A1971,I1971&amp;CHAR(10)&amp;"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GMF  </v>
      </c>
    </row>
    <row r="1973" spans="1:9" x14ac:dyDescent="0.25">
      <c r="A1973" t="s">
        <v>6786</v>
      </c>
      <c r="B1973">
        <v>86439632</v>
      </c>
      <c r="C1973" t="s">
        <v>16</v>
      </c>
      <c r="D1973" t="str">
        <f>IF(Tabel_Forespørgsel_fra_Visma28[[#This Row],[SupProd]]=" "," "," - "&amp;Tabel_Forespørgsel_fra_Visma28[[#This Row],[SupProd]])</f>
        <v xml:space="preserve"> </v>
      </c>
      <c r="E1973" t="s">
        <v>16</v>
      </c>
      <c r="F1973" t="str">
        <f>IF(Tabel_Forespørgsel_fra_Visma28[[#This Row],[SupDescr]]=" "," "," - "&amp;Tabel_Forespørgsel_fra_Visma28[[#This Row],[SupDescr]])</f>
        <v xml:space="preserve"> </v>
      </c>
      <c r="G1973" t="s">
        <v>3929</v>
      </c>
      <c r="H1973">
        <v>1</v>
      </c>
      <c r="I1973" t="str">
        <f>IF(A1973=A1972,I1972&amp;CHAR(10)&amp;"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74" spans="1:9" x14ac:dyDescent="0.25">
      <c r="A1974" t="s">
        <v>6787</v>
      </c>
      <c r="B1974">
        <v>86439632</v>
      </c>
      <c r="C1974" t="s">
        <v>16</v>
      </c>
      <c r="D1974" t="str">
        <f>IF(Tabel_Forespørgsel_fra_Visma28[[#This Row],[SupProd]]=" "," "," - "&amp;Tabel_Forespørgsel_fra_Visma28[[#This Row],[SupProd]])</f>
        <v xml:space="preserve"> </v>
      </c>
      <c r="E1974" t="s">
        <v>16</v>
      </c>
      <c r="F1974" t="str">
        <f>IF(Tabel_Forespørgsel_fra_Visma28[[#This Row],[SupDescr]]=" "," "," - "&amp;Tabel_Forespørgsel_fra_Visma28[[#This Row],[SupDescr]])</f>
        <v xml:space="preserve"> </v>
      </c>
      <c r="G1974" t="s">
        <v>3929</v>
      </c>
      <c r="H1974">
        <v>1</v>
      </c>
      <c r="I1974" t="str">
        <f>IF(A1974=A1973,I1973&amp;CHAR(10)&amp;"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75" spans="1:9" x14ac:dyDescent="0.25">
      <c r="A1975" t="s">
        <v>6795</v>
      </c>
      <c r="B1975">
        <v>86439632</v>
      </c>
      <c r="C1975" t="s">
        <v>16</v>
      </c>
      <c r="D1975" t="str">
        <f>IF(Tabel_Forespørgsel_fra_Visma28[[#This Row],[SupProd]]=" "," "," - "&amp;Tabel_Forespørgsel_fra_Visma28[[#This Row],[SupProd]])</f>
        <v xml:space="preserve"> </v>
      </c>
      <c r="E1975" t="s">
        <v>16</v>
      </c>
      <c r="F1975" t="str">
        <f>IF(Tabel_Forespørgsel_fra_Visma28[[#This Row],[SupDescr]]=" "," "," - "&amp;Tabel_Forespørgsel_fra_Visma28[[#This Row],[SupDescr]])</f>
        <v xml:space="preserve"> </v>
      </c>
      <c r="G1975" t="s">
        <v>3929</v>
      </c>
      <c r="H1975">
        <v>1</v>
      </c>
      <c r="I1975" t="str">
        <f>IF(A1975=A1974,I1974&amp;CHAR(10)&amp;"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76" spans="1:9" x14ac:dyDescent="0.25">
      <c r="A1976" t="s">
        <v>6796</v>
      </c>
      <c r="B1976">
        <v>86439632</v>
      </c>
      <c r="C1976" t="s">
        <v>16</v>
      </c>
      <c r="D1976" t="str">
        <f>IF(Tabel_Forespørgsel_fra_Visma28[[#This Row],[SupProd]]=" "," "," - "&amp;Tabel_Forespørgsel_fra_Visma28[[#This Row],[SupProd]])</f>
        <v xml:space="preserve"> </v>
      </c>
      <c r="E1976" t="s">
        <v>16</v>
      </c>
      <c r="F1976" t="str">
        <f>IF(Tabel_Forespørgsel_fra_Visma28[[#This Row],[SupDescr]]=" "," "," - "&amp;Tabel_Forespørgsel_fra_Visma28[[#This Row],[SupDescr]])</f>
        <v xml:space="preserve"> </v>
      </c>
      <c r="G1976" t="s">
        <v>3929</v>
      </c>
      <c r="H1976">
        <v>1</v>
      </c>
      <c r="I1976" t="str">
        <f>IF(A1976=A1975,I1975&amp;CHAR(10)&amp;"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77" spans="1:9" x14ac:dyDescent="0.25">
      <c r="A1977" t="s">
        <v>7819</v>
      </c>
      <c r="B1977">
        <v>75421677</v>
      </c>
      <c r="C1977" t="s">
        <v>16</v>
      </c>
      <c r="D1977" t="str">
        <f>IF(Tabel_Forespørgsel_fra_Visma28[[#This Row],[SupProd]]=" "," "," - "&amp;Tabel_Forespørgsel_fra_Visma28[[#This Row],[SupProd]])</f>
        <v xml:space="preserve"> </v>
      </c>
      <c r="E1977" t="s">
        <v>16</v>
      </c>
      <c r="F1977" t="str">
        <f>IF(Tabel_Forespørgsel_fra_Visma28[[#This Row],[SupDescr]]=" "," "," - "&amp;Tabel_Forespørgsel_fra_Visma28[[#This Row],[SupDescr]])</f>
        <v xml:space="preserve"> </v>
      </c>
      <c r="G1977" t="s">
        <v>3368</v>
      </c>
      <c r="H1977">
        <v>1</v>
      </c>
      <c r="I1977" t="str">
        <f>IF(A1977=A1976,I1976&amp;CHAR(10)&amp;"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978" spans="1:9" x14ac:dyDescent="0.25">
      <c r="A1978" t="s">
        <v>7820</v>
      </c>
      <c r="B1978">
        <v>75421677</v>
      </c>
      <c r="C1978" t="s">
        <v>16</v>
      </c>
      <c r="D1978" t="str">
        <f>IF(Tabel_Forespørgsel_fra_Visma28[[#This Row],[SupProd]]=" "," "," - "&amp;Tabel_Forespørgsel_fra_Visma28[[#This Row],[SupProd]])</f>
        <v xml:space="preserve"> </v>
      </c>
      <c r="E1978" t="s">
        <v>16</v>
      </c>
      <c r="F1978" t="str">
        <f>IF(Tabel_Forespørgsel_fra_Visma28[[#This Row],[SupDescr]]=" "," "," - "&amp;Tabel_Forespørgsel_fra_Visma28[[#This Row],[SupDescr]])</f>
        <v xml:space="preserve"> </v>
      </c>
      <c r="G1978" t="s">
        <v>3368</v>
      </c>
      <c r="H1978">
        <v>1</v>
      </c>
      <c r="I1978" t="str">
        <f>IF(A1978=A1977,I1977&amp;CHAR(10)&amp;"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979" spans="1:9" x14ac:dyDescent="0.25">
      <c r="A1979" t="s">
        <v>12017</v>
      </c>
      <c r="B1979">
        <v>70108720</v>
      </c>
      <c r="C1979" t="s">
        <v>16</v>
      </c>
      <c r="D1979" t="str">
        <f>IF(Tabel_Forespørgsel_fra_Visma28[[#This Row],[SupProd]]=" "," "," - "&amp;Tabel_Forespørgsel_fra_Visma28[[#This Row],[SupProd]])</f>
        <v xml:space="preserve"> </v>
      </c>
      <c r="E1979" t="s">
        <v>16</v>
      </c>
      <c r="F1979" t="str">
        <f>IF(Tabel_Forespørgsel_fra_Visma28[[#This Row],[SupDescr]]=" "," "," - "&amp;Tabel_Forespørgsel_fra_Visma28[[#This Row],[SupDescr]])</f>
        <v xml:space="preserve"> </v>
      </c>
      <c r="G1979" t="s">
        <v>8125</v>
      </c>
      <c r="H1979">
        <v>1</v>
      </c>
      <c r="I1979" t="str">
        <f>IF(A1979=A1978,I1978&amp;CHAR(10)&amp;"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980" spans="1:9" x14ac:dyDescent="0.25">
      <c r="A1980" t="s">
        <v>12018</v>
      </c>
      <c r="B1980">
        <v>70108720</v>
      </c>
      <c r="C1980" t="s">
        <v>16</v>
      </c>
      <c r="D1980" t="str">
        <f>IF(Tabel_Forespørgsel_fra_Visma28[[#This Row],[SupProd]]=" "," "," - "&amp;Tabel_Forespørgsel_fra_Visma28[[#This Row],[SupProd]])</f>
        <v xml:space="preserve"> </v>
      </c>
      <c r="E1980" t="s">
        <v>16</v>
      </c>
      <c r="F1980" t="str">
        <f>IF(Tabel_Forespørgsel_fra_Visma28[[#This Row],[SupDescr]]=" "," "," - "&amp;Tabel_Forespørgsel_fra_Visma28[[#This Row],[SupDescr]])</f>
        <v xml:space="preserve"> </v>
      </c>
      <c r="G1980" t="s">
        <v>8125</v>
      </c>
      <c r="H1980">
        <v>1</v>
      </c>
      <c r="I1980" t="str">
        <f>IF(A1980=A1979,I1979&amp;CHAR(10)&amp;"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981" spans="1:9" x14ac:dyDescent="0.25">
      <c r="A1981" t="s">
        <v>12022</v>
      </c>
      <c r="B1981">
        <v>70108720</v>
      </c>
      <c r="C1981" t="s">
        <v>16</v>
      </c>
      <c r="D1981" t="str">
        <f>IF(Tabel_Forespørgsel_fra_Visma28[[#This Row],[SupProd]]=" "," "," - "&amp;Tabel_Forespørgsel_fra_Visma28[[#This Row],[SupProd]])</f>
        <v xml:space="preserve"> </v>
      </c>
      <c r="E1981" t="s">
        <v>16</v>
      </c>
      <c r="F1981" t="str">
        <f>IF(Tabel_Forespørgsel_fra_Visma28[[#This Row],[SupDescr]]=" "," "," - "&amp;Tabel_Forespørgsel_fra_Visma28[[#This Row],[SupDescr]])</f>
        <v xml:space="preserve"> </v>
      </c>
      <c r="G1981" t="s">
        <v>8125</v>
      </c>
      <c r="H1981">
        <v>1</v>
      </c>
      <c r="I1981" t="str">
        <f>IF(A1981=A1980,I1980&amp;CHAR(10)&amp;"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982" spans="1:9" x14ac:dyDescent="0.25">
      <c r="A1982" t="s">
        <v>12023</v>
      </c>
      <c r="B1982">
        <v>70108720</v>
      </c>
      <c r="C1982" t="s">
        <v>16</v>
      </c>
      <c r="D1982" t="str">
        <f>IF(Tabel_Forespørgsel_fra_Visma28[[#This Row],[SupProd]]=" "," "," - "&amp;Tabel_Forespørgsel_fra_Visma28[[#This Row],[SupProd]])</f>
        <v xml:space="preserve"> </v>
      </c>
      <c r="E1982" t="s">
        <v>16</v>
      </c>
      <c r="F1982" t="str">
        <f>IF(Tabel_Forespørgsel_fra_Visma28[[#This Row],[SupDescr]]=" "," "," - "&amp;Tabel_Forespørgsel_fra_Visma28[[#This Row],[SupDescr]])</f>
        <v xml:space="preserve"> </v>
      </c>
      <c r="G1982" t="s">
        <v>8125</v>
      </c>
      <c r="H1982">
        <v>1</v>
      </c>
      <c r="I1982" t="str">
        <f>IF(A1982=A1981,I1981&amp;CHAR(10)&amp;"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983" spans="1:9" x14ac:dyDescent="0.25">
      <c r="A1983" t="s">
        <v>15035</v>
      </c>
      <c r="B1983">
        <v>86560200</v>
      </c>
      <c r="C1983" t="s">
        <v>16</v>
      </c>
      <c r="D1983" t="str">
        <f>IF(Tabel_Forespørgsel_fra_Visma28[[#This Row],[SupProd]]=" "," "," - "&amp;Tabel_Forespørgsel_fra_Visma28[[#This Row],[SupProd]])</f>
        <v xml:space="preserve"> </v>
      </c>
      <c r="E1983" t="s">
        <v>16</v>
      </c>
      <c r="F1983" t="str">
        <f>IF(Tabel_Forespørgsel_fra_Visma28[[#This Row],[SupDescr]]=" "," "," - "&amp;Tabel_Forespørgsel_fra_Visma28[[#This Row],[SupDescr]])</f>
        <v xml:space="preserve"> </v>
      </c>
      <c r="G1983" t="s">
        <v>10432</v>
      </c>
      <c r="H1983">
        <v>1</v>
      </c>
      <c r="I1983" t="str">
        <f>IF(A1983=A1982,I1982&amp;CHAR(10)&amp;"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1984" spans="1:9" x14ac:dyDescent="0.25">
      <c r="A1984" t="s">
        <v>15034</v>
      </c>
      <c r="B1984">
        <v>86560200</v>
      </c>
      <c r="C1984" t="s">
        <v>16</v>
      </c>
      <c r="D1984" t="str">
        <f>IF(Tabel_Forespørgsel_fra_Visma28[[#This Row],[SupProd]]=" "," "," - "&amp;Tabel_Forespørgsel_fra_Visma28[[#This Row],[SupProd]])</f>
        <v xml:space="preserve"> </v>
      </c>
      <c r="E1984" t="s">
        <v>16</v>
      </c>
      <c r="F1984" t="str">
        <f>IF(Tabel_Forespørgsel_fra_Visma28[[#This Row],[SupDescr]]=" "," "," - "&amp;Tabel_Forespørgsel_fra_Visma28[[#This Row],[SupDescr]])</f>
        <v xml:space="preserve"> </v>
      </c>
      <c r="G1984" t="s">
        <v>10432</v>
      </c>
      <c r="H1984">
        <v>1</v>
      </c>
      <c r="I1984" t="str">
        <f>IF(A1984=A1983,I1983&amp;CHAR(10)&amp;"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1985" spans="1:9" x14ac:dyDescent="0.25">
      <c r="A1985" t="s">
        <v>41497</v>
      </c>
      <c r="B1985">
        <v>86659222</v>
      </c>
      <c r="C1985" t="s">
        <v>16</v>
      </c>
      <c r="D1985" t="str">
        <f>IF(Tabel_Forespørgsel_fra_Visma28[[#This Row],[SupProd]]=" "," "," - "&amp;Tabel_Forespørgsel_fra_Visma28[[#This Row],[SupProd]])</f>
        <v xml:space="preserve"> </v>
      </c>
      <c r="E1985" t="s">
        <v>16</v>
      </c>
      <c r="F1985" t="str">
        <f>IF(Tabel_Forespørgsel_fra_Visma28[[#This Row],[SupDescr]]=" "," "," - "&amp;Tabel_Forespørgsel_fra_Visma28[[#This Row],[SupDescr]])</f>
        <v xml:space="preserve"> </v>
      </c>
      <c r="G1985" t="s">
        <v>40888</v>
      </c>
      <c r="H1985">
        <v>1</v>
      </c>
      <c r="I1985" t="str">
        <f>IF(A1985=A1984,I1984&amp;CHAR(10)&amp;"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86" spans="1:9" x14ac:dyDescent="0.25">
      <c r="A1986" t="s">
        <v>41499</v>
      </c>
      <c r="B1986">
        <v>86659222</v>
      </c>
      <c r="C1986" t="s">
        <v>16</v>
      </c>
      <c r="D1986" t="str">
        <f>IF(Tabel_Forespørgsel_fra_Visma28[[#This Row],[SupProd]]=" "," "," - "&amp;Tabel_Forespørgsel_fra_Visma28[[#This Row],[SupProd]])</f>
        <v xml:space="preserve"> </v>
      </c>
      <c r="E1986" t="s">
        <v>16</v>
      </c>
      <c r="F1986" t="str">
        <f>IF(Tabel_Forespørgsel_fra_Visma28[[#This Row],[SupDescr]]=" "," "," - "&amp;Tabel_Forespørgsel_fra_Visma28[[#This Row],[SupDescr]])</f>
        <v xml:space="preserve"> </v>
      </c>
      <c r="G1986" t="s">
        <v>40888</v>
      </c>
      <c r="H1986">
        <v>1</v>
      </c>
      <c r="I1986" t="str">
        <f>IF(A1986=A1985,I1985&amp;CHAR(10)&amp;"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87" spans="1:9" x14ac:dyDescent="0.25">
      <c r="A1987" t="s">
        <v>41736</v>
      </c>
      <c r="B1987">
        <v>70890019</v>
      </c>
      <c r="C1987" t="s">
        <v>16</v>
      </c>
      <c r="D1987" t="str">
        <f>IF(Tabel_Forespørgsel_fra_Visma28[[#This Row],[SupProd]]=" "," "," - "&amp;Tabel_Forespørgsel_fra_Visma28[[#This Row],[SupProd]])</f>
        <v xml:space="preserve"> </v>
      </c>
      <c r="E1987" t="s">
        <v>16</v>
      </c>
      <c r="F1987" t="str">
        <f>IF(Tabel_Forespørgsel_fra_Visma28[[#This Row],[SupDescr]]=" "," "," - "&amp;Tabel_Forespørgsel_fra_Visma28[[#This Row],[SupDescr]])</f>
        <v xml:space="preserve"> </v>
      </c>
      <c r="G1987" t="s">
        <v>5780</v>
      </c>
      <c r="H1987">
        <v>1</v>
      </c>
      <c r="I1987" t="str">
        <f>IF(A1987=A1986,I1986&amp;CHAR(10)&amp;"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88" spans="1:9" x14ac:dyDescent="0.25">
      <c r="A1988" t="s">
        <v>41737</v>
      </c>
      <c r="B1988">
        <v>70890019</v>
      </c>
      <c r="C1988" t="s">
        <v>16</v>
      </c>
      <c r="D1988" t="str">
        <f>IF(Tabel_Forespørgsel_fra_Visma28[[#This Row],[SupProd]]=" "," "," - "&amp;Tabel_Forespørgsel_fra_Visma28[[#This Row],[SupProd]])</f>
        <v xml:space="preserve"> </v>
      </c>
      <c r="E1988" t="s">
        <v>16</v>
      </c>
      <c r="F1988" t="str">
        <f>IF(Tabel_Forespørgsel_fra_Visma28[[#This Row],[SupDescr]]=" "," "," - "&amp;Tabel_Forespørgsel_fra_Visma28[[#This Row],[SupDescr]])</f>
        <v xml:space="preserve"> </v>
      </c>
      <c r="G1988" t="s">
        <v>5780</v>
      </c>
      <c r="H1988">
        <v>1</v>
      </c>
      <c r="I1988" t="str">
        <f>IF(A1988=A1987,I1987&amp;CHAR(10)&amp;"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89" spans="1:9" x14ac:dyDescent="0.25">
      <c r="A1989" t="s">
        <v>41505</v>
      </c>
      <c r="B1989">
        <v>86659222</v>
      </c>
      <c r="C1989" t="s">
        <v>16</v>
      </c>
      <c r="D1989" t="str">
        <f>IF(Tabel_Forespørgsel_fra_Visma28[[#This Row],[SupProd]]=" "," "," - "&amp;Tabel_Forespørgsel_fra_Visma28[[#This Row],[SupProd]])</f>
        <v xml:space="preserve"> </v>
      </c>
      <c r="E1989" t="s">
        <v>16</v>
      </c>
      <c r="F1989" t="str">
        <f>IF(Tabel_Forespørgsel_fra_Visma28[[#This Row],[SupDescr]]=" "," "," - "&amp;Tabel_Forespørgsel_fra_Visma28[[#This Row],[SupDescr]])</f>
        <v xml:space="preserve"> </v>
      </c>
      <c r="G1989" t="s">
        <v>40888</v>
      </c>
      <c r="H1989">
        <v>1</v>
      </c>
      <c r="I1989" t="str">
        <f>IF(A1989=A1988,I1988&amp;CHAR(10)&amp;"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0" spans="1:9" x14ac:dyDescent="0.25">
      <c r="A1990" t="s">
        <v>41502</v>
      </c>
      <c r="B1990">
        <v>86659222</v>
      </c>
      <c r="C1990" t="s">
        <v>16</v>
      </c>
      <c r="D1990" t="str">
        <f>IF(Tabel_Forespørgsel_fra_Visma28[[#This Row],[SupProd]]=" "," "," - "&amp;Tabel_Forespørgsel_fra_Visma28[[#This Row],[SupProd]])</f>
        <v xml:space="preserve"> </v>
      </c>
      <c r="E1990" t="s">
        <v>16</v>
      </c>
      <c r="F1990" t="str">
        <f>IF(Tabel_Forespørgsel_fra_Visma28[[#This Row],[SupDescr]]=" "," "," - "&amp;Tabel_Forespørgsel_fra_Visma28[[#This Row],[SupDescr]])</f>
        <v xml:space="preserve"> </v>
      </c>
      <c r="G1990" t="s">
        <v>40888</v>
      </c>
      <c r="H1990">
        <v>1</v>
      </c>
      <c r="I1990" t="str">
        <f>IF(A1990=A1989,I1989&amp;CHAR(10)&amp;"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1" spans="1:9" x14ac:dyDescent="0.25">
      <c r="A1991" t="s">
        <v>41517</v>
      </c>
      <c r="B1991">
        <v>86659222</v>
      </c>
      <c r="C1991" t="s">
        <v>16</v>
      </c>
      <c r="D1991" t="str">
        <f>IF(Tabel_Forespørgsel_fra_Visma28[[#This Row],[SupProd]]=" "," "," - "&amp;Tabel_Forespørgsel_fra_Visma28[[#This Row],[SupProd]])</f>
        <v xml:space="preserve"> </v>
      </c>
      <c r="E1991" t="s">
        <v>16</v>
      </c>
      <c r="F1991" t="str">
        <f>IF(Tabel_Forespørgsel_fra_Visma28[[#This Row],[SupDescr]]=" "," "," - "&amp;Tabel_Forespørgsel_fra_Visma28[[#This Row],[SupDescr]])</f>
        <v xml:space="preserve"> </v>
      </c>
      <c r="G1991" t="s">
        <v>40888</v>
      </c>
      <c r="H1991">
        <v>1</v>
      </c>
      <c r="I1991" t="str">
        <f>IF(A1991=A1990,I1990&amp;CHAR(10)&amp;"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2" spans="1:9" x14ac:dyDescent="0.25">
      <c r="A1992" t="s">
        <v>41516</v>
      </c>
      <c r="B1992">
        <v>86659222</v>
      </c>
      <c r="C1992" t="s">
        <v>16</v>
      </c>
      <c r="D1992" t="str">
        <f>IF(Tabel_Forespørgsel_fra_Visma28[[#This Row],[SupProd]]=" "," "," - "&amp;Tabel_Forespørgsel_fra_Visma28[[#This Row],[SupProd]])</f>
        <v xml:space="preserve"> </v>
      </c>
      <c r="E1992" t="s">
        <v>16</v>
      </c>
      <c r="F1992" t="str">
        <f>IF(Tabel_Forespørgsel_fra_Visma28[[#This Row],[SupDescr]]=" "," "," - "&amp;Tabel_Forespørgsel_fra_Visma28[[#This Row],[SupDescr]])</f>
        <v xml:space="preserve"> </v>
      </c>
      <c r="G1992" t="s">
        <v>40888</v>
      </c>
      <c r="H1992">
        <v>1</v>
      </c>
      <c r="I1992" t="str">
        <f>IF(A1992=A1991,I1991&amp;CHAR(10)&amp;"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3" spans="1:9" x14ac:dyDescent="0.25">
      <c r="A1993" t="s">
        <v>41892</v>
      </c>
      <c r="B1993">
        <v>86659222</v>
      </c>
      <c r="C1993" t="s">
        <v>16</v>
      </c>
      <c r="D1993" t="str">
        <f>IF(Tabel_Forespørgsel_fra_Visma28[[#This Row],[SupProd]]=" "," "," - "&amp;Tabel_Forespørgsel_fra_Visma28[[#This Row],[SupProd]])</f>
        <v xml:space="preserve"> </v>
      </c>
      <c r="E1993" t="s">
        <v>16</v>
      </c>
      <c r="F1993" t="str">
        <f>IF(Tabel_Forespørgsel_fra_Visma28[[#This Row],[SupDescr]]=" "," "," - "&amp;Tabel_Forespørgsel_fra_Visma28[[#This Row],[SupDescr]])</f>
        <v xml:space="preserve"> </v>
      </c>
      <c r="G1993" t="s">
        <v>40888</v>
      </c>
      <c r="H1993">
        <v>1</v>
      </c>
      <c r="I1993" t="str">
        <f>IF(A1993=A1992,I1992&amp;CHAR(10)&amp;"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4" spans="1:9" x14ac:dyDescent="0.25">
      <c r="A1994" t="s">
        <v>41855</v>
      </c>
      <c r="B1994">
        <v>86659222</v>
      </c>
      <c r="C1994" t="s">
        <v>16</v>
      </c>
      <c r="D1994" t="str">
        <f>IF(Tabel_Forespørgsel_fra_Visma28[[#This Row],[SupProd]]=" "," "," - "&amp;Tabel_Forespørgsel_fra_Visma28[[#This Row],[SupProd]])</f>
        <v xml:space="preserve"> </v>
      </c>
      <c r="E1994" t="s">
        <v>16</v>
      </c>
      <c r="F1994" t="str">
        <f>IF(Tabel_Forespørgsel_fra_Visma28[[#This Row],[SupDescr]]=" "," "," - "&amp;Tabel_Forespørgsel_fra_Visma28[[#This Row],[SupDescr]])</f>
        <v xml:space="preserve"> </v>
      </c>
      <c r="G1994" t="s">
        <v>40888</v>
      </c>
      <c r="H1994">
        <v>1</v>
      </c>
      <c r="I1994" t="str">
        <f>IF(A1994=A1993,I1993&amp;CHAR(10)&amp;"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5" spans="1:9" x14ac:dyDescent="0.25">
      <c r="A1995" t="s">
        <v>41894</v>
      </c>
      <c r="B1995">
        <v>86659222</v>
      </c>
      <c r="C1995" t="s">
        <v>16</v>
      </c>
      <c r="D1995" t="str">
        <f>IF(Tabel_Forespørgsel_fra_Visma28[[#This Row],[SupProd]]=" "," "," - "&amp;Tabel_Forespørgsel_fra_Visma28[[#This Row],[SupProd]])</f>
        <v xml:space="preserve"> </v>
      </c>
      <c r="E1995" t="s">
        <v>16</v>
      </c>
      <c r="F1995" t="str">
        <f>IF(Tabel_Forespørgsel_fra_Visma28[[#This Row],[SupDescr]]=" "," "," - "&amp;Tabel_Forespørgsel_fra_Visma28[[#This Row],[SupDescr]])</f>
        <v xml:space="preserve"> </v>
      </c>
      <c r="G1995" t="s">
        <v>40888</v>
      </c>
      <c r="H1995">
        <v>1</v>
      </c>
      <c r="I1995" t="str">
        <f>IF(A1995=A1994,I1994&amp;CHAR(10)&amp;"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6" spans="1:9" x14ac:dyDescent="0.25">
      <c r="A1996" t="s">
        <v>41542</v>
      </c>
      <c r="B1996">
        <v>86659222</v>
      </c>
      <c r="C1996" t="s">
        <v>16</v>
      </c>
      <c r="D1996" t="str">
        <f>IF(Tabel_Forespørgsel_fra_Visma28[[#This Row],[SupProd]]=" "," "," - "&amp;Tabel_Forespørgsel_fra_Visma28[[#This Row],[SupProd]])</f>
        <v xml:space="preserve"> </v>
      </c>
      <c r="E1996" t="s">
        <v>16</v>
      </c>
      <c r="F1996" t="str">
        <f>IF(Tabel_Forespørgsel_fra_Visma28[[#This Row],[SupDescr]]=" "," "," - "&amp;Tabel_Forespørgsel_fra_Visma28[[#This Row],[SupDescr]])</f>
        <v xml:space="preserve"> </v>
      </c>
      <c r="G1996" t="s">
        <v>40888</v>
      </c>
      <c r="H1996">
        <v>1</v>
      </c>
      <c r="I1996" t="str">
        <f>IF(A1996=A1995,I1995&amp;CHAR(10)&amp;"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7" spans="1:9" x14ac:dyDescent="0.25">
      <c r="A1997" t="s">
        <v>41547</v>
      </c>
      <c r="B1997">
        <v>86659222</v>
      </c>
      <c r="C1997" t="s">
        <v>16</v>
      </c>
      <c r="D1997" t="str">
        <f>IF(Tabel_Forespørgsel_fra_Visma28[[#This Row],[SupProd]]=" "," "," - "&amp;Tabel_Forespørgsel_fra_Visma28[[#This Row],[SupProd]])</f>
        <v xml:space="preserve"> </v>
      </c>
      <c r="E1997" t="s">
        <v>16</v>
      </c>
      <c r="F1997" t="str">
        <f>IF(Tabel_Forespørgsel_fra_Visma28[[#This Row],[SupDescr]]=" "," "," - "&amp;Tabel_Forespørgsel_fra_Visma28[[#This Row],[SupDescr]])</f>
        <v xml:space="preserve"> </v>
      </c>
      <c r="G1997" t="s">
        <v>40888</v>
      </c>
      <c r="H1997">
        <v>1</v>
      </c>
      <c r="I1997" t="str">
        <f>IF(A1997=A1996,I1996&amp;CHAR(10)&amp;"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8" spans="1:9" x14ac:dyDescent="0.25">
      <c r="A1998" t="s">
        <v>41896</v>
      </c>
      <c r="B1998">
        <v>86659222</v>
      </c>
      <c r="C1998" t="s">
        <v>16</v>
      </c>
      <c r="D1998" t="str">
        <f>IF(Tabel_Forespørgsel_fra_Visma28[[#This Row],[SupProd]]=" "," "," - "&amp;Tabel_Forespørgsel_fra_Visma28[[#This Row],[SupProd]])</f>
        <v xml:space="preserve"> </v>
      </c>
      <c r="E1998" t="s">
        <v>16</v>
      </c>
      <c r="F1998" t="str">
        <f>IF(Tabel_Forespørgsel_fra_Visma28[[#This Row],[SupDescr]]=" "," "," - "&amp;Tabel_Forespørgsel_fra_Visma28[[#This Row],[SupDescr]])</f>
        <v xml:space="preserve"> </v>
      </c>
      <c r="G1998" t="s">
        <v>40888</v>
      </c>
      <c r="H1998">
        <v>1</v>
      </c>
      <c r="I1998" t="str">
        <f>IF(A1998=A1997,I1997&amp;CHAR(10)&amp;"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9" spans="1:9" x14ac:dyDescent="0.25">
      <c r="A1999" t="s">
        <v>41897</v>
      </c>
      <c r="B1999">
        <v>86659222</v>
      </c>
      <c r="C1999" t="s">
        <v>16</v>
      </c>
      <c r="D1999" t="str">
        <f>IF(Tabel_Forespørgsel_fra_Visma28[[#This Row],[SupProd]]=" "," "," - "&amp;Tabel_Forespørgsel_fra_Visma28[[#This Row],[SupProd]])</f>
        <v xml:space="preserve"> </v>
      </c>
      <c r="E1999" t="s">
        <v>16</v>
      </c>
      <c r="F1999" t="str">
        <f>IF(Tabel_Forespørgsel_fra_Visma28[[#This Row],[SupDescr]]=" "," "," - "&amp;Tabel_Forespørgsel_fra_Visma28[[#This Row],[SupDescr]])</f>
        <v xml:space="preserve"> </v>
      </c>
      <c r="G1999" t="s">
        <v>40888</v>
      </c>
      <c r="H1999">
        <v>1</v>
      </c>
      <c r="I1999" t="str">
        <f>IF(A1999=A1998,I1998&amp;CHAR(10)&amp;"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0" spans="1:9" x14ac:dyDescent="0.25">
      <c r="A2000" t="s">
        <v>41898</v>
      </c>
      <c r="B2000">
        <v>86659222</v>
      </c>
      <c r="C2000" t="s">
        <v>16</v>
      </c>
      <c r="D2000" t="str">
        <f>IF(Tabel_Forespørgsel_fra_Visma28[[#This Row],[SupProd]]=" "," "," - "&amp;Tabel_Forespørgsel_fra_Visma28[[#This Row],[SupProd]])</f>
        <v xml:space="preserve"> </v>
      </c>
      <c r="E2000" t="s">
        <v>16</v>
      </c>
      <c r="F2000" t="str">
        <f>IF(Tabel_Forespørgsel_fra_Visma28[[#This Row],[SupDescr]]=" "," "," - "&amp;Tabel_Forespørgsel_fra_Visma28[[#This Row],[SupDescr]])</f>
        <v xml:space="preserve"> </v>
      </c>
      <c r="G2000" t="s">
        <v>40888</v>
      </c>
      <c r="H2000">
        <v>1</v>
      </c>
      <c r="I2000" t="str">
        <f>IF(A2000=A1999,I1999&amp;CHAR(10)&amp;"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1" spans="1:9" x14ac:dyDescent="0.25">
      <c r="A2001" t="s">
        <v>41899</v>
      </c>
      <c r="B2001">
        <v>86659222</v>
      </c>
      <c r="C2001" t="s">
        <v>16</v>
      </c>
      <c r="D2001" t="str">
        <f>IF(Tabel_Forespørgsel_fra_Visma28[[#This Row],[SupProd]]=" "," "," - "&amp;Tabel_Forespørgsel_fra_Visma28[[#This Row],[SupProd]])</f>
        <v xml:space="preserve"> </v>
      </c>
      <c r="E2001" t="s">
        <v>16</v>
      </c>
      <c r="F2001" t="str">
        <f>IF(Tabel_Forespørgsel_fra_Visma28[[#This Row],[SupDescr]]=" "," "," - "&amp;Tabel_Forespørgsel_fra_Visma28[[#This Row],[SupDescr]])</f>
        <v xml:space="preserve"> </v>
      </c>
      <c r="G2001" t="s">
        <v>40888</v>
      </c>
      <c r="H2001">
        <v>1</v>
      </c>
      <c r="I2001" t="str">
        <f>IF(A2001=A2000,I2000&amp;CHAR(10)&amp;"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2" spans="1:9" x14ac:dyDescent="0.25">
      <c r="A2002" t="s">
        <v>41900</v>
      </c>
      <c r="B2002">
        <v>86659222</v>
      </c>
      <c r="C2002" t="s">
        <v>16</v>
      </c>
      <c r="D2002" t="str">
        <f>IF(Tabel_Forespørgsel_fra_Visma28[[#This Row],[SupProd]]=" "," "," - "&amp;Tabel_Forespørgsel_fra_Visma28[[#This Row],[SupProd]])</f>
        <v xml:space="preserve"> </v>
      </c>
      <c r="E2002" t="s">
        <v>16</v>
      </c>
      <c r="F2002" t="str">
        <f>IF(Tabel_Forespørgsel_fra_Visma28[[#This Row],[SupDescr]]=" "," "," - "&amp;Tabel_Forespørgsel_fra_Visma28[[#This Row],[SupDescr]])</f>
        <v xml:space="preserve"> </v>
      </c>
      <c r="G2002" t="s">
        <v>40888</v>
      </c>
      <c r="H2002">
        <v>1</v>
      </c>
      <c r="I2002" t="str">
        <f>IF(A2002=A2001,I2001&amp;CHAR(10)&amp;"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3" spans="1:9" x14ac:dyDescent="0.25">
      <c r="A2003" t="s">
        <v>41895</v>
      </c>
      <c r="B2003">
        <v>86659222</v>
      </c>
      <c r="C2003" t="s">
        <v>16</v>
      </c>
      <c r="D2003" t="str">
        <f>IF(Tabel_Forespørgsel_fra_Visma28[[#This Row],[SupProd]]=" "," "," - "&amp;Tabel_Forespørgsel_fra_Visma28[[#This Row],[SupProd]])</f>
        <v xml:space="preserve"> </v>
      </c>
      <c r="E2003" t="s">
        <v>16</v>
      </c>
      <c r="F2003" t="str">
        <f>IF(Tabel_Forespørgsel_fra_Visma28[[#This Row],[SupDescr]]=" "," "," - "&amp;Tabel_Forespørgsel_fra_Visma28[[#This Row],[SupDescr]])</f>
        <v xml:space="preserve"> </v>
      </c>
      <c r="G2003" t="s">
        <v>40888</v>
      </c>
      <c r="H2003">
        <v>1</v>
      </c>
      <c r="I2003" t="str">
        <f>IF(A2003=A2002,I2002&amp;CHAR(10)&amp;"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4" spans="1:9" x14ac:dyDescent="0.25">
      <c r="A2004" t="s">
        <v>41902</v>
      </c>
      <c r="B2004">
        <v>86659222</v>
      </c>
      <c r="C2004" t="s">
        <v>16</v>
      </c>
      <c r="D2004" t="str">
        <f>IF(Tabel_Forespørgsel_fra_Visma28[[#This Row],[SupProd]]=" "," "," - "&amp;Tabel_Forespørgsel_fra_Visma28[[#This Row],[SupProd]])</f>
        <v xml:space="preserve"> </v>
      </c>
      <c r="E2004" t="s">
        <v>16</v>
      </c>
      <c r="F2004" t="str">
        <f>IF(Tabel_Forespørgsel_fra_Visma28[[#This Row],[SupDescr]]=" "," "," - "&amp;Tabel_Forespørgsel_fra_Visma28[[#This Row],[SupDescr]])</f>
        <v xml:space="preserve"> </v>
      </c>
      <c r="G2004" t="s">
        <v>40888</v>
      </c>
      <c r="H2004">
        <v>1</v>
      </c>
      <c r="I2004" t="str">
        <f>IF(A2004=A2003,I2003&amp;CHAR(10)&amp;"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5" spans="1:9" x14ac:dyDescent="0.25">
      <c r="A2005" t="s">
        <v>41546</v>
      </c>
      <c r="B2005">
        <v>86659222</v>
      </c>
      <c r="C2005" t="s">
        <v>16</v>
      </c>
      <c r="D2005" t="str">
        <f>IF(Tabel_Forespørgsel_fra_Visma28[[#This Row],[SupProd]]=" "," "," - "&amp;Tabel_Forespørgsel_fra_Visma28[[#This Row],[SupProd]])</f>
        <v xml:space="preserve"> </v>
      </c>
      <c r="E2005" t="s">
        <v>16</v>
      </c>
      <c r="F2005" t="str">
        <f>IF(Tabel_Forespørgsel_fra_Visma28[[#This Row],[SupDescr]]=" "," "," - "&amp;Tabel_Forespørgsel_fra_Visma28[[#This Row],[SupDescr]])</f>
        <v xml:space="preserve"> </v>
      </c>
      <c r="G2005" t="s">
        <v>40888</v>
      </c>
      <c r="H2005">
        <v>1</v>
      </c>
      <c r="I2005" t="str">
        <f>IF(A2005=A2004,I2004&amp;CHAR(10)&amp;"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6" spans="1:9" x14ac:dyDescent="0.25">
      <c r="A2006" t="s">
        <v>41539</v>
      </c>
      <c r="B2006">
        <v>86659222</v>
      </c>
      <c r="C2006" t="s">
        <v>16</v>
      </c>
      <c r="D2006" t="str">
        <f>IF(Tabel_Forespørgsel_fra_Visma28[[#This Row],[SupProd]]=" "," "," - "&amp;Tabel_Forespørgsel_fra_Visma28[[#This Row],[SupProd]])</f>
        <v xml:space="preserve"> </v>
      </c>
      <c r="E2006" t="s">
        <v>16</v>
      </c>
      <c r="F2006" t="str">
        <f>IF(Tabel_Forespørgsel_fra_Visma28[[#This Row],[SupDescr]]=" "," "," - "&amp;Tabel_Forespørgsel_fra_Visma28[[#This Row],[SupDescr]])</f>
        <v xml:space="preserve"> </v>
      </c>
      <c r="G2006" t="s">
        <v>40888</v>
      </c>
      <c r="H2006">
        <v>1</v>
      </c>
      <c r="I2006" t="str">
        <f>IF(A2006=A2005,I2005&amp;CHAR(10)&amp;"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7" spans="1:9" x14ac:dyDescent="0.25">
      <c r="A2007" t="s">
        <v>41551</v>
      </c>
      <c r="B2007">
        <v>86659222</v>
      </c>
      <c r="C2007" t="s">
        <v>16</v>
      </c>
      <c r="D2007" t="str">
        <f>IF(Tabel_Forespørgsel_fra_Visma28[[#This Row],[SupProd]]=" "," "," - "&amp;Tabel_Forespørgsel_fra_Visma28[[#This Row],[SupProd]])</f>
        <v xml:space="preserve"> </v>
      </c>
      <c r="E2007" t="s">
        <v>16</v>
      </c>
      <c r="F2007" t="str">
        <f>IF(Tabel_Forespørgsel_fra_Visma28[[#This Row],[SupDescr]]=" "," "," - "&amp;Tabel_Forespørgsel_fra_Visma28[[#This Row],[SupDescr]])</f>
        <v xml:space="preserve"> </v>
      </c>
      <c r="G2007" t="s">
        <v>40888</v>
      </c>
      <c r="H2007">
        <v>1</v>
      </c>
      <c r="I2007" t="str">
        <f>IF(A2007=A2006,I2006&amp;CHAR(10)&amp;"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8" spans="1:9" x14ac:dyDescent="0.25">
      <c r="A2008" t="s">
        <v>41558</v>
      </c>
      <c r="B2008">
        <v>86659222</v>
      </c>
      <c r="C2008" t="s">
        <v>16</v>
      </c>
      <c r="D2008" t="str">
        <f>IF(Tabel_Forespørgsel_fra_Visma28[[#This Row],[SupProd]]=" "," "," - "&amp;Tabel_Forespørgsel_fra_Visma28[[#This Row],[SupProd]])</f>
        <v xml:space="preserve"> </v>
      </c>
      <c r="E2008" t="s">
        <v>16</v>
      </c>
      <c r="F2008" t="str">
        <f>IF(Tabel_Forespørgsel_fra_Visma28[[#This Row],[SupDescr]]=" "," "," - "&amp;Tabel_Forespørgsel_fra_Visma28[[#This Row],[SupDescr]])</f>
        <v xml:space="preserve"> </v>
      </c>
      <c r="G2008" t="s">
        <v>40888</v>
      </c>
      <c r="H2008">
        <v>1</v>
      </c>
      <c r="I2008" t="str">
        <f>IF(A2008=A2007,I2007&amp;CHAR(10)&amp;"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9" spans="1:9" x14ac:dyDescent="0.25">
      <c r="A2009" t="s">
        <v>41562</v>
      </c>
      <c r="B2009">
        <v>86659222</v>
      </c>
      <c r="C2009" t="s">
        <v>16</v>
      </c>
      <c r="D2009" t="str">
        <f>IF(Tabel_Forespørgsel_fra_Visma28[[#This Row],[SupProd]]=" "," "," - "&amp;Tabel_Forespørgsel_fra_Visma28[[#This Row],[SupProd]])</f>
        <v xml:space="preserve"> </v>
      </c>
      <c r="E2009" t="s">
        <v>16</v>
      </c>
      <c r="F2009" t="str">
        <f>IF(Tabel_Forespørgsel_fra_Visma28[[#This Row],[SupDescr]]=" "," "," - "&amp;Tabel_Forespørgsel_fra_Visma28[[#This Row],[SupDescr]])</f>
        <v xml:space="preserve"> </v>
      </c>
      <c r="G2009" t="s">
        <v>40888</v>
      </c>
      <c r="H2009">
        <v>1</v>
      </c>
      <c r="I2009" t="str">
        <f>IF(A2009=A2008,I2008&amp;CHAR(10)&amp;"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0" spans="1:9" x14ac:dyDescent="0.25">
      <c r="A2010" t="s">
        <v>41563</v>
      </c>
      <c r="B2010">
        <v>86659222</v>
      </c>
      <c r="C2010" t="s">
        <v>16</v>
      </c>
      <c r="D2010" t="str">
        <f>IF(Tabel_Forespørgsel_fra_Visma28[[#This Row],[SupProd]]=" "," "," - "&amp;Tabel_Forespørgsel_fra_Visma28[[#This Row],[SupProd]])</f>
        <v xml:space="preserve"> </v>
      </c>
      <c r="E2010" t="s">
        <v>16</v>
      </c>
      <c r="F2010" t="str">
        <f>IF(Tabel_Forespørgsel_fra_Visma28[[#This Row],[SupDescr]]=" "," "," - "&amp;Tabel_Forespørgsel_fra_Visma28[[#This Row],[SupDescr]])</f>
        <v xml:space="preserve"> </v>
      </c>
      <c r="G2010" t="s">
        <v>40888</v>
      </c>
      <c r="H2010">
        <v>1</v>
      </c>
      <c r="I2010" t="str">
        <f>IF(A2010=A2009,I2009&amp;CHAR(10)&amp;"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1" spans="1:9" x14ac:dyDescent="0.25">
      <c r="A2011" t="s">
        <v>41127</v>
      </c>
      <c r="B2011">
        <v>86659222</v>
      </c>
      <c r="C2011" t="s">
        <v>16</v>
      </c>
      <c r="D2011" t="str">
        <f>IF(Tabel_Forespørgsel_fra_Visma28[[#This Row],[SupProd]]=" "," "," - "&amp;Tabel_Forespørgsel_fra_Visma28[[#This Row],[SupProd]])</f>
        <v xml:space="preserve"> </v>
      </c>
      <c r="E2011" t="s">
        <v>16</v>
      </c>
      <c r="F2011" t="str">
        <f>IF(Tabel_Forespørgsel_fra_Visma28[[#This Row],[SupDescr]]=" "," "," - "&amp;Tabel_Forespørgsel_fra_Visma28[[#This Row],[SupDescr]])</f>
        <v xml:space="preserve"> </v>
      </c>
      <c r="G2011" t="s">
        <v>40888</v>
      </c>
      <c r="H2011">
        <v>1</v>
      </c>
      <c r="I2011" t="str">
        <f>IF(A2011=A2010,I2010&amp;CHAR(10)&amp;"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2" spans="1:9" x14ac:dyDescent="0.25">
      <c r="A2012" t="s">
        <v>41660</v>
      </c>
      <c r="B2012">
        <v>86659222</v>
      </c>
      <c r="C2012" t="s">
        <v>16</v>
      </c>
      <c r="D2012" t="str">
        <f>IF(Tabel_Forespørgsel_fra_Visma28[[#This Row],[SupProd]]=" "," "," - "&amp;Tabel_Forespørgsel_fra_Visma28[[#This Row],[SupProd]])</f>
        <v xml:space="preserve"> </v>
      </c>
      <c r="E2012" t="s">
        <v>16</v>
      </c>
      <c r="F2012" t="str">
        <f>IF(Tabel_Forespørgsel_fra_Visma28[[#This Row],[SupDescr]]=" "," "," - "&amp;Tabel_Forespørgsel_fra_Visma28[[#This Row],[SupDescr]])</f>
        <v xml:space="preserve"> </v>
      </c>
      <c r="G2012" t="s">
        <v>40888</v>
      </c>
      <c r="H2012">
        <v>1</v>
      </c>
      <c r="I2012" t="str">
        <f>IF(A2012=A2011,I2011&amp;CHAR(10)&amp;"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3" spans="1:9" x14ac:dyDescent="0.25">
      <c r="A2013" t="s">
        <v>41129</v>
      </c>
      <c r="B2013">
        <v>86659222</v>
      </c>
      <c r="C2013" t="s">
        <v>16</v>
      </c>
      <c r="D2013" t="str">
        <f>IF(Tabel_Forespørgsel_fra_Visma28[[#This Row],[SupProd]]=" "," "," - "&amp;Tabel_Forespørgsel_fra_Visma28[[#This Row],[SupProd]])</f>
        <v xml:space="preserve"> </v>
      </c>
      <c r="E2013" t="s">
        <v>16</v>
      </c>
      <c r="F2013" t="str">
        <f>IF(Tabel_Forespørgsel_fra_Visma28[[#This Row],[SupDescr]]=" "," "," - "&amp;Tabel_Forespørgsel_fra_Visma28[[#This Row],[SupDescr]])</f>
        <v xml:space="preserve"> </v>
      </c>
      <c r="G2013" t="s">
        <v>40888</v>
      </c>
      <c r="H2013">
        <v>1</v>
      </c>
      <c r="I2013" t="str">
        <f>IF(A2013=A2012,I2012&amp;CHAR(10)&amp;"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4" spans="1:9" x14ac:dyDescent="0.25">
      <c r="A2014" t="s">
        <v>41151</v>
      </c>
      <c r="B2014">
        <v>86659222</v>
      </c>
      <c r="C2014" t="s">
        <v>16</v>
      </c>
      <c r="D2014" t="str">
        <f>IF(Tabel_Forespørgsel_fra_Visma28[[#This Row],[SupProd]]=" "," "," - "&amp;Tabel_Forespørgsel_fra_Visma28[[#This Row],[SupProd]])</f>
        <v xml:space="preserve"> </v>
      </c>
      <c r="E2014" t="s">
        <v>16</v>
      </c>
      <c r="F2014" t="str">
        <f>IF(Tabel_Forespørgsel_fra_Visma28[[#This Row],[SupDescr]]=" "," "," - "&amp;Tabel_Forespørgsel_fra_Visma28[[#This Row],[SupDescr]])</f>
        <v xml:space="preserve"> </v>
      </c>
      <c r="G2014" t="s">
        <v>40888</v>
      </c>
      <c r="H2014">
        <v>1</v>
      </c>
      <c r="I2014" t="str">
        <f>IF(A2014=A2013,I2013&amp;CHAR(10)&amp;"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5" spans="1:9" x14ac:dyDescent="0.25">
      <c r="A2015" t="s">
        <v>41860</v>
      </c>
      <c r="B2015">
        <v>86659222</v>
      </c>
      <c r="C2015" t="s">
        <v>16</v>
      </c>
      <c r="D2015" t="str">
        <f>IF(Tabel_Forespørgsel_fra_Visma28[[#This Row],[SupProd]]=" "," "," - "&amp;Tabel_Forespørgsel_fra_Visma28[[#This Row],[SupProd]])</f>
        <v xml:space="preserve"> </v>
      </c>
      <c r="E2015" t="s">
        <v>16</v>
      </c>
      <c r="F2015" t="str">
        <f>IF(Tabel_Forespørgsel_fra_Visma28[[#This Row],[SupDescr]]=" "," "," - "&amp;Tabel_Forespørgsel_fra_Visma28[[#This Row],[SupDescr]])</f>
        <v xml:space="preserve"> </v>
      </c>
      <c r="G2015" t="s">
        <v>40888</v>
      </c>
      <c r="H2015">
        <v>1</v>
      </c>
      <c r="I2015" t="str">
        <f>IF(A2015=A2014,I2014&amp;CHAR(10)&amp;"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6" spans="1:9" x14ac:dyDescent="0.25">
      <c r="A2016" t="s">
        <v>41861</v>
      </c>
      <c r="B2016">
        <v>86659222</v>
      </c>
      <c r="C2016" t="s">
        <v>16</v>
      </c>
      <c r="D2016" t="str">
        <f>IF(Tabel_Forespørgsel_fra_Visma28[[#This Row],[SupProd]]=" "," "," - "&amp;Tabel_Forespørgsel_fra_Visma28[[#This Row],[SupProd]])</f>
        <v xml:space="preserve"> </v>
      </c>
      <c r="E2016" t="s">
        <v>16</v>
      </c>
      <c r="F2016" t="str">
        <f>IF(Tabel_Forespørgsel_fra_Visma28[[#This Row],[SupDescr]]=" "," "," - "&amp;Tabel_Forespørgsel_fra_Visma28[[#This Row],[SupDescr]])</f>
        <v xml:space="preserve"> </v>
      </c>
      <c r="G2016" t="s">
        <v>40888</v>
      </c>
      <c r="H2016">
        <v>1</v>
      </c>
      <c r="I2016" t="str">
        <f>IF(A2016=A2015,I2015&amp;CHAR(10)&amp;"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7" spans="1:9" x14ac:dyDescent="0.25">
      <c r="A2017" t="s">
        <v>41863</v>
      </c>
      <c r="B2017">
        <v>86659222</v>
      </c>
      <c r="C2017" t="s">
        <v>16</v>
      </c>
      <c r="D2017" t="str">
        <f>IF(Tabel_Forespørgsel_fra_Visma28[[#This Row],[SupProd]]=" "," "," - "&amp;Tabel_Forespørgsel_fra_Visma28[[#This Row],[SupProd]])</f>
        <v xml:space="preserve"> </v>
      </c>
      <c r="E2017" t="s">
        <v>16</v>
      </c>
      <c r="F2017" t="str">
        <f>IF(Tabel_Forespørgsel_fra_Visma28[[#This Row],[SupDescr]]=" "," "," - "&amp;Tabel_Forespørgsel_fra_Visma28[[#This Row],[SupDescr]])</f>
        <v xml:space="preserve"> </v>
      </c>
      <c r="G2017" t="s">
        <v>40888</v>
      </c>
      <c r="H2017">
        <v>1</v>
      </c>
      <c r="I2017" t="str">
        <f>IF(A2017=A2016,I2016&amp;CHAR(10)&amp;"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8" spans="1:9" x14ac:dyDescent="0.25">
      <c r="A2018" t="s">
        <v>41864</v>
      </c>
      <c r="B2018">
        <v>86659222</v>
      </c>
      <c r="C2018" t="s">
        <v>16</v>
      </c>
      <c r="D2018" t="str">
        <f>IF(Tabel_Forespørgsel_fra_Visma28[[#This Row],[SupProd]]=" "," "," - "&amp;Tabel_Forespørgsel_fra_Visma28[[#This Row],[SupProd]])</f>
        <v xml:space="preserve"> </v>
      </c>
      <c r="E2018" t="s">
        <v>16</v>
      </c>
      <c r="F2018" t="str">
        <f>IF(Tabel_Forespørgsel_fra_Visma28[[#This Row],[SupDescr]]=" "," "," - "&amp;Tabel_Forespørgsel_fra_Visma28[[#This Row],[SupDescr]])</f>
        <v xml:space="preserve"> </v>
      </c>
      <c r="G2018" t="s">
        <v>40888</v>
      </c>
      <c r="H2018">
        <v>1</v>
      </c>
      <c r="I2018" t="str">
        <f>IF(A2018=A2017,I2017&amp;CHAR(10)&amp;"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9" spans="1:9" x14ac:dyDescent="0.25">
      <c r="A2019" t="s">
        <v>41865</v>
      </c>
      <c r="B2019">
        <v>86659222</v>
      </c>
      <c r="C2019" t="s">
        <v>16</v>
      </c>
      <c r="D2019" t="str">
        <f>IF(Tabel_Forespørgsel_fra_Visma28[[#This Row],[SupProd]]=" "," "," - "&amp;Tabel_Forespørgsel_fra_Visma28[[#This Row],[SupProd]])</f>
        <v xml:space="preserve"> </v>
      </c>
      <c r="E2019" t="s">
        <v>16</v>
      </c>
      <c r="F2019" t="str">
        <f>IF(Tabel_Forespørgsel_fra_Visma28[[#This Row],[SupDescr]]=" "," "," - "&amp;Tabel_Forespørgsel_fra_Visma28[[#This Row],[SupDescr]])</f>
        <v xml:space="preserve"> </v>
      </c>
      <c r="G2019" t="s">
        <v>40888</v>
      </c>
      <c r="H2019">
        <v>1</v>
      </c>
      <c r="I2019" t="str">
        <f>IF(A2019=A2018,I2018&amp;CHAR(10)&amp;"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0" spans="1:9" x14ac:dyDescent="0.25">
      <c r="A2020" t="s">
        <v>41875</v>
      </c>
      <c r="B2020">
        <v>86659222</v>
      </c>
      <c r="C2020" t="s">
        <v>16</v>
      </c>
      <c r="D2020" t="str">
        <f>IF(Tabel_Forespørgsel_fra_Visma28[[#This Row],[SupProd]]=" "," "," - "&amp;Tabel_Forespørgsel_fra_Visma28[[#This Row],[SupProd]])</f>
        <v xml:space="preserve"> </v>
      </c>
      <c r="E2020" t="s">
        <v>16</v>
      </c>
      <c r="F2020" t="str">
        <f>IF(Tabel_Forespørgsel_fra_Visma28[[#This Row],[SupDescr]]=" "," "," - "&amp;Tabel_Forespørgsel_fra_Visma28[[#This Row],[SupDescr]])</f>
        <v xml:space="preserve"> </v>
      </c>
      <c r="G2020" t="s">
        <v>40888</v>
      </c>
      <c r="H2020">
        <v>1</v>
      </c>
      <c r="I2020" t="str">
        <f>IF(A2020=A2019,I2019&amp;CHAR(10)&amp;"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1" spans="1:9" x14ac:dyDescent="0.25">
      <c r="A2021" t="s">
        <v>41877</v>
      </c>
      <c r="B2021">
        <v>86659222</v>
      </c>
      <c r="C2021" t="s">
        <v>16</v>
      </c>
      <c r="D2021" t="str">
        <f>IF(Tabel_Forespørgsel_fra_Visma28[[#This Row],[SupProd]]=" "," "," - "&amp;Tabel_Forespørgsel_fra_Visma28[[#This Row],[SupProd]])</f>
        <v xml:space="preserve"> </v>
      </c>
      <c r="E2021" t="s">
        <v>16</v>
      </c>
      <c r="F2021" t="str">
        <f>IF(Tabel_Forespørgsel_fra_Visma28[[#This Row],[SupDescr]]=" "," "," - "&amp;Tabel_Forespørgsel_fra_Visma28[[#This Row],[SupDescr]])</f>
        <v xml:space="preserve"> </v>
      </c>
      <c r="G2021" t="s">
        <v>40888</v>
      </c>
      <c r="H2021">
        <v>1</v>
      </c>
      <c r="I2021" t="str">
        <f>IF(A2021=A2020,I2020&amp;CHAR(10)&amp;"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2" spans="1:9" x14ac:dyDescent="0.25">
      <c r="A2022" t="s">
        <v>41870</v>
      </c>
      <c r="B2022">
        <v>86659222</v>
      </c>
      <c r="C2022" t="s">
        <v>16</v>
      </c>
      <c r="D2022" t="str">
        <f>IF(Tabel_Forespørgsel_fra_Visma28[[#This Row],[SupProd]]=" "," "," - "&amp;Tabel_Forespørgsel_fra_Visma28[[#This Row],[SupProd]])</f>
        <v xml:space="preserve"> </v>
      </c>
      <c r="E2022" t="s">
        <v>16</v>
      </c>
      <c r="F2022" t="str">
        <f>IF(Tabel_Forespørgsel_fra_Visma28[[#This Row],[SupDescr]]=" "," "," - "&amp;Tabel_Forespørgsel_fra_Visma28[[#This Row],[SupDescr]])</f>
        <v xml:space="preserve"> </v>
      </c>
      <c r="G2022" t="s">
        <v>40888</v>
      </c>
      <c r="H2022">
        <v>1</v>
      </c>
      <c r="I2022" t="str">
        <f>IF(A2022=A2021,I2021&amp;CHAR(10)&amp;"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3" spans="1:9" x14ac:dyDescent="0.25">
      <c r="A2023" t="s">
        <v>41883</v>
      </c>
      <c r="B2023">
        <v>86659222</v>
      </c>
      <c r="C2023" t="s">
        <v>16</v>
      </c>
      <c r="D2023" t="str">
        <f>IF(Tabel_Forespørgsel_fra_Visma28[[#This Row],[SupProd]]=" "," "," - "&amp;Tabel_Forespørgsel_fra_Visma28[[#This Row],[SupProd]])</f>
        <v xml:space="preserve"> </v>
      </c>
      <c r="E2023" t="s">
        <v>16</v>
      </c>
      <c r="F2023" t="str">
        <f>IF(Tabel_Forespørgsel_fra_Visma28[[#This Row],[SupDescr]]=" "," "," - "&amp;Tabel_Forespørgsel_fra_Visma28[[#This Row],[SupDescr]])</f>
        <v xml:space="preserve"> </v>
      </c>
      <c r="G2023" t="s">
        <v>40888</v>
      </c>
      <c r="H2023">
        <v>1</v>
      </c>
      <c r="I2023" t="str">
        <f>IF(A2023=A2022,I2022&amp;CHAR(10)&amp;"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4" spans="1:9" x14ac:dyDescent="0.25">
      <c r="A2024" t="s">
        <v>40949</v>
      </c>
      <c r="B2024">
        <v>86659222</v>
      </c>
      <c r="C2024" t="s">
        <v>16</v>
      </c>
      <c r="D2024" t="str">
        <f>IF(Tabel_Forespørgsel_fra_Visma28[[#This Row],[SupProd]]=" "," "," - "&amp;Tabel_Forespørgsel_fra_Visma28[[#This Row],[SupProd]])</f>
        <v xml:space="preserve"> </v>
      </c>
      <c r="E2024" t="s">
        <v>16</v>
      </c>
      <c r="F2024" t="str">
        <f>IF(Tabel_Forespørgsel_fra_Visma28[[#This Row],[SupDescr]]=" "," "," - "&amp;Tabel_Forespørgsel_fra_Visma28[[#This Row],[SupDescr]])</f>
        <v xml:space="preserve"> </v>
      </c>
      <c r="G2024" t="s">
        <v>40888</v>
      </c>
      <c r="H2024">
        <v>1</v>
      </c>
      <c r="I2024" t="str">
        <f>IF(A2024=A2023,I2023&amp;CHAR(10)&amp;"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5" spans="1:9" x14ac:dyDescent="0.25">
      <c r="A2025" t="s">
        <v>40951</v>
      </c>
      <c r="B2025">
        <v>86659222</v>
      </c>
      <c r="C2025" t="s">
        <v>16</v>
      </c>
      <c r="D2025" t="str">
        <f>IF(Tabel_Forespørgsel_fra_Visma28[[#This Row],[SupProd]]=" "," "," - "&amp;Tabel_Forespørgsel_fra_Visma28[[#This Row],[SupProd]])</f>
        <v xml:space="preserve"> </v>
      </c>
      <c r="E2025" t="s">
        <v>16</v>
      </c>
      <c r="F2025" t="str">
        <f>IF(Tabel_Forespørgsel_fra_Visma28[[#This Row],[SupDescr]]=" "," "," - "&amp;Tabel_Forespørgsel_fra_Visma28[[#This Row],[SupDescr]])</f>
        <v xml:space="preserve"> </v>
      </c>
      <c r="G2025" t="s">
        <v>40888</v>
      </c>
      <c r="H2025">
        <v>1</v>
      </c>
      <c r="I2025" t="str">
        <f>IF(A2025=A2024,I2024&amp;CHAR(10)&amp;"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6" spans="1:9" x14ac:dyDescent="0.25">
      <c r="A2026" t="s">
        <v>41192</v>
      </c>
      <c r="B2026">
        <v>86659222</v>
      </c>
      <c r="C2026" t="s">
        <v>16</v>
      </c>
      <c r="D2026" t="str">
        <f>IF(Tabel_Forespørgsel_fra_Visma28[[#This Row],[SupProd]]=" "," "," - "&amp;Tabel_Forespørgsel_fra_Visma28[[#This Row],[SupProd]])</f>
        <v xml:space="preserve"> </v>
      </c>
      <c r="E2026" t="s">
        <v>16</v>
      </c>
      <c r="F2026" t="str">
        <f>IF(Tabel_Forespørgsel_fra_Visma28[[#This Row],[SupDescr]]=" "," "," - "&amp;Tabel_Forespørgsel_fra_Visma28[[#This Row],[SupDescr]])</f>
        <v xml:space="preserve"> </v>
      </c>
      <c r="G2026" t="s">
        <v>40888</v>
      </c>
      <c r="H2026">
        <v>1</v>
      </c>
      <c r="I2026" t="str">
        <f>IF(A2026=A2025,I2025&amp;CHAR(10)&amp;"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7" spans="1:9" x14ac:dyDescent="0.25">
      <c r="A2027" t="s">
        <v>41183</v>
      </c>
      <c r="B2027">
        <v>86659222</v>
      </c>
      <c r="C2027" t="s">
        <v>16</v>
      </c>
      <c r="D2027" t="str">
        <f>IF(Tabel_Forespørgsel_fra_Visma28[[#This Row],[SupProd]]=" "," "," - "&amp;Tabel_Forespørgsel_fra_Visma28[[#This Row],[SupProd]])</f>
        <v xml:space="preserve"> </v>
      </c>
      <c r="E2027" t="s">
        <v>16</v>
      </c>
      <c r="F2027" t="str">
        <f>IF(Tabel_Forespørgsel_fra_Visma28[[#This Row],[SupDescr]]=" "," "," - "&amp;Tabel_Forespørgsel_fra_Visma28[[#This Row],[SupDescr]])</f>
        <v xml:space="preserve"> </v>
      </c>
      <c r="G2027" t="s">
        <v>40888</v>
      </c>
      <c r="H2027">
        <v>1</v>
      </c>
      <c r="I2027" t="str">
        <f>IF(A2027=A2026,I2026&amp;CHAR(10)&amp;"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8" spans="1:9" x14ac:dyDescent="0.25">
      <c r="A2028" t="s">
        <v>41193</v>
      </c>
      <c r="B2028">
        <v>86659222</v>
      </c>
      <c r="C2028" t="s">
        <v>16</v>
      </c>
      <c r="D2028" t="str">
        <f>IF(Tabel_Forespørgsel_fra_Visma28[[#This Row],[SupProd]]=" "," "," - "&amp;Tabel_Forespørgsel_fra_Visma28[[#This Row],[SupProd]])</f>
        <v xml:space="preserve"> </v>
      </c>
      <c r="E2028" t="s">
        <v>16</v>
      </c>
      <c r="F2028" t="str">
        <f>IF(Tabel_Forespørgsel_fra_Visma28[[#This Row],[SupDescr]]=" "," "," - "&amp;Tabel_Forespørgsel_fra_Visma28[[#This Row],[SupDescr]])</f>
        <v xml:space="preserve"> </v>
      </c>
      <c r="G2028" t="s">
        <v>40888</v>
      </c>
      <c r="H2028">
        <v>1</v>
      </c>
      <c r="I2028" t="str">
        <f>IF(A2028=A2027,I2027&amp;CHAR(10)&amp;"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9" spans="1:9" x14ac:dyDescent="0.25">
      <c r="A2029" t="s">
        <v>41186</v>
      </c>
      <c r="B2029">
        <v>86659222</v>
      </c>
      <c r="C2029" t="s">
        <v>16</v>
      </c>
      <c r="D2029" t="str">
        <f>IF(Tabel_Forespørgsel_fra_Visma28[[#This Row],[SupProd]]=" "," "," - "&amp;Tabel_Forespørgsel_fra_Visma28[[#This Row],[SupProd]])</f>
        <v xml:space="preserve"> </v>
      </c>
      <c r="E2029" t="s">
        <v>16</v>
      </c>
      <c r="F2029" t="str">
        <f>IF(Tabel_Forespørgsel_fra_Visma28[[#This Row],[SupDescr]]=" "," "," - "&amp;Tabel_Forespørgsel_fra_Visma28[[#This Row],[SupDescr]])</f>
        <v xml:space="preserve"> </v>
      </c>
      <c r="G2029" t="s">
        <v>40888</v>
      </c>
      <c r="H2029">
        <v>1</v>
      </c>
      <c r="I2029" t="str">
        <f>IF(A2029=A2028,I2028&amp;CHAR(10)&amp;"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0" spans="1:9" x14ac:dyDescent="0.25">
      <c r="A2030" t="s">
        <v>41201</v>
      </c>
      <c r="B2030">
        <v>86659222</v>
      </c>
      <c r="C2030" t="s">
        <v>16</v>
      </c>
      <c r="D2030" t="str">
        <f>IF(Tabel_Forespørgsel_fra_Visma28[[#This Row],[SupProd]]=" "," "," - "&amp;Tabel_Forespørgsel_fra_Visma28[[#This Row],[SupProd]])</f>
        <v xml:space="preserve"> </v>
      </c>
      <c r="E2030" t="s">
        <v>16</v>
      </c>
      <c r="F2030" t="str">
        <f>IF(Tabel_Forespørgsel_fra_Visma28[[#This Row],[SupDescr]]=" "," "," - "&amp;Tabel_Forespørgsel_fra_Visma28[[#This Row],[SupDescr]])</f>
        <v xml:space="preserve"> </v>
      </c>
      <c r="G2030" t="s">
        <v>40888</v>
      </c>
      <c r="H2030">
        <v>1</v>
      </c>
      <c r="I2030" t="str">
        <f>IF(A2030=A2029,I2029&amp;CHAR(10)&amp;"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1" spans="1:9" x14ac:dyDescent="0.25">
      <c r="A2031" t="s">
        <v>41476</v>
      </c>
      <c r="B2031">
        <v>86659222</v>
      </c>
      <c r="C2031" t="s">
        <v>16</v>
      </c>
      <c r="D2031" t="str">
        <f>IF(Tabel_Forespørgsel_fra_Visma28[[#This Row],[SupProd]]=" "," "," - "&amp;Tabel_Forespørgsel_fra_Visma28[[#This Row],[SupProd]])</f>
        <v xml:space="preserve"> </v>
      </c>
      <c r="E2031" t="s">
        <v>16</v>
      </c>
      <c r="F2031" t="str">
        <f>IF(Tabel_Forespørgsel_fra_Visma28[[#This Row],[SupDescr]]=" "," "," - "&amp;Tabel_Forespørgsel_fra_Visma28[[#This Row],[SupDescr]])</f>
        <v xml:space="preserve"> </v>
      </c>
      <c r="G2031" t="s">
        <v>40888</v>
      </c>
      <c r="H2031">
        <v>1</v>
      </c>
      <c r="I2031" t="str">
        <f>IF(A2031=A2030,I2030&amp;CHAR(10)&amp;"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2" spans="1:9" x14ac:dyDescent="0.25">
      <c r="A2032" t="s">
        <v>41477</v>
      </c>
      <c r="B2032">
        <v>86659222</v>
      </c>
      <c r="C2032" t="s">
        <v>16</v>
      </c>
      <c r="D2032" t="str">
        <f>IF(Tabel_Forespørgsel_fra_Visma28[[#This Row],[SupProd]]=" "," "," - "&amp;Tabel_Forespørgsel_fra_Visma28[[#This Row],[SupProd]])</f>
        <v xml:space="preserve"> </v>
      </c>
      <c r="E2032" t="s">
        <v>16</v>
      </c>
      <c r="F2032" t="str">
        <f>IF(Tabel_Forespørgsel_fra_Visma28[[#This Row],[SupDescr]]=" "," "," - "&amp;Tabel_Forespørgsel_fra_Visma28[[#This Row],[SupDescr]])</f>
        <v xml:space="preserve"> </v>
      </c>
      <c r="G2032" t="s">
        <v>40888</v>
      </c>
      <c r="H2032">
        <v>1</v>
      </c>
      <c r="I2032" t="str">
        <f>IF(A2032=A2031,I2031&amp;CHAR(10)&amp;"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3" spans="1:9" x14ac:dyDescent="0.25">
      <c r="A2033" t="s">
        <v>41842</v>
      </c>
      <c r="B2033">
        <v>86659222</v>
      </c>
      <c r="C2033" t="s">
        <v>16</v>
      </c>
      <c r="D2033" t="str">
        <f>IF(Tabel_Forespørgsel_fra_Visma28[[#This Row],[SupProd]]=" "," "," - "&amp;Tabel_Forespørgsel_fra_Visma28[[#This Row],[SupProd]])</f>
        <v xml:space="preserve"> </v>
      </c>
      <c r="E2033" t="s">
        <v>16</v>
      </c>
      <c r="F2033" t="str">
        <f>IF(Tabel_Forespørgsel_fra_Visma28[[#This Row],[SupDescr]]=" "," "," - "&amp;Tabel_Forespørgsel_fra_Visma28[[#This Row],[SupDescr]])</f>
        <v xml:space="preserve"> </v>
      </c>
      <c r="G2033" t="s">
        <v>40888</v>
      </c>
      <c r="H2033">
        <v>1</v>
      </c>
      <c r="I2033" t="str">
        <f>IF(A2033=A2032,I2032&amp;CHAR(10)&amp;"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4" spans="1:9" x14ac:dyDescent="0.25">
      <c r="A2034" t="s">
        <v>41209</v>
      </c>
      <c r="B2034">
        <v>86659222</v>
      </c>
      <c r="C2034" t="s">
        <v>16</v>
      </c>
      <c r="D2034" t="str">
        <f>IF(Tabel_Forespørgsel_fra_Visma28[[#This Row],[SupProd]]=" "," "," - "&amp;Tabel_Forespørgsel_fra_Visma28[[#This Row],[SupProd]])</f>
        <v xml:space="preserve"> </v>
      </c>
      <c r="E2034" t="s">
        <v>16</v>
      </c>
      <c r="F2034" t="str">
        <f>IF(Tabel_Forespørgsel_fra_Visma28[[#This Row],[SupDescr]]=" "," "," - "&amp;Tabel_Forespørgsel_fra_Visma28[[#This Row],[SupDescr]])</f>
        <v xml:space="preserve"> </v>
      </c>
      <c r="G2034" t="s">
        <v>40888</v>
      </c>
      <c r="H2034">
        <v>1</v>
      </c>
      <c r="I2034" t="str">
        <f>IF(A2034=A2033,I2033&amp;CHAR(10)&amp;"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5" spans="1:9" x14ac:dyDescent="0.25">
      <c r="A2035" t="s">
        <v>41212</v>
      </c>
      <c r="B2035">
        <v>86659222</v>
      </c>
      <c r="C2035" t="s">
        <v>16</v>
      </c>
      <c r="D2035" t="str">
        <f>IF(Tabel_Forespørgsel_fra_Visma28[[#This Row],[SupProd]]=" "," "," - "&amp;Tabel_Forespørgsel_fra_Visma28[[#This Row],[SupProd]])</f>
        <v xml:space="preserve"> </v>
      </c>
      <c r="E2035" t="s">
        <v>16</v>
      </c>
      <c r="F2035" t="str">
        <f>IF(Tabel_Forespørgsel_fra_Visma28[[#This Row],[SupDescr]]=" "," "," - "&amp;Tabel_Forespørgsel_fra_Visma28[[#This Row],[SupDescr]])</f>
        <v xml:space="preserve"> </v>
      </c>
      <c r="G2035" t="s">
        <v>40888</v>
      </c>
      <c r="H2035">
        <v>1</v>
      </c>
      <c r="I2035" t="str">
        <f>IF(A2035=A2034,I2034&amp;CHAR(10)&amp;"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6" spans="1:9" x14ac:dyDescent="0.25">
      <c r="A2036" t="s">
        <v>8478</v>
      </c>
      <c r="B2036">
        <v>75577000</v>
      </c>
      <c r="C2036" t="s">
        <v>16</v>
      </c>
      <c r="D2036" t="str">
        <f>IF(Tabel_Forespørgsel_fra_Visma28[[#This Row],[SupProd]]=" "," "," - "&amp;Tabel_Forespørgsel_fra_Visma28[[#This Row],[SupProd]])</f>
        <v xml:space="preserve"> </v>
      </c>
      <c r="E2036" t="s">
        <v>16</v>
      </c>
      <c r="F2036" t="str">
        <f>IF(Tabel_Forespørgsel_fra_Visma28[[#This Row],[SupDescr]]=" "," "," - "&amp;Tabel_Forespørgsel_fra_Visma28[[#This Row],[SupDescr]])</f>
        <v xml:space="preserve"> </v>
      </c>
      <c r="G2036" t="s">
        <v>3759</v>
      </c>
      <c r="H2036">
        <v>1</v>
      </c>
      <c r="I2036" t="str">
        <f>IF(A2036=A2035,I2035&amp;CHAR(10)&amp;"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37" spans="1:9" x14ac:dyDescent="0.25">
      <c r="A2037" t="s">
        <v>8479</v>
      </c>
      <c r="B2037">
        <v>75577000</v>
      </c>
      <c r="C2037" t="s">
        <v>16</v>
      </c>
      <c r="D2037" t="str">
        <f>IF(Tabel_Forespørgsel_fra_Visma28[[#This Row],[SupProd]]=" "," "," - "&amp;Tabel_Forespørgsel_fra_Visma28[[#This Row],[SupProd]])</f>
        <v xml:space="preserve"> </v>
      </c>
      <c r="E2037" t="s">
        <v>16</v>
      </c>
      <c r="F2037" t="str">
        <f>IF(Tabel_Forespørgsel_fra_Visma28[[#This Row],[SupDescr]]=" "," "," - "&amp;Tabel_Forespørgsel_fra_Visma28[[#This Row],[SupDescr]])</f>
        <v xml:space="preserve"> </v>
      </c>
      <c r="G2037" t="s">
        <v>3759</v>
      </c>
      <c r="H2037">
        <v>1</v>
      </c>
      <c r="I2037" t="str">
        <f>IF(A2037=A2036,I2036&amp;CHAR(10)&amp;"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38" spans="1:9" x14ac:dyDescent="0.25">
      <c r="A2038" t="s">
        <v>11006</v>
      </c>
      <c r="B2038">
        <v>70221333</v>
      </c>
      <c r="C2038" t="s">
        <v>16</v>
      </c>
      <c r="D2038" t="str">
        <f>IF(Tabel_Forespørgsel_fra_Visma28[[#This Row],[SupProd]]=" "," "," - "&amp;Tabel_Forespørgsel_fra_Visma28[[#This Row],[SupProd]])</f>
        <v xml:space="preserve"> </v>
      </c>
      <c r="E2038" t="s">
        <v>16</v>
      </c>
      <c r="F2038" t="str">
        <f>IF(Tabel_Forespørgsel_fra_Visma28[[#This Row],[SupDescr]]=" "," "," - "&amp;Tabel_Forespørgsel_fra_Visma28[[#This Row],[SupDescr]])</f>
        <v xml:space="preserve"> </v>
      </c>
      <c r="G2038" t="s">
        <v>11007</v>
      </c>
      <c r="H2038">
        <v>1</v>
      </c>
      <c r="I2038" t="str">
        <f>IF(A2038=A2037,I2037&amp;CHAR(10)&amp;"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Netto Perforering  </v>
      </c>
    </row>
    <row r="2039" spans="1:9" x14ac:dyDescent="0.25">
      <c r="A2039" t="s">
        <v>9287</v>
      </c>
      <c r="B2039">
        <v>74755755</v>
      </c>
      <c r="C2039" t="s">
        <v>9288</v>
      </c>
      <c r="D2039" t="str">
        <f>IF(Tabel_Forespørgsel_fra_Visma28[[#This Row],[SupProd]]=" "," "," - "&amp;Tabel_Forespørgsel_fra_Visma28[[#This Row],[SupProd]])</f>
        <v xml:space="preserve"> - 3001069800100</v>
      </c>
      <c r="E2039" t="s">
        <v>9289</v>
      </c>
      <c r="F2039" t="str">
        <f>IF(Tabel_Forespørgsel_fra_Visma28[[#This Row],[SupDescr]]=" "," "," - "&amp;Tabel_Forespørgsel_fra_Visma28[[#This Row],[SupDescr]])</f>
        <v xml:space="preserve"> - 1069800100R00 Nylonrulle Excl. kuglelejer/montage</v>
      </c>
      <c r="G2039" t="s">
        <v>4786</v>
      </c>
      <c r="H2039">
        <v>1</v>
      </c>
      <c r="I2039" t="str">
        <f>IF(A2039=A2038,I2038&amp;CHAR(10)&amp;"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- 3001069800100 - 1069800100R00 Nylonrulle Excl. kuglelejer/montage</v>
      </c>
    </row>
    <row r="2040" spans="1:9" x14ac:dyDescent="0.25">
      <c r="A2040" t="s">
        <v>7387</v>
      </c>
      <c r="B2040">
        <v>74755755</v>
      </c>
      <c r="C2040" t="s">
        <v>16</v>
      </c>
      <c r="D2040" t="str">
        <f>IF(Tabel_Forespørgsel_fra_Visma28[[#This Row],[SupProd]]=" "," "," - "&amp;Tabel_Forespørgsel_fra_Visma28[[#This Row],[SupProd]])</f>
        <v xml:space="preserve"> </v>
      </c>
      <c r="E2040" t="s">
        <v>16</v>
      </c>
      <c r="F2040" t="str">
        <f>IF(Tabel_Forespørgsel_fra_Visma28[[#This Row],[SupDescr]]=" "," "," - "&amp;Tabel_Forespørgsel_fra_Visma28[[#This Row],[SupDescr]])</f>
        <v xml:space="preserve"> </v>
      </c>
      <c r="G2040" t="s">
        <v>4786</v>
      </c>
      <c r="H2040">
        <v>1</v>
      </c>
      <c r="I2040" t="str">
        <f>IF(A2040=A2039,I2039&amp;CHAR(10)&amp;"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41" spans="1:9" x14ac:dyDescent="0.25">
      <c r="A2041" t="s">
        <v>11688</v>
      </c>
      <c r="B2041">
        <v>75577000</v>
      </c>
      <c r="C2041" t="s">
        <v>16</v>
      </c>
      <c r="D2041" t="str">
        <f>IF(Tabel_Forespørgsel_fra_Visma28[[#This Row],[SupProd]]=" "," "," - "&amp;Tabel_Forespørgsel_fra_Visma28[[#This Row],[SupProd]])</f>
        <v xml:space="preserve"> </v>
      </c>
      <c r="E2041" t="s">
        <v>16</v>
      </c>
      <c r="F2041" t="str">
        <f>IF(Tabel_Forespørgsel_fra_Visma28[[#This Row],[SupDescr]]=" "," "," - "&amp;Tabel_Forespørgsel_fra_Visma28[[#This Row],[SupDescr]])</f>
        <v xml:space="preserve"> </v>
      </c>
      <c r="G2041" t="s">
        <v>3759</v>
      </c>
      <c r="H2041">
        <v>1</v>
      </c>
      <c r="I2041" t="str">
        <f>IF(A2041=A2040,I2040&amp;CHAR(10)&amp;"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42" spans="1:9" x14ac:dyDescent="0.25">
      <c r="A2042" t="s">
        <v>11045</v>
      </c>
      <c r="B2042">
        <v>70108720</v>
      </c>
      <c r="C2042" t="s">
        <v>16</v>
      </c>
      <c r="D2042" t="str">
        <f>IF(Tabel_Forespørgsel_fra_Visma28[[#This Row],[SupProd]]=" "," "," - "&amp;Tabel_Forespørgsel_fra_Visma28[[#This Row],[SupProd]])</f>
        <v xml:space="preserve"> </v>
      </c>
      <c r="E2042" t="s">
        <v>16</v>
      </c>
      <c r="F2042" t="str">
        <f>IF(Tabel_Forespørgsel_fra_Visma28[[#This Row],[SupDescr]]=" "," "," - "&amp;Tabel_Forespørgsel_fra_Visma28[[#This Row],[SupDescr]])</f>
        <v xml:space="preserve"> </v>
      </c>
      <c r="G2042" t="s">
        <v>8125</v>
      </c>
      <c r="H2042">
        <v>1</v>
      </c>
      <c r="I2042" t="str">
        <f>IF(A2042=A2041,I2041&amp;CHAR(10)&amp;"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43" spans="1:9" x14ac:dyDescent="0.25">
      <c r="A2043" t="s">
        <v>11043</v>
      </c>
      <c r="B2043">
        <v>70108720</v>
      </c>
      <c r="C2043" t="s">
        <v>16</v>
      </c>
      <c r="D2043" t="str">
        <f>IF(Tabel_Forespørgsel_fra_Visma28[[#This Row],[SupProd]]=" "," "," - "&amp;Tabel_Forespørgsel_fra_Visma28[[#This Row],[SupProd]])</f>
        <v xml:space="preserve"> </v>
      </c>
      <c r="E2043" t="s">
        <v>16</v>
      </c>
      <c r="F2043" t="str">
        <f>IF(Tabel_Forespørgsel_fra_Visma28[[#This Row],[SupDescr]]=" "," "," - "&amp;Tabel_Forespørgsel_fra_Visma28[[#This Row],[SupDescr]])</f>
        <v xml:space="preserve"> </v>
      </c>
      <c r="G2043" t="s">
        <v>8125</v>
      </c>
      <c r="H2043">
        <v>1</v>
      </c>
      <c r="I2043" t="str">
        <f>IF(A2043=A2042,I2042&amp;CHAR(10)&amp;"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44" spans="1:9" x14ac:dyDescent="0.25">
      <c r="A2044" t="s">
        <v>9114</v>
      </c>
      <c r="B2044">
        <v>74762273</v>
      </c>
      <c r="C2044" t="s">
        <v>16</v>
      </c>
      <c r="D2044" t="str">
        <f>IF(Tabel_Forespørgsel_fra_Visma28[[#This Row],[SupProd]]=" "," "," - "&amp;Tabel_Forespørgsel_fra_Visma28[[#This Row],[SupProd]])</f>
        <v xml:space="preserve"> </v>
      </c>
      <c r="E2044" t="s">
        <v>16</v>
      </c>
      <c r="F2044" t="str">
        <f>IF(Tabel_Forespørgsel_fra_Visma28[[#This Row],[SupDescr]]=" "," "," - "&amp;Tabel_Forespørgsel_fra_Visma28[[#This Row],[SupDescr]])</f>
        <v xml:space="preserve"> </v>
      </c>
      <c r="G2044" t="s">
        <v>154</v>
      </c>
      <c r="H2044">
        <v>1</v>
      </c>
      <c r="I2044" t="str">
        <f>IF(A2044=A2043,I2043&amp;CHAR(10)&amp;"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045" spans="1:9" x14ac:dyDescent="0.25">
      <c r="A2045" t="s">
        <v>9120</v>
      </c>
      <c r="B2045">
        <v>86439632</v>
      </c>
      <c r="C2045" t="s">
        <v>16</v>
      </c>
      <c r="D2045" t="str">
        <f>IF(Tabel_Forespørgsel_fra_Visma28[[#This Row],[SupProd]]=" "," "," - "&amp;Tabel_Forespørgsel_fra_Visma28[[#This Row],[SupProd]])</f>
        <v xml:space="preserve"> </v>
      </c>
      <c r="E2045" t="s">
        <v>16</v>
      </c>
      <c r="F2045" t="str">
        <f>IF(Tabel_Forespørgsel_fra_Visma28[[#This Row],[SupDescr]]=" "," "," - "&amp;Tabel_Forespørgsel_fra_Visma28[[#This Row],[SupDescr]])</f>
        <v xml:space="preserve"> </v>
      </c>
      <c r="G2045" t="s">
        <v>3929</v>
      </c>
      <c r="H2045">
        <v>1</v>
      </c>
      <c r="I2045" t="str">
        <f>IF(A2045=A2044,I2044&amp;CHAR(10)&amp;"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046" spans="1:9" x14ac:dyDescent="0.25">
      <c r="A2046" t="s">
        <v>8596</v>
      </c>
      <c r="B2046">
        <v>75577000</v>
      </c>
      <c r="C2046" t="s">
        <v>16</v>
      </c>
      <c r="D2046" t="str">
        <f>IF(Tabel_Forespørgsel_fra_Visma28[[#This Row],[SupProd]]=" "," "," - "&amp;Tabel_Forespørgsel_fra_Visma28[[#This Row],[SupProd]])</f>
        <v xml:space="preserve"> </v>
      </c>
      <c r="E2046" t="s">
        <v>16</v>
      </c>
      <c r="F2046" t="str">
        <f>IF(Tabel_Forespørgsel_fra_Visma28[[#This Row],[SupDescr]]=" "," "," - "&amp;Tabel_Forespørgsel_fra_Visma28[[#This Row],[SupDescr]])</f>
        <v xml:space="preserve"> </v>
      </c>
      <c r="G2046" t="s">
        <v>3759</v>
      </c>
      <c r="H2046">
        <v>1</v>
      </c>
      <c r="I2046" t="str">
        <f>IF(A2046=A2045,I2045&amp;CHAR(10)&amp;"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47" spans="1:9" x14ac:dyDescent="0.25">
      <c r="A2047" t="s">
        <v>8597</v>
      </c>
      <c r="B2047">
        <v>75421677</v>
      </c>
      <c r="C2047" t="s">
        <v>16</v>
      </c>
      <c r="D2047" t="str">
        <f>IF(Tabel_Forespørgsel_fra_Visma28[[#This Row],[SupProd]]=" "," "," - "&amp;Tabel_Forespørgsel_fra_Visma28[[#This Row],[SupProd]])</f>
        <v xml:space="preserve"> </v>
      </c>
      <c r="E2047" t="s">
        <v>16</v>
      </c>
      <c r="F2047" t="str">
        <f>IF(Tabel_Forespørgsel_fra_Visma28[[#This Row],[SupDescr]]=" "," "," - "&amp;Tabel_Forespørgsel_fra_Visma28[[#This Row],[SupDescr]])</f>
        <v xml:space="preserve"> </v>
      </c>
      <c r="G2047" t="s">
        <v>3368</v>
      </c>
      <c r="H2047">
        <v>1</v>
      </c>
      <c r="I2047" t="str">
        <f>IF(A2047=A2046,I2046&amp;CHAR(10)&amp;"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048" spans="1:9" x14ac:dyDescent="0.25">
      <c r="A2048" t="s">
        <v>8601</v>
      </c>
      <c r="B2048">
        <v>75577000</v>
      </c>
      <c r="C2048" t="s">
        <v>16</v>
      </c>
      <c r="D2048" t="str">
        <f>IF(Tabel_Forespørgsel_fra_Visma28[[#This Row],[SupProd]]=" "," "," - "&amp;Tabel_Forespørgsel_fra_Visma28[[#This Row],[SupProd]])</f>
        <v xml:space="preserve"> </v>
      </c>
      <c r="E2048" t="s">
        <v>16</v>
      </c>
      <c r="F2048" t="str">
        <f>IF(Tabel_Forespørgsel_fra_Visma28[[#This Row],[SupDescr]]=" "," "," - "&amp;Tabel_Forespørgsel_fra_Visma28[[#This Row],[SupDescr]])</f>
        <v xml:space="preserve"> </v>
      </c>
      <c r="G2048" t="s">
        <v>3759</v>
      </c>
      <c r="H2048">
        <v>1</v>
      </c>
      <c r="I2048" t="str">
        <f>IF(A2048=A2047,I2047&amp;CHAR(10)&amp;"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49" spans="1:9" x14ac:dyDescent="0.25">
      <c r="A2049" t="s">
        <v>12094</v>
      </c>
      <c r="B2049">
        <v>75577000</v>
      </c>
      <c r="C2049" t="s">
        <v>16</v>
      </c>
      <c r="D2049" t="str">
        <f>IF(Tabel_Forespørgsel_fra_Visma28[[#This Row],[SupProd]]=" "," "," - "&amp;Tabel_Forespørgsel_fra_Visma28[[#This Row],[SupProd]])</f>
        <v xml:space="preserve"> </v>
      </c>
      <c r="E2049" t="s">
        <v>16</v>
      </c>
      <c r="F2049" t="str">
        <f>IF(Tabel_Forespørgsel_fra_Visma28[[#This Row],[SupDescr]]=" "," "," - "&amp;Tabel_Forespørgsel_fra_Visma28[[#This Row],[SupDescr]])</f>
        <v xml:space="preserve"> </v>
      </c>
      <c r="G2049" t="s">
        <v>3759</v>
      </c>
      <c r="H2049">
        <v>1</v>
      </c>
      <c r="I2049" t="str">
        <f>IF(A2049=A2048,I2048&amp;CHAR(10)&amp;"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50" spans="1:9" x14ac:dyDescent="0.25">
      <c r="A2050" t="s">
        <v>12098</v>
      </c>
      <c r="B2050">
        <v>74755755</v>
      </c>
      <c r="C2050" t="s">
        <v>16</v>
      </c>
      <c r="D2050" t="str">
        <f>IF(Tabel_Forespørgsel_fra_Visma28[[#This Row],[SupProd]]=" "," "," - "&amp;Tabel_Forespørgsel_fra_Visma28[[#This Row],[SupProd]])</f>
        <v xml:space="preserve"> </v>
      </c>
      <c r="E2050" t="s">
        <v>16</v>
      </c>
      <c r="F2050" t="str">
        <f>IF(Tabel_Forespørgsel_fra_Visma28[[#This Row],[SupDescr]]=" "," "," - "&amp;Tabel_Forespørgsel_fra_Visma28[[#This Row],[SupDescr]])</f>
        <v xml:space="preserve"> </v>
      </c>
      <c r="G2050" t="s">
        <v>4786</v>
      </c>
      <c r="H2050">
        <v>1</v>
      </c>
      <c r="I2050" t="str">
        <f>IF(A2050=A2049,I2049&amp;CHAR(10)&amp;"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1" spans="1:9" x14ac:dyDescent="0.25">
      <c r="A2051" t="s">
        <v>12250</v>
      </c>
      <c r="B2051">
        <v>75577000</v>
      </c>
      <c r="C2051" t="s">
        <v>16</v>
      </c>
      <c r="D2051" t="str">
        <f>IF(Tabel_Forespørgsel_fra_Visma28[[#This Row],[SupProd]]=" "," "," - "&amp;Tabel_Forespørgsel_fra_Visma28[[#This Row],[SupProd]])</f>
        <v xml:space="preserve"> </v>
      </c>
      <c r="E2051" t="s">
        <v>16</v>
      </c>
      <c r="F2051" t="str">
        <f>IF(Tabel_Forespørgsel_fra_Visma28[[#This Row],[SupDescr]]=" "," "," - "&amp;Tabel_Forespørgsel_fra_Visma28[[#This Row],[SupDescr]])</f>
        <v xml:space="preserve"> </v>
      </c>
      <c r="G2051" t="s">
        <v>3759</v>
      </c>
      <c r="H2051">
        <v>1</v>
      </c>
      <c r="I2051" t="str">
        <f>IF(A2051=A2050,I2050&amp;CHAR(10)&amp;"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52" spans="1:9" x14ac:dyDescent="0.25">
      <c r="A2052" t="s">
        <v>12327</v>
      </c>
      <c r="B2052">
        <v>74755755</v>
      </c>
      <c r="C2052" t="s">
        <v>16</v>
      </c>
      <c r="D2052" t="str">
        <f>IF(Tabel_Forespørgsel_fra_Visma28[[#This Row],[SupProd]]=" "," "," - "&amp;Tabel_Forespørgsel_fra_Visma28[[#This Row],[SupProd]])</f>
        <v xml:space="preserve"> </v>
      </c>
      <c r="E2052" t="s">
        <v>16</v>
      </c>
      <c r="F2052" t="str">
        <f>IF(Tabel_Forespørgsel_fra_Visma28[[#This Row],[SupDescr]]=" "," "," - "&amp;Tabel_Forespørgsel_fra_Visma28[[#This Row],[SupDescr]])</f>
        <v xml:space="preserve"> </v>
      </c>
      <c r="G2052" t="s">
        <v>4786</v>
      </c>
      <c r="H2052">
        <v>1</v>
      </c>
      <c r="I2052" t="str">
        <f>IF(A2052=A2051,I2051&amp;CHAR(10)&amp;"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3" spans="1:9" x14ac:dyDescent="0.25">
      <c r="A2053" t="s">
        <v>12274</v>
      </c>
      <c r="B2053">
        <v>74755755</v>
      </c>
      <c r="C2053" t="s">
        <v>16</v>
      </c>
      <c r="D2053" t="str">
        <f>IF(Tabel_Forespørgsel_fra_Visma28[[#This Row],[SupProd]]=" "," "," - "&amp;Tabel_Forespørgsel_fra_Visma28[[#This Row],[SupProd]])</f>
        <v xml:space="preserve"> </v>
      </c>
      <c r="E2053" t="s">
        <v>16</v>
      </c>
      <c r="F2053" t="str">
        <f>IF(Tabel_Forespørgsel_fra_Visma28[[#This Row],[SupDescr]]=" "," "," - "&amp;Tabel_Forespørgsel_fra_Visma28[[#This Row],[SupDescr]])</f>
        <v xml:space="preserve"> </v>
      </c>
      <c r="G2053" t="s">
        <v>4786</v>
      </c>
      <c r="H2053">
        <v>1</v>
      </c>
      <c r="I2053" t="str">
        <f>IF(A2053=A2052,I2052&amp;CHAR(10)&amp;"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4" spans="1:9" x14ac:dyDescent="0.25">
      <c r="A2054" t="s">
        <v>12271</v>
      </c>
      <c r="B2054">
        <v>74755755</v>
      </c>
      <c r="C2054" t="s">
        <v>16</v>
      </c>
      <c r="D2054" t="str">
        <f>IF(Tabel_Forespørgsel_fra_Visma28[[#This Row],[SupProd]]=" "," "," - "&amp;Tabel_Forespørgsel_fra_Visma28[[#This Row],[SupProd]])</f>
        <v xml:space="preserve"> </v>
      </c>
      <c r="E2054" t="s">
        <v>16</v>
      </c>
      <c r="F2054" t="str">
        <f>IF(Tabel_Forespørgsel_fra_Visma28[[#This Row],[SupDescr]]=" "," "," - "&amp;Tabel_Forespørgsel_fra_Visma28[[#This Row],[SupDescr]])</f>
        <v xml:space="preserve"> </v>
      </c>
      <c r="G2054" t="s">
        <v>4786</v>
      </c>
      <c r="H2054">
        <v>1</v>
      </c>
      <c r="I2054" t="str">
        <f>IF(A2054=A2053,I2053&amp;CHAR(10)&amp;"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5" spans="1:9" x14ac:dyDescent="0.25">
      <c r="A2055" t="s">
        <v>11664</v>
      </c>
      <c r="B2055">
        <v>74755755</v>
      </c>
      <c r="C2055" t="s">
        <v>16</v>
      </c>
      <c r="D2055" t="str">
        <f>IF(Tabel_Forespørgsel_fra_Visma28[[#This Row],[SupProd]]=" "," "," - "&amp;Tabel_Forespørgsel_fra_Visma28[[#This Row],[SupProd]])</f>
        <v xml:space="preserve"> </v>
      </c>
      <c r="E2055" t="s">
        <v>16</v>
      </c>
      <c r="F2055" t="str">
        <f>IF(Tabel_Forespørgsel_fra_Visma28[[#This Row],[SupDescr]]=" "," "," - "&amp;Tabel_Forespørgsel_fra_Visma28[[#This Row],[SupDescr]])</f>
        <v xml:space="preserve"> </v>
      </c>
      <c r="G2055" t="s">
        <v>4786</v>
      </c>
      <c r="H2055">
        <v>1</v>
      </c>
      <c r="I2055" t="str">
        <f>IF(A2055=A2054,I2054&amp;CHAR(10)&amp;"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6" spans="1:9" x14ac:dyDescent="0.25">
      <c r="A2056" t="s">
        <v>11665</v>
      </c>
      <c r="B2056">
        <v>74755755</v>
      </c>
      <c r="C2056" t="s">
        <v>16</v>
      </c>
      <c r="D2056" t="str">
        <f>IF(Tabel_Forespørgsel_fra_Visma28[[#This Row],[SupProd]]=" "," "," - "&amp;Tabel_Forespørgsel_fra_Visma28[[#This Row],[SupProd]])</f>
        <v xml:space="preserve"> </v>
      </c>
      <c r="E2056" t="s">
        <v>16</v>
      </c>
      <c r="F2056" t="str">
        <f>IF(Tabel_Forespørgsel_fra_Visma28[[#This Row],[SupDescr]]=" "," "," - "&amp;Tabel_Forespørgsel_fra_Visma28[[#This Row],[SupDescr]])</f>
        <v xml:space="preserve"> </v>
      </c>
      <c r="G2056" t="s">
        <v>4786</v>
      </c>
      <c r="H2056">
        <v>1</v>
      </c>
      <c r="I2056" t="str">
        <f>IF(A2056=A2055,I2055&amp;CHAR(10)&amp;"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7" spans="1:9" x14ac:dyDescent="0.25">
      <c r="A2057" t="s">
        <v>11359</v>
      </c>
      <c r="B2057">
        <v>86560200</v>
      </c>
      <c r="C2057" t="s">
        <v>16</v>
      </c>
      <c r="D2057" t="str">
        <f>IF(Tabel_Forespørgsel_fra_Visma28[[#This Row],[SupProd]]=" "," "," - "&amp;Tabel_Forespørgsel_fra_Visma28[[#This Row],[SupProd]])</f>
        <v xml:space="preserve"> </v>
      </c>
      <c r="E2057" t="s">
        <v>16</v>
      </c>
      <c r="F2057" t="str">
        <f>IF(Tabel_Forespørgsel_fra_Visma28[[#This Row],[SupDescr]]=" "," "," - "&amp;Tabel_Forespørgsel_fra_Visma28[[#This Row],[SupDescr]])</f>
        <v xml:space="preserve"> </v>
      </c>
      <c r="G2057" t="s">
        <v>10432</v>
      </c>
      <c r="H2057">
        <v>1</v>
      </c>
      <c r="I2057" t="str">
        <f>IF(A2057=A2056,I2056&amp;CHAR(10)&amp;"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058" spans="1:9" x14ac:dyDescent="0.25">
      <c r="A2058" t="s">
        <v>10429</v>
      </c>
      <c r="B2058">
        <v>97520944</v>
      </c>
      <c r="C2058" t="s">
        <v>16</v>
      </c>
      <c r="D2058" t="str">
        <f>IF(Tabel_Forespørgsel_fra_Visma28[[#This Row],[SupProd]]=" "," "," - "&amp;Tabel_Forespørgsel_fra_Visma28[[#This Row],[SupProd]])</f>
        <v xml:space="preserve"> </v>
      </c>
      <c r="E2058" t="s">
        <v>16</v>
      </c>
      <c r="F2058" t="str">
        <f>IF(Tabel_Forespørgsel_fra_Visma28[[#This Row],[SupDescr]]=" "," "," - "&amp;Tabel_Forespørgsel_fra_Visma28[[#This Row],[SupDescr]])</f>
        <v xml:space="preserve"> </v>
      </c>
      <c r="G2058" t="s">
        <v>10430</v>
      </c>
      <c r="H2058">
        <v>1</v>
      </c>
      <c r="I2058" t="str">
        <f>IF(A2058=A2057,I2057&amp;CHAR(10)&amp;"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Braarup Maskinfabrik ApS  </v>
      </c>
    </row>
    <row r="2059" spans="1:9" x14ac:dyDescent="0.25">
      <c r="A2059" t="s">
        <v>8253</v>
      </c>
      <c r="B2059">
        <v>74762273</v>
      </c>
      <c r="C2059" t="s">
        <v>16</v>
      </c>
      <c r="D2059" t="str">
        <f>IF(Tabel_Forespørgsel_fra_Visma28[[#This Row],[SupProd]]=" "," "," - "&amp;Tabel_Forespørgsel_fra_Visma28[[#This Row],[SupProd]])</f>
        <v xml:space="preserve"> </v>
      </c>
      <c r="E2059" t="s">
        <v>16</v>
      </c>
      <c r="F2059" t="str">
        <f>IF(Tabel_Forespørgsel_fra_Visma28[[#This Row],[SupDescr]]=" "," "," - "&amp;Tabel_Forespørgsel_fra_Visma28[[#This Row],[SupDescr]])</f>
        <v xml:space="preserve"> </v>
      </c>
      <c r="G2059" t="s">
        <v>154</v>
      </c>
      <c r="H2059">
        <v>1</v>
      </c>
      <c r="I2059" t="str">
        <f>IF(A2059=A2058,I2058&amp;CHAR(10)&amp;"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060" spans="1:9" x14ac:dyDescent="0.25">
      <c r="A2060" t="s">
        <v>8269</v>
      </c>
      <c r="B2060">
        <v>70890019</v>
      </c>
      <c r="C2060" t="s">
        <v>16</v>
      </c>
      <c r="D2060" t="str">
        <f>IF(Tabel_Forespørgsel_fra_Visma28[[#This Row],[SupProd]]=" "," "," - "&amp;Tabel_Forespørgsel_fra_Visma28[[#This Row],[SupProd]])</f>
        <v xml:space="preserve"> </v>
      </c>
      <c r="E2060" t="s">
        <v>16</v>
      </c>
      <c r="F2060" t="str">
        <f>IF(Tabel_Forespørgsel_fra_Visma28[[#This Row],[SupDescr]]=" "," "," - "&amp;Tabel_Forespørgsel_fra_Visma28[[#This Row],[SupDescr]])</f>
        <v xml:space="preserve"> </v>
      </c>
      <c r="G2060" t="s">
        <v>5780</v>
      </c>
      <c r="H2060">
        <v>1</v>
      </c>
      <c r="I2060" t="str">
        <f>IF(A2060=A2059,I2059&amp;CHAR(10)&amp;"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61" spans="1:9" x14ac:dyDescent="0.25">
      <c r="A2061" t="s">
        <v>8304</v>
      </c>
      <c r="B2061">
        <v>97131200</v>
      </c>
      <c r="C2061" t="s">
        <v>16</v>
      </c>
      <c r="D2061" t="str">
        <f>IF(Tabel_Forespørgsel_fra_Visma28[[#This Row],[SupProd]]=" "," "," - "&amp;Tabel_Forespørgsel_fra_Visma28[[#This Row],[SupProd]])</f>
        <v xml:space="preserve"> </v>
      </c>
      <c r="E2061" t="s">
        <v>16</v>
      </c>
      <c r="F2061" t="str">
        <f>IF(Tabel_Forespørgsel_fra_Visma28[[#This Row],[SupDescr]]=" "," "," - "&amp;Tabel_Forespørgsel_fra_Visma28[[#This Row],[SupDescr]])</f>
        <v xml:space="preserve"> </v>
      </c>
      <c r="G2061" t="s">
        <v>4000</v>
      </c>
      <c r="H2061">
        <v>1</v>
      </c>
      <c r="I2061" t="str">
        <f>IF(A2061=A2060,I2060&amp;CHAR(10)&amp;"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PcP. Maskinfabrikken  </v>
      </c>
    </row>
    <row r="2062" spans="1:9" x14ac:dyDescent="0.25">
      <c r="A2062" t="s">
        <v>8071</v>
      </c>
      <c r="B2062">
        <v>70890019</v>
      </c>
      <c r="C2062" t="s">
        <v>16</v>
      </c>
      <c r="D2062" t="str">
        <f>IF(Tabel_Forespørgsel_fra_Visma28[[#This Row],[SupProd]]=" "," "," - "&amp;Tabel_Forespørgsel_fra_Visma28[[#This Row],[SupProd]])</f>
        <v xml:space="preserve"> </v>
      </c>
      <c r="E2062" t="s">
        <v>16</v>
      </c>
      <c r="F2062" t="str">
        <f>IF(Tabel_Forespørgsel_fra_Visma28[[#This Row],[SupDescr]]=" "," "," - "&amp;Tabel_Forespørgsel_fra_Visma28[[#This Row],[SupDescr]])</f>
        <v xml:space="preserve"> </v>
      </c>
      <c r="G2062" t="s">
        <v>5780</v>
      </c>
      <c r="H2062">
        <v>1</v>
      </c>
      <c r="I2062" t="str">
        <f>IF(A2062=A2061,I2061&amp;CHAR(10)&amp;"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63" spans="1:9" x14ac:dyDescent="0.25">
      <c r="A2063" t="s">
        <v>8347</v>
      </c>
      <c r="B2063">
        <v>70890019</v>
      </c>
      <c r="C2063" t="s">
        <v>16</v>
      </c>
      <c r="D2063" t="str">
        <f>IF(Tabel_Forespørgsel_fra_Visma28[[#This Row],[SupProd]]=" "," "," - "&amp;Tabel_Forespørgsel_fra_Visma28[[#This Row],[SupProd]])</f>
        <v xml:space="preserve"> </v>
      </c>
      <c r="E2063" t="s">
        <v>16</v>
      </c>
      <c r="F2063" t="str">
        <f>IF(Tabel_Forespørgsel_fra_Visma28[[#This Row],[SupDescr]]=" "," "," - "&amp;Tabel_Forespørgsel_fra_Visma28[[#This Row],[SupDescr]])</f>
        <v xml:space="preserve"> </v>
      </c>
      <c r="G2063" t="s">
        <v>5780</v>
      </c>
      <c r="H2063">
        <v>1</v>
      </c>
      <c r="I2063" t="str">
        <f>IF(A2063=A2062,I2062&amp;CHAR(10)&amp;"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64" spans="1:9" x14ac:dyDescent="0.25">
      <c r="A2064" t="s">
        <v>8348</v>
      </c>
      <c r="B2064">
        <v>70890019</v>
      </c>
      <c r="C2064" t="s">
        <v>16</v>
      </c>
      <c r="D2064" t="str">
        <f>IF(Tabel_Forespørgsel_fra_Visma28[[#This Row],[SupProd]]=" "," "," - "&amp;Tabel_Forespørgsel_fra_Visma28[[#This Row],[SupProd]])</f>
        <v xml:space="preserve"> </v>
      </c>
      <c r="E2064" t="s">
        <v>16</v>
      </c>
      <c r="F2064" t="str">
        <f>IF(Tabel_Forespørgsel_fra_Visma28[[#This Row],[SupDescr]]=" "," "," - "&amp;Tabel_Forespørgsel_fra_Visma28[[#This Row],[SupDescr]])</f>
        <v xml:space="preserve"> </v>
      </c>
      <c r="G2064" t="s">
        <v>5780</v>
      </c>
      <c r="H2064">
        <v>1</v>
      </c>
      <c r="I2064" t="str">
        <f>IF(A2064=A2063,I2063&amp;CHAR(10)&amp;"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65" spans="1:9" x14ac:dyDescent="0.25">
      <c r="A2065" t="s">
        <v>9342</v>
      </c>
      <c r="B2065">
        <v>74762273</v>
      </c>
      <c r="C2065" t="s">
        <v>16</v>
      </c>
      <c r="D2065" t="str">
        <f>IF(Tabel_Forespørgsel_fra_Visma28[[#This Row],[SupProd]]=" "," "," - "&amp;Tabel_Forespørgsel_fra_Visma28[[#This Row],[SupProd]])</f>
        <v xml:space="preserve"> </v>
      </c>
      <c r="E2065" t="s">
        <v>16</v>
      </c>
      <c r="F2065" t="str">
        <f>IF(Tabel_Forespørgsel_fra_Visma28[[#This Row],[SupDescr]]=" "," "," - "&amp;Tabel_Forespørgsel_fra_Visma28[[#This Row],[SupDescr]])</f>
        <v xml:space="preserve"> </v>
      </c>
      <c r="G2065" t="s">
        <v>154</v>
      </c>
      <c r="H2065">
        <v>1</v>
      </c>
      <c r="I2065" t="str">
        <f>IF(A2065=A2064,I2064&amp;CHAR(10)&amp;"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066" spans="1:9" x14ac:dyDescent="0.25">
      <c r="A2066" t="s">
        <v>8680</v>
      </c>
      <c r="B2066">
        <v>70108720</v>
      </c>
      <c r="C2066" t="s">
        <v>16</v>
      </c>
      <c r="D2066" t="str">
        <f>IF(Tabel_Forespørgsel_fra_Visma28[[#This Row],[SupProd]]=" "," "," - "&amp;Tabel_Forespørgsel_fra_Visma28[[#This Row],[SupProd]])</f>
        <v xml:space="preserve"> </v>
      </c>
      <c r="E2066" t="s">
        <v>16</v>
      </c>
      <c r="F2066" t="str">
        <f>IF(Tabel_Forespørgsel_fra_Visma28[[#This Row],[SupDescr]]=" "," "," - "&amp;Tabel_Forespørgsel_fra_Visma28[[#This Row],[SupDescr]])</f>
        <v xml:space="preserve"> </v>
      </c>
      <c r="G2066" t="s">
        <v>8125</v>
      </c>
      <c r="H2066">
        <v>1</v>
      </c>
      <c r="I2066" t="str">
        <f>IF(A2066=A2065,I2065&amp;CHAR(10)&amp;"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67" spans="1:9" x14ac:dyDescent="0.25">
      <c r="A2067" t="s">
        <v>8681</v>
      </c>
      <c r="B2067">
        <v>70108720</v>
      </c>
      <c r="C2067" t="s">
        <v>16</v>
      </c>
      <c r="D2067" t="str">
        <f>IF(Tabel_Forespørgsel_fra_Visma28[[#This Row],[SupProd]]=" "," "," - "&amp;Tabel_Forespørgsel_fra_Visma28[[#This Row],[SupProd]])</f>
        <v xml:space="preserve"> </v>
      </c>
      <c r="E2067" t="s">
        <v>16</v>
      </c>
      <c r="F2067" t="str">
        <f>IF(Tabel_Forespørgsel_fra_Visma28[[#This Row],[SupDescr]]=" "," "," - "&amp;Tabel_Forespørgsel_fra_Visma28[[#This Row],[SupDescr]])</f>
        <v xml:space="preserve"> </v>
      </c>
      <c r="G2067" t="s">
        <v>8125</v>
      </c>
      <c r="H2067">
        <v>1</v>
      </c>
      <c r="I2067" t="str">
        <f>IF(A2067=A2066,I2066&amp;CHAR(10)&amp;"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68" spans="1:9" x14ac:dyDescent="0.25">
      <c r="A2068" t="s">
        <v>8692</v>
      </c>
      <c r="B2068">
        <v>75763222</v>
      </c>
      <c r="C2068" t="s">
        <v>16</v>
      </c>
      <c r="D2068" t="str">
        <f>IF(Tabel_Forespørgsel_fra_Visma28[[#This Row],[SupProd]]=" "," "," - "&amp;Tabel_Forespørgsel_fra_Visma28[[#This Row],[SupProd]])</f>
        <v xml:space="preserve"> </v>
      </c>
      <c r="E2068" t="s">
        <v>16</v>
      </c>
      <c r="F2068" t="str">
        <f>IF(Tabel_Forespørgsel_fra_Visma28[[#This Row],[SupDescr]]=" "," "," - "&amp;Tabel_Forespørgsel_fra_Visma28[[#This Row],[SupDescr]])</f>
        <v xml:space="preserve"> </v>
      </c>
      <c r="G2068" t="s">
        <v>4847</v>
      </c>
      <c r="H2068">
        <v>1</v>
      </c>
      <c r="I2068" t="str">
        <f>IF(A2068=A2067,I2067&amp;CHAR(10)&amp;"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069" spans="1:9" x14ac:dyDescent="0.25">
      <c r="A2069" t="s">
        <v>8693</v>
      </c>
      <c r="B2069">
        <v>75763222</v>
      </c>
      <c r="C2069" t="s">
        <v>16</v>
      </c>
      <c r="D2069" t="str">
        <f>IF(Tabel_Forespørgsel_fra_Visma28[[#This Row],[SupProd]]=" "," "," - "&amp;Tabel_Forespørgsel_fra_Visma28[[#This Row],[SupProd]])</f>
        <v xml:space="preserve"> </v>
      </c>
      <c r="E2069" t="s">
        <v>16</v>
      </c>
      <c r="F2069" t="str">
        <f>IF(Tabel_Forespørgsel_fra_Visma28[[#This Row],[SupDescr]]=" "," "," - "&amp;Tabel_Forespørgsel_fra_Visma28[[#This Row],[SupDescr]])</f>
        <v xml:space="preserve"> </v>
      </c>
      <c r="G2069" t="s">
        <v>4847</v>
      </c>
      <c r="H2069">
        <v>1</v>
      </c>
      <c r="I2069" t="str">
        <f>IF(A2069=A2068,I2068&amp;CHAR(10)&amp;"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070" spans="1:9" x14ac:dyDescent="0.25">
      <c r="A2070" t="s">
        <v>8694</v>
      </c>
      <c r="B2070">
        <v>70108720</v>
      </c>
      <c r="C2070" t="s">
        <v>16</v>
      </c>
      <c r="D2070" t="str">
        <f>IF(Tabel_Forespørgsel_fra_Visma28[[#This Row],[SupProd]]=" "," "," - "&amp;Tabel_Forespørgsel_fra_Visma28[[#This Row],[SupProd]])</f>
        <v xml:space="preserve"> </v>
      </c>
      <c r="E2070" t="s">
        <v>16</v>
      </c>
      <c r="F2070" t="str">
        <f>IF(Tabel_Forespørgsel_fra_Visma28[[#This Row],[SupDescr]]=" "," "," - "&amp;Tabel_Forespørgsel_fra_Visma28[[#This Row],[SupDescr]])</f>
        <v xml:space="preserve"> </v>
      </c>
      <c r="G2070" t="s">
        <v>8125</v>
      </c>
      <c r="H2070">
        <v>1</v>
      </c>
      <c r="I2070" t="str">
        <f>IF(A2070=A2069,I2069&amp;CHAR(10)&amp;"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1" spans="1:9" x14ac:dyDescent="0.25">
      <c r="A2071" t="s">
        <v>8682</v>
      </c>
      <c r="B2071">
        <v>70108720</v>
      </c>
      <c r="C2071" t="s">
        <v>16</v>
      </c>
      <c r="D2071" t="str">
        <f>IF(Tabel_Forespørgsel_fra_Visma28[[#This Row],[SupProd]]=" "," "," - "&amp;Tabel_Forespørgsel_fra_Visma28[[#This Row],[SupProd]])</f>
        <v xml:space="preserve"> </v>
      </c>
      <c r="E2071" t="s">
        <v>16</v>
      </c>
      <c r="F2071" t="str">
        <f>IF(Tabel_Forespørgsel_fra_Visma28[[#This Row],[SupDescr]]=" "," "," - "&amp;Tabel_Forespørgsel_fra_Visma28[[#This Row],[SupDescr]])</f>
        <v xml:space="preserve"> </v>
      </c>
      <c r="G2071" t="s">
        <v>8125</v>
      </c>
      <c r="H2071">
        <v>1</v>
      </c>
      <c r="I2071" t="str">
        <f>IF(A2071=A2070,I2070&amp;CHAR(10)&amp;"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2" spans="1:9" x14ac:dyDescent="0.25">
      <c r="A2072" t="s">
        <v>8683</v>
      </c>
      <c r="B2072">
        <v>70108720</v>
      </c>
      <c r="C2072" t="s">
        <v>16</v>
      </c>
      <c r="D2072" t="str">
        <f>IF(Tabel_Forespørgsel_fra_Visma28[[#This Row],[SupProd]]=" "," "," - "&amp;Tabel_Forespørgsel_fra_Visma28[[#This Row],[SupProd]])</f>
        <v xml:space="preserve"> </v>
      </c>
      <c r="E2072" t="s">
        <v>16</v>
      </c>
      <c r="F2072" t="str">
        <f>IF(Tabel_Forespørgsel_fra_Visma28[[#This Row],[SupDescr]]=" "," "," - "&amp;Tabel_Forespørgsel_fra_Visma28[[#This Row],[SupDescr]])</f>
        <v xml:space="preserve"> </v>
      </c>
      <c r="G2072" t="s">
        <v>8125</v>
      </c>
      <c r="H2072">
        <v>1</v>
      </c>
      <c r="I2072" t="str">
        <f>IF(A2072=A2071,I2071&amp;CHAR(10)&amp;"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3" spans="1:9" x14ac:dyDescent="0.25">
      <c r="A2073" t="s">
        <v>8684</v>
      </c>
      <c r="B2073">
        <v>70108720</v>
      </c>
      <c r="C2073" t="s">
        <v>16</v>
      </c>
      <c r="D2073" t="str">
        <f>IF(Tabel_Forespørgsel_fra_Visma28[[#This Row],[SupProd]]=" "," "," - "&amp;Tabel_Forespørgsel_fra_Visma28[[#This Row],[SupProd]])</f>
        <v xml:space="preserve"> </v>
      </c>
      <c r="E2073" t="s">
        <v>16</v>
      </c>
      <c r="F2073" t="str">
        <f>IF(Tabel_Forespørgsel_fra_Visma28[[#This Row],[SupDescr]]=" "," "," - "&amp;Tabel_Forespørgsel_fra_Visma28[[#This Row],[SupDescr]])</f>
        <v xml:space="preserve"> </v>
      </c>
      <c r="G2073" t="s">
        <v>8125</v>
      </c>
      <c r="H2073">
        <v>1</v>
      </c>
      <c r="I2073" t="str">
        <f>IF(A2073=A2072,I2072&amp;CHAR(10)&amp;"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4" spans="1:9" x14ac:dyDescent="0.25">
      <c r="A2074" t="s">
        <v>8791</v>
      </c>
      <c r="B2074">
        <v>70108720</v>
      </c>
      <c r="C2074" t="s">
        <v>16</v>
      </c>
      <c r="D2074" t="str">
        <f>IF(Tabel_Forespørgsel_fra_Visma28[[#This Row],[SupProd]]=" "," "," - "&amp;Tabel_Forespørgsel_fra_Visma28[[#This Row],[SupProd]])</f>
        <v xml:space="preserve"> </v>
      </c>
      <c r="E2074" t="s">
        <v>16</v>
      </c>
      <c r="F2074" t="str">
        <f>IF(Tabel_Forespørgsel_fra_Visma28[[#This Row],[SupDescr]]=" "," "," - "&amp;Tabel_Forespørgsel_fra_Visma28[[#This Row],[SupDescr]])</f>
        <v xml:space="preserve"> </v>
      </c>
      <c r="G2074" t="s">
        <v>8125</v>
      </c>
      <c r="H2074">
        <v>1</v>
      </c>
      <c r="I2074" t="str">
        <f>IF(A2074=A2073,I2073&amp;CHAR(10)&amp;"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5" spans="1:9" x14ac:dyDescent="0.25">
      <c r="A2075" t="s">
        <v>8791</v>
      </c>
      <c r="B2075">
        <v>75763222</v>
      </c>
      <c r="C2075" t="s">
        <v>16</v>
      </c>
      <c r="D2075" t="str">
        <f>IF(Tabel_Forespørgsel_fra_Visma28[[#This Row],[SupProd]]=" "," "," - "&amp;Tabel_Forespørgsel_fra_Visma28[[#This Row],[SupProd]])</f>
        <v xml:space="preserve"> </v>
      </c>
      <c r="E2075" t="s">
        <v>16</v>
      </c>
      <c r="F2075" t="str">
        <f>IF(Tabel_Forespørgsel_fra_Visma28[[#This Row],[SupDescr]]=" "," "," - "&amp;Tabel_Forespørgsel_fra_Visma28[[#This Row],[SupDescr]])</f>
        <v xml:space="preserve"> </v>
      </c>
      <c r="G2075" t="s">
        <v>4847</v>
      </c>
      <c r="H2075">
        <v>2</v>
      </c>
      <c r="I2075" t="str">
        <f>IF(A2075=A2074,I2074&amp;CHAR(10)&amp;"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76" spans="1:9" x14ac:dyDescent="0.25">
      <c r="A2076" t="s">
        <v>8792</v>
      </c>
      <c r="B2076">
        <v>70108720</v>
      </c>
      <c r="C2076" t="s">
        <v>16</v>
      </c>
      <c r="D2076" t="str">
        <f>IF(Tabel_Forespørgsel_fra_Visma28[[#This Row],[SupProd]]=" "," "," - "&amp;Tabel_Forespørgsel_fra_Visma28[[#This Row],[SupProd]])</f>
        <v xml:space="preserve"> </v>
      </c>
      <c r="E2076" t="s">
        <v>16</v>
      </c>
      <c r="F2076" t="str">
        <f>IF(Tabel_Forespørgsel_fra_Visma28[[#This Row],[SupDescr]]=" "," "," - "&amp;Tabel_Forespørgsel_fra_Visma28[[#This Row],[SupDescr]])</f>
        <v xml:space="preserve"> </v>
      </c>
      <c r="G2076" t="s">
        <v>8125</v>
      </c>
      <c r="H2076">
        <v>1</v>
      </c>
      <c r="I2076" t="str">
        <f>IF(A2076=A2075,I2075&amp;CHAR(10)&amp;"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7" spans="1:9" x14ac:dyDescent="0.25">
      <c r="A2077" t="s">
        <v>8792</v>
      </c>
      <c r="B2077">
        <v>75763222</v>
      </c>
      <c r="C2077" t="s">
        <v>16</v>
      </c>
      <c r="D2077" t="str">
        <f>IF(Tabel_Forespørgsel_fra_Visma28[[#This Row],[SupProd]]=" "," "," - "&amp;Tabel_Forespørgsel_fra_Visma28[[#This Row],[SupProd]])</f>
        <v xml:space="preserve"> </v>
      </c>
      <c r="E2077" t="s">
        <v>16</v>
      </c>
      <c r="F2077" t="str">
        <f>IF(Tabel_Forespørgsel_fra_Visma28[[#This Row],[SupDescr]]=" "," "," - "&amp;Tabel_Forespørgsel_fra_Visma28[[#This Row],[SupDescr]])</f>
        <v xml:space="preserve"> </v>
      </c>
      <c r="G2077" t="s">
        <v>4847</v>
      </c>
      <c r="H2077">
        <v>2</v>
      </c>
      <c r="I2077" t="str">
        <f>IF(A2077=A2076,I2076&amp;CHAR(10)&amp;"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78" spans="1:9" x14ac:dyDescent="0.25">
      <c r="A2078" t="s">
        <v>8783</v>
      </c>
      <c r="B2078">
        <v>70108720</v>
      </c>
      <c r="C2078" t="s">
        <v>16</v>
      </c>
      <c r="D2078" t="str">
        <f>IF(Tabel_Forespørgsel_fra_Visma28[[#This Row],[SupProd]]=" "," "," - "&amp;Tabel_Forespørgsel_fra_Visma28[[#This Row],[SupProd]])</f>
        <v xml:space="preserve"> </v>
      </c>
      <c r="E2078" t="s">
        <v>16</v>
      </c>
      <c r="F2078" t="str">
        <f>IF(Tabel_Forespørgsel_fra_Visma28[[#This Row],[SupDescr]]=" "," "," - "&amp;Tabel_Forespørgsel_fra_Visma28[[#This Row],[SupDescr]])</f>
        <v xml:space="preserve"> </v>
      </c>
      <c r="G2078" t="s">
        <v>8125</v>
      </c>
      <c r="H2078">
        <v>1</v>
      </c>
      <c r="I2078" t="str">
        <f>IF(A2078=A2077,I2077&amp;CHAR(10)&amp;"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9" spans="1:9" x14ac:dyDescent="0.25">
      <c r="A2079" t="s">
        <v>8783</v>
      </c>
      <c r="B2079">
        <v>75763222</v>
      </c>
      <c r="C2079" t="s">
        <v>16</v>
      </c>
      <c r="D2079" t="str">
        <f>IF(Tabel_Forespørgsel_fra_Visma28[[#This Row],[SupProd]]=" "," "," - "&amp;Tabel_Forespørgsel_fra_Visma28[[#This Row],[SupProd]])</f>
        <v xml:space="preserve"> </v>
      </c>
      <c r="E2079" t="s">
        <v>16</v>
      </c>
      <c r="F2079" t="str">
        <f>IF(Tabel_Forespørgsel_fra_Visma28[[#This Row],[SupDescr]]=" "," "," - "&amp;Tabel_Forespørgsel_fra_Visma28[[#This Row],[SupDescr]])</f>
        <v xml:space="preserve"> </v>
      </c>
      <c r="G2079" t="s">
        <v>4847</v>
      </c>
      <c r="H2079">
        <v>2</v>
      </c>
      <c r="I2079" t="str">
        <f>IF(A2079=A2078,I2078&amp;CHAR(10)&amp;"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80" spans="1:9" x14ac:dyDescent="0.25">
      <c r="A2080" t="s">
        <v>8784</v>
      </c>
      <c r="B2080">
        <v>70108720</v>
      </c>
      <c r="C2080" t="s">
        <v>16</v>
      </c>
      <c r="D2080" t="str">
        <f>IF(Tabel_Forespørgsel_fra_Visma28[[#This Row],[SupProd]]=" "," "," - "&amp;Tabel_Forespørgsel_fra_Visma28[[#This Row],[SupProd]])</f>
        <v xml:space="preserve"> </v>
      </c>
      <c r="E2080" t="s">
        <v>16</v>
      </c>
      <c r="F2080" t="str">
        <f>IF(Tabel_Forespørgsel_fra_Visma28[[#This Row],[SupDescr]]=" "," "," - "&amp;Tabel_Forespørgsel_fra_Visma28[[#This Row],[SupDescr]])</f>
        <v xml:space="preserve"> </v>
      </c>
      <c r="G2080" t="s">
        <v>8125</v>
      </c>
      <c r="H2080">
        <v>1</v>
      </c>
      <c r="I2080" t="str">
        <f>IF(A2080=A2079,I2079&amp;CHAR(10)&amp;"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81" spans="1:9" x14ac:dyDescent="0.25">
      <c r="A2081" t="s">
        <v>8784</v>
      </c>
      <c r="B2081">
        <v>75763222</v>
      </c>
      <c r="C2081" t="s">
        <v>16</v>
      </c>
      <c r="D2081" t="str">
        <f>IF(Tabel_Forespørgsel_fra_Visma28[[#This Row],[SupProd]]=" "," "," - "&amp;Tabel_Forespørgsel_fra_Visma28[[#This Row],[SupProd]])</f>
        <v xml:space="preserve"> </v>
      </c>
      <c r="E2081" t="s">
        <v>16</v>
      </c>
      <c r="F2081" t="str">
        <f>IF(Tabel_Forespørgsel_fra_Visma28[[#This Row],[SupDescr]]=" "," "," - "&amp;Tabel_Forespørgsel_fra_Visma28[[#This Row],[SupDescr]])</f>
        <v xml:space="preserve"> </v>
      </c>
      <c r="G2081" t="s">
        <v>4847</v>
      </c>
      <c r="H2081">
        <v>2</v>
      </c>
      <c r="I2081" t="str">
        <f>IF(A2081=A2080,I2080&amp;CHAR(10)&amp;"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82" spans="1:9" x14ac:dyDescent="0.25">
      <c r="A2082" t="s">
        <v>8785</v>
      </c>
      <c r="B2082">
        <v>70108720</v>
      </c>
      <c r="C2082" t="s">
        <v>16</v>
      </c>
      <c r="D2082" t="str">
        <f>IF(Tabel_Forespørgsel_fra_Visma28[[#This Row],[SupProd]]=" "," "," - "&amp;Tabel_Forespørgsel_fra_Visma28[[#This Row],[SupProd]])</f>
        <v xml:space="preserve"> </v>
      </c>
      <c r="E2082" t="s">
        <v>16</v>
      </c>
      <c r="F2082" t="str">
        <f>IF(Tabel_Forespørgsel_fra_Visma28[[#This Row],[SupDescr]]=" "," "," - "&amp;Tabel_Forespørgsel_fra_Visma28[[#This Row],[SupDescr]])</f>
        <v xml:space="preserve"> </v>
      </c>
      <c r="G2082" t="s">
        <v>8125</v>
      </c>
      <c r="H2082">
        <v>1</v>
      </c>
      <c r="I2082" t="str">
        <f>IF(A2082=A2081,I2081&amp;CHAR(10)&amp;"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83" spans="1:9" x14ac:dyDescent="0.25">
      <c r="A2083" t="s">
        <v>8785</v>
      </c>
      <c r="B2083">
        <v>75763222</v>
      </c>
      <c r="C2083" t="s">
        <v>16</v>
      </c>
      <c r="D2083" t="str">
        <f>IF(Tabel_Forespørgsel_fra_Visma28[[#This Row],[SupProd]]=" "," "," - "&amp;Tabel_Forespørgsel_fra_Visma28[[#This Row],[SupProd]])</f>
        <v xml:space="preserve"> </v>
      </c>
      <c r="E2083" t="s">
        <v>16</v>
      </c>
      <c r="F2083" t="str">
        <f>IF(Tabel_Forespørgsel_fra_Visma28[[#This Row],[SupDescr]]=" "," "," - "&amp;Tabel_Forespørgsel_fra_Visma28[[#This Row],[SupDescr]])</f>
        <v xml:space="preserve"> </v>
      </c>
      <c r="G2083" t="s">
        <v>4847</v>
      </c>
      <c r="H2083">
        <v>2</v>
      </c>
      <c r="I2083" t="str">
        <f>IF(A2083=A2082,I2082&amp;CHAR(10)&amp;"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84" spans="1:9" x14ac:dyDescent="0.25">
      <c r="A2084" t="s">
        <v>8786</v>
      </c>
      <c r="B2084">
        <v>70108720</v>
      </c>
      <c r="C2084" t="s">
        <v>16</v>
      </c>
      <c r="D2084" t="str">
        <f>IF(Tabel_Forespørgsel_fra_Visma28[[#This Row],[SupProd]]=" "," "," - "&amp;Tabel_Forespørgsel_fra_Visma28[[#This Row],[SupProd]])</f>
        <v xml:space="preserve"> </v>
      </c>
      <c r="E2084" t="s">
        <v>16</v>
      </c>
      <c r="F2084" t="str">
        <f>IF(Tabel_Forespørgsel_fra_Visma28[[#This Row],[SupDescr]]=" "," "," - "&amp;Tabel_Forespørgsel_fra_Visma28[[#This Row],[SupDescr]])</f>
        <v xml:space="preserve"> </v>
      </c>
      <c r="G2084" t="s">
        <v>8125</v>
      </c>
      <c r="H2084">
        <v>1</v>
      </c>
      <c r="I2084" t="str">
        <f>IF(A2084=A2083,I2083&amp;CHAR(10)&amp;"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85" spans="1:9" x14ac:dyDescent="0.25">
      <c r="A2085" t="s">
        <v>8786</v>
      </c>
      <c r="B2085">
        <v>75763222</v>
      </c>
      <c r="C2085" t="s">
        <v>16</v>
      </c>
      <c r="D2085" t="str">
        <f>IF(Tabel_Forespørgsel_fra_Visma28[[#This Row],[SupProd]]=" "," "," - "&amp;Tabel_Forespørgsel_fra_Visma28[[#This Row],[SupProd]])</f>
        <v xml:space="preserve"> </v>
      </c>
      <c r="E2085" t="s">
        <v>16</v>
      </c>
      <c r="F2085" t="str">
        <f>IF(Tabel_Forespørgsel_fra_Visma28[[#This Row],[SupDescr]]=" "," "," - "&amp;Tabel_Forespørgsel_fra_Visma28[[#This Row],[SupDescr]])</f>
        <v xml:space="preserve"> </v>
      </c>
      <c r="G2085" t="s">
        <v>4847</v>
      </c>
      <c r="H2085">
        <v>2</v>
      </c>
      <c r="I2085" t="str">
        <f>IF(A2085=A2084,I2084&amp;CHAR(10)&amp;"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86" spans="1:9" x14ac:dyDescent="0.25">
      <c r="A2086" t="s">
        <v>8787</v>
      </c>
      <c r="B2086">
        <v>70108720</v>
      </c>
      <c r="C2086" t="s">
        <v>16</v>
      </c>
      <c r="D2086" t="str">
        <f>IF(Tabel_Forespørgsel_fra_Visma28[[#This Row],[SupProd]]=" "," "," - "&amp;Tabel_Forespørgsel_fra_Visma28[[#This Row],[SupProd]])</f>
        <v xml:space="preserve"> </v>
      </c>
      <c r="E2086" t="s">
        <v>16</v>
      </c>
      <c r="F2086" t="str">
        <f>IF(Tabel_Forespørgsel_fra_Visma28[[#This Row],[SupDescr]]=" "," "," - "&amp;Tabel_Forespørgsel_fra_Visma28[[#This Row],[SupDescr]])</f>
        <v xml:space="preserve"> </v>
      </c>
      <c r="G2086" t="s">
        <v>8125</v>
      </c>
      <c r="H2086">
        <v>1</v>
      </c>
      <c r="I2086" t="str">
        <f>IF(A2086=A2085,I2085&amp;CHAR(10)&amp;"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87" spans="1:9" x14ac:dyDescent="0.25">
      <c r="A2087" t="s">
        <v>8787</v>
      </c>
      <c r="B2087">
        <v>75763222</v>
      </c>
      <c r="C2087" t="s">
        <v>16</v>
      </c>
      <c r="D2087" t="str">
        <f>IF(Tabel_Forespørgsel_fra_Visma28[[#This Row],[SupProd]]=" "," "," - "&amp;Tabel_Forespørgsel_fra_Visma28[[#This Row],[SupProd]])</f>
        <v xml:space="preserve"> </v>
      </c>
      <c r="E2087" t="s">
        <v>16</v>
      </c>
      <c r="F2087" t="str">
        <f>IF(Tabel_Forespørgsel_fra_Visma28[[#This Row],[SupDescr]]=" "," "," - "&amp;Tabel_Forespørgsel_fra_Visma28[[#This Row],[SupDescr]])</f>
        <v xml:space="preserve"> </v>
      </c>
      <c r="G2087" t="s">
        <v>4847</v>
      </c>
      <c r="H2087">
        <v>2</v>
      </c>
      <c r="I2087" t="str">
        <f>IF(A2087=A2086,I2086&amp;CHAR(10)&amp;"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88" spans="1:9" x14ac:dyDescent="0.25">
      <c r="A2088" t="s">
        <v>8788</v>
      </c>
      <c r="B2088">
        <v>70108720</v>
      </c>
      <c r="C2088" t="s">
        <v>16</v>
      </c>
      <c r="D2088" t="str">
        <f>IF(Tabel_Forespørgsel_fra_Visma28[[#This Row],[SupProd]]=" "," "," - "&amp;Tabel_Forespørgsel_fra_Visma28[[#This Row],[SupProd]])</f>
        <v xml:space="preserve"> </v>
      </c>
      <c r="E2088" t="s">
        <v>16</v>
      </c>
      <c r="F2088" t="str">
        <f>IF(Tabel_Forespørgsel_fra_Visma28[[#This Row],[SupDescr]]=" "," "," - "&amp;Tabel_Forespørgsel_fra_Visma28[[#This Row],[SupDescr]])</f>
        <v xml:space="preserve"> </v>
      </c>
      <c r="G2088" t="s">
        <v>8125</v>
      </c>
      <c r="H2088">
        <v>1</v>
      </c>
      <c r="I2088" t="str">
        <f>IF(A2088=A2087,I2087&amp;CHAR(10)&amp;"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89" spans="1:9" x14ac:dyDescent="0.25">
      <c r="A2089" t="s">
        <v>8788</v>
      </c>
      <c r="B2089">
        <v>75763222</v>
      </c>
      <c r="C2089" t="s">
        <v>16</v>
      </c>
      <c r="D2089" t="str">
        <f>IF(Tabel_Forespørgsel_fra_Visma28[[#This Row],[SupProd]]=" "," "," - "&amp;Tabel_Forespørgsel_fra_Visma28[[#This Row],[SupProd]])</f>
        <v xml:space="preserve"> </v>
      </c>
      <c r="E2089" t="s">
        <v>16</v>
      </c>
      <c r="F2089" t="str">
        <f>IF(Tabel_Forespørgsel_fra_Visma28[[#This Row],[SupDescr]]=" "," "," - "&amp;Tabel_Forespørgsel_fra_Visma28[[#This Row],[SupDescr]])</f>
        <v xml:space="preserve"> </v>
      </c>
      <c r="G2089" t="s">
        <v>4847</v>
      </c>
      <c r="H2089">
        <v>2</v>
      </c>
      <c r="I2089" t="str">
        <f>IF(A2089=A2088,I2088&amp;CHAR(10)&amp;"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90" spans="1:9" x14ac:dyDescent="0.25">
      <c r="A2090" t="s">
        <v>8793</v>
      </c>
      <c r="B2090">
        <v>70108720</v>
      </c>
      <c r="C2090" t="s">
        <v>16</v>
      </c>
      <c r="D2090" t="str">
        <f>IF(Tabel_Forespørgsel_fra_Visma28[[#This Row],[SupProd]]=" "," "," - "&amp;Tabel_Forespørgsel_fra_Visma28[[#This Row],[SupProd]])</f>
        <v xml:space="preserve"> </v>
      </c>
      <c r="E2090" t="s">
        <v>16</v>
      </c>
      <c r="F2090" t="str">
        <f>IF(Tabel_Forespørgsel_fra_Visma28[[#This Row],[SupDescr]]=" "," "," - "&amp;Tabel_Forespørgsel_fra_Visma28[[#This Row],[SupDescr]])</f>
        <v xml:space="preserve"> </v>
      </c>
      <c r="G2090" t="s">
        <v>8125</v>
      </c>
      <c r="H2090">
        <v>1</v>
      </c>
      <c r="I2090" t="str">
        <f>IF(A2090=A2089,I2089&amp;CHAR(10)&amp;"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91" spans="1:9" x14ac:dyDescent="0.25">
      <c r="A2091" t="s">
        <v>8789</v>
      </c>
      <c r="B2091">
        <v>70108720</v>
      </c>
      <c r="C2091" t="s">
        <v>16</v>
      </c>
      <c r="D2091" t="str">
        <f>IF(Tabel_Forespørgsel_fra_Visma28[[#This Row],[SupProd]]=" "," "," - "&amp;Tabel_Forespørgsel_fra_Visma28[[#This Row],[SupProd]])</f>
        <v xml:space="preserve"> </v>
      </c>
      <c r="E2091" t="s">
        <v>16</v>
      </c>
      <c r="F2091" t="str">
        <f>IF(Tabel_Forespørgsel_fra_Visma28[[#This Row],[SupDescr]]=" "," "," - "&amp;Tabel_Forespørgsel_fra_Visma28[[#This Row],[SupDescr]])</f>
        <v xml:space="preserve"> </v>
      </c>
      <c r="G2091" t="s">
        <v>8125</v>
      </c>
      <c r="H2091">
        <v>1</v>
      </c>
      <c r="I2091" t="str">
        <f>IF(A2091=A2090,I2090&amp;CHAR(10)&amp;"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92" spans="1:9" x14ac:dyDescent="0.25">
      <c r="A2092" t="s">
        <v>8789</v>
      </c>
      <c r="B2092">
        <v>75763222</v>
      </c>
      <c r="C2092" t="s">
        <v>16</v>
      </c>
      <c r="D2092" t="str">
        <f>IF(Tabel_Forespørgsel_fra_Visma28[[#This Row],[SupProd]]=" "," "," - "&amp;Tabel_Forespørgsel_fra_Visma28[[#This Row],[SupProd]])</f>
        <v xml:space="preserve"> </v>
      </c>
      <c r="E2092" t="s">
        <v>16</v>
      </c>
      <c r="F2092" t="str">
        <f>IF(Tabel_Forespørgsel_fra_Visma28[[#This Row],[SupDescr]]=" "," "," - "&amp;Tabel_Forespørgsel_fra_Visma28[[#This Row],[SupDescr]])</f>
        <v xml:space="preserve"> </v>
      </c>
      <c r="G2092" t="s">
        <v>4847</v>
      </c>
      <c r="H2092">
        <v>2</v>
      </c>
      <c r="I2092" t="str">
        <f>IF(A2092=A2091,I2091&amp;CHAR(10)&amp;"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93" spans="1:9" x14ac:dyDescent="0.25">
      <c r="A2093" t="s">
        <v>8790</v>
      </c>
      <c r="B2093">
        <v>70108720</v>
      </c>
      <c r="C2093" t="s">
        <v>16</v>
      </c>
      <c r="D2093" t="str">
        <f>IF(Tabel_Forespørgsel_fra_Visma28[[#This Row],[SupProd]]=" "," "," - "&amp;Tabel_Forespørgsel_fra_Visma28[[#This Row],[SupProd]])</f>
        <v xml:space="preserve"> </v>
      </c>
      <c r="E2093" t="s">
        <v>16</v>
      </c>
      <c r="F2093" t="str">
        <f>IF(Tabel_Forespørgsel_fra_Visma28[[#This Row],[SupDescr]]=" "," "," - "&amp;Tabel_Forespørgsel_fra_Visma28[[#This Row],[SupDescr]])</f>
        <v xml:space="preserve"> </v>
      </c>
      <c r="G2093" t="s">
        <v>8125</v>
      </c>
      <c r="H2093">
        <v>1</v>
      </c>
      <c r="I2093" t="str">
        <f>IF(A2093=A2092,I2092&amp;CHAR(10)&amp;"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94" spans="1:9" x14ac:dyDescent="0.25">
      <c r="A2094" t="s">
        <v>8790</v>
      </c>
      <c r="B2094">
        <v>75763222</v>
      </c>
      <c r="C2094" t="s">
        <v>16</v>
      </c>
      <c r="D2094" t="str">
        <f>IF(Tabel_Forespørgsel_fra_Visma28[[#This Row],[SupProd]]=" "," "," - "&amp;Tabel_Forespørgsel_fra_Visma28[[#This Row],[SupProd]])</f>
        <v xml:space="preserve"> </v>
      </c>
      <c r="E2094" t="s">
        <v>16</v>
      </c>
      <c r="F2094" t="str">
        <f>IF(Tabel_Forespørgsel_fra_Visma28[[#This Row],[SupDescr]]=" "," "," - "&amp;Tabel_Forespørgsel_fra_Visma28[[#This Row],[SupDescr]])</f>
        <v xml:space="preserve"> </v>
      </c>
      <c r="G2094" t="s">
        <v>4847</v>
      </c>
      <c r="H2094">
        <v>2</v>
      </c>
      <c r="I2094" t="str">
        <f>IF(A2094=A2093,I2093&amp;CHAR(10)&amp;"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95" spans="1:9" x14ac:dyDescent="0.25">
      <c r="A2095" t="s">
        <v>8794</v>
      </c>
      <c r="B2095">
        <v>70108720</v>
      </c>
      <c r="C2095" t="s">
        <v>16</v>
      </c>
      <c r="D2095" t="str">
        <f>IF(Tabel_Forespørgsel_fra_Visma28[[#This Row],[SupProd]]=" "," "," - "&amp;Tabel_Forespørgsel_fra_Visma28[[#This Row],[SupProd]])</f>
        <v xml:space="preserve"> </v>
      </c>
      <c r="E2095" t="s">
        <v>16</v>
      </c>
      <c r="F2095" t="str">
        <f>IF(Tabel_Forespørgsel_fra_Visma28[[#This Row],[SupDescr]]=" "," "," - "&amp;Tabel_Forespørgsel_fra_Visma28[[#This Row],[SupDescr]])</f>
        <v xml:space="preserve"> </v>
      </c>
      <c r="G2095" t="s">
        <v>8125</v>
      </c>
      <c r="H2095">
        <v>1</v>
      </c>
      <c r="I2095" t="str">
        <f>IF(A2095=A2094,I2094&amp;CHAR(10)&amp;"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96" spans="1:9" x14ac:dyDescent="0.25">
      <c r="A2096" t="s">
        <v>8794</v>
      </c>
      <c r="B2096">
        <v>75763222</v>
      </c>
      <c r="C2096" t="s">
        <v>16</v>
      </c>
      <c r="D2096" t="str">
        <f>IF(Tabel_Forespørgsel_fra_Visma28[[#This Row],[SupProd]]=" "," "," - "&amp;Tabel_Forespørgsel_fra_Visma28[[#This Row],[SupProd]])</f>
        <v xml:space="preserve"> </v>
      </c>
      <c r="E2096" t="s">
        <v>16</v>
      </c>
      <c r="F2096" t="str">
        <f>IF(Tabel_Forespørgsel_fra_Visma28[[#This Row],[SupDescr]]=" "," "," - "&amp;Tabel_Forespørgsel_fra_Visma28[[#This Row],[SupDescr]])</f>
        <v xml:space="preserve"> </v>
      </c>
      <c r="G2096" t="s">
        <v>4847</v>
      </c>
      <c r="H2096">
        <v>2</v>
      </c>
      <c r="I2096" t="str">
        <f>IF(A2096=A2095,I2095&amp;CHAR(10)&amp;"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97" spans="1:9" x14ac:dyDescent="0.25">
      <c r="A2097" t="s">
        <v>11858</v>
      </c>
      <c r="B2097">
        <v>75624950</v>
      </c>
      <c r="C2097" t="s">
        <v>16</v>
      </c>
      <c r="D2097" t="str">
        <f>IF(Tabel_Forespørgsel_fra_Visma28[[#This Row],[SupProd]]=" "," "," - "&amp;Tabel_Forespørgsel_fra_Visma28[[#This Row],[SupProd]])</f>
        <v xml:space="preserve"> </v>
      </c>
      <c r="E2097" t="s">
        <v>16</v>
      </c>
      <c r="F2097" t="str">
        <f>IF(Tabel_Forespørgsel_fra_Visma28[[#This Row],[SupDescr]]=" "," "," - "&amp;Tabel_Forespørgsel_fra_Visma28[[#This Row],[SupDescr]])</f>
        <v xml:space="preserve"> </v>
      </c>
      <c r="G2097" t="s">
        <v>13948</v>
      </c>
      <c r="H2097">
        <v>1</v>
      </c>
      <c r="I2097" t="str">
        <f>IF(A2097=A2096,I2096&amp;CHAR(10)&amp;"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098" spans="1:9" x14ac:dyDescent="0.25">
      <c r="A2098" t="s">
        <v>11858</v>
      </c>
      <c r="B2098">
        <v>75577000</v>
      </c>
      <c r="C2098" t="s">
        <v>16</v>
      </c>
      <c r="D2098" t="str">
        <f>IF(Tabel_Forespørgsel_fra_Visma28[[#This Row],[SupProd]]=" "," "," - "&amp;Tabel_Forespørgsel_fra_Visma28[[#This Row],[SupProd]])</f>
        <v xml:space="preserve"> </v>
      </c>
      <c r="E2098" t="s">
        <v>16</v>
      </c>
      <c r="F2098" t="str">
        <f>IF(Tabel_Forespørgsel_fra_Visma28[[#This Row],[SupDescr]]=" "," "," - "&amp;Tabel_Forespørgsel_fra_Visma28[[#This Row],[SupDescr]])</f>
        <v xml:space="preserve"> </v>
      </c>
      <c r="G2098" t="s">
        <v>3759</v>
      </c>
      <c r="H2098">
        <v>2</v>
      </c>
      <c r="I2098" t="str">
        <f>IF(A2098=A2097,I2097&amp;CHAR(10)&amp;"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
  AH Industries  </v>
      </c>
    </row>
    <row r="2099" spans="1:9" x14ac:dyDescent="0.25">
      <c r="A2099" t="s">
        <v>11253</v>
      </c>
      <c r="B2099">
        <v>75624950</v>
      </c>
      <c r="C2099" t="s">
        <v>16</v>
      </c>
      <c r="D2099" t="str">
        <f>IF(Tabel_Forespørgsel_fra_Visma28[[#This Row],[SupProd]]=" "," "," - "&amp;Tabel_Forespørgsel_fra_Visma28[[#This Row],[SupProd]])</f>
        <v xml:space="preserve"> </v>
      </c>
      <c r="E2099" t="s">
        <v>16</v>
      </c>
      <c r="F2099" t="str">
        <f>IF(Tabel_Forespørgsel_fra_Visma28[[#This Row],[SupDescr]]=" "," "," - "&amp;Tabel_Forespørgsel_fra_Visma28[[#This Row],[SupDescr]])</f>
        <v xml:space="preserve"> </v>
      </c>
      <c r="G2099" t="s">
        <v>13948</v>
      </c>
      <c r="H2099">
        <v>1</v>
      </c>
      <c r="I2099" t="str">
        <f>IF(A2099=A2098,I2098&amp;CHAR(10)&amp;"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00" spans="1:9" x14ac:dyDescent="0.25">
      <c r="A2100" t="s">
        <v>40832</v>
      </c>
      <c r="B2100">
        <v>70108720</v>
      </c>
      <c r="C2100" t="s">
        <v>16</v>
      </c>
      <c r="D2100" t="str">
        <f>IF(Tabel_Forespørgsel_fra_Visma28[[#This Row],[SupProd]]=" "," "," - "&amp;Tabel_Forespørgsel_fra_Visma28[[#This Row],[SupProd]])</f>
        <v xml:space="preserve"> </v>
      </c>
      <c r="E2100" t="s">
        <v>16</v>
      </c>
      <c r="F2100" t="str">
        <f>IF(Tabel_Forespørgsel_fra_Visma28[[#This Row],[SupDescr]]=" "," "," - "&amp;Tabel_Forespørgsel_fra_Visma28[[#This Row],[SupDescr]])</f>
        <v xml:space="preserve"> </v>
      </c>
      <c r="G2100" t="s">
        <v>8125</v>
      </c>
      <c r="H2100">
        <v>1</v>
      </c>
      <c r="I2100" t="str">
        <f>IF(A2100=A2099,I2099&amp;CHAR(10)&amp;"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01" spans="1:9" x14ac:dyDescent="0.25">
      <c r="A2101" t="s">
        <v>40832</v>
      </c>
      <c r="B2101">
        <v>75763222</v>
      </c>
      <c r="C2101" t="s">
        <v>16</v>
      </c>
      <c r="D2101" t="str">
        <f>IF(Tabel_Forespørgsel_fra_Visma28[[#This Row],[SupProd]]=" "," "," - "&amp;Tabel_Forespørgsel_fra_Visma28[[#This Row],[SupProd]])</f>
        <v xml:space="preserve"> </v>
      </c>
      <c r="E2101" t="s">
        <v>16</v>
      </c>
      <c r="F2101" t="str">
        <f>IF(Tabel_Forespørgsel_fra_Visma28[[#This Row],[SupDescr]]=" "," "," - "&amp;Tabel_Forespørgsel_fra_Visma28[[#This Row],[SupDescr]])</f>
        <v xml:space="preserve"> </v>
      </c>
      <c r="G2101" t="s">
        <v>4847</v>
      </c>
      <c r="H2101">
        <v>2</v>
      </c>
      <c r="I2101" t="str">
        <f>IF(A2101=A2100,I2100&amp;CHAR(10)&amp;"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02" spans="1:9" x14ac:dyDescent="0.25">
      <c r="A2102" t="s">
        <v>8872</v>
      </c>
      <c r="B2102">
        <v>70108720</v>
      </c>
      <c r="C2102" t="s">
        <v>16</v>
      </c>
      <c r="D2102" t="str">
        <f>IF(Tabel_Forespørgsel_fra_Visma28[[#This Row],[SupProd]]=" "," "," - "&amp;Tabel_Forespørgsel_fra_Visma28[[#This Row],[SupProd]])</f>
        <v xml:space="preserve"> </v>
      </c>
      <c r="E2102" t="s">
        <v>16</v>
      </c>
      <c r="F2102" t="str">
        <f>IF(Tabel_Forespørgsel_fra_Visma28[[#This Row],[SupDescr]]=" "," "," - "&amp;Tabel_Forespørgsel_fra_Visma28[[#This Row],[SupDescr]])</f>
        <v xml:space="preserve"> </v>
      </c>
      <c r="G2102" t="s">
        <v>8125</v>
      </c>
      <c r="H2102">
        <v>1</v>
      </c>
      <c r="I2102" t="str">
        <f>IF(A2102=A2101,I2101&amp;CHAR(10)&amp;"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03" spans="1:9" x14ac:dyDescent="0.25">
      <c r="A2103" t="s">
        <v>8873</v>
      </c>
      <c r="B2103">
        <v>75763222</v>
      </c>
      <c r="C2103" t="s">
        <v>16</v>
      </c>
      <c r="D2103" t="str">
        <f>IF(Tabel_Forespørgsel_fra_Visma28[[#This Row],[SupProd]]=" "," "," - "&amp;Tabel_Forespørgsel_fra_Visma28[[#This Row],[SupProd]])</f>
        <v xml:space="preserve"> </v>
      </c>
      <c r="E2103" t="s">
        <v>16</v>
      </c>
      <c r="F2103" t="str">
        <f>IF(Tabel_Forespørgsel_fra_Visma28[[#This Row],[SupDescr]]=" "," "," - "&amp;Tabel_Forespørgsel_fra_Visma28[[#This Row],[SupDescr]])</f>
        <v xml:space="preserve"> </v>
      </c>
      <c r="G2103" t="s">
        <v>4847</v>
      </c>
      <c r="H2103">
        <v>1</v>
      </c>
      <c r="I2103" t="str">
        <f>IF(A2103=A2102,I2102&amp;CHAR(10)&amp;"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04" spans="1:9" x14ac:dyDescent="0.25">
      <c r="A2104" t="s">
        <v>8874</v>
      </c>
      <c r="B2104">
        <v>75763222</v>
      </c>
      <c r="C2104" t="s">
        <v>16</v>
      </c>
      <c r="D2104" t="str">
        <f>IF(Tabel_Forespørgsel_fra_Visma28[[#This Row],[SupProd]]=" "," "," - "&amp;Tabel_Forespørgsel_fra_Visma28[[#This Row],[SupProd]])</f>
        <v xml:space="preserve"> </v>
      </c>
      <c r="E2104" t="s">
        <v>16</v>
      </c>
      <c r="F2104" t="str">
        <f>IF(Tabel_Forespørgsel_fra_Visma28[[#This Row],[SupDescr]]=" "," "," - "&amp;Tabel_Forespørgsel_fra_Visma28[[#This Row],[SupDescr]])</f>
        <v xml:space="preserve"> </v>
      </c>
      <c r="G2104" t="s">
        <v>4847</v>
      </c>
      <c r="H2104">
        <v>1</v>
      </c>
      <c r="I2104" t="str">
        <f>IF(A2104=A2103,I2103&amp;CHAR(10)&amp;"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05" spans="1:9" x14ac:dyDescent="0.25">
      <c r="A2105" t="s">
        <v>8922</v>
      </c>
      <c r="B2105">
        <v>70108720</v>
      </c>
      <c r="C2105" t="s">
        <v>16</v>
      </c>
      <c r="D2105" t="str">
        <f>IF(Tabel_Forespørgsel_fra_Visma28[[#This Row],[SupProd]]=" "," "," - "&amp;Tabel_Forespørgsel_fra_Visma28[[#This Row],[SupProd]])</f>
        <v xml:space="preserve"> </v>
      </c>
      <c r="E2105" t="s">
        <v>16</v>
      </c>
      <c r="F2105" t="str">
        <f>IF(Tabel_Forespørgsel_fra_Visma28[[#This Row],[SupDescr]]=" "," "," - "&amp;Tabel_Forespørgsel_fra_Visma28[[#This Row],[SupDescr]])</f>
        <v xml:space="preserve"> </v>
      </c>
      <c r="G2105" t="s">
        <v>8125</v>
      </c>
      <c r="H2105">
        <v>1</v>
      </c>
      <c r="I2105" t="str">
        <f>IF(A2105=A2104,I2104&amp;CHAR(10)&amp;"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06" spans="1:9" x14ac:dyDescent="0.25">
      <c r="A2106" t="s">
        <v>8922</v>
      </c>
      <c r="B2106">
        <v>75763222</v>
      </c>
      <c r="C2106" t="s">
        <v>16</v>
      </c>
      <c r="D2106" t="str">
        <f>IF(Tabel_Forespørgsel_fra_Visma28[[#This Row],[SupProd]]=" "," "," - "&amp;Tabel_Forespørgsel_fra_Visma28[[#This Row],[SupProd]])</f>
        <v xml:space="preserve"> </v>
      </c>
      <c r="E2106" t="s">
        <v>16</v>
      </c>
      <c r="F2106" t="str">
        <f>IF(Tabel_Forespørgsel_fra_Visma28[[#This Row],[SupDescr]]=" "," "," - "&amp;Tabel_Forespørgsel_fra_Visma28[[#This Row],[SupDescr]])</f>
        <v xml:space="preserve"> </v>
      </c>
      <c r="G2106" t="s">
        <v>4847</v>
      </c>
      <c r="H2106">
        <v>2</v>
      </c>
      <c r="I2106" t="str">
        <f>IF(A2106=A2105,I2105&amp;CHAR(10)&amp;"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07" spans="1:9" x14ac:dyDescent="0.25">
      <c r="A2107" t="s">
        <v>8923</v>
      </c>
      <c r="B2107">
        <v>70108720</v>
      </c>
      <c r="C2107" t="s">
        <v>16</v>
      </c>
      <c r="D2107" t="str">
        <f>IF(Tabel_Forespørgsel_fra_Visma28[[#This Row],[SupProd]]=" "," "," - "&amp;Tabel_Forespørgsel_fra_Visma28[[#This Row],[SupProd]])</f>
        <v xml:space="preserve"> </v>
      </c>
      <c r="E2107" t="s">
        <v>16</v>
      </c>
      <c r="F2107" t="str">
        <f>IF(Tabel_Forespørgsel_fra_Visma28[[#This Row],[SupDescr]]=" "," "," - "&amp;Tabel_Forespørgsel_fra_Visma28[[#This Row],[SupDescr]])</f>
        <v xml:space="preserve"> </v>
      </c>
      <c r="G2107" t="s">
        <v>8125</v>
      </c>
      <c r="H2107">
        <v>1</v>
      </c>
      <c r="I2107" t="str">
        <f>IF(A2107=A2106,I2106&amp;CHAR(10)&amp;"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08" spans="1:9" x14ac:dyDescent="0.25">
      <c r="A2108" t="s">
        <v>8923</v>
      </c>
      <c r="B2108">
        <v>75763222</v>
      </c>
      <c r="C2108" t="s">
        <v>16</v>
      </c>
      <c r="D2108" t="str">
        <f>IF(Tabel_Forespørgsel_fra_Visma28[[#This Row],[SupProd]]=" "," "," - "&amp;Tabel_Forespørgsel_fra_Visma28[[#This Row],[SupProd]])</f>
        <v xml:space="preserve"> </v>
      </c>
      <c r="E2108" t="s">
        <v>16</v>
      </c>
      <c r="F2108" t="str">
        <f>IF(Tabel_Forespørgsel_fra_Visma28[[#This Row],[SupDescr]]=" "," "," - "&amp;Tabel_Forespørgsel_fra_Visma28[[#This Row],[SupDescr]])</f>
        <v xml:space="preserve"> </v>
      </c>
      <c r="G2108" t="s">
        <v>4847</v>
      </c>
      <c r="H2108">
        <v>2</v>
      </c>
      <c r="I2108" t="str">
        <f>IF(A2108=A2107,I2107&amp;CHAR(10)&amp;"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09" spans="1:9" x14ac:dyDescent="0.25">
      <c r="A2109" t="s">
        <v>8924</v>
      </c>
      <c r="B2109">
        <v>70108720</v>
      </c>
      <c r="C2109" t="s">
        <v>16</v>
      </c>
      <c r="D2109" t="str">
        <f>IF(Tabel_Forespørgsel_fra_Visma28[[#This Row],[SupProd]]=" "," "," - "&amp;Tabel_Forespørgsel_fra_Visma28[[#This Row],[SupProd]])</f>
        <v xml:space="preserve"> </v>
      </c>
      <c r="E2109" t="s">
        <v>16</v>
      </c>
      <c r="F2109" t="str">
        <f>IF(Tabel_Forespørgsel_fra_Visma28[[#This Row],[SupDescr]]=" "," "," - "&amp;Tabel_Forespørgsel_fra_Visma28[[#This Row],[SupDescr]])</f>
        <v xml:space="preserve"> </v>
      </c>
      <c r="G2109" t="s">
        <v>8125</v>
      </c>
      <c r="H2109">
        <v>1</v>
      </c>
      <c r="I2109" t="str">
        <f>IF(A2109=A2108,I2108&amp;CHAR(10)&amp;"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10" spans="1:9" x14ac:dyDescent="0.25">
      <c r="A2110" t="s">
        <v>8924</v>
      </c>
      <c r="B2110">
        <v>75763222</v>
      </c>
      <c r="C2110" t="s">
        <v>16</v>
      </c>
      <c r="D2110" t="str">
        <f>IF(Tabel_Forespørgsel_fra_Visma28[[#This Row],[SupProd]]=" "," "," - "&amp;Tabel_Forespørgsel_fra_Visma28[[#This Row],[SupProd]])</f>
        <v xml:space="preserve"> </v>
      </c>
      <c r="E2110" t="s">
        <v>16</v>
      </c>
      <c r="F2110" t="str">
        <f>IF(Tabel_Forespørgsel_fra_Visma28[[#This Row],[SupDescr]]=" "," "," - "&amp;Tabel_Forespørgsel_fra_Visma28[[#This Row],[SupDescr]])</f>
        <v xml:space="preserve"> </v>
      </c>
      <c r="G2110" t="s">
        <v>4847</v>
      </c>
      <c r="H2110">
        <v>2</v>
      </c>
      <c r="I2110" t="str">
        <f>IF(A2110=A2109,I2109&amp;CHAR(10)&amp;"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11" spans="1:9" x14ac:dyDescent="0.25">
      <c r="A2111" t="s">
        <v>10978</v>
      </c>
      <c r="B2111">
        <v>75763222</v>
      </c>
      <c r="C2111" t="s">
        <v>16</v>
      </c>
      <c r="D2111" t="str">
        <f>IF(Tabel_Forespørgsel_fra_Visma28[[#This Row],[SupProd]]=" "," "," - "&amp;Tabel_Forespørgsel_fra_Visma28[[#This Row],[SupProd]])</f>
        <v xml:space="preserve"> </v>
      </c>
      <c r="E2111" t="s">
        <v>16</v>
      </c>
      <c r="F2111" t="str">
        <f>IF(Tabel_Forespørgsel_fra_Visma28[[#This Row],[SupDescr]]=" "," "," - "&amp;Tabel_Forespørgsel_fra_Visma28[[#This Row],[SupDescr]])</f>
        <v xml:space="preserve"> </v>
      </c>
      <c r="G2111" t="s">
        <v>4847</v>
      </c>
      <c r="H2111">
        <v>1</v>
      </c>
      <c r="I2111" t="str">
        <f>IF(A2111=A2110,I2110&amp;CHAR(10)&amp;"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12" spans="1:9" x14ac:dyDescent="0.25">
      <c r="A2112" t="s">
        <v>10624</v>
      </c>
      <c r="B2112">
        <v>75577000</v>
      </c>
      <c r="C2112" t="s">
        <v>16</v>
      </c>
      <c r="D2112" t="str">
        <f>IF(Tabel_Forespørgsel_fra_Visma28[[#This Row],[SupProd]]=" "," "," - "&amp;Tabel_Forespørgsel_fra_Visma28[[#This Row],[SupProd]])</f>
        <v xml:space="preserve"> </v>
      </c>
      <c r="E2112" t="s">
        <v>16</v>
      </c>
      <c r="F2112" t="str">
        <f>IF(Tabel_Forespørgsel_fra_Visma28[[#This Row],[SupDescr]]=" "," "," - "&amp;Tabel_Forespørgsel_fra_Visma28[[#This Row],[SupDescr]])</f>
        <v xml:space="preserve"> </v>
      </c>
      <c r="G2112" t="s">
        <v>3759</v>
      </c>
      <c r="H2112">
        <v>1</v>
      </c>
      <c r="I2112" t="str">
        <f>IF(A2112=A2111,I2111&amp;CHAR(10)&amp;"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13" spans="1:9" x14ac:dyDescent="0.25">
      <c r="A2113" t="s">
        <v>11197</v>
      </c>
      <c r="B2113">
        <v>75763222</v>
      </c>
      <c r="C2113" t="s">
        <v>16</v>
      </c>
      <c r="D2113" t="str">
        <f>IF(Tabel_Forespørgsel_fra_Visma28[[#This Row],[SupProd]]=" "," "," - "&amp;Tabel_Forespørgsel_fra_Visma28[[#This Row],[SupProd]])</f>
        <v xml:space="preserve"> </v>
      </c>
      <c r="E2113" t="s">
        <v>16</v>
      </c>
      <c r="F2113" t="str">
        <f>IF(Tabel_Forespørgsel_fra_Visma28[[#This Row],[SupDescr]]=" "," "," - "&amp;Tabel_Forespørgsel_fra_Visma28[[#This Row],[SupDescr]])</f>
        <v xml:space="preserve"> </v>
      </c>
      <c r="G2113" t="s">
        <v>4847</v>
      </c>
      <c r="H2113">
        <v>1</v>
      </c>
      <c r="I2113" t="str">
        <f>IF(A2113=A2112,I2112&amp;CHAR(10)&amp;"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14" spans="1:9" x14ac:dyDescent="0.25">
      <c r="A2114" t="s">
        <v>11193</v>
      </c>
      <c r="B2114">
        <v>75624950</v>
      </c>
      <c r="C2114" t="s">
        <v>16</v>
      </c>
      <c r="D2114" t="str">
        <f>IF(Tabel_Forespørgsel_fra_Visma28[[#This Row],[SupProd]]=" "," "," - "&amp;Tabel_Forespørgsel_fra_Visma28[[#This Row],[SupProd]])</f>
        <v xml:space="preserve"> </v>
      </c>
      <c r="E2114" t="s">
        <v>16</v>
      </c>
      <c r="F2114" t="str">
        <f>IF(Tabel_Forespørgsel_fra_Visma28[[#This Row],[SupDescr]]=" "," "," - "&amp;Tabel_Forespørgsel_fra_Visma28[[#This Row],[SupDescr]])</f>
        <v xml:space="preserve"> </v>
      </c>
      <c r="G2114" t="s">
        <v>13948</v>
      </c>
      <c r="H2114">
        <v>1</v>
      </c>
      <c r="I2114" t="str">
        <f>IF(A2114=A2113,I2113&amp;CHAR(10)&amp;"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15" spans="1:9" x14ac:dyDescent="0.25">
      <c r="A2115" t="s">
        <v>11194</v>
      </c>
      <c r="B2115">
        <v>75763222</v>
      </c>
      <c r="C2115" t="s">
        <v>16</v>
      </c>
      <c r="D2115" t="str">
        <f>IF(Tabel_Forespørgsel_fra_Visma28[[#This Row],[SupProd]]=" "," "," - "&amp;Tabel_Forespørgsel_fra_Visma28[[#This Row],[SupProd]])</f>
        <v xml:space="preserve"> </v>
      </c>
      <c r="E2115" t="s">
        <v>16</v>
      </c>
      <c r="F2115" t="str">
        <f>IF(Tabel_Forespørgsel_fra_Visma28[[#This Row],[SupDescr]]=" "," "," - "&amp;Tabel_Forespørgsel_fra_Visma28[[#This Row],[SupDescr]])</f>
        <v xml:space="preserve"> </v>
      </c>
      <c r="G2115" t="s">
        <v>4847</v>
      </c>
      <c r="H2115">
        <v>1</v>
      </c>
      <c r="I2115" t="str">
        <f>IF(A2115=A2114,I2114&amp;CHAR(10)&amp;"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16" spans="1:9" x14ac:dyDescent="0.25">
      <c r="A2116" t="s">
        <v>10626</v>
      </c>
      <c r="B2116">
        <v>75577000</v>
      </c>
      <c r="C2116" t="s">
        <v>16</v>
      </c>
      <c r="D2116" t="str">
        <f>IF(Tabel_Forespørgsel_fra_Visma28[[#This Row],[SupProd]]=" "," "," - "&amp;Tabel_Forespørgsel_fra_Visma28[[#This Row],[SupProd]])</f>
        <v xml:space="preserve"> </v>
      </c>
      <c r="E2116" t="s">
        <v>16</v>
      </c>
      <c r="F2116" t="str">
        <f>IF(Tabel_Forespørgsel_fra_Visma28[[#This Row],[SupDescr]]=" "," "," - "&amp;Tabel_Forespørgsel_fra_Visma28[[#This Row],[SupDescr]])</f>
        <v xml:space="preserve"> </v>
      </c>
      <c r="G2116" t="s">
        <v>3759</v>
      </c>
      <c r="H2116">
        <v>1</v>
      </c>
      <c r="I2116" t="str">
        <f>IF(A2116=A2115,I2115&amp;CHAR(10)&amp;"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17" spans="1:9" x14ac:dyDescent="0.25">
      <c r="A2117" t="s">
        <v>10783</v>
      </c>
      <c r="B2117">
        <v>75624950</v>
      </c>
      <c r="C2117" t="s">
        <v>16</v>
      </c>
      <c r="D2117" t="str">
        <f>IF(Tabel_Forespørgsel_fra_Visma28[[#This Row],[SupProd]]=" "," "," - "&amp;Tabel_Forespørgsel_fra_Visma28[[#This Row],[SupProd]])</f>
        <v xml:space="preserve"> </v>
      </c>
      <c r="E2117" t="s">
        <v>16</v>
      </c>
      <c r="F2117" t="str">
        <f>IF(Tabel_Forespørgsel_fra_Visma28[[#This Row],[SupDescr]]=" "," "," - "&amp;Tabel_Forespørgsel_fra_Visma28[[#This Row],[SupDescr]])</f>
        <v xml:space="preserve"> </v>
      </c>
      <c r="G2117" t="s">
        <v>13948</v>
      </c>
      <c r="H2117">
        <v>1</v>
      </c>
      <c r="I2117" t="str">
        <f>IF(A2117=A2116,I2116&amp;CHAR(10)&amp;"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18" spans="1:9" x14ac:dyDescent="0.25">
      <c r="A2118" t="s">
        <v>10783</v>
      </c>
      <c r="B2118">
        <v>75577000</v>
      </c>
      <c r="C2118" t="s">
        <v>16</v>
      </c>
      <c r="D2118" t="str">
        <f>IF(Tabel_Forespørgsel_fra_Visma28[[#This Row],[SupProd]]=" "," "," - "&amp;Tabel_Forespørgsel_fra_Visma28[[#This Row],[SupProd]])</f>
        <v xml:space="preserve"> </v>
      </c>
      <c r="E2118" t="s">
        <v>16</v>
      </c>
      <c r="F2118" t="str">
        <f>IF(Tabel_Forespørgsel_fra_Visma28[[#This Row],[SupDescr]]=" "," "," - "&amp;Tabel_Forespørgsel_fra_Visma28[[#This Row],[SupDescr]])</f>
        <v xml:space="preserve"> </v>
      </c>
      <c r="G2118" t="s">
        <v>3759</v>
      </c>
      <c r="H2118">
        <v>2</v>
      </c>
      <c r="I2118" t="str">
        <f>IF(A2118=A2117,I2117&amp;CHAR(10)&amp;"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
  AH Industries  </v>
      </c>
    </row>
    <row r="2119" spans="1:9" x14ac:dyDescent="0.25">
      <c r="A2119" t="s">
        <v>11634</v>
      </c>
      <c r="B2119">
        <v>75624950</v>
      </c>
      <c r="C2119" t="s">
        <v>16</v>
      </c>
      <c r="D2119" t="str">
        <f>IF(Tabel_Forespørgsel_fra_Visma28[[#This Row],[SupProd]]=" "," "," - "&amp;Tabel_Forespørgsel_fra_Visma28[[#This Row],[SupProd]])</f>
        <v xml:space="preserve"> </v>
      </c>
      <c r="E2119" t="s">
        <v>16</v>
      </c>
      <c r="F2119" t="str">
        <f>IF(Tabel_Forespørgsel_fra_Visma28[[#This Row],[SupDescr]]=" "," "," - "&amp;Tabel_Forespørgsel_fra_Visma28[[#This Row],[SupDescr]])</f>
        <v xml:space="preserve"> </v>
      </c>
      <c r="G2119" t="s">
        <v>13948</v>
      </c>
      <c r="H2119">
        <v>1</v>
      </c>
      <c r="I2119" t="str">
        <f>IF(A2119=A2118,I2118&amp;CHAR(10)&amp;"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20" spans="1:9" x14ac:dyDescent="0.25">
      <c r="A2120" t="s">
        <v>11634</v>
      </c>
      <c r="B2120">
        <v>75577000</v>
      </c>
      <c r="C2120" t="s">
        <v>16</v>
      </c>
      <c r="D2120" t="str">
        <f>IF(Tabel_Forespørgsel_fra_Visma28[[#This Row],[SupProd]]=" "," "," - "&amp;Tabel_Forespørgsel_fra_Visma28[[#This Row],[SupProd]])</f>
        <v xml:space="preserve"> </v>
      </c>
      <c r="E2120" t="s">
        <v>16</v>
      </c>
      <c r="F2120" t="str">
        <f>IF(Tabel_Forespørgsel_fra_Visma28[[#This Row],[SupDescr]]=" "," "," - "&amp;Tabel_Forespørgsel_fra_Visma28[[#This Row],[SupDescr]])</f>
        <v xml:space="preserve"> </v>
      </c>
      <c r="G2120" t="s">
        <v>3759</v>
      </c>
      <c r="H2120">
        <v>2</v>
      </c>
      <c r="I2120" t="str">
        <f>IF(A2120=A2119,I2119&amp;CHAR(10)&amp;"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
  AH Industries  </v>
      </c>
    </row>
    <row r="2121" spans="1:9" x14ac:dyDescent="0.25">
      <c r="A2121" t="s">
        <v>12134</v>
      </c>
      <c r="B2121">
        <v>75763222</v>
      </c>
      <c r="C2121" t="s">
        <v>16</v>
      </c>
      <c r="D2121" t="str">
        <f>IF(Tabel_Forespørgsel_fra_Visma28[[#This Row],[SupProd]]=" "," "," - "&amp;Tabel_Forespørgsel_fra_Visma28[[#This Row],[SupProd]])</f>
        <v xml:space="preserve"> </v>
      </c>
      <c r="E2121" t="s">
        <v>16</v>
      </c>
      <c r="F2121" t="str">
        <f>IF(Tabel_Forespørgsel_fra_Visma28[[#This Row],[SupDescr]]=" "," "," - "&amp;Tabel_Forespørgsel_fra_Visma28[[#This Row],[SupDescr]])</f>
        <v xml:space="preserve"> </v>
      </c>
      <c r="G2121" t="s">
        <v>4847</v>
      </c>
      <c r="H2121">
        <v>1</v>
      </c>
      <c r="I2121" t="str">
        <f>IF(A2121=A2120,I2120&amp;CHAR(10)&amp;"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22" spans="1:9" x14ac:dyDescent="0.25">
      <c r="A2122" t="s">
        <v>12132</v>
      </c>
      <c r="B2122">
        <v>75763222</v>
      </c>
      <c r="C2122" t="s">
        <v>16</v>
      </c>
      <c r="D2122" t="str">
        <f>IF(Tabel_Forespørgsel_fra_Visma28[[#This Row],[SupProd]]=" "," "," - "&amp;Tabel_Forespørgsel_fra_Visma28[[#This Row],[SupProd]])</f>
        <v xml:space="preserve"> </v>
      </c>
      <c r="E2122" t="s">
        <v>16</v>
      </c>
      <c r="F2122" t="str">
        <f>IF(Tabel_Forespørgsel_fra_Visma28[[#This Row],[SupDescr]]=" "," "," - "&amp;Tabel_Forespørgsel_fra_Visma28[[#This Row],[SupDescr]])</f>
        <v xml:space="preserve"> </v>
      </c>
      <c r="G2122" t="s">
        <v>4847</v>
      </c>
      <c r="H2122">
        <v>1</v>
      </c>
      <c r="I2122" t="str">
        <f>IF(A2122=A2121,I2121&amp;CHAR(10)&amp;"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23" spans="1:9" x14ac:dyDescent="0.25">
      <c r="A2123" t="s">
        <v>12137</v>
      </c>
      <c r="B2123">
        <v>75763222</v>
      </c>
      <c r="C2123" t="s">
        <v>16</v>
      </c>
      <c r="D2123" t="str">
        <f>IF(Tabel_Forespørgsel_fra_Visma28[[#This Row],[SupProd]]=" "," "," - "&amp;Tabel_Forespørgsel_fra_Visma28[[#This Row],[SupProd]])</f>
        <v xml:space="preserve"> </v>
      </c>
      <c r="E2123" t="s">
        <v>16</v>
      </c>
      <c r="F2123" t="str">
        <f>IF(Tabel_Forespørgsel_fra_Visma28[[#This Row],[SupDescr]]=" "," "," - "&amp;Tabel_Forespørgsel_fra_Visma28[[#This Row],[SupDescr]])</f>
        <v xml:space="preserve"> </v>
      </c>
      <c r="G2123" t="s">
        <v>4847</v>
      </c>
      <c r="H2123">
        <v>1</v>
      </c>
      <c r="I2123" t="str">
        <f>IF(A2123=A2122,I2122&amp;CHAR(10)&amp;"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24" spans="1:9" x14ac:dyDescent="0.25">
      <c r="A2124" t="s">
        <v>12128</v>
      </c>
      <c r="B2124">
        <v>75577000</v>
      </c>
      <c r="C2124" t="s">
        <v>16</v>
      </c>
      <c r="D2124" t="str">
        <f>IF(Tabel_Forespørgsel_fra_Visma28[[#This Row],[SupProd]]=" "," "," - "&amp;Tabel_Forespørgsel_fra_Visma28[[#This Row],[SupProd]])</f>
        <v xml:space="preserve"> </v>
      </c>
      <c r="E2124" t="s">
        <v>16</v>
      </c>
      <c r="F2124" t="str">
        <f>IF(Tabel_Forespørgsel_fra_Visma28[[#This Row],[SupDescr]]=" "," "," - "&amp;Tabel_Forespørgsel_fra_Visma28[[#This Row],[SupDescr]])</f>
        <v xml:space="preserve"> </v>
      </c>
      <c r="G2124" t="s">
        <v>3759</v>
      </c>
      <c r="H2124">
        <v>1</v>
      </c>
      <c r="I2124" t="str">
        <f>IF(A2124=A2123,I2123&amp;CHAR(10)&amp;"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25" spans="1:9" x14ac:dyDescent="0.25">
      <c r="A2125" t="s">
        <v>10306</v>
      </c>
      <c r="B2125">
        <v>70108720</v>
      </c>
      <c r="C2125" t="s">
        <v>16</v>
      </c>
      <c r="D2125" t="str">
        <f>IF(Tabel_Forespørgsel_fra_Visma28[[#This Row],[SupProd]]=" "," "," - "&amp;Tabel_Forespørgsel_fra_Visma28[[#This Row],[SupProd]])</f>
        <v xml:space="preserve"> </v>
      </c>
      <c r="E2125" t="s">
        <v>16</v>
      </c>
      <c r="F2125" t="str">
        <f>IF(Tabel_Forespørgsel_fra_Visma28[[#This Row],[SupDescr]]=" "," "," - "&amp;Tabel_Forespørgsel_fra_Visma28[[#This Row],[SupDescr]])</f>
        <v xml:space="preserve"> </v>
      </c>
      <c r="G2125" t="s">
        <v>8125</v>
      </c>
      <c r="H2125">
        <v>1</v>
      </c>
      <c r="I2125" t="str">
        <f>IF(A2125=A2124,I2124&amp;CHAR(10)&amp;"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26" spans="1:9" x14ac:dyDescent="0.25">
      <c r="A2126" t="s">
        <v>10306</v>
      </c>
      <c r="B2126">
        <v>75763222</v>
      </c>
      <c r="C2126" t="s">
        <v>16</v>
      </c>
      <c r="D2126" t="str">
        <f>IF(Tabel_Forespørgsel_fra_Visma28[[#This Row],[SupProd]]=" "," "," - "&amp;Tabel_Forespørgsel_fra_Visma28[[#This Row],[SupProd]])</f>
        <v xml:space="preserve"> </v>
      </c>
      <c r="E2126" t="s">
        <v>16</v>
      </c>
      <c r="F2126" t="str">
        <f>IF(Tabel_Forespørgsel_fra_Visma28[[#This Row],[SupDescr]]=" "," "," - "&amp;Tabel_Forespørgsel_fra_Visma28[[#This Row],[SupDescr]])</f>
        <v xml:space="preserve"> </v>
      </c>
      <c r="G2126" t="s">
        <v>4847</v>
      </c>
      <c r="H2126">
        <v>2</v>
      </c>
      <c r="I2126" t="str">
        <f>IF(A2126=A2125,I2125&amp;CHAR(10)&amp;"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27" spans="1:9" x14ac:dyDescent="0.25">
      <c r="A2127" t="s">
        <v>12150</v>
      </c>
      <c r="B2127">
        <v>70108720</v>
      </c>
      <c r="C2127" t="s">
        <v>16</v>
      </c>
      <c r="D2127" t="str">
        <f>IF(Tabel_Forespørgsel_fra_Visma28[[#This Row],[SupProd]]=" "," "," - "&amp;Tabel_Forespørgsel_fra_Visma28[[#This Row],[SupProd]])</f>
        <v xml:space="preserve"> </v>
      </c>
      <c r="E2127" t="s">
        <v>16</v>
      </c>
      <c r="F2127" t="str">
        <f>IF(Tabel_Forespørgsel_fra_Visma28[[#This Row],[SupDescr]]=" "," "," - "&amp;Tabel_Forespørgsel_fra_Visma28[[#This Row],[SupDescr]])</f>
        <v xml:space="preserve"> </v>
      </c>
      <c r="G2127" t="s">
        <v>8125</v>
      </c>
      <c r="H2127">
        <v>1</v>
      </c>
      <c r="I2127" t="str">
        <f>IF(A2127=A2126,I2126&amp;CHAR(10)&amp;"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28" spans="1:9" x14ac:dyDescent="0.25">
      <c r="A2128" t="s">
        <v>12150</v>
      </c>
      <c r="B2128">
        <v>75763222</v>
      </c>
      <c r="C2128" t="s">
        <v>16</v>
      </c>
      <c r="D2128" t="str">
        <f>IF(Tabel_Forespørgsel_fra_Visma28[[#This Row],[SupProd]]=" "," "," - "&amp;Tabel_Forespørgsel_fra_Visma28[[#This Row],[SupProd]])</f>
        <v xml:space="preserve"> </v>
      </c>
      <c r="E2128" t="s">
        <v>16</v>
      </c>
      <c r="F2128" t="str">
        <f>IF(Tabel_Forespørgsel_fra_Visma28[[#This Row],[SupDescr]]=" "," "," - "&amp;Tabel_Forespørgsel_fra_Visma28[[#This Row],[SupDescr]])</f>
        <v xml:space="preserve"> </v>
      </c>
      <c r="G2128" t="s">
        <v>4847</v>
      </c>
      <c r="H2128">
        <v>2</v>
      </c>
      <c r="I2128" t="str">
        <f>IF(A2128=A2127,I2127&amp;CHAR(10)&amp;"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29" spans="1:9" x14ac:dyDescent="0.25">
      <c r="A2129" t="s">
        <v>12151</v>
      </c>
      <c r="B2129">
        <v>70108720</v>
      </c>
      <c r="C2129" t="s">
        <v>16</v>
      </c>
      <c r="D2129" t="str">
        <f>IF(Tabel_Forespørgsel_fra_Visma28[[#This Row],[SupProd]]=" "," "," - "&amp;Tabel_Forespørgsel_fra_Visma28[[#This Row],[SupProd]])</f>
        <v xml:space="preserve"> </v>
      </c>
      <c r="E2129" t="s">
        <v>16</v>
      </c>
      <c r="F2129" t="str">
        <f>IF(Tabel_Forespørgsel_fra_Visma28[[#This Row],[SupDescr]]=" "," "," - "&amp;Tabel_Forespørgsel_fra_Visma28[[#This Row],[SupDescr]])</f>
        <v xml:space="preserve"> </v>
      </c>
      <c r="G2129" t="s">
        <v>8125</v>
      </c>
      <c r="H2129">
        <v>1</v>
      </c>
      <c r="I2129" t="str">
        <f>IF(A2129=A2128,I2128&amp;CHAR(10)&amp;"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30" spans="1:9" x14ac:dyDescent="0.25">
      <c r="A2130" t="s">
        <v>12151</v>
      </c>
      <c r="B2130">
        <v>75763222</v>
      </c>
      <c r="C2130" t="s">
        <v>16</v>
      </c>
      <c r="D2130" t="str">
        <f>IF(Tabel_Forespørgsel_fra_Visma28[[#This Row],[SupProd]]=" "," "," - "&amp;Tabel_Forespørgsel_fra_Visma28[[#This Row],[SupProd]])</f>
        <v xml:space="preserve"> </v>
      </c>
      <c r="E2130" t="s">
        <v>16</v>
      </c>
      <c r="F2130" t="str">
        <f>IF(Tabel_Forespørgsel_fra_Visma28[[#This Row],[SupDescr]]=" "," "," - "&amp;Tabel_Forespørgsel_fra_Visma28[[#This Row],[SupDescr]])</f>
        <v xml:space="preserve"> </v>
      </c>
      <c r="G2130" t="s">
        <v>4847</v>
      </c>
      <c r="H2130">
        <v>2</v>
      </c>
      <c r="I2130" t="str">
        <f>IF(A2130=A2129,I2129&amp;CHAR(10)&amp;"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31" spans="1:9" x14ac:dyDescent="0.25">
      <c r="A2131" t="s">
        <v>12152</v>
      </c>
      <c r="B2131">
        <v>70108720</v>
      </c>
      <c r="C2131" t="s">
        <v>16</v>
      </c>
      <c r="D2131" t="str">
        <f>IF(Tabel_Forespørgsel_fra_Visma28[[#This Row],[SupProd]]=" "," "," - "&amp;Tabel_Forespørgsel_fra_Visma28[[#This Row],[SupProd]])</f>
        <v xml:space="preserve"> </v>
      </c>
      <c r="E2131" t="s">
        <v>16</v>
      </c>
      <c r="F2131" t="str">
        <f>IF(Tabel_Forespørgsel_fra_Visma28[[#This Row],[SupDescr]]=" "," "," - "&amp;Tabel_Forespørgsel_fra_Visma28[[#This Row],[SupDescr]])</f>
        <v xml:space="preserve"> </v>
      </c>
      <c r="G2131" t="s">
        <v>8125</v>
      </c>
      <c r="H2131">
        <v>1</v>
      </c>
      <c r="I2131" t="str">
        <f>IF(A2131=A2130,I2130&amp;CHAR(10)&amp;"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32" spans="1:9" x14ac:dyDescent="0.25">
      <c r="A2132" t="s">
        <v>12152</v>
      </c>
      <c r="B2132">
        <v>75763222</v>
      </c>
      <c r="C2132" t="s">
        <v>16</v>
      </c>
      <c r="D2132" t="str">
        <f>IF(Tabel_Forespørgsel_fra_Visma28[[#This Row],[SupProd]]=" "," "," - "&amp;Tabel_Forespørgsel_fra_Visma28[[#This Row],[SupProd]])</f>
        <v xml:space="preserve"> </v>
      </c>
      <c r="E2132" t="s">
        <v>16</v>
      </c>
      <c r="F2132" t="str">
        <f>IF(Tabel_Forespørgsel_fra_Visma28[[#This Row],[SupDescr]]=" "," "," - "&amp;Tabel_Forespørgsel_fra_Visma28[[#This Row],[SupDescr]])</f>
        <v xml:space="preserve"> </v>
      </c>
      <c r="G2132" t="s">
        <v>4847</v>
      </c>
      <c r="H2132">
        <v>2</v>
      </c>
      <c r="I2132" t="str">
        <f>IF(A2132=A2131,I2131&amp;CHAR(10)&amp;"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33" spans="1:9" x14ac:dyDescent="0.25">
      <c r="A2133" t="s">
        <v>11772</v>
      </c>
      <c r="B2133">
        <v>70108720</v>
      </c>
      <c r="C2133" t="s">
        <v>16</v>
      </c>
      <c r="D2133" t="str">
        <f>IF(Tabel_Forespørgsel_fra_Visma28[[#This Row],[SupProd]]=" "," "," - "&amp;Tabel_Forespørgsel_fra_Visma28[[#This Row],[SupProd]])</f>
        <v xml:space="preserve"> </v>
      </c>
      <c r="E2133" t="s">
        <v>16</v>
      </c>
      <c r="F2133" t="str">
        <f>IF(Tabel_Forespørgsel_fra_Visma28[[#This Row],[SupDescr]]=" "," "," - "&amp;Tabel_Forespørgsel_fra_Visma28[[#This Row],[SupDescr]])</f>
        <v xml:space="preserve"> </v>
      </c>
      <c r="G2133" t="s">
        <v>8125</v>
      </c>
      <c r="H2133">
        <v>1</v>
      </c>
      <c r="I2133" t="str">
        <f>IF(A2133=A2132,I2132&amp;CHAR(10)&amp;"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34" spans="1:9" x14ac:dyDescent="0.25">
      <c r="A2134" t="s">
        <v>11772</v>
      </c>
      <c r="B2134">
        <v>75763222</v>
      </c>
      <c r="C2134" t="s">
        <v>16</v>
      </c>
      <c r="D2134" t="str">
        <f>IF(Tabel_Forespørgsel_fra_Visma28[[#This Row],[SupProd]]=" "," "," - "&amp;Tabel_Forespørgsel_fra_Visma28[[#This Row],[SupProd]])</f>
        <v xml:space="preserve"> </v>
      </c>
      <c r="E2134" t="s">
        <v>16</v>
      </c>
      <c r="F2134" t="str">
        <f>IF(Tabel_Forespørgsel_fra_Visma28[[#This Row],[SupDescr]]=" "," "," - "&amp;Tabel_Forespørgsel_fra_Visma28[[#This Row],[SupDescr]])</f>
        <v xml:space="preserve"> </v>
      </c>
      <c r="G2134" t="s">
        <v>4847</v>
      </c>
      <c r="H2134">
        <v>2</v>
      </c>
      <c r="I2134" t="str">
        <f>IF(A2134=A2133,I2133&amp;CHAR(10)&amp;"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35" spans="1:9" x14ac:dyDescent="0.25">
      <c r="A2135" t="s">
        <v>10919</v>
      </c>
      <c r="B2135">
        <v>75763222</v>
      </c>
      <c r="C2135" t="s">
        <v>16</v>
      </c>
      <c r="D2135" t="str">
        <f>IF(Tabel_Forespørgsel_fra_Visma28[[#This Row],[SupProd]]=" "," "," - "&amp;Tabel_Forespørgsel_fra_Visma28[[#This Row],[SupProd]])</f>
        <v xml:space="preserve"> </v>
      </c>
      <c r="E2135" t="s">
        <v>16</v>
      </c>
      <c r="F2135" t="str">
        <f>IF(Tabel_Forespørgsel_fra_Visma28[[#This Row],[SupDescr]]=" "," "," - "&amp;Tabel_Forespørgsel_fra_Visma28[[#This Row],[SupDescr]])</f>
        <v xml:space="preserve"> </v>
      </c>
      <c r="G2135" t="s">
        <v>4847</v>
      </c>
      <c r="H2135">
        <v>1</v>
      </c>
      <c r="I2135" t="str">
        <f>IF(A2135=A2134,I2134&amp;CHAR(10)&amp;"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36" spans="1:9" x14ac:dyDescent="0.25">
      <c r="A2136" t="s">
        <v>10920</v>
      </c>
      <c r="B2136">
        <v>75577000</v>
      </c>
      <c r="C2136" t="s">
        <v>16</v>
      </c>
      <c r="D2136" t="str">
        <f>IF(Tabel_Forespørgsel_fra_Visma28[[#This Row],[SupProd]]=" "," "," - "&amp;Tabel_Forespørgsel_fra_Visma28[[#This Row],[SupProd]])</f>
        <v xml:space="preserve"> </v>
      </c>
      <c r="E2136" t="s">
        <v>16</v>
      </c>
      <c r="F2136" t="str">
        <f>IF(Tabel_Forespørgsel_fra_Visma28[[#This Row],[SupDescr]]=" "," "," - "&amp;Tabel_Forespørgsel_fra_Visma28[[#This Row],[SupDescr]])</f>
        <v xml:space="preserve"> </v>
      </c>
      <c r="G2136" t="s">
        <v>3759</v>
      </c>
      <c r="H2136">
        <v>1</v>
      </c>
      <c r="I2136" t="str">
        <f>IF(A2136=A2135,I2135&amp;CHAR(10)&amp;"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37" spans="1:9" x14ac:dyDescent="0.25">
      <c r="A2137" t="s">
        <v>10922</v>
      </c>
      <c r="B2137">
        <v>75763222</v>
      </c>
      <c r="C2137" t="s">
        <v>16</v>
      </c>
      <c r="D2137" t="str">
        <f>IF(Tabel_Forespørgsel_fra_Visma28[[#This Row],[SupProd]]=" "," "," - "&amp;Tabel_Forespørgsel_fra_Visma28[[#This Row],[SupProd]])</f>
        <v xml:space="preserve"> </v>
      </c>
      <c r="E2137" t="s">
        <v>16</v>
      </c>
      <c r="F2137" t="str">
        <f>IF(Tabel_Forespørgsel_fra_Visma28[[#This Row],[SupDescr]]=" "," "," - "&amp;Tabel_Forespørgsel_fra_Visma28[[#This Row],[SupDescr]])</f>
        <v xml:space="preserve"> </v>
      </c>
      <c r="G2137" t="s">
        <v>4847</v>
      </c>
      <c r="H2137">
        <v>1</v>
      </c>
      <c r="I2137" t="str">
        <f>IF(A2137=A2136,I2136&amp;CHAR(10)&amp;"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38" spans="1:9" x14ac:dyDescent="0.25">
      <c r="A2138" t="s">
        <v>10925</v>
      </c>
      <c r="B2138">
        <v>75763222</v>
      </c>
      <c r="C2138" t="s">
        <v>16</v>
      </c>
      <c r="D2138" t="str">
        <f>IF(Tabel_Forespørgsel_fra_Visma28[[#This Row],[SupProd]]=" "," "," - "&amp;Tabel_Forespørgsel_fra_Visma28[[#This Row],[SupProd]])</f>
        <v xml:space="preserve"> </v>
      </c>
      <c r="E2138" t="s">
        <v>16</v>
      </c>
      <c r="F2138" t="str">
        <f>IF(Tabel_Forespørgsel_fra_Visma28[[#This Row],[SupDescr]]=" "," "," - "&amp;Tabel_Forespørgsel_fra_Visma28[[#This Row],[SupDescr]])</f>
        <v xml:space="preserve"> </v>
      </c>
      <c r="G2138" t="s">
        <v>4847</v>
      </c>
      <c r="H2138">
        <v>1</v>
      </c>
      <c r="I2138" t="str">
        <f>IF(A2138=A2137,I2137&amp;CHAR(10)&amp;"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39" spans="1:9" x14ac:dyDescent="0.25">
      <c r="A2139" t="s">
        <v>10373</v>
      </c>
      <c r="B2139">
        <v>75763222</v>
      </c>
      <c r="C2139" t="s">
        <v>16</v>
      </c>
      <c r="D2139" t="str">
        <f>IF(Tabel_Forespørgsel_fra_Visma28[[#This Row],[SupProd]]=" "," "," - "&amp;Tabel_Forespørgsel_fra_Visma28[[#This Row],[SupProd]])</f>
        <v xml:space="preserve"> </v>
      </c>
      <c r="E2139" t="s">
        <v>16</v>
      </c>
      <c r="F2139" t="str">
        <f>IF(Tabel_Forespørgsel_fra_Visma28[[#This Row],[SupDescr]]=" "," "," - "&amp;Tabel_Forespørgsel_fra_Visma28[[#This Row],[SupDescr]])</f>
        <v xml:space="preserve"> </v>
      </c>
      <c r="G2139" t="s">
        <v>4847</v>
      </c>
      <c r="H2139">
        <v>1</v>
      </c>
      <c r="I2139" t="str">
        <f>IF(A2139=A2138,I2138&amp;CHAR(10)&amp;"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0" spans="1:9" x14ac:dyDescent="0.25">
      <c r="A2140" t="s">
        <v>10374</v>
      </c>
      <c r="B2140">
        <v>75763222</v>
      </c>
      <c r="C2140" t="s">
        <v>16</v>
      </c>
      <c r="D2140" t="str">
        <f>IF(Tabel_Forespørgsel_fra_Visma28[[#This Row],[SupProd]]=" "," "," - "&amp;Tabel_Forespørgsel_fra_Visma28[[#This Row],[SupProd]])</f>
        <v xml:space="preserve"> </v>
      </c>
      <c r="E2140" t="s">
        <v>16</v>
      </c>
      <c r="F2140" t="str">
        <f>IF(Tabel_Forespørgsel_fra_Visma28[[#This Row],[SupDescr]]=" "," "," - "&amp;Tabel_Forespørgsel_fra_Visma28[[#This Row],[SupDescr]])</f>
        <v xml:space="preserve"> </v>
      </c>
      <c r="G2140" t="s">
        <v>4847</v>
      </c>
      <c r="H2140">
        <v>1</v>
      </c>
      <c r="I2140" t="str">
        <f>IF(A2140=A2139,I2139&amp;CHAR(10)&amp;"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1" spans="1:9" x14ac:dyDescent="0.25">
      <c r="A2141" t="s">
        <v>10375</v>
      </c>
      <c r="B2141">
        <v>75763222</v>
      </c>
      <c r="C2141" t="s">
        <v>16</v>
      </c>
      <c r="D2141" t="str">
        <f>IF(Tabel_Forespørgsel_fra_Visma28[[#This Row],[SupProd]]=" "," "," - "&amp;Tabel_Forespørgsel_fra_Visma28[[#This Row],[SupProd]])</f>
        <v xml:space="preserve"> </v>
      </c>
      <c r="E2141" t="s">
        <v>16</v>
      </c>
      <c r="F2141" t="str">
        <f>IF(Tabel_Forespørgsel_fra_Visma28[[#This Row],[SupDescr]]=" "," "," - "&amp;Tabel_Forespørgsel_fra_Visma28[[#This Row],[SupDescr]])</f>
        <v xml:space="preserve"> </v>
      </c>
      <c r="G2141" t="s">
        <v>4847</v>
      </c>
      <c r="H2141">
        <v>1</v>
      </c>
      <c r="I2141" t="str">
        <f>IF(A2141=A2140,I2140&amp;CHAR(10)&amp;"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2" spans="1:9" x14ac:dyDescent="0.25">
      <c r="A2142" t="s">
        <v>10928</v>
      </c>
      <c r="B2142">
        <v>75763222</v>
      </c>
      <c r="C2142" t="s">
        <v>16</v>
      </c>
      <c r="D2142" t="str">
        <f>IF(Tabel_Forespørgsel_fra_Visma28[[#This Row],[SupProd]]=" "," "," - "&amp;Tabel_Forespørgsel_fra_Visma28[[#This Row],[SupProd]])</f>
        <v xml:space="preserve"> </v>
      </c>
      <c r="E2142" t="s">
        <v>16</v>
      </c>
      <c r="F2142" t="str">
        <f>IF(Tabel_Forespørgsel_fra_Visma28[[#This Row],[SupDescr]]=" "," "," - "&amp;Tabel_Forespørgsel_fra_Visma28[[#This Row],[SupDescr]])</f>
        <v xml:space="preserve"> </v>
      </c>
      <c r="G2142" t="s">
        <v>4847</v>
      </c>
      <c r="H2142">
        <v>1</v>
      </c>
      <c r="I2142" t="str">
        <f>IF(A2142=A2141,I2141&amp;CHAR(10)&amp;"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3" spans="1:9" x14ac:dyDescent="0.25">
      <c r="A2143" t="s">
        <v>10376</v>
      </c>
      <c r="B2143">
        <v>75763222</v>
      </c>
      <c r="C2143" t="s">
        <v>16</v>
      </c>
      <c r="D2143" t="str">
        <f>IF(Tabel_Forespørgsel_fra_Visma28[[#This Row],[SupProd]]=" "," "," - "&amp;Tabel_Forespørgsel_fra_Visma28[[#This Row],[SupProd]])</f>
        <v xml:space="preserve"> </v>
      </c>
      <c r="E2143" t="s">
        <v>16</v>
      </c>
      <c r="F2143" t="str">
        <f>IF(Tabel_Forespørgsel_fra_Visma28[[#This Row],[SupDescr]]=" "," "," - "&amp;Tabel_Forespørgsel_fra_Visma28[[#This Row],[SupDescr]])</f>
        <v xml:space="preserve"> </v>
      </c>
      <c r="G2143" t="s">
        <v>4847</v>
      </c>
      <c r="H2143">
        <v>1</v>
      </c>
      <c r="I2143" t="str">
        <f>IF(A2143=A2142,I2142&amp;CHAR(10)&amp;"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4" spans="1:9" x14ac:dyDescent="0.25">
      <c r="A2144" t="s">
        <v>10929</v>
      </c>
      <c r="B2144">
        <v>75577000</v>
      </c>
      <c r="C2144" t="s">
        <v>16</v>
      </c>
      <c r="D2144" t="str">
        <f>IF(Tabel_Forespørgsel_fra_Visma28[[#This Row],[SupProd]]=" "," "," - "&amp;Tabel_Forespørgsel_fra_Visma28[[#This Row],[SupProd]])</f>
        <v xml:space="preserve"> </v>
      </c>
      <c r="E2144" t="s">
        <v>16</v>
      </c>
      <c r="F2144" t="str">
        <f>IF(Tabel_Forespørgsel_fra_Visma28[[#This Row],[SupDescr]]=" "," "," - "&amp;Tabel_Forespørgsel_fra_Visma28[[#This Row],[SupDescr]])</f>
        <v xml:space="preserve"> </v>
      </c>
      <c r="G2144" t="s">
        <v>3759</v>
      </c>
      <c r="H2144">
        <v>1</v>
      </c>
      <c r="I2144" t="str">
        <f>IF(A2144=A2143,I2143&amp;CHAR(10)&amp;"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45" spans="1:9" x14ac:dyDescent="0.25">
      <c r="A2145" t="s">
        <v>12368</v>
      </c>
      <c r="B2145">
        <v>75577000</v>
      </c>
      <c r="C2145" t="s">
        <v>16</v>
      </c>
      <c r="D2145" t="str">
        <f>IF(Tabel_Forespørgsel_fra_Visma28[[#This Row],[SupProd]]=" "," "," - "&amp;Tabel_Forespørgsel_fra_Visma28[[#This Row],[SupProd]])</f>
        <v xml:space="preserve"> </v>
      </c>
      <c r="E2145" t="s">
        <v>16</v>
      </c>
      <c r="F2145" t="str">
        <f>IF(Tabel_Forespørgsel_fra_Visma28[[#This Row],[SupDescr]]=" "," "," - "&amp;Tabel_Forespørgsel_fra_Visma28[[#This Row],[SupDescr]])</f>
        <v xml:space="preserve"> </v>
      </c>
      <c r="G2145" t="s">
        <v>3759</v>
      </c>
      <c r="H2145">
        <v>1</v>
      </c>
      <c r="I2145" t="str">
        <f>IF(A2145=A2144,I2144&amp;CHAR(10)&amp;"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46" spans="1:9" x14ac:dyDescent="0.25">
      <c r="A2146" t="s">
        <v>12322</v>
      </c>
      <c r="B2146">
        <v>75577000</v>
      </c>
      <c r="C2146" t="s">
        <v>16</v>
      </c>
      <c r="D2146" t="str">
        <f>IF(Tabel_Forespørgsel_fra_Visma28[[#This Row],[SupProd]]=" "," "," - "&amp;Tabel_Forespørgsel_fra_Visma28[[#This Row],[SupProd]])</f>
        <v xml:space="preserve"> </v>
      </c>
      <c r="E2146" t="s">
        <v>16</v>
      </c>
      <c r="F2146" t="str">
        <f>IF(Tabel_Forespørgsel_fra_Visma28[[#This Row],[SupDescr]]=" "," "," - "&amp;Tabel_Forespørgsel_fra_Visma28[[#This Row],[SupDescr]])</f>
        <v xml:space="preserve"> </v>
      </c>
      <c r="G2146" t="s">
        <v>3759</v>
      </c>
      <c r="H2146">
        <v>1</v>
      </c>
      <c r="I2146" t="str">
        <f>IF(A2146=A2145,I2145&amp;CHAR(10)&amp;"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47" spans="1:9" x14ac:dyDescent="0.25">
      <c r="A2147" t="s">
        <v>12323</v>
      </c>
      <c r="B2147">
        <v>75577000</v>
      </c>
      <c r="C2147" t="s">
        <v>16</v>
      </c>
      <c r="D2147" t="str">
        <f>IF(Tabel_Forespørgsel_fra_Visma28[[#This Row],[SupProd]]=" "," "," - "&amp;Tabel_Forespørgsel_fra_Visma28[[#This Row],[SupProd]])</f>
        <v xml:space="preserve"> </v>
      </c>
      <c r="E2147" t="s">
        <v>16</v>
      </c>
      <c r="F2147" t="str">
        <f>IF(Tabel_Forespørgsel_fra_Visma28[[#This Row],[SupDescr]]=" "," "," - "&amp;Tabel_Forespørgsel_fra_Visma28[[#This Row],[SupDescr]])</f>
        <v xml:space="preserve"> </v>
      </c>
      <c r="G2147" t="s">
        <v>3759</v>
      </c>
      <c r="H2147">
        <v>1</v>
      </c>
      <c r="I2147" t="str">
        <f>IF(A2147=A2146,I2146&amp;CHAR(10)&amp;"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48" spans="1:9" x14ac:dyDescent="0.25">
      <c r="A2148" t="s">
        <v>12381</v>
      </c>
      <c r="B2148">
        <v>75577000</v>
      </c>
      <c r="C2148" t="s">
        <v>16</v>
      </c>
      <c r="D2148" t="str">
        <f>IF(Tabel_Forespørgsel_fra_Visma28[[#This Row],[SupProd]]=" "," "," - "&amp;Tabel_Forespørgsel_fra_Visma28[[#This Row],[SupProd]])</f>
        <v xml:space="preserve"> </v>
      </c>
      <c r="E2148" t="s">
        <v>16</v>
      </c>
      <c r="F2148" t="str">
        <f>IF(Tabel_Forespørgsel_fra_Visma28[[#This Row],[SupDescr]]=" "," "," - "&amp;Tabel_Forespørgsel_fra_Visma28[[#This Row],[SupDescr]])</f>
        <v xml:space="preserve"> </v>
      </c>
      <c r="G2148" t="s">
        <v>3759</v>
      </c>
      <c r="H2148">
        <v>1</v>
      </c>
      <c r="I2148" t="str">
        <f>IF(A2148=A2147,I2147&amp;CHAR(10)&amp;"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49" spans="1:9" x14ac:dyDescent="0.25">
      <c r="A2149" t="s">
        <v>11666</v>
      </c>
      <c r="B2149">
        <v>75577000</v>
      </c>
      <c r="C2149" t="s">
        <v>16</v>
      </c>
      <c r="D2149" t="str">
        <f>IF(Tabel_Forespørgsel_fra_Visma28[[#This Row],[SupProd]]=" "," "," - "&amp;Tabel_Forespørgsel_fra_Visma28[[#This Row],[SupProd]])</f>
        <v xml:space="preserve"> </v>
      </c>
      <c r="E2149" t="s">
        <v>16</v>
      </c>
      <c r="F2149" t="str">
        <f>IF(Tabel_Forespørgsel_fra_Visma28[[#This Row],[SupDescr]]=" "," "," - "&amp;Tabel_Forespørgsel_fra_Visma28[[#This Row],[SupDescr]])</f>
        <v xml:space="preserve"> </v>
      </c>
      <c r="G2149" t="s">
        <v>3759</v>
      </c>
      <c r="H2149">
        <v>1</v>
      </c>
      <c r="I2149" t="str">
        <f>IF(A2149=A2148,I2148&amp;CHAR(10)&amp;"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0" spans="1:9" x14ac:dyDescent="0.25">
      <c r="A2150" t="s">
        <v>12378</v>
      </c>
      <c r="B2150">
        <v>75577000</v>
      </c>
      <c r="C2150" t="s">
        <v>16</v>
      </c>
      <c r="D2150" t="str">
        <f>IF(Tabel_Forespørgsel_fra_Visma28[[#This Row],[SupProd]]=" "," "," - "&amp;Tabel_Forespørgsel_fra_Visma28[[#This Row],[SupProd]])</f>
        <v xml:space="preserve"> </v>
      </c>
      <c r="E2150" t="s">
        <v>16</v>
      </c>
      <c r="F2150" t="str">
        <f>IF(Tabel_Forespørgsel_fra_Visma28[[#This Row],[SupDescr]]=" "," "," - "&amp;Tabel_Forespørgsel_fra_Visma28[[#This Row],[SupDescr]])</f>
        <v xml:space="preserve"> </v>
      </c>
      <c r="G2150" t="s">
        <v>3759</v>
      </c>
      <c r="H2150">
        <v>1</v>
      </c>
      <c r="I2150" t="str">
        <f>IF(A2150=A2149,I2149&amp;CHAR(10)&amp;"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1" spans="1:9" x14ac:dyDescent="0.25">
      <c r="A2151" t="s">
        <v>11667</v>
      </c>
      <c r="B2151">
        <v>75577000</v>
      </c>
      <c r="C2151" t="s">
        <v>16</v>
      </c>
      <c r="D2151" t="str">
        <f>IF(Tabel_Forespørgsel_fra_Visma28[[#This Row],[SupProd]]=" "," "," - "&amp;Tabel_Forespørgsel_fra_Visma28[[#This Row],[SupProd]])</f>
        <v xml:space="preserve"> </v>
      </c>
      <c r="E2151" t="s">
        <v>16</v>
      </c>
      <c r="F2151" t="str">
        <f>IF(Tabel_Forespørgsel_fra_Visma28[[#This Row],[SupDescr]]=" "," "," - "&amp;Tabel_Forespørgsel_fra_Visma28[[#This Row],[SupDescr]])</f>
        <v xml:space="preserve"> </v>
      </c>
      <c r="G2151" t="s">
        <v>3759</v>
      </c>
      <c r="H2151">
        <v>1</v>
      </c>
      <c r="I2151" t="str">
        <f>IF(A2151=A2150,I2150&amp;CHAR(10)&amp;"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2" spans="1:9" x14ac:dyDescent="0.25">
      <c r="A2152" t="s">
        <v>12373</v>
      </c>
      <c r="B2152">
        <v>75577000</v>
      </c>
      <c r="C2152" t="s">
        <v>16</v>
      </c>
      <c r="D2152" t="str">
        <f>IF(Tabel_Forespørgsel_fra_Visma28[[#This Row],[SupProd]]=" "," "," - "&amp;Tabel_Forespørgsel_fra_Visma28[[#This Row],[SupProd]])</f>
        <v xml:space="preserve"> </v>
      </c>
      <c r="E2152" t="s">
        <v>16</v>
      </c>
      <c r="F2152" t="str">
        <f>IF(Tabel_Forespørgsel_fra_Visma28[[#This Row],[SupDescr]]=" "," "," - "&amp;Tabel_Forespørgsel_fra_Visma28[[#This Row],[SupDescr]])</f>
        <v xml:space="preserve"> </v>
      </c>
      <c r="G2152" t="s">
        <v>3759</v>
      </c>
      <c r="H2152">
        <v>1</v>
      </c>
      <c r="I2152" t="str">
        <f>IF(A2152=A2151,I2151&amp;CHAR(10)&amp;"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3" spans="1:9" x14ac:dyDescent="0.25">
      <c r="A2153" t="s">
        <v>12374</v>
      </c>
      <c r="B2153">
        <v>75577000</v>
      </c>
      <c r="C2153" t="s">
        <v>16</v>
      </c>
      <c r="D2153" t="str">
        <f>IF(Tabel_Forespørgsel_fra_Visma28[[#This Row],[SupProd]]=" "," "," - "&amp;Tabel_Forespørgsel_fra_Visma28[[#This Row],[SupProd]])</f>
        <v xml:space="preserve"> </v>
      </c>
      <c r="E2153" t="s">
        <v>16</v>
      </c>
      <c r="F2153" t="str">
        <f>IF(Tabel_Forespørgsel_fra_Visma28[[#This Row],[SupDescr]]=" "," "," - "&amp;Tabel_Forespørgsel_fra_Visma28[[#This Row],[SupDescr]])</f>
        <v xml:space="preserve"> </v>
      </c>
      <c r="G2153" t="s">
        <v>3759</v>
      </c>
      <c r="H2153">
        <v>1</v>
      </c>
      <c r="I2153" t="str">
        <f>IF(A2153=A2152,I2152&amp;CHAR(10)&amp;"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4" spans="1:9" x14ac:dyDescent="0.25">
      <c r="A2154" t="s">
        <v>12375</v>
      </c>
      <c r="B2154">
        <v>75577000</v>
      </c>
      <c r="C2154" t="s">
        <v>16</v>
      </c>
      <c r="D2154" t="str">
        <f>IF(Tabel_Forespørgsel_fra_Visma28[[#This Row],[SupProd]]=" "," "," - "&amp;Tabel_Forespørgsel_fra_Visma28[[#This Row],[SupProd]])</f>
        <v xml:space="preserve"> </v>
      </c>
      <c r="E2154" t="s">
        <v>16</v>
      </c>
      <c r="F2154" t="str">
        <f>IF(Tabel_Forespørgsel_fra_Visma28[[#This Row],[SupDescr]]=" "," "," - "&amp;Tabel_Forespørgsel_fra_Visma28[[#This Row],[SupDescr]])</f>
        <v xml:space="preserve"> </v>
      </c>
      <c r="G2154" t="s">
        <v>3759</v>
      </c>
      <c r="H2154">
        <v>1</v>
      </c>
      <c r="I2154" t="str">
        <f>IF(A2154=A2153,I2153&amp;CHAR(10)&amp;"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5" spans="1:9" x14ac:dyDescent="0.25">
      <c r="A2155" t="s">
        <v>12376</v>
      </c>
      <c r="B2155">
        <v>75577000</v>
      </c>
      <c r="C2155" t="s">
        <v>16</v>
      </c>
      <c r="D2155" t="str">
        <f>IF(Tabel_Forespørgsel_fra_Visma28[[#This Row],[SupProd]]=" "," "," - "&amp;Tabel_Forespørgsel_fra_Visma28[[#This Row],[SupProd]])</f>
        <v xml:space="preserve"> </v>
      </c>
      <c r="E2155" t="s">
        <v>16</v>
      </c>
      <c r="F2155" t="str">
        <f>IF(Tabel_Forespørgsel_fra_Visma28[[#This Row],[SupDescr]]=" "," "," - "&amp;Tabel_Forespørgsel_fra_Visma28[[#This Row],[SupDescr]])</f>
        <v xml:space="preserve"> </v>
      </c>
      <c r="G2155" t="s">
        <v>3759</v>
      </c>
      <c r="H2155">
        <v>1</v>
      </c>
      <c r="I2155" t="str">
        <f>IF(A2155=A2154,I2154&amp;CHAR(10)&amp;"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6" spans="1:9" x14ac:dyDescent="0.25">
      <c r="A2156" t="s">
        <v>12377</v>
      </c>
      <c r="B2156">
        <v>75577000</v>
      </c>
      <c r="C2156" t="s">
        <v>16</v>
      </c>
      <c r="D2156" t="str">
        <f>IF(Tabel_Forespørgsel_fra_Visma28[[#This Row],[SupProd]]=" "," "," - "&amp;Tabel_Forespørgsel_fra_Visma28[[#This Row],[SupProd]])</f>
        <v xml:space="preserve"> </v>
      </c>
      <c r="E2156" t="s">
        <v>16</v>
      </c>
      <c r="F2156" t="str">
        <f>IF(Tabel_Forespørgsel_fra_Visma28[[#This Row],[SupDescr]]=" "," "," - "&amp;Tabel_Forespørgsel_fra_Visma28[[#This Row],[SupDescr]])</f>
        <v xml:space="preserve"> </v>
      </c>
      <c r="G2156" t="s">
        <v>3759</v>
      </c>
      <c r="H2156">
        <v>1</v>
      </c>
      <c r="I2156" t="str">
        <f>IF(A2156=A2155,I2155&amp;CHAR(10)&amp;"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7" spans="1:9" x14ac:dyDescent="0.25">
      <c r="A2157" t="s">
        <v>12379</v>
      </c>
      <c r="B2157">
        <v>70108720</v>
      </c>
      <c r="C2157" t="s">
        <v>16</v>
      </c>
      <c r="D2157" t="str">
        <f>IF(Tabel_Forespørgsel_fra_Visma28[[#This Row],[SupProd]]=" "," "," - "&amp;Tabel_Forespørgsel_fra_Visma28[[#This Row],[SupProd]])</f>
        <v xml:space="preserve"> </v>
      </c>
      <c r="E2157" t="s">
        <v>16</v>
      </c>
      <c r="F2157" t="str">
        <f>IF(Tabel_Forespørgsel_fra_Visma28[[#This Row],[SupDescr]]=" "," "," - "&amp;Tabel_Forespørgsel_fra_Visma28[[#This Row],[SupDescr]])</f>
        <v xml:space="preserve"> </v>
      </c>
      <c r="G2157" t="s">
        <v>8125</v>
      </c>
      <c r="H2157">
        <v>1</v>
      </c>
      <c r="I2157" t="str">
        <f>IF(A2157=A2156,I2156&amp;CHAR(10)&amp;"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58" spans="1:9" x14ac:dyDescent="0.25">
      <c r="A2158" t="s">
        <v>12379</v>
      </c>
      <c r="B2158">
        <v>75763222</v>
      </c>
      <c r="C2158" t="s">
        <v>16</v>
      </c>
      <c r="D2158" t="str">
        <f>IF(Tabel_Forespørgsel_fra_Visma28[[#This Row],[SupProd]]=" "," "," - "&amp;Tabel_Forespørgsel_fra_Visma28[[#This Row],[SupProd]])</f>
        <v xml:space="preserve"> </v>
      </c>
      <c r="E2158" t="s">
        <v>16</v>
      </c>
      <c r="F2158" t="str">
        <f>IF(Tabel_Forespørgsel_fra_Visma28[[#This Row],[SupDescr]]=" "," "," - "&amp;Tabel_Forespørgsel_fra_Visma28[[#This Row],[SupDescr]])</f>
        <v xml:space="preserve"> </v>
      </c>
      <c r="G2158" t="s">
        <v>4847</v>
      </c>
      <c r="H2158">
        <v>2</v>
      </c>
      <c r="I2158" t="str">
        <f>IF(A2158=A2157,I2157&amp;CHAR(10)&amp;"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59" spans="1:9" x14ac:dyDescent="0.25">
      <c r="A2159" t="s">
        <v>12343</v>
      </c>
      <c r="B2159">
        <v>75763222</v>
      </c>
      <c r="C2159" t="s">
        <v>16</v>
      </c>
      <c r="D2159" t="str">
        <f>IF(Tabel_Forespørgsel_fra_Visma28[[#This Row],[SupProd]]=" "," "," - "&amp;Tabel_Forespørgsel_fra_Visma28[[#This Row],[SupProd]])</f>
        <v xml:space="preserve"> </v>
      </c>
      <c r="E2159" t="s">
        <v>16</v>
      </c>
      <c r="F2159" t="str">
        <f>IF(Tabel_Forespørgsel_fra_Visma28[[#This Row],[SupDescr]]=" "," "," - "&amp;Tabel_Forespørgsel_fra_Visma28[[#This Row],[SupDescr]])</f>
        <v xml:space="preserve"> </v>
      </c>
      <c r="G2159" t="s">
        <v>4847</v>
      </c>
      <c r="H2159">
        <v>1</v>
      </c>
      <c r="I2159" t="str">
        <f>IF(A2159=A2158,I2158&amp;CHAR(10)&amp;"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0" spans="1:9" x14ac:dyDescent="0.25">
      <c r="A2160" t="s">
        <v>12336</v>
      </c>
      <c r="B2160">
        <v>75763222</v>
      </c>
      <c r="C2160" t="s">
        <v>16</v>
      </c>
      <c r="D2160" t="str">
        <f>IF(Tabel_Forespørgsel_fra_Visma28[[#This Row],[SupProd]]=" "," "," - "&amp;Tabel_Forespørgsel_fra_Visma28[[#This Row],[SupProd]])</f>
        <v xml:space="preserve"> </v>
      </c>
      <c r="E2160" t="s">
        <v>16</v>
      </c>
      <c r="F2160" t="str">
        <f>IF(Tabel_Forespørgsel_fra_Visma28[[#This Row],[SupDescr]]=" "," "," - "&amp;Tabel_Forespørgsel_fra_Visma28[[#This Row],[SupDescr]])</f>
        <v xml:space="preserve"> </v>
      </c>
      <c r="G2160" t="s">
        <v>4847</v>
      </c>
      <c r="H2160">
        <v>1</v>
      </c>
      <c r="I2160" t="str">
        <f>IF(A2160=A2159,I2159&amp;CHAR(10)&amp;"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1" spans="1:9" x14ac:dyDescent="0.25">
      <c r="A2161" t="s">
        <v>12337</v>
      </c>
      <c r="B2161">
        <v>75763222</v>
      </c>
      <c r="C2161" t="s">
        <v>16</v>
      </c>
      <c r="D2161" t="str">
        <f>IF(Tabel_Forespørgsel_fra_Visma28[[#This Row],[SupProd]]=" "," "," - "&amp;Tabel_Forespørgsel_fra_Visma28[[#This Row],[SupProd]])</f>
        <v xml:space="preserve"> </v>
      </c>
      <c r="E2161" t="s">
        <v>16</v>
      </c>
      <c r="F2161" t="str">
        <f>IF(Tabel_Forespørgsel_fra_Visma28[[#This Row],[SupDescr]]=" "," "," - "&amp;Tabel_Forespørgsel_fra_Visma28[[#This Row],[SupDescr]])</f>
        <v xml:space="preserve"> </v>
      </c>
      <c r="G2161" t="s">
        <v>4847</v>
      </c>
      <c r="H2161">
        <v>1</v>
      </c>
      <c r="I2161" t="str">
        <f>IF(A2161=A2160,I2160&amp;CHAR(10)&amp;"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2" spans="1:9" x14ac:dyDescent="0.25">
      <c r="A2162" t="s">
        <v>12338</v>
      </c>
      <c r="B2162">
        <v>75763222</v>
      </c>
      <c r="C2162" t="s">
        <v>16</v>
      </c>
      <c r="D2162" t="str">
        <f>IF(Tabel_Forespørgsel_fra_Visma28[[#This Row],[SupProd]]=" "," "," - "&amp;Tabel_Forespørgsel_fra_Visma28[[#This Row],[SupProd]])</f>
        <v xml:space="preserve"> </v>
      </c>
      <c r="E2162" t="s">
        <v>16</v>
      </c>
      <c r="F2162" t="str">
        <f>IF(Tabel_Forespørgsel_fra_Visma28[[#This Row],[SupDescr]]=" "," "," - "&amp;Tabel_Forespørgsel_fra_Visma28[[#This Row],[SupDescr]])</f>
        <v xml:space="preserve"> </v>
      </c>
      <c r="G2162" t="s">
        <v>4847</v>
      </c>
      <c r="H2162">
        <v>1</v>
      </c>
      <c r="I2162" t="str">
        <f>IF(A2162=A2161,I2161&amp;CHAR(10)&amp;"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3" spans="1:9" x14ac:dyDescent="0.25">
      <c r="A2163" t="s">
        <v>12339</v>
      </c>
      <c r="B2163">
        <v>75763222</v>
      </c>
      <c r="C2163" t="s">
        <v>16</v>
      </c>
      <c r="D2163" t="str">
        <f>IF(Tabel_Forespørgsel_fra_Visma28[[#This Row],[SupProd]]=" "," "," - "&amp;Tabel_Forespørgsel_fra_Visma28[[#This Row],[SupProd]])</f>
        <v xml:space="preserve"> </v>
      </c>
      <c r="E2163" t="s">
        <v>16</v>
      </c>
      <c r="F2163" t="str">
        <f>IF(Tabel_Forespørgsel_fra_Visma28[[#This Row],[SupDescr]]=" "," "," - "&amp;Tabel_Forespørgsel_fra_Visma28[[#This Row],[SupDescr]])</f>
        <v xml:space="preserve"> </v>
      </c>
      <c r="G2163" t="s">
        <v>4847</v>
      </c>
      <c r="H2163">
        <v>1</v>
      </c>
      <c r="I2163" t="str">
        <f>IF(A2163=A2162,I2162&amp;CHAR(10)&amp;"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4" spans="1:9" x14ac:dyDescent="0.25">
      <c r="A2164" t="s">
        <v>12340</v>
      </c>
      <c r="B2164">
        <v>75763222</v>
      </c>
      <c r="C2164" t="s">
        <v>16</v>
      </c>
      <c r="D2164" t="str">
        <f>IF(Tabel_Forespørgsel_fra_Visma28[[#This Row],[SupProd]]=" "," "," - "&amp;Tabel_Forespørgsel_fra_Visma28[[#This Row],[SupProd]])</f>
        <v xml:space="preserve"> </v>
      </c>
      <c r="E2164" t="s">
        <v>16</v>
      </c>
      <c r="F2164" t="str">
        <f>IF(Tabel_Forespørgsel_fra_Visma28[[#This Row],[SupDescr]]=" "," "," - "&amp;Tabel_Forespørgsel_fra_Visma28[[#This Row],[SupDescr]])</f>
        <v xml:space="preserve"> </v>
      </c>
      <c r="G2164" t="s">
        <v>4847</v>
      </c>
      <c r="H2164">
        <v>1</v>
      </c>
      <c r="I2164" t="str">
        <f>IF(A2164=A2163,I2163&amp;CHAR(10)&amp;"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5" spans="1:9" x14ac:dyDescent="0.25">
      <c r="A2165" t="s">
        <v>12341</v>
      </c>
      <c r="B2165">
        <v>75763222</v>
      </c>
      <c r="C2165" t="s">
        <v>16</v>
      </c>
      <c r="D2165" t="str">
        <f>IF(Tabel_Forespørgsel_fra_Visma28[[#This Row],[SupProd]]=" "," "," - "&amp;Tabel_Forespørgsel_fra_Visma28[[#This Row],[SupProd]])</f>
        <v xml:space="preserve"> </v>
      </c>
      <c r="E2165" t="s">
        <v>16</v>
      </c>
      <c r="F2165" t="str">
        <f>IF(Tabel_Forespørgsel_fra_Visma28[[#This Row],[SupDescr]]=" "," "," - "&amp;Tabel_Forespørgsel_fra_Visma28[[#This Row],[SupDescr]])</f>
        <v xml:space="preserve"> </v>
      </c>
      <c r="G2165" t="s">
        <v>4847</v>
      </c>
      <c r="H2165">
        <v>1</v>
      </c>
      <c r="I2165" t="str">
        <f>IF(A2165=A2164,I2164&amp;CHAR(10)&amp;"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6" spans="1:9" x14ac:dyDescent="0.25">
      <c r="A2166" t="s">
        <v>12342</v>
      </c>
      <c r="B2166">
        <v>75763222</v>
      </c>
      <c r="C2166" t="s">
        <v>16</v>
      </c>
      <c r="D2166" t="str">
        <f>IF(Tabel_Forespørgsel_fra_Visma28[[#This Row],[SupProd]]=" "," "," - "&amp;Tabel_Forespørgsel_fra_Visma28[[#This Row],[SupProd]])</f>
        <v xml:space="preserve"> </v>
      </c>
      <c r="E2166" t="s">
        <v>16</v>
      </c>
      <c r="F2166" t="str">
        <f>IF(Tabel_Forespørgsel_fra_Visma28[[#This Row],[SupDescr]]=" "," "," - "&amp;Tabel_Forespørgsel_fra_Visma28[[#This Row],[SupDescr]])</f>
        <v xml:space="preserve"> </v>
      </c>
      <c r="G2166" t="s">
        <v>4847</v>
      </c>
      <c r="H2166">
        <v>1</v>
      </c>
      <c r="I2166" t="str">
        <f>IF(A2166=A2165,I2165&amp;CHAR(10)&amp;"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7" spans="1:9" x14ac:dyDescent="0.25">
      <c r="A2167" t="s">
        <v>12344</v>
      </c>
      <c r="B2167">
        <v>75577000</v>
      </c>
      <c r="C2167" t="s">
        <v>16</v>
      </c>
      <c r="D2167" t="str">
        <f>IF(Tabel_Forespørgsel_fra_Visma28[[#This Row],[SupProd]]=" "," "," - "&amp;Tabel_Forespørgsel_fra_Visma28[[#This Row],[SupProd]])</f>
        <v xml:space="preserve"> </v>
      </c>
      <c r="E2167" t="s">
        <v>16</v>
      </c>
      <c r="F2167" t="str">
        <f>IF(Tabel_Forespørgsel_fra_Visma28[[#This Row],[SupDescr]]=" "," "," - "&amp;Tabel_Forespørgsel_fra_Visma28[[#This Row],[SupDescr]])</f>
        <v xml:space="preserve"> </v>
      </c>
      <c r="G2167" t="s">
        <v>3759</v>
      </c>
      <c r="H2167">
        <v>1</v>
      </c>
      <c r="I2167" t="str">
        <f>IF(A2167=A2166,I2166&amp;CHAR(10)&amp;"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68" spans="1:9" x14ac:dyDescent="0.25">
      <c r="A2168" t="s">
        <v>12410</v>
      </c>
      <c r="B2168">
        <v>70108720</v>
      </c>
      <c r="C2168" t="s">
        <v>16</v>
      </c>
      <c r="D2168" t="str">
        <f>IF(Tabel_Forespørgsel_fra_Visma28[[#This Row],[SupProd]]=" "," "," - "&amp;Tabel_Forespørgsel_fra_Visma28[[#This Row],[SupProd]])</f>
        <v xml:space="preserve"> </v>
      </c>
      <c r="E2168" t="s">
        <v>16</v>
      </c>
      <c r="F2168" t="str">
        <f>IF(Tabel_Forespørgsel_fra_Visma28[[#This Row],[SupDescr]]=" "," "," - "&amp;Tabel_Forespørgsel_fra_Visma28[[#This Row],[SupDescr]])</f>
        <v xml:space="preserve"> </v>
      </c>
      <c r="G2168" t="s">
        <v>8125</v>
      </c>
      <c r="H2168">
        <v>1</v>
      </c>
      <c r="I2168" t="str">
        <f>IF(A2168=A2167,I2167&amp;CHAR(10)&amp;"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69" spans="1:9" x14ac:dyDescent="0.25">
      <c r="A2169" t="s">
        <v>12410</v>
      </c>
      <c r="B2169">
        <v>75763222</v>
      </c>
      <c r="C2169" t="s">
        <v>16</v>
      </c>
      <c r="D2169" t="str">
        <f>IF(Tabel_Forespørgsel_fra_Visma28[[#This Row],[SupProd]]=" "," "," - "&amp;Tabel_Forespørgsel_fra_Visma28[[#This Row],[SupProd]])</f>
        <v xml:space="preserve"> </v>
      </c>
      <c r="E2169" t="s">
        <v>16</v>
      </c>
      <c r="F2169" t="str">
        <f>IF(Tabel_Forespørgsel_fra_Visma28[[#This Row],[SupDescr]]=" "," "," - "&amp;Tabel_Forespørgsel_fra_Visma28[[#This Row],[SupDescr]])</f>
        <v xml:space="preserve"> </v>
      </c>
      <c r="G2169" t="s">
        <v>4847</v>
      </c>
      <c r="H2169">
        <v>2</v>
      </c>
      <c r="I2169" t="str">
        <f>IF(A2169=A2168,I2168&amp;CHAR(10)&amp;"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70" spans="1:9" x14ac:dyDescent="0.25">
      <c r="A2170" t="s">
        <v>12398</v>
      </c>
      <c r="B2170">
        <v>70108720</v>
      </c>
      <c r="C2170" t="s">
        <v>16</v>
      </c>
      <c r="D2170" t="str">
        <f>IF(Tabel_Forespørgsel_fra_Visma28[[#This Row],[SupProd]]=" "," "," - "&amp;Tabel_Forespørgsel_fra_Visma28[[#This Row],[SupProd]])</f>
        <v xml:space="preserve"> </v>
      </c>
      <c r="E2170" t="s">
        <v>16</v>
      </c>
      <c r="F2170" t="str">
        <f>IF(Tabel_Forespørgsel_fra_Visma28[[#This Row],[SupDescr]]=" "," "," - "&amp;Tabel_Forespørgsel_fra_Visma28[[#This Row],[SupDescr]])</f>
        <v xml:space="preserve"> </v>
      </c>
      <c r="G2170" t="s">
        <v>8125</v>
      </c>
      <c r="H2170">
        <v>1</v>
      </c>
      <c r="I2170" t="str">
        <f>IF(A2170=A2169,I2169&amp;CHAR(10)&amp;"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71" spans="1:9" x14ac:dyDescent="0.25">
      <c r="A2171" t="s">
        <v>12398</v>
      </c>
      <c r="B2171">
        <v>75763222</v>
      </c>
      <c r="C2171" t="s">
        <v>16</v>
      </c>
      <c r="D2171" t="str">
        <f>IF(Tabel_Forespørgsel_fra_Visma28[[#This Row],[SupProd]]=" "," "," - "&amp;Tabel_Forespørgsel_fra_Visma28[[#This Row],[SupProd]])</f>
        <v xml:space="preserve"> </v>
      </c>
      <c r="E2171" t="s">
        <v>16</v>
      </c>
      <c r="F2171" t="str">
        <f>IF(Tabel_Forespørgsel_fra_Visma28[[#This Row],[SupDescr]]=" "," "," - "&amp;Tabel_Forespørgsel_fra_Visma28[[#This Row],[SupDescr]])</f>
        <v xml:space="preserve"> </v>
      </c>
      <c r="G2171" t="s">
        <v>4847</v>
      </c>
      <c r="H2171">
        <v>2</v>
      </c>
      <c r="I2171" t="str">
        <f>IF(A2171=A2170,I2170&amp;CHAR(10)&amp;"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72" spans="1:9" x14ac:dyDescent="0.25">
      <c r="A2172" t="s">
        <v>14230</v>
      </c>
      <c r="B2172">
        <v>75577000</v>
      </c>
      <c r="C2172" t="s">
        <v>16</v>
      </c>
      <c r="D2172" t="str">
        <f>IF(Tabel_Forespørgsel_fra_Visma28[[#This Row],[SupProd]]=" "," "," - "&amp;Tabel_Forespørgsel_fra_Visma28[[#This Row],[SupProd]])</f>
        <v xml:space="preserve"> </v>
      </c>
      <c r="E2172" t="s">
        <v>16</v>
      </c>
      <c r="F2172" t="str">
        <f>IF(Tabel_Forespørgsel_fra_Visma28[[#This Row],[SupDescr]]=" "," "," - "&amp;Tabel_Forespørgsel_fra_Visma28[[#This Row],[SupDescr]])</f>
        <v xml:space="preserve"> </v>
      </c>
      <c r="G2172" t="s">
        <v>3759</v>
      </c>
      <c r="H2172">
        <v>1</v>
      </c>
      <c r="I2172" t="str">
        <f>IF(A2172=A2171,I2171&amp;CHAR(10)&amp;"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73" spans="1:9" x14ac:dyDescent="0.25">
      <c r="A2173" t="s">
        <v>14519</v>
      </c>
      <c r="B2173">
        <v>75763222</v>
      </c>
      <c r="C2173" t="s">
        <v>16</v>
      </c>
      <c r="D2173" t="str">
        <f>IF(Tabel_Forespørgsel_fra_Visma28[[#This Row],[SupProd]]=" "," "," - "&amp;Tabel_Forespørgsel_fra_Visma28[[#This Row],[SupProd]])</f>
        <v xml:space="preserve"> </v>
      </c>
      <c r="E2173" t="s">
        <v>16</v>
      </c>
      <c r="F2173" t="str">
        <f>IF(Tabel_Forespørgsel_fra_Visma28[[#This Row],[SupDescr]]=" "," "," - "&amp;Tabel_Forespørgsel_fra_Visma28[[#This Row],[SupDescr]])</f>
        <v xml:space="preserve"> </v>
      </c>
      <c r="G2173" t="s">
        <v>4847</v>
      </c>
      <c r="H2173">
        <v>1</v>
      </c>
      <c r="I2173" t="str">
        <f>IF(A2173=A2172,I2172&amp;CHAR(10)&amp;"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74" spans="1:9" x14ac:dyDescent="0.25">
      <c r="A2174" t="s">
        <v>14520</v>
      </c>
      <c r="B2174">
        <v>75763222</v>
      </c>
      <c r="C2174" t="s">
        <v>16</v>
      </c>
      <c r="D2174" t="str">
        <f>IF(Tabel_Forespørgsel_fra_Visma28[[#This Row],[SupProd]]=" "," "," - "&amp;Tabel_Forespørgsel_fra_Visma28[[#This Row],[SupProd]])</f>
        <v xml:space="preserve"> </v>
      </c>
      <c r="E2174" t="s">
        <v>16</v>
      </c>
      <c r="F2174" t="str">
        <f>IF(Tabel_Forespørgsel_fra_Visma28[[#This Row],[SupDescr]]=" "," "," - "&amp;Tabel_Forespørgsel_fra_Visma28[[#This Row],[SupDescr]])</f>
        <v xml:space="preserve"> </v>
      </c>
      <c r="G2174" t="s">
        <v>4847</v>
      </c>
      <c r="H2174">
        <v>1</v>
      </c>
      <c r="I2174" t="str">
        <f>IF(A2174=A2173,I2173&amp;CHAR(10)&amp;"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75" spans="1:9" x14ac:dyDescent="0.25">
      <c r="A2175" t="s">
        <v>14521</v>
      </c>
      <c r="B2175">
        <v>75577000</v>
      </c>
      <c r="C2175" t="s">
        <v>16</v>
      </c>
      <c r="D2175" t="str">
        <f>IF(Tabel_Forespørgsel_fra_Visma28[[#This Row],[SupProd]]=" "," "," - "&amp;Tabel_Forespørgsel_fra_Visma28[[#This Row],[SupProd]])</f>
        <v xml:space="preserve"> </v>
      </c>
      <c r="E2175" t="s">
        <v>16</v>
      </c>
      <c r="F2175" t="str">
        <f>IF(Tabel_Forespørgsel_fra_Visma28[[#This Row],[SupDescr]]=" "," "," - "&amp;Tabel_Forespørgsel_fra_Visma28[[#This Row],[SupDescr]])</f>
        <v xml:space="preserve"> </v>
      </c>
      <c r="G2175" t="s">
        <v>3759</v>
      </c>
      <c r="H2175">
        <v>1</v>
      </c>
      <c r="I2175" t="str">
        <f>IF(A2175=A2174,I2174&amp;CHAR(10)&amp;"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76" spans="1:9" x14ac:dyDescent="0.25">
      <c r="A2176" t="s">
        <v>14235</v>
      </c>
      <c r="B2176">
        <v>70108720</v>
      </c>
      <c r="C2176" t="s">
        <v>16</v>
      </c>
      <c r="D2176" t="str">
        <f>IF(Tabel_Forespørgsel_fra_Visma28[[#This Row],[SupProd]]=" "," "," - "&amp;Tabel_Forespørgsel_fra_Visma28[[#This Row],[SupProd]])</f>
        <v xml:space="preserve"> </v>
      </c>
      <c r="E2176" t="s">
        <v>16</v>
      </c>
      <c r="F2176" t="str">
        <f>IF(Tabel_Forespørgsel_fra_Visma28[[#This Row],[SupDescr]]=" "," "," - "&amp;Tabel_Forespørgsel_fra_Visma28[[#This Row],[SupDescr]])</f>
        <v xml:space="preserve"> </v>
      </c>
      <c r="G2176" t="s">
        <v>8125</v>
      </c>
      <c r="H2176">
        <v>1</v>
      </c>
      <c r="I2176" t="str">
        <f>IF(A2176=A2175,I2175&amp;CHAR(10)&amp;"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77" spans="1:9" x14ac:dyDescent="0.25">
      <c r="A2177" t="s">
        <v>14235</v>
      </c>
      <c r="B2177">
        <v>75763222</v>
      </c>
      <c r="C2177" t="s">
        <v>16</v>
      </c>
      <c r="D2177" t="str">
        <f>IF(Tabel_Forespørgsel_fra_Visma28[[#This Row],[SupProd]]=" "," "," - "&amp;Tabel_Forespørgsel_fra_Visma28[[#This Row],[SupProd]])</f>
        <v xml:space="preserve"> </v>
      </c>
      <c r="E2177" t="s">
        <v>16</v>
      </c>
      <c r="F2177" t="str">
        <f>IF(Tabel_Forespørgsel_fra_Visma28[[#This Row],[SupDescr]]=" "," "," - "&amp;Tabel_Forespørgsel_fra_Visma28[[#This Row],[SupDescr]])</f>
        <v xml:space="preserve"> </v>
      </c>
      <c r="G2177" t="s">
        <v>4847</v>
      </c>
      <c r="H2177">
        <v>2</v>
      </c>
      <c r="I2177" t="str">
        <f>IF(A2177=A2176,I2176&amp;CHAR(10)&amp;"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78" spans="1:9" x14ac:dyDescent="0.25">
      <c r="A2178" t="s">
        <v>14338</v>
      </c>
      <c r="B2178">
        <v>70108720</v>
      </c>
      <c r="C2178" t="s">
        <v>16</v>
      </c>
      <c r="D2178" t="str">
        <f>IF(Tabel_Forespørgsel_fra_Visma28[[#This Row],[SupProd]]=" "," "," - "&amp;Tabel_Forespørgsel_fra_Visma28[[#This Row],[SupProd]])</f>
        <v xml:space="preserve"> </v>
      </c>
      <c r="E2178" t="s">
        <v>16</v>
      </c>
      <c r="F2178" t="str">
        <f>IF(Tabel_Forespørgsel_fra_Visma28[[#This Row],[SupDescr]]=" "," "," - "&amp;Tabel_Forespørgsel_fra_Visma28[[#This Row],[SupDescr]])</f>
        <v xml:space="preserve"> </v>
      </c>
      <c r="G2178" t="s">
        <v>8125</v>
      </c>
      <c r="H2178">
        <v>1</v>
      </c>
      <c r="I2178" t="str">
        <f>IF(A2178=A2177,I2177&amp;CHAR(10)&amp;"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79" spans="1:9" x14ac:dyDescent="0.25">
      <c r="A2179" t="s">
        <v>14338</v>
      </c>
      <c r="B2179">
        <v>75763222</v>
      </c>
      <c r="C2179" t="s">
        <v>16</v>
      </c>
      <c r="D2179" t="str">
        <f>IF(Tabel_Forespørgsel_fra_Visma28[[#This Row],[SupProd]]=" "," "," - "&amp;Tabel_Forespørgsel_fra_Visma28[[#This Row],[SupProd]])</f>
        <v xml:space="preserve"> </v>
      </c>
      <c r="E2179" t="s">
        <v>16</v>
      </c>
      <c r="F2179" t="str">
        <f>IF(Tabel_Forespørgsel_fra_Visma28[[#This Row],[SupDescr]]=" "," "," - "&amp;Tabel_Forespørgsel_fra_Visma28[[#This Row],[SupDescr]])</f>
        <v xml:space="preserve"> </v>
      </c>
      <c r="G2179" t="s">
        <v>4847</v>
      </c>
      <c r="H2179">
        <v>2</v>
      </c>
      <c r="I2179" t="str">
        <f>IF(A2179=A2178,I2178&amp;CHAR(10)&amp;"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80" spans="1:9" x14ac:dyDescent="0.25">
      <c r="A2180" t="s">
        <v>14308</v>
      </c>
      <c r="B2180">
        <v>70108720</v>
      </c>
      <c r="C2180" t="s">
        <v>16</v>
      </c>
      <c r="D2180" t="str">
        <f>IF(Tabel_Forespørgsel_fra_Visma28[[#This Row],[SupProd]]=" "," "," - "&amp;Tabel_Forespørgsel_fra_Visma28[[#This Row],[SupProd]])</f>
        <v xml:space="preserve"> </v>
      </c>
      <c r="E2180" t="s">
        <v>16</v>
      </c>
      <c r="F2180" t="str">
        <f>IF(Tabel_Forespørgsel_fra_Visma28[[#This Row],[SupDescr]]=" "," "," - "&amp;Tabel_Forespørgsel_fra_Visma28[[#This Row],[SupDescr]])</f>
        <v xml:space="preserve"> </v>
      </c>
      <c r="G2180" t="s">
        <v>8125</v>
      </c>
      <c r="H2180">
        <v>1</v>
      </c>
      <c r="I2180" t="str">
        <f>IF(A2180=A2179,I2179&amp;CHAR(10)&amp;"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81" spans="1:9" x14ac:dyDescent="0.25">
      <c r="A2181" t="s">
        <v>14308</v>
      </c>
      <c r="B2181">
        <v>75763222</v>
      </c>
      <c r="C2181" t="s">
        <v>16</v>
      </c>
      <c r="D2181" t="str">
        <f>IF(Tabel_Forespørgsel_fra_Visma28[[#This Row],[SupProd]]=" "," "," - "&amp;Tabel_Forespørgsel_fra_Visma28[[#This Row],[SupProd]])</f>
        <v xml:space="preserve"> </v>
      </c>
      <c r="E2181" t="s">
        <v>16</v>
      </c>
      <c r="F2181" t="str">
        <f>IF(Tabel_Forespørgsel_fra_Visma28[[#This Row],[SupDescr]]=" "," "," - "&amp;Tabel_Forespørgsel_fra_Visma28[[#This Row],[SupDescr]])</f>
        <v xml:space="preserve"> </v>
      </c>
      <c r="G2181" t="s">
        <v>4847</v>
      </c>
      <c r="H2181">
        <v>2</v>
      </c>
      <c r="I2181" t="str">
        <f>IF(A2181=A2180,I2180&amp;CHAR(10)&amp;"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82" spans="1:9" x14ac:dyDescent="0.25">
      <c r="A2182" t="s">
        <v>14309</v>
      </c>
      <c r="B2182">
        <v>75624950</v>
      </c>
      <c r="C2182" t="s">
        <v>16</v>
      </c>
      <c r="D2182" t="str">
        <f>IF(Tabel_Forespørgsel_fra_Visma28[[#This Row],[SupProd]]=" "," "," - "&amp;Tabel_Forespørgsel_fra_Visma28[[#This Row],[SupProd]])</f>
        <v xml:space="preserve"> </v>
      </c>
      <c r="E2182" t="s">
        <v>16</v>
      </c>
      <c r="F2182" t="str">
        <f>IF(Tabel_Forespørgsel_fra_Visma28[[#This Row],[SupDescr]]=" "," "," - "&amp;Tabel_Forespørgsel_fra_Visma28[[#This Row],[SupDescr]])</f>
        <v xml:space="preserve"> </v>
      </c>
      <c r="G2182" t="s">
        <v>13948</v>
      </c>
      <c r="H2182">
        <v>1</v>
      </c>
      <c r="I2182" t="str">
        <f>IF(A2182=A2181,I2181&amp;CHAR(10)&amp;"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83" spans="1:9" x14ac:dyDescent="0.25">
      <c r="A2183" t="s">
        <v>14309</v>
      </c>
      <c r="B2183">
        <v>75577000</v>
      </c>
      <c r="C2183" t="s">
        <v>16</v>
      </c>
      <c r="D2183" t="str">
        <f>IF(Tabel_Forespørgsel_fra_Visma28[[#This Row],[SupProd]]=" "," "," - "&amp;Tabel_Forespørgsel_fra_Visma28[[#This Row],[SupProd]])</f>
        <v xml:space="preserve"> </v>
      </c>
      <c r="E2183" t="s">
        <v>16</v>
      </c>
      <c r="F2183" t="str">
        <f>IF(Tabel_Forespørgsel_fra_Visma28[[#This Row],[SupDescr]]=" "," "," - "&amp;Tabel_Forespørgsel_fra_Visma28[[#This Row],[SupDescr]])</f>
        <v xml:space="preserve"> </v>
      </c>
      <c r="G2183" t="s">
        <v>3759</v>
      </c>
      <c r="H2183">
        <v>2</v>
      </c>
      <c r="I2183" t="str">
        <f>IF(A2183=A2182,I2182&amp;CHAR(10)&amp;"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
  AH Industries  </v>
      </c>
    </row>
    <row r="2184" spans="1:9" x14ac:dyDescent="0.25">
      <c r="A2184" t="s">
        <v>14353</v>
      </c>
      <c r="B2184">
        <v>75763222</v>
      </c>
      <c r="C2184" t="s">
        <v>16</v>
      </c>
      <c r="D2184" t="str">
        <f>IF(Tabel_Forespørgsel_fra_Visma28[[#This Row],[SupProd]]=" "," "," - "&amp;Tabel_Forespørgsel_fra_Visma28[[#This Row],[SupProd]])</f>
        <v xml:space="preserve"> </v>
      </c>
      <c r="E2184" t="s">
        <v>16</v>
      </c>
      <c r="F2184" t="str">
        <f>IF(Tabel_Forespørgsel_fra_Visma28[[#This Row],[SupDescr]]=" "," "," - "&amp;Tabel_Forespørgsel_fra_Visma28[[#This Row],[SupDescr]])</f>
        <v xml:space="preserve"> </v>
      </c>
      <c r="G2184" t="s">
        <v>4847</v>
      </c>
      <c r="H2184">
        <v>1</v>
      </c>
      <c r="I2184" t="str">
        <f>IF(A2184=A2183,I2183&amp;CHAR(10)&amp;"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85" spans="1:9" x14ac:dyDescent="0.25">
      <c r="A2185" t="s">
        <v>14339</v>
      </c>
      <c r="B2185">
        <v>75577000</v>
      </c>
      <c r="C2185" t="s">
        <v>16</v>
      </c>
      <c r="D2185" t="str">
        <f>IF(Tabel_Forespørgsel_fra_Visma28[[#This Row],[SupProd]]=" "," "," - "&amp;Tabel_Forespørgsel_fra_Visma28[[#This Row],[SupProd]])</f>
        <v xml:space="preserve"> </v>
      </c>
      <c r="E2185" t="s">
        <v>16</v>
      </c>
      <c r="F2185" t="str">
        <f>IF(Tabel_Forespørgsel_fra_Visma28[[#This Row],[SupDescr]]=" "," "," - "&amp;Tabel_Forespørgsel_fra_Visma28[[#This Row],[SupDescr]])</f>
        <v xml:space="preserve"> </v>
      </c>
      <c r="G2185" t="s">
        <v>3759</v>
      </c>
      <c r="H2185">
        <v>1</v>
      </c>
      <c r="I2185" t="str">
        <f>IF(A2185=A2184,I2184&amp;CHAR(10)&amp;"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86" spans="1:9" x14ac:dyDescent="0.25">
      <c r="A2186" t="s">
        <v>14446</v>
      </c>
      <c r="B2186">
        <v>64415169</v>
      </c>
      <c r="C2186" t="s">
        <v>16</v>
      </c>
      <c r="D2186" t="str">
        <f>IF(Tabel_Forespørgsel_fra_Visma28[[#This Row],[SupProd]]=" "," "," - "&amp;Tabel_Forespørgsel_fra_Visma28[[#This Row],[SupProd]])</f>
        <v xml:space="preserve"> </v>
      </c>
      <c r="E2186" t="s">
        <v>16</v>
      </c>
      <c r="F2186" t="str">
        <f>IF(Tabel_Forespørgsel_fra_Visma28[[#This Row],[SupDescr]]=" "," "," - "&amp;Tabel_Forespørgsel_fra_Visma28[[#This Row],[SupDescr]])</f>
        <v xml:space="preserve"> </v>
      </c>
      <c r="G2186" t="s">
        <v>14447</v>
      </c>
      <c r="H2186">
        <v>1</v>
      </c>
      <c r="I2186" t="str">
        <f>IF(A2186=A2185,I2185&amp;CHAR(10)&amp;"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Maskinfabrikken 4 I En ApS  </v>
      </c>
    </row>
    <row r="2187" spans="1:9" x14ac:dyDescent="0.25">
      <c r="A2187" t="s">
        <v>14530</v>
      </c>
      <c r="B2187">
        <v>75624950</v>
      </c>
      <c r="C2187" t="s">
        <v>16</v>
      </c>
      <c r="D2187" t="str">
        <f>IF(Tabel_Forespørgsel_fra_Visma28[[#This Row],[SupProd]]=" "," "," - "&amp;Tabel_Forespørgsel_fra_Visma28[[#This Row],[SupProd]])</f>
        <v xml:space="preserve"> </v>
      </c>
      <c r="E2187" t="s">
        <v>16</v>
      </c>
      <c r="F2187" t="str">
        <f>IF(Tabel_Forespørgsel_fra_Visma28[[#This Row],[SupDescr]]=" "," "," - "&amp;Tabel_Forespørgsel_fra_Visma28[[#This Row],[SupDescr]])</f>
        <v xml:space="preserve"> </v>
      </c>
      <c r="G2187" t="s">
        <v>13948</v>
      </c>
      <c r="H2187">
        <v>1</v>
      </c>
      <c r="I2187" t="str">
        <f>IF(A2187=A2186,I2186&amp;CHAR(10)&amp;"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88" spans="1:9" x14ac:dyDescent="0.25">
      <c r="A2188" t="s">
        <v>14531</v>
      </c>
      <c r="B2188">
        <v>70108720</v>
      </c>
      <c r="C2188" t="s">
        <v>16</v>
      </c>
      <c r="D2188" t="str">
        <f>IF(Tabel_Forespørgsel_fra_Visma28[[#This Row],[SupProd]]=" "," "," - "&amp;Tabel_Forespørgsel_fra_Visma28[[#This Row],[SupProd]])</f>
        <v xml:space="preserve"> </v>
      </c>
      <c r="E2188" t="s">
        <v>16</v>
      </c>
      <c r="F2188" t="str">
        <f>IF(Tabel_Forespørgsel_fra_Visma28[[#This Row],[SupDescr]]=" "," "," - "&amp;Tabel_Forespørgsel_fra_Visma28[[#This Row],[SupDescr]])</f>
        <v xml:space="preserve"> </v>
      </c>
      <c r="G2188" t="s">
        <v>8125</v>
      </c>
      <c r="H2188">
        <v>1</v>
      </c>
      <c r="I2188" t="str">
        <f>IF(A2188=A2187,I2187&amp;CHAR(10)&amp;"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89" spans="1:9" x14ac:dyDescent="0.25">
      <c r="A2189" t="s">
        <v>14531</v>
      </c>
      <c r="B2189">
        <v>75763222</v>
      </c>
      <c r="C2189" t="s">
        <v>16</v>
      </c>
      <c r="D2189" t="str">
        <f>IF(Tabel_Forespørgsel_fra_Visma28[[#This Row],[SupProd]]=" "," "," - "&amp;Tabel_Forespørgsel_fra_Visma28[[#This Row],[SupProd]])</f>
        <v xml:space="preserve"> </v>
      </c>
      <c r="E2189" t="s">
        <v>16</v>
      </c>
      <c r="F2189" t="str">
        <f>IF(Tabel_Forespørgsel_fra_Visma28[[#This Row],[SupDescr]]=" "," "," - "&amp;Tabel_Forespørgsel_fra_Visma28[[#This Row],[SupDescr]])</f>
        <v xml:space="preserve"> </v>
      </c>
      <c r="G2189" t="s">
        <v>4847</v>
      </c>
      <c r="H2189">
        <v>2</v>
      </c>
      <c r="I2189" t="str">
        <f>IF(A2189=A2188,I2188&amp;CHAR(10)&amp;"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90" spans="1:9" x14ac:dyDescent="0.25">
      <c r="A2190" t="s">
        <v>14536</v>
      </c>
      <c r="B2190">
        <v>75624950</v>
      </c>
      <c r="C2190" t="s">
        <v>16</v>
      </c>
      <c r="D2190" t="str">
        <f>IF(Tabel_Forespørgsel_fra_Visma28[[#This Row],[SupProd]]=" "," "," - "&amp;Tabel_Forespørgsel_fra_Visma28[[#This Row],[SupProd]])</f>
        <v xml:space="preserve"> </v>
      </c>
      <c r="E2190" t="s">
        <v>16</v>
      </c>
      <c r="F2190" t="str">
        <f>IF(Tabel_Forespørgsel_fra_Visma28[[#This Row],[SupDescr]]=" "," "," - "&amp;Tabel_Forespørgsel_fra_Visma28[[#This Row],[SupDescr]])</f>
        <v xml:space="preserve"> </v>
      </c>
      <c r="G2190" t="s">
        <v>13948</v>
      </c>
      <c r="H2190">
        <v>1</v>
      </c>
      <c r="I2190" t="str">
        <f>IF(A2190=A2189,I2189&amp;CHAR(10)&amp;"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91" spans="1:9" x14ac:dyDescent="0.25">
      <c r="A2191" t="s">
        <v>14537</v>
      </c>
      <c r="B2191">
        <v>75624950</v>
      </c>
      <c r="C2191" t="s">
        <v>16</v>
      </c>
      <c r="D2191" t="str">
        <f>IF(Tabel_Forespørgsel_fra_Visma28[[#This Row],[SupProd]]=" "," "," - "&amp;Tabel_Forespørgsel_fra_Visma28[[#This Row],[SupProd]])</f>
        <v xml:space="preserve"> </v>
      </c>
      <c r="E2191" t="s">
        <v>16</v>
      </c>
      <c r="F2191" t="str">
        <f>IF(Tabel_Forespørgsel_fra_Visma28[[#This Row],[SupDescr]]=" "," "," - "&amp;Tabel_Forespørgsel_fra_Visma28[[#This Row],[SupDescr]])</f>
        <v xml:space="preserve"> </v>
      </c>
      <c r="G2191" t="s">
        <v>13948</v>
      </c>
      <c r="H2191">
        <v>1</v>
      </c>
      <c r="I2191" t="str">
        <f>IF(A2191=A2190,I2190&amp;CHAR(10)&amp;"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92" spans="1:9" x14ac:dyDescent="0.25">
      <c r="A2192" t="s">
        <v>14125</v>
      </c>
      <c r="B2192">
        <v>75624950</v>
      </c>
      <c r="C2192" t="s">
        <v>16</v>
      </c>
      <c r="D2192" t="str">
        <f>IF(Tabel_Forespørgsel_fra_Visma28[[#This Row],[SupProd]]=" "," "," - "&amp;Tabel_Forespørgsel_fra_Visma28[[#This Row],[SupProd]])</f>
        <v xml:space="preserve"> </v>
      </c>
      <c r="E2192" t="s">
        <v>16</v>
      </c>
      <c r="F2192" t="str">
        <f>IF(Tabel_Forespørgsel_fra_Visma28[[#This Row],[SupDescr]]=" "," "," - "&amp;Tabel_Forespørgsel_fra_Visma28[[#This Row],[SupDescr]])</f>
        <v xml:space="preserve"> </v>
      </c>
      <c r="G2192" t="s">
        <v>13948</v>
      </c>
      <c r="H2192">
        <v>1</v>
      </c>
      <c r="I2192" t="str">
        <f>IF(A2192=A2191,I2191&amp;CHAR(10)&amp;"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93" spans="1:9" x14ac:dyDescent="0.25">
      <c r="A2193" t="s">
        <v>14468</v>
      </c>
      <c r="B2193">
        <v>75577000</v>
      </c>
      <c r="C2193" t="s">
        <v>16</v>
      </c>
      <c r="D2193" t="str">
        <f>IF(Tabel_Forespørgsel_fra_Visma28[[#This Row],[SupProd]]=" "," "," - "&amp;Tabel_Forespørgsel_fra_Visma28[[#This Row],[SupProd]])</f>
        <v xml:space="preserve"> </v>
      </c>
      <c r="E2193" t="s">
        <v>16</v>
      </c>
      <c r="F2193" t="str">
        <f>IF(Tabel_Forespørgsel_fra_Visma28[[#This Row],[SupDescr]]=" "," "," - "&amp;Tabel_Forespørgsel_fra_Visma28[[#This Row],[SupDescr]])</f>
        <v xml:space="preserve"> </v>
      </c>
      <c r="G2193" t="s">
        <v>3759</v>
      </c>
      <c r="H2193">
        <v>1</v>
      </c>
      <c r="I2193" t="str">
        <f>IF(A2193=A2192,I2192&amp;CHAR(10)&amp;"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94" spans="1:9" x14ac:dyDescent="0.25">
      <c r="A2194" t="s">
        <v>14474</v>
      </c>
      <c r="B2194">
        <v>70108720</v>
      </c>
      <c r="C2194" t="s">
        <v>16</v>
      </c>
      <c r="D2194" t="str">
        <f>IF(Tabel_Forespørgsel_fra_Visma28[[#This Row],[SupProd]]=" "," "," - "&amp;Tabel_Forespørgsel_fra_Visma28[[#This Row],[SupProd]])</f>
        <v xml:space="preserve"> </v>
      </c>
      <c r="E2194" t="s">
        <v>16</v>
      </c>
      <c r="F2194" t="str">
        <f>IF(Tabel_Forespørgsel_fra_Visma28[[#This Row],[SupDescr]]=" "," "," - "&amp;Tabel_Forespørgsel_fra_Visma28[[#This Row],[SupDescr]])</f>
        <v xml:space="preserve"> </v>
      </c>
      <c r="G2194" t="s">
        <v>8125</v>
      </c>
      <c r="H2194">
        <v>1</v>
      </c>
      <c r="I2194" t="str">
        <f>IF(A2194=A2193,I2193&amp;CHAR(10)&amp;"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95" spans="1:9" x14ac:dyDescent="0.25">
      <c r="A2195" t="s">
        <v>14474</v>
      </c>
      <c r="B2195">
        <v>75763222</v>
      </c>
      <c r="C2195" t="s">
        <v>16</v>
      </c>
      <c r="D2195" t="str">
        <f>IF(Tabel_Forespørgsel_fra_Visma28[[#This Row],[SupProd]]=" "," "," - "&amp;Tabel_Forespørgsel_fra_Visma28[[#This Row],[SupProd]])</f>
        <v xml:space="preserve"> </v>
      </c>
      <c r="E2195" t="s">
        <v>16</v>
      </c>
      <c r="F2195" t="str">
        <f>IF(Tabel_Forespørgsel_fra_Visma28[[#This Row],[SupDescr]]=" "," "," - "&amp;Tabel_Forespørgsel_fra_Visma28[[#This Row],[SupDescr]])</f>
        <v xml:space="preserve"> </v>
      </c>
      <c r="G2195" t="s">
        <v>4847</v>
      </c>
      <c r="H2195">
        <v>2</v>
      </c>
      <c r="I2195" t="str">
        <f>IF(A2195=A2194,I2194&amp;CHAR(10)&amp;"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96" spans="1:9" x14ac:dyDescent="0.25">
      <c r="A2196" t="s">
        <v>14475</v>
      </c>
      <c r="B2196">
        <v>75624950</v>
      </c>
      <c r="C2196" t="s">
        <v>16</v>
      </c>
      <c r="D2196" t="str">
        <f>IF(Tabel_Forespørgsel_fra_Visma28[[#This Row],[SupProd]]=" "," "," - "&amp;Tabel_Forespørgsel_fra_Visma28[[#This Row],[SupProd]])</f>
        <v xml:space="preserve"> </v>
      </c>
      <c r="E2196" t="s">
        <v>16</v>
      </c>
      <c r="F2196" t="str">
        <f>IF(Tabel_Forespørgsel_fra_Visma28[[#This Row],[SupDescr]]=" "," "," - "&amp;Tabel_Forespørgsel_fra_Visma28[[#This Row],[SupDescr]])</f>
        <v xml:space="preserve"> </v>
      </c>
      <c r="G2196" t="s">
        <v>13948</v>
      </c>
      <c r="H2196">
        <v>1</v>
      </c>
      <c r="I2196" t="str">
        <f>IF(A2196=A2195,I2195&amp;CHAR(10)&amp;"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97" spans="1:9" x14ac:dyDescent="0.25">
      <c r="A2197" t="s">
        <v>14477</v>
      </c>
      <c r="B2197">
        <v>75624950</v>
      </c>
      <c r="C2197" t="s">
        <v>16</v>
      </c>
      <c r="D2197" t="str">
        <f>IF(Tabel_Forespørgsel_fra_Visma28[[#This Row],[SupProd]]=" "," "," - "&amp;Tabel_Forespørgsel_fra_Visma28[[#This Row],[SupProd]])</f>
        <v xml:space="preserve"> </v>
      </c>
      <c r="E2197" t="s">
        <v>16</v>
      </c>
      <c r="F2197" t="str">
        <f>IF(Tabel_Forespørgsel_fra_Visma28[[#This Row],[SupDescr]]=" "," "," - "&amp;Tabel_Forespørgsel_fra_Visma28[[#This Row],[SupDescr]])</f>
        <v xml:space="preserve"> </v>
      </c>
      <c r="G2197" t="s">
        <v>13948</v>
      </c>
      <c r="H2197">
        <v>1</v>
      </c>
      <c r="I2197" t="str">
        <f>IF(A2197=A2196,I2196&amp;CHAR(10)&amp;"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98" spans="1:9" x14ac:dyDescent="0.25">
      <c r="A2198" t="s">
        <v>14478</v>
      </c>
      <c r="B2198">
        <v>70108720</v>
      </c>
      <c r="C2198" t="s">
        <v>16</v>
      </c>
      <c r="D2198" t="str">
        <f>IF(Tabel_Forespørgsel_fra_Visma28[[#This Row],[SupProd]]=" "," "," - "&amp;Tabel_Forespørgsel_fra_Visma28[[#This Row],[SupProd]])</f>
        <v xml:space="preserve"> </v>
      </c>
      <c r="E2198" t="s">
        <v>16</v>
      </c>
      <c r="F2198" t="str">
        <f>IF(Tabel_Forespørgsel_fra_Visma28[[#This Row],[SupDescr]]=" "," "," - "&amp;Tabel_Forespørgsel_fra_Visma28[[#This Row],[SupDescr]])</f>
        <v xml:space="preserve"> </v>
      </c>
      <c r="G2198" t="s">
        <v>8125</v>
      </c>
      <c r="H2198">
        <v>1</v>
      </c>
      <c r="I2198" t="str">
        <f>IF(A2198=A2197,I2197&amp;CHAR(10)&amp;"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99" spans="1:9" x14ac:dyDescent="0.25">
      <c r="A2199" t="s">
        <v>14478</v>
      </c>
      <c r="B2199">
        <v>75763222</v>
      </c>
      <c r="C2199" t="s">
        <v>16</v>
      </c>
      <c r="D2199" t="str">
        <f>IF(Tabel_Forespørgsel_fra_Visma28[[#This Row],[SupProd]]=" "," "," - "&amp;Tabel_Forespørgsel_fra_Visma28[[#This Row],[SupProd]])</f>
        <v xml:space="preserve"> </v>
      </c>
      <c r="E2199" t="s">
        <v>16</v>
      </c>
      <c r="F2199" t="str">
        <f>IF(Tabel_Forespørgsel_fra_Visma28[[#This Row],[SupDescr]]=" "," "," - "&amp;Tabel_Forespørgsel_fra_Visma28[[#This Row],[SupDescr]])</f>
        <v xml:space="preserve"> </v>
      </c>
      <c r="G2199" t="s">
        <v>4847</v>
      </c>
      <c r="H2199">
        <v>2</v>
      </c>
      <c r="I2199" t="str">
        <f>IF(A2199=A2198,I2198&amp;CHAR(10)&amp;"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00" spans="1:9" x14ac:dyDescent="0.25">
      <c r="A2200" t="s">
        <v>14480</v>
      </c>
      <c r="B2200">
        <v>70108720</v>
      </c>
      <c r="C2200" t="s">
        <v>16</v>
      </c>
      <c r="D2200" t="str">
        <f>IF(Tabel_Forespørgsel_fra_Visma28[[#This Row],[SupProd]]=" "," "," - "&amp;Tabel_Forespørgsel_fra_Visma28[[#This Row],[SupProd]])</f>
        <v xml:space="preserve"> </v>
      </c>
      <c r="E2200" t="s">
        <v>16</v>
      </c>
      <c r="F2200" t="str">
        <f>IF(Tabel_Forespørgsel_fra_Visma28[[#This Row],[SupDescr]]=" "," "," - "&amp;Tabel_Forespørgsel_fra_Visma28[[#This Row],[SupDescr]])</f>
        <v xml:space="preserve"> </v>
      </c>
      <c r="G2200" t="s">
        <v>8125</v>
      </c>
      <c r="H2200">
        <v>1</v>
      </c>
      <c r="I2200" t="str">
        <f>IF(A2200=A2199,I2199&amp;CHAR(10)&amp;"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01" spans="1:9" x14ac:dyDescent="0.25">
      <c r="A2201" t="s">
        <v>14480</v>
      </c>
      <c r="B2201">
        <v>75763222</v>
      </c>
      <c r="C2201" t="s">
        <v>16</v>
      </c>
      <c r="D2201" t="str">
        <f>IF(Tabel_Forespørgsel_fra_Visma28[[#This Row],[SupProd]]=" "," "," - "&amp;Tabel_Forespørgsel_fra_Visma28[[#This Row],[SupProd]])</f>
        <v xml:space="preserve"> </v>
      </c>
      <c r="E2201" t="s">
        <v>16</v>
      </c>
      <c r="F2201" t="str">
        <f>IF(Tabel_Forespørgsel_fra_Visma28[[#This Row],[SupDescr]]=" "," "," - "&amp;Tabel_Forespørgsel_fra_Visma28[[#This Row],[SupDescr]])</f>
        <v xml:space="preserve"> </v>
      </c>
      <c r="G2201" t="s">
        <v>4847</v>
      </c>
      <c r="H2201">
        <v>2</v>
      </c>
      <c r="I2201" t="str">
        <f>IF(A2201=A2200,I2200&amp;CHAR(10)&amp;"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02" spans="1:9" x14ac:dyDescent="0.25">
      <c r="A2202" t="s">
        <v>14482</v>
      </c>
      <c r="B2202">
        <v>75624950</v>
      </c>
      <c r="C2202" t="s">
        <v>16</v>
      </c>
      <c r="D2202" t="str">
        <f>IF(Tabel_Forespørgsel_fra_Visma28[[#This Row],[SupProd]]=" "," "," - "&amp;Tabel_Forespørgsel_fra_Visma28[[#This Row],[SupProd]])</f>
        <v xml:space="preserve"> </v>
      </c>
      <c r="E2202" t="s">
        <v>16</v>
      </c>
      <c r="F2202" t="str">
        <f>IF(Tabel_Forespørgsel_fra_Visma28[[#This Row],[SupDescr]]=" "," "," - "&amp;Tabel_Forespørgsel_fra_Visma28[[#This Row],[SupDescr]])</f>
        <v xml:space="preserve"> </v>
      </c>
      <c r="G2202" t="s">
        <v>13948</v>
      </c>
      <c r="H2202">
        <v>1</v>
      </c>
      <c r="I2202" t="str">
        <f>IF(A2202=A2201,I2201&amp;CHAR(10)&amp;"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03" spans="1:9" x14ac:dyDescent="0.25">
      <c r="A2203" t="s">
        <v>14483</v>
      </c>
      <c r="B2203">
        <v>75577000</v>
      </c>
      <c r="C2203" t="s">
        <v>16</v>
      </c>
      <c r="D2203" t="str">
        <f>IF(Tabel_Forespørgsel_fra_Visma28[[#This Row],[SupProd]]=" "," "," - "&amp;Tabel_Forespørgsel_fra_Visma28[[#This Row],[SupProd]])</f>
        <v xml:space="preserve"> </v>
      </c>
      <c r="E2203" t="s">
        <v>16</v>
      </c>
      <c r="F2203" t="str">
        <f>IF(Tabel_Forespørgsel_fra_Visma28[[#This Row],[SupDescr]]=" "," "," - "&amp;Tabel_Forespørgsel_fra_Visma28[[#This Row],[SupDescr]])</f>
        <v xml:space="preserve"> </v>
      </c>
      <c r="G2203" t="s">
        <v>3759</v>
      </c>
      <c r="H2203">
        <v>1</v>
      </c>
      <c r="I2203" t="str">
        <f>IF(A2203=A2202,I2202&amp;CHAR(10)&amp;"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04" spans="1:9" x14ac:dyDescent="0.25">
      <c r="A2204" t="s">
        <v>14484</v>
      </c>
      <c r="B2204">
        <v>75624950</v>
      </c>
      <c r="C2204" t="s">
        <v>16</v>
      </c>
      <c r="D2204" t="str">
        <f>IF(Tabel_Forespørgsel_fra_Visma28[[#This Row],[SupProd]]=" "," "," - "&amp;Tabel_Forespørgsel_fra_Visma28[[#This Row],[SupProd]])</f>
        <v xml:space="preserve"> </v>
      </c>
      <c r="E2204" t="s">
        <v>16</v>
      </c>
      <c r="F2204" t="str">
        <f>IF(Tabel_Forespørgsel_fra_Visma28[[#This Row],[SupDescr]]=" "," "," - "&amp;Tabel_Forespørgsel_fra_Visma28[[#This Row],[SupDescr]])</f>
        <v xml:space="preserve"> </v>
      </c>
      <c r="G2204" t="s">
        <v>13948</v>
      </c>
      <c r="H2204">
        <v>1</v>
      </c>
      <c r="I2204" t="str">
        <f>IF(A2204=A2203,I2203&amp;CHAR(10)&amp;"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05" spans="1:9" x14ac:dyDescent="0.25">
      <c r="A2205" t="s">
        <v>14488</v>
      </c>
      <c r="B2205">
        <v>75624950</v>
      </c>
      <c r="C2205" t="s">
        <v>16</v>
      </c>
      <c r="D2205" t="str">
        <f>IF(Tabel_Forespørgsel_fra_Visma28[[#This Row],[SupProd]]=" "," "," - "&amp;Tabel_Forespørgsel_fra_Visma28[[#This Row],[SupProd]])</f>
        <v xml:space="preserve"> </v>
      </c>
      <c r="E2205" t="s">
        <v>16</v>
      </c>
      <c r="F2205" t="str">
        <f>IF(Tabel_Forespørgsel_fra_Visma28[[#This Row],[SupDescr]]=" "," "," - "&amp;Tabel_Forespørgsel_fra_Visma28[[#This Row],[SupDescr]])</f>
        <v xml:space="preserve"> </v>
      </c>
      <c r="G2205" t="s">
        <v>13948</v>
      </c>
      <c r="H2205">
        <v>1</v>
      </c>
      <c r="I2205" t="str">
        <f>IF(A2205=A2204,I2204&amp;CHAR(10)&amp;"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06" spans="1:9" x14ac:dyDescent="0.25">
      <c r="A2206" t="s">
        <v>14814</v>
      </c>
      <c r="B2206">
        <v>70108720</v>
      </c>
      <c r="C2206" t="s">
        <v>16</v>
      </c>
      <c r="D2206" t="str">
        <f>IF(Tabel_Forespørgsel_fra_Visma28[[#This Row],[SupProd]]=" "," "," - "&amp;Tabel_Forespørgsel_fra_Visma28[[#This Row],[SupProd]])</f>
        <v xml:space="preserve"> </v>
      </c>
      <c r="E2206" t="s">
        <v>16</v>
      </c>
      <c r="F2206" t="str">
        <f>IF(Tabel_Forespørgsel_fra_Visma28[[#This Row],[SupDescr]]=" "," "," - "&amp;Tabel_Forespørgsel_fra_Visma28[[#This Row],[SupDescr]])</f>
        <v xml:space="preserve"> </v>
      </c>
      <c r="G2206" t="s">
        <v>8125</v>
      </c>
      <c r="H2206">
        <v>1</v>
      </c>
      <c r="I2206" t="str">
        <f>IF(A2206=A2205,I2205&amp;CHAR(10)&amp;"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07" spans="1:9" x14ac:dyDescent="0.25">
      <c r="A2207" t="s">
        <v>14814</v>
      </c>
      <c r="B2207">
        <v>75763222</v>
      </c>
      <c r="C2207" t="s">
        <v>16</v>
      </c>
      <c r="D2207" t="str">
        <f>IF(Tabel_Forespørgsel_fra_Visma28[[#This Row],[SupProd]]=" "," "," - "&amp;Tabel_Forespørgsel_fra_Visma28[[#This Row],[SupProd]])</f>
        <v xml:space="preserve"> </v>
      </c>
      <c r="E2207" t="s">
        <v>16</v>
      </c>
      <c r="F2207" t="str">
        <f>IF(Tabel_Forespørgsel_fra_Visma28[[#This Row],[SupDescr]]=" "," "," - "&amp;Tabel_Forespørgsel_fra_Visma28[[#This Row],[SupDescr]])</f>
        <v xml:space="preserve"> </v>
      </c>
      <c r="G2207" t="s">
        <v>4847</v>
      </c>
      <c r="H2207">
        <v>2</v>
      </c>
      <c r="I2207" t="str">
        <f>IF(A2207=A2206,I2206&amp;CHAR(10)&amp;"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08" spans="1:9" x14ac:dyDescent="0.25">
      <c r="A2208" t="s">
        <v>14808</v>
      </c>
      <c r="B2208">
        <v>70108720</v>
      </c>
      <c r="C2208" t="s">
        <v>16</v>
      </c>
      <c r="D2208" t="str">
        <f>IF(Tabel_Forespørgsel_fra_Visma28[[#This Row],[SupProd]]=" "," "," - "&amp;Tabel_Forespørgsel_fra_Visma28[[#This Row],[SupProd]])</f>
        <v xml:space="preserve"> </v>
      </c>
      <c r="E2208" t="s">
        <v>16</v>
      </c>
      <c r="F2208" t="str">
        <f>IF(Tabel_Forespørgsel_fra_Visma28[[#This Row],[SupDescr]]=" "," "," - "&amp;Tabel_Forespørgsel_fra_Visma28[[#This Row],[SupDescr]])</f>
        <v xml:space="preserve"> </v>
      </c>
      <c r="G2208" t="s">
        <v>8125</v>
      </c>
      <c r="H2208">
        <v>1</v>
      </c>
      <c r="I2208" t="str">
        <f>IF(A2208=A2207,I2207&amp;CHAR(10)&amp;"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09" spans="1:9" x14ac:dyDescent="0.25">
      <c r="A2209" t="s">
        <v>14808</v>
      </c>
      <c r="B2209">
        <v>75763222</v>
      </c>
      <c r="C2209" t="s">
        <v>16</v>
      </c>
      <c r="D2209" t="str">
        <f>IF(Tabel_Forespørgsel_fra_Visma28[[#This Row],[SupProd]]=" "," "," - "&amp;Tabel_Forespørgsel_fra_Visma28[[#This Row],[SupProd]])</f>
        <v xml:space="preserve"> </v>
      </c>
      <c r="E2209" t="s">
        <v>16</v>
      </c>
      <c r="F2209" t="str">
        <f>IF(Tabel_Forespørgsel_fra_Visma28[[#This Row],[SupDescr]]=" "," "," - "&amp;Tabel_Forespørgsel_fra_Visma28[[#This Row],[SupDescr]])</f>
        <v xml:space="preserve"> </v>
      </c>
      <c r="G2209" t="s">
        <v>4847</v>
      </c>
      <c r="H2209">
        <v>2</v>
      </c>
      <c r="I2209" t="str">
        <f>IF(A2209=A2208,I2208&amp;CHAR(10)&amp;"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10" spans="1:9" x14ac:dyDescent="0.25">
      <c r="A2210" t="s">
        <v>14818</v>
      </c>
      <c r="B2210">
        <v>75624950</v>
      </c>
      <c r="C2210" t="s">
        <v>16</v>
      </c>
      <c r="D2210" t="str">
        <f>IF(Tabel_Forespørgsel_fra_Visma28[[#This Row],[SupProd]]=" "," "," - "&amp;Tabel_Forespørgsel_fra_Visma28[[#This Row],[SupProd]])</f>
        <v xml:space="preserve"> </v>
      </c>
      <c r="E2210" t="s">
        <v>16</v>
      </c>
      <c r="F2210" t="str">
        <f>IF(Tabel_Forespørgsel_fra_Visma28[[#This Row],[SupDescr]]=" "," "," - "&amp;Tabel_Forespørgsel_fra_Visma28[[#This Row],[SupDescr]])</f>
        <v xml:space="preserve"> </v>
      </c>
      <c r="G2210" t="s">
        <v>13948</v>
      </c>
      <c r="H2210">
        <v>1</v>
      </c>
      <c r="I2210" t="str">
        <f>IF(A2210=A2209,I2209&amp;CHAR(10)&amp;"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1" spans="1:9" x14ac:dyDescent="0.25">
      <c r="A2211" t="s">
        <v>14824</v>
      </c>
      <c r="B2211">
        <v>75763222</v>
      </c>
      <c r="C2211" t="s">
        <v>16</v>
      </c>
      <c r="D2211" t="str">
        <f>IF(Tabel_Forespørgsel_fra_Visma28[[#This Row],[SupProd]]=" "," "," - "&amp;Tabel_Forespørgsel_fra_Visma28[[#This Row],[SupProd]])</f>
        <v xml:space="preserve"> </v>
      </c>
      <c r="E2211" t="s">
        <v>16</v>
      </c>
      <c r="F2211" t="str">
        <f>IF(Tabel_Forespørgsel_fra_Visma28[[#This Row],[SupDescr]]=" "," "," - "&amp;Tabel_Forespørgsel_fra_Visma28[[#This Row],[SupDescr]])</f>
        <v xml:space="preserve"> </v>
      </c>
      <c r="G2211" t="s">
        <v>4847</v>
      </c>
      <c r="H2211">
        <v>1</v>
      </c>
      <c r="I2211" t="str">
        <f>IF(A2211=A2210,I2210&amp;CHAR(10)&amp;"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212" spans="1:9" x14ac:dyDescent="0.25">
      <c r="A2212" t="s">
        <v>14810</v>
      </c>
      <c r="B2212">
        <v>75763222</v>
      </c>
      <c r="C2212" t="s">
        <v>16</v>
      </c>
      <c r="D2212" t="str">
        <f>IF(Tabel_Forespørgsel_fra_Visma28[[#This Row],[SupProd]]=" "," "," - "&amp;Tabel_Forespørgsel_fra_Visma28[[#This Row],[SupProd]])</f>
        <v xml:space="preserve"> </v>
      </c>
      <c r="E2212" t="s">
        <v>16</v>
      </c>
      <c r="F2212" t="str">
        <f>IF(Tabel_Forespørgsel_fra_Visma28[[#This Row],[SupDescr]]=" "," "," - "&amp;Tabel_Forespørgsel_fra_Visma28[[#This Row],[SupDescr]])</f>
        <v xml:space="preserve"> </v>
      </c>
      <c r="G2212" t="s">
        <v>4847</v>
      </c>
      <c r="H2212">
        <v>1</v>
      </c>
      <c r="I2212" t="str">
        <f>IF(A2212=A2211,I2211&amp;CHAR(10)&amp;"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213" spans="1:9" x14ac:dyDescent="0.25">
      <c r="A2213" t="s">
        <v>14803</v>
      </c>
      <c r="B2213">
        <v>75763222</v>
      </c>
      <c r="C2213" t="s">
        <v>16</v>
      </c>
      <c r="D2213" t="str">
        <f>IF(Tabel_Forespørgsel_fra_Visma28[[#This Row],[SupProd]]=" "," "," - "&amp;Tabel_Forespørgsel_fra_Visma28[[#This Row],[SupProd]])</f>
        <v xml:space="preserve"> </v>
      </c>
      <c r="E2213" t="s">
        <v>16</v>
      </c>
      <c r="F2213" t="str">
        <f>IF(Tabel_Forespørgsel_fra_Visma28[[#This Row],[SupDescr]]=" "," "," - "&amp;Tabel_Forespørgsel_fra_Visma28[[#This Row],[SupDescr]])</f>
        <v xml:space="preserve"> </v>
      </c>
      <c r="G2213" t="s">
        <v>4847</v>
      </c>
      <c r="H2213">
        <v>1</v>
      </c>
      <c r="I2213" t="str">
        <f>IF(A2213=A2212,I2212&amp;CHAR(10)&amp;"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214" spans="1:9" x14ac:dyDescent="0.25">
      <c r="A2214" t="s">
        <v>14811</v>
      </c>
      <c r="B2214">
        <v>75624950</v>
      </c>
      <c r="C2214" t="s">
        <v>16</v>
      </c>
      <c r="D2214" t="str">
        <f>IF(Tabel_Forespørgsel_fra_Visma28[[#This Row],[SupProd]]=" "," "," - "&amp;Tabel_Forespørgsel_fra_Visma28[[#This Row],[SupProd]])</f>
        <v xml:space="preserve"> </v>
      </c>
      <c r="E2214" t="s">
        <v>16</v>
      </c>
      <c r="F2214" t="str">
        <f>IF(Tabel_Forespørgsel_fra_Visma28[[#This Row],[SupDescr]]=" "," "," - "&amp;Tabel_Forespørgsel_fra_Visma28[[#This Row],[SupDescr]])</f>
        <v xml:space="preserve"> </v>
      </c>
      <c r="G2214" t="s">
        <v>13948</v>
      </c>
      <c r="H2214">
        <v>1</v>
      </c>
      <c r="I2214" t="str">
        <f>IF(A2214=A2213,I2213&amp;CHAR(10)&amp;"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5" spans="1:9" x14ac:dyDescent="0.25">
      <c r="A2215" t="s">
        <v>14804</v>
      </c>
      <c r="B2215">
        <v>75624950</v>
      </c>
      <c r="C2215" t="s">
        <v>16</v>
      </c>
      <c r="D2215" t="str">
        <f>IF(Tabel_Forespørgsel_fra_Visma28[[#This Row],[SupProd]]=" "," "," - "&amp;Tabel_Forespørgsel_fra_Visma28[[#This Row],[SupProd]])</f>
        <v xml:space="preserve"> </v>
      </c>
      <c r="E2215" t="s">
        <v>16</v>
      </c>
      <c r="F2215" t="str">
        <f>IF(Tabel_Forespørgsel_fra_Visma28[[#This Row],[SupDescr]]=" "," "," - "&amp;Tabel_Forespørgsel_fra_Visma28[[#This Row],[SupDescr]])</f>
        <v xml:space="preserve"> </v>
      </c>
      <c r="G2215" t="s">
        <v>13948</v>
      </c>
      <c r="H2215">
        <v>1</v>
      </c>
      <c r="I2215" t="str">
        <f>IF(A2215=A2214,I2214&amp;CHAR(10)&amp;"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6" spans="1:9" x14ac:dyDescent="0.25">
      <c r="A2216" t="s">
        <v>14851</v>
      </c>
      <c r="B2216">
        <v>75624950</v>
      </c>
      <c r="C2216" t="s">
        <v>16</v>
      </c>
      <c r="D2216" t="str">
        <f>IF(Tabel_Forespørgsel_fra_Visma28[[#This Row],[SupProd]]=" "," "," - "&amp;Tabel_Forespørgsel_fra_Visma28[[#This Row],[SupProd]])</f>
        <v xml:space="preserve"> </v>
      </c>
      <c r="E2216" t="s">
        <v>16</v>
      </c>
      <c r="F2216" t="str">
        <f>IF(Tabel_Forespørgsel_fra_Visma28[[#This Row],[SupDescr]]=" "," "," - "&amp;Tabel_Forespørgsel_fra_Visma28[[#This Row],[SupDescr]])</f>
        <v xml:space="preserve"> </v>
      </c>
      <c r="G2216" t="s">
        <v>13948</v>
      </c>
      <c r="H2216">
        <v>1</v>
      </c>
      <c r="I2216" t="str">
        <f>IF(A2216=A2215,I2215&amp;CHAR(10)&amp;"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7" spans="1:9" x14ac:dyDescent="0.25">
      <c r="A2217" t="s">
        <v>14849</v>
      </c>
      <c r="B2217">
        <v>75624950</v>
      </c>
      <c r="C2217" t="s">
        <v>16</v>
      </c>
      <c r="D2217" t="str">
        <f>IF(Tabel_Forespørgsel_fra_Visma28[[#This Row],[SupProd]]=" "," "," - "&amp;Tabel_Forespørgsel_fra_Visma28[[#This Row],[SupProd]])</f>
        <v xml:space="preserve"> </v>
      </c>
      <c r="E2217" t="s">
        <v>16</v>
      </c>
      <c r="F2217" t="str">
        <f>IF(Tabel_Forespørgsel_fra_Visma28[[#This Row],[SupDescr]]=" "," "," - "&amp;Tabel_Forespørgsel_fra_Visma28[[#This Row],[SupDescr]])</f>
        <v xml:space="preserve"> </v>
      </c>
      <c r="G2217" t="s">
        <v>13948</v>
      </c>
      <c r="H2217">
        <v>1</v>
      </c>
      <c r="I2217" t="str">
        <f>IF(A2217=A2216,I2216&amp;CHAR(10)&amp;"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8" spans="1:9" x14ac:dyDescent="0.25">
      <c r="A2218" t="s">
        <v>14854</v>
      </c>
      <c r="B2218">
        <v>75624950</v>
      </c>
      <c r="C2218" t="s">
        <v>16</v>
      </c>
      <c r="D2218" t="str">
        <f>IF(Tabel_Forespørgsel_fra_Visma28[[#This Row],[SupProd]]=" "," "," - "&amp;Tabel_Forespørgsel_fra_Visma28[[#This Row],[SupProd]])</f>
        <v xml:space="preserve"> </v>
      </c>
      <c r="E2218" t="s">
        <v>16</v>
      </c>
      <c r="F2218" t="str">
        <f>IF(Tabel_Forespørgsel_fra_Visma28[[#This Row],[SupDescr]]=" "," "," - "&amp;Tabel_Forespørgsel_fra_Visma28[[#This Row],[SupDescr]])</f>
        <v xml:space="preserve"> </v>
      </c>
      <c r="G2218" t="s">
        <v>13948</v>
      </c>
      <c r="H2218">
        <v>1</v>
      </c>
      <c r="I2218" t="str">
        <f>IF(A2218=A2217,I2217&amp;CHAR(10)&amp;"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9" spans="1:9" x14ac:dyDescent="0.25">
      <c r="A2219" t="s">
        <v>14670</v>
      </c>
      <c r="B2219">
        <v>70108720</v>
      </c>
      <c r="C2219" t="s">
        <v>16</v>
      </c>
      <c r="D2219" t="str">
        <f>IF(Tabel_Forespørgsel_fra_Visma28[[#This Row],[SupProd]]=" "," "," - "&amp;Tabel_Forespørgsel_fra_Visma28[[#This Row],[SupProd]])</f>
        <v xml:space="preserve"> </v>
      </c>
      <c r="E2219" t="s">
        <v>16</v>
      </c>
      <c r="F2219" t="str">
        <f>IF(Tabel_Forespørgsel_fra_Visma28[[#This Row],[SupDescr]]=" "," "," - "&amp;Tabel_Forespørgsel_fra_Visma28[[#This Row],[SupDescr]])</f>
        <v xml:space="preserve"> </v>
      </c>
      <c r="G2219" t="s">
        <v>8125</v>
      </c>
      <c r="H2219">
        <v>1</v>
      </c>
      <c r="I2219" t="str">
        <f>IF(A2219=A2218,I2218&amp;CHAR(10)&amp;"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20" spans="1:9" x14ac:dyDescent="0.25">
      <c r="A2220" t="s">
        <v>14670</v>
      </c>
      <c r="B2220">
        <v>75763222</v>
      </c>
      <c r="C2220" t="s">
        <v>16</v>
      </c>
      <c r="D2220" t="str">
        <f>IF(Tabel_Forespørgsel_fra_Visma28[[#This Row],[SupProd]]=" "," "," - "&amp;Tabel_Forespørgsel_fra_Visma28[[#This Row],[SupProd]])</f>
        <v xml:space="preserve"> </v>
      </c>
      <c r="E2220" t="s">
        <v>16</v>
      </c>
      <c r="F2220" t="str">
        <f>IF(Tabel_Forespørgsel_fra_Visma28[[#This Row],[SupDescr]]=" "," "," - "&amp;Tabel_Forespørgsel_fra_Visma28[[#This Row],[SupDescr]])</f>
        <v xml:space="preserve"> </v>
      </c>
      <c r="G2220" t="s">
        <v>4847</v>
      </c>
      <c r="H2220">
        <v>2</v>
      </c>
      <c r="I2220" t="str">
        <f>IF(A2220=A2219,I2219&amp;CHAR(10)&amp;"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21" spans="1:9" x14ac:dyDescent="0.25">
      <c r="A2221" t="s">
        <v>14674</v>
      </c>
      <c r="B2221">
        <v>70108720</v>
      </c>
      <c r="C2221" t="s">
        <v>16</v>
      </c>
      <c r="D2221" t="str">
        <f>IF(Tabel_Forespørgsel_fra_Visma28[[#This Row],[SupProd]]=" "," "," - "&amp;Tabel_Forespørgsel_fra_Visma28[[#This Row],[SupProd]])</f>
        <v xml:space="preserve"> </v>
      </c>
      <c r="E2221" t="s">
        <v>16</v>
      </c>
      <c r="F2221" t="str">
        <f>IF(Tabel_Forespørgsel_fra_Visma28[[#This Row],[SupDescr]]=" "," "," - "&amp;Tabel_Forespørgsel_fra_Visma28[[#This Row],[SupDescr]])</f>
        <v xml:space="preserve"> </v>
      </c>
      <c r="G2221" t="s">
        <v>8125</v>
      </c>
      <c r="H2221">
        <v>1</v>
      </c>
      <c r="I2221" t="str">
        <f>IF(A2221=A2220,I2220&amp;CHAR(10)&amp;"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22" spans="1:9" x14ac:dyDescent="0.25">
      <c r="A2222" t="s">
        <v>14674</v>
      </c>
      <c r="B2222">
        <v>75763222</v>
      </c>
      <c r="C2222" t="s">
        <v>16</v>
      </c>
      <c r="D2222" t="str">
        <f>IF(Tabel_Forespørgsel_fra_Visma28[[#This Row],[SupProd]]=" "," "," - "&amp;Tabel_Forespørgsel_fra_Visma28[[#This Row],[SupProd]])</f>
        <v xml:space="preserve"> </v>
      </c>
      <c r="E2222" t="s">
        <v>16</v>
      </c>
      <c r="F2222" t="str">
        <f>IF(Tabel_Forespørgsel_fra_Visma28[[#This Row],[SupDescr]]=" "," "," - "&amp;Tabel_Forespørgsel_fra_Visma28[[#This Row],[SupDescr]])</f>
        <v xml:space="preserve"> </v>
      </c>
      <c r="G2222" t="s">
        <v>4847</v>
      </c>
      <c r="H2222">
        <v>2</v>
      </c>
      <c r="I2222" t="str">
        <f>IF(A2222=A2221,I2221&amp;CHAR(10)&amp;"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23" spans="1:9" x14ac:dyDescent="0.25">
      <c r="A2223" t="s">
        <v>14932</v>
      </c>
      <c r="B2223">
        <v>75763222</v>
      </c>
      <c r="C2223" t="s">
        <v>16</v>
      </c>
      <c r="D2223" t="str">
        <f>IF(Tabel_Forespørgsel_fra_Visma28[[#This Row],[SupProd]]=" "," "," - "&amp;Tabel_Forespørgsel_fra_Visma28[[#This Row],[SupProd]])</f>
        <v xml:space="preserve"> </v>
      </c>
      <c r="E2223" t="s">
        <v>16</v>
      </c>
      <c r="F2223" t="str">
        <f>IF(Tabel_Forespørgsel_fra_Visma28[[#This Row],[SupDescr]]=" "," "," - "&amp;Tabel_Forespørgsel_fra_Visma28[[#This Row],[SupDescr]])</f>
        <v xml:space="preserve"> </v>
      </c>
      <c r="G2223" t="s">
        <v>4847</v>
      </c>
      <c r="H2223">
        <v>1</v>
      </c>
      <c r="I2223" t="str">
        <f>IF(A2223=A2222,I2222&amp;CHAR(10)&amp;"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224" spans="1:9" x14ac:dyDescent="0.25">
      <c r="A2224" t="s">
        <v>13947</v>
      </c>
      <c r="B2224">
        <v>75624950</v>
      </c>
      <c r="C2224" t="s">
        <v>16</v>
      </c>
      <c r="D2224" t="str">
        <f>IF(Tabel_Forespørgsel_fra_Visma28[[#This Row],[SupProd]]=" "," "," - "&amp;Tabel_Forespørgsel_fra_Visma28[[#This Row],[SupProd]])</f>
        <v xml:space="preserve"> </v>
      </c>
      <c r="E2224" t="s">
        <v>16</v>
      </c>
      <c r="F2224" t="str">
        <f>IF(Tabel_Forespørgsel_fra_Visma28[[#This Row],[SupDescr]]=" "," "," - "&amp;Tabel_Forespørgsel_fra_Visma28[[#This Row],[SupDescr]])</f>
        <v xml:space="preserve"> </v>
      </c>
      <c r="G2224" t="s">
        <v>13948</v>
      </c>
      <c r="H2224">
        <v>1</v>
      </c>
      <c r="I2224" t="str">
        <f>IF(A2224=A2223,I2223&amp;CHAR(10)&amp;"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25" spans="1:9" x14ac:dyDescent="0.25">
      <c r="A2225" t="s">
        <v>13955</v>
      </c>
      <c r="B2225">
        <v>75624950</v>
      </c>
      <c r="C2225" t="s">
        <v>16</v>
      </c>
      <c r="D2225" t="str">
        <f>IF(Tabel_Forespørgsel_fra_Visma28[[#This Row],[SupProd]]=" "," "," - "&amp;Tabel_Forespørgsel_fra_Visma28[[#This Row],[SupProd]])</f>
        <v xml:space="preserve"> </v>
      </c>
      <c r="E2225" t="s">
        <v>16</v>
      </c>
      <c r="F2225" t="str">
        <f>IF(Tabel_Forespørgsel_fra_Visma28[[#This Row],[SupDescr]]=" "," "," - "&amp;Tabel_Forespørgsel_fra_Visma28[[#This Row],[SupDescr]])</f>
        <v xml:space="preserve"> </v>
      </c>
      <c r="G2225" t="s">
        <v>13948</v>
      </c>
      <c r="H2225">
        <v>1</v>
      </c>
      <c r="I2225" t="str">
        <f>IF(A2225=A2224,I2224&amp;CHAR(10)&amp;"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26" spans="1:9" x14ac:dyDescent="0.25">
      <c r="A2226" t="s">
        <v>15350</v>
      </c>
      <c r="B2226">
        <v>75624950</v>
      </c>
      <c r="C2226" t="s">
        <v>16</v>
      </c>
      <c r="D2226" t="str">
        <f>IF(Tabel_Forespørgsel_fra_Visma28[[#This Row],[SupProd]]=" "," "," - "&amp;Tabel_Forespørgsel_fra_Visma28[[#This Row],[SupProd]])</f>
        <v xml:space="preserve"> </v>
      </c>
      <c r="E2226" t="s">
        <v>16</v>
      </c>
      <c r="F2226" t="str">
        <f>IF(Tabel_Forespørgsel_fra_Visma28[[#This Row],[SupDescr]]=" "," "," - "&amp;Tabel_Forespørgsel_fra_Visma28[[#This Row],[SupDescr]])</f>
        <v xml:space="preserve"> </v>
      </c>
      <c r="G2226" t="s">
        <v>13948</v>
      </c>
      <c r="H2226">
        <v>1</v>
      </c>
      <c r="I2226" t="str">
        <f>IF(A2226=A2225,I2225&amp;CHAR(10)&amp;"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27" spans="1:9" x14ac:dyDescent="0.25">
      <c r="A2227" t="s">
        <v>14586</v>
      </c>
      <c r="B2227">
        <v>86244255</v>
      </c>
      <c r="C2227" t="s">
        <v>16</v>
      </c>
      <c r="D2227" t="str">
        <f>IF(Tabel_Forespørgsel_fra_Visma28[[#This Row],[SupProd]]=" "," "," - "&amp;Tabel_Forespørgsel_fra_Visma28[[#This Row],[SupProd]])</f>
        <v xml:space="preserve"> </v>
      </c>
      <c r="E2227" t="s">
        <v>16</v>
      </c>
      <c r="F2227" t="str">
        <f>IF(Tabel_Forespørgsel_fra_Visma28[[#This Row],[SupDescr]]=" "," "," - "&amp;Tabel_Forespørgsel_fra_Visma28[[#This Row],[SupDescr]])</f>
        <v xml:space="preserve"> </v>
      </c>
      <c r="G2227" t="s">
        <v>40806</v>
      </c>
      <c r="H2227">
        <v>1</v>
      </c>
      <c r="I2227" t="str">
        <f>IF(A2227=A2226,I2226&amp;CHAR(10)&amp;"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Brixius Trading A/S  </v>
      </c>
    </row>
    <row r="2228" spans="1:9" x14ac:dyDescent="0.25">
      <c r="A2228" t="s">
        <v>14586</v>
      </c>
      <c r="B2228">
        <v>61209086</v>
      </c>
      <c r="C2228" t="s">
        <v>16</v>
      </c>
      <c r="D2228" t="str">
        <f>IF(Tabel_Forespørgsel_fra_Visma28[[#This Row],[SupProd]]=" "," "," - "&amp;Tabel_Forespørgsel_fra_Visma28[[#This Row],[SupProd]])</f>
        <v xml:space="preserve"> </v>
      </c>
      <c r="E2228" t="s">
        <v>16</v>
      </c>
      <c r="F2228" t="str">
        <f>IF(Tabel_Forespørgsel_fra_Visma28[[#This Row],[SupDescr]]=" "," "," - "&amp;Tabel_Forespørgsel_fra_Visma28[[#This Row],[SupDescr]])</f>
        <v xml:space="preserve"> </v>
      </c>
      <c r="G2228" t="s">
        <v>14587</v>
      </c>
      <c r="H2228">
        <v>2</v>
      </c>
      <c r="I2228" t="str">
        <f>IF(A2228=A2227,I2227&amp;CHAR(10)&amp;"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Brixius Trading A/S  
  FarmDroid  </v>
      </c>
    </row>
    <row r="2229" spans="1:9" x14ac:dyDescent="0.25">
      <c r="A2229" t="s">
        <v>41266</v>
      </c>
      <c r="B2229">
        <v>75624950</v>
      </c>
      <c r="C2229" t="s">
        <v>16</v>
      </c>
      <c r="D2229" t="str">
        <f>IF(Tabel_Forespørgsel_fra_Visma28[[#This Row],[SupProd]]=" "," "," - "&amp;Tabel_Forespørgsel_fra_Visma28[[#This Row],[SupProd]])</f>
        <v xml:space="preserve"> </v>
      </c>
      <c r="E2229" t="s">
        <v>16</v>
      </c>
      <c r="F2229" t="str">
        <f>IF(Tabel_Forespørgsel_fra_Visma28[[#This Row],[SupDescr]]=" "," "," - "&amp;Tabel_Forespørgsel_fra_Visma28[[#This Row],[SupDescr]])</f>
        <v xml:space="preserve"> </v>
      </c>
      <c r="G2229" t="s">
        <v>13948</v>
      </c>
      <c r="H2229">
        <v>1</v>
      </c>
      <c r="I2229" t="str">
        <f>IF(A2229=A2228,I2228&amp;CHAR(10)&amp;"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30" spans="1:9" x14ac:dyDescent="0.25">
      <c r="A2230" t="s">
        <v>41267</v>
      </c>
      <c r="B2230">
        <v>75624950</v>
      </c>
      <c r="C2230" t="s">
        <v>16</v>
      </c>
      <c r="D2230" t="str">
        <f>IF(Tabel_Forespørgsel_fra_Visma28[[#This Row],[SupProd]]=" "," "," - "&amp;Tabel_Forespørgsel_fra_Visma28[[#This Row],[SupProd]])</f>
        <v xml:space="preserve"> </v>
      </c>
      <c r="E2230" t="s">
        <v>16</v>
      </c>
      <c r="F2230" t="str">
        <f>IF(Tabel_Forespørgsel_fra_Visma28[[#This Row],[SupDescr]]=" "," "," - "&amp;Tabel_Forespørgsel_fra_Visma28[[#This Row],[SupDescr]])</f>
        <v xml:space="preserve"> </v>
      </c>
      <c r="G2230" t="s">
        <v>13948</v>
      </c>
      <c r="H2230">
        <v>1</v>
      </c>
      <c r="I2230" t="str">
        <f>IF(A2230=A2229,I2229&amp;CHAR(10)&amp;"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31" spans="1:9" x14ac:dyDescent="0.25">
      <c r="A2231" t="s">
        <v>41362</v>
      </c>
      <c r="B2231">
        <v>70108720</v>
      </c>
      <c r="C2231" t="s">
        <v>16</v>
      </c>
      <c r="D2231" t="str">
        <f>IF(Tabel_Forespørgsel_fra_Visma28[[#This Row],[SupProd]]=" "," "," - "&amp;Tabel_Forespørgsel_fra_Visma28[[#This Row],[SupProd]])</f>
        <v xml:space="preserve"> </v>
      </c>
      <c r="E2231" t="s">
        <v>16</v>
      </c>
      <c r="F2231" t="str">
        <f>IF(Tabel_Forespørgsel_fra_Visma28[[#This Row],[SupDescr]]=" "," "," - "&amp;Tabel_Forespørgsel_fra_Visma28[[#This Row],[SupDescr]])</f>
        <v xml:space="preserve"> </v>
      </c>
      <c r="G2231" t="s">
        <v>8125</v>
      </c>
      <c r="H2231">
        <v>1</v>
      </c>
      <c r="I2231" t="str">
        <f>IF(A2231=A2230,I2230&amp;CHAR(10)&amp;"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2" spans="1:9" x14ac:dyDescent="0.25">
      <c r="A2232" t="s">
        <v>41301</v>
      </c>
      <c r="B2232">
        <v>70108720</v>
      </c>
      <c r="C2232" t="s">
        <v>16</v>
      </c>
      <c r="D2232" t="str">
        <f>IF(Tabel_Forespørgsel_fra_Visma28[[#This Row],[SupProd]]=" "," "," - "&amp;Tabel_Forespørgsel_fra_Visma28[[#This Row],[SupProd]])</f>
        <v xml:space="preserve"> </v>
      </c>
      <c r="E2232" t="s">
        <v>16</v>
      </c>
      <c r="F2232" t="str">
        <f>IF(Tabel_Forespørgsel_fra_Visma28[[#This Row],[SupDescr]]=" "," "," - "&amp;Tabel_Forespørgsel_fra_Visma28[[#This Row],[SupDescr]])</f>
        <v xml:space="preserve"> </v>
      </c>
      <c r="G2232" t="s">
        <v>8125</v>
      </c>
      <c r="H2232">
        <v>1</v>
      </c>
      <c r="I2232" t="str">
        <f>IF(A2232=A2231,I2231&amp;CHAR(10)&amp;"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3" spans="1:9" x14ac:dyDescent="0.25">
      <c r="A2233" t="s">
        <v>41298</v>
      </c>
      <c r="B2233">
        <v>70108720</v>
      </c>
      <c r="C2233" t="s">
        <v>16</v>
      </c>
      <c r="D2233" t="str">
        <f>IF(Tabel_Forespørgsel_fra_Visma28[[#This Row],[SupProd]]=" "," "," - "&amp;Tabel_Forespørgsel_fra_Visma28[[#This Row],[SupProd]])</f>
        <v xml:space="preserve"> </v>
      </c>
      <c r="E2233" t="s">
        <v>16</v>
      </c>
      <c r="F2233" t="str">
        <f>IF(Tabel_Forespørgsel_fra_Visma28[[#This Row],[SupDescr]]=" "," "," - "&amp;Tabel_Forespørgsel_fra_Visma28[[#This Row],[SupDescr]])</f>
        <v xml:space="preserve"> </v>
      </c>
      <c r="G2233" t="s">
        <v>8125</v>
      </c>
      <c r="H2233">
        <v>1</v>
      </c>
      <c r="I2233" t="str">
        <f>IF(A2233=A2232,I2232&amp;CHAR(10)&amp;"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4" spans="1:9" x14ac:dyDescent="0.25">
      <c r="A2234" t="s">
        <v>41059</v>
      </c>
      <c r="B2234">
        <v>70108720</v>
      </c>
      <c r="C2234" t="s">
        <v>16</v>
      </c>
      <c r="D2234" t="str">
        <f>IF(Tabel_Forespørgsel_fra_Visma28[[#This Row],[SupProd]]=" "," "," - "&amp;Tabel_Forespørgsel_fra_Visma28[[#This Row],[SupProd]])</f>
        <v xml:space="preserve"> </v>
      </c>
      <c r="E2234" t="s">
        <v>16</v>
      </c>
      <c r="F2234" t="str">
        <f>IF(Tabel_Forespørgsel_fra_Visma28[[#This Row],[SupDescr]]=" "," "," - "&amp;Tabel_Forespørgsel_fra_Visma28[[#This Row],[SupDescr]])</f>
        <v xml:space="preserve"> </v>
      </c>
      <c r="G2234" t="s">
        <v>8125</v>
      </c>
      <c r="H2234">
        <v>1</v>
      </c>
      <c r="I2234" t="str">
        <f>IF(A2234=A2233,I2233&amp;CHAR(10)&amp;"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5" spans="1:9" x14ac:dyDescent="0.25">
      <c r="A2235" t="s">
        <v>41424</v>
      </c>
      <c r="B2235">
        <v>70108720</v>
      </c>
      <c r="C2235" t="s">
        <v>16</v>
      </c>
      <c r="D2235" t="str">
        <f>IF(Tabel_Forespørgsel_fra_Visma28[[#This Row],[SupProd]]=" "," "," - "&amp;Tabel_Forespørgsel_fra_Visma28[[#This Row],[SupProd]])</f>
        <v xml:space="preserve"> </v>
      </c>
      <c r="E2235" t="s">
        <v>16</v>
      </c>
      <c r="F2235" t="str">
        <f>IF(Tabel_Forespørgsel_fra_Visma28[[#This Row],[SupDescr]]=" "," "," - "&amp;Tabel_Forespørgsel_fra_Visma28[[#This Row],[SupDescr]])</f>
        <v xml:space="preserve"> </v>
      </c>
      <c r="G2235" t="s">
        <v>8125</v>
      </c>
      <c r="H2235">
        <v>1</v>
      </c>
      <c r="I2235" t="str">
        <f>IF(A2235=A2234,I2234&amp;CHAR(10)&amp;"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6" spans="1:9" x14ac:dyDescent="0.25">
      <c r="A2236" t="s">
        <v>41763</v>
      </c>
      <c r="B2236">
        <v>70108720</v>
      </c>
      <c r="C2236" t="s">
        <v>16</v>
      </c>
      <c r="D2236" t="str">
        <f>IF(Tabel_Forespørgsel_fra_Visma28[[#This Row],[SupProd]]=" "," "," - "&amp;Tabel_Forespørgsel_fra_Visma28[[#This Row],[SupProd]])</f>
        <v xml:space="preserve"> </v>
      </c>
      <c r="E2236" t="s">
        <v>16</v>
      </c>
      <c r="F2236" t="str">
        <f>IF(Tabel_Forespørgsel_fra_Visma28[[#This Row],[SupDescr]]=" "," "," - "&amp;Tabel_Forespørgsel_fra_Visma28[[#This Row],[SupDescr]])</f>
        <v xml:space="preserve"> </v>
      </c>
      <c r="G2236" t="s">
        <v>8125</v>
      </c>
      <c r="H2236">
        <v>1</v>
      </c>
      <c r="I2236" t="str">
        <f>IF(A2236=A2235,I2235&amp;CHAR(10)&amp;"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7" spans="1:9" x14ac:dyDescent="0.25">
      <c r="A2237" t="s">
        <v>41985</v>
      </c>
      <c r="B2237">
        <v>70108720</v>
      </c>
      <c r="C2237" t="s">
        <v>16</v>
      </c>
      <c r="D2237" t="str">
        <f>IF(Tabel_Forespørgsel_fra_Visma28[[#This Row],[SupProd]]=" "," "," - "&amp;Tabel_Forespørgsel_fra_Visma28[[#This Row],[SupProd]])</f>
        <v xml:space="preserve"> </v>
      </c>
      <c r="E2237" t="s">
        <v>16</v>
      </c>
      <c r="F2237" t="str">
        <f>IF(Tabel_Forespørgsel_fra_Visma28[[#This Row],[SupDescr]]=" "," "," - "&amp;Tabel_Forespørgsel_fra_Visma28[[#This Row],[SupDescr]])</f>
        <v xml:space="preserve"> </v>
      </c>
      <c r="G2237" t="s">
        <v>8125</v>
      </c>
      <c r="H2237">
        <v>1</v>
      </c>
      <c r="I2237" t="str">
        <f>IF(A2237=A2236,I2236&amp;CHAR(10)&amp;"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8" spans="1:9" x14ac:dyDescent="0.25">
      <c r="A2238" t="s">
        <v>41982</v>
      </c>
      <c r="B2238">
        <v>70108720</v>
      </c>
      <c r="C2238" t="s">
        <v>16</v>
      </c>
      <c r="D2238" t="str">
        <f>IF(Tabel_Forespørgsel_fra_Visma28[[#This Row],[SupProd]]=" "," "," - "&amp;Tabel_Forespørgsel_fra_Visma28[[#This Row],[SupProd]])</f>
        <v xml:space="preserve"> </v>
      </c>
      <c r="E2238" t="s">
        <v>16</v>
      </c>
      <c r="F2238" t="str">
        <f>IF(Tabel_Forespørgsel_fra_Visma28[[#This Row],[SupDescr]]=" "," "," - "&amp;Tabel_Forespørgsel_fra_Visma28[[#This Row],[SupDescr]])</f>
        <v xml:space="preserve"> </v>
      </c>
      <c r="G2238" t="s">
        <v>8125</v>
      </c>
      <c r="H2238">
        <v>1</v>
      </c>
      <c r="I2238" t="str">
        <f>IF(A2238=A2237,I2237&amp;CHAR(10)&amp;"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9" spans="1:9" x14ac:dyDescent="0.25">
      <c r="A2239" t="s">
        <v>41764</v>
      </c>
      <c r="B2239">
        <v>70108720</v>
      </c>
      <c r="C2239" t="s">
        <v>16</v>
      </c>
      <c r="D2239" t="str">
        <f>IF(Tabel_Forespørgsel_fra_Visma28[[#This Row],[SupProd]]=" "," "," - "&amp;Tabel_Forespørgsel_fra_Visma28[[#This Row],[SupProd]])</f>
        <v xml:space="preserve"> </v>
      </c>
      <c r="E2239" t="s">
        <v>16</v>
      </c>
      <c r="F2239" t="str">
        <f>IF(Tabel_Forespørgsel_fra_Visma28[[#This Row],[SupDescr]]=" "," "," - "&amp;Tabel_Forespørgsel_fra_Visma28[[#This Row],[SupDescr]])</f>
        <v xml:space="preserve"> </v>
      </c>
      <c r="G2239" t="s">
        <v>8125</v>
      </c>
      <c r="H2239">
        <v>1</v>
      </c>
      <c r="I2239" t="str">
        <f>IF(A2239=A2238,I2238&amp;CHAR(10)&amp;"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0" spans="1:9" x14ac:dyDescent="0.25">
      <c r="A2240" t="s">
        <v>41983</v>
      </c>
      <c r="B2240">
        <v>70108720</v>
      </c>
      <c r="C2240" t="s">
        <v>16</v>
      </c>
      <c r="D2240" t="str">
        <f>IF(Tabel_Forespørgsel_fra_Visma28[[#This Row],[SupProd]]=" "," "," - "&amp;Tabel_Forespørgsel_fra_Visma28[[#This Row],[SupProd]])</f>
        <v xml:space="preserve"> </v>
      </c>
      <c r="E2240" t="s">
        <v>16</v>
      </c>
      <c r="F2240" t="str">
        <f>IF(Tabel_Forespørgsel_fra_Visma28[[#This Row],[SupDescr]]=" "," "," - "&amp;Tabel_Forespørgsel_fra_Visma28[[#This Row],[SupDescr]])</f>
        <v xml:space="preserve"> </v>
      </c>
      <c r="G2240" t="s">
        <v>8125</v>
      </c>
      <c r="H2240">
        <v>1</v>
      </c>
      <c r="I2240" t="str">
        <f>IF(A2240=A2239,I2239&amp;CHAR(10)&amp;"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1" spans="1:9" x14ac:dyDescent="0.25">
      <c r="A2241" t="s">
        <v>41986</v>
      </c>
      <c r="B2241">
        <v>70108720</v>
      </c>
      <c r="C2241" t="s">
        <v>16</v>
      </c>
      <c r="D2241" t="str">
        <f>IF(Tabel_Forespørgsel_fra_Visma28[[#This Row],[SupProd]]=" "," "," - "&amp;Tabel_Forespørgsel_fra_Visma28[[#This Row],[SupProd]])</f>
        <v xml:space="preserve"> </v>
      </c>
      <c r="E2241" t="s">
        <v>16</v>
      </c>
      <c r="F2241" t="str">
        <f>IF(Tabel_Forespørgsel_fra_Visma28[[#This Row],[SupDescr]]=" "," "," - "&amp;Tabel_Forespørgsel_fra_Visma28[[#This Row],[SupDescr]])</f>
        <v xml:space="preserve"> </v>
      </c>
      <c r="G2241" t="s">
        <v>8125</v>
      </c>
      <c r="H2241">
        <v>1</v>
      </c>
      <c r="I2241" t="str">
        <f>IF(A2241=A2240,I2240&amp;CHAR(10)&amp;"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2" spans="1:9" x14ac:dyDescent="0.25">
      <c r="A2242" t="s">
        <v>41753</v>
      </c>
      <c r="B2242">
        <v>70108720</v>
      </c>
      <c r="C2242" t="s">
        <v>16</v>
      </c>
      <c r="D2242" t="str">
        <f>IF(Tabel_Forespørgsel_fra_Visma28[[#This Row],[SupProd]]=" "," "," - "&amp;Tabel_Forespørgsel_fra_Visma28[[#This Row],[SupProd]])</f>
        <v xml:space="preserve"> </v>
      </c>
      <c r="E2242" t="s">
        <v>16</v>
      </c>
      <c r="F2242" t="str">
        <f>IF(Tabel_Forespørgsel_fra_Visma28[[#This Row],[SupDescr]]=" "," "," - "&amp;Tabel_Forespørgsel_fra_Visma28[[#This Row],[SupDescr]])</f>
        <v xml:space="preserve"> </v>
      </c>
      <c r="G2242" t="s">
        <v>8125</v>
      </c>
      <c r="H2242">
        <v>1</v>
      </c>
      <c r="I2242" t="str">
        <f>IF(A2242=A2241,I2241&amp;CHAR(10)&amp;"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3" spans="1:9" x14ac:dyDescent="0.25">
      <c r="A2243" t="s">
        <v>41987</v>
      </c>
      <c r="B2243">
        <v>70108720</v>
      </c>
      <c r="C2243" t="s">
        <v>16</v>
      </c>
      <c r="D2243" t="str">
        <f>IF(Tabel_Forespørgsel_fra_Visma28[[#This Row],[SupProd]]=" "," "," - "&amp;Tabel_Forespørgsel_fra_Visma28[[#This Row],[SupProd]])</f>
        <v xml:space="preserve"> </v>
      </c>
      <c r="E2243" t="s">
        <v>16</v>
      </c>
      <c r="F2243" t="str">
        <f>IF(Tabel_Forespørgsel_fra_Visma28[[#This Row],[SupDescr]]=" "," "," - "&amp;Tabel_Forespørgsel_fra_Visma28[[#This Row],[SupDescr]])</f>
        <v xml:space="preserve"> </v>
      </c>
      <c r="G2243" t="s">
        <v>8125</v>
      </c>
      <c r="H2243">
        <v>1</v>
      </c>
      <c r="I2243" t="str">
        <f>IF(A2243=A2242,I2242&amp;CHAR(10)&amp;"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4" spans="1:9" x14ac:dyDescent="0.25">
      <c r="A2244" t="s">
        <v>41765</v>
      </c>
      <c r="B2244">
        <v>70108720</v>
      </c>
      <c r="C2244" t="s">
        <v>16</v>
      </c>
      <c r="D2244" t="str">
        <f>IF(Tabel_Forespørgsel_fra_Visma28[[#This Row],[SupProd]]=" "," "," - "&amp;Tabel_Forespørgsel_fra_Visma28[[#This Row],[SupProd]])</f>
        <v xml:space="preserve"> </v>
      </c>
      <c r="E2244" t="s">
        <v>16</v>
      </c>
      <c r="F2244" t="str">
        <f>IF(Tabel_Forespørgsel_fra_Visma28[[#This Row],[SupDescr]]=" "," "," - "&amp;Tabel_Forespørgsel_fra_Visma28[[#This Row],[SupDescr]])</f>
        <v xml:space="preserve"> </v>
      </c>
      <c r="G2244" t="s">
        <v>8125</v>
      </c>
      <c r="H2244">
        <v>1</v>
      </c>
      <c r="I2244" t="str">
        <f>IF(A2244=A2243,I2243&amp;CHAR(10)&amp;"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5" spans="1:9" x14ac:dyDescent="0.25">
      <c r="A2245" t="s">
        <v>41755</v>
      </c>
      <c r="B2245">
        <v>70108720</v>
      </c>
      <c r="C2245" t="s">
        <v>16</v>
      </c>
      <c r="D2245" t="str">
        <f>IF(Tabel_Forespørgsel_fra_Visma28[[#This Row],[SupProd]]=" "," "," - "&amp;Tabel_Forespørgsel_fra_Visma28[[#This Row],[SupProd]])</f>
        <v xml:space="preserve"> </v>
      </c>
      <c r="E2245" t="s">
        <v>16</v>
      </c>
      <c r="F2245" t="str">
        <f>IF(Tabel_Forespørgsel_fra_Visma28[[#This Row],[SupDescr]]=" "," "," - "&amp;Tabel_Forespørgsel_fra_Visma28[[#This Row],[SupDescr]])</f>
        <v xml:space="preserve"> </v>
      </c>
      <c r="G2245" t="s">
        <v>8125</v>
      </c>
      <c r="H2245">
        <v>1</v>
      </c>
      <c r="I2245" t="str">
        <f>IF(A2245=A2244,I2244&amp;CHAR(10)&amp;"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6" spans="1:9" x14ac:dyDescent="0.25">
      <c r="A2246" t="s">
        <v>41754</v>
      </c>
      <c r="B2246">
        <v>70108720</v>
      </c>
      <c r="C2246" t="s">
        <v>16</v>
      </c>
      <c r="D2246" t="str">
        <f>IF(Tabel_Forespørgsel_fra_Visma28[[#This Row],[SupProd]]=" "," "," - "&amp;Tabel_Forespørgsel_fra_Visma28[[#This Row],[SupProd]])</f>
        <v xml:space="preserve"> </v>
      </c>
      <c r="E2246" t="s">
        <v>16</v>
      </c>
      <c r="F2246" t="str">
        <f>IF(Tabel_Forespørgsel_fra_Visma28[[#This Row],[SupDescr]]=" "," "," - "&amp;Tabel_Forespørgsel_fra_Visma28[[#This Row],[SupDescr]])</f>
        <v xml:space="preserve"> </v>
      </c>
      <c r="G2246" t="s">
        <v>8125</v>
      </c>
      <c r="H2246">
        <v>1</v>
      </c>
      <c r="I2246" t="str">
        <f>IF(A2246=A2245,I2245&amp;CHAR(10)&amp;"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7" spans="1:9" x14ac:dyDescent="0.25">
      <c r="A2247" t="s">
        <v>41988</v>
      </c>
      <c r="B2247">
        <v>70108720</v>
      </c>
      <c r="C2247" t="s">
        <v>16</v>
      </c>
      <c r="D2247" t="str">
        <f>IF(Tabel_Forespørgsel_fra_Visma28[[#This Row],[SupProd]]=" "," "," - "&amp;Tabel_Forespørgsel_fra_Visma28[[#This Row],[SupProd]])</f>
        <v xml:space="preserve"> </v>
      </c>
      <c r="E2247" t="s">
        <v>16</v>
      </c>
      <c r="F2247" t="str">
        <f>IF(Tabel_Forespørgsel_fra_Visma28[[#This Row],[SupDescr]]=" "," "," - "&amp;Tabel_Forespørgsel_fra_Visma28[[#This Row],[SupDescr]])</f>
        <v xml:space="preserve"> </v>
      </c>
      <c r="G2247" t="s">
        <v>8125</v>
      </c>
      <c r="H2247">
        <v>1</v>
      </c>
      <c r="I2247" t="str">
        <f>IF(A2247=A2246,I2246&amp;CHAR(10)&amp;"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8" spans="1:9" x14ac:dyDescent="0.25">
      <c r="A2248" t="s">
        <v>41766</v>
      </c>
      <c r="B2248">
        <v>70108720</v>
      </c>
      <c r="C2248" t="s">
        <v>16</v>
      </c>
      <c r="D2248" t="str">
        <f>IF(Tabel_Forespørgsel_fra_Visma28[[#This Row],[SupProd]]=" "," "," - "&amp;Tabel_Forespørgsel_fra_Visma28[[#This Row],[SupProd]])</f>
        <v xml:space="preserve"> </v>
      </c>
      <c r="E2248" t="s">
        <v>16</v>
      </c>
      <c r="F2248" t="str">
        <f>IF(Tabel_Forespørgsel_fra_Visma28[[#This Row],[SupDescr]]=" "," "," - "&amp;Tabel_Forespørgsel_fra_Visma28[[#This Row],[SupDescr]])</f>
        <v xml:space="preserve"> </v>
      </c>
      <c r="G2248" t="s">
        <v>8125</v>
      </c>
      <c r="H2248">
        <v>1</v>
      </c>
      <c r="I2248" t="str">
        <f>IF(A2248=A2247,I2247&amp;CHAR(10)&amp;"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9" spans="1:9" x14ac:dyDescent="0.25">
      <c r="A2249" t="s">
        <v>41767</v>
      </c>
      <c r="B2249">
        <v>70108720</v>
      </c>
      <c r="C2249" t="s">
        <v>16</v>
      </c>
      <c r="D2249" t="str">
        <f>IF(Tabel_Forespørgsel_fra_Visma28[[#This Row],[SupProd]]=" "," "," - "&amp;Tabel_Forespørgsel_fra_Visma28[[#This Row],[SupProd]])</f>
        <v xml:space="preserve"> </v>
      </c>
      <c r="E2249" t="s">
        <v>16</v>
      </c>
      <c r="F2249" t="str">
        <f>IF(Tabel_Forespørgsel_fra_Visma28[[#This Row],[SupDescr]]=" "," "," - "&amp;Tabel_Forespørgsel_fra_Visma28[[#This Row],[SupDescr]])</f>
        <v xml:space="preserve"> </v>
      </c>
      <c r="G2249" t="s">
        <v>8125</v>
      </c>
      <c r="H2249">
        <v>1</v>
      </c>
      <c r="I2249" t="str">
        <f>IF(A2249=A2248,I2248&amp;CHAR(10)&amp;"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50" spans="1:9" x14ac:dyDescent="0.25">
      <c r="A2250" t="s">
        <v>41990</v>
      </c>
      <c r="B2250">
        <v>70108720</v>
      </c>
      <c r="C2250" t="s">
        <v>16</v>
      </c>
      <c r="D2250" t="str">
        <f>IF(Tabel_Forespørgsel_fra_Visma28[[#This Row],[SupProd]]=" "," "," - "&amp;Tabel_Forespørgsel_fra_Visma28[[#This Row],[SupProd]])</f>
        <v xml:space="preserve"> </v>
      </c>
      <c r="E2250" t="s">
        <v>16</v>
      </c>
      <c r="F2250" t="str">
        <f>IF(Tabel_Forespørgsel_fra_Visma28[[#This Row],[SupDescr]]=" "," "," - "&amp;Tabel_Forespørgsel_fra_Visma28[[#This Row],[SupDescr]])</f>
        <v xml:space="preserve"> </v>
      </c>
      <c r="G2250" t="s">
        <v>8125</v>
      </c>
      <c r="H2250">
        <v>1</v>
      </c>
      <c r="I2250" t="str">
        <f>IF(A2250=A2249,I2249&amp;CHAR(10)&amp;"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51" spans="1:9" x14ac:dyDescent="0.25">
      <c r="A2251" t="s">
        <v>41798</v>
      </c>
      <c r="B2251">
        <v>75624950</v>
      </c>
      <c r="C2251" t="s">
        <v>16</v>
      </c>
      <c r="D2251" t="str">
        <f>IF(Tabel_Forespørgsel_fra_Visma28[[#This Row],[SupProd]]=" "," "," - "&amp;Tabel_Forespørgsel_fra_Visma28[[#This Row],[SupProd]])</f>
        <v xml:space="preserve"> </v>
      </c>
      <c r="E2251" t="s">
        <v>16</v>
      </c>
      <c r="F2251" t="str">
        <f>IF(Tabel_Forespørgsel_fra_Visma28[[#This Row],[SupDescr]]=" "," "," - "&amp;Tabel_Forespørgsel_fra_Visma28[[#This Row],[SupDescr]])</f>
        <v xml:space="preserve"> </v>
      </c>
      <c r="G2251" t="s">
        <v>13948</v>
      </c>
      <c r="H2251">
        <v>1</v>
      </c>
      <c r="I2251" t="str">
        <f>IF(A2251=A2250,I2250&amp;CHAR(10)&amp;"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52" spans="1:9" x14ac:dyDescent="0.25">
      <c r="A2252" t="s">
        <v>41599</v>
      </c>
      <c r="B2252">
        <v>70108720</v>
      </c>
      <c r="C2252" t="s">
        <v>16</v>
      </c>
      <c r="D2252" t="str">
        <f>IF(Tabel_Forespørgsel_fra_Visma28[[#This Row],[SupProd]]=" "," "," - "&amp;Tabel_Forespørgsel_fra_Visma28[[#This Row],[SupProd]])</f>
        <v xml:space="preserve"> </v>
      </c>
      <c r="E2252" t="s">
        <v>16</v>
      </c>
      <c r="F2252" t="str">
        <f>IF(Tabel_Forespørgsel_fra_Visma28[[#This Row],[SupDescr]]=" "," "," - "&amp;Tabel_Forespørgsel_fra_Visma28[[#This Row],[SupDescr]])</f>
        <v xml:space="preserve"> </v>
      </c>
      <c r="G2252" t="s">
        <v>8125</v>
      </c>
      <c r="H2252">
        <v>1</v>
      </c>
      <c r="I2252" t="str">
        <f>IF(A2252=A2251,I2251&amp;CHAR(10)&amp;"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53" spans="1:9" x14ac:dyDescent="0.25">
      <c r="A2253" t="s">
        <v>8383</v>
      </c>
      <c r="B2253">
        <v>86439632</v>
      </c>
      <c r="C2253" t="s">
        <v>16</v>
      </c>
      <c r="D2253" t="str">
        <f>IF(Tabel_Forespørgsel_fra_Visma28[[#This Row],[SupProd]]=" "," "," - "&amp;Tabel_Forespørgsel_fra_Visma28[[#This Row],[SupProd]])</f>
        <v xml:space="preserve"> </v>
      </c>
      <c r="E2253" t="s">
        <v>16</v>
      </c>
      <c r="F2253" t="str">
        <f>IF(Tabel_Forespørgsel_fra_Visma28[[#This Row],[SupDescr]]=" "," "," - "&amp;Tabel_Forespørgsel_fra_Visma28[[#This Row],[SupDescr]])</f>
        <v xml:space="preserve"> </v>
      </c>
      <c r="G2253" t="s">
        <v>3929</v>
      </c>
      <c r="H2253">
        <v>1</v>
      </c>
      <c r="I2253" t="str">
        <f>IF(A2253=A2252,I2252&amp;CHAR(10)&amp;"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54" spans="1:9" x14ac:dyDescent="0.25">
      <c r="A2254" t="s">
        <v>8827</v>
      </c>
      <c r="B2254">
        <v>75220200</v>
      </c>
      <c r="C2254" t="s">
        <v>16</v>
      </c>
      <c r="D2254" t="str">
        <f>IF(Tabel_Forespørgsel_fra_Visma28[[#This Row],[SupProd]]=" "," "," - "&amp;Tabel_Forespørgsel_fra_Visma28[[#This Row],[SupProd]])</f>
        <v xml:space="preserve"> </v>
      </c>
      <c r="E2254" t="s">
        <v>16</v>
      </c>
      <c r="F2254" t="str">
        <f>IF(Tabel_Forespørgsel_fra_Visma28[[#This Row],[SupDescr]]=" "," "," - "&amp;Tabel_Forespørgsel_fra_Visma28[[#This Row],[SupDescr]])</f>
        <v xml:space="preserve"> </v>
      </c>
      <c r="G2254" t="s">
        <v>7238</v>
      </c>
      <c r="H2254">
        <v>1</v>
      </c>
      <c r="I2254" t="str">
        <f>IF(A2254=A2253,I2253&amp;CHAR(10)&amp;"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2255" spans="1:9" x14ac:dyDescent="0.25">
      <c r="A2255" t="s">
        <v>8831</v>
      </c>
      <c r="B2255">
        <v>86439632</v>
      </c>
      <c r="C2255" t="s">
        <v>16</v>
      </c>
      <c r="D2255" t="str">
        <f>IF(Tabel_Forespørgsel_fra_Visma28[[#This Row],[SupProd]]=" "," "," - "&amp;Tabel_Forespørgsel_fra_Visma28[[#This Row],[SupProd]])</f>
        <v xml:space="preserve"> </v>
      </c>
      <c r="E2255" t="s">
        <v>16</v>
      </c>
      <c r="F2255" t="str">
        <f>IF(Tabel_Forespørgsel_fra_Visma28[[#This Row],[SupDescr]]=" "," "," - "&amp;Tabel_Forespørgsel_fra_Visma28[[#This Row],[SupDescr]])</f>
        <v xml:space="preserve"> </v>
      </c>
      <c r="G2255" t="s">
        <v>3929</v>
      </c>
      <c r="H2255">
        <v>1</v>
      </c>
      <c r="I2255" t="str">
        <f>IF(A2255=A2254,I2254&amp;CHAR(10)&amp;"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56" spans="1:9" x14ac:dyDescent="0.25">
      <c r="A2256" t="s">
        <v>8829</v>
      </c>
      <c r="B2256">
        <v>86439632</v>
      </c>
      <c r="C2256" t="s">
        <v>16</v>
      </c>
      <c r="D2256" t="str">
        <f>IF(Tabel_Forespørgsel_fra_Visma28[[#This Row],[SupProd]]=" "," "," - "&amp;Tabel_Forespørgsel_fra_Visma28[[#This Row],[SupProd]])</f>
        <v xml:space="preserve"> </v>
      </c>
      <c r="E2256" t="s">
        <v>16</v>
      </c>
      <c r="F2256" t="str">
        <f>IF(Tabel_Forespørgsel_fra_Visma28[[#This Row],[SupDescr]]=" "," "," - "&amp;Tabel_Forespørgsel_fra_Visma28[[#This Row],[SupDescr]])</f>
        <v xml:space="preserve"> </v>
      </c>
      <c r="G2256" t="s">
        <v>3929</v>
      </c>
      <c r="H2256">
        <v>1</v>
      </c>
      <c r="I2256" t="str">
        <f>IF(A2256=A2255,I2255&amp;CHAR(10)&amp;"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57" spans="1:9" x14ac:dyDescent="0.25">
      <c r="A2257" t="s">
        <v>9350</v>
      </c>
      <c r="B2257">
        <v>86439632</v>
      </c>
      <c r="C2257" t="s">
        <v>16</v>
      </c>
      <c r="D2257" t="str">
        <f>IF(Tabel_Forespørgsel_fra_Visma28[[#This Row],[SupProd]]=" "," "," - "&amp;Tabel_Forespørgsel_fra_Visma28[[#This Row],[SupProd]])</f>
        <v xml:space="preserve"> </v>
      </c>
      <c r="E2257" t="s">
        <v>16</v>
      </c>
      <c r="F2257" t="str">
        <f>IF(Tabel_Forespørgsel_fra_Visma28[[#This Row],[SupDescr]]=" "," "," - "&amp;Tabel_Forespørgsel_fra_Visma28[[#This Row],[SupDescr]])</f>
        <v xml:space="preserve"> </v>
      </c>
      <c r="G2257" t="s">
        <v>3929</v>
      </c>
      <c r="H2257">
        <v>1</v>
      </c>
      <c r="I2257" t="str">
        <f>IF(A2257=A2256,I2256&amp;CHAR(10)&amp;"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58" spans="1:9" x14ac:dyDescent="0.25">
      <c r="A2258" t="s">
        <v>11094</v>
      </c>
      <c r="B2258">
        <v>75577000</v>
      </c>
      <c r="C2258" t="s">
        <v>16</v>
      </c>
      <c r="D2258" t="str">
        <f>IF(Tabel_Forespørgsel_fra_Visma28[[#This Row],[SupProd]]=" "," "," - "&amp;Tabel_Forespørgsel_fra_Visma28[[#This Row],[SupProd]])</f>
        <v xml:space="preserve"> </v>
      </c>
      <c r="E2258" t="s">
        <v>16</v>
      </c>
      <c r="F2258" t="str">
        <f>IF(Tabel_Forespørgsel_fra_Visma28[[#This Row],[SupDescr]]=" "," "," - "&amp;Tabel_Forespørgsel_fra_Visma28[[#This Row],[SupDescr]])</f>
        <v xml:space="preserve"> </v>
      </c>
      <c r="G2258" t="s">
        <v>3759</v>
      </c>
      <c r="H2258">
        <v>1</v>
      </c>
      <c r="I2258" t="str">
        <f>IF(A2258=A2257,I2257&amp;CHAR(10)&amp;"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59" spans="1:9" x14ac:dyDescent="0.25">
      <c r="A2259" t="s">
        <v>9262</v>
      </c>
      <c r="B2259">
        <v>74762273</v>
      </c>
      <c r="C2259" t="s">
        <v>16</v>
      </c>
      <c r="D2259" t="str">
        <f>IF(Tabel_Forespørgsel_fra_Visma28[[#This Row],[SupProd]]=" "," "," - "&amp;Tabel_Forespørgsel_fra_Visma28[[#This Row],[SupProd]])</f>
        <v xml:space="preserve"> </v>
      </c>
      <c r="E2259" t="s">
        <v>16</v>
      </c>
      <c r="F2259" t="str">
        <f>IF(Tabel_Forespørgsel_fra_Visma28[[#This Row],[SupDescr]]=" "," "," - "&amp;Tabel_Forespørgsel_fra_Visma28[[#This Row],[SupDescr]])</f>
        <v xml:space="preserve"> </v>
      </c>
      <c r="G2259" t="s">
        <v>154</v>
      </c>
      <c r="H2259">
        <v>1</v>
      </c>
      <c r="I2259" t="str">
        <f>IF(A2259=A2258,I2258&amp;CHAR(10)&amp;"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260" spans="1:9" x14ac:dyDescent="0.25">
      <c r="A2260" t="s">
        <v>8281</v>
      </c>
      <c r="B2260">
        <v>75421677</v>
      </c>
      <c r="C2260" t="s">
        <v>16</v>
      </c>
      <c r="D2260" t="str">
        <f>IF(Tabel_Forespørgsel_fra_Visma28[[#This Row],[SupProd]]=" "," "," - "&amp;Tabel_Forespørgsel_fra_Visma28[[#This Row],[SupProd]])</f>
        <v xml:space="preserve"> </v>
      </c>
      <c r="E2260" t="s">
        <v>16</v>
      </c>
      <c r="F2260" t="str">
        <f>IF(Tabel_Forespørgsel_fra_Visma28[[#This Row],[SupDescr]]=" "," "," - "&amp;Tabel_Forespørgsel_fra_Visma28[[#This Row],[SupDescr]])</f>
        <v xml:space="preserve"> </v>
      </c>
      <c r="G2260" t="s">
        <v>3368</v>
      </c>
      <c r="H2260">
        <v>1</v>
      </c>
      <c r="I2260" t="str">
        <f>IF(A2260=A2259,I2259&amp;CHAR(10)&amp;"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261" spans="1:9" x14ac:dyDescent="0.25">
      <c r="A2261" t="s">
        <v>8431</v>
      </c>
      <c r="B2261">
        <v>86439632</v>
      </c>
      <c r="C2261" t="s">
        <v>16</v>
      </c>
      <c r="D2261" t="str">
        <f>IF(Tabel_Forespørgsel_fra_Visma28[[#This Row],[SupProd]]=" "," "," - "&amp;Tabel_Forespørgsel_fra_Visma28[[#This Row],[SupProd]])</f>
        <v xml:space="preserve"> </v>
      </c>
      <c r="E2261" t="s">
        <v>16</v>
      </c>
      <c r="F2261" t="str">
        <f>IF(Tabel_Forespørgsel_fra_Visma28[[#This Row],[SupDescr]]=" "," "," - "&amp;Tabel_Forespørgsel_fra_Visma28[[#This Row],[SupDescr]])</f>
        <v xml:space="preserve"> </v>
      </c>
      <c r="G2261" t="s">
        <v>3929</v>
      </c>
      <c r="H2261">
        <v>1</v>
      </c>
      <c r="I2261" t="str">
        <f>IF(A2261=A2260,I2260&amp;CHAR(10)&amp;"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62" spans="1:9" x14ac:dyDescent="0.25">
      <c r="A2262" t="s">
        <v>8282</v>
      </c>
      <c r="B2262">
        <v>86439632</v>
      </c>
      <c r="C2262" t="s">
        <v>16</v>
      </c>
      <c r="D2262" t="str">
        <f>IF(Tabel_Forespørgsel_fra_Visma28[[#This Row],[SupProd]]=" "," "," - "&amp;Tabel_Forespørgsel_fra_Visma28[[#This Row],[SupProd]])</f>
        <v xml:space="preserve"> </v>
      </c>
      <c r="E2262" t="s">
        <v>16</v>
      </c>
      <c r="F2262" t="str">
        <f>IF(Tabel_Forespørgsel_fra_Visma28[[#This Row],[SupDescr]]=" "," "," - "&amp;Tabel_Forespørgsel_fra_Visma28[[#This Row],[SupDescr]])</f>
        <v xml:space="preserve"> </v>
      </c>
      <c r="G2262" t="s">
        <v>3929</v>
      </c>
      <c r="H2262">
        <v>1</v>
      </c>
      <c r="I2262" t="str">
        <f>IF(A2262=A2261,I2261&amp;CHAR(10)&amp;"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63" spans="1:9" x14ac:dyDescent="0.25">
      <c r="A2263" t="s">
        <v>14805</v>
      </c>
      <c r="B2263">
        <v>74762273</v>
      </c>
      <c r="C2263" t="s">
        <v>16</v>
      </c>
      <c r="D2263" t="str">
        <f>IF(Tabel_Forespørgsel_fra_Visma28[[#This Row],[SupProd]]=" "," "," - "&amp;Tabel_Forespørgsel_fra_Visma28[[#This Row],[SupProd]])</f>
        <v xml:space="preserve"> </v>
      </c>
      <c r="E2263" t="s">
        <v>16</v>
      </c>
      <c r="F2263" t="str">
        <f>IF(Tabel_Forespørgsel_fra_Visma28[[#This Row],[SupDescr]]=" "," "," - "&amp;Tabel_Forespørgsel_fra_Visma28[[#This Row],[SupDescr]])</f>
        <v xml:space="preserve"> </v>
      </c>
      <c r="G2263" t="s">
        <v>154</v>
      </c>
      <c r="H2263">
        <v>1</v>
      </c>
      <c r="I2263" t="str">
        <f>IF(A2263=A2262,I2262&amp;CHAR(10)&amp;"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264" spans="1:9" x14ac:dyDescent="0.25">
      <c r="A2264" t="s">
        <v>15143</v>
      </c>
      <c r="B2264">
        <v>75691010</v>
      </c>
      <c r="C2264" t="s">
        <v>16</v>
      </c>
      <c r="D2264" t="str">
        <f>IF(Tabel_Forespørgsel_fra_Visma28[[#This Row],[SupProd]]=" "," "," - "&amp;Tabel_Forespørgsel_fra_Visma28[[#This Row],[SupProd]])</f>
        <v xml:space="preserve"> </v>
      </c>
      <c r="E2264" t="s">
        <v>16</v>
      </c>
      <c r="F2264" t="str">
        <f>IF(Tabel_Forespørgsel_fra_Visma28[[#This Row],[SupDescr]]=" "," "," - "&amp;Tabel_Forespørgsel_fra_Visma28[[#This Row],[SupDescr]])</f>
        <v xml:space="preserve"> </v>
      </c>
      <c r="G2264" t="s">
        <v>14142</v>
      </c>
      <c r="H2264">
        <v>1</v>
      </c>
      <c r="I2264" t="str">
        <f>IF(A2264=A2263,I2263&amp;CHAR(10)&amp;"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65" spans="1:9" x14ac:dyDescent="0.25">
      <c r="A2265" t="s">
        <v>14151</v>
      </c>
      <c r="B2265">
        <v>75691010</v>
      </c>
      <c r="C2265" t="s">
        <v>16</v>
      </c>
      <c r="D2265" t="str">
        <f>IF(Tabel_Forespørgsel_fra_Visma28[[#This Row],[SupProd]]=" "," "," - "&amp;Tabel_Forespørgsel_fra_Visma28[[#This Row],[SupProd]])</f>
        <v xml:space="preserve"> </v>
      </c>
      <c r="E2265" t="s">
        <v>16</v>
      </c>
      <c r="F2265" t="str">
        <f>IF(Tabel_Forespørgsel_fra_Visma28[[#This Row],[SupDescr]]=" "," "," - "&amp;Tabel_Forespørgsel_fra_Visma28[[#This Row],[SupDescr]])</f>
        <v xml:space="preserve"> </v>
      </c>
      <c r="G2265" t="s">
        <v>14142</v>
      </c>
      <c r="H2265">
        <v>1</v>
      </c>
      <c r="I2265" t="str">
        <f>IF(A2265=A2264,I2264&amp;CHAR(10)&amp;"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66" spans="1:9" x14ac:dyDescent="0.25">
      <c r="A2266" t="s">
        <v>14141</v>
      </c>
      <c r="B2266">
        <v>75691010</v>
      </c>
      <c r="C2266" t="s">
        <v>16</v>
      </c>
      <c r="D2266" t="str">
        <f>IF(Tabel_Forespørgsel_fra_Visma28[[#This Row],[SupProd]]=" "," "," - "&amp;Tabel_Forespørgsel_fra_Visma28[[#This Row],[SupProd]])</f>
        <v xml:space="preserve"> </v>
      </c>
      <c r="E2266" t="s">
        <v>16</v>
      </c>
      <c r="F2266" t="str">
        <f>IF(Tabel_Forespørgsel_fra_Visma28[[#This Row],[SupDescr]]=" "," "," - "&amp;Tabel_Forespørgsel_fra_Visma28[[#This Row],[SupDescr]])</f>
        <v xml:space="preserve"> </v>
      </c>
      <c r="G2266" t="s">
        <v>14142</v>
      </c>
      <c r="H2266">
        <v>1</v>
      </c>
      <c r="I2266" t="str">
        <f>IF(A2266=A2265,I2265&amp;CHAR(10)&amp;"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67" spans="1:9" x14ac:dyDescent="0.25">
      <c r="A2267" t="s">
        <v>14152</v>
      </c>
      <c r="B2267">
        <v>75691010</v>
      </c>
      <c r="C2267" t="s">
        <v>16</v>
      </c>
      <c r="D2267" t="str">
        <f>IF(Tabel_Forespørgsel_fra_Visma28[[#This Row],[SupProd]]=" "," "," - "&amp;Tabel_Forespørgsel_fra_Visma28[[#This Row],[SupProd]])</f>
        <v xml:space="preserve"> </v>
      </c>
      <c r="E2267" t="s">
        <v>16</v>
      </c>
      <c r="F2267" t="str">
        <f>IF(Tabel_Forespørgsel_fra_Visma28[[#This Row],[SupDescr]]=" "," "," - "&amp;Tabel_Forespørgsel_fra_Visma28[[#This Row],[SupDescr]])</f>
        <v xml:space="preserve"> </v>
      </c>
      <c r="G2267" t="s">
        <v>14142</v>
      </c>
      <c r="H2267">
        <v>1</v>
      </c>
      <c r="I2267" t="str">
        <f>IF(A2267=A2266,I2266&amp;CHAR(10)&amp;"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68" spans="1:9" x14ac:dyDescent="0.25">
      <c r="A2268" t="s">
        <v>14988</v>
      </c>
      <c r="B2268">
        <v>75691010</v>
      </c>
      <c r="C2268" t="s">
        <v>16</v>
      </c>
      <c r="D2268" t="str">
        <f>IF(Tabel_Forespørgsel_fra_Visma28[[#This Row],[SupProd]]=" "," "," - "&amp;Tabel_Forespørgsel_fra_Visma28[[#This Row],[SupProd]])</f>
        <v xml:space="preserve"> </v>
      </c>
      <c r="E2268" t="s">
        <v>16</v>
      </c>
      <c r="F2268" t="str">
        <f>IF(Tabel_Forespørgsel_fra_Visma28[[#This Row],[SupDescr]]=" "," "," - "&amp;Tabel_Forespørgsel_fra_Visma28[[#This Row],[SupDescr]])</f>
        <v xml:space="preserve"> </v>
      </c>
      <c r="G2268" t="s">
        <v>14142</v>
      </c>
      <c r="H2268">
        <v>1</v>
      </c>
      <c r="I2268" t="str">
        <f>IF(A2268=A2267,I2267&amp;CHAR(10)&amp;"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69" spans="1:9" x14ac:dyDescent="0.25">
      <c r="A2269" t="s">
        <v>14143</v>
      </c>
      <c r="B2269">
        <v>75691010</v>
      </c>
      <c r="C2269" t="s">
        <v>16</v>
      </c>
      <c r="D2269" t="str">
        <f>IF(Tabel_Forespørgsel_fra_Visma28[[#This Row],[SupProd]]=" "," "," - "&amp;Tabel_Forespørgsel_fra_Visma28[[#This Row],[SupProd]])</f>
        <v xml:space="preserve"> </v>
      </c>
      <c r="E2269" t="s">
        <v>16</v>
      </c>
      <c r="F2269" t="str">
        <f>IF(Tabel_Forespørgsel_fra_Visma28[[#This Row],[SupDescr]]=" "," "," - "&amp;Tabel_Forespørgsel_fra_Visma28[[#This Row],[SupDescr]])</f>
        <v xml:space="preserve"> </v>
      </c>
      <c r="G2269" t="s">
        <v>14142</v>
      </c>
      <c r="H2269">
        <v>1</v>
      </c>
      <c r="I2269" t="str">
        <f>IF(A2269=A2268,I2268&amp;CHAR(10)&amp;"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70" spans="1:9" x14ac:dyDescent="0.25">
      <c r="A2270" t="s">
        <v>14153</v>
      </c>
      <c r="B2270">
        <v>75691010</v>
      </c>
      <c r="C2270" t="s">
        <v>16</v>
      </c>
      <c r="D2270" t="str">
        <f>IF(Tabel_Forespørgsel_fra_Visma28[[#This Row],[SupProd]]=" "," "," - "&amp;Tabel_Forespørgsel_fra_Visma28[[#This Row],[SupProd]])</f>
        <v xml:space="preserve"> </v>
      </c>
      <c r="E2270" t="s">
        <v>16</v>
      </c>
      <c r="F2270" t="str">
        <f>IF(Tabel_Forespørgsel_fra_Visma28[[#This Row],[SupDescr]]=" "," "," - "&amp;Tabel_Forespørgsel_fra_Visma28[[#This Row],[SupDescr]])</f>
        <v xml:space="preserve"> </v>
      </c>
      <c r="G2270" t="s">
        <v>14142</v>
      </c>
      <c r="H2270">
        <v>1</v>
      </c>
      <c r="I2270" t="str">
        <f>IF(A2270=A2269,I2269&amp;CHAR(10)&amp;"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71" spans="1:9" x14ac:dyDescent="0.25">
      <c r="A2271" t="s">
        <v>8351</v>
      </c>
      <c r="B2271">
        <v>74755755</v>
      </c>
      <c r="C2271" t="s">
        <v>16</v>
      </c>
      <c r="D2271" t="str">
        <f>IF(Tabel_Forespørgsel_fra_Visma28[[#This Row],[SupProd]]=" "," "," - "&amp;Tabel_Forespørgsel_fra_Visma28[[#This Row],[SupProd]])</f>
        <v xml:space="preserve"> </v>
      </c>
      <c r="E2271" t="s">
        <v>16</v>
      </c>
      <c r="F2271" t="str">
        <f>IF(Tabel_Forespørgsel_fra_Visma28[[#This Row],[SupDescr]]=" "," "," - "&amp;Tabel_Forespørgsel_fra_Visma28[[#This Row],[SupDescr]])</f>
        <v xml:space="preserve"> </v>
      </c>
      <c r="G2271" t="s">
        <v>4786</v>
      </c>
      <c r="H2271">
        <v>1</v>
      </c>
      <c r="I2271" t="str">
        <f>IF(A2271=A2270,I2270&amp;CHAR(10)&amp;"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72" spans="1:9" x14ac:dyDescent="0.25">
      <c r="A2272" t="s">
        <v>8359</v>
      </c>
      <c r="B2272">
        <v>74755755</v>
      </c>
      <c r="C2272" t="s">
        <v>16</v>
      </c>
      <c r="D2272" t="str">
        <f>IF(Tabel_Forespørgsel_fra_Visma28[[#This Row],[SupProd]]=" "," "," - "&amp;Tabel_Forespørgsel_fra_Visma28[[#This Row],[SupProd]])</f>
        <v xml:space="preserve"> </v>
      </c>
      <c r="E2272" t="s">
        <v>16</v>
      </c>
      <c r="F2272" t="str">
        <f>IF(Tabel_Forespørgsel_fra_Visma28[[#This Row],[SupDescr]]=" "," "," - "&amp;Tabel_Forespørgsel_fra_Visma28[[#This Row],[SupDescr]])</f>
        <v xml:space="preserve"> </v>
      </c>
      <c r="G2272" t="s">
        <v>4786</v>
      </c>
      <c r="H2272">
        <v>1</v>
      </c>
      <c r="I2272" t="str">
        <f>IF(A2272=A2271,I2271&amp;CHAR(10)&amp;"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73" spans="1:9" x14ac:dyDescent="0.25">
      <c r="A2273" t="s">
        <v>8354</v>
      </c>
      <c r="B2273">
        <v>74755755</v>
      </c>
      <c r="C2273" t="s">
        <v>16</v>
      </c>
      <c r="D2273" t="str">
        <f>IF(Tabel_Forespørgsel_fra_Visma28[[#This Row],[SupProd]]=" "," "," - "&amp;Tabel_Forespørgsel_fra_Visma28[[#This Row],[SupProd]])</f>
        <v xml:space="preserve"> </v>
      </c>
      <c r="E2273" t="s">
        <v>16</v>
      </c>
      <c r="F2273" t="str">
        <f>IF(Tabel_Forespørgsel_fra_Visma28[[#This Row],[SupDescr]]=" "," "," - "&amp;Tabel_Forespørgsel_fra_Visma28[[#This Row],[SupDescr]])</f>
        <v xml:space="preserve"> </v>
      </c>
      <c r="G2273" t="s">
        <v>4786</v>
      </c>
      <c r="H2273">
        <v>1</v>
      </c>
      <c r="I2273" t="str">
        <f>IF(A2273=A2272,I2272&amp;CHAR(10)&amp;"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74" spans="1:9" x14ac:dyDescent="0.25">
      <c r="A2274" t="s">
        <v>8362</v>
      </c>
      <c r="B2274">
        <v>75577000</v>
      </c>
      <c r="C2274" t="s">
        <v>16</v>
      </c>
      <c r="D2274" t="str">
        <f>IF(Tabel_Forespørgsel_fra_Visma28[[#This Row],[SupProd]]=" "," "," - "&amp;Tabel_Forespørgsel_fra_Visma28[[#This Row],[SupProd]])</f>
        <v xml:space="preserve"> </v>
      </c>
      <c r="E2274" t="s">
        <v>16</v>
      </c>
      <c r="F2274" t="str">
        <f>IF(Tabel_Forespørgsel_fra_Visma28[[#This Row],[SupDescr]]=" "," "," - "&amp;Tabel_Forespørgsel_fra_Visma28[[#This Row],[SupDescr]])</f>
        <v xml:space="preserve"> </v>
      </c>
      <c r="G2274" t="s">
        <v>3759</v>
      </c>
      <c r="H2274">
        <v>1</v>
      </c>
      <c r="I2274" t="str">
        <f>IF(A2274=A2273,I2273&amp;CHAR(10)&amp;"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75" spans="1:9" x14ac:dyDescent="0.25">
      <c r="A2275" t="s">
        <v>8358</v>
      </c>
      <c r="B2275">
        <v>75577000</v>
      </c>
      <c r="C2275" t="s">
        <v>16</v>
      </c>
      <c r="D2275" t="str">
        <f>IF(Tabel_Forespørgsel_fra_Visma28[[#This Row],[SupProd]]=" "," "," - "&amp;Tabel_Forespørgsel_fra_Visma28[[#This Row],[SupProd]])</f>
        <v xml:space="preserve"> </v>
      </c>
      <c r="E2275" t="s">
        <v>16</v>
      </c>
      <c r="F2275" t="str">
        <f>IF(Tabel_Forespørgsel_fra_Visma28[[#This Row],[SupDescr]]=" "," "," - "&amp;Tabel_Forespørgsel_fra_Visma28[[#This Row],[SupDescr]])</f>
        <v xml:space="preserve"> </v>
      </c>
      <c r="G2275" t="s">
        <v>3759</v>
      </c>
      <c r="H2275">
        <v>1</v>
      </c>
      <c r="I2275" t="str">
        <f>IF(A2275=A2274,I2274&amp;CHAR(10)&amp;"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76" spans="1:9" x14ac:dyDescent="0.25">
      <c r="A2276" t="s">
        <v>8369</v>
      </c>
      <c r="B2276">
        <v>74755755</v>
      </c>
      <c r="C2276" t="s">
        <v>16</v>
      </c>
      <c r="D2276" t="str">
        <f>IF(Tabel_Forespørgsel_fra_Visma28[[#This Row],[SupProd]]=" "," "," - "&amp;Tabel_Forespørgsel_fra_Visma28[[#This Row],[SupProd]])</f>
        <v xml:space="preserve"> </v>
      </c>
      <c r="E2276" t="s">
        <v>16</v>
      </c>
      <c r="F2276" t="str">
        <f>IF(Tabel_Forespørgsel_fra_Visma28[[#This Row],[SupDescr]]=" "," "," - "&amp;Tabel_Forespørgsel_fra_Visma28[[#This Row],[SupDescr]])</f>
        <v xml:space="preserve"> </v>
      </c>
      <c r="G2276" t="s">
        <v>4786</v>
      </c>
      <c r="H2276">
        <v>1</v>
      </c>
      <c r="I2276" t="str">
        <f>IF(A2276=A2275,I2275&amp;CHAR(10)&amp;"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77" spans="1:9" x14ac:dyDescent="0.25">
      <c r="A2277" t="s">
        <v>8370</v>
      </c>
      <c r="B2277">
        <v>74755755</v>
      </c>
      <c r="C2277" t="s">
        <v>16</v>
      </c>
      <c r="D2277" t="str">
        <f>IF(Tabel_Forespørgsel_fra_Visma28[[#This Row],[SupProd]]=" "," "," - "&amp;Tabel_Forespørgsel_fra_Visma28[[#This Row],[SupProd]])</f>
        <v xml:space="preserve"> </v>
      </c>
      <c r="E2277" t="s">
        <v>16</v>
      </c>
      <c r="F2277" t="str">
        <f>IF(Tabel_Forespørgsel_fra_Visma28[[#This Row],[SupDescr]]=" "," "," - "&amp;Tabel_Forespørgsel_fra_Visma28[[#This Row],[SupDescr]])</f>
        <v xml:space="preserve"> </v>
      </c>
      <c r="G2277" t="s">
        <v>4786</v>
      </c>
      <c r="H2277">
        <v>1</v>
      </c>
      <c r="I2277" t="str">
        <f>IF(A2277=A2276,I2276&amp;CHAR(10)&amp;"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78" spans="1:9" x14ac:dyDescent="0.25">
      <c r="A2278" t="s">
        <v>8361</v>
      </c>
      <c r="B2278">
        <v>75577000</v>
      </c>
      <c r="C2278" t="s">
        <v>16</v>
      </c>
      <c r="D2278" t="str">
        <f>IF(Tabel_Forespørgsel_fra_Visma28[[#This Row],[SupProd]]=" "," "," - "&amp;Tabel_Forespørgsel_fra_Visma28[[#This Row],[SupProd]])</f>
        <v xml:space="preserve"> </v>
      </c>
      <c r="E2278" t="s">
        <v>16</v>
      </c>
      <c r="F2278" t="str">
        <f>IF(Tabel_Forespørgsel_fra_Visma28[[#This Row],[SupDescr]]=" "," "," - "&amp;Tabel_Forespørgsel_fra_Visma28[[#This Row],[SupDescr]])</f>
        <v xml:space="preserve"> </v>
      </c>
      <c r="G2278" t="s">
        <v>3759</v>
      </c>
      <c r="H2278">
        <v>1</v>
      </c>
      <c r="I2278" t="str">
        <f>IF(A2278=A2277,I2277&amp;CHAR(10)&amp;"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79" spans="1:9" x14ac:dyDescent="0.25">
      <c r="A2279" t="s">
        <v>8375</v>
      </c>
      <c r="B2279">
        <v>75577000</v>
      </c>
      <c r="C2279" t="s">
        <v>16</v>
      </c>
      <c r="D2279" t="str">
        <f>IF(Tabel_Forespørgsel_fra_Visma28[[#This Row],[SupProd]]=" "," "," - "&amp;Tabel_Forespørgsel_fra_Visma28[[#This Row],[SupProd]])</f>
        <v xml:space="preserve"> </v>
      </c>
      <c r="E2279" t="s">
        <v>16</v>
      </c>
      <c r="F2279" t="str">
        <f>IF(Tabel_Forespørgsel_fra_Visma28[[#This Row],[SupDescr]]=" "," "," - "&amp;Tabel_Forespørgsel_fra_Visma28[[#This Row],[SupDescr]])</f>
        <v xml:space="preserve"> </v>
      </c>
      <c r="G2279" t="s">
        <v>3759</v>
      </c>
      <c r="H2279">
        <v>1</v>
      </c>
      <c r="I2279" t="str">
        <f>IF(A2279=A2278,I2278&amp;CHAR(10)&amp;"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80" spans="1:9" x14ac:dyDescent="0.25">
      <c r="A2280" t="s">
        <v>8371</v>
      </c>
      <c r="B2280">
        <v>75577000</v>
      </c>
      <c r="C2280" t="s">
        <v>16</v>
      </c>
      <c r="D2280" t="str">
        <f>IF(Tabel_Forespørgsel_fra_Visma28[[#This Row],[SupProd]]=" "," "," - "&amp;Tabel_Forespørgsel_fra_Visma28[[#This Row],[SupProd]])</f>
        <v xml:space="preserve"> </v>
      </c>
      <c r="E2280" t="s">
        <v>16</v>
      </c>
      <c r="F2280" t="str">
        <f>IF(Tabel_Forespørgsel_fra_Visma28[[#This Row],[SupDescr]]=" "," "," - "&amp;Tabel_Forespørgsel_fra_Visma28[[#This Row],[SupDescr]])</f>
        <v xml:space="preserve"> </v>
      </c>
      <c r="G2280" t="s">
        <v>3759</v>
      </c>
      <c r="H2280">
        <v>1</v>
      </c>
      <c r="I2280" t="str">
        <f>IF(A2280=A2279,I2279&amp;CHAR(10)&amp;"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81" spans="1:9" x14ac:dyDescent="0.25">
      <c r="A2281" t="s">
        <v>8365</v>
      </c>
      <c r="B2281">
        <v>75577000</v>
      </c>
      <c r="C2281" t="s">
        <v>16</v>
      </c>
      <c r="D2281" t="str">
        <f>IF(Tabel_Forespørgsel_fra_Visma28[[#This Row],[SupProd]]=" "," "," - "&amp;Tabel_Forespørgsel_fra_Visma28[[#This Row],[SupProd]])</f>
        <v xml:space="preserve"> </v>
      </c>
      <c r="E2281" t="s">
        <v>16</v>
      </c>
      <c r="F2281" t="str">
        <f>IF(Tabel_Forespørgsel_fra_Visma28[[#This Row],[SupDescr]]=" "," "," - "&amp;Tabel_Forespørgsel_fra_Visma28[[#This Row],[SupDescr]])</f>
        <v xml:space="preserve"> </v>
      </c>
      <c r="G2281" t="s">
        <v>3759</v>
      </c>
      <c r="H2281">
        <v>1</v>
      </c>
      <c r="I2281" t="str">
        <f>IF(A2281=A2280,I2280&amp;CHAR(10)&amp;"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82" spans="1:9" x14ac:dyDescent="0.25">
      <c r="A2282" t="s">
        <v>8364</v>
      </c>
      <c r="B2282">
        <v>74755755</v>
      </c>
      <c r="C2282" t="s">
        <v>16</v>
      </c>
      <c r="D2282" t="str">
        <f>IF(Tabel_Forespørgsel_fra_Visma28[[#This Row],[SupProd]]=" "," "," - "&amp;Tabel_Forespørgsel_fra_Visma28[[#This Row],[SupProd]])</f>
        <v xml:space="preserve"> </v>
      </c>
      <c r="E2282" t="s">
        <v>16</v>
      </c>
      <c r="F2282" t="str">
        <f>IF(Tabel_Forespørgsel_fra_Visma28[[#This Row],[SupDescr]]=" "," "," - "&amp;Tabel_Forespørgsel_fra_Visma28[[#This Row],[SupDescr]])</f>
        <v xml:space="preserve"> </v>
      </c>
      <c r="G2282" t="s">
        <v>4786</v>
      </c>
      <c r="H2282">
        <v>1</v>
      </c>
      <c r="I2282" t="str">
        <f>IF(A2282=A2281,I2281&amp;CHAR(10)&amp;"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3" spans="1:9" x14ac:dyDescent="0.25">
      <c r="A2283" t="s">
        <v>8368</v>
      </c>
      <c r="B2283">
        <v>74755755</v>
      </c>
      <c r="C2283" t="s">
        <v>16</v>
      </c>
      <c r="D2283" t="str">
        <f>IF(Tabel_Forespørgsel_fra_Visma28[[#This Row],[SupProd]]=" "," "," - "&amp;Tabel_Forespørgsel_fra_Visma28[[#This Row],[SupProd]])</f>
        <v xml:space="preserve"> </v>
      </c>
      <c r="E2283" t="s">
        <v>16</v>
      </c>
      <c r="F2283" t="str">
        <f>IF(Tabel_Forespørgsel_fra_Visma28[[#This Row],[SupDescr]]=" "," "," - "&amp;Tabel_Forespørgsel_fra_Visma28[[#This Row],[SupDescr]])</f>
        <v xml:space="preserve"> </v>
      </c>
      <c r="G2283" t="s">
        <v>4786</v>
      </c>
      <c r="H2283">
        <v>1</v>
      </c>
      <c r="I2283" t="str">
        <f>IF(A2283=A2282,I2282&amp;CHAR(10)&amp;"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4" spans="1:9" x14ac:dyDescent="0.25">
      <c r="A2284" t="s">
        <v>8366</v>
      </c>
      <c r="B2284">
        <v>74755755</v>
      </c>
      <c r="C2284" t="s">
        <v>16</v>
      </c>
      <c r="D2284" t="str">
        <f>IF(Tabel_Forespørgsel_fra_Visma28[[#This Row],[SupProd]]=" "," "," - "&amp;Tabel_Forespørgsel_fra_Visma28[[#This Row],[SupProd]])</f>
        <v xml:space="preserve"> </v>
      </c>
      <c r="E2284" t="s">
        <v>16</v>
      </c>
      <c r="F2284" t="str">
        <f>IF(Tabel_Forespørgsel_fra_Visma28[[#This Row],[SupDescr]]=" "," "," - "&amp;Tabel_Forespørgsel_fra_Visma28[[#This Row],[SupDescr]])</f>
        <v xml:space="preserve"> </v>
      </c>
      <c r="G2284" t="s">
        <v>4786</v>
      </c>
      <c r="H2284">
        <v>1</v>
      </c>
      <c r="I2284" t="str">
        <f>IF(A2284=A2283,I2283&amp;CHAR(10)&amp;"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5" spans="1:9" x14ac:dyDescent="0.25">
      <c r="A2285" t="s">
        <v>8367</v>
      </c>
      <c r="B2285">
        <v>74755755</v>
      </c>
      <c r="C2285" t="s">
        <v>16</v>
      </c>
      <c r="D2285" t="str">
        <f>IF(Tabel_Forespørgsel_fra_Visma28[[#This Row],[SupProd]]=" "," "," - "&amp;Tabel_Forespørgsel_fra_Visma28[[#This Row],[SupProd]])</f>
        <v xml:space="preserve"> </v>
      </c>
      <c r="E2285" t="s">
        <v>16</v>
      </c>
      <c r="F2285" t="str">
        <f>IF(Tabel_Forespørgsel_fra_Visma28[[#This Row],[SupDescr]]=" "," "," - "&amp;Tabel_Forespørgsel_fra_Visma28[[#This Row],[SupDescr]])</f>
        <v xml:space="preserve"> </v>
      </c>
      <c r="G2285" t="s">
        <v>4786</v>
      </c>
      <c r="H2285">
        <v>1</v>
      </c>
      <c r="I2285" t="str">
        <f>IF(A2285=A2284,I2284&amp;CHAR(10)&amp;"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6" spans="1:9" x14ac:dyDescent="0.25">
      <c r="A2286" t="s">
        <v>8376</v>
      </c>
      <c r="B2286">
        <v>74755755</v>
      </c>
      <c r="C2286" t="s">
        <v>16</v>
      </c>
      <c r="D2286" t="str">
        <f>IF(Tabel_Forespørgsel_fra_Visma28[[#This Row],[SupProd]]=" "," "," - "&amp;Tabel_Forespørgsel_fra_Visma28[[#This Row],[SupProd]])</f>
        <v xml:space="preserve"> </v>
      </c>
      <c r="E2286" t="s">
        <v>16</v>
      </c>
      <c r="F2286" t="str">
        <f>IF(Tabel_Forespørgsel_fra_Visma28[[#This Row],[SupDescr]]=" "," "," - "&amp;Tabel_Forespørgsel_fra_Visma28[[#This Row],[SupDescr]])</f>
        <v xml:space="preserve"> </v>
      </c>
      <c r="G2286" t="s">
        <v>4786</v>
      </c>
      <c r="H2286">
        <v>1</v>
      </c>
      <c r="I2286" t="str">
        <f>IF(A2286=A2285,I2285&amp;CHAR(10)&amp;"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7" spans="1:9" x14ac:dyDescent="0.25">
      <c r="A2287" t="s">
        <v>8377</v>
      </c>
      <c r="B2287">
        <v>74755755</v>
      </c>
      <c r="C2287" t="s">
        <v>16</v>
      </c>
      <c r="D2287" t="str">
        <f>IF(Tabel_Forespørgsel_fra_Visma28[[#This Row],[SupProd]]=" "," "," - "&amp;Tabel_Forespørgsel_fra_Visma28[[#This Row],[SupProd]])</f>
        <v xml:space="preserve"> </v>
      </c>
      <c r="E2287" t="s">
        <v>16</v>
      </c>
      <c r="F2287" t="str">
        <f>IF(Tabel_Forespørgsel_fra_Visma28[[#This Row],[SupDescr]]=" "," "," - "&amp;Tabel_Forespørgsel_fra_Visma28[[#This Row],[SupDescr]])</f>
        <v xml:space="preserve"> </v>
      </c>
      <c r="G2287" t="s">
        <v>4786</v>
      </c>
      <c r="H2287">
        <v>1</v>
      </c>
      <c r="I2287" t="str">
        <f>IF(A2287=A2286,I2286&amp;CHAR(10)&amp;"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8" spans="1:9" x14ac:dyDescent="0.25">
      <c r="A2288" t="s">
        <v>8390</v>
      </c>
      <c r="B2288">
        <v>74755755</v>
      </c>
      <c r="C2288" t="s">
        <v>16</v>
      </c>
      <c r="D2288" t="str">
        <f>IF(Tabel_Forespørgsel_fra_Visma28[[#This Row],[SupProd]]=" "," "," - "&amp;Tabel_Forespørgsel_fra_Visma28[[#This Row],[SupProd]])</f>
        <v xml:space="preserve"> </v>
      </c>
      <c r="E2288" t="s">
        <v>16</v>
      </c>
      <c r="F2288" t="str">
        <f>IF(Tabel_Forespørgsel_fra_Visma28[[#This Row],[SupDescr]]=" "," "," - "&amp;Tabel_Forespørgsel_fra_Visma28[[#This Row],[SupDescr]])</f>
        <v xml:space="preserve"> </v>
      </c>
      <c r="G2288" t="s">
        <v>4786</v>
      </c>
      <c r="H2288">
        <v>1</v>
      </c>
      <c r="I2288" t="str">
        <f>IF(A2288=A2287,I2287&amp;CHAR(10)&amp;"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9" spans="1:9" x14ac:dyDescent="0.25">
      <c r="A2289" t="s">
        <v>8386</v>
      </c>
      <c r="B2289">
        <v>74755755</v>
      </c>
      <c r="C2289" t="s">
        <v>16</v>
      </c>
      <c r="D2289" t="str">
        <f>IF(Tabel_Forespørgsel_fra_Visma28[[#This Row],[SupProd]]=" "," "," - "&amp;Tabel_Forespørgsel_fra_Visma28[[#This Row],[SupProd]])</f>
        <v xml:space="preserve"> </v>
      </c>
      <c r="E2289" t="s">
        <v>16</v>
      </c>
      <c r="F2289" t="str">
        <f>IF(Tabel_Forespørgsel_fra_Visma28[[#This Row],[SupDescr]]=" "," "," - "&amp;Tabel_Forespørgsel_fra_Visma28[[#This Row],[SupDescr]])</f>
        <v xml:space="preserve"> </v>
      </c>
      <c r="G2289" t="s">
        <v>4786</v>
      </c>
      <c r="H2289">
        <v>1</v>
      </c>
      <c r="I2289" t="str">
        <f>IF(A2289=A2288,I2288&amp;CHAR(10)&amp;"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0" spans="1:9" x14ac:dyDescent="0.25">
      <c r="A2290" t="s">
        <v>8391</v>
      </c>
      <c r="B2290">
        <v>74762273</v>
      </c>
      <c r="C2290" t="s">
        <v>16</v>
      </c>
      <c r="D2290" t="str">
        <f>IF(Tabel_Forespørgsel_fra_Visma28[[#This Row],[SupProd]]=" "," "," - "&amp;Tabel_Forespørgsel_fra_Visma28[[#This Row],[SupProd]])</f>
        <v xml:space="preserve"> </v>
      </c>
      <c r="E2290" t="s">
        <v>16</v>
      </c>
      <c r="F2290" t="str">
        <f>IF(Tabel_Forespørgsel_fra_Visma28[[#This Row],[SupDescr]]=" "," "," - "&amp;Tabel_Forespørgsel_fra_Visma28[[#This Row],[SupDescr]])</f>
        <v xml:space="preserve"> </v>
      </c>
      <c r="G2290" t="s">
        <v>154</v>
      </c>
      <c r="H2290">
        <v>1</v>
      </c>
      <c r="I2290" t="str">
        <f>IF(A2290=A2289,I2289&amp;CHAR(10)&amp;"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291" spans="1:9" x14ac:dyDescent="0.25">
      <c r="A2291" t="s">
        <v>8443</v>
      </c>
      <c r="B2291">
        <v>96306000</v>
      </c>
      <c r="C2291" t="s">
        <v>16</v>
      </c>
      <c r="D2291" t="str">
        <f>IF(Tabel_Forespørgsel_fra_Visma28[[#This Row],[SupProd]]=" "," "," - "&amp;Tabel_Forespørgsel_fra_Visma28[[#This Row],[SupProd]])</f>
        <v xml:space="preserve"> </v>
      </c>
      <c r="E2291" t="s">
        <v>16</v>
      </c>
      <c r="F2291" t="str">
        <f>IF(Tabel_Forespørgsel_fra_Visma28[[#This Row],[SupDescr]]=" "," "," - "&amp;Tabel_Forespørgsel_fra_Visma28[[#This Row],[SupDescr]])</f>
        <v xml:space="preserve"> </v>
      </c>
      <c r="G2291" t="s">
        <v>8068</v>
      </c>
      <c r="H2291">
        <v>1</v>
      </c>
      <c r="I2291" t="str">
        <f>IF(A2291=A2290,I2290&amp;CHAR(10)&amp;"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2292" spans="1:9" x14ac:dyDescent="0.25">
      <c r="A2292" t="s">
        <v>8445</v>
      </c>
      <c r="B2292">
        <v>75577000</v>
      </c>
      <c r="C2292" t="s">
        <v>16</v>
      </c>
      <c r="D2292" t="str">
        <f>IF(Tabel_Forespørgsel_fra_Visma28[[#This Row],[SupProd]]=" "," "," - "&amp;Tabel_Forespørgsel_fra_Visma28[[#This Row],[SupProd]])</f>
        <v xml:space="preserve"> </v>
      </c>
      <c r="E2292" t="s">
        <v>16</v>
      </c>
      <c r="F2292" t="str">
        <f>IF(Tabel_Forespørgsel_fra_Visma28[[#This Row],[SupDescr]]=" "," "," - "&amp;Tabel_Forespørgsel_fra_Visma28[[#This Row],[SupDescr]])</f>
        <v xml:space="preserve"> </v>
      </c>
      <c r="G2292" t="s">
        <v>3759</v>
      </c>
      <c r="H2292">
        <v>1</v>
      </c>
      <c r="I2292" t="str">
        <f>IF(A2292=A2291,I2291&amp;CHAR(10)&amp;"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93" spans="1:9" x14ac:dyDescent="0.25">
      <c r="A2293" t="s">
        <v>8450</v>
      </c>
      <c r="B2293">
        <v>75421677</v>
      </c>
      <c r="C2293" t="s">
        <v>16</v>
      </c>
      <c r="D2293" t="str">
        <f>IF(Tabel_Forespørgsel_fra_Visma28[[#This Row],[SupProd]]=" "," "," - "&amp;Tabel_Forespørgsel_fra_Visma28[[#This Row],[SupProd]])</f>
        <v xml:space="preserve"> </v>
      </c>
      <c r="E2293" t="s">
        <v>16</v>
      </c>
      <c r="F2293" t="str">
        <f>IF(Tabel_Forespørgsel_fra_Visma28[[#This Row],[SupDescr]]=" "," "," - "&amp;Tabel_Forespørgsel_fra_Visma28[[#This Row],[SupDescr]])</f>
        <v xml:space="preserve"> </v>
      </c>
      <c r="G2293" t="s">
        <v>3368</v>
      </c>
      <c r="H2293">
        <v>1</v>
      </c>
      <c r="I2293" t="str">
        <f>IF(A2293=A2292,I2292&amp;CHAR(10)&amp;"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294" spans="1:9" x14ac:dyDescent="0.25">
      <c r="A2294" t="s">
        <v>8459</v>
      </c>
      <c r="B2294">
        <v>74755755</v>
      </c>
      <c r="C2294" t="s">
        <v>16</v>
      </c>
      <c r="D2294" t="str">
        <f>IF(Tabel_Forespørgsel_fra_Visma28[[#This Row],[SupProd]]=" "," "," - "&amp;Tabel_Forespørgsel_fra_Visma28[[#This Row],[SupProd]])</f>
        <v xml:space="preserve"> </v>
      </c>
      <c r="E2294" t="s">
        <v>16</v>
      </c>
      <c r="F2294" t="str">
        <f>IF(Tabel_Forespørgsel_fra_Visma28[[#This Row],[SupDescr]]=" "," "," - "&amp;Tabel_Forespørgsel_fra_Visma28[[#This Row],[SupDescr]])</f>
        <v xml:space="preserve"> </v>
      </c>
      <c r="G2294" t="s">
        <v>4786</v>
      </c>
      <c r="H2294">
        <v>1</v>
      </c>
      <c r="I2294" t="str">
        <f>IF(A2294=A2293,I2293&amp;CHAR(10)&amp;"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5" spans="1:9" x14ac:dyDescent="0.25">
      <c r="A2295" t="s">
        <v>8456</v>
      </c>
      <c r="B2295">
        <v>74755755</v>
      </c>
      <c r="C2295" t="s">
        <v>16</v>
      </c>
      <c r="D2295" t="str">
        <f>IF(Tabel_Forespørgsel_fra_Visma28[[#This Row],[SupProd]]=" "," "," - "&amp;Tabel_Forespørgsel_fra_Visma28[[#This Row],[SupProd]])</f>
        <v xml:space="preserve"> </v>
      </c>
      <c r="E2295" t="s">
        <v>16</v>
      </c>
      <c r="F2295" t="str">
        <f>IF(Tabel_Forespørgsel_fra_Visma28[[#This Row],[SupDescr]]=" "," "," - "&amp;Tabel_Forespørgsel_fra_Visma28[[#This Row],[SupDescr]])</f>
        <v xml:space="preserve"> </v>
      </c>
      <c r="G2295" t="s">
        <v>4786</v>
      </c>
      <c r="H2295">
        <v>1</v>
      </c>
      <c r="I2295" t="str">
        <f>IF(A2295=A2294,I2294&amp;CHAR(10)&amp;"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6" spans="1:9" x14ac:dyDescent="0.25">
      <c r="A2296" t="s">
        <v>8464</v>
      </c>
      <c r="B2296">
        <v>74755755</v>
      </c>
      <c r="C2296" t="s">
        <v>16</v>
      </c>
      <c r="D2296" t="str">
        <f>IF(Tabel_Forespørgsel_fra_Visma28[[#This Row],[SupProd]]=" "," "," - "&amp;Tabel_Forespørgsel_fra_Visma28[[#This Row],[SupProd]])</f>
        <v xml:space="preserve"> </v>
      </c>
      <c r="E2296" t="s">
        <v>16</v>
      </c>
      <c r="F2296" t="str">
        <f>IF(Tabel_Forespørgsel_fra_Visma28[[#This Row],[SupDescr]]=" "," "," - "&amp;Tabel_Forespørgsel_fra_Visma28[[#This Row],[SupDescr]])</f>
        <v xml:space="preserve"> </v>
      </c>
      <c r="G2296" t="s">
        <v>4786</v>
      </c>
      <c r="H2296">
        <v>2</v>
      </c>
      <c r="I2296" t="str">
        <f>IF(A2296=A2295,I2295&amp;CHAR(10)&amp;"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7" spans="1:9" x14ac:dyDescent="0.25">
      <c r="A2297" t="s">
        <v>8465</v>
      </c>
      <c r="B2297">
        <v>74755755</v>
      </c>
      <c r="C2297" t="s">
        <v>16</v>
      </c>
      <c r="D2297" t="str">
        <f>IF(Tabel_Forespørgsel_fra_Visma28[[#This Row],[SupProd]]=" "," "," - "&amp;Tabel_Forespørgsel_fra_Visma28[[#This Row],[SupProd]])</f>
        <v xml:space="preserve"> </v>
      </c>
      <c r="E2297" t="s">
        <v>16</v>
      </c>
      <c r="F2297" t="str">
        <f>IF(Tabel_Forespørgsel_fra_Visma28[[#This Row],[SupDescr]]=" "," "," - "&amp;Tabel_Forespørgsel_fra_Visma28[[#This Row],[SupDescr]])</f>
        <v xml:space="preserve"> </v>
      </c>
      <c r="G2297" t="s">
        <v>4786</v>
      </c>
      <c r="H2297">
        <v>1</v>
      </c>
      <c r="I2297" t="str">
        <f>IF(A2297=A2296,I2296&amp;CHAR(10)&amp;"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8" spans="1:9" x14ac:dyDescent="0.25">
      <c r="A2298" t="s">
        <v>8466</v>
      </c>
      <c r="B2298">
        <v>74755755</v>
      </c>
      <c r="C2298" t="s">
        <v>16</v>
      </c>
      <c r="D2298" t="str">
        <f>IF(Tabel_Forespørgsel_fra_Visma28[[#This Row],[SupProd]]=" "," "," - "&amp;Tabel_Forespørgsel_fra_Visma28[[#This Row],[SupProd]])</f>
        <v xml:space="preserve"> </v>
      </c>
      <c r="E2298" t="s">
        <v>16</v>
      </c>
      <c r="F2298" t="str">
        <f>IF(Tabel_Forespørgsel_fra_Visma28[[#This Row],[SupDescr]]=" "," "," - "&amp;Tabel_Forespørgsel_fra_Visma28[[#This Row],[SupDescr]])</f>
        <v xml:space="preserve"> </v>
      </c>
      <c r="G2298" t="s">
        <v>4786</v>
      </c>
      <c r="H2298">
        <v>1</v>
      </c>
      <c r="I2298" t="str">
        <f>IF(A2298=A2297,I2297&amp;CHAR(10)&amp;"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9" spans="1:9" x14ac:dyDescent="0.25">
      <c r="A2299" t="s">
        <v>8452</v>
      </c>
      <c r="B2299">
        <v>74755755</v>
      </c>
      <c r="C2299" t="s">
        <v>16</v>
      </c>
      <c r="D2299" t="str">
        <f>IF(Tabel_Forespørgsel_fra_Visma28[[#This Row],[SupProd]]=" "," "," - "&amp;Tabel_Forespørgsel_fra_Visma28[[#This Row],[SupProd]])</f>
        <v xml:space="preserve"> </v>
      </c>
      <c r="E2299" t="s">
        <v>16</v>
      </c>
      <c r="F2299" t="str">
        <f>IF(Tabel_Forespørgsel_fra_Visma28[[#This Row],[SupDescr]]=" "," "," - "&amp;Tabel_Forespørgsel_fra_Visma28[[#This Row],[SupDescr]])</f>
        <v xml:space="preserve"> </v>
      </c>
      <c r="G2299" t="s">
        <v>4786</v>
      </c>
      <c r="H2299">
        <v>1</v>
      </c>
      <c r="I2299" t="str">
        <f>IF(A2299=A2298,I2298&amp;CHAR(10)&amp;"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300" spans="1:9" x14ac:dyDescent="0.25">
      <c r="A2300" t="s">
        <v>8453</v>
      </c>
      <c r="B2300">
        <v>74755755</v>
      </c>
      <c r="C2300" t="s">
        <v>16</v>
      </c>
      <c r="D2300" t="str">
        <f>IF(Tabel_Forespørgsel_fra_Visma28[[#This Row],[SupProd]]=" "," "," - "&amp;Tabel_Forespørgsel_fra_Visma28[[#This Row],[SupProd]])</f>
        <v xml:space="preserve"> </v>
      </c>
      <c r="E2300" t="s">
        <v>16</v>
      </c>
      <c r="F2300" t="str">
        <f>IF(Tabel_Forespørgsel_fra_Visma28[[#This Row],[SupDescr]]=" "," "," - "&amp;Tabel_Forespørgsel_fra_Visma28[[#This Row],[SupDescr]])</f>
        <v xml:space="preserve"> </v>
      </c>
      <c r="G2300" t="s">
        <v>4786</v>
      </c>
      <c r="H2300">
        <v>1</v>
      </c>
      <c r="I2300" t="str">
        <f>IF(A2300=A2299,I2299&amp;CHAR(10)&amp;"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301" spans="1:9" x14ac:dyDescent="0.25">
      <c r="A2301" t="s">
        <v>8451</v>
      </c>
      <c r="B2301">
        <v>75577000</v>
      </c>
      <c r="C2301" t="s">
        <v>16</v>
      </c>
      <c r="D2301" t="str">
        <f>IF(Tabel_Forespørgsel_fra_Visma28[[#This Row],[SupProd]]=" "," "," - "&amp;Tabel_Forespørgsel_fra_Visma28[[#This Row],[SupProd]])</f>
        <v xml:space="preserve"> </v>
      </c>
      <c r="E2301" t="s">
        <v>16</v>
      </c>
      <c r="F2301" t="str">
        <f>IF(Tabel_Forespørgsel_fra_Visma28[[#This Row],[SupDescr]]=" "," "," - "&amp;Tabel_Forespørgsel_fra_Visma28[[#This Row],[SupDescr]])</f>
        <v xml:space="preserve"> </v>
      </c>
      <c r="G2301" t="s">
        <v>3759</v>
      </c>
      <c r="H2301">
        <v>1</v>
      </c>
      <c r="I2301" t="str">
        <f>IF(A2301=A2300,I2300&amp;CHAR(10)&amp;"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02" spans="1:9" x14ac:dyDescent="0.25">
      <c r="A2302" t="s">
        <v>8448</v>
      </c>
      <c r="B2302">
        <v>75577000</v>
      </c>
      <c r="C2302" t="s">
        <v>16</v>
      </c>
      <c r="D2302" t="str">
        <f>IF(Tabel_Forespørgsel_fra_Visma28[[#This Row],[SupProd]]=" "," "," - "&amp;Tabel_Forespørgsel_fra_Visma28[[#This Row],[SupProd]])</f>
        <v xml:space="preserve"> </v>
      </c>
      <c r="E2302" t="s">
        <v>16</v>
      </c>
      <c r="F2302" t="str">
        <f>IF(Tabel_Forespørgsel_fra_Visma28[[#This Row],[SupDescr]]=" "," "," - "&amp;Tabel_Forespørgsel_fra_Visma28[[#This Row],[SupDescr]])</f>
        <v xml:space="preserve"> </v>
      </c>
      <c r="G2302" t="s">
        <v>3759</v>
      </c>
      <c r="H2302">
        <v>1</v>
      </c>
      <c r="I2302" t="str">
        <f>IF(A2302=A2301,I2301&amp;CHAR(10)&amp;"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03" spans="1:9" x14ac:dyDescent="0.25">
      <c r="A2303" t="s">
        <v>8458</v>
      </c>
      <c r="B2303">
        <v>75421677</v>
      </c>
      <c r="C2303" t="s">
        <v>16</v>
      </c>
      <c r="D2303" t="str">
        <f>IF(Tabel_Forespørgsel_fra_Visma28[[#This Row],[SupProd]]=" "," "," - "&amp;Tabel_Forespørgsel_fra_Visma28[[#This Row],[SupProd]])</f>
        <v xml:space="preserve"> </v>
      </c>
      <c r="E2303" t="s">
        <v>16</v>
      </c>
      <c r="F2303" t="str">
        <f>IF(Tabel_Forespørgsel_fra_Visma28[[#This Row],[SupDescr]]=" "," "," - "&amp;Tabel_Forespørgsel_fra_Visma28[[#This Row],[SupDescr]])</f>
        <v xml:space="preserve"> </v>
      </c>
      <c r="G2303" t="s">
        <v>3368</v>
      </c>
      <c r="H2303">
        <v>1</v>
      </c>
      <c r="I2303" t="str">
        <f>IF(A2303=A2302,I2302&amp;CHAR(10)&amp;"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304" spans="1:9" x14ac:dyDescent="0.25">
      <c r="A2304" t="s">
        <v>8460</v>
      </c>
      <c r="B2304">
        <v>74755755</v>
      </c>
      <c r="C2304" t="s">
        <v>16</v>
      </c>
      <c r="D2304" t="str">
        <f>IF(Tabel_Forespørgsel_fra_Visma28[[#This Row],[SupProd]]=" "," "," - "&amp;Tabel_Forespørgsel_fra_Visma28[[#This Row],[SupProd]])</f>
        <v xml:space="preserve"> </v>
      </c>
      <c r="E2304" t="s">
        <v>16</v>
      </c>
      <c r="F2304" t="str">
        <f>IF(Tabel_Forespørgsel_fra_Visma28[[#This Row],[SupDescr]]=" "," "," - "&amp;Tabel_Forespørgsel_fra_Visma28[[#This Row],[SupDescr]])</f>
        <v xml:space="preserve"> </v>
      </c>
      <c r="G2304" t="s">
        <v>4786</v>
      </c>
      <c r="H2304">
        <v>1</v>
      </c>
      <c r="I2304" t="str">
        <f>IF(A2304=A2303,I2303&amp;CHAR(10)&amp;"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305" spans="1:9" x14ac:dyDescent="0.25">
      <c r="A2305" t="s">
        <v>8488</v>
      </c>
      <c r="B2305">
        <v>74762273</v>
      </c>
      <c r="C2305" t="s">
        <v>16</v>
      </c>
      <c r="D2305" t="str">
        <f>IF(Tabel_Forespørgsel_fra_Visma28[[#This Row],[SupProd]]=" "," "," - "&amp;Tabel_Forespørgsel_fra_Visma28[[#This Row],[SupProd]])</f>
        <v xml:space="preserve"> </v>
      </c>
      <c r="E2305" t="s">
        <v>16</v>
      </c>
      <c r="F2305" t="str">
        <f>IF(Tabel_Forespørgsel_fra_Visma28[[#This Row],[SupDescr]]=" "," "," - "&amp;Tabel_Forespørgsel_fra_Visma28[[#This Row],[SupDescr]])</f>
        <v xml:space="preserve"> </v>
      </c>
      <c r="G2305" t="s">
        <v>154</v>
      </c>
      <c r="H2305">
        <v>1</v>
      </c>
      <c r="I2305" t="str">
        <f>IF(A2305=A2304,I2304&amp;CHAR(10)&amp;"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306" spans="1:9" x14ac:dyDescent="0.25">
      <c r="A2306" t="s">
        <v>10666</v>
      </c>
      <c r="B2306">
        <v>75763222</v>
      </c>
      <c r="C2306" t="s">
        <v>16</v>
      </c>
      <c r="D2306" t="str">
        <f>IF(Tabel_Forespørgsel_fra_Visma28[[#This Row],[SupProd]]=" "," "," - "&amp;Tabel_Forespørgsel_fra_Visma28[[#This Row],[SupProd]])</f>
        <v xml:space="preserve"> </v>
      </c>
      <c r="E2306" t="s">
        <v>16</v>
      </c>
      <c r="F2306" t="str">
        <f>IF(Tabel_Forespørgsel_fra_Visma28[[#This Row],[SupDescr]]=" "," "," - "&amp;Tabel_Forespørgsel_fra_Visma28[[#This Row],[SupDescr]])</f>
        <v xml:space="preserve"> </v>
      </c>
      <c r="G2306" t="s">
        <v>4847</v>
      </c>
      <c r="H2306">
        <v>1</v>
      </c>
      <c r="I2306" t="str">
        <f>IF(A2306=A2305,I2305&amp;CHAR(10)&amp;"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07" spans="1:9" x14ac:dyDescent="0.25">
      <c r="A2307" t="s">
        <v>14963</v>
      </c>
      <c r="B2307">
        <v>43237700</v>
      </c>
      <c r="C2307" t="s">
        <v>16</v>
      </c>
      <c r="D2307" t="str">
        <f>IF(Tabel_Forespørgsel_fra_Visma28[[#This Row],[SupProd]]=" "," "," - "&amp;Tabel_Forespørgsel_fra_Visma28[[#This Row],[SupProd]])</f>
        <v xml:space="preserve"> </v>
      </c>
      <c r="E2307" t="s">
        <v>16</v>
      </c>
      <c r="F2307" t="str">
        <f>IF(Tabel_Forespørgsel_fra_Visma28[[#This Row],[SupDescr]]=" "," "," - "&amp;Tabel_Forespørgsel_fra_Visma28[[#This Row],[SupDescr]])</f>
        <v xml:space="preserve"> </v>
      </c>
      <c r="G2307" t="s">
        <v>7296</v>
      </c>
      <c r="H2307">
        <v>1</v>
      </c>
      <c r="I2307" t="str">
        <f>IF(A2307=A2306,I2306&amp;CHAR(10)&amp;"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308" spans="1:9" x14ac:dyDescent="0.25">
      <c r="A2308" t="s">
        <v>15172</v>
      </c>
      <c r="B2308">
        <v>75763222</v>
      </c>
      <c r="C2308" t="s">
        <v>16</v>
      </c>
      <c r="D2308" t="str">
        <f>IF(Tabel_Forespørgsel_fra_Visma28[[#This Row],[SupProd]]=" "," "," - "&amp;Tabel_Forespørgsel_fra_Visma28[[#This Row],[SupProd]])</f>
        <v xml:space="preserve"> </v>
      </c>
      <c r="E2308" t="s">
        <v>16</v>
      </c>
      <c r="F2308" t="str">
        <f>IF(Tabel_Forespørgsel_fra_Visma28[[#This Row],[SupDescr]]=" "," "," - "&amp;Tabel_Forespørgsel_fra_Visma28[[#This Row],[SupDescr]])</f>
        <v xml:space="preserve"> </v>
      </c>
      <c r="G2308" t="s">
        <v>4847</v>
      </c>
      <c r="H2308">
        <v>1</v>
      </c>
      <c r="I2308" t="str">
        <f>IF(A2308=A2307,I2307&amp;CHAR(10)&amp;"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09" spans="1:9" x14ac:dyDescent="0.25">
      <c r="A2309" t="s">
        <v>15176</v>
      </c>
      <c r="B2309">
        <v>75763222</v>
      </c>
      <c r="C2309" t="s">
        <v>16</v>
      </c>
      <c r="D2309" t="str">
        <f>IF(Tabel_Forespørgsel_fra_Visma28[[#This Row],[SupProd]]=" "," "," - "&amp;Tabel_Forespørgsel_fra_Visma28[[#This Row],[SupProd]])</f>
        <v xml:space="preserve"> </v>
      </c>
      <c r="E2309" t="s">
        <v>16</v>
      </c>
      <c r="F2309" t="str">
        <f>IF(Tabel_Forespørgsel_fra_Visma28[[#This Row],[SupDescr]]=" "," "," - "&amp;Tabel_Forespørgsel_fra_Visma28[[#This Row],[SupDescr]])</f>
        <v xml:space="preserve"> </v>
      </c>
      <c r="G2309" t="s">
        <v>4847</v>
      </c>
      <c r="H2309">
        <v>1</v>
      </c>
      <c r="I2309" t="str">
        <f>IF(A2309=A2308,I2308&amp;CHAR(10)&amp;"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0" spans="1:9" x14ac:dyDescent="0.25">
      <c r="A2310" t="s">
        <v>15177</v>
      </c>
      <c r="B2310">
        <v>75763222</v>
      </c>
      <c r="C2310" t="s">
        <v>16</v>
      </c>
      <c r="D2310" t="str">
        <f>IF(Tabel_Forespørgsel_fra_Visma28[[#This Row],[SupProd]]=" "," "," - "&amp;Tabel_Forespørgsel_fra_Visma28[[#This Row],[SupProd]])</f>
        <v xml:space="preserve"> </v>
      </c>
      <c r="E2310" t="s">
        <v>16</v>
      </c>
      <c r="F2310" t="str">
        <f>IF(Tabel_Forespørgsel_fra_Visma28[[#This Row],[SupDescr]]=" "," "," - "&amp;Tabel_Forespørgsel_fra_Visma28[[#This Row],[SupDescr]])</f>
        <v xml:space="preserve"> </v>
      </c>
      <c r="G2310" t="s">
        <v>4847</v>
      </c>
      <c r="H2310">
        <v>1</v>
      </c>
      <c r="I2310" t="str">
        <f>IF(A2310=A2309,I2309&amp;CHAR(10)&amp;"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1" spans="1:9" x14ac:dyDescent="0.25">
      <c r="A2311" t="s">
        <v>15174</v>
      </c>
      <c r="B2311">
        <v>75763222</v>
      </c>
      <c r="C2311" t="s">
        <v>16</v>
      </c>
      <c r="D2311" t="str">
        <f>IF(Tabel_Forespørgsel_fra_Visma28[[#This Row],[SupProd]]=" "," "," - "&amp;Tabel_Forespørgsel_fra_Visma28[[#This Row],[SupProd]])</f>
        <v xml:space="preserve"> </v>
      </c>
      <c r="E2311" t="s">
        <v>16</v>
      </c>
      <c r="F2311" t="str">
        <f>IF(Tabel_Forespørgsel_fra_Visma28[[#This Row],[SupDescr]]=" "," "," - "&amp;Tabel_Forespørgsel_fra_Visma28[[#This Row],[SupDescr]])</f>
        <v xml:space="preserve"> </v>
      </c>
      <c r="G2311" t="s">
        <v>4847</v>
      </c>
      <c r="H2311">
        <v>1</v>
      </c>
      <c r="I2311" t="str">
        <f>IF(A2311=A2310,I2310&amp;CHAR(10)&amp;"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2" spans="1:9" x14ac:dyDescent="0.25">
      <c r="A2312" t="s">
        <v>15175</v>
      </c>
      <c r="B2312">
        <v>75763222</v>
      </c>
      <c r="C2312" t="s">
        <v>16</v>
      </c>
      <c r="D2312" t="str">
        <f>IF(Tabel_Forespørgsel_fra_Visma28[[#This Row],[SupProd]]=" "," "," - "&amp;Tabel_Forespørgsel_fra_Visma28[[#This Row],[SupProd]])</f>
        <v xml:space="preserve"> </v>
      </c>
      <c r="E2312" t="s">
        <v>16</v>
      </c>
      <c r="F2312" t="str">
        <f>IF(Tabel_Forespørgsel_fra_Visma28[[#This Row],[SupDescr]]=" "," "," - "&amp;Tabel_Forespørgsel_fra_Visma28[[#This Row],[SupDescr]])</f>
        <v xml:space="preserve"> </v>
      </c>
      <c r="G2312" t="s">
        <v>4847</v>
      </c>
      <c r="H2312">
        <v>1</v>
      </c>
      <c r="I2312" t="str">
        <f>IF(A2312=A2311,I2311&amp;CHAR(10)&amp;"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3" spans="1:9" x14ac:dyDescent="0.25">
      <c r="A2313" t="s">
        <v>15179</v>
      </c>
      <c r="B2313">
        <v>75763222</v>
      </c>
      <c r="C2313" t="s">
        <v>16</v>
      </c>
      <c r="D2313" t="str">
        <f>IF(Tabel_Forespørgsel_fra_Visma28[[#This Row],[SupProd]]=" "," "," - "&amp;Tabel_Forespørgsel_fra_Visma28[[#This Row],[SupProd]])</f>
        <v xml:space="preserve"> </v>
      </c>
      <c r="E2313" t="s">
        <v>16</v>
      </c>
      <c r="F2313" t="str">
        <f>IF(Tabel_Forespørgsel_fra_Visma28[[#This Row],[SupDescr]]=" "," "," - "&amp;Tabel_Forespørgsel_fra_Visma28[[#This Row],[SupDescr]])</f>
        <v xml:space="preserve"> </v>
      </c>
      <c r="G2313" t="s">
        <v>4847</v>
      </c>
      <c r="H2313">
        <v>1</v>
      </c>
      <c r="I2313" t="str">
        <f>IF(A2313=A2312,I2312&amp;CHAR(10)&amp;"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4" spans="1:9" x14ac:dyDescent="0.25">
      <c r="A2314" t="s">
        <v>15180</v>
      </c>
      <c r="B2314">
        <v>75763222</v>
      </c>
      <c r="C2314" t="s">
        <v>16</v>
      </c>
      <c r="D2314" t="str">
        <f>IF(Tabel_Forespørgsel_fra_Visma28[[#This Row],[SupProd]]=" "," "," - "&amp;Tabel_Forespørgsel_fra_Visma28[[#This Row],[SupProd]])</f>
        <v xml:space="preserve"> </v>
      </c>
      <c r="E2314" t="s">
        <v>16</v>
      </c>
      <c r="F2314" t="str">
        <f>IF(Tabel_Forespørgsel_fra_Visma28[[#This Row],[SupDescr]]=" "," "," - "&amp;Tabel_Forespørgsel_fra_Visma28[[#This Row],[SupDescr]])</f>
        <v xml:space="preserve"> </v>
      </c>
      <c r="G2314" t="s">
        <v>4847</v>
      </c>
      <c r="H2314">
        <v>1</v>
      </c>
      <c r="I2314" t="str">
        <f>IF(A2314=A2313,I2313&amp;CHAR(10)&amp;"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5" spans="1:9" x14ac:dyDescent="0.25">
      <c r="A2315" t="s">
        <v>15173</v>
      </c>
      <c r="B2315">
        <v>75763222</v>
      </c>
      <c r="C2315" t="s">
        <v>16</v>
      </c>
      <c r="D2315" t="str">
        <f>IF(Tabel_Forespørgsel_fra_Visma28[[#This Row],[SupProd]]=" "," "," - "&amp;Tabel_Forespørgsel_fra_Visma28[[#This Row],[SupProd]])</f>
        <v xml:space="preserve"> </v>
      </c>
      <c r="E2315" t="s">
        <v>16</v>
      </c>
      <c r="F2315" t="str">
        <f>IF(Tabel_Forespørgsel_fra_Visma28[[#This Row],[SupDescr]]=" "," "," - "&amp;Tabel_Forespørgsel_fra_Visma28[[#This Row],[SupDescr]])</f>
        <v xml:space="preserve"> </v>
      </c>
      <c r="G2315" t="s">
        <v>4847</v>
      </c>
      <c r="H2315">
        <v>1</v>
      </c>
      <c r="I2315" t="str">
        <f>IF(A2315=A2314,I2314&amp;CHAR(10)&amp;"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6" spans="1:9" x14ac:dyDescent="0.25">
      <c r="A2316" t="s">
        <v>15178</v>
      </c>
      <c r="B2316">
        <v>75763222</v>
      </c>
      <c r="C2316" t="s">
        <v>16</v>
      </c>
      <c r="D2316" t="str">
        <f>IF(Tabel_Forespørgsel_fra_Visma28[[#This Row],[SupProd]]=" "," "," - "&amp;Tabel_Forespørgsel_fra_Visma28[[#This Row],[SupProd]])</f>
        <v xml:space="preserve"> </v>
      </c>
      <c r="E2316" t="s">
        <v>16</v>
      </c>
      <c r="F2316" t="str">
        <f>IF(Tabel_Forespørgsel_fra_Visma28[[#This Row],[SupDescr]]=" "," "," - "&amp;Tabel_Forespørgsel_fra_Visma28[[#This Row],[SupDescr]])</f>
        <v xml:space="preserve"> </v>
      </c>
      <c r="G2316" t="s">
        <v>4847</v>
      </c>
      <c r="H2316">
        <v>1</v>
      </c>
      <c r="I2316" t="str">
        <f>IF(A2316=A2315,I2315&amp;CHAR(10)&amp;"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7" spans="1:9" x14ac:dyDescent="0.25">
      <c r="A2317" t="s">
        <v>15185</v>
      </c>
      <c r="B2317">
        <v>74762273</v>
      </c>
      <c r="C2317" t="s">
        <v>16</v>
      </c>
      <c r="D2317" t="str">
        <f>IF(Tabel_Forespørgsel_fra_Visma28[[#This Row],[SupProd]]=" "," "," - "&amp;Tabel_Forespørgsel_fra_Visma28[[#This Row],[SupProd]])</f>
        <v xml:space="preserve"> </v>
      </c>
      <c r="E2317" t="s">
        <v>16</v>
      </c>
      <c r="F2317" t="str">
        <f>IF(Tabel_Forespørgsel_fra_Visma28[[#This Row],[SupDescr]]=" "," "," - "&amp;Tabel_Forespørgsel_fra_Visma28[[#This Row],[SupDescr]])</f>
        <v xml:space="preserve"> </v>
      </c>
      <c r="G2317" t="s">
        <v>154</v>
      </c>
      <c r="H2317">
        <v>1</v>
      </c>
      <c r="I2317" t="str">
        <f>IF(A2317=A2316,I2316&amp;CHAR(10)&amp;"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318" spans="1:9" x14ac:dyDescent="0.25">
      <c r="A2318" t="s">
        <v>8666</v>
      </c>
      <c r="B2318">
        <v>70108720</v>
      </c>
      <c r="C2318" t="s">
        <v>16</v>
      </c>
      <c r="D2318" t="str">
        <f>IF(Tabel_Forespørgsel_fra_Visma28[[#This Row],[SupProd]]=" "," "," - "&amp;Tabel_Forespørgsel_fra_Visma28[[#This Row],[SupProd]])</f>
        <v xml:space="preserve"> </v>
      </c>
      <c r="E2318" t="s">
        <v>16</v>
      </c>
      <c r="F2318" t="str">
        <f>IF(Tabel_Forespørgsel_fra_Visma28[[#This Row],[SupDescr]]=" "," "," - "&amp;Tabel_Forespørgsel_fra_Visma28[[#This Row],[SupDescr]])</f>
        <v xml:space="preserve"> </v>
      </c>
      <c r="G2318" t="s">
        <v>8125</v>
      </c>
      <c r="H2318">
        <v>1</v>
      </c>
      <c r="I2318" t="str">
        <f>IF(A2318=A2317,I2317&amp;CHAR(10)&amp;"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19" spans="1:9" x14ac:dyDescent="0.25">
      <c r="A2319" t="s">
        <v>8720</v>
      </c>
      <c r="B2319">
        <v>70108720</v>
      </c>
      <c r="C2319" t="s">
        <v>16</v>
      </c>
      <c r="D2319" t="str">
        <f>IF(Tabel_Forespørgsel_fra_Visma28[[#This Row],[SupProd]]=" "," "," - "&amp;Tabel_Forespørgsel_fra_Visma28[[#This Row],[SupProd]])</f>
        <v xml:space="preserve"> </v>
      </c>
      <c r="E2319" t="s">
        <v>16</v>
      </c>
      <c r="F2319" t="str">
        <f>IF(Tabel_Forespørgsel_fra_Visma28[[#This Row],[SupDescr]]=" "," "," - "&amp;Tabel_Forespørgsel_fra_Visma28[[#This Row],[SupDescr]])</f>
        <v xml:space="preserve"> </v>
      </c>
      <c r="G2319" t="s">
        <v>8125</v>
      </c>
      <c r="H2319">
        <v>1</v>
      </c>
      <c r="I2319" t="str">
        <f>IF(A2319=A2318,I2318&amp;CHAR(10)&amp;"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0" spans="1:9" x14ac:dyDescent="0.25">
      <c r="A2320" t="s">
        <v>8724</v>
      </c>
      <c r="B2320">
        <v>70108720</v>
      </c>
      <c r="C2320" t="s">
        <v>16</v>
      </c>
      <c r="D2320" t="str">
        <f>IF(Tabel_Forespørgsel_fra_Visma28[[#This Row],[SupProd]]=" "," "," - "&amp;Tabel_Forespørgsel_fra_Visma28[[#This Row],[SupProd]])</f>
        <v xml:space="preserve"> </v>
      </c>
      <c r="E2320" t="s">
        <v>16</v>
      </c>
      <c r="F2320" t="str">
        <f>IF(Tabel_Forespørgsel_fra_Visma28[[#This Row],[SupDescr]]=" "," "," - "&amp;Tabel_Forespørgsel_fra_Visma28[[#This Row],[SupDescr]])</f>
        <v xml:space="preserve"> </v>
      </c>
      <c r="G2320" t="s">
        <v>8125</v>
      </c>
      <c r="H2320">
        <v>1</v>
      </c>
      <c r="I2320" t="str">
        <f>IF(A2320=A2319,I2319&amp;CHAR(10)&amp;"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1" spans="1:9" x14ac:dyDescent="0.25">
      <c r="A2321" t="s">
        <v>8735</v>
      </c>
      <c r="B2321">
        <v>70108720</v>
      </c>
      <c r="C2321" t="s">
        <v>16</v>
      </c>
      <c r="D2321" t="str">
        <f>IF(Tabel_Forespørgsel_fra_Visma28[[#This Row],[SupProd]]=" "," "," - "&amp;Tabel_Forespørgsel_fra_Visma28[[#This Row],[SupProd]])</f>
        <v xml:space="preserve"> </v>
      </c>
      <c r="E2321" t="s">
        <v>16</v>
      </c>
      <c r="F2321" t="str">
        <f>IF(Tabel_Forespørgsel_fra_Visma28[[#This Row],[SupDescr]]=" "," "," - "&amp;Tabel_Forespørgsel_fra_Visma28[[#This Row],[SupDescr]])</f>
        <v xml:space="preserve"> </v>
      </c>
      <c r="G2321" t="s">
        <v>8125</v>
      </c>
      <c r="H2321">
        <v>1</v>
      </c>
      <c r="I2321" t="str">
        <f>IF(A2321=A2320,I2320&amp;CHAR(10)&amp;"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2" spans="1:9" x14ac:dyDescent="0.25">
      <c r="A2322" t="s">
        <v>8736</v>
      </c>
      <c r="B2322">
        <v>70108720</v>
      </c>
      <c r="C2322" t="s">
        <v>16</v>
      </c>
      <c r="D2322" t="str">
        <f>IF(Tabel_Forespørgsel_fra_Visma28[[#This Row],[SupProd]]=" "," "," - "&amp;Tabel_Forespørgsel_fra_Visma28[[#This Row],[SupProd]])</f>
        <v xml:space="preserve"> </v>
      </c>
      <c r="E2322" t="s">
        <v>16</v>
      </c>
      <c r="F2322" t="str">
        <f>IF(Tabel_Forespørgsel_fra_Visma28[[#This Row],[SupDescr]]=" "," "," - "&amp;Tabel_Forespørgsel_fra_Visma28[[#This Row],[SupDescr]])</f>
        <v xml:space="preserve"> </v>
      </c>
      <c r="G2322" t="s">
        <v>8125</v>
      </c>
      <c r="H2322">
        <v>1</v>
      </c>
      <c r="I2322" t="str">
        <f>IF(A2322=A2321,I2321&amp;CHAR(10)&amp;"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3" spans="1:9" x14ac:dyDescent="0.25">
      <c r="A2323" t="s">
        <v>8728</v>
      </c>
      <c r="B2323">
        <v>70108720</v>
      </c>
      <c r="C2323" t="s">
        <v>16</v>
      </c>
      <c r="D2323" t="str">
        <f>IF(Tabel_Forespørgsel_fra_Visma28[[#This Row],[SupProd]]=" "," "," - "&amp;Tabel_Forespørgsel_fra_Visma28[[#This Row],[SupProd]])</f>
        <v xml:space="preserve"> </v>
      </c>
      <c r="E2323" t="s">
        <v>16</v>
      </c>
      <c r="F2323" t="str">
        <f>IF(Tabel_Forespørgsel_fra_Visma28[[#This Row],[SupDescr]]=" "," "," - "&amp;Tabel_Forespørgsel_fra_Visma28[[#This Row],[SupDescr]])</f>
        <v xml:space="preserve"> </v>
      </c>
      <c r="G2323" t="s">
        <v>8125</v>
      </c>
      <c r="H2323">
        <v>1</v>
      </c>
      <c r="I2323" t="str">
        <f>IF(A2323=A2322,I2322&amp;CHAR(10)&amp;"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4" spans="1:9" x14ac:dyDescent="0.25">
      <c r="A2324" t="s">
        <v>8729</v>
      </c>
      <c r="B2324">
        <v>70108720</v>
      </c>
      <c r="C2324" t="s">
        <v>16</v>
      </c>
      <c r="D2324" t="str">
        <f>IF(Tabel_Forespørgsel_fra_Visma28[[#This Row],[SupProd]]=" "," "," - "&amp;Tabel_Forespørgsel_fra_Visma28[[#This Row],[SupProd]])</f>
        <v xml:space="preserve"> </v>
      </c>
      <c r="E2324" t="s">
        <v>16</v>
      </c>
      <c r="F2324" t="str">
        <f>IF(Tabel_Forespørgsel_fra_Visma28[[#This Row],[SupDescr]]=" "," "," - "&amp;Tabel_Forespørgsel_fra_Visma28[[#This Row],[SupDescr]])</f>
        <v xml:space="preserve"> </v>
      </c>
      <c r="G2324" t="s">
        <v>8125</v>
      </c>
      <c r="H2324">
        <v>1</v>
      </c>
      <c r="I2324" t="str">
        <f>IF(A2324=A2323,I2323&amp;CHAR(10)&amp;"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5" spans="1:9" x14ac:dyDescent="0.25">
      <c r="A2325" t="s">
        <v>8730</v>
      </c>
      <c r="B2325">
        <v>70108720</v>
      </c>
      <c r="C2325" t="s">
        <v>16</v>
      </c>
      <c r="D2325" t="str">
        <f>IF(Tabel_Forespørgsel_fra_Visma28[[#This Row],[SupProd]]=" "," "," - "&amp;Tabel_Forespørgsel_fra_Visma28[[#This Row],[SupProd]])</f>
        <v xml:space="preserve"> </v>
      </c>
      <c r="E2325" t="s">
        <v>16</v>
      </c>
      <c r="F2325" t="str">
        <f>IF(Tabel_Forespørgsel_fra_Visma28[[#This Row],[SupDescr]]=" "," "," - "&amp;Tabel_Forespørgsel_fra_Visma28[[#This Row],[SupDescr]])</f>
        <v xml:space="preserve"> </v>
      </c>
      <c r="G2325" t="s">
        <v>8125</v>
      </c>
      <c r="H2325">
        <v>1</v>
      </c>
      <c r="I2325" t="str">
        <f>IF(A2325=A2324,I2324&amp;CHAR(10)&amp;"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6" spans="1:9" x14ac:dyDescent="0.25">
      <c r="A2326" t="s">
        <v>8737</v>
      </c>
      <c r="B2326">
        <v>70108720</v>
      </c>
      <c r="C2326" t="s">
        <v>16</v>
      </c>
      <c r="D2326" t="str">
        <f>IF(Tabel_Forespørgsel_fra_Visma28[[#This Row],[SupProd]]=" "," "," - "&amp;Tabel_Forespørgsel_fra_Visma28[[#This Row],[SupProd]])</f>
        <v xml:space="preserve"> </v>
      </c>
      <c r="E2326" t="s">
        <v>16</v>
      </c>
      <c r="F2326" t="str">
        <f>IF(Tabel_Forespørgsel_fra_Visma28[[#This Row],[SupDescr]]=" "," "," - "&amp;Tabel_Forespørgsel_fra_Visma28[[#This Row],[SupDescr]])</f>
        <v xml:space="preserve"> </v>
      </c>
      <c r="G2326" t="s">
        <v>8125</v>
      </c>
      <c r="H2326">
        <v>1</v>
      </c>
      <c r="I2326" t="str">
        <f>IF(A2326=A2325,I2325&amp;CHAR(10)&amp;"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7" spans="1:9" x14ac:dyDescent="0.25">
      <c r="A2327" t="s">
        <v>8738</v>
      </c>
      <c r="B2327">
        <v>70108720</v>
      </c>
      <c r="C2327" t="s">
        <v>16</v>
      </c>
      <c r="D2327" t="str">
        <f>IF(Tabel_Forespørgsel_fra_Visma28[[#This Row],[SupProd]]=" "," "," - "&amp;Tabel_Forespørgsel_fra_Visma28[[#This Row],[SupProd]])</f>
        <v xml:space="preserve"> </v>
      </c>
      <c r="E2327" t="s">
        <v>16</v>
      </c>
      <c r="F2327" t="str">
        <f>IF(Tabel_Forespørgsel_fra_Visma28[[#This Row],[SupDescr]]=" "," "," - "&amp;Tabel_Forespørgsel_fra_Visma28[[#This Row],[SupDescr]])</f>
        <v xml:space="preserve"> </v>
      </c>
      <c r="G2327" t="s">
        <v>8125</v>
      </c>
      <c r="H2327">
        <v>1</v>
      </c>
      <c r="I2327" t="str">
        <f>IF(A2327=A2326,I2326&amp;CHAR(10)&amp;"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8" spans="1:9" x14ac:dyDescent="0.25">
      <c r="A2328" t="s">
        <v>14189</v>
      </c>
      <c r="B2328">
        <v>70120140</v>
      </c>
      <c r="C2328" t="s">
        <v>16</v>
      </c>
      <c r="D2328" t="str">
        <f>IF(Tabel_Forespørgsel_fra_Visma28[[#This Row],[SupProd]]=" "," "," - "&amp;Tabel_Forespørgsel_fra_Visma28[[#This Row],[SupProd]])</f>
        <v xml:space="preserve"> </v>
      </c>
      <c r="E2328" t="s">
        <v>16</v>
      </c>
      <c r="F2328" t="str">
        <f>IF(Tabel_Forespørgsel_fra_Visma28[[#This Row],[SupDescr]]=" "," "," - "&amp;Tabel_Forespørgsel_fra_Visma28[[#This Row],[SupDescr]])</f>
        <v xml:space="preserve"> </v>
      </c>
      <c r="G2328" t="s">
        <v>2467</v>
      </c>
      <c r="H2328">
        <v>1</v>
      </c>
      <c r="I2328" t="str">
        <f>IF(A2328=A2327,I2327&amp;CHAR(10)&amp;"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2329" spans="1:9" x14ac:dyDescent="0.25">
      <c r="A2329" t="s">
        <v>8871</v>
      </c>
      <c r="B2329">
        <v>70108720</v>
      </c>
      <c r="C2329" t="s">
        <v>16</v>
      </c>
      <c r="D2329" t="str">
        <f>IF(Tabel_Forespørgsel_fra_Visma28[[#This Row],[SupProd]]=" "," "," - "&amp;Tabel_Forespørgsel_fra_Visma28[[#This Row],[SupProd]])</f>
        <v xml:space="preserve"> </v>
      </c>
      <c r="E2329" t="s">
        <v>16</v>
      </c>
      <c r="F2329" t="str">
        <f>IF(Tabel_Forespørgsel_fra_Visma28[[#This Row],[SupDescr]]=" "," "," - "&amp;Tabel_Forespørgsel_fra_Visma28[[#This Row],[SupDescr]])</f>
        <v xml:space="preserve"> </v>
      </c>
      <c r="G2329" t="s">
        <v>8125</v>
      </c>
      <c r="H2329">
        <v>1</v>
      </c>
      <c r="I2329" t="str">
        <f>IF(A2329=A2328,I2328&amp;CHAR(10)&amp;"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0" spans="1:9" x14ac:dyDescent="0.25">
      <c r="A2330" t="s">
        <v>8899</v>
      </c>
      <c r="B2330">
        <v>70108720</v>
      </c>
      <c r="C2330" t="s">
        <v>16</v>
      </c>
      <c r="D2330" t="str">
        <f>IF(Tabel_Forespørgsel_fra_Visma28[[#This Row],[SupProd]]=" "," "," - "&amp;Tabel_Forespørgsel_fra_Visma28[[#This Row],[SupProd]])</f>
        <v xml:space="preserve"> </v>
      </c>
      <c r="E2330" t="s">
        <v>16</v>
      </c>
      <c r="F2330" t="str">
        <f>IF(Tabel_Forespørgsel_fra_Visma28[[#This Row],[SupDescr]]=" "," "," - "&amp;Tabel_Forespørgsel_fra_Visma28[[#This Row],[SupDescr]])</f>
        <v xml:space="preserve"> </v>
      </c>
      <c r="G2330" t="s">
        <v>8125</v>
      </c>
      <c r="H2330">
        <v>2</v>
      </c>
      <c r="I2330" t="str">
        <f>IF(A2330=A2329,I2329&amp;CHAR(10)&amp;"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1" spans="1:9" x14ac:dyDescent="0.25">
      <c r="A2331" t="s">
        <v>8901</v>
      </c>
      <c r="B2331">
        <v>70108720</v>
      </c>
      <c r="C2331" t="s">
        <v>16</v>
      </c>
      <c r="D2331" t="str">
        <f>IF(Tabel_Forespørgsel_fra_Visma28[[#This Row],[SupProd]]=" "," "," - "&amp;Tabel_Forespørgsel_fra_Visma28[[#This Row],[SupProd]])</f>
        <v xml:space="preserve"> </v>
      </c>
      <c r="E2331" t="s">
        <v>16</v>
      </c>
      <c r="F2331" t="str">
        <f>IF(Tabel_Forespørgsel_fra_Visma28[[#This Row],[SupDescr]]=" "," "," - "&amp;Tabel_Forespørgsel_fra_Visma28[[#This Row],[SupDescr]])</f>
        <v xml:space="preserve"> </v>
      </c>
      <c r="G2331" t="s">
        <v>8125</v>
      </c>
      <c r="H2331">
        <v>1</v>
      </c>
      <c r="I2331" t="str">
        <f>IF(A2331=A2330,I2330&amp;CHAR(10)&amp;"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2" spans="1:9" x14ac:dyDescent="0.25">
      <c r="A2332" t="s">
        <v>9019</v>
      </c>
      <c r="B2332">
        <v>70108720</v>
      </c>
      <c r="C2332" t="s">
        <v>16</v>
      </c>
      <c r="D2332" t="str">
        <f>IF(Tabel_Forespørgsel_fra_Visma28[[#This Row],[SupProd]]=" "," "," - "&amp;Tabel_Forespørgsel_fra_Visma28[[#This Row],[SupProd]])</f>
        <v xml:space="preserve"> </v>
      </c>
      <c r="E2332" t="s">
        <v>16</v>
      </c>
      <c r="F2332" t="str">
        <f>IF(Tabel_Forespørgsel_fra_Visma28[[#This Row],[SupDescr]]=" "," "," - "&amp;Tabel_Forespørgsel_fra_Visma28[[#This Row],[SupDescr]])</f>
        <v xml:space="preserve"> </v>
      </c>
      <c r="G2332" t="s">
        <v>8125</v>
      </c>
      <c r="H2332">
        <v>1</v>
      </c>
      <c r="I2332" t="str">
        <f>IF(A2332=A2331,I2331&amp;CHAR(10)&amp;"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3" spans="1:9" x14ac:dyDescent="0.25">
      <c r="A2333" t="s">
        <v>9016</v>
      </c>
      <c r="B2333">
        <v>70108720</v>
      </c>
      <c r="C2333" t="s">
        <v>16</v>
      </c>
      <c r="D2333" t="str">
        <f>IF(Tabel_Forespørgsel_fra_Visma28[[#This Row],[SupProd]]=" "," "," - "&amp;Tabel_Forespørgsel_fra_Visma28[[#This Row],[SupProd]])</f>
        <v xml:space="preserve"> </v>
      </c>
      <c r="E2333" t="s">
        <v>16</v>
      </c>
      <c r="F2333" t="str">
        <f>IF(Tabel_Forespørgsel_fra_Visma28[[#This Row],[SupDescr]]=" "," "," - "&amp;Tabel_Forespørgsel_fra_Visma28[[#This Row],[SupDescr]])</f>
        <v xml:space="preserve"> </v>
      </c>
      <c r="G2333" t="s">
        <v>8125</v>
      </c>
      <c r="H2333">
        <v>1</v>
      </c>
      <c r="I2333" t="str">
        <f>IF(A2333=A2332,I2332&amp;CHAR(10)&amp;"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4" spans="1:9" x14ac:dyDescent="0.25">
      <c r="A2334" t="s">
        <v>9017</v>
      </c>
      <c r="B2334">
        <v>70108720</v>
      </c>
      <c r="C2334" t="s">
        <v>16</v>
      </c>
      <c r="D2334" t="str">
        <f>IF(Tabel_Forespørgsel_fra_Visma28[[#This Row],[SupProd]]=" "," "," - "&amp;Tabel_Forespørgsel_fra_Visma28[[#This Row],[SupProd]])</f>
        <v xml:space="preserve"> </v>
      </c>
      <c r="E2334" t="s">
        <v>16</v>
      </c>
      <c r="F2334" t="str">
        <f>IF(Tabel_Forespørgsel_fra_Visma28[[#This Row],[SupDescr]]=" "," "," - "&amp;Tabel_Forespørgsel_fra_Visma28[[#This Row],[SupDescr]])</f>
        <v xml:space="preserve"> </v>
      </c>
      <c r="G2334" t="s">
        <v>8125</v>
      </c>
      <c r="H2334">
        <v>1</v>
      </c>
      <c r="I2334" t="str">
        <f>IF(A2334=A2333,I2333&amp;CHAR(10)&amp;"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5" spans="1:9" x14ac:dyDescent="0.25">
      <c r="A2335" t="s">
        <v>9020</v>
      </c>
      <c r="B2335">
        <v>70108720</v>
      </c>
      <c r="C2335" t="s">
        <v>16</v>
      </c>
      <c r="D2335" t="str">
        <f>IF(Tabel_Forespørgsel_fra_Visma28[[#This Row],[SupProd]]=" "," "," - "&amp;Tabel_Forespørgsel_fra_Visma28[[#This Row],[SupProd]])</f>
        <v xml:space="preserve"> </v>
      </c>
      <c r="E2335" t="s">
        <v>16</v>
      </c>
      <c r="F2335" t="str">
        <f>IF(Tabel_Forespørgsel_fra_Visma28[[#This Row],[SupDescr]]=" "," "," - "&amp;Tabel_Forespørgsel_fra_Visma28[[#This Row],[SupDescr]])</f>
        <v xml:space="preserve"> </v>
      </c>
      <c r="G2335" t="s">
        <v>8125</v>
      </c>
      <c r="H2335">
        <v>1</v>
      </c>
      <c r="I2335" t="str">
        <f>IF(A2335=A2334,I2334&amp;CHAR(10)&amp;"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6" spans="1:9" x14ac:dyDescent="0.25">
      <c r="A2336" t="s">
        <v>9025</v>
      </c>
      <c r="B2336">
        <v>70108720</v>
      </c>
      <c r="C2336" t="s">
        <v>16</v>
      </c>
      <c r="D2336" t="str">
        <f>IF(Tabel_Forespørgsel_fra_Visma28[[#This Row],[SupProd]]=" "," "," - "&amp;Tabel_Forespørgsel_fra_Visma28[[#This Row],[SupProd]])</f>
        <v xml:space="preserve"> </v>
      </c>
      <c r="E2336" t="s">
        <v>16</v>
      </c>
      <c r="F2336" t="str">
        <f>IF(Tabel_Forespørgsel_fra_Visma28[[#This Row],[SupDescr]]=" "," "," - "&amp;Tabel_Forespørgsel_fra_Visma28[[#This Row],[SupDescr]])</f>
        <v xml:space="preserve"> </v>
      </c>
      <c r="G2336" t="s">
        <v>8125</v>
      </c>
      <c r="H2336">
        <v>1</v>
      </c>
      <c r="I2336" t="str">
        <f>IF(A2336=A2335,I2335&amp;CHAR(10)&amp;"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7" spans="1:9" x14ac:dyDescent="0.25">
      <c r="A2337" t="s">
        <v>9027</v>
      </c>
      <c r="B2337">
        <v>70108720</v>
      </c>
      <c r="C2337" t="s">
        <v>16</v>
      </c>
      <c r="D2337" t="str">
        <f>IF(Tabel_Forespørgsel_fra_Visma28[[#This Row],[SupProd]]=" "," "," - "&amp;Tabel_Forespørgsel_fra_Visma28[[#This Row],[SupProd]])</f>
        <v xml:space="preserve"> </v>
      </c>
      <c r="E2337" t="s">
        <v>16</v>
      </c>
      <c r="F2337" t="str">
        <f>IF(Tabel_Forespørgsel_fra_Visma28[[#This Row],[SupDescr]]=" "," "," - "&amp;Tabel_Forespørgsel_fra_Visma28[[#This Row],[SupDescr]])</f>
        <v xml:space="preserve"> </v>
      </c>
      <c r="G2337" t="s">
        <v>8125</v>
      </c>
      <c r="H2337">
        <v>1</v>
      </c>
      <c r="I2337" t="str">
        <f>IF(A2337=A2336,I2336&amp;CHAR(10)&amp;"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8" spans="1:9" x14ac:dyDescent="0.25">
      <c r="A2338" t="s">
        <v>9028</v>
      </c>
      <c r="B2338">
        <v>70108720</v>
      </c>
      <c r="C2338" t="s">
        <v>16</v>
      </c>
      <c r="D2338" t="str">
        <f>IF(Tabel_Forespørgsel_fra_Visma28[[#This Row],[SupProd]]=" "," "," - "&amp;Tabel_Forespørgsel_fra_Visma28[[#This Row],[SupProd]])</f>
        <v xml:space="preserve"> </v>
      </c>
      <c r="E2338" t="s">
        <v>16</v>
      </c>
      <c r="F2338" t="str">
        <f>IF(Tabel_Forespørgsel_fra_Visma28[[#This Row],[SupDescr]]=" "," "," - "&amp;Tabel_Forespørgsel_fra_Visma28[[#This Row],[SupDescr]])</f>
        <v xml:space="preserve"> </v>
      </c>
      <c r="G2338" t="s">
        <v>8125</v>
      </c>
      <c r="H2338">
        <v>1</v>
      </c>
      <c r="I2338" t="str">
        <f>IF(A2338=A2337,I2337&amp;CHAR(10)&amp;"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9" spans="1:9" x14ac:dyDescent="0.25">
      <c r="A2339" t="s">
        <v>9029</v>
      </c>
      <c r="B2339">
        <v>70108720</v>
      </c>
      <c r="C2339" t="s">
        <v>16</v>
      </c>
      <c r="D2339" t="str">
        <f>IF(Tabel_Forespørgsel_fra_Visma28[[#This Row],[SupProd]]=" "," "," - "&amp;Tabel_Forespørgsel_fra_Visma28[[#This Row],[SupProd]])</f>
        <v xml:space="preserve"> </v>
      </c>
      <c r="E2339" t="s">
        <v>16</v>
      </c>
      <c r="F2339" t="str">
        <f>IF(Tabel_Forespørgsel_fra_Visma28[[#This Row],[SupDescr]]=" "," "," - "&amp;Tabel_Forespørgsel_fra_Visma28[[#This Row],[SupDescr]])</f>
        <v xml:space="preserve"> </v>
      </c>
      <c r="G2339" t="s">
        <v>8125</v>
      </c>
      <c r="H2339">
        <v>1</v>
      </c>
      <c r="I2339" t="str">
        <f>IF(A2339=A2338,I2338&amp;CHAR(10)&amp;"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0" spans="1:9" x14ac:dyDescent="0.25">
      <c r="A2340" t="s">
        <v>9030</v>
      </c>
      <c r="B2340">
        <v>70108720</v>
      </c>
      <c r="C2340" t="s">
        <v>16</v>
      </c>
      <c r="D2340" t="str">
        <f>IF(Tabel_Forespørgsel_fra_Visma28[[#This Row],[SupProd]]=" "," "," - "&amp;Tabel_Forespørgsel_fra_Visma28[[#This Row],[SupProd]])</f>
        <v xml:space="preserve"> </v>
      </c>
      <c r="E2340" t="s">
        <v>16</v>
      </c>
      <c r="F2340" t="str">
        <f>IF(Tabel_Forespørgsel_fra_Visma28[[#This Row],[SupDescr]]=" "," "," - "&amp;Tabel_Forespørgsel_fra_Visma28[[#This Row],[SupDescr]])</f>
        <v xml:space="preserve"> </v>
      </c>
      <c r="G2340" t="s">
        <v>8125</v>
      </c>
      <c r="H2340">
        <v>1</v>
      </c>
      <c r="I2340" t="str">
        <f>IF(A2340=A2339,I2339&amp;CHAR(10)&amp;"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1" spans="1:9" x14ac:dyDescent="0.25">
      <c r="A2341" t="s">
        <v>9032</v>
      </c>
      <c r="B2341">
        <v>70108720</v>
      </c>
      <c r="C2341" t="s">
        <v>16</v>
      </c>
      <c r="D2341" t="str">
        <f>IF(Tabel_Forespørgsel_fra_Visma28[[#This Row],[SupProd]]=" "," "," - "&amp;Tabel_Forespørgsel_fra_Visma28[[#This Row],[SupProd]])</f>
        <v xml:space="preserve"> </v>
      </c>
      <c r="E2341" t="s">
        <v>16</v>
      </c>
      <c r="F2341" t="str">
        <f>IF(Tabel_Forespørgsel_fra_Visma28[[#This Row],[SupDescr]]=" "," "," - "&amp;Tabel_Forespørgsel_fra_Visma28[[#This Row],[SupDescr]])</f>
        <v xml:space="preserve"> </v>
      </c>
      <c r="G2341" t="s">
        <v>8125</v>
      </c>
      <c r="H2341">
        <v>1</v>
      </c>
      <c r="I2341" t="str">
        <f>IF(A2341=A2340,I2340&amp;CHAR(10)&amp;"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2" spans="1:9" x14ac:dyDescent="0.25">
      <c r="A2342" t="s">
        <v>8206</v>
      </c>
      <c r="B2342">
        <v>70108720</v>
      </c>
      <c r="C2342" t="s">
        <v>16</v>
      </c>
      <c r="D2342" t="str">
        <f>IF(Tabel_Forespørgsel_fra_Visma28[[#This Row],[SupProd]]=" "," "," - "&amp;Tabel_Forespørgsel_fra_Visma28[[#This Row],[SupProd]])</f>
        <v xml:space="preserve"> </v>
      </c>
      <c r="E2342" t="s">
        <v>16</v>
      </c>
      <c r="F2342" t="str">
        <f>IF(Tabel_Forespørgsel_fra_Visma28[[#This Row],[SupDescr]]=" "," "," - "&amp;Tabel_Forespørgsel_fra_Visma28[[#This Row],[SupDescr]])</f>
        <v xml:space="preserve"> </v>
      </c>
      <c r="G2342" t="s">
        <v>8125</v>
      </c>
      <c r="H2342">
        <v>1</v>
      </c>
      <c r="I2342" t="str">
        <f>IF(A2342=A2341,I2341&amp;CHAR(10)&amp;"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3" spans="1:9" x14ac:dyDescent="0.25">
      <c r="A2343" t="s">
        <v>8200</v>
      </c>
      <c r="B2343">
        <v>70108720</v>
      </c>
      <c r="C2343" t="s">
        <v>16</v>
      </c>
      <c r="D2343" t="str">
        <f>IF(Tabel_Forespørgsel_fra_Visma28[[#This Row],[SupProd]]=" "," "," - "&amp;Tabel_Forespørgsel_fra_Visma28[[#This Row],[SupProd]])</f>
        <v xml:space="preserve"> </v>
      </c>
      <c r="E2343" t="s">
        <v>16</v>
      </c>
      <c r="F2343" t="str">
        <f>IF(Tabel_Forespørgsel_fra_Visma28[[#This Row],[SupDescr]]=" "," "," - "&amp;Tabel_Forespørgsel_fra_Visma28[[#This Row],[SupDescr]])</f>
        <v xml:space="preserve"> </v>
      </c>
      <c r="G2343" t="s">
        <v>8125</v>
      </c>
      <c r="H2343">
        <v>1</v>
      </c>
      <c r="I2343" t="str">
        <f>IF(A2343=A2342,I2342&amp;CHAR(10)&amp;"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4" spans="1:9" x14ac:dyDescent="0.25">
      <c r="A2344" t="s">
        <v>8202</v>
      </c>
      <c r="B2344">
        <v>70108720</v>
      </c>
      <c r="C2344" t="s">
        <v>16</v>
      </c>
      <c r="D2344" t="str">
        <f>IF(Tabel_Forespørgsel_fra_Visma28[[#This Row],[SupProd]]=" "," "," - "&amp;Tabel_Forespørgsel_fra_Visma28[[#This Row],[SupProd]])</f>
        <v xml:space="preserve"> </v>
      </c>
      <c r="E2344" t="s">
        <v>16</v>
      </c>
      <c r="F2344" t="str">
        <f>IF(Tabel_Forespørgsel_fra_Visma28[[#This Row],[SupDescr]]=" "," "," - "&amp;Tabel_Forespørgsel_fra_Visma28[[#This Row],[SupDescr]])</f>
        <v xml:space="preserve"> </v>
      </c>
      <c r="G2344" t="s">
        <v>8125</v>
      </c>
      <c r="H2344">
        <v>1</v>
      </c>
      <c r="I2344" t="str">
        <f>IF(A2344=A2343,I2343&amp;CHAR(10)&amp;"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5" spans="1:9" x14ac:dyDescent="0.25">
      <c r="A2345" t="s">
        <v>8163</v>
      </c>
      <c r="B2345">
        <v>70108720</v>
      </c>
      <c r="C2345" t="s">
        <v>16</v>
      </c>
      <c r="D2345" t="str">
        <f>IF(Tabel_Forespørgsel_fra_Visma28[[#This Row],[SupProd]]=" "," "," - "&amp;Tabel_Forespørgsel_fra_Visma28[[#This Row],[SupProd]])</f>
        <v xml:space="preserve"> </v>
      </c>
      <c r="E2345" t="s">
        <v>16</v>
      </c>
      <c r="F2345" t="str">
        <f>IF(Tabel_Forespørgsel_fra_Visma28[[#This Row],[SupDescr]]=" "," "," - "&amp;Tabel_Forespørgsel_fra_Visma28[[#This Row],[SupDescr]])</f>
        <v xml:space="preserve"> </v>
      </c>
      <c r="G2345" t="s">
        <v>8125</v>
      </c>
      <c r="H2345">
        <v>1</v>
      </c>
      <c r="I2345" t="str">
        <f>IF(A2345=A2344,I2344&amp;CHAR(10)&amp;"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6" spans="1:9" x14ac:dyDescent="0.25">
      <c r="A2346" t="s">
        <v>8164</v>
      </c>
      <c r="B2346">
        <v>70230789</v>
      </c>
      <c r="C2346" t="s">
        <v>16</v>
      </c>
      <c r="D2346" t="str">
        <f>IF(Tabel_Forespørgsel_fra_Visma28[[#This Row],[SupProd]]=" "," "," - "&amp;Tabel_Forespørgsel_fra_Visma28[[#This Row],[SupProd]])</f>
        <v xml:space="preserve"> </v>
      </c>
      <c r="E2346" t="s">
        <v>16</v>
      </c>
      <c r="F2346" t="str">
        <f>IF(Tabel_Forespørgsel_fra_Visma28[[#This Row],[SupDescr]]=" "," "," - "&amp;Tabel_Forespørgsel_fra_Visma28[[#This Row],[SupDescr]])</f>
        <v xml:space="preserve"> </v>
      </c>
      <c r="G2346" t="s">
        <v>8165</v>
      </c>
      <c r="H2346">
        <v>1</v>
      </c>
      <c r="I2346" t="str">
        <f>IF(A2346=A2345,I2345&amp;CHAR(10)&amp;"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Jima Hegn  </v>
      </c>
    </row>
    <row r="2347" spans="1:9" x14ac:dyDescent="0.25">
      <c r="A2347" t="s">
        <v>8209</v>
      </c>
      <c r="B2347">
        <v>70230789</v>
      </c>
      <c r="C2347" t="s">
        <v>16</v>
      </c>
      <c r="D2347" t="str">
        <f>IF(Tabel_Forespørgsel_fra_Visma28[[#This Row],[SupProd]]=" "," "," - "&amp;Tabel_Forespørgsel_fra_Visma28[[#This Row],[SupProd]])</f>
        <v xml:space="preserve"> </v>
      </c>
      <c r="E2347" t="s">
        <v>16562</v>
      </c>
      <c r="F2347" t="str">
        <f>IF(Tabel_Forespørgsel_fra_Visma28[[#This Row],[SupDescr]]=" "," "," - "&amp;Tabel_Forespørgsel_fra_Visma28[[#This Row],[SupDescr]])</f>
        <v xml:space="preserve"> - D00000153 - 1127</v>
      </c>
      <c r="G2347" t="s">
        <v>8165</v>
      </c>
      <c r="H2347">
        <v>1</v>
      </c>
      <c r="I2347" t="str">
        <f>IF(A2347=A2346,I2346&amp;CHAR(10)&amp;"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Jima Hegn  - D00000153 - 1127</v>
      </c>
    </row>
    <row r="2348" spans="1:9" x14ac:dyDescent="0.25">
      <c r="A2348" t="s">
        <v>10243</v>
      </c>
      <c r="B2348">
        <v>70108720</v>
      </c>
      <c r="C2348" t="s">
        <v>16</v>
      </c>
      <c r="D2348" t="str">
        <f>IF(Tabel_Forespørgsel_fra_Visma28[[#This Row],[SupProd]]=" "," "," - "&amp;Tabel_Forespørgsel_fra_Visma28[[#This Row],[SupProd]])</f>
        <v xml:space="preserve"> </v>
      </c>
      <c r="E2348" t="s">
        <v>16</v>
      </c>
      <c r="F2348" t="str">
        <f>IF(Tabel_Forespørgsel_fra_Visma28[[#This Row],[SupDescr]]=" "," "," - "&amp;Tabel_Forespørgsel_fra_Visma28[[#This Row],[SupDescr]])</f>
        <v xml:space="preserve"> </v>
      </c>
      <c r="G2348" t="s">
        <v>8125</v>
      </c>
      <c r="H2348">
        <v>1</v>
      </c>
      <c r="I2348" t="str">
        <f>IF(A2348=A2347,I2347&amp;CHAR(10)&amp;"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9" spans="1:9" x14ac:dyDescent="0.25">
      <c r="A2349" t="s">
        <v>10245</v>
      </c>
      <c r="B2349">
        <v>70108720</v>
      </c>
      <c r="C2349" t="s">
        <v>16</v>
      </c>
      <c r="D2349" t="str">
        <f>IF(Tabel_Forespørgsel_fra_Visma28[[#This Row],[SupProd]]=" "," "," - "&amp;Tabel_Forespørgsel_fra_Visma28[[#This Row],[SupProd]])</f>
        <v xml:space="preserve"> </v>
      </c>
      <c r="E2349" t="s">
        <v>16</v>
      </c>
      <c r="F2349" t="str">
        <f>IF(Tabel_Forespørgsel_fra_Visma28[[#This Row],[SupDescr]]=" "," "," - "&amp;Tabel_Forespørgsel_fra_Visma28[[#This Row],[SupDescr]])</f>
        <v xml:space="preserve"> </v>
      </c>
      <c r="G2349" t="s">
        <v>8125</v>
      </c>
      <c r="H2349">
        <v>1</v>
      </c>
      <c r="I2349" t="str">
        <f>IF(A2349=A2348,I2348&amp;CHAR(10)&amp;"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0" spans="1:9" x14ac:dyDescent="0.25">
      <c r="A2350" t="s">
        <v>10254</v>
      </c>
      <c r="B2350">
        <v>70108720</v>
      </c>
      <c r="C2350" t="s">
        <v>16</v>
      </c>
      <c r="D2350" t="str">
        <f>IF(Tabel_Forespørgsel_fra_Visma28[[#This Row],[SupProd]]=" "," "," - "&amp;Tabel_Forespørgsel_fra_Visma28[[#This Row],[SupProd]])</f>
        <v xml:space="preserve"> </v>
      </c>
      <c r="E2350" t="s">
        <v>16</v>
      </c>
      <c r="F2350" t="str">
        <f>IF(Tabel_Forespørgsel_fra_Visma28[[#This Row],[SupDescr]]=" "," "," - "&amp;Tabel_Forespørgsel_fra_Visma28[[#This Row],[SupDescr]])</f>
        <v xml:space="preserve"> </v>
      </c>
      <c r="G2350" t="s">
        <v>8125</v>
      </c>
      <c r="H2350">
        <v>1</v>
      </c>
      <c r="I2350" t="str">
        <f>IF(A2350=A2349,I2349&amp;CHAR(10)&amp;"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1" spans="1:9" x14ac:dyDescent="0.25">
      <c r="A2351" t="s">
        <v>11909</v>
      </c>
      <c r="B2351">
        <v>70108720</v>
      </c>
      <c r="C2351" t="s">
        <v>16</v>
      </c>
      <c r="D2351" t="str">
        <f>IF(Tabel_Forespørgsel_fra_Visma28[[#This Row],[SupProd]]=" "," "," - "&amp;Tabel_Forespørgsel_fra_Visma28[[#This Row],[SupProd]])</f>
        <v xml:space="preserve"> </v>
      </c>
      <c r="E2351" t="s">
        <v>16</v>
      </c>
      <c r="F2351" t="str">
        <f>IF(Tabel_Forespørgsel_fra_Visma28[[#This Row],[SupDescr]]=" "," "," - "&amp;Tabel_Forespørgsel_fra_Visma28[[#This Row],[SupDescr]])</f>
        <v xml:space="preserve"> </v>
      </c>
      <c r="G2351" t="s">
        <v>8125</v>
      </c>
      <c r="H2351">
        <v>1</v>
      </c>
      <c r="I2351" t="str">
        <f>IF(A2351=A2350,I2350&amp;CHAR(10)&amp;"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2" spans="1:9" x14ac:dyDescent="0.25">
      <c r="A2352" t="s">
        <v>11906</v>
      </c>
      <c r="B2352">
        <v>70108720</v>
      </c>
      <c r="C2352" t="s">
        <v>16</v>
      </c>
      <c r="D2352" t="str">
        <f>IF(Tabel_Forespørgsel_fra_Visma28[[#This Row],[SupProd]]=" "," "," - "&amp;Tabel_Forespørgsel_fra_Visma28[[#This Row],[SupProd]])</f>
        <v xml:space="preserve"> </v>
      </c>
      <c r="E2352" t="s">
        <v>16</v>
      </c>
      <c r="F2352" t="str">
        <f>IF(Tabel_Forespørgsel_fra_Visma28[[#This Row],[SupDescr]]=" "," "," - "&amp;Tabel_Forespørgsel_fra_Visma28[[#This Row],[SupDescr]])</f>
        <v xml:space="preserve"> </v>
      </c>
      <c r="G2352" t="s">
        <v>8125</v>
      </c>
      <c r="H2352">
        <v>1</v>
      </c>
      <c r="I2352" t="str">
        <f>IF(A2352=A2351,I2351&amp;CHAR(10)&amp;"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3" spans="1:9" x14ac:dyDescent="0.25">
      <c r="A2353" t="s">
        <v>11107</v>
      </c>
      <c r="B2353">
        <v>70108720</v>
      </c>
      <c r="C2353" t="s">
        <v>16</v>
      </c>
      <c r="D2353" t="str">
        <f>IF(Tabel_Forespørgsel_fra_Visma28[[#This Row],[SupProd]]=" "," "," - "&amp;Tabel_Forespørgsel_fra_Visma28[[#This Row],[SupProd]])</f>
        <v xml:space="preserve"> </v>
      </c>
      <c r="E2353" t="s">
        <v>16</v>
      </c>
      <c r="F2353" t="str">
        <f>IF(Tabel_Forespørgsel_fra_Visma28[[#This Row],[SupDescr]]=" "," "," - "&amp;Tabel_Forespørgsel_fra_Visma28[[#This Row],[SupDescr]])</f>
        <v xml:space="preserve"> </v>
      </c>
      <c r="G2353" t="s">
        <v>8125</v>
      </c>
      <c r="H2353">
        <v>1</v>
      </c>
      <c r="I2353" t="str">
        <f>IF(A2353=A2352,I2352&amp;CHAR(10)&amp;"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4" spans="1:9" x14ac:dyDescent="0.25">
      <c r="A2354" t="s">
        <v>11108</v>
      </c>
      <c r="B2354">
        <v>70108720</v>
      </c>
      <c r="C2354" t="s">
        <v>16</v>
      </c>
      <c r="D2354" t="str">
        <f>IF(Tabel_Forespørgsel_fra_Visma28[[#This Row],[SupProd]]=" "," "," - "&amp;Tabel_Forespørgsel_fra_Visma28[[#This Row],[SupProd]])</f>
        <v xml:space="preserve"> </v>
      </c>
      <c r="E2354" t="s">
        <v>16</v>
      </c>
      <c r="F2354" t="str">
        <f>IF(Tabel_Forespørgsel_fra_Visma28[[#This Row],[SupDescr]]=" "," "," - "&amp;Tabel_Forespørgsel_fra_Visma28[[#This Row],[SupDescr]])</f>
        <v xml:space="preserve"> </v>
      </c>
      <c r="G2354" t="s">
        <v>8125</v>
      </c>
      <c r="H2354">
        <v>1</v>
      </c>
      <c r="I2354" t="str">
        <f>IF(A2354=A2353,I2353&amp;CHAR(10)&amp;"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5" spans="1:9" x14ac:dyDescent="0.25">
      <c r="A2355" t="s">
        <v>10261</v>
      </c>
      <c r="B2355">
        <v>70108720</v>
      </c>
      <c r="C2355" t="s">
        <v>16</v>
      </c>
      <c r="D2355" t="str">
        <f>IF(Tabel_Forespørgsel_fra_Visma28[[#This Row],[SupProd]]=" "," "," - "&amp;Tabel_Forespørgsel_fra_Visma28[[#This Row],[SupProd]])</f>
        <v xml:space="preserve"> </v>
      </c>
      <c r="E2355" t="s">
        <v>16</v>
      </c>
      <c r="F2355" t="str">
        <f>IF(Tabel_Forespørgsel_fra_Visma28[[#This Row],[SupDescr]]=" "," "," - "&amp;Tabel_Forespørgsel_fra_Visma28[[#This Row],[SupDescr]])</f>
        <v xml:space="preserve"> </v>
      </c>
      <c r="G2355" t="s">
        <v>8125</v>
      </c>
      <c r="H2355">
        <v>1</v>
      </c>
      <c r="I2355" t="str">
        <f>IF(A2355=A2354,I2354&amp;CHAR(10)&amp;"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6" spans="1:9" x14ac:dyDescent="0.25">
      <c r="A2356" t="s">
        <v>11913</v>
      </c>
      <c r="B2356">
        <v>70108720</v>
      </c>
      <c r="C2356" t="s">
        <v>16</v>
      </c>
      <c r="D2356" t="str">
        <f>IF(Tabel_Forespørgsel_fra_Visma28[[#This Row],[SupProd]]=" "," "," - "&amp;Tabel_Forespørgsel_fra_Visma28[[#This Row],[SupProd]])</f>
        <v xml:space="preserve"> </v>
      </c>
      <c r="E2356" t="s">
        <v>16</v>
      </c>
      <c r="F2356" t="str">
        <f>IF(Tabel_Forespørgsel_fra_Visma28[[#This Row],[SupDescr]]=" "," "," - "&amp;Tabel_Forespørgsel_fra_Visma28[[#This Row],[SupDescr]])</f>
        <v xml:space="preserve"> </v>
      </c>
      <c r="G2356" t="s">
        <v>8125</v>
      </c>
      <c r="H2356">
        <v>1</v>
      </c>
      <c r="I2356" t="str">
        <f>IF(A2356=A2355,I2355&amp;CHAR(10)&amp;"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7" spans="1:9" x14ac:dyDescent="0.25">
      <c r="A2357" t="s">
        <v>11914</v>
      </c>
      <c r="B2357">
        <v>70108720</v>
      </c>
      <c r="C2357" t="s">
        <v>16</v>
      </c>
      <c r="D2357" t="str">
        <f>IF(Tabel_Forespørgsel_fra_Visma28[[#This Row],[SupProd]]=" "," "," - "&amp;Tabel_Forespørgsel_fra_Visma28[[#This Row],[SupProd]])</f>
        <v xml:space="preserve"> </v>
      </c>
      <c r="E2357" t="s">
        <v>16</v>
      </c>
      <c r="F2357" t="str">
        <f>IF(Tabel_Forespørgsel_fra_Visma28[[#This Row],[SupDescr]]=" "," "," - "&amp;Tabel_Forespørgsel_fra_Visma28[[#This Row],[SupDescr]])</f>
        <v xml:space="preserve"> </v>
      </c>
      <c r="G2357" t="s">
        <v>8125</v>
      </c>
      <c r="H2357">
        <v>1</v>
      </c>
      <c r="I2357" t="str">
        <f>IF(A2357=A2356,I2356&amp;CHAR(10)&amp;"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8" spans="1:9" x14ac:dyDescent="0.25">
      <c r="A2358" t="s">
        <v>11367</v>
      </c>
      <c r="B2358">
        <v>70108720</v>
      </c>
      <c r="C2358" t="s">
        <v>16</v>
      </c>
      <c r="D2358" t="str">
        <f>IF(Tabel_Forespørgsel_fra_Visma28[[#This Row],[SupProd]]=" "," "," - "&amp;Tabel_Forespørgsel_fra_Visma28[[#This Row],[SupProd]])</f>
        <v xml:space="preserve"> </v>
      </c>
      <c r="E2358" t="s">
        <v>16</v>
      </c>
      <c r="F2358" t="str">
        <f>IF(Tabel_Forespørgsel_fra_Visma28[[#This Row],[SupDescr]]=" "," "," - "&amp;Tabel_Forespørgsel_fra_Visma28[[#This Row],[SupDescr]])</f>
        <v xml:space="preserve"> </v>
      </c>
      <c r="G2358" t="s">
        <v>8125</v>
      </c>
      <c r="H2358">
        <v>1</v>
      </c>
      <c r="I2358" t="str">
        <f>IF(A2358=A2357,I2357&amp;CHAR(10)&amp;"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9" spans="1:9" x14ac:dyDescent="0.25">
      <c r="A2359" t="s">
        <v>11368</v>
      </c>
      <c r="B2359">
        <v>70108720</v>
      </c>
      <c r="C2359" t="s">
        <v>16</v>
      </c>
      <c r="D2359" t="str">
        <f>IF(Tabel_Forespørgsel_fra_Visma28[[#This Row],[SupProd]]=" "," "," - "&amp;Tabel_Forespørgsel_fra_Visma28[[#This Row],[SupProd]])</f>
        <v xml:space="preserve"> </v>
      </c>
      <c r="E2359" t="s">
        <v>16</v>
      </c>
      <c r="F2359" t="str">
        <f>IF(Tabel_Forespørgsel_fra_Visma28[[#This Row],[SupDescr]]=" "," "," - "&amp;Tabel_Forespørgsel_fra_Visma28[[#This Row],[SupDescr]])</f>
        <v xml:space="preserve"> </v>
      </c>
      <c r="G2359" t="s">
        <v>8125</v>
      </c>
      <c r="H2359">
        <v>1</v>
      </c>
      <c r="I2359" t="str">
        <f>IF(A2359=A2358,I2358&amp;CHAR(10)&amp;"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60" spans="1:9" x14ac:dyDescent="0.25">
      <c r="A2360" t="s">
        <v>11335</v>
      </c>
      <c r="B2360">
        <v>70108720</v>
      </c>
      <c r="C2360" t="s">
        <v>16</v>
      </c>
      <c r="D2360" t="str">
        <f>IF(Tabel_Forespørgsel_fra_Visma28[[#This Row],[SupProd]]=" "," "," - "&amp;Tabel_Forespørgsel_fra_Visma28[[#This Row],[SupProd]])</f>
        <v xml:space="preserve"> </v>
      </c>
      <c r="E2360" t="s">
        <v>16</v>
      </c>
      <c r="F2360" t="str">
        <f>IF(Tabel_Forespørgsel_fra_Visma28[[#This Row],[SupDescr]]=" "," "," - "&amp;Tabel_Forespørgsel_fra_Visma28[[#This Row],[SupDescr]])</f>
        <v xml:space="preserve"> </v>
      </c>
      <c r="G2360" t="s">
        <v>8125</v>
      </c>
      <c r="H2360">
        <v>1</v>
      </c>
      <c r="I2360" t="str">
        <f>IF(A2360=A2359,I2359&amp;CHAR(10)&amp;"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61" spans="1:9" x14ac:dyDescent="0.25">
      <c r="A2361" t="s">
        <v>11334</v>
      </c>
      <c r="B2361">
        <v>70108720</v>
      </c>
      <c r="C2361" t="s">
        <v>16</v>
      </c>
      <c r="D2361" t="str">
        <f>IF(Tabel_Forespørgsel_fra_Visma28[[#This Row],[SupProd]]=" "," "," - "&amp;Tabel_Forespørgsel_fra_Visma28[[#This Row],[SupProd]])</f>
        <v xml:space="preserve"> </v>
      </c>
      <c r="E2361" t="s">
        <v>16</v>
      </c>
      <c r="F2361" t="str">
        <f>IF(Tabel_Forespørgsel_fra_Visma28[[#This Row],[SupDescr]]=" "," "," - "&amp;Tabel_Forespørgsel_fra_Visma28[[#This Row],[SupDescr]])</f>
        <v xml:space="preserve"> </v>
      </c>
      <c r="G2361" t="s">
        <v>8125</v>
      </c>
      <c r="H2361">
        <v>1</v>
      </c>
      <c r="I2361" t="str">
        <f>IF(A2361=A2360,I2360&amp;CHAR(10)&amp;"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62" spans="1:9" x14ac:dyDescent="0.25">
      <c r="A2362" t="s">
        <v>10572</v>
      </c>
      <c r="B2362">
        <v>70108720</v>
      </c>
      <c r="C2362" t="s">
        <v>16</v>
      </c>
      <c r="D2362" t="str">
        <f>IF(Tabel_Forespørgsel_fra_Visma28[[#This Row],[SupProd]]=" "," "," - "&amp;Tabel_Forespørgsel_fra_Visma28[[#This Row],[SupProd]])</f>
        <v xml:space="preserve"> </v>
      </c>
      <c r="E2362" t="s">
        <v>16</v>
      </c>
      <c r="F2362" t="str">
        <f>IF(Tabel_Forespørgsel_fra_Visma28[[#This Row],[SupDescr]]=" "," "," - "&amp;Tabel_Forespørgsel_fra_Visma28[[#This Row],[SupDescr]])</f>
        <v xml:space="preserve"> </v>
      </c>
      <c r="G2362" t="s">
        <v>8125</v>
      </c>
      <c r="H2362">
        <v>1</v>
      </c>
      <c r="I2362" t="str">
        <f>IF(A2362=A2361,I2361&amp;CHAR(10)&amp;"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63" spans="1:9" x14ac:dyDescent="0.25">
      <c r="A2363" t="s">
        <v>10573</v>
      </c>
      <c r="B2363">
        <v>70108720</v>
      </c>
      <c r="C2363" t="s">
        <v>16</v>
      </c>
      <c r="D2363" t="str">
        <f>IF(Tabel_Forespørgsel_fra_Visma28[[#This Row],[SupProd]]=" "," "," - "&amp;Tabel_Forespørgsel_fra_Visma28[[#This Row],[SupProd]])</f>
        <v xml:space="preserve"> </v>
      </c>
      <c r="E2363" t="s">
        <v>16</v>
      </c>
      <c r="F2363" t="str">
        <f>IF(Tabel_Forespørgsel_fra_Visma28[[#This Row],[SupDescr]]=" "," "," - "&amp;Tabel_Forespørgsel_fra_Visma28[[#This Row],[SupDescr]])</f>
        <v xml:space="preserve"> </v>
      </c>
      <c r="G2363" t="s">
        <v>8125</v>
      </c>
      <c r="H2363">
        <v>1</v>
      </c>
      <c r="I2363" t="str">
        <f>IF(A2363=A2362,I2362&amp;CHAR(10)&amp;"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64" spans="1:9" x14ac:dyDescent="0.25">
      <c r="A2364" t="s">
        <v>10460</v>
      </c>
      <c r="B2364">
        <v>86560200</v>
      </c>
      <c r="C2364" t="s">
        <v>16</v>
      </c>
      <c r="D2364" t="str">
        <f>IF(Tabel_Forespørgsel_fra_Visma28[[#This Row],[SupProd]]=" "," "," - "&amp;Tabel_Forespørgsel_fra_Visma28[[#This Row],[SupProd]])</f>
        <v xml:space="preserve"> </v>
      </c>
      <c r="E2364" t="s">
        <v>16</v>
      </c>
      <c r="F2364" t="str">
        <f>IF(Tabel_Forespørgsel_fra_Visma28[[#This Row],[SupDescr]]=" "," "," - "&amp;Tabel_Forespørgsel_fra_Visma28[[#This Row],[SupDescr]])</f>
        <v xml:space="preserve"> </v>
      </c>
      <c r="G2364" t="s">
        <v>10432</v>
      </c>
      <c r="H2364">
        <v>1</v>
      </c>
      <c r="I2364" t="str">
        <f>IF(A2364=A2363,I2363&amp;CHAR(10)&amp;"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365" spans="1:9" x14ac:dyDescent="0.25">
      <c r="A2365" t="s">
        <v>11234</v>
      </c>
      <c r="B2365">
        <v>46770000</v>
      </c>
      <c r="C2365" t="s">
        <v>11235</v>
      </c>
      <c r="D2365" t="str">
        <f>IF(Tabel_Forespørgsel_fra_Visma28[[#This Row],[SupProd]]=" "," "," - "&amp;Tabel_Forespørgsel_fra_Visma28[[#This Row],[SupProd]])</f>
        <v xml:space="preserve"> - P_SMAK0800006</v>
      </c>
      <c r="E2365" t="s">
        <v>11236</v>
      </c>
      <c r="F2365" t="str">
        <f>IF(Tabel_Forespørgsel_fra_Visma28[[#This Row],[SupDescr]]=" "," "," - "&amp;Tabel_Forespørgsel_fra_Visma28[[#This Row],[SupDescr]])</f>
        <v xml:space="preserve"> - Makrolon klar 2099 2 sider UV-beskyttet 8mm</v>
      </c>
      <c r="G2365" t="s">
        <v>8121</v>
      </c>
      <c r="H2365">
        <v>1</v>
      </c>
      <c r="I2365" t="str">
        <f>IF(A2365=A2364,I2364&amp;CHAR(10)&amp;"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Rias - P_SMAK0800006 - Makrolon klar 2099 2 sider UV-beskyttet 8mm</v>
      </c>
    </row>
    <row r="2366" spans="1:9" x14ac:dyDescent="0.25">
      <c r="A2366" t="s">
        <v>11240</v>
      </c>
      <c r="B2366">
        <v>46770000</v>
      </c>
      <c r="C2366" t="s">
        <v>11235</v>
      </c>
      <c r="D2366" t="str">
        <f>IF(Tabel_Forespørgsel_fra_Visma28[[#This Row],[SupProd]]=" "," "," - "&amp;Tabel_Forespørgsel_fra_Visma28[[#This Row],[SupProd]])</f>
        <v xml:space="preserve"> - P_SMAK0800006</v>
      </c>
      <c r="E2366" t="s">
        <v>11236</v>
      </c>
      <c r="F2366" t="str">
        <f>IF(Tabel_Forespørgsel_fra_Visma28[[#This Row],[SupDescr]]=" "," "," - "&amp;Tabel_Forespørgsel_fra_Visma28[[#This Row],[SupDescr]])</f>
        <v xml:space="preserve"> - Makrolon klar 2099 2 sider UV-beskyttet 8mm</v>
      </c>
      <c r="G2366" t="s">
        <v>8121</v>
      </c>
      <c r="H2366">
        <v>1</v>
      </c>
      <c r="I2366" t="str">
        <f>IF(A2366=A2365,I2365&amp;CHAR(10)&amp;"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Rias - P_SMAK0800006 - Makrolon klar 2099 2 sider UV-beskyttet 8mm</v>
      </c>
    </row>
    <row r="2367" spans="1:9" x14ac:dyDescent="0.25">
      <c r="A2367" t="s">
        <v>11363</v>
      </c>
      <c r="B2367">
        <v>46770000</v>
      </c>
      <c r="C2367" t="s">
        <v>10557</v>
      </c>
      <c r="D2367" t="str">
        <f>IF(Tabel_Forespørgsel_fra_Visma28[[#This Row],[SupProd]]=" "," "," - "&amp;Tabel_Forespørgsel_fra_Visma28[[#This Row],[SupProd]])</f>
        <v xml:space="preserve"> - P_SMAK0500008</v>
      </c>
      <c r="E2367" t="s">
        <v>10558</v>
      </c>
      <c r="F2367" t="str">
        <f>IF(Tabel_Forespørgsel_fra_Visma28[[#This Row],[SupDescr]]=" "," "," - "&amp;Tabel_Forespørgsel_fra_Visma28[[#This Row],[SupDescr]])</f>
        <v xml:space="preserve"> - Makrolon klar 2099 2 sider UV-beskyttet 5mm</v>
      </c>
      <c r="G2367" t="s">
        <v>8121</v>
      </c>
      <c r="H2367">
        <v>1</v>
      </c>
      <c r="I2367" t="str">
        <f>IF(A2367=A2366,I2366&amp;CHAR(10)&amp;"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Rias - P_SMAK0500008 - Makrolon klar 2099 2 sider UV-beskyttet 5mm</v>
      </c>
    </row>
    <row r="2368" spans="1:9" x14ac:dyDescent="0.25">
      <c r="A2368" t="s">
        <v>10556</v>
      </c>
      <c r="B2368">
        <v>46770000</v>
      </c>
      <c r="C2368" t="s">
        <v>10557</v>
      </c>
      <c r="D2368" t="str">
        <f>IF(Tabel_Forespørgsel_fra_Visma28[[#This Row],[SupProd]]=" "," "," - "&amp;Tabel_Forespørgsel_fra_Visma28[[#This Row],[SupProd]])</f>
        <v xml:space="preserve"> - P_SMAK0500008</v>
      </c>
      <c r="E2368" t="s">
        <v>10558</v>
      </c>
      <c r="F2368" t="str">
        <f>IF(Tabel_Forespørgsel_fra_Visma28[[#This Row],[SupDescr]]=" "," "," - "&amp;Tabel_Forespørgsel_fra_Visma28[[#This Row],[SupDescr]])</f>
        <v xml:space="preserve"> - Makrolon klar 2099 2 sider UV-beskyttet 5mm</v>
      </c>
      <c r="G2368" t="s">
        <v>8121</v>
      </c>
      <c r="H2368">
        <v>1</v>
      </c>
      <c r="I2368" t="str">
        <f>IF(A2368=A2367,I2367&amp;CHAR(10)&amp;"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Rias - P_SMAK0500008 - Makrolon klar 2099 2 sider UV-beskyttet 5mm</v>
      </c>
    </row>
    <row r="2369" spans="1:9" x14ac:dyDescent="0.25">
      <c r="A2369" t="s">
        <v>11328</v>
      </c>
      <c r="B2369">
        <v>76123366</v>
      </c>
      <c r="C2369" t="s">
        <v>16</v>
      </c>
      <c r="D2369" t="str">
        <f>IF(Tabel_Forespørgsel_fra_Visma28[[#This Row],[SupProd]]=" "," "," - "&amp;Tabel_Forespørgsel_fra_Visma28[[#This Row],[SupProd]])</f>
        <v xml:space="preserve"> </v>
      </c>
      <c r="E2369" t="s">
        <v>16</v>
      </c>
      <c r="F2369" t="str">
        <f>IF(Tabel_Forespørgsel_fra_Visma28[[#This Row],[SupDescr]]=" "," "," - "&amp;Tabel_Forespørgsel_fra_Visma28[[#This Row],[SupDescr]])</f>
        <v xml:space="preserve"> </v>
      </c>
      <c r="G2369" t="s">
        <v>8385</v>
      </c>
      <c r="H2369">
        <v>1</v>
      </c>
      <c r="I2369" t="str">
        <f>IF(A2369=A2368,I2368&amp;CHAR(10)&amp;"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WestCoast Tråd &amp; Plader  </v>
      </c>
    </row>
    <row r="2370" spans="1:9" x14ac:dyDescent="0.25">
      <c r="A2370" t="s">
        <v>11632</v>
      </c>
      <c r="B2370">
        <v>76123366</v>
      </c>
      <c r="C2370" t="s">
        <v>16</v>
      </c>
      <c r="D2370" t="str">
        <f>IF(Tabel_Forespørgsel_fra_Visma28[[#This Row],[SupProd]]=" "," "," - "&amp;Tabel_Forespørgsel_fra_Visma28[[#This Row],[SupProd]])</f>
        <v xml:space="preserve"> </v>
      </c>
      <c r="E2370" t="s">
        <v>16</v>
      </c>
      <c r="F2370" t="str">
        <f>IF(Tabel_Forespørgsel_fra_Visma28[[#This Row],[SupDescr]]=" "," "," - "&amp;Tabel_Forespørgsel_fra_Visma28[[#This Row],[SupDescr]])</f>
        <v xml:space="preserve"> </v>
      </c>
      <c r="G2370" t="s">
        <v>8385</v>
      </c>
      <c r="H2370">
        <v>1</v>
      </c>
      <c r="I2370" t="str">
        <f>IF(A2370=A2369,I2369&amp;CHAR(10)&amp;"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WestCoast Tråd &amp; Plader  </v>
      </c>
    </row>
    <row r="2371" spans="1:9" x14ac:dyDescent="0.25">
      <c r="A2371" t="s">
        <v>8766</v>
      </c>
      <c r="B2371">
        <v>75577000</v>
      </c>
      <c r="C2371" t="s">
        <v>16</v>
      </c>
      <c r="D2371" t="str">
        <f>IF(Tabel_Forespørgsel_fra_Visma28[[#This Row],[SupProd]]=" "," "," - "&amp;Tabel_Forespørgsel_fra_Visma28[[#This Row],[SupProd]])</f>
        <v xml:space="preserve"> </v>
      </c>
      <c r="E2371" t="s">
        <v>16</v>
      </c>
      <c r="F2371" t="str">
        <f>IF(Tabel_Forespørgsel_fra_Visma28[[#This Row],[SupDescr]]=" "," "," - "&amp;Tabel_Forespørgsel_fra_Visma28[[#This Row],[SupDescr]])</f>
        <v xml:space="preserve"> </v>
      </c>
      <c r="G2371" t="s">
        <v>3759</v>
      </c>
      <c r="H2371">
        <v>1</v>
      </c>
      <c r="I2371" t="str">
        <f>IF(A2371=A2370,I2370&amp;CHAR(10)&amp;"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72" spans="1:9" x14ac:dyDescent="0.25">
      <c r="A2372" t="s">
        <v>8767</v>
      </c>
      <c r="B2372">
        <v>75577000</v>
      </c>
      <c r="C2372" t="s">
        <v>16</v>
      </c>
      <c r="D2372" t="str">
        <f>IF(Tabel_Forespørgsel_fra_Visma28[[#This Row],[SupProd]]=" "," "," - "&amp;Tabel_Forespørgsel_fra_Visma28[[#This Row],[SupProd]])</f>
        <v xml:space="preserve"> </v>
      </c>
      <c r="E2372" t="s">
        <v>16</v>
      </c>
      <c r="F2372" t="str">
        <f>IF(Tabel_Forespørgsel_fra_Visma28[[#This Row],[SupDescr]]=" "," "," - "&amp;Tabel_Forespørgsel_fra_Visma28[[#This Row],[SupDescr]])</f>
        <v xml:space="preserve"> </v>
      </c>
      <c r="G2372" t="s">
        <v>3759</v>
      </c>
      <c r="H2372">
        <v>1</v>
      </c>
      <c r="I2372" t="str">
        <f>IF(A2372=A2371,I2371&amp;CHAR(10)&amp;"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73" spans="1:9" x14ac:dyDescent="0.25">
      <c r="A2373" t="s">
        <v>8772</v>
      </c>
      <c r="B2373">
        <v>75577000</v>
      </c>
      <c r="C2373" t="s">
        <v>16</v>
      </c>
      <c r="D2373" t="str">
        <f>IF(Tabel_Forespørgsel_fra_Visma28[[#This Row],[SupProd]]=" "," "," - "&amp;Tabel_Forespørgsel_fra_Visma28[[#This Row],[SupProd]])</f>
        <v xml:space="preserve"> </v>
      </c>
      <c r="E2373" t="s">
        <v>16</v>
      </c>
      <c r="F2373" t="str">
        <f>IF(Tabel_Forespørgsel_fra_Visma28[[#This Row],[SupDescr]]=" "," "," - "&amp;Tabel_Forespørgsel_fra_Visma28[[#This Row],[SupDescr]])</f>
        <v xml:space="preserve"> </v>
      </c>
      <c r="G2373" t="s">
        <v>3759</v>
      </c>
      <c r="H2373">
        <v>1</v>
      </c>
      <c r="I2373" t="str">
        <f>IF(A2373=A2372,I2372&amp;CHAR(10)&amp;"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74" spans="1:9" x14ac:dyDescent="0.25">
      <c r="A2374" t="s">
        <v>8194</v>
      </c>
      <c r="B2374">
        <v>75577000</v>
      </c>
      <c r="C2374" t="s">
        <v>16</v>
      </c>
      <c r="D2374" t="str">
        <f>IF(Tabel_Forespørgsel_fra_Visma28[[#This Row],[SupProd]]=" "," "," - "&amp;Tabel_Forespørgsel_fra_Visma28[[#This Row],[SupProd]])</f>
        <v xml:space="preserve"> </v>
      </c>
      <c r="E2374" t="s">
        <v>8195</v>
      </c>
      <c r="F2374" t="str">
        <f>IF(Tabel_Forespørgsel_fra_Visma28[[#This Row],[SupDescr]]=" "," "," - "&amp;Tabel_Forespørgsel_fra_Visma28[[#This Row],[SupDescr]])</f>
        <v xml:space="preserve"> - Tilbudt i Hardox 500</v>
      </c>
      <c r="G2374" t="s">
        <v>3759</v>
      </c>
      <c r="H2374">
        <v>1</v>
      </c>
      <c r="I2374" t="str">
        <f>IF(A2374=A2373,I2373&amp;CHAR(10)&amp;"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- Tilbudt i Hardox 500</v>
      </c>
    </row>
    <row r="2375" spans="1:9" x14ac:dyDescent="0.25">
      <c r="A2375" t="s">
        <v>8196</v>
      </c>
      <c r="B2375">
        <v>75577000</v>
      </c>
      <c r="C2375" t="s">
        <v>16</v>
      </c>
      <c r="D2375" t="str">
        <f>IF(Tabel_Forespørgsel_fra_Visma28[[#This Row],[SupProd]]=" "," "," - "&amp;Tabel_Forespørgsel_fra_Visma28[[#This Row],[SupProd]])</f>
        <v xml:space="preserve"> </v>
      </c>
      <c r="E2375" t="s">
        <v>8195</v>
      </c>
      <c r="F2375" t="str">
        <f>IF(Tabel_Forespørgsel_fra_Visma28[[#This Row],[SupDescr]]=" "," "," - "&amp;Tabel_Forespørgsel_fra_Visma28[[#This Row],[SupDescr]])</f>
        <v xml:space="preserve"> - Tilbudt i Hardox 500</v>
      </c>
      <c r="G2375" t="s">
        <v>3759</v>
      </c>
      <c r="H2375">
        <v>1</v>
      </c>
      <c r="I2375" t="str">
        <f>IF(A2375=A2374,I2374&amp;CHAR(10)&amp;"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- Tilbudt i Hardox 500</v>
      </c>
    </row>
    <row r="2376" spans="1:9" x14ac:dyDescent="0.25">
      <c r="A2376" t="s">
        <v>11458</v>
      </c>
      <c r="B2376">
        <v>75577000</v>
      </c>
      <c r="C2376" t="s">
        <v>16</v>
      </c>
      <c r="D2376" t="str">
        <f>IF(Tabel_Forespørgsel_fra_Visma28[[#This Row],[SupProd]]=" "," "," - "&amp;Tabel_Forespørgsel_fra_Visma28[[#This Row],[SupProd]])</f>
        <v xml:space="preserve"> </v>
      </c>
      <c r="E2376" t="s">
        <v>16</v>
      </c>
      <c r="F2376" t="str">
        <f>IF(Tabel_Forespørgsel_fra_Visma28[[#This Row],[SupDescr]]=" "," "," - "&amp;Tabel_Forespørgsel_fra_Visma28[[#This Row],[SupDescr]])</f>
        <v xml:space="preserve"> </v>
      </c>
      <c r="G2376" t="s">
        <v>3759</v>
      </c>
      <c r="H2376">
        <v>1</v>
      </c>
      <c r="I2376" t="str">
        <f>IF(A2376=A2375,I2375&amp;CHAR(10)&amp;"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77" spans="1:9" x14ac:dyDescent="0.25">
      <c r="A2377" t="s">
        <v>11294</v>
      </c>
      <c r="B2377">
        <v>70108720</v>
      </c>
      <c r="C2377" t="s">
        <v>16</v>
      </c>
      <c r="D2377" t="str">
        <f>IF(Tabel_Forespørgsel_fra_Visma28[[#This Row],[SupProd]]=" "," "," - "&amp;Tabel_Forespørgsel_fra_Visma28[[#This Row],[SupProd]])</f>
        <v xml:space="preserve"> </v>
      </c>
      <c r="E2377" t="s">
        <v>16</v>
      </c>
      <c r="F2377" t="str">
        <f>IF(Tabel_Forespørgsel_fra_Visma28[[#This Row],[SupDescr]]=" "," "," - "&amp;Tabel_Forespørgsel_fra_Visma28[[#This Row],[SupDescr]])</f>
        <v xml:space="preserve"> </v>
      </c>
      <c r="G2377" t="s">
        <v>8125</v>
      </c>
      <c r="H2377">
        <v>1</v>
      </c>
      <c r="I2377" t="str">
        <f>IF(A2377=A2376,I2376&amp;CHAR(10)&amp;"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78" spans="1:9" x14ac:dyDescent="0.25">
      <c r="A2378" t="s">
        <v>11295</v>
      </c>
      <c r="B2378">
        <v>70108720</v>
      </c>
      <c r="C2378" t="s">
        <v>16</v>
      </c>
      <c r="D2378" t="str">
        <f>IF(Tabel_Forespørgsel_fra_Visma28[[#This Row],[SupProd]]=" "," "," - "&amp;Tabel_Forespørgsel_fra_Visma28[[#This Row],[SupProd]])</f>
        <v xml:space="preserve"> </v>
      </c>
      <c r="E2378" t="s">
        <v>16</v>
      </c>
      <c r="F2378" t="str">
        <f>IF(Tabel_Forespørgsel_fra_Visma28[[#This Row],[SupDescr]]=" "," "," - "&amp;Tabel_Forespørgsel_fra_Visma28[[#This Row],[SupDescr]])</f>
        <v xml:space="preserve"> </v>
      </c>
      <c r="G2378" t="s">
        <v>8125</v>
      </c>
      <c r="H2378">
        <v>1</v>
      </c>
      <c r="I2378" t="str">
        <f>IF(A2378=A2377,I2377&amp;CHAR(10)&amp;"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79" spans="1:9" x14ac:dyDescent="0.25">
      <c r="A2379" t="s">
        <v>11296</v>
      </c>
      <c r="B2379">
        <v>70108720</v>
      </c>
      <c r="C2379" t="s">
        <v>16</v>
      </c>
      <c r="D2379" t="str">
        <f>IF(Tabel_Forespørgsel_fra_Visma28[[#This Row],[SupProd]]=" "," "," - "&amp;Tabel_Forespørgsel_fra_Visma28[[#This Row],[SupProd]])</f>
        <v xml:space="preserve"> </v>
      </c>
      <c r="E2379" t="s">
        <v>16</v>
      </c>
      <c r="F2379" t="str">
        <f>IF(Tabel_Forespørgsel_fra_Visma28[[#This Row],[SupDescr]]=" "," "," - "&amp;Tabel_Forespørgsel_fra_Visma28[[#This Row],[SupDescr]])</f>
        <v xml:space="preserve"> </v>
      </c>
      <c r="G2379" t="s">
        <v>8125</v>
      </c>
      <c r="H2379">
        <v>1</v>
      </c>
      <c r="I2379" t="str">
        <f>IF(A2379=A2378,I2378&amp;CHAR(10)&amp;"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0" spans="1:9" x14ac:dyDescent="0.25">
      <c r="A2380" t="s">
        <v>10268</v>
      </c>
      <c r="B2380">
        <v>70108720</v>
      </c>
      <c r="C2380" t="s">
        <v>16</v>
      </c>
      <c r="D2380" t="str">
        <f>IF(Tabel_Forespørgsel_fra_Visma28[[#This Row],[SupProd]]=" "," "," - "&amp;Tabel_Forespørgsel_fra_Visma28[[#This Row],[SupProd]])</f>
        <v xml:space="preserve"> </v>
      </c>
      <c r="E2380" t="s">
        <v>16</v>
      </c>
      <c r="F2380" t="str">
        <f>IF(Tabel_Forespørgsel_fra_Visma28[[#This Row],[SupDescr]]=" "," "," - "&amp;Tabel_Forespørgsel_fra_Visma28[[#This Row],[SupDescr]])</f>
        <v xml:space="preserve"> </v>
      </c>
      <c r="G2380" t="s">
        <v>8125</v>
      </c>
      <c r="H2380">
        <v>1</v>
      </c>
      <c r="I2380" t="str">
        <f>IF(A2380=A2379,I2379&amp;CHAR(10)&amp;"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1" spans="1:9" x14ac:dyDescent="0.25">
      <c r="A2381" t="s">
        <v>11836</v>
      </c>
      <c r="B2381">
        <v>70108720</v>
      </c>
      <c r="C2381" t="s">
        <v>16</v>
      </c>
      <c r="D2381" t="str">
        <f>IF(Tabel_Forespørgsel_fra_Visma28[[#This Row],[SupProd]]=" "," "," - "&amp;Tabel_Forespørgsel_fra_Visma28[[#This Row],[SupProd]])</f>
        <v xml:space="preserve"> </v>
      </c>
      <c r="E2381" t="s">
        <v>16</v>
      </c>
      <c r="F2381" t="str">
        <f>IF(Tabel_Forespørgsel_fra_Visma28[[#This Row],[SupDescr]]=" "," "," - "&amp;Tabel_Forespørgsel_fra_Visma28[[#This Row],[SupDescr]])</f>
        <v xml:space="preserve"> </v>
      </c>
      <c r="G2381" t="s">
        <v>8125</v>
      </c>
      <c r="H2381">
        <v>1</v>
      </c>
      <c r="I2381" t="str">
        <f>IF(A2381=A2380,I2380&amp;CHAR(10)&amp;"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2" spans="1:9" x14ac:dyDescent="0.25">
      <c r="A2382" t="s">
        <v>10317</v>
      </c>
      <c r="B2382">
        <v>70108720</v>
      </c>
      <c r="C2382" t="s">
        <v>16</v>
      </c>
      <c r="D2382" t="str">
        <f>IF(Tabel_Forespørgsel_fra_Visma28[[#This Row],[SupProd]]=" "," "," - "&amp;Tabel_Forespørgsel_fra_Visma28[[#This Row],[SupProd]])</f>
        <v xml:space="preserve"> </v>
      </c>
      <c r="E2382" t="s">
        <v>16</v>
      </c>
      <c r="F2382" t="str">
        <f>IF(Tabel_Forespørgsel_fra_Visma28[[#This Row],[SupDescr]]=" "," "," - "&amp;Tabel_Forespørgsel_fra_Visma28[[#This Row],[SupDescr]])</f>
        <v xml:space="preserve"> </v>
      </c>
      <c r="G2382" t="s">
        <v>8125</v>
      </c>
      <c r="H2382">
        <v>1</v>
      </c>
      <c r="I2382" t="str">
        <f>IF(A2382=A2381,I2381&amp;CHAR(10)&amp;"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3" spans="1:9" x14ac:dyDescent="0.25">
      <c r="A2383" t="s">
        <v>10309</v>
      </c>
      <c r="B2383">
        <v>70108720</v>
      </c>
      <c r="C2383" t="s">
        <v>16</v>
      </c>
      <c r="D2383" t="str">
        <f>IF(Tabel_Forespørgsel_fra_Visma28[[#This Row],[SupProd]]=" "," "," - "&amp;Tabel_Forespørgsel_fra_Visma28[[#This Row],[SupProd]])</f>
        <v xml:space="preserve"> </v>
      </c>
      <c r="E2383" t="s">
        <v>16</v>
      </c>
      <c r="F2383" t="str">
        <f>IF(Tabel_Forespørgsel_fra_Visma28[[#This Row],[SupDescr]]=" "," "," - "&amp;Tabel_Forespørgsel_fra_Visma28[[#This Row],[SupDescr]])</f>
        <v xml:space="preserve"> </v>
      </c>
      <c r="G2383" t="s">
        <v>8125</v>
      </c>
      <c r="H2383">
        <v>1</v>
      </c>
      <c r="I2383" t="str">
        <f>IF(A2383=A2382,I2382&amp;CHAR(10)&amp;"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4" spans="1:9" x14ac:dyDescent="0.25">
      <c r="A2384" t="s">
        <v>10316</v>
      </c>
      <c r="B2384">
        <v>70108720</v>
      </c>
      <c r="C2384" t="s">
        <v>16</v>
      </c>
      <c r="D2384" t="str">
        <f>IF(Tabel_Forespørgsel_fra_Visma28[[#This Row],[SupProd]]=" "," "," - "&amp;Tabel_Forespørgsel_fra_Visma28[[#This Row],[SupProd]])</f>
        <v xml:space="preserve"> </v>
      </c>
      <c r="E2384" t="s">
        <v>16</v>
      </c>
      <c r="F2384" t="str">
        <f>IF(Tabel_Forespørgsel_fra_Visma28[[#This Row],[SupDescr]]=" "," "," - "&amp;Tabel_Forespørgsel_fra_Visma28[[#This Row],[SupDescr]])</f>
        <v xml:space="preserve"> </v>
      </c>
      <c r="G2384" t="s">
        <v>8125</v>
      </c>
      <c r="H2384">
        <v>1</v>
      </c>
      <c r="I2384" t="str">
        <f>IF(A2384=A2383,I2383&amp;CHAR(10)&amp;"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5" spans="1:9" x14ac:dyDescent="0.25">
      <c r="A2385" t="s">
        <v>10326</v>
      </c>
      <c r="B2385">
        <v>70108720</v>
      </c>
      <c r="C2385" t="s">
        <v>16</v>
      </c>
      <c r="D2385" t="str">
        <f>IF(Tabel_Forespørgsel_fra_Visma28[[#This Row],[SupProd]]=" "," "," - "&amp;Tabel_Forespørgsel_fra_Visma28[[#This Row],[SupProd]])</f>
        <v xml:space="preserve"> </v>
      </c>
      <c r="E2385" t="s">
        <v>16</v>
      </c>
      <c r="F2385" t="str">
        <f>IF(Tabel_Forespørgsel_fra_Visma28[[#This Row],[SupDescr]]=" "," "," - "&amp;Tabel_Forespørgsel_fra_Visma28[[#This Row],[SupDescr]])</f>
        <v xml:space="preserve"> </v>
      </c>
      <c r="G2385" t="s">
        <v>8125</v>
      </c>
      <c r="H2385">
        <v>1</v>
      </c>
      <c r="I2385" t="str">
        <f>IF(A2385=A2384,I2384&amp;CHAR(10)&amp;"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6" spans="1:9" x14ac:dyDescent="0.25">
      <c r="A2386" t="s">
        <v>10322</v>
      </c>
      <c r="B2386">
        <v>70108720</v>
      </c>
      <c r="C2386" t="s">
        <v>16</v>
      </c>
      <c r="D2386" t="str">
        <f>IF(Tabel_Forespørgsel_fra_Visma28[[#This Row],[SupProd]]=" "," "," - "&amp;Tabel_Forespørgsel_fra_Visma28[[#This Row],[SupProd]])</f>
        <v xml:space="preserve"> </v>
      </c>
      <c r="E2386" t="s">
        <v>16</v>
      </c>
      <c r="F2386" t="str">
        <f>IF(Tabel_Forespørgsel_fra_Visma28[[#This Row],[SupDescr]]=" "," "," - "&amp;Tabel_Forespørgsel_fra_Visma28[[#This Row],[SupDescr]])</f>
        <v xml:space="preserve"> </v>
      </c>
      <c r="G2386" t="s">
        <v>8125</v>
      </c>
      <c r="H2386">
        <v>1</v>
      </c>
      <c r="I2386" t="str">
        <f>IF(A2386=A2385,I2385&amp;CHAR(10)&amp;"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7" spans="1:9" x14ac:dyDescent="0.25">
      <c r="A2387" t="s">
        <v>10327</v>
      </c>
      <c r="B2387">
        <v>70108720</v>
      </c>
      <c r="C2387" t="s">
        <v>16</v>
      </c>
      <c r="D2387" t="str">
        <f>IF(Tabel_Forespørgsel_fra_Visma28[[#This Row],[SupProd]]=" "," "," - "&amp;Tabel_Forespørgsel_fra_Visma28[[#This Row],[SupProd]])</f>
        <v xml:space="preserve"> </v>
      </c>
      <c r="E2387" t="s">
        <v>16</v>
      </c>
      <c r="F2387" t="str">
        <f>IF(Tabel_Forespørgsel_fra_Visma28[[#This Row],[SupDescr]]=" "," "," - "&amp;Tabel_Forespørgsel_fra_Visma28[[#This Row],[SupDescr]])</f>
        <v xml:space="preserve"> </v>
      </c>
      <c r="G2387" t="s">
        <v>8125</v>
      </c>
      <c r="H2387">
        <v>1</v>
      </c>
      <c r="I2387" t="str">
        <f>IF(A2387=A2386,I2386&amp;CHAR(10)&amp;"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8" spans="1:9" x14ac:dyDescent="0.25">
      <c r="A2388" t="s">
        <v>10349</v>
      </c>
      <c r="B2388">
        <v>75577000</v>
      </c>
      <c r="C2388" t="s">
        <v>16</v>
      </c>
      <c r="D2388" t="str">
        <f>IF(Tabel_Forespørgsel_fra_Visma28[[#This Row],[SupProd]]=" "," "," - "&amp;Tabel_Forespørgsel_fra_Visma28[[#This Row],[SupProd]])</f>
        <v xml:space="preserve"> </v>
      </c>
      <c r="E2388" t="s">
        <v>16</v>
      </c>
      <c r="F2388" t="str">
        <f>IF(Tabel_Forespørgsel_fra_Visma28[[#This Row],[SupDescr]]=" "," "," - "&amp;Tabel_Forespørgsel_fra_Visma28[[#This Row],[SupDescr]])</f>
        <v xml:space="preserve"> </v>
      </c>
      <c r="G2388" t="s">
        <v>3759</v>
      </c>
      <c r="H2388">
        <v>1</v>
      </c>
      <c r="I2388" t="str">
        <f>IF(A2388=A2387,I2387&amp;CHAR(10)&amp;"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89" spans="1:9" x14ac:dyDescent="0.25">
      <c r="A2389" t="s">
        <v>10725</v>
      </c>
      <c r="B2389">
        <v>75577000</v>
      </c>
      <c r="C2389" t="s">
        <v>16</v>
      </c>
      <c r="D2389" t="str">
        <f>IF(Tabel_Forespørgsel_fra_Visma28[[#This Row],[SupProd]]=" "," "," - "&amp;Tabel_Forespørgsel_fra_Visma28[[#This Row],[SupProd]])</f>
        <v xml:space="preserve"> </v>
      </c>
      <c r="E2389" t="s">
        <v>16</v>
      </c>
      <c r="F2389" t="str">
        <f>IF(Tabel_Forespørgsel_fra_Visma28[[#This Row],[SupDescr]]=" "," "," - "&amp;Tabel_Forespørgsel_fra_Visma28[[#This Row],[SupDescr]])</f>
        <v xml:space="preserve"> </v>
      </c>
      <c r="G2389" t="s">
        <v>3759</v>
      </c>
      <c r="H2389">
        <v>1</v>
      </c>
      <c r="I2389" t="str">
        <f>IF(A2389=A2388,I2388&amp;CHAR(10)&amp;"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90" spans="1:9" x14ac:dyDescent="0.25">
      <c r="A2390" t="s">
        <v>10871</v>
      </c>
      <c r="B2390">
        <v>74842524</v>
      </c>
      <c r="C2390" t="s">
        <v>16</v>
      </c>
      <c r="D2390" t="str">
        <f>IF(Tabel_Forespørgsel_fra_Visma28[[#This Row],[SupProd]]=" "," "," - "&amp;Tabel_Forespørgsel_fra_Visma28[[#This Row],[SupProd]])</f>
        <v xml:space="preserve"> </v>
      </c>
      <c r="E2390" t="s">
        <v>16</v>
      </c>
      <c r="F2390" t="str">
        <f>IF(Tabel_Forespørgsel_fra_Visma28[[#This Row],[SupDescr]]=" "," "," - "&amp;Tabel_Forespørgsel_fra_Visma28[[#This Row],[SupDescr]])</f>
        <v xml:space="preserve"> </v>
      </c>
      <c r="G2390" t="s">
        <v>6414</v>
      </c>
      <c r="H2390">
        <v>1</v>
      </c>
      <c r="I2390" t="str">
        <f>IF(A2390=A2389,I2389&amp;CHAR(10)&amp;"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391" spans="1:9" x14ac:dyDescent="0.25">
      <c r="A2391" t="s">
        <v>10874</v>
      </c>
      <c r="B2391">
        <v>74842524</v>
      </c>
      <c r="C2391" t="s">
        <v>16</v>
      </c>
      <c r="D2391" t="str">
        <f>IF(Tabel_Forespørgsel_fra_Visma28[[#This Row],[SupProd]]=" "," "," - "&amp;Tabel_Forespørgsel_fra_Visma28[[#This Row],[SupProd]])</f>
        <v xml:space="preserve"> </v>
      </c>
      <c r="E2391" t="s">
        <v>16</v>
      </c>
      <c r="F2391" t="str">
        <f>IF(Tabel_Forespørgsel_fra_Visma28[[#This Row],[SupDescr]]=" "," "," - "&amp;Tabel_Forespørgsel_fra_Visma28[[#This Row],[SupDescr]])</f>
        <v xml:space="preserve"> </v>
      </c>
      <c r="G2391" t="s">
        <v>6414</v>
      </c>
      <c r="H2391">
        <v>1</v>
      </c>
      <c r="I2391" t="str">
        <f>IF(A2391=A2390,I2390&amp;CHAR(10)&amp;"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392" spans="1:9" x14ac:dyDescent="0.25">
      <c r="A2392" t="s">
        <v>10872</v>
      </c>
      <c r="B2392">
        <v>74842524</v>
      </c>
      <c r="C2392" t="s">
        <v>16</v>
      </c>
      <c r="D2392" t="str">
        <f>IF(Tabel_Forespørgsel_fra_Visma28[[#This Row],[SupProd]]=" "," "," - "&amp;Tabel_Forespørgsel_fra_Visma28[[#This Row],[SupProd]])</f>
        <v xml:space="preserve"> </v>
      </c>
      <c r="E2392" t="s">
        <v>16</v>
      </c>
      <c r="F2392" t="str">
        <f>IF(Tabel_Forespørgsel_fra_Visma28[[#This Row],[SupDescr]]=" "," "," - "&amp;Tabel_Forespørgsel_fra_Visma28[[#This Row],[SupDescr]])</f>
        <v xml:space="preserve"> </v>
      </c>
      <c r="G2392" t="s">
        <v>6414</v>
      </c>
      <c r="H2392">
        <v>1</v>
      </c>
      <c r="I2392" t="str">
        <f>IF(A2392=A2391,I2391&amp;CHAR(10)&amp;"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393" spans="1:9" x14ac:dyDescent="0.25">
      <c r="A2393" t="s">
        <v>10873</v>
      </c>
      <c r="B2393">
        <v>74842524</v>
      </c>
      <c r="C2393" t="s">
        <v>16</v>
      </c>
      <c r="D2393" t="str">
        <f>IF(Tabel_Forespørgsel_fra_Visma28[[#This Row],[SupProd]]=" "," "," - "&amp;Tabel_Forespørgsel_fra_Visma28[[#This Row],[SupProd]])</f>
        <v xml:space="preserve"> </v>
      </c>
      <c r="E2393" t="s">
        <v>16</v>
      </c>
      <c r="F2393" t="str">
        <f>IF(Tabel_Forespørgsel_fra_Visma28[[#This Row],[SupDescr]]=" "," "," - "&amp;Tabel_Forespørgsel_fra_Visma28[[#This Row],[SupDescr]])</f>
        <v xml:space="preserve"> </v>
      </c>
      <c r="G2393" t="s">
        <v>6414</v>
      </c>
      <c r="H2393">
        <v>1</v>
      </c>
      <c r="I2393" t="str">
        <f>IF(A2393=A2392,I2392&amp;CHAR(10)&amp;"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394" spans="1:9" x14ac:dyDescent="0.25">
      <c r="A2394" t="s">
        <v>13964</v>
      </c>
      <c r="B2394">
        <v>74762273</v>
      </c>
      <c r="C2394" t="s">
        <v>16</v>
      </c>
      <c r="D2394" t="str">
        <f>IF(Tabel_Forespørgsel_fra_Visma28[[#This Row],[SupProd]]=" "," "," - "&amp;Tabel_Forespørgsel_fra_Visma28[[#This Row],[SupProd]])</f>
        <v xml:space="preserve"> </v>
      </c>
      <c r="E2394" t="s">
        <v>16</v>
      </c>
      <c r="F2394" t="str">
        <f>IF(Tabel_Forespørgsel_fra_Visma28[[#This Row],[SupDescr]]=" "," "," - "&amp;Tabel_Forespørgsel_fra_Visma28[[#This Row],[SupDescr]])</f>
        <v xml:space="preserve"> </v>
      </c>
      <c r="G2394" t="s">
        <v>154</v>
      </c>
      <c r="H2394">
        <v>1</v>
      </c>
      <c r="I2394" t="str">
        <f>IF(A2394=A2393,I2393&amp;CHAR(10)&amp;"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395" spans="1:9" x14ac:dyDescent="0.25">
      <c r="A2395" t="s">
        <v>10633</v>
      </c>
      <c r="B2395">
        <v>75577000</v>
      </c>
      <c r="C2395" t="s">
        <v>16</v>
      </c>
      <c r="D2395" t="str">
        <f>IF(Tabel_Forespørgsel_fra_Visma28[[#This Row],[SupProd]]=" "," "," - "&amp;Tabel_Forespørgsel_fra_Visma28[[#This Row],[SupProd]])</f>
        <v xml:space="preserve"> </v>
      </c>
      <c r="E2395" t="s">
        <v>16</v>
      </c>
      <c r="F2395" t="str">
        <f>IF(Tabel_Forespørgsel_fra_Visma28[[#This Row],[SupDescr]]=" "," "," - "&amp;Tabel_Forespørgsel_fra_Visma28[[#This Row],[SupDescr]])</f>
        <v xml:space="preserve"> </v>
      </c>
      <c r="G2395" t="s">
        <v>3759</v>
      </c>
      <c r="H2395">
        <v>1</v>
      </c>
      <c r="I2395" t="str">
        <f>IF(A2395=A2394,I2394&amp;CHAR(10)&amp;"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96" spans="1:9" x14ac:dyDescent="0.25">
      <c r="A2396" t="s">
        <v>10836</v>
      </c>
      <c r="B2396">
        <v>75577000</v>
      </c>
      <c r="C2396" t="s">
        <v>16</v>
      </c>
      <c r="D2396" t="str">
        <f>IF(Tabel_Forespørgsel_fra_Visma28[[#This Row],[SupProd]]=" "," "," - "&amp;Tabel_Forespørgsel_fra_Visma28[[#This Row],[SupProd]])</f>
        <v xml:space="preserve"> </v>
      </c>
      <c r="E2396" t="s">
        <v>16</v>
      </c>
      <c r="F2396" t="str">
        <f>IF(Tabel_Forespørgsel_fra_Visma28[[#This Row],[SupDescr]]=" "," "," - "&amp;Tabel_Forespørgsel_fra_Visma28[[#This Row],[SupDescr]])</f>
        <v xml:space="preserve"> </v>
      </c>
      <c r="G2396" t="s">
        <v>3759</v>
      </c>
      <c r="H2396">
        <v>1</v>
      </c>
      <c r="I2396" t="str">
        <f>IF(A2396=A2395,I2395&amp;CHAR(10)&amp;"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97" spans="1:9" x14ac:dyDescent="0.25">
      <c r="A2397" t="s">
        <v>10300</v>
      </c>
      <c r="B2397">
        <v>75577000</v>
      </c>
      <c r="C2397" t="s">
        <v>16</v>
      </c>
      <c r="D2397" t="str">
        <f>IF(Tabel_Forespørgsel_fra_Visma28[[#This Row],[SupProd]]=" "," "," - "&amp;Tabel_Forespørgsel_fra_Visma28[[#This Row],[SupProd]])</f>
        <v xml:space="preserve"> </v>
      </c>
      <c r="E2397" t="s">
        <v>16</v>
      </c>
      <c r="F2397" t="str">
        <f>IF(Tabel_Forespørgsel_fra_Visma28[[#This Row],[SupDescr]]=" "," "," - "&amp;Tabel_Forespørgsel_fra_Visma28[[#This Row],[SupDescr]])</f>
        <v xml:space="preserve"> </v>
      </c>
      <c r="G2397" t="s">
        <v>3759</v>
      </c>
      <c r="H2397">
        <v>1</v>
      </c>
      <c r="I2397" t="str">
        <f>IF(A2397=A2396,I2396&amp;CHAR(10)&amp;"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98" spans="1:9" x14ac:dyDescent="0.25">
      <c r="A2398" t="s">
        <v>10837</v>
      </c>
      <c r="B2398">
        <v>75577000</v>
      </c>
      <c r="C2398" t="s">
        <v>16</v>
      </c>
      <c r="D2398" t="str">
        <f>IF(Tabel_Forespørgsel_fra_Visma28[[#This Row],[SupProd]]=" "," "," - "&amp;Tabel_Forespørgsel_fra_Visma28[[#This Row],[SupProd]])</f>
        <v xml:space="preserve"> </v>
      </c>
      <c r="E2398" t="s">
        <v>16</v>
      </c>
      <c r="F2398" t="str">
        <f>IF(Tabel_Forespørgsel_fra_Visma28[[#This Row],[SupDescr]]=" "," "," - "&amp;Tabel_Forespørgsel_fra_Visma28[[#This Row],[SupDescr]])</f>
        <v xml:space="preserve"> </v>
      </c>
      <c r="G2398" t="s">
        <v>3759</v>
      </c>
      <c r="H2398">
        <v>1</v>
      </c>
      <c r="I2398" t="str">
        <f>IF(A2398=A2397,I2397&amp;CHAR(10)&amp;"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99" spans="1:9" x14ac:dyDescent="0.25">
      <c r="A2399" t="s">
        <v>10787</v>
      </c>
      <c r="B2399">
        <v>75577000</v>
      </c>
      <c r="C2399" t="s">
        <v>16</v>
      </c>
      <c r="D2399" t="str">
        <f>IF(Tabel_Forespørgsel_fra_Visma28[[#This Row],[SupProd]]=" "," "," - "&amp;Tabel_Forespørgsel_fra_Visma28[[#This Row],[SupProd]])</f>
        <v xml:space="preserve"> </v>
      </c>
      <c r="E2399" t="s">
        <v>16</v>
      </c>
      <c r="F2399" t="str">
        <f>IF(Tabel_Forespørgsel_fra_Visma28[[#This Row],[SupDescr]]=" "," "," - "&amp;Tabel_Forespørgsel_fra_Visma28[[#This Row],[SupDescr]])</f>
        <v xml:space="preserve"> </v>
      </c>
      <c r="G2399" t="s">
        <v>3759</v>
      </c>
      <c r="H2399">
        <v>1</v>
      </c>
      <c r="I2399" t="str">
        <f>IF(A2399=A2398,I2398&amp;CHAR(10)&amp;"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00" spans="1:9" x14ac:dyDescent="0.25">
      <c r="A2400" t="s">
        <v>14549</v>
      </c>
      <c r="B2400">
        <v>75577000</v>
      </c>
      <c r="C2400" t="s">
        <v>16</v>
      </c>
      <c r="D2400" t="str">
        <f>IF(Tabel_Forespørgsel_fra_Visma28[[#This Row],[SupProd]]=" "," "," - "&amp;Tabel_Forespørgsel_fra_Visma28[[#This Row],[SupProd]])</f>
        <v xml:space="preserve"> </v>
      </c>
      <c r="E2400" t="s">
        <v>16</v>
      </c>
      <c r="F2400" t="str">
        <f>IF(Tabel_Forespørgsel_fra_Visma28[[#This Row],[SupDescr]]=" "," "," - "&amp;Tabel_Forespørgsel_fra_Visma28[[#This Row],[SupDescr]])</f>
        <v xml:space="preserve"> </v>
      </c>
      <c r="G2400" t="s">
        <v>3759</v>
      </c>
      <c r="H2400">
        <v>1</v>
      </c>
      <c r="I2400" t="str">
        <f>IF(A2400=A2399,I2399&amp;CHAR(10)&amp;"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01" spans="1:9" x14ac:dyDescent="0.25">
      <c r="A2401" t="s">
        <v>15025</v>
      </c>
      <c r="B2401">
        <v>70108720</v>
      </c>
      <c r="C2401" t="s">
        <v>16</v>
      </c>
      <c r="D2401" t="str">
        <f>IF(Tabel_Forespørgsel_fra_Visma28[[#This Row],[SupProd]]=" "," "," - "&amp;Tabel_Forespørgsel_fra_Visma28[[#This Row],[SupProd]])</f>
        <v xml:space="preserve"> </v>
      </c>
      <c r="E2401" t="s">
        <v>16</v>
      </c>
      <c r="F2401" t="str">
        <f>IF(Tabel_Forespørgsel_fra_Visma28[[#This Row],[SupDescr]]=" "," "," - "&amp;Tabel_Forespørgsel_fra_Visma28[[#This Row],[SupDescr]])</f>
        <v xml:space="preserve"> </v>
      </c>
      <c r="G2401" t="s">
        <v>8125</v>
      </c>
      <c r="H2401">
        <v>1</v>
      </c>
      <c r="I2401" t="str">
        <f>IF(A2401=A2400,I2400&amp;CHAR(10)&amp;"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2" spans="1:9" x14ac:dyDescent="0.25">
      <c r="A2402" t="s">
        <v>15029</v>
      </c>
      <c r="B2402">
        <v>70108720</v>
      </c>
      <c r="C2402" t="s">
        <v>16</v>
      </c>
      <c r="D2402" t="str">
        <f>IF(Tabel_Forespørgsel_fra_Visma28[[#This Row],[SupProd]]=" "," "," - "&amp;Tabel_Forespørgsel_fra_Visma28[[#This Row],[SupProd]])</f>
        <v xml:space="preserve"> </v>
      </c>
      <c r="E2402" t="s">
        <v>16</v>
      </c>
      <c r="F2402" t="str">
        <f>IF(Tabel_Forespørgsel_fra_Visma28[[#This Row],[SupDescr]]=" "," "," - "&amp;Tabel_Forespørgsel_fra_Visma28[[#This Row],[SupDescr]])</f>
        <v xml:space="preserve"> </v>
      </c>
      <c r="G2402" t="s">
        <v>8125</v>
      </c>
      <c r="H2402">
        <v>1</v>
      </c>
      <c r="I2402" t="str">
        <f>IF(A2402=A2401,I2401&amp;CHAR(10)&amp;"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3" spans="1:9" x14ac:dyDescent="0.25">
      <c r="A2403" t="s">
        <v>15030</v>
      </c>
      <c r="B2403">
        <v>70108720</v>
      </c>
      <c r="C2403" t="s">
        <v>16</v>
      </c>
      <c r="D2403" t="str">
        <f>IF(Tabel_Forespørgsel_fra_Visma28[[#This Row],[SupProd]]=" "," "," - "&amp;Tabel_Forespørgsel_fra_Visma28[[#This Row],[SupProd]])</f>
        <v xml:space="preserve"> </v>
      </c>
      <c r="E2403" t="s">
        <v>16</v>
      </c>
      <c r="F2403" t="str">
        <f>IF(Tabel_Forespørgsel_fra_Visma28[[#This Row],[SupDescr]]=" "," "," - "&amp;Tabel_Forespørgsel_fra_Visma28[[#This Row],[SupDescr]])</f>
        <v xml:space="preserve"> </v>
      </c>
      <c r="G2403" t="s">
        <v>8125</v>
      </c>
      <c r="H2403">
        <v>1</v>
      </c>
      <c r="I2403" t="str">
        <f>IF(A2403=A2402,I2402&amp;CHAR(10)&amp;"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4" spans="1:9" x14ac:dyDescent="0.25">
      <c r="A2404" t="s">
        <v>15031</v>
      </c>
      <c r="B2404">
        <v>70108720</v>
      </c>
      <c r="C2404" t="s">
        <v>16</v>
      </c>
      <c r="D2404" t="str">
        <f>IF(Tabel_Forespørgsel_fra_Visma28[[#This Row],[SupProd]]=" "," "," - "&amp;Tabel_Forespørgsel_fra_Visma28[[#This Row],[SupProd]])</f>
        <v xml:space="preserve"> </v>
      </c>
      <c r="E2404" t="s">
        <v>16</v>
      </c>
      <c r="F2404" t="str">
        <f>IF(Tabel_Forespørgsel_fra_Visma28[[#This Row],[SupDescr]]=" "," "," - "&amp;Tabel_Forespørgsel_fra_Visma28[[#This Row],[SupDescr]])</f>
        <v xml:space="preserve"> </v>
      </c>
      <c r="G2404" t="s">
        <v>8125</v>
      </c>
      <c r="H2404">
        <v>1</v>
      </c>
      <c r="I2404" t="str">
        <f>IF(A2404=A2403,I2403&amp;CHAR(10)&amp;"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5" spans="1:9" x14ac:dyDescent="0.25">
      <c r="A2405" t="s">
        <v>15026</v>
      </c>
      <c r="B2405">
        <v>70108720</v>
      </c>
      <c r="C2405" t="s">
        <v>16</v>
      </c>
      <c r="D2405" t="str">
        <f>IF(Tabel_Forespørgsel_fra_Visma28[[#This Row],[SupProd]]=" "," "," - "&amp;Tabel_Forespørgsel_fra_Visma28[[#This Row],[SupProd]])</f>
        <v xml:space="preserve"> </v>
      </c>
      <c r="E2405" t="s">
        <v>16</v>
      </c>
      <c r="F2405" t="str">
        <f>IF(Tabel_Forespørgsel_fra_Visma28[[#This Row],[SupDescr]]=" "," "," - "&amp;Tabel_Forespørgsel_fra_Visma28[[#This Row],[SupDescr]])</f>
        <v xml:space="preserve"> </v>
      </c>
      <c r="G2405" t="s">
        <v>8125</v>
      </c>
      <c r="H2405">
        <v>1</v>
      </c>
      <c r="I2405" t="str">
        <f>IF(A2405=A2404,I2404&amp;CHAR(10)&amp;"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6" spans="1:9" x14ac:dyDescent="0.25">
      <c r="A2406" t="s">
        <v>15028</v>
      </c>
      <c r="B2406">
        <v>44208800</v>
      </c>
      <c r="C2406" t="s">
        <v>16</v>
      </c>
      <c r="D2406" t="str">
        <f>IF(Tabel_Forespørgsel_fra_Visma28[[#This Row],[SupProd]]=" "," "," - "&amp;Tabel_Forespørgsel_fra_Visma28[[#This Row],[SupProd]])</f>
        <v xml:space="preserve"> </v>
      </c>
      <c r="E2406" t="s">
        <v>16</v>
      </c>
      <c r="F2406" t="str">
        <f>IF(Tabel_Forespørgsel_fra_Visma28[[#This Row],[SupDescr]]=" "," "," - "&amp;Tabel_Forespørgsel_fra_Visma28[[#This Row],[SupDescr]])</f>
        <v xml:space="preserve"> </v>
      </c>
      <c r="G2406" t="s">
        <v>14384</v>
      </c>
      <c r="H2406">
        <v>2</v>
      </c>
      <c r="I2406" t="str">
        <f>IF(A2406=A2405,I2405&amp;CHAR(10)&amp;"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RM RICH. MÜLLER A/S  </v>
      </c>
    </row>
    <row r="2407" spans="1:9" x14ac:dyDescent="0.25">
      <c r="A2407" t="s">
        <v>15024</v>
      </c>
      <c r="B2407">
        <v>74762273</v>
      </c>
      <c r="C2407" t="s">
        <v>16</v>
      </c>
      <c r="D2407" t="str">
        <f>IF(Tabel_Forespørgsel_fra_Visma28[[#This Row],[SupProd]]=" "," "," - "&amp;Tabel_Forespørgsel_fra_Visma28[[#This Row],[SupProd]])</f>
        <v xml:space="preserve"> </v>
      </c>
      <c r="E2407" t="s">
        <v>16</v>
      </c>
      <c r="F2407" t="str">
        <f>IF(Tabel_Forespørgsel_fra_Visma28[[#This Row],[SupDescr]]=" "," "," - "&amp;Tabel_Forespørgsel_fra_Visma28[[#This Row],[SupDescr]])</f>
        <v xml:space="preserve"> </v>
      </c>
      <c r="G2407" t="s">
        <v>154</v>
      </c>
      <c r="H2407">
        <v>1</v>
      </c>
      <c r="I2407" t="str">
        <f>IF(A2407=A2406,I2406&amp;CHAR(10)&amp;"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408" spans="1:9" x14ac:dyDescent="0.25">
      <c r="A2408" t="s">
        <v>15332</v>
      </c>
      <c r="B2408">
        <v>70108720</v>
      </c>
      <c r="C2408" t="s">
        <v>16</v>
      </c>
      <c r="D2408" t="str">
        <f>IF(Tabel_Forespørgsel_fra_Visma28[[#This Row],[SupProd]]=" "," "," - "&amp;Tabel_Forespørgsel_fra_Visma28[[#This Row],[SupProd]])</f>
        <v xml:space="preserve"> </v>
      </c>
      <c r="E2408" t="s">
        <v>16</v>
      </c>
      <c r="F2408" t="str">
        <f>IF(Tabel_Forespørgsel_fra_Visma28[[#This Row],[SupDescr]]=" "," "," - "&amp;Tabel_Forespørgsel_fra_Visma28[[#This Row],[SupDescr]])</f>
        <v xml:space="preserve"> </v>
      </c>
      <c r="G2408" t="s">
        <v>8125</v>
      </c>
      <c r="H2408">
        <v>1</v>
      </c>
      <c r="I2408" t="str">
        <f>IF(A2408=A2407,I2407&amp;CHAR(10)&amp;"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9" spans="1:9" x14ac:dyDescent="0.25">
      <c r="A2409" t="s">
        <v>15326</v>
      </c>
      <c r="B2409">
        <v>70108720</v>
      </c>
      <c r="C2409" t="s">
        <v>16</v>
      </c>
      <c r="D2409" t="str">
        <f>IF(Tabel_Forespørgsel_fra_Visma28[[#This Row],[SupProd]]=" "," "," - "&amp;Tabel_Forespørgsel_fra_Visma28[[#This Row],[SupProd]])</f>
        <v xml:space="preserve"> </v>
      </c>
      <c r="E2409" t="s">
        <v>16</v>
      </c>
      <c r="F2409" t="str">
        <f>IF(Tabel_Forespørgsel_fra_Visma28[[#This Row],[SupDescr]]=" "," "," - "&amp;Tabel_Forespørgsel_fra_Visma28[[#This Row],[SupDescr]])</f>
        <v xml:space="preserve"> </v>
      </c>
      <c r="G2409" t="s">
        <v>8125</v>
      </c>
      <c r="H2409">
        <v>1</v>
      </c>
      <c r="I2409" t="str">
        <f>IF(A2409=A2408,I2408&amp;CHAR(10)&amp;"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0" spans="1:9" x14ac:dyDescent="0.25">
      <c r="A2410" t="s">
        <v>15324</v>
      </c>
      <c r="B2410">
        <v>70108720</v>
      </c>
      <c r="C2410" t="s">
        <v>16</v>
      </c>
      <c r="D2410" t="str">
        <f>IF(Tabel_Forespørgsel_fra_Visma28[[#This Row],[SupProd]]=" "," "," - "&amp;Tabel_Forespørgsel_fra_Visma28[[#This Row],[SupProd]])</f>
        <v xml:space="preserve"> </v>
      </c>
      <c r="E2410" t="s">
        <v>16</v>
      </c>
      <c r="F2410" t="str">
        <f>IF(Tabel_Forespørgsel_fra_Visma28[[#This Row],[SupDescr]]=" "," "," - "&amp;Tabel_Forespørgsel_fra_Visma28[[#This Row],[SupDescr]])</f>
        <v xml:space="preserve"> </v>
      </c>
      <c r="G2410" t="s">
        <v>8125</v>
      </c>
      <c r="H2410">
        <v>1</v>
      </c>
      <c r="I2410" t="str">
        <f>IF(A2410=A2409,I2409&amp;CHAR(10)&amp;"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1" spans="1:9" x14ac:dyDescent="0.25">
      <c r="A2411" t="s">
        <v>15330</v>
      </c>
      <c r="B2411">
        <v>70108720</v>
      </c>
      <c r="C2411" t="s">
        <v>16</v>
      </c>
      <c r="D2411" t="str">
        <f>IF(Tabel_Forespørgsel_fra_Visma28[[#This Row],[SupProd]]=" "," "," - "&amp;Tabel_Forespørgsel_fra_Visma28[[#This Row],[SupProd]])</f>
        <v xml:space="preserve"> </v>
      </c>
      <c r="E2411" t="s">
        <v>16</v>
      </c>
      <c r="F2411" t="str">
        <f>IF(Tabel_Forespørgsel_fra_Visma28[[#This Row],[SupDescr]]=" "," "," - "&amp;Tabel_Forespørgsel_fra_Visma28[[#This Row],[SupDescr]])</f>
        <v xml:space="preserve"> </v>
      </c>
      <c r="G2411" t="s">
        <v>8125</v>
      </c>
      <c r="H2411">
        <v>1</v>
      </c>
      <c r="I2411" t="str">
        <f>IF(A2411=A2410,I2410&amp;CHAR(10)&amp;"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2" spans="1:9" x14ac:dyDescent="0.25">
      <c r="A2412" t="s">
        <v>15325</v>
      </c>
      <c r="B2412">
        <v>70108720</v>
      </c>
      <c r="C2412" t="s">
        <v>16</v>
      </c>
      <c r="D2412" t="str">
        <f>IF(Tabel_Forespørgsel_fra_Visma28[[#This Row],[SupProd]]=" "," "," - "&amp;Tabel_Forespørgsel_fra_Visma28[[#This Row],[SupProd]])</f>
        <v xml:space="preserve"> </v>
      </c>
      <c r="E2412" t="s">
        <v>16</v>
      </c>
      <c r="F2412" t="str">
        <f>IF(Tabel_Forespørgsel_fra_Visma28[[#This Row],[SupDescr]]=" "," "," - "&amp;Tabel_Forespørgsel_fra_Visma28[[#This Row],[SupDescr]])</f>
        <v xml:space="preserve"> </v>
      </c>
      <c r="G2412" t="s">
        <v>8125</v>
      </c>
      <c r="H2412">
        <v>1</v>
      </c>
      <c r="I2412" t="str">
        <f>IF(A2412=A2411,I2411&amp;CHAR(10)&amp;"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3" spans="1:9" x14ac:dyDescent="0.25">
      <c r="A2413" t="s">
        <v>15333</v>
      </c>
      <c r="B2413">
        <v>70108720</v>
      </c>
      <c r="C2413" t="s">
        <v>16</v>
      </c>
      <c r="D2413" t="str">
        <f>IF(Tabel_Forespørgsel_fra_Visma28[[#This Row],[SupProd]]=" "," "," - "&amp;Tabel_Forespørgsel_fra_Visma28[[#This Row],[SupProd]])</f>
        <v xml:space="preserve"> </v>
      </c>
      <c r="E2413" t="s">
        <v>16</v>
      </c>
      <c r="F2413" t="str">
        <f>IF(Tabel_Forespørgsel_fra_Visma28[[#This Row],[SupDescr]]=" "," "," - "&amp;Tabel_Forespørgsel_fra_Visma28[[#This Row],[SupDescr]])</f>
        <v xml:space="preserve"> </v>
      </c>
      <c r="G2413" t="s">
        <v>8125</v>
      </c>
      <c r="H2413">
        <v>1</v>
      </c>
      <c r="I2413" t="str">
        <f>IF(A2413=A2412,I2412&amp;CHAR(10)&amp;"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4" spans="1:9" x14ac:dyDescent="0.25">
      <c r="A2414" t="s">
        <v>15334</v>
      </c>
      <c r="B2414">
        <v>70108720</v>
      </c>
      <c r="C2414" t="s">
        <v>16</v>
      </c>
      <c r="D2414" t="str">
        <f>IF(Tabel_Forespørgsel_fra_Visma28[[#This Row],[SupProd]]=" "," "," - "&amp;Tabel_Forespørgsel_fra_Visma28[[#This Row],[SupProd]])</f>
        <v xml:space="preserve"> </v>
      </c>
      <c r="E2414" t="s">
        <v>16</v>
      </c>
      <c r="F2414" t="str">
        <f>IF(Tabel_Forespørgsel_fra_Visma28[[#This Row],[SupDescr]]=" "," "," - "&amp;Tabel_Forespørgsel_fra_Visma28[[#This Row],[SupDescr]])</f>
        <v xml:space="preserve"> </v>
      </c>
      <c r="G2414" t="s">
        <v>8125</v>
      </c>
      <c r="H2414">
        <v>1</v>
      </c>
      <c r="I2414" t="str">
        <f>IF(A2414=A2413,I2413&amp;CHAR(10)&amp;"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5" spans="1:9" x14ac:dyDescent="0.25">
      <c r="A2415" t="s">
        <v>15327</v>
      </c>
      <c r="B2415">
        <v>70108720</v>
      </c>
      <c r="C2415" t="s">
        <v>16</v>
      </c>
      <c r="D2415" t="str">
        <f>IF(Tabel_Forespørgsel_fra_Visma28[[#This Row],[SupProd]]=" "," "," - "&amp;Tabel_Forespørgsel_fra_Visma28[[#This Row],[SupProd]])</f>
        <v xml:space="preserve"> </v>
      </c>
      <c r="E2415" t="s">
        <v>16</v>
      </c>
      <c r="F2415" t="str">
        <f>IF(Tabel_Forespørgsel_fra_Visma28[[#This Row],[SupDescr]]=" "," "," - "&amp;Tabel_Forespørgsel_fra_Visma28[[#This Row],[SupDescr]])</f>
        <v xml:space="preserve"> </v>
      </c>
      <c r="G2415" t="s">
        <v>8125</v>
      </c>
      <c r="H2415">
        <v>1</v>
      </c>
      <c r="I2415" t="str">
        <f>IF(A2415=A2414,I2414&amp;CHAR(10)&amp;"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6" spans="1:9" x14ac:dyDescent="0.25">
      <c r="A2416" t="s">
        <v>15357</v>
      </c>
      <c r="B2416">
        <v>74755755</v>
      </c>
      <c r="C2416" t="s">
        <v>16</v>
      </c>
      <c r="D2416" t="str">
        <f>IF(Tabel_Forespørgsel_fra_Visma28[[#This Row],[SupProd]]=" "," "," - "&amp;Tabel_Forespørgsel_fra_Visma28[[#This Row],[SupProd]])</f>
        <v xml:space="preserve"> </v>
      </c>
      <c r="E2416" t="s">
        <v>16</v>
      </c>
      <c r="F2416" t="str">
        <f>IF(Tabel_Forespørgsel_fra_Visma28[[#This Row],[SupDescr]]=" "," "," - "&amp;Tabel_Forespørgsel_fra_Visma28[[#This Row],[SupDescr]])</f>
        <v xml:space="preserve"> </v>
      </c>
      <c r="G2416" t="s">
        <v>4786</v>
      </c>
      <c r="H2416">
        <v>1</v>
      </c>
      <c r="I2416" t="str">
        <f>IF(A2416=A2415,I2415&amp;CHAR(10)&amp;"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17" spans="1:9" x14ac:dyDescent="0.25">
      <c r="A2417" t="s">
        <v>16650</v>
      </c>
      <c r="B2417">
        <v>70108720</v>
      </c>
      <c r="C2417" t="s">
        <v>16</v>
      </c>
      <c r="D2417" t="str">
        <f>IF(Tabel_Forespørgsel_fra_Visma28[[#This Row],[SupProd]]=" "," "," - "&amp;Tabel_Forespørgsel_fra_Visma28[[#This Row],[SupProd]])</f>
        <v xml:space="preserve"> </v>
      </c>
      <c r="E2417" t="s">
        <v>16</v>
      </c>
      <c r="F2417" t="str">
        <f>IF(Tabel_Forespørgsel_fra_Visma28[[#This Row],[SupDescr]]=" "," "," - "&amp;Tabel_Forespørgsel_fra_Visma28[[#This Row],[SupDescr]])</f>
        <v xml:space="preserve"> </v>
      </c>
      <c r="G2417" t="s">
        <v>8125</v>
      </c>
      <c r="H2417">
        <v>1</v>
      </c>
      <c r="I2417" t="str">
        <f>IF(A2417=A2416,I2416&amp;CHAR(10)&amp;"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8" spans="1:9" x14ac:dyDescent="0.25">
      <c r="A2418" t="s">
        <v>16656</v>
      </c>
      <c r="B2418">
        <v>70108720</v>
      </c>
      <c r="C2418" t="s">
        <v>16</v>
      </c>
      <c r="D2418" t="str">
        <f>IF(Tabel_Forespørgsel_fra_Visma28[[#This Row],[SupProd]]=" "," "," - "&amp;Tabel_Forespørgsel_fra_Visma28[[#This Row],[SupProd]])</f>
        <v xml:space="preserve"> </v>
      </c>
      <c r="E2418" t="s">
        <v>16</v>
      </c>
      <c r="F2418" t="str">
        <f>IF(Tabel_Forespørgsel_fra_Visma28[[#This Row],[SupDescr]]=" "," "," - "&amp;Tabel_Forespørgsel_fra_Visma28[[#This Row],[SupDescr]])</f>
        <v xml:space="preserve"> </v>
      </c>
      <c r="G2418" t="s">
        <v>8125</v>
      </c>
      <c r="H2418">
        <v>1</v>
      </c>
      <c r="I2418" t="str">
        <f>IF(A2418=A2417,I2417&amp;CHAR(10)&amp;"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9" spans="1:9" x14ac:dyDescent="0.25">
      <c r="A2419" t="s">
        <v>16653</v>
      </c>
      <c r="B2419">
        <v>70108720</v>
      </c>
      <c r="C2419" t="s">
        <v>16</v>
      </c>
      <c r="D2419" t="str">
        <f>IF(Tabel_Forespørgsel_fra_Visma28[[#This Row],[SupProd]]=" "," "," - "&amp;Tabel_Forespørgsel_fra_Visma28[[#This Row],[SupProd]])</f>
        <v xml:space="preserve"> </v>
      </c>
      <c r="E2419" t="s">
        <v>16</v>
      </c>
      <c r="F2419" t="str">
        <f>IF(Tabel_Forespørgsel_fra_Visma28[[#This Row],[SupDescr]]=" "," "," - "&amp;Tabel_Forespørgsel_fra_Visma28[[#This Row],[SupDescr]])</f>
        <v xml:space="preserve"> </v>
      </c>
      <c r="G2419" t="s">
        <v>8125</v>
      </c>
      <c r="H2419">
        <v>1</v>
      </c>
      <c r="I2419" t="str">
        <f>IF(A2419=A2418,I2418&amp;CHAR(10)&amp;"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20" spans="1:9" x14ac:dyDescent="0.25">
      <c r="A2420" t="s">
        <v>41042</v>
      </c>
      <c r="B2420">
        <v>75763222</v>
      </c>
      <c r="C2420" t="s">
        <v>16</v>
      </c>
      <c r="D2420" t="str">
        <f>IF(Tabel_Forespørgsel_fra_Visma28[[#This Row],[SupProd]]=" "," "," - "&amp;Tabel_Forespørgsel_fra_Visma28[[#This Row],[SupProd]])</f>
        <v xml:space="preserve"> </v>
      </c>
      <c r="E2420" t="s">
        <v>16</v>
      </c>
      <c r="F2420" t="str">
        <f>IF(Tabel_Forespørgsel_fra_Visma28[[#This Row],[SupDescr]]=" "," "," - "&amp;Tabel_Forespørgsel_fra_Visma28[[#This Row],[SupDescr]])</f>
        <v xml:space="preserve"> </v>
      </c>
      <c r="G2420" t="s">
        <v>4847</v>
      </c>
      <c r="H2420">
        <v>1</v>
      </c>
      <c r="I2420" t="str">
        <f>IF(A2420=A2419,I2419&amp;CHAR(10)&amp;"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421" spans="1:9" x14ac:dyDescent="0.25">
      <c r="A2421" t="s">
        <v>40897</v>
      </c>
      <c r="B2421">
        <v>75763222</v>
      </c>
      <c r="C2421" t="s">
        <v>16</v>
      </c>
      <c r="D2421" t="str">
        <f>IF(Tabel_Forespørgsel_fra_Visma28[[#This Row],[SupProd]]=" "," "," - "&amp;Tabel_Forespørgsel_fra_Visma28[[#This Row],[SupProd]])</f>
        <v xml:space="preserve"> </v>
      </c>
      <c r="E2421" t="s">
        <v>16</v>
      </c>
      <c r="F2421" t="str">
        <f>IF(Tabel_Forespørgsel_fra_Visma28[[#This Row],[SupDescr]]=" "," "," - "&amp;Tabel_Forespørgsel_fra_Visma28[[#This Row],[SupDescr]])</f>
        <v xml:space="preserve"> </v>
      </c>
      <c r="G2421" t="s">
        <v>4847</v>
      </c>
      <c r="H2421">
        <v>1</v>
      </c>
      <c r="I2421" t="str">
        <f>IF(A2421=A2420,I2420&amp;CHAR(10)&amp;"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422" spans="1:9" x14ac:dyDescent="0.25">
      <c r="A2422" t="s">
        <v>10354</v>
      </c>
      <c r="B2422">
        <v>66178117</v>
      </c>
      <c r="C2422" t="s">
        <v>16</v>
      </c>
      <c r="D2422" t="str">
        <f>IF(Tabel_Forespørgsel_fra_Visma28[[#This Row],[SupProd]]=" "," "," - "&amp;Tabel_Forespørgsel_fra_Visma28[[#This Row],[SupProd]])</f>
        <v xml:space="preserve"> </v>
      </c>
      <c r="E2422" t="s">
        <v>16</v>
      </c>
      <c r="F2422" t="str">
        <f>IF(Tabel_Forespørgsel_fra_Visma28[[#This Row],[SupDescr]]=" "," "," - "&amp;Tabel_Forespørgsel_fra_Visma28[[#This Row],[SupDescr]])</f>
        <v xml:space="preserve"> </v>
      </c>
      <c r="G2422" t="s">
        <v>8856</v>
      </c>
      <c r="H2422">
        <v>1</v>
      </c>
      <c r="I2422" t="str">
        <f>IF(A2422=A2421,I2421&amp;CHAR(10)&amp;"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 </v>
      </c>
    </row>
    <row r="2423" spans="1:9" x14ac:dyDescent="0.25">
      <c r="A2423" t="s">
        <v>10762</v>
      </c>
      <c r="B2423">
        <v>74755755</v>
      </c>
      <c r="C2423" t="s">
        <v>16</v>
      </c>
      <c r="D2423" t="str">
        <f>IF(Tabel_Forespørgsel_fra_Visma28[[#This Row],[SupProd]]=" "," "," - "&amp;Tabel_Forespørgsel_fra_Visma28[[#This Row],[SupProd]])</f>
        <v xml:space="preserve"> </v>
      </c>
      <c r="E2423" t="s">
        <v>16</v>
      </c>
      <c r="F2423" t="str">
        <f>IF(Tabel_Forespørgsel_fra_Visma28[[#This Row],[SupDescr]]=" "," "," - "&amp;Tabel_Forespørgsel_fra_Visma28[[#This Row],[SupDescr]])</f>
        <v xml:space="preserve"> </v>
      </c>
      <c r="G2423" t="s">
        <v>4786</v>
      </c>
      <c r="H2423">
        <v>1</v>
      </c>
      <c r="I2423" t="str">
        <f>IF(A2423=A2422,I2422&amp;CHAR(10)&amp;"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24" spans="1:9" x14ac:dyDescent="0.25">
      <c r="A2424" t="s">
        <v>10819</v>
      </c>
      <c r="B2424">
        <v>86560200</v>
      </c>
      <c r="C2424" t="s">
        <v>16</v>
      </c>
      <c r="D2424" t="str">
        <f>IF(Tabel_Forespørgsel_fra_Visma28[[#This Row],[SupProd]]=" "," "," - "&amp;Tabel_Forespørgsel_fra_Visma28[[#This Row],[SupProd]])</f>
        <v xml:space="preserve"> </v>
      </c>
      <c r="E2424" t="s">
        <v>16</v>
      </c>
      <c r="F2424" t="str">
        <f>IF(Tabel_Forespørgsel_fra_Visma28[[#This Row],[SupDescr]]=" "," "," - "&amp;Tabel_Forespørgsel_fra_Visma28[[#This Row],[SupDescr]])</f>
        <v xml:space="preserve"> </v>
      </c>
      <c r="G2424" t="s">
        <v>10432</v>
      </c>
      <c r="H2424">
        <v>1</v>
      </c>
      <c r="I2424" t="str">
        <f>IF(A2424=A2423,I2423&amp;CHAR(10)&amp;"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425" spans="1:9" x14ac:dyDescent="0.25">
      <c r="A2425" t="s">
        <v>11121</v>
      </c>
      <c r="B2425">
        <v>70108720</v>
      </c>
      <c r="C2425" t="s">
        <v>16</v>
      </c>
      <c r="D2425" t="str">
        <f>IF(Tabel_Forespørgsel_fra_Visma28[[#This Row],[SupProd]]=" "," "," - "&amp;Tabel_Forespørgsel_fra_Visma28[[#This Row],[SupProd]])</f>
        <v xml:space="preserve"> </v>
      </c>
      <c r="E2425" t="s">
        <v>16</v>
      </c>
      <c r="F2425" t="str">
        <f>IF(Tabel_Forespørgsel_fra_Visma28[[#This Row],[SupDescr]]=" "," "," - "&amp;Tabel_Forespørgsel_fra_Visma28[[#This Row],[SupDescr]])</f>
        <v xml:space="preserve"> </v>
      </c>
      <c r="G2425" t="s">
        <v>8125</v>
      </c>
      <c r="H2425">
        <v>2</v>
      </c>
      <c r="I2425" t="str">
        <f>IF(A2425=A2424,I2424&amp;CHAR(10)&amp;"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26" spans="1:9" x14ac:dyDescent="0.25">
      <c r="A2426" t="s">
        <v>11127</v>
      </c>
      <c r="B2426">
        <v>70108720</v>
      </c>
      <c r="C2426" t="s">
        <v>16</v>
      </c>
      <c r="D2426" t="str">
        <f>IF(Tabel_Forespørgsel_fra_Visma28[[#This Row],[SupProd]]=" "," "," - "&amp;Tabel_Forespørgsel_fra_Visma28[[#This Row],[SupProd]])</f>
        <v xml:space="preserve"> </v>
      </c>
      <c r="E2426" t="s">
        <v>16</v>
      </c>
      <c r="F2426" t="str">
        <f>IF(Tabel_Forespørgsel_fra_Visma28[[#This Row],[SupDescr]]=" "," "," - "&amp;Tabel_Forespørgsel_fra_Visma28[[#This Row],[SupDescr]])</f>
        <v xml:space="preserve"> </v>
      </c>
      <c r="G2426" t="s">
        <v>8125</v>
      </c>
      <c r="H2426">
        <v>2</v>
      </c>
      <c r="I2426" t="str">
        <f>IF(A2426=A2425,I2425&amp;CHAR(10)&amp;"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27" spans="1:9" x14ac:dyDescent="0.25">
      <c r="A2427" t="s">
        <v>11129</v>
      </c>
      <c r="B2427">
        <v>70108720</v>
      </c>
      <c r="C2427" t="s">
        <v>16</v>
      </c>
      <c r="D2427" t="str">
        <f>IF(Tabel_Forespørgsel_fra_Visma28[[#This Row],[SupProd]]=" "," "," - "&amp;Tabel_Forespørgsel_fra_Visma28[[#This Row],[SupProd]])</f>
        <v xml:space="preserve"> </v>
      </c>
      <c r="E2427" t="s">
        <v>16</v>
      </c>
      <c r="F2427" t="str">
        <f>IF(Tabel_Forespørgsel_fra_Visma28[[#This Row],[SupDescr]]=" "," "," - "&amp;Tabel_Forespørgsel_fra_Visma28[[#This Row],[SupDescr]])</f>
        <v xml:space="preserve"> </v>
      </c>
      <c r="G2427" t="s">
        <v>8125</v>
      </c>
      <c r="H2427">
        <v>2</v>
      </c>
      <c r="I2427" t="str">
        <f>IF(A2427=A2426,I2426&amp;CHAR(10)&amp;"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28" spans="1:9" x14ac:dyDescent="0.25">
      <c r="A2428" t="s">
        <v>11123</v>
      </c>
      <c r="B2428">
        <v>70108720</v>
      </c>
      <c r="C2428" t="s">
        <v>16</v>
      </c>
      <c r="D2428" t="str">
        <f>IF(Tabel_Forespørgsel_fra_Visma28[[#This Row],[SupProd]]=" "," "," - "&amp;Tabel_Forespørgsel_fra_Visma28[[#This Row],[SupProd]])</f>
        <v xml:space="preserve"> </v>
      </c>
      <c r="E2428" t="s">
        <v>16</v>
      </c>
      <c r="F2428" t="str">
        <f>IF(Tabel_Forespørgsel_fra_Visma28[[#This Row],[SupDescr]]=" "," "," - "&amp;Tabel_Forespørgsel_fra_Visma28[[#This Row],[SupDescr]])</f>
        <v xml:space="preserve"> </v>
      </c>
      <c r="G2428" t="s">
        <v>8125</v>
      </c>
      <c r="H2428">
        <v>1</v>
      </c>
      <c r="I2428" t="str">
        <f>IF(A2428=A2427,I2427&amp;CHAR(10)&amp;"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29" spans="1:9" x14ac:dyDescent="0.25">
      <c r="A2429" t="s">
        <v>11130</v>
      </c>
      <c r="B2429">
        <v>70108720</v>
      </c>
      <c r="C2429" t="s">
        <v>16</v>
      </c>
      <c r="D2429" t="str">
        <f>IF(Tabel_Forespørgsel_fra_Visma28[[#This Row],[SupProd]]=" "," "," - "&amp;Tabel_Forespørgsel_fra_Visma28[[#This Row],[SupProd]])</f>
        <v xml:space="preserve"> </v>
      </c>
      <c r="E2429" t="s">
        <v>16</v>
      </c>
      <c r="F2429" t="str">
        <f>IF(Tabel_Forespørgsel_fra_Visma28[[#This Row],[SupDescr]]=" "," "," - "&amp;Tabel_Forespørgsel_fra_Visma28[[#This Row],[SupDescr]])</f>
        <v xml:space="preserve"> </v>
      </c>
      <c r="G2429" t="s">
        <v>8125</v>
      </c>
      <c r="H2429">
        <v>2</v>
      </c>
      <c r="I2429" t="str">
        <f>IF(A2429=A2428,I2428&amp;CHAR(10)&amp;"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0" spans="1:9" x14ac:dyDescent="0.25">
      <c r="A2430" t="s">
        <v>11128</v>
      </c>
      <c r="B2430">
        <v>70108720</v>
      </c>
      <c r="C2430" t="s">
        <v>16</v>
      </c>
      <c r="D2430" t="str">
        <f>IF(Tabel_Forespørgsel_fra_Visma28[[#This Row],[SupProd]]=" "," "," - "&amp;Tabel_Forespørgsel_fra_Visma28[[#This Row],[SupProd]])</f>
        <v xml:space="preserve"> </v>
      </c>
      <c r="E2430" t="s">
        <v>16</v>
      </c>
      <c r="F2430" t="str">
        <f>IF(Tabel_Forespørgsel_fra_Visma28[[#This Row],[SupDescr]]=" "," "," - "&amp;Tabel_Forespørgsel_fra_Visma28[[#This Row],[SupDescr]])</f>
        <v xml:space="preserve"> </v>
      </c>
      <c r="G2430" t="s">
        <v>8125</v>
      </c>
      <c r="H2430">
        <v>2</v>
      </c>
      <c r="I2430" t="str">
        <f>IF(A2430=A2429,I2429&amp;CHAR(10)&amp;"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1" spans="1:9" x14ac:dyDescent="0.25">
      <c r="A2431" t="s">
        <v>11125</v>
      </c>
      <c r="B2431">
        <v>70108720</v>
      </c>
      <c r="C2431" t="s">
        <v>16</v>
      </c>
      <c r="D2431" t="str">
        <f>IF(Tabel_Forespørgsel_fra_Visma28[[#This Row],[SupProd]]=" "," "," - "&amp;Tabel_Forespørgsel_fra_Visma28[[#This Row],[SupProd]])</f>
        <v xml:space="preserve"> </v>
      </c>
      <c r="E2431" t="s">
        <v>16</v>
      </c>
      <c r="F2431" t="str">
        <f>IF(Tabel_Forespørgsel_fra_Visma28[[#This Row],[SupDescr]]=" "," "," - "&amp;Tabel_Forespørgsel_fra_Visma28[[#This Row],[SupDescr]])</f>
        <v xml:space="preserve"> </v>
      </c>
      <c r="G2431" t="s">
        <v>8125</v>
      </c>
      <c r="H2431">
        <v>1</v>
      </c>
      <c r="I2431" t="str">
        <f>IF(A2431=A2430,I2430&amp;CHAR(10)&amp;"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2" spans="1:9" x14ac:dyDescent="0.25">
      <c r="A2432" t="s">
        <v>12102</v>
      </c>
      <c r="B2432">
        <v>74842524</v>
      </c>
      <c r="C2432" t="s">
        <v>16</v>
      </c>
      <c r="D2432" t="str">
        <f>IF(Tabel_Forespørgsel_fra_Visma28[[#This Row],[SupProd]]=" "," "," - "&amp;Tabel_Forespørgsel_fra_Visma28[[#This Row],[SupProd]])</f>
        <v xml:space="preserve"> </v>
      </c>
      <c r="E2432" t="s">
        <v>16</v>
      </c>
      <c r="F2432" t="str">
        <f>IF(Tabel_Forespørgsel_fra_Visma28[[#This Row],[SupDescr]]=" "," "," - "&amp;Tabel_Forespørgsel_fra_Visma28[[#This Row],[SupDescr]])</f>
        <v xml:space="preserve"> </v>
      </c>
      <c r="G2432" t="s">
        <v>6414</v>
      </c>
      <c r="H2432">
        <v>1</v>
      </c>
      <c r="I2432" t="str">
        <f>IF(A2432=A2431,I2431&amp;CHAR(10)&amp;"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433" spans="1:9" x14ac:dyDescent="0.25">
      <c r="A2433" t="s">
        <v>12328</v>
      </c>
      <c r="B2433">
        <v>70108720</v>
      </c>
      <c r="C2433" t="s">
        <v>16</v>
      </c>
      <c r="D2433" t="str">
        <f>IF(Tabel_Forespørgsel_fra_Visma28[[#This Row],[SupProd]]=" "," "," - "&amp;Tabel_Forespørgsel_fra_Visma28[[#This Row],[SupProd]])</f>
        <v xml:space="preserve"> </v>
      </c>
      <c r="E2433" t="s">
        <v>16</v>
      </c>
      <c r="F2433" t="str">
        <f>IF(Tabel_Forespørgsel_fra_Visma28[[#This Row],[SupDescr]]=" "," "," - "&amp;Tabel_Forespørgsel_fra_Visma28[[#This Row],[SupDescr]])</f>
        <v xml:space="preserve"> </v>
      </c>
      <c r="G2433" t="s">
        <v>8125</v>
      </c>
      <c r="H2433">
        <v>1</v>
      </c>
      <c r="I2433" t="str">
        <f>IF(A2433=A2432,I2432&amp;CHAR(10)&amp;"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4" spans="1:9" x14ac:dyDescent="0.25">
      <c r="A2434" t="s">
        <v>12263</v>
      </c>
      <c r="B2434">
        <v>70108720</v>
      </c>
      <c r="C2434" t="s">
        <v>16</v>
      </c>
      <c r="D2434" t="str">
        <f>IF(Tabel_Forespørgsel_fra_Visma28[[#This Row],[SupProd]]=" "," "," - "&amp;Tabel_Forespørgsel_fra_Visma28[[#This Row],[SupProd]])</f>
        <v xml:space="preserve"> </v>
      </c>
      <c r="E2434" t="s">
        <v>16</v>
      </c>
      <c r="F2434" t="str">
        <f>IF(Tabel_Forespørgsel_fra_Visma28[[#This Row],[SupDescr]]=" "," "," - "&amp;Tabel_Forespørgsel_fra_Visma28[[#This Row],[SupDescr]])</f>
        <v xml:space="preserve"> </v>
      </c>
      <c r="G2434" t="s">
        <v>8125</v>
      </c>
      <c r="H2434">
        <v>1</v>
      </c>
      <c r="I2434" t="str">
        <f>IF(A2434=A2433,I2433&amp;CHAR(10)&amp;"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5" spans="1:9" x14ac:dyDescent="0.25">
      <c r="A2435" t="s">
        <v>12330</v>
      </c>
      <c r="B2435">
        <v>70108720</v>
      </c>
      <c r="C2435" t="s">
        <v>16</v>
      </c>
      <c r="D2435" t="str">
        <f>IF(Tabel_Forespørgsel_fra_Visma28[[#This Row],[SupProd]]=" "," "," - "&amp;Tabel_Forespørgsel_fra_Visma28[[#This Row],[SupProd]])</f>
        <v xml:space="preserve"> </v>
      </c>
      <c r="E2435" t="s">
        <v>16</v>
      </c>
      <c r="F2435" t="str">
        <f>IF(Tabel_Forespørgsel_fra_Visma28[[#This Row],[SupDescr]]=" "," "," - "&amp;Tabel_Forespørgsel_fra_Visma28[[#This Row],[SupDescr]])</f>
        <v xml:space="preserve"> </v>
      </c>
      <c r="G2435" t="s">
        <v>8125</v>
      </c>
      <c r="H2435">
        <v>1</v>
      </c>
      <c r="I2435" t="str">
        <f>IF(A2435=A2434,I2434&amp;CHAR(10)&amp;"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6" spans="1:9" x14ac:dyDescent="0.25">
      <c r="A2436" t="s">
        <v>12313</v>
      </c>
      <c r="B2436">
        <v>70108720</v>
      </c>
      <c r="C2436" t="s">
        <v>16</v>
      </c>
      <c r="D2436" t="str">
        <f>IF(Tabel_Forespørgsel_fra_Visma28[[#This Row],[SupProd]]=" "," "," - "&amp;Tabel_Forespørgsel_fra_Visma28[[#This Row],[SupProd]])</f>
        <v xml:space="preserve"> </v>
      </c>
      <c r="E2436" t="s">
        <v>16</v>
      </c>
      <c r="F2436" t="str">
        <f>IF(Tabel_Forespørgsel_fra_Visma28[[#This Row],[SupDescr]]=" "," "," - "&amp;Tabel_Forespørgsel_fra_Visma28[[#This Row],[SupDescr]])</f>
        <v xml:space="preserve"> </v>
      </c>
      <c r="G2436" t="s">
        <v>8125</v>
      </c>
      <c r="H2436">
        <v>1</v>
      </c>
      <c r="I2436" t="str">
        <f>IF(A2436=A2435,I2435&amp;CHAR(10)&amp;"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7" spans="1:9" x14ac:dyDescent="0.25">
      <c r="A2437" t="s">
        <v>12314</v>
      </c>
      <c r="B2437">
        <v>70108720</v>
      </c>
      <c r="C2437" t="s">
        <v>16</v>
      </c>
      <c r="D2437" t="str">
        <f>IF(Tabel_Forespørgsel_fra_Visma28[[#This Row],[SupProd]]=" "," "," - "&amp;Tabel_Forespørgsel_fra_Visma28[[#This Row],[SupProd]])</f>
        <v xml:space="preserve"> </v>
      </c>
      <c r="E2437" t="s">
        <v>16</v>
      </c>
      <c r="F2437" t="str">
        <f>IF(Tabel_Forespørgsel_fra_Visma28[[#This Row],[SupDescr]]=" "," "," - "&amp;Tabel_Forespørgsel_fra_Visma28[[#This Row],[SupDescr]])</f>
        <v xml:space="preserve"> </v>
      </c>
      <c r="G2437" t="s">
        <v>8125</v>
      </c>
      <c r="H2437">
        <v>1</v>
      </c>
      <c r="I2437" t="str">
        <f>IF(A2437=A2436,I2436&amp;CHAR(10)&amp;"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8" spans="1:9" x14ac:dyDescent="0.25">
      <c r="A2438" t="s">
        <v>10615</v>
      </c>
      <c r="B2438">
        <v>75577000</v>
      </c>
      <c r="C2438" t="s">
        <v>16</v>
      </c>
      <c r="D2438" t="str">
        <f>IF(Tabel_Forespørgsel_fra_Visma28[[#This Row],[SupProd]]=" "," "," - "&amp;Tabel_Forespørgsel_fra_Visma28[[#This Row],[SupProd]])</f>
        <v xml:space="preserve"> </v>
      </c>
      <c r="E2438" t="s">
        <v>16</v>
      </c>
      <c r="F2438" t="str">
        <f>IF(Tabel_Forespørgsel_fra_Visma28[[#This Row],[SupDescr]]=" "," "," - "&amp;Tabel_Forespørgsel_fra_Visma28[[#This Row],[SupDescr]])</f>
        <v xml:space="preserve"> </v>
      </c>
      <c r="G2438" t="s">
        <v>3759</v>
      </c>
      <c r="H2438">
        <v>1</v>
      </c>
      <c r="I2438" t="str">
        <f>IF(A2438=A2437,I2437&amp;CHAR(10)&amp;"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39" spans="1:9" x14ac:dyDescent="0.25">
      <c r="A2439" t="s">
        <v>10616</v>
      </c>
      <c r="B2439">
        <v>75577000</v>
      </c>
      <c r="C2439" t="s">
        <v>16</v>
      </c>
      <c r="D2439" t="str">
        <f>IF(Tabel_Forespørgsel_fra_Visma28[[#This Row],[SupProd]]=" "," "," - "&amp;Tabel_Forespørgsel_fra_Visma28[[#This Row],[SupProd]])</f>
        <v xml:space="preserve"> </v>
      </c>
      <c r="E2439" t="s">
        <v>16</v>
      </c>
      <c r="F2439" t="str">
        <f>IF(Tabel_Forespørgsel_fra_Visma28[[#This Row],[SupDescr]]=" "," "," - "&amp;Tabel_Forespørgsel_fra_Visma28[[#This Row],[SupDescr]])</f>
        <v xml:space="preserve"> </v>
      </c>
      <c r="G2439" t="s">
        <v>3759</v>
      </c>
      <c r="H2439">
        <v>1</v>
      </c>
      <c r="I2439" t="str">
        <f>IF(A2439=A2438,I2438&amp;CHAR(10)&amp;"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40" spans="1:9" x14ac:dyDescent="0.25">
      <c r="A2440" t="s">
        <v>11259</v>
      </c>
      <c r="B2440">
        <v>74755755</v>
      </c>
      <c r="C2440" t="s">
        <v>16</v>
      </c>
      <c r="D2440" t="str">
        <f>IF(Tabel_Forespørgsel_fra_Visma28[[#This Row],[SupProd]]=" "," "," - "&amp;Tabel_Forespørgsel_fra_Visma28[[#This Row],[SupProd]])</f>
        <v xml:space="preserve"> </v>
      </c>
      <c r="E2440" t="s">
        <v>16</v>
      </c>
      <c r="F2440" t="str">
        <f>IF(Tabel_Forespørgsel_fra_Visma28[[#This Row],[SupDescr]]=" "," "," - "&amp;Tabel_Forespørgsel_fra_Visma28[[#This Row],[SupDescr]])</f>
        <v xml:space="preserve"> </v>
      </c>
      <c r="G2440" t="s">
        <v>4786</v>
      </c>
      <c r="H2440">
        <v>1</v>
      </c>
      <c r="I2440" t="str">
        <f>IF(A2440=A2439,I2439&amp;CHAR(10)&amp;"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1" spans="1:9" x14ac:dyDescent="0.25">
      <c r="A2441" t="s">
        <v>11256</v>
      </c>
      <c r="B2441">
        <v>74755755</v>
      </c>
      <c r="C2441" t="s">
        <v>16</v>
      </c>
      <c r="D2441" t="str">
        <f>IF(Tabel_Forespørgsel_fra_Visma28[[#This Row],[SupProd]]=" "," "," - "&amp;Tabel_Forespørgsel_fra_Visma28[[#This Row],[SupProd]])</f>
        <v xml:space="preserve"> </v>
      </c>
      <c r="E2441" t="s">
        <v>16</v>
      </c>
      <c r="F2441" t="str">
        <f>IF(Tabel_Forespørgsel_fra_Visma28[[#This Row],[SupDescr]]=" "," "," - "&amp;Tabel_Forespørgsel_fra_Visma28[[#This Row],[SupDescr]])</f>
        <v xml:space="preserve"> </v>
      </c>
      <c r="G2441" t="s">
        <v>4786</v>
      </c>
      <c r="H2441">
        <v>1</v>
      </c>
      <c r="I2441" t="str">
        <f>IF(A2441=A2440,I2440&amp;CHAR(10)&amp;"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2" spans="1:9" x14ac:dyDescent="0.25">
      <c r="A2442" t="s">
        <v>10548</v>
      </c>
      <c r="B2442">
        <v>74755755</v>
      </c>
      <c r="C2442" t="s">
        <v>16</v>
      </c>
      <c r="D2442" t="str">
        <f>IF(Tabel_Forespørgsel_fra_Visma28[[#This Row],[SupProd]]=" "," "," - "&amp;Tabel_Forespørgsel_fra_Visma28[[#This Row],[SupProd]])</f>
        <v xml:space="preserve"> </v>
      </c>
      <c r="E2442" t="s">
        <v>16</v>
      </c>
      <c r="F2442" t="str">
        <f>IF(Tabel_Forespørgsel_fra_Visma28[[#This Row],[SupDescr]]=" "," "," - "&amp;Tabel_Forespørgsel_fra_Visma28[[#This Row],[SupDescr]])</f>
        <v xml:space="preserve"> </v>
      </c>
      <c r="G2442" t="s">
        <v>4786</v>
      </c>
      <c r="H2442">
        <v>1</v>
      </c>
      <c r="I2442" t="str">
        <f>IF(A2442=A2441,I2441&amp;CHAR(10)&amp;"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3" spans="1:9" x14ac:dyDescent="0.25">
      <c r="A2443" t="s">
        <v>10549</v>
      </c>
      <c r="B2443">
        <v>74755755</v>
      </c>
      <c r="C2443" t="s">
        <v>16</v>
      </c>
      <c r="D2443" t="str">
        <f>IF(Tabel_Forespørgsel_fra_Visma28[[#This Row],[SupProd]]=" "," "," - "&amp;Tabel_Forespørgsel_fra_Visma28[[#This Row],[SupProd]])</f>
        <v xml:space="preserve"> </v>
      </c>
      <c r="E2443" t="s">
        <v>16</v>
      </c>
      <c r="F2443" t="str">
        <f>IF(Tabel_Forespørgsel_fra_Visma28[[#This Row],[SupDescr]]=" "," "," - "&amp;Tabel_Forespørgsel_fra_Visma28[[#This Row],[SupDescr]])</f>
        <v xml:space="preserve"> </v>
      </c>
      <c r="G2443" t="s">
        <v>4786</v>
      </c>
      <c r="H2443">
        <v>1</v>
      </c>
      <c r="I2443" t="str">
        <f>IF(A2443=A2442,I2442&amp;CHAR(10)&amp;"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4" spans="1:9" x14ac:dyDescent="0.25">
      <c r="A2444" t="s">
        <v>10550</v>
      </c>
      <c r="B2444">
        <v>74755755</v>
      </c>
      <c r="C2444" t="s">
        <v>16</v>
      </c>
      <c r="D2444" t="str">
        <f>IF(Tabel_Forespørgsel_fra_Visma28[[#This Row],[SupProd]]=" "," "," - "&amp;Tabel_Forespørgsel_fra_Visma28[[#This Row],[SupProd]])</f>
        <v xml:space="preserve"> </v>
      </c>
      <c r="E2444" t="s">
        <v>16</v>
      </c>
      <c r="F2444" t="str">
        <f>IF(Tabel_Forespørgsel_fra_Visma28[[#This Row],[SupDescr]]=" "," "," - "&amp;Tabel_Forespørgsel_fra_Visma28[[#This Row],[SupDescr]])</f>
        <v xml:space="preserve"> </v>
      </c>
      <c r="G2444" t="s">
        <v>4786</v>
      </c>
      <c r="H2444">
        <v>1</v>
      </c>
      <c r="I2444" t="str">
        <f>IF(A2444=A2443,I2443&amp;CHAR(10)&amp;"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5" spans="1:9" x14ac:dyDescent="0.25">
      <c r="A2445" t="s">
        <v>11272</v>
      </c>
      <c r="B2445">
        <v>74755755</v>
      </c>
      <c r="C2445" t="s">
        <v>16</v>
      </c>
      <c r="D2445" t="str">
        <f>IF(Tabel_Forespørgsel_fra_Visma28[[#This Row],[SupProd]]=" "," "," - "&amp;Tabel_Forespørgsel_fra_Visma28[[#This Row],[SupProd]])</f>
        <v xml:space="preserve"> </v>
      </c>
      <c r="E2445" t="s">
        <v>16</v>
      </c>
      <c r="F2445" t="str">
        <f>IF(Tabel_Forespørgsel_fra_Visma28[[#This Row],[SupDescr]]=" "," "," - "&amp;Tabel_Forespørgsel_fra_Visma28[[#This Row],[SupDescr]])</f>
        <v xml:space="preserve"> </v>
      </c>
      <c r="G2445" t="s">
        <v>4786</v>
      </c>
      <c r="H2445">
        <v>1</v>
      </c>
      <c r="I2445" t="str">
        <f>IF(A2445=A2444,I2444&amp;CHAR(10)&amp;"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6" spans="1:9" x14ac:dyDescent="0.25">
      <c r="A2446" t="s">
        <v>11273</v>
      </c>
      <c r="B2446">
        <v>74755755</v>
      </c>
      <c r="C2446" t="s">
        <v>16</v>
      </c>
      <c r="D2446" t="str">
        <f>IF(Tabel_Forespørgsel_fra_Visma28[[#This Row],[SupProd]]=" "," "," - "&amp;Tabel_Forespørgsel_fra_Visma28[[#This Row],[SupProd]])</f>
        <v xml:space="preserve"> </v>
      </c>
      <c r="E2446" t="s">
        <v>16</v>
      </c>
      <c r="F2446" t="str">
        <f>IF(Tabel_Forespørgsel_fra_Visma28[[#This Row],[SupDescr]]=" "," "," - "&amp;Tabel_Forespørgsel_fra_Visma28[[#This Row],[SupDescr]])</f>
        <v xml:space="preserve"> </v>
      </c>
      <c r="G2446" t="s">
        <v>4786</v>
      </c>
      <c r="H2446">
        <v>1</v>
      </c>
      <c r="I2446" t="str">
        <f>IF(A2446=A2445,I2445&amp;CHAR(10)&amp;"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7" spans="1:9" x14ac:dyDescent="0.25">
      <c r="A2447" t="s">
        <v>11274</v>
      </c>
      <c r="B2447">
        <v>74755755</v>
      </c>
      <c r="C2447" t="s">
        <v>16</v>
      </c>
      <c r="D2447" t="str">
        <f>IF(Tabel_Forespørgsel_fra_Visma28[[#This Row],[SupProd]]=" "," "," - "&amp;Tabel_Forespørgsel_fra_Visma28[[#This Row],[SupProd]])</f>
        <v xml:space="preserve"> </v>
      </c>
      <c r="E2447" t="s">
        <v>16</v>
      </c>
      <c r="F2447" t="str">
        <f>IF(Tabel_Forespørgsel_fra_Visma28[[#This Row],[SupDescr]]=" "," "," - "&amp;Tabel_Forespørgsel_fra_Visma28[[#This Row],[SupDescr]])</f>
        <v xml:space="preserve"> </v>
      </c>
      <c r="G2447" t="s">
        <v>4786</v>
      </c>
      <c r="H2447">
        <v>1</v>
      </c>
      <c r="I2447" t="str">
        <f>IF(A2447=A2446,I2446&amp;CHAR(10)&amp;"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8" spans="1:9" x14ac:dyDescent="0.25">
      <c r="A2448" t="s">
        <v>10553</v>
      </c>
      <c r="B2448">
        <v>74755755</v>
      </c>
      <c r="C2448" t="s">
        <v>16</v>
      </c>
      <c r="D2448" t="str">
        <f>IF(Tabel_Forespørgsel_fra_Visma28[[#This Row],[SupProd]]=" "," "," - "&amp;Tabel_Forespørgsel_fra_Visma28[[#This Row],[SupProd]])</f>
        <v xml:space="preserve"> </v>
      </c>
      <c r="E2448" t="s">
        <v>16</v>
      </c>
      <c r="F2448" t="str">
        <f>IF(Tabel_Forespørgsel_fra_Visma28[[#This Row],[SupDescr]]=" "," "," - "&amp;Tabel_Forespørgsel_fra_Visma28[[#This Row],[SupDescr]])</f>
        <v xml:space="preserve"> </v>
      </c>
      <c r="G2448" t="s">
        <v>4786</v>
      </c>
      <c r="H2448">
        <v>1</v>
      </c>
      <c r="I2448" t="str">
        <f>IF(A2448=A2447,I2447&amp;CHAR(10)&amp;"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9" spans="1:9" x14ac:dyDescent="0.25">
      <c r="A2449" t="s">
        <v>11882</v>
      </c>
      <c r="B2449">
        <v>74755755</v>
      </c>
      <c r="C2449" t="s">
        <v>16</v>
      </c>
      <c r="D2449" t="str">
        <f>IF(Tabel_Forespørgsel_fra_Visma28[[#This Row],[SupProd]]=" "," "," - "&amp;Tabel_Forespørgsel_fra_Visma28[[#This Row],[SupProd]])</f>
        <v xml:space="preserve"> </v>
      </c>
      <c r="E2449" t="s">
        <v>16</v>
      </c>
      <c r="F2449" t="str">
        <f>IF(Tabel_Forespørgsel_fra_Visma28[[#This Row],[SupDescr]]=" "," "," - "&amp;Tabel_Forespørgsel_fra_Visma28[[#This Row],[SupDescr]])</f>
        <v xml:space="preserve"> </v>
      </c>
      <c r="G2449" t="s">
        <v>4786</v>
      </c>
      <c r="H2449">
        <v>1</v>
      </c>
      <c r="I2449" t="str">
        <f>IF(A2449=A2448,I2448&amp;CHAR(10)&amp;"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50" spans="1:9" x14ac:dyDescent="0.25">
      <c r="A2450" t="s">
        <v>11569</v>
      </c>
      <c r="B2450">
        <v>75421677</v>
      </c>
      <c r="C2450" t="s">
        <v>16</v>
      </c>
      <c r="D2450" t="str">
        <f>IF(Tabel_Forespørgsel_fra_Visma28[[#This Row],[SupProd]]=" "," "," - "&amp;Tabel_Forespørgsel_fra_Visma28[[#This Row],[SupProd]])</f>
        <v xml:space="preserve"> </v>
      </c>
      <c r="E2450" t="s">
        <v>16</v>
      </c>
      <c r="F2450" t="str">
        <f>IF(Tabel_Forespørgsel_fra_Visma28[[#This Row],[SupDescr]]=" "," "," - "&amp;Tabel_Forespørgsel_fra_Visma28[[#This Row],[SupDescr]])</f>
        <v xml:space="preserve"> </v>
      </c>
      <c r="G2450" t="s">
        <v>3368</v>
      </c>
      <c r="H2450">
        <v>1</v>
      </c>
      <c r="I2450" t="str">
        <f>IF(A2450=A2449,I2449&amp;CHAR(10)&amp;"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451" spans="1:9" x14ac:dyDescent="0.25">
      <c r="A2451" t="s">
        <v>11568</v>
      </c>
      <c r="B2451">
        <v>75421677</v>
      </c>
      <c r="C2451" t="s">
        <v>16</v>
      </c>
      <c r="D2451" t="str">
        <f>IF(Tabel_Forespørgsel_fra_Visma28[[#This Row],[SupProd]]=" "," "," - "&amp;Tabel_Forespørgsel_fra_Visma28[[#This Row],[SupProd]])</f>
        <v xml:space="preserve"> </v>
      </c>
      <c r="E2451" t="s">
        <v>16</v>
      </c>
      <c r="F2451" t="str">
        <f>IF(Tabel_Forespørgsel_fra_Visma28[[#This Row],[SupDescr]]=" "," "," - "&amp;Tabel_Forespørgsel_fra_Visma28[[#This Row],[SupDescr]])</f>
        <v xml:space="preserve"> </v>
      </c>
      <c r="G2451" t="s">
        <v>3368</v>
      </c>
      <c r="H2451">
        <v>1</v>
      </c>
      <c r="I2451" t="str">
        <f>IF(A2451=A2450,I2450&amp;CHAR(10)&amp;"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452" spans="1:9" x14ac:dyDescent="0.25">
      <c r="A2452" t="s">
        <v>10861</v>
      </c>
      <c r="B2452">
        <v>70108720</v>
      </c>
      <c r="C2452" t="s">
        <v>16</v>
      </c>
      <c r="D2452" t="str">
        <f>IF(Tabel_Forespørgsel_fra_Visma28[[#This Row],[SupProd]]=" "," "," - "&amp;Tabel_Forespørgsel_fra_Visma28[[#This Row],[SupProd]])</f>
        <v xml:space="preserve"> </v>
      </c>
      <c r="E2452" t="s">
        <v>16</v>
      </c>
      <c r="F2452" t="str">
        <f>IF(Tabel_Forespørgsel_fra_Visma28[[#This Row],[SupDescr]]=" "," "," - "&amp;Tabel_Forespørgsel_fra_Visma28[[#This Row],[SupDescr]])</f>
        <v xml:space="preserve"> </v>
      </c>
      <c r="G2452" t="s">
        <v>8125</v>
      </c>
      <c r="H2452">
        <v>1</v>
      </c>
      <c r="I2452" t="str">
        <f>IF(A2452=A2451,I2451&amp;CHAR(10)&amp;"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3" spans="1:9" x14ac:dyDescent="0.25">
      <c r="A2453" t="s">
        <v>10853</v>
      </c>
      <c r="B2453">
        <v>70108720</v>
      </c>
      <c r="C2453" t="s">
        <v>16</v>
      </c>
      <c r="D2453" t="str">
        <f>IF(Tabel_Forespørgsel_fra_Visma28[[#This Row],[SupProd]]=" "," "," - "&amp;Tabel_Forespørgsel_fra_Visma28[[#This Row],[SupProd]])</f>
        <v xml:space="preserve"> </v>
      </c>
      <c r="E2453" t="s">
        <v>16</v>
      </c>
      <c r="F2453" t="str">
        <f>IF(Tabel_Forespørgsel_fra_Visma28[[#This Row],[SupDescr]]=" "," "," - "&amp;Tabel_Forespørgsel_fra_Visma28[[#This Row],[SupDescr]])</f>
        <v xml:space="preserve"> </v>
      </c>
      <c r="G2453" t="s">
        <v>8125</v>
      </c>
      <c r="H2453">
        <v>1</v>
      </c>
      <c r="I2453" t="str">
        <f>IF(A2453=A2452,I2452&amp;CHAR(10)&amp;"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4" spans="1:9" x14ac:dyDescent="0.25">
      <c r="A2454" t="s">
        <v>10854</v>
      </c>
      <c r="B2454">
        <v>70108720</v>
      </c>
      <c r="C2454" t="s">
        <v>16</v>
      </c>
      <c r="D2454" t="str">
        <f>IF(Tabel_Forespørgsel_fra_Visma28[[#This Row],[SupProd]]=" "," "," - "&amp;Tabel_Forespørgsel_fra_Visma28[[#This Row],[SupProd]])</f>
        <v xml:space="preserve"> </v>
      </c>
      <c r="E2454" t="s">
        <v>16</v>
      </c>
      <c r="F2454" t="str">
        <f>IF(Tabel_Forespørgsel_fra_Visma28[[#This Row],[SupDescr]]=" "," "," - "&amp;Tabel_Forespørgsel_fra_Visma28[[#This Row],[SupDescr]])</f>
        <v xml:space="preserve"> </v>
      </c>
      <c r="G2454" t="s">
        <v>8125</v>
      </c>
      <c r="H2454">
        <v>1</v>
      </c>
      <c r="I2454" t="str">
        <f>IF(A2454=A2453,I2453&amp;CHAR(10)&amp;"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5" spans="1:9" x14ac:dyDescent="0.25">
      <c r="A2455" t="s">
        <v>10855</v>
      </c>
      <c r="B2455">
        <v>70108720</v>
      </c>
      <c r="C2455" t="s">
        <v>16</v>
      </c>
      <c r="D2455" t="str">
        <f>IF(Tabel_Forespørgsel_fra_Visma28[[#This Row],[SupProd]]=" "," "," - "&amp;Tabel_Forespørgsel_fra_Visma28[[#This Row],[SupProd]])</f>
        <v xml:space="preserve"> </v>
      </c>
      <c r="E2455" t="s">
        <v>16</v>
      </c>
      <c r="F2455" t="str">
        <f>IF(Tabel_Forespørgsel_fra_Visma28[[#This Row],[SupDescr]]=" "," "," - "&amp;Tabel_Forespørgsel_fra_Visma28[[#This Row],[SupDescr]])</f>
        <v xml:space="preserve"> </v>
      </c>
      <c r="G2455" t="s">
        <v>8125</v>
      </c>
      <c r="H2455">
        <v>1</v>
      </c>
      <c r="I2455" t="str">
        <f>IF(A2455=A2454,I2454&amp;CHAR(10)&amp;"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6" spans="1:9" x14ac:dyDescent="0.25">
      <c r="A2456" t="s">
        <v>10856</v>
      </c>
      <c r="B2456">
        <v>70108720</v>
      </c>
      <c r="C2456" t="s">
        <v>16</v>
      </c>
      <c r="D2456" t="str">
        <f>IF(Tabel_Forespørgsel_fra_Visma28[[#This Row],[SupProd]]=" "," "," - "&amp;Tabel_Forespørgsel_fra_Visma28[[#This Row],[SupProd]])</f>
        <v xml:space="preserve"> </v>
      </c>
      <c r="E2456" t="s">
        <v>16</v>
      </c>
      <c r="F2456" t="str">
        <f>IF(Tabel_Forespørgsel_fra_Visma28[[#This Row],[SupDescr]]=" "," "," - "&amp;Tabel_Forespørgsel_fra_Visma28[[#This Row],[SupDescr]])</f>
        <v xml:space="preserve"> </v>
      </c>
      <c r="G2456" t="s">
        <v>8125</v>
      </c>
      <c r="H2456">
        <v>1</v>
      </c>
      <c r="I2456" t="str">
        <f>IF(A2456=A2455,I2455&amp;CHAR(10)&amp;"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7" spans="1:9" x14ac:dyDescent="0.25">
      <c r="A2457" t="s">
        <v>10857</v>
      </c>
      <c r="B2457">
        <v>70108720</v>
      </c>
      <c r="C2457" t="s">
        <v>16</v>
      </c>
      <c r="D2457" t="str">
        <f>IF(Tabel_Forespørgsel_fra_Visma28[[#This Row],[SupProd]]=" "," "," - "&amp;Tabel_Forespørgsel_fra_Visma28[[#This Row],[SupProd]])</f>
        <v xml:space="preserve"> </v>
      </c>
      <c r="E2457" t="s">
        <v>16</v>
      </c>
      <c r="F2457" t="str">
        <f>IF(Tabel_Forespørgsel_fra_Visma28[[#This Row],[SupDescr]]=" "," "," - "&amp;Tabel_Forespørgsel_fra_Visma28[[#This Row],[SupDescr]])</f>
        <v xml:space="preserve"> </v>
      </c>
      <c r="G2457" t="s">
        <v>8125</v>
      </c>
      <c r="H2457">
        <v>1</v>
      </c>
      <c r="I2457" t="str">
        <f>IF(A2457=A2456,I2456&amp;CHAR(10)&amp;"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8" spans="1:9" x14ac:dyDescent="0.25">
      <c r="A2458" t="s">
        <v>11718</v>
      </c>
      <c r="B2458">
        <v>70108720</v>
      </c>
      <c r="C2458" t="s">
        <v>16</v>
      </c>
      <c r="D2458" t="str">
        <f>IF(Tabel_Forespørgsel_fra_Visma28[[#This Row],[SupProd]]=" "," "," - "&amp;Tabel_Forespørgsel_fra_Visma28[[#This Row],[SupProd]])</f>
        <v xml:space="preserve"> </v>
      </c>
      <c r="E2458" t="s">
        <v>16</v>
      </c>
      <c r="F2458" t="str">
        <f>IF(Tabel_Forespørgsel_fra_Visma28[[#This Row],[SupDescr]]=" "," "," - "&amp;Tabel_Forespørgsel_fra_Visma28[[#This Row],[SupDescr]])</f>
        <v xml:space="preserve"> </v>
      </c>
      <c r="G2458" t="s">
        <v>8125</v>
      </c>
      <c r="H2458">
        <v>1</v>
      </c>
      <c r="I2458" t="str">
        <f>IF(A2458=A2457,I2457&amp;CHAR(10)&amp;"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9" spans="1:9" x14ac:dyDescent="0.25">
      <c r="A2459" t="s">
        <v>11720</v>
      </c>
      <c r="B2459">
        <v>70108720</v>
      </c>
      <c r="C2459" t="s">
        <v>16</v>
      </c>
      <c r="D2459" t="str">
        <f>IF(Tabel_Forespørgsel_fra_Visma28[[#This Row],[SupProd]]=" "," "," - "&amp;Tabel_Forespørgsel_fra_Visma28[[#This Row],[SupProd]])</f>
        <v xml:space="preserve"> </v>
      </c>
      <c r="E2459" t="s">
        <v>16</v>
      </c>
      <c r="F2459" t="str">
        <f>IF(Tabel_Forespørgsel_fra_Visma28[[#This Row],[SupDescr]]=" "," "," - "&amp;Tabel_Forespørgsel_fra_Visma28[[#This Row],[SupDescr]])</f>
        <v xml:space="preserve"> </v>
      </c>
      <c r="G2459" t="s">
        <v>8125</v>
      </c>
      <c r="H2459">
        <v>1</v>
      </c>
      <c r="I2459" t="str">
        <f>IF(A2459=A2458,I2458&amp;CHAR(10)&amp;"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60" spans="1:9" x14ac:dyDescent="0.25">
      <c r="A2460" t="s">
        <v>11721</v>
      </c>
      <c r="B2460">
        <v>70108720</v>
      </c>
      <c r="C2460" t="s">
        <v>16</v>
      </c>
      <c r="D2460" t="str">
        <f>IF(Tabel_Forespørgsel_fra_Visma28[[#This Row],[SupProd]]=" "," "," - "&amp;Tabel_Forespørgsel_fra_Visma28[[#This Row],[SupProd]])</f>
        <v xml:space="preserve"> </v>
      </c>
      <c r="E2460" t="s">
        <v>16</v>
      </c>
      <c r="F2460" t="str">
        <f>IF(Tabel_Forespørgsel_fra_Visma28[[#This Row],[SupDescr]]=" "," "," - "&amp;Tabel_Forespørgsel_fra_Visma28[[#This Row],[SupDescr]])</f>
        <v xml:space="preserve"> </v>
      </c>
      <c r="G2460" t="s">
        <v>8125</v>
      </c>
      <c r="H2460">
        <v>1</v>
      </c>
      <c r="I2460" t="str">
        <f>IF(A2460=A2459,I2459&amp;CHAR(10)&amp;"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61" spans="1:9" x14ac:dyDescent="0.25">
      <c r="A2461" t="s">
        <v>10860</v>
      </c>
      <c r="B2461">
        <v>70108720</v>
      </c>
      <c r="C2461" t="s">
        <v>16</v>
      </c>
      <c r="D2461" t="str">
        <f>IF(Tabel_Forespørgsel_fra_Visma28[[#This Row],[SupProd]]=" "," "," - "&amp;Tabel_Forespørgsel_fra_Visma28[[#This Row],[SupProd]])</f>
        <v xml:space="preserve"> </v>
      </c>
      <c r="E2461" t="s">
        <v>16</v>
      </c>
      <c r="F2461" t="str">
        <f>IF(Tabel_Forespørgsel_fra_Visma28[[#This Row],[SupDescr]]=" "," "," - "&amp;Tabel_Forespørgsel_fra_Visma28[[#This Row],[SupDescr]])</f>
        <v xml:space="preserve"> </v>
      </c>
      <c r="G2461" t="s">
        <v>8125</v>
      </c>
      <c r="H2461">
        <v>1</v>
      </c>
      <c r="I2461" t="str">
        <f>IF(A2461=A2460,I2460&amp;CHAR(10)&amp;"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62" spans="1:9" x14ac:dyDescent="0.25">
      <c r="A2462" t="s">
        <v>11932</v>
      </c>
      <c r="B2462">
        <v>75577000</v>
      </c>
      <c r="C2462" t="s">
        <v>16</v>
      </c>
      <c r="D2462" t="str">
        <f>IF(Tabel_Forespørgsel_fra_Visma28[[#This Row],[SupProd]]=" "," "," - "&amp;Tabel_Forespørgsel_fra_Visma28[[#This Row],[SupProd]])</f>
        <v xml:space="preserve"> </v>
      </c>
      <c r="E2462" t="s">
        <v>16</v>
      </c>
      <c r="F2462" t="str">
        <f>IF(Tabel_Forespørgsel_fra_Visma28[[#This Row],[SupDescr]]=" "," "," - "&amp;Tabel_Forespørgsel_fra_Visma28[[#This Row],[SupDescr]])</f>
        <v xml:space="preserve"> </v>
      </c>
      <c r="G2462" t="s">
        <v>3759</v>
      </c>
      <c r="H2462">
        <v>1</v>
      </c>
      <c r="I2462" t="str">
        <f>IF(A2462=A2461,I2461&amp;CHAR(10)&amp;"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63" spans="1:9" x14ac:dyDescent="0.25">
      <c r="A2463" t="s">
        <v>11935</v>
      </c>
      <c r="B2463">
        <v>75577000</v>
      </c>
      <c r="C2463" t="s">
        <v>16</v>
      </c>
      <c r="D2463" t="str">
        <f>IF(Tabel_Forespørgsel_fra_Visma28[[#This Row],[SupProd]]=" "," "," - "&amp;Tabel_Forespørgsel_fra_Visma28[[#This Row],[SupProd]])</f>
        <v xml:space="preserve"> </v>
      </c>
      <c r="E2463" t="s">
        <v>16</v>
      </c>
      <c r="F2463" t="str">
        <f>IF(Tabel_Forespørgsel_fra_Visma28[[#This Row],[SupDescr]]=" "," "," - "&amp;Tabel_Forespørgsel_fra_Visma28[[#This Row],[SupDescr]])</f>
        <v xml:space="preserve"> </v>
      </c>
      <c r="G2463" t="s">
        <v>3759</v>
      </c>
      <c r="H2463">
        <v>1</v>
      </c>
      <c r="I2463" t="str">
        <f>IF(A2463=A2462,I2462&amp;CHAR(10)&amp;"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64" spans="1:9" x14ac:dyDescent="0.25">
      <c r="A2464" t="s">
        <v>11579</v>
      </c>
      <c r="B2464">
        <v>74755755</v>
      </c>
      <c r="C2464" t="s">
        <v>16</v>
      </c>
      <c r="D2464" t="str">
        <f>IF(Tabel_Forespørgsel_fra_Visma28[[#This Row],[SupProd]]=" "," "," - "&amp;Tabel_Forespørgsel_fra_Visma28[[#This Row],[SupProd]])</f>
        <v xml:space="preserve"> </v>
      </c>
      <c r="E2464" t="s">
        <v>16</v>
      </c>
      <c r="F2464" t="str">
        <f>IF(Tabel_Forespørgsel_fra_Visma28[[#This Row],[SupDescr]]=" "," "," - "&amp;Tabel_Forespørgsel_fra_Visma28[[#This Row],[SupDescr]])</f>
        <v xml:space="preserve"> </v>
      </c>
      <c r="G2464" t="s">
        <v>4786</v>
      </c>
      <c r="H2464">
        <v>1</v>
      </c>
      <c r="I2464" t="str">
        <f>IF(A2464=A2463,I2463&amp;CHAR(10)&amp;"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65" spans="1:9" x14ac:dyDescent="0.25">
      <c r="A2465" t="s">
        <v>12036</v>
      </c>
      <c r="B2465">
        <v>74755755</v>
      </c>
      <c r="C2465" t="s">
        <v>16</v>
      </c>
      <c r="D2465" t="str">
        <f>IF(Tabel_Forespørgsel_fra_Visma28[[#This Row],[SupProd]]=" "," "," - "&amp;Tabel_Forespørgsel_fra_Visma28[[#This Row],[SupProd]])</f>
        <v xml:space="preserve"> </v>
      </c>
      <c r="E2465" t="s">
        <v>16</v>
      </c>
      <c r="F2465" t="str">
        <f>IF(Tabel_Forespørgsel_fra_Visma28[[#This Row],[SupDescr]]=" "," "," - "&amp;Tabel_Forespørgsel_fra_Visma28[[#This Row],[SupDescr]])</f>
        <v xml:space="preserve"> </v>
      </c>
      <c r="G2465" t="s">
        <v>4786</v>
      </c>
      <c r="H2465">
        <v>1</v>
      </c>
      <c r="I2465" t="str">
        <f>IF(A2465=A2464,I2464&amp;CHAR(10)&amp;"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66" spans="1:9" x14ac:dyDescent="0.25">
      <c r="A2466" t="s">
        <v>12037</v>
      </c>
      <c r="B2466">
        <v>74755755</v>
      </c>
      <c r="C2466" t="s">
        <v>16</v>
      </c>
      <c r="D2466" t="str">
        <f>IF(Tabel_Forespørgsel_fra_Visma28[[#This Row],[SupProd]]=" "," "," - "&amp;Tabel_Forespørgsel_fra_Visma28[[#This Row],[SupProd]])</f>
        <v xml:space="preserve"> </v>
      </c>
      <c r="E2466" t="s">
        <v>16</v>
      </c>
      <c r="F2466" t="str">
        <f>IF(Tabel_Forespørgsel_fra_Visma28[[#This Row],[SupDescr]]=" "," "," - "&amp;Tabel_Forespørgsel_fra_Visma28[[#This Row],[SupDescr]])</f>
        <v xml:space="preserve"> </v>
      </c>
      <c r="G2466" t="s">
        <v>4786</v>
      </c>
      <c r="H2466">
        <v>1</v>
      </c>
      <c r="I2466" t="str">
        <f>IF(A2466=A2465,I2465&amp;CHAR(10)&amp;"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67" spans="1:9" x14ac:dyDescent="0.25">
      <c r="A2467" t="s">
        <v>12028</v>
      </c>
      <c r="B2467">
        <v>74755755</v>
      </c>
      <c r="C2467" t="s">
        <v>16</v>
      </c>
      <c r="D2467" t="str">
        <f>IF(Tabel_Forespørgsel_fra_Visma28[[#This Row],[SupProd]]=" "," "," - "&amp;Tabel_Forespørgsel_fra_Visma28[[#This Row],[SupProd]])</f>
        <v xml:space="preserve"> </v>
      </c>
      <c r="E2467" t="s">
        <v>16</v>
      </c>
      <c r="F2467" t="str">
        <f>IF(Tabel_Forespørgsel_fra_Visma28[[#This Row],[SupDescr]]=" "," "," - "&amp;Tabel_Forespørgsel_fra_Visma28[[#This Row],[SupDescr]])</f>
        <v xml:space="preserve"> </v>
      </c>
      <c r="G2467" t="s">
        <v>4786</v>
      </c>
      <c r="H2467">
        <v>1</v>
      </c>
      <c r="I2467" t="str">
        <f>IF(A2467=A2466,I2466&amp;CHAR(10)&amp;"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68" spans="1:9" x14ac:dyDescent="0.25">
      <c r="A2468" t="s">
        <v>12029</v>
      </c>
      <c r="B2468">
        <v>74755755</v>
      </c>
      <c r="C2468" t="s">
        <v>16</v>
      </c>
      <c r="D2468" t="str">
        <f>IF(Tabel_Forespørgsel_fra_Visma28[[#This Row],[SupProd]]=" "," "," - "&amp;Tabel_Forespørgsel_fra_Visma28[[#This Row],[SupProd]])</f>
        <v xml:space="preserve"> </v>
      </c>
      <c r="E2468" t="s">
        <v>16</v>
      </c>
      <c r="F2468" t="str">
        <f>IF(Tabel_Forespørgsel_fra_Visma28[[#This Row],[SupDescr]]=" "," "," - "&amp;Tabel_Forespørgsel_fra_Visma28[[#This Row],[SupDescr]])</f>
        <v xml:space="preserve"> </v>
      </c>
      <c r="G2468" t="s">
        <v>4786</v>
      </c>
      <c r="H2468">
        <v>1</v>
      </c>
      <c r="I2468" t="str">
        <f>IF(A2468=A2467,I2467&amp;CHAR(10)&amp;"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69" spans="1:9" x14ac:dyDescent="0.25">
      <c r="A2469" t="s">
        <v>12030</v>
      </c>
      <c r="B2469">
        <v>74755755</v>
      </c>
      <c r="C2469" t="s">
        <v>16</v>
      </c>
      <c r="D2469" t="str">
        <f>IF(Tabel_Forespørgsel_fra_Visma28[[#This Row],[SupProd]]=" "," "," - "&amp;Tabel_Forespørgsel_fra_Visma28[[#This Row],[SupProd]])</f>
        <v xml:space="preserve"> </v>
      </c>
      <c r="E2469" t="s">
        <v>16</v>
      </c>
      <c r="F2469" t="str">
        <f>IF(Tabel_Forespørgsel_fra_Visma28[[#This Row],[SupDescr]]=" "," "," - "&amp;Tabel_Forespørgsel_fra_Visma28[[#This Row],[SupDescr]])</f>
        <v xml:space="preserve"> </v>
      </c>
      <c r="G2469" t="s">
        <v>4786</v>
      </c>
      <c r="H2469">
        <v>1</v>
      </c>
      <c r="I2469" t="str">
        <f>IF(A2469=A2468,I2468&amp;CHAR(10)&amp;"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0" spans="1:9" x14ac:dyDescent="0.25">
      <c r="A2470" t="s">
        <v>12041</v>
      </c>
      <c r="B2470">
        <v>74755755</v>
      </c>
      <c r="C2470" t="s">
        <v>16</v>
      </c>
      <c r="D2470" t="str">
        <f>IF(Tabel_Forespørgsel_fra_Visma28[[#This Row],[SupProd]]=" "," "," - "&amp;Tabel_Forespørgsel_fra_Visma28[[#This Row],[SupProd]])</f>
        <v xml:space="preserve"> </v>
      </c>
      <c r="E2470" t="s">
        <v>16</v>
      </c>
      <c r="F2470" t="str">
        <f>IF(Tabel_Forespørgsel_fra_Visma28[[#This Row],[SupDescr]]=" "," "," - "&amp;Tabel_Forespørgsel_fra_Visma28[[#This Row],[SupDescr]])</f>
        <v xml:space="preserve"> </v>
      </c>
      <c r="G2470" t="s">
        <v>4786</v>
      </c>
      <c r="H2470">
        <v>1</v>
      </c>
      <c r="I2470" t="str">
        <f>IF(A2470=A2469,I2469&amp;CHAR(10)&amp;"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1" spans="1:9" x14ac:dyDescent="0.25">
      <c r="A2471" t="s">
        <v>12042</v>
      </c>
      <c r="B2471">
        <v>74755755</v>
      </c>
      <c r="C2471" t="s">
        <v>16</v>
      </c>
      <c r="D2471" t="str">
        <f>IF(Tabel_Forespørgsel_fra_Visma28[[#This Row],[SupProd]]=" "," "," - "&amp;Tabel_Forespørgsel_fra_Visma28[[#This Row],[SupProd]])</f>
        <v xml:space="preserve"> </v>
      </c>
      <c r="E2471" t="s">
        <v>16</v>
      </c>
      <c r="F2471" t="str">
        <f>IF(Tabel_Forespørgsel_fra_Visma28[[#This Row],[SupDescr]]=" "," "," - "&amp;Tabel_Forespørgsel_fra_Visma28[[#This Row],[SupDescr]])</f>
        <v xml:space="preserve"> </v>
      </c>
      <c r="G2471" t="s">
        <v>4786</v>
      </c>
      <c r="H2471">
        <v>1</v>
      </c>
      <c r="I2471" t="str">
        <f>IF(A2471=A2470,I2470&amp;CHAR(10)&amp;"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2" spans="1:9" x14ac:dyDescent="0.25">
      <c r="A2472" t="s">
        <v>12043</v>
      </c>
      <c r="B2472">
        <v>74755755</v>
      </c>
      <c r="C2472" t="s">
        <v>16</v>
      </c>
      <c r="D2472" t="str">
        <f>IF(Tabel_Forespørgsel_fra_Visma28[[#This Row],[SupProd]]=" "," "," - "&amp;Tabel_Forespørgsel_fra_Visma28[[#This Row],[SupProd]])</f>
        <v xml:space="preserve"> </v>
      </c>
      <c r="E2472" t="s">
        <v>16</v>
      </c>
      <c r="F2472" t="str">
        <f>IF(Tabel_Forespørgsel_fra_Visma28[[#This Row],[SupDescr]]=" "," "," - "&amp;Tabel_Forespørgsel_fra_Visma28[[#This Row],[SupDescr]])</f>
        <v xml:space="preserve"> </v>
      </c>
      <c r="G2472" t="s">
        <v>4786</v>
      </c>
      <c r="H2472">
        <v>1</v>
      </c>
      <c r="I2472" t="str">
        <f>IF(A2472=A2471,I2471&amp;CHAR(10)&amp;"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3" spans="1:9" x14ac:dyDescent="0.25">
      <c r="A2473" t="s">
        <v>12044</v>
      </c>
      <c r="B2473">
        <v>74755755</v>
      </c>
      <c r="C2473" t="s">
        <v>16</v>
      </c>
      <c r="D2473" t="str">
        <f>IF(Tabel_Forespørgsel_fra_Visma28[[#This Row],[SupProd]]=" "," "," - "&amp;Tabel_Forespørgsel_fra_Visma28[[#This Row],[SupProd]])</f>
        <v xml:space="preserve"> </v>
      </c>
      <c r="E2473" t="s">
        <v>16</v>
      </c>
      <c r="F2473" t="str">
        <f>IF(Tabel_Forespørgsel_fra_Visma28[[#This Row],[SupDescr]]=" "," "," - "&amp;Tabel_Forespørgsel_fra_Visma28[[#This Row],[SupDescr]])</f>
        <v xml:space="preserve"> </v>
      </c>
      <c r="G2473" t="s">
        <v>4786</v>
      </c>
      <c r="H2473">
        <v>1</v>
      </c>
      <c r="I2473" t="str">
        <f>IF(A2473=A2472,I2472&amp;CHAR(10)&amp;"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4" spans="1:9" x14ac:dyDescent="0.25">
      <c r="A2474" t="s">
        <v>12031</v>
      </c>
      <c r="B2474">
        <v>74755755</v>
      </c>
      <c r="C2474" t="s">
        <v>16</v>
      </c>
      <c r="D2474" t="str">
        <f>IF(Tabel_Forespørgsel_fra_Visma28[[#This Row],[SupProd]]=" "," "," - "&amp;Tabel_Forespørgsel_fra_Visma28[[#This Row],[SupProd]])</f>
        <v xml:space="preserve"> </v>
      </c>
      <c r="E2474" t="s">
        <v>16</v>
      </c>
      <c r="F2474" t="str">
        <f>IF(Tabel_Forespørgsel_fra_Visma28[[#This Row],[SupDescr]]=" "," "," - "&amp;Tabel_Forespørgsel_fra_Visma28[[#This Row],[SupDescr]])</f>
        <v xml:space="preserve"> </v>
      </c>
      <c r="G2474" t="s">
        <v>4786</v>
      </c>
      <c r="H2474">
        <v>1</v>
      </c>
      <c r="I2474" t="str">
        <f>IF(A2474=A2473,I2473&amp;CHAR(10)&amp;"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5" spans="1:9" x14ac:dyDescent="0.25">
      <c r="A2475" t="s">
        <v>12045</v>
      </c>
      <c r="B2475">
        <v>76971100</v>
      </c>
      <c r="C2475" t="s">
        <v>16</v>
      </c>
      <c r="D2475" t="str">
        <f>IF(Tabel_Forespørgsel_fra_Visma28[[#This Row],[SupProd]]=" "," "," - "&amp;Tabel_Forespørgsel_fra_Visma28[[#This Row],[SupProd]])</f>
        <v xml:space="preserve"> </v>
      </c>
      <c r="E2475" t="s">
        <v>16</v>
      </c>
      <c r="F2475" t="str">
        <f>IF(Tabel_Forespørgsel_fra_Visma28[[#This Row],[SupDescr]]=" "," "," - "&amp;Tabel_Forespørgsel_fra_Visma28[[#This Row],[SupDescr]])</f>
        <v xml:space="preserve"> </v>
      </c>
      <c r="G2475" t="s">
        <v>7275</v>
      </c>
      <c r="H2475">
        <v>1</v>
      </c>
      <c r="I2475" t="str">
        <f>IF(A2475=A2474,I2474&amp;CHAR(10)&amp;"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476" spans="1:9" x14ac:dyDescent="0.25">
      <c r="A2476" t="s">
        <v>12039</v>
      </c>
      <c r="B2476">
        <v>76971100</v>
      </c>
      <c r="C2476" t="s">
        <v>16</v>
      </c>
      <c r="D2476" t="str">
        <f>IF(Tabel_Forespørgsel_fra_Visma28[[#This Row],[SupProd]]=" "," "," - "&amp;Tabel_Forespørgsel_fra_Visma28[[#This Row],[SupProd]])</f>
        <v xml:space="preserve"> </v>
      </c>
      <c r="E2476" t="s">
        <v>16</v>
      </c>
      <c r="F2476" t="str">
        <f>IF(Tabel_Forespørgsel_fra_Visma28[[#This Row],[SupDescr]]=" "," "," - "&amp;Tabel_Forespørgsel_fra_Visma28[[#This Row],[SupDescr]])</f>
        <v xml:space="preserve"> </v>
      </c>
      <c r="G2476" t="s">
        <v>7275</v>
      </c>
      <c r="H2476">
        <v>1</v>
      </c>
      <c r="I2476" t="str">
        <f>IF(A2476=A2475,I2475&amp;CHAR(10)&amp;"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477" spans="1:9" x14ac:dyDescent="0.25">
      <c r="A2477" t="s">
        <v>12040</v>
      </c>
      <c r="B2477">
        <v>76971100</v>
      </c>
      <c r="C2477" t="s">
        <v>16</v>
      </c>
      <c r="D2477" t="str">
        <f>IF(Tabel_Forespørgsel_fra_Visma28[[#This Row],[SupProd]]=" "," "," - "&amp;Tabel_Forespørgsel_fra_Visma28[[#This Row],[SupProd]])</f>
        <v xml:space="preserve"> </v>
      </c>
      <c r="E2477" t="s">
        <v>16</v>
      </c>
      <c r="F2477" t="str">
        <f>IF(Tabel_Forespørgsel_fra_Visma28[[#This Row],[SupDescr]]=" "," "," - "&amp;Tabel_Forespørgsel_fra_Visma28[[#This Row],[SupDescr]])</f>
        <v xml:space="preserve"> </v>
      </c>
      <c r="G2477" t="s">
        <v>7275</v>
      </c>
      <c r="H2477">
        <v>1</v>
      </c>
      <c r="I2477" t="str">
        <f>IF(A2477=A2476,I2476&amp;CHAR(10)&amp;"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478" spans="1:9" x14ac:dyDescent="0.25">
      <c r="A2478" t="s">
        <v>12071</v>
      </c>
      <c r="B2478">
        <v>74755755</v>
      </c>
      <c r="C2478" t="s">
        <v>16</v>
      </c>
      <c r="D2478" t="str">
        <f>IF(Tabel_Forespørgsel_fra_Visma28[[#This Row],[SupProd]]=" "," "," - "&amp;Tabel_Forespørgsel_fra_Visma28[[#This Row],[SupProd]])</f>
        <v xml:space="preserve"> </v>
      </c>
      <c r="E2478" t="s">
        <v>16</v>
      </c>
      <c r="F2478" t="str">
        <f>IF(Tabel_Forespørgsel_fra_Visma28[[#This Row],[SupDescr]]=" "," "," - "&amp;Tabel_Forespørgsel_fra_Visma28[[#This Row],[SupDescr]])</f>
        <v xml:space="preserve"> </v>
      </c>
      <c r="G2478" t="s">
        <v>4786</v>
      </c>
      <c r="H2478">
        <v>1</v>
      </c>
      <c r="I2478" t="str">
        <f>IF(A2478=A2477,I2477&amp;CHAR(10)&amp;"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9" spans="1:9" x14ac:dyDescent="0.25">
      <c r="A2479" t="s">
        <v>12069</v>
      </c>
      <c r="B2479">
        <v>74755755</v>
      </c>
      <c r="C2479" t="s">
        <v>16</v>
      </c>
      <c r="D2479" t="str">
        <f>IF(Tabel_Forespørgsel_fra_Visma28[[#This Row],[SupProd]]=" "," "," - "&amp;Tabel_Forespørgsel_fra_Visma28[[#This Row],[SupProd]])</f>
        <v xml:space="preserve"> </v>
      </c>
      <c r="E2479" t="s">
        <v>16</v>
      </c>
      <c r="F2479" t="str">
        <f>IF(Tabel_Forespørgsel_fra_Visma28[[#This Row],[SupDescr]]=" "," "," - "&amp;Tabel_Forespørgsel_fra_Visma28[[#This Row],[SupDescr]])</f>
        <v xml:space="preserve"> </v>
      </c>
      <c r="G2479" t="s">
        <v>4786</v>
      </c>
      <c r="H2479">
        <v>1</v>
      </c>
      <c r="I2479" t="str">
        <f>IF(A2479=A2478,I2478&amp;CHAR(10)&amp;"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0" spans="1:9" x14ac:dyDescent="0.25">
      <c r="A2480" t="s">
        <v>12058</v>
      </c>
      <c r="B2480">
        <v>74755755</v>
      </c>
      <c r="C2480" t="s">
        <v>16</v>
      </c>
      <c r="D2480" t="str">
        <f>IF(Tabel_Forespørgsel_fra_Visma28[[#This Row],[SupProd]]=" "," "," - "&amp;Tabel_Forespørgsel_fra_Visma28[[#This Row],[SupProd]])</f>
        <v xml:space="preserve"> </v>
      </c>
      <c r="E2480" t="s">
        <v>16</v>
      </c>
      <c r="F2480" t="str">
        <f>IF(Tabel_Forespørgsel_fra_Visma28[[#This Row],[SupDescr]]=" "," "," - "&amp;Tabel_Forespørgsel_fra_Visma28[[#This Row],[SupDescr]])</f>
        <v xml:space="preserve"> </v>
      </c>
      <c r="G2480" t="s">
        <v>4786</v>
      </c>
      <c r="H2480">
        <v>1</v>
      </c>
      <c r="I2480" t="str">
        <f>IF(A2480=A2479,I2479&amp;CHAR(10)&amp;"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1" spans="1:9" x14ac:dyDescent="0.25">
      <c r="A2481" t="s">
        <v>12072</v>
      </c>
      <c r="B2481">
        <v>76971100</v>
      </c>
      <c r="C2481" t="s">
        <v>16</v>
      </c>
      <c r="D2481" t="str">
        <f>IF(Tabel_Forespørgsel_fra_Visma28[[#This Row],[SupProd]]=" "," "," - "&amp;Tabel_Forespørgsel_fra_Visma28[[#This Row],[SupProd]])</f>
        <v xml:space="preserve"> </v>
      </c>
      <c r="E2481" t="s">
        <v>16</v>
      </c>
      <c r="F2481" t="str">
        <f>IF(Tabel_Forespørgsel_fra_Visma28[[#This Row],[SupDescr]]=" "," "," - "&amp;Tabel_Forespørgsel_fra_Visma28[[#This Row],[SupDescr]])</f>
        <v xml:space="preserve"> </v>
      </c>
      <c r="G2481" t="s">
        <v>7275</v>
      </c>
      <c r="H2481">
        <v>1</v>
      </c>
      <c r="I2481" t="str">
        <f>IF(A2481=A2480,I2480&amp;CHAR(10)&amp;"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482" spans="1:9" x14ac:dyDescent="0.25">
      <c r="A2482" t="s">
        <v>12073</v>
      </c>
      <c r="B2482">
        <v>74755755</v>
      </c>
      <c r="C2482" t="s">
        <v>16</v>
      </c>
      <c r="D2482" t="str">
        <f>IF(Tabel_Forespørgsel_fra_Visma28[[#This Row],[SupProd]]=" "," "," - "&amp;Tabel_Forespørgsel_fra_Visma28[[#This Row],[SupProd]])</f>
        <v xml:space="preserve"> </v>
      </c>
      <c r="E2482" t="s">
        <v>16</v>
      </c>
      <c r="F2482" t="str">
        <f>IF(Tabel_Forespørgsel_fra_Visma28[[#This Row],[SupDescr]]=" "," "," - "&amp;Tabel_Forespørgsel_fra_Visma28[[#This Row],[SupDescr]])</f>
        <v xml:space="preserve"> </v>
      </c>
      <c r="G2482" t="s">
        <v>4786</v>
      </c>
      <c r="H2482">
        <v>1</v>
      </c>
      <c r="I2482" t="str">
        <f>IF(A2482=A2481,I2481&amp;CHAR(10)&amp;"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3" spans="1:9" x14ac:dyDescent="0.25">
      <c r="A2483" t="s">
        <v>12079</v>
      </c>
      <c r="B2483">
        <v>74755755</v>
      </c>
      <c r="C2483" t="s">
        <v>16</v>
      </c>
      <c r="D2483" t="str">
        <f>IF(Tabel_Forespørgsel_fra_Visma28[[#This Row],[SupProd]]=" "," "," - "&amp;Tabel_Forespørgsel_fra_Visma28[[#This Row],[SupProd]])</f>
        <v xml:space="preserve"> </v>
      </c>
      <c r="E2483" t="s">
        <v>16</v>
      </c>
      <c r="F2483" t="str">
        <f>IF(Tabel_Forespørgsel_fra_Visma28[[#This Row],[SupDescr]]=" "," "," - "&amp;Tabel_Forespørgsel_fra_Visma28[[#This Row],[SupDescr]])</f>
        <v xml:space="preserve"> </v>
      </c>
      <c r="G2483" t="s">
        <v>4786</v>
      </c>
      <c r="H2483">
        <v>1</v>
      </c>
      <c r="I2483" t="str">
        <f>IF(A2483=A2482,I2482&amp;CHAR(10)&amp;"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4" spans="1:9" x14ac:dyDescent="0.25">
      <c r="A2484" t="s">
        <v>12074</v>
      </c>
      <c r="B2484">
        <v>74755755</v>
      </c>
      <c r="C2484" t="s">
        <v>16</v>
      </c>
      <c r="D2484" t="str">
        <f>IF(Tabel_Forespørgsel_fra_Visma28[[#This Row],[SupProd]]=" "," "," - "&amp;Tabel_Forespørgsel_fra_Visma28[[#This Row],[SupProd]])</f>
        <v xml:space="preserve"> </v>
      </c>
      <c r="E2484" t="s">
        <v>16</v>
      </c>
      <c r="F2484" t="str">
        <f>IF(Tabel_Forespørgsel_fra_Visma28[[#This Row],[SupDescr]]=" "," "," - "&amp;Tabel_Forespørgsel_fra_Visma28[[#This Row],[SupDescr]])</f>
        <v xml:space="preserve"> </v>
      </c>
      <c r="G2484" t="s">
        <v>4786</v>
      </c>
      <c r="H2484">
        <v>1</v>
      </c>
      <c r="I2484" t="str">
        <f>IF(A2484=A2483,I2483&amp;CHAR(10)&amp;"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5" spans="1:9" x14ac:dyDescent="0.25">
      <c r="A2485" t="s">
        <v>12081</v>
      </c>
      <c r="B2485">
        <v>74755755</v>
      </c>
      <c r="C2485" t="s">
        <v>16</v>
      </c>
      <c r="D2485" t="str">
        <f>IF(Tabel_Forespørgsel_fra_Visma28[[#This Row],[SupProd]]=" "," "," - "&amp;Tabel_Forespørgsel_fra_Visma28[[#This Row],[SupProd]])</f>
        <v xml:space="preserve"> </v>
      </c>
      <c r="E2485" t="s">
        <v>16</v>
      </c>
      <c r="F2485" t="str">
        <f>IF(Tabel_Forespørgsel_fra_Visma28[[#This Row],[SupDescr]]=" "," "," - "&amp;Tabel_Forespørgsel_fra_Visma28[[#This Row],[SupDescr]])</f>
        <v xml:space="preserve"> </v>
      </c>
      <c r="G2485" t="s">
        <v>4786</v>
      </c>
      <c r="H2485">
        <v>1</v>
      </c>
      <c r="I2485" t="str">
        <f>IF(A2485=A2484,I2484&amp;CHAR(10)&amp;"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6" spans="1:9" x14ac:dyDescent="0.25">
      <c r="A2486" t="s">
        <v>12060</v>
      </c>
      <c r="B2486">
        <v>74755755</v>
      </c>
      <c r="C2486" t="s">
        <v>16</v>
      </c>
      <c r="D2486" t="str">
        <f>IF(Tabel_Forespørgsel_fra_Visma28[[#This Row],[SupProd]]=" "," "," - "&amp;Tabel_Forespørgsel_fra_Visma28[[#This Row],[SupProd]])</f>
        <v xml:space="preserve"> </v>
      </c>
      <c r="E2486" t="s">
        <v>16</v>
      </c>
      <c r="F2486" t="str">
        <f>IF(Tabel_Forespørgsel_fra_Visma28[[#This Row],[SupDescr]]=" "," "," - "&amp;Tabel_Forespørgsel_fra_Visma28[[#This Row],[SupDescr]])</f>
        <v xml:space="preserve"> </v>
      </c>
      <c r="G2486" t="s">
        <v>4786</v>
      </c>
      <c r="H2486">
        <v>1</v>
      </c>
      <c r="I2486" t="str">
        <f>IF(A2486=A2485,I2485&amp;CHAR(10)&amp;"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7" spans="1:9" x14ac:dyDescent="0.25">
      <c r="A2487" t="s">
        <v>12075</v>
      </c>
      <c r="B2487">
        <v>74755755</v>
      </c>
      <c r="C2487" t="s">
        <v>16</v>
      </c>
      <c r="D2487" t="str">
        <f>IF(Tabel_Forespørgsel_fra_Visma28[[#This Row],[SupProd]]=" "," "," - "&amp;Tabel_Forespørgsel_fra_Visma28[[#This Row],[SupProd]])</f>
        <v xml:space="preserve"> </v>
      </c>
      <c r="E2487" t="s">
        <v>16</v>
      </c>
      <c r="F2487" t="str">
        <f>IF(Tabel_Forespørgsel_fra_Visma28[[#This Row],[SupDescr]]=" "," "," - "&amp;Tabel_Forespørgsel_fra_Visma28[[#This Row],[SupDescr]])</f>
        <v xml:space="preserve"> </v>
      </c>
      <c r="G2487" t="s">
        <v>4786</v>
      </c>
      <c r="H2487">
        <v>1</v>
      </c>
      <c r="I2487" t="str">
        <f>IF(A2487=A2486,I2486&amp;CHAR(10)&amp;"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8" spans="1:9" x14ac:dyDescent="0.25">
      <c r="A2488" t="s">
        <v>12061</v>
      </c>
      <c r="B2488">
        <v>74755755</v>
      </c>
      <c r="C2488" t="s">
        <v>16</v>
      </c>
      <c r="D2488" t="str">
        <f>IF(Tabel_Forespørgsel_fra_Visma28[[#This Row],[SupProd]]=" "," "," - "&amp;Tabel_Forespørgsel_fra_Visma28[[#This Row],[SupProd]])</f>
        <v xml:space="preserve"> </v>
      </c>
      <c r="E2488" t="s">
        <v>16</v>
      </c>
      <c r="F2488" t="str">
        <f>IF(Tabel_Forespørgsel_fra_Visma28[[#This Row],[SupDescr]]=" "," "," - "&amp;Tabel_Forespørgsel_fra_Visma28[[#This Row],[SupDescr]])</f>
        <v xml:space="preserve"> </v>
      </c>
      <c r="G2488" t="s">
        <v>4786</v>
      </c>
      <c r="H2488">
        <v>1</v>
      </c>
      <c r="I2488" t="str">
        <f>IF(A2488=A2487,I2487&amp;CHAR(10)&amp;"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9" spans="1:9" x14ac:dyDescent="0.25">
      <c r="A2489" t="s">
        <v>10939</v>
      </c>
      <c r="B2489">
        <v>75421677</v>
      </c>
      <c r="C2489" t="s">
        <v>16</v>
      </c>
      <c r="D2489" t="str">
        <f>IF(Tabel_Forespørgsel_fra_Visma28[[#This Row],[SupProd]]=" "," "," - "&amp;Tabel_Forespørgsel_fra_Visma28[[#This Row],[SupProd]])</f>
        <v xml:space="preserve"> </v>
      </c>
      <c r="E2489" t="s">
        <v>16</v>
      </c>
      <c r="F2489" t="str">
        <f>IF(Tabel_Forespørgsel_fra_Visma28[[#This Row],[SupDescr]]=" "," "," - "&amp;Tabel_Forespørgsel_fra_Visma28[[#This Row],[SupDescr]])</f>
        <v xml:space="preserve"> </v>
      </c>
      <c r="G2489" t="s">
        <v>3368</v>
      </c>
      <c r="H2489">
        <v>1</v>
      </c>
      <c r="I2489" t="str">
        <f>IF(A2489=A2488,I2488&amp;CHAR(10)&amp;"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490" spans="1:9" x14ac:dyDescent="0.25">
      <c r="A2490" t="s">
        <v>10938</v>
      </c>
      <c r="B2490">
        <v>74755755</v>
      </c>
      <c r="C2490" t="s">
        <v>16</v>
      </c>
      <c r="D2490" t="str">
        <f>IF(Tabel_Forespørgsel_fra_Visma28[[#This Row],[SupProd]]=" "," "," - "&amp;Tabel_Forespørgsel_fra_Visma28[[#This Row],[SupProd]])</f>
        <v xml:space="preserve"> </v>
      </c>
      <c r="E2490" t="s">
        <v>16</v>
      </c>
      <c r="F2490" t="str">
        <f>IF(Tabel_Forespørgsel_fra_Visma28[[#This Row],[SupDescr]]=" "," "," - "&amp;Tabel_Forespørgsel_fra_Visma28[[#This Row],[SupDescr]])</f>
        <v xml:space="preserve"> </v>
      </c>
      <c r="G2490" t="s">
        <v>4786</v>
      </c>
      <c r="H2490">
        <v>1</v>
      </c>
      <c r="I2490" t="str">
        <f>IF(A2490=A2489,I2489&amp;CHAR(10)&amp;"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91" spans="1:9" x14ac:dyDescent="0.25">
      <c r="A2491" t="s">
        <v>11979</v>
      </c>
      <c r="B2491">
        <v>74755755</v>
      </c>
      <c r="C2491" t="s">
        <v>16</v>
      </c>
      <c r="D2491" t="str">
        <f>IF(Tabel_Forespørgsel_fra_Visma28[[#This Row],[SupProd]]=" "," "," - "&amp;Tabel_Forespørgsel_fra_Visma28[[#This Row],[SupProd]])</f>
        <v xml:space="preserve"> </v>
      </c>
      <c r="E2491" t="s">
        <v>16</v>
      </c>
      <c r="F2491" t="str">
        <f>IF(Tabel_Forespørgsel_fra_Visma28[[#This Row],[SupDescr]]=" "," "," - "&amp;Tabel_Forespørgsel_fra_Visma28[[#This Row],[SupDescr]])</f>
        <v xml:space="preserve"> </v>
      </c>
      <c r="G2491" t="s">
        <v>4786</v>
      </c>
      <c r="H2491">
        <v>1</v>
      </c>
      <c r="I2491" t="str">
        <f>IF(A2491=A2490,I2490&amp;CHAR(10)&amp;"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92" spans="1:9" x14ac:dyDescent="0.25">
      <c r="A2492" t="s">
        <v>11980</v>
      </c>
      <c r="B2492">
        <v>70108720</v>
      </c>
      <c r="C2492" t="s">
        <v>16</v>
      </c>
      <c r="D2492" t="str">
        <f>IF(Tabel_Forespørgsel_fra_Visma28[[#This Row],[SupProd]]=" "," "," - "&amp;Tabel_Forespørgsel_fra_Visma28[[#This Row],[SupProd]])</f>
        <v xml:space="preserve"> </v>
      </c>
      <c r="E2492" t="s">
        <v>16</v>
      </c>
      <c r="F2492" t="str">
        <f>IF(Tabel_Forespørgsel_fra_Visma28[[#This Row],[SupDescr]]=" "," "," - "&amp;Tabel_Forespørgsel_fra_Visma28[[#This Row],[SupDescr]])</f>
        <v xml:space="preserve"> </v>
      </c>
      <c r="G2492" t="s">
        <v>8125</v>
      </c>
      <c r="H2492">
        <v>1</v>
      </c>
      <c r="I2492" t="str">
        <f>IF(A2492=A2491,I2491&amp;CHAR(10)&amp;"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3" spans="1:9" x14ac:dyDescent="0.25">
      <c r="A2493" t="s">
        <v>11981</v>
      </c>
      <c r="B2493">
        <v>74755755</v>
      </c>
      <c r="C2493" t="s">
        <v>16</v>
      </c>
      <c r="D2493" t="str">
        <f>IF(Tabel_Forespørgsel_fra_Visma28[[#This Row],[SupProd]]=" "," "," - "&amp;Tabel_Forespørgsel_fra_Visma28[[#This Row],[SupProd]])</f>
        <v xml:space="preserve"> </v>
      </c>
      <c r="E2493" t="s">
        <v>16</v>
      </c>
      <c r="F2493" t="str">
        <f>IF(Tabel_Forespørgsel_fra_Visma28[[#This Row],[SupDescr]]=" "," "," - "&amp;Tabel_Forespørgsel_fra_Visma28[[#This Row],[SupDescr]])</f>
        <v xml:space="preserve"> </v>
      </c>
      <c r="G2493" t="s">
        <v>4786</v>
      </c>
      <c r="H2493">
        <v>1</v>
      </c>
      <c r="I2493" t="str">
        <f>IF(A2493=A2492,I2492&amp;CHAR(10)&amp;"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94" spans="1:9" x14ac:dyDescent="0.25">
      <c r="A2494" t="s">
        <v>10942</v>
      </c>
      <c r="B2494">
        <v>70108720</v>
      </c>
      <c r="C2494" t="s">
        <v>16</v>
      </c>
      <c r="D2494" t="str">
        <f>IF(Tabel_Forespørgsel_fra_Visma28[[#This Row],[SupProd]]=" "," "," - "&amp;Tabel_Forespørgsel_fra_Visma28[[#This Row],[SupProd]])</f>
        <v xml:space="preserve"> </v>
      </c>
      <c r="E2494" t="s">
        <v>16</v>
      </c>
      <c r="F2494" t="str">
        <f>IF(Tabel_Forespørgsel_fra_Visma28[[#This Row],[SupDescr]]=" "," "," - "&amp;Tabel_Forespørgsel_fra_Visma28[[#This Row],[SupDescr]])</f>
        <v xml:space="preserve"> </v>
      </c>
      <c r="G2494" t="s">
        <v>8125</v>
      </c>
      <c r="H2494">
        <v>1</v>
      </c>
      <c r="I2494" t="str">
        <f>IF(A2494=A2493,I2493&amp;CHAR(10)&amp;"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5" spans="1:9" x14ac:dyDescent="0.25">
      <c r="A2495" t="s">
        <v>10943</v>
      </c>
      <c r="B2495">
        <v>70108720</v>
      </c>
      <c r="C2495" t="s">
        <v>16</v>
      </c>
      <c r="D2495" t="str">
        <f>IF(Tabel_Forespørgsel_fra_Visma28[[#This Row],[SupProd]]=" "," "," - "&amp;Tabel_Forespørgsel_fra_Visma28[[#This Row],[SupProd]])</f>
        <v xml:space="preserve"> </v>
      </c>
      <c r="E2495" t="s">
        <v>16</v>
      </c>
      <c r="F2495" t="str">
        <f>IF(Tabel_Forespørgsel_fra_Visma28[[#This Row],[SupDescr]]=" "," "," - "&amp;Tabel_Forespørgsel_fra_Visma28[[#This Row],[SupDescr]])</f>
        <v xml:space="preserve"> </v>
      </c>
      <c r="G2495" t="s">
        <v>8125</v>
      </c>
      <c r="H2495">
        <v>1</v>
      </c>
      <c r="I2495" t="str">
        <f>IF(A2495=A2494,I2494&amp;CHAR(10)&amp;"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6" spans="1:9" x14ac:dyDescent="0.25">
      <c r="A2496" t="s">
        <v>10944</v>
      </c>
      <c r="B2496">
        <v>70108720</v>
      </c>
      <c r="C2496" t="s">
        <v>16</v>
      </c>
      <c r="D2496" t="str">
        <f>IF(Tabel_Forespørgsel_fra_Visma28[[#This Row],[SupProd]]=" "," "," - "&amp;Tabel_Forespørgsel_fra_Visma28[[#This Row],[SupProd]])</f>
        <v xml:space="preserve"> </v>
      </c>
      <c r="E2496" t="s">
        <v>16</v>
      </c>
      <c r="F2496" t="str">
        <f>IF(Tabel_Forespørgsel_fra_Visma28[[#This Row],[SupDescr]]=" "," "," - "&amp;Tabel_Forespørgsel_fra_Visma28[[#This Row],[SupDescr]])</f>
        <v xml:space="preserve"> </v>
      </c>
      <c r="G2496" t="s">
        <v>8125</v>
      </c>
      <c r="H2496">
        <v>1</v>
      </c>
      <c r="I2496" t="str">
        <f>IF(A2496=A2495,I2495&amp;CHAR(10)&amp;"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7" spans="1:9" x14ac:dyDescent="0.25">
      <c r="A2497" t="s">
        <v>10945</v>
      </c>
      <c r="B2497">
        <v>70108720</v>
      </c>
      <c r="C2497" t="s">
        <v>16</v>
      </c>
      <c r="D2497" t="str">
        <f>IF(Tabel_Forespørgsel_fra_Visma28[[#This Row],[SupProd]]=" "," "," - "&amp;Tabel_Forespørgsel_fra_Visma28[[#This Row],[SupProd]])</f>
        <v xml:space="preserve"> </v>
      </c>
      <c r="E2497" t="s">
        <v>16</v>
      </c>
      <c r="F2497" t="str">
        <f>IF(Tabel_Forespørgsel_fra_Visma28[[#This Row],[SupDescr]]=" "," "," - "&amp;Tabel_Forespørgsel_fra_Visma28[[#This Row],[SupDescr]])</f>
        <v xml:space="preserve"> </v>
      </c>
      <c r="G2497" t="s">
        <v>8125</v>
      </c>
      <c r="H2497">
        <v>1</v>
      </c>
      <c r="I2497" t="str">
        <f>IF(A2497=A2496,I2496&amp;CHAR(10)&amp;"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8" spans="1:9" x14ac:dyDescent="0.25">
      <c r="A2498" t="s">
        <v>10946</v>
      </c>
      <c r="B2498">
        <v>70108720</v>
      </c>
      <c r="C2498" t="s">
        <v>16</v>
      </c>
      <c r="D2498" t="str">
        <f>IF(Tabel_Forespørgsel_fra_Visma28[[#This Row],[SupProd]]=" "," "," - "&amp;Tabel_Forespørgsel_fra_Visma28[[#This Row],[SupProd]])</f>
        <v xml:space="preserve"> </v>
      </c>
      <c r="E2498" t="s">
        <v>16</v>
      </c>
      <c r="F2498" t="str">
        <f>IF(Tabel_Forespørgsel_fra_Visma28[[#This Row],[SupDescr]]=" "," "," - "&amp;Tabel_Forespørgsel_fra_Visma28[[#This Row],[SupDescr]])</f>
        <v xml:space="preserve"> </v>
      </c>
      <c r="G2498" t="s">
        <v>8125</v>
      </c>
      <c r="H2498">
        <v>1</v>
      </c>
      <c r="I2498" t="str">
        <f>IF(A2498=A2497,I2497&amp;CHAR(10)&amp;"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9" spans="1:9" x14ac:dyDescent="0.25">
      <c r="A2499" t="s">
        <v>11671</v>
      </c>
      <c r="B2499">
        <v>74755755</v>
      </c>
      <c r="C2499" t="s">
        <v>16</v>
      </c>
      <c r="D2499" t="str">
        <f>IF(Tabel_Forespørgsel_fra_Visma28[[#This Row],[SupProd]]=" "," "," - "&amp;Tabel_Forespørgsel_fra_Visma28[[#This Row],[SupProd]])</f>
        <v xml:space="preserve"> </v>
      </c>
      <c r="E2499" t="s">
        <v>16</v>
      </c>
      <c r="F2499" t="str">
        <f>IF(Tabel_Forespørgsel_fra_Visma28[[#This Row],[SupDescr]]=" "," "," - "&amp;Tabel_Forespørgsel_fra_Visma28[[#This Row],[SupDescr]])</f>
        <v xml:space="preserve"> </v>
      </c>
      <c r="G2499" t="s">
        <v>4786</v>
      </c>
      <c r="H2499">
        <v>1</v>
      </c>
      <c r="I2499" t="str">
        <f>IF(A2499=A2498,I2498&amp;CHAR(10)&amp;"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0" spans="1:9" x14ac:dyDescent="0.25">
      <c r="A2500" t="s">
        <v>11982</v>
      </c>
      <c r="B2500">
        <v>74755755</v>
      </c>
      <c r="C2500" t="s">
        <v>16</v>
      </c>
      <c r="D2500" t="str">
        <f>IF(Tabel_Forespørgsel_fra_Visma28[[#This Row],[SupProd]]=" "," "," - "&amp;Tabel_Forespørgsel_fra_Visma28[[#This Row],[SupProd]])</f>
        <v xml:space="preserve"> </v>
      </c>
      <c r="E2500" t="s">
        <v>16</v>
      </c>
      <c r="F2500" t="str">
        <f>IF(Tabel_Forespørgsel_fra_Visma28[[#This Row],[SupDescr]]=" "," "," - "&amp;Tabel_Forespørgsel_fra_Visma28[[#This Row],[SupDescr]])</f>
        <v xml:space="preserve"> </v>
      </c>
      <c r="G2500" t="s">
        <v>4786</v>
      </c>
      <c r="H2500">
        <v>1</v>
      </c>
      <c r="I2500" t="str">
        <f>IF(A2500=A2499,I2499&amp;CHAR(10)&amp;"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1" spans="1:9" x14ac:dyDescent="0.25">
      <c r="A2501" t="s">
        <v>11672</v>
      </c>
      <c r="B2501">
        <v>74755755</v>
      </c>
      <c r="C2501" t="s">
        <v>16</v>
      </c>
      <c r="D2501" t="str">
        <f>IF(Tabel_Forespørgsel_fra_Visma28[[#This Row],[SupProd]]=" "," "," - "&amp;Tabel_Forespørgsel_fra_Visma28[[#This Row],[SupProd]])</f>
        <v xml:space="preserve"> </v>
      </c>
      <c r="E2501" t="s">
        <v>16</v>
      </c>
      <c r="F2501" t="str">
        <f>IF(Tabel_Forespørgsel_fra_Visma28[[#This Row],[SupDescr]]=" "," "," - "&amp;Tabel_Forespørgsel_fra_Visma28[[#This Row],[SupDescr]])</f>
        <v xml:space="preserve"> </v>
      </c>
      <c r="G2501" t="s">
        <v>4786</v>
      </c>
      <c r="H2501">
        <v>1</v>
      </c>
      <c r="I2501" t="str">
        <f>IF(A2501=A2500,I2500&amp;CHAR(10)&amp;"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2" spans="1:9" x14ac:dyDescent="0.25">
      <c r="A2502" t="s">
        <v>10951</v>
      </c>
      <c r="B2502">
        <v>74755755</v>
      </c>
      <c r="C2502" t="s">
        <v>16</v>
      </c>
      <c r="D2502" t="str">
        <f>IF(Tabel_Forespørgsel_fra_Visma28[[#This Row],[SupProd]]=" "," "," - "&amp;Tabel_Forespørgsel_fra_Visma28[[#This Row],[SupProd]])</f>
        <v xml:space="preserve"> </v>
      </c>
      <c r="E2502" t="s">
        <v>16</v>
      </c>
      <c r="F2502" t="str">
        <f>IF(Tabel_Forespørgsel_fra_Visma28[[#This Row],[SupDescr]]=" "," "," - "&amp;Tabel_Forespørgsel_fra_Visma28[[#This Row],[SupDescr]])</f>
        <v xml:space="preserve"> </v>
      </c>
      <c r="G2502" t="s">
        <v>4786</v>
      </c>
      <c r="H2502">
        <v>1</v>
      </c>
      <c r="I2502" t="str">
        <f>IF(A2502=A2501,I2501&amp;CHAR(10)&amp;"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3" spans="1:9" x14ac:dyDescent="0.25">
      <c r="A2503" t="s">
        <v>10952</v>
      </c>
      <c r="B2503">
        <v>74755755</v>
      </c>
      <c r="C2503" t="s">
        <v>16</v>
      </c>
      <c r="D2503" t="str">
        <f>IF(Tabel_Forespørgsel_fra_Visma28[[#This Row],[SupProd]]=" "," "," - "&amp;Tabel_Forespørgsel_fra_Visma28[[#This Row],[SupProd]])</f>
        <v xml:space="preserve"> </v>
      </c>
      <c r="E2503" t="s">
        <v>16</v>
      </c>
      <c r="F2503" t="str">
        <f>IF(Tabel_Forespørgsel_fra_Visma28[[#This Row],[SupDescr]]=" "," "," - "&amp;Tabel_Forespørgsel_fra_Visma28[[#This Row],[SupDescr]])</f>
        <v xml:space="preserve"> </v>
      </c>
      <c r="G2503" t="s">
        <v>4786</v>
      </c>
      <c r="H2503">
        <v>1</v>
      </c>
      <c r="I2503" t="str">
        <f>IF(A2503=A2502,I2502&amp;CHAR(10)&amp;"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4" spans="1:9" x14ac:dyDescent="0.25">
      <c r="A2504" t="s">
        <v>10953</v>
      </c>
      <c r="B2504">
        <v>86892211</v>
      </c>
      <c r="C2504" t="s">
        <v>16</v>
      </c>
      <c r="D2504" t="str">
        <f>IF(Tabel_Forespørgsel_fra_Visma28[[#This Row],[SupProd]]=" "," "," - "&amp;Tabel_Forespørgsel_fra_Visma28[[#This Row],[SupProd]])</f>
        <v xml:space="preserve"> </v>
      </c>
      <c r="E2504" t="s">
        <v>16</v>
      </c>
      <c r="F2504" t="str">
        <f>IF(Tabel_Forespørgsel_fra_Visma28[[#This Row],[SupDescr]]=" "," "," - "&amp;Tabel_Forespørgsel_fra_Visma28[[#This Row],[SupDescr]])</f>
        <v xml:space="preserve"> </v>
      </c>
      <c r="G2504" t="s">
        <v>3996</v>
      </c>
      <c r="H2504">
        <v>1</v>
      </c>
      <c r="I2504" t="str">
        <f>IF(A2504=A2503,I2503&amp;CHAR(10)&amp;"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 </v>
      </c>
    </row>
    <row r="2505" spans="1:9" x14ac:dyDescent="0.25">
      <c r="A2505" t="s">
        <v>10947</v>
      </c>
      <c r="B2505">
        <v>86892211</v>
      </c>
      <c r="C2505" t="s">
        <v>16</v>
      </c>
      <c r="D2505" t="str">
        <f>IF(Tabel_Forespørgsel_fra_Visma28[[#This Row],[SupProd]]=" "," "," - "&amp;Tabel_Forespørgsel_fra_Visma28[[#This Row],[SupProd]])</f>
        <v xml:space="preserve"> </v>
      </c>
      <c r="E2505" t="s">
        <v>16</v>
      </c>
      <c r="F2505" t="str">
        <f>IF(Tabel_Forespørgsel_fra_Visma28[[#This Row],[SupDescr]]=" "," "," - "&amp;Tabel_Forespørgsel_fra_Visma28[[#This Row],[SupDescr]])</f>
        <v xml:space="preserve"> </v>
      </c>
      <c r="G2505" t="s">
        <v>3996</v>
      </c>
      <c r="H2505">
        <v>1</v>
      </c>
      <c r="I2505" t="str">
        <f>IF(A2505=A2504,I2504&amp;CHAR(10)&amp;"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 </v>
      </c>
    </row>
    <row r="2506" spans="1:9" x14ac:dyDescent="0.25">
      <c r="A2506" t="s">
        <v>10948</v>
      </c>
      <c r="B2506">
        <v>74755755</v>
      </c>
      <c r="C2506" t="s">
        <v>16</v>
      </c>
      <c r="D2506" t="str">
        <f>IF(Tabel_Forespørgsel_fra_Visma28[[#This Row],[SupProd]]=" "," "," - "&amp;Tabel_Forespørgsel_fra_Visma28[[#This Row],[SupProd]])</f>
        <v xml:space="preserve"> </v>
      </c>
      <c r="E2506" t="s">
        <v>16</v>
      </c>
      <c r="F2506" t="str">
        <f>IF(Tabel_Forespørgsel_fra_Visma28[[#This Row],[SupDescr]]=" "," "," - "&amp;Tabel_Forespørgsel_fra_Visma28[[#This Row],[SupDescr]])</f>
        <v xml:space="preserve"> </v>
      </c>
      <c r="G2506" t="s">
        <v>4786</v>
      </c>
      <c r="H2506">
        <v>1</v>
      </c>
      <c r="I2506" t="str">
        <f>IF(A2506=A2505,I2505&amp;CHAR(10)&amp;"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7" spans="1:9" x14ac:dyDescent="0.25">
      <c r="A2507" t="s">
        <v>10949</v>
      </c>
      <c r="B2507">
        <v>74755755</v>
      </c>
      <c r="C2507" t="s">
        <v>16</v>
      </c>
      <c r="D2507" t="str">
        <f>IF(Tabel_Forespørgsel_fra_Visma28[[#This Row],[SupProd]]=" "," "," - "&amp;Tabel_Forespørgsel_fra_Visma28[[#This Row],[SupProd]])</f>
        <v xml:space="preserve"> </v>
      </c>
      <c r="E2507" t="s">
        <v>16</v>
      </c>
      <c r="F2507" t="str">
        <f>IF(Tabel_Forespørgsel_fra_Visma28[[#This Row],[SupDescr]]=" "," "," - "&amp;Tabel_Forespørgsel_fra_Visma28[[#This Row],[SupDescr]])</f>
        <v xml:space="preserve"> </v>
      </c>
      <c r="G2507" t="s">
        <v>4786</v>
      </c>
      <c r="H2507">
        <v>1</v>
      </c>
      <c r="I2507" t="str">
        <f>IF(A2507=A2506,I2506&amp;CHAR(10)&amp;"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8" spans="1:9" x14ac:dyDescent="0.25">
      <c r="A2508" t="s">
        <v>11885</v>
      </c>
      <c r="B2508">
        <v>75577000</v>
      </c>
      <c r="C2508" t="s">
        <v>16</v>
      </c>
      <c r="D2508" t="str">
        <f>IF(Tabel_Forespørgsel_fra_Visma28[[#This Row],[SupProd]]=" "," "," - "&amp;Tabel_Forespørgsel_fra_Visma28[[#This Row],[SupProd]])</f>
        <v xml:space="preserve"> </v>
      </c>
      <c r="E2508" t="s">
        <v>16</v>
      </c>
      <c r="F2508" t="str">
        <f>IF(Tabel_Forespørgsel_fra_Visma28[[#This Row],[SupDescr]]=" "," "," - "&amp;Tabel_Forespørgsel_fra_Visma28[[#This Row],[SupDescr]])</f>
        <v xml:space="preserve"> </v>
      </c>
      <c r="G2508" t="s">
        <v>3759</v>
      </c>
      <c r="H2508">
        <v>1</v>
      </c>
      <c r="I2508" t="str">
        <f>IF(A2508=A2507,I2507&amp;CHAR(10)&amp;"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09" spans="1:9" x14ac:dyDescent="0.25">
      <c r="A2509" t="s">
        <v>11886</v>
      </c>
      <c r="B2509">
        <v>75577000</v>
      </c>
      <c r="C2509" t="s">
        <v>16</v>
      </c>
      <c r="D2509" t="str">
        <f>IF(Tabel_Forespørgsel_fra_Visma28[[#This Row],[SupProd]]=" "," "," - "&amp;Tabel_Forespørgsel_fra_Visma28[[#This Row],[SupProd]])</f>
        <v xml:space="preserve"> </v>
      </c>
      <c r="E2509" t="s">
        <v>16</v>
      </c>
      <c r="F2509" t="str">
        <f>IF(Tabel_Forespørgsel_fra_Visma28[[#This Row],[SupDescr]]=" "," "," - "&amp;Tabel_Forespørgsel_fra_Visma28[[#This Row],[SupDescr]])</f>
        <v xml:space="preserve"> </v>
      </c>
      <c r="G2509" t="s">
        <v>3759</v>
      </c>
      <c r="H2509">
        <v>2</v>
      </c>
      <c r="I2509" t="str">
        <f>IF(A2509=A2508,I2508&amp;CHAR(10)&amp;"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0" spans="1:9" x14ac:dyDescent="0.25">
      <c r="A2510" t="s">
        <v>11887</v>
      </c>
      <c r="B2510">
        <v>75577000</v>
      </c>
      <c r="C2510" t="s">
        <v>16</v>
      </c>
      <c r="D2510" t="str">
        <f>IF(Tabel_Forespørgsel_fra_Visma28[[#This Row],[SupProd]]=" "," "," - "&amp;Tabel_Forespørgsel_fra_Visma28[[#This Row],[SupProd]])</f>
        <v xml:space="preserve"> </v>
      </c>
      <c r="E2510" t="s">
        <v>16</v>
      </c>
      <c r="F2510" t="str">
        <f>IF(Tabel_Forespørgsel_fra_Visma28[[#This Row],[SupDescr]]=" "," "," - "&amp;Tabel_Forespørgsel_fra_Visma28[[#This Row],[SupDescr]])</f>
        <v xml:space="preserve"> </v>
      </c>
      <c r="G2510" t="s">
        <v>3759</v>
      </c>
      <c r="H2510">
        <v>1</v>
      </c>
      <c r="I2510" t="str">
        <f>IF(A2510=A2509,I2509&amp;CHAR(10)&amp;"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1" spans="1:9" x14ac:dyDescent="0.25">
      <c r="A2511" t="s">
        <v>11888</v>
      </c>
      <c r="B2511">
        <v>74755755</v>
      </c>
      <c r="C2511" t="s">
        <v>16</v>
      </c>
      <c r="D2511" t="str">
        <f>IF(Tabel_Forespørgsel_fra_Visma28[[#This Row],[SupProd]]=" "," "," - "&amp;Tabel_Forespørgsel_fra_Visma28[[#This Row],[SupProd]])</f>
        <v xml:space="preserve"> </v>
      </c>
      <c r="E2511" t="s">
        <v>16</v>
      </c>
      <c r="F2511" t="str">
        <f>IF(Tabel_Forespørgsel_fra_Visma28[[#This Row],[SupDescr]]=" "," "," - "&amp;Tabel_Forespørgsel_fra_Visma28[[#This Row],[SupDescr]])</f>
        <v xml:space="preserve"> </v>
      </c>
      <c r="G2511" t="s">
        <v>4786</v>
      </c>
      <c r="H2511">
        <v>1</v>
      </c>
      <c r="I2511" t="str">
        <f>IF(A2511=A2510,I2510&amp;CHAR(10)&amp;"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12" spans="1:9" x14ac:dyDescent="0.25">
      <c r="A2512" t="s">
        <v>11888</v>
      </c>
      <c r="B2512">
        <v>75577000</v>
      </c>
      <c r="C2512" t="s">
        <v>16</v>
      </c>
      <c r="D2512" t="str">
        <f>IF(Tabel_Forespørgsel_fra_Visma28[[#This Row],[SupProd]]=" "," "," - "&amp;Tabel_Forespørgsel_fra_Visma28[[#This Row],[SupProd]])</f>
        <v xml:space="preserve"> </v>
      </c>
      <c r="E2512" t="s">
        <v>16</v>
      </c>
      <c r="F2512" t="str">
        <f>IF(Tabel_Forespørgsel_fra_Visma28[[#This Row],[SupDescr]]=" "," "," - "&amp;Tabel_Forespørgsel_fra_Visma28[[#This Row],[SupDescr]])</f>
        <v xml:space="preserve"> </v>
      </c>
      <c r="G2512" t="s">
        <v>3759</v>
      </c>
      <c r="H2512">
        <v>2</v>
      </c>
      <c r="I2512" t="str">
        <f>IF(A2512=A2511,I2511&amp;CHAR(10)&amp;"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2513" spans="1:9" x14ac:dyDescent="0.25">
      <c r="A2513" t="s">
        <v>11883</v>
      </c>
      <c r="B2513">
        <v>74755755</v>
      </c>
      <c r="C2513" t="s">
        <v>16</v>
      </c>
      <c r="D2513" t="str">
        <f>IF(Tabel_Forespørgsel_fra_Visma28[[#This Row],[SupProd]]=" "," "," - "&amp;Tabel_Forespørgsel_fra_Visma28[[#This Row],[SupProd]])</f>
        <v xml:space="preserve"> </v>
      </c>
      <c r="E2513" t="s">
        <v>16</v>
      </c>
      <c r="F2513" t="str">
        <f>IF(Tabel_Forespørgsel_fra_Visma28[[#This Row],[SupDescr]]=" "," "," - "&amp;Tabel_Forespørgsel_fra_Visma28[[#This Row],[SupDescr]])</f>
        <v xml:space="preserve"> </v>
      </c>
      <c r="G2513" t="s">
        <v>4786</v>
      </c>
      <c r="H2513">
        <v>1</v>
      </c>
      <c r="I2513" t="str">
        <f>IF(A2513=A2512,I2512&amp;CHAR(10)&amp;"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14" spans="1:9" x14ac:dyDescent="0.25">
      <c r="A2514" t="s">
        <v>11883</v>
      </c>
      <c r="B2514">
        <v>75577000</v>
      </c>
      <c r="C2514" t="s">
        <v>16</v>
      </c>
      <c r="D2514" t="str">
        <f>IF(Tabel_Forespørgsel_fra_Visma28[[#This Row],[SupProd]]=" "," "," - "&amp;Tabel_Forespørgsel_fra_Visma28[[#This Row],[SupProd]])</f>
        <v xml:space="preserve"> </v>
      </c>
      <c r="E2514" t="s">
        <v>16</v>
      </c>
      <c r="F2514" t="str">
        <f>IF(Tabel_Forespørgsel_fra_Visma28[[#This Row],[SupDescr]]=" "," "," - "&amp;Tabel_Forespørgsel_fra_Visma28[[#This Row],[SupDescr]])</f>
        <v xml:space="preserve"> </v>
      </c>
      <c r="G2514" t="s">
        <v>3759</v>
      </c>
      <c r="H2514">
        <v>2</v>
      </c>
      <c r="I2514" t="str">
        <f>IF(A2514=A2513,I2513&amp;CHAR(10)&amp;"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2515" spans="1:9" x14ac:dyDescent="0.25">
      <c r="A2515" t="s">
        <v>11884</v>
      </c>
      <c r="B2515">
        <v>75577000</v>
      </c>
      <c r="C2515" t="s">
        <v>16</v>
      </c>
      <c r="D2515" t="str">
        <f>IF(Tabel_Forespørgsel_fra_Visma28[[#This Row],[SupProd]]=" "," "," - "&amp;Tabel_Forespørgsel_fra_Visma28[[#This Row],[SupProd]])</f>
        <v xml:space="preserve"> </v>
      </c>
      <c r="E2515" t="s">
        <v>16</v>
      </c>
      <c r="F2515" t="str">
        <f>IF(Tabel_Forespørgsel_fra_Visma28[[#This Row],[SupDescr]]=" "," "," - "&amp;Tabel_Forespørgsel_fra_Visma28[[#This Row],[SupDescr]])</f>
        <v xml:space="preserve"> </v>
      </c>
      <c r="G2515" t="s">
        <v>3759</v>
      </c>
      <c r="H2515">
        <v>1</v>
      </c>
      <c r="I2515" t="str">
        <f>IF(A2515=A2514,I2514&amp;CHAR(10)&amp;"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6" spans="1:9" x14ac:dyDescent="0.25">
      <c r="A2516" t="s">
        <v>12122</v>
      </c>
      <c r="B2516">
        <v>75577000</v>
      </c>
      <c r="C2516" t="s">
        <v>16</v>
      </c>
      <c r="D2516" t="str">
        <f>IF(Tabel_Forespørgsel_fra_Visma28[[#This Row],[SupProd]]=" "," "," - "&amp;Tabel_Forespørgsel_fra_Visma28[[#This Row],[SupProd]])</f>
        <v xml:space="preserve"> </v>
      </c>
      <c r="E2516" t="s">
        <v>16</v>
      </c>
      <c r="F2516" t="str">
        <f>IF(Tabel_Forespørgsel_fra_Visma28[[#This Row],[SupDescr]]=" "," "," - "&amp;Tabel_Forespørgsel_fra_Visma28[[#This Row],[SupDescr]])</f>
        <v xml:space="preserve"> </v>
      </c>
      <c r="G2516" t="s">
        <v>3759</v>
      </c>
      <c r="H2516">
        <v>1</v>
      </c>
      <c r="I2516" t="str">
        <f>IF(A2516=A2515,I2515&amp;CHAR(10)&amp;"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7" spans="1:9" x14ac:dyDescent="0.25">
      <c r="A2517" t="s">
        <v>12148</v>
      </c>
      <c r="B2517">
        <v>75577000</v>
      </c>
      <c r="C2517" t="s">
        <v>16</v>
      </c>
      <c r="D2517" t="str">
        <f>IF(Tabel_Forespørgsel_fra_Visma28[[#This Row],[SupProd]]=" "," "," - "&amp;Tabel_Forespørgsel_fra_Visma28[[#This Row],[SupProd]])</f>
        <v xml:space="preserve"> </v>
      </c>
      <c r="E2517" t="s">
        <v>16</v>
      </c>
      <c r="F2517" t="str">
        <f>IF(Tabel_Forespørgsel_fra_Visma28[[#This Row],[SupDescr]]=" "," "," - "&amp;Tabel_Forespørgsel_fra_Visma28[[#This Row],[SupDescr]])</f>
        <v xml:space="preserve"> </v>
      </c>
      <c r="G2517" t="s">
        <v>3759</v>
      </c>
      <c r="H2517">
        <v>1</v>
      </c>
      <c r="I2517" t="str">
        <f>IF(A2517=A2516,I2516&amp;CHAR(10)&amp;"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8" spans="1:9" x14ac:dyDescent="0.25">
      <c r="A2518" t="s">
        <v>12175</v>
      </c>
      <c r="B2518">
        <v>75577000</v>
      </c>
      <c r="C2518" t="s">
        <v>16</v>
      </c>
      <c r="D2518" t="str">
        <f>IF(Tabel_Forespørgsel_fra_Visma28[[#This Row],[SupProd]]=" "," "," - "&amp;Tabel_Forespørgsel_fra_Visma28[[#This Row],[SupProd]])</f>
        <v xml:space="preserve"> </v>
      </c>
      <c r="E2518" t="s">
        <v>16</v>
      </c>
      <c r="F2518" t="str">
        <f>IF(Tabel_Forespørgsel_fra_Visma28[[#This Row],[SupDescr]]=" "," "," - "&amp;Tabel_Forespørgsel_fra_Visma28[[#This Row],[SupDescr]])</f>
        <v xml:space="preserve"> </v>
      </c>
      <c r="G2518" t="s">
        <v>3759</v>
      </c>
      <c r="H2518">
        <v>1</v>
      </c>
      <c r="I2518" t="str">
        <f>IF(A2518=A2517,I2517&amp;CHAR(10)&amp;"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9" spans="1:9" x14ac:dyDescent="0.25">
      <c r="A2519" t="s">
        <v>12174</v>
      </c>
      <c r="B2519">
        <v>75577000</v>
      </c>
      <c r="C2519" t="s">
        <v>16</v>
      </c>
      <c r="D2519" t="str">
        <f>IF(Tabel_Forespørgsel_fra_Visma28[[#This Row],[SupProd]]=" "," "," - "&amp;Tabel_Forespørgsel_fra_Visma28[[#This Row],[SupProd]])</f>
        <v xml:space="preserve"> </v>
      </c>
      <c r="E2519" t="s">
        <v>16</v>
      </c>
      <c r="F2519" t="str">
        <f>IF(Tabel_Forespørgsel_fra_Visma28[[#This Row],[SupDescr]]=" "," "," - "&amp;Tabel_Forespørgsel_fra_Visma28[[#This Row],[SupDescr]])</f>
        <v xml:space="preserve"> </v>
      </c>
      <c r="G2519" t="s">
        <v>3759</v>
      </c>
      <c r="H2519">
        <v>1</v>
      </c>
      <c r="I2519" t="str">
        <f>IF(A2519=A2518,I2518&amp;CHAR(10)&amp;"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0" spans="1:9" x14ac:dyDescent="0.25">
      <c r="A2520" t="s">
        <v>12179</v>
      </c>
      <c r="B2520">
        <v>70108720</v>
      </c>
      <c r="C2520" t="s">
        <v>16</v>
      </c>
      <c r="D2520" t="str">
        <f>IF(Tabel_Forespørgsel_fra_Visma28[[#This Row],[SupProd]]=" "," "," - "&amp;Tabel_Forespørgsel_fra_Visma28[[#This Row],[SupProd]])</f>
        <v xml:space="preserve"> </v>
      </c>
      <c r="E2520" t="s">
        <v>16</v>
      </c>
      <c r="F2520" t="str">
        <f>IF(Tabel_Forespørgsel_fra_Visma28[[#This Row],[SupDescr]]=" "," "," - "&amp;Tabel_Forespørgsel_fra_Visma28[[#This Row],[SupDescr]])</f>
        <v xml:space="preserve"> </v>
      </c>
      <c r="G2520" t="s">
        <v>8125</v>
      </c>
      <c r="H2520">
        <v>1</v>
      </c>
      <c r="I2520" t="str">
        <f>IF(A2520=A2519,I2519&amp;CHAR(10)&amp;"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21" spans="1:9" x14ac:dyDescent="0.25">
      <c r="A2521" t="s">
        <v>12180</v>
      </c>
      <c r="B2521">
        <v>70108720</v>
      </c>
      <c r="C2521" t="s">
        <v>16</v>
      </c>
      <c r="D2521" t="str">
        <f>IF(Tabel_Forespørgsel_fra_Visma28[[#This Row],[SupProd]]=" "," "," - "&amp;Tabel_Forespørgsel_fra_Visma28[[#This Row],[SupProd]])</f>
        <v xml:space="preserve"> </v>
      </c>
      <c r="E2521" t="s">
        <v>16</v>
      </c>
      <c r="F2521" t="str">
        <f>IF(Tabel_Forespørgsel_fra_Visma28[[#This Row],[SupDescr]]=" "," "," - "&amp;Tabel_Forespørgsel_fra_Visma28[[#This Row],[SupDescr]])</f>
        <v xml:space="preserve"> </v>
      </c>
      <c r="G2521" t="s">
        <v>8125</v>
      </c>
      <c r="H2521">
        <v>1</v>
      </c>
      <c r="I2521" t="str">
        <f>IF(A2521=A2520,I2520&amp;CHAR(10)&amp;"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22" spans="1:9" x14ac:dyDescent="0.25">
      <c r="A2522" t="s">
        <v>10370</v>
      </c>
      <c r="B2522">
        <v>75577000</v>
      </c>
      <c r="C2522" t="s">
        <v>16</v>
      </c>
      <c r="D2522" t="str">
        <f>IF(Tabel_Forespørgsel_fra_Visma28[[#This Row],[SupProd]]=" "," "," - "&amp;Tabel_Forespørgsel_fra_Visma28[[#This Row],[SupProd]])</f>
        <v xml:space="preserve"> </v>
      </c>
      <c r="E2522" t="s">
        <v>16</v>
      </c>
      <c r="F2522" t="str">
        <f>IF(Tabel_Forespørgsel_fra_Visma28[[#This Row],[SupDescr]]=" "," "," - "&amp;Tabel_Forespørgsel_fra_Visma28[[#This Row],[SupDescr]])</f>
        <v xml:space="preserve"> </v>
      </c>
      <c r="G2522" t="s">
        <v>3759</v>
      </c>
      <c r="H2522">
        <v>1</v>
      </c>
      <c r="I2522" t="str">
        <f>IF(A2522=A2521,I2521&amp;CHAR(10)&amp;"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3" spans="1:9" x14ac:dyDescent="0.25">
      <c r="A2523" t="s">
        <v>10371</v>
      </c>
      <c r="B2523">
        <v>75577000</v>
      </c>
      <c r="C2523" t="s">
        <v>16</v>
      </c>
      <c r="D2523" t="str">
        <f>IF(Tabel_Forespørgsel_fra_Visma28[[#This Row],[SupProd]]=" "," "," - "&amp;Tabel_Forespørgsel_fra_Visma28[[#This Row],[SupProd]])</f>
        <v xml:space="preserve"> </v>
      </c>
      <c r="E2523" t="s">
        <v>16</v>
      </c>
      <c r="F2523" t="str">
        <f>IF(Tabel_Forespørgsel_fra_Visma28[[#This Row],[SupDescr]]=" "," "," - "&amp;Tabel_Forespørgsel_fra_Visma28[[#This Row],[SupDescr]])</f>
        <v xml:space="preserve"> </v>
      </c>
      <c r="G2523" t="s">
        <v>3759</v>
      </c>
      <c r="H2523">
        <v>1</v>
      </c>
      <c r="I2523" t="str">
        <f>IF(A2523=A2522,I2522&amp;CHAR(10)&amp;"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4" spans="1:9" x14ac:dyDescent="0.25">
      <c r="A2524" t="s">
        <v>11282</v>
      </c>
      <c r="B2524">
        <v>75577000</v>
      </c>
      <c r="C2524" t="s">
        <v>16</v>
      </c>
      <c r="D2524" t="str">
        <f>IF(Tabel_Forespørgsel_fra_Visma28[[#This Row],[SupProd]]=" "," "," - "&amp;Tabel_Forespørgsel_fra_Visma28[[#This Row],[SupProd]])</f>
        <v xml:space="preserve"> </v>
      </c>
      <c r="E2524" t="s">
        <v>16</v>
      </c>
      <c r="F2524" t="str">
        <f>IF(Tabel_Forespørgsel_fra_Visma28[[#This Row],[SupDescr]]=" "," "," - "&amp;Tabel_Forespørgsel_fra_Visma28[[#This Row],[SupDescr]])</f>
        <v xml:space="preserve"> </v>
      </c>
      <c r="G2524" t="s">
        <v>3759</v>
      </c>
      <c r="H2524">
        <v>1</v>
      </c>
      <c r="I2524" t="str">
        <f>IF(A2524=A2523,I2523&amp;CHAR(10)&amp;"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5" spans="1:9" x14ac:dyDescent="0.25">
      <c r="A2525" t="s">
        <v>12167</v>
      </c>
      <c r="B2525">
        <v>75421677</v>
      </c>
      <c r="C2525" t="s">
        <v>16</v>
      </c>
      <c r="D2525" t="str">
        <f>IF(Tabel_Forespørgsel_fra_Visma28[[#This Row],[SupProd]]=" "," "," - "&amp;Tabel_Forespørgsel_fra_Visma28[[#This Row],[SupProd]])</f>
        <v xml:space="preserve"> </v>
      </c>
      <c r="E2525" t="s">
        <v>16</v>
      </c>
      <c r="F2525" t="str">
        <f>IF(Tabel_Forespørgsel_fra_Visma28[[#This Row],[SupDescr]]=" "," "," - "&amp;Tabel_Forespørgsel_fra_Visma28[[#This Row],[SupDescr]])</f>
        <v xml:space="preserve"> </v>
      </c>
      <c r="G2525" t="s">
        <v>3368</v>
      </c>
      <c r="H2525">
        <v>1</v>
      </c>
      <c r="I2525" t="str">
        <f>IF(A2525=A2524,I2524&amp;CHAR(10)&amp;"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526" spans="1:9" x14ac:dyDescent="0.25">
      <c r="A2526" t="s">
        <v>12201</v>
      </c>
      <c r="B2526">
        <v>75577000</v>
      </c>
      <c r="C2526" t="s">
        <v>16</v>
      </c>
      <c r="D2526" t="str">
        <f>IF(Tabel_Forespørgsel_fra_Visma28[[#This Row],[SupProd]]=" "," "," - "&amp;Tabel_Forespørgsel_fra_Visma28[[#This Row],[SupProd]])</f>
        <v xml:space="preserve"> </v>
      </c>
      <c r="E2526" t="s">
        <v>16</v>
      </c>
      <c r="F2526" t="str">
        <f>IF(Tabel_Forespørgsel_fra_Visma28[[#This Row],[SupDescr]]=" "," "," - "&amp;Tabel_Forespørgsel_fra_Visma28[[#This Row],[SupDescr]])</f>
        <v xml:space="preserve"> </v>
      </c>
      <c r="G2526" t="s">
        <v>3759</v>
      </c>
      <c r="H2526">
        <v>1</v>
      </c>
      <c r="I2526" t="str">
        <f>IF(A2526=A2525,I2525&amp;CHAR(10)&amp;"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7" spans="1:9" x14ac:dyDescent="0.25">
      <c r="A2527" t="s">
        <v>12197</v>
      </c>
      <c r="B2527">
        <v>75577000</v>
      </c>
      <c r="C2527" t="s">
        <v>16</v>
      </c>
      <c r="D2527" t="str">
        <f>IF(Tabel_Forespørgsel_fra_Visma28[[#This Row],[SupProd]]=" "," "," - "&amp;Tabel_Forespørgsel_fra_Visma28[[#This Row],[SupProd]])</f>
        <v xml:space="preserve"> </v>
      </c>
      <c r="E2527" t="s">
        <v>16</v>
      </c>
      <c r="F2527" t="str">
        <f>IF(Tabel_Forespørgsel_fra_Visma28[[#This Row],[SupDescr]]=" "," "," - "&amp;Tabel_Forespørgsel_fra_Visma28[[#This Row],[SupDescr]])</f>
        <v xml:space="preserve"> </v>
      </c>
      <c r="G2527" t="s">
        <v>3759</v>
      </c>
      <c r="H2527">
        <v>1</v>
      </c>
      <c r="I2527" t="str">
        <f>IF(A2527=A2526,I2526&amp;CHAR(10)&amp;"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8" spans="1:9" x14ac:dyDescent="0.25">
      <c r="A2528" t="s">
        <v>12198</v>
      </c>
      <c r="B2528">
        <v>75577000</v>
      </c>
      <c r="C2528" t="s">
        <v>16</v>
      </c>
      <c r="D2528" t="str">
        <f>IF(Tabel_Forespørgsel_fra_Visma28[[#This Row],[SupProd]]=" "," "," - "&amp;Tabel_Forespørgsel_fra_Visma28[[#This Row],[SupProd]])</f>
        <v xml:space="preserve"> </v>
      </c>
      <c r="E2528" t="s">
        <v>16</v>
      </c>
      <c r="F2528" t="str">
        <f>IF(Tabel_Forespørgsel_fra_Visma28[[#This Row],[SupDescr]]=" "," "," - "&amp;Tabel_Forespørgsel_fra_Visma28[[#This Row],[SupDescr]])</f>
        <v xml:space="preserve"> </v>
      </c>
      <c r="G2528" t="s">
        <v>3759</v>
      </c>
      <c r="H2528">
        <v>1</v>
      </c>
      <c r="I2528" t="str">
        <f>IF(A2528=A2527,I2527&amp;CHAR(10)&amp;"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9" spans="1:9" x14ac:dyDescent="0.25">
      <c r="A2529" t="s">
        <v>12199</v>
      </c>
      <c r="B2529">
        <v>75577000</v>
      </c>
      <c r="C2529" t="s">
        <v>16</v>
      </c>
      <c r="D2529" t="str">
        <f>IF(Tabel_Forespørgsel_fra_Visma28[[#This Row],[SupProd]]=" "," "," - "&amp;Tabel_Forespørgsel_fra_Visma28[[#This Row],[SupProd]])</f>
        <v xml:space="preserve"> </v>
      </c>
      <c r="E2529" t="s">
        <v>16</v>
      </c>
      <c r="F2529" t="str">
        <f>IF(Tabel_Forespørgsel_fra_Visma28[[#This Row],[SupDescr]]=" "," "," - "&amp;Tabel_Forespørgsel_fra_Visma28[[#This Row],[SupDescr]])</f>
        <v xml:space="preserve"> </v>
      </c>
      <c r="G2529" t="s">
        <v>3759</v>
      </c>
      <c r="H2529">
        <v>1</v>
      </c>
      <c r="I2529" t="str">
        <f>IF(A2529=A2528,I2528&amp;CHAR(10)&amp;"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0" spans="1:9" x14ac:dyDescent="0.25">
      <c r="A2530" t="s">
        <v>12193</v>
      </c>
      <c r="B2530">
        <v>75577000</v>
      </c>
      <c r="C2530" t="s">
        <v>16</v>
      </c>
      <c r="D2530" t="str">
        <f>IF(Tabel_Forespørgsel_fra_Visma28[[#This Row],[SupProd]]=" "," "," - "&amp;Tabel_Forespørgsel_fra_Visma28[[#This Row],[SupProd]])</f>
        <v xml:space="preserve"> </v>
      </c>
      <c r="E2530" t="s">
        <v>16</v>
      </c>
      <c r="F2530" t="str">
        <f>IF(Tabel_Forespørgsel_fra_Visma28[[#This Row],[SupDescr]]=" "," "," - "&amp;Tabel_Forespørgsel_fra_Visma28[[#This Row],[SupDescr]])</f>
        <v xml:space="preserve"> </v>
      </c>
      <c r="G2530" t="s">
        <v>3759</v>
      </c>
      <c r="H2530">
        <v>1</v>
      </c>
      <c r="I2530" t="str">
        <f>IF(A2530=A2529,I2529&amp;CHAR(10)&amp;"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1" spans="1:9" x14ac:dyDescent="0.25">
      <c r="A2531" t="s">
        <v>12200</v>
      </c>
      <c r="B2531">
        <v>75577000</v>
      </c>
      <c r="C2531" t="s">
        <v>16</v>
      </c>
      <c r="D2531" t="str">
        <f>IF(Tabel_Forespørgsel_fra_Visma28[[#This Row],[SupProd]]=" "," "," - "&amp;Tabel_Forespørgsel_fra_Visma28[[#This Row],[SupProd]])</f>
        <v xml:space="preserve"> </v>
      </c>
      <c r="E2531" t="s">
        <v>16</v>
      </c>
      <c r="F2531" t="str">
        <f>IF(Tabel_Forespørgsel_fra_Visma28[[#This Row],[SupDescr]]=" "," "," - "&amp;Tabel_Forespørgsel_fra_Visma28[[#This Row],[SupDescr]])</f>
        <v xml:space="preserve"> </v>
      </c>
      <c r="G2531" t="s">
        <v>3759</v>
      </c>
      <c r="H2531">
        <v>1</v>
      </c>
      <c r="I2531" t="str">
        <f>IF(A2531=A2530,I2530&amp;CHAR(10)&amp;"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2" spans="1:9" x14ac:dyDescent="0.25">
      <c r="A2532" t="s">
        <v>12211</v>
      </c>
      <c r="B2532">
        <v>75577000</v>
      </c>
      <c r="C2532" t="s">
        <v>16</v>
      </c>
      <c r="D2532" t="str">
        <f>IF(Tabel_Forespørgsel_fra_Visma28[[#This Row],[SupProd]]=" "," "," - "&amp;Tabel_Forespørgsel_fra_Visma28[[#This Row],[SupProd]])</f>
        <v xml:space="preserve"> </v>
      </c>
      <c r="E2532" t="s">
        <v>16</v>
      </c>
      <c r="F2532" t="str">
        <f>IF(Tabel_Forespørgsel_fra_Visma28[[#This Row],[SupDescr]]=" "," "," - "&amp;Tabel_Forespørgsel_fra_Visma28[[#This Row],[SupDescr]])</f>
        <v xml:space="preserve"> </v>
      </c>
      <c r="G2532" t="s">
        <v>3759</v>
      </c>
      <c r="H2532">
        <v>1</v>
      </c>
      <c r="I2532" t="str">
        <f>IF(A2532=A2531,I2531&amp;CHAR(10)&amp;"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3" spans="1:9" x14ac:dyDescent="0.25">
      <c r="A2533" t="s">
        <v>11590</v>
      </c>
      <c r="B2533">
        <v>70108720</v>
      </c>
      <c r="C2533" t="s">
        <v>16</v>
      </c>
      <c r="D2533" t="str">
        <f>IF(Tabel_Forespørgsel_fra_Visma28[[#This Row],[SupProd]]=" "," "," - "&amp;Tabel_Forespørgsel_fra_Visma28[[#This Row],[SupProd]])</f>
        <v xml:space="preserve"> </v>
      </c>
      <c r="E2533" t="s">
        <v>16</v>
      </c>
      <c r="F2533" t="str">
        <f>IF(Tabel_Forespørgsel_fra_Visma28[[#This Row],[SupDescr]]=" "," "," - "&amp;Tabel_Forespørgsel_fra_Visma28[[#This Row],[SupDescr]])</f>
        <v xml:space="preserve"> </v>
      </c>
      <c r="G2533" t="s">
        <v>8125</v>
      </c>
      <c r="H2533">
        <v>1</v>
      </c>
      <c r="I2533" t="str">
        <f>IF(A2533=A2532,I2532&amp;CHAR(10)&amp;"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34" spans="1:9" x14ac:dyDescent="0.25">
      <c r="A2534" t="s">
        <v>11591</v>
      </c>
      <c r="B2534">
        <v>70108720</v>
      </c>
      <c r="C2534" t="s">
        <v>16</v>
      </c>
      <c r="D2534" t="str">
        <f>IF(Tabel_Forespørgsel_fra_Visma28[[#This Row],[SupProd]]=" "," "," - "&amp;Tabel_Forespørgsel_fra_Visma28[[#This Row],[SupProd]])</f>
        <v xml:space="preserve"> </v>
      </c>
      <c r="E2534" t="s">
        <v>16</v>
      </c>
      <c r="F2534" t="str">
        <f>IF(Tabel_Forespørgsel_fra_Visma28[[#This Row],[SupDescr]]=" "," "," - "&amp;Tabel_Forespørgsel_fra_Visma28[[#This Row],[SupDescr]])</f>
        <v xml:space="preserve"> </v>
      </c>
      <c r="G2534" t="s">
        <v>8125</v>
      </c>
      <c r="H2534">
        <v>1</v>
      </c>
      <c r="I2534" t="str">
        <f>IF(A2534=A2533,I2533&amp;CHAR(10)&amp;"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35" spans="1:9" x14ac:dyDescent="0.25">
      <c r="A2535" t="s">
        <v>10907</v>
      </c>
      <c r="B2535">
        <v>75577000</v>
      </c>
      <c r="C2535" t="s">
        <v>16</v>
      </c>
      <c r="D2535" t="str">
        <f>IF(Tabel_Forespørgsel_fra_Visma28[[#This Row],[SupProd]]=" "," "," - "&amp;Tabel_Forespørgsel_fra_Visma28[[#This Row],[SupProd]])</f>
        <v xml:space="preserve"> </v>
      </c>
      <c r="E2535" t="s">
        <v>16</v>
      </c>
      <c r="F2535" t="str">
        <f>IF(Tabel_Forespørgsel_fra_Visma28[[#This Row],[SupDescr]]=" "," "," - "&amp;Tabel_Forespørgsel_fra_Visma28[[#This Row],[SupDescr]])</f>
        <v xml:space="preserve"> </v>
      </c>
      <c r="G2535" t="s">
        <v>3759</v>
      </c>
      <c r="H2535">
        <v>1</v>
      </c>
      <c r="I2535" t="str">
        <f>IF(A2535=A2534,I2534&amp;CHAR(10)&amp;"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6" spans="1:9" x14ac:dyDescent="0.25">
      <c r="A2536" t="s">
        <v>10907</v>
      </c>
      <c r="B2536">
        <v>74642514</v>
      </c>
      <c r="C2536" t="s">
        <v>16</v>
      </c>
      <c r="D2536" t="str">
        <f>IF(Tabel_Forespørgsel_fra_Visma28[[#This Row],[SupProd]]=" "," "," - "&amp;Tabel_Forespørgsel_fra_Visma28[[#This Row],[SupProd]])</f>
        <v xml:space="preserve"> </v>
      </c>
      <c r="E2536" t="s">
        <v>16</v>
      </c>
      <c r="F2536" t="str">
        <f>IF(Tabel_Forespørgsel_fra_Visma28[[#This Row],[SupDescr]]=" "," "," - "&amp;Tabel_Forespørgsel_fra_Visma28[[#This Row],[SupDescr]])</f>
        <v xml:space="preserve"> </v>
      </c>
      <c r="G2536" t="s">
        <v>14063</v>
      </c>
      <c r="H2536">
        <v>2</v>
      </c>
      <c r="I2536" t="str">
        <f>IF(A2536=A2535,I2535&amp;CHAR(10)&amp;"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2537" spans="1:9" x14ac:dyDescent="0.25">
      <c r="A2537" t="s">
        <v>10882</v>
      </c>
      <c r="B2537">
        <v>75577000</v>
      </c>
      <c r="C2537" t="s">
        <v>16</v>
      </c>
      <c r="D2537" t="str">
        <f>IF(Tabel_Forespørgsel_fra_Visma28[[#This Row],[SupProd]]=" "," "," - "&amp;Tabel_Forespørgsel_fra_Visma28[[#This Row],[SupProd]])</f>
        <v xml:space="preserve"> </v>
      </c>
      <c r="E2537" t="s">
        <v>16</v>
      </c>
      <c r="F2537" t="str">
        <f>IF(Tabel_Forespørgsel_fra_Visma28[[#This Row],[SupDescr]]=" "," "," - "&amp;Tabel_Forespørgsel_fra_Visma28[[#This Row],[SupDescr]])</f>
        <v xml:space="preserve"> </v>
      </c>
      <c r="G2537" t="s">
        <v>3759</v>
      </c>
      <c r="H2537">
        <v>1</v>
      </c>
      <c r="I2537" t="str">
        <f>IF(A2537=A2536,I2536&amp;CHAR(10)&amp;"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8" spans="1:9" x14ac:dyDescent="0.25">
      <c r="A2538" t="s">
        <v>10883</v>
      </c>
      <c r="B2538">
        <v>75577000</v>
      </c>
      <c r="C2538" t="s">
        <v>16</v>
      </c>
      <c r="D2538" t="str">
        <f>IF(Tabel_Forespørgsel_fra_Visma28[[#This Row],[SupProd]]=" "," "," - "&amp;Tabel_Forespørgsel_fra_Visma28[[#This Row],[SupProd]])</f>
        <v xml:space="preserve"> </v>
      </c>
      <c r="E2538" t="s">
        <v>16</v>
      </c>
      <c r="F2538" t="str">
        <f>IF(Tabel_Forespørgsel_fra_Visma28[[#This Row],[SupDescr]]=" "," "," - "&amp;Tabel_Forespørgsel_fra_Visma28[[#This Row],[SupDescr]])</f>
        <v xml:space="preserve"> </v>
      </c>
      <c r="G2538" t="s">
        <v>3759</v>
      </c>
      <c r="H2538">
        <v>1</v>
      </c>
      <c r="I2538" t="str">
        <f>IF(A2538=A2537,I2537&amp;CHAR(10)&amp;"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9" spans="1:9" x14ac:dyDescent="0.25">
      <c r="A2539" t="s">
        <v>10885</v>
      </c>
      <c r="B2539">
        <v>75577000</v>
      </c>
      <c r="C2539" t="s">
        <v>16</v>
      </c>
      <c r="D2539" t="str">
        <f>IF(Tabel_Forespørgsel_fra_Visma28[[#This Row],[SupProd]]=" "," "," - "&amp;Tabel_Forespørgsel_fra_Visma28[[#This Row],[SupProd]])</f>
        <v xml:space="preserve"> </v>
      </c>
      <c r="E2539" t="s">
        <v>16</v>
      </c>
      <c r="F2539" t="str">
        <f>IF(Tabel_Forespørgsel_fra_Visma28[[#This Row],[SupDescr]]=" "," "," - "&amp;Tabel_Forespørgsel_fra_Visma28[[#This Row],[SupDescr]])</f>
        <v xml:space="preserve"> </v>
      </c>
      <c r="G2539" t="s">
        <v>3759</v>
      </c>
      <c r="H2539">
        <v>1</v>
      </c>
      <c r="I2539" t="str">
        <f>IF(A2539=A2538,I2538&amp;CHAR(10)&amp;"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40" spans="1:9" x14ac:dyDescent="0.25">
      <c r="A2540" t="s">
        <v>10887</v>
      </c>
      <c r="B2540">
        <v>75577000</v>
      </c>
      <c r="C2540" t="s">
        <v>16</v>
      </c>
      <c r="D2540" t="str">
        <f>IF(Tabel_Forespørgsel_fra_Visma28[[#This Row],[SupProd]]=" "," "," - "&amp;Tabel_Forespørgsel_fra_Visma28[[#This Row],[SupProd]])</f>
        <v xml:space="preserve"> </v>
      </c>
      <c r="E2540" t="s">
        <v>16</v>
      </c>
      <c r="F2540" t="str">
        <f>IF(Tabel_Forespørgsel_fra_Visma28[[#This Row],[SupDescr]]=" "," "," - "&amp;Tabel_Forespørgsel_fra_Visma28[[#This Row],[SupDescr]])</f>
        <v xml:space="preserve"> </v>
      </c>
      <c r="G2540" t="s">
        <v>3759</v>
      </c>
      <c r="H2540">
        <v>1</v>
      </c>
      <c r="I2540" t="str">
        <f>IF(A2540=A2539,I2539&amp;CHAR(10)&amp;"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41" spans="1:9" x14ac:dyDescent="0.25">
      <c r="A2541" t="s">
        <v>11763</v>
      </c>
      <c r="B2541">
        <v>75577000</v>
      </c>
      <c r="C2541" t="s">
        <v>16</v>
      </c>
      <c r="D2541" t="str">
        <f>IF(Tabel_Forespørgsel_fra_Visma28[[#This Row],[SupProd]]=" "," "," - "&amp;Tabel_Forespørgsel_fra_Visma28[[#This Row],[SupProd]])</f>
        <v xml:space="preserve"> </v>
      </c>
      <c r="E2541" t="s">
        <v>16</v>
      </c>
      <c r="F2541" t="str">
        <f>IF(Tabel_Forespørgsel_fra_Visma28[[#This Row],[SupDescr]]=" "," "," - "&amp;Tabel_Forespørgsel_fra_Visma28[[#This Row],[SupDescr]])</f>
        <v xml:space="preserve"> </v>
      </c>
      <c r="G2541" t="s">
        <v>3759</v>
      </c>
      <c r="H2541">
        <v>1</v>
      </c>
      <c r="I2541" t="str">
        <f>IF(A2541=A2540,I2540&amp;CHAR(10)&amp;"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42" spans="1:9" x14ac:dyDescent="0.25">
      <c r="A2542" t="s">
        <v>11764</v>
      </c>
      <c r="B2542">
        <v>75577000</v>
      </c>
      <c r="C2542" t="s">
        <v>16</v>
      </c>
      <c r="D2542" t="str">
        <f>IF(Tabel_Forespørgsel_fra_Visma28[[#This Row],[SupProd]]=" "," "," - "&amp;Tabel_Forespørgsel_fra_Visma28[[#This Row],[SupProd]])</f>
        <v xml:space="preserve"> </v>
      </c>
      <c r="E2542" t="s">
        <v>16</v>
      </c>
      <c r="F2542" t="str">
        <f>IF(Tabel_Forespørgsel_fra_Visma28[[#This Row],[SupDescr]]=" "," "," - "&amp;Tabel_Forespørgsel_fra_Visma28[[#This Row],[SupDescr]])</f>
        <v xml:space="preserve"> </v>
      </c>
      <c r="G2542" t="s">
        <v>3759</v>
      </c>
      <c r="H2542">
        <v>1</v>
      </c>
      <c r="I2542" t="str">
        <f>IF(A2542=A2541,I2541&amp;CHAR(10)&amp;"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43" spans="1:9" x14ac:dyDescent="0.25">
      <c r="A2543" t="s">
        <v>12286</v>
      </c>
      <c r="B2543">
        <v>75577000</v>
      </c>
      <c r="C2543" t="s">
        <v>16</v>
      </c>
      <c r="D2543" t="str">
        <f>IF(Tabel_Forespørgsel_fra_Visma28[[#This Row],[SupProd]]=" "," "," - "&amp;Tabel_Forespørgsel_fra_Visma28[[#This Row],[SupProd]])</f>
        <v xml:space="preserve"> </v>
      </c>
      <c r="E2543" t="s">
        <v>16</v>
      </c>
      <c r="F2543" t="str">
        <f>IF(Tabel_Forespørgsel_fra_Visma28[[#This Row],[SupDescr]]=" "," "," - "&amp;Tabel_Forespørgsel_fra_Visma28[[#This Row],[SupDescr]])</f>
        <v xml:space="preserve"> </v>
      </c>
      <c r="G2543" t="s">
        <v>3759</v>
      </c>
      <c r="H2543">
        <v>1</v>
      </c>
      <c r="I2543" t="str">
        <f>IF(A2543=A2542,I2542&amp;CHAR(10)&amp;"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44" spans="1:9" x14ac:dyDescent="0.25">
      <c r="A2544" t="s">
        <v>12286</v>
      </c>
      <c r="B2544">
        <v>74642514</v>
      </c>
      <c r="C2544" t="s">
        <v>16</v>
      </c>
      <c r="D2544" t="str">
        <f>IF(Tabel_Forespørgsel_fra_Visma28[[#This Row],[SupProd]]=" "," "," - "&amp;Tabel_Forespørgsel_fra_Visma28[[#This Row],[SupProd]])</f>
        <v xml:space="preserve"> </v>
      </c>
      <c r="E2544" t="s">
        <v>16</v>
      </c>
      <c r="F2544" t="str">
        <f>IF(Tabel_Forespørgsel_fra_Visma28[[#This Row],[SupDescr]]=" "," "," - "&amp;Tabel_Forespørgsel_fra_Visma28[[#This Row],[SupDescr]])</f>
        <v xml:space="preserve"> </v>
      </c>
      <c r="G2544" t="s">
        <v>14063</v>
      </c>
      <c r="H2544">
        <v>2</v>
      </c>
      <c r="I2544" t="str">
        <f>IF(A2544=A2543,I2543&amp;CHAR(10)&amp;"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2545" spans="1:9" x14ac:dyDescent="0.25">
      <c r="A2545" t="s">
        <v>12286</v>
      </c>
      <c r="B2545">
        <v>76569900</v>
      </c>
      <c r="C2545" t="s">
        <v>16</v>
      </c>
      <c r="D2545" t="str">
        <f>IF(Tabel_Forespørgsel_fra_Visma28[[#This Row],[SupProd]]=" "," "," - "&amp;Tabel_Forespørgsel_fra_Visma28[[#This Row],[SupProd]])</f>
        <v xml:space="preserve"> </v>
      </c>
      <c r="E2545" t="s">
        <v>16</v>
      </c>
      <c r="F2545" t="str">
        <f>IF(Tabel_Forespørgsel_fra_Visma28[[#This Row],[SupDescr]]=" "," "," - "&amp;Tabel_Forespørgsel_fra_Visma28[[#This Row],[SupDescr]])</f>
        <v xml:space="preserve"> </v>
      </c>
      <c r="G2545" t="s">
        <v>41086</v>
      </c>
      <c r="H2545">
        <v>4</v>
      </c>
      <c r="I2545" t="str">
        <f>IF(A2545=A2544,I2544&amp;CHAR(10)&amp;"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
  EMS  </v>
      </c>
    </row>
    <row r="2546" spans="1:9" x14ac:dyDescent="0.25">
      <c r="A2546" t="s">
        <v>12298</v>
      </c>
      <c r="B2546">
        <v>79428080</v>
      </c>
      <c r="C2546" t="s">
        <v>16</v>
      </c>
      <c r="D2546" t="str">
        <f>IF(Tabel_Forespørgsel_fra_Visma28[[#This Row],[SupProd]]=" "," "," - "&amp;Tabel_Forespørgsel_fra_Visma28[[#This Row],[SupProd]])</f>
        <v xml:space="preserve"> </v>
      </c>
      <c r="E2546" t="s">
        <v>16</v>
      </c>
      <c r="F2546" t="str">
        <f>IF(Tabel_Forespørgsel_fra_Visma28[[#This Row],[SupDescr]]=" "," "," - "&amp;Tabel_Forespørgsel_fra_Visma28[[#This Row],[SupDescr]])</f>
        <v xml:space="preserve"> </v>
      </c>
      <c r="G2546" t="s">
        <v>12299</v>
      </c>
      <c r="H2546">
        <v>1</v>
      </c>
      <c r="I2546" t="str">
        <f>IF(A2546=A2545,I2545&amp;CHAR(10)&amp;"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ServoTech  </v>
      </c>
    </row>
    <row r="2547" spans="1:9" x14ac:dyDescent="0.25">
      <c r="A2547" t="s">
        <v>12306</v>
      </c>
      <c r="B2547">
        <v>75522666</v>
      </c>
      <c r="C2547" t="s">
        <v>16</v>
      </c>
      <c r="D2547" t="str">
        <f>IF(Tabel_Forespørgsel_fra_Visma28[[#This Row],[SupProd]]=" "," "," - "&amp;Tabel_Forespørgsel_fra_Visma28[[#This Row],[SupProd]])</f>
        <v xml:space="preserve"> </v>
      </c>
      <c r="E2547" t="s">
        <v>16</v>
      </c>
      <c r="F2547" t="str">
        <f>IF(Tabel_Forespørgsel_fra_Visma28[[#This Row],[SupDescr]]=" "," "," - "&amp;Tabel_Forespørgsel_fra_Visma28[[#This Row],[SupDescr]])</f>
        <v xml:space="preserve"> </v>
      </c>
      <c r="G2547" t="s">
        <v>12307</v>
      </c>
      <c r="H2547">
        <v>1</v>
      </c>
      <c r="I2547" t="str">
        <f>IF(A2547=A2546,I2546&amp;CHAR(10)&amp;"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Rollco A/S  </v>
      </c>
    </row>
    <row r="2548" spans="1:9" x14ac:dyDescent="0.25">
      <c r="A2548" t="s">
        <v>11565</v>
      </c>
      <c r="B2548">
        <v>75624950</v>
      </c>
      <c r="C2548" t="s">
        <v>16</v>
      </c>
      <c r="D2548" t="str">
        <f>IF(Tabel_Forespørgsel_fra_Visma28[[#This Row],[SupProd]]=" "," "," - "&amp;Tabel_Forespørgsel_fra_Visma28[[#This Row],[SupProd]])</f>
        <v xml:space="preserve"> </v>
      </c>
      <c r="E2548" t="s">
        <v>16</v>
      </c>
      <c r="F2548" t="str">
        <f>IF(Tabel_Forespørgsel_fra_Visma28[[#This Row],[SupDescr]]=" "," "," - "&amp;Tabel_Forespørgsel_fra_Visma28[[#This Row],[SupDescr]])</f>
        <v xml:space="preserve"> </v>
      </c>
      <c r="G2548" t="s">
        <v>13948</v>
      </c>
      <c r="H2548">
        <v>1</v>
      </c>
      <c r="I2548" t="str">
        <f>IF(A2548=A2547,I2547&amp;CHAR(10)&amp;"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549" spans="1:9" x14ac:dyDescent="0.25">
      <c r="A2549" t="s">
        <v>11565</v>
      </c>
      <c r="B2549">
        <v>75577000</v>
      </c>
      <c r="C2549" t="s">
        <v>16</v>
      </c>
      <c r="D2549" t="str">
        <f>IF(Tabel_Forespørgsel_fra_Visma28[[#This Row],[SupProd]]=" "," "," - "&amp;Tabel_Forespørgsel_fra_Visma28[[#This Row],[SupProd]])</f>
        <v xml:space="preserve"> </v>
      </c>
      <c r="E2549" t="s">
        <v>16</v>
      </c>
      <c r="F2549" t="str">
        <f>IF(Tabel_Forespørgsel_fra_Visma28[[#This Row],[SupDescr]]=" "," "," - "&amp;Tabel_Forespørgsel_fra_Visma28[[#This Row],[SupDescr]])</f>
        <v xml:space="preserve"> </v>
      </c>
      <c r="G2549" t="s">
        <v>3759</v>
      </c>
      <c r="H2549">
        <v>2</v>
      </c>
      <c r="I2549" t="str">
        <f>IF(A2549=A2548,I2548&amp;CHAR(10)&amp;"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
  AH Industries  </v>
      </c>
    </row>
    <row r="2550" spans="1:9" x14ac:dyDescent="0.25">
      <c r="A2550" t="s">
        <v>12310</v>
      </c>
      <c r="B2550">
        <v>75421677</v>
      </c>
      <c r="C2550" t="s">
        <v>16</v>
      </c>
      <c r="D2550" t="str">
        <f>IF(Tabel_Forespørgsel_fra_Visma28[[#This Row],[SupProd]]=" "," "," - "&amp;Tabel_Forespørgsel_fra_Visma28[[#This Row],[SupProd]])</f>
        <v xml:space="preserve"> </v>
      </c>
      <c r="E2550" t="s">
        <v>16</v>
      </c>
      <c r="F2550" t="str">
        <f>IF(Tabel_Forespørgsel_fra_Visma28[[#This Row],[SupDescr]]=" "," "," - "&amp;Tabel_Forespørgsel_fra_Visma28[[#This Row],[SupDescr]])</f>
        <v xml:space="preserve"> </v>
      </c>
      <c r="G2550" t="s">
        <v>3368</v>
      </c>
      <c r="H2550">
        <v>1</v>
      </c>
      <c r="I2550" t="str">
        <f>IF(A2550=A2549,I2549&amp;CHAR(10)&amp;"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551" spans="1:9" x14ac:dyDescent="0.25">
      <c r="A2551" t="s">
        <v>12388</v>
      </c>
      <c r="B2551">
        <v>75421677</v>
      </c>
      <c r="C2551" t="s">
        <v>16</v>
      </c>
      <c r="D2551" t="str">
        <f>IF(Tabel_Forespørgsel_fra_Visma28[[#This Row],[SupProd]]=" "," "," - "&amp;Tabel_Forespørgsel_fra_Visma28[[#This Row],[SupProd]])</f>
        <v xml:space="preserve"> </v>
      </c>
      <c r="E2551" t="s">
        <v>16</v>
      </c>
      <c r="F2551" t="str">
        <f>IF(Tabel_Forespørgsel_fra_Visma28[[#This Row],[SupDescr]]=" "," "," - "&amp;Tabel_Forespørgsel_fra_Visma28[[#This Row],[SupDescr]])</f>
        <v xml:space="preserve"> </v>
      </c>
      <c r="G2551" t="s">
        <v>3368</v>
      </c>
      <c r="H2551">
        <v>1</v>
      </c>
      <c r="I2551" t="str">
        <f>IF(A2551=A2550,I2550&amp;CHAR(10)&amp;"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552" spans="1:9" x14ac:dyDescent="0.25">
      <c r="A2552" t="s">
        <v>10379</v>
      </c>
      <c r="B2552">
        <v>74762273</v>
      </c>
      <c r="C2552" t="s">
        <v>16</v>
      </c>
      <c r="D2552" t="str">
        <f>IF(Tabel_Forespørgsel_fra_Visma28[[#This Row],[SupProd]]=" "," "," - "&amp;Tabel_Forespørgsel_fra_Visma28[[#This Row],[SupProd]])</f>
        <v xml:space="preserve"> </v>
      </c>
      <c r="E2552" t="s">
        <v>16</v>
      </c>
      <c r="F2552" t="str">
        <f>IF(Tabel_Forespørgsel_fra_Visma28[[#This Row],[SupDescr]]=" "," "," - "&amp;Tabel_Forespørgsel_fra_Visma28[[#This Row],[SupDescr]])</f>
        <v xml:space="preserve"> </v>
      </c>
      <c r="G2552" t="s">
        <v>154</v>
      </c>
      <c r="H2552">
        <v>1</v>
      </c>
      <c r="I2552" t="str">
        <f>IF(A2552=A2551,I2551&amp;CHAR(10)&amp;"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553" spans="1:9" x14ac:dyDescent="0.25">
      <c r="A2553" t="s">
        <v>12405</v>
      </c>
      <c r="B2553">
        <v>74762273</v>
      </c>
      <c r="C2553" t="s">
        <v>16</v>
      </c>
      <c r="D2553" t="str">
        <f>IF(Tabel_Forespørgsel_fra_Visma28[[#This Row],[SupProd]]=" "," "," - "&amp;Tabel_Forespørgsel_fra_Visma28[[#This Row],[SupProd]])</f>
        <v xml:space="preserve"> </v>
      </c>
      <c r="E2553" t="s">
        <v>16</v>
      </c>
      <c r="F2553" t="str">
        <f>IF(Tabel_Forespørgsel_fra_Visma28[[#This Row],[SupDescr]]=" "," "," - "&amp;Tabel_Forespørgsel_fra_Visma28[[#This Row],[SupDescr]])</f>
        <v xml:space="preserve"> </v>
      </c>
      <c r="G2553" t="s">
        <v>154</v>
      </c>
      <c r="H2553">
        <v>1</v>
      </c>
      <c r="I2553" t="str">
        <f>IF(A2553=A2552,I2552&amp;CHAR(10)&amp;"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554" spans="1:9" x14ac:dyDescent="0.25">
      <c r="A2554" t="s">
        <v>12406</v>
      </c>
      <c r="B2554">
        <v>74762273</v>
      </c>
      <c r="C2554" t="s">
        <v>16</v>
      </c>
      <c r="D2554" t="str">
        <f>IF(Tabel_Forespørgsel_fra_Visma28[[#This Row],[SupProd]]=" "," "," - "&amp;Tabel_Forespørgsel_fra_Visma28[[#This Row],[SupProd]])</f>
        <v xml:space="preserve"> </v>
      </c>
      <c r="E2554" t="s">
        <v>16</v>
      </c>
      <c r="F2554" t="str">
        <f>IF(Tabel_Forespørgsel_fra_Visma28[[#This Row],[SupDescr]]=" "," "," - "&amp;Tabel_Forespørgsel_fra_Visma28[[#This Row],[SupDescr]])</f>
        <v xml:space="preserve"> </v>
      </c>
      <c r="G2554" t="s">
        <v>154</v>
      </c>
      <c r="H2554">
        <v>1</v>
      </c>
      <c r="I2554" t="str">
        <f>IF(A2554=A2553,I2553&amp;CHAR(10)&amp;"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555" spans="1:9" x14ac:dyDescent="0.25">
      <c r="A2555" t="s">
        <v>11736</v>
      </c>
      <c r="B2555">
        <v>74755755</v>
      </c>
      <c r="C2555" t="s">
        <v>16</v>
      </c>
      <c r="D2555" t="str">
        <f>IF(Tabel_Forespørgsel_fra_Visma28[[#This Row],[SupProd]]=" "," "," - "&amp;Tabel_Forespørgsel_fra_Visma28[[#This Row],[SupProd]])</f>
        <v xml:space="preserve"> </v>
      </c>
      <c r="E2555" t="s">
        <v>16</v>
      </c>
      <c r="F2555" t="str">
        <f>IF(Tabel_Forespørgsel_fra_Visma28[[#This Row],[SupDescr]]=" "," "," - "&amp;Tabel_Forespørgsel_fra_Visma28[[#This Row],[SupDescr]])</f>
        <v xml:space="preserve"> </v>
      </c>
      <c r="G2555" t="s">
        <v>4786</v>
      </c>
      <c r="H2555">
        <v>1</v>
      </c>
      <c r="I2555" t="str">
        <f>IF(A2555=A2554,I2554&amp;CHAR(10)&amp;"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56" spans="1:9" x14ac:dyDescent="0.25">
      <c r="A2556" t="s">
        <v>11739</v>
      </c>
      <c r="B2556">
        <v>76971100</v>
      </c>
      <c r="C2556" t="s">
        <v>16</v>
      </c>
      <c r="D2556" t="str">
        <f>IF(Tabel_Forespørgsel_fra_Visma28[[#This Row],[SupProd]]=" "," "," - "&amp;Tabel_Forespørgsel_fra_Visma28[[#This Row],[SupProd]])</f>
        <v xml:space="preserve"> </v>
      </c>
      <c r="E2556" t="s">
        <v>16</v>
      </c>
      <c r="F2556" t="str">
        <f>IF(Tabel_Forespørgsel_fra_Visma28[[#This Row],[SupDescr]]=" "," "," - "&amp;Tabel_Forespørgsel_fra_Visma28[[#This Row],[SupDescr]])</f>
        <v xml:space="preserve"> </v>
      </c>
      <c r="G2556" t="s">
        <v>7275</v>
      </c>
      <c r="H2556">
        <v>1</v>
      </c>
      <c r="I2556" t="str">
        <f>IF(A2556=A2555,I2555&amp;CHAR(10)&amp;"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557" spans="1:9" x14ac:dyDescent="0.25">
      <c r="A2557" t="s">
        <v>11740</v>
      </c>
      <c r="B2557">
        <v>76971100</v>
      </c>
      <c r="C2557" t="s">
        <v>16</v>
      </c>
      <c r="D2557" t="str">
        <f>IF(Tabel_Forespørgsel_fra_Visma28[[#This Row],[SupProd]]=" "," "," - "&amp;Tabel_Forespørgsel_fra_Visma28[[#This Row],[SupProd]])</f>
        <v xml:space="preserve"> </v>
      </c>
      <c r="E2557" t="s">
        <v>16</v>
      </c>
      <c r="F2557" t="str">
        <f>IF(Tabel_Forespørgsel_fra_Visma28[[#This Row],[SupDescr]]=" "," "," - "&amp;Tabel_Forespørgsel_fra_Visma28[[#This Row],[SupDescr]])</f>
        <v xml:space="preserve"> </v>
      </c>
      <c r="G2557" t="s">
        <v>7275</v>
      </c>
      <c r="H2557">
        <v>1</v>
      </c>
      <c r="I2557" t="str">
        <f>IF(A2557=A2556,I2556&amp;CHAR(10)&amp;"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558" spans="1:9" x14ac:dyDescent="0.25">
      <c r="A2558" t="s">
        <v>11741</v>
      </c>
      <c r="B2558">
        <v>76971100</v>
      </c>
      <c r="C2558" t="s">
        <v>16</v>
      </c>
      <c r="D2558" t="str">
        <f>IF(Tabel_Forespørgsel_fra_Visma28[[#This Row],[SupProd]]=" "," "," - "&amp;Tabel_Forespørgsel_fra_Visma28[[#This Row],[SupProd]])</f>
        <v xml:space="preserve"> </v>
      </c>
      <c r="E2558" t="s">
        <v>16</v>
      </c>
      <c r="F2558" t="str">
        <f>IF(Tabel_Forespørgsel_fra_Visma28[[#This Row],[SupDescr]]=" "," "," - "&amp;Tabel_Forespørgsel_fra_Visma28[[#This Row],[SupDescr]])</f>
        <v xml:space="preserve"> </v>
      </c>
      <c r="G2558" t="s">
        <v>7275</v>
      </c>
      <c r="H2558">
        <v>1</v>
      </c>
      <c r="I2558" t="str">
        <f>IF(A2558=A2557,I2557&amp;CHAR(10)&amp;"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559" spans="1:9" x14ac:dyDescent="0.25">
      <c r="A2559" t="s">
        <v>14401</v>
      </c>
      <c r="B2559">
        <v>75577000</v>
      </c>
      <c r="C2559" t="s">
        <v>16</v>
      </c>
      <c r="D2559" t="str">
        <f>IF(Tabel_Forespørgsel_fra_Visma28[[#This Row],[SupProd]]=" "," "," - "&amp;Tabel_Forespørgsel_fra_Visma28[[#This Row],[SupProd]])</f>
        <v xml:space="preserve"> </v>
      </c>
      <c r="E2559" t="s">
        <v>16</v>
      </c>
      <c r="F2559" t="str">
        <f>IF(Tabel_Forespørgsel_fra_Visma28[[#This Row],[SupDescr]]=" "," "," - "&amp;Tabel_Forespørgsel_fra_Visma28[[#This Row],[SupDescr]])</f>
        <v xml:space="preserve"> </v>
      </c>
      <c r="G2559" t="s">
        <v>3759</v>
      </c>
      <c r="H2559">
        <v>1</v>
      </c>
      <c r="I2559" t="str">
        <f>IF(A2559=A2558,I2558&amp;CHAR(10)&amp;"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60" spans="1:9" x14ac:dyDescent="0.25">
      <c r="A2560" t="s">
        <v>13922</v>
      </c>
      <c r="B2560">
        <v>75577000</v>
      </c>
      <c r="C2560" t="s">
        <v>16</v>
      </c>
      <c r="D2560" t="str">
        <f>IF(Tabel_Forespørgsel_fra_Visma28[[#This Row],[SupProd]]=" "," "," - "&amp;Tabel_Forespørgsel_fra_Visma28[[#This Row],[SupProd]])</f>
        <v xml:space="preserve"> </v>
      </c>
      <c r="E2560" t="s">
        <v>16</v>
      </c>
      <c r="F2560" t="str">
        <f>IF(Tabel_Forespørgsel_fra_Visma28[[#This Row],[SupDescr]]=" "," "," - "&amp;Tabel_Forespørgsel_fra_Visma28[[#This Row],[SupDescr]])</f>
        <v xml:space="preserve"> </v>
      </c>
      <c r="G2560" t="s">
        <v>3759</v>
      </c>
      <c r="H2560">
        <v>1</v>
      </c>
      <c r="I2560" t="str">
        <f>IF(A2560=A2559,I2559&amp;CHAR(10)&amp;"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61" spans="1:9" x14ac:dyDescent="0.25">
      <c r="A2561" t="s">
        <v>14402</v>
      </c>
      <c r="B2561">
        <v>75577000</v>
      </c>
      <c r="C2561" t="s">
        <v>16</v>
      </c>
      <c r="D2561" t="str">
        <f>IF(Tabel_Forespørgsel_fra_Visma28[[#This Row],[SupProd]]=" "," "," - "&amp;Tabel_Forespørgsel_fra_Visma28[[#This Row],[SupProd]])</f>
        <v xml:space="preserve"> </v>
      </c>
      <c r="E2561" t="s">
        <v>16</v>
      </c>
      <c r="F2561" t="str">
        <f>IF(Tabel_Forespørgsel_fra_Visma28[[#This Row],[SupDescr]]=" "," "," - "&amp;Tabel_Forespørgsel_fra_Visma28[[#This Row],[SupDescr]])</f>
        <v xml:space="preserve"> </v>
      </c>
      <c r="G2561" t="s">
        <v>3759</v>
      </c>
      <c r="H2561">
        <v>1</v>
      </c>
      <c r="I2561" t="str">
        <f>IF(A2561=A2560,I2560&amp;CHAR(10)&amp;"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62" spans="1:9" x14ac:dyDescent="0.25">
      <c r="A2562" t="s">
        <v>13923</v>
      </c>
      <c r="B2562">
        <v>76562600</v>
      </c>
      <c r="C2562" t="s">
        <v>16</v>
      </c>
      <c r="D2562" t="str">
        <f>IF(Tabel_Forespørgsel_fra_Visma28[[#This Row],[SupProd]]=" "," "," - "&amp;Tabel_Forespørgsel_fra_Visma28[[#This Row],[SupProd]])</f>
        <v xml:space="preserve"> </v>
      </c>
      <c r="E2562" t="s">
        <v>16</v>
      </c>
      <c r="F2562" t="str">
        <f>IF(Tabel_Forespørgsel_fra_Visma28[[#This Row],[SupDescr]]=" "," "," - "&amp;Tabel_Forespørgsel_fra_Visma28[[#This Row],[SupDescr]])</f>
        <v xml:space="preserve"> </v>
      </c>
      <c r="G2562" t="s">
        <v>3989</v>
      </c>
      <c r="H2562">
        <v>1</v>
      </c>
      <c r="I2562" t="str">
        <f>IF(A2562=A2561,I2561&amp;CHAR(10)&amp;"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 </v>
      </c>
    </row>
    <row r="2563" spans="1:9" x14ac:dyDescent="0.25">
      <c r="A2563" t="s">
        <v>13926</v>
      </c>
      <c r="B2563">
        <v>75577000</v>
      </c>
      <c r="C2563" t="s">
        <v>16</v>
      </c>
      <c r="D2563" t="str">
        <f>IF(Tabel_Forespørgsel_fra_Visma28[[#This Row],[SupProd]]=" "," "," - "&amp;Tabel_Forespørgsel_fra_Visma28[[#This Row],[SupProd]])</f>
        <v xml:space="preserve"> </v>
      </c>
      <c r="E2563" t="s">
        <v>16</v>
      </c>
      <c r="F2563" t="str">
        <f>IF(Tabel_Forespørgsel_fra_Visma28[[#This Row],[SupDescr]]=" "," "," - "&amp;Tabel_Forespørgsel_fra_Visma28[[#This Row],[SupDescr]])</f>
        <v xml:space="preserve"> </v>
      </c>
      <c r="G2563" t="s">
        <v>3759</v>
      </c>
      <c r="H2563">
        <v>1</v>
      </c>
      <c r="I2563" t="str">
        <f>IF(A2563=A2562,I2562&amp;CHAR(10)&amp;"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64" spans="1:9" x14ac:dyDescent="0.25">
      <c r="A2564" t="s">
        <v>14199</v>
      </c>
      <c r="B2564">
        <v>74642514</v>
      </c>
      <c r="C2564" t="s">
        <v>16</v>
      </c>
      <c r="D2564" t="str">
        <f>IF(Tabel_Forespørgsel_fra_Visma28[[#This Row],[SupProd]]=" "," "," - "&amp;Tabel_Forespørgsel_fra_Visma28[[#This Row],[SupProd]])</f>
        <v xml:space="preserve"> </v>
      </c>
      <c r="E2564" t="s">
        <v>16</v>
      </c>
      <c r="F2564" t="str">
        <f>IF(Tabel_Forespørgsel_fra_Visma28[[#This Row],[SupDescr]]=" "," "," - "&amp;Tabel_Forespørgsel_fra_Visma28[[#This Row],[SupDescr]])</f>
        <v xml:space="preserve"> </v>
      </c>
      <c r="G2564" t="s">
        <v>14063</v>
      </c>
      <c r="H2564">
        <v>1</v>
      </c>
      <c r="I2564" t="str">
        <f>IF(A2564=A2563,I2563&amp;CHAR(10)&amp;"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565" spans="1:9" x14ac:dyDescent="0.25">
      <c r="A2565" t="s">
        <v>14599</v>
      </c>
      <c r="B2565">
        <v>75577000</v>
      </c>
      <c r="C2565" t="s">
        <v>16</v>
      </c>
      <c r="D2565" t="str">
        <f>IF(Tabel_Forespørgsel_fra_Visma28[[#This Row],[SupProd]]=" "," "," - "&amp;Tabel_Forespørgsel_fra_Visma28[[#This Row],[SupProd]])</f>
        <v xml:space="preserve"> </v>
      </c>
      <c r="E2565" t="s">
        <v>16</v>
      </c>
      <c r="F2565" t="str">
        <f>IF(Tabel_Forespørgsel_fra_Visma28[[#This Row],[SupDescr]]=" "," "," - "&amp;Tabel_Forespørgsel_fra_Visma28[[#This Row],[SupDescr]])</f>
        <v xml:space="preserve"> </v>
      </c>
      <c r="G2565" t="s">
        <v>3759</v>
      </c>
      <c r="H2565">
        <v>1</v>
      </c>
      <c r="I2565" t="str">
        <f>IF(A2565=A2564,I2564&amp;CHAR(10)&amp;"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66" spans="1:9" x14ac:dyDescent="0.25">
      <c r="A2566" t="s">
        <v>14561</v>
      </c>
      <c r="B2566">
        <v>75174488</v>
      </c>
      <c r="C2566" t="s">
        <v>16</v>
      </c>
      <c r="D2566" t="str">
        <f>IF(Tabel_Forespørgsel_fra_Visma28[[#This Row],[SupProd]]=" "," "," - "&amp;Tabel_Forespørgsel_fra_Visma28[[#This Row],[SupProd]])</f>
        <v xml:space="preserve"> </v>
      </c>
      <c r="E2566" t="s">
        <v>16</v>
      </c>
      <c r="F2566" t="str">
        <f>IF(Tabel_Forespørgsel_fra_Visma28[[#This Row],[SupDescr]]=" "," "," - "&amp;Tabel_Forespørgsel_fra_Visma28[[#This Row],[SupDescr]])</f>
        <v xml:space="preserve"> </v>
      </c>
      <c r="G2566" t="s">
        <v>3942</v>
      </c>
      <c r="H2566">
        <v>1</v>
      </c>
      <c r="I2566" t="str">
        <f>IF(A2566=A2565,I2565&amp;CHAR(10)&amp;"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bjerrum-nielsen  </v>
      </c>
    </row>
    <row r="2567" spans="1:9" x14ac:dyDescent="0.25">
      <c r="A2567" t="s">
        <v>14562</v>
      </c>
      <c r="B2567">
        <v>75174488</v>
      </c>
      <c r="C2567" t="s">
        <v>16</v>
      </c>
      <c r="D2567" t="str">
        <f>IF(Tabel_Forespørgsel_fra_Visma28[[#This Row],[SupProd]]=" "," "," - "&amp;Tabel_Forespørgsel_fra_Visma28[[#This Row],[SupProd]])</f>
        <v xml:space="preserve"> </v>
      </c>
      <c r="E2567" t="s">
        <v>16</v>
      </c>
      <c r="F2567" t="str">
        <f>IF(Tabel_Forespørgsel_fra_Visma28[[#This Row],[SupDescr]]=" "," "," - "&amp;Tabel_Forespørgsel_fra_Visma28[[#This Row],[SupDescr]])</f>
        <v xml:space="preserve"> </v>
      </c>
      <c r="G2567" t="s">
        <v>3942</v>
      </c>
      <c r="H2567">
        <v>1</v>
      </c>
      <c r="I2567" t="str">
        <f>IF(A2567=A2566,I2566&amp;CHAR(10)&amp;"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bjerrum-nielsen  </v>
      </c>
    </row>
    <row r="2568" spans="1:9" x14ac:dyDescent="0.25">
      <c r="A2568" t="s">
        <v>14220</v>
      </c>
      <c r="B2568">
        <v>75174488</v>
      </c>
      <c r="C2568" t="s">
        <v>16</v>
      </c>
      <c r="D2568" t="str">
        <f>IF(Tabel_Forespørgsel_fra_Visma28[[#This Row],[SupProd]]=" "," "," - "&amp;Tabel_Forespørgsel_fra_Visma28[[#This Row],[SupProd]])</f>
        <v xml:space="preserve"> </v>
      </c>
      <c r="E2568" t="s">
        <v>16</v>
      </c>
      <c r="F2568" t="str">
        <f>IF(Tabel_Forespørgsel_fra_Visma28[[#This Row],[SupDescr]]=" "," "," - "&amp;Tabel_Forespørgsel_fra_Visma28[[#This Row],[SupDescr]])</f>
        <v xml:space="preserve"> </v>
      </c>
      <c r="G2568" t="s">
        <v>3942</v>
      </c>
      <c r="H2568">
        <v>1</v>
      </c>
      <c r="I2568" t="str">
        <f>IF(A2568=A2567,I2567&amp;CHAR(10)&amp;"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bjerrum-nielsen  </v>
      </c>
    </row>
    <row r="2569" spans="1:9" x14ac:dyDescent="0.25">
      <c r="A2569" t="s">
        <v>14221</v>
      </c>
      <c r="B2569">
        <v>75174488</v>
      </c>
      <c r="C2569" t="s">
        <v>16</v>
      </c>
      <c r="D2569" t="str">
        <f>IF(Tabel_Forespørgsel_fra_Visma28[[#This Row],[SupProd]]=" "," "," - "&amp;Tabel_Forespørgsel_fra_Visma28[[#This Row],[SupProd]])</f>
        <v xml:space="preserve"> </v>
      </c>
      <c r="E2569" t="s">
        <v>16</v>
      </c>
      <c r="F2569" t="str">
        <f>IF(Tabel_Forespørgsel_fra_Visma28[[#This Row],[SupDescr]]=" "," "," - "&amp;Tabel_Forespørgsel_fra_Visma28[[#This Row],[SupDescr]])</f>
        <v xml:space="preserve"> </v>
      </c>
      <c r="G2569" t="s">
        <v>3942</v>
      </c>
      <c r="H2569">
        <v>1</v>
      </c>
      <c r="I2569" t="str">
        <f>IF(A2569=A2568,I2568&amp;CHAR(10)&amp;"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bjerrum-nielsen  </v>
      </c>
    </row>
    <row r="2570" spans="1:9" x14ac:dyDescent="0.25">
      <c r="A2570" t="s">
        <v>13980</v>
      </c>
      <c r="B2570">
        <v>74755755</v>
      </c>
      <c r="C2570" t="s">
        <v>16</v>
      </c>
      <c r="D2570" t="str">
        <f>IF(Tabel_Forespørgsel_fra_Visma28[[#This Row],[SupProd]]=" "," "," - "&amp;Tabel_Forespørgsel_fra_Visma28[[#This Row],[SupProd]])</f>
        <v xml:space="preserve"> </v>
      </c>
      <c r="E2570" t="s">
        <v>16</v>
      </c>
      <c r="F2570" t="str">
        <f>IF(Tabel_Forespørgsel_fra_Visma28[[#This Row],[SupDescr]]=" "," "," - "&amp;Tabel_Forespørgsel_fra_Visma28[[#This Row],[SupDescr]])</f>
        <v xml:space="preserve"> </v>
      </c>
      <c r="G2570" t="s">
        <v>4786</v>
      </c>
      <c r="H2570">
        <v>1</v>
      </c>
      <c r="I2570" t="str">
        <f>IF(A2570=A2569,I2569&amp;CHAR(10)&amp;"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71" spans="1:9" x14ac:dyDescent="0.25">
      <c r="A2571" t="s">
        <v>13973</v>
      </c>
      <c r="B2571">
        <v>74755755</v>
      </c>
      <c r="C2571" t="s">
        <v>16</v>
      </c>
      <c r="D2571" t="str">
        <f>IF(Tabel_Forespørgsel_fra_Visma28[[#This Row],[SupProd]]=" "," "," - "&amp;Tabel_Forespørgsel_fra_Visma28[[#This Row],[SupProd]])</f>
        <v xml:space="preserve"> </v>
      </c>
      <c r="E2571" t="s">
        <v>16</v>
      </c>
      <c r="F2571" t="str">
        <f>IF(Tabel_Forespørgsel_fra_Visma28[[#This Row],[SupDescr]]=" "," "," - "&amp;Tabel_Forespørgsel_fra_Visma28[[#This Row],[SupDescr]])</f>
        <v xml:space="preserve"> </v>
      </c>
      <c r="G2571" t="s">
        <v>4786</v>
      </c>
      <c r="H2571">
        <v>1</v>
      </c>
      <c r="I2571" t="str">
        <f>IF(A2571=A2570,I2570&amp;CHAR(10)&amp;"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72" spans="1:9" x14ac:dyDescent="0.25">
      <c r="A2572" t="s">
        <v>14323</v>
      </c>
      <c r="B2572">
        <v>74642514</v>
      </c>
      <c r="C2572" t="s">
        <v>16</v>
      </c>
      <c r="D2572" t="str">
        <f>IF(Tabel_Forespørgsel_fra_Visma28[[#This Row],[SupProd]]=" "," "," - "&amp;Tabel_Forespørgsel_fra_Visma28[[#This Row],[SupProd]])</f>
        <v xml:space="preserve"> </v>
      </c>
      <c r="E2572" t="s">
        <v>16</v>
      </c>
      <c r="F2572" t="str">
        <f>IF(Tabel_Forespørgsel_fra_Visma28[[#This Row],[SupDescr]]=" "," "," - "&amp;Tabel_Forespørgsel_fra_Visma28[[#This Row],[SupDescr]])</f>
        <v xml:space="preserve"> </v>
      </c>
      <c r="G2572" t="s">
        <v>14063</v>
      </c>
      <c r="H2572">
        <v>1</v>
      </c>
      <c r="I2572" t="str">
        <f>IF(A2572=A2571,I2571&amp;CHAR(10)&amp;"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573" spans="1:9" x14ac:dyDescent="0.25">
      <c r="A2573" t="s">
        <v>14325</v>
      </c>
      <c r="B2573">
        <v>74642514</v>
      </c>
      <c r="C2573" t="s">
        <v>16</v>
      </c>
      <c r="D2573" t="str">
        <f>IF(Tabel_Forespørgsel_fra_Visma28[[#This Row],[SupProd]]=" "," "," - "&amp;Tabel_Forespørgsel_fra_Visma28[[#This Row],[SupProd]])</f>
        <v xml:space="preserve"> </v>
      </c>
      <c r="E2573" t="s">
        <v>16</v>
      </c>
      <c r="F2573" t="str">
        <f>IF(Tabel_Forespørgsel_fra_Visma28[[#This Row],[SupDescr]]=" "," "," - "&amp;Tabel_Forespørgsel_fra_Visma28[[#This Row],[SupDescr]])</f>
        <v xml:space="preserve"> </v>
      </c>
      <c r="G2573" t="s">
        <v>14063</v>
      </c>
      <c r="H2573">
        <v>1</v>
      </c>
      <c r="I2573" t="str">
        <f>IF(A2573=A2572,I2572&amp;CHAR(10)&amp;"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574" spans="1:9" x14ac:dyDescent="0.25">
      <c r="A2574" t="s">
        <v>14327</v>
      </c>
      <c r="B2574">
        <v>79428080</v>
      </c>
      <c r="C2574" t="s">
        <v>16</v>
      </c>
      <c r="D2574" t="str">
        <f>IF(Tabel_Forespørgsel_fra_Visma28[[#This Row],[SupProd]]=" "," "," - "&amp;Tabel_Forespørgsel_fra_Visma28[[#This Row],[SupProd]])</f>
        <v xml:space="preserve"> </v>
      </c>
      <c r="E2574" t="s">
        <v>16</v>
      </c>
      <c r="F2574" t="str">
        <f>IF(Tabel_Forespørgsel_fra_Visma28[[#This Row],[SupDescr]]=" "," "," - "&amp;Tabel_Forespørgsel_fra_Visma28[[#This Row],[SupDescr]])</f>
        <v xml:space="preserve"> </v>
      </c>
      <c r="G2574" t="s">
        <v>12299</v>
      </c>
      <c r="H2574">
        <v>1</v>
      </c>
      <c r="I2574" t="str">
        <f>IF(A2574=A2573,I2573&amp;CHAR(10)&amp;"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ServoTech  </v>
      </c>
    </row>
    <row r="2575" spans="1:9" x14ac:dyDescent="0.25">
      <c r="A2575" t="s">
        <v>14328</v>
      </c>
      <c r="B2575">
        <v>75577000</v>
      </c>
      <c r="C2575" t="s">
        <v>16</v>
      </c>
      <c r="D2575" t="str">
        <f>IF(Tabel_Forespørgsel_fra_Visma28[[#This Row],[SupProd]]=" "," "," - "&amp;Tabel_Forespørgsel_fra_Visma28[[#This Row],[SupProd]])</f>
        <v xml:space="preserve"> </v>
      </c>
      <c r="E2575" t="s">
        <v>16</v>
      </c>
      <c r="F2575" t="str">
        <f>IF(Tabel_Forespørgsel_fra_Visma28[[#This Row],[SupDescr]]=" "," "," - "&amp;Tabel_Forespørgsel_fra_Visma28[[#This Row],[SupDescr]])</f>
        <v xml:space="preserve"> </v>
      </c>
      <c r="G2575" t="s">
        <v>3759</v>
      </c>
      <c r="H2575">
        <v>1</v>
      </c>
      <c r="I2575" t="str">
        <f>IF(A2575=A2574,I2574&amp;CHAR(10)&amp;"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76" spans="1:9" x14ac:dyDescent="0.25">
      <c r="A2576" t="s">
        <v>14328</v>
      </c>
      <c r="B2576">
        <v>74642514</v>
      </c>
      <c r="C2576" t="s">
        <v>16</v>
      </c>
      <c r="D2576" t="str">
        <f>IF(Tabel_Forespørgsel_fra_Visma28[[#This Row],[SupProd]]=" "," "," - "&amp;Tabel_Forespørgsel_fra_Visma28[[#This Row],[SupProd]])</f>
        <v xml:space="preserve"> </v>
      </c>
      <c r="E2576" t="s">
        <v>16</v>
      </c>
      <c r="F2576" t="str">
        <f>IF(Tabel_Forespørgsel_fra_Visma28[[#This Row],[SupDescr]]=" "," "," - "&amp;Tabel_Forespørgsel_fra_Visma28[[#This Row],[SupDescr]])</f>
        <v xml:space="preserve"> </v>
      </c>
      <c r="G2576" t="s">
        <v>14063</v>
      </c>
      <c r="H2576">
        <v>2</v>
      </c>
      <c r="I2576" t="str">
        <f>IF(A2576=A2575,I2575&amp;CHAR(10)&amp;"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2577" spans="1:9" x14ac:dyDescent="0.25">
      <c r="A2577" t="s">
        <v>14328</v>
      </c>
      <c r="B2577">
        <v>76569900</v>
      </c>
      <c r="C2577" t="s">
        <v>16</v>
      </c>
      <c r="D2577" t="str">
        <f>IF(Tabel_Forespørgsel_fra_Visma28[[#This Row],[SupProd]]=" "," "," - "&amp;Tabel_Forespørgsel_fra_Visma28[[#This Row],[SupProd]])</f>
        <v xml:space="preserve"> </v>
      </c>
      <c r="E2577" t="s">
        <v>16</v>
      </c>
      <c r="F2577" t="str">
        <f>IF(Tabel_Forespørgsel_fra_Visma28[[#This Row],[SupDescr]]=" "," "," - "&amp;Tabel_Forespørgsel_fra_Visma28[[#This Row],[SupDescr]])</f>
        <v xml:space="preserve"> </v>
      </c>
      <c r="G2577" t="s">
        <v>41086</v>
      </c>
      <c r="H2577">
        <v>3</v>
      </c>
      <c r="I2577" t="str">
        <f>IF(A2577=A2576,I2576&amp;CHAR(10)&amp;"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
  EMS  </v>
      </c>
    </row>
    <row r="2578" spans="1:9" x14ac:dyDescent="0.25">
      <c r="A2578" t="s">
        <v>14343</v>
      </c>
      <c r="B2578">
        <v>75577000</v>
      </c>
      <c r="C2578" t="s">
        <v>16</v>
      </c>
      <c r="D2578" t="str">
        <f>IF(Tabel_Forespørgsel_fra_Visma28[[#This Row],[SupProd]]=" "," "," - "&amp;Tabel_Forespørgsel_fra_Visma28[[#This Row],[SupProd]])</f>
        <v xml:space="preserve"> </v>
      </c>
      <c r="E2578" t="s">
        <v>16</v>
      </c>
      <c r="F2578" t="str">
        <f>IF(Tabel_Forespørgsel_fra_Visma28[[#This Row],[SupDescr]]=" "," "," - "&amp;Tabel_Forespørgsel_fra_Visma28[[#This Row],[SupDescr]])</f>
        <v xml:space="preserve"> </v>
      </c>
      <c r="G2578" t="s">
        <v>3759</v>
      </c>
      <c r="H2578">
        <v>1</v>
      </c>
      <c r="I2578" t="str">
        <f>IF(A2578=A2577,I2577&amp;CHAR(10)&amp;"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79" spans="1:9" x14ac:dyDescent="0.25">
      <c r="A2579" t="s">
        <v>14343</v>
      </c>
      <c r="B2579">
        <v>76569900</v>
      </c>
      <c r="C2579" t="s">
        <v>16</v>
      </c>
      <c r="D2579" t="str">
        <f>IF(Tabel_Forespørgsel_fra_Visma28[[#This Row],[SupProd]]=" "," "," - "&amp;Tabel_Forespørgsel_fra_Visma28[[#This Row],[SupProd]])</f>
        <v xml:space="preserve"> </v>
      </c>
      <c r="E2579" t="s">
        <v>16</v>
      </c>
      <c r="F2579" t="str">
        <f>IF(Tabel_Forespørgsel_fra_Visma28[[#This Row],[SupDescr]]=" "," "," - "&amp;Tabel_Forespørgsel_fra_Visma28[[#This Row],[SupDescr]])</f>
        <v xml:space="preserve"> </v>
      </c>
      <c r="G2579" t="s">
        <v>41086</v>
      </c>
      <c r="H2579">
        <v>2</v>
      </c>
      <c r="I2579" t="str">
        <f>IF(A2579=A2578,I2578&amp;CHAR(10)&amp;"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EMS  </v>
      </c>
    </row>
    <row r="2580" spans="1:9" x14ac:dyDescent="0.25">
      <c r="A2580" t="s">
        <v>14343</v>
      </c>
      <c r="B2580">
        <v>74642514</v>
      </c>
      <c r="C2580" t="s">
        <v>16</v>
      </c>
      <c r="D2580" t="str">
        <f>IF(Tabel_Forespørgsel_fra_Visma28[[#This Row],[SupProd]]=" "," "," - "&amp;Tabel_Forespørgsel_fra_Visma28[[#This Row],[SupProd]])</f>
        <v xml:space="preserve"> </v>
      </c>
      <c r="E2580" t="s">
        <v>16</v>
      </c>
      <c r="F2580" t="str">
        <f>IF(Tabel_Forespørgsel_fra_Visma28[[#This Row],[SupDescr]]=" "," "," - "&amp;Tabel_Forespørgsel_fra_Visma28[[#This Row],[SupDescr]])</f>
        <v xml:space="preserve"> </v>
      </c>
      <c r="G2580" t="s">
        <v>14063</v>
      </c>
      <c r="H2580">
        <v>3</v>
      </c>
      <c r="I2580" t="str">
        <f>IF(A2580=A2579,I2579&amp;CHAR(10)&amp;"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EMS  
  Matek Steel ApS  </v>
      </c>
    </row>
    <row r="2581" spans="1:9" x14ac:dyDescent="0.25">
      <c r="A2581" t="s">
        <v>14611</v>
      </c>
      <c r="B2581">
        <v>74755755</v>
      </c>
      <c r="C2581" t="s">
        <v>16</v>
      </c>
      <c r="D2581" t="str">
        <f>IF(Tabel_Forespørgsel_fra_Visma28[[#This Row],[SupProd]]=" "," "," - "&amp;Tabel_Forespørgsel_fra_Visma28[[#This Row],[SupProd]])</f>
        <v xml:space="preserve"> </v>
      </c>
      <c r="E2581" t="s">
        <v>16</v>
      </c>
      <c r="F2581" t="str">
        <f>IF(Tabel_Forespørgsel_fra_Visma28[[#This Row],[SupDescr]]=" "," "," - "&amp;Tabel_Forespørgsel_fra_Visma28[[#This Row],[SupDescr]])</f>
        <v xml:space="preserve"> </v>
      </c>
      <c r="G2581" t="s">
        <v>4786</v>
      </c>
      <c r="H2581">
        <v>1</v>
      </c>
      <c r="I2581" t="str">
        <f>IF(A2581=A2580,I2580&amp;CHAR(10)&amp;"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82" spans="1:9" x14ac:dyDescent="0.25">
      <c r="A2582" t="s">
        <v>14610</v>
      </c>
      <c r="B2582">
        <v>74755755</v>
      </c>
      <c r="C2582" t="s">
        <v>16</v>
      </c>
      <c r="D2582" t="str">
        <f>IF(Tabel_Forespørgsel_fra_Visma28[[#This Row],[SupProd]]=" "," "," - "&amp;Tabel_Forespørgsel_fra_Visma28[[#This Row],[SupProd]])</f>
        <v xml:space="preserve"> </v>
      </c>
      <c r="E2582" t="s">
        <v>16</v>
      </c>
      <c r="F2582" t="str">
        <f>IF(Tabel_Forespørgsel_fra_Visma28[[#This Row],[SupDescr]]=" "," "," - "&amp;Tabel_Forespørgsel_fra_Visma28[[#This Row],[SupDescr]])</f>
        <v xml:space="preserve"> </v>
      </c>
      <c r="G2582" t="s">
        <v>4786</v>
      </c>
      <c r="H2582">
        <v>1</v>
      </c>
      <c r="I2582" t="str">
        <f>IF(A2582=A2581,I2581&amp;CHAR(10)&amp;"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83" spans="1:9" x14ac:dyDescent="0.25">
      <c r="A2583" t="s">
        <v>14607</v>
      </c>
      <c r="B2583">
        <v>74755755</v>
      </c>
      <c r="C2583" t="s">
        <v>16</v>
      </c>
      <c r="D2583" t="str">
        <f>IF(Tabel_Forespørgsel_fra_Visma28[[#This Row],[SupProd]]=" "," "," - "&amp;Tabel_Forespørgsel_fra_Visma28[[#This Row],[SupProd]])</f>
        <v xml:space="preserve"> </v>
      </c>
      <c r="E2583" t="s">
        <v>16</v>
      </c>
      <c r="F2583" t="str">
        <f>IF(Tabel_Forespørgsel_fra_Visma28[[#This Row],[SupDescr]]=" "," "," - "&amp;Tabel_Forespørgsel_fra_Visma28[[#This Row],[SupDescr]])</f>
        <v xml:space="preserve"> </v>
      </c>
      <c r="G2583" t="s">
        <v>4786</v>
      </c>
      <c r="H2583">
        <v>1</v>
      </c>
      <c r="I2583" t="str">
        <f>IF(A2583=A2582,I2582&amp;CHAR(10)&amp;"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84" spans="1:9" x14ac:dyDescent="0.25">
      <c r="A2584" t="s">
        <v>14606</v>
      </c>
      <c r="B2584">
        <v>74755755</v>
      </c>
      <c r="C2584" t="s">
        <v>16</v>
      </c>
      <c r="D2584" t="str">
        <f>IF(Tabel_Forespørgsel_fra_Visma28[[#This Row],[SupProd]]=" "," "," - "&amp;Tabel_Forespørgsel_fra_Visma28[[#This Row],[SupProd]])</f>
        <v xml:space="preserve"> </v>
      </c>
      <c r="E2584" t="s">
        <v>16</v>
      </c>
      <c r="F2584" t="str">
        <f>IF(Tabel_Forespørgsel_fra_Visma28[[#This Row],[SupDescr]]=" "," "," - "&amp;Tabel_Forespørgsel_fra_Visma28[[#This Row],[SupDescr]])</f>
        <v xml:space="preserve"> </v>
      </c>
      <c r="G2584" t="s">
        <v>4786</v>
      </c>
      <c r="H2584">
        <v>1</v>
      </c>
      <c r="I2584" t="str">
        <f>IF(A2584=A2583,I2583&amp;CHAR(10)&amp;"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85" spans="1:9" x14ac:dyDescent="0.25">
      <c r="A2585" t="s">
        <v>14072</v>
      </c>
      <c r="B2585">
        <v>75577000</v>
      </c>
      <c r="C2585" t="s">
        <v>16</v>
      </c>
      <c r="D2585" t="str">
        <f>IF(Tabel_Forespørgsel_fra_Visma28[[#This Row],[SupProd]]=" "," "," - "&amp;Tabel_Forespørgsel_fra_Visma28[[#This Row],[SupProd]])</f>
        <v xml:space="preserve"> </v>
      </c>
      <c r="E2585" t="s">
        <v>16</v>
      </c>
      <c r="F2585" t="str">
        <f>IF(Tabel_Forespørgsel_fra_Visma28[[#This Row],[SupDescr]]=" "," "," - "&amp;Tabel_Forespørgsel_fra_Visma28[[#This Row],[SupDescr]])</f>
        <v xml:space="preserve"> </v>
      </c>
      <c r="G2585" t="s">
        <v>3759</v>
      </c>
      <c r="H2585">
        <v>1</v>
      </c>
      <c r="I2585" t="str">
        <f>IF(A2585=A2584,I2584&amp;CHAR(10)&amp;"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86" spans="1:9" x14ac:dyDescent="0.25">
      <c r="A2586" t="s">
        <v>14074</v>
      </c>
      <c r="B2586">
        <v>75577000</v>
      </c>
      <c r="C2586" t="s">
        <v>16</v>
      </c>
      <c r="D2586" t="str">
        <f>IF(Tabel_Forespørgsel_fra_Visma28[[#This Row],[SupProd]]=" "," "," - "&amp;Tabel_Forespørgsel_fra_Visma28[[#This Row],[SupProd]])</f>
        <v xml:space="preserve"> </v>
      </c>
      <c r="E2586" t="s">
        <v>16</v>
      </c>
      <c r="F2586" t="str">
        <f>IF(Tabel_Forespørgsel_fra_Visma28[[#This Row],[SupDescr]]=" "," "," - "&amp;Tabel_Forespørgsel_fra_Visma28[[#This Row],[SupDescr]])</f>
        <v xml:space="preserve"> </v>
      </c>
      <c r="G2586" t="s">
        <v>3759</v>
      </c>
      <c r="H2586">
        <v>1</v>
      </c>
      <c r="I2586" t="str">
        <f>IF(A2586=A2585,I2585&amp;CHAR(10)&amp;"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87" spans="1:9" x14ac:dyDescent="0.25">
      <c r="A2587" t="s">
        <v>14954</v>
      </c>
      <c r="B2587">
        <v>75577000</v>
      </c>
      <c r="C2587" t="s">
        <v>16</v>
      </c>
      <c r="D2587" t="str">
        <f>IF(Tabel_Forespørgsel_fra_Visma28[[#This Row],[SupProd]]=" "," "," - "&amp;Tabel_Forespørgsel_fra_Visma28[[#This Row],[SupProd]])</f>
        <v xml:space="preserve"> </v>
      </c>
      <c r="E2587" t="s">
        <v>16</v>
      </c>
      <c r="F2587" t="str">
        <f>IF(Tabel_Forespørgsel_fra_Visma28[[#This Row],[SupDescr]]=" "," "," - "&amp;Tabel_Forespørgsel_fra_Visma28[[#This Row],[SupDescr]])</f>
        <v xml:space="preserve"> </v>
      </c>
      <c r="G2587" t="s">
        <v>3759</v>
      </c>
      <c r="H2587">
        <v>1</v>
      </c>
      <c r="I2587" t="str">
        <f>IF(A2587=A2586,I2586&amp;CHAR(10)&amp;"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88" spans="1:9" x14ac:dyDescent="0.25">
      <c r="A2588" t="s">
        <v>15011</v>
      </c>
      <c r="B2588">
        <v>70108720</v>
      </c>
      <c r="C2588" t="s">
        <v>16</v>
      </c>
      <c r="D2588" t="str">
        <f>IF(Tabel_Forespørgsel_fra_Visma28[[#This Row],[SupProd]]=" "," "," - "&amp;Tabel_Forespørgsel_fra_Visma28[[#This Row],[SupProd]])</f>
        <v xml:space="preserve"> </v>
      </c>
      <c r="E2588" t="s">
        <v>16</v>
      </c>
      <c r="F2588" t="str">
        <f>IF(Tabel_Forespørgsel_fra_Visma28[[#This Row],[SupDescr]]=" "," "," - "&amp;Tabel_Forespørgsel_fra_Visma28[[#This Row],[SupDescr]])</f>
        <v xml:space="preserve"> </v>
      </c>
      <c r="G2588" t="s">
        <v>8125</v>
      </c>
      <c r="H2588">
        <v>1</v>
      </c>
      <c r="I2588" t="str">
        <f>IF(A2588=A2587,I2587&amp;CHAR(10)&amp;"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89" spans="1:9" x14ac:dyDescent="0.25">
      <c r="A2589" t="s">
        <v>15012</v>
      </c>
      <c r="B2589">
        <v>70108720</v>
      </c>
      <c r="C2589" t="s">
        <v>16</v>
      </c>
      <c r="D2589" t="str">
        <f>IF(Tabel_Forespørgsel_fra_Visma28[[#This Row],[SupProd]]=" "," "," - "&amp;Tabel_Forespørgsel_fra_Visma28[[#This Row],[SupProd]])</f>
        <v xml:space="preserve"> </v>
      </c>
      <c r="E2589" t="s">
        <v>16</v>
      </c>
      <c r="F2589" t="str">
        <f>IF(Tabel_Forespørgsel_fra_Visma28[[#This Row],[SupDescr]]=" "," "," - "&amp;Tabel_Forespørgsel_fra_Visma28[[#This Row],[SupDescr]])</f>
        <v xml:space="preserve"> </v>
      </c>
      <c r="G2589" t="s">
        <v>8125</v>
      </c>
      <c r="H2589">
        <v>1</v>
      </c>
      <c r="I2589" t="str">
        <f>IF(A2589=A2588,I2588&amp;CHAR(10)&amp;"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90" spans="1:9" x14ac:dyDescent="0.25">
      <c r="A2590" t="s">
        <v>14911</v>
      </c>
      <c r="B2590">
        <v>75577000</v>
      </c>
      <c r="C2590" t="s">
        <v>16</v>
      </c>
      <c r="D2590" t="str">
        <f>IF(Tabel_Forespørgsel_fra_Visma28[[#This Row],[SupProd]]=" "," "," - "&amp;Tabel_Forespørgsel_fra_Visma28[[#This Row],[SupProd]])</f>
        <v xml:space="preserve"> </v>
      </c>
      <c r="E2590" t="s">
        <v>16</v>
      </c>
      <c r="F2590" t="str">
        <f>IF(Tabel_Forespørgsel_fra_Visma28[[#This Row],[SupDescr]]=" "," "," - "&amp;Tabel_Forespørgsel_fra_Visma28[[#This Row],[SupDescr]])</f>
        <v xml:space="preserve"> </v>
      </c>
      <c r="G2590" t="s">
        <v>3759</v>
      </c>
      <c r="H2590">
        <v>1</v>
      </c>
      <c r="I2590" t="str">
        <f>IF(A2590=A2589,I2589&amp;CHAR(10)&amp;"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91" spans="1:9" x14ac:dyDescent="0.25">
      <c r="A2591" t="s">
        <v>14912</v>
      </c>
      <c r="B2591">
        <v>75577000</v>
      </c>
      <c r="C2591" t="s">
        <v>16</v>
      </c>
      <c r="D2591" t="str">
        <f>IF(Tabel_Forespørgsel_fra_Visma28[[#This Row],[SupProd]]=" "," "," - "&amp;Tabel_Forespørgsel_fra_Visma28[[#This Row],[SupProd]])</f>
        <v xml:space="preserve"> </v>
      </c>
      <c r="E2591" t="s">
        <v>16</v>
      </c>
      <c r="F2591" t="str">
        <f>IF(Tabel_Forespørgsel_fra_Visma28[[#This Row],[SupDescr]]=" "," "," - "&amp;Tabel_Forespørgsel_fra_Visma28[[#This Row],[SupDescr]])</f>
        <v xml:space="preserve"> </v>
      </c>
      <c r="G2591" t="s">
        <v>3759</v>
      </c>
      <c r="H2591">
        <v>1</v>
      </c>
      <c r="I2591" t="str">
        <f>IF(A2591=A2590,I2590&amp;CHAR(10)&amp;"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92" spans="1:9" x14ac:dyDescent="0.25">
      <c r="A2592" t="s">
        <v>14113</v>
      </c>
      <c r="B2592">
        <v>75577000</v>
      </c>
      <c r="C2592" t="s">
        <v>16</v>
      </c>
      <c r="D2592" t="str">
        <f>IF(Tabel_Forespørgsel_fra_Visma28[[#This Row],[SupProd]]=" "," "," - "&amp;Tabel_Forespørgsel_fra_Visma28[[#This Row],[SupProd]])</f>
        <v xml:space="preserve"> </v>
      </c>
      <c r="E2592" t="s">
        <v>16</v>
      </c>
      <c r="F2592" t="str">
        <f>IF(Tabel_Forespørgsel_fra_Visma28[[#This Row],[SupDescr]]=" "," "," - "&amp;Tabel_Forespørgsel_fra_Visma28[[#This Row],[SupDescr]])</f>
        <v xml:space="preserve"> </v>
      </c>
      <c r="G2592" t="s">
        <v>3759</v>
      </c>
      <c r="H2592">
        <v>1</v>
      </c>
      <c r="I2592" t="str">
        <f>IF(A2592=A2591,I2591&amp;CHAR(10)&amp;"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93" spans="1:9" x14ac:dyDescent="0.25">
      <c r="A2593" t="s">
        <v>14114</v>
      </c>
      <c r="B2593">
        <v>75577000</v>
      </c>
      <c r="C2593" t="s">
        <v>16</v>
      </c>
      <c r="D2593" t="str">
        <f>IF(Tabel_Forespørgsel_fra_Visma28[[#This Row],[SupProd]]=" "," "," - "&amp;Tabel_Forespørgsel_fra_Visma28[[#This Row],[SupProd]])</f>
        <v xml:space="preserve"> </v>
      </c>
      <c r="E2593" t="s">
        <v>16</v>
      </c>
      <c r="F2593" t="str">
        <f>IF(Tabel_Forespørgsel_fra_Visma28[[#This Row],[SupDescr]]=" "," "," - "&amp;Tabel_Forespørgsel_fra_Visma28[[#This Row],[SupDescr]])</f>
        <v xml:space="preserve"> </v>
      </c>
      <c r="G2593" t="s">
        <v>3759</v>
      </c>
      <c r="H2593">
        <v>1</v>
      </c>
      <c r="I2593" t="str">
        <f>IF(A2593=A2592,I2592&amp;CHAR(10)&amp;"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94" spans="1:9" x14ac:dyDescent="0.25">
      <c r="A2594" t="s">
        <v>14081</v>
      </c>
      <c r="B2594">
        <v>79323232</v>
      </c>
      <c r="C2594" t="s">
        <v>16</v>
      </c>
      <c r="D2594" t="str">
        <f>IF(Tabel_Forespørgsel_fra_Visma28[[#This Row],[SupProd]]=" "," "," - "&amp;Tabel_Forespørgsel_fra_Visma28[[#This Row],[SupProd]])</f>
        <v xml:space="preserve"> </v>
      </c>
      <c r="E2594" t="s">
        <v>16</v>
      </c>
      <c r="F2594" t="str">
        <f>IF(Tabel_Forespørgsel_fra_Visma28[[#This Row],[SupDescr]]=" "," "," - "&amp;Tabel_Forespørgsel_fra_Visma28[[#This Row],[SupDescr]])</f>
        <v xml:space="preserve"> </v>
      </c>
      <c r="G2594" t="s">
        <v>14011</v>
      </c>
      <c r="H2594">
        <v>1</v>
      </c>
      <c r="I2594" t="str">
        <f>IF(A2594=A2593,I2593&amp;CHAR(10)&amp;"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 </v>
      </c>
    </row>
    <row r="2595" spans="1:9" x14ac:dyDescent="0.25">
      <c r="A2595" t="s">
        <v>14081</v>
      </c>
      <c r="B2595">
        <v>69156816</v>
      </c>
      <c r="C2595" t="s">
        <v>16</v>
      </c>
      <c r="D2595" t="str">
        <f>IF(Tabel_Forespørgsel_fra_Visma28[[#This Row],[SupProd]]=" "," "," - "&amp;Tabel_Forespørgsel_fra_Visma28[[#This Row],[SupProd]])</f>
        <v xml:space="preserve"> </v>
      </c>
      <c r="E2595" t="s">
        <v>16</v>
      </c>
      <c r="F2595" t="str">
        <f>IF(Tabel_Forespørgsel_fra_Visma28[[#This Row],[SupDescr]]=" "," "," - "&amp;Tabel_Forespørgsel_fra_Visma28[[#This Row],[SupDescr]])</f>
        <v xml:space="preserve"> </v>
      </c>
      <c r="G2595" t="s">
        <v>14082</v>
      </c>
      <c r="H2595">
        <v>2</v>
      </c>
      <c r="I2595" t="str">
        <f>IF(A2595=A2594,I2594&amp;CHAR(10)&amp;"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 
  BC Techbic ApS  </v>
      </c>
    </row>
    <row r="2596" spans="1:9" x14ac:dyDescent="0.25">
      <c r="A2596" t="s">
        <v>14675</v>
      </c>
      <c r="B2596">
        <v>74755755</v>
      </c>
      <c r="C2596" t="s">
        <v>16</v>
      </c>
      <c r="D2596" t="str">
        <f>IF(Tabel_Forespørgsel_fra_Visma28[[#This Row],[SupProd]]=" "," "," - "&amp;Tabel_Forespørgsel_fra_Visma28[[#This Row],[SupProd]])</f>
        <v xml:space="preserve"> </v>
      </c>
      <c r="E2596" t="s">
        <v>16</v>
      </c>
      <c r="F2596" t="str">
        <f>IF(Tabel_Forespørgsel_fra_Visma28[[#This Row],[SupDescr]]=" "," "," - "&amp;Tabel_Forespørgsel_fra_Visma28[[#This Row],[SupDescr]])</f>
        <v xml:space="preserve"> </v>
      </c>
      <c r="G2596" t="s">
        <v>4786</v>
      </c>
      <c r="H2596">
        <v>1</v>
      </c>
      <c r="I2596" t="str">
        <f>IF(A2596=A2595,I2595&amp;CHAR(10)&amp;"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97" spans="1:9" x14ac:dyDescent="0.25">
      <c r="A2597" t="s">
        <v>14785</v>
      </c>
      <c r="B2597">
        <v>74755755</v>
      </c>
      <c r="C2597" t="s">
        <v>16</v>
      </c>
      <c r="D2597" t="str">
        <f>IF(Tabel_Forespørgsel_fra_Visma28[[#This Row],[SupProd]]=" "," "," - "&amp;Tabel_Forespørgsel_fra_Visma28[[#This Row],[SupProd]])</f>
        <v xml:space="preserve"> </v>
      </c>
      <c r="E2597" t="s">
        <v>16</v>
      </c>
      <c r="F2597" t="str">
        <f>IF(Tabel_Forespørgsel_fra_Visma28[[#This Row],[SupDescr]]=" "," "," - "&amp;Tabel_Forespørgsel_fra_Visma28[[#This Row],[SupDescr]])</f>
        <v xml:space="preserve"> </v>
      </c>
      <c r="G2597" t="s">
        <v>4786</v>
      </c>
      <c r="H2597">
        <v>1</v>
      </c>
      <c r="I2597" t="str">
        <f>IF(A2597=A2596,I2596&amp;CHAR(10)&amp;"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98" spans="1:9" x14ac:dyDescent="0.25">
      <c r="A2598" t="s">
        <v>14787</v>
      </c>
      <c r="B2598">
        <v>74755755</v>
      </c>
      <c r="C2598" t="s">
        <v>16</v>
      </c>
      <c r="D2598" t="str">
        <f>IF(Tabel_Forespørgsel_fra_Visma28[[#This Row],[SupProd]]=" "," "," - "&amp;Tabel_Forespørgsel_fra_Visma28[[#This Row],[SupProd]])</f>
        <v xml:space="preserve"> </v>
      </c>
      <c r="E2598" t="s">
        <v>16</v>
      </c>
      <c r="F2598" t="str">
        <f>IF(Tabel_Forespørgsel_fra_Visma28[[#This Row],[SupDescr]]=" "," "," - "&amp;Tabel_Forespørgsel_fra_Visma28[[#This Row],[SupDescr]])</f>
        <v xml:space="preserve"> </v>
      </c>
      <c r="G2598" t="s">
        <v>4786</v>
      </c>
      <c r="H2598">
        <v>1</v>
      </c>
      <c r="I2598" t="str">
        <f>IF(A2598=A2597,I2597&amp;CHAR(10)&amp;"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99" spans="1:9" x14ac:dyDescent="0.25">
      <c r="A2599" t="s">
        <v>14784</v>
      </c>
      <c r="B2599">
        <v>74755755</v>
      </c>
      <c r="C2599" t="s">
        <v>16</v>
      </c>
      <c r="D2599" t="str">
        <f>IF(Tabel_Forespørgsel_fra_Visma28[[#This Row],[SupProd]]=" "," "," - "&amp;Tabel_Forespørgsel_fra_Visma28[[#This Row],[SupProd]])</f>
        <v xml:space="preserve"> </v>
      </c>
      <c r="E2599" t="s">
        <v>16</v>
      </c>
      <c r="F2599" t="str">
        <f>IF(Tabel_Forespørgsel_fra_Visma28[[#This Row],[SupDescr]]=" "," "," - "&amp;Tabel_Forespørgsel_fra_Visma28[[#This Row],[SupDescr]])</f>
        <v xml:space="preserve"> </v>
      </c>
      <c r="G2599" t="s">
        <v>4786</v>
      </c>
      <c r="H2599">
        <v>1</v>
      </c>
      <c r="I2599" t="str">
        <f>IF(A2599=A2598,I2598&amp;CHAR(10)&amp;"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0" spans="1:9" x14ac:dyDescent="0.25">
      <c r="A2600" t="s">
        <v>14062</v>
      </c>
      <c r="B2600">
        <v>74642514</v>
      </c>
      <c r="C2600" t="s">
        <v>16</v>
      </c>
      <c r="D2600" t="str">
        <f>IF(Tabel_Forespørgsel_fra_Visma28[[#This Row],[SupProd]]=" "," "," - "&amp;Tabel_Forespørgsel_fra_Visma28[[#This Row],[SupProd]])</f>
        <v xml:space="preserve"> </v>
      </c>
      <c r="E2600" t="s">
        <v>16</v>
      </c>
      <c r="F2600" t="str">
        <f>IF(Tabel_Forespørgsel_fra_Visma28[[#This Row],[SupDescr]]=" "," "," - "&amp;Tabel_Forespørgsel_fra_Visma28[[#This Row],[SupDescr]])</f>
        <v xml:space="preserve"> </v>
      </c>
      <c r="G2600" t="s">
        <v>14063</v>
      </c>
      <c r="H2600">
        <v>1</v>
      </c>
      <c r="I2600" t="str">
        <f>IF(A2600=A2599,I2599&amp;CHAR(10)&amp;"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01" spans="1:9" x14ac:dyDescent="0.25">
      <c r="A2601" t="s">
        <v>14064</v>
      </c>
      <c r="B2601">
        <v>74642514</v>
      </c>
      <c r="C2601" t="s">
        <v>16</v>
      </c>
      <c r="D2601" t="str">
        <f>IF(Tabel_Forespørgsel_fra_Visma28[[#This Row],[SupProd]]=" "," "," - "&amp;Tabel_Forespørgsel_fra_Visma28[[#This Row],[SupProd]])</f>
        <v xml:space="preserve"> </v>
      </c>
      <c r="E2601" t="s">
        <v>16</v>
      </c>
      <c r="F2601" t="str">
        <f>IF(Tabel_Forespørgsel_fra_Visma28[[#This Row],[SupDescr]]=" "," "," - "&amp;Tabel_Forespørgsel_fra_Visma28[[#This Row],[SupDescr]])</f>
        <v xml:space="preserve"> </v>
      </c>
      <c r="G2601" t="s">
        <v>14063</v>
      </c>
      <c r="H2601">
        <v>1</v>
      </c>
      <c r="I2601" t="str">
        <f>IF(A2601=A2600,I2600&amp;CHAR(10)&amp;"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02" spans="1:9" x14ac:dyDescent="0.25">
      <c r="A2602" t="s">
        <v>14077</v>
      </c>
      <c r="B2602">
        <v>74642514</v>
      </c>
      <c r="C2602" t="s">
        <v>16</v>
      </c>
      <c r="D2602" t="str">
        <f>IF(Tabel_Forespørgsel_fra_Visma28[[#This Row],[SupProd]]=" "," "," - "&amp;Tabel_Forespørgsel_fra_Visma28[[#This Row],[SupProd]])</f>
        <v xml:space="preserve"> </v>
      </c>
      <c r="E2602" t="s">
        <v>16</v>
      </c>
      <c r="F2602" t="str">
        <f>IF(Tabel_Forespørgsel_fra_Visma28[[#This Row],[SupDescr]]=" "," "," - "&amp;Tabel_Forespørgsel_fra_Visma28[[#This Row],[SupDescr]])</f>
        <v xml:space="preserve"> </v>
      </c>
      <c r="G2602" t="s">
        <v>14063</v>
      </c>
      <c r="H2602">
        <v>1</v>
      </c>
      <c r="I2602" t="str">
        <f>IF(A2602=A2601,I2601&amp;CHAR(10)&amp;"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03" spans="1:9" x14ac:dyDescent="0.25">
      <c r="A2603" t="s">
        <v>14065</v>
      </c>
      <c r="B2603">
        <v>74642514</v>
      </c>
      <c r="C2603" t="s">
        <v>16</v>
      </c>
      <c r="D2603" t="str">
        <f>IF(Tabel_Forespørgsel_fra_Visma28[[#This Row],[SupProd]]=" "," "," - "&amp;Tabel_Forespørgsel_fra_Visma28[[#This Row],[SupProd]])</f>
        <v xml:space="preserve"> </v>
      </c>
      <c r="E2603" t="s">
        <v>16</v>
      </c>
      <c r="F2603" t="str">
        <f>IF(Tabel_Forespørgsel_fra_Visma28[[#This Row],[SupDescr]]=" "," "," - "&amp;Tabel_Forespørgsel_fra_Visma28[[#This Row],[SupDescr]])</f>
        <v xml:space="preserve"> </v>
      </c>
      <c r="G2603" t="s">
        <v>14063</v>
      </c>
      <c r="H2603">
        <v>1</v>
      </c>
      <c r="I2603" t="str">
        <f>IF(A2603=A2602,I2602&amp;CHAR(10)&amp;"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04" spans="1:9" x14ac:dyDescent="0.25">
      <c r="A2604" t="s">
        <v>15008</v>
      </c>
      <c r="B2604">
        <v>74755755</v>
      </c>
      <c r="C2604" t="s">
        <v>16</v>
      </c>
      <c r="D2604" t="str">
        <f>IF(Tabel_Forespørgsel_fra_Visma28[[#This Row],[SupProd]]=" "," "," - "&amp;Tabel_Forespørgsel_fra_Visma28[[#This Row],[SupProd]])</f>
        <v xml:space="preserve"> </v>
      </c>
      <c r="E2604" t="s">
        <v>16</v>
      </c>
      <c r="F2604" t="str">
        <f>IF(Tabel_Forespørgsel_fra_Visma28[[#This Row],[SupDescr]]=" "," "," - "&amp;Tabel_Forespørgsel_fra_Visma28[[#This Row],[SupDescr]])</f>
        <v xml:space="preserve"> </v>
      </c>
      <c r="G2604" t="s">
        <v>4786</v>
      </c>
      <c r="H2604">
        <v>1</v>
      </c>
      <c r="I2604" t="str">
        <f>IF(A2604=A2603,I2603&amp;CHAR(10)&amp;"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5" spans="1:9" x14ac:dyDescent="0.25">
      <c r="A2605" t="s">
        <v>13933</v>
      </c>
      <c r="B2605">
        <v>74755755</v>
      </c>
      <c r="C2605" t="s">
        <v>16</v>
      </c>
      <c r="D2605" t="str">
        <f>IF(Tabel_Forespørgsel_fra_Visma28[[#This Row],[SupProd]]=" "," "," - "&amp;Tabel_Forespørgsel_fra_Visma28[[#This Row],[SupProd]])</f>
        <v xml:space="preserve"> </v>
      </c>
      <c r="E2605" t="s">
        <v>16</v>
      </c>
      <c r="F2605" t="str">
        <f>IF(Tabel_Forespørgsel_fra_Visma28[[#This Row],[SupDescr]]=" "," "," - "&amp;Tabel_Forespørgsel_fra_Visma28[[#This Row],[SupDescr]])</f>
        <v xml:space="preserve"> </v>
      </c>
      <c r="G2605" t="s">
        <v>4786</v>
      </c>
      <c r="H2605">
        <v>1</v>
      </c>
      <c r="I2605" t="str">
        <f>IF(A2605=A2604,I2604&amp;CHAR(10)&amp;"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6" spans="1:9" x14ac:dyDescent="0.25">
      <c r="A2606" t="s">
        <v>14940</v>
      </c>
      <c r="B2606">
        <v>74755755</v>
      </c>
      <c r="C2606" t="s">
        <v>16</v>
      </c>
      <c r="D2606" t="str">
        <f>IF(Tabel_Forespørgsel_fra_Visma28[[#This Row],[SupProd]]=" "," "," - "&amp;Tabel_Forespørgsel_fra_Visma28[[#This Row],[SupProd]])</f>
        <v xml:space="preserve"> </v>
      </c>
      <c r="E2606" t="s">
        <v>16</v>
      </c>
      <c r="F2606" t="str">
        <f>IF(Tabel_Forespørgsel_fra_Visma28[[#This Row],[SupDescr]]=" "," "," - "&amp;Tabel_Forespørgsel_fra_Visma28[[#This Row],[SupDescr]])</f>
        <v xml:space="preserve"> </v>
      </c>
      <c r="G2606" t="s">
        <v>4786</v>
      </c>
      <c r="H2606">
        <v>1</v>
      </c>
      <c r="I2606" t="str">
        <f>IF(A2606=A2605,I2605&amp;CHAR(10)&amp;"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7" spans="1:9" x14ac:dyDescent="0.25">
      <c r="A2607" t="s">
        <v>13936</v>
      </c>
      <c r="B2607">
        <v>74755755</v>
      </c>
      <c r="C2607" t="s">
        <v>16</v>
      </c>
      <c r="D2607" t="str">
        <f>IF(Tabel_Forespørgsel_fra_Visma28[[#This Row],[SupProd]]=" "," "," - "&amp;Tabel_Forespørgsel_fra_Visma28[[#This Row],[SupProd]])</f>
        <v xml:space="preserve"> </v>
      </c>
      <c r="E2607" t="s">
        <v>16</v>
      </c>
      <c r="F2607" t="str">
        <f>IF(Tabel_Forespørgsel_fra_Visma28[[#This Row],[SupDescr]]=" "," "," - "&amp;Tabel_Forespørgsel_fra_Visma28[[#This Row],[SupDescr]])</f>
        <v xml:space="preserve"> </v>
      </c>
      <c r="G2607" t="s">
        <v>4786</v>
      </c>
      <c r="H2607">
        <v>1</v>
      </c>
      <c r="I2607" t="str">
        <f>IF(A2607=A2606,I2606&amp;CHAR(10)&amp;"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8" spans="1:9" x14ac:dyDescent="0.25">
      <c r="A2608" t="s">
        <v>13965</v>
      </c>
      <c r="B2608">
        <v>74755755</v>
      </c>
      <c r="C2608" t="s">
        <v>16</v>
      </c>
      <c r="D2608" t="str">
        <f>IF(Tabel_Forespørgsel_fra_Visma28[[#This Row],[SupProd]]=" "," "," - "&amp;Tabel_Forespørgsel_fra_Visma28[[#This Row],[SupProd]])</f>
        <v xml:space="preserve"> </v>
      </c>
      <c r="E2608" t="s">
        <v>16</v>
      </c>
      <c r="F2608" t="str">
        <f>IF(Tabel_Forespørgsel_fra_Visma28[[#This Row],[SupDescr]]=" "," "," - "&amp;Tabel_Forespørgsel_fra_Visma28[[#This Row],[SupDescr]])</f>
        <v xml:space="preserve"> </v>
      </c>
      <c r="G2608" t="s">
        <v>4786</v>
      </c>
      <c r="H2608">
        <v>1</v>
      </c>
      <c r="I2608" t="str">
        <f>IF(A2608=A2607,I2607&amp;CHAR(10)&amp;"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9" spans="1:9" x14ac:dyDescent="0.25">
      <c r="A2609" t="s">
        <v>15183</v>
      </c>
      <c r="B2609">
        <v>74755755</v>
      </c>
      <c r="C2609" t="s">
        <v>16</v>
      </c>
      <c r="D2609" t="str">
        <f>IF(Tabel_Forespørgsel_fra_Visma28[[#This Row],[SupProd]]=" "," "," - "&amp;Tabel_Forespørgsel_fra_Visma28[[#This Row],[SupProd]])</f>
        <v xml:space="preserve"> </v>
      </c>
      <c r="E2609" t="s">
        <v>16</v>
      </c>
      <c r="F2609" t="str">
        <f>IF(Tabel_Forespørgsel_fra_Visma28[[#This Row],[SupDescr]]=" "," "," - "&amp;Tabel_Forespørgsel_fra_Visma28[[#This Row],[SupDescr]])</f>
        <v xml:space="preserve"> </v>
      </c>
      <c r="G2609" t="s">
        <v>4786</v>
      </c>
      <c r="H2609">
        <v>1</v>
      </c>
      <c r="I2609" t="str">
        <f>IF(A2609=A2608,I2608&amp;CHAR(10)&amp;"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10" spans="1:9" x14ac:dyDescent="0.25">
      <c r="A2610" t="s">
        <v>15184</v>
      </c>
      <c r="B2610">
        <v>75624950</v>
      </c>
      <c r="C2610" t="s">
        <v>16</v>
      </c>
      <c r="D2610" t="str">
        <f>IF(Tabel_Forespørgsel_fra_Visma28[[#This Row],[SupProd]]=" "," "," - "&amp;Tabel_Forespørgsel_fra_Visma28[[#This Row],[SupProd]])</f>
        <v xml:space="preserve"> </v>
      </c>
      <c r="E2610" t="s">
        <v>16</v>
      </c>
      <c r="F2610" t="str">
        <f>IF(Tabel_Forespørgsel_fra_Visma28[[#This Row],[SupDescr]]=" "," "," - "&amp;Tabel_Forespørgsel_fra_Visma28[[#This Row],[SupDescr]])</f>
        <v xml:space="preserve"> </v>
      </c>
      <c r="G2610" t="s">
        <v>13948</v>
      </c>
      <c r="H2610">
        <v>1</v>
      </c>
      <c r="I2610" t="str">
        <f>IF(A2610=A2609,I2609&amp;CHAR(10)&amp;"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11" spans="1:9" x14ac:dyDescent="0.25">
      <c r="A2611" t="s">
        <v>15204</v>
      </c>
      <c r="B2611">
        <v>74755755</v>
      </c>
      <c r="C2611" t="s">
        <v>16</v>
      </c>
      <c r="D2611" t="str">
        <f>IF(Tabel_Forespørgsel_fra_Visma28[[#This Row],[SupProd]]=" "," "," - "&amp;Tabel_Forespørgsel_fra_Visma28[[#This Row],[SupProd]])</f>
        <v xml:space="preserve"> </v>
      </c>
      <c r="E2611" t="s">
        <v>16</v>
      </c>
      <c r="F2611" t="str">
        <f>IF(Tabel_Forespørgsel_fra_Visma28[[#This Row],[SupDescr]]=" "," "," - "&amp;Tabel_Forespørgsel_fra_Visma28[[#This Row],[SupDescr]])</f>
        <v xml:space="preserve"> </v>
      </c>
      <c r="G2611" t="s">
        <v>4786</v>
      </c>
      <c r="H2611">
        <v>1</v>
      </c>
      <c r="I2611" t="str">
        <f>IF(A2611=A2610,I2610&amp;CHAR(10)&amp;"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12" spans="1:9" x14ac:dyDescent="0.25">
      <c r="A2612" t="s">
        <v>15205</v>
      </c>
      <c r="B2612">
        <v>74755755</v>
      </c>
      <c r="C2612" t="s">
        <v>16</v>
      </c>
      <c r="D2612" t="str">
        <f>IF(Tabel_Forespørgsel_fra_Visma28[[#This Row],[SupProd]]=" "," "," - "&amp;Tabel_Forespørgsel_fra_Visma28[[#This Row],[SupProd]])</f>
        <v xml:space="preserve"> </v>
      </c>
      <c r="E2612" t="s">
        <v>16</v>
      </c>
      <c r="F2612" t="str">
        <f>IF(Tabel_Forespørgsel_fra_Visma28[[#This Row],[SupDescr]]=" "," "," - "&amp;Tabel_Forespørgsel_fra_Visma28[[#This Row],[SupDescr]])</f>
        <v xml:space="preserve"> </v>
      </c>
      <c r="G2612" t="s">
        <v>4786</v>
      </c>
      <c r="H2612">
        <v>1</v>
      </c>
      <c r="I2612" t="str">
        <f>IF(A2612=A2611,I2611&amp;CHAR(10)&amp;"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13" spans="1:9" x14ac:dyDescent="0.25">
      <c r="A2613" t="s">
        <v>15212</v>
      </c>
      <c r="B2613">
        <v>75577000</v>
      </c>
      <c r="C2613" t="s">
        <v>16</v>
      </c>
      <c r="D2613" t="str">
        <f>IF(Tabel_Forespørgsel_fra_Visma28[[#This Row],[SupProd]]=" "," "," - "&amp;Tabel_Forespørgsel_fra_Visma28[[#This Row],[SupProd]])</f>
        <v xml:space="preserve"> </v>
      </c>
      <c r="E2613" t="s">
        <v>16</v>
      </c>
      <c r="F2613" t="str">
        <f>IF(Tabel_Forespørgsel_fra_Visma28[[#This Row],[SupDescr]]=" "," "," - "&amp;Tabel_Forespørgsel_fra_Visma28[[#This Row],[SupDescr]])</f>
        <v xml:space="preserve"> </v>
      </c>
      <c r="G2613" t="s">
        <v>3759</v>
      </c>
      <c r="H2613">
        <v>1</v>
      </c>
      <c r="I2613" t="str">
        <f>IF(A2613=A2612,I2612&amp;CHAR(10)&amp;"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14" spans="1:9" x14ac:dyDescent="0.25">
      <c r="A2614" t="s">
        <v>15117</v>
      </c>
      <c r="B2614">
        <v>74755755</v>
      </c>
      <c r="C2614" t="s">
        <v>16</v>
      </c>
      <c r="D2614" t="str">
        <f>IF(Tabel_Forespørgsel_fra_Visma28[[#This Row],[SupProd]]=" "," "," - "&amp;Tabel_Forespørgsel_fra_Visma28[[#This Row],[SupProd]])</f>
        <v xml:space="preserve"> </v>
      </c>
      <c r="E2614" t="s">
        <v>16</v>
      </c>
      <c r="F2614" t="str">
        <f>IF(Tabel_Forespørgsel_fra_Visma28[[#This Row],[SupDescr]]=" "," "," - "&amp;Tabel_Forespørgsel_fra_Visma28[[#This Row],[SupDescr]])</f>
        <v xml:space="preserve"> </v>
      </c>
      <c r="G2614" t="s">
        <v>4786</v>
      </c>
      <c r="H2614">
        <v>1</v>
      </c>
      <c r="I2614" t="str">
        <f>IF(A2614=A2613,I2613&amp;CHAR(10)&amp;"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15" spans="1:9" x14ac:dyDescent="0.25">
      <c r="A2615" t="s">
        <v>15315</v>
      </c>
      <c r="B2615">
        <v>75577000</v>
      </c>
      <c r="C2615" t="s">
        <v>16</v>
      </c>
      <c r="D2615" t="str">
        <f>IF(Tabel_Forespørgsel_fra_Visma28[[#This Row],[SupProd]]=" "," "," - "&amp;Tabel_Forespørgsel_fra_Visma28[[#This Row],[SupProd]])</f>
        <v xml:space="preserve"> </v>
      </c>
      <c r="E2615" t="s">
        <v>16</v>
      </c>
      <c r="F2615" t="str">
        <f>IF(Tabel_Forespørgsel_fra_Visma28[[#This Row],[SupDescr]]=" "," "," - "&amp;Tabel_Forespørgsel_fra_Visma28[[#This Row],[SupDescr]])</f>
        <v xml:space="preserve"> </v>
      </c>
      <c r="G2615" t="s">
        <v>3759</v>
      </c>
      <c r="H2615">
        <v>1</v>
      </c>
      <c r="I2615" t="str">
        <f>IF(A2615=A2614,I2614&amp;CHAR(10)&amp;"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16" spans="1:9" x14ac:dyDescent="0.25">
      <c r="A2616" t="s">
        <v>15319</v>
      </c>
      <c r="B2616">
        <v>75577000</v>
      </c>
      <c r="C2616" t="s">
        <v>16</v>
      </c>
      <c r="D2616" t="str">
        <f>IF(Tabel_Forespørgsel_fra_Visma28[[#This Row],[SupProd]]=" "," "," - "&amp;Tabel_Forespørgsel_fra_Visma28[[#This Row],[SupProd]])</f>
        <v xml:space="preserve"> </v>
      </c>
      <c r="E2616" t="s">
        <v>16</v>
      </c>
      <c r="F2616" t="str">
        <f>IF(Tabel_Forespørgsel_fra_Visma28[[#This Row],[SupDescr]]=" "," "," - "&amp;Tabel_Forespørgsel_fra_Visma28[[#This Row],[SupDescr]])</f>
        <v xml:space="preserve"> </v>
      </c>
      <c r="G2616" t="s">
        <v>3759</v>
      </c>
      <c r="H2616">
        <v>1</v>
      </c>
      <c r="I2616" t="str">
        <f>IF(A2616=A2615,I2615&amp;CHAR(10)&amp;"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17" spans="1:9" x14ac:dyDescent="0.25">
      <c r="A2617" t="s">
        <v>15261</v>
      </c>
      <c r="B2617">
        <v>74755755</v>
      </c>
      <c r="C2617" t="s">
        <v>16</v>
      </c>
      <c r="D2617" t="str">
        <f>IF(Tabel_Forespørgsel_fra_Visma28[[#This Row],[SupProd]]=" "," "," - "&amp;Tabel_Forespørgsel_fra_Visma28[[#This Row],[SupProd]])</f>
        <v xml:space="preserve"> </v>
      </c>
      <c r="E2617" t="s">
        <v>16</v>
      </c>
      <c r="F2617" t="str">
        <f>IF(Tabel_Forespørgsel_fra_Visma28[[#This Row],[SupDescr]]=" "," "," - "&amp;Tabel_Forespørgsel_fra_Visma28[[#This Row],[SupDescr]])</f>
        <v xml:space="preserve"> </v>
      </c>
      <c r="G2617" t="s">
        <v>4786</v>
      </c>
      <c r="H2617">
        <v>1</v>
      </c>
      <c r="I2617" t="str">
        <f>IF(A2617=A2616,I2616&amp;CHAR(10)&amp;"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18" spans="1:9" x14ac:dyDescent="0.25">
      <c r="A2618" t="s">
        <v>15261</v>
      </c>
      <c r="B2618">
        <v>74642514</v>
      </c>
      <c r="C2618" t="s">
        <v>16</v>
      </c>
      <c r="D2618" t="str">
        <f>IF(Tabel_Forespørgsel_fra_Visma28[[#This Row],[SupProd]]=" "," "," - "&amp;Tabel_Forespørgsel_fra_Visma28[[#This Row],[SupProd]])</f>
        <v xml:space="preserve"> </v>
      </c>
      <c r="E2618" t="s">
        <v>16</v>
      </c>
      <c r="F2618" t="str">
        <f>IF(Tabel_Forespørgsel_fra_Visma28[[#This Row],[SupDescr]]=" "," "," - "&amp;Tabel_Forespørgsel_fra_Visma28[[#This Row],[SupDescr]])</f>
        <v xml:space="preserve"> </v>
      </c>
      <c r="G2618" t="s">
        <v>14063</v>
      </c>
      <c r="H2618">
        <v>2</v>
      </c>
      <c r="I2618" t="str">
        <f>IF(A2618=A2617,I2617&amp;CHAR(10)&amp;"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Matek Steel ApS  </v>
      </c>
    </row>
    <row r="2619" spans="1:9" x14ac:dyDescent="0.25">
      <c r="A2619" t="s">
        <v>15258</v>
      </c>
      <c r="B2619">
        <v>74755755</v>
      </c>
      <c r="C2619" t="s">
        <v>16</v>
      </c>
      <c r="D2619" t="str">
        <f>IF(Tabel_Forespørgsel_fra_Visma28[[#This Row],[SupProd]]=" "," "," - "&amp;Tabel_Forespørgsel_fra_Visma28[[#This Row],[SupProd]])</f>
        <v xml:space="preserve"> </v>
      </c>
      <c r="E2619" t="s">
        <v>16</v>
      </c>
      <c r="F2619" t="str">
        <f>IF(Tabel_Forespørgsel_fra_Visma28[[#This Row],[SupDescr]]=" "," "," - "&amp;Tabel_Forespørgsel_fra_Visma28[[#This Row],[SupDescr]])</f>
        <v xml:space="preserve"> </v>
      </c>
      <c r="G2619" t="s">
        <v>4786</v>
      </c>
      <c r="H2619">
        <v>1</v>
      </c>
      <c r="I2619" t="str">
        <f>IF(A2619=A2618,I2618&amp;CHAR(10)&amp;"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0" spans="1:9" x14ac:dyDescent="0.25">
      <c r="A2620" t="s">
        <v>15258</v>
      </c>
      <c r="B2620">
        <v>74642514</v>
      </c>
      <c r="C2620" t="s">
        <v>16</v>
      </c>
      <c r="D2620" t="str">
        <f>IF(Tabel_Forespørgsel_fra_Visma28[[#This Row],[SupProd]]=" "," "," - "&amp;Tabel_Forespørgsel_fra_Visma28[[#This Row],[SupProd]])</f>
        <v xml:space="preserve"> </v>
      </c>
      <c r="E2620" t="s">
        <v>16</v>
      </c>
      <c r="F2620" t="str">
        <f>IF(Tabel_Forespørgsel_fra_Visma28[[#This Row],[SupDescr]]=" "," "," - "&amp;Tabel_Forespørgsel_fra_Visma28[[#This Row],[SupDescr]])</f>
        <v xml:space="preserve"> </v>
      </c>
      <c r="G2620" t="s">
        <v>14063</v>
      </c>
      <c r="H2620">
        <v>2</v>
      </c>
      <c r="I2620" t="str">
        <f>IF(A2620=A2619,I2619&amp;CHAR(10)&amp;"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Matek Steel ApS  </v>
      </c>
    </row>
    <row r="2621" spans="1:9" x14ac:dyDescent="0.25">
      <c r="A2621" t="s">
        <v>15374</v>
      </c>
      <c r="B2621">
        <v>74755755</v>
      </c>
      <c r="C2621" t="s">
        <v>16</v>
      </c>
      <c r="D2621" t="str">
        <f>IF(Tabel_Forespørgsel_fra_Visma28[[#This Row],[SupProd]]=" "," "," - "&amp;Tabel_Forespørgsel_fra_Visma28[[#This Row],[SupProd]])</f>
        <v xml:space="preserve"> </v>
      </c>
      <c r="E2621" t="s">
        <v>16</v>
      </c>
      <c r="F2621" t="str">
        <f>IF(Tabel_Forespørgsel_fra_Visma28[[#This Row],[SupDescr]]=" "," "," - "&amp;Tabel_Forespørgsel_fra_Visma28[[#This Row],[SupDescr]])</f>
        <v xml:space="preserve"> </v>
      </c>
      <c r="G2621" t="s">
        <v>4786</v>
      </c>
      <c r="H2621">
        <v>1</v>
      </c>
      <c r="I2621" t="str">
        <f>IF(A2621=A2620,I2620&amp;CHAR(10)&amp;"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2" spans="1:9" x14ac:dyDescent="0.25">
      <c r="A2622" t="s">
        <v>15375</v>
      </c>
      <c r="B2622">
        <v>74755755</v>
      </c>
      <c r="C2622" t="s">
        <v>16</v>
      </c>
      <c r="D2622" t="str">
        <f>IF(Tabel_Forespørgsel_fra_Visma28[[#This Row],[SupProd]]=" "," "," - "&amp;Tabel_Forespørgsel_fra_Visma28[[#This Row],[SupProd]])</f>
        <v xml:space="preserve"> </v>
      </c>
      <c r="E2622" t="s">
        <v>16</v>
      </c>
      <c r="F2622" t="str">
        <f>IF(Tabel_Forespørgsel_fra_Visma28[[#This Row],[SupDescr]]=" "," "," - "&amp;Tabel_Forespørgsel_fra_Visma28[[#This Row],[SupDescr]])</f>
        <v xml:space="preserve"> </v>
      </c>
      <c r="G2622" t="s">
        <v>4786</v>
      </c>
      <c r="H2622">
        <v>1</v>
      </c>
      <c r="I2622" t="str">
        <f>IF(A2622=A2621,I2621&amp;CHAR(10)&amp;"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3" spans="1:9" x14ac:dyDescent="0.25">
      <c r="A2623" t="s">
        <v>15373</v>
      </c>
      <c r="B2623">
        <v>74755755</v>
      </c>
      <c r="C2623" t="s">
        <v>16</v>
      </c>
      <c r="D2623" t="str">
        <f>IF(Tabel_Forespørgsel_fra_Visma28[[#This Row],[SupProd]]=" "," "," - "&amp;Tabel_Forespørgsel_fra_Visma28[[#This Row],[SupProd]])</f>
        <v xml:space="preserve"> </v>
      </c>
      <c r="E2623" t="s">
        <v>16</v>
      </c>
      <c r="F2623" t="str">
        <f>IF(Tabel_Forespørgsel_fra_Visma28[[#This Row],[SupDescr]]=" "," "," - "&amp;Tabel_Forespørgsel_fra_Visma28[[#This Row],[SupDescr]])</f>
        <v xml:space="preserve"> </v>
      </c>
      <c r="G2623" t="s">
        <v>4786</v>
      </c>
      <c r="H2623">
        <v>1</v>
      </c>
      <c r="I2623" t="str">
        <f>IF(A2623=A2622,I2622&amp;CHAR(10)&amp;"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4" spans="1:9" x14ac:dyDescent="0.25">
      <c r="A2624" t="s">
        <v>16611</v>
      </c>
      <c r="B2624">
        <v>74755755</v>
      </c>
      <c r="C2624" t="s">
        <v>16</v>
      </c>
      <c r="D2624" t="str">
        <f>IF(Tabel_Forespørgsel_fra_Visma28[[#This Row],[SupProd]]=" "," "," - "&amp;Tabel_Forespørgsel_fra_Visma28[[#This Row],[SupProd]])</f>
        <v xml:space="preserve"> </v>
      </c>
      <c r="E2624" t="s">
        <v>16</v>
      </c>
      <c r="F2624" t="str">
        <f>IF(Tabel_Forespørgsel_fra_Visma28[[#This Row],[SupDescr]]=" "," "," - "&amp;Tabel_Forespørgsel_fra_Visma28[[#This Row],[SupDescr]])</f>
        <v xml:space="preserve"> </v>
      </c>
      <c r="G2624" t="s">
        <v>4786</v>
      </c>
      <c r="H2624">
        <v>1</v>
      </c>
      <c r="I2624" t="str">
        <f>IF(A2624=A2623,I2623&amp;CHAR(10)&amp;"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5" spans="1:9" x14ac:dyDescent="0.25">
      <c r="A2625" t="s">
        <v>16611</v>
      </c>
      <c r="B2625">
        <v>75577000</v>
      </c>
      <c r="C2625" t="s">
        <v>16</v>
      </c>
      <c r="D2625" t="str">
        <f>IF(Tabel_Forespørgsel_fra_Visma28[[#This Row],[SupProd]]=" "," "," - "&amp;Tabel_Forespørgsel_fra_Visma28[[#This Row],[SupProd]])</f>
        <v xml:space="preserve"> </v>
      </c>
      <c r="E2625" t="s">
        <v>16</v>
      </c>
      <c r="F2625" t="str">
        <f>IF(Tabel_Forespørgsel_fra_Visma28[[#This Row],[SupDescr]]=" "," "," - "&amp;Tabel_Forespørgsel_fra_Visma28[[#This Row],[SupDescr]])</f>
        <v xml:space="preserve"> </v>
      </c>
      <c r="G2625" t="s">
        <v>3759</v>
      </c>
      <c r="H2625">
        <v>2</v>
      </c>
      <c r="I2625" t="str">
        <f>IF(A2625=A2624,I2624&amp;CHAR(10)&amp;"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2626" spans="1:9" x14ac:dyDescent="0.25">
      <c r="A2626" t="s">
        <v>16663</v>
      </c>
      <c r="B2626">
        <v>74755755</v>
      </c>
      <c r="C2626" t="s">
        <v>16</v>
      </c>
      <c r="D2626" t="str">
        <f>IF(Tabel_Forespørgsel_fra_Visma28[[#This Row],[SupProd]]=" "," "," - "&amp;Tabel_Forespørgsel_fra_Visma28[[#This Row],[SupProd]])</f>
        <v xml:space="preserve"> </v>
      </c>
      <c r="E2626" t="s">
        <v>16</v>
      </c>
      <c r="F2626" t="str">
        <f>IF(Tabel_Forespørgsel_fra_Visma28[[#This Row],[SupDescr]]=" "," "," - "&amp;Tabel_Forespørgsel_fra_Visma28[[#This Row],[SupDescr]])</f>
        <v xml:space="preserve"> </v>
      </c>
      <c r="G2626" t="s">
        <v>4786</v>
      </c>
      <c r="H2626">
        <v>1</v>
      </c>
      <c r="I2626" t="str">
        <f>IF(A2626=A2625,I2625&amp;CHAR(10)&amp;"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7" spans="1:9" x14ac:dyDescent="0.25">
      <c r="A2627" t="s">
        <v>40837</v>
      </c>
      <c r="B2627">
        <v>70152015</v>
      </c>
      <c r="C2627" t="s">
        <v>40838</v>
      </c>
      <c r="D2627" t="str">
        <f>IF(Tabel_Forespørgsel_fra_Visma28[[#This Row],[SupProd]]=" "," "," - "&amp;Tabel_Forespørgsel_fra_Visma28[[#This Row],[SupProd]])</f>
        <v xml:space="preserve"> - 7942000150</v>
      </c>
      <c r="E2627" t="s">
        <v>16</v>
      </c>
      <c r="F2627" t="str">
        <f>IF(Tabel_Forespørgsel_fra_Visma28[[#This Row],[SupDescr]]=" "," "," - "&amp;Tabel_Forespørgsel_fra_Visma28[[#This Row],[SupDescr]])</f>
        <v xml:space="preserve"> </v>
      </c>
      <c r="G2627" t="s">
        <v>9164</v>
      </c>
      <c r="H2627">
        <v>1</v>
      </c>
      <c r="I2627" t="str">
        <f>IF(A2627=A2626,I2626&amp;CHAR(10)&amp;"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Kran Udstyr - 7942000150 </v>
      </c>
    </row>
    <row r="2628" spans="1:9" x14ac:dyDescent="0.25">
      <c r="A2628" t="s">
        <v>41287</v>
      </c>
      <c r="B2628">
        <v>79428080</v>
      </c>
      <c r="C2628" t="s">
        <v>16</v>
      </c>
      <c r="D2628" t="str">
        <f>IF(Tabel_Forespørgsel_fra_Visma28[[#This Row],[SupProd]]=" "," "," - "&amp;Tabel_Forespørgsel_fra_Visma28[[#This Row],[SupProd]])</f>
        <v xml:space="preserve"> </v>
      </c>
      <c r="E2628" t="s">
        <v>16</v>
      </c>
      <c r="F2628" t="str">
        <f>IF(Tabel_Forespørgsel_fra_Visma28[[#This Row],[SupDescr]]=" "," "," - "&amp;Tabel_Forespørgsel_fra_Visma28[[#This Row],[SupDescr]])</f>
        <v xml:space="preserve"> </v>
      </c>
      <c r="G2628" t="s">
        <v>12299</v>
      </c>
      <c r="H2628">
        <v>1</v>
      </c>
      <c r="I2628" t="str">
        <f>IF(A2628=A2627,I2627&amp;CHAR(10)&amp;"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ServoTech  </v>
      </c>
    </row>
    <row r="2629" spans="1:9" x14ac:dyDescent="0.25">
      <c r="A2629" t="s">
        <v>41370</v>
      </c>
      <c r="B2629">
        <v>75577000</v>
      </c>
      <c r="C2629" t="s">
        <v>16</v>
      </c>
      <c r="D2629" t="str">
        <f>IF(Tabel_Forespørgsel_fra_Visma28[[#This Row],[SupProd]]=" "," "," - "&amp;Tabel_Forespørgsel_fra_Visma28[[#This Row],[SupProd]])</f>
        <v xml:space="preserve"> </v>
      </c>
      <c r="E2629" t="s">
        <v>16</v>
      </c>
      <c r="F2629" t="str">
        <f>IF(Tabel_Forespørgsel_fra_Visma28[[#This Row],[SupDescr]]=" "," "," - "&amp;Tabel_Forespørgsel_fra_Visma28[[#This Row],[SupDescr]])</f>
        <v xml:space="preserve"> </v>
      </c>
      <c r="G2629" t="s">
        <v>3759</v>
      </c>
      <c r="H2629">
        <v>1</v>
      </c>
      <c r="I2629" t="str">
        <f>IF(A2629=A2628,I2628&amp;CHAR(10)&amp;"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30" spans="1:9" x14ac:dyDescent="0.25">
      <c r="A2630" t="s">
        <v>41370</v>
      </c>
      <c r="B2630">
        <v>74642514</v>
      </c>
      <c r="C2630" t="s">
        <v>16</v>
      </c>
      <c r="D2630" t="str">
        <f>IF(Tabel_Forespørgsel_fra_Visma28[[#This Row],[SupProd]]=" "," "," - "&amp;Tabel_Forespørgsel_fra_Visma28[[#This Row],[SupProd]])</f>
        <v xml:space="preserve"> </v>
      </c>
      <c r="E2630" t="s">
        <v>16</v>
      </c>
      <c r="F2630" t="str">
        <f>IF(Tabel_Forespørgsel_fra_Visma28[[#This Row],[SupDescr]]=" "," "," - "&amp;Tabel_Forespørgsel_fra_Visma28[[#This Row],[SupDescr]])</f>
        <v xml:space="preserve"> </v>
      </c>
      <c r="G2630" t="s">
        <v>14063</v>
      </c>
      <c r="H2630">
        <v>2</v>
      </c>
      <c r="I2630" t="str">
        <f>IF(A2630=A2629,I2629&amp;CHAR(10)&amp;"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2631" spans="1:9" x14ac:dyDescent="0.25">
      <c r="A2631" t="s">
        <v>41604</v>
      </c>
      <c r="B2631">
        <v>70108720</v>
      </c>
      <c r="C2631" t="s">
        <v>16</v>
      </c>
      <c r="D2631" t="str">
        <f>IF(Tabel_Forespørgsel_fra_Visma28[[#This Row],[SupProd]]=" "," "," - "&amp;Tabel_Forespørgsel_fra_Visma28[[#This Row],[SupProd]])</f>
        <v xml:space="preserve"> </v>
      </c>
      <c r="E2631" t="s">
        <v>16</v>
      </c>
      <c r="F2631" t="str">
        <f>IF(Tabel_Forespørgsel_fra_Visma28[[#This Row],[SupDescr]]=" "," "," - "&amp;Tabel_Forespørgsel_fra_Visma28[[#This Row],[SupDescr]])</f>
        <v xml:space="preserve"> </v>
      </c>
      <c r="G2631" t="s">
        <v>8125</v>
      </c>
      <c r="H2631">
        <v>1</v>
      </c>
      <c r="I2631" t="str">
        <f>IF(A2631=A2630,I2630&amp;CHAR(10)&amp;"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32" spans="1:9" x14ac:dyDescent="0.25">
      <c r="A2632" t="s">
        <v>41581</v>
      </c>
      <c r="B2632">
        <v>74755755</v>
      </c>
      <c r="C2632" t="s">
        <v>16</v>
      </c>
      <c r="D2632" t="str">
        <f>IF(Tabel_Forespørgsel_fra_Visma28[[#This Row],[SupProd]]=" "," "," - "&amp;Tabel_Forespørgsel_fra_Visma28[[#This Row],[SupProd]])</f>
        <v xml:space="preserve"> </v>
      </c>
      <c r="E2632" t="s">
        <v>16</v>
      </c>
      <c r="F2632" t="str">
        <f>IF(Tabel_Forespørgsel_fra_Visma28[[#This Row],[SupDescr]]=" "," "," - "&amp;Tabel_Forespørgsel_fra_Visma28[[#This Row],[SupDescr]])</f>
        <v xml:space="preserve"> </v>
      </c>
      <c r="G2632" t="s">
        <v>4786</v>
      </c>
      <c r="H2632">
        <v>1</v>
      </c>
      <c r="I2632" t="str">
        <f>IF(A2632=A2631,I2631&amp;CHAR(10)&amp;"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33" spans="1:9" x14ac:dyDescent="0.25">
      <c r="A2633" t="s">
        <v>41582</v>
      </c>
      <c r="B2633">
        <v>74755755</v>
      </c>
      <c r="C2633" t="s">
        <v>16</v>
      </c>
      <c r="D2633" t="str">
        <f>IF(Tabel_Forespørgsel_fra_Visma28[[#This Row],[SupProd]]=" "," "," - "&amp;Tabel_Forespørgsel_fra_Visma28[[#This Row],[SupProd]])</f>
        <v xml:space="preserve"> </v>
      </c>
      <c r="E2633" t="s">
        <v>16</v>
      </c>
      <c r="F2633" t="str">
        <f>IF(Tabel_Forespørgsel_fra_Visma28[[#This Row],[SupDescr]]=" "," "," - "&amp;Tabel_Forespørgsel_fra_Visma28[[#This Row],[SupDescr]])</f>
        <v xml:space="preserve"> </v>
      </c>
      <c r="G2633" t="s">
        <v>4786</v>
      </c>
      <c r="H2633">
        <v>1</v>
      </c>
      <c r="I2633" t="str">
        <f>IF(A2633=A2632,I2632&amp;CHAR(10)&amp;"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34" spans="1:9" x14ac:dyDescent="0.25">
      <c r="A2634" t="s">
        <v>41085</v>
      </c>
      <c r="B2634">
        <v>76569900</v>
      </c>
      <c r="C2634" t="s">
        <v>16</v>
      </c>
      <c r="D2634" t="str">
        <f>IF(Tabel_Forespørgsel_fra_Visma28[[#This Row],[SupProd]]=" "," "," - "&amp;Tabel_Forespørgsel_fra_Visma28[[#This Row],[SupProd]])</f>
        <v xml:space="preserve"> </v>
      </c>
      <c r="E2634" t="s">
        <v>16</v>
      </c>
      <c r="F2634" t="str">
        <f>IF(Tabel_Forespørgsel_fra_Visma28[[#This Row],[SupDescr]]=" "," "," - "&amp;Tabel_Forespørgsel_fra_Visma28[[#This Row],[SupDescr]])</f>
        <v xml:space="preserve"> </v>
      </c>
      <c r="G2634" t="s">
        <v>41086</v>
      </c>
      <c r="H2634">
        <v>1</v>
      </c>
      <c r="I2634" t="str">
        <f>IF(A2634=A2633,I2633&amp;CHAR(10)&amp;"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635" spans="1:9" x14ac:dyDescent="0.25">
      <c r="A2635" t="s">
        <v>41134</v>
      </c>
      <c r="B2635">
        <v>76569900</v>
      </c>
      <c r="C2635" t="s">
        <v>16</v>
      </c>
      <c r="D2635" t="str">
        <f>IF(Tabel_Forespørgsel_fra_Visma28[[#This Row],[SupProd]]=" "," "," - "&amp;Tabel_Forespørgsel_fra_Visma28[[#This Row],[SupProd]])</f>
        <v xml:space="preserve"> </v>
      </c>
      <c r="E2635" t="s">
        <v>16</v>
      </c>
      <c r="F2635" t="str">
        <f>IF(Tabel_Forespørgsel_fra_Visma28[[#This Row],[SupDescr]]=" "," "," - "&amp;Tabel_Forespørgsel_fra_Visma28[[#This Row],[SupDescr]])</f>
        <v xml:space="preserve"> </v>
      </c>
      <c r="G2635" t="s">
        <v>41086</v>
      </c>
      <c r="H2635">
        <v>1</v>
      </c>
      <c r="I2635" t="str">
        <f>IF(A2635=A2634,I2634&amp;CHAR(10)&amp;"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636" spans="1:9" x14ac:dyDescent="0.25">
      <c r="A2636" t="s">
        <v>41752</v>
      </c>
      <c r="B2636">
        <v>75577000</v>
      </c>
      <c r="C2636" t="s">
        <v>16</v>
      </c>
      <c r="D2636" t="str">
        <f>IF(Tabel_Forespørgsel_fra_Visma28[[#This Row],[SupProd]]=" "," "," - "&amp;Tabel_Forespørgsel_fra_Visma28[[#This Row],[SupProd]])</f>
        <v xml:space="preserve"> </v>
      </c>
      <c r="E2636" t="s">
        <v>16</v>
      </c>
      <c r="F2636" t="str">
        <f>IF(Tabel_Forespørgsel_fra_Visma28[[#This Row],[SupDescr]]=" "," "," - "&amp;Tabel_Forespørgsel_fra_Visma28[[#This Row],[SupDescr]])</f>
        <v xml:space="preserve"> </v>
      </c>
      <c r="G2636" t="s">
        <v>3759</v>
      </c>
      <c r="H2636">
        <v>1</v>
      </c>
      <c r="I2636" t="str">
        <f>IF(A2636=A2635,I2635&amp;CHAR(10)&amp;"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37" spans="1:9" x14ac:dyDescent="0.25">
      <c r="A2637" t="s">
        <v>42095</v>
      </c>
      <c r="B2637">
        <v>75577000</v>
      </c>
      <c r="C2637" t="s">
        <v>16</v>
      </c>
      <c r="D2637" t="str">
        <f>IF(Tabel_Forespørgsel_fra_Visma28[[#This Row],[SupProd]]=" "," "," - "&amp;Tabel_Forespørgsel_fra_Visma28[[#This Row],[SupProd]])</f>
        <v xml:space="preserve"> </v>
      </c>
      <c r="E2637" t="s">
        <v>16</v>
      </c>
      <c r="F2637" t="str">
        <f>IF(Tabel_Forespørgsel_fra_Visma28[[#This Row],[SupDescr]]=" "," "," - "&amp;Tabel_Forespørgsel_fra_Visma28[[#This Row],[SupDescr]])</f>
        <v xml:space="preserve"> </v>
      </c>
      <c r="G2637" t="s">
        <v>3759</v>
      </c>
      <c r="H2637">
        <v>1</v>
      </c>
      <c r="I2637" t="str">
        <f>IF(A2637=A2636,I2636&amp;CHAR(10)&amp;"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38" spans="1:9" x14ac:dyDescent="0.25">
      <c r="A2638" t="s">
        <v>42102</v>
      </c>
      <c r="B2638">
        <v>75577000</v>
      </c>
      <c r="C2638" t="s">
        <v>16</v>
      </c>
      <c r="D2638" t="str">
        <f>IF(Tabel_Forespørgsel_fra_Visma28[[#This Row],[SupProd]]=" "," "," - "&amp;Tabel_Forespørgsel_fra_Visma28[[#This Row],[SupProd]])</f>
        <v xml:space="preserve"> </v>
      </c>
      <c r="E2638" t="s">
        <v>16</v>
      </c>
      <c r="F2638" t="str">
        <f>IF(Tabel_Forespørgsel_fra_Visma28[[#This Row],[SupDescr]]=" "," "," - "&amp;Tabel_Forespørgsel_fra_Visma28[[#This Row],[SupDescr]])</f>
        <v xml:space="preserve"> </v>
      </c>
      <c r="G2638" t="s">
        <v>3759</v>
      </c>
      <c r="H2638">
        <v>1</v>
      </c>
      <c r="I2638" t="str">
        <f>IF(A2638=A2637,I2637&amp;CHAR(10)&amp;"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39" spans="1:9" x14ac:dyDescent="0.25">
      <c r="A2639" t="s">
        <v>42096</v>
      </c>
      <c r="B2639">
        <v>75577000</v>
      </c>
      <c r="C2639" t="s">
        <v>16</v>
      </c>
      <c r="D2639" t="str">
        <f>IF(Tabel_Forespørgsel_fra_Visma28[[#This Row],[SupProd]]=" "," "," - "&amp;Tabel_Forespørgsel_fra_Visma28[[#This Row],[SupProd]])</f>
        <v xml:space="preserve"> </v>
      </c>
      <c r="E2639" t="s">
        <v>16</v>
      </c>
      <c r="F2639" t="str">
        <f>IF(Tabel_Forespørgsel_fra_Visma28[[#This Row],[SupDescr]]=" "," "," - "&amp;Tabel_Forespørgsel_fra_Visma28[[#This Row],[SupDescr]])</f>
        <v xml:space="preserve"> </v>
      </c>
      <c r="G2639" t="s">
        <v>3759</v>
      </c>
      <c r="H2639">
        <v>1</v>
      </c>
      <c r="I2639" t="str">
        <f>IF(A2639=A2638,I2638&amp;CHAR(10)&amp;"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0" spans="1:9" x14ac:dyDescent="0.25">
      <c r="A2640" t="s">
        <v>42103</v>
      </c>
      <c r="B2640">
        <v>75577000</v>
      </c>
      <c r="C2640" t="s">
        <v>16</v>
      </c>
      <c r="D2640" t="str">
        <f>IF(Tabel_Forespørgsel_fra_Visma28[[#This Row],[SupProd]]=" "," "," - "&amp;Tabel_Forespørgsel_fra_Visma28[[#This Row],[SupProd]])</f>
        <v xml:space="preserve"> </v>
      </c>
      <c r="E2640" t="s">
        <v>16</v>
      </c>
      <c r="F2640" t="str">
        <f>IF(Tabel_Forespørgsel_fra_Visma28[[#This Row],[SupDescr]]=" "," "," - "&amp;Tabel_Forespørgsel_fra_Visma28[[#This Row],[SupDescr]])</f>
        <v xml:space="preserve"> </v>
      </c>
      <c r="G2640" t="s">
        <v>3759</v>
      </c>
      <c r="H2640">
        <v>1</v>
      </c>
      <c r="I2640" t="str">
        <f>IF(A2640=A2639,I2639&amp;CHAR(10)&amp;"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1" spans="1:9" x14ac:dyDescent="0.25">
      <c r="A2641" t="s">
        <v>42104</v>
      </c>
      <c r="B2641">
        <v>75577000</v>
      </c>
      <c r="C2641" t="s">
        <v>16</v>
      </c>
      <c r="D2641" t="str">
        <f>IF(Tabel_Forespørgsel_fra_Visma28[[#This Row],[SupProd]]=" "," "," - "&amp;Tabel_Forespørgsel_fra_Visma28[[#This Row],[SupProd]])</f>
        <v xml:space="preserve"> </v>
      </c>
      <c r="E2641" t="s">
        <v>16</v>
      </c>
      <c r="F2641" t="str">
        <f>IF(Tabel_Forespørgsel_fra_Visma28[[#This Row],[SupDescr]]=" "," "," - "&amp;Tabel_Forespørgsel_fra_Visma28[[#This Row],[SupDescr]])</f>
        <v xml:space="preserve"> </v>
      </c>
      <c r="G2641" t="s">
        <v>3759</v>
      </c>
      <c r="H2641">
        <v>1</v>
      </c>
      <c r="I2641" t="str">
        <f>IF(A2641=A2640,I2640&amp;CHAR(10)&amp;"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2" spans="1:9" x14ac:dyDescent="0.25">
      <c r="A2642" t="s">
        <v>42100</v>
      </c>
      <c r="B2642">
        <v>75577000</v>
      </c>
      <c r="C2642" t="s">
        <v>16</v>
      </c>
      <c r="D2642" t="str">
        <f>IF(Tabel_Forespørgsel_fra_Visma28[[#This Row],[SupProd]]=" "," "," - "&amp;Tabel_Forespørgsel_fra_Visma28[[#This Row],[SupProd]])</f>
        <v xml:space="preserve"> </v>
      </c>
      <c r="E2642" t="s">
        <v>16</v>
      </c>
      <c r="F2642" t="str">
        <f>IF(Tabel_Forespørgsel_fra_Visma28[[#This Row],[SupDescr]]=" "," "," - "&amp;Tabel_Forespørgsel_fra_Visma28[[#This Row],[SupDescr]])</f>
        <v xml:space="preserve"> </v>
      </c>
      <c r="G2642" t="s">
        <v>3759</v>
      </c>
      <c r="H2642">
        <v>1</v>
      </c>
      <c r="I2642" t="str">
        <f>IF(A2642=A2641,I2641&amp;CHAR(10)&amp;"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3" spans="1:9" x14ac:dyDescent="0.25">
      <c r="A2643" t="s">
        <v>42097</v>
      </c>
      <c r="B2643">
        <v>75577000</v>
      </c>
      <c r="C2643" t="s">
        <v>16</v>
      </c>
      <c r="D2643" t="str">
        <f>IF(Tabel_Forespørgsel_fra_Visma28[[#This Row],[SupProd]]=" "," "," - "&amp;Tabel_Forespørgsel_fra_Visma28[[#This Row],[SupProd]])</f>
        <v xml:space="preserve"> </v>
      </c>
      <c r="E2643" t="s">
        <v>16</v>
      </c>
      <c r="F2643" t="str">
        <f>IF(Tabel_Forespørgsel_fra_Visma28[[#This Row],[SupDescr]]=" "," "," - "&amp;Tabel_Forespørgsel_fra_Visma28[[#This Row],[SupDescr]])</f>
        <v xml:space="preserve"> </v>
      </c>
      <c r="G2643" t="s">
        <v>3759</v>
      </c>
      <c r="H2643">
        <v>1</v>
      </c>
      <c r="I2643" t="str">
        <f>IF(A2643=A2642,I2642&amp;CHAR(10)&amp;"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4" spans="1:9" x14ac:dyDescent="0.25">
      <c r="A2644" t="s">
        <v>42105</v>
      </c>
      <c r="B2644">
        <v>75577000</v>
      </c>
      <c r="C2644" t="s">
        <v>16</v>
      </c>
      <c r="D2644" t="str">
        <f>IF(Tabel_Forespørgsel_fra_Visma28[[#This Row],[SupProd]]=" "," "," - "&amp;Tabel_Forespørgsel_fra_Visma28[[#This Row],[SupProd]])</f>
        <v xml:space="preserve"> </v>
      </c>
      <c r="E2644" t="s">
        <v>16</v>
      </c>
      <c r="F2644" t="str">
        <f>IF(Tabel_Forespørgsel_fra_Visma28[[#This Row],[SupDescr]]=" "," "," - "&amp;Tabel_Forespørgsel_fra_Visma28[[#This Row],[SupDescr]])</f>
        <v xml:space="preserve"> </v>
      </c>
      <c r="G2644" t="s">
        <v>3759</v>
      </c>
      <c r="H2644">
        <v>1</v>
      </c>
      <c r="I2644" t="str">
        <f>IF(A2644=A2643,I2643&amp;CHAR(10)&amp;"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5" spans="1:9" x14ac:dyDescent="0.25">
      <c r="A2645" t="s">
        <v>42098</v>
      </c>
      <c r="B2645">
        <v>75577000</v>
      </c>
      <c r="C2645" t="s">
        <v>16</v>
      </c>
      <c r="D2645" t="str">
        <f>IF(Tabel_Forespørgsel_fra_Visma28[[#This Row],[SupProd]]=" "," "," - "&amp;Tabel_Forespørgsel_fra_Visma28[[#This Row],[SupProd]])</f>
        <v xml:space="preserve"> </v>
      </c>
      <c r="E2645" t="s">
        <v>16</v>
      </c>
      <c r="F2645" t="str">
        <f>IF(Tabel_Forespørgsel_fra_Visma28[[#This Row],[SupDescr]]=" "," "," - "&amp;Tabel_Forespørgsel_fra_Visma28[[#This Row],[SupDescr]])</f>
        <v xml:space="preserve"> </v>
      </c>
      <c r="G2645" t="s">
        <v>3759</v>
      </c>
      <c r="H2645">
        <v>1</v>
      </c>
      <c r="I2645" t="str">
        <f>IF(A2645=A2644,I2644&amp;CHAR(10)&amp;"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6" spans="1:9" x14ac:dyDescent="0.25">
      <c r="A2646" t="s">
        <v>42099</v>
      </c>
      <c r="B2646">
        <v>74642514</v>
      </c>
      <c r="C2646" t="s">
        <v>16</v>
      </c>
      <c r="D2646" t="str">
        <f>IF(Tabel_Forespørgsel_fra_Visma28[[#This Row],[SupProd]]=" "," "," - "&amp;Tabel_Forespørgsel_fra_Visma28[[#This Row],[SupProd]])</f>
        <v xml:space="preserve"> </v>
      </c>
      <c r="E2646" t="s">
        <v>16</v>
      </c>
      <c r="F2646" t="str">
        <f>IF(Tabel_Forespørgsel_fra_Visma28[[#This Row],[SupDescr]]=" "," "," - "&amp;Tabel_Forespørgsel_fra_Visma28[[#This Row],[SupDescr]])</f>
        <v xml:space="preserve"> </v>
      </c>
      <c r="G2646" t="s">
        <v>14063</v>
      </c>
      <c r="H2646">
        <v>1</v>
      </c>
      <c r="I2646" t="str">
        <f>IF(A2646=A2645,I2645&amp;CHAR(10)&amp;"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47" spans="1:9" x14ac:dyDescent="0.25">
      <c r="A2647" t="s">
        <v>40991</v>
      </c>
      <c r="B2647">
        <v>74642514</v>
      </c>
      <c r="C2647" t="s">
        <v>16</v>
      </c>
      <c r="D2647" t="str">
        <f>IF(Tabel_Forespørgsel_fra_Visma28[[#This Row],[SupProd]]=" "," "," - "&amp;Tabel_Forespørgsel_fra_Visma28[[#This Row],[SupProd]])</f>
        <v xml:space="preserve"> </v>
      </c>
      <c r="E2647" t="s">
        <v>16</v>
      </c>
      <c r="F2647" t="str">
        <f>IF(Tabel_Forespørgsel_fra_Visma28[[#This Row],[SupDescr]]=" "," "," - "&amp;Tabel_Forespørgsel_fra_Visma28[[#This Row],[SupDescr]])</f>
        <v xml:space="preserve"> </v>
      </c>
      <c r="G2647" t="s">
        <v>14063</v>
      </c>
      <c r="H2647">
        <v>1</v>
      </c>
      <c r="I2647" t="str">
        <f>IF(A2647=A2646,I2646&amp;CHAR(10)&amp;"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48" spans="1:9" x14ac:dyDescent="0.25">
      <c r="A2648" t="s">
        <v>40992</v>
      </c>
      <c r="B2648">
        <v>74642514</v>
      </c>
      <c r="C2648" t="s">
        <v>16</v>
      </c>
      <c r="D2648" t="str">
        <f>IF(Tabel_Forespørgsel_fra_Visma28[[#This Row],[SupProd]]=" "," "," - "&amp;Tabel_Forespørgsel_fra_Visma28[[#This Row],[SupProd]])</f>
        <v xml:space="preserve"> </v>
      </c>
      <c r="E2648" t="s">
        <v>16</v>
      </c>
      <c r="F2648" t="str">
        <f>IF(Tabel_Forespørgsel_fra_Visma28[[#This Row],[SupDescr]]=" "," "," - "&amp;Tabel_Forespørgsel_fra_Visma28[[#This Row],[SupDescr]])</f>
        <v xml:space="preserve"> </v>
      </c>
      <c r="G2648" t="s">
        <v>14063</v>
      </c>
      <c r="H2648">
        <v>1</v>
      </c>
      <c r="I2648" t="str">
        <f>IF(A2648=A2647,I2647&amp;CHAR(10)&amp;"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49" spans="1:9" x14ac:dyDescent="0.25">
      <c r="A2649" t="s">
        <v>42101</v>
      </c>
      <c r="B2649">
        <v>75577000</v>
      </c>
      <c r="C2649" t="s">
        <v>16</v>
      </c>
      <c r="D2649" t="str">
        <f>IF(Tabel_Forespørgsel_fra_Visma28[[#This Row],[SupProd]]=" "," "," - "&amp;Tabel_Forespørgsel_fra_Visma28[[#This Row],[SupProd]])</f>
        <v xml:space="preserve"> </v>
      </c>
      <c r="E2649" t="s">
        <v>16</v>
      </c>
      <c r="F2649" t="str">
        <f>IF(Tabel_Forespørgsel_fra_Visma28[[#This Row],[SupDescr]]=" "," "," - "&amp;Tabel_Forespørgsel_fra_Visma28[[#This Row],[SupDescr]])</f>
        <v xml:space="preserve"> </v>
      </c>
      <c r="G2649" t="s">
        <v>3759</v>
      </c>
      <c r="H2649">
        <v>1</v>
      </c>
      <c r="I2649" t="str">
        <f>IF(A2649=A2648,I2648&amp;CHAR(10)&amp;"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50" spans="1:9" x14ac:dyDescent="0.25">
      <c r="A2650" t="s">
        <v>10641</v>
      </c>
      <c r="B2650">
        <v>86560200</v>
      </c>
      <c r="C2650" t="s">
        <v>16</v>
      </c>
      <c r="D2650" t="str">
        <f>IF(Tabel_Forespørgsel_fra_Visma28[[#This Row],[SupProd]]=" "," "," - "&amp;Tabel_Forespørgsel_fra_Visma28[[#This Row],[SupProd]])</f>
        <v xml:space="preserve"> </v>
      </c>
      <c r="E2650" t="s">
        <v>16</v>
      </c>
      <c r="F2650" t="str">
        <f>IF(Tabel_Forespørgsel_fra_Visma28[[#This Row],[SupDescr]]=" "," "," - "&amp;Tabel_Forespørgsel_fra_Visma28[[#This Row],[SupDescr]])</f>
        <v xml:space="preserve"> </v>
      </c>
      <c r="G2650" t="s">
        <v>10432</v>
      </c>
      <c r="H2650">
        <v>1</v>
      </c>
      <c r="I2650" t="str">
        <f>IF(A2650=A2649,I2649&amp;CHAR(10)&amp;"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1" spans="1:9" x14ac:dyDescent="0.25">
      <c r="A2651" t="s">
        <v>10497</v>
      </c>
      <c r="B2651">
        <v>76123366</v>
      </c>
      <c r="C2651" t="s">
        <v>16</v>
      </c>
      <c r="D2651" t="str">
        <f>IF(Tabel_Forespørgsel_fra_Visma28[[#This Row],[SupProd]]=" "," "," - "&amp;Tabel_Forespørgsel_fra_Visma28[[#This Row],[SupProd]])</f>
        <v xml:space="preserve"> </v>
      </c>
      <c r="E2651" t="s">
        <v>16</v>
      </c>
      <c r="F2651" t="str">
        <f>IF(Tabel_Forespørgsel_fra_Visma28[[#This Row],[SupDescr]]=" "," "," - "&amp;Tabel_Forespørgsel_fra_Visma28[[#This Row],[SupDescr]])</f>
        <v xml:space="preserve"> </v>
      </c>
      <c r="G2651" t="s">
        <v>8385</v>
      </c>
      <c r="H2651">
        <v>1</v>
      </c>
      <c r="I2651" t="str">
        <f>IF(A2651=A2650,I2650&amp;CHAR(10)&amp;"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WestCoast Tråd &amp; Plader  </v>
      </c>
    </row>
    <row r="2652" spans="1:9" x14ac:dyDescent="0.25">
      <c r="A2652" t="s">
        <v>11768</v>
      </c>
      <c r="B2652">
        <v>86560200</v>
      </c>
      <c r="C2652" t="s">
        <v>16</v>
      </c>
      <c r="D2652" t="str">
        <f>IF(Tabel_Forespørgsel_fra_Visma28[[#This Row],[SupProd]]=" "," "," - "&amp;Tabel_Forespørgsel_fra_Visma28[[#This Row],[SupProd]])</f>
        <v xml:space="preserve"> </v>
      </c>
      <c r="E2652" t="s">
        <v>16</v>
      </c>
      <c r="F2652" t="str">
        <f>IF(Tabel_Forespørgsel_fra_Visma28[[#This Row],[SupDescr]]=" "," "," - "&amp;Tabel_Forespørgsel_fra_Visma28[[#This Row],[SupDescr]])</f>
        <v xml:space="preserve"> </v>
      </c>
      <c r="G2652" t="s">
        <v>10432</v>
      </c>
      <c r="H2652">
        <v>1</v>
      </c>
      <c r="I2652" t="str">
        <f>IF(A2652=A2651,I2651&amp;CHAR(10)&amp;"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3" spans="1:9" x14ac:dyDescent="0.25">
      <c r="A2653" t="s">
        <v>11769</v>
      </c>
      <c r="B2653">
        <v>86560200</v>
      </c>
      <c r="C2653" t="s">
        <v>16</v>
      </c>
      <c r="D2653" t="str">
        <f>IF(Tabel_Forespørgsel_fra_Visma28[[#This Row],[SupProd]]=" "," "," - "&amp;Tabel_Forespørgsel_fra_Visma28[[#This Row],[SupProd]])</f>
        <v xml:space="preserve"> </v>
      </c>
      <c r="E2653" t="s">
        <v>16</v>
      </c>
      <c r="F2653" t="str">
        <f>IF(Tabel_Forespørgsel_fra_Visma28[[#This Row],[SupDescr]]=" "," "," - "&amp;Tabel_Forespørgsel_fra_Visma28[[#This Row],[SupDescr]])</f>
        <v xml:space="preserve"> </v>
      </c>
      <c r="G2653" t="s">
        <v>10432</v>
      </c>
      <c r="H2653">
        <v>1</v>
      </c>
      <c r="I2653" t="str">
        <f>IF(A2653=A2652,I2652&amp;CHAR(10)&amp;"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4" spans="1:9" x14ac:dyDescent="0.25">
      <c r="A2654" t="s">
        <v>11770</v>
      </c>
      <c r="B2654">
        <v>86560200</v>
      </c>
      <c r="C2654" t="s">
        <v>16</v>
      </c>
      <c r="D2654" t="str">
        <f>IF(Tabel_Forespørgsel_fra_Visma28[[#This Row],[SupProd]]=" "," "," - "&amp;Tabel_Forespørgsel_fra_Visma28[[#This Row],[SupProd]])</f>
        <v xml:space="preserve"> </v>
      </c>
      <c r="E2654" t="s">
        <v>16</v>
      </c>
      <c r="F2654" t="str">
        <f>IF(Tabel_Forespørgsel_fra_Visma28[[#This Row],[SupDescr]]=" "," "," - "&amp;Tabel_Forespørgsel_fra_Visma28[[#This Row],[SupDescr]])</f>
        <v xml:space="preserve"> </v>
      </c>
      <c r="G2654" t="s">
        <v>10432</v>
      </c>
      <c r="H2654">
        <v>1</v>
      </c>
      <c r="I2654" t="str">
        <f>IF(A2654=A2653,I2653&amp;CHAR(10)&amp;"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5" spans="1:9" x14ac:dyDescent="0.25">
      <c r="A2655" t="s">
        <v>11774</v>
      </c>
      <c r="B2655">
        <v>86560200</v>
      </c>
      <c r="C2655" t="s">
        <v>16</v>
      </c>
      <c r="D2655" t="str">
        <f>IF(Tabel_Forespørgsel_fra_Visma28[[#This Row],[SupProd]]=" "," "," - "&amp;Tabel_Forespørgsel_fra_Visma28[[#This Row],[SupProd]])</f>
        <v xml:space="preserve"> </v>
      </c>
      <c r="E2655" t="s">
        <v>16</v>
      </c>
      <c r="F2655" t="str">
        <f>IF(Tabel_Forespørgsel_fra_Visma28[[#This Row],[SupDescr]]=" "," "," - "&amp;Tabel_Forespørgsel_fra_Visma28[[#This Row],[SupDescr]])</f>
        <v xml:space="preserve"> </v>
      </c>
      <c r="G2655" t="s">
        <v>10432</v>
      </c>
      <c r="H2655">
        <v>1</v>
      </c>
      <c r="I2655" t="str">
        <f>IF(A2655=A2654,I2654&amp;CHAR(10)&amp;"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6" spans="1:9" x14ac:dyDescent="0.25">
      <c r="A2656" t="s">
        <v>11040</v>
      </c>
      <c r="B2656">
        <v>74755755</v>
      </c>
      <c r="C2656" t="s">
        <v>16</v>
      </c>
      <c r="D2656" t="str">
        <f>IF(Tabel_Forespørgsel_fra_Visma28[[#This Row],[SupProd]]=" "," "," - "&amp;Tabel_Forespørgsel_fra_Visma28[[#This Row],[SupProd]])</f>
        <v xml:space="preserve"> </v>
      </c>
      <c r="E2656" t="s">
        <v>16</v>
      </c>
      <c r="F2656" t="str">
        <f>IF(Tabel_Forespørgsel_fra_Visma28[[#This Row],[SupDescr]]=" "," "," - "&amp;Tabel_Forespørgsel_fra_Visma28[[#This Row],[SupDescr]])</f>
        <v xml:space="preserve"> </v>
      </c>
      <c r="G2656" t="s">
        <v>4786</v>
      </c>
      <c r="H2656">
        <v>1</v>
      </c>
      <c r="I2656" t="str">
        <f>IF(A2656=A2655,I2655&amp;CHAR(10)&amp;"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57" spans="1:9" x14ac:dyDescent="0.25">
      <c r="A2657" t="s">
        <v>11603</v>
      </c>
      <c r="B2657">
        <v>74755755</v>
      </c>
      <c r="C2657" t="s">
        <v>16</v>
      </c>
      <c r="D2657" t="str">
        <f>IF(Tabel_Forespørgsel_fra_Visma28[[#This Row],[SupProd]]=" "," "," - "&amp;Tabel_Forespørgsel_fra_Visma28[[#This Row],[SupProd]])</f>
        <v xml:space="preserve"> </v>
      </c>
      <c r="E2657" t="s">
        <v>16</v>
      </c>
      <c r="F2657" t="str">
        <f>IF(Tabel_Forespørgsel_fra_Visma28[[#This Row],[SupDescr]]=" "," "," - "&amp;Tabel_Forespørgsel_fra_Visma28[[#This Row],[SupDescr]])</f>
        <v xml:space="preserve"> </v>
      </c>
      <c r="G2657" t="s">
        <v>4786</v>
      </c>
      <c r="H2657">
        <v>1</v>
      </c>
      <c r="I2657" t="str">
        <f>IF(A2657=A2656,I2656&amp;CHAR(10)&amp;"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58" spans="1:9" x14ac:dyDescent="0.25">
      <c r="A2658" t="s">
        <v>11605</v>
      </c>
      <c r="B2658">
        <v>86560200</v>
      </c>
      <c r="C2658" t="s">
        <v>16</v>
      </c>
      <c r="D2658" t="str">
        <f>IF(Tabel_Forespørgsel_fra_Visma28[[#This Row],[SupProd]]=" "," "," - "&amp;Tabel_Forespørgsel_fra_Visma28[[#This Row],[SupProd]])</f>
        <v xml:space="preserve"> </v>
      </c>
      <c r="E2658" t="s">
        <v>16</v>
      </c>
      <c r="F2658" t="str">
        <f>IF(Tabel_Forespørgsel_fra_Visma28[[#This Row],[SupDescr]]=" "," "," - "&amp;Tabel_Forespørgsel_fra_Visma28[[#This Row],[SupDescr]])</f>
        <v xml:space="preserve"> </v>
      </c>
      <c r="G2658" t="s">
        <v>10432</v>
      </c>
      <c r="H2658">
        <v>1</v>
      </c>
      <c r="I2658" t="str">
        <f>IF(A2658=A2657,I2657&amp;CHAR(10)&amp;"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9" spans="1:9" x14ac:dyDescent="0.25">
      <c r="A2659" t="s">
        <v>11606</v>
      </c>
      <c r="B2659">
        <v>74755755</v>
      </c>
      <c r="C2659" t="s">
        <v>16</v>
      </c>
      <c r="D2659" t="str">
        <f>IF(Tabel_Forespørgsel_fra_Visma28[[#This Row],[SupProd]]=" "," "," - "&amp;Tabel_Forespørgsel_fra_Visma28[[#This Row],[SupProd]])</f>
        <v xml:space="preserve"> </v>
      </c>
      <c r="E2659" t="s">
        <v>16</v>
      </c>
      <c r="F2659" t="str">
        <f>IF(Tabel_Forespørgsel_fra_Visma28[[#This Row],[SupDescr]]=" "," "," - "&amp;Tabel_Forespørgsel_fra_Visma28[[#This Row],[SupDescr]])</f>
        <v xml:space="preserve"> </v>
      </c>
      <c r="G2659" t="s">
        <v>4786</v>
      </c>
      <c r="H2659">
        <v>1</v>
      </c>
      <c r="I2659" t="str">
        <f>IF(A2659=A2658,I2658&amp;CHAR(10)&amp;"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60" spans="1:9" x14ac:dyDescent="0.25">
      <c r="A2660" t="s">
        <v>14006</v>
      </c>
      <c r="B2660">
        <v>74755755</v>
      </c>
      <c r="C2660" t="s">
        <v>16</v>
      </c>
      <c r="D2660" t="str">
        <f>IF(Tabel_Forespørgsel_fra_Visma28[[#This Row],[SupProd]]=" "," "," - "&amp;Tabel_Forespørgsel_fra_Visma28[[#This Row],[SupProd]])</f>
        <v xml:space="preserve"> </v>
      </c>
      <c r="E2660" t="s">
        <v>16</v>
      </c>
      <c r="F2660" t="str">
        <f>IF(Tabel_Forespørgsel_fra_Visma28[[#This Row],[SupDescr]]=" "," "," - "&amp;Tabel_Forespørgsel_fra_Visma28[[#This Row],[SupDescr]])</f>
        <v xml:space="preserve"> </v>
      </c>
      <c r="G2660" t="s">
        <v>4786</v>
      </c>
      <c r="H2660">
        <v>1</v>
      </c>
      <c r="I2660" t="str">
        <f>IF(A2660=A2659,I2659&amp;CHAR(10)&amp;"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61" spans="1:9" x14ac:dyDescent="0.25">
      <c r="A2661" t="s">
        <v>12275</v>
      </c>
      <c r="B2661">
        <v>75577000</v>
      </c>
      <c r="C2661" t="s">
        <v>16</v>
      </c>
      <c r="D2661" t="str">
        <f>IF(Tabel_Forespørgsel_fra_Visma28[[#This Row],[SupProd]]=" "," "," - "&amp;Tabel_Forespørgsel_fra_Visma28[[#This Row],[SupProd]])</f>
        <v xml:space="preserve"> </v>
      </c>
      <c r="E2661" t="s">
        <v>16</v>
      </c>
      <c r="F2661" t="str">
        <f>IF(Tabel_Forespørgsel_fra_Visma28[[#This Row],[SupDescr]]=" "," "," - "&amp;Tabel_Forespørgsel_fra_Visma28[[#This Row],[SupDescr]])</f>
        <v xml:space="preserve"> </v>
      </c>
      <c r="G2661" t="s">
        <v>3759</v>
      </c>
      <c r="H2661">
        <v>1</v>
      </c>
      <c r="I2661" t="str">
        <f>IF(A2661=A2660,I2660&amp;CHAR(10)&amp;"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2" spans="1:9" x14ac:dyDescent="0.25">
      <c r="A2662" t="s">
        <v>12276</v>
      </c>
      <c r="B2662">
        <v>75577000</v>
      </c>
      <c r="C2662" t="s">
        <v>16</v>
      </c>
      <c r="D2662" t="str">
        <f>IF(Tabel_Forespørgsel_fra_Visma28[[#This Row],[SupProd]]=" "," "," - "&amp;Tabel_Forespørgsel_fra_Visma28[[#This Row],[SupProd]])</f>
        <v xml:space="preserve"> </v>
      </c>
      <c r="E2662" t="s">
        <v>16</v>
      </c>
      <c r="F2662" t="str">
        <f>IF(Tabel_Forespørgsel_fra_Visma28[[#This Row],[SupDescr]]=" "," "," - "&amp;Tabel_Forespørgsel_fra_Visma28[[#This Row],[SupDescr]])</f>
        <v xml:space="preserve"> </v>
      </c>
      <c r="G2662" t="s">
        <v>3759</v>
      </c>
      <c r="H2662">
        <v>1</v>
      </c>
      <c r="I2662" t="str">
        <f>IF(A2662=A2661,I2661&amp;CHAR(10)&amp;"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3" spans="1:9" x14ac:dyDescent="0.25">
      <c r="A2663" t="s">
        <v>11331</v>
      </c>
      <c r="B2663">
        <v>75577000</v>
      </c>
      <c r="C2663" t="s">
        <v>16</v>
      </c>
      <c r="D2663" t="str">
        <f>IF(Tabel_Forespørgsel_fra_Visma28[[#This Row],[SupProd]]=" "," "," - "&amp;Tabel_Forespørgsel_fra_Visma28[[#This Row],[SupProd]])</f>
        <v xml:space="preserve"> </v>
      </c>
      <c r="E2663" t="s">
        <v>16</v>
      </c>
      <c r="F2663" t="str">
        <f>IF(Tabel_Forespørgsel_fra_Visma28[[#This Row],[SupDescr]]=" "," "," - "&amp;Tabel_Forespørgsel_fra_Visma28[[#This Row],[SupDescr]])</f>
        <v xml:space="preserve"> </v>
      </c>
      <c r="G2663" t="s">
        <v>3759</v>
      </c>
      <c r="H2663">
        <v>1</v>
      </c>
      <c r="I2663" t="str">
        <f>IF(A2663=A2662,I2662&amp;CHAR(10)&amp;"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4" spans="1:9" x14ac:dyDescent="0.25">
      <c r="A2664" t="s">
        <v>12293</v>
      </c>
      <c r="B2664">
        <v>75577000</v>
      </c>
      <c r="C2664" t="s">
        <v>16</v>
      </c>
      <c r="D2664" t="str">
        <f>IF(Tabel_Forespørgsel_fra_Visma28[[#This Row],[SupProd]]=" "," "," - "&amp;Tabel_Forespørgsel_fra_Visma28[[#This Row],[SupProd]])</f>
        <v xml:space="preserve"> </v>
      </c>
      <c r="E2664" t="s">
        <v>16</v>
      </c>
      <c r="F2664" t="str">
        <f>IF(Tabel_Forespørgsel_fra_Visma28[[#This Row],[SupDescr]]=" "," "," - "&amp;Tabel_Forespørgsel_fra_Visma28[[#This Row],[SupDescr]])</f>
        <v xml:space="preserve"> </v>
      </c>
      <c r="G2664" t="s">
        <v>3759</v>
      </c>
      <c r="H2664">
        <v>1</v>
      </c>
      <c r="I2664" t="str">
        <f>IF(A2664=A2663,I2663&amp;CHAR(10)&amp;"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5" spans="1:9" x14ac:dyDescent="0.25">
      <c r="A2665" t="s">
        <v>12287</v>
      </c>
      <c r="B2665">
        <v>75577000</v>
      </c>
      <c r="C2665" t="s">
        <v>16</v>
      </c>
      <c r="D2665" t="str">
        <f>IF(Tabel_Forespørgsel_fra_Visma28[[#This Row],[SupProd]]=" "," "," - "&amp;Tabel_Forespørgsel_fra_Visma28[[#This Row],[SupProd]])</f>
        <v xml:space="preserve"> </v>
      </c>
      <c r="E2665" t="s">
        <v>16</v>
      </c>
      <c r="F2665" t="str">
        <f>IF(Tabel_Forespørgsel_fra_Visma28[[#This Row],[SupDescr]]=" "," "," - "&amp;Tabel_Forespørgsel_fra_Visma28[[#This Row],[SupDescr]])</f>
        <v xml:space="preserve"> </v>
      </c>
      <c r="G2665" t="s">
        <v>3759</v>
      </c>
      <c r="H2665">
        <v>1</v>
      </c>
      <c r="I2665" t="str">
        <f>IF(A2665=A2664,I2664&amp;CHAR(10)&amp;"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6" spans="1:9" x14ac:dyDescent="0.25">
      <c r="A2666" t="s">
        <v>12288</v>
      </c>
      <c r="B2666">
        <v>75577000</v>
      </c>
      <c r="C2666" t="s">
        <v>16</v>
      </c>
      <c r="D2666" t="str">
        <f>IF(Tabel_Forespørgsel_fra_Visma28[[#This Row],[SupProd]]=" "," "," - "&amp;Tabel_Forespørgsel_fra_Visma28[[#This Row],[SupProd]])</f>
        <v xml:space="preserve"> </v>
      </c>
      <c r="E2666" t="s">
        <v>16</v>
      </c>
      <c r="F2666" t="str">
        <f>IF(Tabel_Forespørgsel_fra_Visma28[[#This Row],[SupDescr]]=" "," "," - "&amp;Tabel_Forespørgsel_fra_Visma28[[#This Row],[SupDescr]])</f>
        <v xml:space="preserve"> </v>
      </c>
      <c r="G2666" t="s">
        <v>3759</v>
      </c>
      <c r="H2666">
        <v>1</v>
      </c>
      <c r="I2666" t="str">
        <f>IF(A2666=A2665,I2665&amp;CHAR(10)&amp;"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7" spans="1:9" x14ac:dyDescent="0.25">
      <c r="A2667" t="s">
        <v>12345</v>
      </c>
      <c r="B2667">
        <v>75577000</v>
      </c>
      <c r="C2667" t="s">
        <v>16</v>
      </c>
      <c r="D2667" t="str">
        <f>IF(Tabel_Forespørgsel_fra_Visma28[[#This Row],[SupProd]]=" "," "," - "&amp;Tabel_Forespørgsel_fra_Visma28[[#This Row],[SupProd]])</f>
        <v xml:space="preserve"> </v>
      </c>
      <c r="E2667" t="s">
        <v>16</v>
      </c>
      <c r="F2667" t="str">
        <f>IF(Tabel_Forespørgsel_fra_Visma28[[#This Row],[SupDescr]]=" "," "," - "&amp;Tabel_Forespørgsel_fra_Visma28[[#This Row],[SupDescr]])</f>
        <v xml:space="preserve"> </v>
      </c>
      <c r="G2667" t="s">
        <v>3759</v>
      </c>
      <c r="H2667">
        <v>1</v>
      </c>
      <c r="I2667" t="str">
        <f>IF(A2667=A2666,I2666&amp;CHAR(10)&amp;"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8" spans="1:9" x14ac:dyDescent="0.25">
      <c r="A2668" t="s">
        <v>12351</v>
      </c>
      <c r="B2668">
        <v>74755755</v>
      </c>
      <c r="C2668" t="s">
        <v>16</v>
      </c>
      <c r="D2668" t="str">
        <f>IF(Tabel_Forespørgsel_fra_Visma28[[#This Row],[SupProd]]=" "," "," - "&amp;Tabel_Forespørgsel_fra_Visma28[[#This Row],[SupProd]])</f>
        <v xml:space="preserve"> </v>
      </c>
      <c r="E2668" t="s">
        <v>16</v>
      </c>
      <c r="F2668" t="str">
        <f>IF(Tabel_Forespørgsel_fra_Visma28[[#This Row],[SupDescr]]=" "," "," - "&amp;Tabel_Forespørgsel_fra_Visma28[[#This Row],[SupDescr]])</f>
        <v xml:space="preserve"> </v>
      </c>
      <c r="G2668" t="s">
        <v>4786</v>
      </c>
      <c r="H2668">
        <v>1</v>
      </c>
      <c r="I2668" t="str">
        <f>IF(A2668=A2667,I2667&amp;CHAR(10)&amp;"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69" spans="1:9" x14ac:dyDescent="0.25">
      <c r="A2669" t="s">
        <v>12352</v>
      </c>
      <c r="B2669">
        <v>74755755</v>
      </c>
      <c r="C2669" t="s">
        <v>16</v>
      </c>
      <c r="D2669" t="str">
        <f>IF(Tabel_Forespørgsel_fra_Visma28[[#This Row],[SupProd]]=" "," "," - "&amp;Tabel_Forespørgsel_fra_Visma28[[#This Row],[SupProd]])</f>
        <v xml:space="preserve"> </v>
      </c>
      <c r="E2669" t="s">
        <v>16</v>
      </c>
      <c r="F2669" t="str">
        <f>IF(Tabel_Forespørgsel_fra_Visma28[[#This Row],[SupDescr]]=" "," "," - "&amp;Tabel_Forespørgsel_fra_Visma28[[#This Row],[SupDescr]])</f>
        <v xml:space="preserve"> </v>
      </c>
      <c r="G2669" t="s">
        <v>4786</v>
      </c>
      <c r="H2669">
        <v>1</v>
      </c>
      <c r="I2669" t="str">
        <f>IF(A2669=A2668,I2668&amp;CHAR(10)&amp;"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0" spans="1:9" x14ac:dyDescent="0.25">
      <c r="A2670" t="s">
        <v>12353</v>
      </c>
      <c r="B2670">
        <v>74755755</v>
      </c>
      <c r="C2670" t="s">
        <v>16</v>
      </c>
      <c r="D2670" t="str">
        <f>IF(Tabel_Forespørgsel_fra_Visma28[[#This Row],[SupProd]]=" "," "," - "&amp;Tabel_Forespørgsel_fra_Visma28[[#This Row],[SupProd]])</f>
        <v xml:space="preserve"> </v>
      </c>
      <c r="E2670" t="s">
        <v>16</v>
      </c>
      <c r="F2670" t="str">
        <f>IF(Tabel_Forespørgsel_fra_Visma28[[#This Row],[SupDescr]]=" "," "," - "&amp;Tabel_Forespørgsel_fra_Visma28[[#This Row],[SupDescr]])</f>
        <v xml:space="preserve"> </v>
      </c>
      <c r="G2670" t="s">
        <v>4786</v>
      </c>
      <c r="H2670">
        <v>1</v>
      </c>
      <c r="I2670" t="str">
        <f>IF(A2670=A2669,I2669&amp;CHAR(10)&amp;"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1" spans="1:9" x14ac:dyDescent="0.25">
      <c r="A2671" t="s">
        <v>12349</v>
      </c>
      <c r="B2671">
        <v>74755755</v>
      </c>
      <c r="C2671" t="s">
        <v>16</v>
      </c>
      <c r="D2671" t="str">
        <f>IF(Tabel_Forespørgsel_fra_Visma28[[#This Row],[SupProd]]=" "," "," - "&amp;Tabel_Forespørgsel_fra_Visma28[[#This Row],[SupProd]])</f>
        <v xml:space="preserve"> </v>
      </c>
      <c r="E2671" t="s">
        <v>16</v>
      </c>
      <c r="F2671" t="str">
        <f>IF(Tabel_Forespørgsel_fra_Visma28[[#This Row],[SupDescr]]=" "," "," - "&amp;Tabel_Forespørgsel_fra_Visma28[[#This Row],[SupDescr]])</f>
        <v xml:space="preserve"> </v>
      </c>
      <c r="G2671" t="s">
        <v>4786</v>
      </c>
      <c r="H2671">
        <v>1</v>
      </c>
      <c r="I2671" t="str">
        <f>IF(A2671=A2670,I2670&amp;CHAR(10)&amp;"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2" spans="1:9" x14ac:dyDescent="0.25">
      <c r="A2672" t="s">
        <v>12354</v>
      </c>
      <c r="B2672">
        <v>74755755</v>
      </c>
      <c r="C2672" t="s">
        <v>16</v>
      </c>
      <c r="D2672" t="str">
        <f>IF(Tabel_Forespørgsel_fra_Visma28[[#This Row],[SupProd]]=" "," "," - "&amp;Tabel_Forespørgsel_fra_Visma28[[#This Row],[SupProd]])</f>
        <v xml:space="preserve"> </v>
      </c>
      <c r="E2672" t="s">
        <v>16</v>
      </c>
      <c r="F2672" t="str">
        <f>IF(Tabel_Forespørgsel_fra_Visma28[[#This Row],[SupDescr]]=" "," "," - "&amp;Tabel_Forespørgsel_fra_Visma28[[#This Row],[SupDescr]])</f>
        <v xml:space="preserve"> </v>
      </c>
      <c r="G2672" t="s">
        <v>4786</v>
      </c>
      <c r="H2672">
        <v>1</v>
      </c>
      <c r="I2672" t="str">
        <f>IF(A2672=A2671,I2671&amp;CHAR(10)&amp;"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3" spans="1:9" x14ac:dyDescent="0.25">
      <c r="A2673" t="s">
        <v>12347</v>
      </c>
      <c r="B2673">
        <v>74755755</v>
      </c>
      <c r="C2673" t="s">
        <v>16</v>
      </c>
      <c r="D2673" t="str">
        <f>IF(Tabel_Forespørgsel_fra_Visma28[[#This Row],[SupProd]]=" "," "," - "&amp;Tabel_Forespørgsel_fra_Visma28[[#This Row],[SupProd]])</f>
        <v xml:space="preserve"> </v>
      </c>
      <c r="E2673" t="s">
        <v>16</v>
      </c>
      <c r="F2673" t="str">
        <f>IF(Tabel_Forespørgsel_fra_Visma28[[#This Row],[SupDescr]]=" "," "," - "&amp;Tabel_Forespørgsel_fra_Visma28[[#This Row],[SupDescr]])</f>
        <v xml:space="preserve"> </v>
      </c>
      <c r="G2673" t="s">
        <v>4786</v>
      </c>
      <c r="H2673">
        <v>1</v>
      </c>
      <c r="I2673" t="str">
        <f>IF(A2673=A2672,I2672&amp;CHAR(10)&amp;"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4" spans="1:9" x14ac:dyDescent="0.25">
      <c r="A2674" t="s">
        <v>11386</v>
      </c>
      <c r="B2674">
        <v>70108720</v>
      </c>
      <c r="C2674" t="s">
        <v>16</v>
      </c>
      <c r="D2674" t="str">
        <f>IF(Tabel_Forespørgsel_fra_Visma28[[#This Row],[SupProd]]=" "," "," - "&amp;Tabel_Forespørgsel_fra_Visma28[[#This Row],[SupProd]])</f>
        <v xml:space="preserve"> </v>
      </c>
      <c r="E2674" t="s">
        <v>16</v>
      </c>
      <c r="F2674" t="str">
        <f>IF(Tabel_Forespørgsel_fra_Visma28[[#This Row],[SupDescr]]=" "," "," - "&amp;Tabel_Forespørgsel_fra_Visma28[[#This Row],[SupDescr]])</f>
        <v xml:space="preserve"> </v>
      </c>
      <c r="G2674" t="s">
        <v>8125</v>
      </c>
      <c r="H2674">
        <v>1</v>
      </c>
      <c r="I2674" t="str">
        <f>IF(A2674=A2673,I2673&amp;CHAR(10)&amp;"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75" spans="1:9" x14ac:dyDescent="0.25">
      <c r="A2675" t="s">
        <v>11379</v>
      </c>
      <c r="B2675">
        <v>70108720</v>
      </c>
      <c r="C2675" t="s">
        <v>16</v>
      </c>
      <c r="D2675" t="str">
        <f>IF(Tabel_Forespørgsel_fra_Visma28[[#This Row],[SupProd]]=" "," "," - "&amp;Tabel_Forespørgsel_fra_Visma28[[#This Row],[SupProd]])</f>
        <v xml:space="preserve"> </v>
      </c>
      <c r="E2675" t="s">
        <v>16</v>
      </c>
      <c r="F2675" t="str">
        <f>IF(Tabel_Forespørgsel_fra_Visma28[[#This Row],[SupDescr]]=" "," "," - "&amp;Tabel_Forespørgsel_fra_Visma28[[#This Row],[SupDescr]])</f>
        <v xml:space="preserve"> </v>
      </c>
      <c r="G2675" t="s">
        <v>8125</v>
      </c>
      <c r="H2675">
        <v>1</v>
      </c>
      <c r="I2675" t="str">
        <f>IF(A2675=A2674,I2674&amp;CHAR(10)&amp;"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76" spans="1:9" x14ac:dyDescent="0.25">
      <c r="A2676" t="s">
        <v>11380</v>
      </c>
      <c r="B2676">
        <v>70108720</v>
      </c>
      <c r="C2676" t="s">
        <v>16</v>
      </c>
      <c r="D2676" t="str">
        <f>IF(Tabel_Forespørgsel_fra_Visma28[[#This Row],[SupProd]]=" "," "," - "&amp;Tabel_Forespørgsel_fra_Visma28[[#This Row],[SupProd]])</f>
        <v xml:space="preserve"> </v>
      </c>
      <c r="E2676" t="s">
        <v>16</v>
      </c>
      <c r="F2676" t="str">
        <f>IF(Tabel_Forespørgsel_fra_Visma28[[#This Row],[SupDescr]]=" "," "," - "&amp;Tabel_Forespørgsel_fra_Visma28[[#This Row],[SupDescr]])</f>
        <v xml:space="preserve"> </v>
      </c>
      <c r="G2676" t="s">
        <v>8125</v>
      </c>
      <c r="H2676">
        <v>1</v>
      </c>
      <c r="I2676" t="str">
        <f>IF(A2676=A2675,I2675&amp;CHAR(10)&amp;"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77" spans="1:9" x14ac:dyDescent="0.25">
      <c r="A2677" t="s">
        <v>11381</v>
      </c>
      <c r="B2677">
        <v>70108720</v>
      </c>
      <c r="C2677" t="s">
        <v>16</v>
      </c>
      <c r="D2677" t="str">
        <f>IF(Tabel_Forespørgsel_fra_Visma28[[#This Row],[SupProd]]=" "," "," - "&amp;Tabel_Forespørgsel_fra_Visma28[[#This Row],[SupProd]])</f>
        <v xml:space="preserve"> </v>
      </c>
      <c r="E2677" t="s">
        <v>16</v>
      </c>
      <c r="F2677" t="str">
        <f>IF(Tabel_Forespørgsel_fra_Visma28[[#This Row],[SupDescr]]=" "," "," - "&amp;Tabel_Forespørgsel_fra_Visma28[[#This Row],[SupDescr]])</f>
        <v xml:space="preserve"> </v>
      </c>
      <c r="G2677" t="s">
        <v>8125</v>
      </c>
      <c r="H2677">
        <v>1</v>
      </c>
      <c r="I2677" t="str">
        <f>IF(A2677=A2676,I2676&amp;CHAR(10)&amp;"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78" spans="1:9" x14ac:dyDescent="0.25">
      <c r="A2678" t="s">
        <v>10950</v>
      </c>
      <c r="B2678">
        <v>70108720</v>
      </c>
      <c r="C2678" t="s">
        <v>16</v>
      </c>
      <c r="D2678" t="str">
        <f>IF(Tabel_Forespørgsel_fra_Visma28[[#This Row],[SupProd]]=" "," "," - "&amp;Tabel_Forespørgsel_fra_Visma28[[#This Row],[SupProd]])</f>
        <v xml:space="preserve"> </v>
      </c>
      <c r="E2678" t="s">
        <v>16</v>
      </c>
      <c r="F2678" t="str">
        <f>IF(Tabel_Forespørgsel_fra_Visma28[[#This Row],[SupDescr]]=" "," "," - "&amp;Tabel_Forespørgsel_fra_Visma28[[#This Row],[SupDescr]])</f>
        <v xml:space="preserve"> </v>
      </c>
      <c r="G2678" t="s">
        <v>8125</v>
      </c>
      <c r="H2678">
        <v>1</v>
      </c>
      <c r="I2678" t="str">
        <f>IF(A2678=A2677,I2677&amp;CHAR(10)&amp;"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79" spans="1:9" x14ac:dyDescent="0.25">
      <c r="A2679" t="s">
        <v>14009</v>
      </c>
      <c r="B2679">
        <v>76333555</v>
      </c>
      <c r="C2679" t="s">
        <v>16</v>
      </c>
      <c r="D2679" t="str">
        <f>IF(Tabel_Forespørgsel_fra_Visma28[[#This Row],[SupProd]]=" "," "," - "&amp;Tabel_Forespørgsel_fra_Visma28[[#This Row],[SupProd]])</f>
        <v xml:space="preserve"> </v>
      </c>
      <c r="E2679" t="s">
        <v>16</v>
      </c>
      <c r="F2679" t="str">
        <f>IF(Tabel_Forespørgsel_fra_Visma28[[#This Row],[SupDescr]]=" "," "," - "&amp;Tabel_Forespørgsel_fra_Visma28[[#This Row],[SupDescr]])</f>
        <v xml:space="preserve"> </v>
      </c>
      <c r="G2679" t="s">
        <v>14004</v>
      </c>
      <c r="H2679">
        <v>1</v>
      </c>
      <c r="I2679" t="str">
        <f>IF(A2679=A2678,I2678&amp;CHAR(10)&amp;"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Athco-Engineering  </v>
      </c>
    </row>
    <row r="2680" spans="1:9" x14ac:dyDescent="0.25">
      <c r="A2680" t="s">
        <v>14003</v>
      </c>
      <c r="B2680">
        <v>76333555</v>
      </c>
      <c r="C2680" t="s">
        <v>16</v>
      </c>
      <c r="D2680" t="str">
        <f>IF(Tabel_Forespørgsel_fra_Visma28[[#This Row],[SupProd]]=" "," "," - "&amp;Tabel_Forespørgsel_fra_Visma28[[#This Row],[SupProd]])</f>
        <v xml:space="preserve"> </v>
      </c>
      <c r="E2680" t="s">
        <v>16</v>
      </c>
      <c r="F2680" t="str">
        <f>IF(Tabel_Forespørgsel_fra_Visma28[[#This Row],[SupDescr]]=" "," "," - "&amp;Tabel_Forespørgsel_fra_Visma28[[#This Row],[SupDescr]])</f>
        <v xml:space="preserve"> </v>
      </c>
      <c r="G2680" t="s">
        <v>14004</v>
      </c>
      <c r="H2680">
        <v>1</v>
      </c>
      <c r="I2680" t="str">
        <f>IF(A2680=A2679,I2679&amp;CHAR(10)&amp;"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Athco-Engineering  </v>
      </c>
    </row>
    <row r="2681" spans="1:9" x14ac:dyDescent="0.25">
      <c r="A2681" t="s">
        <v>16610</v>
      </c>
      <c r="B2681">
        <v>70230789</v>
      </c>
      <c r="C2681" t="s">
        <v>16</v>
      </c>
      <c r="D2681" t="str">
        <f>IF(Tabel_Forespørgsel_fra_Visma28[[#This Row],[SupProd]]=" "," "," - "&amp;Tabel_Forespørgsel_fra_Visma28[[#This Row],[SupProd]])</f>
        <v xml:space="preserve"> </v>
      </c>
      <c r="E2681" t="s">
        <v>16</v>
      </c>
      <c r="F2681" t="str">
        <f>IF(Tabel_Forespørgsel_fra_Visma28[[#This Row],[SupDescr]]=" "," "," - "&amp;Tabel_Forespørgsel_fra_Visma28[[#This Row],[SupDescr]])</f>
        <v xml:space="preserve"> </v>
      </c>
      <c r="G2681" t="s">
        <v>8165</v>
      </c>
      <c r="H2681">
        <v>1</v>
      </c>
      <c r="I2681" t="str">
        <f>IF(A2681=A2680,I2680&amp;CHAR(10)&amp;"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Jima Hegn  </v>
      </c>
    </row>
    <row r="2682" spans="1:9" x14ac:dyDescent="0.25">
      <c r="A2682" t="s">
        <v>12210</v>
      </c>
      <c r="B2682">
        <v>70890019</v>
      </c>
      <c r="C2682" t="s">
        <v>16</v>
      </c>
      <c r="D2682" t="str">
        <f>IF(Tabel_Forespørgsel_fra_Visma28[[#This Row],[SupProd]]=" "," "," - "&amp;Tabel_Forespørgsel_fra_Visma28[[#This Row],[SupProd]])</f>
        <v xml:space="preserve"> </v>
      </c>
      <c r="E2682" t="s">
        <v>16</v>
      </c>
      <c r="F2682" t="str">
        <f>IF(Tabel_Forespørgsel_fra_Visma28[[#This Row],[SupDescr]]=" "," "," - "&amp;Tabel_Forespørgsel_fra_Visma28[[#This Row],[SupDescr]])</f>
        <v xml:space="preserve"> </v>
      </c>
      <c r="G2682" t="s">
        <v>5780</v>
      </c>
      <c r="H2682">
        <v>2</v>
      </c>
      <c r="I2682" t="str">
        <f>IF(A2682=A2681,I2681&amp;CHAR(10)&amp;"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683" spans="1:9" x14ac:dyDescent="0.25">
      <c r="A2683" t="s">
        <v>12267</v>
      </c>
      <c r="B2683">
        <v>75577000</v>
      </c>
      <c r="C2683" t="s">
        <v>16</v>
      </c>
      <c r="D2683" t="str">
        <f>IF(Tabel_Forespørgsel_fra_Visma28[[#This Row],[SupProd]]=" "," "," - "&amp;Tabel_Forespørgsel_fra_Visma28[[#This Row],[SupProd]])</f>
        <v xml:space="preserve"> </v>
      </c>
      <c r="E2683" t="s">
        <v>16</v>
      </c>
      <c r="F2683" t="str">
        <f>IF(Tabel_Forespørgsel_fra_Visma28[[#This Row],[SupDescr]]=" "," "," - "&amp;Tabel_Forespørgsel_fra_Visma28[[#This Row],[SupDescr]])</f>
        <v xml:space="preserve"> </v>
      </c>
      <c r="G2683" t="s">
        <v>3759</v>
      </c>
      <c r="H2683">
        <v>1</v>
      </c>
      <c r="I2683" t="str">
        <f>IF(A2683=A2682,I2682&amp;CHAR(10)&amp;"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84" spans="1:9" x14ac:dyDescent="0.25">
      <c r="A2684" t="s">
        <v>12157</v>
      </c>
      <c r="B2684">
        <v>75577000</v>
      </c>
      <c r="C2684" t="s">
        <v>16</v>
      </c>
      <c r="D2684" t="str">
        <f>IF(Tabel_Forespørgsel_fra_Visma28[[#This Row],[SupProd]]=" "," "," - "&amp;Tabel_Forespørgsel_fra_Visma28[[#This Row],[SupProd]])</f>
        <v xml:space="preserve"> </v>
      </c>
      <c r="E2684" t="s">
        <v>16</v>
      </c>
      <c r="F2684" t="str">
        <f>IF(Tabel_Forespørgsel_fra_Visma28[[#This Row],[SupDescr]]=" "," "," - "&amp;Tabel_Forespørgsel_fra_Visma28[[#This Row],[SupDescr]])</f>
        <v xml:space="preserve"> </v>
      </c>
      <c r="G2684" t="s">
        <v>3759</v>
      </c>
      <c r="H2684">
        <v>1</v>
      </c>
      <c r="I2684" t="str">
        <f>IF(A2684=A2683,I2683&amp;CHAR(10)&amp;"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85" spans="1:9" x14ac:dyDescent="0.25">
      <c r="A2685" t="s">
        <v>14831</v>
      </c>
      <c r="B2685">
        <v>64415169</v>
      </c>
      <c r="C2685" t="s">
        <v>16</v>
      </c>
      <c r="D2685" t="str">
        <f>IF(Tabel_Forespørgsel_fra_Visma28[[#This Row],[SupProd]]=" "," "," - "&amp;Tabel_Forespørgsel_fra_Visma28[[#This Row],[SupProd]])</f>
        <v xml:space="preserve"> </v>
      </c>
      <c r="E2685" t="s">
        <v>16</v>
      </c>
      <c r="F2685" t="str">
        <f>IF(Tabel_Forespørgsel_fra_Visma28[[#This Row],[SupDescr]]=" "," "," - "&amp;Tabel_Forespørgsel_fra_Visma28[[#This Row],[SupDescr]])</f>
        <v xml:space="preserve"> </v>
      </c>
      <c r="G2685" t="s">
        <v>14447</v>
      </c>
      <c r="H2685">
        <v>1</v>
      </c>
      <c r="I2685" t="str">
        <f>IF(A2685=A2684,I2684&amp;CHAR(10)&amp;"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Maskinfabrikken 4 I En ApS  </v>
      </c>
    </row>
    <row r="2686" spans="1:9" x14ac:dyDescent="0.25">
      <c r="A2686" t="s">
        <v>14228</v>
      </c>
      <c r="B2686">
        <v>74755755</v>
      </c>
      <c r="C2686" t="s">
        <v>16</v>
      </c>
      <c r="D2686" t="str">
        <f>IF(Tabel_Forespørgsel_fra_Visma28[[#This Row],[SupProd]]=" "," "," - "&amp;Tabel_Forespørgsel_fra_Visma28[[#This Row],[SupProd]])</f>
        <v xml:space="preserve"> </v>
      </c>
      <c r="E2686" t="s">
        <v>16</v>
      </c>
      <c r="F2686" t="str">
        <f>IF(Tabel_Forespørgsel_fra_Visma28[[#This Row],[SupDescr]]=" "," "," - "&amp;Tabel_Forespørgsel_fra_Visma28[[#This Row],[SupDescr]])</f>
        <v xml:space="preserve"> </v>
      </c>
      <c r="G2686" t="s">
        <v>4786</v>
      </c>
      <c r="H2686">
        <v>1</v>
      </c>
      <c r="I2686" t="str">
        <f>IF(A2686=A2685,I2685&amp;CHAR(10)&amp;"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87" spans="1:9" x14ac:dyDescent="0.25">
      <c r="A2687" t="s">
        <v>14240</v>
      </c>
      <c r="B2687">
        <v>74755755</v>
      </c>
      <c r="C2687" t="s">
        <v>16</v>
      </c>
      <c r="D2687" t="str">
        <f>IF(Tabel_Forespørgsel_fra_Visma28[[#This Row],[SupProd]]=" "," "," - "&amp;Tabel_Forespørgsel_fra_Visma28[[#This Row],[SupProd]])</f>
        <v xml:space="preserve"> </v>
      </c>
      <c r="E2687" t="s">
        <v>16</v>
      </c>
      <c r="F2687" t="str">
        <f>IF(Tabel_Forespørgsel_fra_Visma28[[#This Row],[SupDescr]]=" "," "," - "&amp;Tabel_Forespørgsel_fra_Visma28[[#This Row],[SupDescr]])</f>
        <v xml:space="preserve"> </v>
      </c>
      <c r="G2687" t="s">
        <v>4786</v>
      </c>
      <c r="H2687">
        <v>1</v>
      </c>
      <c r="I2687" t="str">
        <f>IF(A2687=A2686,I2686&amp;CHAR(10)&amp;"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88" spans="1:9" x14ac:dyDescent="0.25">
      <c r="A2688" t="s">
        <v>14240</v>
      </c>
      <c r="B2688">
        <v>75577000</v>
      </c>
      <c r="C2688" t="s">
        <v>16</v>
      </c>
      <c r="D2688" t="str">
        <f>IF(Tabel_Forespørgsel_fra_Visma28[[#This Row],[SupProd]]=" "," "," - "&amp;Tabel_Forespørgsel_fra_Visma28[[#This Row],[SupProd]])</f>
        <v xml:space="preserve"> </v>
      </c>
      <c r="E2688" t="s">
        <v>16</v>
      </c>
      <c r="F2688" t="str">
        <f>IF(Tabel_Forespørgsel_fra_Visma28[[#This Row],[SupDescr]]=" "," "," - "&amp;Tabel_Forespørgsel_fra_Visma28[[#This Row],[SupDescr]])</f>
        <v xml:space="preserve"> </v>
      </c>
      <c r="G2688" t="s">
        <v>3759</v>
      </c>
      <c r="H2688">
        <v>2</v>
      </c>
      <c r="I2688" t="str">
        <f>IF(A2688=A2687,I2687&amp;CHAR(10)&amp;"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2689" spans="1:9" x14ac:dyDescent="0.25">
      <c r="A2689" t="s">
        <v>14241</v>
      </c>
      <c r="B2689">
        <v>74755755</v>
      </c>
      <c r="C2689" t="s">
        <v>16</v>
      </c>
      <c r="D2689" t="str">
        <f>IF(Tabel_Forespørgsel_fra_Visma28[[#This Row],[SupProd]]=" "," "," - "&amp;Tabel_Forespørgsel_fra_Visma28[[#This Row],[SupProd]])</f>
        <v xml:space="preserve"> </v>
      </c>
      <c r="E2689" t="s">
        <v>16</v>
      </c>
      <c r="F2689" t="str">
        <f>IF(Tabel_Forespørgsel_fra_Visma28[[#This Row],[SupDescr]]=" "," "," - "&amp;Tabel_Forespørgsel_fra_Visma28[[#This Row],[SupDescr]])</f>
        <v xml:space="preserve"> </v>
      </c>
      <c r="G2689" t="s">
        <v>4786</v>
      </c>
      <c r="H2689">
        <v>1</v>
      </c>
      <c r="I2689" t="str">
        <f>IF(A2689=A2688,I2688&amp;CHAR(10)&amp;"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90" spans="1:9" x14ac:dyDescent="0.25">
      <c r="A2690" t="s">
        <v>14241</v>
      </c>
      <c r="B2690">
        <v>75577000</v>
      </c>
      <c r="C2690" t="s">
        <v>16</v>
      </c>
      <c r="D2690" t="str">
        <f>IF(Tabel_Forespørgsel_fra_Visma28[[#This Row],[SupProd]]=" "," "," - "&amp;Tabel_Forespørgsel_fra_Visma28[[#This Row],[SupProd]])</f>
        <v xml:space="preserve"> </v>
      </c>
      <c r="E2690" t="s">
        <v>16</v>
      </c>
      <c r="F2690" t="str">
        <f>IF(Tabel_Forespørgsel_fra_Visma28[[#This Row],[SupDescr]]=" "," "," - "&amp;Tabel_Forespørgsel_fra_Visma28[[#This Row],[SupDescr]])</f>
        <v xml:space="preserve"> </v>
      </c>
      <c r="G2690" t="s">
        <v>3759</v>
      </c>
      <c r="H2690">
        <v>2</v>
      </c>
      <c r="I2690" t="str">
        <f>IF(A2690=A2689,I2689&amp;CHAR(10)&amp;"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2691" spans="1:9" x14ac:dyDescent="0.25">
      <c r="A2691" t="s">
        <v>14276</v>
      </c>
      <c r="B2691">
        <v>75577000</v>
      </c>
      <c r="C2691" t="s">
        <v>16</v>
      </c>
      <c r="D2691" t="str">
        <f>IF(Tabel_Forespørgsel_fra_Visma28[[#This Row],[SupProd]]=" "," "," - "&amp;Tabel_Forespørgsel_fra_Visma28[[#This Row],[SupProd]])</f>
        <v xml:space="preserve"> </v>
      </c>
      <c r="E2691" t="s">
        <v>16</v>
      </c>
      <c r="F2691" t="str">
        <f>IF(Tabel_Forespørgsel_fra_Visma28[[#This Row],[SupDescr]]=" "," "," - "&amp;Tabel_Forespørgsel_fra_Visma28[[#This Row],[SupDescr]])</f>
        <v xml:space="preserve"> </v>
      </c>
      <c r="G2691" t="s">
        <v>3759</v>
      </c>
      <c r="H2691">
        <v>1</v>
      </c>
      <c r="I2691" t="str">
        <f>IF(A2691=A2690,I2690&amp;CHAR(10)&amp;"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92" spans="1:9" x14ac:dyDescent="0.25">
      <c r="A2692" t="s">
        <v>14277</v>
      </c>
      <c r="B2692">
        <v>75577000</v>
      </c>
      <c r="C2692" t="s">
        <v>16</v>
      </c>
      <c r="D2692" t="str">
        <f>IF(Tabel_Forespørgsel_fra_Visma28[[#This Row],[SupProd]]=" "," "," - "&amp;Tabel_Forespørgsel_fra_Visma28[[#This Row],[SupProd]])</f>
        <v xml:space="preserve"> </v>
      </c>
      <c r="E2692" t="s">
        <v>16</v>
      </c>
      <c r="F2692" t="str">
        <f>IF(Tabel_Forespørgsel_fra_Visma28[[#This Row],[SupDescr]]=" "," "," - "&amp;Tabel_Forespørgsel_fra_Visma28[[#This Row],[SupDescr]])</f>
        <v xml:space="preserve"> </v>
      </c>
      <c r="G2692" t="s">
        <v>3759</v>
      </c>
      <c r="H2692">
        <v>1</v>
      </c>
      <c r="I2692" t="str">
        <f>IF(A2692=A2691,I2691&amp;CHAR(10)&amp;"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93" spans="1:9" x14ac:dyDescent="0.25">
      <c r="A2693" t="s">
        <v>14880</v>
      </c>
      <c r="B2693">
        <v>75577000</v>
      </c>
      <c r="C2693" t="s">
        <v>16</v>
      </c>
      <c r="D2693" t="str">
        <f>IF(Tabel_Forespørgsel_fra_Visma28[[#This Row],[SupProd]]=" "," "," - "&amp;Tabel_Forespørgsel_fra_Visma28[[#This Row],[SupProd]])</f>
        <v xml:space="preserve"> </v>
      </c>
      <c r="E2693" t="s">
        <v>16</v>
      </c>
      <c r="F2693" t="str">
        <f>IF(Tabel_Forespørgsel_fra_Visma28[[#This Row],[SupDescr]]=" "," "," - "&amp;Tabel_Forespørgsel_fra_Visma28[[#This Row],[SupDescr]])</f>
        <v xml:space="preserve"> </v>
      </c>
      <c r="G2693" t="s">
        <v>3759</v>
      </c>
      <c r="H2693">
        <v>1</v>
      </c>
      <c r="I2693" t="str">
        <f>IF(A2693=A2692,I2692&amp;CHAR(10)&amp;"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94" spans="1:9" x14ac:dyDescent="0.25">
      <c r="A2694" t="s">
        <v>14883</v>
      </c>
      <c r="B2694">
        <v>75577000</v>
      </c>
      <c r="C2694" t="s">
        <v>16</v>
      </c>
      <c r="D2694" t="str">
        <f>IF(Tabel_Forespørgsel_fra_Visma28[[#This Row],[SupProd]]=" "," "," - "&amp;Tabel_Forespørgsel_fra_Visma28[[#This Row],[SupProd]])</f>
        <v xml:space="preserve"> </v>
      </c>
      <c r="E2694" t="s">
        <v>16</v>
      </c>
      <c r="F2694" t="str">
        <f>IF(Tabel_Forespørgsel_fra_Visma28[[#This Row],[SupDescr]]=" "," "," - "&amp;Tabel_Forespørgsel_fra_Visma28[[#This Row],[SupDescr]])</f>
        <v xml:space="preserve"> </v>
      </c>
      <c r="G2694" t="s">
        <v>3759</v>
      </c>
      <c r="H2694">
        <v>1</v>
      </c>
      <c r="I2694" t="str">
        <f>IF(A2694=A2693,I2693&amp;CHAR(10)&amp;"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95" spans="1:9" x14ac:dyDescent="0.25">
      <c r="A2695" t="s">
        <v>41335</v>
      </c>
      <c r="B2695">
        <v>75624950</v>
      </c>
      <c r="C2695" t="s">
        <v>16</v>
      </c>
      <c r="D2695" t="str">
        <f>IF(Tabel_Forespørgsel_fra_Visma28[[#This Row],[SupProd]]=" "," "," - "&amp;Tabel_Forespørgsel_fra_Visma28[[#This Row],[SupProd]])</f>
        <v xml:space="preserve"> </v>
      </c>
      <c r="E2695" t="s">
        <v>16</v>
      </c>
      <c r="F2695" t="str">
        <f>IF(Tabel_Forespørgsel_fra_Visma28[[#This Row],[SupDescr]]=" "," "," - "&amp;Tabel_Forespørgsel_fra_Visma28[[#This Row],[SupDescr]])</f>
        <v xml:space="preserve"> </v>
      </c>
      <c r="G2695" t="s">
        <v>13948</v>
      </c>
      <c r="H2695">
        <v>1</v>
      </c>
      <c r="I2695" t="str">
        <f>IF(A2695=A2694,I2694&amp;CHAR(10)&amp;"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96" spans="1:9" x14ac:dyDescent="0.25">
      <c r="A2696" t="s">
        <v>41336</v>
      </c>
      <c r="B2696">
        <v>75624950</v>
      </c>
      <c r="C2696" t="s">
        <v>16</v>
      </c>
      <c r="D2696" t="str">
        <f>IF(Tabel_Forespørgsel_fra_Visma28[[#This Row],[SupProd]]=" "," "," - "&amp;Tabel_Forespørgsel_fra_Visma28[[#This Row],[SupProd]])</f>
        <v xml:space="preserve"> </v>
      </c>
      <c r="E2696" t="s">
        <v>16</v>
      </c>
      <c r="F2696" t="str">
        <f>IF(Tabel_Forespørgsel_fra_Visma28[[#This Row],[SupDescr]]=" "," "," - "&amp;Tabel_Forespørgsel_fra_Visma28[[#This Row],[SupDescr]])</f>
        <v xml:space="preserve"> </v>
      </c>
      <c r="G2696" t="s">
        <v>13948</v>
      </c>
      <c r="H2696">
        <v>1</v>
      </c>
      <c r="I2696" t="str">
        <f>IF(A2696=A2695,I2695&amp;CHAR(10)&amp;"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97" spans="1:9" x14ac:dyDescent="0.25">
      <c r="A2697" t="s">
        <v>41337</v>
      </c>
      <c r="B2697">
        <v>75624950</v>
      </c>
      <c r="C2697" t="s">
        <v>16</v>
      </c>
      <c r="D2697" t="str">
        <f>IF(Tabel_Forespørgsel_fra_Visma28[[#This Row],[SupProd]]=" "," "," - "&amp;Tabel_Forespørgsel_fra_Visma28[[#This Row],[SupProd]])</f>
        <v xml:space="preserve"> </v>
      </c>
      <c r="E2697" t="s">
        <v>16</v>
      </c>
      <c r="F2697" t="str">
        <f>IF(Tabel_Forespørgsel_fra_Visma28[[#This Row],[SupDescr]]=" "," "," - "&amp;Tabel_Forespørgsel_fra_Visma28[[#This Row],[SupDescr]])</f>
        <v xml:space="preserve"> </v>
      </c>
      <c r="G2697" t="s">
        <v>13948</v>
      </c>
      <c r="H2697">
        <v>1</v>
      </c>
      <c r="I2697" t="str">
        <f>IF(A2697=A2696,I2696&amp;CHAR(10)&amp;"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98" spans="1:9" x14ac:dyDescent="0.25">
      <c r="A2698" t="s">
        <v>41338</v>
      </c>
      <c r="B2698">
        <v>75624950</v>
      </c>
      <c r="C2698" t="s">
        <v>16</v>
      </c>
      <c r="D2698" t="str">
        <f>IF(Tabel_Forespørgsel_fra_Visma28[[#This Row],[SupProd]]=" "," "," - "&amp;Tabel_Forespørgsel_fra_Visma28[[#This Row],[SupProd]])</f>
        <v xml:space="preserve"> </v>
      </c>
      <c r="E2698" t="s">
        <v>16</v>
      </c>
      <c r="F2698" t="str">
        <f>IF(Tabel_Forespørgsel_fra_Visma28[[#This Row],[SupDescr]]=" "," "," - "&amp;Tabel_Forespørgsel_fra_Visma28[[#This Row],[SupDescr]])</f>
        <v xml:space="preserve"> </v>
      </c>
      <c r="G2698" t="s">
        <v>13948</v>
      </c>
      <c r="H2698">
        <v>1</v>
      </c>
      <c r="I2698" t="str">
        <f>IF(A2698=A2697,I2697&amp;CHAR(10)&amp;"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99" spans="1:9" x14ac:dyDescent="0.25">
      <c r="A2699" t="s">
        <v>41339</v>
      </c>
      <c r="B2699">
        <v>75624950</v>
      </c>
      <c r="C2699" t="s">
        <v>16</v>
      </c>
      <c r="D2699" t="str">
        <f>IF(Tabel_Forespørgsel_fra_Visma28[[#This Row],[SupProd]]=" "," "," - "&amp;Tabel_Forespørgsel_fra_Visma28[[#This Row],[SupProd]])</f>
        <v xml:space="preserve"> </v>
      </c>
      <c r="E2699" t="s">
        <v>16</v>
      </c>
      <c r="F2699" t="str">
        <f>IF(Tabel_Forespørgsel_fra_Visma28[[#This Row],[SupDescr]]=" "," "," - "&amp;Tabel_Forespørgsel_fra_Visma28[[#This Row],[SupDescr]])</f>
        <v xml:space="preserve"> </v>
      </c>
      <c r="G2699" t="s">
        <v>13948</v>
      </c>
      <c r="H2699">
        <v>1</v>
      </c>
      <c r="I2699" t="str">
        <f>IF(A2699=A2698,I2698&amp;CHAR(10)&amp;"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00" spans="1:9" x14ac:dyDescent="0.25">
      <c r="A2700" t="s">
        <v>41340</v>
      </c>
      <c r="B2700">
        <v>75624950</v>
      </c>
      <c r="C2700" t="s">
        <v>16</v>
      </c>
      <c r="D2700" t="str">
        <f>IF(Tabel_Forespørgsel_fra_Visma28[[#This Row],[SupProd]]=" "," "," - "&amp;Tabel_Forespørgsel_fra_Visma28[[#This Row],[SupProd]])</f>
        <v xml:space="preserve"> </v>
      </c>
      <c r="E2700" t="s">
        <v>16</v>
      </c>
      <c r="F2700" t="str">
        <f>IF(Tabel_Forespørgsel_fra_Visma28[[#This Row],[SupDescr]]=" "," "," - "&amp;Tabel_Forespørgsel_fra_Visma28[[#This Row],[SupDescr]])</f>
        <v xml:space="preserve"> </v>
      </c>
      <c r="G2700" t="s">
        <v>13948</v>
      </c>
      <c r="H2700">
        <v>1</v>
      </c>
      <c r="I2700" t="str">
        <f>IF(A2700=A2699,I2699&amp;CHAR(10)&amp;"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01" spans="1:9" x14ac:dyDescent="0.25">
      <c r="A2701" t="s">
        <v>41308</v>
      </c>
      <c r="B2701">
        <v>70108720</v>
      </c>
      <c r="C2701" t="s">
        <v>16</v>
      </c>
      <c r="D2701" t="str">
        <f>IF(Tabel_Forespørgsel_fra_Visma28[[#This Row],[SupProd]]=" "," "," - "&amp;Tabel_Forespørgsel_fra_Visma28[[#This Row],[SupProd]])</f>
        <v xml:space="preserve"> </v>
      </c>
      <c r="E2701" t="s">
        <v>16</v>
      </c>
      <c r="F2701" t="str">
        <f>IF(Tabel_Forespørgsel_fra_Visma28[[#This Row],[SupDescr]]=" "," "," - "&amp;Tabel_Forespørgsel_fra_Visma28[[#This Row],[SupDescr]])</f>
        <v xml:space="preserve"> </v>
      </c>
      <c r="G2701" t="s">
        <v>8125</v>
      </c>
      <c r="H2701">
        <v>1</v>
      </c>
      <c r="I2701" t="str">
        <f>IF(A2701=A2700,I2700&amp;CHAR(10)&amp;"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02" spans="1:9" x14ac:dyDescent="0.25">
      <c r="A2702" t="s">
        <v>41307</v>
      </c>
      <c r="B2702">
        <v>70108720</v>
      </c>
      <c r="C2702" t="s">
        <v>16</v>
      </c>
      <c r="D2702" t="str">
        <f>IF(Tabel_Forespørgsel_fra_Visma28[[#This Row],[SupProd]]=" "," "," - "&amp;Tabel_Forespørgsel_fra_Visma28[[#This Row],[SupProd]])</f>
        <v xml:space="preserve"> </v>
      </c>
      <c r="E2702" t="s">
        <v>16</v>
      </c>
      <c r="F2702" t="str">
        <f>IF(Tabel_Forespørgsel_fra_Visma28[[#This Row],[SupDescr]]=" "," "," - "&amp;Tabel_Forespørgsel_fra_Visma28[[#This Row],[SupDescr]])</f>
        <v xml:space="preserve"> </v>
      </c>
      <c r="G2702" t="s">
        <v>8125</v>
      </c>
      <c r="H2702">
        <v>1</v>
      </c>
      <c r="I2702" t="str">
        <f>IF(A2702=A2701,I2701&amp;CHAR(10)&amp;"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03" spans="1:9" x14ac:dyDescent="0.25">
      <c r="A2703" t="s">
        <v>41309</v>
      </c>
      <c r="B2703">
        <v>70108720</v>
      </c>
      <c r="C2703" t="s">
        <v>16</v>
      </c>
      <c r="D2703" t="str">
        <f>IF(Tabel_Forespørgsel_fra_Visma28[[#This Row],[SupProd]]=" "," "," - "&amp;Tabel_Forespørgsel_fra_Visma28[[#This Row],[SupProd]])</f>
        <v xml:space="preserve"> </v>
      </c>
      <c r="E2703" t="s">
        <v>16</v>
      </c>
      <c r="F2703" t="str">
        <f>IF(Tabel_Forespørgsel_fra_Visma28[[#This Row],[SupDescr]]=" "," "," - "&amp;Tabel_Forespørgsel_fra_Visma28[[#This Row],[SupDescr]])</f>
        <v xml:space="preserve"> </v>
      </c>
      <c r="G2703" t="s">
        <v>8125</v>
      </c>
      <c r="H2703">
        <v>1</v>
      </c>
      <c r="I2703" t="str">
        <f>IF(A2703=A2702,I2702&amp;CHAR(10)&amp;"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04" spans="1:9" x14ac:dyDescent="0.25">
      <c r="A2704" t="s">
        <v>41310</v>
      </c>
      <c r="B2704">
        <v>70108720</v>
      </c>
      <c r="C2704" t="s">
        <v>16</v>
      </c>
      <c r="D2704" t="str">
        <f>IF(Tabel_Forespørgsel_fra_Visma28[[#This Row],[SupProd]]=" "," "," - "&amp;Tabel_Forespørgsel_fra_Visma28[[#This Row],[SupProd]])</f>
        <v xml:space="preserve"> </v>
      </c>
      <c r="E2704" t="s">
        <v>16</v>
      </c>
      <c r="F2704" t="str">
        <f>IF(Tabel_Forespørgsel_fra_Visma28[[#This Row],[SupDescr]]=" "," "," - "&amp;Tabel_Forespørgsel_fra_Visma28[[#This Row],[SupDescr]])</f>
        <v xml:space="preserve"> </v>
      </c>
      <c r="G2704" t="s">
        <v>8125</v>
      </c>
      <c r="H2704">
        <v>1</v>
      </c>
      <c r="I2704" t="str">
        <f>IF(A2704=A2703,I2703&amp;CHAR(10)&amp;"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05" spans="1:9" x14ac:dyDescent="0.25">
      <c r="A2705" t="s">
        <v>41409</v>
      </c>
      <c r="B2705">
        <v>39893495</v>
      </c>
      <c r="C2705" t="s">
        <v>16</v>
      </c>
      <c r="D2705" t="str">
        <f>IF(Tabel_Forespørgsel_fra_Visma28[[#This Row],[SupProd]]=" "," "," - "&amp;Tabel_Forespørgsel_fra_Visma28[[#This Row],[SupProd]])</f>
        <v xml:space="preserve"> </v>
      </c>
      <c r="E2705" t="s">
        <v>16</v>
      </c>
      <c r="F2705" t="str">
        <f>IF(Tabel_Forespørgsel_fra_Visma28[[#This Row],[SupDescr]]=" "," "," - "&amp;Tabel_Forespørgsel_fra_Visma28[[#This Row],[SupDescr]])</f>
        <v xml:space="preserve"> </v>
      </c>
      <c r="G2705" t="s">
        <v>10418</v>
      </c>
      <c r="H2705">
        <v>1</v>
      </c>
      <c r="I2705" t="str">
        <f>IF(A2705=A2704,I2704&amp;CHAR(10)&amp;"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AllQuip ApS  </v>
      </c>
    </row>
    <row r="2706" spans="1:9" x14ac:dyDescent="0.25">
      <c r="A2706" t="s">
        <v>40983</v>
      </c>
      <c r="B2706">
        <v>75577000</v>
      </c>
      <c r="C2706" t="s">
        <v>16</v>
      </c>
      <c r="D2706" t="str">
        <f>IF(Tabel_Forespørgsel_fra_Visma28[[#This Row],[SupProd]]=" "," "," - "&amp;Tabel_Forespørgsel_fra_Visma28[[#This Row],[SupProd]])</f>
        <v xml:space="preserve"> </v>
      </c>
      <c r="E2706" t="s">
        <v>16</v>
      </c>
      <c r="F2706" t="str">
        <f>IF(Tabel_Forespørgsel_fra_Visma28[[#This Row],[SupDescr]]=" "," "," - "&amp;Tabel_Forespørgsel_fra_Visma28[[#This Row],[SupDescr]])</f>
        <v xml:space="preserve"> </v>
      </c>
      <c r="G2706" t="s">
        <v>3759</v>
      </c>
      <c r="H2706">
        <v>1</v>
      </c>
      <c r="I2706" t="str">
        <f>IF(A2706=A2705,I2705&amp;CHAR(10)&amp;"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707" spans="1:9" x14ac:dyDescent="0.25">
      <c r="A2707" t="s">
        <v>41723</v>
      </c>
      <c r="B2707">
        <v>70108720</v>
      </c>
      <c r="C2707" t="s">
        <v>16</v>
      </c>
      <c r="D2707" t="str">
        <f>IF(Tabel_Forespørgsel_fra_Visma28[[#This Row],[SupProd]]=" "," "," - "&amp;Tabel_Forespørgsel_fra_Visma28[[#This Row],[SupProd]])</f>
        <v xml:space="preserve"> </v>
      </c>
      <c r="E2707" t="s">
        <v>16</v>
      </c>
      <c r="F2707" t="str">
        <f>IF(Tabel_Forespørgsel_fra_Visma28[[#This Row],[SupDescr]]=" "," "," - "&amp;Tabel_Forespørgsel_fra_Visma28[[#This Row],[SupDescr]])</f>
        <v xml:space="preserve"> </v>
      </c>
      <c r="G2707" t="s">
        <v>8125</v>
      </c>
      <c r="H2707">
        <v>1</v>
      </c>
      <c r="I2707" t="str">
        <f>IF(A2707=A2706,I2706&amp;CHAR(10)&amp;"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08" spans="1:9" x14ac:dyDescent="0.25">
      <c r="A2708" t="s">
        <v>16661</v>
      </c>
      <c r="B2708">
        <v>75577000</v>
      </c>
      <c r="C2708" t="s">
        <v>16</v>
      </c>
      <c r="D2708" t="str">
        <f>IF(Tabel_Forespørgsel_fra_Visma28[[#This Row],[SupProd]]=" "," "," - "&amp;Tabel_Forespørgsel_fra_Visma28[[#This Row],[SupProd]])</f>
        <v xml:space="preserve"> </v>
      </c>
      <c r="E2708" t="s">
        <v>16</v>
      </c>
      <c r="F2708" t="str">
        <f>IF(Tabel_Forespørgsel_fra_Visma28[[#This Row],[SupDescr]]=" "," "," - "&amp;Tabel_Forespørgsel_fra_Visma28[[#This Row],[SupDescr]])</f>
        <v xml:space="preserve"> </v>
      </c>
      <c r="G2708" t="s">
        <v>3759</v>
      </c>
      <c r="H2708">
        <v>1</v>
      </c>
      <c r="I2708" t="str">
        <f>IF(A2708=A2707,I2707&amp;CHAR(10)&amp;"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709" spans="1:9" x14ac:dyDescent="0.25">
      <c r="A2709" t="s">
        <v>14430</v>
      </c>
      <c r="B2709">
        <v>74762273</v>
      </c>
      <c r="C2709" t="s">
        <v>16</v>
      </c>
      <c r="D2709" t="str">
        <f>IF(Tabel_Forespørgsel_fra_Visma28[[#This Row],[SupProd]]=" "," "," - "&amp;Tabel_Forespørgsel_fra_Visma28[[#This Row],[SupProd]])</f>
        <v xml:space="preserve"> </v>
      </c>
      <c r="E2709" t="s">
        <v>16</v>
      </c>
      <c r="F2709" t="str">
        <f>IF(Tabel_Forespørgsel_fra_Visma28[[#This Row],[SupDescr]]=" "," "," - "&amp;Tabel_Forespørgsel_fra_Visma28[[#This Row],[SupDescr]])</f>
        <v xml:space="preserve"> </v>
      </c>
      <c r="G2709" t="s">
        <v>154</v>
      </c>
      <c r="H2709">
        <v>1</v>
      </c>
      <c r="I2709" t="str">
        <f>IF(A2709=A2708,I2708&amp;CHAR(10)&amp;"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710" spans="1:9" x14ac:dyDescent="0.25">
      <c r="A2710" t="s">
        <v>14066</v>
      </c>
      <c r="B2710">
        <v>86720099</v>
      </c>
      <c r="C2710" t="s">
        <v>14067</v>
      </c>
      <c r="D2710" t="str">
        <f>IF(Tabel_Forespørgsel_fra_Visma28[[#This Row],[SupProd]]=" "," "," - "&amp;Tabel_Forespørgsel_fra_Visma28[[#This Row],[SupProd]])</f>
        <v xml:space="preserve"> - E01800182500S</v>
      </c>
      <c r="E2710" t="s">
        <v>14068</v>
      </c>
      <c r="F2710" t="str">
        <f>IF(Tabel_Forespørgsel_fra_Visma28[[#This Row],[SupDescr]]=" "," "," - "&amp;Tabel_Forespørgsel_fra_Visma28[[#This Row],[SupDescr]])</f>
        <v xml:space="preserve"> - Trækfjeder</v>
      </c>
      <c r="G2710" t="s">
        <v>11598</v>
      </c>
      <c r="H2710">
        <v>1</v>
      </c>
      <c r="I2710" t="str">
        <f>IF(A2710=A2709,I2709&amp;CHAR(10)&amp;"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Sodemann Industrifjedre A/S - E01800182500S - Trækfjeder</v>
      </c>
    </row>
    <row r="2711" spans="1:9" x14ac:dyDescent="0.25">
      <c r="A2711" t="s">
        <v>14780</v>
      </c>
      <c r="B2711">
        <v>97133211</v>
      </c>
      <c r="C2711" t="s">
        <v>16</v>
      </c>
      <c r="D2711" t="str">
        <f>IF(Tabel_Forespørgsel_fra_Visma28[[#This Row],[SupProd]]=" "," "," - "&amp;Tabel_Forespørgsel_fra_Visma28[[#This Row],[SupProd]])</f>
        <v xml:space="preserve"> </v>
      </c>
      <c r="E2711" t="s">
        <v>16</v>
      </c>
      <c r="F2711" t="str">
        <f>IF(Tabel_Forespørgsel_fra_Visma28[[#This Row],[SupDescr]]=" "," "," - "&amp;Tabel_Forespørgsel_fra_Visma28[[#This Row],[SupDescr]])</f>
        <v xml:space="preserve"> </v>
      </c>
      <c r="G2711" t="s">
        <v>14781</v>
      </c>
      <c r="H2711">
        <v>1</v>
      </c>
      <c r="I2711" t="str">
        <f>IF(A2711=A2710,I2710&amp;CHAR(10)&amp;"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Flexi Riste  </v>
      </c>
    </row>
    <row r="2712" spans="1:9" x14ac:dyDescent="0.25">
      <c r="A2712" t="s">
        <v>14833</v>
      </c>
      <c r="B2712">
        <v>97133211</v>
      </c>
      <c r="C2712" t="s">
        <v>16</v>
      </c>
      <c r="D2712" t="str">
        <f>IF(Tabel_Forespørgsel_fra_Visma28[[#This Row],[SupProd]]=" "," "," - "&amp;Tabel_Forespørgsel_fra_Visma28[[#This Row],[SupProd]])</f>
        <v xml:space="preserve"> </v>
      </c>
      <c r="E2712" t="s">
        <v>16</v>
      </c>
      <c r="F2712" t="str">
        <f>IF(Tabel_Forespørgsel_fra_Visma28[[#This Row],[SupDescr]]=" "," "," - "&amp;Tabel_Forespørgsel_fra_Visma28[[#This Row],[SupDescr]])</f>
        <v xml:space="preserve"> </v>
      </c>
      <c r="G2712" t="s">
        <v>14781</v>
      </c>
      <c r="H2712">
        <v>1</v>
      </c>
      <c r="I2712" t="str">
        <f>IF(A2712=A2711,I2711&amp;CHAR(10)&amp;"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Flexi Riste  </v>
      </c>
    </row>
    <row r="2713" spans="1:9" x14ac:dyDescent="0.25">
      <c r="A2713" t="s">
        <v>14834</v>
      </c>
      <c r="B2713">
        <v>97133211</v>
      </c>
      <c r="C2713" t="s">
        <v>16</v>
      </c>
      <c r="D2713" t="str">
        <f>IF(Tabel_Forespørgsel_fra_Visma28[[#This Row],[SupProd]]=" "," "," - "&amp;Tabel_Forespørgsel_fra_Visma28[[#This Row],[SupProd]])</f>
        <v xml:space="preserve"> </v>
      </c>
      <c r="E2713" t="s">
        <v>16</v>
      </c>
      <c r="F2713" t="str">
        <f>IF(Tabel_Forespørgsel_fra_Visma28[[#This Row],[SupDescr]]=" "," "," - "&amp;Tabel_Forespørgsel_fra_Visma28[[#This Row],[SupDescr]])</f>
        <v xml:space="preserve"> </v>
      </c>
      <c r="G2713" t="s">
        <v>14781</v>
      </c>
      <c r="H2713">
        <v>1</v>
      </c>
      <c r="I2713" t="str">
        <f>IF(A2713=A2712,I2712&amp;CHAR(10)&amp;"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Flexi Riste  </v>
      </c>
    </row>
    <row r="2714" spans="1:9" x14ac:dyDescent="0.25">
      <c r="A2714" t="s">
        <v>14835</v>
      </c>
      <c r="B2714">
        <v>97133211</v>
      </c>
      <c r="C2714" t="s">
        <v>16</v>
      </c>
      <c r="D2714" t="str">
        <f>IF(Tabel_Forespørgsel_fra_Visma28[[#This Row],[SupProd]]=" "," "," - "&amp;Tabel_Forespørgsel_fra_Visma28[[#This Row],[SupProd]])</f>
        <v xml:space="preserve"> </v>
      </c>
      <c r="E2714" t="s">
        <v>16</v>
      </c>
      <c r="F2714" t="str">
        <f>IF(Tabel_Forespørgsel_fra_Visma28[[#This Row],[SupDescr]]=" "," "," - "&amp;Tabel_Forespørgsel_fra_Visma28[[#This Row],[SupDescr]])</f>
        <v xml:space="preserve"> </v>
      </c>
      <c r="G2714" t="s">
        <v>14781</v>
      </c>
      <c r="H2714">
        <v>1</v>
      </c>
      <c r="I2714" t="str">
        <f>IF(A2714=A2713,I2713&amp;CHAR(10)&amp;"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Flexi Riste  </v>
      </c>
    </row>
    <row r="2715" spans="1:9" x14ac:dyDescent="0.25">
      <c r="A2715" t="s">
        <v>14747</v>
      </c>
      <c r="B2715">
        <v>43868333</v>
      </c>
      <c r="C2715" t="s">
        <v>14748</v>
      </c>
      <c r="D2715" t="str">
        <f>IF(Tabel_Forespørgsel_fra_Visma28[[#This Row],[SupProd]]=" "," "," - "&amp;Tabel_Forespørgsel_fra_Visma28[[#This Row],[SupProd]])</f>
        <v xml:space="preserve"> - 04-815719-0150</v>
      </c>
      <c r="E2715" t="s">
        <v>16</v>
      </c>
      <c r="F2715" t="str">
        <f>IF(Tabel_Forespørgsel_fra_Visma28[[#This Row],[SupDescr]]=" "," "," - "&amp;Tabel_Forespørgsel_fra_Visma28[[#This Row],[SupDescr]])</f>
        <v xml:space="preserve"> </v>
      </c>
      <c r="G2715" t="s">
        <v>8629</v>
      </c>
      <c r="H2715">
        <v>1</v>
      </c>
      <c r="I2715" t="str">
        <f>IF(A2715=A2714,I2714&amp;CHAR(10)&amp;"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BRD. KLEE A/S - 04-815719-0150 </v>
      </c>
    </row>
    <row r="2716" spans="1:9" x14ac:dyDescent="0.25">
      <c r="A2716" t="s">
        <v>14749</v>
      </c>
      <c r="B2716">
        <v>43868333</v>
      </c>
      <c r="C2716" t="s">
        <v>14750</v>
      </c>
      <c r="D2716" t="str">
        <f>IF(Tabel_Forespørgsel_fra_Visma28[[#This Row],[SupProd]]=" "," "," - "&amp;Tabel_Forespørgsel_fra_Visma28[[#This Row],[SupProd]])</f>
        <v xml:space="preserve"> - 04-815719-0200</v>
      </c>
      <c r="E2716" t="s">
        <v>16</v>
      </c>
      <c r="F2716" t="str">
        <f>IF(Tabel_Forespørgsel_fra_Visma28[[#This Row],[SupDescr]]=" "," "," - "&amp;Tabel_Forespørgsel_fra_Visma28[[#This Row],[SupDescr]])</f>
        <v xml:space="preserve"> </v>
      </c>
      <c r="G2716" t="s">
        <v>8629</v>
      </c>
      <c r="H2716">
        <v>1</v>
      </c>
      <c r="I2716" t="str">
        <f>IF(A2716=A2715,I2715&amp;CHAR(10)&amp;"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BRD. KLEE A/S - 04-815719-0200 </v>
      </c>
    </row>
    <row r="2717" spans="1:9" x14ac:dyDescent="0.25">
      <c r="A2717" t="s">
        <v>14420</v>
      </c>
      <c r="B2717">
        <v>74762273</v>
      </c>
      <c r="C2717" t="s">
        <v>16</v>
      </c>
      <c r="D2717" t="str">
        <f>IF(Tabel_Forespørgsel_fra_Visma28[[#This Row],[SupProd]]=" "," "," - "&amp;Tabel_Forespørgsel_fra_Visma28[[#This Row],[SupProd]])</f>
        <v xml:space="preserve"> </v>
      </c>
      <c r="E2717" t="s">
        <v>16</v>
      </c>
      <c r="F2717" t="str">
        <f>IF(Tabel_Forespørgsel_fra_Visma28[[#This Row],[SupDescr]]=" "," "," - "&amp;Tabel_Forespørgsel_fra_Visma28[[#This Row],[SupDescr]])</f>
        <v xml:space="preserve"> </v>
      </c>
      <c r="G2717" t="s">
        <v>154</v>
      </c>
      <c r="H2717">
        <v>1</v>
      </c>
      <c r="I2717" t="str">
        <f>IF(A2717=A2716,I2716&amp;CHAR(10)&amp;"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718" spans="1:9" x14ac:dyDescent="0.25">
      <c r="A2718" t="s">
        <v>14421</v>
      </c>
      <c r="B2718">
        <v>74762273</v>
      </c>
      <c r="C2718" t="s">
        <v>16</v>
      </c>
      <c r="D2718" t="str">
        <f>IF(Tabel_Forespørgsel_fra_Visma28[[#This Row],[SupProd]]=" "," "," - "&amp;Tabel_Forespørgsel_fra_Visma28[[#This Row],[SupProd]])</f>
        <v xml:space="preserve"> </v>
      </c>
      <c r="E2718" t="s">
        <v>16</v>
      </c>
      <c r="F2718" t="str">
        <f>IF(Tabel_Forespørgsel_fra_Visma28[[#This Row],[SupDescr]]=" "," "," - "&amp;Tabel_Forespørgsel_fra_Visma28[[#This Row],[SupDescr]])</f>
        <v xml:space="preserve"> </v>
      </c>
      <c r="G2718" t="s">
        <v>154</v>
      </c>
      <c r="H2718">
        <v>1</v>
      </c>
      <c r="I2718" t="str">
        <f>IF(A2718=A2717,I2717&amp;CHAR(10)&amp;"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719" spans="1:9" x14ac:dyDescent="0.25">
      <c r="A2719" t="s">
        <v>41992</v>
      </c>
      <c r="B2719">
        <v>97131200</v>
      </c>
      <c r="C2719" t="s">
        <v>16</v>
      </c>
      <c r="D2719" t="str">
        <f>IF(Tabel_Forespørgsel_fra_Visma28[[#This Row],[SupProd]]=" "," "," - "&amp;Tabel_Forespørgsel_fra_Visma28[[#This Row],[SupProd]])</f>
        <v xml:space="preserve"> </v>
      </c>
      <c r="E2719" t="s">
        <v>16</v>
      </c>
      <c r="F2719" t="str">
        <f>IF(Tabel_Forespørgsel_fra_Visma28[[#This Row],[SupDescr]]=" "," "," - "&amp;Tabel_Forespørgsel_fra_Visma28[[#This Row],[SupDescr]])</f>
        <v xml:space="preserve"> </v>
      </c>
      <c r="G2719" t="s">
        <v>4000</v>
      </c>
      <c r="H2719">
        <v>1</v>
      </c>
      <c r="I2719" t="str">
        <f>IF(A2719=A2718,I2718&amp;CHAR(10)&amp;"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PcP. Maskinfabrikken  </v>
      </c>
    </row>
    <row r="2720" spans="1:9" x14ac:dyDescent="0.25">
      <c r="A2720" t="s">
        <v>14175</v>
      </c>
      <c r="B2720">
        <v>86439632</v>
      </c>
      <c r="C2720" t="s">
        <v>16</v>
      </c>
      <c r="D2720" t="str">
        <f>IF(Tabel_Forespørgsel_fra_Visma28[[#This Row],[SupProd]]=" "," "," - "&amp;Tabel_Forespørgsel_fra_Visma28[[#This Row],[SupProd]])</f>
        <v xml:space="preserve"> </v>
      </c>
      <c r="E2720" t="s">
        <v>16</v>
      </c>
      <c r="F2720" t="str">
        <f>IF(Tabel_Forespørgsel_fra_Visma28[[#This Row],[SupDescr]]=" "," "," - "&amp;Tabel_Forespørgsel_fra_Visma28[[#This Row],[SupDescr]])</f>
        <v xml:space="preserve"> </v>
      </c>
      <c r="G2720" t="s">
        <v>3929</v>
      </c>
      <c r="H2720">
        <v>1</v>
      </c>
      <c r="I2720" t="str">
        <f>IF(A2720=A2719,I2719&amp;CHAR(10)&amp;"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21" spans="1:9" x14ac:dyDescent="0.25">
      <c r="A2721" t="s">
        <v>41089</v>
      </c>
      <c r="B2721">
        <v>86439632</v>
      </c>
      <c r="C2721" t="s">
        <v>16</v>
      </c>
      <c r="D2721" t="str">
        <f>IF(Tabel_Forespørgsel_fra_Visma28[[#This Row],[SupProd]]=" "," "," - "&amp;Tabel_Forespørgsel_fra_Visma28[[#This Row],[SupProd]])</f>
        <v xml:space="preserve"> </v>
      </c>
      <c r="E2721" t="s">
        <v>16</v>
      </c>
      <c r="F2721" t="str">
        <f>IF(Tabel_Forespørgsel_fra_Visma28[[#This Row],[SupDescr]]=" "," "," - "&amp;Tabel_Forespørgsel_fra_Visma28[[#This Row],[SupDescr]])</f>
        <v xml:space="preserve"> </v>
      </c>
      <c r="G2721" t="s">
        <v>3929</v>
      </c>
      <c r="H2721">
        <v>1</v>
      </c>
      <c r="I2721" t="str">
        <f>IF(A2721=A2720,I2720&amp;CHAR(10)&amp;"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22" spans="1:9" x14ac:dyDescent="0.25">
      <c r="A2722" t="s">
        <v>41089</v>
      </c>
      <c r="B2722">
        <v>30940084</v>
      </c>
      <c r="C2722" t="s">
        <v>16</v>
      </c>
      <c r="D2722" t="str">
        <f>IF(Tabel_Forespørgsel_fra_Visma28[[#This Row],[SupProd]]=" "," "," - "&amp;Tabel_Forespørgsel_fra_Visma28[[#This Row],[SupProd]])</f>
        <v xml:space="preserve"> </v>
      </c>
      <c r="E2722" t="s">
        <v>16</v>
      </c>
      <c r="F2722" t="str">
        <f>IF(Tabel_Forespørgsel_fra_Visma28[[#This Row],[SupDescr]]=" "," "," - "&amp;Tabel_Forespørgsel_fra_Visma28[[#This Row],[SupDescr]])</f>
        <v xml:space="preserve"> </v>
      </c>
      <c r="G2722" t="s">
        <v>3981</v>
      </c>
      <c r="H2722">
        <v>2</v>
      </c>
      <c r="I2722" t="str">
        <f>IF(A2722=A2721,I2721&amp;CHAR(10)&amp;"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Pipetek  </v>
      </c>
    </row>
    <row r="2723" spans="1:9" x14ac:dyDescent="0.25">
      <c r="A2723" t="s">
        <v>41088</v>
      </c>
      <c r="B2723">
        <v>86439632</v>
      </c>
      <c r="C2723" t="s">
        <v>16</v>
      </c>
      <c r="D2723" t="str">
        <f>IF(Tabel_Forespørgsel_fra_Visma28[[#This Row],[SupProd]]=" "," "," - "&amp;Tabel_Forespørgsel_fra_Visma28[[#This Row],[SupProd]])</f>
        <v xml:space="preserve"> </v>
      </c>
      <c r="E2723" t="s">
        <v>16</v>
      </c>
      <c r="F2723" t="str">
        <f>IF(Tabel_Forespørgsel_fra_Visma28[[#This Row],[SupDescr]]=" "," "," - "&amp;Tabel_Forespørgsel_fra_Visma28[[#This Row],[SupDescr]])</f>
        <v xml:space="preserve"> </v>
      </c>
      <c r="G2723" t="s">
        <v>3929</v>
      </c>
      <c r="H2723">
        <v>1</v>
      </c>
      <c r="I2723" t="str">
        <f>IF(A2723=A2722,I2722&amp;CHAR(10)&amp;"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24" spans="1:9" x14ac:dyDescent="0.25">
      <c r="A2724" t="s">
        <v>41088</v>
      </c>
      <c r="B2724">
        <v>30940084</v>
      </c>
      <c r="C2724" t="s">
        <v>16</v>
      </c>
      <c r="D2724" t="str">
        <f>IF(Tabel_Forespørgsel_fra_Visma28[[#This Row],[SupProd]]=" "," "," - "&amp;Tabel_Forespørgsel_fra_Visma28[[#This Row],[SupProd]])</f>
        <v xml:space="preserve"> </v>
      </c>
      <c r="E2724" t="s">
        <v>16</v>
      </c>
      <c r="F2724" t="str">
        <f>IF(Tabel_Forespørgsel_fra_Visma28[[#This Row],[SupDescr]]=" "," "," - "&amp;Tabel_Forespørgsel_fra_Visma28[[#This Row],[SupDescr]])</f>
        <v xml:space="preserve"> </v>
      </c>
      <c r="G2724" t="s">
        <v>3981</v>
      </c>
      <c r="H2724">
        <v>2</v>
      </c>
      <c r="I2724" t="str">
        <f>IF(A2724=A2723,I2723&amp;CHAR(10)&amp;"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Pipetek  </v>
      </c>
    </row>
    <row r="2725" spans="1:9" x14ac:dyDescent="0.25">
      <c r="A2725" t="s">
        <v>16648</v>
      </c>
      <c r="B2725">
        <v>75348466</v>
      </c>
      <c r="C2725" t="s">
        <v>16</v>
      </c>
      <c r="D2725" t="str">
        <f>IF(Tabel_Forespørgsel_fra_Visma28[[#This Row],[SupProd]]=" "," "," - "&amp;Tabel_Forespørgsel_fra_Visma28[[#This Row],[SupProd]])</f>
        <v xml:space="preserve"> </v>
      </c>
      <c r="E2725" t="s">
        <v>16</v>
      </c>
      <c r="F2725" t="str">
        <f>IF(Tabel_Forespørgsel_fra_Visma28[[#This Row],[SupDescr]]=" "," "," - "&amp;Tabel_Forespørgsel_fra_Visma28[[#This Row],[SupDescr]])</f>
        <v xml:space="preserve"> </v>
      </c>
      <c r="G2725" t="s">
        <v>4125</v>
      </c>
      <c r="H2725">
        <v>1</v>
      </c>
      <c r="I2725" t="str">
        <f>IF(A2725=A2724,I2724&amp;CHAR(10)&amp;"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2726" spans="1:9" x14ac:dyDescent="0.25">
      <c r="A2726" t="s">
        <v>16637</v>
      </c>
      <c r="B2726">
        <v>72278790</v>
      </c>
      <c r="C2726" t="s">
        <v>16</v>
      </c>
      <c r="D2726" t="str">
        <f>IF(Tabel_Forespørgsel_fra_Visma28[[#This Row],[SupProd]]=" "," "," - "&amp;Tabel_Forespørgsel_fra_Visma28[[#This Row],[SupProd]])</f>
        <v xml:space="preserve"> </v>
      </c>
      <c r="E2726" t="s">
        <v>16</v>
      </c>
      <c r="F2726" t="str">
        <f>IF(Tabel_Forespørgsel_fra_Visma28[[#This Row],[SupDescr]]=" "," "," - "&amp;Tabel_Forespørgsel_fra_Visma28[[#This Row],[SupDescr]])</f>
        <v xml:space="preserve"> </v>
      </c>
      <c r="G2726" t="s">
        <v>13917</v>
      </c>
      <c r="H2726">
        <v>1</v>
      </c>
      <c r="I2726" t="str">
        <f>IF(A2726=A2725,I2725&amp;CHAR(10)&amp;"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 </v>
      </c>
    </row>
    <row r="2727" spans="1:9" x14ac:dyDescent="0.25">
      <c r="A2727" t="s">
        <v>16613</v>
      </c>
      <c r="B2727">
        <v>74762273</v>
      </c>
      <c r="C2727" t="s">
        <v>16</v>
      </c>
      <c r="D2727" t="str">
        <f>IF(Tabel_Forespørgsel_fra_Visma28[[#This Row],[SupProd]]=" "," "," - "&amp;Tabel_Forespørgsel_fra_Visma28[[#This Row],[SupProd]])</f>
        <v xml:space="preserve"> </v>
      </c>
      <c r="E2727" t="s">
        <v>16</v>
      </c>
      <c r="F2727" t="str">
        <f>IF(Tabel_Forespørgsel_fra_Visma28[[#This Row],[SupDescr]]=" "," "," - "&amp;Tabel_Forespørgsel_fra_Visma28[[#This Row],[SupDescr]])</f>
        <v xml:space="preserve"> </v>
      </c>
      <c r="G2727" t="s">
        <v>154</v>
      </c>
      <c r="H2727">
        <v>1</v>
      </c>
      <c r="I2727" t="str">
        <f>IF(A2727=A2726,I2726&amp;CHAR(10)&amp;"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728" spans="1:9" x14ac:dyDescent="0.25">
      <c r="A2728" t="s">
        <v>16613</v>
      </c>
      <c r="B2728">
        <v>75624950</v>
      </c>
      <c r="C2728" t="s">
        <v>16</v>
      </c>
      <c r="D2728" t="str">
        <f>IF(Tabel_Forespørgsel_fra_Visma28[[#This Row],[SupProd]]=" "," "," - "&amp;Tabel_Forespørgsel_fra_Visma28[[#This Row],[SupProd]])</f>
        <v xml:space="preserve"> </v>
      </c>
      <c r="E2728" t="s">
        <v>16</v>
      </c>
      <c r="F2728" t="str">
        <f>IF(Tabel_Forespørgsel_fra_Visma28[[#This Row],[SupDescr]]=" "," "," - "&amp;Tabel_Forespørgsel_fra_Visma28[[#This Row],[SupDescr]])</f>
        <v xml:space="preserve"> </v>
      </c>
      <c r="G2728" t="s">
        <v>13948</v>
      </c>
      <c r="H2728">
        <v>2</v>
      </c>
      <c r="I2728" t="str">
        <f>IF(A2728=A2727,I2727&amp;CHAR(10)&amp;"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Alsted-Metal A/S  </v>
      </c>
    </row>
    <row r="2729" spans="1:9" x14ac:dyDescent="0.25">
      <c r="A2729" t="s">
        <v>16633</v>
      </c>
      <c r="B2729">
        <v>72278790</v>
      </c>
      <c r="C2729" t="s">
        <v>16</v>
      </c>
      <c r="D2729" t="str">
        <f>IF(Tabel_Forespørgsel_fra_Visma28[[#This Row],[SupProd]]=" "," "," - "&amp;Tabel_Forespørgsel_fra_Visma28[[#This Row],[SupProd]])</f>
        <v xml:space="preserve"> </v>
      </c>
      <c r="E2729" t="s">
        <v>16</v>
      </c>
      <c r="F2729" t="str">
        <f>IF(Tabel_Forespørgsel_fra_Visma28[[#This Row],[SupDescr]]=" "," "," - "&amp;Tabel_Forespørgsel_fra_Visma28[[#This Row],[SupDescr]])</f>
        <v xml:space="preserve"> </v>
      </c>
      <c r="G2729" t="s">
        <v>13917</v>
      </c>
      <c r="H2729">
        <v>1</v>
      </c>
      <c r="I2729" t="str">
        <f>IF(A2729=A2728,I2728&amp;CHAR(10)&amp;"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 </v>
      </c>
    </row>
    <row r="2730" spans="1:9" x14ac:dyDescent="0.25">
      <c r="A2730" t="s">
        <v>16645</v>
      </c>
      <c r="B2730">
        <v>75624950</v>
      </c>
      <c r="C2730" t="s">
        <v>16</v>
      </c>
      <c r="D2730" t="str">
        <f>IF(Tabel_Forespørgsel_fra_Visma28[[#This Row],[SupProd]]=" "," "," - "&amp;Tabel_Forespørgsel_fra_Visma28[[#This Row],[SupProd]])</f>
        <v xml:space="preserve"> </v>
      </c>
      <c r="E2730" t="s">
        <v>16</v>
      </c>
      <c r="F2730" t="str">
        <f>IF(Tabel_Forespørgsel_fra_Visma28[[#This Row],[SupDescr]]=" "," "," - "&amp;Tabel_Forespørgsel_fra_Visma28[[#This Row],[SupDescr]])</f>
        <v xml:space="preserve"> </v>
      </c>
      <c r="G2730" t="s">
        <v>13948</v>
      </c>
      <c r="H2730">
        <v>1</v>
      </c>
      <c r="I2730" t="str">
        <f>IF(A2730=A2729,I2729&amp;CHAR(10)&amp;"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1" spans="1:9" x14ac:dyDescent="0.25">
      <c r="A2731" t="s">
        <v>41703</v>
      </c>
      <c r="B2731">
        <v>74642514</v>
      </c>
      <c r="C2731" t="s">
        <v>16</v>
      </c>
      <c r="D2731" t="str">
        <f>IF(Tabel_Forespørgsel_fra_Visma28[[#This Row],[SupProd]]=" "," "," - "&amp;Tabel_Forespørgsel_fra_Visma28[[#This Row],[SupProd]])</f>
        <v xml:space="preserve"> </v>
      </c>
      <c r="E2731" t="s">
        <v>16</v>
      </c>
      <c r="F2731" t="str">
        <f>IF(Tabel_Forespørgsel_fra_Visma28[[#This Row],[SupDescr]]=" "," "," - "&amp;Tabel_Forespørgsel_fra_Visma28[[#This Row],[SupDescr]])</f>
        <v xml:space="preserve"> </v>
      </c>
      <c r="G2731" t="s">
        <v>14063</v>
      </c>
      <c r="H2731">
        <v>1</v>
      </c>
      <c r="I2731" t="str">
        <f>IF(A2731=A2730,I2730&amp;CHAR(10)&amp;"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732" spans="1:9" x14ac:dyDescent="0.25">
      <c r="A2732" t="s">
        <v>41704</v>
      </c>
      <c r="B2732">
        <v>74642514</v>
      </c>
      <c r="C2732" t="s">
        <v>16</v>
      </c>
      <c r="D2732" t="str">
        <f>IF(Tabel_Forespørgsel_fra_Visma28[[#This Row],[SupProd]]=" "," "," - "&amp;Tabel_Forespørgsel_fra_Visma28[[#This Row],[SupProd]])</f>
        <v xml:space="preserve"> </v>
      </c>
      <c r="E2732" t="s">
        <v>16</v>
      </c>
      <c r="F2732" t="str">
        <f>IF(Tabel_Forespørgsel_fra_Visma28[[#This Row],[SupDescr]]=" "," "," - "&amp;Tabel_Forespørgsel_fra_Visma28[[#This Row],[SupDescr]])</f>
        <v xml:space="preserve"> </v>
      </c>
      <c r="G2732" t="s">
        <v>14063</v>
      </c>
      <c r="H2732">
        <v>1</v>
      </c>
      <c r="I2732" t="str">
        <f>IF(A2732=A2731,I2731&amp;CHAR(10)&amp;"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733" spans="1:9" x14ac:dyDescent="0.25">
      <c r="A2733" t="s">
        <v>41829</v>
      </c>
      <c r="B2733">
        <v>96306000</v>
      </c>
      <c r="C2733" t="s">
        <v>16</v>
      </c>
      <c r="D2733" t="str">
        <f>IF(Tabel_Forespørgsel_fra_Visma28[[#This Row],[SupProd]]=" "," "," - "&amp;Tabel_Forespørgsel_fra_Visma28[[#This Row],[SupProd]])</f>
        <v xml:space="preserve"> </v>
      </c>
      <c r="E2733" t="s">
        <v>16</v>
      </c>
      <c r="F2733" t="str">
        <f>IF(Tabel_Forespørgsel_fra_Visma28[[#This Row],[SupDescr]]=" "," "," - "&amp;Tabel_Forespørgsel_fra_Visma28[[#This Row],[SupDescr]])</f>
        <v xml:space="preserve"> </v>
      </c>
      <c r="G2733" t="s">
        <v>8068</v>
      </c>
      <c r="H2733">
        <v>1</v>
      </c>
      <c r="I2733" t="str">
        <f>IF(A2733=A2732,I2732&amp;CHAR(10)&amp;"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2734" spans="1:9" x14ac:dyDescent="0.25">
      <c r="A2734" t="s">
        <v>41610</v>
      </c>
      <c r="B2734">
        <v>75624950</v>
      </c>
      <c r="C2734" t="s">
        <v>16</v>
      </c>
      <c r="D2734" t="str">
        <f>IF(Tabel_Forespørgsel_fra_Visma28[[#This Row],[SupProd]]=" "," "," - "&amp;Tabel_Forespørgsel_fra_Visma28[[#This Row],[SupProd]])</f>
        <v xml:space="preserve"> </v>
      </c>
      <c r="E2734" t="s">
        <v>16</v>
      </c>
      <c r="F2734" t="str">
        <f>IF(Tabel_Forespørgsel_fra_Visma28[[#This Row],[SupDescr]]=" "," "," - "&amp;Tabel_Forespørgsel_fra_Visma28[[#This Row],[SupDescr]])</f>
        <v xml:space="preserve"> </v>
      </c>
      <c r="G2734" t="s">
        <v>13948</v>
      </c>
      <c r="H2734">
        <v>1</v>
      </c>
      <c r="I2734" t="str">
        <f>IF(A2734=A2733,I2733&amp;CHAR(10)&amp;"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5" spans="1:9" x14ac:dyDescent="0.25">
      <c r="A2735" t="s">
        <v>41611</v>
      </c>
      <c r="B2735">
        <v>75624950</v>
      </c>
      <c r="C2735" t="s">
        <v>16</v>
      </c>
      <c r="D2735" t="str">
        <f>IF(Tabel_Forespørgsel_fra_Visma28[[#This Row],[SupProd]]=" "," "," - "&amp;Tabel_Forespørgsel_fra_Visma28[[#This Row],[SupProd]])</f>
        <v xml:space="preserve"> </v>
      </c>
      <c r="E2735" t="s">
        <v>16</v>
      </c>
      <c r="F2735" t="str">
        <f>IF(Tabel_Forespørgsel_fra_Visma28[[#This Row],[SupDescr]]=" "," "," - "&amp;Tabel_Forespørgsel_fra_Visma28[[#This Row],[SupDescr]])</f>
        <v xml:space="preserve"> </v>
      </c>
      <c r="G2735" t="s">
        <v>13948</v>
      </c>
      <c r="H2735">
        <v>1</v>
      </c>
      <c r="I2735" t="str">
        <f>IF(A2735=A2734,I2734&amp;CHAR(10)&amp;"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6" spans="1:9" x14ac:dyDescent="0.25">
      <c r="A2736" t="s">
        <v>41612</v>
      </c>
      <c r="B2736">
        <v>75624950</v>
      </c>
      <c r="C2736" t="s">
        <v>16</v>
      </c>
      <c r="D2736" t="str">
        <f>IF(Tabel_Forespørgsel_fra_Visma28[[#This Row],[SupProd]]=" "," "," - "&amp;Tabel_Forespørgsel_fra_Visma28[[#This Row],[SupProd]])</f>
        <v xml:space="preserve"> </v>
      </c>
      <c r="E2736" t="s">
        <v>16</v>
      </c>
      <c r="F2736" t="str">
        <f>IF(Tabel_Forespørgsel_fra_Visma28[[#This Row],[SupDescr]]=" "," "," - "&amp;Tabel_Forespørgsel_fra_Visma28[[#This Row],[SupDescr]])</f>
        <v xml:space="preserve"> </v>
      </c>
      <c r="G2736" t="s">
        <v>13948</v>
      </c>
      <c r="H2736">
        <v>1</v>
      </c>
      <c r="I2736" t="str">
        <f>IF(A2736=A2735,I2735&amp;CHAR(10)&amp;"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7" spans="1:9" x14ac:dyDescent="0.25">
      <c r="A2737" t="s">
        <v>41531</v>
      </c>
      <c r="B2737">
        <v>75624950</v>
      </c>
      <c r="C2737" t="s">
        <v>16</v>
      </c>
      <c r="D2737" t="str">
        <f>IF(Tabel_Forespørgsel_fra_Visma28[[#This Row],[SupProd]]=" "," "," - "&amp;Tabel_Forespørgsel_fra_Visma28[[#This Row],[SupProd]])</f>
        <v xml:space="preserve"> </v>
      </c>
      <c r="E2737" t="s">
        <v>16</v>
      </c>
      <c r="F2737" t="str">
        <f>IF(Tabel_Forespørgsel_fra_Visma28[[#This Row],[SupDescr]]=" "," "," - "&amp;Tabel_Forespørgsel_fra_Visma28[[#This Row],[SupDescr]])</f>
        <v xml:space="preserve"> </v>
      </c>
      <c r="G2737" t="s">
        <v>13948</v>
      </c>
      <c r="H2737">
        <v>1</v>
      </c>
      <c r="I2737" t="str">
        <f>IF(A2737=A2736,I2736&amp;CHAR(10)&amp;"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8" spans="1:9" x14ac:dyDescent="0.25">
      <c r="A2738" t="s">
        <v>41532</v>
      </c>
      <c r="B2738">
        <v>75624950</v>
      </c>
      <c r="C2738" t="s">
        <v>16</v>
      </c>
      <c r="D2738" t="str">
        <f>IF(Tabel_Forespørgsel_fra_Visma28[[#This Row],[SupProd]]=" "," "," - "&amp;Tabel_Forespørgsel_fra_Visma28[[#This Row],[SupProd]])</f>
        <v xml:space="preserve"> </v>
      </c>
      <c r="E2738" t="s">
        <v>16</v>
      </c>
      <c r="F2738" t="str">
        <f>IF(Tabel_Forespørgsel_fra_Visma28[[#This Row],[SupDescr]]=" "," "," - "&amp;Tabel_Forespørgsel_fra_Visma28[[#This Row],[SupDescr]])</f>
        <v xml:space="preserve"> </v>
      </c>
      <c r="G2738" t="s">
        <v>13948</v>
      </c>
      <c r="H2738">
        <v>1</v>
      </c>
      <c r="I2738" t="str">
        <f>IF(A2738=A2737,I2737&amp;CHAR(10)&amp;"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9" spans="1:9" x14ac:dyDescent="0.25">
      <c r="A2739" t="s">
        <v>41536</v>
      </c>
      <c r="B2739">
        <v>75624950</v>
      </c>
      <c r="C2739" t="s">
        <v>16</v>
      </c>
      <c r="D2739" t="str">
        <f>IF(Tabel_Forespørgsel_fra_Visma28[[#This Row],[SupProd]]=" "," "," - "&amp;Tabel_Forespørgsel_fra_Visma28[[#This Row],[SupProd]])</f>
        <v xml:space="preserve"> </v>
      </c>
      <c r="E2739" t="s">
        <v>16</v>
      </c>
      <c r="F2739" t="str">
        <f>IF(Tabel_Forespørgsel_fra_Visma28[[#This Row],[SupDescr]]=" "," "," - "&amp;Tabel_Forespørgsel_fra_Visma28[[#This Row],[SupDescr]])</f>
        <v xml:space="preserve"> </v>
      </c>
      <c r="G2739" t="s">
        <v>13948</v>
      </c>
      <c r="H2739">
        <v>1</v>
      </c>
      <c r="I2739" t="str">
        <f>IF(A2739=A2738,I2738&amp;CHAR(10)&amp;"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40" spans="1:9" x14ac:dyDescent="0.25">
      <c r="A2740" t="s">
        <v>41537</v>
      </c>
      <c r="B2740">
        <v>75624950</v>
      </c>
      <c r="C2740" t="s">
        <v>16</v>
      </c>
      <c r="D2740" t="str">
        <f>IF(Tabel_Forespørgsel_fra_Visma28[[#This Row],[SupProd]]=" "," "," - "&amp;Tabel_Forespørgsel_fra_Visma28[[#This Row],[SupProd]])</f>
        <v xml:space="preserve"> </v>
      </c>
      <c r="E2740" t="s">
        <v>16</v>
      </c>
      <c r="F2740" t="str">
        <f>IF(Tabel_Forespørgsel_fra_Visma28[[#This Row],[SupDescr]]=" "," "," - "&amp;Tabel_Forespørgsel_fra_Visma28[[#This Row],[SupDescr]])</f>
        <v xml:space="preserve"> </v>
      </c>
      <c r="G2740" t="s">
        <v>13948</v>
      </c>
      <c r="H2740">
        <v>1</v>
      </c>
      <c r="I2740" t="str">
        <f>IF(A2740=A2739,I2739&amp;CHAR(10)&amp;"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41" spans="1:9" x14ac:dyDescent="0.25">
      <c r="A2741" t="s">
        <v>41284</v>
      </c>
      <c r="B2741">
        <v>75624950</v>
      </c>
      <c r="C2741" t="s">
        <v>16</v>
      </c>
      <c r="D2741" t="str">
        <f>IF(Tabel_Forespørgsel_fra_Visma28[[#This Row],[SupProd]]=" "," "," - "&amp;Tabel_Forespørgsel_fra_Visma28[[#This Row],[SupProd]])</f>
        <v xml:space="preserve"> </v>
      </c>
      <c r="E2741" t="s">
        <v>16</v>
      </c>
      <c r="F2741" t="str">
        <f>IF(Tabel_Forespørgsel_fra_Visma28[[#This Row],[SupDescr]]=" "," "," - "&amp;Tabel_Forespørgsel_fra_Visma28[[#This Row],[SupDescr]])</f>
        <v xml:space="preserve"> </v>
      </c>
      <c r="G2741" t="s">
        <v>13948</v>
      </c>
      <c r="H2741">
        <v>1</v>
      </c>
      <c r="I2741" t="str">
        <f>IF(A2741=A2740,I2740&amp;CHAR(10)&amp;"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42" spans="1:9" x14ac:dyDescent="0.25">
      <c r="A2742" t="s">
        <v>41638</v>
      </c>
      <c r="B2742">
        <v>75624950</v>
      </c>
      <c r="C2742" t="s">
        <v>16</v>
      </c>
      <c r="D2742" t="str">
        <f>IF(Tabel_Forespørgsel_fra_Visma28[[#This Row],[SupProd]]=" "," "," - "&amp;Tabel_Forespørgsel_fra_Visma28[[#This Row],[SupProd]])</f>
        <v xml:space="preserve"> </v>
      </c>
      <c r="E2742" t="s">
        <v>16</v>
      </c>
      <c r="F2742" t="str">
        <f>IF(Tabel_Forespørgsel_fra_Visma28[[#This Row],[SupDescr]]=" "," "," - "&amp;Tabel_Forespørgsel_fra_Visma28[[#This Row],[SupDescr]])</f>
        <v xml:space="preserve"> </v>
      </c>
      <c r="G2742" t="s">
        <v>13948</v>
      </c>
      <c r="H2742">
        <v>1</v>
      </c>
      <c r="I2742" t="str">
        <f>IF(A2742=A2741,I2741&amp;CHAR(10)&amp;"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43" spans="1:9" x14ac:dyDescent="0.25">
      <c r="A2743" t="s">
        <v>41533</v>
      </c>
      <c r="B2743">
        <v>75624950</v>
      </c>
      <c r="C2743" t="s">
        <v>16</v>
      </c>
      <c r="D2743" t="str">
        <f>IF(Tabel_Forespørgsel_fra_Visma28[[#This Row],[SupProd]]=" "," "," - "&amp;Tabel_Forespørgsel_fra_Visma28[[#This Row],[SupProd]])</f>
        <v xml:space="preserve"> </v>
      </c>
      <c r="E2743" t="s">
        <v>16</v>
      </c>
      <c r="F2743" t="str">
        <f>IF(Tabel_Forespørgsel_fra_Visma28[[#This Row],[SupDescr]]=" "," "," - "&amp;Tabel_Forespørgsel_fra_Visma28[[#This Row],[SupDescr]])</f>
        <v xml:space="preserve"> </v>
      </c>
      <c r="G2743" t="s">
        <v>13948</v>
      </c>
      <c r="H2743">
        <v>1</v>
      </c>
      <c r="I2743" t="str">
        <f>IF(A2743=A2742,I2742&amp;CHAR(10)&amp;"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44" spans="1:9" x14ac:dyDescent="0.25">
      <c r="A2744" t="s">
        <v>41102</v>
      </c>
      <c r="B2744">
        <v>86439632</v>
      </c>
      <c r="C2744" t="s">
        <v>16</v>
      </c>
      <c r="D2744" t="str">
        <f>IF(Tabel_Forespørgsel_fra_Visma28[[#This Row],[SupProd]]=" "," "," - "&amp;Tabel_Forespørgsel_fra_Visma28[[#This Row],[SupProd]])</f>
        <v xml:space="preserve"> </v>
      </c>
      <c r="E2744" t="s">
        <v>16</v>
      </c>
      <c r="F2744" t="str">
        <f>IF(Tabel_Forespørgsel_fra_Visma28[[#This Row],[SupDescr]]=" "," "," - "&amp;Tabel_Forespørgsel_fra_Visma28[[#This Row],[SupDescr]])</f>
        <v xml:space="preserve"> </v>
      </c>
      <c r="G2744" t="s">
        <v>3929</v>
      </c>
      <c r="H2744">
        <v>1</v>
      </c>
      <c r="I2744" t="str">
        <f>IF(A2744=A2743,I2743&amp;CHAR(10)&amp;"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45" spans="1:9" x14ac:dyDescent="0.25">
      <c r="A2745" t="s">
        <v>41145</v>
      </c>
      <c r="B2745">
        <v>86439632</v>
      </c>
      <c r="C2745" t="s">
        <v>16</v>
      </c>
      <c r="D2745" t="str">
        <f>IF(Tabel_Forespørgsel_fra_Visma28[[#This Row],[SupProd]]=" "," "," - "&amp;Tabel_Forespørgsel_fra_Visma28[[#This Row],[SupProd]])</f>
        <v xml:space="preserve"> </v>
      </c>
      <c r="E2745" t="s">
        <v>16</v>
      </c>
      <c r="F2745" t="str">
        <f>IF(Tabel_Forespørgsel_fra_Visma28[[#This Row],[SupDescr]]=" "," "," - "&amp;Tabel_Forespørgsel_fra_Visma28[[#This Row],[SupDescr]])</f>
        <v xml:space="preserve"> </v>
      </c>
      <c r="G2745" t="s">
        <v>3929</v>
      </c>
      <c r="H2745">
        <v>1</v>
      </c>
      <c r="I2745" t="str">
        <f>IF(A2745=A2744,I2744&amp;CHAR(10)&amp;"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46" spans="1:9" x14ac:dyDescent="0.25">
      <c r="A2746" t="s">
        <v>41017</v>
      </c>
      <c r="B2746">
        <v>74755755</v>
      </c>
      <c r="C2746" t="s">
        <v>16</v>
      </c>
      <c r="D2746" t="str">
        <f>IF(Tabel_Forespørgsel_fra_Visma28[[#This Row],[SupProd]]=" "," "," - "&amp;Tabel_Forespørgsel_fra_Visma28[[#This Row],[SupProd]])</f>
        <v xml:space="preserve"> </v>
      </c>
      <c r="E2746" t="s">
        <v>16</v>
      </c>
      <c r="F2746" t="str">
        <f>IF(Tabel_Forespørgsel_fra_Visma28[[#This Row],[SupDescr]]=" "," "," - "&amp;Tabel_Forespørgsel_fra_Visma28[[#This Row],[SupDescr]])</f>
        <v xml:space="preserve"> </v>
      </c>
      <c r="G2746" t="s">
        <v>4786</v>
      </c>
      <c r="H2746">
        <v>1</v>
      </c>
      <c r="I2746" t="str">
        <f>IF(A2746=A2745,I2745&amp;CHAR(10)&amp;"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47" spans="1:9" x14ac:dyDescent="0.25">
      <c r="A2747" t="s">
        <v>41032</v>
      </c>
      <c r="B2747">
        <v>86659222</v>
      </c>
      <c r="C2747" t="s">
        <v>16</v>
      </c>
      <c r="D2747" t="str">
        <f>IF(Tabel_Forespørgsel_fra_Visma28[[#This Row],[SupProd]]=" "," "," - "&amp;Tabel_Forespørgsel_fra_Visma28[[#This Row],[SupProd]])</f>
        <v xml:space="preserve"> </v>
      </c>
      <c r="E2747" t="s">
        <v>16</v>
      </c>
      <c r="F2747" t="str">
        <f>IF(Tabel_Forespørgsel_fra_Visma28[[#This Row],[SupDescr]]=" "," "," - "&amp;Tabel_Forespørgsel_fra_Visma28[[#This Row],[SupDescr]])</f>
        <v xml:space="preserve"> </v>
      </c>
      <c r="G2747" t="s">
        <v>40888</v>
      </c>
      <c r="H2747">
        <v>1</v>
      </c>
      <c r="I2747" t="str">
        <f>IF(A2747=A2746,I2746&amp;CHAR(10)&amp;"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48" spans="1:9" x14ac:dyDescent="0.25">
      <c r="A2748" t="s">
        <v>41411</v>
      </c>
      <c r="B2748">
        <v>86659222</v>
      </c>
      <c r="C2748" t="s">
        <v>16</v>
      </c>
      <c r="D2748" t="str">
        <f>IF(Tabel_Forespørgsel_fra_Visma28[[#This Row],[SupProd]]=" "," "," - "&amp;Tabel_Forespørgsel_fra_Visma28[[#This Row],[SupProd]])</f>
        <v xml:space="preserve"> </v>
      </c>
      <c r="E2748" t="s">
        <v>16</v>
      </c>
      <c r="F2748" t="str">
        <f>IF(Tabel_Forespørgsel_fra_Visma28[[#This Row],[SupDescr]]=" "," "," - "&amp;Tabel_Forespørgsel_fra_Visma28[[#This Row],[SupDescr]])</f>
        <v xml:space="preserve"> </v>
      </c>
      <c r="G2748" t="s">
        <v>40888</v>
      </c>
      <c r="H2748">
        <v>1</v>
      </c>
      <c r="I2748" t="str">
        <f>IF(A2748=A2747,I2747&amp;CHAR(10)&amp;"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49" spans="1:9" x14ac:dyDescent="0.25">
      <c r="A2749" t="s">
        <v>41991</v>
      </c>
      <c r="B2749">
        <v>43237700</v>
      </c>
      <c r="C2749" t="s">
        <v>16</v>
      </c>
      <c r="D2749" t="str">
        <f>IF(Tabel_Forespørgsel_fra_Visma28[[#This Row],[SupProd]]=" "," "," - "&amp;Tabel_Forespørgsel_fra_Visma28[[#This Row],[SupProd]])</f>
        <v xml:space="preserve"> </v>
      </c>
      <c r="E2749" t="s">
        <v>16</v>
      </c>
      <c r="F2749" t="str">
        <f>IF(Tabel_Forespørgsel_fra_Visma28[[#This Row],[SupDescr]]=" "," "," - "&amp;Tabel_Forespørgsel_fra_Visma28[[#This Row],[SupDescr]])</f>
        <v xml:space="preserve"> </v>
      </c>
      <c r="G2749" t="s">
        <v>7296</v>
      </c>
      <c r="H2749">
        <v>1</v>
      </c>
      <c r="I2749" t="str">
        <f>IF(A2749=A2748,I2748&amp;CHAR(10)&amp;"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750" spans="1:9" x14ac:dyDescent="0.25">
      <c r="A2750" t="s">
        <v>42010</v>
      </c>
      <c r="B2750">
        <v>43237700</v>
      </c>
      <c r="C2750" t="s">
        <v>16</v>
      </c>
      <c r="D2750" t="str">
        <f>IF(Tabel_Forespørgsel_fra_Visma28[[#This Row],[SupProd]]=" "," "," - "&amp;Tabel_Forespørgsel_fra_Visma28[[#This Row],[SupProd]])</f>
        <v xml:space="preserve"> </v>
      </c>
      <c r="E2750" t="s">
        <v>16</v>
      </c>
      <c r="F2750" t="str">
        <f>IF(Tabel_Forespørgsel_fra_Visma28[[#This Row],[SupDescr]]=" "," "," - "&amp;Tabel_Forespørgsel_fra_Visma28[[#This Row],[SupDescr]])</f>
        <v xml:space="preserve"> </v>
      </c>
      <c r="G2750" t="s">
        <v>7296</v>
      </c>
      <c r="H2750">
        <v>1</v>
      </c>
      <c r="I2750" t="str">
        <f>IF(A2750=A2749,I2749&amp;CHAR(10)&amp;"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751" spans="1:9" x14ac:dyDescent="0.25">
      <c r="A2751" t="s">
        <v>15355</v>
      </c>
      <c r="B2751">
        <v>70108720</v>
      </c>
      <c r="C2751" t="s">
        <v>16</v>
      </c>
      <c r="D2751" t="str">
        <f>IF(Tabel_Forespørgsel_fra_Visma28[[#This Row],[SupProd]]=" "," "," - "&amp;Tabel_Forespørgsel_fra_Visma28[[#This Row],[SupProd]])</f>
        <v xml:space="preserve"> </v>
      </c>
      <c r="E2751" t="s">
        <v>16</v>
      </c>
      <c r="F2751" t="str">
        <f>IF(Tabel_Forespørgsel_fra_Visma28[[#This Row],[SupDescr]]=" "," "," - "&amp;Tabel_Forespørgsel_fra_Visma28[[#This Row],[SupDescr]])</f>
        <v xml:space="preserve"> </v>
      </c>
      <c r="G2751" t="s">
        <v>8125</v>
      </c>
      <c r="H2751">
        <v>1</v>
      </c>
      <c r="I2751" t="str">
        <f>IF(A2751=A2750,I2750&amp;CHAR(10)&amp;"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52" spans="1:9" x14ac:dyDescent="0.25">
      <c r="A2752" t="s">
        <v>41427</v>
      </c>
      <c r="B2752">
        <v>75624950</v>
      </c>
      <c r="C2752" t="s">
        <v>16</v>
      </c>
      <c r="D2752" t="str">
        <f>IF(Tabel_Forespørgsel_fra_Visma28[[#This Row],[SupProd]]=" "," "," - "&amp;Tabel_Forespørgsel_fra_Visma28[[#This Row],[SupProd]])</f>
        <v xml:space="preserve"> </v>
      </c>
      <c r="E2752" t="s">
        <v>16</v>
      </c>
      <c r="F2752" t="str">
        <f>IF(Tabel_Forespørgsel_fra_Visma28[[#This Row],[SupDescr]]=" "," "," - "&amp;Tabel_Forespørgsel_fra_Visma28[[#This Row],[SupDescr]])</f>
        <v xml:space="preserve"> </v>
      </c>
      <c r="G2752" t="s">
        <v>13948</v>
      </c>
      <c r="H2752">
        <v>2</v>
      </c>
      <c r="I2752" t="str">
        <f>IF(A2752=A2751,I2751&amp;CHAR(10)&amp;"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53" spans="1:9" x14ac:dyDescent="0.25">
      <c r="A2753" t="s">
        <v>41614</v>
      </c>
      <c r="B2753">
        <v>75421677</v>
      </c>
      <c r="C2753" t="s">
        <v>16</v>
      </c>
      <c r="D2753" t="str">
        <f>IF(Tabel_Forespørgsel_fra_Visma28[[#This Row],[SupProd]]=" "," "," - "&amp;Tabel_Forespørgsel_fra_Visma28[[#This Row],[SupProd]])</f>
        <v xml:space="preserve"> </v>
      </c>
      <c r="E2753" t="s">
        <v>16</v>
      </c>
      <c r="F2753" t="str">
        <f>IF(Tabel_Forespørgsel_fra_Visma28[[#This Row],[SupDescr]]=" "," "," - "&amp;Tabel_Forespørgsel_fra_Visma28[[#This Row],[SupDescr]])</f>
        <v xml:space="preserve"> </v>
      </c>
      <c r="G2753" t="s">
        <v>3368</v>
      </c>
      <c r="H2753">
        <v>1</v>
      </c>
      <c r="I2753" t="str">
        <f>IF(A2753=A2752,I2752&amp;CHAR(10)&amp;"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754" spans="1:9" x14ac:dyDescent="0.25">
      <c r="A2754" t="s">
        <v>41615</v>
      </c>
      <c r="B2754">
        <v>75421677</v>
      </c>
      <c r="C2754" t="s">
        <v>16</v>
      </c>
      <c r="D2754" t="str">
        <f>IF(Tabel_Forespørgsel_fra_Visma28[[#This Row],[SupProd]]=" "," "," - "&amp;Tabel_Forespørgsel_fra_Visma28[[#This Row],[SupProd]])</f>
        <v xml:space="preserve"> </v>
      </c>
      <c r="E2754" t="s">
        <v>16</v>
      </c>
      <c r="F2754" t="str">
        <f>IF(Tabel_Forespørgsel_fra_Visma28[[#This Row],[SupDescr]]=" "," "," - "&amp;Tabel_Forespørgsel_fra_Visma28[[#This Row],[SupDescr]])</f>
        <v xml:space="preserve"> </v>
      </c>
      <c r="G2754" t="s">
        <v>3368</v>
      </c>
      <c r="H2754">
        <v>1</v>
      </c>
      <c r="I2754" t="str">
        <f>IF(A2754=A2753,I2753&amp;CHAR(10)&amp;"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755" spans="1:9" x14ac:dyDescent="0.25">
      <c r="A2755" t="s">
        <v>41467</v>
      </c>
      <c r="B2755">
        <v>86659222</v>
      </c>
      <c r="C2755" t="s">
        <v>16</v>
      </c>
      <c r="D2755" t="str">
        <f>IF(Tabel_Forespørgsel_fra_Visma28[[#This Row],[SupProd]]=" "," "," - "&amp;Tabel_Forespørgsel_fra_Visma28[[#This Row],[SupProd]])</f>
        <v xml:space="preserve"> </v>
      </c>
      <c r="E2755" t="s">
        <v>16</v>
      </c>
      <c r="F2755" t="str">
        <f>IF(Tabel_Forespørgsel_fra_Visma28[[#This Row],[SupDescr]]=" "," "," - "&amp;Tabel_Forespørgsel_fra_Visma28[[#This Row],[SupDescr]])</f>
        <v xml:space="preserve"> </v>
      </c>
      <c r="G2755" t="s">
        <v>40888</v>
      </c>
      <c r="H2755">
        <v>1</v>
      </c>
      <c r="I2755" t="str">
        <f>IF(A2755=A2754,I2754&amp;CHAR(10)&amp;"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56" spans="1:9" x14ac:dyDescent="0.25">
      <c r="A2756" t="s">
        <v>41510</v>
      </c>
      <c r="B2756">
        <v>86659222</v>
      </c>
      <c r="C2756" t="s">
        <v>16</v>
      </c>
      <c r="D2756" t="str">
        <f>IF(Tabel_Forespørgsel_fra_Visma28[[#This Row],[SupProd]]=" "," "," - "&amp;Tabel_Forespørgsel_fra_Visma28[[#This Row],[SupProd]])</f>
        <v xml:space="preserve"> </v>
      </c>
      <c r="E2756" t="s">
        <v>16</v>
      </c>
      <c r="F2756" t="str">
        <f>IF(Tabel_Forespørgsel_fra_Visma28[[#This Row],[SupDescr]]=" "," "," - "&amp;Tabel_Forespørgsel_fra_Visma28[[#This Row],[SupDescr]])</f>
        <v xml:space="preserve"> </v>
      </c>
      <c r="G2756" t="s">
        <v>40888</v>
      </c>
      <c r="H2756">
        <v>1</v>
      </c>
      <c r="I2756" t="str">
        <f>IF(A2756=A2755,I2755&amp;CHAR(10)&amp;"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57" spans="1:9" x14ac:dyDescent="0.25">
      <c r="A2757" t="s">
        <v>41511</v>
      </c>
      <c r="B2757">
        <v>86659222</v>
      </c>
      <c r="C2757" t="s">
        <v>16</v>
      </c>
      <c r="D2757" t="str">
        <f>IF(Tabel_Forespørgsel_fra_Visma28[[#This Row],[SupProd]]=" "," "," - "&amp;Tabel_Forespørgsel_fra_Visma28[[#This Row],[SupProd]])</f>
        <v xml:space="preserve"> </v>
      </c>
      <c r="E2757" t="s">
        <v>16</v>
      </c>
      <c r="F2757" t="str">
        <f>IF(Tabel_Forespørgsel_fra_Visma28[[#This Row],[SupDescr]]=" "," "," - "&amp;Tabel_Forespørgsel_fra_Visma28[[#This Row],[SupDescr]])</f>
        <v xml:space="preserve"> </v>
      </c>
      <c r="G2757" t="s">
        <v>40888</v>
      </c>
      <c r="H2757">
        <v>1</v>
      </c>
      <c r="I2757" t="str">
        <f>IF(A2757=A2756,I2756&amp;CHAR(10)&amp;"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58" spans="1:9" x14ac:dyDescent="0.25">
      <c r="A2758" t="s">
        <v>41512</v>
      </c>
      <c r="B2758">
        <v>86659222</v>
      </c>
      <c r="C2758" t="s">
        <v>16</v>
      </c>
      <c r="D2758" t="str">
        <f>IF(Tabel_Forespørgsel_fra_Visma28[[#This Row],[SupProd]]=" "," "," - "&amp;Tabel_Forespørgsel_fra_Visma28[[#This Row],[SupProd]])</f>
        <v xml:space="preserve"> </v>
      </c>
      <c r="E2758" t="s">
        <v>16</v>
      </c>
      <c r="F2758" t="str">
        <f>IF(Tabel_Forespørgsel_fra_Visma28[[#This Row],[SupDescr]]=" "," "," - "&amp;Tabel_Forespørgsel_fra_Visma28[[#This Row],[SupDescr]])</f>
        <v xml:space="preserve"> </v>
      </c>
      <c r="G2758" t="s">
        <v>40888</v>
      </c>
      <c r="H2758">
        <v>1</v>
      </c>
      <c r="I2758" t="str">
        <f>IF(A2758=A2757,I2757&amp;CHAR(10)&amp;"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59" spans="1:9" x14ac:dyDescent="0.25">
      <c r="A2759" t="s">
        <v>41468</v>
      </c>
      <c r="B2759">
        <v>86659222</v>
      </c>
      <c r="C2759" t="s">
        <v>16</v>
      </c>
      <c r="D2759" t="str">
        <f>IF(Tabel_Forespørgsel_fra_Visma28[[#This Row],[SupProd]]=" "," "," - "&amp;Tabel_Forespørgsel_fra_Visma28[[#This Row],[SupProd]])</f>
        <v xml:space="preserve"> </v>
      </c>
      <c r="E2759" t="s">
        <v>16</v>
      </c>
      <c r="F2759" t="str">
        <f>IF(Tabel_Forespørgsel_fra_Visma28[[#This Row],[SupDescr]]=" "," "," - "&amp;Tabel_Forespørgsel_fra_Visma28[[#This Row],[SupDescr]])</f>
        <v xml:space="preserve"> </v>
      </c>
      <c r="G2759" t="s">
        <v>40888</v>
      </c>
      <c r="H2759">
        <v>1</v>
      </c>
      <c r="I2759" t="str">
        <f>IF(A2759=A2758,I2758&amp;CHAR(10)&amp;"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0" spans="1:9" x14ac:dyDescent="0.25">
      <c r="A2760" t="s">
        <v>41619</v>
      </c>
      <c r="B2760">
        <v>86659222</v>
      </c>
      <c r="C2760" t="s">
        <v>16</v>
      </c>
      <c r="D2760" t="str">
        <f>IF(Tabel_Forespørgsel_fra_Visma28[[#This Row],[SupProd]]=" "," "," - "&amp;Tabel_Forespørgsel_fra_Visma28[[#This Row],[SupProd]])</f>
        <v xml:space="preserve"> </v>
      </c>
      <c r="E2760" t="s">
        <v>16</v>
      </c>
      <c r="F2760" t="str">
        <f>IF(Tabel_Forespørgsel_fra_Visma28[[#This Row],[SupDescr]]=" "," "," - "&amp;Tabel_Forespørgsel_fra_Visma28[[#This Row],[SupDescr]])</f>
        <v xml:space="preserve"> </v>
      </c>
      <c r="G2760" t="s">
        <v>40888</v>
      </c>
      <c r="H2760">
        <v>1</v>
      </c>
      <c r="I2760" t="str">
        <f>IF(A2760=A2759,I2759&amp;CHAR(10)&amp;"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1" spans="1:9" x14ac:dyDescent="0.25">
      <c r="A2761" t="s">
        <v>41620</v>
      </c>
      <c r="B2761">
        <v>86659222</v>
      </c>
      <c r="C2761" t="s">
        <v>16</v>
      </c>
      <c r="D2761" t="str">
        <f>IF(Tabel_Forespørgsel_fra_Visma28[[#This Row],[SupProd]]=" "," "," - "&amp;Tabel_Forespørgsel_fra_Visma28[[#This Row],[SupProd]])</f>
        <v xml:space="preserve"> </v>
      </c>
      <c r="E2761" t="s">
        <v>16</v>
      </c>
      <c r="F2761" t="str">
        <f>IF(Tabel_Forespørgsel_fra_Visma28[[#This Row],[SupDescr]]=" "," "," - "&amp;Tabel_Forespørgsel_fra_Visma28[[#This Row],[SupDescr]])</f>
        <v xml:space="preserve"> </v>
      </c>
      <c r="G2761" t="s">
        <v>40888</v>
      </c>
      <c r="H2761">
        <v>1</v>
      </c>
      <c r="I2761" t="str">
        <f>IF(A2761=A2760,I2760&amp;CHAR(10)&amp;"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2" spans="1:9" x14ac:dyDescent="0.25">
      <c r="A2762" t="s">
        <v>41621</v>
      </c>
      <c r="B2762">
        <v>86659222</v>
      </c>
      <c r="C2762" t="s">
        <v>16</v>
      </c>
      <c r="D2762" t="str">
        <f>IF(Tabel_Forespørgsel_fra_Visma28[[#This Row],[SupProd]]=" "," "," - "&amp;Tabel_Forespørgsel_fra_Visma28[[#This Row],[SupProd]])</f>
        <v xml:space="preserve"> </v>
      </c>
      <c r="E2762" t="s">
        <v>16</v>
      </c>
      <c r="F2762" t="str">
        <f>IF(Tabel_Forespørgsel_fra_Visma28[[#This Row],[SupDescr]]=" "," "," - "&amp;Tabel_Forespørgsel_fra_Visma28[[#This Row],[SupDescr]])</f>
        <v xml:space="preserve"> </v>
      </c>
      <c r="G2762" t="s">
        <v>40888</v>
      </c>
      <c r="H2762">
        <v>1</v>
      </c>
      <c r="I2762" t="str">
        <f>IF(A2762=A2761,I2761&amp;CHAR(10)&amp;"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3" spans="1:9" x14ac:dyDescent="0.25">
      <c r="A2763" t="s">
        <v>41513</v>
      </c>
      <c r="B2763">
        <v>86659222</v>
      </c>
      <c r="C2763" t="s">
        <v>16</v>
      </c>
      <c r="D2763" t="str">
        <f>IF(Tabel_Forespørgsel_fra_Visma28[[#This Row],[SupProd]]=" "," "," - "&amp;Tabel_Forespørgsel_fra_Visma28[[#This Row],[SupProd]])</f>
        <v xml:space="preserve"> </v>
      </c>
      <c r="E2763" t="s">
        <v>16</v>
      </c>
      <c r="F2763" t="str">
        <f>IF(Tabel_Forespørgsel_fra_Visma28[[#This Row],[SupDescr]]=" "," "," - "&amp;Tabel_Forespørgsel_fra_Visma28[[#This Row],[SupDescr]])</f>
        <v xml:space="preserve"> </v>
      </c>
      <c r="G2763" t="s">
        <v>40888</v>
      </c>
      <c r="H2763">
        <v>1</v>
      </c>
      <c r="I2763" t="str">
        <f>IF(A2763=A2762,I2762&amp;CHAR(10)&amp;"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4" spans="1:9" x14ac:dyDescent="0.25">
      <c r="A2764" t="s">
        <v>41514</v>
      </c>
      <c r="B2764">
        <v>86659222</v>
      </c>
      <c r="C2764" t="s">
        <v>16</v>
      </c>
      <c r="D2764" t="str">
        <f>IF(Tabel_Forespørgsel_fra_Visma28[[#This Row],[SupProd]]=" "," "," - "&amp;Tabel_Forespørgsel_fra_Visma28[[#This Row],[SupProd]])</f>
        <v xml:space="preserve"> </v>
      </c>
      <c r="E2764" t="s">
        <v>16</v>
      </c>
      <c r="F2764" t="str">
        <f>IF(Tabel_Forespørgsel_fra_Visma28[[#This Row],[SupDescr]]=" "," "," - "&amp;Tabel_Forespørgsel_fra_Visma28[[#This Row],[SupDescr]])</f>
        <v xml:space="preserve"> </v>
      </c>
      <c r="G2764" t="s">
        <v>40888</v>
      </c>
      <c r="H2764">
        <v>1</v>
      </c>
      <c r="I2764" t="str">
        <f>IF(A2764=A2763,I2763&amp;CHAR(10)&amp;"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5" spans="1:9" x14ac:dyDescent="0.25">
      <c r="A2765" t="s">
        <v>41515</v>
      </c>
      <c r="B2765">
        <v>86659222</v>
      </c>
      <c r="C2765" t="s">
        <v>16</v>
      </c>
      <c r="D2765" t="str">
        <f>IF(Tabel_Forespørgsel_fra_Visma28[[#This Row],[SupProd]]=" "," "," - "&amp;Tabel_Forespørgsel_fra_Visma28[[#This Row],[SupProd]])</f>
        <v xml:space="preserve"> </v>
      </c>
      <c r="E2765" t="s">
        <v>16</v>
      </c>
      <c r="F2765" t="str">
        <f>IF(Tabel_Forespørgsel_fra_Visma28[[#This Row],[SupDescr]]=" "," "," - "&amp;Tabel_Forespørgsel_fra_Visma28[[#This Row],[SupDescr]])</f>
        <v xml:space="preserve"> </v>
      </c>
      <c r="G2765" t="s">
        <v>40888</v>
      </c>
      <c r="H2765">
        <v>1</v>
      </c>
      <c r="I2765" t="str">
        <f>IF(A2765=A2764,I2764&amp;CHAR(10)&amp;"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6" spans="1:9" x14ac:dyDescent="0.25">
      <c r="A2766" t="s">
        <v>41080</v>
      </c>
      <c r="B2766">
        <v>74755755</v>
      </c>
      <c r="C2766" t="s">
        <v>16</v>
      </c>
      <c r="D2766" t="str">
        <f>IF(Tabel_Forespørgsel_fra_Visma28[[#This Row],[SupProd]]=" "," "," - "&amp;Tabel_Forespørgsel_fra_Visma28[[#This Row],[SupProd]])</f>
        <v xml:space="preserve"> </v>
      </c>
      <c r="E2766" t="s">
        <v>16</v>
      </c>
      <c r="F2766" t="str">
        <f>IF(Tabel_Forespørgsel_fra_Visma28[[#This Row],[SupDescr]]=" "," "," - "&amp;Tabel_Forespørgsel_fra_Visma28[[#This Row],[SupDescr]])</f>
        <v xml:space="preserve"> </v>
      </c>
      <c r="G2766" t="s">
        <v>4786</v>
      </c>
      <c r="H2766">
        <v>2</v>
      </c>
      <c r="I2766" t="str">
        <f>IF(A2766=A2765,I2765&amp;CHAR(10)&amp;"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67" spans="1:9" x14ac:dyDescent="0.25">
      <c r="A2767" t="s">
        <v>41081</v>
      </c>
      <c r="B2767">
        <v>74755755</v>
      </c>
      <c r="C2767" t="s">
        <v>16</v>
      </c>
      <c r="D2767" t="str">
        <f>IF(Tabel_Forespørgsel_fra_Visma28[[#This Row],[SupProd]]=" "," "," - "&amp;Tabel_Forespørgsel_fra_Visma28[[#This Row],[SupProd]])</f>
        <v xml:space="preserve"> </v>
      </c>
      <c r="E2767" t="s">
        <v>16</v>
      </c>
      <c r="F2767" t="str">
        <f>IF(Tabel_Forespørgsel_fra_Visma28[[#This Row],[SupDescr]]=" "," "," - "&amp;Tabel_Forespørgsel_fra_Visma28[[#This Row],[SupDescr]])</f>
        <v xml:space="preserve"> </v>
      </c>
      <c r="G2767" t="s">
        <v>4786</v>
      </c>
      <c r="H2767">
        <v>2</v>
      </c>
      <c r="I2767" t="str">
        <f>IF(A2767=A2766,I2766&amp;CHAR(10)&amp;"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68" spans="1:9" x14ac:dyDescent="0.25">
      <c r="A2768" t="s">
        <v>40892</v>
      </c>
      <c r="B2768">
        <v>75624950</v>
      </c>
      <c r="C2768" t="s">
        <v>16</v>
      </c>
      <c r="D2768" t="str">
        <f>IF(Tabel_Forespørgsel_fra_Visma28[[#This Row],[SupProd]]=" "," "," - "&amp;Tabel_Forespørgsel_fra_Visma28[[#This Row],[SupProd]])</f>
        <v xml:space="preserve"> </v>
      </c>
      <c r="E2768" t="s">
        <v>16</v>
      </c>
      <c r="F2768" t="str">
        <f>IF(Tabel_Forespørgsel_fra_Visma28[[#This Row],[SupDescr]]=" "," "," - "&amp;Tabel_Forespørgsel_fra_Visma28[[#This Row],[SupDescr]])</f>
        <v xml:space="preserve"> </v>
      </c>
      <c r="G2768" t="s">
        <v>13948</v>
      </c>
      <c r="H2768">
        <v>1</v>
      </c>
      <c r="I2768" t="str">
        <f>IF(A2768=A2767,I2767&amp;CHAR(10)&amp;"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69" spans="1:9" x14ac:dyDescent="0.25">
      <c r="A2769" t="s">
        <v>41791</v>
      </c>
      <c r="B2769">
        <v>86439632</v>
      </c>
      <c r="C2769" t="s">
        <v>16</v>
      </c>
      <c r="D2769" t="str">
        <f>IF(Tabel_Forespørgsel_fra_Visma28[[#This Row],[SupProd]]=" "," "," - "&amp;Tabel_Forespørgsel_fra_Visma28[[#This Row],[SupProd]])</f>
        <v xml:space="preserve"> </v>
      </c>
      <c r="E2769" t="s">
        <v>16</v>
      </c>
      <c r="F2769" t="str">
        <f>IF(Tabel_Forespørgsel_fra_Visma28[[#This Row],[SupDescr]]=" "," "," - "&amp;Tabel_Forespørgsel_fra_Visma28[[#This Row],[SupDescr]])</f>
        <v xml:space="preserve"> </v>
      </c>
      <c r="G2769" t="s">
        <v>3929</v>
      </c>
      <c r="H2769">
        <v>1</v>
      </c>
      <c r="I2769" t="str">
        <f>IF(A2769=A2768,I2768&amp;CHAR(10)&amp;"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70" spans="1:9" x14ac:dyDescent="0.25">
      <c r="A2770" t="s">
        <v>41064</v>
      </c>
      <c r="B2770">
        <v>75577000</v>
      </c>
      <c r="C2770" t="s">
        <v>16</v>
      </c>
      <c r="D2770" t="str">
        <f>IF(Tabel_Forespørgsel_fra_Visma28[[#This Row],[SupProd]]=" "," "," - "&amp;Tabel_Forespørgsel_fra_Visma28[[#This Row],[SupProd]])</f>
        <v xml:space="preserve"> </v>
      </c>
      <c r="E2770" t="s">
        <v>16</v>
      </c>
      <c r="F2770" t="str">
        <f>IF(Tabel_Forespørgsel_fra_Visma28[[#This Row],[SupDescr]]=" "," "," - "&amp;Tabel_Forespørgsel_fra_Visma28[[#This Row],[SupDescr]])</f>
        <v xml:space="preserve"> </v>
      </c>
      <c r="G2770" t="s">
        <v>3759</v>
      </c>
      <c r="H2770">
        <v>1</v>
      </c>
      <c r="I2770" t="str">
        <f>IF(A2770=A2769,I2769&amp;CHAR(10)&amp;"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771" spans="1:9" x14ac:dyDescent="0.25">
      <c r="A2771" t="s">
        <v>41818</v>
      </c>
      <c r="B2771">
        <v>86659222</v>
      </c>
      <c r="C2771" t="s">
        <v>16</v>
      </c>
      <c r="D2771" t="str">
        <f>IF(Tabel_Forespørgsel_fra_Visma28[[#This Row],[SupProd]]=" "," "," - "&amp;Tabel_Forespørgsel_fra_Visma28[[#This Row],[SupProd]])</f>
        <v xml:space="preserve"> </v>
      </c>
      <c r="E2771" t="s">
        <v>16</v>
      </c>
      <c r="F2771" t="str">
        <f>IF(Tabel_Forespørgsel_fra_Visma28[[#This Row],[SupDescr]]=" "," "," - "&amp;Tabel_Forespørgsel_fra_Visma28[[#This Row],[SupDescr]])</f>
        <v xml:space="preserve"> </v>
      </c>
      <c r="G2771" t="s">
        <v>40888</v>
      </c>
      <c r="H2771">
        <v>1</v>
      </c>
      <c r="I2771" t="str">
        <f>IF(A2771=A2770,I2770&amp;CHAR(10)&amp;"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72" spans="1:9" x14ac:dyDescent="0.25">
      <c r="A2772" t="s">
        <v>41934</v>
      </c>
      <c r="B2772">
        <v>86659222</v>
      </c>
      <c r="C2772" t="s">
        <v>16</v>
      </c>
      <c r="D2772" t="str">
        <f>IF(Tabel_Forespørgsel_fra_Visma28[[#This Row],[SupProd]]=" "," "," - "&amp;Tabel_Forespørgsel_fra_Visma28[[#This Row],[SupProd]])</f>
        <v xml:space="preserve"> </v>
      </c>
      <c r="E2772" t="s">
        <v>16</v>
      </c>
      <c r="F2772" t="str">
        <f>IF(Tabel_Forespørgsel_fra_Visma28[[#This Row],[SupDescr]]=" "," "," - "&amp;Tabel_Forespørgsel_fra_Visma28[[#This Row],[SupDescr]])</f>
        <v xml:space="preserve"> </v>
      </c>
      <c r="G2772" t="s">
        <v>40888</v>
      </c>
      <c r="H2772">
        <v>1</v>
      </c>
      <c r="I2772" t="str">
        <f>IF(A2772=A2771,I2771&amp;CHAR(10)&amp;"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73" spans="1:9" x14ac:dyDescent="0.25">
      <c r="A2773" t="s">
        <v>41935</v>
      </c>
      <c r="B2773">
        <v>86659222</v>
      </c>
      <c r="C2773" t="s">
        <v>16</v>
      </c>
      <c r="D2773" t="str">
        <f>IF(Tabel_Forespørgsel_fra_Visma28[[#This Row],[SupProd]]=" "," "," - "&amp;Tabel_Forespørgsel_fra_Visma28[[#This Row],[SupProd]])</f>
        <v xml:space="preserve"> </v>
      </c>
      <c r="E2773" t="s">
        <v>16</v>
      </c>
      <c r="F2773" t="str">
        <f>IF(Tabel_Forespørgsel_fra_Visma28[[#This Row],[SupDescr]]=" "," "," - "&amp;Tabel_Forespørgsel_fra_Visma28[[#This Row],[SupDescr]])</f>
        <v xml:space="preserve"> </v>
      </c>
      <c r="G2773" t="s">
        <v>40888</v>
      </c>
      <c r="H2773">
        <v>1</v>
      </c>
      <c r="I2773" t="str">
        <f>IF(A2773=A2772,I2772&amp;CHAR(10)&amp;"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74" spans="1:9" x14ac:dyDescent="0.25">
      <c r="A2774" t="s">
        <v>41936</v>
      </c>
      <c r="B2774">
        <v>86659222</v>
      </c>
      <c r="C2774" t="s">
        <v>16</v>
      </c>
      <c r="D2774" t="str">
        <f>IF(Tabel_Forespørgsel_fra_Visma28[[#This Row],[SupProd]]=" "," "," - "&amp;Tabel_Forespørgsel_fra_Visma28[[#This Row],[SupProd]])</f>
        <v xml:space="preserve"> </v>
      </c>
      <c r="E2774" t="s">
        <v>16</v>
      </c>
      <c r="F2774" t="str">
        <f>IF(Tabel_Forespørgsel_fra_Visma28[[#This Row],[SupDescr]]=" "," "," - "&amp;Tabel_Forespørgsel_fra_Visma28[[#This Row],[SupDescr]])</f>
        <v xml:space="preserve"> </v>
      </c>
      <c r="G2774" t="s">
        <v>40888</v>
      </c>
      <c r="H2774">
        <v>1</v>
      </c>
      <c r="I2774" t="str">
        <f>IF(A2774=A2773,I2773&amp;CHAR(10)&amp;"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75" spans="1:9" x14ac:dyDescent="0.25">
      <c r="A2775" t="s">
        <v>41933</v>
      </c>
      <c r="B2775">
        <v>86659222</v>
      </c>
      <c r="C2775" t="s">
        <v>16</v>
      </c>
      <c r="D2775" t="str">
        <f>IF(Tabel_Forespørgsel_fra_Visma28[[#This Row],[SupProd]]=" "," "," - "&amp;Tabel_Forespørgsel_fra_Visma28[[#This Row],[SupProd]])</f>
        <v xml:space="preserve"> </v>
      </c>
      <c r="E2775" t="s">
        <v>16</v>
      </c>
      <c r="F2775" t="str">
        <f>IF(Tabel_Forespørgsel_fra_Visma28[[#This Row],[SupDescr]]=" "," "," - "&amp;Tabel_Forespørgsel_fra_Visma28[[#This Row],[SupDescr]])</f>
        <v xml:space="preserve"> </v>
      </c>
      <c r="G2775" t="s">
        <v>40888</v>
      </c>
      <c r="H2775">
        <v>1</v>
      </c>
      <c r="I2775" t="str">
        <f>IF(A2775=A2774,I2774&amp;CHAR(10)&amp;"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76" spans="1:9" x14ac:dyDescent="0.25">
      <c r="A2776" t="s">
        <v>40918</v>
      </c>
      <c r="B2776">
        <v>74755755</v>
      </c>
      <c r="C2776" t="s">
        <v>16</v>
      </c>
      <c r="D2776" t="str">
        <f>IF(Tabel_Forespørgsel_fra_Visma28[[#This Row],[SupProd]]=" "," "," - "&amp;Tabel_Forespørgsel_fra_Visma28[[#This Row],[SupProd]])</f>
        <v xml:space="preserve"> </v>
      </c>
      <c r="E2776" t="s">
        <v>16</v>
      </c>
      <c r="F2776" t="str">
        <f>IF(Tabel_Forespørgsel_fra_Visma28[[#This Row],[SupDescr]]=" "," "," - "&amp;Tabel_Forespørgsel_fra_Visma28[[#This Row],[SupDescr]])</f>
        <v xml:space="preserve"> </v>
      </c>
      <c r="G2776" t="s">
        <v>4786</v>
      </c>
      <c r="H2776">
        <v>1</v>
      </c>
      <c r="I2776" t="str">
        <f>IF(A2776=A2775,I2775&amp;CHAR(10)&amp;"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77" spans="1:9" x14ac:dyDescent="0.25">
      <c r="A2777" t="s">
        <v>40916</v>
      </c>
      <c r="B2777">
        <v>74755755</v>
      </c>
      <c r="C2777" t="s">
        <v>16</v>
      </c>
      <c r="D2777" t="str">
        <f>IF(Tabel_Forespørgsel_fra_Visma28[[#This Row],[SupProd]]=" "," "," - "&amp;Tabel_Forespørgsel_fra_Visma28[[#This Row],[SupProd]])</f>
        <v xml:space="preserve"> </v>
      </c>
      <c r="E2777" t="s">
        <v>16</v>
      </c>
      <c r="F2777" t="str">
        <f>IF(Tabel_Forespørgsel_fra_Visma28[[#This Row],[SupDescr]]=" "," "," - "&amp;Tabel_Forespørgsel_fra_Visma28[[#This Row],[SupDescr]])</f>
        <v xml:space="preserve"> </v>
      </c>
      <c r="G2777" t="s">
        <v>4786</v>
      </c>
      <c r="H2777">
        <v>1</v>
      </c>
      <c r="I2777" t="str">
        <f>IF(A2777=A2776,I2776&amp;CHAR(10)&amp;"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78" spans="1:9" x14ac:dyDescent="0.25">
      <c r="A2778" t="s">
        <v>40917</v>
      </c>
      <c r="B2778">
        <v>74755755</v>
      </c>
      <c r="C2778" t="s">
        <v>16</v>
      </c>
      <c r="D2778" t="str">
        <f>IF(Tabel_Forespørgsel_fra_Visma28[[#This Row],[SupProd]]=" "," "," - "&amp;Tabel_Forespørgsel_fra_Visma28[[#This Row],[SupProd]])</f>
        <v xml:space="preserve"> </v>
      </c>
      <c r="E2778" t="s">
        <v>16</v>
      </c>
      <c r="F2778" t="str">
        <f>IF(Tabel_Forespørgsel_fra_Visma28[[#This Row],[SupDescr]]=" "," "," - "&amp;Tabel_Forespørgsel_fra_Visma28[[#This Row],[SupDescr]])</f>
        <v xml:space="preserve"> </v>
      </c>
      <c r="G2778" t="s">
        <v>4786</v>
      </c>
      <c r="H2778">
        <v>1</v>
      </c>
      <c r="I2778" t="str">
        <f>IF(A2778=A2777,I2777&amp;CHAR(10)&amp;"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79" spans="1:9" x14ac:dyDescent="0.25">
      <c r="A2779" t="s">
        <v>40919</v>
      </c>
      <c r="B2779">
        <v>86659222</v>
      </c>
      <c r="C2779" t="s">
        <v>16</v>
      </c>
      <c r="D2779" t="str">
        <f>IF(Tabel_Forespørgsel_fra_Visma28[[#This Row],[SupProd]]=" "," "," - "&amp;Tabel_Forespørgsel_fra_Visma28[[#This Row],[SupProd]])</f>
        <v xml:space="preserve"> </v>
      </c>
      <c r="E2779" t="s">
        <v>16</v>
      </c>
      <c r="F2779" t="str">
        <f>IF(Tabel_Forespørgsel_fra_Visma28[[#This Row],[SupDescr]]=" "," "," - "&amp;Tabel_Forespørgsel_fra_Visma28[[#This Row],[SupDescr]])</f>
        <v xml:space="preserve"> </v>
      </c>
      <c r="G2779" t="s">
        <v>40888</v>
      </c>
      <c r="H2779">
        <v>1</v>
      </c>
      <c r="I2779" t="str">
        <f>IF(A2779=A2778,I2778&amp;CHAR(10)&amp;"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0" spans="1:9" x14ac:dyDescent="0.25">
      <c r="A2780" t="s">
        <v>40920</v>
      </c>
      <c r="B2780">
        <v>86659222</v>
      </c>
      <c r="C2780" t="s">
        <v>16</v>
      </c>
      <c r="D2780" t="str">
        <f>IF(Tabel_Forespørgsel_fra_Visma28[[#This Row],[SupProd]]=" "," "," - "&amp;Tabel_Forespørgsel_fra_Visma28[[#This Row],[SupProd]])</f>
        <v xml:space="preserve"> </v>
      </c>
      <c r="E2780" t="s">
        <v>16</v>
      </c>
      <c r="F2780" t="str">
        <f>IF(Tabel_Forespørgsel_fra_Visma28[[#This Row],[SupDescr]]=" "," "," - "&amp;Tabel_Forespørgsel_fra_Visma28[[#This Row],[SupDescr]])</f>
        <v xml:space="preserve"> </v>
      </c>
      <c r="G2780" t="s">
        <v>40888</v>
      </c>
      <c r="H2780">
        <v>1</v>
      </c>
      <c r="I2780" t="str">
        <f>IF(A2780=A2779,I2779&amp;CHAR(10)&amp;"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1" spans="1:9" x14ac:dyDescent="0.25">
      <c r="A2781" t="s">
        <v>41015</v>
      </c>
      <c r="B2781">
        <v>86659222</v>
      </c>
      <c r="C2781" t="s">
        <v>16</v>
      </c>
      <c r="D2781" t="str">
        <f>IF(Tabel_Forespørgsel_fra_Visma28[[#This Row],[SupProd]]=" "," "," - "&amp;Tabel_Forespørgsel_fra_Visma28[[#This Row],[SupProd]])</f>
        <v xml:space="preserve"> </v>
      </c>
      <c r="E2781" t="s">
        <v>16</v>
      </c>
      <c r="F2781" t="str">
        <f>IF(Tabel_Forespørgsel_fra_Visma28[[#This Row],[SupDescr]]=" "," "," - "&amp;Tabel_Forespørgsel_fra_Visma28[[#This Row],[SupDescr]])</f>
        <v xml:space="preserve"> </v>
      </c>
      <c r="G2781" t="s">
        <v>40888</v>
      </c>
      <c r="H2781">
        <v>1</v>
      </c>
      <c r="I2781" t="str">
        <f>IF(A2781=A2780,I2780&amp;CHAR(10)&amp;"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2" spans="1:9" x14ac:dyDescent="0.25">
      <c r="A2782" t="s">
        <v>40921</v>
      </c>
      <c r="B2782">
        <v>86659222</v>
      </c>
      <c r="C2782" t="s">
        <v>16</v>
      </c>
      <c r="D2782" t="str">
        <f>IF(Tabel_Forespørgsel_fra_Visma28[[#This Row],[SupProd]]=" "," "," - "&amp;Tabel_Forespørgsel_fra_Visma28[[#This Row],[SupProd]])</f>
        <v xml:space="preserve"> </v>
      </c>
      <c r="E2782" t="s">
        <v>16</v>
      </c>
      <c r="F2782" t="str">
        <f>IF(Tabel_Forespørgsel_fra_Visma28[[#This Row],[SupDescr]]=" "," "," - "&amp;Tabel_Forespørgsel_fra_Visma28[[#This Row],[SupDescr]])</f>
        <v xml:space="preserve"> </v>
      </c>
      <c r="G2782" t="s">
        <v>40888</v>
      </c>
      <c r="H2782">
        <v>1</v>
      </c>
      <c r="I2782" t="str">
        <f>IF(A2782=A2781,I2781&amp;CHAR(10)&amp;"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3" spans="1:9" x14ac:dyDescent="0.25">
      <c r="A2783" t="s">
        <v>40922</v>
      </c>
      <c r="B2783">
        <v>86659222</v>
      </c>
      <c r="C2783" t="s">
        <v>16</v>
      </c>
      <c r="D2783" t="str">
        <f>IF(Tabel_Forespørgsel_fra_Visma28[[#This Row],[SupProd]]=" "," "," - "&amp;Tabel_Forespørgsel_fra_Visma28[[#This Row],[SupProd]])</f>
        <v xml:space="preserve"> </v>
      </c>
      <c r="E2783" t="s">
        <v>16</v>
      </c>
      <c r="F2783" t="str">
        <f>IF(Tabel_Forespørgsel_fra_Visma28[[#This Row],[SupDescr]]=" "," "," - "&amp;Tabel_Forespørgsel_fra_Visma28[[#This Row],[SupDescr]])</f>
        <v xml:space="preserve"> </v>
      </c>
      <c r="G2783" t="s">
        <v>40888</v>
      </c>
      <c r="H2783">
        <v>1</v>
      </c>
      <c r="I2783" t="str">
        <f>IF(A2783=A2782,I2782&amp;CHAR(10)&amp;"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4" spans="1:9" x14ac:dyDescent="0.25">
      <c r="A2784" t="s">
        <v>41016</v>
      </c>
      <c r="B2784">
        <v>86659222</v>
      </c>
      <c r="C2784" t="s">
        <v>16</v>
      </c>
      <c r="D2784" t="str">
        <f>IF(Tabel_Forespørgsel_fra_Visma28[[#This Row],[SupProd]]=" "," "," - "&amp;Tabel_Forespørgsel_fra_Visma28[[#This Row],[SupProd]])</f>
        <v xml:space="preserve"> </v>
      </c>
      <c r="E2784" t="s">
        <v>16</v>
      </c>
      <c r="F2784" t="str">
        <f>IF(Tabel_Forespørgsel_fra_Visma28[[#This Row],[SupDescr]]=" "," "," - "&amp;Tabel_Forespørgsel_fra_Visma28[[#This Row],[SupDescr]])</f>
        <v xml:space="preserve"> </v>
      </c>
      <c r="G2784" t="s">
        <v>40888</v>
      </c>
      <c r="H2784">
        <v>1</v>
      </c>
      <c r="I2784" t="str">
        <f>IF(A2784=A2783,I2783&amp;CHAR(10)&amp;"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5" spans="1:9" x14ac:dyDescent="0.25">
      <c r="A2785" t="s">
        <v>40923</v>
      </c>
      <c r="B2785">
        <v>86659222</v>
      </c>
      <c r="C2785" t="s">
        <v>16</v>
      </c>
      <c r="D2785" t="str">
        <f>IF(Tabel_Forespørgsel_fra_Visma28[[#This Row],[SupProd]]=" "," "," - "&amp;Tabel_Forespørgsel_fra_Visma28[[#This Row],[SupProd]])</f>
        <v xml:space="preserve"> </v>
      </c>
      <c r="E2785" t="s">
        <v>16</v>
      </c>
      <c r="F2785" t="str">
        <f>IF(Tabel_Forespørgsel_fra_Visma28[[#This Row],[SupDescr]]=" "," "," - "&amp;Tabel_Forespørgsel_fra_Visma28[[#This Row],[SupDescr]])</f>
        <v xml:space="preserve"> </v>
      </c>
      <c r="G2785" t="s">
        <v>40888</v>
      </c>
      <c r="H2785">
        <v>1</v>
      </c>
      <c r="I2785" t="str">
        <f>IF(A2785=A2784,I2784&amp;CHAR(10)&amp;"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6" spans="1:9" x14ac:dyDescent="0.25">
      <c r="A2786" t="s">
        <v>40924</v>
      </c>
      <c r="B2786">
        <v>86659222</v>
      </c>
      <c r="C2786" t="s">
        <v>16</v>
      </c>
      <c r="D2786" t="str">
        <f>IF(Tabel_Forespørgsel_fra_Visma28[[#This Row],[SupProd]]=" "," "," - "&amp;Tabel_Forespørgsel_fra_Visma28[[#This Row],[SupProd]])</f>
        <v xml:space="preserve"> </v>
      </c>
      <c r="E2786" t="s">
        <v>16</v>
      </c>
      <c r="F2786" t="str">
        <f>IF(Tabel_Forespørgsel_fra_Visma28[[#This Row],[SupDescr]]=" "," "," - "&amp;Tabel_Forespørgsel_fra_Visma28[[#This Row],[SupDescr]])</f>
        <v xml:space="preserve"> </v>
      </c>
      <c r="G2786" t="s">
        <v>40888</v>
      </c>
      <c r="H2786">
        <v>1</v>
      </c>
      <c r="I2786" t="str">
        <f>IF(A2786=A2785,I2785&amp;CHAR(10)&amp;"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7" spans="1:9" x14ac:dyDescent="0.25">
      <c r="A2787" t="s">
        <v>40925</v>
      </c>
      <c r="B2787">
        <v>86659222</v>
      </c>
      <c r="C2787" t="s">
        <v>16</v>
      </c>
      <c r="D2787" t="str">
        <f>IF(Tabel_Forespørgsel_fra_Visma28[[#This Row],[SupProd]]=" "," "," - "&amp;Tabel_Forespørgsel_fra_Visma28[[#This Row],[SupProd]])</f>
        <v xml:space="preserve"> </v>
      </c>
      <c r="E2787" t="s">
        <v>16</v>
      </c>
      <c r="F2787" t="str">
        <f>IF(Tabel_Forespørgsel_fra_Visma28[[#This Row],[SupDescr]]=" "," "," - "&amp;Tabel_Forespørgsel_fra_Visma28[[#This Row],[SupDescr]])</f>
        <v xml:space="preserve"> </v>
      </c>
      <c r="G2787" t="s">
        <v>40888</v>
      </c>
      <c r="H2787">
        <v>1</v>
      </c>
      <c r="I2787" t="str">
        <f>IF(A2787=A2786,I2786&amp;CHAR(10)&amp;"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8" spans="1:9" x14ac:dyDescent="0.25">
      <c r="A2788" t="s">
        <v>40926</v>
      </c>
      <c r="B2788">
        <v>86659222</v>
      </c>
      <c r="C2788" t="s">
        <v>16</v>
      </c>
      <c r="D2788" t="str">
        <f>IF(Tabel_Forespørgsel_fra_Visma28[[#This Row],[SupProd]]=" "," "," - "&amp;Tabel_Forespørgsel_fra_Visma28[[#This Row],[SupProd]])</f>
        <v xml:space="preserve"> </v>
      </c>
      <c r="E2788" t="s">
        <v>16</v>
      </c>
      <c r="F2788" t="str">
        <f>IF(Tabel_Forespørgsel_fra_Visma28[[#This Row],[SupDescr]]=" "," "," - "&amp;Tabel_Forespørgsel_fra_Visma28[[#This Row],[SupDescr]])</f>
        <v xml:space="preserve"> </v>
      </c>
      <c r="G2788" t="s">
        <v>40888</v>
      </c>
      <c r="H2788">
        <v>1</v>
      </c>
      <c r="I2788" t="str">
        <f>IF(A2788=A2787,I2787&amp;CHAR(10)&amp;"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9" spans="1:9" x14ac:dyDescent="0.25">
      <c r="A2789" t="s">
        <v>41801</v>
      </c>
      <c r="B2789">
        <v>75624950</v>
      </c>
      <c r="C2789" t="s">
        <v>16</v>
      </c>
      <c r="D2789" t="str">
        <f>IF(Tabel_Forespørgsel_fra_Visma28[[#This Row],[SupProd]]=" "," "," - "&amp;Tabel_Forespørgsel_fra_Visma28[[#This Row],[SupProd]])</f>
        <v xml:space="preserve"> </v>
      </c>
      <c r="E2789" t="s">
        <v>16</v>
      </c>
      <c r="F2789" t="str">
        <f>IF(Tabel_Forespørgsel_fra_Visma28[[#This Row],[SupDescr]]=" "," "," - "&amp;Tabel_Forespørgsel_fra_Visma28[[#This Row],[SupDescr]])</f>
        <v xml:space="preserve"> </v>
      </c>
      <c r="G2789" t="s">
        <v>13948</v>
      </c>
      <c r="H2789">
        <v>1</v>
      </c>
      <c r="I2789" t="str">
        <f>IF(A2789=A2788,I2788&amp;CHAR(10)&amp;"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90" spans="1:9" x14ac:dyDescent="0.25">
      <c r="A2790" t="s">
        <v>41802</v>
      </c>
      <c r="B2790">
        <v>86439632</v>
      </c>
      <c r="C2790" t="s">
        <v>16</v>
      </c>
      <c r="D2790" t="str">
        <f>IF(Tabel_Forespørgsel_fra_Visma28[[#This Row],[SupProd]]=" "," "," - "&amp;Tabel_Forespørgsel_fra_Visma28[[#This Row],[SupProd]])</f>
        <v xml:space="preserve"> </v>
      </c>
      <c r="E2790" t="s">
        <v>16</v>
      </c>
      <c r="F2790" t="str">
        <f>IF(Tabel_Forespørgsel_fra_Visma28[[#This Row],[SupDescr]]=" "," "," - "&amp;Tabel_Forespørgsel_fra_Visma28[[#This Row],[SupDescr]])</f>
        <v xml:space="preserve"> </v>
      </c>
      <c r="G2790" t="s">
        <v>3929</v>
      </c>
      <c r="H2790">
        <v>1</v>
      </c>
      <c r="I2790" t="str">
        <f>IF(A2790=A2789,I2789&amp;CHAR(10)&amp;"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91" spans="1:9" x14ac:dyDescent="0.25">
      <c r="A2791" t="s">
        <v>42006</v>
      </c>
      <c r="B2791">
        <v>75348466</v>
      </c>
      <c r="C2791" t="s">
        <v>16</v>
      </c>
      <c r="D2791" t="str">
        <f>IF(Tabel_Forespørgsel_fra_Visma28[[#This Row],[SupProd]]=" "," "," - "&amp;Tabel_Forespørgsel_fra_Visma28[[#This Row],[SupProd]])</f>
        <v xml:space="preserve"> </v>
      </c>
      <c r="E2791" t="s">
        <v>16</v>
      </c>
      <c r="F2791" t="str">
        <f>IF(Tabel_Forespørgsel_fra_Visma28[[#This Row],[SupDescr]]=" "," "," - "&amp;Tabel_Forespørgsel_fra_Visma28[[#This Row],[SupDescr]])</f>
        <v xml:space="preserve"> </v>
      </c>
      <c r="G2791" t="s">
        <v>4125</v>
      </c>
      <c r="H2791">
        <v>1</v>
      </c>
      <c r="I2791" t="str">
        <f>IF(A2791=A2790,I2790&amp;CHAR(10)&amp;"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2792" spans="1:9" x14ac:dyDescent="0.25">
      <c r="A2792" t="s">
        <v>42007</v>
      </c>
      <c r="B2792">
        <v>75348466</v>
      </c>
      <c r="C2792" t="s">
        <v>16</v>
      </c>
      <c r="D2792" t="str">
        <f>IF(Tabel_Forespørgsel_fra_Visma28[[#This Row],[SupProd]]=" "," "," - "&amp;Tabel_Forespørgsel_fra_Visma28[[#This Row],[SupProd]])</f>
        <v xml:space="preserve"> </v>
      </c>
      <c r="E2792" t="s">
        <v>16</v>
      </c>
      <c r="F2792" t="str">
        <f>IF(Tabel_Forespørgsel_fra_Visma28[[#This Row],[SupDescr]]=" "," "," - "&amp;Tabel_Forespørgsel_fra_Visma28[[#This Row],[SupDescr]])</f>
        <v xml:space="preserve"> </v>
      </c>
      <c r="G2792" t="s">
        <v>4125</v>
      </c>
      <c r="H2792">
        <v>1</v>
      </c>
      <c r="I2792" t="str">
        <f>IF(A2792=A2791,I2791&amp;CHAR(10)&amp;"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2793" spans="1:9" x14ac:dyDescent="0.25">
      <c r="A2793" t="s">
        <v>11876</v>
      </c>
      <c r="B2793">
        <v>70221333</v>
      </c>
      <c r="C2793" t="s">
        <v>11877</v>
      </c>
      <c r="D2793" t="str">
        <f>IF(Tabel_Forespørgsel_fra_Visma28[[#This Row],[SupProd]]=" "," "," - "&amp;Tabel_Forespørgsel_fra_Visma28[[#This Row],[SupProd]])</f>
        <v xml:space="preserve"> - 020025</v>
      </c>
      <c r="E2793" t="s">
        <v>11878</v>
      </c>
      <c r="F2793" t="str">
        <f>IF(Tabel_Forespørgsel_fra_Visma28[[#This Row],[SupDescr]]=" "," "," - "&amp;Tabel_Forespørgsel_fra_Visma28[[#This Row],[SupDescr]])</f>
        <v xml:space="preserve"> - R 1,5  T 2,5</v>
      </c>
      <c r="G2793" t="s">
        <v>11007</v>
      </c>
      <c r="H2793">
        <v>1</v>
      </c>
      <c r="I2793" t="str">
        <f>IF(A2793=A2792,I2792&amp;CHAR(10)&amp;"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Netto Perforering - 020025 - R 1,5  T 2,5</v>
      </c>
    </row>
    <row r="2794" spans="1:9" x14ac:dyDescent="0.25">
      <c r="A2794" t="s">
        <v>11879</v>
      </c>
      <c r="B2794">
        <v>70221333</v>
      </c>
      <c r="C2794" t="s">
        <v>11880</v>
      </c>
      <c r="D2794" t="str">
        <f>IF(Tabel_Forespørgsel_fra_Visma28[[#This Row],[SupProd]]=" "," "," - "&amp;Tabel_Forespørgsel_fra_Visma28[[#This Row],[SupProd]])</f>
        <v xml:space="preserve"> - 020040</v>
      </c>
      <c r="E2794" t="s">
        <v>11881</v>
      </c>
      <c r="F2794" t="str">
        <f>IF(Tabel_Forespørgsel_fra_Visma28[[#This Row],[SupDescr]]=" "," "," - "&amp;Tabel_Forespørgsel_fra_Visma28[[#This Row],[SupDescr]])</f>
        <v xml:space="preserve"> - R 2,0  T 3,5</v>
      </c>
      <c r="G2794" t="s">
        <v>11007</v>
      </c>
      <c r="H2794">
        <v>1</v>
      </c>
      <c r="I2794" t="str">
        <f>IF(A2794=A2793,I2793&amp;CHAR(10)&amp;"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Netto Perforering - 020040 - R 2,0  T 3,5</v>
      </c>
    </row>
    <row r="2795" spans="1:9" x14ac:dyDescent="0.25">
      <c r="A2795" t="s">
        <v>3804</v>
      </c>
      <c r="B2795">
        <v>76562600</v>
      </c>
      <c r="C2795" t="s">
        <v>16</v>
      </c>
      <c r="D2795" t="str">
        <f>IF(Tabel_Forespørgsel_fra_Visma28[[#This Row],[SupProd]]=" "," "," - "&amp;Tabel_Forespørgsel_fra_Visma28[[#This Row],[SupProd]])</f>
        <v xml:space="preserve"> </v>
      </c>
      <c r="E2795" t="s">
        <v>16</v>
      </c>
      <c r="F2795" t="str">
        <f>IF(Tabel_Forespørgsel_fra_Visma28[[#This Row],[SupDescr]]=" "," "," - "&amp;Tabel_Forespørgsel_fra_Visma28[[#This Row],[SupDescr]])</f>
        <v xml:space="preserve"> </v>
      </c>
      <c r="G2795" t="s">
        <v>3989</v>
      </c>
      <c r="H2795">
        <v>1</v>
      </c>
      <c r="I2795" t="str">
        <f>IF(A2795=A2794,I2794&amp;CHAR(10)&amp;"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 </v>
      </c>
    </row>
    <row r="2796" spans="1:9" x14ac:dyDescent="0.25">
      <c r="A2796" t="s">
        <v>3803</v>
      </c>
      <c r="B2796">
        <v>76562600</v>
      </c>
      <c r="C2796" t="s">
        <v>16</v>
      </c>
      <c r="D2796" t="str">
        <f>IF(Tabel_Forespørgsel_fra_Visma28[[#This Row],[SupProd]]=" "," "," - "&amp;Tabel_Forespørgsel_fra_Visma28[[#This Row],[SupProd]])</f>
        <v xml:space="preserve"> </v>
      </c>
      <c r="E2796" t="s">
        <v>16</v>
      </c>
      <c r="F2796" t="str">
        <f>IF(Tabel_Forespørgsel_fra_Visma28[[#This Row],[SupDescr]]=" "," "," - "&amp;Tabel_Forespørgsel_fra_Visma28[[#This Row],[SupDescr]])</f>
        <v xml:space="preserve"> </v>
      </c>
      <c r="G2796" t="s">
        <v>3989</v>
      </c>
      <c r="H2796">
        <v>1</v>
      </c>
      <c r="I2796" t="str">
        <f>IF(A2796=A2795,I2795&amp;CHAR(10)&amp;"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 </v>
      </c>
    </row>
    <row r="2797" spans="1:9" x14ac:dyDescent="0.25">
      <c r="A2797" t="s">
        <v>2455</v>
      </c>
      <c r="B2797">
        <v>36955000</v>
      </c>
      <c r="C2797" t="s">
        <v>16</v>
      </c>
      <c r="D2797" t="str">
        <f>IF(Tabel_Forespørgsel_fra_Visma28[[#This Row],[SupProd]]=" "," "," - "&amp;Tabel_Forespørgsel_fra_Visma28[[#This Row],[SupProd]])</f>
        <v xml:space="preserve"> </v>
      </c>
      <c r="E2797" t="s">
        <v>16</v>
      </c>
      <c r="F2797" t="str">
        <f>IF(Tabel_Forespørgsel_fra_Visma28[[#This Row],[SupDescr]]=" "," "," - "&amp;Tabel_Forespørgsel_fra_Visma28[[#This Row],[SupDescr]])</f>
        <v xml:space="preserve"> </v>
      </c>
      <c r="G2797" t="s">
        <v>3982</v>
      </c>
      <c r="H2797">
        <v>1</v>
      </c>
      <c r="I2797" t="str">
        <f>IF(A2797=A2796,I2796&amp;CHAR(10)&amp;"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 </v>
      </c>
    </row>
    <row r="2798" spans="1:9" x14ac:dyDescent="0.25">
      <c r="A2798" t="s">
        <v>11830</v>
      </c>
      <c r="B2798">
        <v>61194036</v>
      </c>
      <c r="C2798" t="s">
        <v>16</v>
      </c>
      <c r="D2798" t="str">
        <f>IF(Tabel_Forespørgsel_fra_Visma28[[#This Row],[SupProd]]=" "," "," - "&amp;Tabel_Forespørgsel_fra_Visma28[[#This Row],[SupProd]])</f>
        <v xml:space="preserve"> </v>
      </c>
      <c r="E2798" t="s">
        <v>16</v>
      </c>
      <c r="F2798" t="str">
        <f>IF(Tabel_Forespørgsel_fra_Visma28[[#This Row],[SupDescr]]=" "," "," - "&amp;Tabel_Forespørgsel_fra_Visma28[[#This Row],[SupDescr]])</f>
        <v xml:space="preserve"> </v>
      </c>
      <c r="G2798" t="s">
        <v>11831</v>
      </c>
      <c r="H2798">
        <v>1</v>
      </c>
      <c r="I2798" t="str">
        <f>IF(A2798=A2797,I2797&amp;CHAR(10)&amp;"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JMS Danmark Aps  </v>
      </c>
    </row>
    <row r="2799" spans="1:9" x14ac:dyDescent="0.25">
      <c r="A2799" t="s">
        <v>41166</v>
      </c>
      <c r="B2799">
        <v>43237700</v>
      </c>
      <c r="C2799" t="s">
        <v>16</v>
      </c>
      <c r="D2799" t="str">
        <f>IF(Tabel_Forespørgsel_fra_Visma28[[#This Row],[SupProd]]=" "," "," - "&amp;Tabel_Forespørgsel_fra_Visma28[[#This Row],[SupProd]])</f>
        <v xml:space="preserve"> </v>
      </c>
      <c r="E2799" t="s">
        <v>16</v>
      </c>
      <c r="F2799" t="str">
        <f>IF(Tabel_Forespørgsel_fra_Visma28[[#This Row],[SupDescr]]=" "," "," - "&amp;Tabel_Forespørgsel_fra_Visma28[[#This Row],[SupDescr]])</f>
        <v xml:space="preserve"> </v>
      </c>
      <c r="G2799" t="s">
        <v>7296</v>
      </c>
      <c r="H2799">
        <v>1</v>
      </c>
      <c r="I2799" t="str">
        <f>IF(A2799=A2798,I2798&amp;CHAR(10)&amp;"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800" spans="1:9" x14ac:dyDescent="0.25">
      <c r="A2800" t="s">
        <v>12404</v>
      </c>
      <c r="B2800">
        <v>76429898</v>
      </c>
      <c r="C2800" t="s">
        <v>16</v>
      </c>
      <c r="D2800" t="str">
        <f>IF(Tabel_Forespørgsel_fra_Visma28[[#This Row],[SupProd]]=" "," "," - "&amp;Tabel_Forespørgsel_fra_Visma28[[#This Row],[SupProd]])</f>
        <v xml:space="preserve"> </v>
      </c>
      <c r="E2800" t="s">
        <v>16</v>
      </c>
      <c r="F2800" t="str">
        <f>IF(Tabel_Forespørgsel_fra_Visma28[[#This Row],[SupDescr]]=" "," "," - "&amp;Tabel_Forespørgsel_fra_Visma28[[#This Row],[SupDescr]])</f>
        <v xml:space="preserve"> </v>
      </c>
      <c r="G2800" t="s">
        <v>5345</v>
      </c>
      <c r="H2800">
        <v>1</v>
      </c>
      <c r="I2800" t="str">
        <f>IF(A2800=A2799,I2799&amp;CHAR(10)&amp;"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Jørgensen &amp; Utoft  </v>
      </c>
    </row>
    <row r="2801" spans="1:9" x14ac:dyDescent="0.25">
      <c r="A2801" t="s">
        <v>9096</v>
      </c>
      <c r="B2801">
        <v>96306000</v>
      </c>
      <c r="C2801" t="s">
        <v>9097</v>
      </c>
      <c r="D2801" t="str">
        <f>IF(Tabel_Forespørgsel_fra_Visma28[[#This Row],[SupProd]]=" "," "," - "&amp;Tabel_Forespørgsel_fra_Visma28[[#This Row],[SupProd]])</f>
        <v xml:space="preserve"> - 367896</v>
      </c>
      <c r="E2801" t="s">
        <v>16</v>
      </c>
      <c r="F2801" t="str">
        <f>IF(Tabel_Forespørgsel_fra_Visma28[[#This Row],[SupDescr]]=" "," "," - "&amp;Tabel_Forespørgsel_fra_Visma28[[#This Row],[SupDescr]])</f>
        <v xml:space="preserve"> </v>
      </c>
      <c r="G2801" t="s">
        <v>8068</v>
      </c>
      <c r="H2801">
        <v>1</v>
      </c>
      <c r="I2801" t="str">
        <f>IF(A2801=A2800,I2800&amp;CHAR(10)&amp;"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- 367896 </v>
      </c>
    </row>
    <row r="2802" spans="1:9" x14ac:dyDescent="0.25">
      <c r="A2802" t="s">
        <v>9274</v>
      </c>
      <c r="B2802">
        <v>96306000</v>
      </c>
      <c r="C2802" t="s">
        <v>9275</v>
      </c>
      <c r="D2802" t="str">
        <f>IF(Tabel_Forespørgsel_fra_Visma28[[#This Row],[SupProd]]=" "," "," - "&amp;Tabel_Forespørgsel_fra_Visma28[[#This Row],[SupProd]])</f>
        <v xml:space="preserve"> - 546507</v>
      </c>
      <c r="E2802" t="s">
        <v>16</v>
      </c>
      <c r="F2802" t="str">
        <f>IF(Tabel_Forespørgsel_fra_Visma28[[#This Row],[SupDescr]]=" "," "," - "&amp;Tabel_Forespørgsel_fra_Visma28[[#This Row],[SupDescr]])</f>
        <v xml:space="preserve"> </v>
      </c>
      <c r="G2802" t="s">
        <v>8068</v>
      </c>
      <c r="H2802">
        <v>1</v>
      </c>
      <c r="I2802" t="str">
        <f>IF(A2802=A2801,I2801&amp;CHAR(10)&amp;"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- 546507 </v>
      </c>
    </row>
    <row r="2803" spans="1:9" x14ac:dyDescent="0.25">
      <c r="A2803" t="s">
        <v>8961</v>
      </c>
      <c r="B2803">
        <v>96306000</v>
      </c>
      <c r="C2803" t="s">
        <v>8962</v>
      </c>
      <c r="D2803" t="str">
        <f>IF(Tabel_Forespørgsel_fra_Visma28[[#This Row],[SupProd]]=" "," "," - "&amp;Tabel_Forespørgsel_fra_Visma28[[#This Row],[SupProd]])</f>
        <v xml:space="preserve"> - 420166</v>
      </c>
      <c r="E2803" t="s">
        <v>16</v>
      </c>
      <c r="F2803" t="str">
        <f>IF(Tabel_Forespørgsel_fra_Visma28[[#This Row],[SupDescr]]=" "," "," - "&amp;Tabel_Forespørgsel_fra_Visma28[[#This Row],[SupDescr]])</f>
        <v xml:space="preserve"> </v>
      </c>
      <c r="G2803" t="s">
        <v>8068</v>
      </c>
      <c r="H2803">
        <v>1</v>
      </c>
      <c r="I2803" t="str">
        <f>IF(A2803=A2802,I2802&amp;CHAR(10)&amp;"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- 420166 </v>
      </c>
    </row>
    <row r="2804" spans="1:9" x14ac:dyDescent="0.25">
      <c r="A2804" t="s">
        <v>7354</v>
      </c>
      <c r="B2804">
        <v>96306000</v>
      </c>
      <c r="C2804" t="s">
        <v>7355</v>
      </c>
      <c r="D2804" t="str">
        <f>IF(Tabel_Forespørgsel_fra_Visma28[[#This Row],[SupProd]]=" "," "," - "&amp;Tabel_Forespørgsel_fra_Visma28[[#This Row],[SupProd]])</f>
        <v xml:space="preserve"> - 418863</v>
      </c>
      <c r="E2804" t="s">
        <v>16</v>
      </c>
      <c r="F2804" t="str">
        <f>IF(Tabel_Forespørgsel_fra_Visma28[[#This Row],[SupDescr]]=" "," "," - "&amp;Tabel_Forespørgsel_fra_Visma28[[#This Row],[SupDescr]])</f>
        <v xml:space="preserve"> </v>
      </c>
      <c r="G2804" t="s">
        <v>8068</v>
      </c>
      <c r="H2804">
        <v>1</v>
      </c>
      <c r="I2804" t="str">
        <f>IF(A2804=A2803,I2803&amp;CHAR(10)&amp;"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- 418863 </v>
      </c>
    </row>
    <row r="2805" spans="1:9" x14ac:dyDescent="0.25">
      <c r="A2805" t="s">
        <v>8113</v>
      </c>
      <c r="B2805">
        <v>43237700</v>
      </c>
      <c r="C2805" t="s">
        <v>8114</v>
      </c>
      <c r="D2805" t="str">
        <f>IF(Tabel_Forespørgsel_fra_Visma28[[#This Row],[SupProd]]=" "," "," - "&amp;Tabel_Forespørgsel_fra_Visma28[[#This Row],[SupProd]])</f>
        <v xml:space="preserve"> - 420182</v>
      </c>
      <c r="E2805" t="s">
        <v>8115</v>
      </c>
      <c r="F2805" t="str">
        <f>IF(Tabel_Forespørgsel_fra_Visma28[[#This Row],[SupDescr]]=" "," "," - "&amp;Tabel_Forespørgsel_fra_Visma28[[#This Row],[SupDescr]])</f>
        <v xml:space="preserve"> - Firkantstål S235 JR / S275 EN 10025:3-2004</v>
      </c>
      <c r="G2805" t="s">
        <v>7296</v>
      </c>
      <c r="H2805">
        <v>1</v>
      </c>
      <c r="I2805" t="str">
        <f>IF(A2805=A2804,I2804&amp;CHAR(10)&amp;"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- 420182 - Firkantstål S235 JR / S275 EN 10025:3-2004</v>
      </c>
    </row>
    <row r="2806" spans="1:9" x14ac:dyDescent="0.25">
      <c r="A2806" t="s">
        <v>7743</v>
      </c>
      <c r="B2806">
        <v>96306000</v>
      </c>
      <c r="C2806" t="s">
        <v>7744</v>
      </c>
      <c r="D2806" t="str">
        <f>IF(Tabel_Forespørgsel_fra_Visma28[[#This Row],[SupProd]]=" "," "," - "&amp;Tabel_Forespørgsel_fra_Visma28[[#This Row],[SupProd]])</f>
        <v xml:space="preserve"> - 418293</v>
      </c>
      <c r="E2806" t="s">
        <v>16</v>
      </c>
      <c r="F2806" t="str">
        <f>IF(Tabel_Forespørgsel_fra_Visma28[[#This Row],[SupDescr]]=" "," "," - "&amp;Tabel_Forespørgsel_fra_Visma28[[#This Row],[SupDescr]])</f>
        <v xml:space="preserve"> </v>
      </c>
      <c r="G2806" t="s">
        <v>8068</v>
      </c>
      <c r="H2806">
        <v>1</v>
      </c>
      <c r="I2806" t="str">
        <f>IF(A2806=A2805,I2805&amp;CHAR(10)&amp;"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- 418293 </v>
      </c>
    </row>
    <row r="2807" spans="1:9" x14ac:dyDescent="0.25">
      <c r="A2807" t="s">
        <v>7350</v>
      </c>
      <c r="B2807">
        <v>96306000</v>
      </c>
      <c r="C2807" t="s">
        <v>7351</v>
      </c>
      <c r="D2807" t="str">
        <f>IF(Tabel_Forespørgsel_fra_Visma28[[#This Row],[SupProd]]=" "," "," - "&amp;Tabel_Forespørgsel_fra_Visma28[[#This Row],[SupProd]])</f>
        <v xml:space="preserve"> - 418681</v>
      </c>
      <c r="E2807" t="s">
        <v>7352</v>
      </c>
      <c r="F2807" t="str">
        <f>IF(Tabel_Forespørgsel_fra_Visma28[[#This Row],[SupDescr]]=" "," "," - "&amp;Tabel_Forespørgsel_fra_Visma28[[#This Row],[SupDescr]])</f>
        <v xml:space="preserve"> - '</v>
      </c>
      <c r="G2807" t="s">
        <v>8068</v>
      </c>
      <c r="H2807">
        <v>1</v>
      </c>
      <c r="I2807" t="str">
        <f>IF(A2807=A2806,I2806&amp;CHAR(10)&amp;"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- 418681 - '</v>
      </c>
    </row>
    <row r="2808" spans="1:9" x14ac:dyDescent="0.25">
      <c r="A2808" t="s">
        <v>41656</v>
      </c>
      <c r="B2808">
        <v>36955000</v>
      </c>
      <c r="C2808" t="s">
        <v>41657</v>
      </c>
      <c r="D2808" t="str">
        <f>IF(Tabel_Forespørgsel_fra_Visma28[[#This Row],[SupProd]]=" "," "," - "&amp;Tabel_Forespørgsel_fra_Visma28[[#This Row],[SupProd]])</f>
        <v xml:space="preserve"> - JSFN3015Z</v>
      </c>
      <c r="E2808" t="s">
        <v>16</v>
      </c>
      <c r="F2808" t="str">
        <f>IF(Tabel_Forespørgsel_fra_Visma28[[#This Row],[SupDescr]]=" "," "," - "&amp;Tabel_Forespørgsel_fra_Visma28[[#This Row],[SupDescr]])</f>
        <v xml:space="preserve"> </v>
      </c>
      <c r="G2808" t="s">
        <v>3982</v>
      </c>
      <c r="H2808">
        <v>1</v>
      </c>
      <c r="I2808" t="str">
        <f>IF(A2808=A2807,I2807&amp;CHAR(10)&amp;"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JSFN3015Z </v>
      </c>
    </row>
    <row r="2809" spans="1:9" x14ac:dyDescent="0.25">
      <c r="A2809" t="s">
        <v>7356</v>
      </c>
      <c r="B2809">
        <v>96306000</v>
      </c>
      <c r="C2809" t="s">
        <v>7357</v>
      </c>
      <c r="D2809" t="str">
        <f>IF(Tabel_Forespørgsel_fra_Visma28[[#This Row],[SupProd]]=" "," "," - "&amp;Tabel_Forespørgsel_fra_Visma28[[#This Row],[SupProd]])</f>
        <v xml:space="preserve"> - 419408</v>
      </c>
      <c r="E2809" t="s">
        <v>16</v>
      </c>
      <c r="F2809" t="str">
        <f>IF(Tabel_Forespørgsel_fra_Visma28[[#This Row],[SupDescr]]=" "," "," - "&amp;Tabel_Forespørgsel_fra_Visma28[[#This Row],[SupDescr]])</f>
        <v xml:space="preserve"> </v>
      </c>
      <c r="G2809" t="s">
        <v>8068</v>
      </c>
      <c r="H2809">
        <v>1</v>
      </c>
      <c r="I2809" t="str">
        <f>IF(A2809=A2808,I2808&amp;CHAR(10)&amp;"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- 419408 </v>
      </c>
    </row>
    <row r="2810" spans="1:9" x14ac:dyDescent="0.25">
      <c r="A2810" t="s">
        <v>8963</v>
      </c>
      <c r="B2810">
        <v>96306000</v>
      </c>
      <c r="C2810" t="s">
        <v>8964</v>
      </c>
      <c r="D2810" t="str">
        <f>IF(Tabel_Forespørgsel_fra_Visma28[[#This Row],[SupProd]]=" "," "," - "&amp;Tabel_Forespørgsel_fra_Visma28[[#This Row],[SupProd]])</f>
        <v xml:space="preserve"> - 420208</v>
      </c>
      <c r="E2810" t="s">
        <v>16</v>
      </c>
      <c r="F2810" t="str">
        <f>IF(Tabel_Forespørgsel_fra_Visma28[[#This Row],[SupDescr]]=" "," "," - "&amp;Tabel_Forespørgsel_fra_Visma28[[#This Row],[SupDescr]])</f>
        <v xml:space="preserve"> </v>
      </c>
      <c r="G2810" t="s">
        <v>8068</v>
      </c>
      <c r="H2810">
        <v>1</v>
      </c>
      <c r="I2810" t="str">
        <f>IF(A2810=A2809,I2809&amp;CHAR(10)&amp;"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- 420208 </v>
      </c>
    </row>
    <row r="2811" spans="1:9" x14ac:dyDescent="0.25">
      <c r="A2811" t="s">
        <v>2379</v>
      </c>
      <c r="B2811">
        <v>96306000</v>
      </c>
      <c r="C2811" t="s">
        <v>2380</v>
      </c>
      <c r="D2811" t="str">
        <f>IF(Tabel_Forespørgsel_fra_Visma28[[#This Row],[SupProd]]=" "," "," - "&amp;Tabel_Forespørgsel_fra_Visma28[[#This Row],[SupProd]])</f>
        <v xml:space="preserve"> - 525808</v>
      </c>
      <c r="E2811" t="s">
        <v>16</v>
      </c>
      <c r="F2811" t="str">
        <f>IF(Tabel_Forespørgsel_fra_Visma28[[#This Row],[SupDescr]]=" "," "," - "&amp;Tabel_Forespørgsel_fra_Visma28[[#This Row],[SupDescr]])</f>
        <v xml:space="preserve"> </v>
      </c>
      <c r="G2811" t="s">
        <v>8068</v>
      </c>
      <c r="H2811">
        <v>1</v>
      </c>
      <c r="I2811" t="str">
        <f>IF(A2811=A2810,I2810&amp;CHAR(10)&amp;"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- 525808 </v>
      </c>
    </row>
    <row r="2812" spans="1:9" x14ac:dyDescent="0.25">
      <c r="A2812" t="s">
        <v>7372</v>
      </c>
      <c r="B2812">
        <v>96306000</v>
      </c>
      <c r="C2812" t="s">
        <v>7373</v>
      </c>
      <c r="D2812" t="str">
        <f>IF(Tabel_Forespørgsel_fra_Visma28[[#This Row],[SupProd]]=" "," "," - "&amp;Tabel_Forespørgsel_fra_Visma28[[#This Row],[SupProd]])</f>
        <v xml:space="preserve"> - 418897</v>
      </c>
      <c r="E2812" t="s">
        <v>16</v>
      </c>
      <c r="F2812" t="str">
        <f>IF(Tabel_Forespørgsel_fra_Visma28[[#This Row],[SupDescr]]=" "," "," - "&amp;Tabel_Forespørgsel_fra_Visma28[[#This Row],[SupDescr]])</f>
        <v xml:space="preserve"> </v>
      </c>
      <c r="G2812" t="s">
        <v>8068</v>
      </c>
      <c r="H2812">
        <v>1</v>
      </c>
      <c r="I2812" t="str">
        <f>IF(A2812=A2811,I2811&amp;CHAR(10)&amp;"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- 418897 </v>
      </c>
    </row>
    <row r="2813" spans="1:9" x14ac:dyDescent="0.25">
      <c r="A2813" t="s">
        <v>7370</v>
      </c>
      <c r="B2813">
        <v>96306000</v>
      </c>
      <c r="C2813" t="s">
        <v>7371</v>
      </c>
      <c r="D2813" t="str">
        <f>IF(Tabel_Forespørgsel_fra_Visma28[[#This Row],[SupProd]]=" "," "," - "&amp;Tabel_Forespørgsel_fra_Visma28[[#This Row],[SupProd]])</f>
        <v xml:space="preserve"> - 419101</v>
      </c>
      <c r="E2813" t="s">
        <v>16</v>
      </c>
      <c r="F2813" t="str">
        <f>IF(Tabel_Forespørgsel_fra_Visma28[[#This Row],[SupDescr]]=" "," "," - "&amp;Tabel_Forespørgsel_fra_Visma28[[#This Row],[SupDescr]])</f>
        <v xml:space="preserve"> </v>
      </c>
      <c r="G2813" t="s">
        <v>8068</v>
      </c>
      <c r="H2813">
        <v>1</v>
      </c>
      <c r="I2813" t="str">
        <f>IF(A2813=A2812,I2812&amp;CHAR(10)&amp;"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- 419101 </v>
      </c>
    </row>
    <row r="2814" spans="1:9" x14ac:dyDescent="0.25">
      <c r="A2814" t="s">
        <v>7344</v>
      </c>
      <c r="B2814">
        <v>96306000</v>
      </c>
      <c r="C2814" t="s">
        <v>7345</v>
      </c>
      <c r="D2814" t="str">
        <f>IF(Tabel_Forespørgsel_fra_Visma28[[#This Row],[SupProd]]=" "," "," - "&amp;Tabel_Forespørgsel_fra_Visma28[[#This Row],[SupProd]])</f>
        <v xml:space="preserve"> - 418939</v>
      </c>
      <c r="E2814" t="s">
        <v>16</v>
      </c>
      <c r="F2814" t="str">
        <f>IF(Tabel_Forespørgsel_fra_Visma28[[#This Row],[SupDescr]]=" "," "," - "&amp;Tabel_Forespørgsel_fra_Visma28[[#This Row],[SupDescr]])</f>
        <v xml:space="preserve"> </v>
      </c>
      <c r="G2814" t="s">
        <v>8068</v>
      </c>
      <c r="H2814">
        <v>1</v>
      </c>
      <c r="I2814" t="str">
        <f>IF(A2814=A2813,I2813&amp;CHAR(10)&amp;"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- 418939 </v>
      </c>
    </row>
    <row r="2815" spans="1:9" x14ac:dyDescent="0.25">
      <c r="A2815" t="s">
        <v>7311</v>
      </c>
      <c r="B2815">
        <v>96306000</v>
      </c>
      <c r="C2815" t="s">
        <v>7312</v>
      </c>
      <c r="D2815" t="str">
        <f>IF(Tabel_Forespørgsel_fra_Visma28[[#This Row],[SupProd]]=" "," "," - "&amp;Tabel_Forespørgsel_fra_Visma28[[#This Row],[SupProd]])</f>
        <v xml:space="preserve"> - 419457</v>
      </c>
      <c r="E2815" t="s">
        <v>16</v>
      </c>
      <c r="F2815" t="str">
        <f>IF(Tabel_Forespørgsel_fra_Visma28[[#This Row],[SupDescr]]=" "," "," - "&amp;Tabel_Forespørgsel_fra_Visma28[[#This Row],[SupDescr]])</f>
        <v xml:space="preserve"> </v>
      </c>
      <c r="G2815" t="s">
        <v>8068</v>
      </c>
      <c r="H2815">
        <v>1</v>
      </c>
      <c r="I2815" t="str">
        <f>IF(A2815=A2814,I2814&amp;CHAR(10)&amp;"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- 419457 </v>
      </c>
    </row>
    <row r="2816" spans="1:9" x14ac:dyDescent="0.25">
      <c r="A2816" t="s">
        <v>7730</v>
      </c>
      <c r="B2816">
        <v>43237700</v>
      </c>
      <c r="C2816" t="s">
        <v>16</v>
      </c>
      <c r="D2816" t="str">
        <f>IF(Tabel_Forespørgsel_fra_Visma28[[#This Row],[SupProd]]=" "," "," - "&amp;Tabel_Forespørgsel_fra_Visma28[[#This Row],[SupProd]])</f>
        <v xml:space="preserve"> </v>
      </c>
      <c r="E2816" t="s">
        <v>16</v>
      </c>
      <c r="F2816" t="str">
        <f>IF(Tabel_Forespørgsel_fra_Visma28[[#This Row],[SupDescr]]=" "," "," - "&amp;Tabel_Forespørgsel_fra_Visma28[[#This Row],[SupDescr]])</f>
        <v xml:space="preserve"> </v>
      </c>
      <c r="G2816" t="s">
        <v>7296</v>
      </c>
      <c r="H2816">
        <v>1</v>
      </c>
      <c r="I2816" t="str">
        <f>IF(A2816=A2815,I2815&amp;CHAR(10)&amp;"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817" spans="1:9" x14ac:dyDescent="0.25">
      <c r="A2817" t="s">
        <v>8660</v>
      </c>
      <c r="B2817">
        <v>96306000</v>
      </c>
      <c r="C2817" t="s">
        <v>8661</v>
      </c>
      <c r="D2817" t="str">
        <f>IF(Tabel_Forespørgsel_fra_Visma28[[#This Row],[SupProd]]=" "," "," - "&amp;Tabel_Forespørgsel_fra_Visma28[[#This Row],[SupProd]])</f>
        <v xml:space="preserve"> - 948109</v>
      </c>
      <c r="E2817" t="s">
        <v>16</v>
      </c>
      <c r="F2817" t="str">
        <f>IF(Tabel_Forespørgsel_fra_Visma28[[#This Row],[SupDescr]]=" "," "," - "&amp;Tabel_Forespørgsel_fra_Visma28[[#This Row],[SupDescr]])</f>
        <v xml:space="preserve"> </v>
      </c>
      <c r="G2817" t="s">
        <v>8068</v>
      </c>
      <c r="H2817">
        <v>1</v>
      </c>
      <c r="I2817" t="str">
        <f>IF(A2817=A2816,I2816&amp;CHAR(10)&amp;"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- 948109 </v>
      </c>
    </row>
    <row r="2818" spans="1:9" x14ac:dyDescent="0.25">
      <c r="A2818" t="s">
        <v>7954</v>
      </c>
      <c r="B2818">
        <v>96306000</v>
      </c>
      <c r="C2818" t="s">
        <v>7955</v>
      </c>
      <c r="D2818" t="str">
        <f>IF(Tabel_Forespørgsel_fra_Visma28[[#This Row],[SupProd]]=" "," "," - "&amp;Tabel_Forespørgsel_fra_Visma28[[#This Row],[SupProd]])</f>
        <v xml:space="preserve"> - 426536</v>
      </c>
      <c r="E2818" t="s">
        <v>16</v>
      </c>
      <c r="F2818" t="str">
        <f>IF(Tabel_Forespørgsel_fra_Visma28[[#This Row],[SupDescr]]=" "," "," - "&amp;Tabel_Forespørgsel_fra_Visma28[[#This Row],[SupDescr]])</f>
        <v xml:space="preserve"> </v>
      </c>
      <c r="G2818" t="s">
        <v>8068</v>
      </c>
      <c r="H2818">
        <v>1</v>
      </c>
      <c r="I2818" t="str">
        <f>IF(A2818=A2817,I2817&amp;CHAR(10)&amp;"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- 426536 </v>
      </c>
    </row>
    <row r="2819" spans="1:9" x14ac:dyDescent="0.25">
      <c r="A2819" t="s">
        <v>7849</v>
      </c>
      <c r="B2819">
        <v>96306000</v>
      </c>
      <c r="C2819" t="s">
        <v>7850</v>
      </c>
      <c r="D2819" t="str">
        <f>IF(Tabel_Forespørgsel_fra_Visma28[[#This Row],[SupProd]]=" "," "," - "&amp;Tabel_Forespørgsel_fra_Visma28[[#This Row],[SupProd]])</f>
        <v xml:space="preserve"> - 426551</v>
      </c>
      <c r="E2819" t="s">
        <v>16</v>
      </c>
      <c r="F2819" t="str">
        <f>IF(Tabel_Forespørgsel_fra_Visma28[[#This Row],[SupDescr]]=" "," "," - "&amp;Tabel_Forespørgsel_fra_Visma28[[#This Row],[SupDescr]])</f>
        <v xml:space="preserve"> </v>
      </c>
      <c r="G2819" t="s">
        <v>8068</v>
      </c>
      <c r="H2819">
        <v>1</v>
      </c>
      <c r="I2819" t="str">
        <f>IF(A2819=A2818,I2818&amp;CHAR(10)&amp;"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- 426551 </v>
      </c>
    </row>
    <row r="2820" spans="1:9" x14ac:dyDescent="0.25">
      <c r="A2820" t="s">
        <v>14615</v>
      </c>
      <c r="B2820">
        <v>72278790</v>
      </c>
      <c r="C2820" t="s">
        <v>14616</v>
      </c>
      <c r="D2820" t="str">
        <f>IF(Tabel_Forespørgsel_fra_Visma28[[#This Row],[SupProd]]=" "," "," - "&amp;Tabel_Forespørgsel_fra_Visma28[[#This Row],[SupProd]])</f>
        <v xml:space="preserve"> - 784678</v>
      </c>
      <c r="E2820" t="s">
        <v>14617</v>
      </c>
      <c r="F2820" t="str">
        <f>IF(Tabel_Forespørgsel_fra_Visma28[[#This Row],[SupDescr]]=" "," "," - "&amp;Tabel_Forespørgsel_fra_Visma28[[#This Row],[SupDescr]])</f>
        <v xml:space="preserve"> - DIN 975 gevindstang 8.8 varmgalvaniseret FZV</v>
      </c>
      <c r="G2820" t="s">
        <v>13917</v>
      </c>
      <c r="H2820">
        <v>1</v>
      </c>
      <c r="I2820" t="str">
        <f>IF(A2820=A2819,I2819&amp;CHAR(10)&amp;"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- 784678 - DIN 975 gevindstang 8.8 varmgalvaniseret FZV</v>
      </c>
    </row>
    <row r="2821" spans="1:9" x14ac:dyDescent="0.25">
      <c r="A2821" t="s">
        <v>40910</v>
      </c>
      <c r="B2821">
        <v>36955000</v>
      </c>
      <c r="C2821" t="s">
        <v>40911</v>
      </c>
      <c r="D2821" t="str">
        <f>IF(Tabel_Forespørgsel_fra_Visma28[[#This Row],[SupProd]]=" "," "," - "&amp;Tabel_Forespørgsel_fra_Visma28[[#This Row],[SupProd]])</f>
        <v xml:space="preserve"> - JSRN10</v>
      </c>
      <c r="E2821" t="s">
        <v>16</v>
      </c>
      <c r="F2821" t="str">
        <f>IF(Tabel_Forespørgsel_fra_Visma28[[#This Row],[SupDescr]]=" "," "," - "&amp;Tabel_Forespørgsel_fra_Visma28[[#This Row],[SupDescr]])</f>
        <v xml:space="preserve"> </v>
      </c>
      <c r="G2821" t="s">
        <v>3982</v>
      </c>
      <c r="H2821">
        <v>1</v>
      </c>
      <c r="I2821" t="str">
        <f>IF(A2821=A2820,I2820&amp;CHAR(10)&amp;"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JSRN10 </v>
      </c>
    </row>
    <row r="2822" spans="1:9" x14ac:dyDescent="0.25">
      <c r="A2822" t="s">
        <v>8214</v>
      </c>
      <c r="B2822">
        <v>96306000</v>
      </c>
      <c r="C2822" t="s">
        <v>8215</v>
      </c>
      <c r="D2822" t="str">
        <f>IF(Tabel_Forespørgsel_fra_Visma28[[#This Row],[SupProd]]=" "," "," - "&amp;Tabel_Forespørgsel_fra_Visma28[[#This Row],[SupProd]])</f>
        <v xml:space="preserve"> - 426643</v>
      </c>
      <c r="E2822" t="s">
        <v>16</v>
      </c>
      <c r="F2822" t="str">
        <f>IF(Tabel_Forespørgsel_fra_Visma28[[#This Row],[SupDescr]]=" "," "," - "&amp;Tabel_Forespørgsel_fra_Visma28[[#This Row],[SupDescr]])</f>
        <v xml:space="preserve"> </v>
      </c>
      <c r="G2822" t="s">
        <v>8068</v>
      </c>
      <c r="H2822">
        <v>1</v>
      </c>
      <c r="I2822" t="str">
        <f>IF(A2822=A2821,I2821&amp;CHAR(10)&amp;"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- 426643 </v>
      </c>
    </row>
    <row r="2823" spans="1:9" x14ac:dyDescent="0.25">
      <c r="A2823" t="s">
        <v>8687</v>
      </c>
      <c r="B2823">
        <v>96306000</v>
      </c>
      <c r="C2823" t="s">
        <v>8688</v>
      </c>
      <c r="D2823" t="str">
        <f>IF(Tabel_Forespørgsel_fra_Visma28[[#This Row],[SupProd]]=" "," "," - "&amp;Tabel_Forespørgsel_fra_Visma28[[#This Row],[SupProd]])</f>
        <v xml:space="preserve"> - 419911</v>
      </c>
      <c r="E2823" t="s">
        <v>16</v>
      </c>
      <c r="F2823" t="str">
        <f>IF(Tabel_Forespørgsel_fra_Visma28[[#This Row],[SupDescr]]=" "," "," - "&amp;Tabel_Forespørgsel_fra_Visma28[[#This Row],[SupDescr]])</f>
        <v xml:space="preserve"> </v>
      </c>
      <c r="G2823" t="s">
        <v>8068</v>
      </c>
      <c r="H2823">
        <v>1</v>
      </c>
      <c r="I2823" t="str">
        <f>IF(A2823=A2822,I2822&amp;CHAR(10)&amp;"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- 419911 </v>
      </c>
    </row>
    <row r="2824" spans="1:9" x14ac:dyDescent="0.25">
      <c r="A2824" t="s">
        <v>7821</v>
      </c>
      <c r="B2824">
        <v>96306000</v>
      </c>
      <c r="C2824" t="s">
        <v>7822</v>
      </c>
      <c r="D2824" t="str">
        <f>IF(Tabel_Forespørgsel_fra_Visma28[[#This Row],[SupProd]]=" "," "," - "&amp;Tabel_Forespørgsel_fra_Visma28[[#This Row],[SupProd]])</f>
        <v xml:space="preserve"> - 426650</v>
      </c>
      <c r="E2824" t="s">
        <v>16</v>
      </c>
      <c r="F2824" t="str">
        <f>IF(Tabel_Forespørgsel_fra_Visma28[[#This Row],[SupDescr]]=" "," "," - "&amp;Tabel_Forespørgsel_fra_Visma28[[#This Row],[SupDescr]])</f>
        <v xml:space="preserve"> </v>
      </c>
      <c r="G2824" t="s">
        <v>8068</v>
      </c>
      <c r="H2824">
        <v>1</v>
      </c>
      <c r="I2824" t="str">
        <f>IF(A2824=A2823,I2823&amp;CHAR(10)&amp;"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- 426650 </v>
      </c>
    </row>
    <row r="2825" spans="1:9" x14ac:dyDescent="0.25">
      <c r="A2825" t="s">
        <v>8965</v>
      </c>
      <c r="B2825">
        <v>96306000</v>
      </c>
      <c r="C2825" t="s">
        <v>8966</v>
      </c>
      <c r="D2825" t="str">
        <f>IF(Tabel_Forespørgsel_fra_Visma28[[#This Row],[SupProd]]=" "," "," - "&amp;Tabel_Forespørgsel_fra_Visma28[[#This Row],[SupProd]])</f>
        <v xml:space="preserve"> - 426676</v>
      </c>
      <c r="E2825" t="s">
        <v>16</v>
      </c>
      <c r="F2825" t="str">
        <f>IF(Tabel_Forespørgsel_fra_Visma28[[#This Row],[SupDescr]]=" "," "," - "&amp;Tabel_Forespørgsel_fra_Visma28[[#This Row],[SupDescr]])</f>
        <v xml:space="preserve"> </v>
      </c>
      <c r="G2825" t="s">
        <v>8068</v>
      </c>
      <c r="H2825">
        <v>1</v>
      </c>
      <c r="I2825" t="str">
        <f>IF(A2825=A2824,I2824&amp;CHAR(10)&amp;"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- 426676 </v>
      </c>
    </row>
    <row r="2826" spans="1:9" x14ac:dyDescent="0.25">
      <c r="A2826" t="s">
        <v>8673</v>
      </c>
      <c r="B2826">
        <v>96574211</v>
      </c>
      <c r="C2826" t="s">
        <v>8674</v>
      </c>
      <c r="D2826" t="str">
        <f>IF(Tabel_Forespørgsel_fra_Visma28[[#This Row],[SupProd]]=" "," "," - "&amp;Tabel_Forespørgsel_fra_Visma28[[#This Row],[SupProd]])</f>
        <v xml:space="preserve"> - 1678 89752020001</v>
      </c>
      <c r="E2826" t="s">
        <v>8675</v>
      </c>
      <c r="F2826" t="str">
        <f>IF(Tabel_Forespørgsel_fra_Visma28[[#This Row],[SupDescr]]=" "," "," - "&amp;Tabel_Forespørgsel_fra_Visma28[[#This Row],[SupDescr]])</f>
        <v xml:space="preserve"> - Gevindstang 8.8 M20x2000</v>
      </c>
      <c r="G2826" t="s">
        <v>3999</v>
      </c>
      <c r="H2826">
        <v>1</v>
      </c>
      <c r="I2826" t="str">
        <f>IF(A2826=A2825,I2825&amp;CHAR(10)&amp;"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- 1678 89752020001 - Gevindstang 8.8 M20x2000</v>
      </c>
    </row>
    <row r="2827" spans="1:9" x14ac:dyDescent="0.25">
      <c r="A2827" t="s">
        <v>7358</v>
      </c>
      <c r="B2827">
        <v>96306000</v>
      </c>
      <c r="C2827" t="s">
        <v>7359</v>
      </c>
      <c r="D2827" t="str">
        <f>IF(Tabel_Forespørgsel_fra_Visma28[[#This Row],[SupProd]]=" "," "," - "&amp;Tabel_Forespørgsel_fra_Visma28[[#This Row],[SupProd]])</f>
        <v xml:space="preserve"> - 426692</v>
      </c>
      <c r="E2827" t="s">
        <v>16</v>
      </c>
      <c r="F2827" t="str">
        <f>IF(Tabel_Forespørgsel_fra_Visma28[[#This Row],[SupDescr]]=" "," "," - "&amp;Tabel_Forespørgsel_fra_Visma28[[#This Row],[SupDescr]])</f>
        <v xml:space="preserve"> </v>
      </c>
      <c r="G2827" t="s">
        <v>8068</v>
      </c>
      <c r="H2827">
        <v>1</v>
      </c>
      <c r="I2827" t="str">
        <f>IF(A2827=A2826,I2826&amp;CHAR(10)&amp;"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- 426692 </v>
      </c>
    </row>
    <row r="2828" spans="1:9" x14ac:dyDescent="0.25">
      <c r="A2828" t="s">
        <v>9268</v>
      </c>
      <c r="B2828">
        <v>96306000</v>
      </c>
      <c r="C2828" t="s">
        <v>9269</v>
      </c>
      <c r="D2828" t="str">
        <f>IF(Tabel_Forespørgsel_fra_Visma28[[#This Row],[SupProd]]=" "," "," - "&amp;Tabel_Forespørgsel_fra_Visma28[[#This Row],[SupProd]])</f>
        <v xml:space="preserve"> - 426726</v>
      </c>
      <c r="E2828" t="s">
        <v>16</v>
      </c>
      <c r="F2828" t="str">
        <f>IF(Tabel_Forespørgsel_fra_Visma28[[#This Row],[SupDescr]]=" "," "," - "&amp;Tabel_Forespørgsel_fra_Visma28[[#This Row],[SupDescr]])</f>
        <v xml:space="preserve"> </v>
      </c>
      <c r="G2828" t="s">
        <v>8068</v>
      </c>
      <c r="H2828">
        <v>1</v>
      </c>
      <c r="I2828" t="str">
        <f>IF(A2828=A2827,I2827&amp;CHAR(10)&amp;"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- 426726 </v>
      </c>
    </row>
    <row r="2829" spans="1:9" x14ac:dyDescent="0.25">
      <c r="A2829" t="s">
        <v>11424</v>
      </c>
      <c r="B2829">
        <v>36955000</v>
      </c>
      <c r="C2829" t="s">
        <v>11425</v>
      </c>
      <c r="D2829" t="str">
        <f>IF(Tabel_Forespørgsel_fra_Visma28[[#This Row],[SupProd]]=" "," "," - "&amp;Tabel_Forespørgsel_fra_Visma28[[#This Row],[SupProd]])</f>
        <v xml:space="preserve"> - JTR940</v>
      </c>
      <c r="E2829" t="s">
        <v>16</v>
      </c>
      <c r="F2829" t="str">
        <f>IF(Tabel_Forespørgsel_fra_Visma28[[#This Row],[SupDescr]]=" "," "," - "&amp;Tabel_Forespørgsel_fra_Visma28[[#This Row],[SupDescr]])</f>
        <v xml:space="preserve"> </v>
      </c>
      <c r="G2829" t="s">
        <v>3982</v>
      </c>
      <c r="H2829">
        <v>1</v>
      </c>
      <c r="I2829" t="str">
        <f>IF(A2829=A2828,I2828&amp;CHAR(10)&amp;"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JTR940 </v>
      </c>
    </row>
    <row r="2830" spans="1:9" x14ac:dyDescent="0.25">
      <c r="A2830" t="s">
        <v>7360</v>
      </c>
      <c r="B2830">
        <v>96306000</v>
      </c>
      <c r="C2830" t="s">
        <v>7361</v>
      </c>
      <c r="D2830" t="str">
        <f>IF(Tabel_Forespørgsel_fra_Visma28[[#This Row],[SupProd]]=" "," "," - "&amp;Tabel_Forespørgsel_fra_Visma28[[#This Row],[SupProd]])</f>
        <v xml:space="preserve"> - 426809</v>
      </c>
      <c r="E2830" t="s">
        <v>16</v>
      </c>
      <c r="F2830" t="str">
        <f>IF(Tabel_Forespørgsel_fra_Visma28[[#This Row],[SupDescr]]=" "," "," - "&amp;Tabel_Forespørgsel_fra_Visma28[[#This Row],[SupDescr]])</f>
        <v xml:space="preserve"> </v>
      </c>
      <c r="G2830" t="s">
        <v>8068</v>
      </c>
      <c r="H2830">
        <v>1</v>
      </c>
      <c r="I2830" t="str">
        <f>IF(A2830=A2829,I2829&amp;CHAR(10)&amp;"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- 426809 </v>
      </c>
    </row>
    <row r="2831" spans="1:9" x14ac:dyDescent="0.25">
      <c r="A2831" t="s">
        <v>8216</v>
      </c>
      <c r="B2831">
        <v>96306000</v>
      </c>
      <c r="C2831" t="s">
        <v>8217</v>
      </c>
      <c r="D2831" t="str">
        <f>IF(Tabel_Forespørgsel_fra_Visma28[[#This Row],[SupProd]]=" "," "," - "&amp;Tabel_Forespørgsel_fra_Visma28[[#This Row],[SupProd]])</f>
        <v xml:space="preserve"> - 387449</v>
      </c>
      <c r="E2831" t="s">
        <v>16</v>
      </c>
      <c r="F2831" t="str">
        <f>IF(Tabel_Forespørgsel_fra_Visma28[[#This Row],[SupDescr]]=" "," "," - "&amp;Tabel_Forespørgsel_fra_Visma28[[#This Row],[SupDescr]])</f>
        <v xml:space="preserve"> </v>
      </c>
      <c r="G2831" t="s">
        <v>8068</v>
      </c>
      <c r="H2831">
        <v>1</v>
      </c>
      <c r="I2831" t="str">
        <f>IF(A2831=A2830,I2830&amp;CHAR(10)&amp;"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- 387449 </v>
      </c>
    </row>
    <row r="2832" spans="1:9" x14ac:dyDescent="0.25">
      <c r="A2832" t="s">
        <v>7847</v>
      </c>
      <c r="B2832">
        <v>96306000</v>
      </c>
      <c r="C2832" t="s">
        <v>7848</v>
      </c>
      <c r="D2832" t="str">
        <f>IF(Tabel_Forespørgsel_fra_Visma28[[#This Row],[SupProd]]=" "," "," - "&amp;Tabel_Forespørgsel_fra_Visma28[[#This Row],[SupProd]])</f>
        <v xml:space="preserve"> - 400143</v>
      </c>
      <c r="E2832" t="s">
        <v>16</v>
      </c>
      <c r="F2832" t="str">
        <f>IF(Tabel_Forespørgsel_fra_Visma28[[#This Row],[SupDescr]]=" "," "," - "&amp;Tabel_Forespørgsel_fra_Visma28[[#This Row],[SupDescr]])</f>
        <v xml:space="preserve"> </v>
      </c>
      <c r="G2832" t="s">
        <v>8068</v>
      </c>
      <c r="H2832">
        <v>1</v>
      </c>
      <c r="I2832" t="str">
        <f>IF(A2832=A2831,I2831&amp;CHAR(10)&amp;"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- 400143 </v>
      </c>
    </row>
    <row r="2833" spans="1:9" x14ac:dyDescent="0.25">
      <c r="A2833" t="s">
        <v>41788</v>
      </c>
      <c r="B2833">
        <v>36955000</v>
      </c>
      <c r="C2833" t="s">
        <v>41789</v>
      </c>
      <c r="D2833" t="str">
        <f>IF(Tabel_Forespørgsel_fra_Visma28[[#This Row],[SupProd]]=" "," "," - "&amp;Tabel_Forespørgsel_fra_Visma28[[#This Row],[SupProd]])</f>
        <v xml:space="preserve"> - JRRR1630</v>
      </c>
      <c r="E2833" t="s">
        <v>41790</v>
      </c>
      <c r="F2833" t="str">
        <f>IF(Tabel_Forespørgsel_fra_Visma28[[#This Row],[SupDescr]]=" "," "," - "&amp;Tabel_Forespørgsel_fra_Visma28[[#This Row],[SupDescr]])</f>
        <v xml:space="preserve"> - Præcisionsstålrør koldtrukne runde EN10305-1+2 16,0x3,00 mm</v>
      </c>
      <c r="G2833" t="s">
        <v>3982</v>
      </c>
      <c r="H2833">
        <v>1</v>
      </c>
      <c r="I2833" t="str">
        <f>IF(A2833=A2832,I2832&amp;CHAR(10)&amp;"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JRRR1630 - Præcisionsstålrør koldtrukne runde EN10305-1+2 16,0x3,00 mm</v>
      </c>
    </row>
    <row r="2834" spans="1:9" x14ac:dyDescent="0.25">
      <c r="A2834" t="s">
        <v>7845</v>
      </c>
      <c r="B2834">
        <v>96306000</v>
      </c>
      <c r="C2834" t="s">
        <v>7846</v>
      </c>
      <c r="D2834" t="str">
        <f>IF(Tabel_Forespørgsel_fra_Visma28[[#This Row],[SupProd]]=" "," "," - "&amp;Tabel_Forespørgsel_fra_Visma28[[#This Row],[SupProd]])</f>
        <v xml:space="preserve"> - 680157</v>
      </c>
      <c r="E2834" t="s">
        <v>16</v>
      </c>
      <c r="F2834" t="str">
        <f>IF(Tabel_Forespørgsel_fra_Visma28[[#This Row],[SupDescr]]=" "," "," - "&amp;Tabel_Forespørgsel_fra_Visma28[[#This Row],[SupDescr]])</f>
        <v xml:space="preserve"> </v>
      </c>
      <c r="G2834" t="s">
        <v>8068</v>
      </c>
      <c r="H2834">
        <v>1</v>
      </c>
      <c r="I2834" t="str">
        <f>IF(A2834=A2833,I2833&amp;CHAR(10)&amp;"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- 680157 </v>
      </c>
    </row>
    <row r="2835" spans="1:9" x14ac:dyDescent="0.25">
      <c r="A2835" t="s">
        <v>8218</v>
      </c>
      <c r="B2835">
        <v>96306000</v>
      </c>
      <c r="C2835" t="s">
        <v>8219</v>
      </c>
      <c r="D2835" t="str">
        <f>IF(Tabel_Forespørgsel_fra_Visma28[[#This Row],[SupProd]]=" "," "," - "&amp;Tabel_Forespørgsel_fra_Visma28[[#This Row],[SupProd]])</f>
        <v xml:space="preserve"> - 555920</v>
      </c>
      <c r="E2835" t="s">
        <v>16</v>
      </c>
      <c r="F2835" t="str">
        <f>IF(Tabel_Forespørgsel_fra_Visma28[[#This Row],[SupDescr]]=" "," "," - "&amp;Tabel_Forespørgsel_fra_Visma28[[#This Row],[SupDescr]])</f>
        <v xml:space="preserve"> </v>
      </c>
      <c r="G2835" t="s">
        <v>8068</v>
      </c>
      <c r="H2835">
        <v>1</v>
      </c>
      <c r="I2835" t="str">
        <f>IF(A2835=A2834,I2834&amp;CHAR(10)&amp;"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- 555920 </v>
      </c>
    </row>
    <row r="2836" spans="1:9" x14ac:dyDescent="0.25">
      <c r="A2836" t="s">
        <v>11961</v>
      </c>
      <c r="B2836">
        <v>36955000</v>
      </c>
      <c r="C2836" t="s">
        <v>11962</v>
      </c>
      <c r="D2836" t="str">
        <f>IF(Tabel_Forespørgsel_fra_Visma28[[#This Row],[SupProd]]=" "," "," - "&amp;Tabel_Forespørgsel_fra_Visma28[[#This Row],[SupProd]])</f>
        <v xml:space="preserve"> - 5708587031381</v>
      </c>
      <c r="E2836" t="s">
        <v>11963</v>
      </c>
      <c r="F2836" t="str">
        <f>IF(Tabel_Forespørgsel_fra_Visma28[[#This Row],[SupDescr]]=" "," "," - "&amp;Tabel_Forespørgsel_fra_Visma28[[#This Row],[SupDescr]])</f>
        <v xml:space="preserve"> - Præcisionsstålrør el-svejste, runde EN10305-3 20,0x1,50 mm</v>
      </c>
      <c r="G2836" t="s">
        <v>3982</v>
      </c>
      <c r="H2836">
        <v>1</v>
      </c>
      <c r="I2836" t="str">
        <f>IF(A2836=A2835,I2835&amp;CHAR(10)&amp;"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- 5708587031381 - Præcisionsstålrør el-svejste, runde EN10305-3 20,0x1,50 mm</v>
      </c>
    </row>
    <row r="2837" spans="1:9" x14ac:dyDescent="0.25">
      <c r="A2837" t="s">
        <v>10833</v>
      </c>
      <c r="B2837">
        <v>72278790</v>
      </c>
      <c r="C2837" t="s">
        <v>10834</v>
      </c>
      <c r="D2837" t="str">
        <f>IF(Tabel_Forespørgsel_fra_Visma28[[#This Row],[SupProd]]=" "," "," - "&amp;Tabel_Forespørgsel_fra_Visma28[[#This Row],[SupProd]])</f>
        <v xml:space="preserve"> - 323246</v>
      </c>
      <c r="E2837" t="s">
        <v>16</v>
      </c>
      <c r="F2837" t="str">
        <f>IF(Tabel_Forespørgsel_fra_Visma28[[#This Row],[SupDescr]]=" "," "," - "&amp;Tabel_Forespørgsel_fra_Visma28[[#This Row],[SupDescr]])</f>
        <v xml:space="preserve"> </v>
      </c>
      <c r="G2837" t="s">
        <v>13917</v>
      </c>
      <c r="H2837">
        <v>1</v>
      </c>
      <c r="I2837" t="str">
        <f>IF(A2837=A2836,I2836&amp;CHAR(10)&amp;"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- 323246 </v>
      </c>
    </row>
    <row r="2838" spans="1:9" x14ac:dyDescent="0.25">
      <c r="A2838" t="s">
        <v>14418</v>
      </c>
      <c r="B2838">
        <v>43237700</v>
      </c>
      <c r="C2838" t="s">
        <v>16</v>
      </c>
      <c r="D2838" t="str">
        <f>IF(Tabel_Forespørgsel_fra_Visma28[[#This Row],[SupProd]]=" "," "," - "&amp;Tabel_Forespørgsel_fra_Visma28[[#This Row],[SupProd]])</f>
        <v xml:space="preserve"> </v>
      </c>
      <c r="E2838" t="s">
        <v>16</v>
      </c>
      <c r="F2838" t="str">
        <f>IF(Tabel_Forespørgsel_fra_Visma28[[#This Row],[SupDescr]]=" "," "," - "&amp;Tabel_Forespørgsel_fra_Visma28[[#This Row],[SupDescr]])</f>
        <v xml:space="preserve"> </v>
      </c>
      <c r="G2838" t="s">
        <v>7296</v>
      </c>
      <c r="H2838">
        <v>1</v>
      </c>
      <c r="I2838" t="str">
        <f>IF(A2838=A2837,I2837&amp;CHAR(10)&amp;"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839" spans="1:9" x14ac:dyDescent="0.25">
      <c r="A2839" t="s">
        <v>8204</v>
      </c>
      <c r="B2839">
        <v>43237700</v>
      </c>
      <c r="C2839" t="s">
        <v>8205</v>
      </c>
      <c r="D2839" t="str">
        <f>IF(Tabel_Forespørgsel_fra_Visma28[[#This Row],[SupProd]]=" "," "," - "&amp;Tabel_Forespørgsel_fra_Visma28[[#This Row],[SupProd]])</f>
        <v xml:space="preserve"> - 681205</v>
      </c>
      <c r="E2839" t="s">
        <v>16</v>
      </c>
      <c r="F2839" t="str">
        <f>IF(Tabel_Forespørgsel_fra_Visma28[[#This Row],[SupDescr]]=" "," "," - "&amp;Tabel_Forespørgsel_fra_Visma28[[#This Row],[SupDescr]])</f>
        <v xml:space="preserve"> </v>
      </c>
      <c r="G2839" t="s">
        <v>7296</v>
      </c>
      <c r="H2839">
        <v>1</v>
      </c>
      <c r="I2839" t="str">
        <f>IF(A2839=A2838,I2838&amp;CHAR(10)&amp;"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- 681205 </v>
      </c>
    </row>
    <row r="2840" spans="1:9" x14ac:dyDescent="0.25">
      <c r="A2840" t="s">
        <v>8289</v>
      </c>
      <c r="B2840">
        <v>96306000</v>
      </c>
      <c r="C2840" t="s">
        <v>8290</v>
      </c>
      <c r="D2840" t="str">
        <f>IF(Tabel_Forespørgsel_fra_Visma28[[#This Row],[SupProd]]=" "," "," - "&amp;Tabel_Forespørgsel_fra_Visma28[[#This Row],[SupProd]])</f>
        <v xml:space="preserve"> - 392944</v>
      </c>
      <c r="E2840" t="s">
        <v>16</v>
      </c>
      <c r="F2840" t="str">
        <f>IF(Tabel_Forespørgsel_fra_Visma28[[#This Row],[SupDescr]]=" "," "," - "&amp;Tabel_Forespørgsel_fra_Visma28[[#This Row],[SupDescr]])</f>
        <v xml:space="preserve"> </v>
      </c>
      <c r="G2840" t="s">
        <v>8068</v>
      </c>
      <c r="H2840">
        <v>1</v>
      </c>
      <c r="I2840" t="str">
        <f>IF(A2840=A2839,I2839&amp;CHAR(10)&amp;"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- 392944 </v>
      </c>
    </row>
    <row r="2841" spans="1:9" x14ac:dyDescent="0.25">
      <c r="A2841" t="s">
        <v>7829</v>
      </c>
      <c r="B2841">
        <v>96306000</v>
      </c>
      <c r="C2841" t="s">
        <v>7830</v>
      </c>
      <c r="D2841" t="str">
        <f>IF(Tabel_Forespørgsel_fra_Visma28[[#This Row],[SupProd]]=" "," "," - "&amp;Tabel_Forespørgsel_fra_Visma28[[#This Row],[SupProd]])</f>
        <v xml:space="preserve"> - 681239</v>
      </c>
      <c r="E2841" t="s">
        <v>16</v>
      </c>
      <c r="F2841" t="str">
        <f>IF(Tabel_Forespørgsel_fra_Visma28[[#This Row],[SupDescr]]=" "," "," - "&amp;Tabel_Forespørgsel_fra_Visma28[[#This Row],[SupDescr]])</f>
        <v xml:space="preserve"> </v>
      </c>
      <c r="G2841" t="s">
        <v>8068</v>
      </c>
      <c r="H2841">
        <v>1</v>
      </c>
      <c r="I2841" t="str">
        <f>IF(A2841=A2840,I2840&amp;CHAR(10)&amp;"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- 681239 </v>
      </c>
    </row>
    <row r="2842" spans="1:9" x14ac:dyDescent="0.25">
      <c r="A2842" t="s">
        <v>41492</v>
      </c>
      <c r="B2842">
        <v>36955000</v>
      </c>
      <c r="C2842" t="s">
        <v>41493</v>
      </c>
      <c r="D2842" t="str">
        <f>IF(Tabel_Forespørgsel_fra_Visma28[[#This Row],[SupProd]]=" "," "," - "&amp;Tabel_Forespørgsel_fra_Visma28[[#This Row],[SupProd]])</f>
        <v xml:space="preserve"> - JRRH3340</v>
      </c>
      <c r="E2842" t="s">
        <v>41494</v>
      </c>
      <c r="F2842" t="str">
        <f>IF(Tabel_Forespørgsel_fra_Visma28[[#This Row],[SupDescr]]=" "," "," - "&amp;Tabel_Forespørgsel_fra_Visma28[[#This Row],[SupDescr]])</f>
        <v xml:space="preserve"> - Sømløse rør S355J2H EN10210 33,7X4,0 5-7 m</v>
      </c>
      <c r="G2842" t="s">
        <v>3982</v>
      </c>
      <c r="H2842">
        <v>1</v>
      </c>
      <c r="I2842" t="str">
        <f>IF(A2842=A2841,I2841&amp;CHAR(10)&amp;"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JRRH3340 - Sømløse rør S355J2H EN10210 33,7X4,0 5-7 m</v>
      </c>
    </row>
    <row r="2843" spans="1:9" x14ac:dyDescent="0.25">
      <c r="A2843" t="s">
        <v>41253</v>
      </c>
      <c r="B2843">
        <v>36955000</v>
      </c>
      <c r="C2843" t="s">
        <v>41254</v>
      </c>
      <c r="D2843" t="str">
        <f>IF(Tabel_Forespørgsel_fra_Visma28[[#This Row],[SupProd]]=" "," "," - "&amp;Tabel_Forespørgsel_fra_Visma28[[#This Row],[SupProd]])</f>
        <v xml:space="preserve"> - JRRE4025</v>
      </c>
      <c r="E2843" t="s">
        <v>16</v>
      </c>
      <c r="F2843" t="str">
        <f>IF(Tabel_Forespørgsel_fra_Visma28[[#This Row],[SupDescr]]=" "," "," - "&amp;Tabel_Forespørgsel_fra_Visma28[[#This Row],[SupDescr]])</f>
        <v xml:space="preserve"> </v>
      </c>
      <c r="G2843" t="s">
        <v>3982</v>
      </c>
      <c r="H2843">
        <v>1</v>
      </c>
      <c r="I2843" t="str">
        <f>IF(A2843=A2842,I2842&amp;CHAR(10)&amp;"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JRRE4025 </v>
      </c>
    </row>
    <row r="2844" spans="1:9" x14ac:dyDescent="0.25">
      <c r="A2844" t="s">
        <v>9118</v>
      </c>
      <c r="B2844">
        <v>96306000</v>
      </c>
      <c r="C2844" t="s">
        <v>9119</v>
      </c>
      <c r="D2844" t="str">
        <f>IF(Tabel_Forespørgsel_fra_Visma28[[#This Row],[SupProd]]=" "," "," - "&amp;Tabel_Forespørgsel_fra_Visma28[[#This Row],[SupProd]])</f>
        <v xml:space="preserve"> - 1345875</v>
      </c>
      <c r="E2844" t="s">
        <v>16</v>
      </c>
      <c r="F2844" t="str">
        <f>IF(Tabel_Forespørgsel_fra_Visma28[[#This Row],[SupDescr]]=" "," "," - "&amp;Tabel_Forespørgsel_fra_Visma28[[#This Row],[SupDescr]])</f>
        <v xml:space="preserve"> </v>
      </c>
      <c r="G2844" t="s">
        <v>8068</v>
      </c>
      <c r="H2844">
        <v>1</v>
      </c>
      <c r="I2844" t="str">
        <f>IF(A2844=A2843,I2843&amp;CHAR(10)&amp;"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- 1345875 </v>
      </c>
    </row>
    <row r="2845" spans="1:9" x14ac:dyDescent="0.25">
      <c r="A2845" t="s">
        <v>7353</v>
      </c>
      <c r="B2845">
        <v>97350599</v>
      </c>
      <c r="C2845" t="s">
        <v>16</v>
      </c>
      <c r="D2845" t="str">
        <f>IF(Tabel_Forespørgsel_fra_Visma28[[#This Row],[SupProd]]=" "," "," - "&amp;Tabel_Forespørgsel_fra_Visma28[[#This Row],[SupProd]])</f>
        <v xml:space="preserve"> </v>
      </c>
      <c r="E2845" t="s">
        <v>16</v>
      </c>
      <c r="F2845" t="str">
        <f>IF(Tabel_Forespørgsel_fra_Visma28[[#This Row],[SupDescr]]=" "," "," - "&amp;Tabel_Forespørgsel_fra_Visma28[[#This Row],[SupDescr]])</f>
        <v xml:space="preserve"> </v>
      </c>
      <c r="G2845" t="s">
        <v>7088</v>
      </c>
      <c r="H2845">
        <v>1</v>
      </c>
      <c r="I2845" t="str">
        <f>IF(A2845=A2844,I2844&amp;CHAR(10)&amp;"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Hydra-Grene  </v>
      </c>
    </row>
    <row r="2846" spans="1:9" x14ac:dyDescent="0.25">
      <c r="A2846" t="s">
        <v>9132</v>
      </c>
      <c r="B2846">
        <v>96306000</v>
      </c>
      <c r="C2846" t="s">
        <v>9133</v>
      </c>
      <c r="D2846" t="str">
        <f>IF(Tabel_Forespørgsel_fra_Visma28[[#This Row],[SupProd]]=" "," "," - "&amp;Tabel_Forespørgsel_fra_Visma28[[#This Row],[SupProd]])</f>
        <v xml:space="preserve"> - 1345883</v>
      </c>
      <c r="E2846" t="s">
        <v>16</v>
      </c>
      <c r="F2846" t="str">
        <f>IF(Tabel_Forespørgsel_fra_Visma28[[#This Row],[SupDescr]]=" "," "," - "&amp;Tabel_Forespørgsel_fra_Visma28[[#This Row],[SupDescr]])</f>
        <v xml:space="preserve"> </v>
      </c>
      <c r="G2846" t="s">
        <v>8068</v>
      </c>
      <c r="H2846">
        <v>1</v>
      </c>
      <c r="I2846" t="str">
        <f>IF(A2846=A2845,I2845&amp;CHAR(10)&amp;"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- 1345883 </v>
      </c>
    </row>
    <row r="2847" spans="1:9" x14ac:dyDescent="0.25">
      <c r="A2847" t="s">
        <v>8779</v>
      </c>
      <c r="B2847">
        <v>96306000</v>
      </c>
      <c r="C2847" t="s">
        <v>8780</v>
      </c>
      <c r="D2847" t="str">
        <f>IF(Tabel_Forespørgsel_fra_Visma28[[#This Row],[SupProd]]=" "," "," - "&amp;Tabel_Forespørgsel_fra_Visma28[[#This Row],[SupProd]])</f>
        <v xml:space="preserve"> - 395533</v>
      </c>
      <c r="E2847" t="s">
        <v>8781</v>
      </c>
      <c r="F2847" t="str">
        <f>IF(Tabel_Forespørgsel_fra_Visma28[[#This Row],[SupDescr]]=" "," "," - "&amp;Tabel_Forespørgsel_fra_Visma28[[#This Row],[SupDescr]])</f>
        <v xml:space="preserve"> - Koldtformet præcicionsrør Dekaperet Rund Blank EN 10305-3</v>
      </c>
      <c r="G2847" t="s">
        <v>8068</v>
      </c>
      <c r="H2847">
        <v>1</v>
      </c>
      <c r="I2847" t="str">
        <f>IF(A2847=A2846,I2846&amp;CHAR(10)&amp;"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- 395533 - Koldtformet præcicionsrør Dekaperet Rund Blank EN 10305-3</v>
      </c>
    </row>
    <row r="2848" spans="1:9" x14ac:dyDescent="0.25">
      <c r="A2848" t="s">
        <v>8875</v>
      </c>
      <c r="B2848">
        <v>43237700</v>
      </c>
      <c r="C2848" t="s">
        <v>8876</v>
      </c>
      <c r="D2848" t="str">
        <f>IF(Tabel_Forespørgsel_fra_Visma28[[#This Row],[SupProd]]=" "," "," - "&amp;Tabel_Forespørgsel_fra_Visma28[[#This Row],[SupProd]])</f>
        <v xml:space="preserve"> - 362285</v>
      </c>
      <c r="E2848" t="s">
        <v>8877</v>
      </c>
      <c r="F2848" t="str">
        <f>IF(Tabel_Forespørgsel_fra_Visma28[[#This Row],[SupDescr]]=" "," "," - "&amp;Tabel_Forespørgsel_fra_Visma28[[#This Row],[SupDescr]])</f>
        <v xml:space="preserve"> - Varmtformet emnerør Sømløs E470 EN 10294-1 Ø50x5</v>
      </c>
      <c r="G2848" t="s">
        <v>7296</v>
      </c>
      <c r="H2848">
        <v>1</v>
      </c>
      <c r="I2848" t="str">
        <f>IF(A2848=A2847,I2847&amp;CHAR(10)&amp;"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- 362285 - Varmtformet emnerør Sømløs E470 EN 10294-1 Ø50x5</v>
      </c>
    </row>
    <row r="2849" spans="1:9" x14ac:dyDescent="0.25">
      <c r="A2849" t="s">
        <v>11013</v>
      </c>
      <c r="B2849">
        <v>36955000</v>
      </c>
      <c r="C2849" t="s">
        <v>11014</v>
      </c>
      <c r="D2849" t="str">
        <f>IF(Tabel_Forespørgsel_fra_Visma28[[#This Row],[SupProd]]=" "," "," - "&amp;Tabel_Forespørgsel_fra_Visma28[[#This Row],[SupProd]])</f>
        <v xml:space="preserve"> - JRRP503</v>
      </c>
      <c r="E2849" t="s">
        <v>16</v>
      </c>
      <c r="F2849" t="str">
        <f>IF(Tabel_Forespørgsel_fra_Visma28[[#This Row],[SupDescr]]=" "," "," - "&amp;Tabel_Forespørgsel_fra_Visma28[[#This Row],[SupDescr]])</f>
        <v xml:space="preserve"> </v>
      </c>
      <c r="G2849" t="s">
        <v>3982</v>
      </c>
      <c r="H2849">
        <v>1</v>
      </c>
      <c r="I2849" t="str">
        <f>IF(A2849=A2848,I2848&amp;CHAR(10)&amp;"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JRRP503 </v>
      </c>
    </row>
    <row r="2850" spans="1:9" x14ac:dyDescent="0.25">
      <c r="A2850" t="s">
        <v>9155</v>
      </c>
      <c r="B2850">
        <v>36955000</v>
      </c>
      <c r="C2850" t="s">
        <v>9156</v>
      </c>
      <c r="D2850" t="str">
        <f>IF(Tabel_Forespørgsel_fra_Visma28[[#This Row],[SupProd]]=" "," "," - "&amp;Tabel_Forespørgsel_fra_Visma28[[#This Row],[SupProd]])</f>
        <v xml:space="preserve"> - JRRH5140</v>
      </c>
      <c r="E2850" t="s">
        <v>16</v>
      </c>
      <c r="F2850" t="str">
        <f>IF(Tabel_Forespørgsel_fra_Visma28[[#This Row],[SupDescr]]=" "," "," - "&amp;Tabel_Forespørgsel_fra_Visma28[[#This Row],[SupDescr]])</f>
        <v xml:space="preserve"> </v>
      </c>
      <c r="G2850" t="s">
        <v>3982</v>
      </c>
      <c r="H2850">
        <v>1</v>
      </c>
      <c r="I2850" t="str">
        <f>IF(A2850=A2849,I2849&amp;CHAR(10)&amp;"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JRRH5140 </v>
      </c>
    </row>
    <row r="2851" spans="1:9" x14ac:dyDescent="0.25">
      <c r="A2851" t="s">
        <v>7843</v>
      </c>
      <c r="B2851">
        <v>96306000</v>
      </c>
      <c r="C2851" t="s">
        <v>7844</v>
      </c>
      <c r="D2851" t="str">
        <f>IF(Tabel_Forespørgsel_fra_Visma28[[#This Row],[SupProd]]=" "," "," - "&amp;Tabel_Forespørgsel_fra_Visma28[[#This Row],[SupProd]])</f>
        <v xml:space="preserve"> - 1059658</v>
      </c>
      <c r="E2851" t="s">
        <v>16</v>
      </c>
      <c r="F2851" t="str">
        <f>IF(Tabel_Forespørgsel_fra_Visma28[[#This Row],[SupDescr]]=" "," "," - "&amp;Tabel_Forespørgsel_fra_Visma28[[#This Row],[SupDescr]])</f>
        <v xml:space="preserve"> </v>
      </c>
      <c r="G2851" t="s">
        <v>8068</v>
      </c>
      <c r="H2851">
        <v>1</v>
      </c>
      <c r="I2851" t="str">
        <f>IF(A2851=A2850,I2850&amp;CHAR(10)&amp;"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- 1059658 </v>
      </c>
    </row>
    <row r="2852" spans="1:9" x14ac:dyDescent="0.25">
      <c r="A2852" t="s">
        <v>8878</v>
      </c>
      <c r="B2852">
        <v>43237700</v>
      </c>
      <c r="C2852" t="s">
        <v>8879</v>
      </c>
      <c r="D2852" t="str">
        <f>IF(Tabel_Forespørgsel_fra_Visma28[[#This Row],[SupProd]]=" "," "," - "&amp;Tabel_Forespørgsel_fra_Visma28[[#This Row],[SupProd]])</f>
        <v xml:space="preserve"> - 362822</v>
      </c>
      <c r="E2852" t="s">
        <v>8880</v>
      </c>
      <c r="F2852" t="str">
        <f>IF(Tabel_Forespørgsel_fra_Visma28[[#This Row],[SupDescr]]=" "," "," - "&amp;Tabel_Forespørgsel_fra_Visma28[[#This Row],[SupDescr]])</f>
        <v xml:space="preserve"> - Varmtformet emnerør Sømløs E470 EN 10294-1 Ø63 Ø40</v>
      </c>
      <c r="G2852" t="s">
        <v>7296</v>
      </c>
      <c r="H2852">
        <v>1</v>
      </c>
      <c r="I2852" t="str">
        <f>IF(A2852=A2851,I2851&amp;CHAR(10)&amp;"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- 362822 - Varmtformet emnerør Sømløs E470 EN 10294-1 Ø63 Ø40</v>
      </c>
    </row>
    <row r="2853" spans="1:9" x14ac:dyDescent="0.25">
      <c r="A2853" t="s">
        <v>5346</v>
      </c>
      <c r="B2853">
        <v>96306000</v>
      </c>
      <c r="C2853" t="s">
        <v>5347</v>
      </c>
      <c r="D2853" t="str">
        <f>IF(Tabel_Forespørgsel_fra_Visma28[[#This Row],[SupProd]]=" "," "," - "&amp;Tabel_Forespørgsel_fra_Visma28[[#This Row],[SupProd]])</f>
        <v xml:space="preserve"> - 367257</v>
      </c>
      <c r="E2853" t="s">
        <v>16</v>
      </c>
      <c r="F2853" t="str">
        <f>IF(Tabel_Forespørgsel_fra_Visma28[[#This Row],[SupDescr]]=" "," "," - "&amp;Tabel_Forespørgsel_fra_Visma28[[#This Row],[SupDescr]])</f>
        <v xml:space="preserve"> </v>
      </c>
      <c r="G2853" t="s">
        <v>8068</v>
      </c>
      <c r="H2853">
        <v>1</v>
      </c>
      <c r="I2853" t="str">
        <f>IF(A2853=A2852,I2852&amp;CHAR(10)&amp;"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- 367257 </v>
      </c>
    </row>
    <row r="2854" spans="1:9" x14ac:dyDescent="0.25">
      <c r="A2854" t="s">
        <v>9068</v>
      </c>
      <c r="B2854">
        <v>96306000</v>
      </c>
      <c r="C2854" t="s">
        <v>9069</v>
      </c>
      <c r="D2854" t="str">
        <f>IF(Tabel_Forespørgsel_fra_Visma28[[#This Row],[SupProd]]=" "," "," - "&amp;Tabel_Forespørgsel_fra_Visma28[[#This Row],[SupProd]])</f>
        <v xml:space="preserve"> - 373415</v>
      </c>
      <c r="E2854" t="s">
        <v>16</v>
      </c>
      <c r="F2854" t="str">
        <f>IF(Tabel_Forespørgsel_fra_Visma28[[#This Row],[SupDescr]]=" "," "," - "&amp;Tabel_Forespørgsel_fra_Visma28[[#This Row],[SupDescr]])</f>
        <v xml:space="preserve"> </v>
      </c>
      <c r="G2854" t="s">
        <v>8068</v>
      </c>
      <c r="H2854">
        <v>1</v>
      </c>
      <c r="I2854" t="str">
        <f>IF(A2854=A2853,I2853&amp;CHAR(10)&amp;"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- 373415 </v>
      </c>
    </row>
    <row r="2855" spans="1:9" x14ac:dyDescent="0.25">
      <c r="A2855" t="s">
        <v>14973</v>
      </c>
      <c r="B2855">
        <v>36955000</v>
      </c>
      <c r="C2855" t="s">
        <v>14974</v>
      </c>
      <c r="D2855" t="str">
        <f>IF(Tabel_Forespørgsel_fra_Visma28[[#This Row],[SupProd]]=" "," "," - "&amp;Tabel_Forespørgsel_fra_Visma28[[#This Row],[SupProd]])</f>
        <v xml:space="preserve"> - 4707157913003</v>
      </c>
      <c r="E2855" t="s">
        <v>14975</v>
      </c>
      <c r="F2855" t="str">
        <f>IF(Tabel_Forespørgsel_fra_Visma28[[#This Row],[SupDescr]]=" "," "," - "&amp;Tabel_Forespørgsel_fra_Visma28[[#This Row],[SupDescr]])</f>
        <v xml:space="preserve"> - Sømløse rør S355J2H EN10210 88,9X17,5 5-7 m</v>
      </c>
      <c r="G2855" t="s">
        <v>3982</v>
      </c>
      <c r="H2855">
        <v>1</v>
      </c>
      <c r="I2855" t="str">
        <f>IF(A2855=A2854,I2854&amp;CHAR(10)&amp;"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- 4707157913003 - Sømløse rør S355J2H EN10210 88,9X17,5 5-7 m</v>
      </c>
    </row>
    <row r="2856" spans="1:9" x14ac:dyDescent="0.25">
      <c r="A2856" t="s">
        <v>10313</v>
      </c>
      <c r="B2856">
        <v>43237700</v>
      </c>
      <c r="C2856" t="s">
        <v>10314</v>
      </c>
      <c r="D2856" t="str">
        <f>IF(Tabel_Forespørgsel_fra_Visma28[[#This Row],[SupProd]]=" "," "," - "&amp;Tabel_Forespørgsel_fra_Visma28[[#This Row],[SupProd]])</f>
        <v xml:space="preserve"> - 97397</v>
      </c>
      <c r="E2856" t="s">
        <v>10315</v>
      </c>
      <c r="F2856" t="str">
        <f>IF(Tabel_Forespørgsel_fra_Visma28[[#This Row],[SupDescr]]=" "," "," - "&amp;Tabel_Forespørgsel_fra_Visma28[[#This Row],[SupDescr]])</f>
        <v xml:space="preserve"> - 101,6 x8,0 =ID85,6</v>
      </c>
      <c r="G2856" t="s">
        <v>7296</v>
      </c>
      <c r="H2856">
        <v>1</v>
      </c>
      <c r="I2856" t="str">
        <f>IF(A2856=A2855,I2855&amp;CHAR(10)&amp;"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- 97397 - 101,6 x8,0 =ID85,6</v>
      </c>
    </row>
    <row r="2857" spans="1:9" x14ac:dyDescent="0.25">
      <c r="A2857" t="s">
        <v>10899</v>
      </c>
      <c r="B2857">
        <v>36955000</v>
      </c>
      <c r="C2857" t="s">
        <v>10900</v>
      </c>
      <c r="D2857" t="str">
        <f>IF(Tabel_Forespørgsel_fra_Visma28[[#This Row],[SupProd]]=" "," "," - "&amp;Tabel_Forespørgsel_fra_Visma28[[#This Row],[SupProd]])</f>
        <v xml:space="preserve"> - 5708587063122</v>
      </c>
      <c r="E2857" t="s">
        <v>10901</v>
      </c>
      <c r="F2857" t="str">
        <f>IF(Tabel_Forespørgsel_fra_Visma28[[#This Row],[SupDescr]]=" "," "," - "&amp;Tabel_Forespørgsel_fra_Visma28[[#This Row],[SupDescr]])</f>
        <v xml:space="preserve"> - Sømløse rør S355J2H EN10210 101,6x10,0 5-7m</v>
      </c>
      <c r="G2857" t="s">
        <v>3982</v>
      </c>
      <c r="H2857">
        <v>1</v>
      </c>
      <c r="I2857" t="str">
        <f>IF(A2857=A2856,I2856&amp;CHAR(10)&amp;"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- 5708587063122 - Sømløse rør S355J2H EN10210 101,6x10,0 5-7m</v>
      </c>
    </row>
    <row r="2858" spans="1:9" x14ac:dyDescent="0.25">
      <c r="A2858" t="s">
        <v>10902</v>
      </c>
      <c r="B2858">
        <v>36955000</v>
      </c>
      <c r="C2858" t="s">
        <v>10903</v>
      </c>
      <c r="D2858" t="str">
        <f>IF(Tabel_Forespørgsel_fra_Visma28[[#This Row],[SupProd]]=" "," "," - "&amp;Tabel_Forespørgsel_fra_Visma28[[#This Row],[SupProd]])</f>
        <v xml:space="preserve"> - 5707157914109</v>
      </c>
      <c r="E2858" t="s">
        <v>10904</v>
      </c>
      <c r="F2858" t="str">
        <f>IF(Tabel_Forespørgsel_fra_Visma28[[#This Row],[SupDescr]]=" "," "," - "&amp;Tabel_Forespørgsel_fra_Visma28[[#This Row],[SupDescr]])</f>
        <v xml:space="preserve"> - Sømløse rør S355J2H EN10210 127x11 5-7 m</v>
      </c>
      <c r="G2858" t="s">
        <v>3982</v>
      </c>
      <c r="H2858">
        <v>1</v>
      </c>
      <c r="I2858" t="str">
        <f>IF(A2858=A2857,I2857&amp;CHAR(10)&amp;"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- 5707157914109 - Sømløse rør S355J2H EN10210 127x11 5-7 m</v>
      </c>
    </row>
    <row r="2859" spans="1:9" x14ac:dyDescent="0.25">
      <c r="A2859" t="s">
        <v>10968</v>
      </c>
      <c r="B2859">
        <v>36955000</v>
      </c>
      <c r="C2859" t="s">
        <v>10969</v>
      </c>
      <c r="D2859" t="str">
        <f>IF(Tabel_Forespørgsel_fra_Visma28[[#This Row],[SupProd]]=" "," "," - "&amp;Tabel_Forespørgsel_fra_Visma28[[#This Row],[SupProd]])</f>
        <v xml:space="preserve"> - 5707157913249</v>
      </c>
      <c r="E2859" t="s">
        <v>16</v>
      </c>
      <c r="F2859" t="str">
        <f>IF(Tabel_Forespørgsel_fra_Visma28[[#This Row],[SupDescr]]=" "," "," - "&amp;Tabel_Forespørgsel_fra_Visma28[[#This Row],[SupDescr]])</f>
        <v xml:space="preserve"> </v>
      </c>
      <c r="G2859" t="s">
        <v>3982</v>
      </c>
      <c r="H2859">
        <v>1</v>
      </c>
      <c r="I2859" t="str">
        <f>IF(A2859=A2858,I2858&amp;CHAR(10)&amp;"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- 5707157913249 </v>
      </c>
    </row>
    <row r="2860" spans="1:9" x14ac:dyDescent="0.25">
      <c r="A2860" t="s">
        <v>14968</v>
      </c>
      <c r="B2860">
        <v>36955000</v>
      </c>
      <c r="C2860" t="s">
        <v>14969</v>
      </c>
      <c r="D2860" t="str">
        <f>IF(Tabel_Forespørgsel_fra_Visma28[[#This Row],[SupProd]]=" "," "," - "&amp;Tabel_Forespørgsel_fra_Visma28[[#This Row],[SupProd]])</f>
        <v xml:space="preserve"> - 5707157913355</v>
      </c>
      <c r="E2860" t="s">
        <v>14970</v>
      </c>
      <c r="F2860" t="str">
        <f>IF(Tabel_Forespørgsel_fra_Visma28[[#This Row],[SupDescr]]=" "," "," - "&amp;Tabel_Forespørgsel_fra_Visma28[[#This Row],[SupDescr]])</f>
        <v xml:space="preserve"> - Sømløse rør S355J2H EN10210 101,6X17,5 5-7 m</v>
      </c>
      <c r="G2860" t="s">
        <v>3982</v>
      </c>
      <c r="H2860">
        <v>1</v>
      </c>
      <c r="I2860" t="str">
        <f>IF(A2860=A2859,I2859&amp;CHAR(10)&amp;"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- 5707157913355 - Sømløse rør S355J2H EN10210 101,6X17,5 5-7 m</v>
      </c>
    </row>
    <row r="2861" spans="1:9" x14ac:dyDescent="0.25">
      <c r="A2861" t="s">
        <v>7195</v>
      </c>
      <c r="B2861">
        <v>96306000</v>
      </c>
      <c r="C2861" t="s">
        <v>7196</v>
      </c>
      <c r="D2861" t="str">
        <f>IF(Tabel_Forespørgsel_fra_Visma28[[#This Row],[SupProd]]=" "," "," - "&amp;Tabel_Forespørgsel_fra_Visma28[[#This Row],[SupProd]])</f>
        <v xml:space="preserve"> - 395681</v>
      </c>
      <c r="E2861" t="s">
        <v>16</v>
      </c>
      <c r="F2861" t="str">
        <f>IF(Tabel_Forespørgsel_fra_Visma28[[#This Row],[SupDescr]]=" "," "," - "&amp;Tabel_Forespørgsel_fra_Visma28[[#This Row],[SupDescr]])</f>
        <v xml:space="preserve"> </v>
      </c>
      <c r="G2861" t="s">
        <v>8068</v>
      </c>
      <c r="H2861">
        <v>1</v>
      </c>
      <c r="I2861" t="str">
        <f>IF(A2861=A2860,I2860&amp;CHAR(10)&amp;"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- 395681 </v>
      </c>
    </row>
    <row r="2862" spans="1:9" x14ac:dyDescent="0.25">
      <c r="A2862" t="s">
        <v>8297</v>
      </c>
      <c r="B2862">
        <v>96306000</v>
      </c>
      <c r="C2862" t="s">
        <v>8298</v>
      </c>
      <c r="D2862" t="str">
        <f>IF(Tabel_Forespørgsel_fra_Visma28[[#This Row],[SupProd]]=" "," "," - "&amp;Tabel_Forespørgsel_fra_Visma28[[#This Row],[SupProd]])</f>
        <v xml:space="preserve"> - 1059989</v>
      </c>
      <c r="E2862" t="s">
        <v>16</v>
      </c>
      <c r="F2862" t="str">
        <f>IF(Tabel_Forespørgsel_fra_Visma28[[#This Row],[SupDescr]]=" "," "," - "&amp;Tabel_Forespørgsel_fra_Visma28[[#This Row],[SupDescr]])</f>
        <v xml:space="preserve"> </v>
      </c>
      <c r="G2862" t="s">
        <v>8068</v>
      </c>
      <c r="H2862">
        <v>1</v>
      </c>
      <c r="I2862" t="str">
        <f>IF(A2862=A2861,I2861&amp;CHAR(10)&amp;"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- 1059989 </v>
      </c>
    </row>
    <row r="2863" spans="1:9" x14ac:dyDescent="0.25">
      <c r="A2863" t="s">
        <v>10966</v>
      </c>
      <c r="B2863">
        <v>36955000</v>
      </c>
      <c r="C2863" t="s">
        <v>10967</v>
      </c>
      <c r="D2863" t="str">
        <f>IF(Tabel_Forespørgsel_fra_Visma28[[#This Row],[SupProd]]=" "," "," - "&amp;Tabel_Forespørgsel_fra_Visma28[[#This Row],[SupProd]])</f>
        <v xml:space="preserve"> - 5707157913638</v>
      </c>
      <c r="E2863" t="s">
        <v>16</v>
      </c>
      <c r="F2863" t="str">
        <f>IF(Tabel_Forespørgsel_fra_Visma28[[#This Row],[SupDescr]]=" "," "," - "&amp;Tabel_Forespørgsel_fra_Visma28[[#This Row],[SupDescr]])</f>
        <v xml:space="preserve"> </v>
      </c>
      <c r="G2863" t="s">
        <v>3982</v>
      </c>
      <c r="H2863">
        <v>1</v>
      </c>
      <c r="I2863" t="str">
        <f>IF(A2863=A2862,I2862&amp;CHAR(10)&amp;"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- 5707157913638 </v>
      </c>
    </row>
    <row r="2864" spans="1:9" x14ac:dyDescent="0.25">
      <c r="A2864" t="s">
        <v>10310</v>
      </c>
      <c r="B2864">
        <v>43237700</v>
      </c>
      <c r="C2864" t="s">
        <v>10311</v>
      </c>
      <c r="D2864" t="str">
        <f>IF(Tabel_Forespørgsel_fra_Visma28[[#This Row],[SupProd]]=" "," "," - "&amp;Tabel_Forespørgsel_fra_Visma28[[#This Row],[SupProd]])</f>
        <v xml:space="preserve"> - 89331</v>
      </c>
      <c r="E2864" t="s">
        <v>10312</v>
      </c>
      <c r="F2864" t="str">
        <f>IF(Tabel_Forespørgsel_fra_Visma28[[#This Row],[SupDescr]]=" "," "," - "&amp;Tabel_Forespørgsel_fra_Visma28[[#This Row],[SupDescr]])</f>
        <v xml:space="preserve"> - 127,0 x12,5 =ID102,0</v>
      </c>
      <c r="G2864" t="s">
        <v>7296</v>
      </c>
      <c r="H2864">
        <v>1</v>
      </c>
      <c r="I2864" t="str">
        <f>IF(A2864=A2863,I2863&amp;CHAR(10)&amp;"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- 89331 - 127,0 x12,5 =ID102,0</v>
      </c>
    </row>
    <row r="2865" spans="1:9" x14ac:dyDescent="0.25">
      <c r="A2865" t="s">
        <v>7841</v>
      </c>
      <c r="B2865">
        <v>96306000</v>
      </c>
      <c r="C2865" t="s">
        <v>7842</v>
      </c>
      <c r="D2865" t="str">
        <f>IF(Tabel_Forespørgsel_fra_Visma28[[#This Row],[SupProd]]=" "," "," - "&amp;Tabel_Forespørgsel_fra_Visma28[[#This Row],[SupProd]])</f>
        <v xml:space="preserve"> - 423830</v>
      </c>
      <c r="E2865" t="s">
        <v>16</v>
      </c>
      <c r="F2865" t="str">
        <f>IF(Tabel_Forespørgsel_fra_Visma28[[#This Row],[SupDescr]]=" "," "," - "&amp;Tabel_Forespørgsel_fra_Visma28[[#This Row],[SupDescr]])</f>
        <v xml:space="preserve"> </v>
      </c>
      <c r="G2865" t="s">
        <v>8068</v>
      </c>
      <c r="H2865">
        <v>1</v>
      </c>
      <c r="I2865" t="str">
        <f>IF(A2865=A2864,I2864&amp;CHAR(10)&amp;"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- 423830 </v>
      </c>
    </row>
    <row r="2866" spans="1:9" x14ac:dyDescent="0.25">
      <c r="A2866" t="s">
        <v>7338</v>
      </c>
      <c r="B2866">
        <v>96306000</v>
      </c>
      <c r="C2866" t="s">
        <v>7339</v>
      </c>
      <c r="D2866" t="str">
        <f>IF(Tabel_Forespørgsel_fra_Visma28[[#This Row],[SupProd]]=" "," "," - "&amp;Tabel_Forespørgsel_fra_Visma28[[#This Row],[SupProd]])</f>
        <v xml:space="preserve"> - 423848</v>
      </c>
      <c r="E2866" t="s">
        <v>16</v>
      </c>
      <c r="F2866" t="str">
        <f>IF(Tabel_Forespørgsel_fra_Visma28[[#This Row],[SupDescr]]=" "," "," - "&amp;Tabel_Forespørgsel_fra_Visma28[[#This Row],[SupDescr]])</f>
        <v xml:space="preserve"> </v>
      </c>
      <c r="G2866" t="s">
        <v>8068</v>
      </c>
      <c r="H2866">
        <v>1</v>
      </c>
      <c r="I2866" t="str">
        <f>IF(A2866=A2865,I2865&amp;CHAR(10)&amp;"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- 423848 </v>
      </c>
    </row>
    <row r="2867" spans="1:9" x14ac:dyDescent="0.25">
      <c r="A2867" t="s">
        <v>7839</v>
      </c>
      <c r="B2867">
        <v>96306000</v>
      </c>
      <c r="C2867" t="s">
        <v>7840</v>
      </c>
      <c r="D2867" t="str">
        <f>IF(Tabel_Forespørgsel_fra_Visma28[[#This Row],[SupProd]]=" "," "," - "&amp;Tabel_Forespørgsel_fra_Visma28[[#This Row],[SupProd]])</f>
        <v xml:space="preserve"> - 424002</v>
      </c>
      <c r="E2867" t="s">
        <v>16</v>
      </c>
      <c r="F2867" t="str">
        <f>IF(Tabel_Forespørgsel_fra_Visma28[[#This Row],[SupDescr]]=" "," "," - "&amp;Tabel_Forespørgsel_fra_Visma28[[#This Row],[SupDescr]])</f>
        <v xml:space="preserve"> </v>
      </c>
      <c r="G2867" t="s">
        <v>8068</v>
      </c>
      <c r="H2867">
        <v>1</v>
      </c>
      <c r="I2867" t="str">
        <f>IF(A2867=A2866,I2866&amp;CHAR(10)&amp;"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- 424002 </v>
      </c>
    </row>
    <row r="2868" spans="1:9" x14ac:dyDescent="0.25">
      <c r="A2868" t="s">
        <v>7304</v>
      </c>
      <c r="B2868">
        <v>96306000</v>
      </c>
      <c r="C2868" t="s">
        <v>7305</v>
      </c>
      <c r="D2868" t="str">
        <f>IF(Tabel_Forespørgsel_fra_Visma28[[#This Row],[SupProd]]=" "," "," - "&amp;Tabel_Forespørgsel_fra_Visma28[[#This Row],[SupProd]])</f>
        <v xml:space="preserve"> - sj</v>
      </c>
      <c r="E2868" t="s">
        <v>16</v>
      </c>
      <c r="F2868" t="str">
        <f>IF(Tabel_Forespørgsel_fra_Visma28[[#This Row],[SupDescr]]=" "," "," - "&amp;Tabel_Forespørgsel_fra_Visma28[[#This Row],[SupDescr]])</f>
        <v xml:space="preserve"> </v>
      </c>
      <c r="G2868" t="s">
        <v>8068</v>
      </c>
      <c r="H2868">
        <v>1</v>
      </c>
      <c r="I2868" t="str">
        <f>IF(A2868=A2867,I2867&amp;CHAR(10)&amp;"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sj </v>
      </c>
    </row>
    <row r="2869" spans="1:9" x14ac:dyDescent="0.25">
      <c r="A2869" t="s">
        <v>7712</v>
      </c>
      <c r="B2869">
        <v>96306000</v>
      </c>
      <c r="C2869" t="s">
        <v>7713</v>
      </c>
      <c r="D2869" t="str">
        <f>IF(Tabel_Forespørgsel_fra_Visma28[[#This Row],[SupProd]]=" "," "," - "&amp;Tabel_Forespørgsel_fra_Visma28[[#This Row],[SupProd]])</f>
        <v xml:space="preserve"> - 423889</v>
      </c>
      <c r="E2869" t="s">
        <v>16</v>
      </c>
      <c r="F2869" t="str">
        <f>IF(Tabel_Forespørgsel_fra_Visma28[[#This Row],[SupDescr]]=" "," "," - "&amp;Tabel_Forespørgsel_fra_Visma28[[#This Row],[SupDescr]])</f>
        <v xml:space="preserve"> </v>
      </c>
      <c r="G2869" t="s">
        <v>8068</v>
      </c>
      <c r="H2869">
        <v>1</v>
      </c>
      <c r="I2869" t="str">
        <f>IF(A2869=A2868,I2868&amp;CHAR(10)&amp;"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- 423889 </v>
      </c>
    </row>
    <row r="2870" spans="1:9" x14ac:dyDescent="0.25">
      <c r="A2870" t="s">
        <v>7789</v>
      </c>
      <c r="B2870">
        <v>96306000</v>
      </c>
      <c r="C2870" t="s">
        <v>7790</v>
      </c>
      <c r="D2870" t="str">
        <f>IF(Tabel_Forespørgsel_fra_Visma28[[#This Row],[SupProd]]=" "," "," - "&amp;Tabel_Forespørgsel_fra_Visma28[[#This Row],[SupProd]])</f>
        <v xml:space="preserve"> - 423897</v>
      </c>
      <c r="E2870" t="s">
        <v>16</v>
      </c>
      <c r="F2870" t="str">
        <f>IF(Tabel_Forespørgsel_fra_Visma28[[#This Row],[SupDescr]]=" "," "," - "&amp;Tabel_Forespørgsel_fra_Visma28[[#This Row],[SupDescr]])</f>
        <v xml:space="preserve"> </v>
      </c>
      <c r="G2870" t="s">
        <v>8068</v>
      </c>
      <c r="H2870">
        <v>1</v>
      </c>
      <c r="I2870" t="str">
        <f>IF(A2870=A2869,I2869&amp;CHAR(10)&amp;"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- 423897 </v>
      </c>
    </row>
    <row r="2871" spans="1:9" x14ac:dyDescent="0.25">
      <c r="A2871" t="s">
        <v>7823</v>
      </c>
      <c r="B2871">
        <v>96306000</v>
      </c>
      <c r="C2871" t="s">
        <v>7824</v>
      </c>
      <c r="D2871" t="str">
        <f>IF(Tabel_Forespørgsel_fra_Visma28[[#This Row],[SupProd]]=" "," "," - "&amp;Tabel_Forespørgsel_fra_Visma28[[#This Row],[SupProd]])</f>
        <v xml:space="preserve"> - 423939</v>
      </c>
      <c r="E2871" t="s">
        <v>16</v>
      </c>
      <c r="F2871" t="str">
        <f>IF(Tabel_Forespørgsel_fra_Visma28[[#This Row],[SupDescr]]=" "," "," - "&amp;Tabel_Forespørgsel_fra_Visma28[[#This Row],[SupDescr]])</f>
        <v xml:space="preserve"> </v>
      </c>
      <c r="G2871" t="s">
        <v>8068</v>
      </c>
      <c r="H2871">
        <v>1</v>
      </c>
      <c r="I2871" t="str">
        <f>IF(A2871=A2870,I2870&amp;CHAR(10)&amp;"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- 423939 </v>
      </c>
    </row>
    <row r="2872" spans="1:9" x14ac:dyDescent="0.25">
      <c r="A2872" t="s">
        <v>7301</v>
      </c>
      <c r="B2872">
        <v>96306000</v>
      </c>
      <c r="C2872" t="s">
        <v>7302</v>
      </c>
      <c r="D2872" t="str">
        <f>IF(Tabel_Forespørgsel_fra_Visma28[[#This Row],[SupProd]]=" "," "," - "&amp;Tabel_Forespørgsel_fra_Visma28[[#This Row],[SupProd]])</f>
        <v xml:space="preserve"> - 541490</v>
      </c>
      <c r="E2872" t="s">
        <v>16</v>
      </c>
      <c r="F2872" t="str">
        <f>IF(Tabel_Forespørgsel_fra_Visma28[[#This Row],[SupDescr]]=" "," "," - "&amp;Tabel_Forespørgsel_fra_Visma28[[#This Row],[SupDescr]])</f>
        <v xml:space="preserve"> </v>
      </c>
      <c r="G2872" t="s">
        <v>8068</v>
      </c>
      <c r="H2872">
        <v>1</v>
      </c>
      <c r="I2872" t="str">
        <f>IF(A2872=A2871,I2871&amp;CHAR(10)&amp;"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- 541490 </v>
      </c>
    </row>
    <row r="2873" spans="1:9" x14ac:dyDescent="0.25">
      <c r="A2873" t="s">
        <v>8141</v>
      </c>
      <c r="B2873">
        <v>43237700</v>
      </c>
      <c r="C2873" t="s">
        <v>7302</v>
      </c>
      <c r="D2873" t="str">
        <f>IF(Tabel_Forespørgsel_fra_Visma28[[#This Row],[SupProd]]=" "," "," - "&amp;Tabel_Forespørgsel_fra_Visma28[[#This Row],[SupProd]])</f>
        <v xml:space="preserve"> - 541490</v>
      </c>
      <c r="E2873" t="s">
        <v>16</v>
      </c>
      <c r="F2873" t="str">
        <f>IF(Tabel_Forespørgsel_fra_Visma28[[#This Row],[SupDescr]]=" "," "," - "&amp;Tabel_Forespørgsel_fra_Visma28[[#This Row],[SupDescr]])</f>
        <v xml:space="preserve"> </v>
      </c>
      <c r="G2873" t="s">
        <v>7296</v>
      </c>
      <c r="H2873">
        <v>1</v>
      </c>
      <c r="I2873" t="str">
        <f>IF(A2873=A2872,I2872&amp;CHAR(10)&amp;"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- 541490 </v>
      </c>
    </row>
    <row r="2874" spans="1:9" x14ac:dyDescent="0.25">
      <c r="A2874" t="s">
        <v>7336</v>
      </c>
      <c r="B2874">
        <v>96306000</v>
      </c>
      <c r="C2874" t="s">
        <v>7337</v>
      </c>
      <c r="D2874" t="str">
        <f>IF(Tabel_Forespørgsel_fra_Visma28[[#This Row],[SupProd]]=" "," "," - "&amp;Tabel_Forespørgsel_fra_Visma28[[#This Row],[SupProd]])</f>
        <v xml:space="preserve"> - 423954</v>
      </c>
      <c r="E2874" t="s">
        <v>16</v>
      </c>
      <c r="F2874" t="str">
        <f>IF(Tabel_Forespørgsel_fra_Visma28[[#This Row],[SupDescr]]=" "," "," - "&amp;Tabel_Forespørgsel_fra_Visma28[[#This Row],[SupDescr]])</f>
        <v xml:space="preserve"> </v>
      </c>
      <c r="G2874" t="s">
        <v>8068</v>
      </c>
      <c r="H2874">
        <v>1</v>
      </c>
      <c r="I2874" t="str">
        <f>IF(A2874=A2873,I2873&amp;CHAR(10)&amp;"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- 423954 </v>
      </c>
    </row>
    <row r="2875" spans="1:9" x14ac:dyDescent="0.25">
      <c r="A2875" t="s">
        <v>8915</v>
      </c>
      <c r="B2875">
        <v>36955000</v>
      </c>
      <c r="C2875" t="s">
        <v>8916</v>
      </c>
      <c r="D2875" t="str">
        <f>IF(Tabel_Forespørgsel_fra_Visma28[[#This Row],[SupProd]]=" "," "," - "&amp;Tabel_Forespørgsel_fra_Visma28[[#This Row],[SupProd]])</f>
        <v xml:space="preserve"> - 5707157932035</v>
      </c>
      <c r="E2875" t="s">
        <v>8917</v>
      </c>
      <c r="F2875" t="str">
        <f>IF(Tabel_Forespørgsel_fra_Visma28[[#This Row],[SupDescr]]=" "," "," - "&amp;Tabel_Forespørgsel_fra_Visma28[[#This Row],[SupDescr]])</f>
        <v xml:space="preserve"> - Koldformede S235 JRH EN 10219</v>
      </c>
      <c r="G2875" t="s">
        <v>3982</v>
      </c>
      <c r="H2875">
        <v>1</v>
      </c>
      <c r="I2875" t="str">
        <f>IF(A2875=A2874,I2874&amp;CHAR(10)&amp;"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- 5707157932035 - Koldformede S235 JRH EN 10219</v>
      </c>
    </row>
    <row r="2876" spans="1:9" x14ac:dyDescent="0.25">
      <c r="A2876" t="s">
        <v>8095</v>
      </c>
      <c r="B2876">
        <v>96306000</v>
      </c>
      <c r="C2876" t="s">
        <v>8096</v>
      </c>
      <c r="D2876" t="str">
        <f>IF(Tabel_Forespørgsel_fra_Visma28[[#This Row],[SupProd]]=" "," "," - "&amp;Tabel_Forespørgsel_fra_Visma28[[#This Row],[SupProd]])</f>
        <v xml:space="preserve"> - 476531</v>
      </c>
      <c r="E2876" t="s">
        <v>16</v>
      </c>
      <c r="F2876" t="str">
        <f>IF(Tabel_Forespørgsel_fra_Visma28[[#This Row],[SupDescr]]=" "," "," - "&amp;Tabel_Forespørgsel_fra_Visma28[[#This Row],[SupDescr]])</f>
        <v xml:space="preserve"> </v>
      </c>
      <c r="G2876" t="s">
        <v>8068</v>
      </c>
      <c r="H2876">
        <v>1</v>
      </c>
      <c r="I2876" t="str">
        <f>IF(A2876=A2875,I2875&amp;CHAR(10)&amp;"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- 476531 </v>
      </c>
    </row>
    <row r="2877" spans="1:9" x14ac:dyDescent="0.25">
      <c r="A2877" t="s">
        <v>11109</v>
      </c>
      <c r="B2877">
        <v>36955000</v>
      </c>
      <c r="C2877" t="s">
        <v>11110</v>
      </c>
      <c r="D2877" t="str">
        <f>IF(Tabel_Forespørgsel_fra_Visma28[[#This Row],[SupProd]]=" "," "," - "&amp;Tabel_Forespørgsel_fra_Visma28[[#This Row],[SupProd]])</f>
        <v xml:space="preserve"> - JREP542</v>
      </c>
      <c r="E2877" t="s">
        <v>16</v>
      </c>
      <c r="F2877" t="str">
        <f>IF(Tabel_Forespørgsel_fra_Visma28[[#This Row],[SupDescr]]=" "," "," - "&amp;Tabel_Forespørgsel_fra_Visma28[[#This Row],[SupDescr]])</f>
        <v xml:space="preserve"> </v>
      </c>
      <c r="G2877" t="s">
        <v>3982</v>
      </c>
      <c r="H2877">
        <v>1</v>
      </c>
      <c r="I2877" t="str">
        <f>IF(A2877=A2876,I2876&amp;CHAR(10)&amp;"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JREP542 </v>
      </c>
    </row>
    <row r="2878" spans="1:9" x14ac:dyDescent="0.25">
      <c r="A2878" t="s">
        <v>8243</v>
      </c>
      <c r="B2878">
        <v>96306000</v>
      </c>
      <c r="C2878" t="s">
        <v>8244</v>
      </c>
      <c r="D2878" t="str">
        <f>IF(Tabel_Forespørgsel_fra_Visma28[[#This Row],[SupProd]]=" "," "," - "&amp;Tabel_Forespørgsel_fra_Visma28[[#This Row],[SupProd]])</f>
        <v xml:space="preserve"> - 368886</v>
      </c>
      <c r="E2878" t="s">
        <v>16</v>
      </c>
      <c r="F2878" t="str">
        <f>IF(Tabel_Forespørgsel_fra_Visma28[[#This Row],[SupDescr]]=" "," "," - "&amp;Tabel_Forespørgsel_fra_Visma28[[#This Row],[SupDescr]])</f>
        <v xml:space="preserve"> </v>
      </c>
      <c r="G2878" t="s">
        <v>8068</v>
      </c>
      <c r="H2878">
        <v>1</v>
      </c>
      <c r="I2878" t="str">
        <f>IF(A2878=A2877,I2877&amp;CHAR(10)&amp;"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- 368886 </v>
      </c>
    </row>
    <row r="2879" spans="1:9" x14ac:dyDescent="0.25">
      <c r="A2879" t="s">
        <v>9318</v>
      </c>
      <c r="B2879">
        <v>96306000</v>
      </c>
      <c r="C2879" t="s">
        <v>9319</v>
      </c>
      <c r="D2879" t="str">
        <f>IF(Tabel_Forespørgsel_fra_Visma28[[#This Row],[SupProd]]=" "," "," - "&amp;Tabel_Forespørgsel_fra_Visma28[[#This Row],[SupProd]])</f>
        <v xml:space="preserve"> - 386813</v>
      </c>
      <c r="E2879" t="s">
        <v>16</v>
      </c>
      <c r="F2879" t="str">
        <f>IF(Tabel_Forespørgsel_fra_Visma28[[#This Row],[SupDescr]]=" "," "," - "&amp;Tabel_Forespørgsel_fra_Visma28[[#This Row],[SupDescr]])</f>
        <v xml:space="preserve"> </v>
      </c>
      <c r="G2879" t="s">
        <v>8068</v>
      </c>
      <c r="H2879">
        <v>1</v>
      </c>
      <c r="I2879" t="str">
        <f>IF(A2879=A2878,I2878&amp;CHAR(10)&amp;"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- 386813 </v>
      </c>
    </row>
    <row r="2880" spans="1:9" x14ac:dyDescent="0.25">
      <c r="A2880" t="s">
        <v>7831</v>
      </c>
      <c r="B2880">
        <v>96306000</v>
      </c>
      <c r="C2880" t="s">
        <v>7832</v>
      </c>
      <c r="D2880" t="str">
        <f>IF(Tabel_Forespørgsel_fra_Visma28[[#This Row],[SupProd]]=" "," "," - "&amp;Tabel_Forespørgsel_fra_Visma28[[#This Row],[SupProd]])</f>
        <v xml:space="preserve"> - 423988</v>
      </c>
      <c r="E2880" t="s">
        <v>16</v>
      </c>
      <c r="F2880" t="str">
        <f>IF(Tabel_Forespørgsel_fra_Visma28[[#This Row],[SupDescr]]=" "," "," - "&amp;Tabel_Forespørgsel_fra_Visma28[[#This Row],[SupDescr]])</f>
        <v xml:space="preserve"> </v>
      </c>
      <c r="G2880" t="s">
        <v>8068</v>
      </c>
      <c r="H2880">
        <v>1</v>
      </c>
      <c r="I2880" t="str">
        <f>IF(A2880=A2879,I2879&amp;CHAR(10)&amp;"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- 423988 </v>
      </c>
    </row>
    <row r="2881" spans="1:9" x14ac:dyDescent="0.25">
      <c r="A2881" t="s">
        <v>9127</v>
      </c>
      <c r="B2881">
        <v>96306000</v>
      </c>
      <c r="C2881" t="s">
        <v>9128</v>
      </c>
      <c r="D2881" t="str">
        <f>IF(Tabel_Forespørgsel_fra_Visma28[[#This Row],[SupProd]]=" "," "," - "&amp;Tabel_Forespørgsel_fra_Visma28[[#This Row],[SupProd]])</f>
        <v xml:space="preserve"> - 424119</v>
      </c>
      <c r="E2881" t="s">
        <v>16</v>
      </c>
      <c r="F2881" t="str">
        <f>IF(Tabel_Forespørgsel_fra_Visma28[[#This Row],[SupDescr]]=" "," "," - "&amp;Tabel_Forespørgsel_fra_Visma28[[#This Row],[SupDescr]])</f>
        <v xml:space="preserve"> </v>
      </c>
      <c r="G2881" t="s">
        <v>8068</v>
      </c>
      <c r="H2881">
        <v>1</v>
      </c>
      <c r="I2881" t="str">
        <f>IF(A2881=A2880,I2880&amp;CHAR(10)&amp;"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- 424119 </v>
      </c>
    </row>
    <row r="2882" spans="1:9" x14ac:dyDescent="0.25">
      <c r="A2882" t="s">
        <v>9130</v>
      </c>
      <c r="B2882">
        <v>96306000</v>
      </c>
      <c r="C2882" t="s">
        <v>9131</v>
      </c>
      <c r="D2882" t="str">
        <f>IF(Tabel_Forespørgsel_fra_Visma28[[#This Row],[SupProd]]=" "," "," - "&amp;Tabel_Forespørgsel_fra_Visma28[[#This Row],[SupProd]])</f>
        <v xml:space="preserve"> - 415463</v>
      </c>
      <c r="E2882" t="s">
        <v>16</v>
      </c>
      <c r="F2882" t="str">
        <f>IF(Tabel_Forespørgsel_fra_Visma28[[#This Row],[SupDescr]]=" "," "," - "&amp;Tabel_Forespørgsel_fra_Visma28[[#This Row],[SupDescr]])</f>
        <v xml:space="preserve"> </v>
      </c>
      <c r="G2882" t="s">
        <v>8068</v>
      </c>
      <c r="H2882">
        <v>1</v>
      </c>
      <c r="I2882" t="str">
        <f>IF(A2882=A2881,I2881&amp;CHAR(10)&amp;"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- 415463 </v>
      </c>
    </row>
    <row r="2883" spans="1:9" x14ac:dyDescent="0.25">
      <c r="A2883" t="s">
        <v>6548</v>
      </c>
      <c r="B2883">
        <v>96306000</v>
      </c>
      <c r="C2883" t="s">
        <v>16</v>
      </c>
      <c r="D2883" t="str">
        <f>IF(Tabel_Forespørgsel_fra_Visma28[[#This Row],[SupProd]]=" "," "," - "&amp;Tabel_Forespørgsel_fra_Visma28[[#This Row],[SupProd]])</f>
        <v xml:space="preserve"> </v>
      </c>
      <c r="E2883" t="s">
        <v>16</v>
      </c>
      <c r="F2883" t="str">
        <f>IF(Tabel_Forespørgsel_fra_Visma28[[#This Row],[SupDescr]]=" "," "," - "&amp;Tabel_Forespørgsel_fra_Visma28[[#This Row],[SupDescr]])</f>
        <v xml:space="preserve"> </v>
      </c>
      <c r="G2883" t="s">
        <v>8068</v>
      </c>
      <c r="H2883">
        <v>1</v>
      </c>
      <c r="I2883" t="str">
        <f>IF(A2883=A2882,I2882&amp;CHAR(10)&amp;"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2884" spans="1:9" x14ac:dyDescent="0.25">
      <c r="A2884" t="s">
        <v>9421</v>
      </c>
      <c r="B2884">
        <v>96306000</v>
      </c>
      <c r="C2884" t="s">
        <v>9422</v>
      </c>
      <c r="D2884" t="str">
        <f>IF(Tabel_Forespørgsel_fra_Visma28[[#This Row],[SupProd]]=" "," "," - "&amp;Tabel_Forespørgsel_fra_Visma28[[#This Row],[SupProd]])</f>
        <v xml:space="preserve"> - 542290</v>
      </c>
      <c r="E2884" t="s">
        <v>16</v>
      </c>
      <c r="F2884" t="str">
        <f>IF(Tabel_Forespørgsel_fra_Visma28[[#This Row],[SupDescr]]=" "," "," - "&amp;Tabel_Forespørgsel_fra_Visma28[[#This Row],[SupDescr]])</f>
        <v xml:space="preserve"> </v>
      </c>
      <c r="G2884" t="s">
        <v>8068</v>
      </c>
      <c r="H2884">
        <v>1</v>
      </c>
      <c r="I2884" t="str">
        <f>IF(A2884=A2883,I2883&amp;CHAR(10)&amp;"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- 542290 </v>
      </c>
    </row>
    <row r="2885" spans="1:9" x14ac:dyDescent="0.25">
      <c r="A2885" t="s">
        <v>7791</v>
      </c>
      <c r="B2885">
        <v>96306000</v>
      </c>
      <c r="C2885" t="s">
        <v>7792</v>
      </c>
      <c r="D2885" t="str">
        <f>IF(Tabel_Forespørgsel_fra_Visma28[[#This Row],[SupProd]]=" "," "," - "&amp;Tabel_Forespørgsel_fra_Visma28[[#This Row],[SupProd]])</f>
        <v xml:space="preserve"> - 886846</v>
      </c>
      <c r="E2885" t="s">
        <v>16</v>
      </c>
      <c r="F2885" t="str">
        <f>IF(Tabel_Forespørgsel_fra_Visma28[[#This Row],[SupDescr]]=" "," "," - "&amp;Tabel_Forespørgsel_fra_Visma28[[#This Row],[SupDescr]])</f>
        <v xml:space="preserve"> </v>
      </c>
      <c r="G2885" t="s">
        <v>8068</v>
      </c>
      <c r="H2885">
        <v>1</v>
      </c>
      <c r="I2885" t="str">
        <f>IF(A2885=A2884,I2884&amp;CHAR(10)&amp;"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- 886846 </v>
      </c>
    </row>
    <row r="2886" spans="1:9" x14ac:dyDescent="0.25">
      <c r="A2886" t="s">
        <v>9229</v>
      </c>
      <c r="B2886">
        <v>36955000</v>
      </c>
      <c r="C2886" t="s">
        <v>9230</v>
      </c>
      <c r="D2886" t="str">
        <f>IF(Tabel_Forespørgsel_fra_Visma28[[#This Row],[SupProd]]=" "," "," - "&amp;Tabel_Forespørgsel_fra_Visma28[[#This Row],[SupProd]])</f>
        <v xml:space="preserve"> - JREU5440Z</v>
      </c>
      <c r="E2886" t="s">
        <v>16</v>
      </c>
      <c r="F2886" t="str">
        <f>IF(Tabel_Forespørgsel_fra_Visma28[[#This Row],[SupDescr]]=" "," "," - "&amp;Tabel_Forespørgsel_fra_Visma28[[#This Row],[SupDescr]])</f>
        <v xml:space="preserve"> </v>
      </c>
      <c r="G2886" t="s">
        <v>3982</v>
      </c>
      <c r="H2886">
        <v>1</v>
      </c>
      <c r="I2886" t="str">
        <f>IF(A2886=A2885,I2885&amp;CHAR(10)&amp;"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JREU5440Z </v>
      </c>
    </row>
    <row r="2887" spans="1:9" x14ac:dyDescent="0.25">
      <c r="A2887" t="s">
        <v>8967</v>
      </c>
      <c r="B2887">
        <v>96306000</v>
      </c>
      <c r="C2887" t="s">
        <v>16</v>
      </c>
      <c r="D2887" t="str">
        <f>IF(Tabel_Forespørgsel_fra_Visma28[[#This Row],[SupProd]]=" "," "," - "&amp;Tabel_Forespørgsel_fra_Visma28[[#This Row],[SupProd]])</f>
        <v xml:space="preserve"> </v>
      </c>
      <c r="E2887" t="s">
        <v>16</v>
      </c>
      <c r="F2887" t="str">
        <f>IF(Tabel_Forespørgsel_fra_Visma28[[#This Row],[SupDescr]]=" "," "," - "&amp;Tabel_Forespørgsel_fra_Visma28[[#This Row],[SupDescr]])</f>
        <v xml:space="preserve"> </v>
      </c>
      <c r="G2887" t="s">
        <v>8068</v>
      </c>
      <c r="H2887">
        <v>1</v>
      </c>
      <c r="I2887" t="str">
        <f>IF(A2887=A2886,I2886&amp;CHAR(10)&amp;"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2888" spans="1:9" x14ac:dyDescent="0.25">
      <c r="A2888" t="s">
        <v>8102</v>
      </c>
      <c r="B2888">
        <v>43237700</v>
      </c>
      <c r="C2888" t="s">
        <v>8103</v>
      </c>
      <c r="D2888" t="str">
        <f>IF(Tabel_Forespørgsel_fra_Visma28[[#This Row],[SupProd]]=" "," "," - "&amp;Tabel_Forespørgsel_fra_Visma28[[#This Row],[SupProd]])</f>
        <v xml:space="preserve"> - 3278603</v>
      </c>
      <c r="E2888" t="s">
        <v>16</v>
      </c>
      <c r="F2888" t="str">
        <f>IF(Tabel_Forespørgsel_fra_Visma28[[#This Row],[SupDescr]]=" "," "," - "&amp;Tabel_Forespørgsel_fra_Visma28[[#This Row],[SupDescr]])</f>
        <v xml:space="preserve"> </v>
      </c>
      <c r="G2888" t="s">
        <v>7296</v>
      </c>
      <c r="H2888">
        <v>1</v>
      </c>
      <c r="I2888" t="str">
        <f>IF(A2888=A2887,I2887&amp;CHAR(10)&amp;"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- 3278603 </v>
      </c>
    </row>
    <row r="2889" spans="1:9" x14ac:dyDescent="0.25">
      <c r="A2889" t="s">
        <v>7689</v>
      </c>
      <c r="B2889">
        <v>96306000</v>
      </c>
      <c r="C2889" t="s">
        <v>7977</v>
      </c>
      <c r="D2889" t="str">
        <f>IF(Tabel_Forespørgsel_fra_Visma28[[#This Row],[SupProd]]=" "," "," - "&amp;Tabel_Forespørgsel_fra_Visma28[[#This Row],[SupProd]])</f>
        <v xml:space="preserve"> - 476192</v>
      </c>
      <c r="E2889" t="s">
        <v>16</v>
      </c>
      <c r="F2889" t="str">
        <f>IF(Tabel_Forespørgsel_fra_Visma28[[#This Row],[SupDescr]]=" "," "," - "&amp;Tabel_Forespørgsel_fra_Visma28[[#This Row],[SupDescr]])</f>
        <v xml:space="preserve"> </v>
      </c>
      <c r="G2889" t="s">
        <v>8068</v>
      </c>
      <c r="H2889">
        <v>1</v>
      </c>
      <c r="I2889" t="str">
        <f>IF(A2889=A2888,I2888&amp;CHAR(10)&amp;"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- 476192 </v>
      </c>
    </row>
    <row r="2890" spans="1:9" x14ac:dyDescent="0.25">
      <c r="A2890" t="s">
        <v>9320</v>
      </c>
      <c r="B2890">
        <v>96306000</v>
      </c>
      <c r="C2890" t="s">
        <v>9321</v>
      </c>
      <c r="D2890" t="str">
        <f>IF(Tabel_Forespørgsel_fra_Visma28[[#This Row],[SupProd]]=" "," "," - "&amp;Tabel_Forespørgsel_fra_Visma28[[#This Row],[SupProd]])</f>
        <v xml:space="preserve"> - 424176</v>
      </c>
      <c r="E2890" t="s">
        <v>16</v>
      </c>
      <c r="F2890" t="str">
        <f>IF(Tabel_Forespørgsel_fra_Visma28[[#This Row],[SupDescr]]=" "," "," - "&amp;Tabel_Forespørgsel_fra_Visma28[[#This Row],[SupDescr]])</f>
        <v xml:space="preserve"> </v>
      </c>
      <c r="G2890" t="s">
        <v>8068</v>
      </c>
      <c r="H2890">
        <v>1</v>
      </c>
      <c r="I2890" t="str">
        <f>IF(A2890=A2889,I2889&amp;CHAR(10)&amp;"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- 424176 </v>
      </c>
    </row>
    <row r="2891" spans="1:9" x14ac:dyDescent="0.25">
      <c r="A2891" t="s">
        <v>8010</v>
      </c>
      <c r="B2891">
        <v>86103333</v>
      </c>
      <c r="C2891" t="s">
        <v>15202</v>
      </c>
      <c r="D2891" t="str">
        <f>IF(Tabel_Forespørgsel_fra_Visma28[[#This Row],[SupProd]]=" "," "," - "&amp;Tabel_Forespørgsel_fra_Visma28[[#This Row],[SupProd]])</f>
        <v xml:space="preserve"> - 4190604041</v>
      </c>
      <c r="E2891" t="s">
        <v>16</v>
      </c>
      <c r="F2891" t="str">
        <f>IF(Tabel_Forespørgsel_fra_Visma28[[#This Row],[SupDescr]]=" "," "," - "&amp;Tabel_Forespørgsel_fra_Visma28[[#This Row],[SupDescr]])</f>
        <v xml:space="preserve"> </v>
      </c>
      <c r="G2891" t="s">
        <v>15203</v>
      </c>
      <c r="H2891">
        <v>1</v>
      </c>
      <c r="I2891" t="str">
        <f>IF(A2891=A2890,I2890&amp;CHAR(10)&amp;"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Brødrene Kier A-S - 4190604041 </v>
      </c>
    </row>
    <row r="2892" spans="1:9" x14ac:dyDescent="0.25">
      <c r="A2892" t="s">
        <v>8010</v>
      </c>
      <c r="B2892">
        <v>96306000</v>
      </c>
      <c r="C2892" t="s">
        <v>8011</v>
      </c>
      <c r="D2892" t="str">
        <f>IF(Tabel_Forespørgsel_fra_Visma28[[#This Row],[SupProd]]=" "," "," - "&amp;Tabel_Forespørgsel_fra_Visma28[[#This Row],[SupProd]])</f>
        <v xml:space="preserve"> - 542571</v>
      </c>
      <c r="E2892" t="s">
        <v>16</v>
      </c>
      <c r="F2892" t="str">
        <f>IF(Tabel_Forespørgsel_fra_Visma28[[#This Row],[SupDescr]]=" "," "," - "&amp;Tabel_Forespørgsel_fra_Visma28[[#This Row],[SupDescr]])</f>
        <v xml:space="preserve"> </v>
      </c>
      <c r="G2892" t="s">
        <v>8068</v>
      </c>
      <c r="H2892">
        <v>2</v>
      </c>
      <c r="I2892" t="str">
        <f>IF(A2892=A2891,I2891&amp;CHAR(10)&amp;"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Brødrene Kier A-S - 4190604041 
  Sanistål- - 542571 </v>
      </c>
    </row>
    <row r="2893" spans="1:9" x14ac:dyDescent="0.25">
      <c r="A2893" t="s">
        <v>8373</v>
      </c>
      <c r="B2893">
        <v>96306000</v>
      </c>
      <c r="C2893" t="s">
        <v>8374</v>
      </c>
      <c r="D2893" t="str">
        <f>IF(Tabel_Forespørgsel_fra_Visma28[[#This Row],[SupProd]]=" "," "," - "&amp;Tabel_Forespørgsel_fra_Visma28[[#This Row],[SupProd]])</f>
        <v xml:space="preserve"> - 893925</v>
      </c>
      <c r="E2893" t="s">
        <v>16</v>
      </c>
      <c r="F2893" t="str">
        <f>IF(Tabel_Forespørgsel_fra_Visma28[[#This Row],[SupDescr]]=" "," "," - "&amp;Tabel_Forespørgsel_fra_Visma28[[#This Row],[SupDescr]])</f>
        <v xml:space="preserve"> </v>
      </c>
      <c r="G2893" t="s">
        <v>8068</v>
      </c>
      <c r="H2893">
        <v>1</v>
      </c>
      <c r="I2893" t="str">
        <f>IF(A2893=A2892,I2892&amp;CHAR(10)&amp;"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- 893925 </v>
      </c>
    </row>
    <row r="2894" spans="1:9" x14ac:dyDescent="0.25">
      <c r="A2894" t="s">
        <v>7696</v>
      </c>
      <c r="B2894">
        <v>96306000</v>
      </c>
      <c r="C2894" t="s">
        <v>7697</v>
      </c>
      <c r="D2894" t="str">
        <f>IF(Tabel_Forespørgsel_fra_Visma28[[#This Row],[SupProd]]=" "," "," - "&amp;Tabel_Forespørgsel_fra_Visma28[[#This Row],[SupProd]])</f>
        <v xml:space="preserve"> - 921254</v>
      </c>
      <c r="E2894" t="s">
        <v>16</v>
      </c>
      <c r="F2894" t="str">
        <f>IF(Tabel_Forespørgsel_fra_Visma28[[#This Row],[SupDescr]]=" "," "," - "&amp;Tabel_Forespørgsel_fra_Visma28[[#This Row],[SupDescr]])</f>
        <v xml:space="preserve"> </v>
      </c>
      <c r="G2894" t="s">
        <v>8068</v>
      </c>
      <c r="H2894">
        <v>1</v>
      </c>
      <c r="I2894" t="str">
        <f>IF(A2894=A2893,I2893&amp;CHAR(10)&amp;"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- 921254 </v>
      </c>
    </row>
    <row r="2895" spans="1:9" x14ac:dyDescent="0.25">
      <c r="A2895" t="s">
        <v>8270</v>
      </c>
      <c r="B2895">
        <v>96306000</v>
      </c>
      <c r="C2895" t="s">
        <v>8271</v>
      </c>
      <c r="D2895" t="str">
        <f>IF(Tabel_Forespørgsel_fra_Visma28[[#This Row],[SupProd]]=" "," "," - "&amp;Tabel_Forespørgsel_fra_Visma28[[#This Row],[SupProd]])</f>
        <v xml:space="preserve"> - 497834</v>
      </c>
      <c r="E2895" t="s">
        <v>16</v>
      </c>
      <c r="F2895" t="str">
        <f>IF(Tabel_Forespørgsel_fra_Visma28[[#This Row],[SupDescr]]=" "," "," - "&amp;Tabel_Forespørgsel_fra_Visma28[[#This Row],[SupDescr]])</f>
        <v xml:space="preserve"> </v>
      </c>
      <c r="G2895" t="s">
        <v>8068</v>
      </c>
      <c r="H2895">
        <v>1</v>
      </c>
      <c r="I2895" t="str">
        <f>IF(A2895=A2894,I2894&amp;CHAR(10)&amp;"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- 497834 </v>
      </c>
    </row>
    <row r="2896" spans="1:9" x14ac:dyDescent="0.25">
      <c r="A2896" t="s">
        <v>8105</v>
      </c>
      <c r="B2896">
        <v>43237700</v>
      </c>
      <c r="C2896" t="s">
        <v>16</v>
      </c>
      <c r="D2896" t="str">
        <f>IF(Tabel_Forespørgsel_fra_Visma28[[#This Row],[SupProd]]=" "," "," - "&amp;Tabel_Forespørgsel_fra_Visma28[[#This Row],[SupProd]])</f>
        <v xml:space="preserve"> </v>
      </c>
      <c r="E2896" t="s">
        <v>16</v>
      </c>
      <c r="F2896" t="str">
        <f>IF(Tabel_Forespørgsel_fra_Visma28[[#This Row],[SupDescr]]=" "," "," - "&amp;Tabel_Forespørgsel_fra_Visma28[[#This Row],[SupDescr]])</f>
        <v xml:space="preserve"> </v>
      </c>
      <c r="G2896" t="s">
        <v>7296</v>
      </c>
      <c r="H2896">
        <v>1</v>
      </c>
      <c r="I2896" t="str">
        <f>IF(A2896=A2895,I2895&amp;CHAR(10)&amp;"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897" spans="1:9" x14ac:dyDescent="0.25">
      <c r="A2897" t="s">
        <v>7306</v>
      </c>
      <c r="B2897">
        <v>96306000</v>
      </c>
      <c r="C2897" t="s">
        <v>7307</v>
      </c>
      <c r="D2897" t="str">
        <f>IF(Tabel_Forespørgsel_fra_Visma28[[#This Row],[SupProd]]=" "," "," - "&amp;Tabel_Forespørgsel_fra_Visma28[[#This Row],[SupProd]])</f>
        <v xml:space="preserve"> - 497826</v>
      </c>
      <c r="E2897" t="s">
        <v>16</v>
      </c>
      <c r="F2897" t="str">
        <f>IF(Tabel_Forespørgsel_fra_Visma28[[#This Row],[SupDescr]]=" "," "," - "&amp;Tabel_Forespørgsel_fra_Visma28[[#This Row],[SupDescr]])</f>
        <v xml:space="preserve"> </v>
      </c>
      <c r="G2897" t="s">
        <v>8068</v>
      </c>
      <c r="H2897">
        <v>1</v>
      </c>
      <c r="I2897" t="str">
        <f>IF(A2897=A2896,I2896&amp;CHAR(10)&amp;"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- 497826 </v>
      </c>
    </row>
    <row r="2898" spans="1:9" x14ac:dyDescent="0.25">
      <c r="A2898" t="s">
        <v>8696</v>
      </c>
      <c r="B2898">
        <v>96306000</v>
      </c>
      <c r="C2898" t="s">
        <v>8697</v>
      </c>
      <c r="D2898" t="str">
        <f>IF(Tabel_Forespørgsel_fra_Visma28[[#This Row],[SupProd]]=" "," "," - "&amp;Tabel_Forespørgsel_fra_Visma28[[#This Row],[SupProd]])</f>
        <v xml:space="preserve"> - 497925</v>
      </c>
      <c r="E2898" t="s">
        <v>16</v>
      </c>
      <c r="F2898" t="str">
        <f>IF(Tabel_Forespørgsel_fra_Visma28[[#This Row],[SupDescr]]=" "," "," - "&amp;Tabel_Forespørgsel_fra_Visma28[[#This Row],[SupDescr]])</f>
        <v xml:space="preserve"> </v>
      </c>
      <c r="G2898" t="s">
        <v>8068</v>
      </c>
      <c r="H2898">
        <v>1</v>
      </c>
      <c r="I2898" t="str">
        <f>IF(A2898=A2897,I2897&amp;CHAR(10)&amp;"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- 497925 </v>
      </c>
    </row>
    <row r="2899" spans="1:9" x14ac:dyDescent="0.25">
      <c r="A2899" t="s">
        <v>8985</v>
      </c>
      <c r="B2899">
        <v>43237700</v>
      </c>
      <c r="C2899" t="s">
        <v>8986</v>
      </c>
      <c r="D2899" t="str">
        <f>IF(Tabel_Forespørgsel_fra_Visma28[[#This Row],[SupProd]]=" "," "," - "&amp;Tabel_Forespørgsel_fra_Visma28[[#This Row],[SupProd]])</f>
        <v xml:space="preserve"> - 1070069</v>
      </c>
      <c r="E2899" t="s">
        <v>16</v>
      </c>
      <c r="F2899" t="str">
        <f>IF(Tabel_Forespørgsel_fra_Visma28[[#This Row],[SupDescr]]=" "," "," - "&amp;Tabel_Forespørgsel_fra_Visma28[[#This Row],[SupDescr]])</f>
        <v xml:space="preserve"> </v>
      </c>
      <c r="G2899" t="s">
        <v>7296</v>
      </c>
      <c r="H2899">
        <v>1</v>
      </c>
      <c r="I2899" t="str">
        <f>IF(A2899=A2898,I2898&amp;CHAR(10)&amp;"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- 1070069 </v>
      </c>
    </row>
    <row r="2900" spans="1:9" x14ac:dyDescent="0.25">
      <c r="A2900" t="s">
        <v>8690</v>
      </c>
      <c r="B2900">
        <v>72278790</v>
      </c>
      <c r="C2900" t="s">
        <v>8691</v>
      </c>
      <c r="D2900" t="str">
        <f>IF(Tabel_Forespørgsel_fra_Visma28[[#This Row],[SupProd]]=" "," "," - "&amp;Tabel_Forespørgsel_fra_Visma28[[#This Row],[SupProd]])</f>
        <v xml:space="preserve"> - 368894</v>
      </c>
      <c r="E2900" t="s">
        <v>16</v>
      </c>
      <c r="F2900" t="str">
        <f>IF(Tabel_Forespørgsel_fra_Visma28[[#This Row],[SupDescr]]=" "," "," - "&amp;Tabel_Forespørgsel_fra_Visma28[[#This Row],[SupDescr]])</f>
        <v xml:space="preserve"> </v>
      </c>
      <c r="G2900" t="s">
        <v>13917</v>
      </c>
      <c r="H2900">
        <v>1</v>
      </c>
      <c r="I2900" t="str">
        <f>IF(A2900=A2899,I2899&amp;CHAR(10)&amp;"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- 368894 </v>
      </c>
    </row>
    <row r="2901" spans="1:9" x14ac:dyDescent="0.25">
      <c r="A2901" t="s">
        <v>8017</v>
      </c>
      <c r="B2901">
        <v>96306000</v>
      </c>
      <c r="C2901" t="s">
        <v>8018</v>
      </c>
      <c r="D2901" t="str">
        <f>IF(Tabel_Forespørgsel_fra_Visma28[[#This Row],[SupProd]]=" "," "," - "&amp;Tabel_Forespørgsel_fra_Visma28[[#This Row],[SupProd]])</f>
        <v xml:space="preserve"> - 542605</v>
      </c>
      <c r="E2901" t="s">
        <v>16</v>
      </c>
      <c r="F2901" t="str">
        <f>IF(Tabel_Forespørgsel_fra_Visma28[[#This Row],[SupDescr]]=" "," "," - "&amp;Tabel_Forespørgsel_fra_Visma28[[#This Row],[SupDescr]])</f>
        <v xml:space="preserve"> </v>
      </c>
      <c r="G2901" t="s">
        <v>8068</v>
      </c>
      <c r="H2901">
        <v>1</v>
      </c>
      <c r="I2901" t="str">
        <f>IF(A2901=A2900,I2900&amp;CHAR(10)&amp;"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- 542605 </v>
      </c>
    </row>
    <row r="2902" spans="1:9" x14ac:dyDescent="0.25">
      <c r="A2902" t="s">
        <v>7707</v>
      </c>
      <c r="B2902">
        <v>96306000</v>
      </c>
      <c r="C2902" t="s">
        <v>7320</v>
      </c>
      <c r="D2902" t="str">
        <f>IF(Tabel_Forespørgsel_fra_Visma28[[#This Row],[SupProd]]=" "," "," - "&amp;Tabel_Forespørgsel_fra_Visma28[[#This Row],[SupProd]])</f>
        <v xml:space="preserve"> - 416180</v>
      </c>
      <c r="E2902" t="s">
        <v>16</v>
      </c>
      <c r="F2902" t="str">
        <f>IF(Tabel_Forespørgsel_fra_Visma28[[#This Row],[SupDescr]]=" "," "," - "&amp;Tabel_Forespørgsel_fra_Visma28[[#This Row],[SupDescr]])</f>
        <v xml:space="preserve"> </v>
      </c>
      <c r="G2902" t="s">
        <v>8068</v>
      </c>
      <c r="H2902">
        <v>1</v>
      </c>
      <c r="I2902" t="str">
        <f>IF(A2902=A2901,I2901&amp;CHAR(10)&amp;"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- 416180 </v>
      </c>
    </row>
    <row r="2903" spans="1:9" x14ac:dyDescent="0.25">
      <c r="A2903" t="s">
        <v>14511</v>
      </c>
      <c r="B2903">
        <v>43237700</v>
      </c>
      <c r="C2903" t="s">
        <v>14512</v>
      </c>
      <c r="D2903" t="str">
        <f>IF(Tabel_Forespørgsel_fra_Visma28[[#This Row],[SupProd]]=" "," "," - "&amp;Tabel_Forespørgsel_fra_Visma28[[#This Row],[SupProd]])</f>
        <v xml:space="preserve"> - 14221</v>
      </c>
      <c r="E2903" t="s">
        <v>16</v>
      </c>
      <c r="F2903" t="str">
        <f>IF(Tabel_Forespørgsel_fra_Visma28[[#This Row],[SupDescr]]=" "," "," - "&amp;Tabel_Forespørgsel_fra_Visma28[[#This Row],[SupDescr]])</f>
        <v xml:space="preserve"> </v>
      </c>
      <c r="G2903" t="s">
        <v>7296</v>
      </c>
      <c r="H2903">
        <v>1</v>
      </c>
      <c r="I2903" t="str">
        <f>IF(A2903=A2902,I2902&amp;CHAR(10)&amp;"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- 14221 </v>
      </c>
    </row>
    <row r="2904" spans="1:9" x14ac:dyDescent="0.25">
      <c r="A2904" t="s">
        <v>8850</v>
      </c>
      <c r="B2904">
        <v>96306000</v>
      </c>
      <c r="C2904" t="s">
        <v>8851</v>
      </c>
      <c r="D2904" t="str">
        <f>IF(Tabel_Forespørgsel_fra_Visma28[[#This Row],[SupProd]]=" "," "," - "&amp;Tabel_Forespørgsel_fra_Visma28[[#This Row],[SupProd]])</f>
        <v xml:space="preserve"> - 782243</v>
      </c>
      <c r="E2904" t="s">
        <v>16</v>
      </c>
      <c r="F2904" t="str">
        <f>IF(Tabel_Forespørgsel_fra_Visma28[[#This Row],[SupDescr]]=" "," "," - "&amp;Tabel_Forespørgsel_fra_Visma28[[#This Row],[SupDescr]])</f>
        <v xml:space="preserve"> </v>
      </c>
      <c r="G2904" t="s">
        <v>8068</v>
      </c>
      <c r="H2904">
        <v>1</v>
      </c>
      <c r="I2904" t="str">
        <f>IF(A2904=A2903,I2903&amp;CHAR(10)&amp;"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- 782243 </v>
      </c>
    </row>
    <row r="2905" spans="1:9" x14ac:dyDescent="0.25">
      <c r="A2905" t="s">
        <v>7319</v>
      </c>
      <c r="B2905">
        <v>96306000</v>
      </c>
      <c r="C2905" t="s">
        <v>7320</v>
      </c>
      <c r="D2905" t="str">
        <f>IF(Tabel_Forespørgsel_fra_Visma28[[#This Row],[SupProd]]=" "," "," - "&amp;Tabel_Forespørgsel_fra_Visma28[[#This Row],[SupProd]])</f>
        <v xml:space="preserve"> - 416180</v>
      </c>
      <c r="E2905" t="s">
        <v>16</v>
      </c>
      <c r="F2905" t="str">
        <f>IF(Tabel_Forespørgsel_fra_Visma28[[#This Row],[SupDescr]]=" "," "," - "&amp;Tabel_Forespørgsel_fra_Visma28[[#This Row],[SupDescr]])</f>
        <v xml:space="preserve"> </v>
      </c>
      <c r="G2905" t="s">
        <v>8068</v>
      </c>
      <c r="H2905">
        <v>1</v>
      </c>
      <c r="I2905" t="str">
        <f>IF(A2905=A2904,I2904&amp;CHAR(10)&amp;"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- 416180 </v>
      </c>
    </row>
    <row r="2906" spans="1:9" x14ac:dyDescent="0.25">
      <c r="A2906" t="s">
        <v>9281</v>
      </c>
      <c r="B2906">
        <v>96306000</v>
      </c>
      <c r="C2906" t="s">
        <v>9282</v>
      </c>
      <c r="D2906" t="str">
        <f>IF(Tabel_Forespørgsel_fra_Visma28[[#This Row],[SupProd]]=" "," "," - "&amp;Tabel_Forespørgsel_fra_Visma28[[#This Row],[SupProd]])</f>
        <v xml:space="preserve"> - 414052</v>
      </c>
      <c r="E2906" t="s">
        <v>16</v>
      </c>
      <c r="F2906" t="str">
        <f>IF(Tabel_Forespørgsel_fra_Visma28[[#This Row],[SupDescr]]=" "," "," - "&amp;Tabel_Forespørgsel_fra_Visma28[[#This Row],[SupDescr]])</f>
        <v xml:space="preserve"> </v>
      </c>
      <c r="G2906" t="s">
        <v>8068</v>
      </c>
      <c r="H2906">
        <v>1</v>
      </c>
      <c r="I2906" t="str">
        <f>IF(A2906=A2905,I2905&amp;CHAR(10)&amp;"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- 414052 </v>
      </c>
    </row>
    <row r="2907" spans="1:9" x14ac:dyDescent="0.25">
      <c r="A2907" t="s">
        <v>7956</v>
      </c>
      <c r="B2907">
        <v>96306000</v>
      </c>
      <c r="C2907" t="s">
        <v>7957</v>
      </c>
      <c r="D2907" t="str">
        <f>IF(Tabel_Forespørgsel_fra_Visma28[[#This Row],[SupProd]]=" "," "," - "&amp;Tabel_Forespørgsel_fra_Visma28[[#This Row],[SupProd]])</f>
        <v xml:space="preserve"> - 414276</v>
      </c>
      <c r="E2907" t="s">
        <v>16</v>
      </c>
      <c r="F2907" t="str">
        <f>IF(Tabel_Forespørgsel_fra_Visma28[[#This Row],[SupDescr]]=" "," "," - "&amp;Tabel_Forespørgsel_fra_Visma28[[#This Row],[SupDescr]])</f>
        <v xml:space="preserve"> </v>
      </c>
      <c r="G2907" t="s">
        <v>8068</v>
      </c>
      <c r="H2907">
        <v>1</v>
      </c>
      <c r="I2907" t="str">
        <f>IF(A2907=A2906,I2906&amp;CHAR(10)&amp;"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- 414276 </v>
      </c>
    </row>
    <row r="2908" spans="1:9" x14ac:dyDescent="0.25">
      <c r="A2908" t="s">
        <v>7825</v>
      </c>
      <c r="B2908">
        <v>96306000</v>
      </c>
      <c r="C2908" t="s">
        <v>7826</v>
      </c>
      <c r="D2908" t="str">
        <f>IF(Tabel_Forespørgsel_fra_Visma28[[#This Row],[SupProd]]=" "," "," - "&amp;Tabel_Forespørgsel_fra_Visma28[[#This Row],[SupProd]])</f>
        <v xml:space="preserve"> - 497859</v>
      </c>
      <c r="E2908" t="s">
        <v>16</v>
      </c>
      <c r="F2908" t="str">
        <f>IF(Tabel_Forespørgsel_fra_Visma28[[#This Row],[SupDescr]]=" "," "," - "&amp;Tabel_Forespørgsel_fra_Visma28[[#This Row],[SupDescr]])</f>
        <v xml:space="preserve"> </v>
      </c>
      <c r="G2908" t="s">
        <v>8068</v>
      </c>
      <c r="H2908">
        <v>1</v>
      </c>
      <c r="I2908" t="str">
        <f>IF(A2908=A2907,I2907&amp;CHAR(10)&amp;"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- 497859 </v>
      </c>
    </row>
    <row r="2909" spans="1:9" x14ac:dyDescent="0.25">
      <c r="A2909" t="s">
        <v>7834</v>
      </c>
      <c r="B2909">
        <v>96306000</v>
      </c>
      <c r="C2909" t="s">
        <v>7835</v>
      </c>
      <c r="D2909" t="str">
        <f>IF(Tabel_Forespørgsel_fra_Visma28[[#This Row],[SupProd]]=" "," "," - "&amp;Tabel_Forespørgsel_fra_Visma28[[#This Row],[SupProd]])</f>
        <v xml:space="preserve"> - 1330562</v>
      </c>
      <c r="E2909" t="s">
        <v>16</v>
      </c>
      <c r="F2909" t="str">
        <f>IF(Tabel_Forespørgsel_fra_Visma28[[#This Row],[SupDescr]]=" "," "," - "&amp;Tabel_Forespørgsel_fra_Visma28[[#This Row],[SupDescr]])</f>
        <v xml:space="preserve"> </v>
      </c>
      <c r="G2909" t="s">
        <v>8068</v>
      </c>
      <c r="H2909">
        <v>1</v>
      </c>
      <c r="I2909" t="str">
        <f>IF(A2909=A2908,I2908&amp;CHAR(10)&amp;"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- 1330562 </v>
      </c>
    </row>
    <row r="2910" spans="1:9" x14ac:dyDescent="0.25">
      <c r="A2910" t="s">
        <v>11397</v>
      </c>
      <c r="B2910">
        <v>43237700</v>
      </c>
      <c r="C2910" t="s">
        <v>16</v>
      </c>
      <c r="D2910" t="str">
        <f>IF(Tabel_Forespørgsel_fra_Visma28[[#This Row],[SupProd]]=" "," "," - "&amp;Tabel_Forespørgsel_fra_Visma28[[#This Row],[SupProd]])</f>
        <v xml:space="preserve"> </v>
      </c>
      <c r="E2910" t="s">
        <v>16</v>
      </c>
      <c r="F2910" t="str">
        <f>IF(Tabel_Forespørgsel_fra_Visma28[[#This Row],[SupDescr]]=" "," "," - "&amp;Tabel_Forespørgsel_fra_Visma28[[#This Row],[SupDescr]])</f>
        <v xml:space="preserve"> </v>
      </c>
      <c r="G2910" t="s">
        <v>7296</v>
      </c>
      <c r="H2910">
        <v>1</v>
      </c>
      <c r="I2910" t="str">
        <f>IF(A2910=A2909,I2909&amp;CHAR(10)&amp;"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911" spans="1:9" x14ac:dyDescent="0.25">
      <c r="A2911" t="s">
        <v>7958</v>
      </c>
      <c r="B2911">
        <v>96306000</v>
      </c>
      <c r="C2911" t="s">
        <v>7959</v>
      </c>
      <c r="D2911" t="str">
        <f>IF(Tabel_Forespørgsel_fra_Visma28[[#This Row],[SupProd]]=" "," "," - "&amp;Tabel_Forespørgsel_fra_Visma28[[#This Row],[SupProd]])</f>
        <v xml:space="preserve"> - 424432</v>
      </c>
      <c r="E2911" t="s">
        <v>16</v>
      </c>
      <c r="F2911" t="str">
        <f>IF(Tabel_Forespørgsel_fra_Visma28[[#This Row],[SupDescr]]=" "," "," - "&amp;Tabel_Forespørgsel_fra_Visma28[[#This Row],[SupDescr]])</f>
        <v xml:space="preserve"> </v>
      </c>
      <c r="G2911" t="s">
        <v>8068</v>
      </c>
      <c r="H2911">
        <v>1</v>
      </c>
      <c r="I2911" t="str">
        <f>IF(A2911=A2910,I2910&amp;CHAR(10)&amp;"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- 424432 </v>
      </c>
    </row>
    <row r="2912" spans="1:9" x14ac:dyDescent="0.25">
      <c r="A2912" t="s">
        <v>7690</v>
      </c>
      <c r="B2912">
        <v>96306000</v>
      </c>
      <c r="C2912" t="s">
        <v>7691</v>
      </c>
      <c r="D2912" t="str">
        <f>IF(Tabel_Forespørgsel_fra_Visma28[[#This Row],[SupProd]]=" "," "," - "&amp;Tabel_Forespørgsel_fra_Visma28[[#This Row],[SupProd]])</f>
        <v xml:space="preserve"> - 414482</v>
      </c>
      <c r="E2912" t="s">
        <v>16</v>
      </c>
      <c r="F2912" t="str">
        <f>IF(Tabel_Forespørgsel_fra_Visma28[[#This Row],[SupDescr]]=" "," "," - "&amp;Tabel_Forespørgsel_fra_Visma28[[#This Row],[SupDescr]])</f>
        <v xml:space="preserve"> </v>
      </c>
      <c r="G2912" t="s">
        <v>8068</v>
      </c>
      <c r="H2912">
        <v>1</v>
      </c>
      <c r="I2912" t="str">
        <f>IF(A2912=A2911,I2911&amp;CHAR(10)&amp;"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- 414482 </v>
      </c>
    </row>
    <row r="2913" spans="1:9" x14ac:dyDescent="0.25">
      <c r="A2913" t="s">
        <v>7793</v>
      </c>
      <c r="B2913">
        <v>96306000</v>
      </c>
      <c r="C2913" t="s">
        <v>7794</v>
      </c>
      <c r="D2913" t="str">
        <f>IF(Tabel_Forespørgsel_fra_Visma28[[#This Row],[SupProd]]=" "," "," - "&amp;Tabel_Forespørgsel_fra_Visma28[[#This Row],[SupProd]])</f>
        <v xml:space="preserve"> - 1163559</v>
      </c>
      <c r="E2913" t="s">
        <v>16</v>
      </c>
      <c r="F2913" t="str">
        <f>IF(Tabel_Forespørgsel_fra_Visma28[[#This Row],[SupDescr]]=" "," "," - "&amp;Tabel_Forespørgsel_fra_Visma28[[#This Row],[SupDescr]])</f>
        <v xml:space="preserve"> </v>
      </c>
      <c r="G2913" t="s">
        <v>8068</v>
      </c>
      <c r="H2913">
        <v>1</v>
      </c>
      <c r="I2913" t="str">
        <f>IF(A2913=A2912,I2912&amp;CHAR(10)&amp;"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- 1163559 </v>
      </c>
    </row>
    <row r="2914" spans="1:9" x14ac:dyDescent="0.25">
      <c r="A2914" t="s">
        <v>7827</v>
      </c>
      <c r="B2914">
        <v>96306000</v>
      </c>
      <c r="C2914" t="s">
        <v>7828</v>
      </c>
      <c r="D2914" t="str">
        <f>IF(Tabel_Forespørgsel_fra_Visma28[[#This Row],[SupProd]]=" "," "," - "&amp;Tabel_Forespørgsel_fra_Visma28[[#This Row],[SupProd]])</f>
        <v xml:space="preserve"> - 1327840</v>
      </c>
      <c r="E2914" t="s">
        <v>16</v>
      </c>
      <c r="F2914" t="str">
        <f>IF(Tabel_Forespørgsel_fra_Visma28[[#This Row],[SupDescr]]=" "," "," - "&amp;Tabel_Forespørgsel_fra_Visma28[[#This Row],[SupDescr]])</f>
        <v xml:space="preserve"> </v>
      </c>
      <c r="G2914" t="s">
        <v>8068</v>
      </c>
      <c r="H2914">
        <v>1</v>
      </c>
      <c r="I2914" t="str">
        <f>IF(A2914=A2913,I2913&amp;CHAR(10)&amp;"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- 1327840 </v>
      </c>
    </row>
    <row r="2915" spans="1:9" x14ac:dyDescent="0.25">
      <c r="A2915" t="s">
        <v>8685</v>
      </c>
      <c r="B2915">
        <v>96306000</v>
      </c>
      <c r="C2915" t="s">
        <v>8686</v>
      </c>
      <c r="D2915" t="str">
        <f>IF(Tabel_Forespørgsel_fra_Visma28[[#This Row],[SupProd]]=" "," "," - "&amp;Tabel_Forespørgsel_fra_Visma28[[#This Row],[SupProd]])</f>
        <v xml:space="preserve"> - 542753</v>
      </c>
      <c r="E2915" t="s">
        <v>16</v>
      </c>
      <c r="F2915" t="str">
        <f>IF(Tabel_Forespørgsel_fra_Visma28[[#This Row],[SupDescr]]=" "," "," - "&amp;Tabel_Forespørgsel_fra_Visma28[[#This Row],[SupDescr]])</f>
        <v xml:space="preserve"> </v>
      </c>
      <c r="G2915" t="s">
        <v>8068</v>
      </c>
      <c r="H2915">
        <v>1</v>
      </c>
      <c r="I2915" t="str">
        <f>IF(A2915=A2914,I2914&amp;CHAR(10)&amp;"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- 542753 </v>
      </c>
    </row>
    <row r="2916" spans="1:9" x14ac:dyDescent="0.25">
      <c r="A2916" t="s">
        <v>7692</v>
      </c>
      <c r="B2916">
        <v>96306000</v>
      </c>
      <c r="C2916" t="s">
        <v>7693</v>
      </c>
      <c r="D2916" t="str">
        <f>IF(Tabel_Forespørgsel_fra_Visma28[[#This Row],[SupProd]]=" "," "," - "&amp;Tabel_Forespørgsel_fra_Visma28[[#This Row],[SupProd]])</f>
        <v xml:space="preserve"> - 543165</v>
      </c>
      <c r="E2916" t="s">
        <v>16</v>
      </c>
      <c r="F2916" t="str">
        <f>IF(Tabel_Forespørgsel_fra_Visma28[[#This Row],[SupDescr]]=" "," "," - "&amp;Tabel_Forespørgsel_fra_Visma28[[#This Row],[SupDescr]])</f>
        <v xml:space="preserve"> </v>
      </c>
      <c r="G2916" t="s">
        <v>8068</v>
      </c>
      <c r="H2916">
        <v>1</v>
      </c>
      <c r="I2916" t="str">
        <f>IF(A2916=A2915,I2915&amp;CHAR(10)&amp;"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- 543165 </v>
      </c>
    </row>
    <row r="2917" spans="1:9" x14ac:dyDescent="0.25">
      <c r="A2917" t="s">
        <v>8273</v>
      </c>
      <c r="B2917">
        <v>96306000</v>
      </c>
      <c r="C2917" t="s">
        <v>8274</v>
      </c>
      <c r="D2917" t="str">
        <f>IF(Tabel_Forespørgsel_fra_Visma28[[#This Row],[SupProd]]=" "," "," - "&amp;Tabel_Forespørgsel_fra_Visma28[[#This Row],[SupProd]])</f>
        <v xml:space="preserve"> - 498014</v>
      </c>
      <c r="E2917" t="s">
        <v>16</v>
      </c>
      <c r="F2917" t="str">
        <f>IF(Tabel_Forespørgsel_fra_Visma28[[#This Row],[SupDescr]]=" "," "," - "&amp;Tabel_Forespørgsel_fra_Visma28[[#This Row],[SupDescr]])</f>
        <v xml:space="preserve"> </v>
      </c>
      <c r="G2917" t="s">
        <v>8068</v>
      </c>
      <c r="H2917">
        <v>1</v>
      </c>
      <c r="I2917" t="str">
        <f>IF(A2917=A2916,I2916&amp;CHAR(10)&amp;"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- 498014 </v>
      </c>
    </row>
    <row r="2918" spans="1:9" x14ac:dyDescent="0.25">
      <c r="A2918" t="s">
        <v>7705</v>
      </c>
      <c r="B2918">
        <v>96306000</v>
      </c>
      <c r="C2918" t="s">
        <v>7706</v>
      </c>
      <c r="D2918" t="str">
        <f>IF(Tabel_Forespørgsel_fra_Visma28[[#This Row],[SupProd]]=" "," "," - "&amp;Tabel_Forespørgsel_fra_Visma28[[#This Row],[SupProd]])</f>
        <v xml:space="preserve"> - 301309</v>
      </c>
      <c r="E2918" t="s">
        <v>16</v>
      </c>
      <c r="F2918" t="str">
        <f>IF(Tabel_Forespørgsel_fra_Visma28[[#This Row],[SupDescr]]=" "," "," - "&amp;Tabel_Forespørgsel_fra_Visma28[[#This Row],[SupDescr]])</f>
        <v xml:space="preserve"> </v>
      </c>
      <c r="G2918" t="s">
        <v>8068</v>
      </c>
      <c r="H2918">
        <v>1</v>
      </c>
      <c r="I2918" t="str">
        <f>IF(A2918=A2917,I2917&amp;CHAR(10)&amp;"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- 301309 </v>
      </c>
    </row>
    <row r="2919" spans="1:9" x14ac:dyDescent="0.25">
      <c r="A2919" t="s">
        <v>11111</v>
      </c>
      <c r="B2919">
        <v>36955000</v>
      </c>
      <c r="C2919" t="s">
        <v>11112</v>
      </c>
      <c r="D2919" t="str">
        <f>IF(Tabel_Forespørgsel_fra_Visma28[[#This Row],[SupProd]]=" "," "," - "&amp;Tabel_Forespørgsel_fra_Visma28[[#This Row],[SupProd]])</f>
        <v xml:space="preserve"> - JREU343</v>
      </c>
      <c r="E2919" t="s">
        <v>16</v>
      </c>
      <c r="F2919" t="str">
        <f>IF(Tabel_Forespørgsel_fra_Visma28[[#This Row],[SupDescr]]=" "," "," - "&amp;Tabel_Forespørgsel_fra_Visma28[[#This Row],[SupDescr]])</f>
        <v xml:space="preserve"> </v>
      </c>
      <c r="G2919" t="s">
        <v>3982</v>
      </c>
      <c r="H2919">
        <v>1</v>
      </c>
      <c r="I2919" t="str">
        <f>IF(A2919=A2918,I2918&amp;CHAR(10)&amp;"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JREU343 </v>
      </c>
    </row>
    <row r="2920" spans="1:9" x14ac:dyDescent="0.25">
      <c r="A2920" t="s">
        <v>15296</v>
      </c>
      <c r="B2920">
        <v>43237700</v>
      </c>
      <c r="C2920" t="s">
        <v>15297</v>
      </c>
      <c r="D2920" t="str">
        <f>IF(Tabel_Forespørgsel_fra_Visma28[[#This Row],[SupProd]]=" "," "," - "&amp;Tabel_Forespørgsel_fra_Visma28[[#This Row],[SupProd]])</f>
        <v xml:space="preserve"> - 349068</v>
      </c>
      <c r="E2920" t="s">
        <v>15298</v>
      </c>
      <c r="F2920" t="str">
        <f>IF(Tabel_Forespørgsel_fra_Visma28[[#This Row],[SupDescr]]=" "," "," - "&amp;Tabel_Forespørgsel_fra_Visma28[[#This Row],[SupDescr]])</f>
        <v xml:space="preserve"> - 120 x 120 x 10 x 6000MM</v>
      </c>
      <c r="G2920" t="s">
        <v>7296</v>
      </c>
      <c r="H2920">
        <v>1</v>
      </c>
      <c r="I2920" t="str">
        <f>IF(A2920=A2919,I2919&amp;CHAR(10)&amp;"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- 349068 - 120 x 120 x 10 x 6000MM</v>
      </c>
    </row>
    <row r="2921" spans="1:9" x14ac:dyDescent="0.25">
      <c r="A2921" t="s">
        <v>9375</v>
      </c>
      <c r="B2921">
        <v>96306000</v>
      </c>
      <c r="C2921" t="s">
        <v>9376</v>
      </c>
      <c r="D2921" t="str">
        <f>IF(Tabel_Forespørgsel_fra_Visma28[[#This Row],[SupProd]]=" "," "," - "&amp;Tabel_Forespørgsel_fra_Visma28[[#This Row],[SupProd]])</f>
        <v xml:space="preserve"> - 2489151</v>
      </c>
      <c r="E2921" t="s">
        <v>16</v>
      </c>
      <c r="F2921" t="str">
        <f>IF(Tabel_Forespørgsel_fra_Visma28[[#This Row],[SupDescr]]=" "," "," - "&amp;Tabel_Forespørgsel_fra_Visma28[[#This Row],[SupDescr]])</f>
        <v xml:space="preserve"> </v>
      </c>
      <c r="G2921" t="s">
        <v>8068</v>
      </c>
      <c r="H2921">
        <v>1</v>
      </c>
      <c r="I2921" t="str">
        <f>IF(A2921=A2920,I2920&amp;CHAR(10)&amp;"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- 2489151 </v>
      </c>
    </row>
    <row r="2922" spans="1:9" x14ac:dyDescent="0.25">
      <c r="A2922" t="s">
        <v>7317</v>
      </c>
      <c r="B2922">
        <v>96306000</v>
      </c>
      <c r="C2922" t="s">
        <v>7318</v>
      </c>
      <c r="D2922" t="str">
        <f>IF(Tabel_Forespørgsel_fra_Visma28[[#This Row],[SupProd]]=" "," "," - "&amp;Tabel_Forespørgsel_fra_Visma28[[#This Row],[SupProd]])</f>
        <v xml:space="preserve"> - 301689</v>
      </c>
      <c r="E2922" t="s">
        <v>16</v>
      </c>
      <c r="F2922" t="str">
        <f>IF(Tabel_Forespørgsel_fra_Visma28[[#This Row],[SupDescr]]=" "," "," - "&amp;Tabel_Forespørgsel_fra_Visma28[[#This Row],[SupDescr]])</f>
        <v xml:space="preserve"> </v>
      </c>
      <c r="G2922" t="s">
        <v>8068</v>
      </c>
      <c r="H2922">
        <v>1</v>
      </c>
      <c r="I2922" t="str">
        <f>IF(A2922=A2921,I2921&amp;CHAR(10)&amp;"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- 301689 </v>
      </c>
    </row>
    <row r="2923" spans="1:9" x14ac:dyDescent="0.25">
      <c r="A2923" t="s">
        <v>8032</v>
      </c>
      <c r="B2923">
        <v>96306000</v>
      </c>
      <c r="C2923" t="s">
        <v>8033</v>
      </c>
      <c r="D2923" t="str">
        <f>IF(Tabel_Forespørgsel_fra_Visma28[[#This Row],[SupProd]]=" "," "," - "&amp;Tabel_Forespørgsel_fra_Visma28[[#This Row],[SupProd]])</f>
        <v xml:space="preserve"> - 799593</v>
      </c>
      <c r="E2923" t="s">
        <v>16</v>
      </c>
      <c r="F2923" t="str">
        <f>IF(Tabel_Forespørgsel_fra_Visma28[[#This Row],[SupDescr]]=" "," "," - "&amp;Tabel_Forespørgsel_fra_Visma28[[#This Row],[SupDescr]])</f>
        <v xml:space="preserve"> </v>
      </c>
      <c r="G2923" t="s">
        <v>8068</v>
      </c>
      <c r="H2923">
        <v>1</v>
      </c>
      <c r="I2923" t="str">
        <f>IF(A2923=A2922,I2922&amp;CHAR(10)&amp;"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- 799593 </v>
      </c>
    </row>
    <row r="2924" spans="1:9" x14ac:dyDescent="0.25">
      <c r="A2924" t="s">
        <v>8008</v>
      </c>
      <c r="B2924">
        <v>96306000</v>
      </c>
      <c r="C2924" t="s">
        <v>8009</v>
      </c>
      <c r="D2924" t="str">
        <f>IF(Tabel_Forespørgsel_fra_Visma28[[#This Row],[SupProd]]=" "," "," - "&amp;Tabel_Forespørgsel_fra_Visma28[[#This Row],[SupProd]])</f>
        <v xml:space="preserve"> - 421206</v>
      </c>
      <c r="E2924" t="s">
        <v>16</v>
      </c>
      <c r="F2924" t="str">
        <f>IF(Tabel_Forespørgsel_fra_Visma28[[#This Row],[SupDescr]]=" "," "," - "&amp;Tabel_Forespørgsel_fra_Visma28[[#This Row],[SupDescr]])</f>
        <v xml:space="preserve"> </v>
      </c>
      <c r="G2924" t="s">
        <v>8068</v>
      </c>
      <c r="H2924">
        <v>1</v>
      </c>
      <c r="I2924" t="str">
        <f>IF(A2924=A2923,I2923&amp;CHAR(10)&amp;"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- 421206 </v>
      </c>
    </row>
    <row r="2925" spans="1:9" x14ac:dyDescent="0.25">
      <c r="A2925" t="s">
        <v>8890</v>
      </c>
      <c r="B2925">
        <v>96306000</v>
      </c>
      <c r="C2925" t="s">
        <v>8891</v>
      </c>
      <c r="D2925" t="str">
        <f>IF(Tabel_Forespørgsel_fra_Visma28[[#This Row],[SupProd]]=" "," "," - "&amp;Tabel_Forespørgsel_fra_Visma28[[#This Row],[SupProd]])</f>
        <v xml:space="preserve"> - 799270</v>
      </c>
      <c r="E2925" t="s">
        <v>16</v>
      </c>
      <c r="F2925" t="str">
        <f>IF(Tabel_Forespørgsel_fra_Visma28[[#This Row],[SupDescr]]=" "," "," - "&amp;Tabel_Forespørgsel_fra_Visma28[[#This Row],[SupDescr]])</f>
        <v xml:space="preserve"> </v>
      </c>
      <c r="G2925" t="s">
        <v>8068</v>
      </c>
      <c r="H2925">
        <v>1</v>
      </c>
      <c r="I2925" t="str">
        <f>IF(A2925=A2924,I2924&amp;CHAR(10)&amp;"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- 799270 </v>
      </c>
    </row>
    <row r="2926" spans="1:9" x14ac:dyDescent="0.25">
      <c r="A2926" t="s">
        <v>8812</v>
      </c>
      <c r="B2926">
        <v>72278790</v>
      </c>
      <c r="C2926" t="s">
        <v>8813</v>
      </c>
      <c r="D2926" t="str">
        <f>IF(Tabel_Forespørgsel_fra_Visma28[[#This Row],[SupProd]]=" "," "," - "&amp;Tabel_Forespørgsel_fra_Visma28[[#This Row],[SupProd]])</f>
        <v xml:space="preserve"> - 417063</v>
      </c>
      <c r="E2926" t="s">
        <v>16</v>
      </c>
      <c r="F2926" t="str">
        <f>IF(Tabel_Forespørgsel_fra_Visma28[[#This Row],[SupDescr]]=" "," "," - "&amp;Tabel_Forespørgsel_fra_Visma28[[#This Row],[SupDescr]])</f>
        <v xml:space="preserve"> </v>
      </c>
      <c r="G2926" t="s">
        <v>13917</v>
      </c>
      <c r="H2926">
        <v>1</v>
      </c>
      <c r="I2926" t="str">
        <f>IF(A2926=A2925,I2925&amp;CHAR(10)&amp;"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- 417063 </v>
      </c>
    </row>
    <row r="2927" spans="1:9" x14ac:dyDescent="0.25">
      <c r="A2927" t="s">
        <v>11619</v>
      </c>
      <c r="B2927">
        <v>36955000</v>
      </c>
      <c r="C2927" t="s">
        <v>11620</v>
      </c>
      <c r="D2927" t="str">
        <f>IF(Tabel_Forespørgsel_fra_Visma28[[#This Row],[SupProd]]=" "," "," - "&amp;Tabel_Forespørgsel_fra_Visma28[[#This Row],[SupProd]])</f>
        <v xml:space="preserve"> - JRK5403Z</v>
      </c>
      <c r="E2927" t="s">
        <v>16</v>
      </c>
      <c r="F2927" t="str">
        <f>IF(Tabel_Forespørgsel_fra_Visma28[[#This Row],[SupDescr]]=" "," "," - "&amp;Tabel_Forespørgsel_fra_Visma28[[#This Row],[SupDescr]])</f>
        <v xml:space="preserve"> </v>
      </c>
      <c r="G2927" t="s">
        <v>3982</v>
      </c>
      <c r="H2927">
        <v>1</v>
      </c>
      <c r="I2927" t="str">
        <f>IF(A2927=A2926,I2926&amp;CHAR(10)&amp;"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JRK5403Z </v>
      </c>
    </row>
    <row r="2928" spans="1:9" x14ac:dyDescent="0.25">
      <c r="A2928" t="s">
        <v>10868</v>
      </c>
      <c r="B2928">
        <v>43237700</v>
      </c>
      <c r="C2928" t="s">
        <v>10869</v>
      </c>
      <c r="D2928" t="str">
        <f>IF(Tabel_Forespørgsel_fra_Visma28[[#This Row],[SupProd]]=" "," "," - "&amp;Tabel_Forespørgsel_fra_Visma28[[#This Row],[SupProd]])</f>
        <v xml:space="preserve"> - 348966</v>
      </c>
      <c r="E2928" t="s">
        <v>10870</v>
      </c>
      <c r="F2928" t="str">
        <f>IF(Tabel_Forespørgsel_fra_Visma28[[#This Row],[SupDescr]]=" "," "," - "&amp;Tabel_Forespørgsel_fra_Visma28[[#This Row],[SupDescr]])</f>
        <v xml:space="preserve"> - Hulprofiler Firkant VKR S355J2H 150x50x5</v>
      </c>
      <c r="G2928" t="s">
        <v>7296</v>
      </c>
      <c r="H2928">
        <v>1</v>
      </c>
      <c r="I2928" t="str">
        <f>IF(A2928=A2927,I2927&amp;CHAR(10)&amp;"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- 348966 - Hulprofiler Firkant VKR S355J2H 150x50x5</v>
      </c>
    </row>
    <row r="2929" spans="1:9" x14ac:dyDescent="0.25">
      <c r="A2929" t="s">
        <v>8006</v>
      </c>
      <c r="B2929">
        <v>96306000</v>
      </c>
      <c r="C2929" t="s">
        <v>8007</v>
      </c>
      <c r="D2929" t="str">
        <f>IF(Tabel_Forespørgsel_fra_Visma28[[#This Row],[SupProd]]=" "," "," - "&amp;Tabel_Forespørgsel_fra_Visma28[[#This Row],[SupProd]])</f>
        <v xml:space="preserve"> - 1069947</v>
      </c>
      <c r="E2929" t="s">
        <v>16</v>
      </c>
      <c r="F2929" t="str">
        <f>IF(Tabel_Forespørgsel_fra_Visma28[[#This Row],[SupDescr]]=" "," "," - "&amp;Tabel_Forespørgsel_fra_Visma28[[#This Row],[SupDescr]])</f>
        <v xml:space="preserve"> </v>
      </c>
      <c r="G2929" t="s">
        <v>8068</v>
      </c>
      <c r="H2929">
        <v>1</v>
      </c>
      <c r="I2929" t="str">
        <f>IF(A2929=A2928,I2928&amp;CHAR(10)&amp;"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- 1069947 </v>
      </c>
    </row>
    <row r="2930" spans="1:9" x14ac:dyDescent="0.25">
      <c r="A2930" t="s">
        <v>8117</v>
      </c>
      <c r="B2930">
        <v>96306000</v>
      </c>
      <c r="C2930" t="s">
        <v>8118</v>
      </c>
      <c r="D2930" t="str">
        <f>IF(Tabel_Forespørgsel_fra_Visma28[[#This Row],[SupProd]]=" "," "," - "&amp;Tabel_Forespørgsel_fra_Visma28[[#This Row],[SupProd]])</f>
        <v xml:space="preserve"> - 1176080</v>
      </c>
      <c r="E2930" t="s">
        <v>16</v>
      </c>
      <c r="F2930" t="str">
        <f>IF(Tabel_Forespørgsel_fra_Visma28[[#This Row],[SupDescr]]=" "," "," - "&amp;Tabel_Forespørgsel_fra_Visma28[[#This Row],[SupDescr]])</f>
        <v xml:space="preserve"> </v>
      </c>
      <c r="G2930" t="s">
        <v>8068</v>
      </c>
      <c r="H2930">
        <v>1</v>
      </c>
      <c r="I2930" t="str">
        <f>IF(A2930=A2929,I2929&amp;CHAR(10)&amp;"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- 1176080 </v>
      </c>
    </row>
    <row r="2931" spans="1:9" x14ac:dyDescent="0.25">
      <c r="A2931" t="s">
        <v>11895</v>
      </c>
      <c r="B2931">
        <v>36955000</v>
      </c>
      <c r="C2931" t="s">
        <v>11896</v>
      </c>
      <c r="D2931" t="str">
        <f>IF(Tabel_Forespørgsel_fra_Visma28[[#This Row],[SupProd]]=" "," "," - "&amp;Tabel_Forespørgsel_fra_Visma28[[#This Row],[SupProd]])</f>
        <v xml:space="preserve"> - 5708587201210</v>
      </c>
      <c r="E2931" t="s">
        <v>11897</v>
      </c>
      <c r="F2931" t="str">
        <f>IF(Tabel_Forespørgsel_fra_Visma28[[#This Row],[SupDescr]]=" "," "," - "&amp;Tabel_Forespørgsel_fra_Visma28[[#This Row],[SupDescr]])</f>
        <v xml:space="preserve"> - Varmformet EN10210 S355J2H 200x100x6,3 mm 12,1 m</v>
      </c>
      <c r="G2931" t="s">
        <v>3982</v>
      </c>
      <c r="H2931">
        <v>1</v>
      </c>
      <c r="I2931" t="str">
        <f>IF(A2931=A2930,I2930&amp;CHAR(10)&amp;"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- 5708587201210 - Varmformet EN10210 S355J2H 200x100x6,3 mm 12,1 m</v>
      </c>
    </row>
    <row r="2932" spans="1:9" x14ac:dyDescent="0.25">
      <c r="A2932" t="s">
        <v>8968</v>
      </c>
      <c r="B2932">
        <v>96306000</v>
      </c>
      <c r="C2932" t="s">
        <v>8969</v>
      </c>
      <c r="D2932" t="str">
        <f>IF(Tabel_Forespørgsel_fra_Visma28[[#This Row],[SupProd]]=" "," "," - "&amp;Tabel_Forespørgsel_fra_Visma28[[#This Row],[SupProd]])</f>
        <v xml:space="preserve"> - 1070051</v>
      </c>
      <c r="E2932" t="s">
        <v>16</v>
      </c>
      <c r="F2932" t="str">
        <f>IF(Tabel_Forespørgsel_fra_Visma28[[#This Row],[SupDescr]]=" "," "," - "&amp;Tabel_Forespørgsel_fra_Visma28[[#This Row],[SupDescr]])</f>
        <v xml:space="preserve"> </v>
      </c>
      <c r="G2932" t="s">
        <v>8068</v>
      </c>
      <c r="H2932">
        <v>1</v>
      </c>
      <c r="I2932" t="str">
        <f>IF(A2932=A2931,I2931&amp;CHAR(10)&amp;"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- 1070051 </v>
      </c>
    </row>
    <row r="2933" spans="1:9" x14ac:dyDescent="0.25">
      <c r="A2933" t="s">
        <v>8881</v>
      </c>
      <c r="B2933">
        <v>43237700</v>
      </c>
      <c r="C2933" t="s">
        <v>8882</v>
      </c>
      <c r="D2933" t="str">
        <f>IF(Tabel_Forespørgsel_fra_Visma28[[#This Row],[SupProd]]=" "," "," - "&amp;Tabel_Forespørgsel_fra_Visma28[[#This Row],[SupProd]])</f>
        <v xml:space="preserve"> - 3517687</v>
      </c>
      <c r="E2933" t="s">
        <v>16</v>
      </c>
      <c r="F2933" t="str">
        <f>IF(Tabel_Forespørgsel_fra_Visma28[[#This Row],[SupDescr]]=" "," "," - "&amp;Tabel_Forespørgsel_fra_Visma28[[#This Row],[SupDescr]])</f>
        <v xml:space="preserve"> </v>
      </c>
      <c r="G2933" t="s">
        <v>7296</v>
      </c>
      <c r="H2933">
        <v>1</v>
      </c>
      <c r="I2933" t="str">
        <f>IF(A2933=A2932,I2932&amp;CHAR(10)&amp;"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- 3517687 </v>
      </c>
    </row>
    <row r="2934" spans="1:9" x14ac:dyDescent="0.25">
      <c r="A2934" t="s">
        <v>8814</v>
      </c>
      <c r="B2934">
        <v>72278790</v>
      </c>
      <c r="C2934" t="s">
        <v>8815</v>
      </c>
      <c r="D2934" t="str">
        <f>IF(Tabel_Forespørgsel_fra_Visma28[[#This Row],[SupProd]]=" "," "," - "&amp;Tabel_Forespørgsel_fra_Visma28[[#This Row],[SupProd]])</f>
        <v xml:space="preserve"> - 801456</v>
      </c>
      <c r="E2934" t="s">
        <v>8816</v>
      </c>
      <c r="F2934" t="str">
        <f>IF(Tabel_Forespørgsel_fra_Visma28[[#This Row],[SupDescr]]=" "," "," - "&amp;Tabel_Forespørgsel_fra_Visma28[[#This Row],[SupDescr]])</f>
        <v xml:space="preserve"> - Varmtformet hulprofil Rektangulær S355J2H 200x120x8</v>
      </c>
      <c r="G2934" t="s">
        <v>13917</v>
      </c>
      <c r="H2934">
        <v>1</v>
      </c>
      <c r="I2934" t="str">
        <f>IF(A2934=A2933,I2933&amp;CHAR(10)&amp;"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- 801456 - Varmtformet hulprofil Rektangulær S355J2H 200x120x8</v>
      </c>
    </row>
    <row r="2935" spans="1:9" x14ac:dyDescent="0.25">
      <c r="A2935" t="s">
        <v>8814</v>
      </c>
      <c r="B2935">
        <v>72278790</v>
      </c>
      <c r="C2935" t="s">
        <v>8817</v>
      </c>
      <c r="D2935" t="str">
        <f>IF(Tabel_Forespørgsel_fra_Visma28[[#This Row],[SupProd]]=" "," "," - "&amp;Tabel_Forespørgsel_fra_Visma28[[#This Row],[SupProd]])</f>
        <v xml:space="preserve"> - 405985</v>
      </c>
      <c r="E2935" t="s">
        <v>8818</v>
      </c>
      <c r="F2935" t="str">
        <f>IF(Tabel_Forespørgsel_fra_Visma28[[#This Row],[SupDescr]]=" "," "," - "&amp;Tabel_Forespørgsel_fra_Visma28[[#This Row],[SupDescr]])</f>
        <v xml:space="preserve"> - Varmtformet hulprofil Rektangulær S355J2H 200x120x8 FIX</v>
      </c>
      <c r="G2935" t="s">
        <v>13917</v>
      </c>
      <c r="H2935">
        <v>2</v>
      </c>
      <c r="I2935" t="str">
        <f>IF(A2935=A2934,I2934&amp;CHAR(10)&amp;"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- 801456 - Varmtformet hulprofil Rektangulær S355J2H 200x120x8
  Ahlsell (Sanistål) - 405985 - Varmtformet hulprofil Rektangulær S355J2H 200x120x8 FIX</v>
      </c>
    </row>
    <row r="2936" spans="1:9" x14ac:dyDescent="0.25">
      <c r="A2936" t="s">
        <v>41299</v>
      </c>
      <c r="B2936">
        <v>43237700</v>
      </c>
      <c r="C2936" t="s">
        <v>41300</v>
      </c>
      <c r="D2936" t="str">
        <f>IF(Tabel_Forespørgsel_fra_Visma28[[#This Row],[SupProd]]=" "," "," - "&amp;Tabel_Forespørgsel_fra_Visma28[[#This Row],[SupProd]])</f>
        <v xml:space="preserve"> - 349176</v>
      </c>
      <c r="E2936" t="s">
        <v>16</v>
      </c>
      <c r="F2936" t="str">
        <f>IF(Tabel_Forespørgsel_fra_Visma28[[#This Row],[SupDescr]]=" "," "," - "&amp;Tabel_Forespørgsel_fra_Visma28[[#This Row],[SupDescr]])</f>
        <v xml:space="preserve"> </v>
      </c>
      <c r="G2936" t="s">
        <v>7296</v>
      </c>
      <c r="H2936">
        <v>1</v>
      </c>
      <c r="I2936" t="str">
        <f>IF(A2936=A2935,I2935&amp;CHAR(10)&amp;"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- 349176 </v>
      </c>
    </row>
    <row r="2937" spans="1:9" x14ac:dyDescent="0.25">
      <c r="A2937" t="s">
        <v>5267</v>
      </c>
      <c r="B2937">
        <v>36955000</v>
      </c>
      <c r="C2937" t="s">
        <v>8019</v>
      </c>
      <c r="D2937" t="str">
        <f>IF(Tabel_Forespørgsel_fra_Visma28[[#This Row],[SupProd]]=" "," "," - "&amp;Tabel_Forespørgsel_fra_Visma28[[#This Row],[SupProd]])</f>
        <v xml:space="preserve"> - JS1 153</v>
      </c>
      <c r="E2937" t="s">
        <v>16</v>
      </c>
      <c r="F2937" t="str">
        <f>IF(Tabel_Forespørgsel_fra_Visma28[[#This Row],[SupDescr]]=" "," "," - "&amp;Tabel_Forespørgsel_fra_Visma28[[#This Row],[SupDescr]])</f>
        <v xml:space="preserve"> </v>
      </c>
      <c r="G2937" t="s">
        <v>3982</v>
      </c>
      <c r="H2937">
        <v>1</v>
      </c>
      <c r="I2937" t="str">
        <f>IF(A2937=A2936,I2936&amp;CHAR(10)&amp;"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JS1 153 </v>
      </c>
    </row>
    <row r="2938" spans="1:9" x14ac:dyDescent="0.25">
      <c r="A2938" t="s">
        <v>5446</v>
      </c>
      <c r="B2938">
        <v>36955000</v>
      </c>
      <c r="C2938" t="s">
        <v>13958</v>
      </c>
      <c r="D2938" t="str">
        <f>IF(Tabel_Forespørgsel_fra_Visma28[[#This Row],[SupProd]]=" "," "," - "&amp;Tabel_Forespørgsel_fra_Visma28[[#This Row],[SupProd]])</f>
        <v xml:space="preserve"> - JS0 303</v>
      </c>
      <c r="E2938" t="s">
        <v>16</v>
      </c>
      <c r="F2938" t="str">
        <f>IF(Tabel_Forespørgsel_fra_Visma28[[#This Row],[SupDescr]]=" "," "," - "&amp;Tabel_Forespørgsel_fra_Visma28[[#This Row],[SupDescr]])</f>
        <v xml:space="preserve"> </v>
      </c>
      <c r="G2938" t="s">
        <v>3982</v>
      </c>
      <c r="H2938">
        <v>1</v>
      </c>
      <c r="I2938" t="str">
        <f>IF(A2938=A2937,I2937&amp;CHAR(10)&amp;"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JS0 303 </v>
      </c>
    </row>
    <row r="2939" spans="1:9" x14ac:dyDescent="0.25">
      <c r="A2939" t="s">
        <v>7795</v>
      </c>
      <c r="B2939">
        <v>36955000</v>
      </c>
      <c r="C2939" t="s">
        <v>7796</v>
      </c>
      <c r="D2939" t="str">
        <f>IF(Tabel_Forespørgsel_fra_Visma28[[#This Row],[SupProd]]=" "," "," - "&amp;Tabel_Forespørgsel_fra_Visma28[[#This Row],[SupProd]])</f>
        <v xml:space="preserve"> - JS0 405</v>
      </c>
      <c r="E2939" t="s">
        <v>16</v>
      </c>
      <c r="F2939" t="str">
        <f>IF(Tabel_Forespørgsel_fra_Visma28[[#This Row],[SupDescr]]=" "," "," - "&amp;Tabel_Forespørgsel_fra_Visma28[[#This Row],[SupDescr]])</f>
        <v xml:space="preserve"> </v>
      </c>
      <c r="G2939" t="s">
        <v>3982</v>
      </c>
      <c r="H2939">
        <v>1</v>
      </c>
      <c r="I2939" t="str">
        <f>IF(A2939=A2938,I2938&amp;CHAR(10)&amp;"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JS0 405 </v>
      </c>
    </row>
    <row r="2940" spans="1:9" x14ac:dyDescent="0.25">
      <c r="A2940" t="s">
        <v>8925</v>
      </c>
      <c r="B2940">
        <v>43237700</v>
      </c>
      <c r="C2940" t="s">
        <v>8926</v>
      </c>
      <c r="D2940" t="str">
        <f>IF(Tabel_Forespørgsel_fra_Visma28[[#This Row],[SupProd]]=" "," "," - "&amp;Tabel_Forespørgsel_fra_Visma28[[#This Row],[SupProd]])</f>
        <v xml:space="preserve"> - 820068</v>
      </c>
      <c r="E2940" t="s">
        <v>8927</v>
      </c>
      <c r="F2940" t="str">
        <f>IF(Tabel_Forespørgsel_fra_Visma28[[#This Row],[SupDescr]]=" "," "," - "&amp;Tabel_Forespørgsel_fra_Visma28[[#This Row],[SupDescr]])</f>
        <v xml:space="preserve"> - Vinkelstål S235JR / S275JR EN 10025:2-2004</v>
      </c>
      <c r="G2940" t="s">
        <v>7296</v>
      </c>
      <c r="H2940">
        <v>1</v>
      </c>
      <c r="I2940" t="str">
        <f>IF(A2940=A2939,I2939&amp;CHAR(10)&amp;"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- 820068 - Vinkelstål S235JR / S275JR EN 10025:2-2004</v>
      </c>
    </row>
    <row r="2941" spans="1:9" x14ac:dyDescent="0.25">
      <c r="A2941" t="s">
        <v>11156</v>
      </c>
      <c r="B2941">
        <v>43237700</v>
      </c>
      <c r="C2941" t="s">
        <v>16</v>
      </c>
      <c r="D2941" t="str">
        <f>IF(Tabel_Forespørgsel_fra_Visma28[[#This Row],[SupProd]]=" "," "," - "&amp;Tabel_Forespørgsel_fra_Visma28[[#This Row],[SupProd]])</f>
        <v xml:space="preserve"> </v>
      </c>
      <c r="E2941" t="s">
        <v>16</v>
      </c>
      <c r="F2941" t="str">
        <f>IF(Tabel_Forespørgsel_fra_Visma28[[#This Row],[SupDescr]]=" "," "," - "&amp;Tabel_Forespørgsel_fra_Visma28[[#This Row],[SupDescr]])</f>
        <v xml:space="preserve"> </v>
      </c>
      <c r="G2941" t="s">
        <v>7296</v>
      </c>
      <c r="H2941">
        <v>1</v>
      </c>
      <c r="I2941" t="str">
        <f>IF(A2941=A2940,I2940&amp;CHAR(10)&amp;"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942" spans="1:9" x14ac:dyDescent="0.25">
      <c r="A2942" t="s">
        <v>8608</v>
      </c>
      <c r="B2942">
        <v>43237700</v>
      </c>
      <c r="C2942" t="s">
        <v>8609</v>
      </c>
      <c r="D2942" t="str">
        <f>IF(Tabel_Forespørgsel_fra_Visma28[[#This Row],[SupProd]]=" "," "," - "&amp;Tabel_Forespørgsel_fra_Visma28[[#This Row],[SupProd]])</f>
        <v xml:space="preserve"> - 406603</v>
      </c>
      <c r="E2942" t="s">
        <v>8610</v>
      </c>
      <c r="F2942" t="str">
        <f>IF(Tabel_Forespørgsel_fra_Visma28[[#This Row],[SupDescr]]=" "," "," - "&amp;Tabel_Forespørgsel_fra_Visma28[[#This Row],[SupDescr]])</f>
        <v xml:space="preserve"> - Vinkelstål S355J2 EN 10025:2-2004</v>
      </c>
      <c r="G2942" t="s">
        <v>7296</v>
      </c>
      <c r="H2942">
        <v>1</v>
      </c>
      <c r="I2942" t="str">
        <f>IF(A2942=A2941,I2941&amp;CHAR(10)&amp;"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- 406603 - Vinkelstål S355J2 EN 10025:2-2004</v>
      </c>
    </row>
    <row r="2943" spans="1:9" x14ac:dyDescent="0.25">
      <c r="A2943" t="s">
        <v>14989</v>
      </c>
      <c r="B2943">
        <v>36955000</v>
      </c>
      <c r="C2943" t="s">
        <v>14990</v>
      </c>
      <c r="D2943" t="str">
        <f>IF(Tabel_Forespørgsel_fra_Visma28[[#This Row],[SupProd]]=" "," "," - "&amp;Tabel_Forespørgsel_fra_Visma28[[#This Row],[SupProd]])</f>
        <v xml:space="preserve"> - RGUP6756</v>
      </c>
      <c r="E2943" t="s">
        <v>14991</v>
      </c>
      <c r="F2943" t="str">
        <f>IF(Tabel_Forespørgsel_fra_Visma28[[#This Row],[SupDescr]]=" "," "," - "&amp;Tabel_Forespørgsel_fra_Visma28[[#This Row],[SupDescr]])</f>
        <v xml:space="preserve"> - Syrefaste U-profiler EN 1.4571/Type 316Ti 160x65x10 mm</v>
      </c>
      <c r="G2943" t="s">
        <v>3982</v>
      </c>
      <c r="H2943">
        <v>1</v>
      </c>
      <c r="I2943" t="str">
        <f>IF(A2943=A2942,I2942&amp;CHAR(10)&amp;"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RGUP6756 - Syrefaste U-profiler EN 1.4571/Type 316Ti 160x65x10 mm</v>
      </c>
    </row>
    <row r="2944" spans="1:9" x14ac:dyDescent="0.25">
      <c r="A2944" t="s">
        <v>9332</v>
      </c>
      <c r="B2944">
        <v>96306000</v>
      </c>
      <c r="C2944" t="s">
        <v>9333</v>
      </c>
      <c r="D2944" t="str">
        <f>IF(Tabel_Forespørgsel_fra_Visma28[[#This Row],[SupProd]]=" "," "," - "&amp;Tabel_Forespørgsel_fra_Visma28[[#This Row],[SupProd]])</f>
        <v xml:space="preserve"> - 421446</v>
      </c>
      <c r="E2944" t="s">
        <v>16</v>
      </c>
      <c r="F2944" t="str">
        <f>IF(Tabel_Forespørgsel_fra_Visma28[[#This Row],[SupDescr]]=" "," "," - "&amp;Tabel_Forespørgsel_fra_Visma28[[#This Row],[SupDescr]])</f>
        <v xml:space="preserve"> </v>
      </c>
      <c r="G2944" t="s">
        <v>8068</v>
      </c>
      <c r="H2944">
        <v>1</v>
      </c>
      <c r="I2944" t="str">
        <f>IF(A2944=A2943,I2943&amp;CHAR(10)&amp;"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- 421446 </v>
      </c>
    </row>
    <row r="2945" spans="1:9" x14ac:dyDescent="0.25">
      <c r="A2945" t="s">
        <v>10605</v>
      </c>
      <c r="B2945">
        <v>43237700</v>
      </c>
      <c r="C2945" t="s">
        <v>16</v>
      </c>
      <c r="D2945" t="str">
        <f>IF(Tabel_Forespørgsel_fra_Visma28[[#This Row],[SupProd]]=" "," "," - "&amp;Tabel_Forespørgsel_fra_Visma28[[#This Row],[SupProd]])</f>
        <v xml:space="preserve"> </v>
      </c>
      <c r="E2945" t="s">
        <v>10606</v>
      </c>
      <c r="F2945" t="str">
        <f>IF(Tabel_Forespørgsel_fra_Visma28[[#This Row],[SupDescr]]=" "," "," - "&amp;Tabel_Forespørgsel_fra_Visma28[[#This Row],[SupDescr]])</f>
        <v xml:space="preserve"> - HEB-Bjælker S355J2 HEB100</v>
      </c>
      <c r="G2945" t="s">
        <v>7296</v>
      </c>
      <c r="H2945">
        <v>1</v>
      </c>
      <c r="I2945" t="str">
        <f>IF(A2945=A2944,I2944&amp;CHAR(10)&amp;"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- HEB-Bjælker S355J2 HEB100</v>
      </c>
    </row>
    <row r="2946" spans="1:9" x14ac:dyDescent="0.25">
      <c r="A2946" t="s">
        <v>8864</v>
      </c>
      <c r="B2946">
        <v>43237700</v>
      </c>
      <c r="C2946" t="s">
        <v>8865</v>
      </c>
      <c r="D2946" t="str">
        <f>IF(Tabel_Forespørgsel_fra_Visma28[[#This Row],[SupProd]]=" "," "," - "&amp;Tabel_Forespørgsel_fra_Visma28[[#This Row],[SupProd]])</f>
        <v xml:space="preserve"> - 1274356</v>
      </c>
      <c r="E2946" t="s">
        <v>16</v>
      </c>
      <c r="F2946" t="str">
        <f>IF(Tabel_Forespørgsel_fra_Visma28[[#This Row],[SupDescr]]=" "," "," - "&amp;Tabel_Forespørgsel_fra_Visma28[[#This Row],[SupDescr]])</f>
        <v xml:space="preserve"> </v>
      </c>
      <c r="G2946" t="s">
        <v>7296</v>
      </c>
      <c r="H2946">
        <v>1</v>
      </c>
      <c r="I2946" t="str">
        <f>IF(A2946=A2945,I2945&amp;CHAR(10)&amp;"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- 1274356 </v>
      </c>
    </row>
    <row r="2947" spans="1:9" x14ac:dyDescent="0.25">
      <c r="A2947" t="s">
        <v>10494</v>
      </c>
      <c r="B2947">
        <v>72278790</v>
      </c>
      <c r="C2947" t="s">
        <v>10495</v>
      </c>
      <c r="D2947" t="str">
        <f>IF(Tabel_Forespørgsel_fra_Visma28[[#This Row],[SupProd]]=" "," "," - "&amp;Tabel_Forespørgsel_fra_Visma28[[#This Row],[SupProd]])</f>
        <v xml:space="preserve"> - 667089</v>
      </c>
      <c r="E2947" t="s">
        <v>10496</v>
      </c>
      <c r="F2947" t="str">
        <f>IF(Tabel_Forespørgsel_fra_Visma28[[#This Row],[SupDescr]]=" "," "," - "&amp;Tabel_Forespørgsel_fra_Visma28[[#This Row],[SupDescr]])</f>
        <v xml:space="preserve"> - Bjælke HEA S275 JR</v>
      </c>
      <c r="G2947" t="s">
        <v>13917</v>
      </c>
      <c r="H2947">
        <v>1</v>
      </c>
      <c r="I2947" t="str">
        <f>IF(A2947=A2946,I2946&amp;CHAR(10)&amp;"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- 667089 - Bjælke HEA S275 JR</v>
      </c>
    </row>
    <row r="2948" spans="1:9" x14ac:dyDescent="0.25">
      <c r="A2948" t="s">
        <v>11832</v>
      </c>
      <c r="B2948">
        <v>43237700</v>
      </c>
      <c r="C2948" t="s">
        <v>11833</v>
      </c>
      <c r="D2948" t="str">
        <f>IF(Tabel_Forespørgsel_fra_Visma28[[#This Row],[SupProd]]=" "," "," - "&amp;Tabel_Forespørgsel_fra_Visma28[[#This Row],[SupProd]])</f>
        <v xml:space="preserve"> - 43133</v>
      </c>
      <c r="E2948" t="s">
        <v>11834</v>
      </c>
      <c r="F2948" t="str">
        <f>IF(Tabel_Forespørgsel_fra_Visma28[[#This Row],[SupDescr]]=" "," "," - "&amp;Tabel_Forespørgsel_fra_Visma28[[#This Row],[SupDescr]])</f>
        <v xml:space="preserve"> - IPE-Bjælker S275JR 120x64</v>
      </c>
      <c r="G2948" t="s">
        <v>7296</v>
      </c>
      <c r="H2948">
        <v>1</v>
      </c>
      <c r="I2948" t="str">
        <f>IF(A2948=A2947,I2947&amp;CHAR(10)&amp;"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- 43133 - IPE-Bjælker S275JR 120x64</v>
      </c>
    </row>
    <row r="2949" spans="1:9" x14ac:dyDescent="0.25">
      <c r="A2949" t="s">
        <v>10607</v>
      </c>
      <c r="B2949">
        <v>43237700</v>
      </c>
      <c r="C2949" t="s">
        <v>16</v>
      </c>
      <c r="D2949" t="str">
        <f>IF(Tabel_Forespørgsel_fra_Visma28[[#This Row],[SupProd]]=" "," "," - "&amp;Tabel_Forespørgsel_fra_Visma28[[#This Row],[SupProd]])</f>
        <v xml:space="preserve"> </v>
      </c>
      <c r="E2949" t="s">
        <v>10608</v>
      </c>
      <c r="F2949" t="str">
        <f>IF(Tabel_Forespørgsel_fra_Visma28[[#This Row],[SupDescr]]=" "," "," - "&amp;Tabel_Forespørgsel_fra_Visma28[[#This Row],[SupDescr]])</f>
        <v xml:space="preserve"> - HEB-Bjælker S355J2 HEB120</v>
      </c>
      <c r="G2949" t="s">
        <v>7296</v>
      </c>
      <c r="H2949">
        <v>1</v>
      </c>
      <c r="I2949" t="str">
        <f>IF(A2949=A2948,I2948&amp;CHAR(10)&amp;"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- HEB-Bjælker S355J2 HEB120</v>
      </c>
    </row>
    <row r="2950" spans="1:9" x14ac:dyDescent="0.25">
      <c r="A2950" t="s">
        <v>8951</v>
      </c>
      <c r="B2950">
        <v>43237700</v>
      </c>
      <c r="C2950" t="s">
        <v>8952</v>
      </c>
      <c r="D2950" t="str">
        <f>IF(Tabel_Forespørgsel_fra_Visma28[[#This Row],[SupProd]]=" "," "," - "&amp;Tabel_Forespørgsel_fra_Visma28[[#This Row],[SupProd]])</f>
        <v xml:space="preserve"> - 432138</v>
      </c>
      <c r="E2950" t="s">
        <v>8953</v>
      </c>
      <c r="F2950" t="str">
        <f>IF(Tabel_Forespørgsel_fra_Visma28[[#This Row],[SupDescr]]=" "," "," - "&amp;Tabel_Forespørgsel_fra_Visma28[[#This Row],[SupDescr]])</f>
        <v xml:space="preserve"> - Bjælke IPE S275</v>
      </c>
      <c r="G2950" t="s">
        <v>7296</v>
      </c>
      <c r="H2950">
        <v>1</v>
      </c>
      <c r="I2950" t="str">
        <f>IF(A2950=A2949,I2949&amp;CHAR(10)&amp;"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- 432138 - Bjælke IPE S275</v>
      </c>
    </row>
    <row r="2951" spans="1:9" x14ac:dyDescent="0.25">
      <c r="A2951" t="s">
        <v>10301</v>
      </c>
      <c r="B2951">
        <v>72278790</v>
      </c>
      <c r="C2951" t="s">
        <v>10302</v>
      </c>
      <c r="D2951" t="str">
        <f>IF(Tabel_Forespørgsel_fra_Visma28[[#This Row],[SupProd]]=" "," "," - "&amp;Tabel_Forespørgsel_fra_Visma28[[#This Row],[SupProd]])</f>
        <v xml:space="preserve"> - 794867</v>
      </c>
      <c r="E2951" t="s">
        <v>10303</v>
      </c>
      <c r="F2951" t="str">
        <f>IF(Tabel_Forespørgsel_fra_Visma28[[#This Row],[SupDescr]]=" "," "," - "&amp;Tabel_Forespørgsel_fra_Visma28[[#This Row],[SupDescr]])</f>
        <v xml:space="preserve"> - Bjælke IPE200 S275 JR</v>
      </c>
      <c r="G2951" t="s">
        <v>13917</v>
      </c>
      <c r="H2951">
        <v>1</v>
      </c>
      <c r="I2951" t="str">
        <f>IF(A2951=A2950,I2950&amp;CHAR(10)&amp;"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- 794867 - Bjælke IPE200 S275 JR</v>
      </c>
    </row>
    <row r="2952" spans="1:9" x14ac:dyDescent="0.25">
      <c r="A2952" t="s">
        <v>7698</v>
      </c>
      <c r="B2952">
        <v>96306000</v>
      </c>
      <c r="C2952" t="s">
        <v>7699</v>
      </c>
      <c r="D2952" t="str">
        <f>IF(Tabel_Forespørgsel_fra_Visma28[[#This Row],[SupProd]]=" "," "," - "&amp;Tabel_Forespørgsel_fra_Visma28[[#This Row],[SupProd]])</f>
        <v xml:space="preserve"> - 386086</v>
      </c>
      <c r="E2952" t="s">
        <v>16</v>
      </c>
      <c r="F2952" t="str">
        <f>IF(Tabel_Forespørgsel_fra_Visma28[[#This Row],[SupDescr]]=" "," "," - "&amp;Tabel_Forespørgsel_fra_Visma28[[#This Row],[SupDescr]])</f>
        <v xml:space="preserve"> </v>
      </c>
      <c r="G2952" t="s">
        <v>8068</v>
      </c>
      <c r="H2952">
        <v>1</v>
      </c>
      <c r="I2952" t="str">
        <f>IF(A2952=A2951,I2951&amp;CHAR(10)&amp;"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- 386086 </v>
      </c>
    </row>
    <row r="2953" spans="1:9" x14ac:dyDescent="0.25">
      <c r="A2953" t="s">
        <v>7366</v>
      </c>
      <c r="B2953">
        <v>96306000</v>
      </c>
      <c r="C2953" t="s">
        <v>7367</v>
      </c>
      <c r="D2953" t="str">
        <f>IF(Tabel_Forespørgsel_fra_Visma28[[#This Row],[SupProd]]=" "," "," - "&amp;Tabel_Forespørgsel_fra_Visma28[[#This Row],[SupProd]])</f>
        <v xml:space="preserve"> - 386292</v>
      </c>
      <c r="E2953" t="s">
        <v>16</v>
      </c>
      <c r="F2953" t="str">
        <f>IF(Tabel_Forespørgsel_fra_Visma28[[#This Row],[SupDescr]]=" "," "," - "&amp;Tabel_Forespørgsel_fra_Visma28[[#This Row],[SupDescr]])</f>
        <v xml:space="preserve"> </v>
      </c>
      <c r="G2953" t="s">
        <v>8068</v>
      </c>
      <c r="H2953">
        <v>1</v>
      </c>
      <c r="I2953" t="str">
        <f>IF(A2953=A2952,I2952&amp;CHAR(10)&amp;"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- 386292 </v>
      </c>
    </row>
    <row r="2954" spans="1:9" x14ac:dyDescent="0.25">
      <c r="A2954" t="s">
        <v>8419</v>
      </c>
      <c r="B2954">
        <v>96306000</v>
      </c>
      <c r="C2954" t="s">
        <v>8420</v>
      </c>
      <c r="D2954" t="str">
        <f>IF(Tabel_Forespørgsel_fra_Visma28[[#This Row],[SupProd]]=" "," "," - "&amp;Tabel_Forespørgsel_fra_Visma28[[#This Row],[SupProd]])</f>
        <v xml:space="preserve"> - 921635</v>
      </c>
      <c r="E2954" t="s">
        <v>16</v>
      </c>
      <c r="F2954" t="str">
        <f>IF(Tabel_Forespørgsel_fra_Visma28[[#This Row],[SupDescr]]=" "," "," - "&amp;Tabel_Forespørgsel_fra_Visma28[[#This Row],[SupDescr]])</f>
        <v xml:space="preserve"> </v>
      </c>
      <c r="G2954" t="s">
        <v>8068</v>
      </c>
      <c r="H2954">
        <v>1</v>
      </c>
      <c r="I2954" t="str">
        <f>IF(A2954=A2953,I2953&amp;CHAR(10)&amp;"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- 921635 </v>
      </c>
    </row>
    <row r="2955" spans="1:9" x14ac:dyDescent="0.25">
      <c r="A2955" t="s">
        <v>8397</v>
      </c>
      <c r="B2955">
        <v>96306000</v>
      </c>
      <c r="C2955" t="s">
        <v>8398</v>
      </c>
      <c r="D2955" t="str">
        <f>IF(Tabel_Forespørgsel_fra_Visma28[[#This Row],[SupProd]]=" "," "," - "&amp;Tabel_Forespørgsel_fra_Visma28[[#This Row],[SupProd]])</f>
        <v xml:space="preserve"> - 922674</v>
      </c>
      <c r="E2955" t="s">
        <v>16</v>
      </c>
      <c r="F2955" t="str">
        <f>IF(Tabel_Forespørgsel_fra_Visma28[[#This Row],[SupDescr]]=" "," "," - "&amp;Tabel_Forespørgsel_fra_Visma28[[#This Row],[SupDescr]])</f>
        <v xml:space="preserve"> </v>
      </c>
      <c r="G2955" t="s">
        <v>8068</v>
      </c>
      <c r="H2955">
        <v>1</v>
      </c>
      <c r="I2955" t="str">
        <f>IF(A2955=A2954,I2954&amp;CHAR(10)&amp;"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- 922674 </v>
      </c>
    </row>
    <row r="2956" spans="1:9" x14ac:dyDescent="0.25">
      <c r="A2956" t="s">
        <v>8395</v>
      </c>
      <c r="B2956">
        <v>96306000</v>
      </c>
      <c r="C2956" t="s">
        <v>8396</v>
      </c>
      <c r="D2956" t="str">
        <f>IF(Tabel_Forespørgsel_fra_Visma28[[#This Row],[SupProd]]=" "," "," - "&amp;Tabel_Forespørgsel_fra_Visma28[[#This Row],[SupProd]])</f>
        <v xml:space="preserve"> - 927673</v>
      </c>
      <c r="E2956" t="s">
        <v>16</v>
      </c>
      <c r="F2956" t="str">
        <f>IF(Tabel_Forespørgsel_fra_Visma28[[#This Row],[SupDescr]]=" "," "," - "&amp;Tabel_Forespørgsel_fra_Visma28[[#This Row],[SupDescr]])</f>
        <v xml:space="preserve"> </v>
      </c>
      <c r="G2956" t="s">
        <v>8068</v>
      </c>
      <c r="H2956">
        <v>1</v>
      </c>
      <c r="I2956" t="str">
        <f>IF(A2956=A2955,I2955&amp;CHAR(10)&amp;"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- 927673 </v>
      </c>
    </row>
    <row r="2957" spans="1:9" x14ac:dyDescent="0.25">
      <c r="A2957" t="s">
        <v>8401</v>
      </c>
      <c r="B2957">
        <v>96306000</v>
      </c>
      <c r="C2957" t="s">
        <v>8402</v>
      </c>
      <c r="D2957" t="str">
        <f>IF(Tabel_Forespørgsel_fra_Visma28[[#This Row],[SupProd]]=" "," "," - "&amp;Tabel_Forespørgsel_fra_Visma28[[#This Row],[SupProd]])</f>
        <v xml:space="preserve"> - 694273</v>
      </c>
      <c r="E2957" t="s">
        <v>16</v>
      </c>
      <c r="F2957" t="str">
        <f>IF(Tabel_Forespørgsel_fra_Visma28[[#This Row],[SupDescr]]=" "," "," - "&amp;Tabel_Forespørgsel_fra_Visma28[[#This Row],[SupDescr]])</f>
        <v xml:space="preserve"> </v>
      </c>
      <c r="G2957" t="s">
        <v>8068</v>
      </c>
      <c r="H2957">
        <v>1</v>
      </c>
      <c r="I2957" t="str">
        <f>IF(A2957=A2956,I2956&amp;CHAR(10)&amp;"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- 694273 </v>
      </c>
    </row>
    <row r="2958" spans="1:9" x14ac:dyDescent="0.25">
      <c r="A2958" t="s">
        <v>8399</v>
      </c>
      <c r="B2958">
        <v>96306000</v>
      </c>
      <c r="C2958" t="s">
        <v>8400</v>
      </c>
      <c r="D2958" t="str">
        <f>IF(Tabel_Forespørgsel_fra_Visma28[[#This Row],[SupProd]]=" "," "," - "&amp;Tabel_Forespørgsel_fra_Visma28[[#This Row],[SupProd]])</f>
        <v xml:space="preserve"> - 694281</v>
      </c>
      <c r="E2958" t="s">
        <v>16</v>
      </c>
      <c r="F2958" t="str">
        <f>IF(Tabel_Forespørgsel_fra_Visma28[[#This Row],[SupDescr]]=" "," "," - "&amp;Tabel_Forespørgsel_fra_Visma28[[#This Row],[SupDescr]])</f>
        <v xml:space="preserve"> </v>
      </c>
      <c r="G2958" t="s">
        <v>8068</v>
      </c>
      <c r="H2958">
        <v>1</v>
      </c>
      <c r="I2958" t="str">
        <f>IF(A2958=A2957,I2957&amp;CHAR(10)&amp;"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- 694281 </v>
      </c>
    </row>
    <row r="2959" spans="1:9" x14ac:dyDescent="0.25">
      <c r="A2959" t="s">
        <v>8530</v>
      </c>
      <c r="B2959">
        <v>96306000</v>
      </c>
      <c r="C2959" t="s">
        <v>8531</v>
      </c>
      <c r="D2959" t="str">
        <f>IF(Tabel_Forespørgsel_fra_Visma28[[#This Row],[SupProd]]=" "," "," - "&amp;Tabel_Forespørgsel_fra_Visma28[[#This Row],[SupProd]])</f>
        <v xml:space="preserve"> - 378570</v>
      </c>
      <c r="E2959" t="s">
        <v>8532</v>
      </c>
      <c r="F2959" t="str">
        <f>IF(Tabel_Forespørgsel_fra_Visma28[[#This Row],[SupDescr]]=" "," "," - "&amp;Tabel_Forespørgsel_fra_Visma28[[#This Row],[SupDescr]])</f>
        <v xml:space="preserve"> - VF SV Sømløs S355J2H/V55+N EN10210/EN10297-1/EN10216-3 P</v>
      </c>
      <c r="G2959" t="s">
        <v>8068</v>
      </c>
      <c r="H2959">
        <v>1</v>
      </c>
      <c r="I2959" t="str">
        <f>IF(A2959=A2958,I2958&amp;CHAR(10)&amp;"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- 378570 - VF SV Sømløs S355J2H/V55+N EN10210/EN10297-1/EN10216-3 P</v>
      </c>
    </row>
    <row r="2960" spans="1:9" x14ac:dyDescent="0.25">
      <c r="A2960" t="s">
        <v>2397</v>
      </c>
      <c r="B2960">
        <v>97131200</v>
      </c>
      <c r="C2960" t="s">
        <v>2398</v>
      </c>
      <c r="D2960" t="str">
        <f>IF(Tabel_Forespørgsel_fra_Visma28[[#This Row],[SupProd]]=" "," "," - "&amp;Tabel_Forespørgsel_fra_Visma28[[#This Row],[SupProd]])</f>
        <v xml:space="preserve"> - 1150230</v>
      </c>
      <c r="E2960" t="s">
        <v>16</v>
      </c>
      <c r="F2960" t="str">
        <f>IF(Tabel_Forespørgsel_fra_Visma28[[#This Row],[SupDescr]]=" "," "," - "&amp;Tabel_Forespørgsel_fra_Visma28[[#This Row],[SupDescr]])</f>
        <v xml:space="preserve"> </v>
      </c>
      <c r="G2960" t="s">
        <v>4000</v>
      </c>
      <c r="H2960">
        <v>1</v>
      </c>
      <c r="I2960" t="str">
        <f>IF(A2960=A2959,I2959&amp;CHAR(10)&amp;"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PcP. Maskinfabrikken - 1150230 </v>
      </c>
    </row>
    <row r="2961" spans="1:9" x14ac:dyDescent="0.25">
      <c r="A2961" t="s">
        <v>11192</v>
      </c>
      <c r="B2961">
        <v>87944000</v>
      </c>
      <c r="C2961" t="s">
        <v>16</v>
      </c>
      <c r="D2961" t="str">
        <f>IF(Tabel_Forespørgsel_fra_Visma28[[#This Row],[SupProd]]=" "," "," - "&amp;Tabel_Forespørgsel_fra_Visma28[[#This Row],[SupProd]])</f>
        <v xml:space="preserve"> </v>
      </c>
      <c r="E2961" t="s">
        <v>16</v>
      </c>
      <c r="F2961" t="str">
        <f>IF(Tabel_Forespørgsel_fra_Visma28[[#This Row],[SupDescr]]=" "," "," - "&amp;Tabel_Forespørgsel_fra_Visma28[[#This Row],[SupDescr]])</f>
        <v xml:space="preserve"> </v>
      </c>
      <c r="G2961" t="s">
        <v>3998</v>
      </c>
      <c r="H2961">
        <v>1</v>
      </c>
      <c r="I2961" t="str">
        <f>IF(A2961=A2960,I2960&amp;CHAR(10)&amp;"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2962" spans="1:9" x14ac:dyDescent="0.25">
      <c r="A2962" t="s">
        <v>7729</v>
      </c>
      <c r="B2962">
        <v>97131200</v>
      </c>
      <c r="C2962" t="s">
        <v>16</v>
      </c>
      <c r="D2962" t="str">
        <f>IF(Tabel_Forespørgsel_fra_Visma28[[#This Row],[SupProd]]=" "," "," - "&amp;Tabel_Forespørgsel_fra_Visma28[[#This Row],[SupProd]])</f>
        <v xml:space="preserve"> </v>
      </c>
      <c r="E2962" t="s">
        <v>16</v>
      </c>
      <c r="F2962" t="str">
        <f>IF(Tabel_Forespørgsel_fra_Visma28[[#This Row],[SupDescr]]=" "," "," - "&amp;Tabel_Forespørgsel_fra_Visma28[[#This Row],[SupDescr]])</f>
        <v xml:space="preserve"> </v>
      </c>
      <c r="G2962" t="s">
        <v>4000</v>
      </c>
      <c r="H2962">
        <v>1</v>
      </c>
      <c r="I2962" t="str">
        <f>IF(A2962=A2961,I2961&amp;CHAR(10)&amp;"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PcP. Maskinfabrikken  </v>
      </c>
    </row>
    <row r="2963" spans="1:9" x14ac:dyDescent="0.25">
      <c r="A2963" t="s">
        <v>11189</v>
      </c>
      <c r="B2963">
        <v>87944000</v>
      </c>
      <c r="C2963" t="s">
        <v>16</v>
      </c>
      <c r="D2963" t="str">
        <f>IF(Tabel_Forespørgsel_fra_Visma28[[#This Row],[SupProd]]=" "," "," - "&amp;Tabel_Forespørgsel_fra_Visma28[[#This Row],[SupProd]])</f>
        <v xml:space="preserve"> </v>
      </c>
      <c r="E2963" t="s">
        <v>16</v>
      </c>
      <c r="F2963" t="str">
        <f>IF(Tabel_Forespørgsel_fra_Visma28[[#This Row],[SupDescr]]=" "," "," - "&amp;Tabel_Forespørgsel_fra_Visma28[[#This Row],[SupDescr]])</f>
        <v xml:space="preserve"> </v>
      </c>
      <c r="G2963" t="s">
        <v>3998</v>
      </c>
      <c r="H2963">
        <v>1</v>
      </c>
      <c r="I2963" t="str">
        <f>IF(A2963=A2962,I2962&amp;CHAR(10)&amp;"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2964" spans="1:9" x14ac:dyDescent="0.25">
      <c r="A2964" t="s">
        <v>8474</v>
      </c>
      <c r="B2964">
        <v>96306000</v>
      </c>
      <c r="C2964" t="s">
        <v>8475</v>
      </c>
      <c r="D2964" t="str">
        <f>IF(Tabel_Forespørgsel_fra_Visma28[[#This Row],[SupProd]]=" "," "," - "&amp;Tabel_Forespørgsel_fra_Visma28[[#This Row],[SupProd]])</f>
        <v xml:space="preserve"> - 575936</v>
      </c>
      <c r="E2964" t="s">
        <v>16</v>
      </c>
      <c r="F2964" t="str">
        <f>IF(Tabel_Forespørgsel_fra_Visma28[[#This Row],[SupDescr]]=" "," "," - "&amp;Tabel_Forespørgsel_fra_Visma28[[#This Row],[SupDescr]])</f>
        <v xml:space="preserve"> </v>
      </c>
      <c r="G2964" t="s">
        <v>8068</v>
      </c>
      <c r="H2964">
        <v>1</v>
      </c>
      <c r="I2964" t="str">
        <f>IF(A2964=A2963,I2963&amp;CHAR(10)&amp;"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- 575936 </v>
      </c>
    </row>
    <row r="2965" spans="1:9" x14ac:dyDescent="0.25">
      <c r="A2965" t="s">
        <v>11190</v>
      </c>
      <c r="B2965">
        <v>87944000</v>
      </c>
      <c r="C2965" t="s">
        <v>16</v>
      </c>
      <c r="D2965" t="str">
        <f>IF(Tabel_Forespørgsel_fra_Visma28[[#This Row],[SupProd]]=" "," "," - "&amp;Tabel_Forespørgsel_fra_Visma28[[#This Row],[SupProd]])</f>
        <v xml:space="preserve"> </v>
      </c>
      <c r="E2965" t="s">
        <v>16</v>
      </c>
      <c r="F2965" t="str">
        <f>IF(Tabel_Forespørgsel_fra_Visma28[[#This Row],[SupDescr]]=" "," "," - "&amp;Tabel_Forespørgsel_fra_Visma28[[#This Row],[SupDescr]])</f>
        <v xml:space="preserve"> </v>
      </c>
      <c r="G2965" t="s">
        <v>3998</v>
      </c>
      <c r="H2965">
        <v>1</v>
      </c>
      <c r="I2965" t="str">
        <f>IF(A2965=A2964,I2964&amp;CHAR(10)&amp;"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2966" spans="1:9" x14ac:dyDescent="0.25">
      <c r="A2966" t="s">
        <v>11191</v>
      </c>
      <c r="B2966">
        <v>87944000</v>
      </c>
      <c r="C2966" t="s">
        <v>16</v>
      </c>
      <c r="D2966" t="str">
        <f>IF(Tabel_Forespørgsel_fra_Visma28[[#This Row],[SupProd]]=" "," "," - "&amp;Tabel_Forespørgsel_fra_Visma28[[#This Row],[SupProd]])</f>
        <v xml:space="preserve"> </v>
      </c>
      <c r="E2966" t="s">
        <v>16</v>
      </c>
      <c r="F2966" t="str">
        <f>IF(Tabel_Forespørgsel_fra_Visma28[[#This Row],[SupDescr]]=" "," "," - "&amp;Tabel_Forespørgsel_fra_Visma28[[#This Row],[SupDescr]])</f>
        <v xml:space="preserve"> </v>
      </c>
      <c r="G2966" t="s">
        <v>3998</v>
      </c>
      <c r="H2966">
        <v>1</v>
      </c>
      <c r="I2966" t="str">
        <f>IF(A2966=A2965,I2965&amp;CHAR(10)&amp;"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2967" spans="1:9" x14ac:dyDescent="0.25">
      <c r="A2967" t="s">
        <v>41856</v>
      </c>
      <c r="B2967">
        <v>61194036</v>
      </c>
      <c r="C2967" t="s">
        <v>16</v>
      </c>
      <c r="D2967" t="str">
        <f>IF(Tabel_Forespørgsel_fra_Visma28[[#This Row],[SupProd]]=" "," "," - "&amp;Tabel_Forespørgsel_fra_Visma28[[#This Row],[SupProd]])</f>
        <v xml:space="preserve"> </v>
      </c>
      <c r="E2967" t="s">
        <v>16</v>
      </c>
      <c r="F2967" t="str">
        <f>IF(Tabel_Forespørgsel_fra_Visma28[[#This Row],[SupDescr]]=" "," "," - "&amp;Tabel_Forespørgsel_fra_Visma28[[#This Row],[SupDescr]])</f>
        <v xml:space="preserve"> </v>
      </c>
      <c r="G2967" t="s">
        <v>11831</v>
      </c>
      <c r="H2967">
        <v>1</v>
      </c>
      <c r="I2967" t="str">
        <f>IF(A2967=A2966,I2966&amp;CHAR(10)&amp;"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JMS Danmark Aps  </v>
      </c>
    </row>
    <row r="2968" spans="1:9" x14ac:dyDescent="0.25">
      <c r="A2968" t="s">
        <v>7714</v>
      </c>
      <c r="B2968">
        <v>96306000</v>
      </c>
      <c r="C2968" t="s">
        <v>7715</v>
      </c>
      <c r="D2968" t="str">
        <f>IF(Tabel_Forespørgsel_fra_Visma28[[#This Row],[SupProd]]=" "," "," - "&amp;Tabel_Forespørgsel_fra_Visma28[[#This Row],[SupProd]])</f>
        <v xml:space="preserve"> - 432468</v>
      </c>
      <c r="E2968" t="s">
        <v>16</v>
      </c>
      <c r="F2968" t="str">
        <f>IF(Tabel_Forespørgsel_fra_Visma28[[#This Row],[SupDescr]]=" "," "," - "&amp;Tabel_Forespørgsel_fra_Visma28[[#This Row],[SupDescr]])</f>
        <v xml:space="preserve"> </v>
      </c>
      <c r="G2968" t="s">
        <v>8068</v>
      </c>
      <c r="H2968">
        <v>1</v>
      </c>
      <c r="I2968" t="str">
        <f>IF(A2968=A2967,I2967&amp;CHAR(10)&amp;"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- 432468 </v>
      </c>
    </row>
    <row r="2969" spans="1:9" x14ac:dyDescent="0.25">
      <c r="A2969" t="s">
        <v>42009</v>
      </c>
      <c r="B2969">
        <v>87944000</v>
      </c>
      <c r="C2969" t="s">
        <v>16</v>
      </c>
      <c r="D2969" t="str">
        <f>IF(Tabel_Forespørgsel_fra_Visma28[[#This Row],[SupProd]]=" "," "," - "&amp;Tabel_Forespørgsel_fra_Visma28[[#This Row],[SupProd]])</f>
        <v xml:space="preserve"> </v>
      </c>
      <c r="E2969" t="s">
        <v>16</v>
      </c>
      <c r="F2969" t="str">
        <f>IF(Tabel_Forespørgsel_fra_Visma28[[#This Row],[SupDescr]]=" "," "," - "&amp;Tabel_Forespørgsel_fra_Visma28[[#This Row],[SupDescr]])</f>
        <v xml:space="preserve"> </v>
      </c>
      <c r="G2969" t="s">
        <v>3998</v>
      </c>
      <c r="H2969">
        <v>1</v>
      </c>
      <c r="I2969" t="str">
        <f>IF(A2969=A2968,I2968&amp;CHAR(10)&amp;"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2970" spans="1:9" x14ac:dyDescent="0.25">
      <c r="A2970" t="s">
        <v>7811</v>
      </c>
      <c r="B2970">
        <v>96306000</v>
      </c>
      <c r="C2970" t="s">
        <v>7812</v>
      </c>
      <c r="D2970" t="str">
        <f>IF(Tabel_Forespørgsel_fra_Visma28[[#This Row],[SupProd]]=" "," "," - "&amp;Tabel_Forespørgsel_fra_Visma28[[#This Row],[SupProd]])</f>
        <v xml:space="preserve"> - 432484</v>
      </c>
      <c r="E2970" t="s">
        <v>16</v>
      </c>
      <c r="F2970" t="str">
        <f>IF(Tabel_Forespørgsel_fra_Visma28[[#This Row],[SupDescr]]=" "," "," - "&amp;Tabel_Forespørgsel_fra_Visma28[[#This Row],[SupDescr]])</f>
        <v xml:space="preserve"> </v>
      </c>
      <c r="G2970" t="s">
        <v>8068</v>
      </c>
      <c r="H2970">
        <v>1</v>
      </c>
      <c r="I2970" t="str">
        <f>IF(A2970=A2969,I2969&amp;CHAR(10)&amp;"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- 432484 </v>
      </c>
    </row>
    <row r="2971" spans="1:9" x14ac:dyDescent="0.25">
      <c r="A2971" t="s">
        <v>14344</v>
      </c>
      <c r="B2971">
        <v>72278790</v>
      </c>
      <c r="C2971" t="s">
        <v>14345</v>
      </c>
      <c r="D2971" t="str">
        <f>IF(Tabel_Forespørgsel_fra_Visma28[[#This Row],[SupProd]]=" "," "," - "&amp;Tabel_Forespørgsel_fra_Visma28[[#This Row],[SupProd]])</f>
        <v xml:space="preserve"> - 648246</v>
      </c>
      <c r="E2971" t="s">
        <v>14346</v>
      </c>
      <c r="F2971" t="str">
        <f>IF(Tabel_Forespørgsel_fra_Visma28[[#This Row],[SupDescr]]=" "," "," - "&amp;Tabel_Forespørgsel_fra_Visma28[[#This Row],[SupDescr]])</f>
        <v xml:space="preserve"> - DIN 975 gevindstang syrefast A4</v>
      </c>
      <c r="G2971" t="s">
        <v>13917</v>
      </c>
      <c r="H2971">
        <v>1</v>
      </c>
      <c r="I2971" t="str">
        <f>IF(A2971=A2970,I2970&amp;CHAR(10)&amp;"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- 648246 - DIN 975 gevindstang syrefast A4</v>
      </c>
    </row>
    <row r="2972" spans="1:9" x14ac:dyDescent="0.25">
      <c r="A2972" t="s">
        <v>9144</v>
      </c>
      <c r="B2972">
        <v>96306000</v>
      </c>
      <c r="C2972" t="s">
        <v>9145</v>
      </c>
      <c r="D2972" t="str">
        <f>IF(Tabel_Forespørgsel_fra_Visma28[[#This Row],[SupProd]]=" "," "," - "&amp;Tabel_Forespørgsel_fra_Visma28[[#This Row],[SupProd]])</f>
        <v xml:space="preserve"> - 640714</v>
      </c>
      <c r="E2972" t="s">
        <v>16</v>
      </c>
      <c r="F2972" t="str">
        <f>IF(Tabel_Forespørgsel_fra_Visma28[[#This Row],[SupDescr]]=" "," "," - "&amp;Tabel_Forespørgsel_fra_Visma28[[#This Row],[SupDescr]])</f>
        <v xml:space="preserve"> </v>
      </c>
      <c r="G2972" t="s">
        <v>8068</v>
      </c>
      <c r="H2972">
        <v>1</v>
      </c>
      <c r="I2972" t="str">
        <f>IF(A2972=A2971,I2971&amp;CHAR(10)&amp;"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- 640714 </v>
      </c>
    </row>
    <row r="2973" spans="1:9" x14ac:dyDescent="0.25">
      <c r="A2973" t="s">
        <v>8476</v>
      </c>
      <c r="B2973">
        <v>96306000</v>
      </c>
      <c r="C2973" t="s">
        <v>8477</v>
      </c>
      <c r="D2973" t="str">
        <f>IF(Tabel_Forespørgsel_fra_Visma28[[#This Row],[SupProd]]=" "," "," - "&amp;Tabel_Forespørgsel_fra_Visma28[[#This Row],[SupProd]])</f>
        <v xml:space="preserve"> - 987230</v>
      </c>
      <c r="E2973" t="s">
        <v>16</v>
      </c>
      <c r="F2973" t="str">
        <f>IF(Tabel_Forespørgsel_fra_Visma28[[#This Row],[SupDescr]]=" "," "," - "&amp;Tabel_Forespørgsel_fra_Visma28[[#This Row],[SupDescr]])</f>
        <v xml:space="preserve"> </v>
      </c>
      <c r="G2973" t="s">
        <v>8068</v>
      </c>
      <c r="H2973">
        <v>1</v>
      </c>
      <c r="I2973" t="str">
        <f>IF(A2973=A2972,I2972&amp;CHAR(10)&amp;"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- 987230 </v>
      </c>
    </row>
    <row r="2974" spans="1:9" x14ac:dyDescent="0.25">
      <c r="A2974" t="s">
        <v>6707</v>
      </c>
      <c r="B2974">
        <v>96306000</v>
      </c>
      <c r="C2974" t="s">
        <v>6708</v>
      </c>
      <c r="D2974" t="str">
        <f>IF(Tabel_Forespørgsel_fra_Visma28[[#This Row],[SupProd]]=" "," "," - "&amp;Tabel_Forespørgsel_fra_Visma28[[#This Row],[SupProd]])</f>
        <v xml:space="preserve"> - 1019157</v>
      </c>
      <c r="E2974" t="s">
        <v>16</v>
      </c>
      <c r="F2974" t="str">
        <f>IF(Tabel_Forespørgsel_fra_Visma28[[#This Row],[SupDescr]]=" "," "," - "&amp;Tabel_Forespørgsel_fra_Visma28[[#This Row],[SupDescr]])</f>
        <v xml:space="preserve"> </v>
      </c>
      <c r="G2974" t="s">
        <v>8068</v>
      </c>
      <c r="H2974">
        <v>1</v>
      </c>
      <c r="I2974" t="str">
        <f>IF(A2974=A2973,I2973&amp;CHAR(10)&amp;"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- 1019157 </v>
      </c>
    </row>
    <row r="2975" spans="1:9" x14ac:dyDescent="0.25">
      <c r="A2975" t="s">
        <v>9219</v>
      </c>
      <c r="B2975">
        <v>73575757</v>
      </c>
      <c r="C2975" t="s">
        <v>16</v>
      </c>
      <c r="D2975" t="str">
        <f>IF(Tabel_Forespørgsel_fra_Visma28[[#This Row],[SupProd]]=" "," "," - "&amp;Tabel_Forespørgsel_fra_Visma28[[#This Row],[SupProd]])</f>
        <v xml:space="preserve"> </v>
      </c>
      <c r="E2975" t="s">
        <v>16</v>
      </c>
      <c r="F2975" t="str">
        <f>IF(Tabel_Forespørgsel_fra_Visma28[[#This Row],[SupDescr]]=" "," "," - "&amp;Tabel_Forespørgsel_fra_Visma28[[#This Row],[SupDescr]])</f>
        <v xml:space="preserve"> </v>
      </c>
      <c r="G2975" t="s">
        <v>4331</v>
      </c>
      <c r="H2975">
        <v>1</v>
      </c>
      <c r="I2975" t="str">
        <f>IF(A2975=A2974,I2974&amp;CHAR(10)&amp;"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2976" spans="1:9" x14ac:dyDescent="0.25">
      <c r="A2976" t="s">
        <v>9220</v>
      </c>
      <c r="B2976">
        <v>73575757</v>
      </c>
      <c r="C2976" t="s">
        <v>16</v>
      </c>
      <c r="D2976" t="str">
        <f>IF(Tabel_Forespørgsel_fra_Visma28[[#This Row],[SupProd]]=" "," "," - "&amp;Tabel_Forespørgsel_fra_Visma28[[#This Row],[SupProd]])</f>
        <v xml:space="preserve"> </v>
      </c>
      <c r="E2976" t="s">
        <v>16</v>
      </c>
      <c r="F2976" t="str">
        <f>IF(Tabel_Forespørgsel_fra_Visma28[[#This Row],[SupDescr]]=" "," "," - "&amp;Tabel_Forespørgsel_fra_Visma28[[#This Row],[SupDescr]])</f>
        <v xml:space="preserve"> </v>
      </c>
      <c r="G2976" t="s">
        <v>4331</v>
      </c>
      <c r="H2976">
        <v>1</v>
      </c>
      <c r="I2976" t="str">
        <f>IF(A2976=A2975,I2975&amp;CHAR(10)&amp;"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2977" spans="1:9" x14ac:dyDescent="0.25">
      <c r="A2977" t="s">
        <v>11036</v>
      </c>
      <c r="B2977">
        <v>36955000</v>
      </c>
      <c r="C2977" t="s">
        <v>11037</v>
      </c>
      <c r="D2977" t="str">
        <f>IF(Tabel_Forespørgsel_fra_Visma28[[#This Row],[SupProd]]=" "," "," - "&amp;Tabel_Forespørgsel_fra_Visma28[[#This Row],[SupProd]])</f>
        <v xml:space="preserve"> - 5709728215912</v>
      </c>
      <c r="E2977" t="s">
        <v>11038</v>
      </c>
      <c r="F2977" t="str">
        <f>IF(Tabel_Forespørgsel_fra_Visma28[[#This Row],[SupDescr]]=" "," "," - "&amp;Tabel_Forespørgsel_fra_Visma28[[#This Row],[SupDescr]])</f>
        <v xml:space="preserve"> - Rustfrie sømløse stålrør EN 10216-5 EN 1.4301 17,2x2,0 mm</v>
      </c>
      <c r="G2977" t="s">
        <v>3982</v>
      </c>
      <c r="H2977">
        <v>1</v>
      </c>
      <c r="I2977" t="str">
        <f>IF(A2977=A2976,I2976&amp;CHAR(10)&amp;"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- 5709728215912 - Rustfrie sømløse stålrør EN 10216-5 EN 1.4301 17,2x2,0 mm</v>
      </c>
    </row>
    <row r="2978" spans="1:9" x14ac:dyDescent="0.25">
      <c r="A2978" t="s">
        <v>9344</v>
      </c>
      <c r="B2978">
        <v>87430000</v>
      </c>
      <c r="C2978" t="s">
        <v>14302</v>
      </c>
      <c r="D2978" t="str">
        <f>IF(Tabel_Forespørgsel_fra_Visma28[[#This Row],[SupProd]]=" "," "," - "&amp;Tabel_Forespørgsel_fra_Visma28[[#This Row],[SupProd]])</f>
        <v xml:space="preserve"> - 2702000100</v>
      </c>
      <c r="E2978" t="s">
        <v>16</v>
      </c>
      <c r="F2978" t="str">
        <f>IF(Tabel_Forespørgsel_fra_Visma28[[#This Row],[SupDescr]]=" "," "," - "&amp;Tabel_Forespørgsel_fra_Visma28[[#This Row],[SupDescr]])</f>
        <v xml:space="preserve"> </v>
      </c>
      <c r="G2978" t="s">
        <v>3997</v>
      </c>
      <c r="H2978">
        <v>1</v>
      </c>
      <c r="I2978" t="str">
        <f>IF(A2978=A2977,I2977&amp;CHAR(10)&amp;"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- 2702000100 </v>
      </c>
    </row>
    <row r="2979" spans="1:9" x14ac:dyDescent="0.25">
      <c r="A2979" t="s">
        <v>9344</v>
      </c>
      <c r="B2979">
        <v>96306000</v>
      </c>
      <c r="C2979" t="s">
        <v>9345</v>
      </c>
      <c r="D2979" t="str">
        <f>IF(Tabel_Forespørgsel_fra_Visma28[[#This Row],[SupProd]]=" "," "," - "&amp;Tabel_Forespørgsel_fra_Visma28[[#This Row],[SupProd]])</f>
        <v xml:space="preserve"> - 926725</v>
      </c>
      <c r="E2979" t="s">
        <v>16</v>
      </c>
      <c r="F2979" t="str">
        <f>IF(Tabel_Forespørgsel_fra_Visma28[[#This Row],[SupDescr]]=" "," "," - "&amp;Tabel_Forespørgsel_fra_Visma28[[#This Row],[SupDescr]])</f>
        <v xml:space="preserve"> </v>
      </c>
      <c r="G2979" t="s">
        <v>8068</v>
      </c>
      <c r="H2979">
        <v>2</v>
      </c>
      <c r="I2979" t="str">
        <f>IF(A2979=A2978,I2978&amp;CHAR(10)&amp;"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- 2702000100 
  Sanistål- - 926725 </v>
      </c>
    </row>
    <row r="2980" spans="1:9" x14ac:dyDescent="0.25">
      <c r="A2980" t="s">
        <v>14156</v>
      </c>
      <c r="B2980">
        <v>36955000</v>
      </c>
      <c r="C2980" t="s">
        <v>14157</v>
      </c>
      <c r="D2980" t="str">
        <f>IF(Tabel_Forespørgsel_fra_Visma28[[#This Row],[SupProd]]=" "," "," - "&amp;Tabel_Forespørgsel_fra_Visma28[[#This Row],[SupProd]])</f>
        <v xml:space="preserve"> - RIVS2210</v>
      </c>
      <c r="E2980" t="s">
        <v>16</v>
      </c>
      <c r="F2980" t="str">
        <f>IF(Tabel_Forespørgsel_fra_Visma28[[#This Row],[SupDescr]]=" "," "," - "&amp;Tabel_Forespørgsel_fra_Visma28[[#This Row],[SupDescr]])</f>
        <v xml:space="preserve"> </v>
      </c>
      <c r="G2980" t="s">
        <v>3982</v>
      </c>
      <c r="H2980">
        <v>1</v>
      </c>
      <c r="I2980" t="str">
        <f>IF(A2980=A2979,I2979&amp;CHAR(10)&amp;"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RIVS2210 </v>
      </c>
    </row>
    <row r="2981" spans="1:9" x14ac:dyDescent="0.25">
      <c r="A2981" t="s">
        <v>41169</v>
      </c>
      <c r="B2981">
        <v>87430000</v>
      </c>
      <c r="C2981" t="s">
        <v>41170</v>
      </c>
      <c r="D2981" t="str">
        <f>IF(Tabel_Forespørgsel_fra_Visma28[[#This Row],[SupProd]]=" "," "," - "&amp;Tabel_Forespørgsel_fra_Visma28[[#This Row],[SupProd]])</f>
        <v xml:space="preserve"> - 1302500250</v>
      </c>
      <c r="E2981" t="s">
        <v>16</v>
      </c>
      <c r="F2981" t="str">
        <f>IF(Tabel_Forespørgsel_fra_Visma28[[#This Row],[SupDescr]]=" "," "," - "&amp;Tabel_Forespørgsel_fra_Visma28[[#This Row],[SupDescr]])</f>
        <v xml:space="preserve"> </v>
      </c>
      <c r="G2981" t="s">
        <v>3997</v>
      </c>
      <c r="H2981">
        <v>1</v>
      </c>
      <c r="I2981" t="str">
        <f>IF(A2981=A2980,I2980&amp;CHAR(10)&amp;"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- 1302500250 </v>
      </c>
    </row>
    <row r="2982" spans="1:9" x14ac:dyDescent="0.25">
      <c r="A2982" t="s">
        <v>12066</v>
      </c>
      <c r="B2982">
        <v>36955000</v>
      </c>
      <c r="C2982" t="s">
        <v>12067</v>
      </c>
      <c r="D2982" t="str">
        <f>IF(Tabel_Forespørgsel_fra_Visma28[[#This Row],[SupProd]]=" "," "," - "&amp;Tabel_Forespørgsel_fra_Visma28[[#This Row],[SupProd]])</f>
        <v xml:space="preserve"> - 5708587187446</v>
      </c>
      <c r="E2982" t="s">
        <v>12068</v>
      </c>
      <c r="F2982" t="str">
        <f>IF(Tabel_Forespørgsel_fra_Visma28[[#This Row],[SupDescr]]=" "," "," - "&amp;Tabel_Forespørgsel_fra_Visma28[[#This Row],[SupDescr]])</f>
        <v xml:space="preserve"> - Rustfrie levnedsmiddelrør EN 1.4301 ej glødede 25x1,25 mm</v>
      </c>
      <c r="G2982" t="s">
        <v>3982</v>
      </c>
      <c r="H2982">
        <v>1</v>
      </c>
      <c r="I2982" t="str">
        <f>IF(A2982=A2981,I2981&amp;CHAR(10)&amp;"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- 5708587187446 - Rustfrie levnedsmiddelrør EN 1.4301 ej glødede 25x1,25 mm</v>
      </c>
    </row>
    <row r="2983" spans="1:9" x14ac:dyDescent="0.25">
      <c r="A2983" t="s">
        <v>7923</v>
      </c>
      <c r="B2983">
        <v>96306000</v>
      </c>
      <c r="C2983" t="s">
        <v>7924</v>
      </c>
      <c r="D2983" t="str">
        <f>IF(Tabel_Forespørgsel_fra_Visma28[[#This Row],[SupProd]]=" "," "," - "&amp;Tabel_Forespørgsel_fra_Visma28[[#This Row],[SupProd]])</f>
        <v xml:space="preserve"> - 533638</v>
      </c>
      <c r="E2983" t="s">
        <v>16</v>
      </c>
      <c r="F2983" t="str">
        <f>IF(Tabel_Forespørgsel_fra_Visma28[[#This Row],[SupDescr]]=" "," "," - "&amp;Tabel_Forespørgsel_fra_Visma28[[#This Row],[SupDescr]])</f>
        <v xml:space="preserve"> </v>
      </c>
      <c r="G2983" t="s">
        <v>8068</v>
      </c>
      <c r="H2983">
        <v>1</v>
      </c>
      <c r="I2983" t="str">
        <f>IF(A2983=A2982,I2982&amp;CHAR(10)&amp;"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- 533638 </v>
      </c>
    </row>
    <row r="2984" spans="1:9" x14ac:dyDescent="0.25">
      <c r="A2984" t="s">
        <v>8503</v>
      </c>
      <c r="B2984">
        <v>96306000</v>
      </c>
      <c r="C2984" t="s">
        <v>8504</v>
      </c>
      <c r="D2984" t="str">
        <f>IF(Tabel_Forespørgsel_fra_Visma28[[#This Row],[SupProd]]=" "," "," - "&amp;Tabel_Forespørgsel_fra_Visma28[[#This Row],[SupProd]])</f>
        <v xml:space="preserve"> - 636589</v>
      </c>
      <c r="E2984" t="s">
        <v>16</v>
      </c>
      <c r="F2984" t="str">
        <f>IF(Tabel_Forespørgsel_fra_Visma28[[#This Row],[SupDescr]]=" "," "," - "&amp;Tabel_Forespørgsel_fra_Visma28[[#This Row],[SupDescr]])</f>
        <v xml:space="preserve"> </v>
      </c>
      <c r="G2984" t="s">
        <v>8068</v>
      </c>
      <c r="H2984">
        <v>1</v>
      </c>
      <c r="I2984" t="str">
        <f>IF(A2984=A2983,I2983&amp;CHAR(10)&amp;"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- 636589 </v>
      </c>
    </row>
    <row r="2985" spans="1:9" x14ac:dyDescent="0.25">
      <c r="A2985" t="s">
        <v>11228</v>
      </c>
      <c r="B2985">
        <v>43237700</v>
      </c>
      <c r="C2985" t="s">
        <v>11229</v>
      </c>
      <c r="D2985" t="str">
        <f>IF(Tabel_Forespørgsel_fra_Visma28[[#This Row],[SupProd]]=" "," "," - "&amp;Tabel_Forespørgsel_fra_Visma28[[#This Row],[SupProd]])</f>
        <v xml:space="preserve"> - 353925</v>
      </c>
      <c r="E2985" t="s">
        <v>11230</v>
      </c>
      <c r="F2985" t="str">
        <f>IF(Tabel_Forespørgsel_fra_Visma28[[#This Row],[SupDescr]]=" "," "," - "&amp;Tabel_Forespørgsel_fra_Visma28[[#This Row],[SupDescr]])</f>
        <v xml:space="preserve"> - Rustf.emnerør 1.4301 32 x 20 mm</v>
      </c>
      <c r="G2985" t="s">
        <v>7296</v>
      </c>
      <c r="H2985">
        <v>1</v>
      </c>
      <c r="I2985" t="str">
        <f>IF(A2985=A2984,I2984&amp;CHAR(10)&amp;"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- 353925 - Rustf.emnerør 1.4301 32 x 20 mm</v>
      </c>
    </row>
    <row r="2986" spans="1:9" x14ac:dyDescent="0.25">
      <c r="A2986" t="s">
        <v>8657</v>
      </c>
      <c r="B2986">
        <v>43237700</v>
      </c>
      <c r="C2986" t="s">
        <v>8658</v>
      </c>
      <c r="D2986" t="str">
        <f>IF(Tabel_Forespørgsel_fra_Visma28[[#This Row],[SupProd]]=" "," "," - "&amp;Tabel_Forespørgsel_fra_Visma28[[#This Row],[SupProd]])</f>
        <v xml:space="preserve"> - 1088004</v>
      </c>
      <c r="E2986" t="s">
        <v>8659</v>
      </c>
      <c r="F2986" t="str">
        <f>IF(Tabel_Forespørgsel_fra_Visma28[[#This Row],[SupDescr]]=" "," "," - "&amp;Tabel_Forespørgsel_fra_Visma28[[#This Row],[SupDescr]])</f>
        <v xml:space="preserve"> - Syrefast stålrør Bejdset EN 4404</v>
      </c>
      <c r="G2986" t="s">
        <v>7296</v>
      </c>
      <c r="H2986">
        <v>1</v>
      </c>
      <c r="I2986" t="str">
        <f>IF(A2986=A2985,I2985&amp;CHAR(10)&amp;"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- 1088004 - Syrefast stålrør Bejdset EN 4404</v>
      </c>
    </row>
    <row r="2987" spans="1:9" x14ac:dyDescent="0.25">
      <c r="A2987" t="s">
        <v>14736</v>
      </c>
      <c r="B2987">
        <v>36955000</v>
      </c>
      <c r="C2987" t="s">
        <v>14737</v>
      </c>
      <c r="D2987" t="str">
        <f>IF(Tabel_Forespørgsel_fra_Visma28[[#This Row],[SupProd]]=" "," "," - "&amp;Tabel_Forespørgsel_fra_Visma28[[#This Row],[SupProd]])</f>
        <v xml:space="preserve"> - 5708587187569</v>
      </c>
      <c r="E2987" t="s">
        <v>14738</v>
      </c>
      <c r="F2987" t="str">
        <f>IF(Tabel_Forespørgsel_fra_Visma28[[#This Row],[SupDescr]]=" "," "," - "&amp;Tabel_Forespørgsel_fra_Visma28[[#This Row],[SupDescr]])</f>
        <v xml:space="preserve"> - Syrefaste stålrør EN 1.4404 ej glødede 42,4x2,00 mm</v>
      </c>
      <c r="G2987" t="s">
        <v>3982</v>
      </c>
      <c r="H2987">
        <v>1</v>
      </c>
      <c r="I2987" t="str">
        <f>IF(A2987=A2986,I2986&amp;CHAR(10)&amp;"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- 5708587187569 - Syrefaste stålrør EN 1.4404 ej glødede 42,4x2,00 mm</v>
      </c>
    </row>
    <row r="2988" spans="1:9" x14ac:dyDescent="0.25">
      <c r="A2988" t="s">
        <v>8852</v>
      </c>
      <c r="B2988">
        <v>87430000</v>
      </c>
      <c r="C2988" t="s">
        <v>8853</v>
      </c>
      <c r="D2988" t="str">
        <f>IF(Tabel_Forespørgsel_fra_Visma28[[#This Row],[SupProd]]=" "," "," - "&amp;Tabel_Forespørgsel_fra_Visma28[[#This Row],[SupProd]])</f>
        <v xml:space="preserve"> - 1404830300</v>
      </c>
      <c r="E2988" t="s">
        <v>16</v>
      </c>
      <c r="F2988" t="str">
        <f>IF(Tabel_Forespørgsel_fra_Visma28[[#This Row],[SupDescr]]=" "," "," - "&amp;Tabel_Forespørgsel_fra_Visma28[[#This Row],[SupDescr]])</f>
        <v xml:space="preserve"> </v>
      </c>
      <c r="G2988" t="s">
        <v>3997</v>
      </c>
      <c r="H2988">
        <v>1</v>
      </c>
      <c r="I2988" t="str">
        <f>IF(A2988=A2987,I2987&amp;CHAR(10)&amp;"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- 1404830300 </v>
      </c>
    </row>
    <row r="2989" spans="1:9" x14ac:dyDescent="0.25">
      <c r="A2989" t="s">
        <v>8905</v>
      </c>
      <c r="B2989">
        <v>87430000</v>
      </c>
      <c r="C2989" t="s">
        <v>8906</v>
      </c>
      <c r="D2989" t="str">
        <f>IF(Tabel_Forespørgsel_fra_Visma28[[#This Row],[SupProd]]=" "," "," - "&amp;Tabel_Forespørgsel_fra_Visma28[[#This Row],[SupProd]])</f>
        <v xml:space="preserve"> - 1405000150</v>
      </c>
      <c r="E2989" t="s">
        <v>16</v>
      </c>
      <c r="F2989" t="str">
        <f>IF(Tabel_Forespørgsel_fra_Visma28[[#This Row],[SupDescr]]=" "," "," - "&amp;Tabel_Forespørgsel_fra_Visma28[[#This Row],[SupDescr]])</f>
        <v xml:space="preserve"> </v>
      </c>
      <c r="G2989" t="s">
        <v>3997</v>
      </c>
      <c r="H2989">
        <v>1</v>
      </c>
      <c r="I2989" t="str">
        <f>IF(A2989=A2988,I2988&amp;CHAR(10)&amp;"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- 1405000150 </v>
      </c>
    </row>
    <row r="2990" spans="1:9" x14ac:dyDescent="0.25">
      <c r="A2990" t="s">
        <v>10815</v>
      </c>
      <c r="B2990">
        <v>36955000</v>
      </c>
      <c r="C2990" t="s">
        <v>10816</v>
      </c>
      <c r="D2990" t="str">
        <f>IF(Tabel_Forespørgsel_fra_Visma28[[#This Row],[SupProd]]=" "," "," - "&amp;Tabel_Forespørgsel_fra_Visma28[[#This Row],[SupProd]])</f>
        <v xml:space="preserve"> - RIVR101600405A</v>
      </c>
      <c r="E2990" t="s">
        <v>16</v>
      </c>
      <c r="F2990" t="str">
        <f>IF(Tabel_Forespørgsel_fra_Visma28[[#This Row],[SupDescr]]=" "," "," - "&amp;Tabel_Forespørgsel_fra_Visma28[[#This Row],[SupDescr]])</f>
        <v xml:space="preserve"> </v>
      </c>
      <c r="G2990" t="s">
        <v>3982</v>
      </c>
      <c r="H2990">
        <v>1</v>
      </c>
      <c r="I2990" t="str">
        <f>IF(A2990=A2989,I2989&amp;CHAR(10)&amp;"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RIVR101600405A </v>
      </c>
    </row>
    <row r="2991" spans="1:9" x14ac:dyDescent="0.25">
      <c r="A2991" t="s">
        <v>10817</v>
      </c>
      <c r="B2991">
        <v>36955000</v>
      </c>
      <c r="C2991" t="s">
        <v>10818</v>
      </c>
      <c r="D2991" t="str">
        <f>IF(Tabel_Forespørgsel_fra_Visma28[[#This Row],[SupProd]]=" "," "," - "&amp;Tabel_Forespørgsel_fra_Visma28[[#This Row],[SupProd]])</f>
        <v xml:space="preserve"> - RIVR108000300</v>
      </c>
      <c r="E2991" t="s">
        <v>16</v>
      </c>
      <c r="F2991" t="str">
        <f>IF(Tabel_Forespørgsel_fra_Visma28[[#This Row],[SupDescr]]=" "," "," - "&amp;Tabel_Forespørgsel_fra_Visma28[[#This Row],[SupDescr]])</f>
        <v xml:space="preserve"> </v>
      </c>
      <c r="G2991" t="s">
        <v>3982</v>
      </c>
      <c r="H2991">
        <v>1</v>
      </c>
      <c r="I2991" t="str">
        <f>IF(A2991=A2990,I2990&amp;CHAR(10)&amp;"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RIVR108000300 </v>
      </c>
    </row>
    <row r="2992" spans="1:9" x14ac:dyDescent="0.25">
      <c r="A2992" t="s">
        <v>15265</v>
      </c>
      <c r="B2992">
        <v>36955000</v>
      </c>
      <c r="C2992" t="s">
        <v>15266</v>
      </c>
      <c r="D2992" t="str">
        <f>IF(Tabel_Forespørgsel_fra_Visma28[[#This Row],[SupProd]]=" "," "," - "&amp;Tabel_Forespørgsel_fra_Visma28[[#This Row],[SupProd]])</f>
        <v xml:space="preserve"> - RIGP1142</v>
      </c>
      <c r="E2992" t="s">
        <v>15267</v>
      </c>
      <c r="F2992" t="str">
        <f>IF(Tabel_Forespørgsel_fra_Visma28[[#This Row],[SupDescr]]=" "," "," - "&amp;Tabel_Forespørgsel_fra_Visma28[[#This Row],[SupDescr]])</f>
        <v xml:space="preserve"> - Syrefaste pladerør EN 1.4404 ej glødede 114,3x2,00 mm</v>
      </c>
      <c r="G2992" t="s">
        <v>3982</v>
      </c>
      <c r="H2992">
        <v>1</v>
      </c>
      <c r="I2992" t="str">
        <f>IF(A2992=A2991,I2991&amp;CHAR(10)&amp;"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RIGP1142 - Syrefaste pladerør EN 1.4404 ej glødede 114,3x2,00 mm</v>
      </c>
    </row>
    <row r="2993" spans="1:9" x14ac:dyDescent="0.25">
      <c r="A2993" t="s">
        <v>15002</v>
      </c>
      <c r="B2993">
        <v>87430000</v>
      </c>
      <c r="C2993" t="s">
        <v>15003</v>
      </c>
      <c r="D2993" t="str">
        <f>IF(Tabel_Forespørgsel_fra_Visma28[[#This Row],[SupProd]]=" "," "," - "&amp;Tabel_Forespørgsel_fra_Visma28[[#This Row],[SupProd]])</f>
        <v xml:space="preserve"> - 1313300400</v>
      </c>
      <c r="E2993" t="s">
        <v>16</v>
      </c>
      <c r="F2993" t="str">
        <f>IF(Tabel_Forespørgsel_fra_Visma28[[#This Row],[SupDescr]]=" "," "," - "&amp;Tabel_Forespørgsel_fra_Visma28[[#This Row],[SupDescr]])</f>
        <v xml:space="preserve"> </v>
      </c>
      <c r="G2993" t="s">
        <v>3997</v>
      </c>
      <c r="H2993">
        <v>1</v>
      </c>
      <c r="I2993" t="str">
        <f>IF(A2993=A2992,I2992&amp;CHAR(10)&amp;"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- 1313300400 </v>
      </c>
    </row>
    <row r="2994" spans="1:9" x14ac:dyDescent="0.25">
      <c r="A2994" t="s">
        <v>6340</v>
      </c>
      <c r="B2994">
        <v>96306000</v>
      </c>
      <c r="C2994" t="s">
        <v>6341</v>
      </c>
      <c r="D2994" t="str">
        <f>IF(Tabel_Forespørgsel_fra_Visma28[[#This Row],[SupProd]]=" "," "," - "&amp;Tabel_Forespørgsel_fra_Visma28[[#This Row],[SupProd]])</f>
        <v xml:space="preserve"> - 611012</v>
      </c>
      <c r="E2994" t="s">
        <v>16</v>
      </c>
      <c r="F2994" t="str">
        <f>IF(Tabel_Forespørgsel_fra_Visma28[[#This Row],[SupDescr]]=" "," "," - "&amp;Tabel_Forespørgsel_fra_Visma28[[#This Row],[SupDescr]])</f>
        <v xml:space="preserve"> </v>
      </c>
      <c r="G2994" t="s">
        <v>8068</v>
      </c>
      <c r="H2994">
        <v>1</v>
      </c>
      <c r="I2994" t="str">
        <f>IF(A2994=A2993,I2993&amp;CHAR(10)&amp;"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- 611012 </v>
      </c>
    </row>
    <row r="2995" spans="1:9" x14ac:dyDescent="0.25">
      <c r="A2995" t="s">
        <v>14091</v>
      </c>
      <c r="B2995">
        <v>87430000</v>
      </c>
      <c r="C2995" t="s">
        <v>14092</v>
      </c>
      <c r="D2995" t="str">
        <f>IF(Tabel_Forespørgsel_fra_Visma28[[#This Row],[SupProd]]=" "," "," - "&amp;Tabel_Forespørgsel_fra_Visma28[[#This Row],[SupProd]])</f>
        <v xml:space="preserve"> - 1616830300</v>
      </c>
      <c r="E2995" t="s">
        <v>16</v>
      </c>
      <c r="F2995" t="str">
        <f>IF(Tabel_Forespørgsel_fra_Visma28[[#This Row],[SupDescr]]=" "," "," - "&amp;Tabel_Forespørgsel_fra_Visma28[[#This Row],[SupDescr]])</f>
        <v xml:space="preserve"> </v>
      </c>
      <c r="G2995" t="s">
        <v>3997</v>
      </c>
      <c r="H2995">
        <v>1</v>
      </c>
      <c r="I2995" t="str">
        <f>IF(A2995=A2994,I2994&amp;CHAR(10)&amp;"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- 1616830300 </v>
      </c>
    </row>
    <row r="2996" spans="1:9" x14ac:dyDescent="0.25">
      <c r="A2996" t="s">
        <v>14091</v>
      </c>
      <c r="B2996">
        <v>36955000</v>
      </c>
      <c r="C2996" t="s">
        <v>14093</v>
      </c>
      <c r="D2996" t="str">
        <f>IF(Tabel_Forespørgsel_fra_Visma28[[#This Row],[SupProd]]=" "," "," - "&amp;Tabel_Forespørgsel_fra_Visma28[[#This Row],[SupProd]])</f>
        <v xml:space="preserve"> - 5708587201586</v>
      </c>
      <c r="E2996" t="s">
        <v>16</v>
      </c>
      <c r="F2996" t="str">
        <f>IF(Tabel_Forespørgsel_fra_Visma28[[#This Row],[SupDescr]]=" "," "," - "&amp;Tabel_Forespørgsel_fra_Visma28[[#This Row],[SupDescr]])</f>
        <v xml:space="preserve"> </v>
      </c>
      <c r="G2996" t="s">
        <v>3982</v>
      </c>
      <c r="H2996">
        <v>2</v>
      </c>
      <c r="I2996" t="str">
        <f>IF(A2996=A2995,I2995&amp;CHAR(10)&amp;"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- 1616830300 
  Lemvigh-Müller - 5708587201586 </v>
      </c>
    </row>
    <row r="2997" spans="1:9" x14ac:dyDescent="0.25">
      <c r="A2997" t="s">
        <v>5249</v>
      </c>
      <c r="B2997">
        <v>86892211</v>
      </c>
      <c r="C2997" t="s">
        <v>5250</v>
      </c>
      <c r="D2997" t="str">
        <f>IF(Tabel_Forespørgsel_fra_Visma28[[#This Row],[SupProd]]=" "," "," - "&amp;Tabel_Forespørgsel_fra_Visma28[[#This Row],[SupProd]])</f>
        <v xml:space="preserve"> - 2222733</v>
      </c>
      <c r="E2997" t="s">
        <v>16</v>
      </c>
      <c r="F2997" t="str">
        <f>IF(Tabel_Forespørgsel_fra_Visma28[[#This Row],[SupDescr]]=" "," "," - "&amp;Tabel_Forespørgsel_fra_Visma28[[#This Row],[SupDescr]])</f>
        <v xml:space="preserve"> </v>
      </c>
      <c r="G2997" t="s">
        <v>3996</v>
      </c>
      <c r="H2997">
        <v>1</v>
      </c>
      <c r="I2997" t="str">
        <f>IF(A2997=A2996,I2996&amp;CHAR(10)&amp;"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- 2222733 </v>
      </c>
    </row>
    <row r="2998" spans="1:9" x14ac:dyDescent="0.25">
      <c r="A2998" t="s">
        <v>11451</v>
      </c>
      <c r="B2998">
        <v>43237700</v>
      </c>
      <c r="C2998" t="s">
        <v>11452</v>
      </c>
      <c r="D2998" t="str">
        <f>IF(Tabel_Forespørgsel_fra_Visma28[[#This Row],[SupProd]]=" "," "," - "&amp;Tabel_Forespørgsel_fra_Visma28[[#This Row],[SupProd]])</f>
        <v xml:space="preserve"> - 354068</v>
      </c>
      <c r="E2998" t="s">
        <v>11453</v>
      </c>
      <c r="F2998" t="str">
        <f>IF(Tabel_Forespørgsel_fra_Visma28[[#This Row],[SupDescr]]=" "," "," - "&amp;Tabel_Forespørgsel_fra_Visma28[[#This Row],[SupDescr]])</f>
        <v xml:space="preserve"> - Syrefaste Firkantrør EN 1.4404 20/20/2,0 mm</v>
      </c>
      <c r="G2998" t="s">
        <v>7296</v>
      </c>
      <c r="H2998">
        <v>1</v>
      </c>
      <c r="I2998" t="str">
        <f>IF(A2998=A2997,I2997&amp;CHAR(10)&amp;"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- 354068 - Syrefaste Firkantrør EN 1.4404 20/20/2,0 mm</v>
      </c>
    </row>
    <row r="2999" spans="1:9" x14ac:dyDescent="0.25">
      <c r="A2999" t="s">
        <v>10785</v>
      </c>
      <c r="B2999">
        <v>36955000</v>
      </c>
      <c r="C2999" t="s">
        <v>10786</v>
      </c>
      <c r="D2999" t="str">
        <f>IF(Tabel_Forespørgsel_fra_Visma28[[#This Row],[SupProd]]=" "," "," - "&amp;Tabel_Forespørgsel_fra_Visma28[[#This Row],[SupProd]])</f>
        <v xml:space="preserve"> - RIV4303</v>
      </c>
      <c r="E2999" t="s">
        <v>16</v>
      </c>
      <c r="F2999" t="str">
        <f>IF(Tabel_Forespørgsel_fra_Visma28[[#This Row],[SupDescr]]=" "," "," - "&amp;Tabel_Forespørgsel_fra_Visma28[[#This Row],[SupDescr]])</f>
        <v xml:space="preserve"> </v>
      </c>
      <c r="G2999" t="s">
        <v>3982</v>
      </c>
      <c r="H2999">
        <v>1</v>
      </c>
      <c r="I2999" t="str">
        <f>IF(A2999=A2998,I2998&amp;CHAR(10)&amp;"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RIV4303 </v>
      </c>
    </row>
    <row r="3000" spans="1:9" x14ac:dyDescent="0.25">
      <c r="A3000" t="s">
        <v>8145</v>
      </c>
      <c r="B3000">
        <v>43237700</v>
      </c>
      <c r="C3000" t="s">
        <v>8146</v>
      </c>
      <c r="D3000" t="str">
        <f>IF(Tabel_Forespørgsel_fra_Visma28[[#This Row],[SupProd]]=" "," "," - "&amp;Tabel_Forespørgsel_fra_Visma28[[#This Row],[SupProd]])</f>
        <v xml:space="preserve"> - 660696</v>
      </c>
      <c r="E3000" t="s">
        <v>8147</v>
      </c>
      <c r="F3000" t="str">
        <f>IF(Tabel_Forespørgsel_fra_Visma28[[#This Row],[SupDescr]]=" "," "," - "&amp;Tabel_Forespørgsel_fra_Visma28[[#This Row],[SupDescr]])</f>
        <v xml:space="preserve"> - Profilrør EN 4301 35x35x1,5</v>
      </c>
      <c r="G3000" t="s">
        <v>7296</v>
      </c>
      <c r="H3000">
        <v>1</v>
      </c>
      <c r="I3000" t="str">
        <f>IF(A3000=A2999,I2999&amp;CHAR(10)&amp;"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- 660696 - Profilrør EN 4301 35x35x1,5</v>
      </c>
    </row>
    <row r="3001" spans="1:9" x14ac:dyDescent="0.25">
      <c r="A3001" t="s">
        <v>8832</v>
      </c>
      <c r="B3001">
        <v>86892211</v>
      </c>
      <c r="C3001" t="s">
        <v>8833</v>
      </c>
      <c r="D3001" t="str">
        <f>IF(Tabel_Forespørgsel_fra_Visma28[[#This Row],[SupProd]]=" "," "," - "&amp;Tabel_Forespørgsel_fra_Visma28[[#This Row],[SupProd]])</f>
        <v xml:space="preserve"> - 205050202</v>
      </c>
      <c r="E3001" t="s">
        <v>16</v>
      </c>
      <c r="F3001" t="str">
        <f>IF(Tabel_Forespørgsel_fra_Visma28[[#This Row],[SupDescr]]=" "," "," - "&amp;Tabel_Forespørgsel_fra_Visma28[[#This Row],[SupDescr]])</f>
        <v xml:space="preserve"> </v>
      </c>
      <c r="G3001" t="s">
        <v>3996</v>
      </c>
      <c r="H3001">
        <v>1</v>
      </c>
      <c r="I3001" t="str">
        <f>IF(A3001=A3000,I3000&amp;CHAR(10)&amp;"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- 205050202 </v>
      </c>
    </row>
    <row r="3002" spans="1:9" x14ac:dyDescent="0.25">
      <c r="A3002" t="s">
        <v>8832</v>
      </c>
      <c r="B3002">
        <v>96306000</v>
      </c>
      <c r="C3002" t="s">
        <v>9129</v>
      </c>
      <c r="D3002" t="str">
        <f>IF(Tabel_Forespørgsel_fra_Visma28[[#This Row],[SupProd]]=" "," "," - "&amp;Tabel_Forespørgsel_fra_Visma28[[#This Row],[SupProd]])</f>
        <v xml:space="preserve"> - 654533</v>
      </c>
      <c r="E3002" t="s">
        <v>16</v>
      </c>
      <c r="F3002" t="str">
        <f>IF(Tabel_Forespørgsel_fra_Visma28[[#This Row],[SupDescr]]=" "," "," - "&amp;Tabel_Forespørgsel_fra_Visma28[[#This Row],[SupDescr]])</f>
        <v xml:space="preserve"> </v>
      </c>
      <c r="G3002" t="s">
        <v>8068</v>
      </c>
      <c r="H3002">
        <v>2</v>
      </c>
      <c r="I3002" t="str">
        <f>IF(A3002=A3001,I3001&amp;CHAR(10)&amp;"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- 205050202 
  Sanistål- - 654533 </v>
      </c>
    </row>
    <row r="3003" spans="1:9" x14ac:dyDescent="0.25">
      <c r="A3003" t="s">
        <v>11859</v>
      </c>
      <c r="B3003">
        <v>43237700</v>
      </c>
      <c r="C3003" t="s">
        <v>11860</v>
      </c>
      <c r="D3003" t="str">
        <f>IF(Tabel_Forespørgsel_fra_Visma28[[#This Row],[SupProd]]=" "," "," - "&amp;Tabel_Forespørgsel_fra_Visma28[[#This Row],[SupProd]])</f>
        <v xml:space="preserve"> - 354152</v>
      </c>
      <c r="E3003" t="s">
        <v>11861</v>
      </c>
      <c r="F3003" t="str">
        <f>IF(Tabel_Forespørgsel_fra_Visma28[[#This Row],[SupDescr]]=" "," "," - "&amp;Tabel_Forespørgsel_fra_Visma28[[#This Row],[SupDescr]])</f>
        <v xml:space="preserve"> - Rustf.rør slb.4301 k220</v>
      </c>
      <c r="G3003" t="s">
        <v>7296</v>
      </c>
      <c r="H3003">
        <v>1</v>
      </c>
      <c r="I3003" t="str">
        <f>IF(A3003=A3002,I3002&amp;CHAR(10)&amp;"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- 354152 - Rustf.rør slb.4301 k220</v>
      </c>
    </row>
    <row r="3004" spans="1:9" x14ac:dyDescent="0.25">
      <c r="A3004" t="s">
        <v>10806</v>
      </c>
      <c r="B3004">
        <v>43237700</v>
      </c>
      <c r="C3004" t="s">
        <v>10807</v>
      </c>
      <c r="D3004" t="str">
        <f>IF(Tabel_Forespørgsel_fra_Visma28[[#This Row],[SupProd]]=" "," "," - "&amp;Tabel_Forespørgsel_fra_Visma28[[#This Row],[SupProd]])</f>
        <v xml:space="preserve"> - 354030</v>
      </c>
      <c r="E3004" t="s">
        <v>10808</v>
      </c>
      <c r="F3004" t="str">
        <f>IF(Tabel_Forespørgsel_fra_Visma28[[#This Row],[SupDescr]]=" "," "," - "&amp;Tabel_Forespørgsel_fra_Visma28[[#This Row],[SupDescr]])</f>
        <v xml:space="preserve"> - Rustfri Firkantrør en1,4301 60X30X2</v>
      </c>
      <c r="G3004" t="s">
        <v>7296</v>
      </c>
      <c r="H3004">
        <v>1</v>
      </c>
      <c r="I3004" t="str">
        <f>IF(A3004=A3003,I3003&amp;CHAR(10)&amp;"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- 354030 - Rustfri Firkantrør en1,4301 60X30X2</v>
      </c>
    </row>
    <row r="3005" spans="1:9" x14ac:dyDescent="0.25">
      <c r="A3005" t="s">
        <v>8598</v>
      </c>
      <c r="B3005">
        <v>86892211</v>
      </c>
      <c r="C3005" t="s">
        <v>8599</v>
      </c>
      <c r="D3005" t="str">
        <f>IF(Tabel_Forespørgsel_fra_Visma28[[#This Row],[SupProd]]=" "," "," - "&amp;Tabel_Forespørgsel_fra_Visma28[[#This Row],[SupProd]])</f>
        <v xml:space="preserve"> - 2860203</v>
      </c>
      <c r="E3005" t="s">
        <v>8600</v>
      </c>
      <c r="F3005" t="str">
        <f>IF(Tabel_Forespørgsel_fra_Visma28[[#This Row],[SupDescr]]=" "," "," - "&amp;Tabel_Forespørgsel_fra_Visma28[[#This Row],[SupDescr]])</f>
        <v xml:space="preserve"> - Søml. hydr. rør, EN 1.4404, Blankglødet, EN 10216-5 20,0x3,0</v>
      </c>
      <c r="G3005" t="s">
        <v>3996</v>
      </c>
      <c r="H3005">
        <v>1</v>
      </c>
      <c r="I3005" t="str">
        <f>IF(A3005=A3004,I3004&amp;CHAR(10)&amp;"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- 2860203 - Søml. hydr. rør, EN 1.4404, Blankglødet, EN 10216-5 20,0x3,0</v>
      </c>
    </row>
    <row r="3006" spans="1:9" x14ac:dyDescent="0.25">
      <c r="A3006" t="s">
        <v>8602</v>
      </c>
      <c r="B3006">
        <v>87944000</v>
      </c>
      <c r="C3006" t="s">
        <v>8603</v>
      </c>
      <c r="D3006" t="str">
        <f>IF(Tabel_Forespørgsel_fra_Visma28[[#This Row],[SupProd]]=" "," "," - "&amp;Tabel_Forespørgsel_fra_Visma28[[#This Row],[SupProd]])</f>
        <v xml:space="preserve"> - 19119</v>
      </c>
      <c r="E3006" t="s">
        <v>16</v>
      </c>
      <c r="F3006" t="str">
        <f>IF(Tabel_Forespørgsel_fra_Visma28[[#This Row],[SupDescr]]=" "," "," - "&amp;Tabel_Forespørgsel_fra_Visma28[[#This Row],[SupDescr]])</f>
        <v xml:space="preserve"> </v>
      </c>
      <c r="G3006" t="s">
        <v>3998</v>
      </c>
      <c r="H3006">
        <v>2</v>
      </c>
      <c r="I3006" t="str">
        <f>IF(A3006=A3005,I3005&amp;CHAR(10)&amp;"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- 19119 </v>
      </c>
    </row>
    <row r="3007" spans="1:9" x14ac:dyDescent="0.25">
      <c r="A3007" t="s">
        <v>8501</v>
      </c>
      <c r="B3007">
        <v>36955000</v>
      </c>
      <c r="C3007" t="s">
        <v>8502</v>
      </c>
      <c r="D3007" t="str">
        <f>IF(Tabel_Forespørgsel_fra_Visma28[[#This Row],[SupProd]]=" "," "," - "&amp;Tabel_Forespørgsel_fra_Visma28[[#This Row],[SupProd]])</f>
        <v xml:space="preserve"> - RIBI3212</v>
      </c>
      <c r="E3007" t="s">
        <v>16</v>
      </c>
      <c r="F3007" t="str">
        <f>IF(Tabel_Forespørgsel_fra_Visma28[[#This Row],[SupDescr]]=" "," "," - "&amp;Tabel_Forespørgsel_fra_Visma28[[#This Row],[SupDescr]])</f>
        <v xml:space="preserve"> </v>
      </c>
      <c r="G3007" t="s">
        <v>3982</v>
      </c>
      <c r="H3007">
        <v>1</v>
      </c>
      <c r="I3007" t="str">
        <f>IF(A3007=A3006,I3006&amp;CHAR(10)&amp;"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RIBI3212 </v>
      </c>
    </row>
    <row r="3008" spans="1:9" x14ac:dyDescent="0.25">
      <c r="A3008" t="s">
        <v>7960</v>
      </c>
      <c r="B3008">
        <v>96306000</v>
      </c>
      <c r="C3008" t="s">
        <v>7961</v>
      </c>
      <c r="D3008" t="str">
        <f>IF(Tabel_Forespørgsel_fra_Visma28[[#This Row],[SupProd]]=" "," "," - "&amp;Tabel_Forespørgsel_fra_Visma28[[#This Row],[SupProd]])</f>
        <v xml:space="preserve"> - 479162</v>
      </c>
      <c r="E3008" t="s">
        <v>16</v>
      </c>
      <c r="F3008" t="str">
        <f>IF(Tabel_Forespørgsel_fra_Visma28[[#This Row],[SupDescr]]=" "," "," - "&amp;Tabel_Forespørgsel_fra_Visma28[[#This Row],[SupDescr]])</f>
        <v xml:space="preserve"> </v>
      </c>
      <c r="G3008" t="s">
        <v>8068</v>
      </c>
      <c r="H3008">
        <v>1</v>
      </c>
      <c r="I3008" t="str">
        <f>IF(A3008=A3007,I3007&amp;CHAR(10)&amp;"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- 479162 </v>
      </c>
    </row>
    <row r="3009" spans="1:9" x14ac:dyDescent="0.25">
      <c r="A3009" t="s">
        <v>8854</v>
      </c>
      <c r="B3009">
        <v>66178117</v>
      </c>
      <c r="C3009" t="s">
        <v>16</v>
      </c>
      <c r="D3009" t="str">
        <f>IF(Tabel_Forespørgsel_fra_Visma28[[#This Row],[SupProd]]=" "," "," - "&amp;Tabel_Forespørgsel_fra_Visma28[[#This Row],[SupProd]])</f>
        <v xml:space="preserve"> </v>
      </c>
      <c r="E3009" t="s">
        <v>8855</v>
      </c>
      <c r="F3009" t="str">
        <f>IF(Tabel_Forespørgsel_fra_Visma28[[#This Row],[SupDescr]]=" "," "," - "&amp;Tabel_Forespørgsel_fra_Visma28[[#This Row],[SupDescr]])</f>
        <v xml:space="preserve"> - 3x1000x2000mm EN AW-6082 T6</v>
      </c>
      <c r="G3009" t="s">
        <v>8856</v>
      </c>
      <c r="H3009">
        <v>1</v>
      </c>
      <c r="I3009" t="str">
        <f>IF(A3009=A3008,I3008&amp;CHAR(10)&amp;"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 - 3x1000x2000mm EN AW-6082 T6</v>
      </c>
    </row>
    <row r="3010" spans="1:9" x14ac:dyDescent="0.25">
      <c r="A3010" t="s">
        <v>14943</v>
      </c>
      <c r="B3010">
        <v>36955000</v>
      </c>
      <c r="C3010" t="s">
        <v>14944</v>
      </c>
      <c r="D3010" t="str">
        <f>IF(Tabel_Forespørgsel_fra_Visma28[[#This Row],[SupProd]]=" "," "," - "&amp;Tabel_Forespørgsel_fra_Visma28[[#This Row],[SupProd]])</f>
        <v xml:space="preserve"> - ASF52510</v>
      </c>
      <c r="E3010" t="s">
        <v>14945</v>
      </c>
      <c r="F3010" t="str">
        <f>IF(Tabel_Forespørgsel_fra_Visma28[[#This Row],[SupDescr]]=" "," "," - "&amp;Tabel_Forespørgsel_fra_Visma28[[#This Row],[SupDescr]])</f>
        <v xml:space="preserve"> - Aluminiumskinner flade 6060/6063 25x10 mm</v>
      </c>
      <c r="G3010" t="s">
        <v>3982</v>
      </c>
      <c r="H3010">
        <v>1</v>
      </c>
      <c r="I3010" t="str">
        <f>IF(A3010=A3009,I3009&amp;CHAR(10)&amp;"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ASF52510 - Aluminiumskinner flade 6060/6063 25x10 mm</v>
      </c>
    </row>
    <row r="3011" spans="1:9" x14ac:dyDescent="0.25">
      <c r="A3011" t="s">
        <v>41475</v>
      </c>
      <c r="B3011">
        <v>36955000</v>
      </c>
      <c r="C3011" t="s">
        <v>8604</v>
      </c>
      <c r="D3011" t="str">
        <f>IF(Tabel_Forespørgsel_fra_Visma28[[#This Row],[SupProd]]=" "," "," - "&amp;Tabel_Forespørgsel_fra_Visma28[[#This Row],[SupProd]])</f>
        <v xml:space="preserve"> - ASF54010</v>
      </c>
      <c r="E3011" t="s">
        <v>16</v>
      </c>
      <c r="F3011" t="str">
        <f>IF(Tabel_Forespørgsel_fra_Visma28[[#This Row],[SupDescr]]=" "," "," - "&amp;Tabel_Forespørgsel_fra_Visma28[[#This Row],[SupDescr]])</f>
        <v xml:space="preserve"> </v>
      </c>
      <c r="G3011" t="s">
        <v>3982</v>
      </c>
      <c r="H3011">
        <v>1</v>
      </c>
      <c r="I3011" t="str">
        <f>IF(A3011=A3010,I3010&amp;CHAR(10)&amp;"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ASF54010 </v>
      </c>
    </row>
    <row r="3012" spans="1:9" x14ac:dyDescent="0.25">
      <c r="A3012" t="s">
        <v>41303</v>
      </c>
      <c r="B3012">
        <v>66178117</v>
      </c>
      <c r="C3012" t="s">
        <v>41304</v>
      </c>
      <c r="D3012" t="str">
        <f>IF(Tabel_Forespørgsel_fra_Visma28[[#This Row],[SupProd]]=" "," "," - "&amp;Tabel_Forespørgsel_fra_Visma28[[#This Row],[SupProd]])</f>
        <v xml:space="preserve"> - 1053151</v>
      </c>
      <c r="E3012" t="s">
        <v>41305</v>
      </c>
      <c r="F3012" t="str">
        <f>IF(Tabel_Forespørgsel_fra_Visma28[[#This Row],[SupDescr]]=" "," "," - "&amp;Tabel_Forespørgsel_fra_Visma28[[#This Row],[SupDescr]])</f>
        <v xml:space="preserve"> - 60x10 mm Fladstang - EN AW-6101A</v>
      </c>
      <c r="G3012" t="s">
        <v>8856</v>
      </c>
      <c r="H3012">
        <v>1</v>
      </c>
      <c r="I3012" t="str">
        <f>IF(A3012=A3011,I3011&amp;CHAR(10)&amp;"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- 1053151 - 60x10 mm Fladstang - EN AW-6101A</v>
      </c>
    </row>
    <row r="3013" spans="1:9" x14ac:dyDescent="0.25">
      <c r="A3013" t="s">
        <v>8170</v>
      </c>
      <c r="B3013">
        <v>43237700</v>
      </c>
      <c r="C3013" t="s">
        <v>8171</v>
      </c>
      <c r="D3013" t="str">
        <f>IF(Tabel_Forespørgsel_fra_Visma28[[#This Row],[SupProd]]=" "," "," - "&amp;Tabel_Forespørgsel_fra_Visma28[[#This Row],[SupProd]])</f>
        <v xml:space="preserve"> - 458083</v>
      </c>
      <c r="E3013" t="s">
        <v>8172</v>
      </c>
      <c r="F3013" t="str">
        <f>IF(Tabel_Forespørgsel_fra_Visma28[[#This Row],[SupDescr]]=" "," "," - "&amp;Tabel_Forespørgsel_fra_Visma28[[#This Row],[SupDescr]])</f>
        <v xml:space="preserve"> - Aluminiumsrør EN AW-6060/6063 T6 - AlMg</v>
      </c>
      <c r="G3013" t="s">
        <v>7296</v>
      </c>
      <c r="H3013">
        <v>1</v>
      </c>
      <c r="I3013" t="str">
        <f>IF(A3013=A3012,I3012&amp;CHAR(10)&amp;"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- 458083 - Aluminiumsrør EN AW-6060/6063 T6 - AlMg</v>
      </c>
    </row>
    <row r="3014" spans="1:9" x14ac:dyDescent="0.25">
      <c r="A3014" t="s">
        <v>12008</v>
      </c>
      <c r="B3014">
        <v>36955000</v>
      </c>
      <c r="C3014" t="s">
        <v>12009</v>
      </c>
      <c r="D3014" t="str">
        <f>IF(Tabel_Forespørgsel_fra_Visma28[[#This Row],[SupProd]]=" "," "," - "&amp;Tabel_Forespørgsel_fra_Visma28[[#This Row],[SupProd]])</f>
        <v xml:space="preserve"> - ARR51010</v>
      </c>
      <c r="E3014" t="s">
        <v>16</v>
      </c>
      <c r="F3014" t="str">
        <f>IF(Tabel_Forespørgsel_fra_Visma28[[#This Row],[SupDescr]]=" "," "," - "&amp;Tabel_Forespørgsel_fra_Visma28[[#This Row],[SupDescr]])</f>
        <v xml:space="preserve"> </v>
      </c>
      <c r="G3014" t="s">
        <v>3982</v>
      </c>
      <c r="H3014">
        <v>1</v>
      </c>
      <c r="I3014" t="str">
        <f>IF(A3014=A3013,I3013&amp;CHAR(10)&amp;"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ARR51010 </v>
      </c>
    </row>
    <row r="3015" spans="1:9" x14ac:dyDescent="0.25">
      <c r="A3015" t="s">
        <v>14158</v>
      </c>
      <c r="B3015">
        <v>66178117</v>
      </c>
      <c r="C3015" t="s">
        <v>14159</v>
      </c>
      <c r="D3015" t="str">
        <f>IF(Tabel_Forespørgsel_fra_Visma28[[#This Row],[SupProd]]=" "," "," - "&amp;Tabel_Forespørgsel_fra_Visma28[[#This Row],[SupProd]])</f>
        <v xml:space="preserve"> - 1001935</v>
      </c>
      <c r="E3015" t="s">
        <v>16</v>
      </c>
      <c r="F3015" t="str">
        <f>IF(Tabel_Forespørgsel_fra_Visma28[[#This Row],[SupDescr]]=" "," "," - "&amp;Tabel_Forespørgsel_fra_Visma28[[#This Row],[SupDescr]])</f>
        <v xml:space="preserve"> </v>
      </c>
      <c r="G3015" t="s">
        <v>8856</v>
      </c>
      <c r="H3015">
        <v>1</v>
      </c>
      <c r="I3015" t="str">
        <f>IF(A3015=A3014,I3014&amp;CHAR(10)&amp;"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- 1001935 </v>
      </c>
    </row>
    <row r="3016" spans="1:9" x14ac:dyDescent="0.25">
      <c r="A3016" t="s">
        <v>8632</v>
      </c>
      <c r="B3016">
        <v>43237700</v>
      </c>
      <c r="C3016" t="s">
        <v>8633</v>
      </c>
      <c r="D3016" t="str">
        <f>IF(Tabel_Forespørgsel_fra_Visma28[[#This Row],[SupProd]]=" "," "," - "&amp;Tabel_Forespørgsel_fra_Visma28[[#This Row],[SupProd]])</f>
        <v xml:space="preserve"> - 654277</v>
      </c>
      <c r="E3016" t="s">
        <v>8172</v>
      </c>
      <c r="F3016" t="str">
        <f>IF(Tabel_Forespørgsel_fra_Visma28[[#This Row],[SupDescr]]=" "," "," - "&amp;Tabel_Forespørgsel_fra_Visma28[[#This Row],[SupDescr]])</f>
        <v xml:space="preserve"> - Aluminiumsrør EN AW-6060/6063 T6 - AlMg</v>
      </c>
      <c r="G3016" t="s">
        <v>7296</v>
      </c>
      <c r="H3016">
        <v>1</v>
      </c>
      <c r="I3016" t="str">
        <f>IF(A3016=A3015,I3015&amp;CHAR(10)&amp;"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- 654277 - Aluminiumsrør EN AW-6060/6063 T6 - AlMg</v>
      </c>
    </row>
    <row r="3017" spans="1:9" x14ac:dyDescent="0.25">
      <c r="A3017" t="s">
        <v>8461</v>
      </c>
      <c r="B3017">
        <v>96306000</v>
      </c>
      <c r="C3017" t="s">
        <v>8462</v>
      </c>
      <c r="D3017" t="str">
        <f>IF(Tabel_Forespørgsel_fra_Visma28[[#This Row],[SupProd]]=" "," "," - "&amp;Tabel_Forespørgsel_fra_Visma28[[#This Row],[SupProd]])</f>
        <v xml:space="preserve"> - 1027689</v>
      </c>
      <c r="E3017" t="s">
        <v>8463</v>
      </c>
      <c r="F3017" t="str">
        <f>IF(Tabel_Forespørgsel_fra_Visma28[[#This Row],[SupDescr]]=" "," "," - "&amp;Tabel_Forespørgsel_fra_Visma28[[#This Row],[SupDescr]])</f>
        <v xml:space="preserve"> - Ø120x5 Alurør AAW-6060/6063 T6</v>
      </c>
      <c r="G3017" t="s">
        <v>8068</v>
      </c>
      <c r="H3017">
        <v>1</v>
      </c>
      <c r="I3017" t="str">
        <f>IF(A3017=A3016,I3016&amp;CHAR(10)&amp;"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- 1027689 - Ø120x5 Alurør AAW-6060/6063 T6</v>
      </c>
    </row>
    <row r="3018" spans="1:9" x14ac:dyDescent="0.25">
      <c r="A3018" t="s">
        <v>15217</v>
      </c>
      <c r="B3018">
        <v>43237700</v>
      </c>
      <c r="C3018" t="s">
        <v>15218</v>
      </c>
      <c r="D3018" t="str">
        <f>IF(Tabel_Forespørgsel_fra_Visma28[[#This Row],[SupProd]]=" "," "," - "&amp;Tabel_Forespørgsel_fra_Visma28[[#This Row],[SupProd]])</f>
        <v xml:space="preserve"> - 371387</v>
      </c>
      <c r="E3018" t="s">
        <v>15219</v>
      </c>
      <c r="F3018" t="str">
        <f>IF(Tabel_Forespørgsel_fra_Visma28[[#This Row],[SupDescr]]=" "," "," - "&amp;Tabel_Forespørgsel_fra_Visma28[[#This Row],[SupDescr]])</f>
        <v xml:space="preserve"> - HULP KF S235JR EN 10219 FZV</v>
      </c>
      <c r="G3018" t="s">
        <v>7296</v>
      </c>
      <c r="H3018">
        <v>1</v>
      </c>
      <c r="I3018" t="str">
        <f>IF(A3018=A3017,I3017&amp;CHAR(10)&amp;"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- 371387 - HULP KF S235JR EN 10219 FZV</v>
      </c>
    </row>
    <row r="3019" spans="1:9" x14ac:dyDescent="0.25">
      <c r="A3019" t="s">
        <v>8119</v>
      </c>
      <c r="B3019">
        <v>46770000</v>
      </c>
      <c r="C3019" t="s">
        <v>8120</v>
      </c>
      <c r="D3019" t="str">
        <f>IF(Tabel_Forespørgsel_fra_Visma28[[#This Row],[SupProd]]=" "," "," - "&amp;Tabel_Forespørgsel_fra_Visma28[[#This Row],[SupProd]])</f>
        <v xml:space="preserve"> - SPC0030CFL01MAF</v>
      </c>
      <c r="E3019" t="s">
        <v>16</v>
      </c>
      <c r="F3019" t="str">
        <f>IF(Tabel_Forespørgsel_fra_Visma28[[#This Row],[SupDescr]]=" "," "," - "&amp;Tabel_Forespørgsel_fra_Visma28[[#This Row],[SupDescr]])</f>
        <v xml:space="preserve"> </v>
      </c>
      <c r="G3019" t="s">
        <v>8121</v>
      </c>
      <c r="H3019">
        <v>1</v>
      </c>
      <c r="I3019" t="str">
        <f>IF(A3019=A3018,I3018&amp;CHAR(10)&amp;"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Rias - SPC0030CFL01MAF </v>
      </c>
    </row>
    <row r="3020" spans="1:9" x14ac:dyDescent="0.25">
      <c r="A3020" t="s">
        <v>12165</v>
      </c>
      <c r="B3020">
        <v>66178117</v>
      </c>
      <c r="C3020" t="s">
        <v>12166</v>
      </c>
      <c r="D3020" t="str">
        <f>IF(Tabel_Forespørgsel_fra_Visma28[[#This Row],[SupProd]]=" "," "," - "&amp;Tabel_Forespørgsel_fra_Visma28[[#This Row],[SupProd]])</f>
        <v xml:space="preserve"> - 1152454</v>
      </c>
      <c r="E3020" t="s">
        <v>16</v>
      </c>
      <c r="F3020" t="str">
        <f>IF(Tabel_Forespørgsel_fra_Visma28[[#This Row],[SupDescr]]=" "," "," - "&amp;Tabel_Forespørgsel_fra_Visma28[[#This Row],[SupDescr]])</f>
        <v xml:space="preserve"> </v>
      </c>
      <c r="G3020" t="s">
        <v>8856</v>
      </c>
      <c r="H3020">
        <v>1</v>
      </c>
      <c r="I3020" t="str">
        <f>IF(A3020=A3019,I3019&amp;CHAR(10)&amp;"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- 1152454 </v>
      </c>
    </row>
    <row r="3021" spans="1:9" x14ac:dyDescent="0.25">
      <c r="A3021" t="s">
        <v>11286</v>
      </c>
      <c r="B3021">
        <v>66178117</v>
      </c>
      <c r="C3021" t="s">
        <v>11287</v>
      </c>
      <c r="D3021" t="str">
        <f>IF(Tabel_Forespørgsel_fra_Visma28[[#This Row],[SupProd]]=" "," "," - "&amp;Tabel_Forespørgsel_fra_Visma28[[#This Row],[SupProd]])</f>
        <v xml:space="preserve"> - 1055513</v>
      </c>
      <c r="E3021" t="s">
        <v>16</v>
      </c>
      <c r="F3021" t="str">
        <f>IF(Tabel_Forespørgsel_fra_Visma28[[#This Row],[SupDescr]]=" "," "," - "&amp;Tabel_Forespørgsel_fra_Visma28[[#This Row],[SupDescr]])</f>
        <v xml:space="preserve"> </v>
      </c>
      <c r="G3021" t="s">
        <v>8856</v>
      </c>
      <c r="H3021">
        <v>1</v>
      </c>
      <c r="I3021" t="str">
        <f>IF(A3021=A3020,I3020&amp;CHAR(10)&amp;"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- 1055513 </v>
      </c>
    </row>
    <row r="3022" spans="1:9" x14ac:dyDescent="0.25">
      <c r="A3022" t="s">
        <v>14888</v>
      </c>
      <c r="B3022">
        <v>76123366</v>
      </c>
      <c r="C3022" t="s">
        <v>16</v>
      </c>
      <c r="D3022" t="str">
        <f>IF(Tabel_Forespørgsel_fra_Visma28[[#This Row],[SupProd]]=" "," "," - "&amp;Tabel_Forespørgsel_fra_Visma28[[#This Row],[SupProd]])</f>
        <v xml:space="preserve"> </v>
      </c>
      <c r="E3022" t="s">
        <v>14889</v>
      </c>
      <c r="F3022" t="str">
        <f>IF(Tabel_Forespørgsel_fra_Visma28[[#This Row],[SupDescr]]=" "," "," - "&amp;Tabel_Forespørgsel_fra_Visma28[[#This Row],[SupDescr]])</f>
        <v xml:space="preserve"> - Svejst net Ø4 50x50 RF316      2500x1250</v>
      </c>
      <c r="G3022" t="s">
        <v>8385</v>
      </c>
      <c r="H3022">
        <v>1</v>
      </c>
      <c r="I3022" t="str">
        <f>IF(A3022=A3021,I3021&amp;CHAR(10)&amp;"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WestCoast Tråd &amp; Plader  - Svejst net Ø4 50x50 RF316      2500x1250</v>
      </c>
    </row>
    <row r="3023" spans="1:9" x14ac:dyDescent="0.25">
      <c r="A3023" t="s">
        <v>14539</v>
      </c>
      <c r="B3023">
        <v>72278790</v>
      </c>
      <c r="C3023" t="s">
        <v>14540</v>
      </c>
      <c r="D3023" t="str">
        <f>IF(Tabel_Forespørgsel_fra_Visma28[[#This Row],[SupProd]]=" "," "," - "&amp;Tabel_Forespørgsel_fra_Visma28[[#This Row],[SupProd]])</f>
        <v xml:space="preserve"> - 1370303</v>
      </c>
      <c r="E3023" t="s">
        <v>14541</v>
      </c>
      <c r="F3023" t="str">
        <f>IF(Tabel_Forespørgsel_fra_Visma28[[#This Row],[SupDescr]]=" "," "," - "&amp;Tabel_Forespørgsel_fra_Visma28[[#This Row],[SupDescr]])</f>
        <v xml:space="preserve"> - Austroflex lamelmåtte med Alufolie</v>
      </c>
      <c r="G3023" t="s">
        <v>13917</v>
      </c>
      <c r="H3023">
        <v>1</v>
      </c>
      <c r="I3023" t="str">
        <f>IF(A3023=A3022,I3022&amp;CHAR(10)&amp;"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- 1370303 - Austroflex lamelmåtte med Alufolie</v>
      </c>
    </row>
    <row r="3024" spans="1:9" x14ac:dyDescent="0.25">
      <c r="A3024" t="s">
        <v>7028</v>
      </c>
      <c r="B3024">
        <v>96574211</v>
      </c>
      <c r="C3024" t="s">
        <v>7029</v>
      </c>
      <c r="D3024" t="str">
        <f>IF(Tabel_Forespørgsel_fra_Visma28[[#This Row],[SupProd]]=" "," "," - "&amp;Tabel_Forespørgsel_fra_Visma28[[#This Row],[SupProd]])</f>
        <v xml:space="preserve"> - 4017030122</v>
      </c>
      <c r="E3024" t="s">
        <v>7030</v>
      </c>
      <c r="F3024" t="str">
        <f>IF(Tabel_Forespørgsel_fra_Visma28[[#This Row],[SupDescr]]=" "," "," - "&amp;Tabel_Forespørgsel_fra_Visma28[[#This Row],[SupDescr]])</f>
        <v xml:space="preserve"> - STÅLSÆT.8.8 FZB 3X12</v>
      </c>
      <c r="G3024" t="s">
        <v>3999</v>
      </c>
      <c r="H3024">
        <v>1</v>
      </c>
      <c r="I3024" t="str">
        <f>IF(A3024=A3023,I3023&amp;CHAR(10)&amp;"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- 4017030122 - STÅLSÆT.8.8 FZB 3X12</v>
      </c>
    </row>
    <row r="3025" spans="1:9" x14ac:dyDescent="0.25">
      <c r="A3025" t="s">
        <v>9279</v>
      </c>
      <c r="B3025">
        <v>96306000</v>
      </c>
      <c r="C3025" t="s">
        <v>9280</v>
      </c>
      <c r="D3025" t="str">
        <f>IF(Tabel_Forespørgsel_fra_Visma28[[#This Row],[SupProd]]=" "," "," - "&amp;Tabel_Forespørgsel_fra_Visma28[[#This Row],[SupProd]])</f>
        <v xml:space="preserve"> - 1027994</v>
      </c>
      <c r="E3025" t="s">
        <v>16</v>
      </c>
      <c r="F3025" t="str">
        <f>IF(Tabel_Forespørgsel_fra_Visma28[[#This Row],[SupDescr]]=" "," "," - "&amp;Tabel_Forespørgsel_fra_Visma28[[#This Row],[SupDescr]])</f>
        <v xml:space="preserve"> </v>
      </c>
      <c r="G3025" t="s">
        <v>8068</v>
      </c>
      <c r="H3025">
        <v>1</v>
      </c>
      <c r="I3025" t="str">
        <f>IF(A3025=A3024,I3024&amp;CHAR(10)&amp;"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- 1027994 </v>
      </c>
    </row>
    <row r="3026" spans="1:9" x14ac:dyDescent="0.25">
      <c r="A3026" t="s">
        <v>14726</v>
      </c>
      <c r="B3026">
        <v>96574211</v>
      </c>
      <c r="C3026" t="s">
        <v>14727</v>
      </c>
      <c r="D3026" t="str">
        <f>IF(Tabel_Forespørgsel_fra_Visma28[[#This Row],[SupProd]]=" "," "," - "&amp;Tabel_Forespørgsel_fra_Visma28[[#This Row],[SupProd]])</f>
        <v xml:space="preserve"> - 933100202</v>
      </c>
      <c r="E3026" t="s">
        <v>14728</v>
      </c>
      <c r="F3026" t="str">
        <f>IF(Tabel_Forespørgsel_fra_Visma28[[#This Row],[SupDescr]]=" "," "," - "&amp;Tabel_Forespørgsel_fra_Visma28[[#This Row],[SupDescr]])</f>
        <v xml:space="preserve"> - STÅLSÆT. KL.8.8 FZB M10X20</v>
      </c>
      <c r="G3026" t="s">
        <v>3999</v>
      </c>
      <c r="H3026">
        <v>1</v>
      </c>
      <c r="I3026" t="str">
        <f>IF(A3026=A3025,I3025&amp;CHAR(10)&amp;"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- 933100202 - STÅLSÆT. KL.8.8 FZB M10X20</v>
      </c>
    </row>
    <row r="3027" spans="1:9" x14ac:dyDescent="0.25">
      <c r="A3027" t="s">
        <v>3893</v>
      </c>
      <c r="B3027">
        <v>96574211</v>
      </c>
      <c r="C3027" t="s">
        <v>16</v>
      </c>
      <c r="D3027" t="str">
        <f>IF(Tabel_Forespørgsel_fra_Visma28[[#This Row],[SupProd]]=" "," "," - "&amp;Tabel_Forespørgsel_fra_Visma28[[#This Row],[SupProd]])</f>
        <v xml:space="preserve"> </v>
      </c>
      <c r="E3027" t="s">
        <v>16</v>
      </c>
      <c r="F3027" t="str">
        <f>IF(Tabel_Forespørgsel_fra_Visma28[[#This Row],[SupDescr]]=" "," "," - "&amp;Tabel_Forespørgsel_fra_Visma28[[#This Row],[SupDescr]])</f>
        <v xml:space="preserve"> </v>
      </c>
      <c r="G3027" t="s">
        <v>3999</v>
      </c>
      <c r="H3027">
        <v>1</v>
      </c>
      <c r="I3027" t="str">
        <f>IF(A3027=A3026,I3026&amp;CHAR(10)&amp;"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28" spans="1:9" x14ac:dyDescent="0.25">
      <c r="A3028" t="s">
        <v>8885</v>
      </c>
      <c r="B3028">
        <v>96574211</v>
      </c>
      <c r="C3028" t="s">
        <v>16</v>
      </c>
      <c r="D3028" t="str">
        <f>IF(Tabel_Forespørgsel_fra_Visma28[[#This Row],[SupProd]]=" "," "," - "&amp;Tabel_Forespørgsel_fra_Visma28[[#This Row],[SupProd]])</f>
        <v xml:space="preserve"> </v>
      </c>
      <c r="E3028" t="s">
        <v>8886</v>
      </c>
      <c r="F3028" t="str">
        <f>IF(Tabel_Forespørgsel_fra_Visma28[[#This Row],[SupDescr]]=" "," "," - "&amp;Tabel_Forespørgsel_fra_Visma28[[#This Row],[SupDescr]])</f>
        <v xml:space="preserve"> - Sætskrue DIN 933 M10*90 A4</v>
      </c>
      <c r="G3028" t="s">
        <v>3999</v>
      </c>
      <c r="H3028">
        <v>1</v>
      </c>
      <c r="I3028" t="str">
        <f>IF(A3028=A3027,I3027&amp;CHAR(10)&amp;"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- Sætskrue DIN 933 M10*90 A4</v>
      </c>
    </row>
    <row r="3029" spans="1:9" x14ac:dyDescent="0.25">
      <c r="A3029" t="s">
        <v>3894</v>
      </c>
      <c r="B3029">
        <v>96574211</v>
      </c>
      <c r="C3029" t="s">
        <v>16</v>
      </c>
      <c r="D3029" t="str">
        <f>IF(Tabel_Forespørgsel_fra_Visma28[[#This Row],[SupProd]]=" "," "," - "&amp;Tabel_Forespørgsel_fra_Visma28[[#This Row],[SupProd]])</f>
        <v xml:space="preserve"> </v>
      </c>
      <c r="E3029" t="s">
        <v>16</v>
      </c>
      <c r="F3029" t="str">
        <f>IF(Tabel_Forespørgsel_fra_Visma28[[#This Row],[SupDescr]]=" "," "," - "&amp;Tabel_Forespørgsel_fra_Visma28[[#This Row],[SupDescr]])</f>
        <v xml:space="preserve"> </v>
      </c>
      <c r="G3029" t="s">
        <v>3999</v>
      </c>
      <c r="H3029">
        <v>1</v>
      </c>
      <c r="I3029" t="str">
        <f>IF(A3029=A3028,I3028&amp;CHAR(10)&amp;"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30" spans="1:9" x14ac:dyDescent="0.25">
      <c r="A3030" t="s">
        <v>3895</v>
      </c>
      <c r="B3030">
        <v>96574211</v>
      </c>
      <c r="C3030" t="s">
        <v>16</v>
      </c>
      <c r="D3030" t="str">
        <f>IF(Tabel_Forespørgsel_fra_Visma28[[#This Row],[SupProd]]=" "," "," - "&amp;Tabel_Forespørgsel_fra_Visma28[[#This Row],[SupProd]])</f>
        <v xml:space="preserve"> </v>
      </c>
      <c r="E3030" t="s">
        <v>16</v>
      </c>
      <c r="F3030" t="str">
        <f>IF(Tabel_Forespørgsel_fra_Visma28[[#This Row],[SupDescr]]=" "," "," - "&amp;Tabel_Forespørgsel_fra_Visma28[[#This Row],[SupDescr]])</f>
        <v xml:space="preserve"> </v>
      </c>
      <c r="G3030" t="s">
        <v>3999</v>
      </c>
      <c r="H3030">
        <v>1</v>
      </c>
      <c r="I3030" t="str">
        <f>IF(A3030=A3029,I3029&amp;CHAR(10)&amp;"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31" spans="1:9" x14ac:dyDescent="0.25">
      <c r="A3031" t="s">
        <v>15163</v>
      </c>
      <c r="B3031">
        <v>96574211</v>
      </c>
      <c r="C3031" t="s">
        <v>15164</v>
      </c>
      <c r="D3031" t="str">
        <f>IF(Tabel_Forespørgsel_fra_Visma28[[#This Row],[SupProd]]=" "," "," - "&amp;Tabel_Forespørgsel_fra_Visma28[[#This Row],[SupProd]])</f>
        <v xml:space="preserve"> - 931120906</v>
      </c>
      <c r="E3031" t="s">
        <v>15165</v>
      </c>
      <c r="F3031" t="str">
        <f>IF(Tabel_Forespørgsel_fra_Visma28[[#This Row],[SupDescr]]=" "," "," - "&amp;Tabel_Forespørgsel_fra_Visma28[[#This Row],[SupDescr]])</f>
        <v xml:space="preserve"> - SYREFAST BOLT A4 M12X90</v>
      </c>
      <c r="G3031" t="s">
        <v>3999</v>
      </c>
      <c r="H3031">
        <v>1</v>
      </c>
      <c r="I3031" t="str">
        <f>IF(A3031=A3030,I3030&amp;CHAR(10)&amp;"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- 931120906 - SYREFAST BOLT A4 M12X90</v>
      </c>
    </row>
    <row r="3032" spans="1:9" x14ac:dyDescent="0.25">
      <c r="A3032" t="s">
        <v>3896</v>
      </c>
      <c r="B3032">
        <v>96574211</v>
      </c>
      <c r="C3032" t="s">
        <v>16</v>
      </c>
      <c r="D3032" t="str">
        <f>IF(Tabel_Forespørgsel_fra_Visma28[[#This Row],[SupProd]]=" "," "," - "&amp;Tabel_Forespørgsel_fra_Visma28[[#This Row],[SupProd]])</f>
        <v xml:space="preserve"> </v>
      </c>
      <c r="E3032" t="s">
        <v>16</v>
      </c>
      <c r="F3032" t="str">
        <f>IF(Tabel_Forespørgsel_fra_Visma28[[#This Row],[SupDescr]]=" "," "," - "&amp;Tabel_Forespørgsel_fra_Visma28[[#This Row],[SupDescr]])</f>
        <v xml:space="preserve"> </v>
      </c>
      <c r="G3032" t="s">
        <v>3999</v>
      </c>
      <c r="H3032">
        <v>1</v>
      </c>
      <c r="I3032" t="str">
        <f>IF(A3032=A3031,I3031&amp;CHAR(10)&amp;"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33" spans="1:9" x14ac:dyDescent="0.25">
      <c r="A3033" t="s">
        <v>14491</v>
      </c>
      <c r="B3033">
        <v>79323232</v>
      </c>
      <c r="C3033" t="s">
        <v>41293</v>
      </c>
      <c r="D3033" t="str">
        <f>IF(Tabel_Forespørgsel_fra_Visma28[[#This Row],[SupProd]]=" "," "," - "&amp;Tabel_Forespørgsel_fra_Visma28[[#This Row],[SupProd]])</f>
        <v xml:space="preserve"> - 00571680</v>
      </c>
      <c r="E3033" t="s">
        <v>16</v>
      </c>
      <c r="F3033" t="str">
        <f>IF(Tabel_Forespørgsel_fra_Visma28[[#This Row],[SupDescr]]=" "," "," - "&amp;Tabel_Forespørgsel_fra_Visma28[[#This Row],[SupDescr]])</f>
        <v xml:space="preserve"> </v>
      </c>
      <c r="G3033" t="s">
        <v>14011</v>
      </c>
      <c r="H3033">
        <v>1</v>
      </c>
      <c r="I3033" t="str">
        <f>IF(A3033=A3032,I3032&amp;CHAR(10)&amp;"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- 00571680 </v>
      </c>
    </row>
    <row r="3034" spans="1:9" x14ac:dyDescent="0.25">
      <c r="A3034" t="s">
        <v>14640</v>
      </c>
      <c r="B3034">
        <v>96574211</v>
      </c>
      <c r="C3034" t="s">
        <v>41278</v>
      </c>
      <c r="D3034" t="str">
        <f>IF(Tabel_Forespørgsel_fra_Visma28[[#This Row],[SupProd]]=" "," "," - "&amp;Tabel_Forespørgsel_fra_Visma28[[#This Row],[SupProd]])</f>
        <v xml:space="preserve"> - 10931161202</v>
      </c>
      <c r="E3034" t="s">
        <v>16</v>
      </c>
      <c r="F3034" t="str">
        <f>IF(Tabel_Forespørgsel_fra_Visma28[[#This Row],[SupDescr]]=" "," "," - "&amp;Tabel_Forespørgsel_fra_Visma28[[#This Row],[SupDescr]])</f>
        <v xml:space="preserve"> </v>
      </c>
      <c r="G3034" t="s">
        <v>3999</v>
      </c>
      <c r="H3034">
        <v>1</v>
      </c>
      <c r="I3034" t="str">
        <f>IF(A3034=A3033,I3033&amp;CHAR(10)&amp;"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- 10931161202 </v>
      </c>
    </row>
    <row r="3035" spans="1:9" x14ac:dyDescent="0.25">
      <c r="A3035" t="s">
        <v>40994</v>
      </c>
      <c r="B3035">
        <v>56662422</v>
      </c>
      <c r="C3035" t="s">
        <v>16</v>
      </c>
      <c r="D3035" t="str">
        <f>IF(Tabel_Forespørgsel_fra_Visma28[[#This Row],[SupProd]]=" "," "," - "&amp;Tabel_Forespørgsel_fra_Visma28[[#This Row],[SupProd]])</f>
        <v xml:space="preserve"> </v>
      </c>
      <c r="E3035" t="s">
        <v>16</v>
      </c>
      <c r="F3035" t="str">
        <f>IF(Tabel_Forespørgsel_fra_Visma28[[#This Row],[SupDescr]]=" "," "," - "&amp;Tabel_Forespørgsel_fra_Visma28[[#This Row],[SupDescr]])</f>
        <v xml:space="preserve"> </v>
      </c>
      <c r="G3035" t="s">
        <v>40995</v>
      </c>
      <c r="H3035">
        <v>1</v>
      </c>
      <c r="I3035" t="str">
        <f>IF(A3035=A3034,I3034&amp;CHAR(10)&amp;"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Pretec Danmark A/S  </v>
      </c>
    </row>
    <row r="3036" spans="1:9" x14ac:dyDescent="0.25">
      <c r="A3036" t="s">
        <v>10480</v>
      </c>
      <c r="B3036">
        <v>96574211</v>
      </c>
      <c r="C3036" t="s">
        <v>10481</v>
      </c>
      <c r="D3036" t="str">
        <f>IF(Tabel_Forespørgsel_fra_Visma28[[#This Row],[SupProd]]=" "," "," - "&amp;Tabel_Forespørgsel_fra_Visma28[[#This Row],[SupProd]])</f>
        <v xml:space="preserve"> - 10933241201</v>
      </c>
      <c r="E3036" t="s">
        <v>10482</v>
      </c>
      <c r="F3036" t="str">
        <f>IF(Tabel_Forespørgsel_fra_Visma28[[#This Row],[SupDescr]]=" "," "," - "&amp;Tabel_Forespørgsel_fra_Visma28[[#This Row],[SupDescr]])</f>
        <v xml:space="preserve"> - STÅLSÆT. KL.10.9 M24X120</v>
      </c>
      <c r="G3036" t="s">
        <v>3999</v>
      </c>
      <c r="H3036">
        <v>1</v>
      </c>
      <c r="I3036" t="str">
        <f>IF(A3036=A3035,I3035&amp;CHAR(10)&amp;"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- 10933241201 - STÅLSÆT. KL.10.9 M24X120</v>
      </c>
    </row>
    <row r="3037" spans="1:9" x14ac:dyDescent="0.25">
      <c r="A3037" t="s">
        <v>14039</v>
      </c>
      <c r="B3037">
        <v>79323232</v>
      </c>
      <c r="C3037" t="s">
        <v>14040</v>
      </c>
      <c r="D3037" t="str">
        <f>IF(Tabel_Forespørgsel_fra_Visma28[[#This Row],[SupProd]]=" "," "," - "&amp;Tabel_Forespørgsel_fra_Visma28[[#This Row],[SupProd]])</f>
        <v xml:space="preserve"> - 00844  10</v>
      </c>
      <c r="E3037" t="s">
        <v>14025</v>
      </c>
      <c r="F3037" t="str">
        <f>IF(Tabel_Forespørgsel_fra_Visma28[[#This Row],[SupDescr]]=" "," "," - "&amp;Tabel_Forespørgsel_fra_Visma28[[#This Row],[SupDescr]])</f>
        <v xml:space="preserve"> - CYLINDERHOVEDSKRUE MED INDVENDIG SEKSKANT</v>
      </c>
      <c r="G3037" t="s">
        <v>14011</v>
      </c>
      <c r="H3037">
        <v>1</v>
      </c>
      <c r="I3037" t="str">
        <f>IF(A3037=A3036,I3036&amp;CHAR(10)&amp;"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- 00844  10 - CYLINDERHOVEDSKRUE MED INDVENDIG SEKSKANT</v>
      </c>
    </row>
    <row r="3038" spans="1:9" x14ac:dyDescent="0.25">
      <c r="A3038" t="s">
        <v>14041</v>
      </c>
      <c r="B3038">
        <v>79323232</v>
      </c>
      <c r="C3038" t="s">
        <v>14042</v>
      </c>
      <c r="D3038" t="str">
        <f>IF(Tabel_Forespørgsel_fra_Visma28[[#This Row],[SupProd]]=" "," "," - "&amp;Tabel_Forespørgsel_fra_Visma28[[#This Row],[SupProd]])</f>
        <v xml:space="preserve"> - 00844  16</v>
      </c>
      <c r="E3038" t="s">
        <v>14025</v>
      </c>
      <c r="F3038" t="str">
        <f>IF(Tabel_Forespørgsel_fra_Visma28[[#This Row],[SupDescr]]=" "," "," - "&amp;Tabel_Forespørgsel_fra_Visma28[[#This Row],[SupDescr]])</f>
        <v xml:space="preserve"> - CYLINDERHOVEDSKRUE MED INDVENDIG SEKSKANT</v>
      </c>
      <c r="G3038" t="s">
        <v>14011</v>
      </c>
      <c r="H3038">
        <v>1</v>
      </c>
      <c r="I3038" t="str">
        <f>IF(A3038=A3037,I3037&amp;CHAR(10)&amp;"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- 00844  16 - CYLINDERHOVEDSKRUE MED INDVENDIG SEKSKANT</v>
      </c>
    </row>
    <row r="3039" spans="1:9" x14ac:dyDescent="0.25">
      <c r="A3039" t="s">
        <v>41385</v>
      </c>
      <c r="B3039">
        <v>79323232</v>
      </c>
      <c r="C3039" t="s">
        <v>41386</v>
      </c>
      <c r="D3039" t="str">
        <f>IF(Tabel_Forespørgsel_fra_Visma28[[#This Row],[SupProd]]=" "," "," - "&amp;Tabel_Forespørgsel_fra_Visma28[[#This Row],[SupProd]])</f>
        <v xml:space="preserve"> - 00844 20</v>
      </c>
      <c r="E3039" t="s">
        <v>16</v>
      </c>
      <c r="F3039" t="str">
        <f>IF(Tabel_Forespørgsel_fra_Visma28[[#This Row],[SupDescr]]=" "," "," - "&amp;Tabel_Forespørgsel_fra_Visma28[[#This Row],[SupDescr]])</f>
        <v xml:space="preserve"> </v>
      </c>
      <c r="G3039" t="s">
        <v>14011</v>
      </c>
      <c r="H3039">
        <v>1</v>
      </c>
      <c r="I3039" t="str">
        <f>IF(A3039=A3038,I3038&amp;CHAR(10)&amp;"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- 00844 20 </v>
      </c>
    </row>
    <row r="3040" spans="1:9" x14ac:dyDescent="0.25">
      <c r="A3040" t="s">
        <v>14486</v>
      </c>
      <c r="B3040">
        <v>79323232</v>
      </c>
      <c r="C3040" t="s">
        <v>14487</v>
      </c>
      <c r="D3040" t="str">
        <f>IF(Tabel_Forespørgsel_fra_Visma28[[#This Row],[SupProd]]=" "," "," - "&amp;Tabel_Forespørgsel_fra_Visma28[[#This Row],[SupProd]])</f>
        <v xml:space="preserve"> - 006001416</v>
      </c>
      <c r="E3040" t="s">
        <v>16</v>
      </c>
      <c r="F3040" t="str">
        <f>IF(Tabel_Forespørgsel_fra_Visma28[[#This Row],[SupDescr]]=" "," "," - "&amp;Tabel_Forespørgsel_fra_Visma28[[#This Row],[SupDescr]])</f>
        <v xml:space="preserve"> </v>
      </c>
      <c r="G3040" t="s">
        <v>14011</v>
      </c>
      <c r="H3040">
        <v>1</v>
      </c>
      <c r="I3040" t="str">
        <f>IF(A3040=A3039,I3039&amp;CHAR(10)&amp;"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- 006001416 </v>
      </c>
    </row>
    <row r="3041" spans="1:9" x14ac:dyDescent="0.25">
      <c r="A3041" t="s">
        <v>14723</v>
      </c>
      <c r="B3041">
        <v>96574211</v>
      </c>
      <c r="C3041" t="s">
        <v>14724</v>
      </c>
      <c r="D3041" t="str">
        <f>IF(Tabel_Forespørgsel_fra_Visma28[[#This Row],[SupProd]]=" "," "," - "&amp;Tabel_Forespørgsel_fra_Visma28[[#This Row],[SupProd]])</f>
        <v xml:space="preserve"> - 7991050102</v>
      </c>
      <c r="E3041" t="s">
        <v>14725</v>
      </c>
      <c r="F3041" t="str">
        <f>IF(Tabel_Forespørgsel_fra_Visma28[[#This Row],[SupDescr]]=" "," "," - "&amp;Tabel_Forespørgsel_fra_Visma28[[#This Row],[SupDescr]])</f>
        <v xml:space="preserve"> - INDV.6-KT. UH 8.8 FZB M5X10</v>
      </c>
      <c r="G3041" t="s">
        <v>3999</v>
      </c>
      <c r="H3041">
        <v>1</v>
      </c>
      <c r="I3041" t="str">
        <f>IF(A3041=A3040,I3040&amp;CHAR(10)&amp;"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- 7991050102 - INDV.6-KT. UH 8.8 FZB M5X10</v>
      </c>
    </row>
    <row r="3042" spans="1:9" x14ac:dyDescent="0.25">
      <c r="A3042" t="s">
        <v>8220</v>
      </c>
      <c r="B3042">
        <v>96306000</v>
      </c>
      <c r="C3042" t="s">
        <v>8221</v>
      </c>
      <c r="D3042" t="str">
        <f>IF(Tabel_Forespørgsel_fra_Visma28[[#This Row],[SupProd]]=" "," "," - "&amp;Tabel_Forespørgsel_fra_Visma28[[#This Row],[SupProd]])</f>
        <v xml:space="preserve"> - 899948</v>
      </c>
      <c r="E3042" t="s">
        <v>16</v>
      </c>
      <c r="F3042" t="str">
        <f>IF(Tabel_Forespørgsel_fra_Visma28[[#This Row],[SupDescr]]=" "," "," - "&amp;Tabel_Forespørgsel_fra_Visma28[[#This Row],[SupDescr]])</f>
        <v xml:space="preserve"> </v>
      </c>
      <c r="G3042" t="s">
        <v>8068</v>
      </c>
      <c r="H3042">
        <v>1</v>
      </c>
      <c r="I3042" t="str">
        <f>IF(A3042=A3041,I3041&amp;CHAR(10)&amp;"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- 899948 </v>
      </c>
    </row>
    <row r="3043" spans="1:9" x14ac:dyDescent="0.25">
      <c r="A3043" t="s">
        <v>8040</v>
      </c>
      <c r="B3043">
        <v>96574211</v>
      </c>
      <c r="C3043" t="s">
        <v>16</v>
      </c>
      <c r="D3043" t="str">
        <f>IF(Tabel_Forespørgsel_fra_Visma28[[#This Row],[SupProd]]=" "," "," - "&amp;Tabel_Forespørgsel_fra_Visma28[[#This Row],[SupProd]])</f>
        <v xml:space="preserve"> </v>
      </c>
      <c r="E3043" t="s">
        <v>16</v>
      </c>
      <c r="F3043" t="str">
        <f>IF(Tabel_Forespørgsel_fra_Visma28[[#This Row],[SupDescr]]=" "," "," - "&amp;Tabel_Forespørgsel_fra_Visma28[[#This Row],[SupDescr]])</f>
        <v xml:space="preserve"> </v>
      </c>
      <c r="G3043" t="s">
        <v>3999</v>
      </c>
      <c r="H3043">
        <v>1</v>
      </c>
      <c r="I3043" t="str">
        <f>IF(A3043=A3042,I3042&amp;CHAR(10)&amp;"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44" spans="1:9" x14ac:dyDescent="0.25">
      <c r="A3044" t="s">
        <v>14841</v>
      </c>
      <c r="B3044">
        <v>79323232</v>
      </c>
      <c r="C3044" t="s">
        <v>14842</v>
      </c>
      <c r="D3044" t="str">
        <f>IF(Tabel_Forespørgsel_fra_Visma28[[#This Row],[SupProd]]=" "," "," - "&amp;Tabel_Forespørgsel_fra_Visma28[[#This Row],[SupProd]])</f>
        <v xml:space="preserve"> - 0084616</v>
      </c>
      <c r="E3044" t="s">
        <v>16</v>
      </c>
      <c r="F3044" t="str">
        <f>IF(Tabel_Forespørgsel_fra_Visma28[[#This Row],[SupDescr]]=" "," "," - "&amp;Tabel_Forespørgsel_fra_Visma28[[#This Row],[SupDescr]])</f>
        <v xml:space="preserve"> </v>
      </c>
      <c r="G3044" t="s">
        <v>14011</v>
      </c>
      <c r="H3044">
        <v>1</v>
      </c>
      <c r="I3044" t="str">
        <f>IF(A3044=A3043,I3043&amp;CHAR(10)&amp;"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- 0084616 </v>
      </c>
    </row>
    <row r="3045" spans="1:9" x14ac:dyDescent="0.25">
      <c r="A3045" t="s">
        <v>41371</v>
      </c>
      <c r="B3045">
        <v>79323232</v>
      </c>
      <c r="C3045" t="s">
        <v>41372</v>
      </c>
      <c r="D3045" t="str">
        <f>IF(Tabel_Forespørgsel_fra_Visma28[[#This Row],[SupProd]]=" "," "," - "&amp;Tabel_Forespørgsel_fra_Visma28[[#This Row],[SupProd]])</f>
        <v xml:space="preserve"> - 0084635</v>
      </c>
      <c r="E3045" t="s">
        <v>16</v>
      </c>
      <c r="F3045" t="str">
        <f>IF(Tabel_Forespørgsel_fra_Visma28[[#This Row],[SupDescr]]=" "," "," - "&amp;Tabel_Forespørgsel_fra_Visma28[[#This Row],[SupDescr]])</f>
        <v xml:space="preserve"> </v>
      </c>
      <c r="G3045" t="s">
        <v>14011</v>
      </c>
      <c r="H3045">
        <v>1</v>
      </c>
      <c r="I3045" t="str">
        <f>IF(A3045=A3044,I3044&amp;CHAR(10)&amp;"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- 0084635 </v>
      </c>
    </row>
    <row r="3046" spans="1:9" x14ac:dyDescent="0.25">
      <c r="A3046" t="s">
        <v>41000</v>
      </c>
      <c r="B3046">
        <v>79323232</v>
      </c>
      <c r="C3046" t="s">
        <v>41001</v>
      </c>
      <c r="D3046" t="str">
        <f>IF(Tabel_Forespørgsel_fra_Visma28[[#This Row],[SupProd]]=" "," "," - "&amp;Tabel_Forespørgsel_fra_Visma28[[#This Row],[SupProd]])</f>
        <v xml:space="preserve"> - 0108616</v>
      </c>
      <c r="E3046" t="s">
        <v>16</v>
      </c>
      <c r="F3046" t="str">
        <f>IF(Tabel_Forespørgsel_fra_Visma28[[#This Row],[SupDescr]]=" "," "," - "&amp;Tabel_Forespørgsel_fra_Visma28[[#This Row],[SupDescr]])</f>
        <v xml:space="preserve"> </v>
      </c>
      <c r="G3046" t="s">
        <v>14011</v>
      </c>
      <c r="H3046">
        <v>1</v>
      </c>
      <c r="I3046" t="str">
        <f>IF(A3046=A3045,I3045&amp;CHAR(10)&amp;"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- 0108616 </v>
      </c>
    </row>
    <row r="3047" spans="1:9" x14ac:dyDescent="0.25">
      <c r="A3047" t="s">
        <v>7376</v>
      </c>
      <c r="B3047">
        <v>96574211</v>
      </c>
      <c r="C3047" t="s">
        <v>7377</v>
      </c>
      <c r="D3047" t="str">
        <f>IF(Tabel_Forespørgsel_fra_Visma28[[#This Row],[SupProd]]=" "," "," - "&amp;Tabel_Forespørgsel_fra_Visma28[[#This Row],[SupProd]])</f>
        <v xml:space="preserve"> - 7991060164</v>
      </c>
      <c r="E3047" t="s">
        <v>16</v>
      </c>
      <c r="F3047" t="str">
        <f>IF(Tabel_Forespørgsel_fra_Visma28[[#This Row],[SupDescr]]=" "," "," - "&amp;Tabel_Forespørgsel_fra_Visma28[[#This Row],[SupDescr]])</f>
        <v xml:space="preserve"> </v>
      </c>
      <c r="G3047" t="s">
        <v>3999</v>
      </c>
      <c r="H3047">
        <v>1</v>
      </c>
      <c r="I3047" t="str">
        <f>IF(A3047=A3046,I3046&amp;CHAR(10)&amp;"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- 7991060164 </v>
      </c>
    </row>
    <row r="3048" spans="1:9" x14ac:dyDescent="0.25">
      <c r="A3048" t="s">
        <v>14020</v>
      </c>
      <c r="B3048">
        <v>79323232</v>
      </c>
      <c r="C3048" t="s">
        <v>14021</v>
      </c>
      <c r="D3048" t="str">
        <f>IF(Tabel_Forespørgsel_fra_Visma28[[#This Row],[SupProd]]=" "," "," - "&amp;Tabel_Forespørgsel_fra_Visma28[[#This Row],[SupProd]])</f>
        <v xml:space="preserve"> - 00876  20</v>
      </c>
      <c r="E3048" t="s">
        <v>14022</v>
      </c>
      <c r="F3048" t="str">
        <f>IF(Tabel_Forespørgsel_fra_Visma28[[#This Row],[SupDescr]]=" "," "," - "&amp;Tabel_Forespørgsel_fra_Visma28[[#This Row],[SupDescr]])</f>
        <v xml:space="preserve"> - UNDERSÆNKEDE SKRUER MED INDVENDIG SEKSKANT</v>
      </c>
      <c r="G3048" t="s">
        <v>14011</v>
      </c>
      <c r="H3048">
        <v>1</v>
      </c>
      <c r="I3048" t="str">
        <f>IF(A3048=A3047,I3047&amp;CHAR(10)&amp;"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- 00876  20 - UNDERSÆNKEDE SKRUER MED INDVENDIG SEKSKANT</v>
      </c>
    </row>
    <row r="3049" spans="1:9" x14ac:dyDescent="0.25">
      <c r="A3049" t="s">
        <v>42024</v>
      </c>
      <c r="B3049">
        <v>79323232</v>
      </c>
      <c r="C3049" t="s">
        <v>42025</v>
      </c>
      <c r="D3049" t="str">
        <f>IF(Tabel_Forespørgsel_fra_Visma28[[#This Row],[SupProd]]=" "," "," - "&amp;Tabel_Forespørgsel_fra_Visma28[[#This Row],[SupProd]])</f>
        <v xml:space="preserve"> - 00890625</v>
      </c>
      <c r="E3049" t="s">
        <v>16</v>
      </c>
      <c r="F3049" t="str">
        <f>IF(Tabel_Forespørgsel_fra_Visma28[[#This Row],[SupDescr]]=" "," "," - "&amp;Tabel_Forespørgsel_fra_Visma28[[#This Row],[SupDescr]])</f>
        <v xml:space="preserve"> </v>
      </c>
      <c r="G3049" t="s">
        <v>14011</v>
      </c>
      <c r="H3049">
        <v>1</v>
      </c>
      <c r="I3049" t="str">
        <f>IF(A3049=A3048,I3048&amp;CHAR(10)&amp;"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- 00890625 </v>
      </c>
    </row>
    <row r="3050" spans="1:9" x14ac:dyDescent="0.25">
      <c r="A3050" t="s">
        <v>14720</v>
      </c>
      <c r="B3050">
        <v>96574211</v>
      </c>
      <c r="C3050" t="s">
        <v>14721</v>
      </c>
      <c r="D3050" t="str">
        <f>IF(Tabel_Forespørgsel_fra_Visma28[[#This Row],[SupProd]]=" "," "," - "&amp;Tabel_Forespørgsel_fra_Visma28[[#This Row],[SupProd]])</f>
        <v xml:space="preserve"> - 7380060102</v>
      </c>
      <c r="E3050" t="s">
        <v>14722</v>
      </c>
      <c r="F3050" t="str">
        <f>IF(Tabel_Forespørgsel_fra_Visma28[[#This Row],[SupDescr]]=" "," "," - "&amp;Tabel_Forespørgsel_fra_Visma28[[#This Row],[SupDescr]])</f>
        <v xml:space="preserve"> - INDV.6-KT. BH 10.9 FZB M6X10</v>
      </c>
      <c r="G3050" t="s">
        <v>3999</v>
      </c>
      <c r="H3050">
        <v>1</v>
      </c>
      <c r="I3050" t="str">
        <f>IF(A3050=A3049,I3049&amp;CHAR(10)&amp;"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- 7380060102 - INDV.6-KT. BH 10.9 FZB M6X10</v>
      </c>
    </row>
    <row r="3051" spans="1:9" x14ac:dyDescent="0.25">
      <c r="A3051" t="s">
        <v>40996</v>
      </c>
      <c r="B3051">
        <v>79323232</v>
      </c>
      <c r="C3051" t="s">
        <v>40997</v>
      </c>
      <c r="D3051" t="str">
        <f>IF(Tabel_Forespørgsel_fra_Visma28[[#This Row],[SupProd]]=" "," "," - "&amp;Tabel_Forespørgsel_fra_Visma28[[#This Row],[SupProd]])</f>
        <v xml:space="preserve"> - 42539616</v>
      </c>
      <c r="E3051" t="s">
        <v>16</v>
      </c>
      <c r="F3051" t="str">
        <f>IF(Tabel_Forespørgsel_fra_Visma28[[#This Row],[SupDescr]]=" "," "," - "&amp;Tabel_Forespørgsel_fra_Visma28[[#This Row],[SupDescr]])</f>
        <v xml:space="preserve"> </v>
      </c>
      <c r="G3051" t="s">
        <v>14011</v>
      </c>
      <c r="H3051">
        <v>1</v>
      </c>
      <c r="I3051" t="str">
        <f>IF(A3051=A3050,I3050&amp;CHAR(10)&amp;"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- 42539616 </v>
      </c>
    </row>
    <row r="3052" spans="1:9" x14ac:dyDescent="0.25">
      <c r="A3052" t="s">
        <v>14489</v>
      </c>
      <c r="B3052">
        <v>79323232</v>
      </c>
      <c r="C3052" t="s">
        <v>14490</v>
      </c>
      <c r="D3052" t="str">
        <f>IF(Tabel_Forespørgsel_fra_Visma28[[#This Row],[SupProd]]=" "," "," - "&amp;Tabel_Forespørgsel_fra_Visma28[[#This Row],[SupProd]])</f>
        <v xml:space="preserve"> - 008506 18</v>
      </c>
      <c r="E3052" t="s">
        <v>16</v>
      </c>
      <c r="F3052" t="str">
        <f>IF(Tabel_Forespørgsel_fra_Visma28[[#This Row],[SupDescr]]=" "," "," - "&amp;Tabel_Forespørgsel_fra_Visma28[[#This Row],[SupDescr]])</f>
        <v xml:space="preserve"> </v>
      </c>
      <c r="G3052" t="s">
        <v>14011</v>
      </c>
      <c r="H3052">
        <v>1</v>
      </c>
      <c r="I3052" t="str">
        <f>IF(A3052=A3051,I3051&amp;CHAR(10)&amp;"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- 008506 18 </v>
      </c>
    </row>
    <row r="3053" spans="1:9" x14ac:dyDescent="0.25">
      <c r="A3053" t="s">
        <v>14043</v>
      </c>
      <c r="B3053">
        <v>79323232</v>
      </c>
      <c r="C3053" t="s">
        <v>14044</v>
      </c>
      <c r="D3053" t="str">
        <f>IF(Tabel_Forespørgsel_fra_Visma28[[#This Row],[SupProd]]=" "," "," - "&amp;Tabel_Forespørgsel_fra_Visma28[[#This Row],[SupProd]])</f>
        <v xml:space="preserve"> - 00846 12</v>
      </c>
      <c r="E3053" t="s">
        <v>14025</v>
      </c>
      <c r="F3053" t="str">
        <f>IF(Tabel_Forespørgsel_fra_Visma28[[#This Row],[SupDescr]]=" "," "," - "&amp;Tabel_Forespørgsel_fra_Visma28[[#This Row],[SupDescr]])</f>
        <v xml:space="preserve"> - CYLINDERHOVEDSKRUE MED INDVENDIG SEKSKANT</v>
      </c>
      <c r="G3053" t="s">
        <v>14011</v>
      </c>
      <c r="H3053">
        <v>1</v>
      </c>
      <c r="I3053" t="str">
        <f>IF(A3053=A3052,I3052&amp;CHAR(10)&amp;"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- 00846 12 - CYLINDERHOVEDSKRUE MED INDVENDIG SEKSKANT</v>
      </c>
    </row>
    <row r="3054" spans="1:9" x14ac:dyDescent="0.25">
      <c r="A3054" t="s">
        <v>14532</v>
      </c>
      <c r="B3054">
        <v>79323232</v>
      </c>
      <c r="C3054" t="s">
        <v>14533</v>
      </c>
      <c r="D3054" t="str">
        <f>IF(Tabel_Forespørgsel_fra_Visma28[[#This Row],[SupProd]]=" "," "," - "&amp;Tabel_Forespørgsel_fra_Visma28[[#This Row],[SupProd]])</f>
        <v xml:space="preserve"> - 00846 14</v>
      </c>
      <c r="E3054" t="s">
        <v>16</v>
      </c>
      <c r="F3054" t="str">
        <f>IF(Tabel_Forespørgsel_fra_Visma28[[#This Row],[SupDescr]]=" "," "," - "&amp;Tabel_Forespørgsel_fra_Visma28[[#This Row],[SupDescr]])</f>
        <v xml:space="preserve"> </v>
      </c>
      <c r="G3054" t="s">
        <v>14011</v>
      </c>
      <c r="H3054">
        <v>1</v>
      </c>
      <c r="I3054" t="str">
        <f>IF(A3054=A3053,I3053&amp;CHAR(10)&amp;"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- 00846 14 </v>
      </c>
    </row>
    <row r="3055" spans="1:9" x14ac:dyDescent="0.25">
      <c r="A3055" t="s">
        <v>40998</v>
      </c>
      <c r="B3055">
        <v>79323232</v>
      </c>
      <c r="C3055" t="s">
        <v>40999</v>
      </c>
      <c r="D3055" t="str">
        <f>IF(Tabel_Forespørgsel_fra_Visma28[[#This Row],[SupProd]]=" "," "," - "&amp;Tabel_Forespørgsel_fra_Visma28[[#This Row],[SupProd]])</f>
        <v xml:space="preserve"> - 0108614</v>
      </c>
      <c r="E3055" t="s">
        <v>16</v>
      </c>
      <c r="F3055" t="str">
        <f>IF(Tabel_Forespørgsel_fra_Visma28[[#This Row],[SupDescr]]=" "," "," - "&amp;Tabel_Forespørgsel_fra_Visma28[[#This Row],[SupDescr]])</f>
        <v xml:space="preserve"> </v>
      </c>
      <c r="G3055" t="s">
        <v>14011</v>
      </c>
      <c r="H3055">
        <v>1</v>
      </c>
      <c r="I3055" t="str">
        <f>IF(A3055=A3054,I3054&amp;CHAR(10)&amp;"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- 0108614 </v>
      </c>
    </row>
    <row r="3056" spans="1:9" x14ac:dyDescent="0.25">
      <c r="A3056" t="s">
        <v>14023</v>
      </c>
      <c r="B3056">
        <v>79323232</v>
      </c>
      <c r="C3056" t="s">
        <v>14024</v>
      </c>
      <c r="D3056" t="str">
        <f>IF(Tabel_Forespørgsel_fra_Visma28[[#This Row],[SupProd]]=" "," "," - "&amp;Tabel_Forespørgsel_fra_Visma28[[#This Row],[SupProd]])</f>
        <v xml:space="preserve"> - 00848  10</v>
      </c>
      <c r="E3056" t="s">
        <v>14025</v>
      </c>
      <c r="F3056" t="str">
        <f>IF(Tabel_Forespørgsel_fra_Visma28[[#This Row],[SupDescr]]=" "," "," - "&amp;Tabel_Forespørgsel_fra_Visma28[[#This Row],[SupDescr]])</f>
        <v xml:space="preserve"> - CYLINDERHOVEDSKRUE MED INDVENDIG SEKSKANT</v>
      </c>
      <c r="G3056" t="s">
        <v>14011</v>
      </c>
      <c r="H3056">
        <v>1</v>
      </c>
      <c r="I3056" t="str">
        <f>IF(A3056=A3055,I3055&amp;CHAR(10)&amp;"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  10 - CYLINDERHOVEDSKRUE MED INDVENDIG SEKSKANT</v>
      </c>
    </row>
    <row r="3057" spans="1:9" x14ac:dyDescent="0.25">
      <c r="A3057" t="s">
        <v>14045</v>
      </c>
      <c r="B3057">
        <v>79323232</v>
      </c>
      <c r="C3057" t="s">
        <v>14046</v>
      </c>
      <c r="D3057" t="str">
        <f>IF(Tabel_Forespørgsel_fra_Visma28[[#This Row],[SupProd]]=" "," "," - "&amp;Tabel_Forespørgsel_fra_Visma28[[#This Row],[SupProd]])</f>
        <v xml:space="preserve"> - 00848  12</v>
      </c>
      <c r="E3057" t="s">
        <v>14025</v>
      </c>
      <c r="F3057" t="str">
        <f>IF(Tabel_Forespørgsel_fra_Visma28[[#This Row],[SupDescr]]=" "," "," - "&amp;Tabel_Forespørgsel_fra_Visma28[[#This Row],[SupDescr]])</f>
        <v xml:space="preserve"> - CYLINDERHOVEDSKRUE MED INDVENDIG SEKSKANT</v>
      </c>
      <c r="G3057" t="s">
        <v>14011</v>
      </c>
      <c r="H3057">
        <v>1</v>
      </c>
      <c r="I3057" t="str">
        <f>IF(A3057=A3056,I3056&amp;CHAR(10)&amp;"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  12 - CYLINDERHOVEDSKRUE MED INDVENDIG SEKSKANT</v>
      </c>
    </row>
    <row r="3058" spans="1:9" x14ac:dyDescent="0.25">
      <c r="A3058" t="s">
        <v>14534</v>
      </c>
      <c r="B3058">
        <v>79323232</v>
      </c>
      <c r="C3058" t="s">
        <v>14535</v>
      </c>
      <c r="D3058" t="str">
        <f>IF(Tabel_Forespørgsel_fra_Visma28[[#This Row],[SupProd]]=" "," "," - "&amp;Tabel_Forespørgsel_fra_Visma28[[#This Row],[SupProd]])</f>
        <v xml:space="preserve"> - 00848 20</v>
      </c>
      <c r="E3058" t="s">
        <v>16</v>
      </c>
      <c r="F3058" t="str">
        <f>IF(Tabel_Forespørgsel_fra_Visma28[[#This Row],[SupDescr]]=" "," "," - "&amp;Tabel_Forespørgsel_fra_Visma28[[#This Row],[SupDescr]])</f>
        <v xml:space="preserve"> </v>
      </c>
      <c r="G3058" t="s">
        <v>14011</v>
      </c>
      <c r="H3058">
        <v>1</v>
      </c>
      <c r="I3058" t="str">
        <f>IF(A3058=A3057,I3057&amp;CHAR(10)&amp;"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 20 </v>
      </c>
    </row>
    <row r="3059" spans="1:9" x14ac:dyDescent="0.25">
      <c r="A3059" t="s">
        <v>14843</v>
      </c>
      <c r="B3059">
        <v>79323232</v>
      </c>
      <c r="C3059" t="s">
        <v>14844</v>
      </c>
      <c r="D3059" t="str">
        <f>IF(Tabel_Forespørgsel_fra_Visma28[[#This Row],[SupProd]]=" "," "," - "&amp;Tabel_Forespørgsel_fra_Visma28[[#This Row],[SupProd]])</f>
        <v xml:space="preserve"> - 00848 35</v>
      </c>
      <c r="E3059" t="s">
        <v>16</v>
      </c>
      <c r="F3059" t="str">
        <f>IF(Tabel_Forespørgsel_fra_Visma28[[#This Row],[SupDescr]]=" "," "," - "&amp;Tabel_Forespørgsel_fra_Visma28[[#This Row],[SupDescr]])</f>
        <v xml:space="preserve"> </v>
      </c>
      <c r="G3059" t="s">
        <v>14011</v>
      </c>
      <c r="H3059">
        <v>1</v>
      </c>
      <c r="I3059" t="str">
        <f>IF(A3059=A3058,I3058&amp;CHAR(10)&amp;"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 35 </v>
      </c>
    </row>
    <row r="3060" spans="1:9" x14ac:dyDescent="0.25">
      <c r="A3060" t="s">
        <v>41373</v>
      </c>
      <c r="B3060">
        <v>79323232</v>
      </c>
      <c r="C3060" t="s">
        <v>41374</v>
      </c>
      <c r="D3060" t="str">
        <f>IF(Tabel_Forespørgsel_fra_Visma28[[#This Row],[SupProd]]=" "," "," - "&amp;Tabel_Forespørgsel_fra_Visma28[[#This Row],[SupProd]])</f>
        <v xml:space="preserve"> - 0084840</v>
      </c>
      <c r="E3060" t="s">
        <v>16</v>
      </c>
      <c r="F3060" t="str">
        <f>IF(Tabel_Forespørgsel_fra_Visma28[[#This Row],[SupDescr]]=" "," "," - "&amp;Tabel_Forespørgsel_fra_Visma28[[#This Row],[SupDescr]])</f>
        <v xml:space="preserve"> </v>
      </c>
      <c r="G3060" t="s">
        <v>14011</v>
      </c>
      <c r="H3060">
        <v>1</v>
      </c>
      <c r="I3060" t="str">
        <f>IF(A3060=A3059,I3059&amp;CHAR(10)&amp;"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- 0084840 </v>
      </c>
    </row>
    <row r="3061" spans="1:9" x14ac:dyDescent="0.25">
      <c r="A3061" t="s">
        <v>15014</v>
      </c>
      <c r="B3061">
        <v>79323232</v>
      </c>
      <c r="C3061" t="s">
        <v>15015</v>
      </c>
      <c r="D3061" t="str">
        <f>IF(Tabel_Forespørgsel_fra_Visma28[[#This Row],[SupProd]]=" "," "," - "&amp;Tabel_Forespørgsel_fra_Visma28[[#This Row],[SupProd]])</f>
        <v xml:space="preserve"> - 00848 45</v>
      </c>
      <c r="E3061" t="s">
        <v>16</v>
      </c>
      <c r="F3061" t="str">
        <f>IF(Tabel_Forespørgsel_fra_Visma28[[#This Row],[SupDescr]]=" "," "," - "&amp;Tabel_Forespørgsel_fra_Visma28[[#This Row],[SupDescr]])</f>
        <v xml:space="preserve"> </v>
      </c>
      <c r="G3061" t="s">
        <v>14011</v>
      </c>
      <c r="H3061">
        <v>1</v>
      </c>
      <c r="I3061" t="str">
        <f>IF(A3061=A3060,I3060&amp;CHAR(10)&amp;"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 45 </v>
      </c>
    </row>
    <row r="3062" spans="1:9" x14ac:dyDescent="0.25">
      <c r="A3062" t="s">
        <v>41379</v>
      </c>
      <c r="B3062">
        <v>79323232</v>
      </c>
      <c r="C3062" t="s">
        <v>41380</v>
      </c>
      <c r="D3062" t="str">
        <f>IF(Tabel_Forespørgsel_fra_Visma28[[#This Row],[SupProd]]=" "," "," - "&amp;Tabel_Forespørgsel_fra_Visma28[[#This Row],[SupProd]])</f>
        <v xml:space="preserve"> - 0084816</v>
      </c>
      <c r="E3062" t="s">
        <v>16</v>
      </c>
      <c r="F3062" t="str">
        <f>IF(Tabel_Forespørgsel_fra_Visma28[[#This Row],[SupDescr]]=" "," "," - "&amp;Tabel_Forespørgsel_fra_Visma28[[#This Row],[SupDescr]])</f>
        <v xml:space="preserve"> </v>
      </c>
      <c r="G3062" t="s">
        <v>14011</v>
      </c>
      <c r="H3062">
        <v>1</v>
      </c>
      <c r="I3062" t="str">
        <f>IF(A3062=A3061,I3061&amp;CHAR(10)&amp;"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- 0084816 </v>
      </c>
    </row>
    <row r="3063" spans="1:9" x14ac:dyDescent="0.25">
      <c r="A3063" t="s">
        <v>41381</v>
      </c>
      <c r="B3063">
        <v>79323232</v>
      </c>
      <c r="C3063" t="s">
        <v>41382</v>
      </c>
      <c r="D3063" t="str">
        <f>IF(Tabel_Forespørgsel_fra_Visma28[[#This Row],[SupProd]]=" "," "," - "&amp;Tabel_Forespørgsel_fra_Visma28[[#This Row],[SupProd]])</f>
        <v xml:space="preserve"> - 0084830</v>
      </c>
      <c r="E3063" t="s">
        <v>16</v>
      </c>
      <c r="F3063" t="str">
        <f>IF(Tabel_Forespørgsel_fra_Visma28[[#This Row],[SupDescr]]=" "," "," - "&amp;Tabel_Forespørgsel_fra_Visma28[[#This Row],[SupDescr]])</f>
        <v xml:space="preserve"> </v>
      </c>
      <c r="G3063" t="s">
        <v>14011</v>
      </c>
      <c r="H3063">
        <v>1</v>
      </c>
      <c r="I3063" t="str">
        <f>IF(A3063=A3062,I3062&amp;CHAR(10)&amp;"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- 0084830 </v>
      </c>
    </row>
    <row r="3064" spans="1:9" x14ac:dyDescent="0.25">
      <c r="A3064" t="s">
        <v>42026</v>
      </c>
      <c r="B3064">
        <v>79323232</v>
      </c>
      <c r="C3064" t="s">
        <v>42027</v>
      </c>
      <c r="D3064" t="str">
        <f>IF(Tabel_Forespørgsel_fra_Visma28[[#This Row],[SupProd]]=" "," "," - "&amp;Tabel_Forespørgsel_fra_Visma28[[#This Row],[SupProd]])</f>
        <v xml:space="preserve"> - 0108810</v>
      </c>
      <c r="E3064" t="s">
        <v>16</v>
      </c>
      <c r="F3064" t="str">
        <f>IF(Tabel_Forespørgsel_fra_Visma28[[#This Row],[SupDescr]]=" "," "," - "&amp;Tabel_Forespørgsel_fra_Visma28[[#This Row],[SupDescr]])</f>
        <v xml:space="preserve"> </v>
      </c>
      <c r="G3064" t="s">
        <v>14011</v>
      </c>
      <c r="H3064">
        <v>1</v>
      </c>
      <c r="I3064" t="str">
        <f>IF(A3064=A3063,I3063&amp;CHAR(10)&amp;"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- 0108810 </v>
      </c>
    </row>
    <row r="3065" spans="1:9" x14ac:dyDescent="0.25">
      <c r="A3065" t="s">
        <v>42028</v>
      </c>
      <c r="B3065">
        <v>79323232</v>
      </c>
      <c r="C3065" t="s">
        <v>42029</v>
      </c>
      <c r="D3065" t="str">
        <f>IF(Tabel_Forespørgsel_fra_Visma28[[#This Row],[SupProd]]=" "," "," - "&amp;Tabel_Forespørgsel_fra_Visma28[[#This Row],[SupProd]])</f>
        <v xml:space="preserve"> - 0108860</v>
      </c>
      <c r="E3065" t="s">
        <v>16</v>
      </c>
      <c r="F3065" t="str">
        <f>IF(Tabel_Forespørgsel_fra_Visma28[[#This Row],[SupDescr]]=" "," "," - "&amp;Tabel_Forespørgsel_fra_Visma28[[#This Row],[SupDescr]])</f>
        <v xml:space="preserve"> </v>
      </c>
      <c r="G3065" t="s">
        <v>14011</v>
      </c>
      <c r="H3065">
        <v>1</v>
      </c>
      <c r="I3065" t="str">
        <f>IF(A3065=A3064,I3064&amp;CHAR(10)&amp;"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- 0108860 </v>
      </c>
    </row>
    <row r="3066" spans="1:9" x14ac:dyDescent="0.25">
      <c r="A3066" t="s">
        <v>14317</v>
      </c>
      <c r="B3066">
        <v>79323232</v>
      </c>
      <c r="C3066" t="s">
        <v>14318</v>
      </c>
      <c r="D3066" t="str">
        <f>IF(Tabel_Forespørgsel_fra_Visma28[[#This Row],[SupProd]]=" "," "," - "&amp;Tabel_Forespørgsel_fra_Visma28[[#This Row],[SupProd]])</f>
        <v xml:space="preserve"> - 414948 30</v>
      </c>
      <c r="E3066" t="s">
        <v>14025</v>
      </c>
      <c r="F3066" t="str">
        <f>IF(Tabel_Forespørgsel_fra_Visma28[[#This Row],[SupDescr]]=" "," "," - "&amp;Tabel_Forespørgsel_fra_Visma28[[#This Row],[SupDescr]])</f>
        <v xml:space="preserve"> - CYLINDERHOVEDSKRUE MED INDVENDIG SEKSKANT</v>
      </c>
      <c r="G3066" t="s">
        <v>14011</v>
      </c>
      <c r="H3066">
        <v>1</v>
      </c>
      <c r="I3066" t="str">
        <f>IF(A3066=A3065,I3065&amp;CHAR(10)&amp;"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- 414948 30 - CYLINDERHOVEDSKRUE MED INDVENDIG SEKSKANT</v>
      </c>
    </row>
    <row r="3067" spans="1:9" x14ac:dyDescent="0.25">
      <c r="A3067" t="s">
        <v>41002</v>
      </c>
      <c r="B3067">
        <v>79323232</v>
      </c>
      <c r="C3067" t="s">
        <v>41003</v>
      </c>
      <c r="D3067" t="str">
        <f>IF(Tabel_Forespørgsel_fra_Visma28[[#This Row],[SupProd]]=" "," "," - "&amp;Tabel_Forespørgsel_fra_Visma28[[#This Row],[SupProd]])</f>
        <v xml:space="preserve"> - 0108820</v>
      </c>
      <c r="E3067" t="s">
        <v>16</v>
      </c>
      <c r="F3067" t="str">
        <f>IF(Tabel_Forespørgsel_fra_Visma28[[#This Row],[SupDescr]]=" "," "," - "&amp;Tabel_Forespørgsel_fra_Visma28[[#This Row],[SupDescr]])</f>
        <v xml:space="preserve"> </v>
      </c>
      <c r="G3067" t="s">
        <v>14011</v>
      </c>
      <c r="H3067">
        <v>1</v>
      </c>
      <c r="I3067" t="str">
        <f>IF(A3067=A3066,I3066&amp;CHAR(10)&amp;"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- 0108820 </v>
      </c>
    </row>
    <row r="3068" spans="1:9" x14ac:dyDescent="0.25">
      <c r="A3068" t="s">
        <v>41004</v>
      </c>
      <c r="B3068">
        <v>79323232</v>
      </c>
      <c r="C3068" t="s">
        <v>41005</v>
      </c>
      <c r="D3068" t="str">
        <f>IF(Tabel_Forespørgsel_fra_Visma28[[#This Row],[SupProd]]=" "," "," - "&amp;Tabel_Forespørgsel_fra_Visma28[[#This Row],[SupProd]])</f>
        <v xml:space="preserve"> - 0108850</v>
      </c>
      <c r="E3068" t="s">
        <v>16</v>
      </c>
      <c r="F3068" t="str">
        <f>IF(Tabel_Forespørgsel_fra_Visma28[[#This Row],[SupDescr]]=" "," "," - "&amp;Tabel_Forespørgsel_fra_Visma28[[#This Row],[SupDescr]])</f>
        <v xml:space="preserve"> </v>
      </c>
      <c r="G3068" t="s">
        <v>14011</v>
      </c>
      <c r="H3068">
        <v>1</v>
      </c>
      <c r="I3068" t="str">
        <f>IF(A3068=A3067,I3067&amp;CHAR(10)&amp;"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- 0108850 </v>
      </c>
    </row>
    <row r="3069" spans="1:9" x14ac:dyDescent="0.25">
      <c r="A3069" t="s">
        <v>2331</v>
      </c>
      <c r="B3069">
        <v>96574211</v>
      </c>
      <c r="C3069" t="s">
        <v>2332</v>
      </c>
      <c r="D3069" t="str">
        <f>IF(Tabel_Forespørgsel_fra_Visma28[[#This Row],[SupProd]]=" "," "," - "&amp;Tabel_Forespørgsel_fra_Visma28[[#This Row],[SupProd]])</f>
        <v xml:space="preserve"> - 12912100161</v>
      </c>
      <c r="E3069" t="s">
        <v>16</v>
      </c>
      <c r="F3069" t="str">
        <f>IF(Tabel_Forespørgsel_fra_Visma28[[#This Row],[SupDescr]]=" "," "," - "&amp;Tabel_Forespørgsel_fra_Visma28[[#This Row],[SupDescr]])</f>
        <v xml:space="preserve"> </v>
      </c>
      <c r="G3069" t="s">
        <v>3999</v>
      </c>
      <c r="H3069">
        <v>1</v>
      </c>
      <c r="I3069" t="str">
        <f>IF(A3069=A3068,I3068&amp;CHAR(10)&amp;"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- 12912100161 </v>
      </c>
    </row>
    <row r="3070" spans="1:9" x14ac:dyDescent="0.25">
      <c r="A3070" t="s">
        <v>2323</v>
      </c>
      <c r="B3070">
        <v>96574211</v>
      </c>
      <c r="C3070" t="s">
        <v>2324</v>
      </c>
      <c r="D3070" t="str">
        <f>IF(Tabel_Forespørgsel_fra_Visma28[[#This Row],[SupProd]]=" "," "," - "&amp;Tabel_Forespørgsel_fra_Visma28[[#This Row],[SupProd]])</f>
        <v xml:space="preserve"> - 912100406</v>
      </c>
      <c r="E3070" t="s">
        <v>2325</v>
      </c>
      <c r="F3070" t="str">
        <f>IF(Tabel_Forespørgsel_fra_Visma28[[#This Row],[SupDescr]]=" "," "," - "&amp;Tabel_Forespørgsel_fra_Visma28[[#This Row],[SupDescr]])</f>
        <v xml:space="preserve"> - Indv.6-KT.CH A4 CH 10X40</v>
      </c>
      <c r="G3070" t="s">
        <v>3999</v>
      </c>
      <c r="H3070">
        <v>1</v>
      </c>
      <c r="I3070" t="str">
        <f>IF(A3070=A3069,I3069&amp;CHAR(10)&amp;"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- 912100406 - Indv.6-KT.CH A4 CH 10X40</v>
      </c>
    </row>
    <row r="3071" spans="1:9" x14ac:dyDescent="0.25">
      <c r="A3071" t="s">
        <v>40946</v>
      </c>
      <c r="B3071">
        <v>96574211</v>
      </c>
      <c r="C3071" t="s">
        <v>40947</v>
      </c>
      <c r="D3071" t="str">
        <f>IF(Tabel_Forespørgsel_fra_Visma28[[#This Row],[SupProd]]=" "," "," - "&amp;Tabel_Forespørgsel_fra_Visma28[[#This Row],[SupProd]])</f>
        <v xml:space="preserve"> - 913100301</v>
      </c>
      <c r="E3071" t="s">
        <v>16</v>
      </c>
      <c r="F3071" t="str">
        <f>IF(Tabel_Forespørgsel_fra_Visma28[[#This Row],[SupDescr]]=" "," "," - "&amp;Tabel_Forespørgsel_fra_Visma28[[#This Row],[SupDescr]])</f>
        <v xml:space="preserve"> </v>
      </c>
      <c r="G3071" t="s">
        <v>3999</v>
      </c>
      <c r="H3071">
        <v>1</v>
      </c>
      <c r="I3071" t="str">
        <f>IF(A3071=A3070,I3070&amp;CHAR(10)&amp;"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- 913100301 </v>
      </c>
    </row>
    <row r="3072" spans="1:9" x14ac:dyDescent="0.25">
      <c r="A3072" t="s">
        <v>14026</v>
      </c>
      <c r="B3072">
        <v>79323232</v>
      </c>
      <c r="C3072" t="s">
        <v>14027</v>
      </c>
      <c r="D3072" t="str">
        <f>IF(Tabel_Forespørgsel_fra_Visma28[[#This Row],[SupProd]]=" "," "," - "&amp;Tabel_Forespørgsel_fra_Visma28[[#This Row],[SupProd]])</f>
        <v xml:space="preserve"> - 00484  45</v>
      </c>
      <c r="E3072" t="s">
        <v>14028</v>
      </c>
      <c r="F3072" t="str">
        <f>IF(Tabel_Forespørgsel_fra_Visma28[[#This Row],[SupDescr]]=" "," "," - "&amp;Tabel_Forespørgsel_fra_Visma28[[#This Row],[SupDescr]])</f>
        <v xml:space="preserve"> - SKRUE MED UNDERSÆNKET HOVED MED H-KRYDSKÆRV</v>
      </c>
      <c r="G3072" t="s">
        <v>14011</v>
      </c>
      <c r="H3072">
        <v>1</v>
      </c>
      <c r="I3072" t="str">
        <f>IF(A3072=A3071,I3071&amp;CHAR(10)&amp;"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- 00484  45 - SKRUE MED UNDERSÆNKET HOVED MED H-KRYDSKÆRV</v>
      </c>
    </row>
    <row r="3073" spans="1:9" x14ac:dyDescent="0.25">
      <c r="A3073" t="s">
        <v>7288</v>
      </c>
      <c r="B3073">
        <v>96574211</v>
      </c>
      <c r="C3073" t="s">
        <v>16</v>
      </c>
      <c r="D3073" t="str">
        <f>IF(Tabel_Forespørgsel_fra_Visma28[[#This Row],[SupProd]]=" "," "," - "&amp;Tabel_Forespørgsel_fra_Visma28[[#This Row],[SupProd]])</f>
        <v xml:space="preserve"> </v>
      </c>
      <c r="E3073" t="s">
        <v>16</v>
      </c>
      <c r="F3073" t="str">
        <f>IF(Tabel_Forespørgsel_fra_Visma28[[#This Row],[SupDescr]]=" "," "," - "&amp;Tabel_Forespørgsel_fra_Visma28[[#This Row],[SupDescr]])</f>
        <v xml:space="preserve"> </v>
      </c>
      <c r="G3073" t="s">
        <v>3999</v>
      </c>
      <c r="H3073">
        <v>1</v>
      </c>
      <c r="I3073" t="str">
        <f>IF(A3073=A3072,I3072&amp;CHAR(10)&amp;"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74" spans="1:9" x14ac:dyDescent="0.25">
      <c r="A3074" t="s">
        <v>12171</v>
      </c>
      <c r="B3074">
        <v>96574211</v>
      </c>
      <c r="C3074" t="s">
        <v>16</v>
      </c>
      <c r="D3074" t="str">
        <f>IF(Tabel_Forespørgsel_fra_Visma28[[#This Row],[SupProd]]=" "," "," - "&amp;Tabel_Forespørgsel_fra_Visma28[[#This Row],[SupProd]])</f>
        <v xml:space="preserve"> </v>
      </c>
      <c r="E3074" t="s">
        <v>16</v>
      </c>
      <c r="F3074" t="str">
        <f>IF(Tabel_Forespørgsel_fra_Visma28[[#This Row],[SupDescr]]=" "," "," - "&amp;Tabel_Forespørgsel_fra_Visma28[[#This Row],[SupDescr]])</f>
        <v xml:space="preserve"> </v>
      </c>
      <c r="G3074" t="s">
        <v>3999</v>
      </c>
      <c r="H3074">
        <v>1</v>
      </c>
      <c r="I3074" t="str">
        <f>IF(A3074=A3073,I3073&amp;CHAR(10)&amp;"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75" spans="1:9" x14ac:dyDescent="0.25">
      <c r="A3075" t="s">
        <v>15207</v>
      </c>
      <c r="B3075">
        <v>96574211</v>
      </c>
      <c r="C3075" t="s">
        <v>15208</v>
      </c>
      <c r="D3075" t="str">
        <f>IF(Tabel_Forespørgsel_fra_Visma28[[#This Row],[SupProd]]=" "," "," - "&amp;Tabel_Forespørgsel_fra_Visma28[[#This Row],[SupProd]])</f>
        <v xml:space="preserve"> - 89762005003</v>
      </c>
      <c r="E3075" t="s">
        <v>16</v>
      </c>
      <c r="F3075" t="str">
        <f>IF(Tabel_Forespørgsel_fra_Visma28[[#This Row],[SupDescr]]=" "," "," - "&amp;Tabel_Forespørgsel_fra_Visma28[[#This Row],[SupDescr]])</f>
        <v xml:space="preserve"> </v>
      </c>
      <c r="G3075" t="s">
        <v>3999</v>
      </c>
      <c r="H3075">
        <v>1</v>
      </c>
      <c r="I3075" t="str">
        <f>IF(A3075=A3074,I3074&amp;CHAR(10)&amp;"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- 89762005003 </v>
      </c>
    </row>
    <row r="3076" spans="1:9" x14ac:dyDescent="0.25">
      <c r="A3076" t="s">
        <v>9489</v>
      </c>
      <c r="B3076">
        <v>96574211</v>
      </c>
      <c r="C3076" t="s">
        <v>16</v>
      </c>
      <c r="D3076" t="str">
        <f>IF(Tabel_Forespørgsel_fra_Visma28[[#This Row],[SupProd]]=" "," "," - "&amp;Tabel_Forespørgsel_fra_Visma28[[#This Row],[SupProd]])</f>
        <v xml:space="preserve"> </v>
      </c>
      <c r="E3076" t="s">
        <v>16</v>
      </c>
      <c r="F3076" t="str">
        <f>IF(Tabel_Forespørgsel_fra_Visma28[[#This Row],[SupDescr]]=" "," "," - "&amp;Tabel_Forespørgsel_fra_Visma28[[#This Row],[SupDescr]])</f>
        <v xml:space="preserve"> </v>
      </c>
      <c r="G3076" t="s">
        <v>3999</v>
      </c>
      <c r="H3076">
        <v>1</v>
      </c>
      <c r="I3076" t="str">
        <f>IF(A3076=A3075,I3075&amp;CHAR(10)&amp;"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77" spans="1:9" x14ac:dyDescent="0.25">
      <c r="A3077" t="s">
        <v>14014</v>
      </c>
      <c r="B3077">
        <v>79323232</v>
      </c>
      <c r="C3077" t="s">
        <v>14015</v>
      </c>
      <c r="D3077" t="str">
        <f>IF(Tabel_Forespørgsel_fra_Visma28[[#This Row],[SupProd]]=" "," "," - "&amp;Tabel_Forespørgsel_fra_Visma28[[#This Row],[SupProd]])</f>
        <v xml:space="preserve"> - 295910</v>
      </c>
      <c r="E3077" t="s">
        <v>14016</v>
      </c>
      <c r="F3077" t="str">
        <f>IF(Tabel_Forespørgsel_fra_Visma28[[#This Row],[SupDescr]]=" "," "," - "&amp;Tabel_Forespørgsel_fra_Visma28[[#This Row],[SupDescr]])</f>
        <v xml:space="preserve"> - ØJEBOLT</v>
      </c>
      <c r="G3077" t="s">
        <v>14011</v>
      </c>
      <c r="H3077">
        <v>1</v>
      </c>
      <c r="I3077" t="str">
        <f>IF(A3077=A3076,I3076&amp;CHAR(10)&amp;"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- 295910 - ØJEBOLT</v>
      </c>
    </row>
    <row r="3078" spans="1:9" x14ac:dyDescent="0.25">
      <c r="A3078" t="s">
        <v>5728</v>
      </c>
      <c r="B3078">
        <v>76406200</v>
      </c>
      <c r="C3078" t="s">
        <v>2314</v>
      </c>
      <c r="D3078" t="str">
        <f>IF(Tabel_Forespørgsel_fra_Visma28[[#This Row],[SupProd]]=" "," "," - "&amp;Tabel_Forespørgsel_fra_Visma28[[#This Row],[SupProd]])</f>
        <v xml:space="preserve"> - 3229762</v>
      </c>
      <c r="E3078" t="s">
        <v>2315</v>
      </c>
      <c r="F3078" t="str">
        <f>IF(Tabel_Forespørgsel_fra_Visma28[[#This Row],[SupDescr]]=" "," "," - "&amp;Tabel_Forespørgsel_fra_Visma28[[#This Row],[SupDescr]])</f>
        <v xml:space="preserve"> - ØJEBOLT DIN580E FZB M10 GODK. TIL LØFT</v>
      </c>
      <c r="G3078" t="s">
        <v>3988</v>
      </c>
      <c r="H3078">
        <v>1</v>
      </c>
      <c r="I3078" t="str">
        <f>IF(A3078=A3077,I3077&amp;CHAR(10)&amp;"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 - 3229762 - ØJEBOLT DIN580E FZB M10 GODK. TIL LØFT</v>
      </c>
    </row>
    <row r="3079" spans="1:9" x14ac:dyDescent="0.25">
      <c r="A3079" t="s">
        <v>8483</v>
      </c>
      <c r="B3079">
        <v>96574211</v>
      </c>
      <c r="C3079" t="s">
        <v>8484</v>
      </c>
      <c r="D3079" t="str">
        <f>IF(Tabel_Forespørgsel_fra_Visma28[[#This Row],[SupProd]]=" "," "," - "&amp;Tabel_Forespørgsel_fra_Visma28[[#This Row],[SupProd]])</f>
        <v xml:space="preserve"> - 315042</v>
      </c>
      <c r="E3079" t="s">
        <v>8485</v>
      </c>
      <c r="F3079" t="str">
        <f>IF(Tabel_Forespørgsel_fra_Visma28[[#This Row],[SupDescr]]=" "," "," - "&amp;Tabel_Forespørgsel_fra_Visma28[[#This Row],[SupDescr]])</f>
        <v xml:space="preserve"> - FLØJMØTRIK AM.MDL FZB M4</v>
      </c>
      <c r="G3079" t="s">
        <v>3999</v>
      </c>
      <c r="H3079">
        <v>1</v>
      </c>
      <c r="I3079" t="str">
        <f>IF(A3079=A3078,I3078&amp;CHAR(10)&amp;"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- 315042 - FLØJMØTRIK AM.MDL FZB M4</v>
      </c>
    </row>
    <row r="3080" spans="1:9" x14ac:dyDescent="0.25">
      <c r="A3080" t="s">
        <v>5729</v>
      </c>
      <c r="B3080">
        <v>96574211</v>
      </c>
      <c r="C3080" t="s">
        <v>5730</v>
      </c>
      <c r="D3080" t="str">
        <f>IF(Tabel_Forespørgsel_fra_Visma28[[#This Row],[SupProd]]=" "," "," - "&amp;Tabel_Forespørgsel_fra_Visma28[[#This Row],[SupProd]])</f>
        <v xml:space="preserve"> - 005823000080000</v>
      </c>
      <c r="E3080" t="s">
        <v>5731</v>
      </c>
      <c r="F3080" t="str">
        <f>IF(Tabel_Forespørgsel_fra_Visma28[[#This Row],[SupDescr]]=" "," "," - "&amp;Tabel_Forespørgsel_fra_Visma28[[#This Row],[SupDescr]])</f>
        <v xml:space="preserve"> - DIN 582 RÅ M8 ØJEMØTRIK</v>
      </c>
      <c r="G3080" t="s">
        <v>3999</v>
      </c>
      <c r="H3080">
        <v>1</v>
      </c>
      <c r="I3080" t="str">
        <f>IF(A3080=A3079,I3079&amp;CHAR(10)&amp;"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- 005823000080000 - DIN 582 RÅ M8 ØJEMØTRIK</v>
      </c>
    </row>
    <row r="3081" spans="1:9" x14ac:dyDescent="0.25">
      <c r="A3081" t="s">
        <v>41383</v>
      </c>
      <c r="B3081">
        <v>79323232</v>
      </c>
      <c r="C3081" t="s">
        <v>41384</v>
      </c>
      <c r="D3081" t="str">
        <f>IF(Tabel_Forespørgsel_fra_Visma28[[#This Row],[SupProd]]=" "," "," - "&amp;Tabel_Forespørgsel_fra_Visma28[[#This Row],[SupProd]])</f>
        <v xml:space="preserve"> - 0324908</v>
      </c>
      <c r="E3081" t="s">
        <v>16</v>
      </c>
      <c r="F3081" t="str">
        <f>IF(Tabel_Forespørgsel_fra_Visma28[[#This Row],[SupDescr]]=" "," "," - "&amp;Tabel_Forespørgsel_fra_Visma28[[#This Row],[SupDescr]])</f>
        <v xml:space="preserve"> </v>
      </c>
      <c r="G3081" t="s">
        <v>14011</v>
      </c>
      <c r="H3081">
        <v>1</v>
      </c>
      <c r="I3081" t="str">
        <f>IF(A3081=A3080,I3080&amp;CHAR(10)&amp;"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- 0324908 </v>
      </c>
    </row>
    <row r="3082" spans="1:9" x14ac:dyDescent="0.25">
      <c r="A3082" t="s">
        <v>3892</v>
      </c>
      <c r="B3082">
        <v>96574211</v>
      </c>
      <c r="C3082" t="s">
        <v>16</v>
      </c>
      <c r="D3082" t="str">
        <f>IF(Tabel_Forespørgsel_fra_Visma28[[#This Row],[SupProd]]=" "," "," - "&amp;Tabel_Forespørgsel_fra_Visma28[[#This Row],[SupProd]])</f>
        <v xml:space="preserve"> </v>
      </c>
      <c r="E3082" t="s">
        <v>16</v>
      </c>
      <c r="F3082" t="str">
        <f>IF(Tabel_Forespørgsel_fra_Visma28[[#This Row],[SupDescr]]=" "," "," - "&amp;Tabel_Forespørgsel_fra_Visma28[[#This Row],[SupDescr]])</f>
        <v xml:space="preserve"> </v>
      </c>
      <c r="G3082" t="s">
        <v>3999</v>
      </c>
      <c r="H3082">
        <v>1</v>
      </c>
      <c r="I3082" t="str">
        <f>IF(A3082=A3081,I3081&amp;CHAR(10)&amp;"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83" spans="1:9" x14ac:dyDescent="0.25">
      <c r="A3083" t="s">
        <v>2326</v>
      </c>
      <c r="B3083">
        <v>96574211</v>
      </c>
      <c r="C3083" t="s">
        <v>2327</v>
      </c>
      <c r="D3083" t="str">
        <f>IF(Tabel_Forespørgsel_fra_Visma28[[#This Row],[SupProd]]=" "," "," - "&amp;Tabel_Forespørgsel_fra_Visma28[[#This Row],[SupProd]])</f>
        <v xml:space="preserve"> - 985106</v>
      </c>
      <c r="E3083" t="s">
        <v>2328</v>
      </c>
      <c r="F3083" t="str">
        <f>IF(Tabel_Forespørgsel_fra_Visma28[[#This Row],[SupDescr]]=" "," "," - "&amp;Tabel_Forespørgsel_fra_Visma28[[#This Row],[SupDescr]])</f>
        <v xml:space="preserve"> - Syrefast låsemøtrik A4 M10</v>
      </c>
      <c r="G3083" t="s">
        <v>3999</v>
      </c>
      <c r="H3083">
        <v>1</v>
      </c>
      <c r="I3083" t="str">
        <f>IF(A3083=A3082,I3082&amp;CHAR(10)&amp;"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- 985106 - Syrefast låsemøtrik A4 M10</v>
      </c>
    </row>
    <row r="3084" spans="1:9" x14ac:dyDescent="0.25">
      <c r="A3084" t="s">
        <v>3897</v>
      </c>
      <c r="B3084">
        <v>96574211</v>
      </c>
      <c r="C3084" t="s">
        <v>16</v>
      </c>
      <c r="D3084" t="str">
        <f>IF(Tabel_Forespørgsel_fra_Visma28[[#This Row],[SupProd]]=" "," "," - "&amp;Tabel_Forespørgsel_fra_Visma28[[#This Row],[SupProd]])</f>
        <v xml:space="preserve"> </v>
      </c>
      <c r="E3084" t="s">
        <v>16</v>
      </c>
      <c r="F3084" t="str">
        <f>IF(Tabel_Forespørgsel_fra_Visma28[[#This Row],[SupDescr]]=" "," "," - "&amp;Tabel_Forespørgsel_fra_Visma28[[#This Row],[SupDescr]])</f>
        <v xml:space="preserve"> </v>
      </c>
      <c r="G3084" t="s">
        <v>3999</v>
      </c>
      <c r="H3084">
        <v>1</v>
      </c>
      <c r="I3084" t="str">
        <f>IF(A3084=A3083,I3083&amp;CHAR(10)&amp;"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85" spans="1:9" x14ac:dyDescent="0.25">
      <c r="A3085" t="s">
        <v>15169</v>
      </c>
      <c r="B3085">
        <v>96574211</v>
      </c>
      <c r="C3085" t="s">
        <v>15170</v>
      </c>
      <c r="D3085" t="str">
        <f>IF(Tabel_Forespørgsel_fra_Visma28[[#This Row],[SupProd]]=" "," "," - "&amp;Tabel_Forespørgsel_fra_Visma28[[#This Row],[SupProd]])</f>
        <v xml:space="preserve"> - 985126</v>
      </c>
      <c r="E3085" t="s">
        <v>15171</v>
      </c>
      <c r="F3085" t="str">
        <f>IF(Tabel_Forespørgsel_fra_Visma28[[#This Row],[SupDescr]]=" "," "," - "&amp;Tabel_Forespørgsel_fra_Visma28[[#This Row],[SupDescr]])</f>
        <v xml:space="preserve"> - LÅSEMØTRIK A4-80 M12</v>
      </c>
      <c r="G3085" t="s">
        <v>3999</v>
      </c>
      <c r="H3085">
        <v>1</v>
      </c>
      <c r="I3085" t="str">
        <f>IF(A3085=A3084,I3084&amp;CHAR(10)&amp;"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- 985126 - LÅSEMØTRIK A4-80 M12</v>
      </c>
    </row>
    <row r="3086" spans="1:9" x14ac:dyDescent="0.25">
      <c r="A3086" t="s">
        <v>14010</v>
      </c>
      <c r="B3086">
        <v>79323232</v>
      </c>
      <c r="C3086" t="s">
        <v>40912</v>
      </c>
      <c r="D3086" t="str">
        <f>IF(Tabel_Forespørgsel_fra_Visma28[[#This Row],[SupProd]]=" "," "," - "&amp;Tabel_Forespørgsel_fra_Visma28[[#This Row],[SupProd]])</f>
        <v xml:space="preserve"> - 03249016</v>
      </c>
      <c r="E3086" t="s">
        <v>16</v>
      </c>
      <c r="F3086" t="str">
        <f>IF(Tabel_Forespørgsel_fra_Visma28[[#This Row],[SupDescr]]=" "," "," - "&amp;Tabel_Forespørgsel_fra_Visma28[[#This Row],[SupDescr]])</f>
        <v xml:space="preserve"> </v>
      </c>
      <c r="G3086" t="s">
        <v>14011</v>
      </c>
      <c r="H3086">
        <v>1</v>
      </c>
      <c r="I3086" t="str">
        <f>IF(A3086=A3085,I3085&amp;CHAR(10)&amp;"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- 03249016 </v>
      </c>
    </row>
    <row r="3087" spans="1:9" x14ac:dyDescent="0.25">
      <c r="A3087" t="s">
        <v>3891</v>
      </c>
      <c r="B3087">
        <v>96574211</v>
      </c>
      <c r="C3087" t="s">
        <v>16</v>
      </c>
      <c r="D3087" t="str">
        <f>IF(Tabel_Forespørgsel_fra_Visma28[[#This Row],[SupProd]]=" "," "," - "&amp;Tabel_Forespørgsel_fra_Visma28[[#This Row],[SupProd]])</f>
        <v xml:space="preserve"> </v>
      </c>
      <c r="E3087" t="s">
        <v>16</v>
      </c>
      <c r="F3087" t="str">
        <f>IF(Tabel_Forespørgsel_fra_Visma28[[#This Row],[SupDescr]]=" "," "," - "&amp;Tabel_Forespørgsel_fra_Visma28[[#This Row],[SupDescr]])</f>
        <v xml:space="preserve"> </v>
      </c>
      <c r="G3087" t="s">
        <v>3999</v>
      </c>
      <c r="H3087">
        <v>1</v>
      </c>
      <c r="I3087" t="str">
        <f>IF(A3087=A3086,I3086&amp;CHAR(10)&amp;"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88" spans="1:9" x14ac:dyDescent="0.25">
      <c r="A3088" t="s">
        <v>12356</v>
      </c>
      <c r="B3088">
        <v>72278790</v>
      </c>
      <c r="C3088" t="s">
        <v>12357</v>
      </c>
      <c r="D3088" t="str">
        <f>IF(Tabel_Forespørgsel_fra_Visma28[[#This Row],[SupProd]]=" "," "," - "&amp;Tabel_Forespørgsel_fra_Visma28[[#This Row],[SupProd]])</f>
        <v xml:space="preserve"> - 2282697</v>
      </c>
      <c r="E3088" t="s">
        <v>16</v>
      </c>
      <c r="F3088" t="str">
        <f>IF(Tabel_Forespørgsel_fra_Visma28[[#This Row],[SupDescr]]=" "," "," - "&amp;Tabel_Forespørgsel_fra_Visma28[[#This Row],[SupDescr]])</f>
        <v xml:space="preserve"> </v>
      </c>
      <c r="G3088" t="s">
        <v>13917</v>
      </c>
      <c r="H3088">
        <v>1</v>
      </c>
      <c r="I3088" t="str">
        <f>IF(A3088=A3087,I3087&amp;CHAR(10)&amp;"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- 2282697 </v>
      </c>
    </row>
    <row r="3089" spans="1:9" x14ac:dyDescent="0.25">
      <c r="A3089" t="s">
        <v>41008</v>
      </c>
      <c r="B3089">
        <v>56662422</v>
      </c>
      <c r="C3089" t="s">
        <v>16</v>
      </c>
      <c r="D3089" t="str">
        <f>IF(Tabel_Forespørgsel_fra_Visma28[[#This Row],[SupProd]]=" "," "," - "&amp;Tabel_Forespørgsel_fra_Visma28[[#This Row],[SupProd]])</f>
        <v xml:space="preserve"> </v>
      </c>
      <c r="E3089" t="s">
        <v>16</v>
      </c>
      <c r="F3089" t="str">
        <f>IF(Tabel_Forespørgsel_fra_Visma28[[#This Row],[SupDescr]]=" "," "," - "&amp;Tabel_Forespørgsel_fra_Visma28[[#This Row],[SupDescr]])</f>
        <v xml:space="preserve"> </v>
      </c>
      <c r="G3089" t="s">
        <v>40995</v>
      </c>
      <c r="H3089">
        <v>1</v>
      </c>
      <c r="I3089" t="str">
        <f>IF(A3089=A3088,I3088&amp;CHAR(10)&amp;"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Pretec Danmark A/S  </v>
      </c>
    </row>
    <row r="3090" spans="1:9" x14ac:dyDescent="0.25">
      <c r="A3090" t="s">
        <v>14386</v>
      </c>
      <c r="B3090">
        <v>96574211</v>
      </c>
      <c r="C3090" t="s">
        <v>14387</v>
      </c>
      <c r="D3090" t="str">
        <f>IF(Tabel_Forespørgsel_fra_Visma28[[#This Row],[SupProd]]=" "," "," - "&amp;Tabel_Forespørgsel_fra_Visma28[[#This Row],[SupProd]])</f>
        <v xml:space="preserve"> - 934203</v>
      </c>
      <c r="E3090" t="s">
        <v>16</v>
      </c>
      <c r="F3090" t="str">
        <f>IF(Tabel_Forespørgsel_fra_Visma28[[#This Row],[SupDescr]]=" "," "," - "&amp;Tabel_Forespørgsel_fra_Visma28[[#This Row],[SupDescr]])</f>
        <v xml:space="preserve"> </v>
      </c>
      <c r="G3090" t="s">
        <v>3999</v>
      </c>
      <c r="H3090">
        <v>1</v>
      </c>
      <c r="I3090" t="str">
        <f>IF(A3090=A3089,I3089&amp;CHAR(10)&amp;"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- 934203 </v>
      </c>
    </row>
    <row r="3091" spans="1:9" x14ac:dyDescent="0.25">
      <c r="A3091" t="s">
        <v>10483</v>
      </c>
      <c r="B3091">
        <v>96574211</v>
      </c>
      <c r="C3091" t="s">
        <v>10484</v>
      </c>
      <c r="D3091" t="str">
        <f>IF(Tabel_Forespørgsel_fra_Visma28[[#This Row],[SupProd]]=" "," "," - "&amp;Tabel_Forespørgsel_fra_Visma28[[#This Row],[SupProd]])</f>
        <v xml:space="preserve"> - 934243</v>
      </c>
      <c r="E3091" t="s">
        <v>10485</v>
      </c>
      <c r="F3091" t="str">
        <f>IF(Tabel_Forespørgsel_fra_Visma28[[#This Row],[SupDescr]]=" "," "," - "&amp;Tabel_Forespørgsel_fra_Visma28[[#This Row],[SupDescr]])</f>
        <v xml:space="preserve"> - STÅLMØTRIK FZV M24</v>
      </c>
      <c r="G3091" t="s">
        <v>3999</v>
      </c>
      <c r="H3091">
        <v>1</v>
      </c>
      <c r="I3091" t="str">
        <f>IF(A3091=A3090,I3090&amp;CHAR(10)&amp;"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- 934243 - STÅLMØTRIK FZV M24</v>
      </c>
    </row>
    <row r="3092" spans="1:9" x14ac:dyDescent="0.25">
      <c r="A3092" t="s">
        <v>8355</v>
      </c>
      <c r="B3092">
        <v>96574211</v>
      </c>
      <c r="C3092" t="s">
        <v>8356</v>
      </c>
      <c r="D3092" t="str">
        <f>IF(Tabel_Forespørgsel_fra_Visma28[[#This Row],[SupProd]]=" "," "," - "&amp;Tabel_Forespørgsel_fra_Visma28[[#This Row],[SupProd]])</f>
        <v xml:space="preserve"> - 934246</v>
      </c>
      <c r="E3092" t="s">
        <v>8357</v>
      </c>
      <c r="F3092" t="str">
        <f>IF(Tabel_Forespørgsel_fra_Visma28[[#This Row],[SupDescr]]=" "," "," - "&amp;Tabel_Forespørgsel_fra_Visma28[[#This Row],[SupDescr]])</f>
        <v xml:space="preserve"> - SYREFAST MØTRIK A4 M24</v>
      </c>
      <c r="G3092" t="s">
        <v>3999</v>
      </c>
      <c r="H3092">
        <v>1</v>
      </c>
      <c r="I3092" t="str">
        <f>IF(A3092=A3091,I3091&amp;CHAR(10)&amp;"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- 934246 - SYREFAST MØTRIK A4 M24</v>
      </c>
    </row>
    <row r="3093" spans="1:9" x14ac:dyDescent="0.25">
      <c r="A3093" t="s">
        <v>40797</v>
      </c>
      <c r="B3093">
        <v>79323232</v>
      </c>
      <c r="C3093" t="s">
        <v>40798</v>
      </c>
      <c r="D3093" t="str">
        <f>IF(Tabel_Forespørgsel_fra_Visma28[[#This Row],[SupProd]]=" "," "," - "&amp;Tabel_Forespørgsel_fra_Visma28[[#This Row],[SupProd]])</f>
        <v xml:space="preserve"> - 032030</v>
      </c>
      <c r="E3093" t="s">
        <v>16</v>
      </c>
      <c r="F3093" t="str">
        <f>IF(Tabel_Forespørgsel_fra_Visma28[[#This Row],[SupDescr]]=" "," "," - "&amp;Tabel_Forespørgsel_fra_Visma28[[#This Row],[SupDescr]])</f>
        <v xml:space="preserve"> </v>
      </c>
      <c r="G3093" t="s">
        <v>14011</v>
      </c>
      <c r="H3093">
        <v>1</v>
      </c>
      <c r="I3093" t="str">
        <f>IF(A3093=A3092,I3092&amp;CHAR(10)&amp;"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- 032030 </v>
      </c>
    </row>
    <row r="3094" spans="1:9" x14ac:dyDescent="0.25">
      <c r="A3094" t="s">
        <v>41377</v>
      </c>
      <c r="B3094">
        <v>79323232</v>
      </c>
      <c r="C3094" t="s">
        <v>41378</v>
      </c>
      <c r="D3094" t="str">
        <f>IF(Tabel_Forespørgsel_fra_Visma28[[#This Row],[SupProd]]=" "," "," - "&amp;Tabel_Forespørgsel_fra_Visma28[[#This Row],[SupProd]])</f>
        <v xml:space="preserve"> - 0401780004</v>
      </c>
      <c r="E3094" t="s">
        <v>16</v>
      </c>
      <c r="F3094" t="str">
        <f>IF(Tabel_Forespørgsel_fra_Visma28[[#This Row],[SupDescr]]=" "," "," - "&amp;Tabel_Forespørgsel_fra_Visma28[[#This Row],[SupDescr]])</f>
        <v xml:space="preserve"> </v>
      </c>
      <c r="G3094" t="s">
        <v>14011</v>
      </c>
      <c r="H3094">
        <v>1</v>
      </c>
      <c r="I3094" t="str">
        <f>IF(A3094=A3093,I3093&amp;CHAR(10)&amp;"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- 0401780004 </v>
      </c>
    </row>
    <row r="3095" spans="1:9" x14ac:dyDescent="0.25">
      <c r="A3095" t="s">
        <v>7290</v>
      </c>
      <c r="B3095">
        <v>86283711</v>
      </c>
      <c r="C3095" t="s">
        <v>7291</v>
      </c>
      <c r="D3095" t="str">
        <f>IF(Tabel_Forespørgsel_fra_Visma28[[#This Row],[SupProd]]=" "," "," - "&amp;Tabel_Forespørgsel_fra_Visma28[[#This Row],[SupProd]])</f>
        <v xml:space="preserve"> - 50-0040 1</v>
      </c>
      <c r="E3095" t="s">
        <v>7292</v>
      </c>
      <c r="F3095" t="str">
        <f>IF(Tabel_Forespørgsel_fra_Visma28[[#This Row],[SupDescr]]=" "," "," - "&amp;Tabel_Forespørgsel_fra_Visma28[[#This Row],[SupDescr]])</f>
        <v xml:space="preserve"> - Afstandsstykke D10/D5 lgd 4</v>
      </c>
      <c r="G3095" t="s">
        <v>7276</v>
      </c>
      <c r="H3095">
        <v>1</v>
      </c>
      <c r="I3095" t="str">
        <f>IF(A3095=A3094,I3094&amp;CHAR(10)&amp;"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Martin Høft - 50-0040 1 - Afstandsstykke D10/D5 lgd 4</v>
      </c>
    </row>
    <row r="3096" spans="1:9" x14ac:dyDescent="0.25">
      <c r="A3096" t="s">
        <v>14037</v>
      </c>
      <c r="B3096">
        <v>79323232</v>
      </c>
      <c r="C3096" t="s">
        <v>14038</v>
      </c>
      <c r="D3096" t="str">
        <f>IF(Tabel_Forespørgsel_fra_Visma28[[#This Row],[SupProd]]=" "," "," - "&amp;Tabel_Forespørgsel_fra_Visma28[[#This Row],[SupProd]])</f>
        <v xml:space="preserve"> - 0401780006</v>
      </c>
      <c r="E3096" t="s">
        <v>14013</v>
      </c>
      <c r="F3096" t="str">
        <f>IF(Tabel_Forespørgsel_fra_Visma28[[#This Row],[SupDescr]]=" "," "," - "&amp;Tabel_Forespørgsel_fra_Visma28[[#This Row],[SupDescr]])</f>
        <v xml:space="preserve"> - KILELÅSESKIVE, W.TEC-SERIEN SMAL FORM</v>
      </c>
      <c r="G3096" t="s">
        <v>14011</v>
      </c>
      <c r="H3096">
        <v>1</v>
      </c>
      <c r="I3096" t="str">
        <f>IF(A3096=A3095,I3095&amp;CHAR(10)&amp;"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- 0401780006 - KILELÅSESKIVE, W.TEC-SERIEN SMAL FORM</v>
      </c>
    </row>
    <row r="3097" spans="1:9" x14ac:dyDescent="0.25">
      <c r="A3097" t="s">
        <v>41607</v>
      </c>
      <c r="B3097">
        <v>79323232</v>
      </c>
      <c r="C3097" t="s">
        <v>41608</v>
      </c>
      <c r="D3097" t="str">
        <f>IF(Tabel_Forespørgsel_fra_Visma28[[#This Row],[SupProd]]=" "," "," - "&amp;Tabel_Forespørgsel_fra_Visma28[[#This Row],[SupProd]])</f>
        <v xml:space="preserve"> - 0401770006</v>
      </c>
      <c r="E3097" t="s">
        <v>16</v>
      </c>
      <c r="F3097" t="str">
        <f>IF(Tabel_Forespørgsel_fra_Visma28[[#This Row],[SupDescr]]=" "," "," - "&amp;Tabel_Forespørgsel_fra_Visma28[[#This Row],[SupDescr]])</f>
        <v xml:space="preserve"> </v>
      </c>
      <c r="G3097" t="s">
        <v>14011</v>
      </c>
      <c r="H3097">
        <v>1</v>
      </c>
      <c r="I3097" t="str">
        <f>IF(A3097=A3096,I3096&amp;CHAR(10)&amp;"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- 0401770006 </v>
      </c>
    </row>
    <row r="3098" spans="1:9" x14ac:dyDescent="0.25">
      <c r="A3098" t="s">
        <v>12168</v>
      </c>
      <c r="B3098">
        <v>96574211</v>
      </c>
      <c r="C3098" t="s">
        <v>12169</v>
      </c>
      <c r="D3098" t="str">
        <f>IF(Tabel_Forespørgsel_fra_Visma28[[#This Row],[SupProd]]=" "," "," - "&amp;Tabel_Forespørgsel_fra_Visma28[[#This Row],[SupProd]])</f>
        <v xml:space="preserve"> - 7526 9021064</v>
      </c>
      <c r="E3098" t="s">
        <v>12170</v>
      </c>
      <c r="F3098" t="str">
        <f>IF(Tabel_Forespørgsel_fra_Visma28[[#This Row],[SupDescr]]=" "," "," - "&amp;Tabel_Forespørgsel_fra_Visma28[[#This Row],[SupDescr]])</f>
        <v xml:space="preserve"> - SKÆRMSKIVE HV140 A2 M6</v>
      </c>
      <c r="G3098" t="s">
        <v>3999</v>
      </c>
      <c r="H3098">
        <v>1</v>
      </c>
      <c r="I3098" t="str">
        <f>IF(A3098=A3097,I3097&amp;CHAR(10)&amp;"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- 7526 9021064 - SKÆRMSKIVE HV140 A2 M6</v>
      </c>
    </row>
    <row r="3099" spans="1:9" x14ac:dyDescent="0.25">
      <c r="A3099" t="s">
        <v>14029</v>
      </c>
      <c r="B3099">
        <v>79323232</v>
      </c>
      <c r="C3099" t="s">
        <v>14030</v>
      </c>
      <c r="D3099" t="str">
        <f>IF(Tabel_Forespørgsel_fra_Visma28[[#This Row],[SupProd]]=" "," "," - "&amp;Tabel_Forespørgsel_fra_Visma28[[#This Row],[SupProd]])</f>
        <v xml:space="preserve"> - 0401780008</v>
      </c>
      <c r="E3099" t="s">
        <v>14013</v>
      </c>
      <c r="F3099" t="str">
        <f>IF(Tabel_Forespørgsel_fra_Visma28[[#This Row],[SupDescr]]=" "," "," - "&amp;Tabel_Forespørgsel_fra_Visma28[[#This Row],[SupDescr]])</f>
        <v xml:space="preserve"> - KILELÅSESKIVE, W.TEC-SERIEN SMAL FORM</v>
      </c>
      <c r="G3099" t="s">
        <v>14011</v>
      </c>
      <c r="H3099">
        <v>1</v>
      </c>
      <c r="I3099" t="str">
        <f>IF(A3099=A3098,I3098&amp;CHAR(10)&amp;"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- 0401780008 - KILELÅSESKIVE, W.TEC-SERIEN SMAL FORM</v>
      </c>
    </row>
    <row r="3100" spans="1:9" x14ac:dyDescent="0.25">
      <c r="A3100" t="s">
        <v>41745</v>
      </c>
      <c r="B3100">
        <v>79323232</v>
      </c>
      <c r="C3100" t="s">
        <v>41746</v>
      </c>
      <c r="D3100" t="str">
        <f>IF(Tabel_Forespørgsel_fra_Visma28[[#This Row],[SupProd]]=" "," "," - "&amp;Tabel_Forespørgsel_fra_Visma28[[#This Row],[SupProd]])</f>
        <v xml:space="preserve"> - 04078</v>
      </c>
      <c r="E3100" t="s">
        <v>16</v>
      </c>
      <c r="F3100" t="str">
        <f>IF(Tabel_Forespørgsel_fra_Visma28[[#This Row],[SupDescr]]=" "," "," - "&amp;Tabel_Forespørgsel_fra_Visma28[[#This Row],[SupDescr]])</f>
        <v xml:space="preserve"> </v>
      </c>
      <c r="G3100" t="s">
        <v>14011</v>
      </c>
      <c r="H3100">
        <v>1</v>
      </c>
      <c r="I3100" t="str">
        <f>IF(A3100=A3099,I3099&amp;CHAR(10)&amp;"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- 04078 </v>
      </c>
    </row>
    <row r="3101" spans="1:9" x14ac:dyDescent="0.25">
      <c r="A3101" t="s">
        <v>41848</v>
      </c>
      <c r="B3101">
        <v>96574211</v>
      </c>
      <c r="C3101" t="s">
        <v>41849</v>
      </c>
      <c r="D3101" t="str">
        <f>IF(Tabel_Forespørgsel_fra_Visma28[[#This Row],[SupProd]]=" "," "," - "&amp;Tabel_Forespørgsel_fra_Visma28[[#This Row],[SupProd]])</f>
        <v xml:space="preserve"> - 7093086</v>
      </c>
      <c r="E3101" t="s">
        <v>16</v>
      </c>
      <c r="F3101" t="str">
        <f>IF(Tabel_Forespørgsel_fra_Visma28[[#This Row],[SupDescr]]=" "," "," - "&amp;Tabel_Forespørgsel_fra_Visma28[[#This Row],[SupDescr]])</f>
        <v xml:space="preserve"> </v>
      </c>
      <c r="G3101" t="s">
        <v>3999</v>
      </c>
      <c r="H3101">
        <v>1</v>
      </c>
      <c r="I3101" t="str">
        <f>IF(A3101=A3100,I3100&amp;CHAR(10)&amp;"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- 7093086 </v>
      </c>
    </row>
    <row r="3102" spans="1:9" x14ac:dyDescent="0.25">
      <c r="A3102" t="s">
        <v>2333</v>
      </c>
      <c r="B3102">
        <v>96574211</v>
      </c>
      <c r="C3102" t="s">
        <v>2334</v>
      </c>
      <c r="D3102" t="str">
        <f>IF(Tabel_Forespørgsel_fra_Visma28[[#This Row],[SupProd]]=" "," "," - "&amp;Tabel_Forespørgsel_fra_Visma28[[#This Row],[SupProd]])</f>
        <v xml:space="preserve"> - 125B101</v>
      </c>
      <c r="E3102" t="s">
        <v>16</v>
      </c>
      <c r="F3102" t="str">
        <f>IF(Tabel_Forespørgsel_fra_Visma28[[#This Row],[SupDescr]]=" "," "," - "&amp;Tabel_Forespørgsel_fra_Visma28[[#This Row],[SupDescr]])</f>
        <v xml:space="preserve"> </v>
      </c>
      <c r="G3102" t="s">
        <v>3999</v>
      </c>
      <c r="H3102">
        <v>1</v>
      </c>
      <c r="I3102" t="str">
        <f>IF(A3102=A3101,I3101&amp;CHAR(10)&amp;"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- 125B101 </v>
      </c>
    </row>
    <row r="3103" spans="1:9" x14ac:dyDescent="0.25">
      <c r="A3103" t="s">
        <v>15166</v>
      </c>
      <c r="B3103">
        <v>96574211</v>
      </c>
      <c r="C3103" t="s">
        <v>15167</v>
      </c>
      <c r="D3103" t="str">
        <f>IF(Tabel_Forespørgsel_fra_Visma28[[#This Row],[SupProd]]=" "," "," - "&amp;Tabel_Forespørgsel_fra_Visma28[[#This Row],[SupProd]])</f>
        <v xml:space="preserve"> - 7089126</v>
      </c>
      <c r="E3103" t="s">
        <v>15168</v>
      </c>
      <c r="F3103" t="str">
        <f>IF(Tabel_Forespørgsel_fra_Visma28[[#This Row],[SupDescr]]=" "," "," - "&amp;Tabel_Forespørgsel_fra_Visma28[[#This Row],[SupDescr]])</f>
        <v xml:space="preserve"> - PLANSKIVE HV200 A4 M12</v>
      </c>
      <c r="G3103" t="s">
        <v>3999</v>
      </c>
      <c r="H3103">
        <v>1</v>
      </c>
      <c r="I3103" t="str">
        <f>IF(A3103=A3102,I3102&amp;CHAR(10)&amp;"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- 7089126 - PLANSKIVE HV200 A4 M12</v>
      </c>
    </row>
    <row r="3104" spans="1:9" x14ac:dyDescent="0.25">
      <c r="A3104" t="s">
        <v>10999</v>
      </c>
      <c r="B3104">
        <v>96574211</v>
      </c>
      <c r="C3104" t="s">
        <v>11000</v>
      </c>
      <c r="D3104" t="str">
        <f>IF(Tabel_Forespørgsel_fra_Visma28[[#This Row],[SupProd]]=" "," "," - "&amp;Tabel_Forespørgsel_fra_Visma28[[#This Row],[SupProd]])</f>
        <v xml:space="preserve"> - 74361C122</v>
      </c>
      <c r="E3104" t="s">
        <v>11001</v>
      </c>
      <c r="F3104" t="str">
        <f>IF(Tabel_Forespørgsel_fra_Visma28[[#This Row],[SupDescr]]=" "," "," - "&amp;Tabel_Forespørgsel_fra_Visma28[[#This Row],[SupDescr]])</f>
        <v xml:space="preserve"> - FJEDERSKIVE FZB M12,5</v>
      </c>
      <c r="G3104" t="s">
        <v>3999</v>
      </c>
      <c r="H3104">
        <v>1</v>
      </c>
      <c r="I3104" t="str">
        <f>IF(A3104=A3103,I3103&amp;CHAR(10)&amp;"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- 74361C122 - FJEDERSKIVE FZB M12,5</v>
      </c>
    </row>
    <row r="3105" spans="1:9" x14ac:dyDescent="0.25">
      <c r="A3105" t="s">
        <v>14012</v>
      </c>
      <c r="B3105">
        <v>79323232</v>
      </c>
      <c r="C3105" t="s">
        <v>40913</v>
      </c>
      <c r="D3105" t="str">
        <f>IF(Tabel_Forespørgsel_fra_Visma28[[#This Row],[SupProd]]=" "," "," - "&amp;Tabel_Forespørgsel_fra_Visma28[[#This Row],[SupProd]])</f>
        <v xml:space="preserve"> - 0401780016</v>
      </c>
      <c r="E3105" t="s">
        <v>14013</v>
      </c>
      <c r="F3105" t="str">
        <f>IF(Tabel_Forespørgsel_fra_Visma28[[#This Row],[SupDescr]]=" "," "," - "&amp;Tabel_Forespørgsel_fra_Visma28[[#This Row],[SupDescr]])</f>
        <v xml:space="preserve"> - KILELÅSESKIVE, W.TEC-SERIEN SMAL FORM</v>
      </c>
      <c r="G3105" t="s">
        <v>14011</v>
      </c>
      <c r="H3105">
        <v>1</v>
      </c>
      <c r="I3105" t="str">
        <f>IF(A3105=A3104,I3104&amp;CHAR(10)&amp;"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- 0401780016 - KILELÅSESKIVE, W.TEC-SERIEN SMAL FORM</v>
      </c>
    </row>
    <row r="3106" spans="1:9" x14ac:dyDescent="0.25">
      <c r="A3106" t="s">
        <v>41006</v>
      </c>
      <c r="B3106">
        <v>79323232</v>
      </c>
      <c r="C3106" t="s">
        <v>41007</v>
      </c>
      <c r="D3106" t="str">
        <f>IF(Tabel_Forespørgsel_fra_Visma28[[#This Row],[SupProd]]=" "," "," - "&amp;Tabel_Forespørgsel_fra_Visma28[[#This Row],[SupProd]])</f>
        <v xml:space="preserve"> - 0401780018</v>
      </c>
      <c r="E3106" t="s">
        <v>16</v>
      </c>
      <c r="F3106" t="str">
        <f>IF(Tabel_Forespørgsel_fra_Visma28[[#This Row],[SupDescr]]=" "," "," - "&amp;Tabel_Forespørgsel_fra_Visma28[[#This Row],[SupDescr]])</f>
        <v xml:space="preserve"> </v>
      </c>
      <c r="G3106" t="s">
        <v>14011</v>
      </c>
      <c r="H3106">
        <v>1</v>
      </c>
      <c r="I3106" t="str">
        <f>IF(A3106=A3105,I3105&amp;CHAR(10)&amp;"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- 0401780018 </v>
      </c>
    </row>
    <row r="3107" spans="1:9" x14ac:dyDescent="0.25">
      <c r="A3107" t="s">
        <v>15209</v>
      </c>
      <c r="B3107">
        <v>96574211</v>
      </c>
      <c r="C3107" t="s">
        <v>15210</v>
      </c>
      <c r="D3107" t="str">
        <f>IF(Tabel_Forespørgsel_fra_Visma28[[#This Row],[SupProd]]=" "," "," - "&amp;Tabel_Forespørgsel_fra_Visma28[[#This Row],[SupProd]])</f>
        <v xml:space="preserve"> - 128A203</v>
      </c>
      <c r="E3107" t="s">
        <v>16</v>
      </c>
      <c r="F3107" t="str">
        <f>IF(Tabel_Forespørgsel_fra_Visma28[[#This Row],[SupDescr]]=" "," "," - "&amp;Tabel_Forespørgsel_fra_Visma28[[#This Row],[SupDescr]])</f>
        <v xml:space="preserve"> </v>
      </c>
      <c r="G3107" t="s">
        <v>3999</v>
      </c>
      <c r="H3107">
        <v>1</v>
      </c>
      <c r="I3107" t="str">
        <f>IF(A3107=A3106,I3106&amp;CHAR(10)&amp;"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- 128A203 </v>
      </c>
    </row>
    <row r="3108" spans="1:9" x14ac:dyDescent="0.25">
      <c r="A3108" t="s">
        <v>14388</v>
      </c>
      <c r="B3108">
        <v>96574211</v>
      </c>
      <c r="C3108" t="s">
        <v>14389</v>
      </c>
      <c r="D3108" t="str">
        <f>IF(Tabel_Forespørgsel_fra_Visma28[[#This Row],[SupProd]]=" "," "," - "&amp;Tabel_Forespørgsel_fra_Visma28[[#This Row],[SupProd]])</f>
        <v xml:space="preserve"> - 7089203</v>
      </c>
      <c r="E3108" t="s">
        <v>16</v>
      </c>
      <c r="F3108" t="str">
        <f>IF(Tabel_Forespørgsel_fra_Visma28[[#This Row],[SupDescr]]=" "," "," - "&amp;Tabel_Forespørgsel_fra_Visma28[[#This Row],[SupDescr]])</f>
        <v xml:space="preserve"> </v>
      </c>
      <c r="G3108" t="s">
        <v>3999</v>
      </c>
      <c r="H3108">
        <v>1</v>
      </c>
      <c r="I3108" t="str">
        <f>IF(A3108=A3107,I3107&amp;CHAR(10)&amp;"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- 7089203 </v>
      </c>
    </row>
    <row r="3109" spans="1:9" x14ac:dyDescent="0.25">
      <c r="A3109" t="s">
        <v>10491</v>
      </c>
      <c r="B3109">
        <v>96574211</v>
      </c>
      <c r="C3109" t="s">
        <v>10492</v>
      </c>
      <c r="D3109" t="str">
        <f>IF(Tabel_Forespørgsel_fra_Visma28[[#This Row],[SupProd]]=" "," "," - "&amp;Tabel_Forespørgsel_fra_Visma28[[#This Row],[SupProd]])</f>
        <v xml:space="preserve"> - 125A242</v>
      </c>
      <c r="E3109" t="s">
        <v>10493</v>
      </c>
      <c r="F3109" t="str">
        <f>IF(Tabel_Forespørgsel_fra_Visma28[[#This Row],[SupDescr]]=" "," "," - "&amp;Tabel_Forespørgsel_fra_Visma28[[#This Row],[SupDescr]])</f>
        <v xml:space="preserve"> - PLANSKIVE FZB M24</v>
      </c>
      <c r="G3109" t="s">
        <v>3999</v>
      </c>
      <c r="H3109">
        <v>1</v>
      </c>
      <c r="I3109" t="str">
        <f>IF(A3109=A3108,I3108&amp;CHAR(10)&amp;"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- 125A242 - PLANSKIVE FZB M24</v>
      </c>
    </row>
    <row r="3110" spans="1:9" x14ac:dyDescent="0.25">
      <c r="A3110" t="s">
        <v>15036</v>
      </c>
      <c r="B3110">
        <v>79323232</v>
      </c>
      <c r="C3110" t="s">
        <v>15037</v>
      </c>
      <c r="D3110" t="str">
        <f>IF(Tabel_Forespørgsel_fra_Visma28[[#This Row],[SupProd]]=" "," "," - "&amp;Tabel_Forespørgsel_fra_Visma28[[#This Row],[SupProd]])</f>
        <v xml:space="preserve"> - 04074</v>
      </c>
      <c r="E3110" t="s">
        <v>16</v>
      </c>
      <c r="F3110" t="str">
        <f>IF(Tabel_Forespørgsel_fra_Visma28[[#This Row],[SupDescr]]=" "," "," - "&amp;Tabel_Forespørgsel_fra_Visma28[[#This Row],[SupDescr]])</f>
        <v xml:space="preserve"> </v>
      </c>
      <c r="G3110" t="s">
        <v>14011</v>
      </c>
      <c r="H3110">
        <v>1</v>
      </c>
      <c r="I3110" t="str">
        <f>IF(A3110=A3109,I3109&amp;CHAR(10)&amp;"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- 04074 </v>
      </c>
    </row>
    <row r="3111" spans="1:9" x14ac:dyDescent="0.25">
      <c r="A3111" t="s">
        <v>41375</v>
      </c>
      <c r="B3111">
        <v>79323232</v>
      </c>
      <c r="C3111" t="s">
        <v>41376</v>
      </c>
      <c r="D3111" t="str">
        <f>IF(Tabel_Forespørgsel_fra_Visma28[[#This Row],[SupProd]]=" "," "," - "&amp;Tabel_Forespørgsel_fra_Visma28[[#This Row],[SupProd]])</f>
        <v xml:space="preserve"> - 04164</v>
      </c>
      <c r="E3111" t="s">
        <v>16</v>
      </c>
      <c r="F3111" t="str">
        <f>IF(Tabel_Forespørgsel_fra_Visma28[[#This Row],[SupDescr]]=" "," "," - "&amp;Tabel_Forespørgsel_fra_Visma28[[#This Row],[SupDescr]])</f>
        <v xml:space="preserve"> </v>
      </c>
      <c r="G3111" t="s">
        <v>14011</v>
      </c>
      <c r="H3111">
        <v>1</v>
      </c>
      <c r="I3111" t="str">
        <f>IF(A3111=A3110,I3110&amp;CHAR(10)&amp;"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- 04164 </v>
      </c>
    </row>
    <row r="3112" spans="1:9" x14ac:dyDescent="0.25">
      <c r="A3112" t="s">
        <v>7293</v>
      </c>
      <c r="B3112">
        <v>96574211</v>
      </c>
      <c r="C3112" t="s">
        <v>16</v>
      </c>
      <c r="D3112" t="str">
        <f>IF(Tabel_Forespørgsel_fra_Visma28[[#This Row],[SupProd]]=" "," "," - "&amp;Tabel_Forespørgsel_fra_Visma28[[#This Row],[SupProd]])</f>
        <v xml:space="preserve"> </v>
      </c>
      <c r="E3112" t="s">
        <v>16</v>
      </c>
      <c r="F3112" t="str">
        <f>IF(Tabel_Forespørgsel_fra_Visma28[[#This Row],[SupDescr]]=" "," "," - "&amp;Tabel_Forespørgsel_fra_Visma28[[#This Row],[SupDescr]])</f>
        <v xml:space="preserve"> </v>
      </c>
      <c r="G3112" t="s">
        <v>3999</v>
      </c>
      <c r="H3112">
        <v>1</v>
      </c>
      <c r="I3112" t="str">
        <f>IF(A3112=A3111,I3111&amp;CHAR(10)&amp;"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113" spans="1:9" x14ac:dyDescent="0.25">
      <c r="A3113" t="s">
        <v>8671</v>
      </c>
      <c r="B3113">
        <v>96574211</v>
      </c>
      <c r="C3113" t="s">
        <v>16</v>
      </c>
      <c r="D3113" t="str">
        <f>IF(Tabel_Forespørgsel_fra_Visma28[[#This Row],[SupProd]]=" "," "," - "&amp;Tabel_Forespørgsel_fra_Visma28[[#This Row],[SupProd]])</f>
        <v xml:space="preserve"> </v>
      </c>
      <c r="E3113" t="s">
        <v>8672</v>
      </c>
      <c r="F3113" t="str">
        <f>IF(Tabel_Forespørgsel_fra_Visma28[[#This Row],[SupDescr]]=" "," "," - "&amp;Tabel_Forespørgsel_fra_Visma28[[#This Row],[SupDescr]])</f>
        <v xml:space="preserve"> - Kærvstift DIN 1475 A2 Ø4x28</v>
      </c>
      <c r="G3113" t="s">
        <v>3999</v>
      </c>
      <c r="H3113">
        <v>1</v>
      </c>
      <c r="I3113" t="str">
        <f>IF(A3113=A3112,I3112&amp;CHAR(10)&amp;"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- Kærvstift DIN 1475 A2 Ø4x28</v>
      </c>
    </row>
    <row r="3114" spans="1:9" x14ac:dyDescent="0.25">
      <c r="A3114" t="s">
        <v>2417</v>
      </c>
      <c r="B3114">
        <v>96306000</v>
      </c>
      <c r="C3114" t="s">
        <v>2418</v>
      </c>
      <c r="D3114" t="str">
        <f>IF(Tabel_Forespørgsel_fra_Visma28[[#This Row],[SupProd]]=" "," "," - "&amp;Tabel_Forespørgsel_fra_Visma28[[#This Row],[SupProd]])</f>
        <v xml:space="preserve"> - 1618602</v>
      </c>
      <c r="E3114" t="s">
        <v>16</v>
      </c>
      <c r="F3114" t="str">
        <f>IF(Tabel_Forespørgsel_fra_Visma28[[#This Row],[SupDescr]]=" "," "," - "&amp;Tabel_Forespørgsel_fra_Visma28[[#This Row],[SupDescr]])</f>
        <v xml:space="preserve"> </v>
      </c>
      <c r="G3114" t="s">
        <v>8068</v>
      </c>
      <c r="H3114">
        <v>1</v>
      </c>
      <c r="I3114" t="str">
        <f>IF(A3114=A3113,I3113&amp;CHAR(10)&amp;"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- 1618602 </v>
      </c>
    </row>
    <row r="3115" spans="1:9" x14ac:dyDescent="0.25">
      <c r="A3115" t="s">
        <v>6189</v>
      </c>
      <c r="B3115">
        <v>96574211</v>
      </c>
      <c r="C3115" t="s">
        <v>16</v>
      </c>
      <c r="D3115" t="str">
        <f>IF(Tabel_Forespørgsel_fra_Visma28[[#This Row],[SupProd]]=" "," "," - "&amp;Tabel_Forespørgsel_fra_Visma28[[#This Row],[SupProd]])</f>
        <v xml:space="preserve"> </v>
      </c>
      <c r="E3115" t="s">
        <v>16</v>
      </c>
      <c r="F3115" t="str">
        <f>IF(Tabel_Forespørgsel_fra_Visma28[[#This Row],[SupDescr]]=" "," "," - "&amp;Tabel_Forespørgsel_fra_Visma28[[#This Row],[SupDescr]])</f>
        <v xml:space="preserve"> </v>
      </c>
      <c r="G3115" t="s">
        <v>3999</v>
      </c>
      <c r="H3115">
        <v>1</v>
      </c>
      <c r="I3115" t="str">
        <f>IF(A3115=A3114,I3114&amp;CHAR(10)&amp;"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116" spans="1:9" x14ac:dyDescent="0.25">
      <c r="A3116" t="s">
        <v>1254</v>
      </c>
      <c r="B3116">
        <v>43685000</v>
      </c>
      <c r="C3116" t="s">
        <v>1255</v>
      </c>
      <c r="D3116" t="str">
        <f>IF(Tabel_Forespørgsel_fra_Visma28[[#This Row],[SupProd]]=" "," "," - "&amp;Tabel_Forespørgsel_fra_Visma28[[#This Row],[SupProd]])</f>
        <v xml:space="preserve"> - FH-M2.5-6ZI</v>
      </c>
      <c r="E3116" t="s">
        <v>16</v>
      </c>
      <c r="F3116" t="str">
        <f>IF(Tabel_Forespørgsel_fra_Visma28[[#This Row],[SupDescr]]=" "," "," - "&amp;Tabel_Forespørgsel_fra_Visma28[[#This Row],[SupDescr]])</f>
        <v xml:space="preserve"> </v>
      </c>
      <c r="G3116" t="s">
        <v>2311</v>
      </c>
      <c r="H3116">
        <v>1</v>
      </c>
      <c r="I3116" t="str">
        <f>IF(A3116=A3115,I3115&amp;CHAR(10)&amp;"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FH-M2.5-6ZI </v>
      </c>
    </row>
    <row r="3117" spans="1:9" x14ac:dyDescent="0.25">
      <c r="A3117" t="s">
        <v>1268</v>
      </c>
      <c r="B3117">
        <v>43685000</v>
      </c>
      <c r="C3117" t="s">
        <v>1269</v>
      </c>
      <c r="D3117" t="str">
        <f>IF(Tabel_Forespørgsel_fra_Visma28[[#This Row],[SupProd]]=" "," "," - "&amp;Tabel_Forespørgsel_fra_Visma28[[#This Row],[SupProd]])</f>
        <v xml:space="preserve"> - FHL-M2.5-15ZI</v>
      </c>
      <c r="E3117" t="s">
        <v>16</v>
      </c>
      <c r="F3117" t="str">
        <f>IF(Tabel_Forespørgsel_fra_Visma28[[#This Row],[SupDescr]]=" "," "," - "&amp;Tabel_Forespørgsel_fra_Visma28[[#This Row],[SupDescr]])</f>
        <v xml:space="preserve"> </v>
      </c>
      <c r="G3117" t="s">
        <v>2311</v>
      </c>
      <c r="H3117">
        <v>1</v>
      </c>
      <c r="I3117" t="str">
        <f>IF(A3117=A3116,I3116&amp;CHAR(10)&amp;"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FHL-M2.5-15ZI </v>
      </c>
    </row>
    <row r="3118" spans="1:9" x14ac:dyDescent="0.25">
      <c r="A3118" t="s">
        <v>1270</v>
      </c>
      <c r="B3118">
        <v>43685000</v>
      </c>
      <c r="C3118" t="s">
        <v>1271</v>
      </c>
      <c r="D3118" t="str">
        <f>IF(Tabel_Forespørgsel_fra_Visma28[[#This Row],[SupProd]]=" "," "," - "&amp;Tabel_Forespørgsel_fra_Visma28[[#This Row],[SupProd]])</f>
        <v xml:space="preserve"> - FH-M3-6ZI</v>
      </c>
      <c r="E3118" t="s">
        <v>16</v>
      </c>
      <c r="F3118" t="str">
        <f>IF(Tabel_Forespørgsel_fra_Visma28[[#This Row],[SupDescr]]=" "," "," - "&amp;Tabel_Forespørgsel_fra_Visma28[[#This Row],[SupDescr]])</f>
        <v xml:space="preserve"> </v>
      </c>
      <c r="G3118" t="s">
        <v>2311</v>
      </c>
      <c r="H3118">
        <v>1</v>
      </c>
      <c r="I3118" t="str">
        <f>IF(A3118=A3117,I3117&amp;CHAR(10)&amp;"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FH-M3-6ZI </v>
      </c>
    </row>
    <row r="3119" spans="1:9" x14ac:dyDescent="0.25">
      <c r="A3119" t="s">
        <v>1233</v>
      </c>
      <c r="B3119">
        <v>43685000</v>
      </c>
      <c r="C3119" t="s">
        <v>1272</v>
      </c>
      <c r="D3119" t="str">
        <f>IF(Tabel_Forespørgsel_fra_Visma28[[#This Row],[SupProd]]=" "," "," - "&amp;Tabel_Forespørgsel_fra_Visma28[[#This Row],[SupProd]])</f>
        <v xml:space="preserve"> - FH-M3-10ZI</v>
      </c>
      <c r="E3119" t="s">
        <v>16</v>
      </c>
      <c r="F3119" t="str">
        <f>IF(Tabel_Forespørgsel_fra_Visma28[[#This Row],[SupDescr]]=" "," "," - "&amp;Tabel_Forespørgsel_fra_Visma28[[#This Row],[SupDescr]])</f>
        <v xml:space="preserve"> </v>
      </c>
      <c r="G3119" t="s">
        <v>2311</v>
      </c>
      <c r="H3119">
        <v>1</v>
      </c>
      <c r="I3119" t="str">
        <f>IF(A3119=A3118,I3118&amp;CHAR(10)&amp;"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FH-M3-10ZI </v>
      </c>
    </row>
    <row r="3120" spans="1:9" x14ac:dyDescent="0.25">
      <c r="A3120" t="s">
        <v>1273</v>
      </c>
      <c r="B3120">
        <v>43685000</v>
      </c>
      <c r="C3120" t="s">
        <v>1274</v>
      </c>
      <c r="D3120" t="str">
        <f>IF(Tabel_Forespørgsel_fra_Visma28[[#This Row],[SupProd]]=" "," "," - "&amp;Tabel_Forespørgsel_fra_Visma28[[#This Row],[SupProd]])</f>
        <v xml:space="preserve"> - FH-M3-15ZI</v>
      </c>
      <c r="E3120" t="s">
        <v>16</v>
      </c>
      <c r="F3120" t="str">
        <f>IF(Tabel_Forespørgsel_fra_Visma28[[#This Row],[SupDescr]]=" "," "," - "&amp;Tabel_Forespørgsel_fra_Visma28[[#This Row],[SupDescr]])</f>
        <v xml:space="preserve"> </v>
      </c>
      <c r="G3120" t="s">
        <v>2311</v>
      </c>
      <c r="H3120">
        <v>1</v>
      </c>
      <c r="I3120" t="str">
        <f>IF(A3120=A3119,I3119&amp;CHAR(10)&amp;"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FH-M3-15ZI </v>
      </c>
    </row>
    <row r="3121" spans="1:9" x14ac:dyDescent="0.25">
      <c r="A3121" t="s">
        <v>1275</v>
      </c>
      <c r="B3121">
        <v>43685000</v>
      </c>
      <c r="C3121" t="s">
        <v>1276</v>
      </c>
      <c r="D3121" t="str">
        <f>IF(Tabel_Forespørgsel_fra_Visma28[[#This Row],[SupProd]]=" "," "," - "&amp;Tabel_Forespørgsel_fra_Visma28[[#This Row],[SupProd]])</f>
        <v xml:space="preserve"> - FH-M3-20ZI</v>
      </c>
      <c r="E3121" t="s">
        <v>16</v>
      </c>
      <c r="F3121" t="str">
        <f>IF(Tabel_Forespørgsel_fra_Visma28[[#This Row],[SupDescr]]=" "," "," - "&amp;Tabel_Forespørgsel_fra_Visma28[[#This Row],[SupDescr]])</f>
        <v xml:space="preserve"> </v>
      </c>
      <c r="G3121" t="s">
        <v>2311</v>
      </c>
      <c r="H3121">
        <v>1</v>
      </c>
      <c r="I3121" t="str">
        <f>IF(A3121=A3120,I3120&amp;CHAR(10)&amp;"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FH-M3-20ZI </v>
      </c>
    </row>
    <row r="3122" spans="1:9" x14ac:dyDescent="0.25">
      <c r="A3122" t="s">
        <v>7382</v>
      </c>
      <c r="B3122">
        <v>43685000</v>
      </c>
      <c r="C3122" t="s">
        <v>7383</v>
      </c>
      <c r="D3122" t="str">
        <f>IF(Tabel_Forespørgsel_fra_Visma28[[#This Row],[SupProd]]=" "," "," - "&amp;Tabel_Forespørgsel_fra_Visma28[[#This Row],[SupProd]])</f>
        <v xml:space="preserve"> - FH-M3-35ZI</v>
      </c>
      <c r="E3122" t="s">
        <v>16</v>
      </c>
      <c r="F3122" t="str">
        <f>IF(Tabel_Forespørgsel_fra_Visma28[[#This Row],[SupDescr]]=" "," "," - "&amp;Tabel_Forespørgsel_fra_Visma28[[#This Row],[SupDescr]])</f>
        <v xml:space="preserve"> </v>
      </c>
      <c r="G3122" t="s">
        <v>2311</v>
      </c>
      <c r="H3122">
        <v>1</v>
      </c>
      <c r="I3122" t="str">
        <f>IF(A3122=A3121,I3121&amp;CHAR(10)&amp;"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FH-M3-35ZI </v>
      </c>
    </row>
    <row r="3123" spans="1:9" x14ac:dyDescent="0.25">
      <c r="A3123" t="s">
        <v>11401</v>
      </c>
      <c r="B3123">
        <v>43685000</v>
      </c>
      <c r="C3123" t="s">
        <v>11402</v>
      </c>
      <c r="D3123" t="str">
        <f>IF(Tabel_Forespørgsel_fra_Visma28[[#This Row],[SupProd]]=" "," "," - "&amp;Tabel_Forespørgsel_fra_Visma28[[#This Row],[SupProd]])</f>
        <v xml:space="preserve"> - FH4-M3-8</v>
      </c>
      <c r="E3123" t="s">
        <v>16</v>
      </c>
      <c r="F3123" t="str">
        <f>IF(Tabel_Forespørgsel_fra_Visma28[[#This Row],[SupDescr]]=" "," "," - "&amp;Tabel_Forespørgsel_fra_Visma28[[#This Row],[SupDescr]])</f>
        <v xml:space="preserve"> </v>
      </c>
      <c r="G3123" t="s">
        <v>2311</v>
      </c>
      <c r="H3123">
        <v>1</v>
      </c>
      <c r="I3123" t="str">
        <f>IF(A3123=A3122,I3122&amp;CHAR(10)&amp;"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FH4-M3-8 </v>
      </c>
    </row>
    <row r="3124" spans="1:9" x14ac:dyDescent="0.25">
      <c r="A3124" t="s">
        <v>1277</v>
      </c>
      <c r="B3124">
        <v>43685000</v>
      </c>
      <c r="C3124" t="s">
        <v>1278</v>
      </c>
      <c r="D3124" t="str">
        <f>IF(Tabel_Forespørgsel_fra_Visma28[[#This Row],[SupProd]]=" "," "," - "&amp;Tabel_Forespørgsel_fra_Visma28[[#This Row],[SupProd]])</f>
        <v xml:space="preserve"> - FH-M4-6ZI</v>
      </c>
      <c r="E3124" t="s">
        <v>16</v>
      </c>
      <c r="F3124" t="str">
        <f>IF(Tabel_Forespørgsel_fra_Visma28[[#This Row],[SupDescr]]=" "," "," - "&amp;Tabel_Forespørgsel_fra_Visma28[[#This Row],[SupDescr]])</f>
        <v xml:space="preserve"> </v>
      </c>
      <c r="G3124" t="s">
        <v>2311</v>
      </c>
      <c r="H3124">
        <v>1</v>
      </c>
      <c r="I3124" t="str">
        <f>IF(A3124=A3123,I3123&amp;CHAR(10)&amp;"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FH-M4-6ZI </v>
      </c>
    </row>
    <row r="3125" spans="1:9" x14ac:dyDescent="0.25">
      <c r="A3125" t="s">
        <v>1279</v>
      </c>
      <c r="B3125">
        <v>43685000</v>
      </c>
      <c r="C3125" t="s">
        <v>1280</v>
      </c>
      <c r="D3125" t="str">
        <f>IF(Tabel_Forespørgsel_fra_Visma28[[#This Row],[SupProd]]=" "," "," - "&amp;Tabel_Forespørgsel_fra_Visma28[[#This Row],[SupProd]])</f>
        <v xml:space="preserve"> - FH-M4-8ZI</v>
      </c>
      <c r="E3125" t="s">
        <v>16</v>
      </c>
      <c r="F3125" t="str">
        <f>IF(Tabel_Forespørgsel_fra_Visma28[[#This Row],[SupDescr]]=" "," "," - "&amp;Tabel_Forespørgsel_fra_Visma28[[#This Row],[SupDescr]])</f>
        <v xml:space="preserve"> </v>
      </c>
      <c r="G3125" t="s">
        <v>2311</v>
      </c>
      <c r="H3125">
        <v>1</v>
      </c>
      <c r="I3125" t="str">
        <f>IF(A3125=A3124,I3124&amp;CHAR(10)&amp;"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FH-M4-8ZI </v>
      </c>
    </row>
    <row r="3126" spans="1:9" x14ac:dyDescent="0.25">
      <c r="A3126" t="s">
        <v>1281</v>
      </c>
      <c r="B3126">
        <v>43685000</v>
      </c>
      <c r="C3126" t="s">
        <v>1282</v>
      </c>
      <c r="D3126" t="str">
        <f>IF(Tabel_Forespørgsel_fra_Visma28[[#This Row],[SupProd]]=" "," "," - "&amp;Tabel_Forespørgsel_fra_Visma28[[#This Row],[SupProd]])</f>
        <v xml:space="preserve"> - FH-M4-10ZI</v>
      </c>
      <c r="E3126" t="s">
        <v>16</v>
      </c>
      <c r="F3126" t="str">
        <f>IF(Tabel_Forespørgsel_fra_Visma28[[#This Row],[SupDescr]]=" "," "," - "&amp;Tabel_Forespørgsel_fra_Visma28[[#This Row],[SupDescr]])</f>
        <v xml:space="preserve"> </v>
      </c>
      <c r="G3126" t="s">
        <v>2311</v>
      </c>
      <c r="H3126">
        <v>1</v>
      </c>
      <c r="I3126" t="str">
        <f>IF(A3126=A3125,I3125&amp;CHAR(10)&amp;"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FH-M4-10ZI </v>
      </c>
    </row>
    <row r="3127" spans="1:9" x14ac:dyDescent="0.25">
      <c r="A3127" t="s">
        <v>1283</v>
      </c>
      <c r="B3127">
        <v>43685000</v>
      </c>
      <c r="C3127" t="s">
        <v>1284</v>
      </c>
      <c r="D3127" t="str">
        <f>IF(Tabel_Forespørgsel_fra_Visma28[[#This Row],[SupProd]]=" "," "," - "&amp;Tabel_Forespørgsel_fra_Visma28[[#This Row],[SupProd]])</f>
        <v xml:space="preserve"> - FH-M4-12ZI</v>
      </c>
      <c r="E3127" t="s">
        <v>16</v>
      </c>
      <c r="F3127" t="str">
        <f>IF(Tabel_Forespørgsel_fra_Visma28[[#This Row],[SupDescr]]=" "," "," - "&amp;Tabel_Forespørgsel_fra_Visma28[[#This Row],[SupDescr]])</f>
        <v xml:space="preserve"> </v>
      </c>
      <c r="G3127" t="s">
        <v>2311</v>
      </c>
      <c r="H3127">
        <v>1</v>
      </c>
      <c r="I3127" t="str">
        <f>IF(A3127=A3126,I3126&amp;CHAR(10)&amp;"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FH-M4-12ZI </v>
      </c>
    </row>
    <row r="3128" spans="1:9" x14ac:dyDescent="0.25">
      <c r="A3128" t="s">
        <v>7325</v>
      </c>
      <c r="B3128">
        <v>43685000</v>
      </c>
      <c r="C3128" t="s">
        <v>7326</v>
      </c>
      <c r="D3128" t="str">
        <f>IF(Tabel_Forespørgsel_fra_Visma28[[#This Row],[SupProd]]=" "," "," - "&amp;Tabel_Forespørgsel_fra_Visma28[[#This Row],[SupProd]])</f>
        <v xml:space="preserve"> - FH-M4-14ZI</v>
      </c>
      <c r="E3128" t="s">
        <v>16</v>
      </c>
      <c r="F3128" t="str">
        <f>IF(Tabel_Forespørgsel_fra_Visma28[[#This Row],[SupDescr]]=" "," "," - "&amp;Tabel_Forespørgsel_fra_Visma28[[#This Row],[SupDescr]])</f>
        <v xml:space="preserve"> </v>
      </c>
      <c r="G3128" t="s">
        <v>2311</v>
      </c>
      <c r="H3128">
        <v>1</v>
      </c>
      <c r="I3128" t="str">
        <f>IF(A3128=A3127,I3127&amp;CHAR(10)&amp;"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FH-M4-14ZI </v>
      </c>
    </row>
    <row r="3129" spans="1:9" x14ac:dyDescent="0.25">
      <c r="A3129" t="s">
        <v>1285</v>
      </c>
      <c r="B3129">
        <v>43685000</v>
      </c>
      <c r="C3129" t="s">
        <v>1286</v>
      </c>
      <c r="D3129" t="str">
        <f>IF(Tabel_Forespørgsel_fra_Visma28[[#This Row],[SupProd]]=" "," "," - "&amp;Tabel_Forespørgsel_fra_Visma28[[#This Row],[SupProd]])</f>
        <v xml:space="preserve"> - FH-M4-15ZI</v>
      </c>
      <c r="E3129" t="s">
        <v>16</v>
      </c>
      <c r="F3129" t="str">
        <f>IF(Tabel_Forespørgsel_fra_Visma28[[#This Row],[SupDescr]]=" "," "," - "&amp;Tabel_Forespørgsel_fra_Visma28[[#This Row],[SupDescr]])</f>
        <v xml:space="preserve"> </v>
      </c>
      <c r="G3129" t="s">
        <v>2311</v>
      </c>
      <c r="H3129">
        <v>1</v>
      </c>
      <c r="I3129" t="str">
        <f>IF(A3129=A3128,I3128&amp;CHAR(10)&amp;"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FH-M4-15ZI </v>
      </c>
    </row>
    <row r="3130" spans="1:9" x14ac:dyDescent="0.25">
      <c r="A3130" t="s">
        <v>1234</v>
      </c>
      <c r="B3130">
        <v>43685000</v>
      </c>
      <c r="C3130" t="s">
        <v>1287</v>
      </c>
      <c r="D3130" t="str">
        <f>IF(Tabel_Forespørgsel_fra_Visma28[[#This Row],[SupProd]]=" "," "," - "&amp;Tabel_Forespørgsel_fra_Visma28[[#This Row],[SupProd]])</f>
        <v xml:space="preserve"> - FH-M4-16ZI</v>
      </c>
      <c r="E3130" t="s">
        <v>16</v>
      </c>
      <c r="F3130" t="str">
        <f>IF(Tabel_Forespørgsel_fra_Visma28[[#This Row],[SupDescr]]=" "," "," - "&amp;Tabel_Forespørgsel_fra_Visma28[[#This Row],[SupDescr]])</f>
        <v xml:space="preserve"> </v>
      </c>
      <c r="G3130" t="s">
        <v>2311</v>
      </c>
      <c r="H3130">
        <v>1</v>
      </c>
      <c r="I3130" t="str">
        <f>IF(A3130=A3129,I3129&amp;CHAR(10)&amp;"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FH-M4-16ZI </v>
      </c>
    </row>
    <row r="3131" spans="1:9" x14ac:dyDescent="0.25">
      <c r="A3131" t="s">
        <v>1288</v>
      </c>
      <c r="B3131">
        <v>43685000</v>
      </c>
      <c r="C3131" t="s">
        <v>1289</v>
      </c>
      <c r="D3131" t="str">
        <f>IF(Tabel_Forespørgsel_fra_Visma28[[#This Row],[SupProd]]=" "," "," - "&amp;Tabel_Forespørgsel_fra_Visma28[[#This Row],[SupProd]])</f>
        <v xml:space="preserve"> - FH-M4-18ZI</v>
      </c>
      <c r="E3131" t="s">
        <v>16</v>
      </c>
      <c r="F3131" t="str">
        <f>IF(Tabel_Forespørgsel_fra_Visma28[[#This Row],[SupDescr]]=" "," "," - "&amp;Tabel_Forespørgsel_fra_Visma28[[#This Row],[SupDescr]])</f>
        <v xml:space="preserve"> </v>
      </c>
      <c r="G3131" t="s">
        <v>2311</v>
      </c>
      <c r="H3131">
        <v>1</v>
      </c>
      <c r="I3131" t="str">
        <f>IF(A3131=A3130,I3130&amp;CHAR(10)&amp;"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FH-M4-18ZI </v>
      </c>
    </row>
    <row r="3132" spans="1:9" x14ac:dyDescent="0.25">
      <c r="A3132" t="s">
        <v>1290</v>
      </c>
      <c r="B3132">
        <v>43685000</v>
      </c>
      <c r="C3132" t="s">
        <v>1291</v>
      </c>
      <c r="D3132" t="str">
        <f>IF(Tabel_Forespørgsel_fra_Visma28[[#This Row],[SupProd]]=" "," "," - "&amp;Tabel_Forespørgsel_fra_Visma28[[#This Row],[SupProd]])</f>
        <v xml:space="preserve"> - FH-M4-20ZI</v>
      </c>
      <c r="E3132" t="s">
        <v>16</v>
      </c>
      <c r="F3132" t="str">
        <f>IF(Tabel_Forespørgsel_fra_Visma28[[#This Row],[SupDescr]]=" "," "," - "&amp;Tabel_Forespørgsel_fra_Visma28[[#This Row],[SupDescr]])</f>
        <v xml:space="preserve"> </v>
      </c>
      <c r="G3132" t="s">
        <v>2311</v>
      </c>
      <c r="H3132">
        <v>1</v>
      </c>
      <c r="I3132" t="str">
        <f>IF(A3132=A3131,I3131&amp;CHAR(10)&amp;"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FH-M4-20ZI </v>
      </c>
    </row>
    <row r="3133" spans="1:9" x14ac:dyDescent="0.25">
      <c r="A3133" t="s">
        <v>7323</v>
      </c>
      <c r="B3133">
        <v>43685000</v>
      </c>
      <c r="C3133" t="s">
        <v>7324</v>
      </c>
      <c r="D3133" t="str">
        <f>IF(Tabel_Forespørgsel_fra_Visma28[[#This Row],[SupProd]]=" "," "," - "&amp;Tabel_Forespørgsel_fra_Visma28[[#This Row],[SupProd]])</f>
        <v xml:space="preserve"> - FH-M4-30ZI</v>
      </c>
      <c r="E3133" t="s">
        <v>16</v>
      </c>
      <c r="F3133" t="str">
        <f>IF(Tabel_Forespørgsel_fra_Visma28[[#This Row],[SupDescr]]=" "," "," - "&amp;Tabel_Forespørgsel_fra_Visma28[[#This Row],[SupDescr]])</f>
        <v xml:space="preserve"> </v>
      </c>
      <c r="G3133" t="s">
        <v>2311</v>
      </c>
      <c r="H3133">
        <v>1</v>
      </c>
      <c r="I3133" t="str">
        <f>IF(A3133=A3132,I3132&amp;CHAR(10)&amp;"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FH-M4-30ZI </v>
      </c>
    </row>
    <row r="3134" spans="1:9" x14ac:dyDescent="0.25">
      <c r="A3134" t="s">
        <v>7327</v>
      </c>
      <c r="B3134">
        <v>43685000</v>
      </c>
      <c r="C3134" t="s">
        <v>7328</v>
      </c>
      <c r="D3134" t="str">
        <f>IF(Tabel_Forespørgsel_fra_Visma28[[#This Row],[SupProd]]=" "," "," - "&amp;Tabel_Forespørgsel_fra_Visma28[[#This Row],[SupProd]])</f>
        <v xml:space="preserve"> - FH-M4-35ZI</v>
      </c>
      <c r="E3134" t="s">
        <v>16</v>
      </c>
      <c r="F3134" t="str">
        <f>IF(Tabel_Forespørgsel_fra_Visma28[[#This Row],[SupDescr]]=" "," "," - "&amp;Tabel_Forespørgsel_fra_Visma28[[#This Row],[SupDescr]])</f>
        <v xml:space="preserve"> </v>
      </c>
      <c r="G3134" t="s">
        <v>2311</v>
      </c>
      <c r="H3134">
        <v>1</v>
      </c>
      <c r="I3134" t="str">
        <f>IF(A3134=A3133,I3133&amp;CHAR(10)&amp;"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FH-M4-35ZI </v>
      </c>
    </row>
    <row r="3135" spans="1:9" x14ac:dyDescent="0.25">
      <c r="A3135" t="s">
        <v>4736</v>
      </c>
      <c r="B3135">
        <v>43685000</v>
      </c>
      <c r="C3135" t="s">
        <v>10678</v>
      </c>
      <c r="D3135" t="str">
        <f>IF(Tabel_Forespørgsel_fra_Visma28[[#This Row],[SupProd]]=" "," "," - "&amp;Tabel_Forespørgsel_fra_Visma28[[#This Row],[SupProd]])</f>
        <v xml:space="preserve"> - FH4-M4-6</v>
      </c>
      <c r="E3135" t="s">
        <v>16</v>
      </c>
      <c r="F3135" t="str">
        <f>IF(Tabel_Forespørgsel_fra_Visma28[[#This Row],[SupDescr]]=" "," "," - "&amp;Tabel_Forespørgsel_fra_Visma28[[#This Row],[SupDescr]])</f>
        <v xml:space="preserve"> </v>
      </c>
      <c r="G3135" t="s">
        <v>2311</v>
      </c>
      <c r="H3135">
        <v>1</v>
      </c>
      <c r="I3135" t="str">
        <f>IF(A3135=A3134,I3134&amp;CHAR(10)&amp;"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FH4-M4-6 </v>
      </c>
    </row>
    <row r="3136" spans="1:9" x14ac:dyDescent="0.25">
      <c r="A3136" t="s">
        <v>1292</v>
      </c>
      <c r="B3136">
        <v>43685000</v>
      </c>
      <c r="C3136" t="s">
        <v>2218</v>
      </c>
      <c r="D3136" t="str">
        <f>IF(Tabel_Forespørgsel_fra_Visma28[[#This Row],[SupProd]]=" "," "," - "&amp;Tabel_Forespørgsel_fra_Visma28[[#This Row],[SupProd]])</f>
        <v xml:space="preserve"> - FH4-M4-10</v>
      </c>
      <c r="E3136" t="s">
        <v>16</v>
      </c>
      <c r="F3136" t="str">
        <f>IF(Tabel_Forespørgsel_fra_Visma28[[#This Row],[SupDescr]]=" "," "," - "&amp;Tabel_Forespørgsel_fra_Visma28[[#This Row],[SupDescr]])</f>
        <v xml:space="preserve"> </v>
      </c>
      <c r="G3136" t="s">
        <v>2311</v>
      </c>
      <c r="H3136">
        <v>1</v>
      </c>
      <c r="I3136" t="str">
        <f>IF(A3136=A3135,I3135&amp;CHAR(10)&amp;"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FH4-M4-10 </v>
      </c>
    </row>
    <row r="3137" spans="1:9" x14ac:dyDescent="0.25">
      <c r="A3137" t="s">
        <v>1294</v>
      </c>
      <c r="B3137">
        <v>43685000</v>
      </c>
      <c r="C3137" t="s">
        <v>1295</v>
      </c>
      <c r="D3137" t="str">
        <f>IF(Tabel_Forespørgsel_fra_Visma28[[#This Row],[SupProd]]=" "," "," - "&amp;Tabel_Forespørgsel_fra_Visma28[[#This Row],[SupProd]])</f>
        <v xml:space="preserve"> - FH4-M4-12</v>
      </c>
      <c r="E3137" t="s">
        <v>16</v>
      </c>
      <c r="F3137" t="str">
        <f>IF(Tabel_Forespørgsel_fra_Visma28[[#This Row],[SupDescr]]=" "," "," - "&amp;Tabel_Forespørgsel_fra_Visma28[[#This Row],[SupDescr]])</f>
        <v xml:space="preserve"> </v>
      </c>
      <c r="G3137" t="s">
        <v>2311</v>
      </c>
      <c r="H3137">
        <v>1</v>
      </c>
      <c r="I3137" t="str">
        <f>IF(A3137=A3136,I3136&amp;CHAR(10)&amp;"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FH4-M4-12 </v>
      </c>
    </row>
    <row r="3138" spans="1:9" x14ac:dyDescent="0.25">
      <c r="A3138" t="s">
        <v>1419</v>
      </c>
      <c r="B3138">
        <v>43685000</v>
      </c>
      <c r="C3138" t="s">
        <v>1301</v>
      </c>
      <c r="D3138" t="str">
        <f>IF(Tabel_Forespørgsel_fra_Visma28[[#This Row],[SupProd]]=" "," "," - "&amp;Tabel_Forespørgsel_fra_Visma28[[#This Row],[SupProd]])</f>
        <v xml:space="preserve"> - FH4-M4-15</v>
      </c>
      <c r="E3138" t="s">
        <v>16</v>
      </c>
      <c r="F3138" t="str">
        <f>IF(Tabel_Forespørgsel_fra_Visma28[[#This Row],[SupDescr]]=" "," "," - "&amp;Tabel_Forespørgsel_fra_Visma28[[#This Row],[SupDescr]])</f>
        <v xml:space="preserve"> </v>
      </c>
      <c r="G3138" t="s">
        <v>2311</v>
      </c>
      <c r="H3138">
        <v>1</v>
      </c>
      <c r="I3138" t="str">
        <f>IF(A3138=A3137,I3137&amp;CHAR(10)&amp;"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FH4-M4-15 </v>
      </c>
    </row>
    <row r="3139" spans="1:9" x14ac:dyDescent="0.25">
      <c r="A3139" t="s">
        <v>2219</v>
      </c>
      <c r="B3139">
        <v>43685000</v>
      </c>
      <c r="C3139" t="s">
        <v>2220</v>
      </c>
      <c r="D3139" t="str">
        <f>IF(Tabel_Forespørgsel_fra_Visma28[[#This Row],[SupProd]]=" "," "," - "&amp;Tabel_Forespørgsel_fra_Visma28[[#This Row],[SupProd]])</f>
        <v xml:space="preserve"> - FH4-M4-30</v>
      </c>
      <c r="E3139" t="s">
        <v>16</v>
      </c>
      <c r="F3139" t="str">
        <f>IF(Tabel_Forespørgsel_fra_Visma28[[#This Row],[SupDescr]]=" "," "," - "&amp;Tabel_Forespørgsel_fra_Visma28[[#This Row],[SupDescr]])</f>
        <v xml:space="preserve"> </v>
      </c>
      <c r="G3139" t="s">
        <v>2311</v>
      </c>
      <c r="H3139">
        <v>1</v>
      </c>
      <c r="I3139" t="str">
        <f>IF(A3139=A3138,I3138&amp;CHAR(10)&amp;"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FH4-M4-30 </v>
      </c>
    </row>
    <row r="3140" spans="1:9" x14ac:dyDescent="0.25">
      <c r="A3140" t="s">
        <v>1296</v>
      </c>
      <c r="B3140">
        <v>43685000</v>
      </c>
      <c r="C3140" t="s">
        <v>1297</v>
      </c>
      <c r="D3140" t="str">
        <f>IF(Tabel_Forespørgsel_fra_Visma28[[#This Row],[SupProd]]=" "," "," - "&amp;Tabel_Forespørgsel_fra_Visma28[[#This Row],[SupProd]])</f>
        <v xml:space="preserve"> - FH-M5-10ZI</v>
      </c>
      <c r="E3140" t="s">
        <v>16</v>
      </c>
      <c r="F3140" t="str">
        <f>IF(Tabel_Forespørgsel_fra_Visma28[[#This Row],[SupDescr]]=" "," "," - "&amp;Tabel_Forespørgsel_fra_Visma28[[#This Row],[SupDescr]])</f>
        <v xml:space="preserve"> </v>
      </c>
      <c r="G3140" t="s">
        <v>2311</v>
      </c>
      <c r="H3140">
        <v>1</v>
      </c>
      <c r="I3140" t="str">
        <f>IF(A3140=A3139,I3139&amp;CHAR(10)&amp;"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FH-M5-10ZI </v>
      </c>
    </row>
    <row r="3141" spans="1:9" x14ac:dyDescent="0.25">
      <c r="A3141" t="s">
        <v>16701</v>
      </c>
      <c r="B3141">
        <v>43685000</v>
      </c>
      <c r="C3141" t="s">
        <v>16702</v>
      </c>
      <c r="D3141" t="str">
        <f>IF(Tabel_Forespørgsel_fra_Visma28[[#This Row],[SupProd]]=" "," "," - "&amp;Tabel_Forespørgsel_fra_Visma28[[#This Row],[SupProd]])</f>
        <v xml:space="preserve"> - FH-M5-14ZI</v>
      </c>
      <c r="E3141" t="s">
        <v>16</v>
      </c>
      <c r="F3141" t="str">
        <f>IF(Tabel_Forespørgsel_fra_Visma28[[#This Row],[SupDescr]]=" "," "," - "&amp;Tabel_Forespørgsel_fra_Visma28[[#This Row],[SupDescr]])</f>
        <v xml:space="preserve"> </v>
      </c>
      <c r="G3141" t="s">
        <v>2311</v>
      </c>
      <c r="H3141">
        <v>1</v>
      </c>
      <c r="I3141" t="str">
        <f>IF(A3141=A3140,I3140&amp;CHAR(10)&amp;"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FH-M5-14ZI </v>
      </c>
    </row>
    <row r="3142" spans="1:9" x14ac:dyDescent="0.25">
      <c r="A3142" t="s">
        <v>1298</v>
      </c>
      <c r="B3142">
        <v>43685000</v>
      </c>
      <c r="C3142" t="s">
        <v>1299</v>
      </c>
      <c r="D3142" t="str">
        <f>IF(Tabel_Forespørgsel_fra_Visma28[[#This Row],[SupProd]]=" "," "," - "&amp;Tabel_Forespørgsel_fra_Visma28[[#This Row],[SupProd]])</f>
        <v xml:space="preserve"> - FHS-M5-10</v>
      </c>
      <c r="E3142" t="s">
        <v>16</v>
      </c>
      <c r="F3142" t="str">
        <f>IF(Tabel_Forespørgsel_fra_Visma28[[#This Row],[SupDescr]]=" "," "," - "&amp;Tabel_Forespørgsel_fra_Visma28[[#This Row],[SupDescr]])</f>
        <v xml:space="preserve"> </v>
      </c>
      <c r="G3142" t="s">
        <v>2311</v>
      </c>
      <c r="H3142">
        <v>1</v>
      </c>
      <c r="I3142" t="str">
        <f>IF(A3142=A3141,I3141&amp;CHAR(10)&amp;"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FHS-M5-10 </v>
      </c>
    </row>
    <row r="3143" spans="1:9" x14ac:dyDescent="0.25">
      <c r="A3143" t="s">
        <v>2217</v>
      </c>
      <c r="B3143">
        <v>43685000</v>
      </c>
      <c r="C3143" t="s">
        <v>2407</v>
      </c>
      <c r="D3143" t="str">
        <f>IF(Tabel_Forespørgsel_fra_Visma28[[#This Row],[SupProd]]=" "," "," - "&amp;Tabel_Forespørgsel_fra_Visma28[[#This Row],[SupProd]])</f>
        <v xml:space="preserve"> - FH4-M5-10</v>
      </c>
      <c r="E3143" t="s">
        <v>16</v>
      </c>
      <c r="F3143" t="str">
        <f>IF(Tabel_Forespørgsel_fra_Visma28[[#This Row],[SupDescr]]=" "," "," - "&amp;Tabel_Forespørgsel_fra_Visma28[[#This Row],[SupDescr]])</f>
        <v xml:space="preserve"> </v>
      </c>
      <c r="G3143" t="s">
        <v>2311</v>
      </c>
      <c r="H3143">
        <v>1</v>
      </c>
      <c r="I3143" t="str">
        <f>IF(A3143=A3142,I3142&amp;CHAR(10)&amp;"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FH4-M5-10 </v>
      </c>
    </row>
    <row r="3144" spans="1:9" x14ac:dyDescent="0.25">
      <c r="A3144" t="s">
        <v>1300</v>
      </c>
      <c r="B3144">
        <v>43685000</v>
      </c>
      <c r="C3144" t="s">
        <v>2291</v>
      </c>
      <c r="D3144" t="str">
        <f>IF(Tabel_Forespørgsel_fra_Visma28[[#This Row],[SupProd]]=" "," "," - "&amp;Tabel_Forespørgsel_fra_Visma28[[#This Row],[SupProd]])</f>
        <v xml:space="preserve"> - FH4-M5-15</v>
      </c>
      <c r="E3144" t="s">
        <v>16</v>
      </c>
      <c r="F3144" t="str">
        <f>IF(Tabel_Forespørgsel_fra_Visma28[[#This Row],[SupDescr]]=" "," "," - "&amp;Tabel_Forespørgsel_fra_Visma28[[#This Row],[SupDescr]])</f>
        <v xml:space="preserve"> </v>
      </c>
      <c r="G3144" t="s">
        <v>2311</v>
      </c>
      <c r="H3144">
        <v>1</v>
      </c>
      <c r="I3144" t="str">
        <f>IF(A3144=A3143,I3143&amp;CHAR(10)&amp;"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FH4-M5-15 </v>
      </c>
    </row>
    <row r="3145" spans="1:9" x14ac:dyDescent="0.25">
      <c r="A3145" t="s">
        <v>1302</v>
      </c>
      <c r="B3145">
        <v>43685000</v>
      </c>
      <c r="C3145" t="s">
        <v>1303</v>
      </c>
      <c r="D3145" t="str">
        <f>IF(Tabel_Forespørgsel_fra_Visma28[[#This Row],[SupProd]]=" "," "," - "&amp;Tabel_Forespørgsel_fra_Visma28[[#This Row],[SupProd]])</f>
        <v xml:space="preserve"> - FH-M6-8ZI</v>
      </c>
      <c r="E3145" t="s">
        <v>16</v>
      </c>
      <c r="F3145" t="str">
        <f>IF(Tabel_Forespørgsel_fra_Visma28[[#This Row],[SupDescr]]=" "," "," - "&amp;Tabel_Forespørgsel_fra_Visma28[[#This Row],[SupDescr]])</f>
        <v xml:space="preserve"> </v>
      </c>
      <c r="G3145" t="s">
        <v>2311</v>
      </c>
      <c r="H3145">
        <v>1</v>
      </c>
      <c r="I3145" t="str">
        <f>IF(A3145=A3144,I3144&amp;CHAR(10)&amp;"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FH-M6-8ZI </v>
      </c>
    </row>
    <row r="3146" spans="1:9" x14ac:dyDescent="0.25">
      <c r="A3146" t="s">
        <v>1304</v>
      </c>
      <c r="B3146">
        <v>43685000</v>
      </c>
      <c r="C3146" t="s">
        <v>1305</v>
      </c>
      <c r="D3146" t="str">
        <f>IF(Tabel_Forespørgsel_fra_Visma28[[#This Row],[SupProd]]=" "," "," - "&amp;Tabel_Forespørgsel_fra_Visma28[[#This Row],[SupProd]])</f>
        <v xml:space="preserve"> - FH-M6-10ZI</v>
      </c>
      <c r="E3146" t="s">
        <v>16</v>
      </c>
      <c r="F3146" t="str">
        <f>IF(Tabel_Forespørgsel_fra_Visma28[[#This Row],[SupDescr]]=" "," "," - "&amp;Tabel_Forespørgsel_fra_Visma28[[#This Row],[SupDescr]])</f>
        <v xml:space="preserve"> </v>
      </c>
      <c r="G3146" t="s">
        <v>2311</v>
      </c>
      <c r="H3146">
        <v>1</v>
      </c>
      <c r="I3146" t="str">
        <f>IF(A3146=A3145,I3145&amp;CHAR(10)&amp;"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FH-M6-10ZI </v>
      </c>
    </row>
    <row r="3147" spans="1:9" x14ac:dyDescent="0.25">
      <c r="A3147" t="s">
        <v>1306</v>
      </c>
      <c r="B3147">
        <v>43685000</v>
      </c>
      <c r="C3147" t="s">
        <v>1307</v>
      </c>
      <c r="D3147" t="str">
        <f>IF(Tabel_Forespørgsel_fra_Visma28[[#This Row],[SupProd]]=" "," "," - "&amp;Tabel_Forespørgsel_fra_Visma28[[#This Row],[SupProd]])</f>
        <v xml:space="preserve"> - FH-M6-12ZI</v>
      </c>
      <c r="E3147" t="s">
        <v>16</v>
      </c>
      <c r="F3147" t="str">
        <f>IF(Tabel_Forespørgsel_fra_Visma28[[#This Row],[SupDescr]]=" "," "," - "&amp;Tabel_Forespørgsel_fra_Visma28[[#This Row],[SupDescr]])</f>
        <v xml:space="preserve"> </v>
      </c>
      <c r="G3147" t="s">
        <v>2311</v>
      </c>
      <c r="H3147">
        <v>1</v>
      </c>
      <c r="I3147" t="str">
        <f>IF(A3147=A3146,I3146&amp;CHAR(10)&amp;"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FH-M6-12ZI </v>
      </c>
    </row>
    <row r="3148" spans="1:9" x14ac:dyDescent="0.25">
      <c r="A3148" t="s">
        <v>1308</v>
      </c>
      <c r="B3148">
        <v>43685000</v>
      </c>
      <c r="C3148" t="s">
        <v>1309</v>
      </c>
      <c r="D3148" t="str">
        <f>IF(Tabel_Forespørgsel_fra_Visma28[[#This Row],[SupProd]]=" "," "," - "&amp;Tabel_Forespørgsel_fra_Visma28[[#This Row],[SupProd]])</f>
        <v xml:space="preserve"> - FH-M6-15ZI</v>
      </c>
      <c r="E3148" t="s">
        <v>16</v>
      </c>
      <c r="F3148" t="str">
        <f>IF(Tabel_Forespørgsel_fra_Visma28[[#This Row],[SupDescr]]=" "," "," - "&amp;Tabel_Forespørgsel_fra_Visma28[[#This Row],[SupDescr]])</f>
        <v xml:space="preserve"> </v>
      </c>
      <c r="G3148" t="s">
        <v>2311</v>
      </c>
      <c r="H3148">
        <v>1</v>
      </c>
      <c r="I3148" t="str">
        <f>IF(A3148=A3147,I3147&amp;CHAR(10)&amp;"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FH-M6-15ZI </v>
      </c>
    </row>
    <row r="3149" spans="1:9" x14ac:dyDescent="0.25">
      <c r="A3149" t="s">
        <v>1310</v>
      </c>
      <c r="B3149">
        <v>43685000</v>
      </c>
      <c r="C3149" t="s">
        <v>1311</v>
      </c>
      <c r="D3149" t="str">
        <f>IF(Tabel_Forespørgsel_fra_Visma28[[#This Row],[SupProd]]=" "," "," - "&amp;Tabel_Forespørgsel_fra_Visma28[[#This Row],[SupProd]])</f>
        <v xml:space="preserve"> - FH-M6-25ZI</v>
      </c>
      <c r="E3149" t="s">
        <v>16</v>
      </c>
      <c r="F3149" t="str">
        <f>IF(Tabel_Forespørgsel_fra_Visma28[[#This Row],[SupDescr]]=" "," "," - "&amp;Tabel_Forespørgsel_fra_Visma28[[#This Row],[SupDescr]])</f>
        <v xml:space="preserve"> </v>
      </c>
      <c r="G3149" t="s">
        <v>2311</v>
      </c>
      <c r="H3149">
        <v>1</v>
      </c>
      <c r="I3149" t="str">
        <f>IF(A3149=A3148,I3148&amp;CHAR(10)&amp;"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FH-M6-25ZI </v>
      </c>
    </row>
    <row r="3150" spans="1:9" x14ac:dyDescent="0.25">
      <c r="A3150" t="s">
        <v>4162</v>
      </c>
      <c r="B3150">
        <v>43685000</v>
      </c>
      <c r="C3150" t="s">
        <v>4163</v>
      </c>
      <c r="D3150" t="str">
        <f>IF(Tabel_Forespørgsel_fra_Visma28[[#This Row],[SupProd]]=" "," "," - "&amp;Tabel_Forespørgsel_fra_Visma28[[#This Row],[SupProd]])</f>
        <v xml:space="preserve"> - FH-M6-30ZI</v>
      </c>
      <c r="E3150" t="s">
        <v>16</v>
      </c>
      <c r="F3150" t="str">
        <f>IF(Tabel_Forespørgsel_fra_Visma28[[#This Row],[SupDescr]]=" "," "," - "&amp;Tabel_Forespørgsel_fra_Visma28[[#This Row],[SupDescr]])</f>
        <v xml:space="preserve"> </v>
      </c>
      <c r="G3150" t="s">
        <v>2311</v>
      </c>
      <c r="H3150">
        <v>1</v>
      </c>
      <c r="I3150" t="str">
        <f>IF(A3150=A3149,I3149&amp;CHAR(10)&amp;"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FH-M6-30ZI </v>
      </c>
    </row>
    <row r="3151" spans="1:9" x14ac:dyDescent="0.25">
      <c r="A3151" t="s">
        <v>2287</v>
      </c>
      <c r="B3151">
        <v>43685000</v>
      </c>
      <c r="C3151" t="s">
        <v>2288</v>
      </c>
      <c r="D3151" t="str">
        <f>IF(Tabel_Forespørgsel_fra_Visma28[[#This Row],[SupProd]]=" "," "," - "&amp;Tabel_Forespørgsel_fra_Visma28[[#This Row],[SupProd]])</f>
        <v xml:space="preserve"> - FH-M6-35ZI</v>
      </c>
      <c r="E3151" t="s">
        <v>16</v>
      </c>
      <c r="F3151" t="str">
        <f>IF(Tabel_Forespørgsel_fra_Visma28[[#This Row],[SupDescr]]=" "," "," - "&amp;Tabel_Forespørgsel_fra_Visma28[[#This Row],[SupDescr]])</f>
        <v xml:space="preserve"> </v>
      </c>
      <c r="G3151" t="s">
        <v>2311</v>
      </c>
      <c r="H3151">
        <v>1</v>
      </c>
      <c r="I3151" t="str">
        <f>IF(A3151=A3150,I3150&amp;CHAR(10)&amp;"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FH-M6-35ZI </v>
      </c>
    </row>
    <row r="3152" spans="1:9" x14ac:dyDescent="0.25">
      <c r="A3152" t="s">
        <v>1312</v>
      </c>
      <c r="B3152">
        <v>43685000</v>
      </c>
      <c r="C3152" t="s">
        <v>1313</v>
      </c>
      <c r="D3152" t="str">
        <f>IF(Tabel_Forespørgsel_fra_Visma28[[#This Row],[SupProd]]=" "," "," - "&amp;Tabel_Forespørgsel_fra_Visma28[[#This Row],[SupProd]])</f>
        <v xml:space="preserve"> - FHS-M6-8</v>
      </c>
      <c r="E3152" t="s">
        <v>16</v>
      </c>
      <c r="F3152" t="str">
        <f>IF(Tabel_Forespørgsel_fra_Visma28[[#This Row],[SupDescr]]=" "," "," - "&amp;Tabel_Forespørgsel_fra_Visma28[[#This Row],[SupDescr]])</f>
        <v xml:space="preserve"> </v>
      </c>
      <c r="G3152" t="s">
        <v>2311</v>
      </c>
      <c r="H3152">
        <v>1</v>
      </c>
      <c r="I3152" t="str">
        <f>IF(A3152=A3151,I3151&amp;CHAR(10)&amp;"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FHS-M6-8 </v>
      </c>
    </row>
    <row r="3153" spans="1:9" x14ac:dyDescent="0.25">
      <c r="A3153" t="s">
        <v>1314</v>
      </c>
      <c r="B3153">
        <v>43685000</v>
      </c>
      <c r="C3153" t="s">
        <v>1315</v>
      </c>
      <c r="D3153" t="str">
        <f>IF(Tabel_Forespørgsel_fra_Visma28[[#This Row],[SupProd]]=" "," "," - "&amp;Tabel_Forespørgsel_fra_Visma28[[#This Row],[SupProd]])</f>
        <v xml:space="preserve"> - FHS-M6-10</v>
      </c>
      <c r="E3153" t="s">
        <v>16</v>
      </c>
      <c r="F3153" t="str">
        <f>IF(Tabel_Forespørgsel_fra_Visma28[[#This Row],[SupDescr]]=" "," "," - "&amp;Tabel_Forespørgsel_fra_Visma28[[#This Row],[SupDescr]])</f>
        <v xml:space="preserve"> </v>
      </c>
      <c r="G3153" t="s">
        <v>2311</v>
      </c>
      <c r="H3153">
        <v>1</v>
      </c>
      <c r="I3153" t="str">
        <f>IF(A3153=A3152,I3152&amp;CHAR(10)&amp;"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FHS-M6-10 </v>
      </c>
    </row>
    <row r="3154" spans="1:9" x14ac:dyDescent="0.25">
      <c r="A3154" t="s">
        <v>1316</v>
      </c>
      <c r="B3154">
        <v>43685000</v>
      </c>
      <c r="C3154" t="s">
        <v>1317</v>
      </c>
      <c r="D3154" t="str">
        <f>IF(Tabel_Forespørgsel_fra_Visma28[[#This Row],[SupProd]]=" "," "," - "&amp;Tabel_Forespørgsel_fra_Visma28[[#This Row],[SupProd]])</f>
        <v xml:space="preserve"> - FHS-M6-16</v>
      </c>
      <c r="E3154" t="s">
        <v>16</v>
      </c>
      <c r="F3154" t="str">
        <f>IF(Tabel_Forespørgsel_fra_Visma28[[#This Row],[SupDescr]]=" "," "," - "&amp;Tabel_Forespørgsel_fra_Visma28[[#This Row],[SupDescr]])</f>
        <v xml:space="preserve"> </v>
      </c>
      <c r="G3154" t="s">
        <v>2311</v>
      </c>
      <c r="H3154">
        <v>1</v>
      </c>
      <c r="I3154" t="str">
        <f>IF(A3154=A3153,I3153&amp;CHAR(10)&amp;"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FHS-M6-16 </v>
      </c>
    </row>
    <row r="3155" spans="1:9" x14ac:dyDescent="0.25">
      <c r="A3155" t="s">
        <v>7739</v>
      </c>
      <c r="B3155">
        <v>43685000</v>
      </c>
      <c r="C3155" t="s">
        <v>7740</v>
      </c>
      <c r="D3155" t="str">
        <f>IF(Tabel_Forespørgsel_fra_Visma28[[#This Row],[SupProd]]=" "," "," - "&amp;Tabel_Forespørgsel_fra_Visma28[[#This Row],[SupProd]])</f>
        <v xml:space="preserve"> - FH4-M6-16</v>
      </c>
      <c r="E3155" t="s">
        <v>16</v>
      </c>
      <c r="F3155" t="str">
        <f>IF(Tabel_Forespørgsel_fra_Visma28[[#This Row],[SupDescr]]=" "," "," - "&amp;Tabel_Forespørgsel_fra_Visma28[[#This Row],[SupDescr]])</f>
        <v xml:space="preserve"> </v>
      </c>
      <c r="G3155" t="s">
        <v>2311</v>
      </c>
      <c r="H3155">
        <v>1</v>
      </c>
      <c r="I3155" t="str">
        <f>IF(A3155=A3154,I3154&amp;CHAR(10)&amp;"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FH4-M6-16 </v>
      </c>
    </row>
    <row r="3156" spans="1:9" x14ac:dyDescent="0.25">
      <c r="A3156" t="s">
        <v>14752</v>
      </c>
      <c r="B3156">
        <v>69156816</v>
      </c>
      <c r="C3156" t="s">
        <v>14753</v>
      </c>
      <c r="D3156" t="str">
        <f>IF(Tabel_Forespørgsel_fra_Visma28[[#This Row],[SupProd]]=" "," "," - "&amp;Tabel_Forespørgsel_fra_Visma28[[#This Row],[SupProd]])</f>
        <v xml:space="preserve"> - 900A406016</v>
      </c>
      <c r="E3156" t="s">
        <v>14754</v>
      </c>
      <c r="F3156" t="str">
        <f>IF(Tabel_Forespørgsel_fra_Visma28[[#This Row],[SupDescr]]=" "," "," - "&amp;Tabel_Forespørgsel_fra_Visma28[[#This Row],[SupDescr]])</f>
        <v xml:space="preserve"> - Nitte A4 M6x16 (Presbolte)</v>
      </c>
      <c r="G3156" t="s">
        <v>14082</v>
      </c>
      <c r="H3156">
        <v>1</v>
      </c>
      <c r="I3156" t="str">
        <f>IF(A3156=A3155,I3155&amp;CHAR(10)&amp;"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BC Techbic ApS - 900A406016 - Nitte A4 M6x16 (Presbolte)</v>
      </c>
    </row>
    <row r="3157" spans="1:9" x14ac:dyDescent="0.25">
      <c r="A3157" t="s">
        <v>1318</v>
      </c>
      <c r="B3157">
        <v>43685000</v>
      </c>
      <c r="C3157" t="s">
        <v>1319</v>
      </c>
      <c r="D3157" t="str">
        <f>IF(Tabel_Forespørgsel_fra_Visma28[[#This Row],[SupProd]]=" "," "," - "&amp;Tabel_Forespørgsel_fra_Visma28[[#This Row],[SupProd]])</f>
        <v xml:space="preserve"> - FH-M8-18ZI</v>
      </c>
      <c r="E3157" t="s">
        <v>16</v>
      </c>
      <c r="F3157" t="str">
        <f>IF(Tabel_Forespørgsel_fra_Visma28[[#This Row],[SupDescr]]=" "," "," - "&amp;Tabel_Forespørgsel_fra_Visma28[[#This Row],[SupDescr]])</f>
        <v xml:space="preserve"> </v>
      </c>
      <c r="G3157" t="s">
        <v>2311</v>
      </c>
      <c r="H3157">
        <v>1</v>
      </c>
      <c r="I3157" t="str">
        <f>IF(A3157=A3156,I3156&amp;CHAR(10)&amp;"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FH-M8-18ZI </v>
      </c>
    </row>
    <row r="3158" spans="1:9" x14ac:dyDescent="0.25">
      <c r="A3158" t="s">
        <v>1320</v>
      </c>
      <c r="B3158">
        <v>43685000</v>
      </c>
      <c r="C3158" t="s">
        <v>1321</v>
      </c>
      <c r="D3158" t="str">
        <f>IF(Tabel_Forespørgsel_fra_Visma28[[#This Row],[SupProd]]=" "," "," - "&amp;Tabel_Forespørgsel_fra_Visma28[[#This Row],[SupProd]])</f>
        <v xml:space="preserve"> - FH-M8-20ZI</v>
      </c>
      <c r="E3158" t="s">
        <v>16</v>
      </c>
      <c r="F3158" t="str">
        <f>IF(Tabel_Forespørgsel_fra_Visma28[[#This Row],[SupDescr]]=" "," "," - "&amp;Tabel_Forespørgsel_fra_Visma28[[#This Row],[SupDescr]])</f>
        <v xml:space="preserve"> </v>
      </c>
      <c r="G3158" t="s">
        <v>2311</v>
      </c>
      <c r="H3158">
        <v>1</v>
      </c>
      <c r="I3158" t="str">
        <f>IF(A3158=A3157,I3157&amp;CHAR(10)&amp;"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FH-M8-20ZI </v>
      </c>
    </row>
    <row r="3159" spans="1:9" x14ac:dyDescent="0.25">
      <c r="A3159" t="s">
        <v>1322</v>
      </c>
      <c r="B3159">
        <v>43685000</v>
      </c>
      <c r="C3159" t="s">
        <v>1323</v>
      </c>
      <c r="D3159" t="str">
        <f>IF(Tabel_Forespørgsel_fra_Visma28[[#This Row],[SupProd]]=" "," "," - "&amp;Tabel_Forespørgsel_fra_Visma28[[#This Row],[SupProd]])</f>
        <v xml:space="preserve"> - FH-M8-22ZI</v>
      </c>
      <c r="E3159" t="s">
        <v>16</v>
      </c>
      <c r="F3159" t="str">
        <f>IF(Tabel_Forespørgsel_fra_Visma28[[#This Row],[SupDescr]]=" "," "," - "&amp;Tabel_Forespørgsel_fra_Visma28[[#This Row],[SupDescr]])</f>
        <v xml:space="preserve"> </v>
      </c>
      <c r="G3159" t="s">
        <v>2311</v>
      </c>
      <c r="H3159">
        <v>1</v>
      </c>
      <c r="I3159" t="str">
        <f>IF(A3159=A3158,I3158&amp;CHAR(10)&amp;"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FH-M8-22ZI </v>
      </c>
    </row>
    <row r="3160" spans="1:9" x14ac:dyDescent="0.25">
      <c r="A3160" t="s">
        <v>1324</v>
      </c>
      <c r="B3160">
        <v>43685000</v>
      </c>
      <c r="C3160" t="s">
        <v>1325</v>
      </c>
      <c r="D3160" t="str">
        <f>IF(Tabel_Forespørgsel_fra_Visma28[[#This Row],[SupProd]]=" "," "," - "&amp;Tabel_Forespørgsel_fra_Visma28[[#This Row],[SupProd]])</f>
        <v xml:space="preserve"> - FH-M8-25ZI</v>
      </c>
      <c r="E3160" t="s">
        <v>16</v>
      </c>
      <c r="F3160" t="str">
        <f>IF(Tabel_Forespørgsel_fra_Visma28[[#This Row],[SupDescr]]=" "," "," - "&amp;Tabel_Forespørgsel_fra_Visma28[[#This Row],[SupDescr]])</f>
        <v xml:space="preserve"> </v>
      </c>
      <c r="G3160" t="s">
        <v>2311</v>
      </c>
      <c r="H3160">
        <v>1</v>
      </c>
      <c r="I3160" t="str">
        <f>IF(A3160=A3159,I3159&amp;CHAR(10)&amp;"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FH-M8-25ZI </v>
      </c>
    </row>
    <row r="3161" spans="1:9" x14ac:dyDescent="0.25">
      <c r="A3161" t="s">
        <v>9051</v>
      </c>
      <c r="B3161">
        <v>43685000</v>
      </c>
      <c r="C3161" t="s">
        <v>9052</v>
      </c>
      <c r="D3161" t="str">
        <f>IF(Tabel_Forespørgsel_fra_Visma28[[#This Row],[SupProd]]=" "," "," - "&amp;Tabel_Forespørgsel_fra_Visma28[[#This Row],[SupProd]])</f>
        <v xml:space="preserve"> - FH-M8-30ZI</v>
      </c>
      <c r="E3161" t="s">
        <v>16</v>
      </c>
      <c r="F3161" t="str">
        <f>IF(Tabel_Forespørgsel_fra_Visma28[[#This Row],[SupDescr]]=" "," "," - "&amp;Tabel_Forespørgsel_fra_Visma28[[#This Row],[SupDescr]])</f>
        <v xml:space="preserve"> </v>
      </c>
      <c r="G3161" t="s">
        <v>2311</v>
      </c>
      <c r="H3161">
        <v>1</v>
      </c>
      <c r="I3161" t="str">
        <f>IF(A3161=A3160,I3160&amp;CHAR(10)&amp;"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FH-M8-30ZI </v>
      </c>
    </row>
    <row r="3162" spans="1:9" x14ac:dyDescent="0.25">
      <c r="A3162" t="s">
        <v>2292</v>
      </c>
      <c r="B3162">
        <v>43685000</v>
      </c>
      <c r="C3162" t="s">
        <v>2293</v>
      </c>
      <c r="D3162" t="str">
        <f>IF(Tabel_Forespørgsel_fra_Visma28[[#This Row],[SupProd]]=" "," "," - "&amp;Tabel_Forespørgsel_fra_Visma28[[#This Row],[SupProd]])</f>
        <v xml:space="preserve"> - FH4-M8-20</v>
      </c>
      <c r="E3162" t="s">
        <v>16</v>
      </c>
      <c r="F3162" t="str">
        <f>IF(Tabel_Forespørgsel_fra_Visma28[[#This Row],[SupDescr]]=" "," "," - "&amp;Tabel_Forespørgsel_fra_Visma28[[#This Row],[SupDescr]])</f>
        <v xml:space="preserve"> </v>
      </c>
      <c r="G3162" t="s">
        <v>2311</v>
      </c>
      <c r="H3162">
        <v>1</v>
      </c>
      <c r="I3162" t="str">
        <f>IF(A3162=A3161,I3161&amp;CHAR(10)&amp;"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FH4-M8-20 </v>
      </c>
    </row>
    <row r="3163" spans="1:9" x14ac:dyDescent="0.25">
      <c r="A3163" t="s">
        <v>9053</v>
      </c>
      <c r="B3163">
        <v>43685000</v>
      </c>
      <c r="C3163" t="s">
        <v>9054</v>
      </c>
      <c r="D3163" t="str">
        <f>IF(Tabel_Forespørgsel_fra_Visma28[[#This Row],[SupProd]]=" "," "," - "&amp;Tabel_Forespørgsel_fra_Visma28[[#This Row],[SupProd]])</f>
        <v xml:space="preserve"> - FH4-M8-30</v>
      </c>
      <c r="E3163" t="s">
        <v>16</v>
      </c>
      <c r="F3163" t="str">
        <f>IF(Tabel_Forespørgsel_fra_Visma28[[#This Row],[SupDescr]]=" "," "," - "&amp;Tabel_Forespørgsel_fra_Visma28[[#This Row],[SupDescr]])</f>
        <v xml:space="preserve"> </v>
      </c>
      <c r="G3163" t="s">
        <v>2311</v>
      </c>
      <c r="H3163">
        <v>1</v>
      </c>
      <c r="I3163" t="str">
        <f>IF(A3163=A3162,I3162&amp;CHAR(10)&amp;"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FH4-M8-30 </v>
      </c>
    </row>
    <row r="3164" spans="1:9" x14ac:dyDescent="0.25">
      <c r="A3164" t="s">
        <v>14771</v>
      </c>
      <c r="B3164">
        <v>69156816</v>
      </c>
      <c r="C3164" t="s">
        <v>14772</v>
      </c>
      <c r="D3164" t="str">
        <f>IF(Tabel_Forespørgsel_fra_Visma28[[#This Row],[SupProd]]=" "," "," - "&amp;Tabel_Forespørgsel_fra_Visma28[[#This Row],[SupProd]])</f>
        <v xml:space="preserve"> - 900A408020</v>
      </c>
      <c r="E3164" t="s">
        <v>14773</v>
      </c>
      <c r="F3164" t="str">
        <f>IF(Tabel_Forespørgsel_fra_Visma28[[#This Row],[SupDescr]]=" "," "," - "&amp;Tabel_Forespørgsel_fra_Visma28[[#This Row],[SupDescr]])</f>
        <v xml:space="preserve"> - Nitte A4 M8x20 (Presbolte)</v>
      </c>
      <c r="G3164" t="s">
        <v>14082</v>
      </c>
      <c r="H3164">
        <v>1</v>
      </c>
      <c r="I3164" t="str">
        <f>IF(A3164=A3163,I3163&amp;CHAR(10)&amp;"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BC Techbic ApS - 900A408020 - Nitte A4 M8x20 (Presbolte)</v>
      </c>
    </row>
    <row r="3165" spans="1:9" x14ac:dyDescent="0.25">
      <c r="A3165" t="s">
        <v>1326</v>
      </c>
      <c r="B3165">
        <v>43685000</v>
      </c>
      <c r="C3165" t="s">
        <v>1327</v>
      </c>
      <c r="D3165" t="str">
        <f>IF(Tabel_Forespørgsel_fra_Visma28[[#This Row],[SupProd]]=" "," "," - "&amp;Tabel_Forespørgsel_fra_Visma28[[#This Row],[SupProd]])</f>
        <v xml:space="preserve"> - FH-M10-30ZI</v>
      </c>
      <c r="E3165" t="s">
        <v>16</v>
      </c>
      <c r="F3165" t="str">
        <f>IF(Tabel_Forespørgsel_fra_Visma28[[#This Row],[SupDescr]]=" "," "," - "&amp;Tabel_Forespørgsel_fra_Visma28[[#This Row],[SupDescr]])</f>
        <v xml:space="preserve"> </v>
      </c>
      <c r="G3165" t="s">
        <v>2311</v>
      </c>
      <c r="H3165">
        <v>1</v>
      </c>
      <c r="I3165" t="str">
        <f>IF(A3165=A3164,I3164&amp;CHAR(10)&amp;"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FH-M10-30ZI </v>
      </c>
    </row>
    <row r="3166" spans="1:9" x14ac:dyDescent="0.25">
      <c r="A3166" t="s">
        <v>1328</v>
      </c>
      <c r="B3166">
        <v>43685000</v>
      </c>
      <c r="C3166" t="s">
        <v>1329</v>
      </c>
      <c r="D3166" t="str">
        <f>IF(Tabel_Forespørgsel_fra_Visma28[[#This Row],[SupProd]]=" "," "," - "&amp;Tabel_Forespørgsel_fra_Visma28[[#This Row],[SupProd]])</f>
        <v xml:space="preserve"> - SP-M2.5-1</v>
      </c>
      <c r="E3166" t="s">
        <v>16</v>
      </c>
      <c r="F3166" t="str">
        <f>IF(Tabel_Forespørgsel_fra_Visma28[[#This Row],[SupDescr]]=" "," "," - "&amp;Tabel_Forespørgsel_fra_Visma28[[#This Row],[SupDescr]])</f>
        <v xml:space="preserve"> </v>
      </c>
      <c r="G3166" t="s">
        <v>2311</v>
      </c>
      <c r="H3166">
        <v>1</v>
      </c>
      <c r="I3166" t="str">
        <f>IF(A3166=A3165,I3165&amp;CHAR(10)&amp;"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SP-M2.5-1 </v>
      </c>
    </row>
    <row r="3167" spans="1:9" x14ac:dyDescent="0.25">
      <c r="A3167" t="s">
        <v>1330</v>
      </c>
      <c r="B3167">
        <v>43685000</v>
      </c>
      <c r="C3167" t="s">
        <v>1331</v>
      </c>
      <c r="D3167" t="str">
        <f>IF(Tabel_Forespørgsel_fra_Visma28[[#This Row],[SupProd]]=" "," "," - "&amp;Tabel_Forespørgsel_fra_Visma28[[#This Row],[SupProd]])</f>
        <v xml:space="preserve"> - S-M3-1ZI</v>
      </c>
      <c r="E3167" t="s">
        <v>16</v>
      </c>
      <c r="F3167" t="str">
        <f>IF(Tabel_Forespørgsel_fra_Visma28[[#This Row],[SupDescr]]=" "," "," - "&amp;Tabel_Forespørgsel_fra_Visma28[[#This Row],[SupDescr]])</f>
        <v xml:space="preserve"> </v>
      </c>
      <c r="G3167" t="s">
        <v>2311</v>
      </c>
      <c r="H3167">
        <v>1</v>
      </c>
      <c r="I3167" t="str">
        <f>IF(A3167=A3166,I3166&amp;CHAR(10)&amp;"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S-M3-1ZI </v>
      </c>
    </row>
    <row r="3168" spans="1:9" x14ac:dyDescent="0.25">
      <c r="A3168" t="s">
        <v>1332</v>
      </c>
      <c r="B3168">
        <v>43685000</v>
      </c>
      <c r="C3168" t="s">
        <v>1333</v>
      </c>
      <c r="D3168" t="str">
        <f>IF(Tabel_Forespørgsel_fra_Visma28[[#This Row],[SupProd]]=" "," "," - "&amp;Tabel_Forespørgsel_fra_Visma28[[#This Row],[SupProd]])</f>
        <v xml:space="preserve"> - S-M3-2ZI</v>
      </c>
      <c r="E3168" t="s">
        <v>16</v>
      </c>
      <c r="F3168" t="str">
        <f>IF(Tabel_Forespørgsel_fra_Visma28[[#This Row],[SupDescr]]=" "," "," - "&amp;Tabel_Forespørgsel_fra_Visma28[[#This Row],[SupDescr]])</f>
        <v xml:space="preserve"> </v>
      </c>
      <c r="G3168" t="s">
        <v>2311</v>
      </c>
      <c r="H3168">
        <v>1</v>
      </c>
      <c r="I3168" t="str">
        <f>IF(A3168=A3167,I3167&amp;CHAR(10)&amp;"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S-M3-2ZI </v>
      </c>
    </row>
    <row r="3169" spans="1:9" x14ac:dyDescent="0.25">
      <c r="A3169" t="s">
        <v>11403</v>
      </c>
      <c r="B3169">
        <v>43685000</v>
      </c>
      <c r="C3169" t="s">
        <v>11404</v>
      </c>
      <c r="D3169" t="str">
        <f>IF(Tabel_Forespørgsel_fra_Visma28[[#This Row],[SupProd]]=" "," "," - "&amp;Tabel_Forespørgsel_fra_Visma28[[#This Row],[SupProd]])</f>
        <v xml:space="preserve"> - SP-M3-1</v>
      </c>
      <c r="E3169" t="s">
        <v>16</v>
      </c>
      <c r="F3169" t="str">
        <f>IF(Tabel_Forespørgsel_fra_Visma28[[#This Row],[SupDescr]]=" "," "," - "&amp;Tabel_Forespørgsel_fra_Visma28[[#This Row],[SupDescr]])</f>
        <v xml:space="preserve"> </v>
      </c>
      <c r="G3169" t="s">
        <v>2311</v>
      </c>
      <c r="H3169">
        <v>1</v>
      </c>
      <c r="I3169" t="str">
        <f>IF(A3169=A3168,I3168&amp;CHAR(10)&amp;"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SP-M3-1 </v>
      </c>
    </row>
    <row r="3170" spans="1:9" x14ac:dyDescent="0.25">
      <c r="A3170" t="s">
        <v>1334</v>
      </c>
      <c r="B3170">
        <v>43685000</v>
      </c>
      <c r="C3170" t="s">
        <v>1335</v>
      </c>
      <c r="D3170" t="str">
        <f>IF(Tabel_Forespørgsel_fra_Visma28[[#This Row],[SupProd]]=" "," "," - "&amp;Tabel_Forespørgsel_fra_Visma28[[#This Row],[SupProd]])</f>
        <v xml:space="preserve"> - S-M4-1ZI</v>
      </c>
      <c r="E3170" t="s">
        <v>16</v>
      </c>
      <c r="F3170" t="str">
        <f>IF(Tabel_Forespørgsel_fra_Visma28[[#This Row],[SupDescr]]=" "," "," - "&amp;Tabel_Forespørgsel_fra_Visma28[[#This Row],[SupDescr]])</f>
        <v xml:space="preserve"> </v>
      </c>
      <c r="G3170" t="s">
        <v>2311</v>
      </c>
      <c r="H3170">
        <v>1</v>
      </c>
      <c r="I3170" t="str">
        <f>IF(A3170=A3169,I3169&amp;CHAR(10)&amp;"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S-M4-1ZI </v>
      </c>
    </row>
    <row r="3171" spans="1:9" x14ac:dyDescent="0.25">
      <c r="A3171" t="s">
        <v>1336</v>
      </c>
      <c r="B3171">
        <v>43685000</v>
      </c>
      <c r="C3171" t="s">
        <v>1337</v>
      </c>
      <c r="D3171" t="str">
        <f>IF(Tabel_Forespørgsel_fra_Visma28[[#This Row],[SupProd]]=" "," "," - "&amp;Tabel_Forespørgsel_fra_Visma28[[#This Row],[SupProd]])</f>
        <v xml:space="preserve"> - S-M4-2ZI</v>
      </c>
      <c r="E3171" t="s">
        <v>16</v>
      </c>
      <c r="F3171" t="str">
        <f>IF(Tabel_Forespørgsel_fra_Visma28[[#This Row],[SupDescr]]=" "," "," - "&amp;Tabel_Forespørgsel_fra_Visma28[[#This Row],[SupDescr]])</f>
        <v xml:space="preserve"> </v>
      </c>
      <c r="G3171" t="s">
        <v>2311</v>
      </c>
      <c r="H3171">
        <v>1</v>
      </c>
      <c r="I3171" t="str">
        <f>IF(A3171=A3170,I3170&amp;CHAR(10)&amp;"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S-M4-2ZI </v>
      </c>
    </row>
    <row r="3172" spans="1:9" x14ac:dyDescent="0.25">
      <c r="A3172" t="s">
        <v>1932</v>
      </c>
      <c r="B3172">
        <v>43685000</v>
      </c>
      <c r="C3172" t="s">
        <v>1933</v>
      </c>
      <c r="D3172" t="str">
        <f>IF(Tabel_Forespørgsel_fra_Visma28[[#This Row],[SupProd]]=" "," "," - "&amp;Tabel_Forespørgsel_fra_Visma28[[#This Row],[SupProd]])</f>
        <v xml:space="preserve"> - F-M4-2</v>
      </c>
      <c r="E3172" t="s">
        <v>16</v>
      </c>
      <c r="F3172" t="str">
        <f>IF(Tabel_Forespørgsel_fra_Visma28[[#This Row],[SupDescr]]=" "," "," - "&amp;Tabel_Forespørgsel_fra_Visma28[[#This Row],[SupDescr]])</f>
        <v xml:space="preserve"> </v>
      </c>
      <c r="G3172" t="s">
        <v>2311</v>
      </c>
      <c r="H3172">
        <v>1</v>
      </c>
      <c r="I3172" t="str">
        <f>IF(A3172=A3171,I3171&amp;CHAR(10)&amp;"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F-M4-2 </v>
      </c>
    </row>
    <row r="3173" spans="1:9" x14ac:dyDescent="0.25">
      <c r="A3173" t="s">
        <v>1338</v>
      </c>
      <c r="B3173">
        <v>43685000</v>
      </c>
      <c r="C3173" t="s">
        <v>1339</v>
      </c>
      <c r="D3173" t="str">
        <f>IF(Tabel_Forespørgsel_fra_Visma28[[#This Row],[SupProd]]=" "," "," - "&amp;Tabel_Forespørgsel_fra_Visma28[[#This Row],[SupProd]])</f>
        <v xml:space="preserve"> - CLS-M4-1</v>
      </c>
      <c r="E3173" t="s">
        <v>16</v>
      </c>
      <c r="F3173" t="str">
        <f>IF(Tabel_Forespørgsel_fra_Visma28[[#This Row],[SupDescr]]=" "," "," - "&amp;Tabel_Forespørgsel_fra_Visma28[[#This Row],[SupDescr]])</f>
        <v xml:space="preserve"> </v>
      </c>
      <c r="G3173" t="s">
        <v>2311</v>
      </c>
      <c r="H3173">
        <v>1</v>
      </c>
      <c r="I3173" t="str">
        <f>IF(A3173=A3172,I3172&amp;CHAR(10)&amp;"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CLS-M4-1 </v>
      </c>
    </row>
    <row r="3174" spans="1:9" x14ac:dyDescent="0.25">
      <c r="A3174" t="s">
        <v>1340</v>
      </c>
      <c r="B3174">
        <v>43685000</v>
      </c>
      <c r="C3174" t="s">
        <v>1341</v>
      </c>
      <c r="D3174" t="str">
        <f>IF(Tabel_Forespørgsel_fra_Visma28[[#This Row],[SupProd]]=" "," "," - "&amp;Tabel_Forespørgsel_fra_Visma28[[#This Row],[SupProd]])</f>
        <v xml:space="preserve"> - SP-M4-2</v>
      </c>
      <c r="E3174" t="s">
        <v>16</v>
      </c>
      <c r="F3174" t="str">
        <f>IF(Tabel_Forespørgsel_fra_Visma28[[#This Row],[SupDescr]]=" "," "," - "&amp;Tabel_Forespørgsel_fra_Visma28[[#This Row],[SupDescr]])</f>
        <v xml:space="preserve"> </v>
      </c>
      <c r="G3174" t="s">
        <v>2311</v>
      </c>
      <c r="H3174">
        <v>1</v>
      </c>
      <c r="I3174" t="str">
        <f>IF(A3174=A3173,I3173&amp;CHAR(10)&amp;"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SP-M4-2 </v>
      </c>
    </row>
    <row r="3175" spans="1:9" x14ac:dyDescent="0.25">
      <c r="A3175" t="s">
        <v>1342</v>
      </c>
      <c r="B3175">
        <v>43685000</v>
      </c>
      <c r="C3175" t="s">
        <v>1343</v>
      </c>
      <c r="D3175" t="str">
        <f>IF(Tabel_Forespørgsel_fra_Visma28[[#This Row],[SupProd]]=" "," "," - "&amp;Tabel_Forespørgsel_fra_Visma28[[#This Row],[SupProd]])</f>
        <v xml:space="preserve"> - SS-M5-1ZI</v>
      </c>
      <c r="E3175" t="s">
        <v>16</v>
      </c>
      <c r="F3175" t="str">
        <f>IF(Tabel_Forespørgsel_fra_Visma28[[#This Row],[SupDescr]]=" "," "," - "&amp;Tabel_Forespørgsel_fra_Visma28[[#This Row],[SupDescr]])</f>
        <v xml:space="preserve"> </v>
      </c>
      <c r="G3175" t="s">
        <v>2311</v>
      </c>
      <c r="H3175">
        <v>1</v>
      </c>
      <c r="I3175" t="str">
        <f>IF(A3175=A3174,I3174&amp;CHAR(10)&amp;"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SS-M5-1ZI </v>
      </c>
    </row>
    <row r="3176" spans="1:9" x14ac:dyDescent="0.25">
      <c r="A3176" t="s">
        <v>1344</v>
      </c>
      <c r="B3176">
        <v>43685000</v>
      </c>
      <c r="C3176" t="s">
        <v>1345</v>
      </c>
      <c r="D3176" t="str">
        <f>IF(Tabel_Forespørgsel_fra_Visma28[[#This Row],[SupProd]]=" "," "," - "&amp;Tabel_Forespørgsel_fra_Visma28[[#This Row],[SupProd]])</f>
        <v xml:space="preserve"> - SS-M5-2ZI</v>
      </c>
      <c r="E3176" t="s">
        <v>16</v>
      </c>
      <c r="F3176" t="str">
        <f>IF(Tabel_Forespørgsel_fra_Visma28[[#This Row],[SupDescr]]=" "," "," - "&amp;Tabel_Forespørgsel_fra_Visma28[[#This Row],[SupDescr]])</f>
        <v xml:space="preserve"> </v>
      </c>
      <c r="G3176" t="s">
        <v>2311</v>
      </c>
      <c r="H3176">
        <v>1</v>
      </c>
      <c r="I3176" t="str">
        <f>IF(A3176=A3175,I3175&amp;CHAR(10)&amp;"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SS-M5-2ZI </v>
      </c>
    </row>
    <row r="3177" spans="1:9" x14ac:dyDescent="0.25">
      <c r="A3177" t="s">
        <v>1346</v>
      </c>
      <c r="B3177">
        <v>43685000</v>
      </c>
      <c r="C3177" t="s">
        <v>1347</v>
      </c>
      <c r="D3177" t="str">
        <f>IF(Tabel_Forespørgsel_fra_Visma28[[#This Row],[SupProd]]=" "," "," - "&amp;Tabel_Forespørgsel_fra_Visma28[[#This Row],[SupProd]])</f>
        <v xml:space="preserve"> - SS-M5-3ZI</v>
      </c>
      <c r="E3177" t="s">
        <v>16</v>
      </c>
      <c r="F3177" t="str">
        <f>IF(Tabel_Forespørgsel_fra_Visma28[[#This Row],[SupDescr]]=" "," "," - "&amp;Tabel_Forespørgsel_fra_Visma28[[#This Row],[SupDescr]])</f>
        <v xml:space="preserve"> </v>
      </c>
      <c r="G3177" t="s">
        <v>2311</v>
      </c>
      <c r="H3177">
        <v>1</v>
      </c>
      <c r="I3177" t="str">
        <f>IF(A3177=A3176,I3176&amp;CHAR(10)&amp;"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SS-M5-3ZI </v>
      </c>
    </row>
    <row r="3178" spans="1:9" x14ac:dyDescent="0.25">
      <c r="A3178" t="s">
        <v>1348</v>
      </c>
      <c r="B3178">
        <v>43685000</v>
      </c>
      <c r="C3178" t="s">
        <v>1349</v>
      </c>
      <c r="D3178" t="str">
        <f>IF(Tabel_Forespørgsel_fra_Visma28[[#This Row],[SupProd]]=" "," "," - "&amp;Tabel_Forespørgsel_fra_Visma28[[#This Row],[SupProd]])</f>
        <v xml:space="preserve"> - CLSS-M5-1</v>
      </c>
      <c r="E3178" t="s">
        <v>16</v>
      </c>
      <c r="F3178" t="str">
        <f>IF(Tabel_Forespørgsel_fra_Visma28[[#This Row],[SupDescr]]=" "," "," - "&amp;Tabel_Forespørgsel_fra_Visma28[[#This Row],[SupDescr]])</f>
        <v xml:space="preserve"> </v>
      </c>
      <c r="G3178" t="s">
        <v>2311</v>
      </c>
      <c r="H3178">
        <v>1</v>
      </c>
      <c r="I3178" t="str">
        <f>IF(A3178=A3177,I3177&amp;CHAR(10)&amp;"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CLSS-M5-1 </v>
      </c>
    </row>
    <row r="3179" spans="1:9" x14ac:dyDescent="0.25">
      <c r="A3179" t="s">
        <v>1350</v>
      </c>
      <c r="B3179">
        <v>43685000</v>
      </c>
      <c r="C3179" t="s">
        <v>1351</v>
      </c>
      <c r="D3179" t="str">
        <f>IF(Tabel_Forespørgsel_fra_Visma28[[#This Row],[SupProd]]=" "," "," - "&amp;Tabel_Forespørgsel_fra_Visma28[[#This Row],[SupProd]])</f>
        <v xml:space="preserve"> - CLSS-M5-2</v>
      </c>
      <c r="E3179" t="s">
        <v>16</v>
      </c>
      <c r="F3179" t="str">
        <f>IF(Tabel_Forespørgsel_fra_Visma28[[#This Row],[SupDescr]]=" "," "," - "&amp;Tabel_Forespørgsel_fra_Visma28[[#This Row],[SupDescr]])</f>
        <v xml:space="preserve"> </v>
      </c>
      <c r="G3179" t="s">
        <v>2311</v>
      </c>
      <c r="H3179">
        <v>1</v>
      </c>
      <c r="I3179" t="str">
        <f>IF(A3179=A3178,I3178&amp;CHAR(10)&amp;"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CLSS-M5-2 </v>
      </c>
    </row>
    <row r="3180" spans="1:9" x14ac:dyDescent="0.25">
      <c r="A3180" t="s">
        <v>1352</v>
      </c>
      <c r="B3180">
        <v>43685000</v>
      </c>
      <c r="C3180" t="s">
        <v>1353</v>
      </c>
      <c r="D3180" t="str">
        <f>IF(Tabel_Forespørgsel_fra_Visma28[[#This Row],[SupProd]]=" "," "," - "&amp;Tabel_Forespørgsel_fra_Visma28[[#This Row],[SupProd]])</f>
        <v xml:space="preserve"> - SP-M5-1</v>
      </c>
      <c r="E3180" t="s">
        <v>16</v>
      </c>
      <c r="F3180" t="str">
        <f>IF(Tabel_Forespørgsel_fra_Visma28[[#This Row],[SupDescr]]=" "," "," - "&amp;Tabel_Forespørgsel_fra_Visma28[[#This Row],[SupDescr]])</f>
        <v xml:space="preserve"> </v>
      </c>
      <c r="G3180" t="s">
        <v>2311</v>
      </c>
      <c r="H3180">
        <v>1</v>
      </c>
      <c r="I3180" t="str">
        <f>IF(A3180=A3179,I3179&amp;CHAR(10)&amp;"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SP-M5-1 </v>
      </c>
    </row>
    <row r="3181" spans="1:9" x14ac:dyDescent="0.25">
      <c r="A3181" t="s">
        <v>1354</v>
      </c>
      <c r="B3181">
        <v>43685000</v>
      </c>
      <c r="C3181" t="s">
        <v>1355</v>
      </c>
      <c r="D3181" t="str">
        <f>IF(Tabel_Forespørgsel_fra_Visma28[[#This Row],[SupProd]]=" "," "," - "&amp;Tabel_Forespørgsel_fra_Visma28[[#This Row],[SupProd]])</f>
        <v xml:space="preserve"> - S-M6-1ZI</v>
      </c>
      <c r="E3181" t="s">
        <v>16</v>
      </c>
      <c r="F3181" t="str">
        <f>IF(Tabel_Forespørgsel_fra_Visma28[[#This Row],[SupDescr]]=" "," "," - "&amp;Tabel_Forespørgsel_fra_Visma28[[#This Row],[SupDescr]])</f>
        <v xml:space="preserve"> </v>
      </c>
      <c r="G3181" t="s">
        <v>2311</v>
      </c>
      <c r="H3181">
        <v>1</v>
      </c>
      <c r="I3181" t="str">
        <f>IF(A3181=A3180,I3180&amp;CHAR(10)&amp;"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S-M6-1ZI </v>
      </c>
    </row>
    <row r="3182" spans="1:9" x14ac:dyDescent="0.25">
      <c r="A3182" t="s">
        <v>1356</v>
      </c>
      <c r="B3182">
        <v>43685000</v>
      </c>
      <c r="C3182" t="s">
        <v>1357</v>
      </c>
      <c r="D3182" t="str">
        <f>IF(Tabel_Forespørgsel_fra_Visma28[[#This Row],[SupProd]]=" "," "," - "&amp;Tabel_Forespørgsel_fra_Visma28[[#This Row],[SupProd]])</f>
        <v xml:space="preserve"> - S-M6-2ZI</v>
      </c>
      <c r="E3182" t="s">
        <v>16</v>
      </c>
      <c r="F3182" t="str">
        <f>IF(Tabel_Forespørgsel_fra_Visma28[[#This Row],[SupDescr]]=" "," "," - "&amp;Tabel_Forespørgsel_fra_Visma28[[#This Row],[SupDescr]])</f>
        <v xml:space="preserve"> </v>
      </c>
      <c r="G3182" t="s">
        <v>2311</v>
      </c>
      <c r="H3182">
        <v>1</v>
      </c>
      <c r="I3182" t="str">
        <f>IF(A3182=A3181,I3181&amp;CHAR(10)&amp;"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S-M6-2ZI </v>
      </c>
    </row>
    <row r="3183" spans="1:9" x14ac:dyDescent="0.25">
      <c r="A3183" t="s">
        <v>7340</v>
      </c>
      <c r="B3183">
        <v>43685000</v>
      </c>
      <c r="C3183" t="s">
        <v>7341</v>
      </c>
      <c r="D3183" t="str">
        <f>IF(Tabel_Forespørgsel_fra_Visma28[[#This Row],[SupProd]]=" "," "," - "&amp;Tabel_Forespørgsel_fra_Visma28[[#This Row],[SupProd]])</f>
        <v xml:space="preserve"> - F-M6-4</v>
      </c>
      <c r="E3183" t="s">
        <v>16</v>
      </c>
      <c r="F3183" t="str">
        <f>IF(Tabel_Forespørgsel_fra_Visma28[[#This Row],[SupDescr]]=" "," "," - "&amp;Tabel_Forespørgsel_fra_Visma28[[#This Row],[SupDescr]])</f>
        <v xml:space="preserve"> </v>
      </c>
      <c r="G3183" t="s">
        <v>2311</v>
      </c>
      <c r="H3183">
        <v>1</v>
      </c>
      <c r="I3183" t="str">
        <f>IF(A3183=A3182,I3182&amp;CHAR(10)&amp;"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F-M6-4 </v>
      </c>
    </row>
    <row r="3184" spans="1:9" x14ac:dyDescent="0.25">
      <c r="A3184" t="s">
        <v>1358</v>
      </c>
      <c r="B3184">
        <v>43685000</v>
      </c>
      <c r="C3184" t="s">
        <v>1359</v>
      </c>
      <c r="D3184" t="str">
        <f>IF(Tabel_Forespørgsel_fra_Visma28[[#This Row],[SupProd]]=" "," "," - "&amp;Tabel_Forespørgsel_fra_Visma28[[#This Row],[SupProd]])</f>
        <v xml:space="preserve"> - SP-M6-1</v>
      </c>
      <c r="E3184" t="s">
        <v>16</v>
      </c>
      <c r="F3184" t="str">
        <f>IF(Tabel_Forespørgsel_fra_Visma28[[#This Row],[SupDescr]]=" "," "," - "&amp;Tabel_Forespørgsel_fra_Visma28[[#This Row],[SupDescr]])</f>
        <v xml:space="preserve"> </v>
      </c>
      <c r="G3184" t="s">
        <v>2311</v>
      </c>
      <c r="H3184">
        <v>1</v>
      </c>
      <c r="I3184" t="str">
        <f>IF(A3184=A3183,I3183&amp;CHAR(10)&amp;"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SP-M6-1 </v>
      </c>
    </row>
    <row r="3185" spans="1:9" x14ac:dyDescent="0.25">
      <c r="A3185" t="s">
        <v>1360</v>
      </c>
      <c r="B3185">
        <v>43685000</v>
      </c>
      <c r="C3185" t="s">
        <v>1361</v>
      </c>
      <c r="D3185" t="str">
        <f>IF(Tabel_Forespørgsel_fra_Visma28[[#This Row],[SupProd]]=" "," "," - "&amp;Tabel_Forespørgsel_fra_Visma28[[#This Row],[SupProd]])</f>
        <v xml:space="preserve"> - S-M8-1ZI</v>
      </c>
      <c r="E3185" t="s">
        <v>16</v>
      </c>
      <c r="F3185" t="str">
        <f>IF(Tabel_Forespørgsel_fra_Visma28[[#This Row],[SupDescr]]=" "," "," - "&amp;Tabel_Forespørgsel_fra_Visma28[[#This Row],[SupDescr]])</f>
        <v xml:space="preserve"> </v>
      </c>
      <c r="G3185" t="s">
        <v>2311</v>
      </c>
      <c r="H3185">
        <v>1</v>
      </c>
      <c r="I3185" t="str">
        <f>IF(A3185=A3184,I3184&amp;CHAR(10)&amp;"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S-M8-1ZI </v>
      </c>
    </row>
    <row r="3186" spans="1:9" x14ac:dyDescent="0.25">
      <c r="A3186" t="s">
        <v>1362</v>
      </c>
      <c r="B3186">
        <v>43685000</v>
      </c>
      <c r="C3186" t="s">
        <v>1363</v>
      </c>
      <c r="D3186" t="str">
        <f>IF(Tabel_Forespørgsel_fra_Visma28[[#This Row],[SupProd]]=" "," "," - "&amp;Tabel_Forespørgsel_fra_Visma28[[#This Row],[SupProd]])</f>
        <v xml:space="preserve"> - S-M8-2ZI</v>
      </c>
      <c r="E3186" t="s">
        <v>16</v>
      </c>
      <c r="F3186" t="str">
        <f>IF(Tabel_Forespørgsel_fra_Visma28[[#This Row],[SupDescr]]=" "," "," - "&amp;Tabel_Forespørgsel_fra_Visma28[[#This Row],[SupDescr]])</f>
        <v xml:space="preserve"> </v>
      </c>
      <c r="G3186" t="s">
        <v>2311</v>
      </c>
      <c r="H3186">
        <v>1</v>
      </c>
      <c r="I3186" t="str">
        <f>IF(A3186=A3185,I3185&amp;CHAR(10)&amp;"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S-M8-2ZI </v>
      </c>
    </row>
    <row r="3187" spans="1:9" x14ac:dyDescent="0.25">
      <c r="A3187" t="s">
        <v>14768</v>
      </c>
      <c r="B3187">
        <v>69156816</v>
      </c>
      <c r="C3187" t="s">
        <v>14769</v>
      </c>
      <c r="D3187" t="str">
        <f>IF(Tabel_Forespørgsel_fra_Visma28[[#This Row],[SupProd]]=" "," "," - "&amp;Tabel_Forespørgsel_fra_Visma28[[#This Row],[SupProd]])</f>
        <v xml:space="preserve"> - 900A408</v>
      </c>
      <c r="E3187" t="s">
        <v>14770</v>
      </c>
      <c r="F3187" t="str">
        <f>IF(Tabel_Forespørgsel_fra_Visma28[[#This Row],[SupDescr]]=" "," "," - "&amp;Tabel_Forespørgsel_fra_Visma28[[#This Row],[SupDescr]])</f>
        <v xml:space="preserve"> - Nitte A4 M8 Presmøtrikke</v>
      </c>
      <c r="G3187" t="s">
        <v>14082</v>
      </c>
      <c r="H3187">
        <v>1</v>
      </c>
      <c r="I3187" t="str">
        <f>IF(A3187=A3186,I3186&amp;CHAR(10)&amp;"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BC Techbic ApS - 900A408 - Nitte A4 M8 Presmøtrikke</v>
      </c>
    </row>
    <row r="3188" spans="1:9" x14ac:dyDescent="0.25">
      <c r="A3188" t="s">
        <v>1364</v>
      </c>
      <c r="B3188">
        <v>43685000</v>
      </c>
      <c r="C3188" t="s">
        <v>1365</v>
      </c>
      <c r="D3188" t="str">
        <f>IF(Tabel_Forespørgsel_fra_Visma28[[#This Row],[SupProd]]=" "," "," - "&amp;Tabel_Forespørgsel_fra_Visma28[[#This Row],[SupProd]])</f>
        <v xml:space="preserve"> - S-M10-1ZI</v>
      </c>
      <c r="E3188" t="s">
        <v>16</v>
      </c>
      <c r="F3188" t="str">
        <f>IF(Tabel_Forespørgsel_fra_Visma28[[#This Row],[SupDescr]]=" "," "," - "&amp;Tabel_Forespørgsel_fra_Visma28[[#This Row],[SupDescr]])</f>
        <v xml:space="preserve"> </v>
      </c>
      <c r="G3188" t="s">
        <v>2311</v>
      </c>
      <c r="H3188">
        <v>1</v>
      </c>
      <c r="I3188" t="str">
        <f>IF(A3188=A3187,I3187&amp;CHAR(10)&amp;"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S-M10-1ZI </v>
      </c>
    </row>
    <row r="3189" spans="1:9" x14ac:dyDescent="0.25">
      <c r="A3189" t="s">
        <v>1366</v>
      </c>
      <c r="B3189">
        <v>43685000</v>
      </c>
      <c r="C3189" t="s">
        <v>1367</v>
      </c>
      <c r="D3189" t="str">
        <f>IF(Tabel_Forespørgsel_fra_Visma28[[#This Row],[SupProd]]=" "," "," - "&amp;Tabel_Forespørgsel_fra_Visma28[[#This Row],[SupProd]])</f>
        <v xml:space="preserve"> - S-M10-2ZI</v>
      </c>
      <c r="E3189" t="s">
        <v>16</v>
      </c>
      <c r="F3189" t="str">
        <f>IF(Tabel_Forespørgsel_fra_Visma28[[#This Row],[SupDescr]]=" "," "," - "&amp;Tabel_Forespørgsel_fra_Visma28[[#This Row],[SupDescr]])</f>
        <v xml:space="preserve"> </v>
      </c>
      <c r="G3189" t="s">
        <v>2311</v>
      </c>
      <c r="H3189">
        <v>1</v>
      </c>
      <c r="I3189" t="str">
        <f>IF(A3189=A3188,I3188&amp;CHAR(10)&amp;"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S-M10-2ZI </v>
      </c>
    </row>
    <row r="3190" spans="1:9" x14ac:dyDescent="0.25">
      <c r="A3190" t="s">
        <v>1368</v>
      </c>
      <c r="B3190">
        <v>43685000</v>
      </c>
      <c r="C3190" t="s">
        <v>1369</v>
      </c>
      <c r="D3190" t="str">
        <f>IF(Tabel_Forespørgsel_fra_Visma28[[#This Row],[SupProd]]=" "," "," - "&amp;Tabel_Forespørgsel_fra_Visma28[[#This Row],[SupProd]])</f>
        <v xml:space="preserve"> - SO-M3-4ZI</v>
      </c>
      <c r="E3190" t="s">
        <v>16</v>
      </c>
      <c r="F3190" t="str">
        <f>IF(Tabel_Forespørgsel_fra_Visma28[[#This Row],[SupDescr]]=" "," "," - "&amp;Tabel_Forespørgsel_fra_Visma28[[#This Row],[SupDescr]])</f>
        <v xml:space="preserve"> </v>
      </c>
      <c r="G3190" t="s">
        <v>2311</v>
      </c>
      <c r="H3190">
        <v>1</v>
      </c>
      <c r="I3190" t="str">
        <f>IF(A3190=A3189,I3189&amp;CHAR(10)&amp;"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SO-M3-4ZI </v>
      </c>
    </row>
    <row r="3191" spans="1:9" x14ac:dyDescent="0.25">
      <c r="A3191" t="s">
        <v>1370</v>
      </c>
      <c r="B3191">
        <v>43685000</v>
      </c>
      <c r="C3191" t="s">
        <v>1371</v>
      </c>
      <c r="D3191" t="str">
        <f>IF(Tabel_Forespørgsel_fra_Visma28[[#This Row],[SupProd]]=" "," "," - "&amp;Tabel_Forespørgsel_fra_Visma28[[#This Row],[SupProd]])</f>
        <v xml:space="preserve"> - SO-M3-6ZI</v>
      </c>
      <c r="E3191" t="s">
        <v>16</v>
      </c>
      <c r="F3191" t="str">
        <f>IF(Tabel_Forespørgsel_fra_Visma28[[#This Row],[SupDescr]]=" "," "," - "&amp;Tabel_Forespørgsel_fra_Visma28[[#This Row],[SupDescr]])</f>
        <v xml:space="preserve"> </v>
      </c>
      <c r="G3191" t="s">
        <v>2311</v>
      </c>
      <c r="H3191">
        <v>1</v>
      </c>
      <c r="I3191" t="str">
        <f>IF(A3191=A3190,I3190&amp;CHAR(10)&amp;"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SO-M3-6ZI </v>
      </c>
    </row>
    <row r="3192" spans="1:9" x14ac:dyDescent="0.25">
      <c r="A3192" t="s">
        <v>7321</v>
      </c>
      <c r="B3192">
        <v>43685000</v>
      </c>
      <c r="C3192" t="s">
        <v>7322</v>
      </c>
      <c r="D3192" t="str">
        <f>IF(Tabel_Forespørgsel_fra_Visma28[[#This Row],[SupProd]]=" "," "," - "&amp;Tabel_Forespørgsel_fra_Visma28[[#This Row],[SupProd]])</f>
        <v xml:space="preserve"> - SO-M3-8ZI</v>
      </c>
      <c r="E3192" t="s">
        <v>16</v>
      </c>
      <c r="F3192" t="str">
        <f>IF(Tabel_Forespørgsel_fra_Visma28[[#This Row],[SupDescr]]=" "," "," - "&amp;Tabel_Forespørgsel_fra_Visma28[[#This Row],[SupDescr]])</f>
        <v xml:space="preserve"> </v>
      </c>
      <c r="G3192" t="s">
        <v>2311</v>
      </c>
      <c r="H3192">
        <v>1</v>
      </c>
      <c r="I3192" t="str">
        <f>IF(A3192=A3191,I3191&amp;CHAR(10)&amp;"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SO-M3-8ZI </v>
      </c>
    </row>
    <row r="3193" spans="1:9" x14ac:dyDescent="0.25">
      <c r="A3193" t="s">
        <v>7364</v>
      </c>
      <c r="B3193">
        <v>43685000</v>
      </c>
      <c r="C3193" t="s">
        <v>7365</v>
      </c>
      <c r="D3193" t="str">
        <f>IF(Tabel_Forespørgsel_fra_Visma28[[#This Row],[SupProd]]=" "," "," - "&amp;Tabel_Forespørgsel_fra_Visma28[[#This Row],[SupProd]])</f>
        <v xml:space="preserve"> - SO-M3-9ZI</v>
      </c>
      <c r="E3193" t="s">
        <v>16</v>
      </c>
      <c r="F3193" t="str">
        <f>IF(Tabel_Forespørgsel_fra_Visma28[[#This Row],[SupDescr]]=" "," "," - "&amp;Tabel_Forespørgsel_fra_Visma28[[#This Row],[SupDescr]])</f>
        <v xml:space="preserve"> </v>
      </c>
      <c r="G3193" t="s">
        <v>2311</v>
      </c>
      <c r="H3193">
        <v>1</v>
      </c>
      <c r="I3193" t="str">
        <f>IF(A3193=A3192,I3192&amp;CHAR(10)&amp;"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SO-M3-9ZI </v>
      </c>
    </row>
    <row r="3194" spans="1:9" x14ac:dyDescent="0.25">
      <c r="A3194" t="s">
        <v>7329</v>
      </c>
      <c r="B3194">
        <v>43685000</v>
      </c>
      <c r="C3194" t="s">
        <v>7330</v>
      </c>
      <c r="D3194" t="str">
        <f>IF(Tabel_Forespørgsel_fra_Visma28[[#This Row],[SupProd]]=" "," "," - "&amp;Tabel_Forespørgsel_fra_Visma28[[#This Row],[SupProd]])</f>
        <v xml:space="preserve"> - SO-M3-10ZI</v>
      </c>
      <c r="E3194" t="s">
        <v>16</v>
      </c>
      <c r="F3194" t="str">
        <f>IF(Tabel_Forespørgsel_fra_Visma28[[#This Row],[SupDescr]]=" "," "," - "&amp;Tabel_Forespørgsel_fra_Visma28[[#This Row],[SupDescr]])</f>
        <v xml:space="preserve"> </v>
      </c>
      <c r="G3194" t="s">
        <v>2311</v>
      </c>
      <c r="H3194">
        <v>1</v>
      </c>
      <c r="I3194" t="str">
        <f>IF(A3194=A3193,I3193&amp;CHAR(10)&amp;"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SO-M3-10ZI </v>
      </c>
    </row>
    <row r="3195" spans="1:9" x14ac:dyDescent="0.25">
      <c r="A3195" t="s">
        <v>7331</v>
      </c>
      <c r="B3195">
        <v>43685000</v>
      </c>
      <c r="C3195" t="s">
        <v>7332</v>
      </c>
      <c r="D3195" t="str">
        <f>IF(Tabel_Forespørgsel_fra_Visma28[[#This Row],[SupProd]]=" "," "," - "&amp;Tabel_Forespørgsel_fra_Visma28[[#This Row],[SupProd]])</f>
        <v xml:space="preserve"> - SO-M3-12ZI</v>
      </c>
      <c r="E3195" t="s">
        <v>16</v>
      </c>
      <c r="F3195" t="str">
        <f>IF(Tabel_Forespørgsel_fra_Visma28[[#This Row],[SupDescr]]=" "," "," - "&amp;Tabel_Forespørgsel_fra_Visma28[[#This Row],[SupDescr]])</f>
        <v xml:space="preserve"> </v>
      </c>
      <c r="G3195" t="s">
        <v>2311</v>
      </c>
      <c r="H3195">
        <v>1</v>
      </c>
      <c r="I3195" t="str">
        <f>IF(A3195=A3194,I3194&amp;CHAR(10)&amp;"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SO-M3-12ZI </v>
      </c>
    </row>
    <row r="3196" spans="1:9" x14ac:dyDescent="0.25">
      <c r="A3196" t="s">
        <v>1372</v>
      </c>
      <c r="B3196">
        <v>43685000</v>
      </c>
      <c r="C3196" t="s">
        <v>1373</v>
      </c>
      <c r="D3196" t="str">
        <f>IF(Tabel_Forespørgsel_fra_Visma28[[#This Row],[SupProd]]=" "," "," - "&amp;Tabel_Forespørgsel_fra_Visma28[[#This Row],[SupProd]])</f>
        <v xml:space="preserve"> - BSO-M3-6ZI</v>
      </c>
      <c r="E3196" t="s">
        <v>16</v>
      </c>
      <c r="F3196" t="str">
        <f>IF(Tabel_Forespørgsel_fra_Visma28[[#This Row],[SupDescr]]=" "," "," - "&amp;Tabel_Forespørgsel_fra_Visma28[[#This Row],[SupDescr]])</f>
        <v xml:space="preserve"> </v>
      </c>
      <c r="G3196" t="s">
        <v>2311</v>
      </c>
      <c r="H3196">
        <v>1</v>
      </c>
      <c r="I3196" t="str">
        <f>IF(A3196=A3195,I3195&amp;CHAR(10)&amp;"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BSO-M3-6ZI </v>
      </c>
    </row>
    <row r="3197" spans="1:9" x14ac:dyDescent="0.25">
      <c r="A3197" t="s">
        <v>7333</v>
      </c>
      <c r="B3197">
        <v>43685000</v>
      </c>
      <c r="C3197" t="s">
        <v>7334</v>
      </c>
      <c r="D3197" t="str">
        <f>IF(Tabel_Forespørgsel_fra_Visma28[[#This Row],[SupProd]]=" "," "," - "&amp;Tabel_Forespørgsel_fra_Visma28[[#This Row],[SupProd]])</f>
        <v xml:space="preserve"> - BSO-M3-12ZI</v>
      </c>
      <c r="E3197" t="s">
        <v>16</v>
      </c>
      <c r="F3197" t="str">
        <f>IF(Tabel_Forespørgsel_fra_Visma28[[#This Row],[SupDescr]]=" "," "," - "&amp;Tabel_Forespørgsel_fra_Visma28[[#This Row],[SupDescr]])</f>
        <v xml:space="preserve"> </v>
      </c>
      <c r="G3197" t="s">
        <v>2311</v>
      </c>
      <c r="H3197">
        <v>1</v>
      </c>
      <c r="I3197" t="str">
        <f>IF(A3197=A3196,I3196&amp;CHAR(10)&amp;"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BSO-M3-12ZI </v>
      </c>
    </row>
    <row r="3198" spans="1:9" x14ac:dyDescent="0.25">
      <c r="A3198" t="s">
        <v>7346</v>
      </c>
      <c r="B3198">
        <v>43685000</v>
      </c>
      <c r="C3198" t="s">
        <v>7347</v>
      </c>
      <c r="D3198" t="str">
        <f>IF(Tabel_Forespørgsel_fra_Visma28[[#This Row],[SupProd]]=" "," "," - "&amp;Tabel_Forespørgsel_fra_Visma28[[#This Row],[SupProd]])</f>
        <v xml:space="preserve"> - BSO-M3-14</v>
      </c>
      <c r="E3198" t="s">
        <v>16</v>
      </c>
      <c r="F3198" t="str">
        <f>IF(Tabel_Forespørgsel_fra_Visma28[[#This Row],[SupDescr]]=" "," "," - "&amp;Tabel_Forespørgsel_fra_Visma28[[#This Row],[SupDescr]])</f>
        <v xml:space="preserve"> </v>
      </c>
      <c r="G3198" t="s">
        <v>2311</v>
      </c>
      <c r="H3198">
        <v>1</v>
      </c>
      <c r="I3198" t="str">
        <f>IF(A3198=A3197,I3197&amp;CHAR(10)&amp;"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BSO-M3-14 </v>
      </c>
    </row>
    <row r="3199" spans="1:9" x14ac:dyDescent="0.25">
      <c r="A3199" t="s">
        <v>7100</v>
      </c>
      <c r="B3199">
        <v>43685000</v>
      </c>
      <c r="C3199" t="s">
        <v>7101</v>
      </c>
      <c r="D3199" t="str">
        <f>IF(Tabel_Forespørgsel_fra_Visma28[[#This Row],[SupProd]]=" "," "," - "&amp;Tabel_Forespørgsel_fra_Visma28[[#This Row],[SupProd]])</f>
        <v xml:space="preserve"> - SO4 M3-18</v>
      </c>
      <c r="E3199" t="s">
        <v>16</v>
      </c>
      <c r="F3199" t="str">
        <f>IF(Tabel_Forespørgsel_fra_Visma28[[#This Row],[SupDescr]]=" "," "," - "&amp;Tabel_Forespørgsel_fra_Visma28[[#This Row],[SupDescr]])</f>
        <v xml:space="preserve"> </v>
      </c>
      <c r="G3199" t="s">
        <v>2311</v>
      </c>
      <c r="H3199">
        <v>1</v>
      </c>
      <c r="I3199" t="str">
        <f>IF(A3199=A3198,I3198&amp;CHAR(10)&amp;"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SO4 M3-18 </v>
      </c>
    </row>
    <row r="3200" spans="1:9" x14ac:dyDescent="0.25">
      <c r="A3200" t="s">
        <v>1374</v>
      </c>
      <c r="B3200">
        <v>43685000</v>
      </c>
      <c r="C3200" t="s">
        <v>1375</v>
      </c>
      <c r="D3200" t="str">
        <f>IF(Tabel_Forespørgsel_fra_Visma28[[#This Row],[SupProd]]=" "," "," - "&amp;Tabel_Forespørgsel_fra_Visma28[[#This Row],[SupProd]])</f>
        <v xml:space="preserve"> - SO-3.5M3-6</v>
      </c>
      <c r="E3200" t="s">
        <v>16</v>
      </c>
      <c r="F3200" t="str">
        <f>IF(Tabel_Forespørgsel_fra_Visma28[[#This Row],[SupDescr]]=" "," "," - "&amp;Tabel_Forespørgsel_fra_Visma28[[#This Row],[SupDescr]])</f>
        <v xml:space="preserve"> </v>
      </c>
      <c r="G3200" t="s">
        <v>2311</v>
      </c>
      <c r="H3200">
        <v>1</v>
      </c>
      <c r="I3200" t="str">
        <f>IF(A3200=A3199,I3199&amp;CHAR(10)&amp;"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SO-3.5M3-6 </v>
      </c>
    </row>
    <row r="3201" spans="1:9" x14ac:dyDescent="0.25">
      <c r="A3201" t="s">
        <v>7348</v>
      </c>
      <c r="B3201">
        <v>43685000</v>
      </c>
      <c r="C3201" t="s">
        <v>7349</v>
      </c>
      <c r="D3201" t="str">
        <f>IF(Tabel_Forespørgsel_fra_Visma28[[#This Row],[SupProd]]=" "," "," - "&amp;Tabel_Forespørgsel_fra_Visma28[[#This Row],[SupProd]])</f>
        <v xml:space="preserve"> - SO-3.5M3-16ZI</v>
      </c>
      <c r="E3201" t="s">
        <v>16</v>
      </c>
      <c r="F3201" t="str">
        <f>IF(Tabel_Forespørgsel_fra_Visma28[[#This Row],[SupDescr]]=" "," "," - "&amp;Tabel_Forespørgsel_fra_Visma28[[#This Row],[SupDescr]])</f>
        <v xml:space="preserve"> </v>
      </c>
      <c r="G3201" t="s">
        <v>2311</v>
      </c>
      <c r="H3201">
        <v>1</v>
      </c>
      <c r="I3201" t="str">
        <f>IF(A3201=A3200,I3200&amp;CHAR(10)&amp;"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SO-3.5M3-16ZI </v>
      </c>
    </row>
    <row r="3202" spans="1:9" x14ac:dyDescent="0.25">
      <c r="A3202" t="s">
        <v>7294</v>
      </c>
      <c r="B3202">
        <v>43685000</v>
      </c>
      <c r="C3202" t="s">
        <v>7295</v>
      </c>
      <c r="D3202" t="str">
        <f>IF(Tabel_Forespørgsel_fra_Visma28[[#This Row],[SupProd]]=" "," "," - "&amp;Tabel_Forespørgsel_fra_Visma28[[#This Row],[SupProd]])</f>
        <v xml:space="preserve"> - SO-3.5M3-18ZI</v>
      </c>
      <c r="E3202" t="s">
        <v>16</v>
      </c>
      <c r="F3202" t="str">
        <f>IF(Tabel_Forespørgsel_fra_Visma28[[#This Row],[SupDescr]]=" "," "," - "&amp;Tabel_Forespørgsel_fra_Visma28[[#This Row],[SupDescr]])</f>
        <v xml:space="preserve"> </v>
      </c>
      <c r="G3202" t="s">
        <v>2311</v>
      </c>
      <c r="H3202">
        <v>1</v>
      </c>
      <c r="I3202" t="str">
        <f>IF(A3202=A3201,I3201&amp;CHAR(10)&amp;"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SO-3.5M3-18ZI </v>
      </c>
    </row>
    <row r="3203" spans="1:9" x14ac:dyDescent="0.25">
      <c r="A3203" t="s">
        <v>1376</v>
      </c>
      <c r="B3203">
        <v>43685000</v>
      </c>
      <c r="C3203" t="s">
        <v>1377</v>
      </c>
      <c r="D3203" t="str">
        <f>IF(Tabel_Forespørgsel_fra_Visma28[[#This Row],[SupProd]]=" "," "," - "&amp;Tabel_Forespørgsel_fra_Visma28[[#This Row],[SupProd]])</f>
        <v xml:space="preserve"> - BSO-3.5M3-6ZI</v>
      </c>
      <c r="E3203" t="s">
        <v>16</v>
      </c>
      <c r="F3203" t="str">
        <f>IF(Tabel_Forespørgsel_fra_Visma28[[#This Row],[SupDescr]]=" "," "," - "&amp;Tabel_Forespørgsel_fra_Visma28[[#This Row],[SupDescr]])</f>
        <v xml:space="preserve"> </v>
      </c>
      <c r="G3203" t="s">
        <v>2311</v>
      </c>
      <c r="H3203">
        <v>1</v>
      </c>
      <c r="I3203" t="str">
        <f>IF(A3203=A3202,I3202&amp;CHAR(10)&amp;"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BSO-3.5M3-6ZI </v>
      </c>
    </row>
    <row r="3204" spans="1:9" x14ac:dyDescent="0.25">
      <c r="A3204" t="s">
        <v>1378</v>
      </c>
      <c r="B3204">
        <v>43685000</v>
      </c>
      <c r="C3204" t="s">
        <v>1379</v>
      </c>
      <c r="D3204" t="str">
        <f>IF(Tabel_Forespørgsel_fra_Visma28[[#This Row],[SupProd]]=" "," "," - "&amp;Tabel_Forespørgsel_fra_Visma28[[#This Row],[SupProd]])</f>
        <v xml:space="preserve"> - BSO-3.5M3-10ZI</v>
      </c>
      <c r="E3204" t="s">
        <v>16</v>
      </c>
      <c r="F3204" t="str">
        <f>IF(Tabel_Forespørgsel_fra_Visma28[[#This Row],[SupDescr]]=" "," "," - "&amp;Tabel_Forespørgsel_fra_Visma28[[#This Row],[SupDescr]])</f>
        <v xml:space="preserve"> </v>
      </c>
      <c r="G3204" t="s">
        <v>2311</v>
      </c>
      <c r="H3204">
        <v>1</v>
      </c>
      <c r="I3204" t="str">
        <f>IF(A3204=A3203,I3203&amp;CHAR(10)&amp;"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BSO-3.5M3-10ZI </v>
      </c>
    </row>
    <row r="3205" spans="1:9" x14ac:dyDescent="0.25">
      <c r="A3205" t="s">
        <v>1380</v>
      </c>
      <c r="B3205">
        <v>43685000</v>
      </c>
      <c r="C3205" t="s">
        <v>1381</v>
      </c>
      <c r="D3205" t="str">
        <f>IF(Tabel_Forespørgsel_fra_Visma28[[#This Row],[SupProd]]=" "," "," - "&amp;Tabel_Forespørgsel_fra_Visma28[[#This Row],[SupProd]])</f>
        <v xml:space="preserve"> - BSO-3.5M3-14ZI</v>
      </c>
      <c r="E3205" t="s">
        <v>16</v>
      </c>
      <c r="F3205" t="str">
        <f>IF(Tabel_Forespørgsel_fra_Visma28[[#This Row],[SupDescr]]=" "," "," - "&amp;Tabel_Forespørgsel_fra_Visma28[[#This Row],[SupDescr]])</f>
        <v xml:space="preserve"> </v>
      </c>
      <c r="G3205" t="s">
        <v>2311</v>
      </c>
      <c r="H3205">
        <v>1</v>
      </c>
      <c r="I3205" t="str">
        <f>IF(A3205=A3204,I3204&amp;CHAR(10)&amp;"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BSO-3.5M3-14ZI </v>
      </c>
    </row>
    <row r="3206" spans="1:9" x14ac:dyDescent="0.25">
      <c r="A3206" t="s">
        <v>6913</v>
      </c>
      <c r="B3206">
        <v>43685000</v>
      </c>
      <c r="C3206" t="s">
        <v>6914</v>
      </c>
      <c r="D3206" t="str">
        <f>IF(Tabel_Forespørgsel_fra_Visma28[[#This Row],[SupProd]]=" "," "," - "&amp;Tabel_Forespørgsel_fra_Visma28[[#This Row],[SupProd]])</f>
        <v xml:space="preserve"> - BSO4-3.5M3-12</v>
      </c>
      <c r="E3206" t="s">
        <v>16</v>
      </c>
      <c r="F3206" t="str">
        <f>IF(Tabel_Forespørgsel_fra_Visma28[[#This Row],[SupDescr]]=" "," "," - "&amp;Tabel_Forespørgsel_fra_Visma28[[#This Row],[SupDescr]])</f>
        <v xml:space="preserve"> </v>
      </c>
      <c r="G3206" t="s">
        <v>2311</v>
      </c>
      <c r="H3206">
        <v>1</v>
      </c>
      <c r="I3206" t="str">
        <f>IF(A3206=A3205,I3205&amp;CHAR(10)&amp;"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BSO4-3.5M3-12 </v>
      </c>
    </row>
    <row r="3207" spans="1:9" x14ac:dyDescent="0.25">
      <c r="A3207" t="s">
        <v>9072</v>
      </c>
      <c r="B3207">
        <v>43685000</v>
      </c>
      <c r="C3207" t="s">
        <v>9073</v>
      </c>
      <c r="D3207" t="str">
        <f>IF(Tabel_Forespørgsel_fra_Visma28[[#This Row],[SupProd]]=" "," "," - "&amp;Tabel_Forespørgsel_fra_Visma28[[#This Row],[SupProd]])</f>
        <v xml:space="preserve"> - BSO4-3.5M3-14</v>
      </c>
      <c r="E3207" t="s">
        <v>16</v>
      </c>
      <c r="F3207" t="str">
        <f>IF(Tabel_Forespørgsel_fra_Visma28[[#This Row],[SupDescr]]=" "," "," - "&amp;Tabel_Forespørgsel_fra_Visma28[[#This Row],[SupDescr]])</f>
        <v xml:space="preserve"> </v>
      </c>
      <c r="G3207" t="s">
        <v>2311</v>
      </c>
      <c r="H3207">
        <v>1</v>
      </c>
      <c r="I3207" t="str">
        <f>IF(A3207=A3206,I3206&amp;CHAR(10)&amp;"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BSO4-3.5M3-14 </v>
      </c>
    </row>
    <row r="3208" spans="1:9" x14ac:dyDescent="0.25">
      <c r="A3208" t="s">
        <v>1382</v>
      </c>
      <c r="B3208">
        <v>43685000</v>
      </c>
      <c r="C3208" t="s">
        <v>1383</v>
      </c>
      <c r="D3208" t="str">
        <f>IF(Tabel_Forespørgsel_fra_Visma28[[#This Row],[SupProd]]=" "," "," - "&amp;Tabel_Forespørgsel_fra_Visma28[[#This Row],[SupProd]])</f>
        <v xml:space="preserve"> - SO-M4-8ZI</v>
      </c>
      <c r="E3208" t="s">
        <v>16</v>
      </c>
      <c r="F3208" t="str">
        <f>IF(Tabel_Forespørgsel_fra_Visma28[[#This Row],[SupDescr]]=" "," "," - "&amp;Tabel_Forespørgsel_fra_Visma28[[#This Row],[SupDescr]])</f>
        <v xml:space="preserve"> </v>
      </c>
      <c r="G3208" t="s">
        <v>2311</v>
      </c>
      <c r="H3208">
        <v>1</v>
      </c>
      <c r="I3208" t="str">
        <f>IF(A3208=A3207,I3207&amp;CHAR(10)&amp;"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SO-M4-8ZI </v>
      </c>
    </row>
    <row r="3209" spans="1:9" x14ac:dyDescent="0.25">
      <c r="A3209" t="s">
        <v>16590</v>
      </c>
      <c r="B3209">
        <v>43685000</v>
      </c>
      <c r="C3209" t="s">
        <v>16591</v>
      </c>
      <c r="D3209" t="str">
        <f>IF(Tabel_Forespørgsel_fra_Visma28[[#This Row],[SupProd]]=" "," "," - "&amp;Tabel_Forespørgsel_fra_Visma28[[#This Row],[SupProd]])</f>
        <v xml:space="preserve"> - BSO-M4-10ZI</v>
      </c>
      <c r="E3209" t="s">
        <v>16</v>
      </c>
      <c r="F3209" t="str">
        <f>IF(Tabel_Forespørgsel_fra_Visma28[[#This Row],[SupDescr]]=" "," "," - "&amp;Tabel_Forespørgsel_fra_Visma28[[#This Row],[SupDescr]])</f>
        <v xml:space="preserve"> </v>
      </c>
      <c r="G3209" t="s">
        <v>2311</v>
      </c>
      <c r="H3209">
        <v>1</v>
      </c>
      <c r="I3209" t="str">
        <f>IF(A3209=A3208,I3208&amp;CHAR(10)&amp;"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BSO-M4-10ZI </v>
      </c>
    </row>
    <row r="3210" spans="1:9" x14ac:dyDescent="0.25">
      <c r="A3210" t="s">
        <v>1384</v>
      </c>
      <c r="B3210">
        <v>43685000</v>
      </c>
      <c r="C3210" t="s">
        <v>1385</v>
      </c>
      <c r="D3210" t="str">
        <f>IF(Tabel_Forespørgsel_fra_Visma28[[#This Row],[SupProd]]=" "," "," - "&amp;Tabel_Forespørgsel_fra_Visma28[[#This Row],[SupProd]])</f>
        <v xml:space="preserve"> - BSO-M4-14</v>
      </c>
      <c r="E3210" t="s">
        <v>16</v>
      </c>
      <c r="F3210" t="str">
        <f>IF(Tabel_Forespørgsel_fra_Visma28[[#This Row],[SupDescr]]=" "," "," - "&amp;Tabel_Forespørgsel_fra_Visma28[[#This Row],[SupDescr]])</f>
        <v xml:space="preserve"> </v>
      </c>
      <c r="G3210" t="s">
        <v>2311</v>
      </c>
      <c r="H3210">
        <v>1</v>
      </c>
      <c r="I3210" t="str">
        <f>IF(A3210=A3209,I3209&amp;CHAR(10)&amp;"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BSO-M4-14 </v>
      </c>
    </row>
    <row r="3211" spans="1:9" x14ac:dyDescent="0.25">
      <c r="A3211" t="s">
        <v>41595</v>
      </c>
      <c r="B3211">
        <v>43685000</v>
      </c>
      <c r="C3211" t="s">
        <v>41596</v>
      </c>
      <c r="D3211" t="str">
        <f>IF(Tabel_Forespørgsel_fra_Visma28[[#This Row],[SupProd]]=" "," "," - "&amp;Tabel_Forespørgsel_fra_Visma28[[#This Row],[SupProd]])</f>
        <v xml:space="preserve"> - SO-M5-6ZI</v>
      </c>
      <c r="E3211" t="s">
        <v>16</v>
      </c>
      <c r="F3211" t="str">
        <f>IF(Tabel_Forespørgsel_fra_Visma28[[#This Row],[SupDescr]]=" "," "," - "&amp;Tabel_Forespørgsel_fra_Visma28[[#This Row],[SupDescr]])</f>
        <v xml:space="preserve"> </v>
      </c>
      <c r="G3211" t="s">
        <v>2311</v>
      </c>
      <c r="H3211">
        <v>1</v>
      </c>
      <c r="I3211" t="str">
        <f>IF(A3211=A3210,I3210&amp;CHAR(10)&amp;"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SO-M5-6ZI </v>
      </c>
    </row>
    <row r="3212" spans="1:9" x14ac:dyDescent="0.25">
      <c r="A3212" t="s">
        <v>41741</v>
      </c>
      <c r="B3212">
        <v>43685000</v>
      </c>
      <c r="C3212" t="s">
        <v>41742</v>
      </c>
      <c r="D3212" t="str">
        <f>IF(Tabel_Forespørgsel_fra_Visma28[[#This Row],[SupProd]]=" "," "," - "&amp;Tabel_Forespørgsel_fra_Visma28[[#This Row],[SupProd]])</f>
        <v xml:space="preserve"> - SO-M5-10ZI</v>
      </c>
      <c r="E3212" t="s">
        <v>16</v>
      </c>
      <c r="F3212" t="str">
        <f>IF(Tabel_Forespørgsel_fra_Visma28[[#This Row],[SupDescr]]=" "," "," - "&amp;Tabel_Forespørgsel_fra_Visma28[[#This Row],[SupDescr]])</f>
        <v xml:space="preserve"> </v>
      </c>
      <c r="G3212" t="s">
        <v>2311</v>
      </c>
      <c r="H3212">
        <v>1</v>
      </c>
      <c r="I3212" t="str">
        <f>IF(A3212=A3211,I3211&amp;CHAR(10)&amp;"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SO-M5-10ZI </v>
      </c>
    </row>
    <row r="3213" spans="1:9" x14ac:dyDescent="0.25">
      <c r="A3213" t="s">
        <v>14428</v>
      </c>
      <c r="B3213">
        <v>43685000</v>
      </c>
      <c r="C3213" t="s">
        <v>14429</v>
      </c>
      <c r="D3213" t="str">
        <f>IF(Tabel_Forespørgsel_fra_Visma28[[#This Row],[SupProd]]=" "," "," - "&amp;Tabel_Forespørgsel_fra_Visma28[[#This Row],[SupProd]])</f>
        <v xml:space="preserve"> - BSO-M5-12ZI</v>
      </c>
      <c r="E3213" t="s">
        <v>16</v>
      </c>
      <c r="F3213" t="str">
        <f>IF(Tabel_Forespørgsel_fra_Visma28[[#This Row],[SupDescr]]=" "," "," - "&amp;Tabel_Forespørgsel_fra_Visma28[[#This Row],[SupDescr]])</f>
        <v xml:space="preserve"> </v>
      </c>
      <c r="G3213" t="s">
        <v>2311</v>
      </c>
      <c r="H3213">
        <v>1</v>
      </c>
      <c r="I3213" t="str">
        <f>IF(A3213=A3212,I3212&amp;CHAR(10)&amp;"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BSO-M5-12ZI </v>
      </c>
    </row>
    <row r="3214" spans="1:9" x14ac:dyDescent="0.25">
      <c r="A3214" t="s">
        <v>16588</v>
      </c>
      <c r="B3214">
        <v>43685000</v>
      </c>
      <c r="C3214" t="s">
        <v>16589</v>
      </c>
      <c r="D3214" t="str">
        <f>IF(Tabel_Forespørgsel_fra_Visma28[[#This Row],[SupProd]]=" "," "," - "&amp;Tabel_Forespørgsel_fra_Visma28[[#This Row],[SupProd]])</f>
        <v xml:space="preserve"> - BSO-M5-14ZI</v>
      </c>
      <c r="E3214" t="s">
        <v>16</v>
      </c>
      <c r="F3214" t="str">
        <f>IF(Tabel_Forespørgsel_fra_Visma28[[#This Row],[SupDescr]]=" "," "," - "&amp;Tabel_Forespørgsel_fra_Visma28[[#This Row],[SupDescr]])</f>
        <v xml:space="preserve"> </v>
      </c>
      <c r="G3214" t="s">
        <v>2311</v>
      </c>
      <c r="H3214">
        <v>1</v>
      </c>
      <c r="I3214" t="str">
        <f>IF(A3214=A3213,I3213&amp;CHAR(10)&amp;"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BSO-M5-14ZI </v>
      </c>
    </row>
    <row r="3215" spans="1:9" x14ac:dyDescent="0.25">
      <c r="A3215" t="s">
        <v>8255</v>
      </c>
      <c r="B3215">
        <v>43685000</v>
      </c>
      <c r="C3215" t="s">
        <v>8256</v>
      </c>
      <c r="D3215" t="str">
        <f>IF(Tabel_Forespørgsel_fra_Visma28[[#This Row],[SupProd]]=" "," "," - "&amp;Tabel_Forespørgsel_fra_Visma28[[#This Row],[SupProd]])</f>
        <v xml:space="preserve"> - SO4-M5-6</v>
      </c>
      <c r="E3215" t="s">
        <v>16</v>
      </c>
      <c r="F3215" t="str">
        <f>IF(Tabel_Forespørgsel_fra_Visma28[[#This Row],[SupDescr]]=" "," "," - "&amp;Tabel_Forespørgsel_fra_Visma28[[#This Row],[SupDescr]])</f>
        <v xml:space="preserve"> </v>
      </c>
      <c r="G3215" t="s">
        <v>2311</v>
      </c>
      <c r="H3215">
        <v>1</v>
      </c>
      <c r="I3215" t="str">
        <f>IF(A3215=A3214,I3214&amp;CHAR(10)&amp;"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SO4-M5-6 </v>
      </c>
    </row>
    <row r="3216" spans="1:9" x14ac:dyDescent="0.25">
      <c r="A3216" t="s">
        <v>12258</v>
      </c>
      <c r="B3216">
        <v>43685000</v>
      </c>
      <c r="C3216" t="s">
        <v>12259</v>
      </c>
      <c r="D3216" t="str">
        <f>IF(Tabel_Forespørgsel_fra_Visma28[[#This Row],[SupProd]]=" "," "," - "&amp;Tabel_Forespørgsel_fra_Visma28[[#This Row],[SupProd]])</f>
        <v xml:space="preserve"> - B-M6-1ZI</v>
      </c>
      <c r="E3216" t="s">
        <v>16</v>
      </c>
      <c r="F3216" t="str">
        <f>IF(Tabel_Forespørgsel_fra_Visma28[[#This Row],[SupDescr]]=" "," "," - "&amp;Tabel_Forespørgsel_fra_Visma28[[#This Row],[SupDescr]])</f>
        <v xml:space="preserve"> </v>
      </c>
      <c r="G3216" t="s">
        <v>2311</v>
      </c>
      <c r="H3216">
        <v>1</v>
      </c>
      <c r="I3216" t="str">
        <f>IF(A3216=A3215,I3215&amp;CHAR(10)&amp;"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B-M6-1ZI </v>
      </c>
    </row>
    <row r="3217" spans="1:9" x14ac:dyDescent="0.25">
      <c r="A3217" t="s">
        <v>7374</v>
      </c>
      <c r="B3217">
        <v>43685000</v>
      </c>
      <c r="C3217" t="s">
        <v>7375</v>
      </c>
      <c r="D3217" t="str">
        <f>IF(Tabel_Forespørgsel_fra_Visma28[[#This Row],[SupProd]]=" "," "," - "&amp;Tabel_Forespørgsel_fra_Visma28[[#This Row],[SupProd]])</f>
        <v xml:space="preserve"> - SO-85.1-8ZI</v>
      </c>
      <c r="E3217" t="s">
        <v>16</v>
      </c>
      <c r="F3217" t="str">
        <f>IF(Tabel_Forespørgsel_fra_Visma28[[#This Row],[SupDescr]]=" "," "," - "&amp;Tabel_Forespørgsel_fra_Visma28[[#This Row],[SupDescr]])</f>
        <v xml:space="preserve"> </v>
      </c>
      <c r="G3217" t="s">
        <v>2311</v>
      </c>
      <c r="H3217">
        <v>1</v>
      </c>
      <c r="I3217" t="str">
        <f>IF(A3217=A3216,I3216&amp;CHAR(10)&amp;"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SO-85.1-8ZI </v>
      </c>
    </row>
    <row r="3218" spans="1:9" x14ac:dyDescent="0.25">
      <c r="A3218" t="s">
        <v>7309</v>
      </c>
      <c r="B3218">
        <v>43685000</v>
      </c>
      <c r="C3218" t="s">
        <v>7310</v>
      </c>
      <c r="D3218" t="str">
        <f>IF(Tabel_Forespørgsel_fra_Visma28[[#This Row],[SupProd]]=" "," "," - "&amp;Tabel_Forespørgsel_fra_Visma28[[#This Row],[SupProd]])</f>
        <v xml:space="preserve"> - SO-85.1-10ZI</v>
      </c>
      <c r="E3218" t="s">
        <v>16</v>
      </c>
      <c r="F3218" t="str">
        <f>IF(Tabel_Forespørgsel_fra_Visma28[[#This Row],[SupDescr]]=" "," "," - "&amp;Tabel_Forespørgsel_fra_Visma28[[#This Row],[SupDescr]])</f>
        <v xml:space="preserve"> </v>
      </c>
      <c r="G3218" t="s">
        <v>2311</v>
      </c>
      <c r="H3218">
        <v>1</v>
      </c>
      <c r="I3218" t="str">
        <f>IF(A3218=A3217,I3217&amp;CHAR(10)&amp;"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SO-85.1-10ZI </v>
      </c>
    </row>
    <row r="3219" spans="1:9" x14ac:dyDescent="0.25">
      <c r="A3219" t="s">
        <v>1386</v>
      </c>
      <c r="B3219">
        <v>43685000</v>
      </c>
      <c r="C3219" t="s">
        <v>1387</v>
      </c>
      <c r="D3219" t="str">
        <f>IF(Tabel_Forespørgsel_fra_Visma28[[#This Row],[SupProd]]=" "," "," - "&amp;Tabel_Forespørgsel_fra_Visma28[[#This Row],[SupProd]])</f>
        <v xml:space="preserve"> - SO-85.1-12ZI</v>
      </c>
      <c r="E3219" t="s">
        <v>16</v>
      </c>
      <c r="F3219" t="str">
        <f>IF(Tabel_Forespørgsel_fra_Visma28[[#This Row],[SupDescr]]=" "," "," - "&amp;Tabel_Forespørgsel_fra_Visma28[[#This Row],[SupDescr]])</f>
        <v xml:space="preserve"> </v>
      </c>
      <c r="G3219" t="s">
        <v>2311</v>
      </c>
      <c r="H3219">
        <v>1</v>
      </c>
      <c r="I3219" t="str">
        <f>IF(A3219=A3218,I3218&amp;CHAR(10)&amp;"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SO-85.1-12ZI </v>
      </c>
    </row>
    <row r="3220" spans="1:9" x14ac:dyDescent="0.25">
      <c r="A3220" t="s">
        <v>14924</v>
      </c>
      <c r="B3220">
        <v>43600966</v>
      </c>
      <c r="C3220" t="s">
        <v>16</v>
      </c>
      <c r="D3220" t="str">
        <f>IF(Tabel_Forespørgsel_fra_Visma28[[#This Row],[SupProd]]=" "," "," - "&amp;Tabel_Forespørgsel_fra_Visma28[[#This Row],[SupProd]])</f>
        <v xml:space="preserve"> </v>
      </c>
      <c r="E3220" t="s">
        <v>16</v>
      </c>
      <c r="F3220" t="str">
        <f>IF(Tabel_Forespørgsel_fra_Visma28[[#This Row],[SupDescr]]=" "," "," - "&amp;Tabel_Forespørgsel_fra_Visma28[[#This Row],[SupDescr]])</f>
        <v xml:space="preserve"> </v>
      </c>
      <c r="G3220" t="s">
        <v>2317</v>
      </c>
      <c r="H3220">
        <v>1</v>
      </c>
      <c r="I3220" t="str">
        <f>IF(A3220=A3219,I3219&amp;CHAR(10)&amp;"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21" spans="1:9" x14ac:dyDescent="0.25">
      <c r="A3221" t="s">
        <v>14921</v>
      </c>
      <c r="B3221">
        <v>43600966</v>
      </c>
      <c r="C3221" t="s">
        <v>14922</v>
      </c>
      <c r="D3221" t="str">
        <f>IF(Tabel_Forespørgsel_fra_Visma28[[#This Row],[SupProd]]=" "," "," - "&amp;Tabel_Forespørgsel_fra_Visma28[[#This Row],[SupProd]])</f>
        <v xml:space="preserve"> - 434 325 002</v>
      </c>
      <c r="E3221" t="s">
        <v>16</v>
      </c>
      <c r="F3221" t="str">
        <f>IF(Tabel_Forespørgsel_fra_Visma28[[#This Row],[SupDescr]]=" "," "," - "&amp;Tabel_Forespørgsel_fra_Visma28[[#This Row],[SupDescr]])</f>
        <v xml:space="preserve"> </v>
      </c>
      <c r="G3221" t="s">
        <v>2317</v>
      </c>
      <c r="H3221">
        <v>1</v>
      </c>
      <c r="I3221" t="str">
        <f>IF(A3221=A3220,I3220&amp;CHAR(10)&amp;"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- 434 325 002 </v>
      </c>
    </row>
    <row r="3222" spans="1:9" x14ac:dyDescent="0.25">
      <c r="A3222" t="s">
        <v>14628</v>
      </c>
      <c r="B3222">
        <v>93883713</v>
      </c>
      <c r="C3222" t="s">
        <v>16</v>
      </c>
      <c r="D3222" t="str">
        <f>IF(Tabel_Forespørgsel_fra_Visma28[[#This Row],[SupProd]]=" "," "," - "&amp;Tabel_Forespørgsel_fra_Visma28[[#This Row],[SupProd]])</f>
        <v xml:space="preserve"> </v>
      </c>
      <c r="E3222" t="s">
        <v>16</v>
      </c>
      <c r="F3222" t="str">
        <f>IF(Tabel_Forespørgsel_fra_Visma28[[#This Row],[SupDescr]]=" "," "," - "&amp;Tabel_Forespørgsel_fra_Visma28[[#This Row],[SupDescr]])</f>
        <v xml:space="preserve"> </v>
      </c>
      <c r="G3222" t="s">
        <v>14629</v>
      </c>
      <c r="H3222">
        <v>1</v>
      </c>
      <c r="I3222" t="str">
        <f>IF(A3222=A3221,I3221&amp;CHAR(10)&amp;"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Bramo-HSI  </v>
      </c>
    </row>
    <row r="3223" spans="1:9" x14ac:dyDescent="0.25">
      <c r="A3223" t="s">
        <v>15285</v>
      </c>
      <c r="B3223">
        <v>93883713</v>
      </c>
      <c r="C3223" t="s">
        <v>15286</v>
      </c>
      <c r="D3223" t="str">
        <f>IF(Tabel_Forespørgsel_fra_Visma28[[#This Row],[SupProd]]=" "," "," - "&amp;Tabel_Forespørgsel_fra_Visma28[[#This Row],[SupProd]])</f>
        <v xml:space="preserve"> - 41-08-020-OK-NU</v>
      </c>
      <c r="E3223" t="s">
        <v>16</v>
      </c>
      <c r="F3223" t="str">
        <f>IF(Tabel_Forespørgsel_fra_Visma28[[#This Row],[SupDescr]]=" "," "," - "&amp;Tabel_Forespørgsel_fra_Visma28[[#This Row],[SupDescr]])</f>
        <v xml:space="preserve"> </v>
      </c>
      <c r="G3223" t="s">
        <v>14629</v>
      </c>
      <c r="H3223">
        <v>1</v>
      </c>
      <c r="I3223" t="str">
        <f>IF(A3223=A3222,I3222&amp;CHAR(10)&amp;"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Bramo-HSI - 41-08-020-OK-NU </v>
      </c>
    </row>
    <row r="3224" spans="1:9" x14ac:dyDescent="0.25">
      <c r="A3224" t="s">
        <v>2460</v>
      </c>
      <c r="B3224">
        <v>43600966</v>
      </c>
      <c r="C3224" t="s">
        <v>16</v>
      </c>
      <c r="D3224" t="str">
        <f>IF(Tabel_Forespørgsel_fra_Visma28[[#This Row],[SupProd]]=" "," "," - "&amp;Tabel_Forespørgsel_fra_Visma28[[#This Row],[SupProd]])</f>
        <v xml:space="preserve"> </v>
      </c>
      <c r="E3224" t="s">
        <v>16</v>
      </c>
      <c r="F3224" t="str">
        <f>IF(Tabel_Forespørgsel_fra_Visma28[[#This Row],[SupDescr]]=" "," "," - "&amp;Tabel_Forespørgsel_fra_Visma28[[#This Row],[SupDescr]])</f>
        <v xml:space="preserve"> </v>
      </c>
      <c r="G3224" t="s">
        <v>2317</v>
      </c>
      <c r="H3224">
        <v>1</v>
      </c>
      <c r="I3224" t="str">
        <f>IF(A3224=A3223,I3223&amp;CHAR(10)&amp;"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25" spans="1:9" x14ac:dyDescent="0.25">
      <c r="A3225" t="s">
        <v>14031</v>
      </c>
      <c r="B3225">
        <v>79323232</v>
      </c>
      <c r="C3225" t="s">
        <v>14032</v>
      </c>
      <c r="D3225" t="str">
        <f>IF(Tabel_Forespørgsel_fra_Visma28[[#This Row],[SupProd]]=" "," "," - "&amp;Tabel_Forespørgsel_fra_Visma28[[#This Row],[SupProd]])</f>
        <v xml:space="preserve"> - 093523210</v>
      </c>
      <c r="E3225" t="s">
        <v>14033</v>
      </c>
      <c r="F3225" t="str">
        <f>IF(Tabel_Forespørgsel_fra_Visma28[[#This Row],[SupDescr]]=" "," "," - "&amp;Tabel_Forespørgsel_fra_Visma28[[#This Row],[SupDescr]])</f>
        <v xml:space="preserve"> - BLINDNITTE, ÅBEN, MED FLADT HOVED</v>
      </c>
      <c r="G3225" t="s">
        <v>14011</v>
      </c>
      <c r="H3225">
        <v>1</v>
      </c>
      <c r="I3225" t="str">
        <f>IF(A3225=A3224,I3224&amp;CHAR(10)&amp;"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- 093523210 - BLINDNITTE, ÅBEN, MED FLADT HOVED</v>
      </c>
    </row>
    <row r="3226" spans="1:9" x14ac:dyDescent="0.25">
      <c r="A3226" t="s">
        <v>2459</v>
      </c>
      <c r="B3226">
        <v>43600966</v>
      </c>
      <c r="C3226" t="s">
        <v>16</v>
      </c>
      <c r="D3226" t="str">
        <f>IF(Tabel_Forespørgsel_fra_Visma28[[#This Row],[SupProd]]=" "," "," - "&amp;Tabel_Forespørgsel_fra_Visma28[[#This Row],[SupProd]])</f>
        <v xml:space="preserve"> </v>
      </c>
      <c r="E3226" t="s">
        <v>16</v>
      </c>
      <c r="F3226" t="str">
        <f>IF(Tabel_Forespørgsel_fra_Visma28[[#This Row],[SupDescr]]=" "," "," - "&amp;Tabel_Forespørgsel_fra_Visma28[[#This Row],[SupDescr]])</f>
        <v xml:space="preserve"> </v>
      </c>
      <c r="G3226" t="s">
        <v>2317</v>
      </c>
      <c r="H3226">
        <v>1</v>
      </c>
      <c r="I3226" t="str">
        <f>IF(A3226=A3225,I3225&amp;CHAR(10)&amp;"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27" spans="1:9" x14ac:dyDescent="0.25">
      <c r="A3227" t="s">
        <v>2461</v>
      </c>
      <c r="B3227">
        <v>43600966</v>
      </c>
      <c r="C3227" t="s">
        <v>8111</v>
      </c>
      <c r="D3227" t="str">
        <f>IF(Tabel_Forespørgsel_fra_Visma28[[#This Row],[SupProd]]=" "," "," - "&amp;Tabel_Forespørgsel_fra_Visma28[[#This Row],[SupProd]])</f>
        <v xml:space="preserve"> - 076540900</v>
      </c>
      <c r="E3227" t="s">
        <v>16</v>
      </c>
      <c r="F3227" t="str">
        <f>IF(Tabel_Forespørgsel_fra_Visma28[[#This Row],[SupDescr]]=" "," "," - "&amp;Tabel_Forespørgsel_fra_Visma28[[#This Row],[SupDescr]])</f>
        <v xml:space="preserve"> </v>
      </c>
      <c r="G3227" t="s">
        <v>2317</v>
      </c>
      <c r="H3227">
        <v>1</v>
      </c>
      <c r="I3227" t="str">
        <f>IF(A3227=A3226,I3226&amp;CHAR(10)&amp;"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- 076540900 </v>
      </c>
    </row>
    <row r="3228" spans="1:9" x14ac:dyDescent="0.25">
      <c r="A3228" t="s">
        <v>2462</v>
      </c>
      <c r="B3228">
        <v>43600966</v>
      </c>
      <c r="C3228" t="s">
        <v>16</v>
      </c>
      <c r="D3228" t="str">
        <f>IF(Tabel_Forespørgsel_fra_Visma28[[#This Row],[SupProd]]=" "," "," - "&amp;Tabel_Forespørgsel_fra_Visma28[[#This Row],[SupProd]])</f>
        <v xml:space="preserve"> </v>
      </c>
      <c r="E3228" t="s">
        <v>16</v>
      </c>
      <c r="F3228" t="str">
        <f>IF(Tabel_Forespørgsel_fra_Visma28[[#This Row],[SupDescr]]=" "," "," - "&amp;Tabel_Forespørgsel_fra_Visma28[[#This Row],[SupDescr]])</f>
        <v xml:space="preserve"> </v>
      </c>
      <c r="G3228" t="s">
        <v>2317</v>
      </c>
      <c r="H3228">
        <v>1</v>
      </c>
      <c r="I3228" t="str">
        <f>IF(A3228=A3227,I3227&amp;CHAR(10)&amp;"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29" spans="1:9" x14ac:dyDescent="0.25">
      <c r="A3229" t="s">
        <v>2402</v>
      </c>
      <c r="B3229">
        <v>43600966</v>
      </c>
      <c r="C3229" t="s">
        <v>2403</v>
      </c>
      <c r="D3229" t="str">
        <f>IF(Tabel_Forespørgsel_fra_Visma28[[#This Row],[SupProd]]=" "," "," - "&amp;Tabel_Forespørgsel_fra_Visma28[[#This Row],[SupProd]])</f>
        <v xml:space="preserve"> - 304721</v>
      </c>
      <c r="E3229" t="s">
        <v>16</v>
      </c>
      <c r="F3229" t="str">
        <f>IF(Tabel_Forespørgsel_fra_Visma28[[#This Row],[SupDescr]]=" "," "," - "&amp;Tabel_Forespørgsel_fra_Visma28[[#This Row],[SupDescr]])</f>
        <v xml:space="preserve"> </v>
      </c>
      <c r="G3229" t="s">
        <v>2317</v>
      </c>
      <c r="H3229">
        <v>1</v>
      </c>
      <c r="I3229" t="str">
        <f>IF(A3229=A3228,I3228&amp;CHAR(10)&amp;"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- 304721 </v>
      </c>
    </row>
    <row r="3230" spans="1:9" x14ac:dyDescent="0.25">
      <c r="A3230" t="s">
        <v>2463</v>
      </c>
      <c r="B3230">
        <v>43600966</v>
      </c>
      <c r="C3230" t="s">
        <v>16</v>
      </c>
      <c r="D3230" t="str">
        <f>IF(Tabel_Forespørgsel_fra_Visma28[[#This Row],[SupProd]]=" "," "," - "&amp;Tabel_Forespørgsel_fra_Visma28[[#This Row],[SupProd]])</f>
        <v xml:space="preserve"> </v>
      </c>
      <c r="E3230" t="s">
        <v>16</v>
      </c>
      <c r="F3230" t="str">
        <f>IF(Tabel_Forespørgsel_fra_Visma28[[#This Row],[SupDescr]]=" "," "," - "&amp;Tabel_Forespørgsel_fra_Visma28[[#This Row],[SupDescr]])</f>
        <v xml:space="preserve"> </v>
      </c>
      <c r="G3230" t="s">
        <v>2317</v>
      </c>
      <c r="H3230">
        <v>1</v>
      </c>
      <c r="I3230" t="str">
        <f>IF(A3230=A3229,I3229&amp;CHAR(10)&amp;"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31" spans="1:9" x14ac:dyDescent="0.25">
      <c r="A3231" t="s">
        <v>14017</v>
      </c>
      <c r="B3231">
        <v>79323232</v>
      </c>
      <c r="C3231" t="s">
        <v>14018</v>
      </c>
      <c r="D3231" t="str">
        <f>IF(Tabel_Forespørgsel_fra_Visma28[[#This Row],[SupProd]]=" "," "," - "&amp;Tabel_Forespørgsel_fra_Visma28[[#This Row],[SupProd]])</f>
        <v xml:space="preserve"> - 514153210</v>
      </c>
      <c r="E3231" t="s">
        <v>14019</v>
      </c>
      <c r="F3231" t="str">
        <f>IF(Tabel_Forespørgsel_fra_Visma28[[#This Row],[SupDescr]]=" "," "," - "&amp;Tabel_Forespørgsel_fra_Visma28[[#This Row],[SupDescr]])</f>
        <v xml:space="preserve"> - ISO 15977-L fladhoved, aluminium/forzinket stål</v>
      </c>
      <c r="G3231" t="s">
        <v>14011</v>
      </c>
      <c r="H3231">
        <v>1</v>
      </c>
      <c r="I3231" t="str">
        <f>IF(A3231=A3230,I3230&amp;CHAR(10)&amp;"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- 514153210 - ISO 15977-L fladhoved, aluminium/forzinket stål</v>
      </c>
    </row>
    <row r="3232" spans="1:9" x14ac:dyDescent="0.25">
      <c r="A3232" t="s">
        <v>14034</v>
      </c>
      <c r="B3232">
        <v>79323232</v>
      </c>
      <c r="C3232" t="s">
        <v>14035</v>
      </c>
      <c r="D3232" t="str">
        <f>IF(Tabel_Forespørgsel_fra_Visma28[[#This Row],[SupProd]]=" "," "," - "&amp;Tabel_Forespørgsel_fra_Visma28[[#This Row],[SupProd]])</f>
        <v xml:space="preserve"> - 514153212</v>
      </c>
      <c r="E3232" t="s">
        <v>14036</v>
      </c>
      <c r="F3232" t="str">
        <f>IF(Tabel_Forespørgsel_fra_Visma28[[#This Row],[SupDescr]]=" "," "," - "&amp;Tabel_Forespørgsel_fra_Visma28[[#This Row],[SupDescr]])</f>
        <v xml:space="preserve"> - BLINDNITTE, RUNDT FLADHOVED</v>
      </c>
      <c r="G3232" t="s">
        <v>14011</v>
      </c>
      <c r="H3232">
        <v>1</v>
      </c>
      <c r="I3232" t="str">
        <f>IF(A3232=A3231,I3231&amp;CHAR(10)&amp;"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- 514153212 - BLINDNITTE, RUNDT FLADHOVED</v>
      </c>
    </row>
    <row r="3233" spans="1:9" x14ac:dyDescent="0.25">
      <c r="A3233" t="s">
        <v>2464</v>
      </c>
      <c r="B3233">
        <v>43600966</v>
      </c>
      <c r="C3233" t="s">
        <v>16</v>
      </c>
      <c r="D3233" t="str">
        <f>IF(Tabel_Forespørgsel_fra_Visma28[[#This Row],[SupProd]]=" "," "," - "&amp;Tabel_Forespørgsel_fra_Visma28[[#This Row],[SupProd]])</f>
        <v xml:space="preserve"> </v>
      </c>
      <c r="E3233" t="s">
        <v>16</v>
      </c>
      <c r="F3233" t="str">
        <f>IF(Tabel_Forespørgsel_fra_Visma28[[#This Row],[SupDescr]]=" "," "," - "&amp;Tabel_Forespørgsel_fra_Visma28[[#This Row],[SupDescr]])</f>
        <v xml:space="preserve"> </v>
      </c>
      <c r="G3233" t="s">
        <v>2317</v>
      </c>
      <c r="H3233">
        <v>1</v>
      </c>
      <c r="I3233" t="str">
        <f>IF(A3233=A3232,I3232&amp;CHAR(10)&amp;"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34" spans="1:9" x14ac:dyDescent="0.25">
      <c r="A3234" t="s">
        <v>2458</v>
      </c>
      <c r="B3234">
        <v>43600966</v>
      </c>
      <c r="C3234" t="s">
        <v>16</v>
      </c>
      <c r="D3234" t="str">
        <f>IF(Tabel_Forespørgsel_fra_Visma28[[#This Row],[SupProd]]=" "," "," - "&amp;Tabel_Forespørgsel_fra_Visma28[[#This Row],[SupProd]])</f>
        <v xml:space="preserve"> </v>
      </c>
      <c r="E3234" t="s">
        <v>16</v>
      </c>
      <c r="F3234" t="str">
        <f>IF(Tabel_Forespørgsel_fra_Visma28[[#This Row],[SupDescr]]=" "," "," - "&amp;Tabel_Forespørgsel_fra_Visma28[[#This Row],[SupDescr]])</f>
        <v xml:space="preserve"> </v>
      </c>
      <c r="G3234" t="s">
        <v>2317</v>
      </c>
      <c r="H3234">
        <v>1</v>
      </c>
      <c r="I3234" t="str">
        <f>IF(A3234=A3233,I3233&amp;CHAR(10)&amp;"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35" spans="1:9" x14ac:dyDescent="0.25">
      <c r="A3235" t="s">
        <v>10562</v>
      </c>
      <c r="B3235">
        <v>96574211</v>
      </c>
      <c r="C3235" t="s">
        <v>10563</v>
      </c>
      <c r="D3235" t="str">
        <f>IF(Tabel_Forespørgsel_fra_Visma28[[#This Row],[SupProd]]=" "," "," - "&amp;Tabel_Forespørgsel_fra_Visma28[[#This Row],[SupProd]])</f>
        <v xml:space="preserve"> - 70705 48250</v>
      </c>
      <c r="E3235" t="s">
        <v>10564</v>
      </c>
      <c r="F3235" t="str">
        <f>IF(Tabel_Forespørgsel_fra_Visma28[[#This Row],[SupDescr]]=" "," "," - "&amp;Tabel_Forespørgsel_fra_Visma28[[#This Row],[SupDescr]])</f>
        <v xml:space="preserve"> - Blindnitte Ø4,8 x 25mm Alu/Alu - 15-20mm</v>
      </c>
      <c r="G3235" t="s">
        <v>3999</v>
      </c>
      <c r="H3235">
        <v>1</v>
      </c>
      <c r="I3235" t="str">
        <f>IF(A3235=A3234,I3234&amp;CHAR(10)&amp;"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- 70705 48250 - Blindnitte Ø4,8 x 25mm Alu/Alu - 15-20mm</v>
      </c>
    </row>
    <row r="3236" spans="1:9" x14ac:dyDescent="0.25">
      <c r="A3236" t="s">
        <v>2457</v>
      </c>
      <c r="B3236">
        <v>43600966</v>
      </c>
      <c r="C3236" t="s">
        <v>16</v>
      </c>
      <c r="D3236" t="str">
        <f>IF(Tabel_Forespørgsel_fra_Visma28[[#This Row],[SupProd]]=" "," "," - "&amp;Tabel_Forespørgsel_fra_Visma28[[#This Row],[SupProd]])</f>
        <v xml:space="preserve"> </v>
      </c>
      <c r="E3236" t="s">
        <v>16</v>
      </c>
      <c r="F3236" t="str">
        <f>IF(Tabel_Forespørgsel_fra_Visma28[[#This Row],[SupDescr]]=" "," "," - "&amp;Tabel_Forespørgsel_fra_Visma28[[#This Row],[SupDescr]])</f>
        <v xml:space="preserve"> </v>
      </c>
      <c r="G3236" t="s">
        <v>2317</v>
      </c>
      <c r="H3236">
        <v>1</v>
      </c>
      <c r="I3236" t="str">
        <f>IF(A3236=A3235,I3235&amp;CHAR(10)&amp;"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37" spans="1:9" x14ac:dyDescent="0.25">
      <c r="A3237" t="s">
        <v>5612</v>
      </c>
      <c r="B3237">
        <v>43600966</v>
      </c>
      <c r="C3237" t="s">
        <v>13919</v>
      </c>
      <c r="D3237" t="str">
        <f>IF(Tabel_Forespørgsel_fra_Visma28[[#This Row],[SupProd]]=" "," "," - "&amp;Tabel_Forespørgsel_fra_Visma28[[#This Row],[SupProd]])</f>
        <v xml:space="preserve"> - 336 223 903</v>
      </c>
      <c r="E3237" t="s">
        <v>16</v>
      </c>
      <c r="F3237" t="str">
        <f>IF(Tabel_Forespørgsel_fra_Visma28[[#This Row],[SupDescr]]=" "," "," - "&amp;Tabel_Forespørgsel_fra_Visma28[[#This Row],[SupDescr]])</f>
        <v xml:space="preserve"> </v>
      </c>
      <c r="G3237" t="s">
        <v>2317</v>
      </c>
      <c r="H3237">
        <v>1</v>
      </c>
      <c r="I3237" t="str">
        <f>IF(A3237=A3236,I3236&amp;CHAR(10)&amp;"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- 336 223 903 </v>
      </c>
    </row>
    <row r="3238" spans="1:9" x14ac:dyDescent="0.25">
      <c r="A3238" t="s">
        <v>5612</v>
      </c>
      <c r="B3238">
        <v>44841100</v>
      </c>
      <c r="C3238" t="s">
        <v>7063</v>
      </c>
      <c r="D3238" t="str">
        <f>IF(Tabel_Forespørgsel_fra_Visma28[[#This Row],[SupProd]]=" "," "," - "&amp;Tabel_Forespørgsel_fra_Visma28[[#This Row],[SupProd]])</f>
        <v xml:space="preserve"> - N23M04C010</v>
      </c>
      <c r="E3238" t="s">
        <v>16</v>
      </c>
      <c r="F3238" t="str">
        <f>IF(Tabel_Forespørgsel_fra_Visma28[[#This Row],[SupDescr]]=" "," "," - "&amp;Tabel_Forespørgsel_fra_Visma28[[#This Row],[SupDescr]])</f>
        <v xml:space="preserve"> </v>
      </c>
      <c r="G3238" t="s">
        <v>7343</v>
      </c>
      <c r="H3238">
        <v>2</v>
      </c>
      <c r="I3238" t="str">
        <f>IF(A3238=A3237,I3237&amp;CHAR(10)&amp;"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- 336 223 903 
  Emhart Harttung - N23M04C010 </v>
      </c>
    </row>
    <row r="3239" spans="1:9" x14ac:dyDescent="0.25">
      <c r="A3239" t="s">
        <v>6915</v>
      </c>
      <c r="B3239">
        <v>43600966</v>
      </c>
      <c r="C3239" t="s">
        <v>6916</v>
      </c>
      <c r="D3239" t="str">
        <f>IF(Tabel_Forespørgsel_fra_Visma28[[#This Row],[SupProd]]=" "," "," - "&amp;Tabel_Forespørgsel_fra_Visma28[[#This Row],[SupProd]])</f>
        <v xml:space="preserve"> - 334 260</v>
      </c>
      <c r="E3239" t="s">
        <v>16</v>
      </c>
      <c r="F3239" t="str">
        <f>IF(Tabel_Forespørgsel_fra_Visma28[[#This Row],[SupDescr]]=" "," "," - "&amp;Tabel_Forespørgsel_fra_Visma28[[#This Row],[SupDescr]])</f>
        <v xml:space="preserve"> </v>
      </c>
      <c r="G3239" t="s">
        <v>2317</v>
      </c>
      <c r="H3239">
        <v>1</v>
      </c>
      <c r="I3239" t="str">
        <f>IF(A3239=A3238,I3238&amp;CHAR(10)&amp;"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- 334 260 </v>
      </c>
    </row>
    <row r="3240" spans="1:9" x14ac:dyDescent="0.25">
      <c r="A3240" t="s">
        <v>6915</v>
      </c>
      <c r="B3240">
        <v>44841100</v>
      </c>
      <c r="C3240" t="s">
        <v>7055</v>
      </c>
      <c r="D3240" t="str">
        <f>IF(Tabel_Forespørgsel_fra_Visma28[[#This Row],[SupProd]]=" "," "," - "&amp;Tabel_Forespørgsel_fra_Visma28[[#This Row],[SupProd]])</f>
        <v xml:space="preserve"> - N24M04KVO11</v>
      </c>
      <c r="E3240" t="s">
        <v>16</v>
      </c>
      <c r="F3240" t="str">
        <f>IF(Tabel_Forespørgsel_fra_Visma28[[#This Row],[SupDescr]]=" "," "," - "&amp;Tabel_Forespørgsel_fra_Visma28[[#This Row],[SupDescr]])</f>
        <v xml:space="preserve"> </v>
      </c>
      <c r="G3240" t="s">
        <v>7343</v>
      </c>
      <c r="H3240">
        <v>2</v>
      </c>
      <c r="I3240" t="str">
        <f>IF(A3240=A3239,I3239&amp;CHAR(10)&amp;"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- 334 260 
  Emhart Harttung - N24M04KVO11 </v>
      </c>
    </row>
    <row r="3241" spans="1:9" x14ac:dyDescent="0.25">
      <c r="A3241" t="s">
        <v>5617</v>
      </c>
      <c r="B3241">
        <v>43600966</v>
      </c>
      <c r="C3241" t="s">
        <v>5618</v>
      </c>
      <c r="D3241" t="str">
        <f>IF(Tabel_Forespørgsel_fra_Visma28[[#This Row],[SupProd]]=" "," "," - "&amp;Tabel_Forespørgsel_fra_Visma28[[#This Row],[SupProd]])</f>
        <v xml:space="preserve"> - 336 262</v>
      </c>
      <c r="E3241" t="s">
        <v>16</v>
      </c>
      <c r="F3241" t="str">
        <f>IF(Tabel_Forespørgsel_fra_Visma28[[#This Row],[SupDescr]]=" "," "," - "&amp;Tabel_Forespørgsel_fra_Visma28[[#This Row],[SupDescr]])</f>
        <v xml:space="preserve"> </v>
      </c>
      <c r="G3241" t="s">
        <v>2317</v>
      </c>
      <c r="H3241">
        <v>1</v>
      </c>
      <c r="I3241" t="str">
        <f>IF(A3241=A3240,I3240&amp;CHAR(10)&amp;"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- 336 262 </v>
      </c>
    </row>
    <row r="3242" spans="1:9" x14ac:dyDescent="0.25">
      <c r="A3242" t="s">
        <v>6792</v>
      </c>
      <c r="B3242">
        <v>43600966</v>
      </c>
      <c r="C3242" t="s">
        <v>6366</v>
      </c>
      <c r="D3242" t="str">
        <f>IF(Tabel_Forespørgsel_fra_Visma28[[#This Row],[SupProd]]=" "," "," - "&amp;Tabel_Forespørgsel_fra_Visma28[[#This Row],[SupProd]])</f>
        <v xml:space="preserve"> - 339 262</v>
      </c>
      <c r="E3242" t="s">
        <v>16</v>
      </c>
      <c r="F3242" t="str">
        <f>IF(Tabel_Forespørgsel_fra_Visma28[[#This Row],[SupDescr]]=" "," "," - "&amp;Tabel_Forespørgsel_fra_Visma28[[#This Row],[SupDescr]])</f>
        <v xml:space="preserve"> </v>
      </c>
      <c r="G3242" t="s">
        <v>2317</v>
      </c>
      <c r="H3242">
        <v>1</v>
      </c>
      <c r="I3242" t="str">
        <f>IF(A3242=A3241,I3241&amp;CHAR(10)&amp;"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- 339 262 </v>
      </c>
    </row>
    <row r="3243" spans="1:9" x14ac:dyDescent="0.25">
      <c r="A3243" t="s">
        <v>6792</v>
      </c>
      <c r="B3243">
        <v>44841100</v>
      </c>
      <c r="C3243" t="s">
        <v>7049</v>
      </c>
      <c r="D3243" t="str">
        <f>IF(Tabel_Forespørgsel_fra_Visma28[[#This Row],[SupProd]]=" "," "," - "&amp;Tabel_Forespørgsel_fra_Visma28[[#This Row],[SupProd]])</f>
        <v xml:space="preserve"> - 32592</v>
      </c>
      <c r="E3243" t="s">
        <v>16</v>
      </c>
      <c r="F3243" t="str">
        <f>IF(Tabel_Forespørgsel_fra_Visma28[[#This Row],[SupDescr]]=" "," "," - "&amp;Tabel_Forespørgsel_fra_Visma28[[#This Row],[SupDescr]])</f>
        <v xml:space="preserve"> </v>
      </c>
      <c r="G3243" t="s">
        <v>7343</v>
      </c>
      <c r="H3243">
        <v>2</v>
      </c>
      <c r="I3243" t="str">
        <f>IF(A3243=A3242,I3242&amp;CHAR(10)&amp;"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- 339 262 
  Emhart Harttung - 32592 </v>
      </c>
    </row>
    <row r="3244" spans="1:9" x14ac:dyDescent="0.25">
      <c r="A3244" t="s">
        <v>6917</v>
      </c>
      <c r="B3244">
        <v>43600966</v>
      </c>
      <c r="C3244" t="s">
        <v>6918</v>
      </c>
      <c r="D3244" t="str">
        <f>IF(Tabel_Forespørgsel_fra_Visma28[[#This Row],[SupProd]]=" "," "," - "&amp;Tabel_Forespørgsel_fra_Visma28[[#This Row],[SupProd]])</f>
        <v xml:space="preserve"> - 334283</v>
      </c>
      <c r="E3244" t="s">
        <v>16</v>
      </c>
      <c r="F3244" t="str">
        <f>IF(Tabel_Forespørgsel_fra_Visma28[[#This Row],[SupDescr]]=" "," "," - "&amp;Tabel_Forespørgsel_fra_Visma28[[#This Row],[SupDescr]])</f>
        <v xml:space="preserve"> </v>
      </c>
      <c r="G3244" t="s">
        <v>2317</v>
      </c>
      <c r="H3244">
        <v>1</v>
      </c>
      <c r="I3244" t="str">
        <f>IF(A3244=A3243,I3243&amp;CHAR(10)&amp;"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- 334283 </v>
      </c>
    </row>
    <row r="3245" spans="1:9" x14ac:dyDescent="0.25">
      <c r="A3245" t="s">
        <v>6917</v>
      </c>
      <c r="B3245">
        <v>44841100</v>
      </c>
      <c r="C3245" t="s">
        <v>7056</v>
      </c>
      <c r="D3245" t="str">
        <f>IF(Tabel_Forespørgsel_fra_Visma28[[#This Row],[SupProd]]=" "," "," - "&amp;Tabel_Forespørgsel_fra_Visma28[[#This Row],[SupProd]])</f>
        <v xml:space="preserve"> - N24M05KVO11</v>
      </c>
      <c r="E3245" t="s">
        <v>16</v>
      </c>
      <c r="F3245" t="str">
        <f>IF(Tabel_Forespørgsel_fra_Visma28[[#This Row],[SupDescr]]=" "," "," - "&amp;Tabel_Forespørgsel_fra_Visma28[[#This Row],[SupDescr]])</f>
        <v xml:space="preserve"> </v>
      </c>
      <c r="G3245" t="s">
        <v>7343</v>
      </c>
      <c r="H3245">
        <v>2</v>
      </c>
      <c r="I3245" t="str">
        <f>IF(A3245=A3244,I3244&amp;CHAR(10)&amp;"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- 334283 
  Emhart Harttung - N24M05KVO11 </v>
      </c>
    </row>
    <row r="3246" spans="1:9" x14ac:dyDescent="0.25">
      <c r="A3246" t="s">
        <v>5615</v>
      </c>
      <c r="B3246">
        <v>43600966</v>
      </c>
      <c r="C3246" t="s">
        <v>5616</v>
      </c>
      <c r="D3246" t="str">
        <f>IF(Tabel_Forespørgsel_fra_Visma28[[#This Row],[SupProd]]=" "," "," - "&amp;Tabel_Forespørgsel_fra_Visma28[[#This Row],[SupProd]])</f>
        <v xml:space="preserve"> - 336 711</v>
      </c>
      <c r="E3246" t="s">
        <v>16</v>
      </c>
      <c r="F3246" t="str">
        <f>IF(Tabel_Forespørgsel_fra_Visma28[[#This Row],[SupDescr]]=" "," "," - "&amp;Tabel_Forespørgsel_fra_Visma28[[#This Row],[SupDescr]])</f>
        <v xml:space="preserve"> </v>
      </c>
      <c r="G3246" t="s">
        <v>2317</v>
      </c>
      <c r="H3246">
        <v>1</v>
      </c>
      <c r="I3246" t="str">
        <f>IF(A3246=A3245,I3245&amp;CHAR(10)&amp;"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- 336 711 </v>
      </c>
    </row>
    <row r="3247" spans="1:9" x14ac:dyDescent="0.25">
      <c r="A3247" t="s">
        <v>8387</v>
      </c>
      <c r="B3247">
        <v>43600966</v>
      </c>
      <c r="C3247" t="s">
        <v>14117</v>
      </c>
      <c r="D3247" t="str">
        <f>IF(Tabel_Forespørgsel_fra_Visma28[[#This Row],[SupProd]]=" "," "," - "&amp;Tabel_Forespørgsel_fra_Visma28[[#This Row],[SupProd]])</f>
        <v xml:space="preserve"> - 339 811 903</v>
      </c>
      <c r="E3247" t="s">
        <v>16</v>
      </c>
      <c r="F3247" t="str">
        <f>IF(Tabel_Forespørgsel_fra_Visma28[[#This Row],[SupDescr]]=" "," "," - "&amp;Tabel_Forespørgsel_fra_Visma28[[#This Row],[SupDescr]])</f>
        <v xml:space="preserve"> </v>
      </c>
      <c r="G3247" t="s">
        <v>2317</v>
      </c>
      <c r="H3247">
        <v>1</v>
      </c>
      <c r="I3247" t="str">
        <f>IF(A3247=A3246,I3246&amp;CHAR(10)&amp;"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- 339 811 903 </v>
      </c>
    </row>
    <row r="3248" spans="1:9" x14ac:dyDescent="0.25">
      <c r="A3248" t="s">
        <v>8388</v>
      </c>
      <c r="B3248">
        <v>43600966</v>
      </c>
      <c r="C3248" t="s">
        <v>14118</v>
      </c>
      <c r="D3248" t="str">
        <f>IF(Tabel_Forespørgsel_fra_Visma28[[#This Row],[SupProd]]=" "," "," - "&amp;Tabel_Forespørgsel_fra_Visma28[[#This Row],[SupProd]])</f>
        <v xml:space="preserve"> - 339 812 903</v>
      </c>
      <c r="E3248" t="s">
        <v>16</v>
      </c>
      <c r="F3248" t="str">
        <f>IF(Tabel_Forespørgsel_fra_Visma28[[#This Row],[SupDescr]]=" "," "," - "&amp;Tabel_Forespørgsel_fra_Visma28[[#This Row],[SupDescr]])</f>
        <v xml:space="preserve"> </v>
      </c>
      <c r="G3248" t="s">
        <v>2317</v>
      </c>
      <c r="H3248">
        <v>1</v>
      </c>
      <c r="I3248" t="str">
        <f>IF(A3248=A3247,I3247&amp;CHAR(10)&amp;"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- 339 812 903 </v>
      </c>
    </row>
    <row r="3249" spans="1:9" x14ac:dyDescent="0.25">
      <c r="A3249" t="s">
        <v>6770</v>
      </c>
      <c r="B3249">
        <v>43600966</v>
      </c>
      <c r="C3249" t="s">
        <v>6771</v>
      </c>
      <c r="D3249" t="str">
        <f>IF(Tabel_Forespørgsel_fra_Visma28[[#This Row],[SupProd]]=" "," "," - "&amp;Tabel_Forespørgsel_fra_Visma28[[#This Row],[SupProd]])</f>
        <v xml:space="preserve"> - 335 293</v>
      </c>
      <c r="E3249" t="s">
        <v>16</v>
      </c>
      <c r="F3249" t="str">
        <f>IF(Tabel_Forespørgsel_fra_Visma28[[#This Row],[SupDescr]]=" "," "," - "&amp;Tabel_Forespørgsel_fra_Visma28[[#This Row],[SupDescr]])</f>
        <v xml:space="preserve"> </v>
      </c>
      <c r="G3249" t="s">
        <v>2317</v>
      </c>
      <c r="H3249">
        <v>1</v>
      </c>
      <c r="I3249" t="str">
        <f>IF(A3249=A3248,I3248&amp;CHAR(10)&amp;"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- 335 293 </v>
      </c>
    </row>
    <row r="3250" spans="1:9" x14ac:dyDescent="0.25">
      <c r="A3250" t="s">
        <v>6770</v>
      </c>
      <c r="B3250">
        <v>44841100</v>
      </c>
      <c r="C3250" t="s">
        <v>7051</v>
      </c>
      <c r="D3250" t="str">
        <f>IF(Tabel_Forespørgsel_fra_Visma28[[#This Row],[SupProd]]=" "," "," - "&amp;Tabel_Forespørgsel_fra_Visma28[[#This Row],[SupProd]])</f>
        <v xml:space="preserve"> - N23M06KVO10</v>
      </c>
      <c r="E3250" t="s">
        <v>16</v>
      </c>
      <c r="F3250" t="str">
        <f>IF(Tabel_Forespørgsel_fra_Visma28[[#This Row],[SupDescr]]=" "," "," - "&amp;Tabel_Forespørgsel_fra_Visma28[[#This Row],[SupDescr]])</f>
        <v xml:space="preserve"> </v>
      </c>
      <c r="G3250" t="s">
        <v>7343</v>
      </c>
      <c r="H3250">
        <v>2</v>
      </c>
      <c r="I3250" t="str">
        <f>IF(A3250=A3249,I3249&amp;CHAR(10)&amp;"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- 335 293 
  Emhart Harttung - N23M06KVO10 </v>
      </c>
    </row>
    <row r="3251" spans="1:9" x14ac:dyDescent="0.25">
      <c r="A3251" t="s">
        <v>6793</v>
      </c>
      <c r="B3251">
        <v>43600966</v>
      </c>
      <c r="C3251" t="s">
        <v>6367</v>
      </c>
      <c r="D3251" t="str">
        <f>IF(Tabel_Forespørgsel_fra_Visma28[[#This Row],[SupProd]]=" "," "," - "&amp;Tabel_Forespørgsel_fra_Visma28[[#This Row],[SupProd]])</f>
        <v xml:space="preserve"> - 339 711</v>
      </c>
      <c r="E3251" t="s">
        <v>16</v>
      </c>
      <c r="F3251" t="str">
        <f>IF(Tabel_Forespørgsel_fra_Visma28[[#This Row],[SupDescr]]=" "," "," - "&amp;Tabel_Forespørgsel_fra_Visma28[[#This Row],[SupDescr]])</f>
        <v xml:space="preserve"> </v>
      </c>
      <c r="G3251" t="s">
        <v>2317</v>
      </c>
      <c r="H3251">
        <v>1</v>
      </c>
      <c r="I3251" t="str">
        <f>IF(A3251=A3250,I3250&amp;CHAR(10)&amp;"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- 339 711 </v>
      </c>
    </row>
    <row r="3252" spans="1:9" x14ac:dyDescent="0.25">
      <c r="A3252" t="s">
        <v>6793</v>
      </c>
      <c r="B3252">
        <v>44841100</v>
      </c>
      <c r="C3252" t="s">
        <v>7050</v>
      </c>
      <c r="D3252" t="str">
        <f>IF(Tabel_Forespørgsel_fra_Visma28[[#This Row],[SupProd]]=" "," "," - "&amp;Tabel_Forespørgsel_fra_Visma28[[#This Row],[SupProd]])</f>
        <v xml:space="preserve"> - 32594</v>
      </c>
      <c r="E3252" t="s">
        <v>16</v>
      </c>
      <c r="F3252" t="str">
        <f>IF(Tabel_Forespørgsel_fra_Visma28[[#This Row],[SupDescr]]=" "," "," - "&amp;Tabel_Forespørgsel_fra_Visma28[[#This Row],[SupDescr]])</f>
        <v xml:space="preserve"> </v>
      </c>
      <c r="G3252" t="s">
        <v>7343</v>
      </c>
      <c r="H3252">
        <v>2</v>
      </c>
      <c r="I3252" t="str">
        <f>IF(A3252=A3251,I3251&amp;CHAR(10)&amp;"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- 339 711 
  Emhart Harttung - 32594 </v>
      </c>
    </row>
    <row r="3253" spans="1:9" x14ac:dyDescent="0.25">
      <c r="A3253" t="s">
        <v>40820</v>
      </c>
      <c r="B3253">
        <v>43600966</v>
      </c>
      <c r="C3253" t="s">
        <v>40821</v>
      </c>
      <c r="D3253" t="str">
        <f>IF(Tabel_Forespørgsel_fra_Visma28[[#This Row],[SupProd]]=" "," "," - "&amp;Tabel_Forespørgsel_fra_Visma28[[#This Row],[SupProd]])</f>
        <v xml:space="preserve"> - 339 691 903</v>
      </c>
      <c r="E3253" t="s">
        <v>16</v>
      </c>
      <c r="F3253" t="str">
        <f>IF(Tabel_Forespørgsel_fra_Visma28[[#This Row],[SupDescr]]=" "," "," - "&amp;Tabel_Forespørgsel_fra_Visma28[[#This Row],[SupDescr]])</f>
        <v xml:space="preserve"> </v>
      </c>
      <c r="G3253" t="s">
        <v>2317</v>
      </c>
      <c r="H3253">
        <v>1</v>
      </c>
      <c r="I3253" t="str">
        <f>IF(A3253=A3252,I3252&amp;CHAR(10)&amp;"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- 339 691 903 </v>
      </c>
    </row>
    <row r="3254" spans="1:9" x14ac:dyDescent="0.25">
      <c r="A3254" t="s">
        <v>6919</v>
      </c>
      <c r="B3254">
        <v>43600966</v>
      </c>
      <c r="C3254" t="s">
        <v>6920</v>
      </c>
      <c r="D3254" t="str">
        <f>IF(Tabel_Forespørgsel_fra_Visma28[[#This Row],[SupProd]]=" "," "," - "&amp;Tabel_Forespørgsel_fra_Visma28[[#This Row],[SupProd]])</f>
        <v xml:space="preserve"> - 334 293</v>
      </c>
      <c r="E3254" t="s">
        <v>16</v>
      </c>
      <c r="F3254" t="str">
        <f>IF(Tabel_Forespørgsel_fra_Visma28[[#This Row],[SupDescr]]=" "," "," - "&amp;Tabel_Forespørgsel_fra_Visma28[[#This Row],[SupDescr]])</f>
        <v xml:space="preserve"> </v>
      </c>
      <c r="G3254" t="s">
        <v>2317</v>
      </c>
      <c r="H3254">
        <v>1</v>
      </c>
      <c r="I3254" t="str">
        <f>IF(A3254=A3253,I3253&amp;CHAR(10)&amp;"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- 334 293 </v>
      </c>
    </row>
    <row r="3255" spans="1:9" x14ac:dyDescent="0.25">
      <c r="A3255" t="s">
        <v>6919</v>
      </c>
      <c r="B3255">
        <v>44841100</v>
      </c>
      <c r="C3255" t="s">
        <v>7057</v>
      </c>
      <c r="D3255" t="str">
        <f>IF(Tabel_Forespørgsel_fra_Visma28[[#This Row],[SupProd]]=" "," "," - "&amp;Tabel_Forespørgsel_fra_Visma28[[#This Row],[SupProd]])</f>
        <v xml:space="preserve"> - N24M06KVO11</v>
      </c>
      <c r="E3255" t="s">
        <v>16</v>
      </c>
      <c r="F3255" t="str">
        <f>IF(Tabel_Forespørgsel_fra_Visma28[[#This Row],[SupDescr]]=" "," "," - "&amp;Tabel_Forespørgsel_fra_Visma28[[#This Row],[SupDescr]])</f>
        <v xml:space="preserve"> </v>
      </c>
      <c r="G3255" t="s">
        <v>7343</v>
      </c>
      <c r="H3255">
        <v>2</v>
      </c>
      <c r="I3255" t="str">
        <f>IF(A3255=A3254,I3254&amp;CHAR(10)&amp;"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- 334 293 
  Emhart Harttung - N24M06KVO11 </v>
      </c>
    </row>
    <row r="3256" spans="1:9" x14ac:dyDescent="0.25">
      <c r="A3256" t="s">
        <v>14908</v>
      </c>
      <c r="B3256">
        <v>43600966</v>
      </c>
      <c r="C3256" t="s">
        <v>14909</v>
      </c>
      <c r="D3256" t="str">
        <f>IF(Tabel_Forespørgsel_fra_Visma28[[#This Row],[SupProd]]=" "," "," - "&amp;Tabel_Forespørgsel_fra_Visma28[[#This Row],[SupProd]])</f>
        <v xml:space="preserve"> - 334 462 003</v>
      </c>
      <c r="E3256" t="s">
        <v>14910</v>
      </c>
      <c r="F3256" t="str">
        <f>IF(Tabel_Forespørgsel_fra_Visma28[[#This Row],[SupDescr]]=" "," "," - "&amp;Tabel_Forespørgsel_fra_Visma28[[#This Row],[SupDescr]])</f>
        <v xml:space="preserve"> - Small countersunk head, closed end</v>
      </c>
      <c r="G3256" t="s">
        <v>2317</v>
      </c>
      <c r="H3256">
        <v>1</v>
      </c>
      <c r="I3256" t="str">
        <f>IF(A3256=A3255,I3255&amp;CHAR(10)&amp;"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- 334 462 003 - Small countersunk head, closed end</v>
      </c>
    </row>
    <row r="3257" spans="1:9" x14ac:dyDescent="0.25">
      <c r="A3257" t="s">
        <v>6772</v>
      </c>
      <c r="B3257">
        <v>43600966</v>
      </c>
      <c r="C3257" t="s">
        <v>6773</v>
      </c>
      <c r="D3257" t="str">
        <f>IF(Tabel_Forespørgsel_fra_Visma28[[#This Row],[SupProd]]=" "," "," - "&amp;Tabel_Forespørgsel_fra_Visma28[[#This Row],[SupProd]])</f>
        <v xml:space="preserve"> - 335 303</v>
      </c>
      <c r="E3257" t="s">
        <v>16</v>
      </c>
      <c r="F3257" t="str">
        <f>IF(Tabel_Forespørgsel_fra_Visma28[[#This Row],[SupDescr]]=" "," "," - "&amp;Tabel_Forespørgsel_fra_Visma28[[#This Row],[SupDescr]])</f>
        <v xml:space="preserve"> </v>
      </c>
      <c r="G3257" t="s">
        <v>2317</v>
      </c>
      <c r="H3257">
        <v>1</v>
      </c>
      <c r="I3257" t="str">
        <f>IF(A3257=A3256,I3256&amp;CHAR(10)&amp;"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- 335 303 </v>
      </c>
    </row>
    <row r="3258" spans="1:9" x14ac:dyDescent="0.25">
      <c r="A3258" t="s">
        <v>6772</v>
      </c>
      <c r="B3258">
        <v>44841100</v>
      </c>
      <c r="C3258" t="s">
        <v>7059</v>
      </c>
      <c r="D3258" t="str">
        <f>IF(Tabel_Forespørgsel_fra_Visma28[[#This Row],[SupProd]]=" "," "," - "&amp;Tabel_Forespørgsel_fra_Visma28[[#This Row],[SupProd]])</f>
        <v xml:space="preserve"> - N23M08KVO10</v>
      </c>
      <c r="E3258" t="s">
        <v>16</v>
      </c>
      <c r="F3258" t="str">
        <f>IF(Tabel_Forespørgsel_fra_Visma28[[#This Row],[SupDescr]]=" "," "," - "&amp;Tabel_Forespørgsel_fra_Visma28[[#This Row],[SupDescr]])</f>
        <v xml:space="preserve"> </v>
      </c>
      <c r="G3258" t="s">
        <v>7343</v>
      </c>
      <c r="H3258">
        <v>2</v>
      </c>
      <c r="I3258" t="str">
        <f>IF(A3258=A3257,I3257&amp;CHAR(10)&amp;"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- 335 303 
  Emhart Harttung - N23M08KVO10 </v>
      </c>
    </row>
    <row r="3259" spans="1:9" x14ac:dyDescent="0.25">
      <c r="A3259" t="s">
        <v>40818</v>
      </c>
      <c r="B3259">
        <v>43600966</v>
      </c>
      <c r="C3259" t="s">
        <v>40819</v>
      </c>
      <c r="D3259" t="str">
        <f>IF(Tabel_Forespørgsel_fra_Visma28[[#This Row],[SupProd]]=" "," "," - "&amp;Tabel_Forespørgsel_fra_Visma28[[#This Row],[SupProd]])</f>
        <v xml:space="preserve"> - 339 857 903</v>
      </c>
      <c r="E3259" t="s">
        <v>16</v>
      </c>
      <c r="F3259" t="str">
        <f>IF(Tabel_Forespørgsel_fra_Visma28[[#This Row],[SupDescr]]=" "," "," - "&amp;Tabel_Forespørgsel_fra_Visma28[[#This Row],[SupDescr]])</f>
        <v xml:space="preserve"> </v>
      </c>
      <c r="G3259" t="s">
        <v>2317</v>
      </c>
      <c r="H3259">
        <v>1</v>
      </c>
      <c r="I3259" t="str">
        <f>IF(A3259=A3258,I3258&amp;CHAR(10)&amp;"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- 339 857 903 </v>
      </c>
    </row>
    <row r="3260" spans="1:9" x14ac:dyDescent="0.25">
      <c r="A3260" t="s">
        <v>6921</v>
      </c>
      <c r="B3260">
        <v>43600966</v>
      </c>
      <c r="C3260" t="s">
        <v>6922</v>
      </c>
      <c r="D3260" t="str">
        <f>IF(Tabel_Forespørgsel_fra_Visma28[[#This Row],[SupProd]]=" "," "," - "&amp;Tabel_Forespørgsel_fra_Visma28[[#This Row],[SupProd]])</f>
        <v xml:space="preserve"> - 334 303</v>
      </c>
      <c r="E3260" t="s">
        <v>16</v>
      </c>
      <c r="F3260" t="str">
        <f>IF(Tabel_Forespørgsel_fra_Visma28[[#This Row],[SupDescr]]=" "," "," - "&amp;Tabel_Forespørgsel_fra_Visma28[[#This Row],[SupDescr]])</f>
        <v xml:space="preserve"> </v>
      </c>
      <c r="G3260" t="s">
        <v>2317</v>
      </c>
      <c r="H3260">
        <v>1</v>
      </c>
      <c r="I3260" t="str">
        <f>IF(A3260=A3259,I3259&amp;CHAR(10)&amp;"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- 334 303 </v>
      </c>
    </row>
    <row r="3261" spans="1:9" x14ac:dyDescent="0.25">
      <c r="A3261" t="s">
        <v>6921</v>
      </c>
      <c r="B3261">
        <v>44841100</v>
      </c>
      <c r="C3261" t="s">
        <v>7058</v>
      </c>
      <c r="D3261" t="str">
        <f>IF(Tabel_Forespørgsel_fra_Visma28[[#This Row],[SupProd]]=" "," "," - "&amp;Tabel_Forespørgsel_fra_Visma28[[#This Row],[SupProd]])</f>
        <v xml:space="preserve"> - N24M08KVO11</v>
      </c>
      <c r="E3261" t="s">
        <v>16</v>
      </c>
      <c r="F3261" t="str">
        <f>IF(Tabel_Forespørgsel_fra_Visma28[[#This Row],[SupDescr]]=" "," "," - "&amp;Tabel_Forespørgsel_fra_Visma28[[#This Row],[SupDescr]])</f>
        <v xml:space="preserve"> </v>
      </c>
      <c r="G3261" t="s">
        <v>7343</v>
      </c>
      <c r="H3261">
        <v>2</v>
      </c>
      <c r="I3261" t="str">
        <f>IF(A3261=A3260,I3260&amp;CHAR(10)&amp;"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- 334 303 
  Emhart Harttung - N24M08KVO11 </v>
      </c>
    </row>
    <row r="3262" spans="1:9" x14ac:dyDescent="0.25">
      <c r="A3262" t="s">
        <v>14916</v>
      </c>
      <c r="B3262">
        <v>43600966</v>
      </c>
      <c r="C3262" t="s">
        <v>14917</v>
      </c>
      <c r="D3262" t="str">
        <f>IF(Tabel_Forespørgsel_fra_Visma28[[#This Row],[SupProd]]=" "," "," - "&amp;Tabel_Forespørgsel_fra_Visma28[[#This Row],[SupProd]])</f>
        <v xml:space="preserve"> - 334 194 003</v>
      </c>
      <c r="E3262" t="s">
        <v>14918</v>
      </c>
      <c r="F3262" t="str">
        <f>IF(Tabel_Forespørgsel_fra_Visma28[[#This Row],[SupDescr]]=" "," "," - "&amp;Tabel_Forespørgsel_fra_Visma28[[#This Row],[SupDescr]])</f>
        <v xml:space="preserve"> - Small countersunk head, open end</v>
      </c>
      <c r="G3262" t="s">
        <v>2317</v>
      </c>
      <c r="H3262">
        <v>1</v>
      </c>
      <c r="I3262" t="str">
        <f>IF(A3262=A3261,I3261&amp;CHAR(10)&amp;"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- 334 194 003 - Small countersunk head, open end</v>
      </c>
    </row>
    <row r="3263" spans="1:9" x14ac:dyDescent="0.25">
      <c r="A3263" t="s">
        <v>5613</v>
      </c>
      <c r="B3263">
        <v>43600966</v>
      </c>
      <c r="C3263" t="s">
        <v>5614</v>
      </c>
      <c r="D3263" t="str">
        <f>IF(Tabel_Forespørgsel_fra_Visma28[[#This Row],[SupProd]]=" "," "," - "&amp;Tabel_Forespørgsel_fra_Visma28[[#This Row],[SupProd]])</f>
        <v xml:space="preserve"> - 336 988</v>
      </c>
      <c r="E3263" t="s">
        <v>16</v>
      </c>
      <c r="F3263" t="str">
        <f>IF(Tabel_Forespørgsel_fra_Visma28[[#This Row],[SupDescr]]=" "," "," - "&amp;Tabel_Forespørgsel_fra_Visma28[[#This Row],[SupDescr]])</f>
        <v xml:space="preserve"> </v>
      </c>
      <c r="G3263" t="s">
        <v>2317</v>
      </c>
      <c r="H3263">
        <v>1</v>
      </c>
      <c r="I3263" t="str">
        <f>IF(A3263=A3262,I3262&amp;CHAR(10)&amp;"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- 336 988 </v>
      </c>
    </row>
    <row r="3264" spans="1:9" x14ac:dyDescent="0.25">
      <c r="A3264" t="s">
        <v>6911</v>
      </c>
      <c r="B3264">
        <v>43600966</v>
      </c>
      <c r="C3264" t="s">
        <v>6912</v>
      </c>
      <c r="D3264" t="str">
        <f>IF(Tabel_Forespørgsel_fra_Visma28[[#This Row],[SupProd]]=" "," "," - "&amp;Tabel_Forespørgsel_fra_Visma28[[#This Row],[SupProd]])</f>
        <v xml:space="preserve"> - 337 950</v>
      </c>
      <c r="E3264" t="s">
        <v>16</v>
      </c>
      <c r="F3264" t="str">
        <f>IF(Tabel_Forespørgsel_fra_Visma28[[#This Row],[SupDescr]]=" "," "," - "&amp;Tabel_Forespørgsel_fra_Visma28[[#This Row],[SupDescr]])</f>
        <v xml:space="preserve"> </v>
      </c>
      <c r="G3264" t="s">
        <v>2317</v>
      </c>
      <c r="H3264">
        <v>1</v>
      </c>
      <c r="I3264" t="str">
        <f>IF(A3264=A3263,I3263&amp;CHAR(10)&amp;"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- 337 950 </v>
      </c>
    </row>
    <row r="3265" spans="1:9" x14ac:dyDescent="0.25">
      <c r="A3265" t="s">
        <v>6911</v>
      </c>
      <c r="B3265">
        <v>44841100</v>
      </c>
      <c r="C3265" t="s">
        <v>7054</v>
      </c>
      <c r="D3265" t="str">
        <f>IF(Tabel_Forespørgsel_fra_Visma28[[#This Row],[SupProd]]=" "," "," - "&amp;Tabel_Forespørgsel_fra_Visma28[[#This Row],[SupProd]])</f>
        <v xml:space="preserve"> - 92447</v>
      </c>
      <c r="E3265" t="s">
        <v>16</v>
      </c>
      <c r="F3265" t="str">
        <f>IF(Tabel_Forespørgsel_fra_Visma28[[#This Row],[SupDescr]]=" "," "," - "&amp;Tabel_Forespørgsel_fra_Visma28[[#This Row],[SupDescr]])</f>
        <v xml:space="preserve"> </v>
      </c>
      <c r="G3265" t="s">
        <v>7343</v>
      </c>
      <c r="H3265">
        <v>2</v>
      </c>
      <c r="I3265" t="str">
        <f>IF(A3265=A3264,I3264&amp;CHAR(10)&amp;"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- 337 950 
  Emhart Harttung - 92447 </v>
      </c>
    </row>
    <row r="3266" spans="1:9" x14ac:dyDescent="0.25">
      <c r="A3266" t="s">
        <v>7052</v>
      </c>
      <c r="B3266">
        <v>44841100</v>
      </c>
      <c r="C3266" t="s">
        <v>7053</v>
      </c>
      <c r="D3266" t="str">
        <f>IF(Tabel_Forespørgsel_fra_Visma28[[#This Row],[SupProd]]=" "," "," - "&amp;Tabel_Forespørgsel_fra_Visma28[[#This Row],[SupProd]])</f>
        <v xml:space="preserve"> - N23M10KVO10</v>
      </c>
      <c r="E3266" t="s">
        <v>16</v>
      </c>
      <c r="F3266" t="str">
        <f>IF(Tabel_Forespørgsel_fra_Visma28[[#This Row],[SupDescr]]=" "," "," - "&amp;Tabel_Forespørgsel_fra_Visma28[[#This Row],[SupDescr]])</f>
        <v xml:space="preserve"> </v>
      </c>
      <c r="G3266" t="s">
        <v>7343</v>
      </c>
      <c r="H3266">
        <v>1</v>
      </c>
      <c r="I3266" t="str">
        <f>IF(A3266=A3265,I3265&amp;CHAR(10)&amp;"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Emhart Harttung - N23M10KVO10 </v>
      </c>
    </row>
    <row r="3267" spans="1:9" x14ac:dyDescent="0.25">
      <c r="A3267" t="s">
        <v>3365</v>
      </c>
      <c r="B3267">
        <v>75384044</v>
      </c>
      <c r="C3267" t="s">
        <v>16</v>
      </c>
      <c r="D3267" t="str">
        <f>IF(Tabel_Forespørgsel_fra_Visma28[[#This Row],[SupProd]]=" "," "," - "&amp;Tabel_Forespørgsel_fra_Visma28[[#This Row],[SupProd]])</f>
        <v xml:space="preserve"> </v>
      </c>
      <c r="E3267" t="s">
        <v>16</v>
      </c>
      <c r="F3267" t="str">
        <f>IF(Tabel_Forespørgsel_fra_Visma28[[#This Row],[SupDescr]]=" "," "," - "&amp;Tabel_Forespørgsel_fra_Visma28[[#This Row],[SupDescr]])</f>
        <v xml:space="preserve"> </v>
      </c>
      <c r="G3267" t="s">
        <v>3986</v>
      </c>
      <c r="H3267">
        <v>1</v>
      </c>
      <c r="I3267" t="str">
        <f>IF(A3267=A3266,I3266&amp;CHAR(10)&amp;"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MuHeCo Handel  </v>
      </c>
    </row>
    <row r="3268" spans="1:9" x14ac:dyDescent="0.25">
      <c r="A3268" t="s">
        <v>40981</v>
      </c>
      <c r="B3268">
        <v>75423711</v>
      </c>
      <c r="C3268" t="s">
        <v>40982</v>
      </c>
      <c r="D3268" t="str">
        <f>IF(Tabel_Forespørgsel_fra_Visma28[[#This Row],[SupProd]]=" "," "," - "&amp;Tabel_Forespørgsel_fra_Visma28[[#This Row],[SupProd]])</f>
        <v xml:space="preserve"> - 19192040</v>
      </c>
      <c r="E3268" t="s">
        <v>16</v>
      </c>
      <c r="F3268" t="str">
        <f>IF(Tabel_Forespørgsel_fra_Visma28[[#This Row],[SupDescr]]=" "," "," - "&amp;Tabel_Forespørgsel_fra_Visma28[[#This Row],[SupDescr]])</f>
        <v xml:space="preserve"> </v>
      </c>
      <c r="G3268" t="s">
        <v>3553</v>
      </c>
      <c r="H3268">
        <v>1</v>
      </c>
      <c r="I3268" t="str">
        <f>IF(A3268=A3267,I3267&amp;CHAR(10)&amp;"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DTE Ribe - 19192040 </v>
      </c>
    </row>
    <row r="3269" spans="1:9" x14ac:dyDescent="0.25">
      <c r="A3269" t="s">
        <v>11904</v>
      </c>
      <c r="B3269">
        <v>75423711</v>
      </c>
      <c r="C3269" t="s">
        <v>16</v>
      </c>
      <c r="D3269" t="str">
        <f>IF(Tabel_Forespørgsel_fra_Visma28[[#This Row],[SupProd]]=" "," "," - "&amp;Tabel_Forespørgsel_fra_Visma28[[#This Row],[SupProd]])</f>
        <v xml:space="preserve"> </v>
      </c>
      <c r="E3269" t="s">
        <v>11905</v>
      </c>
      <c r="F3269" t="str">
        <f>IF(Tabel_Forespørgsel_fra_Visma28[[#This Row],[SupDescr]]=" "," "," - "&amp;Tabel_Forespørgsel_fra_Visma28[[#This Row],[SupDescr]])</f>
        <v xml:space="preserve"> - Krydsfiner låg (Genbrugt)</v>
      </c>
      <c r="G3269" t="s">
        <v>3553</v>
      </c>
      <c r="H3269">
        <v>1</v>
      </c>
      <c r="I3269" t="str">
        <f>IF(A3269=A3268,I3268&amp;CHAR(10)&amp;"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DTE Ribe  - Krydsfiner låg (Genbrugt)</v>
      </c>
    </row>
    <row r="3270" spans="1:9" x14ac:dyDescent="0.25">
      <c r="A3270" t="s">
        <v>41251</v>
      </c>
      <c r="B3270">
        <v>36955000</v>
      </c>
      <c r="C3270" t="s">
        <v>41252</v>
      </c>
      <c r="D3270" t="str">
        <f>IF(Tabel_Forespørgsel_fra_Visma28[[#This Row],[SupProd]]=" "," "," - "&amp;Tabel_Forespørgsel_fra_Visma28[[#This Row],[SupProd]])</f>
        <v xml:space="preserve"> - 014002133</v>
      </c>
      <c r="E3270" t="s">
        <v>16</v>
      </c>
      <c r="F3270" t="str">
        <f>IF(Tabel_Forespørgsel_fra_Visma28[[#This Row],[SupDescr]]=" "," "," - "&amp;Tabel_Forespørgsel_fra_Visma28[[#This Row],[SupDescr]])</f>
        <v xml:space="preserve"> </v>
      </c>
      <c r="G3270" t="s">
        <v>3982</v>
      </c>
      <c r="H3270">
        <v>1</v>
      </c>
      <c r="I3270" t="str">
        <f>IF(A3270=A3269,I3269&amp;CHAR(10)&amp;"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- 014002133 </v>
      </c>
    </row>
    <row r="3271" spans="1:9" x14ac:dyDescent="0.25">
      <c r="A3271" t="s">
        <v>15262</v>
      </c>
      <c r="B3271">
        <v>36955000</v>
      </c>
      <c r="C3271" t="s">
        <v>15263</v>
      </c>
      <c r="D3271" t="str">
        <f>IF(Tabel_Forespørgsel_fra_Visma28[[#This Row],[SupProd]]=" "," "," - "&amp;Tabel_Forespørgsel_fra_Visma28[[#This Row],[SupProd]])</f>
        <v xml:space="preserve"> - 10001175757</v>
      </c>
      <c r="E3271" t="s">
        <v>15264</v>
      </c>
      <c r="F3271" t="str">
        <f>IF(Tabel_Forespørgsel_fra_Visma28[[#This Row],[SupDescr]]=" "," "," - "&amp;Tabel_Forespørgsel_fra_Visma28[[#This Row],[SupDescr]])</f>
        <v xml:space="preserve"> - Mapress RF overgang n/svejs 108mm</v>
      </c>
      <c r="G3271" t="s">
        <v>3982</v>
      </c>
      <c r="H3271">
        <v>1</v>
      </c>
      <c r="I3271" t="str">
        <f>IF(A3271=A3270,I3270&amp;CHAR(10)&amp;"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- 10001175757 - Mapress RF overgang n/svejs 108mm</v>
      </c>
    </row>
    <row r="3272" spans="1:9" x14ac:dyDescent="0.25">
      <c r="A3272" t="s">
        <v>40961</v>
      </c>
      <c r="B3272">
        <v>36955000</v>
      </c>
      <c r="C3272" t="s">
        <v>14733</v>
      </c>
      <c r="D3272" t="str">
        <f>IF(Tabel_Forespørgsel_fra_Visma28[[#This Row],[SupProd]]=" "," "," - "&amp;Tabel_Forespørgsel_fra_Visma28[[#This Row],[SupProd]])</f>
        <v xml:space="preserve"> - 031785108</v>
      </c>
      <c r="E3272" t="s">
        <v>16</v>
      </c>
      <c r="F3272" t="str">
        <f>IF(Tabel_Forespørgsel_fra_Visma28[[#This Row],[SupDescr]]=" "," "," - "&amp;Tabel_Forespørgsel_fra_Visma28[[#This Row],[SupDescr]])</f>
        <v xml:space="preserve"> </v>
      </c>
      <c r="G3272" t="s">
        <v>3982</v>
      </c>
      <c r="H3272">
        <v>1</v>
      </c>
      <c r="I3272" t="str">
        <f>IF(A3272=A3271,I3271&amp;CHAR(10)&amp;"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- 031785108 </v>
      </c>
    </row>
    <row r="3273" spans="1:9" x14ac:dyDescent="0.25">
      <c r="A3273" t="s">
        <v>14567</v>
      </c>
      <c r="B3273">
        <v>36955000</v>
      </c>
      <c r="C3273" t="s">
        <v>14568</v>
      </c>
      <c r="D3273" t="str">
        <f>IF(Tabel_Forespørgsel_fra_Visma28[[#This Row],[SupProd]]=" "," "," - "&amp;Tabel_Forespørgsel_fra_Visma28[[#This Row],[SupProd]])</f>
        <v xml:space="preserve"> - 031964060</v>
      </c>
      <c r="E3273" t="s">
        <v>14569</v>
      </c>
      <c r="F3273" t="str">
        <f>IF(Tabel_Forespørgsel_fra_Visma28[[#This Row],[SupDescr]]=" "," "," - "&amp;Tabel_Forespørgsel_fra_Visma28[[#This Row],[SupDescr]])</f>
        <v xml:space="preserve"> - Halsflange AISI 316L PN16 DN50/60,3</v>
      </c>
      <c r="G3273" t="s">
        <v>3982</v>
      </c>
      <c r="H3273">
        <v>1</v>
      </c>
      <c r="I3273" t="str">
        <f>IF(A3273=A3272,I3272&amp;CHAR(10)&amp;"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- 031964060 - Halsflange AISI 316L PN16 DN50/60,3</v>
      </c>
    </row>
    <row r="3274" spans="1:9" x14ac:dyDescent="0.25">
      <c r="A3274" t="s">
        <v>14564</v>
      </c>
      <c r="B3274">
        <v>36955000</v>
      </c>
      <c r="C3274" t="s">
        <v>14565</v>
      </c>
      <c r="D3274" t="str">
        <f>IF(Tabel_Forespørgsel_fra_Visma28[[#This Row],[SupProd]]=" "," "," - "&amp;Tabel_Forespørgsel_fra_Visma28[[#This Row],[SupProd]])</f>
        <v xml:space="preserve"> - 032130162</v>
      </c>
      <c r="E3274" t="s">
        <v>14566</v>
      </c>
      <c r="F3274" t="str">
        <f>IF(Tabel_Forespørgsel_fra_Visma28[[#This Row],[SupDescr]]=" "," "," - "&amp;Tabel_Forespørgsel_fra_Visma28[[#This Row],[SupDescr]])</f>
        <v xml:space="preserve"> - T-stykke, trukket, reduceret, 4404 168,3x60,3x2,0 mm</v>
      </c>
      <c r="G3274" t="s">
        <v>3982</v>
      </c>
      <c r="H3274">
        <v>1</v>
      </c>
      <c r="I3274" t="str">
        <f>IF(A3274=A3273,I3273&amp;CHAR(10)&amp;"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- 032130162 - T-stykke, trukket, reduceret, 4404 168,3x60,3x2,0 mm</v>
      </c>
    </row>
    <row r="3275" spans="1:9" x14ac:dyDescent="0.25">
      <c r="A3275" t="s">
        <v>40895</v>
      </c>
      <c r="B3275">
        <v>72278790</v>
      </c>
      <c r="C3275" t="s">
        <v>40896</v>
      </c>
      <c r="D3275" t="str">
        <f>IF(Tabel_Forespørgsel_fra_Visma28[[#This Row],[SupProd]]=" "," "," - "&amp;Tabel_Forespørgsel_fra_Visma28[[#This Row],[SupProd]])</f>
        <v xml:space="preserve"> - 317479</v>
      </c>
      <c r="E3275" t="s">
        <v>16</v>
      </c>
      <c r="F3275" t="str">
        <f>IF(Tabel_Forespørgsel_fra_Visma28[[#This Row],[SupDescr]]=" "," "," - "&amp;Tabel_Forespørgsel_fra_Visma28[[#This Row],[SupDescr]])</f>
        <v xml:space="preserve"> </v>
      </c>
      <c r="G3275" t="s">
        <v>13917</v>
      </c>
      <c r="H3275">
        <v>1</v>
      </c>
      <c r="I3275" t="str">
        <f>IF(A3275=A3274,I3274&amp;CHAR(10)&amp;"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- 317479 </v>
      </c>
    </row>
    <row r="3276" spans="1:9" x14ac:dyDescent="0.25">
      <c r="A3276" t="s">
        <v>2376</v>
      </c>
      <c r="B3276">
        <v>96306000</v>
      </c>
      <c r="C3276" t="s">
        <v>2377</v>
      </c>
      <c r="D3276" t="str">
        <f>IF(Tabel_Forespørgsel_fra_Visma28[[#This Row],[SupProd]]=" "," "," - "&amp;Tabel_Forespørgsel_fra_Visma28[[#This Row],[SupProd]])</f>
        <v xml:space="preserve"> - 1400290</v>
      </c>
      <c r="E3276" t="s">
        <v>2378</v>
      </c>
      <c r="F3276" t="str">
        <f>IF(Tabel_Forespørgsel_fra_Visma28[[#This Row],[SupDescr]]=" "," "," - "&amp;Tabel_Forespørgsel_fra_Visma28[[#This Row],[SupDescr]])</f>
        <v xml:space="preserve"> - S.Nippelrør 3/4-500 mm</v>
      </c>
      <c r="G3276" t="s">
        <v>8068</v>
      </c>
      <c r="H3276">
        <v>2</v>
      </c>
      <c r="I3276" t="str">
        <f>IF(A3276=A3275,I3275&amp;CHAR(10)&amp;"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- 1400290 - S.Nippelrør 3/4-500 mm</v>
      </c>
    </row>
    <row r="3277" spans="1:9" x14ac:dyDescent="0.25">
      <c r="A3277" t="s">
        <v>9264</v>
      </c>
      <c r="B3277">
        <v>96306000</v>
      </c>
      <c r="C3277" t="s">
        <v>9265</v>
      </c>
      <c r="D3277" t="str">
        <f>IF(Tabel_Forespørgsel_fra_Visma28[[#This Row],[SupProd]]=" "," "," - "&amp;Tabel_Forespørgsel_fra_Visma28[[#This Row],[SupProd]])</f>
        <v xml:space="preserve"> - 1127547</v>
      </c>
      <c r="E3277" t="s">
        <v>16</v>
      </c>
      <c r="F3277" t="str">
        <f>IF(Tabel_Forespørgsel_fra_Visma28[[#This Row],[SupDescr]]=" "," "," - "&amp;Tabel_Forespørgsel_fra_Visma28[[#This Row],[SupDescr]])</f>
        <v xml:space="preserve"> </v>
      </c>
      <c r="G3277" t="s">
        <v>8068</v>
      </c>
      <c r="H3277">
        <v>1</v>
      </c>
      <c r="I3277" t="str">
        <f>IF(A3277=A3276,I3276&amp;CHAR(10)&amp;"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- 1127547 </v>
      </c>
    </row>
    <row r="3278" spans="1:9" x14ac:dyDescent="0.25">
      <c r="A3278" t="s">
        <v>2371</v>
      </c>
      <c r="B3278">
        <v>86892211</v>
      </c>
      <c r="C3278" t="s">
        <v>2372</v>
      </c>
      <c r="D3278" t="str">
        <f>IF(Tabel_Forespørgsel_fra_Visma28[[#This Row],[SupProd]]=" "," "," - "&amp;Tabel_Forespørgsel_fra_Visma28[[#This Row],[SupProd]])</f>
        <v xml:space="preserve"> - 5049811063</v>
      </c>
      <c r="E3278" t="s">
        <v>16</v>
      </c>
      <c r="F3278" t="str">
        <f>IF(Tabel_Forespørgsel_fra_Visma28[[#This Row],[SupDescr]]=" "," "," - "&amp;Tabel_Forespørgsel_fra_Visma28[[#This Row],[SupDescr]])</f>
        <v xml:space="preserve"> </v>
      </c>
      <c r="G3278" t="s">
        <v>3996</v>
      </c>
      <c r="H3278">
        <v>1</v>
      </c>
      <c r="I3278" t="str">
        <f>IF(A3278=A3277,I3277&amp;CHAR(10)&amp;"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- 5049811063 </v>
      </c>
    </row>
    <row r="3279" spans="1:9" x14ac:dyDescent="0.25">
      <c r="A3279" t="s">
        <v>9266</v>
      </c>
      <c r="B3279">
        <v>96306000</v>
      </c>
      <c r="C3279" t="s">
        <v>9267</v>
      </c>
      <c r="D3279" t="str">
        <f>IF(Tabel_Forespørgsel_fra_Visma28[[#This Row],[SupProd]]=" "," "," - "&amp;Tabel_Forespørgsel_fra_Visma28[[#This Row],[SupProd]])</f>
        <v xml:space="preserve"> - 563908</v>
      </c>
      <c r="E3279" t="s">
        <v>16</v>
      </c>
      <c r="F3279" t="str">
        <f>IF(Tabel_Forespørgsel_fra_Visma28[[#This Row],[SupDescr]]=" "," "," - "&amp;Tabel_Forespørgsel_fra_Visma28[[#This Row],[SupDescr]])</f>
        <v xml:space="preserve"> </v>
      </c>
      <c r="G3279" t="s">
        <v>8068</v>
      </c>
      <c r="H3279">
        <v>1</v>
      </c>
      <c r="I3279" t="str">
        <f>IF(A3279=A3278,I3278&amp;CHAR(10)&amp;"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- 563908 </v>
      </c>
    </row>
    <row r="3280" spans="1:9" x14ac:dyDescent="0.25">
      <c r="A3280" t="s">
        <v>9116</v>
      </c>
      <c r="B3280">
        <v>86892211</v>
      </c>
      <c r="C3280" t="s">
        <v>9117</v>
      </c>
      <c r="D3280" t="str">
        <f>IF(Tabel_Forespørgsel_fra_Visma28[[#This Row],[SupProd]]=" "," "," - "&amp;Tabel_Forespørgsel_fra_Visma28[[#This Row],[SupProd]])</f>
        <v xml:space="preserve"> - 501306005035</v>
      </c>
      <c r="E3280" t="s">
        <v>16</v>
      </c>
      <c r="F3280" t="str">
        <f>IF(Tabel_Forespørgsel_fra_Visma28[[#This Row],[SupDescr]]=" "," "," - "&amp;Tabel_Forespørgsel_fra_Visma28[[#This Row],[SupDescr]])</f>
        <v xml:space="preserve"> </v>
      </c>
      <c r="G3280" t="s">
        <v>3996</v>
      </c>
      <c r="H3280">
        <v>1</v>
      </c>
      <c r="I3280" t="str">
        <f>IF(A3280=A3279,I3279&amp;CHAR(10)&amp;"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- 501306005035 </v>
      </c>
    </row>
    <row r="3281" spans="1:9" x14ac:dyDescent="0.25">
      <c r="A3281" t="s">
        <v>6303</v>
      </c>
      <c r="B3281">
        <v>96306000</v>
      </c>
      <c r="C3281" t="s">
        <v>6304</v>
      </c>
      <c r="D3281" t="str">
        <f>IF(Tabel_Forespørgsel_fra_Visma28[[#This Row],[SupProd]]=" "," "," - "&amp;Tabel_Forespørgsel_fra_Visma28[[#This Row],[SupProd]])</f>
        <v xml:space="preserve"> - 1027606</v>
      </c>
      <c r="E3281" t="s">
        <v>16</v>
      </c>
      <c r="F3281" t="str">
        <f>IF(Tabel_Forespørgsel_fra_Visma28[[#This Row],[SupDescr]]=" "," "," - "&amp;Tabel_Forespørgsel_fra_Visma28[[#This Row],[SupDescr]])</f>
        <v xml:space="preserve"> </v>
      </c>
      <c r="G3281" t="s">
        <v>8068</v>
      </c>
      <c r="H3281">
        <v>1</v>
      </c>
      <c r="I3281" t="str">
        <f>IF(A3281=A3280,I3280&amp;CHAR(10)&amp;"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- 1027606 </v>
      </c>
    </row>
    <row r="3282" spans="1:9" x14ac:dyDescent="0.25">
      <c r="A3282" t="s">
        <v>8352</v>
      </c>
      <c r="B3282">
        <v>96306000</v>
      </c>
      <c r="C3282" t="s">
        <v>9272</v>
      </c>
      <c r="D3282" t="str">
        <f>IF(Tabel_Forespørgsel_fra_Visma28[[#This Row],[SupProd]]=" "," "," - "&amp;Tabel_Forespørgsel_fra_Visma28[[#This Row],[SupProd]])</f>
        <v xml:space="preserve"> - 1819663</v>
      </c>
      <c r="E3282" t="s">
        <v>16</v>
      </c>
      <c r="F3282" t="str">
        <f>IF(Tabel_Forespørgsel_fra_Visma28[[#This Row],[SupDescr]]=" "," "," - "&amp;Tabel_Forespørgsel_fra_Visma28[[#This Row],[SupDescr]])</f>
        <v xml:space="preserve"> </v>
      </c>
      <c r="G3282" t="s">
        <v>8068</v>
      </c>
      <c r="H3282">
        <v>1</v>
      </c>
      <c r="I3282" t="str">
        <f>IF(A3282=A3281,I3281&amp;CHAR(10)&amp;"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- 1819663 </v>
      </c>
    </row>
    <row r="3283" spans="1:9" x14ac:dyDescent="0.25">
      <c r="A3283" t="s">
        <v>8352</v>
      </c>
      <c r="B3283">
        <v>86892211</v>
      </c>
      <c r="C3283" t="s">
        <v>16</v>
      </c>
      <c r="D3283" t="str">
        <f>IF(Tabel_Forespørgsel_fra_Visma28[[#This Row],[SupProd]]=" "," "," - "&amp;Tabel_Forespørgsel_fra_Visma28[[#This Row],[SupProd]])</f>
        <v xml:space="preserve"> </v>
      </c>
      <c r="E3283" t="s">
        <v>16</v>
      </c>
      <c r="F3283" t="str">
        <f>IF(Tabel_Forespørgsel_fra_Visma28[[#This Row],[SupDescr]]=" "," "," - "&amp;Tabel_Forespørgsel_fra_Visma28[[#This Row],[SupDescr]])</f>
        <v xml:space="preserve"> </v>
      </c>
      <c r="G3283" t="s">
        <v>3996</v>
      </c>
      <c r="H3283">
        <v>2</v>
      </c>
      <c r="I3283" t="str">
        <f>IF(A3283=A3282,I3282&amp;CHAR(10)&amp;"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- 1819663 
  Inox Stål  </v>
      </c>
    </row>
    <row r="3284" spans="1:9" x14ac:dyDescent="0.25">
      <c r="A3284" t="s">
        <v>3889</v>
      </c>
      <c r="B3284">
        <v>87944000</v>
      </c>
      <c r="C3284" t="s">
        <v>16</v>
      </c>
      <c r="D3284" t="str">
        <f>IF(Tabel_Forespørgsel_fra_Visma28[[#This Row],[SupProd]]=" "," "," - "&amp;Tabel_Forespørgsel_fra_Visma28[[#This Row],[SupProd]])</f>
        <v xml:space="preserve"> </v>
      </c>
      <c r="E3284" t="s">
        <v>16</v>
      </c>
      <c r="F3284" t="str">
        <f>IF(Tabel_Forespørgsel_fra_Visma28[[#This Row],[SupDescr]]=" "," "," - "&amp;Tabel_Forespørgsel_fra_Visma28[[#This Row],[SupDescr]])</f>
        <v xml:space="preserve"> </v>
      </c>
      <c r="G3284" t="s">
        <v>3998</v>
      </c>
      <c r="H3284">
        <v>1</v>
      </c>
      <c r="I3284" t="str">
        <f>IF(A3284=A3283,I3283&amp;CHAR(10)&amp;"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3285" spans="1:9" x14ac:dyDescent="0.25">
      <c r="A3285" t="s">
        <v>2307</v>
      </c>
      <c r="B3285">
        <v>87944000</v>
      </c>
      <c r="C3285" t="s">
        <v>2308</v>
      </c>
      <c r="D3285" t="str">
        <f>IF(Tabel_Forespørgsel_fra_Visma28[[#This Row],[SupProd]]=" "," "," - "&amp;Tabel_Forespørgsel_fra_Visma28[[#This Row],[SupProd]])</f>
        <v xml:space="preserve"> - 32401</v>
      </c>
      <c r="E3285" t="s">
        <v>16</v>
      </c>
      <c r="F3285" t="str">
        <f>IF(Tabel_Forespørgsel_fra_Visma28[[#This Row],[SupDescr]]=" "," "," - "&amp;Tabel_Forespørgsel_fra_Visma28[[#This Row],[SupDescr]])</f>
        <v xml:space="preserve"> </v>
      </c>
      <c r="G3285" t="s">
        <v>3998</v>
      </c>
      <c r="H3285">
        <v>1</v>
      </c>
      <c r="I3285" t="str">
        <f>IF(A3285=A3284,I3284&amp;CHAR(10)&amp;"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- 32401 </v>
      </c>
    </row>
    <row r="3286" spans="1:9" x14ac:dyDescent="0.25">
      <c r="A3286" t="s">
        <v>2309</v>
      </c>
      <c r="B3286">
        <v>87944000</v>
      </c>
      <c r="C3286" t="s">
        <v>2310</v>
      </c>
      <c r="D3286" t="str">
        <f>IF(Tabel_Forespørgsel_fra_Visma28[[#This Row],[SupProd]]=" "," "," - "&amp;Tabel_Forespørgsel_fra_Visma28[[#This Row],[SupProd]])</f>
        <v xml:space="preserve"> - 32415</v>
      </c>
      <c r="E3286" t="s">
        <v>16</v>
      </c>
      <c r="F3286" t="str">
        <f>IF(Tabel_Forespørgsel_fra_Visma28[[#This Row],[SupDescr]]=" "," "," - "&amp;Tabel_Forespørgsel_fra_Visma28[[#This Row],[SupDescr]])</f>
        <v xml:space="preserve"> </v>
      </c>
      <c r="G3286" t="s">
        <v>3998</v>
      </c>
      <c r="H3286">
        <v>1</v>
      </c>
      <c r="I3286" t="str">
        <f>IF(A3286=A3285,I3285&amp;CHAR(10)&amp;"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- 32415 </v>
      </c>
    </row>
    <row r="3287" spans="1:9" x14ac:dyDescent="0.25">
      <c r="A3287" t="s">
        <v>14732</v>
      </c>
      <c r="B3287">
        <v>36955000</v>
      </c>
      <c r="C3287" t="s">
        <v>14733</v>
      </c>
      <c r="D3287" t="str">
        <f>IF(Tabel_Forespørgsel_fra_Visma28[[#This Row],[SupProd]]=" "," "," - "&amp;Tabel_Forespørgsel_fra_Visma28[[#This Row],[SupProd]])</f>
        <v xml:space="preserve"> - 031785108</v>
      </c>
      <c r="E3287" t="s">
        <v>14734</v>
      </c>
      <c r="F3287" t="str">
        <f>IF(Tabel_Forespørgsel_fra_Visma28[[#This Row],[SupDescr]]=" "," "," - "&amp;Tabel_Forespørgsel_fra_Visma28[[#This Row],[SupDescr]])</f>
        <v xml:space="preserve"> - Svejsenippel, 4404, 20Bar 1"X100mm</v>
      </c>
      <c r="G3287" t="s">
        <v>3982</v>
      </c>
      <c r="H3287">
        <v>1</v>
      </c>
      <c r="I3287" t="str">
        <f>IF(A3287=A3286,I3286&amp;CHAR(10)&amp;"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- 031785108 - Svejsenippel, 4404, 20Bar 1"X100mm</v>
      </c>
    </row>
    <row r="3288" spans="1:9" x14ac:dyDescent="0.25">
      <c r="A3288" t="s">
        <v>14666</v>
      </c>
      <c r="B3288">
        <v>36955000</v>
      </c>
      <c r="C3288" t="s">
        <v>14667</v>
      </c>
      <c r="D3288" t="str">
        <f>IF(Tabel_Forespørgsel_fra_Visma28[[#This Row],[SupProd]]=" "," "," - "&amp;Tabel_Forespørgsel_fra_Visma28[[#This Row],[SupProd]])</f>
        <v xml:space="preserve"> - 10001152596</v>
      </c>
      <c r="E3288" t="s">
        <v>16</v>
      </c>
      <c r="F3288" t="str">
        <f>IF(Tabel_Forespørgsel_fra_Visma28[[#This Row],[SupDescr]]=" "," "," - "&amp;Tabel_Forespørgsel_fra_Visma28[[#This Row],[SupDescr]])</f>
        <v xml:space="preserve"> </v>
      </c>
      <c r="G3288" t="s">
        <v>3982</v>
      </c>
      <c r="H3288">
        <v>1</v>
      </c>
      <c r="I3288" t="str">
        <f>IF(A3288=A3287,I3287&amp;CHAR(10)&amp;"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- 10001152596 </v>
      </c>
    </row>
    <row r="3289" spans="1:9" x14ac:dyDescent="0.25">
      <c r="A3289" t="s">
        <v>7751</v>
      </c>
      <c r="B3289">
        <v>74762273</v>
      </c>
      <c r="C3289" t="s">
        <v>16</v>
      </c>
      <c r="D3289" t="str">
        <f>IF(Tabel_Forespørgsel_fra_Visma28[[#This Row],[SupProd]]=" "," "," - "&amp;Tabel_Forespørgsel_fra_Visma28[[#This Row],[SupProd]])</f>
        <v xml:space="preserve"> </v>
      </c>
      <c r="E3289" t="s">
        <v>16</v>
      </c>
      <c r="F3289" t="str">
        <f>IF(Tabel_Forespørgsel_fra_Visma28[[#This Row],[SupDescr]]=" "," "," - "&amp;Tabel_Forespørgsel_fra_Visma28[[#This Row],[SupDescr]])</f>
        <v xml:space="preserve"> </v>
      </c>
      <c r="G3289" t="s">
        <v>154</v>
      </c>
      <c r="H3289">
        <v>1</v>
      </c>
      <c r="I3289" t="str">
        <f>IF(A3289=A3288,I3288&amp;CHAR(10)&amp;"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290" spans="1:9" x14ac:dyDescent="0.25">
      <c r="A3290" t="s">
        <v>41830</v>
      </c>
      <c r="B3290">
        <v>72278790</v>
      </c>
      <c r="C3290" t="s">
        <v>41831</v>
      </c>
      <c r="D3290" t="str">
        <f>IF(Tabel_Forespørgsel_fra_Visma28[[#This Row],[SupProd]]=" "," "," - "&amp;Tabel_Forespørgsel_fra_Visma28[[#This Row],[SupProd]])</f>
        <v xml:space="preserve"> - 302646</v>
      </c>
      <c r="E3290" t="s">
        <v>16</v>
      </c>
      <c r="F3290" t="str">
        <f>IF(Tabel_Forespørgsel_fra_Visma28[[#This Row],[SupDescr]]=" "," "," - "&amp;Tabel_Forespørgsel_fra_Visma28[[#This Row],[SupDescr]])</f>
        <v xml:space="preserve"> </v>
      </c>
      <c r="G3290" t="s">
        <v>13917</v>
      </c>
      <c r="H3290">
        <v>1</v>
      </c>
      <c r="I3290" t="str">
        <f>IF(A3290=A3289,I3289&amp;CHAR(10)&amp;"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- 302646 </v>
      </c>
    </row>
    <row r="3291" spans="1:9" x14ac:dyDescent="0.25">
      <c r="A3291" t="s">
        <v>15340</v>
      </c>
      <c r="B3291">
        <v>72278790</v>
      </c>
      <c r="C3291" t="s">
        <v>15341</v>
      </c>
      <c r="D3291" t="str">
        <f>IF(Tabel_Forespørgsel_fra_Visma28[[#This Row],[SupProd]]=" "," "," - "&amp;Tabel_Forespørgsel_fra_Visma28[[#This Row],[SupProd]])</f>
        <v xml:space="preserve"> - 914994</v>
      </c>
      <c r="E3291" t="s">
        <v>15342</v>
      </c>
      <c r="F3291" t="str">
        <f>IF(Tabel_Forespørgsel_fra_Visma28[[#This Row],[SupDescr]]=" "," "," - "&amp;Tabel_Forespørgsel_fra_Visma28[[#This Row],[SupDescr]])</f>
        <v xml:space="preserve"> - Muffe BSPP syrefast - 1½"</v>
      </c>
      <c r="G3291" t="s">
        <v>13917</v>
      </c>
      <c r="H3291">
        <v>1</v>
      </c>
      <c r="I3291" t="str">
        <f>IF(A3291=A3290,I3290&amp;CHAR(10)&amp;"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- 914994 - Muffe BSPP syrefast - 1½"</v>
      </c>
    </row>
    <row r="3292" spans="1:9" x14ac:dyDescent="0.25">
      <c r="A3292" t="s">
        <v>41268</v>
      </c>
      <c r="B3292">
        <v>86892211</v>
      </c>
      <c r="C3292" t="s">
        <v>41269</v>
      </c>
      <c r="D3292" t="str">
        <f>IF(Tabel_Forespørgsel_fra_Visma28[[#This Row],[SupProd]]=" "," "," - "&amp;Tabel_Forespørgsel_fra_Visma28[[#This Row],[SupProd]])</f>
        <v xml:space="preserve"> - 501300502L</v>
      </c>
      <c r="E3292" t="s">
        <v>16</v>
      </c>
      <c r="F3292" t="str">
        <f>IF(Tabel_Forespørgsel_fra_Visma28[[#This Row],[SupDescr]]=" "," "," - "&amp;Tabel_Forespørgsel_fra_Visma28[[#This Row],[SupDescr]])</f>
        <v xml:space="preserve"> </v>
      </c>
      <c r="G3292" t="s">
        <v>3996</v>
      </c>
      <c r="H3292">
        <v>1</v>
      </c>
      <c r="I3292" t="str">
        <f>IF(A3292=A3291,I3291&amp;CHAR(10)&amp;"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- 501300502L </v>
      </c>
    </row>
    <row r="3293" spans="1:9" x14ac:dyDescent="0.25">
      <c r="A3293" t="s">
        <v>12238</v>
      </c>
      <c r="B3293">
        <v>44843388</v>
      </c>
      <c r="C3293" t="s">
        <v>12239</v>
      </c>
      <c r="D3293" t="str">
        <f>IF(Tabel_Forespørgsel_fra_Visma28[[#This Row],[SupProd]]=" "," "," - "&amp;Tabel_Forespørgsel_fra_Visma28[[#This Row],[SupProd]])</f>
        <v xml:space="preserve"> - 6005-3-C</v>
      </c>
      <c r="E3293" t="s">
        <v>16</v>
      </c>
      <c r="F3293" t="str">
        <f>IF(Tabel_Forespørgsel_fra_Visma28[[#This Row],[SupDescr]]=" "," "," - "&amp;Tabel_Forespørgsel_fra_Visma28[[#This Row],[SupDescr]])</f>
        <v xml:space="preserve"> </v>
      </c>
      <c r="G3293" t="s">
        <v>12240</v>
      </c>
      <c r="H3293">
        <v>1</v>
      </c>
      <c r="I3293" t="str">
        <f>IF(A3293=A3292,I3292&amp;CHAR(10)&amp;"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 Kugleleje Center - 6005-3-C </v>
      </c>
    </row>
    <row r="3294" spans="1:9" x14ac:dyDescent="0.25">
      <c r="A3294" t="s">
        <v>12241</v>
      </c>
      <c r="B3294">
        <v>44843388</v>
      </c>
      <c r="C3294" t="s">
        <v>12242</v>
      </c>
      <c r="D3294" t="str">
        <f>IF(Tabel_Forespørgsel_fra_Visma28[[#This Row],[SupProd]]=" "," "," - "&amp;Tabel_Forespørgsel_fra_Visma28[[#This Row],[SupProd]])</f>
        <v xml:space="preserve"> - 32005-C</v>
      </c>
      <c r="E3294" t="s">
        <v>16</v>
      </c>
      <c r="F3294" t="str">
        <f>IF(Tabel_Forespørgsel_fra_Visma28[[#This Row],[SupDescr]]=" "," "," - "&amp;Tabel_Forespørgsel_fra_Visma28[[#This Row],[SupDescr]])</f>
        <v xml:space="preserve"> </v>
      </c>
      <c r="G3294" t="s">
        <v>12240</v>
      </c>
      <c r="H3294">
        <v>1</v>
      </c>
      <c r="I3294" t="str">
        <f>IF(A3294=A3293,I3293&amp;CHAR(10)&amp;"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 Kugleleje Center - 32005-C </v>
      </c>
    </row>
    <row r="3295" spans="1:9" x14ac:dyDescent="0.25">
      <c r="A3295" t="s">
        <v>2399</v>
      </c>
      <c r="B3295">
        <v>63411266</v>
      </c>
      <c r="C3295" t="s">
        <v>2400</v>
      </c>
      <c r="D3295" t="str">
        <f>IF(Tabel_Forespørgsel_fra_Visma28[[#This Row],[SupProd]]=" "," "," - "&amp;Tabel_Forespørgsel_fra_Visma28[[#This Row],[SupProd]])</f>
        <v xml:space="preserve"> - 1953</v>
      </c>
      <c r="E3295" t="s">
        <v>2401</v>
      </c>
      <c r="F3295" t="str">
        <f>IF(Tabel_Forespørgsel_fra_Visma28[[#This Row],[SupDescr]]=" "," "," - "&amp;Tabel_Forespørgsel_fra_Visma28[[#This Row],[SupDescr]])</f>
        <v xml:space="preserve"> - Foring type RIMK</v>
      </c>
      <c r="G3295" t="s">
        <v>4009</v>
      </c>
      <c r="H3295">
        <v>1</v>
      </c>
      <c r="I3295" t="str">
        <f>IF(A3295=A3294,I3294&amp;CHAR(10)&amp;"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GOTTFRED PETERSEN - 1953 - Foring type RIMK</v>
      </c>
    </row>
    <row r="3296" spans="1:9" x14ac:dyDescent="0.25">
      <c r="A3296" t="s">
        <v>7285</v>
      </c>
      <c r="B3296">
        <v>45760107</v>
      </c>
      <c r="C3296" t="s">
        <v>16</v>
      </c>
      <c r="D3296" t="str">
        <f>IF(Tabel_Forespørgsel_fra_Visma28[[#This Row],[SupProd]]=" "," "," - "&amp;Tabel_Forespørgsel_fra_Visma28[[#This Row],[SupProd]])</f>
        <v xml:space="preserve"> </v>
      </c>
      <c r="E3296" t="s">
        <v>7286</v>
      </c>
      <c r="F3296" t="str">
        <f>IF(Tabel_Forespørgsel_fra_Visma28[[#This Row],[SupDescr]]=" "," "," - "&amp;Tabel_Forespørgsel_fra_Visma28[[#This Row],[SupDescr]])</f>
        <v xml:space="preserve"> - Kugleleje 608-2RSH (Kina model)</v>
      </c>
      <c r="G3296" t="s">
        <v>7287</v>
      </c>
      <c r="H3296">
        <v>1</v>
      </c>
      <c r="I3296" t="str">
        <f>IF(A3296=A3295,I3295&amp;CHAR(10)&amp;"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Teknatex  - Kugleleje 608-2RSH (Kina model)</v>
      </c>
    </row>
    <row r="3297" spans="1:9" x14ac:dyDescent="0.25">
      <c r="A3297" t="s">
        <v>5392</v>
      </c>
      <c r="B3297">
        <v>36700044</v>
      </c>
      <c r="C3297" t="s">
        <v>16</v>
      </c>
      <c r="D3297" t="str">
        <f>IF(Tabel_Forespørgsel_fra_Visma28[[#This Row],[SupProd]]=" "," "," - "&amp;Tabel_Forespørgsel_fra_Visma28[[#This Row],[SupProd]])</f>
        <v xml:space="preserve"> </v>
      </c>
      <c r="E3297" t="s">
        <v>16</v>
      </c>
      <c r="F3297" t="str">
        <f>IF(Tabel_Forespørgsel_fra_Visma28[[#This Row],[SupDescr]]=" "," "," - "&amp;Tabel_Forespørgsel_fra_Visma28[[#This Row],[SupDescr]])</f>
        <v xml:space="preserve"> </v>
      </c>
      <c r="G3297" t="s">
        <v>5391</v>
      </c>
      <c r="H3297">
        <v>1</v>
      </c>
      <c r="I3297" t="str">
        <f>IF(A3297=A3296,I3296&amp;CHAR(10)&amp;"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Johnson Metal  </v>
      </c>
    </row>
    <row r="3298" spans="1:9" x14ac:dyDescent="0.25">
      <c r="A3298" t="s">
        <v>14686</v>
      </c>
      <c r="B3298">
        <v>44843388</v>
      </c>
      <c r="C3298" t="s">
        <v>14687</v>
      </c>
      <c r="D3298" t="str">
        <f>IF(Tabel_Forespørgsel_fra_Visma28[[#This Row],[SupProd]]=" "," "," - "&amp;Tabel_Forespørgsel_fra_Visma28[[#This Row],[SupProd]])</f>
        <v xml:space="preserve"> - 6004-1-C</v>
      </c>
      <c r="E3298" t="s">
        <v>14688</v>
      </c>
      <c r="F3298" t="str">
        <f>IF(Tabel_Forespørgsel_fra_Visma28[[#This Row],[SupDescr]]=" "," "," - "&amp;Tabel_Forespørgsel_fra_Visma28[[#This Row],[SupDescr]])</f>
        <v xml:space="preserve"> - 6004-ZZ N</v>
      </c>
      <c r="G3298" t="s">
        <v>12240</v>
      </c>
      <c r="H3298">
        <v>1</v>
      </c>
      <c r="I3298" t="str">
        <f>IF(A3298=A3297,I3297&amp;CHAR(10)&amp;"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 Kugleleje Center - 6004-1-C - 6004-ZZ N</v>
      </c>
    </row>
    <row r="3299" spans="1:9" x14ac:dyDescent="0.25">
      <c r="A3299" t="s">
        <v>11599</v>
      </c>
      <c r="B3299">
        <v>86720099</v>
      </c>
      <c r="C3299" t="s">
        <v>11600</v>
      </c>
      <c r="D3299" t="str">
        <f>IF(Tabel_Forespørgsel_fra_Visma28[[#This Row],[SupProd]]=" "," "," - "&amp;Tabel_Forespørgsel_fra_Visma28[[#This Row],[SupProd]])</f>
        <v xml:space="preserve"> - EF-BJ006Z</v>
      </c>
      <c r="E3299" t="s">
        <v>11601</v>
      </c>
      <c r="F3299" t="str">
        <f>IF(Tabel_Forespørgsel_fra_Visma28[[#This Row],[SupDescr]]=" "," "," - "&amp;Tabel_Forespørgsel_fra_Visma28[[#This Row],[SupDescr]])</f>
        <v xml:space="preserve"> - HS code: 8479899790</v>
      </c>
      <c r="G3299" t="s">
        <v>11598</v>
      </c>
      <c r="H3299">
        <v>1</v>
      </c>
      <c r="I3299" t="str">
        <f>IF(A3299=A3298,I3298&amp;CHAR(10)&amp;"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Sodemann Industrifjedre A/S - EF-BJ006Z - HS code: 8479899790</v>
      </c>
    </row>
    <row r="3300" spans="1:9" x14ac:dyDescent="0.25">
      <c r="A3300" t="s">
        <v>2456</v>
      </c>
      <c r="B3300">
        <v>43600966</v>
      </c>
      <c r="C3300" t="s">
        <v>16</v>
      </c>
      <c r="D3300" t="str">
        <f>IF(Tabel_Forespørgsel_fra_Visma28[[#This Row],[SupProd]]=" "," "," - "&amp;Tabel_Forespørgsel_fra_Visma28[[#This Row],[SupProd]])</f>
        <v xml:space="preserve"> </v>
      </c>
      <c r="E3300" t="s">
        <v>16</v>
      </c>
      <c r="F3300" t="str">
        <f>IF(Tabel_Forespørgsel_fra_Visma28[[#This Row],[SupDescr]]=" "," "," - "&amp;Tabel_Forespørgsel_fra_Visma28[[#This Row],[SupDescr]])</f>
        <v xml:space="preserve"> </v>
      </c>
      <c r="G3300" t="s">
        <v>2317</v>
      </c>
      <c r="H3300">
        <v>1</v>
      </c>
      <c r="I3300" t="str">
        <f>IF(A3300=A3299,I3299&amp;CHAR(10)&amp;"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301" spans="1:9" x14ac:dyDescent="0.25">
      <c r="A3301" t="s">
        <v>1758</v>
      </c>
      <c r="B3301">
        <v>43600966</v>
      </c>
      <c r="C3301" t="s">
        <v>16</v>
      </c>
      <c r="D3301" t="str">
        <f>IF(Tabel_Forespørgsel_fra_Visma28[[#This Row],[SupProd]]=" "," "," - "&amp;Tabel_Forespørgsel_fra_Visma28[[#This Row],[SupProd]])</f>
        <v xml:space="preserve"> </v>
      </c>
      <c r="E3301" t="s">
        <v>1759</v>
      </c>
      <c r="F3301" t="str">
        <f>IF(Tabel_Forespørgsel_fra_Visma28[[#This Row],[SupDescr]]=" "," "," - "&amp;Tabel_Forespørgsel_fra_Visma28[[#This Row],[SupDescr]])</f>
        <v xml:space="preserve"> - Svejsehængsel rå 30 mm c-line</v>
      </c>
      <c r="G3301" t="s">
        <v>2317</v>
      </c>
      <c r="H3301">
        <v>1</v>
      </c>
      <c r="I3301" t="str">
        <f>IF(A3301=A3300,I3300&amp;CHAR(10)&amp;"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- Svejsehængsel rå 30 mm c-line</v>
      </c>
    </row>
    <row r="3302" spans="1:9" x14ac:dyDescent="0.25">
      <c r="A3302" t="s">
        <v>1876</v>
      </c>
      <c r="B3302">
        <v>43600966</v>
      </c>
      <c r="C3302" t="s">
        <v>2381</v>
      </c>
      <c r="D3302" t="str">
        <f>IF(Tabel_Forespørgsel_fra_Visma28[[#This Row],[SupProd]]=" "," "," - "&amp;Tabel_Forespørgsel_fra_Visma28[[#This Row],[SupProd]])</f>
        <v xml:space="preserve"> - 085 600</v>
      </c>
      <c r="E3302" t="s">
        <v>1877</v>
      </c>
      <c r="F3302" t="str">
        <f>IF(Tabel_Forespørgsel_fra_Visma28[[#This Row],[SupDescr]]=" "," "," - "&amp;Tabel_Forespørgsel_fra_Visma28[[#This Row],[SupDescr]])</f>
        <v xml:space="preserve"> - Svejsehængsel rå 40 mm c-line</v>
      </c>
      <c r="G3302" t="s">
        <v>2317</v>
      </c>
      <c r="H3302">
        <v>1</v>
      </c>
      <c r="I3302" t="str">
        <f>IF(A3302=A3301,I3301&amp;CHAR(10)&amp;"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- 085 600 - Svejsehængsel rå 40 mm c-line</v>
      </c>
    </row>
    <row r="3303" spans="1:9" x14ac:dyDescent="0.25">
      <c r="A3303" t="s">
        <v>1762</v>
      </c>
      <c r="B3303">
        <v>43600966</v>
      </c>
      <c r="C3303" t="s">
        <v>2388</v>
      </c>
      <c r="D3303" t="str">
        <f>IF(Tabel_Forespørgsel_fra_Visma28[[#This Row],[SupProd]]=" "," "," - "&amp;Tabel_Forespørgsel_fra_Visma28[[#This Row],[SupProd]])</f>
        <v xml:space="preserve"> - 085 602</v>
      </c>
      <c r="E3303" t="s">
        <v>1763</v>
      </c>
      <c r="F3303" t="str">
        <f>IF(Tabel_Forespørgsel_fra_Visma28[[#This Row],[SupDescr]]=" "," "," - "&amp;Tabel_Forespørgsel_fra_Visma28[[#This Row],[SupDescr]])</f>
        <v xml:space="preserve"> - Svejsehængsel rå 60 mm c-line</v>
      </c>
      <c r="G3303" t="s">
        <v>2317</v>
      </c>
      <c r="H3303">
        <v>1</v>
      </c>
      <c r="I3303" t="str">
        <f>IF(A3303=A3302,I3302&amp;CHAR(10)&amp;"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- 085 602 - Svejsehængsel rå 60 mm c-line</v>
      </c>
    </row>
    <row r="3304" spans="1:9" x14ac:dyDescent="0.25">
      <c r="A3304" t="s">
        <v>1760</v>
      </c>
      <c r="B3304">
        <v>43600966</v>
      </c>
      <c r="C3304" t="s">
        <v>2387</v>
      </c>
      <c r="D3304" t="str">
        <f>IF(Tabel_Forespørgsel_fra_Visma28[[#This Row],[SupProd]]=" "," "," - "&amp;Tabel_Forespørgsel_fra_Visma28[[#This Row],[SupProd]])</f>
        <v xml:space="preserve"> - 085 604</v>
      </c>
      <c r="E3304" t="s">
        <v>1761</v>
      </c>
      <c r="F3304" t="str">
        <f>IF(Tabel_Forespørgsel_fra_Visma28[[#This Row],[SupDescr]]=" "," "," - "&amp;Tabel_Forespørgsel_fra_Visma28[[#This Row],[SupDescr]])</f>
        <v xml:space="preserve"> - Svejsehængsel rå 80 mm c-line</v>
      </c>
      <c r="G3304" t="s">
        <v>2317</v>
      </c>
      <c r="H3304">
        <v>1</v>
      </c>
      <c r="I3304" t="str">
        <f>IF(A3304=A3303,I3303&amp;CHAR(10)&amp;"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- 085 604 - Svejsehængsel rå 80 mm c-line</v>
      </c>
    </row>
    <row r="3305" spans="1:9" x14ac:dyDescent="0.25">
      <c r="A3305" t="s">
        <v>1764</v>
      </c>
      <c r="B3305">
        <v>43600966</v>
      </c>
      <c r="C3305" t="s">
        <v>2389</v>
      </c>
      <c r="D3305" t="str">
        <f>IF(Tabel_Forespørgsel_fra_Visma28[[#This Row],[SupProd]]=" "," "," - "&amp;Tabel_Forespørgsel_fra_Visma28[[#This Row],[SupProd]])</f>
        <v xml:space="preserve"> - 085 606</v>
      </c>
      <c r="E3305" t="s">
        <v>1765</v>
      </c>
      <c r="F3305" t="str">
        <f>IF(Tabel_Forespørgsel_fra_Visma28[[#This Row],[SupDescr]]=" "," "," - "&amp;Tabel_Forespørgsel_fra_Visma28[[#This Row],[SupDescr]])</f>
        <v xml:space="preserve"> - Svejsehængsel rå 100 mm c-line</v>
      </c>
      <c r="G3305" t="s">
        <v>2317</v>
      </c>
      <c r="H3305">
        <v>1</v>
      </c>
      <c r="I3305" t="str">
        <f>IF(A3305=A3304,I3304&amp;CHAR(10)&amp;"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- 085 606 - Svejsehængsel rå 100 mm c-line</v>
      </c>
    </row>
    <row r="3306" spans="1:9" x14ac:dyDescent="0.25">
      <c r="A3306" t="s">
        <v>1766</v>
      </c>
      <c r="B3306">
        <v>43600966</v>
      </c>
      <c r="C3306" t="s">
        <v>2390</v>
      </c>
      <c r="D3306" t="str">
        <f>IF(Tabel_Forespørgsel_fra_Visma28[[#This Row],[SupProd]]=" "," "," - "&amp;Tabel_Forespørgsel_fra_Visma28[[#This Row],[SupProd]])</f>
        <v xml:space="preserve"> - 085 608</v>
      </c>
      <c r="E3306" t="s">
        <v>1767</v>
      </c>
      <c r="F3306" t="str">
        <f>IF(Tabel_Forespørgsel_fra_Visma28[[#This Row],[SupDescr]]=" "," "," - "&amp;Tabel_Forespørgsel_fra_Visma28[[#This Row],[SupDescr]])</f>
        <v xml:space="preserve"> - Svejsehængsel rå 120 mm c-line</v>
      </c>
      <c r="G3306" t="s">
        <v>2317</v>
      </c>
      <c r="H3306">
        <v>1</v>
      </c>
      <c r="I3306" t="str">
        <f>IF(A3306=A3305,I3305&amp;CHAR(10)&amp;"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- 085 608 - Svejsehængsel rå 120 mm c-line</v>
      </c>
    </row>
    <row r="3307" spans="1:9" x14ac:dyDescent="0.25">
      <c r="A3307" t="s">
        <v>1768</v>
      </c>
      <c r="B3307">
        <v>43600966</v>
      </c>
      <c r="C3307" t="s">
        <v>2391</v>
      </c>
      <c r="D3307" t="str">
        <f>IF(Tabel_Forespørgsel_fra_Visma28[[#This Row],[SupProd]]=" "," "," - "&amp;Tabel_Forespørgsel_fra_Visma28[[#This Row],[SupProd]])</f>
        <v xml:space="preserve"> - 085 610</v>
      </c>
      <c r="E3307" t="s">
        <v>1769</v>
      </c>
      <c r="F3307" t="str">
        <f>IF(Tabel_Forespørgsel_fra_Visma28[[#This Row],[SupDescr]]=" "," "," - "&amp;Tabel_Forespørgsel_fra_Visma28[[#This Row],[SupDescr]])</f>
        <v xml:space="preserve"> - Svejsehængsel rå 135 mm c-line</v>
      </c>
      <c r="G3307" t="s">
        <v>2317</v>
      </c>
      <c r="H3307">
        <v>1</v>
      </c>
      <c r="I3307" t="str">
        <f>IF(A3307=A3306,I3306&amp;CHAR(10)&amp;"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- 085 610 - Svejsehængsel rå 135 mm c-line</v>
      </c>
    </row>
    <row r="3308" spans="1:9" x14ac:dyDescent="0.25">
      <c r="A3308" t="s">
        <v>1770</v>
      </c>
      <c r="B3308">
        <v>43600966</v>
      </c>
      <c r="C3308" t="s">
        <v>2392</v>
      </c>
      <c r="D3308" t="str">
        <f>IF(Tabel_Forespørgsel_fra_Visma28[[#This Row],[SupProd]]=" "," "," - "&amp;Tabel_Forespørgsel_fra_Visma28[[#This Row],[SupProd]])</f>
        <v xml:space="preserve"> - 085 611</v>
      </c>
      <c r="E3308" t="s">
        <v>1771</v>
      </c>
      <c r="F3308" t="str">
        <f>IF(Tabel_Forespørgsel_fra_Visma28[[#This Row],[SupDescr]]=" "," "," - "&amp;Tabel_Forespørgsel_fra_Visma28[[#This Row],[SupDescr]])</f>
        <v xml:space="preserve"> - Svejsehængsel rå 150 mm c-line</v>
      </c>
      <c r="G3308" t="s">
        <v>2317</v>
      </c>
      <c r="H3308">
        <v>1</v>
      </c>
      <c r="I3308" t="str">
        <f>IF(A3308=A3307,I3307&amp;CHAR(10)&amp;"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- 085 611 - Svejsehængsel rå 150 mm c-line</v>
      </c>
    </row>
    <row r="3309" spans="1:9" x14ac:dyDescent="0.25">
      <c r="A3309" t="s">
        <v>1772</v>
      </c>
      <c r="B3309">
        <v>43600966</v>
      </c>
      <c r="C3309" t="s">
        <v>2393</v>
      </c>
      <c r="D3309" t="str">
        <f>IF(Tabel_Forespørgsel_fra_Visma28[[#This Row],[SupProd]]=" "," "," - "&amp;Tabel_Forespørgsel_fra_Visma28[[#This Row],[SupProd]])</f>
        <v xml:space="preserve"> - 085 612</v>
      </c>
      <c r="E3309" t="s">
        <v>1773</v>
      </c>
      <c r="F3309" t="str">
        <f>IF(Tabel_Forespørgsel_fra_Visma28[[#This Row],[SupDescr]]=" "," "," - "&amp;Tabel_Forespørgsel_fra_Visma28[[#This Row],[SupDescr]])</f>
        <v xml:space="preserve"> - Svejsehængsel rå 180 mm c-line</v>
      </c>
      <c r="G3309" t="s">
        <v>2317</v>
      </c>
      <c r="H3309">
        <v>1</v>
      </c>
      <c r="I3309" t="str">
        <f>IF(A3309=A3308,I3308&amp;CHAR(10)&amp;"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- 085 612 - Svejsehængsel rå 180 mm c-line</v>
      </c>
    </row>
    <row r="3310" spans="1:9" x14ac:dyDescent="0.25">
      <c r="A3310" t="s">
        <v>7315</v>
      </c>
      <c r="B3310">
        <v>96306000</v>
      </c>
      <c r="C3310" t="s">
        <v>7316</v>
      </c>
      <c r="D3310" t="str">
        <f>IF(Tabel_Forespørgsel_fra_Visma28[[#This Row],[SupProd]]=" "," "," - "&amp;Tabel_Forespørgsel_fra_Visma28[[#This Row],[SupProd]])</f>
        <v xml:space="preserve"> - 2826196</v>
      </c>
      <c r="E3310" t="s">
        <v>16</v>
      </c>
      <c r="F3310" t="str">
        <f>IF(Tabel_Forespørgsel_fra_Visma28[[#This Row],[SupDescr]]=" "," "," - "&amp;Tabel_Forespørgsel_fra_Visma28[[#This Row],[SupDescr]])</f>
        <v xml:space="preserve"> </v>
      </c>
      <c r="G3310" t="s">
        <v>8068</v>
      </c>
      <c r="H3310">
        <v>1</v>
      </c>
      <c r="I3310" t="str">
        <f>IF(A3310=A3309,I3309&amp;CHAR(10)&amp;"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- 2826196 </v>
      </c>
    </row>
    <row r="3311" spans="1:9" x14ac:dyDescent="0.25">
      <c r="A3311" t="s">
        <v>14980</v>
      </c>
      <c r="B3311">
        <v>43600966</v>
      </c>
      <c r="C3311" t="s">
        <v>14981</v>
      </c>
      <c r="D3311" t="str">
        <f>IF(Tabel_Forespørgsel_fra_Visma28[[#This Row],[SupProd]]=" "," "," - "&amp;Tabel_Forespørgsel_fra_Visma28[[#This Row],[SupProd]])</f>
        <v xml:space="preserve"> - 630005000</v>
      </c>
      <c r="E3311" t="s">
        <v>14982</v>
      </c>
      <c r="F3311" t="str">
        <f>IF(Tabel_Forespørgsel_fra_Visma28[[#This Row],[SupDescr]]=" "," "," - "&amp;Tabel_Forespørgsel_fra_Visma28[[#This Row],[SupDescr]])</f>
        <v xml:space="preserve"> - Svejsehængsel 30x50 mm</v>
      </c>
      <c r="G3311" t="s">
        <v>2317</v>
      </c>
      <c r="H3311">
        <v>1</v>
      </c>
      <c r="I3311" t="str">
        <f>IF(A3311=A3310,I3310&amp;CHAR(10)&amp;"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- 630005000 - Svejsehængsel 30x50 mm</v>
      </c>
    </row>
    <row r="3312" spans="1:9" x14ac:dyDescent="0.25">
      <c r="A3312" t="s">
        <v>2465</v>
      </c>
      <c r="B3312">
        <v>56250500</v>
      </c>
      <c r="C3312" t="s">
        <v>16</v>
      </c>
      <c r="D3312" t="str">
        <f>IF(Tabel_Forespørgsel_fra_Visma28[[#This Row],[SupProd]]=" "," "," - "&amp;Tabel_Forespørgsel_fra_Visma28[[#This Row],[SupProd]])</f>
        <v xml:space="preserve"> </v>
      </c>
      <c r="E3312" t="s">
        <v>16</v>
      </c>
      <c r="F3312" t="str">
        <f>IF(Tabel_Forespørgsel_fra_Visma28[[#This Row],[SupDescr]]=" "," "," - "&amp;Tabel_Forespørgsel_fra_Visma28[[#This Row],[SupDescr]])</f>
        <v xml:space="preserve"> </v>
      </c>
      <c r="G3312" t="s">
        <v>3983</v>
      </c>
      <c r="H3312">
        <v>1</v>
      </c>
      <c r="I3312" t="str">
        <f>IF(A3312=A3311,I3311&amp;CHAR(10)&amp;"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 </v>
      </c>
    </row>
    <row r="3313" spans="1:9" x14ac:dyDescent="0.25">
      <c r="A3313" t="s">
        <v>7297</v>
      </c>
      <c r="B3313">
        <v>56250500</v>
      </c>
      <c r="C3313" t="s">
        <v>7298</v>
      </c>
      <c r="D3313" t="str">
        <f>IF(Tabel_Forespørgsel_fra_Visma28[[#This Row],[SupProd]]=" "," "," - "&amp;Tabel_Forespørgsel_fra_Visma28[[#This Row],[SupProd]])</f>
        <v xml:space="preserve"> - 224-9201.00-00000</v>
      </c>
      <c r="E3313" t="s">
        <v>7299</v>
      </c>
      <c r="F3313" t="str">
        <f>IF(Tabel_Forespørgsel_fra_Visma28[[#This Row],[SupDescr]]=" "," "," - "&amp;Tabel_Forespørgsel_fra_Visma28[[#This Row],[SupDescr]])</f>
        <v xml:space="preserve"> - 7-211-Corner Hinge,lift-off stainless steel</v>
      </c>
      <c r="G3313" t="s">
        <v>3983</v>
      </c>
      <c r="H3313">
        <v>1</v>
      </c>
      <c r="I3313" t="str">
        <f>IF(A3313=A3312,I3312&amp;CHAR(10)&amp;"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- 224-9201.00-00000 - 7-211-Corner Hinge,lift-off stainless steel</v>
      </c>
    </row>
    <row r="3314" spans="1:9" x14ac:dyDescent="0.25">
      <c r="A3314" t="s">
        <v>1778</v>
      </c>
      <c r="B3314">
        <v>43600966</v>
      </c>
      <c r="C3314" t="s">
        <v>2396</v>
      </c>
      <c r="D3314" t="str">
        <f>IF(Tabel_Forespørgsel_fra_Visma28[[#This Row],[SupProd]]=" "," "," - "&amp;Tabel_Forespørgsel_fra_Visma28[[#This Row],[SupProd]])</f>
        <v xml:space="preserve"> - 085 640</v>
      </c>
      <c r="E3314" t="s">
        <v>1779</v>
      </c>
      <c r="F3314" t="str">
        <f>IF(Tabel_Forespørgsel_fra_Visma28[[#This Row],[SupDescr]]=" "," "," - "&amp;Tabel_Forespørgsel_fra_Visma28[[#This Row],[SupDescr]])</f>
        <v xml:space="preserve"> - Svejsehængsel RF 40 mm c-line RF 304</v>
      </c>
      <c r="G3314" t="s">
        <v>2317</v>
      </c>
      <c r="H3314">
        <v>1</v>
      </c>
      <c r="I3314" t="str">
        <f>IF(A3314=A3313,I3313&amp;CHAR(10)&amp;"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- 085 640 - Svejsehængsel RF 40 mm c-line RF 304</v>
      </c>
    </row>
    <row r="3315" spans="1:9" x14ac:dyDescent="0.25">
      <c r="A3315" t="s">
        <v>1780</v>
      </c>
      <c r="B3315">
        <v>43600966</v>
      </c>
      <c r="C3315" t="s">
        <v>2382</v>
      </c>
      <c r="D3315" t="str">
        <f>IF(Tabel_Forespørgsel_fra_Visma28[[#This Row],[SupProd]]=" "," "," - "&amp;Tabel_Forespørgsel_fra_Visma28[[#This Row],[SupProd]])</f>
        <v xml:space="preserve"> - 085 642</v>
      </c>
      <c r="E3315" t="s">
        <v>1781</v>
      </c>
      <c r="F3315" t="str">
        <f>IF(Tabel_Forespørgsel_fra_Visma28[[#This Row],[SupDescr]]=" "," "," - "&amp;Tabel_Forespørgsel_fra_Visma28[[#This Row],[SupDescr]])</f>
        <v xml:space="preserve"> - Svejsehængsel RF 60 mm c-line RF 304</v>
      </c>
      <c r="G3315" t="s">
        <v>2317</v>
      </c>
      <c r="H3315">
        <v>1</v>
      </c>
      <c r="I3315" t="str">
        <f>IF(A3315=A3314,I3314&amp;CHAR(10)&amp;"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- 085 642 - Svejsehængsel RF 60 mm c-line RF 304</v>
      </c>
    </row>
    <row r="3316" spans="1:9" x14ac:dyDescent="0.25">
      <c r="A3316" t="s">
        <v>1782</v>
      </c>
      <c r="B3316">
        <v>43600966</v>
      </c>
      <c r="C3316" t="s">
        <v>2383</v>
      </c>
      <c r="D3316" t="str">
        <f>IF(Tabel_Forespørgsel_fra_Visma28[[#This Row],[SupProd]]=" "," "," - "&amp;Tabel_Forespørgsel_fra_Visma28[[#This Row],[SupProd]])</f>
        <v xml:space="preserve"> - 085 644</v>
      </c>
      <c r="E3316" t="s">
        <v>1783</v>
      </c>
      <c r="F3316" t="str">
        <f>IF(Tabel_Forespørgsel_fra_Visma28[[#This Row],[SupDescr]]=" "," "," - "&amp;Tabel_Forespørgsel_fra_Visma28[[#This Row],[SupDescr]])</f>
        <v xml:space="preserve"> - Svejsehængsel RF 80 mm c-line RF 304</v>
      </c>
      <c r="G3316" t="s">
        <v>2317</v>
      </c>
      <c r="H3316">
        <v>1</v>
      </c>
      <c r="I3316" t="str">
        <f>IF(A3316=A3315,I3315&amp;CHAR(10)&amp;"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- 085 644 - Svejsehængsel RF 80 mm c-line RF 304</v>
      </c>
    </row>
    <row r="3317" spans="1:9" x14ac:dyDescent="0.25">
      <c r="A3317" t="s">
        <v>1774</v>
      </c>
      <c r="B3317">
        <v>43600966</v>
      </c>
      <c r="C3317" t="s">
        <v>2394</v>
      </c>
      <c r="D3317" t="str">
        <f>IF(Tabel_Forespørgsel_fra_Visma28[[#This Row],[SupProd]]=" "," "," - "&amp;Tabel_Forespørgsel_fra_Visma28[[#This Row],[SupProd]])</f>
        <v xml:space="preserve"> - 085 646</v>
      </c>
      <c r="E3317" t="s">
        <v>1775</v>
      </c>
      <c r="F3317" t="str">
        <f>IF(Tabel_Forespørgsel_fra_Visma28[[#This Row],[SupDescr]]=" "," "," - "&amp;Tabel_Forespørgsel_fra_Visma28[[#This Row],[SupDescr]])</f>
        <v xml:space="preserve"> - Svejsehængsel RF 100 mm c-line RF 304</v>
      </c>
      <c r="G3317" t="s">
        <v>2317</v>
      </c>
      <c r="H3317">
        <v>1</v>
      </c>
      <c r="I3317" t="str">
        <f>IF(A3317=A3316,I3316&amp;CHAR(10)&amp;"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- 085 646 - Svejsehængsel RF 100 mm c-line RF 304</v>
      </c>
    </row>
    <row r="3318" spans="1:9" x14ac:dyDescent="0.25">
      <c r="A3318" t="s">
        <v>1784</v>
      </c>
      <c r="B3318">
        <v>43600966</v>
      </c>
      <c r="C3318" t="s">
        <v>2384</v>
      </c>
      <c r="D3318" t="str">
        <f>IF(Tabel_Forespørgsel_fra_Visma28[[#This Row],[SupProd]]=" "," "," - "&amp;Tabel_Forespørgsel_fra_Visma28[[#This Row],[SupProd]])</f>
        <v xml:space="preserve"> - 085 648</v>
      </c>
      <c r="E3318" t="s">
        <v>1785</v>
      </c>
      <c r="F3318" t="str">
        <f>IF(Tabel_Forespørgsel_fra_Visma28[[#This Row],[SupDescr]]=" "," "," - "&amp;Tabel_Forespørgsel_fra_Visma28[[#This Row],[SupDescr]])</f>
        <v xml:space="preserve"> - Svejsehængsel RF 120 mm c-line RF 304</v>
      </c>
      <c r="G3318" t="s">
        <v>2317</v>
      </c>
      <c r="H3318">
        <v>1</v>
      </c>
      <c r="I3318" t="str">
        <f>IF(A3318=A3317,I3317&amp;CHAR(10)&amp;"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- 085 648 - Svejsehængsel RF 120 mm c-line RF 304</v>
      </c>
    </row>
    <row r="3319" spans="1:9" x14ac:dyDescent="0.25">
      <c r="A3319" t="s">
        <v>1786</v>
      </c>
      <c r="B3319">
        <v>43600966</v>
      </c>
      <c r="C3319" t="s">
        <v>2385</v>
      </c>
      <c r="D3319" t="str">
        <f>IF(Tabel_Forespørgsel_fra_Visma28[[#This Row],[SupProd]]=" "," "," - "&amp;Tabel_Forespørgsel_fra_Visma28[[#This Row],[SupProd]])</f>
        <v xml:space="preserve"> - 085 650</v>
      </c>
      <c r="E3319" t="s">
        <v>1787</v>
      </c>
      <c r="F3319" t="str">
        <f>IF(Tabel_Forespørgsel_fra_Visma28[[#This Row],[SupDescr]]=" "," "," - "&amp;Tabel_Forespørgsel_fra_Visma28[[#This Row],[SupDescr]])</f>
        <v xml:space="preserve"> - Svejsehængsel RF 135 mm c-line RF 304</v>
      </c>
      <c r="G3319" t="s">
        <v>2317</v>
      </c>
      <c r="H3319">
        <v>1</v>
      </c>
      <c r="I3319" t="str">
        <f>IF(A3319=A3318,I3318&amp;CHAR(10)&amp;"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- 085 650 - Svejsehængsel RF 135 mm c-line RF 304</v>
      </c>
    </row>
    <row r="3320" spans="1:9" x14ac:dyDescent="0.25">
      <c r="A3320" t="s">
        <v>1788</v>
      </c>
      <c r="B3320">
        <v>43600966</v>
      </c>
      <c r="C3320" t="s">
        <v>2386</v>
      </c>
      <c r="D3320" t="str">
        <f>IF(Tabel_Forespørgsel_fra_Visma28[[#This Row],[SupProd]]=" "," "," - "&amp;Tabel_Forespørgsel_fra_Visma28[[#This Row],[SupProd]])</f>
        <v xml:space="preserve"> - 085 652</v>
      </c>
      <c r="E3320" t="s">
        <v>1789</v>
      </c>
      <c r="F3320" t="str">
        <f>IF(Tabel_Forespørgsel_fra_Visma28[[#This Row],[SupDescr]]=" "," "," - "&amp;Tabel_Forespørgsel_fra_Visma28[[#This Row],[SupDescr]])</f>
        <v xml:space="preserve"> - Svejsehængsel RF 180 mm c-line RF 304</v>
      </c>
      <c r="G3320" t="s">
        <v>2317</v>
      </c>
      <c r="H3320">
        <v>1</v>
      </c>
      <c r="I3320" t="str">
        <f>IF(A3320=A3319,I3319&amp;CHAR(10)&amp;"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- 085 652 - Svejsehængsel RF 180 mm c-line RF 304</v>
      </c>
    </row>
    <row r="3321" spans="1:9" x14ac:dyDescent="0.25">
      <c r="A3321" t="s">
        <v>1430</v>
      </c>
      <c r="B3321">
        <v>43600966</v>
      </c>
      <c r="C3321" t="s">
        <v>2316</v>
      </c>
      <c r="D3321" t="str">
        <f>IF(Tabel_Forespørgsel_fra_Visma28[[#This Row],[SupProd]]=" "," "," - "&amp;Tabel_Forespørgsel_fra_Visma28[[#This Row],[SupProd]])</f>
        <v xml:space="preserve"> - 085 643</v>
      </c>
      <c r="E3321" t="s">
        <v>1431</v>
      </c>
      <c r="F3321" t="str">
        <f>IF(Tabel_Forespørgsel_fra_Visma28[[#This Row],[SupDescr]]=" "," "," - "&amp;Tabel_Forespørgsel_fra_Visma28[[#This Row],[SupDescr]])</f>
        <v xml:space="preserve"> - Svejsehængsel RF 60 mm c-line RF 316</v>
      </c>
      <c r="G3321" t="s">
        <v>2317</v>
      </c>
      <c r="H3321">
        <v>1</v>
      </c>
      <c r="I3321" t="str">
        <f>IF(A3321=A3320,I3320&amp;CHAR(10)&amp;"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- 085 643 - Svejsehængsel RF 60 mm c-line RF 316</v>
      </c>
    </row>
    <row r="3322" spans="1:9" x14ac:dyDescent="0.25">
      <c r="A3322" t="s">
        <v>1878</v>
      </c>
      <c r="B3322">
        <v>43600966</v>
      </c>
      <c r="C3322" t="s">
        <v>2318</v>
      </c>
      <c r="D3322" t="str">
        <f>IF(Tabel_Forespørgsel_fra_Visma28[[#This Row],[SupProd]]=" "," "," - "&amp;Tabel_Forespørgsel_fra_Visma28[[#This Row],[SupProd]])</f>
        <v xml:space="preserve"> - 085 645</v>
      </c>
      <c r="E3322" t="s">
        <v>1879</v>
      </c>
      <c r="F3322" t="str">
        <f>IF(Tabel_Forespørgsel_fra_Visma28[[#This Row],[SupDescr]]=" "," "," - "&amp;Tabel_Forespørgsel_fra_Visma28[[#This Row],[SupDescr]])</f>
        <v xml:space="preserve"> - Svejsehængsel RF 80 mm c-line RF 316</v>
      </c>
      <c r="G3322" t="s">
        <v>2317</v>
      </c>
      <c r="H3322">
        <v>1</v>
      </c>
      <c r="I3322" t="str">
        <f>IF(A3322=A3321,I3321&amp;CHAR(10)&amp;"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- 085 645 - Svejsehængsel RF 80 mm c-line RF 316</v>
      </c>
    </row>
    <row r="3323" spans="1:9" x14ac:dyDescent="0.25">
      <c r="A3323" t="s">
        <v>1880</v>
      </c>
      <c r="B3323">
        <v>43600966</v>
      </c>
      <c r="C3323" t="s">
        <v>2319</v>
      </c>
      <c r="D3323" t="str">
        <f>IF(Tabel_Forespørgsel_fra_Visma28[[#This Row],[SupProd]]=" "," "," - "&amp;Tabel_Forespørgsel_fra_Visma28[[#This Row],[SupProd]])</f>
        <v xml:space="preserve"> - 085 647</v>
      </c>
      <c r="E3323" t="s">
        <v>1881</v>
      </c>
      <c r="F3323" t="str">
        <f>IF(Tabel_Forespørgsel_fra_Visma28[[#This Row],[SupDescr]]=" "," "," - "&amp;Tabel_Forespørgsel_fra_Visma28[[#This Row],[SupDescr]])</f>
        <v xml:space="preserve"> - Svejsehængsel RF 100 mm c-line RF 316</v>
      </c>
      <c r="G3323" t="s">
        <v>2317</v>
      </c>
      <c r="H3323">
        <v>1</v>
      </c>
      <c r="I3323" t="str">
        <f>IF(A3323=A3322,I3322&amp;CHAR(10)&amp;"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- 085 647 - Svejsehængsel RF 100 mm c-line RF 316</v>
      </c>
    </row>
    <row r="3324" spans="1:9" x14ac:dyDescent="0.25">
      <c r="A3324" t="s">
        <v>1776</v>
      </c>
      <c r="B3324">
        <v>43600966</v>
      </c>
      <c r="C3324" t="s">
        <v>2395</v>
      </c>
      <c r="D3324" t="str">
        <f>IF(Tabel_Forespørgsel_fra_Visma28[[#This Row],[SupProd]]=" "," "," - "&amp;Tabel_Forespørgsel_fra_Visma28[[#This Row],[SupProd]])</f>
        <v xml:space="preserve"> - 085 649</v>
      </c>
      <c r="E3324" t="s">
        <v>1777</v>
      </c>
      <c r="F3324" t="str">
        <f>IF(Tabel_Forespørgsel_fra_Visma28[[#This Row],[SupDescr]]=" "," "," - "&amp;Tabel_Forespørgsel_fra_Visma28[[#This Row],[SupDescr]])</f>
        <v xml:space="preserve"> - Svejsehængsel RF 120 mm c-line RF 316</v>
      </c>
      <c r="G3324" t="s">
        <v>2317</v>
      </c>
      <c r="H3324">
        <v>1</v>
      </c>
      <c r="I3324" t="str">
        <f>IF(A3324=A3323,I3323&amp;CHAR(10)&amp;"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- 085 649 - Svejsehængsel RF 120 mm c-line RF 316</v>
      </c>
    </row>
    <row r="3325" spans="1:9" x14ac:dyDescent="0.25">
      <c r="A3325" t="s">
        <v>1882</v>
      </c>
      <c r="B3325">
        <v>43600966</v>
      </c>
      <c r="C3325" t="s">
        <v>2320</v>
      </c>
      <c r="D3325" t="str">
        <f>IF(Tabel_Forespørgsel_fra_Visma28[[#This Row],[SupProd]]=" "," "," - "&amp;Tabel_Forespørgsel_fra_Visma28[[#This Row],[SupProd]])</f>
        <v xml:space="preserve"> - 085 653</v>
      </c>
      <c r="E3325" t="s">
        <v>1883</v>
      </c>
      <c r="F3325" t="str">
        <f>IF(Tabel_Forespørgsel_fra_Visma28[[#This Row],[SupDescr]]=" "," "," - "&amp;Tabel_Forespørgsel_fra_Visma28[[#This Row],[SupDescr]])</f>
        <v xml:space="preserve"> - Svejsehængsel RF 150 mm c-line RF 316</v>
      </c>
      <c r="G3325" t="s">
        <v>2317</v>
      </c>
      <c r="H3325">
        <v>1</v>
      </c>
      <c r="I3325" t="str">
        <f>IF(A3325=A3324,I3324&amp;CHAR(10)&amp;"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- 085 653 - Svejsehængsel RF 150 mm c-line RF 316</v>
      </c>
    </row>
    <row r="3326" spans="1:9" x14ac:dyDescent="0.25">
      <c r="A3326" t="s">
        <v>9165</v>
      </c>
      <c r="B3326">
        <v>56250500</v>
      </c>
      <c r="C3326" t="s">
        <v>9166</v>
      </c>
      <c r="D3326" t="str">
        <f>IF(Tabel_Forespørgsel_fra_Visma28[[#This Row],[SupProd]]=" "," "," - "&amp;Tabel_Forespørgsel_fra_Visma28[[#This Row],[SupProd]])</f>
        <v xml:space="preserve"> - 218-9303</v>
      </c>
      <c r="E3326" t="s">
        <v>9167</v>
      </c>
      <c r="F3326" t="str">
        <f>IF(Tabel_Forespørgsel_fra_Visma28[[#This Row],[SupDescr]]=" "," "," - "&amp;Tabel_Forespørgsel_fra_Visma28[[#This Row],[SupDescr]])</f>
        <v xml:space="preserve"> - Hængsel 60x60 rustfri 316</v>
      </c>
      <c r="G3326" t="s">
        <v>3983</v>
      </c>
      <c r="H3326">
        <v>1</v>
      </c>
      <c r="I3326" t="str">
        <f>IF(A3326=A3325,I3325&amp;CHAR(10)&amp;"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- 218-9303 - Hængsel 60x60 rustfri 316</v>
      </c>
    </row>
    <row r="3327" spans="1:9" x14ac:dyDescent="0.25">
      <c r="A3327" t="s">
        <v>10679</v>
      </c>
      <c r="B3327">
        <v>38169999</v>
      </c>
      <c r="C3327" t="s">
        <v>10680</v>
      </c>
      <c r="D3327" t="str">
        <f>IF(Tabel_Forespørgsel_fra_Visma28[[#This Row],[SupProd]]=" "," "," - "&amp;Tabel_Forespørgsel_fra_Visma28[[#This Row],[SupProd]])</f>
        <v xml:space="preserve"> - 726-4093</v>
      </c>
      <c r="E3327" t="s">
        <v>16</v>
      </c>
      <c r="F3327" t="str">
        <f>IF(Tabel_Forespørgsel_fra_Visma28[[#This Row],[SupDescr]]=" "," "," - "&amp;Tabel_Forespørgsel_fra_Visma28[[#This Row],[SupDescr]])</f>
        <v xml:space="preserve"> </v>
      </c>
      <c r="G3327" t="s">
        <v>10681</v>
      </c>
      <c r="H3327">
        <v>1</v>
      </c>
      <c r="I3327" t="str">
        <f>IF(A3327=A3326,I3326&amp;CHAR(10)&amp;"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RS Components - 726-4093 </v>
      </c>
    </row>
    <row r="3328" spans="1:9" x14ac:dyDescent="0.25">
      <c r="A3328" t="s">
        <v>2321</v>
      </c>
      <c r="B3328">
        <v>43600966</v>
      </c>
      <c r="C3328" t="s">
        <v>2322</v>
      </c>
      <c r="D3328" t="str">
        <f>IF(Tabel_Forespørgsel_fra_Visma28[[#This Row],[SupProd]]=" "," "," - "&amp;Tabel_Forespørgsel_fra_Visma28[[#This Row],[SupProd]])</f>
        <v xml:space="preserve"> - 15.12.076</v>
      </c>
      <c r="E3328" t="s">
        <v>16</v>
      </c>
      <c r="F3328" t="str">
        <f>IF(Tabel_Forespørgsel_fra_Visma28[[#This Row],[SupDescr]]=" "," "," - "&amp;Tabel_Forespørgsel_fra_Visma28[[#This Row],[SupDescr]])</f>
        <v xml:space="preserve"> </v>
      </c>
      <c r="G3328" t="s">
        <v>2317</v>
      </c>
      <c r="H3328">
        <v>1</v>
      </c>
      <c r="I3328" t="str">
        <f>IF(A3328=A3327,I3327&amp;CHAR(10)&amp;"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- 15.12.076 </v>
      </c>
    </row>
    <row r="3329" spans="1:9" x14ac:dyDescent="0.25">
      <c r="A3329" t="s">
        <v>7075</v>
      </c>
      <c r="B3329">
        <v>43600966</v>
      </c>
      <c r="C3329" t="s">
        <v>7076</v>
      </c>
      <c r="D3329" t="str">
        <f>IF(Tabel_Forespørgsel_fra_Visma28[[#This Row],[SupProd]]=" "," "," - "&amp;Tabel_Forespørgsel_fra_Visma28[[#This Row],[SupProd]])</f>
        <v xml:space="preserve"> - 033 512</v>
      </c>
      <c r="E3329" t="s">
        <v>16</v>
      </c>
      <c r="F3329" t="str">
        <f>IF(Tabel_Forespørgsel_fra_Visma28[[#This Row],[SupDescr]]=" "," "," - "&amp;Tabel_Forespørgsel_fra_Visma28[[#This Row],[SupDescr]])</f>
        <v xml:space="preserve"> </v>
      </c>
      <c r="G3329" t="s">
        <v>2317</v>
      </c>
      <c r="H3329">
        <v>1</v>
      </c>
      <c r="I3329" t="str">
        <f>IF(A3329=A3328,I3328&amp;CHAR(10)&amp;"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- 033 512 </v>
      </c>
    </row>
    <row r="3330" spans="1:9" x14ac:dyDescent="0.25">
      <c r="A3330" t="s">
        <v>11462</v>
      </c>
      <c r="B3330">
        <v>56250500</v>
      </c>
      <c r="C3330" t="s">
        <v>16</v>
      </c>
      <c r="D3330" t="str">
        <f>IF(Tabel_Forespørgsel_fra_Visma28[[#This Row],[SupProd]]=" "," "," - "&amp;Tabel_Forespørgsel_fra_Visma28[[#This Row],[SupProd]])</f>
        <v xml:space="preserve"> </v>
      </c>
      <c r="E3330" t="s">
        <v>16</v>
      </c>
      <c r="F3330" t="str">
        <f>IF(Tabel_Forespørgsel_fra_Visma28[[#This Row],[SupDescr]]=" "," "," - "&amp;Tabel_Forespørgsel_fra_Visma28[[#This Row],[SupDescr]])</f>
        <v xml:space="preserve"> </v>
      </c>
      <c r="G3330" t="s">
        <v>3983</v>
      </c>
      <c r="H3330">
        <v>1</v>
      </c>
      <c r="I3330" t="str">
        <f>IF(A3330=A3329,I3329&amp;CHAR(10)&amp;"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 </v>
      </c>
    </row>
    <row r="3331" spans="1:9" x14ac:dyDescent="0.25">
      <c r="A3331" t="s">
        <v>41770</v>
      </c>
      <c r="B3331">
        <v>76342300</v>
      </c>
      <c r="C3331" t="s">
        <v>41771</v>
      </c>
      <c r="D3331" t="str">
        <f>IF(Tabel_Forespørgsel_fra_Visma28[[#This Row],[SupProd]]=" "," "," - "&amp;Tabel_Forespørgsel_fra_Visma28[[#This Row],[SupProd]])</f>
        <v xml:space="preserve"> - APIN 1</v>
      </c>
      <c r="E3331" t="s">
        <v>16</v>
      </c>
      <c r="F3331" t="str">
        <f>IF(Tabel_Forespørgsel_fra_Visma28[[#This Row],[SupDescr]]=" "," "," - "&amp;Tabel_Forespørgsel_fra_Visma28[[#This Row],[SupDescr]])</f>
        <v xml:space="preserve"> </v>
      </c>
      <c r="G3331" t="s">
        <v>4120</v>
      </c>
      <c r="H3331">
        <v>1</v>
      </c>
      <c r="I3331" t="str">
        <f>IF(A3331=A3330,I3330&amp;CHAR(10)&amp;"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APIN 1 </v>
      </c>
    </row>
    <row r="3332" spans="1:9" x14ac:dyDescent="0.25">
      <c r="A3332" t="s">
        <v>41772</v>
      </c>
      <c r="B3332">
        <v>76342300</v>
      </c>
      <c r="C3332" t="s">
        <v>41773</v>
      </c>
      <c r="D3332" t="str">
        <f>IF(Tabel_Forespørgsel_fra_Visma28[[#This Row],[SupProd]]=" "," "," - "&amp;Tabel_Forespørgsel_fra_Visma28[[#This Row],[SupProd]])</f>
        <v xml:space="preserve"> - APIN 2</v>
      </c>
      <c r="E3332" t="s">
        <v>16</v>
      </c>
      <c r="F3332" t="str">
        <f>IF(Tabel_Forespørgsel_fra_Visma28[[#This Row],[SupDescr]]=" "," "," - "&amp;Tabel_Forespørgsel_fra_Visma28[[#This Row],[SupDescr]])</f>
        <v xml:space="preserve"> </v>
      </c>
      <c r="G3332" t="s">
        <v>4120</v>
      </c>
      <c r="H3332">
        <v>1</v>
      </c>
      <c r="I3332" t="str">
        <f>IF(A3332=A3331,I3331&amp;CHAR(10)&amp;"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APIN 2 </v>
      </c>
    </row>
    <row r="3333" spans="1:9" x14ac:dyDescent="0.25">
      <c r="A3333" t="s">
        <v>9253</v>
      </c>
      <c r="B3333">
        <v>76342300</v>
      </c>
      <c r="C3333" t="s">
        <v>41084</v>
      </c>
      <c r="D3333" t="str">
        <f>IF(Tabel_Forespørgsel_fra_Visma28[[#This Row],[SupProd]]=" "," "," - "&amp;Tabel_Forespørgsel_fra_Visma28[[#This Row],[SupProd]])</f>
        <v xml:space="preserve"> - APIN 3</v>
      </c>
      <c r="E3333" t="s">
        <v>16</v>
      </c>
      <c r="F3333" t="str">
        <f>IF(Tabel_Forespørgsel_fra_Visma28[[#This Row],[SupDescr]]=" "," "," - "&amp;Tabel_Forespørgsel_fra_Visma28[[#This Row],[SupDescr]])</f>
        <v xml:space="preserve"> </v>
      </c>
      <c r="G3333" t="s">
        <v>4120</v>
      </c>
      <c r="H3333">
        <v>1</v>
      </c>
      <c r="I3333" t="str">
        <f>IF(A3333=A3332,I3332&amp;CHAR(10)&amp;"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APIN 3 </v>
      </c>
    </row>
    <row r="3334" spans="1:9" x14ac:dyDescent="0.25">
      <c r="A3334" t="s">
        <v>41774</v>
      </c>
      <c r="B3334">
        <v>76342300</v>
      </c>
      <c r="C3334" t="s">
        <v>41775</v>
      </c>
      <c r="D3334" t="str">
        <f>IF(Tabel_Forespørgsel_fra_Visma28[[#This Row],[SupProd]]=" "," "," - "&amp;Tabel_Forespørgsel_fra_Visma28[[#This Row],[SupProd]])</f>
        <v xml:space="preserve"> - APIN 4</v>
      </c>
      <c r="E3334" t="s">
        <v>16</v>
      </c>
      <c r="F3334" t="str">
        <f>IF(Tabel_Forespørgsel_fra_Visma28[[#This Row],[SupDescr]]=" "," "," - "&amp;Tabel_Forespørgsel_fra_Visma28[[#This Row],[SupDescr]])</f>
        <v xml:space="preserve"> </v>
      </c>
      <c r="G3334" t="s">
        <v>4120</v>
      </c>
      <c r="H3334">
        <v>1</v>
      </c>
      <c r="I3334" t="str">
        <f>IF(A3334=A3333,I3333&amp;CHAR(10)&amp;"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APIN 4 </v>
      </c>
    </row>
    <row r="3335" spans="1:9" x14ac:dyDescent="0.25">
      <c r="A3335" t="s">
        <v>41776</v>
      </c>
      <c r="B3335">
        <v>76342300</v>
      </c>
      <c r="C3335" t="s">
        <v>41777</v>
      </c>
      <c r="D3335" t="str">
        <f>IF(Tabel_Forespørgsel_fra_Visma28[[#This Row],[SupProd]]=" "," "," - "&amp;Tabel_Forespørgsel_fra_Visma28[[#This Row],[SupProd]])</f>
        <v xml:space="preserve"> - APIN 5</v>
      </c>
      <c r="E3335" t="s">
        <v>16</v>
      </c>
      <c r="F3335" t="str">
        <f>IF(Tabel_Forespørgsel_fra_Visma28[[#This Row],[SupDescr]]=" "," "," - "&amp;Tabel_Forespørgsel_fra_Visma28[[#This Row],[SupDescr]])</f>
        <v xml:space="preserve"> </v>
      </c>
      <c r="G3335" t="s">
        <v>4120</v>
      </c>
      <c r="H3335">
        <v>1</v>
      </c>
      <c r="I3335" t="str">
        <f>IF(A3335=A3334,I3334&amp;CHAR(10)&amp;"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APIN 5 </v>
      </c>
    </row>
    <row r="3336" spans="1:9" x14ac:dyDescent="0.25">
      <c r="A3336" t="s">
        <v>5431</v>
      </c>
      <c r="B3336">
        <v>96306000</v>
      </c>
      <c r="C3336" t="s">
        <v>5432</v>
      </c>
      <c r="D3336" t="str">
        <f>IF(Tabel_Forespørgsel_fra_Visma28[[#This Row],[SupProd]]=" "," "," - "&amp;Tabel_Forespørgsel_fra_Visma28[[#This Row],[SupProd]])</f>
        <v xml:space="preserve"> - 314617</v>
      </c>
      <c r="E3336" t="s">
        <v>5433</v>
      </c>
      <c r="F3336" t="str">
        <f>IF(Tabel_Forespørgsel_fra_Visma28[[#This Row],[SupDescr]]=" "," "," - "&amp;Tabel_Forespørgsel_fra_Visma28[[#This Row],[SupDescr]])</f>
        <v xml:space="preserve"> - Ø114,3/Ø220</v>
      </c>
      <c r="G3336" t="s">
        <v>8068</v>
      </c>
      <c r="H3336">
        <v>1</v>
      </c>
      <c r="I3336" t="str">
        <f>IF(A3336=A3335,I3335&amp;CHAR(10)&amp;"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- 314617 - Ø114,3/Ø220</v>
      </c>
    </row>
    <row r="3337" spans="1:9" x14ac:dyDescent="0.25">
      <c r="A3337" t="s">
        <v>5429</v>
      </c>
      <c r="B3337">
        <v>76342300</v>
      </c>
      <c r="C3337" t="s">
        <v>5430</v>
      </c>
      <c r="D3337" t="str">
        <f>IF(Tabel_Forespørgsel_fra_Visma28[[#This Row],[SupProd]]=" "," "," - "&amp;Tabel_Forespørgsel_fra_Visma28[[#This Row],[SupProd]])</f>
        <v xml:space="preserve"> - C112stff</v>
      </c>
      <c r="E3337" t="s">
        <v>16</v>
      </c>
      <c r="F3337" t="str">
        <f>IF(Tabel_Forespørgsel_fra_Visma28[[#This Row],[SupDescr]]=" "," "," - "&amp;Tabel_Forespørgsel_fra_Visma28[[#This Row],[SupDescr]])</f>
        <v xml:space="preserve"> </v>
      </c>
      <c r="G3337" t="s">
        <v>4120</v>
      </c>
      <c r="H3337">
        <v>1</v>
      </c>
      <c r="I3337" t="str">
        <f>IF(A3337=A3336,I3336&amp;CHAR(10)&amp;"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C112stff </v>
      </c>
    </row>
    <row r="3338" spans="1:9" x14ac:dyDescent="0.25">
      <c r="A3338" t="s">
        <v>2370</v>
      </c>
      <c r="B3338">
        <v>75144444</v>
      </c>
      <c r="C3338" t="s">
        <v>4715</v>
      </c>
      <c r="D3338" t="str">
        <f>IF(Tabel_Forespørgsel_fra_Visma28[[#This Row],[SupProd]]=" "," "," - "&amp;Tabel_Forespørgsel_fra_Visma28[[#This Row],[SupProd]])</f>
        <v xml:space="preserve"> - B040P1225RZ90</v>
      </c>
      <c r="E3338" t="s">
        <v>4715</v>
      </c>
      <c r="F3338" t="str">
        <f>IF(Tabel_Forespørgsel_fra_Visma28[[#This Row],[SupDescr]]=" "," "," - "&amp;Tabel_Forespørgsel_fra_Visma28[[#This Row],[SupDescr]])</f>
        <v xml:space="preserve"> - B040P1225RZ90</v>
      </c>
      <c r="G3338" t="s">
        <v>3985</v>
      </c>
      <c r="H3338">
        <v>1</v>
      </c>
      <c r="I3338" t="str">
        <f>IF(A3338=A3337,I3337&amp;CHAR(10)&amp;"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PMC HYDROPOWER - B040P1225RZ90 - B040P1225RZ90</v>
      </c>
    </row>
    <row r="3339" spans="1:9" x14ac:dyDescent="0.25">
      <c r="A3339" t="s">
        <v>4119</v>
      </c>
      <c r="B3339">
        <v>76342300</v>
      </c>
      <c r="C3339" t="s">
        <v>16</v>
      </c>
      <c r="D3339" t="str">
        <f>IF(Tabel_Forespørgsel_fra_Visma28[[#This Row],[SupProd]]=" "," "," - "&amp;Tabel_Forespørgsel_fra_Visma28[[#This Row],[SupProd]])</f>
        <v xml:space="preserve"> </v>
      </c>
      <c r="E3339" t="s">
        <v>16</v>
      </c>
      <c r="F3339" t="str">
        <f>IF(Tabel_Forespørgsel_fra_Visma28[[#This Row],[SupDescr]]=" "," "," - "&amp;Tabel_Forespørgsel_fra_Visma28[[#This Row],[SupDescr]])</f>
        <v xml:space="preserve"> </v>
      </c>
      <c r="G3339" t="s">
        <v>4120</v>
      </c>
      <c r="H3339">
        <v>1</v>
      </c>
      <c r="I3339" t="str">
        <f>IF(A3339=A3338,I3338&amp;CHAR(10)&amp;"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 </v>
      </c>
    </row>
    <row r="3340" spans="1:9" x14ac:dyDescent="0.25">
      <c r="A3340" t="s">
        <v>4123</v>
      </c>
      <c r="B3340">
        <v>96306000</v>
      </c>
      <c r="C3340" t="s">
        <v>4124</v>
      </c>
      <c r="D3340" t="str">
        <f>IF(Tabel_Forespørgsel_fra_Visma28[[#This Row],[SupProd]]=" "," "," - "&amp;Tabel_Forespørgsel_fra_Visma28[[#This Row],[SupProd]])</f>
        <v xml:space="preserve"> - 318782</v>
      </c>
      <c r="E3340" t="s">
        <v>16</v>
      </c>
      <c r="F3340" t="str">
        <f>IF(Tabel_Forespørgsel_fra_Visma28[[#This Row],[SupDescr]]=" "," "," - "&amp;Tabel_Forespørgsel_fra_Visma28[[#This Row],[SupDescr]])</f>
        <v xml:space="preserve"> </v>
      </c>
      <c r="G3340" t="s">
        <v>8068</v>
      </c>
      <c r="H3340">
        <v>1</v>
      </c>
      <c r="I3340" t="str">
        <f>IF(A3340=A3339,I3339&amp;CHAR(10)&amp;"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- 318782 </v>
      </c>
    </row>
    <row r="3341" spans="1:9" x14ac:dyDescent="0.25">
      <c r="A3341" t="s">
        <v>4756</v>
      </c>
      <c r="B3341">
        <v>96306000</v>
      </c>
      <c r="C3341" t="s">
        <v>4757</v>
      </c>
      <c r="D3341" t="str">
        <f>IF(Tabel_Forespørgsel_fra_Visma28[[#This Row],[SupProd]]=" "," "," - "&amp;Tabel_Forespørgsel_fra_Visma28[[#This Row],[SupProd]])</f>
        <v xml:space="preserve"> - 941922</v>
      </c>
      <c r="E3341" t="s">
        <v>16</v>
      </c>
      <c r="F3341" t="str">
        <f>IF(Tabel_Forespørgsel_fra_Visma28[[#This Row],[SupDescr]]=" "," "," - "&amp;Tabel_Forespørgsel_fra_Visma28[[#This Row],[SupDescr]])</f>
        <v xml:space="preserve"> </v>
      </c>
      <c r="G3341" t="s">
        <v>8068</v>
      </c>
      <c r="H3341">
        <v>1</v>
      </c>
      <c r="I3341" t="str">
        <f>IF(A3341=A3340,I3340&amp;CHAR(10)&amp;"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- 941922 </v>
      </c>
    </row>
    <row r="3342" spans="1:9" x14ac:dyDescent="0.25">
      <c r="A3342" t="s">
        <v>15290</v>
      </c>
      <c r="B3342">
        <v>30252861</v>
      </c>
      <c r="C3342" t="s">
        <v>15291</v>
      </c>
      <c r="D3342" t="str">
        <f>IF(Tabel_Forespørgsel_fra_Visma28[[#This Row],[SupProd]]=" "," "," - "&amp;Tabel_Forespørgsel_fra_Visma28[[#This Row],[SupProd]])</f>
        <v xml:space="preserve"> - 1576603166R</v>
      </c>
      <c r="E3342" t="s">
        <v>15292</v>
      </c>
      <c r="F3342" t="str">
        <f>IF(Tabel_Forespørgsel_fra_Visma28[[#This Row],[SupDescr]]=" "," "," - "&amp;Tabel_Forespørgsel_fra_Visma28[[#This Row],[SupDescr]])</f>
        <v xml:space="preserve"> - Rustfri syrefast A4 kortleddet kæde 3x16mm rulle a 100 mtr.</v>
      </c>
      <c r="G3342" t="s">
        <v>15293</v>
      </c>
      <c r="H3342">
        <v>1</v>
      </c>
      <c r="I3342" t="str">
        <f>IF(A3342=A3341,I3341&amp;CHAR(10)&amp;"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Birger A. Handel - 1576603166R - Rustfri syrefast A4 kortleddet kæde 3x16mm rulle a 100 mtr.</v>
      </c>
    </row>
    <row r="3343" spans="1:9" x14ac:dyDescent="0.25">
      <c r="A3343" t="s">
        <v>41780</v>
      </c>
      <c r="B3343">
        <v>76342300</v>
      </c>
      <c r="C3343" t="s">
        <v>41781</v>
      </c>
      <c r="D3343" t="str">
        <f>IF(Tabel_Forespørgsel_fra_Visma28[[#This Row],[SupProd]]=" "," "," - "&amp;Tabel_Forespørgsel_fra_Visma28[[#This Row],[SupProd]])</f>
        <v xml:space="preserve"> - ADPIN 1</v>
      </c>
      <c r="E3343" t="s">
        <v>16</v>
      </c>
      <c r="F3343" t="str">
        <f>IF(Tabel_Forespørgsel_fra_Visma28[[#This Row],[SupDescr]]=" "," "," - "&amp;Tabel_Forespørgsel_fra_Visma28[[#This Row],[SupDescr]])</f>
        <v xml:space="preserve"> </v>
      </c>
      <c r="G3343" t="s">
        <v>4120</v>
      </c>
      <c r="H3343">
        <v>1</v>
      </c>
      <c r="I3343" t="str">
        <f>IF(A3343=A3342,I3342&amp;CHAR(10)&amp;"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ADPIN 1 </v>
      </c>
    </row>
    <row r="3344" spans="1:9" x14ac:dyDescent="0.25">
      <c r="A3344" t="s">
        <v>41782</v>
      </c>
      <c r="B3344">
        <v>76342300</v>
      </c>
      <c r="C3344" t="s">
        <v>41783</v>
      </c>
      <c r="D3344" t="str">
        <f>IF(Tabel_Forespørgsel_fra_Visma28[[#This Row],[SupProd]]=" "," "," - "&amp;Tabel_Forespørgsel_fra_Visma28[[#This Row],[SupProd]])</f>
        <v xml:space="preserve"> - ADPIN 2</v>
      </c>
      <c r="E3344" t="s">
        <v>16</v>
      </c>
      <c r="F3344" t="str">
        <f>IF(Tabel_Forespørgsel_fra_Visma28[[#This Row],[SupDescr]]=" "," "," - "&amp;Tabel_Forespørgsel_fra_Visma28[[#This Row],[SupDescr]])</f>
        <v xml:space="preserve"> </v>
      </c>
      <c r="G3344" t="s">
        <v>4120</v>
      </c>
      <c r="H3344">
        <v>1</v>
      </c>
      <c r="I3344" t="str">
        <f>IF(A3344=A3343,I3343&amp;CHAR(10)&amp;"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ADPIN 2 </v>
      </c>
    </row>
    <row r="3345" spans="1:9" x14ac:dyDescent="0.25">
      <c r="A3345" t="s">
        <v>41778</v>
      </c>
      <c r="B3345">
        <v>76342300</v>
      </c>
      <c r="C3345" t="s">
        <v>41779</v>
      </c>
      <c r="D3345" t="str">
        <f>IF(Tabel_Forespørgsel_fra_Visma28[[#This Row],[SupProd]]=" "," "," - "&amp;Tabel_Forespørgsel_fra_Visma28[[#This Row],[SupProd]])</f>
        <v xml:space="preserve"> - ADPIN 3</v>
      </c>
      <c r="E3345" t="s">
        <v>16</v>
      </c>
      <c r="F3345" t="str">
        <f>IF(Tabel_Forespørgsel_fra_Visma28[[#This Row],[SupDescr]]=" "," "," - "&amp;Tabel_Forespørgsel_fra_Visma28[[#This Row],[SupDescr]])</f>
        <v xml:space="preserve"> </v>
      </c>
      <c r="G3345" t="s">
        <v>4120</v>
      </c>
      <c r="H3345">
        <v>1</v>
      </c>
      <c r="I3345" t="str">
        <f>IF(A3345=A3344,I3344&amp;CHAR(10)&amp;"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ADPIN 3 </v>
      </c>
    </row>
    <row r="3346" spans="1:9" x14ac:dyDescent="0.25">
      <c r="A3346" t="s">
        <v>41784</v>
      </c>
      <c r="B3346">
        <v>76342300</v>
      </c>
      <c r="C3346" t="s">
        <v>41785</v>
      </c>
      <c r="D3346" t="str">
        <f>IF(Tabel_Forespørgsel_fra_Visma28[[#This Row],[SupProd]]=" "," "," - "&amp;Tabel_Forespørgsel_fra_Visma28[[#This Row],[SupProd]])</f>
        <v xml:space="preserve"> - ADPIN 4</v>
      </c>
      <c r="E3346" t="s">
        <v>16</v>
      </c>
      <c r="F3346" t="str">
        <f>IF(Tabel_Forespørgsel_fra_Visma28[[#This Row],[SupDescr]]=" "," "," - "&amp;Tabel_Forespørgsel_fra_Visma28[[#This Row],[SupDescr]])</f>
        <v xml:space="preserve"> </v>
      </c>
      <c r="G3346" t="s">
        <v>4120</v>
      </c>
      <c r="H3346">
        <v>1</v>
      </c>
      <c r="I3346" t="str">
        <f>IF(A3346=A3345,I3345&amp;CHAR(10)&amp;"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ADPIN 4 </v>
      </c>
    </row>
    <row r="3347" spans="1:9" x14ac:dyDescent="0.25">
      <c r="A3347" t="s">
        <v>41786</v>
      </c>
      <c r="B3347">
        <v>76342300</v>
      </c>
      <c r="C3347" t="s">
        <v>41787</v>
      </c>
      <c r="D3347" t="str">
        <f>IF(Tabel_Forespørgsel_fra_Visma28[[#This Row],[SupProd]]=" "," "," - "&amp;Tabel_Forespørgsel_fra_Visma28[[#This Row],[SupProd]])</f>
        <v xml:space="preserve"> - ADPIN 5</v>
      </c>
      <c r="E3347" t="s">
        <v>16</v>
      </c>
      <c r="F3347" t="str">
        <f>IF(Tabel_Forespørgsel_fra_Visma28[[#This Row],[SupDescr]]=" "," "," - "&amp;Tabel_Forespørgsel_fra_Visma28[[#This Row],[SupDescr]])</f>
        <v xml:space="preserve"> </v>
      </c>
      <c r="G3347" t="s">
        <v>4120</v>
      </c>
      <c r="H3347">
        <v>1</v>
      </c>
      <c r="I3347" t="str">
        <f>IF(A3347=A3346,I3346&amp;CHAR(10)&amp;"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ADPIN 5 </v>
      </c>
    </row>
    <row r="3348" spans="1:9" x14ac:dyDescent="0.25">
      <c r="A3348" t="s">
        <v>8626</v>
      </c>
      <c r="B3348">
        <v>43868333</v>
      </c>
      <c r="C3348" t="s">
        <v>8627</v>
      </c>
      <c r="D3348" t="str">
        <f>IF(Tabel_Forespørgsel_fra_Visma28[[#This Row],[SupProd]]=" "," "," - "&amp;Tabel_Forespørgsel_fra_Visma28[[#This Row],[SupProd]])</f>
        <v xml:space="preserve"> - 2082266m1215B</v>
      </c>
      <c r="E3348" t="s">
        <v>8628</v>
      </c>
      <c r="F3348" t="str">
        <f>IF(Tabel_Forespørgsel_fra_Visma28[[#This Row],[SupDescr]]=" "," "," - "&amp;Tabel_Forespørgsel_fra_Visma28[[#This Row],[SupDescr]])</f>
        <v xml:space="preserve"> - E+G Mini posioneringsbolt M/U Hvilestilling</v>
      </c>
      <c r="G3348" t="s">
        <v>8629</v>
      </c>
      <c r="H3348">
        <v>1</v>
      </c>
      <c r="I3348" t="str">
        <f>IF(A3348=A3347,I3347&amp;CHAR(10)&amp;"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BRD. KLEE A/S - 2082266m1215B - E+G Mini posioneringsbolt M/U Hvilestilling</v>
      </c>
    </row>
    <row r="3349" spans="1:9" x14ac:dyDescent="0.25">
      <c r="A3349" t="s">
        <v>41294</v>
      </c>
      <c r="B3349">
        <v>66158311</v>
      </c>
      <c r="C3349" t="s">
        <v>41295</v>
      </c>
      <c r="D3349" t="str">
        <f>IF(Tabel_Forespørgsel_fra_Visma28[[#This Row],[SupProd]]=" "," "," - "&amp;Tabel_Forespørgsel_fra_Visma28[[#This Row],[SupProd]])</f>
        <v xml:space="preserve"> - 014748082</v>
      </c>
      <c r="E3349" t="s">
        <v>41296</v>
      </c>
      <c r="F3349" t="str">
        <f>IF(Tabel_Forespørgsel_fra_Visma28[[#This Row],[SupDescr]]=" "," "," - "&amp;Tabel_Forespørgsel_fra_Visma28[[#This Row],[SupDescr]])</f>
        <v xml:space="preserve"> - Sv.Red 88,9-33,7/3,2-2,6mm Konc. Kval. P235GH, EN 10253-2</v>
      </c>
      <c r="G3349" t="s">
        <v>41297</v>
      </c>
      <c r="H3349">
        <v>1</v>
      </c>
      <c r="I3349" t="str">
        <f>IF(A3349=A3348,I3348&amp;CHAR(10)&amp;"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Brødrene Dahl - 014748082 - Sv.Red 88,9-33,7/3,2-2,6mm Konc. Kval. P235GH, EN 10253-2</v>
      </c>
    </row>
    <row r="3350" spans="1:9" x14ac:dyDescent="0.25">
      <c r="A3350" t="s">
        <v>10846</v>
      </c>
      <c r="B3350">
        <v>36955000</v>
      </c>
      <c r="C3350" t="s">
        <v>10847</v>
      </c>
      <c r="D3350" t="str">
        <f>IF(Tabel_Forespørgsel_fra_Visma28[[#This Row],[SupProd]]=" "," "," - "&amp;Tabel_Forespørgsel_fra_Visma28[[#This Row],[SupProd]])</f>
        <v xml:space="preserve"> - 4585051011</v>
      </c>
      <c r="E3350" t="s">
        <v>10848</v>
      </c>
      <c r="F3350" t="str">
        <f>IF(Tabel_Forespørgsel_fra_Visma28[[#This Row],[SupDescr]]=" "," "," - "&amp;Tabel_Forespørgsel_fra_Visma28[[#This Row],[SupDescr]])</f>
        <v xml:space="preserve"> - Cylgreb M10X11mm udvendig gevind drej ST</v>
      </c>
      <c r="G3350" t="s">
        <v>3982</v>
      </c>
      <c r="H3350">
        <v>1</v>
      </c>
      <c r="I3350" t="str">
        <f>IF(A3350=A3349,I3349&amp;CHAR(10)&amp;"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- 4585051011 - Cylgreb M10X11mm udvendig gevind drej ST</v>
      </c>
    </row>
    <row r="3351" spans="1:9" x14ac:dyDescent="0.25">
      <c r="A3351" t="s">
        <v>8263</v>
      </c>
      <c r="B3351">
        <v>38373587</v>
      </c>
      <c r="C3351" t="s">
        <v>8264</v>
      </c>
      <c r="D3351" t="str">
        <f>IF(Tabel_Forespørgsel_fra_Visma28[[#This Row],[SupProd]]=" "," "," - "&amp;Tabel_Forespørgsel_fra_Visma28[[#This Row],[SupProd]])</f>
        <v xml:space="preserve"> - 8016445000057</v>
      </c>
      <c r="E3351" t="s">
        <v>16</v>
      </c>
      <c r="F3351" t="str">
        <f>IF(Tabel_Forespørgsel_fra_Visma28[[#This Row],[SupDescr]]=" "," "," - "&amp;Tabel_Forespørgsel_fra_Visma28[[#This Row],[SupDescr]])</f>
        <v xml:space="preserve"> </v>
      </c>
      <c r="G3351" t="s">
        <v>8265</v>
      </c>
      <c r="H3351">
        <v>1</v>
      </c>
      <c r="I3351" t="str">
        <f>IF(A3351=A3350,I3350&amp;CHAR(10)&amp;"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Bels.dk - 8016445000057 </v>
      </c>
    </row>
    <row r="3352" spans="1:9" x14ac:dyDescent="0.25">
      <c r="A3352" t="s">
        <v>9255</v>
      </c>
      <c r="B3352">
        <v>38373587</v>
      </c>
      <c r="C3352" t="s">
        <v>9256</v>
      </c>
      <c r="D3352" t="str">
        <f>IF(Tabel_Forespørgsel_fra_Visma28[[#This Row],[SupProd]]=" "," "," - "&amp;Tabel_Forespørgsel_fra_Visma28[[#This Row],[SupProd]])</f>
        <v xml:space="preserve"> - 8016445000163</v>
      </c>
      <c r="E3352" t="s">
        <v>16</v>
      </c>
      <c r="F3352" t="str">
        <f>IF(Tabel_Forespørgsel_fra_Visma28[[#This Row],[SupDescr]]=" "," "," - "&amp;Tabel_Forespørgsel_fra_Visma28[[#This Row],[SupDescr]])</f>
        <v xml:space="preserve"> </v>
      </c>
      <c r="G3352" t="s">
        <v>8265</v>
      </c>
      <c r="H3352">
        <v>1</v>
      </c>
      <c r="I3352" t="str">
        <f>IF(A3352=A3351,I3351&amp;CHAR(10)&amp;"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Bels.dk - 8016445000163 </v>
      </c>
    </row>
    <row r="3353" spans="1:9" x14ac:dyDescent="0.25">
      <c r="A3353" t="s">
        <v>9043</v>
      </c>
      <c r="B3353">
        <v>38373587</v>
      </c>
      <c r="C3353" t="s">
        <v>9044</v>
      </c>
      <c r="D3353" t="str">
        <f>IF(Tabel_Forespørgsel_fra_Visma28[[#This Row],[SupProd]]=" "," "," - "&amp;Tabel_Forespørgsel_fra_Visma28[[#This Row],[SupProd]])</f>
        <v xml:space="preserve"> - 8016445000255</v>
      </c>
      <c r="E3353" t="s">
        <v>16</v>
      </c>
      <c r="F3353" t="str">
        <f>IF(Tabel_Forespørgsel_fra_Visma28[[#This Row],[SupDescr]]=" "," "," - "&amp;Tabel_Forespørgsel_fra_Visma28[[#This Row],[SupDescr]])</f>
        <v xml:space="preserve"> </v>
      </c>
      <c r="G3353" t="s">
        <v>8265</v>
      </c>
      <c r="H3353">
        <v>1</v>
      </c>
      <c r="I3353" t="str">
        <f>IF(A3353=A3352,I3352&amp;CHAR(10)&amp;"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Bels.dk - 8016445000255 </v>
      </c>
    </row>
    <row r="3354" spans="1:9" x14ac:dyDescent="0.25">
      <c r="A3354" t="s">
        <v>8706</v>
      </c>
      <c r="B3354">
        <v>44508888</v>
      </c>
      <c r="C3354" t="s">
        <v>8707</v>
      </c>
      <c r="D3354" t="str">
        <f>IF(Tabel_Forespørgsel_fra_Visma28[[#This Row],[SupProd]]=" "," "," - "&amp;Tabel_Forespørgsel_fra_Visma28[[#This Row],[SupProd]])</f>
        <v xml:space="preserve"> - SOUTHCO 82-35-315-55</v>
      </c>
      <c r="E3354" t="s">
        <v>16</v>
      </c>
      <c r="F3354" t="str">
        <f>IF(Tabel_Forespørgsel_fra_Visma28[[#This Row],[SupDescr]]=" "," "," - "&amp;Tabel_Forespørgsel_fra_Visma28[[#This Row],[SupDescr]])</f>
        <v xml:space="preserve"> </v>
      </c>
      <c r="G3354" t="s">
        <v>8708</v>
      </c>
      <c r="H3354">
        <v>1</v>
      </c>
      <c r="I3354" t="str">
        <f>IF(A3354=A3353,I3353&amp;CHAR(10)&amp;"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Bossard Denmark - SOUTHCO 82-35-315-55 </v>
      </c>
    </row>
    <row r="3355" spans="1:9" x14ac:dyDescent="0.25">
      <c r="A3355" t="s">
        <v>10765</v>
      </c>
      <c r="B3355">
        <v>43685000</v>
      </c>
      <c r="C3355" t="s">
        <v>16</v>
      </c>
      <c r="D3355" t="str">
        <f>IF(Tabel_Forespørgsel_fra_Visma28[[#This Row],[SupProd]]=" "," "," - "&amp;Tabel_Forespørgsel_fra_Visma28[[#This Row],[SupProd]])</f>
        <v xml:space="preserve"> </v>
      </c>
      <c r="E3355" t="s">
        <v>10766</v>
      </c>
      <c r="F3355" t="str">
        <f>IF(Tabel_Forespørgsel_fra_Visma28[[#This Row],[SupDescr]]=" "," "," - "&amp;Tabel_Forespørgsel_fra_Visma28[[#This Row],[SupDescr]])</f>
        <v xml:space="preserve"> - Udtræksskinne DZ 3832-0025</v>
      </c>
      <c r="G3355" t="s">
        <v>2311</v>
      </c>
      <c r="H3355">
        <v>1</v>
      </c>
      <c r="I3355" t="str">
        <f>IF(A3355=A3354,I3354&amp;CHAR(10)&amp;"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 - Udtræksskinne DZ 3832-0025</v>
      </c>
    </row>
    <row r="3356" spans="1:9" x14ac:dyDescent="0.25">
      <c r="A3356" t="s">
        <v>14313</v>
      </c>
      <c r="B3356">
        <v>43967811</v>
      </c>
      <c r="C3356" t="s">
        <v>14314</v>
      </c>
      <c r="D3356" t="str">
        <f>IF(Tabel_Forespørgsel_fra_Visma28[[#This Row],[SupProd]]=" "," "," - "&amp;Tabel_Forespørgsel_fra_Visma28[[#This Row],[SupProd]])</f>
        <v xml:space="preserve"> - AF M12 M VG</v>
      </c>
      <c r="E3356" t="s">
        <v>14315</v>
      </c>
      <c r="F3356" t="str">
        <f>IF(Tabel_Forespørgsel_fra_Visma28[[#This Row],[SupDescr]]=" "," "," - "&amp;Tabel_Forespørgsel_fra_Visma28[[#This Row],[SupDescr]])</f>
        <v xml:space="preserve"> - TYPE AF M12 MEDIUM, VG</v>
      </c>
      <c r="G3356" t="s">
        <v>14316</v>
      </c>
      <c r="H3356">
        <v>1</v>
      </c>
      <c r="I3356" t="str">
        <f>IF(A3356=A3355,I3355&amp;CHAR(10)&amp;"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Erik Larsen &amp; Søn ApS - AF M12 M VG - TYPE AF M12 MEDIUM, VG</v>
      </c>
    </row>
    <row r="3357" spans="1:9" x14ac:dyDescent="0.25">
      <c r="A3357" t="s">
        <v>11726</v>
      </c>
      <c r="B3357">
        <v>70212626</v>
      </c>
      <c r="C3357" t="s">
        <v>11727</v>
      </c>
      <c r="D3357" t="str">
        <f>IF(Tabel_Forespørgsel_fra_Visma28[[#This Row],[SupProd]]=" "," "," - "&amp;Tabel_Forespørgsel_fra_Visma28[[#This Row],[SupProd]])</f>
        <v xml:space="preserve"> - 9019552</v>
      </c>
      <c r="E3357" t="s">
        <v>11728</v>
      </c>
      <c r="F3357" t="str">
        <f>IF(Tabel_Forespørgsel_fra_Visma28[[#This Row],[SupDescr]]=" "," "," - "&amp;Tabel_Forespørgsel_fra_Visma28[[#This Row],[SupDescr]])</f>
        <v xml:space="preserve"> - Ståltræknagle m/split, 19 x 157 mm</v>
      </c>
      <c r="G3357" t="s">
        <v>11725</v>
      </c>
      <c r="H3357">
        <v>1</v>
      </c>
      <c r="I3357" t="str">
        <f>IF(A3357=A3356,I3356&amp;CHAR(10)&amp;"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P.Lindberg Maskinforretning - 9019552 - Ståltræknagle m/split, 19 x 157 mm</v>
      </c>
    </row>
    <row r="3358" spans="1:9" x14ac:dyDescent="0.25">
      <c r="A3358" t="s">
        <v>11729</v>
      </c>
      <c r="B3358">
        <v>70212626</v>
      </c>
      <c r="C3358" t="s">
        <v>11730</v>
      </c>
      <c r="D3358" t="str">
        <f>IF(Tabel_Forespørgsel_fra_Visma28[[#This Row],[SupProd]]=" "," "," - "&amp;Tabel_Forespørgsel_fra_Visma28[[#This Row],[SupProd]])</f>
        <v xml:space="preserve"> - 9020541</v>
      </c>
      <c r="E3358" t="s">
        <v>11731</v>
      </c>
      <c r="F3358" t="str">
        <f>IF(Tabel_Forespørgsel_fra_Visma28[[#This Row],[SupDescr]]=" "," "," - "&amp;Tabel_Forespørgsel_fra_Visma28[[#This Row],[SupDescr]])</f>
        <v xml:space="preserve"> - Ringsplitter 4,5 mm - 10stk.</v>
      </c>
      <c r="G3358" t="s">
        <v>11725</v>
      </c>
      <c r="H3358">
        <v>1</v>
      </c>
      <c r="I3358" t="str">
        <f>IF(A3358=A3357,I3357&amp;CHAR(10)&amp;"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P.Lindberg Maskinforretning - 9020541 - Ringsplitter 4,5 mm - 10stk.</v>
      </c>
    </row>
    <row r="3359" spans="1:9" x14ac:dyDescent="0.25">
      <c r="A3359" t="s">
        <v>11723</v>
      </c>
      <c r="B3359">
        <v>70212626</v>
      </c>
      <c r="C3359" t="s">
        <v>11724</v>
      </c>
      <c r="D3359" t="str">
        <f>IF(Tabel_Forespørgsel_fra_Visma28[[#This Row],[SupProd]]=" "," "," - "&amp;Tabel_Forespørgsel_fra_Visma28[[#This Row],[SupProd]])</f>
        <v xml:space="preserve"> - 9038526</v>
      </c>
      <c r="E3359" t="s">
        <v>41082</v>
      </c>
      <c r="F3359" t="str">
        <f>IF(Tabel_Forespørgsel_fra_Visma28[[#This Row],[SupDescr]]=" "," "," - "&amp;Tabel_Forespørgsel_fra_Visma28[[#This Row],[SupDescr]])</f>
        <v xml:space="preserve"> - Bøjlesplit, 8 mm</v>
      </c>
      <c r="G3359" t="s">
        <v>11725</v>
      </c>
      <c r="H3359">
        <v>1</v>
      </c>
      <c r="I3359" t="str">
        <f>IF(A3359=A3358,I3358&amp;CHAR(10)&amp;"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P.Lindberg Maskinforretning - 9038526 - Bøjlesplit, 8 mm</v>
      </c>
    </row>
    <row r="3360" spans="1:9" x14ac:dyDescent="0.25">
      <c r="A3360" t="s">
        <v>11008</v>
      </c>
      <c r="B3360">
        <v>97350599</v>
      </c>
      <c r="C3360" t="s">
        <v>16</v>
      </c>
      <c r="D3360" t="str">
        <f>IF(Tabel_Forespørgsel_fra_Visma28[[#This Row],[SupProd]]=" "," "," - "&amp;Tabel_Forespørgsel_fra_Visma28[[#This Row],[SupProd]])</f>
        <v xml:space="preserve"> </v>
      </c>
      <c r="E3360" t="s">
        <v>11009</v>
      </c>
      <c r="F3360" t="str">
        <f>IF(Tabel_Forespørgsel_fra_Visma28[[#This Row],[SupDescr]]=" "," "," - "&amp;Tabel_Forespørgsel_fra_Visma28[[#This Row],[SupDescr]])</f>
        <v xml:space="preserve"> - N20SX Svejse skotforskruning ø20s</v>
      </c>
      <c r="G3360" t="s">
        <v>7088</v>
      </c>
      <c r="H3360">
        <v>1</v>
      </c>
      <c r="I3360" t="str">
        <f>IF(A3360=A3359,I3359&amp;CHAR(10)&amp;"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Hydra-Grene  - N20SX Svejse skotforskruning ø20s</v>
      </c>
    </row>
    <row r="3361" spans="1:9" x14ac:dyDescent="0.25">
      <c r="A3361" t="s">
        <v>11010</v>
      </c>
      <c r="B3361">
        <v>97350599</v>
      </c>
      <c r="C3361" t="s">
        <v>16</v>
      </c>
      <c r="D3361" t="str">
        <f>IF(Tabel_Forespørgsel_fra_Visma28[[#This Row],[SupProd]]=" "," "," - "&amp;Tabel_Forespørgsel_fra_Visma28[[#This Row],[SupProd]])</f>
        <v xml:space="preserve"> </v>
      </c>
      <c r="E3361" t="s">
        <v>11011</v>
      </c>
      <c r="F3361" t="str">
        <f>IF(Tabel_Forespørgsel_fra_Visma28[[#This Row],[SupDescr]]=" "," "," - "&amp;Tabel_Forespørgsel_fra_Visma28[[#This Row],[SupDescr]])</f>
        <v xml:space="preserve"> - N12LX - Svejse skotforskruning - ø12L</v>
      </c>
      <c r="G3361" t="s">
        <v>7088</v>
      </c>
      <c r="H3361">
        <v>1</v>
      </c>
      <c r="I3361" t="str">
        <f>IF(A3361=A3360,I3360&amp;CHAR(10)&amp;"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Hydra-Grene  - N12LX - Svejse skotforskruning - ø12L</v>
      </c>
    </row>
    <row r="3362" spans="1:9" x14ac:dyDescent="0.25">
      <c r="A3362" t="s">
        <v>10940</v>
      </c>
      <c r="B3362">
        <v>97350599</v>
      </c>
      <c r="C3362" t="s">
        <v>16</v>
      </c>
      <c r="D3362" t="str">
        <f>IF(Tabel_Forespørgsel_fra_Visma28[[#This Row],[SupProd]]=" "," "," - "&amp;Tabel_Forespørgsel_fra_Visma28[[#This Row],[SupProd]])</f>
        <v xml:space="preserve"> </v>
      </c>
      <c r="E3362" t="s">
        <v>10941</v>
      </c>
      <c r="F3362" t="str">
        <f>IF(Tabel_Forespørgsel_fra_Visma28[[#This Row],[SupDescr]]=" "," "," - "&amp;Tabel_Forespørgsel_fra_Visma28[[#This Row],[SupDescr]])</f>
        <v xml:space="preserve"> - N12SX Svejse skotforskruning ø12s</v>
      </c>
      <c r="G3362" t="s">
        <v>7088</v>
      </c>
      <c r="H3362">
        <v>1</v>
      </c>
      <c r="I3362" t="str">
        <f>IF(A3362=A3361,I3361&amp;CHAR(10)&amp;"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Hydra-Grene  - N12SX Svejse skotforskruning ø12s</v>
      </c>
    </row>
    <row r="3363" spans="1:9" x14ac:dyDescent="0.25">
      <c r="A3363" t="s">
        <v>11870</v>
      </c>
      <c r="B3363">
        <v>74560100</v>
      </c>
      <c r="C3363" t="s">
        <v>11871</v>
      </c>
      <c r="D3363" t="str">
        <f>IF(Tabel_Forespørgsel_fra_Visma28[[#This Row],[SupProd]]=" "," "," - "&amp;Tabel_Forespørgsel_fra_Visma28[[#This Row],[SupProd]])</f>
        <v xml:space="preserve"> - EH22120.0120</v>
      </c>
      <c r="E3363" t="s">
        <v>11872</v>
      </c>
      <c r="F3363" t="str">
        <f>IF(Tabel_Forespørgsel_fra_Visma28[[#This Row],[SupDescr]]=" "," "," - "&amp;Tabel_Forespørgsel_fra_Visma28[[#This Row],[SupDescr]])</f>
        <v xml:space="preserve"> - Kontramøtrik M20x1,5mm</v>
      </c>
      <c r="G3363" t="s">
        <v>8186</v>
      </c>
      <c r="H3363">
        <v>1</v>
      </c>
      <c r="I3363" t="str">
        <f>IF(A3363=A3362,I3362&amp;CHAR(10)&amp;"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Norm-teknik - EH22120.0120 - Kontramøtrik M20x1,5mm</v>
      </c>
    </row>
    <row r="3364" spans="1:9" x14ac:dyDescent="0.25">
      <c r="A3364" t="s">
        <v>8183</v>
      </c>
      <c r="B3364">
        <v>74560100</v>
      </c>
      <c r="C3364" t="s">
        <v>8184</v>
      </c>
      <c r="D3364" t="str">
        <f>IF(Tabel_Forespørgsel_fra_Visma28[[#This Row],[SupProd]]=" "," "," - "&amp;Tabel_Forespørgsel_fra_Visma28[[#This Row],[SupProd]])</f>
        <v xml:space="preserve"> - 22120.0322</v>
      </c>
      <c r="E3364" t="s">
        <v>8185</v>
      </c>
      <c r="F3364" t="str">
        <f>IF(Tabel_Forespørgsel_fra_Visma28[[#This Row],[SupDescr]]=" "," "," - "&amp;Tabel_Forespørgsel_fra_Visma28[[#This Row],[SupDescr]])</f>
        <v xml:space="preserve"> - Udløserbolt "vinkel" stål</v>
      </c>
      <c r="G3364" t="s">
        <v>8186</v>
      </c>
      <c r="H3364">
        <v>1</v>
      </c>
      <c r="I3364" t="str">
        <f>IF(A3364=A3363,I3363&amp;CHAR(10)&amp;"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Norm-teknik - 22120.0322 - Udløserbolt "vinkel" stål</v>
      </c>
    </row>
    <row r="3365" spans="1:9" x14ac:dyDescent="0.25">
      <c r="A3365" t="s">
        <v>8276</v>
      </c>
      <c r="B3365">
        <v>98158022</v>
      </c>
      <c r="C3365" t="s">
        <v>8277</v>
      </c>
      <c r="D3365" t="str">
        <f>IF(Tabel_Forespørgsel_fra_Visma28[[#This Row],[SupProd]]=" "," "," - "&amp;Tabel_Forespørgsel_fra_Visma28[[#This Row],[SupProd]])</f>
        <v xml:space="preserve"> - S0A200020x20</v>
      </c>
      <c r="E3365" t="s">
        <v>16</v>
      </c>
      <c r="F3365" t="str">
        <f>IF(Tabel_Forespørgsel_fra_Visma28[[#This Row],[SupDescr]]=" "," "," - "&amp;Tabel_Forespørgsel_fra_Visma28[[#This Row],[SupDescr]])</f>
        <v xml:space="preserve"> </v>
      </c>
      <c r="G3365" t="s">
        <v>8039</v>
      </c>
      <c r="H3365">
        <v>1</v>
      </c>
      <c r="I3365" t="str">
        <f>IF(A3365=A3364,I3364&amp;CHAR(10)&amp;"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Aalborg Gummivarefabrik A/S - S0A200020x20 </v>
      </c>
    </row>
    <row r="3366" spans="1:9" x14ac:dyDescent="0.25">
      <c r="A3366" t="s">
        <v>2352</v>
      </c>
      <c r="B3366">
        <v>56250500</v>
      </c>
      <c r="C3366" t="s">
        <v>2353</v>
      </c>
      <c r="D3366" t="str">
        <f>IF(Tabel_Forespørgsel_fra_Visma28[[#This Row],[SupProd]]=" "," "," - "&amp;Tabel_Forespørgsel_fra_Visma28[[#This Row],[SupProd]])</f>
        <v xml:space="preserve"> - 200-9401</v>
      </c>
      <c r="E3366" t="s">
        <v>2354</v>
      </c>
      <c r="F3366" t="str">
        <f>IF(Tabel_Forespørgsel_fra_Visma28[[#This Row],[SupDescr]]=" "," "," - "&amp;Tabel_Forespørgsel_fra_Visma28[[#This Row],[SupDescr]])</f>
        <v xml:space="preserve"> - L-greb u/lås GDZN/PA</v>
      </c>
      <c r="G3366" t="s">
        <v>3983</v>
      </c>
      <c r="H3366">
        <v>2</v>
      </c>
      <c r="I3366" t="str">
        <f>IF(A3366=A3365,I3365&amp;CHAR(10)&amp;"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- 200-9401 - L-greb u/lås GDZN/PA</v>
      </c>
    </row>
    <row r="3367" spans="1:9" x14ac:dyDescent="0.25">
      <c r="A3367" t="s">
        <v>2355</v>
      </c>
      <c r="B3367">
        <v>56250500</v>
      </c>
      <c r="C3367" t="s">
        <v>2356</v>
      </c>
      <c r="D3367" t="str">
        <f>IF(Tabel_Forespørgsel_fra_Visma28[[#This Row],[SupProd]]=" "," "," - "&amp;Tabel_Forespørgsel_fra_Visma28[[#This Row],[SupProd]])</f>
        <v xml:space="preserve"> - 200-9599</v>
      </c>
      <c r="E3367" t="s">
        <v>2357</v>
      </c>
      <c r="F3367" t="str">
        <f>IF(Tabel_Forespørgsel_fra_Visma28[[#This Row],[SupDescr]]=" "," "," - "&amp;Tabel_Forespørgsel_fra_Visma28[[#This Row],[SupDescr]])</f>
        <v xml:space="preserve"> - Stangstyr u/tunge</v>
      </c>
      <c r="G3367" t="s">
        <v>3983</v>
      </c>
      <c r="H3367">
        <v>1</v>
      </c>
      <c r="I3367" t="str">
        <f>IF(A3367=A3366,I3366&amp;CHAR(10)&amp;"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- 200-9599 - Stangstyr u/tunge</v>
      </c>
    </row>
    <row r="3368" spans="1:9" x14ac:dyDescent="0.25">
      <c r="A3368" t="s">
        <v>2358</v>
      </c>
      <c r="B3368">
        <v>56250500</v>
      </c>
      <c r="C3368" t="s">
        <v>2359</v>
      </c>
      <c r="D3368" t="str">
        <f>IF(Tabel_Forespørgsel_fra_Visma28[[#This Row],[SupProd]]=" "," "," - "&amp;Tabel_Forespørgsel_fra_Visma28[[#This Row],[SupProd]])</f>
        <v xml:space="preserve"> - 200-9601</v>
      </c>
      <c r="E3368" t="s">
        <v>2360</v>
      </c>
      <c r="F3368" t="str">
        <f>IF(Tabel_Forespørgsel_fra_Visma28[[#This Row],[SupDescr]]=" "," "," - "&amp;Tabel_Forespørgsel_fra_Visma28[[#This Row],[SupDescr]])</f>
        <v xml:space="preserve"> - Adapter f/stangstyr</v>
      </c>
      <c r="G3368" t="s">
        <v>3983</v>
      </c>
      <c r="H3368">
        <v>1</v>
      </c>
      <c r="I3368" t="str">
        <f>IF(A3368=A3367,I3367&amp;CHAR(10)&amp;"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- 200-9601 - Adapter f/stangstyr</v>
      </c>
    </row>
    <row r="3369" spans="1:9" x14ac:dyDescent="0.25">
      <c r="A3369" t="s">
        <v>2361</v>
      </c>
      <c r="B3369">
        <v>56250500</v>
      </c>
      <c r="C3369" t="s">
        <v>2362</v>
      </c>
      <c r="D3369" t="str">
        <f>IF(Tabel_Forespørgsel_fra_Visma28[[#This Row],[SupProd]]=" "," "," - "&amp;Tabel_Forespørgsel_fra_Visma28[[#This Row],[SupProd]])</f>
        <v xml:space="preserve"> - 200-3606.3</v>
      </c>
      <c r="E3369" t="s">
        <v>2363</v>
      </c>
      <c r="F3369" t="str">
        <f>IF(Tabel_Forespørgsel_fra_Visma28[[#This Row],[SupDescr]]=" "," "," - "&amp;Tabel_Forespørgsel_fra_Visma28[[#This Row],[SupDescr]])</f>
        <v xml:space="preserve"> - Stangføring</v>
      </c>
      <c r="G3369" t="s">
        <v>3983</v>
      </c>
      <c r="H3369">
        <v>1</v>
      </c>
      <c r="I3369" t="str">
        <f>IF(A3369=A3368,I3368&amp;CHAR(10)&amp;"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- 200-3606.3 - Stangføring</v>
      </c>
    </row>
    <row r="3370" spans="1:9" x14ac:dyDescent="0.25">
      <c r="A3370" t="s">
        <v>2373</v>
      </c>
      <c r="B3370">
        <v>56250500</v>
      </c>
      <c r="C3370" t="s">
        <v>2374</v>
      </c>
      <c r="D3370" t="str">
        <f>IF(Tabel_Forespørgsel_fra_Visma28[[#This Row],[SupProd]]=" "," "," - "&amp;Tabel_Forespørgsel_fra_Visma28[[#This Row],[SupProd]])</f>
        <v xml:space="preserve"> - 200-9404</v>
      </c>
      <c r="E3370" t="s">
        <v>2375</v>
      </c>
      <c r="F3370" t="str">
        <f>IF(Tabel_Forespørgsel_fra_Visma28[[#This Row],[SupDescr]]=" "," "," - "&amp;Tabel_Forespørgsel_fra_Visma28[[#This Row],[SupDescr]])</f>
        <v xml:space="preserve"> - L-greb GDZN/PA u/lås</v>
      </c>
      <c r="G3370" t="s">
        <v>3983</v>
      </c>
      <c r="H3370">
        <v>1</v>
      </c>
      <c r="I3370" t="str">
        <f>IF(A3370=A3369,I3369&amp;CHAR(10)&amp;"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- 200-9404 - L-greb GDZN/PA u/lås</v>
      </c>
    </row>
    <row r="3371" spans="1:9" x14ac:dyDescent="0.25">
      <c r="A3371" t="s">
        <v>2364</v>
      </c>
      <c r="B3371">
        <v>56250500</v>
      </c>
      <c r="C3371" t="s">
        <v>2365</v>
      </c>
      <c r="D3371" t="str">
        <f>IF(Tabel_Forespørgsel_fra_Visma28[[#This Row],[SupProd]]=" "," "," - "&amp;Tabel_Forespørgsel_fra_Visma28[[#This Row],[SupProd]])</f>
        <v xml:space="preserve"> - 200-0618</v>
      </c>
      <c r="E3371" t="s">
        <v>2366</v>
      </c>
      <c r="F3371" t="str">
        <f>IF(Tabel_Forespørgsel_fra_Visma28[[#This Row],[SupDescr]]=" "," "," - "&amp;Tabel_Forespørgsel_fra_Visma28[[#This Row],[SupDescr]])</f>
        <v xml:space="preserve"> - Tung kort</v>
      </c>
      <c r="G3371" t="s">
        <v>3983</v>
      </c>
      <c r="H3371">
        <v>1</v>
      </c>
      <c r="I3371" t="str">
        <f>IF(A3371=A3370,I3370&amp;CHAR(10)&amp;"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- 200-0618 - Tung kort</v>
      </c>
    </row>
    <row r="3372" spans="1:9" x14ac:dyDescent="0.25">
      <c r="A3372" t="s">
        <v>2404</v>
      </c>
      <c r="B3372">
        <v>56250500</v>
      </c>
      <c r="C3372" t="s">
        <v>2405</v>
      </c>
      <c r="D3372" t="str">
        <f>IF(Tabel_Forespørgsel_fra_Visma28[[#This Row],[SupProd]]=" "," "," - "&amp;Tabel_Forespørgsel_fra_Visma28[[#This Row],[SupProd]])</f>
        <v xml:space="preserve"> - 7-107</v>
      </c>
      <c r="E3372" t="s">
        <v>2406</v>
      </c>
      <c r="F3372" t="str">
        <f>IF(Tabel_Forespørgsel_fra_Visma28[[#This Row],[SupDescr]]=" "," "," - "&amp;Tabel_Forespørgsel_fra_Visma28[[#This Row],[SupDescr]])</f>
        <v xml:space="preserve"> - Concealed Hinge Pr02 90°</v>
      </c>
      <c r="G3372" t="s">
        <v>3983</v>
      </c>
      <c r="H3372">
        <v>1</v>
      </c>
      <c r="I3372" t="str">
        <f>IF(A3372=A3371,I3371&amp;CHAR(10)&amp;"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- 7-107 - Concealed Hinge Pr02 90°</v>
      </c>
    </row>
    <row r="3373" spans="1:9" x14ac:dyDescent="0.25">
      <c r="A3373" t="s">
        <v>7799</v>
      </c>
      <c r="B3373">
        <v>56250500</v>
      </c>
      <c r="C3373" t="s">
        <v>7800</v>
      </c>
      <c r="D3373" t="str">
        <f>IF(Tabel_Forespørgsel_fra_Visma28[[#This Row],[SupProd]]=" "," "," - "&amp;Tabel_Forespørgsel_fra_Visma28[[#This Row],[SupProd]])</f>
        <v xml:space="preserve"> - 207-9103</v>
      </c>
      <c r="E3373" t="s">
        <v>16</v>
      </c>
      <c r="F3373" t="str">
        <f>IF(Tabel_Forespørgsel_fra_Visma28[[#This Row],[SupDescr]]=" "," "," - "&amp;Tabel_Forespørgsel_fra_Visma28[[#This Row],[SupDescr]])</f>
        <v xml:space="preserve"> </v>
      </c>
      <c r="G3373" t="s">
        <v>3983</v>
      </c>
      <c r="H3373">
        <v>1</v>
      </c>
      <c r="I3373" t="str">
        <f>IF(A3373=A3372,I3372&amp;CHAR(10)&amp;"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- 207-9103 </v>
      </c>
    </row>
    <row r="3374" spans="1:9" x14ac:dyDescent="0.25">
      <c r="A3374" t="s">
        <v>7801</v>
      </c>
      <c r="B3374">
        <v>56250500</v>
      </c>
      <c r="C3374" t="s">
        <v>7802</v>
      </c>
      <c r="D3374" t="str">
        <f>IF(Tabel_Forespørgsel_fra_Visma28[[#This Row],[SupProd]]=" "," "," - "&amp;Tabel_Forespørgsel_fra_Visma28[[#This Row],[SupProd]])</f>
        <v xml:space="preserve"> - 200-9526</v>
      </c>
      <c r="E3374" t="s">
        <v>16</v>
      </c>
      <c r="F3374" t="str">
        <f>IF(Tabel_Forespørgsel_fra_Visma28[[#This Row],[SupDescr]]=" "," "," - "&amp;Tabel_Forespørgsel_fra_Visma28[[#This Row],[SupDescr]])</f>
        <v xml:space="preserve"> </v>
      </c>
      <c r="G3374" t="s">
        <v>3983</v>
      </c>
      <c r="H3374">
        <v>1</v>
      </c>
      <c r="I3374" t="str">
        <f>IF(A3374=A3373,I3373&amp;CHAR(10)&amp;"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- 200-9526 </v>
      </c>
    </row>
    <row r="3375" spans="1:9" x14ac:dyDescent="0.25">
      <c r="A3375" t="s">
        <v>7803</v>
      </c>
      <c r="B3375">
        <v>56250500</v>
      </c>
      <c r="C3375" t="s">
        <v>2359</v>
      </c>
      <c r="D3375" t="str">
        <f>IF(Tabel_Forespørgsel_fra_Visma28[[#This Row],[SupProd]]=" "," "," - "&amp;Tabel_Forespørgsel_fra_Visma28[[#This Row],[SupProd]])</f>
        <v xml:space="preserve"> - 200-9601</v>
      </c>
      <c r="E3375" t="s">
        <v>16</v>
      </c>
      <c r="F3375" t="str">
        <f>IF(Tabel_Forespørgsel_fra_Visma28[[#This Row],[SupDescr]]=" "," "," - "&amp;Tabel_Forespørgsel_fra_Visma28[[#This Row],[SupDescr]])</f>
        <v xml:space="preserve"> </v>
      </c>
      <c r="G3375" t="s">
        <v>3983</v>
      </c>
      <c r="H3375">
        <v>1</v>
      </c>
      <c r="I3375" t="str">
        <f>IF(A3375=A3374,I3374&amp;CHAR(10)&amp;"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- 200-9601 </v>
      </c>
    </row>
    <row r="3376" spans="1:9" x14ac:dyDescent="0.25">
      <c r="A3376" t="s">
        <v>7804</v>
      </c>
      <c r="B3376">
        <v>56250500</v>
      </c>
      <c r="C3376" t="s">
        <v>7805</v>
      </c>
      <c r="D3376" t="str">
        <f>IF(Tabel_Forespørgsel_fra_Visma28[[#This Row],[SupProd]]=" "," "," - "&amp;Tabel_Forespørgsel_fra_Visma28[[#This Row],[SupProd]])</f>
        <v xml:space="preserve"> - 200-3623.51-00000</v>
      </c>
      <c r="E3376" t="s">
        <v>16</v>
      </c>
      <c r="F3376" t="str">
        <f>IF(Tabel_Forespørgsel_fra_Visma28[[#This Row],[SupDescr]]=" "," "," - "&amp;Tabel_Forespørgsel_fra_Visma28[[#This Row],[SupDescr]])</f>
        <v xml:space="preserve"> </v>
      </c>
      <c r="G3376" t="s">
        <v>3983</v>
      </c>
      <c r="H3376">
        <v>1</v>
      </c>
      <c r="I3376" t="str">
        <f>IF(A3376=A3375,I3375&amp;CHAR(10)&amp;"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- 200-3623.51-00000 </v>
      </c>
    </row>
    <row r="3377" spans="1:9" x14ac:dyDescent="0.25">
      <c r="A3377" t="s">
        <v>7806</v>
      </c>
      <c r="B3377">
        <v>56250500</v>
      </c>
      <c r="C3377" t="s">
        <v>7807</v>
      </c>
      <c r="D3377" t="str">
        <f>IF(Tabel_Forespørgsel_fra_Visma28[[#This Row],[SupProd]]=" "," "," - "&amp;Tabel_Forespørgsel_fra_Visma28[[#This Row],[SupProd]])</f>
        <v xml:space="preserve"> - 201-9001</v>
      </c>
      <c r="E3377" t="s">
        <v>16</v>
      </c>
      <c r="F3377" t="str">
        <f>IF(Tabel_Forespørgsel_fra_Visma28[[#This Row],[SupDescr]]=" "," "," - "&amp;Tabel_Forespørgsel_fra_Visma28[[#This Row],[SupDescr]])</f>
        <v xml:space="preserve"> </v>
      </c>
      <c r="G3377" t="s">
        <v>3983</v>
      </c>
      <c r="H3377">
        <v>1</v>
      </c>
      <c r="I3377" t="str">
        <f>IF(A3377=A3376,I3376&amp;CHAR(10)&amp;"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- 201-9001 </v>
      </c>
    </row>
    <row r="3378" spans="1:9" x14ac:dyDescent="0.25">
      <c r="A3378" t="s">
        <v>7808</v>
      </c>
      <c r="B3378">
        <v>56250500</v>
      </c>
      <c r="C3378" t="s">
        <v>7809</v>
      </c>
      <c r="D3378" t="str">
        <f>IF(Tabel_Forespørgsel_fra_Visma28[[#This Row],[SupProd]]=" "," "," - "&amp;Tabel_Forespørgsel_fra_Visma28[[#This Row],[SupProd]])</f>
        <v xml:space="preserve"> - 207-9003</v>
      </c>
      <c r="E3378" t="s">
        <v>16</v>
      </c>
      <c r="F3378" t="str">
        <f>IF(Tabel_Forespørgsel_fra_Visma28[[#This Row],[SupDescr]]=" "," "," - "&amp;Tabel_Forespørgsel_fra_Visma28[[#This Row],[SupDescr]])</f>
        <v xml:space="preserve"> </v>
      </c>
      <c r="G3378" t="s">
        <v>3983</v>
      </c>
      <c r="H3378">
        <v>1</v>
      </c>
      <c r="I3378" t="str">
        <f>IF(A3378=A3377,I3377&amp;CHAR(10)&amp;"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- 207-9003 </v>
      </c>
    </row>
    <row r="3379" spans="1:9" x14ac:dyDescent="0.25">
      <c r="A3379" t="s">
        <v>10789</v>
      </c>
      <c r="B3379">
        <v>36955000</v>
      </c>
      <c r="C3379" t="s">
        <v>10790</v>
      </c>
      <c r="D3379" t="str">
        <f>IF(Tabel_Forespørgsel_fra_Visma28[[#This Row],[SupProd]]=" "," "," - "&amp;Tabel_Forespørgsel_fra_Visma28[[#This Row],[SupProd]])</f>
        <v xml:space="preserve"> - 5709057083817</v>
      </c>
      <c r="E3379" t="s">
        <v>10791</v>
      </c>
      <c r="F3379" t="str">
        <f>IF(Tabel_Forespørgsel_fra_Visma28[[#This Row],[SupDescr]]=" "," "," - "&amp;Tabel_Forespørgsel_fra_Visma28[[#This Row],[SupDescr]])</f>
        <v xml:space="preserve"> - TR 24x5 sort rund Trapezmøtrik</v>
      </c>
      <c r="G3379" t="s">
        <v>3982</v>
      </c>
      <c r="H3379">
        <v>1</v>
      </c>
      <c r="I3379" t="str">
        <f>IF(A3379=A3378,I3378&amp;CHAR(10)&amp;"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- 5709057083817 - TR 24x5 sort rund Trapezmøtrik</v>
      </c>
    </row>
    <row r="3380" spans="1:9" x14ac:dyDescent="0.25">
      <c r="A3380" t="s">
        <v>11595</v>
      </c>
      <c r="B3380">
        <v>86720099</v>
      </c>
      <c r="C3380" t="s">
        <v>11596</v>
      </c>
      <c r="D3380" t="str">
        <f>IF(Tabel_Forespørgsel_fra_Visma28[[#This Row],[SupProd]]=" "," "," - "&amp;Tabel_Forespørgsel_fra_Visma28[[#This Row],[SupProd]])</f>
        <v xml:space="preserve"> - GF-10-100-300-T</v>
      </c>
      <c r="E3380" t="s">
        <v>11597</v>
      </c>
      <c r="F3380" t="str">
        <f>IF(Tabel_Forespørgsel_fra_Visma28[[#This Row],[SupDescr]]=" "," "," - "&amp;Tabel_Forespørgsel_fra_Visma28[[#This Row],[SupDescr]])</f>
        <v xml:space="preserve"> - HS code 8479899790</v>
      </c>
      <c r="G3380" t="s">
        <v>11598</v>
      </c>
      <c r="H3380">
        <v>1</v>
      </c>
      <c r="I3380" t="str">
        <f>IF(A3380=A3379,I3379&amp;CHAR(10)&amp;"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Sodemann Industrifjedre A/S - GF-10-100-300-T - HS code 8479899790</v>
      </c>
    </row>
    <row r="3381" spans="1:9" x14ac:dyDescent="0.25">
      <c r="A3381" t="s">
        <v>3887</v>
      </c>
      <c r="B3381">
        <v>86892211</v>
      </c>
      <c r="C3381" t="s">
        <v>16</v>
      </c>
      <c r="D3381" t="str">
        <f>IF(Tabel_Forespørgsel_fra_Visma28[[#This Row],[SupProd]]=" "," "," - "&amp;Tabel_Forespørgsel_fra_Visma28[[#This Row],[SupProd]])</f>
        <v xml:space="preserve"> </v>
      </c>
      <c r="E3381" t="s">
        <v>16</v>
      </c>
      <c r="F3381" t="str">
        <f>IF(Tabel_Forespørgsel_fra_Visma28[[#This Row],[SupDescr]]=" "," "," - "&amp;Tabel_Forespørgsel_fra_Visma28[[#This Row],[SupDescr]])</f>
        <v xml:space="preserve"> </v>
      </c>
      <c r="G3381" t="s">
        <v>3996</v>
      </c>
      <c r="H3381">
        <v>1</v>
      </c>
      <c r="I3381" t="str">
        <f>IF(A3381=A3380,I3380&amp;CHAR(10)&amp;"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 </v>
      </c>
    </row>
    <row r="3382" spans="1:9" x14ac:dyDescent="0.25">
      <c r="A3382" t="s">
        <v>8709</v>
      </c>
      <c r="B3382">
        <v>44508888</v>
      </c>
      <c r="C3382" t="s">
        <v>8710</v>
      </c>
      <c r="D3382" t="str">
        <f>IF(Tabel_Forespørgsel_fra_Visma28[[#This Row],[SupProd]]=" "," "," - "&amp;Tabel_Forespørgsel_fra_Visma28[[#This Row],[SupProd]])</f>
        <v xml:space="preserve"> - SOUTHCO 82-32-201-20</v>
      </c>
      <c r="E3382" t="s">
        <v>16</v>
      </c>
      <c r="F3382" t="str">
        <f>IF(Tabel_Forespørgsel_fra_Visma28[[#This Row],[SupDescr]]=" "," "," - "&amp;Tabel_Forespørgsel_fra_Visma28[[#This Row],[SupDescr]])</f>
        <v xml:space="preserve"> </v>
      </c>
      <c r="G3382" t="s">
        <v>8708</v>
      </c>
      <c r="H3382">
        <v>1</v>
      </c>
      <c r="I3382" t="str">
        <f>IF(A3382=A3381,I3381&amp;CHAR(10)&amp;"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Bossard Denmark - SOUTHCO 82-32-201-20 </v>
      </c>
    </row>
    <row r="3383" spans="1:9" x14ac:dyDescent="0.25">
      <c r="A3383" t="s">
        <v>8711</v>
      </c>
      <c r="B3383">
        <v>44508888</v>
      </c>
      <c r="C3383" t="s">
        <v>8712</v>
      </c>
      <c r="D3383" t="str">
        <f>IF(Tabel_Forespørgsel_fra_Visma28[[#This Row],[SupProd]]=" "," "," - "&amp;Tabel_Forespørgsel_fra_Visma28[[#This Row],[SupProd]])</f>
        <v xml:space="preserve"> - SOUTHCO 82-78-260-20</v>
      </c>
      <c r="E3383" t="s">
        <v>16</v>
      </c>
      <c r="F3383" t="str">
        <f>IF(Tabel_Forespørgsel_fra_Visma28[[#This Row],[SupDescr]]=" "," "," - "&amp;Tabel_Forespørgsel_fra_Visma28[[#This Row],[SupDescr]])</f>
        <v xml:space="preserve"> </v>
      </c>
      <c r="G3383" t="s">
        <v>8708</v>
      </c>
      <c r="H3383">
        <v>1</v>
      </c>
      <c r="I3383" t="str">
        <f>IF(A3383=A3382,I3382&amp;CHAR(10)&amp;"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Bossard Denmark - SOUTHCO 82-78-260-20 </v>
      </c>
    </row>
    <row r="3384" spans="1:9" x14ac:dyDescent="0.25">
      <c r="A3384" t="s">
        <v>10849</v>
      </c>
      <c r="B3384">
        <v>36955000</v>
      </c>
      <c r="C3384" t="s">
        <v>14106</v>
      </c>
      <c r="D3384" t="str">
        <f>IF(Tabel_Forespørgsel_fra_Visma28[[#This Row],[SupProd]]=" "," "," - "&amp;Tabel_Forespørgsel_fra_Visma28[[#This Row],[SupProd]])</f>
        <v xml:space="preserve"> - 4059245202089</v>
      </c>
      <c r="E3384" t="s">
        <v>14107</v>
      </c>
      <c r="F3384" t="str">
        <f>IF(Tabel_Forespørgsel_fra_Visma28[[#This Row],[SupDescr]]=" "," "," - "&amp;Tabel_Forespørgsel_fra_Visma28[[#This Row],[SupDescr]])</f>
        <v xml:space="preserve"> - Maskinfod, Model: A M24X200, D: 100, Rustfrit stål</v>
      </c>
      <c r="G3384" t="s">
        <v>3982</v>
      </c>
      <c r="H3384">
        <v>1</v>
      </c>
      <c r="I3384" t="str">
        <f>IF(A3384=A3383,I3383&amp;CHAR(10)&amp;"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- 4059245202089 - Maskinfod, Model: A M24X200, D: 100, Rustfrit stål</v>
      </c>
    </row>
    <row r="3385" spans="1:9" x14ac:dyDescent="0.25">
      <c r="A3385" t="s">
        <v>8235</v>
      </c>
      <c r="B3385">
        <v>87430000</v>
      </c>
      <c r="C3385" t="s">
        <v>8236</v>
      </c>
      <c r="D3385" t="str">
        <f>IF(Tabel_Forespørgsel_fra_Visma28[[#This Row],[SupProd]]=" "," "," - "&amp;Tabel_Forespørgsel_fra_Visma28[[#This Row],[SupProd]])</f>
        <v xml:space="preserve"> - ER11301856</v>
      </c>
      <c r="E3385" t="s">
        <v>16</v>
      </c>
      <c r="F3385" t="str">
        <f>IF(Tabel_Forespørgsel_fra_Visma28[[#This Row],[SupDescr]]=" "," "," - "&amp;Tabel_Forespørgsel_fra_Visma28[[#This Row],[SupDescr]])</f>
        <v xml:space="preserve"> </v>
      </c>
      <c r="G3385" t="s">
        <v>3997</v>
      </c>
      <c r="H3385">
        <v>1</v>
      </c>
      <c r="I3385" t="str">
        <f>IF(A3385=A3384,I3384&amp;CHAR(10)&amp;"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ER11301856 </v>
      </c>
    </row>
    <row r="3386" spans="1:9" x14ac:dyDescent="0.25">
      <c r="A3386" t="s">
        <v>8489</v>
      </c>
      <c r="B3386">
        <v>96306000</v>
      </c>
      <c r="C3386" t="s">
        <v>8490</v>
      </c>
      <c r="D3386" t="str">
        <f>IF(Tabel_Forespørgsel_fra_Visma28[[#This Row],[SupProd]]=" "," "," - "&amp;Tabel_Forespørgsel_fra_Visma28[[#This Row],[SupProd]])</f>
        <v xml:space="preserve"> - 350553</v>
      </c>
      <c r="E3386" t="s">
        <v>8491</v>
      </c>
      <c r="F3386" t="str">
        <f>IF(Tabel_Forespørgsel_fra_Visma28[[#This Row],[SupDescr]]=" "," "," - "&amp;Tabel_Forespørgsel_fra_Visma28[[#This Row],[SupDescr]])</f>
        <v xml:space="preserve"> - Cablofil CF gitterbakke</v>
      </c>
      <c r="G3386" t="s">
        <v>8068</v>
      </c>
      <c r="H3386">
        <v>1</v>
      </c>
      <c r="I3386" t="str">
        <f>IF(A3386=A3385,I3385&amp;CHAR(10)&amp;"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- 350553 - Cablofil CF gitterbakke</v>
      </c>
    </row>
    <row r="3387" spans="1:9" x14ac:dyDescent="0.25">
      <c r="A3387" t="s">
        <v>2451</v>
      </c>
      <c r="B3387">
        <v>30940084</v>
      </c>
      <c r="C3387" t="s">
        <v>16</v>
      </c>
      <c r="D3387" t="str">
        <f>IF(Tabel_Forespørgsel_fra_Visma28[[#This Row],[SupProd]]=" "," "," - "&amp;Tabel_Forespørgsel_fra_Visma28[[#This Row],[SupProd]])</f>
        <v xml:space="preserve"> </v>
      </c>
      <c r="E3387" t="s">
        <v>16</v>
      </c>
      <c r="F3387" t="str">
        <f>IF(Tabel_Forespørgsel_fra_Visma28[[#This Row],[SupDescr]]=" "," "," - "&amp;Tabel_Forespørgsel_fra_Visma28[[#This Row],[SupDescr]])</f>
        <v xml:space="preserve"> </v>
      </c>
      <c r="G3387" t="s">
        <v>3981</v>
      </c>
      <c r="H3387">
        <v>1</v>
      </c>
      <c r="I3387" t="str">
        <f>IF(A3387=A3386,I3386&amp;CHAR(10)&amp;"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3388" spans="1:9" x14ac:dyDescent="0.25">
      <c r="A3388" t="s">
        <v>2452</v>
      </c>
      <c r="B3388">
        <v>30940084</v>
      </c>
      <c r="C3388" t="s">
        <v>16</v>
      </c>
      <c r="D3388" t="str">
        <f>IF(Tabel_Forespørgsel_fra_Visma28[[#This Row],[SupProd]]=" "," "," - "&amp;Tabel_Forespørgsel_fra_Visma28[[#This Row],[SupProd]])</f>
        <v xml:space="preserve"> </v>
      </c>
      <c r="E3388" t="s">
        <v>16</v>
      </c>
      <c r="F3388" t="str">
        <f>IF(Tabel_Forespørgsel_fra_Visma28[[#This Row],[SupDescr]]=" "," "," - "&amp;Tabel_Forespørgsel_fra_Visma28[[#This Row],[SupDescr]])</f>
        <v xml:space="preserve"> </v>
      </c>
      <c r="G3388" t="s">
        <v>3981</v>
      </c>
      <c r="H3388">
        <v>1</v>
      </c>
      <c r="I3388" t="str">
        <f>IF(A3388=A3387,I3387&amp;CHAR(10)&amp;"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3389" spans="1:9" x14ac:dyDescent="0.25">
      <c r="A3389" t="s">
        <v>1576</v>
      </c>
      <c r="B3389">
        <v>56250500</v>
      </c>
      <c r="C3389" t="s">
        <v>1577</v>
      </c>
      <c r="D3389" t="str">
        <f>IF(Tabel_Forespørgsel_fra_Visma28[[#This Row],[SupProd]]=" "," "," - "&amp;Tabel_Forespørgsel_fra_Visma28[[#This Row],[SupProd]])</f>
        <v xml:space="preserve"> - 200-9418</v>
      </c>
      <c r="E3389" t="s">
        <v>16</v>
      </c>
      <c r="F3389" t="str">
        <f>IF(Tabel_Forespørgsel_fra_Visma28[[#This Row],[SupDescr]]=" "," "," - "&amp;Tabel_Forespørgsel_fra_Visma28[[#This Row],[SupDescr]])</f>
        <v xml:space="preserve"> </v>
      </c>
      <c r="G3389" t="s">
        <v>3983</v>
      </c>
      <c r="H3389">
        <v>1</v>
      </c>
      <c r="I3389" t="str">
        <f>IF(A3389=A3388,I3388&amp;CHAR(10)&amp;"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- 200-9418 </v>
      </c>
    </row>
    <row r="3390" spans="1:9" x14ac:dyDescent="0.25">
      <c r="A3390" t="s">
        <v>1578</v>
      </c>
      <c r="B3390">
        <v>56250500</v>
      </c>
      <c r="C3390" t="s">
        <v>1579</v>
      </c>
      <c r="D3390" t="str">
        <f>IF(Tabel_Forespørgsel_fra_Visma28[[#This Row],[SupProd]]=" "," "," - "&amp;Tabel_Forespørgsel_fra_Visma28[[#This Row],[SupProd]])</f>
        <v xml:space="preserve"> - 200-9899</v>
      </c>
      <c r="E3390" t="s">
        <v>16</v>
      </c>
      <c r="F3390" t="str">
        <f>IF(Tabel_Forespørgsel_fra_Visma28[[#This Row],[SupDescr]]=" "," "," - "&amp;Tabel_Forespørgsel_fra_Visma28[[#This Row],[SupDescr]])</f>
        <v xml:space="preserve"> </v>
      </c>
      <c r="G3390" t="s">
        <v>3983</v>
      </c>
      <c r="H3390">
        <v>1</v>
      </c>
      <c r="I3390" t="str">
        <f>IF(A3390=A3389,I3389&amp;CHAR(10)&amp;"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- 200-9899 </v>
      </c>
    </row>
    <row r="3391" spans="1:9" x14ac:dyDescent="0.25">
      <c r="A3391" t="s">
        <v>1580</v>
      </c>
      <c r="B3391">
        <v>56250500</v>
      </c>
      <c r="C3391" t="s">
        <v>1581</v>
      </c>
      <c r="D3391" t="str">
        <f>IF(Tabel_Forespørgsel_fra_Visma28[[#This Row],[SupProd]]=" "," "," - "&amp;Tabel_Forespørgsel_fra_Visma28[[#This Row],[SupProd]])</f>
        <v xml:space="preserve"> - 200-9603</v>
      </c>
      <c r="E3391" t="s">
        <v>16</v>
      </c>
      <c r="F3391" t="str">
        <f>IF(Tabel_Forespørgsel_fra_Visma28[[#This Row],[SupDescr]]=" "," "," - "&amp;Tabel_Forespørgsel_fra_Visma28[[#This Row],[SupDescr]])</f>
        <v xml:space="preserve"> </v>
      </c>
      <c r="G3391" t="s">
        <v>3983</v>
      </c>
      <c r="H3391">
        <v>1</v>
      </c>
      <c r="I3391" t="str">
        <f>IF(A3391=A3390,I3390&amp;CHAR(10)&amp;"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- 200-9603 </v>
      </c>
    </row>
    <row r="3392" spans="1:9" x14ac:dyDescent="0.25">
      <c r="A3392" t="s">
        <v>1582</v>
      </c>
      <c r="B3392">
        <v>56250500</v>
      </c>
      <c r="C3392" t="s">
        <v>2362</v>
      </c>
      <c r="D3392" t="str">
        <f>IF(Tabel_Forespørgsel_fra_Visma28[[#This Row],[SupProd]]=" "," "," - "&amp;Tabel_Forespørgsel_fra_Visma28[[#This Row],[SupProd]])</f>
        <v xml:space="preserve"> - 200-3606.3</v>
      </c>
      <c r="E3392" t="s">
        <v>16</v>
      </c>
      <c r="F3392" t="str">
        <f>IF(Tabel_Forespørgsel_fra_Visma28[[#This Row],[SupDescr]]=" "," "," - "&amp;Tabel_Forespørgsel_fra_Visma28[[#This Row],[SupDescr]])</f>
        <v xml:space="preserve"> </v>
      </c>
      <c r="G3392" t="s">
        <v>3983</v>
      </c>
      <c r="H3392">
        <v>1</v>
      </c>
      <c r="I3392" t="str">
        <f>IF(A3392=A3391,I3391&amp;CHAR(10)&amp;"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- 200-3606.3 </v>
      </c>
    </row>
    <row r="3393" spans="1:9" x14ac:dyDescent="0.25">
      <c r="A3393" t="s">
        <v>1583</v>
      </c>
      <c r="B3393">
        <v>56250500</v>
      </c>
      <c r="C3393" t="s">
        <v>1584</v>
      </c>
      <c r="D3393" t="str">
        <f>IF(Tabel_Forespørgsel_fra_Visma28[[#This Row],[SupProd]]=" "," "," - "&amp;Tabel_Forespørgsel_fra_Visma28[[#This Row],[SupProd]])</f>
        <v xml:space="preserve"> - 201-9013</v>
      </c>
      <c r="E3393" t="s">
        <v>16</v>
      </c>
      <c r="F3393" t="str">
        <f>IF(Tabel_Forespørgsel_fra_Visma28[[#This Row],[SupDescr]]=" "," "," - "&amp;Tabel_Forespørgsel_fra_Visma28[[#This Row],[SupDescr]])</f>
        <v xml:space="preserve"> </v>
      </c>
      <c r="G3393" t="s">
        <v>3983</v>
      </c>
      <c r="H3393">
        <v>1</v>
      </c>
      <c r="I3393" t="str">
        <f>IF(A3393=A3392,I3392&amp;CHAR(10)&amp;"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- 201-9013 </v>
      </c>
    </row>
    <row r="3394" spans="1:9" x14ac:dyDescent="0.25">
      <c r="A3394" t="s">
        <v>2408</v>
      </c>
      <c r="B3394">
        <v>49184747</v>
      </c>
      <c r="C3394" t="s">
        <v>2409</v>
      </c>
      <c r="D3394" t="str">
        <f>IF(Tabel_Forespørgsel_fra_Visma28[[#This Row],[SupProd]]=" "," "," - "&amp;Tabel_Forespørgsel_fra_Visma28[[#This Row],[SupProd]])</f>
        <v xml:space="preserve"> - ALSR101000021</v>
      </c>
      <c r="E3394" t="s">
        <v>2410</v>
      </c>
      <c r="F3394" t="str">
        <f>IF(Tabel_Forespørgsel_fra_Visma28[[#This Row],[SupDescr]]=" "," "," - "&amp;Tabel_Forespørgsel_fra_Visma28[[#This Row],[SupDescr]])</f>
        <v xml:space="preserve"> - SLR 100 Ø114/101-55 AISI316</v>
      </c>
      <c r="G3394" t="s">
        <v>4011</v>
      </c>
      <c r="H3394">
        <v>1</v>
      </c>
      <c r="I3394" t="str">
        <f>IF(A3394=A3393,I3393&amp;CHAR(10)&amp;"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Roxtec Denmark - ALSR101000021 - SLR 100 Ø114/101-55 AISI316</v>
      </c>
    </row>
    <row r="3395" spans="1:9" x14ac:dyDescent="0.25">
      <c r="A3395" t="s">
        <v>2411</v>
      </c>
      <c r="B3395">
        <v>49184747</v>
      </c>
      <c r="C3395" t="s">
        <v>2412</v>
      </c>
      <c r="D3395" t="str">
        <f>IF(Tabel_Forespørgsel_fra_Visma28[[#This Row],[SupProd]]=" "," "," - "&amp;Tabel_Forespørgsel_fra_Visma28[[#This Row],[SupProd]])</f>
        <v xml:space="preserve"> - ALSR102000021</v>
      </c>
      <c r="E3395" t="s">
        <v>2413</v>
      </c>
      <c r="F3395" t="str">
        <f>IF(Tabel_Forespørgsel_fra_Visma28[[#This Row],[SupDescr]]=" "," "," - "&amp;Tabel_Forespørgsel_fra_Visma28[[#This Row],[SupDescr]])</f>
        <v xml:space="preserve"> - SLR 200 Ø214/201-55 AISI316</v>
      </c>
      <c r="G3395" t="s">
        <v>4011</v>
      </c>
      <c r="H3395">
        <v>1</v>
      </c>
      <c r="I3395" t="str">
        <f>IF(A3395=A3394,I3394&amp;CHAR(10)&amp;"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Roxtec Denmark - ALSR102000021 - SLR 200 Ø214/201-55 AISI316</v>
      </c>
    </row>
    <row r="3396" spans="1:9" x14ac:dyDescent="0.25">
      <c r="A3396" t="s">
        <v>7838</v>
      </c>
      <c r="B3396">
        <v>74762273</v>
      </c>
      <c r="C3396" t="s">
        <v>16</v>
      </c>
      <c r="D3396" t="str">
        <f>IF(Tabel_Forespørgsel_fra_Visma28[[#This Row],[SupProd]]=" "," "," - "&amp;Tabel_Forespørgsel_fra_Visma28[[#This Row],[SupProd]])</f>
        <v xml:space="preserve"> </v>
      </c>
      <c r="E3396" t="s">
        <v>16</v>
      </c>
      <c r="F3396" t="str">
        <f>IF(Tabel_Forespørgsel_fra_Visma28[[#This Row],[SupDescr]]=" "," "," - "&amp;Tabel_Forespørgsel_fra_Visma28[[#This Row],[SupDescr]])</f>
        <v xml:space="preserve"> </v>
      </c>
      <c r="G3396" t="s">
        <v>154</v>
      </c>
      <c r="H3396">
        <v>1</v>
      </c>
      <c r="I3396" t="str">
        <f>IF(A3396=A3395,I3395&amp;CHAR(10)&amp;"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97" spans="1:9" x14ac:dyDescent="0.25">
      <c r="A3397" t="s">
        <v>8768</v>
      </c>
      <c r="B3397">
        <v>75154999</v>
      </c>
      <c r="C3397" t="s">
        <v>8769</v>
      </c>
      <c r="D3397" t="str">
        <f>IF(Tabel_Forespørgsel_fra_Visma28[[#This Row],[SupProd]]=" "," "," - "&amp;Tabel_Forespørgsel_fra_Visma28[[#This Row],[SupProd]])</f>
        <v xml:space="preserve"> - 035709410640000</v>
      </c>
      <c r="E3397" t="s">
        <v>8770</v>
      </c>
      <c r="F3397" t="str">
        <f>IF(Tabel_Forespørgsel_fra_Visma28[[#This Row],[SupDescr]]=" "," "," - "&amp;Tabel_Forespørgsel_fra_Visma28[[#This Row],[SupDescr]])</f>
        <v xml:space="preserve"> - U-Bøjle DIN 3570 Ruftfri-Syrefast A4 M12 2"</v>
      </c>
      <c r="G3397" t="s">
        <v>8771</v>
      </c>
      <c r="H3397">
        <v>1</v>
      </c>
      <c r="I3397" t="str">
        <f>IF(A3397=A3396,I3396&amp;CHAR(10)&amp;"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Kongerslev Fastners ApS - 035709410640000 - U-Bøjle DIN 3570 Ruftfri-Syrefast A4 M12 2"</v>
      </c>
    </row>
    <row r="3398" spans="1:9" x14ac:dyDescent="0.25">
      <c r="A3398" t="s">
        <v>14425</v>
      </c>
      <c r="B3398">
        <v>56250500</v>
      </c>
      <c r="C3398" t="s">
        <v>14426</v>
      </c>
      <c r="D3398" t="str">
        <f>IF(Tabel_Forespørgsel_fra_Visma28[[#This Row],[SupProd]]=" "," "," - "&amp;Tabel_Forespørgsel_fra_Visma28[[#This Row],[SupProd]])</f>
        <v xml:space="preserve"> - SC420-SS001</v>
      </c>
      <c r="E3398" t="s">
        <v>14427</v>
      </c>
      <c r="F3398" t="str">
        <f>IF(Tabel_Forespørgsel_fra_Visma28[[#This Row],[SupDescr]]=" "," "," - "&amp;Tabel_Forespørgsel_fra_Visma28[[#This Row],[SupDescr]])</f>
        <v xml:space="preserve"> - Gribehage syrefast 26 mm</v>
      </c>
      <c r="G3398" t="s">
        <v>3983</v>
      </c>
      <c r="H3398">
        <v>1</v>
      </c>
      <c r="I3398" t="str">
        <f>IF(A3398=A3397,I3397&amp;CHAR(10)&amp;"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SC420-SS001 - Gribehage syrefast 26 mm</v>
      </c>
    </row>
    <row r="3399" spans="1:9" x14ac:dyDescent="0.25">
      <c r="A3399" t="s">
        <v>14422</v>
      </c>
      <c r="B3399">
        <v>56250500</v>
      </c>
      <c r="C3399" t="s">
        <v>14423</v>
      </c>
      <c r="D3399" t="str">
        <f>IF(Tabel_Forespørgsel_fra_Visma28[[#This Row],[SupProd]]=" "," "," - "&amp;Tabel_Forespørgsel_fra_Visma28[[#This Row],[SupProd]])</f>
        <v xml:space="preserve"> - SC410-SS001</v>
      </c>
      <c r="E3399" t="s">
        <v>14424</v>
      </c>
      <c r="F3399" t="str">
        <f>IF(Tabel_Forespørgsel_fra_Visma28[[#This Row],[SupDescr]]=" "," "," - "&amp;Tabel_Forespørgsel_fra_Visma28[[#This Row],[SupDescr]])</f>
        <v xml:space="preserve"> - Spændebeslag 75-85mm 316</v>
      </c>
      <c r="G3399" t="s">
        <v>3983</v>
      </c>
      <c r="H3399">
        <v>1</v>
      </c>
      <c r="I3399" t="str">
        <f>IF(A3399=A3398,I3398&amp;CHAR(10)&amp;"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SC410-SS001 - Spændebeslag 75-85mm 316</v>
      </c>
    </row>
    <row r="3400" spans="1:9" x14ac:dyDescent="0.25">
      <c r="A3400" t="s">
        <v>14237</v>
      </c>
      <c r="B3400">
        <v>43868333</v>
      </c>
      <c r="C3400" t="s">
        <v>14238</v>
      </c>
      <c r="D3400" t="str">
        <f>IF(Tabel_Forespørgsel_fra_Visma28[[#This Row],[SupProd]]=" "," "," - "&amp;Tabel_Forespørgsel_fra_Visma28[[#This Row],[SupProd]])</f>
        <v xml:space="preserve"> - Gummi - NR ShA 55</v>
      </c>
      <c r="E3400" t="s">
        <v>14239</v>
      </c>
      <c r="F3400" t="str">
        <f>IF(Tabel_Forespørgsel_fra_Visma28[[#This Row],[SupDescr]]=" "," "," - "&amp;Tabel_Forespørgsel_fra_Visma28[[#This Row],[SupDescr]])</f>
        <v xml:space="preserve"> - Gummi Buffer M8-48</v>
      </c>
      <c r="G3400" t="s">
        <v>8629</v>
      </c>
      <c r="H3400">
        <v>1</v>
      </c>
      <c r="I3400" t="str">
        <f>IF(A3400=A3399,I3399&amp;CHAR(10)&amp;"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BRD. KLEE A/S - Gummi - NR ShA 55 - Gummi Buffer M8-48</v>
      </c>
    </row>
    <row r="3401" spans="1:9" x14ac:dyDescent="0.25">
      <c r="A3401" t="s">
        <v>8329</v>
      </c>
      <c r="B3401">
        <v>56250500</v>
      </c>
      <c r="C3401" t="s">
        <v>7805</v>
      </c>
      <c r="D3401" t="str">
        <f>IF(Tabel_Forespørgsel_fra_Visma28[[#This Row],[SupProd]]=" "," "," - "&amp;Tabel_Forespørgsel_fra_Visma28[[#This Row],[SupProd]])</f>
        <v xml:space="preserve"> - 200-3623.51-00000</v>
      </c>
      <c r="E3401" t="s">
        <v>8330</v>
      </c>
      <c r="F3401" t="str">
        <f>IF(Tabel_Forespørgsel_fra_Visma28[[#This Row],[SupDescr]]=" "," "," - "&amp;Tabel_Forespørgsel_fra_Visma28[[#This Row],[SupDescr]])</f>
        <v xml:space="preserve"> - Stangføring A20, PA</v>
      </c>
      <c r="G3401" t="s">
        <v>3983</v>
      </c>
      <c r="H3401">
        <v>1</v>
      </c>
      <c r="I3401" t="str">
        <f>IF(A3401=A3400,I3400&amp;CHAR(10)&amp;"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- 200-3623.51-00000 - Stangføring A20, PA</v>
      </c>
    </row>
    <row r="3402" spans="1:9" x14ac:dyDescent="0.25">
      <c r="A3402" t="s">
        <v>8316</v>
      </c>
      <c r="B3402">
        <v>56250500</v>
      </c>
      <c r="C3402" t="s">
        <v>1577</v>
      </c>
      <c r="D3402" t="str">
        <f>IF(Tabel_Forespørgsel_fra_Visma28[[#This Row],[SupProd]]=" "," "," - "&amp;Tabel_Forespørgsel_fra_Visma28[[#This Row],[SupProd]])</f>
        <v xml:space="preserve"> - 200-9418</v>
      </c>
      <c r="E3402" t="s">
        <v>10905</v>
      </c>
      <c r="F3402" t="str">
        <f>IF(Tabel_Forespørgsel_fra_Visma28[[#This Row],[SupDescr]]=" "," "," - "&amp;Tabel_Forespørgsel_fra_Visma28[[#This Row],[SupDescr]])</f>
        <v xml:space="preserve"> - L-greb rustfri</v>
      </c>
      <c r="G3402" t="s">
        <v>3983</v>
      </c>
      <c r="H3402">
        <v>1</v>
      </c>
      <c r="I3402" t="str">
        <f>IF(A3402=A3401,I3401&amp;CHAR(10)&amp;"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- 200-9418 - L-greb rustfri</v>
      </c>
    </row>
    <row r="3403" spans="1:9" x14ac:dyDescent="0.25">
      <c r="A3403" t="s">
        <v>8321</v>
      </c>
      <c r="B3403">
        <v>56250500</v>
      </c>
      <c r="C3403" t="s">
        <v>8322</v>
      </c>
      <c r="D3403" t="str">
        <f>IF(Tabel_Forespørgsel_fra_Visma28[[#This Row],[SupProd]]=" "," "," - "&amp;Tabel_Forespørgsel_fra_Visma28[[#This Row],[SupProd]])</f>
        <v xml:space="preserve"> - 200-9598</v>
      </c>
      <c r="E3403" t="s">
        <v>8323</v>
      </c>
      <c r="F3403" t="str">
        <f>IF(Tabel_Forespørgsel_fra_Visma28[[#This Row],[SupDescr]]=" "," "," - "&amp;Tabel_Forespørgsel_fra_Visma28[[#This Row],[SupDescr]])</f>
        <v xml:space="preserve"> - Stangtunge rustfri</v>
      </c>
      <c r="G3403" t="s">
        <v>3983</v>
      </c>
      <c r="H3403">
        <v>1</v>
      </c>
      <c r="I3403" t="str">
        <f>IF(A3403=A3402,I3402&amp;CHAR(10)&amp;"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- 200-9598 - Stangtunge rustfri</v>
      </c>
    </row>
    <row r="3404" spans="1:9" x14ac:dyDescent="0.25">
      <c r="A3404" t="s">
        <v>8324</v>
      </c>
      <c r="B3404">
        <v>56250500</v>
      </c>
      <c r="C3404" t="s">
        <v>1581</v>
      </c>
      <c r="D3404" t="str">
        <f>IF(Tabel_Forespørgsel_fra_Visma28[[#This Row],[SupProd]]=" "," "," - "&amp;Tabel_Forespørgsel_fra_Visma28[[#This Row],[SupProd]])</f>
        <v xml:space="preserve"> - 200-9603</v>
      </c>
      <c r="E3404" t="s">
        <v>8325</v>
      </c>
      <c r="F3404" t="str">
        <f>IF(Tabel_Forespørgsel_fra_Visma28[[#This Row],[SupDescr]]=" "," "," - "&amp;Tabel_Forespørgsel_fra_Visma28[[#This Row],[SupDescr]])</f>
        <v xml:space="preserve"> - Adapter f/rundstang</v>
      </c>
      <c r="G3404" t="s">
        <v>3983</v>
      </c>
      <c r="H3404">
        <v>1</v>
      </c>
      <c r="I3404" t="str">
        <f>IF(A3404=A3403,I3403&amp;CHAR(10)&amp;"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- 200-9603 - Adapter f/rundstang</v>
      </c>
    </row>
    <row r="3405" spans="1:9" x14ac:dyDescent="0.25">
      <c r="A3405" t="s">
        <v>8326</v>
      </c>
      <c r="B3405">
        <v>56250500</v>
      </c>
      <c r="C3405" t="s">
        <v>8327</v>
      </c>
      <c r="D3405" t="str">
        <f>IF(Tabel_Forespørgsel_fra_Visma28[[#This Row],[SupProd]]=" "," "," - "&amp;Tabel_Forespørgsel_fra_Visma28[[#This Row],[SupProd]])</f>
        <v xml:space="preserve"> - 201-9015</v>
      </c>
      <c r="E3405" t="s">
        <v>8328</v>
      </c>
      <c r="F3405" t="str">
        <f>IF(Tabel_Forespørgsel_fra_Visma28[[#This Row],[SupDescr]]=" "," "," - "&amp;Tabel_Forespørgsel_fra_Visma28[[#This Row],[SupDescr]])</f>
        <v xml:space="preserve"> - Stang 1100 mm A30</v>
      </c>
      <c r="G3405" t="s">
        <v>3983</v>
      </c>
      <c r="H3405">
        <v>1</v>
      </c>
      <c r="I3405" t="str">
        <f>IF(A3405=A3404,I3404&amp;CHAR(10)&amp;"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- 201-9015 - Stang 1100 mm A30</v>
      </c>
    </row>
    <row r="3406" spans="1:9" x14ac:dyDescent="0.25">
      <c r="A3406" t="s">
        <v>14096</v>
      </c>
      <c r="B3406">
        <v>72278790</v>
      </c>
      <c r="C3406" t="s">
        <v>14097</v>
      </c>
      <c r="D3406" t="str">
        <f>IF(Tabel_Forespørgsel_fra_Visma28[[#This Row],[SupProd]]=" "," "," - "&amp;Tabel_Forespørgsel_fra_Visma28[[#This Row],[SupProd]])</f>
        <v xml:space="preserve"> - 1790872</v>
      </c>
      <c r="E3406" t="s">
        <v>14098</v>
      </c>
      <c r="F3406" t="str">
        <f>IF(Tabel_Forespørgsel_fra_Visma28[[#This Row],[SupDescr]]=" "," "," - "&amp;Tabel_Forespørgsel_fra_Visma28[[#This Row],[SupDescr]])</f>
        <v xml:space="preserve"> - Svejsebøjning 1,5D syrefast svejst</v>
      </c>
      <c r="G3406" t="s">
        <v>13917</v>
      </c>
      <c r="H3406">
        <v>1</v>
      </c>
      <c r="I3406" t="str">
        <f>IF(A3406=A3405,I3405&amp;CHAR(10)&amp;"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- 1790872 - Svejsebøjning 1,5D syrefast svejst</v>
      </c>
    </row>
    <row r="3407" spans="1:9" x14ac:dyDescent="0.25">
      <c r="A3407" t="s">
        <v>8435</v>
      </c>
      <c r="B3407">
        <v>87430000</v>
      </c>
      <c r="C3407" t="s">
        <v>8436</v>
      </c>
      <c r="D3407" t="str">
        <f>IF(Tabel_Forespørgsel_fra_Visma28[[#This Row],[SupProd]]=" "," "," - "&amp;Tabel_Forespørgsel_fra_Visma28[[#This Row],[SupProd]])</f>
        <v xml:space="preserve"> - EB15102836</v>
      </c>
      <c r="E3407" t="s">
        <v>16</v>
      </c>
      <c r="F3407" t="str">
        <f>IF(Tabel_Forespørgsel_fra_Visma28[[#This Row],[SupDescr]]=" "," "," - "&amp;Tabel_Forespørgsel_fra_Visma28[[#This Row],[SupDescr]])</f>
        <v xml:space="preserve"> </v>
      </c>
      <c r="G3407" t="s">
        <v>3997</v>
      </c>
      <c r="H3407">
        <v>1</v>
      </c>
      <c r="I3407" t="str">
        <f>IF(A3407=A3406,I3406&amp;CHAR(10)&amp;"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EB15102836 </v>
      </c>
    </row>
    <row r="3408" spans="1:9" x14ac:dyDescent="0.25">
      <c r="A3408" t="s">
        <v>2329</v>
      </c>
      <c r="B3408">
        <v>75945955</v>
      </c>
      <c r="C3408" t="s">
        <v>2330</v>
      </c>
      <c r="D3408" t="str">
        <f>IF(Tabel_Forespørgsel_fra_Visma28[[#This Row],[SupProd]]=" "," "," - "&amp;Tabel_Forespørgsel_fra_Visma28[[#This Row],[SupProd]])</f>
        <v xml:space="preserve"> - BP62-7</v>
      </c>
      <c r="E3408" t="s">
        <v>16</v>
      </c>
      <c r="F3408" t="str">
        <f>IF(Tabel_Forespørgsel_fra_Visma28[[#This Row],[SupDescr]]=" "," "," - "&amp;Tabel_Forespørgsel_fra_Visma28[[#This Row],[SupDescr]])</f>
        <v xml:space="preserve"> </v>
      </c>
      <c r="G3408" t="s">
        <v>6652</v>
      </c>
      <c r="H3408">
        <v>1</v>
      </c>
      <c r="I3408" t="str">
        <f>IF(A3408=A3407,I3407&amp;CHAR(10)&amp;"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Roykon - BP62-7 </v>
      </c>
    </row>
    <row r="3409" spans="1:9" x14ac:dyDescent="0.25">
      <c r="A3409" t="s">
        <v>7742</v>
      </c>
      <c r="B3409">
        <v>75945955</v>
      </c>
      <c r="C3409" t="s">
        <v>16</v>
      </c>
      <c r="D3409" t="str">
        <f>IF(Tabel_Forespørgsel_fra_Visma28[[#This Row],[SupProd]]=" "," "," - "&amp;Tabel_Forespørgsel_fra_Visma28[[#This Row],[SupProd]])</f>
        <v xml:space="preserve"> </v>
      </c>
      <c r="E3409" t="s">
        <v>16</v>
      </c>
      <c r="F3409" t="str">
        <f>IF(Tabel_Forespørgsel_fra_Visma28[[#This Row],[SupDescr]]=" "," "," - "&amp;Tabel_Forespørgsel_fra_Visma28[[#This Row],[SupDescr]])</f>
        <v xml:space="preserve"> </v>
      </c>
      <c r="G3409" t="s">
        <v>6652</v>
      </c>
      <c r="H3409">
        <v>1</v>
      </c>
      <c r="I3409" t="str">
        <f>IF(A3409=A3408,I3408&amp;CHAR(10)&amp;"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Roykon  </v>
      </c>
    </row>
    <row r="3410" spans="1:9" x14ac:dyDescent="0.25">
      <c r="A3410" t="s">
        <v>9162</v>
      </c>
      <c r="B3410">
        <v>70152015</v>
      </c>
      <c r="C3410" t="s">
        <v>9163</v>
      </c>
      <c r="D3410" t="str">
        <f>IF(Tabel_Forespørgsel_fra_Visma28[[#This Row],[SupProd]]=" "," "," - "&amp;Tabel_Forespørgsel_fra_Visma28[[#This Row],[SupProd]])</f>
        <v xml:space="preserve"> - 7925510500</v>
      </c>
      <c r="E3410" t="s">
        <v>16</v>
      </c>
      <c r="F3410" t="str">
        <f>IF(Tabel_Forespørgsel_fra_Visma28[[#This Row],[SupDescr]]=" "," "," - "&amp;Tabel_Forespørgsel_fra_Visma28[[#This Row],[SupDescr]])</f>
        <v xml:space="preserve"> </v>
      </c>
      <c r="G3410" t="s">
        <v>9164</v>
      </c>
      <c r="H3410">
        <v>1</v>
      </c>
      <c r="I3410" t="str">
        <f>IF(A3410=A3409,I3409&amp;CHAR(10)&amp;"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Kran Udstyr - 7925510500 </v>
      </c>
    </row>
    <row r="3411" spans="1:9" x14ac:dyDescent="0.25">
      <c r="A3411" t="s">
        <v>2335</v>
      </c>
      <c r="B3411">
        <v>73628800</v>
      </c>
      <c r="C3411" t="s">
        <v>2336</v>
      </c>
      <c r="D3411" t="str">
        <f>IF(Tabel_Forespørgsel_fra_Visma28[[#This Row],[SupProd]]=" "," "," - "&amp;Tabel_Forespørgsel_fra_Visma28[[#This Row],[SupProd]])</f>
        <v xml:space="preserve"> - 03d18002003</v>
      </c>
      <c r="E3411" t="s">
        <v>16</v>
      </c>
      <c r="F3411" t="str">
        <f>IF(Tabel_Forespørgsel_fra_Visma28[[#This Row],[SupDescr]]=" "," "," - "&amp;Tabel_Forespørgsel_fra_Visma28[[#This Row],[SupDescr]])</f>
        <v xml:space="preserve"> </v>
      </c>
      <c r="G3411" t="s">
        <v>3984</v>
      </c>
      <c r="H3411">
        <v>1</v>
      </c>
      <c r="I3411" t="str">
        <f>IF(A3411=A3410,I3410&amp;CHAR(10)&amp;"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Danløft Vest - 03d18002003 </v>
      </c>
    </row>
    <row r="3412" spans="1:9" x14ac:dyDescent="0.25">
      <c r="A3412" t="s">
        <v>2337</v>
      </c>
      <c r="B3412">
        <v>96306000</v>
      </c>
      <c r="C3412" t="s">
        <v>2338</v>
      </c>
      <c r="D3412" t="str">
        <f>IF(Tabel_Forespørgsel_fra_Visma28[[#This Row],[SupProd]]=" "," "," - "&amp;Tabel_Forespørgsel_fra_Visma28[[#This Row],[SupProd]])</f>
        <v xml:space="preserve"> - 729350</v>
      </c>
      <c r="E3412" t="s">
        <v>16</v>
      </c>
      <c r="F3412" t="str">
        <f>IF(Tabel_Forespørgsel_fra_Visma28[[#This Row],[SupDescr]]=" "," "," - "&amp;Tabel_Forespørgsel_fra_Visma28[[#This Row],[SupDescr]])</f>
        <v xml:space="preserve"> </v>
      </c>
      <c r="G3412" t="s">
        <v>8068</v>
      </c>
      <c r="H3412">
        <v>1</v>
      </c>
      <c r="I3412" t="str">
        <f>IF(A3412=A3411,I3411&amp;CHAR(10)&amp;"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- 729350 </v>
      </c>
    </row>
    <row r="3413" spans="1:9" x14ac:dyDescent="0.25">
      <c r="A3413" t="s">
        <v>2339</v>
      </c>
      <c r="B3413">
        <v>70201616</v>
      </c>
      <c r="C3413" t="s">
        <v>2340</v>
      </c>
      <c r="D3413" t="str">
        <f>IF(Tabel_Forespørgsel_fra_Visma28[[#This Row],[SupProd]]=" "," "," - "&amp;Tabel_Forespørgsel_fra_Visma28[[#This Row],[SupProd]])</f>
        <v xml:space="preserve"> - E3118022000 XAS22L</v>
      </c>
      <c r="E3413" t="s">
        <v>2341</v>
      </c>
      <c r="F3413" t="str">
        <f>IF(Tabel_Forespørgsel_fra_Visma28[[#This Row],[SupDescr]]=" "," "," - "&amp;Tabel_Forespørgsel_fra_Visma28[[#This Row],[SupDescr]])</f>
        <v xml:space="preserve"> - Svejse nippel 22L</v>
      </c>
      <c r="G3413" t="s">
        <v>13918</v>
      </c>
      <c r="H3413">
        <v>1</v>
      </c>
      <c r="I3413" t="str">
        <f>IF(A3413=A3412,I3412&amp;CHAR(10)&amp;"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HAWE - E3118022000 XAS22L - Svejse nippel 22L</v>
      </c>
    </row>
    <row r="3414" spans="1:9" x14ac:dyDescent="0.25">
      <c r="A3414" t="s">
        <v>2342</v>
      </c>
      <c r="B3414">
        <v>70201616</v>
      </c>
      <c r="C3414" t="s">
        <v>2343</v>
      </c>
      <c r="D3414" t="str">
        <f>IF(Tabel_Forespørgsel_fra_Visma28[[#This Row],[SupProd]]=" "," "," - "&amp;Tabel_Forespørgsel_fra_Visma28[[#This Row],[SupProd]])</f>
        <v xml:space="preserve"> - E3118018000 XAS18L</v>
      </c>
      <c r="E3414" t="s">
        <v>2344</v>
      </c>
      <c r="F3414" t="str">
        <f>IF(Tabel_Forespørgsel_fra_Visma28[[#This Row],[SupDescr]]=" "," "," - "&amp;Tabel_Forespørgsel_fra_Visma28[[#This Row],[SupDescr]])</f>
        <v xml:space="preserve"> - Svejse nippel 18L</v>
      </c>
      <c r="G3414" t="s">
        <v>13918</v>
      </c>
      <c r="H3414">
        <v>1</v>
      </c>
      <c r="I3414" t="str">
        <f>IF(A3414=A3413,I3413&amp;CHAR(10)&amp;"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HAWE - E3118018000 XAS18L - Svejse nippel 18L</v>
      </c>
    </row>
    <row r="3415" spans="1:9" x14ac:dyDescent="0.25">
      <c r="A3415" t="s">
        <v>2345</v>
      </c>
      <c r="B3415">
        <v>70201616</v>
      </c>
      <c r="C3415" t="s">
        <v>2346</v>
      </c>
      <c r="D3415" t="str">
        <f>IF(Tabel_Forespørgsel_fra_Visma28[[#This Row],[SupProd]]=" "," "," - "&amp;Tabel_Forespørgsel_fra_Visma28[[#This Row],[SupProd]])</f>
        <v xml:space="preserve"> - E3119010000 XAS10S</v>
      </c>
      <c r="E3415" t="s">
        <v>2347</v>
      </c>
      <c r="F3415" t="str">
        <f>IF(Tabel_Forespørgsel_fra_Visma28[[#This Row],[SupDescr]]=" "," "," - "&amp;Tabel_Forespørgsel_fra_Visma28[[#This Row],[SupDescr]])</f>
        <v xml:space="preserve"> - Svejse nippel 10S</v>
      </c>
      <c r="G3415" t="s">
        <v>13918</v>
      </c>
      <c r="H3415">
        <v>1</v>
      </c>
      <c r="I3415" t="str">
        <f>IF(A3415=A3414,I3414&amp;CHAR(10)&amp;"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HAWE - E3119010000 XAS10S - Svejse nippel 10S</v>
      </c>
    </row>
    <row r="3416" spans="1:9" x14ac:dyDescent="0.25">
      <c r="A3416" t="s">
        <v>2348</v>
      </c>
      <c r="B3416">
        <v>70201616</v>
      </c>
      <c r="C3416" t="s">
        <v>2349</v>
      </c>
      <c r="D3416" t="str">
        <f>IF(Tabel_Forespørgsel_fra_Visma28[[#This Row],[SupProd]]=" "," "," - "&amp;Tabel_Forespørgsel_fra_Visma28[[#This Row],[SupProd]])</f>
        <v xml:space="preserve"> - 2423060R</v>
      </c>
      <c r="E3416" t="s">
        <v>8106</v>
      </c>
      <c r="F3416" t="str">
        <f>IF(Tabel_Forespørgsel_fra_Visma28[[#This Row],[SupDescr]]=" "," "," - "&amp;Tabel_Forespørgsel_fra_Visma28[[#This Row],[SupDescr]])</f>
        <v xml:space="preserve"> - Stålrør Ø42x3 lgd. 580mm</v>
      </c>
      <c r="G3416" t="s">
        <v>13918</v>
      </c>
      <c r="H3416">
        <v>1</v>
      </c>
      <c r="I3416" t="str">
        <f>IF(A3416=A3415,I3415&amp;CHAR(10)&amp;"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HAWE - 2423060R - Stålrør Ø42x3 lgd. 580mm</v>
      </c>
    </row>
    <row r="3417" spans="1:9" x14ac:dyDescent="0.25">
      <c r="A3417" t="s">
        <v>2350</v>
      </c>
      <c r="B3417">
        <v>70201616</v>
      </c>
      <c r="C3417" t="s">
        <v>2351</v>
      </c>
      <c r="D3417" t="str">
        <f>IF(Tabel_Forespørgsel_fra_Visma28[[#This Row],[SupProd]]=" "," "," - "&amp;Tabel_Forespørgsel_fra_Visma28[[#This Row],[SupProd]])</f>
        <v xml:space="preserve"> - 2121560R</v>
      </c>
      <c r="E3417" t="s">
        <v>8107</v>
      </c>
      <c r="F3417" t="str">
        <f>IF(Tabel_Forespørgsel_fra_Visma28[[#This Row],[SupDescr]]=" "," "," - "&amp;Tabel_Forespørgsel_fra_Visma28[[#This Row],[SupDescr]])</f>
        <v xml:space="preserve"> - Stålrør Ø12x1,5 lgd. 70mm</v>
      </c>
      <c r="G3417" t="s">
        <v>13918</v>
      </c>
      <c r="H3417">
        <v>1</v>
      </c>
      <c r="I3417" t="str">
        <f>IF(A3417=A3416,I3416&amp;CHAR(10)&amp;"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HAWE - 2121560R - Stålrør Ø12x1,5 lgd. 70mm</v>
      </c>
    </row>
    <row r="3418" spans="1:9" x14ac:dyDescent="0.25">
      <c r="A3418" t="s">
        <v>2419</v>
      </c>
      <c r="B3418">
        <v>43600966</v>
      </c>
      <c r="C3418" t="s">
        <v>2420</v>
      </c>
      <c r="D3418" t="str">
        <f>IF(Tabel_Forespørgsel_fra_Visma28[[#This Row],[SupProd]]=" "," "," - "&amp;Tabel_Forespørgsel_fra_Visma28[[#This Row],[SupProd]])</f>
        <v xml:space="preserve"> - 037044</v>
      </c>
      <c r="E3418" t="s">
        <v>2421</v>
      </c>
      <c r="F3418" t="str">
        <f>IF(Tabel_Forespørgsel_fra_Visma28[[#This Row],[SupDescr]]=" "," "," - "&amp;Tabel_Forespørgsel_fra_Visma28[[#This Row],[SupDescr]])</f>
        <v xml:space="preserve"> - Gasfjeder, 75N 6/15 100-255</v>
      </c>
      <c r="G3418" t="s">
        <v>2317</v>
      </c>
      <c r="H3418">
        <v>1</v>
      </c>
      <c r="I3418" t="str">
        <f>IF(A3418=A3417,I3417&amp;CHAR(10)&amp;"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- 037044 - Gasfjeder, 75N 6/15 100-255</v>
      </c>
    </row>
    <row r="3419" spans="1:9" x14ac:dyDescent="0.25">
      <c r="A3419" t="s">
        <v>2414</v>
      </c>
      <c r="B3419">
        <v>75882122</v>
      </c>
      <c r="C3419" t="s">
        <v>2415</v>
      </c>
      <c r="D3419" t="str">
        <f>IF(Tabel_Forespørgsel_fra_Visma28[[#This Row],[SupProd]]=" "," "," - "&amp;Tabel_Forespørgsel_fra_Visma28[[#This Row],[SupProd]])</f>
        <v xml:space="preserve"> - 33.360R</v>
      </c>
      <c r="E3419" t="s">
        <v>2416</v>
      </c>
      <c r="F3419" t="str">
        <f>IF(Tabel_Forespørgsel_fra_Visma28[[#This Row],[SupDescr]]=" "," "," - "&amp;Tabel_Forespørgsel_fra_Visma28[[#This Row],[SupDescr]])</f>
        <v xml:space="preserve"> - Kantliste m/slange på ryg</v>
      </c>
      <c r="G3419" t="s">
        <v>8072</v>
      </c>
      <c r="H3419">
        <v>1</v>
      </c>
      <c r="I3419" t="str">
        <f>IF(A3419=A3418,I3418&amp;CHAR(10)&amp;"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Bibus Sindby - 33.360R - Kantliste m/slange på ryg</v>
      </c>
    </row>
    <row r="3420" spans="1:9" x14ac:dyDescent="0.25">
      <c r="A3420" t="s">
        <v>4183</v>
      </c>
      <c r="B3420">
        <v>96306000</v>
      </c>
      <c r="C3420" t="s">
        <v>16</v>
      </c>
      <c r="D3420" t="str">
        <f>IF(Tabel_Forespørgsel_fra_Visma28[[#This Row],[SupProd]]=" "," "," - "&amp;Tabel_Forespørgsel_fra_Visma28[[#This Row],[SupProd]])</f>
        <v xml:space="preserve"> </v>
      </c>
      <c r="E3420" t="s">
        <v>16</v>
      </c>
      <c r="F3420" t="str">
        <f>IF(Tabel_Forespørgsel_fra_Visma28[[#This Row],[SupDescr]]=" "," "," - "&amp;Tabel_Forespørgsel_fra_Visma28[[#This Row],[SupDescr]])</f>
        <v xml:space="preserve"> </v>
      </c>
      <c r="G3420" t="s">
        <v>8068</v>
      </c>
      <c r="H3420">
        <v>1</v>
      </c>
      <c r="I3420" t="str">
        <f>IF(A3420=A3419,I3419&amp;CHAR(10)&amp;"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3421" spans="1:9" x14ac:dyDescent="0.25">
      <c r="A3421" t="s">
        <v>4260</v>
      </c>
      <c r="B3421">
        <v>75882122</v>
      </c>
      <c r="C3421" t="s">
        <v>4261</v>
      </c>
      <c r="D3421" t="str">
        <f>IF(Tabel_Forespørgsel_fra_Visma28[[#This Row],[SupProd]]=" "," "," - "&amp;Tabel_Forespørgsel_fra_Visma28[[#This Row],[SupProd]])</f>
        <v xml:space="preserve"> - 31.063</v>
      </c>
      <c r="E3421" t="s">
        <v>16</v>
      </c>
      <c r="F3421" t="str">
        <f>IF(Tabel_Forespørgsel_fra_Visma28[[#This Row],[SupDescr]]=" "," "," - "&amp;Tabel_Forespørgsel_fra_Visma28[[#This Row],[SupDescr]])</f>
        <v xml:space="preserve"> </v>
      </c>
      <c r="G3421" t="s">
        <v>8072</v>
      </c>
      <c r="H3421">
        <v>1</v>
      </c>
      <c r="I3421" t="str">
        <f>IF(A3421=A3420,I3420&amp;CHAR(10)&amp;"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Bibus Sindby - 31.063 </v>
      </c>
    </row>
    <row r="3422" spans="1:9" x14ac:dyDescent="0.25">
      <c r="A3422" t="s">
        <v>4424</v>
      </c>
      <c r="B3422">
        <v>43685000</v>
      </c>
      <c r="C3422" t="s">
        <v>4425</v>
      </c>
      <c r="D3422" t="str">
        <f>IF(Tabel_Forespørgsel_fra_Visma28[[#This Row],[SupProd]]=" "," "," - "&amp;Tabel_Forespørgsel_fra_Visma28[[#This Row],[SupProd]])</f>
        <v xml:space="preserve"> - DZ5321-0080EC-A</v>
      </c>
      <c r="E3422" t="s">
        <v>16</v>
      </c>
      <c r="F3422" t="str">
        <f>IF(Tabel_Forespørgsel_fra_Visma28[[#This Row],[SupDescr]]=" "," "," - "&amp;Tabel_Forespørgsel_fra_Visma28[[#This Row],[SupDescr]])</f>
        <v xml:space="preserve"> </v>
      </c>
      <c r="G3422" t="s">
        <v>2311</v>
      </c>
      <c r="H3422">
        <v>1</v>
      </c>
      <c r="I3422" t="str">
        <f>IF(A3422=A3421,I3421&amp;CHAR(10)&amp;"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DZ5321-0080EC-A </v>
      </c>
    </row>
    <row r="3423" spans="1:9" x14ac:dyDescent="0.25">
      <c r="A3423" t="s">
        <v>5251</v>
      </c>
      <c r="B3423">
        <v>86892211</v>
      </c>
      <c r="C3423" t="s">
        <v>5252</v>
      </c>
      <c r="D3423" t="str">
        <f>IF(Tabel_Forespørgsel_fra_Visma28[[#This Row],[SupProd]]=" "," "," - "&amp;Tabel_Forespørgsel_fra_Visma28[[#This Row],[SupProd]])</f>
        <v xml:space="preserve"> - 50250002733</v>
      </c>
      <c r="E3423" t="s">
        <v>16</v>
      </c>
      <c r="F3423" t="str">
        <f>IF(Tabel_Forespørgsel_fra_Visma28[[#This Row],[SupDescr]]=" "," "," - "&amp;Tabel_Forespørgsel_fra_Visma28[[#This Row],[SupDescr]])</f>
        <v xml:space="preserve"> </v>
      </c>
      <c r="G3423" t="s">
        <v>3996</v>
      </c>
      <c r="H3423">
        <v>1</v>
      </c>
      <c r="I3423" t="str">
        <f>IF(A3423=A3422,I3422&amp;CHAR(10)&amp;"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- 50250002733 </v>
      </c>
    </row>
    <row r="3424" spans="1:9" x14ac:dyDescent="0.25">
      <c r="A3424" t="s">
        <v>8407</v>
      </c>
      <c r="B3424">
        <v>43685000</v>
      </c>
      <c r="C3424" t="s">
        <v>8408</v>
      </c>
      <c r="D3424" t="str">
        <f>IF(Tabel_Forespørgsel_fra_Visma28[[#This Row],[SupProd]]=" "," "," - "&amp;Tabel_Forespørgsel_fra_Visma28[[#This Row],[SupProd]])</f>
        <v xml:space="preserve"> - DZ5321-0100EC-A</v>
      </c>
      <c r="E3424" t="s">
        <v>16</v>
      </c>
      <c r="F3424" t="str">
        <f>IF(Tabel_Forespørgsel_fra_Visma28[[#This Row],[SupDescr]]=" "," "," - "&amp;Tabel_Forespørgsel_fra_Visma28[[#This Row],[SupDescr]])</f>
        <v xml:space="preserve"> </v>
      </c>
      <c r="G3424" t="s">
        <v>2311</v>
      </c>
      <c r="H3424">
        <v>1</v>
      </c>
      <c r="I3424" t="str">
        <f>IF(A3424=A3423,I3423&amp;CHAR(10)&amp;"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DZ5321-0100EC-A </v>
      </c>
    </row>
    <row r="3425" spans="1:9" x14ac:dyDescent="0.25">
      <c r="A3425" t="s">
        <v>6063</v>
      </c>
      <c r="B3425">
        <v>75882122</v>
      </c>
      <c r="C3425" t="s">
        <v>6301</v>
      </c>
      <c r="D3425" t="str">
        <f>IF(Tabel_Forespørgsel_fra_Visma28[[#This Row],[SupProd]]=" "," "," - "&amp;Tabel_Forespørgsel_fra_Visma28[[#This Row],[SupProd]])</f>
        <v xml:space="preserve"> - 18.185J aaaa</v>
      </c>
      <c r="E3425" t="s">
        <v>6302</v>
      </c>
      <c r="F3425" t="str">
        <f>IF(Tabel_Forespørgsel_fra_Visma28[[#This Row],[SupDescr]]=" "," "," - "&amp;Tabel_Forespørgsel_fra_Visma28[[#This Row],[SupDescr]])</f>
        <v xml:space="preserve"> - FJEDERRIGEL, dorn Ø9,9 ubh. hus</v>
      </c>
      <c r="G3425" t="s">
        <v>8072</v>
      </c>
      <c r="H3425">
        <v>1</v>
      </c>
      <c r="I3425" t="str">
        <f>IF(A3425=A3424,I3424&amp;CHAR(10)&amp;"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Bibus Sindby - 18.185J aaaa - FJEDERRIGEL, dorn Ø9,9 ubh. hus</v>
      </c>
    </row>
    <row r="3426" spans="1:9" x14ac:dyDescent="0.25">
      <c r="A3426" t="s">
        <v>6541</v>
      </c>
      <c r="B3426">
        <v>86283711</v>
      </c>
      <c r="C3426" t="s">
        <v>6542</v>
      </c>
      <c r="D3426" t="str">
        <f>IF(Tabel_Forespørgsel_fra_Visma28[[#This Row],[SupProd]]=" "," "," - "&amp;Tabel_Forespørgsel_fra_Visma28[[#This Row],[SupProd]])</f>
        <v xml:space="preserve"> - RHS 6060 1</v>
      </c>
      <c r="E3426" t="s">
        <v>16</v>
      </c>
      <c r="F3426" t="str">
        <f>IF(Tabel_Forespørgsel_fra_Visma28[[#This Row],[SupDescr]]=" "," "," - "&amp;Tabel_Forespørgsel_fra_Visma28[[#This Row],[SupDescr]])</f>
        <v xml:space="preserve"> </v>
      </c>
      <c r="G3426" t="s">
        <v>7276</v>
      </c>
      <c r="H3426">
        <v>1</v>
      </c>
      <c r="I3426" t="str">
        <f>IF(A3426=A3425,I3425&amp;CHAR(10)&amp;"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Martin Høft - RHS 6060 1 </v>
      </c>
    </row>
    <row r="3427" spans="1:9" x14ac:dyDescent="0.25">
      <c r="A3427" t="s">
        <v>6837</v>
      </c>
      <c r="B3427">
        <v>75945955</v>
      </c>
      <c r="C3427" t="s">
        <v>6838</v>
      </c>
      <c r="D3427" t="str">
        <f>IF(Tabel_Forespørgsel_fra_Visma28[[#This Row],[SupProd]]=" "," "," - "&amp;Tabel_Forespørgsel_fra_Visma28[[#This Row],[SupProd]])</f>
        <v xml:space="preserve"> - D1094</v>
      </c>
      <c r="E3427" t="s">
        <v>16</v>
      </c>
      <c r="F3427" t="str">
        <f>IF(Tabel_Forespørgsel_fra_Visma28[[#This Row],[SupDescr]]=" "," "," - "&amp;Tabel_Forespørgsel_fra_Visma28[[#This Row],[SupDescr]])</f>
        <v xml:space="preserve"> </v>
      </c>
      <c r="G3427" t="s">
        <v>6652</v>
      </c>
      <c r="H3427">
        <v>1</v>
      </c>
      <c r="I3427" t="str">
        <f>IF(A3427=A3426,I3426&amp;CHAR(10)&amp;"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Roykon - D1094 </v>
      </c>
    </row>
    <row r="3428" spans="1:9" x14ac:dyDescent="0.25">
      <c r="A3428" t="s">
        <v>6839</v>
      </c>
      <c r="B3428">
        <v>75945955</v>
      </c>
      <c r="C3428" t="s">
        <v>16</v>
      </c>
      <c r="D3428" t="str">
        <f>IF(Tabel_Forespørgsel_fra_Visma28[[#This Row],[SupProd]]=" "," "," - "&amp;Tabel_Forespørgsel_fra_Visma28[[#This Row],[SupProd]])</f>
        <v xml:space="preserve"> </v>
      </c>
      <c r="E3428" t="s">
        <v>16</v>
      </c>
      <c r="F3428" t="str">
        <f>IF(Tabel_Forespørgsel_fra_Visma28[[#This Row],[SupDescr]]=" "," "," - "&amp;Tabel_Forespørgsel_fra_Visma28[[#This Row],[SupDescr]])</f>
        <v xml:space="preserve"> </v>
      </c>
      <c r="G3428" t="s">
        <v>6652</v>
      </c>
      <c r="H3428">
        <v>1</v>
      </c>
      <c r="I3428" t="str">
        <f>IF(A3428=A3427,I3427&amp;CHAR(10)&amp;"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Roykon  </v>
      </c>
    </row>
    <row r="3429" spans="1:9" x14ac:dyDescent="0.25">
      <c r="A3429" t="s">
        <v>7096</v>
      </c>
      <c r="B3429">
        <v>86283711</v>
      </c>
      <c r="C3429" t="s">
        <v>7097</v>
      </c>
      <c r="D3429" t="str">
        <f>IF(Tabel_Forespørgsel_fra_Visma28[[#This Row],[SupProd]]=" "," "," - "&amp;Tabel_Forespørgsel_fra_Visma28[[#This Row],[SupProd]])</f>
        <v xml:space="preserve"> - 57-0200A 1</v>
      </c>
      <c r="E3429" t="s">
        <v>16</v>
      </c>
      <c r="F3429" t="str">
        <f>IF(Tabel_Forespørgsel_fra_Visma28[[#This Row],[SupDescr]]=" "," "," - "&amp;Tabel_Forespørgsel_fra_Visma28[[#This Row],[SupDescr]])</f>
        <v xml:space="preserve"> </v>
      </c>
      <c r="G3429" t="s">
        <v>7276</v>
      </c>
      <c r="H3429">
        <v>1</v>
      </c>
      <c r="I3429" t="str">
        <f>IF(A3429=A3428,I3428&amp;CHAR(10)&amp;"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Martin Høft - 57-0200A 1 </v>
      </c>
    </row>
    <row r="3430" spans="1:9" x14ac:dyDescent="0.25">
      <c r="A3430" t="s">
        <v>7241</v>
      </c>
      <c r="B3430">
        <v>43600966</v>
      </c>
      <c r="C3430" t="s">
        <v>7242</v>
      </c>
      <c r="D3430" t="str">
        <f>IF(Tabel_Forespørgsel_fra_Visma28[[#This Row],[SupProd]]=" "," "," - "&amp;Tabel_Forespørgsel_fra_Visma28[[#This Row],[SupProd]])</f>
        <v xml:space="preserve"> - 233578001</v>
      </c>
      <c r="E3430" t="s">
        <v>16</v>
      </c>
      <c r="F3430" t="str">
        <f>IF(Tabel_Forespørgsel_fra_Visma28[[#This Row],[SupDescr]]=" "," "," - "&amp;Tabel_Forespørgsel_fra_Visma28[[#This Row],[SupDescr]])</f>
        <v xml:space="preserve"> </v>
      </c>
      <c r="G3430" t="s">
        <v>2317</v>
      </c>
      <c r="H3430">
        <v>1</v>
      </c>
      <c r="I3430" t="str">
        <f>IF(A3430=A3429,I3429&amp;CHAR(10)&amp;"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- 233578001 </v>
      </c>
    </row>
    <row r="3431" spans="1:9" x14ac:dyDescent="0.25">
      <c r="A3431" t="s">
        <v>7279</v>
      </c>
      <c r="B3431">
        <v>96306000</v>
      </c>
      <c r="C3431" t="s">
        <v>7280</v>
      </c>
      <c r="D3431" t="str">
        <f>IF(Tabel_Forespørgsel_fra_Visma28[[#This Row],[SupProd]]=" "," "," - "&amp;Tabel_Forespørgsel_fra_Visma28[[#This Row],[SupProd]])</f>
        <v xml:space="preserve"> - 713138</v>
      </c>
      <c r="E3431" t="s">
        <v>7281</v>
      </c>
      <c r="F3431" t="str">
        <f>IF(Tabel_Forespørgsel_fra_Visma28[[#This Row],[SupDescr]]=" "," "," - "&amp;Tabel_Forespørgsel_fra_Visma28[[#This Row],[SupDescr]])</f>
        <v xml:space="preserve"> - Steril olie Kema VET-68 spray transparent</v>
      </c>
      <c r="G3431" t="s">
        <v>8068</v>
      </c>
      <c r="H3431">
        <v>1</v>
      </c>
      <c r="I3431" t="str">
        <f>IF(A3431=A3430,I3430&amp;CHAR(10)&amp;"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- 713138 - Steril olie Kema VET-68 spray transparent</v>
      </c>
    </row>
    <row r="3432" spans="1:9" x14ac:dyDescent="0.25">
      <c r="A3432" t="s">
        <v>8020</v>
      </c>
      <c r="B3432">
        <v>86213299</v>
      </c>
      <c r="C3432" t="s">
        <v>8021</v>
      </c>
      <c r="D3432" t="str">
        <f>IF(Tabel_Forespørgsel_fra_Visma28[[#This Row],[SupProd]]=" "," "," - "&amp;Tabel_Forespørgsel_fra_Visma28[[#This Row],[SupProd]])</f>
        <v xml:space="preserve"> - 57230</v>
      </c>
      <c r="E3432" t="s">
        <v>8022</v>
      </c>
      <c r="F3432" t="str">
        <f>IF(Tabel_Forespørgsel_fra_Visma28[[#This Row],[SupDescr]]=" "," "," - "&amp;Tabel_Forespørgsel_fra_Visma28[[#This Row],[SupDescr]])</f>
        <v xml:space="preserve"> - Branorost papir R9</v>
      </c>
      <c r="G3432" t="s">
        <v>8023</v>
      </c>
      <c r="H3432">
        <v>1</v>
      </c>
      <c r="I3432" t="str">
        <f>IF(A3432=A3431,I3431&amp;CHAR(10)&amp;"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MC Emballage - 57230 - Branorost papir R9</v>
      </c>
    </row>
    <row r="3433" spans="1:9" x14ac:dyDescent="0.25">
      <c r="A3433" t="s">
        <v>8676</v>
      </c>
      <c r="B3433">
        <v>43600966</v>
      </c>
      <c r="C3433" t="s">
        <v>8677</v>
      </c>
      <c r="D3433" t="str">
        <f>IF(Tabel_Forespørgsel_fra_Visma28[[#This Row],[SupProd]]=" "," "," - "&amp;Tabel_Forespørgsel_fra_Visma28[[#This Row],[SupProd]])</f>
        <v xml:space="preserve"> - 037042000</v>
      </c>
      <c r="E3433" t="s">
        <v>8678</v>
      </c>
      <c r="F3433" t="str">
        <f>IF(Tabel_Forespørgsel_fra_Visma28[[#This Row],[SupDescr]]=" "," "," - "&amp;Tabel_Forespørgsel_fra_Visma28[[#This Row],[SupDescr]])</f>
        <v xml:space="preserve"> - Gasfjeder 6/15-100-255-50N</v>
      </c>
      <c r="G3433" t="s">
        <v>2317</v>
      </c>
      <c r="H3433">
        <v>1</v>
      </c>
      <c r="I3433" t="str">
        <f>IF(A3433=A3432,I3432&amp;CHAR(10)&amp;"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- 037042000 - Gasfjeder 6/15-100-255-50N</v>
      </c>
    </row>
    <row r="3434" spans="1:9" x14ac:dyDescent="0.25">
      <c r="A3434" t="s">
        <v>11992</v>
      </c>
      <c r="B3434">
        <v>56250500</v>
      </c>
      <c r="C3434" t="s">
        <v>16</v>
      </c>
      <c r="D3434" t="str">
        <f>IF(Tabel_Forespørgsel_fra_Visma28[[#This Row],[SupProd]]=" "," "," - "&amp;Tabel_Forespørgsel_fra_Visma28[[#This Row],[SupProd]])</f>
        <v xml:space="preserve"> </v>
      </c>
      <c r="E3434" t="s">
        <v>11993</v>
      </c>
      <c r="F3434" t="str">
        <f>IF(Tabel_Forespørgsel_fra_Visma28[[#This Row],[SupDescr]]=" "," "," - "&amp;Tabel_Forespørgsel_fra_Visma28[[#This Row],[SupDescr]])</f>
        <v xml:space="preserve"> - Gasfjeder, Justerbar 176-276mm Ø15</v>
      </c>
      <c r="G3434" t="s">
        <v>3983</v>
      </c>
      <c r="H3434">
        <v>1</v>
      </c>
      <c r="I3434" t="str">
        <f>IF(A3434=A3433,I3433&amp;CHAR(10)&amp;"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 - Gasfjeder, Justerbar 176-276mm Ø15</v>
      </c>
    </row>
    <row r="3435" spans="1:9" x14ac:dyDescent="0.25">
      <c r="A3435" t="s">
        <v>14319</v>
      </c>
      <c r="B3435">
        <v>38169900</v>
      </c>
      <c r="C3435" t="s">
        <v>14320</v>
      </c>
      <c r="D3435" t="str">
        <f>IF(Tabel_Forespørgsel_fra_Visma28[[#This Row],[SupProd]]=" "," "," - "&amp;Tabel_Forespørgsel_fra_Visma28[[#This Row],[SupProd]])</f>
        <v xml:space="preserve"> - 556-525</v>
      </c>
      <c r="E3435" t="s">
        <v>16</v>
      </c>
      <c r="F3435" t="str">
        <f>IF(Tabel_Forespørgsel_fra_Visma28[[#This Row],[SupDescr]]=" "," "," - "&amp;Tabel_Forespørgsel_fra_Visma28[[#This Row],[SupDescr]])</f>
        <v xml:space="preserve"> </v>
      </c>
      <c r="G3435" t="s">
        <v>14321</v>
      </c>
      <c r="H3435">
        <v>1</v>
      </c>
      <c r="I3435" t="str">
        <f>IF(A3435=A3434,I3434&amp;CHAR(10)&amp;"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RS Components A/S - 556-525 </v>
      </c>
    </row>
    <row r="3436" spans="1:9" x14ac:dyDescent="0.25">
      <c r="A3436" t="s">
        <v>14166</v>
      </c>
      <c r="B3436">
        <v>98158022</v>
      </c>
      <c r="C3436" t="s">
        <v>14167</v>
      </c>
      <c r="D3436" t="str">
        <f>IF(Tabel_Forespørgsel_fra_Visma28[[#This Row],[SupProd]]=" "," "," - "&amp;Tabel_Forespørgsel_fra_Visma28[[#This Row],[SupProd]])</f>
        <v xml:space="preserve"> - S2A3000015X2</v>
      </c>
      <c r="E3436" t="s">
        <v>14168</v>
      </c>
      <c r="F3436" t="str">
        <f>IF(Tabel_Forespørgsel_fra_Visma28[[#This Row],[SupDescr]]=" "," "," - "&amp;Tabel_Forespørgsel_fra_Visma28[[#This Row],[SupDescr]])</f>
        <v xml:space="preserve"> - Cell EPDM - 15x2 mm med klæb 15 Shore A</v>
      </c>
      <c r="G3436" t="s">
        <v>8039</v>
      </c>
      <c r="H3436">
        <v>1</v>
      </c>
      <c r="I3436" t="str">
        <f>IF(A3436=A3435,I3435&amp;CHAR(10)&amp;"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Aalborg Gummivarefabrik A/S - S2A3000015X2 - Cell EPDM - 15x2 mm med klæb 15 Shore A</v>
      </c>
    </row>
    <row r="3437" spans="1:9" x14ac:dyDescent="0.25">
      <c r="A3437" t="s">
        <v>14253</v>
      </c>
      <c r="B3437">
        <v>86720099</v>
      </c>
      <c r="C3437" t="s">
        <v>14254</v>
      </c>
      <c r="D3437" t="str">
        <f>IF(Tabel_Forespørgsel_fra_Visma28[[#This Row],[SupProd]]=" "," "," - "&amp;Tabel_Forespørgsel_fra_Visma28[[#This Row],[SupProd]])</f>
        <v xml:space="preserve"> - BE-8-220-125-T</v>
      </c>
      <c r="E3437" t="s">
        <v>14254</v>
      </c>
      <c r="F3437" t="str">
        <f>IF(Tabel_Forespørgsel_fra_Visma28[[#This Row],[SupDescr]]=" "," "," - "&amp;Tabel_Forespørgsel_fra_Visma28[[#This Row],[SupDescr]])</f>
        <v xml:space="preserve"> - BE-8-220-125-T</v>
      </c>
      <c r="G3437" t="s">
        <v>11598</v>
      </c>
      <c r="H3437">
        <v>1</v>
      </c>
      <c r="I3437" t="str">
        <f>IF(A3437=A3436,I3436&amp;CHAR(10)&amp;"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Sodemann Industrifjedre A/S - BE-8-220-125-T - BE-8-220-125-T</v>
      </c>
    </row>
    <row r="3438" spans="1:9" x14ac:dyDescent="0.25">
      <c r="A3438" t="s">
        <v>14047</v>
      </c>
      <c r="B3438">
        <v>43685000</v>
      </c>
      <c r="C3438" t="s">
        <v>14048</v>
      </c>
      <c r="D3438" t="str">
        <f>IF(Tabel_Forespørgsel_fra_Visma28[[#This Row],[SupProd]]=" "," "," - "&amp;Tabel_Forespørgsel_fra_Visma28[[#This Row],[SupProd]])</f>
        <v xml:space="preserve"> - DZ3832-0070</v>
      </c>
      <c r="E3438" t="s">
        <v>14049</v>
      </c>
      <c r="F3438" t="str">
        <f>IF(Tabel_Forespørgsel_fra_Visma28[[#This Row],[SupDescr]]=" "," "," - "&amp;Tabel_Forespørgsel_fra_Visma28[[#This Row],[SupDescr]])</f>
        <v xml:space="preserve"> - Glideskinnesæt lav 700 mm/ 711 mm</v>
      </c>
      <c r="G3438" t="s">
        <v>2311</v>
      </c>
      <c r="H3438">
        <v>1</v>
      </c>
      <c r="I3438" t="str">
        <f>IF(A3438=A3437,I3437&amp;CHAR(10)&amp;"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DZ3832-0070 - Glideskinnesæt lav 700 mm/ 711 mm</v>
      </c>
    </row>
    <row r="3439" spans="1:9" x14ac:dyDescent="0.25">
      <c r="A3439" t="s">
        <v>1903</v>
      </c>
      <c r="B3439">
        <v>96306000</v>
      </c>
      <c r="C3439" t="s">
        <v>16</v>
      </c>
      <c r="D3439" t="str">
        <f>IF(Tabel_Forespørgsel_fra_Visma28[[#This Row],[SupProd]]=" "," "," - "&amp;Tabel_Forespørgsel_fra_Visma28[[#This Row],[SupProd]])</f>
        <v xml:space="preserve"> </v>
      </c>
      <c r="E3439" t="s">
        <v>16</v>
      </c>
      <c r="F3439" t="str">
        <f>IF(Tabel_Forespørgsel_fra_Visma28[[#This Row],[SupDescr]]=" "," "," - "&amp;Tabel_Forespørgsel_fra_Visma28[[#This Row],[SupDescr]])</f>
        <v xml:space="preserve"> </v>
      </c>
      <c r="G3439" t="s">
        <v>8068</v>
      </c>
      <c r="H3439">
        <v>1</v>
      </c>
      <c r="I3439" t="str">
        <f>IF(A3439=A3438,I3438&amp;CHAR(10)&amp;"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3440" spans="1:9" x14ac:dyDescent="0.25">
      <c r="A3440" t="s">
        <v>14542</v>
      </c>
      <c r="B3440">
        <v>75882122</v>
      </c>
      <c r="C3440" t="s">
        <v>14543</v>
      </c>
      <c r="D3440" t="str">
        <f>IF(Tabel_Forespørgsel_fra_Visma28[[#This Row],[SupProd]]=" "," "," - "&amp;Tabel_Forespørgsel_fra_Visma28[[#This Row],[SupProd]])</f>
        <v xml:space="preserve"> - 33.439A</v>
      </c>
      <c r="E3440" t="s">
        <v>14544</v>
      </c>
      <c r="F3440" t="str">
        <f>IF(Tabel_Forespørgsel_fra_Visma28[[#This Row],[SupDescr]]=" "," "," - "&amp;Tabel_Forespørgsel_fra_Visma28[[#This Row],[SupDescr]])</f>
        <v xml:space="preserve"> - Kantliste PVC/SVAMPEG.</v>
      </c>
      <c r="G3440" t="s">
        <v>8072</v>
      </c>
      <c r="H3440">
        <v>1</v>
      </c>
      <c r="I3440" t="str">
        <f>IF(A3440=A3439,I3439&amp;CHAR(10)&amp;"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Bibus Sindby - 33.439A - Kantliste PVC/SVAMPEG.</v>
      </c>
    </row>
    <row r="3441" spans="1:9" x14ac:dyDescent="0.25">
      <c r="A3441" t="s">
        <v>14255</v>
      </c>
      <c r="B3441">
        <v>98158022</v>
      </c>
      <c r="C3441" t="s">
        <v>16</v>
      </c>
      <c r="D3441" t="str">
        <f>IF(Tabel_Forespørgsel_fra_Visma28[[#This Row],[SupProd]]=" "," "," - "&amp;Tabel_Forespørgsel_fra_Visma28[[#This Row],[SupProd]])</f>
        <v xml:space="preserve"> </v>
      </c>
      <c r="E3441" t="s">
        <v>16</v>
      </c>
      <c r="F3441" t="str">
        <f>IF(Tabel_Forespørgsel_fra_Visma28[[#This Row],[SupDescr]]=" "," "," - "&amp;Tabel_Forespørgsel_fra_Visma28[[#This Row],[SupDescr]])</f>
        <v xml:space="preserve"> </v>
      </c>
      <c r="G3441" t="s">
        <v>8039</v>
      </c>
      <c r="H3441">
        <v>1</v>
      </c>
      <c r="I3441" t="str">
        <f>IF(A3441=A3440,I3440&amp;CHAR(10)&amp;"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Aalborg Gummivarefabrik A/S  </v>
      </c>
    </row>
    <row r="3442" spans="1:9" x14ac:dyDescent="0.25">
      <c r="A3442" t="s">
        <v>8975</v>
      </c>
      <c r="B3442">
        <v>72278790</v>
      </c>
      <c r="C3442" t="s">
        <v>8976</v>
      </c>
      <c r="D3442" t="str">
        <f>IF(Tabel_Forespørgsel_fra_Visma28[[#This Row],[SupProd]]=" "," "," - "&amp;Tabel_Forespørgsel_fra_Visma28[[#This Row],[SupProd]])</f>
        <v xml:space="preserve"> - saninr. 412478</v>
      </c>
      <c r="E3442" t="s">
        <v>8977</v>
      </c>
      <c r="F3442" t="str">
        <f>IF(Tabel_Forespørgsel_fra_Visma28[[#This Row],[SupDescr]]=" "," "," - "&amp;Tabel_Forespørgsel_fra_Visma28[[#This Row],[SupDescr]])</f>
        <v xml:space="preserve"> - Tente hjul, drejelig med bremse</v>
      </c>
      <c r="G3442" t="s">
        <v>13917</v>
      </c>
      <c r="H3442">
        <v>1</v>
      </c>
      <c r="I3442" t="str">
        <f>IF(A3442=A3441,I3441&amp;CHAR(10)&amp;"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saninr. 412478 - Tente hjul, drejelig med bremse</v>
      </c>
    </row>
    <row r="3443" spans="1:9" x14ac:dyDescent="0.25">
      <c r="A3443" t="s">
        <v>8978</v>
      </c>
      <c r="B3443">
        <v>72278790</v>
      </c>
      <c r="C3443" t="s">
        <v>8979</v>
      </c>
      <c r="D3443" t="str">
        <f>IF(Tabel_Forespørgsel_fra_Visma28[[#This Row],[SupProd]]=" "," "," - "&amp;Tabel_Forespørgsel_fra_Visma28[[#This Row],[SupProd]])</f>
        <v xml:space="preserve"> - Sani nr. 783217</v>
      </c>
      <c r="E3443" t="s">
        <v>8980</v>
      </c>
      <c r="F3443" t="str">
        <f>IF(Tabel_Forespørgsel_fra_Visma28[[#This Row],[SupDescr]]=" "," "," - "&amp;Tabel_Forespørgsel_fra_Visma28[[#This Row],[SupDescr]])</f>
        <v xml:space="preserve"> - Tente hjul, drejelig på plade</v>
      </c>
      <c r="G3443" t="s">
        <v>13917</v>
      </c>
      <c r="H3443">
        <v>1</v>
      </c>
      <c r="I3443" t="str">
        <f>IF(A3443=A3442,I3442&amp;CHAR(10)&amp;"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Sani nr. 783217 - Tente hjul, drejelig på plade</v>
      </c>
    </row>
    <row r="3444" spans="1:9" x14ac:dyDescent="0.25">
      <c r="A3444" t="s">
        <v>6274</v>
      </c>
      <c r="B3444">
        <v>74755755</v>
      </c>
      <c r="C3444" t="s">
        <v>16</v>
      </c>
      <c r="D3444" t="str">
        <f>IF(Tabel_Forespørgsel_fra_Visma28[[#This Row],[SupProd]]=" "," "," - "&amp;Tabel_Forespørgsel_fra_Visma28[[#This Row],[SupProd]])</f>
        <v xml:space="preserve"> </v>
      </c>
      <c r="E3444" t="s">
        <v>16</v>
      </c>
      <c r="F3444" t="str">
        <f>IF(Tabel_Forespørgsel_fra_Visma28[[#This Row],[SupDescr]]=" "," "," - "&amp;Tabel_Forespørgsel_fra_Visma28[[#This Row],[SupDescr]])</f>
        <v xml:space="preserve"> </v>
      </c>
      <c r="G3444" t="s">
        <v>4786</v>
      </c>
      <c r="H3444">
        <v>1</v>
      </c>
      <c r="I3444" t="str">
        <f>IF(A3444=A3443,I3443&amp;CHAR(10)&amp;"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445" spans="1:9" x14ac:dyDescent="0.25">
      <c r="A3445" t="s">
        <v>40882</v>
      </c>
      <c r="B3445">
        <v>35515739</v>
      </c>
      <c r="C3445" t="s">
        <v>16</v>
      </c>
      <c r="D3445" t="str">
        <f>IF(Tabel_Forespørgsel_fra_Visma28[[#This Row],[SupProd]]=" "," "," - "&amp;Tabel_Forespørgsel_fra_Visma28[[#This Row],[SupProd]])</f>
        <v xml:space="preserve"> </v>
      </c>
      <c r="E3445" t="s">
        <v>16</v>
      </c>
      <c r="F3445" t="str">
        <f>IF(Tabel_Forespørgsel_fra_Visma28[[#This Row],[SupDescr]]=" "," "," - "&amp;Tabel_Forespørgsel_fra_Visma28[[#This Row],[SupDescr]])</f>
        <v xml:space="preserve"> </v>
      </c>
      <c r="G3445" t="s">
        <v>41011</v>
      </c>
      <c r="H3445">
        <v>1</v>
      </c>
      <c r="I3445" t="str">
        <f>IF(A3445=A3444,I3444&amp;CHAR(10)&amp;"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Finsø  </v>
      </c>
    </row>
    <row r="3446" spans="1:9" x14ac:dyDescent="0.25">
      <c r="A3446" t="s">
        <v>3327</v>
      </c>
      <c r="B3446">
        <v>75211662</v>
      </c>
      <c r="C3446" t="s">
        <v>16</v>
      </c>
      <c r="D3446" t="str">
        <f>IF(Tabel_Forespørgsel_fra_Visma28[[#This Row],[SupProd]]=" "," "," - "&amp;Tabel_Forespørgsel_fra_Visma28[[#This Row],[SupProd]])</f>
        <v xml:space="preserve"> </v>
      </c>
      <c r="E3446" t="s">
        <v>16</v>
      </c>
      <c r="F3446" t="str">
        <f>IF(Tabel_Forespørgsel_fra_Visma28[[#This Row],[SupDescr]]=" "," "," - "&amp;Tabel_Forespørgsel_fra_Visma28[[#This Row],[SupDescr]])</f>
        <v xml:space="preserve"> </v>
      </c>
      <c r="G3446" t="s">
        <v>7015</v>
      </c>
      <c r="H3446">
        <v>1</v>
      </c>
      <c r="I3446" t="str">
        <f>IF(A3446=A3445,I3445&amp;CHAR(10)&amp;"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47" spans="1:9" x14ac:dyDescent="0.25">
      <c r="A3447" t="s">
        <v>3333</v>
      </c>
      <c r="B3447">
        <v>75211662</v>
      </c>
      <c r="C3447" t="s">
        <v>16</v>
      </c>
      <c r="D3447" t="str">
        <f>IF(Tabel_Forespørgsel_fra_Visma28[[#This Row],[SupProd]]=" "," "," - "&amp;Tabel_Forespørgsel_fra_Visma28[[#This Row],[SupProd]])</f>
        <v xml:space="preserve"> </v>
      </c>
      <c r="E3447" t="s">
        <v>16</v>
      </c>
      <c r="F3447" t="str">
        <f>IF(Tabel_Forespørgsel_fra_Visma28[[#This Row],[SupDescr]]=" "," "," - "&amp;Tabel_Forespørgsel_fra_Visma28[[#This Row],[SupDescr]])</f>
        <v xml:space="preserve"> </v>
      </c>
      <c r="G3447" t="s">
        <v>7015</v>
      </c>
      <c r="H3447">
        <v>1</v>
      </c>
      <c r="I3447" t="str">
        <f>IF(A3447=A3446,I3446&amp;CHAR(10)&amp;"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48" spans="1:9" x14ac:dyDescent="0.25">
      <c r="A3448" t="s">
        <v>3331</v>
      </c>
      <c r="B3448">
        <v>75211662</v>
      </c>
      <c r="C3448" t="s">
        <v>16</v>
      </c>
      <c r="D3448" t="str">
        <f>IF(Tabel_Forespørgsel_fra_Visma28[[#This Row],[SupProd]]=" "," "," - "&amp;Tabel_Forespørgsel_fra_Visma28[[#This Row],[SupProd]])</f>
        <v xml:space="preserve"> </v>
      </c>
      <c r="E3448" t="s">
        <v>16</v>
      </c>
      <c r="F3448" t="str">
        <f>IF(Tabel_Forespørgsel_fra_Visma28[[#This Row],[SupDescr]]=" "," "," - "&amp;Tabel_Forespørgsel_fra_Visma28[[#This Row],[SupDescr]])</f>
        <v xml:space="preserve"> </v>
      </c>
      <c r="G3448" t="s">
        <v>7015</v>
      </c>
      <c r="H3448">
        <v>1</v>
      </c>
      <c r="I3448" t="str">
        <f>IF(A3448=A3447,I3447&amp;CHAR(10)&amp;"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49" spans="1:9" x14ac:dyDescent="0.25">
      <c r="A3449" t="s">
        <v>3328</v>
      </c>
      <c r="B3449">
        <v>75211662</v>
      </c>
      <c r="C3449" t="s">
        <v>16</v>
      </c>
      <c r="D3449" t="str">
        <f>IF(Tabel_Forespørgsel_fra_Visma28[[#This Row],[SupProd]]=" "," "," - "&amp;Tabel_Forespørgsel_fra_Visma28[[#This Row],[SupProd]])</f>
        <v xml:space="preserve"> </v>
      </c>
      <c r="E3449" t="s">
        <v>16</v>
      </c>
      <c r="F3449" t="str">
        <f>IF(Tabel_Forespørgsel_fra_Visma28[[#This Row],[SupDescr]]=" "," "," - "&amp;Tabel_Forespørgsel_fra_Visma28[[#This Row],[SupDescr]])</f>
        <v xml:space="preserve"> </v>
      </c>
      <c r="G3449" t="s">
        <v>7015</v>
      </c>
      <c r="H3449">
        <v>1</v>
      </c>
      <c r="I3449" t="str">
        <f>IF(A3449=A3448,I3448&amp;CHAR(10)&amp;"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0" spans="1:9" x14ac:dyDescent="0.25">
      <c r="A3450" t="s">
        <v>3297</v>
      </c>
      <c r="B3450">
        <v>75211662</v>
      </c>
      <c r="C3450" t="s">
        <v>16</v>
      </c>
      <c r="D3450" t="str">
        <f>IF(Tabel_Forespørgsel_fra_Visma28[[#This Row],[SupProd]]=" "," "," - "&amp;Tabel_Forespørgsel_fra_Visma28[[#This Row],[SupProd]])</f>
        <v xml:space="preserve"> </v>
      </c>
      <c r="E3450" t="s">
        <v>16</v>
      </c>
      <c r="F3450" t="str">
        <f>IF(Tabel_Forespørgsel_fra_Visma28[[#This Row],[SupDescr]]=" "," "," - "&amp;Tabel_Forespørgsel_fra_Visma28[[#This Row],[SupDescr]])</f>
        <v xml:space="preserve"> </v>
      </c>
      <c r="G3450" t="s">
        <v>7015</v>
      </c>
      <c r="H3450">
        <v>1</v>
      </c>
      <c r="I3450" t="str">
        <f>IF(A3450=A3449,I3449&amp;CHAR(10)&amp;"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1" spans="1:9" x14ac:dyDescent="0.25">
      <c r="A3451" t="s">
        <v>3307</v>
      </c>
      <c r="B3451">
        <v>75211662</v>
      </c>
      <c r="C3451" t="s">
        <v>16</v>
      </c>
      <c r="D3451" t="str">
        <f>IF(Tabel_Forespørgsel_fra_Visma28[[#This Row],[SupProd]]=" "," "," - "&amp;Tabel_Forespørgsel_fra_Visma28[[#This Row],[SupProd]])</f>
        <v xml:space="preserve"> </v>
      </c>
      <c r="E3451" t="s">
        <v>16</v>
      </c>
      <c r="F3451" t="str">
        <f>IF(Tabel_Forespørgsel_fra_Visma28[[#This Row],[SupDescr]]=" "," "," - "&amp;Tabel_Forespørgsel_fra_Visma28[[#This Row],[SupDescr]])</f>
        <v xml:space="preserve"> </v>
      </c>
      <c r="G3451" t="s">
        <v>7015</v>
      </c>
      <c r="H3451">
        <v>1</v>
      </c>
      <c r="I3451" t="str">
        <f>IF(A3451=A3450,I3450&amp;CHAR(10)&amp;"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2" spans="1:9" x14ac:dyDescent="0.25">
      <c r="A3452" t="s">
        <v>2978</v>
      </c>
      <c r="B3452">
        <v>75180019</v>
      </c>
      <c r="C3452" t="s">
        <v>16</v>
      </c>
      <c r="D3452" t="str">
        <f>IF(Tabel_Forespørgsel_fra_Visma28[[#This Row],[SupProd]]=" "," "," - "&amp;Tabel_Forespørgsel_fra_Visma28[[#This Row],[SupProd]])</f>
        <v xml:space="preserve"> </v>
      </c>
      <c r="E3452" t="s">
        <v>16</v>
      </c>
      <c r="F3452" t="str">
        <f>IF(Tabel_Forespørgsel_fra_Visma28[[#This Row],[SupDescr]]=" "," "," - "&amp;Tabel_Forespørgsel_fra_Visma28[[#This Row],[SupDescr]])</f>
        <v xml:space="preserve"> </v>
      </c>
      <c r="G3452" t="s">
        <v>2430</v>
      </c>
      <c r="H3452">
        <v>1</v>
      </c>
      <c r="I3452" t="str">
        <f>IF(A3452=A3451,I3451&amp;CHAR(10)&amp;"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453" spans="1:9" x14ac:dyDescent="0.25">
      <c r="A3453" t="s">
        <v>3267</v>
      </c>
      <c r="B3453">
        <v>75211662</v>
      </c>
      <c r="C3453" t="s">
        <v>16</v>
      </c>
      <c r="D3453" t="str">
        <f>IF(Tabel_Forespørgsel_fra_Visma28[[#This Row],[SupProd]]=" "," "," - "&amp;Tabel_Forespørgsel_fra_Visma28[[#This Row],[SupProd]])</f>
        <v xml:space="preserve"> </v>
      </c>
      <c r="E3453" t="s">
        <v>16</v>
      </c>
      <c r="F3453" t="str">
        <f>IF(Tabel_Forespørgsel_fra_Visma28[[#This Row],[SupDescr]]=" "," "," - "&amp;Tabel_Forespørgsel_fra_Visma28[[#This Row],[SupDescr]])</f>
        <v xml:space="preserve"> </v>
      </c>
      <c r="G3453" t="s">
        <v>7015</v>
      </c>
      <c r="H3453">
        <v>1</v>
      </c>
      <c r="I3453" t="str">
        <f>IF(A3453=A3452,I3452&amp;CHAR(10)&amp;"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4" spans="1:9" x14ac:dyDescent="0.25">
      <c r="A3454" t="s">
        <v>3792</v>
      </c>
      <c r="B3454">
        <v>75586804</v>
      </c>
      <c r="C3454" t="s">
        <v>16</v>
      </c>
      <c r="D3454" t="str">
        <f>IF(Tabel_Forespørgsel_fra_Visma28[[#This Row],[SupProd]]=" "," "," - "&amp;Tabel_Forespørgsel_fra_Visma28[[#This Row],[SupProd]])</f>
        <v xml:space="preserve"> </v>
      </c>
      <c r="E3454" t="s">
        <v>16</v>
      </c>
      <c r="F3454" t="str">
        <f>IF(Tabel_Forespørgsel_fra_Visma28[[#This Row],[SupDescr]]=" "," "," - "&amp;Tabel_Forespørgsel_fra_Visma28[[#This Row],[SupDescr]])</f>
        <v xml:space="preserve"> </v>
      </c>
      <c r="G3454" t="s">
        <v>3787</v>
      </c>
      <c r="H3454">
        <v>1</v>
      </c>
      <c r="I3454" t="str">
        <f>IF(A3454=A3453,I3453&amp;CHAR(10)&amp;"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455" spans="1:9" x14ac:dyDescent="0.25">
      <c r="A3455" t="s">
        <v>3264</v>
      </c>
      <c r="B3455">
        <v>75211662</v>
      </c>
      <c r="C3455" t="s">
        <v>16</v>
      </c>
      <c r="D3455" t="str">
        <f>IF(Tabel_Forespørgsel_fra_Visma28[[#This Row],[SupProd]]=" "," "," - "&amp;Tabel_Forespørgsel_fra_Visma28[[#This Row],[SupProd]])</f>
        <v xml:space="preserve"> </v>
      </c>
      <c r="E3455" t="s">
        <v>16</v>
      </c>
      <c r="F3455" t="str">
        <f>IF(Tabel_Forespørgsel_fra_Visma28[[#This Row],[SupDescr]]=" "," "," - "&amp;Tabel_Forespørgsel_fra_Visma28[[#This Row],[SupDescr]])</f>
        <v xml:space="preserve"> </v>
      </c>
      <c r="G3455" t="s">
        <v>7015</v>
      </c>
      <c r="H3455">
        <v>1</v>
      </c>
      <c r="I3455" t="str">
        <f>IF(A3455=A3454,I3454&amp;CHAR(10)&amp;"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6" spans="1:9" x14ac:dyDescent="0.25">
      <c r="A3456" t="s">
        <v>3332</v>
      </c>
      <c r="B3456">
        <v>75211662</v>
      </c>
      <c r="C3456" t="s">
        <v>16</v>
      </c>
      <c r="D3456" t="str">
        <f>IF(Tabel_Forespørgsel_fra_Visma28[[#This Row],[SupProd]]=" "," "," - "&amp;Tabel_Forespørgsel_fra_Visma28[[#This Row],[SupProd]])</f>
        <v xml:space="preserve"> </v>
      </c>
      <c r="E3456" t="s">
        <v>16</v>
      </c>
      <c r="F3456" t="str">
        <f>IF(Tabel_Forespørgsel_fra_Visma28[[#This Row],[SupDescr]]=" "," "," - "&amp;Tabel_Forespørgsel_fra_Visma28[[#This Row],[SupDescr]])</f>
        <v xml:space="preserve"> </v>
      </c>
      <c r="G3456" t="s">
        <v>7015</v>
      </c>
      <c r="H3456">
        <v>1</v>
      </c>
      <c r="I3456" t="str">
        <f>IF(A3456=A3455,I3455&amp;CHAR(10)&amp;"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7" spans="1:9" x14ac:dyDescent="0.25">
      <c r="A3457" t="s">
        <v>3046</v>
      </c>
      <c r="B3457">
        <v>75180019</v>
      </c>
      <c r="C3457" t="s">
        <v>16</v>
      </c>
      <c r="D3457" t="str">
        <f>IF(Tabel_Forespørgsel_fra_Visma28[[#This Row],[SupProd]]=" "," "," - "&amp;Tabel_Forespørgsel_fra_Visma28[[#This Row],[SupProd]])</f>
        <v xml:space="preserve"> </v>
      </c>
      <c r="E3457" t="s">
        <v>16</v>
      </c>
      <c r="F3457" t="str">
        <f>IF(Tabel_Forespørgsel_fra_Visma28[[#This Row],[SupDescr]]=" "," "," - "&amp;Tabel_Forespørgsel_fra_Visma28[[#This Row],[SupDescr]])</f>
        <v xml:space="preserve"> </v>
      </c>
      <c r="G3457" t="s">
        <v>2430</v>
      </c>
      <c r="H3457">
        <v>1</v>
      </c>
      <c r="I3457" t="str">
        <f>IF(A3457=A3456,I3456&amp;CHAR(10)&amp;"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458" spans="1:9" x14ac:dyDescent="0.25">
      <c r="A3458" t="s">
        <v>2619</v>
      </c>
      <c r="B3458">
        <v>74762273</v>
      </c>
      <c r="C3458" t="s">
        <v>16</v>
      </c>
      <c r="D3458" t="str">
        <f>IF(Tabel_Forespørgsel_fra_Visma28[[#This Row],[SupProd]]=" "," "," - "&amp;Tabel_Forespørgsel_fra_Visma28[[#This Row],[SupProd]])</f>
        <v xml:space="preserve"> </v>
      </c>
      <c r="E3458" t="s">
        <v>16</v>
      </c>
      <c r="F3458" t="str">
        <f>IF(Tabel_Forespørgsel_fra_Visma28[[#This Row],[SupDescr]]=" "," "," - "&amp;Tabel_Forespørgsel_fra_Visma28[[#This Row],[SupDescr]])</f>
        <v xml:space="preserve"> </v>
      </c>
      <c r="G3458" t="s">
        <v>154</v>
      </c>
      <c r="H3458">
        <v>1</v>
      </c>
      <c r="I3458" t="str">
        <f>IF(A3458=A3457,I3457&amp;CHAR(10)&amp;"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59" spans="1:9" x14ac:dyDescent="0.25">
      <c r="A3459" t="s">
        <v>3287</v>
      </c>
      <c r="B3459">
        <v>75211662</v>
      </c>
      <c r="C3459" t="s">
        <v>16</v>
      </c>
      <c r="D3459" t="str">
        <f>IF(Tabel_Forespørgsel_fra_Visma28[[#This Row],[SupProd]]=" "," "," - "&amp;Tabel_Forespørgsel_fra_Visma28[[#This Row],[SupProd]])</f>
        <v xml:space="preserve"> </v>
      </c>
      <c r="E3459" t="s">
        <v>16</v>
      </c>
      <c r="F3459" t="str">
        <f>IF(Tabel_Forespørgsel_fra_Visma28[[#This Row],[SupDescr]]=" "," "," - "&amp;Tabel_Forespørgsel_fra_Visma28[[#This Row],[SupDescr]])</f>
        <v xml:space="preserve"> </v>
      </c>
      <c r="G3459" t="s">
        <v>7015</v>
      </c>
      <c r="H3459">
        <v>1</v>
      </c>
      <c r="I3459" t="str">
        <f>IF(A3459=A3458,I3458&amp;CHAR(10)&amp;"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0" spans="1:9" x14ac:dyDescent="0.25">
      <c r="A3460" t="s">
        <v>4740</v>
      </c>
      <c r="B3460">
        <v>75211662</v>
      </c>
      <c r="C3460" t="s">
        <v>16</v>
      </c>
      <c r="D3460" t="str">
        <f>IF(Tabel_Forespørgsel_fra_Visma28[[#This Row],[SupProd]]=" "," "," - "&amp;Tabel_Forespørgsel_fra_Visma28[[#This Row],[SupProd]])</f>
        <v xml:space="preserve"> </v>
      </c>
      <c r="E3460" t="s">
        <v>16</v>
      </c>
      <c r="F3460" t="str">
        <f>IF(Tabel_Forespørgsel_fra_Visma28[[#This Row],[SupDescr]]=" "," "," - "&amp;Tabel_Forespørgsel_fra_Visma28[[#This Row],[SupDescr]])</f>
        <v xml:space="preserve"> </v>
      </c>
      <c r="G3460" t="s">
        <v>7015</v>
      </c>
      <c r="H3460">
        <v>1</v>
      </c>
      <c r="I3460" t="str">
        <f>IF(A3460=A3459,I3459&amp;CHAR(10)&amp;"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1" spans="1:9" x14ac:dyDescent="0.25">
      <c r="A3461" t="s">
        <v>3176</v>
      </c>
      <c r="B3461">
        <v>75211662</v>
      </c>
      <c r="C3461" t="s">
        <v>16</v>
      </c>
      <c r="D3461" t="str">
        <f>IF(Tabel_Forespørgsel_fra_Visma28[[#This Row],[SupProd]]=" "," "," - "&amp;Tabel_Forespørgsel_fra_Visma28[[#This Row],[SupProd]])</f>
        <v xml:space="preserve"> </v>
      </c>
      <c r="E3461" t="s">
        <v>16</v>
      </c>
      <c r="F3461" t="str">
        <f>IF(Tabel_Forespørgsel_fra_Visma28[[#This Row],[SupDescr]]=" "," "," - "&amp;Tabel_Forespørgsel_fra_Visma28[[#This Row],[SupDescr]])</f>
        <v xml:space="preserve"> </v>
      </c>
      <c r="G3461" t="s">
        <v>7015</v>
      </c>
      <c r="H3461">
        <v>1</v>
      </c>
      <c r="I3461" t="str">
        <f>IF(A3461=A3460,I3460&amp;CHAR(10)&amp;"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2" spans="1:9" x14ac:dyDescent="0.25">
      <c r="A3462" t="s">
        <v>3284</v>
      </c>
      <c r="B3462">
        <v>75211662</v>
      </c>
      <c r="C3462" t="s">
        <v>16</v>
      </c>
      <c r="D3462" t="str">
        <f>IF(Tabel_Forespørgsel_fra_Visma28[[#This Row],[SupProd]]=" "," "," - "&amp;Tabel_Forespørgsel_fra_Visma28[[#This Row],[SupProd]])</f>
        <v xml:space="preserve"> </v>
      </c>
      <c r="E3462" t="s">
        <v>16</v>
      </c>
      <c r="F3462" t="str">
        <f>IF(Tabel_Forespørgsel_fra_Visma28[[#This Row],[SupDescr]]=" "," "," - "&amp;Tabel_Forespørgsel_fra_Visma28[[#This Row],[SupDescr]])</f>
        <v xml:space="preserve"> </v>
      </c>
      <c r="G3462" t="s">
        <v>7015</v>
      </c>
      <c r="H3462">
        <v>1</v>
      </c>
      <c r="I3462" t="str">
        <f>IF(A3462=A3461,I3461&amp;CHAR(10)&amp;"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3" spans="1:9" x14ac:dyDescent="0.25">
      <c r="A3463" t="s">
        <v>6511</v>
      </c>
      <c r="B3463">
        <v>75211662</v>
      </c>
      <c r="C3463" t="s">
        <v>16</v>
      </c>
      <c r="D3463" t="str">
        <f>IF(Tabel_Forespørgsel_fra_Visma28[[#This Row],[SupProd]]=" "," "," - "&amp;Tabel_Forespørgsel_fra_Visma28[[#This Row],[SupProd]])</f>
        <v xml:space="preserve"> </v>
      </c>
      <c r="E3463" t="s">
        <v>16</v>
      </c>
      <c r="F3463" t="str">
        <f>IF(Tabel_Forespørgsel_fra_Visma28[[#This Row],[SupDescr]]=" "," "," - "&amp;Tabel_Forespørgsel_fra_Visma28[[#This Row],[SupDescr]])</f>
        <v xml:space="preserve"> </v>
      </c>
      <c r="G3463" t="s">
        <v>7015</v>
      </c>
      <c r="H3463">
        <v>1</v>
      </c>
      <c r="I3463" t="str">
        <f>IF(A3463=A3462,I3462&amp;CHAR(10)&amp;"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4" spans="1:9" x14ac:dyDescent="0.25">
      <c r="A3464" t="s">
        <v>6509</v>
      </c>
      <c r="B3464">
        <v>75211662</v>
      </c>
      <c r="C3464" t="s">
        <v>16</v>
      </c>
      <c r="D3464" t="str">
        <f>IF(Tabel_Forespørgsel_fra_Visma28[[#This Row],[SupProd]]=" "," "," - "&amp;Tabel_Forespørgsel_fra_Visma28[[#This Row],[SupProd]])</f>
        <v xml:space="preserve"> </v>
      </c>
      <c r="E3464" t="s">
        <v>16</v>
      </c>
      <c r="F3464" t="str">
        <f>IF(Tabel_Forespørgsel_fra_Visma28[[#This Row],[SupDescr]]=" "," "," - "&amp;Tabel_Forespørgsel_fra_Visma28[[#This Row],[SupDescr]])</f>
        <v xml:space="preserve"> </v>
      </c>
      <c r="G3464" t="s">
        <v>7015</v>
      </c>
      <c r="H3464">
        <v>1</v>
      </c>
      <c r="I3464" t="str">
        <f>IF(A3464=A3463,I3463&amp;CHAR(10)&amp;"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5" spans="1:9" x14ac:dyDescent="0.25">
      <c r="A3465" t="s">
        <v>6510</v>
      </c>
      <c r="B3465">
        <v>75211662</v>
      </c>
      <c r="C3465" t="s">
        <v>16</v>
      </c>
      <c r="D3465" t="str">
        <f>IF(Tabel_Forespørgsel_fra_Visma28[[#This Row],[SupProd]]=" "," "," - "&amp;Tabel_Forespørgsel_fra_Visma28[[#This Row],[SupProd]])</f>
        <v xml:space="preserve"> </v>
      </c>
      <c r="E3465" t="s">
        <v>16</v>
      </c>
      <c r="F3465" t="str">
        <f>IF(Tabel_Forespørgsel_fra_Visma28[[#This Row],[SupDescr]]=" "," "," - "&amp;Tabel_Forespørgsel_fra_Visma28[[#This Row],[SupDescr]])</f>
        <v xml:space="preserve"> </v>
      </c>
      <c r="G3465" t="s">
        <v>7015</v>
      </c>
      <c r="H3465">
        <v>1</v>
      </c>
      <c r="I3465" t="str">
        <f>IF(A3465=A3464,I3464&amp;CHAR(10)&amp;"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6" spans="1:9" x14ac:dyDescent="0.25">
      <c r="A3466" t="s">
        <v>3278</v>
      </c>
      <c r="B3466">
        <v>75211662</v>
      </c>
      <c r="C3466" t="s">
        <v>16</v>
      </c>
      <c r="D3466" t="str">
        <f>IF(Tabel_Forespørgsel_fra_Visma28[[#This Row],[SupProd]]=" "," "," - "&amp;Tabel_Forespørgsel_fra_Visma28[[#This Row],[SupProd]])</f>
        <v xml:space="preserve"> </v>
      </c>
      <c r="E3466" t="s">
        <v>16</v>
      </c>
      <c r="F3466" t="str">
        <f>IF(Tabel_Forespørgsel_fra_Visma28[[#This Row],[SupDescr]]=" "," "," - "&amp;Tabel_Forespørgsel_fra_Visma28[[#This Row],[SupDescr]])</f>
        <v xml:space="preserve"> </v>
      </c>
      <c r="G3466" t="s">
        <v>7015</v>
      </c>
      <c r="H3466">
        <v>1</v>
      </c>
      <c r="I3466" t="str">
        <f>IF(A3466=A3465,I3465&amp;CHAR(10)&amp;"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7" spans="1:9" x14ac:dyDescent="0.25">
      <c r="A3467" t="s">
        <v>3308</v>
      </c>
      <c r="B3467">
        <v>75211662</v>
      </c>
      <c r="C3467" t="s">
        <v>16</v>
      </c>
      <c r="D3467" t="str">
        <f>IF(Tabel_Forespørgsel_fra_Visma28[[#This Row],[SupProd]]=" "," "," - "&amp;Tabel_Forespørgsel_fra_Visma28[[#This Row],[SupProd]])</f>
        <v xml:space="preserve"> </v>
      </c>
      <c r="E3467" t="s">
        <v>16</v>
      </c>
      <c r="F3467" t="str">
        <f>IF(Tabel_Forespørgsel_fra_Visma28[[#This Row],[SupDescr]]=" "," "," - "&amp;Tabel_Forespørgsel_fra_Visma28[[#This Row],[SupDescr]])</f>
        <v xml:space="preserve"> </v>
      </c>
      <c r="G3467" t="s">
        <v>7015</v>
      </c>
      <c r="H3467">
        <v>1</v>
      </c>
      <c r="I3467" t="str">
        <f>IF(A3467=A3466,I3466&amp;CHAR(10)&amp;"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8" spans="1:9" x14ac:dyDescent="0.25">
      <c r="A3468" t="s">
        <v>3272</v>
      </c>
      <c r="B3468">
        <v>75211662</v>
      </c>
      <c r="C3468" t="s">
        <v>16</v>
      </c>
      <c r="D3468" t="str">
        <f>IF(Tabel_Forespørgsel_fra_Visma28[[#This Row],[SupProd]]=" "," "," - "&amp;Tabel_Forespørgsel_fra_Visma28[[#This Row],[SupProd]])</f>
        <v xml:space="preserve"> </v>
      </c>
      <c r="E3468" t="s">
        <v>16</v>
      </c>
      <c r="F3468" t="str">
        <f>IF(Tabel_Forespørgsel_fra_Visma28[[#This Row],[SupDescr]]=" "," "," - "&amp;Tabel_Forespørgsel_fra_Visma28[[#This Row],[SupDescr]])</f>
        <v xml:space="preserve"> </v>
      </c>
      <c r="G3468" t="s">
        <v>7015</v>
      </c>
      <c r="H3468">
        <v>1</v>
      </c>
      <c r="I3468" t="str">
        <f>IF(A3468=A3467,I3467&amp;CHAR(10)&amp;"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9" spans="1:9" x14ac:dyDescent="0.25">
      <c r="A3469" t="s">
        <v>3295</v>
      </c>
      <c r="B3469">
        <v>75211662</v>
      </c>
      <c r="C3469" t="s">
        <v>16</v>
      </c>
      <c r="D3469" t="str">
        <f>IF(Tabel_Forespørgsel_fra_Visma28[[#This Row],[SupProd]]=" "," "," - "&amp;Tabel_Forespørgsel_fra_Visma28[[#This Row],[SupProd]])</f>
        <v xml:space="preserve"> </v>
      </c>
      <c r="E3469" t="s">
        <v>16</v>
      </c>
      <c r="F3469" t="str">
        <f>IF(Tabel_Forespørgsel_fra_Visma28[[#This Row],[SupDescr]]=" "," "," - "&amp;Tabel_Forespørgsel_fra_Visma28[[#This Row],[SupDescr]])</f>
        <v xml:space="preserve"> </v>
      </c>
      <c r="G3469" t="s">
        <v>7015</v>
      </c>
      <c r="H3469">
        <v>1</v>
      </c>
      <c r="I3469" t="str">
        <f>IF(A3469=A3468,I3468&amp;CHAR(10)&amp;"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0" spans="1:9" x14ac:dyDescent="0.25">
      <c r="A3470" t="s">
        <v>3336</v>
      </c>
      <c r="B3470">
        <v>75211662</v>
      </c>
      <c r="C3470" t="s">
        <v>16</v>
      </c>
      <c r="D3470" t="str">
        <f>IF(Tabel_Forespørgsel_fra_Visma28[[#This Row],[SupProd]]=" "," "," - "&amp;Tabel_Forespørgsel_fra_Visma28[[#This Row],[SupProd]])</f>
        <v xml:space="preserve"> </v>
      </c>
      <c r="E3470" t="s">
        <v>16</v>
      </c>
      <c r="F3470" t="str">
        <f>IF(Tabel_Forespørgsel_fra_Visma28[[#This Row],[SupDescr]]=" "," "," - "&amp;Tabel_Forespørgsel_fra_Visma28[[#This Row],[SupDescr]])</f>
        <v xml:space="preserve"> </v>
      </c>
      <c r="G3470" t="s">
        <v>7015</v>
      </c>
      <c r="H3470">
        <v>1</v>
      </c>
      <c r="I3470" t="str">
        <f>IF(A3470=A3469,I3469&amp;CHAR(10)&amp;"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1" spans="1:9" x14ac:dyDescent="0.25">
      <c r="A3471" t="s">
        <v>3316</v>
      </c>
      <c r="B3471">
        <v>75211662</v>
      </c>
      <c r="C3471" t="s">
        <v>16</v>
      </c>
      <c r="D3471" t="str">
        <f>IF(Tabel_Forespørgsel_fra_Visma28[[#This Row],[SupProd]]=" "," "," - "&amp;Tabel_Forespørgsel_fra_Visma28[[#This Row],[SupProd]])</f>
        <v xml:space="preserve"> </v>
      </c>
      <c r="E3471" t="s">
        <v>16</v>
      </c>
      <c r="F3471" t="str">
        <f>IF(Tabel_Forespørgsel_fra_Visma28[[#This Row],[SupDescr]]=" "," "," - "&amp;Tabel_Forespørgsel_fra_Visma28[[#This Row],[SupDescr]])</f>
        <v xml:space="preserve"> </v>
      </c>
      <c r="G3471" t="s">
        <v>7015</v>
      </c>
      <c r="H3471">
        <v>1</v>
      </c>
      <c r="I3471" t="str">
        <f>IF(A3471=A3470,I3470&amp;CHAR(10)&amp;"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2" spans="1:9" x14ac:dyDescent="0.25">
      <c r="A3472" t="s">
        <v>7855</v>
      </c>
      <c r="B3472">
        <v>75211662</v>
      </c>
      <c r="C3472" t="s">
        <v>16</v>
      </c>
      <c r="D3472" t="str">
        <f>IF(Tabel_Forespørgsel_fra_Visma28[[#This Row],[SupProd]]=" "," "," - "&amp;Tabel_Forespørgsel_fra_Visma28[[#This Row],[SupProd]])</f>
        <v xml:space="preserve"> </v>
      </c>
      <c r="E3472" t="s">
        <v>16</v>
      </c>
      <c r="F3472" t="str">
        <f>IF(Tabel_Forespørgsel_fra_Visma28[[#This Row],[SupDescr]]=" "," "," - "&amp;Tabel_Forespørgsel_fra_Visma28[[#This Row],[SupDescr]])</f>
        <v xml:space="preserve"> </v>
      </c>
      <c r="G3472" t="s">
        <v>7015</v>
      </c>
      <c r="H3472">
        <v>1</v>
      </c>
      <c r="I3472" t="str">
        <f>IF(A3472=A3471,I3471&amp;CHAR(10)&amp;"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3" spans="1:9" x14ac:dyDescent="0.25">
      <c r="A3473" t="s">
        <v>7852</v>
      </c>
      <c r="B3473">
        <v>75211662</v>
      </c>
      <c r="C3473" t="s">
        <v>16</v>
      </c>
      <c r="D3473" t="str">
        <f>IF(Tabel_Forespørgsel_fra_Visma28[[#This Row],[SupProd]]=" "," "," - "&amp;Tabel_Forespørgsel_fra_Visma28[[#This Row],[SupProd]])</f>
        <v xml:space="preserve"> </v>
      </c>
      <c r="E3473" t="s">
        <v>16</v>
      </c>
      <c r="F3473" t="str">
        <f>IF(Tabel_Forespørgsel_fra_Visma28[[#This Row],[SupDescr]]=" "," "," - "&amp;Tabel_Forespørgsel_fra_Visma28[[#This Row],[SupDescr]])</f>
        <v xml:space="preserve"> </v>
      </c>
      <c r="G3473" t="s">
        <v>7015</v>
      </c>
      <c r="H3473">
        <v>1</v>
      </c>
      <c r="I3473" t="str">
        <f>IF(A3473=A3472,I3472&amp;CHAR(10)&amp;"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4" spans="1:9" x14ac:dyDescent="0.25">
      <c r="A3474" t="s">
        <v>3789</v>
      </c>
      <c r="B3474">
        <v>75586804</v>
      </c>
      <c r="C3474" t="s">
        <v>16</v>
      </c>
      <c r="D3474" t="str">
        <f>IF(Tabel_Forespørgsel_fra_Visma28[[#This Row],[SupProd]]=" "," "," - "&amp;Tabel_Forespørgsel_fra_Visma28[[#This Row],[SupProd]])</f>
        <v xml:space="preserve"> </v>
      </c>
      <c r="E3474" t="s">
        <v>16</v>
      </c>
      <c r="F3474" t="str">
        <f>IF(Tabel_Forespørgsel_fra_Visma28[[#This Row],[SupDescr]]=" "," "," - "&amp;Tabel_Forespørgsel_fra_Visma28[[#This Row],[SupDescr]])</f>
        <v xml:space="preserve"> </v>
      </c>
      <c r="G3474" t="s">
        <v>3787</v>
      </c>
      <c r="H3474">
        <v>1</v>
      </c>
      <c r="I3474" t="str">
        <f>IF(A3474=A3473,I3473&amp;CHAR(10)&amp;"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475" spans="1:9" x14ac:dyDescent="0.25">
      <c r="A3475" t="s">
        <v>2620</v>
      </c>
      <c r="B3475">
        <v>74762273</v>
      </c>
      <c r="C3475" t="s">
        <v>16</v>
      </c>
      <c r="D3475" t="str">
        <f>IF(Tabel_Forespørgsel_fra_Visma28[[#This Row],[SupProd]]=" "," "," - "&amp;Tabel_Forespørgsel_fra_Visma28[[#This Row],[SupProd]])</f>
        <v xml:space="preserve"> </v>
      </c>
      <c r="E3475" t="s">
        <v>16</v>
      </c>
      <c r="F3475" t="str">
        <f>IF(Tabel_Forespørgsel_fra_Visma28[[#This Row],[SupDescr]]=" "," "," - "&amp;Tabel_Forespørgsel_fra_Visma28[[#This Row],[SupDescr]])</f>
        <v xml:space="preserve"> </v>
      </c>
      <c r="G3475" t="s">
        <v>154</v>
      </c>
      <c r="H3475">
        <v>1</v>
      </c>
      <c r="I3475" t="str">
        <f>IF(A3475=A3474,I3474&amp;CHAR(10)&amp;"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76" spans="1:9" x14ac:dyDescent="0.25">
      <c r="A3476" t="s">
        <v>3148</v>
      </c>
      <c r="B3476">
        <v>75211662</v>
      </c>
      <c r="C3476" t="s">
        <v>16</v>
      </c>
      <c r="D3476" t="str">
        <f>IF(Tabel_Forespørgsel_fra_Visma28[[#This Row],[SupProd]]=" "," "," - "&amp;Tabel_Forespørgsel_fra_Visma28[[#This Row],[SupProd]])</f>
        <v xml:space="preserve"> </v>
      </c>
      <c r="E3476" t="s">
        <v>16</v>
      </c>
      <c r="F3476" t="str">
        <f>IF(Tabel_Forespørgsel_fra_Visma28[[#This Row],[SupDescr]]=" "," "," - "&amp;Tabel_Forespørgsel_fra_Visma28[[#This Row],[SupDescr]])</f>
        <v xml:space="preserve"> </v>
      </c>
      <c r="G3476" t="s">
        <v>7015</v>
      </c>
      <c r="H3476">
        <v>2</v>
      </c>
      <c r="I3476" t="str">
        <f>IF(A3476=A3475,I3475&amp;CHAR(10)&amp;"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7" spans="1:9" x14ac:dyDescent="0.25">
      <c r="A3477" t="s">
        <v>3303</v>
      </c>
      <c r="B3477">
        <v>75211662</v>
      </c>
      <c r="C3477" t="s">
        <v>16</v>
      </c>
      <c r="D3477" t="str">
        <f>IF(Tabel_Forespørgsel_fra_Visma28[[#This Row],[SupProd]]=" "," "," - "&amp;Tabel_Forespørgsel_fra_Visma28[[#This Row],[SupProd]])</f>
        <v xml:space="preserve"> </v>
      </c>
      <c r="E3477" t="s">
        <v>16</v>
      </c>
      <c r="F3477" t="str">
        <f>IF(Tabel_Forespørgsel_fra_Visma28[[#This Row],[SupDescr]]=" "," "," - "&amp;Tabel_Forespørgsel_fra_Visma28[[#This Row],[SupDescr]])</f>
        <v xml:space="preserve"> </v>
      </c>
      <c r="G3477" t="s">
        <v>7015</v>
      </c>
      <c r="H3477">
        <v>1</v>
      </c>
      <c r="I3477" t="str">
        <f>IF(A3477=A3476,I3476&amp;CHAR(10)&amp;"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8" spans="1:9" x14ac:dyDescent="0.25">
      <c r="A3478" t="s">
        <v>5501</v>
      </c>
      <c r="B3478">
        <v>75211662</v>
      </c>
      <c r="C3478" t="s">
        <v>16</v>
      </c>
      <c r="D3478" t="str">
        <f>IF(Tabel_Forespørgsel_fra_Visma28[[#This Row],[SupProd]]=" "," "," - "&amp;Tabel_Forespørgsel_fra_Visma28[[#This Row],[SupProd]])</f>
        <v xml:space="preserve"> </v>
      </c>
      <c r="E3478" t="s">
        <v>16</v>
      </c>
      <c r="F3478" t="str">
        <f>IF(Tabel_Forespørgsel_fra_Visma28[[#This Row],[SupDescr]]=" "," "," - "&amp;Tabel_Forespørgsel_fra_Visma28[[#This Row],[SupDescr]])</f>
        <v xml:space="preserve"> </v>
      </c>
      <c r="G3478" t="s">
        <v>7015</v>
      </c>
      <c r="H3478">
        <v>1</v>
      </c>
      <c r="I3478" t="str">
        <f>IF(A3478=A3477,I3477&amp;CHAR(10)&amp;"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9" spans="1:9" x14ac:dyDescent="0.25">
      <c r="A3479" t="s">
        <v>5504</v>
      </c>
      <c r="B3479">
        <v>75211662</v>
      </c>
      <c r="C3479" t="s">
        <v>16</v>
      </c>
      <c r="D3479" t="str">
        <f>IF(Tabel_Forespørgsel_fra_Visma28[[#This Row],[SupProd]]=" "," "," - "&amp;Tabel_Forespørgsel_fra_Visma28[[#This Row],[SupProd]])</f>
        <v xml:space="preserve"> </v>
      </c>
      <c r="E3479" t="s">
        <v>16</v>
      </c>
      <c r="F3479" t="str">
        <f>IF(Tabel_Forespørgsel_fra_Visma28[[#This Row],[SupDescr]]=" "," "," - "&amp;Tabel_Forespørgsel_fra_Visma28[[#This Row],[SupDescr]])</f>
        <v xml:space="preserve"> </v>
      </c>
      <c r="G3479" t="s">
        <v>7015</v>
      </c>
      <c r="H3479">
        <v>1</v>
      </c>
      <c r="I3479" t="str">
        <f>IF(A3479=A3478,I3478&amp;CHAR(10)&amp;"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0" spans="1:9" x14ac:dyDescent="0.25">
      <c r="A3480" t="s">
        <v>5502</v>
      </c>
      <c r="B3480">
        <v>75211662</v>
      </c>
      <c r="C3480" t="s">
        <v>16</v>
      </c>
      <c r="D3480" t="str">
        <f>IF(Tabel_Forespørgsel_fra_Visma28[[#This Row],[SupProd]]=" "," "," - "&amp;Tabel_Forespørgsel_fra_Visma28[[#This Row],[SupProd]])</f>
        <v xml:space="preserve"> </v>
      </c>
      <c r="E3480" t="s">
        <v>16</v>
      </c>
      <c r="F3480" t="str">
        <f>IF(Tabel_Forespørgsel_fra_Visma28[[#This Row],[SupDescr]]=" "," "," - "&amp;Tabel_Forespørgsel_fra_Visma28[[#This Row],[SupDescr]])</f>
        <v xml:space="preserve"> </v>
      </c>
      <c r="G3480" t="s">
        <v>7015</v>
      </c>
      <c r="H3480">
        <v>1</v>
      </c>
      <c r="I3480" t="str">
        <f>IF(A3480=A3479,I3479&amp;CHAR(10)&amp;"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1" spans="1:9" x14ac:dyDescent="0.25">
      <c r="A3481" t="s">
        <v>5503</v>
      </c>
      <c r="B3481">
        <v>75211662</v>
      </c>
      <c r="C3481" t="s">
        <v>16</v>
      </c>
      <c r="D3481" t="str">
        <f>IF(Tabel_Forespørgsel_fra_Visma28[[#This Row],[SupProd]]=" "," "," - "&amp;Tabel_Forespørgsel_fra_Visma28[[#This Row],[SupProd]])</f>
        <v xml:space="preserve"> </v>
      </c>
      <c r="E3481" t="s">
        <v>16</v>
      </c>
      <c r="F3481" t="str">
        <f>IF(Tabel_Forespørgsel_fra_Visma28[[#This Row],[SupDescr]]=" "," "," - "&amp;Tabel_Forespørgsel_fra_Visma28[[#This Row],[SupDescr]])</f>
        <v xml:space="preserve"> </v>
      </c>
      <c r="G3481" t="s">
        <v>7015</v>
      </c>
      <c r="H3481">
        <v>1</v>
      </c>
      <c r="I3481" t="str">
        <f>IF(A3481=A3480,I3480&amp;CHAR(10)&amp;"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2" spans="1:9" x14ac:dyDescent="0.25">
      <c r="A3482" t="s">
        <v>3263</v>
      </c>
      <c r="B3482">
        <v>75211662</v>
      </c>
      <c r="C3482" t="s">
        <v>16</v>
      </c>
      <c r="D3482" t="str">
        <f>IF(Tabel_Forespørgsel_fra_Visma28[[#This Row],[SupProd]]=" "," "," - "&amp;Tabel_Forespørgsel_fra_Visma28[[#This Row],[SupProd]])</f>
        <v xml:space="preserve"> </v>
      </c>
      <c r="E3482" t="s">
        <v>16</v>
      </c>
      <c r="F3482" t="str">
        <f>IF(Tabel_Forespørgsel_fra_Visma28[[#This Row],[SupDescr]]=" "," "," - "&amp;Tabel_Forespørgsel_fra_Visma28[[#This Row],[SupDescr]])</f>
        <v xml:space="preserve"> </v>
      </c>
      <c r="G3482" t="s">
        <v>7015</v>
      </c>
      <c r="H3482">
        <v>1</v>
      </c>
      <c r="I3482" t="str">
        <f>IF(A3482=A3481,I3481&amp;CHAR(10)&amp;"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3" spans="1:9" x14ac:dyDescent="0.25">
      <c r="A3483" t="s">
        <v>3045</v>
      </c>
      <c r="B3483">
        <v>75180019</v>
      </c>
      <c r="C3483" t="s">
        <v>16</v>
      </c>
      <c r="D3483" t="str">
        <f>IF(Tabel_Forespørgsel_fra_Visma28[[#This Row],[SupProd]]=" "," "," - "&amp;Tabel_Forespørgsel_fra_Visma28[[#This Row],[SupProd]])</f>
        <v xml:space="preserve"> </v>
      </c>
      <c r="E3483" t="s">
        <v>16</v>
      </c>
      <c r="F3483" t="str">
        <f>IF(Tabel_Forespørgsel_fra_Visma28[[#This Row],[SupDescr]]=" "," "," - "&amp;Tabel_Forespørgsel_fra_Visma28[[#This Row],[SupDescr]])</f>
        <v xml:space="preserve"> </v>
      </c>
      <c r="G3483" t="s">
        <v>2430</v>
      </c>
      <c r="H3483">
        <v>1</v>
      </c>
      <c r="I3483" t="str">
        <f>IF(A3483=A3482,I3482&amp;CHAR(10)&amp;"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484" spans="1:9" x14ac:dyDescent="0.25">
      <c r="A3484" t="s">
        <v>3037</v>
      </c>
      <c r="B3484">
        <v>75180019</v>
      </c>
      <c r="C3484" t="s">
        <v>16</v>
      </c>
      <c r="D3484" t="str">
        <f>IF(Tabel_Forespørgsel_fra_Visma28[[#This Row],[SupProd]]=" "," "," - "&amp;Tabel_Forespørgsel_fra_Visma28[[#This Row],[SupProd]])</f>
        <v xml:space="preserve"> </v>
      </c>
      <c r="E3484" t="s">
        <v>16</v>
      </c>
      <c r="F3484" t="str">
        <f>IF(Tabel_Forespørgsel_fra_Visma28[[#This Row],[SupDescr]]=" "," "," - "&amp;Tabel_Forespørgsel_fra_Visma28[[#This Row],[SupDescr]])</f>
        <v xml:space="preserve"> </v>
      </c>
      <c r="G3484" t="s">
        <v>2430</v>
      </c>
      <c r="H3484">
        <v>1</v>
      </c>
      <c r="I3484" t="str">
        <f>IF(A3484=A3483,I3483&amp;CHAR(10)&amp;"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485" spans="1:9" x14ac:dyDescent="0.25">
      <c r="A3485" t="s">
        <v>3890</v>
      </c>
      <c r="B3485">
        <v>96266400</v>
      </c>
      <c r="C3485" t="s">
        <v>16</v>
      </c>
      <c r="D3485" t="str">
        <f>IF(Tabel_Forespørgsel_fra_Visma28[[#This Row],[SupProd]]=" "," "," - "&amp;Tabel_Forespørgsel_fra_Visma28[[#This Row],[SupProd]])</f>
        <v xml:space="preserve"> </v>
      </c>
      <c r="E3485" t="s">
        <v>16</v>
      </c>
      <c r="F3485" t="str">
        <f>IF(Tabel_Forespørgsel_fra_Visma28[[#This Row],[SupDescr]]=" "," "," - "&amp;Tabel_Forespørgsel_fra_Visma28[[#This Row],[SupDescr]])</f>
        <v xml:space="preserve"> </v>
      </c>
      <c r="G3485" t="s">
        <v>13916</v>
      </c>
      <c r="H3485">
        <v>1</v>
      </c>
      <c r="I3485" t="str">
        <f>IF(A3485=A3484,I3484&amp;CHAR(10)&amp;"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3486" spans="1:9" x14ac:dyDescent="0.25">
      <c r="A3486" t="s">
        <v>3329</v>
      </c>
      <c r="B3486">
        <v>75211662</v>
      </c>
      <c r="C3486" t="s">
        <v>16</v>
      </c>
      <c r="D3486" t="str">
        <f>IF(Tabel_Forespørgsel_fra_Visma28[[#This Row],[SupProd]]=" "," "," - "&amp;Tabel_Forespørgsel_fra_Visma28[[#This Row],[SupProd]])</f>
        <v xml:space="preserve"> </v>
      </c>
      <c r="E3486" t="s">
        <v>16</v>
      </c>
      <c r="F3486" t="str">
        <f>IF(Tabel_Forespørgsel_fra_Visma28[[#This Row],[SupDescr]]=" "," "," - "&amp;Tabel_Forespørgsel_fra_Visma28[[#This Row],[SupDescr]])</f>
        <v xml:space="preserve"> </v>
      </c>
      <c r="G3486" t="s">
        <v>7015</v>
      </c>
      <c r="H3486">
        <v>1</v>
      </c>
      <c r="I3486" t="str">
        <f>IF(A3486=A3485,I3485&amp;CHAR(10)&amp;"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7" spans="1:9" x14ac:dyDescent="0.25">
      <c r="A3487" t="s">
        <v>3330</v>
      </c>
      <c r="B3487">
        <v>75211662</v>
      </c>
      <c r="C3487" t="s">
        <v>16</v>
      </c>
      <c r="D3487" t="str">
        <f>IF(Tabel_Forespørgsel_fra_Visma28[[#This Row],[SupProd]]=" "," "," - "&amp;Tabel_Forespørgsel_fra_Visma28[[#This Row],[SupProd]])</f>
        <v xml:space="preserve"> </v>
      </c>
      <c r="E3487" t="s">
        <v>16</v>
      </c>
      <c r="F3487" t="str">
        <f>IF(Tabel_Forespørgsel_fra_Visma28[[#This Row],[SupDescr]]=" "," "," - "&amp;Tabel_Forespørgsel_fra_Visma28[[#This Row],[SupDescr]])</f>
        <v xml:space="preserve"> </v>
      </c>
      <c r="G3487" t="s">
        <v>7015</v>
      </c>
      <c r="H3487">
        <v>1</v>
      </c>
      <c r="I3487" t="str">
        <f>IF(A3487=A3486,I3486&amp;CHAR(10)&amp;"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8" spans="1:9" x14ac:dyDescent="0.25">
      <c r="A3488" t="s">
        <v>3791</v>
      </c>
      <c r="B3488">
        <v>75586804</v>
      </c>
      <c r="C3488" t="s">
        <v>16</v>
      </c>
      <c r="D3488" t="str">
        <f>IF(Tabel_Forespørgsel_fra_Visma28[[#This Row],[SupProd]]=" "," "," - "&amp;Tabel_Forespørgsel_fra_Visma28[[#This Row],[SupProd]])</f>
        <v xml:space="preserve"> </v>
      </c>
      <c r="E3488" t="s">
        <v>16</v>
      </c>
      <c r="F3488" t="str">
        <f>IF(Tabel_Forespørgsel_fra_Visma28[[#This Row],[SupDescr]]=" "," "," - "&amp;Tabel_Forespørgsel_fra_Visma28[[#This Row],[SupDescr]])</f>
        <v xml:space="preserve"> </v>
      </c>
      <c r="G3488" t="s">
        <v>3787</v>
      </c>
      <c r="H3488">
        <v>1</v>
      </c>
      <c r="I3488" t="str">
        <f>IF(A3488=A3487,I3487&amp;CHAR(10)&amp;"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489" spans="1:9" x14ac:dyDescent="0.25">
      <c r="A3489" t="s">
        <v>3220</v>
      </c>
      <c r="B3489">
        <v>75196500</v>
      </c>
      <c r="C3489" t="s">
        <v>16</v>
      </c>
      <c r="D3489" t="str">
        <f>IF(Tabel_Forespørgsel_fra_Visma28[[#This Row],[SupProd]]=" "," "," - "&amp;Tabel_Forespørgsel_fra_Visma28[[#This Row],[SupProd]])</f>
        <v xml:space="preserve"> </v>
      </c>
      <c r="E3489" t="s">
        <v>16</v>
      </c>
      <c r="F3489" t="str">
        <f>IF(Tabel_Forespørgsel_fra_Visma28[[#This Row],[SupDescr]]=" "," "," - "&amp;Tabel_Forespørgsel_fra_Visma28[[#This Row],[SupDescr]])</f>
        <v xml:space="preserve"> </v>
      </c>
      <c r="G3489" t="s">
        <v>2425</v>
      </c>
      <c r="H3489">
        <v>1</v>
      </c>
      <c r="I3489" t="str">
        <f>IF(A3489=A3488,I3488&amp;CHAR(10)&amp;"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490" spans="1:9" x14ac:dyDescent="0.25">
      <c r="A3490" t="s">
        <v>2559</v>
      </c>
      <c r="B3490">
        <v>74762273</v>
      </c>
      <c r="C3490" t="s">
        <v>16</v>
      </c>
      <c r="D3490" t="str">
        <f>IF(Tabel_Forespørgsel_fra_Visma28[[#This Row],[SupProd]]=" "," "," - "&amp;Tabel_Forespørgsel_fra_Visma28[[#This Row],[SupProd]])</f>
        <v xml:space="preserve"> </v>
      </c>
      <c r="E3490" t="s">
        <v>16</v>
      </c>
      <c r="F3490" t="str">
        <f>IF(Tabel_Forespørgsel_fra_Visma28[[#This Row],[SupDescr]]=" "," "," - "&amp;Tabel_Forespørgsel_fra_Visma28[[#This Row],[SupDescr]])</f>
        <v xml:space="preserve"> </v>
      </c>
      <c r="G3490" t="s">
        <v>154</v>
      </c>
      <c r="H3490">
        <v>1</v>
      </c>
      <c r="I3490" t="str">
        <f>IF(A3490=A3489,I3489&amp;CHAR(10)&amp;"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91" spans="1:9" x14ac:dyDescent="0.25">
      <c r="A3491" t="s">
        <v>3271</v>
      </c>
      <c r="B3491">
        <v>75211662</v>
      </c>
      <c r="C3491" t="s">
        <v>16</v>
      </c>
      <c r="D3491" t="str">
        <f>IF(Tabel_Forespørgsel_fra_Visma28[[#This Row],[SupProd]]=" "," "," - "&amp;Tabel_Forespørgsel_fra_Visma28[[#This Row],[SupProd]])</f>
        <v xml:space="preserve"> </v>
      </c>
      <c r="E3491" t="s">
        <v>16</v>
      </c>
      <c r="F3491" t="str">
        <f>IF(Tabel_Forespørgsel_fra_Visma28[[#This Row],[SupDescr]]=" "," "," - "&amp;Tabel_Forespørgsel_fra_Visma28[[#This Row],[SupDescr]])</f>
        <v xml:space="preserve"> </v>
      </c>
      <c r="G3491" t="s">
        <v>7015</v>
      </c>
      <c r="H3491">
        <v>1</v>
      </c>
      <c r="I3491" t="str">
        <f>IF(A3491=A3490,I3490&amp;CHAR(10)&amp;"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2" spans="1:9" x14ac:dyDescent="0.25">
      <c r="A3492" t="s">
        <v>4455</v>
      </c>
      <c r="B3492">
        <v>75211662</v>
      </c>
      <c r="C3492" t="s">
        <v>16</v>
      </c>
      <c r="D3492" t="str">
        <f>IF(Tabel_Forespørgsel_fra_Visma28[[#This Row],[SupProd]]=" "," "," - "&amp;Tabel_Forespørgsel_fra_Visma28[[#This Row],[SupProd]])</f>
        <v xml:space="preserve"> </v>
      </c>
      <c r="E3492" t="s">
        <v>16</v>
      </c>
      <c r="F3492" t="str">
        <f>IF(Tabel_Forespørgsel_fra_Visma28[[#This Row],[SupDescr]]=" "," "," - "&amp;Tabel_Forespørgsel_fra_Visma28[[#This Row],[SupDescr]])</f>
        <v xml:space="preserve"> </v>
      </c>
      <c r="G3492" t="s">
        <v>7015</v>
      </c>
      <c r="H3492">
        <v>1</v>
      </c>
      <c r="I3492" t="str">
        <f>IF(A3492=A3491,I3491&amp;CHAR(10)&amp;"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3" spans="1:9" x14ac:dyDescent="0.25">
      <c r="A3493" t="s">
        <v>6526</v>
      </c>
      <c r="B3493">
        <v>75211662</v>
      </c>
      <c r="C3493" t="s">
        <v>16</v>
      </c>
      <c r="D3493" t="str">
        <f>IF(Tabel_Forespørgsel_fra_Visma28[[#This Row],[SupProd]]=" "," "," - "&amp;Tabel_Forespørgsel_fra_Visma28[[#This Row],[SupProd]])</f>
        <v xml:space="preserve"> </v>
      </c>
      <c r="E3493" t="s">
        <v>16</v>
      </c>
      <c r="F3493" t="str">
        <f>IF(Tabel_Forespørgsel_fra_Visma28[[#This Row],[SupDescr]]=" "," "," - "&amp;Tabel_Forespørgsel_fra_Visma28[[#This Row],[SupDescr]])</f>
        <v xml:space="preserve"> </v>
      </c>
      <c r="G3493" t="s">
        <v>7015</v>
      </c>
      <c r="H3493">
        <v>1</v>
      </c>
      <c r="I3493" t="str">
        <f>IF(A3493=A3492,I3492&amp;CHAR(10)&amp;"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4" spans="1:9" x14ac:dyDescent="0.25">
      <c r="A3494" t="s">
        <v>4619</v>
      </c>
      <c r="B3494">
        <v>75586804</v>
      </c>
      <c r="C3494" t="s">
        <v>16</v>
      </c>
      <c r="D3494" t="str">
        <f>IF(Tabel_Forespørgsel_fra_Visma28[[#This Row],[SupProd]]=" "," "," - "&amp;Tabel_Forespørgsel_fra_Visma28[[#This Row],[SupProd]])</f>
        <v xml:space="preserve"> </v>
      </c>
      <c r="E3494" t="s">
        <v>16</v>
      </c>
      <c r="F3494" t="str">
        <f>IF(Tabel_Forespørgsel_fra_Visma28[[#This Row],[SupDescr]]=" "," "," - "&amp;Tabel_Forespørgsel_fra_Visma28[[#This Row],[SupDescr]])</f>
        <v xml:space="preserve"> </v>
      </c>
      <c r="G3494" t="s">
        <v>3787</v>
      </c>
      <c r="H3494">
        <v>1</v>
      </c>
      <c r="I3494" t="str">
        <f>IF(A3494=A3493,I3493&amp;CHAR(10)&amp;"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495" spans="1:9" x14ac:dyDescent="0.25">
      <c r="A3495" t="s">
        <v>4646</v>
      </c>
      <c r="B3495">
        <v>75211662</v>
      </c>
      <c r="C3495" t="s">
        <v>16</v>
      </c>
      <c r="D3495" t="str">
        <f>IF(Tabel_Forespørgsel_fra_Visma28[[#This Row],[SupProd]]=" "," "," - "&amp;Tabel_Forespørgsel_fra_Visma28[[#This Row],[SupProd]])</f>
        <v xml:space="preserve"> </v>
      </c>
      <c r="E3495" t="s">
        <v>16</v>
      </c>
      <c r="F3495" t="str">
        <f>IF(Tabel_Forespørgsel_fra_Visma28[[#This Row],[SupDescr]]=" "," "," - "&amp;Tabel_Forespørgsel_fra_Visma28[[#This Row],[SupDescr]])</f>
        <v xml:space="preserve"> </v>
      </c>
      <c r="G3495" t="s">
        <v>7015</v>
      </c>
      <c r="H3495">
        <v>1</v>
      </c>
      <c r="I3495" t="str">
        <f>IF(A3495=A3494,I3494&amp;CHAR(10)&amp;"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6" spans="1:9" x14ac:dyDescent="0.25">
      <c r="A3496" t="s">
        <v>4674</v>
      </c>
      <c r="B3496">
        <v>75180019</v>
      </c>
      <c r="C3496" t="s">
        <v>16</v>
      </c>
      <c r="D3496" t="str">
        <f>IF(Tabel_Forespørgsel_fra_Visma28[[#This Row],[SupProd]]=" "," "," - "&amp;Tabel_Forespørgsel_fra_Visma28[[#This Row],[SupProd]])</f>
        <v xml:space="preserve"> </v>
      </c>
      <c r="E3496" t="s">
        <v>16</v>
      </c>
      <c r="F3496" t="str">
        <f>IF(Tabel_Forespørgsel_fra_Visma28[[#This Row],[SupDescr]]=" "," "," - "&amp;Tabel_Forespørgsel_fra_Visma28[[#This Row],[SupDescr]])</f>
        <v xml:space="preserve"> </v>
      </c>
      <c r="G3496" t="s">
        <v>2430</v>
      </c>
      <c r="H3496">
        <v>1</v>
      </c>
      <c r="I3496" t="str">
        <f>IF(A3496=A3495,I3495&amp;CHAR(10)&amp;"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497" spans="1:9" x14ac:dyDescent="0.25">
      <c r="A3497" t="s">
        <v>5493</v>
      </c>
      <c r="B3497">
        <v>75211662</v>
      </c>
      <c r="C3497" t="s">
        <v>16</v>
      </c>
      <c r="D3497" t="str">
        <f>IF(Tabel_Forespørgsel_fra_Visma28[[#This Row],[SupProd]]=" "," "," - "&amp;Tabel_Forespørgsel_fra_Visma28[[#This Row],[SupProd]])</f>
        <v xml:space="preserve"> </v>
      </c>
      <c r="E3497" t="s">
        <v>16</v>
      </c>
      <c r="F3497" t="str">
        <f>IF(Tabel_Forespørgsel_fra_Visma28[[#This Row],[SupDescr]]=" "," "," - "&amp;Tabel_Forespørgsel_fra_Visma28[[#This Row],[SupDescr]])</f>
        <v xml:space="preserve"> </v>
      </c>
      <c r="G3497" t="s">
        <v>7015</v>
      </c>
      <c r="H3497">
        <v>1</v>
      </c>
      <c r="I3497" t="str">
        <f>IF(A3497=A3496,I3496&amp;CHAR(10)&amp;"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8" spans="1:9" x14ac:dyDescent="0.25">
      <c r="A3498" t="s">
        <v>7731</v>
      </c>
      <c r="B3498">
        <v>75211662</v>
      </c>
      <c r="C3498" t="s">
        <v>16</v>
      </c>
      <c r="D3498" t="str">
        <f>IF(Tabel_Forespørgsel_fra_Visma28[[#This Row],[SupProd]]=" "," "," - "&amp;Tabel_Forespørgsel_fra_Visma28[[#This Row],[SupProd]])</f>
        <v xml:space="preserve"> </v>
      </c>
      <c r="E3498" t="s">
        <v>16</v>
      </c>
      <c r="F3498" t="str">
        <f>IF(Tabel_Forespørgsel_fra_Visma28[[#This Row],[SupDescr]]=" "," "," - "&amp;Tabel_Forespørgsel_fra_Visma28[[#This Row],[SupDescr]])</f>
        <v xml:space="preserve"> </v>
      </c>
      <c r="G3498" t="s">
        <v>7015</v>
      </c>
      <c r="H3498">
        <v>1</v>
      </c>
      <c r="I3498" t="str">
        <f>IF(A3498=A3497,I3497&amp;CHAR(10)&amp;"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9" spans="1:9" x14ac:dyDescent="0.25">
      <c r="A3499" t="s">
        <v>12272</v>
      </c>
      <c r="B3499">
        <v>75211662</v>
      </c>
      <c r="C3499" t="s">
        <v>16</v>
      </c>
      <c r="D3499" t="str">
        <f>IF(Tabel_Forespørgsel_fra_Visma28[[#This Row],[SupProd]]=" "," "," - "&amp;Tabel_Forespørgsel_fra_Visma28[[#This Row],[SupProd]])</f>
        <v xml:space="preserve"> </v>
      </c>
      <c r="E3499" t="s">
        <v>16</v>
      </c>
      <c r="F3499" t="str">
        <f>IF(Tabel_Forespørgsel_fra_Visma28[[#This Row],[SupDescr]]=" "," "," - "&amp;Tabel_Forespørgsel_fra_Visma28[[#This Row],[SupDescr]])</f>
        <v xml:space="preserve"> </v>
      </c>
      <c r="G3499" t="s">
        <v>7015</v>
      </c>
      <c r="H3499">
        <v>1</v>
      </c>
      <c r="I3499" t="str">
        <f>IF(A3499=A3498,I3498&amp;CHAR(10)&amp;"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0" spans="1:9" x14ac:dyDescent="0.25">
      <c r="A3500" t="s">
        <v>10858</v>
      </c>
      <c r="B3500">
        <v>75211662</v>
      </c>
      <c r="C3500" t="s">
        <v>16</v>
      </c>
      <c r="D3500" t="str">
        <f>IF(Tabel_Forespørgsel_fra_Visma28[[#This Row],[SupProd]]=" "," "," - "&amp;Tabel_Forespørgsel_fra_Visma28[[#This Row],[SupProd]])</f>
        <v xml:space="preserve"> </v>
      </c>
      <c r="E3500" t="s">
        <v>16</v>
      </c>
      <c r="F3500" t="str">
        <f>IF(Tabel_Forespørgsel_fra_Visma28[[#This Row],[SupDescr]]=" "," "," - "&amp;Tabel_Forespørgsel_fra_Visma28[[#This Row],[SupDescr]])</f>
        <v xml:space="preserve"> </v>
      </c>
      <c r="G3500" t="s">
        <v>7015</v>
      </c>
      <c r="H3500">
        <v>1</v>
      </c>
      <c r="I3500" t="str">
        <f>IF(A3500=A3499,I3499&amp;CHAR(10)&amp;"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1" spans="1:9" x14ac:dyDescent="0.25">
      <c r="A3501" t="s">
        <v>10866</v>
      </c>
      <c r="B3501">
        <v>75211662</v>
      </c>
      <c r="C3501" t="s">
        <v>16</v>
      </c>
      <c r="D3501" t="str">
        <f>IF(Tabel_Forespørgsel_fra_Visma28[[#This Row],[SupProd]]=" "," "," - "&amp;Tabel_Forespørgsel_fra_Visma28[[#This Row],[SupProd]])</f>
        <v xml:space="preserve"> </v>
      </c>
      <c r="E3501" t="s">
        <v>16</v>
      </c>
      <c r="F3501" t="str">
        <f>IF(Tabel_Forespørgsel_fra_Visma28[[#This Row],[SupDescr]]=" "," "," - "&amp;Tabel_Forespørgsel_fra_Visma28[[#This Row],[SupDescr]])</f>
        <v xml:space="preserve"> </v>
      </c>
      <c r="G3501" t="s">
        <v>7015</v>
      </c>
      <c r="H3501">
        <v>1</v>
      </c>
      <c r="I3501" t="str">
        <f>IF(A3501=A3500,I3500&amp;CHAR(10)&amp;"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2" spans="1:9" x14ac:dyDescent="0.25">
      <c r="A3502" t="s">
        <v>10867</v>
      </c>
      <c r="B3502">
        <v>75211662</v>
      </c>
      <c r="C3502" t="s">
        <v>16</v>
      </c>
      <c r="D3502" t="str">
        <f>IF(Tabel_Forespørgsel_fra_Visma28[[#This Row],[SupProd]]=" "," "," - "&amp;Tabel_Forespørgsel_fra_Visma28[[#This Row],[SupProd]])</f>
        <v xml:space="preserve"> </v>
      </c>
      <c r="E3502" t="s">
        <v>16</v>
      </c>
      <c r="F3502" t="str">
        <f>IF(Tabel_Forespørgsel_fra_Visma28[[#This Row],[SupDescr]]=" "," "," - "&amp;Tabel_Forespørgsel_fra_Visma28[[#This Row],[SupDescr]])</f>
        <v xml:space="preserve"> </v>
      </c>
      <c r="G3502" t="s">
        <v>7015</v>
      </c>
      <c r="H3502">
        <v>1</v>
      </c>
      <c r="I3502" t="str">
        <f>IF(A3502=A3501,I3501&amp;CHAR(10)&amp;"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3" spans="1:9" x14ac:dyDescent="0.25">
      <c r="A3503" t="s">
        <v>11939</v>
      </c>
      <c r="B3503">
        <v>75211662</v>
      </c>
      <c r="C3503" t="s">
        <v>16</v>
      </c>
      <c r="D3503" t="str">
        <f>IF(Tabel_Forespørgsel_fra_Visma28[[#This Row],[SupProd]]=" "," "," - "&amp;Tabel_Forespørgsel_fra_Visma28[[#This Row],[SupProd]])</f>
        <v xml:space="preserve"> </v>
      </c>
      <c r="E3503" t="s">
        <v>16</v>
      </c>
      <c r="F3503" t="str">
        <f>IF(Tabel_Forespørgsel_fra_Visma28[[#This Row],[SupDescr]]=" "," "," - "&amp;Tabel_Forespørgsel_fra_Visma28[[#This Row],[SupDescr]])</f>
        <v xml:space="preserve"> </v>
      </c>
      <c r="G3503" t="s">
        <v>7015</v>
      </c>
      <c r="H3503">
        <v>1</v>
      </c>
      <c r="I3503" t="str">
        <f>IF(A3503=A3502,I3502&amp;CHAR(10)&amp;"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4" spans="1:9" x14ac:dyDescent="0.25">
      <c r="A3504" t="s">
        <v>11940</v>
      </c>
      <c r="B3504">
        <v>75211662</v>
      </c>
      <c r="C3504" t="s">
        <v>16</v>
      </c>
      <c r="D3504" t="str">
        <f>IF(Tabel_Forespørgsel_fra_Visma28[[#This Row],[SupProd]]=" "," "," - "&amp;Tabel_Forespørgsel_fra_Visma28[[#This Row],[SupProd]])</f>
        <v xml:space="preserve"> </v>
      </c>
      <c r="E3504" t="s">
        <v>16</v>
      </c>
      <c r="F3504" t="str">
        <f>IF(Tabel_Forespørgsel_fra_Visma28[[#This Row],[SupDescr]]=" "," "," - "&amp;Tabel_Forespørgsel_fra_Visma28[[#This Row],[SupDescr]])</f>
        <v xml:space="preserve"> </v>
      </c>
      <c r="G3504" t="s">
        <v>7015</v>
      </c>
      <c r="H3504">
        <v>1</v>
      </c>
      <c r="I3504" t="str">
        <f>IF(A3504=A3503,I3503&amp;CHAR(10)&amp;"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5" spans="1:9" x14ac:dyDescent="0.25">
      <c r="A3505" t="s">
        <v>11941</v>
      </c>
      <c r="B3505">
        <v>75211662</v>
      </c>
      <c r="C3505" t="s">
        <v>16</v>
      </c>
      <c r="D3505" t="str">
        <f>IF(Tabel_Forespørgsel_fra_Visma28[[#This Row],[SupProd]]=" "," "," - "&amp;Tabel_Forespørgsel_fra_Visma28[[#This Row],[SupProd]])</f>
        <v xml:space="preserve"> </v>
      </c>
      <c r="E3505" t="s">
        <v>16</v>
      </c>
      <c r="F3505" t="str">
        <f>IF(Tabel_Forespørgsel_fra_Visma28[[#This Row],[SupDescr]]=" "," "," - "&amp;Tabel_Forespørgsel_fra_Visma28[[#This Row],[SupDescr]])</f>
        <v xml:space="preserve"> </v>
      </c>
      <c r="G3505" t="s">
        <v>7015</v>
      </c>
      <c r="H3505">
        <v>1</v>
      </c>
      <c r="I3505" t="str">
        <f>IF(A3505=A3504,I3504&amp;CHAR(10)&amp;"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6" spans="1:9" x14ac:dyDescent="0.25">
      <c r="A3506" t="s">
        <v>11964</v>
      </c>
      <c r="B3506">
        <v>75211662</v>
      </c>
      <c r="C3506" t="s">
        <v>16</v>
      </c>
      <c r="D3506" t="str">
        <f>IF(Tabel_Forespørgsel_fra_Visma28[[#This Row],[SupProd]]=" "," "," - "&amp;Tabel_Forespørgsel_fra_Visma28[[#This Row],[SupProd]])</f>
        <v xml:space="preserve"> </v>
      </c>
      <c r="E3506" t="s">
        <v>16</v>
      </c>
      <c r="F3506" t="str">
        <f>IF(Tabel_Forespørgsel_fra_Visma28[[#This Row],[SupDescr]]=" "," "," - "&amp;Tabel_Forespørgsel_fra_Visma28[[#This Row],[SupDescr]])</f>
        <v xml:space="preserve"> </v>
      </c>
      <c r="G3506" t="s">
        <v>7015</v>
      </c>
      <c r="H3506">
        <v>1</v>
      </c>
      <c r="I3506" t="str">
        <f>IF(A3506=A3505,I3505&amp;CHAR(10)&amp;"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7" spans="1:9" x14ac:dyDescent="0.25">
      <c r="A3507" t="s">
        <v>11782</v>
      </c>
      <c r="B3507">
        <v>75211662</v>
      </c>
      <c r="C3507" t="s">
        <v>16</v>
      </c>
      <c r="D3507" t="str">
        <f>IF(Tabel_Forespørgsel_fra_Visma28[[#This Row],[SupProd]]=" "," "," - "&amp;Tabel_Forespørgsel_fra_Visma28[[#This Row],[SupProd]])</f>
        <v xml:space="preserve"> </v>
      </c>
      <c r="E3507" t="s">
        <v>16</v>
      </c>
      <c r="F3507" t="str">
        <f>IF(Tabel_Forespørgsel_fra_Visma28[[#This Row],[SupDescr]]=" "," "," - "&amp;Tabel_Forespørgsel_fra_Visma28[[#This Row],[SupDescr]])</f>
        <v xml:space="preserve"> </v>
      </c>
      <c r="G3507" t="s">
        <v>7015</v>
      </c>
      <c r="H3507">
        <v>1</v>
      </c>
      <c r="I3507" t="str">
        <f>IF(A3507=A3506,I3506&amp;CHAR(10)&amp;"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8" spans="1:9" x14ac:dyDescent="0.25">
      <c r="A3508" t="s">
        <v>12108</v>
      </c>
      <c r="B3508">
        <v>75211662</v>
      </c>
      <c r="C3508" t="s">
        <v>16</v>
      </c>
      <c r="D3508" t="str">
        <f>IF(Tabel_Forespørgsel_fra_Visma28[[#This Row],[SupProd]]=" "," "," - "&amp;Tabel_Forespørgsel_fra_Visma28[[#This Row],[SupProd]])</f>
        <v xml:space="preserve"> </v>
      </c>
      <c r="E3508" t="s">
        <v>16</v>
      </c>
      <c r="F3508" t="str">
        <f>IF(Tabel_Forespørgsel_fra_Visma28[[#This Row],[SupDescr]]=" "," "," - "&amp;Tabel_Forespørgsel_fra_Visma28[[#This Row],[SupDescr]])</f>
        <v xml:space="preserve"> </v>
      </c>
      <c r="G3508" t="s">
        <v>7015</v>
      </c>
      <c r="H3508">
        <v>1</v>
      </c>
      <c r="I3508" t="str">
        <f>IF(A3508=A3507,I3507&amp;CHAR(10)&amp;"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9" spans="1:9" x14ac:dyDescent="0.25">
      <c r="A3509" t="s">
        <v>12109</v>
      </c>
      <c r="B3509">
        <v>75211662</v>
      </c>
      <c r="C3509" t="s">
        <v>16</v>
      </c>
      <c r="D3509" t="str">
        <f>IF(Tabel_Forespørgsel_fra_Visma28[[#This Row],[SupProd]]=" "," "," - "&amp;Tabel_Forespørgsel_fra_Visma28[[#This Row],[SupProd]])</f>
        <v xml:space="preserve"> </v>
      </c>
      <c r="E3509" t="s">
        <v>16</v>
      </c>
      <c r="F3509" t="str">
        <f>IF(Tabel_Forespørgsel_fra_Visma28[[#This Row],[SupDescr]]=" "," "," - "&amp;Tabel_Forespørgsel_fra_Visma28[[#This Row],[SupDescr]])</f>
        <v xml:space="preserve"> </v>
      </c>
      <c r="G3509" t="s">
        <v>7015</v>
      </c>
      <c r="H3509">
        <v>1</v>
      </c>
      <c r="I3509" t="str">
        <f>IF(A3509=A3508,I3508&amp;CHAR(10)&amp;"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0" spans="1:9" x14ac:dyDescent="0.25">
      <c r="A3510" t="s">
        <v>12105</v>
      </c>
      <c r="B3510">
        <v>75211662</v>
      </c>
      <c r="C3510" t="s">
        <v>16</v>
      </c>
      <c r="D3510" t="str">
        <f>IF(Tabel_Forespørgsel_fra_Visma28[[#This Row],[SupProd]]=" "," "," - "&amp;Tabel_Forespørgsel_fra_Visma28[[#This Row],[SupProd]])</f>
        <v xml:space="preserve"> </v>
      </c>
      <c r="E3510" t="s">
        <v>16</v>
      </c>
      <c r="F3510" t="str">
        <f>IF(Tabel_Forespørgsel_fra_Visma28[[#This Row],[SupDescr]]=" "," "," - "&amp;Tabel_Forespørgsel_fra_Visma28[[#This Row],[SupDescr]])</f>
        <v xml:space="preserve"> </v>
      </c>
      <c r="G3510" t="s">
        <v>7015</v>
      </c>
      <c r="H3510">
        <v>1</v>
      </c>
      <c r="I3510" t="str">
        <f>IF(A3510=A3509,I3509&amp;CHAR(10)&amp;"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1" spans="1:9" x14ac:dyDescent="0.25">
      <c r="A3511" t="s">
        <v>12114</v>
      </c>
      <c r="B3511">
        <v>75211662</v>
      </c>
      <c r="C3511" t="s">
        <v>16</v>
      </c>
      <c r="D3511" t="str">
        <f>IF(Tabel_Forespørgsel_fra_Visma28[[#This Row],[SupProd]]=" "," "," - "&amp;Tabel_Forespørgsel_fra_Visma28[[#This Row],[SupProd]])</f>
        <v xml:space="preserve"> </v>
      </c>
      <c r="E3511" t="s">
        <v>16</v>
      </c>
      <c r="F3511" t="str">
        <f>IF(Tabel_Forespørgsel_fra_Visma28[[#This Row],[SupDescr]]=" "," "," - "&amp;Tabel_Forespørgsel_fra_Visma28[[#This Row],[SupDescr]])</f>
        <v xml:space="preserve"> </v>
      </c>
      <c r="G3511" t="s">
        <v>7015</v>
      </c>
      <c r="H3511">
        <v>1</v>
      </c>
      <c r="I3511" t="str">
        <f>IF(A3511=A3510,I3510&amp;CHAR(10)&amp;"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2" spans="1:9" x14ac:dyDescent="0.25">
      <c r="A3512" t="s">
        <v>11773</v>
      </c>
      <c r="B3512">
        <v>75211662</v>
      </c>
      <c r="C3512" t="s">
        <v>16</v>
      </c>
      <c r="D3512" t="str">
        <f>IF(Tabel_Forespørgsel_fra_Visma28[[#This Row],[SupProd]]=" "," "," - "&amp;Tabel_Forespørgsel_fra_Visma28[[#This Row],[SupProd]])</f>
        <v xml:space="preserve"> </v>
      </c>
      <c r="E3512" t="s">
        <v>16</v>
      </c>
      <c r="F3512" t="str">
        <f>IF(Tabel_Forespørgsel_fra_Visma28[[#This Row],[SupDescr]]=" "," "," - "&amp;Tabel_Forespørgsel_fra_Visma28[[#This Row],[SupDescr]])</f>
        <v xml:space="preserve"> </v>
      </c>
      <c r="G3512" t="s">
        <v>7015</v>
      </c>
      <c r="H3512">
        <v>1</v>
      </c>
      <c r="I3512" t="str">
        <f>IF(A3512=A3511,I3511&amp;CHAR(10)&amp;"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3" spans="1:9" x14ac:dyDescent="0.25">
      <c r="A3513" t="s">
        <v>12107</v>
      </c>
      <c r="B3513">
        <v>75211662</v>
      </c>
      <c r="C3513" t="s">
        <v>16</v>
      </c>
      <c r="D3513" t="str">
        <f>IF(Tabel_Forespørgsel_fra_Visma28[[#This Row],[SupProd]]=" "," "," - "&amp;Tabel_Forespørgsel_fra_Visma28[[#This Row],[SupProd]])</f>
        <v xml:space="preserve"> </v>
      </c>
      <c r="E3513" t="s">
        <v>16</v>
      </c>
      <c r="F3513" t="str">
        <f>IF(Tabel_Forespørgsel_fra_Visma28[[#This Row],[SupDescr]]=" "," "," - "&amp;Tabel_Forespørgsel_fra_Visma28[[#This Row],[SupDescr]])</f>
        <v xml:space="preserve"> </v>
      </c>
      <c r="G3513" t="s">
        <v>7015</v>
      </c>
      <c r="H3513">
        <v>1</v>
      </c>
      <c r="I3513" t="str">
        <f>IF(A3513=A3512,I3512&amp;CHAR(10)&amp;"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4" spans="1:9" x14ac:dyDescent="0.25">
      <c r="A3514" t="s">
        <v>12119</v>
      </c>
      <c r="B3514">
        <v>75211662</v>
      </c>
      <c r="C3514" t="s">
        <v>16</v>
      </c>
      <c r="D3514" t="str">
        <f>IF(Tabel_Forespørgsel_fra_Visma28[[#This Row],[SupProd]]=" "," "," - "&amp;Tabel_Forespørgsel_fra_Visma28[[#This Row],[SupProd]])</f>
        <v xml:space="preserve"> </v>
      </c>
      <c r="E3514" t="s">
        <v>16</v>
      </c>
      <c r="F3514" t="str">
        <f>IF(Tabel_Forespørgsel_fra_Visma28[[#This Row],[SupDescr]]=" "," "," - "&amp;Tabel_Forespørgsel_fra_Visma28[[#This Row],[SupDescr]])</f>
        <v xml:space="preserve"> </v>
      </c>
      <c r="G3514" t="s">
        <v>7015</v>
      </c>
      <c r="H3514">
        <v>1</v>
      </c>
      <c r="I3514" t="str">
        <f>IF(A3514=A3513,I3513&amp;CHAR(10)&amp;"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5" spans="1:9" x14ac:dyDescent="0.25">
      <c r="A3515" t="s">
        <v>11288</v>
      </c>
      <c r="B3515">
        <v>75180019</v>
      </c>
      <c r="C3515" t="s">
        <v>16</v>
      </c>
      <c r="D3515" t="str">
        <f>IF(Tabel_Forespørgsel_fra_Visma28[[#This Row],[SupProd]]=" "," "," - "&amp;Tabel_Forespørgsel_fra_Visma28[[#This Row],[SupProd]])</f>
        <v xml:space="preserve"> </v>
      </c>
      <c r="E3515" t="s">
        <v>16</v>
      </c>
      <c r="F3515" t="str">
        <f>IF(Tabel_Forespørgsel_fra_Visma28[[#This Row],[SupDescr]]=" "," "," - "&amp;Tabel_Forespørgsel_fra_Visma28[[#This Row],[SupDescr]])</f>
        <v xml:space="preserve"> </v>
      </c>
      <c r="G3515" t="s">
        <v>2430</v>
      </c>
      <c r="H3515">
        <v>1</v>
      </c>
      <c r="I3515" t="str">
        <f>IF(A3515=A3514,I3514&amp;CHAR(10)&amp;"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16" spans="1:9" x14ac:dyDescent="0.25">
      <c r="A3516" t="s">
        <v>14614</v>
      </c>
      <c r="B3516">
        <v>75211662</v>
      </c>
      <c r="C3516" t="s">
        <v>16</v>
      </c>
      <c r="D3516" t="str">
        <f>IF(Tabel_Forespørgsel_fra_Visma28[[#This Row],[SupProd]]=" "," "," - "&amp;Tabel_Forespørgsel_fra_Visma28[[#This Row],[SupProd]])</f>
        <v xml:space="preserve"> </v>
      </c>
      <c r="E3516" t="s">
        <v>16</v>
      </c>
      <c r="F3516" t="str">
        <f>IF(Tabel_Forespørgsel_fra_Visma28[[#This Row],[SupDescr]]=" "," "," - "&amp;Tabel_Forespørgsel_fra_Visma28[[#This Row],[SupDescr]])</f>
        <v xml:space="preserve"> </v>
      </c>
      <c r="G3516" t="s">
        <v>7015</v>
      </c>
      <c r="H3516">
        <v>1</v>
      </c>
      <c r="I3516" t="str">
        <f>IF(A3516=A3515,I3515&amp;CHAR(10)&amp;"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7" spans="1:9" x14ac:dyDescent="0.25">
      <c r="A3517" t="s">
        <v>14618</v>
      </c>
      <c r="B3517">
        <v>75211662</v>
      </c>
      <c r="C3517" t="s">
        <v>16</v>
      </c>
      <c r="D3517" t="str">
        <f>IF(Tabel_Forespørgsel_fra_Visma28[[#This Row],[SupProd]]=" "," "," - "&amp;Tabel_Forespørgsel_fra_Visma28[[#This Row],[SupProd]])</f>
        <v xml:space="preserve"> </v>
      </c>
      <c r="E3517" t="s">
        <v>16</v>
      </c>
      <c r="F3517" t="str">
        <f>IF(Tabel_Forespørgsel_fra_Visma28[[#This Row],[SupDescr]]=" "," "," - "&amp;Tabel_Forespørgsel_fra_Visma28[[#This Row],[SupDescr]])</f>
        <v xml:space="preserve"> </v>
      </c>
      <c r="G3517" t="s">
        <v>7015</v>
      </c>
      <c r="H3517">
        <v>1</v>
      </c>
      <c r="I3517" t="str">
        <f>IF(A3517=A3516,I3516&amp;CHAR(10)&amp;"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8" spans="1:9" x14ac:dyDescent="0.25">
      <c r="A3518" t="s">
        <v>14621</v>
      </c>
      <c r="B3518">
        <v>75211662</v>
      </c>
      <c r="C3518" t="s">
        <v>16</v>
      </c>
      <c r="D3518" t="str">
        <f>IF(Tabel_Forespørgsel_fra_Visma28[[#This Row],[SupProd]]=" "," "," - "&amp;Tabel_Forespørgsel_fra_Visma28[[#This Row],[SupProd]])</f>
        <v xml:space="preserve"> </v>
      </c>
      <c r="E3518" t="s">
        <v>16</v>
      </c>
      <c r="F3518" t="str">
        <f>IF(Tabel_Forespørgsel_fra_Visma28[[#This Row],[SupDescr]]=" "," "," - "&amp;Tabel_Forespørgsel_fra_Visma28[[#This Row],[SupDescr]])</f>
        <v xml:space="preserve"> </v>
      </c>
      <c r="G3518" t="s">
        <v>7015</v>
      </c>
      <c r="H3518">
        <v>1</v>
      </c>
      <c r="I3518" t="str">
        <f>IF(A3518=A3517,I3517&amp;CHAR(10)&amp;"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9" spans="1:9" x14ac:dyDescent="0.25">
      <c r="A3519" t="s">
        <v>14622</v>
      </c>
      <c r="B3519">
        <v>75211662</v>
      </c>
      <c r="C3519" t="s">
        <v>16</v>
      </c>
      <c r="D3519" t="str">
        <f>IF(Tabel_Forespørgsel_fra_Visma28[[#This Row],[SupProd]]=" "," "," - "&amp;Tabel_Forespørgsel_fra_Visma28[[#This Row],[SupProd]])</f>
        <v xml:space="preserve"> </v>
      </c>
      <c r="E3519" t="s">
        <v>16</v>
      </c>
      <c r="F3519" t="str">
        <f>IF(Tabel_Forespørgsel_fra_Visma28[[#This Row],[SupDescr]]=" "," "," - "&amp;Tabel_Forespørgsel_fra_Visma28[[#This Row],[SupDescr]])</f>
        <v xml:space="preserve"> </v>
      </c>
      <c r="G3519" t="s">
        <v>7015</v>
      </c>
      <c r="H3519">
        <v>1</v>
      </c>
      <c r="I3519" t="str">
        <f>IF(A3519=A3518,I3518&amp;CHAR(10)&amp;"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20" spans="1:9" x14ac:dyDescent="0.25">
      <c r="A3520" t="s">
        <v>14632</v>
      </c>
      <c r="B3520">
        <v>75180019</v>
      </c>
      <c r="C3520" t="s">
        <v>16</v>
      </c>
      <c r="D3520" t="str">
        <f>IF(Tabel_Forespørgsel_fra_Visma28[[#This Row],[SupProd]]=" "," "," - "&amp;Tabel_Forespørgsel_fra_Visma28[[#This Row],[SupProd]])</f>
        <v xml:space="preserve"> </v>
      </c>
      <c r="E3520" t="s">
        <v>16</v>
      </c>
      <c r="F3520" t="str">
        <f>IF(Tabel_Forespørgsel_fra_Visma28[[#This Row],[SupDescr]]=" "," "," - "&amp;Tabel_Forespørgsel_fra_Visma28[[#This Row],[SupDescr]])</f>
        <v xml:space="preserve"> </v>
      </c>
      <c r="G3520" t="s">
        <v>2430</v>
      </c>
      <c r="H3520">
        <v>1</v>
      </c>
      <c r="I3520" t="str">
        <f>IF(A3520=A3519,I3519&amp;CHAR(10)&amp;"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1" spans="1:9" x14ac:dyDescent="0.25">
      <c r="A3521" t="s">
        <v>14631</v>
      </c>
      <c r="B3521">
        <v>75180019</v>
      </c>
      <c r="C3521" t="s">
        <v>16</v>
      </c>
      <c r="D3521" t="str">
        <f>IF(Tabel_Forespørgsel_fra_Visma28[[#This Row],[SupProd]]=" "," "," - "&amp;Tabel_Forespørgsel_fra_Visma28[[#This Row],[SupProd]])</f>
        <v xml:space="preserve"> </v>
      </c>
      <c r="E3521" t="s">
        <v>16</v>
      </c>
      <c r="F3521" t="str">
        <f>IF(Tabel_Forespørgsel_fra_Visma28[[#This Row],[SupDescr]]=" "," "," - "&amp;Tabel_Forespørgsel_fra_Visma28[[#This Row],[SupDescr]])</f>
        <v xml:space="preserve"> </v>
      </c>
      <c r="G3521" t="s">
        <v>2430</v>
      </c>
      <c r="H3521">
        <v>1</v>
      </c>
      <c r="I3521" t="str">
        <f>IF(A3521=A3520,I3520&amp;CHAR(10)&amp;"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2" spans="1:9" x14ac:dyDescent="0.25">
      <c r="A3522" t="s">
        <v>14619</v>
      </c>
      <c r="B3522">
        <v>75180019</v>
      </c>
      <c r="C3522" t="s">
        <v>16</v>
      </c>
      <c r="D3522" t="str">
        <f>IF(Tabel_Forespørgsel_fra_Visma28[[#This Row],[SupProd]]=" "," "," - "&amp;Tabel_Forespørgsel_fra_Visma28[[#This Row],[SupProd]])</f>
        <v xml:space="preserve"> </v>
      </c>
      <c r="E3522" t="s">
        <v>16</v>
      </c>
      <c r="F3522" t="str">
        <f>IF(Tabel_Forespørgsel_fra_Visma28[[#This Row],[SupDescr]]=" "," "," - "&amp;Tabel_Forespørgsel_fra_Visma28[[#This Row],[SupDescr]])</f>
        <v xml:space="preserve"> </v>
      </c>
      <c r="G3522" t="s">
        <v>2430</v>
      </c>
      <c r="H3522">
        <v>1</v>
      </c>
      <c r="I3522" t="str">
        <f>IF(A3522=A3521,I3521&amp;CHAR(10)&amp;"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3" spans="1:9" x14ac:dyDescent="0.25">
      <c r="A3523" t="s">
        <v>14620</v>
      </c>
      <c r="B3523">
        <v>75180019</v>
      </c>
      <c r="C3523" t="s">
        <v>16</v>
      </c>
      <c r="D3523" t="str">
        <f>IF(Tabel_Forespørgsel_fra_Visma28[[#This Row],[SupProd]]=" "," "," - "&amp;Tabel_Forespørgsel_fra_Visma28[[#This Row],[SupProd]])</f>
        <v xml:space="preserve"> </v>
      </c>
      <c r="E3523" t="s">
        <v>16</v>
      </c>
      <c r="F3523" t="str">
        <f>IF(Tabel_Forespørgsel_fra_Visma28[[#This Row],[SupDescr]]=" "," "," - "&amp;Tabel_Forespørgsel_fra_Visma28[[#This Row],[SupDescr]])</f>
        <v xml:space="preserve"> </v>
      </c>
      <c r="G3523" t="s">
        <v>2430</v>
      </c>
      <c r="H3523">
        <v>1</v>
      </c>
      <c r="I3523" t="str">
        <f>IF(A3523=A3522,I3522&amp;CHAR(10)&amp;"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4" spans="1:9" x14ac:dyDescent="0.25">
      <c r="A3524" t="s">
        <v>14527</v>
      </c>
      <c r="B3524">
        <v>75180019</v>
      </c>
      <c r="C3524" t="s">
        <v>16</v>
      </c>
      <c r="D3524" t="str">
        <f>IF(Tabel_Forespørgsel_fra_Visma28[[#This Row],[SupProd]]=" "," "," - "&amp;Tabel_Forespørgsel_fra_Visma28[[#This Row],[SupProd]])</f>
        <v xml:space="preserve"> </v>
      </c>
      <c r="E3524" t="s">
        <v>16</v>
      </c>
      <c r="F3524" t="str">
        <f>IF(Tabel_Forespørgsel_fra_Visma28[[#This Row],[SupDescr]]=" "," "," - "&amp;Tabel_Forespørgsel_fra_Visma28[[#This Row],[SupDescr]])</f>
        <v xml:space="preserve"> </v>
      </c>
      <c r="G3524" t="s">
        <v>2430</v>
      </c>
      <c r="H3524">
        <v>1</v>
      </c>
      <c r="I3524" t="str">
        <f>IF(A3524=A3523,I3523&amp;CHAR(10)&amp;"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5" spans="1:9" x14ac:dyDescent="0.25">
      <c r="A3525" t="s">
        <v>14923</v>
      </c>
      <c r="B3525">
        <v>75211662</v>
      </c>
      <c r="C3525" t="s">
        <v>16</v>
      </c>
      <c r="D3525" t="str">
        <f>IF(Tabel_Forespørgsel_fra_Visma28[[#This Row],[SupProd]]=" "," "," - "&amp;Tabel_Forespørgsel_fra_Visma28[[#This Row],[SupProd]])</f>
        <v xml:space="preserve"> </v>
      </c>
      <c r="E3525" t="s">
        <v>16</v>
      </c>
      <c r="F3525" t="str">
        <f>IF(Tabel_Forespørgsel_fra_Visma28[[#This Row],[SupDescr]]=" "," "," - "&amp;Tabel_Forespørgsel_fra_Visma28[[#This Row],[SupDescr]])</f>
        <v xml:space="preserve"> </v>
      </c>
      <c r="G3525" t="s">
        <v>7015</v>
      </c>
      <c r="H3525">
        <v>1</v>
      </c>
      <c r="I3525" t="str">
        <f>IF(A3525=A3524,I3524&amp;CHAR(10)&amp;"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26" spans="1:9" x14ac:dyDescent="0.25">
      <c r="A3526" t="s">
        <v>14913</v>
      </c>
      <c r="B3526">
        <v>75211662</v>
      </c>
      <c r="C3526" t="s">
        <v>16</v>
      </c>
      <c r="D3526" t="str">
        <f>IF(Tabel_Forespørgsel_fra_Visma28[[#This Row],[SupProd]]=" "," "," - "&amp;Tabel_Forespørgsel_fra_Visma28[[#This Row],[SupProd]])</f>
        <v xml:space="preserve"> </v>
      </c>
      <c r="E3526" t="s">
        <v>16</v>
      </c>
      <c r="F3526" t="str">
        <f>IF(Tabel_Forespørgsel_fra_Visma28[[#This Row],[SupDescr]]=" "," "," - "&amp;Tabel_Forespørgsel_fra_Visma28[[#This Row],[SupDescr]])</f>
        <v xml:space="preserve"> </v>
      </c>
      <c r="G3526" t="s">
        <v>7015</v>
      </c>
      <c r="H3526">
        <v>1</v>
      </c>
      <c r="I3526" t="str">
        <f>IF(A3526=A3525,I3525&amp;CHAR(10)&amp;"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27" spans="1:9" x14ac:dyDescent="0.25">
      <c r="A3527" t="s">
        <v>14633</v>
      </c>
      <c r="B3527">
        <v>75180019</v>
      </c>
      <c r="C3527" t="s">
        <v>16</v>
      </c>
      <c r="D3527" t="str">
        <f>IF(Tabel_Forespørgsel_fra_Visma28[[#This Row],[SupProd]]=" "," "," - "&amp;Tabel_Forespørgsel_fra_Visma28[[#This Row],[SupProd]])</f>
        <v xml:space="preserve"> </v>
      </c>
      <c r="E3527" t="s">
        <v>16</v>
      </c>
      <c r="F3527" t="str">
        <f>IF(Tabel_Forespørgsel_fra_Visma28[[#This Row],[SupDescr]]=" "," "," - "&amp;Tabel_Forespørgsel_fra_Visma28[[#This Row],[SupDescr]])</f>
        <v xml:space="preserve"> </v>
      </c>
      <c r="G3527" t="s">
        <v>2430</v>
      </c>
      <c r="H3527">
        <v>1</v>
      </c>
      <c r="I3527" t="str">
        <f>IF(A3527=A3526,I3526&amp;CHAR(10)&amp;"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8" spans="1:9" x14ac:dyDescent="0.25">
      <c r="A3528" t="s">
        <v>14635</v>
      </c>
      <c r="B3528">
        <v>75211662</v>
      </c>
      <c r="C3528" t="s">
        <v>16</v>
      </c>
      <c r="D3528" t="str">
        <f>IF(Tabel_Forespørgsel_fra_Visma28[[#This Row],[SupProd]]=" "," "," - "&amp;Tabel_Forespørgsel_fra_Visma28[[#This Row],[SupProd]])</f>
        <v xml:space="preserve"> </v>
      </c>
      <c r="E3528" t="s">
        <v>16</v>
      </c>
      <c r="F3528" t="str">
        <f>IF(Tabel_Forespørgsel_fra_Visma28[[#This Row],[SupDescr]]=" "," "," - "&amp;Tabel_Forespørgsel_fra_Visma28[[#This Row],[SupDescr]])</f>
        <v xml:space="preserve"> </v>
      </c>
      <c r="G3528" t="s">
        <v>7015</v>
      </c>
      <c r="H3528">
        <v>1</v>
      </c>
      <c r="I3528" t="str">
        <f>IF(A3528=A3527,I3527&amp;CHAR(10)&amp;"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29" spans="1:9" x14ac:dyDescent="0.25">
      <c r="A3529" t="s">
        <v>14634</v>
      </c>
      <c r="B3529">
        <v>75211662</v>
      </c>
      <c r="C3529" t="s">
        <v>16</v>
      </c>
      <c r="D3529" t="str">
        <f>IF(Tabel_Forespørgsel_fra_Visma28[[#This Row],[SupProd]]=" "," "," - "&amp;Tabel_Forespørgsel_fra_Visma28[[#This Row],[SupProd]])</f>
        <v xml:space="preserve"> </v>
      </c>
      <c r="E3529" t="s">
        <v>16</v>
      </c>
      <c r="F3529" t="str">
        <f>IF(Tabel_Forespørgsel_fra_Visma28[[#This Row],[SupDescr]]=" "," "," - "&amp;Tabel_Forespørgsel_fra_Visma28[[#This Row],[SupDescr]])</f>
        <v xml:space="preserve"> </v>
      </c>
      <c r="G3529" t="s">
        <v>7015</v>
      </c>
      <c r="H3529">
        <v>1</v>
      </c>
      <c r="I3529" t="str">
        <f>IF(A3529=A3528,I3528&amp;CHAR(10)&amp;"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0" spans="1:9" x14ac:dyDescent="0.25">
      <c r="A3530" t="s">
        <v>14445</v>
      </c>
      <c r="B3530">
        <v>75211662</v>
      </c>
      <c r="C3530" t="s">
        <v>16</v>
      </c>
      <c r="D3530" t="str">
        <f>IF(Tabel_Forespørgsel_fra_Visma28[[#This Row],[SupProd]]=" "," "," - "&amp;Tabel_Forespørgsel_fra_Visma28[[#This Row],[SupProd]])</f>
        <v xml:space="preserve"> </v>
      </c>
      <c r="E3530" t="s">
        <v>16</v>
      </c>
      <c r="F3530" t="str">
        <f>IF(Tabel_Forespørgsel_fra_Visma28[[#This Row],[SupDescr]]=" "," "," - "&amp;Tabel_Forespørgsel_fra_Visma28[[#This Row],[SupDescr]])</f>
        <v xml:space="preserve"> </v>
      </c>
      <c r="G3530" t="s">
        <v>7015</v>
      </c>
      <c r="H3530">
        <v>1</v>
      </c>
      <c r="I3530" t="str">
        <f>IF(A3530=A3529,I3529&amp;CHAR(10)&amp;"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1" spans="1:9" x14ac:dyDescent="0.25">
      <c r="A3531" t="s">
        <v>14655</v>
      </c>
      <c r="B3531">
        <v>75586804</v>
      </c>
      <c r="C3531" t="s">
        <v>16</v>
      </c>
      <c r="D3531" t="str">
        <f>IF(Tabel_Forespørgsel_fra_Visma28[[#This Row],[SupProd]]=" "," "," - "&amp;Tabel_Forespørgsel_fra_Visma28[[#This Row],[SupProd]])</f>
        <v xml:space="preserve"> </v>
      </c>
      <c r="E3531" t="s">
        <v>16</v>
      </c>
      <c r="F3531" t="str">
        <f>IF(Tabel_Forespørgsel_fra_Visma28[[#This Row],[SupDescr]]=" "," "," - "&amp;Tabel_Forespørgsel_fra_Visma28[[#This Row],[SupDescr]])</f>
        <v xml:space="preserve"> </v>
      </c>
      <c r="G3531" t="s">
        <v>3787</v>
      </c>
      <c r="H3531">
        <v>1</v>
      </c>
      <c r="I3531" t="str">
        <f>IF(A3531=A3530,I3530&amp;CHAR(10)&amp;"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532" spans="1:9" x14ac:dyDescent="0.25">
      <c r="A3532" t="s">
        <v>14659</v>
      </c>
      <c r="B3532">
        <v>75586804</v>
      </c>
      <c r="C3532" t="s">
        <v>16</v>
      </c>
      <c r="D3532" t="str">
        <f>IF(Tabel_Forespørgsel_fra_Visma28[[#This Row],[SupProd]]=" "," "," - "&amp;Tabel_Forespørgsel_fra_Visma28[[#This Row],[SupProd]])</f>
        <v xml:space="preserve"> </v>
      </c>
      <c r="E3532" t="s">
        <v>16</v>
      </c>
      <c r="F3532" t="str">
        <f>IF(Tabel_Forespørgsel_fra_Visma28[[#This Row],[SupDescr]]=" "," "," - "&amp;Tabel_Forespørgsel_fra_Visma28[[#This Row],[SupDescr]])</f>
        <v xml:space="preserve"> </v>
      </c>
      <c r="G3532" t="s">
        <v>3787</v>
      </c>
      <c r="H3532">
        <v>1</v>
      </c>
      <c r="I3532" t="str">
        <f>IF(A3532=A3531,I3531&amp;CHAR(10)&amp;"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533" spans="1:9" x14ac:dyDescent="0.25">
      <c r="A3533" t="s">
        <v>14546</v>
      </c>
      <c r="B3533">
        <v>75211662</v>
      </c>
      <c r="C3533" t="s">
        <v>16</v>
      </c>
      <c r="D3533" t="str">
        <f>IF(Tabel_Forespørgsel_fra_Visma28[[#This Row],[SupProd]]=" "," "," - "&amp;Tabel_Forespørgsel_fra_Visma28[[#This Row],[SupProd]])</f>
        <v xml:space="preserve"> </v>
      </c>
      <c r="E3533" t="s">
        <v>16</v>
      </c>
      <c r="F3533" t="str">
        <f>IF(Tabel_Forespørgsel_fra_Visma28[[#This Row],[SupDescr]]=" "," "," - "&amp;Tabel_Forespørgsel_fra_Visma28[[#This Row],[SupDescr]])</f>
        <v xml:space="preserve"> </v>
      </c>
      <c r="G3533" t="s">
        <v>7015</v>
      </c>
      <c r="H3533">
        <v>1</v>
      </c>
      <c r="I3533" t="str">
        <f>IF(A3533=A3532,I3532&amp;CHAR(10)&amp;"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4" spans="1:9" x14ac:dyDescent="0.25">
      <c r="A3534" t="s">
        <v>14526</v>
      </c>
      <c r="B3534">
        <v>75211662</v>
      </c>
      <c r="C3534" t="s">
        <v>16</v>
      </c>
      <c r="D3534" t="str">
        <f>IF(Tabel_Forespørgsel_fra_Visma28[[#This Row],[SupProd]]=" "," "," - "&amp;Tabel_Forespørgsel_fra_Visma28[[#This Row],[SupProd]])</f>
        <v xml:space="preserve"> </v>
      </c>
      <c r="E3534" t="s">
        <v>16</v>
      </c>
      <c r="F3534" t="str">
        <f>IF(Tabel_Forespørgsel_fra_Visma28[[#This Row],[SupDescr]]=" "," "," - "&amp;Tabel_Forespørgsel_fra_Visma28[[#This Row],[SupDescr]])</f>
        <v xml:space="preserve"> </v>
      </c>
      <c r="G3534" t="s">
        <v>7015</v>
      </c>
      <c r="H3534">
        <v>1</v>
      </c>
      <c r="I3534" t="str">
        <f>IF(A3534=A3533,I3533&amp;CHAR(10)&amp;"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5" spans="1:9" x14ac:dyDescent="0.25">
      <c r="A3535" t="s">
        <v>14547</v>
      </c>
      <c r="B3535">
        <v>75211662</v>
      </c>
      <c r="C3535" t="s">
        <v>16</v>
      </c>
      <c r="D3535" t="str">
        <f>IF(Tabel_Forespørgsel_fra_Visma28[[#This Row],[SupProd]]=" "," "," - "&amp;Tabel_Forespørgsel_fra_Visma28[[#This Row],[SupProd]])</f>
        <v xml:space="preserve"> </v>
      </c>
      <c r="E3535" t="s">
        <v>16</v>
      </c>
      <c r="F3535" t="str">
        <f>IF(Tabel_Forespørgsel_fra_Visma28[[#This Row],[SupDescr]]=" "," "," - "&amp;Tabel_Forespørgsel_fra_Visma28[[#This Row],[SupDescr]])</f>
        <v xml:space="preserve"> </v>
      </c>
      <c r="G3535" t="s">
        <v>7015</v>
      </c>
      <c r="H3535">
        <v>1</v>
      </c>
      <c r="I3535" t="str">
        <f>IF(A3535=A3534,I3534&amp;CHAR(10)&amp;"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6" spans="1:9" x14ac:dyDescent="0.25">
      <c r="A3536" t="s">
        <v>14525</v>
      </c>
      <c r="B3536">
        <v>75211662</v>
      </c>
      <c r="C3536" t="s">
        <v>16</v>
      </c>
      <c r="D3536" t="str">
        <f>IF(Tabel_Forespørgsel_fra_Visma28[[#This Row],[SupProd]]=" "," "," - "&amp;Tabel_Forespørgsel_fra_Visma28[[#This Row],[SupProd]])</f>
        <v xml:space="preserve"> </v>
      </c>
      <c r="E3536" t="s">
        <v>16</v>
      </c>
      <c r="F3536" t="str">
        <f>IF(Tabel_Forespørgsel_fra_Visma28[[#This Row],[SupDescr]]=" "," "," - "&amp;Tabel_Forespørgsel_fra_Visma28[[#This Row],[SupDescr]])</f>
        <v xml:space="preserve"> </v>
      </c>
      <c r="G3536" t="s">
        <v>7015</v>
      </c>
      <c r="H3536">
        <v>1</v>
      </c>
      <c r="I3536" t="str">
        <f>IF(A3536=A3535,I3535&amp;CHAR(10)&amp;"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7" spans="1:9" x14ac:dyDescent="0.25">
      <c r="A3537" t="s">
        <v>14630</v>
      </c>
      <c r="B3537">
        <v>75211662</v>
      </c>
      <c r="C3537" t="s">
        <v>16</v>
      </c>
      <c r="D3537" t="str">
        <f>IF(Tabel_Forespørgsel_fra_Visma28[[#This Row],[SupProd]]=" "," "," - "&amp;Tabel_Forespørgsel_fra_Visma28[[#This Row],[SupProd]])</f>
        <v xml:space="preserve"> </v>
      </c>
      <c r="E3537" t="s">
        <v>16</v>
      </c>
      <c r="F3537" t="str">
        <f>IF(Tabel_Forespørgsel_fra_Visma28[[#This Row],[SupDescr]]=" "," "," - "&amp;Tabel_Forespørgsel_fra_Visma28[[#This Row],[SupDescr]])</f>
        <v xml:space="preserve"> </v>
      </c>
      <c r="G3537" t="s">
        <v>7015</v>
      </c>
      <c r="H3537">
        <v>1</v>
      </c>
      <c r="I3537" t="str">
        <f>IF(A3537=A3536,I3536&amp;CHAR(10)&amp;"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8" spans="1:9" x14ac:dyDescent="0.25">
      <c r="A3538" t="s">
        <v>14205</v>
      </c>
      <c r="B3538">
        <v>75211662</v>
      </c>
      <c r="C3538" t="s">
        <v>16</v>
      </c>
      <c r="D3538" t="str">
        <f>IF(Tabel_Forespørgsel_fra_Visma28[[#This Row],[SupProd]]=" "," "," - "&amp;Tabel_Forespørgsel_fra_Visma28[[#This Row],[SupProd]])</f>
        <v xml:space="preserve"> </v>
      </c>
      <c r="E3538" t="s">
        <v>16</v>
      </c>
      <c r="F3538" t="str">
        <f>IF(Tabel_Forespørgsel_fra_Visma28[[#This Row],[SupDescr]]=" "," "," - "&amp;Tabel_Forespørgsel_fra_Visma28[[#This Row],[SupDescr]])</f>
        <v xml:space="preserve"> </v>
      </c>
      <c r="G3538" t="s">
        <v>7015</v>
      </c>
      <c r="H3538">
        <v>1</v>
      </c>
      <c r="I3538" t="str">
        <f>IF(A3538=A3537,I3537&amp;CHAR(10)&amp;"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9" spans="1:9" x14ac:dyDescent="0.25">
      <c r="A3539" t="s">
        <v>14206</v>
      </c>
      <c r="B3539">
        <v>75211662</v>
      </c>
      <c r="C3539" t="s">
        <v>16</v>
      </c>
      <c r="D3539" t="str">
        <f>IF(Tabel_Forespørgsel_fra_Visma28[[#This Row],[SupProd]]=" "," "," - "&amp;Tabel_Forespørgsel_fra_Visma28[[#This Row],[SupProd]])</f>
        <v xml:space="preserve"> </v>
      </c>
      <c r="E3539" t="s">
        <v>16</v>
      </c>
      <c r="F3539" t="str">
        <f>IF(Tabel_Forespørgsel_fra_Visma28[[#This Row],[SupDescr]]=" "," "," - "&amp;Tabel_Forespørgsel_fra_Visma28[[#This Row],[SupDescr]])</f>
        <v xml:space="preserve"> </v>
      </c>
      <c r="G3539" t="s">
        <v>7015</v>
      </c>
      <c r="H3539">
        <v>1</v>
      </c>
      <c r="I3539" t="str">
        <f>IF(A3539=A3538,I3538&amp;CHAR(10)&amp;"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0" spans="1:9" x14ac:dyDescent="0.25">
      <c r="A3540" t="s">
        <v>14203</v>
      </c>
      <c r="B3540">
        <v>75211662</v>
      </c>
      <c r="C3540" t="s">
        <v>16</v>
      </c>
      <c r="D3540" t="str">
        <f>IF(Tabel_Forespørgsel_fra_Visma28[[#This Row],[SupProd]]=" "," "," - "&amp;Tabel_Forespørgsel_fra_Visma28[[#This Row],[SupProd]])</f>
        <v xml:space="preserve"> </v>
      </c>
      <c r="E3540" t="s">
        <v>16</v>
      </c>
      <c r="F3540" t="str">
        <f>IF(Tabel_Forespørgsel_fra_Visma28[[#This Row],[SupDescr]]=" "," "," - "&amp;Tabel_Forespørgsel_fra_Visma28[[#This Row],[SupDescr]])</f>
        <v xml:space="preserve"> </v>
      </c>
      <c r="G3540" t="s">
        <v>7015</v>
      </c>
      <c r="H3540">
        <v>1</v>
      </c>
      <c r="I3540" t="str">
        <f>IF(A3540=A3539,I3539&amp;CHAR(10)&amp;"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1" spans="1:9" x14ac:dyDescent="0.25">
      <c r="A3541" t="s">
        <v>14762</v>
      </c>
      <c r="B3541">
        <v>75211662</v>
      </c>
      <c r="C3541" t="s">
        <v>16</v>
      </c>
      <c r="D3541" t="str">
        <f>IF(Tabel_Forespørgsel_fra_Visma28[[#This Row],[SupProd]]=" "," "," - "&amp;Tabel_Forespørgsel_fra_Visma28[[#This Row],[SupProd]])</f>
        <v xml:space="preserve"> </v>
      </c>
      <c r="E3541" t="s">
        <v>16</v>
      </c>
      <c r="F3541" t="str">
        <f>IF(Tabel_Forespørgsel_fra_Visma28[[#This Row],[SupDescr]]=" "," "," - "&amp;Tabel_Forespørgsel_fra_Visma28[[#This Row],[SupDescr]])</f>
        <v xml:space="preserve"> </v>
      </c>
      <c r="G3541" t="s">
        <v>7015</v>
      </c>
      <c r="H3541">
        <v>1</v>
      </c>
      <c r="I3541" t="str">
        <f>IF(A3541=A3540,I3540&amp;CHAR(10)&amp;"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2" spans="1:9" x14ac:dyDescent="0.25">
      <c r="A3542" t="s">
        <v>14207</v>
      </c>
      <c r="B3542">
        <v>75180019</v>
      </c>
      <c r="C3542" t="s">
        <v>16</v>
      </c>
      <c r="D3542" t="str">
        <f>IF(Tabel_Forespørgsel_fra_Visma28[[#This Row],[SupProd]]=" "," "," - "&amp;Tabel_Forespørgsel_fra_Visma28[[#This Row],[SupProd]])</f>
        <v xml:space="preserve"> </v>
      </c>
      <c r="E3542" t="s">
        <v>16</v>
      </c>
      <c r="F3542" t="str">
        <f>IF(Tabel_Forespørgsel_fra_Visma28[[#This Row],[SupDescr]]=" "," "," - "&amp;Tabel_Forespørgsel_fra_Visma28[[#This Row],[SupDescr]])</f>
        <v xml:space="preserve"> </v>
      </c>
      <c r="G3542" t="s">
        <v>2430</v>
      </c>
      <c r="H3542">
        <v>1</v>
      </c>
      <c r="I3542" t="str">
        <f>IF(A3542=A3541,I3541&amp;CHAR(10)&amp;"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43" spans="1:9" x14ac:dyDescent="0.25">
      <c r="A3543" t="s">
        <v>14108</v>
      </c>
      <c r="B3543">
        <v>75211662</v>
      </c>
      <c r="C3543" t="s">
        <v>16</v>
      </c>
      <c r="D3543" t="str">
        <f>IF(Tabel_Forespørgsel_fra_Visma28[[#This Row],[SupProd]]=" "," "," - "&amp;Tabel_Forespørgsel_fra_Visma28[[#This Row],[SupProd]])</f>
        <v xml:space="preserve"> </v>
      </c>
      <c r="E3543" t="s">
        <v>16</v>
      </c>
      <c r="F3543" t="str">
        <f>IF(Tabel_Forespørgsel_fra_Visma28[[#This Row],[SupDescr]]=" "," "," - "&amp;Tabel_Forespørgsel_fra_Visma28[[#This Row],[SupDescr]])</f>
        <v xml:space="preserve"> </v>
      </c>
      <c r="G3543" t="s">
        <v>7015</v>
      </c>
      <c r="H3543">
        <v>1</v>
      </c>
      <c r="I3543" t="str">
        <f>IF(A3543=A3542,I3542&amp;CHAR(10)&amp;"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4" spans="1:9" x14ac:dyDescent="0.25">
      <c r="A3544" t="s">
        <v>14996</v>
      </c>
      <c r="B3544">
        <v>75211662</v>
      </c>
      <c r="C3544" t="s">
        <v>16</v>
      </c>
      <c r="D3544" t="str">
        <f>IF(Tabel_Forespørgsel_fra_Visma28[[#This Row],[SupProd]]=" "," "," - "&amp;Tabel_Forespørgsel_fra_Visma28[[#This Row],[SupProd]])</f>
        <v xml:space="preserve"> </v>
      </c>
      <c r="E3544" t="s">
        <v>16</v>
      </c>
      <c r="F3544" t="str">
        <f>IF(Tabel_Forespørgsel_fra_Visma28[[#This Row],[SupDescr]]=" "," "," - "&amp;Tabel_Forespørgsel_fra_Visma28[[#This Row],[SupDescr]])</f>
        <v xml:space="preserve"> </v>
      </c>
      <c r="G3544" t="s">
        <v>7015</v>
      </c>
      <c r="H3544">
        <v>1</v>
      </c>
      <c r="I3544" t="str">
        <f>IF(A3544=A3543,I3543&amp;CHAR(10)&amp;"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5" spans="1:9" x14ac:dyDescent="0.25">
      <c r="A3545" t="s">
        <v>14998</v>
      </c>
      <c r="B3545">
        <v>75211662</v>
      </c>
      <c r="C3545" t="s">
        <v>16</v>
      </c>
      <c r="D3545" t="str">
        <f>IF(Tabel_Forespørgsel_fra_Visma28[[#This Row],[SupProd]]=" "," "," - "&amp;Tabel_Forespørgsel_fra_Visma28[[#This Row],[SupProd]])</f>
        <v xml:space="preserve"> </v>
      </c>
      <c r="E3545" t="s">
        <v>16</v>
      </c>
      <c r="F3545" t="str">
        <f>IF(Tabel_Forespørgsel_fra_Visma28[[#This Row],[SupDescr]]=" "," "," - "&amp;Tabel_Forespørgsel_fra_Visma28[[#This Row],[SupDescr]])</f>
        <v xml:space="preserve"> </v>
      </c>
      <c r="G3545" t="s">
        <v>7015</v>
      </c>
      <c r="H3545">
        <v>1</v>
      </c>
      <c r="I3545" t="str">
        <f>IF(A3545=A3544,I3544&amp;CHAR(10)&amp;"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6" spans="1:9" x14ac:dyDescent="0.25">
      <c r="A3546" t="s">
        <v>14999</v>
      </c>
      <c r="B3546">
        <v>75211662</v>
      </c>
      <c r="C3546" t="s">
        <v>16</v>
      </c>
      <c r="D3546" t="str">
        <f>IF(Tabel_Forespørgsel_fra_Visma28[[#This Row],[SupProd]]=" "," "," - "&amp;Tabel_Forespørgsel_fra_Visma28[[#This Row],[SupProd]])</f>
        <v xml:space="preserve"> </v>
      </c>
      <c r="E3546" t="s">
        <v>16</v>
      </c>
      <c r="F3546" t="str">
        <f>IF(Tabel_Forespørgsel_fra_Visma28[[#This Row],[SupDescr]]=" "," "," - "&amp;Tabel_Forespørgsel_fra_Visma28[[#This Row],[SupDescr]])</f>
        <v xml:space="preserve"> </v>
      </c>
      <c r="G3546" t="s">
        <v>7015</v>
      </c>
      <c r="H3546">
        <v>1</v>
      </c>
      <c r="I3546" t="str">
        <f>IF(A3546=A3545,I3545&amp;CHAR(10)&amp;"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7" spans="1:9" x14ac:dyDescent="0.25">
      <c r="A3547" t="s">
        <v>15305</v>
      </c>
      <c r="B3547">
        <v>75211662</v>
      </c>
      <c r="C3547" t="s">
        <v>16</v>
      </c>
      <c r="D3547" t="str">
        <f>IF(Tabel_Forespørgsel_fra_Visma28[[#This Row],[SupProd]]=" "," "," - "&amp;Tabel_Forespørgsel_fra_Visma28[[#This Row],[SupProd]])</f>
        <v xml:space="preserve"> </v>
      </c>
      <c r="E3547" t="s">
        <v>16</v>
      </c>
      <c r="F3547" t="str">
        <f>IF(Tabel_Forespørgsel_fra_Visma28[[#This Row],[SupDescr]]=" "," "," - "&amp;Tabel_Forespørgsel_fra_Visma28[[#This Row],[SupDescr]])</f>
        <v xml:space="preserve"> </v>
      </c>
      <c r="G3547" t="s">
        <v>7015</v>
      </c>
      <c r="H3547">
        <v>1</v>
      </c>
      <c r="I3547" t="str">
        <f>IF(A3547=A3546,I3546&amp;CHAR(10)&amp;"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8" spans="1:9" x14ac:dyDescent="0.25">
      <c r="A3548" t="s">
        <v>16577</v>
      </c>
      <c r="B3548">
        <v>75211662</v>
      </c>
      <c r="C3548" t="s">
        <v>16</v>
      </c>
      <c r="D3548" t="str">
        <f>IF(Tabel_Forespørgsel_fra_Visma28[[#This Row],[SupProd]]=" "," "," - "&amp;Tabel_Forespørgsel_fra_Visma28[[#This Row],[SupProd]])</f>
        <v xml:space="preserve"> </v>
      </c>
      <c r="E3548" t="s">
        <v>16</v>
      </c>
      <c r="F3548" t="str">
        <f>IF(Tabel_Forespørgsel_fra_Visma28[[#This Row],[SupDescr]]=" "," "," - "&amp;Tabel_Forespørgsel_fra_Visma28[[#This Row],[SupDescr]])</f>
        <v xml:space="preserve"> </v>
      </c>
      <c r="G3548" t="s">
        <v>7015</v>
      </c>
      <c r="H3548">
        <v>1</v>
      </c>
      <c r="I3548" t="str">
        <f>IF(A3548=A3547,I3547&amp;CHAR(10)&amp;"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9" spans="1:9" x14ac:dyDescent="0.25">
      <c r="A3549" t="s">
        <v>16574</v>
      </c>
      <c r="B3549">
        <v>75211662</v>
      </c>
      <c r="C3549" t="s">
        <v>16</v>
      </c>
      <c r="D3549" t="str">
        <f>IF(Tabel_Forespørgsel_fra_Visma28[[#This Row],[SupProd]]=" "," "," - "&amp;Tabel_Forespørgsel_fra_Visma28[[#This Row],[SupProd]])</f>
        <v xml:space="preserve"> </v>
      </c>
      <c r="E3549" t="s">
        <v>16</v>
      </c>
      <c r="F3549" t="str">
        <f>IF(Tabel_Forespørgsel_fra_Visma28[[#This Row],[SupDescr]]=" "," "," - "&amp;Tabel_Forespørgsel_fra_Visma28[[#This Row],[SupDescr]])</f>
        <v xml:space="preserve"> </v>
      </c>
      <c r="G3549" t="s">
        <v>7015</v>
      </c>
      <c r="H3549">
        <v>1</v>
      </c>
      <c r="I3549" t="str">
        <f>IF(A3549=A3548,I3548&amp;CHAR(10)&amp;"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50" spans="1:9" x14ac:dyDescent="0.25">
      <c r="A3550" t="s">
        <v>16575</v>
      </c>
      <c r="B3550">
        <v>75211662</v>
      </c>
      <c r="C3550" t="s">
        <v>16</v>
      </c>
      <c r="D3550" t="str">
        <f>IF(Tabel_Forespørgsel_fra_Visma28[[#This Row],[SupProd]]=" "," "," - "&amp;Tabel_Forespørgsel_fra_Visma28[[#This Row],[SupProd]])</f>
        <v xml:space="preserve"> </v>
      </c>
      <c r="E3550" t="s">
        <v>16</v>
      </c>
      <c r="F3550" t="str">
        <f>IF(Tabel_Forespørgsel_fra_Visma28[[#This Row],[SupDescr]]=" "," "," - "&amp;Tabel_Forespørgsel_fra_Visma28[[#This Row],[SupDescr]])</f>
        <v xml:space="preserve"> </v>
      </c>
      <c r="G3550" t="s">
        <v>7015</v>
      </c>
      <c r="H3550">
        <v>1</v>
      </c>
      <c r="I3550" t="str">
        <f>IF(A3550=A3549,I3549&amp;CHAR(10)&amp;"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51" spans="1:9" x14ac:dyDescent="0.25">
      <c r="A3551" t="s">
        <v>41683</v>
      </c>
      <c r="B3551">
        <v>75211662</v>
      </c>
      <c r="C3551" t="s">
        <v>16</v>
      </c>
      <c r="D3551" t="str">
        <f>IF(Tabel_Forespørgsel_fra_Visma28[[#This Row],[SupProd]]=" "," "," - "&amp;Tabel_Forespørgsel_fra_Visma28[[#This Row],[SupProd]])</f>
        <v xml:space="preserve"> </v>
      </c>
      <c r="E3551" t="s">
        <v>16</v>
      </c>
      <c r="F3551" t="str">
        <f>IF(Tabel_Forespørgsel_fra_Visma28[[#This Row],[SupDescr]]=" "," "," - "&amp;Tabel_Forespørgsel_fra_Visma28[[#This Row],[SupDescr]])</f>
        <v xml:space="preserve"> </v>
      </c>
      <c r="G3551" t="s">
        <v>7015</v>
      </c>
      <c r="H3551">
        <v>1</v>
      </c>
      <c r="I3551" t="str">
        <f>IF(A3551=A3550,I3550&amp;CHAR(10)&amp;"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52" spans="1:9" x14ac:dyDescent="0.25">
      <c r="A3552" t="s">
        <v>41692</v>
      </c>
      <c r="B3552">
        <v>75211662</v>
      </c>
      <c r="C3552" t="s">
        <v>16</v>
      </c>
      <c r="D3552" t="str">
        <f>IF(Tabel_Forespørgsel_fra_Visma28[[#This Row],[SupProd]]=" "," "," - "&amp;Tabel_Forespørgsel_fra_Visma28[[#This Row],[SupProd]])</f>
        <v xml:space="preserve"> </v>
      </c>
      <c r="E3552" t="s">
        <v>16</v>
      </c>
      <c r="F3552" t="str">
        <f>IF(Tabel_Forespørgsel_fra_Visma28[[#This Row],[SupDescr]]=" "," "," - "&amp;Tabel_Forespørgsel_fra_Visma28[[#This Row],[SupDescr]])</f>
        <v xml:space="preserve"> </v>
      </c>
      <c r="G3552" t="s">
        <v>7015</v>
      </c>
      <c r="H3552">
        <v>1</v>
      </c>
      <c r="I3552" t="str">
        <f>IF(A3552=A3551,I3551&amp;CHAR(10)&amp;"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53" spans="1:9" x14ac:dyDescent="0.25">
      <c r="A3553" t="s">
        <v>2577</v>
      </c>
      <c r="B3553">
        <v>74762273</v>
      </c>
      <c r="C3553" t="s">
        <v>16</v>
      </c>
      <c r="D3553" t="str">
        <f>IF(Tabel_Forespørgsel_fra_Visma28[[#This Row],[SupProd]]=" "," "," - "&amp;Tabel_Forespørgsel_fra_Visma28[[#This Row],[SupProd]])</f>
        <v xml:space="preserve"> </v>
      </c>
      <c r="E3553" t="s">
        <v>16</v>
      </c>
      <c r="F3553" t="str">
        <f>IF(Tabel_Forespørgsel_fra_Visma28[[#This Row],[SupDescr]]=" "," "," - "&amp;Tabel_Forespørgsel_fra_Visma28[[#This Row],[SupDescr]])</f>
        <v xml:space="preserve"> </v>
      </c>
      <c r="G3553" t="s">
        <v>154</v>
      </c>
      <c r="H3553">
        <v>1</v>
      </c>
      <c r="I3553" t="str">
        <f>IF(A3553=A3552,I3552&amp;CHAR(10)&amp;"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54" spans="1:9" x14ac:dyDescent="0.25">
      <c r="A3554" t="s">
        <v>2657</v>
      </c>
      <c r="B3554">
        <v>74762273</v>
      </c>
      <c r="C3554" t="s">
        <v>16</v>
      </c>
      <c r="D3554" t="str">
        <f>IF(Tabel_Forespørgsel_fra_Visma28[[#This Row],[SupProd]]=" "," "," - "&amp;Tabel_Forespørgsel_fra_Visma28[[#This Row],[SupProd]])</f>
        <v xml:space="preserve"> </v>
      </c>
      <c r="E3554" t="s">
        <v>16</v>
      </c>
      <c r="F3554" t="str">
        <f>IF(Tabel_Forespørgsel_fra_Visma28[[#This Row],[SupDescr]]=" "," "," - "&amp;Tabel_Forespørgsel_fra_Visma28[[#This Row],[SupDescr]])</f>
        <v xml:space="preserve"> </v>
      </c>
      <c r="G3554" t="s">
        <v>154</v>
      </c>
      <c r="H3554">
        <v>1</v>
      </c>
      <c r="I3554" t="str">
        <f>IF(A3554=A3553,I3553&amp;CHAR(10)&amp;"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55" spans="1:9" x14ac:dyDescent="0.25">
      <c r="A3555" t="s">
        <v>4790</v>
      </c>
      <c r="B3555">
        <v>75180019</v>
      </c>
      <c r="C3555" t="s">
        <v>16</v>
      </c>
      <c r="D3555" t="str">
        <f>IF(Tabel_Forespørgsel_fra_Visma28[[#This Row],[SupProd]]=" "," "," - "&amp;Tabel_Forespørgsel_fra_Visma28[[#This Row],[SupProd]])</f>
        <v xml:space="preserve"> </v>
      </c>
      <c r="E3555" t="s">
        <v>16</v>
      </c>
      <c r="F3555" t="str">
        <f>IF(Tabel_Forespørgsel_fra_Visma28[[#This Row],[SupDescr]]=" "," "," - "&amp;Tabel_Forespørgsel_fra_Visma28[[#This Row],[SupDescr]])</f>
        <v xml:space="preserve"> </v>
      </c>
      <c r="G3555" t="s">
        <v>2430</v>
      </c>
      <c r="H3555">
        <v>1</v>
      </c>
      <c r="I3555" t="str">
        <f>IF(A3555=A3554,I3554&amp;CHAR(10)&amp;"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56" spans="1:9" x14ac:dyDescent="0.25">
      <c r="A3556" t="s">
        <v>4792</v>
      </c>
      <c r="B3556">
        <v>75180019</v>
      </c>
      <c r="C3556" t="s">
        <v>16</v>
      </c>
      <c r="D3556" t="str">
        <f>IF(Tabel_Forespørgsel_fra_Visma28[[#This Row],[SupProd]]=" "," "," - "&amp;Tabel_Forespørgsel_fra_Visma28[[#This Row],[SupProd]])</f>
        <v xml:space="preserve"> </v>
      </c>
      <c r="E3556" t="s">
        <v>16</v>
      </c>
      <c r="F3556" t="str">
        <f>IF(Tabel_Forespørgsel_fra_Visma28[[#This Row],[SupDescr]]=" "," "," - "&amp;Tabel_Forespørgsel_fra_Visma28[[#This Row],[SupDescr]])</f>
        <v xml:space="preserve"> </v>
      </c>
      <c r="G3556" t="s">
        <v>2430</v>
      </c>
      <c r="H3556">
        <v>1</v>
      </c>
      <c r="I3556" t="str">
        <f>IF(A3556=A3555,I3555&amp;CHAR(10)&amp;"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57" spans="1:9" x14ac:dyDescent="0.25">
      <c r="A3557" t="s">
        <v>4791</v>
      </c>
      <c r="B3557">
        <v>75180019</v>
      </c>
      <c r="C3557" t="s">
        <v>16</v>
      </c>
      <c r="D3557" t="str">
        <f>IF(Tabel_Forespørgsel_fra_Visma28[[#This Row],[SupProd]]=" "," "," - "&amp;Tabel_Forespørgsel_fra_Visma28[[#This Row],[SupProd]])</f>
        <v xml:space="preserve"> </v>
      </c>
      <c r="E3557" t="s">
        <v>16</v>
      </c>
      <c r="F3557" t="str">
        <f>IF(Tabel_Forespørgsel_fra_Visma28[[#This Row],[SupDescr]]=" "," "," - "&amp;Tabel_Forespørgsel_fra_Visma28[[#This Row],[SupDescr]])</f>
        <v xml:space="preserve"> </v>
      </c>
      <c r="G3557" t="s">
        <v>2430</v>
      </c>
      <c r="H3557">
        <v>1</v>
      </c>
      <c r="I3557" t="str">
        <f>IF(A3557=A3556,I3556&amp;CHAR(10)&amp;"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58" spans="1:9" x14ac:dyDescent="0.25">
      <c r="A3558" t="s">
        <v>4794</v>
      </c>
      <c r="B3558">
        <v>75180019</v>
      </c>
      <c r="C3558" t="s">
        <v>16</v>
      </c>
      <c r="D3558" t="str">
        <f>IF(Tabel_Forespørgsel_fra_Visma28[[#This Row],[SupProd]]=" "," "," - "&amp;Tabel_Forespørgsel_fra_Visma28[[#This Row],[SupProd]])</f>
        <v xml:space="preserve"> </v>
      </c>
      <c r="E3558" t="s">
        <v>16</v>
      </c>
      <c r="F3558" t="str">
        <f>IF(Tabel_Forespørgsel_fra_Visma28[[#This Row],[SupDescr]]=" "," "," - "&amp;Tabel_Forespørgsel_fra_Visma28[[#This Row],[SupDescr]])</f>
        <v xml:space="preserve"> </v>
      </c>
      <c r="G3558" t="s">
        <v>2430</v>
      </c>
      <c r="H3558">
        <v>1</v>
      </c>
      <c r="I3558" t="str">
        <f>IF(A3558=A3557,I3557&amp;CHAR(10)&amp;"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59" spans="1:9" x14ac:dyDescent="0.25">
      <c r="A3559" t="s">
        <v>4793</v>
      </c>
      <c r="B3559">
        <v>75180019</v>
      </c>
      <c r="C3559" t="s">
        <v>16</v>
      </c>
      <c r="D3559" t="str">
        <f>IF(Tabel_Forespørgsel_fra_Visma28[[#This Row],[SupProd]]=" "," "," - "&amp;Tabel_Forespørgsel_fra_Visma28[[#This Row],[SupProd]])</f>
        <v xml:space="preserve"> </v>
      </c>
      <c r="E3559" t="s">
        <v>16</v>
      </c>
      <c r="F3559" t="str">
        <f>IF(Tabel_Forespørgsel_fra_Visma28[[#This Row],[SupDescr]]=" "," "," - "&amp;Tabel_Forespørgsel_fra_Visma28[[#This Row],[SupDescr]])</f>
        <v xml:space="preserve"> </v>
      </c>
      <c r="G3559" t="s">
        <v>2430</v>
      </c>
      <c r="H3559">
        <v>1</v>
      </c>
      <c r="I3559" t="str">
        <f>IF(A3559=A3558,I3558&amp;CHAR(10)&amp;"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60" spans="1:9" x14ac:dyDescent="0.25">
      <c r="A3560" t="s">
        <v>4856</v>
      </c>
      <c r="B3560">
        <v>74762273</v>
      </c>
      <c r="C3560" t="s">
        <v>16</v>
      </c>
      <c r="D3560" t="str">
        <f>IF(Tabel_Forespørgsel_fra_Visma28[[#This Row],[SupProd]]=" "," "," - "&amp;Tabel_Forespørgsel_fra_Visma28[[#This Row],[SupProd]])</f>
        <v xml:space="preserve"> </v>
      </c>
      <c r="E3560" t="s">
        <v>16</v>
      </c>
      <c r="F3560" t="str">
        <f>IF(Tabel_Forespørgsel_fra_Visma28[[#This Row],[SupDescr]]=" "," "," - "&amp;Tabel_Forespørgsel_fra_Visma28[[#This Row],[SupDescr]])</f>
        <v xml:space="preserve"> </v>
      </c>
      <c r="G3560" t="s">
        <v>154</v>
      </c>
      <c r="H3560">
        <v>1</v>
      </c>
      <c r="I3560" t="str">
        <f>IF(A3560=A3559,I3559&amp;CHAR(10)&amp;"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61" spans="1:9" x14ac:dyDescent="0.25">
      <c r="A3561" t="s">
        <v>4858</v>
      </c>
      <c r="B3561">
        <v>74762273</v>
      </c>
      <c r="C3561" t="s">
        <v>16</v>
      </c>
      <c r="D3561" t="str">
        <f>IF(Tabel_Forespørgsel_fra_Visma28[[#This Row],[SupProd]]=" "," "," - "&amp;Tabel_Forespørgsel_fra_Visma28[[#This Row],[SupProd]])</f>
        <v xml:space="preserve"> </v>
      </c>
      <c r="E3561" t="s">
        <v>16</v>
      </c>
      <c r="F3561" t="str">
        <f>IF(Tabel_Forespørgsel_fra_Visma28[[#This Row],[SupDescr]]=" "," "," - "&amp;Tabel_Forespørgsel_fra_Visma28[[#This Row],[SupDescr]])</f>
        <v xml:space="preserve"> </v>
      </c>
      <c r="G3561" t="s">
        <v>154</v>
      </c>
      <c r="H3561">
        <v>1</v>
      </c>
      <c r="I3561" t="str">
        <f>IF(A3561=A3560,I3560&amp;CHAR(10)&amp;"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62" spans="1:9" x14ac:dyDescent="0.25">
      <c r="A3562" t="s">
        <v>5632</v>
      </c>
      <c r="B3562">
        <v>74762273</v>
      </c>
      <c r="C3562" t="s">
        <v>16</v>
      </c>
      <c r="D3562" t="str">
        <f>IF(Tabel_Forespørgsel_fra_Visma28[[#This Row],[SupProd]]=" "," "," - "&amp;Tabel_Forespørgsel_fra_Visma28[[#This Row],[SupProd]])</f>
        <v xml:space="preserve"> </v>
      </c>
      <c r="E3562" t="s">
        <v>16</v>
      </c>
      <c r="F3562" t="str">
        <f>IF(Tabel_Forespørgsel_fra_Visma28[[#This Row],[SupDescr]]=" "," "," - "&amp;Tabel_Forespørgsel_fra_Visma28[[#This Row],[SupDescr]])</f>
        <v xml:space="preserve"> </v>
      </c>
      <c r="G3562" t="s">
        <v>154</v>
      </c>
      <c r="H3562">
        <v>1</v>
      </c>
      <c r="I3562" t="str">
        <f>IF(A3562=A3561,I3561&amp;CHAR(10)&amp;"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63" spans="1:9" x14ac:dyDescent="0.25">
      <c r="A3563" t="s">
        <v>6497</v>
      </c>
      <c r="B3563">
        <v>75211662</v>
      </c>
      <c r="C3563" t="s">
        <v>16</v>
      </c>
      <c r="D3563" t="str">
        <f>IF(Tabel_Forespørgsel_fra_Visma28[[#This Row],[SupProd]]=" "," "," - "&amp;Tabel_Forespørgsel_fra_Visma28[[#This Row],[SupProd]])</f>
        <v xml:space="preserve"> </v>
      </c>
      <c r="E3563" t="s">
        <v>16</v>
      </c>
      <c r="F3563" t="str">
        <f>IF(Tabel_Forespørgsel_fra_Visma28[[#This Row],[SupDescr]]=" "," "," - "&amp;Tabel_Forespørgsel_fra_Visma28[[#This Row],[SupDescr]])</f>
        <v xml:space="preserve"> </v>
      </c>
      <c r="G3563" t="s">
        <v>7015</v>
      </c>
      <c r="H3563">
        <v>1</v>
      </c>
      <c r="I3563" t="str">
        <f>IF(A3563=A3562,I3562&amp;CHAR(10)&amp;"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64" spans="1:9" x14ac:dyDescent="0.25">
      <c r="A3564" t="s">
        <v>6423</v>
      </c>
      <c r="B3564">
        <v>75180019</v>
      </c>
      <c r="C3564" t="s">
        <v>16</v>
      </c>
      <c r="D3564" t="str">
        <f>IF(Tabel_Forespørgsel_fra_Visma28[[#This Row],[SupProd]]=" "," "," - "&amp;Tabel_Forespørgsel_fra_Visma28[[#This Row],[SupProd]])</f>
        <v xml:space="preserve"> </v>
      </c>
      <c r="E3564" t="s">
        <v>16</v>
      </c>
      <c r="F3564" t="str">
        <f>IF(Tabel_Forespørgsel_fra_Visma28[[#This Row],[SupDescr]]=" "," "," - "&amp;Tabel_Forespørgsel_fra_Visma28[[#This Row],[SupDescr]])</f>
        <v xml:space="preserve"> </v>
      </c>
      <c r="G3564" t="s">
        <v>2430</v>
      </c>
      <c r="H3564">
        <v>1</v>
      </c>
      <c r="I3564" t="str">
        <f>IF(A3564=A3563,I3563&amp;CHAR(10)&amp;"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65" spans="1:9" x14ac:dyDescent="0.25">
      <c r="A3565" t="s">
        <v>6512</v>
      </c>
      <c r="B3565">
        <v>75211662</v>
      </c>
      <c r="C3565" t="s">
        <v>16</v>
      </c>
      <c r="D3565" t="str">
        <f>IF(Tabel_Forespørgsel_fra_Visma28[[#This Row],[SupProd]]=" "," "," - "&amp;Tabel_Forespørgsel_fra_Visma28[[#This Row],[SupProd]])</f>
        <v xml:space="preserve"> </v>
      </c>
      <c r="E3565" t="s">
        <v>16</v>
      </c>
      <c r="F3565" t="str">
        <f>IF(Tabel_Forespørgsel_fra_Visma28[[#This Row],[SupDescr]]=" "," "," - "&amp;Tabel_Forespørgsel_fra_Visma28[[#This Row],[SupDescr]])</f>
        <v xml:space="preserve"> </v>
      </c>
      <c r="G3565" t="s">
        <v>7015</v>
      </c>
      <c r="H3565">
        <v>1</v>
      </c>
      <c r="I3565" t="str">
        <f>IF(A3565=A3564,I3564&amp;CHAR(10)&amp;"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66" spans="1:9" x14ac:dyDescent="0.25">
      <c r="A3566" t="s">
        <v>6425</v>
      </c>
      <c r="B3566">
        <v>75180019</v>
      </c>
      <c r="C3566" t="s">
        <v>16</v>
      </c>
      <c r="D3566" t="str">
        <f>IF(Tabel_Forespørgsel_fra_Visma28[[#This Row],[SupProd]]=" "," "," - "&amp;Tabel_Forespørgsel_fra_Visma28[[#This Row],[SupProd]])</f>
        <v xml:space="preserve"> </v>
      </c>
      <c r="E3566" t="s">
        <v>16</v>
      </c>
      <c r="F3566" t="str">
        <f>IF(Tabel_Forespørgsel_fra_Visma28[[#This Row],[SupDescr]]=" "," "," - "&amp;Tabel_Forespørgsel_fra_Visma28[[#This Row],[SupDescr]])</f>
        <v xml:space="preserve"> </v>
      </c>
      <c r="G3566" t="s">
        <v>2430</v>
      </c>
      <c r="H3566">
        <v>1</v>
      </c>
      <c r="I3566" t="str">
        <f>IF(A3566=A3565,I3565&amp;CHAR(10)&amp;"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67" spans="1:9" x14ac:dyDescent="0.25">
      <c r="A3567" t="s">
        <v>3301</v>
      </c>
      <c r="B3567">
        <v>75211662</v>
      </c>
      <c r="C3567" t="s">
        <v>16</v>
      </c>
      <c r="D3567" t="str">
        <f>IF(Tabel_Forespørgsel_fra_Visma28[[#This Row],[SupProd]]=" "," "," - "&amp;Tabel_Forespørgsel_fra_Visma28[[#This Row],[SupProd]])</f>
        <v xml:space="preserve"> </v>
      </c>
      <c r="E3567" t="s">
        <v>16</v>
      </c>
      <c r="F3567" t="str">
        <f>IF(Tabel_Forespørgsel_fra_Visma28[[#This Row],[SupDescr]]=" "," "," - "&amp;Tabel_Forespørgsel_fra_Visma28[[#This Row],[SupDescr]])</f>
        <v xml:space="preserve"> </v>
      </c>
      <c r="G3567" t="s">
        <v>7015</v>
      </c>
      <c r="H3567">
        <v>1</v>
      </c>
      <c r="I3567" t="str">
        <f>IF(A3567=A3566,I3566&amp;CHAR(10)&amp;"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68" spans="1:9" x14ac:dyDescent="0.25">
      <c r="A3568" t="s">
        <v>3302</v>
      </c>
      <c r="B3568">
        <v>75211662</v>
      </c>
      <c r="C3568" t="s">
        <v>16</v>
      </c>
      <c r="D3568" t="str">
        <f>IF(Tabel_Forespørgsel_fra_Visma28[[#This Row],[SupProd]]=" "," "," - "&amp;Tabel_Forespørgsel_fra_Visma28[[#This Row],[SupProd]])</f>
        <v xml:space="preserve"> </v>
      </c>
      <c r="E3568" t="s">
        <v>16</v>
      </c>
      <c r="F3568" t="str">
        <f>IF(Tabel_Forespørgsel_fra_Visma28[[#This Row],[SupDescr]]=" "," "," - "&amp;Tabel_Forespørgsel_fra_Visma28[[#This Row],[SupDescr]])</f>
        <v xml:space="preserve"> </v>
      </c>
      <c r="G3568" t="s">
        <v>7015</v>
      </c>
      <c r="H3568">
        <v>1</v>
      </c>
      <c r="I3568" t="str">
        <f>IF(A3568=A3567,I3567&amp;CHAR(10)&amp;"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69" spans="1:9" x14ac:dyDescent="0.25">
      <c r="A3569" t="s">
        <v>3296</v>
      </c>
      <c r="B3569">
        <v>75196500</v>
      </c>
      <c r="C3569" t="s">
        <v>16</v>
      </c>
      <c r="D3569" t="str">
        <f>IF(Tabel_Forespørgsel_fra_Visma28[[#This Row],[SupProd]]=" "," "," - "&amp;Tabel_Forespørgsel_fra_Visma28[[#This Row],[SupProd]])</f>
        <v xml:space="preserve"> </v>
      </c>
      <c r="E3569" t="s">
        <v>16</v>
      </c>
      <c r="F3569" t="str">
        <f>IF(Tabel_Forespørgsel_fra_Visma28[[#This Row],[SupDescr]]=" "," "," - "&amp;Tabel_Forespørgsel_fra_Visma28[[#This Row],[SupDescr]])</f>
        <v xml:space="preserve"> </v>
      </c>
      <c r="G3569" t="s">
        <v>2425</v>
      </c>
      <c r="H3569">
        <v>2</v>
      </c>
      <c r="I3569" t="str">
        <f>IF(A3569=A3568,I3568&amp;CHAR(10)&amp;"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70" spans="1:9" x14ac:dyDescent="0.25">
      <c r="A3570" t="s">
        <v>3299</v>
      </c>
      <c r="B3570">
        <v>75211662</v>
      </c>
      <c r="C3570" t="s">
        <v>16</v>
      </c>
      <c r="D3570" t="str">
        <f>IF(Tabel_Forespørgsel_fra_Visma28[[#This Row],[SupProd]]=" "," "," - "&amp;Tabel_Forespørgsel_fra_Visma28[[#This Row],[SupProd]])</f>
        <v xml:space="preserve"> </v>
      </c>
      <c r="E3570" t="s">
        <v>16</v>
      </c>
      <c r="F3570" t="str">
        <f>IF(Tabel_Forespørgsel_fra_Visma28[[#This Row],[SupDescr]]=" "," "," - "&amp;Tabel_Forespørgsel_fra_Visma28[[#This Row],[SupDescr]])</f>
        <v xml:space="preserve"> </v>
      </c>
      <c r="G3570" t="s">
        <v>7015</v>
      </c>
      <c r="H3570">
        <v>1</v>
      </c>
      <c r="I3570" t="str">
        <f>IF(A3570=A3569,I3569&amp;CHAR(10)&amp;"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71" spans="1:9" x14ac:dyDescent="0.25">
      <c r="A3571" t="s">
        <v>3300</v>
      </c>
      <c r="B3571">
        <v>75211662</v>
      </c>
      <c r="C3571" t="s">
        <v>16</v>
      </c>
      <c r="D3571" t="str">
        <f>IF(Tabel_Forespørgsel_fra_Visma28[[#This Row],[SupProd]]=" "," "," - "&amp;Tabel_Forespørgsel_fra_Visma28[[#This Row],[SupProd]])</f>
        <v xml:space="preserve"> </v>
      </c>
      <c r="E3571" t="s">
        <v>16</v>
      </c>
      <c r="F3571" t="str">
        <f>IF(Tabel_Forespørgsel_fra_Visma28[[#This Row],[SupDescr]]=" "," "," - "&amp;Tabel_Forespørgsel_fra_Visma28[[#This Row],[SupDescr]])</f>
        <v xml:space="preserve"> </v>
      </c>
      <c r="G3571" t="s">
        <v>7015</v>
      </c>
      <c r="H3571">
        <v>1</v>
      </c>
      <c r="I3571" t="str">
        <f>IF(A3571=A3570,I3570&amp;CHAR(10)&amp;"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72" spans="1:9" x14ac:dyDescent="0.25">
      <c r="A3572" t="s">
        <v>3223</v>
      </c>
      <c r="B3572">
        <v>75196500</v>
      </c>
      <c r="C3572" t="s">
        <v>16</v>
      </c>
      <c r="D3572" t="str">
        <f>IF(Tabel_Forespørgsel_fra_Visma28[[#This Row],[SupProd]]=" "," "," - "&amp;Tabel_Forespørgsel_fra_Visma28[[#This Row],[SupProd]])</f>
        <v xml:space="preserve"> </v>
      </c>
      <c r="E3572" t="s">
        <v>16</v>
      </c>
      <c r="F3572" t="str">
        <f>IF(Tabel_Forespørgsel_fra_Visma28[[#This Row],[SupDescr]]=" "," "," - "&amp;Tabel_Forespørgsel_fra_Visma28[[#This Row],[SupDescr]])</f>
        <v xml:space="preserve"> </v>
      </c>
      <c r="G3572" t="s">
        <v>2425</v>
      </c>
      <c r="H3572">
        <v>1</v>
      </c>
      <c r="I3572" t="str">
        <f>IF(A3572=A3571,I3571&amp;CHAR(10)&amp;"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73" spans="1:9" x14ac:dyDescent="0.25">
      <c r="A3573" t="s">
        <v>3222</v>
      </c>
      <c r="B3573">
        <v>75196500</v>
      </c>
      <c r="C3573" t="s">
        <v>16</v>
      </c>
      <c r="D3573" t="str">
        <f>IF(Tabel_Forespørgsel_fra_Visma28[[#This Row],[SupProd]]=" "," "," - "&amp;Tabel_Forespørgsel_fra_Visma28[[#This Row],[SupProd]])</f>
        <v xml:space="preserve"> </v>
      </c>
      <c r="E3573" t="s">
        <v>16</v>
      </c>
      <c r="F3573" t="str">
        <f>IF(Tabel_Forespørgsel_fra_Visma28[[#This Row],[SupDescr]]=" "," "," - "&amp;Tabel_Forespørgsel_fra_Visma28[[#This Row],[SupDescr]])</f>
        <v xml:space="preserve"> </v>
      </c>
      <c r="G3573" t="s">
        <v>2425</v>
      </c>
      <c r="H3573">
        <v>1</v>
      </c>
      <c r="I3573" t="str">
        <f>IF(A3573=A3572,I3572&amp;CHAR(10)&amp;"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74" spans="1:9" x14ac:dyDescent="0.25">
      <c r="A3574" t="s">
        <v>5453</v>
      </c>
      <c r="B3574">
        <v>70120140</v>
      </c>
      <c r="C3574" t="s">
        <v>16</v>
      </c>
      <c r="D3574" t="str">
        <f>IF(Tabel_Forespørgsel_fra_Visma28[[#This Row],[SupProd]]=" "," "," - "&amp;Tabel_Forespørgsel_fra_Visma28[[#This Row],[SupProd]])</f>
        <v xml:space="preserve"> </v>
      </c>
      <c r="E3574" t="s">
        <v>16</v>
      </c>
      <c r="F3574" t="str">
        <f>IF(Tabel_Forespørgsel_fra_Visma28[[#This Row],[SupDescr]]=" "," "," - "&amp;Tabel_Forespørgsel_fra_Visma28[[#This Row],[SupDescr]])</f>
        <v xml:space="preserve"> </v>
      </c>
      <c r="G3574" t="s">
        <v>2467</v>
      </c>
      <c r="H3574">
        <v>1</v>
      </c>
      <c r="I3574" t="str">
        <f>IF(A3574=A3573,I3573&amp;CHAR(10)&amp;"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75" spans="1:9" x14ac:dyDescent="0.25">
      <c r="A3575" t="s">
        <v>5454</v>
      </c>
      <c r="B3575">
        <v>70120140</v>
      </c>
      <c r="C3575" t="s">
        <v>16</v>
      </c>
      <c r="D3575" t="str">
        <f>IF(Tabel_Forespørgsel_fra_Visma28[[#This Row],[SupProd]]=" "," "," - "&amp;Tabel_Forespørgsel_fra_Visma28[[#This Row],[SupProd]])</f>
        <v xml:space="preserve"> </v>
      </c>
      <c r="E3575" t="s">
        <v>16</v>
      </c>
      <c r="F3575" t="str">
        <f>IF(Tabel_Forespørgsel_fra_Visma28[[#This Row],[SupDescr]]=" "," "," - "&amp;Tabel_Forespørgsel_fra_Visma28[[#This Row],[SupDescr]])</f>
        <v xml:space="preserve"> </v>
      </c>
      <c r="G3575" t="s">
        <v>2467</v>
      </c>
      <c r="H3575">
        <v>1</v>
      </c>
      <c r="I3575" t="str">
        <f>IF(A3575=A3574,I3574&amp;CHAR(10)&amp;"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76" spans="1:9" x14ac:dyDescent="0.25">
      <c r="A3576" t="s">
        <v>5450</v>
      </c>
      <c r="B3576">
        <v>70120140</v>
      </c>
      <c r="C3576" t="s">
        <v>16</v>
      </c>
      <c r="D3576" t="str">
        <f>IF(Tabel_Forespørgsel_fra_Visma28[[#This Row],[SupProd]]=" "," "," - "&amp;Tabel_Forespørgsel_fra_Visma28[[#This Row],[SupProd]])</f>
        <v xml:space="preserve"> </v>
      </c>
      <c r="E3576" t="s">
        <v>16</v>
      </c>
      <c r="F3576" t="str">
        <f>IF(Tabel_Forespørgsel_fra_Visma28[[#This Row],[SupDescr]]=" "," "," - "&amp;Tabel_Forespørgsel_fra_Visma28[[#This Row],[SupDescr]])</f>
        <v xml:space="preserve"> </v>
      </c>
      <c r="G3576" t="s">
        <v>2467</v>
      </c>
      <c r="H3576">
        <v>1</v>
      </c>
      <c r="I3576" t="str">
        <f>IF(A3576=A3575,I3575&amp;CHAR(10)&amp;"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77" spans="1:9" x14ac:dyDescent="0.25">
      <c r="A3577" t="s">
        <v>5452</v>
      </c>
      <c r="B3577">
        <v>70120140</v>
      </c>
      <c r="C3577" t="s">
        <v>16</v>
      </c>
      <c r="D3577" t="str">
        <f>IF(Tabel_Forespørgsel_fra_Visma28[[#This Row],[SupProd]]=" "," "," - "&amp;Tabel_Forespørgsel_fra_Visma28[[#This Row],[SupProd]])</f>
        <v xml:space="preserve"> </v>
      </c>
      <c r="E3577" t="s">
        <v>16</v>
      </c>
      <c r="F3577" t="str">
        <f>IF(Tabel_Forespørgsel_fra_Visma28[[#This Row],[SupDescr]]=" "," "," - "&amp;Tabel_Forespørgsel_fra_Visma28[[#This Row],[SupDescr]])</f>
        <v xml:space="preserve"> </v>
      </c>
      <c r="G3577" t="s">
        <v>2467</v>
      </c>
      <c r="H3577">
        <v>1</v>
      </c>
      <c r="I3577" t="str">
        <f>IF(A3577=A3576,I3576&amp;CHAR(10)&amp;"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78" spans="1:9" x14ac:dyDescent="0.25">
      <c r="A3578" t="s">
        <v>5451</v>
      </c>
      <c r="B3578">
        <v>70120140</v>
      </c>
      <c r="C3578" t="s">
        <v>16</v>
      </c>
      <c r="D3578" t="str">
        <f>IF(Tabel_Forespørgsel_fra_Visma28[[#This Row],[SupProd]]=" "," "," - "&amp;Tabel_Forespørgsel_fra_Visma28[[#This Row],[SupProd]])</f>
        <v xml:space="preserve"> </v>
      </c>
      <c r="E3578" t="s">
        <v>16</v>
      </c>
      <c r="F3578" t="str">
        <f>IF(Tabel_Forespørgsel_fra_Visma28[[#This Row],[SupDescr]]=" "," "," - "&amp;Tabel_Forespørgsel_fra_Visma28[[#This Row],[SupDescr]])</f>
        <v xml:space="preserve"> </v>
      </c>
      <c r="G3578" t="s">
        <v>2467</v>
      </c>
      <c r="H3578">
        <v>1</v>
      </c>
      <c r="I3578" t="str">
        <f>IF(A3578=A3577,I3577&amp;CHAR(10)&amp;"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79" spans="1:9" x14ac:dyDescent="0.25">
      <c r="A3579" t="s">
        <v>5449</v>
      </c>
      <c r="B3579">
        <v>70120140</v>
      </c>
      <c r="C3579" t="s">
        <v>16</v>
      </c>
      <c r="D3579" t="str">
        <f>IF(Tabel_Forespørgsel_fra_Visma28[[#This Row],[SupProd]]=" "," "," - "&amp;Tabel_Forespørgsel_fra_Visma28[[#This Row],[SupProd]])</f>
        <v xml:space="preserve"> </v>
      </c>
      <c r="E3579" t="s">
        <v>16</v>
      </c>
      <c r="F3579" t="str">
        <f>IF(Tabel_Forespørgsel_fra_Visma28[[#This Row],[SupDescr]]=" "," "," - "&amp;Tabel_Forespørgsel_fra_Visma28[[#This Row],[SupDescr]])</f>
        <v xml:space="preserve"> </v>
      </c>
      <c r="G3579" t="s">
        <v>2467</v>
      </c>
      <c r="H3579">
        <v>1</v>
      </c>
      <c r="I3579" t="str">
        <f>IF(A3579=A3578,I3578&amp;CHAR(10)&amp;"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80" spans="1:9" x14ac:dyDescent="0.25">
      <c r="A3580" t="s">
        <v>41850</v>
      </c>
      <c r="B3580">
        <v>75196500</v>
      </c>
      <c r="C3580" t="s">
        <v>16</v>
      </c>
      <c r="D3580" t="str">
        <f>IF(Tabel_Forespørgsel_fra_Visma28[[#This Row],[SupProd]]=" "," "," - "&amp;Tabel_Forespørgsel_fra_Visma28[[#This Row],[SupProd]])</f>
        <v xml:space="preserve"> </v>
      </c>
      <c r="E3580" t="s">
        <v>16</v>
      </c>
      <c r="F3580" t="str">
        <f>IF(Tabel_Forespørgsel_fra_Visma28[[#This Row],[SupDescr]]=" "," "," - "&amp;Tabel_Forespørgsel_fra_Visma28[[#This Row],[SupDescr]])</f>
        <v xml:space="preserve"> </v>
      </c>
      <c r="G3580" t="s">
        <v>2425</v>
      </c>
      <c r="H3580">
        <v>1</v>
      </c>
      <c r="I3580" t="str">
        <f>IF(A3580=A3579,I3579&amp;CHAR(10)&amp;"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81" spans="1:9" x14ac:dyDescent="0.25">
      <c r="A3581" t="s">
        <v>14372</v>
      </c>
      <c r="B3581">
        <v>66158040</v>
      </c>
      <c r="C3581" t="s">
        <v>16</v>
      </c>
      <c r="D3581" t="str">
        <f>IF(Tabel_Forespørgsel_fra_Visma28[[#This Row],[SupProd]]=" "," "," - "&amp;Tabel_Forespørgsel_fra_Visma28[[#This Row],[SupProd]])</f>
        <v xml:space="preserve"> </v>
      </c>
      <c r="E3581" t="s">
        <v>16</v>
      </c>
      <c r="F3581" t="str">
        <f>IF(Tabel_Forespørgsel_fra_Visma28[[#This Row],[SupDescr]]=" "," "," - "&amp;Tabel_Forespørgsel_fra_Visma28[[#This Row],[SupDescr]])</f>
        <v xml:space="preserve"> </v>
      </c>
      <c r="G3581" t="s">
        <v>13920</v>
      </c>
      <c r="H3581">
        <v>1</v>
      </c>
      <c r="I3581" t="str">
        <f>IF(A3581=A3580,I3580&amp;CHAR(10)&amp;"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582" spans="1:9" x14ac:dyDescent="0.25">
      <c r="A3582" t="s">
        <v>14373</v>
      </c>
      <c r="B3582">
        <v>66158040</v>
      </c>
      <c r="C3582" t="s">
        <v>16</v>
      </c>
      <c r="D3582" t="str">
        <f>IF(Tabel_Forespørgsel_fra_Visma28[[#This Row],[SupProd]]=" "," "," - "&amp;Tabel_Forespørgsel_fra_Visma28[[#This Row],[SupProd]])</f>
        <v xml:space="preserve"> </v>
      </c>
      <c r="E3582" t="s">
        <v>16</v>
      </c>
      <c r="F3582" t="str">
        <f>IF(Tabel_Forespørgsel_fra_Visma28[[#This Row],[SupDescr]]=" "," "," - "&amp;Tabel_Forespørgsel_fra_Visma28[[#This Row],[SupDescr]])</f>
        <v xml:space="preserve"> </v>
      </c>
      <c r="G3582" t="s">
        <v>13920</v>
      </c>
      <c r="H3582">
        <v>1</v>
      </c>
      <c r="I3582" t="str">
        <f>IF(A3582=A3581,I3581&amp;CHAR(10)&amp;"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583" spans="1:9" x14ac:dyDescent="0.25">
      <c r="A3583" t="s">
        <v>14374</v>
      </c>
      <c r="B3583">
        <v>66158040</v>
      </c>
      <c r="C3583" t="s">
        <v>16</v>
      </c>
      <c r="D3583" t="str">
        <f>IF(Tabel_Forespørgsel_fra_Visma28[[#This Row],[SupProd]]=" "," "," - "&amp;Tabel_Forespørgsel_fra_Visma28[[#This Row],[SupProd]])</f>
        <v xml:space="preserve"> </v>
      </c>
      <c r="E3583" t="s">
        <v>16</v>
      </c>
      <c r="F3583" t="str">
        <f>IF(Tabel_Forespørgsel_fra_Visma28[[#This Row],[SupDescr]]=" "," "," - "&amp;Tabel_Forespørgsel_fra_Visma28[[#This Row],[SupDescr]])</f>
        <v xml:space="preserve"> </v>
      </c>
      <c r="G3583" t="s">
        <v>13920</v>
      </c>
      <c r="H3583">
        <v>1</v>
      </c>
      <c r="I3583" t="str">
        <f>IF(A3583=A3582,I3582&amp;CHAR(10)&amp;"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584" spans="1:9" x14ac:dyDescent="0.25">
      <c r="A3584" t="s">
        <v>14942</v>
      </c>
      <c r="B3584">
        <v>70120140</v>
      </c>
      <c r="C3584" t="s">
        <v>16</v>
      </c>
      <c r="D3584" t="str">
        <f>IF(Tabel_Forespørgsel_fra_Visma28[[#This Row],[SupProd]]=" "," "," - "&amp;Tabel_Forespørgsel_fra_Visma28[[#This Row],[SupProd]])</f>
        <v xml:space="preserve"> </v>
      </c>
      <c r="E3584" t="s">
        <v>16</v>
      </c>
      <c r="F3584" t="str">
        <f>IF(Tabel_Forespørgsel_fra_Visma28[[#This Row],[SupDescr]]=" "," "," - "&amp;Tabel_Forespørgsel_fra_Visma28[[#This Row],[SupDescr]])</f>
        <v xml:space="preserve"> </v>
      </c>
      <c r="G3584" t="s">
        <v>2467</v>
      </c>
      <c r="H3584">
        <v>1</v>
      </c>
      <c r="I3584" t="str">
        <f>IF(A3584=A3583,I3583&amp;CHAR(10)&amp;"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85" spans="1:9" x14ac:dyDescent="0.25">
      <c r="A3585" t="s">
        <v>14942</v>
      </c>
      <c r="B3585">
        <v>66158040</v>
      </c>
      <c r="C3585" t="s">
        <v>16</v>
      </c>
      <c r="D3585" t="str">
        <f>IF(Tabel_Forespørgsel_fra_Visma28[[#This Row],[SupProd]]=" "," "," - "&amp;Tabel_Forespørgsel_fra_Visma28[[#This Row],[SupProd]])</f>
        <v xml:space="preserve"> </v>
      </c>
      <c r="E3585" t="s">
        <v>16</v>
      </c>
      <c r="F3585" t="str">
        <f>IF(Tabel_Forespørgsel_fra_Visma28[[#This Row],[SupDescr]]=" "," "," - "&amp;Tabel_Forespørgsel_fra_Visma28[[#This Row],[SupDescr]])</f>
        <v xml:space="preserve"> </v>
      </c>
      <c r="G3585" t="s">
        <v>13920</v>
      </c>
      <c r="H3585">
        <v>2</v>
      </c>
      <c r="I3585" t="str">
        <f>IF(A3585=A3584,I3584&amp;CHAR(10)&amp;"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3586" spans="1:9" x14ac:dyDescent="0.25">
      <c r="A3586" t="s">
        <v>41482</v>
      </c>
      <c r="B3586">
        <v>75196500</v>
      </c>
      <c r="C3586" t="s">
        <v>16</v>
      </c>
      <c r="D3586" t="str">
        <f>IF(Tabel_Forespørgsel_fra_Visma28[[#This Row],[SupProd]]=" "," "," - "&amp;Tabel_Forespørgsel_fra_Visma28[[#This Row],[SupProd]])</f>
        <v xml:space="preserve"> </v>
      </c>
      <c r="E3586" t="s">
        <v>16</v>
      </c>
      <c r="F3586" t="str">
        <f>IF(Tabel_Forespørgsel_fra_Visma28[[#This Row],[SupDescr]]=" "," "," - "&amp;Tabel_Forespørgsel_fra_Visma28[[#This Row],[SupDescr]])</f>
        <v xml:space="preserve"> </v>
      </c>
      <c r="G3586" t="s">
        <v>2425</v>
      </c>
      <c r="H3586">
        <v>1</v>
      </c>
      <c r="I3586" t="str">
        <f>IF(A3586=A3585,I3585&amp;CHAR(10)&amp;"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87" spans="1:9" x14ac:dyDescent="0.25">
      <c r="A3587" t="s">
        <v>41479</v>
      </c>
      <c r="B3587">
        <v>75196500</v>
      </c>
      <c r="C3587" t="s">
        <v>16</v>
      </c>
      <c r="D3587" t="str">
        <f>IF(Tabel_Forespørgsel_fra_Visma28[[#This Row],[SupProd]]=" "," "," - "&amp;Tabel_Forespørgsel_fra_Visma28[[#This Row],[SupProd]])</f>
        <v xml:space="preserve"> </v>
      </c>
      <c r="E3587" t="s">
        <v>16</v>
      </c>
      <c r="F3587" t="str">
        <f>IF(Tabel_Forespørgsel_fra_Visma28[[#This Row],[SupDescr]]=" "," "," - "&amp;Tabel_Forespørgsel_fra_Visma28[[#This Row],[SupDescr]])</f>
        <v xml:space="preserve"> </v>
      </c>
      <c r="G3587" t="s">
        <v>2425</v>
      </c>
      <c r="H3587">
        <v>1</v>
      </c>
      <c r="I3587" t="str">
        <f>IF(A3587=A3586,I3586&amp;CHAR(10)&amp;"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88" spans="1:9" x14ac:dyDescent="0.25">
      <c r="A3588" t="s">
        <v>14713</v>
      </c>
      <c r="B3588">
        <v>30123242</v>
      </c>
      <c r="C3588" t="s">
        <v>16</v>
      </c>
      <c r="D3588" t="str">
        <f>IF(Tabel_Forespørgsel_fra_Visma28[[#This Row],[SupProd]]=" "," "," - "&amp;Tabel_Forespørgsel_fra_Visma28[[#This Row],[SupProd]])</f>
        <v xml:space="preserve"> </v>
      </c>
      <c r="E3588" t="s">
        <v>16</v>
      </c>
      <c r="F3588" t="str">
        <f>IF(Tabel_Forespørgsel_fra_Visma28[[#This Row],[SupDescr]]=" "," "," - "&amp;Tabel_Forespørgsel_fra_Visma28[[#This Row],[SupDescr]])</f>
        <v xml:space="preserve"> </v>
      </c>
      <c r="G3588" t="s">
        <v>42074</v>
      </c>
      <c r="H3588">
        <v>1</v>
      </c>
      <c r="I3588" t="str">
        <f>IF(A3588=A3587,I3587&amp;CHAR(10)&amp;"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3589" spans="1:9" x14ac:dyDescent="0.25">
      <c r="A3589" t="s">
        <v>14713</v>
      </c>
      <c r="B3589">
        <v>74762273</v>
      </c>
      <c r="C3589" t="s">
        <v>16</v>
      </c>
      <c r="D3589" t="str">
        <f>IF(Tabel_Forespørgsel_fra_Visma28[[#This Row],[SupProd]]=" "," "," - "&amp;Tabel_Forespørgsel_fra_Visma28[[#This Row],[SupProd]])</f>
        <v xml:space="preserve"> </v>
      </c>
      <c r="E3589" t="s">
        <v>16</v>
      </c>
      <c r="F3589" t="str">
        <f>IF(Tabel_Forespørgsel_fra_Visma28[[#This Row],[SupDescr]]=" "," "," - "&amp;Tabel_Forespørgsel_fra_Visma28[[#This Row],[SupDescr]])</f>
        <v xml:space="preserve"> </v>
      </c>
      <c r="G3589" t="s">
        <v>154</v>
      </c>
      <c r="H3589">
        <v>2</v>
      </c>
      <c r="I3589" t="str">
        <f>IF(A3589=A3588,I3588&amp;CHAR(10)&amp;"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Peter  </v>
      </c>
    </row>
    <row r="3590" spans="1:9" x14ac:dyDescent="0.25">
      <c r="A3590" t="s">
        <v>41926</v>
      </c>
      <c r="B3590">
        <v>75211600</v>
      </c>
      <c r="C3590" t="s">
        <v>16</v>
      </c>
      <c r="D3590" t="str">
        <f>IF(Tabel_Forespørgsel_fra_Visma28[[#This Row],[SupProd]]=" "," "," - "&amp;Tabel_Forespørgsel_fra_Visma28[[#This Row],[SupProd]])</f>
        <v xml:space="preserve"> </v>
      </c>
      <c r="E3590" t="s">
        <v>16</v>
      </c>
      <c r="F3590" t="str">
        <f>IF(Tabel_Forespørgsel_fra_Visma28[[#This Row],[SupDescr]]=" "," "," - "&amp;Tabel_Forespørgsel_fra_Visma28[[#This Row],[SupDescr]])</f>
        <v xml:space="preserve"> </v>
      </c>
      <c r="G3590" t="s">
        <v>7099</v>
      </c>
      <c r="H3590">
        <v>1</v>
      </c>
      <c r="I3590" t="str">
        <f>IF(A3590=A3589,I3589&amp;CHAR(10)&amp;"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3591" spans="1:9" x14ac:dyDescent="0.25">
      <c r="A3591" t="s">
        <v>41480</v>
      </c>
      <c r="B3591">
        <v>75196500</v>
      </c>
      <c r="C3591" t="s">
        <v>16</v>
      </c>
      <c r="D3591" t="str">
        <f>IF(Tabel_Forespørgsel_fra_Visma28[[#This Row],[SupProd]]=" "," "," - "&amp;Tabel_Forespørgsel_fra_Visma28[[#This Row],[SupProd]])</f>
        <v xml:space="preserve"> </v>
      </c>
      <c r="E3591" t="s">
        <v>16</v>
      </c>
      <c r="F3591" t="str">
        <f>IF(Tabel_Forespørgsel_fra_Visma28[[#This Row],[SupDescr]]=" "," "," - "&amp;Tabel_Forespørgsel_fra_Visma28[[#This Row],[SupDescr]])</f>
        <v xml:space="preserve"> </v>
      </c>
      <c r="G3591" t="s">
        <v>2425</v>
      </c>
      <c r="H3591">
        <v>1</v>
      </c>
      <c r="I3591" t="str">
        <f>IF(A3591=A3590,I3590&amp;CHAR(10)&amp;"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2" spans="1:9" x14ac:dyDescent="0.25">
      <c r="A3592" t="s">
        <v>41233</v>
      </c>
      <c r="B3592">
        <v>75211662</v>
      </c>
      <c r="C3592" t="s">
        <v>16</v>
      </c>
      <c r="D3592" t="str">
        <f>IF(Tabel_Forespørgsel_fra_Visma28[[#This Row],[SupProd]]=" "," "," - "&amp;Tabel_Forespørgsel_fra_Visma28[[#This Row],[SupProd]])</f>
        <v xml:space="preserve"> </v>
      </c>
      <c r="E3592" t="s">
        <v>16</v>
      </c>
      <c r="F3592" t="str">
        <f>IF(Tabel_Forespørgsel_fra_Visma28[[#This Row],[SupDescr]]=" "," "," - "&amp;Tabel_Forespørgsel_fra_Visma28[[#This Row],[SupDescr]])</f>
        <v xml:space="preserve"> </v>
      </c>
      <c r="G3592" t="s">
        <v>7015</v>
      </c>
      <c r="H3592">
        <v>1</v>
      </c>
      <c r="I3592" t="str">
        <f>IF(A3592=A3591,I3591&amp;CHAR(10)&amp;"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93" spans="1:9" x14ac:dyDescent="0.25">
      <c r="A3593" t="s">
        <v>41486</v>
      </c>
      <c r="B3593">
        <v>75196500</v>
      </c>
      <c r="C3593" t="s">
        <v>16</v>
      </c>
      <c r="D3593" t="str">
        <f>IF(Tabel_Forespørgsel_fra_Visma28[[#This Row],[SupProd]]=" "," "," - "&amp;Tabel_Forespørgsel_fra_Visma28[[#This Row],[SupProd]])</f>
        <v xml:space="preserve"> </v>
      </c>
      <c r="E3593" t="s">
        <v>16</v>
      </c>
      <c r="F3593" t="str">
        <f>IF(Tabel_Forespørgsel_fra_Visma28[[#This Row],[SupDescr]]=" "," "," - "&amp;Tabel_Forespørgsel_fra_Visma28[[#This Row],[SupDescr]])</f>
        <v xml:space="preserve"> </v>
      </c>
      <c r="G3593" t="s">
        <v>2425</v>
      </c>
      <c r="H3593">
        <v>1</v>
      </c>
      <c r="I3593" t="str">
        <f>IF(A3593=A3592,I3592&amp;CHAR(10)&amp;"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4" spans="1:9" x14ac:dyDescent="0.25">
      <c r="A3594" t="s">
        <v>42003</v>
      </c>
      <c r="B3594">
        <v>75180019</v>
      </c>
      <c r="C3594" t="s">
        <v>16</v>
      </c>
      <c r="D3594" t="str">
        <f>IF(Tabel_Forespørgsel_fra_Visma28[[#This Row],[SupProd]]=" "," "," - "&amp;Tabel_Forespørgsel_fra_Visma28[[#This Row],[SupProd]])</f>
        <v xml:space="preserve"> </v>
      </c>
      <c r="E3594" t="s">
        <v>16</v>
      </c>
      <c r="F3594" t="str">
        <f>IF(Tabel_Forespørgsel_fra_Visma28[[#This Row],[SupDescr]]=" "," "," - "&amp;Tabel_Forespørgsel_fra_Visma28[[#This Row],[SupDescr]])</f>
        <v xml:space="preserve"> </v>
      </c>
      <c r="G3594" t="s">
        <v>2430</v>
      </c>
      <c r="H3594">
        <v>1</v>
      </c>
      <c r="I3594" t="str">
        <f>IF(A3594=A3593,I3593&amp;CHAR(10)&amp;"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95" spans="1:9" x14ac:dyDescent="0.25">
      <c r="A3595" t="s">
        <v>41478</v>
      </c>
      <c r="B3595">
        <v>75196500</v>
      </c>
      <c r="C3595" t="s">
        <v>16</v>
      </c>
      <c r="D3595" t="str">
        <f>IF(Tabel_Forespørgsel_fra_Visma28[[#This Row],[SupProd]]=" "," "," - "&amp;Tabel_Forespørgsel_fra_Visma28[[#This Row],[SupProd]])</f>
        <v xml:space="preserve"> </v>
      </c>
      <c r="E3595" t="s">
        <v>16</v>
      </c>
      <c r="F3595" t="str">
        <f>IF(Tabel_Forespørgsel_fra_Visma28[[#This Row],[SupDescr]]=" "," "," - "&amp;Tabel_Forespørgsel_fra_Visma28[[#This Row],[SupDescr]])</f>
        <v xml:space="preserve"> </v>
      </c>
      <c r="G3595" t="s">
        <v>2425</v>
      </c>
      <c r="H3595">
        <v>1</v>
      </c>
      <c r="I3595" t="str">
        <f>IF(A3595=A3594,I3594&amp;CHAR(10)&amp;"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6" spans="1:9" x14ac:dyDescent="0.25">
      <c r="A3596" t="s">
        <v>41481</v>
      </c>
      <c r="B3596">
        <v>75196500</v>
      </c>
      <c r="C3596" t="s">
        <v>16</v>
      </c>
      <c r="D3596" t="str">
        <f>IF(Tabel_Forespørgsel_fra_Visma28[[#This Row],[SupProd]]=" "," "," - "&amp;Tabel_Forespørgsel_fra_Visma28[[#This Row],[SupProd]])</f>
        <v xml:space="preserve"> </v>
      </c>
      <c r="E3596" t="s">
        <v>16</v>
      </c>
      <c r="F3596" t="str">
        <f>IF(Tabel_Forespørgsel_fra_Visma28[[#This Row],[SupDescr]]=" "," "," - "&amp;Tabel_Forespørgsel_fra_Visma28[[#This Row],[SupDescr]])</f>
        <v xml:space="preserve"> </v>
      </c>
      <c r="G3596" t="s">
        <v>2425</v>
      </c>
      <c r="H3596">
        <v>1</v>
      </c>
      <c r="I3596" t="str">
        <f>IF(A3596=A3595,I3595&amp;CHAR(10)&amp;"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7" spans="1:9" x14ac:dyDescent="0.25">
      <c r="A3597" t="s">
        <v>41483</v>
      </c>
      <c r="B3597">
        <v>75196500</v>
      </c>
      <c r="C3597" t="s">
        <v>16</v>
      </c>
      <c r="D3597" t="str">
        <f>IF(Tabel_Forespørgsel_fra_Visma28[[#This Row],[SupProd]]=" "," "," - "&amp;Tabel_Forespørgsel_fra_Visma28[[#This Row],[SupProd]])</f>
        <v xml:space="preserve"> </v>
      </c>
      <c r="E3597" t="s">
        <v>16</v>
      </c>
      <c r="F3597" t="str">
        <f>IF(Tabel_Forespørgsel_fra_Visma28[[#This Row],[SupDescr]]=" "," "," - "&amp;Tabel_Forespørgsel_fra_Visma28[[#This Row],[SupDescr]])</f>
        <v xml:space="preserve"> </v>
      </c>
      <c r="G3597" t="s">
        <v>2425</v>
      </c>
      <c r="H3597">
        <v>1</v>
      </c>
      <c r="I3597" t="str">
        <f>IF(A3597=A3596,I3596&amp;CHAR(10)&amp;"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8" spans="1:9" x14ac:dyDescent="0.25">
      <c r="A3598" t="s">
        <v>41484</v>
      </c>
      <c r="B3598">
        <v>75196500</v>
      </c>
      <c r="C3598" t="s">
        <v>16</v>
      </c>
      <c r="D3598" t="str">
        <f>IF(Tabel_Forespørgsel_fra_Visma28[[#This Row],[SupProd]]=" "," "," - "&amp;Tabel_Forespørgsel_fra_Visma28[[#This Row],[SupProd]])</f>
        <v xml:space="preserve"> </v>
      </c>
      <c r="E3598" t="s">
        <v>16</v>
      </c>
      <c r="F3598" t="str">
        <f>IF(Tabel_Forespørgsel_fra_Visma28[[#This Row],[SupDescr]]=" "," "," - "&amp;Tabel_Forespørgsel_fra_Visma28[[#This Row],[SupDescr]])</f>
        <v xml:space="preserve"> </v>
      </c>
      <c r="G3598" t="s">
        <v>2425</v>
      </c>
      <c r="H3598">
        <v>1</v>
      </c>
      <c r="I3598" t="str">
        <f>IF(A3598=A3597,I3597&amp;CHAR(10)&amp;"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9" spans="1:9" x14ac:dyDescent="0.25">
      <c r="A3599" t="s">
        <v>41485</v>
      </c>
      <c r="B3599">
        <v>75196500</v>
      </c>
      <c r="C3599" t="s">
        <v>16</v>
      </c>
      <c r="D3599" t="str">
        <f>IF(Tabel_Forespørgsel_fra_Visma28[[#This Row],[SupProd]]=" "," "," - "&amp;Tabel_Forespørgsel_fra_Visma28[[#This Row],[SupProd]])</f>
        <v xml:space="preserve"> </v>
      </c>
      <c r="E3599" t="s">
        <v>16</v>
      </c>
      <c r="F3599" t="str">
        <f>IF(Tabel_Forespørgsel_fra_Visma28[[#This Row],[SupDescr]]=" "," "," - "&amp;Tabel_Forespørgsel_fra_Visma28[[#This Row],[SupDescr]])</f>
        <v xml:space="preserve"> </v>
      </c>
      <c r="G3599" t="s">
        <v>2425</v>
      </c>
      <c r="H3599">
        <v>1</v>
      </c>
      <c r="I3599" t="str">
        <f>IF(A3599=A3598,I3598&amp;CHAR(10)&amp;"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0" spans="1:9" x14ac:dyDescent="0.25">
      <c r="A3600" t="s">
        <v>41487</v>
      </c>
      <c r="B3600">
        <v>75196500</v>
      </c>
      <c r="C3600" t="s">
        <v>16</v>
      </c>
      <c r="D3600" t="str">
        <f>IF(Tabel_Forespørgsel_fra_Visma28[[#This Row],[SupProd]]=" "," "," - "&amp;Tabel_Forespørgsel_fra_Visma28[[#This Row],[SupProd]])</f>
        <v xml:space="preserve"> </v>
      </c>
      <c r="E3600" t="s">
        <v>16</v>
      </c>
      <c r="F3600" t="str">
        <f>IF(Tabel_Forespørgsel_fra_Visma28[[#This Row],[SupDescr]]=" "," "," - "&amp;Tabel_Forespørgsel_fra_Visma28[[#This Row],[SupDescr]])</f>
        <v xml:space="preserve"> </v>
      </c>
      <c r="G3600" t="s">
        <v>2425</v>
      </c>
      <c r="H3600">
        <v>1</v>
      </c>
      <c r="I3600" t="str">
        <f>IF(A3600=A3599,I3599&amp;CHAR(10)&amp;"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1" spans="1:9" x14ac:dyDescent="0.25">
      <c r="A3601" t="s">
        <v>41488</v>
      </c>
      <c r="B3601">
        <v>75196500</v>
      </c>
      <c r="C3601" t="s">
        <v>16</v>
      </c>
      <c r="D3601" t="str">
        <f>IF(Tabel_Forespørgsel_fra_Visma28[[#This Row],[SupProd]]=" "," "," - "&amp;Tabel_Forespørgsel_fra_Visma28[[#This Row],[SupProd]])</f>
        <v xml:space="preserve"> </v>
      </c>
      <c r="E3601" t="s">
        <v>16</v>
      </c>
      <c r="F3601" t="str">
        <f>IF(Tabel_Forespørgsel_fra_Visma28[[#This Row],[SupDescr]]=" "," "," - "&amp;Tabel_Forespørgsel_fra_Visma28[[#This Row],[SupDescr]])</f>
        <v xml:space="preserve"> </v>
      </c>
      <c r="G3601" t="s">
        <v>2425</v>
      </c>
      <c r="H3601">
        <v>1</v>
      </c>
      <c r="I3601" t="str">
        <f>IF(A3601=A3600,I3600&amp;CHAR(10)&amp;"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2" spans="1:9" x14ac:dyDescent="0.25">
      <c r="A3602" t="s">
        <v>41489</v>
      </c>
      <c r="B3602">
        <v>75196500</v>
      </c>
      <c r="C3602" t="s">
        <v>16</v>
      </c>
      <c r="D3602" t="str">
        <f>IF(Tabel_Forespørgsel_fra_Visma28[[#This Row],[SupProd]]=" "," "," - "&amp;Tabel_Forespørgsel_fra_Visma28[[#This Row],[SupProd]])</f>
        <v xml:space="preserve"> </v>
      </c>
      <c r="E3602" t="s">
        <v>16</v>
      </c>
      <c r="F3602" t="str">
        <f>IF(Tabel_Forespørgsel_fra_Visma28[[#This Row],[SupDescr]]=" "," "," - "&amp;Tabel_Forespørgsel_fra_Visma28[[#This Row],[SupDescr]])</f>
        <v xml:space="preserve"> </v>
      </c>
      <c r="G3602" t="s">
        <v>2425</v>
      </c>
      <c r="H3602">
        <v>1</v>
      </c>
      <c r="I3602" t="str">
        <f>IF(A3602=A3601,I3601&amp;CHAR(10)&amp;"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3" spans="1:9" x14ac:dyDescent="0.25">
      <c r="A3603" t="s">
        <v>41490</v>
      </c>
      <c r="B3603">
        <v>75196500</v>
      </c>
      <c r="C3603" t="s">
        <v>16</v>
      </c>
      <c r="D3603" t="str">
        <f>IF(Tabel_Forespørgsel_fra_Visma28[[#This Row],[SupProd]]=" "," "," - "&amp;Tabel_Forespørgsel_fra_Visma28[[#This Row],[SupProd]])</f>
        <v xml:space="preserve"> </v>
      </c>
      <c r="E3603" t="s">
        <v>16</v>
      </c>
      <c r="F3603" t="str">
        <f>IF(Tabel_Forespørgsel_fra_Visma28[[#This Row],[SupDescr]]=" "," "," - "&amp;Tabel_Forespørgsel_fra_Visma28[[#This Row],[SupDescr]])</f>
        <v xml:space="preserve"> </v>
      </c>
      <c r="G3603" t="s">
        <v>2425</v>
      </c>
      <c r="H3603">
        <v>1</v>
      </c>
      <c r="I3603" t="str">
        <f>IF(A3603=A3602,I3602&amp;CHAR(10)&amp;"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4" spans="1:9" x14ac:dyDescent="0.25">
      <c r="A3604" t="s">
        <v>41491</v>
      </c>
      <c r="B3604">
        <v>75196500</v>
      </c>
      <c r="C3604" t="s">
        <v>16</v>
      </c>
      <c r="D3604" t="str">
        <f>IF(Tabel_Forespørgsel_fra_Visma28[[#This Row],[SupProd]]=" "," "," - "&amp;Tabel_Forespørgsel_fra_Visma28[[#This Row],[SupProd]])</f>
        <v xml:space="preserve"> </v>
      </c>
      <c r="E3604" t="s">
        <v>16</v>
      </c>
      <c r="F3604" t="str">
        <f>IF(Tabel_Forespørgsel_fra_Visma28[[#This Row],[SupDescr]]=" "," "," - "&amp;Tabel_Forespørgsel_fra_Visma28[[#This Row],[SupDescr]])</f>
        <v xml:space="preserve"> </v>
      </c>
      <c r="G3604" t="s">
        <v>2425</v>
      </c>
      <c r="H3604">
        <v>1</v>
      </c>
      <c r="I3604" t="str">
        <f>IF(A3604=A3603,I3603&amp;CHAR(10)&amp;"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5" spans="1:9" x14ac:dyDescent="0.25">
      <c r="A3605" t="s">
        <v>41817</v>
      </c>
      <c r="B3605">
        <v>75196500</v>
      </c>
      <c r="C3605" t="s">
        <v>16</v>
      </c>
      <c r="D3605" t="str">
        <f>IF(Tabel_Forespørgsel_fra_Visma28[[#This Row],[SupProd]]=" "," "," - "&amp;Tabel_Forespørgsel_fra_Visma28[[#This Row],[SupProd]])</f>
        <v xml:space="preserve"> </v>
      </c>
      <c r="E3605" t="s">
        <v>16</v>
      </c>
      <c r="F3605" t="str">
        <f>IF(Tabel_Forespørgsel_fra_Visma28[[#This Row],[SupDescr]]=" "," "," - "&amp;Tabel_Forespørgsel_fra_Visma28[[#This Row],[SupDescr]])</f>
        <v xml:space="preserve"> </v>
      </c>
      <c r="G3605" t="s">
        <v>2425</v>
      </c>
      <c r="H3605">
        <v>1</v>
      </c>
      <c r="I3605" t="str">
        <f>IF(A3605=A3604,I3604&amp;CHAR(10)&amp;"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6" spans="1:9" x14ac:dyDescent="0.25">
      <c r="A3606" t="s">
        <v>41132</v>
      </c>
      <c r="B3606">
        <v>75211662</v>
      </c>
      <c r="C3606" t="s">
        <v>16</v>
      </c>
      <c r="D3606" t="str">
        <f>IF(Tabel_Forespørgsel_fra_Visma28[[#This Row],[SupProd]]=" "," "," - "&amp;Tabel_Forespørgsel_fra_Visma28[[#This Row],[SupProd]])</f>
        <v xml:space="preserve"> </v>
      </c>
      <c r="E3606" t="s">
        <v>16</v>
      </c>
      <c r="F3606" t="str">
        <f>IF(Tabel_Forespørgsel_fra_Visma28[[#This Row],[SupDescr]]=" "," "," - "&amp;Tabel_Forespørgsel_fra_Visma28[[#This Row],[SupDescr]])</f>
        <v xml:space="preserve"> </v>
      </c>
      <c r="G3606" t="s">
        <v>7015</v>
      </c>
      <c r="H3606">
        <v>1</v>
      </c>
      <c r="I3606" t="str">
        <f>IF(A3606=A3605,I3605&amp;CHAR(10)&amp;"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07" spans="1:9" x14ac:dyDescent="0.25">
      <c r="A3607" t="s">
        <v>41132</v>
      </c>
      <c r="B3607">
        <v>75196500</v>
      </c>
      <c r="C3607" t="s">
        <v>16</v>
      </c>
      <c r="D3607" t="str">
        <f>IF(Tabel_Forespørgsel_fra_Visma28[[#This Row],[SupProd]]=" "," "," - "&amp;Tabel_Forespørgsel_fra_Visma28[[#This Row],[SupProd]])</f>
        <v xml:space="preserve"> </v>
      </c>
      <c r="E3607" t="s">
        <v>16</v>
      </c>
      <c r="F3607" t="str">
        <f>IF(Tabel_Forespørgsel_fra_Visma28[[#This Row],[SupDescr]]=" "," "," - "&amp;Tabel_Forespørgsel_fra_Visma28[[#This Row],[SupDescr]])</f>
        <v xml:space="preserve"> </v>
      </c>
      <c r="G3607" t="s">
        <v>2425</v>
      </c>
      <c r="H3607">
        <v>2</v>
      </c>
      <c r="I3607" t="str">
        <f>IF(A3607=A3606,I3606&amp;CHAR(10)&amp;"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3608" spans="1:9" x14ac:dyDescent="0.25">
      <c r="A3608" t="s">
        <v>2663</v>
      </c>
      <c r="B3608">
        <v>74762273</v>
      </c>
      <c r="C3608" t="s">
        <v>16</v>
      </c>
      <c r="D3608" t="str">
        <f>IF(Tabel_Forespørgsel_fra_Visma28[[#This Row],[SupProd]]=" "," "," - "&amp;Tabel_Forespørgsel_fra_Visma28[[#This Row],[SupProd]])</f>
        <v xml:space="preserve"> </v>
      </c>
      <c r="E3608" t="s">
        <v>16</v>
      </c>
      <c r="F3608" t="str">
        <f>IF(Tabel_Forespørgsel_fra_Visma28[[#This Row],[SupDescr]]=" "," "," - "&amp;Tabel_Forespørgsel_fra_Visma28[[#This Row],[SupDescr]])</f>
        <v xml:space="preserve"> </v>
      </c>
      <c r="G3608" t="s">
        <v>154</v>
      </c>
      <c r="H3608">
        <v>1</v>
      </c>
      <c r="I3608" t="str">
        <f>IF(A3608=A3607,I3607&amp;CHAR(10)&amp;"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609" spans="1:9" x14ac:dyDescent="0.25">
      <c r="A3609" t="s">
        <v>2999</v>
      </c>
      <c r="B3609">
        <v>75180019</v>
      </c>
      <c r="C3609" t="s">
        <v>16</v>
      </c>
      <c r="D3609" t="str">
        <f>IF(Tabel_Forespørgsel_fra_Visma28[[#This Row],[SupProd]]=" "," "," - "&amp;Tabel_Forespørgsel_fra_Visma28[[#This Row],[SupProd]])</f>
        <v xml:space="preserve"> </v>
      </c>
      <c r="E3609" t="s">
        <v>16</v>
      </c>
      <c r="F3609" t="str">
        <f>IF(Tabel_Forespørgsel_fra_Visma28[[#This Row],[SupDescr]]=" "," "," - "&amp;Tabel_Forespørgsel_fra_Visma28[[#This Row],[SupDescr]])</f>
        <v xml:space="preserve"> </v>
      </c>
      <c r="G3609" t="s">
        <v>2430</v>
      </c>
      <c r="H3609">
        <v>1</v>
      </c>
      <c r="I3609" t="str">
        <f>IF(A3609=A3608,I3608&amp;CHAR(10)&amp;"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10" spans="1:9" x14ac:dyDescent="0.25">
      <c r="A3610" t="s">
        <v>5292</v>
      </c>
      <c r="B3610">
        <v>75180019</v>
      </c>
      <c r="C3610" t="s">
        <v>16</v>
      </c>
      <c r="D3610" t="str">
        <f>IF(Tabel_Forespørgsel_fra_Visma28[[#This Row],[SupProd]]=" "," "," - "&amp;Tabel_Forespørgsel_fra_Visma28[[#This Row],[SupProd]])</f>
        <v xml:space="preserve"> </v>
      </c>
      <c r="E3610" t="s">
        <v>16</v>
      </c>
      <c r="F3610" t="str">
        <f>IF(Tabel_Forespørgsel_fra_Visma28[[#This Row],[SupDescr]]=" "," "," - "&amp;Tabel_Forespørgsel_fra_Visma28[[#This Row],[SupDescr]])</f>
        <v xml:space="preserve"> </v>
      </c>
      <c r="G3610" t="s">
        <v>2430</v>
      </c>
      <c r="H3610">
        <v>1</v>
      </c>
      <c r="I3610" t="str">
        <f>IF(A3610=A3609,I3609&amp;CHAR(10)&amp;"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11" spans="1:9" x14ac:dyDescent="0.25">
      <c r="A3611" t="s">
        <v>5293</v>
      </c>
      <c r="B3611">
        <v>75180019</v>
      </c>
      <c r="C3611" t="s">
        <v>16</v>
      </c>
      <c r="D3611" t="str">
        <f>IF(Tabel_Forespørgsel_fra_Visma28[[#This Row],[SupProd]]=" "," "," - "&amp;Tabel_Forespørgsel_fra_Visma28[[#This Row],[SupProd]])</f>
        <v xml:space="preserve"> </v>
      </c>
      <c r="E3611" t="s">
        <v>16</v>
      </c>
      <c r="F3611" t="str">
        <f>IF(Tabel_Forespørgsel_fra_Visma28[[#This Row],[SupDescr]]=" "," "," - "&amp;Tabel_Forespørgsel_fra_Visma28[[#This Row],[SupDescr]])</f>
        <v xml:space="preserve"> </v>
      </c>
      <c r="G3611" t="s">
        <v>2430</v>
      </c>
      <c r="H3611">
        <v>1</v>
      </c>
      <c r="I3611" t="str">
        <f>IF(A3611=A3610,I3610&amp;CHAR(10)&amp;"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12" spans="1:9" x14ac:dyDescent="0.25">
      <c r="A3612" t="s">
        <v>5850</v>
      </c>
      <c r="B3612">
        <v>75577000</v>
      </c>
      <c r="C3612" t="s">
        <v>16</v>
      </c>
      <c r="D3612" t="str">
        <f>IF(Tabel_Forespørgsel_fra_Visma28[[#This Row],[SupProd]]=" "," "," - "&amp;Tabel_Forespørgsel_fra_Visma28[[#This Row],[SupProd]])</f>
        <v xml:space="preserve"> </v>
      </c>
      <c r="E3612" t="s">
        <v>16</v>
      </c>
      <c r="F3612" t="str">
        <f>IF(Tabel_Forespørgsel_fra_Visma28[[#This Row],[SupDescr]]=" "," "," - "&amp;Tabel_Forespørgsel_fra_Visma28[[#This Row],[SupDescr]])</f>
        <v xml:space="preserve"> </v>
      </c>
      <c r="G3612" t="s">
        <v>3759</v>
      </c>
      <c r="H3612">
        <v>1</v>
      </c>
      <c r="I3612" t="str">
        <f>IF(A3612=A3611,I3611&amp;CHAR(10)&amp;"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13" spans="1:9" x14ac:dyDescent="0.25">
      <c r="A3613" t="s">
        <v>5850</v>
      </c>
      <c r="B3613">
        <v>74762273</v>
      </c>
      <c r="C3613" t="s">
        <v>16</v>
      </c>
      <c r="D3613" t="str">
        <f>IF(Tabel_Forespørgsel_fra_Visma28[[#This Row],[SupProd]]=" "," "," - "&amp;Tabel_Forespørgsel_fra_Visma28[[#This Row],[SupProd]])</f>
        <v xml:space="preserve"> </v>
      </c>
      <c r="E3613" t="s">
        <v>16</v>
      </c>
      <c r="F3613" t="str">
        <f>IF(Tabel_Forespørgsel_fra_Visma28[[#This Row],[SupDescr]]=" "," "," - "&amp;Tabel_Forespørgsel_fra_Visma28[[#This Row],[SupDescr]])</f>
        <v xml:space="preserve"> </v>
      </c>
      <c r="G3613" t="s">
        <v>154</v>
      </c>
      <c r="H3613">
        <v>2</v>
      </c>
      <c r="I3613" t="str">
        <f>IF(A3613=A3612,I3612&amp;CHAR(10)&amp;"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3614" spans="1:9" x14ac:dyDescent="0.25">
      <c r="A3614" t="s">
        <v>6061</v>
      </c>
      <c r="B3614">
        <v>74755755</v>
      </c>
      <c r="C3614" t="s">
        <v>16</v>
      </c>
      <c r="D3614" t="str">
        <f>IF(Tabel_Forespørgsel_fra_Visma28[[#This Row],[SupProd]]=" "," "," - "&amp;Tabel_Forespørgsel_fra_Visma28[[#This Row],[SupProd]])</f>
        <v xml:space="preserve"> </v>
      </c>
      <c r="E3614" t="s">
        <v>16</v>
      </c>
      <c r="F3614" t="str">
        <f>IF(Tabel_Forespørgsel_fra_Visma28[[#This Row],[SupDescr]]=" "," "," - "&amp;Tabel_Forespørgsel_fra_Visma28[[#This Row],[SupDescr]])</f>
        <v xml:space="preserve"> </v>
      </c>
      <c r="G3614" t="s">
        <v>4786</v>
      </c>
      <c r="H3614">
        <v>1</v>
      </c>
      <c r="I3614" t="str">
        <f>IF(A3614=A3613,I3613&amp;CHAR(10)&amp;"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615" spans="1:9" x14ac:dyDescent="0.25">
      <c r="A3615" t="s">
        <v>6057</v>
      </c>
      <c r="B3615">
        <v>74755755</v>
      </c>
      <c r="C3615" t="s">
        <v>16</v>
      </c>
      <c r="D3615" t="str">
        <f>IF(Tabel_Forespørgsel_fra_Visma28[[#This Row],[SupProd]]=" "," "," - "&amp;Tabel_Forespørgsel_fra_Visma28[[#This Row],[SupProd]])</f>
        <v xml:space="preserve"> </v>
      </c>
      <c r="E3615" t="s">
        <v>16</v>
      </c>
      <c r="F3615" t="str">
        <f>IF(Tabel_Forespørgsel_fra_Visma28[[#This Row],[SupDescr]]=" "," "," - "&amp;Tabel_Forespørgsel_fra_Visma28[[#This Row],[SupDescr]])</f>
        <v xml:space="preserve"> </v>
      </c>
      <c r="G3615" t="s">
        <v>4786</v>
      </c>
      <c r="H3615">
        <v>1</v>
      </c>
      <c r="I3615" t="str">
        <f>IF(A3615=A3614,I3614&amp;CHAR(10)&amp;"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616" spans="1:9" x14ac:dyDescent="0.25">
      <c r="A3616" t="s">
        <v>6422</v>
      </c>
      <c r="B3616">
        <v>75180019</v>
      </c>
      <c r="C3616" t="s">
        <v>16</v>
      </c>
      <c r="D3616" t="str">
        <f>IF(Tabel_Forespørgsel_fra_Visma28[[#This Row],[SupProd]]=" "," "," - "&amp;Tabel_Forespørgsel_fra_Visma28[[#This Row],[SupProd]])</f>
        <v xml:space="preserve"> </v>
      </c>
      <c r="E3616" t="s">
        <v>16</v>
      </c>
      <c r="F3616" t="str">
        <f>IF(Tabel_Forespørgsel_fra_Visma28[[#This Row],[SupDescr]]=" "," "," - "&amp;Tabel_Forespørgsel_fra_Visma28[[#This Row],[SupDescr]])</f>
        <v xml:space="preserve"> </v>
      </c>
      <c r="G3616" t="s">
        <v>2430</v>
      </c>
      <c r="H3616">
        <v>1</v>
      </c>
      <c r="I3616" t="str">
        <f>IF(A3616=A3615,I3615&amp;CHAR(10)&amp;"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17" spans="1:9" x14ac:dyDescent="0.25">
      <c r="A3617" t="s">
        <v>8423</v>
      </c>
      <c r="B3617">
        <v>75211662</v>
      </c>
      <c r="C3617" t="s">
        <v>16</v>
      </c>
      <c r="D3617" t="str">
        <f>IF(Tabel_Forespørgsel_fra_Visma28[[#This Row],[SupProd]]=" "," "," - "&amp;Tabel_Forespørgsel_fra_Visma28[[#This Row],[SupProd]])</f>
        <v xml:space="preserve"> </v>
      </c>
      <c r="E3617" t="s">
        <v>16</v>
      </c>
      <c r="F3617" t="str">
        <f>IF(Tabel_Forespørgsel_fra_Visma28[[#This Row],[SupDescr]]=" "," "," - "&amp;Tabel_Forespørgsel_fra_Visma28[[#This Row],[SupDescr]])</f>
        <v xml:space="preserve"> </v>
      </c>
      <c r="G3617" t="s">
        <v>7015</v>
      </c>
      <c r="H3617">
        <v>1</v>
      </c>
      <c r="I3617" t="str">
        <f>IF(A3617=A3616,I3616&amp;CHAR(10)&amp;"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18" spans="1:9" x14ac:dyDescent="0.25">
      <c r="A3618" t="s">
        <v>8191</v>
      </c>
      <c r="B3618">
        <v>75180019</v>
      </c>
      <c r="C3618" t="s">
        <v>16</v>
      </c>
      <c r="D3618" t="str">
        <f>IF(Tabel_Forespørgsel_fra_Visma28[[#This Row],[SupProd]]=" "," "," - "&amp;Tabel_Forespørgsel_fra_Visma28[[#This Row],[SupProd]])</f>
        <v xml:space="preserve"> </v>
      </c>
      <c r="E3618" t="s">
        <v>16</v>
      </c>
      <c r="F3618" t="str">
        <f>IF(Tabel_Forespørgsel_fra_Visma28[[#This Row],[SupDescr]]=" "," "," - "&amp;Tabel_Forespørgsel_fra_Visma28[[#This Row],[SupDescr]])</f>
        <v xml:space="preserve"> </v>
      </c>
      <c r="G3618" t="s">
        <v>2430</v>
      </c>
      <c r="H3618">
        <v>1</v>
      </c>
      <c r="I3618" t="str">
        <f>IF(A3618=A3617,I3617&amp;CHAR(10)&amp;"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19" spans="1:9" x14ac:dyDescent="0.25">
      <c r="A3619" t="s">
        <v>10358</v>
      </c>
      <c r="B3619">
        <v>75180019</v>
      </c>
      <c r="C3619" t="s">
        <v>16</v>
      </c>
      <c r="D3619" t="str">
        <f>IF(Tabel_Forespørgsel_fra_Visma28[[#This Row],[SupProd]]=" "," "," - "&amp;Tabel_Forespørgsel_fra_Visma28[[#This Row],[SupProd]])</f>
        <v xml:space="preserve"> </v>
      </c>
      <c r="E3619" t="s">
        <v>16</v>
      </c>
      <c r="F3619" t="str">
        <f>IF(Tabel_Forespørgsel_fra_Visma28[[#This Row],[SupDescr]]=" "," "," - "&amp;Tabel_Forespørgsel_fra_Visma28[[#This Row],[SupDescr]])</f>
        <v xml:space="preserve"> </v>
      </c>
      <c r="G3619" t="s">
        <v>2430</v>
      </c>
      <c r="H3619">
        <v>1</v>
      </c>
      <c r="I3619" t="str">
        <f>IF(A3619=A3618,I3618&amp;CHAR(10)&amp;"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0" spans="1:9" x14ac:dyDescent="0.25">
      <c r="A3620" t="s">
        <v>10355</v>
      </c>
      <c r="B3620">
        <v>75180019</v>
      </c>
      <c r="C3620" t="s">
        <v>16</v>
      </c>
      <c r="D3620" t="str">
        <f>IF(Tabel_Forespørgsel_fra_Visma28[[#This Row],[SupProd]]=" "," "," - "&amp;Tabel_Forespørgsel_fra_Visma28[[#This Row],[SupProd]])</f>
        <v xml:space="preserve"> </v>
      </c>
      <c r="E3620" t="s">
        <v>16</v>
      </c>
      <c r="F3620" t="str">
        <f>IF(Tabel_Forespørgsel_fra_Visma28[[#This Row],[SupDescr]]=" "," "," - "&amp;Tabel_Forespørgsel_fra_Visma28[[#This Row],[SupDescr]])</f>
        <v xml:space="preserve"> </v>
      </c>
      <c r="G3620" t="s">
        <v>2430</v>
      </c>
      <c r="H3620">
        <v>1</v>
      </c>
      <c r="I3620" t="str">
        <f>IF(A3620=A3619,I3619&amp;CHAR(10)&amp;"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1" spans="1:9" x14ac:dyDescent="0.25">
      <c r="A3621" t="s">
        <v>10363</v>
      </c>
      <c r="B3621">
        <v>75180019</v>
      </c>
      <c r="C3621" t="s">
        <v>16</v>
      </c>
      <c r="D3621" t="str">
        <f>IF(Tabel_Forespørgsel_fra_Visma28[[#This Row],[SupProd]]=" "," "," - "&amp;Tabel_Forespørgsel_fra_Visma28[[#This Row],[SupProd]])</f>
        <v xml:space="preserve"> </v>
      </c>
      <c r="E3621" t="s">
        <v>16</v>
      </c>
      <c r="F3621" t="str">
        <f>IF(Tabel_Forespørgsel_fra_Visma28[[#This Row],[SupDescr]]=" "," "," - "&amp;Tabel_Forespørgsel_fra_Visma28[[#This Row],[SupDescr]])</f>
        <v xml:space="preserve"> </v>
      </c>
      <c r="G3621" t="s">
        <v>2430</v>
      </c>
      <c r="H3621">
        <v>1</v>
      </c>
      <c r="I3621" t="str">
        <f>IF(A3621=A3620,I3620&amp;CHAR(10)&amp;"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2" spans="1:9" x14ac:dyDescent="0.25">
      <c r="A3622" t="s">
        <v>10763</v>
      </c>
      <c r="B3622">
        <v>74755755</v>
      </c>
      <c r="C3622" t="s">
        <v>16</v>
      </c>
      <c r="D3622" t="str">
        <f>IF(Tabel_Forespørgsel_fra_Visma28[[#This Row],[SupProd]]=" "," "," - "&amp;Tabel_Forespørgsel_fra_Visma28[[#This Row],[SupProd]])</f>
        <v xml:space="preserve"> </v>
      </c>
      <c r="E3622" t="s">
        <v>16</v>
      </c>
      <c r="F3622" t="str">
        <f>IF(Tabel_Forespørgsel_fra_Visma28[[#This Row],[SupDescr]]=" "," "," - "&amp;Tabel_Forespørgsel_fra_Visma28[[#This Row],[SupDescr]])</f>
        <v xml:space="preserve"> </v>
      </c>
      <c r="G3622" t="s">
        <v>4786</v>
      </c>
      <c r="H3622">
        <v>1</v>
      </c>
      <c r="I3622" t="str">
        <f>IF(A3622=A3621,I3621&amp;CHAR(10)&amp;"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623" spans="1:9" x14ac:dyDescent="0.25">
      <c r="A3623" t="s">
        <v>14783</v>
      </c>
      <c r="B3623">
        <v>66158040</v>
      </c>
      <c r="C3623" t="s">
        <v>16</v>
      </c>
      <c r="D3623" t="str">
        <f>IF(Tabel_Forespørgsel_fra_Visma28[[#This Row],[SupProd]]=" "," "," - "&amp;Tabel_Forespørgsel_fra_Visma28[[#This Row],[SupProd]])</f>
        <v xml:space="preserve"> </v>
      </c>
      <c r="E3623" t="s">
        <v>16</v>
      </c>
      <c r="F3623" t="str">
        <f>IF(Tabel_Forespørgsel_fra_Visma28[[#This Row],[SupDescr]]=" "," "," - "&amp;Tabel_Forespørgsel_fra_Visma28[[#This Row],[SupDescr]])</f>
        <v xml:space="preserve"> </v>
      </c>
      <c r="G3623" t="s">
        <v>13920</v>
      </c>
      <c r="H3623">
        <v>1</v>
      </c>
      <c r="I3623" t="str">
        <f>IF(A3623=A3622,I3622&amp;CHAR(10)&amp;"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624" spans="1:9" x14ac:dyDescent="0.25">
      <c r="A3624" t="s">
        <v>2837</v>
      </c>
      <c r="B3624">
        <v>75180019</v>
      </c>
      <c r="C3624" t="s">
        <v>16</v>
      </c>
      <c r="D3624" t="str">
        <f>IF(Tabel_Forespørgsel_fra_Visma28[[#This Row],[SupProd]]=" "," "," - "&amp;Tabel_Forespørgsel_fra_Visma28[[#This Row],[SupProd]])</f>
        <v xml:space="preserve"> </v>
      </c>
      <c r="E3624" t="s">
        <v>16</v>
      </c>
      <c r="F3624" t="str">
        <f>IF(Tabel_Forespørgsel_fra_Visma28[[#This Row],[SupDescr]]=" "," "," - "&amp;Tabel_Forespørgsel_fra_Visma28[[#This Row],[SupDescr]])</f>
        <v xml:space="preserve"> </v>
      </c>
      <c r="G3624" t="s">
        <v>2430</v>
      </c>
      <c r="H3624">
        <v>1</v>
      </c>
      <c r="I3624" t="str">
        <f>IF(A3624=A3623,I3623&amp;CHAR(10)&amp;"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5" spans="1:9" x14ac:dyDescent="0.25">
      <c r="A3625" t="s">
        <v>3007</v>
      </c>
      <c r="B3625">
        <v>75180019</v>
      </c>
      <c r="C3625" t="s">
        <v>16</v>
      </c>
      <c r="D3625" t="str">
        <f>IF(Tabel_Forespørgsel_fra_Visma28[[#This Row],[SupProd]]=" "," "," - "&amp;Tabel_Forespørgsel_fra_Visma28[[#This Row],[SupProd]])</f>
        <v xml:space="preserve"> </v>
      </c>
      <c r="E3625" t="s">
        <v>16</v>
      </c>
      <c r="F3625" t="str">
        <f>IF(Tabel_Forespørgsel_fra_Visma28[[#This Row],[SupDescr]]=" "," "," - "&amp;Tabel_Forespørgsel_fra_Visma28[[#This Row],[SupDescr]])</f>
        <v xml:space="preserve"> </v>
      </c>
      <c r="G3625" t="s">
        <v>2430</v>
      </c>
      <c r="H3625">
        <v>1</v>
      </c>
      <c r="I3625" t="str">
        <f>IF(A3625=A3624,I3624&amp;CHAR(10)&amp;"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6" spans="1:9" x14ac:dyDescent="0.25">
      <c r="A3626" t="s">
        <v>2971</v>
      </c>
      <c r="B3626">
        <v>75180019</v>
      </c>
      <c r="C3626" t="s">
        <v>16</v>
      </c>
      <c r="D3626" t="str">
        <f>IF(Tabel_Forespørgsel_fra_Visma28[[#This Row],[SupProd]]=" "," "," - "&amp;Tabel_Forespørgsel_fra_Visma28[[#This Row],[SupProd]])</f>
        <v xml:space="preserve"> </v>
      </c>
      <c r="E3626" t="s">
        <v>16</v>
      </c>
      <c r="F3626" t="str">
        <f>IF(Tabel_Forespørgsel_fra_Visma28[[#This Row],[SupDescr]]=" "," "," - "&amp;Tabel_Forespørgsel_fra_Visma28[[#This Row],[SupDescr]])</f>
        <v xml:space="preserve"> </v>
      </c>
      <c r="G3626" t="s">
        <v>2430</v>
      </c>
      <c r="H3626">
        <v>1</v>
      </c>
      <c r="I3626" t="str">
        <f>IF(A3626=A3625,I3625&amp;CHAR(10)&amp;"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7" spans="1:9" x14ac:dyDescent="0.25">
      <c r="A3627" t="s">
        <v>2806</v>
      </c>
      <c r="B3627">
        <v>75180019</v>
      </c>
      <c r="C3627" t="s">
        <v>16</v>
      </c>
      <c r="D3627" t="str">
        <f>IF(Tabel_Forespørgsel_fra_Visma28[[#This Row],[SupProd]]=" "," "," - "&amp;Tabel_Forespørgsel_fra_Visma28[[#This Row],[SupProd]])</f>
        <v xml:space="preserve"> </v>
      </c>
      <c r="E3627" t="s">
        <v>16</v>
      </c>
      <c r="F3627" t="str">
        <f>IF(Tabel_Forespørgsel_fra_Visma28[[#This Row],[SupDescr]]=" "," "," - "&amp;Tabel_Forespørgsel_fra_Visma28[[#This Row],[SupDescr]])</f>
        <v xml:space="preserve"> </v>
      </c>
      <c r="G3627" t="s">
        <v>2430</v>
      </c>
      <c r="H3627">
        <v>1</v>
      </c>
      <c r="I3627" t="str">
        <f>IF(A3627=A3626,I3626&amp;CHAR(10)&amp;"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8" spans="1:9" x14ac:dyDescent="0.25">
      <c r="A3628" t="s">
        <v>2807</v>
      </c>
      <c r="B3628">
        <v>75180019</v>
      </c>
      <c r="C3628" t="s">
        <v>16</v>
      </c>
      <c r="D3628" t="str">
        <f>IF(Tabel_Forespørgsel_fra_Visma28[[#This Row],[SupProd]]=" "," "," - "&amp;Tabel_Forespørgsel_fra_Visma28[[#This Row],[SupProd]])</f>
        <v xml:space="preserve"> </v>
      </c>
      <c r="E3628" t="s">
        <v>16</v>
      </c>
      <c r="F3628" t="str">
        <f>IF(Tabel_Forespørgsel_fra_Visma28[[#This Row],[SupDescr]]=" "," "," - "&amp;Tabel_Forespørgsel_fra_Visma28[[#This Row],[SupDescr]])</f>
        <v xml:space="preserve"> </v>
      </c>
      <c r="G3628" t="s">
        <v>2430</v>
      </c>
      <c r="H3628">
        <v>1</v>
      </c>
      <c r="I3628" t="str">
        <f>IF(A3628=A3627,I3627&amp;CHAR(10)&amp;"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9" spans="1:9" x14ac:dyDescent="0.25">
      <c r="A3629" t="s">
        <v>2841</v>
      </c>
      <c r="B3629">
        <v>75180019</v>
      </c>
      <c r="C3629" t="s">
        <v>16</v>
      </c>
      <c r="D3629" t="str">
        <f>IF(Tabel_Forespørgsel_fra_Visma28[[#This Row],[SupProd]]=" "," "," - "&amp;Tabel_Forespørgsel_fra_Visma28[[#This Row],[SupProd]])</f>
        <v xml:space="preserve"> </v>
      </c>
      <c r="E3629" t="s">
        <v>16</v>
      </c>
      <c r="F3629" t="str">
        <f>IF(Tabel_Forespørgsel_fra_Visma28[[#This Row],[SupDescr]]=" "," "," - "&amp;Tabel_Forespørgsel_fra_Visma28[[#This Row],[SupDescr]])</f>
        <v xml:space="preserve"> </v>
      </c>
      <c r="G3629" t="s">
        <v>2430</v>
      </c>
      <c r="H3629">
        <v>1</v>
      </c>
      <c r="I3629" t="str">
        <f>IF(A3629=A3628,I3628&amp;CHAR(10)&amp;"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0" spans="1:9" x14ac:dyDescent="0.25">
      <c r="A3630" t="s">
        <v>2840</v>
      </c>
      <c r="B3630">
        <v>75180019</v>
      </c>
      <c r="C3630" t="s">
        <v>16</v>
      </c>
      <c r="D3630" t="str">
        <f>IF(Tabel_Forespørgsel_fra_Visma28[[#This Row],[SupProd]]=" "," "," - "&amp;Tabel_Forespørgsel_fra_Visma28[[#This Row],[SupProd]])</f>
        <v xml:space="preserve"> </v>
      </c>
      <c r="E3630" t="s">
        <v>16</v>
      </c>
      <c r="F3630" t="str">
        <f>IF(Tabel_Forespørgsel_fra_Visma28[[#This Row],[SupDescr]]=" "," "," - "&amp;Tabel_Forespørgsel_fra_Visma28[[#This Row],[SupDescr]])</f>
        <v xml:space="preserve"> </v>
      </c>
      <c r="G3630" t="s">
        <v>2430</v>
      </c>
      <c r="H3630">
        <v>1</v>
      </c>
      <c r="I3630" t="str">
        <f>IF(A3630=A3629,I3629&amp;CHAR(10)&amp;"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1" spans="1:9" x14ac:dyDescent="0.25">
      <c r="A3631" t="s">
        <v>3324</v>
      </c>
      <c r="B3631">
        <v>75211662</v>
      </c>
      <c r="C3631" t="s">
        <v>16</v>
      </c>
      <c r="D3631" t="str">
        <f>IF(Tabel_Forespørgsel_fra_Visma28[[#This Row],[SupProd]]=" "," "," - "&amp;Tabel_Forespørgsel_fra_Visma28[[#This Row],[SupProd]])</f>
        <v xml:space="preserve"> </v>
      </c>
      <c r="E3631" t="s">
        <v>16</v>
      </c>
      <c r="F3631" t="str">
        <f>IF(Tabel_Forespørgsel_fra_Visma28[[#This Row],[SupDescr]]=" "," "," - "&amp;Tabel_Forespørgsel_fra_Visma28[[#This Row],[SupDescr]])</f>
        <v xml:space="preserve"> </v>
      </c>
      <c r="G3631" t="s">
        <v>7015</v>
      </c>
      <c r="H3631">
        <v>1</v>
      </c>
      <c r="I3631" t="str">
        <f>IF(A3631=A3630,I3630&amp;CHAR(10)&amp;"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32" spans="1:9" x14ac:dyDescent="0.25">
      <c r="A3632" t="s">
        <v>3325</v>
      </c>
      <c r="B3632">
        <v>75211662</v>
      </c>
      <c r="C3632" t="s">
        <v>16</v>
      </c>
      <c r="D3632" t="str">
        <f>IF(Tabel_Forespørgsel_fra_Visma28[[#This Row],[SupProd]]=" "," "," - "&amp;Tabel_Forespørgsel_fra_Visma28[[#This Row],[SupProd]])</f>
        <v xml:space="preserve"> </v>
      </c>
      <c r="E3632" t="s">
        <v>16</v>
      </c>
      <c r="F3632" t="str">
        <f>IF(Tabel_Forespørgsel_fra_Visma28[[#This Row],[SupDescr]]=" "," "," - "&amp;Tabel_Forespørgsel_fra_Visma28[[#This Row],[SupDescr]])</f>
        <v xml:space="preserve"> </v>
      </c>
      <c r="G3632" t="s">
        <v>7015</v>
      </c>
      <c r="H3632">
        <v>1</v>
      </c>
      <c r="I3632" t="str">
        <f>IF(A3632=A3631,I3631&amp;CHAR(10)&amp;"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33" spans="1:9" x14ac:dyDescent="0.25">
      <c r="A3633" t="s">
        <v>3326</v>
      </c>
      <c r="B3633">
        <v>75211662</v>
      </c>
      <c r="C3633" t="s">
        <v>16</v>
      </c>
      <c r="D3633" t="str">
        <f>IF(Tabel_Forespørgsel_fra_Visma28[[#This Row],[SupProd]]=" "," "," - "&amp;Tabel_Forespørgsel_fra_Visma28[[#This Row],[SupProd]])</f>
        <v xml:space="preserve"> </v>
      </c>
      <c r="E3633" t="s">
        <v>16</v>
      </c>
      <c r="F3633" t="str">
        <f>IF(Tabel_Forespørgsel_fra_Visma28[[#This Row],[SupDescr]]=" "," "," - "&amp;Tabel_Forespørgsel_fra_Visma28[[#This Row],[SupDescr]])</f>
        <v xml:space="preserve"> </v>
      </c>
      <c r="G3633" t="s">
        <v>7015</v>
      </c>
      <c r="H3633">
        <v>1</v>
      </c>
      <c r="I3633" t="str">
        <f>IF(A3633=A3632,I3632&amp;CHAR(10)&amp;"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34" spans="1:9" x14ac:dyDescent="0.25">
      <c r="A3634" t="s">
        <v>6215</v>
      </c>
      <c r="B3634">
        <v>75180019</v>
      </c>
      <c r="C3634" t="s">
        <v>16</v>
      </c>
      <c r="D3634" t="str">
        <f>IF(Tabel_Forespørgsel_fra_Visma28[[#This Row],[SupProd]]=" "," "," - "&amp;Tabel_Forespørgsel_fra_Visma28[[#This Row],[SupProd]])</f>
        <v xml:space="preserve"> </v>
      </c>
      <c r="E3634" t="s">
        <v>16</v>
      </c>
      <c r="F3634" t="str">
        <f>IF(Tabel_Forespørgsel_fra_Visma28[[#This Row],[SupDescr]]=" "," "," - "&amp;Tabel_Forespørgsel_fra_Visma28[[#This Row],[SupDescr]])</f>
        <v xml:space="preserve"> </v>
      </c>
      <c r="G3634" t="s">
        <v>2430</v>
      </c>
      <c r="H3634">
        <v>1</v>
      </c>
      <c r="I3634" t="str">
        <f>IF(A3634=A3633,I3633&amp;CHAR(10)&amp;"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5" spans="1:9" x14ac:dyDescent="0.25">
      <c r="A3635" t="s">
        <v>9285</v>
      </c>
      <c r="B3635">
        <v>75180019</v>
      </c>
      <c r="C3635" t="s">
        <v>16</v>
      </c>
      <c r="D3635" t="str">
        <f>IF(Tabel_Forespørgsel_fra_Visma28[[#This Row],[SupProd]]=" "," "," - "&amp;Tabel_Forespørgsel_fra_Visma28[[#This Row],[SupProd]])</f>
        <v xml:space="preserve"> </v>
      </c>
      <c r="E3635" t="s">
        <v>16</v>
      </c>
      <c r="F3635" t="str">
        <f>IF(Tabel_Forespørgsel_fra_Visma28[[#This Row],[SupDescr]]=" "," "," - "&amp;Tabel_Forespørgsel_fra_Visma28[[#This Row],[SupDescr]])</f>
        <v xml:space="preserve"> </v>
      </c>
      <c r="G3635" t="s">
        <v>2430</v>
      </c>
      <c r="H3635">
        <v>1</v>
      </c>
      <c r="I3635" t="str">
        <f>IF(A3635=A3634,I3634&amp;CHAR(10)&amp;"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6" spans="1:9" x14ac:dyDescent="0.25">
      <c r="A3636" t="s">
        <v>8233</v>
      </c>
      <c r="B3636">
        <v>75180019</v>
      </c>
      <c r="C3636" t="s">
        <v>16</v>
      </c>
      <c r="D3636" t="str">
        <f>IF(Tabel_Forespørgsel_fra_Visma28[[#This Row],[SupProd]]=" "," "," - "&amp;Tabel_Forespørgsel_fra_Visma28[[#This Row],[SupProd]])</f>
        <v xml:space="preserve"> </v>
      </c>
      <c r="E3636" t="s">
        <v>16</v>
      </c>
      <c r="F3636" t="str">
        <f>IF(Tabel_Forespørgsel_fra_Visma28[[#This Row],[SupDescr]]=" "," "," - "&amp;Tabel_Forespørgsel_fra_Visma28[[#This Row],[SupDescr]])</f>
        <v xml:space="preserve"> </v>
      </c>
      <c r="G3636" t="s">
        <v>2430</v>
      </c>
      <c r="H3636">
        <v>1</v>
      </c>
      <c r="I3636" t="str">
        <f>IF(A3636=A3635,I3635&amp;CHAR(10)&amp;"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7" spans="1:9" x14ac:dyDescent="0.25">
      <c r="A3637" t="s">
        <v>8389</v>
      </c>
      <c r="B3637">
        <v>75180019</v>
      </c>
      <c r="C3637" t="s">
        <v>16</v>
      </c>
      <c r="D3637" t="str">
        <f>IF(Tabel_Forespørgsel_fra_Visma28[[#This Row],[SupProd]]=" "," "," - "&amp;Tabel_Forespørgsel_fra_Visma28[[#This Row],[SupProd]])</f>
        <v xml:space="preserve"> </v>
      </c>
      <c r="E3637" t="s">
        <v>16</v>
      </c>
      <c r="F3637" t="str">
        <f>IF(Tabel_Forespørgsel_fra_Visma28[[#This Row],[SupDescr]]=" "," "," - "&amp;Tabel_Forespørgsel_fra_Visma28[[#This Row],[SupDescr]])</f>
        <v xml:space="preserve"> </v>
      </c>
      <c r="G3637" t="s">
        <v>2430</v>
      </c>
      <c r="H3637">
        <v>1</v>
      </c>
      <c r="I3637" t="str">
        <f>IF(A3637=A3636,I3636&amp;CHAR(10)&amp;"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8" spans="1:9" x14ac:dyDescent="0.25">
      <c r="A3638" t="s">
        <v>3339</v>
      </c>
      <c r="B3638">
        <v>75211662</v>
      </c>
      <c r="C3638" t="s">
        <v>16</v>
      </c>
      <c r="D3638" t="str">
        <f>IF(Tabel_Forespørgsel_fra_Visma28[[#This Row],[SupProd]]=" "," "," - "&amp;Tabel_Forespørgsel_fra_Visma28[[#This Row],[SupProd]])</f>
        <v xml:space="preserve"> </v>
      </c>
      <c r="E3638" t="s">
        <v>16</v>
      </c>
      <c r="F3638" t="str">
        <f>IF(Tabel_Forespørgsel_fra_Visma28[[#This Row],[SupDescr]]=" "," "," - "&amp;Tabel_Forespørgsel_fra_Visma28[[#This Row],[SupDescr]])</f>
        <v xml:space="preserve"> </v>
      </c>
      <c r="G3638" t="s">
        <v>7015</v>
      </c>
      <c r="H3638">
        <v>1</v>
      </c>
      <c r="I3638" t="str">
        <f>IF(A3638=A3637,I3637&amp;CHAR(10)&amp;"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39" spans="1:9" x14ac:dyDescent="0.25">
      <c r="A3639" t="s">
        <v>15127</v>
      </c>
      <c r="B3639">
        <v>76881600</v>
      </c>
      <c r="C3639" t="s">
        <v>16</v>
      </c>
      <c r="D3639" t="str">
        <f>IF(Tabel_Forespørgsel_fra_Visma28[[#This Row],[SupProd]]=" "," "," - "&amp;Tabel_Forespørgsel_fra_Visma28[[#This Row],[SupProd]])</f>
        <v xml:space="preserve"> </v>
      </c>
      <c r="E3639" t="s">
        <v>16</v>
      </c>
      <c r="F3639" t="str">
        <f>IF(Tabel_Forespørgsel_fra_Visma28[[#This Row],[SupDescr]]=" "," "," - "&amp;Tabel_Forespørgsel_fra_Visma28[[#This Row],[SupDescr]])</f>
        <v xml:space="preserve"> </v>
      </c>
      <c r="G3639" t="s">
        <v>5974</v>
      </c>
      <c r="H3639">
        <v>1</v>
      </c>
      <c r="I3639" t="str">
        <f>IF(A3639=A3638,I3638&amp;CHAR(10)&amp;"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Logitrans  </v>
      </c>
    </row>
    <row r="3640" spans="1:9" x14ac:dyDescent="0.25">
      <c r="A3640" t="s">
        <v>10298</v>
      </c>
      <c r="B3640">
        <v>66158040</v>
      </c>
      <c r="C3640" t="s">
        <v>16</v>
      </c>
      <c r="D3640" t="str">
        <f>IF(Tabel_Forespørgsel_fra_Visma28[[#This Row],[SupProd]]=" "," "," - "&amp;Tabel_Forespørgsel_fra_Visma28[[#This Row],[SupProd]])</f>
        <v xml:space="preserve"> </v>
      </c>
      <c r="E3640" t="s">
        <v>16</v>
      </c>
      <c r="F3640" t="str">
        <f>IF(Tabel_Forespørgsel_fra_Visma28[[#This Row],[SupDescr]]=" "," "," - "&amp;Tabel_Forespørgsel_fra_Visma28[[#This Row],[SupDescr]])</f>
        <v xml:space="preserve"> </v>
      </c>
      <c r="G3640" t="s">
        <v>13920</v>
      </c>
      <c r="H3640">
        <v>1</v>
      </c>
      <c r="I3640" t="str">
        <f>IF(A3640=A3639,I3639&amp;CHAR(10)&amp;"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641" spans="1:9" x14ac:dyDescent="0.25">
      <c r="A3641" t="s">
        <v>12332</v>
      </c>
      <c r="B3641">
        <v>75211662</v>
      </c>
      <c r="C3641" t="s">
        <v>16</v>
      </c>
      <c r="D3641" t="str">
        <f>IF(Tabel_Forespørgsel_fra_Visma28[[#This Row],[SupProd]]=" "," "," - "&amp;Tabel_Forespørgsel_fra_Visma28[[#This Row],[SupProd]])</f>
        <v xml:space="preserve"> </v>
      </c>
      <c r="E3641" t="s">
        <v>16</v>
      </c>
      <c r="F3641" t="str">
        <f>IF(Tabel_Forespørgsel_fra_Visma28[[#This Row],[SupDescr]]=" "," "," - "&amp;Tabel_Forespørgsel_fra_Visma28[[#This Row],[SupDescr]])</f>
        <v xml:space="preserve"> </v>
      </c>
      <c r="G3641" t="s">
        <v>7015</v>
      </c>
      <c r="H3641">
        <v>1</v>
      </c>
      <c r="I3641" t="str">
        <f>IF(A3641=A3640,I3640&amp;CHAR(10)&amp;"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42" spans="1:9" x14ac:dyDescent="0.25">
      <c r="A3642" t="s">
        <v>12408</v>
      </c>
      <c r="B3642">
        <v>75180019</v>
      </c>
      <c r="C3642" t="s">
        <v>16</v>
      </c>
      <c r="D3642" t="str">
        <f>IF(Tabel_Forespørgsel_fra_Visma28[[#This Row],[SupProd]]=" "," "," - "&amp;Tabel_Forespørgsel_fra_Visma28[[#This Row],[SupProd]])</f>
        <v xml:space="preserve"> </v>
      </c>
      <c r="E3642" t="s">
        <v>16</v>
      </c>
      <c r="F3642" t="str">
        <f>IF(Tabel_Forespørgsel_fra_Visma28[[#This Row],[SupDescr]]=" "," "," - "&amp;Tabel_Forespørgsel_fra_Visma28[[#This Row],[SupDescr]])</f>
        <v xml:space="preserve"> </v>
      </c>
      <c r="G3642" t="s">
        <v>2430</v>
      </c>
      <c r="H3642">
        <v>1</v>
      </c>
      <c r="I3642" t="str">
        <f>IF(A3642=A3641,I3641&amp;CHAR(10)&amp;"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43" spans="1:9" x14ac:dyDescent="0.25">
      <c r="A3643" t="s">
        <v>14454</v>
      </c>
      <c r="B3643">
        <v>75211662</v>
      </c>
      <c r="C3643" t="s">
        <v>16</v>
      </c>
      <c r="D3643" t="str">
        <f>IF(Tabel_Forespørgsel_fra_Visma28[[#This Row],[SupProd]]=" "," "," - "&amp;Tabel_Forespørgsel_fra_Visma28[[#This Row],[SupProd]])</f>
        <v xml:space="preserve"> </v>
      </c>
      <c r="E3643" t="s">
        <v>16</v>
      </c>
      <c r="F3643" t="str">
        <f>IF(Tabel_Forespørgsel_fra_Visma28[[#This Row],[SupDescr]]=" "," "," - "&amp;Tabel_Forespørgsel_fra_Visma28[[#This Row],[SupDescr]])</f>
        <v xml:space="preserve"> </v>
      </c>
      <c r="G3643" t="s">
        <v>7015</v>
      </c>
      <c r="H3643">
        <v>1</v>
      </c>
      <c r="I3643" t="str">
        <f>IF(A3643=A3642,I3642&amp;CHAR(10)&amp;"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44" spans="1:9" x14ac:dyDescent="0.25">
      <c r="A3644" t="s">
        <v>14676</v>
      </c>
      <c r="B3644">
        <v>70120140</v>
      </c>
      <c r="C3644" t="s">
        <v>16</v>
      </c>
      <c r="D3644" t="str">
        <f>IF(Tabel_Forespørgsel_fra_Visma28[[#This Row],[SupProd]]=" "," "," - "&amp;Tabel_Forespørgsel_fra_Visma28[[#This Row],[SupProd]])</f>
        <v xml:space="preserve"> </v>
      </c>
      <c r="E3644" t="s">
        <v>16</v>
      </c>
      <c r="F3644" t="str">
        <f>IF(Tabel_Forespørgsel_fra_Visma28[[#This Row],[SupDescr]]=" "," "," - "&amp;Tabel_Forespørgsel_fra_Visma28[[#This Row],[SupDescr]])</f>
        <v xml:space="preserve"> </v>
      </c>
      <c r="G3644" t="s">
        <v>2467</v>
      </c>
      <c r="H3644">
        <v>1</v>
      </c>
      <c r="I3644" t="str">
        <f>IF(A3644=A3643,I3643&amp;CHAR(10)&amp;"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645" spans="1:9" x14ac:dyDescent="0.25">
      <c r="A3645" t="s">
        <v>15058</v>
      </c>
      <c r="B3645">
        <v>70120140</v>
      </c>
      <c r="C3645" t="s">
        <v>16</v>
      </c>
      <c r="D3645" t="str">
        <f>IF(Tabel_Forespørgsel_fra_Visma28[[#This Row],[SupProd]]=" "," "," - "&amp;Tabel_Forespørgsel_fra_Visma28[[#This Row],[SupProd]])</f>
        <v xml:space="preserve"> </v>
      </c>
      <c r="E3645" t="s">
        <v>16</v>
      </c>
      <c r="F3645" t="str">
        <f>IF(Tabel_Forespørgsel_fra_Visma28[[#This Row],[SupDescr]]=" "," "," - "&amp;Tabel_Forespørgsel_fra_Visma28[[#This Row],[SupDescr]])</f>
        <v xml:space="preserve"> </v>
      </c>
      <c r="G3645" t="s">
        <v>2467</v>
      </c>
      <c r="H3645">
        <v>1</v>
      </c>
      <c r="I3645" t="str">
        <f>IF(A3645=A3644,I3644&amp;CHAR(10)&amp;"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646" spans="1:9" x14ac:dyDescent="0.25">
      <c r="A3646" t="s">
        <v>2876</v>
      </c>
      <c r="B3646">
        <v>75180019</v>
      </c>
      <c r="C3646" t="s">
        <v>16</v>
      </c>
      <c r="D3646" t="str">
        <f>IF(Tabel_Forespørgsel_fra_Visma28[[#This Row],[SupProd]]=" "," "," - "&amp;Tabel_Forespørgsel_fra_Visma28[[#This Row],[SupProd]])</f>
        <v xml:space="preserve"> </v>
      </c>
      <c r="E3646" t="s">
        <v>16</v>
      </c>
      <c r="F3646" t="str">
        <f>IF(Tabel_Forespørgsel_fra_Visma28[[#This Row],[SupDescr]]=" "," "," - "&amp;Tabel_Forespørgsel_fra_Visma28[[#This Row],[SupDescr]])</f>
        <v xml:space="preserve"> </v>
      </c>
      <c r="G3646" t="s">
        <v>2430</v>
      </c>
      <c r="H3646">
        <v>1</v>
      </c>
      <c r="I3646" t="str">
        <f>IF(A3646=A3645,I3645&amp;CHAR(10)&amp;"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47" spans="1:9" x14ac:dyDescent="0.25">
      <c r="A3647" t="s">
        <v>2989</v>
      </c>
      <c r="B3647">
        <v>75180019</v>
      </c>
      <c r="C3647" t="s">
        <v>16</v>
      </c>
      <c r="D3647" t="str">
        <f>IF(Tabel_Forespørgsel_fra_Visma28[[#This Row],[SupProd]]=" "," "," - "&amp;Tabel_Forespørgsel_fra_Visma28[[#This Row],[SupProd]])</f>
        <v xml:space="preserve"> </v>
      </c>
      <c r="E3647" t="s">
        <v>16</v>
      </c>
      <c r="F3647" t="str">
        <f>IF(Tabel_Forespørgsel_fra_Visma28[[#This Row],[SupDescr]]=" "," "," - "&amp;Tabel_Forespørgsel_fra_Visma28[[#This Row],[SupDescr]])</f>
        <v xml:space="preserve"> </v>
      </c>
      <c r="G3647" t="s">
        <v>2430</v>
      </c>
      <c r="H3647">
        <v>1</v>
      </c>
      <c r="I3647" t="str">
        <f>IF(A3647=A3646,I3646&amp;CHAR(10)&amp;"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48" spans="1:9" x14ac:dyDescent="0.25">
      <c r="A3648" t="s">
        <v>8338</v>
      </c>
      <c r="B3648">
        <v>74762273</v>
      </c>
      <c r="C3648" t="s">
        <v>16</v>
      </c>
      <c r="D3648" t="str">
        <f>IF(Tabel_Forespørgsel_fra_Visma28[[#This Row],[SupProd]]=" "," "," - "&amp;Tabel_Forespørgsel_fra_Visma28[[#This Row],[SupProd]])</f>
        <v xml:space="preserve"> </v>
      </c>
      <c r="E3648" t="s">
        <v>16</v>
      </c>
      <c r="F3648" t="str">
        <f>IF(Tabel_Forespørgsel_fra_Visma28[[#This Row],[SupDescr]]=" "," "," - "&amp;Tabel_Forespørgsel_fra_Visma28[[#This Row],[SupDescr]])</f>
        <v xml:space="preserve"> </v>
      </c>
      <c r="G3648" t="s">
        <v>154</v>
      </c>
      <c r="H3648">
        <v>1</v>
      </c>
      <c r="I3648" t="str">
        <f>IF(A3648=A3647,I3647&amp;CHAR(10)&amp;"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649" spans="1:9" x14ac:dyDescent="0.25">
      <c r="A3649" t="s">
        <v>10508</v>
      </c>
      <c r="B3649">
        <v>73575757</v>
      </c>
      <c r="C3649" t="s">
        <v>16</v>
      </c>
      <c r="D3649" t="str">
        <f>IF(Tabel_Forespørgsel_fra_Visma28[[#This Row],[SupProd]]=" "," "," - "&amp;Tabel_Forespørgsel_fra_Visma28[[#This Row],[SupProd]])</f>
        <v xml:space="preserve"> </v>
      </c>
      <c r="E3649" t="s">
        <v>16</v>
      </c>
      <c r="F3649" t="str">
        <f>IF(Tabel_Forespørgsel_fra_Visma28[[#This Row],[SupDescr]]=" "," "," - "&amp;Tabel_Forespørgsel_fra_Visma28[[#This Row],[SupDescr]])</f>
        <v xml:space="preserve"> </v>
      </c>
      <c r="G3649" t="s">
        <v>4331</v>
      </c>
      <c r="H3649">
        <v>1</v>
      </c>
      <c r="I3649" t="str">
        <f>IF(A3649=A3648,I3648&amp;CHAR(10)&amp;"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650" spans="1:9" x14ac:dyDescent="0.25">
      <c r="A3650" t="s">
        <v>10509</v>
      </c>
      <c r="B3650">
        <v>73575757</v>
      </c>
      <c r="C3650" t="s">
        <v>16</v>
      </c>
      <c r="D3650" t="str">
        <f>IF(Tabel_Forespørgsel_fra_Visma28[[#This Row],[SupProd]]=" "," "," - "&amp;Tabel_Forespørgsel_fra_Visma28[[#This Row],[SupProd]])</f>
        <v xml:space="preserve"> </v>
      </c>
      <c r="E3650" t="s">
        <v>16</v>
      </c>
      <c r="F3650" t="str">
        <f>IF(Tabel_Forespørgsel_fra_Visma28[[#This Row],[SupDescr]]=" "," "," - "&amp;Tabel_Forespørgsel_fra_Visma28[[#This Row],[SupDescr]])</f>
        <v xml:space="preserve"> </v>
      </c>
      <c r="G3650" t="s">
        <v>4331</v>
      </c>
      <c r="H3650">
        <v>1</v>
      </c>
      <c r="I3650" t="str">
        <f>IF(A3650=A3649,I3649&amp;CHAR(10)&amp;"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651" spans="1:9" x14ac:dyDescent="0.25">
      <c r="A3651" t="s">
        <v>10512</v>
      </c>
      <c r="B3651">
        <v>73575757</v>
      </c>
      <c r="C3651" t="s">
        <v>16</v>
      </c>
      <c r="D3651" t="str">
        <f>IF(Tabel_Forespørgsel_fra_Visma28[[#This Row],[SupProd]]=" "," "," - "&amp;Tabel_Forespørgsel_fra_Visma28[[#This Row],[SupProd]])</f>
        <v xml:space="preserve"> </v>
      </c>
      <c r="E3651" t="s">
        <v>16</v>
      </c>
      <c r="F3651" t="str">
        <f>IF(Tabel_Forespørgsel_fra_Visma28[[#This Row],[SupDescr]]=" "," "," - "&amp;Tabel_Forespørgsel_fra_Visma28[[#This Row],[SupDescr]])</f>
        <v xml:space="preserve"> </v>
      </c>
      <c r="G3651" t="s">
        <v>4331</v>
      </c>
      <c r="H3651">
        <v>1</v>
      </c>
      <c r="I3651" t="str">
        <f>IF(A3651=A3650,I3650&amp;CHAR(10)&amp;"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652" spans="1:9" x14ac:dyDescent="0.25">
      <c r="A3652" t="s">
        <v>10514</v>
      </c>
      <c r="B3652">
        <v>73575757</v>
      </c>
      <c r="C3652" t="s">
        <v>16</v>
      </c>
      <c r="D3652" t="str">
        <f>IF(Tabel_Forespørgsel_fra_Visma28[[#This Row],[SupProd]]=" "," "," - "&amp;Tabel_Forespørgsel_fra_Visma28[[#This Row],[SupProd]])</f>
        <v xml:space="preserve"> </v>
      </c>
      <c r="E3652" t="s">
        <v>16</v>
      </c>
      <c r="F3652" t="str">
        <f>IF(Tabel_Forespørgsel_fra_Visma28[[#This Row],[SupDescr]]=" "," "," - "&amp;Tabel_Forespørgsel_fra_Visma28[[#This Row],[SupDescr]])</f>
        <v xml:space="preserve"> </v>
      </c>
      <c r="G3652" t="s">
        <v>4331</v>
      </c>
      <c r="H3652">
        <v>1</v>
      </c>
      <c r="I3652" t="str">
        <f>IF(A3652=A3651,I3651&amp;CHAR(10)&amp;"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653" spans="1:9" x14ac:dyDescent="0.25">
      <c r="A3653" t="s">
        <v>10511</v>
      </c>
      <c r="B3653">
        <v>73575757</v>
      </c>
      <c r="C3653" t="s">
        <v>16</v>
      </c>
      <c r="D3653" t="str">
        <f>IF(Tabel_Forespørgsel_fra_Visma28[[#This Row],[SupProd]]=" "," "," - "&amp;Tabel_Forespørgsel_fra_Visma28[[#This Row],[SupProd]])</f>
        <v xml:space="preserve"> </v>
      </c>
      <c r="E3653" t="s">
        <v>16</v>
      </c>
      <c r="F3653" t="str">
        <f>IF(Tabel_Forespørgsel_fra_Visma28[[#This Row],[SupDescr]]=" "," "," - "&amp;Tabel_Forespørgsel_fra_Visma28[[#This Row],[SupDescr]])</f>
        <v xml:space="preserve"> </v>
      </c>
      <c r="G3653" t="s">
        <v>4331</v>
      </c>
      <c r="H3653">
        <v>1</v>
      </c>
      <c r="I3653" t="str">
        <f>IF(A3653=A3652,I3652&amp;CHAR(10)&amp;"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654" spans="1:9" x14ac:dyDescent="0.25">
      <c r="A3654" t="s">
        <v>11713</v>
      </c>
      <c r="B3654">
        <v>66158040</v>
      </c>
      <c r="C3654" t="s">
        <v>16</v>
      </c>
      <c r="D3654" t="str">
        <f>IF(Tabel_Forespørgsel_fra_Visma28[[#This Row],[SupProd]]=" "," "," - "&amp;Tabel_Forespørgsel_fra_Visma28[[#This Row],[SupProd]])</f>
        <v xml:space="preserve"> </v>
      </c>
      <c r="E3654" t="s">
        <v>16</v>
      </c>
      <c r="F3654" t="str">
        <f>IF(Tabel_Forespørgsel_fra_Visma28[[#This Row],[SupDescr]]=" "," "," - "&amp;Tabel_Forespørgsel_fra_Visma28[[#This Row],[SupDescr]])</f>
        <v xml:space="preserve"> </v>
      </c>
      <c r="G3654" t="s">
        <v>13920</v>
      </c>
      <c r="H3654">
        <v>1</v>
      </c>
      <c r="I3654" t="str">
        <f>IF(A3654=A3653,I3653&amp;CHAR(10)&amp;"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655" spans="1:9" x14ac:dyDescent="0.25">
      <c r="A3655" t="s">
        <v>2080</v>
      </c>
      <c r="B3655">
        <v>75121000</v>
      </c>
      <c r="C3655" t="s">
        <v>16</v>
      </c>
      <c r="D3655" t="str">
        <f>IF(Tabel_Forespørgsel_fra_Visma28[[#This Row],[SupProd]]=" "," "," - "&amp;Tabel_Forespørgsel_fra_Visma28[[#This Row],[SupProd]])</f>
        <v xml:space="preserve"> </v>
      </c>
      <c r="E3655" t="s">
        <v>16</v>
      </c>
      <c r="F3655" t="str">
        <f>IF(Tabel_Forespørgsel_fra_Visma28[[#This Row],[SupDescr]]=" "," "," - "&amp;Tabel_Forespørgsel_fra_Visma28[[#This Row],[SupDescr]])</f>
        <v xml:space="preserve"> </v>
      </c>
      <c r="G3655" t="s">
        <v>2668</v>
      </c>
      <c r="H3655">
        <v>1</v>
      </c>
      <c r="I3655" t="str">
        <f>IF(A3655=A3654,I3654&amp;CHAR(10)&amp;"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3656" spans="1:9" x14ac:dyDescent="0.25">
      <c r="A3656" t="s">
        <v>4198</v>
      </c>
      <c r="B3656">
        <v>75196500</v>
      </c>
      <c r="C3656" t="s">
        <v>16</v>
      </c>
      <c r="D3656" t="str">
        <f>IF(Tabel_Forespørgsel_fra_Visma28[[#This Row],[SupProd]]=" "," "," - "&amp;Tabel_Forespørgsel_fra_Visma28[[#This Row],[SupProd]])</f>
        <v xml:space="preserve"> </v>
      </c>
      <c r="E3656" t="s">
        <v>16</v>
      </c>
      <c r="F3656" t="str">
        <f>IF(Tabel_Forespørgsel_fra_Visma28[[#This Row],[SupDescr]]=" "," "," - "&amp;Tabel_Forespørgsel_fra_Visma28[[#This Row],[SupDescr]])</f>
        <v xml:space="preserve"> </v>
      </c>
      <c r="G3656" t="s">
        <v>2425</v>
      </c>
      <c r="H3656">
        <v>1</v>
      </c>
      <c r="I3656" t="str">
        <f>IF(A3656=A3655,I3655&amp;CHAR(10)&amp;"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57" spans="1:9" x14ac:dyDescent="0.25">
      <c r="A3657" t="s">
        <v>14502</v>
      </c>
      <c r="B3657">
        <v>75211662</v>
      </c>
      <c r="C3657" t="s">
        <v>16</v>
      </c>
      <c r="D3657" t="str">
        <f>IF(Tabel_Forespørgsel_fra_Visma28[[#This Row],[SupProd]]=" "," "," - "&amp;Tabel_Forespørgsel_fra_Visma28[[#This Row],[SupProd]])</f>
        <v xml:space="preserve"> </v>
      </c>
      <c r="E3657" t="s">
        <v>16</v>
      </c>
      <c r="F3657" t="str">
        <f>IF(Tabel_Forespørgsel_fra_Visma28[[#This Row],[SupDescr]]=" "," "," - "&amp;Tabel_Forespørgsel_fra_Visma28[[#This Row],[SupDescr]])</f>
        <v xml:space="preserve"> </v>
      </c>
      <c r="G3657" t="s">
        <v>7015</v>
      </c>
      <c r="H3657">
        <v>1</v>
      </c>
      <c r="I3657" t="str">
        <f>IF(A3657=A3656,I3656&amp;CHAR(10)&amp;"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58" spans="1:9" x14ac:dyDescent="0.25">
      <c r="A3658" t="s">
        <v>14504</v>
      </c>
      <c r="B3658">
        <v>75211662</v>
      </c>
      <c r="C3658" t="s">
        <v>16</v>
      </c>
      <c r="D3658" t="str">
        <f>IF(Tabel_Forespørgsel_fra_Visma28[[#This Row],[SupProd]]=" "," "," - "&amp;Tabel_Forespørgsel_fra_Visma28[[#This Row],[SupProd]])</f>
        <v xml:space="preserve"> </v>
      </c>
      <c r="E3658" t="s">
        <v>16</v>
      </c>
      <c r="F3658" t="str">
        <f>IF(Tabel_Forespørgsel_fra_Visma28[[#This Row],[SupDescr]]=" "," "," - "&amp;Tabel_Forespørgsel_fra_Visma28[[#This Row],[SupDescr]])</f>
        <v xml:space="preserve"> </v>
      </c>
      <c r="G3658" t="s">
        <v>7015</v>
      </c>
      <c r="H3658">
        <v>1</v>
      </c>
      <c r="I3658" t="str">
        <f>IF(A3658=A3657,I3657&amp;CHAR(10)&amp;"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59" spans="1:9" x14ac:dyDescent="0.25">
      <c r="A3659" t="s">
        <v>14503</v>
      </c>
      <c r="B3659">
        <v>75211662</v>
      </c>
      <c r="C3659" t="s">
        <v>16</v>
      </c>
      <c r="D3659" t="str">
        <f>IF(Tabel_Forespørgsel_fra_Visma28[[#This Row],[SupProd]]=" "," "," - "&amp;Tabel_Forespørgsel_fra_Visma28[[#This Row],[SupProd]])</f>
        <v xml:space="preserve"> </v>
      </c>
      <c r="E3659" t="s">
        <v>16</v>
      </c>
      <c r="F3659" t="str">
        <f>IF(Tabel_Forespørgsel_fra_Visma28[[#This Row],[SupDescr]]=" "," "," - "&amp;Tabel_Forespørgsel_fra_Visma28[[#This Row],[SupDescr]])</f>
        <v xml:space="preserve"> </v>
      </c>
      <c r="G3659" t="s">
        <v>7015</v>
      </c>
      <c r="H3659">
        <v>1</v>
      </c>
      <c r="I3659" t="str">
        <f>IF(A3659=A3658,I3658&amp;CHAR(10)&amp;"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60" spans="1:9" x14ac:dyDescent="0.25">
      <c r="A3660" t="s">
        <v>14505</v>
      </c>
      <c r="B3660">
        <v>75211662</v>
      </c>
      <c r="C3660" t="s">
        <v>16</v>
      </c>
      <c r="D3660" t="str">
        <f>IF(Tabel_Forespørgsel_fra_Visma28[[#This Row],[SupProd]]=" "," "," - "&amp;Tabel_Forespørgsel_fra_Visma28[[#This Row],[SupProd]])</f>
        <v xml:space="preserve"> </v>
      </c>
      <c r="E3660" t="s">
        <v>16</v>
      </c>
      <c r="F3660" t="str">
        <f>IF(Tabel_Forespørgsel_fra_Visma28[[#This Row],[SupDescr]]=" "," "," - "&amp;Tabel_Forespørgsel_fra_Visma28[[#This Row],[SupDescr]])</f>
        <v xml:space="preserve"> </v>
      </c>
      <c r="G3660" t="s">
        <v>7015</v>
      </c>
      <c r="H3660">
        <v>1</v>
      </c>
      <c r="I3660" t="str">
        <f>IF(A3660=A3659,I3659&amp;CHAR(10)&amp;"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61" spans="1:9" x14ac:dyDescent="0.25">
      <c r="A3661" t="s">
        <v>41769</v>
      </c>
      <c r="B3661">
        <v>75211662</v>
      </c>
      <c r="C3661" t="s">
        <v>16</v>
      </c>
      <c r="D3661" t="str">
        <f>IF(Tabel_Forespørgsel_fra_Visma28[[#This Row],[SupProd]]=" "," "," - "&amp;Tabel_Forespørgsel_fra_Visma28[[#This Row],[SupProd]])</f>
        <v xml:space="preserve"> </v>
      </c>
      <c r="E3661" t="s">
        <v>16</v>
      </c>
      <c r="F3661" t="str">
        <f>IF(Tabel_Forespørgsel_fra_Visma28[[#This Row],[SupDescr]]=" "," "," - "&amp;Tabel_Forespørgsel_fra_Visma28[[#This Row],[SupDescr]])</f>
        <v xml:space="preserve"> </v>
      </c>
      <c r="G3661" t="s">
        <v>7015</v>
      </c>
      <c r="H3661">
        <v>1</v>
      </c>
      <c r="I3661" t="str">
        <f>IF(A3661=A3660,I3660&amp;CHAR(10)&amp;"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62" spans="1:9" x14ac:dyDescent="0.25">
      <c r="A3662" t="s">
        <v>40958</v>
      </c>
      <c r="B3662">
        <v>75211662</v>
      </c>
      <c r="C3662" t="s">
        <v>16</v>
      </c>
      <c r="D3662" t="str">
        <f>IF(Tabel_Forespørgsel_fra_Visma28[[#This Row],[SupProd]]=" "," "," - "&amp;Tabel_Forespørgsel_fra_Visma28[[#This Row],[SupProd]])</f>
        <v xml:space="preserve"> </v>
      </c>
      <c r="E3662" t="s">
        <v>16</v>
      </c>
      <c r="F3662" t="str">
        <f>IF(Tabel_Forespørgsel_fra_Visma28[[#This Row],[SupDescr]]=" "," "," - "&amp;Tabel_Forespørgsel_fra_Visma28[[#This Row],[SupDescr]])</f>
        <v xml:space="preserve"> </v>
      </c>
      <c r="G3662" t="s">
        <v>7015</v>
      </c>
      <c r="H3662">
        <v>1</v>
      </c>
      <c r="I3662" t="str">
        <f>IF(A3662=A3661,I3661&amp;CHAR(10)&amp;"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63" spans="1:9" x14ac:dyDescent="0.25">
      <c r="A3663" t="s">
        <v>3916</v>
      </c>
      <c r="B3663">
        <v>75583888</v>
      </c>
      <c r="C3663" t="s">
        <v>16</v>
      </c>
      <c r="D3663" t="str">
        <f>IF(Tabel_Forespørgsel_fra_Visma28[[#This Row],[SupProd]]=" "," "," - "&amp;Tabel_Forespørgsel_fra_Visma28[[#This Row],[SupProd]])</f>
        <v xml:space="preserve"> </v>
      </c>
      <c r="E3663" t="s">
        <v>16</v>
      </c>
      <c r="F3663" t="str">
        <f>IF(Tabel_Forespørgsel_fra_Visma28[[#This Row],[SupDescr]]=" "," "," - "&amp;Tabel_Forespørgsel_fra_Visma28[[#This Row],[SupDescr]])</f>
        <v xml:space="preserve"> </v>
      </c>
      <c r="G3663" t="s">
        <v>3914</v>
      </c>
      <c r="H3663">
        <v>1</v>
      </c>
      <c r="I3663" t="str">
        <f>IF(A3663=A3662,I3662&amp;CHAR(10)&amp;"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4" spans="1:9" x14ac:dyDescent="0.25">
      <c r="A3664" t="s">
        <v>3917</v>
      </c>
      <c r="B3664">
        <v>75583888</v>
      </c>
      <c r="C3664" t="s">
        <v>16</v>
      </c>
      <c r="D3664" t="str">
        <f>IF(Tabel_Forespørgsel_fra_Visma28[[#This Row],[SupProd]]=" "," "," - "&amp;Tabel_Forespørgsel_fra_Visma28[[#This Row],[SupProd]])</f>
        <v xml:space="preserve"> </v>
      </c>
      <c r="E3664" t="s">
        <v>16</v>
      </c>
      <c r="F3664" t="str">
        <f>IF(Tabel_Forespørgsel_fra_Visma28[[#This Row],[SupDescr]]=" "," "," - "&amp;Tabel_Forespørgsel_fra_Visma28[[#This Row],[SupDescr]])</f>
        <v xml:space="preserve"> </v>
      </c>
      <c r="G3664" t="s">
        <v>3914</v>
      </c>
      <c r="H3664">
        <v>1</v>
      </c>
      <c r="I3664" t="str">
        <f>IF(A3664=A3663,I3663&amp;CHAR(10)&amp;"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5" spans="1:9" x14ac:dyDescent="0.25">
      <c r="A3665" t="s">
        <v>3913</v>
      </c>
      <c r="B3665">
        <v>75583888</v>
      </c>
      <c r="C3665" t="s">
        <v>16</v>
      </c>
      <c r="D3665" t="str">
        <f>IF(Tabel_Forespørgsel_fra_Visma28[[#This Row],[SupProd]]=" "," "," - "&amp;Tabel_Forespørgsel_fra_Visma28[[#This Row],[SupProd]])</f>
        <v xml:space="preserve"> </v>
      </c>
      <c r="E3665" t="s">
        <v>16</v>
      </c>
      <c r="F3665" t="str">
        <f>IF(Tabel_Forespørgsel_fra_Visma28[[#This Row],[SupDescr]]=" "," "," - "&amp;Tabel_Forespørgsel_fra_Visma28[[#This Row],[SupDescr]])</f>
        <v xml:space="preserve"> </v>
      </c>
      <c r="G3665" t="s">
        <v>3914</v>
      </c>
      <c r="H3665">
        <v>1</v>
      </c>
      <c r="I3665" t="str">
        <f>IF(A3665=A3664,I3664&amp;CHAR(10)&amp;"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6" spans="1:9" x14ac:dyDescent="0.25">
      <c r="A3666" t="s">
        <v>3919</v>
      </c>
      <c r="B3666">
        <v>75583888</v>
      </c>
      <c r="C3666" t="s">
        <v>16</v>
      </c>
      <c r="D3666" t="str">
        <f>IF(Tabel_Forespørgsel_fra_Visma28[[#This Row],[SupProd]]=" "," "," - "&amp;Tabel_Forespørgsel_fra_Visma28[[#This Row],[SupProd]])</f>
        <v xml:space="preserve"> </v>
      </c>
      <c r="E3666" t="s">
        <v>16</v>
      </c>
      <c r="F3666" t="str">
        <f>IF(Tabel_Forespørgsel_fra_Visma28[[#This Row],[SupDescr]]=" "," "," - "&amp;Tabel_Forespørgsel_fra_Visma28[[#This Row],[SupDescr]])</f>
        <v xml:space="preserve"> </v>
      </c>
      <c r="G3666" t="s">
        <v>3914</v>
      </c>
      <c r="H3666">
        <v>1</v>
      </c>
      <c r="I3666" t="str">
        <f>IF(A3666=A3665,I3665&amp;CHAR(10)&amp;"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7" spans="1:9" x14ac:dyDescent="0.25">
      <c r="A3667" t="s">
        <v>3920</v>
      </c>
      <c r="B3667">
        <v>75583888</v>
      </c>
      <c r="C3667" t="s">
        <v>16</v>
      </c>
      <c r="D3667" t="str">
        <f>IF(Tabel_Forespørgsel_fra_Visma28[[#This Row],[SupProd]]=" "," "," - "&amp;Tabel_Forespørgsel_fra_Visma28[[#This Row],[SupProd]])</f>
        <v xml:space="preserve"> </v>
      </c>
      <c r="E3667" t="s">
        <v>16</v>
      </c>
      <c r="F3667" t="str">
        <f>IF(Tabel_Forespørgsel_fra_Visma28[[#This Row],[SupDescr]]=" "," "," - "&amp;Tabel_Forespørgsel_fra_Visma28[[#This Row],[SupDescr]])</f>
        <v xml:space="preserve"> </v>
      </c>
      <c r="G3667" t="s">
        <v>3914</v>
      </c>
      <c r="H3667">
        <v>1</v>
      </c>
      <c r="I3667" t="str">
        <f>IF(A3667=A3666,I3666&amp;CHAR(10)&amp;"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8" spans="1:9" x14ac:dyDescent="0.25">
      <c r="A3668" t="s">
        <v>3921</v>
      </c>
      <c r="B3668">
        <v>75583888</v>
      </c>
      <c r="C3668" t="s">
        <v>16</v>
      </c>
      <c r="D3668" t="str">
        <f>IF(Tabel_Forespørgsel_fra_Visma28[[#This Row],[SupProd]]=" "," "," - "&amp;Tabel_Forespørgsel_fra_Visma28[[#This Row],[SupProd]])</f>
        <v xml:space="preserve"> </v>
      </c>
      <c r="E3668" t="s">
        <v>16</v>
      </c>
      <c r="F3668" t="str">
        <f>IF(Tabel_Forespørgsel_fra_Visma28[[#This Row],[SupDescr]]=" "," "," - "&amp;Tabel_Forespørgsel_fra_Visma28[[#This Row],[SupDescr]])</f>
        <v xml:space="preserve"> </v>
      </c>
      <c r="G3668" t="s">
        <v>3914</v>
      </c>
      <c r="H3668">
        <v>1</v>
      </c>
      <c r="I3668" t="str">
        <f>IF(A3668=A3667,I3667&amp;CHAR(10)&amp;"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9" spans="1:9" x14ac:dyDescent="0.25">
      <c r="A3669" t="s">
        <v>3922</v>
      </c>
      <c r="B3669">
        <v>75583888</v>
      </c>
      <c r="C3669" t="s">
        <v>16</v>
      </c>
      <c r="D3669" t="str">
        <f>IF(Tabel_Forespørgsel_fra_Visma28[[#This Row],[SupProd]]=" "," "," - "&amp;Tabel_Forespørgsel_fra_Visma28[[#This Row],[SupProd]])</f>
        <v xml:space="preserve"> </v>
      </c>
      <c r="E3669" t="s">
        <v>16</v>
      </c>
      <c r="F3669" t="str">
        <f>IF(Tabel_Forespørgsel_fra_Visma28[[#This Row],[SupDescr]]=" "," "," - "&amp;Tabel_Forespørgsel_fra_Visma28[[#This Row],[SupDescr]])</f>
        <v xml:space="preserve"> </v>
      </c>
      <c r="G3669" t="s">
        <v>3914</v>
      </c>
      <c r="H3669">
        <v>1</v>
      </c>
      <c r="I3669" t="str">
        <f>IF(A3669=A3668,I3668&amp;CHAR(10)&amp;"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70" spans="1:9" x14ac:dyDescent="0.25">
      <c r="A3670" t="s">
        <v>4448</v>
      </c>
      <c r="B3670">
        <v>75196500</v>
      </c>
      <c r="C3670" t="s">
        <v>16</v>
      </c>
      <c r="D3670" t="str">
        <f>IF(Tabel_Forespørgsel_fra_Visma28[[#This Row],[SupProd]]=" "," "," - "&amp;Tabel_Forespørgsel_fra_Visma28[[#This Row],[SupProd]])</f>
        <v xml:space="preserve"> </v>
      </c>
      <c r="E3670" t="s">
        <v>16</v>
      </c>
      <c r="F3670" t="str">
        <f>IF(Tabel_Forespørgsel_fra_Visma28[[#This Row],[SupDescr]]=" "," "," - "&amp;Tabel_Forespørgsel_fra_Visma28[[#This Row],[SupDescr]])</f>
        <v xml:space="preserve"> </v>
      </c>
      <c r="G3670" t="s">
        <v>2425</v>
      </c>
      <c r="H3670">
        <v>1</v>
      </c>
      <c r="I3670" t="str">
        <f>IF(A3670=A3669,I3669&amp;CHAR(10)&amp;"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71" spans="1:9" x14ac:dyDescent="0.25">
      <c r="A3671" t="s">
        <v>10971</v>
      </c>
      <c r="B3671">
        <v>75211662</v>
      </c>
      <c r="C3671" t="s">
        <v>16</v>
      </c>
      <c r="D3671" t="str">
        <f>IF(Tabel_Forespørgsel_fra_Visma28[[#This Row],[SupProd]]=" "," "," - "&amp;Tabel_Forespørgsel_fra_Visma28[[#This Row],[SupProd]])</f>
        <v xml:space="preserve"> </v>
      </c>
      <c r="E3671" t="s">
        <v>16</v>
      </c>
      <c r="F3671" t="str">
        <f>IF(Tabel_Forespørgsel_fra_Visma28[[#This Row],[SupDescr]]=" "," "," - "&amp;Tabel_Forespørgsel_fra_Visma28[[#This Row],[SupDescr]])</f>
        <v xml:space="preserve"> </v>
      </c>
      <c r="G3671" t="s">
        <v>7015</v>
      </c>
      <c r="H3671">
        <v>1</v>
      </c>
      <c r="I3671" t="str">
        <f>IF(A3671=A3670,I3670&amp;CHAR(10)&amp;"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72" spans="1:9" x14ac:dyDescent="0.25">
      <c r="A3672" t="s">
        <v>10965</v>
      </c>
      <c r="B3672">
        <v>75211662</v>
      </c>
      <c r="C3672" t="s">
        <v>16</v>
      </c>
      <c r="D3672" t="str">
        <f>IF(Tabel_Forespørgsel_fra_Visma28[[#This Row],[SupProd]]=" "," "," - "&amp;Tabel_Forespørgsel_fra_Visma28[[#This Row],[SupProd]])</f>
        <v xml:space="preserve"> </v>
      </c>
      <c r="E3672" t="s">
        <v>16</v>
      </c>
      <c r="F3672" t="str">
        <f>IF(Tabel_Forespørgsel_fra_Visma28[[#This Row],[SupDescr]]=" "," "," - "&amp;Tabel_Forespørgsel_fra_Visma28[[#This Row],[SupDescr]])</f>
        <v xml:space="preserve"> </v>
      </c>
      <c r="G3672" t="s">
        <v>7015</v>
      </c>
      <c r="H3672">
        <v>1</v>
      </c>
      <c r="I3672" t="str">
        <f>IF(A3672=A3671,I3671&amp;CHAR(10)&amp;"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73" spans="1:9" x14ac:dyDescent="0.25">
      <c r="A3673" t="s">
        <v>14958</v>
      </c>
      <c r="B3673">
        <v>75211662</v>
      </c>
      <c r="C3673" t="s">
        <v>16</v>
      </c>
      <c r="D3673" t="str">
        <f>IF(Tabel_Forespørgsel_fra_Visma28[[#This Row],[SupProd]]=" "," "," - "&amp;Tabel_Forespørgsel_fra_Visma28[[#This Row],[SupProd]])</f>
        <v xml:space="preserve"> </v>
      </c>
      <c r="E3673" t="s">
        <v>16</v>
      </c>
      <c r="F3673" t="str">
        <f>IF(Tabel_Forespørgsel_fra_Visma28[[#This Row],[SupDescr]]=" "," "," - "&amp;Tabel_Forespørgsel_fra_Visma28[[#This Row],[SupDescr]])</f>
        <v xml:space="preserve"> </v>
      </c>
      <c r="G3673" t="s">
        <v>7015</v>
      </c>
      <c r="H3673">
        <v>1</v>
      </c>
      <c r="I3673" t="str">
        <f>IF(A3673=A3672,I3672&amp;CHAR(10)&amp;"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74" spans="1:9" x14ac:dyDescent="0.25">
      <c r="A3674" t="s">
        <v>14588</v>
      </c>
      <c r="B3674">
        <v>75211662</v>
      </c>
      <c r="C3674" t="s">
        <v>16</v>
      </c>
      <c r="D3674" t="str">
        <f>IF(Tabel_Forespørgsel_fra_Visma28[[#This Row],[SupProd]]=" "," "," - "&amp;Tabel_Forespørgsel_fra_Visma28[[#This Row],[SupProd]])</f>
        <v xml:space="preserve"> </v>
      </c>
      <c r="E3674" t="s">
        <v>16</v>
      </c>
      <c r="F3674" t="str">
        <f>IF(Tabel_Forespørgsel_fra_Visma28[[#This Row],[SupDescr]]=" "," "," - "&amp;Tabel_Forespørgsel_fra_Visma28[[#This Row],[SupDescr]])</f>
        <v xml:space="preserve"> </v>
      </c>
      <c r="G3674" t="s">
        <v>7015</v>
      </c>
      <c r="H3674">
        <v>1</v>
      </c>
      <c r="I3674" t="str">
        <f>IF(A3674=A3673,I3673&amp;CHAR(10)&amp;"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75" spans="1:9" x14ac:dyDescent="0.25">
      <c r="A3675" t="s">
        <v>14594</v>
      </c>
      <c r="B3675">
        <v>75211662</v>
      </c>
      <c r="C3675" t="s">
        <v>16</v>
      </c>
      <c r="D3675" t="str">
        <f>IF(Tabel_Forespørgsel_fra_Visma28[[#This Row],[SupProd]]=" "," "," - "&amp;Tabel_Forespørgsel_fra_Visma28[[#This Row],[SupProd]])</f>
        <v xml:space="preserve"> </v>
      </c>
      <c r="E3675" t="s">
        <v>16</v>
      </c>
      <c r="F3675" t="str">
        <f>IF(Tabel_Forespørgsel_fra_Visma28[[#This Row],[SupDescr]]=" "," "," - "&amp;Tabel_Forespørgsel_fra_Visma28[[#This Row],[SupDescr]])</f>
        <v xml:space="preserve"> </v>
      </c>
      <c r="G3675" t="s">
        <v>7015</v>
      </c>
      <c r="H3675">
        <v>1</v>
      </c>
      <c r="I3675" t="str">
        <f>IF(A3675=A3674,I3674&amp;CHAR(10)&amp;"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76" spans="1:9" x14ac:dyDescent="0.25">
      <c r="A3676" t="s">
        <v>11648</v>
      </c>
      <c r="B3676">
        <v>66158040</v>
      </c>
      <c r="C3676" t="s">
        <v>16</v>
      </c>
      <c r="D3676" t="str">
        <f>IF(Tabel_Forespørgsel_fra_Visma28[[#This Row],[SupProd]]=" "," "," - "&amp;Tabel_Forespørgsel_fra_Visma28[[#This Row],[SupProd]])</f>
        <v xml:space="preserve"> </v>
      </c>
      <c r="E3676" t="s">
        <v>16</v>
      </c>
      <c r="F3676" t="str">
        <f>IF(Tabel_Forespørgsel_fra_Visma28[[#This Row],[SupDescr]]=" "," "," - "&amp;Tabel_Forespørgsel_fra_Visma28[[#This Row],[SupDescr]])</f>
        <v xml:space="preserve"> </v>
      </c>
      <c r="G3676" t="s">
        <v>13920</v>
      </c>
      <c r="H3676">
        <v>1</v>
      </c>
      <c r="I3676" t="str">
        <f>IF(A3676=A3675,I3675&amp;CHAR(10)&amp;"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677" spans="1:9" x14ac:dyDescent="0.25">
      <c r="A3677" t="s">
        <v>11657</v>
      </c>
      <c r="B3677">
        <v>66158040</v>
      </c>
      <c r="C3677" t="s">
        <v>16</v>
      </c>
      <c r="D3677" t="str">
        <f>IF(Tabel_Forespørgsel_fra_Visma28[[#This Row],[SupProd]]=" "," "," - "&amp;Tabel_Forespørgsel_fra_Visma28[[#This Row],[SupProd]])</f>
        <v xml:space="preserve"> </v>
      </c>
      <c r="E3677" t="s">
        <v>16</v>
      </c>
      <c r="F3677" t="str">
        <f>IF(Tabel_Forespørgsel_fra_Visma28[[#This Row],[SupDescr]]=" "," "," - "&amp;Tabel_Forespørgsel_fra_Visma28[[#This Row],[SupDescr]])</f>
        <v xml:space="preserve"> </v>
      </c>
      <c r="G3677" t="s">
        <v>13920</v>
      </c>
      <c r="H3677">
        <v>1</v>
      </c>
      <c r="I3677" t="str">
        <f>IF(A3677=A3676,I3676&amp;CHAR(10)&amp;"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678" spans="1:9" x14ac:dyDescent="0.25">
      <c r="A3678" t="s">
        <v>6440</v>
      </c>
      <c r="B3678">
        <v>75180019</v>
      </c>
      <c r="C3678" t="s">
        <v>16</v>
      </c>
      <c r="D3678" t="str">
        <f>IF(Tabel_Forespørgsel_fra_Visma28[[#This Row],[SupProd]]=" "," "," - "&amp;Tabel_Forespørgsel_fra_Visma28[[#This Row],[SupProd]])</f>
        <v xml:space="preserve"> </v>
      </c>
      <c r="E3678" t="s">
        <v>16</v>
      </c>
      <c r="F3678" t="str">
        <f>IF(Tabel_Forespørgsel_fra_Visma28[[#This Row],[SupDescr]]=" "," "," - "&amp;Tabel_Forespørgsel_fra_Visma28[[#This Row],[SupDescr]])</f>
        <v xml:space="preserve"> </v>
      </c>
      <c r="G3678" t="s">
        <v>2430</v>
      </c>
      <c r="H3678">
        <v>1</v>
      </c>
      <c r="I3678" t="str">
        <f>IF(A3678=A3677,I3677&amp;CHAR(10)&amp;"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79" spans="1:9" x14ac:dyDescent="0.25">
      <c r="A3679" t="s">
        <v>2572</v>
      </c>
      <c r="B3679">
        <v>74762273</v>
      </c>
      <c r="C3679" t="s">
        <v>16</v>
      </c>
      <c r="D3679" t="str">
        <f>IF(Tabel_Forespørgsel_fra_Visma28[[#This Row],[SupProd]]=" "," "," - "&amp;Tabel_Forespørgsel_fra_Visma28[[#This Row],[SupProd]])</f>
        <v xml:space="preserve"> </v>
      </c>
      <c r="E3679" t="s">
        <v>16</v>
      </c>
      <c r="F3679" t="str">
        <f>IF(Tabel_Forespørgsel_fra_Visma28[[#This Row],[SupDescr]]=" "," "," - "&amp;Tabel_Forespørgsel_fra_Visma28[[#This Row],[SupDescr]])</f>
        <v xml:space="preserve"> </v>
      </c>
      <c r="G3679" t="s">
        <v>154</v>
      </c>
      <c r="H3679">
        <v>1</v>
      </c>
      <c r="I3679" t="str">
        <f>IF(A3679=A3678,I3678&amp;CHAR(10)&amp;"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680" spans="1:9" x14ac:dyDescent="0.25">
      <c r="A3680" t="s">
        <v>5679</v>
      </c>
      <c r="B3680">
        <v>74823333</v>
      </c>
      <c r="C3680" t="s">
        <v>16</v>
      </c>
      <c r="D3680" t="str">
        <f>IF(Tabel_Forespørgsel_fra_Visma28[[#This Row],[SupProd]]=" "," "," - "&amp;Tabel_Forespørgsel_fra_Visma28[[#This Row],[SupProd]])</f>
        <v xml:space="preserve"> </v>
      </c>
      <c r="E3680" t="s">
        <v>16</v>
      </c>
      <c r="F3680" t="str">
        <f>IF(Tabel_Forespørgsel_fra_Visma28[[#This Row],[SupDescr]]=" "," "," - "&amp;Tabel_Forespørgsel_fra_Visma28[[#This Row],[SupDescr]])</f>
        <v xml:space="preserve"> </v>
      </c>
      <c r="G3680" t="s">
        <v>5853</v>
      </c>
      <c r="H3680">
        <v>1</v>
      </c>
      <c r="I3680" t="str">
        <f>IF(A3680=A3679,I3679&amp;CHAR(10)&amp;"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Gram Industricoat  </v>
      </c>
    </row>
    <row r="3681" spans="1:9" x14ac:dyDescent="0.25">
      <c r="A3681" t="s">
        <v>5640</v>
      </c>
      <c r="B3681">
        <v>75180019</v>
      </c>
      <c r="C3681" t="s">
        <v>16</v>
      </c>
      <c r="D3681" t="str">
        <f>IF(Tabel_Forespørgsel_fra_Visma28[[#This Row],[SupProd]]=" "," "," - "&amp;Tabel_Forespørgsel_fra_Visma28[[#This Row],[SupProd]])</f>
        <v xml:space="preserve"> </v>
      </c>
      <c r="E3681" t="s">
        <v>16</v>
      </c>
      <c r="F3681" t="str">
        <f>IF(Tabel_Forespørgsel_fra_Visma28[[#This Row],[SupDescr]]=" "," "," - "&amp;Tabel_Forespørgsel_fra_Visma28[[#This Row],[SupDescr]])</f>
        <v xml:space="preserve"> </v>
      </c>
      <c r="G3681" t="s">
        <v>2430</v>
      </c>
      <c r="H3681">
        <v>1</v>
      </c>
      <c r="I3681" t="str">
        <f>IF(A3681=A3680,I3680&amp;CHAR(10)&amp;"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82" spans="1:9" x14ac:dyDescent="0.25">
      <c r="A3682" t="s">
        <v>5755</v>
      </c>
      <c r="B3682">
        <v>75583888</v>
      </c>
      <c r="C3682" t="s">
        <v>16</v>
      </c>
      <c r="D3682" t="str">
        <f>IF(Tabel_Forespørgsel_fra_Visma28[[#This Row],[SupProd]]=" "," "," - "&amp;Tabel_Forespørgsel_fra_Visma28[[#This Row],[SupProd]])</f>
        <v xml:space="preserve"> </v>
      </c>
      <c r="E3682" t="s">
        <v>16</v>
      </c>
      <c r="F3682" t="str">
        <f>IF(Tabel_Forespørgsel_fra_Visma28[[#This Row],[SupDescr]]=" "," "," - "&amp;Tabel_Forespørgsel_fra_Visma28[[#This Row],[SupDescr]])</f>
        <v xml:space="preserve"> </v>
      </c>
      <c r="G3682" t="s">
        <v>3914</v>
      </c>
      <c r="H3682">
        <v>1</v>
      </c>
      <c r="I3682" t="str">
        <f>IF(A3682=A3681,I3681&amp;CHAR(10)&amp;"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3" spans="1:9" x14ac:dyDescent="0.25">
      <c r="A3683" t="s">
        <v>5756</v>
      </c>
      <c r="B3683">
        <v>75583888</v>
      </c>
      <c r="C3683" t="s">
        <v>16</v>
      </c>
      <c r="D3683" t="str">
        <f>IF(Tabel_Forespørgsel_fra_Visma28[[#This Row],[SupProd]]=" "," "," - "&amp;Tabel_Forespørgsel_fra_Visma28[[#This Row],[SupProd]])</f>
        <v xml:space="preserve"> </v>
      </c>
      <c r="E3683" t="s">
        <v>16</v>
      </c>
      <c r="F3683" t="str">
        <f>IF(Tabel_Forespørgsel_fra_Visma28[[#This Row],[SupDescr]]=" "," "," - "&amp;Tabel_Forespørgsel_fra_Visma28[[#This Row],[SupDescr]])</f>
        <v xml:space="preserve"> </v>
      </c>
      <c r="G3683" t="s">
        <v>3914</v>
      </c>
      <c r="H3683">
        <v>1</v>
      </c>
      <c r="I3683" t="str">
        <f>IF(A3683=A3682,I3682&amp;CHAR(10)&amp;"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4" spans="1:9" x14ac:dyDescent="0.25">
      <c r="A3684" t="s">
        <v>5757</v>
      </c>
      <c r="B3684">
        <v>75583888</v>
      </c>
      <c r="C3684" t="s">
        <v>16</v>
      </c>
      <c r="D3684" t="str">
        <f>IF(Tabel_Forespørgsel_fra_Visma28[[#This Row],[SupProd]]=" "," "," - "&amp;Tabel_Forespørgsel_fra_Visma28[[#This Row],[SupProd]])</f>
        <v xml:space="preserve"> </v>
      </c>
      <c r="E3684" t="s">
        <v>16</v>
      </c>
      <c r="F3684" t="str">
        <f>IF(Tabel_Forespørgsel_fra_Visma28[[#This Row],[SupDescr]]=" "," "," - "&amp;Tabel_Forespørgsel_fra_Visma28[[#This Row],[SupDescr]])</f>
        <v xml:space="preserve"> </v>
      </c>
      <c r="G3684" t="s">
        <v>3914</v>
      </c>
      <c r="H3684">
        <v>1</v>
      </c>
      <c r="I3684" t="str">
        <f>IF(A3684=A3683,I3683&amp;CHAR(10)&amp;"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5" spans="1:9" x14ac:dyDescent="0.25">
      <c r="A3685" t="s">
        <v>5758</v>
      </c>
      <c r="B3685">
        <v>75211662</v>
      </c>
      <c r="C3685" t="s">
        <v>16</v>
      </c>
      <c r="D3685" t="str">
        <f>IF(Tabel_Forespørgsel_fra_Visma28[[#This Row],[SupProd]]=" "," "," - "&amp;Tabel_Forespørgsel_fra_Visma28[[#This Row],[SupProd]])</f>
        <v xml:space="preserve"> </v>
      </c>
      <c r="E3685" t="s">
        <v>16</v>
      </c>
      <c r="F3685" t="str">
        <f>IF(Tabel_Forespørgsel_fra_Visma28[[#This Row],[SupDescr]]=" "," "," - "&amp;Tabel_Forespørgsel_fra_Visma28[[#This Row],[SupDescr]])</f>
        <v xml:space="preserve"> </v>
      </c>
      <c r="G3685" t="s">
        <v>7015</v>
      </c>
      <c r="H3685">
        <v>1</v>
      </c>
      <c r="I3685" t="str">
        <f>IF(A3685=A3684,I3684&amp;CHAR(10)&amp;"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86" spans="1:9" x14ac:dyDescent="0.25">
      <c r="A3686" t="s">
        <v>5746</v>
      </c>
      <c r="B3686">
        <v>75583888</v>
      </c>
      <c r="C3686" t="s">
        <v>16</v>
      </c>
      <c r="D3686" t="str">
        <f>IF(Tabel_Forespørgsel_fra_Visma28[[#This Row],[SupProd]]=" "," "," - "&amp;Tabel_Forespørgsel_fra_Visma28[[#This Row],[SupProd]])</f>
        <v xml:space="preserve"> </v>
      </c>
      <c r="E3686" t="s">
        <v>16</v>
      </c>
      <c r="F3686" t="str">
        <f>IF(Tabel_Forespørgsel_fra_Visma28[[#This Row],[SupDescr]]=" "," "," - "&amp;Tabel_Forespørgsel_fra_Visma28[[#This Row],[SupDescr]])</f>
        <v xml:space="preserve"> </v>
      </c>
      <c r="G3686" t="s">
        <v>3914</v>
      </c>
      <c r="H3686">
        <v>1</v>
      </c>
      <c r="I3686" t="str">
        <f>IF(A3686=A3685,I3685&amp;CHAR(10)&amp;"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7" spans="1:9" x14ac:dyDescent="0.25">
      <c r="A3687" t="s">
        <v>5760</v>
      </c>
      <c r="B3687">
        <v>75583888</v>
      </c>
      <c r="C3687" t="s">
        <v>16</v>
      </c>
      <c r="D3687" t="str">
        <f>IF(Tabel_Forespørgsel_fra_Visma28[[#This Row],[SupProd]]=" "," "," - "&amp;Tabel_Forespørgsel_fra_Visma28[[#This Row],[SupProd]])</f>
        <v xml:space="preserve"> </v>
      </c>
      <c r="E3687" t="s">
        <v>16</v>
      </c>
      <c r="F3687" t="str">
        <f>IF(Tabel_Forespørgsel_fra_Visma28[[#This Row],[SupDescr]]=" "," "," - "&amp;Tabel_Forespørgsel_fra_Visma28[[#This Row],[SupDescr]])</f>
        <v xml:space="preserve"> </v>
      </c>
      <c r="G3687" t="s">
        <v>3914</v>
      </c>
      <c r="H3687">
        <v>1</v>
      </c>
      <c r="I3687" t="str">
        <f>IF(A3687=A3686,I3686&amp;CHAR(10)&amp;"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8" spans="1:9" x14ac:dyDescent="0.25">
      <c r="A3688" t="s">
        <v>5747</v>
      </c>
      <c r="B3688">
        <v>75583888</v>
      </c>
      <c r="C3688" t="s">
        <v>16</v>
      </c>
      <c r="D3688" t="str">
        <f>IF(Tabel_Forespørgsel_fra_Visma28[[#This Row],[SupProd]]=" "," "," - "&amp;Tabel_Forespørgsel_fra_Visma28[[#This Row],[SupProd]])</f>
        <v xml:space="preserve"> </v>
      </c>
      <c r="E3688" t="s">
        <v>16</v>
      </c>
      <c r="F3688" t="str">
        <f>IF(Tabel_Forespørgsel_fra_Visma28[[#This Row],[SupDescr]]=" "," "," - "&amp;Tabel_Forespørgsel_fra_Visma28[[#This Row],[SupDescr]])</f>
        <v xml:space="preserve"> </v>
      </c>
      <c r="G3688" t="s">
        <v>3914</v>
      </c>
      <c r="H3688">
        <v>1</v>
      </c>
      <c r="I3688" t="str">
        <f>IF(A3688=A3687,I3687&amp;CHAR(10)&amp;"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9" spans="1:9" x14ac:dyDescent="0.25">
      <c r="A3689" t="s">
        <v>5759</v>
      </c>
      <c r="B3689">
        <v>75583888</v>
      </c>
      <c r="C3689" t="s">
        <v>16</v>
      </c>
      <c r="D3689" t="str">
        <f>IF(Tabel_Forespørgsel_fra_Visma28[[#This Row],[SupProd]]=" "," "," - "&amp;Tabel_Forespørgsel_fra_Visma28[[#This Row],[SupProd]])</f>
        <v xml:space="preserve"> </v>
      </c>
      <c r="E3689" t="s">
        <v>16</v>
      </c>
      <c r="F3689" t="str">
        <f>IF(Tabel_Forespørgsel_fra_Visma28[[#This Row],[SupDescr]]=" "," "," - "&amp;Tabel_Forespørgsel_fra_Visma28[[#This Row],[SupDescr]])</f>
        <v xml:space="preserve"> </v>
      </c>
      <c r="G3689" t="s">
        <v>3914</v>
      </c>
      <c r="H3689">
        <v>1</v>
      </c>
      <c r="I3689" t="str">
        <f>IF(A3689=A3688,I3688&amp;CHAR(10)&amp;"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0" spans="1:9" x14ac:dyDescent="0.25">
      <c r="A3690" t="s">
        <v>5748</v>
      </c>
      <c r="B3690">
        <v>75583888</v>
      </c>
      <c r="C3690" t="s">
        <v>16</v>
      </c>
      <c r="D3690" t="str">
        <f>IF(Tabel_Forespørgsel_fra_Visma28[[#This Row],[SupProd]]=" "," "," - "&amp;Tabel_Forespørgsel_fra_Visma28[[#This Row],[SupProd]])</f>
        <v xml:space="preserve"> </v>
      </c>
      <c r="E3690" t="s">
        <v>16</v>
      </c>
      <c r="F3690" t="str">
        <f>IF(Tabel_Forespørgsel_fra_Visma28[[#This Row],[SupDescr]]=" "," "," - "&amp;Tabel_Forespørgsel_fra_Visma28[[#This Row],[SupDescr]])</f>
        <v xml:space="preserve"> </v>
      </c>
      <c r="G3690" t="s">
        <v>3914</v>
      </c>
      <c r="H3690">
        <v>1</v>
      </c>
      <c r="I3690" t="str">
        <f>IF(A3690=A3689,I3689&amp;CHAR(10)&amp;"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1" spans="1:9" x14ac:dyDescent="0.25">
      <c r="A3691" t="s">
        <v>5754</v>
      </c>
      <c r="B3691">
        <v>75583888</v>
      </c>
      <c r="C3691" t="s">
        <v>16</v>
      </c>
      <c r="D3691" t="str">
        <f>IF(Tabel_Forespørgsel_fra_Visma28[[#This Row],[SupProd]]=" "," "," - "&amp;Tabel_Forespørgsel_fra_Visma28[[#This Row],[SupProd]])</f>
        <v xml:space="preserve"> </v>
      </c>
      <c r="E3691" t="s">
        <v>16</v>
      </c>
      <c r="F3691" t="str">
        <f>IF(Tabel_Forespørgsel_fra_Visma28[[#This Row],[SupDescr]]=" "," "," - "&amp;Tabel_Forespørgsel_fra_Visma28[[#This Row],[SupDescr]])</f>
        <v xml:space="preserve"> </v>
      </c>
      <c r="G3691" t="s">
        <v>3914</v>
      </c>
      <c r="H3691">
        <v>1</v>
      </c>
      <c r="I3691" t="str">
        <f>IF(A3691=A3690,I3690&amp;CHAR(10)&amp;"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2" spans="1:9" x14ac:dyDescent="0.25">
      <c r="A3692" t="s">
        <v>5752</v>
      </c>
      <c r="B3692">
        <v>75583888</v>
      </c>
      <c r="C3692" t="s">
        <v>16</v>
      </c>
      <c r="D3692" t="str">
        <f>IF(Tabel_Forespørgsel_fra_Visma28[[#This Row],[SupProd]]=" "," "," - "&amp;Tabel_Forespørgsel_fra_Visma28[[#This Row],[SupProd]])</f>
        <v xml:space="preserve"> </v>
      </c>
      <c r="E3692" t="s">
        <v>16</v>
      </c>
      <c r="F3692" t="str">
        <f>IF(Tabel_Forespørgsel_fra_Visma28[[#This Row],[SupDescr]]=" "," "," - "&amp;Tabel_Forespørgsel_fra_Visma28[[#This Row],[SupDescr]])</f>
        <v xml:space="preserve"> </v>
      </c>
      <c r="G3692" t="s">
        <v>3914</v>
      </c>
      <c r="H3692">
        <v>1</v>
      </c>
      <c r="I3692" t="str">
        <f>IF(A3692=A3691,I3691&amp;CHAR(10)&amp;"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3" spans="1:9" x14ac:dyDescent="0.25">
      <c r="A3693" t="s">
        <v>5738</v>
      </c>
      <c r="B3693">
        <v>75583888</v>
      </c>
      <c r="C3693" t="s">
        <v>16</v>
      </c>
      <c r="D3693" t="str">
        <f>IF(Tabel_Forespørgsel_fra_Visma28[[#This Row],[SupProd]]=" "," "," - "&amp;Tabel_Forespørgsel_fra_Visma28[[#This Row],[SupProd]])</f>
        <v xml:space="preserve"> </v>
      </c>
      <c r="E3693" t="s">
        <v>16</v>
      </c>
      <c r="F3693" t="str">
        <f>IF(Tabel_Forespørgsel_fra_Visma28[[#This Row],[SupDescr]]=" "," "," - "&amp;Tabel_Forespørgsel_fra_Visma28[[#This Row],[SupDescr]])</f>
        <v xml:space="preserve"> </v>
      </c>
      <c r="G3693" t="s">
        <v>3914</v>
      </c>
      <c r="H3693">
        <v>1</v>
      </c>
      <c r="I3693" t="str">
        <f>IF(A3693=A3692,I3692&amp;CHAR(10)&amp;"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4" spans="1:9" x14ac:dyDescent="0.25">
      <c r="A3694" t="s">
        <v>5745</v>
      </c>
      <c r="B3694">
        <v>75583888</v>
      </c>
      <c r="C3694" t="s">
        <v>16</v>
      </c>
      <c r="D3694" t="str">
        <f>IF(Tabel_Forespørgsel_fra_Visma28[[#This Row],[SupProd]]=" "," "," - "&amp;Tabel_Forespørgsel_fra_Visma28[[#This Row],[SupProd]])</f>
        <v xml:space="preserve"> </v>
      </c>
      <c r="E3694" t="s">
        <v>16</v>
      </c>
      <c r="F3694" t="str">
        <f>IF(Tabel_Forespørgsel_fra_Visma28[[#This Row],[SupDescr]]=" "," "," - "&amp;Tabel_Forespørgsel_fra_Visma28[[#This Row],[SupDescr]])</f>
        <v xml:space="preserve"> </v>
      </c>
      <c r="G3694" t="s">
        <v>3914</v>
      </c>
      <c r="H3694">
        <v>1</v>
      </c>
      <c r="I3694" t="str">
        <f>IF(A3694=A3693,I3693&amp;CHAR(10)&amp;"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5" spans="1:9" x14ac:dyDescent="0.25">
      <c r="A3695" t="s">
        <v>5739</v>
      </c>
      <c r="B3695">
        <v>75583888</v>
      </c>
      <c r="C3695" t="s">
        <v>16</v>
      </c>
      <c r="D3695" t="str">
        <f>IF(Tabel_Forespørgsel_fra_Visma28[[#This Row],[SupProd]]=" "," "," - "&amp;Tabel_Forespørgsel_fra_Visma28[[#This Row],[SupProd]])</f>
        <v xml:space="preserve"> </v>
      </c>
      <c r="E3695" t="s">
        <v>16</v>
      </c>
      <c r="F3695" t="str">
        <f>IF(Tabel_Forespørgsel_fra_Visma28[[#This Row],[SupDescr]]=" "," "," - "&amp;Tabel_Forespørgsel_fra_Visma28[[#This Row],[SupDescr]])</f>
        <v xml:space="preserve"> </v>
      </c>
      <c r="G3695" t="s">
        <v>3914</v>
      </c>
      <c r="H3695">
        <v>1</v>
      </c>
      <c r="I3695" t="str">
        <f>IF(A3695=A3694,I3694&amp;CHAR(10)&amp;"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6" spans="1:9" x14ac:dyDescent="0.25">
      <c r="A3696" t="s">
        <v>5743</v>
      </c>
      <c r="B3696">
        <v>75583888</v>
      </c>
      <c r="C3696" t="s">
        <v>16</v>
      </c>
      <c r="D3696" t="str">
        <f>IF(Tabel_Forespørgsel_fra_Visma28[[#This Row],[SupProd]]=" "," "," - "&amp;Tabel_Forespørgsel_fra_Visma28[[#This Row],[SupProd]])</f>
        <v xml:space="preserve"> </v>
      </c>
      <c r="E3696" t="s">
        <v>16</v>
      </c>
      <c r="F3696" t="str">
        <f>IF(Tabel_Forespørgsel_fra_Visma28[[#This Row],[SupDescr]]=" "," "," - "&amp;Tabel_Forespørgsel_fra_Visma28[[#This Row],[SupDescr]])</f>
        <v xml:space="preserve"> </v>
      </c>
      <c r="G3696" t="s">
        <v>3914</v>
      </c>
      <c r="H3696">
        <v>1</v>
      </c>
      <c r="I3696" t="str">
        <f>IF(A3696=A3695,I3695&amp;CHAR(10)&amp;"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7" spans="1:9" x14ac:dyDescent="0.25">
      <c r="A3697" t="s">
        <v>5732</v>
      </c>
      <c r="B3697">
        <v>75583888</v>
      </c>
      <c r="C3697" t="s">
        <v>16</v>
      </c>
      <c r="D3697" t="str">
        <f>IF(Tabel_Forespørgsel_fra_Visma28[[#This Row],[SupProd]]=" "," "," - "&amp;Tabel_Forespørgsel_fra_Visma28[[#This Row],[SupProd]])</f>
        <v xml:space="preserve"> </v>
      </c>
      <c r="E3697" t="s">
        <v>16</v>
      </c>
      <c r="F3697" t="str">
        <f>IF(Tabel_Forespørgsel_fra_Visma28[[#This Row],[SupDescr]]=" "," "," - "&amp;Tabel_Forespørgsel_fra_Visma28[[#This Row],[SupDescr]])</f>
        <v xml:space="preserve"> </v>
      </c>
      <c r="G3697" t="s">
        <v>3914</v>
      </c>
      <c r="H3697">
        <v>1</v>
      </c>
      <c r="I3697" t="str">
        <f>IF(A3697=A3696,I3696&amp;CHAR(10)&amp;"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8" spans="1:9" x14ac:dyDescent="0.25">
      <c r="A3698" t="s">
        <v>5740</v>
      </c>
      <c r="B3698">
        <v>75583888</v>
      </c>
      <c r="C3698" t="s">
        <v>16</v>
      </c>
      <c r="D3698" t="str">
        <f>IF(Tabel_Forespørgsel_fra_Visma28[[#This Row],[SupProd]]=" "," "," - "&amp;Tabel_Forespørgsel_fra_Visma28[[#This Row],[SupProd]])</f>
        <v xml:space="preserve"> </v>
      </c>
      <c r="E3698" t="s">
        <v>16</v>
      </c>
      <c r="F3698" t="str">
        <f>IF(Tabel_Forespørgsel_fra_Visma28[[#This Row],[SupDescr]]=" "," "," - "&amp;Tabel_Forespørgsel_fra_Visma28[[#This Row],[SupDescr]])</f>
        <v xml:space="preserve"> </v>
      </c>
      <c r="G3698" t="s">
        <v>3914</v>
      </c>
      <c r="H3698">
        <v>1</v>
      </c>
      <c r="I3698" t="str">
        <f>IF(A3698=A3697,I3697&amp;CHAR(10)&amp;"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9" spans="1:9" x14ac:dyDescent="0.25">
      <c r="A3699" t="s">
        <v>5741</v>
      </c>
      <c r="B3699">
        <v>75583888</v>
      </c>
      <c r="C3699" t="s">
        <v>16</v>
      </c>
      <c r="D3699" t="str">
        <f>IF(Tabel_Forespørgsel_fra_Visma28[[#This Row],[SupProd]]=" "," "," - "&amp;Tabel_Forespørgsel_fra_Visma28[[#This Row],[SupProd]])</f>
        <v xml:space="preserve"> </v>
      </c>
      <c r="E3699" t="s">
        <v>16</v>
      </c>
      <c r="F3699" t="str">
        <f>IF(Tabel_Forespørgsel_fra_Visma28[[#This Row],[SupDescr]]=" "," "," - "&amp;Tabel_Forespørgsel_fra_Visma28[[#This Row],[SupDescr]])</f>
        <v xml:space="preserve"> </v>
      </c>
      <c r="G3699" t="s">
        <v>3914</v>
      </c>
      <c r="H3699">
        <v>1</v>
      </c>
      <c r="I3699" t="str">
        <f>IF(A3699=A3698,I3698&amp;CHAR(10)&amp;"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0" spans="1:9" x14ac:dyDescent="0.25">
      <c r="A3700" t="s">
        <v>5753</v>
      </c>
      <c r="B3700">
        <v>75583888</v>
      </c>
      <c r="C3700" t="s">
        <v>16</v>
      </c>
      <c r="D3700" t="str">
        <f>IF(Tabel_Forespørgsel_fra_Visma28[[#This Row],[SupProd]]=" "," "," - "&amp;Tabel_Forespørgsel_fra_Visma28[[#This Row],[SupProd]])</f>
        <v xml:space="preserve"> </v>
      </c>
      <c r="E3700" t="s">
        <v>16</v>
      </c>
      <c r="F3700" t="str">
        <f>IF(Tabel_Forespørgsel_fra_Visma28[[#This Row],[SupDescr]]=" "," "," - "&amp;Tabel_Forespørgsel_fra_Visma28[[#This Row],[SupDescr]])</f>
        <v xml:space="preserve"> </v>
      </c>
      <c r="G3700" t="s">
        <v>3914</v>
      </c>
      <c r="H3700">
        <v>1</v>
      </c>
      <c r="I3700" t="str">
        <f>IF(A3700=A3699,I3699&amp;CHAR(10)&amp;"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1" spans="1:9" x14ac:dyDescent="0.25">
      <c r="A3701" t="s">
        <v>5749</v>
      </c>
      <c r="B3701">
        <v>75583888</v>
      </c>
      <c r="C3701" t="s">
        <v>16</v>
      </c>
      <c r="D3701" t="str">
        <f>IF(Tabel_Forespørgsel_fra_Visma28[[#This Row],[SupProd]]=" "," "," - "&amp;Tabel_Forespørgsel_fra_Visma28[[#This Row],[SupProd]])</f>
        <v xml:space="preserve"> </v>
      </c>
      <c r="E3701" t="s">
        <v>16</v>
      </c>
      <c r="F3701" t="str">
        <f>IF(Tabel_Forespørgsel_fra_Visma28[[#This Row],[SupDescr]]=" "," "," - "&amp;Tabel_Forespørgsel_fra_Visma28[[#This Row],[SupDescr]])</f>
        <v xml:space="preserve"> </v>
      </c>
      <c r="G3701" t="s">
        <v>3914</v>
      </c>
      <c r="H3701">
        <v>1</v>
      </c>
      <c r="I3701" t="str">
        <f>IF(A3701=A3700,I3700&amp;CHAR(10)&amp;"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2" spans="1:9" x14ac:dyDescent="0.25">
      <c r="A3702" t="s">
        <v>5750</v>
      </c>
      <c r="B3702">
        <v>75583888</v>
      </c>
      <c r="C3702" t="s">
        <v>16</v>
      </c>
      <c r="D3702" t="str">
        <f>IF(Tabel_Forespørgsel_fra_Visma28[[#This Row],[SupProd]]=" "," "," - "&amp;Tabel_Forespørgsel_fra_Visma28[[#This Row],[SupProd]])</f>
        <v xml:space="preserve"> </v>
      </c>
      <c r="E3702" t="s">
        <v>16</v>
      </c>
      <c r="F3702" t="str">
        <f>IF(Tabel_Forespørgsel_fra_Visma28[[#This Row],[SupDescr]]=" "," "," - "&amp;Tabel_Forespørgsel_fra_Visma28[[#This Row],[SupDescr]])</f>
        <v xml:space="preserve"> </v>
      </c>
      <c r="G3702" t="s">
        <v>3914</v>
      </c>
      <c r="H3702">
        <v>1</v>
      </c>
      <c r="I3702" t="str">
        <f>IF(A3702=A3701,I3701&amp;CHAR(10)&amp;"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3" spans="1:9" x14ac:dyDescent="0.25">
      <c r="A3703" t="s">
        <v>5733</v>
      </c>
      <c r="B3703">
        <v>75583888</v>
      </c>
      <c r="C3703" t="s">
        <v>16</v>
      </c>
      <c r="D3703" t="str">
        <f>IF(Tabel_Forespørgsel_fra_Visma28[[#This Row],[SupProd]]=" "," "," - "&amp;Tabel_Forespørgsel_fra_Visma28[[#This Row],[SupProd]])</f>
        <v xml:space="preserve"> </v>
      </c>
      <c r="E3703" t="s">
        <v>16</v>
      </c>
      <c r="F3703" t="str">
        <f>IF(Tabel_Forespørgsel_fra_Visma28[[#This Row],[SupDescr]]=" "," "," - "&amp;Tabel_Forespørgsel_fra_Visma28[[#This Row],[SupDescr]])</f>
        <v xml:space="preserve"> </v>
      </c>
      <c r="G3703" t="s">
        <v>3914</v>
      </c>
      <c r="H3703">
        <v>1</v>
      </c>
      <c r="I3703" t="str">
        <f>IF(A3703=A3702,I3702&amp;CHAR(10)&amp;"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4" spans="1:9" x14ac:dyDescent="0.25">
      <c r="A3704" t="s">
        <v>5734</v>
      </c>
      <c r="B3704">
        <v>75583888</v>
      </c>
      <c r="C3704" t="s">
        <v>16</v>
      </c>
      <c r="D3704" t="str">
        <f>IF(Tabel_Forespørgsel_fra_Visma28[[#This Row],[SupProd]]=" "," "," - "&amp;Tabel_Forespørgsel_fra_Visma28[[#This Row],[SupProd]])</f>
        <v xml:space="preserve"> </v>
      </c>
      <c r="E3704" t="s">
        <v>16</v>
      </c>
      <c r="F3704" t="str">
        <f>IF(Tabel_Forespørgsel_fra_Visma28[[#This Row],[SupDescr]]=" "," "," - "&amp;Tabel_Forespørgsel_fra_Visma28[[#This Row],[SupDescr]])</f>
        <v xml:space="preserve"> </v>
      </c>
      <c r="G3704" t="s">
        <v>3914</v>
      </c>
      <c r="H3704">
        <v>1</v>
      </c>
      <c r="I3704" t="str">
        <f>IF(A3704=A3703,I3703&amp;CHAR(10)&amp;"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5" spans="1:9" x14ac:dyDescent="0.25">
      <c r="A3705" t="s">
        <v>5735</v>
      </c>
      <c r="B3705">
        <v>75211662</v>
      </c>
      <c r="C3705" t="s">
        <v>16</v>
      </c>
      <c r="D3705" t="str">
        <f>IF(Tabel_Forespørgsel_fra_Visma28[[#This Row],[SupProd]]=" "," "," - "&amp;Tabel_Forespørgsel_fra_Visma28[[#This Row],[SupProd]])</f>
        <v xml:space="preserve"> </v>
      </c>
      <c r="E3705" t="s">
        <v>16</v>
      </c>
      <c r="F3705" t="str">
        <f>IF(Tabel_Forespørgsel_fra_Visma28[[#This Row],[SupDescr]]=" "," "," - "&amp;Tabel_Forespørgsel_fra_Visma28[[#This Row],[SupDescr]])</f>
        <v xml:space="preserve"> </v>
      </c>
      <c r="G3705" t="s">
        <v>7015</v>
      </c>
      <c r="H3705">
        <v>1</v>
      </c>
      <c r="I3705" t="str">
        <f>IF(A3705=A3704,I3704&amp;CHAR(10)&amp;"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06" spans="1:9" x14ac:dyDescent="0.25">
      <c r="A3706" t="s">
        <v>5736</v>
      </c>
      <c r="B3706">
        <v>75211662</v>
      </c>
      <c r="C3706" t="s">
        <v>16</v>
      </c>
      <c r="D3706" t="str">
        <f>IF(Tabel_Forespørgsel_fra_Visma28[[#This Row],[SupProd]]=" "," "," - "&amp;Tabel_Forespørgsel_fra_Visma28[[#This Row],[SupProd]])</f>
        <v xml:space="preserve"> </v>
      </c>
      <c r="E3706" t="s">
        <v>16</v>
      </c>
      <c r="F3706" t="str">
        <f>IF(Tabel_Forespørgsel_fra_Visma28[[#This Row],[SupDescr]]=" "," "," - "&amp;Tabel_Forespørgsel_fra_Visma28[[#This Row],[SupDescr]])</f>
        <v xml:space="preserve"> </v>
      </c>
      <c r="G3706" t="s">
        <v>7015</v>
      </c>
      <c r="H3706">
        <v>1</v>
      </c>
      <c r="I3706" t="str">
        <f>IF(A3706=A3705,I3705&amp;CHAR(10)&amp;"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07" spans="1:9" x14ac:dyDescent="0.25">
      <c r="A3707" t="s">
        <v>5742</v>
      </c>
      <c r="B3707">
        <v>75583888</v>
      </c>
      <c r="C3707" t="s">
        <v>16</v>
      </c>
      <c r="D3707" t="str">
        <f>IF(Tabel_Forespørgsel_fra_Visma28[[#This Row],[SupProd]]=" "," "," - "&amp;Tabel_Forespørgsel_fra_Visma28[[#This Row],[SupProd]])</f>
        <v xml:space="preserve"> </v>
      </c>
      <c r="E3707" t="s">
        <v>16</v>
      </c>
      <c r="F3707" t="str">
        <f>IF(Tabel_Forespørgsel_fra_Visma28[[#This Row],[SupDescr]]=" "," "," - "&amp;Tabel_Forespørgsel_fra_Visma28[[#This Row],[SupDescr]])</f>
        <v xml:space="preserve"> </v>
      </c>
      <c r="G3707" t="s">
        <v>3914</v>
      </c>
      <c r="H3707">
        <v>1</v>
      </c>
      <c r="I3707" t="str">
        <f>IF(A3707=A3706,I3706&amp;CHAR(10)&amp;"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8" spans="1:9" x14ac:dyDescent="0.25">
      <c r="A3708" t="s">
        <v>5751</v>
      </c>
      <c r="B3708">
        <v>75583888</v>
      </c>
      <c r="C3708" t="s">
        <v>16</v>
      </c>
      <c r="D3708" t="str">
        <f>IF(Tabel_Forespørgsel_fra_Visma28[[#This Row],[SupProd]]=" "," "," - "&amp;Tabel_Forespørgsel_fra_Visma28[[#This Row],[SupProd]])</f>
        <v xml:space="preserve"> </v>
      </c>
      <c r="E3708" t="s">
        <v>16</v>
      </c>
      <c r="F3708" t="str">
        <f>IF(Tabel_Forespørgsel_fra_Visma28[[#This Row],[SupDescr]]=" "," "," - "&amp;Tabel_Forespørgsel_fra_Visma28[[#This Row],[SupDescr]])</f>
        <v xml:space="preserve"> </v>
      </c>
      <c r="G3708" t="s">
        <v>3914</v>
      </c>
      <c r="H3708">
        <v>1</v>
      </c>
      <c r="I3708" t="str">
        <f>IF(A3708=A3707,I3707&amp;CHAR(10)&amp;"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9" spans="1:9" x14ac:dyDescent="0.25">
      <c r="A3709" t="s">
        <v>5744</v>
      </c>
      <c r="B3709">
        <v>75583888</v>
      </c>
      <c r="C3709" t="s">
        <v>16</v>
      </c>
      <c r="D3709" t="str">
        <f>IF(Tabel_Forespørgsel_fra_Visma28[[#This Row],[SupProd]]=" "," "," - "&amp;Tabel_Forespørgsel_fra_Visma28[[#This Row],[SupProd]])</f>
        <v xml:space="preserve"> </v>
      </c>
      <c r="E3709" t="s">
        <v>16</v>
      </c>
      <c r="F3709" t="str">
        <f>IF(Tabel_Forespørgsel_fra_Visma28[[#This Row],[SupDescr]]=" "," "," - "&amp;Tabel_Forespørgsel_fra_Visma28[[#This Row],[SupDescr]])</f>
        <v xml:space="preserve"> </v>
      </c>
      <c r="G3709" t="s">
        <v>3914</v>
      </c>
      <c r="H3709">
        <v>1</v>
      </c>
      <c r="I3709" t="str">
        <f>IF(A3709=A3708,I3708&amp;CHAR(10)&amp;"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10" spans="1:9" x14ac:dyDescent="0.25">
      <c r="A3710" t="s">
        <v>5675</v>
      </c>
      <c r="B3710">
        <v>75196500</v>
      </c>
      <c r="C3710" t="s">
        <v>16</v>
      </c>
      <c r="D3710" t="str">
        <f>IF(Tabel_Forespørgsel_fra_Visma28[[#This Row],[SupProd]]=" "," "," - "&amp;Tabel_Forespørgsel_fra_Visma28[[#This Row],[SupProd]])</f>
        <v xml:space="preserve"> </v>
      </c>
      <c r="E3710" t="s">
        <v>16</v>
      </c>
      <c r="F3710" t="str">
        <f>IF(Tabel_Forespørgsel_fra_Visma28[[#This Row],[SupDescr]]=" "," "," - "&amp;Tabel_Forespørgsel_fra_Visma28[[#This Row],[SupDescr]])</f>
        <v xml:space="preserve"> </v>
      </c>
      <c r="G3710" t="s">
        <v>2425</v>
      </c>
      <c r="H3710">
        <v>1</v>
      </c>
      <c r="I3710" t="str">
        <f>IF(A3710=A3709,I3709&amp;CHAR(10)&amp;"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711" spans="1:9" x14ac:dyDescent="0.25">
      <c r="A3711" t="s">
        <v>5676</v>
      </c>
      <c r="B3711">
        <v>75196500</v>
      </c>
      <c r="C3711" t="s">
        <v>16</v>
      </c>
      <c r="D3711" t="str">
        <f>IF(Tabel_Forespørgsel_fra_Visma28[[#This Row],[SupProd]]=" "," "," - "&amp;Tabel_Forespørgsel_fra_Visma28[[#This Row],[SupProd]])</f>
        <v xml:space="preserve"> </v>
      </c>
      <c r="E3711" t="s">
        <v>16</v>
      </c>
      <c r="F3711" t="str">
        <f>IF(Tabel_Forespørgsel_fra_Visma28[[#This Row],[SupDescr]]=" "," "," - "&amp;Tabel_Forespørgsel_fra_Visma28[[#This Row],[SupDescr]])</f>
        <v xml:space="preserve"> </v>
      </c>
      <c r="G3711" t="s">
        <v>2425</v>
      </c>
      <c r="H3711">
        <v>1</v>
      </c>
      <c r="I3711" t="str">
        <f>IF(A3711=A3710,I3710&amp;CHAR(10)&amp;"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712" spans="1:9" x14ac:dyDescent="0.25">
      <c r="A3712" t="s">
        <v>5672</v>
      </c>
      <c r="B3712">
        <v>75583888</v>
      </c>
      <c r="C3712" t="s">
        <v>16</v>
      </c>
      <c r="D3712" t="str">
        <f>IF(Tabel_Forespørgsel_fra_Visma28[[#This Row],[SupProd]]=" "," "," - "&amp;Tabel_Forespørgsel_fra_Visma28[[#This Row],[SupProd]])</f>
        <v xml:space="preserve"> </v>
      </c>
      <c r="E3712" t="s">
        <v>16</v>
      </c>
      <c r="F3712" t="str">
        <f>IF(Tabel_Forespørgsel_fra_Visma28[[#This Row],[SupDescr]]=" "," "," - "&amp;Tabel_Forespørgsel_fra_Visma28[[#This Row],[SupDescr]])</f>
        <v xml:space="preserve"> </v>
      </c>
      <c r="G3712" t="s">
        <v>3914</v>
      </c>
      <c r="H3712">
        <v>1</v>
      </c>
      <c r="I3712" t="str">
        <f>IF(A3712=A3711,I3711&amp;CHAR(10)&amp;"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13" spans="1:9" x14ac:dyDescent="0.25">
      <c r="A3713" t="s">
        <v>5674</v>
      </c>
      <c r="B3713">
        <v>75196500</v>
      </c>
      <c r="C3713" t="s">
        <v>16</v>
      </c>
      <c r="D3713" t="str">
        <f>IF(Tabel_Forespørgsel_fra_Visma28[[#This Row],[SupProd]]=" "," "," - "&amp;Tabel_Forespørgsel_fra_Visma28[[#This Row],[SupProd]])</f>
        <v xml:space="preserve"> </v>
      </c>
      <c r="E3713" t="s">
        <v>16</v>
      </c>
      <c r="F3713" t="str">
        <f>IF(Tabel_Forespørgsel_fra_Visma28[[#This Row],[SupDescr]]=" "," "," - "&amp;Tabel_Forespørgsel_fra_Visma28[[#This Row],[SupDescr]])</f>
        <v xml:space="preserve"> </v>
      </c>
      <c r="G3713" t="s">
        <v>2425</v>
      </c>
      <c r="H3713">
        <v>1</v>
      </c>
      <c r="I3713" t="str">
        <f>IF(A3713=A3712,I3712&amp;CHAR(10)&amp;"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714" spans="1:9" x14ac:dyDescent="0.25">
      <c r="A3714" t="s">
        <v>5669</v>
      </c>
      <c r="B3714">
        <v>75196500</v>
      </c>
      <c r="C3714" t="s">
        <v>16</v>
      </c>
      <c r="D3714" t="str">
        <f>IF(Tabel_Forespørgsel_fra_Visma28[[#This Row],[SupProd]]=" "," "," - "&amp;Tabel_Forespørgsel_fra_Visma28[[#This Row],[SupProd]])</f>
        <v xml:space="preserve"> </v>
      </c>
      <c r="E3714" t="s">
        <v>16</v>
      </c>
      <c r="F3714" t="str">
        <f>IF(Tabel_Forespørgsel_fra_Visma28[[#This Row],[SupDescr]]=" "," "," - "&amp;Tabel_Forespørgsel_fra_Visma28[[#This Row],[SupDescr]])</f>
        <v xml:space="preserve"> </v>
      </c>
      <c r="G3714" t="s">
        <v>2425</v>
      </c>
      <c r="H3714">
        <v>1</v>
      </c>
      <c r="I3714" t="str">
        <f>IF(A3714=A3713,I3713&amp;CHAR(10)&amp;"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715" spans="1:9" x14ac:dyDescent="0.25">
      <c r="A3715" t="s">
        <v>5673</v>
      </c>
      <c r="B3715">
        <v>75583888</v>
      </c>
      <c r="C3715" t="s">
        <v>16</v>
      </c>
      <c r="D3715" t="str">
        <f>IF(Tabel_Forespørgsel_fra_Visma28[[#This Row],[SupProd]]=" "," "," - "&amp;Tabel_Forespørgsel_fra_Visma28[[#This Row],[SupProd]])</f>
        <v xml:space="preserve"> </v>
      </c>
      <c r="E3715" t="s">
        <v>16</v>
      </c>
      <c r="F3715" t="str">
        <f>IF(Tabel_Forespørgsel_fra_Visma28[[#This Row],[SupDescr]]=" "," "," - "&amp;Tabel_Forespørgsel_fra_Visma28[[#This Row],[SupDescr]])</f>
        <v xml:space="preserve"> </v>
      </c>
      <c r="G3715" t="s">
        <v>3914</v>
      </c>
      <c r="H3715">
        <v>1</v>
      </c>
      <c r="I3715" t="str">
        <f>IF(A3715=A3714,I3714&amp;CHAR(10)&amp;"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16" spans="1:9" x14ac:dyDescent="0.25">
      <c r="A3716" t="s">
        <v>5737</v>
      </c>
      <c r="B3716">
        <v>75211662</v>
      </c>
      <c r="C3716" t="s">
        <v>16</v>
      </c>
      <c r="D3716" t="str">
        <f>IF(Tabel_Forespørgsel_fra_Visma28[[#This Row],[SupProd]]=" "," "," - "&amp;Tabel_Forespørgsel_fra_Visma28[[#This Row],[SupProd]])</f>
        <v xml:space="preserve"> </v>
      </c>
      <c r="E3716" t="s">
        <v>16</v>
      </c>
      <c r="F3716" t="str">
        <f>IF(Tabel_Forespørgsel_fra_Visma28[[#This Row],[SupDescr]]=" "," "," - "&amp;Tabel_Forespørgsel_fra_Visma28[[#This Row],[SupDescr]])</f>
        <v xml:space="preserve"> </v>
      </c>
      <c r="G3716" t="s">
        <v>7015</v>
      </c>
      <c r="H3716">
        <v>1</v>
      </c>
      <c r="I3716" t="str">
        <f>IF(A3716=A3715,I3715&amp;CHAR(10)&amp;"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17" spans="1:9" x14ac:dyDescent="0.25">
      <c r="A3717" t="s">
        <v>5854</v>
      </c>
      <c r="B3717">
        <v>75180019</v>
      </c>
      <c r="C3717" t="s">
        <v>16</v>
      </c>
      <c r="D3717" t="str">
        <f>IF(Tabel_Forespørgsel_fra_Visma28[[#This Row],[SupProd]]=" "," "," - "&amp;Tabel_Forespørgsel_fra_Visma28[[#This Row],[SupProd]])</f>
        <v xml:space="preserve"> </v>
      </c>
      <c r="E3717" t="s">
        <v>16</v>
      </c>
      <c r="F3717" t="str">
        <f>IF(Tabel_Forespørgsel_fra_Visma28[[#This Row],[SupDescr]]=" "," "," - "&amp;Tabel_Forespørgsel_fra_Visma28[[#This Row],[SupDescr]])</f>
        <v xml:space="preserve"> </v>
      </c>
      <c r="G3717" t="s">
        <v>2430</v>
      </c>
      <c r="H3717">
        <v>1</v>
      </c>
      <c r="I3717" t="str">
        <f>IF(A3717=A3716,I3716&amp;CHAR(10)&amp;"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18" spans="1:9" x14ac:dyDescent="0.25">
      <c r="A3718" t="s">
        <v>6441</v>
      </c>
      <c r="B3718">
        <v>75583888</v>
      </c>
      <c r="C3718" t="s">
        <v>16</v>
      </c>
      <c r="D3718" t="str">
        <f>IF(Tabel_Forespørgsel_fra_Visma28[[#This Row],[SupProd]]=" "," "," - "&amp;Tabel_Forespørgsel_fra_Visma28[[#This Row],[SupProd]])</f>
        <v xml:space="preserve"> </v>
      </c>
      <c r="E3718" t="s">
        <v>16</v>
      </c>
      <c r="F3718" t="str">
        <f>IF(Tabel_Forespørgsel_fra_Visma28[[#This Row],[SupDescr]]=" "," "," - "&amp;Tabel_Forespørgsel_fra_Visma28[[#This Row],[SupDescr]])</f>
        <v xml:space="preserve"> </v>
      </c>
      <c r="G3718" t="s">
        <v>3914</v>
      </c>
      <c r="H3718">
        <v>2</v>
      </c>
      <c r="I3718" t="str">
        <f>IF(A3718=A3717,I3717&amp;CHAR(10)&amp;"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19" spans="1:9" x14ac:dyDescent="0.25">
      <c r="A3719" t="s">
        <v>6438</v>
      </c>
      <c r="B3719">
        <v>75583888</v>
      </c>
      <c r="C3719" t="s">
        <v>16</v>
      </c>
      <c r="D3719" t="str">
        <f>IF(Tabel_Forespørgsel_fra_Visma28[[#This Row],[SupProd]]=" "," "," - "&amp;Tabel_Forespørgsel_fra_Visma28[[#This Row],[SupProd]])</f>
        <v xml:space="preserve"> </v>
      </c>
      <c r="E3719" t="s">
        <v>16</v>
      </c>
      <c r="F3719" t="str">
        <f>IF(Tabel_Forespørgsel_fra_Visma28[[#This Row],[SupDescr]]=" "," "," - "&amp;Tabel_Forespørgsel_fra_Visma28[[#This Row],[SupDescr]])</f>
        <v xml:space="preserve"> </v>
      </c>
      <c r="G3719" t="s">
        <v>3914</v>
      </c>
      <c r="H3719">
        <v>2</v>
      </c>
      <c r="I3719" t="str">
        <f>IF(A3719=A3718,I3718&amp;CHAR(10)&amp;"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20" spans="1:9" x14ac:dyDescent="0.25">
      <c r="A3720" t="s">
        <v>6445</v>
      </c>
      <c r="B3720">
        <v>75583888</v>
      </c>
      <c r="C3720" t="s">
        <v>16</v>
      </c>
      <c r="D3720" t="str">
        <f>IF(Tabel_Forespørgsel_fra_Visma28[[#This Row],[SupProd]]=" "," "," - "&amp;Tabel_Forespørgsel_fra_Visma28[[#This Row],[SupProd]])</f>
        <v xml:space="preserve"> </v>
      </c>
      <c r="E3720" t="s">
        <v>16</v>
      </c>
      <c r="F3720" t="str">
        <f>IF(Tabel_Forespørgsel_fra_Visma28[[#This Row],[SupDescr]]=" "," "," - "&amp;Tabel_Forespørgsel_fra_Visma28[[#This Row],[SupDescr]])</f>
        <v xml:space="preserve"> </v>
      </c>
      <c r="G3720" t="s">
        <v>3914</v>
      </c>
      <c r="H3720">
        <v>2</v>
      </c>
      <c r="I3720" t="str">
        <f>IF(A3720=A3719,I3719&amp;CHAR(10)&amp;"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21" spans="1:9" x14ac:dyDescent="0.25">
      <c r="A3721" t="s">
        <v>6442</v>
      </c>
      <c r="B3721">
        <v>75583888</v>
      </c>
      <c r="C3721" t="s">
        <v>16</v>
      </c>
      <c r="D3721" t="str">
        <f>IF(Tabel_Forespørgsel_fra_Visma28[[#This Row],[SupProd]]=" "," "," - "&amp;Tabel_Forespørgsel_fra_Visma28[[#This Row],[SupProd]])</f>
        <v xml:space="preserve"> </v>
      </c>
      <c r="E3721" t="s">
        <v>16</v>
      </c>
      <c r="F3721" t="str">
        <f>IF(Tabel_Forespørgsel_fra_Visma28[[#This Row],[SupDescr]]=" "," "," - "&amp;Tabel_Forespørgsel_fra_Visma28[[#This Row],[SupDescr]])</f>
        <v xml:space="preserve"> </v>
      </c>
      <c r="G3721" t="s">
        <v>3914</v>
      </c>
      <c r="H3721">
        <v>2</v>
      </c>
      <c r="I3721" t="str">
        <f>IF(A3721=A3720,I3720&amp;CHAR(10)&amp;"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22" spans="1:9" x14ac:dyDescent="0.25">
      <c r="A3722" t="s">
        <v>6443</v>
      </c>
      <c r="B3722">
        <v>75583888</v>
      </c>
      <c r="C3722" t="s">
        <v>16</v>
      </c>
      <c r="D3722" t="str">
        <f>IF(Tabel_Forespørgsel_fra_Visma28[[#This Row],[SupProd]]=" "," "," - "&amp;Tabel_Forespørgsel_fra_Visma28[[#This Row],[SupProd]])</f>
        <v xml:space="preserve"> </v>
      </c>
      <c r="E3722" t="s">
        <v>16</v>
      </c>
      <c r="F3722" t="str">
        <f>IF(Tabel_Forespørgsel_fra_Visma28[[#This Row],[SupDescr]]=" "," "," - "&amp;Tabel_Forespørgsel_fra_Visma28[[#This Row],[SupDescr]])</f>
        <v xml:space="preserve"> </v>
      </c>
      <c r="G3722" t="s">
        <v>3914</v>
      </c>
      <c r="H3722">
        <v>2</v>
      </c>
      <c r="I3722" t="str">
        <f>IF(A3722=A3721,I3721&amp;CHAR(10)&amp;"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23" spans="1:9" x14ac:dyDescent="0.25">
      <c r="A3723" t="s">
        <v>6446</v>
      </c>
      <c r="B3723">
        <v>75180019</v>
      </c>
      <c r="C3723" t="s">
        <v>16</v>
      </c>
      <c r="D3723" t="str">
        <f>IF(Tabel_Forespørgsel_fra_Visma28[[#This Row],[SupProd]]=" "," "," - "&amp;Tabel_Forespørgsel_fra_Visma28[[#This Row],[SupProd]])</f>
        <v xml:space="preserve"> </v>
      </c>
      <c r="E3723" t="s">
        <v>16</v>
      </c>
      <c r="F3723" t="str">
        <f>IF(Tabel_Forespørgsel_fra_Visma28[[#This Row],[SupDescr]]=" "," "," - "&amp;Tabel_Forespørgsel_fra_Visma28[[#This Row],[SupDescr]])</f>
        <v xml:space="preserve"> </v>
      </c>
      <c r="G3723" t="s">
        <v>2430</v>
      </c>
      <c r="H3723">
        <v>1</v>
      </c>
      <c r="I3723" t="str">
        <f>IF(A3723=A3722,I3722&amp;CHAR(10)&amp;"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24" spans="1:9" x14ac:dyDescent="0.25">
      <c r="A3724" t="s">
        <v>6444</v>
      </c>
      <c r="B3724">
        <v>75583888</v>
      </c>
      <c r="C3724" t="s">
        <v>16</v>
      </c>
      <c r="D3724" t="str">
        <f>IF(Tabel_Forespørgsel_fra_Visma28[[#This Row],[SupProd]]=" "," "," - "&amp;Tabel_Forespørgsel_fra_Visma28[[#This Row],[SupProd]])</f>
        <v xml:space="preserve"> </v>
      </c>
      <c r="E3724" t="s">
        <v>16</v>
      </c>
      <c r="F3724" t="str">
        <f>IF(Tabel_Forespørgsel_fra_Visma28[[#This Row],[SupDescr]]=" "," "," - "&amp;Tabel_Forespørgsel_fra_Visma28[[#This Row],[SupDescr]])</f>
        <v xml:space="preserve"> </v>
      </c>
      <c r="G3724" t="s">
        <v>3914</v>
      </c>
      <c r="H3724">
        <v>2</v>
      </c>
      <c r="I3724" t="str">
        <f>IF(A3724=A3723,I3723&amp;CHAR(10)&amp;"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25" spans="1:9" x14ac:dyDescent="0.25">
      <c r="A3725" t="s">
        <v>6549</v>
      </c>
      <c r="B3725">
        <v>97911010</v>
      </c>
      <c r="C3725" t="s">
        <v>16</v>
      </c>
      <c r="D3725" t="str">
        <f>IF(Tabel_Forespørgsel_fra_Visma28[[#This Row],[SupProd]]=" "," "," - "&amp;Tabel_Forespørgsel_fra_Visma28[[#This Row],[SupProd]])</f>
        <v xml:space="preserve"> </v>
      </c>
      <c r="E3725" t="s">
        <v>16</v>
      </c>
      <c r="F3725" t="str">
        <f>IF(Tabel_Forespørgsel_fra_Visma28[[#This Row],[SupDescr]]=" "," "," - "&amp;Tabel_Forespørgsel_fra_Visma28[[#This Row],[SupDescr]])</f>
        <v xml:space="preserve"> </v>
      </c>
      <c r="G3725" t="s">
        <v>13921</v>
      </c>
      <c r="H3725">
        <v>1</v>
      </c>
      <c r="I3725" t="str">
        <f>IF(A3725=A3724,I3724&amp;CHAR(10)&amp;"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3726" spans="1:9" x14ac:dyDescent="0.25">
      <c r="A3726" t="s">
        <v>6550</v>
      </c>
      <c r="B3726">
        <v>97911010</v>
      </c>
      <c r="C3726" t="s">
        <v>16</v>
      </c>
      <c r="D3726" t="str">
        <f>IF(Tabel_Forespørgsel_fra_Visma28[[#This Row],[SupProd]]=" "," "," - "&amp;Tabel_Forespørgsel_fra_Visma28[[#This Row],[SupProd]])</f>
        <v xml:space="preserve"> </v>
      </c>
      <c r="E3726" t="s">
        <v>16</v>
      </c>
      <c r="F3726" t="str">
        <f>IF(Tabel_Forespørgsel_fra_Visma28[[#This Row],[SupDescr]]=" "," "," - "&amp;Tabel_Forespørgsel_fra_Visma28[[#This Row],[SupDescr]])</f>
        <v xml:space="preserve"> </v>
      </c>
      <c r="G3726" t="s">
        <v>13921</v>
      </c>
      <c r="H3726">
        <v>1</v>
      </c>
      <c r="I3726" t="str">
        <f>IF(A3726=A3725,I3725&amp;CHAR(10)&amp;"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3727" spans="1:9" x14ac:dyDescent="0.25">
      <c r="A3727" t="s">
        <v>6551</v>
      </c>
      <c r="B3727">
        <v>97911010</v>
      </c>
      <c r="C3727" t="s">
        <v>16</v>
      </c>
      <c r="D3727" t="str">
        <f>IF(Tabel_Forespørgsel_fra_Visma28[[#This Row],[SupProd]]=" "," "," - "&amp;Tabel_Forespørgsel_fra_Visma28[[#This Row],[SupProd]])</f>
        <v xml:space="preserve"> </v>
      </c>
      <c r="E3727" t="s">
        <v>16</v>
      </c>
      <c r="F3727" t="str">
        <f>IF(Tabel_Forespørgsel_fra_Visma28[[#This Row],[SupDescr]]=" "," "," - "&amp;Tabel_Forespørgsel_fra_Visma28[[#This Row],[SupDescr]])</f>
        <v xml:space="preserve"> </v>
      </c>
      <c r="G3727" t="s">
        <v>13921</v>
      </c>
      <c r="H3727">
        <v>1</v>
      </c>
      <c r="I3727" t="str">
        <f>IF(A3727=A3726,I3726&amp;CHAR(10)&amp;"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3728" spans="1:9" x14ac:dyDescent="0.25">
      <c r="A3728" t="s">
        <v>6552</v>
      </c>
      <c r="B3728">
        <v>97911010</v>
      </c>
      <c r="C3728" t="s">
        <v>16</v>
      </c>
      <c r="D3728" t="str">
        <f>IF(Tabel_Forespørgsel_fra_Visma28[[#This Row],[SupProd]]=" "," "," - "&amp;Tabel_Forespørgsel_fra_Visma28[[#This Row],[SupProd]])</f>
        <v xml:space="preserve"> </v>
      </c>
      <c r="E3728" t="s">
        <v>16</v>
      </c>
      <c r="F3728" t="str">
        <f>IF(Tabel_Forespørgsel_fra_Visma28[[#This Row],[SupDescr]]=" "," "," - "&amp;Tabel_Forespørgsel_fra_Visma28[[#This Row],[SupDescr]])</f>
        <v xml:space="preserve"> </v>
      </c>
      <c r="G3728" t="s">
        <v>13921</v>
      </c>
      <c r="H3728">
        <v>1</v>
      </c>
      <c r="I3728" t="str">
        <f>IF(A3728=A3727,I3727&amp;CHAR(10)&amp;"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3729" spans="1:9" x14ac:dyDescent="0.25">
      <c r="A3729" t="s">
        <v>6906</v>
      </c>
      <c r="B3729">
        <v>75211662</v>
      </c>
      <c r="C3729" t="s">
        <v>16</v>
      </c>
      <c r="D3729" t="str">
        <f>IF(Tabel_Forespørgsel_fra_Visma28[[#This Row],[SupProd]]=" "," "," - "&amp;Tabel_Forespørgsel_fra_Visma28[[#This Row],[SupProd]])</f>
        <v xml:space="preserve"> </v>
      </c>
      <c r="E3729" t="s">
        <v>16</v>
      </c>
      <c r="F3729" t="str">
        <f>IF(Tabel_Forespørgsel_fra_Visma28[[#This Row],[SupDescr]]=" "," "," - "&amp;Tabel_Forespørgsel_fra_Visma28[[#This Row],[SupDescr]])</f>
        <v xml:space="preserve"> </v>
      </c>
      <c r="G3729" t="s">
        <v>7015</v>
      </c>
      <c r="H3729">
        <v>1</v>
      </c>
      <c r="I3729" t="str">
        <f>IF(A3729=A3728,I3728&amp;CHAR(10)&amp;"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30" spans="1:9" x14ac:dyDescent="0.25">
      <c r="A3730" t="s">
        <v>6907</v>
      </c>
      <c r="B3730">
        <v>75211662</v>
      </c>
      <c r="C3730" t="s">
        <v>16</v>
      </c>
      <c r="D3730" t="str">
        <f>IF(Tabel_Forespørgsel_fra_Visma28[[#This Row],[SupProd]]=" "," "," - "&amp;Tabel_Forespørgsel_fra_Visma28[[#This Row],[SupProd]])</f>
        <v xml:space="preserve"> </v>
      </c>
      <c r="E3730" t="s">
        <v>16</v>
      </c>
      <c r="F3730" t="str">
        <f>IF(Tabel_Forespørgsel_fra_Visma28[[#This Row],[SupDescr]]=" "," "," - "&amp;Tabel_Forespørgsel_fra_Visma28[[#This Row],[SupDescr]])</f>
        <v xml:space="preserve"> </v>
      </c>
      <c r="G3730" t="s">
        <v>7015</v>
      </c>
      <c r="H3730">
        <v>1</v>
      </c>
      <c r="I3730" t="str">
        <f>IF(A3730=A3729,I3729&amp;CHAR(10)&amp;"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31" spans="1:9" x14ac:dyDescent="0.25">
      <c r="A3731" t="s">
        <v>6714</v>
      </c>
      <c r="B3731">
        <v>75583888</v>
      </c>
      <c r="C3731" t="s">
        <v>16</v>
      </c>
      <c r="D3731" t="str">
        <f>IF(Tabel_Forespørgsel_fra_Visma28[[#This Row],[SupProd]]=" "," "," - "&amp;Tabel_Forespørgsel_fra_Visma28[[#This Row],[SupProd]])</f>
        <v xml:space="preserve"> </v>
      </c>
      <c r="E3731" t="s">
        <v>16</v>
      </c>
      <c r="F3731" t="str">
        <f>IF(Tabel_Forespørgsel_fra_Visma28[[#This Row],[SupDescr]]=" "," "," - "&amp;Tabel_Forespørgsel_fra_Visma28[[#This Row],[SupDescr]])</f>
        <v xml:space="preserve"> </v>
      </c>
      <c r="G3731" t="s">
        <v>3914</v>
      </c>
      <c r="H3731">
        <v>1</v>
      </c>
      <c r="I3731" t="str">
        <f>IF(A3731=A3730,I3730&amp;CHAR(10)&amp;"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2" spans="1:9" x14ac:dyDescent="0.25">
      <c r="A3732" t="s">
        <v>6725</v>
      </c>
      <c r="B3732">
        <v>75180019</v>
      </c>
      <c r="C3732" t="s">
        <v>16</v>
      </c>
      <c r="D3732" t="str">
        <f>IF(Tabel_Forespørgsel_fra_Visma28[[#This Row],[SupProd]]=" "," "," - "&amp;Tabel_Forespørgsel_fra_Visma28[[#This Row],[SupProd]])</f>
        <v xml:space="preserve"> </v>
      </c>
      <c r="E3732" t="s">
        <v>16</v>
      </c>
      <c r="F3732" t="str">
        <f>IF(Tabel_Forespørgsel_fra_Visma28[[#This Row],[SupDescr]]=" "," "," - "&amp;Tabel_Forespørgsel_fra_Visma28[[#This Row],[SupDescr]])</f>
        <v xml:space="preserve"> </v>
      </c>
      <c r="G3732" t="s">
        <v>2430</v>
      </c>
      <c r="H3732">
        <v>1</v>
      </c>
      <c r="I3732" t="str">
        <f>IF(A3732=A3731,I3731&amp;CHAR(10)&amp;"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33" spans="1:9" x14ac:dyDescent="0.25">
      <c r="A3733" t="s">
        <v>6758</v>
      </c>
      <c r="B3733">
        <v>75583888</v>
      </c>
      <c r="C3733" t="s">
        <v>16</v>
      </c>
      <c r="D3733" t="str">
        <f>IF(Tabel_Forespørgsel_fra_Visma28[[#This Row],[SupProd]]=" "," "," - "&amp;Tabel_Forespørgsel_fra_Visma28[[#This Row],[SupProd]])</f>
        <v xml:space="preserve"> </v>
      </c>
      <c r="E3733" t="s">
        <v>16</v>
      </c>
      <c r="F3733" t="str">
        <f>IF(Tabel_Forespørgsel_fra_Visma28[[#This Row],[SupDescr]]=" "," "," - "&amp;Tabel_Forespørgsel_fra_Visma28[[#This Row],[SupDescr]])</f>
        <v xml:space="preserve"> </v>
      </c>
      <c r="G3733" t="s">
        <v>3914</v>
      </c>
      <c r="H3733">
        <v>1</v>
      </c>
      <c r="I3733" t="str">
        <f>IF(A3733=A3732,I3732&amp;CHAR(10)&amp;"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4" spans="1:9" x14ac:dyDescent="0.25">
      <c r="A3734" t="s">
        <v>6760</v>
      </c>
      <c r="B3734">
        <v>75583888</v>
      </c>
      <c r="C3734" t="s">
        <v>16</v>
      </c>
      <c r="D3734" t="str">
        <f>IF(Tabel_Forespørgsel_fra_Visma28[[#This Row],[SupProd]]=" "," "," - "&amp;Tabel_Forespørgsel_fra_Visma28[[#This Row],[SupProd]])</f>
        <v xml:space="preserve"> </v>
      </c>
      <c r="E3734" t="s">
        <v>16</v>
      </c>
      <c r="F3734" t="str">
        <f>IF(Tabel_Forespørgsel_fra_Visma28[[#This Row],[SupDescr]]=" "," "," - "&amp;Tabel_Forespørgsel_fra_Visma28[[#This Row],[SupDescr]])</f>
        <v xml:space="preserve"> </v>
      </c>
      <c r="G3734" t="s">
        <v>3914</v>
      </c>
      <c r="H3734">
        <v>1</v>
      </c>
      <c r="I3734" t="str">
        <f>IF(A3734=A3733,I3733&amp;CHAR(10)&amp;"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5" spans="1:9" x14ac:dyDescent="0.25">
      <c r="A3735" t="s">
        <v>6763</v>
      </c>
      <c r="B3735">
        <v>75583888</v>
      </c>
      <c r="C3735" t="s">
        <v>16</v>
      </c>
      <c r="D3735" t="str">
        <f>IF(Tabel_Forespørgsel_fra_Visma28[[#This Row],[SupProd]]=" "," "," - "&amp;Tabel_Forespørgsel_fra_Visma28[[#This Row],[SupProd]])</f>
        <v xml:space="preserve"> </v>
      </c>
      <c r="E3735" t="s">
        <v>16</v>
      </c>
      <c r="F3735" t="str">
        <f>IF(Tabel_Forespørgsel_fra_Visma28[[#This Row],[SupDescr]]=" "," "," - "&amp;Tabel_Forespørgsel_fra_Visma28[[#This Row],[SupDescr]])</f>
        <v xml:space="preserve"> </v>
      </c>
      <c r="G3735" t="s">
        <v>3914</v>
      </c>
      <c r="H3735">
        <v>1</v>
      </c>
      <c r="I3735" t="str">
        <f>IF(A3735=A3734,I3734&amp;CHAR(10)&amp;"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6" spans="1:9" x14ac:dyDescent="0.25">
      <c r="A3736" t="s">
        <v>6822</v>
      </c>
      <c r="B3736">
        <v>75583888</v>
      </c>
      <c r="C3736" t="s">
        <v>16</v>
      </c>
      <c r="D3736" t="str">
        <f>IF(Tabel_Forespørgsel_fra_Visma28[[#This Row],[SupProd]]=" "," "," - "&amp;Tabel_Forespørgsel_fra_Visma28[[#This Row],[SupProd]])</f>
        <v xml:space="preserve"> </v>
      </c>
      <c r="E3736" t="s">
        <v>16</v>
      </c>
      <c r="F3736" t="str">
        <f>IF(Tabel_Forespørgsel_fra_Visma28[[#This Row],[SupDescr]]=" "," "," - "&amp;Tabel_Forespørgsel_fra_Visma28[[#This Row],[SupDescr]])</f>
        <v xml:space="preserve"> </v>
      </c>
      <c r="G3736" t="s">
        <v>3914</v>
      </c>
      <c r="H3736">
        <v>1</v>
      </c>
      <c r="I3736" t="str">
        <f>IF(A3736=A3735,I3735&amp;CHAR(10)&amp;"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7" spans="1:9" x14ac:dyDescent="0.25">
      <c r="A3737" t="s">
        <v>6824</v>
      </c>
      <c r="B3737">
        <v>75583888</v>
      </c>
      <c r="C3737" t="s">
        <v>16</v>
      </c>
      <c r="D3737" t="str">
        <f>IF(Tabel_Forespørgsel_fra_Visma28[[#This Row],[SupProd]]=" "," "," - "&amp;Tabel_Forespørgsel_fra_Visma28[[#This Row],[SupProd]])</f>
        <v xml:space="preserve"> </v>
      </c>
      <c r="E3737" t="s">
        <v>16</v>
      </c>
      <c r="F3737" t="str">
        <f>IF(Tabel_Forespørgsel_fra_Visma28[[#This Row],[SupDescr]]=" "," "," - "&amp;Tabel_Forespørgsel_fra_Visma28[[#This Row],[SupDescr]])</f>
        <v xml:space="preserve"> </v>
      </c>
      <c r="G3737" t="s">
        <v>3914</v>
      </c>
      <c r="H3737">
        <v>1</v>
      </c>
      <c r="I3737" t="str">
        <f>IF(A3737=A3736,I3736&amp;CHAR(10)&amp;"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8" spans="1:9" x14ac:dyDescent="0.25">
      <c r="A3738" t="s">
        <v>6823</v>
      </c>
      <c r="B3738">
        <v>75583888</v>
      </c>
      <c r="C3738" t="s">
        <v>16</v>
      </c>
      <c r="D3738" t="str">
        <f>IF(Tabel_Forespørgsel_fra_Visma28[[#This Row],[SupProd]]=" "," "," - "&amp;Tabel_Forespørgsel_fra_Visma28[[#This Row],[SupProd]])</f>
        <v xml:space="preserve"> </v>
      </c>
      <c r="E3738" t="s">
        <v>16</v>
      </c>
      <c r="F3738" t="str">
        <f>IF(Tabel_Forespørgsel_fra_Visma28[[#This Row],[SupDescr]]=" "," "," - "&amp;Tabel_Forespørgsel_fra_Visma28[[#This Row],[SupDescr]])</f>
        <v xml:space="preserve"> </v>
      </c>
      <c r="G3738" t="s">
        <v>3914</v>
      </c>
      <c r="H3738">
        <v>1</v>
      </c>
      <c r="I3738" t="str">
        <f>IF(A3738=A3737,I3737&amp;CHAR(10)&amp;"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9" spans="1:9" x14ac:dyDescent="0.25">
      <c r="A3739" t="s">
        <v>6728</v>
      </c>
      <c r="B3739">
        <v>75583888</v>
      </c>
      <c r="C3739" t="s">
        <v>16</v>
      </c>
      <c r="D3739" t="str">
        <f>IF(Tabel_Forespørgsel_fra_Visma28[[#This Row],[SupProd]]=" "," "," - "&amp;Tabel_Forespørgsel_fra_Visma28[[#This Row],[SupProd]])</f>
        <v xml:space="preserve"> </v>
      </c>
      <c r="E3739" t="s">
        <v>16</v>
      </c>
      <c r="F3739" t="str">
        <f>IF(Tabel_Forespørgsel_fra_Visma28[[#This Row],[SupDescr]]=" "," "," - "&amp;Tabel_Forespørgsel_fra_Visma28[[#This Row],[SupDescr]])</f>
        <v xml:space="preserve"> </v>
      </c>
      <c r="G3739" t="s">
        <v>3914</v>
      </c>
      <c r="H3739">
        <v>1</v>
      </c>
      <c r="I3739" t="str">
        <f>IF(A3739=A3738,I3738&amp;CHAR(10)&amp;"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0" spans="1:9" x14ac:dyDescent="0.25">
      <c r="A3740" t="s">
        <v>6732</v>
      </c>
      <c r="B3740">
        <v>75583888</v>
      </c>
      <c r="C3740" t="s">
        <v>16</v>
      </c>
      <c r="D3740" t="str">
        <f>IF(Tabel_Forespørgsel_fra_Visma28[[#This Row],[SupProd]]=" "," "," - "&amp;Tabel_Forespørgsel_fra_Visma28[[#This Row],[SupProd]])</f>
        <v xml:space="preserve"> </v>
      </c>
      <c r="E3740" t="s">
        <v>16</v>
      </c>
      <c r="F3740" t="str">
        <f>IF(Tabel_Forespørgsel_fra_Visma28[[#This Row],[SupDescr]]=" "," "," - "&amp;Tabel_Forespørgsel_fra_Visma28[[#This Row],[SupDescr]])</f>
        <v xml:space="preserve"> </v>
      </c>
      <c r="G3740" t="s">
        <v>3914</v>
      </c>
      <c r="H3740">
        <v>1</v>
      </c>
      <c r="I3740" t="str">
        <f>IF(A3740=A3739,I3739&amp;CHAR(10)&amp;"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1" spans="1:9" x14ac:dyDescent="0.25">
      <c r="A3741" t="s">
        <v>7034</v>
      </c>
      <c r="B3741">
        <v>75583888</v>
      </c>
      <c r="C3741" t="s">
        <v>16</v>
      </c>
      <c r="D3741" t="str">
        <f>IF(Tabel_Forespørgsel_fra_Visma28[[#This Row],[SupProd]]=" "," "," - "&amp;Tabel_Forespørgsel_fra_Visma28[[#This Row],[SupProd]])</f>
        <v xml:space="preserve"> </v>
      </c>
      <c r="E3741" t="s">
        <v>16</v>
      </c>
      <c r="F3741" t="str">
        <f>IF(Tabel_Forespørgsel_fra_Visma28[[#This Row],[SupDescr]]=" "," "," - "&amp;Tabel_Forespørgsel_fra_Visma28[[#This Row],[SupDescr]])</f>
        <v xml:space="preserve"> </v>
      </c>
      <c r="G3741" t="s">
        <v>3914</v>
      </c>
      <c r="H3741">
        <v>1</v>
      </c>
      <c r="I3741" t="str">
        <f>IF(A3741=A3740,I3740&amp;CHAR(10)&amp;"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2" spans="1:9" x14ac:dyDescent="0.25">
      <c r="A3742" t="s">
        <v>7035</v>
      </c>
      <c r="B3742">
        <v>75583888</v>
      </c>
      <c r="C3742" t="s">
        <v>16</v>
      </c>
      <c r="D3742" t="str">
        <f>IF(Tabel_Forespørgsel_fra_Visma28[[#This Row],[SupProd]]=" "," "," - "&amp;Tabel_Forespørgsel_fra_Visma28[[#This Row],[SupProd]])</f>
        <v xml:space="preserve"> </v>
      </c>
      <c r="E3742" t="s">
        <v>16</v>
      </c>
      <c r="F3742" t="str">
        <f>IF(Tabel_Forespørgsel_fra_Visma28[[#This Row],[SupDescr]]=" "," "," - "&amp;Tabel_Forespørgsel_fra_Visma28[[#This Row],[SupDescr]])</f>
        <v xml:space="preserve"> </v>
      </c>
      <c r="G3742" t="s">
        <v>3914</v>
      </c>
      <c r="H3742">
        <v>1</v>
      </c>
      <c r="I3742" t="str">
        <f>IF(A3742=A3741,I3741&amp;CHAR(10)&amp;"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3" spans="1:9" x14ac:dyDescent="0.25">
      <c r="A3743" t="s">
        <v>7027</v>
      </c>
      <c r="B3743">
        <v>75583888</v>
      </c>
      <c r="C3743" t="s">
        <v>16</v>
      </c>
      <c r="D3743" t="str">
        <f>IF(Tabel_Forespørgsel_fra_Visma28[[#This Row],[SupProd]]=" "," "," - "&amp;Tabel_Forespørgsel_fra_Visma28[[#This Row],[SupProd]])</f>
        <v xml:space="preserve"> </v>
      </c>
      <c r="E3743" t="s">
        <v>16</v>
      </c>
      <c r="F3743" t="str">
        <f>IF(Tabel_Forespørgsel_fra_Visma28[[#This Row],[SupDescr]]=" "," "," - "&amp;Tabel_Forespørgsel_fra_Visma28[[#This Row],[SupDescr]])</f>
        <v xml:space="preserve"> </v>
      </c>
      <c r="G3743" t="s">
        <v>3914</v>
      </c>
      <c r="H3743">
        <v>1</v>
      </c>
      <c r="I3743" t="str">
        <f>IF(A3743=A3742,I3742&amp;CHAR(10)&amp;"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4" spans="1:9" x14ac:dyDescent="0.25">
      <c r="A3744" t="s">
        <v>7032</v>
      </c>
      <c r="B3744">
        <v>75583888</v>
      </c>
      <c r="C3744" t="s">
        <v>16</v>
      </c>
      <c r="D3744" t="str">
        <f>IF(Tabel_Forespørgsel_fra_Visma28[[#This Row],[SupProd]]=" "," "," - "&amp;Tabel_Forespørgsel_fra_Visma28[[#This Row],[SupProd]])</f>
        <v xml:space="preserve"> </v>
      </c>
      <c r="E3744" t="s">
        <v>16</v>
      </c>
      <c r="F3744" t="str">
        <f>IF(Tabel_Forespørgsel_fra_Visma28[[#This Row],[SupDescr]]=" "," "," - "&amp;Tabel_Forespørgsel_fra_Visma28[[#This Row],[SupDescr]])</f>
        <v xml:space="preserve"> </v>
      </c>
      <c r="G3744" t="s">
        <v>3914</v>
      </c>
      <c r="H3744">
        <v>1</v>
      </c>
      <c r="I3744" t="str">
        <f>IF(A3744=A3743,I3743&amp;CHAR(10)&amp;"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5" spans="1:9" x14ac:dyDescent="0.25">
      <c r="A3745" t="s">
        <v>7036</v>
      </c>
      <c r="B3745">
        <v>75583888</v>
      </c>
      <c r="C3745" t="s">
        <v>16</v>
      </c>
      <c r="D3745" t="str">
        <f>IF(Tabel_Forespørgsel_fra_Visma28[[#This Row],[SupProd]]=" "," "," - "&amp;Tabel_Forespørgsel_fra_Visma28[[#This Row],[SupProd]])</f>
        <v xml:space="preserve"> </v>
      </c>
      <c r="E3745" t="s">
        <v>16</v>
      </c>
      <c r="F3745" t="str">
        <f>IF(Tabel_Forespørgsel_fra_Visma28[[#This Row],[SupDescr]]=" "," "," - "&amp;Tabel_Forespørgsel_fra_Visma28[[#This Row],[SupDescr]])</f>
        <v xml:space="preserve"> </v>
      </c>
      <c r="G3745" t="s">
        <v>3914</v>
      </c>
      <c r="H3745">
        <v>1</v>
      </c>
      <c r="I3745" t="str">
        <f>IF(A3745=A3744,I3744&amp;CHAR(10)&amp;"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6" spans="1:9" x14ac:dyDescent="0.25">
      <c r="A3746" t="s">
        <v>7037</v>
      </c>
      <c r="B3746">
        <v>75583888</v>
      </c>
      <c r="C3746" t="s">
        <v>16</v>
      </c>
      <c r="D3746" t="str">
        <f>IF(Tabel_Forespørgsel_fra_Visma28[[#This Row],[SupProd]]=" "," "," - "&amp;Tabel_Forespørgsel_fra_Visma28[[#This Row],[SupProd]])</f>
        <v xml:space="preserve"> </v>
      </c>
      <c r="E3746" t="s">
        <v>16</v>
      </c>
      <c r="F3746" t="str">
        <f>IF(Tabel_Forespørgsel_fra_Visma28[[#This Row],[SupDescr]]=" "," "," - "&amp;Tabel_Forespørgsel_fra_Visma28[[#This Row],[SupDescr]])</f>
        <v xml:space="preserve"> </v>
      </c>
      <c r="G3746" t="s">
        <v>3914</v>
      </c>
      <c r="H3746">
        <v>1</v>
      </c>
      <c r="I3746" t="str">
        <f>IF(A3746=A3745,I3745&amp;CHAR(10)&amp;"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7" spans="1:9" x14ac:dyDescent="0.25">
      <c r="A3747" t="s">
        <v>7039</v>
      </c>
      <c r="B3747">
        <v>75583888</v>
      </c>
      <c r="C3747" t="s">
        <v>16</v>
      </c>
      <c r="D3747" t="str">
        <f>IF(Tabel_Forespørgsel_fra_Visma28[[#This Row],[SupProd]]=" "," "," - "&amp;Tabel_Forespørgsel_fra_Visma28[[#This Row],[SupProd]])</f>
        <v xml:space="preserve"> </v>
      </c>
      <c r="E3747" t="s">
        <v>16</v>
      </c>
      <c r="F3747" t="str">
        <f>IF(Tabel_Forespørgsel_fra_Visma28[[#This Row],[SupDescr]]=" "," "," - "&amp;Tabel_Forespørgsel_fra_Visma28[[#This Row],[SupDescr]])</f>
        <v xml:space="preserve"> </v>
      </c>
      <c r="G3747" t="s">
        <v>3914</v>
      </c>
      <c r="H3747">
        <v>1</v>
      </c>
      <c r="I3747" t="str">
        <f>IF(A3747=A3746,I3746&amp;CHAR(10)&amp;"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8" spans="1:9" x14ac:dyDescent="0.25">
      <c r="A3748" t="s">
        <v>7040</v>
      </c>
      <c r="B3748">
        <v>75583888</v>
      </c>
      <c r="C3748" t="s">
        <v>16</v>
      </c>
      <c r="D3748" t="str">
        <f>IF(Tabel_Forespørgsel_fra_Visma28[[#This Row],[SupProd]]=" "," "," - "&amp;Tabel_Forespørgsel_fra_Visma28[[#This Row],[SupProd]])</f>
        <v xml:space="preserve"> </v>
      </c>
      <c r="E3748" t="s">
        <v>16</v>
      </c>
      <c r="F3748" t="str">
        <f>IF(Tabel_Forespørgsel_fra_Visma28[[#This Row],[SupDescr]]=" "," "," - "&amp;Tabel_Forespørgsel_fra_Visma28[[#This Row],[SupDescr]])</f>
        <v xml:space="preserve"> </v>
      </c>
      <c r="G3748" t="s">
        <v>3914</v>
      </c>
      <c r="H3748">
        <v>1</v>
      </c>
      <c r="I3748" t="str">
        <f>IF(A3748=A3747,I3747&amp;CHAR(10)&amp;"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9" spans="1:9" x14ac:dyDescent="0.25">
      <c r="A3749" t="s">
        <v>7094</v>
      </c>
      <c r="B3749">
        <v>75583888</v>
      </c>
      <c r="C3749" t="s">
        <v>16</v>
      </c>
      <c r="D3749" t="str">
        <f>IF(Tabel_Forespørgsel_fra_Visma28[[#This Row],[SupProd]]=" "," "," - "&amp;Tabel_Forespørgsel_fra_Visma28[[#This Row],[SupProd]])</f>
        <v xml:space="preserve"> </v>
      </c>
      <c r="E3749" t="s">
        <v>16</v>
      </c>
      <c r="F3749" t="str">
        <f>IF(Tabel_Forespørgsel_fra_Visma28[[#This Row],[SupDescr]]=" "," "," - "&amp;Tabel_Forespørgsel_fra_Visma28[[#This Row],[SupDescr]])</f>
        <v xml:space="preserve"> </v>
      </c>
      <c r="G3749" t="s">
        <v>3914</v>
      </c>
      <c r="H3749">
        <v>1</v>
      </c>
      <c r="I3749" t="str">
        <f>IF(A3749=A3748,I3748&amp;CHAR(10)&amp;"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50" spans="1:9" x14ac:dyDescent="0.25">
      <c r="A3750" t="s">
        <v>7041</v>
      </c>
      <c r="B3750">
        <v>75583888</v>
      </c>
      <c r="C3750" t="s">
        <v>16</v>
      </c>
      <c r="D3750" t="str">
        <f>IF(Tabel_Forespørgsel_fra_Visma28[[#This Row],[SupProd]]=" "," "," - "&amp;Tabel_Forespørgsel_fra_Visma28[[#This Row],[SupProd]])</f>
        <v xml:space="preserve"> </v>
      </c>
      <c r="E3750" t="s">
        <v>16</v>
      </c>
      <c r="F3750" t="str">
        <f>IF(Tabel_Forespørgsel_fra_Visma28[[#This Row],[SupDescr]]=" "," "," - "&amp;Tabel_Forespørgsel_fra_Visma28[[#This Row],[SupDescr]])</f>
        <v xml:space="preserve"> </v>
      </c>
      <c r="G3750" t="s">
        <v>3914</v>
      </c>
      <c r="H3750">
        <v>1</v>
      </c>
      <c r="I3750" t="str">
        <f>IF(A3750=A3749,I3749&amp;CHAR(10)&amp;"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51" spans="1:9" x14ac:dyDescent="0.25">
      <c r="A3751" t="s">
        <v>7060</v>
      </c>
      <c r="B3751">
        <v>75583888</v>
      </c>
      <c r="C3751" t="s">
        <v>16</v>
      </c>
      <c r="D3751" t="str">
        <f>IF(Tabel_Forespørgsel_fra_Visma28[[#This Row],[SupProd]]=" "," "," - "&amp;Tabel_Forespørgsel_fra_Visma28[[#This Row],[SupProd]])</f>
        <v xml:space="preserve"> </v>
      </c>
      <c r="E3751" t="s">
        <v>16</v>
      </c>
      <c r="F3751" t="str">
        <f>IF(Tabel_Forespørgsel_fra_Visma28[[#This Row],[SupDescr]]=" "," "," - "&amp;Tabel_Forespørgsel_fra_Visma28[[#This Row],[SupDescr]])</f>
        <v xml:space="preserve"> </v>
      </c>
      <c r="G3751" t="s">
        <v>3914</v>
      </c>
      <c r="H3751">
        <v>1</v>
      </c>
      <c r="I3751" t="str">
        <f>IF(A3751=A3750,I3750&amp;CHAR(10)&amp;"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52" spans="1:9" x14ac:dyDescent="0.25">
      <c r="A3752" t="s">
        <v>7045</v>
      </c>
      <c r="B3752">
        <v>75583888</v>
      </c>
      <c r="C3752" t="s">
        <v>16</v>
      </c>
      <c r="D3752" t="str">
        <f>IF(Tabel_Forespørgsel_fra_Visma28[[#This Row],[SupProd]]=" "," "," - "&amp;Tabel_Forespørgsel_fra_Visma28[[#This Row],[SupProd]])</f>
        <v xml:space="preserve"> </v>
      </c>
      <c r="E3752" t="s">
        <v>16</v>
      </c>
      <c r="F3752" t="str">
        <f>IF(Tabel_Forespørgsel_fra_Visma28[[#This Row],[SupDescr]]=" "," "," - "&amp;Tabel_Forespørgsel_fra_Visma28[[#This Row],[SupDescr]])</f>
        <v xml:space="preserve"> </v>
      </c>
      <c r="G3752" t="s">
        <v>3914</v>
      </c>
      <c r="H3752">
        <v>1</v>
      </c>
      <c r="I3752" t="str">
        <f>IF(A3752=A3751,I3751&amp;CHAR(10)&amp;"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53" spans="1:9" x14ac:dyDescent="0.25">
      <c r="A3753" t="s">
        <v>7047</v>
      </c>
      <c r="B3753">
        <v>75583888</v>
      </c>
      <c r="C3753" t="s">
        <v>16</v>
      </c>
      <c r="D3753" t="str">
        <f>IF(Tabel_Forespørgsel_fra_Visma28[[#This Row],[SupProd]]=" "," "," - "&amp;Tabel_Forespørgsel_fra_Visma28[[#This Row],[SupProd]])</f>
        <v xml:space="preserve"> </v>
      </c>
      <c r="E3753" t="s">
        <v>16</v>
      </c>
      <c r="F3753" t="str">
        <f>IF(Tabel_Forespørgsel_fra_Visma28[[#This Row],[SupDescr]]=" "," "," - "&amp;Tabel_Forespørgsel_fra_Visma28[[#This Row],[SupDescr]])</f>
        <v xml:space="preserve"> </v>
      </c>
      <c r="G3753" t="s">
        <v>3914</v>
      </c>
      <c r="H3753">
        <v>1</v>
      </c>
      <c r="I3753" t="str">
        <f>IF(A3753=A3752,I3752&amp;CHAR(10)&amp;"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54" spans="1:9" x14ac:dyDescent="0.25">
      <c r="A3754" t="s">
        <v>7062</v>
      </c>
      <c r="B3754">
        <v>75211662</v>
      </c>
      <c r="C3754" t="s">
        <v>16</v>
      </c>
      <c r="D3754" t="str">
        <f>IF(Tabel_Forespørgsel_fra_Visma28[[#This Row],[SupProd]]=" "," "," - "&amp;Tabel_Forespørgsel_fra_Visma28[[#This Row],[SupProd]])</f>
        <v xml:space="preserve"> </v>
      </c>
      <c r="E3754" t="s">
        <v>16</v>
      </c>
      <c r="F3754" t="str">
        <f>IF(Tabel_Forespørgsel_fra_Visma28[[#This Row],[SupDescr]]=" "," "," - "&amp;Tabel_Forespørgsel_fra_Visma28[[#This Row],[SupDescr]])</f>
        <v xml:space="preserve"> </v>
      </c>
      <c r="G3754" t="s">
        <v>7015</v>
      </c>
      <c r="H3754">
        <v>1</v>
      </c>
      <c r="I3754" t="str">
        <f>IF(A3754=A3753,I3753&amp;CHAR(10)&amp;"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55" spans="1:9" x14ac:dyDescent="0.25">
      <c r="A3755" t="s">
        <v>7067</v>
      </c>
      <c r="B3755">
        <v>75211662</v>
      </c>
      <c r="C3755" t="s">
        <v>16</v>
      </c>
      <c r="D3755" t="str">
        <f>IF(Tabel_Forespørgsel_fra_Visma28[[#This Row],[SupProd]]=" "," "," - "&amp;Tabel_Forespørgsel_fra_Visma28[[#This Row],[SupProd]])</f>
        <v xml:space="preserve"> </v>
      </c>
      <c r="E3755" t="s">
        <v>16</v>
      </c>
      <c r="F3755" t="str">
        <f>IF(Tabel_Forespørgsel_fra_Visma28[[#This Row],[SupDescr]]=" "," "," - "&amp;Tabel_Forespørgsel_fra_Visma28[[#This Row],[SupDescr]])</f>
        <v xml:space="preserve"> </v>
      </c>
      <c r="G3755" t="s">
        <v>7015</v>
      </c>
      <c r="H3755">
        <v>1</v>
      </c>
      <c r="I3755" t="str">
        <f>IF(A3755=A3754,I3754&amp;CHAR(10)&amp;"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56" spans="1:9" x14ac:dyDescent="0.25">
      <c r="A3756" t="s">
        <v>7069</v>
      </c>
      <c r="B3756">
        <v>75211662</v>
      </c>
      <c r="C3756" t="s">
        <v>16</v>
      </c>
      <c r="D3756" t="str">
        <f>IF(Tabel_Forespørgsel_fra_Visma28[[#This Row],[SupProd]]=" "," "," - "&amp;Tabel_Forespørgsel_fra_Visma28[[#This Row],[SupProd]])</f>
        <v xml:space="preserve"> </v>
      </c>
      <c r="E3756" t="s">
        <v>16</v>
      </c>
      <c r="F3756" t="str">
        <f>IF(Tabel_Forespørgsel_fra_Visma28[[#This Row],[SupDescr]]=" "," "," - "&amp;Tabel_Forespørgsel_fra_Visma28[[#This Row],[SupDescr]])</f>
        <v xml:space="preserve"> </v>
      </c>
      <c r="G3756" t="s">
        <v>7015</v>
      </c>
      <c r="H3756">
        <v>1</v>
      </c>
      <c r="I3756" t="str">
        <f>IF(A3756=A3755,I3755&amp;CHAR(10)&amp;"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57" spans="1:9" x14ac:dyDescent="0.25">
      <c r="A3757" t="s">
        <v>7068</v>
      </c>
      <c r="B3757">
        <v>75211662</v>
      </c>
      <c r="C3757" t="s">
        <v>16</v>
      </c>
      <c r="D3757" t="str">
        <f>IF(Tabel_Forespørgsel_fra_Visma28[[#This Row],[SupProd]]=" "," "," - "&amp;Tabel_Forespørgsel_fra_Visma28[[#This Row],[SupProd]])</f>
        <v xml:space="preserve"> </v>
      </c>
      <c r="E3757" t="s">
        <v>16</v>
      </c>
      <c r="F3757" t="str">
        <f>IF(Tabel_Forespørgsel_fra_Visma28[[#This Row],[SupDescr]]=" "," "," - "&amp;Tabel_Forespørgsel_fra_Visma28[[#This Row],[SupDescr]])</f>
        <v xml:space="preserve"> </v>
      </c>
      <c r="G3757" t="s">
        <v>7015</v>
      </c>
      <c r="H3757">
        <v>1</v>
      </c>
      <c r="I3757" t="str">
        <f>IF(A3757=A3756,I3756&amp;CHAR(10)&amp;"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58" spans="1:9" x14ac:dyDescent="0.25">
      <c r="A3758" t="s">
        <v>7064</v>
      </c>
      <c r="B3758">
        <v>75211662</v>
      </c>
      <c r="C3758" t="s">
        <v>16</v>
      </c>
      <c r="D3758" t="str">
        <f>IF(Tabel_Forespørgsel_fra_Visma28[[#This Row],[SupProd]]=" "," "," - "&amp;Tabel_Forespørgsel_fra_Visma28[[#This Row],[SupProd]])</f>
        <v xml:space="preserve"> </v>
      </c>
      <c r="E3758" t="s">
        <v>16</v>
      </c>
      <c r="F3758" t="str">
        <f>IF(Tabel_Forespørgsel_fra_Visma28[[#This Row],[SupDescr]]=" "," "," - "&amp;Tabel_Forespørgsel_fra_Visma28[[#This Row],[SupDescr]])</f>
        <v xml:space="preserve"> </v>
      </c>
      <c r="G3758" t="s">
        <v>7015</v>
      </c>
      <c r="H3758">
        <v>1</v>
      </c>
      <c r="I3758" t="str">
        <f>IF(A3758=A3757,I3757&amp;CHAR(10)&amp;"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59" spans="1:9" x14ac:dyDescent="0.25">
      <c r="A3759" t="s">
        <v>7065</v>
      </c>
      <c r="B3759">
        <v>75211662</v>
      </c>
      <c r="C3759" t="s">
        <v>16</v>
      </c>
      <c r="D3759" t="str">
        <f>IF(Tabel_Forespørgsel_fra_Visma28[[#This Row],[SupProd]]=" "," "," - "&amp;Tabel_Forespørgsel_fra_Visma28[[#This Row],[SupProd]])</f>
        <v xml:space="preserve"> </v>
      </c>
      <c r="E3759" t="s">
        <v>16</v>
      </c>
      <c r="F3759" t="str">
        <f>IF(Tabel_Forespørgsel_fra_Visma28[[#This Row],[SupDescr]]=" "," "," - "&amp;Tabel_Forespørgsel_fra_Visma28[[#This Row],[SupDescr]])</f>
        <v xml:space="preserve"> </v>
      </c>
      <c r="G3759" t="s">
        <v>7015</v>
      </c>
      <c r="H3759">
        <v>1</v>
      </c>
      <c r="I3759" t="str">
        <f>IF(A3759=A3758,I3758&amp;CHAR(10)&amp;"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60" spans="1:9" x14ac:dyDescent="0.25">
      <c r="A3760" t="s">
        <v>7106</v>
      </c>
      <c r="B3760">
        <v>75211662</v>
      </c>
      <c r="C3760" t="s">
        <v>16</v>
      </c>
      <c r="D3760" t="str">
        <f>IF(Tabel_Forespørgsel_fra_Visma28[[#This Row],[SupProd]]=" "," "," - "&amp;Tabel_Forespørgsel_fra_Visma28[[#This Row],[SupProd]])</f>
        <v xml:space="preserve"> </v>
      </c>
      <c r="E3760" t="s">
        <v>16</v>
      </c>
      <c r="F3760" t="str">
        <f>IF(Tabel_Forespørgsel_fra_Visma28[[#This Row],[SupDescr]]=" "," "," - "&amp;Tabel_Forespørgsel_fra_Visma28[[#This Row],[SupDescr]])</f>
        <v xml:space="preserve"> </v>
      </c>
      <c r="G3760" t="s">
        <v>7015</v>
      </c>
      <c r="H3760">
        <v>1</v>
      </c>
      <c r="I3760" t="str">
        <f>IF(A3760=A3759,I3759&amp;CHAR(10)&amp;"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61" spans="1:9" x14ac:dyDescent="0.25">
      <c r="A3761" t="s">
        <v>7105</v>
      </c>
      <c r="B3761">
        <v>75211662</v>
      </c>
      <c r="C3761" t="s">
        <v>16</v>
      </c>
      <c r="D3761" t="str">
        <f>IF(Tabel_Forespørgsel_fra_Visma28[[#This Row],[SupProd]]=" "," "," - "&amp;Tabel_Forespørgsel_fra_Visma28[[#This Row],[SupProd]])</f>
        <v xml:space="preserve"> </v>
      </c>
      <c r="E3761" t="s">
        <v>16</v>
      </c>
      <c r="F3761" t="str">
        <f>IF(Tabel_Forespørgsel_fra_Visma28[[#This Row],[SupDescr]]=" "," "," - "&amp;Tabel_Forespørgsel_fra_Visma28[[#This Row],[SupDescr]])</f>
        <v xml:space="preserve"> </v>
      </c>
      <c r="G3761" t="s">
        <v>7015</v>
      </c>
      <c r="H3761">
        <v>1</v>
      </c>
      <c r="I3761" t="str">
        <f>IF(A3761=A3760,I3760&amp;CHAR(10)&amp;"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62" spans="1:9" x14ac:dyDescent="0.25">
      <c r="A3762" t="s">
        <v>7107</v>
      </c>
      <c r="B3762">
        <v>75211662</v>
      </c>
      <c r="C3762" t="s">
        <v>16</v>
      </c>
      <c r="D3762" t="str">
        <f>IF(Tabel_Forespørgsel_fra_Visma28[[#This Row],[SupProd]]=" "," "," - "&amp;Tabel_Forespørgsel_fra_Visma28[[#This Row],[SupProd]])</f>
        <v xml:space="preserve"> </v>
      </c>
      <c r="E3762" t="s">
        <v>16</v>
      </c>
      <c r="F3762" t="str">
        <f>IF(Tabel_Forespørgsel_fra_Visma28[[#This Row],[SupDescr]]=" "," "," - "&amp;Tabel_Forespørgsel_fra_Visma28[[#This Row],[SupDescr]])</f>
        <v xml:space="preserve"> </v>
      </c>
      <c r="G3762" t="s">
        <v>7015</v>
      </c>
      <c r="H3762">
        <v>1</v>
      </c>
      <c r="I3762" t="str">
        <f>IF(A3762=A3761,I3761&amp;CHAR(10)&amp;"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63" spans="1:9" x14ac:dyDescent="0.25">
      <c r="A3763" t="s">
        <v>7245</v>
      </c>
      <c r="B3763">
        <v>75180019</v>
      </c>
      <c r="C3763" t="s">
        <v>16</v>
      </c>
      <c r="D3763" t="str">
        <f>IF(Tabel_Forespørgsel_fra_Visma28[[#This Row],[SupProd]]=" "," "," - "&amp;Tabel_Forespørgsel_fra_Visma28[[#This Row],[SupProd]])</f>
        <v xml:space="preserve"> </v>
      </c>
      <c r="E3763" t="s">
        <v>16</v>
      </c>
      <c r="F3763" t="str">
        <f>IF(Tabel_Forespørgsel_fra_Visma28[[#This Row],[SupDescr]]=" "," "," - "&amp;Tabel_Forespørgsel_fra_Visma28[[#This Row],[SupDescr]])</f>
        <v xml:space="preserve"> </v>
      </c>
      <c r="G3763" t="s">
        <v>2430</v>
      </c>
      <c r="H3763">
        <v>1</v>
      </c>
      <c r="I3763" t="str">
        <f>IF(A3763=A3762,I3762&amp;CHAR(10)&amp;"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64" spans="1:9" x14ac:dyDescent="0.25">
      <c r="A3764" t="s">
        <v>7963</v>
      </c>
      <c r="B3764">
        <v>75180019</v>
      </c>
      <c r="C3764" t="s">
        <v>16</v>
      </c>
      <c r="D3764" t="str">
        <f>IF(Tabel_Forespørgsel_fra_Visma28[[#This Row],[SupProd]]=" "," "," - "&amp;Tabel_Forespørgsel_fra_Visma28[[#This Row],[SupProd]])</f>
        <v xml:space="preserve"> </v>
      </c>
      <c r="E3764" t="s">
        <v>16</v>
      </c>
      <c r="F3764" t="str">
        <f>IF(Tabel_Forespørgsel_fra_Visma28[[#This Row],[SupDescr]]=" "," "," - "&amp;Tabel_Forespørgsel_fra_Visma28[[#This Row],[SupDescr]])</f>
        <v xml:space="preserve"> </v>
      </c>
      <c r="G3764" t="s">
        <v>2430</v>
      </c>
      <c r="H3764">
        <v>1</v>
      </c>
      <c r="I3764" t="str">
        <f>IF(A3764=A3763,I3763&amp;CHAR(10)&amp;"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65" spans="1:9" x14ac:dyDescent="0.25">
      <c r="A3765" t="s">
        <v>7971</v>
      </c>
      <c r="B3765">
        <v>75180019</v>
      </c>
      <c r="C3765" t="s">
        <v>16</v>
      </c>
      <c r="D3765" t="str">
        <f>IF(Tabel_Forespørgsel_fra_Visma28[[#This Row],[SupProd]]=" "," "," - "&amp;Tabel_Forespørgsel_fra_Visma28[[#This Row],[SupProd]])</f>
        <v xml:space="preserve"> </v>
      </c>
      <c r="E3765" t="s">
        <v>16</v>
      </c>
      <c r="F3765" t="str">
        <f>IF(Tabel_Forespørgsel_fra_Visma28[[#This Row],[SupDescr]]=" "," "," - "&amp;Tabel_Forespørgsel_fra_Visma28[[#This Row],[SupDescr]])</f>
        <v xml:space="preserve"> </v>
      </c>
      <c r="G3765" t="s">
        <v>2430</v>
      </c>
      <c r="H3765">
        <v>1</v>
      </c>
      <c r="I3765" t="str">
        <f>IF(A3765=A3764,I3764&amp;CHAR(10)&amp;"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66" spans="1:9" x14ac:dyDescent="0.25">
      <c r="A3766" t="s">
        <v>8031</v>
      </c>
      <c r="B3766">
        <v>75180019</v>
      </c>
      <c r="C3766" t="s">
        <v>16</v>
      </c>
      <c r="D3766" t="str">
        <f>IF(Tabel_Forespørgsel_fra_Visma28[[#This Row],[SupProd]]=" "," "," - "&amp;Tabel_Forespørgsel_fra_Visma28[[#This Row],[SupProd]])</f>
        <v xml:space="preserve"> </v>
      </c>
      <c r="E3766" t="s">
        <v>16</v>
      </c>
      <c r="F3766" t="str">
        <f>IF(Tabel_Forespørgsel_fra_Visma28[[#This Row],[SupDescr]]=" "," "," - "&amp;Tabel_Forespørgsel_fra_Visma28[[#This Row],[SupDescr]])</f>
        <v xml:space="preserve"> </v>
      </c>
      <c r="G3766" t="s">
        <v>2430</v>
      </c>
      <c r="H3766">
        <v>1</v>
      </c>
      <c r="I3766" t="str">
        <f>IF(A3766=A3765,I3765&amp;CHAR(10)&amp;"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67" spans="1:9" x14ac:dyDescent="0.25">
      <c r="A3767" t="s">
        <v>8035</v>
      </c>
      <c r="B3767">
        <v>75180019</v>
      </c>
      <c r="C3767" t="s">
        <v>16</v>
      </c>
      <c r="D3767" t="str">
        <f>IF(Tabel_Forespørgsel_fra_Visma28[[#This Row],[SupProd]]=" "," "," - "&amp;Tabel_Forespørgsel_fra_Visma28[[#This Row],[SupProd]])</f>
        <v xml:space="preserve"> </v>
      </c>
      <c r="E3767" t="s">
        <v>16</v>
      </c>
      <c r="F3767" t="str">
        <f>IF(Tabel_Forespørgsel_fra_Visma28[[#This Row],[SupDescr]]=" "," "," - "&amp;Tabel_Forespørgsel_fra_Visma28[[#This Row],[SupDescr]])</f>
        <v xml:space="preserve"> </v>
      </c>
      <c r="G3767" t="s">
        <v>2430</v>
      </c>
      <c r="H3767">
        <v>1</v>
      </c>
      <c r="I3767" t="str">
        <f>IF(A3767=A3766,I3766&amp;CHAR(10)&amp;"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68" spans="1:9" x14ac:dyDescent="0.25">
      <c r="A3768" t="s">
        <v>8069</v>
      </c>
      <c r="B3768">
        <v>75583888</v>
      </c>
      <c r="C3768" t="s">
        <v>16</v>
      </c>
      <c r="D3768" t="str">
        <f>IF(Tabel_Forespørgsel_fra_Visma28[[#This Row],[SupProd]]=" "," "," - "&amp;Tabel_Forespørgsel_fra_Visma28[[#This Row],[SupProd]])</f>
        <v xml:space="preserve"> </v>
      </c>
      <c r="E3768" t="s">
        <v>16</v>
      </c>
      <c r="F3768" t="str">
        <f>IF(Tabel_Forespørgsel_fra_Visma28[[#This Row],[SupDescr]]=" "," "," - "&amp;Tabel_Forespørgsel_fra_Visma28[[#This Row],[SupDescr]])</f>
        <v xml:space="preserve"> </v>
      </c>
      <c r="G3768" t="s">
        <v>3914</v>
      </c>
      <c r="H3768">
        <v>1</v>
      </c>
      <c r="I3768" t="str">
        <f>IF(A3768=A3767,I3767&amp;CHAR(10)&amp;"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69" spans="1:9" x14ac:dyDescent="0.25">
      <c r="A3769" t="s">
        <v>8070</v>
      </c>
      <c r="B3769">
        <v>75583888</v>
      </c>
      <c r="C3769" t="s">
        <v>16</v>
      </c>
      <c r="D3769" t="str">
        <f>IF(Tabel_Forespørgsel_fra_Visma28[[#This Row],[SupProd]]=" "," "," - "&amp;Tabel_Forespørgsel_fra_Visma28[[#This Row],[SupProd]])</f>
        <v xml:space="preserve"> </v>
      </c>
      <c r="E3769" t="s">
        <v>16</v>
      </c>
      <c r="F3769" t="str">
        <f>IF(Tabel_Forespørgsel_fra_Visma28[[#This Row],[SupDescr]]=" "," "," - "&amp;Tabel_Forespørgsel_fra_Visma28[[#This Row],[SupDescr]])</f>
        <v xml:space="preserve"> </v>
      </c>
      <c r="G3769" t="s">
        <v>3914</v>
      </c>
      <c r="H3769">
        <v>1</v>
      </c>
      <c r="I3769" t="str">
        <f>IF(A3769=A3768,I3768&amp;CHAR(10)&amp;"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0" spans="1:9" x14ac:dyDescent="0.25">
      <c r="A3770" t="s">
        <v>8240</v>
      </c>
      <c r="B3770">
        <v>75583888</v>
      </c>
      <c r="C3770" t="s">
        <v>16</v>
      </c>
      <c r="D3770" t="str">
        <f>IF(Tabel_Forespørgsel_fra_Visma28[[#This Row],[SupProd]]=" "," "," - "&amp;Tabel_Forespørgsel_fra_Visma28[[#This Row],[SupProd]])</f>
        <v xml:space="preserve"> </v>
      </c>
      <c r="E3770" t="s">
        <v>16</v>
      </c>
      <c r="F3770" t="str">
        <f>IF(Tabel_Forespørgsel_fra_Visma28[[#This Row],[SupDescr]]=" "," "," - "&amp;Tabel_Forespørgsel_fra_Visma28[[#This Row],[SupDescr]])</f>
        <v xml:space="preserve"> </v>
      </c>
      <c r="G3770" t="s">
        <v>3914</v>
      </c>
      <c r="H3770">
        <v>1</v>
      </c>
      <c r="I3770" t="str">
        <f>IF(A3770=A3769,I3769&amp;CHAR(10)&amp;"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1" spans="1:9" x14ac:dyDescent="0.25">
      <c r="A3771" t="s">
        <v>9328</v>
      </c>
      <c r="B3771">
        <v>75180019</v>
      </c>
      <c r="C3771" t="s">
        <v>16</v>
      </c>
      <c r="D3771" t="str">
        <f>IF(Tabel_Forespørgsel_fra_Visma28[[#This Row],[SupProd]]=" "," "," - "&amp;Tabel_Forespørgsel_fra_Visma28[[#This Row],[SupProd]])</f>
        <v xml:space="preserve"> </v>
      </c>
      <c r="E3771" t="s">
        <v>16</v>
      </c>
      <c r="F3771" t="str">
        <f>IF(Tabel_Forespørgsel_fra_Visma28[[#This Row],[SupDescr]]=" "," "," - "&amp;Tabel_Forespørgsel_fra_Visma28[[#This Row],[SupDescr]])</f>
        <v xml:space="preserve"> </v>
      </c>
      <c r="G3771" t="s">
        <v>2430</v>
      </c>
      <c r="H3771">
        <v>1</v>
      </c>
      <c r="I3771" t="str">
        <f>IF(A3771=A3770,I3770&amp;CHAR(10)&amp;"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72" spans="1:9" x14ac:dyDescent="0.25">
      <c r="A3772" t="s">
        <v>9425</v>
      </c>
      <c r="B3772">
        <v>75583888</v>
      </c>
      <c r="C3772" t="s">
        <v>16</v>
      </c>
      <c r="D3772" t="str">
        <f>IF(Tabel_Forespørgsel_fra_Visma28[[#This Row],[SupProd]]=" "," "," - "&amp;Tabel_Forespørgsel_fra_Visma28[[#This Row],[SupProd]])</f>
        <v xml:space="preserve"> </v>
      </c>
      <c r="E3772" t="s">
        <v>16</v>
      </c>
      <c r="F3772" t="str">
        <f>IF(Tabel_Forespørgsel_fra_Visma28[[#This Row],[SupDescr]]=" "," "," - "&amp;Tabel_Forespørgsel_fra_Visma28[[#This Row],[SupDescr]])</f>
        <v xml:space="preserve"> </v>
      </c>
      <c r="G3772" t="s">
        <v>3914</v>
      </c>
      <c r="H3772">
        <v>1</v>
      </c>
      <c r="I3772" t="str">
        <f>IF(A3772=A3771,I3771&amp;CHAR(10)&amp;"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3" spans="1:9" x14ac:dyDescent="0.25">
      <c r="A3773" t="s">
        <v>9138</v>
      </c>
      <c r="B3773">
        <v>75583888</v>
      </c>
      <c r="C3773" t="s">
        <v>16</v>
      </c>
      <c r="D3773" t="str">
        <f>IF(Tabel_Forespørgsel_fra_Visma28[[#This Row],[SupProd]]=" "," "," - "&amp;Tabel_Forespørgsel_fra_Visma28[[#This Row],[SupProd]])</f>
        <v xml:space="preserve"> </v>
      </c>
      <c r="E3773" t="s">
        <v>16</v>
      </c>
      <c r="F3773" t="str">
        <f>IF(Tabel_Forespørgsel_fra_Visma28[[#This Row],[SupDescr]]=" "," "," - "&amp;Tabel_Forespørgsel_fra_Visma28[[#This Row],[SupDescr]])</f>
        <v xml:space="preserve"> </v>
      </c>
      <c r="G3773" t="s">
        <v>3914</v>
      </c>
      <c r="H3773">
        <v>1</v>
      </c>
      <c r="I3773" t="str">
        <f>IF(A3773=A3772,I3772&amp;CHAR(10)&amp;"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4" spans="1:9" x14ac:dyDescent="0.25">
      <c r="A3774" t="s">
        <v>9139</v>
      </c>
      <c r="B3774">
        <v>75583888</v>
      </c>
      <c r="C3774" t="s">
        <v>16</v>
      </c>
      <c r="D3774" t="str">
        <f>IF(Tabel_Forespørgsel_fra_Visma28[[#This Row],[SupProd]]=" "," "," - "&amp;Tabel_Forespørgsel_fra_Visma28[[#This Row],[SupProd]])</f>
        <v xml:space="preserve"> </v>
      </c>
      <c r="E3774" t="s">
        <v>16</v>
      </c>
      <c r="F3774" t="str">
        <f>IF(Tabel_Forespørgsel_fra_Visma28[[#This Row],[SupDescr]]=" "," "," - "&amp;Tabel_Forespørgsel_fra_Visma28[[#This Row],[SupDescr]])</f>
        <v xml:space="preserve"> </v>
      </c>
      <c r="G3774" t="s">
        <v>3914</v>
      </c>
      <c r="H3774">
        <v>1</v>
      </c>
      <c r="I3774" t="str">
        <f>IF(A3774=A3773,I3773&amp;CHAR(10)&amp;"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5" spans="1:9" x14ac:dyDescent="0.25">
      <c r="A3775" t="s">
        <v>9141</v>
      </c>
      <c r="B3775">
        <v>75583888</v>
      </c>
      <c r="C3775" t="s">
        <v>16</v>
      </c>
      <c r="D3775" t="str">
        <f>IF(Tabel_Forespørgsel_fra_Visma28[[#This Row],[SupProd]]=" "," "," - "&amp;Tabel_Forespørgsel_fra_Visma28[[#This Row],[SupProd]])</f>
        <v xml:space="preserve"> </v>
      </c>
      <c r="E3775" t="s">
        <v>16</v>
      </c>
      <c r="F3775" t="str">
        <f>IF(Tabel_Forespørgsel_fra_Visma28[[#This Row],[SupDescr]]=" "," "," - "&amp;Tabel_Forespørgsel_fra_Visma28[[#This Row],[SupDescr]])</f>
        <v xml:space="preserve"> </v>
      </c>
      <c r="G3775" t="s">
        <v>3914</v>
      </c>
      <c r="H3775">
        <v>1</v>
      </c>
      <c r="I3775" t="str">
        <f>IF(A3775=A3774,I3774&amp;CHAR(10)&amp;"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6" spans="1:9" x14ac:dyDescent="0.25">
      <c r="A3776" t="s">
        <v>9142</v>
      </c>
      <c r="B3776">
        <v>75583888</v>
      </c>
      <c r="C3776" t="s">
        <v>16</v>
      </c>
      <c r="D3776" t="str">
        <f>IF(Tabel_Forespørgsel_fra_Visma28[[#This Row],[SupProd]]=" "," "," - "&amp;Tabel_Forespørgsel_fra_Visma28[[#This Row],[SupProd]])</f>
        <v xml:space="preserve"> </v>
      </c>
      <c r="E3776" t="s">
        <v>16</v>
      </c>
      <c r="F3776" t="str">
        <f>IF(Tabel_Forespørgsel_fra_Visma28[[#This Row],[SupDescr]]=" "," "," - "&amp;Tabel_Forespørgsel_fra_Visma28[[#This Row],[SupDescr]])</f>
        <v xml:space="preserve"> </v>
      </c>
      <c r="G3776" t="s">
        <v>3914</v>
      </c>
      <c r="H3776">
        <v>1</v>
      </c>
      <c r="I3776" t="str">
        <f>IF(A3776=A3775,I3775&amp;CHAR(10)&amp;"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7" spans="1:9" x14ac:dyDescent="0.25">
      <c r="A3777" t="s">
        <v>9143</v>
      </c>
      <c r="B3777">
        <v>75180019</v>
      </c>
      <c r="C3777" t="s">
        <v>16</v>
      </c>
      <c r="D3777" t="str">
        <f>IF(Tabel_Forespørgsel_fra_Visma28[[#This Row],[SupProd]]=" "," "," - "&amp;Tabel_Forespørgsel_fra_Visma28[[#This Row],[SupProd]])</f>
        <v xml:space="preserve"> </v>
      </c>
      <c r="E3777" t="s">
        <v>16</v>
      </c>
      <c r="F3777" t="str">
        <f>IF(Tabel_Forespørgsel_fra_Visma28[[#This Row],[SupDescr]]=" "," "," - "&amp;Tabel_Forespørgsel_fra_Visma28[[#This Row],[SupDescr]])</f>
        <v xml:space="preserve"> </v>
      </c>
      <c r="G3777" t="s">
        <v>2430</v>
      </c>
      <c r="H3777">
        <v>1</v>
      </c>
      <c r="I3777" t="str">
        <f>IF(A3777=A3776,I3776&amp;CHAR(10)&amp;"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78" spans="1:9" x14ac:dyDescent="0.25">
      <c r="A3778" t="s">
        <v>9149</v>
      </c>
      <c r="B3778">
        <v>75583888</v>
      </c>
      <c r="C3778" t="s">
        <v>16</v>
      </c>
      <c r="D3778" t="str">
        <f>IF(Tabel_Forespørgsel_fra_Visma28[[#This Row],[SupProd]]=" "," "," - "&amp;Tabel_Forespørgsel_fra_Visma28[[#This Row],[SupProd]])</f>
        <v xml:space="preserve"> </v>
      </c>
      <c r="E3778" t="s">
        <v>16</v>
      </c>
      <c r="F3778" t="str">
        <f>IF(Tabel_Forespørgsel_fra_Visma28[[#This Row],[SupDescr]]=" "," "," - "&amp;Tabel_Forespørgsel_fra_Visma28[[#This Row],[SupDescr]])</f>
        <v xml:space="preserve"> </v>
      </c>
      <c r="G3778" t="s">
        <v>3914</v>
      </c>
      <c r="H3778">
        <v>1</v>
      </c>
      <c r="I3778" t="str">
        <f>IF(A3778=A3777,I3777&amp;CHAR(10)&amp;"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9" spans="1:9" x14ac:dyDescent="0.25">
      <c r="A3779" t="s">
        <v>9146</v>
      </c>
      <c r="B3779">
        <v>75583888</v>
      </c>
      <c r="C3779" t="s">
        <v>16</v>
      </c>
      <c r="D3779" t="str">
        <f>IF(Tabel_Forespørgsel_fra_Visma28[[#This Row],[SupProd]]=" "," "," - "&amp;Tabel_Forespørgsel_fra_Visma28[[#This Row],[SupProd]])</f>
        <v xml:space="preserve"> </v>
      </c>
      <c r="E3779" t="s">
        <v>16</v>
      </c>
      <c r="F3779" t="str">
        <f>IF(Tabel_Forespørgsel_fra_Visma28[[#This Row],[SupDescr]]=" "," "," - "&amp;Tabel_Forespørgsel_fra_Visma28[[#This Row],[SupDescr]])</f>
        <v xml:space="preserve"> </v>
      </c>
      <c r="G3779" t="s">
        <v>3914</v>
      </c>
      <c r="H3779">
        <v>1</v>
      </c>
      <c r="I3779" t="str">
        <f>IF(A3779=A3778,I3778&amp;CHAR(10)&amp;"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0" spans="1:9" x14ac:dyDescent="0.25">
      <c r="A3780" t="s">
        <v>9147</v>
      </c>
      <c r="B3780">
        <v>75583888</v>
      </c>
      <c r="C3780" t="s">
        <v>16</v>
      </c>
      <c r="D3780" t="str">
        <f>IF(Tabel_Forespørgsel_fra_Visma28[[#This Row],[SupProd]]=" "," "," - "&amp;Tabel_Forespørgsel_fra_Visma28[[#This Row],[SupProd]])</f>
        <v xml:space="preserve"> </v>
      </c>
      <c r="E3780" t="s">
        <v>16</v>
      </c>
      <c r="F3780" t="str">
        <f>IF(Tabel_Forespørgsel_fra_Visma28[[#This Row],[SupDescr]]=" "," "," - "&amp;Tabel_Forespørgsel_fra_Visma28[[#This Row],[SupDescr]])</f>
        <v xml:space="preserve"> </v>
      </c>
      <c r="G3780" t="s">
        <v>3914</v>
      </c>
      <c r="H3780">
        <v>1</v>
      </c>
      <c r="I3780" t="str">
        <f>IF(A3780=A3779,I3779&amp;CHAR(10)&amp;"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1" spans="1:9" x14ac:dyDescent="0.25">
      <c r="A3781" t="s">
        <v>9150</v>
      </c>
      <c r="B3781">
        <v>75583888</v>
      </c>
      <c r="C3781" t="s">
        <v>16</v>
      </c>
      <c r="D3781" t="str">
        <f>IF(Tabel_Forespørgsel_fra_Visma28[[#This Row],[SupProd]]=" "," "," - "&amp;Tabel_Forespørgsel_fra_Visma28[[#This Row],[SupProd]])</f>
        <v xml:space="preserve"> </v>
      </c>
      <c r="E3781" t="s">
        <v>16</v>
      </c>
      <c r="F3781" t="str">
        <f>IF(Tabel_Forespørgsel_fra_Visma28[[#This Row],[SupDescr]]=" "," "," - "&amp;Tabel_Forespørgsel_fra_Visma28[[#This Row],[SupDescr]])</f>
        <v xml:space="preserve"> </v>
      </c>
      <c r="G3781" t="s">
        <v>3914</v>
      </c>
      <c r="H3781">
        <v>1</v>
      </c>
      <c r="I3781" t="str">
        <f>IF(A3781=A3780,I3780&amp;CHAR(10)&amp;"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2" spans="1:9" x14ac:dyDescent="0.25">
      <c r="A3782" t="s">
        <v>9151</v>
      </c>
      <c r="B3782">
        <v>75583888</v>
      </c>
      <c r="C3782" t="s">
        <v>16</v>
      </c>
      <c r="D3782" t="str">
        <f>IF(Tabel_Forespørgsel_fra_Visma28[[#This Row],[SupProd]]=" "," "," - "&amp;Tabel_Forespørgsel_fra_Visma28[[#This Row],[SupProd]])</f>
        <v xml:space="preserve"> </v>
      </c>
      <c r="E3782" t="s">
        <v>16</v>
      </c>
      <c r="F3782" t="str">
        <f>IF(Tabel_Forespørgsel_fra_Visma28[[#This Row],[SupDescr]]=" "," "," - "&amp;Tabel_Forespørgsel_fra_Visma28[[#This Row],[SupDescr]])</f>
        <v xml:space="preserve"> </v>
      </c>
      <c r="G3782" t="s">
        <v>3914</v>
      </c>
      <c r="H3782">
        <v>1</v>
      </c>
      <c r="I3782" t="str">
        <f>IF(A3782=A3781,I3781&amp;CHAR(10)&amp;"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3" spans="1:9" x14ac:dyDescent="0.25">
      <c r="A3783" t="s">
        <v>9152</v>
      </c>
      <c r="B3783">
        <v>75583888</v>
      </c>
      <c r="C3783" t="s">
        <v>16</v>
      </c>
      <c r="D3783" t="str">
        <f>IF(Tabel_Forespørgsel_fra_Visma28[[#This Row],[SupProd]]=" "," "," - "&amp;Tabel_Forespørgsel_fra_Visma28[[#This Row],[SupProd]])</f>
        <v xml:space="preserve"> </v>
      </c>
      <c r="E3783" t="s">
        <v>16</v>
      </c>
      <c r="F3783" t="str">
        <f>IF(Tabel_Forespørgsel_fra_Visma28[[#This Row],[SupDescr]]=" "," "," - "&amp;Tabel_Forespørgsel_fra_Visma28[[#This Row],[SupDescr]])</f>
        <v xml:space="preserve"> </v>
      </c>
      <c r="G3783" t="s">
        <v>3914</v>
      </c>
      <c r="H3783">
        <v>1</v>
      </c>
      <c r="I3783" t="str">
        <f>IF(A3783=A3782,I3782&amp;CHAR(10)&amp;"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4" spans="1:9" x14ac:dyDescent="0.25">
      <c r="A3784" t="s">
        <v>9158</v>
      </c>
      <c r="B3784">
        <v>75583888</v>
      </c>
      <c r="C3784" t="s">
        <v>16</v>
      </c>
      <c r="D3784" t="str">
        <f>IF(Tabel_Forespørgsel_fra_Visma28[[#This Row],[SupProd]]=" "," "," - "&amp;Tabel_Forespørgsel_fra_Visma28[[#This Row],[SupProd]])</f>
        <v xml:space="preserve"> </v>
      </c>
      <c r="E3784" t="s">
        <v>16</v>
      </c>
      <c r="F3784" t="str">
        <f>IF(Tabel_Forespørgsel_fra_Visma28[[#This Row],[SupDescr]]=" "," "," - "&amp;Tabel_Forespørgsel_fra_Visma28[[#This Row],[SupDescr]])</f>
        <v xml:space="preserve"> </v>
      </c>
      <c r="G3784" t="s">
        <v>3914</v>
      </c>
      <c r="H3784">
        <v>1</v>
      </c>
      <c r="I3784" t="str">
        <f>IF(A3784=A3783,I3783&amp;CHAR(10)&amp;"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5" spans="1:9" x14ac:dyDescent="0.25">
      <c r="A3785" t="s">
        <v>9168</v>
      </c>
      <c r="B3785">
        <v>75583888</v>
      </c>
      <c r="C3785" t="s">
        <v>16</v>
      </c>
      <c r="D3785" t="str">
        <f>IF(Tabel_Forespørgsel_fra_Visma28[[#This Row],[SupProd]]=" "," "," - "&amp;Tabel_Forespørgsel_fra_Visma28[[#This Row],[SupProd]])</f>
        <v xml:space="preserve"> </v>
      </c>
      <c r="E3785" t="s">
        <v>16</v>
      </c>
      <c r="F3785" t="str">
        <f>IF(Tabel_Forespørgsel_fra_Visma28[[#This Row],[SupDescr]]=" "," "," - "&amp;Tabel_Forespørgsel_fra_Visma28[[#This Row],[SupDescr]])</f>
        <v xml:space="preserve"> </v>
      </c>
      <c r="G3785" t="s">
        <v>3914</v>
      </c>
      <c r="H3785">
        <v>1</v>
      </c>
      <c r="I3785" t="str">
        <f>IF(A3785=A3784,I3784&amp;CHAR(10)&amp;"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6" spans="1:9" x14ac:dyDescent="0.25">
      <c r="A3786" t="s">
        <v>9419</v>
      </c>
      <c r="B3786">
        <v>75583888</v>
      </c>
      <c r="C3786" t="s">
        <v>16</v>
      </c>
      <c r="D3786" t="str">
        <f>IF(Tabel_Forespørgsel_fra_Visma28[[#This Row],[SupProd]]=" "," "," - "&amp;Tabel_Forespørgsel_fra_Visma28[[#This Row],[SupProd]])</f>
        <v xml:space="preserve"> </v>
      </c>
      <c r="E3786" t="s">
        <v>16</v>
      </c>
      <c r="F3786" t="str">
        <f>IF(Tabel_Forespørgsel_fra_Visma28[[#This Row],[SupDescr]]=" "," "," - "&amp;Tabel_Forespørgsel_fra_Visma28[[#This Row],[SupDescr]])</f>
        <v xml:space="preserve"> </v>
      </c>
      <c r="G3786" t="s">
        <v>3914</v>
      </c>
      <c r="H3786">
        <v>1</v>
      </c>
      <c r="I3786" t="str">
        <f>IF(A3786=A3785,I3785&amp;CHAR(10)&amp;"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7" spans="1:9" x14ac:dyDescent="0.25">
      <c r="A3787" t="s">
        <v>8636</v>
      </c>
      <c r="B3787">
        <v>75180019</v>
      </c>
      <c r="C3787" t="s">
        <v>16</v>
      </c>
      <c r="D3787" t="str">
        <f>IF(Tabel_Forespørgsel_fra_Visma28[[#This Row],[SupProd]]=" "," "," - "&amp;Tabel_Forespørgsel_fra_Visma28[[#This Row],[SupProd]])</f>
        <v xml:space="preserve"> </v>
      </c>
      <c r="E3787" t="s">
        <v>16</v>
      </c>
      <c r="F3787" t="str">
        <f>IF(Tabel_Forespørgsel_fra_Visma28[[#This Row],[SupDescr]]=" "," "," - "&amp;Tabel_Forespørgsel_fra_Visma28[[#This Row],[SupDescr]])</f>
        <v xml:space="preserve"> </v>
      </c>
      <c r="G3787" t="s">
        <v>2430</v>
      </c>
      <c r="H3787">
        <v>1</v>
      </c>
      <c r="I3787" t="str">
        <f>IF(A3787=A3786,I3786&amp;CHAR(10)&amp;"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88" spans="1:9" x14ac:dyDescent="0.25">
      <c r="A3788" t="s">
        <v>8631</v>
      </c>
      <c r="B3788">
        <v>75180019</v>
      </c>
      <c r="C3788" t="s">
        <v>16</v>
      </c>
      <c r="D3788" t="str">
        <f>IF(Tabel_Forespørgsel_fra_Visma28[[#This Row],[SupProd]]=" "," "," - "&amp;Tabel_Forespørgsel_fra_Visma28[[#This Row],[SupProd]])</f>
        <v xml:space="preserve"> </v>
      </c>
      <c r="E3788" t="s">
        <v>16</v>
      </c>
      <c r="F3788" t="str">
        <f>IF(Tabel_Forespørgsel_fra_Visma28[[#This Row],[SupDescr]]=" "," "," - "&amp;Tabel_Forespørgsel_fra_Visma28[[#This Row],[SupDescr]])</f>
        <v xml:space="preserve"> </v>
      </c>
      <c r="G3788" t="s">
        <v>2430</v>
      </c>
      <c r="H3788">
        <v>1</v>
      </c>
      <c r="I3788" t="str">
        <f>IF(A3788=A3787,I3787&amp;CHAR(10)&amp;"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89" spans="1:9" x14ac:dyDescent="0.25">
      <c r="A3789" t="s">
        <v>11025</v>
      </c>
      <c r="B3789">
        <v>70120140</v>
      </c>
      <c r="C3789" t="s">
        <v>16</v>
      </c>
      <c r="D3789" t="str">
        <f>IF(Tabel_Forespørgsel_fra_Visma28[[#This Row],[SupProd]]=" "," "," - "&amp;Tabel_Forespørgsel_fra_Visma28[[#This Row],[SupProd]])</f>
        <v xml:space="preserve"> </v>
      </c>
      <c r="E3789" t="s">
        <v>16</v>
      </c>
      <c r="F3789" t="str">
        <f>IF(Tabel_Forespørgsel_fra_Visma28[[#This Row],[SupDescr]]=" "," "," - "&amp;Tabel_Forespørgsel_fra_Visma28[[#This Row],[SupDescr]])</f>
        <v xml:space="preserve"> </v>
      </c>
      <c r="G3789" t="s">
        <v>2467</v>
      </c>
      <c r="H3789">
        <v>1</v>
      </c>
      <c r="I3789" t="str">
        <f>IF(A3789=A3788,I3788&amp;CHAR(10)&amp;"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790" spans="1:9" x14ac:dyDescent="0.25">
      <c r="A3790" t="s">
        <v>10764</v>
      </c>
      <c r="B3790">
        <v>75180019</v>
      </c>
      <c r="C3790" t="s">
        <v>16</v>
      </c>
      <c r="D3790" t="str">
        <f>IF(Tabel_Forespørgsel_fra_Visma28[[#This Row],[SupProd]]=" "," "," - "&amp;Tabel_Forespørgsel_fra_Visma28[[#This Row],[SupProd]])</f>
        <v xml:space="preserve"> </v>
      </c>
      <c r="E3790" t="s">
        <v>16</v>
      </c>
      <c r="F3790" t="str">
        <f>IF(Tabel_Forespørgsel_fra_Visma28[[#This Row],[SupDescr]]=" "," "," - "&amp;Tabel_Forespørgsel_fra_Visma28[[#This Row],[SupDescr]])</f>
        <v xml:space="preserve"> </v>
      </c>
      <c r="G3790" t="s">
        <v>2430</v>
      </c>
      <c r="H3790">
        <v>1</v>
      </c>
      <c r="I3790" t="str">
        <f>IF(A3790=A3789,I3789&amp;CHAR(10)&amp;"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91" spans="1:9" x14ac:dyDescent="0.25">
      <c r="A3791" t="s">
        <v>16612</v>
      </c>
      <c r="B3791">
        <v>75180019</v>
      </c>
      <c r="C3791" t="s">
        <v>16</v>
      </c>
      <c r="D3791" t="str">
        <f>IF(Tabel_Forespørgsel_fra_Visma28[[#This Row],[SupProd]]=" "," "," - "&amp;Tabel_Forespørgsel_fra_Visma28[[#This Row],[SupProd]])</f>
        <v xml:space="preserve"> </v>
      </c>
      <c r="E3791" t="s">
        <v>16</v>
      </c>
      <c r="F3791" t="str">
        <f>IF(Tabel_Forespørgsel_fra_Visma28[[#This Row],[SupDescr]]=" "," "," - "&amp;Tabel_Forespørgsel_fra_Visma28[[#This Row],[SupDescr]])</f>
        <v xml:space="preserve"> </v>
      </c>
      <c r="G3791" t="s">
        <v>2430</v>
      </c>
      <c r="H3791">
        <v>1</v>
      </c>
      <c r="I3791" t="str">
        <f>IF(A3791=A3790,I3790&amp;CHAR(10)&amp;"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92" spans="1:9" x14ac:dyDescent="0.25">
      <c r="A3792" t="s">
        <v>8803</v>
      </c>
      <c r="B3792">
        <v>75211662</v>
      </c>
      <c r="C3792" t="s">
        <v>16</v>
      </c>
      <c r="D3792" t="str">
        <f>IF(Tabel_Forespørgsel_fra_Visma28[[#This Row],[SupProd]]=" "," "," - "&amp;Tabel_Forespørgsel_fra_Visma28[[#This Row],[SupProd]])</f>
        <v xml:space="preserve"> </v>
      </c>
      <c r="E3792" t="s">
        <v>16</v>
      </c>
      <c r="F3792" t="str">
        <f>IF(Tabel_Forespørgsel_fra_Visma28[[#This Row],[SupDescr]]=" "," "," - "&amp;Tabel_Forespørgsel_fra_Visma28[[#This Row],[SupDescr]])</f>
        <v xml:space="preserve"> </v>
      </c>
      <c r="G3792" t="s">
        <v>7015</v>
      </c>
      <c r="H3792">
        <v>1</v>
      </c>
      <c r="I3792" t="str">
        <f>IF(A3792=A3791,I3791&amp;CHAR(10)&amp;"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93" spans="1:9" x14ac:dyDescent="0.25">
      <c r="A3793" t="s">
        <v>12226</v>
      </c>
      <c r="B3793">
        <v>75180019</v>
      </c>
      <c r="C3793" t="s">
        <v>16</v>
      </c>
      <c r="D3793" t="str">
        <f>IF(Tabel_Forespørgsel_fra_Visma28[[#This Row],[SupProd]]=" "," "," - "&amp;Tabel_Forespørgsel_fra_Visma28[[#This Row],[SupProd]])</f>
        <v xml:space="preserve"> </v>
      </c>
      <c r="E3793" t="s">
        <v>16</v>
      </c>
      <c r="F3793" t="str">
        <f>IF(Tabel_Forespørgsel_fra_Visma28[[#This Row],[SupDescr]]=" "," "," - "&amp;Tabel_Forespørgsel_fra_Visma28[[#This Row],[SupDescr]])</f>
        <v xml:space="preserve"> </v>
      </c>
      <c r="G3793" t="s">
        <v>2430</v>
      </c>
      <c r="H3793">
        <v>1</v>
      </c>
      <c r="I3793" t="str">
        <f>IF(A3793=A3792,I3792&amp;CHAR(10)&amp;"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94" spans="1:9" x14ac:dyDescent="0.25">
      <c r="A3794" t="s">
        <v>3795</v>
      </c>
      <c r="B3794">
        <v>75586804</v>
      </c>
      <c r="C3794" t="s">
        <v>16</v>
      </c>
      <c r="D3794" t="str">
        <f>IF(Tabel_Forespørgsel_fra_Visma28[[#This Row],[SupProd]]=" "," "," - "&amp;Tabel_Forespørgsel_fra_Visma28[[#This Row],[SupProd]])</f>
        <v xml:space="preserve"> </v>
      </c>
      <c r="E3794" t="s">
        <v>16</v>
      </c>
      <c r="F3794" t="str">
        <f>IF(Tabel_Forespørgsel_fra_Visma28[[#This Row],[SupDescr]]=" "," "," - "&amp;Tabel_Forespørgsel_fra_Visma28[[#This Row],[SupDescr]])</f>
        <v xml:space="preserve"> </v>
      </c>
      <c r="G3794" t="s">
        <v>3787</v>
      </c>
      <c r="H3794">
        <v>1</v>
      </c>
      <c r="I3794" t="str">
        <f>IF(A3794=A3793,I3793&amp;CHAR(10)&amp;"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795" spans="1:9" x14ac:dyDescent="0.25">
      <c r="A3795" t="s">
        <v>4122</v>
      </c>
      <c r="B3795">
        <v>75583888</v>
      </c>
      <c r="C3795" t="s">
        <v>16</v>
      </c>
      <c r="D3795" t="str">
        <f>IF(Tabel_Forespørgsel_fra_Visma28[[#This Row],[SupProd]]=" "," "," - "&amp;Tabel_Forespørgsel_fra_Visma28[[#This Row],[SupProd]])</f>
        <v xml:space="preserve"> </v>
      </c>
      <c r="E3795" t="s">
        <v>16</v>
      </c>
      <c r="F3795" t="str">
        <f>IF(Tabel_Forespørgsel_fra_Visma28[[#This Row],[SupDescr]]=" "," "," - "&amp;Tabel_Forespørgsel_fra_Visma28[[#This Row],[SupDescr]])</f>
        <v xml:space="preserve"> </v>
      </c>
      <c r="G3795" t="s">
        <v>3914</v>
      </c>
      <c r="H3795">
        <v>1</v>
      </c>
      <c r="I3795" t="str">
        <f>IF(A3795=A3794,I3794&amp;CHAR(10)&amp;"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96" spans="1:9" x14ac:dyDescent="0.25">
      <c r="A3796" t="s">
        <v>4121</v>
      </c>
      <c r="B3796">
        <v>75583888</v>
      </c>
      <c r="C3796" t="s">
        <v>16</v>
      </c>
      <c r="D3796" t="str">
        <f>IF(Tabel_Forespørgsel_fra_Visma28[[#This Row],[SupProd]]=" "," "," - "&amp;Tabel_Forespørgsel_fra_Visma28[[#This Row],[SupProd]])</f>
        <v xml:space="preserve"> </v>
      </c>
      <c r="E3796" t="s">
        <v>16</v>
      </c>
      <c r="F3796" t="str">
        <f>IF(Tabel_Forespørgsel_fra_Visma28[[#This Row],[SupDescr]]=" "," "," - "&amp;Tabel_Forespørgsel_fra_Visma28[[#This Row],[SupDescr]])</f>
        <v xml:space="preserve"> </v>
      </c>
      <c r="G3796" t="s">
        <v>3914</v>
      </c>
      <c r="H3796">
        <v>1</v>
      </c>
      <c r="I3796" t="str">
        <f>IF(A3796=A3795,I3795&amp;CHAR(10)&amp;"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97" spans="1:9" x14ac:dyDescent="0.25">
      <c r="A3797" t="s">
        <v>4787</v>
      </c>
      <c r="B3797">
        <v>70120140</v>
      </c>
      <c r="C3797" t="s">
        <v>16</v>
      </c>
      <c r="D3797" t="str">
        <f>IF(Tabel_Forespørgsel_fra_Visma28[[#This Row],[SupProd]]=" "," "," - "&amp;Tabel_Forespørgsel_fra_Visma28[[#This Row],[SupProd]])</f>
        <v xml:space="preserve"> </v>
      </c>
      <c r="E3797" t="s">
        <v>16</v>
      </c>
      <c r="F3797" t="str">
        <f>IF(Tabel_Forespørgsel_fra_Visma28[[#This Row],[SupDescr]]=" "," "," - "&amp;Tabel_Forespørgsel_fra_Visma28[[#This Row],[SupDescr]])</f>
        <v xml:space="preserve"> </v>
      </c>
      <c r="G3797" t="s">
        <v>2467</v>
      </c>
      <c r="H3797">
        <v>1</v>
      </c>
      <c r="I3797" t="str">
        <f>IF(A3797=A3796,I3796&amp;CHAR(10)&amp;"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798" spans="1:9" x14ac:dyDescent="0.25">
      <c r="A3798" t="s">
        <v>4788</v>
      </c>
      <c r="B3798">
        <v>70120140</v>
      </c>
      <c r="C3798" t="s">
        <v>16</v>
      </c>
      <c r="D3798" t="str">
        <f>IF(Tabel_Forespørgsel_fra_Visma28[[#This Row],[SupProd]]=" "," "," - "&amp;Tabel_Forespørgsel_fra_Visma28[[#This Row],[SupProd]])</f>
        <v xml:space="preserve"> </v>
      </c>
      <c r="E3798" t="s">
        <v>16</v>
      </c>
      <c r="F3798" t="str">
        <f>IF(Tabel_Forespørgsel_fra_Visma28[[#This Row],[SupDescr]]=" "," "," - "&amp;Tabel_Forespørgsel_fra_Visma28[[#This Row],[SupDescr]])</f>
        <v xml:space="preserve"> </v>
      </c>
      <c r="G3798" t="s">
        <v>2467</v>
      </c>
      <c r="H3798">
        <v>1</v>
      </c>
      <c r="I3798" t="str">
        <f>IF(A3798=A3797,I3797&amp;CHAR(10)&amp;"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799" spans="1:9" x14ac:dyDescent="0.25">
      <c r="A3799" t="s">
        <v>6183</v>
      </c>
      <c r="B3799">
        <v>75211662</v>
      </c>
      <c r="C3799" t="s">
        <v>16</v>
      </c>
      <c r="D3799" t="str">
        <f>IF(Tabel_Forespørgsel_fra_Visma28[[#This Row],[SupProd]]=" "," "," - "&amp;Tabel_Forespørgsel_fra_Visma28[[#This Row],[SupProd]])</f>
        <v xml:space="preserve"> </v>
      </c>
      <c r="E3799" t="s">
        <v>16</v>
      </c>
      <c r="F3799" t="str">
        <f>IF(Tabel_Forespørgsel_fra_Visma28[[#This Row],[SupDescr]]=" "," "," - "&amp;Tabel_Forespørgsel_fra_Visma28[[#This Row],[SupDescr]])</f>
        <v xml:space="preserve"> </v>
      </c>
      <c r="G3799" t="s">
        <v>7015</v>
      </c>
      <c r="H3799">
        <v>1</v>
      </c>
      <c r="I3799" t="str">
        <f>IF(A3799=A3798,I3798&amp;CHAR(10)&amp;"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00" spans="1:9" x14ac:dyDescent="0.25">
      <c r="A3800" t="s">
        <v>8558</v>
      </c>
      <c r="B3800">
        <v>70120140</v>
      </c>
      <c r="C3800" t="s">
        <v>16</v>
      </c>
      <c r="D3800" t="str">
        <f>IF(Tabel_Forespørgsel_fra_Visma28[[#This Row],[SupProd]]=" "," "," - "&amp;Tabel_Forespørgsel_fra_Visma28[[#This Row],[SupProd]])</f>
        <v xml:space="preserve"> </v>
      </c>
      <c r="E3800" t="s">
        <v>16</v>
      </c>
      <c r="F3800" t="str">
        <f>IF(Tabel_Forespørgsel_fra_Visma28[[#This Row],[SupDescr]]=" "," "," - "&amp;Tabel_Forespørgsel_fra_Visma28[[#This Row],[SupDescr]])</f>
        <v xml:space="preserve"> </v>
      </c>
      <c r="G3800" t="s">
        <v>2467</v>
      </c>
      <c r="H3800">
        <v>1</v>
      </c>
      <c r="I3800" t="str">
        <f>IF(A3800=A3799,I3799&amp;CHAR(10)&amp;"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01" spans="1:9" x14ac:dyDescent="0.25">
      <c r="A3801" t="s">
        <v>8566</v>
      </c>
      <c r="B3801">
        <v>70120140</v>
      </c>
      <c r="C3801" t="s">
        <v>16</v>
      </c>
      <c r="D3801" t="str">
        <f>IF(Tabel_Forespørgsel_fra_Visma28[[#This Row],[SupProd]]=" "," "," - "&amp;Tabel_Forespørgsel_fra_Visma28[[#This Row],[SupProd]])</f>
        <v xml:space="preserve"> </v>
      </c>
      <c r="E3801" t="s">
        <v>16</v>
      </c>
      <c r="F3801" t="str">
        <f>IF(Tabel_Forespørgsel_fra_Visma28[[#This Row],[SupDescr]]=" "," "," - "&amp;Tabel_Forespørgsel_fra_Visma28[[#This Row],[SupDescr]])</f>
        <v xml:space="preserve"> </v>
      </c>
      <c r="G3801" t="s">
        <v>2467</v>
      </c>
      <c r="H3801">
        <v>1</v>
      </c>
      <c r="I3801" t="str">
        <f>IF(A3801=A3800,I3800&amp;CHAR(10)&amp;"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02" spans="1:9" x14ac:dyDescent="0.25">
      <c r="A3802" t="s">
        <v>8662</v>
      </c>
      <c r="B3802">
        <v>75421677</v>
      </c>
      <c r="C3802" t="s">
        <v>16</v>
      </c>
      <c r="D3802" t="str">
        <f>IF(Tabel_Forespørgsel_fra_Visma28[[#This Row],[SupProd]]=" "," "," - "&amp;Tabel_Forespørgsel_fra_Visma28[[#This Row],[SupProd]])</f>
        <v xml:space="preserve"> </v>
      </c>
      <c r="E3802" t="s">
        <v>16</v>
      </c>
      <c r="F3802" t="str">
        <f>IF(Tabel_Forespørgsel_fra_Visma28[[#This Row],[SupDescr]]=" "," "," - "&amp;Tabel_Forespørgsel_fra_Visma28[[#This Row],[SupDescr]])</f>
        <v xml:space="preserve"> </v>
      </c>
      <c r="G3802" t="s">
        <v>3368</v>
      </c>
      <c r="H3802">
        <v>1</v>
      </c>
      <c r="I3802" t="str">
        <f>IF(A3802=A3801,I3801&amp;CHAR(10)&amp;"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03" spans="1:9" x14ac:dyDescent="0.25">
      <c r="A3803" t="s">
        <v>8721</v>
      </c>
      <c r="B3803">
        <v>75421677</v>
      </c>
      <c r="C3803" t="s">
        <v>16</v>
      </c>
      <c r="D3803" t="str">
        <f>IF(Tabel_Forespørgsel_fra_Visma28[[#This Row],[SupProd]]=" "," "," - "&amp;Tabel_Forespørgsel_fra_Visma28[[#This Row],[SupProd]])</f>
        <v xml:space="preserve"> </v>
      </c>
      <c r="E3803" t="s">
        <v>16</v>
      </c>
      <c r="F3803" t="str">
        <f>IF(Tabel_Forespørgsel_fra_Visma28[[#This Row],[SupDescr]]=" "," "," - "&amp;Tabel_Forespørgsel_fra_Visma28[[#This Row],[SupDescr]])</f>
        <v xml:space="preserve"> </v>
      </c>
      <c r="G3803" t="s">
        <v>3368</v>
      </c>
      <c r="H3803">
        <v>1</v>
      </c>
      <c r="I3803" t="str">
        <f>IF(A3803=A3802,I3802&amp;CHAR(10)&amp;"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04" spans="1:9" x14ac:dyDescent="0.25">
      <c r="A3804" t="s">
        <v>8722</v>
      </c>
      <c r="B3804">
        <v>75421677</v>
      </c>
      <c r="C3804" t="s">
        <v>16</v>
      </c>
      <c r="D3804" t="str">
        <f>IF(Tabel_Forespørgsel_fra_Visma28[[#This Row],[SupProd]]=" "," "," - "&amp;Tabel_Forespørgsel_fra_Visma28[[#This Row],[SupProd]])</f>
        <v xml:space="preserve"> </v>
      </c>
      <c r="E3804" t="s">
        <v>16</v>
      </c>
      <c r="F3804" t="str">
        <f>IF(Tabel_Forespørgsel_fra_Visma28[[#This Row],[SupDescr]]=" "," "," - "&amp;Tabel_Forespørgsel_fra_Visma28[[#This Row],[SupDescr]])</f>
        <v xml:space="preserve"> </v>
      </c>
      <c r="G3804" t="s">
        <v>3368</v>
      </c>
      <c r="H3804">
        <v>1</v>
      </c>
      <c r="I3804" t="str">
        <f>IF(A3804=A3803,I3803&amp;CHAR(10)&amp;"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05" spans="1:9" x14ac:dyDescent="0.25">
      <c r="A3805" t="s">
        <v>8776</v>
      </c>
      <c r="B3805">
        <v>70120140</v>
      </c>
      <c r="C3805" t="s">
        <v>16</v>
      </c>
      <c r="D3805" t="str">
        <f>IF(Tabel_Forespørgsel_fra_Visma28[[#This Row],[SupProd]]=" "," "," - "&amp;Tabel_Forespørgsel_fra_Visma28[[#This Row],[SupProd]])</f>
        <v xml:space="preserve"> </v>
      </c>
      <c r="E3805" t="s">
        <v>16</v>
      </c>
      <c r="F3805" t="str">
        <f>IF(Tabel_Forespørgsel_fra_Visma28[[#This Row],[SupDescr]]=" "," "," - "&amp;Tabel_Forespørgsel_fra_Visma28[[#This Row],[SupDescr]])</f>
        <v xml:space="preserve"> </v>
      </c>
      <c r="G3805" t="s">
        <v>2467</v>
      </c>
      <c r="H3805">
        <v>1</v>
      </c>
      <c r="I3805" t="str">
        <f>IF(A3805=A3804,I3804&amp;CHAR(10)&amp;"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06" spans="1:9" x14ac:dyDescent="0.25">
      <c r="A3806" t="s">
        <v>8761</v>
      </c>
      <c r="B3806">
        <v>70890019</v>
      </c>
      <c r="C3806" t="s">
        <v>16</v>
      </c>
      <c r="D3806" t="str">
        <f>IF(Tabel_Forespørgsel_fra_Visma28[[#This Row],[SupProd]]=" "," "," - "&amp;Tabel_Forespørgsel_fra_Visma28[[#This Row],[SupProd]])</f>
        <v xml:space="preserve"> </v>
      </c>
      <c r="E3806" t="s">
        <v>16</v>
      </c>
      <c r="F3806" t="str">
        <f>IF(Tabel_Forespørgsel_fra_Visma28[[#This Row],[SupDescr]]=" "," "," - "&amp;Tabel_Forespørgsel_fra_Visma28[[#This Row],[SupDescr]])</f>
        <v xml:space="preserve"> </v>
      </c>
      <c r="G3806" t="s">
        <v>5780</v>
      </c>
      <c r="H3806">
        <v>1</v>
      </c>
      <c r="I3806" t="str">
        <f>IF(A3806=A3805,I3805&amp;CHAR(10)&amp;"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3807" spans="1:9" x14ac:dyDescent="0.25">
      <c r="A3807" t="s">
        <v>8764</v>
      </c>
      <c r="B3807">
        <v>70120140</v>
      </c>
      <c r="C3807" t="s">
        <v>16</v>
      </c>
      <c r="D3807" t="str">
        <f>IF(Tabel_Forespørgsel_fra_Visma28[[#This Row],[SupProd]]=" "," "," - "&amp;Tabel_Forespørgsel_fra_Visma28[[#This Row],[SupProd]])</f>
        <v xml:space="preserve"> </v>
      </c>
      <c r="E3807" t="s">
        <v>16</v>
      </c>
      <c r="F3807" t="str">
        <f>IF(Tabel_Forespørgsel_fra_Visma28[[#This Row],[SupDescr]]=" "," "," - "&amp;Tabel_Forespørgsel_fra_Visma28[[#This Row],[SupDescr]])</f>
        <v xml:space="preserve"> </v>
      </c>
      <c r="G3807" t="s">
        <v>2467</v>
      </c>
      <c r="H3807">
        <v>1</v>
      </c>
      <c r="I3807" t="str">
        <f>IF(A3807=A3806,I3806&amp;CHAR(10)&amp;"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08" spans="1:9" x14ac:dyDescent="0.25">
      <c r="A3808" t="s">
        <v>8763</v>
      </c>
      <c r="B3808">
        <v>70120140</v>
      </c>
      <c r="C3808" t="s">
        <v>16</v>
      </c>
      <c r="D3808" t="str">
        <f>IF(Tabel_Forespørgsel_fra_Visma28[[#This Row],[SupProd]]=" "," "," - "&amp;Tabel_Forespørgsel_fra_Visma28[[#This Row],[SupProd]])</f>
        <v xml:space="preserve"> </v>
      </c>
      <c r="E3808" t="s">
        <v>16</v>
      </c>
      <c r="F3808" t="str">
        <f>IF(Tabel_Forespørgsel_fra_Visma28[[#This Row],[SupDescr]]=" "," "," - "&amp;Tabel_Forespørgsel_fra_Visma28[[#This Row],[SupDescr]])</f>
        <v xml:space="preserve"> </v>
      </c>
      <c r="G3808" t="s">
        <v>2467</v>
      </c>
      <c r="H3808">
        <v>1</v>
      </c>
      <c r="I3808" t="str">
        <f>IF(A3808=A3807,I3807&amp;CHAR(10)&amp;"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09" spans="1:9" x14ac:dyDescent="0.25">
      <c r="A3809" t="s">
        <v>8168</v>
      </c>
      <c r="B3809">
        <v>75180019</v>
      </c>
      <c r="C3809" t="s">
        <v>16</v>
      </c>
      <c r="D3809" t="str">
        <f>IF(Tabel_Forespørgsel_fra_Visma28[[#This Row],[SupProd]]=" "," "," - "&amp;Tabel_Forespørgsel_fra_Visma28[[#This Row],[SupProd]])</f>
        <v xml:space="preserve"> </v>
      </c>
      <c r="E3809" t="s">
        <v>16</v>
      </c>
      <c r="F3809" t="str">
        <f>IF(Tabel_Forespørgsel_fra_Visma28[[#This Row],[SupDescr]]=" "," "," - "&amp;Tabel_Forespørgsel_fra_Visma28[[#This Row],[SupDescr]])</f>
        <v xml:space="preserve"> </v>
      </c>
      <c r="G3809" t="s">
        <v>2430</v>
      </c>
      <c r="H3809">
        <v>1</v>
      </c>
      <c r="I3809" t="str">
        <f>IF(A3809=A3808,I3808&amp;CHAR(10)&amp;"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10" spans="1:9" x14ac:dyDescent="0.25">
      <c r="A3810" t="s">
        <v>8166</v>
      </c>
      <c r="B3810">
        <v>75180019</v>
      </c>
      <c r="C3810" t="s">
        <v>16</v>
      </c>
      <c r="D3810" t="str">
        <f>IF(Tabel_Forespørgsel_fra_Visma28[[#This Row],[SupProd]]=" "," "," - "&amp;Tabel_Forespørgsel_fra_Visma28[[#This Row],[SupProd]])</f>
        <v xml:space="preserve"> </v>
      </c>
      <c r="E3810" t="s">
        <v>16</v>
      </c>
      <c r="F3810" t="str">
        <f>IF(Tabel_Forespørgsel_fra_Visma28[[#This Row],[SupDescr]]=" "," "," - "&amp;Tabel_Forespørgsel_fra_Visma28[[#This Row],[SupDescr]])</f>
        <v xml:space="preserve"> </v>
      </c>
      <c r="G3810" t="s">
        <v>2430</v>
      </c>
      <c r="H3810">
        <v>1</v>
      </c>
      <c r="I3810" t="str">
        <f>IF(A3810=A3809,I3809&amp;CHAR(10)&amp;"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11" spans="1:9" x14ac:dyDescent="0.25">
      <c r="A3811" t="s">
        <v>8167</v>
      </c>
      <c r="B3811">
        <v>75180019</v>
      </c>
      <c r="C3811" t="s">
        <v>16</v>
      </c>
      <c r="D3811" t="str">
        <f>IF(Tabel_Forespørgsel_fra_Visma28[[#This Row],[SupProd]]=" "," "," - "&amp;Tabel_Forespørgsel_fra_Visma28[[#This Row],[SupProd]])</f>
        <v xml:space="preserve"> </v>
      </c>
      <c r="E3811" t="s">
        <v>16</v>
      </c>
      <c r="F3811" t="str">
        <f>IF(Tabel_Forespørgsel_fra_Visma28[[#This Row],[SupDescr]]=" "," "," - "&amp;Tabel_Forespørgsel_fra_Visma28[[#This Row],[SupDescr]])</f>
        <v xml:space="preserve"> </v>
      </c>
      <c r="G3811" t="s">
        <v>2430</v>
      </c>
      <c r="H3811">
        <v>1</v>
      </c>
      <c r="I3811" t="str">
        <f>IF(A3811=A3810,I3810&amp;CHAR(10)&amp;"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12" spans="1:9" x14ac:dyDescent="0.25">
      <c r="A3812" t="s">
        <v>8174</v>
      </c>
      <c r="B3812">
        <v>75180019</v>
      </c>
      <c r="C3812" t="s">
        <v>16</v>
      </c>
      <c r="D3812" t="str">
        <f>IF(Tabel_Forespørgsel_fra_Visma28[[#This Row],[SupProd]]=" "," "," - "&amp;Tabel_Forespørgsel_fra_Visma28[[#This Row],[SupProd]])</f>
        <v xml:space="preserve"> </v>
      </c>
      <c r="E3812" t="s">
        <v>16</v>
      </c>
      <c r="F3812" t="str">
        <f>IF(Tabel_Forespørgsel_fra_Visma28[[#This Row],[SupDescr]]=" "," "," - "&amp;Tabel_Forespørgsel_fra_Visma28[[#This Row],[SupDescr]])</f>
        <v xml:space="preserve"> </v>
      </c>
      <c r="G3812" t="s">
        <v>2430</v>
      </c>
      <c r="H3812">
        <v>1</v>
      </c>
      <c r="I3812" t="str">
        <f>IF(A3812=A3811,I3811&amp;CHAR(10)&amp;"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13" spans="1:9" x14ac:dyDescent="0.25">
      <c r="A3813" t="s">
        <v>8179</v>
      </c>
      <c r="B3813">
        <v>75180019</v>
      </c>
      <c r="C3813" t="s">
        <v>16</v>
      </c>
      <c r="D3813" t="str">
        <f>IF(Tabel_Forespørgsel_fra_Visma28[[#This Row],[SupProd]]=" "," "," - "&amp;Tabel_Forespørgsel_fra_Visma28[[#This Row],[SupProd]])</f>
        <v xml:space="preserve"> </v>
      </c>
      <c r="E3813" t="s">
        <v>16</v>
      </c>
      <c r="F3813" t="str">
        <f>IF(Tabel_Forespørgsel_fra_Visma28[[#This Row],[SupDescr]]=" "," "," - "&amp;Tabel_Forespørgsel_fra_Visma28[[#This Row],[SupDescr]])</f>
        <v xml:space="preserve"> </v>
      </c>
      <c r="G3813" t="s">
        <v>2430</v>
      </c>
      <c r="H3813">
        <v>1</v>
      </c>
      <c r="I3813" t="str">
        <f>IF(A3813=A3812,I3812&amp;CHAR(10)&amp;"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14" spans="1:9" x14ac:dyDescent="0.25">
      <c r="A3814" t="s">
        <v>11732</v>
      </c>
      <c r="B3814">
        <v>96266400</v>
      </c>
      <c r="C3814" t="s">
        <v>16</v>
      </c>
      <c r="D3814" t="str">
        <f>IF(Tabel_Forespørgsel_fra_Visma28[[#This Row],[SupProd]]=" "," "," - "&amp;Tabel_Forespørgsel_fra_Visma28[[#This Row],[SupProd]])</f>
        <v xml:space="preserve"> </v>
      </c>
      <c r="E3814" t="s">
        <v>16</v>
      </c>
      <c r="F3814" t="str">
        <f>IF(Tabel_Forespørgsel_fra_Visma28[[#This Row],[SupDescr]]=" "," "," - "&amp;Tabel_Forespørgsel_fra_Visma28[[#This Row],[SupDescr]])</f>
        <v xml:space="preserve"> </v>
      </c>
      <c r="G3814" t="s">
        <v>13916</v>
      </c>
      <c r="H3814">
        <v>2</v>
      </c>
      <c r="I3814" t="str">
        <f>IF(A3814=A3813,I3813&amp;CHAR(10)&amp;"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3815" spans="1:9" x14ac:dyDescent="0.25">
      <c r="A3815" t="s">
        <v>11722</v>
      </c>
      <c r="B3815">
        <v>96266400</v>
      </c>
      <c r="C3815" t="s">
        <v>16</v>
      </c>
      <c r="D3815" t="str">
        <f>IF(Tabel_Forespørgsel_fra_Visma28[[#This Row],[SupProd]]=" "," "," - "&amp;Tabel_Forespørgsel_fra_Visma28[[#This Row],[SupProd]])</f>
        <v xml:space="preserve"> </v>
      </c>
      <c r="E3815" t="s">
        <v>16</v>
      </c>
      <c r="F3815" t="str">
        <f>IF(Tabel_Forespørgsel_fra_Visma28[[#This Row],[SupDescr]]=" "," "," - "&amp;Tabel_Forespørgsel_fra_Visma28[[#This Row],[SupDescr]])</f>
        <v xml:space="preserve"> </v>
      </c>
      <c r="G3815" t="s">
        <v>13916</v>
      </c>
      <c r="H3815">
        <v>2</v>
      </c>
      <c r="I3815" t="str">
        <f>IF(A3815=A3814,I3814&amp;CHAR(10)&amp;"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3816" spans="1:9" x14ac:dyDescent="0.25">
      <c r="A3816" t="s">
        <v>10266</v>
      </c>
      <c r="B3816">
        <v>75421677</v>
      </c>
      <c r="C3816" t="s">
        <v>16</v>
      </c>
      <c r="D3816" t="str">
        <f>IF(Tabel_Forespørgsel_fra_Visma28[[#This Row],[SupProd]]=" "," "," - "&amp;Tabel_Forespørgsel_fra_Visma28[[#This Row],[SupProd]])</f>
        <v xml:space="preserve"> </v>
      </c>
      <c r="E3816" t="s">
        <v>16</v>
      </c>
      <c r="F3816" t="str">
        <f>IF(Tabel_Forespørgsel_fra_Visma28[[#This Row],[SupDescr]]=" "," "," - "&amp;Tabel_Forespørgsel_fra_Visma28[[#This Row],[SupDescr]])</f>
        <v xml:space="preserve"> </v>
      </c>
      <c r="G3816" t="s">
        <v>3368</v>
      </c>
      <c r="H3816">
        <v>1</v>
      </c>
      <c r="I3816" t="str">
        <f>IF(A3816=A3815,I3815&amp;CHAR(10)&amp;"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17" spans="1:9" x14ac:dyDescent="0.25">
      <c r="A3817" t="s">
        <v>10267</v>
      </c>
      <c r="B3817">
        <v>75421677</v>
      </c>
      <c r="C3817" t="s">
        <v>16</v>
      </c>
      <c r="D3817" t="str">
        <f>IF(Tabel_Forespørgsel_fra_Visma28[[#This Row],[SupProd]]=" "," "," - "&amp;Tabel_Forespørgsel_fra_Visma28[[#This Row],[SupProd]])</f>
        <v xml:space="preserve"> </v>
      </c>
      <c r="E3817" t="s">
        <v>16</v>
      </c>
      <c r="F3817" t="str">
        <f>IF(Tabel_Forespørgsel_fra_Visma28[[#This Row],[SupDescr]]=" "," "," - "&amp;Tabel_Forespørgsel_fra_Visma28[[#This Row],[SupDescr]])</f>
        <v xml:space="preserve"> </v>
      </c>
      <c r="G3817" t="s">
        <v>3368</v>
      </c>
      <c r="H3817">
        <v>1</v>
      </c>
      <c r="I3817" t="str">
        <f>IF(A3817=A3816,I3816&amp;CHAR(10)&amp;"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18" spans="1:9" x14ac:dyDescent="0.25">
      <c r="A3818" t="s">
        <v>10824</v>
      </c>
      <c r="B3818">
        <v>75577000</v>
      </c>
      <c r="C3818" t="s">
        <v>16</v>
      </c>
      <c r="D3818" t="str">
        <f>IF(Tabel_Forespørgsel_fra_Visma28[[#This Row],[SupProd]]=" "," "," - "&amp;Tabel_Forespørgsel_fra_Visma28[[#This Row],[SupProd]])</f>
        <v xml:space="preserve"> </v>
      </c>
      <c r="E3818" t="s">
        <v>16</v>
      </c>
      <c r="F3818" t="str">
        <f>IF(Tabel_Forespørgsel_fra_Visma28[[#This Row],[SupDescr]]=" "," "," - "&amp;Tabel_Forespørgsel_fra_Visma28[[#This Row],[SupDescr]])</f>
        <v xml:space="preserve"> </v>
      </c>
      <c r="G3818" t="s">
        <v>3759</v>
      </c>
      <c r="H3818">
        <v>1</v>
      </c>
      <c r="I3818" t="str">
        <f>IF(A3818=A3817,I3817&amp;CHAR(10)&amp;"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819" spans="1:9" x14ac:dyDescent="0.25">
      <c r="A3819" t="s">
        <v>11227</v>
      </c>
      <c r="B3819">
        <v>74867900</v>
      </c>
      <c r="C3819" t="s">
        <v>16</v>
      </c>
      <c r="D3819" t="str">
        <f>IF(Tabel_Forespørgsel_fra_Visma28[[#This Row],[SupProd]]=" "," "," - "&amp;Tabel_Forespørgsel_fra_Visma28[[#This Row],[SupProd]])</f>
        <v xml:space="preserve"> </v>
      </c>
      <c r="E3819" t="s">
        <v>16</v>
      </c>
      <c r="F3819" t="str">
        <f>IF(Tabel_Forespørgsel_fra_Visma28[[#This Row],[SupDescr]]=" "," "," - "&amp;Tabel_Forespørgsel_fra_Visma28[[#This Row],[SupDescr]])</f>
        <v xml:space="preserve"> </v>
      </c>
      <c r="G3819" t="s">
        <v>11223</v>
      </c>
      <c r="H3819">
        <v>1</v>
      </c>
      <c r="I3819" t="str">
        <f>IF(A3819=A3818,I3818&amp;CHAR(10)&amp;"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0" spans="1:9" x14ac:dyDescent="0.25">
      <c r="A3820" t="s">
        <v>11232</v>
      </c>
      <c r="B3820">
        <v>74867900</v>
      </c>
      <c r="C3820" t="s">
        <v>16</v>
      </c>
      <c r="D3820" t="str">
        <f>IF(Tabel_Forespørgsel_fra_Visma28[[#This Row],[SupProd]]=" "," "," - "&amp;Tabel_Forespørgsel_fra_Visma28[[#This Row],[SupProd]])</f>
        <v xml:space="preserve"> </v>
      </c>
      <c r="E3820" t="s">
        <v>16</v>
      </c>
      <c r="F3820" t="str">
        <f>IF(Tabel_Forespørgsel_fra_Visma28[[#This Row],[SupDescr]]=" "," "," - "&amp;Tabel_Forespørgsel_fra_Visma28[[#This Row],[SupDescr]])</f>
        <v xml:space="preserve"> </v>
      </c>
      <c r="G3820" t="s">
        <v>11223</v>
      </c>
      <c r="H3820">
        <v>1</v>
      </c>
      <c r="I3820" t="str">
        <f>IF(A3820=A3819,I3819&amp;CHAR(10)&amp;"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1" spans="1:9" x14ac:dyDescent="0.25">
      <c r="A3821" t="s">
        <v>11792</v>
      </c>
      <c r="B3821">
        <v>74867900</v>
      </c>
      <c r="C3821" t="s">
        <v>16</v>
      </c>
      <c r="D3821" t="str">
        <f>IF(Tabel_Forespørgsel_fra_Visma28[[#This Row],[SupProd]]=" "," "," - "&amp;Tabel_Forespørgsel_fra_Visma28[[#This Row],[SupProd]])</f>
        <v xml:space="preserve"> </v>
      </c>
      <c r="E3821" t="s">
        <v>16</v>
      </c>
      <c r="F3821" t="str">
        <f>IF(Tabel_Forespørgsel_fra_Visma28[[#This Row],[SupDescr]]=" "," "," - "&amp;Tabel_Forespørgsel_fra_Visma28[[#This Row],[SupDescr]])</f>
        <v xml:space="preserve"> </v>
      </c>
      <c r="G3821" t="s">
        <v>11223</v>
      </c>
      <c r="H3821">
        <v>1</v>
      </c>
      <c r="I3821" t="str">
        <f>IF(A3821=A3820,I3820&amp;CHAR(10)&amp;"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2" spans="1:9" x14ac:dyDescent="0.25">
      <c r="A3822" t="s">
        <v>11793</v>
      </c>
      <c r="B3822">
        <v>74867900</v>
      </c>
      <c r="C3822" t="s">
        <v>16</v>
      </c>
      <c r="D3822" t="str">
        <f>IF(Tabel_Forespørgsel_fra_Visma28[[#This Row],[SupProd]]=" "," "," - "&amp;Tabel_Forespørgsel_fra_Visma28[[#This Row],[SupProd]])</f>
        <v xml:space="preserve"> </v>
      </c>
      <c r="E3822" t="s">
        <v>16</v>
      </c>
      <c r="F3822" t="str">
        <f>IF(Tabel_Forespørgsel_fra_Visma28[[#This Row],[SupDescr]]=" "," "," - "&amp;Tabel_Forespørgsel_fra_Visma28[[#This Row],[SupDescr]])</f>
        <v xml:space="preserve"> </v>
      </c>
      <c r="G3822" t="s">
        <v>11223</v>
      </c>
      <c r="H3822">
        <v>1</v>
      </c>
      <c r="I3822" t="str">
        <f>IF(A3822=A3821,I3821&amp;CHAR(10)&amp;"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3" spans="1:9" x14ac:dyDescent="0.25">
      <c r="A3823" t="s">
        <v>11797</v>
      </c>
      <c r="B3823">
        <v>74867900</v>
      </c>
      <c r="C3823" t="s">
        <v>16</v>
      </c>
      <c r="D3823" t="str">
        <f>IF(Tabel_Forespørgsel_fra_Visma28[[#This Row],[SupProd]]=" "," "," - "&amp;Tabel_Forespørgsel_fra_Visma28[[#This Row],[SupProd]])</f>
        <v xml:space="preserve"> </v>
      </c>
      <c r="E3823" t="s">
        <v>16</v>
      </c>
      <c r="F3823" t="str">
        <f>IF(Tabel_Forespørgsel_fra_Visma28[[#This Row],[SupDescr]]=" "," "," - "&amp;Tabel_Forespørgsel_fra_Visma28[[#This Row],[SupDescr]])</f>
        <v xml:space="preserve"> </v>
      </c>
      <c r="G3823" t="s">
        <v>11223</v>
      </c>
      <c r="H3823">
        <v>1</v>
      </c>
      <c r="I3823" t="str">
        <f>IF(A3823=A3822,I3822&amp;CHAR(10)&amp;"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4" spans="1:9" x14ac:dyDescent="0.25">
      <c r="A3824" t="s">
        <v>11794</v>
      </c>
      <c r="B3824">
        <v>74867900</v>
      </c>
      <c r="C3824" t="s">
        <v>16</v>
      </c>
      <c r="D3824" t="str">
        <f>IF(Tabel_Forespørgsel_fra_Visma28[[#This Row],[SupProd]]=" "," "," - "&amp;Tabel_Forespørgsel_fra_Visma28[[#This Row],[SupProd]])</f>
        <v xml:space="preserve"> </v>
      </c>
      <c r="E3824" t="s">
        <v>16</v>
      </c>
      <c r="F3824" t="str">
        <f>IF(Tabel_Forespørgsel_fra_Visma28[[#This Row],[SupDescr]]=" "," "," - "&amp;Tabel_Forespørgsel_fra_Visma28[[#This Row],[SupDescr]])</f>
        <v xml:space="preserve"> </v>
      </c>
      <c r="G3824" t="s">
        <v>11223</v>
      </c>
      <c r="H3824">
        <v>1</v>
      </c>
      <c r="I3824" t="str">
        <f>IF(A3824=A3823,I3823&amp;CHAR(10)&amp;"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5" spans="1:9" x14ac:dyDescent="0.25">
      <c r="A3825" t="s">
        <v>11795</v>
      </c>
      <c r="B3825">
        <v>74867900</v>
      </c>
      <c r="C3825" t="s">
        <v>16</v>
      </c>
      <c r="D3825" t="str">
        <f>IF(Tabel_Forespørgsel_fra_Visma28[[#This Row],[SupProd]]=" "," "," - "&amp;Tabel_Forespørgsel_fra_Visma28[[#This Row],[SupProd]])</f>
        <v xml:space="preserve"> </v>
      </c>
      <c r="E3825" t="s">
        <v>16</v>
      </c>
      <c r="F3825" t="str">
        <f>IF(Tabel_Forespørgsel_fra_Visma28[[#This Row],[SupDescr]]=" "," "," - "&amp;Tabel_Forespørgsel_fra_Visma28[[#This Row],[SupDescr]])</f>
        <v xml:space="preserve"> </v>
      </c>
      <c r="G3825" t="s">
        <v>11223</v>
      </c>
      <c r="H3825">
        <v>1</v>
      </c>
      <c r="I3825" t="str">
        <f>IF(A3825=A3824,I3824&amp;CHAR(10)&amp;"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6" spans="1:9" x14ac:dyDescent="0.25">
      <c r="A3826" t="s">
        <v>11796</v>
      </c>
      <c r="B3826">
        <v>74867900</v>
      </c>
      <c r="C3826" t="s">
        <v>16</v>
      </c>
      <c r="D3826" t="str">
        <f>IF(Tabel_Forespørgsel_fra_Visma28[[#This Row],[SupProd]]=" "," "," - "&amp;Tabel_Forespørgsel_fra_Visma28[[#This Row],[SupProd]])</f>
        <v xml:space="preserve"> </v>
      </c>
      <c r="E3826" t="s">
        <v>16</v>
      </c>
      <c r="F3826" t="str">
        <f>IF(Tabel_Forespørgsel_fra_Visma28[[#This Row],[SupDescr]]=" "," "," - "&amp;Tabel_Forespørgsel_fra_Visma28[[#This Row],[SupDescr]])</f>
        <v xml:space="preserve"> </v>
      </c>
      <c r="G3826" t="s">
        <v>11223</v>
      </c>
      <c r="H3826">
        <v>1</v>
      </c>
      <c r="I3826" t="str">
        <f>IF(A3826=A3825,I3825&amp;CHAR(10)&amp;"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7" spans="1:9" x14ac:dyDescent="0.25">
      <c r="A3827" t="s">
        <v>11798</v>
      </c>
      <c r="B3827">
        <v>74867900</v>
      </c>
      <c r="C3827" t="s">
        <v>16</v>
      </c>
      <c r="D3827" t="str">
        <f>IF(Tabel_Forespørgsel_fra_Visma28[[#This Row],[SupProd]]=" "," "," - "&amp;Tabel_Forespørgsel_fra_Visma28[[#This Row],[SupProd]])</f>
        <v xml:space="preserve"> </v>
      </c>
      <c r="E3827" t="s">
        <v>16</v>
      </c>
      <c r="F3827" t="str">
        <f>IF(Tabel_Forespørgsel_fra_Visma28[[#This Row],[SupDescr]]=" "," "," - "&amp;Tabel_Forespørgsel_fra_Visma28[[#This Row],[SupDescr]])</f>
        <v xml:space="preserve"> </v>
      </c>
      <c r="G3827" t="s">
        <v>11223</v>
      </c>
      <c r="H3827">
        <v>1</v>
      </c>
      <c r="I3827" t="str">
        <f>IF(A3827=A3826,I3826&amp;CHAR(10)&amp;"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8" spans="1:9" x14ac:dyDescent="0.25">
      <c r="A3828" t="s">
        <v>11799</v>
      </c>
      <c r="B3828">
        <v>74867900</v>
      </c>
      <c r="C3828" t="s">
        <v>16</v>
      </c>
      <c r="D3828" t="str">
        <f>IF(Tabel_Forespørgsel_fra_Visma28[[#This Row],[SupProd]]=" "," "," - "&amp;Tabel_Forespørgsel_fra_Visma28[[#This Row],[SupProd]])</f>
        <v xml:space="preserve"> </v>
      </c>
      <c r="E3828" t="s">
        <v>16</v>
      </c>
      <c r="F3828" t="str">
        <f>IF(Tabel_Forespørgsel_fra_Visma28[[#This Row],[SupDescr]]=" "," "," - "&amp;Tabel_Forespørgsel_fra_Visma28[[#This Row],[SupDescr]])</f>
        <v xml:space="preserve"> </v>
      </c>
      <c r="G3828" t="s">
        <v>11223</v>
      </c>
      <c r="H3828">
        <v>1</v>
      </c>
      <c r="I3828" t="str">
        <f>IF(A3828=A3827,I3827&amp;CHAR(10)&amp;"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9" spans="1:9" x14ac:dyDescent="0.25">
      <c r="A3829" t="s">
        <v>11800</v>
      </c>
      <c r="B3829">
        <v>74867900</v>
      </c>
      <c r="C3829" t="s">
        <v>16</v>
      </c>
      <c r="D3829" t="str">
        <f>IF(Tabel_Forespørgsel_fra_Visma28[[#This Row],[SupProd]]=" "," "," - "&amp;Tabel_Forespørgsel_fra_Visma28[[#This Row],[SupProd]])</f>
        <v xml:space="preserve"> </v>
      </c>
      <c r="E3829" t="s">
        <v>16</v>
      </c>
      <c r="F3829" t="str">
        <f>IF(Tabel_Forespørgsel_fra_Visma28[[#This Row],[SupDescr]]=" "," "," - "&amp;Tabel_Forespørgsel_fra_Visma28[[#This Row],[SupDescr]])</f>
        <v xml:space="preserve"> </v>
      </c>
      <c r="G3829" t="s">
        <v>11223</v>
      </c>
      <c r="H3829">
        <v>1</v>
      </c>
      <c r="I3829" t="str">
        <f>IF(A3829=A3828,I3828&amp;CHAR(10)&amp;"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0" spans="1:9" x14ac:dyDescent="0.25">
      <c r="A3830" t="s">
        <v>11645</v>
      </c>
      <c r="B3830">
        <v>74867900</v>
      </c>
      <c r="C3830" t="s">
        <v>16</v>
      </c>
      <c r="D3830" t="str">
        <f>IF(Tabel_Forespørgsel_fra_Visma28[[#This Row],[SupProd]]=" "," "," - "&amp;Tabel_Forespørgsel_fra_Visma28[[#This Row],[SupProd]])</f>
        <v xml:space="preserve"> </v>
      </c>
      <c r="E3830" t="s">
        <v>16</v>
      </c>
      <c r="F3830" t="str">
        <f>IF(Tabel_Forespørgsel_fra_Visma28[[#This Row],[SupDescr]]=" "," "," - "&amp;Tabel_Forespørgsel_fra_Visma28[[#This Row],[SupDescr]])</f>
        <v xml:space="preserve"> </v>
      </c>
      <c r="G3830" t="s">
        <v>11223</v>
      </c>
      <c r="H3830">
        <v>1</v>
      </c>
      <c r="I3830" t="str">
        <f>IF(A3830=A3829,I3829&amp;CHAR(10)&amp;"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1" spans="1:9" x14ac:dyDescent="0.25">
      <c r="A3831" t="s">
        <v>11646</v>
      </c>
      <c r="B3831">
        <v>74867900</v>
      </c>
      <c r="C3831" t="s">
        <v>16</v>
      </c>
      <c r="D3831" t="str">
        <f>IF(Tabel_Forespørgsel_fra_Visma28[[#This Row],[SupProd]]=" "," "," - "&amp;Tabel_Forespørgsel_fra_Visma28[[#This Row],[SupProd]])</f>
        <v xml:space="preserve"> </v>
      </c>
      <c r="E3831" t="s">
        <v>16</v>
      </c>
      <c r="F3831" t="str">
        <f>IF(Tabel_Forespørgsel_fra_Visma28[[#This Row],[SupDescr]]=" "," "," - "&amp;Tabel_Forespørgsel_fra_Visma28[[#This Row],[SupDescr]])</f>
        <v xml:space="preserve"> </v>
      </c>
      <c r="G3831" t="s">
        <v>11223</v>
      </c>
      <c r="H3831">
        <v>1</v>
      </c>
      <c r="I3831" t="str">
        <f>IF(A3831=A3830,I3830&amp;CHAR(10)&amp;"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2" spans="1:9" x14ac:dyDescent="0.25">
      <c r="A3832" t="s">
        <v>11647</v>
      </c>
      <c r="B3832">
        <v>74867900</v>
      </c>
      <c r="C3832" t="s">
        <v>16</v>
      </c>
      <c r="D3832" t="str">
        <f>IF(Tabel_Forespørgsel_fra_Visma28[[#This Row],[SupProd]]=" "," "," - "&amp;Tabel_Forespørgsel_fra_Visma28[[#This Row],[SupProd]])</f>
        <v xml:space="preserve"> </v>
      </c>
      <c r="E3832" t="s">
        <v>16</v>
      </c>
      <c r="F3832" t="str">
        <f>IF(Tabel_Forespørgsel_fra_Visma28[[#This Row],[SupDescr]]=" "," "," - "&amp;Tabel_Forespørgsel_fra_Visma28[[#This Row],[SupDescr]])</f>
        <v xml:space="preserve"> </v>
      </c>
      <c r="G3832" t="s">
        <v>11223</v>
      </c>
      <c r="H3832">
        <v>1</v>
      </c>
      <c r="I3832" t="str">
        <f>IF(A3832=A3831,I3831&amp;CHAR(10)&amp;"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3" spans="1:9" x14ac:dyDescent="0.25">
      <c r="A3833" t="s">
        <v>11803</v>
      </c>
      <c r="B3833">
        <v>74867900</v>
      </c>
      <c r="C3833" t="s">
        <v>16</v>
      </c>
      <c r="D3833" t="str">
        <f>IF(Tabel_Forespørgsel_fra_Visma28[[#This Row],[SupProd]]=" "," "," - "&amp;Tabel_Forespørgsel_fra_Visma28[[#This Row],[SupProd]])</f>
        <v xml:space="preserve"> </v>
      </c>
      <c r="E3833" t="s">
        <v>16</v>
      </c>
      <c r="F3833" t="str">
        <f>IF(Tabel_Forespørgsel_fra_Visma28[[#This Row],[SupDescr]]=" "," "," - "&amp;Tabel_Forespørgsel_fra_Visma28[[#This Row],[SupDescr]])</f>
        <v xml:space="preserve"> </v>
      </c>
      <c r="G3833" t="s">
        <v>11223</v>
      </c>
      <c r="H3833">
        <v>1</v>
      </c>
      <c r="I3833" t="str">
        <f>IF(A3833=A3832,I3832&amp;CHAR(10)&amp;"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4" spans="1:9" x14ac:dyDescent="0.25">
      <c r="A3834" t="s">
        <v>11804</v>
      </c>
      <c r="B3834">
        <v>74867900</v>
      </c>
      <c r="C3834" t="s">
        <v>16</v>
      </c>
      <c r="D3834" t="str">
        <f>IF(Tabel_Forespørgsel_fra_Visma28[[#This Row],[SupProd]]=" "," "," - "&amp;Tabel_Forespørgsel_fra_Visma28[[#This Row],[SupProd]])</f>
        <v xml:space="preserve"> </v>
      </c>
      <c r="E3834" t="s">
        <v>16</v>
      </c>
      <c r="F3834" t="str">
        <f>IF(Tabel_Forespørgsel_fra_Visma28[[#This Row],[SupDescr]]=" "," "," - "&amp;Tabel_Forespørgsel_fra_Visma28[[#This Row],[SupDescr]])</f>
        <v xml:space="preserve"> </v>
      </c>
      <c r="G3834" t="s">
        <v>11223</v>
      </c>
      <c r="H3834">
        <v>1</v>
      </c>
      <c r="I3834" t="str">
        <f>IF(A3834=A3833,I3833&amp;CHAR(10)&amp;"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5" spans="1:9" x14ac:dyDescent="0.25">
      <c r="A3835" t="s">
        <v>11805</v>
      </c>
      <c r="B3835">
        <v>74867900</v>
      </c>
      <c r="C3835" t="s">
        <v>16</v>
      </c>
      <c r="D3835" t="str">
        <f>IF(Tabel_Forespørgsel_fra_Visma28[[#This Row],[SupProd]]=" "," "," - "&amp;Tabel_Forespørgsel_fra_Visma28[[#This Row],[SupProd]])</f>
        <v xml:space="preserve"> </v>
      </c>
      <c r="E3835" t="s">
        <v>16</v>
      </c>
      <c r="F3835" t="str">
        <f>IF(Tabel_Forespørgsel_fra_Visma28[[#This Row],[SupDescr]]=" "," "," - "&amp;Tabel_Forespørgsel_fra_Visma28[[#This Row],[SupDescr]])</f>
        <v xml:space="preserve"> </v>
      </c>
      <c r="G3835" t="s">
        <v>11223</v>
      </c>
      <c r="H3835">
        <v>1</v>
      </c>
      <c r="I3835" t="str">
        <f>IF(A3835=A3834,I3834&amp;CHAR(10)&amp;"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6" spans="1:9" x14ac:dyDescent="0.25">
      <c r="A3836" t="s">
        <v>11898</v>
      </c>
      <c r="B3836">
        <v>66158040</v>
      </c>
      <c r="C3836" t="s">
        <v>16</v>
      </c>
      <c r="D3836" t="str">
        <f>IF(Tabel_Forespørgsel_fra_Visma28[[#This Row],[SupProd]]=" "," "," - "&amp;Tabel_Forespørgsel_fra_Visma28[[#This Row],[SupProd]])</f>
        <v xml:space="preserve"> </v>
      </c>
      <c r="E3836" t="s">
        <v>16</v>
      </c>
      <c r="F3836" t="str">
        <f>IF(Tabel_Forespørgsel_fra_Visma28[[#This Row],[SupDescr]]=" "," "," - "&amp;Tabel_Forespørgsel_fra_Visma28[[#This Row],[SupDescr]])</f>
        <v xml:space="preserve"> </v>
      </c>
      <c r="G3836" t="s">
        <v>13920</v>
      </c>
      <c r="H3836">
        <v>1</v>
      </c>
      <c r="I3836" t="str">
        <f>IF(A3836=A3835,I3835&amp;CHAR(10)&amp;"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837" spans="1:9" x14ac:dyDescent="0.25">
      <c r="A3837" t="s">
        <v>11566</v>
      </c>
      <c r="B3837">
        <v>66158040</v>
      </c>
      <c r="C3837" t="s">
        <v>16</v>
      </c>
      <c r="D3837" t="str">
        <f>IF(Tabel_Forespørgsel_fra_Visma28[[#This Row],[SupProd]]=" "," "," - "&amp;Tabel_Forespørgsel_fra_Visma28[[#This Row],[SupProd]])</f>
        <v xml:space="preserve"> </v>
      </c>
      <c r="E3837" t="s">
        <v>16</v>
      </c>
      <c r="F3837" t="str">
        <f>IF(Tabel_Forespørgsel_fra_Visma28[[#This Row],[SupDescr]]=" "," "," - "&amp;Tabel_Forespørgsel_fra_Visma28[[#This Row],[SupDescr]])</f>
        <v xml:space="preserve"> </v>
      </c>
      <c r="G3837" t="s">
        <v>13920</v>
      </c>
      <c r="H3837">
        <v>1</v>
      </c>
      <c r="I3837" t="str">
        <f>IF(A3837=A3836,I3836&amp;CHAR(10)&amp;"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838" spans="1:9" x14ac:dyDescent="0.25">
      <c r="A3838" t="s">
        <v>11243</v>
      </c>
      <c r="B3838">
        <v>75421677</v>
      </c>
      <c r="C3838" t="s">
        <v>16</v>
      </c>
      <c r="D3838" t="str">
        <f>IF(Tabel_Forespørgsel_fra_Visma28[[#This Row],[SupProd]]=" "," "," - "&amp;Tabel_Forespørgsel_fra_Visma28[[#This Row],[SupProd]])</f>
        <v xml:space="preserve"> </v>
      </c>
      <c r="E3838" t="s">
        <v>16</v>
      </c>
      <c r="F3838" t="str">
        <f>IF(Tabel_Forespørgsel_fra_Visma28[[#This Row],[SupDescr]]=" "," "," - "&amp;Tabel_Forespørgsel_fra_Visma28[[#This Row],[SupDescr]])</f>
        <v xml:space="preserve"> </v>
      </c>
      <c r="G3838" t="s">
        <v>3368</v>
      </c>
      <c r="H3838">
        <v>1</v>
      </c>
      <c r="I3838" t="str">
        <f>IF(A3838=A3837,I3837&amp;CHAR(10)&amp;"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39" spans="1:9" x14ac:dyDescent="0.25">
      <c r="A3839" t="s">
        <v>11936</v>
      </c>
      <c r="B3839">
        <v>75421677</v>
      </c>
      <c r="C3839" t="s">
        <v>16</v>
      </c>
      <c r="D3839" t="str">
        <f>IF(Tabel_Forespørgsel_fra_Visma28[[#This Row],[SupProd]]=" "," "," - "&amp;Tabel_Forespørgsel_fra_Visma28[[#This Row],[SupProd]])</f>
        <v xml:space="preserve"> </v>
      </c>
      <c r="E3839" t="s">
        <v>16</v>
      </c>
      <c r="F3839" t="str">
        <f>IF(Tabel_Forespørgsel_fra_Visma28[[#This Row],[SupDescr]]=" "," "," - "&amp;Tabel_Forespørgsel_fra_Visma28[[#This Row],[SupDescr]])</f>
        <v xml:space="preserve"> </v>
      </c>
      <c r="G3839" t="s">
        <v>3368</v>
      </c>
      <c r="H3839">
        <v>1</v>
      </c>
      <c r="I3839" t="str">
        <f>IF(A3839=A3838,I3838&amp;CHAR(10)&amp;"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40" spans="1:9" x14ac:dyDescent="0.25">
      <c r="A3840" t="s">
        <v>11532</v>
      </c>
      <c r="B3840">
        <v>75421677</v>
      </c>
      <c r="C3840" t="s">
        <v>16</v>
      </c>
      <c r="D3840" t="str">
        <f>IF(Tabel_Forespørgsel_fra_Visma28[[#This Row],[SupProd]]=" "," "," - "&amp;Tabel_Forespørgsel_fra_Visma28[[#This Row],[SupProd]])</f>
        <v xml:space="preserve"> </v>
      </c>
      <c r="E3840" t="s">
        <v>16</v>
      </c>
      <c r="F3840" t="str">
        <f>IF(Tabel_Forespørgsel_fra_Visma28[[#This Row],[SupDescr]]=" "," "," - "&amp;Tabel_Forespørgsel_fra_Visma28[[#This Row],[SupDescr]])</f>
        <v xml:space="preserve"> </v>
      </c>
      <c r="G3840" t="s">
        <v>3368</v>
      </c>
      <c r="H3840">
        <v>1</v>
      </c>
      <c r="I3840" t="str">
        <f>IF(A3840=A3839,I3839&amp;CHAR(10)&amp;"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41" spans="1:9" x14ac:dyDescent="0.25">
      <c r="A3841" t="s">
        <v>11533</v>
      </c>
      <c r="B3841">
        <v>75421677</v>
      </c>
      <c r="C3841" t="s">
        <v>16</v>
      </c>
      <c r="D3841" t="str">
        <f>IF(Tabel_Forespørgsel_fra_Visma28[[#This Row],[SupProd]]=" "," "," - "&amp;Tabel_Forespørgsel_fra_Visma28[[#This Row],[SupProd]])</f>
        <v xml:space="preserve"> </v>
      </c>
      <c r="E3841" t="s">
        <v>16</v>
      </c>
      <c r="F3841" t="str">
        <f>IF(Tabel_Forespørgsel_fra_Visma28[[#This Row],[SupDescr]]=" "," "," - "&amp;Tabel_Forespørgsel_fra_Visma28[[#This Row],[SupDescr]])</f>
        <v xml:space="preserve"> </v>
      </c>
      <c r="G3841" t="s">
        <v>3368</v>
      </c>
      <c r="H3841">
        <v>1</v>
      </c>
      <c r="I3841" t="str">
        <f>IF(A3841=A3840,I3840&amp;CHAR(10)&amp;"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42" spans="1:9" x14ac:dyDescent="0.25">
      <c r="A3842" t="s">
        <v>12335</v>
      </c>
      <c r="B3842">
        <v>75421677</v>
      </c>
      <c r="C3842" t="s">
        <v>16</v>
      </c>
      <c r="D3842" t="str">
        <f>IF(Tabel_Forespørgsel_fra_Visma28[[#This Row],[SupProd]]=" "," "," - "&amp;Tabel_Forespørgsel_fra_Visma28[[#This Row],[SupProd]])</f>
        <v xml:space="preserve"> </v>
      </c>
      <c r="E3842" t="s">
        <v>16</v>
      </c>
      <c r="F3842" t="str">
        <f>IF(Tabel_Forespørgsel_fra_Visma28[[#This Row],[SupDescr]]=" "," "," - "&amp;Tabel_Forespørgsel_fra_Visma28[[#This Row],[SupDescr]])</f>
        <v xml:space="preserve"> </v>
      </c>
      <c r="G3842" t="s">
        <v>3368</v>
      </c>
      <c r="H3842">
        <v>1</v>
      </c>
      <c r="I3842" t="str">
        <f>IF(A3842=A3841,I3841&amp;CHAR(10)&amp;"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43" spans="1:9" x14ac:dyDescent="0.25">
      <c r="A3843" t="s">
        <v>11669</v>
      </c>
      <c r="B3843">
        <v>75421677</v>
      </c>
      <c r="C3843" t="s">
        <v>16</v>
      </c>
      <c r="D3843" t="str">
        <f>IF(Tabel_Forespørgsel_fra_Visma28[[#This Row],[SupProd]]=" "," "," - "&amp;Tabel_Forespørgsel_fra_Visma28[[#This Row],[SupProd]])</f>
        <v xml:space="preserve"> </v>
      </c>
      <c r="E3843" t="s">
        <v>16</v>
      </c>
      <c r="F3843" t="str">
        <f>IF(Tabel_Forespørgsel_fra_Visma28[[#This Row],[SupDescr]]=" "," "," - "&amp;Tabel_Forespørgsel_fra_Visma28[[#This Row],[SupDescr]])</f>
        <v xml:space="preserve"> </v>
      </c>
      <c r="G3843" t="s">
        <v>3368</v>
      </c>
      <c r="H3843">
        <v>1</v>
      </c>
      <c r="I3843" t="str">
        <f>IF(A3843=A3842,I3842&amp;CHAR(10)&amp;"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44" spans="1:9" x14ac:dyDescent="0.25">
      <c r="A3844" t="s">
        <v>14550</v>
      </c>
      <c r="B3844">
        <v>75180019</v>
      </c>
      <c r="C3844" t="s">
        <v>16</v>
      </c>
      <c r="D3844" t="str">
        <f>IF(Tabel_Forespørgsel_fra_Visma28[[#This Row],[SupProd]]=" "," "," - "&amp;Tabel_Forespørgsel_fra_Visma28[[#This Row],[SupProd]])</f>
        <v xml:space="preserve"> </v>
      </c>
      <c r="E3844" t="s">
        <v>16</v>
      </c>
      <c r="F3844" t="str">
        <f>IF(Tabel_Forespørgsel_fra_Visma28[[#This Row],[SupDescr]]=" "," "," - "&amp;Tabel_Forespørgsel_fra_Visma28[[#This Row],[SupDescr]])</f>
        <v xml:space="preserve"> </v>
      </c>
      <c r="G3844" t="s">
        <v>2430</v>
      </c>
      <c r="H3844">
        <v>1</v>
      </c>
      <c r="I3844" t="str">
        <f>IF(A3844=A3843,I3843&amp;CHAR(10)&amp;"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45" spans="1:9" x14ac:dyDescent="0.25">
      <c r="A3845" t="s">
        <v>14057</v>
      </c>
      <c r="B3845">
        <v>96266400</v>
      </c>
      <c r="C3845" t="s">
        <v>16</v>
      </c>
      <c r="D3845" t="str">
        <f>IF(Tabel_Forespørgsel_fra_Visma28[[#This Row],[SupProd]]=" "," "," - "&amp;Tabel_Forespørgsel_fra_Visma28[[#This Row],[SupProd]])</f>
        <v xml:space="preserve"> </v>
      </c>
      <c r="E3845" t="s">
        <v>16</v>
      </c>
      <c r="F3845" t="str">
        <f>IF(Tabel_Forespørgsel_fra_Visma28[[#This Row],[SupDescr]]=" "," "," - "&amp;Tabel_Forespørgsel_fra_Visma28[[#This Row],[SupDescr]])</f>
        <v xml:space="preserve"> </v>
      </c>
      <c r="G3845" t="s">
        <v>13916</v>
      </c>
      <c r="H3845">
        <v>1</v>
      </c>
      <c r="I3845" t="str">
        <f>IF(A3845=A3844,I3844&amp;CHAR(10)&amp;"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3846" spans="1:9" x14ac:dyDescent="0.25">
      <c r="A3846" t="s">
        <v>14545</v>
      </c>
      <c r="B3846">
        <v>96266400</v>
      </c>
      <c r="C3846" t="s">
        <v>16</v>
      </c>
      <c r="D3846" t="str">
        <f>IF(Tabel_Forespørgsel_fra_Visma28[[#This Row],[SupProd]]=" "," "," - "&amp;Tabel_Forespørgsel_fra_Visma28[[#This Row],[SupProd]])</f>
        <v xml:space="preserve"> </v>
      </c>
      <c r="E3846" t="s">
        <v>16</v>
      </c>
      <c r="F3846" t="str">
        <f>IF(Tabel_Forespørgsel_fra_Visma28[[#This Row],[SupDescr]]=" "," "," - "&amp;Tabel_Forespørgsel_fra_Visma28[[#This Row],[SupDescr]])</f>
        <v xml:space="preserve"> </v>
      </c>
      <c r="G3846" t="s">
        <v>13916</v>
      </c>
      <c r="H3846">
        <v>1</v>
      </c>
      <c r="I3846" t="str">
        <f>IF(A3846=A3845,I3845&amp;CHAR(10)&amp;"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3847" spans="1:9" x14ac:dyDescent="0.25">
      <c r="A3847" t="s">
        <v>14608</v>
      </c>
      <c r="B3847">
        <v>74755755</v>
      </c>
      <c r="C3847" t="s">
        <v>16</v>
      </c>
      <c r="D3847" t="str">
        <f>IF(Tabel_Forespørgsel_fra_Visma28[[#This Row],[SupProd]]=" "," "," - "&amp;Tabel_Forespørgsel_fra_Visma28[[#This Row],[SupProd]])</f>
        <v xml:space="preserve"> </v>
      </c>
      <c r="E3847" t="s">
        <v>16</v>
      </c>
      <c r="F3847" t="str">
        <f>IF(Tabel_Forespørgsel_fra_Visma28[[#This Row],[SupDescr]]=" "," "," - "&amp;Tabel_Forespørgsel_fra_Visma28[[#This Row],[SupDescr]])</f>
        <v xml:space="preserve"> </v>
      </c>
      <c r="G3847" t="s">
        <v>4786</v>
      </c>
      <c r="H3847">
        <v>1</v>
      </c>
      <c r="I3847" t="str">
        <f>IF(A3847=A3846,I3846&amp;CHAR(10)&amp;"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848" spans="1:9" x14ac:dyDescent="0.25">
      <c r="A3848" t="s">
        <v>16585</v>
      </c>
      <c r="B3848">
        <v>70120140</v>
      </c>
      <c r="C3848" t="s">
        <v>16</v>
      </c>
      <c r="D3848" t="str">
        <f>IF(Tabel_Forespørgsel_fra_Visma28[[#This Row],[SupProd]]=" "," "," - "&amp;Tabel_Forespørgsel_fra_Visma28[[#This Row],[SupProd]])</f>
        <v xml:space="preserve"> </v>
      </c>
      <c r="E3848" t="s">
        <v>16</v>
      </c>
      <c r="F3848" t="str">
        <f>IF(Tabel_Forespørgsel_fra_Visma28[[#This Row],[SupDescr]]=" "," "," - "&amp;Tabel_Forespørgsel_fra_Visma28[[#This Row],[SupDescr]])</f>
        <v xml:space="preserve"> </v>
      </c>
      <c r="G3848" t="s">
        <v>2467</v>
      </c>
      <c r="H3848">
        <v>1</v>
      </c>
      <c r="I3848" t="str">
        <f>IF(A3848=A3847,I3847&amp;CHAR(10)&amp;"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49" spans="1:9" x14ac:dyDescent="0.25">
      <c r="A3849" t="s">
        <v>16584</v>
      </c>
      <c r="B3849">
        <v>70120140</v>
      </c>
      <c r="C3849" t="s">
        <v>16</v>
      </c>
      <c r="D3849" t="str">
        <f>IF(Tabel_Forespørgsel_fra_Visma28[[#This Row],[SupProd]]=" "," "," - "&amp;Tabel_Forespørgsel_fra_Visma28[[#This Row],[SupProd]])</f>
        <v xml:space="preserve"> </v>
      </c>
      <c r="E3849" t="s">
        <v>16</v>
      </c>
      <c r="F3849" t="str">
        <f>IF(Tabel_Forespørgsel_fra_Visma28[[#This Row],[SupDescr]]=" "," "," - "&amp;Tabel_Forespørgsel_fra_Visma28[[#This Row],[SupDescr]])</f>
        <v xml:space="preserve"> </v>
      </c>
      <c r="G3849" t="s">
        <v>2467</v>
      </c>
      <c r="H3849">
        <v>1</v>
      </c>
      <c r="I3849" t="str">
        <f>IF(A3849=A3848,I3848&amp;CHAR(10)&amp;"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50" spans="1:9" x14ac:dyDescent="0.25">
      <c r="A3850" t="s">
        <v>16700</v>
      </c>
      <c r="B3850">
        <v>75211662</v>
      </c>
      <c r="C3850" t="s">
        <v>16</v>
      </c>
      <c r="D3850" t="str">
        <f>IF(Tabel_Forespørgsel_fra_Visma28[[#This Row],[SupProd]]=" "," "," - "&amp;Tabel_Forespørgsel_fra_Visma28[[#This Row],[SupProd]])</f>
        <v xml:space="preserve"> </v>
      </c>
      <c r="E3850" t="s">
        <v>16</v>
      </c>
      <c r="F3850" t="str">
        <f>IF(Tabel_Forespørgsel_fra_Visma28[[#This Row],[SupDescr]]=" "," "," - "&amp;Tabel_Forespørgsel_fra_Visma28[[#This Row],[SupDescr]])</f>
        <v xml:space="preserve"> </v>
      </c>
      <c r="G3850" t="s">
        <v>7015</v>
      </c>
      <c r="H3850">
        <v>1</v>
      </c>
      <c r="I3850" t="str">
        <f>IF(A3850=A3849,I3849&amp;CHAR(10)&amp;"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51" spans="1:9" x14ac:dyDescent="0.25">
      <c r="A3851" t="s">
        <v>16573</v>
      </c>
      <c r="B3851">
        <v>75211662</v>
      </c>
      <c r="C3851" t="s">
        <v>16</v>
      </c>
      <c r="D3851" t="str">
        <f>IF(Tabel_Forespørgsel_fra_Visma28[[#This Row],[SupProd]]=" "," "," - "&amp;Tabel_Forespørgsel_fra_Visma28[[#This Row],[SupProd]])</f>
        <v xml:space="preserve"> </v>
      </c>
      <c r="E3851" t="s">
        <v>16</v>
      </c>
      <c r="F3851" t="str">
        <f>IF(Tabel_Forespørgsel_fra_Visma28[[#This Row],[SupDescr]]=" "," "," - "&amp;Tabel_Forespørgsel_fra_Visma28[[#This Row],[SupDescr]])</f>
        <v xml:space="preserve"> </v>
      </c>
      <c r="G3851" t="s">
        <v>7015</v>
      </c>
      <c r="H3851">
        <v>1</v>
      </c>
      <c r="I3851" t="str">
        <f>IF(A3851=A3850,I3850&amp;CHAR(10)&amp;"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52" spans="1:9" x14ac:dyDescent="0.25">
      <c r="A3852" t="s">
        <v>16626</v>
      </c>
      <c r="B3852">
        <v>70120140</v>
      </c>
      <c r="C3852" t="s">
        <v>16</v>
      </c>
      <c r="D3852" t="str">
        <f>IF(Tabel_Forespørgsel_fra_Visma28[[#This Row],[SupProd]]=" "," "," - "&amp;Tabel_Forespørgsel_fra_Visma28[[#This Row],[SupProd]])</f>
        <v xml:space="preserve"> </v>
      </c>
      <c r="E3852" t="s">
        <v>16</v>
      </c>
      <c r="F3852" t="str">
        <f>IF(Tabel_Forespørgsel_fra_Visma28[[#This Row],[SupDescr]]=" "," "," - "&amp;Tabel_Forespørgsel_fra_Visma28[[#This Row],[SupDescr]])</f>
        <v xml:space="preserve"> </v>
      </c>
      <c r="G3852" t="s">
        <v>2467</v>
      </c>
      <c r="H3852">
        <v>1</v>
      </c>
      <c r="I3852" t="str">
        <f>IF(A3852=A3851,I3851&amp;CHAR(10)&amp;"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53" spans="1:9" x14ac:dyDescent="0.25">
      <c r="A3853" t="s">
        <v>16615</v>
      </c>
      <c r="B3853">
        <v>74762273</v>
      </c>
      <c r="C3853" t="s">
        <v>16</v>
      </c>
      <c r="D3853" t="str">
        <f>IF(Tabel_Forespørgsel_fra_Visma28[[#This Row],[SupProd]]=" "," "," - "&amp;Tabel_Forespørgsel_fra_Visma28[[#This Row],[SupProd]])</f>
        <v xml:space="preserve"> </v>
      </c>
      <c r="E3853" t="s">
        <v>16</v>
      </c>
      <c r="F3853" t="str">
        <f>IF(Tabel_Forespørgsel_fra_Visma28[[#This Row],[SupDescr]]=" "," "," - "&amp;Tabel_Forespørgsel_fra_Visma28[[#This Row],[SupDescr]])</f>
        <v xml:space="preserve"> </v>
      </c>
      <c r="G3853" t="s">
        <v>154</v>
      </c>
      <c r="H3853">
        <v>1</v>
      </c>
      <c r="I3853" t="str">
        <f>IF(A3853=A3852,I3852&amp;CHAR(10)&amp;"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854" spans="1:9" x14ac:dyDescent="0.25">
      <c r="A3854" t="s">
        <v>41434</v>
      </c>
      <c r="B3854">
        <v>76569900</v>
      </c>
      <c r="C3854" t="s">
        <v>16</v>
      </c>
      <c r="D3854" t="str">
        <f>IF(Tabel_Forespørgsel_fra_Visma28[[#This Row],[SupProd]]=" "," "," - "&amp;Tabel_Forespørgsel_fra_Visma28[[#This Row],[SupProd]])</f>
        <v xml:space="preserve"> </v>
      </c>
      <c r="E3854" t="s">
        <v>16</v>
      </c>
      <c r="F3854" t="str">
        <f>IF(Tabel_Forespørgsel_fra_Visma28[[#This Row],[SupDescr]]=" "," "," - "&amp;Tabel_Forespørgsel_fra_Visma28[[#This Row],[SupDescr]])</f>
        <v xml:space="preserve"> </v>
      </c>
      <c r="G3854" t="s">
        <v>41086</v>
      </c>
      <c r="H3854">
        <v>1</v>
      </c>
      <c r="I3854" t="str">
        <f>IF(A3854=A3853,I3853&amp;CHAR(10)&amp;"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3855" spans="1:9" x14ac:dyDescent="0.25">
      <c r="A3855" t="s">
        <v>41434</v>
      </c>
      <c r="B3855">
        <v>75577000</v>
      </c>
      <c r="C3855" t="s">
        <v>16</v>
      </c>
      <c r="D3855" t="str">
        <f>IF(Tabel_Forespørgsel_fra_Visma28[[#This Row],[SupProd]]=" "," "," - "&amp;Tabel_Forespørgsel_fra_Visma28[[#This Row],[SupProd]])</f>
        <v xml:space="preserve"> </v>
      </c>
      <c r="E3855" t="s">
        <v>16</v>
      </c>
      <c r="F3855" t="str">
        <f>IF(Tabel_Forespørgsel_fra_Visma28[[#This Row],[SupDescr]]=" "," "," - "&amp;Tabel_Forespørgsel_fra_Visma28[[#This Row],[SupDescr]])</f>
        <v xml:space="preserve"> </v>
      </c>
      <c r="G3855" t="s">
        <v>3759</v>
      </c>
      <c r="H3855">
        <v>2</v>
      </c>
      <c r="I3855" t="str">
        <f>IF(A3855=A3854,I3854&amp;CHAR(10)&amp;"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3856" spans="1:9" x14ac:dyDescent="0.25">
      <c r="A3856" t="s">
        <v>41616</v>
      </c>
      <c r="B3856">
        <v>76569900</v>
      </c>
      <c r="C3856" t="s">
        <v>16</v>
      </c>
      <c r="D3856" t="str">
        <f>IF(Tabel_Forespørgsel_fra_Visma28[[#This Row],[SupProd]]=" "," "," - "&amp;Tabel_Forespørgsel_fra_Visma28[[#This Row],[SupProd]])</f>
        <v xml:space="preserve"> </v>
      </c>
      <c r="E3856" t="s">
        <v>16</v>
      </c>
      <c r="F3856" t="str">
        <f>IF(Tabel_Forespørgsel_fra_Visma28[[#This Row],[SupDescr]]=" "," "," - "&amp;Tabel_Forespørgsel_fra_Visma28[[#This Row],[SupDescr]])</f>
        <v xml:space="preserve"> </v>
      </c>
      <c r="G3856" t="s">
        <v>41086</v>
      </c>
      <c r="H3856">
        <v>1</v>
      </c>
      <c r="I3856" t="str">
        <f>IF(A3856=A3855,I3855&amp;CHAR(10)&amp;"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3857" spans="1:9" x14ac:dyDescent="0.25">
      <c r="A3857" t="s">
        <v>41616</v>
      </c>
      <c r="B3857">
        <v>75577000</v>
      </c>
      <c r="C3857" t="s">
        <v>16</v>
      </c>
      <c r="D3857" t="str">
        <f>IF(Tabel_Forespørgsel_fra_Visma28[[#This Row],[SupProd]]=" "," "," - "&amp;Tabel_Forespørgsel_fra_Visma28[[#This Row],[SupProd]])</f>
        <v xml:space="preserve"> </v>
      </c>
      <c r="E3857" t="s">
        <v>16</v>
      </c>
      <c r="F3857" t="str">
        <f>IF(Tabel_Forespørgsel_fra_Visma28[[#This Row],[SupDescr]]=" "," "," - "&amp;Tabel_Forespørgsel_fra_Visma28[[#This Row],[SupDescr]])</f>
        <v xml:space="preserve"> </v>
      </c>
      <c r="G3857" t="s">
        <v>3759</v>
      </c>
      <c r="H3857">
        <v>2</v>
      </c>
      <c r="I3857" t="str">
        <f>IF(A3857=A3856,I3856&amp;CHAR(10)&amp;"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3858" spans="1:9" x14ac:dyDescent="0.25">
      <c r="A3858" t="s">
        <v>41437</v>
      </c>
      <c r="B3858">
        <v>76569900</v>
      </c>
      <c r="C3858" t="s">
        <v>16</v>
      </c>
      <c r="D3858" t="str">
        <f>IF(Tabel_Forespørgsel_fra_Visma28[[#This Row],[SupProd]]=" "," "," - "&amp;Tabel_Forespørgsel_fra_Visma28[[#This Row],[SupProd]])</f>
        <v xml:space="preserve"> </v>
      </c>
      <c r="E3858" t="s">
        <v>16</v>
      </c>
      <c r="F3858" t="str">
        <f>IF(Tabel_Forespørgsel_fra_Visma28[[#This Row],[SupDescr]]=" "," "," - "&amp;Tabel_Forespørgsel_fra_Visma28[[#This Row],[SupDescr]])</f>
        <v xml:space="preserve"> </v>
      </c>
      <c r="G3858" t="s">
        <v>41086</v>
      </c>
      <c r="H3858">
        <v>1</v>
      </c>
      <c r="I3858" t="str">
        <f>IF(A3858=A3857,I3857&amp;CHAR(10)&amp;"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3859" spans="1:9" x14ac:dyDescent="0.25">
      <c r="A3859" t="s">
        <v>41437</v>
      </c>
      <c r="B3859">
        <v>75577000</v>
      </c>
      <c r="C3859" t="s">
        <v>16</v>
      </c>
      <c r="D3859" t="str">
        <f>IF(Tabel_Forespørgsel_fra_Visma28[[#This Row],[SupProd]]=" "," "," - "&amp;Tabel_Forespørgsel_fra_Visma28[[#This Row],[SupProd]])</f>
        <v xml:space="preserve"> </v>
      </c>
      <c r="E3859" t="s">
        <v>16</v>
      </c>
      <c r="F3859" t="str">
        <f>IF(Tabel_Forespørgsel_fra_Visma28[[#This Row],[SupDescr]]=" "," "," - "&amp;Tabel_Forespørgsel_fra_Visma28[[#This Row],[SupDescr]])</f>
        <v xml:space="preserve"> </v>
      </c>
      <c r="G3859" t="s">
        <v>3759</v>
      </c>
      <c r="H3859">
        <v>2</v>
      </c>
      <c r="I3859" t="str">
        <f>IF(A3859=A3858,I3858&amp;CHAR(10)&amp;"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3860" spans="1:9" x14ac:dyDescent="0.25">
      <c r="A3860" t="s">
        <v>41306</v>
      </c>
      <c r="B3860">
        <v>76991777</v>
      </c>
      <c r="C3860" t="s">
        <v>16</v>
      </c>
      <c r="D3860" t="str">
        <f>IF(Tabel_Forespørgsel_fra_Visma28[[#This Row],[SupProd]]=" "," "," - "&amp;Tabel_Forespørgsel_fra_Visma28[[#This Row],[SupProd]])</f>
        <v xml:space="preserve"> </v>
      </c>
      <c r="E3860" t="s">
        <v>16</v>
      </c>
      <c r="F3860" t="str">
        <f>IF(Tabel_Forespørgsel_fra_Visma28[[#This Row],[SupDescr]]=" "," "," - "&amp;Tabel_Forespørgsel_fra_Visma28[[#This Row],[SupDescr]])</f>
        <v xml:space="preserve"> </v>
      </c>
      <c r="G3860" t="s">
        <v>10931</v>
      </c>
      <c r="H3860">
        <v>1</v>
      </c>
      <c r="I3860" t="str">
        <f>IF(A3860=A3859,I3859&amp;CHAR(10)&amp;"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3861" spans="1:9" x14ac:dyDescent="0.25">
      <c r="A3861" t="s">
        <v>41893</v>
      </c>
      <c r="B3861">
        <v>70120140</v>
      </c>
      <c r="C3861" t="s">
        <v>16</v>
      </c>
      <c r="D3861" t="str">
        <f>IF(Tabel_Forespørgsel_fra_Visma28[[#This Row],[SupProd]]=" "," "," - "&amp;Tabel_Forespørgsel_fra_Visma28[[#This Row],[SupProd]])</f>
        <v xml:space="preserve"> </v>
      </c>
      <c r="E3861" t="s">
        <v>16</v>
      </c>
      <c r="F3861" t="str">
        <f>IF(Tabel_Forespørgsel_fra_Visma28[[#This Row],[SupDescr]]=" "," "," - "&amp;Tabel_Forespørgsel_fra_Visma28[[#This Row],[SupDescr]])</f>
        <v xml:space="preserve"> </v>
      </c>
      <c r="G3861" t="s">
        <v>2467</v>
      </c>
      <c r="H3861">
        <v>1</v>
      </c>
      <c r="I3861" t="str">
        <f>IF(A3861=A3860,I3860&amp;CHAR(10)&amp;"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2" spans="1:9" x14ac:dyDescent="0.25">
      <c r="A3862" t="s">
        <v>41092</v>
      </c>
      <c r="B3862">
        <v>70120140</v>
      </c>
      <c r="C3862" t="s">
        <v>16</v>
      </c>
      <c r="D3862" t="str">
        <f>IF(Tabel_Forespørgsel_fra_Visma28[[#This Row],[SupProd]]=" "," "," - "&amp;Tabel_Forespørgsel_fra_Visma28[[#This Row],[SupProd]])</f>
        <v xml:space="preserve"> </v>
      </c>
      <c r="E3862" t="s">
        <v>16</v>
      </c>
      <c r="F3862" t="str">
        <f>IF(Tabel_Forespørgsel_fra_Visma28[[#This Row],[SupDescr]]=" "," "," - "&amp;Tabel_Forespørgsel_fra_Visma28[[#This Row],[SupDescr]])</f>
        <v xml:space="preserve"> </v>
      </c>
      <c r="G3862" t="s">
        <v>2467</v>
      </c>
      <c r="H3862">
        <v>1</v>
      </c>
      <c r="I3862" t="str">
        <f>IF(A3862=A3861,I3861&amp;CHAR(10)&amp;"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3" spans="1:9" x14ac:dyDescent="0.25">
      <c r="A3863" t="s">
        <v>41093</v>
      </c>
      <c r="B3863">
        <v>75211662</v>
      </c>
      <c r="C3863" t="s">
        <v>16</v>
      </c>
      <c r="D3863" t="str">
        <f>IF(Tabel_Forespørgsel_fra_Visma28[[#This Row],[SupProd]]=" "," "," - "&amp;Tabel_Forespørgsel_fra_Visma28[[#This Row],[SupProd]])</f>
        <v xml:space="preserve"> </v>
      </c>
      <c r="E3863" t="s">
        <v>16</v>
      </c>
      <c r="F3863" t="str">
        <f>IF(Tabel_Forespørgsel_fra_Visma28[[#This Row],[SupDescr]]=" "," "," - "&amp;Tabel_Forespørgsel_fra_Visma28[[#This Row],[SupDescr]])</f>
        <v xml:space="preserve"> </v>
      </c>
      <c r="G3863" t="s">
        <v>7015</v>
      </c>
      <c r="H3863">
        <v>1</v>
      </c>
      <c r="I3863" t="str">
        <f>IF(A3863=A3862,I3862&amp;CHAR(10)&amp;"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64" spans="1:9" x14ac:dyDescent="0.25">
      <c r="A3864" t="s">
        <v>41095</v>
      </c>
      <c r="B3864">
        <v>75211662</v>
      </c>
      <c r="C3864" t="s">
        <v>16</v>
      </c>
      <c r="D3864" t="str">
        <f>IF(Tabel_Forespørgsel_fra_Visma28[[#This Row],[SupProd]]=" "," "," - "&amp;Tabel_Forespørgsel_fra_Visma28[[#This Row],[SupProd]])</f>
        <v xml:space="preserve"> </v>
      </c>
      <c r="E3864" t="s">
        <v>16</v>
      </c>
      <c r="F3864" t="str">
        <f>IF(Tabel_Forespørgsel_fra_Visma28[[#This Row],[SupDescr]]=" "," "," - "&amp;Tabel_Forespørgsel_fra_Visma28[[#This Row],[SupDescr]])</f>
        <v xml:space="preserve"> </v>
      </c>
      <c r="G3864" t="s">
        <v>7015</v>
      </c>
      <c r="H3864">
        <v>1</v>
      </c>
      <c r="I3864" t="str">
        <f>IF(A3864=A3863,I3863&amp;CHAR(10)&amp;"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65" spans="1:9" x14ac:dyDescent="0.25">
      <c r="A3865" t="s">
        <v>41096</v>
      </c>
      <c r="B3865">
        <v>70120140</v>
      </c>
      <c r="C3865" t="s">
        <v>16</v>
      </c>
      <c r="D3865" t="str">
        <f>IF(Tabel_Forespørgsel_fra_Visma28[[#This Row],[SupProd]]=" "," "," - "&amp;Tabel_Forespørgsel_fra_Visma28[[#This Row],[SupProd]])</f>
        <v xml:space="preserve"> </v>
      </c>
      <c r="E3865" t="s">
        <v>16</v>
      </c>
      <c r="F3865" t="str">
        <f>IF(Tabel_Forespørgsel_fra_Visma28[[#This Row],[SupDescr]]=" "," "," - "&amp;Tabel_Forespørgsel_fra_Visma28[[#This Row],[SupDescr]])</f>
        <v xml:space="preserve"> </v>
      </c>
      <c r="G3865" t="s">
        <v>2467</v>
      </c>
      <c r="H3865">
        <v>1</v>
      </c>
      <c r="I3865" t="str">
        <f>IF(A3865=A3864,I3864&amp;CHAR(10)&amp;"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6" spans="1:9" x14ac:dyDescent="0.25">
      <c r="A3866" t="s">
        <v>41090</v>
      </c>
      <c r="B3866">
        <v>70120140</v>
      </c>
      <c r="C3866" t="s">
        <v>16</v>
      </c>
      <c r="D3866" t="str">
        <f>IF(Tabel_Forespørgsel_fra_Visma28[[#This Row],[SupProd]]=" "," "," - "&amp;Tabel_Forespørgsel_fra_Visma28[[#This Row],[SupProd]])</f>
        <v xml:space="preserve"> </v>
      </c>
      <c r="E3866" t="s">
        <v>16</v>
      </c>
      <c r="F3866" t="str">
        <f>IF(Tabel_Forespørgsel_fra_Visma28[[#This Row],[SupDescr]]=" "," "," - "&amp;Tabel_Forespørgsel_fra_Visma28[[#This Row],[SupDescr]])</f>
        <v xml:space="preserve"> </v>
      </c>
      <c r="G3866" t="s">
        <v>2467</v>
      </c>
      <c r="H3866">
        <v>1</v>
      </c>
      <c r="I3866" t="str">
        <f>IF(A3866=A3865,I3865&amp;CHAR(10)&amp;"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7" spans="1:9" x14ac:dyDescent="0.25">
      <c r="A3867" t="s">
        <v>41091</v>
      </c>
      <c r="B3867">
        <v>70120140</v>
      </c>
      <c r="C3867" t="s">
        <v>16</v>
      </c>
      <c r="D3867" t="str">
        <f>IF(Tabel_Forespørgsel_fra_Visma28[[#This Row],[SupProd]]=" "," "," - "&amp;Tabel_Forespørgsel_fra_Visma28[[#This Row],[SupProd]])</f>
        <v xml:space="preserve"> </v>
      </c>
      <c r="E3867" t="s">
        <v>16</v>
      </c>
      <c r="F3867" t="str">
        <f>IF(Tabel_Forespørgsel_fra_Visma28[[#This Row],[SupDescr]]=" "," "," - "&amp;Tabel_Forespørgsel_fra_Visma28[[#This Row],[SupDescr]])</f>
        <v xml:space="preserve"> </v>
      </c>
      <c r="G3867" t="s">
        <v>2467</v>
      </c>
      <c r="H3867">
        <v>1</v>
      </c>
      <c r="I3867" t="str">
        <f>IF(A3867=A3866,I3866&amp;CHAR(10)&amp;"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8" spans="1:9" x14ac:dyDescent="0.25">
      <c r="A3868" t="s">
        <v>41097</v>
      </c>
      <c r="B3868">
        <v>70120140</v>
      </c>
      <c r="C3868" t="s">
        <v>16</v>
      </c>
      <c r="D3868" t="str">
        <f>IF(Tabel_Forespørgsel_fra_Visma28[[#This Row],[SupProd]]=" "," "," - "&amp;Tabel_Forespørgsel_fra_Visma28[[#This Row],[SupProd]])</f>
        <v xml:space="preserve"> </v>
      </c>
      <c r="E3868" t="s">
        <v>16</v>
      </c>
      <c r="F3868" t="str">
        <f>IF(Tabel_Forespørgsel_fra_Visma28[[#This Row],[SupDescr]]=" "," "," - "&amp;Tabel_Forespørgsel_fra_Visma28[[#This Row],[SupDescr]])</f>
        <v xml:space="preserve"> </v>
      </c>
      <c r="G3868" t="s">
        <v>2467</v>
      </c>
      <c r="H3868">
        <v>1</v>
      </c>
      <c r="I3868" t="str">
        <f>IF(A3868=A3867,I3867&amp;CHAR(10)&amp;"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9" spans="1:9" x14ac:dyDescent="0.25">
      <c r="A3869" t="s">
        <v>41098</v>
      </c>
      <c r="B3869">
        <v>70120140</v>
      </c>
      <c r="C3869" t="s">
        <v>16</v>
      </c>
      <c r="D3869" t="str">
        <f>IF(Tabel_Forespørgsel_fra_Visma28[[#This Row],[SupProd]]=" "," "," - "&amp;Tabel_Forespørgsel_fra_Visma28[[#This Row],[SupProd]])</f>
        <v xml:space="preserve"> </v>
      </c>
      <c r="E3869" t="s">
        <v>16</v>
      </c>
      <c r="F3869" t="str">
        <f>IF(Tabel_Forespørgsel_fra_Visma28[[#This Row],[SupDescr]]=" "," "," - "&amp;Tabel_Forespørgsel_fra_Visma28[[#This Row],[SupDescr]])</f>
        <v xml:space="preserve"> </v>
      </c>
      <c r="G3869" t="s">
        <v>2467</v>
      </c>
      <c r="H3869">
        <v>1</v>
      </c>
      <c r="I3869" t="str">
        <f>IF(A3869=A3868,I3868&amp;CHAR(10)&amp;"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70" spans="1:9" x14ac:dyDescent="0.25">
      <c r="A3870" t="s">
        <v>41099</v>
      </c>
      <c r="B3870">
        <v>70120140</v>
      </c>
      <c r="C3870" t="s">
        <v>16</v>
      </c>
      <c r="D3870" t="str">
        <f>IF(Tabel_Forespørgsel_fra_Visma28[[#This Row],[SupProd]]=" "," "," - "&amp;Tabel_Forespørgsel_fra_Visma28[[#This Row],[SupProd]])</f>
        <v xml:space="preserve"> </v>
      </c>
      <c r="E3870" t="s">
        <v>16</v>
      </c>
      <c r="F3870" t="str">
        <f>IF(Tabel_Forespørgsel_fra_Visma28[[#This Row],[SupDescr]]=" "," "," - "&amp;Tabel_Forespørgsel_fra_Visma28[[#This Row],[SupDescr]])</f>
        <v xml:space="preserve"> </v>
      </c>
      <c r="G3870" t="s">
        <v>2467</v>
      </c>
      <c r="H3870">
        <v>1</v>
      </c>
      <c r="I3870" t="str">
        <f>IF(A3870=A3869,I3869&amp;CHAR(10)&amp;"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71" spans="1:9" x14ac:dyDescent="0.25">
      <c r="A3871" t="s">
        <v>41100</v>
      </c>
      <c r="B3871">
        <v>70120140</v>
      </c>
      <c r="C3871" t="s">
        <v>16</v>
      </c>
      <c r="D3871" t="str">
        <f>IF(Tabel_Forespørgsel_fra_Visma28[[#This Row],[SupProd]]=" "," "," - "&amp;Tabel_Forespørgsel_fra_Visma28[[#This Row],[SupProd]])</f>
        <v xml:space="preserve"> </v>
      </c>
      <c r="E3871" t="s">
        <v>16</v>
      </c>
      <c r="F3871" t="str">
        <f>IF(Tabel_Forespørgsel_fra_Visma28[[#This Row],[SupDescr]]=" "," "," - "&amp;Tabel_Forespørgsel_fra_Visma28[[#This Row],[SupDescr]])</f>
        <v xml:space="preserve"> </v>
      </c>
      <c r="G3871" t="s">
        <v>2467</v>
      </c>
      <c r="H3871">
        <v>1</v>
      </c>
      <c r="I3871" t="str">
        <f>IF(A3871=A3870,I3870&amp;CHAR(10)&amp;"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72" spans="1:9" x14ac:dyDescent="0.25">
      <c r="A3872" t="s">
        <v>40984</v>
      </c>
      <c r="B3872">
        <v>74755755</v>
      </c>
      <c r="C3872" t="s">
        <v>16</v>
      </c>
      <c r="D3872" t="str">
        <f>IF(Tabel_Forespørgsel_fra_Visma28[[#This Row],[SupProd]]=" "," "," - "&amp;Tabel_Forespørgsel_fra_Visma28[[#This Row],[SupProd]])</f>
        <v xml:space="preserve"> </v>
      </c>
      <c r="E3872" t="s">
        <v>16</v>
      </c>
      <c r="F3872" t="str">
        <f>IF(Tabel_Forespørgsel_fra_Visma28[[#This Row],[SupDescr]]=" "," "," - "&amp;Tabel_Forespørgsel_fra_Visma28[[#This Row],[SupDescr]])</f>
        <v xml:space="preserve"> </v>
      </c>
      <c r="G3872" t="s">
        <v>4786</v>
      </c>
      <c r="H3872">
        <v>1</v>
      </c>
      <c r="I3872" t="str">
        <f>IF(A3872=A3871,I3871&amp;CHAR(10)&amp;"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873" spans="1:9" x14ac:dyDescent="0.25">
      <c r="A3873" t="s">
        <v>41916</v>
      </c>
      <c r="B3873">
        <v>75211662</v>
      </c>
      <c r="C3873" t="s">
        <v>16</v>
      </c>
      <c r="D3873" t="str">
        <f>IF(Tabel_Forespørgsel_fra_Visma28[[#This Row],[SupProd]]=" "," "," - "&amp;Tabel_Forespørgsel_fra_Visma28[[#This Row],[SupProd]])</f>
        <v xml:space="preserve"> </v>
      </c>
      <c r="E3873" t="s">
        <v>16</v>
      </c>
      <c r="F3873" t="str">
        <f>IF(Tabel_Forespørgsel_fra_Visma28[[#This Row],[SupDescr]]=" "," "," - "&amp;Tabel_Forespørgsel_fra_Visma28[[#This Row],[SupDescr]])</f>
        <v xml:space="preserve"> </v>
      </c>
      <c r="G3873" t="s">
        <v>7015</v>
      </c>
      <c r="H3873">
        <v>1</v>
      </c>
      <c r="I3873" t="str">
        <f>IF(A3873=A3872,I3872&amp;CHAR(10)&amp;"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74" spans="1:9" x14ac:dyDescent="0.25">
      <c r="A3874" t="s">
        <v>41918</v>
      </c>
      <c r="B3874">
        <v>75211662</v>
      </c>
      <c r="C3874" t="s">
        <v>16</v>
      </c>
      <c r="D3874" t="str">
        <f>IF(Tabel_Forespørgsel_fra_Visma28[[#This Row],[SupProd]]=" "," "," - "&amp;Tabel_Forespørgsel_fra_Visma28[[#This Row],[SupProd]])</f>
        <v xml:space="preserve"> </v>
      </c>
      <c r="E3874" t="s">
        <v>16</v>
      </c>
      <c r="F3874" t="str">
        <f>IF(Tabel_Forespørgsel_fra_Visma28[[#This Row],[SupDescr]]=" "," "," - "&amp;Tabel_Forespørgsel_fra_Visma28[[#This Row],[SupDescr]])</f>
        <v xml:space="preserve"> </v>
      </c>
      <c r="G3874" t="s">
        <v>7015</v>
      </c>
      <c r="H3874">
        <v>1</v>
      </c>
      <c r="I3874" t="str">
        <f>IF(A3874=A3873,I3873&amp;CHAR(10)&amp;"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75" spans="1:9" x14ac:dyDescent="0.25">
      <c r="A3875" t="s">
        <v>41917</v>
      </c>
      <c r="B3875">
        <v>75211662</v>
      </c>
      <c r="C3875" t="s">
        <v>16</v>
      </c>
      <c r="D3875" t="str">
        <f>IF(Tabel_Forespørgsel_fra_Visma28[[#This Row],[SupProd]]=" "," "," - "&amp;Tabel_Forespørgsel_fra_Visma28[[#This Row],[SupProd]])</f>
        <v xml:space="preserve"> </v>
      </c>
      <c r="E3875" t="s">
        <v>16</v>
      </c>
      <c r="F3875" t="str">
        <f>IF(Tabel_Forespørgsel_fra_Visma28[[#This Row],[SupDescr]]=" "," "," - "&amp;Tabel_Forespørgsel_fra_Visma28[[#This Row],[SupDescr]])</f>
        <v xml:space="preserve"> </v>
      </c>
      <c r="G3875" t="s">
        <v>7015</v>
      </c>
      <c r="H3875">
        <v>1</v>
      </c>
      <c r="I3875" t="str">
        <f>IF(A3875=A3874,I3874&amp;CHAR(10)&amp;"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76" spans="1:9" x14ac:dyDescent="0.25">
      <c r="A3876" t="s">
        <v>41919</v>
      </c>
      <c r="B3876">
        <v>75211662</v>
      </c>
      <c r="C3876" t="s">
        <v>16</v>
      </c>
      <c r="D3876" t="str">
        <f>IF(Tabel_Forespørgsel_fra_Visma28[[#This Row],[SupProd]]=" "," "," - "&amp;Tabel_Forespørgsel_fra_Visma28[[#This Row],[SupProd]])</f>
        <v xml:space="preserve"> </v>
      </c>
      <c r="E3876" t="s">
        <v>16</v>
      </c>
      <c r="F3876" t="str">
        <f>IF(Tabel_Forespørgsel_fra_Visma28[[#This Row],[SupDescr]]=" "," "," - "&amp;Tabel_Forespørgsel_fra_Visma28[[#This Row],[SupDescr]])</f>
        <v xml:space="preserve"> </v>
      </c>
      <c r="G3876" t="s">
        <v>7015</v>
      </c>
      <c r="H3876">
        <v>1</v>
      </c>
      <c r="I3876" t="str">
        <f>IF(A3876=A3875,I3875&amp;CHAR(10)&amp;"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77" spans="1:9" x14ac:dyDescent="0.25">
      <c r="A3877" t="s">
        <v>42051</v>
      </c>
      <c r="B3877">
        <v>75622288</v>
      </c>
      <c r="C3877" t="s">
        <v>16</v>
      </c>
      <c r="D3877" t="str">
        <f>IF(Tabel_Forespørgsel_fra_Visma28[[#This Row],[SupProd]]=" "," "," - "&amp;Tabel_Forespørgsel_fra_Visma28[[#This Row],[SupProd]])</f>
        <v xml:space="preserve"> </v>
      </c>
      <c r="E3877" t="s">
        <v>16</v>
      </c>
      <c r="F3877" t="str">
        <f>IF(Tabel_Forespørgsel_fra_Visma28[[#This Row],[SupDescr]]=" "," "," - "&amp;Tabel_Forespørgsel_fra_Visma28[[#This Row],[SupDescr]])</f>
        <v xml:space="preserve"> </v>
      </c>
      <c r="G3877" t="s">
        <v>3797</v>
      </c>
      <c r="H3877">
        <v>1</v>
      </c>
      <c r="I3877" t="str">
        <f>IF(A3877=A3876,I3876&amp;CHAR(10)&amp;"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3878" spans="1:9" x14ac:dyDescent="0.25">
      <c r="A3878" t="s">
        <v>42054</v>
      </c>
      <c r="B3878">
        <v>75622288</v>
      </c>
      <c r="C3878" t="s">
        <v>16</v>
      </c>
      <c r="D3878" t="str">
        <f>IF(Tabel_Forespørgsel_fra_Visma28[[#This Row],[SupProd]]=" "," "," - "&amp;Tabel_Forespørgsel_fra_Visma28[[#This Row],[SupProd]])</f>
        <v xml:space="preserve"> </v>
      </c>
      <c r="E3878" t="s">
        <v>16</v>
      </c>
      <c r="F3878" t="str">
        <f>IF(Tabel_Forespørgsel_fra_Visma28[[#This Row],[SupDescr]]=" "," "," - "&amp;Tabel_Forespørgsel_fra_Visma28[[#This Row],[SupDescr]])</f>
        <v xml:space="preserve"> </v>
      </c>
      <c r="G3878" t="s">
        <v>3797</v>
      </c>
      <c r="H3878">
        <v>1</v>
      </c>
      <c r="I3878" t="str">
        <f>IF(A3878=A3877,I3877&amp;CHAR(10)&amp;"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3879" spans="1:9" x14ac:dyDescent="0.25">
      <c r="A3879" t="s">
        <v>41699</v>
      </c>
      <c r="B3879">
        <v>75622288</v>
      </c>
      <c r="C3879" t="s">
        <v>16</v>
      </c>
      <c r="D3879" t="str">
        <f>IF(Tabel_Forespørgsel_fra_Visma28[[#This Row],[SupProd]]=" "," "," - "&amp;Tabel_Forespørgsel_fra_Visma28[[#This Row],[SupProd]])</f>
        <v xml:space="preserve"> </v>
      </c>
      <c r="E3879" t="s">
        <v>16</v>
      </c>
      <c r="F3879" t="str">
        <f>IF(Tabel_Forespørgsel_fra_Visma28[[#This Row],[SupDescr]]=" "," "," - "&amp;Tabel_Forespørgsel_fra_Visma28[[#This Row],[SupDescr]])</f>
        <v xml:space="preserve"> </v>
      </c>
      <c r="G3879" t="s">
        <v>3797</v>
      </c>
      <c r="H3879">
        <v>1</v>
      </c>
      <c r="I3879" t="str">
        <f>IF(A3879=A3878,I3878&amp;CHAR(10)&amp;"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3880" spans="1:9" x14ac:dyDescent="0.25">
      <c r="A3880" t="s">
        <v>41701</v>
      </c>
      <c r="B3880">
        <v>75622288</v>
      </c>
      <c r="C3880" t="s">
        <v>16</v>
      </c>
      <c r="D3880" t="str">
        <f>IF(Tabel_Forespørgsel_fra_Visma28[[#This Row],[SupProd]]=" "," "," - "&amp;Tabel_Forespørgsel_fra_Visma28[[#This Row],[SupProd]])</f>
        <v xml:space="preserve"> </v>
      </c>
      <c r="E3880" t="s">
        <v>16</v>
      </c>
      <c r="F3880" t="str">
        <f>IF(Tabel_Forespørgsel_fra_Visma28[[#This Row],[SupDescr]]=" "," "," - "&amp;Tabel_Forespørgsel_fra_Visma28[[#This Row],[SupDescr]])</f>
        <v xml:space="preserve"> </v>
      </c>
      <c r="G3880" t="s">
        <v>3797</v>
      </c>
      <c r="H3880">
        <v>1</v>
      </c>
      <c r="I3880" t="str">
        <f>IF(A3880=A3879,I3879&amp;CHAR(10)&amp;"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3881" spans="1:9" x14ac:dyDescent="0.25">
      <c r="A3881" t="s">
        <v>41691</v>
      </c>
      <c r="B3881">
        <v>75180019</v>
      </c>
      <c r="C3881" t="s">
        <v>16</v>
      </c>
      <c r="D3881" t="str">
        <f>IF(Tabel_Forespørgsel_fra_Visma28[[#This Row],[SupProd]]=" "," "," - "&amp;Tabel_Forespørgsel_fra_Visma28[[#This Row],[SupProd]])</f>
        <v xml:space="preserve"> </v>
      </c>
      <c r="E3881" t="s">
        <v>16</v>
      </c>
      <c r="F3881" t="str">
        <f>IF(Tabel_Forespørgsel_fra_Visma28[[#This Row],[SupDescr]]=" "," "," - "&amp;Tabel_Forespørgsel_fra_Visma28[[#This Row],[SupDescr]])</f>
        <v xml:space="preserve"> </v>
      </c>
      <c r="G3881" t="s">
        <v>2430</v>
      </c>
      <c r="H3881">
        <v>1</v>
      </c>
      <c r="I3881" t="str">
        <f>IF(A3881=A3880,I3880&amp;CHAR(10)&amp;"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82" spans="1:9" x14ac:dyDescent="0.25">
      <c r="A3882" t="s">
        <v>41691</v>
      </c>
      <c r="B3882">
        <v>96266400</v>
      </c>
      <c r="C3882" t="s">
        <v>16</v>
      </c>
      <c r="D3882" t="str">
        <f>IF(Tabel_Forespørgsel_fra_Visma28[[#This Row],[SupProd]]=" "," "," - "&amp;Tabel_Forespørgsel_fra_Visma28[[#This Row],[SupProd]])</f>
        <v xml:space="preserve"> </v>
      </c>
      <c r="E3882" t="s">
        <v>16</v>
      </c>
      <c r="F3882" t="str">
        <f>IF(Tabel_Forespørgsel_fra_Visma28[[#This Row],[SupDescr]]=" "," "," - "&amp;Tabel_Forespørgsel_fra_Visma28[[#This Row],[SupDescr]])</f>
        <v xml:space="preserve"> </v>
      </c>
      <c r="G3882" t="s">
        <v>13916</v>
      </c>
      <c r="H3882">
        <v>2</v>
      </c>
      <c r="I3882" t="str">
        <f>IF(A3882=A3881,I3881&amp;CHAR(10)&amp;"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Midtjydsk Fornikling  </v>
      </c>
    </row>
    <row r="3883" spans="1:9" x14ac:dyDescent="0.25">
      <c r="A3883" t="s">
        <v>41932</v>
      </c>
      <c r="B3883">
        <v>75211662</v>
      </c>
      <c r="C3883" t="s">
        <v>16</v>
      </c>
      <c r="D3883" t="str">
        <f>IF(Tabel_Forespørgsel_fra_Visma28[[#This Row],[SupProd]]=" "," "," - "&amp;Tabel_Forespørgsel_fra_Visma28[[#This Row],[SupProd]])</f>
        <v xml:space="preserve"> </v>
      </c>
      <c r="E3883" t="s">
        <v>16</v>
      </c>
      <c r="F3883" t="str">
        <f>IF(Tabel_Forespørgsel_fra_Visma28[[#This Row],[SupDescr]]=" "," "," - "&amp;Tabel_Forespørgsel_fra_Visma28[[#This Row],[SupDescr]])</f>
        <v xml:space="preserve"> </v>
      </c>
      <c r="G3883" t="s">
        <v>7015</v>
      </c>
      <c r="H3883">
        <v>1</v>
      </c>
      <c r="I3883" t="str">
        <f>IF(A3883=A3882,I3882&amp;CHAR(10)&amp;"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84" spans="1:9" x14ac:dyDescent="0.25">
      <c r="A3884" t="s">
        <v>42111</v>
      </c>
      <c r="B3884">
        <v>74755755</v>
      </c>
      <c r="C3884" t="s">
        <v>16</v>
      </c>
      <c r="D3884" t="str">
        <f>IF(Tabel_Forespørgsel_fra_Visma28[[#This Row],[SupProd]]=" "," "," - "&amp;Tabel_Forespørgsel_fra_Visma28[[#This Row],[SupProd]])</f>
        <v xml:space="preserve"> </v>
      </c>
      <c r="E3884" t="s">
        <v>16</v>
      </c>
      <c r="F3884" t="str">
        <f>IF(Tabel_Forespørgsel_fra_Visma28[[#This Row],[SupDescr]]=" "," "," - "&amp;Tabel_Forespørgsel_fra_Visma28[[#This Row],[SupDescr]])</f>
        <v xml:space="preserve"> </v>
      </c>
      <c r="G3884" t="s">
        <v>4786</v>
      </c>
      <c r="H3884">
        <v>1</v>
      </c>
      <c r="I3884" t="str">
        <f>IF(A3884=A3883,I3883&amp;CHAR(10)&amp;"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885" spans="1:9" x14ac:dyDescent="0.25">
      <c r="A3885" t="s">
        <v>10249</v>
      </c>
      <c r="B3885">
        <v>74842524</v>
      </c>
      <c r="C3885" t="s">
        <v>16</v>
      </c>
      <c r="D3885" t="str">
        <f>IF(Tabel_Forespørgsel_fra_Visma28[[#This Row],[SupProd]]=" "," "," - "&amp;Tabel_Forespørgsel_fra_Visma28[[#This Row],[SupProd]])</f>
        <v xml:space="preserve"> </v>
      </c>
      <c r="E3885" t="s">
        <v>16</v>
      </c>
      <c r="F3885" t="str">
        <f>IF(Tabel_Forespørgsel_fra_Visma28[[#This Row],[SupDescr]]=" "," "," - "&amp;Tabel_Forespørgsel_fra_Visma28[[#This Row],[SupDescr]])</f>
        <v xml:space="preserve"> </v>
      </c>
      <c r="G3885" t="s">
        <v>6414</v>
      </c>
      <c r="H3885">
        <v>1</v>
      </c>
      <c r="I3885" t="str">
        <f>IF(A3885=A3884,I3884&amp;CHAR(10)&amp;"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86" spans="1:9" x14ac:dyDescent="0.25">
      <c r="A3886" t="s">
        <v>11421</v>
      </c>
      <c r="B3886">
        <v>74842524</v>
      </c>
      <c r="C3886" t="s">
        <v>16</v>
      </c>
      <c r="D3886" t="str">
        <f>IF(Tabel_Forespørgsel_fra_Visma28[[#This Row],[SupProd]]=" "," "," - "&amp;Tabel_Forespørgsel_fra_Visma28[[#This Row],[SupProd]])</f>
        <v xml:space="preserve"> </v>
      </c>
      <c r="E3886" t="s">
        <v>16</v>
      </c>
      <c r="F3886" t="str">
        <f>IF(Tabel_Forespørgsel_fra_Visma28[[#This Row],[SupDescr]]=" "," "," - "&amp;Tabel_Forespørgsel_fra_Visma28[[#This Row],[SupDescr]])</f>
        <v xml:space="preserve"> </v>
      </c>
      <c r="G3886" t="s">
        <v>6414</v>
      </c>
      <c r="H3886">
        <v>1</v>
      </c>
      <c r="I3886" t="str">
        <f>IF(A3886=A3885,I3885&amp;CHAR(10)&amp;"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87" spans="1:9" x14ac:dyDescent="0.25">
      <c r="A3887" t="s">
        <v>11420</v>
      </c>
      <c r="B3887">
        <v>74842524</v>
      </c>
      <c r="C3887" t="s">
        <v>16</v>
      </c>
      <c r="D3887" t="str">
        <f>IF(Tabel_Forespørgsel_fra_Visma28[[#This Row],[SupProd]]=" "," "," - "&amp;Tabel_Forespørgsel_fra_Visma28[[#This Row],[SupProd]])</f>
        <v xml:space="preserve"> </v>
      </c>
      <c r="E3887" t="s">
        <v>16</v>
      </c>
      <c r="F3887" t="str">
        <f>IF(Tabel_Forespørgsel_fra_Visma28[[#This Row],[SupDescr]]=" "," "," - "&amp;Tabel_Forespørgsel_fra_Visma28[[#This Row],[SupDescr]])</f>
        <v xml:space="preserve"> </v>
      </c>
      <c r="G3887" t="s">
        <v>6414</v>
      </c>
      <c r="H3887">
        <v>1</v>
      </c>
      <c r="I3887" t="str">
        <f>IF(A3887=A3886,I3886&amp;CHAR(10)&amp;"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88" spans="1:9" x14ac:dyDescent="0.25">
      <c r="A3888" t="s">
        <v>11344</v>
      </c>
      <c r="B3888">
        <v>74842524</v>
      </c>
      <c r="C3888" t="s">
        <v>16</v>
      </c>
      <c r="D3888" t="str">
        <f>IF(Tabel_Forespørgsel_fra_Visma28[[#This Row],[SupProd]]=" "," "," - "&amp;Tabel_Forespørgsel_fra_Visma28[[#This Row],[SupProd]])</f>
        <v xml:space="preserve"> </v>
      </c>
      <c r="E3888" t="s">
        <v>16</v>
      </c>
      <c r="F3888" t="str">
        <f>IF(Tabel_Forespørgsel_fra_Visma28[[#This Row],[SupDescr]]=" "," "," - "&amp;Tabel_Forespørgsel_fra_Visma28[[#This Row],[SupDescr]])</f>
        <v xml:space="preserve"> </v>
      </c>
      <c r="G3888" t="s">
        <v>6414</v>
      </c>
      <c r="H3888">
        <v>1</v>
      </c>
      <c r="I3888" t="str">
        <f>IF(A3888=A3887,I3887&amp;CHAR(10)&amp;"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89" spans="1:9" x14ac:dyDescent="0.25">
      <c r="A3889" t="s">
        <v>11416</v>
      </c>
      <c r="B3889">
        <v>74842524</v>
      </c>
      <c r="C3889" t="s">
        <v>16</v>
      </c>
      <c r="D3889" t="str">
        <f>IF(Tabel_Forespørgsel_fra_Visma28[[#This Row],[SupProd]]=" "," "," - "&amp;Tabel_Forespørgsel_fra_Visma28[[#This Row],[SupProd]])</f>
        <v xml:space="preserve"> </v>
      </c>
      <c r="E3889" t="s">
        <v>16</v>
      </c>
      <c r="F3889" t="str">
        <f>IF(Tabel_Forespørgsel_fra_Visma28[[#This Row],[SupDescr]]=" "," "," - "&amp;Tabel_Forespørgsel_fra_Visma28[[#This Row],[SupDescr]])</f>
        <v xml:space="preserve"> </v>
      </c>
      <c r="G3889" t="s">
        <v>6414</v>
      </c>
      <c r="H3889">
        <v>1</v>
      </c>
      <c r="I3889" t="str">
        <f>IF(A3889=A3888,I3888&amp;CHAR(10)&amp;"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0" spans="1:9" x14ac:dyDescent="0.25">
      <c r="A3890" t="s">
        <v>10399</v>
      </c>
      <c r="B3890">
        <v>74842524</v>
      </c>
      <c r="C3890" t="s">
        <v>16</v>
      </c>
      <c r="D3890" t="str">
        <f>IF(Tabel_Forespørgsel_fra_Visma28[[#This Row],[SupProd]]=" "," "," - "&amp;Tabel_Forespørgsel_fra_Visma28[[#This Row],[SupProd]])</f>
        <v xml:space="preserve"> </v>
      </c>
      <c r="E3890" t="s">
        <v>16</v>
      </c>
      <c r="F3890" t="str">
        <f>IF(Tabel_Forespørgsel_fra_Visma28[[#This Row],[SupDescr]]=" "," "," - "&amp;Tabel_Forespørgsel_fra_Visma28[[#This Row],[SupDescr]])</f>
        <v xml:space="preserve"> </v>
      </c>
      <c r="G3890" t="s">
        <v>6414</v>
      </c>
      <c r="H3890">
        <v>1</v>
      </c>
      <c r="I3890" t="str">
        <f>IF(A3890=A3889,I3889&amp;CHAR(10)&amp;"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1" spans="1:9" x14ac:dyDescent="0.25">
      <c r="A3891" t="s">
        <v>10404</v>
      </c>
      <c r="B3891">
        <v>74842524</v>
      </c>
      <c r="C3891" t="s">
        <v>16</v>
      </c>
      <c r="D3891" t="str">
        <f>IF(Tabel_Forespørgsel_fra_Visma28[[#This Row],[SupProd]]=" "," "," - "&amp;Tabel_Forespørgsel_fra_Visma28[[#This Row],[SupProd]])</f>
        <v xml:space="preserve"> </v>
      </c>
      <c r="E3891" t="s">
        <v>16</v>
      </c>
      <c r="F3891" t="str">
        <f>IF(Tabel_Forespørgsel_fra_Visma28[[#This Row],[SupDescr]]=" "," "," - "&amp;Tabel_Forespørgsel_fra_Visma28[[#This Row],[SupDescr]])</f>
        <v xml:space="preserve"> </v>
      </c>
      <c r="G3891" t="s">
        <v>6414</v>
      </c>
      <c r="H3891">
        <v>1</v>
      </c>
      <c r="I3891" t="str">
        <f>IF(A3891=A3890,I3890&amp;CHAR(10)&amp;"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2" spans="1:9" x14ac:dyDescent="0.25">
      <c r="A3892" t="s">
        <v>10405</v>
      </c>
      <c r="B3892">
        <v>74842524</v>
      </c>
      <c r="C3892" t="s">
        <v>16</v>
      </c>
      <c r="D3892" t="str">
        <f>IF(Tabel_Forespørgsel_fra_Visma28[[#This Row],[SupProd]]=" "," "," - "&amp;Tabel_Forespørgsel_fra_Visma28[[#This Row],[SupProd]])</f>
        <v xml:space="preserve"> </v>
      </c>
      <c r="E3892" t="s">
        <v>16</v>
      </c>
      <c r="F3892" t="str">
        <f>IF(Tabel_Forespørgsel_fra_Visma28[[#This Row],[SupDescr]]=" "," "," - "&amp;Tabel_Forespørgsel_fra_Visma28[[#This Row],[SupDescr]])</f>
        <v xml:space="preserve"> </v>
      </c>
      <c r="G3892" t="s">
        <v>6414</v>
      </c>
      <c r="H3892">
        <v>1</v>
      </c>
      <c r="I3892" t="str">
        <f>IF(A3892=A3891,I3891&amp;CHAR(10)&amp;"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3" spans="1:9" x14ac:dyDescent="0.25">
      <c r="A3893" t="s">
        <v>10958</v>
      </c>
      <c r="B3893">
        <v>74842524</v>
      </c>
      <c r="C3893" t="s">
        <v>16</v>
      </c>
      <c r="D3893" t="str">
        <f>IF(Tabel_Forespørgsel_fra_Visma28[[#This Row],[SupProd]]=" "," "," - "&amp;Tabel_Forespørgsel_fra_Visma28[[#This Row],[SupProd]])</f>
        <v xml:space="preserve"> </v>
      </c>
      <c r="E3893" t="s">
        <v>16</v>
      </c>
      <c r="F3893" t="str">
        <f>IF(Tabel_Forespørgsel_fra_Visma28[[#This Row],[SupDescr]]=" "," "," - "&amp;Tabel_Forespørgsel_fra_Visma28[[#This Row],[SupDescr]])</f>
        <v xml:space="preserve"> </v>
      </c>
      <c r="G3893" t="s">
        <v>6414</v>
      </c>
      <c r="H3893">
        <v>1</v>
      </c>
      <c r="I3893" t="str">
        <f>IF(A3893=A3892,I3892&amp;CHAR(10)&amp;"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4" spans="1:9" x14ac:dyDescent="0.25">
      <c r="A3894" t="s">
        <v>10406</v>
      </c>
      <c r="B3894">
        <v>74842524</v>
      </c>
      <c r="C3894" t="s">
        <v>16</v>
      </c>
      <c r="D3894" t="str">
        <f>IF(Tabel_Forespørgsel_fra_Visma28[[#This Row],[SupProd]]=" "," "," - "&amp;Tabel_Forespørgsel_fra_Visma28[[#This Row],[SupProd]])</f>
        <v xml:space="preserve"> </v>
      </c>
      <c r="E3894" t="s">
        <v>16</v>
      </c>
      <c r="F3894" t="str">
        <f>IF(Tabel_Forespørgsel_fra_Visma28[[#This Row],[SupDescr]]=" "," "," - "&amp;Tabel_Forespørgsel_fra_Visma28[[#This Row],[SupDescr]])</f>
        <v xml:space="preserve"> </v>
      </c>
      <c r="G3894" t="s">
        <v>6414</v>
      </c>
      <c r="H3894">
        <v>1</v>
      </c>
      <c r="I3894" t="str">
        <f>IF(A3894=A3893,I3893&amp;CHAR(10)&amp;"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5" spans="1:9" x14ac:dyDescent="0.25">
      <c r="A3895" t="s">
        <v>14225</v>
      </c>
      <c r="B3895">
        <v>75421677</v>
      </c>
      <c r="C3895" t="s">
        <v>16</v>
      </c>
      <c r="D3895" t="str">
        <f>IF(Tabel_Forespørgsel_fra_Visma28[[#This Row],[SupProd]]=" "," "," - "&amp;Tabel_Forespørgsel_fra_Visma28[[#This Row],[SupProd]])</f>
        <v xml:space="preserve"> </v>
      </c>
      <c r="E3895" t="s">
        <v>16</v>
      </c>
      <c r="F3895" t="str">
        <f>IF(Tabel_Forespørgsel_fra_Visma28[[#This Row],[SupDescr]]=" "," "," - "&amp;Tabel_Forespørgsel_fra_Visma28[[#This Row],[SupDescr]])</f>
        <v xml:space="preserve"> </v>
      </c>
      <c r="G3895" t="s">
        <v>3368</v>
      </c>
      <c r="H3895">
        <v>1</v>
      </c>
      <c r="I3895" t="str">
        <f>IF(A3895=A3894,I3894&amp;CHAR(10)&amp;"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96" spans="1:9" x14ac:dyDescent="0.25">
      <c r="A3896" t="s">
        <v>14109</v>
      </c>
      <c r="B3896">
        <v>75577000</v>
      </c>
      <c r="C3896" t="s">
        <v>16</v>
      </c>
      <c r="D3896" t="str">
        <f>IF(Tabel_Forespørgsel_fra_Visma28[[#This Row],[SupProd]]=" "," "," - "&amp;Tabel_Forespørgsel_fra_Visma28[[#This Row],[SupProd]])</f>
        <v xml:space="preserve"> </v>
      </c>
      <c r="E3896" t="s">
        <v>16</v>
      </c>
      <c r="F3896" t="str">
        <f>IF(Tabel_Forespørgsel_fra_Visma28[[#This Row],[SupDescr]]=" "," "," - "&amp;Tabel_Forespørgsel_fra_Visma28[[#This Row],[SupDescr]])</f>
        <v xml:space="preserve"> </v>
      </c>
      <c r="G3896" t="s">
        <v>3759</v>
      </c>
      <c r="H3896">
        <v>1</v>
      </c>
      <c r="I3896" t="str">
        <f>IF(A3896=A3895,I3895&amp;CHAR(10)&amp;"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897" spans="1:9" x14ac:dyDescent="0.25">
      <c r="A3897" t="s">
        <v>14191</v>
      </c>
      <c r="B3897">
        <v>75211662</v>
      </c>
      <c r="C3897" t="s">
        <v>16</v>
      </c>
      <c r="D3897" t="str">
        <f>IF(Tabel_Forespørgsel_fra_Visma28[[#This Row],[SupProd]]=" "," "," - "&amp;Tabel_Forespørgsel_fra_Visma28[[#This Row],[SupProd]])</f>
        <v xml:space="preserve"> </v>
      </c>
      <c r="E3897" t="s">
        <v>16</v>
      </c>
      <c r="F3897" t="str">
        <f>IF(Tabel_Forespørgsel_fra_Visma28[[#This Row],[SupDescr]]=" "," "," - "&amp;Tabel_Forespørgsel_fra_Visma28[[#This Row],[SupDescr]])</f>
        <v xml:space="preserve"> </v>
      </c>
      <c r="G3897" t="s">
        <v>7015</v>
      </c>
      <c r="H3897">
        <v>1</v>
      </c>
      <c r="I3897" t="str">
        <f>IF(A3897=A3896,I3896&amp;CHAR(10)&amp;"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98" spans="1:9" x14ac:dyDescent="0.25">
      <c r="A3898" t="s">
        <v>2818</v>
      </c>
      <c r="B3898">
        <v>75180019</v>
      </c>
      <c r="C3898" t="s">
        <v>16</v>
      </c>
      <c r="D3898" t="str">
        <f>IF(Tabel_Forespørgsel_fra_Visma28[[#This Row],[SupProd]]=" "," "," - "&amp;Tabel_Forespørgsel_fra_Visma28[[#This Row],[SupProd]])</f>
        <v xml:space="preserve"> </v>
      </c>
      <c r="E3898" t="s">
        <v>16</v>
      </c>
      <c r="F3898" t="str">
        <f>IF(Tabel_Forespørgsel_fra_Visma28[[#This Row],[SupDescr]]=" "," "," - "&amp;Tabel_Forespørgsel_fra_Visma28[[#This Row],[SupDescr]])</f>
        <v xml:space="preserve"> </v>
      </c>
      <c r="G3898" t="s">
        <v>2430</v>
      </c>
      <c r="H3898">
        <v>1</v>
      </c>
      <c r="I3898" t="str">
        <f>IF(A3898=A3897,I3897&amp;CHAR(10)&amp;"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99" spans="1:9" x14ac:dyDescent="0.25">
      <c r="A3899" t="s">
        <v>6926</v>
      </c>
      <c r="B3899">
        <v>73575757</v>
      </c>
      <c r="C3899" t="s">
        <v>16</v>
      </c>
      <c r="D3899" t="str">
        <f>IF(Tabel_Forespørgsel_fra_Visma28[[#This Row],[SupProd]]=" "," "," - "&amp;Tabel_Forespørgsel_fra_Visma28[[#This Row],[SupProd]])</f>
        <v xml:space="preserve"> </v>
      </c>
      <c r="E3899" t="s">
        <v>16</v>
      </c>
      <c r="F3899" t="str">
        <f>IF(Tabel_Forespørgsel_fra_Visma28[[#This Row],[SupDescr]]=" "," "," - "&amp;Tabel_Forespørgsel_fra_Visma28[[#This Row],[SupDescr]])</f>
        <v xml:space="preserve"> </v>
      </c>
      <c r="G3899" t="s">
        <v>4331</v>
      </c>
      <c r="H3899">
        <v>1</v>
      </c>
      <c r="I3899" t="str">
        <f>IF(A3899=A3898,I3898&amp;CHAR(10)&amp;"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900" spans="1:9" x14ac:dyDescent="0.25">
      <c r="A3900" t="s">
        <v>6925</v>
      </c>
      <c r="B3900">
        <v>73575757</v>
      </c>
      <c r="C3900" t="s">
        <v>16</v>
      </c>
      <c r="D3900" t="str">
        <f>IF(Tabel_Forespørgsel_fra_Visma28[[#This Row],[SupProd]]=" "," "," - "&amp;Tabel_Forespørgsel_fra_Visma28[[#This Row],[SupProd]])</f>
        <v xml:space="preserve"> </v>
      </c>
      <c r="E3900" t="s">
        <v>16</v>
      </c>
      <c r="F3900" t="str">
        <f>IF(Tabel_Forespørgsel_fra_Visma28[[#This Row],[SupDescr]]=" "," "," - "&amp;Tabel_Forespørgsel_fra_Visma28[[#This Row],[SupDescr]])</f>
        <v xml:space="preserve"> </v>
      </c>
      <c r="G3900" t="s">
        <v>4331</v>
      </c>
      <c r="H3900">
        <v>1</v>
      </c>
      <c r="I3900" t="str">
        <f>IF(A3900=A3899,I3899&amp;CHAR(10)&amp;"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901" spans="1:9" x14ac:dyDescent="0.25">
      <c r="A3901" t="s">
        <v>6876</v>
      </c>
      <c r="B3901">
        <v>75577000</v>
      </c>
      <c r="C3901" t="s">
        <v>16</v>
      </c>
      <c r="D3901" t="str">
        <f>IF(Tabel_Forespørgsel_fra_Visma28[[#This Row],[SupProd]]=" "," "," - "&amp;Tabel_Forespørgsel_fra_Visma28[[#This Row],[SupProd]])</f>
        <v xml:space="preserve"> </v>
      </c>
      <c r="E3901" t="s">
        <v>16</v>
      </c>
      <c r="F3901" t="str">
        <f>IF(Tabel_Forespørgsel_fra_Visma28[[#This Row],[SupDescr]]=" "," "," - "&amp;Tabel_Forespørgsel_fra_Visma28[[#This Row],[SupDescr]])</f>
        <v xml:space="preserve"> </v>
      </c>
      <c r="G3901" t="s">
        <v>3759</v>
      </c>
      <c r="H3901">
        <v>1</v>
      </c>
      <c r="I3901" t="str">
        <f>IF(A3901=A3900,I3900&amp;CHAR(10)&amp;"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02" spans="1:9" x14ac:dyDescent="0.25">
      <c r="A3902" t="s">
        <v>6702</v>
      </c>
      <c r="B3902">
        <v>75577000</v>
      </c>
      <c r="C3902" t="s">
        <v>16</v>
      </c>
      <c r="D3902" t="str">
        <f>IF(Tabel_Forespørgsel_fra_Visma28[[#This Row],[SupProd]]=" "," "," - "&amp;Tabel_Forespørgsel_fra_Visma28[[#This Row],[SupProd]])</f>
        <v xml:space="preserve"> </v>
      </c>
      <c r="E3902" t="s">
        <v>16</v>
      </c>
      <c r="F3902" t="str">
        <f>IF(Tabel_Forespørgsel_fra_Visma28[[#This Row],[SupDescr]]=" "," "," - "&amp;Tabel_Forespørgsel_fra_Visma28[[#This Row],[SupDescr]])</f>
        <v xml:space="preserve"> </v>
      </c>
      <c r="G3902" t="s">
        <v>3759</v>
      </c>
      <c r="H3902">
        <v>1</v>
      </c>
      <c r="I3902" t="str">
        <f>IF(A3902=A3901,I3901&amp;CHAR(10)&amp;"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03" spans="1:9" x14ac:dyDescent="0.25">
      <c r="A3903" t="s">
        <v>6703</v>
      </c>
      <c r="B3903">
        <v>75577000</v>
      </c>
      <c r="C3903" t="s">
        <v>16</v>
      </c>
      <c r="D3903" t="str">
        <f>IF(Tabel_Forespørgsel_fra_Visma28[[#This Row],[SupProd]]=" "," "," - "&amp;Tabel_Forespørgsel_fra_Visma28[[#This Row],[SupProd]])</f>
        <v xml:space="preserve"> </v>
      </c>
      <c r="E3903" t="s">
        <v>16</v>
      </c>
      <c r="F3903" t="str">
        <f>IF(Tabel_Forespørgsel_fra_Visma28[[#This Row],[SupDescr]]=" "," "," - "&amp;Tabel_Forespørgsel_fra_Visma28[[#This Row],[SupDescr]])</f>
        <v xml:space="preserve"> </v>
      </c>
      <c r="G3903" t="s">
        <v>3759</v>
      </c>
      <c r="H3903">
        <v>1</v>
      </c>
      <c r="I3903" t="str">
        <f>IF(A3903=A3902,I3902&amp;CHAR(10)&amp;"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04" spans="1:9" x14ac:dyDescent="0.25">
      <c r="A3904" t="s">
        <v>7236</v>
      </c>
      <c r="B3904">
        <v>75180019</v>
      </c>
      <c r="C3904" t="s">
        <v>16</v>
      </c>
      <c r="D3904" t="str">
        <f>IF(Tabel_Forespørgsel_fra_Visma28[[#This Row],[SupProd]]=" "," "," - "&amp;Tabel_Forespørgsel_fra_Visma28[[#This Row],[SupProd]])</f>
        <v xml:space="preserve"> </v>
      </c>
      <c r="E3904" t="s">
        <v>16</v>
      </c>
      <c r="F3904" t="str">
        <f>IF(Tabel_Forespørgsel_fra_Visma28[[#This Row],[SupDescr]]=" "," "," - "&amp;Tabel_Forespørgsel_fra_Visma28[[#This Row],[SupDescr]])</f>
        <v xml:space="preserve"> </v>
      </c>
      <c r="G3904" t="s">
        <v>2430</v>
      </c>
      <c r="H3904">
        <v>1</v>
      </c>
      <c r="I3904" t="str">
        <f>IF(A3904=A3903,I3903&amp;CHAR(10)&amp;"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05" spans="1:9" x14ac:dyDescent="0.25">
      <c r="A3905" t="s">
        <v>7244</v>
      </c>
      <c r="B3905">
        <v>75180019</v>
      </c>
      <c r="C3905" t="s">
        <v>16</v>
      </c>
      <c r="D3905" t="str">
        <f>IF(Tabel_Forespørgsel_fra_Visma28[[#This Row],[SupProd]]=" "," "," - "&amp;Tabel_Forespørgsel_fra_Visma28[[#This Row],[SupProd]])</f>
        <v xml:space="preserve"> </v>
      </c>
      <c r="E3905" t="s">
        <v>16</v>
      </c>
      <c r="F3905" t="str">
        <f>IF(Tabel_Forespørgsel_fra_Visma28[[#This Row],[SupDescr]]=" "," "," - "&amp;Tabel_Forespørgsel_fra_Visma28[[#This Row],[SupDescr]])</f>
        <v xml:space="preserve"> </v>
      </c>
      <c r="G3905" t="s">
        <v>2430</v>
      </c>
      <c r="H3905">
        <v>1</v>
      </c>
      <c r="I3905" t="str">
        <f>IF(A3905=A3904,I3904&amp;CHAR(10)&amp;"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06" spans="1:9" x14ac:dyDescent="0.25">
      <c r="A3906" t="s">
        <v>7836</v>
      </c>
      <c r="B3906">
        <v>75211662</v>
      </c>
      <c r="C3906" t="s">
        <v>16</v>
      </c>
      <c r="D3906" t="str">
        <f>IF(Tabel_Forespørgsel_fra_Visma28[[#This Row],[SupProd]]=" "," "," - "&amp;Tabel_Forespørgsel_fra_Visma28[[#This Row],[SupProd]])</f>
        <v xml:space="preserve"> </v>
      </c>
      <c r="E3906" t="s">
        <v>16</v>
      </c>
      <c r="F3906" t="str">
        <f>IF(Tabel_Forespørgsel_fra_Visma28[[#This Row],[SupDescr]]=" "," "," - "&amp;Tabel_Forespørgsel_fra_Visma28[[#This Row],[SupDescr]])</f>
        <v xml:space="preserve"> </v>
      </c>
      <c r="G3906" t="s">
        <v>7015</v>
      </c>
      <c r="H3906">
        <v>1</v>
      </c>
      <c r="I3906" t="str">
        <f>IF(A3906=A3905,I3905&amp;CHAR(10)&amp;"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07" spans="1:9" x14ac:dyDescent="0.25">
      <c r="A3907" t="s">
        <v>9059</v>
      </c>
      <c r="B3907">
        <v>70120140</v>
      </c>
      <c r="C3907" t="s">
        <v>16</v>
      </c>
      <c r="D3907" t="str">
        <f>IF(Tabel_Forespørgsel_fra_Visma28[[#This Row],[SupProd]]=" "," "," - "&amp;Tabel_Forespørgsel_fra_Visma28[[#This Row],[SupProd]])</f>
        <v xml:space="preserve"> </v>
      </c>
      <c r="E3907" t="s">
        <v>16</v>
      </c>
      <c r="F3907" t="str">
        <f>IF(Tabel_Forespørgsel_fra_Visma28[[#This Row],[SupDescr]]=" "," "," - "&amp;Tabel_Forespørgsel_fra_Visma28[[#This Row],[SupDescr]])</f>
        <v xml:space="preserve"> </v>
      </c>
      <c r="G3907" t="s">
        <v>2467</v>
      </c>
      <c r="H3907">
        <v>1</v>
      </c>
      <c r="I3907" t="str">
        <f>IF(A3907=A3906,I3906&amp;CHAR(10)&amp;"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08" spans="1:9" x14ac:dyDescent="0.25">
      <c r="A3908" t="s">
        <v>9217</v>
      </c>
      <c r="B3908">
        <v>74867900</v>
      </c>
      <c r="C3908" t="s">
        <v>16</v>
      </c>
      <c r="D3908" t="str">
        <f>IF(Tabel_Forespørgsel_fra_Visma28[[#This Row],[SupProd]]=" "," "," - "&amp;Tabel_Forespørgsel_fra_Visma28[[#This Row],[SupProd]])</f>
        <v xml:space="preserve"> </v>
      </c>
      <c r="E3908" t="s">
        <v>16</v>
      </c>
      <c r="F3908" t="str">
        <f>IF(Tabel_Forespørgsel_fra_Visma28[[#This Row],[SupDescr]]=" "," "," - "&amp;Tabel_Forespørgsel_fra_Visma28[[#This Row],[SupDescr]])</f>
        <v xml:space="preserve"> </v>
      </c>
      <c r="G3908" t="s">
        <v>11223</v>
      </c>
      <c r="H3908">
        <v>1</v>
      </c>
      <c r="I3908" t="str">
        <f>IF(A3908=A3907,I3907&amp;CHAR(10)&amp;"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909" spans="1:9" x14ac:dyDescent="0.25">
      <c r="A3909" t="s">
        <v>9198</v>
      </c>
      <c r="B3909">
        <v>75577000</v>
      </c>
      <c r="C3909" t="s">
        <v>16</v>
      </c>
      <c r="D3909" t="str">
        <f>IF(Tabel_Forespørgsel_fra_Visma28[[#This Row],[SupProd]]=" "," "," - "&amp;Tabel_Forespørgsel_fra_Visma28[[#This Row],[SupProd]])</f>
        <v xml:space="preserve"> </v>
      </c>
      <c r="E3909" t="s">
        <v>16</v>
      </c>
      <c r="F3909" t="str">
        <f>IF(Tabel_Forespørgsel_fra_Visma28[[#This Row],[SupDescr]]=" "," "," - "&amp;Tabel_Forespørgsel_fra_Visma28[[#This Row],[SupDescr]])</f>
        <v xml:space="preserve"> </v>
      </c>
      <c r="G3909" t="s">
        <v>3759</v>
      </c>
      <c r="H3909">
        <v>1</v>
      </c>
      <c r="I3909" t="str">
        <f>IF(A3909=A3908,I3908&amp;CHAR(10)&amp;"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10" spans="1:9" x14ac:dyDescent="0.25">
      <c r="A3910" t="s">
        <v>9237</v>
      </c>
      <c r="B3910">
        <v>75577000</v>
      </c>
      <c r="C3910" t="s">
        <v>16</v>
      </c>
      <c r="D3910" t="str">
        <f>IF(Tabel_Forespørgsel_fra_Visma28[[#This Row],[SupProd]]=" "," "," - "&amp;Tabel_Forespørgsel_fra_Visma28[[#This Row],[SupProd]])</f>
        <v xml:space="preserve"> </v>
      </c>
      <c r="E3910" t="s">
        <v>16</v>
      </c>
      <c r="F3910" t="str">
        <f>IF(Tabel_Forespørgsel_fra_Visma28[[#This Row],[SupDescr]]=" "," "," - "&amp;Tabel_Forespørgsel_fra_Visma28[[#This Row],[SupDescr]])</f>
        <v xml:space="preserve"> </v>
      </c>
      <c r="G3910" t="s">
        <v>3759</v>
      </c>
      <c r="H3910">
        <v>1</v>
      </c>
      <c r="I3910" t="str">
        <f>IF(A3910=A3909,I3909&amp;CHAR(10)&amp;"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11" spans="1:9" x14ac:dyDescent="0.25">
      <c r="A3911" t="s">
        <v>8514</v>
      </c>
      <c r="B3911">
        <v>74867900</v>
      </c>
      <c r="C3911" t="s">
        <v>16</v>
      </c>
      <c r="D3911" t="str">
        <f>IF(Tabel_Forespørgsel_fra_Visma28[[#This Row],[SupProd]]=" "," "," - "&amp;Tabel_Forespørgsel_fra_Visma28[[#This Row],[SupProd]])</f>
        <v xml:space="preserve"> </v>
      </c>
      <c r="E3911" t="s">
        <v>16</v>
      </c>
      <c r="F3911" t="str">
        <f>IF(Tabel_Forespørgsel_fra_Visma28[[#This Row],[SupDescr]]=" "," "," - "&amp;Tabel_Forespørgsel_fra_Visma28[[#This Row],[SupDescr]])</f>
        <v xml:space="preserve"> </v>
      </c>
      <c r="G3911" t="s">
        <v>11223</v>
      </c>
      <c r="H3911">
        <v>1</v>
      </c>
      <c r="I3911" t="str">
        <f>IF(A3911=A3910,I3910&amp;CHAR(10)&amp;"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912" spans="1:9" x14ac:dyDescent="0.25">
      <c r="A3912" t="s">
        <v>8515</v>
      </c>
      <c r="B3912">
        <v>75577000</v>
      </c>
      <c r="C3912" t="s">
        <v>16</v>
      </c>
      <c r="D3912" t="str">
        <f>IF(Tabel_Forespørgsel_fra_Visma28[[#This Row],[SupProd]]=" "," "," - "&amp;Tabel_Forespørgsel_fra_Visma28[[#This Row],[SupProd]])</f>
        <v xml:space="preserve"> </v>
      </c>
      <c r="E3912" t="s">
        <v>16</v>
      </c>
      <c r="F3912" t="str">
        <f>IF(Tabel_Forespørgsel_fra_Visma28[[#This Row],[SupDescr]]=" "," "," - "&amp;Tabel_Forespørgsel_fra_Visma28[[#This Row],[SupDescr]])</f>
        <v xml:space="preserve"> </v>
      </c>
      <c r="G3912" t="s">
        <v>3759</v>
      </c>
      <c r="H3912">
        <v>1</v>
      </c>
      <c r="I3912" t="str">
        <f>IF(A3912=A3911,I3911&amp;CHAR(10)&amp;"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13" spans="1:9" x14ac:dyDescent="0.25">
      <c r="A3913" t="s">
        <v>8513</v>
      </c>
      <c r="B3913">
        <v>75577000</v>
      </c>
      <c r="C3913" t="s">
        <v>16</v>
      </c>
      <c r="D3913" t="str">
        <f>IF(Tabel_Forespørgsel_fra_Visma28[[#This Row],[SupProd]]=" "," "," - "&amp;Tabel_Forespørgsel_fra_Visma28[[#This Row],[SupProd]])</f>
        <v xml:space="preserve"> </v>
      </c>
      <c r="E3913" t="s">
        <v>16</v>
      </c>
      <c r="F3913" t="str">
        <f>IF(Tabel_Forespørgsel_fra_Visma28[[#This Row],[SupDescr]]=" "," "," - "&amp;Tabel_Forespørgsel_fra_Visma28[[#This Row],[SupDescr]])</f>
        <v xml:space="preserve"> </v>
      </c>
      <c r="G3913" t="s">
        <v>3759</v>
      </c>
      <c r="H3913">
        <v>1</v>
      </c>
      <c r="I3913" t="str">
        <f>IF(A3913=A3912,I3912&amp;CHAR(10)&amp;"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14" spans="1:9" x14ac:dyDescent="0.25">
      <c r="A3914" t="s">
        <v>8311</v>
      </c>
      <c r="B3914">
        <v>75180019</v>
      </c>
      <c r="C3914" t="s">
        <v>16</v>
      </c>
      <c r="D3914" t="str">
        <f>IF(Tabel_Forespørgsel_fra_Visma28[[#This Row],[SupProd]]=" "," "," - "&amp;Tabel_Forespørgsel_fra_Visma28[[#This Row],[SupProd]])</f>
        <v xml:space="preserve"> </v>
      </c>
      <c r="E3914" t="s">
        <v>16</v>
      </c>
      <c r="F3914" t="str">
        <f>IF(Tabel_Forespørgsel_fra_Visma28[[#This Row],[SupDescr]]=" "," "," - "&amp;Tabel_Forespørgsel_fra_Visma28[[#This Row],[SupDescr]])</f>
        <v xml:space="preserve"> </v>
      </c>
      <c r="G3914" t="s">
        <v>2430</v>
      </c>
      <c r="H3914">
        <v>1</v>
      </c>
      <c r="I3914" t="str">
        <f>IF(A3914=A3913,I3913&amp;CHAR(10)&amp;"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15" spans="1:9" x14ac:dyDescent="0.25">
      <c r="A3915" t="s">
        <v>8524</v>
      </c>
      <c r="B3915">
        <v>30454642</v>
      </c>
      <c r="C3915" t="s">
        <v>16</v>
      </c>
      <c r="D3915" t="str">
        <f>IF(Tabel_Forespørgsel_fra_Visma28[[#This Row],[SupProd]]=" "," "," - "&amp;Tabel_Forespørgsel_fra_Visma28[[#This Row],[SupProd]])</f>
        <v xml:space="preserve"> </v>
      </c>
      <c r="E3915" t="s">
        <v>16</v>
      </c>
      <c r="F3915" t="str">
        <f>IF(Tabel_Forespørgsel_fra_Visma28[[#This Row],[SupDescr]]=" "," "," - "&amp;Tabel_Forespørgsel_fra_Visma28[[#This Row],[SupDescr]])</f>
        <v xml:space="preserve"> </v>
      </c>
      <c r="G3915" t="s">
        <v>8518</v>
      </c>
      <c r="H3915">
        <v>1</v>
      </c>
      <c r="I3915" t="str">
        <f>IF(A3915=A3914,I3914&amp;CHAR(10)&amp;"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16" spans="1:9" x14ac:dyDescent="0.25">
      <c r="A3916" t="s">
        <v>8528</v>
      </c>
      <c r="B3916">
        <v>30454642</v>
      </c>
      <c r="C3916" t="s">
        <v>16</v>
      </c>
      <c r="D3916" t="str">
        <f>IF(Tabel_Forespørgsel_fra_Visma28[[#This Row],[SupProd]]=" "," "," - "&amp;Tabel_Forespørgsel_fra_Visma28[[#This Row],[SupProd]])</f>
        <v xml:space="preserve"> </v>
      </c>
      <c r="E3916" t="s">
        <v>16</v>
      </c>
      <c r="F3916" t="str">
        <f>IF(Tabel_Forespørgsel_fra_Visma28[[#This Row],[SupDescr]]=" "," "," - "&amp;Tabel_Forespørgsel_fra_Visma28[[#This Row],[SupDescr]])</f>
        <v xml:space="preserve"> </v>
      </c>
      <c r="G3916" t="s">
        <v>8518</v>
      </c>
      <c r="H3916">
        <v>1</v>
      </c>
      <c r="I3916" t="str">
        <f>IF(A3916=A3915,I3915&amp;CHAR(10)&amp;"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17" spans="1:9" x14ac:dyDescent="0.25">
      <c r="A3917" t="s">
        <v>8517</v>
      </c>
      <c r="B3917">
        <v>30454642</v>
      </c>
      <c r="C3917" t="s">
        <v>16</v>
      </c>
      <c r="D3917" t="str">
        <f>IF(Tabel_Forespørgsel_fra_Visma28[[#This Row],[SupProd]]=" "," "," - "&amp;Tabel_Forespørgsel_fra_Visma28[[#This Row],[SupProd]])</f>
        <v xml:space="preserve"> </v>
      </c>
      <c r="E3917" t="s">
        <v>16</v>
      </c>
      <c r="F3917" t="str">
        <f>IF(Tabel_Forespørgsel_fra_Visma28[[#This Row],[SupDescr]]=" "," "," - "&amp;Tabel_Forespørgsel_fra_Visma28[[#This Row],[SupDescr]])</f>
        <v xml:space="preserve"> </v>
      </c>
      <c r="G3917" t="s">
        <v>8518</v>
      </c>
      <c r="H3917">
        <v>1</v>
      </c>
      <c r="I3917" t="str">
        <f>IF(A3917=A3916,I3916&amp;CHAR(10)&amp;"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18" spans="1:9" x14ac:dyDescent="0.25">
      <c r="A3918" t="s">
        <v>8638</v>
      </c>
      <c r="B3918">
        <v>70120140</v>
      </c>
      <c r="C3918" t="s">
        <v>16</v>
      </c>
      <c r="D3918" t="str">
        <f>IF(Tabel_Forespørgsel_fra_Visma28[[#This Row],[SupProd]]=" "," "," - "&amp;Tabel_Forespørgsel_fra_Visma28[[#This Row],[SupProd]])</f>
        <v xml:space="preserve"> </v>
      </c>
      <c r="E3918" t="s">
        <v>16</v>
      </c>
      <c r="F3918" t="str">
        <f>IF(Tabel_Forespørgsel_fra_Visma28[[#This Row],[SupDescr]]=" "," "," - "&amp;Tabel_Forespørgsel_fra_Visma28[[#This Row],[SupDescr]])</f>
        <v xml:space="preserve"> </v>
      </c>
      <c r="G3918" t="s">
        <v>2467</v>
      </c>
      <c r="H3918">
        <v>1</v>
      </c>
      <c r="I3918" t="str">
        <f>IF(A3918=A3917,I3917&amp;CHAR(10)&amp;"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19" spans="1:9" x14ac:dyDescent="0.25">
      <c r="A3919" t="s">
        <v>8639</v>
      </c>
      <c r="B3919">
        <v>70120140</v>
      </c>
      <c r="C3919" t="s">
        <v>16</v>
      </c>
      <c r="D3919" t="str">
        <f>IF(Tabel_Forespørgsel_fra_Visma28[[#This Row],[SupProd]]=" "," "," - "&amp;Tabel_Forespørgsel_fra_Visma28[[#This Row],[SupProd]])</f>
        <v xml:space="preserve"> </v>
      </c>
      <c r="E3919" t="s">
        <v>16</v>
      </c>
      <c r="F3919" t="str">
        <f>IF(Tabel_Forespørgsel_fra_Visma28[[#This Row],[SupDescr]]=" "," "," - "&amp;Tabel_Forespørgsel_fra_Visma28[[#This Row],[SupDescr]])</f>
        <v xml:space="preserve"> </v>
      </c>
      <c r="G3919" t="s">
        <v>2467</v>
      </c>
      <c r="H3919">
        <v>1</v>
      </c>
      <c r="I3919" t="str">
        <f>IF(A3919=A3918,I3918&amp;CHAR(10)&amp;"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20" spans="1:9" x14ac:dyDescent="0.25">
      <c r="A3920" t="s">
        <v>8867</v>
      </c>
      <c r="B3920">
        <v>30454642</v>
      </c>
      <c r="C3920" t="s">
        <v>16</v>
      </c>
      <c r="D3920" t="str">
        <f>IF(Tabel_Forespørgsel_fra_Visma28[[#This Row],[SupProd]]=" "," "," - "&amp;Tabel_Forespørgsel_fra_Visma28[[#This Row],[SupProd]])</f>
        <v xml:space="preserve"> </v>
      </c>
      <c r="E3920" t="s">
        <v>16</v>
      </c>
      <c r="F3920" t="str">
        <f>IF(Tabel_Forespørgsel_fra_Visma28[[#This Row],[SupDescr]]=" "," "," - "&amp;Tabel_Forespørgsel_fra_Visma28[[#This Row],[SupDescr]])</f>
        <v xml:space="preserve"> </v>
      </c>
      <c r="G3920" t="s">
        <v>8518</v>
      </c>
      <c r="H3920">
        <v>1</v>
      </c>
      <c r="I3920" t="str">
        <f>IF(A3920=A3919,I3919&amp;CHAR(10)&amp;"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21" spans="1:9" x14ac:dyDescent="0.25">
      <c r="A3921" t="s">
        <v>8870</v>
      </c>
      <c r="B3921">
        <v>30454642</v>
      </c>
      <c r="C3921" t="s">
        <v>16</v>
      </c>
      <c r="D3921" t="str">
        <f>IF(Tabel_Forespørgsel_fra_Visma28[[#This Row],[SupProd]]=" "," "," - "&amp;Tabel_Forespørgsel_fra_Visma28[[#This Row],[SupProd]])</f>
        <v xml:space="preserve"> </v>
      </c>
      <c r="E3921" t="s">
        <v>16</v>
      </c>
      <c r="F3921" t="str">
        <f>IF(Tabel_Forespørgsel_fra_Visma28[[#This Row],[SupDescr]]=" "," "," - "&amp;Tabel_Forespørgsel_fra_Visma28[[#This Row],[SupDescr]])</f>
        <v xml:space="preserve"> </v>
      </c>
      <c r="G3921" t="s">
        <v>8518</v>
      </c>
      <c r="H3921">
        <v>1</v>
      </c>
      <c r="I3921" t="str">
        <f>IF(A3921=A3920,I3920&amp;CHAR(10)&amp;"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22" spans="1:9" x14ac:dyDescent="0.25">
      <c r="A3922" t="s">
        <v>11862</v>
      </c>
      <c r="B3922">
        <v>30454642</v>
      </c>
      <c r="C3922" t="s">
        <v>16</v>
      </c>
      <c r="D3922" t="str">
        <f>IF(Tabel_Forespørgsel_fra_Visma28[[#This Row],[SupProd]]=" "," "," - "&amp;Tabel_Forespørgsel_fra_Visma28[[#This Row],[SupProd]])</f>
        <v xml:space="preserve"> </v>
      </c>
      <c r="E3922" t="s">
        <v>16</v>
      </c>
      <c r="F3922" t="str">
        <f>IF(Tabel_Forespørgsel_fra_Visma28[[#This Row],[SupDescr]]=" "," "," - "&amp;Tabel_Forespørgsel_fra_Visma28[[#This Row],[SupDescr]])</f>
        <v xml:space="preserve"> </v>
      </c>
      <c r="G3922" t="s">
        <v>8518</v>
      </c>
      <c r="H3922">
        <v>1</v>
      </c>
      <c r="I3922" t="str">
        <f>IF(A3922=A3921,I3921&amp;CHAR(10)&amp;"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23" spans="1:9" x14ac:dyDescent="0.25">
      <c r="A3923" t="s">
        <v>11989</v>
      </c>
      <c r="B3923">
        <v>66158040</v>
      </c>
      <c r="C3923" t="s">
        <v>16</v>
      </c>
      <c r="D3923" t="str">
        <f>IF(Tabel_Forespørgsel_fra_Visma28[[#This Row],[SupProd]]=" "," "," - "&amp;Tabel_Forespørgsel_fra_Visma28[[#This Row],[SupProd]])</f>
        <v xml:space="preserve"> </v>
      </c>
      <c r="E3923" t="s">
        <v>16</v>
      </c>
      <c r="F3923" t="str">
        <f>IF(Tabel_Forespørgsel_fra_Visma28[[#This Row],[SupDescr]]=" "," "," - "&amp;Tabel_Forespørgsel_fra_Visma28[[#This Row],[SupDescr]])</f>
        <v xml:space="preserve"> </v>
      </c>
      <c r="G3923" t="s">
        <v>13920</v>
      </c>
      <c r="H3923">
        <v>1</v>
      </c>
      <c r="I3923" t="str">
        <f>IF(A3923=A3922,I3922&amp;CHAR(10)&amp;"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924" spans="1:9" x14ac:dyDescent="0.25">
      <c r="A3924" t="s">
        <v>14663</v>
      </c>
      <c r="B3924">
        <v>75500133</v>
      </c>
      <c r="C3924" t="s">
        <v>16</v>
      </c>
      <c r="D3924" t="str">
        <f>IF(Tabel_Forespørgsel_fra_Visma28[[#This Row],[SupProd]]=" "," "," - "&amp;Tabel_Forespørgsel_fra_Visma28[[#This Row],[SupProd]])</f>
        <v xml:space="preserve"> </v>
      </c>
      <c r="E3924" t="s">
        <v>16</v>
      </c>
      <c r="F3924" t="str">
        <f>IF(Tabel_Forespørgsel_fra_Visma28[[#This Row],[SupDescr]]=" "," "," - "&amp;Tabel_Forespørgsel_fra_Visma28[[#This Row],[SupDescr]])</f>
        <v xml:space="preserve"> </v>
      </c>
      <c r="G3924" t="s">
        <v>3560</v>
      </c>
      <c r="H3924">
        <v>1</v>
      </c>
      <c r="I3924" t="str">
        <f>IF(A3924=A3923,I3923&amp;CHAR(10)&amp;"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25" spans="1:9" x14ac:dyDescent="0.25">
      <c r="A3925" t="s">
        <v>14664</v>
      </c>
      <c r="B3925">
        <v>75500133</v>
      </c>
      <c r="C3925" t="s">
        <v>16</v>
      </c>
      <c r="D3925" t="str">
        <f>IF(Tabel_Forespørgsel_fra_Visma28[[#This Row],[SupProd]]=" "," "," - "&amp;Tabel_Forespørgsel_fra_Visma28[[#This Row],[SupProd]])</f>
        <v xml:space="preserve"> </v>
      </c>
      <c r="E3925" t="s">
        <v>16</v>
      </c>
      <c r="F3925" t="str">
        <f>IF(Tabel_Forespørgsel_fra_Visma28[[#This Row],[SupDescr]]=" "," "," - "&amp;Tabel_Forespørgsel_fra_Visma28[[#This Row],[SupDescr]])</f>
        <v xml:space="preserve"> </v>
      </c>
      <c r="G3925" t="s">
        <v>3560</v>
      </c>
      <c r="H3925">
        <v>1</v>
      </c>
      <c r="I3925" t="str">
        <f>IF(A3925=A3924,I3924&amp;CHAR(10)&amp;"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26" spans="1:9" x14ac:dyDescent="0.25">
      <c r="A3926" t="s">
        <v>14665</v>
      </c>
      <c r="B3926">
        <v>75500133</v>
      </c>
      <c r="C3926" t="s">
        <v>16</v>
      </c>
      <c r="D3926" t="str">
        <f>IF(Tabel_Forespørgsel_fra_Visma28[[#This Row],[SupProd]]=" "," "," - "&amp;Tabel_Forespørgsel_fra_Visma28[[#This Row],[SupProd]])</f>
        <v xml:space="preserve"> </v>
      </c>
      <c r="E3926" t="s">
        <v>16</v>
      </c>
      <c r="F3926" t="str">
        <f>IF(Tabel_Forespørgsel_fra_Visma28[[#This Row],[SupDescr]]=" "," "," - "&amp;Tabel_Forespørgsel_fra_Visma28[[#This Row],[SupDescr]])</f>
        <v xml:space="preserve"> </v>
      </c>
      <c r="G3926" t="s">
        <v>3560</v>
      </c>
      <c r="H3926">
        <v>1</v>
      </c>
      <c r="I3926" t="str">
        <f>IF(A3926=A3925,I3925&amp;CHAR(10)&amp;"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27" spans="1:9" x14ac:dyDescent="0.25">
      <c r="A3927" t="s">
        <v>14928</v>
      </c>
      <c r="B3927">
        <v>75500133</v>
      </c>
      <c r="C3927" t="s">
        <v>16</v>
      </c>
      <c r="D3927" t="str">
        <f>IF(Tabel_Forespørgsel_fra_Visma28[[#This Row],[SupProd]]=" "," "," - "&amp;Tabel_Forespørgsel_fra_Visma28[[#This Row],[SupProd]])</f>
        <v xml:space="preserve"> </v>
      </c>
      <c r="E3927" t="s">
        <v>16</v>
      </c>
      <c r="F3927" t="str">
        <f>IF(Tabel_Forespørgsel_fra_Visma28[[#This Row],[SupDescr]]=" "," "," - "&amp;Tabel_Forespørgsel_fra_Visma28[[#This Row],[SupDescr]])</f>
        <v xml:space="preserve"> </v>
      </c>
      <c r="G3927" t="s">
        <v>3560</v>
      </c>
      <c r="H3927">
        <v>1</v>
      </c>
      <c r="I3927" t="str">
        <f>IF(A3927=A3926,I3926&amp;CHAR(10)&amp;"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28" spans="1:9" x14ac:dyDescent="0.25">
      <c r="A3928" t="s">
        <v>14927</v>
      </c>
      <c r="B3928">
        <v>75500133</v>
      </c>
      <c r="C3928" t="s">
        <v>16</v>
      </c>
      <c r="D3928" t="str">
        <f>IF(Tabel_Forespørgsel_fra_Visma28[[#This Row],[SupProd]]=" "," "," - "&amp;Tabel_Forespørgsel_fra_Visma28[[#This Row],[SupProd]])</f>
        <v xml:space="preserve"> </v>
      </c>
      <c r="E3928" t="s">
        <v>16</v>
      </c>
      <c r="F3928" t="str">
        <f>IF(Tabel_Forespørgsel_fra_Visma28[[#This Row],[SupDescr]]=" "," "," - "&amp;Tabel_Forespørgsel_fra_Visma28[[#This Row],[SupDescr]])</f>
        <v xml:space="preserve"> </v>
      </c>
      <c r="G3928" t="s">
        <v>3560</v>
      </c>
      <c r="H3928">
        <v>1</v>
      </c>
      <c r="I3928" t="str">
        <f>IF(A3928=A3927,I3927&amp;CHAR(10)&amp;"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29" spans="1:9" x14ac:dyDescent="0.25">
      <c r="A3929" t="s">
        <v>14929</v>
      </c>
      <c r="B3929">
        <v>75500133</v>
      </c>
      <c r="C3929" t="s">
        <v>16</v>
      </c>
      <c r="D3929" t="str">
        <f>IF(Tabel_Forespørgsel_fra_Visma28[[#This Row],[SupProd]]=" "," "," - "&amp;Tabel_Forespørgsel_fra_Visma28[[#This Row],[SupProd]])</f>
        <v xml:space="preserve"> </v>
      </c>
      <c r="E3929" t="s">
        <v>16</v>
      </c>
      <c r="F3929" t="str">
        <f>IF(Tabel_Forespørgsel_fra_Visma28[[#This Row],[SupDescr]]=" "," "," - "&amp;Tabel_Forespørgsel_fra_Visma28[[#This Row],[SupDescr]])</f>
        <v xml:space="preserve"> </v>
      </c>
      <c r="G3929" t="s">
        <v>3560</v>
      </c>
      <c r="H3929">
        <v>1</v>
      </c>
      <c r="I3929" t="str">
        <f>IF(A3929=A3928,I3928&amp;CHAR(10)&amp;"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0" spans="1:9" x14ac:dyDescent="0.25">
      <c r="A3930" t="s">
        <v>14930</v>
      </c>
      <c r="B3930">
        <v>75500133</v>
      </c>
      <c r="C3930" t="s">
        <v>16</v>
      </c>
      <c r="D3930" t="str">
        <f>IF(Tabel_Forespørgsel_fra_Visma28[[#This Row],[SupProd]]=" "," "," - "&amp;Tabel_Forespørgsel_fra_Visma28[[#This Row],[SupProd]])</f>
        <v xml:space="preserve"> </v>
      </c>
      <c r="E3930" t="s">
        <v>16</v>
      </c>
      <c r="F3930" t="str">
        <f>IF(Tabel_Forespørgsel_fra_Visma28[[#This Row],[SupDescr]]=" "," "," - "&amp;Tabel_Forespørgsel_fra_Visma28[[#This Row],[SupDescr]])</f>
        <v xml:space="preserve"> </v>
      </c>
      <c r="G3930" t="s">
        <v>3560</v>
      </c>
      <c r="H3930">
        <v>1</v>
      </c>
      <c r="I3930" t="str">
        <f>IF(A3930=A3929,I3929&amp;CHAR(10)&amp;"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1" spans="1:9" x14ac:dyDescent="0.25">
      <c r="A3931" t="s">
        <v>14080</v>
      </c>
      <c r="B3931">
        <v>75500133</v>
      </c>
      <c r="C3931" t="s">
        <v>16</v>
      </c>
      <c r="D3931" t="str">
        <f>IF(Tabel_Forespørgsel_fra_Visma28[[#This Row],[SupProd]]=" "," "," - "&amp;Tabel_Forespørgsel_fra_Visma28[[#This Row],[SupProd]])</f>
        <v xml:space="preserve"> </v>
      </c>
      <c r="E3931" t="s">
        <v>16</v>
      </c>
      <c r="F3931" t="str">
        <f>IF(Tabel_Forespørgsel_fra_Visma28[[#This Row],[SupDescr]]=" "," "," - "&amp;Tabel_Forespørgsel_fra_Visma28[[#This Row],[SupDescr]])</f>
        <v xml:space="preserve"> </v>
      </c>
      <c r="G3931" t="s">
        <v>3560</v>
      </c>
      <c r="H3931">
        <v>1</v>
      </c>
      <c r="I3931" t="str">
        <f>IF(A3931=A3930,I3930&amp;CHAR(10)&amp;"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2" spans="1:9" x14ac:dyDescent="0.25">
      <c r="A3932" t="s">
        <v>14069</v>
      </c>
      <c r="B3932">
        <v>75500133</v>
      </c>
      <c r="C3932" t="s">
        <v>16</v>
      </c>
      <c r="D3932" t="str">
        <f>IF(Tabel_Forespørgsel_fra_Visma28[[#This Row],[SupProd]]=" "," "," - "&amp;Tabel_Forespørgsel_fra_Visma28[[#This Row],[SupProd]])</f>
        <v xml:space="preserve"> </v>
      </c>
      <c r="E3932" t="s">
        <v>16</v>
      </c>
      <c r="F3932" t="str">
        <f>IF(Tabel_Forespørgsel_fra_Visma28[[#This Row],[SupDescr]]=" "," "," - "&amp;Tabel_Forespørgsel_fra_Visma28[[#This Row],[SupDescr]])</f>
        <v xml:space="preserve"> </v>
      </c>
      <c r="G3932" t="s">
        <v>3560</v>
      </c>
      <c r="H3932">
        <v>1</v>
      </c>
      <c r="I3932" t="str">
        <f>IF(A3932=A3931,I3931&amp;CHAR(10)&amp;"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3" spans="1:9" x14ac:dyDescent="0.25">
      <c r="A3933" t="s">
        <v>14976</v>
      </c>
      <c r="B3933">
        <v>75826799</v>
      </c>
      <c r="C3933" t="s">
        <v>16</v>
      </c>
      <c r="D3933" t="str">
        <f>IF(Tabel_Forespørgsel_fra_Visma28[[#This Row],[SupProd]]=" "," "," - "&amp;Tabel_Forespørgsel_fra_Visma28[[#This Row],[SupProd]])</f>
        <v xml:space="preserve"> </v>
      </c>
      <c r="E3933" t="s">
        <v>16</v>
      </c>
      <c r="F3933" t="str">
        <f>IF(Tabel_Forespørgsel_fra_Visma28[[#This Row],[SupDescr]]=" "," "," - "&amp;Tabel_Forespørgsel_fra_Visma28[[#This Row],[SupDescr]])</f>
        <v xml:space="preserve"> </v>
      </c>
      <c r="G3933" t="s">
        <v>8231</v>
      </c>
      <c r="H3933">
        <v>1</v>
      </c>
      <c r="I3933" t="str">
        <f>IF(A3933=A3932,I3932&amp;CHAR(10)&amp;"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3934" spans="1:9" x14ac:dyDescent="0.25">
      <c r="A3934" t="s">
        <v>14972</v>
      </c>
      <c r="B3934">
        <v>75826799</v>
      </c>
      <c r="C3934" t="s">
        <v>16</v>
      </c>
      <c r="D3934" t="str">
        <f>IF(Tabel_Forespørgsel_fra_Visma28[[#This Row],[SupProd]]=" "," "," - "&amp;Tabel_Forespørgsel_fra_Visma28[[#This Row],[SupProd]])</f>
        <v xml:space="preserve"> </v>
      </c>
      <c r="E3934" t="s">
        <v>16</v>
      </c>
      <c r="F3934" t="str">
        <f>IF(Tabel_Forespørgsel_fra_Visma28[[#This Row],[SupDescr]]=" "," "," - "&amp;Tabel_Forespørgsel_fra_Visma28[[#This Row],[SupDescr]])</f>
        <v xml:space="preserve"> </v>
      </c>
      <c r="G3934" t="s">
        <v>8231</v>
      </c>
      <c r="H3934">
        <v>1</v>
      </c>
      <c r="I3934" t="str">
        <f>IF(A3934=A3933,I3933&amp;CHAR(10)&amp;"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3935" spans="1:9" x14ac:dyDescent="0.25">
      <c r="A3935" t="s">
        <v>15079</v>
      </c>
      <c r="B3935">
        <v>75826799</v>
      </c>
      <c r="C3935" t="s">
        <v>16</v>
      </c>
      <c r="D3935" t="str">
        <f>IF(Tabel_Forespørgsel_fra_Visma28[[#This Row],[SupProd]]=" "," "," - "&amp;Tabel_Forespørgsel_fra_Visma28[[#This Row],[SupProd]])</f>
        <v xml:space="preserve"> </v>
      </c>
      <c r="E3935" t="s">
        <v>16</v>
      </c>
      <c r="F3935" t="str">
        <f>IF(Tabel_Forespørgsel_fra_Visma28[[#This Row],[SupDescr]]=" "," "," - "&amp;Tabel_Forespørgsel_fra_Visma28[[#This Row],[SupDescr]])</f>
        <v xml:space="preserve"> </v>
      </c>
      <c r="G3935" t="s">
        <v>8231</v>
      </c>
      <c r="H3935">
        <v>1</v>
      </c>
      <c r="I3935" t="str">
        <f>IF(A3935=A3934,I3934&amp;CHAR(10)&amp;"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3936" spans="1:9" x14ac:dyDescent="0.25">
      <c r="A3936" t="s">
        <v>15081</v>
      </c>
      <c r="B3936">
        <v>75826799</v>
      </c>
      <c r="C3936" t="s">
        <v>16</v>
      </c>
      <c r="D3936" t="str">
        <f>IF(Tabel_Forespørgsel_fra_Visma28[[#This Row],[SupProd]]=" "," "," - "&amp;Tabel_Forespørgsel_fra_Visma28[[#This Row],[SupProd]])</f>
        <v xml:space="preserve"> </v>
      </c>
      <c r="E3936" t="s">
        <v>16</v>
      </c>
      <c r="F3936" t="str">
        <f>IF(Tabel_Forespørgsel_fra_Visma28[[#This Row],[SupDescr]]=" "," "," - "&amp;Tabel_Forespørgsel_fra_Visma28[[#This Row],[SupDescr]])</f>
        <v xml:space="preserve"> </v>
      </c>
      <c r="G3936" t="s">
        <v>8231</v>
      </c>
      <c r="H3936">
        <v>1</v>
      </c>
      <c r="I3936" t="str">
        <f>IF(A3936=A3935,I3935&amp;CHAR(10)&amp;"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3937" spans="1:9" x14ac:dyDescent="0.25">
      <c r="A3937" t="s">
        <v>14993</v>
      </c>
      <c r="B3937">
        <v>75500133</v>
      </c>
      <c r="C3937" t="s">
        <v>16</v>
      </c>
      <c r="D3937" t="str">
        <f>IF(Tabel_Forespørgsel_fra_Visma28[[#This Row],[SupProd]]=" "," "," - "&amp;Tabel_Forespørgsel_fra_Visma28[[#This Row],[SupProd]])</f>
        <v xml:space="preserve"> </v>
      </c>
      <c r="E3937" t="s">
        <v>16</v>
      </c>
      <c r="F3937" t="str">
        <f>IF(Tabel_Forespørgsel_fra_Visma28[[#This Row],[SupDescr]]=" "," "," - "&amp;Tabel_Forespørgsel_fra_Visma28[[#This Row],[SupDescr]])</f>
        <v xml:space="preserve"> </v>
      </c>
      <c r="G3937" t="s">
        <v>3560</v>
      </c>
      <c r="H3937">
        <v>1</v>
      </c>
      <c r="I3937" t="str">
        <f>IF(A3937=A3936,I3936&amp;CHAR(10)&amp;"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8" spans="1:9" x14ac:dyDescent="0.25">
      <c r="A3938" t="s">
        <v>13938</v>
      </c>
      <c r="B3938">
        <v>75500133</v>
      </c>
      <c r="C3938" t="s">
        <v>16</v>
      </c>
      <c r="D3938" t="str">
        <f>IF(Tabel_Forespørgsel_fra_Visma28[[#This Row],[SupProd]]=" "," "," - "&amp;Tabel_Forespørgsel_fra_Visma28[[#This Row],[SupProd]])</f>
        <v xml:space="preserve"> </v>
      </c>
      <c r="E3938" t="s">
        <v>16</v>
      </c>
      <c r="F3938" t="str">
        <f>IF(Tabel_Forespørgsel_fra_Visma28[[#This Row],[SupDescr]]=" "," "," - "&amp;Tabel_Forespørgsel_fra_Visma28[[#This Row],[SupDescr]])</f>
        <v xml:space="preserve"> </v>
      </c>
      <c r="G3938" t="s">
        <v>3560</v>
      </c>
      <c r="H3938">
        <v>1</v>
      </c>
      <c r="I3938" t="str">
        <f>IF(A3938=A3937,I3937&amp;CHAR(10)&amp;"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9" spans="1:9" x14ac:dyDescent="0.25">
      <c r="A3939" t="s">
        <v>15095</v>
      </c>
      <c r="B3939">
        <v>75500133</v>
      </c>
      <c r="C3939" t="s">
        <v>16</v>
      </c>
      <c r="D3939" t="str">
        <f>IF(Tabel_Forespørgsel_fra_Visma28[[#This Row],[SupProd]]=" "," "," - "&amp;Tabel_Forespørgsel_fra_Visma28[[#This Row],[SupProd]])</f>
        <v xml:space="preserve"> </v>
      </c>
      <c r="E3939" t="s">
        <v>16</v>
      </c>
      <c r="F3939" t="str">
        <f>IF(Tabel_Forespørgsel_fra_Visma28[[#This Row],[SupDescr]]=" "," "," - "&amp;Tabel_Forespørgsel_fra_Visma28[[#This Row],[SupDescr]])</f>
        <v xml:space="preserve"> </v>
      </c>
      <c r="G3939" t="s">
        <v>3560</v>
      </c>
      <c r="H3939">
        <v>1</v>
      </c>
      <c r="I3939" t="str">
        <f>IF(A3939=A3938,I3938&amp;CHAR(10)&amp;"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0" spans="1:9" x14ac:dyDescent="0.25">
      <c r="A3940" t="s">
        <v>15094</v>
      </c>
      <c r="B3940">
        <v>75500133</v>
      </c>
      <c r="C3940" t="s">
        <v>16</v>
      </c>
      <c r="D3940" t="str">
        <f>IF(Tabel_Forespørgsel_fra_Visma28[[#This Row],[SupProd]]=" "," "," - "&amp;Tabel_Forespørgsel_fra_Visma28[[#This Row],[SupProd]])</f>
        <v xml:space="preserve"> </v>
      </c>
      <c r="E3940" t="s">
        <v>16</v>
      </c>
      <c r="F3940" t="str">
        <f>IF(Tabel_Forespørgsel_fra_Visma28[[#This Row],[SupDescr]]=" "," "," - "&amp;Tabel_Forespørgsel_fra_Visma28[[#This Row],[SupDescr]])</f>
        <v xml:space="preserve"> </v>
      </c>
      <c r="G3940" t="s">
        <v>3560</v>
      </c>
      <c r="H3940">
        <v>1</v>
      </c>
      <c r="I3940" t="str">
        <f>IF(A3940=A3939,I3939&amp;CHAR(10)&amp;"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1" spans="1:9" x14ac:dyDescent="0.25">
      <c r="A3941" t="s">
        <v>15148</v>
      </c>
      <c r="B3941">
        <v>75500133</v>
      </c>
      <c r="C3941" t="s">
        <v>16</v>
      </c>
      <c r="D3941" t="str">
        <f>IF(Tabel_Forespørgsel_fra_Visma28[[#This Row],[SupProd]]=" "," "," - "&amp;Tabel_Forespørgsel_fra_Visma28[[#This Row],[SupProd]])</f>
        <v xml:space="preserve"> </v>
      </c>
      <c r="E3941" t="s">
        <v>16</v>
      </c>
      <c r="F3941" t="str">
        <f>IF(Tabel_Forespørgsel_fra_Visma28[[#This Row],[SupDescr]]=" "," "," - "&amp;Tabel_Forespørgsel_fra_Visma28[[#This Row],[SupDescr]])</f>
        <v xml:space="preserve"> </v>
      </c>
      <c r="G3941" t="s">
        <v>3560</v>
      </c>
      <c r="H3941">
        <v>1</v>
      </c>
      <c r="I3941" t="str">
        <f>IF(A3941=A3940,I3940&amp;CHAR(10)&amp;"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2" spans="1:9" x14ac:dyDescent="0.25">
      <c r="A3942" t="s">
        <v>15103</v>
      </c>
      <c r="B3942">
        <v>75500133</v>
      </c>
      <c r="C3942" t="s">
        <v>16</v>
      </c>
      <c r="D3942" t="str">
        <f>IF(Tabel_Forespørgsel_fra_Visma28[[#This Row],[SupProd]]=" "," "," - "&amp;Tabel_Forespørgsel_fra_Visma28[[#This Row],[SupProd]])</f>
        <v xml:space="preserve"> </v>
      </c>
      <c r="E3942" t="s">
        <v>16</v>
      </c>
      <c r="F3942" t="str">
        <f>IF(Tabel_Forespørgsel_fra_Visma28[[#This Row],[SupDescr]]=" "," "," - "&amp;Tabel_Forespørgsel_fra_Visma28[[#This Row],[SupDescr]])</f>
        <v xml:space="preserve"> </v>
      </c>
      <c r="G3942" t="s">
        <v>3560</v>
      </c>
      <c r="H3942">
        <v>1</v>
      </c>
      <c r="I3942" t="str">
        <f>IF(A3942=A3941,I3941&amp;CHAR(10)&amp;"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3" spans="1:9" x14ac:dyDescent="0.25">
      <c r="A3943" t="s">
        <v>14259</v>
      </c>
      <c r="B3943">
        <v>75500133</v>
      </c>
      <c r="C3943" t="s">
        <v>16</v>
      </c>
      <c r="D3943" t="str">
        <f>IF(Tabel_Forespørgsel_fra_Visma28[[#This Row],[SupProd]]=" "," "," - "&amp;Tabel_Forespørgsel_fra_Visma28[[#This Row],[SupProd]])</f>
        <v xml:space="preserve"> </v>
      </c>
      <c r="E3943" t="s">
        <v>16</v>
      </c>
      <c r="F3943" t="str">
        <f>IF(Tabel_Forespørgsel_fra_Visma28[[#This Row],[SupDescr]]=" "," "," - "&amp;Tabel_Forespørgsel_fra_Visma28[[#This Row],[SupDescr]])</f>
        <v xml:space="preserve"> </v>
      </c>
      <c r="G3943" t="s">
        <v>3560</v>
      </c>
      <c r="H3943">
        <v>1</v>
      </c>
      <c r="I3943" t="str">
        <f>IF(A3943=A3942,I3942&amp;CHAR(10)&amp;"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4" spans="1:9" x14ac:dyDescent="0.25">
      <c r="A3944" t="s">
        <v>14260</v>
      </c>
      <c r="B3944">
        <v>75500133</v>
      </c>
      <c r="C3944" t="s">
        <v>16</v>
      </c>
      <c r="D3944" t="str">
        <f>IF(Tabel_Forespørgsel_fra_Visma28[[#This Row],[SupProd]]=" "," "," - "&amp;Tabel_Forespørgsel_fra_Visma28[[#This Row],[SupProd]])</f>
        <v xml:space="preserve"> </v>
      </c>
      <c r="E3944" t="s">
        <v>16</v>
      </c>
      <c r="F3944" t="str">
        <f>IF(Tabel_Forespørgsel_fra_Visma28[[#This Row],[SupDescr]]=" "," "," - "&amp;Tabel_Forespørgsel_fra_Visma28[[#This Row],[SupDescr]])</f>
        <v xml:space="preserve"> </v>
      </c>
      <c r="G3944" t="s">
        <v>3560</v>
      </c>
      <c r="H3944">
        <v>1</v>
      </c>
      <c r="I3944" t="str">
        <f>IF(A3944=A3943,I3943&amp;CHAR(10)&amp;"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5" spans="1:9" x14ac:dyDescent="0.25">
      <c r="A3945" t="s">
        <v>14264</v>
      </c>
      <c r="B3945">
        <v>75500133</v>
      </c>
      <c r="C3945" t="s">
        <v>16</v>
      </c>
      <c r="D3945" t="str">
        <f>IF(Tabel_Forespørgsel_fra_Visma28[[#This Row],[SupProd]]=" "," "," - "&amp;Tabel_Forespørgsel_fra_Visma28[[#This Row],[SupProd]])</f>
        <v xml:space="preserve"> </v>
      </c>
      <c r="E3945" t="s">
        <v>16</v>
      </c>
      <c r="F3945" t="str">
        <f>IF(Tabel_Forespørgsel_fra_Visma28[[#This Row],[SupDescr]]=" "," "," - "&amp;Tabel_Forespørgsel_fra_Visma28[[#This Row],[SupDescr]])</f>
        <v xml:space="preserve"> </v>
      </c>
      <c r="G3945" t="s">
        <v>3560</v>
      </c>
      <c r="H3945">
        <v>1</v>
      </c>
      <c r="I3945" t="str">
        <f>IF(A3945=A3944,I3944&amp;CHAR(10)&amp;"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6" spans="1:9" x14ac:dyDescent="0.25">
      <c r="A3946" t="s">
        <v>14265</v>
      </c>
      <c r="B3946">
        <v>75500133</v>
      </c>
      <c r="C3946" t="s">
        <v>16</v>
      </c>
      <c r="D3946" t="str">
        <f>IF(Tabel_Forespørgsel_fra_Visma28[[#This Row],[SupProd]]=" "," "," - "&amp;Tabel_Forespørgsel_fra_Visma28[[#This Row],[SupProd]])</f>
        <v xml:space="preserve"> </v>
      </c>
      <c r="E3946" t="s">
        <v>16</v>
      </c>
      <c r="F3946" t="str">
        <f>IF(Tabel_Forespørgsel_fra_Visma28[[#This Row],[SupDescr]]=" "," "," - "&amp;Tabel_Forespørgsel_fra_Visma28[[#This Row],[SupDescr]])</f>
        <v xml:space="preserve"> </v>
      </c>
      <c r="G3946" t="s">
        <v>3560</v>
      </c>
      <c r="H3946">
        <v>1</v>
      </c>
      <c r="I3946" t="str">
        <f>IF(A3946=A3945,I3945&amp;CHAR(10)&amp;"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7" spans="1:9" x14ac:dyDescent="0.25">
      <c r="A3947" t="s">
        <v>14256</v>
      </c>
      <c r="B3947">
        <v>75500133</v>
      </c>
      <c r="C3947" t="s">
        <v>16</v>
      </c>
      <c r="D3947" t="str">
        <f>IF(Tabel_Forespørgsel_fra_Visma28[[#This Row],[SupProd]]=" "," "," - "&amp;Tabel_Forespørgsel_fra_Visma28[[#This Row],[SupProd]])</f>
        <v xml:space="preserve"> </v>
      </c>
      <c r="E3947" t="s">
        <v>16</v>
      </c>
      <c r="F3947" t="str">
        <f>IF(Tabel_Forespørgsel_fra_Visma28[[#This Row],[SupDescr]]=" "," "," - "&amp;Tabel_Forespørgsel_fra_Visma28[[#This Row],[SupDescr]])</f>
        <v xml:space="preserve"> </v>
      </c>
      <c r="G3947" t="s">
        <v>3560</v>
      </c>
      <c r="H3947">
        <v>1</v>
      </c>
      <c r="I3947" t="str">
        <f>IF(A3947=A3946,I3946&amp;CHAR(10)&amp;"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8" spans="1:9" x14ac:dyDescent="0.25">
      <c r="A3948" t="s">
        <v>14257</v>
      </c>
      <c r="B3948">
        <v>75500133</v>
      </c>
      <c r="C3948" t="s">
        <v>16</v>
      </c>
      <c r="D3948" t="str">
        <f>IF(Tabel_Forespørgsel_fra_Visma28[[#This Row],[SupProd]]=" "," "," - "&amp;Tabel_Forespørgsel_fra_Visma28[[#This Row],[SupProd]])</f>
        <v xml:space="preserve"> </v>
      </c>
      <c r="E3948" t="s">
        <v>16</v>
      </c>
      <c r="F3948" t="str">
        <f>IF(Tabel_Forespørgsel_fra_Visma28[[#This Row],[SupDescr]]=" "," "," - "&amp;Tabel_Forespørgsel_fra_Visma28[[#This Row],[SupDescr]])</f>
        <v xml:space="preserve"> </v>
      </c>
      <c r="G3948" t="s">
        <v>3560</v>
      </c>
      <c r="H3948">
        <v>1</v>
      </c>
      <c r="I3948" t="str">
        <f>IF(A3948=A3947,I3947&amp;CHAR(10)&amp;"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9" spans="1:9" x14ac:dyDescent="0.25">
      <c r="A3949" t="s">
        <v>14261</v>
      </c>
      <c r="B3949">
        <v>75500133</v>
      </c>
      <c r="C3949" t="s">
        <v>16</v>
      </c>
      <c r="D3949" t="str">
        <f>IF(Tabel_Forespørgsel_fra_Visma28[[#This Row],[SupProd]]=" "," "," - "&amp;Tabel_Forespørgsel_fra_Visma28[[#This Row],[SupProd]])</f>
        <v xml:space="preserve"> </v>
      </c>
      <c r="E3949" t="s">
        <v>16</v>
      </c>
      <c r="F3949" t="str">
        <f>IF(Tabel_Forespørgsel_fra_Visma28[[#This Row],[SupDescr]]=" "," "," - "&amp;Tabel_Forespørgsel_fra_Visma28[[#This Row],[SupDescr]])</f>
        <v xml:space="preserve"> </v>
      </c>
      <c r="G3949" t="s">
        <v>3560</v>
      </c>
      <c r="H3949">
        <v>1</v>
      </c>
      <c r="I3949" t="str">
        <f>IF(A3949=A3948,I3948&amp;CHAR(10)&amp;"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0" spans="1:9" x14ac:dyDescent="0.25">
      <c r="A3950" t="s">
        <v>14262</v>
      </c>
      <c r="B3950">
        <v>75500133</v>
      </c>
      <c r="C3950" t="s">
        <v>16</v>
      </c>
      <c r="D3950" t="str">
        <f>IF(Tabel_Forespørgsel_fra_Visma28[[#This Row],[SupProd]]=" "," "," - "&amp;Tabel_Forespørgsel_fra_Visma28[[#This Row],[SupProd]])</f>
        <v xml:space="preserve"> </v>
      </c>
      <c r="E3950" t="s">
        <v>16</v>
      </c>
      <c r="F3950" t="str">
        <f>IF(Tabel_Forespørgsel_fra_Visma28[[#This Row],[SupDescr]]=" "," "," - "&amp;Tabel_Forespørgsel_fra_Visma28[[#This Row],[SupDescr]])</f>
        <v xml:space="preserve"> </v>
      </c>
      <c r="G3950" t="s">
        <v>3560</v>
      </c>
      <c r="H3950">
        <v>1</v>
      </c>
      <c r="I3950" t="str">
        <f>IF(A3950=A3949,I3949&amp;CHAR(10)&amp;"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1" spans="1:9" x14ac:dyDescent="0.25">
      <c r="A3951" t="s">
        <v>14706</v>
      </c>
      <c r="B3951">
        <v>75500133</v>
      </c>
      <c r="C3951" t="s">
        <v>16</v>
      </c>
      <c r="D3951" t="str">
        <f>IF(Tabel_Forespørgsel_fra_Visma28[[#This Row],[SupProd]]=" "," "," - "&amp;Tabel_Forespørgsel_fra_Visma28[[#This Row],[SupProd]])</f>
        <v xml:space="preserve"> </v>
      </c>
      <c r="E3951" t="s">
        <v>16</v>
      </c>
      <c r="F3951" t="str">
        <f>IF(Tabel_Forespørgsel_fra_Visma28[[#This Row],[SupDescr]]=" "," "," - "&amp;Tabel_Forespørgsel_fra_Visma28[[#This Row],[SupDescr]])</f>
        <v xml:space="preserve"> </v>
      </c>
      <c r="G3951" t="s">
        <v>3560</v>
      </c>
      <c r="H3951">
        <v>1</v>
      </c>
      <c r="I3951" t="str">
        <f>IF(A3951=A3950,I3950&amp;CHAR(10)&amp;"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2" spans="1:9" x14ac:dyDescent="0.25">
      <c r="A3952" t="s">
        <v>14700</v>
      </c>
      <c r="B3952">
        <v>75500133</v>
      </c>
      <c r="C3952" t="s">
        <v>16</v>
      </c>
      <c r="D3952" t="str">
        <f>IF(Tabel_Forespørgsel_fra_Visma28[[#This Row],[SupProd]]=" "," "," - "&amp;Tabel_Forespørgsel_fra_Visma28[[#This Row],[SupProd]])</f>
        <v xml:space="preserve"> </v>
      </c>
      <c r="E3952" t="s">
        <v>16</v>
      </c>
      <c r="F3952" t="str">
        <f>IF(Tabel_Forespørgsel_fra_Visma28[[#This Row],[SupDescr]]=" "," "," - "&amp;Tabel_Forespørgsel_fra_Visma28[[#This Row],[SupDescr]])</f>
        <v xml:space="preserve"> </v>
      </c>
      <c r="G3952" t="s">
        <v>3560</v>
      </c>
      <c r="H3952">
        <v>1</v>
      </c>
      <c r="I3952" t="str">
        <f>IF(A3952=A3951,I3951&amp;CHAR(10)&amp;"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3" spans="1:9" x14ac:dyDescent="0.25">
      <c r="A3953" t="s">
        <v>14701</v>
      </c>
      <c r="B3953">
        <v>75500133</v>
      </c>
      <c r="C3953" t="s">
        <v>16</v>
      </c>
      <c r="D3953" t="str">
        <f>IF(Tabel_Forespørgsel_fra_Visma28[[#This Row],[SupProd]]=" "," "," - "&amp;Tabel_Forespørgsel_fra_Visma28[[#This Row],[SupProd]])</f>
        <v xml:space="preserve"> </v>
      </c>
      <c r="E3953" t="s">
        <v>16</v>
      </c>
      <c r="F3953" t="str">
        <f>IF(Tabel_Forespørgsel_fra_Visma28[[#This Row],[SupDescr]]=" "," "," - "&amp;Tabel_Forespørgsel_fra_Visma28[[#This Row],[SupDescr]])</f>
        <v xml:space="preserve"> </v>
      </c>
      <c r="G3953" t="s">
        <v>3560</v>
      </c>
      <c r="H3953">
        <v>1</v>
      </c>
      <c r="I3953" t="str">
        <f>IF(A3953=A3952,I3952&amp;CHAR(10)&amp;"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4" spans="1:9" x14ac:dyDescent="0.25">
      <c r="A3954" t="s">
        <v>40815</v>
      </c>
      <c r="B3954">
        <v>75500133</v>
      </c>
      <c r="C3954" t="s">
        <v>16</v>
      </c>
      <c r="D3954" t="str">
        <f>IF(Tabel_Forespørgsel_fra_Visma28[[#This Row],[SupProd]]=" "," "," - "&amp;Tabel_Forespørgsel_fra_Visma28[[#This Row],[SupProd]])</f>
        <v xml:space="preserve"> </v>
      </c>
      <c r="E3954" t="s">
        <v>16</v>
      </c>
      <c r="F3954" t="str">
        <f>IF(Tabel_Forespørgsel_fra_Visma28[[#This Row],[SupDescr]]=" "," "," - "&amp;Tabel_Forespørgsel_fra_Visma28[[#This Row],[SupDescr]])</f>
        <v xml:space="preserve"> </v>
      </c>
      <c r="G3954" t="s">
        <v>3560</v>
      </c>
      <c r="H3954">
        <v>1</v>
      </c>
      <c r="I3954" t="str">
        <f>IF(A3954=A3953,I3953&amp;CHAR(10)&amp;"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5" spans="1:9" x14ac:dyDescent="0.25">
      <c r="A3955" t="s">
        <v>40816</v>
      </c>
      <c r="B3955">
        <v>75500133</v>
      </c>
      <c r="C3955" t="s">
        <v>16</v>
      </c>
      <c r="D3955" t="str">
        <f>IF(Tabel_Forespørgsel_fra_Visma28[[#This Row],[SupProd]]=" "," "," - "&amp;Tabel_Forespørgsel_fra_Visma28[[#This Row],[SupProd]])</f>
        <v xml:space="preserve"> </v>
      </c>
      <c r="E3955" t="s">
        <v>16</v>
      </c>
      <c r="F3955" t="str">
        <f>IF(Tabel_Forespørgsel_fra_Visma28[[#This Row],[SupDescr]]=" "," "," - "&amp;Tabel_Forespørgsel_fra_Visma28[[#This Row],[SupDescr]])</f>
        <v xml:space="preserve"> </v>
      </c>
      <c r="G3955" t="s">
        <v>3560</v>
      </c>
      <c r="H3955">
        <v>1</v>
      </c>
      <c r="I3955" t="str">
        <f>IF(A3955=A3954,I3954&amp;CHAR(10)&amp;"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6" spans="1:9" x14ac:dyDescent="0.25">
      <c r="A3956" t="s">
        <v>40817</v>
      </c>
      <c r="B3956">
        <v>75500133</v>
      </c>
      <c r="C3956" t="s">
        <v>16</v>
      </c>
      <c r="D3956" t="str">
        <f>IF(Tabel_Forespørgsel_fra_Visma28[[#This Row],[SupProd]]=" "," "," - "&amp;Tabel_Forespørgsel_fra_Visma28[[#This Row],[SupProd]])</f>
        <v xml:space="preserve"> </v>
      </c>
      <c r="E3956" t="s">
        <v>16</v>
      </c>
      <c r="F3956" t="str">
        <f>IF(Tabel_Forespørgsel_fra_Visma28[[#This Row],[SupDescr]]=" "," "," - "&amp;Tabel_Forespørgsel_fra_Visma28[[#This Row],[SupDescr]])</f>
        <v xml:space="preserve"> </v>
      </c>
      <c r="G3956" t="s">
        <v>3560</v>
      </c>
      <c r="H3956">
        <v>1</v>
      </c>
      <c r="I3956" t="str">
        <f>IF(A3956=A3955,I3955&amp;CHAR(10)&amp;"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7" spans="1:9" x14ac:dyDescent="0.25">
      <c r="A3957" t="s">
        <v>41215</v>
      </c>
      <c r="B3957">
        <v>70120140</v>
      </c>
      <c r="C3957" t="s">
        <v>16</v>
      </c>
      <c r="D3957" t="str">
        <f>IF(Tabel_Forespørgsel_fra_Visma28[[#This Row],[SupProd]]=" "," "," - "&amp;Tabel_Forespørgsel_fra_Visma28[[#This Row],[SupProd]])</f>
        <v xml:space="preserve"> </v>
      </c>
      <c r="E3957" t="s">
        <v>16</v>
      </c>
      <c r="F3957" t="str">
        <f>IF(Tabel_Forespørgsel_fra_Visma28[[#This Row],[SupDescr]]=" "," "," - "&amp;Tabel_Forespørgsel_fra_Visma28[[#This Row],[SupDescr]])</f>
        <v xml:space="preserve"> </v>
      </c>
      <c r="G3957" t="s">
        <v>2467</v>
      </c>
      <c r="H3957">
        <v>1</v>
      </c>
      <c r="I3957" t="str">
        <f>IF(A3957=A3956,I3956&amp;CHAR(10)&amp;"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58" spans="1:9" x14ac:dyDescent="0.25">
      <c r="A3958" t="s">
        <v>41469</v>
      </c>
      <c r="B3958">
        <v>70120140</v>
      </c>
      <c r="C3958" t="s">
        <v>16</v>
      </c>
      <c r="D3958" t="str">
        <f>IF(Tabel_Forespørgsel_fra_Visma28[[#This Row],[SupProd]]=" "," "," - "&amp;Tabel_Forespørgsel_fra_Visma28[[#This Row],[SupProd]])</f>
        <v xml:space="preserve"> </v>
      </c>
      <c r="E3958" t="s">
        <v>16</v>
      </c>
      <c r="F3958" t="str">
        <f>IF(Tabel_Forespørgsel_fra_Visma28[[#This Row],[SupDescr]]=" "," "," - "&amp;Tabel_Forespørgsel_fra_Visma28[[#This Row],[SupDescr]])</f>
        <v xml:space="preserve"> </v>
      </c>
      <c r="G3958" t="s">
        <v>2467</v>
      </c>
      <c r="H3958">
        <v>1</v>
      </c>
      <c r="I3958" t="str">
        <f>IF(A3958=A3957,I3957&amp;CHAR(10)&amp;"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59" spans="1:9" x14ac:dyDescent="0.25">
      <c r="A3959" t="s">
        <v>41470</v>
      </c>
      <c r="B3959">
        <v>70120140</v>
      </c>
      <c r="C3959" t="s">
        <v>16</v>
      </c>
      <c r="D3959" t="str">
        <f>IF(Tabel_Forespørgsel_fra_Visma28[[#This Row],[SupProd]]=" "," "," - "&amp;Tabel_Forespørgsel_fra_Visma28[[#This Row],[SupProd]])</f>
        <v xml:space="preserve"> </v>
      </c>
      <c r="E3959" t="s">
        <v>16</v>
      </c>
      <c r="F3959" t="str">
        <f>IF(Tabel_Forespørgsel_fra_Visma28[[#This Row],[SupDescr]]=" "," "," - "&amp;Tabel_Forespørgsel_fra_Visma28[[#This Row],[SupDescr]])</f>
        <v xml:space="preserve"> </v>
      </c>
      <c r="G3959" t="s">
        <v>2467</v>
      </c>
      <c r="H3959">
        <v>1</v>
      </c>
      <c r="I3959" t="str">
        <f>IF(A3959=A3958,I3958&amp;CHAR(10)&amp;"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60" spans="1:9" x14ac:dyDescent="0.25">
      <c r="A3960" t="s">
        <v>42030</v>
      </c>
      <c r="B3960">
        <v>75180019</v>
      </c>
      <c r="C3960" t="s">
        <v>16</v>
      </c>
      <c r="D3960" t="str">
        <f>IF(Tabel_Forespørgsel_fra_Visma28[[#This Row],[SupProd]]=" "," "," - "&amp;Tabel_Forespørgsel_fra_Visma28[[#This Row],[SupProd]])</f>
        <v xml:space="preserve"> </v>
      </c>
      <c r="E3960" t="s">
        <v>16</v>
      </c>
      <c r="F3960" t="str">
        <f>IF(Tabel_Forespørgsel_fra_Visma28[[#This Row],[SupDescr]]=" "," "," - "&amp;Tabel_Forespørgsel_fra_Visma28[[#This Row],[SupDescr]])</f>
        <v xml:space="preserve"> </v>
      </c>
      <c r="G3960" t="s">
        <v>2430</v>
      </c>
      <c r="H3960">
        <v>1</v>
      </c>
      <c r="I3960" t="str">
        <f>IF(A3960=A3959,I3959&amp;CHAR(10)&amp;"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61" spans="1:9" x14ac:dyDescent="0.25">
      <c r="A3961" t="s">
        <v>42031</v>
      </c>
      <c r="B3961">
        <v>75180019</v>
      </c>
      <c r="C3961" t="s">
        <v>16</v>
      </c>
      <c r="D3961" t="str">
        <f>IF(Tabel_Forespørgsel_fra_Visma28[[#This Row],[SupProd]]=" "," "," - "&amp;Tabel_Forespørgsel_fra_Visma28[[#This Row],[SupProd]])</f>
        <v xml:space="preserve"> </v>
      </c>
      <c r="E3961" t="s">
        <v>16</v>
      </c>
      <c r="F3961" t="str">
        <f>IF(Tabel_Forespørgsel_fra_Visma28[[#This Row],[SupDescr]]=" "," "," - "&amp;Tabel_Forespørgsel_fra_Visma28[[#This Row],[SupDescr]])</f>
        <v xml:space="preserve"> </v>
      </c>
      <c r="G3961" t="s">
        <v>2430</v>
      </c>
      <c r="H3961">
        <v>1</v>
      </c>
      <c r="I3961" t="str">
        <f>IF(A3961=A3960,I3960&amp;CHAR(10)&amp;"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62" spans="1:9" x14ac:dyDescent="0.25">
      <c r="A3962" t="s">
        <v>4292</v>
      </c>
      <c r="B3962">
        <v>74613880</v>
      </c>
      <c r="C3962" t="s">
        <v>16</v>
      </c>
      <c r="D3962" t="str">
        <f>IF(Tabel_Forespørgsel_fra_Visma28[[#This Row],[SupProd]]=" "," "," - "&amp;Tabel_Forespørgsel_fra_Visma28[[#This Row],[SupProd]])</f>
        <v xml:space="preserve"> </v>
      </c>
      <c r="E3962" t="s">
        <v>16</v>
      </c>
      <c r="F3962" t="str">
        <f>IF(Tabel_Forespørgsel_fra_Visma28[[#This Row],[SupDescr]]=" "," "," - "&amp;Tabel_Forespørgsel_fra_Visma28[[#This Row],[SupDescr]])</f>
        <v xml:space="preserve"> </v>
      </c>
      <c r="G3962" t="s">
        <v>4287</v>
      </c>
      <c r="H3962">
        <v>1</v>
      </c>
      <c r="I3962" t="str">
        <f>IF(A3962=A3961,I3961&amp;CHAR(10)&amp;"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3963" spans="1:9" x14ac:dyDescent="0.25">
      <c r="A3963" t="s">
        <v>4293</v>
      </c>
      <c r="B3963">
        <v>74613880</v>
      </c>
      <c r="C3963" t="s">
        <v>16</v>
      </c>
      <c r="D3963" t="str">
        <f>IF(Tabel_Forespørgsel_fra_Visma28[[#This Row],[SupProd]]=" "," "," - "&amp;Tabel_Forespørgsel_fra_Visma28[[#This Row],[SupProd]])</f>
        <v xml:space="preserve"> </v>
      </c>
      <c r="E3963" t="s">
        <v>16</v>
      </c>
      <c r="F3963" t="str">
        <f>IF(Tabel_Forespørgsel_fra_Visma28[[#This Row],[SupDescr]]=" "," "," - "&amp;Tabel_Forespørgsel_fra_Visma28[[#This Row],[SupDescr]])</f>
        <v xml:space="preserve"> </v>
      </c>
      <c r="G3963" t="s">
        <v>4287</v>
      </c>
      <c r="H3963">
        <v>1</v>
      </c>
      <c r="I3963" t="str">
        <f>IF(A3963=A3962,I3962&amp;CHAR(10)&amp;"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3964" spans="1:9" x14ac:dyDescent="0.25">
      <c r="A3964" t="s">
        <v>9290</v>
      </c>
      <c r="B3964">
        <v>75180019</v>
      </c>
      <c r="C3964" t="s">
        <v>16</v>
      </c>
      <c r="D3964" t="str">
        <f>IF(Tabel_Forespørgsel_fra_Visma28[[#This Row],[SupProd]]=" "," "," - "&amp;Tabel_Forespørgsel_fra_Visma28[[#This Row],[SupProd]])</f>
        <v xml:space="preserve"> </v>
      </c>
      <c r="E3964" t="s">
        <v>16</v>
      </c>
      <c r="F3964" t="str">
        <f>IF(Tabel_Forespørgsel_fra_Visma28[[#This Row],[SupDescr]]=" "," "," - "&amp;Tabel_Forespørgsel_fra_Visma28[[#This Row],[SupDescr]])</f>
        <v xml:space="preserve"> </v>
      </c>
      <c r="G3964" t="s">
        <v>2430</v>
      </c>
      <c r="H3964">
        <v>1</v>
      </c>
      <c r="I3964" t="str">
        <f>IF(A3964=A3963,I3963&amp;CHAR(10)&amp;"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65" spans="1:9" x14ac:dyDescent="0.25">
      <c r="A3965" t="s">
        <v>11661</v>
      </c>
      <c r="B3965">
        <v>75180019</v>
      </c>
      <c r="C3965" t="s">
        <v>16</v>
      </c>
      <c r="D3965" t="str">
        <f>IF(Tabel_Forespørgsel_fra_Visma28[[#This Row],[SupProd]]=" "," "," - "&amp;Tabel_Forespørgsel_fra_Visma28[[#This Row],[SupProd]])</f>
        <v xml:space="preserve"> </v>
      </c>
      <c r="E3965" t="s">
        <v>16</v>
      </c>
      <c r="F3965" t="str">
        <f>IF(Tabel_Forespørgsel_fra_Visma28[[#This Row],[SupDescr]]=" "," "," - "&amp;Tabel_Forespørgsel_fra_Visma28[[#This Row],[SupDescr]])</f>
        <v xml:space="preserve"> </v>
      </c>
      <c r="G3965" t="s">
        <v>2430</v>
      </c>
      <c r="H3965">
        <v>1</v>
      </c>
      <c r="I3965" t="str">
        <f>IF(A3965=A3964,I3964&amp;CHAR(10)&amp;"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66" spans="1:9" x14ac:dyDescent="0.25">
      <c r="A3966" t="s">
        <v>15007</v>
      </c>
      <c r="B3966">
        <v>75180019</v>
      </c>
      <c r="C3966" t="s">
        <v>16</v>
      </c>
      <c r="D3966" t="str">
        <f>IF(Tabel_Forespørgsel_fra_Visma28[[#This Row],[SupProd]]=" "," "," - "&amp;Tabel_Forespørgsel_fra_Visma28[[#This Row],[SupProd]])</f>
        <v xml:space="preserve"> </v>
      </c>
      <c r="E3966" t="s">
        <v>16</v>
      </c>
      <c r="F3966" t="str">
        <f>IF(Tabel_Forespørgsel_fra_Visma28[[#This Row],[SupDescr]]=" "," "," - "&amp;Tabel_Forespørgsel_fra_Visma28[[#This Row],[SupDescr]])</f>
        <v xml:space="preserve"> </v>
      </c>
      <c r="G3966" t="s">
        <v>2430</v>
      </c>
      <c r="H3966">
        <v>1</v>
      </c>
      <c r="I3966" t="str">
        <f>IF(A3966=A3965,I3965&amp;CHAR(10)&amp;"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67" spans="1:9" x14ac:dyDescent="0.25">
      <c r="A3967" t="s">
        <v>10713</v>
      </c>
      <c r="B3967">
        <v>75211662</v>
      </c>
      <c r="C3967" t="s">
        <v>16</v>
      </c>
      <c r="D3967" t="str">
        <f>IF(Tabel_Forespørgsel_fra_Visma28[[#This Row],[SupProd]]=" "," "," - "&amp;Tabel_Forespørgsel_fra_Visma28[[#This Row],[SupProd]])</f>
        <v xml:space="preserve"> </v>
      </c>
      <c r="E3967" t="s">
        <v>16</v>
      </c>
      <c r="F3967" t="str">
        <f>IF(Tabel_Forespørgsel_fra_Visma28[[#This Row],[SupDescr]]=" "," "," - "&amp;Tabel_Forespørgsel_fra_Visma28[[#This Row],[SupDescr]])</f>
        <v xml:space="preserve"> </v>
      </c>
      <c r="G3967" t="s">
        <v>7015</v>
      </c>
      <c r="H3967">
        <v>1</v>
      </c>
      <c r="I3967" t="str">
        <f>IF(A3967=A3966,I3966&amp;CHAR(10)&amp;"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68" spans="1:9" x14ac:dyDescent="0.25">
      <c r="A3968" t="s">
        <v>10714</v>
      </c>
      <c r="B3968">
        <v>75211662</v>
      </c>
      <c r="C3968" t="s">
        <v>16</v>
      </c>
      <c r="D3968" t="str">
        <f>IF(Tabel_Forespørgsel_fra_Visma28[[#This Row],[SupProd]]=" "," "," - "&amp;Tabel_Forespørgsel_fra_Visma28[[#This Row],[SupProd]])</f>
        <v xml:space="preserve"> </v>
      </c>
      <c r="E3968" t="s">
        <v>16</v>
      </c>
      <c r="F3968" t="str">
        <f>IF(Tabel_Forespørgsel_fra_Visma28[[#This Row],[SupDescr]]=" "," "," - "&amp;Tabel_Forespørgsel_fra_Visma28[[#This Row],[SupDescr]])</f>
        <v xml:space="preserve"> </v>
      </c>
      <c r="G3968" t="s">
        <v>7015</v>
      </c>
      <c r="H3968">
        <v>1</v>
      </c>
      <c r="I3968" t="str">
        <f>IF(A3968=A3967,I3967&amp;CHAR(10)&amp;"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69" spans="1:9" x14ac:dyDescent="0.25">
      <c r="A3969" t="s">
        <v>10719</v>
      </c>
      <c r="B3969">
        <v>73575757</v>
      </c>
      <c r="C3969" t="s">
        <v>16</v>
      </c>
      <c r="D3969" t="str">
        <f>IF(Tabel_Forespørgsel_fra_Visma28[[#This Row],[SupProd]]=" "," "," - "&amp;Tabel_Forespørgsel_fra_Visma28[[#This Row],[SupProd]])</f>
        <v xml:space="preserve"> </v>
      </c>
      <c r="E3969" t="s">
        <v>16</v>
      </c>
      <c r="F3969" t="str">
        <f>IF(Tabel_Forespørgsel_fra_Visma28[[#This Row],[SupDescr]]=" "," "," - "&amp;Tabel_Forespørgsel_fra_Visma28[[#This Row],[SupDescr]])</f>
        <v xml:space="preserve"> </v>
      </c>
      <c r="G3969" t="s">
        <v>4331</v>
      </c>
      <c r="H3969">
        <v>1</v>
      </c>
      <c r="I3969" t="str">
        <f>IF(A3969=A3968,I3968&amp;CHAR(10)&amp;"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970" spans="1:9" x14ac:dyDescent="0.25">
      <c r="A3970" t="s">
        <v>11098</v>
      </c>
      <c r="B3970">
        <v>73575757</v>
      </c>
      <c r="C3970" t="s">
        <v>16</v>
      </c>
      <c r="D3970" t="str">
        <f>IF(Tabel_Forespørgsel_fra_Visma28[[#This Row],[SupProd]]=" "," "," - "&amp;Tabel_Forespørgsel_fra_Visma28[[#This Row],[SupProd]])</f>
        <v xml:space="preserve"> </v>
      </c>
      <c r="E3970" t="s">
        <v>16</v>
      </c>
      <c r="F3970" t="str">
        <f>IF(Tabel_Forespørgsel_fra_Visma28[[#This Row],[SupDescr]]=" "," "," - "&amp;Tabel_Forespørgsel_fra_Visma28[[#This Row],[SupDescr]])</f>
        <v xml:space="preserve"> </v>
      </c>
      <c r="G3970" t="s">
        <v>4331</v>
      </c>
      <c r="H3970">
        <v>1</v>
      </c>
      <c r="I3970" t="str">
        <f>IF(A3970=A3969,I3969&amp;CHAR(10)&amp;"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971" spans="1:9" x14ac:dyDescent="0.25">
      <c r="A3971" t="s">
        <v>10715</v>
      </c>
      <c r="B3971">
        <v>75211662</v>
      </c>
      <c r="C3971" t="s">
        <v>16</v>
      </c>
      <c r="D3971" t="str">
        <f>IF(Tabel_Forespørgsel_fra_Visma28[[#This Row],[SupProd]]=" "," "," - "&amp;Tabel_Forespørgsel_fra_Visma28[[#This Row],[SupProd]])</f>
        <v xml:space="preserve"> </v>
      </c>
      <c r="E3971" t="s">
        <v>16</v>
      </c>
      <c r="F3971" t="str">
        <f>IF(Tabel_Forespørgsel_fra_Visma28[[#This Row],[SupDescr]]=" "," "," - "&amp;Tabel_Forespørgsel_fra_Visma28[[#This Row],[SupDescr]])</f>
        <v xml:space="preserve"> </v>
      </c>
      <c r="G3971" t="s">
        <v>7015</v>
      </c>
      <c r="H3971">
        <v>1</v>
      </c>
      <c r="I3971" t="str">
        <f>IF(A3971=A3970,I3970&amp;CHAR(10)&amp;"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72" spans="1:9" x14ac:dyDescent="0.25">
      <c r="A3972" t="s">
        <v>3033</v>
      </c>
      <c r="B3972">
        <v>75180019</v>
      </c>
      <c r="C3972" t="s">
        <v>16</v>
      </c>
      <c r="D3972" t="str">
        <f>IF(Tabel_Forespørgsel_fra_Visma28[[#This Row],[SupProd]]=" "," "," - "&amp;Tabel_Forespørgsel_fra_Visma28[[#This Row],[SupProd]])</f>
        <v xml:space="preserve"> </v>
      </c>
      <c r="E3972" t="s">
        <v>16</v>
      </c>
      <c r="F3972" t="str">
        <f>IF(Tabel_Forespørgsel_fra_Visma28[[#This Row],[SupDescr]]=" "," "," - "&amp;Tabel_Forespørgsel_fra_Visma28[[#This Row],[SupDescr]])</f>
        <v xml:space="preserve"> </v>
      </c>
      <c r="G3972" t="s">
        <v>2430</v>
      </c>
      <c r="H3972">
        <v>1</v>
      </c>
      <c r="I3972" t="str">
        <f>IF(A3972=A3971,I3971&amp;CHAR(10)&amp;"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73" spans="1:9" x14ac:dyDescent="0.25">
      <c r="A3973" t="s">
        <v>3018</v>
      </c>
      <c r="B3973">
        <v>75180019</v>
      </c>
      <c r="C3973" t="s">
        <v>16</v>
      </c>
      <c r="D3973" t="str">
        <f>IF(Tabel_Forespørgsel_fra_Visma28[[#This Row],[SupProd]]=" "," "," - "&amp;Tabel_Forespørgsel_fra_Visma28[[#This Row],[SupProd]])</f>
        <v xml:space="preserve"> </v>
      </c>
      <c r="E3973" t="s">
        <v>16</v>
      </c>
      <c r="F3973" t="str">
        <f>IF(Tabel_Forespørgsel_fra_Visma28[[#This Row],[SupDescr]]=" "," "," - "&amp;Tabel_Forespørgsel_fra_Visma28[[#This Row],[SupDescr]])</f>
        <v xml:space="preserve"> </v>
      </c>
      <c r="G3973" t="s">
        <v>2430</v>
      </c>
      <c r="H3973">
        <v>1</v>
      </c>
      <c r="I3973" t="str">
        <f>IF(A3973=A3972,I3972&amp;CHAR(10)&amp;"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74" spans="1:9" x14ac:dyDescent="0.25">
      <c r="A3974" t="s">
        <v>3028</v>
      </c>
      <c r="B3974">
        <v>75180019</v>
      </c>
      <c r="C3974" t="s">
        <v>16</v>
      </c>
      <c r="D3974" t="str">
        <f>IF(Tabel_Forespørgsel_fra_Visma28[[#This Row],[SupProd]]=" "," "," - "&amp;Tabel_Forespørgsel_fra_Visma28[[#This Row],[SupProd]])</f>
        <v xml:space="preserve"> </v>
      </c>
      <c r="E3974" t="s">
        <v>16</v>
      </c>
      <c r="F3974" t="str">
        <f>IF(Tabel_Forespørgsel_fra_Visma28[[#This Row],[SupDescr]]=" "," "," - "&amp;Tabel_Forespørgsel_fra_Visma28[[#This Row],[SupDescr]])</f>
        <v xml:space="preserve"> </v>
      </c>
      <c r="G3974" t="s">
        <v>2430</v>
      </c>
      <c r="H3974">
        <v>1</v>
      </c>
      <c r="I3974" t="str">
        <f>IF(A3974=A3973,I3973&amp;CHAR(10)&amp;"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75" spans="1:9" x14ac:dyDescent="0.25">
      <c r="A3975" t="s">
        <v>3026</v>
      </c>
      <c r="B3975">
        <v>75180019</v>
      </c>
      <c r="C3975" t="s">
        <v>16</v>
      </c>
      <c r="D3975" t="str">
        <f>IF(Tabel_Forespørgsel_fra_Visma28[[#This Row],[SupProd]]=" "," "," - "&amp;Tabel_Forespørgsel_fra_Visma28[[#This Row],[SupProd]])</f>
        <v xml:space="preserve"> </v>
      </c>
      <c r="E3975" t="s">
        <v>16</v>
      </c>
      <c r="F3975" t="str">
        <f>IF(Tabel_Forespørgsel_fra_Visma28[[#This Row],[SupDescr]]=" "," "," - "&amp;Tabel_Forespørgsel_fra_Visma28[[#This Row],[SupDescr]])</f>
        <v xml:space="preserve"> </v>
      </c>
      <c r="G3975" t="s">
        <v>2430</v>
      </c>
      <c r="H3975">
        <v>1</v>
      </c>
      <c r="I3975" t="str">
        <f>IF(A3975=A3974,I3974&amp;CHAR(10)&amp;"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76" spans="1:9" x14ac:dyDescent="0.25">
      <c r="A3976" t="s">
        <v>2539</v>
      </c>
      <c r="B3976">
        <v>74762273</v>
      </c>
      <c r="C3976" t="s">
        <v>16</v>
      </c>
      <c r="D3976" t="str">
        <f>IF(Tabel_Forespørgsel_fra_Visma28[[#This Row],[SupProd]]=" "," "," - "&amp;Tabel_Forespørgsel_fra_Visma28[[#This Row],[SupProd]])</f>
        <v xml:space="preserve"> </v>
      </c>
      <c r="E3976" t="s">
        <v>16</v>
      </c>
      <c r="F3976" t="str">
        <f>IF(Tabel_Forespørgsel_fra_Visma28[[#This Row],[SupDescr]]=" "," "," - "&amp;Tabel_Forespørgsel_fra_Visma28[[#This Row],[SupDescr]])</f>
        <v xml:space="preserve"> </v>
      </c>
      <c r="G3976" t="s">
        <v>154</v>
      </c>
      <c r="H3976">
        <v>1</v>
      </c>
      <c r="I3976" t="str">
        <f>IF(A3976=A3975,I3975&amp;CHAR(10)&amp;"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77" spans="1:9" x14ac:dyDescent="0.25">
      <c r="A3977" t="s">
        <v>2660</v>
      </c>
      <c r="B3977">
        <v>74762273</v>
      </c>
      <c r="C3977" t="s">
        <v>16</v>
      </c>
      <c r="D3977" t="str">
        <f>IF(Tabel_Forespørgsel_fra_Visma28[[#This Row],[SupProd]]=" "," "," - "&amp;Tabel_Forespørgsel_fra_Visma28[[#This Row],[SupProd]])</f>
        <v xml:space="preserve"> </v>
      </c>
      <c r="E3977" t="s">
        <v>16</v>
      </c>
      <c r="F3977" t="str">
        <f>IF(Tabel_Forespørgsel_fra_Visma28[[#This Row],[SupDescr]]=" "," "," - "&amp;Tabel_Forespørgsel_fra_Visma28[[#This Row],[SupDescr]])</f>
        <v xml:space="preserve"> </v>
      </c>
      <c r="G3977" t="s">
        <v>154</v>
      </c>
      <c r="H3977">
        <v>1</v>
      </c>
      <c r="I3977" t="str">
        <f>IF(A3977=A3976,I3976&amp;CHAR(10)&amp;"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78" spans="1:9" x14ac:dyDescent="0.25">
      <c r="A3978" t="s">
        <v>2649</v>
      </c>
      <c r="B3978">
        <v>74762273</v>
      </c>
      <c r="C3978" t="s">
        <v>16</v>
      </c>
      <c r="D3978" t="str">
        <f>IF(Tabel_Forespørgsel_fra_Visma28[[#This Row],[SupProd]]=" "," "," - "&amp;Tabel_Forespørgsel_fra_Visma28[[#This Row],[SupProd]])</f>
        <v xml:space="preserve"> </v>
      </c>
      <c r="E3978" t="s">
        <v>16</v>
      </c>
      <c r="F3978" t="str">
        <f>IF(Tabel_Forespørgsel_fra_Visma28[[#This Row],[SupDescr]]=" "," "," - "&amp;Tabel_Forespørgsel_fra_Visma28[[#This Row],[SupDescr]])</f>
        <v xml:space="preserve"> </v>
      </c>
      <c r="G3978" t="s">
        <v>154</v>
      </c>
      <c r="H3978">
        <v>1</v>
      </c>
      <c r="I3978" t="str">
        <f>IF(A3978=A3977,I3977&amp;CHAR(10)&amp;"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79" spans="1:9" x14ac:dyDescent="0.25">
      <c r="A3979" t="s">
        <v>2661</v>
      </c>
      <c r="B3979">
        <v>74762273</v>
      </c>
      <c r="C3979" t="s">
        <v>16</v>
      </c>
      <c r="D3979" t="str">
        <f>IF(Tabel_Forespørgsel_fra_Visma28[[#This Row],[SupProd]]=" "," "," - "&amp;Tabel_Forespørgsel_fra_Visma28[[#This Row],[SupProd]])</f>
        <v xml:space="preserve"> </v>
      </c>
      <c r="E3979" t="s">
        <v>16</v>
      </c>
      <c r="F3979" t="str">
        <f>IF(Tabel_Forespørgsel_fra_Visma28[[#This Row],[SupDescr]]=" "," "," - "&amp;Tabel_Forespørgsel_fra_Visma28[[#This Row],[SupDescr]])</f>
        <v xml:space="preserve"> </v>
      </c>
      <c r="G3979" t="s">
        <v>154</v>
      </c>
      <c r="H3979">
        <v>1</v>
      </c>
      <c r="I3979" t="str">
        <f>IF(A3979=A3978,I3978&amp;CHAR(10)&amp;"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80" spans="1:9" x14ac:dyDescent="0.25">
      <c r="A3980" t="s">
        <v>3029</v>
      </c>
      <c r="B3980">
        <v>75180019</v>
      </c>
      <c r="C3980" t="s">
        <v>16</v>
      </c>
      <c r="D3980" t="str">
        <f>IF(Tabel_Forespørgsel_fra_Visma28[[#This Row],[SupProd]]=" "," "," - "&amp;Tabel_Forespørgsel_fra_Visma28[[#This Row],[SupProd]])</f>
        <v xml:space="preserve"> </v>
      </c>
      <c r="E3980" t="s">
        <v>16</v>
      </c>
      <c r="F3980" t="str">
        <f>IF(Tabel_Forespørgsel_fra_Visma28[[#This Row],[SupDescr]]=" "," "," - "&amp;Tabel_Forespørgsel_fra_Visma28[[#This Row],[SupDescr]])</f>
        <v xml:space="preserve"> </v>
      </c>
      <c r="G3980" t="s">
        <v>2430</v>
      </c>
      <c r="H3980">
        <v>1</v>
      </c>
      <c r="I3980" t="str">
        <f>IF(A3980=A3979,I3979&amp;CHAR(10)&amp;"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1" spans="1:9" x14ac:dyDescent="0.25">
      <c r="A3981" t="s">
        <v>3024</v>
      </c>
      <c r="B3981">
        <v>75180019</v>
      </c>
      <c r="C3981" t="s">
        <v>16</v>
      </c>
      <c r="D3981" t="str">
        <f>IF(Tabel_Forespørgsel_fra_Visma28[[#This Row],[SupProd]]=" "," "," - "&amp;Tabel_Forespørgsel_fra_Visma28[[#This Row],[SupProd]])</f>
        <v xml:space="preserve"> </v>
      </c>
      <c r="E3981" t="s">
        <v>16</v>
      </c>
      <c r="F3981" t="str">
        <f>IF(Tabel_Forespørgsel_fra_Visma28[[#This Row],[SupDescr]]=" "," "," - "&amp;Tabel_Forespørgsel_fra_Visma28[[#This Row],[SupDescr]])</f>
        <v xml:space="preserve"> </v>
      </c>
      <c r="G3981" t="s">
        <v>2430</v>
      </c>
      <c r="H3981">
        <v>1</v>
      </c>
      <c r="I3981" t="str">
        <f>IF(A3981=A3980,I3980&amp;CHAR(10)&amp;"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2" spans="1:9" x14ac:dyDescent="0.25">
      <c r="A3982" t="s">
        <v>3035</v>
      </c>
      <c r="B3982">
        <v>75180019</v>
      </c>
      <c r="C3982" t="s">
        <v>16</v>
      </c>
      <c r="D3982" t="str">
        <f>IF(Tabel_Forespørgsel_fra_Visma28[[#This Row],[SupProd]]=" "," "," - "&amp;Tabel_Forespørgsel_fra_Visma28[[#This Row],[SupProd]])</f>
        <v xml:space="preserve"> </v>
      </c>
      <c r="E3982" t="s">
        <v>16</v>
      </c>
      <c r="F3982" t="str">
        <f>IF(Tabel_Forespørgsel_fra_Visma28[[#This Row],[SupDescr]]=" "," "," - "&amp;Tabel_Forespørgsel_fra_Visma28[[#This Row],[SupDescr]])</f>
        <v xml:space="preserve"> </v>
      </c>
      <c r="G3982" t="s">
        <v>2430</v>
      </c>
      <c r="H3982">
        <v>1</v>
      </c>
      <c r="I3982" t="str">
        <f>IF(A3982=A3981,I3981&amp;CHAR(10)&amp;"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3" spans="1:9" x14ac:dyDescent="0.25">
      <c r="A3983" t="s">
        <v>3025</v>
      </c>
      <c r="B3983">
        <v>75180019</v>
      </c>
      <c r="C3983" t="s">
        <v>16</v>
      </c>
      <c r="D3983" t="str">
        <f>IF(Tabel_Forespørgsel_fra_Visma28[[#This Row],[SupProd]]=" "," "," - "&amp;Tabel_Forespørgsel_fra_Visma28[[#This Row],[SupProd]])</f>
        <v xml:space="preserve"> </v>
      </c>
      <c r="E3983" t="s">
        <v>16</v>
      </c>
      <c r="F3983" t="str">
        <f>IF(Tabel_Forespørgsel_fra_Visma28[[#This Row],[SupDescr]]=" "," "," - "&amp;Tabel_Forespørgsel_fra_Visma28[[#This Row],[SupDescr]])</f>
        <v xml:space="preserve"> </v>
      </c>
      <c r="G3983" t="s">
        <v>2430</v>
      </c>
      <c r="H3983">
        <v>1</v>
      </c>
      <c r="I3983" t="str">
        <f>IF(A3983=A3982,I3982&amp;CHAR(10)&amp;"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4" spans="1:9" x14ac:dyDescent="0.25">
      <c r="A3984" t="s">
        <v>3034</v>
      </c>
      <c r="B3984">
        <v>75180019</v>
      </c>
      <c r="C3984" t="s">
        <v>16</v>
      </c>
      <c r="D3984" t="str">
        <f>IF(Tabel_Forespørgsel_fra_Visma28[[#This Row],[SupProd]]=" "," "," - "&amp;Tabel_Forespørgsel_fra_Visma28[[#This Row],[SupProd]])</f>
        <v xml:space="preserve"> </v>
      </c>
      <c r="E3984" t="s">
        <v>16</v>
      </c>
      <c r="F3984" t="str">
        <f>IF(Tabel_Forespørgsel_fra_Visma28[[#This Row],[SupDescr]]=" "," "," - "&amp;Tabel_Forespørgsel_fra_Visma28[[#This Row],[SupDescr]])</f>
        <v xml:space="preserve"> </v>
      </c>
      <c r="G3984" t="s">
        <v>2430</v>
      </c>
      <c r="H3984">
        <v>1</v>
      </c>
      <c r="I3984" t="str">
        <f>IF(A3984=A3983,I3983&amp;CHAR(10)&amp;"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5" spans="1:9" x14ac:dyDescent="0.25">
      <c r="A3985" t="s">
        <v>3027</v>
      </c>
      <c r="B3985">
        <v>75180019</v>
      </c>
      <c r="C3985" t="s">
        <v>16</v>
      </c>
      <c r="D3985" t="str">
        <f>IF(Tabel_Forespørgsel_fra_Visma28[[#This Row],[SupProd]]=" "," "," - "&amp;Tabel_Forespørgsel_fra_Visma28[[#This Row],[SupProd]])</f>
        <v xml:space="preserve"> </v>
      </c>
      <c r="E3985" t="s">
        <v>16</v>
      </c>
      <c r="F3985" t="str">
        <f>IF(Tabel_Forespørgsel_fra_Visma28[[#This Row],[SupDescr]]=" "," "," - "&amp;Tabel_Forespørgsel_fra_Visma28[[#This Row],[SupDescr]])</f>
        <v xml:space="preserve"> </v>
      </c>
      <c r="G3985" t="s">
        <v>2430</v>
      </c>
      <c r="H3985">
        <v>1</v>
      </c>
      <c r="I3985" t="str">
        <f>IF(A3985=A3984,I3984&amp;CHAR(10)&amp;"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6" spans="1:9" x14ac:dyDescent="0.25">
      <c r="A3986" t="s">
        <v>2628</v>
      </c>
      <c r="B3986">
        <v>74762273</v>
      </c>
      <c r="C3986" t="s">
        <v>16</v>
      </c>
      <c r="D3986" t="str">
        <f>IF(Tabel_Forespørgsel_fra_Visma28[[#This Row],[SupProd]]=" "," "," - "&amp;Tabel_Forespørgsel_fra_Visma28[[#This Row],[SupProd]])</f>
        <v xml:space="preserve"> </v>
      </c>
      <c r="E3986" t="s">
        <v>16</v>
      </c>
      <c r="F3986" t="str">
        <f>IF(Tabel_Forespørgsel_fra_Visma28[[#This Row],[SupDescr]]=" "," "," - "&amp;Tabel_Forespørgsel_fra_Visma28[[#This Row],[SupDescr]])</f>
        <v xml:space="preserve"> </v>
      </c>
      <c r="G3986" t="s">
        <v>154</v>
      </c>
      <c r="H3986">
        <v>1</v>
      </c>
      <c r="I3986" t="str">
        <f>IF(A3986=A3985,I3985&amp;CHAR(10)&amp;"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87" spans="1:9" x14ac:dyDescent="0.25">
      <c r="A3987" t="s">
        <v>2603</v>
      </c>
      <c r="B3987">
        <v>74762273</v>
      </c>
      <c r="C3987" t="s">
        <v>16</v>
      </c>
      <c r="D3987" t="str">
        <f>IF(Tabel_Forespørgsel_fra_Visma28[[#This Row],[SupProd]]=" "," "," - "&amp;Tabel_Forespørgsel_fra_Visma28[[#This Row],[SupProd]])</f>
        <v xml:space="preserve"> </v>
      </c>
      <c r="E3987" t="s">
        <v>16</v>
      </c>
      <c r="F3987" t="str">
        <f>IF(Tabel_Forespørgsel_fra_Visma28[[#This Row],[SupDescr]]=" "," "," - "&amp;Tabel_Forespørgsel_fra_Visma28[[#This Row],[SupDescr]])</f>
        <v xml:space="preserve"> </v>
      </c>
      <c r="G3987" t="s">
        <v>154</v>
      </c>
      <c r="H3987">
        <v>1</v>
      </c>
      <c r="I3987" t="str">
        <f>IF(A3987=A3986,I3986&amp;CHAR(10)&amp;"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88" spans="1:9" x14ac:dyDescent="0.25">
      <c r="A3988" t="s">
        <v>10752</v>
      </c>
      <c r="B3988">
        <v>75180019</v>
      </c>
      <c r="C3988" t="s">
        <v>16</v>
      </c>
      <c r="D3988" t="str">
        <f>IF(Tabel_Forespørgsel_fra_Visma28[[#This Row],[SupProd]]=" "," "," - "&amp;Tabel_Forespørgsel_fra_Visma28[[#This Row],[SupProd]])</f>
        <v xml:space="preserve"> </v>
      </c>
      <c r="E3988" t="s">
        <v>16</v>
      </c>
      <c r="F3988" t="str">
        <f>IF(Tabel_Forespørgsel_fra_Visma28[[#This Row],[SupDescr]]=" "," "," - "&amp;Tabel_Forespørgsel_fra_Visma28[[#This Row],[SupDescr]])</f>
        <v xml:space="preserve"> </v>
      </c>
      <c r="G3988" t="s">
        <v>2430</v>
      </c>
      <c r="H3988">
        <v>1</v>
      </c>
      <c r="I3988" t="str">
        <f>IF(A3988=A3987,I3987&amp;CHAR(10)&amp;"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9" spans="1:9" x14ac:dyDescent="0.25">
      <c r="A3989" t="s">
        <v>8382</v>
      </c>
      <c r="B3989">
        <v>74762273</v>
      </c>
      <c r="C3989" t="s">
        <v>16</v>
      </c>
      <c r="D3989" t="str">
        <f>IF(Tabel_Forespørgsel_fra_Visma28[[#This Row],[SupProd]]=" "," "," - "&amp;Tabel_Forespørgsel_fra_Visma28[[#This Row],[SupProd]])</f>
        <v xml:space="preserve"> </v>
      </c>
      <c r="E3989" t="s">
        <v>16</v>
      </c>
      <c r="F3989" t="str">
        <f>IF(Tabel_Forespørgsel_fra_Visma28[[#This Row],[SupDescr]]=" "," "," - "&amp;Tabel_Forespørgsel_fra_Visma28[[#This Row],[SupDescr]])</f>
        <v xml:space="preserve"> </v>
      </c>
      <c r="G3989" t="s">
        <v>154</v>
      </c>
      <c r="H3989">
        <v>1</v>
      </c>
      <c r="I3989" t="str">
        <f>IF(A3989=A3988,I3988&amp;CHAR(10)&amp;"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90" spans="1:9" x14ac:dyDescent="0.25">
      <c r="A3990" t="s">
        <v>11423</v>
      </c>
      <c r="B3990">
        <v>75577000</v>
      </c>
      <c r="C3990" t="s">
        <v>16</v>
      </c>
      <c r="D3990" t="str">
        <f>IF(Tabel_Forespørgsel_fra_Visma28[[#This Row],[SupProd]]=" "," "," - "&amp;Tabel_Forespørgsel_fra_Visma28[[#This Row],[SupProd]])</f>
        <v xml:space="preserve"> </v>
      </c>
      <c r="E3990" t="s">
        <v>16</v>
      </c>
      <c r="F3990" t="str">
        <f>IF(Tabel_Forespørgsel_fra_Visma28[[#This Row],[SupDescr]]=" "," "," - "&amp;Tabel_Forespørgsel_fra_Visma28[[#This Row],[SupDescr]])</f>
        <v xml:space="preserve"> </v>
      </c>
      <c r="G3990" t="s">
        <v>3759</v>
      </c>
      <c r="H3990">
        <v>1</v>
      </c>
      <c r="I3990" t="str">
        <f>IF(A3990=A3989,I3989&amp;CHAR(10)&amp;"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91" spans="1:9" x14ac:dyDescent="0.25">
      <c r="A3991" t="s">
        <v>10932</v>
      </c>
      <c r="B3991">
        <v>75211662</v>
      </c>
      <c r="C3991" t="s">
        <v>16</v>
      </c>
      <c r="D3991" t="str">
        <f>IF(Tabel_Forespørgsel_fra_Visma28[[#This Row],[SupProd]]=" "," "," - "&amp;Tabel_Forespørgsel_fra_Visma28[[#This Row],[SupProd]])</f>
        <v xml:space="preserve"> </v>
      </c>
      <c r="E3991" t="s">
        <v>16</v>
      </c>
      <c r="F3991" t="str">
        <f>IF(Tabel_Forespørgsel_fra_Visma28[[#This Row],[SupDescr]]=" "," "," - "&amp;Tabel_Forespørgsel_fra_Visma28[[#This Row],[SupDescr]])</f>
        <v xml:space="preserve"> </v>
      </c>
      <c r="G3991" t="s">
        <v>7015</v>
      </c>
      <c r="H3991">
        <v>1</v>
      </c>
      <c r="I3991" t="str">
        <f>IF(A3991=A3990,I3990&amp;CHAR(10)&amp;"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2" spans="1:9" x14ac:dyDescent="0.25">
      <c r="A3992" t="s">
        <v>12181</v>
      </c>
      <c r="B3992">
        <v>75211662</v>
      </c>
      <c r="C3992" t="s">
        <v>16</v>
      </c>
      <c r="D3992" t="str">
        <f>IF(Tabel_Forespørgsel_fra_Visma28[[#This Row],[SupProd]]=" "," "," - "&amp;Tabel_Forespørgsel_fra_Visma28[[#This Row],[SupProd]])</f>
        <v xml:space="preserve"> </v>
      </c>
      <c r="E3992" t="s">
        <v>16</v>
      </c>
      <c r="F3992" t="str">
        <f>IF(Tabel_Forespørgsel_fra_Visma28[[#This Row],[SupDescr]]=" "," "," - "&amp;Tabel_Forespørgsel_fra_Visma28[[#This Row],[SupDescr]])</f>
        <v xml:space="preserve"> </v>
      </c>
      <c r="G3992" t="s">
        <v>7015</v>
      </c>
      <c r="H3992">
        <v>1</v>
      </c>
      <c r="I3992" t="str">
        <f>IF(A3992=A3991,I3991&amp;CHAR(10)&amp;"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3" spans="1:9" x14ac:dyDescent="0.25">
      <c r="A3993" t="s">
        <v>12182</v>
      </c>
      <c r="B3993">
        <v>75211662</v>
      </c>
      <c r="C3993" t="s">
        <v>16</v>
      </c>
      <c r="D3993" t="str">
        <f>IF(Tabel_Forespørgsel_fra_Visma28[[#This Row],[SupProd]]=" "," "," - "&amp;Tabel_Forespørgsel_fra_Visma28[[#This Row],[SupProd]])</f>
        <v xml:space="preserve"> </v>
      </c>
      <c r="E3993" t="s">
        <v>16</v>
      </c>
      <c r="F3993" t="str">
        <f>IF(Tabel_Forespørgsel_fra_Visma28[[#This Row],[SupDescr]]=" "," "," - "&amp;Tabel_Forespørgsel_fra_Visma28[[#This Row],[SupDescr]])</f>
        <v xml:space="preserve"> </v>
      </c>
      <c r="G3993" t="s">
        <v>7015</v>
      </c>
      <c r="H3993">
        <v>1</v>
      </c>
      <c r="I3993" t="str">
        <f>IF(A3993=A3992,I3992&amp;CHAR(10)&amp;"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4" spans="1:9" x14ac:dyDescent="0.25">
      <c r="A3994" t="s">
        <v>12183</v>
      </c>
      <c r="B3994">
        <v>75211662</v>
      </c>
      <c r="C3994" t="s">
        <v>16</v>
      </c>
      <c r="D3994" t="str">
        <f>IF(Tabel_Forespørgsel_fra_Visma28[[#This Row],[SupProd]]=" "," "," - "&amp;Tabel_Forespørgsel_fra_Visma28[[#This Row],[SupProd]])</f>
        <v xml:space="preserve"> </v>
      </c>
      <c r="E3994" t="s">
        <v>16</v>
      </c>
      <c r="F3994" t="str">
        <f>IF(Tabel_Forespørgsel_fra_Visma28[[#This Row],[SupDescr]]=" "," "," - "&amp;Tabel_Forespørgsel_fra_Visma28[[#This Row],[SupDescr]])</f>
        <v xml:space="preserve"> </v>
      </c>
      <c r="G3994" t="s">
        <v>7015</v>
      </c>
      <c r="H3994">
        <v>1</v>
      </c>
      <c r="I3994" t="str">
        <f>IF(A3994=A3993,I3993&amp;CHAR(10)&amp;"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5" spans="1:9" x14ac:dyDescent="0.25">
      <c r="A3995" t="s">
        <v>12232</v>
      </c>
      <c r="B3995">
        <v>75211662</v>
      </c>
      <c r="C3995" t="s">
        <v>16</v>
      </c>
      <c r="D3995" t="str">
        <f>IF(Tabel_Forespørgsel_fra_Visma28[[#This Row],[SupProd]]=" "," "," - "&amp;Tabel_Forespørgsel_fra_Visma28[[#This Row],[SupProd]])</f>
        <v xml:space="preserve"> </v>
      </c>
      <c r="E3995" t="s">
        <v>16</v>
      </c>
      <c r="F3995" t="str">
        <f>IF(Tabel_Forespørgsel_fra_Visma28[[#This Row],[SupDescr]]=" "," "," - "&amp;Tabel_Forespørgsel_fra_Visma28[[#This Row],[SupDescr]])</f>
        <v xml:space="preserve"> </v>
      </c>
      <c r="G3995" t="s">
        <v>7015</v>
      </c>
      <c r="H3995">
        <v>1</v>
      </c>
      <c r="I3995" t="str">
        <f>IF(A3995=A3994,I3994&amp;CHAR(10)&amp;"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6" spans="1:9" x14ac:dyDescent="0.25">
      <c r="A3996" t="s">
        <v>12184</v>
      </c>
      <c r="B3996">
        <v>75211662</v>
      </c>
      <c r="C3996" t="s">
        <v>16</v>
      </c>
      <c r="D3996" t="str">
        <f>IF(Tabel_Forespørgsel_fra_Visma28[[#This Row],[SupProd]]=" "," "," - "&amp;Tabel_Forespørgsel_fra_Visma28[[#This Row],[SupProd]])</f>
        <v xml:space="preserve"> </v>
      </c>
      <c r="E3996" t="s">
        <v>16</v>
      </c>
      <c r="F3996" t="str">
        <f>IF(Tabel_Forespørgsel_fra_Visma28[[#This Row],[SupDescr]]=" "," "," - "&amp;Tabel_Forespørgsel_fra_Visma28[[#This Row],[SupDescr]])</f>
        <v xml:space="preserve"> </v>
      </c>
      <c r="G3996" t="s">
        <v>7015</v>
      </c>
      <c r="H3996">
        <v>1</v>
      </c>
      <c r="I3996" t="str">
        <f>IF(A3996=A3995,I3995&amp;CHAR(10)&amp;"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7" spans="1:9" x14ac:dyDescent="0.25">
      <c r="A3997" t="s">
        <v>12185</v>
      </c>
      <c r="B3997">
        <v>75211662</v>
      </c>
      <c r="C3997" t="s">
        <v>16</v>
      </c>
      <c r="D3997" t="str">
        <f>IF(Tabel_Forespørgsel_fra_Visma28[[#This Row],[SupProd]]=" "," "," - "&amp;Tabel_Forespørgsel_fra_Visma28[[#This Row],[SupProd]])</f>
        <v xml:space="preserve"> </v>
      </c>
      <c r="E3997" t="s">
        <v>16</v>
      </c>
      <c r="F3997" t="str">
        <f>IF(Tabel_Forespørgsel_fra_Visma28[[#This Row],[SupDescr]]=" "," "," - "&amp;Tabel_Forespørgsel_fra_Visma28[[#This Row],[SupDescr]])</f>
        <v xml:space="preserve"> </v>
      </c>
      <c r="G3997" t="s">
        <v>7015</v>
      </c>
      <c r="H3997">
        <v>1</v>
      </c>
      <c r="I3997" t="str">
        <f>IF(A3997=A3996,I3996&amp;CHAR(10)&amp;"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8" spans="1:9" x14ac:dyDescent="0.25">
      <c r="A3998" t="s">
        <v>12186</v>
      </c>
      <c r="B3998">
        <v>75211662</v>
      </c>
      <c r="C3998" t="s">
        <v>16</v>
      </c>
      <c r="D3998" t="str">
        <f>IF(Tabel_Forespørgsel_fra_Visma28[[#This Row],[SupProd]]=" "," "," - "&amp;Tabel_Forespørgsel_fra_Visma28[[#This Row],[SupProd]])</f>
        <v xml:space="preserve"> </v>
      </c>
      <c r="E3998" t="s">
        <v>16</v>
      </c>
      <c r="F3998" t="str">
        <f>IF(Tabel_Forespørgsel_fra_Visma28[[#This Row],[SupDescr]]=" "," "," - "&amp;Tabel_Forespørgsel_fra_Visma28[[#This Row],[SupDescr]])</f>
        <v xml:space="preserve"> </v>
      </c>
      <c r="G3998" t="s">
        <v>7015</v>
      </c>
      <c r="H3998">
        <v>1</v>
      </c>
      <c r="I3998" t="str">
        <f>IF(A3998=A3997,I3997&amp;CHAR(10)&amp;"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9" spans="1:9" x14ac:dyDescent="0.25">
      <c r="A3999" t="s">
        <v>12227</v>
      </c>
      <c r="B3999">
        <v>75211662</v>
      </c>
      <c r="C3999" t="s">
        <v>16</v>
      </c>
      <c r="D3999" t="str">
        <f>IF(Tabel_Forespørgsel_fra_Visma28[[#This Row],[SupProd]]=" "," "," - "&amp;Tabel_Forespørgsel_fra_Visma28[[#This Row],[SupProd]])</f>
        <v xml:space="preserve"> </v>
      </c>
      <c r="E3999" t="s">
        <v>16</v>
      </c>
      <c r="F3999" t="str">
        <f>IF(Tabel_Forespørgsel_fra_Visma28[[#This Row],[SupDescr]]=" "," "," - "&amp;Tabel_Forespørgsel_fra_Visma28[[#This Row],[SupDescr]])</f>
        <v xml:space="preserve"> </v>
      </c>
      <c r="G3999" t="s">
        <v>7015</v>
      </c>
      <c r="H3999">
        <v>1</v>
      </c>
      <c r="I3999" t="str">
        <f>IF(A3999=A3998,I3998&amp;CHAR(10)&amp;"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0" spans="1:9" x14ac:dyDescent="0.25">
      <c r="A4000" t="s">
        <v>12228</v>
      </c>
      <c r="B4000">
        <v>75211662</v>
      </c>
      <c r="C4000" t="s">
        <v>16</v>
      </c>
      <c r="D4000" t="str">
        <f>IF(Tabel_Forespørgsel_fra_Visma28[[#This Row],[SupProd]]=" "," "," - "&amp;Tabel_Forespørgsel_fra_Visma28[[#This Row],[SupProd]])</f>
        <v xml:space="preserve"> </v>
      </c>
      <c r="E4000" t="s">
        <v>16</v>
      </c>
      <c r="F4000" t="str">
        <f>IF(Tabel_Forespørgsel_fra_Visma28[[#This Row],[SupDescr]]=" "," "," - "&amp;Tabel_Forespørgsel_fra_Visma28[[#This Row],[SupDescr]])</f>
        <v xml:space="preserve"> </v>
      </c>
      <c r="G4000" t="s">
        <v>7015</v>
      </c>
      <c r="H4000">
        <v>1</v>
      </c>
      <c r="I4000" t="str">
        <f>IF(A4000=A3999,I3999&amp;CHAR(10)&amp;"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1" spans="1:9" x14ac:dyDescent="0.25">
      <c r="A4001" t="s">
        <v>12237</v>
      </c>
      <c r="B4001">
        <v>75211662</v>
      </c>
      <c r="C4001" t="s">
        <v>16</v>
      </c>
      <c r="D4001" t="str">
        <f>IF(Tabel_Forespørgsel_fra_Visma28[[#This Row],[SupProd]]=" "," "," - "&amp;Tabel_Forespørgsel_fra_Visma28[[#This Row],[SupProd]])</f>
        <v xml:space="preserve"> </v>
      </c>
      <c r="E4001" t="s">
        <v>16</v>
      </c>
      <c r="F4001" t="str">
        <f>IF(Tabel_Forespørgsel_fra_Visma28[[#This Row],[SupDescr]]=" "," "," - "&amp;Tabel_Forespørgsel_fra_Visma28[[#This Row],[SupDescr]])</f>
        <v xml:space="preserve"> </v>
      </c>
      <c r="G4001" t="s">
        <v>7015</v>
      </c>
      <c r="H4001">
        <v>1</v>
      </c>
      <c r="I4001" t="str">
        <f>IF(A4001=A4000,I4000&amp;CHAR(10)&amp;"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2" spans="1:9" x14ac:dyDescent="0.25">
      <c r="A4002" t="s">
        <v>12229</v>
      </c>
      <c r="B4002">
        <v>75211662</v>
      </c>
      <c r="C4002" t="s">
        <v>16</v>
      </c>
      <c r="D4002" t="str">
        <f>IF(Tabel_Forespørgsel_fra_Visma28[[#This Row],[SupProd]]=" "," "," - "&amp;Tabel_Forespørgsel_fra_Visma28[[#This Row],[SupProd]])</f>
        <v xml:space="preserve"> </v>
      </c>
      <c r="E4002" t="s">
        <v>16</v>
      </c>
      <c r="F4002" t="str">
        <f>IF(Tabel_Forespørgsel_fra_Visma28[[#This Row],[SupDescr]]=" "," "," - "&amp;Tabel_Forespørgsel_fra_Visma28[[#This Row],[SupDescr]])</f>
        <v xml:space="preserve"> </v>
      </c>
      <c r="G4002" t="s">
        <v>7015</v>
      </c>
      <c r="H4002">
        <v>1</v>
      </c>
      <c r="I4002" t="str">
        <f>IF(A4002=A4001,I4001&amp;CHAR(10)&amp;"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3" spans="1:9" x14ac:dyDescent="0.25">
      <c r="A4003" t="s">
        <v>12231</v>
      </c>
      <c r="B4003">
        <v>75211662</v>
      </c>
      <c r="C4003" t="s">
        <v>16</v>
      </c>
      <c r="D4003" t="str">
        <f>IF(Tabel_Forespørgsel_fra_Visma28[[#This Row],[SupProd]]=" "," "," - "&amp;Tabel_Forespørgsel_fra_Visma28[[#This Row],[SupProd]])</f>
        <v xml:space="preserve"> </v>
      </c>
      <c r="E4003" t="s">
        <v>16</v>
      </c>
      <c r="F4003" t="str">
        <f>IF(Tabel_Forespørgsel_fra_Visma28[[#This Row],[SupDescr]]=" "," "," - "&amp;Tabel_Forespørgsel_fra_Visma28[[#This Row],[SupDescr]])</f>
        <v xml:space="preserve"> </v>
      </c>
      <c r="G4003" t="s">
        <v>7015</v>
      </c>
      <c r="H4003">
        <v>1</v>
      </c>
      <c r="I4003" t="str">
        <f>IF(A4003=A4002,I4002&amp;CHAR(10)&amp;"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4" spans="1:9" x14ac:dyDescent="0.25">
      <c r="A4004" t="s">
        <v>12243</v>
      </c>
      <c r="B4004">
        <v>75211662</v>
      </c>
      <c r="C4004" t="s">
        <v>16</v>
      </c>
      <c r="D4004" t="str">
        <f>IF(Tabel_Forespørgsel_fra_Visma28[[#This Row],[SupProd]]=" "," "," - "&amp;Tabel_Forespørgsel_fra_Visma28[[#This Row],[SupProd]])</f>
        <v xml:space="preserve"> </v>
      </c>
      <c r="E4004" t="s">
        <v>16</v>
      </c>
      <c r="F4004" t="str">
        <f>IF(Tabel_Forespørgsel_fra_Visma28[[#This Row],[SupDescr]]=" "," "," - "&amp;Tabel_Forespørgsel_fra_Visma28[[#This Row],[SupDescr]])</f>
        <v xml:space="preserve"> </v>
      </c>
      <c r="G4004" t="s">
        <v>7015</v>
      </c>
      <c r="H4004">
        <v>1</v>
      </c>
      <c r="I4004" t="str">
        <f>IF(A4004=A4003,I4003&amp;CHAR(10)&amp;"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5" spans="1:9" x14ac:dyDescent="0.25">
      <c r="A4005" t="s">
        <v>12244</v>
      </c>
      <c r="B4005">
        <v>75211662</v>
      </c>
      <c r="C4005" t="s">
        <v>16</v>
      </c>
      <c r="D4005" t="str">
        <f>IF(Tabel_Forespørgsel_fra_Visma28[[#This Row],[SupProd]]=" "," "," - "&amp;Tabel_Forespørgsel_fra_Visma28[[#This Row],[SupProd]])</f>
        <v xml:space="preserve"> </v>
      </c>
      <c r="E4005" t="s">
        <v>16</v>
      </c>
      <c r="F4005" t="str">
        <f>IF(Tabel_Forespørgsel_fra_Visma28[[#This Row],[SupDescr]]=" "," "," - "&amp;Tabel_Forespørgsel_fra_Visma28[[#This Row],[SupDescr]])</f>
        <v xml:space="preserve"> </v>
      </c>
      <c r="G4005" t="s">
        <v>7015</v>
      </c>
      <c r="H4005">
        <v>1</v>
      </c>
      <c r="I4005" t="str">
        <f>IF(A4005=A4004,I4004&amp;CHAR(10)&amp;"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6" spans="1:9" x14ac:dyDescent="0.25">
      <c r="A4006" t="s">
        <v>11559</v>
      </c>
      <c r="B4006">
        <v>75196500</v>
      </c>
      <c r="C4006" t="s">
        <v>16</v>
      </c>
      <c r="D4006" t="str">
        <f>IF(Tabel_Forespørgsel_fra_Visma28[[#This Row],[SupProd]]=" "," "," - "&amp;Tabel_Forespørgsel_fra_Visma28[[#This Row],[SupProd]])</f>
        <v xml:space="preserve"> </v>
      </c>
      <c r="E4006" t="s">
        <v>16</v>
      </c>
      <c r="F4006" t="str">
        <f>IF(Tabel_Forespørgsel_fra_Visma28[[#This Row],[SupDescr]]=" "," "," - "&amp;Tabel_Forespørgsel_fra_Visma28[[#This Row],[SupDescr]])</f>
        <v xml:space="preserve"> </v>
      </c>
      <c r="G4006" t="s">
        <v>2425</v>
      </c>
      <c r="H4006">
        <v>1</v>
      </c>
      <c r="I4006" t="str">
        <f>IF(A4006=A4005,I4005&amp;CHAR(10)&amp;"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007" spans="1:9" x14ac:dyDescent="0.25">
      <c r="A4007" t="s">
        <v>11564</v>
      </c>
      <c r="B4007">
        <v>75196500</v>
      </c>
      <c r="C4007" t="s">
        <v>16</v>
      </c>
      <c r="D4007" t="str">
        <f>IF(Tabel_Forespørgsel_fra_Visma28[[#This Row],[SupProd]]=" "," "," - "&amp;Tabel_Forespørgsel_fra_Visma28[[#This Row],[SupProd]])</f>
        <v xml:space="preserve"> </v>
      </c>
      <c r="E4007" t="s">
        <v>16</v>
      </c>
      <c r="F4007" t="str">
        <f>IF(Tabel_Forespørgsel_fra_Visma28[[#This Row],[SupDescr]]=" "," "," - "&amp;Tabel_Forespørgsel_fra_Visma28[[#This Row],[SupDescr]])</f>
        <v xml:space="preserve"> </v>
      </c>
      <c r="G4007" t="s">
        <v>2425</v>
      </c>
      <c r="H4007">
        <v>1</v>
      </c>
      <c r="I4007" t="str">
        <f>IF(A4007=A4006,I4006&amp;CHAR(10)&amp;"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008" spans="1:9" x14ac:dyDescent="0.25">
      <c r="A4008" t="s">
        <v>14866</v>
      </c>
      <c r="B4008">
        <v>66158040</v>
      </c>
      <c r="C4008" t="s">
        <v>16</v>
      </c>
      <c r="D4008" t="str">
        <f>IF(Tabel_Forespørgsel_fra_Visma28[[#This Row],[SupProd]]=" "," "," - "&amp;Tabel_Forespørgsel_fra_Visma28[[#This Row],[SupProd]])</f>
        <v xml:space="preserve"> </v>
      </c>
      <c r="E4008" t="s">
        <v>16</v>
      </c>
      <c r="F4008" t="str">
        <f>IF(Tabel_Forespørgsel_fra_Visma28[[#This Row],[SupDescr]]=" "," "," - "&amp;Tabel_Forespørgsel_fra_Visma28[[#This Row],[SupDescr]])</f>
        <v xml:space="preserve"> </v>
      </c>
      <c r="G4008" t="s">
        <v>13920</v>
      </c>
      <c r="H4008">
        <v>1</v>
      </c>
      <c r="I4008" t="str">
        <f>IF(A4008=A4007,I4007&amp;CHAR(10)&amp;"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09" spans="1:9" x14ac:dyDescent="0.25">
      <c r="A4009" t="s">
        <v>14847</v>
      </c>
      <c r="B4009">
        <v>66158040</v>
      </c>
      <c r="C4009" t="s">
        <v>16</v>
      </c>
      <c r="D4009" t="str">
        <f>IF(Tabel_Forespørgsel_fra_Visma28[[#This Row],[SupProd]]=" "," "," - "&amp;Tabel_Forespørgsel_fra_Visma28[[#This Row],[SupProd]])</f>
        <v xml:space="preserve"> </v>
      </c>
      <c r="E4009" t="s">
        <v>16</v>
      </c>
      <c r="F4009" t="str">
        <f>IF(Tabel_Forespørgsel_fra_Visma28[[#This Row],[SupDescr]]=" "," "," - "&amp;Tabel_Forespørgsel_fra_Visma28[[#This Row],[SupDescr]])</f>
        <v xml:space="preserve"> </v>
      </c>
      <c r="G4009" t="s">
        <v>13920</v>
      </c>
      <c r="H4009">
        <v>1</v>
      </c>
      <c r="I4009" t="str">
        <f>IF(A4009=A4008,I4008&amp;CHAR(10)&amp;"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0" spans="1:9" x14ac:dyDescent="0.25">
      <c r="A4010" t="s">
        <v>14852</v>
      </c>
      <c r="B4010">
        <v>66158040</v>
      </c>
      <c r="C4010" t="s">
        <v>16</v>
      </c>
      <c r="D4010" t="str">
        <f>IF(Tabel_Forespørgsel_fra_Visma28[[#This Row],[SupProd]]=" "," "," - "&amp;Tabel_Forespørgsel_fra_Visma28[[#This Row],[SupProd]])</f>
        <v xml:space="preserve"> </v>
      </c>
      <c r="E4010" t="s">
        <v>16</v>
      </c>
      <c r="F4010" t="str">
        <f>IF(Tabel_Forespørgsel_fra_Visma28[[#This Row],[SupDescr]]=" "," "," - "&amp;Tabel_Forespørgsel_fra_Visma28[[#This Row],[SupDescr]])</f>
        <v xml:space="preserve"> </v>
      </c>
      <c r="G4010" t="s">
        <v>13920</v>
      </c>
      <c r="H4010">
        <v>1</v>
      </c>
      <c r="I4010" t="str">
        <f>IF(A4010=A4009,I4009&amp;CHAR(10)&amp;"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1" spans="1:9" x14ac:dyDescent="0.25">
      <c r="A4011" t="s">
        <v>14855</v>
      </c>
      <c r="B4011">
        <v>66158040</v>
      </c>
      <c r="C4011" t="s">
        <v>16</v>
      </c>
      <c r="D4011" t="str">
        <f>IF(Tabel_Forespørgsel_fra_Visma28[[#This Row],[SupProd]]=" "," "," - "&amp;Tabel_Forespørgsel_fra_Visma28[[#This Row],[SupProd]])</f>
        <v xml:space="preserve"> </v>
      </c>
      <c r="E4011" t="s">
        <v>16</v>
      </c>
      <c r="F4011" t="str">
        <f>IF(Tabel_Forespørgsel_fra_Visma28[[#This Row],[SupDescr]]=" "," "," - "&amp;Tabel_Forespørgsel_fra_Visma28[[#This Row],[SupDescr]])</f>
        <v xml:space="preserve"> </v>
      </c>
      <c r="G4011" t="s">
        <v>13920</v>
      </c>
      <c r="H4011">
        <v>1</v>
      </c>
      <c r="I4011" t="str">
        <f>IF(A4011=A4010,I4010&amp;CHAR(10)&amp;"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2" spans="1:9" x14ac:dyDescent="0.25">
      <c r="A4012" t="s">
        <v>14856</v>
      </c>
      <c r="B4012">
        <v>66158040</v>
      </c>
      <c r="C4012" t="s">
        <v>16</v>
      </c>
      <c r="D4012" t="str">
        <f>IF(Tabel_Forespørgsel_fra_Visma28[[#This Row],[SupProd]]=" "," "," - "&amp;Tabel_Forespørgsel_fra_Visma28[[#This Row],[SupProd]])</f>
        <v xml:space="preserve"> </v>
      </c>
      <c r="E4012" t="s">
        <v>16</v>
      </c>
      <c r="F4012" t="str">
        <f>IF(Tabel_Forespørgsel_fra_Visma28[[#This Row],[SupDescr]]=" "," "," - "&amp;Tabel_Forespørgsel_fra_Visma28[[#This Row],[SupDescr]])</f>
        <v xml:space="preserve"> </v>
      </c>
      <c r="G4012" t="s">
        <v>13920</v>
      </c>
      <c r="H4012">
        <v>1</v>
      </c>
      <c r="I4012" t="str">
        <f>IF(A4012=A4011,I4011&amp;CHAR(10)&amp;"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3" spans="1:9" x14ac:dyDescent="0.25">
      <c r="A4013" t="s">
        <v>14857</v>
      </c>
      <c r="B4013">
        <v>66158040</v>
      </c>
      <c r="C4013" t="s">
        <v>16</v>
      </c>
      <c r="D4013" t="str">
        <f>IF(Tabel_Forespørgsel_fra_Visma28[[#This Row],[SupProd]]=" "," "," - "&amp;Tabel_Forespørgsel_fra_Visma28[[#This Row],[SupProd]])</f>
        <v xml:space="preserve"> </v>
      </c>
      <c r="E4013" t="s">
        <v>16</v>
      </c>
      <c r="F4013" t="str">
        <f>IF(Tabel_Forespørgsel_fra_Visma28[[#This Row],[SupDescr]]=" "," "," - "&amp;Tabel_Forespørgsel_fra_Visma28[[#This Row],[SupDescr]])</f>
        <v xml:space="preserve"> </v>
      </c>
      <c r="G4013" t="s">
        <v>13920</v>
      </c>
      <c r="H4013">
        <v>1</v>
      </c>
      <c r="I4013" t="str">
        <f>IF(A4013=A4012,I4012&amp;CHAR(10)&amp;"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4" spans="1:9" x14ac:dyDescent="0.25">
      <c r="A4014" t="s">
        <v>14869</v>
      </c>
      <c r="B4014">
        <v>66158040</v>
      </c>
      <c r="C4014" t="s">
        <v>16</v>
      </c>
      <c r="D4014" t="str">
        <f>IF(Tabel_Forespørgsel_fra_Visma28[[#This Row],[SupProd]]=" "," "," - "&amp;Tabel_Forespørgsel_fra_Visma28[[#This Row],[SupProd]])</f>
        <v xml:space="preserve"> </v>
      </c>
      <c r="E4014" t="s">
        <v>16</v>
      </c>
      <c r="F4014" t="str">
        <f>IF(Tabel_Forespørgsel_fra_Visma28[[#This Row],[SupDescr]]=" "," "," - "&amp;Tabel_Forespørgsel_fra_Visma28[[#This Row],[SupDescr]])</f>
        <v xml:space="preserve"> </v>
      </c>
      <c r="G4014" t="s">
        <v>13920</v>
      </c>
      <c r="H4014">
        <v>1</v>
      </c>
      <c r="I4014" t="str">
        <f>IF(A4014=A4013,I4013&amp;CHAR(10)&amp;"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5" spans="1:9" x14ac:dyDescent="0.25">
      <c r="A4015" t="s">
        <v>14862</v>
      </c>
      <c r="B4015">
        <v>66158040</v>
      </c>
      <c r="C4015" t="s">
        <v>16</v>
      </c>
      <c r="D4015" t="str">
        <f>IF(Tabel_Forespørgsel_fra_Visma28[[#This Row],[SupProd]]=" "," "," - "&amp;Tabel_Forespørgsel_fra_Visma28[[#This Row],[SupProd]])</f>
        <v xml:space="preserve"> </v>
      </c>
      <c r="E4015" t="s">
        <v>16</v>
      </c>
      <c r="F4015" t="str">
        <f>IF(Tabel_Forespørgsel_fra_Visma28[[#This Row],[SupDescr]]=" "," "," - "&amp;Tabel_Forespørgsel_fra_Visma28[[#This Row],[SupDescr]])</f>
        <v xml:space="preserve"> </v>
      </c>
      <c r="G4015" t="s">
        <v>13920</v>
      </c>
      <c r="H4015">
        <v>1</v>
      </c>
      <c r="I4015" t="str">
        <f>IF(A4015=A4014,I4014&amp;CHAR(10)&amp;"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6" spans="1:9" x14ac:dyDescent="0.25">
      <c r="A4016" t="s">
        <v>14858</v>
      </c>
      <c r="B4016">
        <v>66158040</v>
      </c>
      <c r="C4016" t="s">
        <v>16</v>
      </c>
      <c r="D4016" t="str">
        <f>IF(Tabel_Forespørgsel_fra_Visma28[[#This Row],[SupProd]]=" "," "," - "&amp;Tabel_Forespørgsel_fra_Visma28[[#This Row],[SupProd]])</f>
        <v xml:space="preserve"> </v>
      </c>
      <c r="E4016" t="s">
        <v>16</v>
      </c>
      <c r="F4016" t="str">
        <f>IF(Tabel_Forespørgsel_fra_Visma28[[#This Row],[SupDescr]]=" "," "," - "&amp;Tabel_Forespørgsel_fra_Visma28[[#This Row],[SupDescr]])</f>
        <v xml:space="preserve"> </v>
      </c>
      <c r="G4016" t="s">
        <v>13920</v>
      </c>
      <c r="H4016">
        <v>1</v>
      </c>
      <c r="I4016" t="str">
        <f>IF(A4016=A4015,I4015&amp;CHAR(10)&amp;"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7" spans="1:9" x14ac:dyDescent="0.25">
      <c r="A4017" t="s">
        <v>14859</v>
      </c>
      <c r="B4017">
        <v>66158040</v>
      </c>
      <c r="C4017" t="s">
        <v>16</v>
      </c>
      <c r="D4017" t="str">
        <f>IF(Tabel_Forespørgsel_fra_Visma28[[#This Row],[SupProd]]=" "," "," - "&amp;Tabel_Forespørgsel_fra_Visma28[[#This Row],[SupProd]])</f>
        <v xml:space="preserve"> </v>
      </c>
      <c r="E4017" t="s">
        <v>16</v>
      </c>
      <c r="F4017" t="str">
        <f>IF(Tabel_Forespørgsel_fra_Visma28[[#This Row],[SupDescr]]=" "," "," - "&amp;Tabel_Forespørgsel_fra_Visma28[[#This Row],[SupDescr]])</f>
        <v xml:space="preserve"> </v>
      </c>
      <c r="G4017" t="s">
        <v>13920</v>
      </c>
      <c r="H4017">
        <v>1</v>
      </c>
      <c r="I4017" t="str">
        <f>IF(A4017=A4016,I4016&amp;CHAR(10)&amp;"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8" spans="1:9" x14ac:dyDescent="0.25">
      <c r="A4018" t="s">
        <v>14870</v>
      </c>
      <c r="B4018">
        <v>66158040</v>
      </c>
      <c r="C4018" t="s">
        <v>16</v>
      </c>
      <c r="D4018" t="str">
        <f>IF(Tabel_Forespørgsel_fra_Visma28[[#This Row],[SupProd]]=" "," "," - "&amp;Tabel_Forespørgsel_fra_Visma28[[#This Row],[SupProd]])</f>
        <v xml:space="preserve"> </v>
      </c>
      <c r="E4018" t="s">
        <v>16</v>
      </c>
      <c r="F4018" t="str">
        <f>IF(Tabel_Forespørgsel_fra_Visma28[[#This Row],[SupDescr]]=" "," "," - "&amp;Tabel_Forespørgsel_fra_Visma28[[#This Row],[SupDescr]])</f>
        <v xml:space="preserve"> </v>
      </c>
      <c r="G4018" t="s">
        <v>13920</v>
      </c>
      <c r="H4018">
        <v>1</v>
      </c>
      <c r="I4018" t="str">
        <f>IF(A4018=A4017,I4017&amp;CHAR(10)&amp;"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9" spans="1:9" x14ac:dyDescent="0.25">
      <c r="A4019" t="s">
        <v>14863</v>
      </c>
      <c r="B4019">
        <v>66158040</v>
      </c>
      <c r="C4019" t="s">
        <v>16</v>
      </c>
      <c r="D4019" t="str">
        <f>IF(Tabel_Forespørgsel_fra_Visma28[[#This Row],[SupProd]]=" "," "," - "&amp;Tabel_Forespørgsel_fra_Visma28[[#This Row],[SupProd]])</f>
        <v xml:space="preserve"> </v>
      </c>
      <c r="E4019" t="s">
        <v>16</v>
      </c>
      <c r="F4019" t="str">
        <f>IF(Tabel_Forespørgsel_fra_Visma28[[#This Row],[SupDescr]]=" "," "," - "&amp;Tabel_Forespørgsel_fra_Visma28[[#This Row],[SupDescr]])</f>
        <v xml:space="preserve"> </v>
      </c>
      <c r="G4019" t="s">
        <v>13920</v>
      </c>
      <c r="H4019">
        <v>1</v>
      </c>
      <c r="I4019" t="str">
        <f>IF(A4019=A4018,I4018&amp;CHAR(10)&amp;"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0" spans="1:9" x14ac:dyDescent="0.25">
      <c r="A4020" t="s">
        <v>14864</v>
      </c>
      <c r="B4020">
        <v>66158040</v>
      </c>
      <c r="C4020" t="s">
        <v>16</v>
      </c>
      <c r="D4020" t="str">
        <f>IF(Tabel_Forespørgsel_fra_Visma28[[#This Row],[SupProd]]=" "," "," - "&amp;Tabel_Forespørgsel_fra_Visma28[[#This Row],[SupProd]])</f>
        <v xml:space="preserve"> </v>
      </c>
      <c r="E4020" t="s">
        <v>16</v>
      </c>
      <c r="F4020" t="str">
        <f>IF(Tabel_Forespørgsel_fra_Visma28[[#This Row],[SupDescr]]=" "," "," - "&amp;Tabel_Forespørgsel_fra_Visma28[[#This Row],[SupDescr]])</f>
        <v xml:space="preserve"> </v>
      </c>
      <c r="G4020" t="s">
        <v>13920</v>
      </c>
      <c r="H4020">
        <v>1</v>
      </c>
      <c r="I4020" t="str">
        <f>IF(A4020=A4019,I4019&amp;CHAR(10)&amp;"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1" spans="1:9" x14ac:dyDescent="0.25">
      <c r="A4021" t="s">
        <v>14871</v>
      </c>
      <c r="B4021">
        <v>66158040</v>
      </c>
      <c r="C4021" t="s">
        <v>16</v>
      </c>
      <c r="D4021" t="str">
        <f>IF(Tabel_Forespørgsel_fra_Visma28[[#This Row],[SupProd]]=" "," "," - "&amp;Tabel_Forespørgsel_fra_Visma28[[#This Row],[SupProd]])</f>
        <v xml:space="preserve"> </v>
      </c>
      <c r="E4021" t="s">
        <v>16</v>
      </c>
      <c r="F4021" t="str">
        <f>IF(Tabel_Forespørgsel_fra_Visma28[[#This Row],[SupDescr]]=" "," "," - "&amp;Tabel_Forespørgsel_fra_Visma28[[#This Row],[SupDescr]])</f>
        <v xml:space="preserve"> </v>
      </c>
      <c r="G4021" t="s">
        <v>13920</v>
      </c>
      <c r="H4021">
        <v>1</v>
      </c>
      <c r="I4021" t="str">
        <f>IF(A4021=A4020,I4020&amp;CHAR(10)&amp;"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2" spans="1:9" x14ac:dyDescent="0.25">
      <c r="A4022" t="s">
        <v>14867</v>
      </c>
      <c r="B4022">
        <v>66158040</v>
      </c>
      <c r="C4022" t="s">
        <v>16</v>
      </c>
      <c r="D4022" t="str">
        <f>IF(Tabel_Forespørgsel_fra_Visma28[[#This Row],[SupProd]]=" "," "," - "&amp;Tabel_Forespørgsel_fra_Visma28[[#This Row],[SupProd]])</f>
        <v xml:space="preserve"> </v>
      </c>
      <c r="E4022" t="s">
        <v>16</v>
      </c>
      <c r="F4022" t="str">
        <f>IF(Tabel_Forespørgsel_fra_Visma28[[#This Row],[SupDescr]]=" "," "," - "&amp;Tabel_Forespørgsel_fra_Visma28[[#This Row],[SupDescr]])</f>
        <v xml:space="preserve"> </v>
      </c>
      <c r="G4022" t="s">
        <v>13920</v>
      </c>
      <c r="H4022">
        <v>1</v>
      </c>
      <c r="I4022" t="str">
        <f>IF(A4022=A4021,I4021&amp;CHAR(10)&amp;"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3" spans="1:9" x14ac:dyDescent="0.25">
      <c r="A4023" t="s">
        <v>14819</v>
      </c>
      <c r="B4023">
        <v>66158040</v>
      </c>
      <c r="C4023" t="s">
        <v>16</v>
      </c>
      <c r="D4023" t="str">
        <f>IF(Tabel_Forespørgsel_fra_Visma28[[#This Row],[SupProd]]=" "," "," - "&amp;Tabel_Forespørgsel_fra_Visma28[[#This Row],[SupProd]])</f>
        <v xml:space="preserve"> </v>
      </c>
      <c r="E4023" t="s">
        <v>16</v>
      </c>
      <c r="F4023" t="str">
        <f>IF(Tabel_Forespørgsel_fra_Visma28[[#This Row],[SupDescr]]=" "," "," - "&amp;Tabel_Forespørgsel_fra_Visma28[[#This Row],[SupDescr]])</f>
        <v xml:space="preserve"> </v>
      </c>
      <c r="G4023" t="s">
        <v>13920</v>
      </c>
      <c r="H4023">
        <v>1</v>
      </c>
      <c r="I4023" t="str">
        <f>IF(A4023=A4022,I4022&amp;CHAR(10)&amp;"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4" spans="1:9" x14ac:dyDescent="0.25">
      <c r="A4024" t="s">
        <v>14826</v>
      </c>
      <c r="B4024">
        <v>66158040</v>
      </c>
      <c r="C4024" t="s">
        <v>16</v>
      </c>
      <c r="D4024" t="str">
        <f>IF(Tabel_Forespørgsel_fra_Visma28[[#This Row],[SupProd]]=" "," "," - "&amp;Tabel_Forespørgsel_fra_Visma28[[#This Row],[SupProd]])</f>
        <v xml:space="preserve"> </v>
      </c>
      <c r="E4024" t="s">
        <v>16</v>
      </c>
      <c r="F4024" t="str">
        <f>IF(Tabel_Forespørgsel_fra_Visma28[[#This Row],[SupDescr]]=" "," "," - "&amp;Tabel_Forespørgsel_fra_Visma28[[#This Row],[SupDescr]])</f>
        <v xml:space="preserve"> </v>
      </c>
      <c r="G4024" t="s">
        <v>13920</v>
      </c>
      <c r="H4024">
        <v>1</v>
      </c>
      <c r="I4024" t="str">
        <f>IF(A4024=A4023,I4023&amp;CHAR(10)&amp;"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5" spans="1:9" x14ac:dyDescent="0.25">
      <c r="A4025" t="s">
        <v>14820</v>
      </c>
      <c r="B4025">
        <v>66158040</v>
      </c>
      <c r="C4025" t="s">
        <v>16</v>
      </c>
      <c r="D4025" t="str">
        <f>IF(Tabel_Forespørgsel_fra_Visma28[[#This Row],[SupProd]]=" "," "," - "&amp;Tabel_Forespørgsel_fra_Visma28[[#This Row],[SupProd]])</f>
        <v xml:space="preserve"> </v>
      </c>
      <c r="E4025" t="s">
        <v>16</v>
      </c>
      <c r="F4025" t="str">
        <f>IF(Tabel_Forespørgsel_fra_Visma28[[#This Row],[SupDescr]]=" "," "," - "&amp;Tabel_Forespørgsel_fra_Visma28[[#This Row],[SupDescr]])</f>
        <v xml:space="preserve"> </v>
      </c>
      <c r="G4025" t="s">
        <v>13920</v>
      </c>
      <c r="H4025">
        <v>1</v>
      </c>
      <c r="I4025" t="str">
        <f>IF(A4025=A4024,I4024&amp;CHAR(10)&amp;"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6" spans="1:9" x14ac:dyDescent="0.25">
      <c r="A4026" t="s">
        <v>14876</v>
      </c>
      <c r="B4026">
        <v>66158040</v>
      </c>
      <c r="C4026" t="s">
        <v>16</v>
      </c>
      <c r="D4026" t="str">
        <f>IF(Tabel_Forespørgsel_fra_Visma28[[#This Row],[SupProd]]=" "," "," - "&amp;Tabel_Forespørgsel_fra_Visma28[[#This Row],[SupProd]])</f>
        <v xml:space="preserve"> </v>
      </c>
      <c r="E4026" t="s">
        <v>16</v>
      </c>
      <c r="F4026" t="str">
        <f>IF(Tabel_Forespørgsel_fra_Visma28[[#This Row],[SupDescr]]=" "," "," - "&amp;Tabel_Forespørgsel_fra_Visma28[[#This Row],[SupDescr]])</f>
        <v xml:space="preserve"> </v>
      </c>
      <c r="G4026" t="s">
        <v>13920</v>
      </c>
      <c r="H4026">
        <v>1</v>
      </c>
      <c r="I4026" t="str">
        <f>IF(A4026=A4025,I4025&amp;CHAR(10)&amp;"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7" spans="1:9" x14ac:dyDescent="0.25">
      <c r="A4027" t="s">
        <v>14868</v>
      </c>
      <c r="B4027">
        <v>66158040</v>
      </c>
      <c r="C4027" t="s">
        <v>16</v>
      </c>
      <c r="D4027" t="str">
        <f>IF(Tabel_Forespørgsel_fra_Visma28[[#This Row],[SupProd]]=" "," "," - "&amp;Tabel_Forespørgsel_fra_Visma28[[#This Row],[SupProd]])</f>
        <v xml:space="preserve"> </v>
      </c>
      <c r="E4027" t="s">
        <v>16</v>
      </c>
      <c r="F4027" t="str">
        <f>IF(Tabel_Forespørgsel_fra_Visma28[[#This Row],[SupDescr]]=" "," "," - "&amp;Tabel_Forespørgsel_fra_Visma28[[#This Row],[SupDescr]])</f>
        <v xml:space="preserve"> </v>
      </c>
      <c r="G4027" t="s">
        <v>13920</v>
      </c>
      <c r="H4027">
        <v>1</v>
      </c>
      <c r="I4027" t="str">
        <f>IF(A4027=A4026,I4026&amp;CHAR(10)&amp;"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8" spans="1:9" x14ac:dyDescent="0.25">
      <c r="A4028" t="s">
        <v>14827</v>
      </c>
      <c r="B4028">
        <v>66158040</v>
      </c>
      <c r="C4028" t="s">
        <v>16</v>
      </c>
      <c r="D4028" t="str">
        <f>IF(Tabel_Forespørgsel_fra_Visma28[[#This Row],[SupProd]]=" "," "," - "&amp;Tabel_Forespørgsel_fra_Visma28[[#This Row],[SupProd]])</f>
        <v xml:space="preserve"> </v>
      </c>
      <c r="E4028" t="s">
        <v>16</v>
      </c>
      <c r="F4028" t="str">
        <f>IF(Tabel_Forespørgsel_fra_Visma28[[#This Row],[SupDescr]]=" "," "," - "&amp;Tabel_Forespørgsel_fra_Visma28[[#This Row],[SupDescr]])</f>
        <v xml:space="preserve"> </v>
      </c>
      <c r="G4028" t="s">
        <v>13920</v>
      </c>
      <c r="H4028">
        <v>1</v>
      </c>
      <c r="I4028" t="str">
        <f>IF(A4028=A4027,I4027&amp;CHAR(10)&amp;"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9" spans="1:9" x14ac:dyDescent="0.25">
      <c r="A4029" t="s">
        <v>14821</v>
      </c>
      <c r="B4029">
        <v>66158040</v>
      </c>
      <c r="C4029" t="s">
        <v>16</v>
      </c>
      <c r="D4029" t="str">
        <f>IF(Tabel_Forespørgsel_fra_Visma28[[#This Row],[SupProd]]=" "," "," - "&amp;Tabel_Forespørgsel_fra_Visma28[[#This Row],[SupProd]])</f>
        <v xml:space="preserve"> </v>
      </c>
      <c r="E4029" t="s">
        <v>16</v>
      </c>
      <c r="F4029" t="str">
        <f>IF(Tabel_Forespørgsel_fra_Visma28[[#This Row],[SupDescr]]=" "," "," - "&amp;Tabel_Forespørgsel_fra_Visma28[[#This Row],[SupDescr]])</f>
        <v xml:space="preserve"> </v>
      </c>
      <c r="G4029" t="s">
        <v>13920</v>
      </c>
      <c r="H4029">
        <v>1</v>
      </c>
      <c r="I4029" t="str">
        <f>IF(A4029=A4028,I4028&amp;CHAR(10)&amp;"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0" spans="1:9" x14ac:dyDescent="0.25">
      <c r="A4030" t="s">
        <v>14822</v>
      </c>
      <c r="B4030">
        <v>66158040</v>
      </c>
      <c r="C4030" t="s">
        <v>16</v>
      </c>
      <c r="D4030" t="str">
        <f>IF(Tabel_Forespørgsel_fra_Visma28[[#This Row],[SupProd]]=" "," "," - "&amp;Tabel_Forespørgsel_fra_Visma28[[#This Row],[SupProd]])</f>
        <v xml:space="preserve"> </v>
      </c>
      <c r="E4030" t="s">
        <v>16</v>
      </c>
      <c r="F4030" t="str">
        <f>IF(Tabel_Forespørgsel_fra_Visma28[[#This Row],[SupDescr]]=" "," "," - "&amp;Tabel_Forespørgsel_fra_Visma28[[#This Row],[SupDescr]])</f>
        <v xml:space="preserve"> </v>
      </c>
      <c r="G4030" t="s">
        <v>13920</v>
      </c>
      <c r="H4030">
        <v>1</v>
      </c>
      <c r="I4030" t="str">
        <f>IF(A4030=A4029,I4029&amp;CHAR(10)&amp;"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1" spans="1:9" x14ac:dyDescent="0.25">
      <c r="A4031" t="s">
        <v>14872</v>
      </c>
      <c r="B4031">
        <v>66158040</v>
      </c>
      <c r="C4031" t="s">
        <v>16</v>
      </c>
      <c r="D4031" t="str">
        <f>IF(Tabel_Forespørgsel_fra_Visma28[[#This Row],[SupProd]]=" "," "," - "&amp;Tabel_Forespørgsel_fra_Visma28[[#This Row],[SupProd]])</f>
        <v xml:space="preserve"> </v>
      </c>
      <c r="E4031" t="s">
        <v>16</v>
      </c>
      <c r="F4031" t="str">
        <f>IF(Tabel_Forespørgsel_fra_Visma28[[#This Row],[SupDescr]]=" "," "," - "&amp;Tabel_Forespørgsel_fra_Visma28[[#This Row],[SupDescr]])</f>
        <v xml:space="preserve"> </v>
      </c>
      <c r="G4031" t="s">
        <v>13920</v>
      </c>
      <c r="H4031">
        <v>1</v>
      </c>
      <c r="I4031" t="str">
        <f>IF(A4031=A4030,I4030&amp;CHAR(10)&amp;"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2" spans="1:9" x14ac:dyDescent="0.25">
      <c r="A4032" t="s">
        <v>14823</v>
      </c>
      <c r="B4032">
        <v>66158040</v>
      </c>
      <c r="C4032" t="s">
        <v>16</v>
      </c>
      <c r="D4032" t="str">
        <f>IF(Tabel_Forespørgsel_fra_Visma28[[#This Row],[SupProd]]=" "," "," - "&amp;Tabel_Forespørgsel_fra_Visma28[[#This Row],[SupProd]])</f>
        <v xml:space="preserve"> </v>
      </c>
      <c r="E4032" t="s">
        <v>16</v>
      </c>
      <c r="F4032" t="str">
        <f>IF(Tabel_Forespørgsel_fra_Visma28[[#This Row],[SupDescr]]=" "," "," - "&amp;Tabel_Forespørgsel_fra_Visma28[[#This Row],[SupDescr]])</f>
        <v xml:space="preserve"> </v>
      </c>
      <c r="G4032" t="s">
        <v>13920</v>
      </c>
      <c r="H4032">
        <v>1</v>
      </c>
      <c r="I4032" t="str">
        <f>IF(A4032=A4031,I4031&amp;CHAR(10)&amp;"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3" spans="1:9" x14ac:dyDescent="0.25">
      <c r="A4033" t="s">
        <v>14873</v>
      </c>
      <c r="B4033">
        <v>66158040</v>
      </c>
      <c r="C4033" t="s">
        <v>16</v>
      </c>
      <c r="D4033" t="str">
        <f>IF(Tabel_Forespørgsel_fra_Visma28[[#This Row],[SupProd]]=" "," "," - "&amp;Tabel_Forespørgsel_fra_Visma28[[#This Row],[SupProd]])</f>
        <v xml:space="preserve"> </v>
      </c>
      <c r="E4033" t="s">
        <v>16</v>
      </c>
      <c r="F4033" t="str">
        <f>IF(Tabel_Forespørgsel_fra_Visma28[[#This Row],[SupDescr]]=" "," "," - "&amp;Tabel_Forespørgsel_fra_Visma28[[#This Row],[SupDescr]])</f>
        <v xml:space="preserve"> </v>
      </c>
      <c r="G4033" t="s">
        <v>13920</v>
      </c>
      <c r="H4033">
        <v>1</v>
      </c>
      <c r="I4033" t="str">
        <f>IF(A4033=A4032,I4032&amp;CHAR(10)&amp;"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4" spans="1:9" x14ac:dyDescent="0.25">
      <c r="A4034" t="s">
        <v>14874</v>
      </c>
      <c r="B4034">
        <v>66158040</v>
      </c>
      <c r="C4034" t="s">
        <v>16</v>
      </c>
      <c r="D4034" t="str">
        <f>IF(Tabel_Forespørgsel_fra_Visma28[[#This Row],[SupProd]]=" "," "," - "&amp;Tabel_Forespørgsel_fra_Visma28[[#This Row],[SupProd]])</f>
        <v xml:space="preserve"> </v>
      </c>
      <c r="E4034" t="s">
        <v>16</v>
      </c>
      <c r="F4034" t="str">
        <f>IF(Tabel_Forespørgsel_fra_Visma28[[#This Row],[SupDescr]]=" "," "," - "&amp;Tabel_Forespørgsel_fra_Visma28[[#This Row],[SupDescr]])</f>
        <v xml:space="preserve"> </v>
      </c>
      <c r="G4034" t="s">
        <v>13920</v>
      </c>
      <c r="H4034">
        <v>1</v>
      </c>
      <c r="I4034" t="str">
        <f>IF(A4034=A4033,I4033&amp;CHAR(10)&amp;"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5" spans="1:9" x14ac:dyDescent="0.25">
      <c r="A4035" t="s">
        <v>14875</v>
      </c>
      <c r="B4035">
        <v>66158040</v>
      </c>
      <c r="C4035" t="s">
        <v>16</v>
      </c>
      <c r="D4035" t="str">
        <f>IF(Tabel_Forespørgsel_fra_Visma28[[#This Row],[SupProd]]=" "," "," - "&amp;Tabel_Forespørgsel_fra_Visma28[[#This Row],[SupProd]])</f>
        <v xml:space="preserve"> </v>
      </c>
      <c r="E4035" t="s">
        <v>16</v>
      </c>
      <c r="F4035" t="str">
        <f>IF(Tabel_Forespørgsel_fra_Visma28[[#This Row],[SupDescr]]=" "," "," - "&amp;Tabel_Forespørgsel_fra_Visma28[[#This Row],[SupDescr]])</f>
        <v xml:space="preserve"> </v>
      </c>
      <c r="G4035" t="s">
        <v>13920</v>
      </c>
      <c r="H4035">
        <v>1</v>
      </c>
      <c r="I4035" t="str">
        <f>IF(A4035=A4034,I4034&amp;CHAR(10)&amp;"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6" spans="1:9" x14ac:dyDescent="0.25">
      <c r="A4036" t="s">
        <v>14828</v>
      </c>
      <c r="B4036">
        <v>66158040</v>
      </c>
      <c r="C4036" t="s">
        <v>16</v>
      </c>
      <c r="D4036" t="str">
        <f>IF(Tabel_Forespørgsel_fra_Visma28[[#This Row],[SupProd]]=" "," "," - "&amp;Tabel_Forespørgsel_fra_Visma28[[#This Row],[SupProd]])</f>
        <v xml:space="preserve"> </v>
      </c>
      <c r="E4036" t="s">
        <v>16</v>
      </c>
      <c r="F4036" t="str">
        <f>IF(Tabel_Forespørgsel_fra_Visma28[[#This Row],[SupDescr]]=" "," "," - "&amp;Tabel_Forespørgsel_fra_Visma28[[#This Row],[SupDescr]])</f>
        <v xml:space="preserve"> </v>
      </c>
      <c r="G4036" t="s">
        <v>13920</v>
      </c>
      <c r="H4036">
        <v>1</v>
      </c>
      <c r="I4036" t="str">
        <f>IF(A4036=A4035,I4035&amp;CHAR(10)&amp;"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7" spans="1:9" x14ac:dyDescent="0.25">
      <c r="A4037" t="s">
        <v>14877</v>
      </c>
      <c r="B4037">
        <v>66158040</v>
      </c>
      <c r="C4037" t="s">
        <v>16</v>
      </c>
      <c r="D4037" t="str">
        <f>IF(Tabel_Forespørgsel_fra_Visma28[[#This Row],[SupProd]]=" "," "," - "&amp;Tabel_Forespørgsel_fra_Visma28[[#This Row],[SupProd]])</f>
        <v xml:space="preserve"> </v>
      </c>
      <c r="E4037" t="s">
        <v>16</v>
      </c>
      <c r="F4037" t="str">
        <f>IF(Tabel_Forespørgsel_fra_Visma28[[#This Row],[SupDescr]]=" "," "," - "&amp;Tabel_Forespørgsel_fra_Visma28[[#This Row],[SupDescr]])</f>
        <v xml:space="preserve"> </v>
      </c>
      <c r="G4037" t="s">
        <v>13920</v>
      </c>
      <c r="H4037">
        <v>1</v>
      </c>
      <c r="I4037" t="str">
        <f>IF(A4037=A4036,I4036&amp;CHAR(10)&amp;"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8" spans="1:9" x14ac:dyDescent="0.25">
      <c r="A4038" t="s">
        <v>15083</v>
      </c>
      <c r="B4038">
        <v>75211662</v>
      </c>
      <c r="C4038" t="s">
        <v>16</v>
      </c>
      <c r="D4038" t="str">
        <f>IF(Tabel_Forespørgsel_fra_Visma28[[#This Row],[SupProd]]=" "," "," - "&amp;Tabel_Forespørgsel_fra_Visma28[[#This Row],[SupProd]])</f>
        <v xml:space="preserve"> </v>
      </c>
      <c r="E4038" t="s">
        <v>16</v>
      </c>
      <c r="F4038" t="str">
        <f>IF(Tabel_Forespørgsel_fra_Visma28[[#This Row],[SupDescr]]=" "," "," - "&amp;Tabel_Forespørgsel_fra_Visma28[[#This Row],[SupDescr]])</f>
        <v xml:space="preserve"> </v>
      </c>
      <c r="G4038" t="s">
        <v>7015</v>
      </c>
      <c r="H4038">
        <v>1</v>
      </c>
      <c r="I4038" t="str">
        <f>IF(A4038=A4037,I4037&amp;CHAR(10)&amp;"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39" spans="1:9" x14ac:dyDescent="0.25">
      <c r="A4039" t="s">
        <v>14755</v>
      </c>
      <c r="B4039">
        <v>75211662</v>
      </c>
      <c r="C4039" t="s">
        <v>16</v>
      </c>
      <c r="D4039" t="str">
        <f>IF(Tabel_Forespørgsel_fra_Visma28[[#This Row],[SupProd]]=" "," "," - "&amp;Tabel_Forespørgsel_fra_Visma28[[#This Row],[SupProd]])</f>
        <v xml:space="preserve"> </v>
      </c>
      <c r="E4039" t="s">
        <v>16</v>
      </c>
      <c r="F4039" t="str">
        <f>IF(Tabel_Forespørgsel_fra_Visma28[[#This Row],[SupDescr]]=" "," "," - "&amp;Tabel_Forespørgsel_fra_Visma28[[#This Row],[SupDescr]])</f>
        <v xml:space="preserve"> </v>
      </c>
      <c r="G4039" t="s">
        <v>7015</v>
      </c>
      <c r="H4039">
        <v>1</v>
      </c>
      <c r="I4039" t="str">
        <f>IF(A4039=A4038,I4038&amp;CHAR(10)&amp;"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40" spans="1:9" x14ac:dyDescent="0.25">
      <c r="A4040" t="s">
        <v>15084</v>
      </c>
      <c r="B4040">
        <v>75211662</v>
      </c>
      <c r="C4040" t="s">
        <v>16</v>
      </c>
      <c r="D4040" t="str">
        <f>IF(Tabel_Forespørgsel_fra_Visma28[[#This Row],[SupProd]]=" "," "," - "&amp;Tabel_Forespørgsel_fra_Visma28[[#This Row],[SupProd]])</f>
        <v xml:space="preserve"> </v>
      </c>
      <c r="E4040" t="s">
        <v>16</v>
      </c>
      <c r="F4040" t="str">
        <f>IF(Tabel_Forespørgsel_fra_Visma28[[#This Row],[SupDescr]]=" "," "," - "&amp;Tabel_Forespørgsel_fra_Visma28[[#This Row],[SupDescr]])</f>
        <v xml:space="preserve"> </v>
      </c>
      <c r="G4040" t="s">
        <v>7015</v>
      </c>
      <c r="H4040">
        <v>1</v>
      </c>
      <c r="I4040" t="str">
        <f>IF(A4040=A4039,I4039&amp;CHAR(10)&amp;"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41" spans="1:9" x14ac:dyDescent="0.25">
      <c r="A4041" t="s">
        <v>14051</v>
      </c>
      <c r="B4041">
        <v>75211662</v>
      </c>
      <c r="C4041" t="s">
        <v>16</v>
      </c>
      <c r="D4041" t="str">
        <f>IF(Tabel_Forespørgsel_fra_Visma28[[#This Row],[SupProd]]=" "," "," - "&amp;Tabel_Forespørgsel_fra_Visma28[[#This Row],[SupProd]])</f>
        <v xml:space="preserve"> </v>
      </c>
      <c r="E4041" t="s">
        <v>16</v>
      </c>
      <c r="F4041" t="str">
        <f>IF(Tabel_Forespørgsel_fra_Visma28[[#This Row],[SupDescr]]=" "," "," - "&amp;Tabel_Forespørgsel_fra_Visma28[[#This Row],[SupDescr]])</f>
        <v xml:space="preserve"> </v>
      </c>
      <c r="G4041" t="s">
        <v>7015</v>
      </c>
      <c r="H4041">
        <v>1</v>
      </c>
      <c r="I4041" t="str">
        <f>IF(A4041=A4040,I4040&amp;CHAR(10)&amp;"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42" spans="1:9" x14ac:dyDescent="0.25">
      <c r="A4042" t="s">
        <v>14052</v>
      </c>
      <c r="B4042">
        <v>75211662</v>
      </c>
      <c r="C4042" t="s">
        <v>16</v>
      </c>
      <c r="D4042" t="str">
        <f>IF(Tabel_Forespørgsel_fra_Visma28[[#This Row],[SupProd]]=" "," "," - "&amp;Tabel_Forespørgsel_fra_Visma28[[#This Row],[SupProd]])</f>
        <v xml:space="preserve"> </v>
      </c>
      <c r="E4042" t="s">
        <v>16</v>
      </c>
      <c r="F4042" t="str">
        <f>IF(Tabel_Forespørgsel_fra_Visma28[[#This Row],[SupDescr]]=" "," "," - "&amp;Tabel_Forespørgsel_fra_Visma28[[#This Row],[SupDescr]])</f>
        <v xml:space="preserve"> </v>
      </c>
      <c r="G4042" t="s">
        <v>7015</v>
      </c>
      <c r="H4042">
        <v>1</v>
      </c>
      <c r="I4042" t="str">
        <f>IF(A4042=A4041,I4041&amp;CHAR(10)&amp;"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43" spans="1:9" x14ac:dyDescent="0.25">
      <c r="A4043" t="s">
        <v>15249</v>
      </c>
      <c r="B4043">
        <v>75196500</v>
      </c>
      <c r="C4043" t="s">
        <v>16</v>
      </c>
      <c r="D4043" t="str">
        <f>IF(Tabel_Forespørgsel_fra_Visma28[[#This Row],[SupProd]]=" "," "," - "&amp;Tabel_Forespørgsel_fra_Visma28[[#This Row],[SupProd]])</f>
        <v xml:space="preserve"> </v>
      </c>
      <c r="E4043" t="s">
        <v>16</v>
      </c>
      <c r="F4043" t="str">
        <f>IF(Tabel_Forespørgsel_fra_Visma28[[#This Row],[SupDescr]]=" "," "," - "&amp;Tabel_Forespørgsel_fra_Visma28[[#This Row],[SupDescr]])</f>
        <v xml:space="preserve"> </v>
      </c>
      <c r="G4043" t="s">
        <v>2425</v>
      </c>
      <c r="H4043">
        <v>1</v>
      </c>
      <c r="I4043" t="str">
        <f>IF(A4043=A4042,I4042&amp;CHAR(10)&amp;"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044" spans="1:9" x14ac:dyDescent="0.25">
      <c r="A4044" t="s">
        <v>41414</v>
      </c>
      <c r="B4044">
        <v>75180019</v>
      </c>
      <c r="C4044" t="s">
        <v>16</v>
      </c>
      <c r="D4044" t="str">
        <f>IF(Tabel_Forespørgsel_fra_Visma28[[#This Row],[SupProd]]=" "," "," - "&amp;Tabel_Forespørgsel_fra_Visma28[[#This Row],[SupProd]])</f>
        <v xml:space="preserve"> </v>
      </c>
      <c r="E4044" t="s">
        <v>16</v>
      </c>
      <c r="F4044" t="str">
        <f>IF(Tabel_Forespørgsel_fra_Visma28[[#This Row],[SupDescr]]=" "," "," - "&amp;Tabel_Forespørgsel_fra_Visma28[[#This Row],[SupDescr]])</f>
        <v xml:space="preserve"> </v>
      </c>
      <c r="G4044" t="s">
        <v>2430</v>
      </c>
      <c r="H4044">
        <v>1</v>
      </c>
      <c r="I4044" t="str">
        <f>IF(A4044=A4043,I4043&amp;CHAR(10)&amp;"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45" spans="1:9" x14ac:dyDescent="0.25">
      <c r="A4045" t="s">
        <v>41172</v>
      </c>
      <c r="B4045">
        <v>75180019</v>
      </c>
      <c r="C4045" t="s">
        <v>16</v>
      </c>
      <c r="D4045" t="str">
        <f>IF(Tabel_Forespørgsel_fra_Visma28[[#This Row],[SupProd]]=" "," "," - "&amp;Tabel_Forespørgsel_fra_Visma28[[#This Row],[SupProd]])</f>
        <v xml:space="preserve"> </v>
      </c>
      <c r="E4045" t="s">
        <v>16</v>
      </c>
      <c r="F4045" t="str">
        <f>IF(Tabel_Forespørgsel_fra_Visma28[[#This Row],[SupDescr]]=" "," "," - "&amp;Tabel_Forespørgsel_fra_Visma28[[#This Row],[SupDescr]])</f>
        <v xml:space="preserve"> </v>
      </c>
      <c r="G4045" t="s">
        <v>2430</v>
      </c>
      <c r="H4045">
        <v>1</v>
      </c>
      <c r="I4045" t="str">
        <f>IF(A4045=A4044,I4044&amp;CHAR(10)&amp;"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46" spans="1:9" x14ac:dyDescent="0.25">
      <c r="A4046" t="s">
        <v>41173</v>
      </c>
      <c r="B4046">
        <v>75180019</v>
      </c>
      <c r="C4046" t="s">
        <v>16</v>
      </c>
      <c r="D4046" t="str">
        <f>IF(Tabel_Forespørgsel_fra_Visma28[[#This Row],[SupProd]]=" "," "," - "&amp;Tabel_Forespørgsel_fra_Visma28[[#This Row],[SupProd]])</f>
        <v xml:space="preserve"> </v>
      </c>
      <c r="E4046" t="s">
        <v>16</v>
      </c>
      <c r="F4046" t="str">
        <f>IF(Tabel_Forespørgsel_fra_Visma28[[#This Row],[SupDescr]]=" "," "," - "&amp;Tabel_Forespørgsel_fra_Visma28[[#This Row],[SupDescr]])</f>
        <v xml:space="preserve"> </v>
      </c>
      <c r="G4046" t="s">
        <v>2430</v>
      </c>
      <c r="H4046">
        <v>1</v>
      </c>
      <c r="I4046" t="str">
        <f>IF(A4046=A4045,I4045&amp;CHAR(10)&amp;"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47" spans="1:9" x14ac:dyDescent="0.25">
      <c r="A4047" t="s">
        <v>41171</v>
      </c>
      <c r="B4047">
        <v>75180019</v>
      </c>
      <c r="C4047" t="s">
        <v>16</v>
      </c>
      <c r="D4047" t="str">
        <f>IF(Tabel_Forespørgsel_fra_Visma28[[#This Row],[SupProd]]=" "," "," - "&amp;Tabel_Forespørgsel_fra_Visma28[[#This Row],[SupProd]])</f>
        <v xml:space="preserve"> </v>
      </c>
      <c r="E4047" t="s">
        <v>16</v>
      </c>
      <c r="F4047" t="str">
        <f>IF(Tabel_Forespørgsel_fra_Visma28[[#This Row],[SupDescr]]=" "," "," - "&amp;Tabel_Forespørgsel_fra_Visma28[[#This Row],[SupDescr]])</f>
        <v xml:space="preserve"> </v>
      </c>
      <c r="G4047" t="s">
        <v>2430</v>
      </c>
      <c r="H4047">
        <v>1</v>
      </c>
      <c r="I4047" t="str">
        <f>IF(A4047=A4046,I4046&amp;CHAR(10)&amp;"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48" spans="1:9" x14ac:dyDescent="0.25">
      <c r="A4048" t="s">
        <v>42050</v>
      </c>
      <c r="B4048">
        <v>75180019</v>
      </c>
      <c r="C4048" t="s">
        <v>16</v>
      </c>
      <c r="D4048" t="str">
        <f>IF(Tabel_Forespørgsel_fra_Visma28[[#This Row],[SupProd]]=" "," "," - "&amp;Tabel_Forespørgsel_fra_Visma28[[#This Row],[SupProd]])</f>
        <v xml:space="preserve"> </v>
      </c>
      <c r="E4048" t="s">
        <v>16</v>
      </c>
      <c r="F4048" t="str">
        <f>IF(Tabel_Forespørgsel_fra_Visma28[[#This Row],[SupDescr]]=" "," "," - "&amp;Tabel_Forespørgsel_fra_Visma28[[#This Row],[SupDescr]])</f>
        <v xml:space="preserve"> </v>
      </c>
      <c r="G4048" t="s">
        <v>2430</v>
      </c>
      <c r="H4048">
        <v>1</v>
      </c>
      <c r="I4048" t="str">
        <f>IF(A4048=A4047,I4047&amp;CHAR(10)&amp;"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49" spans="1:9" x14ac:dyDescent="0.25">
      <c r="A4049" t="s">
        <v>3317</v>
      </c>
      <c r="B4049">
        <v>75211662</v>
      </c>
      <c r="C4049" t="s">
        <v>16</v>
      </c>
      <c r="D4049" t="str">
        <f>IF(Tabel_Forespørgsel_fra_Visma28[[#This Row],[SupProd]]=" "," "," - "&amp;Tabel_Forespørgsel_fra_Visma28[[#This Row],[SupProd]])</f>
        <v xml:space="preserve"> </v>
      </c>
      <c r="E4049" t="s">
        <v>16</v>
      </c>
      <c r="F4049" t="str">
        <f>IF(Tabel_Forespørgsel_fra_Visma28[[#This Row],[SupDescr]]=" "," "," - "&amp;Tabel_Forespørgsel_fra_Visma28[[#This Row],[SupDescr]])</f>
        <v xml:space="preserve"> </v>
      </c>
      <c r="G4049" t="s">
        <v>7015</v>
      </c>
      <c r="H4049">
        <v>1</v>
      </c>
      <c r="I4049" t="str">
        <f>IF(A4049=A4048,I4048&amp;CHAR(10)&amp;"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50" spans="1:9" x14ac:dyDescent="0.25">
      <c r="A4050" t="s">
        <v>3569</v>
      </c>
      <c r="B4050">
        <v>75500133</v>
      </c>
      <c r="C4050" t="s">
        <v>16</v>
      </c>
      <c r="D4050" t="str">
        <f>IF(Tabel_Forespørgsel_fra_Visma28[[#This Row],[SupProd]]=" "," "," - "&amp;Tabel_Forespørgsel_fra_Visma28[[#This Row],[SupProd]])</f>
        <v xml:space="preserve"> </v>
      </c>
      <c r="E4050" t="s">
        <v>16</v>
      </c>
      <c r="F4050" t="str">
        <f>IF(Tabel_Forespørgsel_fra_Visma28[[#This Row],[SupDescr]]=" "," "," - "&amp;Tabel_Forespørgsel_fra_Visma28[[#This Row],[SupDescr]])</f>
        <v xml:space="preserve"> </v>
      </c>
      <c r="G4050" t="s">
        <v>3560</v>
      </c>
      <c r="H4050">
        <v>1</v>
      </c>
      <c r="I4050" t="str">
        <f>IF(A4050=A4049,I4049&amp;CHAR(10)&amp;"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4051" spans="1:9" x14ac:dyDescent="0.25">
      <c r="A4051" t="s">
        <v>3570</v>
      </c>
      <c r="B4051">
        <v>75500133</v>
      </c>
      <c r="C4051" t="s">
        <v>16</v>
      </c>
      <c r="D4051" t="str">
        <f>IF(Tabel_Forespørgsel_fra_Visma28[[#This Row],[SupProd]]=" "," "," - "&amp;Tabel_Forespørgsel_fra_Visma28[[#This Row],[SupProd]])</f>
        <v xml:space="preserve"> </v>
      </c>
      <c r="E4051" t="s">
        <v>16</v>
      </c>
      <c r="F4051" t="str">
        <f>IF(Tabel_Forespørgsel_fra_Visma28[[#This Row],[SupDescr]]=" "," "," - "&amp;Tabel_Forespørgsel_fra_Visma28[[#This Row],[SupDescr]])</f>
        <v xml:space="preserve"> </v>
      </c>
      <c r="G4051" t="s">
        <v>3560</v>
      </c>
      <c r="H4051">
        <v>1</v>
      </c>
      <c r="I4051" t="str">
        <f>IF(A4051=A4050,I4050&amp;CHAR(10)&amp;"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4052" spans="1:9" x14ac:dyDescent="0.25">
      <c r="A4052" t="s">
        <v>2765</v>
      </c>
      <c r="B4052">
        <v>75180019</v>
      </c>
      <c r="C4052" t="s">
        <v>16</v>
      </c>
      <c r="D4052" t="str">
        <f>IF(Tabel_Forespørgsel_fra_Visma28[[#This Row],[SupProd]]=" "," "," - "&amp;Tabel_Forespørgsel_fra_Visma28[[#This Row],[SupProd]])</f>
        <v xml:space="preserve"> </v>
      </c>
      <c r="E4052" t="s">
        <v>16</v>
      </c>
      <c r="F4052" t="str">
        <f>IF(Tabel_Forespørgsel_fra_Visma28[[#This Row],[SupDescr]]=" "," "," - "&amp;Tabel_Forespørgsel_fra_Visma28[[#This Row],[SupDescr]])</f>
        <v xml:space="preserve"> </v>
      </c>
      <c r="G4052" t="s">
        <v>2430</v>
      </c>
      <c r="H4052">
        <v>1</v>
      </c>
      <c r="I4052" t="str">
        <f>IF(A4052=A4051,I4051&amp;CHAR(10)&amp;"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53" spans="1:9" x14ac:dyDescent="0.25">
      <c r="A4053" t="s">
        <v>3053</v>
      </c>
      <c r="B4053">
        <v>75180019</v>
      </c>
      <c r="C4053" t="s">
        <v>16</v>
      </c>
      <c r="D4053" t="str">
        <f>IF(Tabel_Forespørgsel_fra_Visma28[[#This Row],[SupProd]]=" "," "," - "&amp;Tabel_Forespørgsel_fra_Visma28[[#This Row],[SupProd]])</f>
        <v xml:space="preserve"> </v>
      </c>
      <c r="E4053" t="s">
        <v>16</v>
      </c>
      <c r="F4053" t="str">
        <f>IF(Tabel_Forespørgsel_fra_Visma28[[#This Row],[SupDescr]]=" "," "," - "&amp;Tabel_Forespørgsel_fra_Visma28[[#This Row],[SupDescr]])</f>
        <v xml:space="preserve"> </v>
      </c>
      <c r="G4053" t="s">
        <v>2430</v>
      </c>
      <c r="H4053">
        <v>1</v>
      </c>
      <c r="I4053" t="str">
        <f>IF(A4053=A4052,I4052&amp;CHAR(10)&amp;"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54" spans="1:9" x14ac:dyDescent="0.25">
      <c r="A4054" t="s">
        <v>4859</v>
      </c>
      <c r="B4054">
        <v>74762273</v>
      </c>
      <c r="C4054" t="s">
        <v>16</v>
      </c>
      <c r="D4054" t="str">
        <f>IF(Tabel_Forespørgsel_fra_Visma28[[#This Row],[SupProd]]=" "," "," - "&amp;Tabel_Forespørgsel_fra_Visma28[[#This Row],[SupProd]])</f>
        <v xml:space="preserve"> </v>
      </c>
      <c r="E4054" t="s">
        <v>16</v>
      </c>
      <c r="F4054" t="str">
        <f>IF(Tabel_Forespørgsel_fra_Visma28[[#This Row],[SupDescr]]=" "," "," - "&amp;Tabel_Forespørgsel_fra_Visma28[[#This Row],[SupDescr]])</f>
        <v xml:space="preserve"> </v>
      </c>
      <c r="G4054" t="s">
        <v>154</v>
      </c>
      <c r="H4054">
        <v>1</v>
      </c>
      <c r="I4054" t="str">
        <f>IF(A4054=A4053,I4053&amp;CHAR(10)&amp;"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055" spans="1:9" x14ac:dyDescent="0.25">
      <c r="A4055" t="s">
        <v>5971</v>
      </c>
      <c r="B4055">
        <v>75577000</v>
      </c>
      <c r="C4055" t="s">
        <v>16</v>
      </c>
      <c r="D4055" t="str">
        <f>IF(Tabel_Forespørgsel_fra_Visma28[[#This Row],[SupProd]]=" "," "," - "&amp;Tabel_Forespørgsel_fra_Visma28[[#This Row],[SupProd]])</f>
        <v xml:space="preserve"> </v>
      </c>
      <c r="E4055" t="s">
        <v>16</v>
      </c>
      <c r="F4055" t="str">
        <f>IF(Tabel_Forespørgsel_fra_Visma28[[#This Row],[SupDescr]]=" "," "," - "&amp;Tabel_Forespørgsel_fra_Visma28[[#This Row],[SupDescr]])</f>
        <v xml:space="preserve"> </v>
      </c>
      <c r="G4055" t="s">
        <v>3759</v>
      </c>
      <c r="H4055">
        <v>1</v>
      </c>
      <c r="I4055" t="str">
        <f>IF(A4055=A4054,I4054&amp;CHAR(10)&amp;"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56" spans="1:9" x14ac:dyDescent="0.25">
      <c r="A4056" t="s">
        <v>14197</v>
      </c>
      <c r="B4056">
        <v>75577000</v>
      </c>
      <c r="C4056" t="s">
        <v>16</v>
      </c>
      <c r="D4056" t="str">
        <f>IF(Tabel_Forespørgsel_fra_Visma28[[#This Row],[SupProd]]=" "," "," - "&amp;Tabel_Forespørgsel_fra_Visma28[[#This Row],[SupProd]])</f>
        <v xml:space="preserve"> </v>
      </c>
      <c r="E4056" t="s">
        <v>16</v>
      </c>
      <c r="F4056" t="str">
        <f>IF(Tabel_Forespørgsel_fra_Visma28[[#This Row],[SupDescr]]=" "," "," - "&amp;Tabel_Forespørgsel_fra_Visma28[[#This Row],[SupDescr]])</f>
        <v xml:space="preserve"> </v>
      </c>
      <c r="G4056" t="s">
        <v>3759</v>
      </c>
      <c r="H4056">
        <v>1</v>
      </c>
      <c r="I4056" t="str">
        <f>IF(A4056=A4055,I4055&amp;CHAR(10)&amp;"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57" spans="1:9" x14ac:dyDescent="0.25">
      <c r="A4057" t="s">
        <v>14236</v>
      </c>
      <c r="B4057">
        <v>75577000</v>
      </c>
      <c r="C4057" t="s">
        <v>16</v>
      </c>
      <c r="D4057" t="str">
        <f>IF(Tabel_Forespørgsel_fra_Visma28[[#This Row],[SupProd]]=" "," "," - "&amp;Tabel_Forespørgsel_fra_Visma28[[#This Row],[SupProd]])</f>
        <v xml:space="preserve"> </v>
      </c>
      <c r="E4057" t="s">
        <v>16</v>
      </c>
      <c r="F4057" t="str">
        <f>IF(Tabel_Forespørgsel_fra_Visma28[[#This Row],[SupDescr]]=" "," "," - "&amp;Tabel_Forespørgsel_fra_Visma28[[#This Row],[SupDescr]])</f>
        <v xml:space="preserve"> </v>
      </c>
      <c r="G4057" t="s">
        <v>3759</v>
      </c>
      <c r="H4057">
        <v>1</v>
      </c>
      <c r="I4057" t="str">
        <f>IF(A4057=A4056,I4056&amp;CHAR(10)&amp;"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58" spans="1:9" x14ac:dyDescent="0.25">
      <c r="A4058" t="s">
        <v>41167</v>
      </c>
      <c r="B4058">
        <v>75450111</v>
      </c>
      <c r="C4058" t="s">
        <v>16</v>
      </c>
      <c r="D4058" t="str">
        <f>IF(Tabel_Forespørgsel_fra_Visma28[[#This Row],[SupProd]]=" "," "," - "&amp;Tabel_Forespørgsel_fra_Visma28[[#This Row],[SupProd]])</f>
        <v xml:space="preserve"> </v>
      </c>
      <c r="E4058" t="s">
        <v>16</v>
      </c>
      <c r="F4058" t="str">
        <f>IF(Tabel_Forespørgsel_fra_Visma28[[#This Row],[SupDescr]]=" "," "," - "&amp;Tabel_Forespørgsel_fra_Visma28[[#This Row],[SupDescr]])</f>
        <v xml:space="preserve"> </v>
      </c>
      <c r="G4058" t="s">
        <v>41168</v>
      </c>
      <c r="H4058">
        <v>1</v>
      </c>
      <c r="I4058" t="str">
        <f>IF(A4058=A4057,I4057&amp;CHAR(10)&amp;"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Granly Steel A/S  </v>
      </c>
    </row>
    <row r="4059" spans="1:9" x14ac:dyDescent="0.25">
      <c r="A4059" t="s">
        <v>41167</v>
      </c>
      <c r="B4059">
        <v>75577000</v>
      </c>
      <c r="C4059" t="s">
        <v>16</v>
      </c>
      <c r="D4059" t="str">
        <f>IF(Tabel_Forespørgsel_fra_Visma28[[#This Row],[SupProd]]=" "," "," - "&amp;Tabel_Forespørgsel_fra_Visma28[[#This Row],[SupProd]])</f>
        <v xml:space="preserve"> </v>
      </c>
      <c r="E4059" t="s">
        <v>16</v>
      </c>
      <c r="F4059" t="str">
        <f>IF(Tabel_Forespørgsel_fra_Visma28[[#This Row],[SupDescr]]=" "," "," - "&amp;Tabel_Forespørgsel_fra_Visma28[[#This Row],[SupDescr]])</f>
        <v xml:space="preserve"> </v>
      </c>
      <c r="G4059" t="s">
        <v>3759</v>
      </c>
      <c r="H4059">
        <v>2</v>
      </c>
      <c r="I4059" t="str">
        <f>IF(A4059=A4058,I4058&amp;CHAR(10)&amp;"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Granly Steel A/S  
  AH Industries  </v>
      </c>
    </row>
    <row r="4060" spans="1:9" x14ac:dyDescent="0.25">
      <c r="A4060" t="s">
        <v>41416</v>
      </c>
      <c r="B4060">
        <v>75577000</v>
      </c>
      <c r="C4060" t="s">
        <v>16</v>
      </c>
      <c r="D4060" t="str">
        <f>IF(Tabel_Forespørgsel_fra_Visma28[[#This Row],[SupProd]]=" "," "," - "&amp;Tabel_Forespørgsel_fra_Visma28[[#This Row],[SupProd]])</f>
        <v xml:space="preserve"> </v>
      </c>
      <c r="E4060" t="s">
        <v>16</v>
      </c>
      <c r="F4060" t="str">
        <f>IF(Tabel_Forespørgsel_fra_Visma28[[#This Row],[SupDescr]]=" "," "," - "&amp;Tabel_Forespørgsel_fra_Visma28[[#This Row],[SupDescr]])</f>
        <v xml:space="preserve"> </v>
      </c>
      <c r="G4060" t="s">
        <v>3759</v>
      </c>
      <c r="H4060">
        <v>1</v>
      </c>
      <c r="I4060" t="str">
        <f>IF(A4060=A4059,I4059&amp;CHAR(10)&amp;"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61" spans="1:9" x14ac:dyDescent="0.25">
      <c r="A4061" t="s">
        <v>42005</v>
      </c>
      <c r="B4061">
        <v>74755755</v>
      </c>
      <c r="C4061" t="s">
        <v>16</v>
      </c>
      <c r="D4061" t="str">
        <f>IF(Tabel_Forespørgsel_fra_Visma28[[#This Row],[SupProd]]=" "," "," - "&amp;Tabel_Forespørgsel_fra_Visma28[[#This Row],[SupProd]])</f>
        <v xml:space="preserve"> </v>
      </c>
      <c r="E4061" t="s">
        <v>16</v>
      </c>
      <c r="F4061" t="str">
        <f>IF(Tabel_Forespørgsel_fra_Visma28[[#This Row],[SupDescr]]=" "," "," - "&amp;Tabel_Forespørgsel_fra_Visma28[[#This Row],[SupDescr]])</f>
        <v xml:space="preserve"> </v>
      </c>
      <c r="G4061" t="s">
        <v>4786</v>
      </c>
      <c r="H4061">
        <v>1</v>
      </c>
      <c r="I4061" t="str">
        <f>IF(A4061=A4060,I4060&amp;CHAR(10)&amp;"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062" spans="1:9" x14ac:dyDescent="0.25">
      <c r="A4062" t="s">
        <v>42004</v>
      </c>
      <c r="B4062">
        <v>74755755</v>
      </c>
      <c r="C4062" t="s">
        <v>16</v>
      </c>
      <c r="D4062" t="str">
        <f>IF(Tabel_Forespørgsel_fra_Visma28[[#This Row],[SupProd]]=" "," "," - "&amp;Tabel_Forespørgsel_fra_Visma28[[#This Row],[SupProd]])</f>
        <v xml:space="preserve"> </v>
      </c>
      <c r="E4062" t="s">
        <v>16</v>
      </c>
      <c r="F4062" t="str">
        <f>IF(Tabel_Forespørgsel_fra_Visma28[[#This Row],[SupDescr]]=" "," "," - "&amp;Tabel_Forespørgsel_fra_Visma28[[#This Row],[SupDescr]])</f>
        <v xml:space="preserve"> </v>
      </c>
      <c r="G4062" t="s">
        <v>4786</v>
      </c>
      <c r="H4062">
        <v>1</v>
      </c>
      <c r="I4062" t="str">
        <f>IF(A4062=A4061,I4061&amp;CHAR(10)&amp;"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063" spans="1:9" x14ac:dyDescent="0.25">
      <c r="A4063" t="s">
        <v>8758</v>
      </c>
      <c r="B4063">
        <v>70120140</v>
      </c>
      <c r="C4063" t="s">
        <v>16</v>
      </c>
      <c r="D4063" t="str">
        <f>IF(Tabel_Forespørgsel_fra_Visma28[[#This Row],[SupProd]]=" "," "," - "&amp;Tabel_Forespørgsel_fra_Visma28[[#This Row],[SupProd]])</f>
        <v xml:space="preserve"> </v>
      </c>
      <c r="E4063" t="s">
        <v>16</v>
      </c>
      <c r="F4063" t="str">
        <f>IF(Tabel_Forespørgsel_fra_Visma28[[#This Row],[SupDescr]]=" "," "," - "&amp;Tabel_Forespørgsel_fra_Visma28[[#This Row],[SupDescr]])</f>
        <v xml:space="preserve"> </v>
      </c>
      <c r="G4063" t="s">
        <v>2467</v>
      </c>
      <c r="H4063">
        <v>1</v>
      </c>
      <c r="I4063" t="str">
        <f>IF(A4063=A4062,I4062&amp;CHAR(10)&amp;"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064" spans="1:9" x14ac:dyDescent="0.25">
      <c r="A4064" t="s">
        <v>8759</v>
      </c>
      <c r="B4064">
        <v>70120140</v>
      </c>
      <c r="C4064" t="s">
        <v>16</v>
      </c>
      <c r="D4064" t="str">
        <f>IF(Tabel_Forespørgsel_fra_Visma28[[#This Row],[SupProd]]=" "," "," - "&amp;Tabel_Forespørgsel_fra_Visma28[[#This Row],[SupProd]])</f>
        <v xml:space="preserve"> </v>
      </c>
      <c r="E4064" t="s">
        <v>16</v>
      </c>
      <c r="F4064" t="str">
        <f>IF(Tabel_Forespørgsel_fra_Visma28[[#This Row],[SupDescr]]=" "," "," - "&amp;Tabel_Forespørgsel_fra_Visma28[[#This Row],[SupDescr]])</f>
        <v xml:space="preserve"> </v>
      </c>
      <c r="G4064" t="s">
        <v>2467</v>
      </c>
      <c r="H4064">
        <v>1</v>
      </c>
      <c r="I4064" t="str">
        <f>IF(A4064=A4063,I4063&amp;CHAR(10)&amp;"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065" spans="1:9" x14ac:dyDescent="0.25">
      <c r="A4065" t="s">
        <v>2529</v>
      </c>
      <c r="B4065">
        <v>74661378</v>
      </c>
      <c r="C4065" t="s">
        <v>16</v>
      </c>
      <c r="D4065" t="str">
        <f>IF(Tabel_Forespørgsel_fra_Visma28[[#This Row],[SupProd]]=" "," "," - "&amp;Tabel_Forespørgsel_fra_Visma28[[#This Row],[SupProd]])</f>
        <v xml:space="preserve"> </v>
      </c>
      <c r="E4065" t="s">
        <v>16</v>
      </c>
      <c r="F4065" t="str">
        <f>IF(Tabel_Forespørgsel_fra_Visma28[[#This Row],[SupDescr]]=" "," "," - "&amp;Tabel_Forespørgsel_fra_Visma28[[#This Row],[SupDescr]])</f>
        <v xml:space="preserve"> </v>
      </c>
      <c r="G4065" t="s">
        <v>2524</v>
      </c>
      <c r="H4065">
        <v>1</v>
      </c>
      <c r="I4065" t="str">
        <f>IF(A4065=A4064,I4064&amp;CHAR(10)&amp;"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4066" spans="1:9" x14ac:dyDescent="0.25">
      <c r="A4066" t="s">
        <v>3432</v>
      </c>
      <c r="B4066">
        <v>75421677</v>
      </c>
      <c r="C4066" t="s">
        <v>16</v>
      </c>
      <c r="D4066" t="str">
        <f>IF(Tabel_Forespørgsel_fra_Visma28[[#This Row],[SupProd]]=" "," "," - "&amp;Tabel_Forespørgsel_fra_Visma28[[#This Row],[SupProd]])</f>
        <v xml:space="preserve"> </v>
      </c>
      <c r="E4066" t="s">
        <v>16</v>
      </c>
      <c r="F4066" t="str">
        <f>IF(Tabel_Forespørgsel_fra_Visma28[[#This Row],[SupDescr]]=" "," "," - "&amp;Tabel_Forespørgsel_fra_Visma28[[#This Row],[SupDescr]])</f>
        <v xml:space="preserve"> </v>
      </c>
      <c r="G4066" t="s">
        <v>3368</v>
      </c>
      <c r="H4066">
        <v>1</v>
      </c>
      <c r="I4066" t="str">
        <f>IF(A4066=A4065,I4065&amp;CHAR(10)&amp;"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67" spans="1:9" x14ac:dyDescent="0.25">
      <c r="A4067" t="s">
        <v>3433</v>
      </c>
      <c r="B4067">
        <v>75421677</v>
      </c>
      <c r="C4067" t="s">
        <v>16</v>
      </c>
      <c r="D4067" t="str">
        <f>IF(Tabel_Forespørgsel_fra_Visma28[[#This Row],[SupProd]]=" "," "," - "&amp;Tabel_Forespørgsel_fra_Visma28[[#This Row],[SupProd]])</f>
        <v xml:space="preserve"> </v>
      </c>
      <c r="E4067" t="s">
        <v>16</v>
      </c>
      <c r="F4067" t="str">
        <f>IF(Tabel_Forespørgsel_fra_Visma28[[#This Row],[SupDescr]]=" "," "," - "&amp;Tabel_Forespørgsel_fra_Visma28[[#This Row],[SupDescr]])</f>
        <v xml:space="preserve"> </v>
      </c>
      <c r="G4067" t="s">
        <v>3368</v>
      </c>
      <c r="H4067">
        <v>1</v>
      </c>
      <c r="I4067" t="str">
        <f>IF(A4067=A4066,I4066&amp;CHAR(10)&amp;"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68" spans="1:9" x14ac:dyDescent="0.25">
      <c r="A4068" t="s">
        <v>3425</v>
      </c>
      <c r="B4068">
        <v>75421677</v>
      </c>
      <c r="C4068" t="s">
        <v>16</v>
      </c>
      <c r="D4068" t="str">
        <f>IF(Tabel_Forespørgsel_fra_Visma28[[#This Row],[SupProd]]=" "," "," - "&amp;Tabel_Forespørgsel_fra_Visma28[[#This Row],[SupProd]])</f>
        <v xml:space="preserve"> </v>
      </c>
      <c r="E4068" t="s">
        <v>16</v>
      </c>
      <c r="F4068" t="str">
        <f>IF(Tabel_Forespørgsel_fra_Visma28[[#This Row],[SupDescr]]=" "," "," - "&amp;Tabel_Forespørgsel_fra_Visma28[[#This Row],[SupDescr]])</f>
        <v xml:space="preserve"> </v>
      </c>
      <c r="G4068" t="s">
        <v>3368</v>
      </c>
      <c r="H4068">
        <v>1</v>
      </c>
      <c r="I4068" t="str">
        <f>IF(A4068=A4067,I4067&amp;CHAR(10)&amp;"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69" spans="1:9" x14ac:dyDescent="0.25">
      <c r="A4069" t="s">
        <v>3414</v>
      </c>
      <c r="B4069">
        <v>75421677</v>
      </c>
      <c r="C4069" t="s">
        <v>16</v>
      </c>
      <c r="D4069" t="str">
        <f>IF(Tabel_Forespørgsel_fra_Visma28[[#This Row],[SupProd]]=" "," "," - "&amp;Tabel_Forespørgsel_fra_Visma28[[#This Row],[SupProd]])</f>
        <v xml:space="preserve"> </v>
      </c>
      <c r="E4069" t="s">
        <v>16</v>
      </c>
      <c r="F4069" t="str">
        <f>IF(Tabel_Forespørgsel_fra_Visma28[[#This Row],[SupDescr]]=" "," "," - "&amp;Tabel_Forespørgsel_fra_Visma28[[#This Row],[SupDescr]])</f>
        <v xml:space="preserve"> </v>
      </c>
      <c r="G4069" t="s">
        <v>3368</v>
      </c>
      <c r="H4069">
        <v>1</v>
      </c>
      <c r="I4069" t="str">
        <f>IF(A4069=A4068,I4068&amp;CHAR(10)&amp;"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0" spans="1:9" x14ac:dyDescent="0.25">
      <c r="A4070" t="s">
        <v>3415</v>
      </c>
      <c r="B4070">
        <v>75421677</v>
      </c>
      <c r="C4070" t="s">
        <v>16</v>
      </c>
      <c r="D4070" t="str">
        <f>IF(Tabel_Forespørgsel_fra_Visma28[[#This Row],[SupProd]]=" "," "," - "&amp;Tabel_Forespørgsel_fra_Visma28[[#This Row],[SupProd]])</f>
        <v xml:space="preserve"> </v>
      </c>
      <c r="E4070" t="s">
        <v>16</v>
      </c>
      <c r="F4070" t="str">
        <f>IF(Tabel_Forespørgsel_fra_Visma28[[#This Row],[SupDescr]]=" "," "," - "&amp;Tabel_Forespørgsel_fra_Visma28[[#This Row],[SupDescr]])</f>
        <v xml:space="preserve"> </v>
      </c>
      <c r="G4070" t="s">
        <v>3368</v>
      </c>
      <c r="H4070">
        <v>1</v>
      </c>
      <c r="I4070" t="str">
        <f>IF(A4070=A4069,I4069&amp;CHAR(10)&amp;"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1" spans="1:9" x14ac:dyDescent="0.25">
      <c r="A4071" t="s">
        <v>3410</v>
      </c>
      <c r="B4071">
        <v>75421677</v>
      </c>
      <c r="C4071" t="s">
        <v>16</v>
      </c>
      <c r="D4071" t="str">
        <f>IF(Tabel_Forespørgsel_fra_Visma28[[#This Row],[SupProd]]=" "," "," - "&amp;Tabel_Forespørgsel_fra_Visma28[[#This Row],[SupProd]])</f>
        <v xml:space="preserve"> </v>
      </c>
      <c r="E4071" t="s">
        <v>16</v>
      </c>
      <c r="F4071" t="str">
        <f>IF(Tabel_Forespørgsel_fra_Visma28[[#This Row],[SupDescr]]=" "," "," - "&amp;Tabel_Forespørgsel_fra_Visma28[[#This Row],[SupDescr]])</f>
        <v xml:space="preserve"> </v>
      </c>
      <c r="G4071" t="s">
        <v>3368</v>
      </c>
      <c r="H4071">
        <v>1</v>
      </c>
      <c r="I4071" t="str">
        <f>IF(A4071=A4070,I4070&amp;CHAR(10)&amp;"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2" spans="1:9" x14ac:dyDescent="0.25">
      <c r="A4072" t="s">
        <v>3510</v>
      </c>
      <c r="B4072">
        <v>75421677</v>
      </c>
      <c r="C4072" t="s">
        <v>16</v>
      </c>
      <c r="D4072" t="str">
        <f>IF(Tabel_Forespørgsel_fra_Visma28[[#This Row],[SupProd]]=" "," "," - "&amp;Tabel_Forespørgsel_fra_Visma28[[#This Row],[SupProd]])</f>
        <v xml:space="preserve"> </v>
      </c>
      <c r="E4072" t="s">
        <v>16</v>
      </c>
      <c r="F4072" t="str">
        <f>IF(Tabel_Forespørgsel_fra_Visma28[[#This Row],[SupDescr]]=" "," "," - "&amp;Tabel_Forespørgsel_fra_Visma28[[#This Row],[SupDescr]])</f>
        <v xml:space="preserve"> </v>
      </c>
      <c r="G4072" t="s">
        <v>3368</v>
      </c>
      <c r="H4072">
        <v>1</v>
      </c>
      <c r="I4072" t="str">
        <f>IF(A4072=A4071,I4071&amp;CHAR(10)&amp;"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3" spans="1:9" x14ac:dyDescent="0.25">
      <c r="A4073" t="s">
        <v>3545</v>
      </c>
      <c r="B4073">
        <v>75421677</v>
      </c>
      <c r="C4073" t="s">
        <v>16</v>
      </c>
      <c r="D4073" t="str">
        <f>IF(Tabel_Forespørgsel_fra_Visma28[[#This Row],[SupProd]]=" "," "," - "&amp;Tabel_Forespørgsel_fra_Visma28[[#This Row],[SupProd]])</f>
        <v xml:space="preserve"> </v>
      </c>
      <c r="E4073" t="s">
        <v>16</v>
      </c>
      <c r="F4073" t="str">
        <f>IF(Tabel_Forespørgsel_fra_Visma28[[#This Row],[SupDescr]]=" "," "," - "&amp;Tabel_Forespørgsel_fra_Visma28[[#This Row],[SupDescr]])</f>
        <v xml:space="preserve"> </v>
      </c>
      <c r="G4073" t="s">
        <v>3368</v>
      </c>
      <c r="H4073">
        <v>1</v>
      </c>
      <c r="I4073" t="str">
        <f>IF(A4073=A4072,I4072&amp;CHAR(10)&amp;"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4" spans="1:9" x14ac:dyDescent="0.25">
      <c r="A4074" t="s">
        <v>3537</v>
      </c>
      <c r="B4074">
        <v>75421677</v>
      </c>
      <c r="C4074" t="s">
        <v>16</v>
      </c>
      <c r="D4074" t="str">
        <f>IF(Tabel_Forespørgsel_fra_Visma28[[#This Row],[SupProd]]=" "," "," - "&amp;Tabel_Forespørgsel_fra_Visma28[[#This Row],[SupProd]])</f>
        <v xml:space="preserve"> </v>
      </c>
      <c r="E4074" t="s">
        <v>16</v>
      </c>
      <c r="F4074" t="str">
        <f>IF(Tabel_Forespørgsel_fra_Visma28[[#This Row],[SupDescr]]=" "," "," - "&amp;Tabel_Forespørgsel_fra_Visma28[[#This Row],[SupDescr]])</f>
        <v xml:space="preserve"> </v>
      </c>
      <c r="G4074" t="s">
        <v>3368</v>
      </c>
      <c r="H4074">
        <v>1</v>
      </c>
      <c r="I4074" t="str">
        <f>IF(A4074=A4073,I4073&amp;CHAR(10)&amp;"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5" spans="1:9" x14ac:dyDescent="0.25">
      <c r="A4075" t="s">
        <v>3539</v>
      </c>
      <c r="B4075">
        <v>75421677</v>
      </c>
      <c r="C4075" t="s">
        <v>16</v>
      </c>
      <c r="D4075" t="str">
        <f>IF(Tabel_Forespørgsel_fra_Visma28[[#This Row],[SupProd]]=" "," "," - "&amp;Tabel_Forespørgsel_fra_Visma28[[#This Row],[SupProd]])</f>
        <v xml:space="preserve"> </v>
      </c>
      <c r="E4075" t="s">
        <v>16</v>
      </c>
      <c r="F4075" t="str">
        <f>IF(Tabel_Forespørgsel_fra_Visma28[[#This Row],[SupDescr]]=" "," "," - "&amp;Tabel_Forespørgsel_fra_Visma28[[#This Row],[SupDescr]])</f>
        <v xml:space="preserve"> </v>
      </c>
      <c r="G4075" t="s">
        <v>3368</v>
      </c>
      <c r="H4075">
        <v>1</v>
      </c>
      <c r="I4075" t="str">
        <f>IF(A4075=A4074,I4074&amp;CHAR(10)&amp;"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6" spans="1:9" x14ac:dyDescent="0.25">
      <c r="A4076" t="s">
        <v>3535</v>
      </c>
      <c r="B4076">
        <v>75421677</v>
      </c>
      <c r="C4076" t="s">
        <v>16</v>
      </c>
      <c r="D4076" t="str">
        <f>IF(Tabel_Forespørgsel_fra_Visma28[[#This Row],[SupProd]]=" "," "," - "&amp;Tabel_Forespørgsel_fra_Visma28[[#This Row],[SupProd]])</f>
        <v xml:space="preserve"> </v>
      </c>
      <c r="E4076" t="s">
        <v>16</v>
      </c>
      <c r="F4076" t="str">
        <f>IF(Tabel_Forespørgsel_fra_Visma28[[#This Row],[SupDescr]]=" "," "," - "&amp;Tabel_Forespørgsel_fra_Visma28[[#This Row],[SupDescr]])</f>
        <v xml:space="preserve"> </v>
      </c>
      <c r="G4076" t="s">
        <v>3368</v>
      </c>
      <c r="H4076">
        <v>1</v>
      </c>
      <c r="I4076" t="str">
        <f>IF(A4076=A4075,I4075&amp;CHAR(10)&amp;"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7" spans="1:9" x14ac:dyDescent="0.25">
      <c r="A4077" t="s">
        <v>3772</v>
      </c>
      <c r="B4077">
        <v>75577000</v>
      </c>
      <c r="C4077" t="s">
        <v>16</v>
      </c>
      <c r="D4077" t="str">
        <f>IF(Tabel_Forespørgsel_fra_Visma28[[#This Row],[SupProd]]=" "," "," - "&amp;Tabel_Forespørgsel_fra_Visma28[[#This Row],[SupProd]])</f>
        <v xml:space="preserve"> </v>
      </c>
      <c r="E4077" t="s">
        <v>16</v>
      </c>
      <c r="F4077" t="str">
        <f>IF(Tabel_Forespørgsel_fra_Visma28[[#This Row],[SupDescr]]=" "," "," - "&amp;Tabel_Forespørgsel_fra_Visma28[[#This Row],[SupDescr]])</f>
        <v xml:space="preserve"> </v>
      </c>
      <c r="G4077" t="s">
        <v>3759</v>
      </c>
      <c r="H4077">
        <v>1</v>
      </c>
      <c r="I4077" t="str">
        <f>IF(A4077=A4076,I4076&amp;CHAR(10)&amp;"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78" spans="1:9" x14ac:dyDescent="0.25">
      <c r="A4078" t="s">
        <v>3773</v>
      </c>
      <c r="B4078">
        <v>75577000</v>
      </c>
      <c r="C4078" t="s">
        <v>16</v>
      </c>
      <c r="D4078" t="str">
        <f>IF(Tabel_Forespørgsel_fra_Visma28[[#This Row],[SupProd]]=" "," "," - "&amp;Tabel_Forespørgsel_fra_Visma28[[#This Row],[SupProd]])</f>
        <v xml:space="preserve"> </v>
      </c>
      <c r="E4078" t="s">
        <v>16</v>
      </c>
      <c r="F4078" t="str">
        <f>IF(Tabel_Forespørgsel_fra_Visma28[[#This Row],[SupDescr]]=" "," "," - "&amp;Tabel_Forespørgsel_fra_Visma28[[#This Row],[SupDescr]])</f>
        <v xml:space="preserve"> </v>
      </c>
      <c r="G4078" t="s">
        <v>3759</v>
      </c>
      <c r="H4078">
        <v>1</v>
      </c>
      <c r="I4078" t="str">
        <f>IF(A4078=A4077,I4077&amp;CHAR(10)&amp;"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79" spans="1:9" x14ac:dyDescent="0.25">
      <c r="A4079" t="s">
        <v>3395</v>
      </c>
      <c r="B4079">
        <v>75421677</v>
      </c>
      <c r="C4079" t="s">
        <v>16</v>
      </c>
      <c r="D4079" t="str">
        <f>IF(Tabel_Forespørgsel_fra_Visma28[[#This Row],[SupProd]]=" "," "," - "&amp;Tabel_Forespørgsel_fra_Visma28[[#This Row],[SupProd]])</f>
        <v xml:space="preserve"> </v>
      </c>
      <c r="E4079" t="s">
        <v>16</v>
      </c>
      <c r="F4079" t="str">
        <f>IF(Tabel_Forespørgsel_fra_Visma28[[#This Row],[SupDescr]]=" "," "," - "&amp;Tabel_Forespørgsel_fra_Visma28[[#This Row],[SupDescr]])</f>
        <v xml:space="preserve"> </v>
      </c>
      <c r="G4079" t="s">
        <v>3368</v>
      </c>
      <c r="H4079">
        <v>1</v>
      </c>
      <c r="I4079" t="str">
        <f>IF(A4079=A4078,I4078&amp;CHAR(10)&amp;"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0" spans="1:9" x14ac:dyDescent="0.25">
      <c r="A4080" t="s">
        <v>3385</v>
      </c>
      <c r="B4080">
        <v>75421677</v>
      </c>
      <c r="C4080" t="s">
        <v>16</v>
      </c>
      <c r="D4080" t="str">
        <f>IF(Tabel_Forespørgsel_fra_Visma28[[#This Row],[SupProd]]=" "," "," - "&amp;Tabel_Forespørgsel_fra_Visma28[[#This Row],[SupProd]])</f>
        <v xml:space="preserve"> </v>
      </c>
      <c r="E4080" t="s">
        <v>16</v>
      </c>
      <c r="F4080" t="str">
        <f>IF(Tabel_Forespørgsel_fra_Visma28[[#This Row],[SupDescr]]=" "," "," - "&amp;Tabel_Forespørgsel_fra_Visma28[[#This Row],[SupDescr]])</f>
        <v xml:space="preserve"> </v>
      </c>
      <c r="G4080" t="s">
        <v>3368</v>
      </c>
      <c r="H4080">
        <v>1</v>
      </c>
      <c r="I4080" t="str">
        <f>IF(A4080=A4079,I4079&amp;CHAR(10)&amp;"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1" spans="1:9" x14ac:dyDescent="0.25">
      <c r="A4081" t="s">
        <v>3844</v>
      </c>
      <c r="B4081">
        <v>86228644</v>
      </c>
      <c r="C4081" t="s">
        <v>16</v>
      </c>
      <c r="D4081" t="str">
        <f>IF(Tabel_Forespørgsel_fra_Visma28[[#This Row],[SupProd]]=" "," "," - "&amp;Tabel_Forespørgsel_fra_Visma28[[#This Row],[SupProd]])</f>
        <v xml:space="preserve"> </v>
      </c>
      <c r="E4081" t="s">
        <v>16</v>
      </c>
      <c r="F4081" t="str">
        <f>IF(Tabel_Forespørgsel_fra_Visma28[[#This Row],[SupDescr]]=" "," "," - "&amp;Tabel_Forespørgsel_fra_Visma28[[#This Row],[SupDescr]])</f>
        <v xml:space="preserve"> </v>
      </c>
      <c r="G4081" t="s">
        <v>2440</v>
      </c>
      <c r="H4081">
        <v>1</v>
      </c>
      <c r="I4081" t="str">
        <f>IF(A4081=A4080,I4080&amp;CHAR(10)&amp;"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082" spans="1:9" x14ac:dyDescent="0.25">
      <c r="A4082" t="s">
        <v>3874</v>
      </c>
      <c r="B4082">
        <v>86228644</v>
      </c>
      <c r="C4082" t="s">
        <v>16</v>
      </c>
      <c r="D4082" t="str">
        <f>IF(Tabel_Forespørgsel_fra_Visma28[[#This Row],[SupProd]]=" "," "," - "&amp;Tabel_Forespørgsel_fra_Visma28[[#This Row],[SupProd]])</f>
        <v xml:space="preserve"> </v>
      </c>
      <c r="E4082" t="s">
        <v>16</v>
      </c>
      <c r="F4082" t="str">
        <f>IF(Tabel_Forespørgsel_fra_Visma28[[#This Row],[SupDescr]]=" "," "," - "&amp;Tabel_Forespørgsel_fra_Visma28[[#This Row],[SupDescr]])</f>
        <v xml:space="preserve"> </v>
      </c>
      <c r="G4082" t="s">
        <v>2440</v>
      </c>
      <c r="H4082">
        <v>1</v>
      </c>
      <c r="I4082" t="str">
        <f>IF(A4082=A4081,I4081&amp;CHAR(10)&amp;"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083" spans="1:9" x14ac:dyDescent="0.25">
      <c r="A4083" t="s">
        <v>3394</v>
      </c>
      <c r="B4083">
        <v>75421677</v>
      </c>
      <c r="C4083" t="s">
        <v>16</v>
      </c>
      <c r="D4083" t="str">
        <f>IF(Tabel_Forespørgsel_fra_Visma28[[#This Row],[SupProd]]=" "," "," - "&amp;Tabel_Forespørgsel_fra_Visma28[[#This Row],[SupProd]])</f>
        <v xml:space="preserve"> </v>
      </c>
      <c r="E4083" t="s">
        <v>16</v>
      </c>
      <c r="F4083" t="str">
        <f>IF(Tabel_Forespørgsel_fra_Visma28[[#This Row],[SupDescr]]=" "," "," - "&amp;Tabel_Forespørgsel_fra_Visma28[[#This Row],[SupDescr]])</f>
        <v xml:space="preserve"> </v>
      </c>
      <c r="G4083" t="s">
        <v>3368</v>
      </c>
      <c r="H4083">
        <v>1</v>
      </c>
      <c r="I4083" t="str">
        <f>IF(A4083=A4082,I4082&amp;CHAR(10)&amp;"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4" spans="1:9" x14ac:dyDescent="0.25">
      <c r="A4084" t="s">
        <v>3393</v>
      </c>
      <c r="B4084">
        <v>75421677</v>
      </c>
      <c r="C4084" t="s">
        <v>16</v>
      </c>
      <c r="D4084" t="str">
        <f>IF(Tabel_Forespørgsel_fra_Visma28[[#This Row],[SupProd]]=" "," "," - "&amp;Tabel_Forespørgsel_fra_Visma28[[#This Row],[SupProd]])</f>
        <v xml:space="preserve"> </v>
      </c>
      <c r="E4084" t="s">
        <v>16</v>
      </c>
      <c r="F4084" t="str">
        <f>IF(Tabel_Forespørgsel_fra_Visma28[[#This Row],[SupDescr]]=" "," "," - "&amp;Tabel_Forespørgsel_fra_Visma28[[#This Row],[SupDescr]])</f>
        <v xml:space="preserve"> </v>
      </c>
      <c r="G4084" t="s">
        <v>3368</v>
      </c>
      <c r="H4084">
        <v>1</v>
      </c>
      <c r="I4084" t="str">
        <f>IF(A4084=A4083,I4083&amp;CHAR(10)&amp;"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5" spans="1:9" x14ac:dyDescent="0.25">
      <c r="A4085" t="s">
        <v>3506</v>
      </c>
      <c r="B4085">
        <v>75421677</v>
      </c>
      <c r="C4085" t="s">
        <v>16</v>
      </c>
      <c r="D4085" t="str">
        <f>IF(Tabel_Forespørgsel_fra_Visma28[[#This Row],[SupProd]]=" "," "," - "&amp;Tabel_Forespørgsel_fra_Visma28[[#This Row],[SupProd]])</f>
        <v xml:space="preserve"> </v>
      </c>
      <c r="E4085" t="s">
        <v>16</v>
      </c>
      <c r="F4085" t="str">
        <f>IF(Tabel_Forespørgsel_fra_Visma28[[#This Row],[SupDescr]]=" "," "," - "&amp;Tabel_Forespørgsel_fra_Visma28[[#This Row],[SupDescr]])</f>
        <v xml:space="preserve"> </v>
      </c>
      <c r="G4085" t="s">
        <v>3368</v>
      </c>
      <c r="H4085">
        <v>1</v>
      </c>
      <c r="I4085" t="str">
        <f>IF(A4085=A4084,I4084&amp;CHAR(10)&amp;"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6" spans="1:9" x14ac:dyDescent="0.25">
      <c r="A4086" t="s">
        <v>2554</v>
      </c>
      <c r="B4086">
        <v>74762273</v>
      </c>
      <c r="C4086" t="s">
        <v>16</v>
      </c>
      <c r="D4086" t="str">
        <f>IF(Tabel_Forespørgsel_fra_Visma28[[#This Row],[SupProd]]=" "," "," - "&amp;Tabel_Forespørgsel_fra_Visma28[[#This Row],[SupProd]])</f>
        <v xml:space="preserve"> </v>
      </c>
      <c r="E4086" t="s">
        <v>16</v>
      </c>
      <c r="F4086" t="str">
        <f>IF(Tabel_Forespørgsel_fra_Visma28[[#This Row],[SupDescr]]=" "," "," - "&amp;Tabel_Forespørgsel_fra_Visma28[[#This Row],[SupDescr]])</f>
        <v xml:space="preserve"> </v>
      </c>
      <c r="G4086" t="s">
        <v>154</v>
      </c>
      <c r="H4086">
        <v>1</v>
      </c>
      <c r="I4086" t="str">
        <f>IF(A4086=A4085,I4085&amp;CHAR(10)&amp;"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087" spans="1:9" x14ac:dyDescent="0.25">
      <c r="A4087" t="s">
        <v>4081</v>
      </c>
      <c r="B4087">
        <v>75421677</v>
      </c>
      <c r="C4087" t="s">
        <v>16</v>
      </c>
      <c r="D4087" t="str">
        <f>IF(Tabel_Forespørgsel_fra_Visma28[[#This Row],[SupProd]]=" "," "," - "&amp;Tabel_Forespørgsel_fra_Visma28[[#This Row],[SupProd]])</f>
        <v xml:space="preserve"> </v>
      </c>
      <c r="E4087" t="s">
        <v>16</v>
      </c>
      <c r="F4087" t="str">
        <f>IF(Tabel_Forespørgsel_fra_Visma28[[#This Row],[SupDescr]]=" "," "," - "&amp;Tabel_Forespørgsel_fra_Visma28[[#This Row],[SupDescr]])</f>
        <v xml:space="preserve"> </v>
      </c>
      <c r="G4087" t="s">
        <v>3368</v>
      </c>
      <c r="H4087">
        <v>1</v>
      </c>
      <c r="I4087" t="str">
        <f>IF(A4087=A4086,I4086&amp;CHAR(10)&amp;"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8" spans="1:9" x14ac:dyDescent="0.25">
      <c r="A4088" t="s">
        <v>4082</v>
      </c>
      <c r="B4088">
        <v>75421677</v>
      </c>
      <c r="C4088" t="s">
        <v>16</v>
      </c>
      <c r="D4088" t="str">
        <f>IF(Tabel_Forespørgsel_fra_Visma28[[#This Row],[SupProd]]=" "," "," - "&amp;Tabel_Forespørgsel_fra_Visma28[[#This Row],[SupProd]])</f>
        <v xml:space="preserve"> </v>
      </c>
      <c r="E4088" t="s">
        <v>16</v>
      </c>
      <c r="F4088" t="str">
        <f>IF(Tabel_Forespørgsel_fra_Visma28[[#This Row],[SupDescr]]=" "," "," - "&amp;Tabel_Forespørgsel_fra_Visma28[[#This Row],[SupDescr]])</f>
        <v xml:space="preserve"> </v>
      </c>
      <c r="G4088" t="s">
        <v>3368</v>
      </c>
      <c r="H4088">
        <v>1</v>
      </c>
      <c r="I4088" t="str">
        <f>IF(A4088=A4087,I4087&amp;CHAR(10)&amp;"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9" spans="1:9" x14ac:dyDescent="0.25">
      <c r="A4089" t="s">
        <v>4083</v>
      </c>
      <c r="B4089">
        <v>75421677</v>
      </c>
      <c r="C4089" t="s">
        <v>16</v>
      </c>
      <c r="D4089" t="str">
        <f>IF(Tabel_Forespørgsel_fra_Visma28[[#This Row],[SupProd]]=" "," "," - "&amp;Tabel_Forespørgsel_fra_Visma28[[#This Row],[SupProd]])</f>
        <v xml:space="preserve"> </v>
      </c>
      <c r="E4089" t="s">
        <v>16</v>
      </c>
      <c r="F4089" t="str">
        <f>IF(Tabel_Forespørgsel_fra_Visma28[[#This Row],[SupDescr]]=" "," "," - "&amp;Tabel_Forespørgsel_fra_Visma28[[#This Row],[SupDescr]])</f>
        <v xml:space="preserve"> </v>
      </c>
      <c r="G4089" t="s">
        <v>3368</v>
      </c>
      <c r="H4089">
        <v>1</v>
      </c>
      <c r="I4089" t="str">
        <f>IF(A4089=A4088,I4088&amp;CHAR(10)&amp;"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90" spans="1:9" x14ac:dyDescent="0.25">
      <c r="A4090" t="s">
        <v>4077</v>
      </c>
      <c r="B4090">
        <v>75421677</v>
      </c>
      <c r="C4090" t="s">
        <v>16</v>
      </c>
      <c r="D4090" t="str">
        <f>IF(Tabel_Forespørgsel_fra_Visma28[[#This Row],[SupProd]]=" "," "," - "&amp;Tabel_Forespørgsel_fra_Visma28[[#This Row],[SupProd]])</f>
        <v xml:space="preserve"> </v>
      </c>
      <c r="E4090" t="s">
        <v>16</v>
      </c>
      <c r="F4090" t="str">
        <f>IF(Tabel_Forespørgsel_fra_Visma28[[#This Row],[SupDescr]]=" "," "," - "&amp;Tabel_Forespørgsel_fra_Visma28[[#This Row],[SupDescr]])</f>
        <v xml:space="preserve"> </v>
      </c>
      <c r="G4090" t="s">
        <v>3368</v>
      </c>
      <c r="H4090">
        <v>1</v>
      </c>
      <c r="I4090" t="str">
        <f>IF(A4090=A4089,I4089&amp;CHAR(10)&amp;"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91" spans="1:9" x14ac:dyDescent="0.25">
      <c r="A4091" t="s">
        <v>5426</v>
      </c>
      <c r="B4091">
        <v>75421677</v>
      </c>
      <c r="C4091" t="s">
        <v>16</v>
      </c>
      <c r="D4091" t="str">
        <f>IF(Tabel_Forespørgsel_fra_Visma28[[#This Row],[SupProd]]=" "," "," - "&amp;Tabel_Forespørgsel_fra_Visma28[[#This Row],[SupProd]])</f>
        <v xml:space="preserve"> </v>
      </c>
      <c r="E4091" t="s">
        <v>16</v>
      </c>
      <c r="F4091" t="str">
        <f>IF(Tabel_Forespørgsel_fra_Visma28[[#This Row],[SupDescr]]=" "," "," - "&amp;Tabel_Forespørgsel_fra_Visma28[[#This Row],[SupDescr]])</f>
        <v xml:space="preserve"> </v>
      </c>
      <c r="G4091" t="s">
        <v>3368</v>
      </c>
      <c r="H4091">
        <v>1</v>
      </c>
      <c r="I4091" t="str">
        <f>IF(A4091=A4090,I4090&amp;CHAR(10)&amp;"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92" spans="1:9" x14ac:dyDescent="0.25">
      <c r="A4092" t="s">
        <v>9201</v>
      </c>
      <c r="B4092">
        <v>76114930</v>
      </c>
      <c r="C4092" t="s">
        <v>16</v>
      </c>
      <c r="D4092" t="str">
        <f>IF(Tabel_Forespørgsel_fra_Visma28[[#This Row],[SupProd]]=" "," "," - "&amp;Tabel_Forespørgsel_fra_Visma28[[#This Row],[SupProd]])</f>
        <v xml:space="preserve"> </v>
      </c>
      <c r="E4092" t="s">
        <v>16</v>
      </c>
      <c r="F4092" t="str">
        <f>IF(Tabel_Forespørgsel_fra_Visma28[[#This Row],[SupDescr]]=" "," "," - "&amp;Tabel_Forespørgsel_fra_Visma28[[#This Row],[SupDescr]])</f>
        <v xml:space="preserve"> </v>
      </c>
      <c r="G4092" t="s">
        <v>9202</v>
      </c>
      <c r="H4092">
        <v>1</v>
      </c>
      <c r="I4092" t="str">
        <f>IF(A4092=A4091,I4091&amp;CHAR(10)&amp;"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Granly Diesel  </v>
      </c>
    </row>
    <row r="4093" spans="1:9" x14ac:dyDescent="0.25">
      <c r="A4093" t="s">
        <v>2621</v>
      </c>
      <c r="B4093">
        <v>74762273</v>
      </c>
      <c r="C4093" t="s">
        <v>16</v>
      </c>
      <c r="D4093" t="str">
        <f>IF(Tabel_Forespørgsel_fra_Visma28[[#This Row],[SupProd]]=" "," "," - "&amp;Tabel_Forespørgsel_fra_Visma28[[#This Row],[SupProd]])</f>
        <v xml:space="preserve"> </v>
      </c>
      <c r="E4093" t="s">
        <v>16</v>
      </c>
      <c r="F4093" t="str">
        <f>IF(Tabel_Forespørgsel_fra_Visma28[[#This Row],[SupDescr]]=" "," "," - "&amp;Tabel_Forespørgsel_fra_Visma28[[#This Row],[SupDescr]])</f>
        <v xml:space="preserve"> </v>
      </c>
      <c r="G4093" t="s">
        <v>154</v>
      </c>
      <c r="H4093">
        <v>1</v>
      </c>
      <c r="I4093" t="str">
        <f>IF(A4093=A4092,I4092&amp;CHAR(10)&amp;"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094" spans="1:9" x14ac:dyDescent="0.25">
      <c r="A4094" t="s">
        <v>3017</v>
      </c>
      <c r="B4094">
        <v>75180019</v>
      </c>
      <c r="C4094" t="s">
        <v>16</v>
      </c>
      <c r="D4094" t="str">
        <f>IF(Tabel_Forespørgsel_fra_Visma28[[#This Row],[SupProd]]=" "," "," - "&amp;Tabel_Forespørgsel_fra_Visma28[[#This Row],[SupProd]])</f>
        <v xml:space="preserve"> </v>
      </c>
      <c r="E4094" t="s">
        <v>16</v>
      </c>
      <c r="F4094" t="str">
        <f>IF(Tabel_Forespørgsel_fra_Visma28[[#This Row],[SupDescr]]=" "," "," - "&amp;Tabel_Forespørgsel_fra_Visma28[[#This Row],[SupDescr]])</f>
        <v xml:space="preserve"> </v>
      </c>
      <c r="G4094" t="s">
        <v>2430</v>
      </c>
      <c r="H4094">
        <v>1</v>
      </c>
      <c r="I4094" t="str">
        <f>IF(A4094=A4093,I4093&amp;CHAR(10)&amp;"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95" spans="1:9" x14ac:dyDescent="0.25">
      <c r="A4095" t="s">
        <v>3006</v>
      </c>
      <c r="B4095">
        <v>75180019</v>
      </c>
      <c r="C4095" t="s">
        <v>16</v>
      </c>
      <c r="D4095" t="str">
        <f>IF(Tabel_Forespørgsel_fra_Visma28[[#This Row],[SupProd]]=" "," "," - "&amp;Tabel_Forespørgsel_fra_Visma28[[#This Row],[SupProd]])</f>
        <v xml:space="preserve"> </v>
      </c>
      <c r="E4095" t="s">
        <v>16</v>
      </c>
      <c r="F4095" t="str">
        <f>IF(Tabel_Forespørgsel_fra_Visma28[[#This Row],[SupDescr]]=" "," "," - "&amp;Tabel_Forespørgsel_fra_Visma28[[#This Row],[SupDescr]])</f>
        <v xml:space="preserve"> </v>
      </c>
      <c r="G4095" t="s">
        <v>2430</v>
      </c>
      <c r="H4095">
        <v>1</v>
      </c>
      <c r="I4095" t="str">
        <f>IF(A4095=A4094,I4094&amp;CHAR(10)&amp;"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96" spans="1:9" x14ac:dyDescent="0.25">
      <c r="A4096" t="s">
        <v>8611</v>
      </c>
      <c r="B4096">
        <v>75211662</v>
      </c>
      <c r="C4096" t="s">
        <v>16</v>
      </c>
      <c r="D4096" t="str">
        <f>IF(Tabel_Forespørgsel_fra_Visma28[[#This Row],[SupProd]]=" "," "," - "&amp;Tabel_Forespørgsel_fra_Visma28[[#This Row],[SupProd]])</f>
        <v xml:space="preserve"> </v>
      </c>
      <c r="E4096" t="s">
        <v>16</v>
      </c>
      <c r="F4096" t="str">
        <f>IF(Tabel_Forespørgsel_fra_Visma28[[#This Row],[SupDescr]]=" "," "," - "&amp;Tabel_Forespørgsel_fra_Visma28[[#This Row],[SupDescr]])</f>
        <v xml:space="preserve"> </v>
      </c>
      <c r="G4096" t="s">
        <v>7015</v>
      </c>
      <c r="H4096">
        <v>1</v>
      </c>
      <c r="I4096" t="str">
        <f>IF(A4096=A4095,I4095&amp;CHAR(10)&amp;"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97" spans="1:9" x14ac:dyDescent="0.25">
      <c r="A4097" t="s">
        <v>8612</v>
      </c>
      <c r="B4097">
        <v>75211662</v>
      </c>
      <c r="C4097" t="s">
        <v>16</v>
      </c>
      <c r="D4097" t="str">
        <f>IF(Tabel_Forespørgsel_fra_Visma28[[#This Row],[SupProd]]=" "," "," - "&amp;Tabel_Forespørgsel_fra_Visma28[[#This Row],[SupProd]])</f>
        <v xml:space="preserve"> </v>
      </c>
      <c r="E4097" t="s">
        <v>16</v>
      </c>
      <c r="F4097" t="str">
        <f>IF(Tabel_Forespørgsel_fra_Visma28[[#This Row],[SupDescr]]=" "," "," - "&amp;Tabel_Forespørgsel_fra_Visma28[[#This Row],[SupDescr]])</f>
        <v xml:space="preserve"> </v>
      </c>
      <c r="G4097" t="s">
        <v>7015</v>
      </c>
      <c r="H4097">
        <v>1</v>
      </c>
      <c r="I4097" t="str">
        <f>IF(A4097=A4096,I4096&amp;CHAR(10)&amp;"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98" spans="1:9" x14ac:dyDescent="0.25">
      <c r="A4098" t="s">
        <v>8618</v>
      </c>
      <c r="B4098">
        <v>75211662</v>
      </c>
      <c r="C4098" t="s">
        <v>16</v>
      </c>
      <c r="D4098" t="str">
        <f>IF(Tabel_Forespørgsel_fra_Visma28[[#This Row],[SupProd]]=" "," "," - "&amp;Tabel_Forespørgsel_fra_Visma28[[#This Row],[SupProd]])</f>
        <v xml:space="preserve"> </v>
      </c>
      <c r="E4098" t="s">
        <v>16</v>
      </c>
      <c r="F4098" t="str">
        <f>IF(Tabel_Forespørgsel_fra_Visma28[[#This Row],[SupDescr]]=" "," "," - "&amp;Tabel_Forespørgsel_fra_Visma28[[#This Row],[SupDescr]])</f>
        <v xml:space="preserve"> </v>
      </c>
      <c r="G4098" t="s">
        <v>7015</v>
      </c>
      <c r="H4098">
        <v>1</v>
      </c>
      <c r="I4098" t="str">
        <f>IF(A4098=A4097,I4097&amp;CHAR(10)&amp;"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99" spans="1:9" x14ac:dyDescent="0.25">
      <c r="A4099" t="s">
        <v>11572</v>
      </c>
      <c r="B4099">
        <v>75211662</v>
      </c>
      <c r="C4099" t="s">
        <v>16</v>
      </c>
      <c r="D4099" t="str">
        <f>IF(Tabel_Forespørgsel_fra_Visma28[[#This Row],[SupProd]]=" "," "," - "&amp;Tabel_Forespørgsel_fra_Visma28[[#This Row],[SupProd]])</f>
        <v xml:space="preserve"> </v>
      </c>
      <c r="E4099" t="s">
        <v>16</v>
      </c>
      <c r="F4099" t="str">
        <f>IF(Tabel_Forespørgsel_fra_Visma28[[#This Row],[SupDescr]]=" "," "," - "&amp;Tabel_Forespørgsel_fra_Visma28[[#This Row],[SupDescr]])</f>
        <v xml:space="preserve"> </v>
      </c>
      <c r="G4099" t="s">
        <v>7015</v>
      </c>
      <c r="H4099">
        <v>1</v>
      </c>
      <c r="I4099" t="str">
        <f>IF(A4099=A4098,I4098&amp;CHAR(10)&amp;"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00" spans="1:9" x14ac:dyDescent="0.25">
      <c r="A4100" t="s">
        <v>11573</v>
      </c>
      <c r="B4100">
        <v>75211662</v>
      </c>
      <c r="C4100" t="s">
        <v>16</v>
      </c>
      <c r="D4100" t="str">
        <f>IF(Tabel_Forespørgsel_fra_Visma28[[#This Row],[SupProd]]=" "," "," - "&amp;Tabel_Forespørgsel_fra_Visma28[[#This Row],[SupProd]])</f>
        <v xml:space="preserve"> </v>
      </c>
      <c r="E4100" t="s">
        <v>16</v>
      </c>
      <c r="F4100" t="str">
        <f>IF(Tabel_Forespørgsel_fra_Visma28[[#This Row],[SupDescr]]=" "," "," - "&amp;Tabel_Forespørgsel_fra_Visma28[[#This Row],[SupDescr]])</f>
        <v xml:space="preserve"> </v>
      </c>
      <c r="G4100" t="s">
        <v>7015</v>
      </c>
      <c r="H4100">
        <v>1</v>
      </c>
      <c r="I4100" t="str">
        <f>IF(A4100=A4099,I4099&amp;CHAR(10)&amp;"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01" spans="1:9" x14ac:dyDescent="0.25">
      <c r="A4101" t="s">
        <v>11576</v>
      </c>
      <c r="B4101">
        <v>75211662</v>
      </c>
      <c r="C4101" t="s">
        <v>16</v>
      </c>
      <c r="D4101" t="str">
        <f>IF(Tabel_Forespørgsel_fra_Visma28[[#This Row],[SupProd]]=" "," "," - "&amp;Tabel_Forespørgsel_fra_Visma28[[#This Row],[SupProd]])</f>
        <v xml:space="preserve"> </v>
      </c>
      <c r="E4101" t="s">
        <v>16</v>
      </c>
      <c r="F4101" t="str">
        <f>IF(Tabel_Forespørgsel_fra_Visma28[[#This Row],[SupDescr]]=" "," "," - "&amp;Tabel_Forespørgsel_fra_Visma28[[#This Row],[SupDescr]])</f>
        <v xml:space="preserve"> </v>
      </c>
      <c r="G4101" t="s">
        <v>7015</v>
      </c>
      <c r="H4101">
        <v>1</v>
      </c>
      <c r="I4101" t="str">
        <f>IF(A4101=A4100,I4100&amp;CHAR(10)&amp;"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02" spans="1:9" x14ac:dyDescent="0.25">
      <c r="A4102" t="s">
        <v>2441</v>
      </c>
      <c r="B4102">
        <v>24895547</v>
      </c>
      <c r="C4102" t="s">
        <v>16</v>
      </c>
      <c r="D4102" t="str">
        <f>IF(Tabel_Forespørgsel_fra_Visma28[[#This Row],[SupProd]]=" "," "," - "&amp;Tabel_Forespørgsel_fra_Visma28[[#This Row],[SupProd]])</f>
        <v xml:space="preserve"> </v>
      </c>
      <c r="E4102" t="s">
        <v>16</v>
      </c>
      <c r="F4102" t="str">
        <f>IF(Tabel_Forespørgsel_fra_Visma28[[#This Row],[SupDescr]]=" "," "," - "&amp;Tabel_Forespørgsel_fra_Visma28[[#This Row],[SupDescr]])</f>
        <v xml:space="preserve"> </v>
      </c>
      <c r="G4102" t="s">
        <v>3980</v>
      </c>
      <c r="H4102">
        <v>1</v>
      </c>
      <c r="I4102" t="str">
        <f>IF(A4102=A4101,I4101&amp;CHAR(10)&amp;"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ISI Smede og Industrilakering  </v>
      </c>
    </row>
    <row r="4103" spans="1:9" x14ac:dyDescent="0.25">
      <c r="A4103" t="s">
        <v>2447</v>
      </c>
      <c r="B4103">
        <v>24895547</v>
      </c>
      <c r="C4103" t="s">
        <v>16</v>
      </c>
      <c r="D4103" t="str">
        <f>IF(Tabel_Forespørgsel_fra_Visma28[[#This Row],[SupProd]]=" "," "," - "&amp;Tabel_Forespørgsel_fra_Visma28[[#This Row],[SupProd]])</f>
        <v xml:space="preserve"> </v>
      </c>
      <c r="E4103" t="s">
        <v>16</v>
      </c>
      <c r="F4103" t="str">
        <f>IF(Tabel_Forespørgsel_fra_Visma28[[#This Row],[SupDescr]]=" "," "," - "&amp;Tabel_Forespørgsel_fra_Visma28[[#This Row],[SupDescr]])</f>
        <v xml:space="preserve"> </v>
      </c>
      <c r="G4103" t="s">
        <v>3980</v>
      </c>
      <c r="H4103">
        <v>1</v>
      </c>
      <c r="I4103" t="str">
        <f>IF(A4103=A4102,I4102&amp;CHAR(10)&amp;"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ISI Smede og Industrilakering  </v>
      </c>
    </row>
    <row r="4104" spans="1:9" x14ac:dyDescent="0.25">
      <c r="A4104" t="s">
        <v>2446</v>
      </c>
      <c r="B4104">
        <v>24895547</v>
      </c>
      <c r="C4104" t="s">
        <v>16</v>
      </c>
      <c r="D4104" t="str">
        <f>IF(Tabel_Forespørgsel_fra_Visma28[[#This Row],[SupProd]]=" "," "," - "&amp;Tabel_Forespørgsel_fra_Visma28[[#This Row],[SupProd]])</f>
        <v xml:space="preserve"> </v>
      </c>
      <c r="E4104" t="s">
        <v>16</v>
      </c>
      <c r="F4104" t="str">
        <f>IF(Tabel_Forespørgsel_fra_Visma28[[#This Row],[SupDescr]]=" "," "," - "&amp;Tabel_Forespørgsel_fra_Visma28[[#This Row],[SupDescr]])</f>
        <v xml:space="preserve"> </v>
      </c>
      <c r="G4104" t="s">
        <v>3980</v>
      </c>
      <c r="H4104">
        <v>1</v>
      </c>
      <c r="I4104" t="str">
        <f>IF(A4104=A4103,I4103&amp;CHAR(10)&amp;"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ISI Smede og Industrilakering  </v>
      </c>
    </row>
    <row r="4105" spans="1:9" x14ac:dyDescent="0.25">
      <c r="A4105" t="s">
        <v>3074</v>
      </c>
      <c r="B4105">
        <v>75196500</v>
      </c>
      <c r="C4105" t="s">
        <v>16</v>
      </c>
      <c r="D4105" t="str">
        <f>IF(Tabel_Forespørgsel_fra_Visma28[[#This Row],[SupProd]]=" "," "," - "&amp;Tabel_Forespørgsel_fra_Visma28[[#This Row],[SupProd]])</f>
        <v xml:space="preserve"> </v>
      </c>
      <c r="E4105" t="s">
        <v>16</v>
      </c>
      <c r="F4105" t="str">
        <f>IF(Tabel_Forespørgsel_fra_Visma28[[#This Row],[SupDescr]]=" "," "," - "&amp;Tabel_Forespørgsel_fra_Visma28[[#This Row],[SupDescr]])</f>
        <v xml:space="preserve"> </v>
      </c>
      <c r="G4105" t="s">
        <v>2425</v>
      </c>
      <c r="H4105">
        <v>1</v>
      </c>
      <c r="I4105" t="str">
        <f>IF(A4105=A4104,I4104&amp;CHAR(10)&amp;"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06" spans="1:9" x14ac:dyDescent="0.25">
      <c r="A4106" t="s">
        <v>10256</v>
      </c>
      <c r="B4106">
        <v>74762273</v>
      </c>
      <c r="C4106" t="s">
        <v>16</v>
      </c>
      <c r="D4106" t="str">
        <f>IF(Tabel_Forespørgsel_fra_Visma28[[#This Row],[SupProd]]=" "," "," - "&amp;Tabel_Forespørgsel_fra_Visma28[[#This Row],[SupProd]])</f>
        <v xml:space="preserve"> </v>
      </c>
      <c r="E4106" t="s">
        <v>16</v>
      </c>
      <c r="F4106" t="str">
        <f>IF(Tabel_Forespørgsel_fra_Visma28[[#This Row],[SupDescr]]=" "," "," - "&amp;Tabel_Forespørgsel_fra_Visma28[[#This Row],[SupDescr]])</f>
        <v xml:space="preserve"> </v>
      </c>
      <c r="G4106" t="s">
        <v>154</v>
      </c>
      <c r="H4106">
        <v>1</v>
      </c>
      <c r="I4106" t="str">
        <f>IF(A4106=A4105,I4105&amp;CHAR(10)&amp;"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07" spans="1:9" x14ac:dyDescent="0.25">
      <c r="A4107" t="s">
        <v>14766</v>
      </c>
      <c r="B4107">
        <v>70120140</v>
      </c>
      <c r="C4107" t="s">
        <v>16</v>
      </c>
      <c r="D4107" t="str">
        <f>IF(Tabel_Forespørgsel_fra_Visma28[[#This Row],[SupProd]]=" "," "," - "&amp;Tabel_Forespørgsel_fra_Visma28[[#This Row],[SupProd]])</f>
        <v xml:space="preserve"> </v>
      </c>
      <c r="E4107" t="s">
        <v>16</v>
      </c>
      <c r="F4107" t="str">
        <f>IF(Tabel_Forespørgsel_fra_Visma28[[#This Row],[SupDescr]]=" "," "," - "&amp;Tabel_Forespørgsel_fra_Visma28[[#This Row],[SupDescr]])</f>
        <v xml:space="preserve"> </v>
      </c>
      <c r="G4107" t="s">
        <v>2467</v>
      </c>
      <c r="H4107">
        <v>1</v>
      </c>
      <c r="I4107" t="str">
        <f>IF(A4107=A4106,I4106&amp;CHAR(10)&amp;"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08" spans="1:9" x14ac:dyDescent="0.25">
      <c r="A4108" t="s">
        <v>14759</v>
      </c>
      <c r="B4108">
        <v>70120140</v>
      </c>
      <c r="C4108" t="s">
        <v>16</v>
      </c>
      <c r="D4108" t="str">
        <f>IF(Tabel_Forespørgsel_fra_Visma28[[#This Row],[SupProd]]=" "," "," - "&amp;Tabel_Forespørgsel_fra_Visma28[[#This Row],[SupProd]])</f>
        <v xml:space="preserve"> </v>
      </c>
      <c r="E4108" t="s">
        <v>16</v>
      </c>
      <c r="F4108" t="str">
        <f>IF(Tabel_Forespørgsel_fra_Visma28[[#This Row],[SupDescr]]=" "," "," - "&amp;Tabel_Forespørgsel_fra_Visma28[[#This Row],[SupDescr]])</f>
        <v xml:space="preserve"> </v>
      </c>
      <c r="G4108" t="s">
        <v>2467</v>
      </c>
      <c r="H4108">
        <v>1</v>
      </c>
      <c r="I4108" t="str">
        <f>IF(A4108=A4107,I4107&amp;CHAR(10)&amp;"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09" spans="1:9" x14ac:dyDescent="0.25">
      <c r="A4109" t="s">
        <v>14765</v>
      </c>
      <c r="B4109">
        <v>70120140</v>
      </c>
      <c r="C4109" t="s">
        <v>16</v>
      </c>
      <c r="D4109" t="str">
        <f>IF(Tabel_Forespørgsel_fra_Visma28[[#This Row],[SupProd]]=" "," "," - "&amp;Tabel_Forespørgsel_fra_Visma28[[#This Row],[SupProd]])</f>
        <v xml:space="preserve"> </v>
      </c>
      <c r="E4109" t="s">
        <v>16</v>
      </c>
      <c r="F4109" t="str">
        <f>IF(Tabel_Forespørgsel_fra_Visma28[[#This Row],[SupDescr]]=" "," "," - "&amp;Tabel_Forespørgsel_fra_Visma28[[#This Row],[SupDescr]])</f>
        <v xml:space="preserve"> </v>
      </c>
      <c r="G4109" t="s">
        <v>2467</v>
      </c>
      <c r="H4109">
        <v>1</v>
      </c>
      <c r="I4109" t="str">
        <f>IF(A4109=A4108,I4108&amp;CHAR(10)&amp;"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10" spans="1:9" x14ac:dyDescent="0.25">
      <c r="A4110" t="s">
        <v>41147</v>
      </c>
      <c r="B4110">
        <v>70120140</v>
      </c>
      <c r="C4110" t="s">
        <v>16</v>
      </c>
      <c r="D4110" t="str">
        <f>IF(Tabel_Forespørgsel_fra_Visma28[[#This Row],[SupProd]]=" "," "," - "&amp;Tabel_Forespørgsel_fra_Visma28[[#This Row],[SupProd]])</f>
        <v xml:space="preserve"> </v>
      </c>
      <c r="E4110" t="s">
        <v>16</v>
      </c>
      <c r="F4110" t="str">
        <f>IF(Tabel_Forespørgsel_fra_Visma28[[#This Row],[SupDescr]]=" "," "," - "&amp;Tabel_Forespørgsel_fra_Visma28[[#This Row],[SupDescr]])</f>
        <v xml:space="preserve"> </v>
      </c>
      <c r="G4110" t="s">
        <v>2467</v>
      </c>
      <c r="H4110">
        <v>1</v>
      </c>
      <c r="I4110" t="str">
        <f>IF(A4110=A4109,I4109&amp;CHAR(10)&amp;"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11" spans="1:9" x14ac:dyDescent="0.25">
      <c r="A4111" t="s">
        <v>41826</v>
      </c>
      <c r="B4111">
        <v>96266400</v>
      </c>
      <c r="C4111" t="s">
        <v>16</v>
      </c>
      <c r="D4111" t="str">
        <f>IF(Tabel_Forespørgsel_fra_Visma28[[#This Row],[SupProd]]=" "," "," - "&amp;Tabel_Forespørgsel_fra_Visma28[[#This Row],[SupProd]])</f>
        <v xml:space="preserve"> </v>
      </c>
      <c r="E4111" t="s">
        <v>16</v>
      </c>
      <c r="F4111" t="str">
        <f>IF(Tabel_Forespørgsel_fra_Visma28[[#This Row],[SupDescr]]=" "," "," - "&amp;Tabel_Forespørgsel_fra_Visma28[[#This Row],[SupDescr]])</f>
        <v xml:space="preserve"> </v>
      </c>
      <c r="G4111" t="s">
        <v>13916</v>
      </c>
      <c r="H4111">
        <v>1</v>
      </c>
      <c r="I4111" t="str">
        <f>IF(A4111=A4110,I4110&amp;CHAR(10)&amp;"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12" spans="1:9" x14ac:dyDescent="0.25">
      <c r="A4112" t="s">
        <v>15351</v>
      </c>
      <c r="B4112">
        <v>75211662</v>
      </c>
      <c r="C4112" t="s">
        <v>16</v>
      </c>
      <c r="D4112" t="str">
        <f>IF(Tabel_Forespørgsel_fra_Visma28[[#This Row],[SupProd]]=" "," "," - "&amp;Tabel_Forespørgsel_fra_Visma28[[#This Row],[SupProd]])</f>
        <v xml:space="preserve"> </v>
      </c>
      <c r="E4112" t="s">
        <v>16</v>
      </c>
      <c r="F4112" t="str">
        <f>IF(Tabel_Forespørgsel_fra_Visma28[[#This Row],[SupDescr]]=" "," "," - "&amp;Tabel_Forespørgsel_fra_Visma28[[#This Row],[SupDescr]])</f>
        <v xml:space="preserve"> </v>
      </c>
      <c r="G4112" t="s">
        <v>7015</v>
      </c>
      <c r="H4112">
        <v>1</v>
      </c>
      <c r="I4112" t="str">
        <f>IF(A4112=A4111,I4111&amp;CHAR(10)&amp;"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13" spans="1:9" x14ac:dyDescent="0.25">
      <c r="A4113" t="s">
        <v>42049</v>
      </c>
      <c r="B4113">
        <v>75180019</v>
      </c>
      <c r="C4113" t="s">
        <v>16</v>
      </c>
      <c r="D4113" t="str">
        <f>IF(Tabel_Forespørgsel_fra_Visma28[[#This Row],[SupProd]]=" "," "," - "&amp;Tabel_Forespørgsel_fra_Visma28[[#This Row],[SupProd]])</f>
        <v xml:space="preserve"> </v>
      </c>
      <c r="E4113" t="s">
        <v>16</v>
      </c>
      <c r="F4113" t="str">
        <f>IF(Tabel_Forespørgsel_fra_Visma28[[#This Row],[SupDescr]]=" "," "," - "&amp;Tabel_Forespørgsel_fra_Visma28[[#This Row],[SupDescr]])</f>
        <v xml:space="preserve"> </v>
      </c>
      <c r="G4113" t="s">
        <v>2430</v>
      </c>
      <c r="H4113">
        <v>1</v>
      </c>
      <c r="I4113" t="str">
        <f>IF(A4113=A4112,I4112&amp;CHAR(10)&amp;"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114" spans="1:9" x14ac:dyDescent="0.25">
      <c r="A4114" t="s">
        <v>42008</v>
      </c>
      <c r="B4114">
        <v>75180019</v>
      </c>
      <c r="C4114" t="s">
        <v>16</v>
      </c>
      <c r="D4114" t="str">
        <f>IF(Tabel_Forespørgsel_fra_Visma28[[#This Row],[SupProd]]=" "," "," - "&amp;Tabel_Forespørgsel_fra_Visma28[[#This Row],[SupProd]])</f>
        <v xml:space="preserve"> </v>
      </c>
      <c r="E4114" t="s">
        <v>16</v>
      </c>
      <c r="F4114" t="str">
        <f>IF(Tabel_Forespørgsel_fra_Visma28[[#This Row],[SupDescr]]=" "," "," - "&amp;Tabel_Forespørgsel_fra_Visma28[[#This Row],[SupDescr]])</f>
        <v xml:space="preserve"> </v>
      </c>
      <c r="G4114" t="s">
        <v>2430</v>
      </c>
      <c r="H4114">
        <v>1</v>
      </c>
      <c r="I4114" t="str">
        <f>IF(A4114=A4113,I4113&amp;CHAR(10)&amp;"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115" spans="1:9" x14ac:dyDescent="0.25">
      <c r="A4115" t="s">
        <v>4085</v>
      </c>
      <c r="B4115">
        <v>75421677</v>
      </c>
      <c r="C4115" t="s">
        <v>16</v>
      </c>
      <c r="D4115" t="str">
        <f>IF(Tabel_Forespørgsel_fra_Visma28[[#This Row],[SupProd]]=" "," "," - "&amp;Tabel_Forespørgsel_fra_Visma28[[#This Row],[SupProd]])</f>
        <v xml:space="preserve"> </v>
      </c>
      <c r="E4115" t="s">
        <v>16</v>
      </c>
      <c r="F4115" t="str">
        <f>IF(Tabel_Forespørgsel_fra_Visma28[[#This Row],[SupDescr]]=" "," "," - "&amp;Tabel_Forespørgsel_fra_Visma28[[#This Row],[SupDescr]])</f>
        <v xml:space="preserve"> </v>
      </c>
      <c r="G4115" t="s">
        <v>3368</v>
      </c>
      <c r="H4115">
        <v>1</v>
      </c>
      <c r="I4115" t="str">
        <f>IF(A4115=A4114,I4114&amp;CHAR(10)&amp;"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16" spans="1:9" x14ac:dyDescent="0.25">
      <c r="A4116" t="s">
        <v>4086</v>
      </c>
      <c r="B4116">
        <v>75421677</v>
      </c>
      <c r="C4116" t="s">
        <v>16</v>
      </c>
      <c r="D4116" t="str">
        <f>IF(Tabel_Forespørgsel_fra_Visma28[[#This Row],[SupProd]]=" "," "," - "&amp;Tabel_Forespørgsel_fra_Visma28[[#This Row],[SupProd]])</f>
        <v xml:space="preserve"> </v>
      </c>
      <c r="E4116" t="s">
        <v>16</v>
      </c>
      <c r="F4116" t="str">
        <f>IF(Tabel_Forespørgsel_fra_Visma28[[#This Row],[SupDescr]]=" "," "," - "&amp;Tabel_Forespørgsel_fra_Visma28[[#This Row],[SupDescr]])</f>
        <v xml:space="preserve"> </v>
      </c>
      <c r="G4116" t="s">
        <v>3368</v>
      </c>
      <c r="H4116">
        <v>1</v>
      </c>
      <c r="I4116" t="str">
        <f>IF(A4116=A4115,I4115&amp;CHAR(10)&amp;"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17" spans="1:9" x14ac:dyDescent="0.25">
      <c r="A4117" t="s">
        <v>4087</v>
      </c>
      <c r="B4117">
        <v>75421677</v>
      </c>
      <c r="C4117" t="s">
        <v>16</v>
      </c>
      <c r="D4117" t="str">
        <f>IF(Tabel_Forespørgsel_fra_Visma28[[#This Row],[SupProd]]=" "," "," - "&amp;Tabel_Forespørgsel_fra_Visma28[[#This Row],[SupProd]])</f>
        <v xml:space="preserve"> </v>
      </c>
      <c r="E4117" t="s">
        <v>16</v>
      </c>
      <c r="F4117" t="str">
        <f>IF(Tabel_Forespørgsel_fra_Visma28[[#This Row],[SupDescr]]=" "," "," - "&amp;Tabel_Forespørgsel_fra_Visma28[[#This Row],[SupDescr]])</f>
        <v xml:space="preserve"> </v>
      </c>
      <c r="G4117" t="s">
        <v>3368</v>
      </c>
      <c r="H4117">
        <v>1</v>
      </c>
      <c r="I4117" t="str">
        <f>IF(A4117=A4116,I4116&amp;CHAR(10)&amp;"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18" spans="1:9" x14ac:dyDescent="0.25">
      <c r="A4118" t="s">
        <v>4088</v>
      </c>
      <c r="B4118">
        <v>75421677</v>
      </c>
      <c r="C4118" t="s">
        <v>16</v>
      </c>
      <c r="D4118" t="str">
        <f>IF(Tabel_Forespørgsel_fra_Visma28[[#This Row],[SupProd]]=" "," "," - "&amp;Tabel_Forespørgsel_fra_Visma28[[#This Row],[SupProd]])</f>
        <v xml:space="preserve"> </v>
      </c>
      <c r="E4118" t="s">
        <v>16</v>
      </c>
      <c r="F4118" t="str">
        <f>IF(Tabel_Forespørgsel_fra_Visma28[[#This Row],[SupDescr]]=" "," "," - "&amp;Tabel_Forespørgsel_fra_Visma28[[#This Row],[SupDescr]])</f>
        <v xml:space="preserve"> </v>
      </c>
      <c r="G4118" t="s">
        <v>3368</v>
      </c>
      <c r="H4118">
        <v>1</v>
      </c>
      <c r="I4118" t="str">
        <f>IF(A4118=A4117,I4117&amp;CHAR(10)&amp;"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19" spans="1:9" x14ac:dyDescent="0.25">
      <c r="A4119" t="s">
        <v>4079</v>
      </c>
      <c r="B4119">
        <v>75421677</v>
      </c>
      <c r="C4119" t="s">
        <v>16</v>
      </c>
      <c r="D4119" t="str">
        <f>IF(Tabel_Forespørgsel_fra_Visma28[[#This Row],[SupProd]]=" "," "," - "&amp;Tabel_Forespørgsel_fra_Visma28[[#This Row],[SupProd]])</f>
        <v xml:space="preserve"> </v>
      </c>
      <c r="E4119" t="s">
        <v>16</v>
      </c>
      <c r="F4119" t="str">
        <f>IF(Tabel_Forespørgsel_fra_Visma28[[#This Row],[SupDescr]]=" "," "," - "&amp;Tabel_Forespørgsel_fra_Visma28[[#This Row],[SupDescr]])</f>
        <v xml:space="preserve"> </v>
      </c>
      <c r="G4119" t="s">
        <v>3368</v>
      </c>
      <c r="H4119">
        <v>1</v>
      </c>
      <c r="I4119" t="str">
        <f>IF(A4119=A4118,I4118&amp;CHAR(10)&amp;"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20" spans="1:9" x14ac:dyDescent="0.25">
      <c r="A4120" t="s">
        <v>4080</v>
      </c>
      <c r="B4120">
        <v>75421677</v>
      </c>
      <c r="C4120" t="s">
        <v>16</v>
      </c>
      <c r="D4120" t="str">
        <f>IF(Tabel_Forespørgsel_fra_Visma28[[#This Row],[SupProd]]=" "," "," - "&amp;Tabel_Forespørgsel_fra_Visma28[[#This Row],[SupProd]])</f>
        <v xml:space="preserve"> </v>
      </c>
      <c r="E4120" t="s">
        <v>16</v>
      </c>
      <c r="F4120" t="str">
        <f>IF(Tabel_Forespørgsel_fra_Visma28[[#This Row],[SupDescr]]=" "," "," - "&amp;Tabel_Forespørgsel_fra_Visma28[[#This Row],[SupDescr]])</f>
        <v xml:space="preserve"> </v>
      </c>
      <c r="G4120" t="s">
        <v>3368</v>
      </c>
      <c r="H4120">
        <v>1</v>
      </c>
      <c r="I4120" t="str">
        <f>IF(A4120=A4119,I4119&amp;CHAR(10)&amp;"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21" spans="1:9" x14ac:dyDescent="0.25">
      <c r="A4121" t="s">
        <v>4084</v>
      </c>
      <c r="B4121">
        <v>75421677</v>
      </c>
      <c r="C4121" t="s">
        <v>16</v>
      </c>
      <c r="D4121" t="str">
        <f>IF(Tabel_Forespørgsel_fra_Visma28[[#This Row],[SupProd]]=" "," "," - "&amp;Tabel_Forespørgsel_fra_Visma28[[#This Row],[SupProd]])</f>
        <v xml:space="preserve"> </v>
      </c>
      <c r="E4121" t="s">
        <v>16</v>
      </c>
      <c r="F4121" t="str">
        <f>IF(Tabel_Forespørgsel_fra_Visma28[[#This Row],[SupDescr]]=" "," "," - "&amp;Tabel_Forespørgsel_fra_Visma28[[#This Row],[SupDescr]])</f>
        <v xml:space="preserve"> </v>
      </c>
      <c r="G4121" t="s">
        <v>3368</v>
      </c>
      <c r="H4121">
        <v>1</v>
      </c>
      <c r="I4121" t="str">
        <f>IF(A4121=A4120,I4120&amp;CHAR(10)&amp;"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22" spans="1:9" x14ac:dyDescent="0.25">
      <c r="A4122" t="s">
        <v>14180</v>
      </c>
      <c r="B4122">
        <v>74755755</v>
      </c>
      <c r="C4122" t="s">
        <v>16</v>
      </c>
      <c r="D4122" t="str">
        <f>IF(Tabel_Forespørgsel_fra_Visma28[[#This Row],[SupProd]]=" "," "," - "&amp;Tabel_Forespørgsel_fra_Visma28[[#This Row],[SupProd]])</f>
        <v xml:space="preserve"> </v>
      </c>
      <c r="E4122" t="s">
        <v>16</v>
      </c>
      <c r="F4122" t="str">
        <f>IF(Tabel_Forespørgsel_fra_Visma28[[#This Row],[SupDescr]]=" "," "," - "&amp;Tabel_Forespørgsel_fra_Visma28[[#This Row],[SupDescr]])</f>
        <v xml:space="preserve"> </v>
      </c>
      <c r="G4122" t="s">
        <v>4786</v>
      </c>
      <c r="H4122">
        <v>1</v>
      </c>
      <c r="I4122" t="str">
        <f>IF(A4122=A4121,I4121&amp;CHAR(10)&amp;"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123" spans="1:9" x14ac:dyDescent="0.25">
      <c r="A4123" t="s">
        <v>14183</v>
      </c>
      <c r="B4123">
        <v>74755755</v>
      </c>
      <c r="C4123" t="s">
        <v>16</v>
      </c>
      <c r="D4123" t="str">
        <f>IF(Tabel_Forespørgsel_fra_Visma28[[#This Row],[SupProd]]=" "," "," - "&amp;Tabel_Forespørgsel_fra_Visma28[[#This Row],[SupProd]])</f>
        <v xml:space="preserve"> </v>
      </c>
      <c r="E4123" t="s">
        <v>16</v>
      </c>
      <c r="F4123" t="str">
        <f>IF(Tabel_Forespørgsel_fra_Visma28[[#This Row],[SupDescr]]=" "," "," - "&amp;Tabel_Forespørgsel_fra_Visma28[[#This Row],[SupDescr]])</f>
        <v xml:space="preserve"> </v>
      </c>
      <c r="G4123" t="s">
        <v>4786</v>
      </c>
      <c r="H4123">
        <v>1</v>
      </c>
      <c r="I4123" t="str">
        <f>IF(A4123=A4122,I4122&amp;CHAR(10)&amp;"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124" spans="1:9" x14ac:dyDescent="0.25">
      <c r="A4124" t="s">
        <v>15282</v>
      </c>
      <c r="B4124">
        <v>75577000</v>
      </c>
      <c r="C4124" t="s">
        <v>16</v>
      </c>
      <c r="D4124" t="str">
        <f>IF(Tabel_Forespørgsel_fra_Visma28[[#This Row],[SupProd]]=" "," "," - "&amp;Tabel_Forespørgsel_fra_Visma28[[#This Row],[SupProd]])</f>
        <v xml:space="preserve"> </v>
      </c>
      <c r="E4124" t="s">
        <v>16</v>
      </c>
      <c r="F4124" t="str">
        <f>IF(Tabel_Forespørgsel_fra_Visma28[[#This Row],[SupDescr]]=" "," "," - "&amp;Tabel_Forespørgsel_fra_Visma28[[#This Row],[SupDescr]])</f>
        <v xml:space="preserve"> </v>
      </c>
      <c r="G4124" t="s">
        <v>3759</v>
      </c>
      <c r="H4124">
        <v>1</v>
      </c>
      <c r="I4124" t="str">
        <f>IF(A4124=A4123,I4123&amp;CHAR(10)&amp;"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125" spans="1:9" x14ac:dyDescent="0.25">
      <c r="A4125" t="s">
        <v>15283</v>
      </c>
      <c r="B4125">
        <v>75577000</v>
      </c>
      <c r="C4125" t="s">
        <v>16</v>
      </c>
      <c r="D4125" t="str">
        <f>IF(Tabel_Forespørgsel_fra_Visma28[[#This Row],[SupProd]]=" "," "," - "&amp;Tabel_Forespørgsel_fra_Visma28[[#This Row],[SupProd]])</f>
        <v xml:space="preserve"> </v>
      </c>
      <c r="E4125" t="s">
        <v>16</v>
      </c>
      <c r="F4125" t="str">
        <f>IF(Tabel_Forespørgsel_fra_Visma28[[#This Row],[SupDescr]]=" "," "," - "&amp;Tabel_Forespørgsel_fra_Visma28[[#This Row],[SupDescr]])</f>
        <v xml:space="preserve"> </v>
      </c>
      <c r="G4125" t="s">
        <v>3759</v>
      </c>
      <c r="H4125">
        <v>1</v>
      </c>
      <c r="I4125" t="str">
        <f>IF(A4125=A4124,I4124&amp;CHAR(10)&amp;"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126" spans="1:9" x14ac:dyDescent="0.25">
      <c r="A4126" t="s">
        <v>40952</v>
      </c>
      <c r="B4126">
        <v>70120140</v>
      </c>
      <c r="C4126" t="s">
        <v>16</v>
      </c>
      <c r="D4126" t="str">
        <f>IF(Tabel_Forespørgsel_fra_Visma28[[#This Row],[SupProd]]=" "," "," - "&amp;Tabel_Forespørgsel_fra_Visma28[[#This Row],[SupProd]])</f>
        <v xml:space="preserve"> </v>
      </c>
      <c r="E4126" t="s">
        <v>16</v>
      </c>
      <c r="F4126" t="str">
        <f>IF(Tabel_Forespørgsel_fra_Visma28[[#This Row],[SupDescr]]=" "," "," - "&amp;Tabel_Forespørgsel_fra_Visma28[[#This Row],[SupDescr]])</f>
        <v xml:space="preserve"> </v>
      </c>
      <c r="G4126" t="s">
        <v>2467</v>
      </c>
      <c r="H4126">
        <v>1</v>
      </c>
      <c r="I4126" t="str">
        <f>IF(A4126=A4125,I4125&amp;CHAR(10)&amp;"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27" spans="1:9" x14ac:dyDescent="0.25">
      <c r="A4127" t="s">
        <v>40953</v>
      </c>
      <c r="B4127">
        <v>70120140</v>
      </c>
      <c r="C4127" t="s">
        <v>16</v>
      </c>
      <c r="D4127" t="str">
        <f>IF(Tabel_Forespørgsel_fra_Visma28[[#This Row],[SupProd]]=" "," "," - "&amp;Tabel_Forespørgsel_fra_Visma28[[#This Row],[SupProd]])</f>
        <v xml:space="preserve"> </v>
      </c>
      <c r="E4127" t="s">
        <v>16</v>
      </c>
      <c r="F4127" t="str">
        <f>IF(Tabel_Forespørgsel_fra_Visma28[[#This Row],[SupDescr]]=" "," "," - "&amp;Tabel_Forespørgsel_fra_Visma28[[#This Row],[SupDescr]])</f>
        <v xml:space="preserve"> </v>
      </c>
      <c r="G4127" t="s">
        <v>2467</v>
      </c>
      <c r="H4127">
        <v>1</v>
      </c>
      <c r="I4127" t="str">
        <f>IF(A4127=A4126,I4126&amp;CHAR(10)&amp;"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28" spans="1:9" x14ac:dyDescent="0.25">
      <c r="A4128" t="s">
        <v>40954</v>
      </c>
      <c r="B4128">
        <v>70120140</v>
      </c>
      <c r="C4128" t="s">
        <v>16</v>
      </c>
      <c r="D4128" t="str">
        <f>IF(Tabel_Forespørgsel_fra_Visma28[[#This Row],[SupProd]]=" "," "," - "&amp;Tabel_Forespørgsel_fra_Visma28[[#This Row],[SupProd]])</f>
        <v xml:space="preserve"> </v>
      </c>
      <c r="E4128" t="s">
        <v>16</v>
      </c>
      <c r="F4128" t="str">
        <f>IF(Tabel_Forespørgsel_fra_Visma28[[#This Row],[SupDescr]]=" "," "," - "&amp;Tabel_Forespørgsel_fra_Visma28[[#This Row],[SupDescr]])</f>
        <v xml:space="preserve"> </v>
      </c>
      <c r="G4128" t="s">
        <v>2467</v>
      </c>
      <c r="H4128">
        <v>1</v>
      </c>
      <c r="I4128" t="str">
        <f>IF(A4128=A4127,I4127&amp;CHAR(10)&amp;"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29" spans="1:9" x14ac:dyDescent="0.25">
      <c r="A4129" t="s">
        <v>41350</v>
      </c>
      <c r="B4129">
        <v>70120140</v>
      </c>
      <c r="C4129" t="s">
        <v>16</v>
      </c>
      <c r="D4129" t="str">
        <f>IF(Tabel_Forespørgsel_fra_Visma28[[#This Row],[SupProd]]=" "," "," - "&amp;Tabel_Forespørgsel_fra_Visma28[[#This Row],[SupProd]])</f>
        <v xml:space="preserve"> </v>
      </c>
      <c r="E4129" t="s">
        <v>16</v>
      </c>
      <c r="F4129" t="str">
        <f>IF(Tabel_Forespørgsel_fra_Visma28[[#This Row],[SupDescr]]=" "," "," - "&amp;Tabel_Forespørgsel_fra_Visma28[[#This Row],[SupDescr]])</f>
        <v xml:space="preserve"> </v>
      </c>
      <c r="G4129" t="s">
        <v>2467</v>
      </c>
      <c r="H4129">
        <v>1</v>
      </c>
      <c r="I4129" t="str">
        <f>IF(A4129=A4128,I4128&amp;CHAR(10)&amp;"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30" spans="1:9" x14ac:dyDescent="0.25">
      <c r="A4130" t="s">
        <v>41429</v>
      </c>
      <c r="B4130">
        <v>70120140</v>
      </c>
      <c r="C4130" t="s">
        <v>16</v>
      </c>
      <c r="D4130" t="str">
        <f>IF(Tabel_Forespørgsel_fra_Visma28[[#This Row],[SupProd]]=" "," "," - "&amp;Tabel_Forespørgsel_fra_Visma28[[#This Row],[SupProd]])</f>
        <v xml:space="preserve"> </v>
      </c>
      <c r="E4130" t="s">
        <v>16</v>
      </c>
      <c r="F4130" t="str">
        <f>IF(Tabel_Forespørgsel_fra_Visma28[[#This Row],[SupDescr]]=" "," "," - "&amp;Tabel_Forespørgsel_fra_Visma28[[#This Row],[SupDescr]])</f>
        <v xml:space="preserve"> </v>
      </c>
      <c r="G4130" t="s">
        <v>2467</v>
      </c>
      <c r="H4130">
        <v>1</v>
      </c>
      <c r="I4130" t="str">
        <f>IF(A4130=A4129,I4129&amp;CHAR(10)&amp;"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31" spans="1:9" x14ac:dyDescent="0.25">
      <c r="A4131" t="s">
        <v>2485</v>
      </c>
      <c r="B4131">
        <v>70120140</v>
      </c>
      <c r="C4131" t="s">
        <v>16</v>
      </c>
      <c r="D4131" t="str">
        <f>IF(Tabel_Forespørgsel_fra_Visma28[[#This Row],[SupProd]]=" "," "," - "&amp;Tabel_Forespørgsel_fra_Visma28[[#This Row],[SupProd]])</f>
        <v xml:space="preserve"> </v>
      </c>
      <c r="E4131" t="s">
        <v>16</v>
      </c>
      <c r="F4131" t="str">
        <f>IF(Tabel_Forespørgsel_fra_Visma28[[#This Row],[SupDescr]]=" "," "," - "&amp;Tabel_Forespørgsel_fra_Visma28[[#This Row],[SupDescr]])</f>
        <v xml:space="preserve"> </v>
      </c>
      <c r="G4131" t="s">
        <v>2467</v>
      </c>
      <c r="H4131">
        <v>1</v>
      </c>
      <c r="I4131" t="str">
        <f>IF(A4131=A4130,I4130&amp;CHAR(10)&amp;"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32" spans="1:9" x14ac:dyDescent="0.25">
      <c r="A4132" t="s">
        <v>2486</v>
      </c>
      <c r="B4132">
        <v>70120140</v>
      </c>
      <c r="C4132" t="s">
        <v>16</v>
      </c>
      <c r="D4132" t="str">
        <f>IF(Tabel_Forespørgsel_fra_Visma28[[#This Row],[SupProd]]=" "," "," - "&amp;Tabel_Forespørgsel_fra_Visma28[[#This Row],[SupProd]])</f>
        <v xml:space="preserve"> </v>
      </c>
      <c r="E4132" t="s">
        <v>16</v>
      </c>
      <c r="F4132" t="str">
        <f>IF(Tabel_Forespørgsel_fra_Visma28[[#This Row],[SupDescr]]=" "," "," - "&amp;Tabel_Forespørgsel_fra_Visma28[[#This Row],[SupDescr]])</f>
        <v xml:space="preserve"> </v>
      </c>
      <c r="G4132" t="s">
        <v>2467</v>
      </c>
      <c r="H4132">
        <v>1</v>
      </c>
      <c r="I4132" t="str">
        <f>IF(A4132=A4131,I4131&amp;CHAR(10)&amp;"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33" spans="1:9" x14ac:dyDescent="0.25">
      <c r="A4133" t="s">
        <v>2487</v>
      </c>
      <c r="B4133">
        <v>70120140</v>
      </c>
      <c r="C4133" t="s">
        <v>16</v>
      </c>
      <c r="D4133" t="str">
        <f>IF(Tabel_Forespørgsel_fra_Visma28[[#This Row],[SupProd]]=" "," "," - "&amp;Tabel_Forespørgsel_fra_Visma28[[#This Row],[SupProd]])</f>
        <v xml:space="preserve"> </v>
      </c>
      <c r="E4133" t="s">
        <v>16</v>
      </c>
      <c r="F4133" t="str">
        <f>IF(Tabel_Forespørgsel_fra_Visma28[[#This Row],[SupDescr]]=" "," "," - "&amp;Tabel_Forespørgsel_fra_Visma28[[#This Row],[SupDescr]])</f>
        <v xml:space="preserve"> </v>
      </c>
      <c r="G4133" t="s">
        <v>2467</v>
      </c>
      <c r="H4133">
        <v>1</v>
      </c>
      <c r="I4133" t="str">
        <f>IF(A4133=A4132,I4132&amp;CHAR(10)&amp;"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34" spans="1:9" x14ac:dyDescent="0.25">
      <c r="A4134" t="s">
        <v>15075</v>
      </c>
      <c r="B4134">
        <v>96266400</v>
      </c>
      <c r="C4134" t="s">
        <v>16</v>
      </c>
      <c r="D4134" t="str">
        <f>IF(Tabel_Forespørgsel_fra_Visma28[[#This Row],[SupProd]]=" "," "," - "&amp;Tabel_Forespørgsel_fra_Visma28[[#This Row],[SupProd]])</f>
        <v xml:space="preserve"> </v>
      </c>
      <c r="E4134" t="s">
        <v>16</v>
      </c>
      <c r="F4134" t="str">
        <f>IF(Tabel_Forespørgsel_fra_Visma28[[#This Row],[SupDescr]]=" "," "," - "&amp;Tabel_Forespørgsel_fra_Visma28[[#This Row],[SupDescr]])</f>
        <v xml:space="preserve"> </v>
      </c>
      <c r="G4134" t="s">
        <v>13916</v>
      </c>
      <c r="H4134">
        <v>1</v>
      </c>
      <c r="I4134" t="str">
        <f>IF(A4134=A4133,I4133&amp;CHAR(10)&amp;"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35" spans="1:9" x14ac:dyDescent="0.25">
      <c r="A4135" t="s">
        <v>14465</v>
      </c>
      <c r="B4135">
        <v>96266400</v>
      </c>
      <c r="C4135" t="s">
        <v>16</v>
      </c>
      <c r="D4135" t="str">
        <f>IF(Tabel_Forespørgsel_fra_Visma28[[#This Row],[SupProd]]=" "," "," - "&amp;Tabel_Forespørgsel_fra_Visma28[[#This Row],[SupProd]])</f>
        <v xml:space="preserve"> </v>
      </c>
      <c r="E4135" t="s">
        <v>16</v>
      </c>
      <c r="F4135" t="str">
        <f>IF(Tabel_Forespørgsel_fra_Visma28[[#This Row],[SupDescr]]=" "," "," - "&amp;Tabel_Forespørgsel_fra_Visma28[[#This Row],[SupDescr]])</f>
        <v xml:space="preserve"> </v>
      </c>
      <c r="G4135" t="s">
        <v>13916</v>
      </c>
      <c r="H4135">
        <v>1</v>
      </c>
      <c r="I4135" t="str">
        <f>IF(A4135=A4134,I4134&amp;CHAR(10)&amp;"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36" spans="1:9" x14ac:dyDescent="0.25">
      <c r="A4136" t="s">
        <v>14492</v>
      </c>
      <c r="B4136">
        <v>96266400</v>
      </c>
      <c r="C4136" t="s">
        <v>16</v>
      </c>
      <c r="D4136" t="str">
        <f>IF(Tabel_Forespørgsel_fra_Visma28[[#This Row],[SupProd]]=" "," "," - "&amp;Tabel_Forespørgsel_fra_Visma28[[#This Row],[SupProd]])</f>
        <v xml:space="preserve"> </v>
      </c>
      <c r="E4136" t="s">
        <v>16</v>
      </c>
      <c r="F4136" t="str">
        <f>IF(Tabel_Forespørgsel_fra_Visma28[[#This Row],[SupDescr]]=" "," "," - "&amp;Tabel_Forespørgsel_fra_Visma28[[#This Row],[SupDescr]])</f>
        <v xml:space="preserve"> </v>
      </c>
      <c r="G4136" t="s">
        <v>13916</v>
      </c>
      <c r="H4136">
        <v>1</v>
      </c>
      <c r="I4136" t="str">
        <f>IF(A4136=A4135,I4135&amp;CHAR(10)&amp;"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37" spans="1:9" x14ac:dyDescent="0.25">
      <c r="A4137" t="s">
        <v>14466</v>
      </c>
      <c r="B4137">
        <v>96266400</v>
      </c>
      <c r="C4137" t="s">
        <v>16</v>
      </c>
      <c r="D4137" t="str">
        <f>IF(Tabel_Forespørgsel_fra_Visma28[[#This Row],[SupProd]]=" "," "," - "&amp;Tabel_Forespørgsel_fra_Visma28[[#This Row],[SupProd]])</f>
        <v xml:space="preserve"> </v>
      </c>
      <c r="E4137" t="s">
        <v>16</v>
      </c>
      <c r="F4137" t="str">
        <f>IF(Tabel_Forespørgsel_fra_Visma28[[#This Row],[SupDescr]]=" "," "," - "&amp;Tabel_Forespørgsel_fra_Visma28[[#This Row],[SupDescr]])</f>
        <v xml:space="preserve"> </v>
      </c>
      <c r="G4137" t="s">
        <v>13916</v>
      </c>
      <c r="H4137">
        <v>1</v>
      </c>
      <c r="I4137" t="str">
        <f>IF(A4137=A4136,I4136&amp;CHAR(10)&amp;"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38" spans="1:9" x14ac:dyDescent="0.25">
      <c r="A4138" t="s">
        <v>14493</v>
      </c>
      <c r="B4138">
        <v>96266400</v>
      </c>
      <c r="C4138" t="s">
        <v>16</v>
      </c>
      <c r="D4138" t="str">
        <f>IF(Tabel_Forespørgsel_fra_Visma28[[#This Row],[SupProd]]=" "," "," - "&amp;Tabel_Forespørgsel_fra_Visma28[[#This Row],[SupProd]])</f>
        <v xml:space="preserve"> </v>
      </c>
      <c r="E4138" t="s">
        <v>16</v>
      </c>
      <c r="F4138" t="str">
        <f>IF(Tabel_Forespørgsel_fra_Visma28[[#This Row],[SupDescr]]=" "," "," - "&amp;Tabel_Forespørgsel_fra_Visma28[[#This Row],[SupDescr]])</f>
        <v xml:space="preserve"> </v>
      </c>
      <c r="G4138" t="s">
        <v>13916</v>
      </c>
      <c r="H4138">
        <v>1</v>
      </c>
      <c r="I4138" t="str">
        <f>IF(A4138=A4137,I4137&amp;CHAR(10)&amp;"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39" spans="1:9" x14ac:dyDescent="0.25">
      <c r="A4139" t="s">
        <v>14497</v>
      </c>
      <c r="B4139">
        <v>96266400</v>
      </c>
      <c r="C4139" t="s">
        <v>16</v>
      </c>
      <c r="D4139" t="str">
        <f>IF(Tabel_Forespørgsel_fra_Visma28[[#This Row],[SupProd]]=" "," "," - "&amp;Tabel_Forespørgsel_fra_Visma28[[#This Row],[SupProd]])</f>
        <v xml:space="preserve"> </v>
      </c>
      <c r="E4139" t="s">
        <v>16</v>
      </c>
      <c r="F4139" t="str">
        <f>IF(Tabel_Forespørgsel_fra_Visma28[[#This Row],[SupDescr]]=" "," "," - "&amp;Tabel_Forespørgsel_fra_Visma28[[#This Row],[SupDescr]])</f>
        <v xml:space="preserve"> </v>
      </c>
      <c r="G4139" t="s">
        <v>13916</v>
      </c>
      <c r="H4139">
        <v>1</v>
      </c>
      <c r="I4139" t="str">
        <f>IF(A4139=A4138,I4138&amp;CHAR(10)&amp;"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40" spans="1:9" x14ac:dyDescent="0.25">
      <c r="A4140" t="s">
        <v>15071</v>
      </c>
      <c r="B4140">
        <v>96266400</v>
      </c>
      <c r="C4140" t="s">
        <v>16</v>
      </c>
      <c r="D4140" t="str">
        <f>IF(Tabel_Forespørgsel_fra_Visma28[[#This Row],[SupProd]]=" "," "," - "&amp;Tabel_Forespørgsel_fra_Visma28[[#This Row],[SupProd]])</f>
        <v xml:space="preserve"> </v>
      </c>
      <c r="E4140" t="s">
        <v>16</v>
      </c>
      <c r="F4140" t="str">
        <f>IF(Tabel_Forespørgsel_fra_Visma28[[#This Row],[SupDescr]]=" "," "," - "&amp;Tabel_Forespørgsel_fra_Visma28[[#This Row],[SupDescr]])</f>
        <v xml:space="preserve"> </v>
      </c>
      <c r="G4140" t="s">
        <v>13916</v>
      </c>
      <c r="H4140">
        <v>1</v>
      </c>
      <c r="I4140" t="str">
        <f>IF(A4140=A4139,I4139&amp;CHAR(10)&amp;"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41" spans="1:9" x14ac:dyDescent="0.25">
      <c r="A4141" t="s">
        <v>15090</v>
      </c>
      <c r="B4141">
        <v>96266400</v>
      </c>
      <c r="C4141" t="s">
        <v>16</v>
      </c>
      <c r="D4141" t="str">
        <f>IF(Tabel_Forespørgsel_fra_Visma28[[#This Row],[SupProd]]=" "," "," - "&amp;Tabel_Forespørgsel_fra_Visma28[[#This Row],[SupProd]])</f>
        <v xml:space="preserve"> </v>
      </c>
      <c r="E4141" t="s">
        <v>16</v>
      </c>
      <c r="F4141" t="str">
        <f>IF(Tabel_Forespørgsel_fra_Visma28[[#This Row],[SupDescr]]=" "," "," - "&amp;Tabel_Forespørgsel_fra_Visma28[[#This Row],[SupDescr]])</f>
        <v xml:space="preserve"> </v>
      </c>
      <c r="G4141" t="s">
        <v>13916</v>
      </c>
      <c r="H4141">
        <v>1</v>
      </c>
      <c r="I4141" t="str">
        <f>IF(A4141=A4140,I4140&amp;CHAR(10)&amp;"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42" spans="1:9" x14ac:dyDescent="0.25">
      <c r="A4142" t="s">
        <v>41928</v>
      </c>
      <c r="B4142">
        <v>96266400</v>
      </c>
      <c r="C4142" t="s">
        <v>16</v>
      </c>
      <c r="D4142" t="str">
        <f>IF(Tabel_Forespørgsel_fra_Visma28[[#This Row],[SupProd]]=" "," "," - "&amp;Tabel_Forespørgsel_fra_Visma28[[#This Row],[SupProd]])</f>
        <v xml:space="preserve"> </v>
      </c>
      <c r="E4142" t="s">
        <v>16</v>
      </c>
      <c r="F4142" t="str">
        <f>IF(Tabel_Forespørgsel_fra_Visma28[[#This Row],[SupDescr]]=" "," "," - "&amp;Tabel_Forespørgsel_fra_Visma28[[#This Row],[SupDescr]])</f>
        <v xml:space="preserve"> </v>
      </c>
      <c r="G4142" t="s">
        <v>13916</v>
      </c>
      <c r="H4142">
        <v>1</v>
      </c>
      <c r="I4142" t="str">
        <f>IF(A4142=A4141,I4141&amp;CHAR(10)&amp;"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43" spans="1:9" x14ac:dyDescent="0.25">
      <c r="A4143" t="s">
        <v>2578</v>
      </c>
      <c r="B4143">
        <v>74762273</v>
      </c>
      <c r="C4143" t="s">
        <v>16</v>
      </c>
      <c r="D4143" t="str">
        <f>IF(Tabel_Forespørgsel_fra_Visma28[[#This Row],[SupProd]]=" "," "," - "&amp;Tabel_Forespørgsel_fra_Visma28[[#This Row],[SupProd]])</f>
        <v xml:space="preserve"> </v>
      </c>
      <c r="E4143" t="s">
        <v>16</v>
      </c>
      <c r="F4143" t="str">
        <f>IF(Tabel_Forespørgsel_fra_Visma28[[#This Row],[SupDescr]]=" "," "," - "&amp;Tabel_Forespørgsel_fra_Visma28[[#This Row],[SupDescr]])</f>
        <v xml:space="preserve"> </v>
      </c>
      <c r="G4143" t="s">
        <v>154</v>
      </c>
      <c r="H4143">
        <v>1</v>
      </c>
      <c r="I4143" t="str">
        <f>IF(A4143=A4142,I4142&amp;CHAR(10)&amp;"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44" spans="1:9" x14ac:dyDescent="0.25">
      <c r="A4144" t="s">
        <v>3318</v>
      </c>
      <c r="B4144">
        <v>75211662</v>
      </c>
      <c r="C4144" t="s">
        <v>16</v>
      </c>
      <c r="D4144" t="str">
        <f>IF(Tabel_Forespørgsel_fra_Visma28[[#This Row],[SupProd]]=" "," "," - "&amp;Tabel_Forespørgsel_fra_Visma28[[#This Row],[SupProd]])</f>
        <v xml:space="preserve"> </v>
      </c>
      <c r="E4144" t="s">
        <v>16</v>
      </c>
      <c r="F4144" t="str">
        <f>IF(Tabel_Forespørgsel_fra_Visma28[[#This Row],[SupDescr]]=" "," "," - "&amp;Tabel_Forespørgsel_fra_Visma28[[#This Row],[SupDescr]])</f>
        <v xml:space="preserve"> </v>
      </c>
      <c r="G4144" t="s">
        <v>7015</v>
      </c>
      <c r="H4144">
        <v>1</v>
      </c>
      <c r="I4144" t="str">
        <f>IF(A4144=A4143,I4143&amp;CHAR(10)&amp;"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45" spans="1:9" x14ac:dyDescent="0.25">
      <c r="A4145" t="s">
        <v>3320</v>
      </c>
      <c r="B4145">
        <v>75211662</v>
      </c>
      <c r="C4145" t="s">
        <v>16</v>
      </c>
      <c r="D4145" t="str">
        <f>IF(Tabel_Forespørgsel_fra_Visma28[[#This Row],[SupProd]]=" "," "," - "&amp;Tabel_Forespørgsel_fra_Visma28[[#This Row],[SupProd]])</f>
        <v xml:space="preserve"> </v>
      </c>
      <c r="E4145" t="s">
        <v>16</v>
      </c>
      <c r="F4145" t="str">
        <f>IF(Tabel_Forespørgsel_fra_Visma28[[#This Row],[SupDescr]]=" "," "," - "&amp;Tabel_Forespørgsel_fra_Visma28[[#This Row],[SupDescr]])</f>
        <v xml:space="preserve"> </v>
      </c>
      <c r="G4145" t="s">
        <v>7015</v>
      </c>
      <c r="H4145">
        <v>1</v>
      </c>
      <c r="I4145" t="str">
        <f>IF(A4145=A4144,I4144&amp;CHAR(10)&amp;"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46" spans="1:9" x14ac:dyDescent="0.25">
      <c r="A4146" t="s">
        <v>3321</v>
      </c>
      <c r="B4146">
        <v>75211662</v>
      </c>
      <c r="C4146" t="s">
        <v>16</v>
      </c>
      <c r="D4146" t="str">
        <f>IF(Tabel_Forespørgsel_fra_Visma28[[#This Row],[SupProd]]=" "," "," - "&amp;Tabel_Forespørgsel_fra_Visma28[[#This Row],[SupProd]])</f>
        <v xml:space="preserve"> </v>
      </c>
      <c r="E4146" t="s">
        <v>16</v>
      </c>
      <c r="F4146" t="str">
        <f>IF(Tabel_Forespørgsel_fra_Visma28[[#This Row],[SupDescr]]=" "," "," - "&amp;Tabel_Forespørgsel_fra_Visma28[[#This Row],[SupDescr]])</f>
        <v xml:space="preserve"> </v>
      </c>
      <c r="G4146" t="s">
        <v>7015</v>
      </c>
      <c r="H4146">
        <v>1</v>
      </c>
      <c r="I4146" t="str">
        <f>IF(A4146=A4145,I4145&amp;CHAR(10)&amp;"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47" spans="1:9" x14ac:dyDescent="0.25">
      <c r="A4147" t="s">
        <v>3154</v>
      </c>
      <c r="B4147">
        <v>75196500</v>
      </c>
      <c r="C4147" t="s">
        <v>16</v>
      </c>
      <c r="D4147" t="str">
        <f>IF(Tabel_Forespørgsel_fra_Visma28[[#This Row],[SupProd]]=" "," "," - "&amp;Tabel_Forespørgsel_fra_Visma28[[#This Row],[SupProd]])</f>
        <v xml:space="preserve"> </v>
      </c>
      <c r="E4147" t="s">
        <v>16</v>
      </c>
      <c r="F4147" t="str">
        <f>IF(Tabel_Forespørgsel_fra_Visma28[[#This Row],[SupDescr]]=" "," "," - "&amp;Tabel_Forespørgsel_fra_Visma28[[#This Row],[SupDescr]])</f>
        <v xml:space="preserve"> </v>
      </c>
      <c r="G4147" t="s">
        <v>2425</v>
      </c>
      <c r="H4147">
        <v>1</v>
      </c>
      <c r="I4147" t="str">
        <f>IF(A4147=A4146,I4146&amp;CHAR(10)&amp;"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48" spans="1:9" x14ac:dyDescent="0.25">
      <c r="A4148" t="s">
        <v>3905</v>
      </c>
      <c r="B4148">
        <v>97220144</v>
      </c>
      <c r="C4148" t="s">
        <v>16</v>
      </c>
      <c r="D4148" t="str">
        <f>IF(Tabel_Forespørgsel_fra_Visma28[[#This Row],[SupProd]]=" "," "," - "&amp;Tabel_Forespørgsel_fra_Visma28[[#This Row],[SupProd]])</f>
        <v xml:space="preserve"> </v>
      </c>
      <c r="E4148" t="s">
        <v>16</v>
      </c>
      <c r="F4148" t="str">
        <f>IF(Tabel_Forespørgsel_fra_Visma28[[#This Row],[SupDescr]]=" "," "," - "&amp;Tabel_Forespørgsel_fra_Visma28[[#This Row],[SupDescr]])</f>
        <v xml:space="preserve"> </v>
      </c>
      <c r="G4148" t="s">
        <v>3898</v>
      </c>
      <c r="H4148">
        <v>1</v>
      </c>
      <c r="I4148" t="str">
        <f>IF(A4148=A4147,I4147&amp;CHAR(10)&amp;"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4149" spans="1:9" x14ac:dyDescent="0.25">
      <c r="A4149" t="s">
        <v>41973</v>
      </c>
      <c r="B4149">
        <v>75211662</v>
      </c>
      <c r="C4149" t="s">
        <v>16</v>
      </c>
      <c r="D4149" t="str">
        <f>IF(Tabel_Forespørgsel_fra_Visma28[[#This Row],[SupProd]]=" "," "," - "&amp;Tabel_Forespørgsel_fra_Visma28[[#This Row],[SupProd]])</f>
        <v xml:space="preserve"> </v>
      </c>
      <c r="E4149" t="s">
        <v>16</v>
      </c>
      <c r="F4149" t="str">
        <f>IF(Tabel_Forespørgsel_fra_Visma28[[#This Row],[SupDescr]]=" "," "," - "&amp;Tabel_Forespørgsel_fra_Visma28[[#This Row],[SupDescr]])</f>
        <v xml:space="preserve"> </v>
      </c>
      <c r="G4149" t="s">
        <v>7015</v>
      </c>
      <c r="H4149">
        <v>1</v>
      </c>
      <c r="I4149" t="str">
        <f>IF(A4149=A4148,I4148&amp;CHAR(10)&amp;"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50" spans="1:9" x14ac:dyDescent="0.25">
      <c r="A4150" t="s">
        <v>3319</v>
      </c>
      <c r="B4150">
        <v>75211662</v>
      </c>
      <c r="C4150" t="s">
        <v>16</v>
      </c>
      <c r="D4150" t="str">
        <f>IF(Tabel_Forespørgsel_fra_Visma28[[#This Row],[SupProd]]=" "," "," - "&amp;Tabel_Forespørgsel_fra_Visma28[[#This Row],[SupProd]])</f>
        <v xml:space="preserve"> </v>
      </c>
      <c r="E4150" t="s">
        <v>16</v>
      </c>
      <c r="F4150" t="str">
        <f>IF(Tabel_Forespørgsel_fra_Visma28[[#This Row],[SupDescr]]=" "," "," - "&amp;Tabel_Forespørgsel_fra_Visma28[[#This Row],[SupDescr]])</f>
        <v xml:space="preserve"> </v>
      </c>
      <c r="G4150" t="s">
        <v>7015</v>
      </c>
      <c r="H4150">
        <v>1</v>
      </c>
      <c r="I4150" t="str">
        <f>IF(A4150=A4149,I4149&amp;CHAR(10)&amp;"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51" spans="1:9" x14ac:dyDescent="0.25">
      <c r="A4151" t="s">
        <v>3100</v>
      </c>
      <c r="B4151">
        <v>75196500</v>
      </c>
      <c r="C4151" t="s">
        <v>16</v>
      </c>
      <c r="D4151" t="str">
        <f>IF(Tabel_Forespørgsel_fra_Visma28[[#This Row],[SupProd]]=" "," "," - "&amp;Tabel_Forespørgsel_fra_Visma28[[#This Row],[SupProd]])</f>
        <v xml:space="preserve"> </v>
      </c>
      <c r="E4151" t="s">
        <v>16</v>
      </c>
      <c r="F4151" t="str">
        <f>IF(Tabel_Forespørgsel_fra_Visma28[[#This Row],[SupDescr]]=" "," "," - "&amp;Tabel_Forespørgsel_fra_Visma28[[#This Row],[SupDescr]])</f>
        <v xml:space="preserve"> </v>
      </c>
      <c r="G4151" t="s">
        <v>2425</v>
      </c>
      <c r="H4151">
        <v>1</v>
      </c>
      <c r="I4151" t="str">
        <f>IF(A4151=A4150,I4150&amp;CHAR(10)&amp;"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2" spans="1:9" x14ac:dyDescent="0.25">
      <c r="A4152" t="s">
        <v>3143</v>
      </c>
      <c r="B4152">
        <v>75196500</v>
      </c>
      <c r="C4152" t="s">
        <v>16</v>
      </c>
      <c r="D4152" t="str">
        <f>IF(Tabel_Forespørgsel_fra_Visma28[[#This Row],[SupProd]]=" "," "," - "&amp;Tabel_Forespørgsel_fra_Visma28[[#This Row],[SupProd]])</f>
        <v xml:space="preserve"> </v>
      </c>
      <c r="E4152" t="s">
        <v>16</v>
      </c>
      <c r="F4152" t="str">
        <f>IF(Tabel_Forespørgsel_fra_Visma28[[#This Row],[SupDescr]]=" "," "," - "&amp;Tabel_Forespørgsel_fra_Visma28[[#This Row],[SupDescr]])</f>
        <v xml:space="preserve"> </v>
      </c>
      <c r="G4152" t="s">
        <v>2425</v>
      </c>
      <c r="H4152">
        <v>1</v>
      </c>
      <c r="I4152" t="str">
        <f>IF(A4152=A4151,I4151&amp;CHAR(10)&amp;"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3" spans="1:9" x14ac:dyDescent="0.25">
      <c r="A4153" t="s">
        <v>2443</v>
      </c>
      <c r="B4153">
        <v>75196500</v>
      </c>
      <c r="C4153" t="s">
        <v>16</v>
      </c>
      <c r="D4153" t="str">
        <f>IF(Tabel_Forespørgsel_fra_Visma28[[#This Row],[SupProd]]=" "," "," - "&amp;Tabel_Forespørgsel_fra_Visma28[[#This Row],[SupProd]])</f>
        <v xml:space="preserve"> </v>
      </c>
      <c r="E4153" t="s">
        <v>16</v>
      </c>
      <c r="F4153" t="str">
        <f>IF(Tabel_Forespørgsel_fra_Visma28[[#This Row],[SupDescr]]=" "," "," - "&amp;Tabel_Forespørgsel_fra_Visma28[[#This Row],[SupDescr]])</f>
        <v xml:space="preserve"> </v>
      </c>
      <c r="G4153" t="s">
        <v>2425</v>
      </c>
      <c r="H4153">
        <v>1</v>
      </c>
      <c r="I4153" t="str">
        <f>IF(A4153=A4152,I4152&amp;CHAR(10)&amp;"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4" spans="1:9" x14ac:dyDescent="0.25">
      <c r="A4154" t="s">
        <v>2448</v>
      </c>
      <c r="B4154">
        <v>75196500</v>
      </c>
      <c r="C4154" t="s">
        <v>16</v>
      </c>
      <c r="D4154" t="str">
        <f>IF(Tabel_Forespørgsel_fra_Visma28[[#This Row],[SupProd]]=" "," "," - "&amp;Tabel_Forespørgsel_fra_Visma28[[#This Row],[SupProd]])</f>
        <v xml:space="preserve"> </v>
      </c>
      <c r="E4154" t="s">
        <v>16</v>
      </c>
      <c r="F4154" t="str">
        <f>IF(Tabel_Forespørgsel_fra_Visma28[[#This Row],[SupDescr]]=" "," "," - "&amp;Tabel_Forespørgsel_fra_Visma28[[#This Row],[SupDescr]])</f>
        <v xml:space="preserve"> </v>
      </c>
      <c r="G4154" t="s">
        <v>2425</v>
      </c>
      <c r="H4154">
        <v>1</v>
      </c>
      <c r="I4154" t="str">
        <f>IF(A4154=A4153,I4153&amp;CHAR(10)&amp;"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5" spans="1:9" x14ac:dyDescent="0.25">
      <c r="A4155" t="s">
        <v>2449</v>
      </c>
      <c r="B4155">
        <v>75196500</v>
      </c>
      <c r="C4155" t="s">
        <v>16</v>
      </c>
      <c r="D4155" t="str">
        <f>IF(Tabel_Forespørgsel_fra_Visma28[[#This Row],[SupProd]]=" "," "," - "&amp;Tabel_Forespørgsel_fra_Visma28[[#This Row],[SupProd]])</f>
        <v xml:space="preserve"> </v>
      </c>
      <c r="E4155" t="s">
        <v>16</v>
      </c>
      <c r="F4155" t="str">
        <f>IF(Tabel_Forespørgsel_fra_Visma28[[#This Row],[SupDescr]]=" "," "," - "&amp;Tabel_Forespørgsel_fra_Visma28[[#This Row],[SupDescr]])</f>
        <v xml:space="preserve"> </v>
      </c>
      <c r="G4155" t="s">
        <v>2425</v>
      </c>
      <c r="H4155">
        <v>1</v>
      </c>
      <c r="I4155" t="str">
        <f>IF(A4155=A4154,I4154&amp;CHAR(10)&amp;"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6" spans="1:9" x14ac:dyDescent="0.25">
      <c r="A4156" t="s">
        <v>2450</v>
      </c>
      <c r="B4156">
        <v>75196500</v>
      </c>
      <c r="C4156" t="s">
        <v>16</v>
      </c>
      <c r="D4156" t="str">
        <f>IF(Tabel_Forespørgsel_fra_Visma28[[#This Row],[SupProd]]=" "," "," - "&amp;Tabel_Forespørgsel_fra_Visma28[[#This Row],[SupProd]])</f>
        <v xml:space="preserve"> </v>
      </c>
      <c r="E4156" t="s">
        <v>16</v>
      </c>
      <c r="F4156" t="str">
        <f>IF(Tabel_Forespørgsel_fra_Visma28[[#This Row],[SupDescr]]=" "," "," - "&amp;Tabel_Forespørgsel_fra_Visma28[[#This Row],[SupDescr]])</f>
        <v xml:space="preserve"> </v>
      </c>
      <c r="G4156" t="s">
        <v>2425</v>
      </c>
      <c r="H4156">
        <v>1</v>
      </c>
      <c r="I4156" t="str">
        <f>IF(A4156=A4155,I4155&amp;CHAR(10)&amp;"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7" spans="1:9" x14ac:dyDescent="0.25">
      <c r="A4157" t="s">
        <v>2444</v>
      </c>
      <c r="B4157">
        <v>75196500</v>
      </c>
      <c r="C4157" t="s">
        <v>16</v>
      </c>
      <c r="D4157" t="str">
        <f>IF(Tabel_Forespørgsel_fra_Visma28[[#This Row],[SupProd]]=" "," "," - "&amp;Tabel_Forespørgsel_fra_Visma28[[#This Row],[SupProd]])</f>
        <v xml:space="preserve"> </v>
      </c>
      <c r="E4157" t="s">
        <v>16</v>
      </c>
      <c r="F4157" t="str">
        <f>IF(Tabel_Forespørgsel_fra_Visma28[[#This Row],[SupDescr]]=" "," "," - "&amp;Tabel_Forespørgsel_fra_Visma28[[#This Row],[SupDescr]])</f>
        <v xml:space="preserve"> </v>
      </c>
      <c r="G4157" t="s">
        <v>2425</v>
      </c>
      <c r="H4157">
        <v>1</v>
      </c>
      <c r="I4157" t="str">
        <f>IF(A4157=A4156,I4156&amp;CHAR(10)&amp;"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8" spans="1:9" x14ac:dyDescent="0.25">
      <c r="A4158" t="s">
        <v>3203</v>
      </c>
      <c r="B4158">
        <v>75196500</v>
      </c>
      <c r="C4158" t="s">
        <v>16</v>
      </c>
      <c r="D4158" t="str">
        <f>IF(Tabel_Forespørgsel_fra_Visma28[[#This Row],[SupProd]]=" "," "," - "&amp;Tabel_Forespørgsel_fra_Visma28[[#This Row],[SupProd]])</f>
        <v xml:space="preserve"> </v>
      </c>
      <c r="E4158" t="s">
        <v>16</v>
      </c>
      <c r="F4158" t="str">
        <f>IF(Tabel_Forespørgsel_fra_Visma28[[#This Row],[SupDescr]]=" "," "," - "&amp;Tabel_Forespørgsel_fra_Visma28[[#This Row],[SupDescr]])</f>
        <v xml:space="preserve"> </v>
      </c>
      <c r="G4158" t="s">
        <v>2425</v>
      </c>
      <c r="H4158">
        <v>1</v>
      </c>
      <c r="I4158" t="str">
        <f>IF(A4158=A4157,I4157&amp;CHAR(10)&amp;"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9" spans="1:9" x14ac:dyDescent="0.25">
      <c r="A4159" t="s">
        <v>3204</v>
      </c>
      <c r="B4159">
        <v>75196500</v>
      </c>
      <c r="C4159" t="s">
        <v>16</v>
      </c>
      <c r="D4159" t="str">
        <f>IF(Tabel_Forespørgsel_fra_Visma28[[#This Row],[SupProd]]=" "," "," - "&amp;Tabel_Forespørgsel_fra_Visma28[[#This Row],[SupProd]])</f>
        <v xml:space="preserve"> </v>
      </c>
      <c r="E4159" t="s">
        <v>16</v>
      </c>
      <c r="F4159" t="str">
        <f>IF(Tabel_Forespørgsel_fra_Visma28[[#This Row],[SupDescr]]=" "," "," - "&amp;Tabel_Forespørgsel_fra_Visma28[[#This Row],[SupDescr]])</f>
        <v xml:space="preserve"> </v>
      </c>
      <c r="G4159" t="s">
        <v>2425</v>
      </c>
      <c r="H4159">
        <v>1</v>
      </c>
      <c r="I4159" t="str">
        <f>IF(A4159=A4158,I4158&amp;CHAR(10)&amp;"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60" spans="1:9" x14ac:dyDescent="0.25">
      <c r="A4160" t="s">
        <v>2622</v>
      </c>
      <c r="B4160">
        <v>74762273</v>
      </c>
      <c r="C4160" t="s">
        <v>16</v>
      </c>
      <c r="D4160" t="str">
        <f>IF(Tabel_Forespørgsel_fra_Visma28[[#This Row],[SupProd]]=" "," "," - "&amp;Tabel_Forespørgsel_fra_Visma28[[#This Row],[SupProd]])</f>
        <v xml:space="preserve"> </v>
      </c>
      <c r="E4160" t="s">
        <v>16</v>
      </c>
      <c r="F4160" t="str">
        <f>IF(Tabel_Forespørgsel_fra_Visma28[[#This Row],[SupDescr]]=" "," "," - "&amp;Tabel_Forespørgsel_fra_Visma28[[#This Row],[SupDescr]])</f>
        <v xml:space="preserve"> </v>
      </c>
      <c r="G4160" t="s">
        <v>154</v>
      </c>
      <c r="H4160">
        <v>1</v>
      </c>
      <c r="I4160" t="str">
        <f>IF(A4160=A4159,I4159&amp;CHAR(10)&amp;"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61" spans="1:9" x14ac:dyDescent="0.25">
      <c r="A4161" t="s">
        <v>2623</v>
      </c>
      <c r="B4161">
        <v>74762273</v>
      </c>
      <c r="C4161" t="s">
        <v>16</v>
      </c>
      <c r="D4161" t="str">
        <f>IF(Tabel_Forespørgsel_fra_Visma28[[#This Row],[SupProd]]=" "," "," - "&amp;Tabel_Forespørgsel_fra_Visma28[[#This Row],[SupProd]])</f>
        <v xml:space="preserve"> </v>
      </c>
      <c r="E4161" t="s">
        <v>16</v>
      </c>
      <c r="F4161" t="str">
        <f>IF(Tabel_Forespørgsel_fra_Visma28[[#This Row],[SupDescr]]=" "," "," - "&amp;Tabel_Forespørgsel_fra_Visma28[[#This Row],[SupDescr]])</f>
        <v xml:space="preserve"> </v>
      </c>
      <c r="G4161" t="s">
        <v>154</v>
      </c>
      <c r="H4161">
        <v>1</v>
      </c>
      <c r="I4161" t="str">
        <f>IF(A4161=A4160,I4160&amp;CHAR(10)&amp;"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62" spans="1:9" x14ac:dyDescent="0.25">
      <c r="A4162" t="s">
        <v>2612</v>
      </c>
      <c r="B4162">
        <v>74762273</v>
      </c>
      <c r="C4162" t="s">
        <v>16</v>
      </c>
      <c r="D4162" t="str">
        <f>IF(Tabel_Forespørgsel_fra_Visma28[[#This Row],[SupProd]]=" "," "," - "&amp;Tabel_Forespørgsel_fra_Visma28[[#This Row],[SupProd]])</f>
        <v xml:space="preserve"> </v>
      </c>
      <c r="E4162" t="s">
        <v>16</v>
      </c>
      <c r="F4162" t="str">
        <f>IF(Tabel_Forespørgsel_fra_Visma28[[#This Row],[SupDescr]]=" "," "," - "&amp;Tabel_Forespørgsel_fra_Visma28[[#This Row],[SupDescr]])</f>
        <v xml:space="preserve"> </v>
      </c>
      <c r="G4162" t="s">
        <v>154</v>
      </c>
      <c r="H4162">
        <v>1</v>
      </c>
      <c r="I4162" t="str">
        <f>IF(A4162=A4161,I4161&amp;CHAR(10)&amp;"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63" spans="1:9" x14ac:dyDescent="0.25">
      <c r="A4163" t="s">
        <v>15093</v>
      </c>
      <c r="B4163">
        <v>74867900</v>
      </c>
      <c r="C4163" t="s">
        <v>16</v>
      </c>
      <c r="D4163" t="str">
        <f>IF(Tabel_Forespørgsel_fra_Visma28[[#This Row],[SupProd]]=" "," "," - "&amp;Tabel_Forespørgsel_fra_Visma28[[#This Row],[SupProd]])</f>
        <v xml:space="preserve"> </v>
      </c>
      <c r="E4163" t="s">
        <v>16</v>
      </c>
      <c r="F4163" t="str">
        <f>IF(Tabel_Forespørgsel_fra_Visma28[[#This Row],[SupDescr]]=" "," "," - "&amp;Tabel_Forespørgsel_fra_Visma28[[#This Row],[SupDescr]])</f>
        <v xml:space="preserve"> </v>
      </c>
      <c r="G4163" t="s">
        <v>11223</v>
      </c>
      <c r="H4163">
        <v>1</v>
      </c>
      <c r="I4163" t="str">
        <f>IF(A4163=A4162,I4162&amp;CHAR(10)&amp;"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164" spans="1:9" x14ac:dyDescent="0.25">
      <c r="A4164" t="s">
        <v>2613</v>
      </c>
      <c r="B4164">
        <v>74762273</v>
      </c>
      <c r="C4164" t="s">
        <v>16</v>
      </c>
      <c r="D4164" t="str">
        <f>IF(Tabel_Forespørgsel_fra_Visma28[[#This Row],[SupProd]]=" "," "," - "&amp;Tabel_Forespørgsel_fra_Visma28[[#This Row],[SupProd]])</f>
        <v xml:space="preserve"> </v>
      </c>
      <c r="E4164" t="s">
        <v>16</v>
      </c>
      <c r="F4164" t="str">
        <f>IF(Tabel_Forespørgsel_fra_Visma28[[#This Row],[SupDescr]]=" "," "," - "&amp;Tabel_Forespørgsel_fra_Visma28[[#This Row],[SupDescr]])</f>
        <v xml:space="preserve"> </v>
      </c>
      <c r="G4164" t="s">
        <v>154</v>
      </c>
      <c r="H4164">
        <v>1</v>
      </c>
      <c r="I4164" t="str">
        <f>IF(A4164=A4163,I4163&amp;CHAR(10)&amp;"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65" spans="1:9" x14ac:dyDescent="0.25">
      <c r="A4165" t="s">
        <v>3194</v>
      </c>
      <c r="B4165">
        <v>75196500</v>
      </c>
      <c r="C4165" t="s">
        <v>16</v>
      </c>
      <c r="D4165" t="str">
        <f>IF(Tabel_Forespørgsel_fra_Visma28[[#This Row],[SupProd]]=" "," "," - "&amp;Tabel_Forespørgsel_fra_Visma28[[#This Row],[SupProd]])</f>
        <v xml:space="preserve"> </v>
      </c>
      <c r="E4165" t="s">
        <v>16</v>
      </c>
      <c r="F4165" t="str">
        <f>IF(Tabel_Forespørgsel_fra_Visma28[[#This Row],[SupDescr]]=" "," "," - "&amp;Tabel_Forespørgsel_fra_Visma28[[#This Row],[SupDescr]])</f>
        <v xml:space="preserve"> </v>
      </c>
      <c r="G4165" t="s">
        <v>2425</v>
      </c>
      <c r="H4165">
        <v>2</v>
      </c>
      <c r="I4165" t="str">
        <f>IF(A4165=A4164,I4164&amp;CHAR(10)&amp;"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66" spans="1:9" x14ac:dyDescent="0.25">
      <c r="A4166" t="s">
        <v>3195</v>
      </c>
      <c r="B4166">
        <v>75196500</v>
      </c>
      <c r="C4166" t="s">
        <v>16</v>
      </c>
      <c r="D4166" t="str">
        <f>IF(Tabel_Forespørgsel_fra_Visma28[[#This Row],[SupProd]]=" "," "," - "&amp;Tabel_Forespørgsel_fra_Visma28[[#This Row],[SupProd]])</f>
        <v xml:space="preserve"> </v>
      </c>
      <c r="E4166" t="s">
        <v>16</v>
      </c>
      <c r="F4166" t="str">
        <f>IF(Tabel_Forespørgsel_fra_Visma28[[#This Row],[SupDescr]]=" "," "," - "&amp;Tabel_Forespørgsel_fra_Visma28[[#This Row],[SupDescr]])</f>
        <v xml:space="preserve"> </v>
      </c>
      <c r="G4166" t="s">
        <v>2425</v>
      </c>
      <c r="H4166">
        <v>2</v>
      </c>
      <c r="I4166" t="str">
        <f>IF(A4166=A4165,I4165&amp;CHAR(10)&amp;"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67" spans="1:9" x14ac:dyDescent="0.25">
      <c r="A4167" t="s">
        <v>3196</v>
      </c>
      <c r="B4167">
        <v>75196500</v>
      </c>
      <c r="C4167" t="s">
        <v>16</v>
      </c>
      <c r="D4167" t="str">
        <f>IF(Tabel_Forespørgsel_fra_Visma28[[#This Row],[SupProd]]=" "," "," - "&amp;Tabel_Forespørgsel_fra_Visma28[[#This Row],[SupProd]])</f>
        <v xml:space="preserve"> </v>
      </c>
      <c r="E4167" t="s">
        <v>16</v>
      </c>
      <c r="F4167" t="str">
        <f>IF(Tabel_Forespørgsel_fra_Visma28[[#This Row],[SupDescr]]=" "," "," - "&amp;Tabel_Forespørgsel_fra_Visma28[[#This Row],[SupDescr]])</f>
        <v xml:space="preserve"> </v>
      </c>
      <c r="G4167" t="s">
        <v>2425</v>
      </c>
      <c r="H4167">
        <v>2</v>
      </c>
      <c r="I4167" t="str">
        <f>IF(A4167=A4166,I4166&amp;CHAR(10)&amp;"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68" spans="1:9" x14ac:dyDescent="0.25">
      <c r="A4168" t="s">
        <v>3185</v>
      </c>
      <c r="B4168">
        <v>75196500</v>
      </c>
      <c r="C4168" t="s">
        <v>16</v>
      </c>
      <c r="D4168" t="str">
        <f>IF(Tabel_Forespørgsel_fra_Visma28[[#This Row],[SupProd]]=" "," "," - "&amp;Tabel_Forespørgsel_fra_Visma28[[#This Row],[SupProd]])</f>
        <v xml:space="preserve"> </v>
      </c>
      <c r="E4168" t="s">
        <v>16</v>
      </c>
      <c r="F4168" t="str">
        <f>IF(Tabel_Forespørgsel_fra_Visma28[[#This Row],[SupDescr]]=" "," "," - "&amp;Tabel_Forespørgsel_fra_Visma28[[#This Row],[SupDescr]])</f>
        <v xml:space="preserve"> </v>
      </c>
      <c r="G4168" t="s">
        <v>2425</v>
      </c>
      <c r="H4168">
        <v>2</v>
      </c>
      <c r="I4168" t="str">
        <f>IF(A4168=A4167,I4167&amp;CHAR(10)&amp;"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69" spans="1:9" x14ac:dyDescent="0.25">
      <c r="A4169" t="s">
        <v>2442</v>
      </c>
      <c r="B4169">
        <v>24895547</v>
      </c>
      <c r="C4169" t="s">
        <v>16</v>
      </c>
      <c r="D4169" t="str">
        <f>IF(Tabel_Forespørgsel_fra_Visma28[[#This Row],[SupProd]]=" "," "," - "&amp;Tabel_Forespørgsel_fra_Visma28[[#This Row],[SupProd]])</f>
        <v xml:space="preserve"> </v>
      </c>
      <c r="E4169" t="s">
        <v>16</v>
      </c>
      <c r="F4169" t="str">
        <f>IF(Tabel_Forespørgsel_fra_Visma28[[#This Row],[SupDescr]]=" "," "," - "&amp;Tabel_Forespørgsel_fra_Visma28[[#This Row],[SupDescr]])</f>
        <v xml:space="preserve"> </v>
      </c>
      <c r="G4169" t="s">
        <v>3980</v>
      </c>
      <c r="H4169">
        <v>1</v>
      </c>
      <c r="I4169" t="str">
        <f>IF(A4169=A4168,I4168&amp;CHAR(10)&amp;"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ISI Smede og Industrilakering  </v>
      </c>
    </row>
    <row r="4170" spans="1:9" x14ac:dyDescent="0.25">
      <c r="A4170" t="s">
        <v>3187</v>
      </c>
      <c r="B4170">
        <v>75196500</v>
      </c>
      <c r="C4170" t="s">
        <v>16</v>
      </c>
      <c r="D4170" t="str">
        <f>IF(Tabel_Forespørgsel_fra_Visma28[[#This Row],[SupProd]]=" "," "," - "&amp;Tabel_Forespørgsel_fra_Visma28[[#This Row],[SupProd]])</f>
        <v xml:space="preserve"> </v>
      </c>
      <c r="E4170" t="s">
        <v>16</v>
      </c>
      <c r="F4170" t="str">
        <f>IF(Tabel_Forespørgsel_fra_Visma28[[#This Row],[SupDescr]]=" "," "," - "&amp;Tabel_Forespørgsel_fra_Visma28[[#This Row],[SupDescr]])</f>
        <v xml:space="preserve"> </v>
      </c>
      <c r="G4170" t="s">
        <v>2425</v>
      </c>
      <c r="H4170">
        <v>2</v>
      </c>
      <c r="I4170" t="str">
        <f>IF(A4170=A4169,I4169&amp;CHAR(10)&amp;"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1" spans="1:9" x14ac:dyDescent="0.25">
      <c r="A4171" t="s">
        <v>3186</v>
      </c>
      <c r="B4171">
        <v>75196500</v>
      </c>
      <c r="C4171" t="s">
        <v>16</v>
      </c>
      <c r="D4171" t="str">
        <f>IF(Tabel_Forespørgsel_fra_Visma28[[#This Row],[SupProd]]=" "," "," - "&amp;Tabel_Forespørgsel_fra_Visma28[[#This Row],[SupProd]])</f>
        <v xml:space="preserve"> </v>
      </c>
      <c r="E4171" t="s">
        <v>16</v>
      </c>
      <c r="F4171" t="str">
        <f>IF(Tabel_Forespørgsel_fra_Visma28[[#This Row],[SupDescr]]=" "," "," - "&amp;Tabel_Forespørgsel_fra_Visma28[[#This Row],[SupDescr]])</f>
        <v xml:space="preserve"> </v>
      </c>
      <c r="G4171" t="s">
        <v>2425</v>
      </c>
      <c r="H4171">
        <v>2</v>
      </c>
      <c r="I4171" t="str">
        <f>IF(A4171=A4170,I4170&amp;CHAR(10)&amp;"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2" spans="1:9" x14ac:dyDescent="0.25">
      <c r="A4172" t="s">
        <v>4750</v>
      </c>
      <c r="B4172">
        <v>75196500</v>
      </c>
      <c r="C4172" t="s">
        <v>16</v>
      </c>
      <c r="D4172" t="str">
        <f>IF(Tabel_Forespørgsel_fra_Visma28[[#This Row],[SupProd]]=" "," "," - "&amp;Tabel_Forespørgsel_fra_Visma28[[#This Row],[SupProd]])</f>
        <v xml:space="preserve"> </v>
      </c>
      <c r="E4172" t="s">
        <v>16</v>
      </c>
      <c r="F4172" t="str">
        <f>IF(Tabel_Forespørgsel_fra_Visma28[[#This Row],[SupDescr]]=" "," "," - "&amp;Tabel_Forespørgsel_fra_Visma28[[#This Row],[SupDescr]])</f>
        <v xml:space="preserve"> </v>
      </c>
      <c r="G4172" t="s">
        <v>2425</v>
      </c>
      <c r="H4172">
        <v>1</v>
      </c>
      <c r="I4172" t="str">
        <f>IF(A4172=A4171,I4171&amp;CHAR(10)&amp;"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3" spans="1:9" x14ac:dyDescent="0.25">
      <c r="A4173" t="s">
        <v>4749</v>
      </c>
      <c r="B4173">
        <v>75196500</v>
      </c>
      <c r="C4173" t="s">
        <v>16</v>
      </c>
      <c r="D4173" t="str">
        <f>IF(Tabel_Forespørgsel_fra_Visma28[[#This Row],[SupProd]]=" "," "," - "&amp;Tabel_Forespørgsel_fra_Visma28[[#This Row],[SupProd]])</f>
        <v xml:space="preserve"> </v>
      </c>
      <c r="E4173" t="s">
        <v>16</v>
      </c>
      <c r="F4173" t="str">
        <f>IF(Tabel_Forespørgsel_fra_Visma28[[#This Row],[SupDescr]]=" "," "," - "&amp;Tabel_Forespørgsel_fra_Visma28[[#This Row],[SupDescr]])</f>
        <v xml:space="preserve"> </v>
      </c>
      <c r="G4173" t="s">
        <v>2425</v>
      </c>
      <c r="H4173">
        <v>1</v>
      </c>
      <c r="I4173" t="str">
        <f>IF(A4173=A4172,I4172&amp;CHAR(10)&amp;"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4" spans="1:9" x14ac:dyDescent="0.25">
      <c r="A4174" t="s">
        <v>3135</v>
      </c>
      <c r="B4174">
        <v>75196500</v>
      </c>
      <c r="C4174" t="s">
        <v>16</v>
      </c>
      <c r="D4174" t="str">
        <f>IF(Tabel_Forespørgsel_fra_Visma28[[#This Row],[SupProd]]=" "," "," - "&amp;Tabel_Forespørgsel_fra_Visma28[[#This Row],[SupProd]])</f>
        <v xml:space="preserve"> </v>
      </c>
      <c r="E4174" t="s">
        <v>16</v>
      </c>
      <c r="F4174" t="str">
        <f>IF(Tabel_Forespørgsel_fra_Visma28[[#This Row],[SupDescr]]=" "," "," - "&amp;Tabel_Forespørgsel_fra_Visma28[[#This Row],[SupDescr]])</f>
        <v xml:space="preserve"> </v>
      </c>
      <c r="G4174" t="s">
        <v>2425</v>
      </c>
      <c r="H4174">
        <v>2</v>
      </c>
      <c r="I4174" t="str">
        <f>IF(A4174=A4173,I4173&amp;CHAR(10)&amp;"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5" spans="1:9" x14ac:dyDescent="0.25">
      <c r="A4175" t="s">
        <v>3193</v>
      </c>
      <c r="B4175">
        <v>75196500</v>
      </c>
      <c r="C4175" t="s">
        <v>16</v>
      </c>
      <c r="D4175" t="str">
        <f>IF(Tabel_Forespørgsel_fra_Visma28[[#This Row],[SupProd]]=" "," "," - "&amp;Tabel_Forespørgsel_fra_Visma28[[#This Row],[SupProd]])</f>
        <v xml:space="preserve"> </v>
      </c>
      <c r="E4175" t="s">
        <v>16</v>
      </c>
      <c r="F4175" t="str">
        <f>IF(Tabel_Forespørgsel_fra_Visma28[[#This Row],[SupDescr]]=" "," "," - "&amp;Tabel_Forespørgsel_fra_Visma28[[#This Row],[SupDescr]])</f>
        <v xml:space="preserve"> </v>
      </c>
      <c r="G4175" t="s">
        <v>2425</v>
      </c>
      <c r="H4175">
        <v>2</v>
      </c>
      <c r="I4175" t="str">
        <f>IF(A4175=A4174,I4174&amp;CHAR(10)&amp;"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6" spans="1:9" x14ac:dyDescent="0.25">
      <c r="A4176" t="s">
        <v>3258</v>
      </c>
      <c r="B4176">
        <v>75196500</v>
      </c>
      <c r="C4176" t="s">
        <v>16</v>
      </c>
      <c r="D4176" t="str">
        <f>IF(Tabel_Forespørgsel_fra_Visma28[[#This Row],[SupProd]]=" "," "," - "&amp;Tabel_Forespørgsel_fra_Visma28[[#This Row],[SupProd]])</f>
        <v xml:space="preserve"> </v>
      </c>
      <c r="E4176" t="s">
        <v>16</v>
      </c>
      <c r="F4176" t="str">
        <f>IF(Tabel_Forespørgsel_fra_Visma28[[#This Row],[SupDescr]]=" "," "," - "&amp;Tabel_Forespørgsel_fra_Visma28[[#This Row],[SupDescr]])</f>
        <v xml:space="preserve"> </v>
      </c>
      <c r="G4176" t="s">
        <v>2425</v>
      </c>
      <c r="H4176">
        <v>1</v>
      </c>
      <c r="I4176" t="str">
        <f>IF(A4176=A4175,I4175&amp;CHAR(10)&amp;"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7" spans="1:9" x14ac:dyDescent="0.25">
      <c r="A4177" t="s">
        <v>3221</v>
      </c>
      <c r="B4177">
        <v>75196500</v>
      </c>
      <c r="C4177" t="s">
        <v>16</v>
      </c>
      <c r="D4177" t="str">
        <f>IF(Tabel_Forespørgsel_fra_Visma28[[#This Row],[SupProd]]=" "," "," - "&amp;Tabel_Forespørgsel_fra_Visma28[[#This Row],[SupProd]])</f>
        <v xml:space="preserve"> </v>
      </c>
      <c r="E4177" t="s">
        <v>16</v>
      </c>
      <c r="F4177" t="str">
        <f>IF(Tabel_Forespørgsel_fra_Visma28[[#This Row],[SupDescr]]=" "," "," - "&amp;Tabel_Forespørgsel_fra_Visma28[[#This Row],[SupDescr]])</f>
        <v xml:space="preserve"> </v>
      </c>
      <c r="G4177" t="s">
        <v>2425</v>
      </c>
      <c r="H4177">
        <v>1</v>
      </c>
      <c r="I4177" t="str">
        <f>IF(A4177=A4176,I4176&amp;CHAR(10)&amp;"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8" spans="1:9" x14ac:dyDescent="0.25">
      <c r="A4178" t="s">
        <v>3178</v>
      </c>
      <c r="B4178">
        <v>75196500</v>
      </c>
      <c r="C4178" t="s">
        <v>16</v>
      </c>
      <c r="D4178" t="str">
        <f>IF(Tabel_Forespørgsel_fra_Visma28[[#This Row],[SupProd]]=" "," "," - "&amp;Tabel_Forespørgsel_fra_Visma28[[#This Row],[SupProd]])</f>
        <v xml:space="preserve"> </v>
      </c>
      <c r="E4178" t="s">
        <v>16</v>
      </c>
      <c r="F4178" t="str">
        <f>IF(Tabel_Forespørgsel_fra_Visma28[[#This Row],[SupDescr]]=" "," "," - "&amp;Tabel_Forespørgsel_fra_Visma28[[#This Row],[SupDescr]])</f>
        <v xml:space="preserve"> </v>
      </c>
      <c r="G4178" t="s">
        <v>2425</v>
      </c>
      <c r="H4178">
        <v>1</v>
      </c>
      <c r="I4178" t="str">
        <f>IF(A4178=A4177,I4177&amp;CHAR(10)&amp;"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9" spans="1:9" x14ac:dyDescent="0.25">
      <c r="A4179" t="s">
        <v>3173</v>
      </c>
      <c r="B4179">
        <v>75196500</v>
      </c>
      <c r="C4179" t="s">
        <v>16</v>
      </c>
      <c r="D4179" t="str">
        <f>IF(Tabel_Forespørgsel_fra_Visma28[[#This Row],[SupProd]]=" "," "," - "&amp;Tabel_Forespørgsel_fra_Visma28[[#This Row],[SupProd]])</f>
        <v xml:space="preserve"> </v>
      </c>
      <c r="E4179" t="s">
        <v>16</v>
      </c>
      <c r="F4179" t="str">
        <f>IF(Tabel_Forespørgsel_fra_Visma28[[#This Row],[SupDescr]]=" "," "," - "&amp;Tabel_Forespørgsel_fra_Visma28[[#This Row],[SupDescr]])</f>
        <v xml:space="preserve"> </v>
      </c>
      <c r="G4179" t="s">
        <v>2425</v>
      </c>
      <c r="H4179">
        <v>1</v>
      </c>
      <c r="I4179" t="str">
        <f>IF(A4179=A4178,I4178&amp;CHAR(10)&amp;"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0" spans="1:9" x14ac:dyDescent="0.25">
      <c r="A4180" t="s">
        <v>3171</v>
      </c>
      <c r="B4180">
        <v>75196500</v>
      </c>
      <c r="C4180" t="s">
        <v>16</v>
      </c>
      <c r="D4180" t="str">
        <f>IF(Tabel_Forespørgsel_fra_Visma28[[#This Row],[SupProd]]=" "," "," - "&amp;Tabel_Forespørgsel_fra_Visma28[[#This Row],[SupProd]])</f>
        <v xml:space="preserve"> </v>
      </c>
      <c r="E4180" t="s">
        <v>16</v>
      </c>
      <c r="F4180" t="str">
        <f>IF(Tabel_Forespørgsel_fra_Visma28[[#This Row],[SupDescr]]=" "," "," - "&amp;Tabel_Forespørgsel_fra_Visma28[[#This Row],[SupDescr]])</f>
        <v xml:space="preserve"> </v>
      </c>
      <c r="G4180" t="s">
        <v>2425</v>
      </c>
      <c r="H4180">
        <v>1</v>
      </c>
      <c r="I4180" t="str">
        <f>IF(A4180=A4179,I4179&amp;CHAR(10)&amp;"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1" spans="1:9" x14ac:dyDescent="0.25">
      <c r="A4181" t="s">
        <v>3169</v>
      </c>
      <c r="B4181">
        <v>75196500</v>
      </c>
      <c r="C4181" t="s">
        <v>16</v>
      </c>
      <c r="D4181" t="str">
        <f>IF(Tabel_Forespørgsel_fra_Visma28[[#This Row],[SupProd]]=" "," "," - "&amp;Tabel_Forespørgsel_fra_Visma28[[#This Row],[SupProd]])</f>
        <v xml:space="preserve"> </v>
      </c>
      <c r="E4181" t="s">
        <v>16</v>
      </c>
      <c r="F4181" t="str">
        <f>IF(Tabel_Forespørgsel_fra_Visma28[[#This Row],[SupDescr]]=" "," "," - "&amp;Tabel_Forespørgsel_fra_Visma28[[#This Row],[SupDescr]])</f>
        <v xml:space="preserve"> </v>
      </c>
      <c r="G4181" t="s">
        <v>2425</v>
      </c>
      <c r="H4181">
        <v>1</v>
      </c>
      <c r="I4181" t="str">
        <f>IF(A4181=A4180,I4180&amp;CHAR(10)&amp;"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2" spans="1:9" x14ac:dyDescent="0.25">
      <c r="A4182" t="s">
        <v>3170</v>
      </c>
      <c r="B4182">
        <v>75196500</v>
      </c>
      <c r="C4182" t="s">
        <v>16</v>
      </c>
      <c r="D4182" t="str">
        <f>IF(Tabel_Forespørgsel_fra_Visma28[[#This Row],[SupProd]]=" "," "," - "&amp;Tabel_Forespørgsel_fra_Visma28[[#This Row],[SupProd]])</f>
        <v xml:space="preserve"> </v>
      </c>
      <c r="E4182" t="s">
        <v>16</v>
      </c>
      <c r="F4182" t="str">
        <f>IF(Tabel_Forespørgsel_fra_Visma28[[#This Row],[SupDescr]]=" "," "," - "&amp;Tabel_Forespørgsel_fra_Visma28[[#This Row],[SupDescr]])</f>
        <v xml:space="preserve"> </v>
      </c>
      <c r="G4182" t="s">
        <v>2425</v>
      </c>
      <c r="H4182">
        <v>1</v>
      </c>
      <c r="I4182" t="str">
        <f>IF(A4182=A4181,I4181&amp;CHAR(10)&amp;"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3" spans="1:9" x14ac:dyDescent="0.25">
      <c r="A4183" t="s">
        <v>3099</v>
      </c>
      <c r="B4183">
        <v>75196500</v>
      </c>
      <c r="C4183" t="s">
        <v>16</v>
      </c>
      <c r="D4183" t="str">
        <f>IF(Tabel_Forespørgsel_fra_Visma28[[#This Row],[SupProd]]=" "," "," - "&amp;Tabel_Forespørgsel_fra_Visma28[[#This Row],[SupProd]])</f>
        <v xml:space="preserve"> </v>
      </c>
      <c r="E4183" t="s">
        <v>16</v>
      </c>
      <c r="F4183" t="str">
        <f>IF(Tabel_Forespørgsel_fra_Visma28[[#This Row],[SupDescr]]=" "," "," - "&amp;Tabel_Forespørgsel_fra_Visma28[[#This Row],[SupDescr]])</f>
        <v xml:space="preserve"> </v>
      </c>
      <c r="G4183" t="s">
        <v>2425</v>
      </c>
      <c r="H4183">
        <v>1</v>
      </c>
      <c r="I4183" t="str">
        <f>IF(A4183=A4182,I4182&amp;CHAR(10)&amp;"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4" spans="1:9" x14ac:dyDescent="0.25">
      <c r="A4184" t="s">
        <v>3209</v>
      </c>
      <c r="B4184">
        <v>75196500</v>
      </c>
      <c r="C4184" t="s">
        <v>16</v>
      </c>
      <c r="D4184" t="str">
        <f>IF(Tabel_Forespørgsel_fra_Visma28[[#This Row],[SupProd]]=" "," "," - "&amp;Tabel_Forespørgsel_fra_Visma28[[#This Row],[SupProd]])</f>
        <v xml:space="preserve"> </v>
      </c>
      <c r="E4184" t="s">
        <v>16</v>
      </c>
      <c r="F4184" t="str">
        <f>IF(Tabel_Forespørgsel_fra_Visma28[[#This Row],[SupDescr]]=" "," "," - "&amp;Tabel_Forespørgsel_fra_Visma28[[#This Row],[SupDescr]])</f>
        <v xml:space="preserve"> </v>
      </c>
      <c r="G4184" t="s">
        <v>2425</v>
      </c>
      <c r="H4184">
        <v>1</v>
      </c>
      <c r="I4184" t="str">
        <f>IF(A4184=A4183,I4183&amp;CHAR(10)&amp;"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5" spans="1:9" x14ac:dyDescent="0.25">
      <c r="A4185" t="s">
        <v>4061</v>
      </c>
      <c r="B4185">
        <v>74867900</v>
      </c>
      <c r="C4185" t="s">
        <v>16</v>
      </c>
      <c r="D4185" t="str">
        <f>IF(Tabel_Forespørgsel_fra_Visma28[[#This Row],[SupProd]]=" "," "," - "&amp;Tabel_Forespørgsel_fra_Visma28[[#This Row],[SupProd]])</f>
        <v xml:space="preserve"> </v>
      </c>
      <c r="E4185" t="s">
        <v>16</v>
      </c>
      <c r="F4185" t="str">
        <f>IF(Tabel_Forespørgsel_fra_Visma28[[#This Row],[SupDescr]]=" "," "," - "&amp;Tabel_Forespørgsel_fra_Visma28[[#This Row],[SupDescr]])</f>
        <v xml:space="preserve"> </v>
      </c>
      <c r="G4185" t="s">
        <v>11223</v>
      </c>
      <c r="H4185">
        <v>1</v>
      </c>
      <c r="I4185" t="str">
        <f>IF(A4185=A4184,I4184&amp;CHAR(10)&amp;"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186" spans="1:9" x14ac:dyDescent="0.25">
      <c r="A4186" t="s">
        <v>4062</v>
      </c>
      <c r="B4186">
        <v>74867900</v>
      </c>
      <c r="C4186" t="s">
        <v>16</v>
      </c>
      <c r="D4186" t="str">
        <f>IF(Tabel_Forespørgsel_fra_Visma28[[#This Row],[SupProd]]=" "," "," - "&amp;Tabel_Forespørgsel_fra_Visma28[[#This Row],[SupProd]])</f>
        <v xml:space="preserve"> </v>
      </c>
      <c r="E4186" t="s">
        <v>16</v>
      </c>
      <c r="F4186" t="str">
        <f>IF(Tabel_Forespørgsel_fra_Visma28[[#This Row],[SupDescr]]=" "," "," - "&amp;Tabel_Forespørgsel_fra_Visma28[[#This Row],[SupDescr]])</f>
        <v xml:space="preserve"> </v>
      </c>
      <c r="G4186" t="s">
        <v>11223</v>
      </c>
      <c r="H4186">
        <v>1</v>
      </c>
      <c r="I4186" t="str">
        <f>IF(A4186=A4185,I4185&amp;CHAR(10)&amp;"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187" spans="1:9" x14ac:dyDescent="0.25">
      <c r="A4187" t="s">
        <v>4063</v>
      </c>
      <c r="B4187">
        <v>75196500</v>
      </c>
      <c r="C4187" t="s">
        <v>16</v>
      </c>
      <c r="D4187" t="str">
        <f>IF(Tabel_Forespørgsel_fra_Visma28[[#This Row],[SupProd]]=" "," "," - "&amp;Tabel_Forespørgsel_fra_Visma28[[#This Row],[SupProd]])</f>
        <v xml:space="preserve"> </v>
      </c>
      <c r="E4187" t="s">
        <v>16</v>
      </c>
      <c r="F4187" t="str">
        <f>IF(Tabel_Forespørgsel_fra_Visma28[[#This Row],[SupDescr]]=" "," "," - "&amp;Tabel_Forespørgsel_fra_Visma28[[#This Row],[SupDescr]])</f>
        <v xml:space="preserve"> </v>
      </c>
      <c r="G4187" t="s">
        <v>2425</v>
      </c>
      <c r="H4187">
        <v>1</v>
      </c>
      <c r="I4187" t="str">
        <f>IF(A4187=A4186,I4186&amp;CHAR(10)&amp;"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8" spans="1:9" x14ac:dyDescent="0.25">
      <c r="A4188" t="s">
        <v>4064</v>
      </c>
      <c r="B4188">
        <v>75196500</v>
      </c>
      <c r="C4188" t="s">
        <v>16</v>
      </c>
      <c r="D4188" t="str">
        <f>IF(Tabel_Forespørgsel_fra_Visma28[[#This Row],[SupProd]]=" "," "," - "&amp;Tabel_Forespørgsel_fra_Visma28[[#This Row],[SupProd]])</f>
        <v xml:space="preserve"> </v>
      </c>
      <c r="E4188" t="s">
        <v>16</v>
      </c>
      <c r="F4188" t="str">
        <f>IF(Tabel_Forespørgsel_fra_Visma28[[#This Row],[SupDescr]]=" "," "," - "&amp;Tabel_Forespørgsel_fra_Visma28[[#This Row],[SupDescr]])</f>
        <v xml:space="preserve"> </v>
      </c>
      <c r="G4188" t="s">
        <v>2425</v>
      </c>
      <c r="H4188">
        <v>1</v>
      </c>
      <c r="I4188" t="str">
        <f>IF(A4188=A4187,I4187&amp;CHAR(10)&amp;"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9" spans="1:9" x14ac:dyDescent="0.25">
      <c r="A4189" t="s">
        <v>4454</v>
      </c>
      <c r="B4189">
        <v>75196500</v>
      </c>
      <c r="C4189" t="s">
        <v>16</v>
      </c>
      <c r="D4189" t="str">
        <f>IF(Tabel_Forespørgsel_fra_Visma28[[#This Row],[SupProd]]=" "," "," - "&amp;Tabel_Forespørgsel_fra_Visma28[[#This Row],[SupProd]])</f>
        <v xml:space="preserve"> </v>
      </c>
      <c r="E4189" t="s">
        <v>16</v>
      </c>
      <c r="F4189" t="str">
        <f>IF(Tabel_Forespørgsel_fra_Visma28[[#This Row],[SupDescr]]=" "," "," - "&amp;Tabel_Forespørgsel_fra_Visma28[[#This Row],[SupDescr]])</f>
        <v xml:space="preserve"> </v>
      </c>
      <c r="G4189" t="s">
        <v>2425</v>
      </c>
      <c r="H4189">
        <v>1</v>
      </c>
      <c r="I4189" t="str">
        <f>IF(A4189=A4188,I4188&amp;CHAR(10)&amp;"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0" spans="1:9" x14ac:dyDescent="0.25">
      <c r="A4190" t="s">
        <v>4751</v>
      </c>
      <c r="B4190">
        <v>75196500</v>
      </c>
      <c r="C4190" t="s">
        <v>16</v>
      </c>
      <c r="D4190" t="str">
        <f>IF(Tabel_Forespørgsel_fra_Visma28[[#This Row],[SupProd]]=" "," "," - "&amp;Tabel_Forespørgsel_fra_Visma28[[#This Row],[SupProd]])</f>
        <v xml:space="preserve"> </v>
      </c>
      <c r="E4190" t="s">
        <v>16</v>
      </c>
      <c r="F4190" t="str">
        <f>IF(Tabel_Forespørgsel_fra_Visma28[[#This Row],[SupDescr]]=" "," "," - "&amp;Tabel_Forespørgsel_fra_Visma28[[#This Row],[SupDescr]])</f>
        <v xml:space="preserve"> </v>
      </c>
      <c r="G4190" t="s">
        <v>2425</v>
      </c>
      <c r="H4190">
        <v>1</v>
      </c>
      <c r="I4190" t="str">
        <f>IF(A4190=A4189,I4189&amp;CHAR(10)&amp;"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1" spans="1:9" x14ac:dyDescent="0.25">
      <c r="A4191" t="s">
        <v>4747</v>
      </c>
      <c r="B4191">
        <v>75196500</v>
      </c>
      <c r="C4191" t="s">
        <v>16</v>
      </c>
      <c r="D4191" t="str">
        <f>IF(Tabel_Forespørgsel_fra_Visma28[[#This Row],[SupProd]]=" "," "," - "&amp;Tabel_Forespørgsel_fra_Visma28[[#This Row],[SupProd]])</f>
        <v xml:space="preserve"> </v>
      </c>
      <c r="E4191" t="s">
        <v>16</v>
      </c>
      <c r="F4191" t="str">
        <f>IF(Tabel_Forespørgsel_fra_Visma28[[#This Row],[SupDescr]]=" "," "," - "&amp;Tabel_Forespørgsel_fra_Visma28[[#This Row],[SupDescr]])</f>
        <v xml:space="preserve"> </v>
      </c>
      <c r="G4191" t="s">
        <v>2425</v>
      </c>
      <c r="H4191">
        <v>1</v>
      </c>
      <c r="I4191" t="str">
        <f>IF(A4191=A4190,I4190&amp;CHAR(10)&amp;"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2" spans="1:9" x14ac:dyDescent="0.25">
      <c r="A4192" t="s">
        <v>4748</v>
      </c>
      <c r="B4192">
        <v>75196500</v>
      </c>
      <c r="C4192" t="s">
        <v>16</v>
      </c>
      <c r="D4192" t="str">
        <f>IF(Tabel_Forespørgsel_fra_Visma28[[#This Row],[SupProd]]=" "," "," - "&amp;Tabel_Forespørgsel_fra_Visma28[[#This Row],[SupProd]])</f>
        <v xml:space="preserve"> </v>
      </c>
      <c r="E4192" t="s">
        <v>16</v>
      </c>
      <c r="F4192" t="str">
        <f>IF(Tabel_Forespørgsel_fra_Visma28[[#This Row],[SupDescr]]=" "," "," - "&amp;Tabel_Forespørgsel_fra_Visma28[[#This Row],[SupDescr]])</f>
        <v xml:space="preserve"> </v>
      </c>
      <c r="G4192" t="s">
        <v>2425</v>
      </c>
      <c r="H4192">
        <v>1</v>
      </c>
      <c r="I4192" t="str">
        <f>IF(A4192=A4191,I4191&amp;CHAR(10)&amp;"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3" spans="1:9" x14ac:dyDescent="0.25">
      <c r="A4193" t="s">
        <v>8505</v>
      </c>
      <c r="B4193">
        <v>75211662</v>
      </c>
      <c r="C4193" t="s">
        <v>16</v>
      </c>
      <c r="D4193" t="str">
        <f>IF(Tabel_Forespørgsel_fra_Visma28[[#This Row],[SupProd]]=" "," "," - "&amp;Tabel_Forespørgsel_fra_Visma28[[#This Row],[SupProd]])</f>
        <v xml:space="preserve"> </v>
      </c>
      <c r="E4193" t="s">
        <v>16</v>
      </c>
      <c r="F4193" t="str">
        <f>IF(Tabel_Forespørgsel_fra_Visma28[[#This Row],[SupDescr]]=" "," "," - "&amp;Tabel_Forespørgsel_fra_Visma28[[#This Row],[SupDescr]])</f>
        <v xml:space="preserve"> </v>
      </c>
      <c r="G4193" t="s">
        <v>7015</v>
      </c>
      <c r="H4193">
        <v>1</v>
      </c>
      <c r="I4193" t="str">
        <f>IF(A4193=A4192,I4192&amp;CHAR(10)&amp;"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94" spans="1:9" x14ac:dyDescent="0.25">
      <c r="A4194" t="s">
        <v>15119</v>
      </c>
      <c r="B4194">
        <v>75196500</v>
      </c>
      <c r="C4194" t="s">
        <v>16</v>
      </c>
      <c r="D4194" t="str">
        <f>IF(Tabel_Forespørgsel_fra_Visma28[[#This Row],[SupProd]]=" "," "," - "&amp;Tabel_Forespørgsel_fra_Visma28[[#This Row],[SupProd]])</f>
        <v xml:space="preserve"> </v>
      </c>
      <c r="E4194" t="s">
        <v>16</v>
      </c>
      <c r="F4194" t="str">
        <f>IF(Tabel_Forespørgsel_fra_Visma28[[#This Row],[SupDescr]]=" "," "," - "&amp;Tabel_Forespørgsel_fra_Visma28[[#This Row],[SupDescr]])</f>
        <v xml:space="preserve"> </v>
      </c>
      <c r="G4194" t="s">
        <v>2425</v>
      </c>
      <c r="H4194">
        <v>1</v>
      </c>
      <c r="I4194" t="str">
        <f>IF(A4194=A4193,I4193&amp;CHAR(10)&amp;"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5" spans="1:9" x14ac:dyDescent="0.25">
      <c r="A4195" t="s">
        <v>15120</v>
      </c>
      <c r="B4195">
        <v>75196500</v>
      </c>
      <c r="C4195" t="s">
        <v>16</v>
      </c>
      <c r="D4195" t="str">
        <f>IF(Tabel_Forespørgsel_fra_Visma28[[#This Row],[SupProd]]=" "," "," - "&amp;Tabel_Forespørgsel_fra_Visma28[[#This Row],[SupProd]])</f>
        <v xml:space="preserve"> </v>
      </c>
      <c r="E4195" t="s">
        <v>16</v>
      </c>
      <c r="F4195" t="str">
        <f>IF(Tabel_Forespørgsel_fra_Visma28[[#This Row],[SupDescr]]=" "," "," - "&amp;Tabel_Forespørgsel_fra_Visma28[[#This Row],[SupDescr]])</f>
        <v xml:space="preserve"> </v>
      </c>
      <c r="G4195" t="s">
        <v>2425</v>
      </c>
      <c r="H4195">
        <v>1</v>
      </c>
      <c r="I4195" t="str">
        <f>IF(A4195=A4194,I4194&amp;CHAR(10)&amp;"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6" spans="1:9" x14ac:dyDescent="0.25">
      <c r="A4196" t="s">
        <v>15123</v>
      </c>
      <c r="B4196">
        <v>75196500</v>
      </c>
      <c r="C4196" t="s">
        <v>16</v>
      </c>
      <c r="D4196" t="str">
        <f>IF(Tabel_Forespørgsel_fra_Visma28[[#This Row],[SupProd]]=" "," "," - "&amp;Tabel_Forespørgsel_fra_Visma28[[#This Row],[SupProd]])</f>
        <v xml:space="preserve"> </v>
      </c>
      <c r="E4196" t="s">
        <v>16</v>
      </c>
      <c r="F4196" t="str">
        <f>IF(Tabel_Forespørgsel_fra_Visma28[[#This Row],[SupDescr]]=" "," "," - "&amp;Tabel_Forespørgsel_fra_Visma28[[#This Row],[SupDescr]])</f>
        <v xml:space="preserve"> </v>
      </c>
      <c r="G4196" t="s">
        <v>2425</v>
      </c>
      <c r="H4196">
        <v>1</v>
      </c>
      <c r="I4196" t="str">
        <f>IF(A4196=A4195,I4195&amp;CHAR(10)&amp;"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7" spans="1:9" x14ac:dyDescent="0.25">
      <c r="A4197" t="s">
        <v>15159</v>
      </c>
      <c r="B4197">
        <v>75196500</v>
      </c>
      <c r="C4197" t="s">
        <v>16</v>
      </c>
      <c r="D4197" t="str">
        <f>IF(Tabel_Forespørgsel_fra_Visma28[[#This Row],[SupProd]]=" "," "," - "&amp;Tabel_Forespørgsel_fra_Visma28[[#This Row],[SupProd]])</f>
        <v xml:space="preserve"> </v>
      </c>
      <c r="E4197" t="s">
        <v>16</v>
      </c>
      <c r="F4197" t="str">
        <f>IF(Tabel_Forespørgsel_fra_Visma28[[#This Row],[SupDescr]]=" "," "," - "&amp;Tabel_Forespørgsel_fra_Visma28[[#This Row],[SupDescr]])</f>
        <v xml:space="preserve"> </v>
      </c>
      <c r="G4197" t="s">
        <v>2425</v>
      </c>
      <c r="H4197">
        <v>1</v>
      </c>
      <c r="I4197" t="str">
        <f>IF(A4197=A4196,I4196&amp;CHAR(10)&amp;"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8" spans="1:9" x14ac:dyDescent="0.25">
      <c r="A4198" t="s">
        <v>14385</v>
      </c>
      <c r="B4198">
        <v>75196500</v>
      </c>
      <c r="C4198" t="s">
        <v>16</v>
      </c>
      <c r="D4198" t="str">
        <f>IF(Tabel_Forespørgsel_fra_Visma28[[#This Row],[SupProd]]=" "," "," - "&amp;Tabel_Forespørgsel_fra_Visma28[[#This Row],[SupProd]])</f>
        <v xml:space="preserve"> </v>
      </c>
      <c r="E4198" t="s">
        <v>16</v>
      </c>
      <c r="F4198" t="str">
        <f>IF(Tabel_Forespørgsel_fra_Visma28[[#This Row],[SupDescr]]=" "," "," - "&amp;Tabel_Forespørgsel_fra_Visma28[[#This Row],[SupDescr]])</f>
        <v xml:space="preserve"> </v>
      </c>
      <c r="G4198" t="s">
        <v>2425</v>
      </c>
      <c r="H4198">
        <v>1</v>
      </c>
      <c r="I4198" t="str">
        <f>IF(A4198=A4197,I4197&amp;CHAR(10)&amp;"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9" spans="1:9" x14ac:dyDescent="0.25">
      <c r="A4199" t="s">
        <v>15251</v>
      </c>
      <c r="B4199">
        <v>75196500</v>
      </c>
      <c r="C4199" t="s">
        <v>16</v>
      </c>
      <c r="D4199" t="str">
        <f>IF(Tabel_Forespørgsel_fra_Visma28[[#This Row],[SupProd]]=" "," "," - "&amp;Tabel_Forespørgsel_fra_Visma28[[#This Row],[SupProd]])</f>
        <v xml:space="preserve"> </v>
      </c>
      <c r="E4199" t="s">
        <v>16</v>
      </c>
      <c r="F4199" t="str">
        <f>IF(Tabel_Forespørgsel_fra_Visma28[[#This Row],[SupDescr]]=" "," "," - "&amp;Tabel_Forespørgsel_fra_Visma28[[#This Row],[SupDescr]])</f>
        <v xml:space="preserve"> </v>
      </c>
      <c r="G4199" t="s">
        <v>2425</v>
      </c>
      <c r="H4199">
        <v>1</v>
      </c>
      <c r="I4199" t="str">
        <f>IF(A4199=A4198,I4198&amp;CHAR(10)&amp;"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200" spans="1:9" x14ac:dyDescent="0.25">
      <c r="A4200" t="s">
        <v>15284</v>
      </c>
      <c r="B4200">
        <v>75196500</v>
      </c>
      <c r="C4200" t="s">
        <v>16</v>
      </c>
      <c r="D4200" t="str">
        <f>IF(Tabel_Forespørgsel_fra_Visma28[[#This Row],[SupProd]]=" "," "," - "&amp;Tabel_Forespørgsel_fra_Visma28[[#This Row],[SupProd]])</f>
        <v xml:space="preserve"> </v>
      </c>
      <c r="E4200" t="s">
        <v>16</v>
      </c>
      <c r="F4200" t="str">
        <f>IF(Tabel_Forespørgsel_fra_Visma28[[#This Row],[SupDescr]]=" "," "," - "&amp;Tabel_Forespørgsel_fra_Visma28[[#This Row],[SupDescr]])</f>
        <v xml:space="preserve"> </v>
      </c>
      <c r="G4200" t="s">
        <v>2425</v>
      </c>
      <c r="H4200">
        <v>1</v>
      </c>
      <c r="I4200" t="str">
        <f>IF(A4200=A4199,I4199&amp;CHAR(10)&amp;"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201" spans="1:9" x14ac:dyDescent="0.25">
      <c r="A4201" t="s">
        <v>15302</v>
      </c>
      <c r="B4201">
        <v>75196500</v>
      </c>
      <c r="C4201" t="s">
        <v>16</v>
      </c>
      <c r="D4201" t="str">
        <f>IF(Tabel_Forespørgsel_fra_Visma28[[#This Row],[SupProd]]=" "," "," - "&amp;Tabel_Forespørgsel_fra_Visma28[[#This Row],[SupProd]])</f>
        <v xml:space="preserve"> </v>
      </c>
      <c r="E4201" t="s">
        <v>16</v>
      </c>
      <c r="F4201" t="str">
        <f>IF(Tabel_Forespørgsel_fra_Visma28[[#This Row],[SupDescr]]=" "," "," - "&amp;Tabel_Forespørgsel_fra_Visma28[[#This Row],[SupDescr]])</f>
        <v xml:space="preserve"> </v>
      </c>
      <c r="G4201" t="s">
        <v>2425</v>
      </c>
      <c r="H4201">
        <v>1</v>
      </c>
      <c r="I4201" t="str">
        <f>IF(A4201=A4200,I4200&amp;CHAR(10)&amp;"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202" spans="1:9" x14ac:dyDescent="0.25">
      <c r="A4202" t="s">
        <v>14592</v>
      </c>
      <c r="B4202">
        <v>75196500</v>
      </c>
      <c r="C4202" t="s">
        <v>16</v>
      </c>
      <c r="D4202" t="str">
        <f>IF(Tabel_Forespørgsel_fra_Visma28[[#This Row],[SupProd]]=" "," "," - "&amp;Tabel_Forespørgsel_fra_Visma28[[#This Row],[SupProd]])</f>
        <v xml:space="preserve"> </v>
      </c>
      <c r="E4202" t="s">
        <v>16</v>
      </c>
      <c r="F4202" t="str">
        <f>IF(Tabel_Forespørgsel_fra_Visma28[[#This Row],[SupDescr]]=" "," "," - "&amp;Tabel_Forespørgsel_fra_Visma28[[#This Row],[SupDescr]])</f>
        <v xml:space="preserve"> </v>
      </c>
      <c r="G4202" t="s">
        <v>2425</v>
      </c>
      <c r="H4202">
        <v>1</v>
      </c>
      <c r="I4202" t="str">
        <f>IF(A4202=A4201,I4201&amp;CHAR(10)&amp;"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203" spans="1:9" x14ac:dyDescent="0.25">
      <c r="A4203" t="s">
        <v>15150</v>
      </c>
      <c r="B4203">
        <v>75577000</v>
      </c>
      <c r="C4203" t="s">
        <v>16</v>
      </c>
      <c r="D4203" t="str">
        <f>IF(Tabel_Forespørgsel_fra_Visma28[[#This Row],[SupProd]]=" "," "," - "&amp;Tabel_Forespørgsel_fra_Visma28[[#This Row],[SupProd]])</f>
        <v xml:space="preserve"> </v>
      </c>
      <c r="E4203" t="s">
        <v>16</v>
      </c>
      <c r="F4203" t="str">
        <f>IF(Tabel_Forespørgsel_fra_Visma28[[#This Row],[SupDescr]]=" "," "," - "&amp;Tabel_Forespørgsel_fra_Visma28[[#This Row],[SupDescr]])</f>
        <v xml:space="preserve"> </v>
      </c>
      <c r="G4203" t="s">
        <v>3759</v>
      </c>
      <c r="H4203">
        <v>1</v>
      </c>
      <c r="I4203" t="str">
        <f>IF(A4203=A4202,I4202&amp;CHAR(10)&amp;"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204" spans="1:9" x14ac:dyDescent="0.25">
      <c r="A4204" t="s">
        <v>2796</v>
      </c>
      <c r="B4204">
        <v>75180019</v>
      </c>
      <c r="C4204" t="s">
        <v>16</v>
      </c>
      <c r="D4204" t="str">
        <f>IF(Tabel_Forespørgsel_fra_Visma28[[#This Row],[SupProd]]=" "," "," - "&amp;Tabel_Forespørgsel_fra_Visma28[[#This Row],[SupProd]])</f>
        <v xml:space="preserve"> </v>
      </c>
      <c r="E4204" t="s">
        <v>16</v>
      </c>
      <c r="F4204" t="str">
        <f>IF(Tabel_Forespørgsel_fra_Visma28[[#This Row],[SupDescr]]=" "," "," - "&amp;Tabel_Forespørgsel_fra_Visma28[[#This Row],[SupDescr]])</f>
        <v xml:space="preserve"> </v>
      </c>
      <c r="G4204" t="s">
        <v>2430</v>
      </c>
      <c r="H4204">
        <v>1</v>
      </c>
      <c r="I4204" t="str">
        <f>IF(A4204=A4203,I4203&amp;CHAR(10)&amp;"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05" spans="1:9" x14ac:dyDescent="0.25">
      <c r="A4205" t="s">
        <v>2786</v>
      </c>
      <c r="B4205">
        <v>75180019</v>
      </c>
      <c r="C4205" t="s">
        <v>16</v>
      </c>
      <c r="D4205" t="str">
        <f>IF(Tabel_Forespørgsel_fra_Visma28[[#This Row],[SupProd]]=" "," "," - "&amp;Tabel_Forespørgsel_fra_Visma28[[#This Row],[SupProd]])</f>
        <v xml:space="preserve"> </v>
      </c>
      <c r="E4205" t="s">
        <v>16</v>
      </c>
      <c r="F4205" t="str">
        <f>IF(Tabel_Forespørgsel_fra_Visma28[[#This Row],[SupDescr]]=" "," "," - "&amp;Tabel_Forespørgsel_fra_Visma28[[#This Row],[SupDescr]])</f>
        <v xml:space="preserve"> </v>
      </c>
      <c r="G4205" t="s">
        <v>2430</v>
      </c>
      <c r="H4205">
        <v>1</v>
      </c>
      <c r="I4205" t="str">
        <f>IF(A4205=A4204,I4204&amp;CHAR(10)&amp;"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06" spans="1:9" x14ac:dyDescent="0.25">
      <c r="A4206" t="s">
        <v>3546</v>
      </c>
      <c r="B4206">
        <v>75421677</v>
      </c>
      <c r="C4206" t="s">
        <v>16</v>
      </c>
      <c r="D4206" t="str">
        <f>IF(Tabel_Forespørgsel_fra_Visma28[[#This Row],[SupProd]]=" "," "," - "&amp;Tabel_Forespørgsel_fra_Visma28[[#This Row],[SupProd]])</f>
        <v xml:space="preserve"> </v>
      </c>
      <c r="E4206" t="s">
        <v>16</v>
      </c>
      <c r="F4206" t="str">
        <f>IF(Tabel_Forespørgsel_fra_Visma28[[#This Row],[SupDescr]]=" "," "," - "&amp;Tabel_Forespørgsel_fra_Visma28[[#This Row],[SupDescr]])</f>
        <v xml:space="preserve"> </v>
      </c>
      <c r="G4206" t="s">
        <v>3368</v>
      </c>
      <c r="H4206">
        <v>1</v>
      </c>
      <c r="I4206" t="str">
        <f>IF(A4206=A4205,I4205&amp;CHAR(10)&amp;"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07" spans="1:9" x14ac:dyDescent="0.25">
      <c r="A4207" t="s">
        <v>3548</v>
      </c>
      <c r="B4207">
        <v>75421677</v>
      </c>
      <c r="C4207" t="s">
        <v>16</v>
      </c>
      <c r="D4207" t="str">
        <f>IF(Tabel_Forespørgsel_fra_Visma28[[#This Row],[SupProd]]=" "," "," - "&amp;Tabel_Forespørgsel_fra_Visma28[[#This Row],[SupProd]])</f>
        <v xml:space="preserve"> </v>
      </c>
      <c r="E4207" t="s">
        <v>16</v>
      </c>
      <c r="F4207" t="str">
        <f>IF(Tabel_Forespørgsel_fra_Visma28[[#This Row],[SupDescr]]=" "," "," - "&amp;Tabel_Forespørgsel_fra_Visma28[[#This Row],[SupDescr]])</f>
        <v xml:space="preserve"> </v>
      </c>
      <c r="G4207" t="s">
        <v>3368</v>
      </c>
      <c r="H4207">
        <v>1</v>
      </c>
      <c r="I4207" t="str">
        <f>IF(A4207=A4206,I4206&amp;CHAR(10)&amp;"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08" spans="1:9" x14ac:dyDescent="0.25">
      <c r="A4208" t="s">
        <v>2833</v>
      </c>
      <c r="B4208">
        <v>75180019</v>
      </c>
      <c r="C4208" t="s">
        <v>16</v>
      </c>
      <c r="D4208" t="str">
        <f>IF(Tabel_Forespørgsel_fra_Visma28[[#This Row],[SupProd]]=" "," "," - "&amp;Tabel_Forespørgsel_fra_Visma28[[#This Row],[SupProd]])</f>
        <v xml:space="preserve"> </v>
      </c>
      <c r="E4208" t="s">
        <v>16</v>
      </c>
      <c r="F4208" t="str">
        <f>IF(Tabel_Forespørgsel_fra_Visma28[[#This Row],[SupDescr]]=" "," "," - "&amp;Tabel_Forespørgsel_fra_Visma28[[#This Row],[SupDescr]])</f>
        <v xml:space="preserve"> </v>
      </c>
      <c r="G4208" t="s">
        <v>2430</v>
      </c>
      <c r="H4208">
        <v>1</v>
      </c>
      <c r="I4208" t="str">
        <f>IF(A4208=A4207,I4207&amp;CHAR(10)&amp;"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09" spans="1:9" x14ac:dyDescent="0.25">
      <c r="A4209" t="s">
        <v>2838</v>
      </c>
      <c r="B4209">
        <v>75180019</v>
      </c>
      <c r="C4209" t="s">
        <v>16</v>
      </c>
      <c r="D4209" t="str">
        <f>IF(Tabel_Forespørgsel_fra_Visma28[[#This Row],[SupProd]]=" "," "," - "&amp;Tabel_Forespørgsel_fra_Visma28[[#This Row],[SupProd]])</f>
        <v xml:space="preserve"> </v>
      </c>
      <c r="E4209" t="s">
        <v>16</v>
      </c>
      <c r="F4209" t="str">
        <f>IF(Tabel_Forespørgsel_fra_Visma28[[#This Row],[SupDescr]]=" "," "," - "&amp;Tabel_Forespørgsel_fra_Visma28[[#This Row],[SupDescr]])</f>
        <v xml:space="preserve"> </v>
      </c>
      <c r="G4209" t="s">
        <v>2430</v>
      </c>
      <c r="H4209">
        <v>1</v>
      </c>
      <c r="I4209" t="str">
        <f>IF(A4209=A4208,I4208&amp;CHAR(10)&amp;"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0" spans="1:9" x14ac:dyDescent="0.25">
      <c r="A4210" t="s">
        <v>3542</v>
      </c>
      <c r="B4210">
        <v>75421677</v>
      </c>
      <c r="C4210" t="s">
        <v>16</v>
      </c>
      <c r="D4210" t="str">
        <f>IF(Tabel_Forespørgsel_fra_Visma28[[#This Row],[SupProd]]=" "," "," - "&amp;Tabel_Forespørgsel_fra_Visma28[[#This Row],[SupProd]])</f>
        <v xml:space="preserve"> </v>
      </c>
      <c r="E4210" t="s">
        <v>16</v>
      </c>
      <c r="F4210" t="str">
        <f>IF(Tabel_Forespørgsel_fra_Visma28[[#This Row],[SupDescr]]=" "," "," - "&amp;Tabel_Forespørgsel_fra_Visma28[[#This Row],[SupDescr]])</f>
        <v xml:space="preserve"> </v>
      </c>
      <c r="G4210" t="s">
        <v>3368</v>
      </c>
      <c r="H4210">
        <v>1</v>
      </c>
      <c r="I4210" t="str">
        <f>IF(A4210=A4209,I4209&amp;CHAR(10)&amp;"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11" spans="1:9" x14ac:dyDescent="0.25">
      <c r="A4211" t="s">
        <v>3016</v>
      </c>
      <c r="B4211">
        <v>75180019</v>
      </c>
      <c r="C4211" t="s">
        <v>16</v>
      </c>
      <c r="D4211" t="str">
        <f>IF(Tabel_Forespørgsel_fra_Visma28[[#This Row],[SupProd]]=" "," "," - "&amp;Tabel_Forespørgsel_fra_Visma28[[#This Row],[SupProd]])</f>
        <v xml:space="preserve"> </v>
      </c>
      <c r="E4211" t="s">
        <v>16</v>
      </c>
      <c r="F4211" t="str">
        <f>IF(Tabel_Forespørgsel_fra_Visma28[[#This Row],[SupDescr]]=" "," "," - "&amp;Tabel_Forespørgsel_fra_Visma28[[#This Row],[SupDescr]])</f>
        <v xml:space="preserve"> </v>
      </c>
      <c r="G4211" t="s">
        <v>2430</v>
      </c>
      <c r="H4211">
        <v>1</v>
      </c>
      <c r="I4211" t="str">
        <f>IF(A4211=A4210,I4210&amp;CHAR(10)&amp;"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2" spans="1:9" x14ac:dyDescent="0.25">
      <c r="A4212" t="s">
        <v>3005</v>
      </c>
      <c r="B4212">
        <v>75180019</v>
      </c>
      <c r="C4212" t="s">
        <v>16</v>
      </c>
      <c r="D4212" t="str">
        <f>IF(Tabel_Forespørgsel_fra_Visma28[[#This Row],[SupProd]]=" "," "," - "&amp;Tabel_Forespørgsel_fra_Visma28[[#This Row],[SupProd]])</f>
        <v xml:space="preserve"> </v>
      </c>
      <c r="E4212" t="s">
        <v>16</v>
      </c>
      <c r="F4212" t="str">
        <f>IF(Tabel_Forespørgsel_fra_Visma28[[#This Row],[SupDescr]]=" "," "," - "&amp;Tabel_Forespørgsel_fra_Visma28[[#This Row],[SupDescr]])</f>
        <v xml:space="preserve"> </v>
      </c>
      <c r="G4212" t="s">
        <v>2430</v>
      </c>
      <c r="H4212">
        <v>1</v>
      </c>
      <c r="I4212" t="str">
        <f>IF(A4212=A4211,I4211&amp;CHAR(10)&amp;"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3" spans="1:9" x14ac:dyDescent="0.25">
      <c r="A4213" t="s">
        <v>2742</v>
      </c>
      <c r="B4213">
        <v>75180019</v>
      </c>
      <c r="C4213" t="s">
        <v>16</v>
      </c>
      <c r="D4213" t="str">
        <f>IF(Tabel_Forespørgsel_fra_Visma28[[#This Row],[SupProd]]=" "," "," - "&amp;Tabel_Forespørgsel_fra_Visma28[[#This Row],[SupProd]])</f>
        <v xml:space="preserve"> </v>
      </c>
      <c r="E4213" t="s">
        <v>16</v>
      </c>
      <c r="F4213" t="str">
        <f>IF(Tabel_Forespørgsel_fra_Visma28[[#This Row],[SupDescr]]=" "," "," - "&amp;Tabel_Forespørgsel_fra_Visma28[[#This Row],[SupDescr]])</f>
        <v xml:space="preserve"> </v>
      </c>
      <c r="G4213" t="s">
        <v>2430</v>
      </c>
      <c r="H4213">
        <v>1</v>
      </c>
      <c r="I4213" t="str">
        <f>IF(A4213=A4212,I4212&amp;CHAR(10)&amp;"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4" spans="1:9" x14ac:dyDescent="0.25">
      <c r="A4214" t="s">
        <v>2741</v>
      </c>
      <c r="B4214">
        <v>75180019</v>
      </c>
      <c r="C4214" t="s">
        <v>16</v>
      </c>
      <c r="D4214" t="str">
        <f>IF(Tabel_Forespørgsel_fra_Visma28[[#This Row],[SupProd]]=" "," "," - "&amp;Tabel_Forespørgsel_fra_Visma28[[#This Row],[SupProd]])</f>
        <v xml:space="preserve"> </v>
      </c>
      <c r="E4214" t="s">
        <v>16</v>
      </c>
      <c r="F4214" t="str">
        <f>IF(Tabel_Forespørgsel_fra_Visma28[[#This Row],[SupDescr]]=" "," "," - "&amp;Tabel_Forespørgsel_fra_Visma28[[#This Row],[SupDescr]])</f>
        <v xml:space="preserve"> </v>
      </c>
      <c r="G4214" t="s">
        <v>2430</v>
      </c>
      <c r="H4214">
        <v>1</v>
      </c>
      <c r="I4214" t="str">
        <f>IF(A4214=A4213,I4213&amp;CHAR(10)&amp;"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5" spans="1:9" x14ac:dyDescent="0.25">
      <c r="A4215" t="s">
        <v>2743</v>
      </c>
      <c r="B4215">
        <v>75180019</v>
      </c>
      <c r="C4215" t="s">
        <v>16</v>
      </c>
      <c r="D4215" t="str">
        <f>IF(Tabel_Forespørgsel_fra_Visma28[[#This Row],[SupProd]]=" "," "," - "&amp;Tabel_Forespørgsel_fra_Visma28[[#This Row],[SupProd]])</f>
        <v xml:space="preserve"> </v>
      </c>
      <c r="E4215" t="s">
        <v>16</v>
      </c>
      <c r="F4215" t="str">
        <f>IF(Tabel_Forespørgsel_fra_Visma28[[#This Row],[SupDescr]]=" "," "," - "&amp;Tabel_Forespørgsel_fra_Visma28[[#This Row],[SupDescr]])</f>
        <v xml:space="preserve"> </v>
      </c>
      <c r="G4215" t="s">
        <v>2430</v>
      </c>
      <c r="H4215">
        <v>1</v>
      </c>
      <c r="I4215" t="str">
        <f>IF(A4215=A4214,I4214&amp;CHAR(10)&amp;"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6" spans="1:9" x14ac:dyDescent="0.25">
      <c r="A4216" t="s">
        <v>2813</v>
      </c>
      <c r="B4216">
        <v>75180019</v>
      </c>
      <c r="C4216" t="s">
        <v>16</v>
      </c>
      <c r="D4216" t="str">
        <f>IF(Tabel_Forespørgsel_fra_Visma28[[#This Row],[SupProd]]=" "," "," - "&amp;Tabel_Forespørgsel_fra_Visma28[[#This Row],[SupProd]])</f>
        <v xml:space="preserve"> </v>
      </c>
      <c r="E4216" t="s">
        <v>16</v>
      </c>
      <c r="F4216" t="str">
        <f>IF(Tabel_Forespørgsel_fra_Visma28[[#This Row],[SupDescr]]=" "," "," - "&amp;Tabel_Forespørgsel_fra_Visma28[[#This Row],[SupDescr]])</f>
        <v xml:space="preserve"> </v>
      </c>
      <c r="G4216" t="s">
        <v>2430</v>
      </c>
      <c r="H4216">
        <v>1</v>
      </c>
      <c r="I4216" t="str">
        <f>IF(A4216=A4215,I4215&amp;CHAR(10)&amp;"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7" spans="1:9" x14ac:dyDescent="0.25">
      <c r="A4217" t="s">
        <v>2704</v>
      </c>
      <c r="B4217">
        <v>75180019</v>
      </c>
      <c r="C4217" t="s">
        <v>16</v>
      </c>
      <c r="D4217" t="str">
        <f>IF(Tabel_Forespørgsel_fra_Visma28[[#This Row],[SupProd]]=" "," "," - "&amp;Tabel_Forespørgsel_fra_Visma28[[#This Row],[SupProd]])</f>
        <v xml:space="preserve"> </v>
      </c>
      <c r="E4217" t="s">
        <v>16</v>
      </c>
      <c r="F4217" t="str">
        <f>IF(Tabel_Forespørgsel_fra_Visma28[[#This Row],[SupDescr]]=" "," "," - "&amp;Tabel_Forespørgsel_fra_Visma28[[#This Row],[SupDescr]])</f>
        <v xml:space="preserve"> </v>
      </c>
      <c r="G4217" t="s">
        <v>2430</v>
      </c>
      <c r="H4217">
        <v>1</v>
      </c>
      <c r="I4217" t="str">
        <f>IF(A4217=A4216,I4216&amp;CHAR(10)&amp;"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8" spans="1:9" x14ac:dyDescent="0.25">
      <c r="A4218" t="s">
        <v>2721</v>
      </c>
      <c r="B4218">
        <v>75180019</v>
      </c>
      <c r="C4218" t="s">
        <v>16</v>
      </c>
      <c r="D4218" t="str">
        <f>IF(Tabel_Forespørgsel_fra_Visma28[[#This Row],[SupProd]]=" "," "," - "&amp;Tabel_Forespørgsel_fra_Visma28[[#This Row],[SupProd]])</f>
        <v xml:space="preserve"> </v>
      </c>
      <c r="E4218" t="s">
        <v>16</v>
      </c>
      <c r="F4218" t="str">
        <f>IF(Tabel_Forespørgsel_fra_Visma28[[#This Row],[SupDescr]]=" "," "," - "&amp;Tabel_Forespørgsel_fra_Visma28[[#This Row],[SupDescr]])</f>
        <v xml:space="preserve"> </v>
      </c>
      <c r="G4218" t="s">
        <v>2430</v>
      </c>
      <c r="H4218">
        <v>1</v>
      </c>
      <c r="I4218" t="str">
        <f>IF(A4218=A4217,I4217&amp;CHAR(10)&amp;"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9" spans="1:9" x14ac:dyDescent="0.25">
      <c r="A4219" t="s">
        <v>2731</v>
      </c>
      <c r="B4219">
        <v>75180019</v>
      </c>
      <c r="C4219" t="s">
        <v>16</v>
      </c>
      <c r="D4219" t="str">
        <f>IF(Tabel_Forespørgsel_fra_Visma28[[#This Row],[SupProd]]=" "," "," - "&amp;Tabel_Forespørgsel_fra_Visma28[[#This Row],[SupProd]])</f>
        <v xml:space="preserve"> </v>
      </c>
      <c r="E4219" t="s">
        <v>16</v>
      </c>
      <c r="F4219" t="str">
        <f>IF(Tabel_Forespørgsel_fra_Visma28[[#This Row],[SupDescr]]=" "," "," - "&amp;Tabel_Forespørgsel_fra_Visma28[[#This Row],[SupDescr]])</f>
        <v xml:space="preserve"> </v>
      </c>
      <c r="G4219" t="s">
        <v>2430</v>
      </c>
      <c r="H4219">
        <v>1</v>
      </c>
      <c r="I4219" t="str">
        <f>IF(A4219=A4218,I4218&amp;CHAR(10)&amp;"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0" spans="1:9" x14ac:dyDescent="0.25">
      <c r="A4220" t="s">
        <v>2720</v>
      </c>
      <c r="B4220">
        <v>75180019</v>
      </c>
      <c r="C4220" t="s">
        <v>16</v>
      </c>
      <c r="D4220" t="str">
        <f>IF(Tabel_Forespørgsel_fra_Visma28[[#This Row],[SupProd]]=" "," "," - "&amp;Tabel_Forespørgsel_fra_Visma28[[#This Row],[SupProd]])</f>
        <v xml:space="preserve"> </v>
      </c>
      <c r="E4220" t="s">
        <v>16</v>
      </c>
      <c r="F4220" t="str">
        <f>IF(Tabel_Forespørgsel_fra_Visma28[[#This Row],[SupDescr]]=" "," "," - "&amp;Tabel_Forespørgsel_fra_Visma28[[#This Row],[SupDescr]])</f>
        <v xml:space="preserve"> </v>
      </c>
      <c r="G4220" t="s">
        <v>2430</v>
      </c>
      <c r="H4220">
        <v>1</v>
      </c>
      <c r="I4220" t="str">
        <f>IF(A4220=A4219,I4219&amp;CHAR(10)&amp;"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1" spans="1:9" x14ac:dyDescent="0.25">
      <c r="A4221" t="s">
        <v>2722</v>
      </c>
      <c r="B4221">
        <v>75180019</v>
      </c>
      <c r="C4221" t="s">
        <v>16</v>
      </c>
      <c r="D4221" t="str">
        <f>IF(Tabel_Forespørgsel_fra_Visma28[[#This Row],[SupProd]]=" "," "," - "&amp;Tabel_Forespørgsel_fra_Visma28[[#This Row],[SupProd]])</f>
        <v xml:space="preserve"> </v>
      </c>
      <c r="E4221" t="s">
        <v>16</v>
      </c>
      <c r="F4221" t="str">
        <f>IF(Tabel_Forespørgsel_fra_Visma28[[#This Row],[SupDescr]]=" "," "," - "&amp;Tabel_Forespørgsel_fra_Visma28[[#This Row],[SupDescr]])</f>
        <v xml:space="preserve"> </v>
      </c>
      <c r="G4221" t="s">
        <v>2430</v>
      </c>
      <c r="H4221">
        <v>1</v>
      </c>
      <c r="I4221" t="str">
        <f>IF(A4221=A4220,I4220&amp;CHAR(10)&amp;"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2" spans="1:9" x14ac:dyDescent="0.25">
      <c r="A4222" t="s">
        <v>2723</v>
      </c>
      <c r="B4222">
        <v>75180019</v>
      </c>
      <c r="C4222" t="s">
        <v>16</v>
      </c>
      <c r="D4222" t="str">
        <f>IF(Tabel_Forespørgsel_fra_Visma28[[#This Row],[SupProd]]=" "," "," - "&amp;Tabel_Forespørgsel_fra_Visma28[[#This Row],[SupProd]])</f>
        <v xml:space="preserve"> </v>
      </c>
      <c r="E4222" t="s">
        <v>16</v>
      </c>
      <c r="F4222" t="str">
        <f>IF(Tabel_Forespørgsel_fra_Visma28[[#This Row],[SupDescr]]=" "," "," - "&amp;Tabel_Forespørgsel_fra_Visma28[[#This Row],[SupDescr]])</f>
        <v xml:space="preserve"> </v>
      </c>
      <c r="G4222" t="s">
        <v>2430</v>
      </c>
      <c r="H4222">
        <v>1</v>
      </c>
      <c r="I4222" t="str">
        <f>IF(A4222=A4221,I4221&amp;CHAR(10)&amp;"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3" spans="1:9" x14ac:dyDescent="0.25">
      <c r="A4223" t="s">
        <v>2725</v>
      </c>
      <c r="B4223">
        <v>75180019</v>
      </c>
      <c r="C4223" t="s">
        <v>16</v>
      </c>
      <c r="D4223" t="str">
        <f>IF(Tabel_Forespørgsel_fra_Visma28[[#This Row],[SupProd]]=" "," "," - "&amp;Tabel_Forespørgsel_fra_Visma28[[#This Row],[SupProd]])</f>
        <v xml:space="preserve"> </v>
      </c>
      <c r="E4223" t="s">
        <v>16</v>
      </c>
      <c r="F4223" t="str">
        <f>IF(Tabel_Forespørgsel_fra_Visma28[[#This Row],[SupDescr]]=" "," "," - "&amp;Tabel_Forespørgsel_fra_Visma28[[#This Row],[SupDescr]])</f>
        <v xml:space="preserve"> </v>
      </c>
      <c r="G4223" t="s">
        <v>2430</v>
      </c>
      <c r="H4223">
        <v>1</v>
      </c>
      <c r="I4223" t="str">
        <f>IF(A4223=A4222,I4222&amp;CHAR(10)&amp;"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4" spans="1:9" x14ac:dyDescent="0.25">
      <c r="A4224" t="s">
        <v>2715</v>
      </c>
      <c r="B4224">
        <v>75180019</v>
      </c>
      <c r="C4224" t="s">
        <v>16</v>
      </c>
      <c r="D4224" t="str">
        <f>IF(Tabel_Forespørgsel_fra_Visma28[[#This Row],[SupProd]]=" "," "," - "&amp;Tabel_Forespørgsel_fra_Visma28[[#This Row],[SupProd]])</f>
        <v xml:space="preserve"> </v>
      </c>
      <c r="E4224" t="s">
        <v>16</v>
      </c>
      <c r="F4224" t="str">
        <f>IF(Tabel_Forespørgsel_fra_Visma28[[#This Row],[SupDescr]]=" "," "," - "&amp;Tabel_Forespørgsel_fra_Visma28[[#This Row],[SupDescr]])</f>
        <v xml:space="preserve"> </v>
      </c>
      <c r="G4224" t="s">
        <v>2430</v>
      </c>
      <c r="H4224">
        <v>1</v>
      </c>
      <c r="I4224" t="str">
        <f>IF(A4224=A4223,I4223&amp;CHAR(10)&amp;"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5" spans="1:9" x14ac:dyDescent="0.25">
      <c r="A4225" t="s">
        <v>2716</v>
      </c>
      <c r="B4225">
        <v>75180019</v>
      </c>
      <c r="C4225" t="s">
        <v>16</v>
      </c>
      <c r="D4225" t="str">
        <f>IF(Tabel_Forespørgsel_fra_Visma28[[#This Row],[SupProd]]=" "," "," - "&amp;Tabel_Forespørgsel_fra_Visma28[[#This Row],[SupProd]])</f>
        <v xml:space="preserve"> </v>
      </c>
      <c r="E4225" t="s">
        <v>16</v>
      </c>
      <c r="F4225" t="str">
        <f>IF(Tabel_Forespørgsel_fra_Visma28[[#This Row],[SupDescr]]=" "," "," - "&amp;Tabel_Forespørgsel_fra_Visma28[[#This Row],[SupDescr]])</f>
        <v xml:space="preserve"> </v>
      </c>
      <c r="G4225" t="s">
        <v>2430</v>
      </c>
      <c r="H4225">
        <v>1</v>
      </c>
      <c r="I4225" t="str">
        <f>IF(A4225=A4224,I4224&amp;CHAR(10)&amp;"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6" spans="1:9" x14ac:dyDescent="0.25">
      <c r="A4226" t="s">
        <v>2717</v>
      </c>
      <c r="B4226">
        <v>75180019</v>
      </c>
      <c r="C4226" t="s">
        <v>16</v>
      </c>
      <c r="D4226" t="str">
        <f>IF(Tabel_Forespørgsel_fra_Visma28[[#This Row],[SupProd]]=" "," "," - "&amp;Tabel_Forespørgsel_fra_Visma28[[#This Row],[SupProd]])</f>
        <v xml:space="preserve"> </v>
      </c>
      <c r="E4226" t="s">
        <v>16</v>
      </c>
      <c r="F4226" t="str">
        <f>IF(Tabel_Forespørgsel_fra_Visma28[[#This Row],[SupDescr]]=" "," "," - "&amp;Tabel_Forespørgsel_fra_Visma28[[#This Row],[SupDescr]])</f>
        <v xml:space="preserve"> </v>
      </c>
      <c r="G4226" t="s">
        <v>2430</v>
      </c>
      <c r="H4226">
        <v>1</v>
      </c>
      <c r="I4226" t="str">
        <f>IF(A4226=A4225,I4225&amp;CHAR(10)&amp;"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7" spans="1:9" x14ac:dyDescent="0.25">
      <c r="A4227" t="s">
        <v>2555</v>
      </c>
      <c r="B4227">
        <v>74762273</v>
      </c>
      <c r="C4227" t="s">
        <v>16</v>
      </c>
      <c r="D4227" t="str">
        <f>IF(Tabel_Forespørgsel_fra_Visma28[[#This Row],[SupProd]]=" "," "," - "&amp;Tabel_Forespørgsel_fra_Visma28[[#This Row],[SupProd]])</f>
        <v xml:space="preserve"> </v>
      </c>
      <c r="E4227" t="s">
        <v>16</v>
      </c>
      <c r="F4227" t="str">
        <f>IF(Tabel_Forespørgsel_fra_Visma28[[#This Row],[SupDescr]]=" "," "," - "&amp;Tabel_Forespørgsel_fra_Visma28[[#This Row],[SupDescr]])</f>
        <v xml:space="preserve"> </v>
      </c>
      <c r="G4227" t="s">
        <v>154</v>
      </c>
      <c r="H4227">
        <v>1</v>
      </c>
      <c r="I4227" t="str">
        <f>IF(A4227=A4226,I4226&amp;CHAR(10)&amp;"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228" spans="1:9" x14ac:dyDescent="0.25">
      <c r="A4228" t="s">
        <v>2557</v>
      </c>
      <c r="B4228">
        <v>74762273</v>
      </c>
      <c r="C4228" t="s">
        <v>16</v>
      </c>
      <c r="D4228" t="str">
        <f>IF(Tabel_Forespørgsel_fra_Visma28[[#This Row],[SupProd]]=" "," "," - "&amp;Tabel_Forespørgsel_fra_Visma28[[#This Row],[SupProd]])</f>
        <v xml:space="preserve"> </v>
      </c>
      <c r="E4228" t="s">
        <v>16</v>
      </c>
      <c r="F4228" t="str">
        <f>IF(Tabel_Forespørgsel_fra_Visma28[[#This Row],[SupDescr]]=" "," "," - "&amp;Tabel_Forespørgsel_fra_Visma28[[#This Row],[SupDescr]])</f>
        <v xml:space="preserve"> </v>
      </c>
      <c r="G4228" t="s">
        <v>154</v>
      </c>
      <c r="H4228">
        <v>1</v>
      </c>
      <c r="I4228" t="str">
        <f>IF(A4228=A4227,I4227&amp;CHAR(10)&amp;"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229" spans="1:9" x14ac:dyDescent="0.25">
      <c r="A4229" t="s">
        <v>2558</v>
      </c>
      <c r="B4229">
        <v>74762273</v>
      </c>
      <c r="C4229" t="s">
        <v>16</v>
      </c>
      <c r="D4229" t="str">
        <f>IF(Tabel_Forespørgsel_fra_Visma28[[#This Row],[SupProd]]=" "," "," - "&amp;Tabel_Forespørgsel_fra_Visma28[[#This Row],[SupProd]])</f>
        <v xml:space="preserve"> </v>
      </c>
      <c r="E4229" t="s">
        <v>16</v>
      </c>
      <c r="F4229" t="str">
        <f>IF(Tabel_Forespørgsel_fra_Visma28[[#This Row],[SupDescr]]=" "," "," - "&amp;Tabel_Forespørgsel_fra_Visma28[[#This Row],[SupDescr]])</f>
        <v xml:space="preserve"> </v>
      </c>
      <c r="G4229" t="s">
        <v>154</v>
      </c>
      <c r="H4229">
        <v>1</v>
      </c>
      <c r="I4229" t="str">
        <f>IF(A4229=A4228,I4228&amp;CHAR(10)&amp;"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230" spans="1:9" x14ac:dyDescent="0.25">
      <c r="A4230" t="s">
        <v>2553</v>
      </c>
      <c r="B4230">
        <v>74762273</v>
      </c>
      <c r="C4230" t="s">
        <v>16</v>
      </c>
      <c r="D4230" t="str">
        <f>IF(Tabel_Forespørgsel_fra_Visma28[[#This Row],[SupProd]]=" "," "," - "&amp;Tabel_Forespørgsel_fra_Visma28[[#This Row],[SupProd]])</f>
        <v xml:space="preserve"> </v>
      </c>
      <c r="E4230" t="s">
        <v>16</v>
      </c>
      <c r="F4230" t="str">
        <f>IF(Tabel_Forespørgsel_fra_Visma28[[#This Row],[SupDescr]]=" "," "," - "&amp;Tabel_Forespørgsel_fra_Visma28[[#This Row],[SupDescr]])</f>
        <v xml:space="preserve"> </v>
      </c>
      <c r="G4230" t="s">
        <v>154</v>
      </c>
      <c r="H4230">
        <v>1</v>
      </c>
      <c r="I4230" t="str">
        <f>IF(A4230=A4229,I4229&amp;CHAR(10)&amp;"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231" spans="1:9" x14ac:dyDescent="0.25">
      <c r="A4231" t="s">
        <v>4197</v>
      </c>
      <c r="B4231">
        <v>75180019</v>
      </c>
      <c r="C4231" t="s">
        <v>16</v>
      </c>
      <c r="D4231" t="str">
        <f>IF(Tabel_Forespørgsel_fra_Visma28[[#This Row],[SupProd]]=" "," "," - "&amp;Tabel_Forespørgsel_fra_Visma28[[#This Row],[SupProd]])</f>
        <v xml:space="preserve"> </v>
      </c>
      <c r="E4231" t="s">
        <v>16</v>
      </c>
      <c r="F4231" t="str">
        <f>IF(Tabel_Forespørgsel_fra_Visma28[[#This Row],[SupDescr]]=" "," "," - "&amp;Tabel_Forespørgsel_fra_Visma28[[#This Row],[SupDescr]])</f>
        <v xml:space="preserve"> </v>
      </c>
      <c r="G4231" t="s">
        <v>2430</v>
      </c>
      <c r="H4231">
        <v>1</v>
      </c>
      <c r="I4231" t="str">
        <f>IF(A4231=A4230,I4230&amp;CHAR(10)&amp;"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2" spans="1:9" x14ac:dyDescent="0.25">
      <c r="A4232" t="s">
        <v>4233</v>
      </c>
      <c r="B4232">
        <v>70120140</v>
      </c>
      <c r="C4232" t="s">
        <v>16</v>
      </c>
      <c r="D4232" t="str">
        <f>IF(Tabel_Forespørgsel_fra_Visma28[[#This Row],[SupProd]]=" "," "," - "&amp;Tabel_Forespørgsel_fra_Visma28[[#This Row],[SupProd]])</f>
        <v xml:space="preserve"> </v>
      </c>
      <c r="E4232" t="s">
        <v>16</v>
      </c>
      <c r="F4232" t="str">
        <f>IF(Tabel_Forespørgsel_fra_Visma28[[#This Row],[SupDescr]]=" "," "," - "&amp;Tabel_Forespørgsel_fra_Visma28[[#This Row],[SupDescr]])</f>
        <v xml:space="preserve"> </v>
      </c>
      <c r="G4232" t="s">
        <v>2467</v>
      </c>
      <c r="H4232">
        <v>1</v>
      </c>
      <c r="I4232" t="str">
        <f>IF(A4232=A4231,I4231&amp;CHAR(10)&amp;"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233" spans="1:9" x14ac:dyDescent="0.25">
      <c r="A4233" t="s">
        <v>4308</v>
      </c>
      <c r="B4233">
        <v>75180019</v>
      </c>
      <c r="C4233" t="s">
        <v>16</v>
      </c>
      <c r="D4233" t="str">
        <f>IF(Tabel_Forespørgsel_fra_Visma28[[#This Row],[SupProd]]=" "," "," - "&amp;Tabel_Forespørgsel_fra_Visma28[[#This Row],[SupProd]])</f>
        <v xml:space="preserve"> </v>
      </c>
      <c r="E4233" t="s">
        <v>16</v>
      </c>
      <c r="F4233" t="str">
        <f>IF(Tabel_Forespørgsel_fra_Visma28[[#This Row],[SupDescr]]=" "," "," - "&amp;Tabel_Forespørgsel_fra_Visma28[[#This Row],[SupDescr]])</f>
        <v xml:space="preserve"> </v>
      </c>
      <c r="G4233" t="s">
        <v>2430</v>
      </c>
      <c r="H4233">
        <v>1</v>
      </c>
      <c r="I4233" t="str">
        <f>IF(A4233=A4232,I4232&amp;CHAR(10)&amp;"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4" spans="1:9" x14ac:dyDescent="0.25">
      <c r="A4234" t="s">
        <v>4309</v>
      </c>
      <c r="B4234">
        <v>75180019</v>
      </c>
      <c r="C4234" t="s">
        <v>16</v>
      </c>
      <c r="D4234" t="str">
        <f>IF(Tabel_Forespørgsel_fra_Visma28[[#This Row],[SupProd]]=" "," "," - "&amp;Tabel_Forespørgsel_fra_Visma28[[#This Row],[SupProd]])</f>
        <v xml:space="preserve"> </v>
      </c>
      <c r="E4234" t="s">
        <v>16</v>
      </c>
      <c r="F4234" t="str">
        <f>IF(Tabel_Forespørgsel_fra_Visma28[[#This Row],[SupDescr]]=" "," "," - "&amp;Tabel_Forespørgsel_fra_Visma28[[#This Row],[SupDescr]])</f>
        <v xml:space="preserve"> </v>
      </c>
      <c r="G4234" t="s">
        <v>2430</v>
      </c>
      <c r="H4234">
        <v>1</v>
      </c>
      <c r="I4234" t="str">
        <f>IF(A4234=A4233,I4233&amp;CHAR(10)&amp;"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5" spans="1:9" x14ac:dyDescent="0.25">
      <c r="A4235" t="s">
        <v>4310</v>
      </c>
      <c r="B4235">
        <v>75180019</v>
      </c>
      <c r="C4235" t="s">
        <v>16</v>
      </c>
      <c r="D4235" t="str">
        <f>IF(Tabel_Forespørgsel_fra_Visma28[[#This Row],[SupProd]]=" "," "," - "&amp;Tabel_Forespørgsel_fra_Visma28[[#This Row],[SupProd]])</f>
        <v xml:space="preserve"> </v>
      </c>
      <c r="E4235" t="s">
        <v>16</v>
      </c>
      <c r="F4235" t="str">
        <f>IF(Tabel_Forespørgsel_fra_Visma28[[#This Row],[SupDescr]]=" "," "," - "&amp;Tabel_Forespørgsel_fra_Visma28[[#This Row],[SupDescr]])</f>
        <v xml:space="preserve"> </v>
      </c>
      <c r="G4235" t="s">
        <v>2430</v>
      </c>
      <c r="H4235">
        <v>1</v>
      </c>
      <c r="I4235" t="str">
        <f>IF(A4235=A4234,I4234&amp;CHAR(10)&amp;"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6" spans="1:9" x14ac:dyDescent="0.25">
      <c r="A4236" t="s">
        <v>4311</v>
      </c>
      <c r="B4236">
        <v>75180019</v>
      </c>
      <c r="C4236" t="s">
        <v>16</v>
      </c>
      <c r="D4236" t="str">
        <f>IF(Tabel_Forespørgsel_fra_Visma28[[#This Row],[SupProd]]=" "," "," - "&amp;Tabel_Forespørgsel_fra_Visma28[[#This Row],[SupProd]])</f>
        <v xml:space="preserve"> </v>
      </c>
      <c r="E4236" t="s">
        <v>16</v>
      </c>
      <c r="F4236" t="str">
        <f>IF(Tabel_Forespørgsel_fra_Visma28[[#This Row],[SupDescr]]=" "," "," - "&amp;Tabel_Forespørgsel_fra_Visma28[[#This Row],[SupDescr]])</f>
        <v xml:space="preserve"> </v>
      </c>
      <c r="G4236" t="s">
        <v>2430</v>
      </c>
      <c r="H4236">
        <v>1</v>
      </c>
      <c r="I4236" t="str">
        <f>IF(A4236=A4235,I4235&amp;CHAR(10)&amp;"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7" spans="1:9" x14ac:dyDescent="0.25">
      <c r="A4237" t="s">
        <v>4428</v>
      </c>
      <c r="B4237">
        <v>75180019</v>
      </c>
      <c r="C4237" t="s">
        <v>16</v>
      </c>
      <c r="D4237" t="str">
        <f>IF(Tabel_Forespørgsel_fra_Visma28[[#This Row],[SupProd]]=" "," "," - "&amp;Tabel_Forespørgsel_fra_Visma28[[#This Row],[SupProd]])</f>
        <v xml:space="preserve"> </v>
      </c>
      <c r="E4237" t="s">
        <v>16</v>
      </c>
      <c r="F4237" t="str">
        <f>IF(Tabel_Forespørgsel_fra_Visma28[[#This Row],[SupDescr]]=" "," "," - "&amp;Tabel_Forespørgsel_fra_Visma28[[#This Row],[SupDescr]])</f>
        <v xml:space="preserve"> </v>
      </c>
      <c r="G4237" t="s">
        <v>2430</v>
      </c>
      <c r="H4237">
        <v>1</v>
      </c>
      <c r="I4237" t="str">
        <f>IF(A4237=A4236,I4236&amp;CHAR(10)&amp;"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8" spans="1:9" x14ac:dyDescent="0.25">
      <c r="A4238" t="s">
        <v>4442</v>
      </c>
      <c r="B4238">
        <v>75180019</v>
      </c>
      <c r="C4238" t="s">
        <v>16</v>
      </c>
      <c r="D4238" t="str">
        <f>IF(Tabel_Forespørgsel_fra_Visma28[[#This Row],[SupProd]]=" "," "," - "&amp;Tabel_Forespørgsel_fra_Visma28[[#This Row],[SupProd]])</f>
        <v xml:space="preserve"> </v>
      </c>
      <c r="E4238" t="s">
        <v>16</v>
      </c>
      <c r="F4238" t="str">
        <f>IF(Tabel_Forespørgsel_fra_Visma28[[#This Row],[SupDescr]]=" "," "," - "&amp;Tabel_Forespørgsel_fra_Visma28[[#This Row],[SupDescr]])</f>
        <v xml:space="preserve"> </v>
      </c>
      <c r="G4238" t="s">
        <v>2430</v>
      </c>
      <c r="H4238">
        <v>1</v>
      </c>
      <c r="I4238" t="str">
        <f>IF(A4238=A4237,I4237&amp;CHAR(10)&amp;"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9" spans="1:9" x14ac:dyDescent="0.25">
      <c r="A4239" t="s">
        <v>4438</v>
      </c>
      <c r="B4239">
        <v>75180019</v>
      </c>
      <c r="C4239" t="s">
        <v>16</v>
      </c>
      <c r="D4239" t="str">
        <f>IF(Tabel_Forespørgsel_fra_Visma28[[#This Row],[SupProd]]=" "," "," - "&amp;Tabel_Forespørgsel_fra_Visma28[[#This Row],[SupProd]])</f>
        <v xml:space="preserve"> </v>
      </c>
      <c r="E4239" t="s">
        <v>16</v>
      </c>
      <c r="F4239" t="str">
        <f>IF(Tabel_Forespørgsel_fra_Visma28[[#This Row],[SupDescr]]=" "," "," - "&amp;Tabel_Forespørgsel_fra_Visma28[[#This Row],[SupDescr]])</f>
        <v xml:space="preserve"> </v>
      </c>
      <c r="G4239" t="s">
        <v>2430</v>
      </c>
      <c r="H4239">
        <v>1</v>
      </c>
      <c r="I4239" t="str">
        <f>IF(A4239=A4238,I4238&amp;CHAR(10)&amp;"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0" spans="1:9" x14ac:dyDescent="0.25">
      <c r="A4240" t="s">
        <v>4443</v>
      </c>
      <c r="B4240">
        <v>75180019</v>
      </c>
      <c r="C4240" t="s">
        <v>16</v>
      </c>
      <c r="D4240" t="str">
        <f>IF(Tabel_Forespørgsel_fra_Visma28[[#This Row],[SupProd]]=" "," "," - "&amp;Tabel_Forespørgsel_fra_Visma28[[#This Row],[SupProd]])</f>
        <v xml:space="preserve"> </v>
      </c>
      <c r="E4240" t="s">
        <v>16</v>
      </c>
      <c r="F4240" t="str">
        <f>IF(Tabel_Forespørgsel_fra_Visma28[[#This Row],[SupDescr]]=" "," "," - "&amp;Tabel_Forespørgsel_fra_Visma28[[#This Row],[SupDescr]])</f>
        <v xml:space="preserve"> </v>
      </c>
      <c r="G4240" t="s">
        <v>2430</v>
      </c>
      <c r="H4240">
        <v>1</v>
      </c>
      <c r="I4240" t="str">
        <f>IF(A4240=A4239,I4239&amp;CHAR(10)&amp;"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1" spans="1:9" x14ac:dyDescent="0.25">
      <c r="A4241" t="s">
        <v>4445</v>
      </c>
      <c r="B4241">
        <v>75180019</v>
      </c>
      <c r="C4241" t="s">
        <v>16</v>
      </c>
      <c r="D4241" t="str">
        <f>IF(Tabel_Forespørgsel_fra_Visma28[[#This Row],[SupProd]]=" "," "," - "&amp;Tabel_Forespørgsel_fra_Visma28[[#This Row],[SupProd]])</f>
        <v xml:space="preserve"> </v>
      </c>
      <c r="E4241" t="s">
        <v>16</v>
      </c>
      <c r="F4241" t="str">
        <f>IF(Tabel_Forespørgsel_fra_Visma28[[#This Row],[SupDescr]]=" "," "," - "&amp;Tabel_Forespørgsel_fra_Visma28[[#This Row],[SupDescr]])</f>
        <v xml:space="preserve"> </v>
      </c>
      <c r="G4241" t="s">
        <v>2430</v>
      </c>
      <c r="H4241">
        <v>1</v>
      </c>
      <c r="I4241" t="str">
        <f>IF(A4241=A4240,I4240&amp;CHAR(10)&amp;"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2" spans="1:9" x14ac:dyDescent="0.25">
      <c r="A4242" t="s">
        <v>4439</v>
      </c>
      <c r="B4242">
        <v>75180019</v>
      </c>
      <c r="C4242" t="s">
        <v>16</v>
      </c>
      <c r="D4242" t="str">
        <f>IF(Tabel_Forespørgsel_fra_Visma28[[#This Row],[SupProd]]=" "," "," - "&amp;Tabel_Forespørgsel_fra_Visma28[[#This Row],[SupProd]])</f>
        <v xml:space="preserve"> </v>
      </c>
      <c r="E4242" t="s">
        <v>16</v>
      </c>
      <c r="F4242" t="str">
        <f>IF(Tabel_Forespørgsel_fra_Visma28[[#This Row],[SupDescr]]=" "," "," - "&amp;Tabel_Forespørgsel_fra_Visma28[[#This Row],[SupDescr]])</f>
        <v xml:space="preserve"> </v>
      </c>
      <c r="G4242" t="s">
        <v>2430</v>
      </c>
      <c r="H4242">
        <v>1</v>
      </c>
      <c r="I4242" t="str">
        <f>IF(A4242=A4241,I4241&amp;CHAR(10)&amp;"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3" spans="1:9" x14ac:dyDescent="0.25">
      <c r="A4243" t="s">
        <v>4440</v>
      </c>
      <c r="B4243">
        <v>75180019</v>
      </c>
      <c r="C4243" t="s">
        <v>16</v>
      </c>
      <c r="D4243" t="str">
        <f>IF(Tabel_Forespørgsel_fra_Visma28[[#This Row],[SupProd]]=" "," "," - "&amp;Tabel_Forespørgsel_fra_Visma28[[#This Row],[SupProd]])</f>
        <v xml:space="preserve"> </v>
      </c>
      <c r="E4243" t="s">
        <v>16</v>
      </c>
      <c r="F4243" t="str">
        <f>IF(Tabel_Forespørgsel_fra_Visma28[[#This Row],[SupDescr]]=" "," "," - "&amp;Tabel_Forespørgsel_fra_Visma28[[#This Row],[SupDescr]])</f>
        <v xml:space="preserve"> </v>
      </c>
      <c r="G4243" t="s">
        <v>2430</v>
      </c>
      <c r="H4243">
        <v>1</v>
      </c>
      <c r="I4243" t="str">
        <f>IF(A4243=A4242,I4242&amp;CHAR(10)&amp;"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4" spans="1:9" x14ac:dyDescent="0.25">
      <c r="A4244" t="s">
        <v>4444</v>
      </c>
      <c r="B4244">
        <v>75180019</v>
      </c>
      <c r="C4244" t="s">
        <v>16</v>
      </c>
      <c r="D4244" t="str">
        <f>IF(Tabel_Forespørgsel_fra_Visma28[[#This Row],[SupProd]]=" "," "," - "&amp;Tabel_Forespørgsel_fra_Visma28[[#This Row],[SupProd]])</f>
        <v xml:space="preserve"> </v>
      </c>
      <c r="E4244" t="s">
        <v>16</v>
      </c>
      <c r="F4244" t="str">
        <f>IF(Tabel_Forespørgsel_fra_Visma28[[#This Row],[SupDescr]]=" "," "," - "&amp;Tabel_Forespørgsel_fra_Visma28[[#This Row],[SupDescr]])</f>
        <v xml:space="preserve"> </v>
      </c>
      <c r="G4244" t="s">
        <v>2430</v>
      </c>
      <c r="H4244">
        <v>1</v>
      </c>
      <c r="I4244" t="str">
        <f>IF(A4244=A4243,I4243&amp;CHAR(10)&amp;"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5" spans="1:9" x14ac:dyDescent="0.25">
      <c r="A4245" t="s">
        <v>4433</v>
      </c>
      <c r="B4245">
        <v>75180019</v>
      </c>
      <c r="C4245" t="s">
        <v>16</v>
      </c>
      <c r="D4245" t="str">
        <f>IF(Tabel_Forespørgsel_fra_Visma28[[#This Row],[SupProd]]=" "," "," - "&amp;Tabel_Forespørgsel_fra_Visma28[[#This Row],[SupProd]])</f>
        <v xml:space="preserve"> </v>
      </c>
      <c r="E4245" t="s">
        <v>16</v>
      </c>
      <c r="F4245" t="str">
        <f>IF(Tabel_Forespørgsel_fra_Visma28[[#This Row],[SupDescr]]=" "," "," - "&amp;Tabel_Forespørgsel_fra_Visma28[[#This Row],[SupDescr]])</f>
        <v xml:space="preserve"> </v>
      </c>
      <c r="G4245" t="s">
        <v>2430</v>
      </c>
      <c r="H4245">
        <v>1</v>
      </c>
      <c r="I4245" t="str">
        <f>IF(A4245=A4244,I4244&amp;CHAR(10)&amp;"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6" spans="1:9" x14ac:dyDescent="0.25">
      <c r="A4246" t="s">
        <v>4441</v>
      </c>
      <c r="B4246">
        <v>75180019</v>
      </c>
      <c r="C4246" t="s">
        <v>16</v>
      </c>
      <c r="D4246" t="str">
        <f>IF(Tabel_Forespørgsel_fra_Visma28[[#This Row],[SupProd]]=" "," "," - "&amp;Tabel_Forespørgsel_fra_Visma28[[#This Row],[SupProd]])</f>
        <v xml:space="preserve"> </v>
      </c>
      <c r="E4246" t="s">
        <v>16</v>
      </c>
      <c r="F4246" t="str">
        <f>IF(Tabel_Forespørgsel_fra_Visma28[[#This Row],[SupDescr]]=" "," "," - "&amp;Tabel_Forespørgsel_fra_Visma28[[#This Row],[SupDescr]])</f>
        <v xml:space="preserve"> </v>
      </c>
      <c r="G4246" t="s">
        <v>2430</v>
      </c>
      <c r="H4246">
        <v>1</v>
      </c>
      <c r="I4246" t="str">
        <f>IF(A4246=A4245,I4245&amp;CHAR(10)&amp;"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7" spans="1:9" x14ac:dyDescent="0.25">
      <c r="A4247" t="s">
        <v>4434</v>
      </c>
      <c r="B4247">
        <v>75180019</v>
      </c>
      <c r="C4247" t="s">
        <v>16</v>
      </c>
      <c r="D4247" t="str">
        <f>IF(Tabel_Forespørgsel_fra_Visma28[[#This Row],[SupProd]]=" "," "," - "&amp;Tabel_Forespørgsel_fra_Visma28[[#This Row],[SupProd]])</f>
        <v xml:space="preserve"> </v>
      </c>
      <c r="E4247" t="s">
        <v>16</v>
      </c>
      <c r="F4247" t="str">
        <f>IF(Tabel_Forespørgsel_fra_Visma28[[#This Row],[SupDescr]]=" "," "," - "&amp;Tabel_Forespørgsel_fra_Visma28[[#This Row],[SupDescr]])</f>
        <v xml:space="preserve"> </v>
      </c>
      <c r="G4247" t="s">
        <v>2430</v>
      </c>
      <c r="H4247">
        <v>1</v>
      </c>
      <c r="I4247" t="str">
        <f>IF(A4247=A4246,I4246&amp;CHAR(10)&amp;"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8" spans="1:9" x14ac:dyDescent="0.25">
      <c r="A4248" t="s">
        <v>4436</v>
      </c>
      <c r="B4248">
        <v>75180019</v>
      </c>
      <c r="C4248" t="s">
        <v>16</v>
      </c>
      <c r="D4248" t="str">
        <f>IF(Tabel_Forespørgsel_fra_Visma28[[#This Row],[SupProd]]=" "," "," - "&amp;Tabel_Forespørgsel_fra_Visma28[[#This Row],[SupProd]])</f>
        <v xml:space="preserve"> </v>
      </c>
      <c r="E4248" t="s">
        <v>16</v>
      </c>
      <c r="F4248" t="str">
        <f>IF(Tabel_Forespørgsel_fra_Visma28[[#This Row],[SupDescr]]=" "," "," - "&amp;Tabel_Forespørgsel_fra_Visma28[[#This Row],[SupDescr]])</f>
        <v xml:space="preserve"> </v>
      </c>
      <c r="G4248" t="s">
        <v>2430</v>
      </c>
      <c r="H4248">
        <v>1</v>
      </c>
      <c r="I4248" t="str">
        <f>IF(A4248=A4247,I4247&amp;CHAR(10)&amp;"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9" spans="1:9" x14ac:dyDescent="0.25">
      <c r="A4249" t="s">
        <v>4429</v>
      </c>
      <c r="B4249">
        <v>75180019</v>
      </c>
      <c r="C4249" t="s">
        <v>16</v>
      </c>
      <c r="D4249" t="str">
        <f>IF(Tabel_Forespørgsel_fra_Visma28[[#This Row],[SupProd]]=" "," "," - "&amp;Tabel_Forespørgsel_fra_Visma28[[#This Row],[SupProd]])</f>
        <v xml:space="preserve"> </v>
      </c>
      <c r="E4249" t="s">
        <v>16</v>
      </c>
      <c r="F4249" t="str">
        <f>IF(Tabel_Forespørgsel_fra_Visma28[[#This Row],[SupDescr]]=" "," "," - "&amp;Tabel_Forespørgsel_fra_Visma28[[#This Row],[SupDescr]])</f>
        <v xml:space="preserve"> </v>
      </c>
      <c r="G4249" t="s">
        <v>2430</v>
      </c>
      <c r="H4249">
        <v>1</v>
      </c>
      <c r="I4249" t="str">
        <f>IF(A4249=A4248,I4248&amp;CHAR(10)&amp;"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0" spans="1:9" x14ac:dyDescent="0.25">
      <c r="A4250" t="s">
        <v>4430</v>
      </c>
      <c r="B4250">
        <v>75180019</v>
      </c>
      <c r="C4250" t="s">
        <v>16</v>
      </c>
      <c r="D4250" t="str">
        <f>IF(Tabel_Forespørgsel_fra_Visma28[[#This Row],[SupProd]]=" "," "," - "&amp;Tabel_Forespørgsel_fra_Visma28[[#This Row],[SupProd]])</f>
        <v xml:space="preserve"> </v>
      </c>
      <c r="E4250" t="s">
        <v>16</v>
      </c>
      <c r="F4250" t="str">
        <f>IF(Tabel_Forespørgsel_fra_Visma28[[#This Row],[SupDescr]]=" "," "," - "&amp;Tabel_Forespørgsel_fra_Visma28[[#This Row],[SupDescr]])</f>
        <v xml:space="preserve"> </v>
      </c>
      <c r="G4250" t="s">
        <v>2430</v>
      </c>
      <c r="H4250">
        <v>1</v>
      </c>
      <c r="I4250" t="str">
        <f>IF(A4250=A4249,I4249&amp;CHAR(10)&amp;"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1" spans="1:9" x14ac:dyDescent="0.25">
      <c r="A4251" t="s">
        <v>4431</v>
      </c>
      <c r="B4251">
        <v>75180019</v>
      </c>
      <c r="C4251" t="s">
        <v>16</v>
      </c>
      <c r="D4251" t="str">
        <f>IF(Tabel_Forespørgsel_fra_Visma28[[#This Row],[SupProd]]=" "," "," - "&amp;Tabel_Forespørgsel_fra_Visma28[[#This Row],[SupProd]])</f>
        <v xml:space="preserve"> </v>
      </c>
      <c r="E4251" t="s">
        <v>16</v>
      </c>
      <c r="F4251" t="str">
        <f>IF(Tabel_Forespørgsel_fra_Visma28[[#This Row],[SupDescr]]=" "," "," - "&amp;Tabel_Forespørgsel_fra_Visma28[[#This Row],[SupDescr]])</f>
        <v xml:space="preserve"> </v>
      </c>
      <c r="G4251" t="s">
        <v>2430</v>
      </c>
      <c r="H4251">
        <v>1</v>
      </c>
      <c r="I4251" t="str">
        <f>IF(A4251=A4250,I4250&amp;CHAR(10)&amp;"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2" spans="1:9" x14ac:dyDescent="0.25">
      <c r="A4252" t="s">
        <v>4435</v>
      </c>
      <c r="B4252">
        <v>75180019</v>
      </c>
      <c r="C4252" t="s">
        <v>16</v>
      </c>
      <c r="D4252" t="str">
        <f>IF(Tabel_Forespørgsel_fra_Visma28[[#This Row],[SupProd]]=" "," "," - "&amp;Tabel_Forespørgsel_fra_Visma28[[#This Row],[SupProd]])</f>
        <v xml:space="preserve"> </v>
      </c>
      <c r="E4252" t="s">
        <v>16</v>
      </c>
      <c r="F4252" t="str">
        <f>IF(Tabel_Forespørgsel_fra_Visma28[[#This Row],[SupDescr]]=" "," "," - "&amp;Tabel_Forespørgsel_fra_Visma28[[#This Row],[SupDescr]])</f>
        <v xml:space="preserve"> </v>
      </c>
      <c r="G4252" t="s">
        <v>2430</v>
      </c>
      <c r="H4252">
        <v>1</v>
      </c>
      <c r="I4252" t="str">
        <f>IF(A4252=A4251,I4251&amp;CHAR(10)&amp;"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3" spans="1:9" x14ac:dyDescent="0.25">
      <c r="A4253" t="s">
        <v>4432</v>
      </c>
      <c r="B4253">
        <v>75180019</v>
      </c>
      <c r="C4253" t="s">
        <v>16</v>
      </c>
      <c r="D4253" t="str">
        <f>IF(Tabel_Forespørgsel_fra_Visma28[[#This Row],[SupProd]]=" "," "," - "&amp;Tabel_Forespørgsel_fra_Visma28[[#This Row],[SupProd]])</f>
        <v xml:space="preserve"> </v>
      </c>
      <c r="E4253" t="s">
        <v>16</v>
      </c>
      <c r="F4253" t="str">
        <f>IF(Tabel_Forespørgsel_fra_Visma28[[#This Row],[SupDescr]]=" "," "," - "&amp;Tabel_Forespørgsel_fra_Visma28[[#This Row],[SupDescr]])</f>
        <v xml:space="preserve"> </v>
      </c>
      <c r="G4253" t="s">
        <v>2430</v>
      </c>
      <c r="H4253">
        <v>1</v>
      </c>
      <c r="I4253" t="str">
        <f>IF(A4253=A4252,I4252&amp;CHAR(10)&amp;"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4" spans="1:9" x14ac:dyDescent="0.25">
      <c r="A4254" t="s">
        <v>4550</v>
      </c>
      <c r="B4254">
        <v>75180019</v>
      </c>
      <c r="C4254" t="s">
        <v>16</v>
      </c>
      <c r="D4254" t="str">
        <f>IF(Tabel_Forespørgsel_fra_Visma28[[#This Row],[SupProd]]=" "," "," - "&amp;Tabel_Forespørgsel_fra_Visma28[[#This Row],[SupProd]])</f>
        <v xml:space="preserve"> </v>
      </c>
      <c r="E4254" t="s">
        <v>16</v>
      </c>
      <c r="F4254" t="str">
        <f>IF(Tabel_Forespørgsel_fra_Visma28[[#This Row],[SupDescr]]=" "," "," - "&amp;Tabel_Forespørgsel_fra_Visma28[[#This Row],[SupDescr]])</f>
        <v xml:space="preserve"> </v>
      </c>
      <c r="G4254" t="s">
        <v>2430</v>
      </c>
      <c r="H4254">
        <v>1</v>
      </c>
      <c r="I4254" t="str">
        <f>IF(A4254=A4253,I4253&amp;CHAR(10)&amp;"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5" spans="1:9" x14ac:dyDescent="0.25">
      <c r="A4255" t="s">
        <v>4556</v>
      </c>
      <c r="B4255">
        <v>75180019</v>
      </c>
      <c r="C4255" t="s">
        <v>16</v>
      </c>
      <c r="D4255" t="str">
        <f>IF(Tabel_Forespørgsel_fra_Visma28[[#This Row],[SupProd]]=" "," "," - "&amp;Tabel_Forespørgsel_fra_Visma28[[#This Row],[SupProd]])</f>
        <v xml:space="preserve"> </v>
      </c>
      <c r="E4255" t="s">
        <v>16</v>
      </c>
      <c r="F4255" t="str">
        <f>IF(Tabel_Forespørgsel_fra_Visma28[[#This Row],[SupDescr]]=" "," "," - "&amp;Tabel_Forespørgsel_fra_Visma28[[#This Row],[SupDescr]])</f>
        <v xml:space="preserve"> </v>
      </c>
      <c r="G4255" t="s">
        <v>2430</v>
      </c>
      <c r="H4255">
        <v>1</v>
      </c>
      <c r="I4255" t="str">
        <f>IF(A4255=A4254,I4254&amp;CHAR(10)&amp;"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6" spans="1:9" x14ac:dyDescent="0.25">
      <c r="A4256" t="s">
        <v>4563</v>
      </c>
      <c r="B4256">
        <v>75180019</v>
      </c>
      <c r="C4256" t="s">
        <v>16</v>
      </c>
      <c r="D4256" t="str">
        <f>IF(Tabel_Forespørgsel_fra_Visma28[[#This Row],[SupProd]]=" "," "," - "&amp;Tabel_Forespørgsel_fra_Visma28[[#This Row],[SupProd]])</f>
        <v xml:space="preserve"> </v>
      </c>
      <c r="E4256" t="s">
        <v>16</v>
      </c>
      <c r="F4256" t="str">
        <f>IF(Tabel_Forespørgsel_fra_Visma28[[#This Row],[SupDescr]]=" "," "," - "&amp;Tabel_Forespørgsel_fra_Visma28[[#This Row],[SupDescr]])</f>
        <v xml:space="preserve"> </v>
      </c>
      <c r="G4256" t="s">
        <v>2430</v>
      </c>
      <c r="H4256">
        <v>1</v>
      </c>
      <c r="I4256" t="str">
        <f>IF(A4256=A4255,I4255&amp;CHAR(10)&amp;"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7" spans="1:9" x14ac:dyDescent="0.25">
      <c r="A4257" t="s">
        <v>4557</v>
      </c>
      <c r="B4257">
        <v>75180019</v>
      </c>
      <c r="C4257" t="s">
        <v>16</v>
      </c>
      <c r="D4257" t="str">
        <f>IF(Tabel_Forespørgsel_fra_Visma28[[#This Row],[SupProd]]=" "," "," - "&amp;Tabel_Forespørgsel_fra_Visma28[[#This Row],[SupProd]])</f>
        <v xml:space="preserve"> </v>
      </c>
      <c r="E4257" t="s">
        <v>16</v>
      </c>
      <c r="F4257" t="str">
        <f>IF(Tabel_Forespørgsel_fra_Visma28[[#This Row],[SupDescr]]=" "," "," - "&amp;Tabel_Forespørgsel_fra_Visma28[[#This Row],[SupDescr]])</f>
        <v xml:space="preserve"> </v>
      </c>
      <c r="G4257" t="s">
        <v>2430</v>
      </c>
      <c r="H4257">
        <v>1</v>
      </c>
      <c r="I4257" t="str">
        <f>IF(A4257=A4256,I4256&amp;CHAR(10)&amp;"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8" spans="1:9" x14ac:dyDescent="0.25">
      <c r="A4258" t="s">
        <v>4549</v>
      </c>
      <c r="B4258">
        <v>75180019</v>
      </c>
      <c r="C4258" t="s">
        <v>16</v>
      </c>
      <c r="D4258" t="str">
        <f>IF(Tabel_Forespørgsel_fra_Visma28[[#This Row],[SupProd]]=" "," "," - "&amp;Tabel_Forespørgsel_fra_Visma28[[#This Row],[SupProd]])</f>
        <v xml:space="preserve"> </v>
      </c>
      <c r="E4258" t="s">
        <v>16</v>
      </c>
      <c r="F4258" t="str">
        <f>IF(Tabel_Forespørgsel_fra_Visma28[[#This Row],[SupDescr]]=" "," "," - "&amp;Tabel_Forespørgsel_fra_Visma28[[#This Row],[SupDescr]])</f>
        <v xml:space="preserve"> </v>
      </c>
      <c r="G4258" t="s">
        <v>2430</v>
      </c>
      <c r="H4258">
        <v>1</v>
      </c>
      <c r="I4258" t="str">
        <f>IF(A4258=A4257,I4257&amp;CHAR(10)&amp;"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9" spans="1:9" x14ac:dyDescent="0.25">
      <c r="A4259" t="s">
        <v>4561</v>
      </c>
      <c r="B4259">
        <v>75180019</v>
      </c>
      <c r="C4259" t="s">
        <v>16</v>
      </c>
      <c r="D4259" t="str">
        <f>IF(Tabel_Forespørgsel_fra_Visma28[[#This Row],[SupProd]]=" "," "," - "&amp;Tabel_Forespørgsel_fra_Visma28[[#This Row],[SupProd]])</f>
        <v xml:space="preserve"> </v>
      </c>
      <c r="E4259" t="s">
        <v>16</v>
      </c>
      <c r="F4259" t="str">
        <f>IF(Tabel_Forespørgsel_fra_Visma28[[#This Row],[SupDescr]]=" "," "," - "&amp;Tabel_Forespørgsel_fra_Visma28[[#This Row],[SupDescr]])</f>
        <v xml:space="preserve"> </v>
      </c>
      <c r="G4259" t="s">
        <v>2430</v>
      </c>
      <c r="H4259">
        <v>1</v>
      </c>
      <c r="I4259" t="str">
        <f>IF(A4259=A4258,I4258&amp;CHAR(10)&amp;"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60" spans="1:9" x14ac:dyDescent="0.25">
      <c r="A4260" t="s">
        <v>4611</v>
      </c>
      <c r="B4260">
        <v>73575757</v>
      </c>
      <c r="C4260" t="s">
        <v>16</v>
      </c>
      <c r="D4260" t="str">
        <f>IF(Tabel_Forespørgsel_fra_Visma28[[#This Row],[SupProd]]=" "," "," - "&amp;Tabel_Forespørgsel_fra_Visma28[[#This Row],[SupProd]])</f>
        <v xml:space="preserve"> </v>
      </c>
      <c r="E4260" t="s">
        <v>16</v>
      </c>
      <c r="F4260" t="str">
        <f>IF(Tabel_Forespørgsel_fra_Visma28[[#This Row],[SupDescr]]=" "," "," - "&amp;Tabel_Forespørgsel_fra_Visma28[[#This Row],[SupDescr]])</f>
        <v xml:space="preserve"> </v>
      </c>
      <c r="G4260" t="s">
        <v>4331</v>
      </c>
      <c r="H4260">
        <v>1</v>
      </c>
      <c r="I4260" t="str">
        <f>IF(A4260=A4259,I4259&amp;CHAR(10)&amp;"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61" spans="1:9" x14ac:dyDescent="0.25">
      <c r="A4261" t="s">
        <v>4559</v>
      </c>
      <c r="B4261">
        <v>75180019</v>
      </c>
      <c r="C4261" t="s">
        <v>16</v>
      </c>
      <c r="D4261" t="str">
        <f>IF(Tabel_Forespørgsel_fra_Visma28[[#This Row],[SupProd]]=" "," "," - "&amp;Tabel_Forespørgsel_fra_Visma28[[#This Row],[SupProd]])</f>
        <v xml:space="preserve"> </v>
      </c>
      <c r="E4261" t="s">
        <v>16</v>
      </c>
      <c r="F4261" t="str">
        <f>IF(Tabel_Forespørgsel_fra_Visma28[[#This Row],[SupDescr]]=" "," "," - "&amp;Tabel_Forespørgsel_fra_Visma28[[#This Row],[SupDescr]])</f>
        <v xml:space="preserve"> </v>
      </c>
      <c r="G4261" t="s">
        <v>2430</v>
      </c>
      <c r="H4261">
        <v>1</v>
      </c>
      <c r="I4261" t="str">
        <f>IF(A4261=A4260,I4260&amp;CHAR(10)&amp;"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62" spans="1:9" x14ac:dyDescent="0.25">
      <c r="A4262" t="s">
        <v>4612</v>
      </c>
      <c r="B4262">
        <v>73575757</v>
      </c>
      <c r="C4262" t="s">
        <v>16</v>
      </c>
      <c r="D4262" t="str">
        <f>IF(Tabel_Forespørgsel_fra_Visma28[[#This Row],[SupProd]]=" "," "," - "&amp;Tabel_Forespørgsel_fra_Visma28[[#This Row],[SupProd]])</f>
        <v xml:space="preserve"> </v>
      </c>
      <c r="E4262" t="s">
        <v>16</v>
      </c>
      <c r="F4262" t="str">
        <f>IF(Tabel_Forespørgsel_fra_Visma28[[#This Row],[SupDescr]]=" "," "," - "&amp;Tabel_Forespørgsel_fra_Visma28[[#This Row],[SupDescr]])</f>
        <v xml:space="preserve"> </v>
      </c>
      <c r="G4262" t="s">
        <v>4331</v>
      </c>
      <c r="H4262">
        <v>1</v>
      </c>
      <c r="I4262" t="str">
        <f>IF(A4262=A4261,I4261&amp;CHAR(10)&amp;"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63" spans="1:9" x14ac:dyDescent="0.25">
      <c r="A4263" t="s">
        <v>4560</v>
      </c>
      <c r="B4263">
        <v>75180019</v>
      </c>
      <c r="C4263" t="s">
        <v>16</v>
      </c>
      <c r="D4263" t="str">
        <f>IF(Tabel_Forespørgsel_fra_Visma28[[#This Row],[SupProd]]=" "," "," - "&amp;Tabel_Forespørgsel_fra_Visma28[[#This Row],[SupProd]])</f>
        <v xml:space="preserve"> </v>
      </c>
      <c r="E4263" t="s">
        <v>16</v>
      </c>
      <c r="F4263" t="str">
        <f>IF(Tabel_Forespørgsel_fra_Visma28[[#This Row],[SupDescr]]=" "," "," - "&amp;Tabel_Forespørgsel_fra_Visma28[[#This Row],[SupDescr]])</f>
        <v xml:space="preserve"> </v>
      </c>
      <c r="G4263" t="s">
        <v>2430</v>
      </c>
      <c r="H4263">
        <v>1</v>
      </c>
      <c r="I4263" t="str">
        <f>IF(A4263=A4262,I4262&amp;CHAR(10)&amp;"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64" spans="1:9" x14ac:dyDescent="0.25">
      <c r="A4264" t="s">
        <v>4613</v>
      </c>
      <c r="B4264">
        <v>73575757</v>
      </c>
      <c r="C4264" t="s">
        <v>16</v>
      </c>
      <c r="D4264" t="str">
        <f>IF(Tabel_Forespørgsel_fra_Visma28[[#This Row],[SupProd]]=" "," "," - "&amp;Tabel_Forespørgsel_fra_Visma28[[#This Row],[SupProd]])</f>
        <v xml:space="preserve"> </v>
      </c>
      <c r="E4264" t="s">
        <v>16</v>
      </c>
      <c r="F4264" t="str">
        <f>IF(Tabel_Forespørgsel_fra_Visma28[[#This Row],[SupDescr]]=" "," "," - "&amp;Tabel_Forespørgsel_fra_Visma28[[#This Row],[SupDescr]])</f>
        <v xml:space="preserve"> </v>
      </c>
      <c r="G4264" t="s">
        <v>4331</v>
      </c>
      <c r="H4264">
        <v>1</v>
      </c>
      <c r="I4264" t="str">
        <f>IF(A4264=A4263,I4263&amp;CHAR(10)&amp;"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65" spans="1:9" x14ac:dyDescent="0.25">
      <c r="A4265" t="s">
        <v>4552</v>
      </c>
      <c r="B4265">
        <v>75180019</v>
      </c>
      <c r="C4265" t="s">
        <v>16</v>
      </c>
      <c r="D4265" t="str">
        <f>IF(Tabel_Forespørgsel_fra_Visma28[[#This Row],[SupProd]]=" "," "," - "&amp;Tabel_Forespørgsel_fra_Visma28[[#This Row],[SupProd]])</f>
        <v xml:space="preserve"> </v>
      </c>
      <c r="E4265" t="s">
        <v>16</v>
      </c>
      <c r="F4265" t="str">
        <f>IF(Tabel_Forespørgsel_fra_Visma28[[#This Row],[SupDescr]]=" "," "," - "&amp;Tabel_Forespørgsel_fra_Visma28[[#This Row],[SupDescr]])</f>
        <v xml:space="preserve"> </v>
      </c>
      <c r="G4265" t="s">
        <v>2430</v>
      </c>
      <c r="H4265">
        <v>1</v>
      </c>
      <c r="I4265" t="str">
        <f>IF(A4265=A4264,I4264&amp;CHAR(10)&amp;"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66" spans="1:9" x14ac:dyDescent="0.25">
      <c r="A4266" t="s">
        <v>4617</v>
      </c>
      <c r="B4266">
        <v>73575757</v>
      </c>
      <c r="C4266" t="s">
        <v>16</v>
      </c>
      <c r="D4266" t="str">
        <f>IF(Tabel_Forespørgsel_fra_Visma28[[#This Row],[SupProd]]=" "," "," - "&amp;Tabel_Forespørgsel_fra_Visma28[[#This Row],[SupProd]])</f>
        <v xml:space="preserve"> </v>
      </c>
      <c r="E4266" t="s">
        <v>16</v>
      </c>
      <c r="F4266" t="str">
        <f>IF(Tabel_Forespørgsel_fra_Visma28[[#This Row],[SupDescr]]=" "," "," - "&amp;Tabel_Forespørgsel_fra_Visma28[[#This Row],[SupDescr]])</f>
        <v xml:space="preserve"> </v>
      </c>
      <c r="G4266" t="s">
        <v>4331</v>
      </c>
      <c r="H4266">
        <v>1</v>
      </c>
      <c r="I4266" t="str">
        <f>IF(A4266=A4265,I4265&amp;CHAR(10)&amp;"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67" spans="1:9" x14ac:dyDescent="0.25">
      <c r="A4267" t="s">
        <v>4553</v>
      </c>
      <c r="B4267">
        <v>75180019</v>
      </c>
      <c r="C4267" t="s">
        <v>16</v>
      </c>
      <c r="D4267" t="str">
        <f>IF(Tabel_Forespørgsel_fra_Visma28[[#This Row],[SupProd]]=" "," "," - "&amp;Tabel_Forespørgsel_fra_Visma28[[#This Row],[SupProd]])</f>
        <v xml:space="preserve"> </v>
      </c>
      <c r="E4267" t="s">
        <v>16</v>
      </c>
      <c r="F4267" t="str">
        <f>IF(Tabel_Forespørgsel_fra_Visma28[[#This Row],[SupDescr]]=" "," "," - "&amp;Tabel_Forespørgsel_fra_Visma28[[#This Row],[SupDescr]])</f>
        <v xml:space="preserve"> </v>
      </c>
      <c r="G4267" t="s">
        <v>2430</v>
      </c>
      <c r="H4267">
        <v>1</v>
      </c>
      <c r="I4267" t="str">
        <f>IF(A4267=A4266,I4266&amp;CHAR(10)&amp;"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68" spans="1:9" x14ac:dyDescent="0.25">
      <c r="A4268" t="s">
        <v>4614</v>
      </c>
      <c r="B4268">
        <v>73575757</v>
      </c>
      <c r="C4268" t="s">
        <v>16</v>
      </c>
      <c r="D4268" t="str">
        <f>IF(Tabel_Forespørgsel_fra_Visma28[[#This Row],[SupProd]]=" "," "," - "&amp;Tabel_Forespørgsel_fra_Visma28[[#This Row],[SupProd]])</f>
        <v xml:space="preserve"> </v>
      </c>
      <c r="E4268" t="s">
        <v>16</v>
      </c>
      <c r="F4268" t="str">
        <f>IF(Tabel_Forespørgsel_fra_Visma28[[#This Row],[SupDescr]]=" "," "," - "&amp;Tabel_Forespørgsel_fra_Visma28[[#This Row],[SupDescr]])</f>
        <v xml:space="preserve"> </v>
      </c>
      <c r="G4268" t="s">
        <v>4331</v>
      </c>
      <c r="H4268">
        <v>1</v>
      </c>
      <c r="I4268" t="str">
        <f>IF(A4268=A4267,I4267&amp;CHAR(10)&amp;"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69" spans="1:9" x14ac:dyDescent="0.25">
      <c r="A4269" t="s">
        <v>4554</v>
      </c>
      <c r="B4269">
        <v>75180019</v>
      </c>
      <c r="C4269" t="s">
        <v>16</v>
      </c>
      <c r="D4269" t="str">
        <f>IF(Tabel_Forespørgsel_fra_Visma28[[#This Row],[SupProd]]=" "," "," - "&amp;Tabel_Forespørgsel_fra_Visma28[[#This Row],[SupProd]])</f>
        <v xml:space="preserve"> </v>
      </c>
      <c r="E4269" t="s">
        <v>16</v>
      </c>
      <c r="F4269" t="str">
        <f>IF(Tabel_Forespørgsel_fra_Visma28[[#This Row],[SupDescr]]=" "," "," - "&amp;Tabel_Forespørgsel_fra_Visma28[[#This Row],[SupDescr]])</f>
        <v xml:space="preserve"> </v>
      </c>
      <c r="G4269" t="s">
        <v>2430</v>
      </c>
      <c r="H4269">
        <v>1</v>
      </c>
      <c r="I4269" t="str">
        <f>IF(A4269=A4268,I4268&amp;CHAR(10)&amp;"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0" spans="1:9" x14ac:dyDescent="0.25">
      <c r="A4270" t="s">
        <v>4615</v>
      </c>
      <c r="B4270">
        <v>73575757</v>
      </c>
      <c r="C4270" t="s">
        <v>16</v>
      </c>
      <c r="D4270" t="str">
        <f>IF(Tabel_Forespørgsel_fra_Visma28[[#This Row],[SupProd]]=" "," "," - "&amp;Tabel_Forespørgsel_fra_Visma28[[#This Row],[SupProd]])</f>
        <v xml:space="preserve"> </v>
      </c>
      <c r="E4270" t="s">
        <v>16</v>
      </c>
      <c r="F4270" t="str">
        <f>IF(Tabel_Forespørgsel_fra_Visma28[[#This Row],[SupDescr]]=" "," "," - "&amp;Tabel_Forespørgsel_fra_Visma28[[#This Row],[SupDescr]])</f>
        <v xml:space="preserve"> </v>
      </c>
      <c r="G4270" t="s">
        <v>4331</v>
      </c>
      <c r="H4270">
        <v>1</v>
      </c>
      <c r="I4270" t="str">
        <f>IF(A4270=A4269,I4269&amp;CHAR(10)&amp;"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71" spans="1:9" x14ac:dyDescent="0.25">
      <c r="A4271" t="s">
        <v>4555</v>
      </c>
      <c r="B4271">
        <v>75180019</v>
      </c>
      <c r="C4271" t="s">
        <v>16</v>
      </c>
      <c r="D4271" t="str">
        <f>IF(Tabel_Forespørgsel_fra_Visma28[[#This Row],[SupProd]]=" "," "," - "&amp;Tabel_Forespørgsel_fra_Visma28[[#This Row],[SupProd]])</f>
        <v xml:space="preserve"> </v>
      </c>
      <c r="E4271" t="s">
        <v>16</v>
      </c>
      <c r="F4271" t="str">
        <f>IF(Tabel_Forespørgsel_fra_Visma28[[#This Row],[SupDescr]]=" "," "," - "&amp;Tabel_Forespørgsel_fra_Visma28[[#This Row],[SupDescr]])</f>
        <v xml:space="preserve"> </v>
      </c>
      <c r="G4271" t="s">
        <v>2430</v>
      </c>
      <c r="H4271">
        <v>1</v>
      </c>
      <c r="I4271" t="str">
        <f>IF(A4271=A4270,I4270&amp;CHAR(10)&amp;"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2" spans="1:9" x14ac:dyDescent="0.25">
      <c r="A4272" t="s">
        <v>4616</v>
      </c>
      <c r="B4272">
        <v>73575757</v>
      </c>
      <c r="C4272" t="s">
        <v>16</v>
      </c>
      <c r="D4272" t="str">
        <f>IF(Tabel_Forespørgsel_fra_Visma28[[#This Row],[SupProd]]=" "," "," - "&amp;Tabel_Forespørgsel_fra_Visma28[[#This Row],[SupProd]])</f>
        <v xml:space="preserve"> </v>
      </c>
      <c r="E4272" t="s">
        <v>16</v>
      </c>
      <c r="F4272" t="str">
        <f>IF(Tabel_Forespørgsel_fra_Visma28[[#This Row],[SupDescr]]=" "," "," - "&amp;Tabel_Forespørgsel_fra_Visma28[[#This Row],[SupDescr]])</f>
        <v xml:space="preserve"> </v>
      </c>
      <c r="G4272" t="s">
        <v>4331</v>
      </c>
      <c r="H4272">
        <v>1</v>
      </c>
      <c r="I4272" t="str">
        <f>IF(A4272=A4271,I4271&amp;CHAR(10)&amp;"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73" spans="1:9" x14ac:dyDescent="0.25">
      <c r="A4273" t="s">
        <v>4738</v>
      </c>
      <c r="B4273">
        <v>75180019</v>
      </c>
      <c r="C4273" t="s">
        <v>16</v>
      </c>
      <c r="D4273" t="str">
        <f>IF(Tabel_Forespørgsel_fra_Visma28[[#This Row],[SupProd]]=" "," "," - "&amp;Tabel_Forespørgsel_fra_Visma28[[#This Row],[SupProd]])</f>
        <v xml:space="preserve"> </v>
      </c>
      <c r="E4273" t="s">
        <v>16</v>
      </c>
      <c r="F4273" t="str">
        <f>IF(Tabel_Forespørgsel_fra_Visma28[[#This Row],[SupDescr]]=" "," "," - "&amp;Tabel_Forespørgsel_fra_Visma28[[#This Row],[SupDescr]])</f>
        <v xml:space="preserve"> </v>
      </c>
      <c r="G4273" t="s">
        <v>2430</v>
      </c>
      <c r="H4273">
        <v>1</v>
      </c>
      <c r="I4273" t="str">
        <f>IF(A4273=A4272,I4272&amp;CHAR(10)&amp;"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4" spans="1:9" x14ac:dyDescent="0.25">
      <c r="A4274" t="s">
        <v>4799</v>
      </c>
      <c r="B4274">
        <v>75180019</v>
      </c>
      <c r="C4274" t="s">
        <v>16</v>
      </c>
      <c r="D4274" t="str">
        <f>IF(Tabel_Forespørgsel_fra_Visma28[[#This Row],[SupProd]]=" "," "," - "&amp;Tabel_Forespørgsel_fra_Visma28[[#This Row],[SupProd]])</f>
        <v xml:space="preserve"> </v>
      </c>
      <c r="E4274" t="s">
        <v>16</v>
      </c>
      <c r="F4274" t="str">
        <f>IF(Tabel_Forespørgsel_fra_Visma28[[#This Row],[SupDescr]]=" "," "," - "&amp;Tabel_Forespørgsel_fra_Visma28[[#This Row],[SupDescr]])</f>
        <v xml:space="preserve"> </v>
      </c>
      <c r="G4274" t="s">
        <v>2430</v>
      </c>
      <c r="H4274">
        <v>1</v>
      </c>
      <c r="I4274" t="str">
        <f>IF(A4274=A4273,I4273&amp;CHAR(10)&amp;"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5" spans="1:9" x14ac:dyDescent="0.25">
      <c r="A4275" t="s">
        <v>4797</v>
      </c>
      <c r="B4275">
        <v>75180019</v>
      </c>
      <c r="C4275" t="s">
        <v>16</v>
      </c>
      <c r="D4275" t="str">
        <f>IF(Tabel_Forespørgsel_fra_Visma28[[#This Row],[SupProd]]=" "," "," - "&amp;Tabel_Forespørgsel_fra_Visma28[[#This Row],[SupProd]])</f>
        <v xml:space="preserve"> </v>
      </c>
      <c r="E4275" t="s">
        <v>16</v>
      </c>
      <c r="F4275" t="str">
        <f>IF(Tabel_Forespørgsel_fra_Visma28[[#This Row],[SupDescr]]=" "," "," - "&amp;Tabel_Forespørgsel_fra_Visma28[[#This Row],[SupDescr]])</f>
        <v xml:space="preserve"> </v>
      </c>
      <c r="G4275" t="s">
        <v>2430</v>
      </c>
      <c r="H4275">
        <v>1</v>
      </c>
      <c r="I4275" t="str">
        <f>IF(A4275=A4274,I4274&amp;CHAR(10)&amp;"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6" spans="1:9" x14ac:dyDescent="0.25">
      <c r="A4276" t="s">
        <v>4798</v>
      </c>
      <c r="B4276">
        <v>75180019</v>
      </c>
      <c r="C4276" t="s">
        <v>16</v>
      </c>
      <c r="D4276" t="str">
        <f>IF(Tabel_Forespørgsel_fra_Visma28[[#This Row],[SupProd]]=" "," "," - "&amp;Tabel_Forespørgsel_fra_Visma28[[#This Row],[SupProd]])</f>
        <v xml:space="preserve"> </v>
      </c>
      <c r="E4276" t="s">
        <v>16</v>
      </c>
      <c r="F4276" t="str">
        <f>IF(Tabel_Forespørgsel_fra_Visma28[[#This Row],[SupDescr]]=" "," "," - "&amp;Tabel_Forespørgsel_fra_Visma28[[#This Row],[SupDescr]])</f>
        <v xml:space="preserve"> </v>
      </c>
      <c r="G4276" t="s">
        <v>2430</v>
      </c>
      <c r="H4276">
        <v>1</v>
      </c>
      <c r="I4276" t="str">
        <f>IF(A4276=A4275,I4275&amp;CHAR(10)&amp;"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7" spans="1:9" x14ac:dyDescent="0.25">
      <c r="A4277" t="s">
        <v>4795</v>
      </c>
      <c r="B4277">
        <v>75180019</v>
      </c>
      <c r="C4277" t="s">
        <v>16</v>
      </c>
      <c r="D4277" t="str">
        <f>IF(Tabel_Forespørgsel_fra_Visma28[[#This Row],[SupProd]]=" "," "," - "&amp;Tabel_Forespørgsel_fra_Visma28[[#This Row],[SupProd]])</f>
        <v xml:space="preserve"> </v>
      </c>
      <c r="E4277" t="s">
        <v>16</v>
      </c>
      <c r="F4277" t="str">
        <f>IF(Tabel_Forespørgsel_fra_Visma28[[#This Row],[SupDescr]]=" "," "," - "&amp;Tabel_Forespørgsel_fra_Visma28[[#This Row],[SupDescr]])</f>
        <v xml:space="preserve"> </v>
      </c>
      <c r="G4277" t="s">
        <v>2430</v>
      </c>
      <c r="H4277">
        <v>1</v>
      </c>
      <c r="I4277" t="str">
        <f>IF(A4277=A4276,I4276&amp;CHAR(10)&amp;"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8" spans="1:9" x14ac:dyDescent="0.25">
      <c r="A4278" t="s">
        <v>4796</v>
      </c>
      <c r="B4278">
        <v>75180019</v>
      </c>
      <c r="C4278" t="s">
        <v>16</v>
      </c>
      <c r="D4278" t="str">
        <f>IF(Tabel_Forespørgsel_fra_Visma28[[#This Row],[SupProd]]=" "," "," - "&amp;Tabel_Forespørgsel_fra_Visma28[[#This Row],[SupProd]])</f>
        <v xml:space="preserve"> </v>
      </c>
      <c r="E4278" t="s">
        <v>16</v>
      </c>
      <c r="F4278" t="str">
        <f>IF(Tabel_Forespørgsel_fra_Visma28[[#This Row],[SupDescr]]=" "," "," - "&amp;Tabel_Forespørgsel_fra_Visma28[[#This Row],[SupDescr]])</f>
        <v xml:space="preserve"> </v>
      </c>
      <c r="G4278" t="s">
        <v>2430</v>
      </c>
      <c r="H4278">
        <v>1</v>
      </c>
      <c r="I4278" t="str">
        <f>IF(A4278=A4277,I4277&amp;CHAR(10)&amp;"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9" spans="1:9" x14ac:dyDescent="0.25">
      <c r="A4279" t="s">
        <v>4789</v>
      </c>
      <c r="B4279">
        <v>75180019</v>
      </c>
      <c r="C4279" t="s">
        <v>16</v>
      </c>
      <c r="D4279" t="str">
        <f>IF(Tabel_Forespørgsel_fra_Visma28[[#This Row],[SupProd]]=" "," "," - "&amp;Tabel_Forespørgsel_fra_Visma28[[#This Row],[SupProd]])</f>
        <v xml:space="preserve"> </v>
      </c>
      <c r="E4279" t="s">
        <v>16</v>
      </c>
      <c r="F4279" t="str">
        <f>IF(Tabel_Forespørgsel_fra_Visma28[[#This Row],[SupDescr]]=" "," "," - "&amp;Tabel_Forespørgsel_fra_Visma28[[#This Row],[SupDescr]])</f>
        <v xml:space="preserve"> </v>
      </c>
      <c r="G4279" t="s">
        <v>2430</v>
      </c>
      <c r="H4279">
        <v>1</v>
      </c>
      <c r="I4279" t="str">
        <f>IF(A4279=A4278,I4278&amp;CHAR(10)&amp;"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0" spans="1:9" x14ac:dyDescent="0.25">
      <c r="A4280" t="s">
        <v>4800</v>
      </c>
      <c r="B4280">
        <v>75180019</v>
      </c>
      <c r="C4280" t="s">
        <v>16</v>
      </c>
      <c r="D4280" t="str">
        <f>IF(Tabel_Forespørgsel_fra_Visma28[[#This Row],[SupProd]]=" "," "," - "&amp;Tabel_Forespørgsel_fra_Visma28[[#This Row],[SupProd]])</f>
        <v xml:space="preserve"> </v>
      </c>
      <c r="E4280" t="s">
        <v>16</v>
      </c>
      <c r="F4280" t="str">
        <f>IF(Tabel_Forespørgsel_fra_Visma28[[#This Row],[SupDescr]]=" "," "," - "&amp;Tabel_Forespørgsel_fra_Visma28[[#This Row],[SupDescr]])</f>
        <v xml:space="preserve"> </v>
      </c>
      <c r="G4280" t="s">
        <v>2430</v>
      </c>
      <c r="H4280">
        <v>1</v>
      </c>
      <c r="I4280" t="str">
        <f>IF(A4280=A4279,I4279&amp;CHAR(10)&amp;"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1" spans="1:9" x14ac:dyDescent="0.25">
      <c r="A4281" t="s">
        <v>4801</v>
      </c>
      <c r="B4281">
        <v>75180019</v>
      </c>
      <c r="C4281" t="s">
        <v>16</v>
      </c>
      <c r="D4281" t="str">
        <f>IF(Tabel_Forespørgsel_fra_Visma28[[#This Row],[SupProd]]=" "," "," - "&amp;Tabel_Forespørgsel_fra_Visma28[[#This Row],[SupProd]])</f>
        <v xml:space="preserve"> </v>
      </c>
      <c r="E4281" t="s">
        <v>16</v>
      </c>
      <c r="F4281" t="str">
        <f>IF(Tabel_Forespørgsel_fra_Visma28[[#This Row],[SupDescr]]=" "," "," - "&amp;Tabel_Forespørgsel_fra_Visma28[[#This Row],[SupDescr]])</f>
        <v xml:space="preserve"> </v>
      </c>
      <c r="G4281" t="s">
        <v>2430</v>
      </c>
      <c r="H4281">
        <v>1</v>
      </c>
      <c r="I4281" t="str">
        <f>IF(A4281=A4280,I4280&amp;CHAR(10)&amp;"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2" spans="1:9" x14ac:dyDescent="0.25">
      <c r="A4282" t="s">
        <v>5246</v>
      </c>
      <c r="B4282">
        <v>75180019</v>
      </c>
      <c r="C4282" t="s">
        <v>16</v>
      </c>
      <c r="D4282" t="str">
        <f>IF(Tabel_Forespørgsel_fra_Visma28[[#This Row],[SupProd]]=" "," "," - "&amp;Tabel_Forespørgsel_fra_Visma28[[#This Row],[SupProd]])</f>
        <v xml:space="preserve"> </v>
      </c>
      <c r="E4282" t="s">
        <v>16</v>
      </c>
      <c r="F4282" t="str">
        <f>IF(Tabel_Forespørgsel_fra_Visma28[[#This Row],[SupDescr]]=" "," "," - "&amp;Tabel_Forespørgsel_fra_Visma28[[#This Row],[SupDescr]])</f>
        <v xml:space="preserve"> </v>
      </c>
      <c r="G4282" t="s">
        <v>2430</v>
      </c>
      <c r="H4282">
        <v>1</v>
      </c>
      <c r="I4282" t="str">
        <f>IF(A4282=A4281,I4281&amp;CHAR(10)&amp;"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3" spans="1:9" x14ac:dyDescent="0.25">
      <c r="A4283" t="s">
        <v>5247</v>
      </c>
      <c r="B4283">
        <v>75180019</v>
      </c>
      <c r="C4283" t="s">
        <v>16</v>
      </c>
      <c r="D4283" t="str">
        <f>IF(Tabel_Forespørgsel_fra_Visma28[[#This Row],[SupProd]]=" "," "," - "&amp;Tabel_Forespørgsel_fra_Visma28[[#This Row],[SupProd]])</f>
        <v xml:space="preserve"> </v>
      </c>
      <c r="E4283" t="s">
        <v>16</v>
      </c>
      <c r="F4283" t="str">
        <f>IF(Tabel_Forespørgsel_fra_Visma28[[#This Row],[SupDescr]]=" "," "," - "&amp;Tabel_Forespørgsel_fra_Visma28[[#This Row],[SupDescr]])</f>
        <v xml:space="preserve"> </v>
      </c>
      <c r="G4283" t="s">
        <v>2430</v>
      </c>
      <c r="H4283">
        <v>1</v>
      </c>
      <c r="I4283" t="str">
        <f>IF(A4283=A4282,I4282&amp;CHAR(10)&amp;"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4" spans="1:9" x14ac:dyDescent="0.25">
      <c r="A4284" t="s">
        <v>5248</v>
      </c>
      <c r="B4284">
        <v>75180019</v>
      </c>
      <c r="C4284" t="s">
        <v>16</v>
      </c>
      <c r="D4284" t="str">
        <f>IF(Tabel_Forespørgsel_fra_Visma28[[#This Row],[SupProd]]=" "," "," - "&amp;Tabel_Forespørgsel_fra_Visma28[[#This Row],[SupProd]])</f>
        <v xml:space="preserve"> </v>
      </c>
      <c r="E4284" t="s">
        <v>16</v>
      </c>
      <c r="F4284" t="str">
        <f>IF(Tabel_Forespørgsel_fra_Visma28[[#This Row],[SupDescr]]=" "," "," - "&amp;Tabel_Forespørgsel_fra_Visma28[[#This Row],[SupDescr]])</f>
        <v xml:space="preserve"> </v>
      </c>
      <c r="G4284" t="s">
        <v>2430</v>
      </c>
      <c r="H4284">
        <v>1</v>
      </c>
      <c r="I4284" t="str">
        <f>IF(A4284=A4283,I4283&amp;CHAR(10)&amp;"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5" spans="1:9" x14ac:dyDescent="0.25">
      <c r="A4285" t="s">
        <v>5291</v>
      </c>
      <c r="B4285">
        <v>75180019</v>
      </c>
      <c r="C4285" t="s">
        <v>16</v>
      </c>
      <c r="D4285" t="str">
        <f>IF(Tabel_Forespørgsel_fra_Visma28[[#This Row],[SupProd]]=" "," "," - "&amp;Tabel_Forespørgsel_fra_Visma28[[#This Row],[SupProd]])</f>
        <v xml:space="preserve"> </v>
      </c>
      <c r="E4285" t="s">
        <v>16</v>
      </c>
      <c r="F4285" t="str">
        <f>IF(Tabel_Forespørgsel_fra_Visma28[[#This Row],[SupDescr]]=" "," "," - "&amp;Tabel_Forespørgsel_fra_Visma28[[#This Row],[SupDescr]])</f>
        <v xml:space="preserve"> </v>
      </c>
      <c r="G4285" t="s">
        <v>2430</v>
      </c>
      <c r="H4285">
        <v>1</v>
      </c>
      <c r="I4285" t="str">
        <f>IF(A4285=A4284,I4284&amp;CHAR(10)&amp;"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6" spans="1:9" x14ac:dyDescent="0.25">
      <c r="A4286" t="s">
        <v>5286</v>
      </c>
      <c r="B4286">
        <v>75180019</v>
      </c>
      <c r="C4286" t="s">
        <v>16</v>
      </c>
      <c r="D4286" t="str">
        <f>IF(Tabel_Forespørgsel_fra_Visma28[[#This Row],[SupProd]]=" "," "," - "&amp;Tabel_Forespørgsel_fra_Visma28[[#This Row],[SupProd]])</f>
        <v xml:space="preserve"> </v>
      </c>
      <c r="E4286" t="s">
        <v>16</v>
      </c>
      <c r="F4286" t="str">
        <f>IF(Tabel_Forespørgsel_fra_Visma28[[#This Row],[SupDescr]]=" "," "," - "&amp;Tabel_Forespørgsel_fra_Visma28[[#This Row],[SupDescr]])</f>
        <v xml:space="preserve"> </v>
      </c>
      <c r="G4286" t="s">
        <v>2430</v>
      </c>
      <c r="H4286">
        <v>1</v>
      </c>
      <c r="I4286" t="str">
        <f>IF(A4286=A4285,I4285&amp;CHAR(10)&amp;"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7" spans="1:9" x14ac:dyDescent="0.25">
      <c r="A4287" t="s">
        <v>5287</v>
      </c>
      <c r="B4287">
        <v>75180019</v>
      </c>
      <c r="C4287" t="s">
        <v>16</v>
      </c>
      <c r="D4287" t="str">
        <f>IF(Tabel_Forespørgsel_fra_Visma28[[#This Row],[SupProd]]=" "," "," - "&amp;Tabel_Forespørgsel_fra_Visma28[[#This Row],[SupProd]])</f>
        <v xml:space="preserve"> </v>
      </c>
      <c r="E4287" t="s">
        <v>16</v>
      </c>
      <c r="F4287" t="str">
        <f>IF(Tabel_Forespørgsel_fra_Visma28[[#This Row],[SupDescr]]=" "," "," - "&amp;Tabel_Forespørgsel_fra_Visma28[[#This Row],[SupDescr]])</f>
        <v xml:space="preserve"> </v>
      </c>
      <c r="G4287" t="s">
        <v>2430</v>
      </c>
      <c r="H4287">
        <v>1</v>
      </c>
      <c r="I4287" t="str">
        <f>IF(A4287=A4286,I4286&amp;CHAR(10)&amp;"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8" spans="1:9" x14ac:dyDescent="0.25">
      <c r="A4288" t="s">
        <v>5288</v>
      </c>
      <c r="B4288">
        <v>75180019</v>
      </c>
      <c r="C4288" t="s">
        <v>16</v>
      </c>
      <c r="D4288" t="str">
        <f>IF(Tabel_Forespørgsel_fra_Visma28[[#This Row],[SupProd]]=" "," "," - "&amp;Tabel_Forespørgsel_fra_Visma28[[#This Row],[SupProd]])</f>
        <v xml:space="preserve"> </v>
      </c>
      <c r="E4288" t="s">
        <v>16</v>
      </c>
      <c r="F4288" t="str">
        <f>IF(Tabel_Forespørgsel_fra_Visma28[[#This Row],[SupDescr]]=" "," "," - "&amp;Tabel_Forespørgsel_fra_Visma28[[#This Row],[SupDescr]])</f>
        <v xml:space="preserve"> </v>
      </c>
      <c r="G4288" t="s">
        <v>2430</v>
      </c>
      <c r="H4288">
        <v>1</v>
      </c>
      <c r="I4288" t="str">
        <f>IF(A4288=A4287,I4287&amp;CHAR(10)&amp;"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9" spans="1:9" x14ac:dyDescent="0.25">
      <c r="A4289" t="s">
        <v>5289</v>
      </c>
      <c r="B4289">
        <v>75180019</v>
      </c>
      <c r="C4289" t="s">
        <v>16</v>
      </c>
      <c r="D4289" t="str">
        <f>IF(Tabel_Forespørgsel_fra_Visma28[[#This Row],[SupProd]]=" "," "," - "&amp;Tabel_Forespørgsel_fra_Visma28[[#This Row],[SupProd]])</f>
        <v xml:space="preserve"> </v>
      </c>
      <c r="E4289" t="s">
        <v>16</v>
      </c>
      <c r="F4289" t="str">
        <f>IF(Tabel_Forespørgsel_fra_Visma28[[#This Row],[SupDescr]]=" "," "," - "&amp;Tabel_Forespørgsel_fra_Visma28[[#This Row],[SupDescr]])</f>
        <v xml:space="preserve"> </v>
      </c>
      <c r="G4289" t="s">
        <v>2430</v>
      </c>
      <c r="H4289">
        <v>1</v>
      </c>
      <c r="I4289" t="str">
        <f>IF(A4289=A4288,I4288&amp;CHAR(10)&amp;"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0" spans="1:9" x14ac:dyDescent="0.25">
      <c r="A4290" t="s">
        <v>5470</v>
      </c>
      <c r="B4290">
        <v>75180019</v>
      </c>
      <c r="C4290" t="s">
        <v>16</v>
      </c>
      <c r="D4290" t="str">
        <f>IF(Tabel_Forespørgsel_fra_Visma28[[#This Row],[SupProd]]=" "," "," - "&amp;Tabel_Forespørgsel_fra_Visma28[[#This Row],[SupProd]])</f>
        <v xml:space="preserve"> </v>
      </c>
      <c r="E4290" t="s">
        <v>16</v>
      </c>
      <c r="F4290" t="str">
        <f>IF(Tabel_Forespørgsel_fra_Visma28[[#This Row],[SupDescr]]=" "," "," - "&amp;Tabel_Forespørgsel_fra_Visma28[[#This Row],[SupDescr]])</f>
        <v xml:space="preserve"> </v>
      </c>
      <c r="G4290" t="s">
        <v>2430</v>
      </c>
      <c r="H4290">
        <v>1</v>
      </c>
      <c r="I4290" t="str">
        <f>IF(A4290=A4289,I4289&amp;CHAR(10)&amp;"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1" spans="1:9" x14ac:dyDescent="0.25">
      <c r="A4291" t="s">
        <v>5465</v>
      </c>
      <c r="B4291">
        <v>75180019</v>
      </c>
      <c r="C4291" t="s">
        <v>16</v>
      </c>
      <c r="D4291" t="str">
        <f>IF(Tabel_Forespørgsel_fra_Visma28[[#This Row],[SupProd]]=" "," "," - "&amp;Tabel_Forespørgsel_fra_Visma28[[#This Row],[SupProd]])</f>
        <v xml:space="preserve"> </v>
      </c>
      <c r="E4291" t="s">
        <v>16</v>
      </c>
      <c r="F4291" t="str">
        <f>IF(Tabel_Forespørgsel_fra_Visma28[[#This Row],[SupDescr]]=" "," "," - "&amp;Tabel_Forespørgsel_fra_Visma28[[#This Row],[SupDescr]])</f>
        <v xml:space="preserve"> </v>
      </c>
      <c r="G4291" t="s">
        <v>2430</v>
      </c>
      <c r="H4291">
        <v>1</v>
      </c>
      <c r="I4291" t="str">
        <f>IF(A4291=A4290,I4290&amp;CHAR(10)&amp;"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2" spans="1:9" x14ac:dyDescent="0.25">
      <c r="A4292" t="s">
        <v>5469</v>
      </c>
      <c r="B4292">
        <v>75180019</v>
      </c>
      <c r="C4292" t="s">
        <v>16</v>
      </c>
      <c r="D4292" t="str">
        <f>IF(Tabel_Forespørgsel_fra_Visma28[[#This Row],[SupProd]]=" "," "," - "&amp;Tabel_Forespørgsel_fra_Visma28[[#This Row],[SupProd]])</f>
        <v xml:space="preserve"> </v>
      </c>
      <c r="E4292" t="s">
        <v>16</v>
      </c>
      <c r="F4292" t="str">
        <f>IF(Tabel_Forespørgsel_fra_Visma28[[#This Row],[SupDescr]]=" "," "," - "&amp;Tabel_Forespørgsel_fra_Visma28[[#This Row],[SupDescr]])</f>
        <v xml:space="preserve"> </v>
      </c>
      <c r="G4292" t="s">
        <v>2430</v>
      </c>
      <c r="H4292">
        <v>1</v>
      </c>
      <c r="I4292" t="str">
        <f>IF(A4292=A4291,I4291&amp;CHAR(10)&amp;"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3" spans="1:9" x14ac:dyDescent="0.25">
      <c r="A4293" t="s">
        <v>5468</v>
      </c>
      <c r="B4293">
        <v>75180019</v>
      </c>
      <c r="C4293" t="s">
        <v>16</v>
      </c>
      <c r="D4293" t="str">
        <f>IF(Tabel_Forespørgsel_fra_Visma28[[#This Row],[SupProd]]=" "," "," - "&amp;Tabel_Forespørgsel_fra_Visma28[[#This Row],[SupProd]])</f>
        <v xml:space="preserve"> </v>
      </c>
      <c r="E4293" t="s">
        <v>16</v>
      </c>
      <c r="F4293" t="str">
        <f>IF(Tabel_Forespørgsel_fra_Visma28[[#This Row],[SupDescr]]=" "," "," - "&amp;Tabel_Forespørgsel_fra_Visma28[[#This Row],[SupDescr]])</f>
        <v xml:space="preserve"> </v>
      </c>
      <c r="G4293" t="s">
        <v>2430</v>
      </c>
      <c r="H4293">
        <v>1</v>
      </c>
      <c r="I4293" t="str">
        <f>IF(A4293=A4292,I4292&amp;CHAR(10)&amp;"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4" spans="1:9" x14ac:dyDescent="0.25">
      <c r="A4294" t="s">
        <v>5466</v>
      </c>
      <c r="B4294">
        <v>75180019</v>
      </c>
      <c r="C4294" t="s">
        <v>16</v>
      </c>
      <c r="D4294" t="str">
        <f>IF(Tabel_Forespørgsel_fra_Visma28[[#This Row],[SupProd]]=" "," "," - "&amp;Tabel_Forespørgsel_fra_Visma28[[#This Row],[SupProd]])</f>
        <v xml:space="preserve"> </v>
      </c>
      <c r="E4294" t="s">
        <v>16</v>
      </c>
      <c r="F4294" t="str">
        <f>IF(Tabel_Forespørgsel_fra_Visma28[[#This Row],[SupDescr]]=" "," "," - "&amp;Tabel_Forespørgsel_fra_Visma28[[#This Row],[SupDescr]])</f>
        <v xml:space="preserve"> </v>
      </c>
      <c r="G4294" t="s">
        <v>2430</v>
      </c>
      <c r="H4294">
        <v>1</v>
      </c>
      <c r="I4294" t="str">
        <f>IF(A4294=A4293,I4293&amp;CHAR(10)&amp;"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5" spans="1:9" x14ac:dyDescent="0.25">
      <c r="A4295" t="s">
        <v>5467</v>
      </c>
      <c r="B4295">
        <v>75180019</v>
      </c>
      <c r="C4295" t="s">
        <v>16</v>
      </c>
      <c r="D4295" t="str">
        <f>IF(Tabel_Forespørgsel_fra_Visma28[[#This Row],[SupProd]]=" "," "," - "&amp;Tabel_Forespørgsel_fra_Visma28[[#This Row],[SupProd]])</f>
        <v xml:space="preserve"> </v>
      </c>
      <c r="E4295" t="s">
        <v>16</v>
      </c>
      <c r="F4295" t="str">
        <f>IF(Tabel_Forespørgsel_fra_Visma28[[#This Row],[SupDescr]]=" "," "," - "&amp;Tabel_Forespørgsel_fra_Visma28[[#This Row],[SupDescr]])</f>
        <v xml:space="preserve"> </v>
      </c>
      <c r="G4295" t="s">
        <v>2430</v>
      </c>
      <c r="H4295">
        <v>1</v>
      </c>
      <c r="I4295" t="str">
        <f>IF(A4295=A4294,I4294&amp;CHAR(10)&amp;"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6" spans="1:9" x14ac:dyDescent="0.25">
      <c r="A4296" t="s">
        <v>5538</v>
      </c>
      <c r="B4296">
        <v>75180019</v>
      </c>
      <c r="C4296" t="s">
        <v>16</v>
      </c>
      <c r="D4296" t="str">
        <f>IF(Tabel_Forespørgsel_fra_Visma28[[#This Row],[SupProd]]=" "," "," - "&amp;Tabel_Forespørgsel_fra_Visma28[[#This Row],[SupProd]])</f>
        <v xml:space="preserve"> </v>
      </c>
      <c r="E4296" t="s">
        <v>16</v>
      </c>
      <c r="F4296" t="str">
        <f>IF(Tabel_Forespørgsel_fra_Visma28[[#This Row],[SupDescr]]=" "," "," - "&amp;Tabel_Forespørgsel_fra_Visma28[[#This Row],[SupDescr]])</f>
        <v xml:space="preserve"> </v>
      </c>
      <c r="G4296" t="s">
        <v>2430</v>
      </c>
      <c r="H4296">
        <v>1</v>
      </c>
      <c r="I4296" t="str">
        <f>IF(A4296=A4295,I4295&amp;CHAR(10)&amp;"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7" spans="1:9" x14ac:dyDescent="0.25">
      <c r="A4297" t="s">
        <v>5539</v>
      </c>
      <c r="B4297">
        <v>75180019</v>
      </c>
      <c r="C4297" t="s">
        <v>16</v>
      </c>
      <c r="D4297" t="str">
        <f>IF(Tabel_Forespørgsel_fra_Visma28[[#This Row],[SupProd]]=" "," "," - "&amp;Tabel_Forespørgsel_fra_Visma28[[#This Row],[SupProd]])</f>
        <v xml:space="preserve"> </v>
      </c>
      <c r="E4297" t="s">
        <v>16</v>
      </c>
      <c r="F4297" t="str">
        <f>IF(Tabel_Forespørgsel_fra_Visma28[[#This Row],[SupDescr]]=" "," "," - "&amp;Tabel_Forespørgsel_fra_Visma28[[#This Row],[SupDescr]])</f>
        <v xml:space="preserve"> </v>
      </c>
      <c r="G4297" t="s">
        <v>2430</v>
      </c>
      <c r="H4297">
        <v>1</v>
      </c>
      <c r="I4297" t="str">
        <f>IF(A4297=A4296,I4296&amp;CHAR(10)&amp;"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8" spans="1:9" x14ac:dyDescent="0.25">
      <c r="A4298" t="s">
        <v>5540</v>
      </c>
      <c r="B4298">
        <v>75180019</v>
      </c>
      <c r="C4298" t="s">
        <v>16</v>
      </c>
      <c r="D4298" t="str">
        <f>IF(Tabel_Forespørgsel_fra_Visma28[[#This Row],[SupProd]]=" "," "," - "&amp;Tabel_Forespørgsel_fra_Visma28[[#This Row],[SupProd]])</f>
        <v xml:space="preserve"> </v>
      </c>
      <c r="E4298" t="s">
        <v>16</v>
      </c>
      <c r="F4298" t="str">
        <f>IF(Tabel_Forespørgsel_fra_Visma28[[#This Row],[SupDescr]]=" "," "," - "&amp;Tabel_Forespørgsel_fra_Visma28[[#This Row],[SupDescr]])</f>
        <v xml:space="preserve"> </v>
      </c>
      <c r="G4298" t="s">
        <v>2430</v>
      </c>
      <c r="H4298">
        <v>1</v>
      </c>
      <c r="I4298" t="str">
        <f>IF(A4298=A4297,I4297&amp;CHAR(10)&amp;"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9" spans="1:9" x14ac:dyDescent="0.25">
      <c r="A4299" t="s">
        <v>5542</v>
      </c>
      <c r="B4299">
        <v>75180019</v>
      </c>
      <c r="C4299" t="s">
        <v>16</v>
      </c>
      <c r="D4299" t="str">
        <f>IF(Tabel_Forespørgsel_fra_Visma28[[#This Row],[SupProd]]=" "," "," - "&amp;Tabel_Forespørgsel_fra_Visma28[[#This Row],[SupProd]])</f>
        <v xml:space="preserve"> </v>
      </c>
      <c r="E4299" t="s">
        <v>16</v>
      </c>
      <c r="F4299" t="str">
        <f>IF(Tabel_Forespørgsel_fra_Visma28[[#This Row],[SupDescr]]=" "," "," - "&amp;Tabel_Forespørgsel_fra_Visma28[[#This Row],[SupDescr]])</f>
        <v xml:space="preserve"> </v>
      </c>
      <c r="G4299" t="s">
        <v>2430</v>
      </c>
      <c r="H4299">
        <v>1</v>
      </c>
      <c r="I4299" t="str">
        <f>IF(A4299=A4298,I4298&amp;CHAR(10)&amp;"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0" spans="1:9" x14ac:dyDescent="0.25">
      <c r="A4300" t="s">
        <v>5536</v>
      </c>
      <c r="B4300">
        <v>75180019</v>
      </c>
      <c r="C4300" t="s">
        <v>16</v>
      </c>
      <c r="D4300" t="str">
        <f>IF(Tabel_Forespørgsel_fra_Visma28[[#This Row],[SupProd]]=" "," "," - "&amp;Tabel_Forespørgsel_fra_Visma28[[#This Row],[SupProd]])</f>
        <v xml:space="preserve"> </v>
      </c>
      <c r="E4300" t="s">
        <v>16</v>
      </c>
      <c r="F4300" t="str">
        <f>IF(Tabel_Forespørgsel_fra_Visma28[[#This Row],[SupDescr]]=" "," "," - "&amp;Tabel_Forespørgsel_fra_Visma28[[#This Row],[SupDescr]])</f>
        <v xml:space="preserve"> </v>
      </c>
      <c r="G4300" t="s">
        <v>2430</v>
      </c>
      <c r="H4300">
        <v>1</v>
      </c>
      <c r="I4300" t="str">
        <f>IF(A4300=A4299,I4299&amp;CHAR(10)&amp;"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1" spans="1:9" x14ac:dyDescent="0.25">
      <c r="A4301" t="s">
        <v>5537</v>
      </c>
      <c r="B4301">
        <v>75180019</v>
      </c>
      <c r="C4301" t="s">
        <v>16</v>
      </c>
      <c r="D4301" t="str">
        <f>IF(Tabel_Forespørgsel_fra_Visma28[[#This Row],[SupProd]]=" "," "," - "&amp;Tabel_Forespørgsel_fra_Visma28[[#This Row],[SupProd]])</f>
        <v xml:space="preserve"> </v>
      </c>
      <c r="E4301" t="s">
        <v>16</v>
      </c>
      <c r="F4301" t="str">
        <f>IF(Tabel_Forespørgsel_fra_Visma28[[#This Row],[SupDescr]]=" "," "," - "&amp;Tabel_Forespørgsel_fra_Visma28[[#This Row],[SupDescr]])</f>
        <v xml:space="preserve"> </v>
      </c>
      <c r="G4301" t="s">
        <v>2430</v>
      </c>
      <c r="H4301">
        <v>1</v>
      </c>
      <c r="I4301" t="str">
        <f>IF(A4301=A4300,I4300&amp;CHAR(10)&amp;"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2" spans="1:9" x14ac:dyDescent="0.25">
      <c r="A4302" t="s">
        <v>5545</v>
      </c>
      <c r="B4302">
        <v>75196500</v>
      </c>
      <c r="C4302" t="s">
        <v>16</v>
      </c>
      <c r="D4302" t="str">
        <f>IF(Tabel_Forespørgsel_fra_Visma28[[#This Row],[SupProd]]=" "," "," - "&amp;Tabel_Forespørgsel_fra_Visma28[[#This Row],[SupProd]])</f>
        <v xml:space="preserve"> </v>
      </c>
      <c r="E4302" t="s">
        <v>16</v>
      </c>
      <c r="F4302" t="str">
        <f>IF(Tabel_Forespørgsel_fra_Visma28[[#This Row],[SupDescr]]=" "," "," - "&amp;Tabel_Forespørgsel_fra_Visma28[[#This Row],[SupDescr]])</f>
        <v xml:space="preserve"> </v>
      </c>
      <c r="G4302" t="s">
        <v>2425</v>
      </c>
      <c r="H4302">
        <v>1</v>
      </c>
      <c r="I4302" t="str">
        <f>IF(A4302=A4301,I4301&amp;CHAR(10)&amp;"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303" spans="1:9" x14ac:dyDescent="0.25">
      <c r="A4303" t="s">
        <v>5565</v>
      </c>
      <c r="B4303">
        <v>75421677</v>
      </c>
      <c r="C4303" t="s">
        <v>16</v>
      </c>
      <c r="D4303" t="str">
        <f>IF(Tabel_Forespørgsel_fra_Visma28[[#This Row],[SupProd]]=" "," "," - "&amp;Tabel_Forespørgsel_fra_Visma28[[#This Row],[SupProd]])</f>
        <v xml:space="preserve"> </v>
      </c>
      <c r="E4303" t="s">
        <v>16</v>
      </c>
      <c r="F4303" t="str">
        <f>IF(Tabel_Forespørgsel_fra_Visma28[[#This Row],[SupDescr]]=" "," "," - "&amp;Tabel_Forespørgsel_fra_Visma28[[#This Row],[SupDescr]])</f>
        <v xml:space="preserve"> </v>
      </c>
      <c r="G4303" t="s">
        <v>3368</v>
      </c>
      <c r="H4303">
        <v>1</v>
      </c>
      <c r="I4303" t="str">
        <f>IF(A4303=A4302,I4302&amp;CHAR(10)&amp;"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304" spans="1:9" x14ac:dyDescent="0.25">
      <c r="A4304" t="s">
        <v>5566</v>
      </c>
      <c r="B4304">
        <v>75421677</v>
      </c>
      <c r="C4304" t="s">
        <v>16</v>
      </c>
      <c r="D4304" t="str">
        <f>IF(Tabel_Forespørgsel_fra_Visma28[[#This Row],[SupProd]]=" "," "," - "&amp;Tabel_Forespørgsel_fra_Visma28[[#This Row],[SupProd]])</f>
        <v xml:space="preserve"> </v>
      </c>
      <c r="E4304" t="s">
        <v>16</v>
      </c>
      <c r="F4304" t="str">
        <f>IF(Tabel_Forespørgsel_fra_Visma28[[#This Row],[SupDescr]]=" "," "," - "&amp;Tabel_Forespørgsel_fra_Visma28[[#This Row],[SupDescr]])</f>
        <v xml:space="preserve"> </v>
      </c>
      <c r="G4304" t="s">
        <v>3368</v>
      </c>
      <c r="H4304">
        <v>1</v>
      </c>
      <c r="I4304" t="str">
        <f>IF(A4304=A4303,I4303&amp;CHAR(10)&amp;"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305" spans="1:9" x14ac:dyDescent="0.25">
      <c r="A4305" t="s">
        <v>5533</v>
      </c>
      <c r="B4305">
        <v>74762273</v>
      </c>
      <c r="C4305" t="s">
        <v>16</v>
      </c>
      <c r="D4305" t="str">
        <f>IF(Tabel_Forespørgsel_fra_Visma28[[#This Row],[SupProd]]=" "," "," - "&amp;Tabel_Forespørgsel_fra_Visma28[[#This Row],[SupProd]])</f>
        <v xml:space="preserve"> </v>
      </c>
      <c r="E4305" t="s">
        <v>16</v>
      </c>
      <c r="F4305" t="str">
        <f>IF(Tabel_Forespørgsel_fra_Visma28[[#This Row],[SupDescr]]=" "," "," - "&amp;Tabel_Forespørgsel_fra_Visma28[[#This Row],[SupDescr]])</f>
        <v xml:space="preserve"> </v>
      </c>
      <c r="G4305" t="s">
        <v>154</v>
      </c>
      <c r="H4305">
        <v>1</v>
      </c>
      <c r="I4305" t="str">
        <f>IF(A4305=A4304,I4304&amp;CHAR(10)&amp;"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306" spans="1:9" x14ac:dyDescent="0.25">
      <c r="A4306" t="s">
        <v>5662</v>
      </c>
      <c r="B4306">
        <v>75180019</v>
      </c>
      <c r="C4306" t="s">
        <v>16</v>
      </c>
      <c r="D4306" t="str">
        <f>IF(Tabel_Forespørgsel_fra_Visma28[[#This Row],[SupProd]]=" "," "," - "&amp;Tabel_Forespørgsel_fra_Visma28[[#This Row],[SupProd]])</f>
        <v xml:space="preserve"> </v>
      </c>
      <c r="E4306" t="s">
        <v>16</v>
      </c>
      <c r="F4306" t="str">
        <f>IF(Tabel_Forespørgsel_fra_Visma28[[#This Row],[SupDescr]]=" "," "," - "&amp;Tabel_Forespørgsel_fra_Visma28[[#This Row],[SupDescr]])</f>
        <v xml:space="preserve"> </v>
      </c>
      <c r="G4306" t="s">
        <v>2430</v>
      </c>
      <c r="H4306">
        <v>1</v>
      </c>
      <c r="I4306" t="str">
        <f>IF(A4306=A4305,I4305&amp;CHAR(10)&amp;"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7" spans="1:9" x14ac:dyDescent="0.25">
      <c r="A4307" t="s">
        <v>5658</v>
      </c>
      <c r="B4307">
        <v>75180019</v>
      </c>
      <c r="C4307" t="s">
        <v>16</v>
      </c>
      <c r="D4307" t="str">
        <f>IF(Tabel_Forespørgsel_fra_Visma28[[#This Row],[SupProd]]=" "," "," - "&amp;Tabel_Forespørgsel_fra_Visma28[[#This Row],[SupProd]])</f>
        <v xml:space="preserve"> </v>
      </c>
      <c r="E4307" t="s">
        <v>16</v>
      </c>
      <c r="F4307" t="str">
        <f>IF(Tabel_Forespørgsel_fra_Visma28[[#This Row],[SupDescr]]=" "," "," - "&amp;Tabel_Forespørgsel_fra_Visma28[[#This Row],[SupDescr]])</f>
        <v xml:space="preserve"> </v>
      </c>
      <c r="G4307" t="s">
        <v>2430</v>
      </c>
      <c r="H4307">
        <v>1</v>
      </c>
      <c r="I4307" t="str">
        <f>IF(A4307=A4306,I4306&amp;CHAR(10)&amp;"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8" spans="1:9" x14ac:dyDescent="0.25">
      <c r="A4308" t="s">
        <v>5659</v>
      </c>
      <c r="B4308">
        <v>75180019</v>
      </c>
      <c r="C4308" t="s">
        <v>16</v>
      </c>
      <c r="D4308" t="str">
        <f>IF(Tabel_Forespørgsel_fra_Visma28[[#This Row],[SupProd]]=" "," "," - "&amp;Tabel_Forespørgsel_fra_Visma28[[#This Row],[SupProd]])</f>
        <v xml:space="preserve"> </v>
      </c>
      <c r="E4308" t="s">
        <v>16</v>
      </c>
      <c r="F4308" t="str">
        <f>IF(Tabel_Forespørgsel_fra_Visma28[[#This Row],[SupDescr]]=" "," "," - "&amp;Tabel_Forespørgsel_fra_Visma28[[#This Row],[SupDescr]])</f>
        <v xml:space="preserve"> </v>
      </c>
      <c r="G4308" t="s">
        <v>2430</v>
      </c>
      <c r="H4308">
        <v>1</v>
      </c>
      <c r="I4308" t="str">
        <f>IF(A4308=A4307,I4307&amp;CHAR(10)&amp;"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9" spans="1:9" x14ac:dyDescent="0.25">
      <c r="A4309" t="s">
        <v>5643</v>
      </c>
      <c r="B4309">
        <v>75180019</v>
      </c>
      <c r="C4309" t="s">
        <v>16</v>
      </c>
      <c r="D4309" t="str">
        <f>IF(Tabel_Forespørgsel_fra_Visma28[[#This Row],[SupProd]]=" "," "," - "&amp;Tabel_Forespørgsel_fra_Visma28[[#This Row],[SupProd]])</f>
        <v xml:space="preserve"> </v>
      </c>
      <c r="E4309" t="s">
        <v>16</v>
      </c>
      <c r="F4309" t="str">
        <f>IF(Tabel_Forespørgsel_fra_Visma28[[#This Row],[SupDescr]]=" "," "," - "&amp;Tabel_Forespørgsel_fra_Visma28[[#This Row],[SupDescr]])</f>
        <v xml:space="preserve"> </v>
      </c>
      <c r="G4309" t="s">
        <v>2430</v>
      </c>
      <c r="H4309">
        <v>1</v>
      </c>
      <c r="I4309" t="str">
        <f>IF(A4309=A4308,I4308&amp;CHAR(10)&amp;"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0" spans="1:9" x14ac:dyDescent="0.25">
      <c r="A4310" t="s">
        <v>5650</v>
      </c>
      <c r="B4310">
        <v>75180019</v>
      </c>
      <c r="C4310" t="s">
        <v>16</v>
      </c>
      <c r="D4310" t="str">
        <f>IF(Tabel_Forespørgsel_fra_Visma28[[#This Row],[SupProd]]=" "," "," - "&amp;Tabel_Forespørgsel_fra_Visma28[[#This Row],[SupProd]])</f>
        <v xml:space="preserve"> </v>
      </c>
      <c r="E4310" t="s">
        <v>16</v>
      </c>
      <c r="F4310" t="str">
        <f>IF(Tabel_Forespørgsel_fra_Visma28[[#This Row],[SupDescr]]=" "," "," - "&amp;Tabel_Forespørgsel_fra_Visma28[[#This Row],[SupDescr]])</f>
        <v xml:space="preserve"> </v>
      </c>
      <c r="G4310" t="s">
        <v>2430</v>
      </c>
      <c r="H4310">
        <v>1</v>
      </c>
      <c r="I4310" t="str">
        <f>IF(A4310=A4309,I4309&amp;CHAR(10)&amp;"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1" spans="1:9" x14ac:dyDescent="0.25">
      <c r="A4311" t="s">
        <v>5667</v>
      </c>
      <c r="B4311">
        <v>75180019</v>
      </c>
      <c r="C4311" t="s">
        <v>16</v>
      </c>
      <c r="D4311" t="str">
        <f>IF(Tabel_Forespørgsel_fra_Visma28[[#This Row],[SupProd]]=" "," "," - "&amp;Tabel_Forespørgsel_fra_Visma28[[#This Row],[SupProd]])</f>
        <v xml:space="preserve"> </v>
      </c>
      <c r="E4311" t="s">
        <v>16</v>
      </c>
      <c r="F4311" t="str">
        <f>IF(Tabel_Forespørgsel_fra_Visma28[[#This Row],[SupDescr]]=" "," "," - "&amp;Tabel_Forespørgsel_fra_Visma28[[#This Row],[SupDescr]])</f>
        <v xml:space="preserve"> </v>
      </c>
      <c r="G4311" t="s">
        <v>2430</v>
      </c>
      <c r="H4311">
        <v>1</v>
      </c>
      <c r="I4311" t="str">
        <f>IF(A4311=A4310,I4310&amp;CHAR(10)&amp;"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2" spans="1:9" x14ac:dyDescent="0.25">
      <c r="A4312" t="s">
        <v>5668</v>
      </c>
      <c r="B4312">
        <v>75180019</v>
      </c>
      <c r="C4312" t="s">
        <v>16</v>
      </c>
      <c r="D4312" t="str">
        <f>IF(Tabel_Forespørgsel_fra_Visma28[[#This Row],[SupProd]]=" "," "," - "&amp;Tabel_Forespørgsel_fra_Visma28[[#This Row],[SupProd]])</f>
        <v xml:space="preserve"> </v>
      </c>
      <c r="E4312" t="s">
        <v>16</v>
      </c>
      <c r="F4312" t="str">
        <f>IF(Tabel_Forespørgsel_fra_Visma28[[#This Row],[SupDescr]]=" "," "," - "&amp;Tabel_Forespørgsel_fra_Visma28[[#This Row],[SupDescr]])</f>
        <v xml:space="preserve"> </v>
      </c>
      <c r="G4312" t="s">
        <v>2430</v>
      </c>
      <c r="H4312">
        <v>1</v>
      </c>
      <c r="I4312" t="str">
        <f>IF(A4312=A4311,I4311&amp;CHAR(10)&amp;"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3" spans="1:9" x14ac:dyDescent="0.25">
      <c r="A4313" t="s">
        <v>5652</v>
      </c>
      <c r="B4313">
        <v>75180019</v>
      </c>
      <c r="C4313" t="s">
        <v>16</v>
      </c>
      <c r="D4313" t="str">
        <f>IF(Tabel_Forespørgsel_fra_Visma28[[#This Row],[SupProd]]=" "," "," - "&amp;Tabel_Forespørgsel_fra_Visma28[[#This Row],[SupProd]])</f>
        <v xml:space="preserve"> </v>
      </c>
      <c r="E4313" t="s">
        <v>16</v>
      </c>
      <c r="F4313" t="str">
        <f>IF(Tabel_Forespørgsel_fra_Visma28[[#This Row],[SupDescr]]=" "," "," - "&amp;Tabel_Forespørgsel_fra_Visma28[[#This Row],[SupDescr]])</f>
        <v xml:space="preserve"> </v>
      </c>
      <c r="G4313" t="s">
        <v>2430</v>
      </c>
      <c r="H4313">
        <v>1</v>
      </c>
      <c r="I4313" t="str">
        <f>IF(A4313=A4312,I4312&amp;CHAR(10)&amp;"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4" spans="1:9" x14ac:dyDescent="0.25">
      <c r="A4314" t="s">
        <v>5651</v>
      </c>
      <c r="B4314">
        <v>75180019</v>
      </c>
      <c r="C4314" t="s">
        <v>16</v>
      </c>
      <c r="D4314" t="str">
        <f>IF(Tabel_Forespørgsel_fra_Visma28[[#This Row],[SupProd]]=" "," "," - "&amp;Tabel_Forespørgsel_fra_Visma28[[#This Row],[SupProd]])</f>
        <v xml:space="preserve"> </v>
      </c>
      <c r="E4314" t="s">
        <v>16</v>
      </c>
      <c r="F4314" t="str">
        <f>IF(Tabel_Forespørgsel_fra_Visma28[[#This Row],[SupDescr]]=" "," "," - "&amp;Tabel_Forespørgsel_fra_Visma28[[#This Row],[SupDescr]])</f>
        <v xml:space="preserve"> </v>
      </c>
      <c r="G4314" t="s">
        <v>2430</v>
      </c>
      <c r="H4314">
        <v>1</v>
      </c>
      <c r="I4314" t="str">
        <f>IF(A4314=A4313,I4313&amp;CHAR(10)&amp;"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5" spans="1:9" x14ac:dyDescent="0.25">
      <c r="A4315" t="s">
        <v>5656</v>
      </c>
      <c r="B4315">
        <v>75180019</v>
      </c>
      <c r="C4315" t="s">
        <v>16</v>
      </c>
      <c r="D4315" t="str">
        <f>IF(Tabel_Forespørgsel_fra_Visma28[[#This Row],[SupProd]]=" "," "," - "&amp;Tabel_Forespørgsel_fra_Visma28[[#This Row],[SupProd]])</f>
        <v xml:space="preserve"> </v>
      </c>
      <c r="E4315" t="s">
        <v>16</v>
      </c>
      <c r="F4315" t="str">
        <f>IF(Tabel_Forespørgsel_fra_Visma28[[#This Row],[SupDescr]]=" "," "," - "&amp;Tabel_Forespørgsel_fra_Visma28[[#This Row],[SupDescr]])</f>
        <v xml:space="preserve"> </v>
      </c>
      <c r="G4315" t="s">
        <v>2430</v>
      </c>
      <c r="H4315">
        <v>1</v>
      </c>
      <c r="I4315" t="str">
        <f>IF(A4315=A4314,I4314&amp;CHAR(10)&amp;"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6" spans="1:9" x14ac:dyDescent="0.25">
      <c r="A4316" t="s">
        <v>5654</v>
      </c>
      <c r="B4316">
        <v>75180019</v>
      </c>
      <c r="C4316" t="s">
        <v>16</v>
      </c>
      <c r="D4316" t="str">
        <f>IF(Tabel_Forespørgsel_fra_Visma28[[#This Row],[SupProd]]=" "," "," - "&amp;Tabel_Forespørgsel_fra_Visma28[[#This Row],[SupProd]])</f>
        <v xml:space="preserve"> </v>
      </c>
      <c r="E4316" t="s">
        <v>16</v>
      </c>
      <c r="F4316" t="str">
        <f>IF(Tabel_Forespørgsel_fra_Visma28[[#This Row],[SupDescr]]=" "," "," - "&amp;Tabel_Forespørgsel_fra_Visma28[[#This Row],[SupDescr]])</f>
        <v xml:space="preserve"> </v>
      </c>
      <c r="G4316" t="s">
        <v>2430</v>
      </c>
      <c r="H4316">
        <v>1</v>
      </c>
      <c r="I4316" t="str">
        <f>IF(A4316=A4315,I4315&amp;CHAR(10)&amp;"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7" spans="1:9" x14ac:dyDescent="0.25">
      <c r="A4317" t="s">
        <v>5655</v>
      </c>
      <c r="B4317">
        <v>75180019</v>
      </c>
      <c r="C4317" t="s">
        <v>16</v>
      </c>
      <c r="D4317" t="str">
        <f>IF(Tabel_Forespørgsel_fra_Visma28[[#This Row],[SupProd]]=" "," "," - "&amp;Tabel_Forespørgsel_fra_Visma28[[#This Row],[SupProd]])</f>
        <v xml:space="preserve"> </v>
      </c>
      <c r="E4317" t="s">
        <v>16</v>
      </c>
      <c r="F4317" t="str">
        <f>IF(Tabel_Forespørgsel_fra_Visma28[[#This Row],[SupDescr]]=" "," "," - "&amp;Tabel_Forespørgsel_fra_Visma28[[#This Row],[SupDescr]])</f>
        <v xml:space="preserve"> </v>
      </c>
      <c r="G4317" t="s">
        <v>2430</v>
      </c>
      <c r="H4317">
        <v>1</v>
      </c>
      <c r="I4317" t="str">
        <f>IF(A4317=A4316,I4316&amp;CHAR(10)&amp;"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8" spans="1:9" x14ac:dyDescent="0.25">
      <c r="A4318" t="s">
        <v>5646</v>
      </c>
      <c r="B4318">
        <v>75180019</v>
      </c>
      <c r="C4318" t="s">
        <v>16</v>
      </c>
      <c r="D4318" t="str">
        <f>IF(Tabel_Forespørgsel_fra_Visma28[[#This Row],[SupProd]]=" "," "," - "&amp;Tabel_Forespørgsel_fra_Visma28[[#This Row],[SupProd]])</f>
        <v xml:space="preserve"> </v>
      </c>
      <c r="E4318" t="s">
        <v>16</v>
      </c>
      <c r="F4318" t="str">
        <f>IF(Tabel_Forespørgsel_fra_Visma28[[#This Row],[SupDescr]]=" "," "," - "&amp;Tabel_Forespørgsel_fra_Visma28[[#This Row],[SupDescr]])</f>
        <v xml:space="preserve"> </v>
      </c>
      <c r="G4318" t="s">
        <v>2430</v>
      </c>
      <c r="H4318">
        <v>1</v>
      </c>
      <c r="I4318" t="str">
        <f>IF(A4318=A4317,I4317&amp;CHAR(10)&amp;"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9" spans="1:9" x14ac:dyDescent="0.25">
      <c r="A4319" t="s">
        <v>5649</v>
      </c>
      <c r="B4319">
        <v>75180019</v>
      </c>
      <c r="C4319" t="s">
        <v>16</v>
      </c>
      <c r="D4319" t="str">
        <f>IF(Tabel_Forespørgsel_fra_Visma28[[#This Row],[SupProd]]=" "," "," - "&amp;Tabel_Forespørgsel_fra_Visma28[[#This Row],[SupProd]])</f>
        <v xml:space="preserve"> </v>
      </c>
      <c r="E4319" t="s">
        <v>16</v>
      </c>
      <c r="F4319" t="str">
        <f>IF(Tabel_Forespørgsel_fra_Visma28[[#This Row],[SupDescr]]=" "," "," - "&amp;Tabel_Forespørgsel_fra_Visma28[[#This Row],[SupDescr]])</f>
        <v xml:space="preserve"> </v>
      </c>
      <c r="G4319" t="s">
        <v>2430</v>
      </c>
      <c r="H4319">
        <v>1</v>
      </c>
      <c r="I4319" t="str">
        <f>IF(A4319=A4318,I4318&amp;CHAR(10)&amp;"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0" spans="1:9" x14ac:dyDescent="0.25">
      <c r="A4320" t="s">
        <v>5647</v>
      </c>
      <c r="B4320">
        <v>75180019</v>
      </c>
      <c r="C4320" t="s">
        <v>16</v>
      </c>
      <c r="D4320" t="str">
        <f>IF(Tabel_Forespørgsel_fra_Visma28[[#This Row],[SupProd]]=" "," "," - "&amp;Tabel_Forespørgsel_fra_Visma28[[#This Row],[SupProd]])</f>
        <v xml:space="preserve"> </v>
      </c>
      <c r="E4320" t="s">
        <v>16</v>
      </c>
      <c r="F4320" t="str">
        <f>IF(Tabel_Forespørgsel_fra_Visma28[[#This Row],[SupDescr]]=" "," "," - "&amp;Tabel_Forespørgsel_fra_Visma28[[#This Row],[SupDescr]])</f>
        <v xml:space="preserve"> </v>
      </c>
      <c r="G4320" t="s">
        <v>2430</v>
      </c>
      <c r="H4320">
        <v>1</v>
      </c>
      <c r="I4320" t="str">
        <f>IF(A4320=A4319,I4319&amp;CHAR(10)&amp;"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1" spans="1:9" x14ac:dyDescent="0.25">
      <c r="A4321" t="s">
        <v>5648</v>
      </c>
      <c r="B4321">
        <v>75180019</v>
      </c>
      <c r="C4321" t="s">
        <v>16</v>
      </c>
      <c r="D4321" t="str">
        <f>IF(Tabel_Forespørgsel_fra_Visma28[[#This Row],[SupProd]]=" "," "," - "&amp;Tabel_Forespørgsel_fra_Visma28[[#This Row],[SupProd]])</f>
        <v xml:space="preserve"> </v>
      </c>
      <c r="E4321" t="s">
        <v>16</v>
      </c>
      <c r="F4321" t="str">
        <f>IF(Tabel_Forespørgsel_fra_Visma28[[#This Row],[SupDescr]]=" "," "," - "&amp;Tabel_Forespørgsel_fra_Visma28[[#This Row],[SupDescr]])</f>
        <v xml:space="preserve"> </v>
      </c>
      <c r="G4321" t="s">
        <v>2430</v>
      </c>
      <c r="H4321">
        <v>1</v>
      </c>
      <c r="I4321" t="str">
        <f>IF(A4321=A4320,I4320&amp;CHAR(10)&amp;"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2" spans="1:9" x14ac:dyDescent="0.25">
      <c r="A4322" t="s">
        <v>5660</v>
      </c>
      <c r="B4322">
        <v>75180019</v>
      </c>
      <c r="C4322" t="s">
        <v>16</v>
      </c>
      <c r="D4322" t="str">
        <f>IF(Tabel_Forespørgsel_fra_Visma28[[#This Row],[SupProd]]=" "," "," - "&amp;Tabel_Forespørgsel_fra_Visma28[[#This Row],[SupProd]])</f>
        <v xml:space="preserve"> </v>
      </c>
      <c r="E4322" t="s">
        <v>16</v>
      </c>
      <c r="F4322" t="str">
        <f>IF(Tabel_Forespørgsel_fra_Visma28[[#This Row],[SupDescr]]=" "," "," - "&amp;Tabel_Forespørgsel_fra_Visma28[[#This Row],[SupDescr]])</f>
        <v xml:space="preserve"> </v>
      </c>
      <c r="G4322" t="s">
        <v>2430</v>
      </c>
      <c r="H4322">
        <v>1</v>
      </c>
      <c r="I4322" t="str">
        <f>IF(A4322=A4321,I4321&amp;CHAR(10)&amp;"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3" spans="1:9" x14ac:dyDescent="0.25">
      <c r="A4323" t="s">
        <v>5661</v>
      </c>
      <c r="B4323">
        <v>75180019</v>
      </c>
      <c r="C4323" t="s">
        <v>16</v>
      </c>
      <c r="D4323" t="str">
        <f>IF(Tabel_Forespørgsel_fra_Visma28[[#This Row],[SupProd]]=" "," "," - "&amp;Tabel_Forespørgsel_fra_Visma28[[#This Row],[SupProd]])</f>
        <v xml:space="preserve"> </v>
      </c>
      <c r="E4323" t="s">
        <v>16</v>
      </c>
      <c r="F4323" t="str">
        <f>IF(Tabel_Forespørgsel_fra_Visma28[[#This Row],[SupDescr]]=" "," "," - "&amp;Tabel_Forespørgsel_fra_Visma28[[#This Row],[SupDescr]])</f>
        <v xml:space="preserve"> </v>
      </c>
      <c r="G4323" t="s">
        <v>2430</v>
      </c>
      <c r="H4323">
        <v>1</v>
      </c>
      <c r="I4323" t="str">
        <f>IF(A4323=A4322,I4322&amp;CHAR(10)&amp;"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4" spans="1:9" x14ac:dyDescent="0.25">
      <c r="A4324" t="s">
        <v>5653</v>
      </c>
      <c r="B4324">
        <v>75180019</v>
      </c>
      <c r="C4324" t="s">
        <v>16</v>
      </c>
      <c r="D4324" t="str">
        <f>IF(Tabel_Forespørgsel_fra_Visma28[[#This Row],[SupProd]]=" "," "," - "&amp;Tabel_Forespørgsel_fra_Visma28[[#This Row],[SupProd]])</f>
        <v xml:space="preserve"> </v>
      </c>
      <c r="E4324" t="s">
        <v>16</v>
      </c>
      <c r="F4324" t="str">
        <f>IF(Tabel_Forespørgsel_fra_Visma28[[#This Row],[SupDescr]]=" "," "," - "&amp;Tabel_Forespørgsel_fra_Visma28[[#This Row],[SupDescr]])</f>
        <v xml:space="preserve"> </v>
      </c>
      <c r="G4324" t="s">
        <v>2430</v>
      </c>
      <c r="H4324">
        <v>1</v>
      </c>
      <c r="I4324" t="str">
        <f>IF(A4324=A4323,I4323&amp;CHAR(10)&amp;"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5" spans="1:9" x14ac:dyDescent="0.25">
      <c r="A4325" t="s">
        <v>5645</v>
      </c>
      <c r="B4325">
        <v>75180019</v>
      </c>
      <c r="C4325" t="s">
        <v>16</v>
      </c>
      <c r="D4325" t="str">
        <f>IF(Tabel_Forespørgsel_fra_Visma28[[#This Row],[SupProd]]=" "," "," - "&amp;Tabel_Forespørgsel_fra_Visma28[[#This Row],[SupProd]])</f>
        <v xml:space="preserve"> </v>
      </c>
      <c r="E4325" t="s">
        <v>16</v>
      </c>
      <c r="F4325" t="str">
        <f>IF(Tabel_Forespørgsel_fra_Visma28[[#This Row],[SupDescr]]=" "," "," - "&amp;Tabel_Forespørgsel_fra_Visma28[[#This Row],[SupDescr]])</f>
        <v xml:space="preserve"> </v>
      </c>
      <c r="G4325" t="s">
        <v>2430</v>
      </c>
      <c r="H4325">
        <v>1</v>
      </c>
      <c r="I4325" t="str">
        <f>IF(A4325=A4324,I4324&amp;CHAR(10)&amp;"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6" spans="1:9" x14ac:dyDescent="0.25">
      <c r="A4326" t="s">
        <v>5973</v>
      </c>
      <c r="B4326">
        <v>76881600</v>
      </c>
      <c r="C4326" t="s">
        <v>16</v>
      </c>
      <c r="D4326" t="str">
        <f>IF(Tabel_Forespørgsel_fra_Visma28[[#This Row],[SupProd]]=" "," "," - "&amp;Tabel_Forespørgsel_fra_Visma28[[#This Row],[SupProd]])</f>
        <v xml:space="preserve"> </v>
      </c>
      <c r="E4326" t="s">
        <v>16</v>
      </c>
      <c r="F4326" t="str">
        <f>IF(Tabel_Forespørgsel_fra_Visma28[[#This Row],[SupDescr]]=" "," "," - "&amp;Tabel_Forespørgsel_fra_Visma28[[#This Row],[SupDescr]])</f>
        <v xml:space="preserve"> </v>
      </c>
      <c r="G4326" t="s">
        <v>5974</v>
      </c>
      <c r="H4326">
        <v>1</v>
      </c>
      <c r="I4326" t="str">
        <f>IF(A4326=A4325,I4325&amp;CHAR(10)&amp;"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Logitrans  </v>
      </c>
    </row>
    <row r="4327" spans="1:9" x14ac:dyDescent="0.25">
      <c r="A4327" t="s">
        <v>5975</v>
      </c>
      <c r="B4327">
        <v>76881600</v>
      </c>
      <c r="C4327" t="s">
        <v>16</v>
      </c>
      <c r="D4327" t="str">
        <f>IF(Tabel_Forespørgsel_fra_Visma28[[#This Row],[SupProd]]=" "," "," - "&amp;Tabel_Forespørgsel_fra_Visma28[[#This Row],[SupProd]])</f>
        <v xml:space="preserve"> </v>
      </c>
      <c r="E4327" t="s">
        <v>16</v>
      </c>
      <c r="F4327" t="str">
        <f>IF(Tabel_Forespørgsel_fra_Visma28[[#This Row],[SupDescr]]=" "," "," - "&amp;Tabel_Forespørgsel_fra_Visma28[[#This Row],[SupDescr]])</f>
        <v xml:space="preserve"> </v>
      </c>
      <c r="G4327" t="s">
        <v>5974</v>
      </c>
      <c r="H4327">
        <v>1</v>
      </c>
      <c r="I4327" t="str">
        <f>IF(A4327=A4326,I4326&amp;CHAR(10)&amp;"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Logitrans  </v>
      </c>
    </row>
    <row r="4328" spans="1:9" x14ac:dyDescent="0.25">
      <c r="A4328" t="s">
        <v>6064</v>
      </c>
      <c r="B4328">
        <v>75180019</v>
      </c>
      <c r="C4328" t="s">
        <v>16</v>
      </c>
      <c r="D4328" t="str">
        <f>IF(Tabel_Forespørgsel_fra_Visma28[[#This Row],[SupProd]]=" "," "," - "&amp;Tabel_Forespørgsel_fra_Visma28[[#This Row],[SupProd]])</f>
        <v xml:space="preserve"> </v>
      </c>
      <c r="E4328" t="s">
        <v>16</v>
      </c>
      <c r="F4328" t="str">
        <f>IF(Tabel_Forespørgsel_fra_Visma28[[#This Row],[SupDescr]]=" "," "," - "&amp;Tabel_Forespørgsel_fra_Visma28[[#This Row],[SupDescr]])</f>
        <v xml:space="preserve"> </v>
      </c>
      <c r="G4328" t="s">
        <v>2430</v>
      </c>
      <c r="H4328">
        <v>1</v>
      </c>
      <c r="I4328" t="str">
        <f>IF(A4328=A4327,I4327&amp;CHAR(10)&amp;"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9" spans="1:9" x14ac:dyDescent="0.25">
      <c r="A4329" t="s">
        <v>6168</v>
      </c>
      <c r="B4329">
        <v>75180019</v>
      </c>
      <c r="C4329" t="s">
        <v>16</v>
      </c>
      <c r="D4329" t="str">
        <f>IF(Tabel_Forespørgsel_fra_Visma28[[#This Row],[SupProd]]=" "," "," - "&amp;Tabel_Forespørgsel_fra_Visma28[[#This Row],[SupProd]])</f>
        <v xml:space="preserve"> </v>
      </c>
      <c r="E4329" t="s">
        <v>16</v>
      </c>
      <c r="F4329" t="str">
        <f>IF(Tabel_Forespørgsel_fra_Visma28[[#This Row],[SupDescr]]=" "," "," - "&amp;Tabel_Forespørgsel_fra_Visma28[[#This Row],[SupDescr]])</f>
        <v xml:space="preserve"> </v>
      </c>
      <c r="G4329" t="s">
        <v>2430</v>
      </c>
      <c r="H4329">
        <v>1</v>
      </c>
      <c r="I4329" t="str">
        <f>IF(A4329=A4328,I4328&amp;CHAR(10)&amp;"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0" spans="1:9" x14ac:dyDescent="0.25">
      <c r="A4330" t="s">
        <v>6280</v>
      </c>
      <c r="B4330">
        <v>74762273</v>
      </c>
      <c r="C4330" t="s">
        <v>16</v>
      </c>
      <c r="D4330" t="str">
        <f>IF(Tabel_Forespørgsel_fra_Visma28[[#This Row],[SupProd]]=" "," "," - "&amp;Tabel_Forespørgsel_fra_Visma28[[#This Row],[SupProd]])</f>
        <v xml:space="preserve"> </v>
      </c>
      <c r="E4330" t="s">
        <v>16</v>
      </c>
      <c r="F4330" t="str">
        <f>IF(Tabel_Forespørgsel_fra_Visma28[[#This Row],[SupDescr]]=" "," "," - "&amp;Tabel_Forespørgsel_fra_Visma28[[#This Row],[SupDescr]])</f>
        <v xml:space="preserve"> </v>
      </c>
      <c r="G4330" t="s">
        <v>154</v>
      </c>
      <c r="H4330">
        <v>1</v>
      </c>
      <c r="I4330" t="str">
        <f>IF(A4330=A4329,I4329&amp;CHAR(10)&amp;"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331" spans="1:9" x14ac:dyDescent="0.25">
      <c r="A4331" t="s">
        <v>6279</v>
      </c>
      <c r="B4331">
        <v>74762273</v>
      </c>
      <c r="C4331" t="s">
        <v>16</v>
      </c>
      <c r="D4331" t="str">
        <f>IF(Tabel_Forespørgsel_fra_Visma28[[#This Row],[SupProd]]=" "," "," - "&amp;Tabel_Forespørgsel_fra_Visma28[[#This Row],[SupProd]])</f>
        <v xml:space="preserve"> </v>
      </c>
      <c r="E4331" t="s">
        <v>16</v>
      </c>
      <c r="F4331" t="str">
        <f>IF(Tabel_Forespørgsel_fra_Visma28[[#This Row],[SupDescr]]=" "," "," - "&amp;Tabel_Forespørgsel_fra_Visma28[[#This Row],[SupDescr]])</f>
        <v xml:space="preserve"> </v>
      </c>
      <c r="G4331" t="s">
        <v>154</v>
      </c>
      <c r="H4331">
        <v>1</v>
      </c>
      <c r="I4331" t="str">
        <f>IF(A4331=A4330,I4330&amp;CHAR(10)&amp;"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332" spans="1:9" x14ac:dyDescent="0.25">
      <c r="A4332" t="s">
        <v>6327</v>
      </c>
      <c r="B4332">
        <v>75180019</v>
      </c>
      <c r="C4332" t="s">
        <v>16</v>
      </c>
      <c r="D4332" t="str">
        <f>IF(Tabel_Forespørgsel_fra_Visma28[[#This Row],[SupProd]]=" "," "," - "&amp;Tabel_Forespørgsel_fra_Visma28[[#This Row],[SupProd]])</f>
        <v xml:space="preserve"> </v>
      </c>
      <c r="E4332" t="s">
        <v>16</v>
      </c>
      <c r="F4332" t="str">
        <f>IF(Tabel_Forespørgsel_fra_Visma28[[#This Row],[SupDescr]]=" "," "," - "&amp;Tabel_Forespørgsel_fra_Visma28[[#This Row],[SupDescr]])</f>
        <v xml:space="preserve"> </v>
      </c>
      <c r="G4332" t="s">
        <v>2430</v>
      </c>
      <c r="H4332">
        <v>1</v>
      </c>
      <c r="I4332" t="str">
        <f>IF(A4332=A4331,I4331&amp;CHAR(10)&amp;"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3" spans="1:9" x14ac:dyDescent="0.25">
      <c r="A4333" t="s">
        <v>6334</v>
      </c>
      <c r="B4333">
        <v>75180019</v>
      </c>
      <c r="C4333" t="s">
        <v>16</v>
      </c>
      <c r="D4333" t="str">
        <f>IF(Tabel_Forespørgsel_fra_Visma28[[#This Row],[SupProd]]=" "," "," - "&amp;Tabel_Forespørgsel_fra_Visma28[[#This Row],[SupProd]])</f>
        <v xml:space="preserve"> </v>
      </c>
      <c r="E4333" t="s">
        <v>16</v>
      </c>
      <c r="F4333" t="str">
        <f>IF(Tabel_Forespørgsel_fra_Visma28[[#This Row],[SupDescr]]=" "," "," - "&amp;Tabel_Forespørgsel_fra_Visma28[[#This Row],[SupDescr]])</f>
        <v xml:space="preserve"> </v>
      </c>
      <c r="G4333" t="s">
        <v>2430</v>
      </c>
      <c r="H4333">
        <v>1</v>
      </c>
      <c r="I4333" t="str">
        <f>IF(A4333=A4332,I4332&amp;CHAR(10)&amp;"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4" spans="1:9" x14ac:dyDescent="0.25">
      <c r="A4334" t="s">
        <v>6335</v>
      </c>
      <c r="B4334">
        <v>75180019</v>
      </c>
      <c r="C4334" t="s">
        <v>16</v>
      </c>
      <c r="D4334" t="str">
        <f>IF(Tabel_Forespørgsel_fra_Visma28[[#This Row],[SupProd]]=" "," "," - "&amp;Tabel_Forespørgsel_fra_Visma28[[#This Row],[SupProd]])</f>
        <v xml:space="preserve"> </v>
      </c>
      <c r="E4334" t="s">
        <v>16</v>
      </c>
      <c r="F4334" t="str">
        <f>IF(Tabel_Forespørgsel_fra_Visma28[[#This Row],[SupDescr]]=" "," "," - "&amp;Tabel_Forespørgsel_fra_Visma28[[#This Row],[SupDescr]])</f>
        <v xml:space="preserve"> </v>
      </c>
      <c r="G4334" t="s">
        <v>2430</v>
      </c>
      <c r="H4334">
        <v>1</v>
      </c>
      <c r="I4334" t="str">
        <f>IF(A4334=A4333,I4333&amp;CHAR(10)&amp;"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5" spans="1:9" x14ac:dyDescent="0.25">
      <c r="A4335" t="s">
        <v>6328</v>
      </c>
      <c r="B4335">
        <v>75180019</v>
      </c>
      <c r="C4335" t="s">
        <v>16</v>
      </c>
      <c r="D4335" t="str">
        <f>IF(Tabel_Forespørgsel_fra_Visma28[[#This Row],[SupProd]]=" "," "," - "&amp;Tabel_Forespørgsel_fra_Visma28[[#This Row],[SupProd]])</f>
        <v xml:space="preserve"> </v>
      </c>
      <c r="E4335" t="s">
        <v>16</v>
      </c>
      <c r="F4335" t="str">
        <f>IF(Tabel_Forespørgsel_fra_Visma28[[#This Row],[SupDescr]]=" "," "," - "&amp;Tabel_Forespørgsel_fra_Visma28[[#This Row],[SupDescr]])</f>
        <v xml:space="preserve"> </v>
      </c>
      <c r="G4335" t="s">
        <v>2430</v>
      </c>
      <c r="H4335">
        <v>1</v>
      </c>
      <c r="I4335" t="str">
        <f>IF(A4335=A4334,I4334&amp;CHAR(10)&amp;"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6" spans="1:9" x14ac:dyDescent="0.25">
      <c r="A4336" t="s">
        <v>6329</v>
      </c>
      <c r="B4336">
        <v>75180019</v>
      </c>
      <c r="C4336" t="s">
        <v>16</v>
      </c>
      <c r="D4336" t="str">
        <f>IF(Tabel_Forespørgsel_fra_Visma28[[#This Row],[SupProd]]=" "," "," - "&amp;Tabel_Forespørgsel_fra_Visma28[[#This Row],[SupProd]])</f>
        <v xml:space="preserve"> </v>
      </c>
      <c r="E4336" t="s">
        <v>16</v>
      </c>
      <c r="F4336" t="str">
        <f>IF(Tabel_Forespørgsel_fra_Visma28[[#This Row],[SupDescr]]=" "," "," - "&amp;Tabel_Forespørgsel_fra_Visma28[[#This Row],[SupDescr]])</f>
        <v xml:space="preserve"> </v>
      </c>
      <c r="G4336" t="s">
        <v>2430</v>
      </c>
      <c r="H4336">
        <v>1</v>
      </c>
      <c r="I4336" t="str">
        <f>IF(A4336=A4335,I4335&amp;CHAR(10)&amp;"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7" spans="1:9" x14ac:dyDescent="0.25">
      <c r="A4337" t="s">
        <v>6330</v>
      </c>
      <c r="B4337">
        <v>75180019</v>
      </c>
      <c r="C4337" t="s">
        <v>16</v>
      </c>
      <c r="D4337" t="str">
        <f>IF(Tabel_Forespørgsel_fra_Visma28[[#This Row],[SupProd]]=" "," "," - "&amp;Tabel_Forespørgsel_fra_Visma28[[#This Row],[SupProd]])</f>
        <v xml:space="preserve"> </v>
      </c>
      <c r="E4337" t="s">
        <v>16</v>
      </c>
      <c r="F4337" t="str">
        <f>IF(Tabel_Forespørgsel_fra_Visma28[[#This Row],[SupDescr]]=" "," "," - "&amp;Tabel_Forespørgsel_fra_Visma28[[#This Row],[SupDescr]])</f>
        <v xml:space="preserve"> </v>
      </c>
      <c r="G4337" t="s">
        <v>2430</v>
      </c>
      <c r="H4337">
        <v>1</v>
      </c>
      <c r="I4337" t="str">
        <f>IF(A4337=A4336,I4336&amp;CHAR(10)&amp;"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8" spans="1:9" x14ac:dyDescent="0.25">
      <c r="A4338" t="s">
        <v>6336</v>
      </c>
      <c r="B4338">
        <v>75180019</v>
      </c>
      <c r="C4338" t="s">
        <v>16</v>
      </c>
      <c r="D4338" t="str">
        <f>IF(Tabel_Forespørgsel_fra_Visma28[[#This Row],[SupProd]]=" "," "," - "&amp;Tabel_Forespørgsel_fra_Visma28[[#This Row],[SupProd]])</f>
        <v xml:space="preserve"> </v>
      </c>
      <c r="E4338" t="s">
        <v>16</v>
      </c>
      <c r="F4338" t="str">
        <f>IF(Tabel_Forespørgsel_fra_Visma28[[#This Row],[SupDescr]]=" "," "," - "&amp;Tabel_Forespørgsel_fra_Visma28[[#This Row],[SupDescr]])</f>
        <v xml:space="preserve"> </v>
      </c>
      <c r="G4338" t="s">
        <v>2430</v>
      </c>
      <c r="H4338">
        <v>1</v>
      </c>
      <c r="I4338" t="str">
        <f>IF(A4338=A4337,I4337&amp;CHAR(10)&amp;"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9" spans="1:9" x14ac:dyDescent="0.25">
      <c r="A4339" t="s">
        <v>6337</v>
      </c>
      <c r="B4339">
        <v>75180019</v>
      </c>
      <c r="C4339" t="s">
        <v>16</v>
      </c>
      <c r="D4339" t="str">
        <f>IF(Tabel_Forespørgsel_fra_Visma28[[#This Row],[SupProd]]=" "," "," - "&amp;Tabel_Forespørgsel_fra_Visma28[[#This Row],[SupProd]])</f>
        <v xml:space="preserve"> </v>
      </c>
      <c r="E4339" t="s">
        <v>16</v>
      </c>
      <c r="F4339" t="str">
        <f>IF(Tabel_Forespørgsel_fra_Visma28[[#This Row],[SupDescr]]=" "," "," - "&amp;Tabel_Forespørgsel_fra_Visma28[[#This Row],[SupDescr]])</f>
        <v xml:space="preserve"> </v>
      </c>
      <c r="G4339" t="s">
        <v>2430</v>
      </c>
      <c r="H4339">
        <v>1</v>
      </c>
      <c r="I4339" t="str">
        <f>IF(A4339=A4338,I4338&amp;CHAR(10)&amp;"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0" spans="1:9" x14ac:dyDescent="0.25">
      <c r="A4340" t="s">
        <v>6331</v>
      </c>
      <c r="B4340">
        <v>75180019</v>
      </c>
      <c r="C4340" t="s">
        <v>16</v>
      </c>
      <c r="D4340" t="str">
        <f>IF(Tabel_Forespørgsel_fra_Visma28[[#This Row],[SupProd]]=" "," "," - "&amp;Tabel_Forespørgsel_fra_Visma28[[#This Row],[SupProd]])</f>
        <v xml:space="preserve"> </v>
      </c>
      <c r="E4340" t="s">
        <v>16</v>
      </c>
      <c r="F4340" t="str">
        <f>IF(Tabel_Forespørgsel_fra_Visma28[[#This Row],[SupDescr]]=" "," "," - "&amp;Tabel_Forespørgsel_fra_Visma28[[#This Row],[SupDescr]])</f>
        <v xml:space="preserve"> </v>
      </c>
      <c r="G4340" t="s">
        <v>2430</v>
      </c>
      <c r="H4340">
        <v>1</v>
      </c>
      <c r="I4340" t="str">
        <f>IF(A4340=A4339,I4339&amp;CHAR(10)&amp;"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1" spans="1:9" x14ac:dyDescent="0.25">
      <c r="A4341" t="s">
        <v>6332</v>
      </c>
      <c r="B4341">
        <v>75180019</v>
      </c>
      <c r="C4341" t="s">
        <v>16</v>
      </c>
      <c r="D4341" t="str">
        <f>IF(Tabel_Forespørgsel_fra_Visma28[[#This Row],[SupProd]]=" "," "," - "&amp;Tabel_Forespørgsel_fra_Visma28[[#This Row],[SupProd]])</f>
        <v xml:space="preserve"> </v>
      </c>
      <c r="E4341" t="s">
        <v>16</v>
      </c>
      <c r="F4341" t="str">
        <f>IF(Tabel_Forespørgsel_fra_Visma28[[#This Row],[SupDescr]]=" "," "," - "&amp;Tabel_Forespørgsel_fra_Visma28[[#This Row],[SupDescr]])</f>
        <v xml:space="preserve"> </v>
      </c>
      <c r="G4341" t="s">
        <v>2430</v>
      </c>
      <c r="H4341">
        <v>1</v>
      </c>
      <c r="I4341" t="str">
        <f>IF(A4341=A4340,I4340&amp;CHAR(10)&amp;"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2" spans="1:9" x14ac:dyDescent="0.25">
      <c r="A4342" t="s">
        <v>6333</v>
      </c>
      <c r="B4342">
        <v>75180019</v>
      </c>
      <c r="C4342" t="s">
        <v>16</v>
      </c>
      <c r="D4342" t="str">
        <f>IF(Tabel_Forespørgsel_fra_Visma28[[#This Row],[SupProd]]=" "," "," - "&amp;Tabel_Forespørgsel_fra_Visma28[[#This Row],[SupProd]])</f>
        <v xml:space="preserve"> </v>
      </c>
      <c r="E4342" t="s">
        <v>16</v>
      </c>
      <c r="F4342" t="str">
        <f>IF(Tabel_Forespørgsel_fra_Visma28[[#This Row],[SupDescr]]=" "," "," - "&amp;Tabel_Forespørgsel_fra_Visma28[[#This Row],[SupDescr]])</f>
        <v xml:space="preserve"> </v>
      </c>
      <c r="G4342" t="s">
        <v>2430</v>
      </c>
      <c r="H4342">
        <v>1</v>
      </c>
      <c r="I4342" t="str">
        <f>IF(A4342=A4341,I4341&amp;CHAR(10)&amp;"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3" spans="1:9" x14ac:dyDescent="0.25">
      <c r="A4343" t="s">
        <v>6530</v>
      </c>
      <c r="B4343">
        <v>75223099</v>
      </c>
      <c r="C4343" t="s">
        <v>16</v>
      </c>
      <c r="D4343" t="str">
        <f>IF(Tabel_Forespørgsel_fra_Visma28[[#This Row],[SupProd]]=" "," "," - "&amp;Tabel_Forespørgsel_fra_Visma28[[#This Row],[SupProd]])</f>
        <v xml:space="preserve"> </v>
      </c>
      <c r="E4343" t="s">
        <v>16</v>
      </c>
      <c r="F4343" t="str">
        <f>IF(Tabel_Forespørgsel_fra_Visma28[[#This Row],[SupDescr]]=" "," "," - "&amp;Tabel_Forespørgsel_fra_Visma28[[#This Row],[SupDescr]])</f>
        <v xml:space="preserve"> </v>
      </c>
      <c r="G4343" t="s">
        <v>3341</v>
      </c>
      <c r="H4343">
        <v>1</v>
      </c>
      <c r="I4343" t="str">
        <f>IF(A4343=A4342,I4342&amp;CHAR(10)&amp;"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4344" spans="1:9" x14ac:dyDescent="0.25">
      <c r="A4344" t="s">
        <v>6430</v>
      </c>
      <c r="B4344">
        <v>75180019</v>
      </c>
      <c r="C4344" t="s">
        <v>16</v>
      </c>
      <c r="D4344" t="str">
        <f>IF(Tabel_Forespørgsel_fra_Visma28[[#This Row],[SupProd]]=" "," "," - "&amp;Tabel_Forespørgsel_fra_Visma28[[#This Row],[SupProd]])</f>
        <v xml:space="preserve"> </v>
      </c>
      <c r="E4344" t="s">
        <v>16</v>
      </c>
      <c r="F4344" t="str">
        <f>IF(Tabel_Forespørgsel_fra_Visma28[[#This Row],[SupDescr]]=" "," "," - "&amp;Tabel_Forespørgsel_fra_Visma28[[#This Row],[SupDescr]])</f>
        <v xml:space="preserve"> </v>
      </c>
      <c r="G4344" t="s">
        <v>2430</v>
      </c>
      <c r="H4344">
        <v>1</v>
      </c>
      <c r="I4344" t="str">
        <f>IF(A4344=A4343,I4343&amp;CHAR(10)&amp;"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5" spans="1:9" x14ac:dyDescent="0.25">
      <c r="A4345" t="s">
        <v>6426</v>
      </c>
      <c r="B4345">
        <v>75180019</v>
      </c>
      <c r="C4345" t="s">
        <v>16</v>
      </c>
      <c r="D4345" t="str">
        <f>IF(Tabel_Forespørgsel_fra_Visma28[[#This Row],[SupProd]]=" "," "," - "&amp;Tabel_Forespørgsel_fra_Visma28[[#This Row],[SupProd]])</f>
        <v xml:space="preserve"> </v>
      </c>
      <c r="E4345" t="s">
        <v>16</v>
      </c>
      <c r="F4345" t="str">
        <f>IF(Tabel_Forespørgsel_fra_Visma28[[#This Row],[SupDescr]]=" "," "," - "&amp;Tabel_Forespørgsel_fra_Visma28[[#This Row],[SupDescr]])</f>
        <v xml:space="preserve"> </v>
      </c>
      <c r="G4345" t="s">
        <v>2430</v>
      </c>
      <c r="H4345">
        <v>1</v>
      </c>
      <c r="I4345" t="str">
        <f>IF(A4345=A4344,I4344&amp;CHAR(10)&amp;"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6" spans="1:9" x14ac:dyDescent="0.25">
      <c r="A4346" t="s">
        <v>6439</v>
      </c>
      <c r="B4346">
        <v>75180019</v>
      </c>
      <c r="C4346" t="s">
        <v>16</v>
      </c>
      <c r="D4346" t="str">
        <f>IF(Tabel_Forespørgsel_fra_Visma28[[#This Row],[SupProd]]=" "," "," - "&amp;Tabel_Forespørgsel_fra_Visma28[[#This Row],[SupProd]])</f>
        <v xml:space="preserve"> </v>
      </c>
      <c r="E4346" t="s">
        <v>16</v>
      </c>
      <c r="F4346" t="str">
        <f>IF(Tabel_Forespørgsel_fra_Visma28[[#This Row],[SupDescr]]=" "," "," - "&amp;Tabel_Forespørgsel_fra_Visma28[[#This Row],[SupDescr]])</f>
        <v xml:space="preserve"> </v>
      </c>
      <c r="G4346" t="s">
        <v>2430</v>
      </c>
      <c r="H4346">
        <v>1</v>
      </c>
      <c r="I4346" t="str">
        <f>IF(A4346=A4345,I4345&amp;CHAR(10)&amp;"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7" spans="1:9" x14ac:dyDescent="0.25">
      <c r="A4347" t="s">
        <v>6424</v>
      </c>
      <c r="B4347">
        <v>75180019</v>
      </c>
      <c r="C4347" t="s">
        <v>16</v>
      </c>
      <c r="D4347" t="str">
        <f>IF(Tabel_Forespørgsel_fra_Visma28[[#This Row],[SupProd]]=" "," "," - "&amp;Tabel_Forespørgsel_fra_Visma28[[#This Row],[SupProd]])</f>
        <v xml:space="preserve"> </v>
      </c>
      <c r="E4347" t="s">
        <v>16</v>
      </c>
      <c r="F4347" t="str">
        <f>IF(Tabel_Forespørgsel_fra_Visma28[[#This Row],[SupDescr]]=" "," "," - "&amp;Tabel_Forespørgsel_fra_Visma28[[#This Row],[SupDescr]])</f>
        <v xml:space="preserve"> </v>
      </c>
      <c r="G4347" t="s">
        <v>2430</v>
      </c>
      <c r="H4347">
        <v>1</v>
      </c>
      <c r="I4347" t="str">
        <f>IF(A4347=A4346,I4346&amp;CHAR(10)&amp;"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8" spans="1:9" x14ac:dyDescent="0.25">
      <c r="A4348" t="s">
        <v>6431</v>
      </c>
      <c r="B4348">
        <v>75180019</v>
      </c>
      <c r="C4348" t="s">
        <v>16</v>
      </c>
      <c r="D4348" t="str">
        <f>IF(Tabel_Forespørgsel_fra_Visma28[[#This Row],[SupProd]]=" "," "," - "&amp;Tabel_Forespørgsel_fra_Visma28[[#This Row],[SupProd]])</f>
        <v xml:space="preserve"> </v>
      </c>
      <c r="E4348" t="s">
        <v>16</v>
      </c>
      <c r="F4348" t="str">
        <f>IF(Tabel_Forespørgsel_fra_Visma28[[#This Row],[SupDescr]]=" "," "," - "&amp;Tabel_Forespørgsel_fra_Visma28[[#This Row],[SupDescr]])</f>
        <v xml:space="preserve"> </v>
      </c>
      <c r="G4348" t="s">
        <v>2430</v>
      </c>
      <c r="H4348">
        <v>1</v>
      </c>
      <c r="I4348" t="str">
        <f>IF(A4348=A4347,I4347&amp;CHAR(10)&amp;"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9" spans="1:9" x14ac:dyDescent="0.25">
      <c r="A4349" t="s">
        <v>6433</v>
      </c>
      <c r="B4349">
        <v>75180019</v>
      </c>
      <c r="C4349" t="s">
        <v>16</v>
      </c>
      <c r="D4349" t="str">
        <f>IF(Tabel_Forespørgsel_fra_Visma28[[#This Row],[SupProd]]=" "," "," - "&amp;Tabel_Forespørgsel_fra_Visma28[[#This Row],[SupProd]])</f>
        <v xml:space="preserve"> </v>
      </c>
      <c r="E4349" t="s">
        <v>16</v>
      </c>
      <c r="F4349" t="str">
        <f>IF(Tabel_Forespørgsel_fra_Visma28[[#This Row],[SupDescr]]=" "," "," - "&amp;Tabel_Forespørgsel_fra_Visma28[[#This Row],[SupDescr]])</f>
        <v xml:space="preserve"> </v>
      </c>
      <c r="G4349" t="s">
        <v>2430</v>
      </c>
      <c r="H4349">
        <v>1</v>
      </c>
      <c r="I4349" t="str">
        <f>IF(A4349=A4348,I4348&amp;CHAR(10)&amp;"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0" spans="1:9" x14ac:dyDescent="0.25">
      <c r="A4350" t="s">
        <v>6436</v>
      </c>
      <c r="B4350">
        <v>75180019</v>
      </c>
      <c r="C4350" t="s">
        <v>16</v>
      </c>
      <c r="D4350" t="str">
        <f>IF(Tabel_Forespørgsel_fra_Visma28[[#This Row],[SupProd]]=" "," "," - "&amp;Tabel_Forespørgsel_fra_Visma28[[#This Row],[SupProd]])</f>
        <v xml:space="preserve"> </v>
      </c>
      <c r="E4350" t="s">
        <v>16</v>
      </c>
      <c r="F4350" t="str">
        <f>IF(Tabel_Forespørgsel_fra_Visma28[[#This Row],[SupDescr]]=" "," "," - "&amp;Tabel_Forespørgsel_fra_Visma28[[#This Row],[SupDescr]])</f>
        <v xml:space="preserve"> </v>
      </c>
      <c r="G4350" t="s">
        <v>2430</v>
      </c>
      <c r="H4350">
        <v>1</v>
      </c>
      <c r="I4350" t="str">
        <f>IF(A4350=A4349,I4349&amp;CHAR(10)&amp;"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1" spans="1:9" x14ac:dyDescent="0.25">
      <c r="A4351" t="s">
        <v>6434</v>
      </c>
      <c r="B4351">
        <v>75180019</v>
      </c>
      <c r="C4351" t="s">
        <v>16</v>
      </c>
      <c r="D4351" t="str">
        <f>IF(Tabel_Forespørgsel_fra_Visma28[[#This Row],[SupProd]]=" "," "," - "&amp;Tabel_Forespørgsel_fra_Visma28[[#This Row],[SupProd]])</f>
        <v xml:space="preserve"> </v>
      </c>
      <c r="E4351" t="s">
        <v>16</v>
      </c>
      <c r="F4351" t="str">
        <f>IF(Tabel_Forespørgsel_fra_Visma28[[#This Row],[SupDescr]]=" "," "," - "&amp;Tabel_Forespørgsel_fra_Visma28[[#This Row],[SupDescr]])</f>
        <v xml:space="preserve"> </v>
      </c>
      <c r="G4351" t="s">
        <v>2430</v>
      </c>
      <c r="H4351">
        <v>1</v>
      </c>
      <c r="I4351" t="str">
        <f>IF(A4351=A4350,I4350&amp;CHAR(10)&amp;"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2" spans="1:9" x14ac:dyDescent="0.25">
      <c r="A4352" t="s">
        <v>6435</v>
      </c>
      <c r="B4352">
        <v>75180019</v>
      </c>
      <c r="C4352" t="s">
        <v>16</v>
      </c>
      <c r="D4352" t="str">
        <f>IF(Tabel_Forespørgsel_fra_Visma28[[#This Row],[SupProd]]=" "," "," - "&amp;Tabel_Forespørgsel_fra_Visma28[[#This Row],[SupProd]])</f>
        <v xml:space="preserve"> </v>
      </c>
      <c r="E4352" t="s">
        <v>16</v>
      </c>
      <c r="F4352" t="str">
        <f>IF(Tabel_Forespørgsel_fra_Visma28[[#This Row],[SupDescr]]=" "," "," - "&amp;Tabel_Forespørgsel_fra_Visma28[[#This Row],[SupDescr]])</f>
        <v xml:space="preserve"> </v>
      </c>
      <c r="G4352" t="s">
        <v>2430</v>
      </c>
      <c r="H4352">
        <v>1</v>
      </c>
      <c r="I4352" t="str">
        <f>IF(A4352=A4351,I4351&amp;CHAR(10)&amp;"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3" spans="1:9" x14ac:dyDescent="0.25">
      <c r="A4353" t="s">
        <v>6432</v>
      </c>
      <c r="B4353">
        <v>75180019</v>
      </c>
      <c r="C4353" t="s">
        <v>16</v>
      </c>
      <c r="D4353" t="str">
        <f>IF(Tabel_Forespørgsel_fra_Visma28[[#This Row],[SupProd]]=" "," "," - "&amp;Tabel_Forespørgsel_fra_Visma28[[#This Row],[SupProd]])</f>
        <v xml:space="preserve"> </v>
      </c>
      <c r="E4353" t="s">
        <v>16</v>
      </c>
      <c r="F4353" t="str">
        <f>IF(Tabel_Forespørgsel_fra_Visma28[[#This Row],[SupDescr]]=" "," "," - "&amp;Tabel_Forespørgsel_fra_Visma28[[#This Row],[SupDescr]])</f>
        <v xml:space="preserve"> </v>
      </c>
      <c r="G4353" t="s">
        <v>2430</v>
      </c>
      <c r="H4353">
        <v>1</v>
      </c>
      <c r="I4353" t="str">
        <f>IF(A4353=A4352,I4352&amp;CHAR(10)&amp;"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4" spans="1:9" x14ac:dyDescent="0.25">
      <c r="A4354" t="s">
        <v>6437</v>
      </c>
      <c r="B4354">
        <v>75180019</v>
      </c>
      <c r="C4354" t="s">
        <v>16</v>
      </c>
      <c r="D4354" t="str">
        <f>IF(Tabel_Forespørgsel_fra_Visma28[[#This Row],[SupProd]]=" "," "," - "&amp;Tabel_Forespørgsel_fra_Visma28[[#This Row],[SupProd]])</f>
        <v xml:space="preserve"> </v>
      </c>
      <c r="E4354" t="s">
        <v>16</v>
      </c>
      <c r="F4354" t="str">
        <f>IF(Tabel_Forespørgsel_fra_Visma28[[#This Row],[SupDescr]]=" "," "," - "&amp;Tabel_Forespørgsel_fra_Visma28[[#This Row],[SupDescr]])</f>
        <v xml:space="preserve"> </v>
      </c>
      <c r="G4354" t="s">
        <v>2430</v>
      </c>
      <c r="H4354">
        <v>1</v>
      </c>
      <c r="I4354" t="str">
        <f>IF(A4354=A4353,I4353&amp;CHAR(10)&amp;"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5" spans="1:9" x14ac:dyDescent="0.25">
      <c r="A4355" t="s">
        <v>6419</v>
      </c>
      <c r="B4355">
        <v>75180019</v>
      </c>
      <c r="C4355" t="s">
        <v>16</v>
      </c>
      <c r="D4355" t="str">
        <f>IF(Tabel_Forespørgsel_fra_Visma28[[#This Row],[SupProd]]=" "," "," - "&amp;Tabel_Forespørgsel_fra_Visma28[[#This Row],[SupProd]])</f>
        <v xml:space="preserve"> </v>
      </c>
      <c r="E4355" t="s">
        <v>16</v>
      </c>
      <c r="F4355" t="str">
        <f>IF(Tabel_Forespørgsel_fra_Visma28[[#This Row],[SupDescr]]=" "," "," - "&amp;Tabel_Forespørgsel_fra_Visma28[[#This Row],[SupDescr]])</f>
        <v xml:space="preserve"> </v>
      </c>
      <c r="G4355" t="s">
        <v>2430</v>
      </c>
      <c r="H4355">
        <v>1</v>
      </c>
      <c r="I4355" t="str">
        <f>IF(A4355=A4354,I4354&amp;CHAR(10)&amp;"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6" spans="1:9" x14ac:dyDescent="0.25">
      <c r="A4356" t="s">
        <v>6420</v>
      </c>
      <c r="B4356">
        <v>75180019</v>
      </c>
      <c r="C4356" t="s">
        <v>16</v>
      </c>
      <c r="D4356" t="str">
        <f>IF(Tabel_Forespørgsel_fra_Visma28[[#This Row],[SupProd]]=" "," "," - "&amp;Tabel_Forespørgsel_fra_Visma28[[#This Row],[SupProd]])</f>
        <v xml:space="preserve"> </v>
      </c>
      <c r="E4356" t="s">
        <v>16</v>
      </c>
      <c r="F4356" t="str">
        <f>IF(Tabel_Forespørgsel_fra_Visma28[[#This Row],[SupDescr]]=" "," "," - "&amp;Tabel_Forespørgsel_fra_Visma28[[#This Row],[SupDescr]])</f>
        <v xml:space="preserve"> </v>
      </c>
      <c r="G4356" t="s">
        <v>2430</v>
      </c>
      <c r="H4356">
        <v>1</v>
      </c>
      <c r="I4356" t="str">
        <f>IF(A4356=A4355,I4355&amp;CHAR(10)&amp;"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7" spans="1:9" x14ac:dyDescent="0.25">
      <c r="A4357" t="s">
        <v>6421</v>
      </c>
      <c r="B4357">
        <v>75180019</v>
      </c>
      <c r="C4357" t="s">
        <v>16</v>
      </c>
      <c r="D4357" t="str">
        <f>IF(Tabel_Forespørgsel_fra_Visma28[[#This Row],[SupProd]]=" "," "," - "&amp;Tabel_Forespørgsel_fra_Visma28[[#This Row],[SupProd]])</f>
        <v xml:space="preserve"> </v>
      </c>
      <c r="E4357" t="s">
        <v>16</v>
      </c>
      <c r="F4357" t="str">
        <f>IF(Tabel_Forespørgsel_fra_Visma28[[#This Row],[SupDescr]]=" "," "," - "&amp;Tabel_Forespørgsel_fra_Visma28[[#This Row],[SupDescr]])</f>
        <v xml:space="preserve"> </v>
      </c>
      <c r="G4357" t="s">
        <v>2430</v>
      </c>
      <c r="H4357">
        <v>1</v>
      </c>
      <c r="I4357" t="str">
        <f>IF(A4357=A4356,I4356&amp;CHAR(10)&amp;"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8" spans="1:9" x14ac:dyDescent="0.25">
      <c r="A4358" t="s">
        <v>6601</v>
      </c>
      <c r="B4358">
        <v>75180019</v>
      </c>
      <c r="C4358" t="s">
        <v>16</v>
      </c>
      <c r="D4358" t="str">
        <f>IF(Tabel_Forespørgsel_fra_Visma28[[#This Row],[SupProd]]=" "," "," - "&amp;Tabel_Forespørgsel_fra_Visma28[[#This Row],[SupProd]])</f>
        <v xml:space="preserve"> </v>
      </c>
      <c r="E4358" t="s">
        <v>16</v>
      </c>
      <c r="F4358" t="str">
        <f>IF(Tabel_Forespørgsel_fra_Visma28[[#This Row],[SupDescr]]=" "," "," - "&amp;Tabel_Forespørgsel_fra_Visma28[[#This Row],[SupDescr]])</f>
        <v xml:space="preserve"> </v>
      </c>
      <c r="G4358" t="s">
        <v>2430</v>
      </c>
      <c r="H4358">
        <v>1</v>
      </c>
      <c r="I4358" t="str">
        <f>IF(A4358=A4357,I4357&amp;CHAR(10)&amp;"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9" spans="1:9" x14ac:dyDescent="0.25">
      <c r="A4359" t="s">
        <v>6596</v>
      </c>
      <c r="B4359">
        <v>75180019</v>
      </c>
      <c r="C4359" t="s">
        <v>16</v>
      </c>
      <c r="D4359" t="str">
        <f>IF(Tabel_Forespørgsel_fra_Visma28[[#This Row],[SupProd]]=" "," "," - "&amp;Tabel_Forespørgsel_fra_Visma28[[#This Row],[SupProd]])</f>
        <v xml:space="preserve"> </v>
      </c>
      <c r="E4359" t="s">
        <v>16</v>
      </c>
      <c r="F4359" t="str">
        <f>IF(Tabel_Forespørgsel_fra_Visma28[[#This Row],[SupDescr]]=" "," "," - "&amp;Tabel_Forespørgsel_fra_Visma28[[#This Row],[SupDescr]])</f>
        <v xml:space="preserve"> </v>
      </c>
      <c r="G4359" t="s">
        <v>2430</v>
      </c>
      <c r="H4359">
        <v>1</v>
      </c>
      <c r="I4359" t="str">
        <f>IF(A4359=A4358,I4358&amp;CHAR(10)&amp;"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0" spans="1:9" x14ac:dyDescent="0.25">
      <c r="A4360" t="s">
        <v>6604</v>
      </c>
      <c r="B4360">
        <v>75180019</v>
      </c>
      <c r="C4360" t="s">
        <v>16</v>
      </c>
      <c r="D4360" t="str">
        <f>IF(Tabel_Forespørgsel_fra_Visma28[[#This Row],[SupProd]]=" "," "," - "&amp;Tabel_Forespørgsel_fra_Visma28[[#This Row],[SupProd]])</f>
        <v xml:space="preserve"> </v>
      </c>
      <c r="E4360" t="s">
        <v>16</v>
      </c>
      <c r="F4360" t="str">
        <f>IF(Tabel_Forespørgsel_fra_Visma28[[#This Row],[SupDescr]]=" "," "," - "&amp;Tabel_Forespørgsel_fra_Visma28[[#This Row],[SupDescr]])</f>
        <v xml:space="preserve"> </v>
      </c>
      <c r="G4360" t="s">
        <v>2430</v>
      </c>
      <c r="H4360">
        <v>1</v>
      </c>
      <c r="I4360" t="str">
        <f>IF(A4360=A4359,I4359&amp;CHAR(10)&amp;"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1" spans="1:9" x14ac:dyDescent="0.25">
      <c r="A4361" t="s">
        <v>6603</v>
      </c>
      <c r="B4361">
        <v>75180019</v>
      </c>
      <c r="C4361" t="s">
        <v>16</v>
      </c>
      <c r="D4361" t="str">
        <f>IF(Tabel_Forespørgsel_fra_Visma28[[#This Row],[SupProd]]=" "," "," - "&amp;Tabel_Forespørgsel_fra_Visma28[[#This Row],[SupProd]])</f>
        <v xml:space="preserve"> </v>
      </c>
      <c r="E4361" t="s">
        <v>16</v>
      </c>
      <c r="F4361" t="str">
        <f>IF(Tabel_Forespørgsel_fra_Visma28[[#This Row],[SupDescr]]=" "," "," - "&amp;Tabel_Forespørgsel_fra_Visma28[[#This Row],[SupDescr]])</f>
        <v xml:space="preserve"> </v>
      </c>
      <c r="G4361" t="s">
        <v>2430</v>
      </c>
      <c r="H4361">
        <v>1</v>
      </c>
      <c r="I4361" t="str">
        <f>IF(A4361=A4360,I4360&amp;CHAR(10)&amp;"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2" spans="1:9" x14ac:dyDescent="0.25">
      <c r="A4362" t="s">
        <v>6845</v>
      </c>
      <c r="B4362">
        <v>75180019</v>
      </c>
      <c r="C4362" t="s">
        <v>16</v>
      </c>
      <c r="D4362" t="str">
        <f>IF(Tabel_Forespørgsel_fra_Visma28[[#This Row],[SupProd]]=" "," "," - "&amp;Tabel_Forespørgsel_fra_Visma28[[#This Row],[SupProd]])</f>
        <v xml:space="preserve"> </v>
      </c>
      <c r="E4362" t="s">
        <v>16</v>
      </c>
      <c r="F4362" t="str">
        <f>IF(Tabel_Forespørgsel_fra_Visma28[[#This Row],[SupDescr]]=" "," "," - "&amp;Tabel_Forespørgsel_fra_Visma28[[#This Row],[SupDescr]])</f>
        <v xml:space="preserve"> </v>
      </c>
      <c r="G4362" t="s">
        <v>2430</v>
      </c>
      <c r="H4362">
        <v>1</v>
      </c>
      <c r="I4362" t="str">
        <f>IF(A4362=A4361,I4361&amp;CHAR(10)&amp;"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3" spans="1:9" x14ac:dyDescent="0.25">
      <c r="A4363" t="s">
        <v>6889</v>
      </c>
      <c r="B4363">
        <v>75180019</v>
      </c>
      <c r="C4363" t="s">
        <v>16</v>
      </c>
      <c r="D4363" t="str">
        <f>IF(Tabel_Forespørgsel_fra_Visma28[[#This Row],[SupProd]]=" "," "," - "&amp;Tabel_Forespørgsel_fra_Visma28[[#This Row],[SupProd]])</f>
        <v xml:space="preserve"> </v>
      </c>
      <c r="E4363" t="s">
        <v>16</v>
      </c>
      <c r="F4363" t="str">
        <f>IF(Tabel_Forespørgsel_fra_Visma28[[#This Row],[SupDescr]]=" "," "," - "&amp;Tabel_Forespørgsel_fra_Visma28[[#This Row],[SupDescr]])</f>
        <v xml:space="preserve"> </v>
      </c>
      <c r="G4363" t="s">
        <v>2430</v>
      </c>
      <c r="H4363">
        <v>1</v>
      </c>
      <c r="I4363" t="str">
        <f>IF(A4363=A4362,I4362&amp;CHAR(10)&amp;"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4" spans="1:9" x14ac:dyDescent="0.25">
      <c r="A4364" t="s">
        <v>6833</v>
      </c>
      <c r="B4364">
        <v>75180019</v>
      </c>
      <c r="C4364" t="s">
        <v>16</v>
      </c>
      <c r="D4364" t="str">
        <f>IF(Tabel_Forespørgsel_fra_Visma28[[#This Row],[SupProd]]=" "," "," - "&amp;Tabel_Forespørgsel_fra_Visma28[[#This Row],[SupProd]])</f>
        <v xml:space="preserve"> </v>
      </c>
      <c r="E4364" t="s">
        <v>16</v>
      </c>
      <c r="F4364" t="str">
        <f>IF(Tabel_Forespørgsel_fra_Visma28[[#This Row],[SupDescr]]=" "," "," - "&amp;Tabel_Forespørgsel_fra_Visma28[[#This Row],[SupDescr]])</f>
        <v xml:space="preserve"> </v>
      </c>
      <c r="G4364" t="s">
        <v>2430</v>
      </c>
      <c r="H4364">
        <v>1</v>
      </c>
      <c r="I4364" t="str">
        <f>IF(A4364=A4363,I4363&amp;CHAR(10)&amp;"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5" spans="1:9" x14ac:dyDescent="0.25">
      <c r="A4365" t="s">
        <v>6890</v>
      </c>
      <c r="B4365">
        <v>75180019</v>
      </c>
      <c r="C4365" t="s">
        <v>16</v>
      </c>
      <c r="D4365" t="str">
        <f>IF(Tabel_Forespørgsel_fra_Visma28[[#This Row],[SupProd]]=" "," "," - "&amp;Tabel_Forespørgsel_fra_Visma28[[#This Row],[SupProd]])</f>
        <v xml:space="preserve"> </v>
      </c>
      <c r="E4365" t="s">
        <v>16</v>
      </c>
      <c r="F4365" t="str">
        <f>IF(Tabel_Forespørgsel_fra_Visma28[[#This Row],[SupDescr]]=" "," "," - "&amp;Tabel_Forespørgsel_fra_Visma28[[#This Row],[SupDescr]])</f>
        <v xml:space="preserve"> </v>
      </c>
      <c r="G4365" t="s">
        <v>2430</v>
      </c>
      <c r="H4365">
        <v>1</v>
      </c>
      <c r="I4365" t="str">
        <f>IF(A4365=A4364,I4364&amp;CHAR(10)&amp;"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6" spans="1:9" x14ac:dyDescent="0.25">
      <c r="A4366" t="s">
        <v>6894</v>
      </c>
      <c r="B4366">
        <v>75180019</v>
      </c>
      <c r="C4366" t="s">
        <v>16</v>
      </c>
      <c r="D4366" t="str">
        <f>IF(Tabel_Forespørgsel_fra_Visma28[[#This Row],[SupProd]]=" "," "," - "&amp;Tabel_Forespørgsel_fra_Visma28[[#This Row],[SupProd]])</f>
        <v xml:space="preserve"> </v>
      </c>
      <c r="E4366" t="s">
        <v>16</v>
      </c>
      <c r="F4366" t="str">
        <f>IF(Tabel_Forespørgsel_fra_Visma28[[#This Row],[SupDescr]]=" "," "," - "&amp;Tabel_Forespørgsel_fra_Visma28[[#This Row],[SupDescr]])</f>
        <v xml:space="preserve"> </v>
      </c>
      <c r="G4366" t="s">
        <v>2430</v>
      </c>
      <c r="H4366">
        <v>1</v>
      </c>
      <c r="I4366" t="str">
        <f>IF(A4366=A4365,I4365&amp;CHAR(10)&amp;"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7" spans="1:9" x14ac:dyDescent="0.25">
      <c r="A4367" t="s">
        <v>6895</v>
      </c>
      <c r="B4367">
        <v>75180019</v>
      </c>
      <c r="C4367" t="s">
        <v>16</v>
      </c>
      <c r="D4367" t="str">
        <f>IF(Tabel_Forespørgsel_fra_Visma28[[#This Row],[SupProd]]=" "," "," - "&amp;Tabel_Forespørgsel_fra_Visma28[[#This Row],[SupProd]])</f>
        <v xml:space="preserve"> </v>
      </c>
      <c r="E4367" t="s">
        <v>16</v>
      </c>
      <c r="F4367" t="str">
        <f>IF(Tabel_Forespørgsel_fra_Visma28[[#This Row],[SupDescr]]=" "," "," - "&amp;Tabel_Forespørgsel_fra_Visma28[[#This Row],[SupDescr]])</f>
        <v xml:space="preserve"> </v>
      </c>
      <c r="G4367" t="s">
        <v>2430</v>
      </c>
      <c r="H4367">
        <v>1</v>
      </c>
      <c r="I4367" t="str">
        <f>IF(A4367=A4366,I4366&amp;CHAR(10)&amp;"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8" spans="1:9" x14ac:dyDescent="0.25">
      <c r="A4368" t="s">
        <v>6836</v>
      </c>
      <c r="B4368">
        <v>75180019</v>
      </c>
      <c r="C4368" t="s">
        <v>16</v>
      </c>
      <c r="D4368" t="str">
        <f>IF(Tabel_Forespørgsel_fra_Visma28[[#This Row],[SupProd]]=" "," "," - "&amp;Tabel_Forespørgsel_fra_Visma28[[#This Row],[SupProd]])</f>
        <v xml:space="preserve"> </v>
      </c>
      <c r="E4368" t="s">
        <v>16</v>
      </c>
      <c r="F4368" t="str">
        <f>IF(Tabel_Forespørgsel_fra_Visma28[[#This Row],[SupDescr]]=" "," "," - "&amp;Tabel_Forespørgsel_fra_Visma28[[#This Row],[SupDescr]])</f>
        <v xml:space="preserve"> </v>
      </c>
      <c r="G4368" t="s">
        <v>2430</v>
      </c>
      <c r="H4368">
        <v>1</v>
      </c>
      <c r="I4368" t="str">
        <f>IF(A4368=A4367,I4367&amp;CHAR(10)&amp;"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9" spans="1:9" x14ac:dyDescent="0.25">
      <c r="A4369" t="s">
        <v>6891</v>
      </c>
      <c r="B4369">
        <v>75180019</v>
      </c>
      <c r="C4369" t="s">
        <v>16</v>
      </c>
      <c r="D4369" t="str">
        <f>IF(Tabel_Forespørgsel_fra_Visma28[[#This Row],[SupProd]]=" "," "," - "&amp;Tabel_Forespørgsel_fra_Visma28[[#This Row],[SupProd]])</f>
        <v xml:space="preserve"> </v>
      </c>
      <c r="E4369" t="s">
        <v>16</v>
      </c>
      <c r="F4369" t="str">
        <f>IF(Tabel_Forespørgsel_fra_Visma28[[#This Row],[SupDescr]]=" "," "," - "&amp;Tabel_Forespørgsel_fra_Visma28[[#This Row],[SupDescr]])</f>
        <v xml:space="preserve"> </v>
      </c>
      <c r="G4369" t="s">
        <v>2430</v>
      </c>
      <c r="H4369">
        <v>1</v>
      </c>
      <c r="I4369" t="str">
        <f>IF(A4369=A4368,I4368&amp;CHAR(10)&amp;"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0" spans="1:9" x14ac:dyDescent="0.25">
      <c r="A4370" t="s">
        <v>6892</v>
      </c>
      <c r="B4370">
        <v>75180019</v>
      </c>
      <c r="C4370" t="s">
        <v>16</v>
      </c>
      <c r="D4370" t="str">
        <f>IF(Tabel_Forespørgsel_fra_Visma28[[#This Row],[SupProd]]=" "," "," - "&amp;Tabel_Forespørgsel_fra_Visma28[[#This Row],[SupProd]])</f>
        <v xml:space="preserve"> </v>
      </c>
      <c r="E4370" t="s">
        <v>16</v>
      </c>
      <c r="F4370" t="str">
        <f>IF(Tabel_Forespørgsel_fra_Visma28[[#This Row],[SupDescr]]=" "," "," - "&amp;Tabel_Forespørgsel_fra_Visma28[[#This Row],[SupDescr]])</f>
        <v xml:space="preserve"> </v>
      </c>
      <c r="G4370" t="s">
        <v>2430</v>
      </c>
      <c r="H4370">
        <v>1</v>
      </c>
      <c r="I4370" t="str">
        <f>IF(A4370=A4369,I4369&amp;CHAR(10)&amp;"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1" spans="1:9" x14ac:dyDescent="0.25">
      <c r="A4371" t="s">
        <v>6896</v>
      </c>
      <c r="B4371">
        <v>75180019</v>
      </c>
      <c r="C4371" t="s">
        <v>16</v>
      </c>
      <c r="D4371" t="str">
        <f>IF(Tabel_Forespørgsel_fra_Visma28[[#This Row],[SupProd]]=" "," "," - "&amp;Tabel_Forespørgsel_fra_Visma28[[#This Row],[SupProd]])</f>
        <v xml:space="preserve"> </v>
      </c>
      <c r="E4371" t="s">
        <v>16</v>
      </c>
      <c r="F4371" t="str">
        <f>IF(Tabel_Forespørgsel_fra_Visma28[[#This Row],[SupDescr]]=" "," "," - "&amp;Tabel_Forespørgsel_fra_Visma28[[#This Row],[SupDescr]])</f>
        <v xml:space="preserve"> </v>
      </c>
      <c r="G4371" t="s">
        <v>2430</v>
      </c>
      <c r="H4371">
        <v>1</v>
      </c>
      <c r="I4371" t="str">
        <f>IF(A4371=A4370,I4370&amp;CHAR(10)&amp;"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2" spans="1:9" x14ac:dyDescent="0.25">
      <c r="A4372" t="s">
        <v>6893</v>
      </c>
      <c r="B4372">
        <v>75180019</v>
      </c>
      <c r="C4372" t="s">
        <v>16</v>
      </c>
      <c r="D4372" t="str">
        <f>IF(Tabel_Forespørgsel_fra_Visma28[[#This Row],[SupProd]]=" "," "," - "&amp;Tabel_Forespørgsel_fra_Visma28[[#This Row],[SupProd]])</f>
        <v xml:space="preserve"> </v>
      </c>
      <c r="E4372" t="s">
        <v>16</v>
      </c>
      <c r="F4372" t="str">
        <f>IF(Tabel_Forespørgsel_fra_Visma28[[#This Row],[SupDescr]]=" "," "," - "&amp;Tabel_Forespørgsel_fra_Visma28[[#This Row],[SupDescr]])</f>
        <v xml:space="preserve"> </v>
      </c>
      <c r="G4372" t="s">
        <v>2430</v>
      </c>
      <c r="H4372">
        <v>1</v>
      </c>
      <c r="I4372" t="str">
        <f>IF(A4372=A4371,I4371&amp;CHAR(10)&amp;"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3" spans="1:9" x14ac:dyDescent="0.25">
      <c r="A4373" t="s">
        <v>6897</v>
      </c>
      <c r="B4373">
        <v>75180019</v>
      </c>
      <c r="C4373" t="s">
        <v>16</v>
      </c>
      <c r="D4373" t="str">
        <f>IF(Tabel_Forespørgsel_fra_Visma28[[#This Row],[SupProd]]=" "," "," - "&amp;Tabel_Forespørgsel_fra_Visma28[[#This Row],[SupProd]])</f>
        <v xml:space="preserve"> </v>
      </c>
      <c r="E4373" t="s">
        <v>16</v>
      </c>
      <c r="F4373" t="str">
        <f>IF(Tabel_Forespørgsel_fra_Visma28[[#This Row],[SupDescr]]=" "," "," - "&amp;Tabel_Forespørgsel_fra_Visma28[[#This Row],[SupDescr]])</f>
        <v xml:space="preserve"> </v>
      </c>
      <c r="G4373" t="s">
        <v>2430</v>
      </c>
      <c r="H4373">
        <v>1</v>
      </c>
      <c r="I4373" t="str">
        <f>IF(A4373=A4372,I4372&amp;CHAR(10)&amp;"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4" spans="1:9" x14ac:dyDescent="0.25">
      <c r="A4374" t="s">
        <v>6898</v>
      </c>
      <c r="B4374">
        <v>75180019</v>
      </c>
      <c r="C4374" t="s">
        <v>16</v>
      </c>
      <c r="D4374" t="str">
        <f>IF(Tabel_Forespørgsel_fra_Visma28[[#This Row],[SupProd]]=" "," "," - "&amp;Tabel_Forespørgsel_fra_Visma28[[#This Row],[SupProd]])</f>
        <v xml:space="preserve"> </v>
      </c>
      <c r="E4374" t="s">
        <v>16</v>
      </c>
      <c r="F4374" t="str">
        <f>IF(Tabel_Forespørgsel_fra_Visma28[[#This Row],[SupDescr]]=" "," "," - "&amp;Tabel_Forespørgsel_fra_Visma28[[#This Row],[SupDescr]])</f>
        <v xml:space="preserve"> </v>
      </c>
      <c r="G4374" t="s">
        <v>2430</v>
      </c>
      <c r="H4374">
        <v>1</v>
      </c>
      <c r="I4374" t="str">
        <f>IF(A4374=A4373,I4373&amp;CHAR(10)&amp;"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5" spans="1:9" x14ac:dyDescent="0.25">
      <c r="A4375" t="s">
        <v>6899</v>
      </c>
      <c r="B4375">
        <v>75180019</v>
      </c>
      <c r="C4375" t="s">
        <v>16</v>
      </c>
      <c r="D4375" t="str">
        <f>IF(Tabel_Forespørgsel_fra_Visma28[[#This Row],[SupProd]]=" "," "," - "&amp;Tabel_Forespørgsel_fra_Visma28[[#This Row],[SupProd]])</f>
        <v xml:space="preserve"> </v>
      </c>
      <c r="E4375" t="s">
        <v>16</v>
      </c>
      <c r="F4375" t="str">
        <f>IF(Tabel_Forespørgsel_fra_Visma28[[#This Row],[SupDescr]]=" "," "," - "&amp;Tabel_Forespørgsel_fra_Visma28[[#This Row],[SupDescr]])</f>
        <v xml:space="preserve"> </v>
      </c>
      <c r="G4375" t="s">
        <v>2430</v>
      </c>
      <c r="H4375">
        <v>1</v>
      </c>
      <c r="I4375" t="str">
        <f>IF(A4375=A4374,I4374&amp;CHAR(10)&amp;"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6" spans="1:9" x14ac:dyDescent="0.25">
      <c r="A4376" t="s">
        <v>6834</v>
      </c>
      <c r="B4376">
        <v>75180019</v>
      </c>
      <c r="C4376" t="s">
        <v>16</v>
      </c>
      <c r="D4376" t="str">
        <f>IF(Tabel_Forespørgsel_fra_Visma28[[#This Row],[SupProd]]=" "," "," - "&amp;Tabel_Forespørgsel_fra_Visma28[[#This Row],[SupProd]])</f>
        <v xml:space="preserve"> </v>
      </c>
      <c r="E4376" t="s">
        <v>16</v>
      </c>
      <c r="F4376" t="str">
        <f>IF(Tabel_Forespørgsel_fra_Visma28[[#This Row],[SupDescr]]=" "," "," - "&amp;Tabel_Forespørgsel_fra_Visma28[[#This Row],[SupDescr]])</f>
        <v xml:space="preserve"> </v>
      </c>
      <c r="G4376" t="s">
        <v>2430</v>
      </c>
      <c r="H4376">
        <v>1</v>
      </c>
      <c r="I4376" t="str">
        <f>IF(A4376=A4375,I4375&amp;CHAR(10)&amp;"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7" spans="1:9" x14ac:dyDescent="0.25">
      <c r="A4377" t="s">
        <v>6902</v>
      </c>
      <c r="B4377">
        <v>75180019</v>
      </c>
      <c r="C4377" t="s">
        <v>16</v>
      </c>
      <c r="D4377" t="str">
        <f>IF(Tabel_Forespørgsel_fra_Visma28[[#This Row],[SupProd]]=" "," "," - "&amp;Tabel_Forespørgsel_fra_Visma28[[#This Row],[SupProd]])</f>
        <v xml:space="preserve"> </v>
      </c>
      <c r="E4377" t="s">
        <v>16</v>
      </c>
      <c r="F4377" t="str">
        <f>IF(Tabel_Forespørgsel_fra_Visma28[[#This Row],[SupDescr]]=" "," "," - "&amp;Tabel_Forespørgsel_fra_Visma28[[#This Row],[SupDescr]])</f>
        <v xml:space="preserve"> </v>
      </c>
      <c r="G4377" t="s">
        <v>2430</v>
      </c>
      <c r="H4377">
        <v>1</v>
      </c>
      <c r="I4377" t="str">
        <f>IF(A4377=A4376,I4376&amp;CHAR(10)&amp;"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8" spans="1:9" x14ac:dyDescent="0.25">
      <c r="A4378" t="s">
        <v>6903</v>
      </c>
      <c r="B4378">
        <v>75180019</v>
      </c>
      <c r="C4378" t="s">
        <v>16</v>
      </c>
      <c r="D4378" t="str">
        <f>IF(Tabel_Forespørgsel_fra_Visma28[[#This Row],[SupProd]]=" "," "," - "&amp;Tabel_Forespørgsel_fra_Visma28[[#This Row],[SupProd]])</f>
        <v xml:space="preserve"> </v>
      </c>
      <c r="E4378" t="s">
        <v>16</v>
      </c>
      <c r="F4378" t="str">
        <f>IF(Tabel_Forespørgsel_fra_Visma28[[#This Row],[SupDescr]]=" "," "," - "&amp;Tabel_Forespørgsel_fra_Visma28[[#This Row],[SupDescr]])</f>
        <v xml:space="preserve"> </v>
      </c>
      <c r="G4378" t="s">
        <v>2430</v>
      </c>
      <c r="H4378">
        <v>1</v>
      </c>
      <c r="I4378" t="str">
        <f>IF(A4378=A4377,I4377&amp;CHAR(10)&amp;"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9" spans="1:9" x14ac:dyDescent="0.25">
      <c r="A4379" t="s">
        <v>6900</v>
      </c>
      <c r="B4379">
        <v>75180019</v>
      </c>
      <c r="C4379" t="s">
        <v>16</v>
      </c>
      <c r="D4379" t="str">
        <f>IF(Tabel_Forespørgsel_fra_Visma28[[#This Row],[SupProd]]=" "," "," - "&amp;Tabel_Forespørgsel_fra_Visma28[[#This Row],[SupProd]])</f>
        <v xml:space="preserve"> </v>
      </c>
      <c r="E4379" t="s">
        <v>16</v>
      </c>
      <c r="F4379" t="str">
        <f>IF(Tabel_Forespørgsel_fra_Visma28[[#This Row],[SupDescr]]=" "," "," - "&amp;Tabel_Forespørgsel_fra_Visma28[[#This Row],[SupDescr]])</f>
        <v xml:space="preserve"> </v>
      </c>
      <c r="G4379" t="s">
        <v>2430</v>
      </c>
      <c r="H4379">
        <v>1</v>
      </c>
      <c r="I4379" t="str">
        <f>IF(A4379=A4378,I4378&amp;CHAR(10)&amp;"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0" spans="1:9" x14ac:dyDescent="0.25">
      <c r="A4380" t="s">
        <v>6901</v>
      </c>
      <c r="B4380">
        <v>75180019</v>
      </c>
      <c r="C4380" t="s">
        <v>16</v>
      </c>
      <c r="D4380" t="str">
        <f>IF(Tabel_Forespørgsel_fra_Visma28[[#This Row],[SupProd]]=" "," "," - "&amp;Tabel_Forespørgsel_fra_Visma28[[#This Row],[SupProd]])</f>
        <v xml:space="preserve"> </v>
      </c>
      <c r="E4380" t="s">
        <v>16</v>
      </c>
      <c r="F4380" t="str">
        <f>IF(Tabel_Forespørgsel_fra_Visma28[[#This Row],[SupDescr]]=" "," "," - "&amp;Tabel_Forespørgsel_fra_Visma28[[#This Row],[SupDescr]])</f>
        <v xml:space="preserve"> </v>
      </c>
      <c r="G4380" t="s">
        <v>2430</v>
      </c>
      <c r="H4380">
        <v>1</v>
      </c>
      <c r="I4380" t="str">
        <f>IF(A4380=A4379,I4379&amp;CHAR(10)&amp;"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1" spans="1:9" x14ac:dyDescent="0.25">
      <c r="A4381" t="s">
        <v>6847</v>
      </c>
      <c r="B4381">
        <v>75180019</v>
      </c>
      <c r="C4381" t="s">
        <v>16</v>
      </c>
      <c r="D4381" t="str">
        <f>IF(Tabel_Forespørgsel_fra_Visma28[[#This Row],[SupProd]]=" "," "," - "&amp;Tabel_Forespørgsel_fra_Visma28[[#This Row],[SupProd]])</f>
        <v xml:space="preserve"> </v>
      </c>
      <c r="E4381" t="s">
        <v>16</v>
      </c>
      <c r="F4381" t="str">
        <f>IF(Tabel_Forespørgsel_fra_Visma28[[#This Row],[SupDescr]]=" "," "," - "&amp;Tabel_Forespørgsel_fra_Visma28[[#This Row],[SupDescr]])</f>
        <v xml:space="preserve"> </v>
      </c>
      <c r="G4381" t="s">
        <v>2430</v>
      </c>
      <c r="H4381">
        <v>1</v>
      </c>
      <c r="I4381" t="str">
        <f>IF(A4381=A4380,I4380&amp;CHAR(10)&amp;"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2" spans="1:9" x14ac:dyDescent="0.25">
      <c r="A4382" t="s">
        <v>6711</v>
      </c>
      <c r="B4382">
        <v>75180019</v>
      </c>
      <c r="C4382" t="s">
        <v>16</v>
      </c>
      <c r="D4382" t="str">
        <f>IF(Tabel_Forespørgsel_fra_Visma28[[#This Row],[SupProd]]=" "," "," - "&amp;Tabel_Forespørgsel_fra_Visma28[[#This Row],[SupProd]])</f>
        <v xml:space="preserve"> </v>
      </c>
      <c r="E4382" t="s">
        <v>16</v>
      </c>
      <c r="F4382" t="str">
        <f>IF(Tabel_Forespørgsel_fra_Visma28[[#This Row],[SupDescr]]=" "," "," - "&amp;Tabel_Forespørgsel_fra_Visma28[[#This Row],[SupDescr]])</f>
        <v xml:space="preserve"> </v>
      </c>
      <c r="G4382" t="s">
        <v>2430</v>
      </c>
      <c r="H4382">
        <v>1</v>
      </c>
      <c r="I4382" t="str">
        <f>IF(A4382=A4381,I4381&amp;CHAR(10)&amp;"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3" spans="1:9" x14ac:dyDescent="0.25">
      <c r="A4383" t="s">
        <v>6712</v>
      </c>
      <c r="B4383">
        <v>75180019</v>
      </c>
      <c r="C4383" t="s">
        <v>16</v>
      </c>
      <c r="D4383" t="str">
        <f>IF(Tabel_Forespørgsel_fra_Visma28[[#This Row],[SupProd]]=" "," "," - "&amp;Tabel_Forespørgsel_fra_Visma28[[#This Row],[SupProd]])</f>
        <v xml:space="preserve"> </v>
      </c>
      <c r="E4383" t="s">
        <v>16</v>
      </c>
      <c r="F4383" t="str">
        <f>IF(Tabel_Forespørgsel_fra_Visma28[[#This Row],[SupDescr]]=" "," "," - "&amp;Tabel_Forespørgsel_fra_Visma28[[#This Row],[SupDescr]])</f>
        <v xml:space="preserve"> </v>
      </c>
      <c r="G4383" t="s">
        <v>2430</v>
      </c>
      <c r="H4383">
        <v>1</v>
      </c>
      <c r="I4383" t="str">
        <f>IF(A4383=A4382,I4382&amp;CHAR(10)&amp;"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4" spans="1:9" x14ac:dyDescent="0.25">
      <c r="A4384" t="s">
        <v>6905</v>
      </c>
      <c r="B4384">
        <v>75180019</v>
      </c>
      <c r="C4384" t="s">
        <v>16</v>
      </c>
      <c r="D4384" t="str">
        <f>IF(Tabel_Forespørgsel_fra_Visma28[[#This Row],[SupProd]]=" "," "," - "&amp;Tabel_Forespørgsel_fra_Visma28[[#This Row],[SupProd]])</f>
        <v xml:space="preserve"> </v>
      </c>
      <c r="E4384" t="s">
        <v>16</v>
      </c>
      <c r="F4384" t="str">
        <f>IF(Tabel_Forespørgsel_fra_Visma28[[#This Row],[SupDescr]]=" "," "," - "&amp;Tabel_Forespørgsel_fra_Visma28[[#This Row],[SupDescr]])</f>
        <v xml:space="preserve"> </v>
      </c>
      <c r="G4384" t="s">
        <v>2430</v>
      </c>
      <c r="H4384">
        <v>1</v>
      </c>
      <c r="I4384" t="str">
        <f>IF(A4384=A4383,I4383&amp;CHAR(10)&amp;"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5" spans="1:9" x14ac:dyDescent="0.25">
      <c r="A4385" t="s">
        <v>6877</v>
      </c>
      <c r="B4385">
        <v>75180019</v>
      </c>
      <c r="C4385" t="s">
        <v>16</v>
      </c>
      <c r="D4385" t="str">
        <f>IF(Tabel_Forespørgsel_fra_Visma28[[#This Row],[SupProd]]=" "," "," - "&amp;Tabel_Forespørgsel_fra_Visma28[[#This Row],[SupProd]])</f>
        <v xml:space="preserve"> </v>
      </c>
      <c r="E4385" t="s">
        <v>16</v>
      </c>
      <c r="F4385" t="str">
        <f>IF(Tabel_Forespørgsel_fra_Visma28[[#This Row],[SupDescr]]=" "," "," - "&amp;Tabel_Forespørgsel_fra_Visma28[[#This Row],[SupDescr]])</f>
        <v xml:space="preserve"> </v>
      </c>
      <c r="G4385" t="s">
        <v>2430</v>
      </c>
      <c r="H4385">
        <v>1</v>
      </c>
      <c r="I4385" t="str">
        <f>IF(A4385=A4384,I4384&amp;CHAR(10)&amp;"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6" spans="1:9" x14ac:dyDescent="0.25">
      <c r="A4386" t="s">
        <v>6883</v>
      </c>
      <c r="B4386">
        <v>75180019</v>
      </c>
      <c r="C4386" t="s">
        <v>16</v>
      </c>
      <c r="D4386" t="str">
        <f>IF(Tabel_Forespørgsel_fra_Visma28[[#This Row],[SupProd]]=" "," "," - "&amp;Tabel_Forespørgsel_fra_Visma28[[#This Row],[SupProd]])</f>
        <v xml:space="preserve"> </v>
      </c>
      <c r="E4386" t="s">
        <v>16</v>
      </c>
      <c r="F4386" t="str">
        <f>IF(Tabel_Forespørgsel_fra_Visma28[[#This Row],[SupDescr]]=" "," "," - "&amp;Tabel_Forespørgsel_fra_Visma28[[#This Row],[SupDescr]])</f>
        <v xml:space="preserve"> </v>
      </c>
      <c r="G4386" t="s">
        <v>2430</v>
      </c>
      <c r="H4386">
        <v>1</v>
      </c>
      <c r="I4386" t="str">
        <f>IF(A4386=A4385,I4385&amp;CHAR(10)&amp;"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7" spans="1:9" x14ac:dyDescent="0.25">
      <c r="A4387" t="s">
        <v>6882</v>
      </c>
      <c r="B4387">
        <v>75180019</v>
      </c>
      <c r="C4387" t="s">
        <v>16</v>
      </c>
      <c r="D4387" t="str">
        <f>IF(Tabel_Forespørgsel_fra_Visma28[[#This Row],[SupProd]]=" "," "," - "&amp;Tabel_Forespørgsel_fra_Visma28[[#This Row],[SupProd]])</f>
        <v xml:space="preserve"> </v>
      </c>
      <c r="E4387" t="s">
        <v>16</v>
      </c>
      <c r="F4387" t="str">
        <f>IF(Tabel_Forespørgsel_fra_Visma28[[#This Row],[SupDescr]]=" "," "," - "&amp;Tabel_Forespørgsel_fra_Visma28[[#This Row],[SupDescr]])</f>
        <v xml:space="preserve"> </v>
      </c>
      <c r="G4387" t="s">
        <v>2430</v>
      </c>
      <c r="H4387">
        <v>1</v>
      </c>
      <c r="I4387" t="str">
        <f>IF(A4387=A4386,I4386&amp;CHAR(10)&amp;"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8" spans="1:9" x14ac:dyDescent="0.25">
      <c r="A4388" t="s">
        <v>6742</v>
      </c>
      <c r="B4388">
        <v>75180019</v>
      </c>
      <c r="C4388" t="s">
        <v>16</v>
      </c>
      <c r="D4388" t="str">
        <f>IF(Tabel_Forespørgsel_fra_Visma28[[#This Row],[SupProd]]=" "," "," - "&amp;Tabel_Forespørgsel_fra_Visma28[[#This Row],[SupProd]])</f>
        <v xml:space="preserve"> </v>
      </c>
      <c r="E4388" t="s">
        <v>16</v>
      </c>
      <c r="F4388" t="str">
        <f>IF(Tabel_Forespørgsel_fra_Visma28[[#This Row],[SupDescr]]=" "," "," - "&amp;Tabel_Forespørgsel_fra_Visma28[[#This Row],[SupDescr]])</f>
        <v xml:space="preserve"> </v>
      </c>
      <c r="G4388" t="s">
        <v>2430</v>
      </c>
      <c r="H4388">
        <v>1</v>
      </c>
      <c r="I4388" t="str">
        <f>IF(A4388=A4387,I4387&amp;CHAR(10)&amp;"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9" spans="1:9" x14ac:dyDescent="0.25">
      <c r="A4389" t="s">
        <v>6743</v>
      </c>
      <c r="B4389">
        <v>75180019</v>
      </c>
      <c r="C4389" t="s">
        <v>16</v>
      </c>
      <c r="D4389" t="str">
        <f>IF(Tabel_Forespørgsel_fra_Visma28[[#This Row],[SupProd]]=" "," "," - "&amp;Tabel_Forespørgsel_fra_Visma28[[#This Row],[SupProd]])</f>
        <v xml:space="preserve"> </v>
      </c>
      <c r="E4389" t="s">
        <v>16</v>
      </c>
      <c r="F4389" t="str">
        <f>IF(Tabel_Forespørgsel_fra_Visma28[[#This Row],[SupDescr]]=" "," "," - "&amp;Tabel_Forespørgsel_fra_Visma28[[#This Row],[SupDescr]])</f>
        <v xml:space="preserve"> </v>
      </c>
      <c r="G4389" t="s">
        <v>2430</v>
      </c>
      <c r="H4389">
        <v>1</v>
      </c>
      <c r="I4389" t="str">
        <f>IF(A4389=A4388,I4388&amp;CHAR(10)&amp;"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0" spans="1:9" x14ac:dyDescent="0.25">
      <c r="A4390" t="s">
        <v>6739</v>
      </c>
      <c r="B4390">
        <v>75180019</v>
      </c>
      <c r="C4390" t="s">
        <v>16</v>
      </c>
      <c r="D4390" t="str">
        <f>IF(Tabel_Forespørgsel_fra_Visma28[[#This Row],[SupProd]]=" "," "," - "&amp;Tabel_Forespørgsel_fra_Visma28[[#This Row],[SupProd]])</f>
        <v xml:space="preserve"> </v>
      </c>
      <c r="E4390" t="s">
        <v>16</v>
      </c>
      <c r="F4390" t="str">
        <f>IF(Tabel_Forespørgsel_fra_Visma28[[#This Row],[SupDescr]]=" "," "," - "&amp;Tabel_Forespørgsel_fra_Visma28[[#This Row],[SupDescr]])</f>
        <v xml:space="preserve"> </v>
      </c>
      <c r="G4390" t="s">
        <v>2430</v>
      </c>
      <c r="H4390">
        <v>1</v>
      </c>
      <c r="I4390" t="str">
        <f>IF(A4390=A4389,I4389&amp;CHAR(10)&amp;"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1" spans="1:9" x14ac:dyDescent="0.25">
      <c r="A4391" t="s">
        <v>6667</v>
      </c>
      <c r="B4391">
        <v>75180019</v>
      </c>
      <c r="C4391" t="s">
        <v>16</v>
      </c>
      <c r="D4391" t="str">
        <f>IF(Tabel_Forespørgsel_fra_Visma28[[#This Row],[SupProd]]=" "," "," - "&amp;Tabel_Forespørgsel_fra_Visma28[[#This Row],[SupProd]])</f>
        <v xml:space="preserve"> </v>
      </c>
      <c r="E4391" t="s">
        <v>16</v>
      </c>
      <c r="F4391" t="str">
        <f>IF(Tabel_Forespørgsel_fra_Visma28[[#This Row],[SupDescr]]=" "," "," - "&amp;Tabel_Forespørgsel_fra_Visma28[[#This Row],[SupDescr]])</f>
        <v xml:space="preserve"> </v>
      </c>
      <c r="G4391" t="s">
        <v>2430</v>
      </c>
      <c r="H4391">
        <v>1</v>
      </c>
      <c r="I4391" t="str">
        <f>IF(A4391=A4390,I4390&amp;CHAR(10)&amp;"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2" spans="1:9" x14ac:dyDescent="0.25">
      <c r="A4392" t="s">
        <v>6668</v>
      </c>
      <c r="B4392">
        <v>75180019</v>
      </c>
      <c r="C4392" t="s">
        <v>16</v>
      </c>
      <c r="D4392" t="str">
        <f>IF(Tabel_Forespørgsel_fra_Visma28[[#This Row],[SupProd]]=" "," "," - "&amp;Tabel_Forespørgsel_fra_Visma28[[#This Row],[SupProd]])</f>
        <v xml:space="preserve"> </v>
      </c>
      <c r="E4392" t="s">
        <v>16</v>
      </c>
      <c r="F4392" t="str">
        <f>IF(Tabel_Forespørgsel_fra_Visma28[[#This Row],[SupDescr]]=" "," "," - "&amp;Tabel_Forespørgsel_fra_Visma28[[#This Row],[SupDescr]])</f>
        <v xml:space="preserve"> </v>
      </c>
      <c r="G4392" t="s">
        <v>2430</v>
      </c>
      <c r="H4392">
        <v>1</v>
      </c>
      <c r="I4392" t="str">
        <f>IF(A4392=A4391,I4391&amp;CHAR(10)&amp;"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3" spans="1:9" x14ac:dyDescent="0.25">
      <c r="A4393" t="s">
        <v>6669</v>
      </c>
      <c r="B4393">
        <v>75180019</v>
      </c>
      <c r="C4393" t="s">
        <v>16</v>
      </c>
      <c r="D4393" t="str">
        <f>IF(Tabel_Forespørgsel_fra_Visma28[[#This Row],[SupProd]]=" "," "," - "&amp;Tabel_Forespørgsel_fra_Visma28[[#This Row],[SupProd]])</f>
        <v xml:space="preserve"> </v>
      </c>
      <c r="E4393" t="s">
        <v>16</v>
      </c>
      <c r="F4393" t="str">
        <f>IF(Tabel_Forespørgsel_fra_Visma28[[#This Row],[SupDescr]]=" "," "," - "&amp;Tabel_Forespørgsel_fra_Visma28[[#This Row],[SupDescr]])</f>
        <v xml:space="preserve"> </v>
      </c>
      <c r="G4393" t="s">
        <v>2430</v>
      </c>
      <c r="H4393">
        <v>1</v>
      </c>
      <c r="I4393" t="str">
        <f>IF(A4393=A4392,I4392&amp;CHAR(10)&amp;"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4" spans="1:9" x14ac:dyDescent="0.25">
      <c r="A4394" t="s">
        <v>6670</v>
      </c>
      <c r="B4394">
        <v>75180019</v>
      </c>
      <c r="C4394" t="s">
        <v>16</v>
      </c>
      <c r="D4394" t="str">
        <f>IF(Tabel_Forespørgsel_fra_Visma28[[#This Row],[SupProd]]=" "," "," - "&amp;Tabel_Forespørgsel_fra_Visma28[[#This Row],[SupProd]])</f>
        <v xml:space="preserve"> </v>
      </c>
      <c r="E4394" t="s">
        <v>16</v>
      </c>
      <c r="F4394" t="str">
        <f>IF(Tabel_Forespørgsel_fra_Visma28[[#This Row],[SupDescr]]=" "," "," - "&amp;Tabel_Forespørgsel_fra_Visma28[[#This Row],[SupDescr]])</f>
        <v xml:space="preserve"> </v>
      </c>
      <c r="G4394" t="s">
        <v>2430</v>
      </c>
      <c r="H4394">
        <v>1</v>
      </c>
      <c r="I4394" t="str">
        <f>IF(A4394=A4393,I4393&amp;CHAR(10)&amp;"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5" spans="1:9" x14ac:dyDescent="0.25">
      <c r="A4395" t="s">
        <v>6671</v>
      </c>
      <c r="B4395">
        <v>75180019</v>
      </c>
      <c r="C4395" t="s">
        <v>16</v>
      </c>
      <c r="D4395" t="str">
        <f>IF(Tabel_Forespørgsel_fra_Visma28[[#This Row],[SupProd]]=" "," "," - "&amp;Tabel_Forespørgsel_fra_Visma28[[#This Row],[SupProd]])</f>
        <v xml:space="preserve"> </v>
      </c>
      <c r="E4395" t="s">
        <v>16</v>
      </c>
      <c r="F4395" t="str">
        <f>IF(Tabel_Forespørgsel_fra_Visma28[[#This Row],[SupDescr]]=" "," "," - "&amp;Tabel_Forespørgsel_fra_Visma28[[#This Row],[SupDescr]])</f>
        <v xml:space="preserve"> </v>
      </c>
      <c r="G4395" t="s">
        <v>2430</v>
      </c>
      <c r="H4395">
        <v>1</v>
      </c>
      <c r="I4395" t="str">
        <f>IF(A4395=A4394,I4394&amp;CHAR(10)&amp;"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6" spans="1:9" x14ac:dyDescent="0.25">
      <c r="A4396" t="s">
        <v>6672</v>
      </c>
      <c r="B4396">
        <v>75180019</v>
      </c>
      <c r="C4396" t="s">
        <v>16</v>
      </c>
      <c r="D4396" t="str">
        <f>IF(Tabel_Forespørgsel_fra_Visma28[[#This Row],[SupProd]]=" "," "," - "&amp;Tabel_Forespørgsel_fra_Visma28[[#This Row],[SupProd]])</f>
        <v xml:space="preserve"> </v>
      </c>
      <c r="E4396" t="s">
        <v>16</v>
      </c>
      <c r="F4396" t="str">
        <f>IF(Tabel_Forespørgsel_fra_Visma28[[#This Row],[SupDescr]]=" "," "," - "&amp;Tabel_Forespørgsel_fra_Visma28[[#This Row],[SupDescr]])</f>
        <v xml:space="preserve"> </v>
      </c>
      <c r="G4396" t="s">
        <v>2430</v>
      </c>
      <c r="H4396">
        <v>1</v>
      </c>
      <c r="I4396" t="str">
        <f>IF(A4396=A4395,I4395&amp;CHAR(10)&amp;"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7" spans="1:9" x14ac:dyDescent="0.25">
      <c r="A4397" t="s">
        <v>6676</v>
      </c>
      <c r="B4397">
        <v>75180019</v>
      </c>
      <c r="C4397" t="s">
        <v>16</v>
      </c>
      <c r="D4397" t="str">
        <f>IF(Tabel_Forespørgsel_fra_Visma28[[#This Row],[SupProd]]=" "," "," - "&amp;Tabel_Forespørgsel_fra_Visma28[[#This Row],[SupProd]])</f>
        <v xml:space="preserve"> </v>
      </c>
      <c r="E4397" t="s">
        <v>16</v>
      </c>
      <c r="F4397" t="str">
        <f>IF(Tabel_Forespørgsel_fra_Visma28[[#This Row],[SupDescr]]=" "," "," - "&amp;Tabel_Forespørgsel_fra_Visma28[[#This Row],[SupDescr]])</f>
        <v xml:space="preserve"> </v>
      </c>
      <c r="G4397" t="s">
        <v>2430</v>
      </c>
      <c r="H4397">
        <v>1</v>
      </c>
      <c r="I4397" t="str">
        <f>IF(A4397=A4396,I4396&amp;CHAR(10)&amp;"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8" spans="1:9" x14ac:dyDescent="0.25">
      <c r="A4398" t="s">
        <v>6677</v>
      </c>
      <c r="B4398">
        <v>75180019</v>
      </c>
      <c r="C4398" t="s">
        <v>16</v>
      </c>
      <c r="D4398" t="str">
        <f>IF(Tabel_Forespørgsel_fra_Visma28[[#This Row],[SupProd]]=" "," "," - "&amp;Tabel_Forespørgsel_fra_Visma28[[#This Row],[SupProd]])</f>
        <v xml:space="preserve"> </v>
      </c>
      <c r="E4398" t="s">
        <v>16</v>
      </c>
      <c r="F4398" t="str">
        <f>IF(Tabel_Forespørgsel_fra_Visma28[[#This Row],[SupDescr]]=" "," "," - "&amp;Tabel_Forespørgsel_fra_Visma28[[#This Row],[SupDescr]])</f>
        <v xml:space="preserve"> </v>
      </c>
      <c r="G4398" t="s">
        <v>2430</v>
      </c>
      <c r="H4398">
        <v>1</v>
      </c>
      <c r="I4398" t="str">
        <f>IF(A4398=A4397,I4397&amp;CHAR(10)&amp;"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9" spans="1:9" x14ac:dyDescent="0.25">
      <c r="A4399" t="s">
        <v>6678</v>
      </c>
      <c r="B4399">
        <v>75180019</v>
      </c>
      <c r="C4399" t="s">
        <v>16</v>
      </c>
      <c r="D4399" t="str">
        <f>IF(Tabel_Forespørgsel_fra_Visma28[[#This Row],[SupProd]]=" "," "," - "&amp;Tabel_Forespørgsel_fra_Visma28[[#This Row],[SupProd]])</f>
        <v xml:space="preserve"> </v>
      </c>
      <c r="E4399" t="s">
        <v>16</v>
      </c>
      <c r="F4399" t="str">
        <f>IF(Tabel_Forespørgsel_fra_Visma28[[#This Row],[SupDescr]]=" "," "," - "&amp;Tabel_Forespørgsel_fra_Visma28[[#This Row],[SupDescr]])</f>
        <v xml:space="preserve"> </v>
      </c>
      <c r="G4399" t="s">
        <v>2430</v>
      </c>
      <c r="H4399">
        <v>1</v>
      </c>
      <c r="I4399" t="str">
        <f>IF(A4399=A4398,I4398&amp;CHAR(10)&amp;"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0" spans="1:9" x14ac:dyDescent="0.25">
      <c r="A4400" t="s">
        <v>6673</v>
      </c>
      <c r="B4400">
        <v>75180019</v>
      </c>
      <c r="C4400" t="s">
        <v>16</v>
      </c>
      <c r="D4400" t="str">
        <f>IF(Tabel_Forespørgsel_fra_Visma28[[#This Row],[SupProd]]=" "," "," - "&amp;Tabel_Forespørgsel_fra_Visma28[[#This Row],[SupProd]])</f>
        <v xml:space="preserve"> </v>
      </c>
      <c r="E4400" t="s">
        <v>16</v>
      </c>
      <c r="F4400" t="str">
        <f>IF(Tabel_Forespørgsel_fra_Visma28[[#This Row],[SupDescr]]=" "," "," - "&amp;Tabel_Forespørgsel_fra_Visma28[[#This Row],[SupDescr]])</f>
        <v xml:space="preserve"> </v>
      </c>
      <c r="G4400" t="s">
        <v>2430</v>
      </c>
      <c r="H4400">
        <v>1</v>
      </c>
      <c r="I4400" t="str">
        <f>IF(A4400=A4399,I4399&amp;CHAR(10)&amp;"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1" spans="1:9" x14ac:dyDescent="0.25">
      <c r="A4401" t="s">
        <v>6674</v>
      </c>
      <c r="B4401">
        <v>75180019</v>
      </c>
      <c r="C4401" t="s">
        <v>16</v>
      </c>
      <c r="D4401" t="str">
        <f>IF(Tabel_Forespørgsel_fra_Visma28[[#This Row],[SupProd]]=" "," "," - "&amp;Tabel_Forespørgsel_fra_Visma28[[#This Row],[SupProd]])</f>
        <v xml:space="preserve"> </v>
      </c>
      <c r="E4401" t="s">
        <v>16</v>
      </c>
      <c r="F4401" t="str">
        <f>IF(Tabel_Forespørgsel_fra_Visma28[[#This Row],[SupDescr]]=" "," "," - "&amp;Tabel_Forespørgsel_fra_Visma28[[#This Row],[SupDescr]])</f>
        <v xml:space="preserve"> </v>
      </c>
      <c r="G4401" t="s">
        <v>2430</v>
      </c>
      <c r="H4401">
        <v>1</v>
      </c>
      <c r="I4401" t="str">
        <f>IF(A4401=A4400,I4400&amp;CHAR(10)&amp;"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2" spans="1:9" x14ac:dyDescent="0.25">
      <c r="A4402" t="s">
        <v>6675</v>
      </c>
      <c r="B4402">
        <v>75180019</v>
      </c>
      <c r="C4402" t="s">
        <v>16</v>
      </c>
      <c r="D4402" t="str">
        <f>IF(Tabel_Forespørgsel_fra_Visma28[[#This Row],[SupProd]]=" "," "," - "&amp;Tabel_Forespørgsel_fra_Visma28[[#This Row],[SupProd]])</f>
        <v xml:space="preserve"> </v>
      </c>
      <c r="E4402" t="s">
        <v>16</v>
      </c>
      <c r="F4402" t="str">
        <f>IF(Tabel_Forespørgsel_fra_Visma28[[#This Row],[SupDescr]]=" "," "," - "&amp;Tabel_Forespørgsel_fra_Visma28[[#This Row],[SupDescr]])</f>
        <v xml:space="preserve"> </v>
      </c>
      <c r="G4402" t="s">
        <v>2430</v>
      </c>
      <c r="H4402">
        <v>1</v>
      </c>
      <c r="I4402" t="str">
        <f>IF(A4402=A4401,I4401&amp;CHAR(10)&amp;"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3" spans="1:9" x14ac:dyDescent="0.25">
      <c r="A4403" t="s">
        <v>6679</v>
      </c>
      <c r="B4403">
        <v>75180019</v>
      </c>
      <c r="C4403" t="s">
        <v>16</v>
      </c>
      <c r="D4403" t="str">
        <f>IF(Tabel_Forespørgsel_fra_Visma28[[#This Row],[SupProd]]=" "," "," - "&amp;Tabel_Forespørgsel_fra_Visma28[[#This Row],[SupProd]])</f>
        <v xml:space="preserve"> </v>
      </c>
      <c r="E4403" t="s">
        <v>16</v>
      </c>
      <c r="F4403" t="str">
        <f>IF(Tabel_Forespørgsel_fra_Visma28[[#This Row],[SupDescr]]=" "," "," - "&amp;Tabel_Forespørgsel_fra_Visma28[[#This Row],[SupDescr]])</f>
        <v xml:space="preserve"> </v>
      </c>
      <c r="G4403" t="s">
        <v>2430</v>
      </c>
      <c r="H4403">
        <v>1</v>
      </c>
      <c r="I4403" t="str">
        <f>IF(A4403=A4402,I4402&amp;CHAR(10)&amp;"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4" spans="1:9" x14ac:dyDescent="0.25">
      <c r="A4404" t="s">
        <v>6680</v>
      </c>
      <c r="B4404">
        <v>75180019</v>
      </c>
      <c r="C4404" t="s">
        <v>16</v>
      </c>
      <c r="D4404" t="str">
        <f>IF(Tabel_Forespørgsel_fra_Visma28[[#This Row],[SupProd]]=" "," "," - "&amp;Tabel_Forespørgsel_fra_Visma28[[#This Row],[SupProd]])</f>
        <v xml:space="preserve"> </v>
      </c>
      <c r="E4404" t="s">
        <v>16</v>
      </c>
      <c r="F4404" t="str">
        <f>IF(Tabel_Forespørgsel_fra_Visma28[[#This Row],[SupDescr]]=" "," "," - "&amp;Tabel_Forespørgsel_fra_Visma28[[#This Row],[SupDescr]])</f>
        <v xml:space="preserve"> </v>
      </c>
      <c r="G4404" t="s">
        <v>2430</v>
      </c>
      <c r="H4404">
        <v>1</v>
      </c>
      <c r="I4404" t="str">
        <f>IF(A4404=A4403,I4403&amp;CHAR(10)&amp;"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5" spans="1:9" x14ac:dyDescent="0.25">
      <c r="A4405" t="s">
        <v>6681</v>
      </c>
      <c r="B4405">
        <v>75180019</v>
      </c>
      <c r="C4405" t="s">
        <v>16</v>
      </c>
      <c r="D4405" t="str">
        <f>IF(Tabel_Forespørgsel_fra_Visma28[[#This Row],[SupProd]]=" "," "," - "&amp;Tabel_Forespørgsel_fra_Visma28[[#This Row],[SupProd]])</f>
        <v xml:space="preserve"> </v>
      </c>
      <c r="E4405" t="s">
        <v>16</v>
      </c>
      <c r="F4405" t="str">
        <f>IF(Tabel_Forespørgsel_fra_Visma28[[#This Row],[SupDescr]]=" "," "," - "&amp;Tabel_Forespørgsel_fra_Visma28[[#This Row],[SupDescr]])</f>
        <v xml:space="preserve"> </v>
      </c>
      <c r="G4405" t="s">
        <v>2430</v>
      </c>
      <c r="H4405">
        <v>1</v>
      </c>
      <c r="I4405" t="str">
        <f>IF(A4405=A4404,I4404&amp;CHAR(10)&amp;"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6" spans="1:9" x14ac:dyDescent="0.25">
      <c r="A4406" t="s">
        <v>6682</v>
      </c>
      <c r="B4406">
        <v>75180019</v>
      </c>
      <c r="C4406" t="s">
        <v>16</v>
      </c>
      <c r="D4406" t="str">
        <f>IF(Tabel_Forespørgsel_fra_Visma28[[#This Row],[SupProd]]=" "," "," - "&amp;Tabel_Forespørgsel_fra_Visma28[[#This Row],[SupProd]])</f>
        <v xml:space="preserve"> </v>
      </c>
      <c r="E4406" t="s">
        <v>16</v>
      </c>
      <c r="F4406" t="str">
        <f>IF(Tabel_Forespørgsel_fra_Visma28[[#This Row],[SupDescr]]=" "," "," - "&amp;Tabel_Forespørgsel_fra_Visma28[[#This Row],[SupDescr]])</f>
        <v xml:space="preserve"> </v>
      </c>
      <c r="G4406" t="s">
        <v>2430</v>
      </c>
      <c r="H4406">
        <v>1</v>
      </c>
      <c r="I4406" t="str">
        <f>IF(A4406=A4405,I4405&amp;CHAR(10)&amp;"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7" spans="1:9" x14ac:dyDescent="0.25">
      <c r="A4407" t="s">
        <v>6683</v>
      </c>
      <c r="B4407">
        <v>75180019</v>
      </c>
      <c r="C4407" t="s">
        <v>16</v>
      </c>
      <c r="D4407" t="str">
        <f>IF(Tabel_Forespørgsel_fra_Visma28[[#This Row],[SupProd]]=" "," "," - "&amp;Tabel_Forespørgsel_fra_Visma28[[#This Row],[SupProd]])</f>
        <v xml:space="preserve"> </v>
      </c>
      <c r="E4407" t="s">
        <v>16</v>
      </c>
      <c r="F4407" t="str">
        <f>IF(Tabel_Forespørgsel_fra_Visma28[[#This Row],[SupDescr]]=" "," "," - "&amp;Tabel_Forespørgsel_fra_Visma28[[#This Row],[SupDescr]])</f>
        <v xml:space="preserve"> </v>
      </c>
      <c r="G4407" t="s">
        <v>2430</v>
      </c>
      <c r="H4407">
        <v>1</v>
      </c>
      <c r="I4407" t="str">
        <f>IF(A4407=A4406,I4406&amp;CHAR(10)&amp;"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8" spans="1:9" x14ac:dyDescent="0.25">
      <c r="A4408" t="s">
        <v>6740</v>
      </c>
      <c r="B4408">
        <v>75180019</v>
      </c>
      <c r="C4408" t="s">
        <v>16</v>
      </c>
      <c r="D4408" t="str">
        <f>IF(Tabel_Forespørgsel_fra_Visma28[[#This Row],[SupProd]]=" "," "," - "&amp;Tabel_Forespørgsel_fra_Visma28[[#This Row],[SupProd]])</f>
        <v xml:space="preserve"> </v>
      </c>
      <c r="E4408" t="s">
        <v>16</v>
      </c>
      <c r="F4408" t="str">
        <f>IF(Tabel_Forespørgsel_fra_Visma28[[#This Row],[SupDescr]]=" "," "," - "&amp;Tabel_Forespørgsel_fra_Visma28[[#This Row],[SupDescr]])</f>
        <v xml:space="preserve"> </v>
      </c>
      <c r="G4408" t="s">
        <v>2430</v>
      </c>
      <c r="H4408">
        <v>1</v>
      </c>
      <c r="I4408" t="str">
        <f>IF(A4408=A4407,I4407&amp;CHAR(10)&amp;"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9" spans="1:9" x14ac:dyDescent="0.25">
      <c r="A4409" t="s">
        <v>6741</v>
      </c>
      <c r="B4409">
        <v>75180019</v>
      </c>
      <c r="C4409" t="s">
        <v>16</v>
      </c>
      <c r="D4409" t="str">
        <f>IF(Tabel_Forespørgsel_fra_Visma28[[#This Row],[SupProd]]=" "," "," - "&amp;Tabel_Forespørgsel_fra_Visma28[[#This Row],[SupProd]])</f>
        <v xml:space="preserve"> </v>
      </c>
      <c r="E4409" t="s">
        <v>16</v>
      </c>
      <c r="F4409" t="str">
        <f>IF(Tabel_Forespørgsel_fra_Visma28[[#This Row],[SupDescr]]=" "," "," - "&amp;Tabel_Forespørgsel_fra_Visma28[[#This Row],[SupDescr]])</f>
        <v xml:space="preserve"> </v>
      </c>
      <c r="G4409" t="s">
        <v>2430</v>
      </c>
      <c r="H4409">
        <v>1</v>
      </c>
      <c r="I4409" t="str">
        <f>IF(A4409=A4408,I4408&amp;CHAR(10)&amp;"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0" spans="1:9" x14ac:dyDescent="0.25">
      <c r="A4410" t="s">
        <v>7112</v>
      </c>
      <c r="B4410">
        <v>75180019</v>
      </c>
      <c r="C4410" t="s">
        <v>16</v>
      </c>
      <c r="D4410" t="str">
        <f>IF(Tabel_Forespørgsel_fra_Visma28[[#This Row],[SupProd]]=" "," "," - "&amp;Tabel_Forespørgsel_fra_Visma28[[#This Row],[SupProd]])</f>
        <v xml:space="preserve"> </v>
      </c>
      <c r="E4410" t="s">
        <v>16</v>
      </c>
      <c r="F4410" t="str">
        <f>IF(Tabel_Forespørgsel_fra_Visma28[[#This Row],[SupDescr]]=" "," "," - "&amp;Tabel_Forespørgsel_fra_Visma28[[#This Row],[SupDescr]])</f>
        <v xml:space="preserve"> </v>
      </c>
      <c r="G4410" t="s">
        <v>2430</v>
      </c>
      <c r="H4410">
        <v>1</v>
      </c>
      <c r="I4410" t="str">
        <f>IF(A4410=A4409,I4409&amp;CHAR(10)&amp;"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1" spans="1:9" x14ac:dyDescent="0.25">
      <c r="A4411" t="s">
        <v>7016</v>
      </c>
      <c r="B4411">
        <v>75180019</v>
      </c>
      <c r="C4411" t="s">
        <v>16</v>
      </c>
      <c r="D4411" t="str">
        <f>IF(Tabel_Forespørgsel_fra_Visma28[[#This Row],[SupProd]]=" "," "," - "&amp;Tabel_Forespørgsel_fra_Visma28[[#This Row],[SupProd]])</f>
        <v xml:space="preserve"> </v>
      </c>
      <c r="E4411" t="s">
        <v>16</v>
      </c>
      <c r="F4411" t="str">
        <f>IF(Tabel_Forespørgsel_fra_Visma28[[#This Row],[SupDescr]]=" "," "," - "&amp;Tabel_Forespørgsel_fra_Visma28[[#This Row],[SupDescr]])</f>
        <v xml:space="preserve"> </v>
      </c>
      <c r="G4411" t="s">
        <v>2430</v>
      </c>
      <c r="H4411">
        <v>1</v>
      </c>
      <c r="I4411" t="str">
        <f>IF(A4411=A4410,I4410&amp;CHAR(10)&amp;"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2" spans="1:9" x14ac:dyDescent="0.25">
      <c r="A4412" t="s">
        <v>7018</v>
      </c>
      <c r="B4412">
        <v>75180019</v>
      </c>
      <c r="C4412" t="s">
        <v>16</v>
      </c>
      <c r="D4412" t="str">
        <f>IF(Tabel_Forespørgsel_fra_Visma28[[#This Row],[SupProd]]=" "," "," - "&amp;Tabel_Forespørgsel_fra_Visma28[[#This Row],[SupProd]])</f>
        <v xml:space="preserve"> </v>
      </c>
      <c r="E4412" t="s">
        <v>16</v>
      </c>
      <c r="F4412" t="str">
        <f>IF(Tabel_Forespørgsel_fra_Visma28[[#This Row],[SupDescr]]=" "," "," - "&amp;Tabel_Forespørgsel_fra_Visma28[[#This Row],[SupDescr]])</f>
        <v xml:space="preserve"> </v>
      </c>
      <c r="G4412" t="s">
        <v>2430</v>
      </c>
      <c r="H4412">
        <v>1</v>
      </c>
      <c r="I4412" t="str">
        <f>IF(A4412=A4411,I4411&amp;CHAR(10)&amp;"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3" spans="1:9" x14ac:dyDescent="0.25">
      <c r="A4413" t="s">
        <v>7017</v>
      </c>
      <c r="B4413">
        <v>75180019</v>
      </c>
      <c r="C4413" t="s">
        <v>16</v>
      </c>
      <c r="D4413" t="str">
        <f>IF(Tabel_Forespørgsel_fra_Visma28[[#This Row],[SupProd]]=" "," "," - "&amp;Tabel_Forespørgsel_fra_Visma28[[#This Row],[SupProd]])</f>
        <v xml:space="preserve"> </v>
      </c>
      <c r="E4413" t="s">
        <v>16</v>
      </c>
      <c r="F4413" t="str">
        <f>IF(Tabel_Forespørgsel_fra_Visma28[[#This Row],[SupDescr]]=" "," "," - "&amp;Tabel_Forespørgsel_fra_Visma28[[#This Row],[SupDescr]])</f>
        <v xml:space="preserve"> </v>
      </c>
      <c r="G4413" t="s">
        <v>2430</v>
      </c>
      <c r="H4413">
        <v>1</v>
      </c>
      <c r="I4413" t="str">
        <f>IF(A4413=A4412,I4412&amp;CHAR(10)&amp;"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4" spans="1:9" x14ac:dyDescent="0.25">
      <c r="A4414" t="s">
        <v>7019</v>
      </c>
      <c r="B4414">
        <v>75180019</v>
      </c>
      <c r="C4414" t="s">
        <v>16</v>
      </c>
      <c r="D4414" t="str">
        <f>IF(Tabel_Forespørgsel_fra_Visma28[[#This Row],[SupProd]]=" "," "," - "&amp;Tabel_Forespørgsel_fra_Visma28[[#This Row],[SupProd]])</f>
        <v xml:space="preserve"> </v>
      </c>
      <c r="E4414" t="s">
        <v>16</v>
      </c>
      <c r="F4414" t="str">
        <f>IF(Tabel_Forespørgsel_fra_Visma28[[#This Row],[SupDescr]]=" "," "," - "&amp;Tabel_Forespørgsel_fra_Visma28[[#This Row],[SupDescr]])</f>
        <v xml:space="preserve"> </v>
      </c>
      <c r="G4414" t="s">
        <v>2430</v>
      </c>
      <c r="H4414">
        <v>1</v>
      </c>
      <c r="I4414" t="str">
        <f>IF(A4414=A4413,I4413&amp;CHAR(10)&amp;"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5" spans="1:9" x14ac:dyDescent="0.25">
      <c r="A4415" t="s">
        <v>7021</v>
      </c>
      <c r="B4415">
        <v>75180019</v>
      </c>
      <c r="C4415" t="s">
        <v>16</v>
      </c>
      <c r="D4415" t="str">
        <f>IF(Tabel_Forespørgsel_fra_Visma28[[#This Row],[SupProd]]=" "," "," - "&amp;Tabel_Forespørgsel_fra_Visma28[[#This Row],[SupProd]])</f>
        <v xml:space="preserve"> </v>
      </c>
      <c r="E4415" t="s">
        <v>16</v>
      </c>
      <c r="F4415" t="str">
        <f>IF(Tabel_Forespørgsel_fra_Visma28[[#This Row],[SupDescr]]=" "," "," - "&amp;Tabel_Forespørgsel_fra_Visma28[[#This Row],[SupDescr]])</f>
        <v xml:space="preserve"> </v>
      </c>
      <c r="G4415" t="s">
        <v>2430</v>
      </c>
      <c r="H4415">
        <v>1</v>
      </c>
      <c r="I4415" t="str">
        <f>IF(A4415=A4414,I4414&amp;CHAR(10)&amp;"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6" spans="1:9" x14ac:dyDescent="0.25">
      <c r="A4416" t="s">
        <v>7023</v>
      </c>
      <c r="B4416">
        <v>75180019</v>
      </c>
      <c r="C4416" t="s">
        <v>16</v>
      </c>
      <c r="D4416" t="str">
        <f>IF(Tabel_Forespørgsel_fra_Visma28[[#This Row],[SupProd]]=" "," "," - "&amp;Tabel_Forespørgsel_fra_Visma28[[#This Row],[SupProd]])</f>
        <v xml:space="preserve"> </v>
      </c>
      <c r="E4416" t="s">
        <v>16</v>
      </c>
      <c r="F4416" t="str">
        <f>IF(Tabel_Forespørgsel_fra_Visma28[[#This Row],[SupDescr]]=" "," "," - "&amp;Tabel_Forespørgsel_fra_Visma28[[#This Row],[SupDescr]])</f>
        <v xml:space="preserve"> </v>
      </c>
      <c r="G4416" t="s">
        <v>2430</v>
      </c>
      <c r="H4416">
        <v>1</v>
      </c>
      <c r="I4416" t="str">
        <f>IF(A4416=A4415,I4415&amp;CHAR(10)&amp;"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7" spans="1:9" x14ac:dyDescent="0.25">
      <c r="A4417" t="s">
        <v>7071</v>
      </c>
      <c r="B4417">
        <v>75180019</v>
      </c>
      <c r="C4417" t="s">
        <v>16</v>
      </c>
      <c r="D4417" t="str">
        <f>IF(Tabel_Forespørgsel_fra_Visma28[[#This Row],[SupProd]]=" "," "," - "&amp;Tabel_Forespørgsel_fra_Visma28[[#This Row],[SupProd]])</f>
        <v xml:space="preserve"> </v>
      </c>
      <c r="E4417" t="s">
        <v>16</v>
      </c>
      <c r="F4417" t="str">
        <f>IF(Tabel_Forespørgsel_fra_Visma28[[#This Row],[SupDescr]]=" "," "," - "&amp;Tabel_Forespørgsel_fra_Visma28[[#This Row],[SupDescr]])</f>
        <v xml:space="preserve"> </v>
      </c>
      <c r="G4417" t="s">
        <v>2430</v>
      </c>
      <c r="H4417">
        <v>1</v>
      </c>
      <c r="I4417" t="str">
        <f>IF(A4417=A4416,I4416&amp;CHAR(10)&amp;"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8" spans="1:9" x14ac:dyDescent="0.25">
      <c r="A4418" t="s">
        <v>7072</v>
      </c>
      <c r="B4418">
        <v>75180019</v>
      </c>
      <c r="C4418" t="s">
        <v>16</v>
      </c>
      <c r="D4418" t="str">
        <f>IF(Tabel_Forespørgsel_fra_Visma28[[#This Row],[SupProd]]=" "," "," - "&amp;Tabel_Forespørgsel_fra_Visma28[[#This Row],[SupProd]])</f>
        <v xml:space="preserve"> </v>
      </c>
      <c r="E4418" t="s">
        <v>16</v>
      </c>
      <c r="F4418" t="str">
        <f>IF(Tabel_Forespørgsel_fra_Visma28[[#This Row],[SupDescr]]=" "," "," - "&amp;Tabel_Forespørgsel_fra_Visma28[[#This Row],[SupDescr]])</f>
        <v xml:space="preserve"> </v>
      </c>
      <c r="G4418" t="s">
        <v>2430</v>
      </c>
      <c r="H4418">
        <v>1</v>
      </c>
      <c r="I4418" t="str">
        <f>IF(A4418=A4417,I4417&amp;CHAR(10)&amp;"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9" spans="1:9" x14ac:dyDescent="0.25">
      <c r="A4419" t="s">
        <v>7073</v>
      </c>
      <c r="B4419">
        <v>73575757</v>
      </c>
      <c r="C4419" t="s">
        <v>16</v>
      </c>
      <c r="D4419" t="str">
        <f>IF(Tabel_Forespørgsel_fra_Visma28[[#This Row],[SupProd]]=" "," "," - "&amp;Tabel_Forespørgsel_fra_Visma28[[#This Row],[SupProd]])</f>
        <v xml:space="preserve"> </v>
      </c>
      <c r="E4419" t="s">
        <v>16</v>
      </c>
      <c r="F4419" t="str">
        <f>IF(Tabel_Forespørgsel_fra_Visma28[[#This Row],[SupDescr]]=" "," "," - "&amp;Tabel_Forespørgsel_fra_Visma28[[#This Row],[SupDescr]])</f>
        <v xml:space="preserve"> </v>
      </c>
      <c r="G4419" t="s">
        <v>4331</v>
      </c>
      <c r="H4419">
        <v>1</v>
      </c>
      <c r="I4419" t="str">
        <f>IF(A4419=A4418,I4418&amp;CHAR(10)&amp;"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420" spans="1:9" x14ac:dyDescent="0.25">
      <c r="A4420" t="s">
        <v>7186</v>
      </c>
      <c r="B4420">
        <v>75180019</v>
      </c>
      <c r="C4420" t="s">
        <v>16</v>
      </c>
      <c r="D4420" t="str">
        <f>IF(Tabel_Forespørgsel_fra_Visma28[[#This Row],[SupProd]]=" "," "," - "&amp;Tabel_Forespørgsel_fra_Visma28[[#This Row],[SupProd]])</f>
        <v xml:space="preserve"> </v>
      </c>
      <c r="E4420" t="s">
        <v>16</v>
      </c>
      <c r="F4420" t="str">
        <f>IF(Tabel_Forespørgsel_fra_Visma28[[#This Row],[SupDescr]]=" "," "," - "&amp;Tabel_Forespørgsel_fra_Visma28[[#This Row],[SupDescr]])</f>
        <v xml:space="preserve"> </v>
      </c>
      <c r="G4420" t="s">
        <v>2430</v>
      </c>
      <c r="H4420">
        <v>1</v>
      </c>
      <c r="I4420" t="str">
        <f>IF(A4420=A4419,I4419&amp;CHAR(10)&amp;"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21" spans="1:9" x14ac:dyDescent="0.25">
      <c r="A4421" t="s">
        <v>7213</v>
      </c>
      <c r="B4421">
        <v>97911010</v>
      </c>
      <c r="C4421" t="s">
        <v>16</v>
      </c>
      <c r="D4421" t="str">
        <f>IF(Tabel_Forespørgsel_fra_Visma28[[#This Row],[SupProd]]=" "," "," - "&amp;Tabel_Forespørgsel_fra_Visma28[[#This Row],[SupProd]])</f>
        <v xml:space="preserve"> </v>
      </c>
      <c r="E4421" t="s">
        <v>16</v>
      </c>
      <c r="F4421" t="str">
        <f>IF(Tabel_Forespørgsel_fra_Visma28[[#This Row],[SupDescr]]=" "," "," - "&amp;Tabel_Forespørgsel_fra_Visma28[[#This Row],[SupDescr]])</f>
        <v xml:space="preserve"> </v>
      </c>
      <c r="G4421" t="s">
        <v>13921</v>
      </c>
      <c r="H4421">
        <v>1</v>
      </c>
      <c r="I4421" t="str">
        <f>IF(A4421=A4420,I4420&amp;CHAR(10)&amp;"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4422" spans="1:9" x14ac:dyDescent="0.25">
      <c r="A4422" t="s">
        <v>7198</v>
      </c>
      <c r="B4422">
        <v>70120140</v>
      </c>
      <c r="C4422" t="s">
        <v>16</v>
      </c>
      <c r="D4422" t="str">
        <f>IF(Tabel_Forespørgsel_fra_Visma28[[#This Row],[SupProd]]=" "," "," - "&amp;Tabel_Forespørgsel_fra_Visma28[[#This Row],[SupProd]])</f>
        <v xml:space="preserve"> </v>
      </c>
      <c r="E4422" t="s">
        <v>16</v>
      </c>
      <c r="F4422" t="str">
        <f>IF(Tabel_Forespørgsel_fra_Visma28[[#This Row],[SupDescr]]=" "," "," - "&amp;Tabel_Forespørgsel_fra_Visma28[[#This Row],[SupDescr]])</f>
        <v xml:space="preserve"> </v>
      </c>
      <c r="G4422" t="s">
        <v>2467</v>
      </c>
      <c r="H4422">
        <v>1</v>
      </c>
      <c r="I4422" t="str">
        <f>IF(A4422=A4421,I4421&amp;CHAR(10)&amp;"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423" spans="1:9" x14ac:dyDescent="0.25">
      <c r="A4423" t="s">
        <v>7380</v>
      </c>
      <c r="B4423">
        <v>75180019</v>
      </c>
      <c r="C4423" t="s">
        <v>16</v>
      </c>
      <c r="D4423" t="str">
        <f>IF(Tabel_Forespørgsel_fra_Visma28[[#This Row],[SupProd]]=" "," "," - "&amp;Tabel_Forespørgsel_fra_Visma28[[#This Row],[SupProd]])</f>
        <v xml:space="preserve"> </v>
      </c>
      <c r="E4423" t="s">
        <v>16</v>
      </c>
      <c r="F4423" t="str">
        <f>IF(Tabel_Forespørgsel_fra_Visma28[[#This Row],[SupDescr]]=" "," "," - "&amp;Tabel_Forespørgsel_fra_Visma28[[#This Row],[SupDescr]])</f>
        <v xml:space="preserve"> </v>
      </c>
      <c r="G4423" t="s">
        <v>2430</v>
      </c>
      <c r="H4423">
        <v>1</v>
      </c>
      <c r="I4423" t="str">
        <f>IF(A4423=A4422,I4422&amp;CHAR(10)&amp;"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24" spans="1:9" x14ac:dyDescent="0.25">
      <c r="A4424" t="s">
        <v>7283</v>
      </c>
      <c r="B4424">
        <v>75180019</v>
      </c>
      <c r="C4424" t="s">
        <v>16</v>
      </c>
      <c r="D4424" t="str">
        <f>IF(Tabel_Forespørgsel_fra_Visma28[[#This Row],[SupProd]]=" "," "," - "&amp;Tabel_Forespørgsel_fra_Visma28[[#This Row],[SupProd]])</f>
        <v xml:space="preserve"> </v>
      </c>
      <c r="E4424" t="s">
        <v>16</v>
      </c>
      <c r="F4424" t="str">
        <f>IF(Tabel_Forespørgsel_fra_Visma28[[#This Row],[SupDescr]]=" "," "," - "&amp;Tabel_Forespørgsel_fra_Visma28[[#This Row],[SupDescr]])</f>
        <v xml:space="preserve"> </v>
      </c>
      <c r="G4424" t="s">
        <v>2430</v>
      </c>
      <c r="H4424">
        <v>1</v>
      </c>
      <c r="I4424" t="str">
        <f>IF(A4424=A4423,I4423&amp;CHAR(10)&amp;"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25" spans="1:9" x14ac:dyDescent="0.25">
      <c r="A4425" t="s">
        <v>7289</v>
      </c>
      <c r="B4425">
        <v>75180019</v>
      </c>
      <c r="C4425" t="s">
        <v>16</v>
      </c>
      <c r="D4425" t="str">
        <f>IF(Tabel_Forespørgsel_fra_Visma28[[#This Row],[SupProd]]=" "," "," - "&amp;Tabel_Forespørgsel_fra_Visma28[[#This Row],[SupProd]])</f>
        <v xml:space="preserve"> </v>
      </c>
      <c r="E4425" t="s">
        <v>16</v>
      </c>
      <c r="F4425" t="str">
        <f>IF(Tabel_Forespørgsel_fra_Visma28[[#This Row],[SupDescr]]=" "," "," - "&amp;Tabel_Forespørgsel_fra_Visma28[[#This Row],[SupDescr]])</f>
        <v xml:space="preserve"> </v>
      </c>
      <c r="G4425" t="s">
        <v>2430</v>
      </c>
      <c r="H4425">
        <v>1</v>
      </c>
      <c r="I4425" t="str">
        <f>IF(A4425=A4424,I4424&amp;CHAR(10)&amp;"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26" spans="1:9" x14ac:dyDescent="0.25">
      <c r="A4426" t="s">
        <v>7368</v>
      </c>
      <c r="B4426">
        <v>75196500</v>
      </c>
      <c r="C4426" t="s">
        <v>16</v>
      </c>
      <c r="D4426" t="str">
        <f>IF(Tabel_Forespørgsel_fra_Visma28[[#This Row],[SupProd]]=" "," "," - "&amp;Tabel_Forespørgsel_fra_Visma28[[#This Row],[SupProd]])</f>
        <v xml:space="preserve"> </v>
      </c>
      <c r="E4426" t="s">
        <v>16</v>
      </c>
      <c r="F4426" t="str">
        <f>IF(Tabel_Forespørgsel_fra_Visma28[[#This Row],[SupDescr]]=" "," "," - "&amp;Tabel_Forespørgsel_fra_Visma28[[#This Row],[SupDescr]])</f>
        <v xml:space="preserve"> </v>
      </c>
      <c r="G4426" t="s">
        <v>2425</v>
      </c>
      <c r="H4426">
        <v>1</v>
      </c>
      <c r="I4426" t="str">
        <f>IF(A4426=A4425,I4425&amp;CHAR(10)&amp;"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427" spans="1:9" x14ac:dyDescent="0.25">
      <c r="A4427" t="s">
        <v>7369</v>
      </c>
      <c r="B4427">
        <v>75196500</v>
      </c>
      <c r="C4427" t="s">
        <v>16</v>
      </c>
      <c r="D4427" t="str">
        <f>IF(Tabel_Forespørgsel_fra_Visma28[[#This Row],[SupProd]]=" "," "," - "&amp;Tabel_Forespørgsel_fra_Visma28[[#This Row],[SupProd]])</f>
        <v xml:space="preserve"> </v>
      </c>
      <c r="E4427" t="s">
        <v>16</v>
      </c>
      <c r="F4427" t="str">
        <f>IF(Tabel_Forespørgsel_fra_Visma28[[#This Row],[SupDescr]]=" "," "," - "&amp;Tabel_Forespørgsel_fra_Visma28[[#This Row],[SupDescr]])</f>
        <v xml:space="preserve"> </v>
      </c>
      <c r="G4427" t="s">
        <v>2425</v>
      </c>
      <c r="H4427">
        <v>1</v>
      </c>
      <c r="I4427" t="str">
        <f>IF(A4427=A4426,I4426&amp;CHAR(10)&amp;"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428" spans="1:9" x14ac:dyDescent="0.25">
      <c r="A4428" t="s">
        <v>7741</v>
      </c>
      <c r="B4428">
        <v>75180019</v>
      </c>
      <c r="C4428" t="s">
        <v>16</v>
      </c>
      <c r="D4428" t="str">
        <f>IF(Tabel_Forespørgsel_fra_Visma28[[#This Row],[SupProd]]=" "," "," - "&amp;Tabel_Forespørgsel_fra_Visma28[[#This Row],[SupProd]])</f>
        <v xml:space="preserve"> </v>
      </c>
      <c r="E4428" t="s">
        <v>16</v>
      </c>
      <c r="F4428" t="str">
        <f>IF(Tabel_Forespørgsel_fra_Visma28[[#This Row],[SupDescr]]=" "," "," - "&amp;Tabel_Forespørgsel_fra_Visma28[[#This Row],[SupDescr]])</f>
        <v xml:space="preserve"> </v>
      </c>
      <c r="G4428" t="s">
        <v>2430</v>
      </c>
      <c r="H4428">
        <v>1</v>
      </c>
      <c r="I4428" t="str">
        <f>IF(A4428=A4427,I4427&amp;CHAR(10)&amp;"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29" spans="1:9" x14ac:dyDescent="0.25">
      <c r="A4429" t="s">
        <v>7813</v>
      </c>
      <c r="B4429">
        <v>75180019</v>
      </c>
      <c r="C4429" t="s">
        <v>16</v>
      </c>
      <c r="D4429" t="str">
        <f>IF(Tabel_Forespørgsel_fra_Visma28[[#This Row],[SupProd]]=" "," "," - "&amp;Tabel_Forespørgsel_fra_Visma28[[#This Row],[SupProd]])</f>
        <v xml:space="preserve"> </v>
      </c>
      <c r="E4429" t="s">
        <v>16</v>
      </c>
      <c r="F4429" t="str">
        <f>IF(Tabel_Forespørgsel_fra_Visma28[[#This Row],[SupDescr]]=" "," "," - "&amp;Tabel_Forespørgsel_fra_Visma28[[#This Row],[SupDescr]])</f>
        <v xml:space="preserve"> </v>
      </c>
      <c r="G4429" t="s">
        <v>2430</v>
      </c>
      <c r="H4429">
        <v>1</v>
      </c>
      <c r="I4429" t="str">
        <f>IF(A4429=A4428,I4428&amp;CHAR(10)&amp;"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0" spans="1:9" x14ac:dyDescent="0.25">
      <c r="A4430" t="s">
        <v>7814</v>
      </c>
      <c r="B4430">
        <v>75180019</v>
      </c>
      <c r="C4430" t="s">
        <v>16</v>
      </c>
      <c r="D4430" t="str">
        <f>IF(Tabel_Forespørgsel_fra_Visma28[[#This Row],[SupProd]]=" "," "," - "&amp;Tabel_Forespørgsel_fra_Visma28[[#This Row],[SupProd]])</f>
        <v xml:space="preserve"> </v>
      </c>
      <c r="E4430" t="s">
        <v>16</v>
      </c>
      <c r="F4430" t="str">
        <f>IF(Tabel_Forespørgsel_fra_Visma28[[#This Row],[SupDescr]]=" "," "," - "&amp;Tabel_Forespørgsel_fra_Visma28[[#This Row],[SupDescr]])</f>
        <v xml:space="preserve"> </v>
      </c>
      <c r="G4430" t="s">
        <v>2430</v>
      </c>
      <c r="H4430">
        <v>1</v>
      </c>
      <c r="I4430" t="str">
        <f>IF(A4430=A4429,I4429&amp;CHAR(10)&amp;"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1" spans="1:9" x14ac:dyDescent="0.25">
      <c r="A4431" t="s">
        <v>7816</v>
      </c>
      <c r="B4431">
        <v>75180019</v>
      </c>
      <c r="C4431" t="s">
        <v>16</v>
      </c>
      <c r="D4431" t="str">
        <f>IF(Tabel_Forespørgsel_fra_Visma28[[#This Row],[SupProd]]=" "," "," - "&amp;Tabel_Forespørgsel_fra_Visma28[[#This Row],[SupProd]])</f>
        <v xml:space="preserve"> </v>
      </c>
      <c r="E4431" t="s">
        <v>16</v>
      </c>
      <c r="F4431" t="str">
        <f>IF(Tabel_Forespørgsel_fra_Visma28[[#This Row],[SupDescr]]=" "," "," - "&amp;Tabel_Forespørgsel_fra_Visma28[[#This Row],[SupDescr]])</f>
        <v xml:space="preserve"> </v>
      </c>
      <c r="G4431" t="s">
        <v>2430</v>
      </c>
      <c r="H4431">
        <v>1</v>
      </c>
      <c r="I4431" t="str">
        <f>IF(A4431=A4430,I4430&amp;CHAR(10)&amp;"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2" spans="1:9" x14ac:dyDescent="0.25">
      <c r="A4432" t="s">
        <v>7817</v>
      </c>
      <c r="B4432">
        <v>75180019</v>
      </c>
      <c r="C4432" t="s">
        <v>16</v>
      </c>
      <c r="D4432" t="str">
        <f>IF(Tabel_Forespørgsel_fra_Visma28[[#This Row],[SupProd]]=" "," "," - "&amp;Tabel_Forespørgsel_fra_Visma28[[#This Row],[SupProd]])</f>
        <v xml:space="preserve"> </v>
      </c>
      <c r="E4432" t="s">
        <v>16</v>
      </c>
      <c r="F4432" t="str">
        <f>IF(Tabel_Forespørgsel_fra_Visma28[[#This Row],[SupDescr]]=" "," "," - "&amp;Tabel_Forespørgsel_fra_Visma28[[#This Row],[SupDescr]])</f>
        <v xml:space="preserve"> </v>
      </c>
      <c r="G4432" t="s">
        <v>2430</v>
      </c>
      <c r="H4432">
        <v>1</v>
      </c>
      <c r="I4432" t="str">
        <f>IF(A4432=A4431,I4431&amp;CHAR(10)&amp;"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3" spans="1:9" x14ac:dyDescent="0.25">
      <c r="A4433" t="s">
        <v>7925</v>
      </c>
      <c r="B4433">
        <v>75180019</v>
      </c>
      <c r="C4433" t="s">
        <v>16</v>
      </c>
      <c r="D4433" t="str">
        <f>IF(Tabel_Forespørgsel_fra_Visma28[[#This Row],[SupProd]]=" "," "," - "&amp;Tabel_Forespørgsel_fra_Visma28[[#This Row],[SupProd]])</f>
        <v xml:space="preserve"> </v>
      </c>
      <c r="E4433" t="s">
        <v>16</v>
      </c>
      <c r="F4433" t="str">
        <f>IF(Tabel_Forespørgsel_fra_Visma28[[#This Row],[SupDescr]]=" "," "," - "&amp;Tabel_Forespørgsel_fra_Visma28[[#This Row],[SupDescr]])</f>
        <v xml:space="preserve"> </v>
      </c>
      <c r="G4433" t="s">
        <v>2430</v>
      </c>
      <c r="H4433">
        <v>1</v>
      </c>
      <c r="I4433" t="str">
        <f>IF(A4433=A4432,I4432&amp;CHAR(10)&amp;"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4" spans="1:9" x14ac:dyDescent="0.25">
      <c r="A4434" t="s">
        <v>7922</v>
      </c>
      <c r="B4434">
        <v>75180019</v>
      </c>
      <c r="C4434" t="s">
        <v>16</v>
      </c>
      <c r="D4434" t="str">
        <f>IF(Tabel_Forespørgsel_fra_Visma28[[#This Row],[SupProd]]=" "," "," - "&amp;Tabel_Forespørgsel_fra_Visma28[[#This Row],[SupProd]])</f>
        <v xml:space="preserve"> </v>
      </c>
      <c r="E4434" t="s">
        <v>16</v>
      </c>
      <c r="F4434" t="str">
        <f>IF(Tabel_Forespørgsel_fra_Visma28[[#This Row],[SupDescr]]=" "," "," - "&amp;Tabel_Forespørgsel_fra_Visma28[[#This Row],[SupDescr]])</f>
        <v xml:space="preserve"> </v>
      </c>
      <c r="G4434" t="s">
        <v>2430</v>
      </c>
      <c r="H4434">
        <v>1</v>
      </c>
      <c r="I4434" t="str">
        <f>IF(A4434=A4433,I4433&amp;CHAR(10)&amp;"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5" spans="1:9" x14ac:dyDescent="0.25">
      <c r="A4435" t="s">
        <v>8251</v>
      </c>
      <c r="B4435">
        <v>75180019</v>
      </c>
      <c r="C4435" t="s">
        <v>16</v>
      </c>
      <c r="D4435" t="str">
        <f>IF(Tabel_Forespørgsel_fra_Visma28[[#This Row],[SupProd]]=" "," "," - "&amp;Tabel_Forespørgsel_fra_Visma28[[#This Row],[SupProd]])</f>
        <v xml:space="preserve"> </v>
      </c>
      <c r="E4435" t="s">
        <v>16</v>
      </c>
      <c r="F4435" t="str">
        <f>IF(Tabel_Forespørgsel_fra_Visma28[[#This Row],[SupDescr]]=" "," "," - "&amp;Tabel_Forespørgsel_fra_Visma28[[#This Row],[SupDescr]])</f>
        <v xml:space="preserve"> </v>
      </c>
      <c r="G4435" t="s">
        <v>2430</v>
      </c>
      <c r="H4435">
        <v>1</v>
      </c>
      <c r="I4435" t="str">
        <f>IF(A4435=A4434,I4434&amp;CHAR(10)&amp;"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6" spans="1:9" x14ac:dyDescent="0.25">
      <c r="A4436" t="s">
        <v>8268</v>
      </c>
      <c r="B4436">
        <v>75180019</v>
      </c>
      <c r="C4436" t="s">
        <v>16</v>
      </c>
      <c r="D4436" t="str">
        <f>IF(Tabel_Forespørgsel_fra_Visma28[[#This Row],[SupProd]]=" "," "," - "&amp;Tabel_Forespørgsel_fra_Visma28[[#This Row],[SupProd]])</f>
        <v xml:space="preserve"> </v>
      </c>
      <c r="E4436" t="s">
        <v>16</v>
      </c>
      <c r="F4436" t="str">
        <f>IF(Tabel_Forespørgsel_fra_Visma28[[#This Row],[SupDescr]]=" "," "," - "&amp;Tabel_Forespørgsel_fra_Visma28[[#This Row],[SupDescr]])</f>
        <v xml:space="preserve"> </v>
      </c>
      <c r="G4436" t="s">
        <v>2430</v>
      </c>
      <c r="H4436">
        <v>1</v>
      </c>
      <c r="I4436" t="str">
        <f>IF(A4436=A4435,I4435&amp;CHAR(10)&amp;"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7" spans="1:9" x14ac:dyDescent="0.25">
      <c r="A4437" t="s">
        <v>8380</v>
      </c>
      <c r="B4437">
        <v>75180019</v>
      </c>
      <c r="C4437" t="s">
        <v>16</v>
      </c>
      <c r="D4437" t="str">
        <f>IF(Tabel_Forespørgsel_fra_Visma28[[#This Row],[SupProd]]=" "," "," - "&amp;Tabel_Forespørgsel_fra_Visma28[[#This Row],[SupProd]])</f>
        <v xml:space="preserve"> </v>
      </c>
      <c r="E4437" t="s">
        <v>16</v>
      </c>
      <c r="F4437" t="str">
        <f>IF(Tabel_Forespørgsel_fra_Visma28[[#This Row],[SupDescr]]=" "," "," - "&amp;Tabel_Forespørgsel_fra_Visma28[[#This Row],[SupDescr]])</f>
        <v xml:space="preserve"> </v>
      </c>
      <c r="G4437" t="s">
        <v>2430</v>
      </c>
      <c r="H4437">
        <v>1</v>
      </c>
      <c r="I4437" t="str">
        <f>IF(A4437=A4436,I4436&amp;CHAR(10)&amp;"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8" spans="1:9" x14ac:dyDescent="0.25">
      <c r="A4438" t="s">
        <v>9136</v>
      </c>
      <c r="B4438">
        <v>75220200</v>
      </c>
      <c r="C4438" t="s">
        <v>16</v>
      </c>
      <c r="D4438" t="str">
        <f>IF(Tabel_Forespørgsel_fra_Visma28[[#This Row],[SupProd]]=" "," "," - "&amp;Tabel_Forespørgsel_fra_Visma28[[#This Row],[SupProd]])</f>
        <v xml:space="preserve"> </v>
      </c>
      <c r="E4438" t="s">
        <v>16</v>
      </c>
      <c r="F4438" t="str">
        <f>IF(Tabel_Forespørgsel_fra_Visma28[[#This Row],[SupDescr]]=" "," "," - "&amp;Tabel_Forespørgsel_fra_Visma28[[#This Row],[SupDescr]])</f>
        <v xml:space="preserve"> </v>
      </c>
      <c r="G4438" t="s">
        <v>7238</v>
      </c>
      <c r="H4438">
        <v>1</v>
      </c>
      <c r="I4438" t="str">
        <f>IF(A4438=A4437,I4437&amp;CHAR(10)&amp;"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4439" spans="1:9" x14ac:dyDescent="0.25">
      <c r="A4439" t="s">
        <v>9060</v>
      </c>
      <c r="B4439">
        <v>75180019</v>
      </c>
      <c r="C4439" t="s">
        <v>16</v>
      </c>
      <c r="D4439" t="str">
        <f>IF(Tabel_Forespørgsel_fra_Visma28[[#This Row],[SupProd]]=" "," "," - "&amp;Tabel_Forespørgsel_fra_Visma28[[#This Row],[SupProd]])</f>
        <v xml:space="preserve"> </v>
      </c>
      <c r="E4439" t="s">
        <v>16</v>
      </c>
      <c r="F4439" t="str">
        <f>IF(Tabel_Forespørgsel_fra_Visma28[[#This Row],[SupDescr]]=" "," "," - "&amp;Tabel_Forespørgsel_fra_Visma28[[#This Row],[SupDescr]])</f>
        <v xml:space="preserve"> </v>
      </c>
      <c r="G4439" t="s">
        <v>2430</v>
      </c>
      <c r="H4439">
        <v>1</v>
      </c>
      <c r="I4439" t="str">
        <f>IF(A4439=A4438,I4438&amp;CHAR(10)&amp;"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40" spans="1:9" x14ac:dyDescent="0.25">
      <c r="A4440" t="s">
        <v>8414</v>
      </c>
      <c r="B4440">
        <v>75180019</v>
      </c>
      <c r="C4440" t="s">
        <v>16</v>
      </c>
      <c r="D4440" t="str">
        <f>IF(Tabel_Forespørgsel_fra_Visma28[[#This Row],[SupProd]]=" "," "," - "&amp;Tabel_Forespørgsel_fra_Visma28[[#This Row],[SupProd]])</f>
        <v xml:space="preserve"> </v>
      </c>
      <c r="E4440" t="s">
        <v>16</v>
      </c>
      <c r="F4440" t="str">
        <f>IF(Tabel_Forespørgsel_fra_Visma28[[#This Row],[SupDescr]]=" "," "," - "&amp;Tabel_Forespørgsel_fra_Visma28[[#This Row],[SupDescr]])</f>
        <v xml:space="preserve"> </v>
      </c>
      <c r="G4440" t="s">
        <v>2430</v>
      </c>
      <c r="H4440">
        <v>1</v>
      </c>
      <c r="I4440" t="str">
        <f>IF(A4440=A4439,I4439&amp;CHAR(10)&amp;"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41" spans="1:9" x14ac:dyDescent="0.25">
      <c r="A4441" t="s">
        <v>9095</v>
      </c>
      <c r="B4441">
        <v>75180019</v>
      </c>
      <c r="C4441" t="s">
        <v>16</v>
      </c>
      <c r="D4441" t="str">
        <f>IF(Tabel_Forespørgsel_fra_Visma28[[#This Row],[SupProd]]=" "," "," - "&amp;Tabel_Forespørgsel_fra_Visma28[[#This Row],[SupProd]])</f>
        <v xml:space="preserve"> </v>
      </c>
      <c r="E4441" t="s">
        <v>16</v>
      </c>
      <c r="F4441" t="str">
        <f>IF(Tabel_Forespørgsel_fra_Visma28[[#This Row],[SupDescr]]=" "," "," - "&amp;Tabel_Forespørgsel_fra_Visma28[[#This Row],[SupDescr]])</f>
        <v xml:space="preserve"> </v>
      </c>
      <c r="G4441" t="s">
        <v>2430</v>
      </c>
      <c r="H4441">
        <v>1</v>
      </c>
      <c r="I4441" t="str">
        <f>IF(A4441=A4440,I4440&amp;CHAR(10)&amp;"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42" spans="1:9" x14ac:dyDescent="0.25">
      <c r="A4442" t="s">
        <v>9278</v>
      </c>
      <c r="B4442">
        <v>75180019</v>
      </c>
      <c r="C4442" t="s">
        <v>16</v>
      </c>
      <c r="D4442" t="str">
        <f>IF(Tabel_Forespørgsel_fra_Visma28[[#This Row],[SupProd]]=" "," "," - "&amp;Tabel_Forespørgsel_fra_Visma28[[#This Row],[SupProd]])</f>
        <v xml:space="preserve"> </v>
      </c>
      <c r="E4442" t="s">
        <v>16</v>
      </c>
      <c r="F4442" t="str">
        <f>IF(Tabel_Forespørgsel_fra_Visma28[[#This Row],[SupDescr]]=" "," "," - "&amp;Tabel_Forespørgsel_fra_Visma28[[#This Row],[SupDescr]])</f>
        <v xml:space="preserve"> </v>
      </c>
      <c r="G4442" t="s">
        <v>2430</v>
      </c>
      <c r="H4442">
        <v>1</v>
      </c>
      <c r="I4442" t="str">
        <f>IF(A4442=A4441,I4441&amp;CHAR(10)&amp;"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43" spans="1:9" x14ac:dyDescent="0.25">
      <c r="A4443" t="s">
        <v>9092</v>
      </c>
      <c r="B4443">
        <v>75180019</v>
      </c>
      <c r="C4443" t="s">
        <v>16</v>
      </c>
      <c r="D4443" t="str">
        <f>IF(Tabel_Forespørgsel_fra_Visma28[[#This Row],[SupProd]]=" "," "," - "&amp;Tabel_Forespørgsel_fra_Visma28[[#This Row],[SupProd]])</f>
        <v xml:space="preserve"> </v>
      </c>
      <c r="E4443" t="s">
        <v>16</v>
      </c>
      <c r="F4443" t="str">
        <f>IF(Tabel_Forespørgsel_fra_Visma28[[#This Row],[SupDescr]]=" "," "," - "&amp;Tabel_Forespørgsel_fra_Visma28[[#This Row],[SupDescr]])</f>
        <v xml:space="preserve"> </v>
      </c>
      <c r="G4443" t="s">
        <v>2430</v>
      </c>
      <c r="H4443">
        <v>1</v>
      </c>
      <c r="I4443" t="str">
        <f>IF(A4443=A4442,I4442&amp;CHAR(10)&amp;"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44" spans="1:9" x14ac:dyDescent="0.25">
      <c r="A4444" t="s">
        <v>8285</v>
      </c>
      <c r="B4444">
        <v>75826799</v>
      </c>
      <c r="C4444" t="s">
        <v>16</v>
      </c>
      <c r="D4444" t="str">
        <f>IF(Tabel_Forespørgsel_fra_Visma28[[#This Row],[SupProd]]=" "," "," - "&amp;Tabel_Forespørgsel_fra_Visma28[[#This Row],[SupProd]])</f>
        <v xml:space="preserve"> </v>
      </c>
      <c r="E4444" t="s">
        <v>16</v>
      </c>
      <c r="F4444" t="str">
        <f>IF(Tabel_Forespørgsel_fra_Visma28[[#This Row],[SupDescr]]=" "," "," - "&amp;Tabel_Forespørgsel_fra_Visma28[[#This Row],[SupDescr]])</f>
        <v xml:space="preserve"> </v>
      </c>
      <c r="G4444" t="s">
        <v>8231</v>
      </c>
      <c r="H4444">
        <v>1</v>
      </c>
      <c r="I4444" t="str">
        <f>IF(A4444=A4443,I4443&amp;CHAR(10)&amp;"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45" spans="1:9" x14ac:dyDescent="0.25">
      <c r="A4445" t="s">
        <v>8284</v>
      </c>
      <c r="B4445">
        <v>75826799</v>
      </c>
      <c r="C4445" t="s">
        <v>16</v>
      </c>
      <c r="D4445" t="str">
        <f>IF(Tabel_Forespørgsel_fra_Visma28[[#This Row],[SupProd]]=" "," "," - "&amp;Tabel_Forespørgsel_fra_Visma28[[#This Row],[SupProd]])</f>
        <v xml:space="preserve"> </v>
      </c>
      <c r="E4445" t="s">
        <v>16</v>
      </c>
      <c r="F4445" t="str">
        <f>IF(Tabel_Forespørgsel_fra_Visma28[[#This Row],[SupDescr]]=" "," "," - "&amp;Tabel_Forespørgsel_fra_Visma28[[#This Row],[SupDescr]])</f>
        <v xml:space="preserve"> </v>
      </c>
      <c r="G4445" t="s">
        <v>8231</v>
      </c>
      <c r="H4445">
        <v>1</v>
      </c>
      <c r="I4445" t="str">
        <f>IF(A4445=A4444,I4444&amp;CHAR(10)&amp;"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46" spans="1:9" x14ac:dyDescent="0.25">
      <c r="A4446" t="s">
        <v>8280</v>
      </c>
      <c r="B4446">
        <v>75826799</v>
      </c>
      <c r="C4446" t="s">
        <v>16</v>
      </c>
      <c r="D4446" t="str">
        <f>IF(Tabel_Forespørgsel_fra_Visma28[[#This Row],[SupProd]]=" "," "," - "&amp;Tabel_Forespørgsel_fra_Visma28[[#This Row],[SupProd]])</f>
        <v xml:space="preserve"> </v>
      </c>
      <c r="E4446" t="s">
        <v>16</v>
      </c>
      <c r="F4446" t="str">
        <f>IF(Tabel_Forespørgsel_fra_Visma28[[#This Row],[SupDescr]]=" "," "," - "&amp;Tabel_Forespørgsel_fra_Visma28[[#This Row],[SupDescr]])</f>
        <v xml:space="preserve"> </v>
      </c>
      <c r="G4446" t="s">
        <v>8231</v>
      </c>
      <c r="H4446">
        <v>1</v>
      </c>
      <c r="I4446" t="str">
        <f>IF(A4446=A4445,I4445&amp;CHAR(10)&amp;"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47" spans="1:9" x14ac:dyDescent="0.25">
      <c r="A4447" t="s">
        <v>8279</v>
      </c>
      <c r="B4447">
        <v>75826799</v>
      </c>
      <c r="C4447" t="s">
        <v>16</v>
      </c>
      <c r="D4447" t="str">
        <f>IF(Tabel_Forespørgsel_fra_Visma28[[#This Row],[SupProd]]=" "," "," - "&amp;Tabel_Forespørgsel_fra_Visma28[[#This Row],[SupProd]])</f>
        <v xml:space="preserve"> </v>
      </c>
      <c r="E4447" t="s">
        <v>16</v>
      </c>
      <c r="F4447" t="str">
        <f>IF(Tabel_Forespørgsel_fra_Visma28[[#This Row],[SupDescr]]=" "," "," - "&amp;Tabel_Forespørgsel_fra_Visma28[[#This Row],[SupDescr]])</f>
        <v xml:space="preserve"> </v>
      </c>
      <c r="G4447" t="s">
        <v>8231</v>
      </c>
      <c r="H4447">
        <v>1</v>
      </c>
      <c r="I4447" t="str">
        <f>IF(A4447=A4446,I4446&amp;CHAR(10)&amp;"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48" spans="1:9" x14ac:dyDescent="0.25">
      <c r="A4448" t="s">
        <v>8283</v>
      </c>
      <c r="B4448">
        <v>75826799</v>
      </c>
      <c r="C4448" t="s">
        <v>16</v>
      </c>
      <c r="D4448" t="str">
        <f>IF(Tabel_Forespørgsel_fra_Visma28[[#This Row],[SupProd]]=" "," "," - "&amp;Tabel_Forespørgsel_fra_Visma28[[#This Row],[SupProd]])</f>
        <v xml:space="preserve"> </v>
      </c>
      <c r="E4448" t="s">
        <v>16</v>
      </c>
      <c r="F4448" t="str">
        <f>IF(Tabel_Forespørgsel_fra_Visma28[[#This Row],[SupDescr]]=" "," "," - "&amp;Tabel_Forespørgsel_fra_Visma28[[#This Row],[SupDescr]])</f>
        <v xml:space="preserve"> </v>
      </c>
      <c r="G4448" t="s">
        <v>8231</v>
      </c>
      <c r="H4448">
        <v>1</v>
      </c>
      <c r="I4448" t="str">
        <f>IF(A4448=A4447,I4447&amp;CHAR(10)&amp;"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49" spans="1:9" x14ac:dyDescent="0.25">
      <c r="A4449" t="s">
        <v>9382</v>
      </c>
      <c r="B4449">
        <v>75211662</v>
      </c>
      <c r="C4449" t="s">
        <v>16</v>
      </c>
      <c r="D4449" t="str">
        <f>IF(Tabel_Forespørgsel_fra_Visma28[[#This Row],[SupProd]]=" "," "," - "&amp;Tabel_Forespørgsel_fra_Visma28[[#This Row],[SupProd]])</f>
        <v xml:space="preserve"> </v>
      </c>
      <c r="E4449" t="s">
        <v>16</v>
      </c>
      <c r="F4449" t="str">
        <f>IF(Tabel_Forespørgsel_fra_Visma28[[#This Row],[SupDescr]]=" "," "," - "&amp;Tabel_Forespørgsel_fra_Visma28[[#This Row],[SupDescr]])</f>
        <v xml:space="preserve"> </v>
      </c>
      <c r="G4449" t="s">
        <v>7015</v>
      </c>
      <c r="H4449">
        <v>1</v>
      </c>
      <c r="I4449" t="str">
        <f>IF(A4449=A4448,I4448&amp;CHAR(10)&amp;"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450" spans="1:9" x14ac:dyDescent="0.25">
      <c r="A4450" t="s">
        <v>9388</v>
      </c>
      <c r="B4450">
        <v>75180019</v>
      </c>
      <c r="C4450" t="s">
        <v>16</v>
      </c>
      <c r="D4450" t="str">
        <f>IF(Tabel_Forespørgsel_fra_Visma28[[#This Row],[SupProd]]=" "," "," - "&amp;Tabel_Forespørgsel_fra_Visma28[[#This Row],[SupProd]])</f>
        <v xml:space="preserve"> </v>
      </c>
      <c r="E4450" t="s">
        <v>16</v>
      </c>
      <c r="F4450" t="str">
        <f>IF(Tabel_Forespørgsel_fra_Visma28[[#This Row],[SupDescr]]=" "," "," - "&amp;Tabel_Forespørgsel_fra_Visma28[[#This Row],[SupDescr]])</f>
        <v xml:space="preserve"> </v>
      </c>
      <c r="G4450" t="s">
        <v>2430</v>
      </c>
      <c r="H4450">
        <v>1</v>
      </c>
      <c r="I4450" t="str">
        <f>IF(A4450=A4449,I4449&amp;CHAR(10)&amp;"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51" spans="1:9" x14ac:dyDescent="0.25">
      <c r="A4451" t="s">
        <v>8416</v>
      </c>
      <c r="B4451">
        <v>75211600</v>
      </c>
      <c r="C4451" t="s">
        <v>16</v>
      </c>
      <c r="D4451" t="str">
        <f>IF(Tabel_Forespørgsel_fra_Visma28[[#This Row],[SupProd]]=" "," "," - "&amp;Tabel_Forespørgsel_fra_Visma28[[#This Row],[SupProd]])</f>
        <v xml:space="preserve"> </v>
      </c>
      <c r="E4451" t="s">
        <v>16</v>
      </c>
      <c r="F4451" t="str">
        <f>IF(Tabel_Forespørgsel_fra_Visma28[[#This Row],[SupDescr]]=" "," "," - "&amp;Tabel_Forespørgsel_fra_Visma28[[#This Row],[SupDescr]])</f>
        <v xml:space="preserve"> </v>
      </c>
      <c r="G4451" t="s">
        <v>7099</v>
      </c>
      <c r="H4451">
        <v>1</v>
      </c>
      <c r="I4451" t="str">
        <f>IF(A4451=A4450,I4450&amp;CHAR(10)&amp;"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4452" spans="1:9" x14ac:dyDescent="0.25">
      <c r="A4452" t="s">
        <v>8416</v>
      </c>
      <c r="B4452">
        <v>75121420</v>
      </c>
      <c r="C4452" t="s">
        <v>16</v>
      </c>
      <c r="D4452" t="str">
        <f>IF(Tabel_Forespørgsel_fra_Visma28[[#This Row],[SupProd]]=" "," "," - "&amp;Tabel_Forespørgsel_fra_Visma28[[#This Row],[SupProd]])</f>
        <v xml:space="preserve"> </v>
      </c>
      <c r="E4452" t="s">
        <v>16</v>
      </c>
      <c r="F4452" t="str">
        <f>IF(Tabel_Forespørgsel_fra_Visma28[[#This Row],[SupDescr]]=" "," "," - "&amp;Tabel_Forespørgsel_fra_Visma28[[#This Row],[SupDescr]])</f>
        <v xml:space="preserve"> </v>
      </c>
      <c r="G4452" t="s">
        <v>8417</v>
      </c>
      <c r="H4452">
        <v>2</v>
      </c>
      <c r="I4452" t="str">
        <f>IF(A4452=A4451,I4451&amp;CHAR(10)&amp;"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
  Koldig Coat ApS  </v>
      </c>
    </row>
    <row r="4453" spans="1:9" x14ac:dyDescent="0.25">
      <c r="A4453" t="s">
        <v>8775</v>
      </c>
      <c r="B4453">
        <v>75180019</v>
      </c>
      <c r="C4453" t="s">
        <v>16</v>
      </c>
      <c r="D4453" t="str">
        <f>IF(Tabel_Forespørgsel_fra_Visma28[[#This Row],[SupProd]]=" "," "," - "&amp;Tabel_Forespørgsel_fra_Visma28[[#This Row],[SupProd]])</f>
        <v xml:space="preserve"> </v>
      </c>
      <c r="E4453" t="s">
        <v>16</v>
      </c>
      <c r="F4453" t="str">
        <f>IF(Tabel_Forespørgsel_fra_Visma28[[#This Row],[SupDescr]]=" "," "," - "&amp;Tabel_Forespørgsel_fra_Visma28[[#This Row],[SupDescr]])</f>
        <v xml:space="preserve"> </v>
      </c>
      <c r="G4453" t="s">
        <v>2430</v>
      </c>
      <c r="H4453">
        <v>1</v>
      </c>
      <c r="I4453" t="str">
        <f>IF(A4453=A4452,I4452&amp;CHAR(10)&amp;"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54" spans="1:9" x14ac:dyDescent="0.25">
      <c r="A4454" t="s">
        <v>8838</v>
      </c>
      <c r="B4454">
        <v>75180019</v>
      </c>
      <c r="C4454" t="s">
        <v>16</v>
      </c>
      <c r="D4454" t="str">
        <f>IF(Tabel_Forespørgsel_fra_Visma28[[#This Row],[SupProd]]=" "," "," - "&amp;Tabel_Forespørgsel_fra_Visma28[[#This Row],[SupProd]])</f>
        <v xml:space="preserve"> </v>
      </c>
      <c r="E4454" t="s">
        <v>10234</v>
      </c>
      <c r="F4454" t="str">
        <f>IF(Tabel_Forespørgsel_fra_Visma28[[#This Row],[SupDescr]]=" "," "," - "&amp;Tabel_Forespørgsel_fra_Visma28[[#This Row],[SupDescr]])</f>
        <v xml:space="preserve"> - Bejds</v>
      </c>
      <c r="G4454" t="s">
        <v>2430</v>
      </c>
      <c r="H4454">
        <v>1</v>
      </c>
      <c r="I4454" t="str">
        <f>IF(A4454=A4453,I4453&amp;CHAR(10)&amp;"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- Bejds</v>
      </c>
    </row>
    <row r="4455" spans="1:9" x14ac:dyDescent="0.25">
      <c r="A4455" t="s">
        <v>8822</v>
      </c>
      <c r="B4455">
        <v>75180019</v>
      </c>
      <c r="C4455" t="s">
        <v>16</v>
      </c>
      <c r="D4455" t="str">
        <f>IF(Tabel_Forespørgsel_fra_Visma28[[#This Row],[SupProd]]=" "," "," - "&amp;Tabel_Forespørgsel_fra_Visma28[[#This Row],[SupProd]])</f>
        <v xml:space="preserve"> </v>
      </c>
      <c r="E4455" t="s">
        <v>16</v>
      </c>
      <c r="F4455" t="str">
        <f>IF(Tabel_Forespørgsel_fra_Visma28[[#This Row],[SupDescr]]=" "," "," - "&amp;Tabel_Forespørgsel_fra_Visma28[[#This Row],[SupDescr]])</f>
        <v xml:space="preserve"> </v>
      </c>
      <c r="G4455" t="s">
        <v>2430</v>
      </c>
      <c r="H4455">
        <v>1</v>
      </c>
      <c r="I4455" t="str">
        <f>IF(A4455=A4454,I4454&amp;CHAR(10)&amp;"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56" spans="1:9" x14ac:dyDescent="0.25">
      <c r="A4456" t="s">
        <v>8840</v>
      </c>
      <c r="B4456">
        <v>75180019</v>
      </c>
      <c r="C4456" t="s">
        <v>16</v>
      </c>
      <c r="D4456" t="str">
        <f>IF(Tabel_Forespørgsel_fra_Visma28[[#This Row],[SupProd]]=" "," "," - "&amp;Tabel_Forespørgsel_fra_Visma28[[#This Row],[SupProd]])</f>
        <v xml:space="preserve"> </v>
      </c>
      <c r="E4456" t="s">
        <v>16</v>
      </c>
      <c r="F4456" t="str">
        <f>IF(Tabel_Forespørgsel_fra_Visma28[[#This Row],[SupDescr]]=" "," "," - "&amp;Tabel_Forespørgsel_fra_Visma28[[#This Row],[SupDescr]])</f>
        <v xml:space="preserve"> </v>
      </c>
      <c r="G4456" t="s">
        <v>2430</v>
      </c>
      <c r="H4456">
        <v>1</v>
      </c>
      <c r="I4456" t="str">
        <f>IF(A4456=A4455,I4455&amp;CHAR(10)&amp;"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57" spans="1:9" x14ac:dyDescent="0.25">
      <c r="A4457" t="s">
        <v>8841</v>
      </c>
      <c r="B4457">
        <v>75826799</v>
      </c>
      <c r="C4457" t="s">
        <v>16</v>
      </c>
      <c r="D4457" t="str">
        <f>IF(Tabel_Forespørgsel_fra_Visma28[[#This Row],[SupProd]]=" "," "," - "&amp;Tabel_Forespørgsel_fra_Visma28[[#This Row],[SupProd]])</f>
        <v xml:space="preserve"> </v>
      </c>
      <c r="E4457" t="s">
        <v>16</v>
      </c>
      <c r="F4457" t="str">
        <f>IF(Tabel_Forespørgsel_fra_Visma28[[#This Row],[SupDescr]]=" "," "," - "&amp;Tabel_Forespørgsel_fra_Visma28[[#This Row],[SupDescr]])</f>
        <v xml:space="preserve"> </v>
      </c>
      <c r="G4457" t="s">
        <v>8231</v>
      </c>
      <c r="H4457">
        <v>1</v>
      </c>
      <c r="I4457" t="str">
        <f>IF(A4457=A4456,I4456&amp;CHAR(10)&amp;"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58" spans="1:9" x14ac:dyDescent="0.25">
      <c r="A4458" t="s">
        <v>8821</v>
      </c>
      <c r="B4458">
        <v>75826799</v>
      </c>
      <c r="C4458" t="s">
        <v>16</v>
      </c>
      <c r="D4458" t="str">
        <f>IF(Tabel_Forespørgsel_fra_Visma28[[#This Row],[SupProd]]=" "," "," - "&amp;Tabel_Forespørgsel_fra_Visma28[[#This Row],[SupProd]])</f>
        <v xml:space="preserve"> </v>
      </c>
      <c r="E4458" t="s">
        <v>16</v>
      </c>
      <c r="F4458" t="str">
        <f>IF(Tabel_Forespørgsel_fra_Visma28[[#This Row],[SupDescr]]=" "," "," - "&amp;Tabel_Forespørgsel_fra_Visma28[[#This Row],[SupDescr]])</f>
        <v xml:space="preserve"> </v>
      </c>
      <c r="G4458" t="s">
        <v>8231</v>
      </c>
      <c r="H4458">
        <v>1</v>
      </c>
      <c r="I4458" t="str">
        <f>IF(A4458=A4457,I4457&amp;CHAR(10)&amp;"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59" spans="1:9" x14ac:dyDescent="0.25">
      <c r="A4459" t="s">
        <v>8839</v>
      </c>
      <c r="B4459">
        <v>75180019</v>
      </c>
      <c r="C4459" t="s">
        <v>16</v>
      </c>
      <c r="D4459" t="str">
        <f>IF(Tabel_Forespørgsel_fra_Visma28[[#This Row],[SupProd]]=" "," "," - "&amp;Tabel_Forespørgsel_fra_Visma28[[#This Row],[SupProd]])</f>
        <v xml:space="preserve"> </v>
      </c>
      <c r="E4459" t="s">
        <v>16</v>
      </c>
      <c r="F4459" t="str">
        <f>IF(Tabel_Forespørgsel_fra_Visma28[[#This Row],[SupDescr]]=" "," "," - "&amp;Tabel_Forespørgsel_fra_Visma28[[#This Row],[SupDescr]])</f>
        <v xml:space="preserve"> </v>
      </c>
      <c r="G4459" t="s">
        <v>2430</v>
      </c>
      <c r="H4459">
        <v>1</v>
      </c>
      <c r="I4459" t="str">
        <f>IF(A4459=A4458,I4458&amp;CHAR(10)&amp;"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0" spans="1:9" x14ac:dyDescent="0.25">
      <c r="A4460" t="s">
        <v>8928</v>
      </c>
      <c r="B4460">
        <v>75180019</v>
      </c>
      <c r="C4460" t="s">
        <v>16</v>
      </c>
      <c r="D4460" t="str">
        <f>IF(Tabel_Forespørgsel_fra_Visma28[[#This Row],[SupProd]]=" "," "," - "&amp;Tabel_Forespørgsel_fra_Visma28[[#This Row],[SupProd]])</f>
        <v xml:space="preserve"> </v>
      </c>
      <c r="E4460" t="s">
        <v>16</v>
      </c>
      <c r="F4460" t="str">
        <f>IF(Tabel_Forespørgsel_fra_Visma28[[#This Row],[SupDescr]]=" "," "," - "&amp;Tabel_Forespørgsel_fra_Visma28[[#This Row],[SupDescr]])</f>
        <v xml:space="preserve"> </v>
      </c>
      <c r="G4460" t="s">
        <v>2430</v>
      </c>
      <c r="H4460">
        <v>1</v>
      </c>
      <c r="I4460" t="str">
        <f>IF(A4460=A4459,I4459&amp;CHAR(10)&amp;"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1" spans="1:9" x14ac:dyDescent="0.25">
      <c r="A4461" t="s">
        <v>11866</v>
      </c>
      <c r="B4461">
        <v>75180019</v>
      </c>
      <c r="C4461" t="s">
        <v>16</v>
      </c>
      <c r="D4461" t="str">
        <f>IF(Tabel_Forespørgsel_fra_Visma28[[#This Row],[SupProd]]=" "," "," - "&amp;Tabel_Forespørgsel_fra_Visma28[[#This Row],[SupProd]])</f>
        <v xml:space="preserve"> </v>
      </c>
      <c r="E4461" t="s">
        <v>16</v>
      </c>
      <c r="F4461" t="str">
        <f>IF(Tabel_Forespørgsel_fra_Visma28[[#This Row],[SupDescr]]=" "," "," - "&amp;Tabel_Forespørgsel_fra_Visma28[[#This Row],[SupDescr]])</f>
        <v xml:space="preserve"> </v>
      </c>
      <c r="G4461" t="s">
        <v>2430</v>
      </c>
      <c r="H4461">
        <v>1</v>
      </c>
      <c r="I4461" t="str">
        <f>IF(A4461=A4460,I4460&amp;CHAR(10)&amp;"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2" spans="1:9" x14ac:dyDescent="0.25">
      <c r="A4462" t="s">
        <v>11074</v>
      </c>
      <c r="B4462">
        <v>75180019</v>
      </c>
      <c r="C4462" t="s">
        <v>16</v>
      </c>
      <c r="D4462" t="str">
        <f>IF(Tabel_Forespørgsel_fra_Visma28[[#This Row],[SupProd]]=" "," "," - "&amp;Tabel_Forespørgsel_fra_Visma28[[#This Row],[SupProd]])</f>
        <v xml:space="preserve"> </v>
      </c>
      <c r="E4462" t="s">
        <v>16</v>
      </c>
      <c r="F4462" t="str">
        <f>IF(Tabel_Forespørgsel_fra_Visma28[[#This Row],[SupDescr]]=" "," "," - "&amp;Tabel_Forespørgsel_fra_Visma28[[#This Row],[SupDescr]])</f>
        <v xml:space="preserve"> </v>
      </c>
      <c r="G4462" t="s">
        <v>2430</v>
      </c>
      <c r="H4462">
        <v>1</v>
      </c>
      <c r="I4462" t="str">
        <f>IF(A4462=A4461,I4461&amp;CHAR(10)&amp;"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3" spans="1:9" x14ac:dyDescent="0.25">
      <c r="A4463" t="s">
        <v>11275</v>
      </c>
      <c r="B4463">
        <v>75180019</v>
      </c>
      <c r="C4463" t="s">
        <v>16</v>
      </c>
      <c r="D4463" t="str">
        <f>IF(Tabel_Forespørgsel_fra_Visma28[[#This Row],[SupProd]]=" "," "," - "&amp;Tabel_Forespørgsel_fra_Visma28[[#This Row],[SupProd]])</f>
        <v xml:space="preserve"> </v>
      </c>
      <c r="E4463" t="s">
        <v>16</v>
      </c>
      <c r="F4463" t="str">
        <f>IF(Tabel_Forespørgsel_fra_Visma28[[#This Row],[SupDescr]]=" "," "," - "&amp;Tabel_Forespørgsel_fra_Visma28[[#This Row],[SupDescr]])</f>
        <v xml:space="preserve"> </v>
      </c>
      <c r="G4463" t="s">
        <v>2430</v>
      </c>
      <c r="H4463">
        <v>1</v>
      </c>
      <c r="I4463" t="str">
        <f>IF(A4463=A4462,I4462&amp;CHAR(10)&amp;"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4" spans="1:9" x14ac:dyDescent="0.25">
      <c r="A4464" t="s">
        <v>11278</v>
      </c>
      <c r="B4464">
        <v>75180019</v>
      </c>
      <c r="C4464" t="s">
        <v>16</v>
      </c>
      <c r="D4464" t="str">
        <f>IF(Tabel_Forespørgsel_fra_Visma28[[#This Row],[SupProd]]=" "," "," - "&amp;Tabel_Forespørgsel_fra_Visma28[[#This Row],[SupProd]])</f>
        <v xml:space="preserve"> </v>
      </c>
      <c r="E4464" t="s">
        <v>16</v>
      </c>
      <c r="F4464" t="str">
        <f>IF(Tabel_Forespørgsel_fra_Visma28[[#This Row],[SupDescr]]=" "," "," - "&amp;Tabel_Forespørgsel_fra_Visma28[[#This Row],[SupDescr]])</f>
        <v xml:space="preserve"> </v>
      </c>
      <c r="G4464" t="s">
        <v>2430</v>
      </c>
      <c r="H4464">
        <v>1</v>
      </c>
      <c r="I4464" t="str">
        <f>IF(A4464=A4463,I4463&amp;CHAR(10)&amp;"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5" spans="1:9" x14ac:dyDescent="0.25">
      <c r="A4465" t="s">
        <v>11276</v>
      </c>
      <c r="B4465">
        <v>75180019</v>
      </c>
      <c r="C4465" t="s">
        <v>16</v>
      </c>
      <c r="D4465" t="str">
        <f>IF(Tabel_Forespørgsel_fra_Visma28[[#This Row],[SupProd]]=" "," "," - "&amp;Tabel_Forespørgsel_fra_Visma28[[#This Row],[SupProd]])</f>
        <v xml:space="preserve"> </v>
      </c>
      <c r="E4465" t="s">
        <v>16</v>
      </c>
      <c r="F4465" t="str">
        <f>IF(Tabel_Forespørgsel_fra_Visma28[[#This Row],[SupDescr]]=" "," "," - "&amp;Tabel_Forespørgsel_fra_Visma28[[#This Row],[SupDescr]])</f>
        <v xml:space="preserve"> </v>
      </c>
      <c r="G4465" t="s">
        <v>2430</v>
      </c>
      <c r="H4465">
        <v>1</v>
      </c>
      <c r="I4465" t="str">
        <f>IF(A4465=A4464,I4464&amp;CHAR(10)&amp;"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6" spans="1:9" x14ac:dyDescent="0.25">
      <c r="A4466" t="s">
        <v>11279</v>
      </c>
      <c r="B4466">
        <v>75180019</v>
      </c>
      <c r="C4466" t="s">
        <v>16</v>
      </c>
      <c r="D4466" t="str">
        <f>IF(Tabel_Forespørgsel_fra_Visma28[[#This Row],[SupProd]]=" "," "," - "&amp;Tabel_Forespørgsel_fra_Visma28[[#This Row],[SupProd]])</f>
        <v xml:space="preserve"> </v>
      </c>
      <c r="E4466" t="s">
        <v>16</v>
      </c>
      <c r="F4466" t="str">
        <f>IF(Tabel_Forespørgsel_fra_Visma28[[#This Row],[SupDescr]]=" "," "," - "&amp;Tabel_Forespørgsel_fra_Visma28[[#This Row],[SupDescr]])</f>
        <v xml:space="preserve"> </v>
      </c>
      <c r="G4466" t="s">
        <v>2430</v>
      </c>
      <c r="H4466">
        <v>1</v>
      </c>
      <c r="I4466" t="str">
        <f>IF(A4466=A4465,I4465&amp;CHAR(10)&amp;"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7" spans="1:9" x14ac:dyDescent="0.25">
      <c r="A4467" t="s">
        <v>10476</v>
      </c>
      <c r="B4467">
        <v>75180019</v>
      </c>
      <c r="C4467" t="s">
        <v>16</v>
      </c>
      <c r="D4467" t="str">
        <f>IF(Tabel_Forespørgsel_fra_Visma28[[#This Row],[SupProd]]=" "," "," - "&amp;Tabel_Forespørgsel_fra_Visma28[[#This Row],[SupProd]])</f>
        <v xml:space="preserve"> </v>
      </c>
      <c r="E4467" t="s">
        <v>16</v>
      </c>
      <c r="F4467" t="str">
        <f>IF(Tabel_Forespørgsel_fra_Visma28[[#This Row],[SupDescr]]=" "," "," - "&amp;Tabel_Forespørgsel_fra_Visma28[[#This Row],[SupDescr]])</f>
        <v xml:space="preserve"> </v>
      </c>
      <c r="G4467" t="s">
        <v>2430</v>
      </c>
      <c r="H4467">
        <v>1</v>
      </c>
      <c r="I4467" t="str">
        <f>IF(A4467=A4466,I4466&amp;CHAR(10)&amp;"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8" spans="1:9" x14ac:dyDescent="0.25">
      <c r="A4468" t="s">
        <v>11280</v>
      </c>
      <c r="B4468">
        <v>75180019</v>
      </c>
      <c r="C4468" t="s">
        <v>16</v>
      </c>
      <c r="D4468" t="str">
        <f>IF(Tabel_Forespørgsel_fra_Visma28[[#This Row],[SupProd]]=" "," "," - "&amp;Tabel_Forespørgsel_fra_Visma28[[#This Row],[SupProd]])</f>
        <v xml:space="preserve"> </v>
      </c>
      <c r="E4468" t="s">
        <v>16</v>
      </c>
      <c r="F4468" t="str">
        <f>IF(Tabel_Forespørgsel_fra_Visma28[[#This Row],[SupDescr]]=" "," "," - "&amp;Tabel_Forespørgsel_fra_Visma28[[#This Row],[SupDescr]])</f>
        <v xml:space="preserve"> </v>
      </c>
      <c r="G4468" t="s">
        <v>2430</v>
      </c>
      <c r="H4468">
        <v>1</v>
      </c>
      <c r="I4468" t="str">
        <f>IF(A4468=A4467,I4467&amp;CHAR(10)&amp;"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9" spans="1:9" x14ac:dyDescent="0.25">
      <c r="A4469" t="s">
        <v>11281</v>
      </c>
      <c r="B4469">
        <v>75180019</v>
      </c>
      <c r="C4469" t="s">
        <v>16</v>
      </c>
      <c r="D4469" t="str">
        <f>IF(Tabel_Forespørgsel_fra_Visma28[[#This Row],[SupProd]]=" "," "," - "&amp;Tabel_Forespørgsel_fra_Visma28[[#This Row],[SupProd]])</f>
        <v xml:space="preserve"> </v>
      </c>
      <c r="E4469" t="s">
        <v>16</v>
      </c>
      <c r="F4469" t="str">
        <f>IF(Tabel_Forespørgsel_fra_Visma28[[#This Row],[SupDescr]]=" "," "," - "&amp;Tabel_Forespørgsel_fra_Visma28[[#This Row],[SupDescr]])</f>
        <v xml:space="preserve"> </v>
      </c>
      <c r="G4469" t="s">
        <v>2430</v>
      </c>
      <c r="H4469">
        <v>1</v>
      </c>
      <c r="I4469" t="str">
        <f>IF(A4469=A4468,I4468&amp;CHAR(10)&amp;"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70" spans="1:9" x14ac:dyDescent="0.25">
      <c r="A4470" t="s">
        <v>10474</v>
      </c>
      <c r="B4470">
        <v>75180019</v>
      </c>
      <c r="C4470" t="s">
        <v>16</v>
      </c>
      <c r="D4470" t="str">
        <f>IF(Tabel_Forespørgsel_fra_Visma28[[#This Row],[SupProd]]=" "," "," - "&amp;Tabel_Forespørgsel_fra_Visma28[[#This Row],[SupProd]])</f>
        <v xml:space="preserve"> </v>
      </c>
      <c r="E4470" t="s">
        <v>16</v>
      </c>
      <c r="F4470" t="str">
        <f>IF(Tabel_Forespørgsel_fra_Visma28[[#This Row],[SupDescr]]=" "," "," - "&amp;Tabel_Forespørgsel_fra_Visma28[[#This Row],[SupDescr]])</f>
        <v xml:space="preserve"> </v>
      </c>
      <c r="G4470" t="s">
        <v>2430</v>
      </c>
      <c r="H4470">
        <v>1</v>
      </c>
      <c r="I4470" t="str">
        <f>IF(A4470=A4469,I4469&amp;CHAR(10)&amp;"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71" spans="1:9" x14ac:dyDescent="0.25">
      <c r="A4471" t="s">
        <v>11277</v>
      </c>
      <c r="B4471">
        <v>75180019</v>
      </c>
      <c r="C4471" t="s">
        <v>16</v>
      </c>
      <c r="D4471" t="str">
        <f>IF(Tabel_Forespørgsel_fra_Visma28[[#This Row],[SupProd]]=" "," "," - "&amp;Tabel_Forespørgsel_fra_Visma28[[#This Row],[SupProd]])</f>
        <v xml:space="preserve"> </v>
      </c>
      <c r="E4471" t="s">
        <v>16</v>
      </c>
      <c r="F4471" t="str">
        <f>IF(Tabel_Forespørgsel_fra_Visma28[[#This Row],[SupDescr]]=" "," "," - "&amp;Tabel_Forespørgsel_fra_Visma28[[#This Row],[SupDescr]])</f>
        <v xml:space="preserve"> </v>
      </c>
      <c r="G4471" t="s">
        <v>2430</v>
      </c>
      <c r="H4471">
        <v>1</v>
      </c>
      <c r="I4471" t="str">
        <f>IF(A4471=A4470,I4470&amp;CHAR(10)&amp;"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72" spans="1:9" x14ac:dyDescent="0.25">
      <c r="A4472" t="s">
        <v>10475</v>
      </c>
      <c r="B4472">
        <v>75180019</v>
      </c>
      <c r="C4472" t="s">
        <v>16</v>
      </c>
      <c r="D4472" t="str">
        <f>IF(Tabel_Forespørgsel_fra_Visma28[[#This Row],[SupProd]]=" "," "," - "&amp;Tabel_Forespørgsel_fra_Visma28[[#This Row],[SupProd]])</f>
        <v xml:space="preserve"> </v>
      </c>
      <c r="E4472" t="s">
        <v>16</v>
      </c>
      <c r="F4472" t="str">
        <f>IF(Tabel_Forespørgsel_fra_Visma28[[#This Row],[SupDescr]]=" "," "," - "&amp;Tabel_Forespørgsel_fra_Visma28[[#This Row],[SupDescr]])</f>
        <v xml:space="preserve"> </v>
      </c>
      <c r="G4472" t="s">
        <v>2430</v>
      </c>
      <c r="H4472">
        <v>1</v>
      </c>
      <c r="I4472" t="str">
        <f>IF(A4472=A4471,I4471&amp;CHAR(10)&amp;"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73" spans="1:9" x14ac:dyDescent="0.25">
      <c r="A4473" t="s">
        <v>10986</v>
      </c>
      <c r="B4473">
        <v>75211600</v>
      </c>
      <c r="C4473" t="s">
        <v>16</v>
      </c>
      <c r="D4473" t="str">
        <f>IF(Tabel_Forespørgsel_fra_Visma28[[#This Row],[SupProd]]=" "," "," - "&amp;Tabel_Forespørgsel_fra_Visma28[[#This Row],[SupProd]])</f>
        <v xml:space="preserve"> </v>
      </c>
      <c r="E4473" t="s">
        <v>16</v>
      </c>
      <c r="F4473" t="str">
        <f>IF(Tabel_Forespørgsel_fra_Visma28[[#This Row],[SupDescr]]=" "," "," - "&amp;Tabel_Forespørgsel_fra_Visma28[[#This Row],[SupDescr]])</f>
        <v xml:space="preserve"> </v>
      </c>
      <c r="G4473" t="s">
        <v>7099</v>
      </c>
      <c r="H4473">
        <v>1</v>
      </c>
      <c r="I4473" t="str">
        <f>IF(A4473=A4472,I4472&amp;CHAR(10)&amp;"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4474" spans="1:9" x14ac:dyDescent="0.25">
      <c r="A4474" t="s">
        <v>10987</v>
      </c>
      <c r="B4474">
        <v>75211600</v>
      </c>
      <c r="C4474" t="s">
        <v>16</v>
      </c>
      <c r="D4474" t="str">
        <f>IF(Tabel_Forespørgsel_fra_Visma28[[#This Row],[SupProd]]=" "," "," - "&amp;Tabel_Forespørgsel_fra_Visma28[[#This Row],[SupProd]])</f>
        <v xml:space="preserve"> </v>
      </c>
      <c r="E4474" t="s">
        <v>16</v>
      </c>
      <c r="F4474" t="str">
        <f>IF(Tabel_Forespørgsel_fra_Visma28[[#This Row],[SupDescr]]=" "," "," - "&amp;Tabel_Forespørgsel_fra_Visma28[[#This Row],[SupDescr]])</f>
        <v xml:space="preserve"> </v>
      </c>
      <c r="G4474" t="s">
        <v>7099</v>
      </c>
      <c r="H4474">
        <v>1</v>
      </c>
      <c r="I4474" t="str">
        <f>IF(A4474=A4473,I4473&amp;CHAR(10)&amp;"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4475" spans="1:9" x14ac:dyDescent="0.25">
      <c r="A4475" t="s">
        <v>10991</v>
      </c>
      <c r="B4475">
        <v>75211662</v>
      </c>
      <c r="C4475" t="s">
        <v>16</v>
      </c>
      <c r="D4475" t="str">
        <f>IF(Tabel_Forespørgsel_fra_Visma28[[#This Row],[SupProd]]=" "," "," - "&amp;Tabel_Forespørgsel_fra_Visma28[[#This Row],[SupProd]])</f>
        <v xml:space="preserve"> </v>
      </c>
      <c r="E4475" t="s">
        <v>16</v>
      </c>
      <c r="F4475" t="str">
        <f>IF(Tabel_Forespørgsel_fra_Visma28[[#This Row],[SupDescr]]=" "," "," - "&amp;Tabel_Forespørgsel_fra_Visma28[[#This Row],[SupDescr]])</f>
        <v xml:space="preserve"> </v>
      </c>
      <c r="G4475" t="s">
        <v>7015</v>
      </c>
      <c r="H4475">
        <v>1</v>
      </c>
      <c r="I4475" t="str">
        <f>IF(A4475=A4474,I4474&amp;CHAR(10)&amp;"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476" spans="1:9" x14ac:dyDescent="0.25">
      <c r="A4476" t="s">
        <v>10996</v>
      </c>
      <c r="B4476">
        <v>75211600</v>
      </c>
      <c r="C4476" t="s">
        <v>16</v>
      </c>
      <c r="D4476" t="str">
        <f>IF(Tabel_Forespørgsel_fra_Visma28[[#This Row],[SupProd]]=" "," "," - "&amp;Tabel_Forespørgsel_fra_Visma28[[#This Row],[SupProd]])</f>
        <v xml:space="preserve"> </v>
      </c>
      <c r="E4476" t="s">
        <v>16</v>
      </c>
      <c r="F4476" t="str">
        <f>IF(Tabel_Forespørgsel_fra_Visma28[[#This Row],[SupDescr]]=" "," "," - "&amp;Tabel_Forespørgsel_fra_Visma28[[#This Row],[SupDescr]])</f>
        <v xml:space="preserve"> </v>
      </c>
      <c r="G4476" t="s">
        <v>7099</v>
      </c>
      <c r="H4476">
        <v>1</v>
      </c>
      <c r="I4476" t="str">
        <f>IF(A4476=A4475,I4475&amp;CHAR(10)&amp;"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4477" spans="1:9" x14ac:dyDescent="0.25">
      <c r="A4477" t="s">
        <v>11735</v>
      </c>
      <c r="B4477">
        <v>75180019</v>
      </c>
      <c r="C4477" t="s">
        <v>16</v>
      </c>
      <c r="D4477" t="str">
        <f>IF(Tabel_Forespørgsel_fra_Visma28[[#This Row],[SupProd]]=" "," "," - "&amp;Tabel_Forespørgsel_fra_Visma28[[#This Row],[SupProd]])</f>
        <v xml:space="preserve"> </v>
      </c>
      <c r="E4477" t="s">
        <v>16</v>
      </c>
      <c r="F4477" t="str">
        <f>IF(Tabel_Forespørgsel_fra_Visma28[[#This Row],[SupDescr]]=" "," "," - "&amp;Tabel_Forespørgsel_fra_Visma28[[#This Row],[SupDescr]])</f>
        <v xml:space="preserve"> </v>
      </c>
      <c r="G4477" t="s">
        <v>2430</v>
      </c>
      <c r="H4477">
        <v>1</v>
      </c>
      <c r="I4477" t="str">
        <f>IF(A4477=A4476,I4476&amp;CHAR(10)&amp;"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78" spans="1:9" x14ac:dyDescent="0.25">
      <c r="A4478" t="s">
        <v>10796</v>
      </c>
      <c r="B4478">
        <v>66158040</v>
      </c>
      <c r="C4478" t="s">
        <v>16</v>
      </c>
      <c r="D4478" t="str">
        <f>IF(Tabel_Forespørgsel_fra_Visma28[[#This Row],[SupProd]]=" "," "," - "&amp;Tabel_Forespørgsel_fra_Visma28[[#This Row],[SupProd]])</f>
        <v xml:space="preserve"> </v>
      </c>
      <c r="E4478" t="s">
        <v>16</v>
      </c>
      <c r="F4478" t="str">
        <f>IF(Tabel_Forespørgsel_fra_Visma28[[#This Row],[SupDescr]]=" "," "," - "&amp;Tabel_Forespørgsel_fra_Visma28[[#This Row],[SupDescr]])</f>
        <v xml:space="preserve"> </v>
      </c>
      <c r="G4478" t="s">
        <v>13920</v>
      </c>
      <c r="H4478">
        <v>1</v>
      </c>
      <c r="I4478" t="str">
        <f>IF(A4478=A4477,I4477&amp;CHAR(10)&amp;"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479" spans="1:9" x14ac:dyDescent="0.25">
      <c r="A4479" t="s">
        <v>11306</v>
      </c>
      <c r="B4479">
        <v>75180019</v>
      </c>
      <c r="C4479" t="s">
        <v>16</v>
      </c>
      <c r="D4479" t="str">
        <f>IF(Tabel_Forespørgsel_fra_Visma28[[#This Row],[SupProd]]=" "," "," - "&amp;Tabel_Forespørgsel_fra_Visma28[[#This Row],[SupProd]])</f>
        <v xml:space="preserve"> </v>
      </c>
      <c r="E4479" t="s">
        <v>16</v>
      </c>
      <c r="F4479" t="str">
        <f>IF(Tabel_Forespørgsel_fra_Visma28[[#This Row],[SupDescr]]=" "," "," - "&amp;Tabel_Forespørgsel_fra_Visma28[[#This Row],[SupDescr]])</f>
        <v xml:space="preserve"> </v>
      </c>
      <c r="G4479" t="s">
        <v>2430</v>
      </c>
      <c r="H4479">
        <v>1</v>
      </c>
      <c r="I4479" t="str">
        <f>IF(A4479=A4478,I4478&amp;CHAR(10)&amp;"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0" spans="1:9" x14ac:dyDescent="0.25">
      <c r="A4480" t="s">
        <v>11307</v>
      </c>
      <c r="B4480">
        <v>75180019</v>
      </c>
      <c r="C4480" t="s">
        <v>16</v>
      </c>
      <c r="D4480" t="str">
        <f>IF(Tabel_Forespørgsel_fra_Visma28[[#This Row],[SupProd]]=" "," "," - "&amp;Tabel_Forespørgsel_fra_Visma28[[#This Row],[SupProd]])</f>
        <v xml:space="preserve"> </v>
      </c>
      <c r="E4480" t="s">
        <v>16</v>
      </c>
      <c r="F4480" t="str">
        <f>IF(Tabel_Forespørgsel_fra_Visma28[[#This Row],[SupDescr]]=" "," "," - "&amp;Tabel_Forespørgsel_fra_Visma28[[#This Row],[SupDescr]])</f>
        <v xml:space="preserve"> </v>
      </c>
      <c r="G4480" t="s">
        <v>2430</v>
      </c>
      <c r="H4480">
        <v>1</v>
      </c>
      <c r="I4480" t="str">
        <f>IF(A4480=A4479,I4479&amp;CHAR(10)&amp;"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1" spans="1:9" x14ac:dyDescent="0.25">
      <c r="A4481" t="s">
        <v>11308</v>
      </c>
      <c r="B4481">
        <v>75180019</v>
      </c>
      <c r="C4481" t="s">
        <v>16</v>
      </c>
      <c r="D4481" t="str">
        <f>IF(Tabel_Forespørgsel_fra_Visma28[[#This Row],[SupProd]]=" "," "," - "&amp;Tabel_Forespørgsel_fra_Visma28[[#This Row],[SupProd]])</f>
        <v xml:space="preserve"> </v>
      </c>
      <c r="E4481" t="s">
        <v>16</v>
      </c>
      <c r="F4481" t="str">
        <f>IF(Tabel_Forespørgsel_fra_Visma28[[#This Row],[SupDescr]]=" "," "," - "&amp;Tabel_Forespørgsel_fra_Visma28[[#This Row],[SupDescr]])</f>
        <v xml:space="preserve"> </v>
      </c>
      <c r="G4481" t="s">
        <v>2430</v>
      </c>
      <c r="H4481">
        <v>1</v>
      </c>
      <c r="I4481" t="str">
        <f>IF(A4481=A4480,I4480&amp;CHAR(10)&amp;"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2" spans="1:9" x14ac:dyDescent="0.25">
      <c r="A4482" t="s">
        <v>11309</v>
      </c>
      <c r="B4482">
        <v>75180019</v>
      </c>
      <c r="C4482" t="s">
        <v>16</v>
      </c>
      <c r="D4482" t="str">
        <f>IF(Tabel_Forespørgsel_fra_Visma28[[#This Row],[SupProd]]=" "," "," - "&amp;Tabel_Forespørgsel_fra_Visma28[[#This Row],[SupProd]])</f>
        <v xml:space="preserve"> </v>
      </c>
      <c r="E4482" t="s">
        <v>16</v>
      </c>
      <c r="F4482" t="str">
        <f>IF(Tabel_Forespørgsel_fra_Visma28[[#This Row],[SupDescr]]=" "," "," - "&amp;Tabel_Forespørgsel_fra_Visma28[[#This Row],[SupDescr]])</f>
        <v xml:space="preserve"> </v>
      </c>
      <c r="G4482" t="s">
        <v>2430</v>
      </c>
      <c r="H4482">
        <v>1</v>
      </c>
      <c r="I4482" t="str">
        <f>IF(A4482=A4481,I4481&amp;CHAR(10)&amp;"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3" spans="1:9" x14ac:dyDescent="0.25">
      <c r="A4483" t="s">
        <v>11300</v>
      </c>
      <c r="B4483">
        <v>75180019</v>
      </c>
      <c r="C4483" t="s">
        <v>16</v>
      </c>
      <c r="D4483" t="str">
        <f>IF(Tabel_Forespørgsel_fra_Visma28[[#This Row],[SupProd]]=" "," "," - "&amp;Tabel_Forespørgsel_fra_Visma28[[#This Row],[SupProd]])</f>
        <v xml:space="preserve"> </v>
      </c>
      <c r="E4483" t="s">
        <v>16</v>
      </c>
      <c r="F4483" t="str">
        <f>IF(Tabel_Forespørgsel_fra_Visma28[[#This Row],[SupDescr]]=" "," "," - "&amp;Tabel_Forespørgsel_fra_Visma28[[#This Row],[SupDescr]])</f>
        <v xml:space="preserve"> </v>
      </c>
      <c r="G4483" t="s">
        <v>2430</v>
      </c>
      <c r="H4483">
        <v>1</v>
      </c>
      <c r="I4483" t="str">
        <f>IF(A4483=A4482,I4482&amp;CHAR(10)&amp;"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4" spans="1:9" x14ac:dyDescent="0.25">
      <c r="A4484" t="s">
        <v>11301</v>
      </c>
      <c r="B4484">
        <v>75180019</v>
      </c>
      <c r="C4484" t="s">
        <v>16</v>
      </c>
      <c r="D4484" t="str">
        <f>IF(Tabel_Forespørgsel_fra_Visma28[[#This Row],[SupProd]]=" "," "," - "&amp;Tabel_Forespørgsel_fra_Visma28[[#This Row],[SupProd]])</f>
        <v xml:space="preserve"> </v>
      </c>
      <c r="E4484" t="s">
        <v>16</v>
      </c>
      <c r="F4484" t="str">
        <f>IF(Tabel_Forespørgsel_fra_Visma28[[#This Row],[SupDescr]]=" "," "," - "&amp;Tabel_Forespørgsel_fra_Visma28[[#This Row],[SupDescr]])</f>
        <v xml:space="preserve"> </v>
      </c>
      <c r="G4484" t="s">
        <v>2430</v>
      </c>
      <c r="H4484">
        <v>1</v>
      </c>
      <c r="I4484" t="str">
        <f>IF(A4484=A4483,I4483&amp;CHAR(10)&amp;"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5" spans="1:9" x14ac:dyDescent="0.25">
      <c r="A4485" t="s">
        <v>11302</v>
      </c>
      <c r="B4485">
        <v>75180019</v>
      </c>
      <c r="C4485" t="s">
        <v>16</v>
      </c>
      <c r="D4485" t="str">
        <f>IF(Tabel_Forespørgsel_fra_Visma28[[#This Row],[SupProd]]=" "," "," - "&amp;Tabel_Forespørgsel_fra_Visma28[[#This Row],[SupProd]])</f>
        <v xml:space="preserve"> </v>
      </c>
      <c r="E4485" t="s">
        <v>16</v>
      </c>
      <c r="F4485" t="str">
        <f>IF(Tabel_Forespørgsel_fra_Visma28[[#This Row],[SupDescr]]=" "," "," - "&amp;Tabel_Forespørgsel_fra_Visma28[[#This Row],[SupDescr]])</f>
        <v xml:space="preserve"> </v>
      </c>
      <c r="G4485" t="s">
        <v>2430</v>
      </c>
      <c r="H4485">
        <v>1</v>
      </c>
      <c r="I4485" t="str">
        <f>IF(A4485=A4484,I4484&amp;CHAR(10)&amp;"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6" spans="1:9" x14ac:dyDescent="0.25">
      <c r="A4486" t="s">
        <v>11329</v>
      </c>
      <c r="B4486">
        <v>75180019</v>
      </c>
      <c r="C4486" t="s">
        <v>16</v>
      </c>
      <c r="D4486" t="str">
        <f>IF(Tabel_Forespørgsel_fra_Visma28[[#This Row],[SupProd]]=" "," "," - "&amp;Tabel_Forespørgsel_fra_Visma28[[#This Row],[SupProd]])</f>
        <v xml:space="preserve"> </v>
      </c>
      <c r="E4486" t="s">
        <v>16</v>
      </c>
      <c r="F4486" t="str">
        <f>IF(Tabel_Forespørgsel_fra_Visma28[[#This Row],[SupDescr]]=" "," "," - "&amp;Tabel_Forespørgsel_fra_Visma28[[#This Row],[SupDescr]])</f>
        <v xml:space="preserve"> </v>
      </c>
      <c r="G4486" t="s">
        <v>2430</v>
      </c>
      <c r="H4486">
        <v>1</v>
      </c>
      <c r="I4486" t="str">
        <f>IF(A4486=A4485,I4485&amp;CHAR(10)&amp;"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7" spans="1:9" x14ac:dyDescent="0.25">
      <c r="A4487" t="s">
        <v>11315</v>
      </c>
      <c r="B4487">
        <v>75180019</v>
      </c>
      <c r="C4487" t="s">
        <v>16</v>
      </c>
      <c r="D4487" t="str">
        <f>IF(Tabel_Forespørgsel_fra_Visma28[[#This Row],[SupProd]]=" "," "," - "&amp;Tabel_Forespørgsel_fra_Visma28[[#This Row],[SupProd]])</f>
        <v xml:space="preserve"> </v>
      </c>
      <c r="E4487" t="s">
        <v>16</v>
      </c>
      <c r="F4487" t="str">
        <f>IF(Tabel_Forespørgsel_fra_Visma28[[#This Row],[SupDescr]]=" "," "," - "&amp;Tabel_Forespørgsel_fra_Visma28[[#This Row],[SupDescr]])</f>
        <v xml:space="preserve"> </v>
      </c>
      <c r="G4487" t="s">
        <v>2430</v>
      </c>
      <c r="H4487">
        <v>1</v>
      </c>
      <c r="I4487" t="str">
        <f>IF(A4487=A4486,I4486&amp;CHAR(10)&amp;"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8" spans="1:9" x14ac:dyDescent="0.25">
      <c r="A4488" t="s">
        <v>11312</v>
      </c>
      <c r="B4488">
        <v>75180019</v>
      </c>
      <c r="C4488" t="s">
        <v>16</v>
      </c>
      <c r="D4488" t="str">
        <f>IF(Tabel_Forespørgsel_fra_Visma28[[#This Row],[SupProd]]=" "," "," - "&amp;Tabel_Forespørgsel_fra_Visma28[[#This Row],[SupProd]])</f>
        <v xml:space="preserve"> </v>
      </c>
      <c r="E4488" t="s">
        <v>16</v>
      </c>
      <c r="F4488" t="str">
        <f>IF(Tabel_Forespørgsel_fra_Visma28[[#This Row],[SupDescr]]=" "," "," - "&amp;Tabel_Forespørgsel_fra_Visma28[[#This Row],[SupDescr]])</f>
        <v xml:space="preserve"> </v>
      </c>
      <c r="G4488" t="s">
        <v>2430</v>
      </c>
      <c r="H4488">
        <v>1</v>
      </c>
      <c r="I4488" t="str">
        <f>IF(A4488=A4487,I4487&amp;CHAR(10)&amp;"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9" spans="1:9" x14ac:dyDescent="0.25">
      <c r="A4489" t="s">
        <v>11313</v>
      </c>
      <c r="B4489">
        <v>75180019</v>
      </c>
      <c r="C4489" t="s">
        <v>16</v>
      </c>
      <c r="D4489" t="str">
        <f>IF(Tabel_Forespørgsel_fra_Visma28[[#This Row],[SupProd]]=" "," "," - "&amp;Tabel_Forespørgsel_fra_Visma28[[#This Row],[SupProd]])</f>
        <v xml:space="preserve"> </v>
      </c>
      <c r="E4489" t="s">
        <v>16</v>
      </c>
      <c r="F4489" t="str">
        <f>IF(Tabel_Forespørgsel_fra_Visma28[[#This Row],[SupDescr]]=" "," "," - "&amp;Tabel_Forespørgsel_fra_Visma28[[#This Row],[SupDescr]])</f>
        <v xml:space="preserve"> </v>
      </c>
      <c r="G4489" t="s">
        <v>2430</v>
      </c>
      <c r="H4489">
        <v>1</v>
      </c>
      <c r="I4489" t="str">
        <f>IF(A4489=A4488,I4488&amp;CHAR(10)&amp;"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0" spans="1:9" x14ac:dyDescent="0.25">
      <c r="A4490" t="s">
        <v>11314</v>
      </c>
      <c r="B4490">
        <v>75180019</v>
      </c>
      <c r="C4490" t="s">
        <v>16</v>
      </c>
      <c r="D4490" t="str">
        <f>IF(Tabel_Forespørgsel_fra_Visma28[[#This Row],[SupProd]]=" "," "," - "&amp;Tabel_Forespørgsel_fra_Visma28[[#This Row],[SupProd]])</f>
        <v xml:space="preserve"> </v>
      </c>
      <c r="E4490" t="s">
        <v>16</v>
      </c>
      <c r="F4490" t="str">
        <f>IF(Tabel_Forespørgsel_fra_Visma28[[#This Row],[SupDescr]]=" "," "," - "&amp;Tabel_Forespørgsel_fra_Visma28[[#This Row],[SupDescr]])</f>
        <v xml:space="preserve"> </v>
      </c>
      <c r="G4490" t="s">
        <v>2430</v>
      </c>
      <c r="H4490">
        <v>1</v>
      </c>
      <c r="I4490" t="str">
        <f>IF(A4490=A4489,I4489&amp;CHAR(10)&amp;"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1" spans="1:9" x14ac:dyDescent="0.25">
      <c r="A4491" t="s">
        <v>11320</v>
      </c>
      <c r="B4491">
        <v>75180019</v>
      </c>
      <c r="C4491" t="s">
        <v>16</v>
      </c>
      <c r="D4491" t="str">
        <f>IF(Tabel_Forespørgsel_fra_Visma28[[#This Row],[SupProd]]=" "," "," - "&amp;Tabel_Forespørgsel_fra_Visma28[[#This Row],[SupProd]])</f>
        <v xml:space="preserve"> </v>
      </c>
      <c r="E4491" t="s">
        <v>16</v>
      </c>
      <c r="F4491" t="str">
        <f>IF(Tabel_Forespørgsel_fra_Visma28[[#This Row],[SupDescr]]=" "," "," - "&amp;Tabel_Forespørgsel_fra_Visma28[[#This Row],[SupDescr]])</f>
        <v xml:space="preserve"> </v>
      </c>
      <c r="G4491" t="s">
        <v>2430</v>
      </c>
      <c r="H4491">
        <v>1</v>
      </c>
      <c r="I4491" t="str">
        <f>IF(A4491=A4490,I4490&amp;CHAR(10)&amp;"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2" spans="1:9" x14ac:dyDescent="0.25">
      <c r="A4492" t="s">
        <v>11321</v>
      </c>
      <c r="B4492">
        <v>75180019</v>
      </c>
      <c r="C4492" t="s">
        <v>16</v>
      </c>
      <c r="D4492" t="str">
        <f>IF(Tabel_Forespørgsel_fra_Visma28[[#This Row],[SupProd]]=" "," "," - "&amp;Tabel_Forespørgsel_fra_Visma28[[#This Row],[SupProd]])</f>
        <v xml:space="preserve"> </v>
      </c>
      <c r="E4492" t="s">
        <v>16</v>
      </c>
      <c r="F4492" t="str">
        <f>IF(Tabel_Forespørgsel_fra_Visma28[[#This Row],[SupDescr]]=" "," "," - "&amp;Tabel_Forespørgsel_fra_Visma28[[#This Row],[SupDescr]])</f>
        <v xml:space="preserve"> </v>
      </c>
      <c r="G4492" t="s">
        <v>2430</v>
      </c>
      <c r="H4492">
        <v>1</v>
      </c>
      <c r="I4492" t="str">
        <f>IF(A4492=A4491,I4491&amp;CHAR(10)&amp;"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3" spans="1:9" x14ac:dyDescent="0.25">
      <c r="A4493" t="s">
        <v>11323</v>
      </c>
      <c r="B4493">
        <v>75180019</v>
      </c>
      <c r="C4493" t="s">
        <v>16</v>
      </c>
      <c r="D4493" t="str">
        <f>IF(Tabel_Forespørgsel_fra_Visma28[[#This Row],[SupProd]]=" "," "," - "&amp;Tabel_Forespørgsel_fra_Visma28[[#This Row],[SupProd]])</f>
        <v xml:space="preserve"> </v>
      </c>
      <c r="E4493" t="s">
        <v>16</v>
      </c>
      <c r="F4493" t="str">
        <f>IF(Tabel_Forespørgsel_fra_Visma28[[#This Row],[SupDescr]]=" "," "," - "&amp;Tabel_Forespørgsel_fra_Visma28[[#This Row],[SupDescr]])</f>
        <v xml:space="preserve"> </v>
      </c>
      <c r="G4493" t="s">
        <v>2430</v>
      </c>
      <c r="H4493">
        <v>1</v>
      </c>
      <c r="I4493" t="str">
        <f>IF(A4493=A4492,I4492&amp;CHAR(10)&amp;"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4" spans="1:9" x14ac:dyDescent="0.25">
      <c r="A4494" t="s">
        <v>11475</v>
      </c>
      <c r="B4494">
        <v>75180019</v>
      </c>
      <c r="C4494" t="s">
        <v>16</v>
      </c>
      <c r="D4494" t="str">
        <f>IF(Tabel_Forespørgsel_fra_Visma28[[#This Row],[SupProd]]=" "," "," - "&amp;Tabel_Forespørgsel_fra_Visma28[[#This Row],[SupProd]])</f>
        <v xml:space="preserve"> </v>
      </c>
      <c r="E4494" t="s">
        <v>16</v>
      </c>
      <c r="F4494" t="str">
        <f>IF(Tabel_Forespørgsel_fra_Visma28[[#This Row],[SupDescr]]=" "," "," - "&amp;Tabel_Forespørgsel_fra_Visma28[[#This Row],[SupDescr]])</f>
        <v xml:space="preserve"> </v>
      </c>
      <c r="G4494" t="s">
        <v>2430</v>
      </c>
      <c r="H4494">
        <v>1</v>
      </c>
      <c r="I4494" t="str">
        <f>IF(A4494=A4493,I4493&amp;CHAR(10)&amp;"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5" spans="1:9" x14ac:dyDescent="0.25">
      <c r="A4495" t="s">
        <v>11476</v>
      </c>
      <c r="B4495">
        <v>75180019</v>
      </c>
      <c r="C4495" t="s">
        <v>16</v>
      </c>
      <c r="D4495" t="str">
        <f>IF(Tabel_Forespørgsel_fra_Visma28[[#This Row],[SupProd]]=" "," "," - "&amp;Tabel_Forespørgsel_fra_Visma28[[#This Row],[SupProd]])</f>
        <v xml:space="preserve"> </v>
      </c>
      <c r="E4495" t="s">
        <v>16</v>
      </c>
      <c r="F4495" t="str">
        <f>IF(Tabel_Forespørgsel_fra_Visma28[[#This Row],[SupDescr]]=" "," "," - "&amp;Tabel_Forespørgsel_fra_Visma28[[#This Row],[SupDescr]])</f>
        <v xml:space="preserve"> </v>
      </c>
      <c r="G4495" t="s">
        <v>2430</v>
      </c>
      <c r="H4495">
        <v>1</v>
      </c>
      <c r="I4495" t="str">
        <f>IF(A4495=A4494,I4494&amp;CHAR(10)&amp;"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6" spans="1:9" x14ac:dyDescent="0.25">
      <c r="A4496" t="s">
        <v>11477</v>
      </c>
      <c r="B4496">
        <v>75180019</v>
      </c>
      <c r="C4496" t="s">
        <v>16</v>
      </c>
      <c r="D4496" t="str">
        <f>IF(Tabel_Forespørgsel_fra_Visma28[[#This Row],[SupProd]]=" "," "," - "&amp;Tabel_Forespørgsel_fra_Visma28[[#This Row],[SupProd]])</f>
        <v xml:space="preserve"> </v>
      </c>
      <c r="E4496" t="s">
        <v>16</v>
      </c>
      <c r="F4496" t="str">
        <f>IF(Tabel_Forespørgsel_fra_Visma28[[#This Row],[SupDescr]]=" "," "," - "&amp;Tabel_Forespørgsel_fra_Visma28[[#This Row],[SupDescr]])</f>
        <v xml:space="preserve"> </v>
      </c>
      <c r="G4496" t="s">
        <v>2430</v>
      </c>
      <c r="H4496">
        <v>1</v>
      </c>
      <c r="I4496" t="str">
        <f>IF(A4496=A4495,I4495&amp;CHAR(10)&amp;"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7" spans="1:9" x14ac:dyDescent="0.25">
      <c r="A4497" t="s">
        <v>11478</v>
      </c>
      <c r="B4497">
        <v>75180019</v>
      </c>
      <c r="C4497" t="s">
        <v>16</v>
      </c>
      <c r="D4497" t="str">
        <f>IF(Tabel_Forespørgsel_fra_Visma28[[#This Row],[SupProd]]=" "," "," - "&amp;Tabel_Forespørgsel_fra_Visma28[[#This Row],[SupProd]])</f>
        <v xml:space="preserve"> </v>
      </c>
      <c r="E4497" t="s">
        <v>16</v>
      </c>
      <c r="F4497" t="str">
        <f>IF(Tabel_Forespørgsel_fra_Visma28[[#This Row],[SupDescr]]=" "," "," - "&amp;Tabel_Forespørgsel_fra_Visma28[[#This Row],[SupDescr]])</f>
        <v xml:space="preserve"> </v>
      </c>
      <c r="G4497" t="s">
        <v>2430</v>
      </c>
      <c r="H4497">
        <v>1</v>
      </c>
      <c r="I4497" t="str">
        <f>IF(A4497=A4496,I4496&amp;CHAR(10)&amp;"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8" spans="1:9" x14ac:dyDescent="0.25">
      <c r="A4498" t="s">
        <v>11322</v>
      </c>
      <c r="B4498">
        <v>75180019</v>
      </c>
      <c r="C4498" t="s">
        <v>16</v>
      </c>
      <c r="D4498" t="str">
        <f>IF(Tabel_Forespørgsel_fra_Visma28[[#This Row],[SupProd]]=" "," "," - "&amp;Tabel_Forespørgsel_fra_Visma28[[#This Row],[SupProd]])</f>
        <v xml:space="preserve"> </v>
      </c>
      <c r="E4498" t="s">
        <v>16</v>
      </c>
      <c r="F4498" t="str">
        <f>IF(Tabel_Forespørgsel_fra_Visma28[[#This Row],[SupDescr]]=" "," "," - "&amp;Tabel_Forespørgsel_fra_Visma28[[#This Row],[SupDescr]])</f>
        <v xml:space="preserve"> </v>
      </c>
      <c r="G4498" t="s">
        <v>2430</v>
      </c>
      <c r="H4498">
        <v>1</v>
      </c>
      <c r="I4498" t="str">
        <f>IF(A4498=A4497,I4497&amp;CHAR(10)&amp;"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9" spans="1:9" x14ac:dyDescent="0.25">
      <c r="A4499" t="s">
        <v>11479</v>
      </c>
      <c r="B4499">
        <v>75180019</v>
      </c>
      <c r="C4499" t="s">
        <v>16</v>
      </c>
      <c r="D4499" t="str">
        <f>IF(Tabel_Forespørgsel_fra_Visma28[[#This Row],[SupProd]]=" "," "," - "&amp;Tabel_Forespørgsel_fra_Visma28[[#This Row],[SupProd]])</f>
        <v xml:space="preserve"> </v>
      </c>
      <c r="E4499" t="s">
        <v>16</v>
      </c>
      <c r="F4499" t="str">
        <f>IF(Tabel_Forespørgsel_fra_Visma28[[#This Row],[SupDescr]]=" "," "," - "&amp;Tabel_Forespørgsel_fra_Visma28[[#This Row],[SupDescr]])</f>
        <v xml:space="preserve"> </v>
      </c>
      <c r="G4499" t="s">
        <v>2430</v>
      </c>
      <c r="H4499">
        <v>1</v>
      </c>
      <c r="I4499" t="str">
        <f>IF(A4499=A4498,I4498&amp;CHAR(10)&amp;"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0" spans="1:9" x14ac:dyDescent="0.25">
      <c r="A4500" t="s">
        <v>11480</v>
      </c>
      <c r="B4500">
        <v>75180019</v>
      </c>
      <c r="C4500" t="s">
        <v>16</v>
      </c>
      <c r="D4500" t="str">
        <f>IF(Tabel_Forespørgsel_fra_Visma28[[#This Row],[SupProd]]=" "," "," - "&amp;Tabel_Forespørgsel_fra_Visma28[[#This Row],[SupProd]])</f>
        <v xml:space="preserve"> </v>
      </c>
      <c r="E4500" t="s">
        <v>16</v>
      </c>
      <c r="F4500" t="str">
        <f>IF(Tabel_Forespørgsel_fra_Visma28[[#This Row],[SupDescr]]=" "," "," - "&amp;Tabel_Forespørgsel_fra_Visma28[[#This Row],[SupDescr]])</f>
        <v xml:space="preserve"> </v>
      </c>
      <c r="G4500" t="s">
        <v>2430</v>
      </c>
      <c r="H4500">
        <v>1</v>
      </c>
      <c r="I4500" t="str">
        <f>IF(A4500=A4499,I4499&amp;CHAR(10)&amp;"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1" spans="1:9" x14ac:dyDescent="0.25">
      <c r="A4501" t="s">
        <v>11481</v>
      </c>
      <c r="B4501">
        <v>75180019</v>
      </c>
      <c r="C4501" t="s">
        <v>16</v>
      </c>
      <c r="D4501" t="str">
        <f>IF(Tabel_Forespørgsel_fra_Visma28[[#This Row],[SupProd]]=" "," "," - "&amp;Tabel_Forespørgsel_fra_Visma28[[#This Row],[SupProd]])</f>
        <v xml:space="preserve"> </v>
      </c>
      <c r="E4501" t="s">
        <v>16</v>
      </c>
      <c r="F4501" t="str">
        <f>IF(Tabel_Forespørgsel_fra_Visma28[[#This Row],[SupDescr]]=" "," "," - "&amp;Tabel_Forespørgsel_fra_Visma28[[#This Row],[SupDescr]])</f>
        <v xml:space="preserve"> </v>
      </c>
      <c r="G4501" t="s">
        <v>2430</v>
      </c>
      <c r="H4501">
        <v>1</v>
      </c>
      <c r="I4501" t="str">
        <f>IF(A4501=A4500,I4500&amp;CHAR(10)&amp;"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2" spans="1:9" x14ac:dyDescent="0.25">
      <c r="A4502" t="s">
        <v>11483</v>
      </c>
      <c r="B4502">
        <v>75180019</v>
      </c>
      <c r="C4502" t="s">
        <v>16</v>
      </c>
      <c r="D4502" t="str">
        <f>IF(Tabel_Forespørgsel_fra_Visma28[[#This Row],[SupProd]]=" "," "," - "&amp;Tabel_Forespørgsel_fra_Visma28[[#This Row],[SupProd]])</f>
        <v xml:space="preserve"> </v>
      </c>
      <c r="E4502" t="s">
        <v>16</v>
      </c>
      <c r="F4502" t="str">
        <f>IF(Tabel_Forespørgsel_fra_Visma28[[#This Row],[SupDescr]]=" "," "," - "&amp;Tabel_Forespørgsel_fra_Visma28[[#This Row],[SupDescr]])</f>
        <v xml:space="preserve"> </v>
      </c>
      <c r="G4502" t="s">
        <v>2430</v>
      </c>
      <c r="H4502">
        <v>1</v>
      </c>
      <c r="I4502" t="str">
        <f>IF(A4502=A4501,I4501&amp;CHAR(10)&amp;"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3" spans="1:9" x14ac:dyDescent="0.25">
      <c r="A4503" t="s">
        <v>11489</v>
      </c>
      <c r="B4503">
        <v>75180019</v>
      </c>
      <c r="C4503" t="s">
        <v>16</v>
      </c>
      <c r="D4503" t="str">
        <f>IF(Tabel_Forespørgsel_fra_Visma28[[#This Row],[SupProd]]=" "," "," - "&amp;Tabel_Forespørgsel_fra_Visma28[[#This Row],[SupProd]])</f>
        <v xml:space="preserve"> </v>
      </c>
      <c r="E4503" t="s">
        <v>16</v>
      </c>
      <c r="F4503" t="str">
        <f>IF(Tabel_Forespørgsel_fra_Visma28[[#This Row],[SupDescr]]=" "," "," - "&amp;Tabel_Forespørgsel_fra_Visma28[[#This Row],[SupDescr]])</f>
        <v xml:space="preserve"> </v>
      </c>
      <c r="G4503" t="s">
        <v>2430</v>
      </c>
      <c r="H4503">
        <v>1</v>
      </c>
      <c r="I4503" t="str">
        <f>IF(A4503=A4502,I4502&amp;CHAR(10)&amp;"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4" spans="1:9" x14ac:dyDescent="0.25">
      <c r="A4504" t="s">
        <v>11490</v>
      </c>
      <c r="B4504">
        <v>75180019</v>
      </c>
      <c r="C4504" t="s">
        <v>16</v>
      </c>
      <c r="D4504" t="str">
        <f>IF(Tabel_Forespørgsel_fra_Visma28[[#This Row],[SupProd]]=" "," "," - "&amp;Tabel_Forespørgsel_fra_Visma28[[#This Row],[SupProd]])</f>
        <v xml:space="preserve"> </v>
      </c>
      <c r="E4504" t="s">
        <v>16</v>
      </c>
      <c r="F4504" t="str">
        <f>IF(Tabel_Forespørgsel_fra_Visma28[[#This Row],[SupDescr]]=" "," "," - "&amp;Tabel_Forespørgsel_fra_Visma28[[#This Row],[SupDescr]])</f>
        <v xml:space="preserve"> </v>
      </c>
      <c r="G4504" t="s">
        <v>2430</v>
      </c>
      <c r="H4504">
        <v>1</v>
      </c>
      <c r="I4504" t="str">
        <f>IF(A4504=A4503,I4503&amp;CHAR(10)&amp;"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5" spans="1:9" x14ac:dyDescent="0.25">
      <c r="A4505" t="s">
        <v>11484</v>
      </c>
      <c r="B4505">
        <v>75180019</v>
      </c>
      <c r="C4505" t="s">
        <v>16</v>
      </c>
      <c r="D4505" t="str">
        <f>IF(Tabel_Forespørgsel_fra_Visma28[[#This Row],[SupProd]]=" "," "," - "&amp;Tabel_Forespørgsel_fra_Visma28[[#This Row],[SupProd]])</f>
        <v xml:space="preserve"> </v>
      </c>
      <c r="E4505" t="s">
        <v>16</v>
      </c>
      <c r="F4505" t="str">
        <f>IF(Tabel_Forespørgsel_fra_Visma28[[#This Row],[SupDescr]]=" "," "," - "&amp;Tabel_Forespørgsel_fra_Visma28[[#This Row],[SupDescr]])</f>
        <v xml:space="preserve"> </v>
      </c>
      <c r="G4505" t="s">
        <v>2430</v>
      </c>
      <c r="H4505">
        <v>1</v>
      </c>
      <c r="I4505" t="str">
        <f>IF(A4505=A4504,I4504&amp;CHAR(10)&amp;"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6" spans="1:9" x14ac:dyDescent="0.25">
      <c r="A4506" t="s">
        <v>11495</v>
      </c>
      <c r="B4506">
        <v>75180019</v>
      </c>
      <c r="C4506" t="s">
        <v>16</v>
      </c>
      <c r="D4506" t="str">
        <f>IF(Tabel_Forespørgsel_fra_Visma28[[#This Row],[SupProd]]=" "," "," - "&amp;Tabel_Forespørgsel_fra_Visma28[[#This Row],[SupProd]])</f>
        <v xml:space="preserve"> </v>
      </c>
      <c r="E4506" t="s">
        <v>16</v>
      </c>
      <c r="F4506" t="str">
        <f>IF(Tabel_Forespørgsel_fra_Visma28[[#This Row],[SupDescr]]=" "," "," - "&amp;Tabel_Forespørgsel_fra_Visma28[[#This Row],[SupDescr]])</f>
        <v xml:space="preserve"> </v>
      </c>
      <c r="G4506" t="s">
        <v>2430</v>
      </c>
      <c r="H4506">
        <v>1</v>
      </c>
      <c r="I4506" t="str">
        <f>IF(A4506=A4505,I4505&amp;CHAR(10)&amp;"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7" spans="1:9" x14ac:dyDescent="0.25">
      <c r="A4507" t="s">
        <v>11485</v>
      </c>
      <c r="B4507">
        <v>75180019</v>
      </c>
      <c r="C4507" t="s">
        <v>16</v>
      </c>
      <c r="D4507" t="str">
        <f>IF(Tabel_Forespørgsel_fra_Visma28[[#This Row],[SupProd]]=" "," "," - "&amp;Tabel_Forespørgsel_fra_Visma28[[#This Row],[SupProd]])</f>
        <v xml:space="preserve"> </v>
      </c>
      <c r="E4507" t="s">
        <v>16</v>
      </c>
      <c r="F4507" t="str">
        <f>IF(Tabel_Forespørgsel_fra_Visma28[[#This Row],[SupDescr]]=" "," "," - "&amp;Tabel_Forespørgsel_fra_Visma28[[#This Row],[SupDescr]])</f>
        <v xml:space="preserve"> </v>
      </c>
      <c r="G4507" t="s">
        <v>2430</v>
      </c>
      <c r="H4507">
        <v>1</v>
      </c>
      <c r="I4507" t="str">
        <f>IF(A4507=A4506,I4506&amp;CHAR(10)&amp;"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8" spans="1:9" x14ac:dyDescent="0.25">
      <c r="A4508" t="s">
        <v>11486</v>
      </c>
      <c r="B4508">
        <v>75180019</v>
      </c>
      <c r="C4508" t="s">
        <v>16</v>
      </c>
      <c r="D4508" t="str">
        <f>IF(Tabel_Forespørgsel_fra_Visma28[[#This Row],[SupProd]]=" "," "," - "&amp;Tabel_Forespørgsel_fra_Visma28[[#This Row],[SupProd]])</f>
        <v xml:space="preserve"> </v>
      </c>
      <c r="E4508" t="s">
        <v>16</v>
      </c>
      <c r="F4508" t="str">
        <f>IF(Tabel_Forespørgsel_fra_Visma28[[#This Row],[SupDescr]]=" "," "," - "&amp;Tabel_Forespørgsel_fra_Visma28[[#This Row],[SupDescr]])</f>
        <v xml:space="preserve"> </v>
      </c>
      <c r="G4508" t="s">
        <v>2430</v>
      </c>
      <c r="H4508">
        <v>1</v>
      </c>
      <c r="I4508" t="str">
        <f>IF(A4508=A4507,I4507&amp;CHAR(10)&amp;"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9" spans="1:9" x14ac:dyDescent="0.25">
      <c r="A4509" t="s">
        <v>11496</v>
      </c>
      <c r="B4509">
        <v>75180019</v>
      </c>
      <c r="C4509" t="s">
        <v>16</v>
      </c>
      <c r="D4509" t="str">
        <f>IF(Tabel_Forespørgsel_fra_Visma28[[#This Row],[SupProd]]=" "," "," - "&amp;Tabel_Forespørgsel_fra_Visma28[[#This Row],[SupProd]])</f>
        <v xml:space="preserve"> </v>
      </c>
      <c r="E4509" t="s">
        <v>16</v>
      </c>
      <c r="F4509" t="str">
        <f>IF(Tabel_Forespørgsel_fra_Visma28[[#This Row],[SupDescr]]=" "," "," - "&amp;Tabel_Forespørgsel_fra_Visma28[[#This Row],[SupDescr]])</f>
        <v xml:space="preserve"> </v>
      </c>
      <c r="G4509" t="s">
        <v>2430</v>
      </c>
      <c r="H4509">
        <v>1</v>
      </c>
      <c r="I4509" t="str">
        <f>IF(A4509=A4508,I4508&amp;CHAR(10)&amp;"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0" spans="1:9" x14ac:dyDescent="0.25">
      <c r="A4510" t="s">
        <v>11491</v>
      </c>
      <c r="B4510">
        <v>75180019</v>
      </c>
      <c r="C4510" t="s">
        <v>16</v>
      </c>
      <c r="D4510" t="str">
        <f>IF(Tabel_Forespørgsel_fra_Visma28[[#This Row],[SupProd]]=" "," "," - "&amp;Tabel_Forespørgsel_fra_Visma28[[#This Row],[SupProd]])</f>
        <v xml:space="preserve"> </v>
      </c>
      <c r="E4510" t="s">
        <v>16</v>
      </c>
      <c r="F4510" t="str">
        <f>IF(Tabel_Forespørgsel_fra_Visma28[[#This Row],[SupDescr]]=" "," "," - "&amp;Tabel_Forespørgsel_fra_Visma28[[#This Row],[SupDescr]])</f>
        <v xml:space="preserve"> </v>
      </c>
      <c r="G4510" t="s">
        <v>2430</v>
      </c>
      <c r="H4510">
        <v>1</v>
      </c>
      <c r="I4510" t="str">
        <f>IF(A4510=A4509,I4509&amp;CHAR(10)&amp;"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1" spans="1:9" x14ac:dyDescent="0.25">
      <c r="A4511" t="s">
        <v>11492</v>
      </c>
      <c r="B4511">
        <v>75180019</v>
      </c>
      <c r="C4511" t="s">
        <v>16</v>
      </c>
      <c r="D4511" t="str">
        <f>IF(Tabel_Forespørgsel_fra_Visma28[[#This Row],[SupProd]]=" "," "," - "&amp;Tabel_Forespørgsel_fra_Visma28[[#This Row],[SupProd]])</f>
        <v xml:space="preserve"> </v>
      </c>
      <c r="E4511" t="s">
        <v>16</v>
      </c>
      <c r="F4511" t="str">
        <f>IF(Tabel_Forespørgsel_fra_Visma28[[#This Row],[SupDescr]]=" "," "," - "&amp;Tabel_Forespørgsel_fra_Visma28[[#This Row],[SupDescr]])</f>
        <v xml:space="preserve"> </v>
      </c>
      <c r="G4511" t="s">
        <v>2430</v>
      </c>
      <c r="H4511">
        <v>1</v>
      </c>
      <c r="I4511" t="str">
        <f>IF(A4511=A4510,I4510&amp;CHAR(10)&amp;"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2" spans="1:9" x14ac:dyDescent="0.25">
      <c r="A4512" t="s">
        <v>11498</v>
      </c>
      <c r="B4512">
        <v>75180019</v>
      </c>
      <c r="C4512" t="s">
        <v>16</v>
      </c>
      <c r="D4512" t="str">
        <f>IF(Tabel_Forespørgsel_fra_Visma28[[#This Row],[SupProd]]=" "," "," - "&amp;Tabel_Forespørgsel_fra_Visma28[[#This Row],[SupProd]])</f>
        <v xml:space="preserve"> </v>
      </c>
      <c r="E4512" t="s">
        <v>16</v>
      </c>
      <c r="F4512" t="str">
        <f>IF(Tabel_Forespørgsel_fra_Visma28[[#This Row],[SupDescr]]=" "," "," - "&amp;Tabel_Forespørgsel_fra_Visma28[[#This Row],[SupDescr]])</f>
        <v xml:space="preserve"> </v>
      </c>
      <c r="G4512" t="s">
        <v>2430</v>
      </c>
      <c r="H4512">
        <v>1</v>
      </c>
      <c r="I4512" t="str">
        <f>IF(A4512=A4511,I4511&amp;CHAR(10)&amp;"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3" spans="1:9" x14ac:dyDescent="0.25">
      <c r="A4513" t="s">
        <v>11487</v>
      </c>
      <c r="B4513">
        <v>75180019</v>
      </c>
      <c r="C4513" t="s">
        <v>16</v>
      </c>
      <c r="D4513" t="str">
        <f>IF(Tabel_Forespørgsel_fra_Visma28[[#This Row],[SupProd]]=" "," "," - "&amp;Tabel_Forespørgsel_fra_Visma28[[#This Row],[SupProd]])</f>
        <v xml:space="preserve"> </v>
      </c>
      <c r="E4513" t="s">
        <v>16</v>
      </c>
      <c r="F4513" t="str">
        <f>IF(Tabel_Forespørgsel_fra_Visma28[[#This Row],[SupDescr]]=" "," "," - "&amp;Tabel_Forespørgsel_fra_Visma28[[#This Row],[SupDescr]])</f>
        <v xml:space="preserve"> </v>
      </c>
      <c r="G4513" t="s">
        <v>2430</v>
      </c>
      <c r="H4513">
        <v>1</v>
      </c>
      <c r="I4513" t="str">
        <f>IF(A4513=A4512,I4512&amp;CHAR(10)&amp;"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4" spans="1:9" x14ac:dyDescent="0.25">
      <c r="A4514" t="s">
        <v>11493</v>
      </c>
      <c r="B4514">
        <v>75180019</v>
      </c>
      <c r="C4514" t="s">
        <v>16</v>
      </c>
      <c r="D4514" t="str">
        <f>IF(Tabel_Forespørgsel_fra_Visma28[[#This Row],[SupProd]]=" "," "," - "&amp;Tabel_Forespørgsel_fra_Visma28[[#This Row],[SupProd]])</f>
        <v xml:space="preserve"> </v>
      </c>
      <c r="E4514" t="s">
        <v>16</v>
      </c>
      <c r="F4514" t="str">
        <f>IF(Tabel_Forespørgsel_fra_Visma28[[#This Row],[SupDescr]]=" "," "," - "&amp;Tabel_Forespørgsel_fra_Visma28[[#This Row],[SupDescr]])</f>
        <v xml:space="preserve"> </v>
      </c>
      <c r="G4514" t="s">
        <v>2430</v>
      </c>
      <c r="H4514">
        <v>1</v>
      </c>
      <c r="I4514" t="str">
        <f>IF(A4514=A4513,I4513&amp;CHAR(10)&amp;"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5" spans="1:9" x14ac:dyDescent="0.25">
      <c r="A4515" t="s">
        <v>11497</v>
      </c>
      <c r="B4515">
        <v>75180019</v>
      </c>
      <c r="C4515" t="s">
        <v>16</v>
      </c>
      <c r="D4515" t="str">
        <f>IF(Tabel_Forespørgsel_fra_Visma28[[#This Row],[SupProd]]=" "," "," - "&amp;Tabel_Forespørgsel_fra_Visma28[[#This Row],[SupProd]])</f>
        <v xml:space="preserve"> </v>
      </c>
      <c r="E4515" t="s">
        <v>16</v>
      </c>
      <c r="F4515" t="str">
        <f>IF(Tabel_Forespørgsel_fra_Visma28[[#This Row],[SupDescr]]=" "," "," - "&amp;Tabel_Forespørgsel_fra_Visma28[[#This Row],[SupDescr]])</f>
        <v xml:space="preserve"> </v>
      </c>
      <c r="G4515" t="s">
        <v>2430</v>
      </c>
      <c r="H4515">
        <v>1</v>
      </c>
      <c r="I4515" t="str">
        <f>IF(A4515=A4514,I4514&amp;CHAR(10)&amp;"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6" spans="1:9" x14ac:dyDescent="0.25">
      <c r="A4516" t="s">
        <v>11488</v>
      </c>
      <c r="B4516">
        <v>75180019</v>
      </c>
      <c r="C4516" t="s">
        <v>16</v>
      </c>
      <c r="D4516" t="str">
        <f>IF(Tabel_Forespørgsel_fra_Visma28[[#This Row],[SupProd]]=" "," "," - "&amp;Tabel_Forespørgsel_fra_Visma28[[#This Row],[SupProd]])</f>
        <v xml:space="preserve"> </v>
      </c>
      <c r="E4516" t="s">
        <v>16</v>
      </c>
      <c r="F4516" t="str">
        <f>IF(Tabel_Forespørgsel_fra_Visma28[[#This Row],[SupDescr]]=" "," "," - "&amp;Tabel_Forespørgsel_fra_Visma28[[#This Row],[SupDescr]])</f>
        <v xml:space="preserve"> </v>
      </c>
      <c r="G4516" t="s">
        <v>2430</v>
      </c>
      <c r="H4516">
        <v>1</v>
      </c>
      <c r="I4516" t="str">
        <f>IF(A4516=A4515,I4515&amp;CHAR(10)&amp;"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7" spans="1:9" x14ac:dyDescent="0.25">
      <c r="A4517" t="s">
        <v>11500</v>
      </c>
      <c r="B4517">
        <v>75180019</v>
      </c>
      <c r="C4517" t="s">
        <v>16</v>
      </c>
      <c r="D4517" t="str">
        <f>IF(Tabel_Forespørgsel_fra_Visma28[[#This Row],[SupProd]]=" "," "," - "&amp;Tabel_Forespørgsel_fra_Visma28[[#This Row],[SupProd]])</f>
        <v xml:space="preserve"> </v>
      </c>
      <c r="E4517" t="s">
        <v>16</v>
      </c>
      <c r="F4517" t="str">
        <f>IF(Tabel_Forespørgsel_fra_Visma28[[#This Row],[SupDescr]]=" "," "," - "&amp;Tabel_Forespørgsel_fra_Visma28[[#This Row],[SupDescr]])</f>
        <v xml:space="preserve"> </v>
      </c>
      <c r="G4517" t="s">
        <v>2430</v>
      </c>
      <c r="H4517">
        <v>1</v>
      </c>
      <c r="I4517" t="str">
        <f>IF(A4517=A4516,I4516&amp;CHAR(10)&amp;"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8" spans="1:9" x14ac:dyDescent="0.25">
      <c r="A4518" t="s">
        <v>11501</v>
      </c>
      <c r="B4518">
        <v>75180019</v>
      </c>
      <c r="C4518" t="s">
        <v>16</v>
      </c>
      <c r="D4518" t="str">
        <f>IF(Tabel_Forespørgsel_fra_Visma28[[#This Row],[SupProd]]=" "," "," - "&amp;Tabel_Forespørgsel_fra_Visma28[[#This Row],[SupProd]])</f>
        <v xml:space="preserve"> </v>
      </c>
      <c r="E4518" t="s">
        <v>16</v>
      </c>
      <c r="F4518" t="str">
        <f>IF(Tabel_Forespørgsel_fra_Visma28[[#This Row],[SupDescr]]=" "," "," - "&amp;Tabel_Forespørgsel_fra_Visma28[[#This Row],[SupDescr]])</f>
        <v xml:space="preserve"> </v>
      </c>
      <c r="G4518" t="s">
        <v>2430</v>
      </c>
      <c r="H4518">
        <v>1</v>
      </c>
      <c r="I4518" t="str">
        <f>IF(A4518=A4517,I4517&amp;CHAR(10)&amp;"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9" spans="1:9" x14ac:dyDescent="0.25">
      <c r="A4519" t="s">
        <v>11499</v>
      </c>
      <c r="B4519">
        <v>75180019</v>
      </c>
      <c r="C4519" t="s">
        <v>16</v>
      </c>
      <c r="D4519" t="str">
        <f>IF(Tabel_Forespørgsel_fra_Visma28[[#This Row],[SupProd]]=" "," "," - "&amp;Tabel_Forespørgsel_fra_Visma28[[#This Row],[SupProd]])</f>
        <v xml:space="preserve"> </v>
      </c>
      <c r="E4519" t="s">
        <v>16</v>
      </c>
      <c r="F4519" t="str">
        <f>IF(Tabel_Forespørgsel_fra_Visma28[[#This Row],[SupDescr]]=" "," "," - "&amp;Tabel_Forespørgsel_fra_Visma28[[#This Row],[SupDescr]])</f>
        <v xml:space="preserve"> </v>
      </c>
      <c r="G4519" t="s">
        <v>2430</v>
      </c>
      <c r="H4519">
        <v>1</v>
      </c>
      <c r="I4519" t="str">
        <f>IF(A4519=A4518,I4518&amp;CHAR(10)&amp;"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20" spans="1:9" x14ac:dyDescent="0.25">
      <c r="A4520" t="s">
        <v>11494</v>
      </c>
      <c r="B4520">
        <v>75180019</v>
      </c>
      <c r="C4520" t="s">
        <v>16</v>
      </c>
      <c r="D4520" t="str">
        <f>IF(Tabel_Forespørgsel_fra_Visma28[[#This Row],[SupProd]]=" "," "," - "&amp;Tabel_Forespørgsel_fra_Visma28[[#This Row],[SupProd]])</f>
        <v xml:space="preserve"> </v>
      </c>
      <c r="E4520" t="s">
        <v>16</v>
      </c>
      <c r="F4520" t="str">
        <f>IF(Tabel_Forespørgsel_fra_Visma28[[#This Row],[SupDescr]]=" "," "," - "&amp;Tabel_Forespørgsel_fra_Visma28[[#This Row],[SupDescr]])</f>
        <v xml:space="preserve"> </v>
      </c>
      <c r="G4520" t="s">
        <v>2430</v>
      </c>
      <c r="H4520">
        <v>1</v>
      </c>
      <c r="I4520" t="str">
        <f>IF(A4520=A4519,I4519&amp;CHAR(10)&amp;"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21" spans="1:9" x14ac:dyDescent="0.25">
      <c r="A4521" t="s">
        <v>11502</v>
      </c>
      <c r="B4521">
        <v>75180019</v>
      </c>
      <c r="C4521" t="s">
        <v>16</v>
      </c>
      <c r="D4521" t="str">
        <f>IF(Tabel_Forespørgsel_fra_Visma28[[#This Row],[SupProd]]=" "," "," - "&amp;Tabel_Forespørgsel_fra_Visma28[[#This Row],[SupProd]])</f>
        <v xml:space="preserve"> </v>
      </c>
      <c r="E4521" t="s">
        <v>16</v>
      </c>
      <c r="F4521" t="str">
        <f>IF(Tabel_Forespørgsel_fra_Visma28[[#This Row],[SupDescr]]=" "," "," - "&amp;Tabel_Forespørgsel_fra_Visma28[[#This Row],[SupDescr]])</f>
        <v xml:space="preserve"> </v>
      </c>
      <c r="G4521" t="s">
        <v>2430</v>
      </c>
      <c r="H4521">
        <v>1</v>
      </c>
      <c r="I4521" t="str">
        <f>IF(A4521=A4520,I4520&amp;CHAR(10)&amp;"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22" spans="1:9" x14ac:dyDescent="0.25">
      <c r="A4522" t="s">
        <v>11503</v>
      </c>
      <c r="B4522">
        <v>75180019</v>
      </c>
      <c r="C4522" t="s">
        <v>16</v>
      </c>
      <c r="D4522" t="str">
        <f>IF(Tabel_Forespørgsel_fra_Visma28[[#This Row],[SupProd]]=" "," "," - "&amp;Tabel_Forespørgsel_fra_Visma28[[#This Row],[SupProd]])</f>
        <v xml:space="preserve"> </v>
      </c>
      <c r="E4522" t="s">
        <v>16</v>
      </c>
      <c r="F4522" t="str">
        <f>IF(Tabel_Forespørgsel_fra_Visma28[[#This Row],[SupDescr]]=" "," "," - "&amp;Tabel_Forespørgsel_fra_Visma28[[#This Row],[SupDescr]])</f>
        <v xml:space="preserve"> </v>
      </c>
      <c r="G4522" t="s">
        <v>2430</v>
      </c>
      <c r="H4522">
        <v>1</v>
      </c>
      <c r="I4522" t="str">
        <f>IF(A4522=A4521,I4521&amp;CHAR(10)&amp;"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23" spans="1:9" x14ac:dyDescent="0.25">
      <c r="A4523" t="s">
        <v>11504</v>
      </c>
      <c r="B4523">
        <v>75180019</v>
      </c>
      <c r="C4523" t="s">
        <v>16</v>
      </c>
      <c r="D4523" t="str">
        <f>IF(Tabel_Forespørgsel_fra_Visma28[[#This Row],[SupProd]]=" "," "," - "&amp;Tabel_Forespørgsel_fra_Visma28[[#This Row],[SupProd]])</f>
        <v xml:space="preserve"> </v>
      </c>
      <c r="E4523" t="s">
        <v>16</v>
      </c>
      <c r="F4523" t="str">
        <f>IF(Tabel_Forespørgsel_fra_Visma28[[#This Row],[SupDescr]]=" "," "," - "&amp;Tabel_Forespørgsel_fra_Visma28[[#This Row],[SupDescr]])</f>
        <v xml:space="preserve"> </v>
      </c>
      <c r="G4523" t="s">
        <v>2430</v>
      </c>
      <c r="H4523">
        <v>1</v>
      </c>
      <c r="I4523" t="str">
        <f>IF(A4523=A4522,I4522&amp;CHAR(10)&amp;"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24" spans="1:9" x14ac:dyDescent="0.25">
      <c r="A4524" t="s">
        <v>11987</v>
      </c>
      <c r="B4524">
        <v>66158040</v>
      </c>
      <c r="C4524" t="s">
        <v>16</v>
      </c>
      <c r="D4524" t="str">
        <f>IF(Tabel_Forespørgsel_fra_Visma28[[#This Row],[SupProd]]=" "," "," - "&amp;Tabel_Forespørgsel_fra_Visma28[[#This Row],[SupProd]])</f>
        <v xml:space="preserve"> </v>
      </c>
      <c r="E4524" t="s">
        <v>16</v>
      </c>
      <c r="F4524" t="str">
        <f>IF(Tabel_Forespørgsel_fra_Visma28[[#This Row],[SupDescr]]=" "," "," - "&amp;Tabel_Forespørgsel_fra_Visma28[[#This Row],[SupDescr]])</f>
        <v xml:space="preserve"> </v>
      </c>
      <c r="G4524" t="s">
        <v>13920</v>
      </c>
      <c r="H4524">
        <v>1</v>
      </c>
      <c r="I4524" t="str">
        <f>IF(A4524=A4523,I4523&amp;CHAR(10)&amp;"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525" spans="1:9" x14ac:dyDescent="0.25">
      <c r="A4525" t="s">
        <v>10930</v>
      </c>
      <c r="B4525">
        <v>76991777</v>
      </c>
      <c r="C4525" t="s">
        <v>16</v>
      </c>
      <c r="D4525" t="str">
        <f>IF(Tabel_Forespørgsel_fra_Visma28[[#This Row],[SupProd]]=" "," "," - "&amp;Tabel_Forespørgsel_fra_Visma28[[#This Row],[SupProd]])</f>
        <v xml:space="preserve"> </v>
      </c>
      <c r="E4525" t="s">
        <v>16</v>
      </c>
      <c r="F4525" t="str">
        <f>IF(Tabel_Forespørgsel_fra_Visma28[[#This Row],[SupDescr]]=" "," "," - "&amp;Tabel_Forespørgsel_fra_Visma28[[#This Row],[SupDescr]])</f>
        <v xml:space="preserve"> </v>
      </c>
      <c r="G4525" t="s">
        <v>10931</v>
      </c>
      <c r="H4525">
        <v>1</v>
      </c>
      <c r="I4525" t="str">
        <f>IF(A4525=A4524,I4524&amp;CHAR(10)&amp;"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4526" spans="1:9" x14ac:dyDescent="0.25">
      <c r="A4526" t="s">
        <v>11977</v>
      </c>
      <c r="B4526">
        <v>75577000</v>
      </c>
      <c r="C4526" t="s">
        <v>16</v>
      </c>
      <c r="D4526" t="str">
        <f>IF(Tabel_Forespørgsel_fra_Visma28[[#This Row],[SupProd]]=" "," "," - "&amp;Tabel_Forespørgsel_fra_Visma28[[#This Row],[SupProd]])</f>
        <v xml:space="preserve"> </v>
      </c>
      <c r="E4526" t="s">
        <v>16</v>
      </c>
      <c r="F4526" t="str">
        <f>IF(Tabel_Forespørgsel_fra_Visma28[[#This Row],[SupDescr]]=" "," "," - "&amp;Tabel_Forespørgsel_fra_Visma28[[#This Row],[SupDescr]])</f>
        <v xml:space="preserve"> </v>
      </c>
      <c r="G4526" t="s">
        <v>3759</v>
      </c>
      <c r="H4526">
        <v>1</v>
      </c>
      <c r="I4526" t="str">
        <f>IF(A4526=A4525,I4525&amp;CHAR(10)&amp;"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527" spans="1:9" x14ac:dyDescent="0.25">
      <c r="A4527" t="s">
        <v>10914</v>
      </c>
      <c r="B4527">
        <v>75141322</v>
      </c>
      <c r="C4527" t="s">
        <v>16</v>
      </c>
      <c r="D4527" t="str">
        <f>IF(Tabel_Forespørgsel_fra_Visma28[[#This Row],[SupProd]]=" "," "," - "&amp;Tabel_Forespørgsel_fra_Visma28[[#This Row],[SupProd]])</f>
        <v xml:space="preserve"> </v>
      </c>
      <c r="E4527" t="s">
        <v>16</v>
      </c>
      <c r="F4527" t="str">
        <f>IF(Tabel_Forespørgsel_fra_Visma28[[#This Row],[SupDescr]]=" "," "," - "&amp;Tabel_Forespørgsel_fra_Visma28[[#This Row],[SupDescr]])</f>
        <v xml:space="preserve"> </v>
      </c>
      <c r="G4527" t="s">
        <v>10915</v>
      </c>
      <c r="H4527">
        <v>1</v>
      </c>
      <c r="I4527" t="str">
        <f>IF(A4527=A4526,I4526&amp;CHAR(10)&amp;"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528" spans="1:9" x14ac:dyDescent="0.25">
      <c r="A4528" t="s">
        <v>10916</v>
      </c>
      <c r="B4528">
        <v>75141322</v>
      </c>
      <c r="C4528" t="s">
        <v>16</v>
      </c>
      <c r="D4528" t="str">
        <f>IF(Tabel_Forespørgsel_fra_Visma28[[#This Row],[SupProd]]=" "," "," - "&amp;Tabel_Forespørgsel_fra_Visma28[[#This Row],[SupProd]])</f>
        <v xml:space="preserve"> </v>
      </c>
      <c r="E4528" t="s">
        <v>16</v>
      </c>
      <c r="F4528" t="str">
        <f>IF(Tabel_Forespørgsel_fra_Visma28[[#This Row],[SupDescr]]=" "," "," - "&amp;Tabel_Forespørgsel_fra_Visma28[[#This Row],[SupDescr]])</f>
        <v xml:space="preserve"> </v>
      </c>
      <c r="G4528" t="s">
        <v>10915</v>
      </c>
      <c r="H4528">
        <v>1</v>
      </c>
      <c r="I4528" t="str">
        <f>IF(A4528=A4527,I4527&amp;CHAR(10)&amp;"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529" spans="1:9" x14ac:dyDescent="0.25">
      <c r="A4529" t="s">
        <v>12257</v>
      </c>
      <c r="B4529">
        <v>75180019</v>
      </c>
      <c r="C4529" t="s">
        <v>16</v>
      </c>
      <c r="D4529" t="str">
        <f>IF(Tabel_Forespørgsel_fra_Visma28[[#This Row],[SupProd]]=" "," "," - "&amp;Tabel_Forespørgsel_fra_Visma28[[#This Row],[SupProd]])</f>
        <v xml:space="preserve"> </v>
      </c>
      <c r="E4529" t="s">
        <v>16</v>
      </c>
      <c r="F4529" t="str">
        <f>IF(Tabel_Forespørgsel_fra_Visma28[[#This Row],[SupDescr]]=" "," "," - "&amp;Tabel_Forespørgsel_fra_Visma28[[#This Row],[SupDescr]])</f>
        <v xml:space="preserve"> </v>
      </c>
      <c r="G4529" t="s">
        <v>2430</v>
      </c>
      <c r="H4529">
        <v>1</v>
      </c>
      <c r="I4529" t="str">
        <f>IF(A4529=A4528,I4528&amp;CHAR(10)&amp;"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0" spans="1:9" x14ac:dyDescent="0.25">
      <c r="A4530" t="s">
        <v>12260</v>
      </c>
      <c r="B4530">
        <v>75180019</v>
      </c>
      <c r="C4530" t="s">
        <v>16</v>
      </c>
      <c r="D4530" t="str">
        <f>IF(Tabel_Forespørgsel_fra_Visma28[[#This Row],[SupProd]]=" "," "," - "&amp;Tabel_Forespørgsel_fra_Visma28[[#This Row],[SupProd]])</f>
        <v xml:space="preserve"> </v>
      </c>
      <c r="E4530" t="s">
        <v>16</v>
      </c>
      <c r="F4530" t="str">
        <f>IF(Tabel_Forespørgsel_fra_Visma28[[#This Row],[SupDescr]]=" "," "," - "&amp;Tabel_Forespørgsel_fra_Visma28[[#This Row],[SupDescr]])</f>
        <v xml:space="preserve"> </v>
      </c>
      <c r="G4530" t="s">
        <v>2430</v>
      </c>
      <c r="H4530">
        <v>1</v>
      </c>
      <c r="I4530" t="str">
        <f>IF(A4530=A4529,I4529&amp;CHAR(10)&amp;"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1" spans="1:9" x14ac:dyDescent="0.25">
      <c r="A4531" t="s">
        <v>12261</v>
      </c>
      <c r="B4531">
        <v>75180019</v>
      </c>
      <c r="C4531" t="s">
        <v>16</v>
      </c>
      <c r="D4531" t="str">
        <f>IF(Tabel_Forespørgsel_fra_Visma28[[#This Row],[SupProd]]=" "," "," - "&amp;Tabel_Forespørgsel_fra_Visma28[[#This Row],[SupProd]])</f>
        <v xml:space="preserve"> </v>
      </c>
      <c r="E4531" t="s">
        <v>16</v>
      </c>
      <c r="F4531" t="str">
        <f>IF(Tabel_Forespørgsel_fra_Visma28[[#This Row],[SupDescr]]=" "," "," - "&amp;Tabel_Forespørgsel_fra_Visma28[[#This Row],[SupDescr]])</f>
        <v xml:space="preserve"> </v>
      </c>
      <c r="G4531" t="s">
        <v>2430</v>
      </c>
      <c r="H4531">
        <v>1</v>
      </c>
      <c r="I4531" t="str">
        <f>IF(A4531=A4530,I4530&amp;CHAR(10)&amp;"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2" spans="1:9" x14ac:dyDescent="0.25">
      <c r="A4532" t="s">
        <v>12142</v>
      </c>
      <c r="B4532">
        <v>75180019</v>
      </c>
      <c r="C4532" t="s">
        <v>16</v>
      </c>
      <c r="D4532" t="str">
        <f>IF(Tabel_Forespørgsel_fra_Visma28[[#This Row],[SupProd]]=" "," "," - "&amp;Tabel_Forespørgsel_fra_Visma28[[#This Row],[SupProd]])</f>
        <v xml:space="preserve"> </v>
      </c>
      <c r="E4532" t="s">
        <v>16</v>
      </c>
      <c r="F4532" t="str">
        <f>IF(Tabel_Forespørgsel_fra_Visma28[[#This Row],[SupDescr]]=" "," "," - "&amp;Tabel_Forespørgsel_fra_Visma28[[#This Row],[SupDescr]])</f>
        <v xml:space="preserve"> </v>
      </c>
      <c r="G4532" t="s">
        <v>2430</v>
      </c>
      <c r="H4532">
        <v>1</v>
      </c>
      <c r="I4532" t="str">
        <f>IF(A4532=A4531,I4531&amp;CHAR(10)&amp;"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3" spans="1:9" x14ac:dyDescent="0.25">
      <c r="A4533" t="s">
        <v>10889</v>
      </c>
      <c r="B4533">
        <v>75180019</v>
      </c>
      <c r="C4533" t="s">
        <v>16</v>
      </c>
      <c r="D4533" t="str">
        <f>IF(Tabel_Forespørgsel_fra_Visma28[[#This Row],[SupProd]]=" "," "," - "&amp;Tabel_Forespørgsel_fra_Visma28[[#This Row],[SupProd]])</f>
        <v xml:space="preserve"> </v>
      </c>
      <c r="E4533" t="s">
        <v>16</v>
      </c>
      <c r="F4533" t="str">
        <f>IF(Tabel_Forespørgsel_fra_Visma28[[#This Row],[SupDescr]]=" "," "," - "&amp;Tabel_Forespørgsel_fra_Visma28[[#This Row],[SupDescr]])</f>
        <v xml:space="preserve"> </v>
      </c>
      <c r="G4533" t="s">
        <v>2430</v>
      </c>
      <c r="H4533">
        <v>1</v>
      </c>
      <c r="I4533" t="str">
        <f>IF(A4533=A4532,I4532&amp;CHAR(10)&amp;"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4" spans="1:9" x14ac:dyDescent="0.25">
      <c r="A4534" t="s">
        <v>10890</v>
      </c>
      <c r="B4534">
        <v>75180019</v>
      </c>
      <c r="C4534" t="s">
        <v>16</v>
      </c>
      <c r="D4534" t="str">
        <f>IF(Tabel_Forespørgsel_fra_Visma28[[#This Row],[SupProd]]=" "," "," - "&amp;Tabel_Forespørgsel_fra_Visma28[[#This Row],[SupProd]])</f>
        <v xml:space="preserve"> </v>
      </c>
      <c r="E4534" t="s">
        <v>16</v>
      </c>
      <c r="F4534" t="str">
        <f>IF(Tabel_Forespørgsel_fra_Visma28[[#This Row],[SupDescr]]=" "," "," - "&amp;Tabel_Forespørgsel_fra_Visma28[[#This Row],[SupDescr]])</f>
        <v xml:space="preserve"> </v>
      </c>
      <c r="G4534" t="s">
        <v>2430</v>
      </c>
      <c r="H4534">
        <v>1</v>
      </c>
      <c r="I4534" t="str">
        <f>IF(A4534=A4533,I4533&amp;CHAR(10)&amp;"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5" spans="1:9" x14ac:dyDescent="0.25">
      <c r="A4535" t="s">
        <v>12144</v>
      </c>
      <c r="B4535">
        <v>75180019</v>
      </c>
      <c r="C4535" t="s">
        <v>16</v>
      </c>
      <c r="D4535" t="str">
        <f>IF(Tabel_Forespørgsel_fra_Visma28[[#This Row],[SupProd]]=" "," "," - "&amp;Tabel_Forespørgsel_fra_Visma28[[#This Row],[SupProd]])</f>
        <v xml:space="preserve"> </v>
      </c>
      <c r="E4535" t="s">
        <v>16</v>
      </c>
      <c r="F4535" t="str">
        <f>IF(Tabel_Forespørgsel_fra_Visma28[[#This Row],[SupDescr]]=" "," "," - "&amp;Tabel_Forespørgsel_fra_Visma28[[#This Row],[SupDescr]])</f>
        <v xml:space="preserve"> </v>
      </c>
      <c r="G4535" t="s">
        <v>2430</v>
      </c>
      <c r="H4535">
        <v>1</v>
      </c>
      <c r="I4535" t="str">
        <f>IF(A4535=A4534,I4534&amp;CHAR(10)&amp;"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6" spans="1:9" x14ac:dyDescent="0.25">
      <c r="A4536" t="s">
        <v>12145</v>
      </c>
      <c r="B4536">
        <v>75180019</v>
      </c>
      <c r="C4536" t="s">
        <v>16</v>
      </c>
      <c r="D4536" t="str">
        <f>IF(Tabel_Forespørgsel_fra_Visma28[[#This Row],[SupProd]]=" "," "," - "&amp;Tabel_Forespørgsel_fra_Visma28[[#This Row],[SupProd]])</f>
        <v xml:space="preserve"> </v>
      </c>
      <c r="E4536" t="s">
        <v>16</v>
      </c>
      <c r="F4536" t="str">
        <f>IF(Tabel_Forespørgsel_fra_Visma28[[#This Row],[SupDescr]]=" "," "," - "&amp;Tabel_Forespørgsel_fra_Visma28[[#This Row],[SupDescr]])</f>
        <v xml:space="preserve"> </v>
      </c>
      <c r="G4536" t="s">
        <v>2430</v>
      </c>
      <c r="H4536">
        <v>1</v>
      </c>
      <c r="I4536" t="str">
        <f>IF(A4536=A4535,I4535&amp;CHAR(10)&amp;"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7" spans="1:9" x14ac:dyDescent="0.25">
      <c r="A4537" t="s">
        <v>12155</v>
      </c>
      <c r="B4537">
        <v>75577000</v>
      </c>
      <c r="C4537" t="s">
        <v>16</v>
      </c>
      <c r="D4537" t="str">
        <f>IF(Tabel_Forespørgsel_fra_Visma28[[#This Row],[SupProd]]=" "," "," - "&amp;Tabel_Forespørgsel_fra_Visma28[[#This Row],[SupProd]])</f>
        <v xml:space="preserve"> </v>
      </c>
      <c r="E4537" t="s">
        <v>16</v>
      </c>
      <c r="F4537" t="str">
        <f>IF(Tabel_Forespørgsel_fra_Visma28[[#This Row],[SupDescr]]=" "," "," - "&amp;Tabel_Forespørgsel_fra_Visma28[[#This Row],[SupDescr]])</f>
        <v xml:space="preserve"> </v>
      </c>
      <c r="G4537" t="s">
        <v>3759</v>
      </c>
      <c r="H4537">
        <v>1</v>
      </c>
      <c r="I4537" t="str">
        <f>IF(A4537=A4536,I4536&amp;CHAR(10)&amp;"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538" spans="1:9" x14ac:dyDescent="0.25">
      <c r="A4538" t="s">
        <v>12256</v>
      </c>
      <c r="B4538">
        <v>75180019</v>
      </c>
      <c r="C4538" t="s">
        <v>16</v>
      </c>
      <c r="D4538" t="str">
        <f>IF(Tabel_Forespørgsel_fra_Visma28[[#This Row],[SupProd]]=" "," "," - "&amp;Tabel_Forespørgsel_fra_Visma28[[#This Row],[SupProd]])</f>
        <v xml:space="preserve"> </v>
      </c>
      <c r="E4538" t="s">
        <v>16</v>
      </c>
      <c r="F4538" t="str">
        <f>IF(Tabel_Forespørgsel_fra_Visma28[[#This Row],[SupDescr]]=" "," "," - "&amp;Tabel_Forespørgsel_fra_Visma28[[#This Row],[SupDescr]])</f>
        <v xml:space="preserve"> </v>
      </c>
      <c r="G4538" t="s">
        <v>2430</v>
      </c>
      <c r="H4538">
        <v>1</v>
      </c>
      <c r="I4538" t="str">
        <f>IF(A4538=A4537,I4537&amp;CHAR(10)&amp;"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9" spans="1:9" x14ac:dyDescent="0.25">
      <c r="A4539" t="s">
        <v>12320</v>
      </c>
      <c r="B4539">
        <v>75180019</v>
      </c>
      <c r="C4539" t="s">
        <v>16</v>
      </c>
      <c r="D4539" t="str">
        <f>IF(Tabel_Forespørgsel_fra_Visma28[[#This Row],[SupProd]]=" "," "," - "&amp;Tabel_Forespørgsel_fra_Visma28[[#This Row],[SupProd]])</f>
        <v xml:space="preserve"> </v>
      </c>
      <c r="E4539" t="s">
        <v>16</v>
      </c>
      <c r="F4539" t="str">
        <f>IF(Tabel_Forespørgsel_fra_Visma28[[#This Row],[SupDescr]]=" "," "," - "&amp;Tabel_Forespørgsel_fra_Visma28[[#This Row],[SupDescr]])</f>
        <v xml:space="preserve"> </v>
      </c>
      <c r="G4539" t="s">
        <v>2430</v>
      </c>
      <c r="H4539">
        <v>1</v>
      </c>
      <c r="I4539" t="str">
        <f>IF(A4539=A4538,I4538&amp;CHAR(10)&amp;"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40" spans="1:9" x14ac:dyDescent="0.25">
      <c r="A4540" t="s">
        <v>14275</v>
      </c>
      <c r="B4540">
        <v>75211600</v>
      </c>
      <c r="C4540" t="s">
        <v>16</v>
      </c>
      <c r="D4540" t="str">
        <f>IF(Tabel_Forespørgsel_fra_Visma28[[#This Row],[SupProd]]=" "," "," - "&amp;Tabel_Forespørgsel_fra_Visma28[[#This Row],[SupProd]])</f>
        <v xml:space="preserve"> </v>
      </c>
      <c r="E4540" t="s">
        <v>16</v>
      </c>
      <c r="F4540" t="str">
        <f>IF(Tabel_Forespørgsel_fra_Visma28[[#This Row],[SupDescr]]=" "," "," - "&amp;Tabel_Forespørgsel_fra_Visma28[[#This Row],[SupDescr]])</f>
        <v xml:space="preserve"> </v>
      </c>
      <c r="G4540" t="s">
        <v>7099</v>
      </c>
      <c r="H4540">
        <v>1</v>
      </c>
      <c r="I4540" t="str">
        <f>IF(A4540=A4539,I4539&amp;CHAR(10)&amp;"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4541" spans="1:9" x14ac:dyDescent="0.25">
      <c r="A4541" t="s">
        <v>14623</v>
      </c>
      <c r="B4541">
        <v>75180019</v>
      </c>
      <c r="C4541" t="s">
        <v>16</v>
      </c>
      <c r="D4541" t="str">
        <f>IF(Tabel_Forespørgsel_fra_Visma28[[#This Row],[SupProd]]=" "," "," - "&amp;Tabel_Forespørgsel_fra_Visma28[[#This Row],[SupProd]])</f>
        <v xml:space="preserve"> </v>
      </c>
      <c r="E4541" t="s">
        <v>16</v>
      </c>
      <c r="F4541" t="str">
        <f>IF(Tabel_Forespørgsel_fra_Visma28[[#This Row],[SupDescr]]=" "," "," - "&amp;Tabel_Forespørgsel_fra_Visma28[[#This Row],[SupDescr]])</f>
        <v xml:space="preserve"> </v>
      </c>
      <c r="G4541" t="s">
        <v>2430</v>
      </c>
      <c r="H4541">
        <v>1</v>
      </c>
      <c r="I4541" t="str">
        <f>IF(A4541=A4540,I4540&amp;CHAR(10)&amp;"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42" spans="1:9" x14ac:dyDescent="0.25">
      <c r="A4542" t="s">
        <v>14636</v>
      </c>
      <c r="B4542">
        <v>75180019</v>
      </c>
      <c r="C4542" t="s">
        <v>16</v>
      </c>
      <c r="D4542" t="str">
        <f>IF(Tabel_Forespørgsel_fra_Visma28[[#This Row],[SupProd]]=" "," "," - "&amp;Tabel_Forespørgsel_fra_Visma28[[#This Row],[SupProd]])</f>
        <v xml:space="preserve"> </v>
      </c>
      <c r="E4542" t="s">
        <v>16</v>
      </c>
      <c r="F4542" t="str">
        <f>IF(Tabel_Forespørgsel_fra_Visma28[[#This Row],[SupDescr]]=" "," "," - "&amp;Tabel_Forespørgsel_fra_Visma28[[#This Row],[SupDescr]])</f>
        <v xml:space="preserve"> </v>
      </c>
      <c r="G4542" t="s">
        <v>2430</v>
      </c>
      <c r="H4542">
        <v>1</v>
      </c>
      <c r="I4542" t="str">
        <f>IF(A4542=A4541,I4541&amp;CHAR(10)&amp;"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43" spans="1:9" x14ac:dyDescent="0.25">
      <c r="A4543" t="s">
        <v>14513</v>
      </c>
      <c r="B4543">
        <v>75121420</v>
      </c>
      <c r="C4543" t="s">
        <v>16</v>
      </c>
      <c r="D4543" t="str">
        <f>IF(Tabel_Forespørgsel_fra_Visma28[[#This Row],[SupProd]]=" "," "," - "&amp;Tabel_Forespørgsel_fra_Visma28[[#This Row],[SupProd]])</f>
        <v xml:space="preserve"> </v>
      </c>
      <c r="E4543" t="s">
        <v>16</v>
      </c>
      <c r="F4543" t="str">
        <f>IF(Tabel_Forespørgsel_fra_Visma28[[#This Row],[SupDescr]]=" "," "," - "&amp;Tabel_Forespørgsel_fra_Visma28[[#This Row],[SupDescr]])</f>
        <v xml:space="preserve"> </v>
      </c>
      <c r="G4543" t="s">
        <v>8417</v>
      </c>
      <c r="H4543">
        <v>1</v>
      </c>
      <c r="I4543" t="str">
        <f>IF(A4543=A4542,I4542&amp;CHAR(10)&amp;"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44" spans="1:9" x14ac:dyDescent="0.25">
      <c r="A4544" t="s">
        <v>14311</v>
      </c>
      <c r="B4544">
        <v>75121420</v>
      </c>
      <c r="C4544" t="s">
        <v>16</v>
      </c>
      <c r="D4544" t="str">
        <f>IF(Tabel_Forespørgsel_fra_Visma28[[#This Row],[SupProd]]=" "," "," - "&amp;Tabel_Forespørgsel_fra_Visma28[[#This Row],[SupProd]])</f>
        <v xml:space="preserve"> </v>
      </c>
      <c r="E4544" t="s">
        <v>16</v>
      </c>
      <c r="F4544" t="str">
        <f>IF(Tabel_Forespørgsel_fra_Visma28[[#This Row],[SupDescr]]=" "," "," - "&amp;Tabel_Forespørgsel_fra_Visma28[[#This Row],[SupDescr]])</f>
        <v xml:space="preserve"> </v>
      </c>
      <c r="G4544" t="s">
        <v>8417</v>
      </c>
      <c r="H4544">
        <v>1</v>
      </c>
      <c r="I4544" t="str">
        <f>IF(A4544=A4543,I4543&amp;CHAR(10)&amp;"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45" spans="1:9" x14ac:dyDescent="0.25">
      <c r="A4545" t="s">
        <v>14510</v>
      </c>
      <c r="B4545">
        <v>75500133</v>
      </c>
      <c r="C4545" t="s">
        <v>16</v>
      </c>
      <c r="D4545" t="str">
        <f>IF(Tabel_Forespørgsel_fra_Visma28[[#This Row],[SupProd]]=" "," "," - "&amp;Tabel_Forespørgsel_fra_Visma28[[#This Row],[SupProd]])</f>
        <v xml:space="preserve"> </v>
      </c>
      <c r="E4545" t="s">
        <v>16</v>
      </c>
      <c r="F4545" t="str">
        <f>IF(Tabel_Forespørgsel_fra_Visma28[[#This Row],[SupDescr]]=" "," "," - "&amp;Tabel_Forespørgsel_fra_Visma28[[#This Row],[SupDescr]])</f>
        <v xml:space="preserve"> </v>
      </c>
      <c r="G4545" t="s">
        <v>3560</v>
      </c>
      <c r="H4545">
        <v>1</v>
      </c>
      <c r="I4545" t="str">
        <f>IF(A4545=A4544,I4544&amp;CHAR(10)&amp;"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4546" spans="1:9" x14ac:dyDescent="0.25">
      <c r="A4546" t="s">
        <v>14656</v>
      </c>
      <c r="B4546">
        <v>75500133</v>
      </c>
      <c r="C4546" t="s">
        <v>16</v>
      </c>
      <c r="D4546" t="str">
        <f>IF(Tabel_Forespørgsel_fra_Visma28[[#This Row],[SupProd]]=" "," "," - "&amp;Tabel_Forespørgsel_fra_Visma28[[#This Row],[SupProd]])</f>
        <v xml:space="preserve"> </v>
      </c>
      <c r="E4546" t="s">
        <v>16</v>
      </c>
      <c r="F4546" t="str">
        <f>IF(Tabel_Forespørgsel_fra_Visma28[[#This Row],[SupDescr]]=" "," "," - "&amp;Tabel_Forespørgsel_fra_Visma28[[#This Row],[SupDescr]])</f>
        <v xml:space="preserve"> </v>
      </c>
      <c r="G4546" t="s">
        <v>3560</v>
      </c>
      <c r="H4546">
        <v>1</v>
      </c>
      <c r="I4546" t="str">
        <f>IF(A4546=A4545,I4545&amp;CHAR(10)&amp;"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4547" spans="1:9" x14ac:dyDescent="0.25">
      <c r="A4547" t="s">
        <v>14741</v>
      </c>
      <c r="B4547">
        <v>74755755</v>
      </c>
      <c r="C4547" t="s">
        <v>16</v>
      </c>
      <c r="D4547" t="str">
        <f>IF(Tabel_Forespørgsel_fra_Visma28[[#This Row],[SupProd]]=" "," "," - "&amp;Tabel_Forespørgsel_fra_Visma28[[#This Row],[SupProd]])</f>
        <v xml:space="preserve"> </v>
      </c>
      <c r="E4547" t="s">
        <v>16</v>
      </c>
      <c r="F4547" t="str">
        <f>IF(Tabel_Forespørgsel_fra_Visma28[[#This Row],[SupDescr]]=" "," "," - "&amp;Tabel_Forespørgsel_fra_Visma28[[#This Row],[SupDescr]])</f>
        <v xml:space="preserve"> </v>
      </c>
      <c r="G4547" t="s">
        <v>4786</v>
      </c>
      <c r="H4547">
        <v>1</v>
      </c>
      <c r="I4547" t="str">
        <f>IF(A4547=A4546,I4546&amp;CHAR(10)&amp;"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48" spans="1:9" x14ac:dyDescent="0.25">
      <c r="A4548" t="s">
        <v>14731</v>
      </c>
      <c r="B4548">
        <v>74755755</v>
      </c>
      <c r="C4548" t="s">
        <v>16</v>
      </c>
      <c r="D4548" t="str">
        <f>IF(Tabel_Forespørgsel_fra_Visma28[[#This Row],[SupProd]]=" "," "," - "&amp;Tabel_Forespørgsel_fra_Visma28[[#This Row],[SupProd]])</f>
        <v xml:space="preserve"> </v>
      </c>
      <c r="E4548" t="s">
        <v>16</v>
      </c>
      <c r="F4548" t="str">
        <f>IF(Tabel_Forespørgsel_fra_Visma28[[#This Row],[SupDescr]]=" "," "," - "&amp;Tabel_Forespørgsel_fra_Visma28[[#This Row],[SupDescr]])</f>
        <v xml:space="preserve"> </v>
      </c>
      <c r="G4548" t="s">
        <v>4786</v>
      </c>
      <c r="H4548">
        <v>1</v>
      </c>
      <c r="I4548" t="str">
        <f>IF(A4548=A4547,I4547&amp;CHAR(10)&amp;"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49" spans="1:9" x14ac:dyDescent="0.25">
      <c r="A4549" t="s">
        <v>14735</v>
      </c>
      <c r="B4549">
        <v>75180019</v>
      </c>
      <c r="C4549" t="s">
        <v>16</v>
      </c>
      <c r="D4549" t="str">
        <f>IF(Tabel_Forespørgsel_fra_Visma28[[#This Row],[SupProd]]=" "," "," - "&amp;Tabel_Forespørgsel_fra_Visma28[[#This Row],[SupProd]])</f>
        <v xml:space="preserve"> </v>
      </c>
      <c r="E4549" t="s">
        <v>16</v>
      </c>
      <c r="F4549" t="str">
        <f>IF(Tabel_Forespørgsel_fra_Visma28[[#This Row],[SupDescr]]=" "," "," - "&amp;Tabel_Forespørgsel_fra_Visma28[[#This Row],[SupDescr]])</f>
        <v xml:space="preserve"> </v>
      </c>
      <c r="G4549" t="s">
        <v>2430</v>
      </c>
      <c r="H4549">
        <v>1</v>
      </c>
      <c r="I4549" t="str">
        <f>IF(A4549=A4548,I4548&amp;CHAR(10)&amp;"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0" spans="1:9" x14ac:dyDescent="0.25">
      <c r="A4550" t="s">
        <v>14742</v>
      </c>
      <c r="B4550">
        <v>75180019</v>
      </c>
      <c r="C4550" t="s">
        <v>16</v>
      </c>
      <c r="D4550" t="str">
        <f>IF(Tabel_Forespørgsel_fra_Visma28[[#This Row],[SupProd]]=" "," "," - "&amp;Tabel_Forespørgsel_fra_Visma28[[#This Row],[SupProd]])</f>
        <v xml:space="preserve"> </v>
      </c>
      <c r="E4550" t="s">
        <v>16</v>
      </c>
      <c r="F4550" t="str">
        <f>IF(Tabel_Forespørgsel_fra_Visma28[[#This Row],[SupDescr]]=" "," "," - "&amp;Tabel_Forespørgsel_fra_Visma28[[#This Row],[SupDescr]])</f>
        <v xml:space="preserve"> </v>
      </c>
      <c r="G4550" t="s">
        <v>2430</v>
      </c>
      <c r="H4550">
        <v>1</v>
      </c>
      <c r="I4550" t="str">
        <f>IF(A4550=A4549,I4549&amp;CHAR(10)&amp;"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1" spans="1:9" x14ac:dyDescent="0.25">
      <c r="A4551" t="s">
        <v>14085</v>
      </c>
      <c r="B4551">
        <v>75180019</v>
      </c>
      <c r="C4551" t="s">
        <v>16</v>
      </c>
      <c r="D4551" t="str">
        <f>IF(Tabel_Forespørgsel_fra_Visma28[[#This Row],[SupProd]]=" "," "," - "&amp;Tabel_Forespørgsel_fra_Visma28[[#This Row],[SupProd]])</f>
        <v xml:space="preserve"> </v>
      </c>
      <c r="E4551" t="s">
        <v>16</v>
      </c>
      <c r="F4551" t="str">
        <f>IF(Tabel_Forespørgsel_fra_Visma28[[#This Row],[SupDescr]]=" "," "," - "&amp;Tabel_Forespørgsel_fra_Visma28[[#This Row],[SupDescr]])</f>
        <v xml:space="preserve"> </v>
      </c>
      <c r="G4551" t="s">
        <v>2430</v>
      </c>
      <c r="H4551">
        <v>1</v>
      </c>
      <c r="I4551" t="str">
        <f>IF(A4551=A4550,I4550&amp;CHAR(10)&amp;"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2" spans="1:9" x14ac:dyDescent="0.25">
      <c r="A4552" t="s">
        <v>14413</v>
      </c>
      <c r="B4552">
        <v>75180019</v>
      </c>
      <c r="C4552" t="s">
        <v>16</v>
      </c>
      <c r="D4552" t="str">
        <f>IF(Tabel_Forespørgsel_fra_Visma28[[#This Row],[SupProd]]=" "," "," - "&amp;Tabel_Forespørgsel_fra_Visma28[[#This Row],[SupProd]])</f>
        <v xml:space="preserve"> </v>
      </c>
      <c r="E4552" t="s">
        <v>16</v>
      </c>
      <c r="F4552" t="str">
        <f>IF(Tabel_Forespørgsel_fra_Visma28[[#This Row],[SupDescr]]=" "," "," - "&amp;Tabel_Forespørgsel_fra_Visma28[[#This Row],[SupDescr]])</f>
        <v xml:space="preserve"> </v>
      </c>
      <c r="G4552" t="s">
        <v>2430</v>
      </c>
      <c r="H4552">
        <v>1</v>
      </c>
      <c r="I4552" t="str">
        <f>IF(A4552=A4551,I4551&amp;CHAR(10)&amp;"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3" spans="1:9" x14ac:dyDescent="0.25">
      <c r="A4553" t="s">
        <v>15077</v>
      </c>
      <c r="B4553">
        <v>75577000</v>
      </c>
      <c r="C4553" t="s">
        <v>16</v>
      </c>
      <c r="D4553" t="str">
        <f>IF(Tabel_Forespørgsel_fra_Visma28[[#This Row],[SupProd]]=" "," "," - "&amp;Tabel_Forespørgsel_fra_Visma28[[#This Row],[SupProd]])</f>
        <v xml:space="preserve"> </v>
      </c>
      <c r="E4553" t="s">
        <v>16</v>
      </c>
      <c r="F4553" t="str">
        <f>IF(Tabel_Forespørgsel_fra_Visma28[[#This Row],[SupDescr]]=" "," "," - "&amp;Tabel_Forespørgsel_fra_Visma28[[#This Row],[SupDescr]])</f>
        <v xml:space="preserve"> </v>
      </c>
      <c r="G4553" t="s">
        <v>3759</v>
      </c>
      <c r="H4553">
        <v>1</v>
      </c>
      <c r="I4553" t="str">
        <f>IF(A4553=A4552,I4552&amp;CHAR(10)&amp;"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554" spans="1:9" x14ac:dyDescent="0.25">
      <c r="A4554" t="s">
        <v>14050</v>
      </c>
      <c r="B4554">
        <v>75180019</v>
      </c>
      <c r="C4554" t="s">
        <v>16</v>
      </c>
      <c r="D4554" t="str">
        <f>IF(Tabel_Forespørgsel_fra_Visma28[[#This Row],[SupProd]]=" "," "," - "&amp;Tabel_Forespørgsel_fra_Visma28[[#This Row],[SupProd]])</f>
        <v xml:space="preserve"> </v>
      </c>
      <c r="E4554" t="s">
        <v>16</v>
      </c>
      <c r="F4554" t="str">
        <f>IF(Tabel_Forespørgsel_fra_Visma28[[#This Row],[SupDescr]]=" "," "," - "&amp;Tabel_Forespørgsel_fra_Visma28[[#This Row],[SupDescr]])</f>
        <v xml:space="preserve"> </v>
      </c>
      <c r="G4554" t="s">
        <v>2430</v>
      </c>
      <c r="H4554">
        <v>1</v>
      </c>
      <c r="I4554" t="str">
        <f>IF(A4554=A4553,I4553&amp;CHAR(10)&amp;"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5" spans="1:9" x14ac:dyDescent="0.25">
      <c r="A4555" t="s">
        <v>15106</v>
      </c>
      <c r="B4555">
        <v>75180019</v>
      </c>
      <c r="C4555" t="s">
        <v>16</v>
      </c>
      <c r="D4555" t="str">
        <f>IF(Tabel_Forespørgsel_fra_Visma28[[#This Row],[SupProd]]=" "," "," - "&amp;Tabel_Forespørgsel_fra_Visma28[[#This Row],[SupProd]])</f>
        <v xml:space="preserve"> </v>
      </c>
      <c r="E4555" t="s">
        <v>16</v>
      </c>
      <c r="F4555" t="str">
        <f>IF(Tabel_Forespørgsel_fra_Visma28[[#This Row],[SupDescr]]=" "," "," - "&amp;Tabel_Forespørgsel_fra_Visma28[[#This Row],[SupDescr]])</f>
        <v xml:space="preserve"> </v>
      </c>
      <c r="G4555" t="s">
        <v>2430</v>
      </c>
      <c r="H4555">
        <v>1</v>
      </c>
      <c r="I4555" t="str">
        <f>IF(A4555=A4554,I4554&amp;CHAR(10)&amp;"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6" spans="1:9" x14ac:dyDescent="0.25">
      <c r="A4556" t="s">
        <v>15107</v>
      </c>
      <c r="B4556">
        <v>75180019</v>
      </c>
      <c r="C4556" t="s">
        <v>16</v>
      </c>
      <c r="D4556" t="str">
        <f>IF(Tabel_Forespørgsel_fra_Visma28[[#This Row],[SupProd]]=" "," "," - "&amp;Tabel_Forespørgsel_fra_Visma28[[#This Row],[SupProd]])</f>
        <v xml:space="preserve"> </v>
      </c>
      <c r="E4556" t="s">
        <v>16</v>
      </c>
      <c r="F4556" t="str">
        <f>IF(Tabel_Forespørgsel_fra_Visma28[[#This Row],[SupDescr]]=" "," "," - "&amp;Tabel_Forespørgsel_fra_Visma28[[#This Row],[SupDescr]])</f>
        <v xml:space="preserve"> </v>
      </c>
      <c r="G4556" t="s">
        <v>2430</v>
      </c>
      <c r="H4556">
        <v>1</v>
      </c>
      <c r="I4556" t="str">
        <f>IF(A4556=A4555,I4555&amp;CHAR(10)&amp;"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7" spans="1:9" x14ac:dyDescent="0.25">
      <c r="A4557" t="s">
        <v>15114</v>
      </c>
      <c r="B4557">
        <v>75180019</v>
      </c>
      <c r="C4557" t="s">
        <v>16</v>
      </c>
      <c r="D4557" t="str">
        <f>IF(Tabel_Forespørgsel_fra_Visma28[[#This Row],[SupProd]]=" "," "," - "&amp;Tabel_Forespørgsel_fra_Visma28[[#This Row],[SupProd]])</f>
        <v xml:space="preserve"> </v>
      </c>
      <c r="E4557" t="s">
        <v>16</v>
      </c>
      <c r="F4557" t="str">
        <f>IF(Tabel_Forespørgsel_fra_Visma28[[#This Row],[SupDescr]]=" "," "," - "&amp;Tabel_Forespørgsel_fra_Visma28[[#This Row],[SupDescr]])</f>
        <v xml:space="preserve"> </v>
      </c>
      <c r="G4557" t="s">
        <v>2430</v>
      </c>
      <c r="H4557">
        <v>1</v>
      </c>
      <c r="I4557" t="str">
        <f>IF(A4557=A4556,I4556&amp;CHAR(10)&amp;"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8" spans="1:9" x14ac:dyDescent="0.25">
      <c r="A4558" t="s">
        <v>14084</v>
      </c>
      <c r="B4558">
        <v>75180019</v>
      </c>
      <c r="C4558" t="s">
        <v>16</v>
      </c>
      <c r="D4558" t="str">
        <f>IF(Tabel_Forespørgsel_fra_Visma28[[#This Row],[SupProd]]=" "," "," - "&amp;Tabel_Forespørgsel_fra_Visma28[[#This Row],[SupProd]])</f>
        <v xml:space="preserve"> </v>
      </c>
      <c r="E4558" t="s">
        <v>16</v>
      </c>
      <c r="F4558" t="str">
        <f>IF(Tabel_Forespørgsel_fra_Visma28[[#This Row],[SupDescr]]=" "," "," - "&amp;Tabel_Forespørgsel_fra_Visma28[[#This Row],[SupDescr]])</f>
        <v xml:space="preserve"> </v>
      </c>
      <c r="G4558" t="s">
        <v>2430</v>
      </c>
      <c r="H4558">
        <v>1</v>
      </c>
      <c r="I4558" t="str">
        <f>IF(A4558=A4557,I4557&amp;CHAR(10)&amp;"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9" spans="1:9" x14ac:dyDescent="0.25">
      <c r="A4559" t="s">
        <v>13937</v>
      </c>
      <c r="B4559">
        <v>75180019</v>
      </c>
      <c r="C4559" t="s">
        <v>16</v>
      </c>
      <c r="D4559" t="str">
        <f>IF(Tabel_Forespørgsel_fra_Visma28[[#This Row],[SupProd]]=" "," "," - "&amp;Tabel_Forespørgsel_fra_Visma28[[#This Row],[SupProd]])</f>
        <v xml:space="preserve"> </v>
      </c>
      <c r="E4559" t="s">
        <v>16</v>
      </c>
      <c r="F4559" t="str">
        <f>IF(Tabel_Forespørgsel_fra_Visma28[[#This Row],[SupDescr]]=" "," "," - "&amp;Tabel_Forespørgsel_fra_Visma28[[#This Row],[SupDescr]])</f>
        <v xml:space="preserve"> </v>
      </c>
      <c r="G4559" t="s">
        <v>2430</v>
      </c>
      <c r="H4559">
        <v>1</v>
      </c>
      <c r="I4559" t="str">
        <f>IF(A4559=A4558,I4558&amp;CHAR(10)&amp;"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0" spans="1:9" x14ac:dyDescent="0.25">
      <c r="A4560" t="s">
        <v>14941</v>
      </c>
      <c r="B4560">
        <v>75180019</v>
      </c>
      <c r="C4560" t="s">
        <v>16</v>
      </c>
      <c r="D4560" t="str">
        <f>IF(Tabel_Forespørgsel_fra_Visma28[[#This Row],[SupProd]]=" "," "," - "&amp;Tabel_Forespørgsel_fra_Visma28[[#This Row],[SupProd]])</f>
        <v xml:space="preserve"> </v>
      </c>
      <c r="E4560" t="s">
        <v>16</v>
      </c>
      <c r="F4560" t="str">
        <f>IF(Tabel_Forespørgsel_fra_Visma28[[#This Row],[SupDescr]]=" "," "," - "&amp;Tabel_Forespørgsel_fra_Visma28[[#This Row],[SupDescr]])</f>
        <v xml:space="preserve"> </v>
      </c>
      <c r="G4560" t="s">
        <v>2430</v>
      </c>
      <c r="H4560">
        <v>1</v>
      </c>
      <c r="I4560" t="str">
        <f>IF(A4560=A4559,I4559&amp;CHAR(10)&amp;"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1" spans="1:9" x14ac:dyDescent="0.25">
      <c r="A4561" t="s">
        <v>14360</v>
      </c>
      <c r="B4561">
        <v>74755755</v>
      </c>
      <c r="C4561" t="s">
        <v>16</v>
      </c>
      <c r="D4561" t="str">
        <f>IF(Tabel_Forespørgsel_fra_Visma28[[#This Row],[SupProd]]=" "," "," - "&amp;Tabel_Forespørgsel_fra_Visma28[[#This Row],[SupProd]])</f>
        <v xml:space="preserve"> </v>
      </c>
      <c r="E4561" t="s">
        <v>16</v>
      </c>
      <c r="F4561" t="str">
        <f>IF(Tabel_Forespørgsel_fra_Visma28[[#This Row],[SupDescr]]=" "," "," - "&amp;Tabel_Forespørgsel_fra_Visma28[[#This Row],[SupDescr]])</f>
        <v xml:space="preserve"> </v>
      </c>
      <c r="G4561" t="s">
        <v>4786</v>
      </c>
      <c r="H4561">
        <v>1</v>
      </c>
      <c r="I4561" t="str">
        <f>IF(A4561=A4560,I4560&amp;CHAR(10)&amp;"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62" spans="1:9" x14ac:dyDescent="0.25">
      <c r="A4562" t="s">
        <v>14356</v>
      </c>
      <c r="B4562">
        <v>75180019</v>
      </c>
      <c r="C4562" t="s">
        <v>16</v>
      </c>
      <c r="D4562" t="str">
        <f>IF(Tabel_Forespørgsel_fra_Visma28[[#This Row],[SupProd]]=" "," "," - "&amp;Tabel_Forespørgsel_fra_Visma28[[#This Row],[SupProd]])</f>
        <v xml:space="preserve"> </v>
      </c>
      <c r="E4562" t="s">
        <v>16</v>
      </c>
      <c r="F4562" t="str">
        <f>IF(Tabel_Forespørgsel_fra_Visma28[[#This Row],[SupDescr]]=" "," "," - "&amp;Tabel_Forespørgsel_fra_Visma28[[#This Row],[SupDescr]])</f>
        <v xml:space="preserve"> </v>
      </c>
      <c r="G4562" t="s">
        <v>2430</v>
      </c>
      <c r="H4562">
        <v>1</v>
      </c>
      <c r="I4562" t="str">
        <f>IF(A4562=A4561,I4561&amp;CHAR(10)&amp;"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3" spans="1:9" x14ac:dyDescent="0.25">
      <c r="A4563" t="s">
        <v>13966</v>
      </c>
      <c r="B4563">
        <v>75180019</v>
      </c>
      <c r="C4563" t="s">
        <v>16</v>
      </c>
      <c r="D4563" t="str">
        <f>IF(Tabel_Forespørgsel_fra_Visma28[[#This Row],[SupProd]]=" "," "," - "&amp;Tabel_Forespørgsel_fra_Visma28[[#This Row],[SupProd]])</f>
        <v xml:space="preserve"> </v>
      </c>
      <c r="E4563" t="s">
        <v>16</v>
      </c>
      <c r="F4563" t="str">
        <f>IF(Tabel_Forespørgsel_fra_Visma28[[#This Row],[SupDescr]]=" "," "," - "&amp;Tabel_Forespørgsel_fra_Visma28[[#This Row],[SupDescr]])</f>
        <v xml:space="preserve"> </v>
      </c>
      <c r="G4563" t="s">
        <v>2430</v>
      </c>
      <c r="H4563">
        <v>1</v>
      </c>
      <c r="I4563" t="str">
        <f>IF(A4563=A4562,I4562&amp;CHAR(10)&amp;"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4" spans="1:9" x14ac:dyDescent="0.25">
      <c r="A4564" t="s">
        <v>13967</v>
      </c>
      <c r="B4564">
        <v>75180019</v>
      </c>
      <c r="C4564" t="s">
        <v>16</v>
      </c>
      <c r="D4564" t="str">
        <f>IF(Tabel_Forespørgsel_fra_Visma28[[#This Row],[SupProd]]=" "," "," - "&amp;Tabel_Forespørgsel_fra_Visma28[[#This Row],[SupProd]])</f>
        <v xml:space="preserve"> </v>
      </c>
      <c r="E4564" t="s">
        <v>16</v>
      </c>
      <c r="F4564" t="str">
        <f>IF(Tabel_Forespørgsel_fra_Visma28[[#This Row],[SupDescr]]=" "," "," - "&amp;Tabel_Forespørgsel_fra_Visma28[[#This Row],[SupDescr]])</f>
        <v xml:space="preserve"> </v>
      </c>
      <c r="G4564" t="s">
        <v>2430</v>
      </c>
      <c r="H4564">
        <v>1</v>
      </c>
      <c r="I4564" t="str">
        <f>IF(A4564=A4563,I4563&amp;CHAR(10)&amp;"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5" spans="1:9" x14ac:dyDescent="0.25">
      <c r="A4565" t="s">
        <v>14133</v>
      </c>
      <c r="B4565">
        <v>75180019</v>
      </c>
      <c r="C4565" t="s">
        <v>16</v>
      </c>
      <c r="D4565" t="str">
        <f>IF(Tabel_Forespørgsel_fra_Visma28[[#This Row],[SupProd]]=" "," "," - "&amp;Tabel_Forespørgsel_fra_Visma28[[#This Row],[SupProd]])</f>
        <v xml:space="preserve"> </v>
      </c>
      <c r="E4565" t="s">
        <v>16</v>
      </c>
      <c r="F4565" t="str">
        <f>IF(Tabel_Forespørgsel_fra_Visma28[[#This Row],[SupDescr]]=" "," "," - "&amp;Tabel_Forespørgsel_fra_Visma28[[#This Row],[SupDescr]])</f>
        <v xml:space="preserve"> </v>
      </c>
      <c r="G4565" t="s">
        <v>2430</v>
      </c>
      <c r="H4565">
        <v>1</v>
      </c>
      <c r="I4565" t="str">
        <f>IF(A4565=A4564,I4564&amp;CHAR(10)&amp;"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6" spans="1:9" x14ac:dyDescent="0.25">
      <c r="A4566" t="s">
        <v>15121</v>
      </c>
      <c r="B4566">
        <v>75180019</v>
      </c>
      <c r="C4566" t="s">
        <v>16</v>
      </c>
      <c r="D4566" t="str">
        <f>IF(Tabel_Forespørgsel_fra_Visma28[[#This Row],[SupProd]]=" "," "," - "&amp;Tabel_Forespørgsel_fra_Visma28[[#This Row],[SupProd]])</f>
        <v xml:space="preserve"> </v>
      </c>
      <c r="E4566" t="s">
        <v>16</v>
      </c>
      <c r="F4566" t="str">
        <f>IF(Tabel_Forespørgsel_fra_Visma28[[#This Row],[SupDescr]]=" "," "," - "&amp;Tabel_Forespørgsel_fra_Visma28[[#This Row],[SupDescr]])</f>
        <v xml:space="preserve"> </v>
      </c>
      <c r="G4566" t="s">
        <v>2430</v>
      </c>
      <c r="H4566">
        <v>1</v>
      </c>
      <c r="I4566" t="str">
        <f>IF(A4566=A4565,I4565&amp;CHAR(10)&amp;"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7" spans="1:9" x14ac:dyDescent="0.25">
      <c r="A4567" t="s">
        <v>15149</v>
      </c>
      <c r="B4567">
        <v>75577000</v>
      </c>
      <c r="C4567" t="s">
        <v>16</v>
      </c>
      <c r="D4567" t="str">
        <f>IF(Tabel_Forespørgsel_fra_Visma28[[#This Row],[SupProd]]=" "," "," - "&amp;Tabel_Forespørgsel_fra_Visma28[[#This Row],[SupProd]])</f>
        <v xml:space="preserve"> </v>
      </c>
      <c r="E4567" t="s">
        <v>16</v>
      </c>
      <c r="F4567" t="str">
        <f>IF(Tabel_Forespørgsel_fra_Visma28[[#This Row],[SupDescr]]=" "," "," - "&amp;Tabel_Forespørgsel_fra_Visma28[[#This Row],[SupDescr]])</f>
        <v xml:space="preserve"> </v>
      </c>
      <c r="G4567" t="s">
        <v>3759</v>
      </c>
      <c r="H4567">
        <v>1</v>
      </c>
      <c r="I4567" t="str">
        <f>IF(A4567=A4566,I4566&amp;CHAR(10)&amp;"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568" spans="1:9" x14ac:dyDescent="0.25">
      <c r="A4568" t="s">
        <v>15133</v>
      </c>
      <c r="B4568">
        <v>75180019</v>
      </c>
      <c r="C4568" t="s">
        <v>16</v>
      </c>
      <c r="D4568" t="str">
        <f>IF(Tabel_Forespørgsel_fra_Visma28[[#This Row],[SupProd]]=" "," "," - "&amp;Tabel_Forespørgsel_fra_Visma28[[#This Row],[SupProd]])</f>
        <v xml:space="preserve"> </v>
      </c>
      <c r="E4568" t="s">
        <v>16</v>
      </c>
      <c r="F4568" t="str">
        <f>IF(Tabel_Forespørgsel_fra_Visma28[[#This Row],[SupDescr]]=" "," "," - "&amp;Tabel_Forespørgsel_fra_Visma28[[#This Row],[SupDescr]])</f>
        <v xml:space="preserve"> </v>
      </c>
      <c r="G4568" t="s">
        <v>2430</v>
      </c>
      <c r="H4568">
        <v>1</v>
      </c>
      <c r="I4568" t="str">
        <f>IF(A4568=A4567,I4567&amp;CHAR(10)&amp;"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9" spans="1:9" x14ac:dyDescent="0.25">
      <c r="A4569" t="s">
        <v>15230</v>
      </c>
      <c r="B4569">
        <v>75180019</v>
      </c>
      <c r="C4569" t="s">
        <v>16</v>
      </c>
      <c r="D4569" t="str">
        <f>IF(Tabel_Forespørgsel_fra_Visma28[[#This Row],[SupProd]]=" "," "," - "&amp;Tabel_Forespørgsel_fra_Visma28[[#This Row],[SupProd]])</f>
        <v xml:space="preserve"> </v>
      </c>
      <c r="E4569" t="s">
        <v>16</v>
      </c>
      <c r="F4569" t="str">
        <f>IF(Tabel_Forespørgsel_fra_Visma28[[#This Row],[SupDescr]]=" "," "," - "&amp;Tabel_Forespørgsel_fra_Visma28[[#This Row],[SupDescr]])</f>
        <v xml:space="preserve"> </v>
      </c>
      <c r="G4569" t="s">
        <v>2430</v>
      </c>
      <c r="H4569">
        <v>1</v>
      </c>
      <c r="I4569" t="str">
        <f>IF(A4569=A4568,I4568&amp;CHAR(10)&amp;"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0" spans="1:9" x14ac:dyDescent="0.25">
      <c r="A4570" t="s">
        <v>15181</v>
      </c>
      <c r="B4570">
        <v>74755755</v>
      </c>
      <c r="C4570" t="s">
        <v>16</v>
      </c>
      <c r="D4570" t="str">
        <f>IF(Tabel_Forespørgsel_fra_Visma28[[#This Row],[SupProd]]=" "," "," - "&amp;Tabel_Forespørgsel_fra_Visma28[[#This Row],[SupProd]])</f>
        <v xml:space="preserve"> </v>
      </c>
      <c r="E4570" t="s">
        <v>16</v>
      </c>
      <c r="F4570" t="str">
        <f>IF(Tabel_Forespørgsel_fra_Visma28[[#This Row],[SupDescr]]=" "," "," - "&amp;Tabel_Forespørgsel_fra_Visma28[[#This Row],[SupDescr]])</f>
        <v xml:space="preserve"> </v>
      </c>
      <c r="G4570" t="s">
        <v>4786</v>
      </c>
      <c r="H4570">
        <v>1</v>
      </c>
      <c r="I4570" t="str">
        <f>IF(A4570=A4569,I4569&amp;CHAR(10)&amp;"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71" spans="1:9" x14ac:dyDescent="0.25">
      <c r="A4571" t="s">
        <v>15162</v>
      </c>
      <c r="B4571">
        <v>75180019</v>
      </c>
      <c r="C4571" t="s">
        <v>16</v>
      </c>
      <c r="D4571" t="str">
        <f>IF(Tabel_Forespørgsel_fra_Visma28[[#This Row],[SupProd]]=" "," "," - "&amp;Tabel_Forespørgsel_fra_Visma28[[#This Row],[SupProd]])</f>
        <v xml:space="preserve"> </v>
      </c>
      <c r="E4571" t="s">
        <v>16</v>
      </c>
      <c r="F4571" t="str">
        <f>IF(Tabel_Forespørgsel_fra_Visma28[[#This Row],[SupDescr]]=" "," "," - "&amp;Tabel_Forespørgsel_fra_Visma28[[#This Row],[SupDescr]])</f>
        <v xml:space="preserve"> </v>
      </c>
      <c r="G4571" t="s">
        <v>2430</v>
      </c>
      <c r="H4571">
        <v>1</v>
      </c>
      <c r="I4571" t="str">
        <f>IF(A4571=A4570,I4570&amp;CHAR(10)&amp;"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2" spans="1:9" x14ac:dyDescent="0.25">
      <c r="A4572" t="s">
        <v>14258</v>
      </c>
      <c r="B4572">
        <v>75180019</v>
      </c>
      <c r="C4572" t="s">
        <v>16</v>
      </c>
      <c r="D4572" t="str">
        <f>IF(Tabel_Forespørgsel_fra_Visma28[[#This Row],[SupProd]]=" "," "," - "&amp;Tabel_Forespørgsel_fra_Visma28[[#This Row],[SupProd]])</f>
        <v xml:space="preserve"> </v>
      </c>
      <c r="E4572" t="s">
        <v>16</v>
      </c>
      <c r="F4572" t="str">
        <f>IF(Tabel_Forespørgsel_fra_Visma28[[#This Row],[SupDescr]]=" "," "," - "&amp;Tabel_Forespørgsel_fra_Visma28[[#This Row],[SupDescr]])</f>
        <v xml:space="preserve"> </v>
      </c>
      <c r="G4572" t="s">
        <v>2430</v>
      </c>
      <c r="H4572">
        <v>1</v>
      </c>
      <c r="I4572" t="str">
        <f>IF(A4572=A4571,I4571&amp;CHAR(10)&amp;"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3" spans="1:9" x14ac:dyDescent="0.25">
      <c r="A4573" t="s">
        <v>14263</v>
      </c>
      <c r="B4573">
        <v>75180019</v>
      </c>
      <c r="C4573" t="s">
        <v>16</v>
      </c>
      <c r="D4573" t="str">
        <f>IF(Tabel_Forespørgsel_fra_Visma28[[#This Row],[SupProd]]=" "," "," - "&amp;Tabel_Forespørgsel_fra_Visma28[[#This Row],[SupProd]])</f>
        <v xml:space="preserve"> </v>
      </c>
      <c r="E4573" t="s">
        <v>16</v>
      </c>
      <c r="F4573" t="str">
        <f>IF(Tabel_Forespørgsel_fra_Visma28[[#This Row],[SupDescr]]=" "," "," - "&amp;Tabel_Forespørgsel_fra_Visma28[[#This Row],[SupDescr]])</f>
        <v xml:space="preserve"> </v>
      </c>
      <c r="G4573" t="s">
        <v>2430</v>
      </c>
      <c r="H4573">
        <v>1</v>
      </c>
      <c r="I4573" t="str">
        <f>IF(A4573=A4572,I4572&amp;CHAR(10)&amp;"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4" spans="1:9" x14ac:dyDescent="0.25">
      <c r="A4574" t="s">
        <v>14267</v>
      </c>
      <c r="B4574">
        <v>75180019</v>
      </c>
      <c r="C4574" t="s">
        <v>16</v>
      </c>
      <c r="D4574" t="str">
        <f>IF(Tabel_Forespørgsel_fra_Visma28[[#This Row],[SupProd]]=" "," "," - "&amp;Tabel_Forespørgsel_fra_Visma28[[#This Row],[SupProd]])</f>
        <v xml:space="preserve"> </v>
      </c>
      <c r="E4574" t="s">
        <v>16</v>
      </c>
      <c r="F4574" t="str">
        <f>IF(Tabel_Forespørgsel_fra_Visma28[[#This Row],[SupDescr]]=" "," "," - "&amp;Tabel_Forespørgsel_fra_Visma28[[#This Row],[SupDescr]])</f>
        <v xml:space="preserve"> </v>
      </c>
      <c r="G4574" t="s">
        <v>2430</v>
      </c>
      <c r="H4574">
        <v>1</v>
      </c>
      <c r="I4574" t="str">
        <f>IF(A4574=A4573,I4573&amp;CHAR(10)&amp;"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5" spans="1:9" x14ac:dyDescent="0.25">
      <c r="A4575" t="s">
        <v>15154</v>
      </c>
      <c r="B4575">
        <v>75180019</v>
      </c>
      <c r="C4575" t="s">
        <v>16</v>
      </c>
      <c r="D4575" t="str">
        <f>IF(Tabel_Forespørgsel_fra_Visma28[[#This Row],[SupProd]]=" "," "," - "&amp;Tabel_Forespørgsel_fra_Visma28[[#This Row],[SupProd]])</f>
        <v xml:space="preserve"> </v>
      </c>
      <c r="E4575" t="s">
        <v>16</v>
      </c>
      <c r="F4575" t="str">
        <f>IF(Tabel_Forespørgsel_fra_Visma28[[#This Row],[SupDescr]]=" "," "," - "&amp;Tabel_Forespørgsel_fra_Visma28[[#This Row],[SupDescr]])</f>
        <v xml:space="preserve"> </v>
      </c>
      <c r="G4575" t="s">
        <v>2430</v>
      </c>
      <c r="H4575">
        <v>1</v>
      </c>
      <c r="I4575" t="str">
        <f>IF(A4575=A4574,I4574&amp;CHAR(10)&amp;"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6" spans="1:9" x14ac:dyDescent="0.25">
      <c r="A4576" t="s">
        <v>15086</v>
      </c>
      <c r="B4576">
        <v>74867900</v>
      </c>
      <c r="C4576" t="s">
        <v>16</v>
      </c>
      <c r="D4576" t="str">
        <f>IF(Tabel_Forespørgsel_fra_Visma28[[#This Row],[SupProd]]=" "," "," - "&amp;Tabel_Forespørgsel_fra_Visma28[[#This Row],[SupProd]])</f>
        <v xml:space="preserve"> </v>
      </c>
      <c r="E4576" t="s">
        <v>16</v>
      </c>
      <c r="F4576" t="str">
        <f>IF(Tabel_Forespørgsel_fra_Visma28[[#This Row],[SupDescr]]=" "," "," - "&amp;Tabel_Forespørgsel_fra_Visma28[[#This Row],[SupDescr]])</f>
        <v xml:space="preserve"> </v>
      </c>
      <c r="G4576" t="s">
        <v>11223</v>
      </c>
      <c r="H4576">
        <v>1</v>
      </c>
      <c r="I4576" t="str">
        <f>IF(A4576=A4575,I4575&amp;CHAR(10)&amp;"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577" spans="1:9" x14ac:dyDescent="0.25">
      <c r="A4577" t="s">
        <v>15252</v>
      </c>
      <c r="B4577">
        <v>74867900</v>
      </c>
      <c r="C4577" t="s">
        <v>16</v>
      </c>
      <c r="D4577" t="str">
        <f>IF(Tabel_Forespørgsel_fra_Visma28[[#This Row],[SupProd]]=" "," "," - "&amp;Tabel_Forespørgsel_fra_Visma28[[#This Row],[SupProd]])</f>
        <v xml:space="preserve"> </v>
      </c>
      <c r="E4577" t="s">
        <v>16</v>
      </c>
      <c r="F4577" t="str">
        <f>IF(Tabel_Forespørgsel_fra_Visma28[[#This Row],[SupDescr]]=" "," "," - "&amp;Tabel_Forespørgsel_fra_Visma28[[#This Row],[SupDescr]])</f>
        <v xml:space="preserve"> </v>
      </c>
      <c r="G4577" t="s">
        <v>11223</v>
      </c>
      <c r="H4577">
        <v>1</v>
      </c>
      <c r="I4577" t="str">
        <f>IF(A4577=A4576,I4576&amp;CHAR(10)&amp;"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578" spans="1:9" x14ac:dyDescent="0.25">
      <c r="A4578" t="s">
        <v>15085</v>
      </c>
      <c r="B4578">
        <v>74867900</v>
      </c>
      <c r="C4578" t="s">
        <v>16</v>
      </c>
      <c r="D4578" t="str">
        <f>IF(Tabel_Forespørgsel_fra_Visma28[[#This Row],[SupProd]]=" "," "," - "&amp;Tabel_Forespørgsel_fra_Visma28[[#This Row],[SupProd]])</f>
        <v xml:space="preserve"> </v>
      </c>
      <c r="E4578" t="s">
        <v>16</v>
      </c>
      <c r="F4578" t="str">
        <f>IF(Tabel_Forespørgsel_fra_Visma28[[#This Row],[SupDescr]]=" "," "," - "&amp;Tabel_Forespørgsel_fra_Visma28[[#This Row],[SupDescr]])</f>
        <v xml:space="preserve"> </v>
      </c>
      <c r="G4578" t="s">
        <v>11223</v>
      </c>
      <c r="H4578">
        <v>1</v>
      </c>
      <c r="I4578" t="str">
        <f>IF(A4578=A4577,I4577&amp;CHAR(10)&amp;"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579" spans="1:9" x14ac:dyDescent="0.25">
      <c r="A4579" t="s">
        <v>15253</v>
      </c>
      <c r="B4579">
        <v>74867900</v>
      </c>
      <c r="C4579" t="s">
        <v>16</v>
      </c>
      <c r="D4579" t="str">
        <f>IF(Tabel_Forespørgsel_fra_Visma28[[#This Row],[SupProd]]=" "," "," - "&amp;Tabel_Forespørgsel_fra_Visma28[[#This Row],[SupProd]])</f>
        <v xml:space="preserve"> </v>
      </c>
      <c r="E4579" t="s">
        <v>16</v>
      </c>
      <c r="F4579" t="str">
        <f>IF(Tabel_Forespørgsel_fra_Visma28[[#This Row],[SupDescr]]=" "," "," - "&amp;Tabel_Forespørgsel_fra_Visma28[[#This Row],[SupDescr]])</f>
        <v xml:space="preserve"> </v>
      </c>
      <c r="G4579" t="s">
        <v>11223</v>
      </c>
      <c r="H4579">
        <v>1</v>
      </c>
      <c r="I4579" t="str">
        <f>IF(A4579=A4578,I4578&amp;CHAR(10)&amp;"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580" spans="1:9" x14ac:dyDescent="0.25">
      <c r="A4580" t="s">
        <v>15223</v>
      </c>
      <c r="B4580">
        <v>75180019</v>
      </c>
      <c r="C4580" t="s">
        <v>16</v>
      </c>
      <c r="D4580" t="str">
        <f>IF(Tabel_Forespørgsel_fra_Visma28[[#This Row],[SupProd]]=" "," "," - "&amp;Tabel_Forespørgsel_fra_Visma28[[#This Row],[SupProd]])</f>
        <v xml:space="preserve"> </v>
      </c>
      <c r="E4580" t="s">
        <v>16</v>
      </c>
      <c r="F4580" t="str">
        <f>IF(Tabel_Forespørgsel_fra_Visma28[[#This Row],[SupDescr]]=" "," "," - "&amp;Tabel_Forespørgsel_fra_Visma28[[#This Row],[SupDescr]])</f>
        <v xml:space="preserve"> </v>
      </c>
      <c r="G4580" t="s">
        <v>2430</v>
      </c>
      <c r="H4580">
        <v>1</v>
      </c>
      <c r="I4580" t="str">
        <f>IF(A4580=A4579,I4579&amp;CHAR(10)&amp;"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1" spans="1:9" x14ac:dyDescent="0.25">
      <c r="A4581" t="s">
        <v>15226</v>
      </c>
      <c r="B4581">
        <v>75180019</v>
      </c>
      <c r="C4581" t="s">
        <v>16</v>
      </c>
      <c r="D4581" t="str">
        <f>IF(Tabel_Forespørgsel_fra_Visma28[[#This Row],[SupProd]]=" "," "," - "&amp;Tabel_Forespørgsel_fra_Visma28[[#This Row],[SupProd]])</f>
        <v xml:space="preserve"> </v>
      </c>
      <c r="E4581" t="s">
        <v>16</v>
      </c>
      <c r="F4581" t="str">
        <f>IF(Tabel_Forespørgsel_fra_Visma28[[#This Row],[SupDescr]]=" "," "," - "&amp;Tabel_Forespørgsel_fra_Visma28[[#This Row],[SupDescr]])</f>
        <v xml:space="preserve"> </v>
      </c>
      <c r="G4581" t="s">
        <v>2430</v>
      </c>
      <c r="H4581">
        <v>1</v>
      </c>
      <c r="I4581" t="str">
        <f>IF(A4581=A4580,I4580&amp;CHAR(10)&amp;"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2" spans="1:9" x14ac:dyDescent="0.25">
      <c r="A4582" t="s">
        <v>15221</v>
      </c>
      <c r="B4582">
        <v>75180019</v>
      </c>
      <c r="C4582" t="s">
        <v>16</v>
      </c>
      <c r="D4582" t="str">
        <f>IF(Tabel_Forespørgsel_fra_Visma28[[#This Row],[SupProd]]=" "," "," - "&amp;Tabel_Forespørgsel_fra_Visma28[[#This Row],[SupProd]])</f>
        <v xml:space="preserve"> </v>
      </c>
      <c r="E4582" t="s">
        <v>16</v>
      </c>
      <c r="F4582" t="str">
        <f>IF(Tabel_Forespørgsel_fra_Visma28[[#This Row],[SupDescr]]=" "," "," - "&amp;Tabel_Forespørgsel_fra_Visma28[[#This Row],[SupDescr]])</f>
        <v xml:space="preserve"> </v>
      </c>
      <c r="G4582" t="s">
        <v>2430</v>
      </c>
      <c r="H4582">
        <v>1</v>
      </c>
      <c r="I4582" t="str">
        <f>IF(A4582=A4581,I4581&amp;CHAR(10)&amp;"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3" spans="1:9" x14ac:dyDescent="0.25">
      <c r="A4583" t="s">
        <v>15222</v>
      </c>
      <c r="B4583">
        <v>75180019</v>
      </c>
      <c r="C4583" t="s">
        <v>16</v>
      </c>
      <c r="D4583" t="str">
        <f>IF(Tabel_Forespørgsel_fra_Visma28[[#This Row],[SupProd]]=" "," "," - "&amp;Tabel_Forespørgsel_fra_Visma28[[#This Row],[SupProd]])</f>
        <v xml:space="preserve"> </v>
      </c>
      <c r="E4583" t="s">
        <v>16</v>
      </c>
      <c r="F4583" t="str">
        <f>IF(Tabel_Forespørgsel_fra_Visma28[[#This Row],[SupDescr]]=" "," "," - "&amp;Tabel_Forespørgsel_fra_Visma28[[#This Row],[SupDescr]])</f>
        <v xml:space="preserve"> </v>
      </c>
      <c r="G4583" t="s">
        <v>2430</v>
      </c>
      <c r="H4583">
        <v>1</v>
      </c>
      <c r="I4583" t="str">
        <f>IF(A4583=A4582,I4582&amp;CHAR(10)&amp;"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4" spans="1:9" x14ac:dyDescent="0.25">
      <c r="A4584" t="s">
        <v>15220</v>
      </c>
      <c r="B4584">
        <v>75180019</v>
      </c>
      <c r="C4584" t="s">
        <v>16</v>
      </c>
      <c r="D4584" t="str">
        <f>IF(Tabel_Forespørgsel_fra_Visma28[[#This Row],[SupProd]]=" "," "," - "&amp;Tabel_Forespørgsel_fra_Visma28[[#This Row],[SupProd]])</f>
        <v xml:space="preserve"> </v>
      </c>
      <c r="E4584" t="s">
        <v>16</v>
      </c>
      <c r="F4584" t="str">
        <f>IF(Tabel_Forespørgsel_fra_Visma28[[#This Row],[SupDescr]]=" "," "," - "&amp;Tabel_Forespørgsel_fra_Visma28[[#This Row],[SupDescr]])</f>
        <v xml:space="preserve"> </v>
      </c>
      <c r="G4584" t="s">
        <v>2430</v>
      </c>
      <c r="H4584">
        <v>1</v>
      </c>
      <c r="I4584" t="str">
        <f>IF(A4584=A4583,I4583&amp;CHAR(10)&amp;"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5" spans="1:9" x14ac:dyDescent="0.25">
      <c r="A4585" t="s">
        <v>15224</v>
      </c>
      <c r="B4585">
        <v>75180019</v>
      </c>
      <c r="C4585" t="s">
        <v>16</v>
      </c>
      <c r="D4585" t="str">
        <f>IF(Tabel_Forespørgsel_fra_Visma28[[#This Row],[SupProd]]=" "," "," - "&amp;Tabel_Forespørgsel_fra_Visma28[[#This Row],[SupProd]])</f>
        <v xml:space="preserve"> </v>
      </c>
      <c r="E4585" t="s">
        <v>16</v>
      </c>
      <c r="F4585" t="str">
        <f>IF(Tabel_Forespørgsel_fra_Visma28[[#This Row],[SupDescr]]=" "," "," - "&amp;Tabel_Forespørgsel_fra_Visma28[[#This Row],[SupDescr]])</f>
        <v xml:space="preserve"> </v>
      </c>
      <c r="G4585" t="s">
        <v>2430</v>
      </c>
      <c r="H4585">
        <v>1</v>
      </c>
      <c r="I4585" t="str">
        <f>IF(A4585=A4584,I4584&amp;CHAR(10)&amp;"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6" spans="1:9" x14ac:dyDescent="0.25">
      <c r="A4586" t="s">
        <v>15227</v>
      </c>
      <c r="B4586">
        <v>75180019</v>
      </c>
      <c r="C4586" t="s">
        <v>16</v>
      </c>
      <c r="D4586" t="str">
        <f>IF(Tabel_Forespørgsel_fra_Visma28[[#This Row],[SupProd]]=" "," "," - "&amp;Tabel_Forespørgsel_fra_Visma28[[#This Row],[SupProd]])</f>
        <v xml:space="preserve"> </v>
      </c>
      <c r="E4586" t="s">
        <v>16</v>
      </c>
      <c r="F4586" t="str">
        <f>IF(Tabel_Forespørgsel_fra_Visma28[[#This Row],[SupDescr]]=" "," "," - "&amp;Tabel_Forespørgsel_fra_Visma28[[#This Row],[SupDescr]])</f>
        <v xml:space="preserve"> </v>
      </c>
      <c r="G4586" t="s">
        <v>2430</v>
      </c>
      <c r="H4586">
        <v>1</v>
      </c>
      <c r="I4586" t="str">
        <f>IF(A4586=A4585,I4585&amp;CHAR(10)&amp;"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7" spans="1:9" x14ac:dyDescent="0.25">
      <c r="A4587" t="s">
        <v>15228</v>
      </c>
      <c r="B4587">
        <v>75180019</v>
      </c>
      <c r="C4587" t="s">
        <v>16</v>
      </c>
      <c r="D4587" t="str">
        <f>IF(Tabel_Forespørgsel_fra_Visma28[[#This Row],[SupProd]]=" "," "," - "&amp;Tabel_Forespørgsel_fra_Visma28[[#This Row],[SupProd]])</f>
        <v xml:space="preserve"> </v>
      </c>
      <c r="E4587" t="s">
        <v>16</v>
      </c>
      <c r="F4587" t="str">
        <f>IF(Tabel_Forespørgsel_fra_Visma28[[#This Row],[SupDescr]]=" "," "," - "&amp;Tabel_Forespørgsel_fra_Visma28[[#This Row],[SupDescr]])</f>
        <v xml:space="preserve"> </v>
      </c>
      <c r="G4587" t="s">
        <v>2430</v>
      </c>
      <c r="H4587">
        <v>1</v>
      </c>
      <c r="I4587" t="str">
        <f>IF(A4587=A4586,I4586&amp;CHAR(10)&amp;"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8" spans="1:9" x14ac:dyDescent="0.25">
      <c r="A4588" t="s">
        <v>15225</v>
      </c>
      <c r="B4588">
        <v>75180019</v>
      </c>
      <c r="C4588" t="s">
        <v>16</v>
      </c>
      <c r="D4588" t="str">
        <f>IF(Tabel_Forespørgsel_fra_Visma28[[#This Row],[SupProd]]=" "," "," - "&amp;Tabel_Forespørgsel_fra_Visma28[[#This Row],[SupProd]])</f>
        <v xml:space="preserve"> </v>
      </c>
      <c r="E4588" t="s">
        <v>16</v>
      </c>
      <c r="F4588" t="str">
        <f>IF(Tabel_Forespørgsel_fra_Visma28[[#This Row],[SupDescr]]=" "," "," - "&amp;Tabel_Forespørgsel_fra_Visma28[[#This Row],[SupDescr]])</f>
        <v xml:space="preserve"> </v>
      </c>
      <c r="G4588" t="s">
        <v>2430</v>
      </c>
      <c r="H4588">
        <v>1</v>
      </c>
      <c r="I4588" t="str">
        <f>IF(A4588=A4587,I4587&amp;CHAR(10)&amp;"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9" spans="1:9" x14ac:dyDescent="0.25">
      <c r="A4589" t="s">
        <v>14095</v>
      </c>
      <c r="B4589">
        <v>75180019</v>
      </c>
      <c r="C4589" t="s">
        <v>16</v>
      </c>
      <c r="D4589" t="str">
        <f>IF(Tabel_Forespørgsel_fra_Visma28[[#This Row],[SupProd]]=" "," "," - "&amp;Tabel_Forespørgsel_fra_Visma28[[#This Row],[SupProd]])</f>
        <v xml:space="preserve"> </v>
      </c>
      <c r="E4589" t="s">
        <v>16</v>
      </c>
      <c r="F4589" t="str">
        <f>IF(Tabel_Forespørgsel_fra_Visma28[[#This Row],[SupDescr]]=" "," "," - "&amp;Tabel_Forespørgsel_fra_Visma28[[#This Row],[SupDescr]])</f>
        <v xml:space="preserve"> </v>
      </c>
      <c r="G4589" t="s">
        <v>2430</v>
      </c>
      <c r="H4589">
        <v>1</v>
      </c>
      <c r="I4589" t="str">
        <f>IF(A4589=A4588,I4588&amp;CHAR(10)&amp;"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90" spans="1:9" x14ac:dyDescent="0.25">
      <c r="A4590" t="s">
        <v>14099</v>
      </c>
      <c r="B4590">
        <v>75180019</v>
      </c>
      <c r="C4590" t="s">
        <v>16</v>
      </c>
      <c r="D4590" t="str">
        <f>IF(Tabel_Forespørgsel_fra_Visma28[[#This Row],[SupProd]]=" "," "," - "&amp;Tabel_Forespørgsel_fra_Visma28[[#This Row],[SupProd]])</f>
        <v xml:space="preserve"> </v>
      </c>
      <c r="E4590" t="s">
        <v>16</v>
      </c>
      <c r="F4590" t="str">
        <f>IF(Tabel_Forespørgsel_fra_Visma28[[#This Row],[SupDescr]]=" "," "," - "&amp;Tabel_Forespørgsel_fra_Visma28[[#This Row],[SupDescr]])</f>
        <v xml:space="preserve"> </v>
      </c>
      <c r="G4590" t="s">
        <v>2430</v>
      </c>
      <c r="H4590">
        <v>1</v>
      </c>
      <c r="I4590" t="str">
        <f>IF(A4590=A4589,I4589&amp;CHAR(10)&amp;"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91" spans="1:9" x14ac:dyDescent="0.25">
      <c r="A4591" t="s">
        <v>14689</v>
      </c>
      <c r="B4591">
        <v>75180019</v>
      </c>
      <c r="C4591" t="s">
        <v>16</v>
      </c>
      <c r="D4591" t="str">
        <f>IF(Tabel_Forespørgsel_fra_Visma28[[#This Row],[SupProd]]=" "," "," - "&amp;Tabel_Forespørgsel_fra_Visma28[[#This Row],[SupProd]])</f>
        <v xml:space="preserve"> </v>
      </c>
      <c r="E4591" t="s">
        <v>16</v>
      </c>
      <c r="F4591" t="str">
        <f>IF(Tabel_Forespørgsel_fra_Visma28[[#This Row],[SupDescr]]=" "," "," - "&amp;Tabel_Forespørgsel_fra_Visma28[[#This Row],[SupDescr]])</f>
        <v xml:space="preserve"> </v>
      </c>
      <c r="G4591" t="s">
        <v>2430</v>
      </c>
      <c r="H4591">
        <v>1</v>
      </c>
      <c r="I4591" t="str">
        <f>IF(A4591=A4590,I4590&amp;CHAR(10)&amp;"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92" spans="1:9" x14ac:dyDescent="0.25">
      <c r="A4592" t="s">
        <v>14690</v>
      </c>
      <c r="B4592">
        <v>75121420</v>
      </c>
      <c r="C4592" t="s">
        <v>16</v>
      </c>
      <c r="D4592" t="str">
        <f>IF(Tabel_Forespørgsel_fra_Visma28[[#This Row],[SupProd]]=" "," "," - "&amp;Tabel_Forespørgsel_fra_Visma28[[#This Row],[SupProd]])</f>
        <v xml:space="preserve"> </v>
      </c>
      <c r="E4592" t="s">
        <v>16</v>
      </c>
      <c r="F4592" t="str">
        <f>IF(Tabel_Forespørgsel_fra_Visma28[[#This Row],[SupDescr]]=" "," "," - "&amp;Tabel_Forespørgsel_fra_Visma28[[#This Row],[SupDescr]])</f>
        <v xml:space="preserve"> </v>
      </c>
      <c r="G4592" t="s">
        <v>8417</v>
      </c>
      <c r="H4592">
        <v>1</v>
      </c>
      <c r="I4592" t="str">
        <f>IF(A4592=A4591,I4591&amp;CHAR(10)&amp;"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93" spans="1:9" x14ac:dyDescent="0.25">
      <c r="A4593" t="s">
        <v>14691</v>
      </c>
      <c r="B4593">
        <v>75121420</v>
      </c>
      <c r="C4593" t="s">
        <v>16</v>
      </c>
      <c r="D4593" t="str">
        <f>IF(Tabel_Forespørgsel_fra_Visma28[[#This Row],[SupProd]]=" "," "," - "&amp;Tabel_Forespørgsel_fra_Visma28[[#This Row],[SupProd]])</f>
        <v xml:space="preserve"> </v>
      </c>
      <c r="E4593" t="s">
        <v>16</v>
      </c>
      <c r="F4593" t="str">
        <f>IF(Tabel_Forespørgsel_fra_Visma28[[#This Row],[SupDescr]]=" "," "," - "&amp;Tabel_Forespørgsel_fra_Visma28[[#This Row],[SupDescr]])</f>
        <v xml:space="preserve"> </v>
      </c>
      <c r="G4593" t="s">
        <v>8417</v>
      </c>
      <c r="H4593">
        <v>1</v>
      </c>
      <c r="I4593" t="str">
        <f>IF(A4593=A4592,I4592&amp;CHAR(10)&amp;"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94" spans="1:9" x14ac:dyDescent="0.25">
      <c r="A4594" t="s">
        <v>14692</v>
      </c>
      <c r="B4594">
        <v>75121420</v>
      </c>
      <c r="C4594" t="s">
        <v>16</v>
      </c>
      <c r="D4594" t="str">
        <f>IF(Tabel_Forespørgsel_fra_Visma28[[#This Row],[SupProd]]=" "," "," - "&amp;Tabel_Forespørgsel_fra_Visma28[[#This Row],[SupProd]])</f>
        <v xml:space="preserve"> </v>
      </c>
      <c r="E4594" t="s">
        <v>16</v>
      </c>
      <c r="F4594" t="str">
        <f>IF(Tabel_Forespørgsel_fra_Visma28[[#This Row],[SupDescr]]=" "," "," - "&amp;Tabel_Forespørgsel_fra_Visma28[[#This Row],[SupDescr]])</f>
        <v xml:space="preserve"> </v>
      </c>
      <c r="G4594" t="s">
        <v>8417</v>
      </c>
      <c r="H4594">
        <v>1</v>
      </c>
      <c r="I4594" t="str">
        <f>IF(A4594=A4593,I4593&amp;CHAR(10)&amp;"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95" spans="1:9" x14ac:dyDescent="0.25">
      <c r="A4595" t="s">
        <v>14698</v>
      </c>
      <c r="B4595">
        <v>75121420</v>
      </c>
      <c r="C4595" t="s">
        <v>16</v>
      </c>
      <c r="D4595" t="str">
        <f>IF(Tabel_Forespørgsel_fra_Visma28[[#This Row],[SupProd]]=" "," "," - "&amp;Tabel_Forespørgsel_fra_Visma28[[#This Row],[SupProd]])</f>
        <v xml:space="preserve"> </v>
      </c>
      <c r="E4595" t="s">
        <v>16</v>
      </c>
      <c r="F4595" t="str">
        <f>IF(Tabel_Forespørgsel_fra_Visma28[[#This Row],[SupDescr]]=" "," "," - "&amp;Tabel_Forespørgsel_fra_Visma28[[#This Row],[SupDescr]])</f>
        <v xml:space="preserve"> </v>
      </c>
      <c r="G4595" t="s">
        <v>8417</v>
      </c>
      <c r="H4595">
        <v>1</v>
      </c>
      <c r="I4595" t="str">
        <f>IF(A4595=A4594,I4594&amp;CHAR(10)&amp;"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96" spans="1:9" x14ac:dyDescent="0.25">
      <c r="A4596" t="s">
        <v>15347</v>
      </c>
      <c r="B4596">
        <v>74755755</v>
      </c>
      <c r="C4596" t="s">
        <v>16</v>
      </c>
      <c r="D4596" t="str">
        <f>IF(Tabel_Forespørgsel_fra_Visma28[[#This Row],[SupProd]]=" "," "," - "&amp;Tabel_Forespørgsel_fra_Visma28[[#This Row],[SupProd]])</f>
        <v xml:space="preserve"> </v>
      </c>
      <c r="E4596" t="s">
        <v>16</v>
      </c>
      <c r="F4596" t="str">
        <f>IF(Tabel_Forespørgsel_fra_Visma28[[#This Row],[SupDescr]]=" "," "," - "&amp;Tabel_Forespørgsel_fra_Visma28[[#This Row],[SupDescr]])</f>
        <v xml:space="preserve"> </v>
      </c>
      <c r="G4596" t="s">
        <v>4786</v>
      </c>
      <c r="H4596">
        <v>1</v>
      </c>
      <c r="I4596" t="str">
        <f>IF(A4596=A4595,I4595&amp;CHAR(10)&amp;"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97" spans="1:9" x14ac:dyDescent="0.25">
      <c r="A4597" t="s">
        <v>15348</v>
      </c>
      <c r="B4597">
        <v>74755755</v>
      </c>
      <c r="C4597" t="s">
        <v>16</v>
      </c>
      <c r="D4597" t="str">
        <f>IF(Tabel_Forespørgsel_fra_Visma28[[#This Row],[SupProd]]=" "," "," - "&amp;Tabel_Forespørgsel_fra_Visma28[[#This Row],[SupProd]])</f>
        <v xml:space="preserve"> </v>
      </c>
      <c r="E4597" t="s">
        <v>16</v>
      </c>
      <c r="F4597" t="str">
        <f>IF(Tabel_Forespørgsel_fra_Visma28[[#This Row],[SupDescr]]=" "," "," - "&amp;Tabel_Forespørgsel_fra_Visma28[[#This Row],[SupDescr]])</f>
        <v xml:space="preserve"> </v>
      </c>
      <c r="G4597" t="s">
        <v>4786</v>
      </c>
      <c r="H4597">
        <v>1</v>
      </c>
      <c r="I4597" t="str">
        <f>IF(A4597=A4596,I4596&amp;CHAR(10)&amp;"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98" spans="1:9" x14ac:dyDescent="0.25">
      <c r="A4598" t="s">
        <v>15353</v>
      </c>
      <c r="B4598">
        <v>75180019</v>
      </c>
      <c r="C4598" t="s">
        <v>16</v>
      </c>
      <c r="D4598" t="str">
        <f>IF(Tabel_Forespørgsel_fra_Visma28[[#This Row],[SupProd]]=" "," "," - "&amp;Tabel_Forespørgsel_fra_Visma28[[#This Row],[SupProd]])</f>
        <v xml:space="preserve"> </v>
      </c>
      <c r="E4598" t="s">
        <v>16</v>
      </c>
      <c r="F4598" t="str">
        <f>IF(Tabel_Forespørgsel_fra_Visma28[[#This Row],[SupDescr]]=" "," "," - "&amp;Tabel_Forespørgsel_fra_Visma28[[#This Row],[SupDescr]])</f>
        <v xml:space="preserve"> </v>
      </c>
      <c r="G4598" t="s">
        <v>2430</v>
      </c>
      <c r="H4598">
        <v>1</v>
      </c>
      <c r="I4598" t="str">
        <f>IF(A4598=A4597,I4597&amp;CHAR(10)&amp;"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99" spans="1:9" x14ac:dyDescent="0.25">
      <c r="A4599" t="s">
        <v>15352</v>
      </c>
      <c r="B4599">
        <v>75180019</v>
      </c>
      <c r="C4599" t="s">
        <v>16</v>
      </c>
      <c r="D4599" t="str">
        <f>IF(Tabel_Forespørgsel_fra_Visma28[[#This Row],[SupProd]]=" "," "," - "&amp;Tabel_Forespørgsel_fra_Visma28[[#This Row],[SupProd]])</f>
        <v xml:space="preserve"> </v>
      </c>
      <c r="E4599" t="s">
        <v>16</v>
      </c>
      <c r="F4599" t="str">
        <f>IF(Tabel_Forespørgsel_fra_Visma28[[#This Row],[SupDescr]]=" "," "," - "&amp;Tabel_Forespørgsel_fra_Visma28[[#This Row],[SupDescr]])</f>
        <v xml:space="preserve"> </v>
      </c>
      <c r="G4599" t="s">
        <v>2430</v>
      </c>
      <c r="H4599">
        <v>1</v>
      </c>
      <c r="I4599" t="str">
        <f>IF(A4599=A4598,I4598&amp;CHAR(10)&amp;"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0" spans="1:9" x14ac:dyDescent="0.25">
      <c r="A4600" t="s">
        <v>14936</v>
      </c>
      <c r="B4600">
        <v>75180019</v>
      </c>
      <c r="C4600" t="s">
        <v>16</v>
      </c>
      <c r="D4600" t="str">
        <f>IF(Tabel_Forespørgsel_fra_Visma28[[#This Row],[SupProd]]=" "," "," - "&amp;Tabel_Forespørgsel_fra_Visma28[[#This Row],[SupProd]])</f>
        <v xml:space="preserve"> </v>
      </c>
      <c r="E4600" t="s">
        <v>16</v>
      </c>
      <c r="F4600" t="str">
        <f>IF(Tabel_Forespørgsel_fra_Visma28[[#This Row],[SupDescr]]=" "," "," - "&amp;Tabel_Forespørgsel_fra_Visma28[[#This Row],[SupDescr]])</f>
        <v xml:space="preserve"> </v>
      </c>
      <c r="G4600" t="s">
        <v>2430</v>
      </c>
      <c r="H4600">
        <v>1</v>
      </c>
      <c r="I4600" t="str">
        <f>IF(A4600=A4599,I4599&amp;CHAR(10)&amp;"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1" spans="1:9" x14ac:dyDescent="0.25">
      <c r="A4601" t="s">
        <v>14939</v>
      </c>
      <c r="B4601">
        <v>75180019</v>
      </c>
      <c r="C4601" t="s">
        <v>16</v>
      </c>
      <c r="D4601" t="str">
        <f>IF(Tabel_Forespørgsel_fra_Visma28[[#This Row],[SupProd]]=" "," "," - "&amp;Tabel_Forespørgsel_fra_Visma28[[#This Row],[SupProd]])</f>
        <v xml:space="preserve"> </v>
      </c>
      <c r="E4601" t="s">
        <v>16</v>
      </c>
      <c r="F4601" t="str">
        <f>IF(Tabel_Forespørgsel_fra_Visma28[[#This Row],[SupDescr]]=" "," "," - "&amp;Tabel_Forespørgsel_fra_Visma28[[#This Row],[SupDescr]])</f>
        <v xml:space="preserve"> </v>
      </c>
      <c r="G4601" t="s">
        <v>2430</v>
      </c>
      <c r="H4601">
        <v>1</v>
      </c>
      <c r="I4601" t="str">
        <f>IF(A4601=A4600,I4600&amp;CHAR(10)&amp;"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2" spans="1:9" x14ac:dyDescent="0.25">
      <c r="A4602" t="s">
        <v>15343</v>
      </c>
      <c r="B4602">
        <v>75180019</v>
      </c>
      <c r="C4602" t="s">
        <v>16</v>
      </c>
      <c r="D4602" t="str">
        <f>IF(Tabel_Forespørgsel_fra_Visma28[[#This Row],[SupProd]]=" "," "," - "&amp;Tabel_Forespørgsel_fra_Visma28[[#This Row],[SupProd]])</f>
        <v xml:space="preserve"> </v>
      </c>
      <c r="E4602" t="s">
        <v>16</v>
      </c>
      <c r="F4602" t="str">
        <f>IF(Tabel_Forespørgsel_fra_Visma28[[#This Row],[SupDescr]]=" "," "," - "&amp;Tabel_Forespørgsel_fra_Visma28[[#This Row],[SupDescr]])</f>
        <v xml:space="preserve"> </v>
      </c>
      <c r="G4602" t="s">
        <v>2430</v>
      </c>
      <c r="H4602">
        <v>1</v>
      </c>
      <c r="I4602" t="str">
        <f>IF(A4602=A4601,I4601&amp;CHAR(10)&amp;"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3" spans="1:9" x14ac:dyDescent="0.25">
      <c r="A4603" t="s">
        <v>15345</v>
      </c>
      <c r="B4603">
        <v>75180019</v>
      </c>
      <c r="C4603" t="s">
        <v>16</v>
      </c>
      <c r="D4603" t="str">
        <f>IF(Tabel_Forespørgsel_fra_Visma28[[#This Row],[SupProd]]=" "," "," - "&amp;Tabel_Forespørgsel_fra_Visma28[[#This Row],[SupProd]])</f>
        <v xml:space="preserve"> </v>
      </c>
      <c r="E4603" t="s">
        <v>16</v>
      </c>
      <c r="F4603" t="str">
        <f>IF(Tabel_Forespørgsel_fra_Visma28[[#This Row],[SupDescr]]=" "," "," - "&amp;Tabel_Forespørgsel_fra_Visma28[[#This Row],[SupDescr]])</f>
        <v xml:space="preserve"> </v>
      </c>
      <c r="G4603" t="s">
        <v>2430</v>
      </c>
      <c r="H4603">
        <v>1</v>
      </c>
      <c r="I4603" t="str">
        <f>IF(A4603=A4602,I4602&amp;CHAR(10)&amp;"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4" spans="1:9" x14ac:dyDescent="0.25">
      <c r="A4604" t="s">
        <v>15346</v>
      </c>
      <c r="B4604">
        <v>75180019</v>
      </c>
      <c r="C4604" t="s">
        <v>16</v>
      </c>
      <c r="D4604" t="str">
        <f>IF(Tabel_Forespørgsel_fra_Visma28[[#This Row],[SupProd]]=" "," "," - "&amp;Tabel_Forespørgsel_fra_Visma28[[#This Row],[SupProd]])</f>
        <v xml:space="preserve"> </v>
      </c>
      <c r="E4604" t="s">
        <v>16</v>
      </c>
      <c r="F4604" t="str">
        <f>IF(Tabel_Forespørgsel_fra_Visma28[[#This Row],[SupDescr]]=" "," "," - "&amp;Tabel_Forespørgsel_fra_Visma28[[#This Row],[SupDescr]])</f>
        <v xml:space="preserve"> </v>
      </c>
      <c r="G4604" t="s">
        <v>2430</v>
      </c>
      <c r="H4604">
        <v>1</v>
      </c>
      <c r="I4604" t="str">
        <f>IF(A4604=A4603,I4603&amp;CHAR(10)&amp;"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5" spans="1:9" x14ac:dyDescent="0.25">
      <c r="A4605" t="s">
        <v>14515</v>
      </c>
      <c r="B4605">
        <v>75180019</v>
      </c>
      <c r="C4605" t="s">
        <v>16</v>
      </c>
      <c r="D4605" t="str">
        <f>IF(Tabel_Forespørgsel_fra_Visma28[[#This Row],[SupProd]]=" "," "," - "&amp;Tabel_Forespørgsel_fra_Visma28[[#This Row],[SupProd]])</f>
        <v xml:space="preserve"> </v>
      </c>
      <c r="E4605" t="s">
        <v>16</v>
      </c>
      <c r="F4605" t="str">
        <f>IF(Tabel_Forespørgsel_fra_Visma28[[#This Row],[SupDescr]]=" "," "," - "&amp;Tabel_Forespørgsel_fra_Visma28[[#This Row],[SupDescr]])</f>
        <v xml:space="preserve"> </v>
      </c>
      <c r="G4605" t="s">
        <v>2430</v>
      </c>
      <c r="H4605">
        <v>1</v>
      </c>
      <c r="I4605" t="str">
        <f>IF(A4605=A4604,I4604&amp;CHAR(10)&amp;"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6" spans="1:9" x14ac:dyDescent="0.25">
      <c r="A4606" t="s">
        <v>15323</v>
      </c>
      <c r="B4606">
        <v>75180019</v>
      </c>
      <c r="C4606" t="s">
        <v>16</v>
      </c>
      <c r="D4606" t="str">
        <f>IF(Tabel_Forespørgsel_fra_Visma28[[#This Row],[SupProd]]=" "," "," - "&amp;Tabel_Forespørgsel_fra_Visma28[[#This Row],[SupProd]])</f>
        <v xml:space="preserve"> </v>
      </c>
      <c r="E4606" t="s">
        <v>16</v>
      </c>
      <c r="F4606" t="str">
        <f>IF(Tabel_Forespørgsel_fra_Visma28[[#This Row],[SupDescr]]=" "," "," - "&amp;Tabel_Forespørgsel_fra_Visma28[[#This Row],[SupDescr]])</f>
        <v xml:space="preserve"> </v>
      </c>
      <c r="G4606" t="s">
        <v>2430</v>
      </c>
      <c r="H4606">
        <v>1</v>
      </c>
      <c r="I4606" t="str">
        <f>IF(A4606=A4605,I4605&amp;CHAR(10)&amp;"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7" spans="1:9" x14ac:dyDescent="0.25">
      <c r="A4607" t="s">
        <v>15331</v>
      </c>
      <c r="B4607">
        <v>75180019</v>
      </c>
      <c r="C4607" t="s">
        <v>16</v>
      </c>
      <c r="D4607" t="str">
        <f>IF(Tabel_Forespørgsel_fra_Visma28[[#This Row],[SupProd]]=" "," "," - "&amp;Tabel_Forespørgsel_fra_Visma28[[#This Row],[SupProd]])</f>
        <v xml:space="preserve"> </v>
      </c>
      <c r="E4607" t="s">
        <v>16</v>
      </c>
      <c r="F4607" t="str">
        <f>IF(Tabel_Forespørgsel_fra_Visma28[[#This Row],[SupDescr]]=" "," "," - "&amp;Tabel_Forespørgsel_fra_Visma28[[#This Row],[SupDescr]])</f>
        <v xml:space="preserve"> </v>
      </c>
      <c r="G4607" t="s">
        <v>2430</v>
      </c>
      <c r="H4607">
        <v>1</v>
      </c>
      <c r="I4607" t="str">
        <f>IF(A4607=A4606,I4606&amp;CHAR(10)&amp;"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8" spans="1:9" x14ac:dyDescent="0.25">
      <c r="A4608" t="s">
        <v>15328</v>
      </c>
      <c r="B4608">
        <v>75180019</v>
      </c>
      <c r="C4608" t="s">
        <v>16</v>
      </c>
      <c r="D4608" t="str">
        <f>IF(Tabel_Forespørgsel_fra_Visma28[[#This Row],[SupProd]]=" "," "," - "&amp;Tabel_Forespørgsel_fra_Visma28[[#This Row],[SupProd]])</f>
        <v xml:space="preserve"> </v>
      </c>
      <c r="E4608" t="s">
        <v>16</v>
      </c>
      <c r="F4608" t="str">
        <f>IF(Tabel_Forespørgsel_fra_Visma28[[#This Row],[SupDescr]]=" "," "," - "&amp;Tabel_Forespørgsel_fra_Visma28[[#This Row],[SupDescr]])</f>
        <v xml:space="preserve"> </v>
      </c>
      <c r="G4608" t="s">
        <v>2430</v>
      </c>
      <c r="H4608">
        <v>1</v>
      </c>
      <c r="I4608" t="str">
        <f>IF(A4608=A4607,I4607&amp;CHAR(10)&amp;"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9" spans="1:9" x14ac:dyDescent="0.25">
      <c r="A4609" t="s">
        <v>15329</v>
      </c>
      <c r="B4609">
        <v>75180019</v>
      </c>
      <c r="C4609" t="s">
        <v>16</v>
      </c>
      <c r="D4609" t="str">
        <f>IF(Tabel_Forespørgsel_fra_Visma28[[#This Row],[SupProd]]=" "," "," - "&amp;Tabel_Forespørgsel_fra_Visma28[[#This Row],[SupProd]])</f>
        <v xml:space="preserve"> </v>
      </c>
      <c r="E4609" t="s">
        <v>16</v>
      </c>
      <c r="F4609" t="str">
        <f>IF(Tabel_Forespørgsel_fra_Visma28[[#This Row],[SupDescr]]=" "," "," - "&amp;Tabel_Forespørgsel_fra_Visma28[[#This Row],[SupDescr]])</f>
        <v xml:space="preserve"> </v>
      </c>
      <c r="G4609" t="s">
        <v>2430</v>
      </c>
      <c r="H4609">
        <v>1</v>
      </c>
      <c r="I4609" t="str">
        <f>IF(A4609=A4608,I4608&amp;CHAR(10)&amp;"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10" spans="1:9" x14ac:dyDescent="0.25">
      <c r="A4610" t="s">
        <v>15130</v>
      </c>
      <c r="B4610">
        <v>75180019</v>
      </c>
      <c r="C4610" t="s">
        <v>16</v>
      </c>
      <c r="D4610" t="str">
        <f>IF(Tabel_Forespørgsel_fra_Visma28[[#This Row],[SupProd]]=" "," "," - "&amp;Tabel_Forespørgsel_fra_Visma28[[#This Row],[SupProd]])</f>
        <v xml:space="preserve"> </v>
      </c>
      <c r="E4610" t="s">
        <v>16</v>
      </c>
      <c r="F4610" t="str">
        <f>IF(Tabel_Forespørgsel_fra_Visma28[[#This Row],[SupDescr]]=" "," "," - "&amp;Tabel_Forespørgsel_fra_Visma28[[#This Row],[SupDescr]])</f>
        <v xml:space="preserve"> </v>
      </c>
      <c r="G4610" t="s">
        <v>2430</v>
      </c>
      <c r="H4610">
        <v>1</v>
      </c>
      <c r="I4610" t="str">
        <f>IF(A4610=A4609,I4609&amp;CHAR(10)&amp;"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11" spans="1:9" x14ac:dyDescent="0.25">
      <c r="A4611" t="s">
        <v>15299</v>
      </c>
      <c r="B4611">
        <v>30454642</v>
      </c>
      <c r="C4611" t="s">
        <v>16</v>
      </c>
      <c r="D4611" t="str">
        <f>IF(Tabel_Forespørgsel_fra_Visma28[[#This Row],[SupProd]]=" "," "," - "&amp;Tabel_Forespørgsel_fra_Visma28[[#This Row],[SupProd]])</f>
        <v xml:space="preserve"> </v>
      </c>
      <c r="E4611" t="s">
        <v>16</v>
      </c>
      <c r="F4611" t="str">
        <f>IF(Tabel_Forespørgsel_fra_Visma28[[#This Row],[SupDescr]]=" "," "," - "&amp;Tabel_Forespørgsel_fra_Visma28[[#This Row],[SupDescr]])</f>
        <v xml:space="preserve"> </v>
      </c>
      <c r="G4611" t="s">
        <v>8518</v>
      </c>
      <c r="H4611">
        <v>1</v>
      </c>
      <c r="I4611" t="str">
        <f>IF(A4611=A4610,I4610&amp;CHAR(10)&amp;"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12" spans="1:9" x14ac:dyDescent="0.25">
      <c r="A4612" t="s">
        <v>15301</v>
      </c>
      <c r="B4612">
        <v>70120140</v>
      </c>
      <c r="C4612" t="s">
        <v>16</v>
      </c>
      <c r="D4612" t="str">
        <f>IF(Tabel_Forespørgsel_fra_Visma28[[#This Row],[SupProd]]=" "," "," - "&amp;Tabel_Forespørgsel_fra_Visma28[[#This Row],[SupProd]])</f>
        <v xml:space="preserve"> </v>
      </c>
      <c r="E4612" t="s">
        <v>16</v>
      </c>
      <c r="F4612" t="str">
        <f>IF(Tabel_Forespørgsel_fra_Visma28[[#This Row],[SupDescr]]=" "," "," - "&amp;Tabel_Forespørgsel_fra_Visma28[[#This Row],[SupDescr]])</f>
        <v xml:space="preserve"> </v>
      </c>
      <c r="G4612" t="s">
        <v>2467</v>
      </c>
      <c r="H4612">
        <v>1</v>
      </c>
      <c r="I4612" t="str">
        <f>IF(A4612=A4611,I4611&amp;CHAR(10)&amp;"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13" spans="1:9" x14ac:dyDescent="0.25">
      <c r="A4613" t="s">
        <v>15259</v>
      </c>
      <c r="B4613">
        <v>30454642</v>
      </c>
      <c r="C4613" t="s">
        <v>16</v>
      </c>
      <c r="D4613" t="str">
        <f>IF(Tabel_Forespørgsel_fra_Visma28[[#This Row],[SupProd]]=" "," "," - "&amp;Tabel_Forespørgsel_fra_Visma28[[#This Row],[SupProd]])</f>
        <v xml:space="preserve"> </v>
      </c>
      <c r="E4613" t="s">
        <v>16</v>
      </c>
      <c r="F4613" t="str">
        <f>IF(Tabel_Forespørgsel_fra_Visma28[[#This Row],[SupDescr]]=" "," "," - "&amp;Tabel_Forespørgsel_fra_Visma28[[#This Row],[SupDescr]])</f>
        <v xml:space="preserve"> </v>
      </c>
      <c r="G4613" t="s">
        <v>8518</v>
      </c>
      <c r="H4613">
        <v>1</v>
      </c>
      <c r="I4613" t="str">
        <f>IF(A4613=A4612,I4612&amp;CHAR(10)&amp;"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14" spans="1:9" x14ac:dyDescent="0.25">
      <c r="A4614" t="s">
        <v>14578</v>
      </c>
      <c r="B4614">
        <v>30454642</v>
      </c>
      <c r="C4614" t="s">
        <v>16</v>
      </c>
      <c r="D4614" t="str">
        <f>IF(Tabel_Forespørgsel_fra_Visma28[[#This Row],[SupProd]]=" "," "," - "&amp;Tabel_Forespørgsel_fra_Visma28[[#This Row],[SupProd]])</f>
        <v xml:space="preserve"> </v>
      </c>
      <c r="E4614" t="s">
        <v>16</v>
      </c>
      <c r="F4614" t="str">
        <f>IF(Tabel_Forespørgsel_fra_Visma28[[#This Row],[SupDescr]]=" "," "," - "&amp;Tabel_Forespørgsel_fra_Visma28[[#This Row],[SupDescr]])</f>
        <v xml:space="preserve"> </v>
      </c>
      <c r="G4614" t="s">
        <v>8518</v>
      </c>
      <c r="H4614">
        <v>1</v>
      </c>
      <c r="I4614" t="str">
        <f>IF(A4614=A4613,I4613&amp;CHAR(10)&amp;"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15" spans="1:9" x14ac:dyDescent="0.25">
      <c r="A4615" t="s">
        <v>15303</v>
      </c>
      <c r="B4615">
        <v>30454642</v>
      </c>
      <c r="C4615" t="s">
        <v>16</v>
      </c>
      <c r="D4615" t="str">
        <f>IF(Tabel_Forespørgsel_fra_Visma28[[#This Row],[SupProd]]=" "," "," - "&amp;Tabel_Forespørgsel_fra_Visma28[[#This Row],[SupProd]])</f>
        <v xml:space="preserve"> </v>
      </c>
      <c r="E4615" t="s">
        <v>16</v>
      </c>
      <c r="F4615" t="str">
        <f>IF(Tabel_Forespørgsel_fra_Visma28[[#This Row],[SupDescr]]=" "," "," - "&amp;Tabel_Forespørgsel_fra_Visma28[[#This Row],[SupDescr]])</f>
        <v xml:space="preserve"> </v>
      </c>
      <c r="G4615" t="s">
        <v>8518</v>
      </c>
      <c r="H4615">
        <v>1</v>
      </c>
      <c r="I4615" t="str">
        <f>IF(A4615=A4614,I4614&amp;CHAR(10)&amp;"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16" spans="1:9" x14ac:dyDescent="0.25">
      <c r="A4616" t="s">
        <v>14582</v>
      </c>
      <c r="B4616">
        <v>75180019</v>
      </c>
      <c r="C4616" t="s">
        <v>16</v>
      </c>
      <c r="D4616" t="str">
        <f>IF(Tabel_Forespørgsel_fra_Visma28[[#This Row],[SupProd]]=" "," "," - "&amp;Tabel_Forespørgsel_fra_Visma28[[#This Row],[SupProd]])</f>
        <v xml:space="preserve"> </v>
      </c>
      <c r="E4616" t="s">
        <v>16</v>
      </c>
      <c r="F4616" t="str">
        <f>IF(Tabel_Forespørgsel_fra_Visma28[[#This Row],[SupDescr]]=" "," "," - "&amp;Tabel_Forespørgsel_fra_Visma28[[#This Row],[SupDescr]])</f>
        <v xml:space="preserve"> </v>
      </c>
      <c r="G4616" t="s">
        <v>2430</v>
      </c>
      <c r="H4616">
        <v>1</v>
      </c>
      <c r="I4616" t="str">
        <f>IF(A4616=A4615,I4615&amp;CHAR(10)&amp;"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17" spans="1:9" x14ac:dyDescent="0.25">
      <c r="A4617" t="s">
        <v>15268</v>
      </c>
      <c r="B4617">
        <v>75180019</v>
      </c>
      <c r="C4617" t="s">
        <v>16</v>
      </c>
      <c r="D4617" t="str">
        <f>IF(Tabel_Forespørgsel_fra_Visma28[[#This Row],[SupProd]]=" "," "," - "&amp;Tabel_Forespørgsel_fra_Visma28[[#This Row],[SupProd]])</f>
        <v xml:space="preserve"> </v>
      </c>
      <c r="E4617" t="s">
        <v>16</v>
      </c>
      <c r="F4617" t="str">
        <f>IF(Tabel_Forespørgsel_fra_Visma28[[#This Row],[SupDescr]]=" "," "," - "&amp;Tabel_Forespørgsel_fra_Visma28[[#This Row],[SupDescr]])</f>
        <v xml:space="preserve"> </v>
      </c>
      <c r="G4617" t="s">
        <v>2430</v>
      </c>
      <c r="H4617">
        <v>1</v>
      </c>
      <c r="I4617" t="str">
        <f>IF(A4617=A4616,I4616&amp;CHAR(10)&amp;"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18" spans="1:9" x14ac:dyDescent="0.25">
      <c r="A4618" t="s">
        <v>15270</v>
      </c>
      <c r="B4618">
        <v>75180019</v>
      </c>
      <c r="C4618" t="s">
        <v>16</v>
      </c>
      <c r="D4618" t="str">
        <f>IF(Tabel_Forespørgsel_fra_Visma28[[#This Row],[SupProd]]=" "," "," - "&amp;Tabel_Forespørgsel_fra_Visma28[[#This Row],[SupProd]])</f>
        <v xml:space="preserve"> </v>
      </c>
      <c r="E4618" t="s">
        <v>16</v>
      </c>
      <c r="F4618" t="str">
        <f>IF(Tabel_Forespørgsel_fra_Visma28[[#This Row],[SupDescr]]=" "," "," - "&amp;Tabel_Forespørgsel_fra_Visma28[[#This Row],[SupDescr]])</f>
        <v xml:space="preserve"> </v>
      </c>
      <c r="G4618" t="s">
        <v>2430</v>
      </c>
      <c r="H4618">
        <v>1</v>
      </c>
      <c r="I4618" t="str">
        <f>IF(A4618=A4617,I4617&amp;CHAR(10)&amp;"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19" spans="1:9" x14ac:dyDescent="0.25">
      <c r="A4619" t="s">
        <v>15269</v>
      </c>
      <c r="B4619">
        <v>75180019</v>
      </c>
      <c r="C4619" t="s">
        <v>16</v>
      </c>
      <c r="D4619" t="str">
        <f>IF(Tabel_Forespørgsel_fra_Visma28[[#This Row],[SupProd]]=" "," "," - "&amp;Tabel_Forespørgsel_fra_Visma28[[#This Row],[SupProd]])</f>
        <v xml:space="preserve"> </v>
      </c>
      <c r="E4619" t="s">
        <v>16</v>
      </c>
      <c r="F4619" t="str">
        <f>IF(Tabel_Forespørgsel_fra_Visma28[[#This Row],[SupDescr]]=" "," "," - "&amp;Tabel_Forespørgsel_fra_Visma28[[#This Row],[SupDescr]])</f>
        <v xml:space="preserve"> </v>
      </c>
      <c r="G4619" t="s">
        <v>2430</v>
      </c>
      <c r="H4619">
        <v>1</v>
      </c>
      <c r="I4619" t="str">
        <f>IF(A4619=A4618,I4618&amp;CHAR(10)&amp;"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20" spans="1:9" x14ac:dyDescent="0.25">
      <c r="A4620" t="s">
        <v>14366</v>
      </c>
      <c r="B4620">
        <v>75180019</v>
      </c>
      <c r="C4620" t="s">
        <v>16</v>
      </c>
      <c r="D4620" t="str">
        <f>IF(Tabel_Forespørgsel_fra_Visma28[[#This Row],[SupProd]]=" "," "," - "&amp;Tabel_Forespørgsel_fra_Visma28[[#This Row],[SupProd]])</f>
        <v xml:space="preserve"> </v>
      </c>
      <c r="E4620" t="s">
        <v>16</v>
      </c>
      <c r="F4620" t="str">
        <f>IF(Tabel_Forespørgsel_fra_Visma28[[#This Row],[SupDescr]]=" "," "," - "&amp;Tabel_Forespørgsel_fra_Visma28[[#This Row],[SupDescr]])</f>
        <v xml:space="preserve"> </v>
      </c>
      <c r="G4620" t="s">
        <v>2430</v>
      </c>
      <c r="H4620">
        <v>1</v>
      </c>
      <c r="I4620" t="str">
        <f>IF(A4620=A4619,I4619&amp;CHAR(10)&amp;"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21" spans="1:9" x14ac:dyDescent="0.25">
      <c r="A4621" t="s">
        <v>14365</v>
      </c>
      <c r="B4621">
        <v>75180019</v>
      </c>
      <c r="C4621" t="s">
        <v>16</v>
      </c>
      <c r="D4621" t="str">
        <f>IF(Tabel_Forespørgsel_fra_Visma28[[#This Row],[SupProd]]=" "," "," - "&amp;Tabel_Forespørgsel_fra_Visma28[[#This Row],[SupProd]])</f>
        <v xml:space="preserve"> </v>
      </c>
      <c r="E4621" t="s">
        <v>16</v>
      </c>
      <c r="F4621" t="str">
        <f>IF(Tabel_Forespørgsel_fra_Visma28[[#This Row],[SupDescr]]=" "," "," - "&amp;Tabel_Forespørgsel_fra_Visma28[[#This Row],[SupDescr]])</f>
        <v xml:space="preserve"> </v>
      </c>
      <c r="G4621" t="s">
        <v>2430</v>
      </c>
      <c r="H4621">
        <v>1</v>
      </c>
      <c r="I4621" t="str">
        <f>IF(A4621=A4620,I4620&amp;CHAR(10)&amp;"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22" spans="1:9" x14ac:dyDescent="0.25">
      <c r="A4622" t="s">
        <v>14432</v>
      </c>
      <c r="B4622">
        <v>70120140</v>
      </c>
      <c r="C4622" t="s">
        <v>16</v>
      </c>
      <c r="D4622" t="str">
        <f>IF(Tabel_Forespørgsel_fra_Visma28[[#This Row],[SupProd]]=" "," "," - "&amp;Tabel_Forespørgsel_fra_Visma28[[#This Row],[SupProd]])</f>
        <v xml:space="preserve"> </v>
      </c>
      <c r="E4622" t="s">
        <v>16</v>
      </c>
      <c r="F4622" t="str">
        <f>IF(Tabel_Forespørgsel_fra_Visma28[[#This Row],[SupDescr]]=" "," "," - "&amp;Tabel_Forespørgsel_fra_Visma28[[#This Row],[SupDescr]])</f>
        <v xml:space="preserve"> </v>
      </c>
      <c r="G4622" t="s">
        <v>2467</v>
      </c>
      <c r="H4622">
        <v>1</v>
      </c>
      <c r="I4622" t="str">
        <f>IF(A4622=A4621,I4621&amp;CHAR(10)&amp;"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23" spans="1:9" x14ac:dyDescent="0.25">
      <c r="A4623" t="s">
        <v>15128</v>
      </c>
      <c r="B4623">
        <v>70120140</v>
      </c>
      <c r="C4623" t="s">
        <v>16</v>
      </c>
      <c r="D4623" t="str">
        <f>IF(Tabel_Forespørgsel_fra_Visma28[[#This Row],[SupProd]]=" "," "," - "&amp;Tabel_Forespørgsel_fra_Visma28[[#This Row],[SupProd]])</f>
        <v xml:space="preserve"> </v>
      </c>
      <c r="E4623" t="s">
        <v>16</v>
      </c>
      <c r="F4623" t="str">
        <f>IF(Tabel_Forespørgsel_fra_Visma28[[#This Row],[SupDescr]]=" "," "," - "&amp;Tabel_Forespørgsel_fra_Visma28[[#This Row],[SupDescr]])</f>
        <v xml:space="preserve"> </v>
      </c>
      <c r="G4623" t="s">
        <v>2467</v>
      </c>
      <c r="H4623">
        <v>1</v>
      </c>
      <c r="I4623" t="str">
        <f>IF(A4623=A4622,I4622&amp;CHAR(10)&amp;"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24" spans="1:9" x14ac:dyDescent="0.25">
      <c r="A4624" t="s">
        <v>14433</v>
      </c>
      <c r="B4624">
        <v>70120140</v>
      </c>
      <c r="C4624" t="s">
        <v>16</v>
      </c>
      <c r="D4624" t="str">
        <f>IF(Tabel_Forespørgsel_fra_Visma28[[#This Row],[SupProd]]=" "," "," - "&amp;Tabel_Forespørgsel_fra_Visma28[[#This Row],[SupProd]])</f>
        <v xml:space="preserve"> </v>
      </c>
      <c r="E4624" t="s">
        <v>16</v>
      </c>
      <c r="F4624" t="str">
        <f>IF(Tabel_Forespørgsel_fra_Visma28[[#This Row],[SupDescr]]=" "," "," - "&amp;Tabel_Forespørgsel_fra_Visma28[[#This Row],[SupDescr]])</f>
        <v xml:space="preserve"> </v>
      </c>
      <c r="G4624" t="s">
        <v>2467</v>
      </c>
      <c r="H4624">
        <v>1</v>
      </c>
      <c r="I4624" t="str">
        <f>IF(A4624=A4623,I4623&amp;CHAR(10)&amp;"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25" spans="1:9" x14ac:dyDescent="0.25">
      <c r="A4625" t="s">
        <v>14434</v>
      </c>
      <c r="B4625">
        <v>70120140</v>
      </c>
      <c r="C4625" t="s">
        <v>16</v>
      </c>
      <c r="D4625" t="str">
        <f>IF(Tabel_Forespørgsel_fra_Visma28[[#This Row],[SupProd]]=" "," "," - "&amp;Tabel_Forespørgsel_fra_Visma28[[#This Row],[SupProd]])</f>
        <v xml:space="preserve"> </v>
      </c>
      <c r="E4625" t="s">
        <v>16</v>
      </c>
      <c r="F4625" t="str">
        <f>IF(Tabel_Forespørgsel_fra_Visma28[[#This Row],[SupDescr]]=" "," "," - "&amp;Tabel_Forespørgsel_fra_Visma28[[#This Row],[SupDescr]])</f>
        <v xml:space="preserve"> </v>
      </c>
      <c r="G4625" t="s">
        <v>2467</v>
      </c>
      <c r="H4625">
        <v>1</v>
      </c>
      <c r="I4625" t="str">
        <f>IF(A4625=A4624,I4624&amp;CHAR(10)&amp;"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26" spans="1:9" x14ac:dyDescent="0.25">
      <c r="A4626" t="s">
        <v>14435</v>
      </c>
      <c r="B4626">
        <v>70120140</v>
      </c>
      <c r="C4626" t="s">
        <v>16</v>
      </c>
      <c r="D4626" t="str">
        <f>IF(Tabel_Forespørgsel_fra_Visma28[[#This Row],[SupProd]]=" "," "," - "&amp;Tabel_Forespørgsel_fra_Visma28[[#This Row],[SupProd]])</f>
        <v xml:space="preserve"> </v>
      </c>
      <c r="E4626" t="s">
        <v>16</v>
      </c>
      <c r="F4626" t="str">
        <f>IF(Tabel_Forespørgsel_fra_Visma28[[#This Row],[SupDescr]]=" "," "," - "&amp;Tabel_Forespørgsel_fra_Visma28[[#This Row],[SupDescr]])</f>
        <v xml:space="preserve"> </v>
      </c>
      <c r="G4626" t="s">
        <v>2467</v>
      </c>
      <c r="H4626">
        <v>1</v>
      </c>
      <c r="I4626" t="str">
        <f>IF(A4626=A4625,I4625&amp;CHAR(10)&amp;"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27" spans="1:9" x14ac:dyDescent="0.25">
      <c r="A4627" t="s">
        <v>15129</v>
      </c>
      <c r="B4627">
        <v>75180019</v>
      </c>
      <c r="C4627" t="s">
        <v>16</v>
      </c>
      <c r="D4627" t="str">
        <f>IF(Tabel_Forespørgsel_fra_Visma28[[#This Row],[SupProd]]=" "," "," - "&amp;Tabel_Forespørgsel_fra_Visma28[[#This Row],[SupProd]])</f>
        <v xml:space="preserve"> </v>
      </c>
      <c r="E4627" t="s">
        <v>16</v>
      </c>
      <c r="F4627" t="str">
        <f>IF(Tabel_Forespørgsel_fra_Visma28[[#This Row],[SupDescr]]=" "," "," - "&amp;Tabel_Forespørgsel_fra_Visma28[[#This Row],[SupDescr]])</f>
        <v xml:space="preserve"> </v>
      </c>
      <c r="G4627" t="s">
        <v>2430</v>
      </c>
      <c r="H4627">
        <v>1</v>
      </c>
      <c r="I4627" t="str">
        <f>IF(A4627=A4626,I4626&amp;CHAR(10)&amp;"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28" spans="1:9" x14ac:dyDescent="0.25">
      <c r="A4628" t="s">
        <v>15101</v>
      </c>
      <c r="B4628">
        <v>75180019</v>
      </c>
      <c r="C4628" t="s">
        <v>16</v>
      </c>
      <c r="D4628" t="str">
        <f>IF(Tabel_Forespørgsel_fra_Visma28[[#This Row],[SupProd]]=" "," "," - "&amp;Tabel_Forespørgsel_fra_Visma28[[#This Row],[SupProd]])</f>
        <v xml:space="preserve"> </v>
      </c>
      <c r="E4628" t="s">
        <v>16</v>
      </c>
      <c r="F4628" t="str">
        <f>IF(Tabel_Forespørgsel_fra_Visma28[[#This Row],[SupDescr]]=" "," "," - "&amp;Tabel_Forespørgsel_fra_Visma28[[#This Row],[SupDescr]])</f>
        <v xml:space="preserve"> </v>
      </c>
      <c r="G4628" t="s">
        <v>2430</v>
      </c>
      <c r="H4628">
        <v>1</v>
      </c>
      <c r="I4628" t="str">
        <f>IF(A4628=A4627,I4627&amp;CHAR(10)&amp;"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29" spans="1:9" x14ac:dyDescent="0.25">
      <c r="A4629" t="s">
        <v>15004</v>
      </c>
      <c r="B4629">
        <v>30454642</v>
      </c>
      <c r="C4629" t="s">
        <v>16</v>
      </c>
      <c r="D4629" t="str">
        <f>IF(Tabel_Forespørgsel_fra_Visma28[[#This Row],[SupProd]]=" "," "," - "&amp;Tabel_Forespørgsel_fra_Visma28[[#This Row],[SupProd]])</f>
        <v xml:space="preserve"> </v>
      </c>
      <c r="E4629" t="s">
        <v>16</v>
      </c>
      <c r="F4629" t="str">
        <f>IF(Tabel_Forespørgsel_fra_Visma28[[#This Row],[SupDescr]]=" "," "," - "&amp;Tabel_Forespørgsel_fra_Visma28[[#This Row],[SupDescr]])</f>
        <v xml:space="preserve"> </v>
      </c>
      <c r="G4629" t="s">
        <v>8518</v>
      </c>
      <c r="H4629">
        <v>1</v>
      </c>
      <c r="I4629" t="str">
        <f>IF(A4629=A4628,I4628&amp;CHAR(10)&amp;"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0" spans="1:9" x14ac:dyDescent="0.25">
      <c r="A4630" t="s">
        <v>15367</v>
      </c>
      <c r="B4630">
        <v>30454642</v>
      </c>
      <c r="C4630" t="s">
        <v>16</v>
      </c>
      <c r="D4630" t="str">
        <f>IF(Tabel_Forespørgsel_fra_Visma28[[#This Row],[SupProd]]=" "," "," - "&amp;Tabel_Forespørgsel_fra_Visma28[[#This Row],[SupProd]])</f>
        <v xml:space="preserve"> </v>
      </c>
      <c r="E4630" t="s">
        <v>16</v>
      </c>
      <c r="F4630" t="str">
        <f>IF(Tabel_Forespørgsel_fra_Visma28[[#This Row],[SupDescr]]=" "," "," - "&amp;Tabel_Forespørgsel_fra_Visma28[[#This Row],[SupDescr]])</f>
        <v xml:space="preserve"> </v>
      </c>
      <c r="G4630" t="s">
        <v>8518</v>
      </c>
      <c r="H4630">
        <v>1</v>
      </c>
      <c r="I4630" t="str">
        <f>IF(A4630=A4629,I4629&amp;CHAR(10)&amp;"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1" spans="1:9" x14ac:dyDescent="0.25">
      <c r="A4631" t="s">
        <v>15369</v>
      </c>
      <c r="B4631">
        <v>30454642</v>
      </c>
      <c r="C4631" t="s">
        <v>16</v>
      </c>
      <c r="D4631" t="str">
        <f>IF(Tabel_Forespørgsel_fra_Visma28[[#This Row],[SupProd]]=" "," "," - "&amp;Tabel_Forespørgsel_fra_Visma28[[#This Row],[SupProd]])</f>
        <v xml:space="preserve"> </v>
      </c>
      <c r="E4631" t="s">
        <v>16</v>
      </c>
      <c r="F4631" t="str">
        <f>IF(Tabel_Forespørgsel_fra_Visma28[[#This Row],[SupDescr]]=" "," "," - "&amp;Tabel_Forespørgsel_fra_Visma28[[#This Row],[SupDescr]])</f>
        <v xml:space="preserve"> </v>
      </c>
      <c r="G4631" t="s">
        <v>8518</v>
      </c>
      <c r="H4631">
        <v>1</v>
      </c>
      <c r="I4631" t="str">
        <f>IF(A4631=A4630,I4630&amp;CHAR(10)&amp;"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2" spans="1:9" x14ac:dyDescent="0.25">
      <c r="A4632" t="s">
        <v>15006</v>
      </c>
      <c r="B4632">
        <v>30454642</v>
      </c>
      <c r="C4632" t="s">
        <v>16</v>
      </c>
      <c r="D4632" t="str">
        <f>IF(Tabel_Forespørgsel_fra_Visma28[[#This Row],[SupProd]]=" "," "," - "&amp;Tabel_Forespørgsel_fra_Visma28[[#This Row],[SupProd]])</f>
        <v xml:space="preserve"> </v>
      </c>
      <c r="E4632" t="s">
        <v>16</v>
      </c>
      <c r="F4632" t="str">
        <f>IF(Tabel_Forespørgsel_fra_Visma28[[#This Row],[SupDescr]]=" "," "," - "&amp;Tabel_Forespørgsel_fra_Visma28[[#This Row],[SupDescr]])</f>
        <v xml:space="preserve"> </v>
      </c>
      <c r="G4632" t="s">
        <v>8518</v>
      </c>
      <c r="H4632">
        <v>1</v>
      </c>
      <c r="I4632" t="str">
        <f>IF(A4632=A4631,I4631&amp;CHAR(10)&amp;"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3" spans="1:9" x14ac:dyDescent="0.25">
      <c r="A4633" t="s">
        <v>15371</v>
      </c>
      <c r="B4633">
        <v>30454642</v>
      </c>
      <c r="C4633" t="s">
        <v>16</v>
      </c>
      <c r="D4633" t="str">
        <f>IF(Tabel_Forespørgsel_fra_Visma28[[#This Row],[SupProd]]=" "," "," - "&amp;Tabel_Forespørgsel_fra_Visma28[[#This Row],[SupProd]])</f>
        <v xml:space="preserve"> </v>
      </c>
      <c r="E4633" t="s">
        <v>16</v>
      </c>
      <c r="F4633" t="str">
        <f>IF(Tabel_Forespørgsel_fra_Visma28[[#This Row],[SupDescr]]=" "," "," - "&amp;Tabel_Forespørgsel_fra_Visma28[[#This Row],[SupDescr]])</f>
        <v xml:space="preserve"> </v>
      </c>
      <c r="G4633" t="s">
        <v>8518</v>
      </c>
      <c r="H4633">
        <v>1</v>
      </c>
      <c r="I4633" t="str">
        <f>IF(A4633=A4632,I4632&amp;CHAR(10)&amp;"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4" spans="1:9" x14ac:dyDescent="0.25">
      <c r="A4634" t="s">
        <v>15233</v>
      </c>
      <c r="B4634">
        <v>75180019</v>
      </c>
      <c r="C4634" t="s">
        <v>16</v>
      </c>
      <c r="D4634" t="str">
        <f>IF(Tabel_Forespørgsel_fra_Visma28[[#This Row],[SupProd]]=" "," "," - "&amp;Tabel_Forespørgsel_fra_Visma28[[#This Row],[SupProd]])</f>
        <v xml:space="preserve"> </v>
      </c>
      <c r="E4634" t="s">
        <v>16</v>
      </c>
      <c r="F4634" t="str">
        <f>IF(Tabel_Forespørgsel_fra_Visma28[[#This Row],[SupDescr]]=" "," "," - "&amp;Tabel_Forespørgsel_fra_Visma28[[#This Row],[SupDescr]])</f>
        <v xml:space="preserve"> </v>
      </c>
      <c r="G4634" t="s">
        <v>2430</v>
      </c>
      <c r="H4634">
        <v>1</v>
      </c>
      <c r="I4634" t="str">
        <f>IF(A4634=A4633,I4633&amp;CHAR(10)&amp;"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35" spans="1:9" x14ac:dyDescent="0.25">
      <c r="A4635" t="s">
        <v>15231</v>
      </c>
      <c r="B4635">
        <v>75180019</v>
      </c>
      <c r="C4635" t="s">
        <v>16</v>
      </c>
      <c r="D4635" t="str">
        <f>IF(Tabel_Forespørgsel_fra_Visma28[[#This Row],[SupProd]]=" "," "," - "&amp;Tabel_Forespørgsel_fra_Visma28[[#This Row],[SupProd]])</f>
        <v xml:space="preserve"> </v>
      </c>
      <c r="E4635" t="s">
        <v>16</v>
      </c>
      <c r="F4635" t="str">
        <f>IF(Tabel_Forespørgsel_fra_Visma28[[#This Row],[SupDescr]]=" "," "," - "&amp;Tabel_Forespørgsel_fra_Visma28[[#This Row],[SupDescr]])</f>
        <v xml:space="preserve"> </v>
      </c>
      <c r="G4635" t="s">
        <v>2430</v>
      </c>
      <c r="H4635">
        <v>1</v>
      </c>
      <c r="I4635" t="str">
        <f>IF(A4635=A4634,I4634&amp;CHAR(10)&amp;"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36" spans="1:9" x14ac:dyDescent="0.25">
      <c r="A4636" t="s">
        <v>15232</v>
      </c>
      <c r="B4636">
        <v>75180019</v>
      </c>
      <c r="C4636" t="s">
        <v>16</v>
      </c>
      <c r="D4636" t="str">
        <f>IF(Tabel_Forespørgsel_fra_Visma28[[#This Row],[SupProd]]=" "," "," - "&amp;Tabel_Forespørgsel_fra_Visma28[[#This Row],[SupProd]])</f>
        <v xml:space="preserve"> </v>
      </c>
      <c r="E4636" t="s">
        <v>16</v>
      </c>
      <c r="F4636" t="str">
        <f>IF(Tabel_Forespørgsel_fra_Visma28[[#This Row],[SupDescr]]=" "," "," - "&amp;Tabel_Forespørgsel_fra_Visma28[[#This Row],[SupDescr]])</f>
        <v xml:space="preserve"> </v>
      </c>
      <c r="G4636" t="s">
        <v>2430</v>
      </c>
      <c r="H4636">
        <v>1</v>
      </c>
      <c r="I4636" t="str">
        <f>IF(A4636=A4635,I4635&amp;CHAR(10)&amp;"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37" spans="1:9" x14ac:dyDescent="0.25">
      <c r="A4637" t="s">
        <v>15234</v>
      </c>
      <c r="B4637">
        <v>30454642</v>
      </c>
      <c r="C4637" t="s">
        <v>16</v>
      </c>
      <c r="D4637" t="str">
        <f>IF(Tabel_Forespørgsel_fra_Visma28[[#This Row],[SupProd]]=" "," "," - "&amp;Tabel_Forespørgsel_fra_Visma28[[#This Row],[SupProd]])</f>
        <v xml:space="preserve"> </v>
      </c>
      <c r="E4637" t="s">
        <v>16</v>
      </c>
      <c r="F4637" t="str">
        <f>IF(Tabel_Forespørgsel_fra_Visma28[[#This Row],[SupDescr]]=" "," "," - "&amp;Tabel_Forespørgsel_fra_Visma28[[#This Row],[SupDescr]])</f>
        <v xml:space="preserve"> </v>
      </c>
      <c r="G4637" t="s">
        <v>8518</v>
      </c>
      <c r="H4637">
        <v>1</v>
      </c>
      <c r="I4637" t="str">
        <f>IF(A4637=A4636,I4636&amp;CHAR(10)&amp;"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8" spans="1:9" x14ac:dyDescent="0.25">
      <c r="A4638" t="s">
        <v>15236</v>
      </c>
      <c r="B4638">
        <v>30454642</v>
      </c>
      <c r="C4638" t="s">
        <v>16</v>
      </c>
      <c r="D4638" t="str">
        <f>IF(Tabel_Forespørgsel_fra_Visma28[[#This Row],[SupProd]]=" "," "," - "&amp;Tabel_Forespørgsel_fra_Visma28[[#This Row],[SupProd]])</f>
        <v xml:space="preserve"> </v>
      </c>
      <c r="E4638" t="s">
        <v>16</v>
      </c>
      <c r="F4638" t="str">
        <f>IF(Tabel_Forespørgsel_fra_Visma28[[#This Row],[SupDescr]]=" "," "," - "&amp;Tabel_Forespørgsel_fra_Visma28[[#This Row],[SupDescr]])</f>
        <v xml:space="preserve"> </v>
      </c>
      <c r="G4638" t="s">
        <v>8518</v>
      </c>
      <c r="H4638">
        <v>1</v>
      </c>
      <c r="I4638" t="str">
        <f>IF(A4638=A4637,I4637&amp;CHAR(10)&amp;"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9" spans="1:9" x14ac:dyDescent="0.25">
      <c r="A4639" t="s">
        <v>15238</v>
      </c>
      <c r="B4639">
        <v>30454642</v>
      </c>
      <c r="C4639" t="s">
        <v>16</v>
      </c>
      <c r="D4639" t="str">
        <f>IF(Tabel_Forespørgsel_fra_Visma28[[#This Row],[SupProd]]=" "," "," - "&amp;Tabel_Forespørgsel_fra_Visma28[[#This Row],[SupProd]])</f>
        <v xml:space="preserve"> </v>
      </c>
      <c r="E4639" t="s">
        <v>16</v>
      </c>
      <c r="F4639" t="str">
        <f>IF(Tabel_Forespørgsel_fra_Visma28[[#This Row],[SupDescr]]=" "," "," - "&amp;Tabel_Forespørgsel_fra_Visma28[[#This Row],[SupDescr]])</f>
        <v xml:space="preserve"> </v>
      </c>
      <c r="G4639" t="s">
        <v>8518</v>
      </c>
      <c r="H4639">
        <v>1</v>
      </c>
      <c r="I4639" t="str">
        <f>IF(A4639=A4638,I4638&amp;CHAR(10)&amp;"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40" spans="1:9" x14ac:dyDescent="0.25">
      <c r="A4640" t="s">
        <v>15240</v>
      </c>
      <c r="B4640">
        <v>30454642</v>
      </c>
      <c r="C4640" t="s">
        <v>16</v>
      </c>
      <c r="D4640" t="str">
        <f>IF(Tabel_Forespørgsel_fra_Visma28[[#This Row],[SupProd]]=" "," "," - "&amp;Tabel_Forespørgsel_fra_Visma28[[#This Row],[SupProd]])</f>
        <v xml:space="preserve"> </v>
      </c>
      <c r="E4640" t="s">
        <v>16</v>
      </c>
      <c r="F4640" t="str">
        <f>IF(Tabel_Forespørgsel_fra_Visma28[[#This Row],[SupDescr]]=" "," "," - "&amp;Tabel_Forespørgsel_fra_Visma28[[#This Row],[SupDescr]])</f>
        <v xml:space="preserve"> </v>
      </c>
      <c r="G4640" t="s">
        <v>8518</v>
      </c>
      <c r="H4640">
        <v>1</v>
      </c>
      <c r="I4640" t="str">
        <f>IF(A4640=A4639,I4639&amp;CHAR(10)&amp;"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41" spans="1:9" x14ac:dyDescent="0.25">
      <c r="A4641" t="s">
        <v>15242</v>
      </c>
      <c r="B4641">
        <v>30454642</v>
      </c>
      <c r="C4641" t="s">
        <v>16</v>
      </c>
      <c r="D4641" t="str">
        <f>IF(Tabel_Forespørgsel_fra_Visma28[[#This Row],[SupProd]]=" "," "," - "&amp;Tabel_Forespørgsel_fra_Visma28[[#This Row],[SupProd]])</f>
        <v xml:space="preserve"> </v>
      </c>
      <c r="E4641" t="s">
        <v>16</v>
      </c>
      <c r="F4641" t="str">
        <f>IF(Tabel_Forespørgsel_fra_Visma28[[#This Row],[SupDescr]]=" "," "," - "&amp;Tabel_Forespørgsel_fra_Visma28[[#This Row],[SupDescr]])</f>
        <v xml:space="preserve"> </v>
      </c>
      <c r="G4641" t="s">
        <v>8518</v>
      </c>
      <c r="H4641">
        <v>1</v>
      </c>
      <c r="I4641" t="str">
        <f>IF(A4641=A4640,I4640&amp;CHAR(10)&amp;"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42" spans="1:9" x14ac:dyDescent="0.25">
      <c r="A4642" t="s">
        <v>16579</v>
      </c>
      <c r="B4642">
        <v>30454642</v>
      </c>
      <c r="C4642" t="s">
        <v>16</v>
      </c>
      <c r="D4642" t="str">
        <f>IF(Tabel_Forespørgsel_fra_Visma28[[#This Row],[SupProd]]=" "," "," - "&amp;Tabel_Forespørgsel_fra_Visma28[[#This Row],[SupProd]])</f>
        <v xml:space="preserve"> </v>
      </c>
      <c r="E4642" t="s">
        <v>16</v>
      </c>
      <c r="F4642" t="str">
        <f>IF(Tabel_Forespørgsel_fra_Visma28[[#This Row],[SupDescr]]=" "," "," - "&amp;Tabel_Forespørgsel_fra_Visma28[[#This Row],[SupDescr]])</f>
        <v xml:space="preserve"> </v>
      </c>
      <c r="G4642" t="s">
        <v>8518</v>
      </c>
      <c r="H4642">
        <v>1</v>
      </c>
      <c r="I4642" t="str">
        <f>IF(A4642=A4641,I4641&amp;CHAR(10)&amp;"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43" spans="1:9" x14ac:dyDescent="0.25">
      <c r="A4643" t="s">
        <v>16684</v>
      </c>
      <c r="B4643">
        <v>75211662</v>
      </c>
      <c r="C4643" t="s">
        <v>16</v>
      </c>
      <c r="D4643" t="str">
        <f>IF(Tabel_Forespørgsel_fra_Visma28[[#This Row],[SupProd]]=" "," "," - "&amp;Tabel_Forespørgsel_fra_Visma28[[#This Row],[SupProd]])</f>
        <v xml:space="preserve"> </v>
      </c>
      <c r="E4643" t="s">
        <v>16</v>
      </c>
      <c r="F4643" t="str">
        <f>IF(Tabel_Forespørgsel_fra_Visma28[[#This Row],[SupDescr]]=" "," "," - "&amp;Tabel_Forespørgsel_fra_Visma28[[#This Row],[SupDescr]])</f>
        <v xml:space="preserve"> </v>
      </c>
      <c r="G4643" t="s">
        <v>7015</v>
      </c>
      <c r="H4643">
        <v>1</v>
      </c>
      <c r="I4643" t="str">
        <f>IF(A4643=A4642,I4642&amp;CHAR(10)&amp;"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644" spans="1:9" x14ac:dyDescent="0.25">
      <c r="A4644" t="s">
        <v>40809</v>
      </c>
      <c r="B4644">
        <v>75180019</v>
      </c>
      <c r="C4644" t="s">
        <v>16</v>
      </c>
      <c r="D4644" t="str">
        <f>IF(Tabel_Forespørgsel_fra_Visma28[[#This Row],[SupProd]]=" "," "," - "&amp;Tabel_Forespørgsel_fra_Visma28[[#This Row],[SupProd]])</f>
        <v xml:space="preserve"> </v>
      </c>
      <c r="E4644" t="s">
        <v>16</v>
      </c>
      <c r="F4644" t="str">
        <f>IF(Tabel_Forespørgsel_fra_Visma28[[#This Row],[SupDescr]]=" "," "," - "&amp;Tabel_Forespørgsel_fra_Visma28[[#This Row],[SupDescr]])</f>
        <v xml:space="preserve"> </v>
      </c>
      <c r="G4644" t="s">
        <v>2430</v>
      </c>
      <c r="H4644">
        <v>1</v>
      </c>
      <c r="I4644" t="str">
        <f>IF(A4644=A4643,I4643&amp;CHAR(10)&amp;"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45" spans="1:9" x14ac:dyDescent="0.25">
      <c r="A4645" t="s">
        <v>41735</v>
      </c>
      <c r="B4645">
        <v>75180019</v>
      </c>
      <c r="C4645" t="s">
        <v>16</v>
      </c>
      <c r="D4645" t="str">
        <f>IF(Tabel_Forespørgsel_fra_Visma28[[#This Row],[SupProd]]=" "," "," - "&amp;Tabel_Forespørgsel_fra_Visma28[[#This Row],[SupProd]])</f>
        <v xml:space="preserve"> </v>
      </c>
      <c r="E4645" t="s">
        <v>16</v>
      </c>
      <c r="F4645" t="str">
        <f>IF(Tabel_Forespørgsel_fra_Visma28[[#This Row],[SupDescr]]=" "," "," - "&amp;Tabel_Forespørgsel_fra_Visma28[[#This Row],[SupDescr]])</f>
        <v xml:space="preserve"> </v>
      </c>
      <c r="G4645" t="s">
        <v>2430</v>
      </c>
      <c r="H4645">
        <v>1</v>
      </c>
      <c r="I4645" t="str">
        <f>IF(A4645=A4644,I4644&amp;CHAR(10)&amp;"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46" spans="1:9" x14ac:dyDescent="0.25">
      <c r="A4646" t="s">
        <v>41738</v>
      </c>
      <c r="B4646">
        <v>75180019</v>
      </c>
      <c r="C4646" t="s">
        <v>16</v>
      </c>
      <c r="D4646" t="str">
        <f>IF(Tabel_Forespørgsel_fra_Visma28[[#This Row],[SupProd]]=" "," "," - "&amp;Tabel_Forespørgsel_fra_Visma28[[#This Row],[SupProd]])</f>
        <v xml:space="preserve"> </v>
      </c>
      <c r="E4646" t="s">
        <v>16</v>
      </c>
      <c r="F4646" t="str">
        <f>IF(Tabel_Forespørgsel_fra_Visma28[[#This Row],[SupDescr]]=" "," "," - "&amp;Tabel_Forespørgsel_fra_Visma28[[#This Row],[SupDescr]])</f>
        <v xml:space="preserve"> </v>
      </c>
      <c r="G4646" t="s">
        <v>2430</v>
      </c>
      <c r="H4646">
        <v>1</v>
      </c>
      <c r="I4646" t="str">
        <f>IF(A4646=A4645,I4645&amp;CHAR(10)&amp;"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47" spans="1:9" x14ac:dyDescent="0.25">
      <c r="A4647" t="s">
        <v>41739</v>
      </c>
      <c r="B4647">
        <v>30454642</v>
      </c>
      <c r="C4647" t="s">
        <v>16</v>
      </c>
      <c r="D4647" t="str">
        <f>IF(Tabel_Forespørgsel_fra_Visma28[[#This Row],[SupProd]]=" "," "," - "&amp;Tabel_Forespørgsel_fra_Visma28[[#This Row],[SupProd]])</f>
        <v xml:space="preserve"> </v>
      </c>
      <c r="E4647" t="s">
        <v>16</v>
      </c>
      <c r="F4647" t="str">
        <f>IF(Tabel_Forespørgsel_fra_Visma28[[#This Row],[SupDescr]]=" "," "," - "&amp;Tabel_Forespørgsel_fra_Visma28[[#This Row],[SupDescr]])</f>
        <v xml:space="preserve"> </v>
      </c>
      <c r="G4647" t="s">
        <v>8518</v>
      </c>
      <c r="H4647">
        <v>1</v>
      </c>
      <c r="I4647" t="str">
        <f>IF(A4647=A4646,I4646&amp;CHAR(10)&amp;"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48" spans="1:9" x14ac:dyDescent="0.25">
      <c r="A4648" t="s">
        <v>41715</v>
      </c>
      <c r="B4648">
        <v>75180019</v>
      </c>
      <c r="C4648" t="s">
        <v>16</v>
      </c>
      <c r="D4648" t="str">
        <f>IF(Tabel_Forespørgsel_fra_Visma28[[#This Row],[SupProd]]=" "," "," - "&amp;Tabel_Forespørgsel_fra_Visma28[[#This Row],[SupProd]])</f>
        <v xml:space="preserve"> </v>
      </c>
      <c r="E4648" t="s">
        <v>16</v>
      </c>
      <c r="F4648" t="str">
        <f>IF(Tabel_Forespørgsel_fra_Visma28[[#This Row],[SupDescr]]=" "," "," - "&amp;Tabel_Forespørgsel_fra_Visma28[[#This Row],[SupDescr]])</f>
        <v xml:space="preserve"> </v>
      </c>
      <c r="G4648" t="s">
        <v>2430</v>
      </c>
      <c r="H4648">
        <v>1</v>
      </c>
      <c r="I4648" t="str">
        <f>IF(A4648=A4647,I4647&amp;CHAR(10)&amp;"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49" spans="1:9" x14ac:dyDescent="0.25">
      <c r="A4649" t="s">
        <v>41716</v>
      </c>
      <c r="B4649">
        <v>75180019</v>
      </c>
      <c r="C4649" t="s">
        <v>16</v>
      </c>
      <c r="D4649" t="str">
        <f>IF(Tabel_Forespørgsel_fra_Visma28[[#This Row],[SupProd]]=" "," "," - "&amp;Tabel_Forespørgsel_fra_Visma28[[#This Row],[SupProd]])</f>
        <v xml:space="preserve"> </v>
      </c>
      <c r="E4649" t="s">
        <v>16</v>
      </c>
      <c r="F4649" t="str">
        <f>IF(Tabel_Forespørgsel_fra_Visma28[[#This Row],[SupDescr]]=" "," "," - "&amp;Tabel_Forespørgsel_fra_Visma28[[#This Row],[SupDescr]])</f>
        <v xml:space="preserve"> </v>
      </c>
      <c r="G4649" t="s">
        <v>2430</v>
      </c>
      <c r="H4649">
        <v>1</v>
      </c>
      <c r="I4649" t="str">
        <f>IF(A4649=A4648,I4648&amp;CHAR(10)&amp;"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0" spans="1:9" x14ac:dyDescent="0.25">
      <c r="A4650" t="s">
        <v>41720</v>
      </c>
      <c r="B4650">
        <v>75180019</v>
      </c>
      <c r="C4650" t="s">
        <v>16</v>
      </c>
      <c r="D4650" t="str">
        <f>IF(Tabel_Forespørgsel_fra_Visma28[[#This Row],[SupProd]]=" "," "," - "&amp;Tabel_Forespørgsel_fra_Visma28[[#This Row],[SupProd]])</f>
        <v xml:space="preserve"> </v>
      </c>
      <c r="E4650" t="s">
        <v>16</v>
      </c>
      <c r="F4650" t="str">
        <f>IF(Tabel_Forespørgsel_fra_Visma28[[#This Row],[SupDescr]]=" "," "," - "&amp;Tabel_Forespørgsel_fra_Visma28[[#This Row],[SupDescr]])</f>
        <v xml:space="preserve"> </v>
      </c>
      <c r="G4650" t="s">
        <v>2430</v>
      </c>
      <c r="H4650">
        <v>1</v>
      </c>
      <c r="I4650" t="str">
        <f>IF(A4650=A4649,I4649&amp;CHAR(10)&amp;"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1" spans="1:9" x14ac:dyDescent="0.25">
      <c r="A4651" t="s">
        <v>41719</v>
      </c>
      <c r="B4651">
        <v>75180019</v>
      </c>
      <c r="C4651" t="s">
        <v>16</v>
      </c>
      <c r="D4651" t="str">
        <f>IF(Tabel_Forespørgsel_fra_Visma28[[#This Row],[SupProd]]=" "," "," - "&amp;Tabel_Forespørgsel_fra_Visma28[[#This Row],[SupProd]])</f>
        <v xml:space="preserve"> </v>
      </c>
      <c r="E4651" t="s">
        <v>16</v>
      </c>
      <c r="F4651" t="str">
        <f>IF(Tabel_Forespørgsel_fra_Visma28[[#This Row],[SupDescr]]=" "," "," - "&amp;Tabel_Forespørgsel_fra_Visma28[[#This Row],[SupDescr]])</f>
        <v xml:space="preserve"> </v>
      </c>
      <c r="G4651" t="s">
        <v>2430</v>
      </c>
      <c r="H4651">
        <v>1</v>
      </c>
      <c r="I4651" t="str">
        <f>IF(A4651=A4650,I4650&amp;CHAR(10)&amp;"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2" spans="1:9" x14ac:dyDescent="0.25">
      <c r="A4652" t="s">
        <v>41079</v>
      </c>
      <c r="B4652">
        <v>75180019</v>
      </c>
      <c r="C4652" t="s">
        <v>16</v>
      </c>
      <c r="D4652" t="str">
        <f>IF(Tabel_Forespørgsel_fra_Visma28[[#This Row],[SupProd]]=" "," "," - "&amp;Tabel_Forespørgsel_fra_Visma28[[#This Row],[SupProd]])</f>
        <v xml:space="preserve"> </v>
      </c>
      <c r="E4652" t="s">
        <v>16</v>
      </c>
      <c r="F4652" t="str">
        <f>IF(Tabel_Forespørgsel_fra_Visma28[[#This Row],[SupDescr]]=" "," "," - "&amp;Tabel_Forespørgsel_fra_Visma28[[#This Row],[SupDescr]])</f>
        <v xml:space="preserve"> </v>
      </c>
      <c r="G4652" t="s">
        <v>2430</v>
      </c>
      <c r="H4652">
        <v>1</v>
      </c>
      <c r="I4652" t="str">
        <f>IF(A4652=A4651,I4651&amp;CHAR(10)&amp;"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3" spans="1:9" x14ac:dyDescent="0.25">
      <c r="A4653" t="s">
        <v>41567</v>
      </c>
      <c r="B4653">
        <v>75180019</v>
      </c>
      <c r="C4653" t="s">
        <v>16</v>
      </c>
      <c r="D4653" t="str">
        <f>IF(Tabel_Forespørgsel_fra_Visma28[[#This Row],[SupProd]]=" "," "," - "&amp;Tabel_Forespørgsel_fra_Visma28[[#This Row],[SupProd]])</f>
        <v xml:space="preserve"> </v>
      </c>
      <c r="E4653" t="s">
        <v>16</v>
      </c>
      <c r="F4653" t="str">
        <f>IF(Tabel_Forespørgsel_fra_Visma28[[#This Row],[SupDescr]]=" "," "," - "&amp;Tabel_Forespørgsel_fra_Visma28[[#This Row],[SupDescr]])</f>
        <v xml:space="preserve"> </v>
      </c>
      <c r="G4653" t="s">
        <v>2430</v>
      </c>
      <c r="H4653">
        <v>1</v>
      </c>
      <c r="I4653" t="str">
        <f>IF(A4653=A4652,I4652&amp;CHAR(10)&amp;"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4" spans="1:9" x14ac:dyDescent="0.25">
      <c r="A4654" t="s">
        <v>41369</v>
      </c>
      <c r="B4654">
        <v>75180019</v>
      </c>
      <c r="C4654" t="s">
        <v>16</v>
      </c>
      <c r="D4654" t="str">
        <f>IF(Tabel_Forespørgsel_fra_Visma28[[#This Row],[SupProd]]=" "," "," - "&amp;Tabel_Forespørgsel_fra_Visma28[[#This Row],[SupProd]])</f>
        <v xml:space="preserve"> </v>
      </c>
      <c r="E4654" t="s">
        <v>16</v>
      </c>
      <c r="F4654" t="str">
        <f>IF(Tabel_Forespørgsel_fra_Visma28[[#This Row],[SupDescr]]=" "," "," - "&amp;Tabel_Forespørgsel_fra_Visma28[[#This Row],[SupDescr]])</f>
        <v xml:space="preserve"> </v>
      </c>
      <c r="G4654" t="s">
        <v>2430</v>
      </c>
      <c r="H4654">
        <v>1</v>
      </c>
      <c r="I4654" t="str">
        <f>IF(A4654=A4653,I4653&amp;CHAR(10)&amp;"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5" spans="1:9" x14ac:dyDescent="0.25">
      <c r="A4655" t="s">
        <v>41260</v>
      </c>
      <c r="B4655">
        <v>75421677</v>
      </c>
      <c r="C4655" t="s">
        <v>16</v>
      </c>
      <c r="D4655" t="str">
        <f>IF(Tabel_Forespørgsel_fra_Visma28[[#This Row],[SupProd]]=" "," "," - "&amp;Tabel_Forespørgsel_fra_Visma28[[#This Row],[SupProd]])</f>
        <v xml:space="preserve"> </v>
      </c>
      <c r="E4655" t="s">
        <v>16</v>
      </c>
      <c r="F4655" t="str">
        <f>IF(Tabel_Forespørgsel_fra_Visma28[[#This Row],[SupDescr]]=" "," "," - "&amp;Tabel_Forespørgsel_fra_Visma28[[#This Row],[SupDescr]])</f>
        <v xml:space="preserve"> </v>
      </c>
      <c r="G4655" t="s">
        <v>3368</v>
      </c>
      <c r="H4655">
        <v>1</v>
      </c>
      <c r="I4655" t="str">
        <f>IF(A4655=A4654,I4654&amp;CHAR(10)&amp;"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656" spans="1:9" x14ac:dyDescent="0.25">
      <c r="A4656" t="s">
        <v>40990</v>
      </c>
      <c r="B4656">
        <v>75180019</v>
      </c>
      <c r="C4656" t="s">
        <v>16</v>
      </c>
      <c r="D4656" t="str">
        <f>IF(Tabel_Forespørgsel_fra_Visma28[[#This Row],[SupProd]]=" "," "," - "&amp;Tabel_Forespørgsel_fra_Visma28[[#This Row],[SupProd]])</f>
        <v xml:space="preserve"> </v>
      </c>
      <c r="E4656" t="s">
        <v>16</v>
      </c>
      <c r="F4656" t="str">
        <f>IF(Tabel_Forespørgsel_fra_Visma28[[#This Row],[SupDescr]]=" "," "," - "&amp;Tabel_Forespørgsel_fra_Visma28[[#This Row],[SupDescr]])</f>
        <v xml:space="preserve"> </v>
      </c>
      <c r="G4656" t="s">
        <v>2430</v>
      </c>
      <c r="H4656">
        <v>1</v>
      </c>
      <c r="I4656" t="str">
        <f>IF(A4656=A4655,I4655&amp;CHAR(10)&amp;"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7" spans="1:9" x14ac:dyDescent="0.25">
      <c r="A4657" t="s">
        <v>41814</v>
      </c>
      <c r="B4657">
        <v>74867900</v>
      </c>
      <c r="C4657" t="s">
        <v>16</v>
      </c>
      <c r="D4657" t="str">
        <f>IF(Tabel_Forespørgsel_fra_Visma28[[#This Row],[SupProd]]=" "," "," - "&amp;Tabel_Forespørgsel_fra_Visma28[[#This Row],[SupProd]])</f>
        <v xml:space="preserve"> </v>
      </c>
      <c r="E4657" t="s">
        <v>16</v>
      </c>
      <c r="F4657" t="str">
        <f>IF(Tabel_Forespørgsel_fra_Visma28[[#This Row],[SupDescr]]=" "," "," - "&amp;Tabel_Forespørgsel_fra_Visma28[[#This Row],[SupDescr]])</f>
        <v xml:space="preserve"> </v>
      </c>
      <c r="G4657" t="s">
        <v>11223</v>
      </c>
      <c r="H4657">
        <v>1</v>
      </c>
      <c r="I4657" t="str">
        <f>IF(A4657=A4656,I4656&amp;CHAR(10)&amp;"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658" spans="1:9" x14ac:dyDescent="0.25">
      <c r="A4658" t="s">
        <v>41930</v>
      </c>
      <c r="B4658">
        <v>70120140</v>
      </c>
      <c r="C4658" t="s">
        <v>16</v>
      </c>
      <c r="D4658" t="str">
        <f>IF(Tabel_Forespørgsel_fra_Visma28[[#This Row],[SupProd]]=" "," "," - "&amp;Tabel_Forespørgsel_fra_Visma28[[#This Row],[SupProd]])</f>
        <v xml:space="preserve"> </v>
      </c>
      <c r="E4658" t="s">
        <v>16</v>
      </c>
      <c r="F4658" t="str">
        <f>IF(Tabel_Forespørgsel_fra_Visma28[[#This Row],[SupDescr]]=" "," "," - "&amp;Tabel_Forespørgsel_fra_Visma28[[#This Row],[SupDescr]])</f>
        <v xml:space="preserve"> </v>
      </c>
      <c r="G4658" t="s">
        <v>2467</v>
      </c>
      <c r="H4658">
        <v>1</v>
      </c>
      <c r="I4658" t="str">
        <f>IF(A4658=A4657,I4657&amp;CHAR(10)&amp;"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59" spans="1:9" x14ac:dyDescent="0.25">
      <c r="A4659" t="s">
        <v>41812</v>
      </c>
      <c r="B4659">
        <v>70120140</v>
      </c>
      <c r="C4659" t="s">
        <v>16</v>
      </c>
      <c r="D4659" t="str">
        <f>IF(Tabel_Forespørgsel_fra_Visma28[[#This Row],[SupProd]]=" "," "," - "&amp;Tabel_Forespørgsel_fra_Visma28[[#This Row],[SupProd]])</f>
        <v xml:space="preserve"> </v>
      </c>
      <c r="E4659" t="s">
        <v>16</v>
      </c>
      <c r="F4659" t="str">
        <f>IF(Tabel_Forespørgsel_fra_Visma28[[#This Row],[SupDescr]]=" "," "," - "&amp;Tabel_Forespørgsel_fra_Visma28[[#This Row],[SupDescr]])</f>
        <v xml:space="preserve"> </v>
      </c>
      <c r="G4659" t="s">
        <v>2467</v>
      </c>
      <c r="H4659">
        <v>1</v>
      </c>
      <c r="I4659" t="str">
        <f>IF(A4659=A4658,I4658&amp;CHAR(10)&amp;"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0" spans="1:9" x14ac:dyDescent="0.25">
      <c r="A4660" t="s">
        <v>41931</v>
      </c>
      <c r="B4660">
        <v>70120140</v>
      </c>
      <c r="C4660" t="s">
        <v>16</v>
      </c>
      <c r="D4660" t="str">
        <f>IF(Tabel_Forespørgsel_fra_Visma28[[#This Row],[SupProd]]=" "," "," - "&amp;Tabel_Forespørgsel_fra_Visma28[[#This Row],[SupProd]])</f>
        <v xml:space="preserve"> </v>
      </c>
      <c r="E4660" t="s">
        <v>16</v>
      </c>
      <c r="F4660" t="str">
        <f>IF(Tabel_Forespørgsel_fra_Visma28[[#This Row],[SupDescr]]=" "," "," - "&amp;Tabel_Forespørgsel_fra_Visma28[[#This Row],[SupDescr]])</f>
        <v xml:space="preserve"> </v>
      </c>
      <c r="G4660" t="s">
        <v>2467</v>
      </c>
      <c r="H4660">
        <v>1</v>
      </c>
      <c r="I4660" t="str">
        <f>IF(A4660=A4659,I4659&amp;CHAR(10)&amp;"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1" spans="1:9" x14ac:dyDescent="0.25">
      <c r="A4661" t="s">
        <v>41811</v>
      </c>
      <c r="B4661">
        <v>70120140</v>
      </c>
      <c r="C4661" t="s">
        <v>16</v>
      </c>
      <c r="D4661" t="str">
        <f>IF(Tabel_Forespørgsel_fra_Visma28[[#This Row],[SupProd]]=" "," "," - "&amp;Tabel_Forespørgsel_fra_Visma28[[#This Row],[SupProd]])</f>
        <v xml:space="preserve"> </v>
      </c>
      <c r="E4661" t="s">
        <v>16</v>
      </c>
      <c r="F4661" t="str">
        <f>IF(Tabel_Forespørgsel_fra_Visma28[[#This Row],[SupDescr]]=" "," "," - "&amp;Tabel_Forespørgsel_fra_Visma28[[#This Row],[SupDescr]])</f>
        <v xml:space="preserve"> </v>
      </c>
      <c r="G4661" t="s">
        <v>2467</v>
      </c>
      <c r="H4661">
        <v>1</v>
      </c>
      <c r="I4661" t="str">
        <f>IF(A4661=A4660,I4660&amp;CHAR(10)&amp;"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2" spans="1:9" x14ac:dyDescent="0.25">
      <c r="A4662" t="s">
        <v>41938</v>
      </c>
      <c r="B4662">
        <v>70120140</v>
      </c>
      <c r="C4662" t="s">
        <v>16</v>
      </c>
      <c r="D4662" t="str">
        <f>IF(Tabel_Forespørgsel_fra_Visma28[[#This Row],[SupProd]]=" "," "," - "&amp;Tabel_Forespørgsel_fra_Visma28[[#This Row],[SupProd]])</f>
        <v xml:space="preserve"> </v>
      </c>
      <c r="E4662" t="s">
        <v>16</v>
      </c>
      <c r="F4662" t="str">
        <f>IF(Tabel_Forespørgsel_fra_Visma28[[#This Row],[SupDescr]]=" "," "," - "&amp;Tabel_Forespørgsel_fra_Visma28[[#This Row],[SupDescr]])</f>
        <v xml:space="preserve"> </v>
      </c>
      <c r="G4662" t="s">
        <v>2467</v>
      </c>
      <c r="H4662">
        <v>1</v>
      </c>
      <c r="I4662" t="str">
        <f>IF(A4662=A4661,I4661&amp;CHAR(10)&amp;"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3" spans="1:9" x14ac:dyDescent="0.25">
      <c r="A4663" t="s">
        <v>41937</v>
      </c>
      <c r="B4663">
        <v>70120140</v>
      </c>
      <c r="C4663" t="s">
        <v>16</v>
      </c>
      <c r="D4663" t="str">
        <f>IF(Tabel_Forespørgsel_fra_Visma28[[#This Row],[SupProd]]=" "," "," - "&amp;Tabel_Forespørgsel_fra_Visma28[[#This Row],[SupProd]])</f>
        <v xml:space="preserve"> </v>
      </c>
      <c r="E4663" t="s">
        <v>16</v>
      </c>
      <c r="F4663" t="str">
        <f>IF(Tabel_Forespørgsel_fra_Visma28[[#This Row],[SupDescr]]=" "," "," - "&amp;Tabel_Forespørgsel_fra_Visma28[[#This Row],[SupDescr]])</f>
        <v xml:space="preserve"> </v>
      </c>
      <c r="G4663" t="s">
        <v>2467</v>
      </c>
      <c r="H4663">
        <v>1</v>
      </c>
      <c r="I4663" t="str">
        <f>IF(A4663=A4662,I4662&amp;CHAR(10)&amp;"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4" spans="1:9" x14ac:dyDescent="0.25">
      <c r="A4664" t="s">
        <v>41939</v>
      </c>
      <c r="B4664">
        <v>70120140</v>
      </c>
      <c r="C4664" t="s">
        <v>16</v>
      </c>
      <c r="D4664" t="str">
        <f>IF(Tabel_Forespørgsel_fra_Visma28[[#This Row],[SupProd]]=" "," "," - "&amp;Tabel_Forespørgsel_fra_Visma28[[#This Row],[SupProd]])</f>
        <v xml:space="preserve"> </v>
      </c>
      <c r="E4664" t="s">
        <v>16</v>
      </c>
      <c r="F4664" t="str">
        <f>IF(Tabel_Forespørgsel_fra_Visma28[[#This Row],[SupDescr]]=" "," "," - "&amp;Tabel_Forespørgsel_fra_Visma28[[#This Row],[SupDescr]])</f>
        <v xml:space="preserve"> </v>
      </c>
      <c r="G4664" t="s">
        <v>2467</v>
      </c>
      <c r="H4664">
        <v>1</v>
      </c>
      <c r="I4664" t="str">
        <f>IF(A4664=A4663,I4663&amp;CHAR(10)&amp;"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5" spans="1:9" x14ac:dyDescent="0.25">
      <c r="A4665" t="s">
        <v>41940</v>
      </c>
      <c r="B4665">
        <v>70120140</v>
      </c>
      <c r="C4665" t="s">
        <v>16</v>
      </c>
      <c r="D4665" t="str">
        <f>IF(Tabel_Forespørgsel_fra_Visma28[[#This Row],[SupProd]]=" "," "," - "&amp;Tabel_Forespørgsel_fra_Visma28[[#This Row],[SupProd]])</f>
        <v xml:space="preserve"> </v>
      </c>
      <c r="E4665" t="s">
        <v>16</v>
      </c>
      <c r="F4665" t="str">
        <f>IF(Tabel_Forespørgsel_fra_Visma28[[#This Row],[SupDescr]]=" "," "," - "&amp;Tabel_Forespørgsel_fra_Visma28[[#This Row],[SupDescr]])</f>
        <v xml:space="preserve"> </v>
      </c>
      <c r="G4665" t="s">
        <v>2467</v>
      </c>
      <c r="H4665">
        <v>1</v>
      </c>
      <c r="I4665" t="str">
        <f>IF(A4665=A4664,I4664&amp;CHAR(10)&amp;"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6" spans="1:9" x14ac:dyDescent="0.25">
      <c r="A4666" t="s">
        <v>2491</v>
      </c>
      <c r="B4666">
        <v>70120140</v>
      </c>
      <c r="C4666" t="s">
        <v>16</v>
      </c>
      <c r="D4666" t="str">
        <f>IF(Tabel_Forespørgsel_fra_Visma28[[#This Row],[SupProd]]=" "," "," - "&amp;Tabel_Forespørgsel_fra_Visma28[[#This Row],[SupProd]])</f>
        <v xml:space="preserve"> </v>
      </c>
      <c r="E4666" t="s">
        <v>16</v>
      </c>
      <c r="F4666" t="str">
        <f>IF(Tabel_Forespørgsel_fra_Visma28[[#This Row],[SupDescr]]=" "," "," - "&amp;Tabel_Forespørgsel_fra_Visma28[[#This Row],[SupDescr]])</f>
        <v xml:space="preserve"> </v>
      </c>
      <c r="G4666" t="s">
        <v>2467</v>
      </c>
      <c r="H4666">
        <v>2</v>
      </c>
      <c r="I4666" t="str">
        <f>IF(A4666=A4665,I4665&amp;CHAR(10)&amp;"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7" spans="1:9" x14ac:dyDescent="0.25">
      <c r="A4667" t="s">
        <v>2490</v>
      </c>
      <c r="B4667">
        <v>70120140</v>
      </c>
      <c r="C4667" t="s">
        <v>16</v>
      </c>
      <c r="D4667" t="str">
        <f>IF(Tabel_Forespørgsel_fra_Visma28[[#This Row],[SupProd]]=" "," "," - "&amp;Tabel_Forespørgsel_fra_Visma28[[#This Row],[SupProd]])</f>
        <v xml:space="preserve"> </v>
      </c>
      <c r="E4667" t="s">
        <v>16</v>
      </c>
      <c r="F4667" t="str">
        <f>IF(Tabel_Forespørgsel_fra_Visma28[[#This Row],[SupDescr]]=" "," "," - "&amp;Tabel_Forespørgsel_fra_Visma28[[#This Row],[SupDescr]])</f>
        <v xml:space="preserve"> </v>
      </c>
      <c r="G4667" t="s">
        <v>2467</v>
      </c>
      <c r="H4667">
        <v>1</v>
      </c>
      <c r="I4667" t="str">
        <f>IF(A4667=A4666,I4666&amp;CHAR(10)&amp;"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8" spans="1:9" x14ac:dyDescent="0.25">
      <c r="A4668" t="s">
        <v>2573</v>
      </c>
      <c r="B4668">
        <v>74762273</v>
      </c>
      <c r="C4668" t="s">
        <v>16</v>
      </c>
      <c r="D4668" t="str">
        <f>IF(Tabel_Forespørgsel_fra_Visma28[[#This Row],[SupProd]]=" "," "," - "&amp;Tabel_Forespørgsel_fra_Visma28[[#This Row],[SupProd]])</f>
        <v xml:space="preserve"> </v>
      </c>
      <c r="E4668" t="s">
        <v>16</v>
      </c>
      <c r="F4668" t="str">
        <f>IF(Tabel_Forespørgsel_fra_Visma28[[#This Row],[SupDescr]]=" "," "," - "&amp;Tabel_Forespørgsel_fra_Visma28[[#This Row],[SupDescr]])</f>
        <v xml:space="preserve"> </v>
      </c>
      <c r="G4668" t="s">
        <v>154</v>
      </c>
      <c r="H4668">
        <v>1</v>
      </c>
      <c r="I4668" t="str">
        <f>IF(A4668=A4667,I4667&amp;CHAR(10)&amp;"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669" spans="1:9" x14ac:dyDescent="0.25">
      <c r="A4669" t="s">
        <v>2787</v>
      </c>
      <c r="B4669">
        <v>75180019</v>
      </c>
      <c r="C4669" t="s">
        <v>16</v>
      </c>
      <c r="D4669" t="str">
        <f>IF(Tabel_Forespørgsel_fra_Visma28[[#This Row],[SupProd]]=" "," "," - "&amp;Tabel_Forespørgsel_fra_Visma28[[#This Row],[SupProd]])</f>
        <v xml:space="preserve"> </v>
      </c>
      <c r="E4669" t="s">
        <v>16</v>
      </c>
      <c r="F4669" t="str">
        <f>IF(Tabel_Forespørgsel_fra_Visma28[[#This Row],[SupDescr]]=" "," "," - "&amp;Tabel_Forespørgsel_fra_Visma28[[#This Row],[SupDescr]])</f>
        <v xml:space="preserve"> </v>
      </c>
      <c r="G4669" t="s">
        <v>2430</v>
      </c>
      <c r="H4669">
        <v>1</v>
      </c>
      <c r="I4669" t="str">
        <f>IF(A4669=A4668,I4668&amp;CHAR(10)&amp;"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0" spans="1:9" x14ac:dyDescent="0.25">
      <c r="A4670" t="s">
        <v>2839</v>
      </c>
      <c r="B4670">
        <v>75180019</v>
      </c>
      <c r="C4670" t="s">
        <v>16</v>
      </c>
      <c r="D4670" t="str">
        <f>IF(Tabel_Forespørgsel_fra_Visma28[[#This Row],[SupProd]]=" "," "," - "&amp;Tabel_Forespørgsel_fra_Visma28[[#This Row],[SupProd]])</f>
        <v xml:space="preserve"> </v>
      </c>
      <c r="E4670" t="s">
        <v>16</v>
      </c>
      <c r="F4670" t="str">
        <f>IF(Tabel_Forespørgsel_fra_Visma28[[#This Row],[SupDescr]]=" "," "," - "&amp;Tabel_Forespørgsel_fra_Visma28[[#This Row],[SupDescr]])</f>
        <v xml:space="preserve"> </v>
      </c>
      <c r="G4670" t="s">
        <v>2430</v>
      </c>
      <c r="H4670">
        <v>1</v>
      </c>
      <c r="I4670" t="str">
        <f>IF(A4670=A4669,I4669&amp;CHAR(10)&amp;"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1" spans="1:9" x14ac:dyDescent="0.25">
      <c r="A4671" t="s">
        <v>4651</v>
      </c>
      <c r="B4671">
        <v>70120140</v>
      </c>
      <c r="C4671" t="s">
        <v>16</v>
      </c>
      <c r="D4671" t="str">
        <f>IF(Tabel_Forespørgsel_fra_Visma28[[#This Row],[SupProd]]=" "," "," - "&amp;Tabel_Forespørgsel_fra_Visma28[[#This Row],[SupProd]])</f>
        <v xml:space="preserve"> </v>
      </c>
      <c r="E4671" t="s">
        <v>16</v>
      </c>
      <c r="F4671" t="str">
        <f>IF(Tabel_Forespørgsel_fra_Visma28[[#This Row],[SupDescr]]=" "," "," - "&amp;Tabel_Forespørgsel_fra_Visma28[[#This Row],[SupDescr]])</f>
        <v xml:space="preserve"> </v>
      </c>
      <c r="G4671" t="s">
        <v>2467</v>
      </c>
      <c r="H4671">
        <v>1</v>
      </c>
      <c r="I4671" t="str">
        <f>IF(A4671=A4670,I4670&amp;CHAR(10)&amp;"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72" spans="1:9" x14ac:dyDescent="0.25">
      <c r="A4672" t="s">
        <v>4652</v>
      </c>
      <c r="B4672">
        <v>70120140</v>
      </c>
      <c r="C4672" t="s">
        <v>16</v>
      </c>
      <c r="D4672" t="str">
        <f>IF(Tabel_Forespørgsel_fra_Visma28[[#This Row],[SupProd]]=" "," "," - "&amp;Tabel_Forespørgsel_fra_Visma28[[#This Row],[SupProd]])</f>
        <v xml:space="preserve"> </v>
      </c>
      <c r="E4672" t="s">
        <v>16</v>
      </c>
      <c r="F4672" t="str">
        <f>IF(Tabel_Forespørgsel_fra_Visma28[[#This Row],[SupDescr]]=" "," "," - "&amp;Tabel_Forespørgsel_fra_Visma28[[#This Row],[SupDescr]])</f>
        <v xml:space="preserve"> </v>
      </c>
      <c r="G4672" t="s">
        <v>2467</v>
      </c>
      <c r="H4672">
        <v>1</v>
      </c>
      <c r="I4672" t="str">
        <f>IF(A4672=A4671,I4671&amp;CHAR(10)&amp;"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73" spans="1:9" x14ac:dyDescent="0.25">
      <c r="A4673" t="s">
        <v>6641</v>
      </c>
      <c r="B4673">
        <v>75180019</v>
      </c>
      <c r="C4673" t="s">
        <v>16</v>
      </c>
      <c r="D4673" t="str">
        <f>IF(Tabel_Forespørgsel_fra_Visma28[[#This Row],[SupProd]]=" "," "," - "&amp;Tabel_Forespørgsel_fra_Visma28[[#This Row],[SupProd]])</f>
        <v xml:space="preserve"> </v>
      </c>
      <c r="E4673" t="s">
        <v>16</v>
      </c>
      <c r="F4673" t="str">
        <f>IF(Tabel_Forespørgsel_fra_Visma28[[#This Row],[SupDescr]]=" "," "," - "&amp;Tabel_Forespørgsel_fra_Visma28[[#This Row],[SupDescr]])</f>
        <v xml:space="preserve"> </v>
      </c>
      <c r="G4673" t="s">
        <v>2430</v>
      </c>
      <c r="H4673">
        <v>1</v>
      </c>
      <c r="I4673" t="str">
        <f>IF(A4673=A4672,I4672&amp;CHAR(10)&amp;"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4" spans="1:9" x14ac:dyDescent="0.25">
      <c r="A4674" t="s">
        <v>8778</v>
      </c>
      <c r="B4674">
        <v>75180019</v>
      </c>
      <c r="C4674" t="s">
        <v>16</v>
      </c>
      <c r="D4674" t="str">
        <f>IF(Tabel_Forespørgsel_fra_Visma28[[#This Row],[SupProd]]=" "," "," - "&amp;Tabel_Forespørgsel_fra_Visma28[[#This Row],[SupProd]])</f>
        <v xml:space="preserve"> </v>
      </c>
      <c r="E4674" t="s">
        <v>16</v>
      </c>
      <c r="F4674" t="str">
        <f>IF(Tabel_Forespørgsel_fra_Visma28[[#This Row],[SupDescr]]=" "," "," - "&amp;Tabel_Forespørgsel_fra_Visma28[[#This Row],[SupDescr]])</f>
        <v xml:space="preserve"> </v>
      </c>
      <c r="G4674" t="s">
        <v>2430</v>
      </c>
      <c r="H4674">
        <v>1</v>
      </c>
      <c r="I4674" t="str">
        <f>IF(A4674=A4673,I4673&amp;CHAR(10)&amp;"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5" spans="1:9" x14ac:dyDescent="0.25">
      <c r="A4675" t="s">
        <v>8889</v>
      </c>
      <c r="B4675">
        <v>75180019</v>
      </c>
      <c r="C4675" t="s">
        <v>16</v>
      </c>
      <c r="D4675" t="str">
        <f>IF(Tabel_Forespørgsel_fra_Visma28[[#This Row],[SupProd]]=" "," "," - "&amp;Tabel_Forespørgsel_fra_Visma28[[#This Row],[SupProd]])</f>
        <v xml:space="preserve"> </v>
      </c>
      <c r="E4675" t="s">
        <v>16</v>
      </c>
      <c r="F4675" t="str">
        <f>IF(Tabel_Forespørgsel_fra_Visma28[[#This Row],[SupDescr]]=" "," "," - "&amp;Tabel_Forespørgsel_fra_Visma28[[#This Row],[SupDescr]])</f>
        <v xml:space="preserve"> </v>
      </c>
      <c r="G4675" t="s">
        <v>2430</v>
      </c>
      <c r="H4675">
        <v>1</v>
      </c>
      <c r="I4675" t="str">
        <f>IF(A4675=A4674,I4674&amp;CHAR(10)&amp;"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6" spans="1:9" x14ac:dyDescent="0.25">
      <c r="A4676" t="s">
        <v>11411</v>
      </c>
      <c r="B4676">
        <v>75180019</v>
      </c>
      <c r="C4676" t="s">
        <v>16</v>
      </c>
      <c r="D4676" t="str">
        <f>IF(Tabel_Forespørgsel_fra_Visma28[[#This Row],[SupProd]]=" "," "," - "&amp;Tabel_Forespørgsel_fra_Visma28[[#This Row],[SupProd]])</f>
        <v xml:space="preserve"> </v>
      </c>
      <c r="E4676" t="s">
        <v>16</v>
      </c>
      <c r="F4676" t="str">
        <f>IF(Tabel_Forespørgsel_fra_Visma28[[#This Row],[SupDescr]]=" "," "," - "&amp;Tabel_Forespørgsel_fra_Visma28[[#This Row],[SupDescr]])</f>
        <v xml:space="preserve"> </v>
      </c>
      <c r="G4676" t="s">
        <v>2430</v>
      </c>
      <c r="H4676">
        <v>1</v>
      </c>
      <c r="I4676" t="str">
        <f>IF(A4676=A4675,I4675&amp;CHAR(10)&amp;"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7" spans="1:9" x14ac:dyDescent="0.25">
      <c r="A4677" t="s">
        <v>10654</v>
      </c>
      <c r="B4677">
        <v>75180019</v>
      </c>
      <c r="C4677" t="s">
        <v>16</v>
      </c>
      <c r="D4677" t="str">
        <f>IF(Tabel_Forespørgsel_fra_Visma28[[#This Row],[SupProd]]=" "," "," - "&amp;Tabel_Forespørgsel_fra_Visma28[[#This Row],[SupProd]])</f>
        <v xml:space="preserve"> </v>
      </c>
      <c r="E4677" t="s">
        <v>16</v>
      </c>
      <c r="F4677" t="str">
        <f>IF(Tabel_Forespørgsel_fra_Visma28[[#This Row],[SupDescr]]=" "," "," - "&amp;Tabel_Forespørgsel_fra_Visma28[[#This Row],[SupDescr]])</f>
        <v xml:space="preserve"> </v>
      </c>
      <c r="G4677" t="s">
        <v>2430</v>
      </c>
      <c r="H4677">
        <v>1</v>
      </c>
      <c r="I4677" t="str">
        <f>IF(A4677=A4676,I4676&amp;CHAR(10)&amp;"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8" spans="1:9" x14ac:dyDescent="0.25">
      <c r="A4678" t="s">
        <v>11412</v>
      </c>
      <c r="B4678">
        <v>75180019</v>
      </c>
      <c r="C4678" t="s">
        <v>16</v>
      </c>
      <c r="D4678" t="str">
        <f>IF(Tabel_Forespørgsel_fra_Visma28[[#This Row],[SupProd]]=" "," "," - "&amp;Tabel_Forespørgsel_fra_Visma28[[#This Row],[SupProd]])</f>
        <v xml:space="preserve"> </v>
      </c>
      <c r="E4678" t="s">
        <v>16</v>
      </c>
      <c r="F4678" t="str">
        <f>IF(Tabel_Forespørgsel_fra_Visma28[[#This Row],[SupDescr]]=" "," "," - "&amp;Tabel_Forespørgsel_fra_Visma28[[#This Row],[SupDescr]])</f>
        <v xml:space="preserve"> </v>
      </c>
      <c r="G4678" t="s">
        <v>2430</v>
      </c>
      <c r="H4678">
        <v>1</v>
      </c>
      <c r="I4678" t="str">
        <f>IF(A4678=A4677,I4677&amp;CHAR(10)&amp;"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9" spans="1:9" x14ac:dyDescent="0.25">
      <c r="A4679" t="s">
        <v>11406</v>
      </c>
      <c r="B4679">
        <v>75180019</v>
      </c>
      <c r="C4679" t="s">
        <v>16</v>
      </c>
      <c r="D4679" t="str">
        <f>IF(Tabel_Forespørgsel_fra_Visma28[[#This Row],[SupProd]]=" "," "," - "&amp;Tabel_Forespørgsel_fra_Visma28[[#This Row],[SupProd]])</f>
        <v xml:space="preserve"> </v>
      </c>
      <c r="E4679" t="s">
        <v>16</v>
      </c>
      <c r="F4679" t="str">
        <f>IF(Tabel_Forespørgsel_fra_Visma28[[#This Row],[SupDescr]]=" "," "," - "&amp;Tabel_Forespørgsel_fra_Visma28[[#This Row],[SupDescr]])</f>
        <v xml:space="preserve"> </v>
      </c>
      <c r="G4679" t="s">
        <v>2430</v>
      </c>
      <c r="H4679">
        <v>1</v>
      </c>
      <c r="I4679" t="str">
        <f>IF(A4679=A4678,I4678&amp;CHAR(10)&amp;"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0" spans="1:9" x14ac:dyDescent="0.25">
      <c r="A4680" t="s">
        <v>10653</v>
      </c>
      <c r="B4680">
        <v>75180019</v>
      </c>
      <c r="C4680" t="s">
        <v>16</v>
      </c>
      <c r="D4680" t="str">
        <f>IF(Tabel_Forespørgsel_fra_Visma28[[#This Row],[SupProd]]=" "," "," - "&amp;Tabel_Forespørgsel_fra_Visma28[[#This Row],[SupProd]])</f>
        <v xml:space="preserve"> </v>
      </c>
      <c r="E4680" t="s">
        <v>16</v>
      </c>
      <c r="F4680" t="str">
        <f>IF(Tabel_Forespørgsel_fra_Visma28[[#This Row],[SupDescr]]=" "," "," - "&amp;Tabel_Forespørgsel_fra_Visma28[[#This Row],[SupDescr]])</f>
        <v xml:space="preserve"> </v>
      </c>
      <c r="G4680" t="s">
        <v>2430</v>
      </c>
      <c r="H4680">
        <v>1</v>
      </c>
      <c r="I4680" t="str">
        <f>IF(A4680=A4679,I4679&amp;CHAR(10)&amp;"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1" spans="1:9" x14ac:dyDescent="0.25">
      <c r="A4681" t="s">
        <v>11409</v>
      </c>
      <c r="B4681">
        <v>75180019</v>
      </c>
      <c r="C4681" t="s">
        <v>16</v>
      </c>
      <c r="D4681" t="str">
        <f>IF(Tabel_Forespørgsel_fra_Visma28[[#This Row],[SupProd]]=" "," "," - "&amp;Tabel_Forespørgsel_fra_Visma28[[#This Row],[SupProd]])</f>
        <v xml:space="preserve"> </v>
      </c>
      <c r="E4681" t="s">
        <v>16</v>
      </c>
      <c r="F4681" t="str">
        <f>IF(Tabel_Forespørgsel_fra_Visma28[[#This Row],[SupDescr]]=" "," "," - "&amp;Tabel_Forespørgsel_fra_Visma28[[#This Row],[SupDescr]])</f>
        <v xml:space="preserve"> </v>
      </c>
      <c r="G4681" t="s">
        <v>2430</v>
      </c>
      <c r="H4681">
        <v>1</v>
      </c>
      <c r="I4681" t="str">
        <f>IF(A4681=A4680,I4680&amp;CHAR(10)&amp;"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2" spans="1:9" x14ac:dyDescent="0.25">
      <c r="A4682" t="s">
        <v>11410</v>
      </c>
      <c r="B4682">
        <v>75180019</v>
      </c>
      <c r="C4682" t="s">
        <v>16</v>
      </c>
      <c r="D4682" t="str">
        <f>IF(Tabel_Forespørgsel_fra_Visma28[[#This Row],[SupProd]]=" "," "," - "&amp;Tabel_Forespørgsel_fra_Visma28[[#This Row],[SupProd]])</f>
        <v xml:space="preserve"> </v>
      </c>
      <c r="E4682" t="s">
        <v>16</v>
      </c>
      <c r="F4682" t="str">
        <f>IF(Tabel_Forespørgsel_fra_Visma28[[#This Row],[SupDescr]]=" "," "," - "&amp;Tabel_Forespørgsel_fra_Visma28[[#This Row],[SupDescr]])</f>
        <v xml:space="preserve"> </v>
      </c>
      <c r="G4682" t="s">
        <v>2430</v>
      </c>
      <c r="H4682">
        <v>1</v>
      </c>
      <c r="I4682" t="str">
        <f>IF(A4682=A4681,I4681&amp;CHAR(10)&amp;"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3" spans="1:9" x14ac:dyDescent="0.25">
      <c r="A4683" t="s">
        <v>11407</v>
      </c>
      <c r="B4683">
        <v>75180019</v>
      </c>
      <c r="C4683" t="s">
        <v>16</v>
      </c>
      <c r="D4683" t="str">
        <f>IF(Tabel_Forespørgsel_fra_Visma28[[#This Row],[SupProd]]=" "," "," - "&amp;Tabel_Forespørgsel_fra_Visma28[[#This Row],[SupProd]])</f>
        <v xml:space="preserve"> </v>
      </c>
      <c r="E4683" t="s">
        <v>16</v>
      </c>
      <c r="F4683" t="str">
        <f>IF(Tabel_Forespørgsel_fra_Visma28[[#This Row],[SupDescr]]=" "," "," - "&amp;Tabel_Forespørgsel_fra_Visma28[[#This Row],[SupDescr]])</f>
        <v xml:space="preserve"> </v>
      </c>
      <c r="G4683" t="s">
        <v>2430</v>
      </c>
      <c r="H4683">
        <v>1</v>
      </c>
      <c r="I4683" t="str">
        <f>IF(A4683=A4682,I4682&amp;CHAR(10)&amp;"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4" spans="1:9" x14ac:dyDescent="0.25">
      <c r="A4684" t="s">
        <v>11558</v>
      </c>
      <c r="B4684">
        <v>75180019</v>
      </c>
      <c r="C4684" t="s">
        <v>16</v>
      </c>
      <c r="D4684" t="str">
        <f>IF(Tabel_Forespørgsel_fra_Visma28[[#This Row],[SupProd]]=" "," "," - "&amp;Tabel_Forespørgsel_fra_Visma28[[#This Row],[SupProd]])</f>
        <v xml:space="preserve"> </v>
      </c>
      <c r="E4684" t="s">
        <v>16</v>
      </c>
      <c r="F4684" t="str">
        <f>IF(Tabel_Forespørgsel_fra_Visma28[[#This Row],[SupDescr]]=" "," "," - "&amp;Tabel_Forespørgsel_fra_Visma28[[#This Row],[SupDescr]])</f>
        <v xml:space="preserve"> </v>
      </c>
      <c r="G4684" t="s">
        <v>2430</v>
      </c>
      <c r="H4684">
        <v>1</v>
      </c>
      <c r="I4684" t="str">
        <f>IF(A4684=A4683,I4683&amp;CHAR(10)&amp;"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5" spans="1:9" x14ac:dyDescent="0.25">
      <c r="A4685" t="s">
        <v>11557</v>
      </c>
      <c r="B4685">
        <v>75180019</v>
      </c>
      <c r="C4685" t="s">
        <v>16</v>
      </c>
      <c r="D4685" t="str">
        <f>IF(Tabel_Forespørgsel_fra_Visma28[[#This Row],[SupProd]]=" "," "," - "&amp;Tabel_Forespørgsel_fra_Visma28[[#This Row],[SupProd]])</f>
        <v xml:space="preserve"> </v>
      </c>
      <c r="E4685" t="s">
        <v>16</v>
      </c>
      <c r="F4685" t="str">
        <f>IF(Tabel_Forespørgsel_fra_Visma28[[#This Row],[SupDescr]]=" "," "," - "&amp;Tabel_Forespørgsel_fra_Visma28[[#This Row],[SupDescr]])</f>
        <v xml:space="preserve"> </v>
      </c>
      <c r="G4685" t="s">
        <v>2430</v>
      </c>
      <c r="H4685">
        <v>1</v>
      </c>
      <c r="I4685" t="str">
        <f>IF(A4685=A4684,I4684&amp;CHAR(10)&amp;"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6" spans="1:9" x14ac:dyDescent="0.25">
      <c r="A4686" t="s">
        <v>11556</v>
      </c>
      <c r="B4686">
        <v>75180019</v>
      </c>
      <c r="C4686" t="s">
        <v>16</v>
      </c>
      <c r="D4686" t="str">
        <f>IF(Tabel_Forespørgsel_fra_Visma28[[#This Row],[SupProd]]=" "," "," - "&amp;Tabel_Forespørgsel_fra_Visma28[[#This Row],[SupProd]])</f>
        <v xml:space="preserve"> </v>
      </c>
      <c r="E4686" t="s">
        <v>16</v>
      </c>
      <c r="F4686" t="str">
        <f>IF(Tabel_Forespørgsel_fra_Visma28[[#This Row],[SupDescr]]=" "," "," - "&amp;Tabel_Forespørgsel_fra_Visma28[[#This Row],[SupDescr]])</f>
        <v xml:space="preserve"> </v>
      </c>
      <c r="G4686" t="s">
        <v>2430</v>
      </c>
      <c r="H4686">
        <v>1</v>
      </c>
      <c r="I4686" t="str">
        <f>IF(A4686=A4685,I4685&amp;CHAR(10)&amp;"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7" spans="1:9" x14ac:dyDescent="0.25">
      <c r="A4687" t="s">
        <v>2973</v>
      </c>
      <c r="B4687">
        <v>75180019</v>
      </c>
      <c r="C4687" t="s">
        <v>16</v>
      </c>
      <c r="D4687" t="str">
        <f>IF(Tabel_Forespørgsel_fra_Visma28[[#This Row],[SupProd]]=" "," "," - "&amp;Tabel_Forespørgsel_fra_Visma28[[#This Row],[SupProd]])</f>
        <v xml:space="preserve"> </v>
      </c>
      <c r="E4687" t="s">
        <v>16</v>
      </c>
      <c r="F4687" t="str">
        <f>IF(Tabel_Forespørgsel_fra_Visma28[[#This Row],[SupDescr]]=" "," "," - "&amp;Tabel_Forespørgsel_fra_Visma28[[#This Row],[SupDescr]])</f>
        <v xml:space="preserve"> </v>
      </c>
      <c r="G4687" t="s">
        <v>2430</v>
      </c>
      <c r="H4687">
        <v>1</v>
      </c>
      <c r="I4687" t="str">
        <f>IF(A4687=A4686,I4686&amp;CHAR(10)&amp;"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8" spans="1:9" x14ac:dyDescent="0.25">
      <c r="A4688" t="s">
        <v>2974</v>
      </c>
      <c r="B4688">
        <v>75180019</v>
      </c>
      <c r="C4688" t="s">
        <v>16</v>
      </c>
      <c r="D4688" t="str">
        <f>IF(Tabel_Forespørgsel_fra_Visma28[[#This Row],[SupProd]]=" "," "," - "&amp;Tabel_Forespørgsel_fra_Visma28[[#This Row],[SupProd]])</f>
        <v xml:space="preserve"> </v>
      </c>
      <c r="E4688" t="s">
        <v>16</v>
      </c>
      <c r="F4688" t="str">
        <f>IF(Tabel_Forespørgsel_fra_Visma28[[#This Row],[SupDescr]]=" "," "," - "&amp;Tabel_Forespørgsel_fra_Visma28[[#This Row],[SupDescr]])</f>
        <v xml:space="preserve"> </v>
      </c>
      <c r="G4688" t="s">
        <v>2430</v>
      </c>
      <c r="H4688">
        <v>1</v>
      </c>
      <c r="I4688" t="str">
        <f>IF(A4688=A4687,I4687&amp;CHAR(10)&amp;"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9" spans="1:9" x14ac:dyDescent="0.25">
      <c r="A4689" t="s">
        <v>3210</v>
      </c>
      <c r="B4689">
        <v>75196500</v>
      </c>
      <c r="C4689" t="s">
        <v>16</v>
      </c>
      <c r="D4689" t="str">
        <f>IF(Tabel_Forespørgsel_fra_Visma28[[#This Row],[SupProd]]=" "," "," - "&amp;Tabel_Forespørgsel_fra_Visma28[[#This Row],[SupProd]])</f>
        <v xml:space="preserve"> </v>
      </c>
      <c r="E4689" t="s">
        <v>16</v>
      </c>
      <c r="F4689" t="str">
        <f>IF(Tabel_Forespørgsel_fra_Visma28[[#This Row],[SupDescr]]=" "," "," - "&amp;Tabel_Forespørgsel_fra_Visma28[[#This Row],[SupDescr]])</f>
        <v xml:space="preserve"> </v>
      </c>
      <c r="G4689" t="s">
        <v>2425</v>
      </c>
      <c r="H4689">
        <v>1</v>
      </c>
      <c r="I4689" t="str">
        <f>IF(A4689=A4688,I4688&amp;CHAR(10)&amp;"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690" spans="1:9" x14ac:dyDescent="0.25">
      <c r="A4690" t="s">
        <v>3232</v>
      </c>
      <c r="B4690">
        <v>75196500</v>
      </c>
      <c r="C4690" t="s">
        <v>16</v>
      </c>
      <c r="D4690" t="str">
        <f>IF(Tabel_Forespørgsel_fra_Visma28[[#This Row],[SupProd]]=" "," "," - "&amp;Tabel_Forespørgsel_fra_Visma28[[#This Row],[SupProd]])</f>
        <v xml:space="preserve"> </v>
      </c>
      <c r="E4690" t="s">
        <v>16</v>
      </c>
      <c r="F4690" t="str">
        <f>IF(Tabel_Forespørgsel_fra_Visma28[[#This Row],[SupDescr]]=" "," "," - "&amp;Tabel_Forespørgsel_fra_Visma28[[#This Row],[SupDescr]])</f>
        <v xml:space="preserve"> </v>
      </c>
      <c r="G4690" t="s">
        <v>2425</v>
      </c>
      <c r="H4690">
        <v>1</v>
      </c>
      <c r="I4690" t="str">
        <f>IF(A4690=A4689,I4689&amp;CHAR(10)&amp;"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691" spans="1:9" x14ac:dyDescent="0.25">
      <c r="A4691" t="s">
        <v>3211</v>
      </c>
      <c r="B4691">
        <v>75196500</v>
      </c>
      <c r="C4691" t="s">
        <v>16</v>
      </c>
      <c r="D4691" t="str">
        <f>IF(Tabel_Forespørgsel_fra_Visma28[[#This Row],[SupProd]]=" "," "," - "&amp;Tabel_Forespørgsel_fra_Visma28[[#This Row],[SupProd]])</f>
        <v xml:space="preserve"> </v>
      </c>
      <c r="E4691" t="s">
        <v>16</v>
      </c>
      <c r="F4691" t="str">
        <f>IF(Tabel_Forespørgsel_fra_Visma28[[#This Row],[SupDescr]]=" "," "," - "&amp;Tabel_Forespørgsel_fra_Visma28[[#This Row],[SupDescr]])</f>
        <v xml:space="preserve"> </v>
      </c>
      <c r="G4691" t="s">
        <v>2425</v>
      </c>
      <c r="H4691">
        <v>1</v>
      </c>
      <c r="I4691" t="str">
        <f>IF(A4691=A4690,I4690&amp;CHAR(10)&amp;"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692" spans="1:9" x14ac:dyDescent="0.25">
      <c r="A4692" t="s">
        <v>2879</v>
      </c>
      <c r="B4692">
        <v>75180019</v>
      </c>
      <c r="C4692" t="s">
        <v>16</v>
      </c>
      <c r="D4692" t="str">
        <f>IF(Tabel_Forespørgsel_fra_Visma28[[#This Row],[SupProd]]=" "," "," - "&amp;Tabel_Forespørgsel_fra_Visma28[[#This Row],[SupProd]])</f>
        <v xml:space="preserve"> </v>
      </c>
      <c r="E4692" t="s">
        <v>16</v>
      </c>
      <c r="F4692" t="str">
        <f>IF(Tabel_Forespørgsel_fra_Visma28[[#This Row],[SupDescr]]=" "," "," - "&amp;Tabel_Forespørgsel_fra_Visma28[[#This Row],[SupDescr]])</f>
        <v xml:space="preserve"> </v>
      </c>
      <c r="G4692" t="s">
        <v>2430</v>
      </c>
      <c r="H4692">
        <v>1</v>
      </c>
      <c r="I4692" t="str">
        <f>IF(A4692=A4691,I4691&amp;CHAR(10)&amp;"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93" spans="1:9" x14ac:dyDescent="0.25">
      <c r="A4693" t="s">
        <v>2836</v>
      </c>
      <c r="B4693">
        <v>75180019</v>
      </c>
      <c r="C4693" t="s">
        <v>16</v>
      </c>
      <c r="D4693" t="str">
        <f>IF(Tabel_Forespørgsel_fra_Visma28[[#This Row],[SupProd]]=" "," "," - "&amp;Tabel_Forespørgsel_fra_Visma28[[#This Row],[SupProd]])</f>
        <v xml:space="preserve"> </v>
      </c>
      <c r="E4693" t="s">
        <v>16</v>
      </c>
      <c r="F4693" t="str">
        <f>IF(Tabel_Forespørgsel_fra_Visma28[[#This Row],[SupDescr]]=" "," "," - "&amp;Tabel_Forespørgsel_fra_Visma28[[#This Row],[SupDescr]])</f>
        <v xml:space="preserve"> </v>
      </c>
      <c r="G4693" t="s">
        <v>2430</v>
      </c>
      <c r="H4693">
        <v>1</v>
      </c>
      <c r="I4693" t="str">
        <f>IF(A4693=A4692,I4692&amp;CHAR(10)&amp;"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94" spans="1:9" x14ac:dyDescent="0.25">
      <c r="A4694" t="s">
        <v>4179</v>
      </c>
      <c r="B4694">
        <v>75211662</v>
      </c>
      <c r="C4694" t="s">
        <v>16</v>
      </c>
      <c r="D4694" t="str">
        <f>IF(Tabel_Forespørgsel_fra_Visma28[[#This Row],[SupProd]]=" "," "," - "&amp;Tabel_Forespørgsel_fra_Visma28[[#This Row],[SupProd]])</f>
        <v xml:space="preserve"> </v>
      </c>
      <c r="E4694" t="s">
        <v>16</v>
      </c>
      <c r="F4694" t="str">
        <f>IF(Tabel_Forespørgsel_fra_Visma28[[#This Row],[SupDescr]]=" "," "," - "&amp;Tabel_Forespørgsel_fra_Visma28[[#This Row],[SupDescr]])</f>
        <v xml:space="preserve"> </v>
      </c>
      <c r="G4694" t="s">
        <v>7015</v>
      </c>
      <c r="H4694">
        <v>1</v>
      </c>
      <c r="I4694" t="str">
        <f>IF(A4694=A4693,I4693&amp;CHAR(10)&amp;"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695" spans="1:9" x14ac:dyDescent="0.25">
      <c r="A4695" t="s">
        <v>4177</v>
      </c>
      <c r="B4695">
        <v>75211662</v>
      </c>
      <c r="C4695" t="s">
        <v>16</v>
      </c>
      <c r="D4695" t="str">
        <f>IF(Tabel_Forespørgsel_fra_Visma28[[#This Row],[SupProd]]=" "," "," - "&amp;Tabel_Forespørgsel_fra_Visma28[[#This Row],[SupProd]])</f>
        <v xml:space="preserve"> </v>
      </c>
      <c r="E4695" t="s">
        <v>16</v>
      </c>
      <c r="F4695" t="str">
        <f>IF(Tabel_Forespørgsel_fra_Visma28[[#This Row],[SupDescr]]=" "," "," - "&amp;Tabel_Forespørgsel_fra_Visma28[[#This Row],[SupDescr]])</f>
        <v xml:space="preserve"> </v>
      </c>
      <c r="G4695" t="s">
        <v>7015</v>
      </c>
      <c r="H4695">
        <v>1</v>
      </c>
      <c r="I4695" t="str">
        <f>IF(A4695=A4694,I4694&amp;CHAR(10)&amp;"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696" spans="1:9" x14ac:dyDescent="0.25">
      <c r="A4696" t="s">
        <v>4056</v>
      </c>
      <c r="B4696">
        <v>75196500</v>
      </c>
      <c r="C4696" t="s">
        <v>16</v>
      </c>
      <c r="D4696" t="str">
        <f>IF(Tabel_Forespørgsel_fra_Visma28[[#This Row],[SupProd]]=" "," "," - "&amp;Tabel_Forespørgsel_fra_Visma28[[#This Row],[SupProd]])</f>
        <v xml:space="preserve"> </v>
      </c>
      <c r="E4696" t="s">
        <v>16</v>
      </c>
      <c r="F4696" t="str">
        <f>IF(Tabel_Forespørgsel_fra_Visma28[[#This Row],[SupDescr]]=" "," "," - "&amp;Tabel_Forespørgsel_fra_Visma28[[#This Row],[SupDescr]])</f>
        <v xml:space="preserve"> </v>
      </c>
      <c r="G4696" t="s">
        <v>2425</v>
      </c>
      <c r="H4696">
        <v>1</v>
      </c>
      <c r="I4696" t="str">
        <f>IF(A4696=A4695,I4695&amp;CHAR(10)&amp;"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697" spans="1:9" x14ac:dyDescent="0.25">
      <c r="A4697" t="s">
        <v>4567</v>
      </c>
      <c r="B4697">
        <v>75211662</v>
      </c>
      <c r="C4697" t="s">
        <v>16</v>
      </c>
      <c r="D4697" t="str">
        <f>IF(Tabel_Forespørgsel_fra_Visma28[[#This Row],[SupProd]]=" "," "," - "&amp;Tabel_Forespørgsel_fra_Visma28[[#This Row],[SupProd]])</f>
        <v xml:space="preserve"> </v>
      </c>
      <c r="E4697" t="s">
        <v>16</v>
      </c>
      <c r="F4697" t="str">
        <f>IF(Tabel_Forespørgsel_fra_Visma28[[#This Row],[SupDescr]]=" "," "," - "&amp;Tabel_Forespørgsel_fra_Visma28[[#This Row],[SupDescr]])</f>
        <v xml:space="preserve"> </v>
      </c>
      <c r="G4697" t="s">
        <v>7015</v>
      </c>
      <c r="H4697">
        <v>1</v>
      </c>
      <c r="I4697" t="str">
        <f>IF(A4697=A4696,I4696&amp;CHAR(10)&amp;"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698" spans="1:9" x14ac:dyDescent="0.25">
      <c r="A4698" t="s">
        <v>4803</v>
      </c>
      <c r="B4698">
        <v>75180019</v>
      </c>
      <c r="C4698" t="s">
        <v>16</v>
      </c>
      <c r="D4698" t="str">
        <f>IF(Tabel_Forespørgsel_fra_Visma28[[#This Row],[SupProd]]=" "," "," - "&amp;Tabel_Forespørgsel_fra_Visma28[[#This Row],[SupProd]])</f>
        <v xml:space="preserve"> </v>
      </c>
      <c r="E4698" t="s">
        <v>16</v>
      </c>
      <c r="F4698" t="str">
        <f>IF(Tabel_Forespørgsel_fra_Visma28[[#This Row],[SupDescr]]=" "," "," - "&amp;Tabel_Forespørgsel_fra_Visma28[[#This Row],[SupDescr]])</f>
        <v xml:space="preserve"> </v>
      </c>
      <c r="G4698" t="s">
        <v>2430</v>
      </c>
      <c r="H4698">
        <v>1</v>
      </c>
      <c r="I4698" t="str">
        <f>IF(A4698=A4697,I4697&amp;CHAR(10)&amp;"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99" spans="1:9" x14ac:dyDescent="0.25">
      <c r="A4699" t="s">
        <v>4808</v>
      </c>
      <c r="B4699">
        <v>75196500</v>
      </c>
      <c r="C4699" t="s">
        <v>16</v>
      </c>
      <c r="D4699" t="str">
        <f>IF(Tabel_Forespørgsel_fra_Visma28[[#This Row],[SupProd]]=" "," "," - "&amp;Tabel_Forespørgsel_fra_Visma28[[#This Row],[SupProd]])</f>
        <v xml:space="preserve"> </v>
      </c>
      <c r="E4699" t="s">
        <v>16</v>
      </c>
      <c r="F4699" t="str">
        <f>IF(Tabel_Forespørgsel_fra_Visma28[[#This Row],[SupDescr]]=" "," "," - "&amp;Tabel_Forespørgsel_fra_Visma28[[#This Row],[SupDescr]])</f>
        <v xml:space="preserve"> </v>
      </c>
      <c r="G4699" t="s">
        <v>2425</v>
      </c>
      <c r="H4699">
        <v>1</v>
      </c>
      <c r="I4699" t="str">
        <f>IF(A4699=A4698,I4698&amp;CHAR(10)&amp;"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0" spans="1:9" x14ac:dyDescent="0.25">
      <c r="A4700" t="s">
        <v>7239</v>
      </c>
      <c r="B4700">
        <v>75196500</v>
      </c>
      <c r="C4700" t="s">
        <v>16</v>
      </c>
      <c r="D4700" t="str">
        <f>IF(Tabel_Forespørgsel_fra_Visma28[[#This Row],[SupProd]]=" "," "," - "&amp;Tabel_Forespørgsel_fra_Visma28[[#This Row],[SupProd]])</f>
        <v xml:space="preserve"> </v>
      </c>
      <c r="E4700" t="s">
        <v>16</v>
      </c>
      <c r="F4700" t="str">
        <f>IF(Tabel_Forespørgsel_fra_Visma28[[#This Row],[SupDescr]]=" "," "," - "&amp;Tabel_Forespørgsel_fra_Visma28[[#This Row],[SupDescr]])</f>
        <v xml:space="preserve"> </v>
      </c>
      <c r="G4700" t="s">
        <v>2425</v>
      </c>
      <c r="H4700">
        <v>1</v>
      </c>
      <c r="I4700" t="str">
        <f>IF(A4700=A4699,I4699&amp;CHAR(10)&amp;"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1" spans="1:9" x14ac:dyDescent="0.25">
      <c r="A4701" t="s">
        <v>2614</v>
      </c>
      <c r="B4701">
        <v>74762273</v>
      </c>
      <c r="C4701" t="s">
        <v>16</v>
      </c>
      <c r="D4701" t="str">
        <f>IF(Tabel_Forespørgsel_fra_Visma28[[#This Row],[SupProd]]=" "," "," - "&amp;Tabel_Forespørgsel_fra_Visma28[[#This Row],[SupProd]])</f>
        <v xml:space="preserve"> </v>
      </c>
      <c r="E4701" t="s">
        <v>16</v>
      </c>
      <c r="F4701" t="str">
        <f>IF(Tabel_Forespørgsel_fra_Visma28[[#This Row],[SupDescr]]=" "," "," - "&amp;Tabel_Forespørgsel_fra_Visma28[[#This Row],[SupDescr]])</f>
        <v xml:space="preserve"> </v>
      </c>
      <c r="G4701" t="s">
        <v>154</v>
      </c>
      <c r="H4701">
        <v>1</v>
      </c>
      <c r="I4701" t="str">
        <f>IF(A4701=A4700,I4700&amp;CHAR(10)&amp;"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702" spans="1:9" x14ac:dyDescent="0.25">
      <c r="A4702" t="s">
        <v>3205</v>
      </c>
      <c r="B4702">
        <v>75196500</v>
      </c>
      <c r="C4702" t="s">
        <v>16</v>
      </c>
      <c r="D4702" t="str">
        <f>IF(Tabel_Forespørgsel_fra_Visma28[[#This Row],[SupProd]]=" "," "," - "&amp;Tabel_Forespørgsel_fra_Visma28[[#This Row],[SupProd]])</f>
        <v xml:space="preserve"> </v>
      </c>
      <c r="E4702" t="s">
        <v>16</v>
      </c>
      <c r="F4702" t="str">
        <f>IF(Tabel_Forespørgsel_fra_Visma28[[#This Row],[SupDescr]]=" "," "," - "&amp;Tabel_Forespørgsel_fra_Visma28[[#This Row],[SupDescr]])</f>
        <v xml:space="preserve"> </v>
      </c>
      <c r="G4702" t="s">
        <v>2425</v>
      </c>
      <c r="H4702">
        <v>1</v>
      </c>
      <c r="I4702" t="str">
        <f>IF(A4702=A4701,I4701&amp;CHAR(10)&amp;"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3" spans="1:9" x14ac:dyDescent="0.25">
      <c r="A4703" t="s">
        <v>3206</v>
      </c>
      <c r="B4703">
        <v>75196500</v>
      </c>
      <c r="C4703" t="s">
        <v>16</v>
      </c>
      <c r="D4703" t="str">
        <f>IF(Tabel_Forespørgsel_fra_Visma28[[#This Row],[SupProd]]=" "," "," - "&amp;Tabel_Forespørgsel_fra_Visma28[[#This Row],[SupProd]])</f>
        <v xml:space="preserve"> </v>
      </c>
      <c r="E4703" t="s">
        <v>16</v>
      </c>
      <c r="F4703" t="str">
        <f>IF(Tabel_Forespørgsel_fra_Visma28[[#This Row],[SupDescr]]=" "," "," - "&amp;Tabel_Forespørgsel_fra_Visma28[[#This Row],[SupDescr]])</f>
        <v xml:space="preserve"> </v>
      </c>
      <c r="G4703" t="s">
        <v>2425</v>
      </c>
      <c r="H4703">
        <v>1</v>
      </c>
      <c r="I4703" t="str">
        <f>IF(A4703=A4702,I4702&amp;CHAR(10)&amp;"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4" spans="1:9" x14ac:dyDescent="0.25">
      <c r="A4704" t="s">
        <v>3207</v>
      </c>
      <c r="B4704">
        <v>75196500</v>
      </c>
      <c r="C4704" t="s">
        <v>16</v>
      </c>
      <c r="D4704" t="str">
        <f>IF(Tabel_Forespørgsel_fra_Visma28[[#This Row],[SupProd]]=" "," "," - "&amp;Tabel_Forespørgsel_fra_Visma28[[#This Row],[SupProd]])</f>
        <v xml:space="preserve"> </v>
      </c>
      <c r="E4704" t="s">
        <v>16</v>
      </c>
      <c r="F4704" t="str">
        <f>IF(Tabel_Forespørgsel_fra_Visma28[[#This Row],[SupDescr]]=" "," "," - "&amp;Tabel_Forespørgsel_fra_Visma28[[#This Row],[SupDescr]])</f>
        <v xml:space="preserve"> </v>
      </c>
      <c r="G4704" t="s">
        <v>2425</v>
      </c>
      <c r="H4704">
        <v>1</v>
      </c>
      <c r="I4704" t="str">
        <f>IF(A4704=A4703,I4703&amp;CHAR(10)&amp;"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5" spans="1:9" x14ac:dyDescent="0.25">
      <c r="A4705" t="s">
        <v>3208</v>
      </c>
      <c r="B4705">
        <v>75196500</v>
      </c>
      <c r="C4705" t="s">
        <v>16</v>
      </c>
      <c r="D4705" t="str">
        <f>IF(Tabel_Forespørgsel_fra_Visma28[[#This Row],[SupProd]]=" "," "," - "&amp;Tabel_Forespørgsel_fra_Visma28[[#This Row],[SupProd]])</f>
        <v xml:space="preserve"> </v>
      </c>
      <c r="E4705" t="s">
        <v>16</v>
      </c>
      <c r="F4705" t="str">
        <f>IF(Tabel_Forespørgsel_fra_Visma28[[#This Row],[SupDescr]]=" "," "," - "&amp;Tabel_Forespørgsel_fra_Visma28[[#This Row],[SupDescr]])</f>
        <v xml:space="preserve"> </v>
      </c>
      <c r="G4705" t="s">
        <v>2425</v>
      </c>
      <c r="H4705">
        <v>1</v>
      </c>
      <c r="I4705" t="str">
        <f>IF(A4705=A4704,I4704&amp;CHAR(10)&amp;"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6" spans="1:9" x14ac:dyDescent="0.25">
      <c r="A4706" t="s">
        <v>3197</v>
      </c>
      <c r="B4706">
        <v>75196500</v>
      </c>
      <c r="C4706" t="s">
        <v>16</v>
      </c>
      <c r="D4706" t="str">
        <f>IF(Tabel_Forespørgsel_fra_Visma28[[#This Row],[SupProd]]=" "," "," - "&amp;Tabel_Forespørgsel_fra_Visma28[[#This Row],[SupProd]])</f>
        <v xml:space="preserve"> </v>
      </c>
      <c r="E4706" t="s">
        <v>16</v>
      </c>
      <c r="F4706" t="str">
        <f>IF(Tabel_Forespørgsel_fra_Visma28[[#This Row],[SupDescr]]=" "," "," - "&amp;Tabel_Forespørgsel_fra_Visma28[[#This Row],[SupDescr]])</f>
        <v xml:space="preserve"> </v>
      </c>
      <c r="G4706" t="s">
        <v>2425</v>
      </c>
      <c r="H4706">
        <v>1</v>
      </c>
      <c r="I4706" t="str">
        <f>IF(A4706=A4705,I4705&amp;CHAR(10)&amp;"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7" spans="1:9" x14ac:dyDescent="0.25">
      <c r="A4707" t="s">
        <v>3214</v>
      </c>
      <c r="B4707">
        <v>75196500</v>
      </c>
      <c r="C4707" t="s">
        <v>16</v>
      </c>
      <c r="D4707" t="str">
        <f>IF(Tabel_Forespørgsel_fra_Visma28[[#This Row],[SupProd]]=" "," "," - "&amp;Tabel_Forespørgsel_fra_Visma28[[#This Row],[SupProd]])</f>
        <v xml:space="preserve"> </v>
      </c>
      <c r="E4707" t="s">
        <v>16</v>
      </c>
      <c r="F4707" t="str">
        <f>IF(Tabel_Forespørgsel_fra_Visma28[[#This Row],[SupDescr]]=" "," "," - "&amp;Tabel_Forespørgsel_fra_Visma28[[#This Row],[SupDescr]])</f>
        <v xml:space="preserve"> </v>
      </c>
      <c r="G4707" t="s">
        <v>2425</v>
      </c>
      <c r="H4707">
        <v>1</v>
      </c>
      <c r="I4707" t="str">
        <f>IF(A4707=A4706,I4706&amp;CHAR(10)&amp;"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8" spans="1:9" x14ac:dyDescent="0.25">
      <c r="A4708" t="s">
        <v>3198</v>
      </c>
      <c r="B4708">
        <v>75196500</v>
      </c>
      <c r="C4708" t="s">
        <v>16</v>
      </c>
      <c r="D4708" t="str">
        <f>IF(Tabel_Forespørgsel_fra_Visma28[[#This Row],[SupProd]]=" "," "," - "&amp;Tabel_Forespørgsel_fra_Visma28[[#This Row],[SupProd]])</f>
        <v xml:space="preserve"> </v>
      </c>
      <c r="E4708" t="s">
        <v>16</v>
      </c>
      <c r="F4708" t="str">
        <f>IF(Tabel_Forespørgsel_fra_Visma28[[#This Row],[SupDescr]]=" "," "," - "&amp;Tabel_Forespørgsel_fra_Visma28[[#This Row],[SupDescr]])</f>
        <v xml:space="preserve"> </v>
      </c>
      <c r="G4708" t="s">
        <v>2425</v>
      </c>
      <c r="H4708">
        <v>1</v>
      </c>
      <c r="I4708" t="str">
        <f>IF(A4708=A4707,I4707&amp;CHAR(10)&amp;"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9" spans="1:9" x14ac:dyDescent="0.25">
      <c r="A4709" t="s">
        <v>3199</v>
      </c>
      <c r="B4709">
        <v>75196500</v>
      </c>
      <c r="C4709" t="s">
        <v>16</v>
      </c>
      <c r="D4709" t="str">
        <f>IF(Tabel_Forespørgsel_fra_Visma28[[#This Row],[SupProd]]=" "," "," - "&amp;Tabel_Forespørgsel_fra_Visma28[[#This Row],[SupProd]])</f>
        <v xml:space="preserve"> </v>
      </c>
      <c r="E4709" t="s">
        <v>16</v>
      </c>
      <c r="F4709" t="str">
        <f>IF(Tabel_Forespørgsel_fra_Visma28[[#This Row],[SupDescr]]=" "," "," - "&amp;Tabel_Forespørgsel_fra_Visma28[[#This Row],[SupDescr]])</f>
        <v xml:space="preserve"> </v>
      </c>
      <c r="G4709" t="s">
        <v>2425</v>
      </c>
      <c r="H4709">
        <v>1</v>
      </c>
      <c r="I4709" t="str">
        <f>IF(A4709=A4708,I4708&amp;CHAR(10)&amp;"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0" spans="1:9" x14ac:dyDescent="0.25">
      <c r="A4710" t="s">
        <v>2975</v>
      </c>
      <c r="B4710">
        <v>75180019</v>
      </c>
      <c r="C4710" t="s">
        <v>16</v>
      </c>
      <c r="D4710" t="str">
        <f>IF(Tabel_Forespørgsel_fra_Visma28[[#This Row],[SupProd]]=" "," "," - "&amp;Tabel_Forespørgsel_fra_Visma28[[#This Row],[SupProd]])</f>
        <v xml:space="preserve"> </v>
      </c>
      <c r="E4710" t="s">
        <v>16</v>
      </c>
      <c r="F4710" t="str">
        <f>IF(Tabel_Forespørgsel_fra_Visma28[[#This Row],[SupDescr]]=" "," "," - "&amp;Tabel_Forespørgsel_fra_Visma28[[#This Row],[SupDescr]])</f>
        <v xml:space="preserve"> </v>
      </c>
      <c r="G4710" t="s">
        <v>2430</v>
      </c>
      <c r="H4710">
        <v>1</v>
      </c>
      <c r="I4710" t="str">
        <f>IF(A4710=A4709,I4709&amp;CHAR(10)&amp;"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11" spans="1:9" x14ac:dyDescent="0.25">
      <c r="A4711" t="s">
        <v>3157</v>
      </c>
      <c r="B4711">
        <v>75196500</v>
      </c>
      <c r="C4711" t="s">
        <v>16</v>
      </c>
      <c r="D4711" t="str">
        <f>IF(Tabel_Forespørgsel_fra_Visma28[[#This Row],[SupProd]]=" "," "," - "&amp;Tabel_Forespørgsel_fra_Visma28[[#This Row],[SupProd]])</f>
        <v xml:space="preserve"> </v>
      </c>
      <c r="E4711" t="s">
        <v>16</v>
      </c>
      <c r="F4711" t="str">
        <f>IF(Tabel_Forespørgsel_fra_Visma28[[#This Row],[SupDescr]]=" "," "," - "&amp;Tabel_Forespørgsel_fra_Visma28[[#This Row],[SupDescr]])</f>
        <v xml:space="preserve"> </v>
      </c>
      <c r="G4711" t="s">
        <v>2425</v>
      </c>
      <c r="H4711">
        <v>1</v>
      </c>
      <c r="I4711" t="str">
        <f>IF(A4711=A4710,I4710&amp;CHAR(10)&amp;"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2" spans="1:9" x14ac:dyDescent="0.25">
      <c r="A4712" t="s">
        <v>3137</v>
      </c>
      <c r="B4712">
        <v>75196500</v>
      </c>
      <c r="C4712" t="s">
        <v>16</v>
      </c>
      <c r="D4712" t="str">
        <f>IF(Tabel_Forespørgsel_fra_Visma28[[#This Row],[SupProd]]=" "," "," - "&amp;Tabel_Forespørgsel_fra_Visma28[[#This Row],[SupProd]])</f>
        <v xml:space="preserve"> </v>
      </c>
      <c r="E4712" t="s">
        <v>16</v>
      </c>
      <c r="F4712" t="str">
        <f>IF(Tabel_Forespørgsel_fra_Visma28[[#This Row],[SupDescr]]=" "," "," - "&amp;Tabel_Forespørgsel_fra_Visma28[[#This Row],[SupDescr]])</f>
        <v xml:space="preserve"> </v>
      </c>
      <c r="G4712" t="s">
        <v>2425</v>
      </c>
      <c r="H4712">
        <v>1</v>
      </c>
      <c r="I4712" t="str">
        <f>IF(A4712=A4711,I4711&amp;CHAR(10)&amp;"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3" spans="1:9" x14ac:dyDescent="0.25">
      <c r="A4713" t="s">
        <v>3159</v>
      </c>
      <c r="B4713">
        <v>75196500</v>
      </c>
      <c r="C4713" t="s">
        <v>16</v>
      </c>
      <c r="D4713" t="str">
        <f>IF(Tabel_Forespørgsel_fra_Visma28[[#This Row],[SupProd]]=" "," "," - "&amp;Tabel_Forespørgsel_fra_Visma28[[#This Row],[SupProd]])</f>
        <v xml:space="preserve"> </v>
      </c>
      <c r="E4713" t="s">
        <v>16</v>
      </c>
      <c r="F4713" t="str">
        <f>IF(Tabel_Forespørgsel_fra_Visma28[[#This Row],[SupDescr]]=" "," "," - "&amp;Tabel_Forespørgsel_fra_Visma28[[#This Row],[SupDescr]])</f>
        <v xml:space="preserve"> </v>
      </c>
      <c r="G4713" t="s">
        <v>2425</v>
      </c>
      <c r="H4713">
        <v>1</v>
      </c>
      <c r="I4713" t="str">
        <f>IF(A4713=A4712,I4712&amp;CHAR(10)&amp;"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4" spans="1:9" x14ac:dyDescent="0.25">
      <c r="A4714" t="s">
        <v>2810</v>
      </c>
      <c r="B4714">
        <v>75180019</v>
      </c>
      <c r="C4714" t="s">
        <v>16</v>
      </c>
      <c r="D4714" t="str">
        <f>IF(Tabel_Forespørgsel_fra_Visma28[[#This Row],[SupProd]]=" "," "," - "&amp;Tabel_Forespørgsel_fra_Visma28[[#This Row],[SupProd]])</f>
        <v xml:space="preserve"> </v>
      </c>
      <c r="E4714" t="s">
        <v>16</v>
      </c>
      <c r="F4714" t="str">
        <f>IF(Tabel_Forespørgsel_fra_Visma28[[#This Row],[SupDescr]]=" "," "," - "&amp;Tabel_Forespørgsel_fra_Visma28[[#This Row],[SupDescr]])</f>
        <v xml:space="preserve"> </v>
      </c>
      <c r="G4714" t="s">
        <v>2430</v>
      </c>
      <c r="H4714">
        <v>1</v>
      </c>
      <c r="I4714" t="str">
        <f>IF(A4714=A4713,I4713&amp;CHAR(10)&amp;"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15" spans="1:9" x14ac:dyDescent="0.25">
      <c r="A4715" t="s">
        <v>8065</v>
      </c>
      <c r="B4715">
        <v>75196500</v>
      </c>
      <c r="C4715" t="s">
        <v>16</v>
      </c>
      <c r="D4715" t="str">
        <f>IF(Tabel_Forespørgsel_fra_Visma28[[#This Row],[SupProd]]=" "," "," - "&amp;Tabel_Forespørgsel_fra_Visma28[[#This Row],[SupProd]])</f>
        <v xml:space="preserve"> </v>
      </c>
      <c r="E4715" t="s">
        <v>16</v>
      </c>
      <c r="F4715" t="str">
        <f>IF(Tabel_Forespørgsel_fra_Visma28[[#This Row],[SupDescr]]=" "," "," - "&amp;Tabel_Forespørgsel_fra_Visma28[[#This Row],[SupDescr]])</f>
        <v xml:space="preserve"> </v>
      </c>
      <c r="G4715" t="s">
        <v>2425</v>
      </c>
      <c r="H4715">
        <v>1</v>
      </c>
      <c r="I4715" t="str">
        <f>IF(A4715=A4714,I4714&amp;CHAR(10)&amp;"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6" spans="1:9" x14ac:dyDescent="0.25">
      <c r="A4716" t="s">
        <v>3149</v>
      </c>
      <c r="B4716">
        <v>75196500</v>
      </c>
      <c r="C4716" t="s">
        <v>16</v>
      </c>
      <c r="D4716" t="str">
        <f>IF(Tabel_Forespørgsel_fra_Visma28[[#This Row],[SupProd]]=" "," "," - "&amp;Tabel_Forespørgsel_fra_Visma28[[#This Row],[SupProd]])</f>
        <v xml:space="preserve"> </v>
      </c>
      <c r="E4716" t="s">
        <v>16</v>
      </c>
      <c r="F4716" t="str">
        <f>IF(Tabel_Forespørgsel_fra_Visma28[[#This Row],[SupDescr]]=" "," "," - "&amp;Tabel_Forespørgsel_fra_Visma28[[#This Row],[SupDescr]])</f>
        <v xml:space="preserve"> </v>
      </c>
      <c r="G4716" t="s">
        <v>2425</v>
      </c>
      <c r="H4716">
        <v>1</v>
      </c>
      <c r="I4716" t="str">
        <f>IF(A4716=A4715,I4715&amp;CHAR(10)&amp;"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7" spans="1:9" x14ac:dyDescent="0.25">
      <c r="A4717" t="s">
        <v>3231</v>
      </c>
      <c r="B4717">
        <v>75196500</v>
      </c>
      <c r="C4717" t="s">
        <v>16</v>
      </c>
      <c r="D4717" t="str">
        <f>IF(Tabel_Forespørgsel_fra_Visma28[[#This Row],[SupProd]]=" "," "," - "&amp;Tabel_Forespørgsel_fra_Visma28[[#This Row],[SupProd]])</f>
        <v xml:space="preserve"> </v>
      </c>
      <c r="E4717" t="s">
        <v>16</v>
      </c>
      <c r="F4717" t="str">
        <f>IF(Tabel_Forespørgsel_fra_Visma28[[#This Row],[SupDescr]]=" "," "," - "&amp;Tabel_Forespørgsel_fra_Visma28[[#This Row],[SupDescr]])</f>
        <v xml:space="preserve"> </v>
      </c>
      <c r="G4717" t="s">
        <v>2425</v>
      </c>
      <c r="H4717">
        <v>1</v>
      </c>
      <c r="I4717" t="str">
        <f>IF(A4717=A4716,I4716&amp;CHAR(10)&amp;"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8" spans="1:9" x14ac:dyDescent="0.25">
      <c r="A4718" t="s">
        <v>3254</v>
      </c>
      <c r="B4718">
        <v>75196500</v>
      </c>
      <c r="C4718" t="s">
        <v>16</v>
      </c>
      <c r="D4718" t="str">
        <f>IF(Tabel_Forespørgsel_fra_Visma28[[#This Row],[SupProd]]=" "," "," - "&amp;Tabel_Forespørgsel_fra_Visma28[[#This Row],[SupProd]])</f>
        <v xml:space="preserve"> </v>
      </c>
      <c r="E4718" t="s">
        <v>16</v>
      </c>
      <c r="F4718" t="str">
        <f>IF(Tabel_Forespørgsel_fra_Visma28[[#This Row],[SupDescr]]=" "," "," - "&amp;Tabel_Forespørgsel_fra_Visma28[[#This Row],[SupDescr]])</f>
        <v xml:space="preserve"> </v>
      </c>
      <c r="G4718" t="s">
        <v>2425</v>
      </c>
      <c r="H4718">
        <v>1</v>
      </c>
      <c r="I4718" t="str">
        <f>IF(A4718=A4717,I4717&amp;CHAR(10)&amp;"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9" spans="1:9" x14ac:dyDescent="0.25">
      <c r="A4719" t="s">
        <v>3152</v>
      </c>
      <c r="B4719">
        <v>75196500</v>
      </c>
      <c r="C4719" t="s">
        <v>16</v>
      </c>
      <c r="D4719" t="str">
        <f>IF(Tabel_Forespørgsel_fra_Visma28[[#This Row],[SupProd]]=" "," "," - "&amp;Tabel_Forespørgsel_fra_Visma28[[#This Row],[SupProd]])</f>
        <v xml:space="preserve"> </v>
      </c>
      <c r="E4719" t="s">
        <v>16</v>
      </c>
      <c r="F4719" t="str">
        <f>IF(Tabel_Forespørgsel_fra_Visma28[[#This Row],[SupDescr]]=" "," "," - "&amp;Tabel_Forespørgsel_fra_Visma28[[#This Row],[SupDescr]])</f>
        <v xml:space="preserve"> </v>
      </c>
      <c r="G4719" t="s">
        <v>2425</v>
      </c>
      <c r="H4719">
        <v>1</v>
      </c>
      <c r="I4719" t="str">
        <f>IF(A4719=A4718,I4718&amp;CHAR(10)&amp;"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0" spans="1:9" x14ac:dyDescent="0.25">
      <c r="A4720" t="s">
        <v>3177</v>
      </c>
      <c r="B4720">
        <v>75196500</v>
      </c>
      <c r="C4720" t="s">
        <v>16</v>
      </c>
      <c r="D4720" t="str">
        <f>IF(Tabel_Forespørgsel_fra_Visma28[[#This Row],[SupProd]]=" "," "," - "&amp;Tabel_Forespørgsel_fra_Visma28[[#This Row],[SupProd]])</f>
        <v xml:space="preserve"> </v>
      </c>
      <c r="E4720" t="s">
        <v>16</v>
      </c>
      <c r="F4720" t="str">
        <f>IF(Tabel_Forespørgsel_fra_Visma28[[#This Row],[SupDescr]]=" "," "," - "&amp;Tabel_Forespørgsel_fra_Visma28[[#This Row],[SupDescr]])</f>
        <v xml:space="preserve"> </v>
      </c>
      <c r="G4720" t="s">
        <v>2425</v>
      </c>
      <c r="H4720">
        <v>1</v>
      </c>
      <c r="I4720" t="str">
        <f>IF(A4720=A4719,I4719&amp;CHAR(10)&amp;"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1" spans="1:9" x14ac:dyDescent="0.25">
      <c r="A4721" t="s">
        <v>3175</v>
      </c>
      <c r="B4721">
        <v>75196500</v>
      </c>
      <c r="C4721" t="s">
        <v>16</v>
      </c>
      <c r="D4721" t="str">
        <f>IF(Tabel_Forespørgsel_fra_Visma28[[#This Row],[SupProd]]=" "," "," - "&amp;Tabel_Forespørgsel_fra_Visma28[[#This Row],[SupProd]])</f>
        <v xml:space="preserve"> </v>
      </c>
      <c r="E4721" t="s">
        <v>16</v>
      </c>
      <c r="F4721" t="str">
        <f>IF(Tabel_Forespørgsel_fra_Visma28[[#This Row],[SupDescr]]=" "," "," - "&amp;Tabel_Forespørgsel_fra_Visma28[[#This Row],[SupDescr]])</f>
        <v xml:space="preserve"> </v>
      </c>
      <c r="G4721" t="s">
        <v>2425</v>
      </c>
      <c r="H4721">
        <v>1</v>
      </c>
      <c r="I4721" t="str">
        <f>IF(A4721=A4720,I4720&amp;CHAR(10)&amp;"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2" spans="1:9" x14ac:dyDescent="0.25">
      <c r="A4722" t="s">
        <v>7732</v>
      </c>
      <c r="B4722">
        <v>75196500</v>
      </c>
      <c r="C4722" t="s">
        <v>16</v>
      </c>
      <c r="D4722" t="str">
        <f>IF(Tabel_Forespørgsel_fra_Visma28[[#This Row],[SupProd]]=" "," "," - "&amp;Tabel_Forespørgsel_fra_Visma28[[#This Row],[SupProd]])</f>
        <v xml:space="preserve"> </v>
      </c>
      <c r="E4722" t="s">
        <v>16</v>
      </c>
      <c r="F4722" t="str">
        <f>IF(Tabel_Forespørgsel_fra_Visma28[[#This Row],[SupDescr]]=" "," "," - "&amp;Tabel_Forespørgsel_fra_Visma28[[#This Row],[SupDescr]])</f>
        <v xml:space="preserve"> </v>
      </c>
      <c r="G4722" t="s">
        <v>2425</v>
      </c>
      <c r="H4722">
        <v>1</v>
      </c>
      <c r="I4722" t="str">
        <f>IF(A4722=A4721,I4721&amp;CHAR(10)&amp;"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3" spans="1:9" x14ac:dyDescent="0.25">
      <c r="A4723" t="s">
        <v>7736</v>
      </c>
      <c r="B4723">
        <v>75196500</v>
      </c>
      <c r="C4723" t="s">
        <v>16</v>
      </c>
      <c r="D4723" t="str">
        <f>IF(Tabel_Forespørgsel_fra_Visma28[[#This Row],[SupProd]]=" "," "," - "&amp;Tabel_Forespørgsel_fra_Visma28[[#This Row],[SupProd]])</f>
        <v xml:space="preserve"> </v>
      </c>
      <c r="E4723" t="s">
        <v>16</v>
      </c>
      <c r="F4723" t="str">
        <f>IF(Tabel_Forespørgsel_fra_Visma28[[#This Row],[SupDescr]]=" "," "," - "&amp;Tabel_Forespørgsel_fra_Visma28[[#This Row],[SupDescr]])</f>
        <v xml:space="preserve"> </v>
      </c>
      <c r="G4723" t="s">
        <v>2425</v>
      </c>
      <c r="H4723">
        <v>1</v>
      </c>
      <c r="I4723" t="str">
        <f>IF(A4723=A4722,I4722&amp;CHAR(10)&amp;"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4" spans="1:9" x14ac:dyDescent="0.25">
      <c r="A4724" t="s">
        <v>8041</v>
      </c>
      <c r="B4724">
        <v>75196500</v>
      </c>
      <c r="C4724" t="s">
        <v>16</v>
      </c>
      <c r="D4724" t="str">
        <f>IF(Tabel_Forespørgsel_fra_Visma28[[#This Row],[SupProd]]=" "," "," - "&amp;Tabel_Forespørgsel_fra_Visma28[[#This Row],[SupProd]])</f>
        <v xml:space="preserve"> </v>
      </c>
      <c r="E4724" t="s">
        <v>16</v>
      </c>
      <c r="F4724" t="str">
        <f>IF(Tabel_Forespørgsel_fra_Visma28[[#This Row],[SupDescr]]=" "," "," - "&amp;Tabel_Forespørgsel_fra_Visma28[[#This Row],[SupDescr]])</f>
        <v xml:space="preserve"> </v>
      </c>
      <c r="G4724" t="s">
        <v>2425</v>
      </c>
      <c r="H4724">
        <v>1</v>
      </c>
      <c r="I4724" t="str">
        <f>IF(A4724=A4723,I4723&amp;CHAR(10)&amp;"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5" spans="1:9" x14ac:dyDescent="0.25">
      <c r="A4725" t="s">
        <v>8016</v>
      </c>
      <c r="B4725">
        <v>75196500</v>
      </c>
      <c r="C4725" t="s">
        <v>16</v>
      </c>
      <c r="D4725" t="str">
        <f>IF(Tabel_Forespørgsel_fra_Visma28[[#This Row],[SupProd]]=" "," "," - "&amp;Tabel_Forespørgsel_fra_Visma28[[#This Row],[SupProd]])</f>
        <v xml:space="preserve"> </v>
      </c>
      <c r="E4725" t="s">
        <v>16</v>
      </c>
      <c r="F4725" t="str">
        <f>IF(Tabel_Forespørgsel_fra_Visma28[[#This Row],[SupDescr]]=" "," "," - "&amp;Tabel_Forespørgsel_fra_Visma28[[#This Row],[SupDescr]])</f>
        <v xml:space="preserve"> </v>
      </c>
      <c r="G4725" t="s">
        <v>2425</v>
      </c>
      <c r="H4725">
        <v>1</v>
      </c>
      <c r="I4725" t="str">
        <f>IF(A4725=A4724,I4724&amp;CHAR(10)&amp;"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6" spans="1:9" x14ac:dyDescent="0.25">
      <c r="A4726" t="s">
        <v>6276</v>
      </c>
      <c r="B4726">
        <v>70120140</v>
      </c>
      <c r="C4726" t="s">
        <v>16</v>
      </c>
      <c r="D4726" t="str">
        <f>IF(Tabel_Forespørgsel_fra_Visma28[[#This Row],[SupProd]]=" "," "," - "&amp;Tabel_Forespørgsel_fra_Visma28[[#This Row],[SupProd]])</f>
        <v xml:space="preserve"> </v>
      </c>
      <c r="E4726" t="s">
        <v>16</v>
      </c>
      <c r="F4726" t="str">
        <f>IF(Tabel_Forespørgsel_fra_Visma28[[#This Row],[SupDescr]]=" "," "," - "&amp;Tabel_Forespørgsel_fra_Visma28[[#This Row],[SupDescr]])</f>
        <v xml:space="preserve"> </v>
      </c>
      <c r="G4726" t="s">
        <v>2467</v>
      </c>
      <c r="H4726">
        <v>1</v>
      </c>
      <c r="I4726" t="str">
        <f>IF(A4726=A4725,I4725&amp;CHAR(10)&amp;"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27" spans="1:9" x14ac:dyDescent="0.25">
      <c r="A4727" t="s">
        <v>6277</v>
      </c>
      <c r="B4727">
        <v>70120140</v>
      </c>
      <c r="C4727" t="s">
        <v>16</v>
      </c>
      <c r="D4727" t="str">
        <f>IF(Tabel_Forespørgsel_fra_Visma28[[#This Row],[SupProd]]=" "," "," - "&amp;Tabel_Forespørgsel_fra_Visma28[[#This Row],[SupProd]])</f>
        <v xml:space="preserve"> </v>
      </c>
      <c r="E4727" t="s">
        <v>16</v>
      </c>
      <c r="F4727" t="str">
        <f>IF(Tabel_Forespørgsel_fra_Visma28[[#This Row],[SupDescr]]=" "," "," - "&amp;Tabel_Forespørgsel_fra_Visma28[[#This Row],[SupDescr]])</f>
        <v xml:space="preserve"> </v>
      </c>
      <c r="G4727" t="s">
        <v>2467</v>
      </c>
      <c r="H4727">
        <v>1</v>
      </c>
      <c r="I4727" t="str">
        <f>IF(A4727=A4726,I4726&amp;CHAR(10)&amp;"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28" spans="1:9" x14ac:dyDescent="0.25">
      <c r="A4728" t="s">
        <v>6275</v>
      </c>
      <c r="B4728">
        <v>70120140</v>
      </c>
      <c r="C4728" t="s">
        <v>16</v>
      </c>
      <c r="D4728" t="str">
        <f>IF(Tabel_Forespørgsel_fra_Visma28[[#This Row],[SupProd]]=" "," "," - "&amp;Tabel_Forespørgsel_fra_Visma28[[#This Row],[SupProd]])</f>
        <v xml:space="preserve"> </v>
      </c>
      <c r="E4728" t="s">
        <v>16</v>
      </c>
      <c r="F4728" t="str">
        <f>IF(Tabel_Forespørgsel_fra_Visma28[[#This Row],[SupDescr]]=" "," "," - "&amp;Tabel_Forespørgsel_fra_Visma28[[#This Row],[SupDescr]])</f>
        <v xml:space="preserve"> </v>
      </c>
      <c r="G4728" t="s">
        <v>2467</v>
      </c>
      <c r="H4728">
        <v>1</v>
      </c>
      <c r="I4728" t="str">
        <f>IF(A4728=A4727,I4727&amp;CHAR(10)&amp;"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29" spans="1:9" x14ac:dyDescent="0.25">
      <c r="A4729" t="s">
        <v>6278</v>
      </c>
      <c r="B4729">
        <v>70120140</v>
      </c>
      <c r="C4729" t="s">
        <v>16</v>
      </c>
      <c r="D4729" t="str">
        <f>IF(Tabel_Forespørgsel_fra_Visma28[[#This Row],[SupProd]]=" "," "," - "&amp;Tabel_Forespørgsel_fra_Visma28[[#This Row],[SupProd]])</f>
        <v xml:space="preserve"> </v>
      </c>
      <c r="E4729" t="s">
        <v>16</v>
      </c>
      <c r="F4729" t="str">
        <f>IF(Tabel_Forespørgsel_fra_Visma28[[#This Row],[SupDescr]]=" "," "," - "&amp;Tabel_Forespørgsel_fra_Visma28[[#This Row],[SupDescr]])</f>
        <v xml:space="preserve"> </v>
      </c>
      <c r="G4729" t="s">
        <v>2467</v>
      </c>
      <c r="H4729">
        <v>1</v>
      </c>
      <c r="I4729" t="str">
        <f>IF(A4729=A4728,I4728&amp;CHAR(10)&amp;"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30" spans="1:9" x14ac:dyDescent="0.25">
      <c r="A4730" t="s">
        <v>14711</v>
      </c>
      <c r="B4730">
        <v>75577000</v>
      </c>
      <c r="C4730" t="s">
        <v>16</v>
      </c>
      <c r="D4730" t="str">
        <f>IF(Tabel_Forespørgsel_fra_Visma28[[#This Row],[SupProd]]=" "," "," - "&amp;Tabel_Forespørgsel_fra_Visma28[[#This Row],[SupProd]])</f>
        <v xml:space="preserve"> </v>
      </c>
      <c r="E4730" t="s">
        <v>16</v>
      </c>
      <c r="F4730" t="str">
        <f>IF(Tabel_Forespørgsel_fra_Visma28[[#This Row],[SupDescr]]=" "," "," - "&amp;Tabel_Forespørgsel_fra_Visma28[[#This Row],[SupDescr]])</f>
        <v xml:space="preserve"> </v>
      </c>
      <c r="G4730" t="s">
        <v>3759</v>
      </c>
      <c r="H4730">
        <v>1</v>
      </c>
      <c r="I4730" t="str">
        <f>IF(A4730=A4729,I4729&amp;CHAR(10)&amp;"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731" spans="1:9" x14ac:dyDescent="0.25">
      <c r="A4731" t="s">
        <v>14671</v>
      </c>
      <c r="B4731">
        <v>70120140</v>
      </c>
      <c r="C4731" t="s">
        <v>16</v>
      </c>
      <c r="D4731" t="str">
        <f>IF(Tabel_Forespørgsel_fra_Visma28[[#This Row],[SupProd]]=" "," "," - "&amp;Tabel_Forespørgsel_fra_Visma28[[#This Row],[SupProd]])</f>
        <v xml:space="preserve"> </v>
      </c>
      <c r="E4731" t="s">
        <v>16</v>
      </c>
      <c r="F4731" t="str">
        <f>IF(Tabel_Forespørgsel_fra_Visma28[[#This Row],[SupDescr]]=" "," "," - "&amp;Tabel_Forespørgsel_fra_Visma28[[#This Row],[SupDescr]])</f>
        <v xml:space="preserve"> </v>
      </c>
      <c r="G4731" t="s">
        <v>2467</v>
      </c>
      <c r="H4731">
        <v>1</v>
      </c>
      <c r="I4731" t="str">
        <f>IF(A4731=A4730,I4730&amp;CHAR(10)&amp;"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32" spans="1:9" x14ac:dyDescent="0.25">
      <c r="A4732" t="s">
        <v>14672</v>
      </c>
      <c r="B4732">
        <v>70120140</v>
      </c>
      <c r="C4732" t="s">
        <v>16</v>
      </c>
      <c r="D4732" t="str">
        <f>IF(Tabel_Forespørgsel_fra_Visma28[[#This Row],[SupProd]]=" "," "," - "&amp;Tabel_Forespørgsel_fra_Visma28[[#This Row],[SupProd]])</f>
        <v xml:space="preserve"> </v>
      </c>
      <c r="E4732" t="s">
        <v>16</v>
      </c>
      <c r="F4732" t="str">
        <f>IF(Tabel_Forespørgsel_fra_Visma28[[#This Row],[SupDescr]]=" "," "," - "&amp;Tabel_Forespørgsel_fra_Visma28[[#This Row],[SupDescr]])</f>
        <v xml:space="preserve"> </v>
      </c>
      <c r="G4732" t="s">
        <v>2467</v>
      </c>
      <c r="H4732">
        <v>1</v>
      </c>
      <c r="I4732" t="str">
        <f>IF(A4732=A4731,I4731&amp;CHAR(10)&amp;"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33" spans="1:9" x14ac:dyDescent="0.25">
      <c r="A4733" t="s">
        <v>14673</v>
      </c>
      <c r="B4733">
        <v>70120140</v>
      </c>
      <c r="C4733" t="s">
        <v>16</v>
      </c>
      <c r="D4733" t="str">
        <f>IF(Tabel_Forespørgsel_fra_Visma28[[#This Row],[SupProd]]=" "," "," - "&amp;Tabel_Forespørgsel_fra_Visma28[[#This Row],[SupProd]])</f>
        <v xml:space="preserve"> </v>
      </c>
      <c r="E4733" t="s">
        <v>16</v>
      </c>
      <c r="F4733" t="str">
        <f>IF(Tabel_Forespørgsel_fra_Visma28[[#This Row],[SupDescr]]=" "," "," - "&amp;Tabel_Forespørgsel_fra_Visma28[[#This Row],[SupDescr]])</f>
        <v xml:space="preserve"> </v>
      </c>
      <c r="G4733" t="s">
        <v>2467</v>
      </c>
      <c r="H4733">
        <v>1</v>
      </c>
      <c r="I4733" t="str">
        <f>IF(A4733=A4732,I4732&amp;CHAR(10)&amp;"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34" spans="1:9" x14ac:dyDescent="0.25">
      <c r="A4734" t="s">
        <v>3200</v>
      </c>
      <c r="B4734">
        <v>75196500</v>
      </c>
      <c r="C4734" t="s">
        <v>16</v>
      </c>
      <c r="D4734" t="str">
        <f>IF(Tabel_Forespørgsel_fra_Visma28[[#This Row],[SupProd]]=" "," "," - "&amp;Tabel_Forespørgsel_fra_Visma28[[#This Row],[SupProd]])</f>
        <v xml:space="preserve"> </v>
      </c>
      <c r="E4734" t="s">
        <v>16</v>
      </c>
      <c r="F4734" t="str">
        <f>IF(Tabel_Forespørgsel_fra_Visma28[[#This Row],[SupDescr]]=" "," "," - "&amp;Tabel_Forespørgsel_fra_Visma28[[#This Row],[SupDescr]])</f>
        <v xml:space="preserve"> </v>
      </c>
      <c r="G4734" t="s">
        <v>2425</v>
      </c>
      <c r="H4734">
        <v>1</v>
      </c>
      <c r="I4734" t="str">
        <f>IF(A4734=A4733,I4733&amp;CHAR(10)&amp;"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35" spans="1:9" x14ac:dyDescent="0.25">
      <c r="A4735" t="s">
        <v>11515</v>
      </c>
      <c r="B4735">
        <v>75421677</v>
      </c>
      <c r="C4735" t="s">
        <v>16</v>
      </c>
      <c r="D4735" t="str">
        <f>IF(Tabel_Forespørgsel_fra_Visma28[[#This Row],[SupProd]]=" "," "," - "&amp;Tabel_Forespørgsel_fra_Visma28[[#This Row],[SupProd]])</f>
        <v xml:space="preserve"> </v>
      </c>
      <c r="E4735" t="s">
        <v>16</v>
      </c>
      <c r="F4735" t="str">
        <f>IF(Tabel_Forespørgsel_fra_Visma28[[#This Row],[SupDescr]]=" "," "," - "&amp;Tabel_Forespørgsel_fra_Visma28[[#This Row],[SupDescr]])</f>
        <v xml:space="preserve"> </v>
      </c>
      <c r="G4735" t="s">
        <v>3368</v>
      </c>
      <c r="H4735">
        <v>1</v>
      </c>
      <c r="I4735" t="str">
        <f>IF(A4735=A4734,I4734&amp;CHAR(10)&amp;"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36" spans="1:9" x14ac:dyDescent="0.25">
      <c r="A4736" t="s">
        <v>11514</v>
      </c>
      <c r="B4736">
        <v>75141322</v>
      </c>
      <c r="C4736" t="s">
        <v>16</v>
      </c>
      <c r="D4736" t="str">
        <f>IF(Tabel_Forespørgsel_fra_Visma28[[#This Row],[SupProd]]=" "," "," - "&amp;Tabel_Forespørgsel_fra_Visma28[[#This Row],[SupProd]])</f>
        <v xml:space="preserve"> </v>
      </c>
      <c r="E4736" t="s">
        <v>16</v>
      </c>
      <c r="F4736" t="str">
        <f>IF(Tabel_Forespørgsel_fra_Visma28[[#This Row],[SupDescr]]=" "," "," - "&amp;Tabel_Forespørgsel_fra_Visma28[[#This Row],[SupDescr]])</f>
        <v xml:space="preserve"> </v>
      </c>
      <c r="G4736" t="s">
        <v>10915</v>
      </c>
      <c r="H4736">
        <v>1</v>
      </c>
      <c r="I4736" t="str">
        <f>IF(A4736=A4735,I4735&amp;CHAR(10)&amp;"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737" spans="1:9" x14ac:dyDescent="0.25">
      <c r="A4737" t="s">
        <v>11516</v>
      </c>
      <c r="B4737">
        <v>75421677</v>
      </c>
      <c r="C4737" t="s">
        <v>16</v>
      </c>
      <c r="D4737" t="str">
        <f>IF(Tabel_Forespørgsel_fra_Visma28[[#This Row],[SupProd]]=" "," "," - "&amp;Tabel_Forespørgsel_fra_Visma28[[#This Row],[SupProd]])</f>
        <v xml:space="preserve"> </v>
      </c>
      <c r="E4737" t="s">
        <v>16</v>
      </c>
      <c r="F4737" t="str">
        <f>IF(Tabel_Forespørgsel_fra_Visma28[[#This Row],[SupDescr]]=" "," "," - "&amp;Tabel_Forespørgsel_fra_Visma28[[#This Row],[SupDescr]])</f>
        <v xml:space="preserve"> </v>
      </c>
      <c r="G4737" t="s">
        <v>3368</v>
      </c>
      <c r="H4737">
        <v>1</v>
      </c>
      <c r="I4737" t="str">
        <f>IF(A4737=A4736,I4736&amp;CHAR(10)&amp;"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38" spans="1:9" x14ac:dyDescent="0.25">
      <c r="A4738" t="s">
        <v>11512</v>
      </c>
      <c r="B4738">
        <v>75141322</v>
      </c>
      <c r="C4738" t="s">
        <v>16</v>
      </c>
      <c r="D4738" t="str">
        <f>IF(Tabel_Forespørgsel_fra_Visma28[[#This Row],[SupProd]]=" "," "," - "&amp;Tabel_Forespørgsel_fra_Visma28[[#This Row],[SupProd]])</f>
        <v xml:space="preserve"> </v>
      </c>
      <c r="E4738" t="s">
        <v>16</v>
      </c>
      <c r="F4738" t="str">
        <f>IF(Tabel_Forespørgsel_fra_Visma28[[#This Row],[SupDescr]]=" "," "," - "&amp;Tabel_Forespørgsel_fra_Visma28[[#This Row],[SupDescr]])</f>
        <v xml:space="preserve"> </v>
      </c>
      <c r="G4738" t="s">
        <v>10915</v>
      </c>
      <c r="H4738">
        <v>1</v>
      </c>
      <c r="I4738" t="str">
        <f>IF(A4738=A4737,I4737&amp;CHAR(10)&amp;"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739" spans="1:9" x14ac:dyDescent="0.25">
      <c r="A4739" t="s">
        <v>11517</v>
      </c>
      <c r="B4739">
        <v>75141322</v>
      </c>
      <c r="C4739" t="s">
        <v>16</v>
      </c>
      <c r="D4739" t="str">
        <f>IF(Tabel_Forespørgsel_fra_Visma28[[#This Row],[SupProd]]=" "," "," - "&amp;Tabel_Forespørgsel_fra_Visma28[[#This Row],[SupProd]])</f>
        <v xml:space="preserve"> </v>
      </c>
      <c r="E4739" t="s">
        <v>16</v>
      </c>
      <c r="F4739" t="str">
        <f>IF(Tabel_Forespørgsel_fra_Visma28[[#This Row],[SupDescr]]=" "," "," - "&amp;Tabel_Forespørgsel_fra_Visma28[[#This Row],[SupDescr]])</f>
        <v xml:space="preserve"> </v>
      </c>
      <c r="G4739" t="s">
        <v>10915</v>
      </c>
      <c r="H4739">
        <v>1</v>
      </c>
      <c r="I4739" t="str">
        <f>IF(A4739=A4738,I4738&amp;CHAR(10)&amp;"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740" spans="1:9" x14ac:dyDescent="0.25">
      <c r="A4740" t="s">
        <v>3507</v>
      </c>
      <c r="B4740">
        <v>75421677</v>
      </c>
      <c r="C4740" t="s">
        <v>16</v>
      </c>
      <c r="D4740" t="str">
        <f>IF(Tabel_Forespørgsel_fra_Visma28[[#This Row],[SupProd]]=" "," "," - "&amp;Tabel_Forespørgsel_fra_Visma28[[#This Row],[SupProd]])</f>
        <v xml:space="preserve"> </v>
      </c>
      <c r="E4740" t="s">
        <v>16</v>
      </c>
      <c r="F4740" t="str">
        <f>IF(Tabel_Forespørgsel_fra_Visma28[[#This Row],[SupDescr]]=" "," "," - "&amp;Tabel_Forespørgsel_fra_Visma28[[#This Row],[SupDescr]])</f>
        <v xml:space="preserve"> </v>
      </c>
      <c r="G4740" t="s">
        <v>3368</v>
      </c>
      <c r="H4740">
        <v>1</v>
      </c>
      <c r="I4740" t="str">
        <f>IF(A4740=A4739,I4739&amp;CHAR(10)&amp;"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41" spans="1:9" x14ac:dyDescent="0.25">
      <c r="A4741" t="s">
        <v>3555</v>
      </c>
      <c r="B4741">
        <v>75431520</v>
      </c>
      <c r="C4741" t="s">
        <v>16</v>
      </c>
      <c r="D4741" t="str">
        <f>IF(Tabel_Forespørgsel_fra_Visma28[[#This Row],[SupProd]]=" "," "," - "&amp;Tabel_Forespørgsel_fra_Visma28[[#This Row],[SupProd]])</f>
        <v xml:space="preserve"> </v>
      </c>
      <c r="E4741" t="s">
        <v>16</v>
      </c>
      <c r="F4741" t="str">
        <f>IF(Tabel_Forespørgsel_fra_Visma28[[#This Row],[SupDescr]]=" "," "," - "&amp;Tabel_Forespørgsel_fra_Visma28[[#This Row],[SupDescr]])</f>
        <v xml:space="preserve"> </v>
      </c>
      <c r="G4741" t="s">
        <v>3987</v>
      </c>
      <c r="H4741">
        <v>1</v>
      </c>
      <c r="I4741" t="str">
        <f>IF(A4741=A4740,I4740&amp;CHAR(10)&amp;"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Søndergaards Maskinværksted  </v>
      </c>
    </row>
    <row r="4742" spans="1:9" x14ac:dyDescent="0.25">
      <c r="A4742" t="s">
        <v>3556</v>
      </c>
      <c r="B4742">
        <v>75431520</v>
      </c>
      <c r="C4742" t="s">
        <v>16</v>
      </c>
      <c r="D4742" t="str">
        <f>IF(Tabel_Forespørgsel_fra_Visma28[[#This Row],[SupProd]]=" "," "," - "&amp;Tabel_Forespørgsel_fra_Visma28[[#This Row],[SupProd]])</f>
        <v xml:space="preserve"> </v>
      </c>
      <c r="E4742" t="s">
        <v>16</v>
      </c>
      <c r="F4742" t="str">
        <f>IF(Tabel_Forespørgsel_fra_Visma28[[#This Row],[SupDescr]]=" "," "," - "&amp;Tabel_Forespørgsel_fra_Visma28[[#This Row],[SupDescr]])</f>
        <v xml:space="preserve"> </v>
      </c>
      <c r="G4742" t="s">
        <v>3987</v>
      </c>
      <c r="H4742">
        <v>1</v>
      </c>
      <c r="I4742" t="str">
        <f>IF(A4742=A4741,I4741&amp;CHAR(10)&amp;"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Søndergaards Maskinværksted  </v>
      </c>
    </row>
    <row r="4743" spans="1:9" x14ac:dyDescent="0.25">
      <c r="A4743" t="s">
        <v>3508</v>
      </c>
      <c r="B4743">
        <v>75421677</v>
      </c>
      <c r="C4743" t="s">
        <v>16</v>
      </c>
      <c r="D4743" t="str">
        <f>IF(Tabel_Forespørgsel_fra_Visma28[[#This Row],[SupProd]]=" "," "," - "&amp;Tabel_Forespørgsel_fra_Visma28[[#This Row],[SupProd]])</f>
        <v xml:space="preserve"> </v>
      </c>
      <c r="E4743" t="s">
        <v>16</v>
      </c>
      <c r="F4743" t="str">
        <f>IF(Tabel_Forespørgsel_fra_Visma28[[#This Row],[SupDescr]]=" "," "," - "&amp;Tabel_Forespørgsel_fra_Visma28[[#This Row],[SupDescr]])</f>
        <v xml:space="preserve"> </v>
      </c>
      <c r="G4743" t="s">
        <v>3368</v>
      </c>
      <c r="H4743">
        <v>1</v>
      </c>
      <c r="I4743" t="str">
        <f>IF(A4743=A4742,I4742&amp;CHAR(10)&amp;"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44" spans="1:9" x14ac:dyDescent="0.25">
      <c r="A4744" t="s">
        <v>3509</v>
      </c>
      <c r="B4744">
        <v>75421677</v>
      </c>
      <c r="C4744" t="s">
        <v>16</v>
      </c>
      <c r="D4744" t="str">
        <f>IF(Tabel_Forespørgsel_fra_Visma28[[#This Row],[SupProd]]=" "," "," - "&amp;Tabel_Forespørgsel_fra_Visma28[[#This Row],[SupProd]])</f>
        <v xml:space="preserve"> </v>
      </c>
      <c r="E4744" t="s">
        <v>16</v>
      </c>
      <c r="F4744" t="str">
        <f>IF(Tabel_Forespørgsel_fra_Visma28[[#This Row],[SupDescr]]=" "," "," - "&amp;Tabel_Forespørgsel_fra_Visma28[[#This Row],[SupDescr]])</f>
        <v xml:space="preserve"> </v>
      </c>
      <c r="G4744" t="s">
        <v>3368</v>
      </c>
      <c r="H4744">
        <v>1</v>
      </c>
      <c r="I4744" t="str">
        <f>IF(A4744=A4743,I4743&amp;CHAR(10)&amp;"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45" spans="1:9" x14ac:dyDescent="0.25">
      <c r="A4745" t="s">
        <v>3498</v>
      </c>
      <c r="B4745">
        <v>75421677</v>
      </c>
      <c r="C4745" t="s">
        <v>16</v>
      </c>
      <c r="D4745" t="str">
        <f>IF(Tabel_Forespørgsel_fra_Visma28[[#This Row],[SupProd]]=" "," "," - "&amp;Tabel_Forespørgsel_fra_Visma28[[#This Row],[SupProd]])</f>
        <v xml:space="preserve"> </v>
      </c>
      <c r="E4745" t="s">
        <v>16</v>
      </c>
      <c r="F4745" t="str">
        <f>IF(Tabel_Forespørgsel_fra_Visma28[[#This Row],[SupDescr]]=" "," "," - "&amp;Tabel_Forespørgsel_fra_Visma28[[#This Row],[SupDescr]])</f>
        <v xml:space="preserve"> </v>
      </c>
      <c r="G4745" t="s">
        <v>3368</v>
      </c>
      <c r="H4745">
        <v>1</v>
      </c>
      <c r="I4745" t="str">
        <f>IF(A4745=A4744,I4744&amp;CHAR(10)&amp;"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46" spans="1:9" x14ac:dyDescent="0.25">
      <c r="A4746" t="s">
        <v>2672</v>
      </c>
      <c r="B4746">
        <v>75121000</v>
      </c>
      <c r="C4746" t="s">
        <v>16</v>
      </c>
      <c r="D4746" t="str">
        <f>IF(Tabel_Forespørgsel_fra_Visma28[[#This Row],[SupProd]]=" "," "," - "&amp;Tabel_Forespørgsel_fra_Visma28[[#This Row],[SupProd]])</f>
        <v xml:space="preserve"> </v>
      </c>
      <c r="E4746" t="s">
        <v>16</v>
      </c>
      <c r="F4746" t="str">
        <f>IF(Tabel_Forespørgsel_fra_Visma28[[#This Row],[SupDescr]]=" "," "," - "&amp;Tabel_Forespørgsel_fra_Visma28[[#This Row],[SupDescr]])</f>
        <v xml:space="preserve"> </v>
      </c>
      <c r="G4746" t="s">
        <v>2668</v>
      </c>
      <c r="H4746">
        <v>1</v>
      </c>
      <c r="I4746" t="str">
        <f>IF(A4746=A4745,I4745&amp;CHAR(10)&amp;"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4747" spans="1:9" x14ac:dyDescent="0.25">
      <c r="A4747" t="s">
        <v>11513</v>
      </c>
      <c r="B4747">
        <v>75141322</v>
      </c>
      <c r="C4747" t="s">
        <v>16</v>
      </c>
      <c r="D4747" t="str">
        <f>IF(Tabel_Forespørgsel_fra_Visma28[[#This Row],[SupProd]]=" "," "," - "&amp;Tabel_Forespørgsel_fra_Visma28[[#This Row],[SupProd]])</f>
        <v xml:space="preserve"> </v>
      </c>
      <c r="E4747" t="s">
        <v>16</v>
      </c>
      <c r="F4747" t="str">
        <f>IF(Tabel_Forespørgsel_fra_Visma28[[#This Row],[SupDescr]]=" "," "," - "&amp;Tabel_Forespørgsel_fra_Visma28[[#This Row],[SupDescr]])</f>
        <v xml:space="preserve"> </v>
      </c>
      <c r="G4747" t="s">
        <v>10915</v>
      </c>
      <c r="H4747">
        <v>1</v>
      </c>
      <c r="I4747" t="str">
        <f>IF(A4747=A4746,I4746&amp;CHAR(10)&amp;"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748" spans="1:9" x14ac:dyDescent="0.25">
      <c r="A4748" t="s">
        <v>7206</v>
      </c>
      <c r="B4748">
        <v>73575757</v>
      </c>
      <c r="C4748" t="s">
        <v>16</v>
      </c>
      <c r="D4748" t="str">
        <f>IF(Tabel_Forespørgsel_fra_Visma28[[#This Row],[SupProd]]=" "," "," - "&amp;Tabel_Forespørgsel_fra_Visma28[[#This Row],[SupProd]])</f>
        <v xml:space="preserve"> </v>
      </c>
      <c r="E4748" t="s">
        <v>16</v>
      </c>
      <c r="F4748" t="str">
        <f>IF(Tabel_Forespørgsel_fra_Visma28[[#This Row],[SupDescr]]=" "," "," - "&amp;Tabel_Forespørgsel_fra_Visma28[[#This Row],[SupDescr]])</f>
        <v xml:space="preserve"> </v>
      </c>
      <c r="G4748" t="s">
        <v>4331</v>
      </c>
      <c r="H4748">
        <v>1</v>
      </c>
      <c r="I4748" t="str">
        <f>IF(A4748=A4747,I4747&amp;CHAR(10)&amp;"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749" spans="1:9" x14ac:dyDescent="0.25">
      <c r="A4749" t="s">
        <v>7205</v>
      </c>
      <c r="B4749">
        <v>73575757</v>
      </c>
      <c r="C4749" t="s">
        <v>16</v>
      </c>
      <c r="D4749" t="str">
        <f>IF(Tabel_Forespørgsel_fra_Visma28[[#This Row],[SupProd]]=" "," "," - "&amp;Tabel_Forespørgsel_fra_Visma28[[#This Row],[SupProd]])</f>
        <v xml:space="preserve"> </v>
      </c>
      <c r="E4749" t="s">
        <v>16</v>
      </c>
      <c r="F4749" t="str">
        <f>IF(Tabel_Forespørgsel_fra_Visma28[[#This Row],[SupDescr]]=" "," "," - "&amp;Tabel_Forespørgsel_fra_Visma28[[#This Row],[SupDescr]])</f>
        <v xml:space="preserve"> </v>
      </c>
      <c r="G4749" t="s">
        <v>4331</v>
      </c>
      <c r="H4749">
        <v>1</v>
      </c>
      <c r="I4749" t="str">
        <f>IF(A4749=A4748,I4748&amp;CHAR(10)&amp;"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750" spans="1:9" x14ac:dyDescent="0.25">
      <c r="A4750" t="s">
        <v>41594</v>
      </c>
      <c r="B4750">
        <v>75180019</v>
      </c>
      <c r="C4750" t="s">
        <v>16</v>
      </c>
      <c r="D4750" t="str">
        <f>IF(Tabel_Forespørgsel_fra_Visma28[[#This Row],[SupProd]]=" "," "," - "&amp;Tabel_Forespørgsel_fra_Visma28[[#This Row],[SupProd]])</f>
        <v xml:space="preserve"> </v>
      </c>
      <c r="E4750" t="s">
        <v>16</v>
      </c>
      <c r="F4750" t="str">
        <f>IF(Tabel_Forespørgsel_fra_Visma28[[#This Row],[SupDescr]]=" "," "," - "&amp;Tabel_Forespørgsel_fra_Visma28[[#This Row],[SupDescr]])</f>
        <v xml:space="preserve"> </v>
      </c>
      <c r="G4750" t="s">
        <v>2430</v>
      </c>
      <c r="H4750">
        <v>1</v>
      </c>
      <c r="I4750" t="str">
        <f>IF(A4750=A4749,I4749&amp;CHAR(10)&amp;"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51" spans="1:9" x14ac:dyDescent="0.25">
      <c r="A4751" t="s">
        <v>2474</v>
      </c>
      <c r="B4751">
        <v>70120140</v>
      </c>
      <c r="C4751" t="s">
        <v>16</v>
      </c>
      <c r="D4751" t="str">
        <f>IF(Tabel_Forespørgsel_fra_Visma28[[#This Row],[SupProd]]=" "," "," - "&amp;Tabel_Forespørgsel_fra_Visma28[[#This Row],[SupProd]])</f>
        <v xml:space="preserve"> </v>
      </c>
      <c r="E4751" t="s">
        <v>16</v>
      </c>
      <c r="F4751" t="str">
        <f>IF(Tabel_Forespørgsel_fra_Visma28[[#This Row],[SupDescr]]=" "," "," - "&amp;Tabel_Forespørgsel_fra_Visma28[[#This Row],[SupDescr]])</f>
        <v xml:space="preserve"> </v>
      </c>
      <c r="G4751" t="s">
        <v>2467</v>
      </c>
      <c r="H4751">
        <v>1</v>
      </c>
      <c r="I4751" t="str">
        <f>IF(A4751=A4750,I4750&amp;CHAR(10)&amp;"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52" spans="1:9" x14ac:dyDescent="0.25">
      <c r="A4752" t="s">
        <v>2656</v>
      </c>
      <c r="B4752">
        <v>74762273</v>
      </c>
      <c r="C4752" t="s">
        <v>16</v>
      </c>
      <c r="D4752" t="str">
        <f>IF(Tabel_Forespørgsel_fra_Visma28[[#This Row],[SupProd]]=" "," "," - "&amp;Tabel_Forespørgsel_fra_Visma28[[#This Row],[SupProd]])</f>
        <v xml:space="preserve"> </v>
      </c>
      <c r="E4752" t="s">
        <v>16</v>
      </c>
      <c r="F4752" t="str">
        <f>IF(Tabel_Forespørgsel_fra_Visma28[[#This Row],[SupDescr]]=" "," "," - "&amp;Tabel_Forespørgsel_fra_Visma28[[#This Row],[SupDescr]])</f>
        <v xml:space="preserve"> </v>
      </c>
      <c r="G4752" t="s">
        <v>154</v>
      </c>
      <c r="H4752">
        <v>1</v>
      </c>
      <c r="I4752" t="str">
        <f>IF(A4752=A4751,I4751&amp;CHAR(10)&amp;"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753" spans="1:9" x14ac:dyDescent="0.25">
      <c r="A4753" t="s">
        <v>10449</v>
      </c>
      <c r="B4753">
        <v>66158040</v>
      </c>
      <c r="C4753" t="s">
        <v>16</v>
      </c>
      <c r="D4753" t="str">
        <f>IF(Tabel_Forespørgsel_fra_Visma28[[#This Row],[SupProd]]=" "," "," - "&amp;Tabel_Forespørgsel_fra_Visma28[[#This Row],[SupProd]])</f>
        <v xml:space="preserve"> </v>
      </c>
      <c r="E4753" t="s">
        <v>16</v>
      </c>
      <c r="F4753" t="str">
        <f>IF(Tabel_Forespørgsel_fra_Visma28[[#This Row],[SupDescr]]=" "," "," - "&amp;Tabel_Forespørgsel_fra_Visma28[[#This Row],[SupDescr]])</f>
        <v xml:space="preserve"> </v>
      </c>
      <c r="G4753" t="s">
        <v>13920</v>
      </c>
      <c r="H4753">
        <v>1</v>
      </c>
      <c r="I4753" t="str">
        <f>IF(A4753=A4752,I4752&amp;CHAR(10)&amp;"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754" spans="1:9" x14ac:dyDescent="0.25">
      <c r="A4754" t="s">
        <v>10448</v>
      </c>
      <c r="B4754">
        <v>66158040</v>
      </c>
      <c r="C4754" t="s">
        <v>16</v>
      </c>
      <c r="D4754" t="str">
        <f>IF(Tabel_Forespørgsel_fra_Visma28[[#This Row],[SupProd]]=" "," "," - "&amp;Tabel_Forespørgsel_fra_Visma28[[#This Row],[SupProd]])</f>
        <v xml:space="preserve"> </v>
      </c>
      <c r="E4754" t="s">
        <v>16</v>
      </c>
      <c r="F4754" t="str">
        <f>IF(Tabel_Forespørgsel_fra_Visma28[[#This Row],[SupDescr]]=" "," "," - "&amp;Tabel_Forespørgsel_fra_Visma28[[#This Row],[SupDescr]])</f>
        <v xml:space="preserve"> </v>
      </c>
      <c r="G4754" t="s">
        <v>13920</v>
      </c>
      <c r="H4754">
        <v>1</v>
      </c>
      <c r="I4754" t="str">
        <f>IF(A4754=A4753,I4753&amp;CHAR(10)&amp;"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755" spans="1:9" x14ac:dyDescent="0.25">
      <c r="A4755" t="s">
        <v>10909</v>
      </c>
      <c r="B4755">
        <v>66158040</v>
      </c>
      <c r="C4755" t="s">
        <v>16</v>
      </c>
      <c r="D4755" t="str">
        <f>IF(Tabel_Forespørgsel_fra_Visma28[[#This Row],[SupProd]]=" "," "," - "&amp;Tabel_Forespørgsel_fra_Visma28[[#This Row],[SupProd]])</f>
        <v xml:space="preserve"> </v>
      </c>
      <c r="E4755" t="s">
        <v>16</v>
      </c>
      <c r="F4755" t="str">
        <f>IF(Tabel_Forespørgsel_fra_Visma28[[#This Row],[SupDescr]]=" "," "," - "&amp;Tabel_Forespørgsel_fra_Visma28[[#This Row],[SupDescr]])</f>
        <v xml:space="preserve"> </v>
      </c>
      <c r="G4755" t="s">
        <v>13920</v>
      </c>
      <c r="H4755">
        <v>1</v>
      </c>
      <c r="I4755" t="str">
        <f>IF(A4755=A4754,I4754&amp;CHAR(10)&amp;"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756" spans="1:9" x14ac:dyDescent="0.25">
      <c r="A4756" t="s">
        <v>10910</v>
      </c>
      <c r="B4756">
        <v>66158040</v>
      </c>
      <c r="C4756" t="s">
        <v>16</v>
      </c>
      <c r="D4756" t="str">
        <f>IF(Tabel_Forespørgsel_fra_Visma28[[#This Row],[SupProd]]=" "," "," - "&amp;Tabel_Forespørgsel_fra_Visma28[[#This Row],[SupProd]])</f>
        <v xml:space="preserve"> </v>
      </c>
      <c r="E4756" t="s">
        <v>16</v>
      </c>
      <c r="F4756" t="str">
        <f>IF(Tabel_Forespørgsel_fra_Visma28[[#This Row],[SupDescr]]=" "," "," - "&amp;Tabel_Forespørgsel_fra_Visma28[[#This Row],[SupDescr]])</f>
        <v xml:space="preserve"> </v>
      </c>
      <c r="G4756" t="s">
        <v>13920</v>
      </c>
      <c r="H4756">
        <v>1</v>
      </c>
      <c r="I4756" t="str">
        <f>IF(A4756=A4755,I4755&amp;CHAR(10)&amp;"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757" spans="1:9" x14ac:dyDescent="0.25">
      <c r="A4757" t="s">
        <v>3138</v>
      </c>
      <c r="B4757">
        <v>75196500</v>
      </c>
      <c r="C4757" t="s">
        <v>16</v>
      </c>
      <c r="D4757" t="str">
        <f>IF(Tabel_Forespørgsel_fra_Visma28[[#This Row],[SupProd]]=" "," "," - "&amp;Tabel_Forespørgsel_fra_Visma28[[#This Row],[SupProd]])</f>
        <v xml:space="preserve"> </v>
      </c>
      <c r="E4757" t="s">
        <v>16</v>
      </c>
      <c r="F4757" t="str">
        <f>IF(Tabel_Forespørgsel_fra_Visma28[[#This Row],[SupDescr]]=" "," "," - "&amp;Tabel_Forespørgsel_fra_Visma28[[#This Row],[SupDescr]])</f>
        <v xml:space="preserve"> </v>
      </c>
      <c r="G4757" t="s">
        <v>2425</v>
      </c>
      <c r="H4757">
        <v>1</v>
      </c>
      <c r="I4757" t="str">
        <f>IF(A4757=A4756,I4756&amp;CHAR(10)&amp;"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58" spans="1:9" x14ac:dyDescent="0.25">
      <c r="A4758" t="s">
        <v>2788</v>
      </c>
      <c r="B4758">
        <v>75180019</v>
      </c>
      <c r="C4758" t="s">
        <v>16</v>
      </c>
      <c r="D4758" t="str">
        <f>IF(Tabel_Forespørgsel_fra_Visma28[[#This Row],[SupProd]]=" "," "," - "&amp;Tabel_Forespørgsel_fra_Visma28[[#This Row],[SupProd]])</f>
        <v xml:space="preserve"> </v>
      </c>
      <c r="E4758" t="s">
        <v>16</v>
      </c>
      <c r="F4758" t="str">
        <f>IF(Tabel_Forespørgsel_fra_Visma28[[#This Row],[SupDescr]]=" "," "," - "&amp;Tabel_Forespørgsel_fra_Visma28[[#This Row],[SupDescr]])</f>
        <v xml:space="preserve"> </v>
      </c>
      <c r="G4758" t="s">
        <v>2430</v>
      </c>
      <c r="H4758">
        <v>1</v>
      </c>
      <c r="I4758" t="str">
        <f>IF(A4758=A4757,I4757&amp;CHAR(10)&amp;"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59" spans="1:9" x14ac:dyDescent="0.25">
      <c r="A4759" t="s">
        <v>2800</v>
      </c>
      <c r="B4759">
        <v>75180019</v>
      </c>
      <c r="C4759" t="s">
        <v>16</v>
      </c>
      <c r="D4759" t="str">
        <f>IF(Tabel_Forespørgsel_fra_Visma28[[#This Row],[SupProd]]=" "," "," - "&amp;Tabel_Forespørgsel_fra_Visma28[[#This Row],[SupProd]])</f>
        <v xml:space="preserve"> </v>
      </c>
      <c r="E4759" t="s">
        <v>16</v>
      </c>
      <c r="F4759" t="str">
        <f>IF(Tabel_Forespørgsel_fra_Visma28[[#This Row],[SupDescr]]=" "," "," - "&amp;Tabel_Forespørgsel_fra_Visma28[[#This Row],[SupDescr]])</f>
        <v xml:space="preserve"> </v>
      </c>
      <c r="G4759" t="s">
        <v>2430</v>
      </c>
      <c r="H4759">
        <v>1</v>
      </c>
      <c r="I4759" t="str">
        <f>IF(A4759=A4758,I4758&amp;CHAR(10)&amp;"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60" spans="1:9" x14ac:dyDescent="0.25">
      <c r="A4760" t="s">
        <v>2789</v>
      </c>
      <c r="B4760">
        <v>75180019</v>
      </c>
      <c r="C4760" t="s">
        <v>16</v>
      </c>
      <c r="D4760" t="str">
        <f>IF(Tabel_Forespørgsel_fra_Visma28[[#This Row],[SupProd]]=" "," "," - "&amp;Tabel_Forespørgsel_fra_Visma28[[#This Row],[SupProd]])</f>
        <v xml:space="preserve"> </v>
      </c>
      <c r="E4760" t="s">
        <v>16</v>
      </c>
      <c r="F4760" t="str">
        <f>IF(Tabel_Forespørgsel_fra_Visma28[[#This Row],[SupDescr]]=" "," "," - "&amp;Tabel_Forespørgsel_fra_Visma28[[#This Row],[SupDescr]])</f>
        <v xml:space="preserve"> </v>
      </c>
      <c r="G4760" t="s">
        <v>2430</v>
      </c>
      <c r="H4760">
        <v>1</v>
      </c>
      <c r="I4760" t="str">
        <f>IF(A4760=A4759,I4759&amp;CHAR(10)&amp;"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61" spans="1:9" x14ac:dyDescent="0.25">
      <c r="A4761" t="s">
        <v>2801</v>
      </c>
      <c r="B4761">
        <v>75180019</v>
      </c>
      <c r="C4761" t="s">
        <v>16</v>
      </c>
      <c r="D4761" t="str">
        <f>IF(Tabel_Forespørgsel_fra_Visma28[[#This Row],[SupProd]]=" "," "," - "&amp;Tabel_Forespørgsel_fra_Visma28[[#This Row],[SupProd]])</f>
        <v xml:space="preserve"> </v>
      </c>
      <c r="E4761" t="s">
        <v>16</v>
      </c>
      <c r="F4761" t="str">
        <f>IF(Tabel_Forespørgsel_fra_Visma28[[#This Row],[SupDescr]]=" "," "," - "&amp;Tabel_Forespørgsel_fra_Visma28[[#This Row],[SupDescr]])</f>
        <v xml:space="preserve"> </v>
      </c>
      <c r="G4761" t="s">
        <v>2430</v>
      </c>
      <c r="H4761">
        <v>1</v>
      </c>
      <c r="I4761" t="str">
        <f>IF(A4761=A4760,I4760&amp;CHAR(10)&amp;"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62" spans="1:9" x14ac:dyDescent="0.25">
      <c r="A4762" t="s">
        <v>2802</v>
      </c>
      <c r="B4762">
        <v>75180019</v>
      </c>
      <c r="C4762" t="s">
        <v>16</v>
      </c>
      <c r="D4762" t="str">
        <f>IF(Tabel_Forespørgsel_fra_Visma28[[#This Row],[SupProd]]=" "," "," - "&amp;Tabel_Forespørgsel_fra_Visma28[[#This Row],[SupProd]])</f>
        <v xml:space="preserve"> </v>
      </c>
      <c r="E4762" t="s">
        <v>16</v>
      </c>
      <c r="F4762" t="str">
        <f>IF(Tabel_Forespørgsel_fra_Visma28[[#This Row],[SupDescr]]=" "," "," - "&amp;Tabel_Forespørgsel_fra_Visma28[[#This Row],[SupDescr]])</f>
        <v xml:space="preserve"> </v>
      </c>
      <c r="G4762" t="s">
        <v>2430</v>
      </c>
      <c r="H4762">
        <v>1</v>
      </c>
      <c r="I4762" t="str">
        <f>IF(A4762=A4761,I4761&amp;CHAR(10)&amp;"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63" spans="1:9" x14ac:dyDescent="0.25">
      <c r="A4763" t="s">
        <v>3139</v>
      </c>
      <c r="B4763">
        <v>75196500</v>
      </c>
      <c r="C4763" t="s">
        <v>16</v>
      </c>
      <c r="D4763" t="str">
        <f>IF(Tabel_Forespørgsel_fra_Visma28[[#This Row],[SupProd]]=" "," "," - "&amp;Tabel_Forespørgsel_fra_Visma28[[#This Row],[SupProd]])</f>
        <v xml:space="preserve"> </v>
      </c>
      <c r="E4763" t="s">
        <v>16</v>
      </c>
      <c r="F4763" t="str">
        <f>IF(Tabel_Forespørgsel_fra_Visma28[[#This Row],[SupDescr]]=" "," "," - "&amp;Tabel_Forespørgsel_fra_Visma28[[#This Row],[SupDescr]])</f>
        <v xml:space="preserve"> </v>
      </c>
      <c r="G4763" t="s">
        <v>2425</v>
      </c>
      <c r="H4763">
        <v>1</v>
      </c>
      <c r="I4763" t="str">
        <f>IF(A4763=A4762,I4762&amp;CHAR(10)&amp;"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4" spans="1:9" x14ac:dyDescent="0.25">
      <c r="A4764" t="s">
        <v>3160</v>
      </c>
      <c r="B4764">
        <v>75196500</v>
      </c>
      <c r="C4764" t="s">
        <v>16</v>
      </c>
      <c r="D4764" t="str">
        <f>IF(Tabel_Forespørgsel_fra_Visma28[[#This Row],[SupProd]]=" "," "," - "&amp;Tabel_Forespørgsel_fra_Visma28[[#This Row],[SupProd]])</f>
        <v xml:space="preserve"> </v>
      </c>
      <c r="E4764" t="s">
        <v>16</v>
      </c>
      <c r="F4764" t="str">
        <f>IF(Tabel_Forespørgsel_fra_Visma28[[#This Row],[SupDescr]]=" "," "," - "&amp;Tabel_Forespørgsel_fra_Visma28[[#This Row],[SupDescr]])</f>
        <v xml:space="preserve"> </v>
      </c>
      <c r="G4764" t="s">
        <v>2425</v>
      </c>
      <c r="H4764">
        <v>1</v>
      </c>
      <c r="I4764" t="str">
        <f>IF(A4764=A4763,I4763&amp;CHAR(10)&amp;"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5" spans="1:9" x14ac:dyDescent="0.25">
      <c r="A4765" t="s">
        <v>3140</v>
      </c>
      <c r="B4765">
        <v>75196500</v>
      </c>
      <c r="C4765" t="s">
        <v>16</v>
      </c>
      <c r="D4765" t="str">
        <f>IF(Tabel_Forespørgsel_fra_Visma28[[#This Row],[SupProd]]=" "," "," - "&amp;Tabel_Forespørgsel_fra_Visma28[[#This Row],[SupProd]])</f>
        <v xml:space="preserve"> </v>
      </c>
      <c r="E4765" t="s">
        <v>16</v>
      </c>
      <c r="F4765" t="str">
        <f>IF(Tabel_Forespørgsel_fra_Visma28[[#This Row],[SupDescr]]=" "," "," - "&amp;Tabel_Forespørgsel_fra_Visma28[[#This Row],[SupDescr]])</f>
        <v xml:space="preserve"> </v>
      </c>
      <c r="G4765" t="s">
        <v>2425</v>
      </c>
      <c r="H4765">
        <v>1</v>
      </c>
      <c r="I4765" t="str">
        <f>IF(A4765=A4764,I4764&amp;CHAR(10)&amp;"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6" spans="1:9" x14ac:dyDescent="0.25">
      <c r="A4766" t="s">
        <v>3141</v>
      </c>
      <c r="B4766">
        <v>75196500</v>
      </c>
      <c r="C4766" t="s">
        <v>16</v>
      </c>
      <c r="D4766" t="str">
        <f>IF(Tabel_Forespørgsel_fra_Visma28[[#This Row],[SupProd]]=" "," "," - "&amp;Tabel_Forespørgsel_fra_Visma28[[#This Row],[SupProd]])</f>
        <v xml:space="preserve"> </v>
      </c>
      <c r="E4766" t="s">
        <v>16</v>
      </c>
      <c r="F4766" t="str">
        <f>IF(Tabel_Forespørgsel_fra_Visma28[[#This Row],[SupDescr]]=" "," "," - "&amp;Tabel_Forespørgsel_fra_Visma28[[#This Row],[SupDescr]])</f>
        <v xml:space="preserve"> </v>
      </c>
      <c r="G4766" t="s">
        <v>2425</v>
      </c>
      <c r="H4766">
        <v>1</v>
      </c>
      <c r="I4766" t="str">
        <f>IF(A4766=A4765,I4765&amp;CHAR(10)&amp;"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7" spans="1:9" x14ac:dyDescent="0.25">
      <c r="A4767" t="s">
        <v>3142</v>
      </c>
      <c r="B4767">
        <v>75196500</v>
      </c>
      <c r="C4767" t="s">
        <v>16</v>
      </c>
      <c r="D4767" t="str">
        <f>IF(Tabel_Forespørgsel_fra_Visma28[[#This Row],[SupProd]]=" "," "," - "&amp;Tabel_Forespørgsel_fra_Visma28[[#This Row],[SupProd]])</f>
        <v xml:space="preserve"> </v>
      </c>
      <c r="E4767" t="s">
        <v>16</v>
      </c>
      <c r="F4767" t="str">
        <f>IF(Tabel_Forespørgsel_fra_Visma28[[#This Row],[SupDescr]]=" "," "," - "&amp;Tabel_Forespørgsel_fra_Visma28[[#This Row],[SupDescr]])</f>
        <v xml:space="preserve"> </v>
      </c>
      <c r="G4767" t="s">
        <v>2425</v>
      </c>
      <c r="H4767">
        <v>1</v>
      </c>
      <c r="I4767" t="str">
        <f>IF(A4767=A4766,I4766&amp;CHAR(10)&amp;"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8" spans="1:9" x14ac:dyDescent="0.25">
      <c r="A4768" t="s">
        <v>3131</v>
      </c>
      <c r="B4768">
        <v>75196500</v>
      </c>
      <c r="C4768" t="s">
        <v>16</v>
      </c>
      <c r="D4768" t="str">
        <f>IF(Tabel_Forespørgsel_fra_Visma28[[#This Row],[SupProd]]=" "," "," - "&amp;Tabel_Forespørgsel_fra_Visma28[[#This Row],[SupProd]])</f>
        <v xml:space="preserve"> </v>
      </c>
      <c r="E4768" t="s">
        <v>16</v>
      </c>
      <c r="F4768" t="str">
        <f>IF(Tabel_Forespørgsel_fra_Visma28[[#This Row],[SupDescr]]=" "," "," - "&amp;Tabel_Forespørgsel_fra_Visma28[[#This Row],[SupDescr]])</f>
        <v xml:space="preserve"> </v>
      </c>
      <c r="G4768" t="s">
        <v>2425</v>
      </c>
      <c r="H4768">
        <v>1</v>
      </c>
      <c r="I4768" t="str">
        <f>IF(A4768=A4767,I4767&amp;CHAR(10)&amp;"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9" spans="1:9" x14ac:dyDescent="0.25">
      <c r="A4769" t="s">
        <v>3132</v>
      </c>
      <c r="B4769">
        <v>75196500</v>
      </c>
      <c r="C4769" t="s">
        <v>16</v>
      </c>
      <c r="D4769" t="str">
        <f>IF(Tabel_Forespørgsel_fra_Visma28[[#This Row],[SupProd]]=" "," "," - "&amp;Tabel_Forespørgsel_fra_Visma28[[#This Row],[SupProd]])</f>
        <v xml:space="preserve"> </v>
      </c>
      <c r="E4769" t="s">
        <v>16</v>
      </c>
      <c r="F4769" t="str">
        <f>IF(Tabel_Forespørgsel_fra_Visma28[[#This Row],[SupDescr]]=" "," "," - "&amp;Tabel_Forespørgsel_fra_Visma28[[#This Row],[SupDescr]])</f>
        <v xml:space="preserve"> </v>
      </c>
      <c r="G4769" t="s">
        <v>2425</v>
      </c>
      <c r="H4769">
        <v>1</v>
      </c>
      <c r="I4769" t="str">
        <f>IF(A4769=A4768,I4768&amp;CHAR(10)&amp;"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70" spans="1:9" x14ac:dyDescent="0.25">
      <c r="A4770" t="s">
        <v>2753</v>
      </c>
      <c r="B4770">
        <v>75180019</v>
      </c>
      <c r="C4770" t="s">
        <v>16</v>
      </c>
      <c r="D4770" t="str">
        <f>IF(Tabel_Forespørgsel_fra_Visma28[[#This Row],[SupProd]]=" "," "," - "&amp;Tabel_Forespørgsel_fra_Visma28[[#This Row],[SupProd]])</f>
        <v xml:space="preserve"> </v>
      </c>
      <c r="E4770" t="s">
        <v>16</v>
      </c>
      <c r="F4770" t="str">
        <f>IF(Tabel_Forespørgsel_fra_Visma28[[#This Row],[SupDescr]]=" "," "," - "&amp;Tabel_Forespørgsel_fra_Visma28[[#This Row],[SupDescr]])</f>
        <v xml:space="preserve"> </v>
      </c>
      <c r="G4770" t="s">
        <v>2430</v>
      </c>
      <c r="H4770">
        <v>1</v>
      </c>
      <c r="I4770" t="str">
        <f>IF(A4770=A4769,I4769&amp;CHAR(10)&amp;"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71" spans="1:9" x14ac:dyDescent="0.25">
      <c r="A4771" t="s">
        <v>2754</v>
      </c>
      <c r="B4771">
        <v>75180019</v>
      </c>
      <c r="C4771" t="s">
        <v>16</v>
      </c>
      <c r="D4771" t="str">
        <f>IF(Tabel_Forespørgsel_fra_Visma28[[#This Row],[SupProd]]=" "," "," - "&amp;Tabel_Forespørgsel_fra_Visma28[[#This Row],[SupProd]])</f>
        <v xml:space="preserve"> </v>
      </c>
      <c r="E4771" t="s">
        <v>16</v>
      </c>
      <c r="F4771" t="str">
        <f>IF(Tabel_Forespørgsel_fra_Visma28[[#This Row],[SupDescr]]=" "," "," - "&amp;Tabel_Forespørgsel_fra_Visma28[[#This Row],[SupDescr]])</f>
        <v xml:space="preserve"> </v>
      </c>
      <c r="G4771" t="s">
        <v>2430</v>
      </c>
      <c r="H4771">
        <v>1</v>
      </c>
      <c r="I4771" t="str">
        <f>IF(A4771=A4770,I4770&amp;CHAR(10)&amp;"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72" spans="1:9" x14ac:dyDescent="0.25">
      <c r="A4772" t="s">
        <v>2755</v>
      </c>
      <c r="B4772">
        <v>75180019</v>
      </c>
      <c r="C4772" t="s">
        <v>16</v>
      </c>
      <c r="D4772" t="str">
        <f>IF(Tabel_Forespørgsel_fra_Visma28[[#This Row],[SupProd]]=" "," "," - "&amp;Tabel_Forespørgsel_fra_Visma28[[#This Row],[SupProd]])</f>
        <v xml:space="preserve"> </v>
      </c>
      <c r="E4772" t="s">
        <v>16</v>
      </c>
      <c r="F4772" t="str">
        <f>IF(Tabel_Forespørgsel_fra_Visma28[[#This Row],[SupDescr]]=" "," "," - "&amp;Tabel_Forespørgsel_fra_Visma28[[#This Row],[SupDescr]])</f>
        <v xml:space="preserve"> </v>
      </c>
      <c r="G4772" t="s">
        <v>2430</v>
      </c>
      <c r="H4772">
        <v>1</v>
      </c>
      <c r="I4772" t="str">
        <f>IF(A4772=A4771,I4771&amp;CHAR(10)&amp;"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73" spans="1:9" x14ac:dyDescent="0.25">
      <c r="A4773" t="s">
        <v>2744</v>
      </c>
      <c r="B4773">
        <v>75180019</v>
      </c>
      <c r="C4773" t="s">
        <v>16</v>
      </c>
      <c r="D4773" t="str">
        <f>IF(Tabel_Forespørgsel_fra_Visma28[[#This Row],[SupProd]]=" "," "," - "&amp;Tabel_Forespørgsel_fra_Visma28[[#This Row],[SupProd]])</f>
        <v xml:space="preserve"> </v>
      </c>
      <c r="E4773" t="s">
        <v>16</v>
      </c>
      <c r="F4773" t="str">
        <f>IF(Tabel_Forespørgsel_fra_Visma28[[#This Row],[SupDescr]]=" "," "," - "&amp;Tabel_Forespørgsel_fra_Visma28[[#This Row],[SupDescr]])</f>
        <v xml:space="preserve"> </v>
      </c>
      <c r="G4773" t="s">
        <v>2430</v>
      </c>
      <c r="H4773">
        <v>1</v>
      </c>
      <c r="I4773" t="str">
        <f>IF(A4773=A4772,I4772&amp;CHAR(10)&amp;"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74" spans="1:9" x14ac:dyDescent="0.25">
      <c r="A4774" t="s">
        <v>2745</v>
      </c>
      <c r="B4774">
        <v>75180019</v>
      </c>
      <c r="C4774" t="s">
        <v>16</v>
      </c>
      <c r="D4774" t="str">
        <f>IF(Tabel_Forespørgsel_fra_Visma28[[#This Row],[SupProd]]=" "," "," - "&amp;Tabel_Forespørgsel_fra_Visma28[[#This Row],[SupProd]])</f>
        <v xml:space="preserve"> </v>
      </c>
      <c r="E4774" t="s">
        <v>16</v>
      </c>
      <c r="F4774" t="str">
        <f>IF(Tabel_Forespørgsel_fra_Visma28[[#This Row],[SupDescr]]=" "," "," - "&amp;Tabel_Forespørgsel_fra_Visma28[[#This Row],[SupDescr]])</f>
        <v xml:space="preserve"> </v>
      </c>
      <c r="G4774" t="s">
        <v>2430</v>
      </c>
      <c r="H4774">
        <v>1</v>
      </c>
      <c r="I4774" t="str">
        <f>IF(A4774=A4773,I4773&amp;CHAR(10)&amp;"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75" spans="1:9" x14ac:dyDescent="0.25">
      <c r="A4775" t="s">
        <v>3118</v>
      </c>
      <c r="B4775">
        <v>75196500</v>
      </c>
      <c r="C4775" t="s">
        <v>16</v>
      </c>
      <c r="D4775" t="str">
        <f>IF(Tabel_Forespørgsel_fra_Visma28[[#This Row],[SupProd]]=" "," "," - "&amp;Tabel_Forespørgsel_fra_Visma28[[#This Row],[SupProd]])</f>
        <v xml:space="preserve"> </v>
      </c>
      <c r="E4775" t="s">
        <v>16</v>
      </c>
      <c r="F4775" t="str">
        <f>IF(Tabel_Forespørgsel_fra_Visma28[[#This Row],[SupDescr]]=" "," "," - "&amp;Tabel_Forespørgsel_fra_Visma28[[#This Row],[SupDescr]])</f>
        <v xml:space="preserve"> </v>
      </c>
      <c r="G4775" t="s">
        <v>2425</v>
      </c>
      <c r="H4775">
        <v>1</v>
      </c>
      <c r="I4775" t="str">
        <f>IF(A4775=A4774,I4774&amp;CHAR(10)&amp;"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76" spans="1:9" x14ac:dyDescent="0.25">
      <c r="A4776" t="s">
        <v>3107</v>
      </c>
      <c r="B4776">
        <v>75196500</v>
      </c>
      <c r="C4776" t="s">
        <v>16</v>
      </c>
      <c r="D4776" t="str">
        <f>IF(Tabel_Forespørgsel_fra_Visma28[[#This Row],[SupProd]]=" "," "," - "&amp;Tabel_Forespørgsel_fra_Visma28[[#This Row],[SupProd]])</f>
        <v xml:space="preserve"> </v>
      </c>
      <c r="E4776" t="s">
        <v>16</v>
      </c>
      <c r="F4776" t="str">
        <f>IF(Tabel_Forespørgsel_fra_Visma28[[#This Row],[SupDescr]]=" "," "," - "&amp;Tabel_Forespørgsel_fra_Visma28[[#This Row],[SupDescr]])</f>
        <v xml:space="preserve"> </v>
      </c>
      <c r="G4776" t="s">
        <v>2425</v>
      </c>
      <c r="H4776">
        <v>1</v>
      </c>
      <c r="I4776" t="str">
        <f>IF(A4776=A4775,I4775&amp;CHAR(10)&amp;"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77" spans="1:9" x14ac:dyDescent="0.25">
      <c r="A4777" t="s">
        <v>3109</v>
      </c>
      <c r="B4777">
        <v>75196500</v>
      </c>
      <c r="C4777" t="s">
        <v>16</v>
      </c>
      <c r="D4777" t="str">
        <f>IF(Tabel_Forespørgsel_fra_Visma28[[#This Row],[SupProd]]=" "," "," - "&amp;Tabel_Forespørgsel_fra_Visma28[[#This Row],[SupProd]])</f>
        <v xml:space="preserve"> </v>
      </c>
      <c r="E4777" t="s">
        <v>16</v>
      </c>
      <c r="F4777" t="str">
        <f>IF(Tabel_Forespørgsel_fra_Visma28[[#This Row],[SupDescr]]=" "," "," - "&amp;Tabel_Forespørgsel_fra_Visma28[[#This Row],[SupDescr]])</f>
        <v xml:space="preserve"> </v>
      </c>
      <c r="G4777" t="s">
        <v>2425</v>
      </c>
      <c r="H4777">
        <v>1</v>
      </c>
      <c r="I4777" t="str">
        <f>IF(A4777=A4776,I4776&amp;CHAR(10)&amp;"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78" spans="1:9" x14ac:dyDescent="0.25">
      <c r="A4778" t="s">
        <v>3108</v>
      </c>
      <c r="B4778">
        <v>75196500</v>
      </c>
      <c r="C4778" t="s">
        <v>16</v>
      </c>
      <c r="D4778" t="str">
        <f>IF(Tabel_Forespørgsel_fra_Visma28[[#This Row],[SupProd]]=" "," "," - "&amp;Tabel_Forespørgsel_fra_Visma28[[#This Row],[SupProd]])</f>
        <v xml:space="preserve"> </v>
      </c>
      <c r="E4778" t="s">
        <v>16</v>
      </c>
      <c r="F4778" t="str">
        <f>IF(Tabel_Forespørgsel_fra_Visma28[[#This Row],[SupDescr]]=" "," "," - "&amp;Tabel_Forespørgsel_fra_Visma28[[#This Row],[SupDescr]])</f>
        <v xml:space="preserve"> </v>
      </c>
      <c r="G4778" t="s">
        <v>2425</v>
      </c>
      <c r="H4778">
        <v>1</v>
      </c>
      <c r="I4778" t="str">
        <f>IF(A4778=A4777,I4777&amp;CHAR(10)&amp;"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79" spans="1:9" x14ac:dyDescent="0.25">
      <c r="A4779" t="s">
        <v>3110</v>
      </c>
      <c r="B4779">
        <v>75196500</v>
      </c>
      <c r="C4779" t="s">
        <v>16</v>
      </c>
      <c r="D4779" t="str">
        <f>IF(Tabel_Forespørgsel_fra_Visma28[[#This Row],[SupProd]]=" "," "," - "&amp;Tabel_Forespørgsel_fra_Visma28[[#This Row],[SupProd]])</f>
        <v xml:space="preserve"> </v>
      </c>
      <c r="E4779" t="s">
        <v>16</v>
      </c>
      <c r="F4779" t="str">
        <f>IF(Tabel_Forespørgsel_fra_Visma28[[#This Row],[SupDescr]]=" "," "," - "&amp;Tabel_Forespørgsel_fra_Visma28[[#This Row],[SupDescr]])</f>
        <v xml:space="preserve"> </v>
      </c>
      <c r="G4779" t="s">
        <v>2425</v>
      </c>
      <c r="H4779">
        <v>1</v>
      </c>
      <c r="I4779" t="str">
        <f>IF(A4779=A4778,I4778&amp;CHAR(10)&amp;"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0" spans="1:9" x14ac:dyDescent="0.25">
      <c r="A4780" t="s">
        <v>3111</v>
      </c>
      <c r="B4780">
        <v>75196500</v>
      </c>
      <c r="C4780" t="s">
        <v>16</v>
      </c>
      <c r="D4780" t="str">
        <f>IF(Tabel_Forespørgsel_fra_Visma28[[#This Row],[SupProd]]=" "," "," - "&amp;Tabel_Forespørgsel_fra_Visma28[[#This Row],[SupProd]])</f>
        <v xml:space="preserve"> </v>
      </c>
      <c r="E4780" t="s">
        <v>16</v>
      </c>
      <c r="F4780" t="str">
        <f>IF(Tabel_Forespørgsel_fra_Visma28[[#This Row],[SupDescr]]=" "," "," - "&amp;Tabel_Forespørgsel_fra_Visma28[[#This Row],[SupDescr]])</f>
        <v xml:space="preserve"> </v>
      </c>
      <c r="G4780" t="s">
        <v>2425</v>
      </c>
      <c r="H4780">
        <v>1</v>
      </c>
      <c r="I4780" t="str">
        <f>IF(A4780=A4779,I4779&amp;CHAR(10)&amp;"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1" spans="1:9" x14ac:dyDescent="0.25">
      <c r="A4781" t="s">
        <v>3136</v>
      </c>
      <c r="B4781">
        <v>75196500</v>
      </c>
      <c r="C4781" t="s">
        <v>16</v>
      </c>
      <c r="D4781" t="str">
        <f>IF(Tabel_Forespørgsel_fra_Visma28[[#This Row],[SupProd]]=" "," "," - "&amp;Tabel_Forespørgsel_fra_Visma28[[#This Row],[SupProd]])</f>
        <v xml:space="preserve"> </v>
      </c>
      <c r="E4781" t="s">
        <v>16</v>
      </c>
      <c r="F4781" t="str">
        <f>IF(Tabel_Forespørgsel_fra_Visma28[[#This Row],[SupDescr]]=" "," "," - "&amp;Tabel_Forespørgsel_fra_Visma28[[#This Row],[SupDescr]])</f>
        <v xml:space="preserve"> </v>
      </c>
      <c r="G4781" t="s">
        <v>2425</v>
      </c>
      <c r="H4781">
        <v>1</v>
      </c>
      <c r="I4781" t="str">
        <f>IF(A4781=A4780,I4780&amp;CHAR(10)&amp;"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2" spans="1:9" x14ac:dyDescent="0.25">
      <c r="A4782" t="s">
        <v>3115</v>
      </c>
      <c r="B4782">
        <v>75196500</v>
      </c>
      <c r="C4782" t="s">
        <v>16</v>
      </c>
      <c r="D4782" t="str">
        <f>IF(Tabel_Forespørgsel_fra_Visma28[[#This Row],[SupProd]]=" "," "," - "&amp;Tabel_Forespørgsel_fra_Visma28[[#This Row],[SupProd]])</f>
        <v xml:space="preserve"> </v>
      </c>
      <c r="E4782" t="s">
        <v>16</v>
      </c>
      <c r="F4782" t="str">
        <f>IF(Tabel_Forespørgsel_fra_Visma28[[#This Row],[SupDescr]]=" "," "," - "&amp;Tabel_Forespørgsel_fra_Visma28[[#This Row],[SupDescr]])</f>
        <v xml:space="preserve"> </v>
      </c>
      <c r="G4782" t="s">
        <v>2425</v>
      </c>
      <c r="H4782">
        <v>1</v>
      </c>
      <c r="I4782" t="str">
        <f>IF(A4782=A4781,I4781&amp;CHAR(10)&amp;"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3" spans="1:9" x14ac:dyDescent="0.25">
      <c r="A4783" t="s">
        <v>3125</v>
      </c>
      <c r="B4783">
        <v>75196500</v>
      </c>
      <c r="C4783" t="s">
        <v>16</v>
      </c>
      <c r="D4783" t="str">
        <f>IF(Tabel_Forespørgsel_fra_Visma28[[#This Row],[SupProd]]=" "," "," - "&amp;Tabel_Forespørgsel_fra_Visma28[[#This Row],[SupProd]])</f>
        <v xml:space="preserve"> </v>
      </c>
      <c r="E4783" t="s">
        <v>16</v>
      </c>
      <c r="F4783" t="str">
        <f>IF(Tabel_Forespørgsel_fra_Visma28[[#This Row],[SupDescr]]=" "," "," - "&amp;Tabel_Forespørgsel_fra_Visma28[[#This Row],[SupDescr]])</f>
        <v xml:space="preserve"> </v>
      </c>
      <c r="G4783" t="s">
        <v>2425</v>
      </c>
      <c r="H4783">
        <v>1</v>
      </c>
      <c r="I4783" t="str">
        <f>IF(A4783=A4782,I4782&amp;CHAR(10)&amp;"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4" spans="1:9" x14ac:dyDescent="0.25">
      <c r="A4784" t="s">
        <v>3116</v>
      </c>
      <c r="B4784">
        <v>75196500</v>
      </c>
      <c r="C4784" t="s">
        <v>16</v>
      </c>
      <c r="D4784" t="str">
        <f>IF(Tabel_Forespørgsel_fra_Visma28[[#This Row],[SupProd]]=" "," "," - "&amp;Tabel_Forespørgsel_fra_Visma28[[#This Row],[SupProd]])</f>
        <v xml:space="preserve"> </v>
      </c>
      <c r="E4784" t="s">
        <v>16</v>
      </c>
      <c r="F4784" t="str">
        <f>IF(Tabel_Forespørgsel_fra_Visma28[[#This Row],[SupDescr]]=" "," "," - "&amp;Tabel_Forespørgsel_fra_Visma28[[#This Row],[SupDescr]])</f>
        <v xml:space="preserve"> </v>
      </c>
      <c r="G4784" t="s">
        <v>2425</v>
      </c>
      <c r="H4784">
        <v>1</v>
      </c>
      <c r="I4784" t="str">
        <f>IF(A4784=A4783,I4783&amp;CHAR(10)&amp;"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5" spans="1:9" x14ac:dyDescent="0.25">
      <c r="A4785" t="s">
        <v>3117</v>
      </c>
      <c r="B4785">
        <v>75196500</v>
      </c>
      <c r="C4785" t="s">
        <v>16</v>
      </c>
      <c r="D4785" t="str">
        <f>IF(Tabel_Forespørgsel_fra_Visma28[[#This Row],[SupProd]]=" "," "," - "&amp;Tabel_Forespørgsel_fra_Visma28[[#This Row],[SupProd]])</f>
        <v xml:space="preserve"> </v>
      </c>
      <c r="E4785" t="s">
        <v>16</v>
      </c>
      <c r="F4785" t="str">
        <f>IF(Tabel_Forespørgsel_fra_Visma28[[#This Row],[SupDescr]]=" "," "," - "&amp;Tabel_Forespørgsel_fra_Visma28[[#This Row],[SupDescr]])</f>
        <v xml:space="preserve"> </v>
      </c>
      <c r="G4785" t="s">
        <v>2425</v>
      </c>
      <c r="H4785">
        <v>1</v>
      </c>
      <c r="I4785" t="str">
        <f>IF(A4785=A4784,I4784&amp;CHAR(10)&amp;"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6" spans="1:9" x14ac:dyDescent="0.25">
      <c r="A4786" t="s">
        <v>2746</v>
      </c>
      <c r="B4786">
        <v>75180019</v>
      </c>
      <c r="C4786" t="s">
        <v>16</v>
      </c>
      <c r="D4786" t="str">
        <f>IF(Tabel_Forespørgsel_fra_Visma28[[#This Row],[SupProd]]=" "," "," - "&amp;Tabel_Forespørgsel_fra_Visma28[[#This Row],[SupProd]])</f>
        <v xml:space="preserve"> </v>
      </c>
      <c r="E4786" t="s">
        <v>16</v>
      </c>
      <c r="F4786" t="str">
        <f>IF(Tabel_Forespørgsel_fra_Visma28[[#This Row],[SupDescr]]=" "," "," - "&amp;Tabel_Forespørgsel_fra_Visma28[[#This Row],[SupDescr]])</f>
        <v xml:space="preserve"> </v>
      </c>
      <c r="G4786" t="s">
        <v>2430</v>
      </c>
      <c r="H4786">
        <v>1</v>
      </c>
      <c r="I4786" t="str">
        <f>IF(A4786=A4785,I4785&amp;CHAR(10)&amp;"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87" spans="1:9" x14ac:dyDescent="0.25">
      <c r="A4787" t="s">
        <v>2756</v>
      </c>
      <c r="B4787">
        <v>75180019</v>
      </c>
      <c r="C4787" t="s">
        <v>16</v>
      </c>
      <c r="D4787" t="str">
        <f>IF(Tabel_Forespørgsel_fra_Visma28[[#This Row],[SupProd]]=" "," "," - "&amp;Tabel_Forespørgsel_fra_Visma28[[#This Row],[SupProd]])</f>
        <v xml:space="preserve"> </v>
      </c>
      <c r="E4787" t="s">
        <v>16</v>
      </c>
      <c r="F4787" t="str">
        <f>IF(Tabel_Forespørgsel_fra_Visma28[[#This Row],[SupDescr]]=" "," "," - "&amp;Tabel_Forespørgsel_fra_Visma28[[#This Row],[SupDescr]])</f>
        <v xml:space="preserve"> </v>
      </c>
      <c r="G4787" t="s">
        <v>2430</v>
      </c>
      <c r="H4787">
        <v>1</v>
      </c>
      <c r="I4787" t="str">
        <f>IF(A4787=A4786,I4786&amp;CHAR(10)&amp;"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88" spans="1:9" x14ac:dyDescent="0.25">
      <c r="A4788" t="s">
        <v>3853</v>
      </c>
      <c r="B4788">
        <v>86228644</v>
      </c>
      <c r="C4788" t="s">
        <v>16</v>
      </c>
      <c r="D4788" t="str">
        <f>IF(Tabel_Forespørgsel_fra_Visma28[[#This Row],[SupProd]]=" "," "," - "&amp;Tabel_Forespørgsel_fra_Visma28[[#This Row],[SupProd]])</f>
        <v xml:space="preserve"> </v>
      </c>
      <c r="E4788" t="s">
        <v>16</v>
      </c>
      <c r="F4788" t="str">
        <f>IF(Tabel_Forespørgsel_fra_Visma28[[#This Row],[SupDescr]]=" "," "," - "&amp;Tabel_Forespørgsel_fra_Visma28[[#This Row],[SupDescr]])</f>
        <v xml:space="preserve"> </v>
      </c>
      <c r="G4788" t="s">
        <v>2440</v>
      </c>
      <c r="H4788">
        <v>1</v>
      </c>
      <c r="I4788" t="str">
        <f>IF(A4788=A4787,I4787&amp;CHAR(10)&amp;"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789" spans="1:9" x14ac:dyDescent="0.25">
      <c r="A4789" t="s">
        <v>2809</v>
      </c>
      <c r="B4789">
        <v>75180019</v>
      </c>
      <c r="C4789" t="s">
        <v>16</v>
      </c>
      <c r="D4789" t="str">
        <f>IF(Tabel_Forespørgsel_fra_Visma28[[#This Row],[SupProd]]=" "," "," - "&amp;Tabel_Forespørgsel_fra_Visma28[[#This Row],[SupProd]])</f>
        <v xml:space="preserve"> </v>
      </c>
      <c r="E4789" t="s">
        <v>16</v>
      </c>
      <c r="F4789" t="str">
        <f>IF(Tabel_Forespørgsel_fra_Visma28[[#This Row],[SupDescr]]=" "," "," - "&amp;Tabel_Forespørgsel_fra_Visma28[[#This Row],[SupDescr]])</f>
        <v xml:space="preserve"> </v>
      </c>
      <c r="G4789" t="s">
        <v>2430</v>
      </c>
      <c r="H4789">
        <v>1</v>
      </c>
      <c r="I4789" t="str">
        <f>IF(A4789=A4788,I4788&amp;CHAR(10)&amp;"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90" spans="1:9" x14ac:dyDescent="0.25">
      <c r="A4790" t="s">
        <v>2670</v>
      </c>
      <c r="B4790">
        <v>75121000</v>
      </c>
      <c r="C4790" t="s">
        <v>16</v>
      </c>
      <c r="D4790" t="str">
        <f>IF(Tabel_Forespørgsel_fra_Visma28[[#This Row],[SupProd]]=" "," "," - "&amp;Tabel_Forespørgsel_fra_Visma28[[#This Row],[SupProd]])</f>
        <v xml:space="preserve"> </v>
      </c>
      <c r="E4790" t="s">
        <v>16</v>
      </c>
      <c r="F4790" t="str">
        <f>IF(Tabel_Forespørgsel_fra_Visma28[[#This Row],[SupDescr]]=" "," "," - "&amp;Tabel_Forespørgsel_fra_Visma28[[#This Row],[SupDescr]])</f>
        <v xml:space="preserve"> </v>
      </c>
      <c r="G4790" t="s">
        <v>2668</v>
      </c>
      <c r="H4790">
        <v>1</v>
      </c>
      <c r="I4790" t="str">
        <f>IF(A4790=A4789,I4789&amp;CHAR(10)&amp;"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4791" spans="1:9" x14ac:dyDescent="0.25">
      <c r="A4791" t="s">
        <v>2757</v>
      </c>
      <c r="B4791">
        <v>75180019</v>
      </c>
      <c r="C4791" t="s">
        <v>16</v>
      </c>
      <c r="D4791" t="str">
        <f>IF(Tabel_Forespørgsel_fra_Visma28[[#This Row],[SupProd]]=" "," "," - "&amp;Tabel_Forespørgsel_fra_Visma28[[#This Row],[SupProd]])</f>
        <v xml:space="preserve"> </v>
      </c>
      <c r="E4791" t="s">
        <v>16</v>
      </c>
      <c r="F4791" t="str">
        <f>IF(Tabel_Forespørgsel_fra_Visma28[[#This Row],[SupDescr]]=" "," "," - "&amp;Tabel_Forespørgsel_fra_Visma28[[#This Row],[SupDescr]])</f>
        <v xml:space="preserve"> </v>
      </c>
      <c r="G4791" t="s">
        <v>2430</v>
      </c>
      <c r="H4791">
        <v>1</v>
      </c>
      <c r="I4791" t="str">
        <f>IF(A4791=A4790,I4790&amp;CHAR(10)&amp;"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92" spans="1:9" x14ac:dyDescent="0.25">
      <c r="A4792" t="s">
        <v>2795</v>
      </c>
      <c r="B4792">
        <v>75180019</v>
      </c>
      <c r="C4792" t="s">
        <v>16</v>
      </c>
      <c r="D4792" t="str">
        <f>IF(Tabel_Forespørgsel_fra_Visma28[[#This Row],[SupProd]]=" "," "," - "&amp;Tabel_Forespørgsel_fra_Visma28[[#This Row],[SupProd]])</f>
        <v xml:space="preserve"> </v>
      </c>
      <c r="E4792" t="s">
        <v>16</v>
      </c>
      <c r="F4792" t="str">
        <f>IF(Tabel_Forespørgsel_fra_Visma28[[#This Row],[SupDescr]]=" "," "," - "&amp;Tabel_Forespørgsel_fra_Visma28[[#This Row],[SupDescr]])</f>
        <v xml:space="preserve"> </v>
      </c>
      <c r="G4792" t="s">
        <v>2430</v>
      </c>
      <c r="H4792">
        <v>1</v>
      </c>
      <c r="I4792" t="str">
        <f>IF(A4792=A4791,I4791&amp;CHAR(10)&amp;"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93" spans="1:9" x14ac:dyDescent="0.25">
      <c r="A4793" t="s">
        <v>2820</v>
      </c>
      <c r="B4793">
        <v>75180019</v>
      </c>
      <c r="C4793" t="s">
        <v>16</v>
      </c>
      <c r="D4793" t="str">
        <f>IF(Tabel_Forespørgsel_fra_Visma28[[#This Row],[SupProd]]=" "," "," - "&amp;Tabel_Forespørgsel_fra_Visma28[[#This Row],[SupProd]])</f>
        <v xml:space="preserve"> </v>
      </c>
      <c r="E4793" t="s">
        <v>16</v>
      </c>
      <c r="F4793" t="str">
        <f>IF(Tabel_Forespørgsel_fra_Visma28[[#This Row],[SupDescr]]=" "," "," - "&amp;Tabel_Forespørgsel_fra_Visma28[[#This Row],[SupDescr]])</f>
        <v xml:space="preserve"> </v>
      </c>
      <c r="G4793" t="s">
        <v>2430</v>
      </c>
      <c r="H4793">
        <v>1</v>
      </c>
      <c r="I4793" t="str">
        <f>IF(A4793=A4792,I4792&amp;CHAR(10)&amp;"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94" spans="1:9" x14ac:dyDescent="0.25">
      <c r="A4794" t="s">
        <v>3126</v>
      </c>
      <c r="B4794">
        <v>75196500</v>
      </c>
      <c r="C4794" t="s">
        <v>16</v>
      </c>
      <c r="D4794" t="str">
        <f>IF(Tabel_Forespørgsel_fra_Visma28[[#This Row],[SupProd]]=" "," "," - "&amp;Tabel_Forespørgsel_fra_Visma28[[#This Row],[SupProd]])</f>
        <v xml:space="preserve"> </v>
      </c>
      <c r="E4794" t="s">
        <v>16</v>
      </c>
      <c r="F4794" t="str">
        <f>IF(Tabel_Forespørgsel_fra_Visma28[[#This Row],[SupDescr]]=" "," "," - "&amp;Tabel_Forespørgsel_fra_Visma28[[#This Row],[SupDescr]])</f>
        <v xml:space="preserve"> </v>
      </c>
      <c r="G4794" t="s">
        <v>2425</v>
      </c>
      <c r="H4794">
        <v>1</v>
      </c>
      <c r="I4794" t="str">
        <f>IF(A4794=A4793,I4793&amp;CHAR(10)&amp;"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95" spans="1:9" x14ac:dyDescent="0.25">
      <c r="A4795" t="s">
        <v>3127</v>
      </c>
      <c r="B4795">
        <v>75196500</v>
      </c>
      <c r="C4795" t="s">
        <v>16</v>
      </c>
      <c r="D4795" t="str">
        <f>IF(Tabel_Forespørgsel_fra_Visma28[[#This Row],[SupProd]]=" "," "," - "&amp;Tabel_Forespørgsel_fra_Visma28[[#This Row],[SupProd]])</f>
        <v xml:space="preserve"> </v>
      </c>
      <c r="E4795" t="s">
        <v>16</v>
      </c>
      <c r="F4795" t="str">
        <f>IF(Tabel_Forespørgsel_fra_Visma28[[#This Row],[SupDescr]]=" "," "," - "&amp;Tabel_Forespørgsel_fra_Visma28[[#This Row],[SupDescr]])</f>
        <v xml:space="preserve"> </v>
      </c>
      <c r="G4795" t="s">
        <v>2425</v>
      </c>
      <c r="H4795">
        <v>1</v>
      </c>
      <c r="I4795" t="str">
        <f>IF(A4795=A4794,I4794&amp;CHAR(10)&amp;"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96" spans="1:9" x14ac:dyDescent="0.25">
      <c r="A4796" t="s">
        <v>3861</v>
      </c>
      <c r="B4796">
        <v>86228644</v>
      </c>
      <c r="C4796" t="s">
        <v>16</v>
      </c>
      <c r="D4796" t="str">
        <f>IF(Tabel_Forespørgsel_fra_Visma28[[#This Row],[SupProd]]=" "," "," - "&amp;Tabel_Forespørgsel_fra_Visma28[[#This Row],[SupProd]])</f>
        <v xml:space="preserve"> </v>
      </c>
      <c r="E4796" t="s">
        <v>16</v>
      </c>
      <c r="F4796" t="str">
        <f>IF(Tabel_Forespørgsel_fra_Visma28[[#This Row],[SupDescr]]=" "," "," - "&amp;Tabel_Forespørgsel_fra_Visma28[[#This Row],[SupDescr]])</f>
        <v xml:space="preserve"> </v>
      </c>
      <c r="G4796" t="s">
        <v>2440</v>
      </c>
      <c r="H4796">
        <v>2</v>
      </c>
      <c r="I4796" t="str">
        <f>IF(A4796=A4795,I4795&amp;CHAR(10)&amp;"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797" spans="1:9" x14ac:dyDescent="0.25">
      <c r="A4797" t="s">
        <v>3128</v>
      </c>
      <c r="B4797">
        <v>75196500</v>
      </c>
      <c r="C4797" t="s">
        <v>16</v>
      </c>
      <c r="D4797" t="str">
        <f>IF(Tabel_Forespørgsel_fra_Visma28[[#This Row],[SupProd]]=" "," "," - "&amp;Tabel_Forespørgsel_fra_Visma28[[#This Row],[SupProd]])</f>
        <v xml:space="preserve"> </v>
      </c>
      <c r="E4797" t="s">
        <v>16</v>
      </c>
      <c r="F4797" t="str">
        <f>IF(Tabel_Forespørgsel_fra_Visma28[[#This Row],[SupDescr]]=" "," "," - "&amp;Tabel_Forespørgsel_fra_Visma28[[#This Row],[SupDescr]])</f>
        <v xml:space="preserve"> </v>
      </c>
      <c r="G4797" t="s">
        <v>2425</v>
      </c>
      <c r="H4797">
        <v>1</v>
      </c>
      <c r="I4797" t="str">
        <f>IF(A4797=A4796,I4796&amp;CHAR(10)&amp;"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98" spans="1:9" x14ac:dyDescent="0.25">
      <c r="A4798" t="s">
        <v>3129</v>
      </c>
      <c r="B4798">
        <v>75196500</v>
      </c>
      <c r="C4798" t="s">
        <v>16</v>
      </c>
      <c r="D4798" t="str">
        <f>IF(Tabel_Forespørgsel_fra_Visma28[[#This Row],[SupProd]]=" "," "," - "&amp;Tabel_Forespørgsel_fra_Visma28[[#This Row],[SupProd]])</f>
        <v xml:space="preserve"> </v>
      </c>
      <c r="E4798" t="s">
        <v>16</v>
      </c>
      <c r="F4798" t="str">
        <f>IF(Tabel_Forespørgsel_fra_Visma28[[#This Row],[SupDescr]]=" "," "," - "&amp;Tabel_Forespørgsel_fra_Visma28[[#This Row],[SupDescr]])</f>
        <v xml:space="preserve"> </v>
      </c>
      <c r="G4798" t="s">
        <v>2425</v>
      </c>
      <c r="H4798">
        <v>1</v>
      </c>
      <c r="I4798" t="str">
        <f>IF(A4798=A4797,I4797&amp;CHAR(10)&amp;"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99" spans="1:9" x14ac:dyDescent="0.25">
      <c r="A4799" t="s">
        <v>2758</v>
      </c>
      <c r="B4799">
        <v>75180019</v>
      </c>
      <c r="C4799" t="s">
        <v>16</v>
      </c>
      <c r="D4799" t="str">
        <f>IF(Tabel_Forespørgsel_fra_Visma28[[#This Row],[SupProd]]=" "," "," - "&amp;Tabel_Forespørgsel_fra_Visma28[[#This Row],[SupProd]])</f>
        <v xml:space="preserve"> </v>
      </c>
      <c r="E4799" t="s">
        <v>16</v>
      </c>
      <c r="F4799" t="str">
        <f>IF(Tabel_Forespørgsel_fra_Visma28[[#This Row],[SupDescr]]=" "," "," - "&amp;Tabel_Forespørgsel_fra_Visma28[[#This Row],[SupDescr]])</f>
        <v xml:space="preserve"> </v>
      </c>
      <c r="G4799" t="s">
        <v>2430</v>
      </c>
      <c r="H4799">
        <v>1</v>
      </c>
      <c r="I4799" t="str">
        <f>IF(A4799=A4798,I4798&amp;CHAR(10)&amp;"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00" spans="1:9" x14ac:dyDescent="0.25">
      <c r="A4800" t="s">
        <v>3846</v>
      </c>
      <c r="B4800">
        <v>86228644</v>
      </c>
      <c r="C4800" t="s">
        <v>16</v>
      </c>
      <c r="D4800" t="str">
        <f>IF(Tabel_Forespørgsel_fra_Visma28[[#This Row],[SupProd]]=" "," "," - "&amp;Tabel_Forespørgsel_fra_Visma28[[#This Row],[SupProd]])</f>
        <v xml:space="preserve"> </v>
      </c>
      <c r="E4800" t="s">
        <v>16</v>
      </c>
      <c r="F4800" t="str">
        <f>IF(Tabel_Forespørgsel_fra_Visma28[[#This Row],[SupDescr]]=" "," "," - "&amp;Tabel_Forespørgsel_fra_Visma28[[#This Row],[SupDescr]])</f>
        <v xml:space="preserve"> </v>
      </c>
      <c r="G4800" t="s">
        <v>2440</v>
      </c>
      <c r="H4800">
        <v>2</v>
      </c>
      <c r="I4800" t="str">
        <f>IF(A4800=A4799,I4799&amp;CHAR(10)&amp;"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01" spans="1:9" x14ac:dyDescent="0.25">
      <c r="A4801" t="s">
        <v>3130</v>
      </c>
      <c r="B4801">
        <v>75196500</v>
      </c>
      <c r="C4801" t="s">
        <v>16</v>
      </c>
      <c r="D4801" t="str">
        <f>IF(Tabel_Forespørgsel_fra_Visma28[[#This Row],[SupProd]]=" "," "," - "&amp;Tabel_Forespørgsel_fra_Visma28[[#This Row],[SupProd]])</f>
        <v xml:space="preserve"> </v>
      </c>
      <c r="E4801" t="s">
        <v>16</v>
      </c>
      <c r="F4801" t="str">
        <f>IF(Tabel_Forespørgsel_fra_Visma28[[#This Row],[SupDescr]]=" "," "," - "&amp;Tabel_Forespørgsel_fra_Visma28[[#This Row],[SupDescr]])</f>
        <v xml:space="preserve"> </v>
      </c>
      <c r="G4801" t="s">
        <v>2425</v>
      </c>
      <c r="H4801">
        <v>1</v>
      </c>
      <c r="I4801" t="str">
        <f>IF(A4801=A4800,I4800&amp;CHAR(10)&amp;"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2" spans="1:9" x14ac:dyDescent="0.25">
      <c r="A4802" t="s">
        <v>3119</v>
      </c>
      <c r="B4802">
        <v>75196500</v>
      </c>
      <c r="C4802" t="s">
        <v>16</v>
      </c>
      <c r="D4802" t="str">
        <f>IF(Tabel_Forespørgsel_fra_Visma28[[#This Row],[SupProd]]=" "," "," - "&amp;Tabel_Forespørgsel_fra_Visma28[[#This Row],[SupProd]])</f>
        <v xml:space="preserve"> </v>
      </c>
      <c r="E4802" t="s">
        <v>16</v>
      </c>
      <c r="F4802" t="str">
        <f>IF(Tabel_Forespørgsel_fra_Visma28[[#This Row],[SupDescr]]=" "," "," - "&amp;Tabel_Forespørgsel_fra_Visma28[[#This Row],[SupDescr]])</f>
        <v xml:space="preserve"> </v>
      </c>
      <c r="G4802" t="s">
        <v>2425</v>
      </c>
      <c r="H4802">
        <v>1</v>
      </c>
      <c r="I4802" t="str">
        <f>IF(A4802=A4801,I4801&amp;CHAR(10)&amp;"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3" spans="1:9" x14ac:dyDescent="0.25">
      <c r="A4803" t="s">
        <v>3120</v>
      </c>
      <c r="B4803">
        <v>75196500</v>
      </c>
      <c r="C4803" t="s">
        <v>16</v>
      </c>
      <c r="D4803" t="str">
        <f>IF(Tabel_Forespørgsel_fra_Visma28[[#This Row],[SupProd]]=" "," "," - "&amp;Tabel_Forespørgsel_fra_Visma28[[#This Row],[SupProd]])</f>
        <v xml:space="preserve"> </v>
      </c>
      <c r="E4803" t="s">
        <v>16</v>
      </c>
      <c r="F4803" t="str">
        <f>IF(Tabel_Forespørgsel_fra_Visma28[[#This Row],[SupDescr]]=" "," "," - "&amp;Tabel_Forespørgsel_fra_Visma28[[#This Row],[SupDescr]])</f>
        <v xml:space="preserve"> </v>
      </c>
      <c r="G4803" t="s">
        <v>2425</v>
      </c>
      <c r="H4803">
        <v>1</v>
      </c>
      <c r="I4803" t="str">
        <f>IF(A4803=A4802,I4802&amp;CHAR(10)&amp;"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4" spans="1:9" x14ac:dyDescent="0.25">
      <c r="A4804" t="s">
        <v>3121</v>
      </c>
      <c r="B4804">
        <v>75196500</v>
      </c>
      <c r="C4804" t="s">
        <v>16</v>
      </c>
      <c r="D4804" t="str">
        <f>IF(Tabel_Forespørgsel_fra_Visma28[[#This Row],[SupProd]]=" "," "," - "&amp;Tabel_Forespørgsel_fra_Visma28[[#This Row],[SupProd]])</f>
        <v xml:space="preserve"> </v>
      </c>
      <c r="E4804" t="s">
        <v>16</v>
      </c>
      <c r="F4804" t="str">
        <f>IF(Tabel_Forespørgsel_fra_Visma28[[#This Row],[SupDescr]]=" "," "," - "&amp;Tabel_Forespørgsel_fra_Visma28[[#This Row],[SupDescr]])</f>
        <v xml:space="preserve"> </v>
      </c>
      <c r="G4804" t="s">
        <v>2425</v>
      </c>
      <c r="H4804">
        <v>1</v>
      </c>
      <c r="I4804" t="str">
        <f>IF(A4804=A4803,I4803&amp;CHAR(10)&amp;"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5" spans="1:9" x14ac:dyDescent="0.25">
      <c r="A4805" t="s">
        <v>3122</v>
      </c>
      <c r="B4805">
        <v>75196500</v>
      </c>
      <c r="C4805" t="s">
        <v>16</v>
      </c>
      <c r="D4805" t="str">
        <f>IF(Tabel_Forespørgsel_fra_Visma28[[#This Row],[SupProd]]=" "," "," - "&amp;Tabel_Forespørgsel_fra_Visma28[[#This Row],[SupProd]])</f>
        <v xml:space="preserve"> </v>
      </c>
      <c r="E4805" t="s">
        <v>16</v>
      </c>
      <c r="F4805" t="str">
        <f>IF(Tabel_Forespørgsel_fra_Visma28[[#This Row],[SupDescr]]=" "," "," - "&amp;Tabel_Forespørgsel_fra_Visma28[[#This Row],[SupDescr]])</f>
        <v xml:space="preserve"> </v>
      </c>
      <c r="G4805" t="s">
        <v>2425</v>
      </c>
      <c r="H4805">
        <v>1</v>
      </c>
      <c r="I4805" t="str">
        <f>IF(A4805=A4804,I4804&amp;CHAR(10)&amp;"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6" spans="1:9" x14ac:dyDescent="0.25">
      <c r="A4806" t="s">
        <v>3123</v>
      </c>
      <c r="B4806">
        <v>75196500</v>
      </c>
      <c r="C4806" t="s">
        <v>16</v>
      </c>
      <c r="D4806" t="str">
        <f>IF(Tabel_Forespørgsel_fra_Visma28[[#This Row],[SupProd]]=" "," "," - "&amp;Tabel_Forespørgsel_fra_Visma28[[#This Row],[SupProd]])</f>
        <v xml:space="preserve"> </v>
      </c>
      <c r="E4806" t="s">
        <v>16</v>
      </c>
      <c r="F4806" t="str">
        <f>IF(Tabel_Forespørgsel_fra_Visma28[[#This Row],[SupDescr]]=" "," "," - "&amp;Tabel_Forespørgsel_fra_Visma28[[#This Row],[SupDescr]])</f>
        <v xml:space="preserve"> </v>
      </c>
      <c r="G4806" t="s">
        <v>2425</v>
      </c>
      <c r="H4806">
        <v>1</v>
      </c>
      <c r="I4806" t="str">
        <f>IF(A4806=A4805,I4805&amp;CHAR(10)&amp;"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7" spans="1:9" x14ac:dyDescent="0.25">
      <c r="A4807" t="s">
        <v>3847</v>
      </c>
      <c r="B4807">
        <v>86228644</v>
      </c>
      <c r="C4807" t="s">
        <v>16</v>
      </c>
      <c r="D4807" t="str">
        <f>IF(Tabel_Forespørgsel_fra_Visma28[[#This Row],[SupProd]]=" "," "," - "&amp;Tabel_Forespørgsel_fra_Visma28[[#This Row],[SupProd]])</f>
        <v xml:space="preserve"> </v>
      </c>
      <c r="E4807" t="s">
        <v>16</v>
      </c>
      <c r="F4807" t="str">
        <f>IF(Tabel_Forespørgsel_fra_Visma28[[#This Row],[SupDescr]]=" "," "," - "&amp;Tabel_Forespørgsel_fra_Visma28[[#This Row],[SupDescr]])</f>
        <v xml:space="preserve"> </v>
      </c>
      <c r="G4807" t="s">
        <v>2440</v>
      </c>
      <c r="H4807">
        <v>2</v>
      </c>
      <c r="I4807" t="str">
        <f>IF(A4807=A4806,I4806&amp;CHAR(10)&amp;"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08" spans="1:9" x14ac:dyDescent="0.25">
      <c r="A4808" t="s">
        <v>3848</v>
      </c>
      <c r="B4808">
        <v>86228644</v>
      </c>
      <c r="C4808" t="s">
        <v>16</v>
      </c>
      <c r="D4808" t="str">
        <f>IF(Tabel_Forespørgsel_fra_Visma28[[#This Row],[SupProd]]=" "," "," - "&amp;Tabel_Forespørgsel_fra_Visma28[[#This Row],[SupProd]])</f>
        <v xml:space="preserve"> </v>
      </c>
      <c r="E4808" t="s">
        <v>16</v>
      </c>
      <c r="F4808" t="str">
        <f>IF(Tabel_Forespørgsel_fra_Visma28[[#This Row],[SupDescr]]=" "," "," - "&amp;Tabel_Forespørgsel_fra_Visma28[[#This Row],[SupDescr]])</f>
        <v xml:space="preserve"> </v>
      </c>
      <c r="G4808" t="s">
        <v>2440</v>
      </c>
      <c r="H4808">
        <v>2</v>
      </c>
      <c r="I4808" t="str">
        <f>IF(A4808=A4807,I4807&amp;CHAR(10)&amp;"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09" spans="1:9" x14ac:dyDescent="0.25">
      <c r="A4809" t="s">
        <v>3124</v>
      </c>
      <c r="B4809">
        <v>75196500</v>
      </c>
      <c r="C4809" t="s">
        <v>16</v>
      </c>
      <c r="D4809" t="str">
        <f>IF(Tabel_Forespørgsel_fra_Visma28[[#This Row],[SupProd]]=" "," "," - "&amp;Tabel_Forespørgsel_fra_Visma28[[#This Row],[SupProd]])</f>
        <v xml:space="preserve"> </v>
      </c>
      <c r="E4809" t="s">
        <v>16</v>
      </c>
      <c r="F4809" t="str">
        <f>IF(Tabel_Forespørgsel_fra_Visma28[[#This Row],[SupDescr]]=" "," "," - "&amp;Tabel_Forespørgsel_fra_Visma28[[#This Row],[SupDescr]])</f>
        <v xml:space="preserve"> </v>
      </c>
      <c r="G4809" t="s">
        <v>2425</v>
      </c>
      <c r="H4809">
        <v>1</v>
      </c>
      <c r="I4809" t="str">
        <f>IF(A4809=A4808,I4808&amp;CHAR(10)&amp;"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10" spans="1:9" x14ac:dyDescent="0.25">
      <c r="A4810" t="s">
        <v>3408</v>
      </c>
      <c r="B4810">
        <v>75421677</v>
      </c>
      <c r="C4810" t="s">
        <v>16</v>
      </c>
      <c r="D4810" t="str">
        <f>IF(Tabel_Forespørgsel_fra_Visma28[[#This Row],[SupProd]]=" "," "," - "&amp;Tabel_Forespørgsel_fra_Visma28[[#This Row],[SupProd]])</f>
        <v xml:space="preserve"> </v>
      </c>
      <c r="E4810" t="s">
        <v>16</v>
      </c>
      <c r="F4810" t="str">
        <f>IF(Tabel_Forespørgsel_fra_Visma28[[#This Row],[SupDescr]]=" "," "," - "&amp;Tabel_Forespørgsel_fra_Visma28[[#This Row],[SupDescr]])</f>
        <v xml:space="preserve"> </v>
      </c>
      <c r="G4810" t="s">
        <v>3368</v>
      </c>
      <c r="H4810">
        <v>1</v>
      </c>
      <c r="I4810" t="str">
        <f>IF(A4810=A4809,I4809&amp;CHAR(10)&amp;"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11" spans="1:9" x14ac:dyDescent="0.25">
      <c r="A4811" t="s">
        <v>3113</v>
      </c>
      <c r="B4811">
        <v>75196500</v>
      </c>
      <c r="C4811" t="s">
        <v>16</v>
      </c>
      <c r="D4811" t="str">
        <f>IF(Tabel_Forespørgsel_fra_Visma28[[#This Row],[SupProd]]=" "," "," - "&amp;Tabel_Forespørgsel_fra_Visma28[[#This Row],[SupProd]])</f>
        <v xml:space="preserve"> </v>
      </c>
      <c r="E4811" t="s">
        <v>16</v>
      </c>
      <c r="F4811" t="str">
        <f>IF(Tabel_Forespørgsel_fra_Visma28[[#This Row],[SupDescr]]=" "," "," - "&amp;Tabel_Forespørgsel_fra_Visma28[[#This Row],[SupDescr]])</f>
        <v xml:space="preserve"> </v>
      </c>
      <c r="G4811" t="s">
        <v>2425</v>
      </c>
      <c r="H4811">
        <v>1</v>
      </c>
      <c r="I4811" t="str">
        <f>IF(A4811=A4810,I4810&amp;CHAR(10)&amp;"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12" spans="1:9" x14ac:dyDescent="0.25">
      <c r="A4812" t="s">
        <v>3854</v>
      </c>
      <c r="B4812">
        <v>86228644</v>
      </c>
      <c r="C4812" t="s">
        <v>16</v>
      </c>
      <c r="D4812" t="str">
        <f>IF(Tabel_Forespørgsel_fra_Visma28[[#This Row],[SupProd]]=" "," "," - "&amp;Tabel_Forespørgsel_fra_Visma28[[#This Row],[SupProd]])</f>
        <v xml:space="preserve"> </v>
      </c>
      <c r="E4812" t="s">
        <v>16</v>
      </c>
      <c r="F4812" t="str">
        <f>IF(Tabel_Forespørgsel_fra_Visma28[[#This Row],[SupDescr]]=" "," "," - "&amp;Tabel_Forespørgsel_fra_Visma28[[#This Row],[SupDescr]])</f>
        <v xml:space="preserve"> </v>
      </c>
      <c r="G4812" t="s">
        <v>2440</v>
      </c>
      <c r="H4812">
        <v>1</v>
      </c>
      <c r="I4812" t="str">
        <f>IF(A4812=A4811,I4811&amp;CHAR(10)&amp;"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13" spans="1:9" x14ac:dyDescent="0.25">
      <c r="A4813" t="s">
        <v>3855</v>
      </c>
      <c r="B4813">
        <v>86228644</v>
      </c>
      <c r="C4813" t="s">
        <v>16</v>
      </c>
      <c r="D4813" t="str">
        <f>IF(Tabel_Forespørgsel_fra_Visma28[[#This Row],[SupProd]]=" "," "," - "&amp;Tabel_Forespørgsel_fra_Visma28[[#This Row],[SupProd]])</f>
        <v xml:space="preserve"> </v>
      </c>
      <c r="E4813" t="s">
        <v>16</v>
      </c>
      <c r="F4813" t="str">
        <f>IF(Tabel_Forespørgsel_fra_Visma28[[#This Row],[SupDescr]]=" "," "," - "&amp;Tabel_Forespørgsel_fra_Visma28[[#This Row],[SupDescr]])</f>
        <v xml:space="preserve"> </v>
      </c>
      <c r="G4813" t="s">
        <v>2440</v>
      </c>
      <c r="H4813">
        <v>1</v>
      </c>
      <c r="I4813" t="str">
        <f>IF(A4813=A4812,I4812&amp;CHAR(10)&amp;"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14" spans="1:9" x14ac:dyDescent="0.25">
      <c r="A4814" t="s">
        <v>3856</v>
      </c>
      <c r="B4814">
        <v>86228644</v>
      </c>
      <c r="C4814" t="s">
        <v>16</v>
      </c>
      <c r="D4814" t="str">
        <f>IF(Tabel_Forespørgsel_fra_Visma28[[#This Row],[SupProd]]=" "," "," - "&amp;Tabel_Forespørgsel_fra_Visma28[[#This Row],[SupProd]])</f>
        <v xml:space="preserve"> </v>
      </c>
      <c r="E4814" t="s">
        <v>16</v>
      </c>
      <c r="F4814" t="str">
        <f>IF(Tabel_Forespørgsel_fra_Visma28[[#This Row],[SupDescr]]=" "," "," - "&amp;Tabel_Forespørgsel_fra_Visma28[[#This Row],[SupDescr]])</f>
        <v xml:space="preserve"> </v>
      </c>
      <c r="G4814" t="s">
        <v>2440</v>
      </c>
      <c r="H4814">
        <v>1</v>
      </c>
      <c r="I4814" t="str">
        <f>IF(A4814=A4813,I4813&amp;CHAR(10)&amp;"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15" spans="1:9" x14ac:dyDescent="0.25">
      <c r="A4815" t="s">
        <v>3845</v>
      </c>
      <c r="B4815">
        <v>86228644</v>
      </c>
      <c r="C4815" t="s">
        <v>16</v>
      </c>
      <c r="D4815" t="str">
        <f>IF(Tabel_Forespørgsel_fra_Visma28[[#This Row],[SupProd]]=" "," "," - "&amp;Tabel_Forespørgsel_fra_Visma28[[#This Row],[SupProd]])</f>
        <v xml:space="preserve"> </v>
      </c>
      <c r="E4815" t="s">
        <v>16</v>
      </c>
      <c r="F4815" t="str">
        <f>IF(Tabel_Forespørgsel_fra_Visma28[[#This Row],[SupDescr]]=" "," "," - "&amp;Tabel_Forespørgsel_fra_Visma28[[#This Row],[SupDescr]])</f>
        <v xml:space="preserve"> </v>
      </c>
      <c r="G4815" t="s">
        <v>2440</v>
      </c>
      <c r="H4815">
        <v>1</v>
      </c>
      <c r="I4815" t="str">
        <f>IF(A4815=A4814,I4814&amp;CHAR(10)&amp;"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16" spans="1:9" x14ac:dyDescent="0.25">
      <c r="A4816" t="s">
        <v>3114</v>
      </c>
      <c r="B4816">
        <v>75196500</v>
      </c>
      <c r="C4816" t="s">
        <v>16</v>
      </c>
      <c r="D4816" t="str">
        <f>IF(Tabel_Forespørgsel_fra_Visma28[[#This Row],[SupProd]]=" "," "," - "&amp;Tabel_Forespørgsel_fra_Visma28[[#This Row],[SupProd]])</f>
        <v xml:space="preserve"> </v>
      </c>
      <c r="E4816" t="s">
        <v>16</v>
      </c>
      <c r="F4816" t="str">
        <f>IF(Tabel_Forespørgsel_fra_Visma28[[#This Row],[SupDescr]]=" "," "," - "&amp;Tabel_Forespørgsel_fra_Visma28[[#This Row],[SupDescr]])</f>
        <v xml:space="preserve"> </v>
      </c>
      <c r="G4816" t="s">
        <v>2425</v>
      </c>
      <c r="H4816">
        <v>1</v>
      </c>
      <c r="I4816" t="str">
        <f>IF(A4816=A4815,I4815&amp;CHAR(10)&amp;"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17" spans="1:9" x14ac:dyDescent="0.25">
      <c r="A4817" t="s">
        <v>3054</v>
      </c>
      <c r="B4817">
        <v>75196500</v>
      </c>
      <c r="C4817" t="s">
        <v>16</v>
      </c>
      <c r="D4817" t="str">
        <f>IF(Tabel_Forespørgsel_fra_Visma28[[#This Row],[SupProd]]=" "," "," - "&amp;Tabel_Forespørgsel_fra_Visma28[[#This Row],[SupProd]])</f>
        <v xml:space="preserve"> </v>
      </c>
      <c r="E4817" t="s">
        <v>16</v>
      </c>
      <c r="F4817" t="str">
        <f>IF(Tabel_Forespørgsel_fra_Visma28[[#This Row],[SupDescr]]=" "," "," - "&amp;Tabel_Forespørgsel_fra_Visma28[[#This Row],[SupDescr]])</f>
        <v xml:space="preserve"> </v>
      </c>
      <c r="G4817" t="s">
        <v>2425</v>
      </c>
      <c r="H4817">
        <v>1</v>
      </c>
      <c r="I4817" t="str">
        <f>IF(A4817=A4816,I4816&amp;CHAR(10)&amp;"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18" spans="1:9" x14ac:dyDescent="0.25">
      <c r="A4818" t="s">
        <v>2667</v>
      </c>
      <c r="B4818">
        <v>75121000</v>
      </c>
      <c r="C4818" t="s">
        <v>16</v>
      </c>
      <c r="D4818" t="str">
        <f>IF(Tabel_Forespørgsel_fra_Visma28[[#This Row],[SupProd]]=" "," "," - "&amp;Tabel_Forespørgsel_fra_Visma28[[#This Row],[SupProd]])</f>
        <v xml:space="preserve"> </v>
      </c>
      <c r="E4818" t="s">
        <v>16</v>
      </c>
      <c r="F4818" t="str">
        <f>IF(Tabel_Forespørgsel_fra_Visma28[[#This Row],[SupDescr]]=" "," "," - "&amp;Tabel_Forespørgsel_fra_Visma28[[#This Row],[SupDescr]])</f>
        <v xml:space="preserve"> </v>
      </c>
      <c r="G4818" t="s">
        <v>2668</v>
      </c>
      <c r="H4818">
        <v>1</v>
      </c>
      <c r="I4818" t="str">
        <f>IF(A4818=A4817,I4817&amp;CHAR(10)&amp;"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4819" spans="1:9" x14ac:dyDescent="0.25">
      <c r="A4819" t="s">
        <v>2669</v>
      </c>
      <c r="B4819">
        <v>75121000</v>
      </c>
      <c r="C4819" t="s">
        <v>16</v>
      </c>
      <c r="D4819" t="str">
        <f>IF(Tabel_Forespørgsel_fra_Visma28[[#This Row],[SupProd]]=" "," "," - "&amp;Tabel_Forespørgsel_fra_Visma28[[#This Row],[SupProd]])</f>
        <v xml:space="preserve"> </v>
      </c>
      <c r="E4819" t="s">
        <v>16</v>
      </c>
      <c r="F4819" t="str">
        <f>IF(Tabel_Forespørgsel_fra_Visma28[[#This Row],[SupDescr]]=" "," "," - "&amp;Tabel_Forespørgsel_fra_Visma28[[#This Row],[SupDescr]])</f>
        <v xml:space="preserve"> </v>
      </c>
      <c r="G4819" t="s">
        <v>2668</v>
      </c>
      <c r="H4819">
        <v>1</v>
      </c>
      <c r="I4819" t="str">
        <f>IF(A4819=A4818,I4818&amp;CHAR(10)&amp;"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4820" spans="1:9" x14ac:dyDescent="0.25">
      <c r="A4820" t="s">
        <v>2684</v>
      </c>
      <c r="B4820">
        <v>75180019</v>
      </c>
      <c r="C4820" t="s">
        <v>16</v>
      </c>
      <c r="D4820" t="str">
        <f>IF(Tabel_Forespørgsel_fra_Visma28[[#This Row],[SupProd]]=" "," "," - "&amp;Tabel_Forespørgsel_fra_Visma28[[#This Row],[SupProd]])</f>
        <v xml:space="preserve"> </v>
      </c>
      <c r="E4820" t="s">
        <v>16</v>
      </c>
      <c r="F4820" t="str">
        <f>IF(Tabel_Forespørgsel_fra_Visma28[[#This Row],[SupDescr]]=" "," "," - "&amp;Tabel_Forespørgsel_fra_Visma28[[#This Row],[SupDescr]])</f>
        <v xml:space="preserve"> </v>
      </c>
      <c r="G4820" t="s">
        <v>2430</v>
      </c>
      <c r="H4820">
        <v>1</v>
      </c>
      <c r="I4820" t="str">
        <f>IF(A4820=A4819,I4819&amp;CHAR(10)&amp;"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1" spans="1:9" x14ac:dyDescent="0.25">
      <c r="A4821" t="s">
        <v>2685</v>
      </c>
      <c r="B4821">
        <v>75180019</v>
      </c>
      <c r="C4821" t="s">
        <v>16</v>
      </c>
      <c r="D4821" t="str">
        <f>IF(Tabel_Forespørgsel_fra_Visma28[[#This Row],[SupProd]]=" "," "," - "&amp;Tabel_Forespørgsel_fra_Visma28[[#This Row],[SupProd]])</f>
        <v xml:space="preserve"> </v>
      </c>
      <c r="E4821" t="s">
        <v>16</v>
      </c>
      <c r="F4821" t="str">
        <f>IF(Tabel_Forespørgsel_fra_Visma28[[#This Row],[SupDescr]]=" "," "," - "&amp;Tabel_Forespørgsel_fra_Visma28[[#This Row],[SupDescr]])</f>
        <v xml:space="preserve"> </v>
      </c>
      <c r="G4821" t="s">
        <v>2430</v>
      </c>
      <c r="H4821">
        <v>1</v>
      </c>
      <c r="I4821" t="str">
        <f>IF(A4821=A4820,I4820&amp;CHAR(10)&amp;"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2" spans="1:9" x14ac:dyDescent="0.25">
      <c r="A4822" t="s">
        <v>3051</v>
      </c>
      <c r="B4822">
        <v>75180019</v>
      </c>
      <c r="C4822" t="s">
        <v>16</v>
      </c>
      <c r="D4822" t="str">
        <f>IF(Tabel_Forespørgsel_fra_Visma28[[#This Row],[SupProd]]=" "," "," - "&amp;Tabel_Forespørgsel_fra_Visma28[[#This Row],[SupProd]])</f>
        <v xml:space="preserve"> </v>
      </c>
      <c r="E4822" t="s">
        <v>16</v>
      </c>
      <c r="F4822" t="str">
        <f>IF(Tabel_Forespørgsel_fra_Visma28[[#This Row],[SupDescr]]=" "," "," - "&amp;Tabel_Forespørgsel_fra_Visma28[[#This Row],[SupDescr]])</f>
        <v xml:space="preserve"> </v>
      </c>
      <c r="G4822" t="s">
        <v>2430</v>
      </c>
      <c r="H4822">
        <v>1</v>
      </c>
      <c r="I4822" t="str">
        <f>IF(A4822=A4821,I4821&amp;CHAR(10)&amp;"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3" spans="1:9" x14ac:dyDescent="0.25">
      <c r="A4823" t="s">
        <v>3055</v>
      </c>
      <c r="B4823">
        <v>75196500</v>
      </c>
      <c r="C4823" t="s">
        <v>16</v>
      </c>
      <c r="D4823" t="str">
        <f>IF(Tabel_Forespørgsel_fra_Visma28[[#This Row],[SupProd]]=" "," "," - "&amp;Tabel_Forespørgsel_fra_Visma28[[#This Row],[SupProd]])</f>
        <v xml:space="preserve"> </v>
      </c>
      <c r="E4823" t="s">
        <v>16</v>
      </c>
      <c r="F4823" t="str">
        <f>IF(Tabel_Forespørgsel_fra_Visma28[[#This Row],[SupDescr]]=" "," "," - "&amp;Tabel_Forespørgsel_fra_Visma28[[#This Row],[SupDescr]])</f>
        <v xml:space="preserve"> </v>
      </c>
      <c r="G4823" t="s">
        <v>2425</v>
      </c>
      <c r="H4823">
        <v>1</v>
      </c>
      <c r="I4823" t="str">
        <f>IF(A4823=A4822,I4822&amp;CHAR(10)&amp;"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24" spans="1:9" x14ac:dyDescent="0.25">
      <c r="A4824" t="s">
        <v>3056</v>
      </c>
      <c r="B4824">
        <v>75196500</v>
      </c>
      <c r="C4824" t="s">
        <v>16</v>
      </c>
      <c r="D4824" t="str">
        <f>IF(Tabel_Forespørgsel_fra_Visma28[[#This Row],[SupProd]]=" "," "," - "&amp;Tabel_Forespørgsel_fra_Visma28[[#This Row],[SupProd]])</f>
        <v xml:space="preserve"> </v>
      </c>
      <c r="E4824" t="s">
        <v>16</v>
      </c>
      <c r="F4824" t="str">
        <f>IF(Tabel_Forespørgsel_fra_Visma28[[#This Row],[SupDescr]]=" "," "," - "&amp;Tabel_Forespørgsel_fra_Visma28[[#This Row],[SupDescr]])</f>
        <v xml:space="preserve"> </v>
      </c>
      <c r="G4824" t="s">
        <v>2425</v>
      </c>
      <c r="H4824">
        <v>1</v>
      </c>
      <c r="I4824" t="str">
        <f>IF(A4824=A4823,I4823&amp;CHAR(10)&amp;"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25" spans="1:9" x14ac:dyDescent="0.25">
      <c r="A4825" t="s">
        <v>3057</v>
      </c>
      <c r="B4825">
        <v>75196500</v>
      </c>
      <c r="C4825" t="s">
        <v>16</v>
      </c>
      <c r="D4825" t="str">
        <f>IF(Tabel_Forespørgsel_fra_Visma28[[#This Row],[SupProd]]=" "," "," - "&amp;Tabel_Forespørgsel_fra_Visma28[[#This Row],[SupProd]])</f>
        <v xml:space="preserve"> </v>
      </c>
      <c r="E4825" t="s">
        <v>16</v>
      </c>
      <c r="F4825" t="str">
        <f>IF(Tabel_Forespørgsel_fra_Visma28[[#This Row],[SupDescr]]=" "," "," - "&amp;Tabel_Forespørgsel_fra_Visma28[[#This Row],[SupDescr]])</f>
        <v xml:space="preserve"> </v>
      </c>
      <c r="G4825" t="s">
        <v>2425</v>
      </c>
      <c r="H4825">
        <v>1</v>
      </c>
      <c r="I4825" t="str">
        <f>IF(A4825=A4824,I4824&amp;CHAR(10)&amp;"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26" spans="1:9" x14ac:dyDescent="0.25">
      <c r="A4826" t="s">
        <v>2686</v>
      </c>
      <c r="B4826">
        <v>75180019</v>
      </c>
      <c r="C4826" t="s">
        <v>16</v>
      </c>
      <c r="D4826" t="str">
        <f>IF(Tabel_Forespørgsel_fra_Visma28[[#This Row],[SupProd]]=" "," "," - "&amp;Tabel_Forespørgsel_fra_Visma28[[#This Row],[SupProd]])</f>
        <v xml:space="preserve"> </v>
      </c>
      <c r="E4826" t="s">
        <v>16</v>
      </c>
      <c r="F4826" t="str">
        <f>IF(Tabel_Forespørgsel_fra_Visma28[[#This Row],[SupDescr]]=" "," "," - "&amp;Tabel_Forespørgsel_fra_Visma28[[#This Row],[SupDescr]])</f>
        <v xml:space="preserve"> </v>
      </c>
      <c r="G4826" t="s">
        <v>2430</v>
      </c>
      <c r="H4826">
        <v>1</v>
      </c>
      <c r="I4826" t="str">
        <f>IF(A4826=A4825,I4825&amp;CHAR(10)&amp;"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7" spans="1:9" x14ac:dyDescent="0.25">
      <c r="A4827" t="s">
        <v>3048</v>
      </c>
      <c r="B4827">
        <v>75180019</v>
      </c>
      <c r="C4827" t="s">
        <v>16</v>
      </c>
      <c r="D4827" t="str">
        <f>IF(Tabel_Forespørgsel_fra_Visma28[[#This Row],[SupProd]]=" "," "," - "&amp;Tabel_Forespørgsel_fra_Visma28[[#This Row],[SupProd]])</f>
        <v xml:space="preserve"> </v>
      </c>
      <c r="E4827" t="s">
        <v>16</v>
      </c>
      <c r="F4827" t="str">
        <f>IF(Tabel_Forespørgsel_fra_Visma28[[#This Row],[SupDescr]]=" "," "," - "&amp;Tabel_Forespørgsel_fra_Visma28[[#This Row],[SupDescr]])</f>
        <v xml:space="preserve"> </v>
      </c>
      <c r="G4827" t="s">
        <v>2430</v>
      </c>
      <c r="H4827">
        <v>1</v>
      </c>
      <c r="I4827" t="str">
        <f>IF(A4827=A4826,I4826&amp;CHAR(10)&amp;"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8" spans="1:9" x14ac:dyDescent="0.25">
      <c r="A4828" t="s">
        <v>3049</v>
      </c>
      <c r="B4828">
        <v>75180019</v>
      </c>
      <c r="C4828" t="s">
        <v>16</v>
      </c>
      <c r="D4828" t="str">
        <f>IF(Tabel_Forespørgsel_fra_Visma28[[#This Row],[SupProd]]=" "," "," - "&amp;Tabel_Forespørgsel_fra_Visma28[[#This Row],[SupProd]])</f>
        <v xml:space="preserve"> </v>
      </c>
      <c r="E4828" t="s">
        <v>16</v>
      </c>
      <c r="F4828" t="str">
        <f>IF(Tabel_Forespørgsel_fra_Visma28[[#This Row],[SupDescr]]=" "," "," - "&amp;Tabel_Forespørgsel_fra_Visma28[[#This Row],[SupDescr]])</f>
        <v xml:space="preserve"> </v>
      </c>
      <c r="G4828" t="s">
        <v>2430</v>
      </c>
      <c r="H4828">
        <v>1</v>
      </c>
      <c r="I4828" t="str">
        <f>IF(A4828=A4827,I4827&amp;CHAR(10)&amp;"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9" spans="1:9" x14ac:dyDescent="0.25">
      <c r="A4829" t="s">
        <v>3058</v>
      </c>
      <c r="B4829">
        <v>75196500</v>
      </c>
      <c r="C4829" t="s">
        <v>16</v>
      </c>
      <c r="D4829" t="str">
        <f>IF(Tabel_Forespørgsel_fra_Visma28[[#This Row],[SupProd]]=" "," "," - "&amp;Tabel_Forespørgsel_fra_Visma28[[#This Row],[SupProd]])</f>
        <v xml:space="preserve"> </v>
      </c>
      <c r="E4829" t="s">
        <v>16</v>
      </c>
      <c r="F4829" t="str">
        <f>IF(Tabel_Forespørgsel_fra_Visma28[[#This Row],[SupDescr]]=" "," "," - "&amp;Tabel_Forespørgsel_fra_Visma28[[#This Row],[SupDescr]])</f>
        <v xml:space="preserve"> </v>
      </c>
      <c r="G4829" t="s">
        <v>2425</v>
      </c>
      <c r="H4829">
        <v>1</v>
      </c>
      <c r="I4829" t="str">
        <f>IF(A4829=A4828,I4828&amp;CHAR(10)&amp;"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0" spans="1:9" x14ac:dyDescent="0.25">
      <c r="A4830" t="s">
        <v>3052</v>
      </c>
      <c r="B4830">
        <v>75180019</v>
      </c>
      <c r="C4830" t="s">
        <v>16</v>
      </c>
      <c r="D4830" t="str">
        <f>IF(Tabel_Forespørgsel_fra_Visma28[[#This Row],[SupProd]]=" "," "," - "&amp;Tabel_Forespørgsel_fra_Visma28[[#This Row],[SupProd]])</f>
        <v xml:space="preserve"> </v>
      </c>
      <c r="E4830" t="s">
        <v>16</v>
      </c>
      <c r="F4830" t="str">
        <f>IF(Tabel_Forespørgsel_fra_Visma28[[#This Row],[SupDescr]]=" "," "," - "&amp;Tabel_Forespørgsel_fra_Visma28[[#This Row],[SupDescr]])</f>
        <v xml:space="preserve"> </v>
      </c>
      <c r="G4830" t="s">
        <v>2430</v>
      </c>
      <c r="H4830">
        <v>1</v>
      </c>
      <c r="I4830" t="str">
        <f>IF(A4830=A4829,I4829&amp;CHAR(10)&amp;"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31" spans="1:9" x14ac:dyDescent="0.25">
      <c r="A4831" t="s">
        <v>3021</v>
      </c>
      <c r="B4831">
        <v>75180019</v>
      </c>
      <c r="C4831" t="s">
        <v>16</v>
      </c>
      <c r="D4831" t="str">
        <f>IF(Tabel_Forespørgsel_fra_Visma28[[#This Row],[SupProd]]=" "," "," - "&amp;Tabel_Forespørgsel_fra_Visma28[[#This Row],[SupProd]])</f>
        <v xml:space="preserve"> </v>
      </c>
      <c r="E4831" t="s">
        <v>16</v>
      </c>
      <c r="F4831" t="str">
        <f>IF(Tabel_Forespørgsel_fra_Visma28[[#This Row],[SupDescr]]=" "," "," - "&amp;Tabel_Forespørgsel_fra_Visma28[[#This Row],[SupDescr]])</f>
        <v xml:space="preserve"> </v>
      </c>
      <c r="G4831" t="s">
        <v>2430</v>
      </c>
      <c r="H4831">
        <v>1</v>
      </c>
      <c r="I4831" t="str">
        <f>IF(A4831=A4830,I4830&amp;CHAR(10)&amp;"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32" spans="1:9" x14ac:dyDescent="0.25">
      <c r="A4832" t="s">
        <v>3022</v>
      </c>
      <c r="B4832">
        <v>75180019</v>
      </c>
      <c r="C4832" t="s">
        <v>16</v>
      </c>
      <c r="D4832" t="str">
        <f>IF(Tabel_Forespørgsel_fra_Visma28[[#This Row],[SupProd]]=" "," "," - "&amp;Tabel_Forespørgsel_fra_Visma28[[#This Row],[SupProd]])</f>
        <v xml:space="preserve"> </v>
      </c>
      <c r="E4832" t="s">
        <v>16</v>
      </c>
      <c r="F4832" t="str">
        <f>IF(Tabel_Forespørgsel_fra_Visma28[[#This Row],[SupDescr]]=" "," "," - "&amp;Tabel_Forespørgsel_fra_Visma28[[#This Row],[SupDescr]])</f>
        <v xml:space="preserve"> </v>
      </c>
      <c r="G4832" t="s">
        <v>2430</v>
      </c>
      <c r="H4832">
        <v>1</v>
      </c>
      <c r="I4832" t="str">
        <f>IF(A4832=A4831,I4831&amp;CHAR(10)&amp;"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33" spans="1:9" x14ac:dyDescent="0.25">
      <c r="A4833" t="s">
        <v>3050</v>
      </c>
      <c r="B4833">
        <v>75180019</v>
      </c>
      <c r="C4833" t="s">
        <v>16</v>
      </c>
      <c r="D4833" t="str">
        <f>IF(Tabel_Forespørgsel_fra_Visma28[[#This Row],[SupProd]]=" "," "," - "&amp;Tabel_Forespørgsel_fra_Visma28[[#This Row],[SupProd]])</f>
        <v xml:space="preserve"> </v>
      </c>
      <c r="E4833" t="s">
        <v>16</v>
      </c>
      <c r="F4833" t="str">
        <f>IF(Tabel_Forespørgsel_fra_Visma28[[#This Row],[SupDescr]]=" "," "," - "&amp;Tabel_Forespørgsel_fra_Visma28[[#This Row],[SupDescr]])</f>
        <v xml:space="preserve"> </v>
      </c>
      <c r="G4833" t="s">
        <v>2430</v>
      </c>
      <c r="H4833">
        <v>1</v>
      </c>
      <c r="I4833" t="str">
        <f>IF(A4833=A4832,I4832&amp;CHAR(10)&amp;"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34" spans="1:9" x14ac:dyDescent="0.25">
      <c r="A4834" t="s">
        <v>3233</v>
      </c>
      <c r="B4834">
        <v>75196500</v>
      </c>
      <c r="C4834" t="s">
        <v>16</v>
      </c>
      <c r="D4834" t="str">
        <f>IF(Tabel_Forespørgsel_fra_Visma28[[#This Row],[SupProd]]=" "," "," - "&amp;Tabel_Forespørgsel_fra_Visma28[[#This Row],[SupProd]])</f>
        <v xml:space="preserve"> </v>
      </c>
      <c r="E4834" t="s">
        <v>16</v>
      </c>
      <c r="F4834" t="str">
        <f>IF(Tabel_Forespørgsel_fra_Visma28[[#This Row],[SupDescr]]=" "," "," - "&amp;Tabel_Forespørgsel_fra_Visma28[[#This Row],[SupDescr]])</f>
        <v xml:space="preserve"> </v>
      </c>
      <c r="G4834" t="s">
        <v>2425</v>
      </c>
      <c r="H4834">
        <v>1</v>
      </c>
      <c r="I4834" t="str">
        <f>IF(A4834=A4833,I4833&amp;CHAR(10)&amp;"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5" spans="1:9" x14ac:dyDescent="0.25">
      <c r="A4835" t="s">
        <v>3234</v>
      </c>
      <c r="B4835">
        <v>75196500</v>
      </c>
      <c r="C4835" t="s">
        <v>16</v>
      </c>
      <c r="D4835" t="str">
        <f>IF(Tabel_Forespørgsel_fra_Visma28[[#This Row],[SupProd]]=" "," "," - "&amp;Tabel_Forespørgsel_fra_Visma28[[#This Row],[SupProd]])</f>
        <v xml:space="preserve"> </v>
      </c>
      <c r="E4835" t="s">
        <v>16</v>
      </c>
      <c r="F4835" t="str">
        <f>IF(Tabel_Forespørgsel_fra_Visma28[[#This Row],[SupDescr]]=" "," "," - "&amp;Tabel_Forespørgsel_fra_Visma28[[#This Row],[SupDescr]])</f>
        <v xml:space="preserve"> </v>
      </c>
      <c r="G4835" t="s">
        <v>2425</v>
      </c>
      <c r="H4835">
        <v>1</v>
      </c>
      <c r="I4835" t="str">
        <f>IF(A4835=A4834,I4834&amp;CHAR(10)&amp;"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6" spans="1:9" x14ac:dyDescent="0.25">
      <c r="A4836" t="s">
        <v>3235</v>
      </c>
      <c r="B4836">
        <v>75196500</v>
      </c>
      <c r="C4836" t="s">
        <v>16</v>
      </c>
      <c r="D4836" t="str">
        <f>IF(Tabel_Forespørgsel_fra_Visma28[[#This Row],[SupProd]]=" "," "," - "&amp;Tabel_Forespørgsel_fra_Visma28[[#This Row],[SupProd]])</f>
        <v xml:space="preserve"> </v>
      </c>
      <c r="E4836" t="s">
        <v>16</v>
      </c>
      <c r="F4836" t="str">
        <f>IF(Tabel_Forespørgsel_fra_Visma28[[#This Row],[SupDescr]]=" "," "," - "&amp;Tabel_Forespørgsel_fra_Visma28[[#This Row],[SupDescr]])</f>
        <v xml:space="preserve"> </v>
      </c>
      <c r="G4836" t="s">
        <v>2425</v>
      </c>
      <c r="H4836">
        <v>1</v>
      </c>
      <c r="I4836" t="str">
        <f>IF(A4836=A4835,I4835&amp;CHAR(10)&amp;"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7" spans="1:9" x14ac:dyDescent="0.25">
      <c r="A4837" t="s">
        <v>3236</v>
      </c>
      <c r="B4837">
        <v>75196500</v>
      </c>
      <c r="C4837" t="s">
        <v>16</v>
      </c>
      <c r="D4837" t="str">
        <f>IF(Tabel_Forespørgsel_fra_Visma28[[#This Row],[SupProd]]=" "," "," - "&amp;Tabel_Forespørgsel_fra_Visma28[[#This Row],[SupProd]])</f>
        <v xml:space="preserve"> </v>
      </c>
      <c r="E4837" t="s">
        <v>16</v>
      </c>
      <c r="F4837" t="str">
        <f>IF(Tabel_Forespørgsel_fra_Visma28[[#This Row],[SupDescr]]=" "," "," - "&amp;Tabel_Forespørgsel_fra_Visma28[[#This Row],[SupDescr]])</f>
        <v xml:space="preserve"> </v>
      </c>
      <c r="G4837" t="s">
        <v>2425</v>
      </c>
      <c r="H4837">
        <v>1</v>
      </c>
      <c r="I4837" t="str">
        <f>IF(A4837=A4836,I4836&amp;CHAR(10)&amp;"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8" spans="1:9" x14ac:dyDescent="0.25">
      <c r="A4838" t="s">
        <v>3237</v>
      </c>
      <c r="B4838">
        <v>75196500</v>
      </c>
      <c r="C4838" t="s">
        <v>16</v>
      </c>
      <c r="D4838" t="str">
        <f>IF(Tabel_Forespørgsel_fra_Visma28[[#This Row],[SupProd]]=" "," "," - "&amp;Tabel_Forespørgsel_fra_Visma28[[#This Row],[SupProd]])</f>
        <v xml:space="preserve"> </v>
      </c>
      <c r="E4838" t="s">
        <v>16</v>
      </c>
      <c r="F4838" t="str">
        <f>IF(Tabel_Forespørgsel_fra_Visma28[[#This Row],[SupDescr]]=" "," "," - "&amp;Tabel_Forespørgsel_fra_Visma28[[#This Row],[SupDescr]])</f>
        <v xml:space="preserve"> </v>
      </c>
      <c r="G4838" t="s">
        <v>2425</v>
      </c>
      <c r="H4838">
        <v>1</v>
      </c>
      <c r="I4838" t="str">
        <f>IF(A4838=A4837,I4837&amp;CHAR(10)&amp;"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9" spans="1:9" x14ac:dyDescent="0.25">
      <c r="A4839" t="s">
        <v>3238</v>
      </c>
      <c r="B4839">
        <v>75196500</v>
      </c>
      <c r="C4839" t="s">
        <v>16</v>
      </c>
      <c r="D4839" t="str">
        <f>IF(Tabel_Forespørgsel_fra_Visma28[[#This Row],[SupProd]]=" "," "," - "&amp;Tabel_Forespørgsel_fra_Visma28[[#This Row],[SupProd]])</f>
        <v xml:space="preserve"> </v>
      </c>
      <c r="E4839" t="s">
        <v>16</v>
      </c>
      <c r="F4839" t="str">
        <f>IF(Tabel_Forespørgsel_fra_Visma28[[#This Row],[SupDescr]]=" "," "," - "&amp;Tabel_Forespørgsel_fra_Visma28[[#This Row],[SupDescr]])</f>
        <v xml:space="preserve"> </v>
      </c>
      <c r="G4839" t="s">
        <v>2425</v>
      </c>
      <c r="H4839">
        <v>1</v>
      </c>
      <c r="I4839" t="str">
        <f>IF(A4839=A4838,I4838&amp;CHAR(10)&amp;"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40" spans="1:9" x14ac:dyDescent="0.25">
      <c r="A4840" t="s">
        <v>3012</v>
      </c>
      <c r="B4840">
        <v>75180019</v>
      </c>
      <c r="C4840" t="s">
        <v>16</v>
      </c>
      <c r="D4840" t="str">
        <f>IF(Tabel_Forespørgsel_fra_Visma28[[#This Row],[SupProd]]=" "," "," - "&amp;Tabel_Forespørgsel_fra_Visma28[[#This Row],[SupProd]])</f>
        <v xml:space="preserve"> </v>
      </c>
      <c r="E4840" t="s">
        <v>16</v>
      </c>
      <c r="F4840" t="str">
        <f>IF(Tabel_Forespørgsel_fra_Visma28[[#This Row],[SupDescr]]=" "," "," - "&amp;Tabel_Forespørgsel_fra_Visma28[[#This Row],[SupDescr]])</f>
        <v xml:space="preserve"> </v>
      </c>
      <c r="G4840" t="s">
        <v>2430</v>
      </c>
      <c r="H4840">
        <v>1</v>
      </c>
      <c r="I4840" t="str">
        <f>IF(A4840=A4839,I4839&amp;CHAR(10)&amp;"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41" spans="1:9" x14ac:dyDescent="0.25">
      <c r="A4841" t="s">
        <v>3255</v>
      </c>
      <c r="B4841">
        <v>75196500</v>
      </c>
      <c r="C4841" t="s">
        <v>16</v>
      </c>
      <c r="D4841" t="str">
        <f>IF(Tabel_Forespørgsel_fra_Visma28[[#This Row],[SupProd]]=" "," "," - "&amp;Tabel_Forespørgsel_fra_Visma28[[#This Row],[SupProd]])</f>
        <v xml:space="preserve"> </v>
      </c>
      <c r="E4841" t="s">
        <v>16</v>
      </c>
      <c r="F4841" t="str">
        <f>IF(Tabel_Forespørgsel_fra_Visma28[[#This Row],[SupDescr]]=" "," "," - "&amp;Tabel_Forespørgsel_fra_Visma28[[#This Row],[SupDescr]])</f>
        <v xml:space="preserve"> </v>
      </c>
      <c r="G4841" t="s">
        <v>2425</v>
      </c>
      <c r="H4841">
        <v>1</v>
      </c>
      <c r="I4841" t="str">
        <f>IF(A4841=A4840,I4840&amp;CHAR(10)&amp;"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42" spans="1:9" x14ac:dyDescent="0.25">
      <c r="A4842" t="s">
        <v>3551</v>
      </c>
      <c r="B4842">
        <v>75421677</v>
      </c>
      <c r="C4842" t="s">
        <v>16</v>
      </c>
      <c r="D4842" t="str">
        <f>IF(Tabel_Forespørgsel_fra_Visma28[[#This Row],[SupProd]]=" "," "," - "&amp;Tabel_Forespørgsel_fra_Visma28[[#This Row],[SupProd]])</f>
        <v xml:space="preserve"> </v>
      </c>
      <c r="E4842" t="s">
        <v>16</v>
      </c>
      <c r="F4842" t="str">
        <f>IF(Tabel_Forespørgsel_fra_Visma28[[#This Row],[SupDescr]]=" "," "," - "&amp;Tabel_Forespørgsel_fra_Visma28[[#This Row],[SupDescr]])</f>
        <v xml:space="preserve"> </v>
      </c>
      <c r="G4842" t="s">
        <v>3368</v>
      </c>
      <c r="H4842">
        <v>1</v>
      </c>
      <c r="I4842" t="str">
        <f>IF(A4842=A4841,I4841&amp;CHAR(10)&amp;"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43" spans="1:9" x14ac:dyDescent="0.25">
      <c r="A4843" t="s">
        <v>3256</v>
      </c>
      <c r="B4843">
        <v>75196500</v>
      </c>
      <c r="C4843" t="s">
        <v>16</v>
      </c>
      <c r="D4843" t="str">
        <f>IF(Tabel_Forespørgsel_fra_Visma28[[#This Row],[SupProd]]=" "," "," - "&amp;Tabel_Forespørgsel_fra_Visma28[[#This Row],[SupProd]])</f>
        <v xml:space="preserve"> </v>
      </c>
      <c r="E4843" t="s">
        <v>16</v>
      </c>
      <c r="F4843" t="str">
        <f>IF(Tabel_Forespørgsel_fra_Visma28[[#This Row],[SupDescr]]=" "," "," - "&amp;Tabel_Forespørgsel_fra_Visma28[[#This Row],[SupDescr]])</f>
        <v xml:space="preserve"> </v>
      </c>
      <c r="G4843" t="s">
        <v>2425</v>
      </c>
      <c r="H4843">
        <v>1</v>
      </c>
      <c r="I4843" t="str">
        <f>IF(A4843=A4842,I4842&amp;CHAR(10)&amp;"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44" spans="1:9" x14ac:dyDescent="0.25">
      <c r="A4844" t="s">
        <v>3212</v>
      </c>
      <c r="B4844">
        <v>75196500</v>
      </c>
      <c r="C4844" t="s">
        <v>16</v>
      </c>
      <c r="D4844" t="str">
        <f>IF(Tabel_Forespørgsel_fra_Visma28[[#This Row],[SupProd]]=" "," "," - "&amp;Tabel_Forespørgsel_fra_Visma28[[#This Row],[SupProd]])</f>
        <v xml:space="preserve"> </v>
      </c>
      <c r="E4844" t="s">
        <v>16</v>
      </c>
      <c r="F4844" t="str">
        <f>IF(Tabel_Forespørgsel_fra_Visma28[[#This Row],[SupDescr]]=" "," "," - "&amp;Tabel_Forespørgsel_fra_Visma28[[#This Row],[SupDescr]])</f>
        <v xml:space="preserve"> </v>
      </c>
      <c r="G4844" t="s">
        <v>2425</v>
      </c>
      <c r="H4844">
        <v>1</v>
      </c>
      <c r="I4844" t="str">
        <f>IF(A4844=A4843,I4843&amp;CHAR(10)&amp;"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45" spans="1:9" x14ac:dyDescent="0.25">
      <c r="A4845" t="s">
        <v>4457</v>
      </c>
      <c r="B4845">
        <v>75211662</v>
      </c>
      <c r="C4845" t="s">
        <v>16</v>
      </c>
      <c r="D4845" t="str">
        <f>IF(Tabel_Forespørgsel_fra_Visma28[[#This Row],[SupProd]]=" "," "," - "&amp;Tabel_Forespørgsel_fra_Visma28[[#This Row],[SupProd]])</f>
        <v xml:space="preserve"> </v>
      </c>
      <c r="E4845" t="s">
        <v>16</v>
      </c>
      <c r="F4845" t="str">
        <f>IF(Tabel_Forespørgsel_fra_Visma28[[#This Row],[SupDescr]]=" "," "," - "&amp;Tabel_Forespørgsel_fra_Visma28[[#This Row],[SupDescr]])</f>
        <v xml:space="preserve"> </v>
      </c>
      <c r="G4845" t="s">
        <v>7015</v>
      </c>
      <c r="H4845">
        <v>1</v>
      </c>
      <c r="I4845" t="str">
        <f>IF(A4845=A4844,I4844&amp;CHAR(10)&amp;"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846" spans="1:9" x14ac:dyDescent="0.25">
      <c r="A4846" t="s">
        <v>10627</v>
      </c>
      <c r="B4846">
        <v>75180019</v>
      </c>
      <c r="C4846" t="s">
        <v>16</v>
      </c>
      <c r="D4846" t="str">
        <f>IF(Tabel_Forespørgsel_fra_Visma28[[#This Row],[SupProd]]=" "," "," - "&amp;Tabel_Forespørgsel_fra_Visma28[[#This Row],[SupProd]])</f>
        <v xml:space="preserve"> </v>
      </c>
      <c r="E4846" t="s">
        <v>16</v>
      </c>
      <c r="F4846" t="str">
        <f>IF(Tabel_Forespørgsel_fra_Visma28[[#This Row],[SupDescr]]=" "," "," - "&amp;Tabel_Forespørgsel_fra_Visma28[[#This Row],[SupDescr]])</f>
        <v xml:space="preserve"> </v>
      </c>
      <c r="G4846" t="s">
        <v>2430</v>
      </c>
      <c r="H4846">
        <v>1</v>
      </c>
      <c r="I4846" t="str">
        <f>IF(A4846=A4845,I4845&amp;CHAR(10)&amp;"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47" spans="1:9" x14ac:dyDescent="0.25">
      <c r="A4847" t="s">
        <v>3434</v>
      </c>
      <c r="B4847">
        <v>75421677</v>
      </c>
      <c r="C4847" t="s">
        <v>16</v>
      </c>
      <c r="D4847" t="str">
        <f>IF(Tabel_Forespørgsel_fra_Visma28[[#This Row],[SupProd]]=" "," "," - "&amp;Tabel_Forespørgsel_fra_Visma28[[#This Row],[SupProd]])</f>
        <v xml:space="preserve"> </v>
      </c>
      <c r="E4847" t="s">
        <v>16</v>
      </c>
      <c r="F4847" t="str">
        <f>IF(Tabel_Forespørgsel_fra_Visma28[[#This Row],[SupDescr]]=" "," "," - "&amp;Tabel_Forespørgsel_fra_Visma28[[#This Row],[SupDescr]])</f>
        <v xml:space="preserve"> </v>
      </c>
      <c r="G4847" t="s">
        <v>3368</v>
      </c>
      <c r="H4847">
        <v>1</v>
      </c>
      <c r="I4847" t="str">
        <f>IF(A4847=A4846,I4846&amp;CHAR(10)&amp;"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48" spans="1:9" x14ac:dyDescent="0.25">
      <c r="A4848" t="s">
        <v>3435</v>
      </c>
      <c r="B4848">
        <v>75421677</v>
      </c>
      <c r="C4848" t="s">
        <v>16</v>
      </c>
      <c r="D4848" t="str">
        <f>IF(Tabel_Forespørgsel_fra_Visma28[[#This Row],[SupProd]]=" "," "," - "&amp;Tabel_Forespørgsel_fra_Visma28[[#This Row],[SupProd]])</f>
        <v xml:space="preserve"> </v>
      </c>
      <c r="E4848" t="s">
        <v>16</v>
      </c>
      <c r="F4848" t="str">
        <f>IF(Tabel_Forespørgsel_fra_Visma28[[#This Row],[SupDescr]]=" "," "," - "&amp;Tabel_Forespørgsel_fra_Visma28[[#This Row],[SupDescr]])</f>
        <v xml:space="preserve"> </v>
      </c>
      <c r="G4848" t="s">
        <v>3368</v>
      </c>
      <c r="H4848">
        <v>1</v>
      </c>
      <c r="I4848" t="str">
        <f>IF(A4848=A4847,I4847&amp;CHAR(10)&amp;"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49" spans="1:9" x14ac:dyDescent="0.25">
      <c r="A4849" t="s">
        <v>3436</v>
      </c>
      <c r="B4849">
        <v>75421677</v>
      </c>
      <c r="C4849" t="s">
        <v>16</v>
      </c>
      <c r="D4849" t="str">
        <f>IF(Tabel_Forespørgsel_fra_Visma28[[#This Row],[SupProd]]=" "," "," - "&amp;Tabel_Forespørgsel_fra_Visma28[[#This Row],[SupProd]])</f>
        <v xml:space="preserve"> </v>
      </c>
      <c r="E4849" t="s">
        <v>16</v>
      </c>
      <c r="F4849" t="str">
        <f>IF(Tabel_Forespørgsel_fra_Visma28[[#This Row],[SupDescr]]=" "," "," - "&amp;Tabel_Forespørgsel_fra_Visma28[[#This Row],[SupDescr]])</f>
        <v xml:space="preserve"> </v>
      </c>
      <c r="G4849" t="s">
        <v>3368</v>
      </c>
      <c r="H4849">
        <v>1</v>
      </c>
      <c r="I4849" t="str">
        <f>IF(A4849=A4848,I4848&amp;CHAR(10)&amp;"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50" spans="1:9" x14ac:dyDescent="0.25">
      <c r="A4850" t="s">
        <v>14708</v>
      </c>
      <c r="B4850">
        <v>66158040</v>
      </c>
      <c r="C4850" t="s">
        <v>16</v>
      </c>
      <c r="D4850" t="str">
        <f>IF(Tabel_Forespørgsel_fra_Visma28[[#This Row],[SupProd]]=" "," "," - "&amp;Tabel_Forespørgsel_fra_Visma28[[#This Row],[SupProd]])</f>
        <v xml:space="preserve"> </v>
      </c>
      <c r="E4850" t="s">
        <v>16</v>
      </c>
      <c r="F4850" t="str">
        <f>IF(Tabel_Forespørgsel_fra_Visma28[[#This Row],[SupDescr]]=" "," "," - "&amp;Tabel_Forespørgsel_fra_Visma28[[#This Row],[SupDescr]])</f>
        <v xml:space="preserve"> </v>
      </c>
      <c r="G4850" t="s">
        <v>13920</v>
      </c>
      <c r="H4850">
        <v>1</v>
      </c>
      <c r="I4850" t="str">
        <f>IF(A4850=A4849,I4849&amp;CHAR(10)&amp;"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851" spans="1:9" x14ac:dyDescent="0.25">
      <c r="A4851" t="s">
        <v>14709</v>
      </c>
      <c r="B4851">
        <v>66158040</v>
      </c>
      <c r="C4851" t="s">
        <v>16</v>
      </c>
      <c r="D4851" t="str">
        <f>IF(Tabel_Forespørgsel_fra_Visma28[[#This Row],[SupProd]]=" "," "," - "&amp;Tabel_Forespørgsel_fra_Visma28[[#This Row],[SupProd]])</f>
        <v xml:space="preserve"> </v>
      </c>
      <c r="E4851" t="s">
        <v>16</v>
      </c>
      <c r="F4851" t="str">
        <f>IF(Tabel_Forespørgsel_fra_Visma28[[#This Row],[SupDescr]]=" "," "," - "&amp;Tabel_Forespørgsel_fra_Visma28[[#This Row],[SupDescr]])</f>
        <v xml:space="preserve"> </v>
      </c>
      <c r="G4851" t="s">
        <v>13920</v>
      </c>
      <c r="H4851">
        <v>1</v>
      </c>
      <c r="I4851" t="str">
        <f>IF(A4851=A4850,I4850&amp;CHAR(10)&amp;"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852" spans="1:9" x14ac:dyDescent="0.25">
      <c r="A4852" t="s">
        <v>14710</v>
      </c>
      <c r="B4852">
        <v>66158040</v>
      </c>
      <c r="C4852" t="s">
        <v>16</v>
      </c>
      <c r="D4852" t="str">
        <f>IF(Tabel_Forespørgsel_fra_Visma28[[#This Row],[SupProd]]=" "," "," - "&amp;Tabel_Forespørgsel_fra_Visma28[[#This Row],[SupProd]])</f>
        <v xml:space="preserve"> </v>
      </c>
      <c r="E4852" t="s">
        <v>16</v>
      </c>
      <c r="F4852" t="str">
        <f>IF(Tabel_Forespørgsel_fra_Visma28[[#This Row],[SupDescr]]=" "," "," - "&amp;Tabel_Forespørgsel_fra_Visma28[[#This Row],[SupDescr]])</f>
        <v xml:space="preserve"> </v>
      </c>
      <c r="G4852" t="s">
        <v>13920</v>
      </c>
      <c r="H4852">
        <v>1</v>
      </c>
      <c r="I4852" t="str">
        <f>IF(A4852=A4851,I4851&amp;CHAR(10)&amp;"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853" spans="1:9" x14ac:dyDescent="0.25">
      <c r="A4853" t="s">
        <v>14925</v>
      </c>
      <c r="B4853">
        <v>66158040</v>
      </c>
      <c r="C4853" t="s">
        <v>16</v>
      </c>
      <c r="D4853" t="str">
        <f>IF(Tabel_Forespørgsel_fra_Visma28[[#This Row],[SupProd]]=" "," "," - "&amp;Tabel_Forespørgsel_fra_Visma28[[#This Row],[SupProd]])</f>
        <v xml:space="preserve"> </v>
      </c>
      <c r="E4853" t="s">
        <v>16</v>
      </c>
      <c r="F4853" t="str">
        <f>IF(Tabel_Forespørgsel_fra_Visma28[[#This Row],[SupDescr]]=" "," "," - "&amp;Tabel_Forespørgsel_fra_Visma28[[#This Row],[SupDescr]])</f>
        <v xml:space="preserve"> </v>
      </c>
      <c r="G4853" t="s">
        <v>13920</v>
      </c>
      <c r="H4853">
        <v>1</v>
      </c>
      <c r="I4853" t="str">
        <f>IF(A4853=A4852,I4852&amp;CHAR(10)&amp;"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854" spans="1:9" x14ac:dyDescent="0.25">
      <c r="A4854" t="s">
        <v>14926</v>
      </c>
      <c r="B4854">
        <v>66158040</v>
      </c>
      <c r="C4854" t="s">
        <v>16</v>
      </c>
      <c r="D4854" t="str">
        <f>IF(Tabel_Forespørgsel_fra_Visma28[[#This Row],[SupProd]]=" "," "," - "&amp;Tabel_Forespørgsel_fra_Visma28[[#This Row],[SupProd]])</f>
        <v xml:space="preserve"> </v>
      </c>
      <c r="E4854" t="s">
        <v>16</v>
      </c>
      <c r="F4854" t="str">
        <f>IF(Tabel_Forespørgsel_fra_Visma28[[#This Row],[SupDescr]]=" "," "," - "&amp;Tabel_Forespørgsel_fra_Visma28[[#This Row],[SupDescr]])</f>
        <v xml:space="preserve"> </v>
      </c>
      <c r="G4854" t="s">
        <v>13920</v>
      </c>
      <c r="H4854">
        <v>1</v>
      </c>
      <c r="I4854" t="str">
        <f>IF(A4854=A4853,I4853&amp;CHAR(10)&amp;"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855" spans="1:9" x14ac:dyDescent="0.25">
      <c r="A4855" t="s">
        <v>8012</v>
      </c>
      <c r="B4855">
        <v>73575757</v>
      </c>
      <c r="C4855" t="s">
        <v>16</v>
      </c>
      <c r="D4855" t="str">
        <f>IF(Tabel_Forespørgsel_fra_Visma28[[#This Row],[SupProd]]=" "," "," - "&amp;Tabel_Forespørgsel_fra_Visma28[[#This Row],[SupProd]])</f>
        <v xml:space="preserve"> </v>
      </c>
      <c r="E4855" t="s">
        <v>16</v>
      </c>
      <c r="F4855" t="str">
        <f>IF(Tabel_Forespørgsel_fra_Visma28[[#This Row],[SupDescr]]=" "," "," - "&amp;Tabel_Forespørgsel_fra_Visma28[[#This Row],[SupDescr]])</f>
        <v xml:space="preserve"> </v>
      </c>
      <c r="G4855" t="s">
        <v>4331</v>
      </c>
      <c r="H4855">
        <v>1</v>
      </c>
      <c r="I4855" t="str">
        <f>IF(A4855=A4854,I4854&amp;CHAR(10)&amp;"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856" spans="1:9" x14ac:dyDescent="0.25">
      <c r="A4856" t="s">
        <v>8003</v>
      </c>
      <c r="B4856">
        <v>73575757</v>
      </c>
      <c r="C4856" t="s">
        <v>16</v>
      </c>
      <c r="D4856" t="str">
        <f>IF(Tabel_Forespørgsel_fra_Visma28[[#This Row],[SupProd]]=" "," "," - "&amp;Tabel_Forespørgsel_fra_Visma28[[#This Row],[SupProd]])</f>
        <v xml:space="preserve"> </v>
      </c>
      <c r="E4856" t="s">
        <v>16</v>
      </c>
      <c r="F4856" t="str">
        <f>IF(Tabel_Forespørgsel_fra_Visma28[[#This Row],[SupDescr]]=" "," "," - "&amp;Tabel_Forespørgsel_fra_Visma28[[#This Row],[SupDescr]])</f>
        <v xml:space="preserve"> </v>
      </c>
      <c r="G4856" t="s">
        <v>4331</v>
      </c>
      <c r="H4856">
        <v>1</v>
      </c>
      <c r="I4856" t="str">
        <f>IF(A4856=A4855,I4855&amp;CHAR(10)&amp;"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857" spans="1:9" x14ac:dyDescent="0.25">
      <c r="A4857" t="s">
        <v>11233</v>
      </c>
      <c r="B4857">
        <v>75180019</v>
      </c>
      <c r="C4857" t="s">
        <v>16</v>
      </c>
      <c r="D4857" t="str">
        <f>IF(Tabel_Forespørgsel_fra_Visma28[[#This Row],[SupProd]]=" "," "," - "&amp;Tabel_Forespørgsel_fra_Visma28[[#This Row],[SupProd]])</f>
        <v xml:space="preserve"> </v>
      </c>
      <c r="E4857" t="s">
        <v>16</v>
      </c>
      <c r="F4857" t="str">
        <f>IF(Tabel_Forespørgsel_fra_Visma28[[#This Row],[SupDescr]]=" "," "," - "&amp;Tabel_Forespørgsel_fra_Visma28[[#This Row],[SupDescr]])</f>
        <v xml:space="preserve"> </v>
      </c>
      <c r="G4857" t="s">
        <v>2430</v>
      </c>
      <c r="H4857">
        <v>1</v>
      </c>
      <c r="I4857" t="str">
        <f>IF(A4857=A4856,I4856&amp;CHAR(10)&amp;"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58" spans="1:9" x14ac:dyDescent="0.25">
      <c r="A4858" t="s">
        <v>11241</v>
      </c>
      <c r="B4858">
        <v>75180019</v>
      </c>
      <c r="C4858" t="s">
        <v>16</v>
      </c>
      <c r="D4858" t="str">
        <f>IF(Tabel_Forespørgsel_fra_Visma28[[#This Row],[SupProd]]=" "," "," - "&amp;Tabel_Forespørgsel_fra_Visma28[[#This Row],[SupProd]])</f>
        <v xml:space="preserve"> </v>
      </c>
      <c r="E4858" t="s">
        <v>16</v>
      </c>
      <c r="F4858" t="str">
        <f>IF(Tabel_Forespørgsel_fra_Visma28[[#This Row],[SupDescr]]=" "," "," - "&amp;Tabel_Forespørgsel_fra_Visma28[[#This Row],[SupDescr]])</f>
        <v xml:space="preserve"> </v>
      </c>
      <c r="G4858" t="s">
        <v>2430</v>
      </c>
      <c r="H4858">
        <v>1</v>
      </c>
      <c r="I4858" t="str">
        <f>IF(A4858=A4857,I4857&amp;CHAR(10)&amp;"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59" spans="1:9" x14ac:dyDescent="0.25">
      <c r="A4859" t="s">
        <v>11237</v>
      </c>
      <c r="B4859">
        <v>75180019</v>
      </c>
      <c r="C4859" t="s">
        <v>16</v>
      </c>
      <c r="D4859" t="str">
        <f>IF(Tabel_Forespørgsel_fra_Visma28[[#This Row],[SupProd]]=" "," "," - "&amp;Tabel_Forespørgsel_fra_Visma28[[#This Row],[SupProd]])</f>
        <v xml:space="preserve"> </v>
      </c>
      <c r="E4859" t="s">
        <v>16</v>
      </c>
      <c r="F4859" t="str">
        <f>IF(Tabel_Forespørgsel_fra_Visma28[[#This Row],[SupDescr]]=" "," "," - "&amp;Tabel_Forespørgsel_fra_Visma28[[#This Row],[SupDescr]])</f>
        <v xml:space="preserve"> </v>
      </c>
      <c r="G4859" t="s">
        <v>2430</v>
      </c>
      <c r="H4859">
        <v>1</v>
      </c>
      <c r="I4859" t="str">
        <f>IF(A4859=A4858,I4858&amp;CHAR(10)&amp;"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0" spans="1:9" x14ac:dyDescent="0.25">
      <c r="A4860" t="s">
        <v>11238</v>
      </c>
      <c r="B4860">
        <v>75180019</v>
      </c>
      <c r="C4860" t="s">
        <v>16</v>
      </c>
      <c r="D4860" t="str">
        <f>IF(Tabel_Forespørgsel_fra_Visma28[[#This Row],[SupProd]]=" "," "," - "&amp;Tabel_Forespørgsel_fra_Visma28[[#This Row],[SupProd]])</f>
        <v xml:space="preserve"> </v>
      </c>
      <c r="E4860" t="s">
        <v>16</v>
      </c>
      <c r="F4860" t="str">
        <f>IF(Tabel_Forespørgsel_fra_Visma28[[#This Row],[SupDescr]]=" "," "," - "&amp;Tabel_Forespørgsel_fra_Visma28[[#This Row],[SupDescr]])</f>
        <v xml:space="preserve"> </v>
      </c>
      <c r="G4860" t="s">
        <v>2430</v>
      </c>
      <c r="H4860">
        <v>1</v>
      </c>
      <c r="I4860" t="str">
        <f>IF(A4860=A4859,I4859&amp;CHAR(10)&amp;"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1" spans="1:9" x14ac:dyDescent="0.25">
      <c r="A4861" t="s">
        <v>11239</v>
      </c>
      <c r="B4861">
        <v>75180019</v>
      </c>
      <c r="C4861" t="s">
        <v>16</v>
      </c>
      <c r="D4861" t="str">
        <f>IF(Tabel_Forespørgsel_fra_Visma28[[#This Row],[SupProd]]=" "," "," - "&amp;Tabel_Forespørgsel_fra_Visma28[[#This Row],[SupProd]])</f>
        <v xml:space="preserve"> </v>
      </c>
      <c r="E4861" t="s">
        <v>16</v>
      </c>
      <c r="F4861" t="str">
        <f>IF(Tabel_Forespørgsel_fra_Visma28[[#This Row],[SupDescr]]=" "," "," - "&amp;Tabel_Forespørgsel_fra_Visma28[[#This Row],[SupDescr]])</f>
        <v xml:space="preserve"> </v>
      </c>
      <c r="G4861" t="s">
        <v>2430</v>
      </c>
      <c r="H4861">
        <v>1</v>
      </c>
      <c r="I4861" t="str">
        <f>IF(A4861=A4860,I4860&amp;CHAR(10)&amp;"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2" spans="1:9" x14ac:dyDescent="0.25">
      <c r="A4862" t="s">
        <v>12084</v>
      </c>
      <c r="B4862">
        <v>75180019</v>
      </c>
      <c r="C4862" t="s">
        <v>16</v>
      </c>
      <c r="D4862" t="str">
        <f>IF(Tabel_Forespørgsel_fra_Visma28[[#This Row],[SupProd]]=" "," "," - "&amp;Tabel_Forespørgsel_fra_Visma28[[#This Row],[SupProd]])</f>
        <v xml:space="preserve"> </v>
      </c>
      <c r="E4862" t="s">
        <v>16</v>
      </c>
      <c r="F4862" t="str">
        <f>IF(Tabel_Forespørgsel_fra_Visma28[[#This Row],[SupDescr]]=" "," "," - "&amp;Tabel_Forespørgsel_fra_Visma28[[#This Row],[SupDescr]])</f>
        <v xml:space="preserve"> </v>
      </c>
      <c r="G4862" t="s">
        <v>2430</v>
      </c>
      <c r="H4862">
        <v>1</v>
      </c>
      <c r="I4862" t="str">
        <f>IF(A4862=A4861,I4861&amp;CHAR(10)&amp;"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3" spans="1:9" x14ac:dyDescent="0.25">
      <c r="A4863" t="s">
        <v>4089</v>
      </c>
      <c r="B4863">
        <v>75421677</v>
      </c>
      <c r="C4863" t="s">
        <v>16</v>
      </c>
      <c r="D4863" t="str">
        <f>IF(Tabel_Forespørgsel_fra_Visma28[[#This Row],[SupProd]]=" "," "," - "&amp;Tabel_Forespørgsel_fra_Visma28[[#This Row],[SupProd]])</f>
        <v xml:space="preserve"> </v>
      </c>
      <c r="E4863" t="s">
        <v>16</v>
      </c>
      <c r="F4863" t="str">
        <f>IF(Tabel_Forespørgsel_fra_Visma28[[#This Row],[SupDescr]]=" "," "," - "&amp;Tabel_Forespørgsel_fra_Visma28[[#This Row],[SupDescr]])</f>
        <v xml:space="preserve"> </v>
      </c>
      <c r="G4863" t="s">
        <v>3368</v>
      </c>
      <c r="H4863">
        <v>1</v>
      </c>
      <c r="I4863" t="str">
        <f>IF(A4863=A4862,I4862&amp;CHAR(10)&amp;"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64" spans="1:9" x14ac:dyDescent="0.25">
      <c r="A4864" t="s">
        <v>9331</v>
      </c>
      <c r="B4864">
        <v>75421677</v>
      </c>
      <c r="C4864" t="s">
        <v>16</v>
      </c>
      <c r="D4864" t="str">
        <f>IF(Tabel_Forespørgsel_fra_Visma28[[#This Row],[SupProd]]=" "," "," - "&amp;Tabel_Forespørgsel_fra_Visma28[[#This Row],[SupProd]])</f>
        <v xml:space="preserve"> </v>
      </c>
      <c r="E4864" t="s">
        <v>16</v>
      </c>
      <c r="F4864" t="str">
        <f>IF(Tabel_Forespørgsel_fra_Visma28[[#This Row],[SupDescr]]=" "," "," - "&amp;Tabel_Forespørgsel_fra_Visma28[[#This Row],[SupDescr]])</f>
        <v xml:space="preserve"> </v>
      </c>
      <c r="G4864" t="s">
        <v>3368</v>
      </c>
      <c r="H4864">
        <v>1</v>
      </c>
      <c r="I4864" t="str">
        <f>IF(A4864=A4863,I4863&amp;CHAR(10)&amp;"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65" spans="1:9" x14ac:dyDescent="0.25">
      <c r="A4865" t="s">
        <v>2739</v>
      </c>
      <c r="B4865">
        <v>75180019</v>
      </c>
      <c r="C4865" t="s">
        <v>16</v>
      </c>
      <c r="D4865" t="str">
        <f>IF(Tabel_Forespørgsel_fra_Visma28[[#This Row],[SupProd]]=" "," "," - "&amp;Tabel_Forespørgsel_fra_Visma28[[#This Row],[SupProd]])</f>
        <v xml:space="preserve"> </v>
      </c>
      <c r="E4865" t="s">
        <v>16</v>
      </c>
      <c r="F4865" t="str">
        <f>IF(Tabel_Forespørgsel_fra_Visma28[[#This Row],[SupDescr]]=" "," "," - "&amp;Tabel_Forespørgsel_fra_Visma28[[#This Row],[SupDescr]])</f>
        <v xml:space="preserve"> </v>
      </c>
      <c r="G4865" t="s">
        <v>2430</v>
      </c>
      <c r="H4865">
        <v>1</v>
      </c>
      <c r="I4865" t="str">
        <f>IF(A4865=A4864,I4864&amp;CHAR(10)&amp;"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6" spans="1:9" x14ac:dyDescent="0.25">
      <c r="A4866" t="s">
        <v>3726</v>
      </c>
      <c r="B4866">
        <v>53565668</v>
      </c>
      <c r="C4866" t="s">
        <v>16</v>
      </c>
      <c r="D4866" t="str">
        <f>IF(Tabel_Forespørgsel_fra_Visma28[[#This Row],[SupProd]]=" "," "," - "&amp;Tabel_Forespørgsel_fra_Visma28[[#This Row],[SupProd]])</f>
        <v xml:space="preserve"> </v>
      </c>
      <c r="E4866" t="s">
        <v>16</v>
      </c>
      <c r="F4866" t="str">
        <f>IF(Tabel_Forespørgsel_fra_Visma28[[#This Row],[SupDescr]]=" "," "," - "&amp;Tabel_Forespørgsel_fra_Visma28[[#This Row],[SupDescr]])</f>
        <v xml:space="preserve"> </v>
      </c>
      <c r="G4866" t="s">
        <v>5435</v>
      </c>
      <c r="H4866">
        <v>1</v>
      </c>
      <c r="I4866" t="str">
        <f>IF(A4866=A4865,I4865&amp;CHAR(10)&amp;"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67" spans="1:9" x14ac:dyDescent="0.25">
      <c r="A4867" t="s">
        <v>3727</v>
      </c>
      <c r="B4867">
        <v>53565668</v>
      </c>
      <c r="C4867" t="s">
        <v>16</v>
      </c>
      <c r="D4867" t="str">
        <f>IF(Tabel_Forespørgsel_fra_Visma28[[#This Row],[SupProd]]=" "," "," - "&amp;Tabel_Forespørgsel_fra_Visma28[[#This Row],[SupProd]])</f>
        <v xml:space="preserve"> </v>
      </c>
      <c r="E4867" t="s">
        <v>16</v>
      </c>
      <c r="F4867" t="str">
        <f>IF(Tabel_Forespørgsel_fra_Visma28[[#This Row],[SupDescr]]=" "," "," - "&amp;Tabel_Forespørgsel_fra_Visma28[[#This Row],[SupDescr]])</f>
        <v xml:space="preserve"> </v>
      </c>
      <c r="G4867" t="s">
        <v>5435</v>
      </c>
      <c r="H4867">
        <v>1</v>
      </c>
      <c r="I4867" t="str">
        <f>IF(A4867=A4866,I4866&amp;CHAR(10)&amp;"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68" spans="1:9" x14ac:dyDescent="0.25">
      <c r="A4868" t="s">
        <v>2961</v>
      </c>
      <c r="B4868">
        <v>75180019</v>
      </c>
      <c r="C4868" t="s">
        <v>16</v>
      </c>
      <c r="D4868" t="str">
        <f>IF(Tabel_Forespørgsel_fra_Visma28[[#This Row],[SupProd]]=" "," "," - "&amp;Tabel_Forespørgsel_fra_Visma28[[#This Row],[SupProd]])</f>
        <v xml:space="preserve"> </v>
      </c>
      <c r="E4868" t="s">
        <v>16</v>
      </c>
      <c r="F4868" t="str">
        <f>IF(Tabel_Forespørgsel_fra_Visma28[[#This Row],[SupDescr]]=" "," "," - "&amp;Tabel_Forespørgsel_fra_Visma28[[#This Row],[SupDescr]])</f>
        <v xml:space="preserve"> </v>
      </c>
      <c r="G4868" t="s">
        <v>2430</v>
      </c>
      <c r="H4868">
        <v>1</v>
      </c>
      <c r="I4868" t="str">
        <f>IF(A4868=A4867,I4867&amp;CHAR(10)&amp;"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9" spans="1:9" x14ac:dyDescent="0.25">
      <c r="A4869" t="s">
        <v>2962</v>
      </c>
      <c r="B4869">
        <v>75180019</v>
      </c>
      <c r="C4869" t="s">
        <v>16</v>
      </c>
      <c r="D4869" t="str">
        <f>IF(Tabel_Forespørgsel_fra_Visma28[[#This Row],[SupProd]]=" "," "," - "&amp;Tabel_Forespørgsel_fra_Visma28[[#This Row],[SupProd]])</f>
        <v xml:space="preserve"> </v>
      </c>
      <c r="E4869" t="s">
        <v>16</v>
      </c>
      <c r="F4869" t="str">
        <f>IF(Tabel_Forespørgsel_fra_Visma28[[#This Row],[SupDescr]]=" "," "," - "&amp;Tabel_Forespørgsel_fra_Visma28[[#This Row],[SupDescr]])</f>
        <v xml:space="preserve"> </v>
      </c>
      <c r="G4869" t="s">
        <v>2430</v>
      </c>
      <c r="H4869">
        <v>1</v>
      </c>
      <c r="I4869" t="str">
        <f>IF(A4869=A4868,I4868&amp;CHAR(10)&amp;"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0" spans="1:9" x14ac:dyDescent="0.25">
      <c r="A4870" t="s">
        <v>2963</v>
      </c>
      <c r="B4870">
        <v>75180019</v>
      </c>
      <c r="C4870" t="s">
        <v>16</v>
      </c>
      <c r="D4870" t="str">
        <f>IF(Tabel_Forespørgsel_fra_Visma28[[#This Row],[SupProd]]=" "," "," - "&amp;Tabel_Forespørgsel_fra_Visma28[[#This Row],[SupProd]])</f>
        <v xml:space="preserve"> </v>
      </c>
      <c r="E4870" t="s">
        <v>16</v>
      </c>
      <c r="F4870" t="str">
        <f>IF(Tabel_Forespørgsel_fra_Visma28[[#This Row],[SupDescr]]=" "," "," - "&amp;Tabel_Forespørgsel_fra_Visma28[[#This Row],[SupDescr]])</f>
        <v xml:space="preserve"> </v>
      </c>
      <c r="G4870" t="s">
        <v>2430</v>
      </c>
      <c r="H4870">
        <v>1</v>
      </c>
      <c r="I4870" t="str">
        <f>IF(A4870=A4869,I4869&amp;CHAR(10)&amp;"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1" spans="1:9" x14ac:dyDescent="0.25">
      <c r="A4871" t="s">
        <v>2979</v>
      </c>
      <c r="B4871">
        <v>75180019</v>
      </c>
      <c r="C4871" t="s">
        <v>16</v>
      </c>
      <c r="D4871" t="str">
        <f>IF(Tabel_Forespørgsel_fra_Visma28[[#This Row],[SupProd]]=" "," "," - "&amp;Tabel_Forespørgsel_fra_Visma28[[#This Row],[SupProd]])</f>
        <v xml:space="preserve"> </v>
      </c>
      <c r="E4871" t="s">
        <v>16</v>
      </c>
      <c r="F4871" t="str">
        <f>IF(Tabel_Forespørgsel_fra_Visma28[[#This Row],[SupDescr]]=" "," "," - "&amp;Tabel_Forespørgsel_fra_Visma28[[#This Row],[SupDescr]])</f>
        <v xml:space="preserve"> </v>
      </c>
      <c r="G4871" t="s">
        <v>2430</v>
      </c>
      <c r="H4871">
        <v>1</v>
      </c>
      <c r="I4871" t="str">
        <f>IF(A4871=A4870,I4870&amp;CHAR(10)&amp;"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2" spans="1:9" x14ac:dyDescent="0.25">
      <c r="A4872" t="s">
        <v>2980</v>
      </c>
      <c r="B4872">
        <v>75180019</v>
      </c>
      <c r="C4872" t="s">
        <v>16</v>
      </c>
      <c r="D4872" t="str">
        <f>IF(Tabel_Forespørgsel_fra_Visma28[[#This Row],[SupProd]]=" "," "," - "&amp;Tabel_Forespørgsel_fra_Visma28[[#This Row],[SupProd]])</f>
        <v xml:space="preserve"> </v>
      </c>
      <c r="E4872" t="s">
        <v>16</v>
      </c>
      <c r="F4872" t="str">
        <f>IF(Tabel_Forespørgsel_fra_Visma28[[#This Row],[SupDescr]]=" "," "," - "&amp;Tabel_Forespørgsel_fra_Visma28[[#This Row],[SupDescr]])</f>
        <v xml:space="preserve"> </v>
      </c>
      <c r="G4872" t="s">
        <v>2430</v>
      </c>
      <c r="H4872">
        <v>1</v>
      </c>
      <c r="I4872" t="str">
        <f>IF(A4872=A4871,I4871&amp;CHAR(10)&amp;"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3" spans="1:9" x14ac:dyDescent="0.25">
      <c r="A4873" t="s">
        <v>2952</v>
      </c>
      <c r="B4873">
        <v>75180019</v>
      </c>
      <c r="C4873" t="s">
        <v>16</v>
      </c>
      <c r="D4873" t="str">
        <f>IF(Tabel_Forespørgsel_fra_Visma28[[#This Row],[SupProd]]=" "," "," - "&amp;Tabel_Forespørgsel_fra_Visma28[[#This Row],[SupProd]])</f>
        <v xml:space="preserve"> </v>
      </c>
      <c r="E4873" t="s">
        <v>16</v>
      </c>
      <c r="F4873" t="str">
        <f>IF(Tabel_Forespørgsel_fra_Visma28[[#This Row],[SupDescr]]=" "," "," - "&amp;Tabel_Forespørgsel_fra_Visma28[[#This Row],[SupDescr]])</f>
        <v xml:space="preserve"> </v>
      </c>
      <c r="G4873" t="s">
        <v>2430</v>
      </c>
      <c r="H4873">
        <v>1</v>
      </c>
      <c r="I4873" t="str">
        <f>IF(A4873=A4872,I4872&amp;CHAR(10)&amp;"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4" spans="1:9" x14ac:dyDescent="0.25">
      <c r="A4874" t="s">
        <v>2953</v>
      </c>
      <c r="B4874">
        <v>75180019</v>
      </c>
      <c r="C4874" t="s">
        <v>16</v>
      </c>
      <c r="D4874" t="str">
        <f>IF(Tabel_Forespørgsel_fra_Visma28[[#This Row],[SupProd]]=" "," "," - "&amp;Tabel_Forespørgsel_fra_Visma28[[#This Row],[SupProd]])</f>
        <v xml:space="preserve"> </v>
      </c>
      <c r="E4874" t="s">
        <v>16</v>
      </c>
      <c r="F4874" t="str">
        <f>IF(Tabel_Forespørgsel_fra_Visma28[[#This Row],[SupDescr]]=" "," "," - "&amp;Tabel_Forespørgsel_fra_Visma28[[#This Row],[SupDescr]])</f>
        <v xml:space="preserve"> </v>
      </c>
      <c r="G4874" t="s">
        <v>2430</v>
      </c>
      <c r="H4874">
        <v>1</v>
      </c>
      <c r="I4874" t="str">
        <f>IF(A4874=A4873,I4873&amp;CHAR(10)&amp;"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5" spans="1:9" x14ac:dyDescent="0.25">
      <c r="A4875" t="s">
        <v>2954</v>
      </c>
      <c r="B4875">
        <v>75180019</v>
      </c>
      <c r="C4875" t="s">
        <v>16</v>
      </c>
      <c r="D4875" t="str">
        <f>IF(Tabel_Forespørgsel_fra_Visma28[[#This Row],[SupProd]]=" "," "," - "&amp;Tabel_Forespørgsel_fra_Visma28[[#This Row],[SupProd]])</f>
        <v xml:space="preserve"> </v>
      </c>
      <c r="E4875" t="s">
        <v>16</v>
      </c>
      <c r="F4875" t="str">
        <f>IF(Tabel_Forespørgsel_fra_Visma28[[#This Row],[SupDescr]]=" "," "," - "&amp;Tabel_Forespørgsel_fra_Visma28[[#This Row],[SupDescr]])</f>
        <v xml:space="preserve"> </v>
      </c>
      <c r="G4875" t="s">
        <v>2430</v>
      </c>
      <c r="H4875">
        <v>1</v>
      </c>
      <c r="I4875" t="str">
        <f>IF(A4875=A4874,I4874&amp;CHAR(10)&amp;"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6" spans="1:9" x14ac:dyDescent="0.25">
      <c r="A4876" t="s">
        <v>2955</v>
      </c>
      <c r="B4876">
        <v>75180019</v>
      </c>
      <c r="C4876" t="s">
        <v>16</v>
      </c>
      <c r="D4876" t="str">
        <f>IF(Tabel_Forespørgsel_fra_Visma28[[#This Row],[SupProd]]=" "," "," - "&amp;Tabel_Forespørgsel_fra_Visma28[[#This Row],[SupProd]])</f>
        <v xml:space="preserve"> </v>
      </c>
      <c r="E4876" t="s">
        <v>16</v>
      </c>
      <c r="F4876" t="str">
        <f>IF(Tabel_Forespørgsel_fra_Visma28[[#This Row],[SupDescr]]=" "," "," - "&amp;Tabel_Forespørgsel_fra_Visma28[[#This Row],[SupDescr]])</f>
        <v xml:space="preserve"> </v>
      </c>
      <c r="G4876" t="s">
        <v>2430</v>
      </c>
      <c r="H4876">
        <v>1</v>
      </c>
      <c r="I4876" t="str">
        <f>IF(A4876=A4875,I4875&amp;CHAR(10)&amp;"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7" spans="1:9" x14ac:dyDescent="0.25">
      <c r="A4877" t="s">
        <v>2956</v>
      </c>
      <c r="B4877">
        <v>75180019</v>
      </c>
      <c r="C4877" t="s">
        <v>16</v>
      </c>
      <c r="D4877" t="str">
        <f>IF(Tabel_Forespørgsel_fra_Visma28[[#This Row],[SupProd]]=" "," "," - "&amp;Tabel_Forespørgsel_fra_Visma28[[#This Row],[SupProd]])</f>
        <v xml:space="preserve"> </v>
      </c>
      <c r="E4877" t="s">
        <v>16</v>
      </c>
      <c r="F4877" t="str">
        <f>IF(Tabel_Forespørgsel_fra_Visma28[[#This Row],[SupDescr]]=" "," "," - "&amp;Tabel_Forespørgsel_fra_Visma28[[#This Row],[SupDescr]])</f>
        <v xml:space="preserve"> </v>
      </c>
      <c r="G4877" t="s">
        <v>2430</v>
      </c>
      <c r="H4877">
        <v>1</v>
      </c>
      <c r="I4877" t="str">
        <f>IF(A4877=A4876,I4876&amp;CHAR(10)&amp;"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8" spans="1:9" x14ac:dyDescent="0.25">
      <c r="A4878" t="s">
        <v>2957</v>
      </c>
      <c r="B4878">
        <v>75176240</v>
      </c>
      <c r="C4878" t="s">
        <v>16</v>
      </c>
      <c r="D4878" t="str">
        <f>IF(Tabel_Forespørgsel_fra_Visma28[[#This Row],[SupProd]]=" "," "," - "&amp;Tabel_Forespørgsel_fra_Visma28[[#This Row],[SupProd]])</f>
        <v xml:space="preserve"> </v>
      </c>
      <c r="E4878" t="s">
        <v>16</v>
      </c>
      <c r="F4878" t="str">
        <f>IF(Tabel_Forespørgsel_fra_Visma28[[#This Row],[SupDescr]]=" "," "," - "&amp;Tabel_Forespørgsel_fra_Visma28[[#This Row],[SupDescr]])</f>
        <v xml:space="preserve"> </v>
      </c>
      <c r="G4878" t="s">
        <v>5434</v>
      </c>
      <c r="H4878">
        <v>1</v>
      </c>
      <c r="I4878" t="str">
        <f>IF(A4878=A4877,I4877&amp;CHAR(10)&amp;"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Check-Line  </v>
      </c>
    </row>
    <row r="4879" spans="1:9" x14ac:dyDescent="0.25">
      <c r="A4879" t="s">
        <v>2946</v>
      </c>
      <c r="B4879">
        <v>75180019</v>
      </c>
      <c r="C4879" t="s">
        <v>16</v>
      </c>
      <c r="D4879" t="str">
        <f>IF(Tabel_Forespørgsel_fra_Visma28[[#This Row],[SupProd]]=" "," "," - "&amp;Tabel_Forespørgsel_fra_Visma28[[#This Row],[SupProd]])</f>
        <v xml:space="preserve"> </v>
      </c>
      <c r="E4879" t="s">
        <v>16</v>
      </c>
      <c r="F4879" t="str">
        <f>IF(Tabel_Forespørgsel_fra_Visma28[[#This Row],[SupDescr]]=" "," "," - "&amp;Tabel_Forespørgsel_fra_Visma28[[#This Row],[SupDescr]])</f>
        <v xml:space="preserve"> </v>
      </c>
      <c r="G4879" t="s">
        <v>2430</v>
      </c>
      <c r="H4879">
        <v>1</v>
      </c>
      <c r="I4879" t="str">
        <f>IF(A4879=A4878,I4878&amp;CHAR(10)&amp;"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0" spans="1:9" x14ac:dyDescent="0.25">
      <c r="A4880" t="s">
        <v>3728</v>
      </c>
      <c r="B4880">
        <v>53565668</v>
      </c>
      <c r="C4880" t="s">
        <v>16</v>
      </c>
      <c r="D4880" t="str">
        <f>IF(Tabel_Forespørgsel_fra_Visma28[[#This Row],[SupProd]]=" "," "," - "&amp;Tabel_Forespørgsel_fra_Visma28[[#This Row],[SupProd]])</f>
        <v xml:space="preserve"> </v>
      </c>
      <c r="E4880" t="s">
        <v>16</v>
      </c>
      <c r="F4880" t="str">
        <f>IF(Tabel_Forespørgsel_fra_Visma28[[#This Row],[SupDescr]]=" "," "," - "&amp;Tabel_Forespørgsel_fra_Visma28[[#This Row],[SupDescr]])</f>
        <v xml:space="preserve"> </v>
      </c>
      <c r="G4880" t="s">
        <v>5435</v>
      </c>
      <c r="H4880">
        <v>1</v>
      </c>
      <c r="I4880" t="str">
        <f>IF(A4880=A4879,I4879&amp;CHAR(10)&amp;"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81" spans="1:9" x14ac:dyDescent="0.25">
      <c r="A4881" t="s">
        <v>2947</v>
      </c>
      <c r="B4881">
        <v>75180019</v>
      </c>
      <c r="C4881" t="s">
        <v>16</v>
      </c>
      <c r="D4881" t="str">
        <f>IF(Tabel_Forespørgsel_fra_Visma28[[#This Row],[SupProd]]=" "," "," - "&amp;Tabel_Forespørgsel_fra_Visma28[[#This Row],[SupProd]])</f>
        <v xml:space="preserve"> </v>
      </c>
      <c r="E4881" t="s">
        <v>16</v>
      </c>
      <c r="F4881" t="str">
        <f>IF(Tabel_Forespørgsel_fra_Visma28[[#This Row],[SupDescr]]=" "," "," - "&amp;Tabel_Forespørgsel_fra_Visma28[[#This Row],[SupDescr]])</f>
        <v xml:space="preserve"> </v>
      </c>
      <c r="G4881" t="s">
        <v>2430</v>
      </c>
      <c r="H4881">
        <v>1</v>
      </c>
      <c r="I4881" t="str">
        <f>IF(A4881=A4880,I4880&amp;CHAR(10)&amp;"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2" spans="1:9" x14ac:dyDescent="0.25">
      <c r="A4882" t="s">
        <v>2615</v>
      </c>
      <c r="B4882">
        <v>74762273</v>
      </c>
      <c r="C4882" t="s">
        <v>16</v>
      </c>
      <c r="D4882" t="str">
        <f>IF(Tabel_Forespørgsel_fra_Visma28[[#This Row],[SupProd]]=" "," "," - "&amp;Tabel_Forespørgsel_fra_Visma28[[#This Row],[SupProd]])</f>
        <v xml:space="preserve"> </v>
      </c>
      <c r="E4882" t="s">
        <v>16</v>
      </c>
      <c r="F4882" t="str">
        <f>IF(Tabel_Forespørgsel_fra_Visma28[[#This Row],[SupDescr]]=" "," "," - "&amp;Tabel_Forespørgsel_fra_Visma28[[#This Row],[SupDescr]])</f>
        <v xml:space="preserve"> </v>
      </c>
      <c r="G4882" t="s">
        <v>154</v>
      </c>
      <c r="H4882">
        <v>1</v>
      </c>
      <c r="I4882" t="str">
        <f>IF(A4882=A4881,I4881&amp;CHAR(10)&amp;"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883" spans="1:9" x14ac:dyDescent="0.25">
      <c r="A4883" t="s">
        <v>2616</v>
      </c>
      <c r="B4883">
        <v>74762273</v>
      </c>
      <c r="C4883" t="s">
        <v>16</v>
      </c>
      <c r="D4883" t="str">
        <f>IF(Tabel_Forespørgsel_fra_Visma28[[#This Row],[SupProd]]=" "," "," - "&amp;Tabel_Forespørgsel_fra_Visma28[[#This Row],[SupProd]])</f>
        <v xml:space="preserve"> </v>
      </c>
      <c r="E4883" t="s">
        <v>16</v>
      </c>
      <c r="F4883" t="str">
        <f>IF(Tabel_Forespørgsel_fra_Visma28[[#This Row],[SupDescr]]=" "," "," - "&amp;Tabel_Forespørgsel_fra_Visma28[[#This Row],[SupDescr]])</f>
        <v xml:space="preserve"> </v>
      </c>
      <c r="G4883" t="s">
        <v>154</v>
      </c>
      <c r="H4883">
        <v>1</v>
      </c>
      <c r="I4883" t="str">
        <f>IF(A4883=A4882,I4882&amp;CHAR(10)&amp;"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884" spans="1:9" x14ac:dyDescent="0.25">
      <c r="A4884" t="s">
        <v>3717</v>
      </c>
      <c r="B4884">
        <v>53565668</v>
      </c>
      <c r="C4884" t="s">
        <v>16</v>
      </c>
      <c r="D4884" t="str">
        <f>IF(Tabel_Forespørgsel_fra_Visma28[[#This Row],[SupProd]]=" "," "," - "&amp;Tabel_Forespørgsel_fra_Visma28[[#This Row],[SupProd]])</f>
        <v xml:space="preserve"> </v>
      </c>
      <c r="E4884" t="s">
        <v>16</v>
      </c>
      <c r="F4884" t="str">
        <f>IF(Tabel_Forespørgsel_fra_Visma28[[#This Row],[SupDescr]]=" "," "," - "&amp;Tabel_Forespørgsel_fra_Visma28[[#This Row],[SupDescr]])</f>
        <v xml:space="preserve"> </v>
      </c>
      <c r="G4884" t="s">
        <v>5435</v>
      </c>
      <c r="H4884">
        <v>1</v>
      </c>
      <c r="I4884" t="str">
        <f>IF(A4884=A4883,I4883&amp;CHAR(10)&amp;"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85" spans="1:9" x14ac:dyDescent="0.25">
      <c r="A4885" t="s">
        <v>2798</v>
      </c>
      <c r="B4885">
        <v>75180019</v>
      </c>
      <c r="C4885" t="s">
        <v>16</v>
      </c>
      <c r="D4885" t="str">
        <f>IF(Tabel_Forespørgsel_fra_Visma28[[#This Row],[SupProd]]=" "," "," - "&amp;Tabel_Forespørgsel_fra_Visma28[[#This Row],[SupProd]])</f>
        <v xml:space="preserve"> </v>
      </c>
      <c r="E4885" t="s">
        <v>16</v>
      </c>
      <c r="F4885" t="str">
        <f>IF(Tabel_Forespørgsel_fra_Visma28[[#This Row],[SupDescr]]=" "," "," - "&amp;Tabel_Forespørgsel_fra_Visma28[[#This Row],[SupDescr]])</f>
        <v xml:space="preserve"> </v>
      </c>
      <c r="G4885" t="s">
        <v>2430</v>
      </c>
      <c r="H4885">
        <v>1</v>
      </c>
      <c r="I4885" t="str">
        <f>IF(A4885=A4884,I4884&amp;CHAR(10)&amp;"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6" spans="1:9" x14ac:dyDescent="0.25">
      <c r="A4886" t="s">
        <v>2797</v>
      </c>
      <c r="B4886">
        <v>75180019</v>
      </c>
      <c r="C4886" t="s">
        <v>16</v>
      </c>
      <c r="D4886" t="str">
        <f>IF(Tabel_Forespørgsel_fra_Visma28[[#This Row],[SupProd]]=" "," "," - "&amp;Tabel_Forespørgsel_fra_Visma28[[#This Row],[SupProd]])</f>
        <v xml:space="preserve"> </v>
      </c>
      <c r="E4886" t="s">
        <v>16</v>
      </c>
      <c r="F4886" t="str">
        <f>IF(Tabel_Forespørgsel_fra_Visma28[[#This Row],[SupDescr]]=" "," "," - "&amp;Tabel_Forespørgsel_fra_Visma28[[#This Row],[SupDescr]])</f>
        <v xml:space="preserve"> </v>
      </c>
      <c r="G4886" t="s">
        <v>2430</v>
      </c>
      <c r="H4886">
        <v>1</v>
      </c>
      <c r="I4886" t="str">
        <f>IF(A4886=A4885,I4885&amp;CHAR(10)&amp;"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7" spans="1:9" x14ac:dyDescent="0.25">
      <c r="A4887" t="s">
        <v>3047</v>
      </c>
      <c r="B4887">
        <v>75180019</v>
      </c>
      <c r="C4887" t="s">
        <v>16</v>
      </c>
      <c r="D4887" t="str">
        <f>IF(Tabel_Forespørgsel_fra_Visma28[[#This Row],[SupProd]]=" "," "," - "&amp;Tabel_Forespørgsel_fra_Visma28[[#This Row],[SupProd]])</f>
        <v xml:space="preserve"> </v>
      </c>
      <c r="E4887" t="s">
        <v>16</v>
      </c>
      <c r="F4887" t="str">
        <f>IF(Tabel_Forespørgsel_fra_Visma28[[#This Row],[SupDescr]]=" "," "," - "&amp;Tabel_Forespørgsel_fra_Visma28[[#This Row],[SupDescr]])</f>
        <v xml:space="preserve"> </v>
      </c>
      <c r="G4887" t="s">
        <v>2430</v>
      </c>
      <c r="H4887">
        <v>1</v>
      </c>
      <c r="I4887" t="str">
        <f>IF(A4887=A4886,I4886&amp;CHAR(10)&amp;"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8" spans="1:9" x14ac:dyDescent="0.25">
      <c r="A4888" t="s">
        <v>2816</v>
      </c>
      <c r="B4888">
        <v>75180019</v>
      </c>
      <c r="C4888" t="s">
        <v>16</v>
      </c>
      <c r="D4888" t="str">
        <f>IF(Tabel_Forespørgsel_fra_Visma28[[#This Row],[SupProd]]=" "," "," - "&amp;Tabel_Forespørgsel_fra_Visma28[[#This Row],[SupProd]])</f>
        <v xml:space="preserve"> </v>
      </c>
      <c r="E4888" t="s">
        <v>16</v>
      </c>
      <c r="F4888" t="str">
        <f>IF(Tabel_Forespørgsel_fra_Visma28[[#This Row],[SupDescr]]=" "," "," - "&amp;Tabel_Forespørgsel_fra_Visma28[[#This Row],[SupDescr]])</f>
        <v xml:space="preserve"> </v>
      </c>
      <c r="G4888" t="s">
        <v>2430</v>
      </c>
      <c r="H4888">
        <v>1</v>
      </c>
      <c r="I4888" t="str">
        <f>IF(A4888=A4887,I4887&amp;CHAR(10)&amp;"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9" spans="1:9" x14ac:dyDescent="0.25">
      <c r="A4889" t="s">
        <v>3612</v>
      </c>
      <c r="B4889">
        <v>53565668</v>
      </c>
      <c r="C4889" t="s">
        <v>16</v>
      </c>
      <c r="D4889" t="str">
        <f>IF(Tabel_Forespørgsel_fra_Visma28[[#This Row],[SupProd]]=" "," "," - "&amp;Tabel_Forespørgsel_fra_Visma28[[#This Row],[SupProd]])</f>
        <v xml:space="preserve"> </v>
      </c>
      <c r="E4889" t="s">
        <v>16</v>
      </c>
      <c r="F4889" t="str">
        <f>IF(Tabel_Forespørgsel_fra_Visma28[[#This Row],[SupDescr]]=" "," "," - "&amp;Tabel_Forespørgsel_fra_Visma28[[#This Row],[SupDescr]])</f>
        <v xml:space="preserve"> </v>
      </c>
      <c r="G4889" t="s">
        <v>5435</v>
      </c>
      <c r="H4889">
        <v>1</v>
      </c>
      <c r="I4889" t="str">
        <f>IF(A4889=A4888,I4888&amp;CHAR(10)&amp;"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90" spans="1:9" x14ac:dyDescent="0.25">
      <c r="A4890" t="s">
        <v>3615</v>
      </c>
      <c r="B4890">
        <v>53565668</v>
      </c>
      <c r="C4890" t="s">
        <v>16</v>
      </c>
      <c r="D4890" t="str">
        <f>IF(Tabel_Forespørgsel_fra_Visma28[[#This Row],[SupProd]]=" "," "," - "&amp;Tabel_Forespørgsel_fra_Visma28[[#This Row],[SupProd]])</f>
        <v xml:space="preserve"> </v>
      </c>
      <c r="E4890" t="s">
        <v>16</v>
      </c>
      <c r="F4890" t="str">
        <f>IF(Tabel_Forespørgsel_fra_Visma28[[#This Row],[SupDescr]]=" "," "," - "&amp;Tabel_Forespørgsel_fra_Visma28[[#This Row],[SupDescr]])</f>
        <v xml:space="preserve"> </v>
      </c>
      <c r="G4890" t="s">
        <v>5435</v>
      </c>
      <c r="H4890">
        <v>1</v>
      </c>
      <c r="I4890" t="str">
        <f>IF(A4890=A4889,I4889&amp;CHAR(10)&amp;"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91" spans="1:9" x14ac:dyDescent="0.25">
      <c r="A4891" t="s">
        <v>2747</v>
      </c>
      <c r="B4891">
        <v>75180019</v>
      </c>
      <c r="C4891" t="s">
        <v>16</v>
      </c>
      <c r="D4891" t="str">
        <f>IF(Tabel_Forespørgsel_fra_Visma28[[#This Row],[SupProd]]=" "," "," - "&amp;Tabel_Forespørgsel_fra_Visma28[[#This Row],[SupProd]])</f>
        <v xml:space="preserve"> </v>
      </c>
      <c r="E4891" t="s">
        <v>16</v>
      </c>
      <c r="F4891" t="str">
        <f>IF(Tabel_Forespørgsel_fra_Visma28[[#This Row],[SupDescr]]=" "," "," - "&amp;Tabel_Forespørgsel_fra_Visma28[[#This Row],[SupDescr]])</f>
        <v xml:space="preserve"> </v>
      </c>
      <c r="G4891" t="s">
        <v>2430</v>
      </c>
      <c r="H4891">
        <v>1</v>
      </c>
      <c r="I4891" t="str">
        <f>IF(A4891=A4890,I4890&amp;CHAR(10)&amp;"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92" spans="1:9" x14ac:dyDescent="0.25">
      <c r="A4892" t="s">
        <v>5357</v>
      </c>
      <c r="B4892">
        <v>75176240</v>
      </c>
      <c r="C4892" t="s">
        <v>16</v>
      </c>
      <c r="D4892" t="str">
        <f>IF(Tabel_Forespørgsel_fra_Visma28[[#This Row],[SupProd]]=" "," "," - "&amp;Tabel_Forespørgsel_fra_Visma28[[#This Row],[SupProd]])</f>
        <v xml:space="preserve"> </v>
      </c>
      <c r="E4892" t="s">
        <v>16</v>
      </c>
      <c r="F4892" t="str">
        <f>IF(Tabel_Forespørgsel_fra_Visma28[[#This Row],[SupDescr]]=" "," "," - "&amp;Tabel_Forespørgsel_fra_Visma28[[#This Row],[SupDescr]])</f>
        <v xml:space="preserve"> </v>
      </c>
      <c r="G4892" t="s">
        <v>5434</v>
      </c>
      <c r="H4892">
        <v>1</v>
      </c>
      <c r="I4892" t="str">
        <f>IF(A4892=A4891,I4891&amp;CHAR(10)&amp;"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Check-Line  </v>
      </c>
    </row>
    <row r="4893" spans="1:9" x14ac:dyDescent="0.25">
      <c r="A4893" t="s">
        <v>5359</v>
      </c>
      <c r="B4893">
        <v>75176240</v>
      </c>
      <c r="C4893" t="s">
        <v>16</v>
      </c>
      <c r="D4893" t="str">
        <f>IF(Tabel_Forespørgsel_fra_Visma28[[#This Row],[SupProd]]=" "," "," - "&amp;Tabel_Forespørgsel_fra_Visma28[[#This Row],[SupProd]])</f>
        <v xml:space="preserve"> </v>
      </c>
      <c r="E4893" t="s">
        <v>16</v>
      </c>
      <c r="F4893" t="str">
        <f>IF(Tabel_Forespørgsel_fra_Visma28[[#This Row],[SupDescr]]=" "," "," - "&amp;Tabel_Forespørgsel_fra_Visma28[[#This Row],[SupDescr]])</f>
        <v xml:space="preserve"> </v>
      </c>
      <c r="G4893" t="s">
        <v>5434</v>
      </c>
      <c r="H4893">
        <v>1</v>
      </c>
      <c r="I4893" t="str">
        <f>IF(A4893=A4892,I4892&amp;CHAR(10)&amp;"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Check-Line  </v>
      </c>
    </row>
    <row r="4894" spans="1:9" x14ac:dyDescent="0.25">
      <c r="A4894" t="s">
        <v>5358</v>
      </c>
      <c r="B4894">
        <v>75176240</v>
      </c>
      <c r="C4894" t="s">
        <v>16</v>
      </c>
      <c r="D4894" t="str">
        <f>IF(Tabel_Forespørgsel_fra_Visma28[[#This Row],[SupProd]]=" "," "," - "&amp;Tabel_Forespørgsel_fra_Visma28[[#This Row],[SupProd]])</f>
        <v xml:space="preserve"> </v>
      </c>
      <c r="E4894" t="s">
        <v>16</v>
      </c>
      <c r="F4894" t="str">
        <f>IF(Tabel_Forespørgsel_fra_Visma28[[#This Row],[SupDescr]]=" "," "," - "&amp;Tabel_Forespørgsel_fra_Visma28[[#This Row],[SupDescr]])</f>
        <v xml:space="preserve"> </v>
      </c>
      <c r="G4894" t="s">
        <v>5434</v>
      </c>
      <c r="H4894">
        <v>1</v>
      </c>
      <c r="I4894" t="str">
        <f>IF(A4894=A4893,I4893&amp;CHAR(10)&amp;"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Check-Line  </v>
      </c>
    </row>
    <row r="4895" spans="1:9" x14ac:dyDescent="0.25">
      <c r="A4895" t="s">
        <v>2984</v>
      </c>
      <c r="B4895">
        <v>75180019</v>
      </c>
      <c r="C4895" t="s">
        <v>16</v>
      </c>
      <c r="D4895" t="str">
        <f>IF(Tabel_Forespørgsel_fra_Visma28[[#This Row],[SupProd]]=" "," "," - "&amp;Tabel_Forespørgsel_fra_Visma28[[#This Row],[SupProd]])</f>
        <v xml:space="preserve"> </v>
      </c>
      <c r="E4895" t="s">
        <v>16</v>
      </c>
      <c r="F4895" t="str">
        <f>IF(Tabel_Forespørgsel_fra_Visma28[[#This Row],[SupDescr]]=" "," "," - "&amp;Tabel_Forespørgsel_fra_Visma28[[#This Row],[SupDescr]])</f>
        <v xml:space="preserve"> </v>
      </c>
      <c r="G4895" t="s">
        <v>2430</v>
      </c>
      <c r="H4895">
        <v>1</v>
      </c>
      <c r="I4895" t="str">
        <f>IF(A4895=A4894,I4894&amp;CHAR(10)&amp;"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96" spans="1:9" x14ac:dyDescent="0.25">
      <c r="A4896" t="s">
        <v>2994</v>
      </c>
      <c r="B4896">
        <v>75180019</v>
      </c>
      <c r="C4896" t="s">
        <v>16</v>
      </c>
      <c r="D4896" t="str">
        <f>IF(Tabel_Forespørgsel_fra_Visma28[[#This Row],[SupProd]]=" "," "," - "&amp;Tabel_Forespørgsel_fra_Visma28[[#This Row],[SupProd]])</f>
        <v xml:space="preserve"> </v>
      </c>
      <c r="E4896" t="s">
        <v>16</v>
      </c>
      <c r="F4896" t="str">
        <f>IF(Tabel_Forespørgsel_fra_Visma28[[#This Row],[SupDescr]]=" "," "," - "&amp;Tabel_Forespørgsel_fra_Visma28[[#This Row],[SupDescr]])</f>
        <v xml:space="preserve"> </v>
      </c>
      <c r="G4896" t="s">
        <v>2430</v>
      </c>
      <c r="H4896">
        <v>1</v>
      </c>
      <c r="I4896" t="str">
        <f>IF(A4896=A4895,I4895&amp;CHAR(10)&amp;"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97" spans="1:9" x14ac:dyDescent="0.25">
      <c r="A4897" t="s">
        <v>2983</v>
      </c>
      <c r="B4897">
        <v>75180019</v>
      </c>
      <c r="C4897" t="s">
        <v>16</v>
      </c>
      <c r="D4897" t="str">
        <f>IF(Tabel_Forespørgsel_fra_Visma28[[#This Row],[SupProd]]=" "," "," - "&amp;Tabel_Forespørgsel_fra_Visma28[[#This Row],[SupProd]])</f>
        <v xml:space="preserve"> </v>
      </c>
      <c r="E4897" t="s">
        <v>16</v>
      </c>
      <c r="F4897" t="str">
        <f>IF(Tabel_Forespørgsel_fra_Visma28[[#This Row],[SupDescr]]=" "," "," - "&amp;Tabel_Forespørgsel_fra_Visma28[[#This Row],[SupDescr]])</f>
        <v xml:space="preserve"> </v>
      </c>
      <c r="G4897" t="s">
        <v>2430</v>
      </c>
      <c r="H4897">
        <v>1</v>
      </c>
      <c r="I4897" t="str">
        <f>IF(A4897=A4896,I4896&amp;CHAR(10)&amp;"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98" spans="1:9" x14ac:dyDescent="0.25">
      <c r="A4898" t="s">
        <v>2727</v>
      </c>
      <c r="B4898">
        <v>75180019</v>
      </c>
      <c r="C4898" t="s">
        <v>16</v>
      </c>
      <c r="D4898" t="str">
        <f>IF(Tabel_Forespørgsel_fra_Visma28[[#This Row],[SupProd]]=" "," "," - "&amp;Tabel_Forespørgsel_fra_Visma28[[#This Row],[SupProd]])</f>
        <v xml:space="preserve"> </v>
      </c>
      <c r="E4898" t="s">
        <v>16</v>
      </c>
      <c r="F4898" t="str">
        <f>IF(Tabel_Forespørgsel_fra_Visma28[[#This Row],[SupDescr]]=" "," "," - "&amp;Tabel_Forespørgsel_fra_Visma28[[#This Row],[SupDescr]])</f>
        <v xml:space="preserve"> </v>
      </c>
      <c r="G4898" t="s">
        <v>2430</v>
      </c>
      <c r="H4898">
        <v>1</v>
      </c>
      <c r="I4898" t="str">
        <f>IF(A4898=A4897,I4897&amp;CHAR(10)&amp;"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99" spans="1:9" x14ac:dyDescent="0.25">
      <c r="A4899" t="s">
        <v>3719</v>
      </c>
      <c r="B4899">
        <v>53565668</v>
      </c>
      <c r="C4899" t="s">
        <v>16</v>
      </c>
      <c r="D4899" t="str">
        <f>IF(Tabel_Forespørgsel_fra_Visma28[[#This Row],[SupProd]]=" "," "," - "&amp;Tabel_Forespørgsel_fra_Visma28[[#This Row],[SupProd]])</f>
        <v xml:space="preserve"> </v>
      </c>
      <c r="E4899" t="s">
        <v>16</v>
      </c>
      <c r="F4899" t="str">
        <f>IF(Tabel_Forespørgsel_fra_Visma28[[#This Row],[SupDescr]]=" "," "," - "&amp;Tabel_Forespørgsel_fra_Visma28[[#This Row],[SupDescr]])</f>
        <v xml:space="preserve"> </v>
      </c>
      <c r="G4899" t="s">
        <v>5435</v>
      </c>
      <c r="H4899">
        <v>1</v>
      </c>
      <c r="I4899" t="str">
        <f>IF(A4899=A4898,I4898&amp;CHAR(10)&amp;"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00" spans="1:9" x14ac:dyDescent="0.25">
      <c r="A4900" t="s">
        <v>2814</v>
      </c>
      <c r="B4900">
        <v>75180019</v>
      </c>
      <c r="C4900" t="s">
        <v>16</v>
      </c>
      <c r="D4900" t="str">
        <f>IF(Tabel_Forespørgsel_fra_Visma28[[#This Row],[SupProd]]=" "," "," - "&amp;Tabel_Forespørgsel_fra_Visma28[[#This Row],[SupProd]])</f>
        <v xml:space="preserve"> </v>
      </c>
      <c r="E4900" t="s">
        <v>16</v>
      </c>
      <c r="F4900" t="str">
        <f>IF(Tabel_Forespørgsel_fra_Visma28[[#This Row],[SupDescr]]=" "," "," - "&amp;Tabel_Forespørgsel_fra_Visma28[[#This Row],[SupDescr]])</f>
        <v xml:space="preserve"> </v>
      </c>
      <c r="G4900" t="s">
        <v>2430</v>
      </c>
      <c r="H4900">
        <v>1</v>
      </c>
      <c r="I4900" t="str">
        <f>IF(A4900=A4899,I4899&amp;CHAR(10)&amp;"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1" spans="1:9" x14ac:dyDescent="0.25">
      <c r="A4901" t="s">
        <v>2976</v>
      </c>
      <c r="B4901">
        <v>75180019</v>
      </c>
      <c r="C4901" t="s">
        <v>16</v>
      </c>
      <c r="D4901" t="str">
        <f>IF(Tabel_Forespørgsel_fra_Visma28[[#This Row],[SupProd]]=" "," "," - "&amp;Tabel_Forespørgsel_fra_Visma28[[#This Row],[SupProd]])</f>
        <v xml:space="preserve"> </v>
      </c>
      <c r="E4901" t="s">
        <v>16</v>
      </c>
      <c r="F4901" t="str">
        <f>IF(Tabel_Forespørgsel_fra_Visma28[[#This Row],[SupDescr]]=" "," "," - "&amp;Tabel_Forespørgsel_fra_Visma28[[#This Row],[SupDescr]])</f>
        <v xml:space="preserve"> </v>
      </c>
      <c r="G4901" t="s">
        <v>2430</v>
      </c>
      <c r="H4901">
        <v>1</v>
      </c>
      <c r="I4901" t="str">
        <f>IF(A4901=A4900,I4900&amp;CHAR(10)&amp;"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2" spans="1:9" x14ac:dyDescent="0.25">
      <c r="A4902" t="s">
        <v>2948</v>
      </c>
      <c r="B4902">
        <v>75180019</v>
      </c>
      <c r="C4902" t="s">
        <v>16</v>
      </c>
      <c r="D4902" t="str">
        <f>IF(Tabel_Forespørgsel_fra_Visma28[[#This Row],[SupProd]]=" "," "," - "&amp;Tabel_Forespørgsel_fra_Visma28[[#This Row],[SupProd]])</f>
        <v xml:space="preserve"> </v>
      </c>
      <c r="E4902" t="s">
        <v>16</v>
      </c>
      <c r="F4902" t="str">
        <f>IF(Tabel_Forespørgsel_fra_Visma28[[#This Row],[SupDescr]]=" "," "," - "&amp;Tabel_Forespørgsel_fra_Visma28[[#This Row],[SupDescr]])</f>
        <v xml:space="preserve"> </v>
      </c>
      <c r="G4902" t="s">
        <v>2430</v>
      </c>
      <c r="H4902">
        <v>1</v>
      </c>
      <c r="I4902" t="str">
        <f>IF(A4902=A4901,I4901&amp;CHAR(10)&amp;"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3" spans="1:9" x14ac:dyDescent="0.25">
      <c r="A4903" t="s">
        <v>3499</v>
      </c>
      <c r="B4903">
        <v>75421677</v>
      </c>
      <c r="C4903" t="s">
        <v>16</v>
      </c>
      <c r="D4903" t="str">
        <f>IF(Tabel_Forespørgsel_fra_Visma28[[#This Row],[SupProd]]=" "," "," - "&amp;Tabel_Forespørgsel_fra_Visma28[[#This Row],[SupProd]])</f>
        <v xml:space="preserve"> </v>
      </c>
      <c r="E4903" t="s">
        <v>16</v>
      </c>
      <c r="F4903" t="str">
        <f>IF(Tabel_Forespørgsel_fra_Visma28[[#This Row],[SupDescr]]=" "," "," - "&amp;Tabel_Forespørgsel_fra_Visma28[[#This Row],[SupDescr]])</f>
        <v xml:space="preserve"> </v>
      </c>
      <c r="G4903" t="s">
        <v>3368</v>
      </c>
      <c r="H4903">
        <v>1</v>
      </c>
      <c r="I4903" t="str">
        <f>IF(A4903=A4902,I4902&amp;CHAR(10)&amp;"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04" spans="1:9" x14ac:dyDescent="0.25">
      <c r="A4904" t="s">
        <v>3500</v>
      </c>
      <c r="B4904">
        <v>75421677</v>
      </c>
      <c r="C4904" t="s">
        <v>16</v>
      </c>
      <c r="D4904" t="str">
        <f>IF(Tabel_Forespørgsel_fra_Visma28[[#This Row],[SupProd]]=" "," "," - "&amp;Tabel_Forespørgsel_fra_Visma28[[#This Row],[SupProd]])</f>
        <v xml:space="preserve"> </v>
      </c>
      <c r="E4904" t="s">
        <v>16</v>
      </c>
      <c r="F4904" t="str">
        <f>IF(Tabel_Forespørgsel_fra_Visma28[[#This Row],[SupDescr]]=" "," "," - "&amp;Tabel_Forespørgsel_fra_Visma28[[#This Row],[SupDescr]])</f>
        <v xml:space="preserve"> </v>
      </c>
      <c r="G4904" t="s">
        <v>3368</v>
      </c>
      <c r="H4904">
        <v>1</v>
      </c>
      <c r="I4904" t="str">
        <f>IF(A4904=A4903,I4903&amp;CHAR(10)&amp;"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05" spans="1:9" x14ac:dyDescent="0.25">
      <c r="A4905" t="s">
        <v>2995</v>
      </c>
      <c r="B4905">
        <v>75180019</v>
      </c>
      <c r="C4905" t="s">
        <v>16</v>
      </c>
      <c r="D4905" t="str">
        <f>IF(Tabel_Forespørgsel_fra_Visma28[[#This Row],[SupProd]]=" "," "," - "&amp;Tabel_Forespørgsel_fra_Visma28[[#This Row],[SupProd]])</f>
        <v xml:space="preserve"> </v>
      </c>
      <c r="E4905" t="s">
        <v>16</v>
      </c>
      <c r="F4905" t="str">
        <f>IF(Tabel_Forespørgsel_fra_Visma28[[#This Row],[SupDescr]]=" "," "," - "&amp;Tabel_Forespørgsel_fra_Visma28[[#This Row],[SupDescr]])</f>
        <v xml:space="preserve"> </v>
      </c>
      <c r="G4905" t="s">
        <v>2430</v>
      </c>
      <c r="H4905">
        <v>1</v>
      </c>
      <c r="I4905" t="str">
        <f>IF(A4905=A4904,I4904&amp;CHAR(10)&amp;"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6" spans="1:9" x14ac:dyDescent="0.25">
      <c r="A4906" t="s">
        <v>2949</v>
      </c>
      <c r="B4906">
        <v>75180019</v>
      </c>
      <c r="C4906" t="s">
        <v>16</v>
      </c>
      <c r="D4906" t="str">
        <f>IF(Tabel_Forespørgsel_fra_Visma28[[#This Row],[SupProd]]=" "," "," - "&amp;Tabel_Forespørgsel_fra_Visma28[[#This Row],[SupProd]])</f>
        <v xml:space="preserve"> </v>
      </c>
      <c r="E4906" t="s">
        <v>16</v>
      </c>
      <c r="F4906" t="str">
        <f>IF(Tabel_Forespørgsel_fra_Visma28[[#This Row],[SupDescr]]=" "," "," - "&amp;Tabel_Forespørgsel_fra_Visma28[[#This Row],[SupDescr]])</f>
        <v xml:space="preserve"> </v>
      </c>
      <c r="G4906" t="s">
        <v>2430</v>
      </c>
      <c r="H4906">
        <v>1</v>
      </c>
      <c r="I4906" t="str">
        <f>IF(A4906=A4905,I4905&amp;CHAR(10)&amp;"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7" spans="1:9" x14ac:dyDescent="0.25">
      <c r="A4907" t="s">
        <v>2849</v>
      </c>
      <c r="B4907">
        <v>75180019</v>
      </c>
      <c r="C4907" t="s">
        <v>16</v>
      </c>
      <c r="D4907" t="str">
        <f>IF(Tabel_Forespørgsel_fra_Visma28[[#This Row],[SupProd]]=" "," "," - "&amp;Tabel_Forespørgsel_fra_Visma28[[#This Row],[SupProd]])</f>
        <v xml:space="preserve"> </v>
      </c>
      <c r="E4907" t="s">
        <v>16</v>
      </c>
      <c r="F4907" t="str">
        <f>IF(Tabel_Forespørgsel_fra_Visma28[[#This Row],[SupDescr]]=" "," "," - "&amp;Tabel_Forespørgsel_fra_Visma28[[#This Row],[SupDescr]])</f>
        <v xml:space="preserve"> </v>
      </c>
      <c r="G4907" t="s">
        <v>2430</v>
      </c>
      <c r="H4907">
        <v>1</v>
      </c>
      <c r="I4907" t="str">
        <f>IF(A4907=A4906,I4906&amp;CHAR(10)&amp;"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8" spans="1:9" x14ac:dyDescent="0.25">
      <c r="A4908" t="s">
        <v>2821</v>
      </c>
      <c r="B4908">
        <v>75180019</v>
      </c>
      <c r="C4908" t="s">
        <v>16</v>
      </c>
      <c r="D4908" t="str">
        <f>IF(Tabel_Forespørgsel_fra_Visma28[[#This Row],[SupProd]]=" "," "," - "&amp;Tabel_Forespørgsel_fra_Visma28[[#This Row],[SupProd]])</f>
        <v xml:space="preserve"> </v>
      </c>
      <c r="E4908" t="s">
        <v>16</v>
      </c>
      <c r="F4908" t="str">
        <f>IF(Tabel_Forespørgsel_fra_Visma28[[#This Row],[SupDescr]]=" "," "," - "&amp;Tabel_Forespørgsel_fra_Visma28[[#This Row],[SupDescr]])</f>
        <v xml:space="preserve"> </v>
      </c>
      <c r="G4908" t="s">
        <v>2430</v>
      </c>
      <c r="H4908">
        <v>1</v>
      </c>
      <c r="I4908" t="str">
        <f>IF(A4908=A4907,I4907&amp;CHAR(10)&amp;"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9" spans="1:9" x14ac:dyDescent="0.25">
      <c r="A4909" t="s">
        <v>3613</v>
      </c>
      <c r="B4909">
        <v>53565668</v>
      </c>
      <c r="C4909" t="s">
        <v>16</v>
      </c>
      <c r="D4909" t="str">
        <f>IF(Tabel_Forespørgsel_fra_Visma28[[#This Row],[SupProd]]=" "," "," - "&amp;Tabel_Forespørgsel_fra_Visma28[[#This Row],[SupProd]])</f>
        <v xml:space="preserve"> </v>
      </c>
      <c r="E4909" t="s">
        <v>16</v>
      </c>
      <c r="F4909" t="str">
        <f>IF(Tabel_Forespørgsel_fra_Visma28[[#This Row],[SupDescr]]=" "," "," - "&amp;Tabel_Forespørgsel_fra_Visma28[[#This Row],[SupDescr]])</f>
        <v xml:space="preserve"> </v>
      </c>
      <c r="G4909" t="s">
        <v>5435</v>
      </c>
      <c r="H4909">
        <v>1</v>
      </c>
      <c r="I4909" t="str">
        <f>IF(A4909=A4908,I4908&amp;CHAR(10)&amp;"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10" spans="1:9" x14ac:dyDescent="0.25">
      <c r="A4910" t="s">
        <v>2790</v>
      </c>
      <c r="B4910">
        <v>75180019</v>
      </c>
      <c r="C4910" t="s">
        <v>16</v>
      </c>
      <c r="D4910" t="str">
        <f>IF(Tabel_Forespørgsel_fra_Visma28[[#This Row],[SupProd]]=" "," "," - "&amp;Tabel_Forespørgsel_fra_Visma28[[#This Row],[SupProd]])</f>
        <v xml:space="preserve"> </v>
      </c>
      <c r="E4910" t="s">
        <v>16</v>
      </c>
      <c r="F4910" t="str">
        <f>IF(Tabel_Forespørgsel_fra_Visma28[[#This Row],[SupDescr]]=" "," "," - "&amp;Tabel_Forespørgsel_fra_Visma28[[#This Row],[SupDescr]])</f>
        <v xml:space="preserve"> </v>
      </c>
      <c r="G4910" t="s">
        <v>2430</v>
      </c>
      <c r="H4910">
        <v>1</v>
      </c>
      <c r="I4910" t="str">
        <f>IF(A4910=A4909,I4909&amp;CHAR(10)&amp;"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1" spans="1:9" x14ac:dyDescent="0.25">
      <c r="A4911" t="s">
        <v>3437</v>
      </c>
      <c r="B4911">
        <v>75421677</v>
      </c>
      <c r="C4911" t="s">
        <v>16</v>
      </c>
      <c r="D4911" t="str">
        <f>IF(Tabel_Forespørgsel_fra_Visma28[[#This Row],[SupProd]]=" "," "," - "&amp;Tabel_Forespørgsel_fra_Visma28[[#This Row],[SupProd]])</f>
        <v xml:space="preserve"> </v>
      </c>
      <c r="E4911" t="s">
        <v>16</v>
      </c>
      <c r="F4911" t="str">
        <f>IF(Tabel_Forespørgsel_fra_Visma28[[#This Row],[SupDescr]]=" "," "," - "&amp;Tabel_Forespørgsel_fra_Visma28[[#This Row],[SupDescr]])</f>
        <v xml:space="preserve"> </v>
      </c>
      <c r="G4911" t="s">
        <v>3368</v>
      </c>
      <c r="H4911">
        <v>1</v>
      </c>
      <c r="I4911" t="str">
        <f>IF(A4911=A4910,I4910&amp;CHAR(10)&amp;"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12" spans="1:9" x14ac:dyDescent="0.25">
      <c r="A4912" t="s">
        <v>2780</v>
      </c>
      <c r="B4912">
        <v>75180019</v>
      </c>
      <c r="C4912" t="s">
        <v>16</v>
      </c>
      <c r="D4912" t="str">
        <f>IF(Tabel_Forespørgsel_fra_Visma28[[#This Row],[SupProd]]=" "," "," - "&amp;Tabel_Forespørgsel_fra_Visma28[[#This Row],[SupProd]])</f>
        <v xml:space="preserve"> </v>
      </c>
      <c r="E4912" t="s">
        <v>16</v>
      </c>
      <c r="F4912" t="str">
        <f>IF(Tabel_Forespørgsel_fra_Visma28[[#This Row],[SupDescr]]=" "," "," - "&amp;Tabel_Forespørgsel_fra_Visma28[[#This Row],[SupDescr]])</f>
        <v xml:space="preserve"> </v>
      </c>
      <c r="G4912" t="s">
        <v>2430</v>
      </c>
      <c r="H4912">
        <v>1</v>
      </c>
      <c r="I4912" t="str">
        <f>IF(A4912=A4911,I4911&amp;CHAR(10)&amp;"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3" spans="1:9" x14ac:dyDescent="0.25">
      <c r="A4913" t="s">
        <v>2794</v>
      </c>
      <c r="B4913">
        <v>75180019</v>
      </c>
      <c r="C4913" t="s">
        <v>16</v>
      </c>
      <c r="D4913" t="str">
        <f>IF(Tabel_Forespørgsel_fra_Visma28[[#This Row],[SupProd]]=" "," "," - "&amp;Tabel_Forespørgsel_fra_Visma28[[#This Row],[SupProd]])</f>
        <v xml:space="preserve"> </v>
      </c>
      <c r="E4913" t="s">
        <v>16</v>
      </c>
      <c r="F4913" t="str">
        <f>IF(Tabel_Forespørgsel_fra_Visma28[[#This Row],[SupDescr]]=" "," "," - "&amp;Tabel_Forespørgsel_fra_Visma28[[#This Row],[SupDescr]])</f>
        <v xml:space="preserve"> </v>
      </c>
      <c r="G4913" t="s">
        <v>2430</v>
      </c>
      <c r="H4913">
        <v>1</v>
      </c>
      <c r="I4913" t="str">
        <f>IF(A4913=A4912,I4912&amp;CHAR(10)&amp;"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4" spans="1:9" x14ac:dyDescent="0.25">
      <c r="A4914" t="s">
        <v>2950</v>
      </c>
      <c r="B4914">
        <v>75180019</v>
      </c>
      <c r="C4914" t="s">
        <v>16</v>
      </c>
      <c r="D4914" t="str">
        <f>IF(Tabel_Forespørgsel_fra_Visma28[[#This Row],[SupProd]]=" "," "," - "&amp;Tabel_Forespørgsel_fra_Visma28[[#This Row],[SupProd]])</f>
        <v xml:space="preserve"> </v>
      </c>
      <c r="E4914" t="s">
        <v>16</v>
      </c>
      <c r="F4914" t="str">
        <f>IF(Tabel_Forespørgsel_fra_Visma28[[#This Row],[SupDescr]]=" "," "," - "&amp;Tabel_Forespørgsel_fra_Visma28[[#This Row],[SupDescr]])</f>
        <v xml:space="preserve"> </v>
      </c>
      <c r="G4914" t="s">
        <v>2430</v>
      </c>
      <c r="H4914">
        <v>1</v>
      </c>
      <c r="I4914" t="str">
        <f>IF(A4914=A4913,I4913&amp;CHAR(10)&amp;"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5" spans="1:9" x14ac:dyDescent="0.25">
      <c r="A4915" t="s">
        <v>3501</v>
      </c>
      <c r="B4915">
        <v>75421677</v>
      </c>
      <c r="C4915" t="s">
        <v>16</v>
      </c>
      <c r="D4915" t="str">
        <f>IF(Tabel_Forespørgsel_fra_Visma28[[#This Row],[SupProd]]=" "," "," - "&amp;Tabel_Forespørgsel_fra_Visma28[[#This Row],[SupProd]])</f>
        <v xml:space="preserve"> </v>
      </c>
      <c r="E4915" t="s">
        <v>16</v>
      </c>
      <c r="F4915" t="str">
        <f>IF(Tabel_Forespørgsel_fra_Visma28[[#This Row],[SupDescr]]=" "," "," - "&amp;Tabel_Forespørgsel_fra_Visma28[[#This Row],[SupDescr]])</f>
        <v xml:space="preserve"> </v>
      </c>
      <c r="G4915" t="s">
        <v>3368</v>
      </c>
      <c r="H4915">
        <v>1</v>
      </c>
      <c r="I4915" t="str">
        <f>IF(A4915=A4914,I4914&amp;CHAR(10)&amp;"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16" spans="1:9" x14ac:dyDescent="0.25">
      <c r="A4916" t="s">
        <v>3031</v>
      </c>
      <c r="B4916">
        <v>75180019</v>
      </c>
      <c r="C4916" t="s">
        <v>16</v>
      </c>
      <c r="D4916" t="str">
        <f>IF(Tabel_Forespørgsel_fra_Visma28[[#This Row],[SupProd]]=" "," "," - "&amp;Tabel_Forespørgsel_fra_Visma28[[#This Row],[SupProd]])</f>
        <v xml:space="preserve"> </v>
      </c>
      <c r="E4916" t="s">
        <v>16</v>
      </c>
      <c r="F4916" t="str">
        <f>IF(Tabel_Forespørgsel_fra_Visma28[[#This Row],[SupDescr]]=" "," "," - "&amp;Tabel_Forespørgsel_fra_Visma28[[#This Row],[SupDescr]])</f>
        <v xml:space="preserve"> </v>
      </c>
      <c r="G4916" t="s">
        <v>2430</v>
      </c>
      <c r="H4916">
        <v>1</v>
      </c>
      <c r="I4916" t="str">
        <f>IF(A4916=A4915,I4915&amp;CHAR(10)&amp;"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7" spans="1:9" x14ac:dyDescent="0.25">
      <c r="A4917" t="s">
        <v>3752</v>
      </c>
      <c r="B4917">
        <v>53565668</v>
      </c>
      <c r="C4917" t="s">
        <v>16</v>
      </c>
      <c r="D4917" t="str">
        <f>IF(Tabel_Forespørgsel_fra_Visma28[[#This Row],[SupProd]]=" "," "," - "&amp;Tabel_Forespørgsel_fra_Visma28[[#This Row],[SupProd]])</f>
        <v xml:space="preserve"> </v>
      </c>
      <c r="E4917" t="s">
        <v>16</v>
      </c>
      <c r="F4917" t="str">
        <f>IF(Tabel_Forespørgsel_fra_Visma28[[#This Row],[SupDescr]]=" "," "," - "&amp;Tabel_Forespørgsel_fra_Visma28[[#This Row],[SupDescr]])</f>
        <v xml:space="preserve"> </v>
      </c>
      <c r="G4917" t="s">
        <v>5435</v>
      </c>
      <c r="H4917">
        <v>1</v>
      </c>
      <c r="I4917" t="str">
        <f>IF(A4917=A4916,I4916&amp;CHAR(10)&amp;"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18" spans="1:9" x14ac:dyDescent="0.25">
      <c r="A4918" t="s">
        <v>3032</v>
      </c>
      <c r="B4918">
        <v>75180019</v>
      </c>
      <c r="C4918" t="s">
        <v>16</v>
      </c>
      <c r="D4918" t="str">
        <f>IF(Tabel_Forespørgsel_fra_Visma28[[#This Row],[SupProd]]=" "," "," - "&amp;Tabel_Forespørgsel_fra_Visma28[[#This Row],[SupProd]])</f>
        <v xml:space="preserve"> </v>
      </c>
      <c r="E4918" t="s">
        <v>16</v>
      </c>
      <c r="F4918" t="str">
        <f>IF(Tabel_Forespørgsel_fra_Visma28[[#This Row],[SupDescr]]=" "," "," - "&amp;Tabel_Forespørgsel_fra_Visma28[[#This Row],[SupDescr]])</f>
        <v xml:space="preserve"> </v>
      </c>
      <c r="G4918" t="s">
        <v>2430</v>
      </c>
      <c r="H4918">
        <v>1</v>
      </c>
      <c r="I4918" t="str">
        <f>IF(A4918=A4917,I4917&amp;CHAR(10)&amp;"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9" spans="1:9" x14ac:dyDescent="0.25">
      <c r="A4919" t="s">
        <v>2701</v>
      </c>
      <c r="B4919">
        <v>75180019</v>
      </c>
      <c r="C4919" t="s">
        <v>16</v>
      </c>
      <c r="D4919" t="str">
        <f>IF(Tabel_Forespørgsel_fra_Visma28[[#This Row],[SupProd]]=" "," "," - "&amp;Tabel_Forespørgsel_fra_Visma28[[#This Row],[SupProd]])</f>
        <v xml:space="preserve"> </v>
      </c>
      <c r="E4919" t="s">
        <v>16</v>
      </c>
      <c r="F4919" t="str">
        <f>IF(Tabel_Forespørgsel_fra_Visma28[[#This Row],[SupDescr]]=" "," "," - "&amp;Tabel_Forespørgsel_fra_Visma28[[#This Row],[SupDescr]])</f>
        <v xml:space="preserve"> </v>
      </c>
      <c r="G4919" t="s">
        <v>2430</v>
      </c>
      <c r="H4919">
        <v>1</v>
      </c>
      <c r="I4919" t="str">
        <f>IF(A4919=A4918,I4918&amp;CHAR(10)&amp;"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0" spans="1:9" x14ac:dyDescent="0.25">
      <c r="A4920" t="s">
        <v>2700</v>
      </c>
      <c r="B4920">
        <v>75180019</v>
      </c>
      <c r="C4920" t="s">
        <v>16</v>
      </c>
      <c r="D4920" t="str">
        <f>IF(Tabel_Forespørgsel_fra_Visma28[[#This Row],[SupProd]]=" "," "," - "&amp;Tabel_Forespørgsel_fra_Visma28[[#This Row],[SupProd]])</f>
        <v xml:space="preserve"> </v>
      </c>
      <c r="E4920" t="s">
        <v>16</v>
      </c>
      <c r="F4920" t="str">
        <f>IF(Tabel_Forespørgsel_fra_Visma28[[#This Row],[SupDescr]]=" "," "," - "&amp;Tabel_Forespørgsel_fra_Visma28[[#This Row],[SupDescr]])</f>
        <v xml:space="preserve"> </v>
      </c>
      <c r="G4920" t="s">
        <v>2430</v>
      </c>
      <c r="H4920">
        <v>1</v>
      </c>
      <c r="I4920" t="str">
        <f>IF(A4920=A4919,I4919&amp;CHAR(10)&amp;"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1" spans="1:9" x14ac:dyDescent="0.25">
      <c r="A4921" t="s">
        <v>3729</v>
      </c>
      <c r="B4921">
        <v>53565668</v>
      </c>
      <c r="C4921" t="s">
        <v>16</v>
      </c>
      <c r="D4921" t="str">
        <f>IF(Tabel_Forespørgsel_fra_Visma28[[#This Row],[SupProd]]=" "," "," - "&amp;Tabel_Forespørgsel_fra_Visma28[[#This Row],[SupProd]])</f>
        <v xml:space="preserve"> </v>
      </c>
      <c r="E4921" t="s">
        <v>16</v>
      </c>
      <c r="F4921" t="str">
        <f>IF(Tabel_Forespørgsel_fra_Visma28[[#This Row],[SupDescr]]=" "," "," - "&amp;Tabel_Forespørgsel_fra_Visma28[[#This Row],[SupDescr]])</f>
        <v xml:space="preserve"> </v>
      </c>
      <c r="G4921" t="s">
        <v>5435</v>
      </c>
      <c r="H4921">
        <v>1</v>
      </c>
      <c r="I4921" t="str">
        <f>IF(A4921=A4920,I4920&amp;CHAR(10)&amp;"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22" spans="1:9" x14ac:dyDescent="0.25">
      <c r="A4922" t="s">
        <v>3720</v>
      </c>
      <c r="B4922">
        <v>53565668</v>
      </c>
      <c r="C4922" t="s">
        <v>16</v>
      </c>
      <c r="D4922" t="str">
        <f>IF(Tabel_Forespørgsel_fra_Visma28[[#This Row],[SupProd]]=" "," "," - "&amp;Tabel_Forespørgsel_fra_Visma28[[#This Row],[SupProd]])</f>
        <v xml:space="preserve"> </v>
      </c>
      <c r="E4922" t="s">
        <v>16</v>
      </c>
      <c r="F4922" t="str">
        <f>IF(Tabel_Forespørgsel_fra_Visma28[[#This Row],[SupDescr]]=" "," "," - "&amp;Tabel_Forespørgsel_fra_Visma28[[#This Row],[SupDescr]])</f>
        <v xml:space="preserve"> </v>
      </c>
      <c r="G4922" t="s">
        <v>5435</v>
      </c>
      <c r="H4922">
        <v>1</v>
      </c>
      <c r="I4922" t="str">
        <f>IF(A4922=A4921,I4921&amp;CHAR(10)&amp;"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23" spans="1:9" x14ac:dyDescent="0.25">
      <c r="A4923" t="s">
        <v>2951</v>
      </c>
      <c r="B4923">
        <v>75180019</v>
      </c>
      <c r="C4923" t="s">
        <v>16</v>
      </c>
      <c r="D4923" t="str">
        <f>IF(Tabel_Forespørgsel_fra_Visma28[[#This Row],[SupProd]]=" "," "," - "&amp;Tabel_Forespørgsel_fra_Visma28[[#This Row],[SupProd]])</f>
        <v xml:space="preserve"> </v>
      </c>
      <c r="E4923" t="s">
        <v>16</v>
      </c>
      <c r="F4923" t="str">
        <f>IF(Tabel_Forespørgsel_fra_Visma28[[#This Row],[SupDescr]]=" "," "," - "&amp;Tabel_Forespørgsel_fra_Visma28[[#This Row],[SupDescr]])</f>
        <v xml:space="preserve"> </v>
      </c>
      <c r="G4923" t="s">
        <v>2430</v>
      </c>
      <c r="H4923">
        <v>1</v>
      </c>
      <c r="I4923" t="str">
        <f>IF(A4923=A4922,I4922&amp;CHAR(10)&amp;"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4" spans="1:9" x14ac:dyDescent="0.25">
      <c r="A4924" t="s">
        <v>3730</v>
      </c>
      <c r="B4924">
        <v>53565668</v>
      </c>
      <c r="C4924" t="s">
        <v>16</v>
      </c>
      <c r="D4924" t="str">
        <f>IF(Tabel_Forespørgsel_fra_Visma28[[#This Row],[SupProd]]=" "," "," - "&amp;Tabel_Forespørgsel_fra_Visma28[[#This Row],[SupProd]])</f>
        <v xml:space="preserve"> </v>
      </c>
      <c r="E4924" t="s">
        <v>16</v>
      </c>
      <c r="F4924" t="str">
        <f>IF(Tabel_Forespørgsel_fra_Visma28[[#This Row],[SupDescr]]=" "," "," - "&amp;Tabel_Forespørgsel_fra_Visma28[[#This Row],[SupDescr]])</f>
        <v xml:space="preserve"> </v>
      </c>
      <c r="G4924" t="s">
        <v>5435</v>
      </c>
      <c r="H4924">
        <v>1</v>
      </c>
      <c r="I4924" t="str">
        <f>IF(A4924=A4923,I4923&amp;CHAR(10)&amp;"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25" spans="1:9" x14ac:dyDescent="0.25">
      <c r="A4925" t="s">
        <v>2964</v>
      </c>
      <c r="B4925">
        <v>75180019</v>
      </c>
      <c r="C4925" t="s">
        <v>16</v>
      </c>
      <c r="D4925" t="str">
        <f>IF(Tabel_Forespørgsel_fra_Visma28[[#This Row],[SupProd]]=" "," "," - "&amp;Tabel_Forespørgsel_fra_Visma28[[#This Row],[SupProd]])</f>
        <v xml:space="preserve"> </v>
      </c>
      <c r="E4925" t="s">
        <v>16</v>
      </c>
      <c r="F4925" t="str">
        <f>IF(Tabel_Forespørgsel_fra_Visma28[[#This Row],[SupDescr]]=" "," "," - "&amp;Tabel_Forespørgsel_fra_Visma28[[#This Row],[SupDescr]])</f>
        <v xml:space="preserve"> </v>
      </c>
      <c r="G4925" t="s">
        <v>2430</v>
      </c>
      <c r="H4925">
        <v>1</v>
      </c>
      <c r="I4925" t="str">
        <f>IF(A4925=A4924,I4924&amp;CHAR(10)&amp;"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6" spans="1:9" x14ac:dyDescent="0.25">
      <c r="A4926" t="s">
        <v>2965</v>
      </c>
      <c r="B4926">
        <v>75180019</v>
      </c>
      <c r="C4926" t="s">
        <v>16</v>
      </c>
      <c r="D4926" t="str">
        <f>IF(Tabel_Forespørgsel_fra_Visma28[[#This Row],[SupProd]]=" "," "," - "&amp;Tabel_Forespørgsel_fra_Visma28[[#This Row],[SupProd]])</f>
        <v xml:space="preserve"> </v>
      </c>
      <c r="E4926" t="s">
        <v>16</v>
      </c>
      <c r="F4926" t="str">
        <f>IF(Tabel_Forespørgsel_fra_Visma28[[#This Row],[SupDescr]]=" "," "," - "&amp;Tabel_Forespørgsel_fra_Visma28[[#This Row],[SupDescr]])</f>
        <v xml:space="preserve"> </v>
      </c>
      <c r="G4926" t="s">
        <v>2430</v>
      </c>
      <c r="H4926">
        <v>1</v>
      </c>
      <c r="I4926" t="str">
        <f>IF(A4926=A4925,I4925&amp;CHAR(10)&amp;"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7" spans="1:9" x14ac:dyDescent="0.25">
      <c r="A4927" t="s">
        <v>2966</v>
      </c>
      <c r="B4927">
        <v>75180019</v>
      </c>
      <c r="C4927" t="s">
        <v>16</v>
      </c>
      <c r="D4927" t="str">
        <f>IF(Tabel_Forespørgsel_fra_Visma28[[#This Row],[SupProd]]=" "," "," - "&amp;Tabel_Forespørgsel_fra_Visma28[[#This Row],[SupProd]])</f>
        <v xml:space="preserve"> </v>
      </c>
      <c r="E4927" t="s">
        <v>16</v>
      </c>
      <c r="F4927" t="str">
        <f>IF(Tabel_Forespørgsel_fra_Visma28[[#This Row],[SupDescr]]=" "," "," - "&amp;Tabel_Forespørgsel_fra_Visma28[[#This Row],[SupDescr]])</f>
        <v xml:space="preserve"> </v>
      </c>
      <c r="G4927" t="s">
        <v>2430</v>
      </c>
      <c r="H4927">
        <v>1</v>
      </c>
      <c r="I4927" t="str">
        <f>IF(A4927=A4926,I4926&amp;CHAR(10)&amp;"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8" spans="1:9" x14ac:dyDescent="0.25">
      <c r="A4928" t="s">
        <v>3735</v>
      </c>
      <c r="B4928">
        <v>53565668</v>
      </c>
      <c r="C4928" t="s">
        <v>16</v>
      </c>
      <c r="D4928" t="str">
        <f>IF(Tabel_Forespørgsel_fra_Visma28[[#This Row],[SupProd]]=" "," "," - "&amp;Tabel_Forespørgsel_fra_Visma28[[#This Row],[SupProd]])</f>
        <v xml:space="preserve"> </v>
      </c>
      <c r="E4928" t="s">
        <v>16</v>
      </c>
      <c r="F4928" t="str">
        <f>IF(Tabel_Forespørgsel_fra_Visma28[[#This Row],[SupDescr]]=" "," "," - "&amp;Tabel_Forespørgsel_fra_Visma28[[#This Row],[SupDescr]])</f>
        <v xml:space="preserve"> </v>
      </c>
      <c r="G4928" t="s">
        <v>5435</v>
      </c>
      <c r="H4928">
        <v>1</v>
      </c>
      <c r="I4928" t="str">
        <f>IF(A4928=A4927,I4927&amp;CHAR(10)&amp;"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29" spans="1:9" x14ac:dyDescent="0.25">
      <c r="A4929" t="s">
        <v>3592</v>
      </c>
      <c r="B4929">
        <v>53565668</v>
      </c>
      <c r="C4929" t="s">
        <v>16</v>
      </c>
      <c r="D4929" t="str">
        <f>IF(Tabel_Forespørgsel_fra_Visma28[[#This Row],[SupProd]]=" "," "," - "&amp;Tabel_Forespørgsel_fra_Visma28[[#This Row],[SupProd]])</f>
        <v xml:space="preserve"> </v>
      </c>
      <c r="E4929" t="s">
        <v>16</v>
      </c>
      <c r="F4929" t="str">
        <f>IF(Tabel_Forespørgsel_fra_Visma28[[#This Row],[SupDescr]]=" "," "," - "&amp;Tabel_Forespørgsel_fra_Visma28[[#This Row],[SupDescr]])</f>
        <v xml:space="preserve"> </v>
      </c>
      <c r="G4929" t="s">
        <v>5435</v>
      </c>
      <c r="H4929">
        <v>1</v>
      </c>
      <c r="I4929" t="str">
        <f>IF(A4929=A4928,I4928&amp;CHAR(10)&amp;"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30" spans="1:9" x14ac:dyDescent="0.25">
      <c r="A4930" t="s">
        <v>3586</v>
      </c>
      <c r="B4930">
        <v>53565668</v>
      </c>
      <c r="C4930" t="s">
        <v>16</v>
      </c>
      <c r="D4930" t="str">
        <f>IF(Tabel_Forespørgsel_fra_Visma28[[#This Row],[SupProd]]=" "," "," - "&amp;Tabel_Forespørgsel_fra_Visma28[[#This Row],[SupProd]])</f>
        <v xml:space="preserve"> </v>
      </c>
      <c r="E4930" t="s">
        <v>16</v>
      </c>
      <c r="F4930" t="str">
        <f>IF(Tabel_Forespørgsel_fra_Visma28[[#This Row],[SupDescr]]=" "," "," - "&amp;Tabel_Forespørgsel_fra_Visma28[[#This Row],[SupDescr]])</f>
        <v xml:space="preserve"> </v>
      </c>
      <c r="G4930" t="s">
        <v>5435</v>
      </c>
      <c r="H4930">
        <v>1</v>
      </c>
      <c r="I4930" t="str">
        <f>IF(A4930=A4929,I4929&amp;CHAR(10)&amp;"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31" spans="1:9" x14ac:dyDescent="0.25">
      <c r="A4931" t="s">
        <v>2941</v>
      </c>
      <c r="B4931">
        <v>75180019</v>
      </c>
      <c r="C4931" t="s">
        <v>16</v>
      </c>
      <c r="D4931" t="str">
        <f>IF(Tabel_Forespørgsel_fra_Visma28[[#This Row],[SupProd]]=" "," "," - "&amp;Tabel_Forespørgsel_fra_Visma28[[#This Row],[SupProd]])</f>
        <v xml:space="preserve"> </v>
      </c>
      <c r="E4931" t="s">
        <v>16</v>
      </c>
      <c r="F4931" t="str">
        <f>IF(Tabel_Forespørgsel_fra_Visma28[[#This Row],[SupDescr]]=" "," "," - "&amp;Tabel_Forespørgsel_fra_Visma28[[#This Row],[SupDescr]])</f>
        <v xml:space="preserve"> </v>
      </c>
      <c r="G4931" t="s">
        <v>2430</v>
      </c>
      <c r="H4931">
        <v>1</v>
      </c>
      <c r="I4931" t="str">
        <f>IF(A4931=A4930,I4930&amp;CHAR(10)&amp;"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2" spans="1:9" x14ac:dyDescent="0.25">
      <c r="A4932" t="s">
        <v>2972</v>
      </c>
      <c r="B4932">
        <v>75180019</v>
      </c>
      <c r="C4932" t="s">
        <v>16</v>
      </c>
      <c r="D4932" t="str">
        <f>IF(Tabel_Forespørgsel_fra_Visma28[[#This Row],[SupProd]]=" "," "," - "&amp;Tabel_Forespørgsel_fra_Visma28[[#This Row],[SupProd]])</f>
        <v xml:space="preserve"> </v>
      </c>
      <c r="E4932" t="s">
        <v>16</v>
      </c>
      <c r="F4932" t="str">
        <f>IF(Tabel_Forespørgsel_fra_Visma28[[#This Row],[SupDescr]]=" "," "," - "&amp;Tabel_Forespørgsel_fra_Visma28[[#This Row],[SupDescr]])</f>
        <v xml:space="preserve"> </v>
      </c>
      <c r="G4932" t="s">
        <v>2430</v>
      </c>
      <c r="H4932">
        <v>1</v>
      </c>
      <c r="I4932" t="str">
        <f>IF(A4932=A4931,I4931&amp;CHAR(10)&amp;"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3" spans="1:9" x14ac:dyDescent="0.25">
      <c r="A4933" t="s">
        <v>2942</v>
      </c>
      <c r="B4933">
        <v>75180019</v>
      </c>
      <c r="C4933" t="s">
        <v>16</v>
      </c>
      <c r="D4933" t="str">
        <f>IF(Tabel_Forespørgsel_fra_Visma28[[#This Row],[SupProd]]=" "," "," - "&amp;Tabel_Forespørgsel_fra_Visma28[[#This Row],[SupProd]])</f>
        <v xml:space="preserve"> </v>
      </c>
      <c r="E4933" t="s">
        <v>16</v>
      </c>
      <c r="F4933" t="str">
        <f>IF(Tabel_Forespørgsel_fra_Visma28[[#This Row],[SupDescr]]=" "," "," - "&amp;Tabel_Forespørgsel_fra_Visma28[[#This Row],[SupDescr]])</f>
        <v xml:space="preserve"> </v>
      </c>
      <c r="G4933" t="s">
        <v>2430</v>
      </c>
      <c r="H4933">
        <v>1</v>
      </c>
      <c r="I4933" t="str">
        <f>IF(A4933=A4932,I4932&amp;CHAR(10)&amp;"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4" spans="1:9" x14ac:dyDescent="0.25">
      <c r="A4934" t="s">
        <v>3631</v>
      </c>
      <c r="B4934">
        <v>53565668</v>
      </c>
      <c r="C4934" t="s">
        <v>16</v>
      </c>
      <c r="D4934" t="str">
        <f>IF(Tabel_Forespørgsel_fra_Visma28[[#This Row],[SupProd]]=" "," "," - "&amp;Tabel_Forespørgsel_fra_Visma28[[#This Row],[SupProd]])</f>
        <v xml:space="preserve"> </v>
      </c>
      <c r="E4934" t="s">
        <v>16</v>
      </c>
      <c r="F4934" t="str">
        <f>IF(Tabel_Forespørgsel_fra_Visma28[[#This Row],[SupDescr]]=" "," "," - "&amp;Tabel_Forespørgsel_fra_Visma28[[#This Row],[SupDescr]])</f>
        <v xml:space="preserve"> </v>
      </c>
      <c r="G4934" t="s">
        <v>5435</v>
      </c>
      <c r="H4934">
        <v>1</v>
      </c>
      <c r="I4934" t="str">
        <f>IF(A4934=A4933,I4933&amp;CHAR(10)&amp;"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35" spans="1:9" x14ac:dyDescent="0.25">
      <c r="A4935" t="s">
        <v>2943</v>
      </c>
      <c r="B4935">
        <v>75180019</v>
      </c>
      <c r="C4935" t="s">
        <v>16</v>
      </c>
      <c r="D4935" t="str">
        <f>IF(Tabel_Forespørgsel_fra_Visma28[[#This Row],[SupProd]]=" "," "," - "&amp;Tabel_Forespørgsel_fra_Visma28[[#This Row],[SupProd]])</f>
        <v xml:space="preserve"> </v>
      </c>
      <c r="E4935" t="s">
        <v>16</v>
      </c>
      <c r="F4935" t="str">
        <f>IF(Tabel_Forespørgsel_fra_Visma28[[#This Row],[SupDescr]]=" "," "," - "&amp;Tabel_Forespørgsel_fra_Visma28[[#This Row],[SupDescr]])</f>
        <v xml:space="preserve"> </v>
      </c>
      <c r="G4935" t="s">
        <v>2430</v>
      </c>
      <c r="H4935">
        <v>1</v>
      </c>
      <c r="I4935" t="str">
        <f>IF(A4935=A4934,I4934&amp;CHAR(10)&amp;"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6" spans="1:9" x14ac:dyDescent="0.25">
      <c r="A4936" t="s">
        <v>2944</v>
      </c>
      <c r="B4936">
        <v>75180019</v>
      </c>
      <c r="C4936" t="s">
        <v>16</v>
      </c>
      <c r="D4936" t="str">
        <f>IF(Tabel_Forespørgsel_fra_Visma28[[#This Row],[SupProd]]=" "," "," - "&amp;Tabel_Forespørgsel_fra_Visma28[[#This Row],[SupProd]])</f>
        <v xml:space="preserve"> </v>
      </c>
      <c r="E4936" t="s">
        <v>16</v>
      </c>
      <c r="F4936" t="str">
        <f>IF(Tabel_Forespørgsel_fra_Visma28[[#This Row],[SupDescr]]=" "," "," - "&amp;Tabel_Forespørgsel_fra_Visma28[[#This Row],[SupDescr]])</f>
        <v xml:space="preserve"> </v>
      </c>
      <c r="G4936" t="s">
        <v>2430</v>
      </c>
      <c r="H4936">
        <v>1</v>
      </c>
      <c r="I4936" t="str">
        <f>IF(A4936=A4935,I4935&amp;CHAR(10)&amp;"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7" spans="1:9" x14ac:dyDescent="0.25">
      <c r="A4937" t="s">
        <v>2945</v>
      </c>
      <c r="B4937">
        <v>75180019</v>
      </c>
      <c r="C4937" t="s">
        <v>16</v>
      </c>
      <c r="D4937" t="str">
        <f>IF(Tabel_Forespørgsel_fra_Visma28[[#This Row],[SupProd]]=" "," "," - "&amp;Tabel_Forespørgsel_fra_Visma28[[#This Row],[SupProd]])</f>
        <v xml:space="preserve"> </v>
      </c>
      <c r="E4937" t="s">
        <v>16</v>
      </c>
      <c r="F4937" t="str">
        <f>IF(Tabel_Forespørgsel_fra_Visma28[[#This Row],[SupDescr]]=" "," "," - "&amp;Tabel_Forespørgsel_fra_Visma28[[#This Row],[SupDescr]])</f>
        <v xml:space="preserve"> </v>
      </c>
      <c r="G4937" t="s">
        <v>2430</v>
      </c>
      <c r="H4937">
        <v>1</v>
      </c>
      <c r="I4937" t="str">
        <f>IF(A4937=A4936,I4936&amp;CHAR(10)&amp;"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8" spans="1:9" x14ac:dyDescent="0.25">
      <c r="A4938" t="s">
        <v>3426</v>
      </c>
      <c r="B4938">
        <v>75421677</v>
      </c>
      <c r="C4938" t="s">
        <v>16</v>
      </c>
      <c r="D4938" t="str">
        <f>IF(Tabel_Forespørgsel_fra_Visma28[[#This Row],[SupProd]]=" "," "," - "&amp;Tabel_Forespørgsel_fra_Visma28[[#This Row],[SupProd]])</f>
        <v xml:space="preserve"> </v>
      </c>
      <c r="E4938" t="s">
        <v>16</v>
      </c>
      <c r="F4938" t="str">
        <f>IF(Tabel_Forespørgsel_fra_Visma28[[#This Row],[SupDescr]]=" "," "," - "&amp;Tabel_Forespørgsel_fra_Visma28[[#This Row],[SupDescr]])</f>
        <v xml:space="preserve"> </v>
      </c>
      <c r="G4938" t="s">
        <v>3368</v>
      </c>
      <c r="H4938">
        <v>1</v>
      </c>
      <c r="I4938" t="str">
        <f>IF(A4938=A4937,I4937&amp;CHAR(10)&amp;"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39" spans="1:9" x14ac:dyDescent="0.25">
      <c r="A4939" t="s">
        <v>3427</v>
      </c>
      <c r="B4939">
        <v>75421677</v>
      </c>
      <c r="C4939" t="s">
        <v>16</v>
      </c>
      <c r="D4939" t="str">
        <f>IF(Tabel_Forespørgsel_fra_Visma28[[#This Row],[SupProd]]=" "," "," - "&amp;Tabel_Forespørgsel_fra_Visma28[[#This Row],[SupProd]])</f>
        <v xml:space="preserve"> </v>
      </c>
      <c r="E4939" t="s">
        <v>16</v>
      </c>
      <c r="F4939" t="str">
        <f>IF(Tabel_Forespørgsel_fra_Visma28[[#This Row],[SupDescr]]=" "," "," - "&amp;Tabel_Forespørgsel_fra_Visma28[[#This Row],[SupDescr]])</f>
        <v xml:space="preserve"> </v>
      </c>
      <c r="G4939" t="s">
        <v>3368</v>
      </c>
      <c r="H4939">
        <v>1</v>
      </c>
      <c r="I4939" t="str">
        <f>IF(A4939=A4938,I4938&amp;CHAR(10)&amp;"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40" spans="1:9" x14ac:dyDescent="0.25">
      <c r="A4940" t="s">
        <v>3428</v>
      </c>
      <c r="B4940">
        <v>75421677</v>
      </c>
      <c r="C4940" t="s">
        <v>16</v>
      </c>
      <c r="D4940" t="str">
        <f>IF(Tabel_Forespørgsel_fra_Visma28[[#This Row],[SupProd]]=" "," "," - "&amp;Tabel_Forespørgsel_fra_Visma28[[#This Row],[SupProd]])</f>
        <v xml:space="preserve"> </v>
      </c>
      <c r="E4940" t="s">
        <v>16</v>
      </c>
      <c r="F4940" t="str">
        <f>IF(Tabel_Forespørgsel_fra_Visma28[[#This Row],[SupDescr]]=" "," "," - "&amp;Tabel_Forespørgsel_fra_Visma28[[#This Row],[SupDescr]])</f>
        <v xml:space="preserve"> </v>
      </c>
      <c r="G4940" t="s">
        <v>3368</v>
      </c>
      <c r="H4940">
        <v>1</v>
      </c>
      <c r="I4940" t="str">
        <f>IF(A4940=A4939,I4939&amp;CHAR(10)&amp;"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41" spans="1:9" x14ac:dyDescent="0.25">
      <c r="A4941" t="s">
        <v>3429</v>
      </c>
      <c r="B4941">
        <v>75421677</v>
      </c>
      <c r="C4941" t="s">
        <v>16</v>
      </c>
      <c r="D4941" t="str">
        <f>IF(Tabel_Forespørgsel_fra_Visma28[[#This Row],[SupProd]]=" "," "," - "&amp;Tabel_Forespørgsel_fra_Visma28[[#This Row],[SupProd]])</f>
        <v xml:space="preserve"> </v>
      </c>
      <c r="E4941" t="s">
        <v>16</v>
      </c>
      <c r="F4941" t="str">
        <f>IF(Tabel_Forespørgsel_fra_Visma28[[#This Row],[SupDescr]]=" "," "," - "&amp;Tabel_Forespørgsel_fra_Visma28[[#This Row],[SupDescr]])</f>
        <v xml:space="preserve"> </v>
      </c>
      <c r="G4941" t="s">
        <v>3368</v>
      </c>
      <c r="H4941">
        <v>1</v>
      </c>
      <c r="I4941" t="str">
        <f>IF(A4941=A4940,I4940&amp;CHAR(10)&amp;"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42" spans="1:9" x14ac:dyDescent="0.25">
      <c r="A4942" t="s">
        <v>3738</v>
      </c>
      <c r="B4942">
        <v>53565668</v>
      </c>
      <c r="C4942" t="s">
        <v>16</v>
      </c>
      <c r="D4942" t="str">
        <f>IF(Tabel_Forespørgsel_fra_Visma28[[#This Row],[SupProd]]=" "," "," - "&amp;Tabel_Forespørgsel_fra_Visma28[[#This Row],[SupProd]])</f>
        <v xml:space="preserve"> </v>
      </c>
      <c r="E4942" t="s">
        <v>16</v>
      </c>
      <c r="F4942" t="str">
        <f>IF(Tabel_Forespørgsel_fra_Visma28[[#This Row],[SupDescr]]=" "," "," - "&amp;Tabel_Forespørgsel_fra_Visma28[[#This Row],[SupDescr]])</f>
        <v xml:space="preserve"> </v>
      </c>
      <c r="G4942" t="s">
        <v>5435</v>
      </c>
      <c r="H4942">
        <v>1</v>
      </c>
      <c r="I4942" t="str">
        <f>IF(A4942=A4941,I4941&amp;CHAR(10)&amp;"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43" spans="1:9" x14ac:dyDescent="0.25">
      <c r="A4943" t="s">
        <v>2812</v>
      </c>
      <c r="B4943">
        <v>75180019</v>
      </c>
      <c r="C4943" t="s">
        <v>16</v>
      </c>
      <c r="D4943" t="str">
        <f>IF(Tabel_Forespørgsel_fra_Visma28[[#This Row],[SupProd]]=" "," "," - "&amp;Tabel_Forespørgsel_fra_Visma28[[#This Row],[SupProd]])</f>
        <v xml:space="preserve"> </v>
      </c>
      <c r="E4943" t="s">
        <v>16</v>
      </c>
      <c r="F4943" t="str">
        <f>IF(Tabel_Forespørgsel_fra_Visma28[[#This Row],[SupDescr]]=" "," "," - "&amp;Tabel_Forespørgsel_fra_Visma28[[#This Row],[SupDescr]])</f>
        <v xml:space="preserve"> </v>
      </c>
      <c r="G4943" t="s">
        <v>2430</v>
      </c>
      <c r="H4943">
        <v>1</v>
      </c>
      <c r="I4943" t="str">
        <f>IF(A4943=A4942,I4942&amp;CHAR(10)&amp;"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44" spans="1:9" x14ac:dyDescent="0.25">
      <c r="A4944" t="s">
        <v>3571</v>
      </c>
      <c r="B4944">
        <v>53565668</v>
      </c>
      <c r="C4944" t="s">
        <v>16</v>
      </c>
      <c r="D4944" t="str">
        <f>IF(Tabel_Forespørgsel_fra_Visma28[[#This Row],[SupProd]]=" "," "," - "&amp;Tabel_Forespørgsel_fra_Visma28[[#This Row],[SupProd]])</f>
        <v xml:space="preserve"> </v>
      </c>
      <c r="E4944" t="s">
        <v>16</v>
      </c>
      <c r="F4944" t="str">
        <f>IF(Tabel_Forespørgsel_fra_Visma28[[#This Row],[SupDescr]]=" "," "," - "&amp;Tabel_Forespørgsel_fra_Visma28[[#This Row],[SupDescr]])</f>
        <v xml:space="preserve"> </v>
      </c>
      <c r="G4944" t="s">
        <v>5435</v>
      </c>
      <c r="H4944">
        <v>1</v>
      </c>
      <c r="I4944" t="str">
        <f>IF(A4944=A4943,I4943&amp;CHAR(10)&amp;"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45" spans="1:9" x14ac:dyDescent="0.25">
      <c r="A4945" t="s">
        <v>4257</v>
      </c>
      <c r="B4945">
        <v>53565668</v>
      </c>
      <c r="C4945" t="s">
        <v>16</v>
      </c>
      <c r="D4945" t="str">
        <f>IF(Tabel_Forespørgsel_fra_Visma28[[#This Row],[SupProd]]=" "," "," - "&amp;Tabel_Forespørgsel_fra_Visma28[[#This Row],[SupProd]])</f>
        <v xml:space="preserve"> </v>
      </c>
      <c r="E4945" t="s">
        <v>16</v>
      </c>
      <c r="F4945" t="str">
        <f>IF(Tabel_Forespørgsel_fra_Visma28[[#This Row],[SupDescr]]=" "," "," - "&amp;Tabel_Forespørgsel_fra_Visma28[[#This Row],[SupDescr]])</f>
        <v xml:space="preserve"> </v>
      </c>
      <c r="G4945" t="s">
        <v>5435</v>
      </c>
      <c r="H4945">
        <v>1</v>
      </c>
      <c r="I4945" t="str">
        <f>IF(A4945=A4944,I4944&amp;CHAR(10)&amp;"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46" spans="1:9" x14ac:dyDescent="0.25">
      <c r="A4946" t="s">
        <v>4256</v>
      </c>
      <c r="B4946">
        <v>53565668</v>
      </c>
      <c r="C4946" t="s">
        <v>16</v>
      </c>
      <c r="D4946" t="str">
        <f>IF(Tabel_Forespørgsel_fra_Visma28[[#This Row],[SupProd]]=" "," "," - "&amp;Tabel_Forespørgsel_fra_Visma28[[#This Row],[SupProd]])</f>
        <v xml:space="preserve"> </v>
      </c>
      <c r="E4946" t="s">
        <v>16</v>
      </c>
      <c r="F4946" t="str">
        <f>IF(Tabel_Forespørgsel_fra_Visma28[[#This Row],[SupDescr]]=" "," "," - "&amp;Tabel_Forespørgsel_fra_Visma28[[#This Row],[SupDescr]])</f>
        <v xml:space="preserve"> </v>
      </c>
      <c r="G4946" t="s">
        <v>5435</v>
      </c>
      <c r="H4946">
        <v>1</v>
      </c>
      <c r="I4946" t="str">
        <f>IF(A4946=A4945,I4945&amp;CHAR(10)&amp;"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47" spans="1:9" x14ac:dyDescent="0.25">
      <c r="A4947" t="s">
        <v>6599</v>
      </c>
      <c r="B4947">
        <v>75180019</v>
      </c>
      <c r="C4947" t="s">
        <v>16</v>
      </c>
      <c r="D4947" t="str">
        <f>IF(Tabel_Forespørgsel_fra_Visma28[[#This Row],[SupProd]]=" "," "," - "&amp;Tabel_Forespørgsel_fra_Visma28[[#This Row],[SupProd]])</f>
        <v xml:space="preserve"> </v>
      </c>
      <c r="E4947" t="s">
        <v>16</v>
      </c>
      <c r="F4947" t="str">
        <f>IF(Tabel_Forespørgsel_fra_Visma28[[#This Row],[SupDescr]]=" "," "," - "&amp;Tabel_Forespørgsel_fra_Visma28[[#This Row],[SupDescr]])</f>
        <v xml:space="preserve"> </v>
      </c>
      <c r="G4947" t="s">
        <v>2430</v>
      </c>
      <c r="H4947">
        <v>1</v>
      </c>
      <c r="I4947" t="str">
        <f>IF(A4947=A4946,I4946&amp;CHAR(10)&amp;"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48" spans="1:9" x14ac:dyDescent="0.25">
      <c r="A4948" t="s">
        <v>2935</v>
      </c>
      <c r="B4948">
        <v>75180019</v>
      </c>
      <c r="C4948" t="s">
        <v>16</v>
      </c>
      <c r="D4948" t="str">
        <f>IF(Tabel_Forespørgsel_fra_Visma28[[#This Row],[SupProd]]=" "," "," - "&amp;Tabel_Forespørgsel_fra_Visma28[[#This Row],[SupProd]])</f>
        <v xml:space="preserve"> </v>
      </c>
      <c r="E4948" t="s">
        <v>16</v>
      </c>
      <c r="F4948" t="str">
        <f>IF(Tabel_Forespørgsel_fra_Visma28[[#This Row],[SupDescr]]=" "," "," - "&amp;Tabel_Forespørgsel_fra_Visma28[[#This Row],[SupDescr]])</f>
        <v xml:space="preserve"> </v>
      </c>
      <c r="G4948" t="s">
        <v>2430</v>
      </c>
      <c r="H4948">
        <v>1</v>
      </c>
      <c r="I4948" t="str">
        <f>IF(A4948=A4947,I4947&amp;CHAR(10)&amp;"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49" spans="1:9" x14ac:dyDescent="0.25">
      <c r="A4949" t="s">
        <v>2936</v>
      </c>
      <c r="B4949">
        <v>75180019</v>
      </c>
      <c r="C4949" t="s">
        <v>16</v>
      </c>
      <c r="D4949" t="str">
        <f>IF(Tabel_Forespørgsel_fra_Visma28[[#This Row],[SupProd]]=" "," "," - "&amp;Tabel_Forespørgsel_fra_Visma28[[#This Row],[SupProd]])</f>
        <v xml:space="preserve"> </v>
      </c>
      <c r="E4949" t="s">
        <v>16</v>
      </c>
      <c r="F4949" t="str">
        <f>IF(Tabel_Forespørgsel_fra_Visma28[[#This Row],[SupDescr]]=" "," "," - "&amp;Tabel_Forespørgsel_fra_Visma28[[#This Row],[SupDescr]])</f>
        <v xml:space="preserve"> </v>
      </c>
      <c r="G4949" t="s">
        <v>2430</v>
      </c>
      <c r="H4949">
        <v>1</v>
      </c>
      <c r="I4949" t="str">
        <f>IF(A4949=A4948,I4948&amp;CHAR(10)&amp;"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0" spans="1:9" x14ac:dyDescent="0.25">
      <c r="A4950" t="s">
        <v>2937</v>
      </c>
      <c r="B4950">
        <v>75180019</v>
      </c>
      <c r="C4950" t="s">
        <v>16</v>
      </c>
      <c r="D4950" t="str">
        <f>IF(Tabel_Forespørgsel_fra_Visma28[[#This Row],[SupProd]]=" "," "," - "&amp;Tabel_Forespørgsel_fra_Visma28[[#This Row],[SupProd]])</f>
        <v xml:space="preserve"> </v>
      </c>
      <c r="E4950" t="s">
        <v>16</v>
      </c>
      <c r="F4950" t="str">
        <f>IF(Tabel_Forespørgsel_fra_Visma28[[#This Row],[SupDescr]]=" "," "," - "&amp;Tabel_Forespørgsel_fra_Visma28[[#This Row],[SupDescr]])</f>
        <v xml:space="preserve"> </v>
      </c>
      <c r="G4950" t="s">
        <v>2430</v>
      </c>
      <c r="H4950">
        <v>1</v>
      </c>
      <c r="I4950" t="str">
        <f>IF(A4950=A4949,I4949&amp;CHAR(10)&amp;"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1" spans="1:9" x14ac:dyDescent="0.25">
      <c r="A4951" t="s">
        <v>2938</v>
      </c>
      <c r="B4951">
        <v>75180019</v>
      </c>
      <c r="C4951" t="s">
        <v>16</v>
      </c>
      <c r="D4951" t="str">
        <f>IF(Tabel_Forespørgsel_fra_Visma28[[#This Row],[SupProd]]=" "," "," - "&amp;Tabel_Forespørgsel_fra_Visma28[[#This Row],[SupProd]])</f>
        <v xml:space="preserve"> </v>
      </c>
      <c r="E4951" t="s">
        <v>16</v>
      </c>
      <c r="F4951" t="str">
        <f>IF(Tabel_Forespørgsel_fra_Visma28[[#This Row],[SupDescr]]=" "," "," - "&amp;Tabel_Forespørgsel_fra_Visma28[[#This Row],[SupDescr]])</f>
        <v xml:space="preserve"> </v>
      </c>
      <c r="G4951" t="s">
        <v>2430</v>
      </c>
      <c r="H4951">
        <v>1</v>
      </c>
      <c r="I4951" t="str">
        <f>IF(A4951=A4950,I4950&amp;CHAR(10)&amp;"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2" spans="1:9" x14ac:dyDescent="0.25">
      <c r="A4952" t="s">
        <v>2939</v>
      </c>
      <c r="B4952">
        <v>75180019</v>
      </c>
      <c r="C4952" t="s">
        <v>16</v>
      </c>
      <c r="D4952" t="str">
        <f>IF(Tabel_Forespørgsel_fra_Visma28[[#This Row],[SupProd]]=" "," "," - "&amp;Tabel_Forespørgsel_fra_Visma28[[#This Row],[SupProd]])</f>
        <v xml:space="preserve"> </v>
      </c>
      <c r="E4952" t="s">
        <v>16</v>
      </c>
      <c r="F4952" t="str">
        <f>IF(Tabel_Forespørgsel_fra_Visma28[[#This Row],[SupDescr]]=" "," "," - "&amp;Tabel_Forespørgsel_fra_Visma28[[#This Row],[SupDescr]])</f>
        <v xml:space="preserve"> </v>
      </c>
      <c r="G4952" t="s">
        <v>2430</v>
      </c>
      <c r="H4952">
        <v>1</v>
      </c>
      <c r="I4952" t="str">
        <f>IF(A4952=A4951,I4951&amp;CHAR(10)&amp;"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3" spans="1:9" x14ac:dyDescent="0.25">
      <c r="A4953" t="s">
        <v>2781</v>
      </c>
      <c r="B4953">
        <v>75180019</v>
      </c>
      <c r="C4953" t="s">
        <v>16</v>
      </c>
      <c r="D4953" t="str">
        <f>IF(Tabel_Forespørgsel_fra_Visma28[[#This Row],[SupProd]]=" "," "," - "&amp;Tabel_Forespørgsel_fra_Visma28[[#This Row],[SupProd]])</f>
        <v xml:space="preserve"> </v>
      </c>
      <c r="E4953" t="s">
        <v>16</v>
      </c>
      <c r="F4953" t="str">
        <f>IF(Tabel_Forespørgsel_fra_Visma28[[#This Row],[SupDescr]]=" "," "," - "&amp;Tabel_Forespørgsel_fra_Visma28[[#This Row],[SupDescr]])</f>
        <v xml:space="preserve"> </v>
      </c>
      <c r="G4953" t="s">
        <v>2430</v>
      </c>
      <c r="H4953">
        <v>1</v>
      </c>
      <c r="I4953" t="str">
        <f>IF(A4953=A4952,I4952&amp;CHAR(10)&amp;"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4" spans="1:9" x14ac:dyDescent="0.25">
      <c r="A4954" t="s">
        <v>2940</v>
      </c>
      <c r="B4954">
        <v>75180019</v>
      </c>
      <c r="C4954" t="s">
        <v>16</v>
      </c>
      <c r="D4954" t="str">
        <f>IF(Tabel_Forespørgsel_fra_Visma28[[#This Row],[SupProd]]=" "," "," - "&amp;Tabel_Forespørgsel_fra_Visma28[[#This Row],[SupProd]])</f>
        <v xml:space="preserve"> </v>
      </c>
      <c r="E4954" t="s">
        <v>16</v>
      </c>
      <c r="F4954" t="str">
        <f>IF(Tabel_Forespørgsel_fra_Visma28[[#This Row],[SupDescr]]=" "," "," - "&amp;Tabel_Forespørgsel_fra_Visma28[[#This Row],[SupDescr]])</f>
        <v xml:space="preserve"> </v>
      </c>
      <c r="G4954" t="s">
        <v>2430</v>
      </c>
      <c r="H4954">
        <v>1</v>
      </c>
      <c r="I4954" t="str">
        <f>IF(A4954=A4953,I4953&amp;CHAR(10)&amp;"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5" spans="1:9" x14ac:dyDescent="0.25">
      <c r="A4955" t="s">
        <v>3721</v>
      </c>
      <c r="B4955">
        <v>53565668</v>
      </c>
      <c r="C4955" t="s">
        <v>16</v>
      </c>
      <c r="D4955" t="str">
        <f>IF(Tabel_Forespørgsel_fra_Visma28[[#This Row],[SupProd]]=" "," "," - "&amp;Tabel_Forespørgsel_fra_Visma28[[#This Row],[SupProd]])</f>
        <v xml:space="preserve"> </v>
      </c>
      <c r="E4955" t="s">
        <v>16</v>
      </c>
      <c r="F4955" t="str">
        <f>IF(Tabel_Forespørgsel_fra_Visma28[[#This Row],[SupDescr]]=" "," "," - "&amp;Tabel_Forespørgsel_fra_Visma28[[#This Row],[SupDescr]])</f>
        <v xml:space="preserve"> </v>
      </c>
      <c r="G4955" t="s">
        <v>5435</v>
      </c>
      <c r="H4955">
        <v>1</v>
      </c>
      <c r="I4955" t="str">
        <f>IF(A4955=A4954,I4954&amp;CHAR(10)&amp;"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56" spans="1:9" x14ac:dyDescent="0.25">
      <c r="A4956" t="s">
        <v>3722</v>
      </c>
      <c r="B4956">
        <v>53565668</v>
      </c>
      <c r="C4956" t="s">
        <v>16</v>
      </c>
      <c r="D4956" t="str">
        <f>IF(Tabel_Forespørgsel_fra_Visma28[[#This Row],[SupProd]]=" "," "," - "&amp;Tabel_Forespørgsel_fra_Visma28[[#This Row],[SupProd]])</f>
        <v xml:space="preserve"> </v>
      </c>
      <c r="E4956" t="s">
        <v>16</v>
      </c>
      <c r="F4956" t="str">
        <f>IF(Tabel_Forespørgsel_fra_Visma28[[#This Row],[SupDescr]]=" "," "," - "&amp;Tabel_Forespørgsel_fra_Visma28[[#This Row],[SupDescr]])</f>
        <v xml:space="preserve"> </v>
      </c>
      <c r="G4956" t="s">
        <v>5435</v>
      </c>
      <c r="H4956">
        <v>1</v>
      </c>
      <c r="I4956" t="str">
        <f>IF(A4956=A4955,I4955&amp;CHAR(10)&amp;"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57" spans="1:9" x14ac:dyDescent="0.25">
      <c r="A4957" t="s">
        <v>2929</v>
      </c>
      <c r="B4957">
        <v>75180019</v>
      </c>
      <c r="C4957" t="s">
        <v>16</v>
      </c>
      <c r="D4957" t="str">
        <f>IF(Tabel_Forespørgsel_fra_Visma28[[#This Row],[SupProd]]=" "," "," - "&amp;Tabel_Forespørgsel_fra_Visma28[[#This Row],[SupProd]])</f>
        <v xml:space="preserve"> </v>
      </c>
      <c r="E4957" t="s">
        <v>16</v>
      </c>
      <c r="F4957" t="str">
        <f>IF(Tabel_Forespørgsel_fra_Visma28[[#This Row],[SupDescr]]=" "," "," - "&amp;Tabel_Forespørgsel_fra_Visma28[[#This Row],[SupDescr]])</f>
        <v xml:space="preserve"> </v>
      </c>
      <c r="G4957" t="s">
        <v>2430</v>
      </c>
      <c r="H4957">
        <v>1</v>
      </c>
      <c r="I4957" t="str">
        <f>IF(A4957=A4956,I4956&amp;CHAR(10)&amp;"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8" spans="1:9" x14ac:dyDescent="0.25">
      <c r="A4958" t="s">
        <v>2930</v>
      </c>
      <c r="B4958">
        <v>75180019</v>
      </c>
      <c r="C4958" t="s">
        <v>16</v>
      </c>
      <c r="D4958" t="str">
        <f>IF(Tabel_Forespørgsel_fra_Visma28[[#This Row],[SupProd]]=" "," "," - "&amp;Tabel_Forespørgsel_fra_Visma28[[#This Row],[SupProd]])</f>
        <v xml:space="preserve"> </v>
      </c>
      <c r="E4958" t="s">
        <v>16</v>
      </c>
      <c r="F4958" t="str">
        <f>IF(Tabel_Forespørgsel_fra_Visma28[[#This Row],[SupDescr]]=" "," "," - "&amp;Tabel_Forespørgsel_fra_Visma28[[#This Row],[SupDescr]])</f>
        <v xml:space="preserve"> </v>
      </c>
      <c r="G4958" t="s">
        <v>2430</v>
      </c>
      <c r="H4958">
        <v>1</v>
      </c>
      <c r="I4958" t="str">
        <f>IF(A4958=A4957,I4957&amp;CHAR(10)&amp;"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9" spans="1:9" x14ac:dyDescent="0.25">
      <c r="A4959" t="s">
        <v>3711</v>
      </c>
      <c r="B4959">
        <v>53565668</v>
      </c>
      <c r="C4959" t="s">
        <v>16</v>
      </c>
      <c r="D4959" t="str">
        <f>IF(Tabel_Forespørgsel_fra_Visma28[[#This Row],[SupProd]]=" "," "," - "&amp;Tabel_Forespørgsel_fra_Visma28[[#This Row],[SupProd]])</f>
        <v xml:space="preserve"> </v>
      </c>
      <c r="E4959" t="s">
        <v>16</v>
      </c>
      <c r="F4959" t="str">
        <f>IF(Tabel_Forespørgsel_fra_Visma28[[#This Row],[SupDescr]]=" "," "," - "&amp;Tabel_Forespørgsel_fra_Visma28[[#This Row],[SupDescr]])</f>
        <v xml:space="preserve"> </v>
      </c>
      <c r="G4959" t="s">
        <v>5435</v>
      </c>
      <c r="H4959">
        <v>1</v>
      </c>
      <c r="I4959" t="str">
        <f>IF(A4959=A4958,I4958&amp;CHAR(10)&amp;"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60" spans="1:9" x14ac:dyDescent="0.25">
      <c r="A4960" t="s">
        <v>2931</v>
      </c>
      <c r="B4960">
        <v>75180019</v>
      </c>
      <c r="C4960" t="s">
        <v>16</v>
      </c>
      <c r="D4960" t="str">
        <f>IF(Tabel_Forespørgsel_fra_Visma28[[#This Row],[SupProd]]=" "," "," - "&amp;Tabel_Forespørgsel_fra_Visma28[[#This Row],[SupProd]])</f>
        <v xml:space="preserve"> </v>
      </c>
      <c r="E4960" t="s">
        <v>16</v>
      </c>
      <c r="F4960" t="str">
        <f>IF(Tabel_Forespørgsel_fra_Visma28[[#This Row],[SupDescr]]=" "," "," - "&amp;Tabel_Forespørgsel_fra_Visma28[[#This Row],[SupDescr]])</f>
        <v xml:space="preserve"> </v>
      </c>
      <c r="G4960" t="s">
        <v>2430</v>
      </c>
      <c r="H4960">
        <v>1</v>
      </c>
      <c r="I4960" t="str">
        <f>IF(A4960=A4959,I4959&amp;CHAR(10)&amp;"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1" spans="1:9" x14ac:dyDescent="0.25">
      <c r="A4961" t="s">
        <v>3712</v>
      </c>
      <c r="B4961">
        <v>53565668</v>
      </c>
      <c r="C4961" t="s">
        <v>16</v>
      </c>
      <c r="D4961" t="str">
        <f>IF(Tabel_Forespørgsel_fra_Visma28[[#This Row],[SupProd]]=" "," "," - "&amp;Tabel_Forespørgsel_fra_Visma28[[#This Row],[SupProd]])</f>
        <v xml:space="preserve"> </v>
      </c>
      <c r="E4961" t="s">
        <v>16</v>
      </c>
      <c r="F4961" t="str">
        <f>IF(Tabel_Forespørgsel_fra_Visma28[[#This Row],[SupDescr]]=" "," "," - "&amp;Tabel_Forespørgsel_fra_Visma28[[#This Row],[SupDescr]])</f>
        <v xml:space="preserve"> </v>
      </c>
      <c r="G4961" t="s">
        <v>5435</v>
      </c>
      <c r="H4961">
        <v>1</v>
      </c>
      <c r="I4961" t="str">
        <f>IF(A4961=A4960,I4960&amp;CHAR(10)&amp;"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62" spans="1:9" x14ac:dyDescent="0.25">
      <c r="A4962" t="s">
        <v>3713</v>
      </c>
      <c r="B4962">
        <v>53565668</v>
      </c>
      <c r="C4962" t="s">
        <v>16</v>
      </c>
      <c r="D4962" t="str">
        <f>IF(Tabel_Forespørgsel_fra_Visma28[[#This Row],[SupProd]]=" "," "," - "&amp;Tabel_Forespørgsel_fra_Visma28[[#This Row],[SupProd]])</f>
        <v xml:space="preserve"> </v>
      </c>
      <c r="E4962" t="s">
        <v>16</v>
      </c>
      <c r="F4962" t="str">
        <f>IF(Tabel_Forespørgsel_fra_Visma28[[#This Row],[SupDescr]]=" "," "," - "&amp;Tabel_Forespørgsel_fra_Visma28[[#This Row],[SupDescr]])</f>
        <v xml:space="preserve"> </v>
      </c>
      <c r="G4962" t="s">
        <v>5435</v>
      </c>
      <c r="H4962">
        <v>1</v>
      </c>
      <c r="I4962" t="str">
        <f>IF(A4962=A4961,I4961&amp;CHAR(10)&amp;"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63" spans="1:9" x14ac:dyDescent="0.25">
      <c r="A4963" t="s">
        <v>2932</v>
      </c>
      <c r="B4963">
        <v>75180019</v>
      </c>
      <c r="C4963" t="s">
        <v>16</v>
      </c>
      <c r="D4963" t="str">
        <f>IF(Tabel_Forespørgsel_fra_Visma28[[#This Row],[SupProd]]=" "," "," - "&amp;Tabel_Forespørgsel_fra_Visma28[[#This Row],[SupProd]])</f>
        <v xml:space="preserve"> </v>
      </c>
      <c r="E4963" t="s">
        <v>16</v>
      </c>
      <c r="F4963" t="str">
        <f>IF(Tabel_Forespørgsel_fra_Visma28[[#This Row],[SupDescr]]=" "," "," - "&amp;Tabel_Forespørgsel_fra_Visma28[[#This Row],[SupDescr]])</f>
        <v xml:space="preserve"> </v>
      </c>
      <c r="G4963" t="s">
        <v>2430</v>
      </c>
      <c r="H4963">
        <v>1</v>
      </c>
      <c r="I4963" t="str">
        <f>IF(A4963=A4962,I4962&amp;CHAR(10)&amp;"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4" spans="1:9" x14ac:dyDescent="0.25">
      <c r="A4964" t="s">
        <v>2933</v>
      </c>
      <c r="B4964">
        <v>75180019</v>
      </c>
      <c r="C4964" t="s">
        <v>16</v>
      </c>
      <c r="D4964" t="str">
        <f>IF(Tabel_Forespørgsel_fra_Visma28[[#This Row],[SupProd]]=" "," "," - "&amp;Tabel_Forespørgsel_fra_Visma28[[#This Row],[SupProd]])</f>
        <v xml:space="preserve"> </v>
      </c>
      <c r="E4964" t="s">
        <v>16</v>
      </c>
      <c r="F4964" t="str">
        <f>IF(Tabel_Forespørgsel_fra_Visma28[[#This Row],[SupDescr]]=" "," "," - "&amp;Tabel_Forespørgsel_fra_Visma28[[#This Row],[SupDescr]])</f>
        <v xml:space="preserve"> </v>
      </c>
      <c r="G4964" t="s">
        <v>2430</v>
      </c>
      <c r="H4964">
        <v>1</v>
      </c>
      <c r="I4964" t="str">
        <f>IF(A4964=A4963,I4963&amp;CHAR(10)&amp;"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5" spans="1:9" x14ac:dyDescent="0.25">
      <c r="A4965" t="s">
        <v>2934</v>
      </c>
      <c r="B4965">
        <v>75180019</v>
      </c>
      <c r="C4965" t="s">
        <v>16</v>
      </c>
      <c r="D4965" t="str">
        <f>IF(Tabel_Forespørgsel_fra_Visma28[[#This Row],[SupProd]]=" "," "," - "&amp;Tabel_Forespørgsel_fra_Visma28[[#This Row],[SupProd]])</f>
        <v xml:space="preserve"> </v>
      </c>
      <c r="E4965" t="s">
        <v>16</v>
      </c>
      <c r="F4965" t="str">
        <f>IF(Tabel_Forespørgsel_fra_Visma28[[#This Row],[SupDescr]]=" "," "," - "&amp;Tabel_Forespørgsel_fra_Visma28[[#This Row],[SupDescr]])</f>
        <v xml:space="preserve"> </v>
      </c>
      <c r="G4965" t="s">
        <v>2430</v>
      </c>
      <c r="H4965">
        <v>1</v>
      </c>
      <c r="I4965" t="str">
        <f>IF(A4965=A4964,I4964&amp;CHAR(10)&amp;"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6" spans="1:9" x14ac:dyDescent="0.25">
      <c r="A4966" t="s">
        <v>2923</v>
      </c>
      <c r="B4966">
        <v>75180019</v>
      </c>
      <c r="C4966" t="s">
        <v>16</v>
      </c>
      <c r="D4966" t="str">
        <f>IF(Tabel_Forespørgsel_fra_Visma28[[#This Row],[SupProd]]=" "," "," - "&amp;Tabel_Forespørgsel_fra_Visma28[[#This Row],[SupProd]])</f>
        <v xml:space="preserve"> </v>
      </c>
      <c r="E4966" t="s">
        <v>16</v>
      </c>
      <c r="F4966" t="str">
        <f>IF(Tabel_Forespørgsel_fra_Visma28[[#This Row],[SupDescr]]=" "," "," - "&amp;Tabel_Forespørgsel_fra_Visma28[[#This Row],[SupDescr]])</f>
        <v xml:space="preserve"> </v>
      </c>
      <c r="G4966" t="s">
        <v>2430</v>
      </c>
      <c r="H4966">
        <v>1</v>
      </c>
      <c r="I4966" t="str">
        <f>IF(A4966=A4965,I4965&amp;CHAR(10)&amp;"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7" spans="1:9" x14ac:dyDescent="0.25">
      <c r="A4967" t="s">
        <v>2924</v>
      </c>
      <c r="B4967">
        <v>75180019</v>
      </c>
      <c r="C4967" t="s">
        <v>16</v>
      </c>
      <c r="D4967" t="str">
        <f>IF(Tabel_Forespørgsel_fra_Visma28[[#This Row],[SupProd]]=" "," "," - "&amp;Tabel_Forespørgsel_fra_Visma28[[#This Row],[SupProd]])</f>
        <v xml:space="preserve"> </v>
      </c>
      <c r="E4967" t="s">
        <v>16</v>
      </c>
      <c r="F4967" t="str">
        <f>IF(Tabel_Forespørgsel_fra_Visma28[[#This Row],[SupDescr]]=" "," "," - "&amp;Tabel_Forespørgsel_fra_Visma28[[#This Row],[SupDescr]])</f>
        <v xml:space="preserve"> </v>
      </c>
      <c r="G4967" t="s">
        <v>2430</v>
      </c>
      <c r="H4967">
        <v>1</v>
      </c>
      <c r="I4967" t="str">
        <f>IF(A4967=A4966,I4966&amp;CHAR(10)&amp;"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8" spans="1:9" x14ac:dyDescent="0.25">
      <c r="A4968" t="s">
        <v>2925</v>
      </c>
      <c r="B4968">
        <v>75180019</v>
      </c>
      <c r="C4968" t="s">
        <v>16</v>
      </c>
      <c r="D4968" t="str">
        <f>IF(Tabel_Forespørgsel_fra_Visma28[[#This Row],[SupProd]]=" "," "," - "&amp;Tabel_Forespørgsel_fra_Visma28[[#This Row],[SupProd]])</f>
        <v xml:space="preserve"> </v>
      </c>
      <c r="E4968" t="s">
        <v>16</v>
      </c>
      <c r="F4968" t="str">
        <f>IF(Tabel_Forespørgsel_fra_Visma28[[#This Row],[SupDescr]]=" "," "," - "&amp;Tabel_Forespørgsel_fra_Visma28[[#This Row],[SupDescr]])</f>
        <v xml:space="preserve"> </v>
      </c>
      <c r="G4968" t="s">
        <v>2430</v>
      </c>
      <c r="H4968">
        <v>1</v>
      </c>
      <c r="I4968" t="str">
        <f>IF(A4968=A4967,I4967&amp;CHAR(10)&amp;"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9" spans="1:9" x14ac:dyDescent="0.25">
      <c r="A4969" t="s">
        <v>2926</v>
      </c>
      <c r="B4969">
        <v>75180019</v>
      </c>
      <c r="C4969" t="s">
        <v>16</v>
      </c>
      <c r="D4969" t="str">
        <f>IF(Tabel_Forespørgsel_fra_Visma28[[#This Row],[SupProd]]=" "," "," - "&amp;Tabel_Forespørgsel_fra_Visma28[[#This Row],[SupProd]])</f>
        <v xml:space="preserve"> </v>
      </c>
      <c r="E4969" t="s">
        <v>16</v>
      </c>
      <c r="F4969" t="str">
        <f>IF(Tabel_Forespørgsel_fra_Visma28[[#This Row],[SupDescr]]=" "," "," - "&amp;Tabel_Forespørgsel_fra_Visma28[[#This Row],[SupDescr]])</f>
        <v xml:space="preserve"> </v>
      </c>
      <c r="G4969" t="s">
        <v>2430</v>
      </c>
      <c r="H4969">
        <v>1</v>
      </c>
      <c r="I4969" t="str">
        <f>IF(A4969=A4968,I4968&amp;CHAR(10)&amp;"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0" spans="1:9" x14ac:dyDescent="0.25">
      <c r="A4970" t="s">
        <v>2927</v>
      </c>
      <c r="B4970">
        <v>75180019</v>
      </c>
      <c r="C4970" t="s">
        <v>16</v>
      </c>
      <c r="D4970" t="str">
        <f>IF(Tabel_Forespørgsel_fra_Visma28[[#This Row],[SupProd]]=" "," "," - "&amp;Tabel_Forespørgsel_fra_Visma28[[#This Row],[SupProd]])</f>
        <v xml:space="preserve"> </v>
      </c>
      <c r="E4970" t="s">
        <v>16</v>
      </c>
      <c r="F4970" t="str">
        <f>IF(Tabel_Forespørgsel_fra_Visma28[[#This Row],[SupDescr]]=" "," "," - "&amp;Tabel_Forespørgsel_fra_Visma28[[#This Row],[SupDescr]])</f>
        <v xml:space="preserve"> </v>
      </c>
      <c r="G4970" t="s">
        <v>2430</v>
      </c>
      <c r="H4970">
        <v>1</v>
      </c>
      <c r="I4970" t="str">
        <f>IF(A4970=A4969,I4969&amp;CHAR(10)&amp;"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1" spans="1:9" x14ac:dyDescent="0.25">
      <c r="A4971" t="s">
        <v>2928</v>
      </c>
      <c r="B4971">
        <v>75180019</v>
      </c>
      <c r="C4971" t="s">
        <v>16</v>
      </c>
      <c r="D4971" t="str">
        <f>IF(Tabel_Forespørgsel_fra_Visma28[[#This Row],[SupProd]]=" "," "," - "&amp;Tabel_Forespørgsel_fra_Visma28[[#This Row],[SupProd]])</f>
        <v xml:space="preserve"> </v>
      </c>
      <c r="E4971" t="s">
        <v>16</v>
      </c>
      <c r="F4971" t="str">
        <f>IF(Tabel_Forespørgsel_fra_Visma28[[#This Row],[SupDescr]]=" "," "," - "&amp;Tabel_Forespørgsel_fra_Visma28[[#This Row],[SupDescr]])</f>
        <v xml:space="preserve"> </v>
      </c>
      <c r="G4971" t="s">
        <v>2430</v>
      </c>
      <c r="H4971">
        <v>1</v>
      </c>
      <c r="I4971" t="str">
        <f>IF(A4971=A4970,I4970&amp;CHAR(10)&amp;"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2" spans="1:9" x14ac:dyDescent="0.25">
      <c r="A4972" t="s">
        <v>3714</v>
      </c>
      <c r="B4972">
        <v>53565668</v>
      </c>
      <c r="C4972" t="s">
        <v>16</v>
      </c>
      <c r="D4972" t="str">
        <f>IF(Tabel_Forespørgsel_fra_Visma28[[#This Row],[SupProd]]=" "," "," - "&amp;Tabel_Forespørgsel_fra_Visma28[[#This Row],[SupProd]])</f>
        <v xml:space="preserve"> </v>
      </c>
      <c r="E4972" t="s">
        <v>16</v>
      </c>
      <c r="F4972" t="str">
        <f>IF(Tabel_Forespørgsel_fra_Visma28[[#This Row],[SupDescr]]=" "," "," - "&amp;Tabel_Forespørgsel_fra_Visma28[[#This Row],[SupDescr]])</f>
        <v xml:space="preserve"> </v>
      </c>
      <c r="G4972" t="s">
        <v>5435</v>
      </c>
      <c r="H4972">
        <v>1</v>
      </c>
      <c r="I4972" t="str">
        <f>IF(A4972=A4971,I4971&amp;CHAR(10)&amp;"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73" spans="1:9" x14ac:dyDescent="0.25">
      <c r="A4973" t="s">
        <v>3715</v>
      </c>
      <c r="B4973">
        <v>53565668</v>
      </c>
      <c r="C4973" t="s">
        <v>16</v>
      </c>
      <c r="D4973" t="str">
        <f>IF(Tabel_Forespørgsel_fra_Visma28[[#This Row],[SupProd]]=" "," "," - "&amp;Tabel_Forespørgsel_fra_Visma28[[#This Row],[SupProd]])</f>
        <v xml:space="preserve"> </v>
      </c>
      <c r="E4973" t="s">
        <v>16</v>
      </c>
      <c r="F4973" t="str">
        <f>IF(Tabel_Forespørgsel_fra_Visma28[[#This Row],[SupDescr]]=" "," "," - "&amp;Tabel_Forespørgsel_fra_Visma28[[#This Row],[SupDescr]])</f>
        <v xml:space="preserve"> </v>
      </c>
      <c r="G4973" t="s">
        <v>5435</v>
      </c>
      <c r="H4973">
        <v>1</v>
      </c>
      <c r="I4973" t="str">
        <f>IF(A4973=A4972,I4972&amp;CHAR(10)&amp;"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74" spans="1:9" x14ac:dyDescent="0.25">
      <c r="A4974" t="s">
        <v>3716</v>
      </c>
      <c r="B4974">
        <v>53565668</v>
      </c>
      <c r="C4974" t="s">
        <v>16</v>
      </c>
      <c r="D4974" t="str">
        <f>IF(Tabel_Forespørgsel_fra_Visma28[[#This Row],[SupProd]]=" "," "," - "&amp;Tabel_Forespørgsel_fra_Visma28[[#This Row],[SupProd]])</f>
        <v xml:space="preserve"> </v>
      </c>
      <c r="E4974" t="s">
        <v>16</v>
      </c>
      <c r="F4974" t="str">
        <f>IF(Tabel_Forespørgsel_fra_Visma28[[#This Row],[SupDescr]]=" "," "," - "&amp;Tabel_Forespørgsel_fra_Visma28[[#This Row],[SupDescr]])</f>
        <v xml:space="preserve"> </v>
      </c>
      <c r="G4974" t="s">
        <v>5435</v>
      </c>
      <c r="H4974">
        <v>1</v>
      </c>
      <c r="I4974" t="str">
        <f>IF(A4974=A4973,I4973&amp;CHAR(10)&amp;"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75" spans="1:9" x14ac:dyDescent="0.25">
      <c r="A4975" t="s">
        <v>2917</v>
      </c>
      <c r="B4975">
        <v>75180019</v>
      </c>
      <c r="C4975" t="s">
        <v>16</v>
      </c>
      <c r="D4975" t="str">
        <f>IF(Tabel_Forespørgsel_fra_Visma28[[#This Row],[SupProd]]=" "," "," - "&amp;Tabel_Forespørgsel_fra_Visma28[[#This Row],[SupProd]])</f>
        <v xml:space="preserve"> </v>
      </c>
      <c r="E4975" t="s">
        <v>16</v>
      </c>
      <c r="F4975" t="str">
        <f>IF(Tabel_Forespørgsel_fra_Visma28[[#This Row],[SupDescr]]=" "," "," - "&amp;Tabel_Forespørgsel_fra_Visma28[[#This Row],[SupDescr]])</f>
        <v xml:space="preserve"> </v>
      </c>
      <c r="G4975" t="s">
        <v>2430</v>
      </c>
      <c r="H4975">
        <v>1</v>
      </c>
      <c r="I4975" t="str">
        <f>IF(A4975=A4974,I4974&amp;CHAR(10)&amp;"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6" spans="1:9" x14ac:dyDescent="0.25">
      <c r="A4976" t="s">
        <v>2918</v>
      </c>
      <c r="B4976">
        <v>75180019</v>
      </c>
      <c r="C4976" t="s">
        <v>16</v>
      </c>
      <c r="D4976" t="str">
        <f>IF(Tabel_Forespørgsel_fra_Visma28[[#This Row],[SupProd]]=" "," "," - "&amp;Tabel_Forespørgsel_fra_Visma28[[#This Row],[SupProd]])</f>
        <v xml:space="preserve"> </v>
      </c>
      <c r="E4976" t="s">
        <v>16</v>
      </c>
      <c r="F4976" t="str">
        <f>IF(Tabel_Forespørgsel_fra_Visma28[[#This Row],[SupDescr]]=" "," "," - "&amp;Tabel_Forespørgsel_fra_Visma28[[#This Row],[SupDescr]])</f>
        <v xml:space="preserve"> </v>
      </c>
      <c r="G4976" t="s">
        <v>2430</v>
      </c>
      <c r="H4976">
        <v>1</v>
      </c>
      <c r="I4976" t="str">
        <f>IF(A4976=A4975,I4975&amp;CHAR(10)&amp;"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7" spans="1:9" x14ac:dyDescent="0.25">
      <c r="A4977" t="s">
        <v>3502</v>
      </c>
      <c r="B4977">
        <v>75421677</v>
      </c>
      <c r="C4977" t="s">
        <v>16</v>
      </c>
      <c r="D4977" t="str">
        <f>IF(Tabel_Forespørgsel_fra_Visma28[[#This Row],[SupProd]]=" "," "," - "&amp;Tabel_Forespørgsel_fra_Visma28[[#This Row],[SupProd]])</f>
        <v xml:space="preserve"> </v>
      </c>
      <c r="E4977" t="s">
        <v>16</v>
      </c>
      <c r="F4977" t="str">
        <f>IF(Tabel_Forespørgsel_fra_Visma28[[#This Row],[SupDescr]]=" "," "," - "&amp;Tabel_Forespørgsel_fra_Visma28[[#This Row],[SupDescr]])</f>
        <v xml:space="preserve"> </v>
      </c>
      <c r="G4977" t="s">
        <v>3368</v>
      </c>
      <c r="H4977">
        <v>1</v>
      </c>
      <c r="I4977" t="str">
        <f>IF(A4977=A4976,I4976&amp;CHAR(10)&amp;"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78" spans="1:9" x14ac:dyDescent="0.25">
      <c r="A4978" t="s">
        <v>2919</v>
      </c>
      <c r="B4978">
        <v>75180019</v>
      </c>
      <c r="C4978" t="s">
        <v>16</v>
      </c>
      <c r="D4978" t="str">
        <f>IF(Tabel_Forespørgsel_fra_Visma28[[#This Row],[SupProd]]=" "," "," - "&amp;Tabel_Forespørgsel_fra_Visma28[[#This Row],[SupProd]])</f>
        <v xml:space="preserve"> </v>
      </c>
      <c r="E4978" t="s">
        <v>16</v>
      </c>
      <c r="F4978" t="str">
        <f>IF(Tabel_Forespørgsel_fra_Visma28[[#This Row],[SupDescr]]=" "," "," - "&amp;Tabel_Forespørgsel_fra_Visma28[[#This Row],[SupDescr]])</f>
        <v xml:space="preserve"> </v>
      </c>
      <c r="G4978" t="s">
        <v>2430</v>
      </c>
      <c r="H4978">
        <v>1</v>
      </c>
      <c r="I4978" t="str">
        <f>IF(A4978=A4977,I4977&amp;CHAR(10)&amp;"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9" spans="1:9" x14ac:dyDescent="0.25">
      <c r="A4979" t="s">
        <v>2920</v>
      </c>
      <c r="B4979">
        <v>75180019</v>
      </c>
      <c r="C4979" t="s">
        <v>16</v>
      </c>
      <c r="D4979" t="str">
        <f>IF(Tabel_Forespørgsel_fra_Visma28[[#This Row],[SupProd]]=" "," "," - "&amp;Tabel_Forespørgsel_fra_Visma28[[#This Row],[SupProd]])</f>
        <v xml:space="preserve"> </v>
      </c>
      <c r="E4979" t="s">
        <v>16</v>
      </c>
      <c r="F4979" t="str">
        <f>IF(Tabel_Forespørgsel_fra_Visma28[[#This Row],[SupDescr]]=" "," "," - "&amp;Tabel_Forespørgsel_fra_Visma28[[#This Row],[SupDescr]])</f>
        <v xml:space="preserve"> </v>
      </c>
      <c r="G4979" t="s">
        <v>2430</v>
      </c>
      <c r="H4979">
        <v>1</v>
      </c>
      <c r="I4979" t="str">
        <f>IF(A4979=A4978,I4978&amp;CHAR(10)&amp;"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80" spans="1:9" x14ac:dyDescent="0.25">
      <c r="A4980" t="s">
        <v>3503</v>
      </c>
      <c r="B4980">
        <v>75421677</v>
      </c>
      <c r="C4980" t="s">
        <v>16</v>
      </c>
      <c r="D4980" t="str">
        <f>IF(Tabel_Forespørgsel_fra_Visma28[[#This Row],[SupProd]]=" "," "," - "&amp;Tabel_Forespørgsel_fra_Visma28[[#This Row],[SupProd]])</f>
        <v xml:space="preserve"> </v>
      </c>
      <c r="E4980" t="s">
        <v>16</v>
      </c>
      <c r="F4980" t="str">
        <f>IF(Tabel_Forespørgsel_fra_Visma28[[#This Row],[SupDescr]]=" "," "," - "&amp;Tabel_Forespørgsel_fra_Visma28[[#This Row],[SupDescr]])</f>
        <v xml:space="preserve"> </v>
      </c>
      <c r="G4980" t="s">
        <v>3368</v>
      </c>
      <c r="H4980">
        <v>1</v>
      </c>
      <c r="I4980" t="str">
        <f>IF(A4980=A4979,I4979&amp;CHAR(10)&amp;"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81" spans="1:9" x14ac:dyDescent="0.25">
      <c r="A4981" t="s">
        <v>5727</v>
      </c>
      <c r="B4981">
        <v>53565668</v>
      </c>
      <c r="C4981" t="s">
        <v>16</v>
      </c>
      <c r="D4981" t="str">
        <f>IF(Tabel_Forespørgsel_fra_Visma28[[#This Row],[SupProd]]=" "," "," - "&amp;Tabel_Forespørgsel_fra_Visma28[[#This Row],[SupProd]])</f>
        <v xml:space="preserve"> </v>
      </c>
      <c r="E4981" t="s">
        <v>16</v>
      </c>
      <c r="F4981" t="str">
        <f>IF(Tabel_Forespørgsel_fra_Visma28[[#This Row],[SupDescr]]=" "," "," - "&amp;Tabel_Forespørgsel_fra_Visma28[[#This Row],[SupDescr]])</f>
        <v xml:space="preserve"> </v>
      </c>
      <c r="G4981" t="s">
        <v>5435</v>
      </c>
      <c r="H4981">
        <v>1</v>
      </c>
      <c r="I4981" t="str">
        <f>IF(A4981=A4980,I4980&amp;CHAR(10)&amp;"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82" spans="1:9" x14ac:dyDescent="0.25">
      <c r="A4982" t="s">
        <v>2921</v>
      </c>
      <c r="B4982">
        <v>75180019</v>
      </c>
      <c r="C4982" t="s">
        <v>16</v>
      </c>
      <c r="D4982" t="str">
        <f>IF(Tabel_Forespørgsel_fra_Visma28[[#This Row],[SupProd]]=" "," "," - "&amp;Tabel_Forespørgsel_fra_Visma28[[#This Row],[SupProd]])</f>
        <v xml:space="preserve"> </v>
      </c>
      <c r="E4982" t="s">
        <v>16</v>
      </c>
      <c r="F4982" t="str">
        <f>IF(Tabel_Forespørgsel_fra_Visma28[[#This Row],[SupDescr]]=" "," "," - "&amp;Tabel_Forespørgsel_fra_Visma28[[#This Row],[SupDescr]])</f>
        <v xml:space="preserve"> </v>
      </c>
      <c r="G4982" t="s">
        <v>2430</v>
      </c>
      <c r="H4982">
        <v>1</v>
      </c>
      <c r="I4982" t="str">
        <f>IF(A4982=A4981,I4981&amp;CHAR(10)&amp;"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83" spans="1:9" x14ac:dyDescent="0.25">
      <c r="A4983" t="s">
        <v>3864</v>
      </c>
      <c r="B4983">
        <v>86228644</v>
      </c>
      <c r="C4983" t="s">
        <v>16</v>
      </c>
      <c r="D4983" t="str">
        <f>IF(Tabel_Forespørgsel_fra_Visma28[[#This Row],[SupProd]]=" "," "," - "&amp;Tabel_Forespørgsel_fra_Visma28[[#This Row],[SupProd]])</f>
        <v xml:space="preserve"> </v>
      </c>
      <c r="E4983" t="s">
        <v>16</v>
      </c>
      <c r="F4983" t="str">
        <f>IF(Tabel_Forespørgsel_fra_Visma28[[#This Row],[SupDescr]]=" "," "," - "&amp;Tabel_Forespørgsel_fra_Visma28[[#This Row],[SupDescr]])</f>
        <v xml:space="preserve"> </v>
      </c>
      <c r="G4983" t="s">
        <v>2440</v>
      </c>
      <c r="H4983">
        <v>1</v>
      </c>
      <c r="I4983" t="str">
        <f>IF(A4983=A4982,I4982&amp;CHAR(10)&amp;"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984" spans="1:9" x14ac:dyDescent="0.25">
      <c r="A4984" t="s">
        <v>3865</v>
      </c>
      <c r="B4984">
        <v>86228644</v>
      </c>
      <c r="C4984" t="s">
        <v>16</v>
      </c>
      <c r="D4984" t="str">
        <f>IF(Tabel_Forespørgsel_fra_Visma28[[#This Row],[SupProd]]=" "," "," - "&amp;Tabel_Forespørgsel_fra_Visma28[[#This Row],[SupProd]])</f>
        <v xml:space="preserve"> </v>
      </c>
      <c r="E4984" t="s">
        <v>16</v>
      </c>
      <c r="F4984" t="str">
        <f>IF(Tabel_Forespørgsel_fra_Visma28[[#This Row],[SupDescr]]=" "," "," - "&amp;Tabel_Forespørgsel_fra_Visma28[[#This Row],[SupDescr]])</f>
        <v xml:space="preserve"> </v>
      </c>
      <c r="G4984" t="s">
        <v>2440</v>
      </c>
      <c r="H4984">
        <v>1</v>
      </c>
      <c r="I4984" t="str">
        <f>IF(A4984=A4983,I4983&amp;CHAR(10)&amp;"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985" spans="1:9" x14ac:dyDescent="0.25">
      <c r="A4985" t="s">
        <v>2922</v>
      </c>
      <c r="B4985">
        <v>75180019</v>
      </c>
      <c r="C4985" t="s">
        <v>16</v>
      </c>
      <c r="D4985" t="str">
        <f>IF(Tabel_Forespørgsel_fra_Visma28[[#This Row],[SupProd]]=" "," "," - "&amp;Tabel_Forespørgsel_fra_Visma28[[#This Row],[SupProd]])</f>
        <v xml:space="preserve"> </v>
      </c>
      <c r="E4985" t="s">
        <v>16</v>
      </c>
      <c r="F4985" t="str">
        <f>IF(Tabel_Forespørgsel_fra_Visma28[[#This Row],[SupDescr]]=" "," "," - "&amp;Tabel_Forespørgsel_fra_Visma28[[#This Row],[SupDescr]])</f>
        <v xml:space="preserve"> </v>
      </c>
      <c r="G4985" t="s">
        <v>2430</v>
      </c>
      <c r="H4985">
        <v>1</v>
      </c>
      <c r="I4985" t="str">
        <f>IF(A4985=A4984,I4984&amp;CHAR(10)&amp;"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86" spans="1:9" x14ac:dyDescent="0.25">
      <c r="A4986" t="s">
        <v>3604</v>
      </c>
      <c r="B4986">
        <v>53565668</v>
      </c>
      <c r="C4986" t="s">
        <v>16</v>
      </c>
      <c r="D4986" t="str">
        <f>IF(Tabel_Forespørgsel_fra_Visma28[[#This Row],[SupProd]]=" "," "," - "&amp;Tabel_Forespørgsel_fra_Visma28[[#This Row],[SupProd]])</f>
        <v xml:space="preserve"> </v>
      </c>
      <c r="E4986" t="s">
        <v>16</v>
      </c>
      <c r="F4986" t="str">
        <f>IF(Tabel_Forespørgsel_fra_Visma28[[#This Row],[SupDescr]]=" "," "," - "&amp;Tabel_Forespørgsel_fra_Visma28[[#This Row],[SupDescr]])</f>
        <v xml:space="preserve"> </v>
      </c>
      <c r="G4986" t="s">
        <v>5435</v>
      </c>
      <c r="H4986">
        <v>1</v>
      </c>
      <c r="I4986" t="str">
        <f>IF(A4986=A4985,I4985&amp;CHAR(10)&amp;"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87" spans="1:9" x14ac:dyDescent="0.25">
      <c r="A4987" t="s">
        <v>2911</v>
      </c>
      <c r="B4987">
        <v>75180019</v>
      </c>
      <c r="C4987" t="s">
        <v>16</v>
      </c>
      <c r="D4987" t="str">
        <f>IF(Tabel_Forespørgsel_fra_Visma28[[#This Row],[SupProd]]=" "," "," - "&amp;Tabel_Forespørgsel_fra_Visma28[[#This Row],[SupProd]])</f>
        <v xml:space="preserve"> </v>
      </c>
      <c r="E4987" t="s">
        <v>16</v>
      </c>
      <c r="F4987" t="str">
        <f>IF(Tabel_Forespørgsel_fra_Visma28[[#This Row],[SupDescr]]=" "," "," - "&amp;Tabel_Forespørgsel_fra_Visma28[[#This Row],[SupDescr]])</f>
        <v xml:space="preserve"> </v>
      </c>
      <c r="G4987" t="s">
        <v>2430</v>
      </c>
      <c r="H4987">
        <v>1</v>
      </c>
      <c r="I4987" t="str">
        <f>IF(A4987=A4986,I4986&amp;CHAR(10)&amp;"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88" spans="1:9" x14ac:dyDescent="0.25">
      <c r="A4988" t="s">
        <v>2912</v>
      </c>
      <c r="B4988">
        <v>75180019</v>
      </c>
      <c r="C4988" t="s">
        <v>16</v>
      </c>
      <c r="D4988" t="str">
        <f>IF(Tabel_Forespørgsel_fra_Visma28[[#This Row],[SupProd]]=" "," "," - "&amp;Tabel_Forespørgsel_fra_Visma28[[#This Row],[SupProd]])</f>
        <v xml:space="preserve"> </v>
      </c>
      <c r="E4988" t="s">
        <v>16</v>
      </c>
      <c r="F4988" t="str">
        <f>IF(Tabel_Forespørgsel_fra_Visma28[[#This Row],[SupDescr]]=" "," "," - "&amp;Tabel_Forespørgsel_fra_Visma28[[#This Row],[SupDescr]])</f>
        <v xml:space="preserve"> </v>
      </c>
      <c r="G4988" t="s">
        <v>2430</v>
      </c>
      <c r="H4988">
        <v>1</v>
      </c>
      <c r="I4988" t="str">
        <f>IF(A4988=A4987,I4987&amp;CHAR(10)&amp;"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89" spans="1:9" x14ac:dyDescent="0.25">
      <c r="A4989" t="s">
        <v>2913</v>
      </c>
      <c r="B4989">
        <v>75180019</v>
      </c>
      <c r="C4989" t="s">
        <v>16</v>
      </c>
      <c r="D4989" t="str">
        <f>IF(Tabel_Forespørgsel_fra_Visma28[[#This Row],[SupProd]]=" "," "," - "&amp;Tabel_Forespørgsel_fra_Visma28[[#This Row],[SupProd]])</f>
        <v xml:space="preserve"> </v>
      </c>
      <c r="E4989" t="s">
        <v>16</v>
      </c>
      <c r="F4989" t="str">
        <f>IF(Tabel_Forespørgsel_fra_Visma28[[#This Row],[SupDescr]]=" "," "," - "&amp;Tabel_Forespørgsel_fra_Visma28[[#This Row],[SupDescr]])</f>
        <v xml:space="preserve"> </v>
      </c>
      <c r="G4989" t="s">
        <v>2430</v>
      </c>
      <c r="H4989">
        <v>1</v>
      </c>
      <c r="I4989" t="str">
        <f>IF(A4989=A4988,I4988&amp;CHAR(10)&amp;"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0" spans="1:9" x14ac:dyDescent="0.25">
      <c r="A4990" t="s">
        <v>2914</v>
      </c>
      <c r="B4990">
        <v>75180019</v>
      </c>
      <c r="C4990" t="s">
        <v>16</v>
      </c>
      <c r="D4990" t="str">
        <f>IF(Tabel_Forespørgsel_fra_Visma28[[#This Row],[SupProd]]=" "," "," - "&amp;Tabel_Forespørgsel_fra_Visma28[[#This Row],[SupProd]])</f>
        <v xml:space="preserve"> </v>
      </c>
      <c r="E4990" t="s">
        <v>16</v>
      </c>
      <c r="F4990" t="str">
        <f>IF(Tabel_Forespørgsel_fra_Visma28[[#This Row],[SupDescr]]=" "," "," - "&amp;Tabel_Forespørgsel_fra_Visma28[[#This Row],[SupDescr]])</f>
        <v xml:space="preserve"> </v>
      </c>
      <c r="G4990" t="s">
        <v>2430</v>
      </c>
      <c r="H4990">
        <v>1</v>
      </c>
      <c r="I4990" t="str">
        <f>IF(A4990=A4989,I4989&amp;CHAR(10)&amp;"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1" spans="1:9" x14ac:dyDescent="0.25">
      <c r="A4991" t="s">
        <v>2915</v>
      </c>
      <c r="B4991">
        <v>75180019</v>
      </c>
      <c r="C4991" t="s">
        <v>16</v>
      </c>
      <c r="D4991" t="str">
        <f>IF(Tabel_Forespørgsel_fra_Visma28[[#This Row],[SupProd]]=" "," "," - "&amp;Tabel_Forespørgsel_fra_Visma28[[#This Row],[SupProd]])</f>
        <v xml:space="preserve"> </v>
      </c>
      <c r="E4991" t="s">
        <v>16</v>
      </c>
      <c r="F4991" t="str">
        <f>IF(Tabel_Forespørgsel_fra_Visma28[[#This Row],[SupDescr]]=" "," "," - "&amp;Tabel_Forespørgsel_fra_Visma28[[#This Row],[SupDescr]])</f>
        <v xml:space="preserve"> </v>
      </c>
      <c r="G4991" t="s">
        <v>2430</v>
      </c>
      <c r="H4991">
        <v>1</v>
      </c>
      <c r="I4991" t="str">
        <f>IF(A4991=A4990,I4990&amp;CHAR(10)&amp;"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2" spans="1:9" x14ac:dyDescent="0.25">
      <c r="A4992" t="s">
        <v>2916</v>
      </c>
      <c r="B4992">
        <v>75180019</v>
      </c>
      <c r="C4992" t="s">
        <v>16</v>
      </c>
      <c r="D4992" t="str">
        <f>IF(Tabel_Forespørgsel_fra_Visma28[[#This Row],[SupProd]]=" "," "," - "&amp;Tabel_Forespørgsel_fra_Visma28[[#This Row],[SupProd]])</f>
        <v xml:space="preserve"> </v>
      </c>
      <c r="E4992" t="s">
        <v>16</v>
      </c>
      <c r="F4992" t="str">
        <f>IF(Tabel_Forespørgsel_fra_Visma28[[#This Row],[SupDescr]]=" "," "," - "&amp;Tabel_Forespørgsel_fra_Visma28[[#This Row],[SupDescr]])</f>
        <v xml:space="preserve"> </v>
      </c>
      <c r="G4992" t="s">
        <v>2430</v>
      </c>
      <c r="H4992">
        <v>1</v>
      </c>
      <c r="I4992" t="str">
        <f>IF(A4992=A4991,I4991&amp;CHAR(10)&amp;"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3" spans="1:9" x14ac:dyDescent="0.25">
      <c r="A4993" t="s">
        <v>2782</v>
      </c>
      <c r="B4993">
        <v>75180019</v>
      </c>
      <c r="C4993" t="s">
        <v>16</v>
      </c>
      <c r="D4993" t="str">
        <f>IF(Tabel_Forespørgsel_fra_Visma28[[#This Row],[SupProd]]=" "," "," - "&amp;Tabel_Forespørgsel_fra_Visma28[[#This Row],[SupProd]])</f>
        <v xml:space="preserve"> </v>
      </c>
      <c r="E4993" t="s">
        <v>16</v>
      </c>
      <c r="F4993" t="str">
        <f>IF(Tabel_Forespørgsel_fra_Visma28[[#This Row],[SupDescr]]=" "," "," - "&amp;Tabel_Forespørgsel_fra_Visma28[[#This Row],[SupDescr]])</f>
        <v xml:space="preserve"> </v>
      </c>
      <c r="G4993" t="s">
        <v>2430</v>
      </c>
      <c r="H4993">
        <v>1</v>
      </c>
      <c r="I4993" t="str">
        <f>IF(A4993=A4992,I4992&amp;CHAR(10)&amp;"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4" spans="1:9" x14ac:dyDescent="0.25">
      <c r="A4994" t="s">
        <v>2905</v>
      </c>
      <c r="B4994">
        <v>75180019</v>
      </c>
      <c r="C4994" t="s">
        <v>16</v>
      </c>
      <c r="D4994" t="str">
        <f>IF(Tabel_Forespørgsel_fra_Visma28[[#This Row],[SupProd]]=" "," "," - "&amp;Tabel_Forespørgsel_fra_Visma28[[#This Row],[SupProd]])</f>
        <v xml:space="preserve"> </v>
      </c>
      <c r="E4994" t="s">
        <v>16</v>
      </c>
      <c r="F4994" t="str">
        <f>IF(Tabel_Forespørgsel_fra_Visma28[[#This Row],[SupDescr]]=" "," "," - "&amp;Tabel_Forespørgsel_fra_Visma28[[#This Row],[SupDescr]])</f>
        <v xml:space="preserve"> </v>
      </c>
      <c r="G4994" t="s">
        <v>2430</v>
      </c>
      <c r="H4994">
        <v>1</v>
      </c>
      <c r="I4994" t="str">
        <f>IF(A4994=A4993,I4993&amp;CHAR(10)&amp;"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5" spans="1:9" x14ac:dyDescent="0.25">
      <c r="A4995" t="s">
        <v>3492</v>
      </c>
      <c r="B4995">
        <v>75421677</v>
      </c>
      <c r="C4995" t="s">
        <v>16</v>
      </c>
      <c r="D4995" t="str">
        <f>IF(Tabel_Forespørgsel_fra_Visma28[[#This Row],[SupProd]]=" "," "," - "&amp;Tabel_Forespørgsel_fra_Visma28[[#This Row],[SupProd]])</f>
        <v xml:space="preserve"> </v>
      </c>
      <c r="E4995" t="s">
        <v>16</v>
      </c>
      <c r="F4995" t="str">
        <f>IF(Tabel_Forespørgsel_fra_Visma28[[#This Row],[SupDescr]]=" "," "," - "&amp;Tabel_Forespørgsel_fra_Visma28[[#This Row],[SupDescr]])</f>
        <v xml:space="preserve"> </v>
      </c>
      <c r="G4995" t="s">
        <v>3368</v>
      </c>
      <c r="H4995">
        <v>1</v>
      </c>
      <c r="I4995" t="str">
        <f>IF(A4995=A4994,I4994&amp;CHAR(10)&amp;"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96" spans="1:9" x14ac:dyDescent="0.25">
      <c r="A4996" t="s">
        <v>3493</v>
      </c>
      <c r="B4996">
        <v>75421677</v>
      </c>
      <c r="C4996" t="s">
        <v>16</v>
      </c>
      <c r="D4996" t="str">
        <f>IF(Tabel_Forespørgsel_fra_Visma28[[#This Row],[SupProd]]=" "," "," - "&amp;Tabel_Forespørgsel_fra_Visma28[[#This Row],[SupProd]])</f>
        <v xml:space="preserve"> </v>
      </c>
      <c r="E4996" t="s">
        <v>16</v>
      </c>
      <c r="F4996" t="str">
        <f>IF(Tabel_Forespørgsel_fra_Visma28[[#This Row],[SupDescr]]=" "," "," - "&amp;Tabel_Forespørgsel_fra_Visma28[[#This Row],[SupDescr]])</f>
        <v xml:space="preserve"> </v>
      </c>
      <c r="G4996" t="s">
        <v>3368</v>
      </c>
      <c r="H4996">
        <v>1</v>
      </c>
      <c r="I4996" t="str">
        <f>IF(A4996=A4995,I4995&amp;CHAR(10)&amp;"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97" spans="1:9" x14ac:dyDescent="0.25">
      <c r="A4997" t="s">
        <v>2906</v>
      </c>
      <c r="B4997">
        <v>75180019</v>
      </c>
      <c r="C4997" t="s">
        <v>16</v>
      </c>
      <c r="D4997" t="str">
        <f>IF(Tabel_Forespørgsel_fra_Visma28[[#This Row],[SupProd]]=" "," "," - "&amp;Tabel_Forespørgsel_fra_Visma28[[#This Row],[SupProd]])</f>
        <v xml:space="preserve"> </v>
      </c>
      <c r="E4997" t="s">
        <v>16</v>
      </c>
      <c r="F4997" t="str">
        <f>IF(Tabel_Forespørgsel_fra_Visma28[[#This Row],[SupDescr]]=" "," "," - "&amp;Tabel_Forespørgsel_fra_Visma28[[#This Row],[SupDescr]])</f>
        <v xml:space="preserve"> </v>
      </c>
      <c r="G4997" t="s">
        <v>2430</v>
      </c>
      <c r="H4997">
        <v>1</v>
      </c>
      <c r="I4997" t="str">
        <f>IF(A4997=A4996,I4996&amp;CHAR(10)&amp;"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8" spans="1:9" x14ac:dyDescent="0.25">
      <c r="A4998" t="s">
        <v>3705</v>
      </c>
      <c r="B4998">
        <v>53565668</v>
      </c>
      <c r="C4998" t="s">
        <v>16</v>
      </c>
      <c r="D4998" t="str">
        <f>IF(Tabel_Forespørgsel_fra_Visma28[[#This Row],[SupProd]]=" "," "," - "&amp;Tabel_Forespørgsel_fra_Visma28[[#This Row],[SupProd]])</f>
        <v xml:space="preserve"> </v>
      </c>
      <c r="E4998" t="s">
        <v>16</v>
      </c>
      <c r="F4998" t="str">
        <f>IF(Tabel_Forespørgsel_fra_Visma28[[#This Row],[SupDescr]]=" "," "," - "&amp;Tabel_Forespørgsel_fra_Visma28[[#This Row],[SupDescr]])</f>
        <v xml:space="preserve"> </v>
      </c>
      <c r="G4998" t="s">
        <v>5435</v>
      </c>
      <c r="H4998">
        <v>1</v>
      </c>
      <c r="I4998" t="str">
        <f>IF(A4998=A4997,I4997&amp;CHAR(10)&amp;"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99" spans="1:9" x14ac:dyDescent="0.25">
      <c r="A4999" t="s">
        <v>3706</v>
      </c>
      <c r="B4999">
        <v>53565668</v>
      </c>
      <c r="C4999" t="s">
        <v>16</v>
      </c>
      <c r="D4999" t="str">
        <f>IF(Tabel_Forespørgsel_fra_Visma28[[#This Row],[SupProd]]=" "," "," - "&amp;Tabel_Forespørgsel_fra_Visma28[[#This Row],[SupProd]])</f>
        <v xml:space="preserve"> </v>
      </c>
      <c r="E4999" t="s">
        <v>16</v>
      </c>
      <c r="F4999" t="str">
        <f>IF(Tabel_Forespørgsel_fra_Visma28[[#This Row],[SupDescr]]=" "," "," - "&amp;Tabel_Forespørgsel_fra_Visma28[[#This Row],[SupDescr]])</f>
        <v xml:space="preserve"> </v>
      </c>
      <c r="G4999" t="s">
        <v>5435</v>
      </c>
      <c r="H4999">
        <v>1</v>
      </c>
      <c r="I4999" t="str">
        <f>IF(A4999=A4998,I4998&amp;CHAR(10)&amp;"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00" spans="1:9" x14ac:dyDescent="0.25">
      <c r="A5000" t="s">
        <v>2896</v>
      </c>
      <c r="B5000">
        <v>75180019</v>
      </c>
      <c r="C5000" t="s">
        <v>16</v>
      </c>
      <c r="D5000" t="str">
        <f>IF(Tabel_Forespørgsel_fra_Visma28[[#This Row],[SupProd]]=" "," "," - "&amp;Tabel_Forespørgsel_fra_Visma28[[#This Row],[SupProd]])</f>
        <v xml:space="preserve"> </v>
      </c>
      <c r="E5000" t="s">
        <v>16</v>
      </c>
      <c r="F5000" t="str">
        <f>IF(Tabel_Forespørgsel_fra_Visma28[[#This Row],[SupDescr]]=" "," "," - "&amp;Tabel_Forespørgsel_fra_Visma28[[#This Row],[SupDescr]])</f>
        <v xml:space="preserve"> </v>
      </c>
      <c r="G5000" t="s">
        <v>2430</v>
      </c>
      <c r="H5000">
        <v>1</v>
      </c>
      <c r="I5000" t="str">
        <f>IF(A5000=A4999,I4999&amp;CHAR(10)&amp;"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1" spans="1:9" x14ac:dyDescent="0.25">
      <c r="A5001" t="s">
        <v>2897</v>
      </c>
      <c r="B5001">
        <v>75180019</v>
      </c>
      <c r="C5001" t="s">
        <v>16</v>
      </c>
      <c r="D5001" t="str">
        <f>IF(Tabel_Forespørgsel_fra_Visma28[[#This Row],[SupProd]]=" "," "," - "&amp;Tabel_Forespørgsel_fra_Visma28[[#This Row],[SupProd]])</f>
        <v xml:space="preserve"> </v>
      </c>
      <c r="E5001" t="s">
        <v>16</v>
      </c>
      <c r="F5001" t="str">
        <f>IF(Tabel_Forespørgsel_fra_Visma28[[#This Row],[SupDescr]]=" "," "," - "&amp;Tabel_Forespørgsel_fra_Visma28[[#This Row],[SupDescr]])</f>
        <v xml:space="preserve"> </v>
      </c>
      <c r="G5001" t="s">
        <v>2430</v>
      </c>
      <c r="H5001">
        <v>1</v>
      </c>
      <c r="I5001" t="str">
        <f>IF(A5001=A5000,I5000&amp;CHAR(10)&amp;"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2" spans="1:9" x14ac:dyDescent="0.25">
      <c r="A5002" t="s">
        <v>2898</v>
      </c>
      <c r="B5002">
        <v>75180019</v>
      </c>
      <c r="C5002" t="s">
        <v>16</v>
      </c>
      <c r="D5002" t="str">
        <f>IF(Tabel_Forespørgsel_fra_Visma28[[#This Row],[SupProd]]=" "," "," - "&amp;Tabel_Forespørgsel_fra_Visma28[[#This Row],[SupProd]])</f>
        <v xml:space="preserve"> </v>
      </c>
      <c r="E5002" t="s">
        <v>16</v>
      </c>
      <c r="F5002" t="str">
        <f>IF(Tabel_Forespørgsel_fra_Visma28[[#This Row],[SupDescr]]=" "," "," - "&amp;Tabel_Forespørgsel_fra_Visma28[[#This Row],[SupDescr]])</f>
        <v xml:space="preserve"> </v>
      </c>
      <c r="G5002" t="s">
        <v>2430</v>
      </c>
      <c r="H5002">
        <v>1</v>
      </c>
      <c r="I5002" t="str">
        <f>IF(A5002=A5001,I5001&amp;CHAR(10)&amp;"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3" spans="1:9" x14ac:dyDescent="0.25">
      <c r="A5003" t="s">
        <v>2887</v>
      </c>
      <c r="B5003">
        <v>75180019</v>
      </c>
      <c r="C5003" t="s">
        <v>16</v>
      </c>
      <c r="D5003" t="str">
        <f>IF(Tabel_Forespørgsel_fra_Visma28[[#This Row],[SupProd]]=" "," "," - "&amp;Tabel_Forespørgsel_fra_Visma28[[#This Row],[SupProd]])</f>
        <v xml:space="preserve"> </v>
      </c>
      <c r="E5003" t="s">
        <v>16</v>
      </c>
      <c r="F5003" t="str">
        <f>IF(Tabel_Forespørgsel_fra_Visma28[[#This Row],[SupDescr]]=" "," "," - "&amp;Tabel_Forespørgsel_fra_Visma28[[#This Row],[SupDescr]])</f>
        <v xml:space="preserve"> </v>
      </c>
      <c r="G5003" t="s">
        <v>2430</v>
      </c>
      <c r="H5003">
        <v>1</v>
      </c>
      <c r="I5003" t="str">
        <f>IF(A5003=A5002,I5002&amp;CHAR(10)&amp;"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4" spans="1:9" x14ac:dyDescent="0.25">
      <c r="A5004" t="s">
        <v>2888</v>
      </c>
      <c r="B5004">
        <v>75180019</v>
      </c>
      <c r="C5004" t="s">
        <v>16</v>
      </c>
      <c r="D5004" t="str">
        <f>IF(Tabel_Forespørgsel_fra_Visma28[[#This Row],[SupProd]]=" "," "," - "&amp;Tabel_Forespørgsel_fra_Visma28[[#This Row],[SupProd]])</f>
        <v xml:space="preserve"> </v>
      </c>
      <c r="E5004" t="s">
        <v>16</v>
      </c>
      <c r="F5004" t="str">
        <f>IF(Tabel_Forespørgsel_fra_Visma28[[#This Row],[SupDescr]]=" "," "," - "&amp;Tabel_Forespørgsel_fra_Visma28[[#This Row],[SupDescr]])</f>
        <v xml:space="preserve"> </v>
      </c>
      <c r="G5004" t="s">
        <v>2430</v>
      </c>
      <c r="H5004">
        <v>1</v>
      </c>
      <c r="I5004" t="str">
        <f>IF(A5004=A5003,I5003&amp;CHAR(10)&amp;"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5" spans="1:9" x14ac:dyDescent="0.25">
      <c r="A5005" t="s">
        <v>2889</v>
      </c>
      <c r="B5005">
        <v>75180019</v>
      </c>
      <c r="C5005" t="s">
        <v>16</v>
      </c>
      <c r="D5005" t="str">
        <f>IF(Tabel_Forespørgsel_fra_Visma28[[#This Row],[SupProd]]=" "," "," - "&amp;Tabel_Forespørgsel_fra_Visma28[[#This Row],[SupProd]])</f>
        <v xml:space="preserve"> </v>
      </c>
      <c r="E5005" t="s">
        <v>16</v>
      </c>
      <c r="F5005" t="str">
        <f>IF(Tabel_Forespørgsel_fra_Visma28[[#This Row],[SupDescr]]=" "," "," - "&amp;Tabel_Forespørgsel_fra_Visma28[[#This Row],[SupDescr]])</f>
        <v xml:space="preserve"> </v>
      </c>
      <c r="G5005" t="s">
        <v>2430</v>
      </c>
      <c r="H5005">
        <v>1</v>
      </c>
      <c r="I5005" t="str">
        <f>IF(A5005=A5004,I5004&amp;CHAR(10)&amp;"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6" spans="1:9" x14ac:dyDescent="0.25">
      <c r="A5006" t="s">
        <v>2907</v>
      </c>
      <c r="B5006">
        <v>75180019</v>
      </c>
      <c r="C5006" t="s">
        <v>16</v>
      </c>
      <c r="D5006" t="str">
        <f>IF(Tabel_Forespørgsel_fra_Visma28[[#This Row],[SupProd]]=" "," "," - "&amp;Tabel_Forespørgsel_fra_Visma28[[#This Row],[SupProd]])</f>
        <v xml:space="preserve"> </v>
      </c>
      <c r="E5006" t="s">
        <v>16</v>
      </c>
      <c r="F5006" t="str">
        <f>IF(Tabel_Forespørgsel_fra_Visma28[[#This Row],[SupDescr]]=" "," "," - "&amp;Tabel_Forespørgsel_fra_Visma28[[#This Row],[SupDescr]])</f>
        <v xml:space="preserve"> </v>
      </c>
      <c r="G5006" t="s">
        <v>2430</v>
      </c>
      <c r="H5006">
        <v>1</v>
      </c>
      <c r="I5006" t="str">
        <f>IF(A5006=A5005,I5005&amp;CHAR(10)&amp;"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7" spans="1:9" x14ac:dyDescent="0.25">
      <c r="A5007" t="s">
        <v>3707</v>
      </c>
      <c r="B5007">
        <v>53565668</v>
      </c>
      <c r="C5007" t="s">
        <v>16</v>
      </c>
      <c r="D5007" t="str">
        <f>IF(Tabel_Forespørgsel_fra_Visma28[[#This Row],[SupProd]]=" "," "," - "&amp;Tabel_Forespørgsel_fra_Visma28[[#This Row],[SupProd]])</f>
        <v xml:space="preserve"> </v>
      </c>
      <c r="E5007" t="s">
        <v>16</v>
      </c>
      <c r="F5007" t="str">
        <f>IF(Tabel_Forespørgsel_fra_Visma28[[#This Row],[SupDescr]]=" "," "," - "&amp;Tabel_Forespørgsel_fra_Visma28[[#This Row],[SupDescr]])</f>
        <v xml:space="preserve"> </v>
      </c>
      <c r="G5007" t="s">
        <v>5435</v>
      </c>
      <c r="H5007">
        <v>1</v>
      </c>
      <c r="I5007" t="str">
        <f>IF(A5007=A5006,I5006&amp;CHAR(10)&amp;"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08" spans="1:9" x14ac:dyDescent="0.25">
      <c r="A5008" t="s">
        <v>3708</v>
      </c>
      <c r="B5008">
        <v>53565668</v>
      </c>
      <c r="C5008" t="s">
        <v>16</v>
      </c>
      <c r="D5008" t="str">
        <f>IF(Tabel_Forespørgsel_fra_Visma28[[#This Row],[SupProd]]=" "," "," - "&amp;Tabel_Forespørgsel_fra_Visma28[[#This Row],[SupProd]])</f>
        <v xml:space="preserve"> </v>
      </c>
      <c r="E5008" t="s">
        <v>16</v>
      </c>
      <c r="F5008" t="str">
        <f>IF(Tabel_Forespørgsel_fra_Visma28[[#This Row],[SupDescr]]=" "," "," - "&amp;Tabel_Forespørgsel_fra_Visma28[[#This Row],[SupDescr]])</f>
        <v xml:space="preserve"> </v>
      </c>
      <c r="G5008" t="s">
        <v>5435</v>
      </c>
      <c r="H5008">
        <v>1</v>
      </c>
      <c r="I5008" t="str">
        <f>IF(A5008=A5007,I5007&amp;CHAR(10)&amp;"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09" spans="1:9" x14ac:dyDescent="0.25">
      <c r="A5009" t="s">
        <v>2908</v>
      </c>
      <c r="B5009">
        <v>75180019</v>
      </c>
      <c r="C5009" t="s">
        <v>16</v>
      </c>
      <c r="D5009" t="str">
        <f>IF(Tabel_Forespørgsel_fra_Visma28[[#This Row],[SupProd]]=" "," "," - "&amp;Tabel_Forespørgsel_fra_Visma28[[#This Row],[SupProd]])</f>
        <v xml:space="preserve"> </v>
      </c>
      <c r="E5009" t="s">
        <v>16</v>
      </c>
      <c r="F5009" t="str">
        <f>IF(Tabel_Forespørgsel_fra_Visma28[[#This Row],[SupDescr]]=" "," "," - "&amp;Tabel_Forespørgsel_fra_Visma28[[#This Row],[SupDescr]])</f>
        <v xml:space="preserve"> </v>
      </c>
      <c r="G5009" t="s">
        <v>2430</v>
      </c>
      <c r="H5009">
        <v>1</v>
      </c>
      <c r="I5009" t="str">
        <f>IF(A5009=A5008,I5008&amp;CHAR(10)&amp;"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0" spans="1:9" x14ac:dyDescent="0.25">
      <c r="A5010" t="s">
        <v>2909</v>
      </c>
      <c r="B5010">
        <v>75180019</v>
      </c>
      <c r="C5010" t="s">
        <v>16</v>
      </c>
      <c r="D5010" t="str">
        <f>IF(Tabel_Forespørgsel_fra_Visma28[[#This Row],[SupProd]]=" "," "," - "&amp;Tabel_Forespørgsel_fra_Visma28[[#This Row],[SupProd]])</f>
        <v xml:space="preserve"> </v>
      </c>
      <c r="E5010" t="s">
        <v>16</v>
      </c>
      <c r="F5010" t="str">
        <f>IF(Tabel_Forespørgsel_fra_Visma28[[#This Row],[SupDescr]]=" "," "," - "&amp;Tabel_Forespørgsel_fra_Visma28[[#This Row],[SupDescr]])</f>
        <v xml:space="preserve"> </v>
      </c>
      <c r="G5010" t="s">
        <v>2430</v>
      </c>
      <c r="H5010">
        <v>1</v>
      </c>
      <c r="I5010" t="str">
        <f>IF(A5010=A5009,I5009&amp;CHAR(10)&amp;"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1" spans="1:9" x14ac:dyDescent="0.25">
      <c r="A5011" t="s">
        <v>2910</v>
      </c>
      <c r="B5011">
        <v>75180019</v>
      </c>
      <c r="C5011" t="s">
        <v>16</v>
      </c>
      <c r="D5011" t="str">
        <f>IF(Tabel_Forespørgsel_fra_Visma28[[#This Row],[SupProd]]=" "," "," - "&amp;Tabel_Forespørgsel_fra_Visma28[[#This Row],[SupProd]])</f>
        <v xml:space="preserve"> </v>
      </c>
      <c r="E5011" t="s">
        <v>16</v>
      </c>
      <c r="F5011" t="str">
        <f>IF(Tabel_Forespørgsel_fra_Visma28[[#This Row],[SupDescr]]=" "," "," - "&amp;Tabel_Forespørgsel_fra_Visma28[[#This Row],[SupDescr]])</f>
        <v xml:space="preserve"> </v>
      </c>
      <c r="G5011" t="s">
        <v>2430</v>
      </c>
      <c r="H5011">
        <v>1</v>
      </c>
      <c r="I5011" t="str">
        <f>IF(A5011=A5010,I5010&amp;CHAR(10)&amp;"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2" spans="1:9" x14ac:dyDescent="0.25">
      <c r="A5012" t="s">
        <v>2899</v>
      </c>
      <c r="B5012">
        <v>75180019</v>
      </c>
      <c r="C5012" t="s">
        <v>16</v>
      </c>
      <c r="D5012" t="str">
        <f>IF(Tabel_Forespørgsel_fra_Visma28[[#This Row],[SupProd]]=" "," "," - "&amp;Tabel_Forespørgsel_fra_Visma28[[#This Row],[SupProd]])</f>
        <v xml:space="preserve"> </v>
      </c>
      <c r="E5012" t="s">
        <v>16</v>
      </c>
      <c r="F5012" t="str">
        <f>IF(Tabel_Forespørgsel_fra_Visma28[[#This Row],[SupDescr]]=" "," "," - "&amp;Tabel_Forespørgsel_fra_Visma28[[#This Row],[SupDescr]])</f>
        <v xml:space="preserve"> </v>
      </c>
      <c r="G5012" t="s">
        <v>2430</v>
      </c>
      <c r="H5012">
        <v>1</v>
      </c>
      <c r="I5012" t="str">
        <f>IF(A5012=A5011,I5011&amp;CHAR(10)&amp;"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3" spans="1:9" x14ac:dyDescent="0.25">
      <c r="A5013" t="s">
        <v>3494</v>
      </c>
      <c r="B5013">
        <v>75421677</v>
      </c>
      <c r="C5013" t="s">
        <v>16</v>
      </c>
      <c r="D5013" t="str">
        <f>IF(Tabel_Forespørgsel_fra_Visma28[[#This Row],[SupProd]]=" "," "," - "&amp;Tabel_Forespørgsel_fra_Visma28[[#This Row],[SupProd]])</f>
        <v xml:space="preserve"> </v>
      </c>
      <c r="E5013" t="s">
        <v>16</v>
      </c>
      <c r="F5013" t="str">
        <f>IF(Tabel_Forespørgsel_fra_Visma28[[#This Row],[SupDescr]]=" "," "," - "&amp;Tabel_Forespørgsel_fra_Visma28[[#This Row],[SupDescr]])</f>
        <v xml:space="preserve"> </v>
      </c>
      <c r="G5013" t="s">
        <v>3368</v>
      </c>
      <c r="H5013">
        <v>1</v>
      </c>
      <c r="I5013" t="str">
        <f>IF(A5013=A5012,I5012&amp;CHAR(10)&amp;"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14" spans="1:9" x14ac:dyDescent="0.25">
      <c r="A5014" t="s">
        <v>3495</v>
      </c>
      <c r="B5014">
        <v>75421677</v>
      </c>
      <c r="C5014" t="s">
        <v>16</v>
      </c>
      <c r="D5014" t="str">
        <f>IF(Tabel_Forespørgsel_fra_Visma28[[#This Row],[SupProd]]=" "," "," - "&amp;Tabel_Forespørgsel_fra_Visma28[[#This Row],[SupProd]])</f>
        <v xml:space="preserve"> </v>
      </c>
      <c r="E5014" t="s">
        <v>16</v>
      </c>
      <c r="F5014" t="str">
        <f>IF(Tabel_Forespørgsel_fra_Visma28[[#This Row],[SupDescr]]=" "," "," - "&amp;Tabel_Forespørgsel_fra_Visma28[[#This Row],[SupDescr]])</f>
        <v xml:space="preserve"> </v>
      </c>
      <c r="G5014" t="s">
        <v>3368</v>
      </c>
      <c r="H5014">
        <v>1</v>
      </c>
      <c r="I5014" t="str">
        <f>IF(A5014=A5013,I5013&amp;CHAR(10)&amp;"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15" spans="1:9" x14ac:dyDescent="0.25">
      <c r="A5015" t="s">
        <v>2900</v>
      </c>
      <c r="B5015">
        <v>75180019</v>
      </c>
      <c r="C5015" t="s">
        <v>16</v>
      </c>
      <c r="D5015" t="str">
        <f>IF(Tabel_Forespørgsel_fra_Visma28[[#This Row],[SupProd]]=" "," "," - "&amp;Tabel_Forespørgsel_fra_Visma28[[#This Row],[SupProd]])</f>
        <v xml:space="preserve"> </v>
      </c>
      <c r="E5015" t="s">
        <v>16</v>
      </c>
      <c r="F5015" t="str">
        <f>IF(Tabel_Forespørgsel_fra_Visma28[[#This Row],[SupDescr]]=" "," "," - "&amp;Tabel_Forespørgsel_fra_Visma28[[#This Row],[SupDescr]])</f>
        <v xml:space="preserve"> </v>
      </c>
      <c r="G5015" t="s">
        <v>2430</v>
      </c>
      <c r="H5015">
        <v>1</v>
      </c>
      <c r="I5015" t="str">
        <f>IF(A5015=A5014,I5014&amp;CHAR(10)&amp;"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6" spans="1:9" x14ac:dyDescent="0.25">
      <c r="A5016" t="s">
        <v>3496</v>
      </c>
      <c r="B5016">
        <v>75421677</v>
      </c>
      <c r="C5016" t="s">
        <v>16</v>
      </c>
      <c r="D5016" t="str">
        <f>IF(Tabel_Forespørgsel_fra_Visma28[[#This Row],[SupProd]]=" "," "," - "&amp;Tabel_Forespørgsel_fra_Visma28[[#This Row],[SupProd]])</f>
        <v xml:space="preserve"> </v>
      </c>
      <c r="E5016" t="s">
        <v>16</v>
      </c>
      <c r="F5016" t="str">
        <f>IF(Tabel_Forespørgsel_fra_Visma28[[#This Row],[SupDescr]]=" "," "," - "&amp;Tabel_Forespørgsel_fra_Visma28[[#This Row],[SupDescr]])</f>
        <v xml:space="preserve"> </v>
      </c>
      <c r="G5016" t="s">
        <v>3368</v>
      </c>
      <c r="H5016">
        <v>1</v>
      </c>
      <c r="I5016" t="str">
        <f>IF(A5016=A5015,I5015&amp;CHAR(10)&amp;"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17" spans="1:9" x14ac:dyDescent="0.25">
      <c r="A5017" t="s">
        <v>2901</v>
      </c>
      <c r="B5017">
        <v>75180019</v>
      </c>
      <c r="C5017" t="s">
        <v>16</v>
      </c>
      <c r="D5017" t="str">
        <f>IF(Tabel_Forespørgsel_fra_Visma28[[#This Row],[SupProd]]=" "," "," - "&amp;Tabel_Forespørgsel_fra_Visma28[[#This Row],[SupProd]])</f>
        <v xml:space="preserve"> </v>
      </c>
      <c r="E5017" t="s">
        <v>16</v>
      </c>
      <c r="F5017" t="str">
        <f>IF(Tabel_Forespørgsel_fra_Visma28[[#This Row],[SupDescr]]=" "," "," - "&amp;Tabel_Forespørgsel_fra_Visma28[[#This Row],[SupDescr]])</f>
        <v xml:space="preserve"> </v>
      </c>
      <c r="G5017" t="s">
        <v>2430</v>
      </c>
      <c r="H5017">
        <v>1</v>
      </c>
      <c r="I5017" t="str">
        <f>IF(A5017=A5016,I5016&amp;CHAR(10)&amp;"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8" spans="1:9" x14ac:dyDescent="0.25">
      <c r="A5018" t="s">
        <v>3497</v>
      </c>
      <c r="B5018">
        <v>75421677</v>
      </c>
      <c r="C5018" t="s">
        <v>16</v>
      </c>
      <c r="D5018" t="str">
        <f>IF(Tabel_Forespørgsel_fra_Visma28[[#This Row],[SupProd]]=" "," "," - "&amp;Tabel_Forespørgsel_fra_Visma28[[#This Row],[SupProd]])</f>
        <v xml:space="preserve"> </v>
      </c>
      <c r="E5018" t="s">
        <v>16</v>
      </c>
      <c r="F5018" t="str">
        <f>IF(Tabel_Forespørgsel_fra_Visma28[[#This Row],[SupDescr]]=" "," "," - "&amp;Tabel_Forespørgsel_fra_Visma28[[#This Row],[SupDescr]])</f>
        <v xml:space="preserve"> </v>
      </c>
      <c r="G5018" t="s">
        <v>3368</v>
      </c>
      <c r="H5018">
        <v>1</v>
      </c>
      <c r="I5018" t="str">
        <f>IF(A5018=A5017,I5017&amp;CHAR(10)&amp;"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19" spans="1:9" x14ac:dyDescent="0.25">
      <c r="A5019" t="s">
        <v>2902</v>
      </c>
      <c r="B5019">
        <v>75180019</v>
      </c>
      <c r="C5019" t="s">
        <v>16</v>
      </c>
      <c r="D5019" t="str">
        <f>IF(Tabel_Forespørgsel_fra_Visma28[[#This Row],[SupProd]]=" "," "," - "&amp;Tabel_Forespørgsel_fra_Visma28[[#This Row],[SupProd]])</f>
        <v xml:space="preserve"> </v>
      </c>
      <c r="E5019" t="s">
        <v>16</v>
      </c>
      <c r="F5019" t="str">
        <f>IF(Tabel_Forespørgsel_fra_Visma28[[#This Row],[SupDescr]]=" "," "," - "&amp;Tabel_Forespørgsel_fra_Visma28[[#This Row],[SupDescr]])</f>
        <v xml:space="preserve"> </v>
      </c>
      <c r="G5019" t="s">
        <v>2430</v>
      </c>
      <c r="H5019">
        <v>1</v>
      </c>
      <c r="I5019" t="str">
        <f>IF(A5019=A5018,I5018&amp;CHAR(10)&amp;"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0" spans="1:9" x14ac:dyDescent="0.25">
      <c r="A5020" t="s">
        <v>2903</v>
      </c>
      <c r="B5020">
        <v>75180019</v>
      </c>
      <c r="C5020" t="s">
        <v>16</v>
      </c>
      <c r="D5020" t="str">
        <f>IF(Tabel_Forespørgsel_fra_Visma28[[#This Row],[SupProd]]=" "," "," - "&amp;Tabel_Forespørgsel_fra_Visma28[[#This Row],[SupProd]])</f>
        <v xml:space="preserve"> </v>
      </c>
      <c r="E5020" t="s">
        <v>16</v>
      </c>
      <c r="F5020" t="str">
        <f>IF(Tabel_Forespørgsel_fra_Visma28[[#This Row],[SupDescr]]=" "," "," - "&amp;Tabel_Forespørgsel_fra_Visma28[[#This Row],[SupDescr]])</f>
        <v xml:space="preserve"> </v>
      </c>
      <c r="G5020" t="s">
        <v>2430</v>
      </c>
      <c r="H5020">
        <v>1</v>
      </c>
      <c r="I5020" t="str">
        <f>IF(A5020=A5019,I5019&amp;CHAR(10)&amp;"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1" spans="1:9" x14ac:dyDescent="0.25">
      <c r="A5021" t="s">
        <v>2880</v>
      </c>
      <c r="B5021">
        <v>75180019</v>
      </c>
      <c r="C5021" t="s">
        <v>16</v>
      </c>
      <c r="D5021" t="str">
        <f>IF(Tabel_Forespørgsel_fra_Visma28[[#This Row],[SupProd]]=" "," "," - "&amp;Tabel_Forespørgsel_fra_Visma28[[#This Row],[SupProd]])</f>
        <v xml:space="preserve"> </v>
      </c>
      <c r="E5021" t="s">
        <v>16</v>
      </c>
      <c r="F5021" t="str">
        <f>IF(Tabel_Forespørgsel_fra_Visma28[[#This Row],[SupDescr]]=" "," "," - "&amp;Tabel_Forespørgsel_fra_Visma28[[#This Row],[SupDescr]])</f>
        <v xml:space="preserve"> </v>
      </c>
      <c r="G5021" t="s">
        <v>2430</v>
      </c>
      <c r="H5021">
        <v>1</v>
      </c>
      <c r="I5021" t="str">
        <f>IF(A5021=A5020,I5020&amp;CHAR(10)&amp;"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2" spans="1:9" x14ac:dyDescent="0.25">
      <c r="A5022" t="s">
        <v>2873</v>
      </c>
      <c r="B5022">
        <v>75180019</v>
      </c>
      <c r="C5022" t="s">
        <v>16</v>
      </c>
      <c r="D5022" t="str">
        <f>IF(Tabel_Forespørgsel_fra_Visma28[[#This Row],[SupProd]]=" "," "," - "&amp;Tabel_Forespørgsel_fra_Visma28[[#This Row],[SupProd]])</f>
        <v xml:space="preserve"> </v>
      </c>
      <c r="E5022" t="s">
        <v>16</v>
      </c>
      <c r="F5022" t="str">
        <f>IF(Tabel_Forespørgsel_fra_Visma28[[#This Row],[SupDescr]]=" "," "," - "&amp;Tabel_Forespørgsel_fra_Visma28[[#This Row],[SupDescr]])</f>
        <v xml:space="preserve"> </v>
      </c>
      <c r="G5022" t="s">
        <v>2430</v>
      </c>
      <c r="H5022">
        <v>1</v>
      </c>
      <c r="I5022" t="str">
        <f>IF(A5022=A5021,I5021&amp;CHAR(10)&amp;"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3" spans="1:9" x14ac:dyDescent="0.25">
      <c r="A5023" t="s">
        <v>2869</v>
      </c>
      <c r="B5023">
        <v>75180019</v>
      </c>
      <c r="C5023" t="s">
        <v>16</v>
      </c>
      <c r="D5023" t="str">
        <f>IF(Tabel_Forespørgsel_fra_Visma28[[#This Row],[SupProd]]=" "," "," - "&amp;Tabel_Forespørgsel_fra_Visma28[[#This Row],[SupProd]])</f>
        <v xml:space="preserve"> </v>
      </c>
      <c r="E5023" t="s">
        <v>16</v>
      </c>
      <c r="F5023" t="str">
        <f>IF(Tabel_Forespørgsel_fra_Visma28[[#This Row],[SupDescr]]=" "," "," - "&amp;Tabel_Forespørgsel_fra_Visma28[[#This Row],[SupDescr]])</f>
        <v xml:space="preserve"> </v>
      </c>
      <c r="G5023" t="s">
        <v>2430</v>
      </c>
      <c r="H5023">
        <v>1</v>
      </c>
      <c r="I5023" t="str">
        <f>IF(A5023=A5022,I5022&amp;CHAR(10)&amp;"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4" spans="1:9" x14ac:dyDescent="0.25">
      <c r="A5024" t="s">
        <v>2870</v>
      </c>
      <c r="B5024">
        <v>75180019</v>
      </c>
      <c r="C5024" t="s">
        <v>16</v>
      </c>
      <c r="D5024" t="str">
        <f>IF(Tabel_Forespørgsel_fra_Visma28[[#This Row],[SupProd]]=" "," "," - "&amp;Tabel_Forespørgsel_fra_Visma28[[#This Row],[SupProd]])</f>
        <v xml:space="preserve"> </v>
      </c>
      <c r="E5024" t="s">
        <v>16</v>
      </c>
      <c r="F5024" t="str">
        <f>IF(Tabel_Forespørgsel_fra_Visma28[[#This Row],[SupDescr]]=" "," "," - "&amp;Tabel_Forespørgsel_fra_Visma28[[#This Row],[SupDescr]])</f>
        <v xml:space="preserve"> </v>
      </c>
      <c r="G5024" t="s">
        <v>2430</v>
      </c>
      <c r="H5024">
        <v>1</v>
      </c>
      <c r="I5024" t="str">
        <f>IF(A5024=A5023,I5023&amp;CHAR(10)&amp;"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5" spans="1:9" x14ac:dyDescent="0.25">
      <c r="A5025" t="s">
        <v>2832</v>
      </c>
      <c r="B5025">
        <v>75180019</v>
      </c>
      <c r="C5025" t="s">
        <v>16</v>
      </c>
      <c r="D5025" t="str">
        <f>IF(Tabel_Forespørgsel_fra_Visma28[[#This Row],[SupProd]]=" "," "," - "&amp;Tabel_Forespørgsel_fra_Visma28[[#This Row],[SupProd]])</f>
        <v xml:space="preserve"> </v>
      </c>
      <c r="E5025" t="s">
        <v>16</v>
      </c>
      <c r="F5025" t="str">
        <f>IF(Tabel_Forespørgsel_fra_Visma28[[#This Row],[SupDescr]]=" "," "," - "&amp;Tabel_Forespørgsel_fra_Visma28[[#This Row],[SupDescr]])</f>
        <v xml:space="preserve"> </v>
      </c>
      <c r="G5025" t="s">
        <v>2430</v>
      </c>
      <c r="H5025">
        <v>1</v>
      </c>
      <c r="I5025" t="str">
        <f>IF(A5025=A5024,I5024&amp;CHAR(10)&amp;"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6" spans="1:9" x14ac:dyDescent="0.25">
      <c r="A5026" t="s">
        <v>2904</v>
      </c>
      <c r="B5026">
        <v>75180019</v>
      </c>
      <c r="C5026" t="s">
        <v>16</v>
      </c>
      <c r="D5026" t="str">
        <f>IF(Tabel_Forespørgsel_fra_Visma28[[#This Row],[SupProd]]=" "," "," - "&amp;Tabel_Forespørgsel_fra_Visma28[[#This Row],[SupProd]])</f>
        <v xml:space="preserve"> </v>
      </c>
      <c r="E5026" t="s">
        <v>16</v>
      </c>
      <c r="F5026" t="str">
        <f>IF(Tabel_Forespørgsel_fra_Visma28[[#This Row],[SupDescr]]=" "," "," - "&amp;Tabel_Forespørgsel_fra_Visma28[[#This Row],[SupDescr]])</f>
        <v xml:space="preserve"> </v>
      </c>
      <c r="G5026" t="s">
        <v>2430</v>
      </c>
      <c r="H5026">
        <v>1</v>
      </c>
      <c r="I5026" t="str">
        <f>IF(A5026=A5025,I5025&amp;CHAR(10)&amp;"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7" spans="1:9" x14ac:dyDescent="0.25">
      <c r="A5027" t="s">
        <v>2893</v>
      </c>
      <c r="B5027">
        <v>75180019</v>
      </c>
      <c r="C5027" t="s">
        <v>16</v>
      </c>
      <c r="D5027" t="str">
        <f>IF(Tabel_Forespørgsel_fra_Visma28[[#This Row],[SupProd]]=" "," "," - "&amp;Tabel_Forespørgsel_fra_Visma28[[#This Row],[SupProd]])</f>
        <v xml:space="preserve"> </v>
      </c>
      <c r="E5027" t="s">
        <v>16</v>
      </c>
      <c r="F5027" t="str">
        <f>IF(Tabel_Forespørgsel_fra_Visma28[[#This Row],[SupDescr]]=" "," "," - "&amp;Tabel_Forespørgsel_fra_Visma28[[#This Row],[SupDescr]])</f>
        <v xml:space="preserve"> </v>
      </c>
      <c r="G5027" t="s">
        <v>2430</v>
      </c>
      <c r="H5027">
        <v>1</v>
      </c>
      <c r="I5027" t="str">
        <f>IF(A5027=A5026,I5026&amp;CHAR(10)&amp;"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8" spans="1:9" x14ac:dyDescent="0.25">
      <c r="A5028" t="s">
        <v>2866</v>
      </c>
      <c r="B5028">
        <v>75180019</v>
      </c>
      <c r="C5028" t="s">
        <v>16</v>
      </c>
      <c r="D5028" t="str">
        <f>IF(Tabel_Forespørgsel_fra_Visma28[[#This Row],[SupProd]]=" "," "," - "&amp;Tabel_Forespørgsel_fra_Visma28[[#This Row],[SupProd]])</f>
        <v xml:space="preserve"> </v>
      </c>
      <c r="E5028" t="s">
        <v>16</v>
      </c>
      <c r="F5028" t="str">
        <f>IF(Tabel_Forespørgsel_fra_Visma28[[#This Row],[SupDescr]]=" "," "," - "&amp;Tabel_Forespørgsel_fra_Visma28[[#This Row],[SupDescr]])</f>
        <v xml:space="preserve"> </v>
      </c>
      <c r="G5028" t="s">
        <v>2430</v>
      </c>
      <c r="H5028">
        <v>1</v>
      </c>
      <c r="I5028" t="str">
        <f>IF(A5028=A5027,I5027&amp;CHAR(10)&amp;"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9" spans="1:9" x14ac:dyDescent="0.25">
      <c r="A5029" t="s">
        <v>2867</v>
      </c>
      <c r="B5029">
        <v>75180019</v>
      </c>
      <c r="C5029" t="s">
        <v>16</v>
      </c>
      <c r="D5029" t="str">
        <f>IF(Tabel_Forespørgsel_fra_Visma28[[#This Row],[SupProd]]=" "," "," - "&amp;Tabel_Forespørgsel_fra_Visma28[[#This Row],[SupProd]])</f>
        <v xml:space="preserve"> </v>
      </c>
      <c r="E5029" t="s">
        <v>16</v>
      </c>
      <c r="F5029" t="str">
        <f>IF(Tabel_Forespørgsel_fra_Visma28[[#This Row],[SupDescr]]=" "," "," - "&amp;Tabel_Forespørgsel_fra_Visma28[[#This Row],[SupDescr]])</f>
        <v xml:space="preserve"> </v>
      </c>
      <c r="G5029" t="s">
        <v>2430</v>
      </c>
      <c r="H5029">
        <v>1</v>
      </c>
      <c r="I5029" t="str">
        <f>IF(A5029=A5028,I5028&amp;CHAR(10)&amp;"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30" spans="1:9" x14ac:dyDescent="0.25">
      <c r="A5030" t="s">
        <v>2894</v>
      </c>
      <c r="B5030">
        <v>75180019</v>
      </c>
      <c r="C5030" t="s">
        <v>16</v>
      </c>
      <c r="D5030" t="str">
        <f>IF(Tabel_Forespørgsel_fra_Visma28[[#This Row],[SupProd]]=" "," "," - "&amp;Tabel_Forespørgsel_fra_Visma28[[#This Row],[SupProd]])</f>
        <v xml:space="preserve"> </v>
      </c>
      <c r="E5030" t="s">
        <v>16</v>
      </c>
      <c r="F5030" t="str">
        <f>IF(Tabel_Forespørgsel_fra_Visma28[[#This Row],[SupDescr]]=" "," "," - "&amp;Tabel_Forespørgsel_fra_Visma28[[#This Row],[SupDescr]])</f>
        <v xml:space="preserve"> </v>
      </c>
      <c r="G5030" t="s">
        <v>2430</v>
      </c>
      <c r="H5030">
        <v>1</v>
      </c>
      <c r="I5030" t="str">
        <f>IF(A5030=A5029,I5029&amp;CHAR(10)&amp;"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31" spans="1:9" x14ac:dyDescent="0.25">
      <c r="A5031" t="s">
        <v>3486</v>
      </c>
      <c r="B5031">
        <v>75421677</v>
      </c>
      <c r="C5031" t="s">
        <v>16</v>
      </c>
      <c r="D5031" t="str">
        <f>IF(Tabel_Forespørgsel_fra_Visma28[[#This Row],[SupProd]]=" "," "," - "&amp;Tabel_Forespørgsel_fra_Visma28[[#This Row],[SupProd]])</f>
        <v xml:space="preserve"> </v>
      </c>
      <c r="E5031" t="s">
        <v>16</v>
      </c>
      <c r="F5031" t="str">
        <f>IF(Tabel_Forespørgsel_fra_Visma28[[#This Row],[SupDescr]]=" "," "," - "&amp;Tabel_Forespørgsel_fra_Visma28[[#This Row],[SupDescr]])</f>
        <v xml:space="preserve"> </v>
      </c>
      <c r="G5031" t="s">
        <v>3368</v>
      </c>
      <c r="H5031">
        <v>1</v>
      </c>
      <c r="I5031" t="str">
        <f>IF(A5031=A5030,I5030&amp;CHAR(10)&amp;"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32" spans="1:9" x14ac:dyDescent="0.25">
      <c r="A5032" t="s">
        <v>3487</v>
      </c>
      <c r="B5032">
        <v>75421677</v>
      </c>
      <c r="C5032" t="s">
        <v>16</v>
      </c>
      <c r="D5032" t="str">
        <f>IF(Tabel_Forespørgsel_fra_Visma28[[#This Row],[SupProd]]=" "," "," - "&amp;Tabel_Forespørgsel_fra_Visma28[[#This Row],[SupProd]])</f>
        <v xml:space="preserve"> </v>
      </c>
      <c r="E5032" t="s">
        <v>16</v>
      </c>
      <c r="F5032" t="str">
        <f>IF(Tabel_Forespørgsel_fra_Visma28[[#This Row],[SupDescr]]=" "," "," - "&amp;Tabel_Forespørgsel_fra_Visma28[[#This Row],[SupDescr]])</f>
        <v xml:space="preserve"> </v>
      </c>
      <c r="G5032" t="s">
        <v>3368</v>
      </c>
      <c r="H5032">
        <v>1</v>
      </c>
      <c r="I5032" t="str">
        <f>IF(A5032=A5031,I5031&amp;CHAR(10)&amp;"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33" spans="1:9" x14ac:dyDescent="0.25">
      <c r="A5033" t="s">
        <v>2895</v>
      </c>
      <c r="B5033">
        <v>75180019</v>
      </c>
      <c r="C5033" t="s">
        <v>16</v>
      </c>
      <c r="D5033" t="str">
        <f>IF(Tabel_Forespørgsel_fra_Visma28[[#This Row],[SupProd]]=" "," "," - "&amp;Tabel_Forespørgsel_fra_Visma28[[#This Row],[SupProd]])</f>
        <v xml:space="preserve"> </v>
      </c>
      <c r="E5033" t="s">
        <v>16</v>
      </c>
      <c r="F5033" t="str">
        <f>IF(Tabel_Forespørgsel_fra_Visma28[[#This Row],[SupDescr]]=" "," "," - "&amp;Tabel_Forespørgsel_fra_Visma28[[#This Row],[SupDescr]])</f>
        <v xml:space="preserve"> </v>
      </c>
      <c r="G5033" t="s">
        <v>2430</v>
      </c>
      <c r="H5033">
        <v>1</v>
      </c>
      <c r="I5033" t="str">
        <f>IF(A5033=A5032,I5032&amp;CHAR(10)&amp;"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34" spans="1:9" x14ac:dyDescent="0.25">
      <c r="A5034" t="s">
        <v>3724</v>
      </c>
      <c r="B5034">
        <v>53565668</v>
      </c>
      <c r="C5034" t="s">
        <v>16</v>
      </c>
      <c r="D5034" t="str">
        <f>IF(Tabel_Forespørgsel_fra_Visma28[[#This Row],[SupProd]]=" "," "," - "&amp;Tabel_Forespørgsel_fra_Visma28[[#This Row],[SupProd]])</f>
        <v xml:space="preserve"> </v>
      </c>
      <c r="E5034" t="s">
        <v>16</v>
      </c>
      <c r="F5034" t="str">
        <f>IF(Tabel_Forespørgsel_fra_Visma28[[#This Row],[SupDescr]]=" "," "," - "&amp;Tabel_Forespørgsel_fra_Visma28[[#This Row],[SupDescr]])</f>
        <v xml:space="preserve"> </v>
      </c>
      <c r="G5034" t="s">
        <v>5435</v>
      </c>
      <c r="H5034">
        <v>1</v>
      </c>
      <c r="I5034" t="str">
        <f>IF(A5034=A5033,I5033&amp;CHAR(10)&amp;"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35" spans="1:9" x14ac:dyDescent="0.25">
      <c r="A5035" t="s">
        <v>3718</v>
      </c>
      <c r="B5035">
        <v>53565668</v>
      </c>
      <c r="C5035" t="s">
        <v>16</v>
      </c>
      <c r="D5035" t="str">
        <f>IF(Tabel_Forespørgsel_fra_Visma28[[#This Row],[SupProd]]=" "," "," - "&amp;Tabel_Forespørgsel_fra_Visma28[[#This Row],[SupProd]])</f>
        <v xml:space="preserve"> </v>
      </c>
      <c r="E5035" t="s">
        <v>16</v>
      </c>
      <c r="F5035" t="str">
        <f>IF(Tabel_Forespørgsel_fra_Visma28[[#This Row],[SupDescr]]=" "," "," - "&amp;Tabel_Forespørgsel_fra_Visma28[[#This Row],[SupDescr]])</f>
        <v xml:space="preserve"> </v>
      </c>
      <c r="G5035" t="s">
        <v>5435</v>
      </c>
      <c r="H5035">
        <v>1</v>
      </c>
      <c r="I5035" t="str">
        <f>IF(A5035=A5034,I5034&amp;CHAR(10)&amp;"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36" spans="1:9" x14ac:dyDescent="0.25">
      <c r="A5036" t="s">
        <v>3725</v>
      </c>
      <c r="B5036">
        <v>53565668</v>
      </c>
      <c r="C5036" t="s">
        <v>16</v>
      </c>
      <c r="D5036" t="str">
        <f>IF(Tabel_Forespørgsel_fra_Visma28[[#This Row],[SupProd]]=" "," "," - "&amp;Tabel_Forespørgsel_fra_Visma28[[#This Row],[SupProd]])</f>
        <v xml:space="preserve"> </v>
      </c>
      <c r="E5036" t="s">
        <v>16</v>
      </c>
      <c r="F5036" t="str">
        <f>IF(Tabel_Forespørgsel_fra_Visma28[[#This Row],[SupDescr]]=" "," "," - "&amp;Tabel_Forespørgsel_fra_Visma28[[#This Row],[SupDescr]])</f>
        <v xml:space="preserve"> </v>
      </c>
      <c r="G5036" t="s">
        <v>5435</v>
      </c>
      <c r="H5036">
        <v>1</v>
      </c>
      <c r="I5036" t="str">
        <f>IF(A5036=A5035,I5035&amp;CHAR(10)&amp;"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37" spans="1:9" x14ac:dyDescent="0.25">
      <c r="A5037" t="s">
        <v>2783</v>
      </c>
      <c r="B5037">
        <v>75180019</v>
      </c>
      <c r="C5037" t="s">
        <v>16</v>
      </c>
      <c r="D5037" t="str">
        <f>IF(Tabel_Forespørgsel_fra_Visma28[[#This Row],[SupProd]]=" "," "," - "&amp;Tabel_Forespørgsel_fra_Visma28[[#This Row],[SupProd]])</f>
        <v xml:space="preserve"> </v>
      </c>
      <c r="E5037" t="s">
        <v>16</v>
      </c>
      <c r="F5037" t="str">
        <f>IF(Tabel_Forespørgsel_fra_Visma28[[#This Row],[SupDescr]]=" "," "," - "&amp;Tabel_Forespørgsel_fra_Visma28[[#This Row],[SupDescr]])</f>
        <v xml:space="preserve"> </v>
      </c>
      <c r="G5037" t="s">
        <v>2430</v>
      </c>
      <c r="H5037">
        <v>1</v>
      </c>
      <c r="I5037" t="str">
        <f>IF(A5037=A5036,I5036&amp;CHAR(10)&amp;"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38" spans="1:9" x14ac:dyDescent="0.25">
      <c r="A5038" t="s">
        <v>2784</v>
      </c>
      <c r="B5038">
        <v>75180019</v>
      </c>
      <c r="C5038" t="s">
        <v>16</v>
      </c>
      <c r="D5038" t="str">
        <f>IF(Tabel_Forespørgsel_fra_Visma28[[#This Row],[SupProd]]=" "," "," - "&amp;Tabel_Forespørgsel_fra_Visma28[[#This Row],[SupProd]])</f>
        <v xml:space="preserve"> </v>
      </c>
      <c r="E5038" t="s">
        <v>16</v>
      </c>
      <c r="F5038" t="str">
        <f>IF(Tabel_Forespørgsel_fra_Visma28[[#This Row],[SupDescr]]=" "," "," - "&amp;Tabel_Forespørgsel_fra_Visma28[[#This Row],[SupDescr]])</f>
        <v xml:space="preserve"> </v>
      </c>
      <c r="G5038" t="s">
        <v>2430</v>
      </c>
      <c r="H5038">
        <v>1</v>
      </c>
      <c r="I5038" t="str">
        <f>IF(A5038=A5037,I5037&amp;CHAR(10)&amp;"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39" spans="1:9" x14ac:dyDescent="0.25">
      <c r="A5039" t="s">
        <v>2785</v>
      </c>
      <c r="B5039">
        <v>75180019</v>
      </c>
      <c r="C5039" t="s">
        <v>16</v>
      </c>
      <c r="D5039" t="str">
        <f>IF(Tabel_Forespørgsel_fra_Visma28[[#This Row],[SupProd]]=" "," "," - "&amp;Tabel_Forespørgsel_fra_Visma28[[#This Row],[SupProd]])</f>
        <v xml:space="preserve"> </v>
      </c>
      <c r="E5039" t="s">
        <v>16</v>
      </c>
      <c r="F5039" t="str">
        <f>IF(Tabel_Forespørgsel_fra_Visma28[[#This Row],[SupDescr]]=" "," "," - "&amp;Tabel_Forespørgsel_fra_Visma28[[#This Row],[SupDescr]])</f>
        <v xml:space="preserve"> </v>
      </c>
      <c r="G5039" t="s">
        <v>2430</v>
      </c>
      <c r="H5039">
        <v>1</v>
      </c>
      <c r="I5039" t="str">
        <f>IF(A5039=A5038,I5038&amp;CHAR(10)&amp;"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0" spans="1:9" x14ac:dyDescent="0.25">
      <c r="A5040" t="s">
        <v>2804</v>
      </c>
      <c r="B5040">
        <v>75180019</v>
      </c>
      <c r="C5040" t="s">
        <v>16</v>
      </c>
      <c r="D5040" t="str">
        <f>IF(Tabel_Forespørgsel_fra_Visma28[[#This Row],[SupProd]]=" "," "," - "&amp;Tabel_Forespørgsel_fra_Visma28[[#This Row],[SupProd]])</f>
        <v xml:space="preserve"> </v>
      </c>
      <c r="E5040" t="s">
        <v>16</v>
      </c>
      <c r="F5040" t="str">
        <f>IF(Tabel_Forespørgsel_fra_Visma28[[#This Row],[SupDescr]]=" "," "," - "&amp;Tabel_Forespørgsel_fra_Visma28[[#This Row],[SupDescr]])</f>
        <v xml:space="preserve"> </v>
      </c>
      <c r="G5040" t="s">
        <v>2430</v>
      </c>
      <c r="H5040">
        <v>1</v>
      </c>
      <c r="I5040" t="str">
        <f>IF(A5040=A5039,I5039&amp;CHAR(10)&amp;"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1" spans="1:9" x14ac:dyDescent="0.25">
      <c r="A5041" t="s">
        <v>2805</v>
      </c>
      <c r="B5041">
        <v>75826799</v>
      </c>
      <c r="C5041" t="s">
        <v>16</v>
      </c>
      <c r="D5041" t="str">
        <f>IF(Tabel_Forespørgsel_fra_Visma28[[#This Row],[SupProd]]=" "," "," - "&amp;Tabel_Forespørgsel_fra_Visma28[[#This Row],[SupProd]])</f>
        <v xml:space="preserve"> </v>
      </c>
      <c r="E5041" t="s">
        <v>16</v>
      </c>
      <c r="F5041" t="str">
        <f>IF(Tabel_Forespørgsel_fra_Visma28[[#This Row],[SupDescr]]=" "," "," - "&amp;Tabel_Forespørgsel_fra_Visma28[[#This Row],[SupDescr]])</f>
        <v xml:space="preserve"> </v>
      </c>
      <c r="G5041" t="s">
        <v>8231</v>
      </c>
      <c r="H5041">
        <v>1</v>
      </c>
      <c r="I5041" t="str">
        <f>IF(A5041=A5040,I5040&amp;CHAR(10)&amp;"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042" spans="1:9" x14ac:dyDescent="0.25">
      <c r="A5042" t="s">
        <v>2805</v>
      </c>
      <c r="B5042">
        <v>75180019</v>
      </c>
      <c r="C5042" t="s">
        <v>16</v>
      </c>
      <c r="D5042" t="str">
        <f>IF(Tabel_Forespørgsel_fra_Visma28[[#This Row],[SupProd]]=" "," "," - "&amp;Tabel_Forespørgsel_fra_Visma28[[#This Row],[SupProd]])</f>
        <v xml:space="preserve"> </v>
      </c>
      <c r="E5042" t="s">
        <v>16</v>
      </c>
      <c r="F5042" t="str">
        <f>IF(Tabel_Forespørgsel_fra_Visma28[[#This Row],[SupDescr]]=" "," "," - "&amp;Tabel_Forespørgsel_fra_Visma28[[#This Row],[SupDescr]])</f>
        <v xml:space="preserve"> </v>
      </c>
      <c r="G5042" t="s">
        <v>2430</v>
      </c>
      <c r="H5042">
        <v>2</v>
      </c>
      <c r="I5042" t="str">
        <f>IF(A5042=A5041,I5041&amp;CHAR(10)&amp;"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
  Galvano  </v>
      </c>
    </row>
    <row r="5043" spans="1:9" x14ac:dyDescent="0.25">
      <c r="A5043" t="s">
        <v>2815</v>
      </c>
      <c r="B5043">
        <v>75180019</v>
      </c>
      <c r="C5043" t="s">
        <v>16</v>
      </c>
      <c r="D5043" t="str">
        <f>IF(Tabel_Forespørgsel_fra_Visma28[[#This Row],[SupProd]]=" "," "," - "&amp;Tabel_Forespørgsel_fra_Visma28[[#This Row],[SupProd]])</f>
        <v xml:space="preserve"> </v>
      </c>
      <c r="E5043" t="s">
        <v>16</v>
      </c>
      <c r="F5043" t="str">
        <f>IF(Tabel_Forespørgsel_fra_Visma28[[#This Row],[SupDescr]]=" "," "," - "&amp;Tabel_Forespørgsel_fra_Visma28[[#This Row],[SupDescr]])</f>
        <v xml:space="preserve"> </v>
      </c>
      <c r="G5043" t="s">
        <v>2430</v>
      </c>
      <c r="H5043">
        <v>1</v>
      </c>
      <c r="I5043" t="str">
        <f>IF(A5043=A5042,I5042&amp;CHAR(10)&amp;"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4" spans="1:9" x14ac:dyDescent="0.25">
      <c r="A5044" t="s">
        <v>2774</v>
      </c>
      <c r="B5044">
        <v>75180019</v>
      </c>
      <c r="C5044" t="s">
        <v>16</v>
      </c>
      <c r="D5044" t="str">
        <f>IF(Tabel_Forespørgsel_fra_Visma28[[#This Row],[SupProd]]=" "," "," - "&amp;Tabel_Forespørgsel_fra_Visma28[[#This Row],[SupProd]])</f>
        <v xml:space="preserve"> </v>
      </c>
      <c r="E5044" t="s">
        <v>16</v>
      </c>
      <c r="F5044" t="str">
        <f>IF(Tabel_Forespørgsel_fra_Visma28[[#This Row],[SupDescr]]=" "," "," - "&amp;Tabel_Forespørgsel_fra_Visma28[[#This Row],[SupDescr]])</f>
        <v xml:space="preserve"> </v>
      </c>
      <c r="G5044" t="s">
        <v>2430</v>
      </c>
      <c r="H5044">
        <v>1</v>
      </c>
      <c r="I5044" t="str">
        <f>IF(A5044=A5043,I5043&amp;CHAR(10)&amp;"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5" spans="1:9" x14ac:dyDescent="0.25">
      <c r="A5045" t="s">
        <v>2775</v>
      </c>
      <c r="B5045">
        <v>75180019</v>
      </c>
      <c r="C5045" t="s">
        <v>16</v>
      </c>
      <c r="D5045" t="str">
        <f>IF(Tabel_Forespørgsel_fra_Visma28[[#This Row],[SupProd]]=" "," "," - "&amp;Tabel_Forespørgsel_fra_Visma28[[#This Row],[SupProd]])</f>
        <v xml:space="preserve"> </v>
      </c>
      <c r="E5045" t="s">
        <v>16</v>
      </c>
      <c r="F5045" t="str">
        <f>IF(Tabel_Forespørgsel_fra_Visma28[[#This Row],[SupDescr]]=" "," "," - "&amp;Tabel_Forespørgsel_fra_Visma28[[#This Row],[SupDescr]])</f>
        <v xml:space="preserve"> </v>
      </c>
      <c r="G5045" t="s">
        <v>2430</v>
      </c>
      <c r="H5045">
        <v>1</v>
      </c>
      <c r="I5045" t="str">
        <f>IF(A5045=A5044,I5044&amp;CHAR(10)&amp;"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6" spans="1:9" x14ac:dyDescent="0.25">
      <c r="A5046" t="s">
        <v>2776</v>
      </c>
      <c r="B5046">
        <v>75180019</v>
      </c>
      <c r="C5046" t="s">
        <v>16</v>
      </c>
      <c r="D5046" t="str">
        <f>IF(Tabel_Forespørgsel_fra_Visma28[[#This Row],[SupProd]]=" "," "," - "&amp;Tabel_Forespørgsel_fra_Visma28[[#This Row],[SupProd]])</f>
        <v xml:space="preserve"> </v>
      </c>
      <c r="E5046" t="s">
        <v>16</v>
      </c>
      <c r="F5046" t="str">
        <f>IF(Tabel_Forespørgsel_fra_Visma28[[#This Row],[SupDescr]]=" "," "," - "&amp;Tabel_Forespørgsel_fra_Visma28[[#This Row],[SupDescr]])</f>
        <v xml:space="preserve"> </v>
      </c>
      <c r="G5046" t="s">
        <v>2430</v>
      </c>
      <c r="H5046">
        <v>1</v>
      </c>
      <c r="I5046" t="str">
        <f>IF(A5046=A5045,I5045&amp;CHAR(10)&amp;"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7" spans="1:9" x14ac:dyDescent="0.25">
      <c r="A5047" t="s">
        <v>2777</v>
      </c>
      <c r="B5047">
        <v>75180019</v>
      </c>
      <c r="C5047" t="s">
        <v>16</v>
      </c>
      <c r="D5047" t="str">
        <f>IF(Tabel_Forespørgsel_fra_Visma28[[#This Row],[SupProd]]=" "," "," - "&amp;Tabel_Forespørgsel_fra_Visma28[[#This Row],[SupProd]])</f>
        <v xml:space="preserve"> </v>
      </c>
      <c r="E5047" t="s">
        <v>16</v>
      </c>
      <c r="F5047" t="str">
        <f>IF(Tabel_Forespørgsel_fra_Visma28[[#This Row],[SupDescr]]=" "," "," - "&amp;Tabel_Forespørgsel_fra_Visma28[[#This Row],[SupDescr]])</f>
        <v xml:space="preserve"> </v>
      </c>
      <c r="G5047" t="s">
        <v>2430</v>
      </c>
      <c r="H5047">
        <v>1</v>
      </c>
      <c r="I5047" t="str">
        <f>IF(A5047=A5046,I5046&amp;CHAR(10)&amp;"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8" spans="1:9" x14ac:dyDescent="0.25">
      <c r="A5048" t="s">
        <v>2778</v>
      </c>
      <c r="B5048">
        <v>75180019</v>
      </c>
      <c r="C5048" t="s">
        <v>16</v>
      </c>
      <c r="D5048" t="str">
        <f>IF(Tabel_Forespørgsel_fra_Visma28[[#This Row],[SupProd]]=" "," "," - "&amp;Tabel_Forespørgsel_fra_Visma28[[#This Row],[SupProd]])</f>
        <v xml:space="preserve"> </v>
      </c>
      <c r="E5048" t="s">
        <v>16</v>
      </c>
      <c r="F5048" t="str">
        <f>IF(Tabel_Forespørgsel_fra_Visma28[[#This Row],[SupDescr]]=" "," "," - "&amp;Tabel_Forespørgsel_fra_Visma28[[#This Row],[SupDescr]])</f>
        <v xml:space="preserve"> </v>
      </c>
      <c r="G5048" t="s">
        <v>2430</v>
      </c>
      <c r="H5048">
        <v>1</v>
      </c>
      <c r="I5048" t="str">
        <f>IF(A5048=A5047,I5047&amp;CHAR(10)&amp;"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9" spans="1:9" x14ac:dyDescent="0.25">
      <c r="A5049" t="s">
        <v>2779</v>
      </c>
      <c r="B5049">
        <v>75180019</v>
      </c>
      <c r="C5049" t="s">
        <v>16</v>
      </c>
      <c r="D5049" t="str">
        <f>IF(Tabel_Forespørgsel_fra_Visma28[[#This Row],[SupProd]]=" "," "," - "&amp;Tabel_Forespørgsel_fra_Visma28[[#This Row],[SupProd]])</f>
        <v xml:space="preserve"> </v>
      </c>
      <c r="E5049" t="s">
        <v>16</v>
      </c>
      <c r="F5049" t="str">
        <f>IF(Tabel_Forespørgsel_fra_Visma28[[#This Row],[SupDescr]]=" "," "," - "&amp;Tabel_Forespørgsel_fra_Visma28[[#This Row],[SupDescr]])</f>
        <v xml:space="preserve"> </v>
      </c>
      <c r="G5049" t="s">
        <v>2430</v>
      </c>
      <c r="H5049">
        <v>1</v>
      </c>
      <c r="I5049" t="str">
        <f>IF(A5049=A5048,I5048&amp;CHAR(10)&amp;"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0" spans="1:9" x14ac:dyDescent="0.25">
      <c r="A5050" t="s">
        <v>2874</v>
      </c>
      <c r="B5050">
        <v>75180019</v>
      </c>
      <c r="C5050" t="s">
        <v>16</v>
      </c>
      <c r="D5050" t="str">
        <f>IF(Tabel_Forespørgsel_fra_Visma28[[#This Row],[SupProd]]=" "," "," - "&amp;Tabel_Forespørgsel_fra_Visma28[[#This Row],[SupProd]])</f>
        <v xml:space="preserve"> </v>
      </c>
      <c r="E5050" t="s">
        <v>16</v>
      </c>
      <c r="F5050" t="str">
        <f>IF(Tabel_Forespørgsel_fra_Visma28[[#This Row],[SupDescr]]=" "," "," - "&amp;Tabel_Forespørgsel_fra_Visma28[[#This Row],[SupDescr]])</f>
        <v xml:space="preserve"> </v>
      </c>
      <c r="G5050" t="s">
        <v>2430</v>
      </c>
      <c r="H5050">
        <v>1</v>
      </c>
      <c r="I5050" t="str">
        <f>IF(A5050=A5049,I5049&amp;CHAR(10)&amp;"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1" spans="1:9" x14ac:dyDescent="0.25">
      <c r="A5051" t="s">
        <v>2768</v>
      </c>
      <c r="B5051">
        <v>75180019</v>
      </c>
      <c r="C5051" t="s">
        <v>16</v>
      </c>
      <c r="D5051" t="str">
        <f>IF(Tabel_Forespørgsel_fra_Visma28[[#This Row],[SupProd]]=" "," "," - "&amp;Tabel_Forespørgsel_fra_Visma28[[#This Row],[SupProd]])</f>
        <v xml:space="preserve"> </v>
      </c>
      <c r="E5051" t="s">
        <v>16</v>
      </c>
      <c r="F5051" t="str">
        <f>IF(Tabel_Forespørgsel_fra_Visma28[[#This Row],[SupDescr]]=" "," "," - "&amp;Tabel_Forespørgsel_fra_Visma28[[#This Row],[SupDescr]])</f>
        <v xml:space="preserve"> </v>
      </c>
      <c r="G5051" t="s">
        <v>2430</v>
      </c>
      <c r="H5051">
        <v>1</v>
      </c>
      <c r="I5051" t="str">
        <f>IF(A5051=A5050,I5050&amp;CHAR(10)&amp;"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2" spans="1:9" x14ac:dyDescent="0.25">
      <c r="A5052" t="s">
        <v>2811</v>
      </c>
      <c r="B5052">
        <v>75180019</v>
      </c>
      <c r="C5052" t="s">
        <v>16</v>
      </c>
      <c r="D5052" t="str">
        <f>IF(Tabel_Forespørgsel_fra_Visma28[[#This Row],[SupProd]]=" "," "," - "&amp;Tabel_Forespørgsel_fra_Visma28[[#This Row],[SupProd]])</f>
        <v xml:space="preserve"> </v>
      </c>
      <c r="E5052" t="s">
        <v>16</v>
      </c>
      <c r="F5052" t="str">
        <f>IF(Tabel_Forespørgsel_fra_Visma28[[#This Row],[SupDescr]]=" "," "," - "&amp;Tabel_Forespørgsel_fra_Visma28[[#This Row],[SupDescr]])</f>
        <v xml:space="preserve"> </v>
      </c>
      <c r="G5052" t="s">
        <v>2430</v>
      </c>
      <c r="H5052">
        <v>1</v>
      </c>
      <c r="I5052" t="str">
        <f>IF(A5052=A5051,I5051&amp;CHAR(10)&amp;"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3" spans="1:9" x14ac:dyDescent="0.25">
      <c r="A5053" t="s">
        <v>2769</v>
      </c>
      <c r="B5053">
        <v>75180019</v>
      </c>
      <c r="C5053" t="s">
        <v>16</v>
      </c>
      <c r="D5053" t="str">
        <f>IF(Tabel_Forespørgsel_fra_Visma28[[#This Row],[SupProd]]=" "," "," - "&amp;Tabel_Forespørgsel_fra_Visma28[[#This Row],[SupProd]])</f>
        <v xml:space="preserve"> </v>
      </c>
      <c r="E5053" t="s">
        <v>16</v>
      </c>
      <c r="F5053" t="str">
        <f>IF(Tabel_Forespørgsel_fra_Visma28[[#This Row],[SupDescr]]=" "," "," - "&amp;Tabel_Forespørgsel_fra_Visma28[[#This Row],[SupDescr]])</f>
        <v xml:space="preserve"> </v>
      </c>
      <c r="G5053" t="s">
        <v>2430</v>
      </c>
      <c r="H5053">
        <v>1</v>
      </c>
      <c r="I5053" t="str">
        <f>IF(A5053=A5052,I5052&amp;CHAR(10)&amp;"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4" spans="1:9" x14ac:dyDescent="0.25">
      <c r="A5054" t="s">
        <v>3421</v>
      </c>
      <c r="B5054">
        <v>75421677</v>
      </c>
      <c r="C5054" t="s">
        <v>16</v>
      </c>
      <c r="D5054" t="str">
        <f>IF(Tabel_Forespørgsel_fra_Visma28[[#This Row],[SupProd]]=" "," "," - "&amp;Tabel_Forespørgsel_fra_Visma28[[#This Row],[SupProd]])</f>
        <v xml:space="preserve"> </v>
      </c>
      <c r="E5054" t="s">
        <v>16</v>
      </c>
      <c r="F5054" t="str">
        <f>IF(Tabel_Forespørgsel_fra_Visma28[[#This Row],[SupDescr]]=" "," "," - "&amp;Tabel_Forespørgsel_fra_Visma28[[#This Row],[SupDescr]])</f>
        <v xml:space="preserve"> </v>
      </c>
      <c r="G5054" t="s">
        <v>3368</v>
      </c>
      <c r="H5054">
        <v>1</v>
      </c>
      <c r="I5054" t="str">
        <f>IF(A5054=A5053,I5053&amp;CHAR(10)&amp;"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55" spans="1:9" x14ac:dyDescent="0.25">
      <c r="A5055" t="s">
        <v>2808</v>
      </c>
      <c r="B5055">
        <v>75180019</v>
      </c>
      <c r="C5055" t="s">
        <v>16</v>
      </c>
      <c r="D5055" t="str">
        <f>IF(Tabel_Forespørgsel_fra_Visma28[[#This Row],[SupProd]]=" "," "," - "&amp;Tabel_Forespørgsel_fra_Visma28[[#This Row],[SupProd]])</f>
        <v xml:space="preserve"> </v>
      </c>
      <c r="E5055" t="s">
        <v>16</v>
      </c>
      <c r="F5055" t="str">
        <f>IF(Tabel_Forespørgsel_fra_Visma28[[#This Row],[SupDescr]]=" "," "," - "&amp;Tabel_Forespørgsel_fra_Visma28[[#This Row],[SupDescr]])</f>
        <v xml:space="preserve"> </v>
      </c>
      <c r="G5055" t="s">
        <v>2430</v>
      </c>
      <c r="H5055">
        <v>1</v>
      </c>
      <c r="I5055" t="str">
        <f>IF(A5055=A5054,I5054&amp;CHAR(10)&amp;"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6" spans="1:9" x14ac:dyDescent="0.25">
      <c r="A5056" t="s">
        <v>2863</v>
      </c>
      <c r="B5056">
        <v>75180019</v>
      </c>
      <c r="C5056" t="s">
        <v>16</v>
      </c>
      <c r="D5056" t="str">
        <f>IF(Tabel_Forespørgsel_fra_Visma28[[#This Row],[SupProd]]=" "," "," - "&amp;Tabel_Forespørgsel_fra_Visma28[[#This Row],[SupProd]])</f>
        <v xml:space="preserve"> </v>
      </c>
      <c r="E5056" t="s">
        <v>16</v>
      </c>
      <c r="F5056" t="str">
        <f>IF(Tabel_Forespørgsel_fra_Visma28[[#This Row],[SupDescr]]=" "," "," - "&amp;Tabel_Forespørgsel_fra_Visma28[[#This Row],[SupDescr]])</f>
        <v xml:space="preserve"> </v>
      </c>
      <c r="G5056" t="s">
        <v>2430</v>
      </c>
      <c r="H5056">
        <v>1</v>
      </c>
      <c r="I5056" t="str">
        <f>IF(A5056=A5055,I5055&amp;CHAR(10)&amp;"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7" spans="1:9" x14ac:dyDescent="0.25">
      <c r="A5057" t="s">
        <v>3626</v>
      </c>
      <c r="B5057">
        <v>53565668</v>
      </c>
      <c r="C5057" t="s">
        <v>16</v>
      </c>
      <c r="D5057" t="str">
        <f>IF(Tabel_Forespørgsel_fra_Visma28[[#This Row],[SupProd]]=" "," "," - "&amp;Tabel_Forespørgsel_fra_Visma28[[#This Row],[SupProd]])</f>
        <v xml:space="preserve"> </v>
      </c>
      <c r="E5057" t="s">
        <v>16</v>
      </c>
      <c r="F5057" t="str">
        <f>IF(Tabel_Forespørgsel_fra_Visma28[[#This Row],[SupDescr]]=" "," "," - "&amp;Tabel_Forespørgsel_fra_Visma28[[#This Row],[SupDescr]])</f>
        <v xml:space="preserve"> </v>
      </c>
      <c r="G5057" t="s">
        <v>5435</v>
      </c>
      <c r="H5057">
        <v>1</v>
      </c>
      <c r="I5057" t="str">
        <f>IF(A5057=A5056,I5056&amp;CHAR(10)&amp;"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58" spans="1:9" x14ac:dyDescent="0.25">
      <c r="A5058" t="s">
        <v>2799</v>
      </c>
      <c r="B5058">
        <v>75180019</v>
      </c>
      <c r="C5058" t="s">
        <v>16</v>
      </c>
      <c r="D5058" t="str">
        <f>IF(Tabel_Forespørgsel_fra_Visma28[[#This Row],[SupProd]]=" "," "," - "&amp;Tabel_Forespørgsel_fra_Visma28[[#This Row],[SupProd]])</f>
        <v xml:space="preserve"> </v>
      </c>
      <c r="E5058" t="s">
        <v>16</v>
      </c>
      <c r="F5058" t="str">
        <f>IF(Tabel_Forespørgsel_fra_Visma28[[#This Row],[SupDescr]]=" "," "," - "&amp;Tabel_Forespørgsel_fra_Visma28[[#This Row],[SupDescr]])</f>
        <v xml:space="preserve"> </v>
      </c>
      <c r="G5058" t="s">
        <v>2430</v>
      </c>
      <c r="H5058">
        <v>1</v>
      </c>
      <c r="I5058" t="str">
        <f>IF(A5058=A5057,I5057&amp;CHAR(10)&amp;"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9" spans="1:9" x14ac:dyDescent="0.25">
      <c r="A5059" t="s">
        <v>3616</v>
      </c>
      <c r="B5059">
        <v>53565668</v>
      </c>
      <c r="C5059" t="s">
        <v>16</v>
      </c>
      <c r="D5059" t="str">
        <f>IF(Tabel_Forespørgsel_fra_Visma28[[#This Row],[SupProd]]=" "," "," - "&amp;Tabel_Forespørgsel_fra_Visma28[[#This Row],[SupProd]])</f>
        <v xml:space="preserve"> </v>
      </c>
      <c r="E5059" t="s">
        <v>16</v>
      </c>
      <c r="F5059" t="str">
        <f>IF(Tabel_Forespørgsel_fra_Visma28[[#This Row],[SupDescr]]=" "," "," - "&amp;Tabel_Forespørgsel_fra_Visma28[[#This Row],[SupDescr]])</f>
        <v xml:space="preserve"> </v>
      </c>
      <c r="G5059" t="s">
        <v>5435</v>
      </c>
      <c r="H5059">
        <v>1</v>
      </c>
      <c r="I5059" t="str">
        <f>IF(A5059=A5058,I5058&amp;CHAR(10)&amp;"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60" spans="1:9" x14ac:dyDescent="0.25">
      <c r="A5060" t="s">
        <v>2827</v>
      </c>
      <c r="B5060">
        <v>75180019</v>
      </c>
      <c r="C5060" t="s">
        <v>16</v>
      </c>
      <c r="D5060" t="str">
        <f>IF(Tabel_Forespørgsel_fra_Visma28[[#This Row],[SupProd]]=" "," "," - "&amp;Tabel_Forespørgsel_fra_Visma28[[#This Row],[SupProd]])</f>
        <v xml:space="preserve"> </v>
      </c>
      <c r="E5060" t="s">
        <v>16</v>
      </c>
      <c r="F5060" t="str">
        <f>IF(Tabel_Forespørgsel_fra_Visma28[[#This Row],[SupDescr]]=" "," "," - "&amp;Tabel_Forespørgsel_fra_Visma28[[#This Row],[SupDescr]])</f>
        <v xml:space="preserve"> </v>
      </c>
      <c r="G5060" t="s">
        <v>2430</v>
      </c>
      <c r="H5060">
        <v>1</v>
      </c>
      <c r="I5060" t="str">
        <f>IF(A5060=A5059,I5059&amp;CHAR(10)&amp;"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1" spans="1:9" x14ac:dyDescent="0.25">
      <c r="A5061" t="s">
        <v>2828</v>
      </c>
      <c r="B5061">
        <v>75180019</v>
      </c>
      <c r="C5061" t="s">
        <v>16</v>
      </c>
      <c r="D5061" t="str">
        <f>IF(Tabel_Forespørgsel_fra_Visma28[[#This Row],[SupProd]]=" "," "," - "&amp;Tabel_Forespørgsel_fra_Visma28[[#This Row],[SupProd]])</f>
        <v xml:space="preserve"> </v>
      </c>
      <c r="E5061" t="s">
        <v>16</v>
      </c>
      <c r="F5061" t="str">
        <f>IF(Tabel_Forespørgsel_fra_Visma28[[#This Row],[SupDescr]]=" "," "," - "&amp;Tabel_Forespørgsel_fra_Visma28[[#This Row],[SupDescr]])</f>
        <v xml:space="preserve"> </v>
      </c>
      <c r="G5061" t="s">
        <v>2430</v>
      </c>
      <c r="H5061">
        <v>1</v>
      </c>
      <c r="I5061" t="str">
        <f>IF(A5061=A5060,I5060&amp;CHAR(10)&amp;"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2" spans="1:9" x14ac:dyDescent="0.25">
      <c r="A5062" t="s">
        <v>2829</v>
      </c>
      <c r="B5062">
        <v>75180019</v>
      </c>
      <c r="C5062" t="s">
        <v>16</v>
      </c>
      <c r="D5062" t="str">
        <f>IF(Tabel_Forespørgsel_fra_Visma28[[#This Row],[SupProd]]=" "," "," - "&amp;Tabel_Forespørgsel_fra_Visma28[[#This Row],[SupProd]])</f>
        <v xml:space="preserve"> </v>
      </c>
      <c r="E5062" t="s">
        <v>16</v>
      </c>
      <c r="F5062" t="str">
        <f>IF(Tabel_Forespørgsel_fra_Visma28[[#This Row],[SupDescr]]=" "," "," - "&amp;Tabel_Forespørgsel_fra_Visma28[[#This Row],[SupDescr]])</f>
        <v xml:space="preserve"> </v>
      </c>
      <c r="G5062" t="s">
        <v>2430</v>
      </c>
      <c r="H5062">
        <v>1</v>
      </c>
      <c r="I5062" t="str">
        <f>IF(A5062=A5061,I5061&amp;CHAR(10)&amp;"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3" spans="1:9" x14ac:dyDescent="0.25">
      <c r="A5063" t="s">
        <v>2830</v>
      </c>
      <c r="B5063">
        <v>75180019</v>
      </c>
      <c r="C5063" t="s">
        <v>16</v>
      </c>
      <c r="D5063" t="str">
        <f>IF(Tabel_Forespørgsel_fra_Visma28[[#This Row],[SupProd]]=" "," "," - "&amp;Tabel_Forespørgsel_fra_Visma28[[#This Row],[SupProd]])</f>
        <v xml:space="preserve"> </v>
      </c>
      <c r="E5063" t="s">
        <v>16</v>
      </c>
      <c r="F5063" t="str">
        <f>IF(Tabel_Forespørgsel_fra_Visma28[[#This Row],[SupDescr]]=" "," "," - "&amp;Tabel_Forespørgsel_fra_Visma28[[#This Row],[SupDescr]])</f>
        <v xml:space="preserve"> </v>
      </c>
      <c r="G5063" t="s">
        <v>2430</v>
      </c>
      <c r="H5063">
        <v>1</v>
      </c>
      <c r="I5063" t="str">
        <f>IF(A5063=A5062,I5062&amp;CHAR(10)&amp;"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4" spans="1:9" x14ac:dyDescent="0.25">
      <c r="A5064" t="s">
        <v>2831</v>
      </c>
      <c r="B5064">
        <v>75180019</v>
      </c>
      <c r="C5064" t="s">
        <v>16</v>
      </c>
      <c r="D5064" t="str">
        <f>IF(Tabel_Forespørgsel_fra_Visma28[[#This Row],[SupProd]]=" "," "," - "&amp;Tabel_Forespørgsel_fra_Visma28[[#This Row],[SupProd]])</f>
        <v xml:space="preserve"> </v>
      </c>
      <c r="E5064" t="s">
        <v>16</v>
      </c>
      <c r="F5064" t="str">
        <f>IF(Tabel_Forespørgsel_fra_Visma28[[#This Row],[SupDescr]]=" "," "," - "&amp;Tabel_Forespørgsel_fra_Visma28[[#This Row],[SupDescr]])</f>
        <v xml:space="preserve"> </v>
      </c>
      <c r="G5064" t="s">
        <v>2430</v>
      </c>
      <c r="H5064">
        <v>1</v>
      </c>
      <c r="I5064" t="str">
        <f>IF(A5064=A5063,I5063&amp;CHAR(10)&amp;"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5" spans="1:9" x14ac:dyDescent="0.25">
      <c r="A5065" t="s">
        <v>2803</v>
      </c>
      <c r="B5065">
        <v>75180019</v>
      </c>
      <c r="C5065" t="s">
        <v>16</v>
      </c>
      <c r="D5065" t="str">
        <f>IF(Tabel_Forespørgsel_fra_Visma28[[#This Row],[SupProd]]=" "," "," - "&amp;Tabel_Forespørgsel_fra_Visma28[[#This Row],[SupProd]])</f>
        <v xml:space="preserve"> </v>
      </c>
      <c r="E5065" t="s">
        <v>16</v>
      </c>
      <c r="F5065" t="str">
        <f>IF(Tabel_Forespørgsel_fra_Visma28[[#This Row],[SupDescr]]=" "," "," - "&amp;Tabel_Forespørgsel_fra_Visma28[[#This Row],[SupDescr]])</f>
        <v xml:space="preserve"> </v>
      </c>
      <c r="G5065" t="s">
        <v>2430</v>
      </c>
      <c r="H5065">
        <v>1</v>
      </c>
      <c r="I5065" t="str">
        <f>IF(A5065=A5064,I5064&amp;CHAR(10)&amp;"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6" spans="1:9" x14ac:dyDescent="0.25">
      <c r="A5066" t="s">
        <v>2792</v>
      </c>
      <c r="B5066">
        <v>75180019</v>
      </c>
      <c r="C5066" t="s">
        <v>16</v>
      </c>
      <c r="D5066" t="str">
        <f>IF(Tabel_Forespørgsel_fra_Visma28[[#This Row],[SupProd]]=" "," "," - "&amp;Tabel_Forespørgsel_fra_Visma28[[#This Row],[SupProd]])</f>
        <v xml:space="preserve"> </v>
      </c>
      <c r="E5066" t="s">
        <v>16</v>
      </c>
      <c r="F5066" t="str">
        <f>IF(Tabel_Forespørgsel_fra_Visma28[[#This Row],[SupDescr]]=" "," "," - "&amp;Tabel_Forespørgsel_fra_Visma28[[#This Row],[SupDescr]])</f>
        <v xml:space="preserve"> </v>
      </c>
      <c r="G5066" t="s">
        <v>2430</v>
      </c>
      <c r="H5066">
        <v>1</v>
      </c>
      <c r="I5066" t="str">
        <f>IF(A5066=A5065,I5065&amp;CHAR(10)&amp;"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7" spans="1:9" x14ac:dyDescent="0.25">
      <c r="A5067" t="s">
        <v>2770</v>
      </c>
      <c r="B5067">
        <v>75180019</v>
      </c>
      <c r="C5067" t="s">
        <v>16</v>
      </c>
      <c r="D5067" t="str">
        <f>IF(Tabel_Forespørgsel_fra_Visma28[[#This Row],[SupProd]]=" "," "," - "&amp;Tabel_Forespørgsel_fra_Visma28[[#This Row],[SupProd]])</f>
        <v xml:space="preserve"> </v>
      </c>
      <c r="E5067" t="s">
        <v>16</v>
      </c>
      <c r="F5067" t="str">
        <f>IF(Tabel_Forespørgsel_fra_Visma28[[#This Row],[SupDescr]]=" "," "," - "&amp;Tabel_Forespørgsel_fra_Visma28[[#This Row],[SupDescr]])</f>
        <v xml:space="preserve"> </v>
      </c>
      <c r="G5067" t="s">
        <v>2430</v>
      </c>
      <c r="H5067">
        <v>1</v>
      </c>
      <c r="I5067" t="str">
        <f>IF(A5067=A5066,I5066&amp;CHAR(10)&amp;"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8" spans="1:9" x14ac:dyDescent="0.25">
      <c r="A5068" t="s">
        <v>2793</v>
      </c>
      <c r="B5068">
        <v>75180019</v>
      </c>
      <c r="C5068" t="s">
        <v>16</v>
      </c>
      <c r="D5068" t="str">
        <f>IF(Tabel_Forespørgsel_fra_Visma28[[#This Row],[SupProd]]=" "," "," - "&amp;Tabel_Forespørgsel_fra_Visma28[[#This Row],[SupProd]])</f>
        <v xml:space="preserve"> </v>
      </c>
      <c r="E5068" t="s">
        <v>16</v>
      </c>
      <c r="F5068" t="str">
        <f>IF(Tabel_Forespørgsel_fra_Visma28[[#This Row],[SupDescr]]=" "," "," - "&amp;Tabel_Forespørgsel_fra_Visma28[[#This Row],[SupDescr]])</f>
        <v xml:space="preserve"> </v>
      </c>
      <c r="G5068" t="s">
        <v>2430</v>
      </c>
      <c r="H5068">
        <v>1</v>
      </c>
      <c r="I5068" t="str">
        <f>IF(A5068=A5067,I5067&amp;CHAR(10)&amp;"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9" spans="1:9" x14ac:dyDescent="0.25">
      <c r="A5069" t="s">
        <v>2771</v>
      </c>
      <c r="B5069">
        <v>75180019</v>
      </c>
      <c r="C5069" t="s">
        <v>16</v>
      </c>
      <c r="D5069" t="str">
        <f>IF(Tabel_Forespørgsel_fra_Visma28[[#This Row],[SupProd]]=" "," "," - "&amp;Tabel_Forespørgsel_fra_Visma28[[#This Row],[SupProd]])</f>
        <v xml:space="preserve"> </v>
      </c>
      <c r="E5069" t="s">
        <v>16</v>
      </c>
      <c r="F5069" t="str">
        <f>IF(Tabel_Forespørgsel_fra_Visma28[[#This Row],[SupDescr]]=" "," "," - "&amp;Tabel_Forespørgsel_fra_Visma28[[#This Row],[SupDescr]])</f>
        <v xml:space="preserve"> </v>
      </c>
      <c r="G5069" t="s">
        <v>2430</v>
      </c>
      <c r="H5069">
        <v>1</v>
      </c>
      <c r="I5069" t="str">
        <f>IF(A5069=A5068,I5068&amp;CHAR(10)&amp;"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0" spans="1:9" x14ac:dyDescent="0.25">
      <c r="A5070" t="s">
        <v>3338</v>
      </c>
      <c r="B5070">
        <v>75211662</v>
      </c>
      <c r="C5070" t="s">
        <v>16</v>
      </c>
      <c r="D5070" t="str">
        <f>IF(Tabel_Forespørgsel_fra_Visma28[[#This Row],[SupProd]]=" "," "," - "&amp;Tabel_Forespørgsel_fra_Visma28[[#This Row],[SupProd]])</f>
        <v xml:space="preserve"> </v>
      </c>
      <c r="E5070" t="s">
        <v>16</v>
      </c>
      <c r="F5070" t="str">
        <f>IF(Tabel_Forespørgsel_fra_Visma28[[#This Row],[SupDescr]]=" "," "," - "&amp;Tabel_Forespørgsel_fra_Visma28[[#This Row],[SupDescr]])</f>
        <v xml:space="preserve"> </v>
      </c>
      <c r="G5070" t="s">
        <v>7015</v>
      </c>
      <c r="H5070">
        <v>1</v>
      </c>
      <c r="I5070" t="str">
        <f>IF(A5070=A5069,I5069&amp;CHAR(10)&amp;"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071" spans="1:9" x14ac:dyDescent="0.25">
      <c r="A5071" t="s">
        <v>3335</v>
      </c>
      <c r="B5071">
        <v>75211662</v>
      </c>
      <c r="C5071" t="s">
        <v>16</v>
      </c>
      <c r="D5071" t="str">
        <f>IF(Tabel_Forespørgsel_fra_Visma28[[#This Row],[SupProd]]=" "," "," - "&amp;Tabel_Forespørgsel_fra_Visma28[[#This Row],[SupProd]])</f>
        <v xml:space="preserve"> </v>
      </c>
      <c r="E5071" t="s">
        <v>16</v>
      </c>
      <c r="F5071" t="str">
        <f>IF(Tabel_Forespørgsel_fra_Visma28[[#This Row],[SupDescr]]=" "," "," - "&amp;Tabel_Forespørgsel_fra_Visma28[[#This Row],[SupDescr]])</f>
        <v xml:space="preserve"> </v>
      </c>
      <c r="G5071" t="s">
        <v>7015</v>
      </c>
      <c r="H5071">
        <v>1</v>
      </c>
      <c r="I5071" t="str">
        <f>IF(A5071=A5070,I5070&amp;CHAR(10)&amp;"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072" spans="1:9" x14ac:dyDescent="0.25">
      <c r="A5072" t="s">
        <v>3334</v>
      </c>
      <c r="B5072">
        <v>75211662</v>
      </c>
      <c r="C5072" t="s">
        <v>16</v>
      </c>
      <c r="D5072" t="str">
        <f>IF(Tabel_Forespørgsel_fra_Visma28[[#This Row],[SupProd]]=" "," "," - "&amp;Tabel_Forespørgsel_fra_Visma28[[#This Row],[SupProd]])</f>
        <v xml:space="preserve"> </v>
      </c>
      <c r="E5072" t="s">
        <v>16</v>
      </c>
      <c r="F5072" t="str">
        <f>IF(Tabel_Forespørgsel_fra_Visma28[[#This Row],[SupDescr]]=" "," "," - "&amp;Tabel_Forespørgsel_fra_Visma28[[#This Row],[SupDescr]])</f>
        <v xml:space="preserve"> </v>
      </c>
      <c r="G5072" t="s">
        <v>7015</v>
      </c>
      <c r="H5072">
        <v>1</v>
      </c>
      <c r="I5072" t="str">
        <f>IF(A5072=A5071,I5071&amp;CHAR(10)&amp;"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073" spans="1:9" x14ac:dyDescent="0.25">
      <c r="A5073" t="s">
        <v>2772</v>
      </c>
      <c r="B5073">
        <v>75180019</v>
      </c>
      <c r="C5073" t="s">
        <v>16</v>
      </c>
      <c r="D5073" t="str">
        <f>IF(Tabel_Forespørgsel_fra_Visma28[[#This Row],[SupProd]]=" "," "," - "&amp;Tabel_Forespørgsel_fra_Visma28[[#This Row],[SupProd]])</f>
        <v xml:space="preserve"> </v>
      </c>
      <c r="E5073" t="s">
        <v>16</v>
      </c>
      <c r="F5073" t="str">
        <f>IF(Tabel_Forespørgsel_fra_Visma28[[#This Row],[SupDescr]]=" "," "," - "&amp;Tabel_Forespørgsel_fra_Visma28[[#This Row],[SupDescr]])</f>
        <v xml:space="preserve"> </v>
      </c>
      <c r="G5073" t="s">
        <v>2430</v>
      </c>
      <c r="H5073">
        <v>1</v>
      </c>
      <c r="I5073" t="str">
        <f>IF(A5073=A5072,I5072&amp;CHAR(10)&amp;"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4" spans="1:9" x14ac:dyDescent="0.25">
      <c r="A5074" t="s">
        <v>2773</v>
      </c>
      <c r="B5074">
        <v>75180019</v>
      </c>
      <c r="C5074" t="s">
        <v>16</v>
      </c>
      <c r="D5074" t="str">
        <f>IF(Tabel_Forespørgsel_fra_Visma28[[#This Row],[SupProd]]=" "," "," - "&amp;Tabel_Forespørgsel_fra_Visma28[[#This Row],[SupProd]])</f>
        <v xml:space="preserve"> </v>
      </c>
      <c r="E5074" t="s">
        <v>16</v>
      </c>
      <c r="F5074" t="str">
        <f>IF(Tabel_Forespørgsel_fra_Visma28[[#This Row],[SupDescr]]=" "," "," - "&amp;Tabel_Forespørgsel_fra_Visma28[[#This Row],[SupDescr]])</f>
        <v xml:space="preserve"> </v>
      </c>
      <c r="G5074" t="s">
        <v>2430</v>
      </c>
      <c r="H5074">
        <v>1</v>
      </c>
      <c r="I5074" t="str">
        <f>IF(A5074=A5073,I5073&amp;CHAR(10)&amp;"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5" spans="1:9" x14ac:dyDescent="0.25">
      <c r="A5075" t="s">
        <v>2766</v>
      </c>
      <c r="B5075">
        <v>75180019</v>
      </c>
      <c r="C5075" t="s">
        <v>16</v>
      </c>
      <c r="D5075" t="str">
        <f>IF(Tabel_Forespørgsel_fra_Visma28[[#This Row],[SupProd]]=" "," "," - "&amp;Tabel_Forespørgsel_fra_Visma28[[#This Row],[SupProd]])</f>
        <v xml:space="preserve"> </v>
      </c>
      <c r="E5075" t="s">
        <v>16</v>
      </c>
      <c r="F5075" t="str">
        <f>IF(Tabel_Forespørgsel_fra_Visma28[[#This Row],[SupDescr]]=" "," "," - "&amp;Tabel_Forespørgsel_fra_Visma28[[#This Row],[SupDescr]])</f>
        <v xml:space="preserve"> </v>
      </c>
      <c r="G5075" t="s">
        <v>2430</v>
      </c>
      <c r="H5075">
        <v>1</v>
      </c>
      <c r="I5075" t="str">
        <f>IF(A5075=A5074,I5074&amp;CHAR(10)&amp;"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6" spans="1:9" x14ac:dyDescent="0.25">
      <c r="A5076" t="s">
        <v>2767</v>
      </c>
      <c r="B5076">
        <v>75180019</v>
      </c>
      <c r="C5076" t="s">
        <v>16</v>
      </c>
      <c r="D5076" t="str">
        <f>IF(Tabel_Forespørgsel_fra_Visma28[[#This Row],[SupProd]]=" "," "," - "&amp;Tabel_Forespørgsel_fra_Visma28[[#This Row],[SupProd]])</f>
        <v xml:space="preserve"> </v>
      </c>
      <c r="E5076" t="s">
        <v>16</v>
      </c>
      <c r="F5076" t="str">
        <f>IF(Tabel_Forespørgsel_fra_Visma28[[#This Row],[SupDescr]]=" "," "," - "&amp;Tabel_Forespørgsel_fra_Visma28[[#This Row],[SupDescr]])</f>
        <v xml:space="preserve"> </v>
      </c>
      <c r="G5076" t="s">
        <v>2430</v>
      </c>
      <c r="H5076">
        <v>1</v>
      </c>
      <c r="I5076" t="str">
        <f>IF(A5076=A5075,I5075&amp;CHAR(10)&amp;"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7" spans="1:9" x14ac:dyDescent="0.25">
      <c r="A5077" t="s">
        <v>2759</v>
      </c>
      <c r="B5077">
        <v>75180019</v>
      </c>
      <c r="C5077" t="s">
        <v>16</v>
      </c>
      <c r="D5077" t="str">
        <f>IF(Tabel_Forespørgsel_fra_Visma28[[#This Row],[SupProd]]=" "," "," - "&amp;Tabel_Forespørgsel_fra_Visma28[[#This Row],[SupProd]])</f>
        <v xml:space="preserve"> </v>
      </c>
      <c r="E5077" t="s">
        <v>16</v>
      </c>
      <c r="F5077" t="str">
        <f>IF(Tabel_Forespørgsel_fra_Visma28[[#This Row],[SupDescr]]=" "," "," - "&amp;Tabel_Forespørgsel_fra_Visma28[[#This Row],[SupDescr]])</f>
        <v xml:space="preserve"> </v>
      </c>
      <c r="G5077" t="s">
        <v>2430</v>
      </c>
      <c r="H5077">
        <v>1</v>
      </c>
      <c r="I5077" t="str">
        <f>IF(A5077=A5076,I5076&amp;CHAR(10)&amp;"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8" spans="1:9" x14ac:dyDescent="0.25">
      <c r="A5078" t="s">
        <v>2750</v>
      </c>
      <c r="B5078">
        <v>75180019</v>
      </c>
      <c r="C5078" t="s">
        <v>16</v>
      </c>
      <c r="D5078" t="str">
        <f>IF(Tabel_Forespørgsel_fra_Visma28[[#This Row],[SupProd]]=" "," "," - "&amp;Tabel_Forespørgsel_fra_Visma28[[#This Row],[SupProd]])</f>
        <v xml:space="preserve"> </v>
      </c>
      <c r="E5078" t="s">
        <v>16</v>
      </c>
      <c r="F5078" t="str">
        <f>IF(Tabel_Forespørgsel_fra_Visma28[[#This Row],[SupDescr]]=" "," "," - "&amp;Tabel_Forespørgsel_fra_Visma28[[#This Row],[SupDescr]])</f>
        <v xml:space="preserve"> </v>
      </c>
      <c r="G5078" t="s">
        <v>2430</v>
      </c>
      <c r="H5078">
        <v>1</v>
      </c>
      <c r="I5078" t="str">
        <f>IF(A5078=A5077,I5077&amp;CHAR(10)&amp;"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9" spans="1:9" x14ac:dyDescent="0.25">
      <c r="A5079" t="s">
        <v>2751</v>
      </c>
      <c r="B5079">
        <v>75180019</v>
      </c>
      <c r="C5079" t="s">
        <v>16</v>
      </c>
      <c r="D5079" t="str">
        <f>IF(Tabel_Forespørgsel_fra_Visma28[[#This Row],[SupProd]]=" "," "," - "&amp;Tabel_Forespørgsel_fra_Visma28[[#This Row],[SupProd]])</f>
        <v xml:space="preserve"> </v>
      </c>
      <c r="E5079" t="s">
        <v>16</v>
      </c>
      <c r="F5079" t="str">
        <f>IF(Tabel_Forespørgsel_fra_Visma28[[#This Row],[SupDescr]]=" "," "," - "&amp;Tabel_Forespørgsel_fra_Visma28[[#This Row],[SupDescr]])</f>
        <v xml:space="preserve"> </v>
      </c>
      <c r="G5079" t="s">
        <v>2430</v>
      </c>
      <c r="H5079">
        <v>1</v>
      </c>
      <c r="I5079" t="str">
        <f>IF(A5079=A5078,I5078&amp;CHAR(10)&amp;"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0" spans="1:9" x14ac:dyDescent="0.25">
      <c r="A5080" t="s">
        <v>3030</v>
      </c>
      <c r="B5080">
        <v>75180019</v>
      </c>
      <c r="C5080" t="s">
        <v>16</v>
      </c>
      <c r="D5080" t="str">
        <f>IF(Tabel_Forespørgsel_fra_Visma28[[#This Row],[SupProd]]=" "," "," - "&amp;Tabel_Forespørgsel_fra_Visma28[[#This Row],[SupProd]])</f>
        <v xml:space="preserve"> </v>
      </c>
      <c r="E5080" t="s">
        <v>16</v>
      </c>
      <c r="F5080" t="str">
        <f>IF(Tabel_Forespørgsel_fra_Visma28[[#This Row],[SupDescr]]=" "," "," - "&amp;Tabel_Forespørgsel_fra_Visma28[[#This Row],[SupDescr]])</f>
        <v xml:space="preserve"> </v>
      </c>
      <c r="G5080" t="s">
        <v>2430</v>
      </c>
      <c r="H5080">
        <v>1</v>
      </c>
      <c r="I5080" t="str">
        <f>IF(A5080=A5079,I5079&amp;CHAR(10)&amp;"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1" spans="1:9" x14ac:dyDescent="0.25">
      <c r="A5081" t="s">
        <v>2752</v>
      </c>
      <c r="B5081">
        <v>75180019</v>
      </c>
      <c r="C5081" t="s">
        <v>16</v>
      </c>
      <c r="D5081" t="str">
        <f>IF(Tabel_Forespørgsel_fra_Visma28[[#This Row],[SupProd]]=" "," "," - "&amp;Tabel_Forespørgsel_fra_Visma28[[#This Row],[SupProd]])</f>
        <v xml:space="preserve"> </v>
      </c>
      <c r="E5081" t="s">
        <v>16</v>
      </c>
      <c r="F5081" t="str">
        <f>IF(Tabel_Forespørgsel_fra_Visma28[[#This Row],[SupDescr]]=" "," "," - "&amp;Tabel_Forespørgsel_fra_Visma28[[#This Row],[SupDescr]])</f>
        <v xml:space="preserve"> </v>
      </c>
      <c r="G5081" t="s">
        <v>2430</v>
      </c>
      <c r="H5081">
        <v>1</v>
      </c>
      <c r="I5081" t="str">
        <f>IF(A5081=A5080,I5080&amp;CHAR(10)&amp;"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2" spans="1:9" x14ac:dyDescent="0.25">
      <c r="A5082" t="s">
        <v>3040</v>
      </c>
      <c r="B5082">
        <v>75180019</v>
      </c>
      <c r="C5082" t="s">
        <v>16</v>
      </c>
      <c r="D5082" t="str">
        <f>IF(Tabel_Forespørgsel_fra_Visma28[[#This Row],[SupProd]]=" "," "," - "&amp;Tabel_Forespørgsel_fra_Visma28[[#This Row],[SupProd]])</f>
        <v xml:space="preserve"> </v>
      </c>
      <c r="E5082" t="s">
        <v>16</v>
      </c>
      <c r="F5082" t="str">
        <f>IF(Tabel_Forespørgsel_fra_Visma28[[#This Row],[SupDescr]]=" "," "," - "&amp;Tabel_Forespørgsel_fra_Visma28[[#This Row],[SupDescr]])</f>
        <v xml:space="preserve"> </v>
      </c>
      <c r="G5082" t="s">
        <v>2430</v>
      </c>
      <c r="H5082">
        <v>1</v>
      </c>
      <c r="I5082" t="str">
        <f>IF(A5082=A5081,I5081&amp;CHAR(10)&amp;"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3" spans="1:9" x14ac:dyDescent="0.25">
      <c r="A5083" t="s">
        <v>3041</v>
      </c>
      <c r="B5083">
        <v>75180019</v>
      </c>
      <c r="C5083" t="s">
        <v>16</v>
      </c>
      <c r="D5083" t="str">
        <f>IF(Tabel_Forespørgsel_fra_Visma28[[#This Row],[SupProd]]=" "," "," - "&amp;Tabel_Forespørgsel_fra_Visma28[[#This Row],[SupProd]])</f>
        <v xml:space="preserve"> </v>
      </c>
      <c r="E5083" t="s">
        <v>16</v>
      </c>
      <c r="F5083" t="str">
        <f>IF(Tabel_Forespørgsel_fra_Visma28[[#This Row],[SupDescr]]=" "," "," - "&amp;Tabel_Forespørgsel_fra_Visma28[[#This Row],[SupDescr]])</f>
        <v xml:space="preserve"> </v>
      </c>
      <c r="G5083" t="s">
        <v>2430</v>
      </c>
      <c r="H5083">
        <v>1</v>
      </c>
      <c r="I5083" t="str">
        <f>IF(A5083=A5082,I5082&amp;CHAR(10)&amp;"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4" spans="1:9" x14ac:dyDescent="0.25">
      <c r="A5084" t="s">
        <v>3576</v>
      </c>
      <c r="B5084">
        <v>53565668</v>
      </c>
      <c r="C5084" t="s">
        <v>16</v>
      </c>
      <c r="D5084" t="str">
        <f>IF(Tabel_Forespørgsel_fra_Visma28[[#This Row],[SupProd]]=" "," "," - "&amp;Tabel_Forespørgsel_fra_Visma28[[#This Row],[SupProd]])</f>
        <v xml:space="preserve"> </v>
      </c>
      <c r="E5084" t="s">
        <v>16</v>
      </c>
      <c r="F5084" t="str">
        <f>IF(Tabel_Forespørgsel_fra_Visma28[[#This Row],[SupDescr]]=" "," "," - "&amp;Tabel_Forespørgsel_fra_Visma28[[#This Row],[SupDescr]])</f>
        <v xml:space="preserve"> </v>
      </c>
      <c r="G5084" t="s">
        <v>5435</v>
      </c>
      <c r="H5084">
        <v>1</v>
      </c>
      <c r="I5084" t="str">
        <f>IF(A5084=A5083,I5083&amp;CHAR(10)&amp;"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85" spans="1:9" x14ac:dyDescent="0.25">
      <c r="A5085" t="s">
        <v>3634</v>
      </c>
      <c r="B5085">
        <v>53565668</v>
      </c>
      <c r="C5085" t="s">
        <v>16</v>
      </c>
      <c r="D5085" t="str">
        <f>IF(Tabel_Forespørgsel_fra_Visma28[[#This Row],[SupProd]]=" "," "," - "&amp;Tabel_Forespørgsel_fra_Visma28[[#This Row],[SupProd]])</f>
        <v xml:space="preserve"> </v>
      </c>
      <c r="E5085" t="s">
        <v>16</v>
      </c>
      <c r="F5085" t="str">
        <f>IF(Tabel_Forespørgsel_fra_Visma28[[#This Row],[SupDescr]]=" "," "," - "&amp;Tabel_Forespørgsel_fra_Visma28[[#This Row],[SupDescr]])</f>
        <v xml:space="preserve"> </v>
      </c>
      <c r="G5085" t="s">
        <v>5435</v>
      </c>
      <c r="H5085">
        <v>1</v>
      </c>
      <c r="I5085" t="str">
        <f>IF(A5085=A5084,I5084&amp;CHAR(10)&amp;"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86" spans="1:9" x14ac:dyDescent="0.25">
      <c r="A5086" t="s">
        <v>3754</v>
      </c>
      <c r="B5086">
        <v>53565668</v>
      </c>
      <c r="C5086" t="s">
        <v>16</v>
      </c>
      <c r="D5086" t="str">
        <f>IF(Tabel_Forespørgsel_fra_Visma28[[#This Row],[SupProd]]=" "," "," - "&amp;Tabel_Forespørgsel_fra_Visma28[[#This Row],[SupProd]])</f>
        <v xml:space="preserve"> </v>
      </c>
      <c r="E5086" t="s">
        <v>16</v>
      </c>
      <c r="F5086" t="str">
        <f>IF(Tabel_Forespørgsel_fra_Visma28[[#This Row],[SupDescr]]=" "," "," - "&amp;Tabel_Forespørgsel_fra_Visma28[[#This Row],[SupDescr]])</f>
        <v xml:space="preserve"> </v>
      </c>
      <c r="G5086" t="s">
        <v>5435</v>
      </c>
      <c r="H5086">
        <v>1</v>
      </c>
      <c r="I5086" t="str">
        <f>IF(A5086=A5085,I5085&amp;CHAR(10)&amp;"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87" spans="1:9" x14ac:dyDescent="0.25">
      <c r="A5087" t="s">
        <v>2881</v>
      </c>
      <c r="B5087">
        <v>75180019</v>
      </c>
      <c r="C5087" t="s">
        <v>16</v>
      </c>
      <c r="D5087" t="str">
        <f>IF(Tabel_Forespørgsel_fra_Visma28[[#This Row],[SupProd]]=" "," "," - "&amp;Tabel_Forespørgsel_fra_Visma28[[#This Row],[SupProd]])</f>
        <v xml:space="preserve"> </v>
      </c>
      <c r="E5087" t="s">
        <v>16</v>
      </c>
      <c r="F5087" t="str">
        <f>IF(Tabel_Forespørgsel_fra_Visma28[[#This Row],[SupDescr]]=" "," "," - "&amp;Tabel_Forespørgsel_fra_Visma28[[#This Row],[SupDescr]])</f>
        <v xml:space="preserve"> </v>
      </c>
      <c r="G5087" t="s">
        <v>2430</v>
      </c>
      <c r="H5087">
        <v>1</v>
      </c>
      <c r="I5087" t="str">
        <f>IF(A5087=A5086,I5086&amp;CHAR(10)&amp;"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8" spans="1:9" x14ac:dyDescent="0.25">
      <c r="A5088" t="s">
        <v>3635</v>
      </c>
      <c r="B5088">
        <v>53565668</v>
      </c>
      <c r="C5088" t="s">
        <v>16</v>
      </c>
      <c r="D5088" t="str">
        <f>IF(Tabel_Forespørgsel_fra_Visma28[[#This Row],[SupProd]]=" "," "," - "&amp;Tabel_Forespørgsel_fra_Visma28[[#This Row],[SupProd]])</f>
        <v xml:space="preserve"> </v>
      </c>
      <c r="E5088" t="s">
        <v>16</v>
      </c>
      <c r="F5088" t="str">
        <f>IF(Tabel_Forespørgsel_fra_Visma28[[#This Row],[SupDescr]]=" "," "," - "&amp;Tabel_Forespørgsel_fra_Visma28[[#This Row],[SupDescr]])</f>
        <v xml:space="preserve"> </v>
      </c>
      <c r="G5088" t="s">
        <v>5435</v>
      </c>
      <c r="H5088">
        <v>1</v>
      </c>
      <c r="I5088" t="str">
        <f>IF(A5088=A5087,I5087&amp;CHAR(10)&amp;"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89" spans="1:9" x14ac:dyDescent="0.25">
      <c r="A5089" t="s">
        <v>2791</v>
      </c>
      <c r="B5089">
        <v>75180019</v>
      </c>
      <c r="C5089" t="s">
        <v>16</v>
      </c>
      <c r="D5089" t="str">
        <f>IF(Tabel_Forespørgsel_fra_Visma28[[#This Row],[SupProd]]=" "," "," - "&amp;Tabel_Forespørgsel_fra_Visma28[[#This Row],[SupProd]])</f>
        <v xml:space="preserve"> </v>
      </c>
      <c r="E5089" t="s">
        <v>16</v>
      </c>
      <c r="F5089" t="str">
        <f>IF(Tabel_Forespørgsel_fra_Visma28[[#This Row],[SupDescr]]=" "," "," - "&amp;Tabel_Forespørgsel_fra_Visma28[[#This Row],[SupDescr]])</f>
        <v xml:space="preserve"> </v>
      </c>
      <c r="G5089" t="s">
        <v>2430</v>
      </c>
      <c r="H5089">
        <v>1</v>
      </c>
      <c r="I5089" t="str">
        <f>IF(A5089=A5088,I5088&amp;CHAR(10)&amp;"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0" spans="1:9" x14ac:dyDescent="0.25">
      <c r="A5090" t="s">
        <v>3019</v>
      </c>
      <c r="B5090">
        <v>75180019</v>
      </c>
      <c r="C5090" t="s">
        <v>16</v>
      </c>
      <c r="D5090" t="str">
        <f>IF(Tabel_Forespørgsel_fra_Visma28[[#This Row],[SupProd]]=" "," "," - "&amp;Tabel_Forespørgsel_fra_Visma28[[#This Row],[SupProd]])</f>
        <v xml:space="preserve"> </v>
      </c>
      <c r="E5090" t="s">
        <v>16</v>
      </c>
      <c r="F5090" t="str">
        <f>IF(Tabel_Forespørgsel_fra_Visma28[[#This Row],[SupDescr]]=" "," "," - "&amp;Tabel_Forespørgsel_fra_Visma28[[#This Row],[SupDescr]])</f>
        <v xml:space="preserve"> </v>
      </c>
      <c r="G5090" t="s">
        <v>2430</v>
      </c>
      <c r="H5090">
        <v>1</v>
      </c>
      <c r="I5090" t="str">
        <f>IF(A5090=A5089,I5089&amp;CHAR(10)&amp;"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1" spans="1:9" x14ac:dyDescent="0.25">
      <c r="A5091" t="s">
        <v>3013</v>
      </c>
      <c r="B5091">
        <v>75180019</v>
      </c>
      <c r="C5091" t="s">
        <v>16</v>
      </c>
      <c r="D5091" t="str">
        <f>IF(Tabel_Forespørgsel_fra_Visma28[[#This Row],[SupProd]]=" "," "," - "&amp;Tabel_Forespørgsel_fra_Visma28[[#This Row],[SupProd]])</f>
        <v xml:space="preserve"> </v>
      </c>
      <c r="E5091" t="s">
        <v>16</v>
      </c>
      <c r="F5091" t="str">
        <f>IF(Tabel_Forespørgsel_fra_Visma28[[#This Row],[SupDescr]]=" "," "," - "&amp;Tabel_Forespørgsel_fra_Visma28[[#This Row],[SupDescr]])</f>
        <v xml:space="preserve"> </v>
      </c>
      <c r="G5091" t="s">
        <v>2430</v>
      </c>
      <c r="H5091">
        <v>1</v>
      </c>
      <c r="I5091" t="str">
        <f>IF(A5091=A5090,I5090&amp;CHAR(10)&amp;"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2" spans="1:9" x14ac:dyDescent="0.25">
      <c r="A5092" t="s">
        <v>3020</v>
      </c>
      <c r="B5092">
        <v>75180019</v>
      </c>
      <c r="C5092" t="s">
        <v>16</v>
      </c>
      <c r="D5092" t="str">
        <f>IF(Tabel_Forespørgsel_fra_Visma28[[#This Row],[SupProd]]=" "," "," - "&amp;Tabel_Forespørgsel_fra_Visma28[[#This Row],[SupProd]])</f>
        <v xml:space="preserve"> </v>
      </c>
      <c r="E5092" t="s">
        <v>16</v>
      </c>
      <c r="F5092" t="str">
        <f>IF(Tabel_Forespørgsel_fra_Visma28[[#This Row],[SupDescr]]=" "," "," - "&amp;Tabel_Forespørgsel_fra_Visma28[[#This Row],[SupDescr]])</f>
        <v xml:space="preserve"> </v>
      </c>
      <c r="G5092" t="s">
        <v>2430</v>
      </c>
      <c r="H5092">
        <v>1</v>
      </c>
      <c r="I5092" t="str">
        <f>IF(A5092=A5091,I5091&amp;CHAR(10)&amp;"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3" spans="1:9" x14ac:dyDescent="0.25">
      <c r="A5093" t="s">
        <v>2997</v>
      </c>
      <c r="B5093">
        <v>75180019</v>
      </c>
      <c r="C5093" t="s">
        <v>16</v>
      </c>
      <c r="D5093" t="str">
        <f>IF(Tabel_Forespørgsel_fra_Visma28[[#This Row],[SupProd]]=" "," "," - "&amp;Tabel_Forespørgsel_fra_Visma28[[#This Row],[SupProd]])</f>
        <v xml:space="preserve"> </v>
      </c>
      <c r="E5093" t="s">
        <v>16</v>
      </c>
      <c r="F5093" t="str">
        <f>IF(Tabel_Forespørgsel_fra_Visma28[[#This Row],[SupDescr]]=" "," "," - "&amp;Tabel_Forespørgsel_fra_Visma28[[#This Row],[SupDescr]])</f>
        <v xml:space="preserve"> </v>
      </c>
      <c r="G5093" t="s">
        <v>2430</v>
      </c>
      <c r="H5093">
        <v>1</v>
      </c>
      <c r="I5093" t="str">
        <f>IF(A5093=A5092,I5092&amp;CHAR(10)&amp;"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4" spans="1:9" x14ac:dyDescent="0.25">
      <c r="A5094" t="s">
        <v>3038</v>
      </c>
      <c r="B5094">
        <v>75180019</v>
      </c>
      <c r="C5094" t="s">
        <v>16</v>
      </c>
      <c r="D5094" t="str">
        <f>IF(Tabel_Forespørgsel_fra_Visma28[[#This Row],[SupProd]]=" "," "," - "&amp;Tabel_Forespørgsel_fra_Visma28[[#This Row],[SupProd]])</f>
        <v xml:space="preserve"> </v>
      </c>
      <c r="E5094" t="s">
        <v>16</v>
      </c>
      <c r="F5094" t="str">
        <f>IF(Tabel_Forespørgsel_fra_Visma28[[#This Row],[SupDescr]]=" "," "," - "&amp;Tabel_Forespørgsel_fra_Visma28[[#This Row],[SupDescr]])</f>
        <v xml:space="preserve"> </v>
      </c>
      <c r="G5094" t="s">
        <v>2430</v>
      </c>
      <c r="H5094">
        <v>1</v>
      </c>
      <c r="I5094" t="str">
        <f>IF(A5094=A5093,I5093&amp;CHAR(10)&amp;"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5" spans="1:9" x14ac:dyDescent="0.25">
      <c r="A5095" t="s">
        <v>3039</v>
      </c>
      <c r="B5095">
        <v>75180019</v>
      </c>
      <c r="C5095" t="s">
        <v>16</v>
      </c>
      <c r="D5095" t="str">
        <f>IF(Tabel_Forespørgsel_fra_Visma28[[#This Row],[SupProd]]=" "," "," - "&amp;Tabel_Forespørgsel_fra_Visma28[[#This Row],[SupProd]])</f>
        <v xml:space="preserve"> </v>
      </c>
      <c r="E5095" t="s">
        <v>16</v>
      </c>
      <c r="F5095" t="str">
        <f>IF(Tabel_Forespørgsel_fra_Visma28[[#This Row],[SupDescr]]=" "," "," - "&amp;Tabel_Forespørgsel_fra_Visma28[[#This Row],[SupDescr]])</f>
        <v xml:space="preserve"> </v>
      </c>
      <c r="G5095" t="s">
        <v>2430</v>
      </c>
      <c r="H5095">
        <v>1</v>
      </c>
      <c r="I5095" t="str">
        <f>IF(A5095=A5094,I5094&amp;CHAR(10)&amp;"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6" spans="1:9" x14ac:dyDescent="0.25">
      <c r="A5096" t="s">
        <v>3266</v>
      </c>
      <c r="B5096">
        <v>75211662</v>
      </c>
      <c r="C5096" t="s">
        <v>16</v>
      </c>
      <c r="D5096" t="str">
        <f>IF(Tabel_Forespørgsel_fra_Visma28[[#This Row],[SupProd]]=" "," "," - "&amp;Tabel_Forespørgsel_fra_Visma28[[#This Row],[SupProd]])</f>
        <v xml:space="preserve"> </v>
      </c>
      <c r="E5096" t="s">
        <v>16</v>
      </c>
      <c r="F5096" t="str">
        <f>IF(Tabel_Forespørgsel_fra_Visma28[[#This Row],[SupDescr]]=" "," "," - "&amp;Tabel_Forespørgsel_fra_Visma28[[#This Row],[SupDescr]])</f>
        <v xml:space="preserve"> </v>
      </c>
      <c r="G5096" t="s">
        <v>7015</v>
      </c>
      <c r="H5096">
        <v>1</v>
      </c>
      <c r="I5096" t="str">
        <f>IF(A5096=A5095,I5095&amp;CHAR(10)&amp;"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097" spans="1:9" x14ac:dyDescent="0.25">
      <c r="A5097" t="s">
        <v>8381</v>
      </c>
      <c r="B5097">
        <v>64461511</v>
      </c>
      <c r="C5097" t="s">
        <v>16</v>
      </c>
      <c r="D5097" t="str">
        <f>IF(Tabel_Forespørgsel_fra_Visma28[[#This Row],[SupProd]]=" "," "," - "&amp;Tabel_Forespørgsel_fra_Visma28[[#This Row],[SupProd]])</f>
        <v xml:space="preserve"> </v>
      </c>
      <c r="E5097" t="s">
        <v>16</v>
      </c>
      <c r="F5097" t="str">
        <f>IF(Tabel_Forespørgsel_fra_Visma28[[#This Row],[SupDescr]]=" "," "," - "&amp;Tabel_Forespørgsel_fra_Visma28[[#This Row],[SupDescr]])</f>
        <v xml:space="preserve"> </v>
      </c>
      <c r="G5097" t="s">
        <v>6134</v>
      </c>
      <c r="H5097">
        <v>1</v>
      </c>
      <c r="I5097" t="str">
        <f>IF(A5097=A5096,I5096&amp;CHAR(10)&amp;"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5098" spans="1:9" x14ac:dyDescent="0.25">
      <c r="A5098" t="s">
        <v>3337</v>
      </c>
      <c r="B5098">
        <v>75211662</v>
      </c>
      <c r="C5098" t="s">
        <v>16</v>
      </c>
      <c r="D5098" t="str">
        <f>IF(Tabel_Forespørgsel_fra_Visma28[[#This Row],[SupProd]]=" "," "," - "&amp;Tabel_Forespørgsel_fra_Visma28[[#This Row],[SupProd]])</f>
        <v xml:space="preserve"> </v>
      </c>
      <c r="E5098" t="s">
        <v>16</v>
      </c>
      <c r="F5098" t="str">
        <f>IF(Tabel_Forespørgsel_fra_Visma28[[#This Row],[SupDescr]]=" "," "," - "&amp;Tabel_Forespørgsel_fra_Visma28[[#This Row],[SupDescr]])</f>
        <v xml:space="preserve"> </v>
      </c>
      <c r="G5098" t="s">
        <v>7015</v>
      </c>
      <c r="H5098">
        <v>1</v>
      </c>
      <c r="I5098" t="str">
        <f>IF(A5098=A5097,I5097&amp;CHAR(10)&amp;"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099" spans="1:9" x14ac:dyDescent="0.25">
      <c r="A5099" t="s">
        <v>2977</v>
      </c>
      <c r="B5099">
        <v>75180019</v>
      </c>
      <c r="C5099" t="s">
        <v>16</v>
      </c>
      <c r="D5099" t="str">
        <f>IF(Tabel_Forespørgsel_fra_Visma28[[#This Row],[SupProd]]=" "," "," - "&amp;Tabel_Forespørgsel_fra_Visma28[[#This Row],[SupProd]])</f>
        <v xml:space="preserve"> </v>
      </c>
      <c r="E5099" t="s">
        <v>16</v>
      </c>
      <c r="F5099" t="str">
        <f>IF(Tabel_Forespørgsel_fra_Visma28[[#This Row],[SupDescr]]=" "," "," - "&amp;Tabel_Forespørgsel_fra_Visma28[[#This Row],[SupDescr]])</f>
        <v xml:space="preserve"> </v>
      </c>
      <c r="G5099" t="s">
        <v>2430</v>
      </c>
      <c r="H5099">
        <v>1</v>
      </c>
      <c r="I5099" t="str">
        <f>IF(A5099=A5098,I5098&amp;CHAR(10)&amp;"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0" spans="1:9" x14ac:dyDescent="0.25">
      <c r="A5100" t="s">
        <v>2624</v>
      </c>
      <c r="B5100">
        <v>74762273</v>
      </c>
      <c r="C5100" t="s">
        <v>16</v>
      </c>
      <c r="D5100" t="str">
        <f>IF(Tabel_Forespørgsel_fra_Visma28[[#This Row],[SupProd]]=" "," "," - "&amp;Tabel_Forespørgsel_fra_Visma28[[#This Row],[SupProd]])</f>
        <v xml:space="preserve"> </v>
      </c>
      <c r="E5100" t="s">
        <v>16</v>
      </c>
      <c r="F5100" t="str">
        <f>IF(Tabel_Forespørgsel_fra_Visma28[[#This Row],[SupDescr]]=" "," "," - "&amp;Tabel_Forespørgsel_fra_Visma28[[#This Row],[SupDescr]])</f>
        <v xml:space="preserve"> </v>
      </c>
      <c r="G5100" t="s">
        <v>154</v>
      </c>
      <c r="H5100">
        <v>1</v>
      </c>
      <c r="I5100" t="str">
        <f>IF(A5100=A5099,I5099&amp;CHAR(10)&amp;"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01" spans="1:9" x14ac:dyDescent="0.25">
      <c r="A5101" t="s">
        <v>2625</v>
      </c>
      <c r="B5101">
        <v>74762273</v>
      </c>
      <c r="C5101" t="s">
        <v>16</v>
      </c>
      <c r="D5101" t="str">
        <f>IF(Tabel_Forespørgsel_fra_Visma28[[#This Row],[SupProd]]=" "," "," - "&amp;Tabel_Forespørgsel_fra_Visma28[[#This Row],[SupProd]])</f>
        <v xml:space="preserve"> </v>
      </c>
      <c r="E5101" t="s">
        <v>16</v>
      </c>
      <c r="F5101" t="str">
        <f>IF(Tabel_Forespørgsel_fra_Visma28[[#This Row],[SupDescr]]=" "," "," - "&amp;Tabel_Forespørgsel_fra_Visma28[[#This Row],[SupDescr]])</f>
        <v xml:space="preserve"> </v>
      </c>
      <c r="G5101" t="s">
        <v>154</v>
      </c>
      <c r="H5101">
        <v>1</v>
      </c>
      <c r="I5101" t="str">
        <f>IF(A5101=A5100,I5100&amp;CHAR(10)&amp;"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02" spans="1:9" x14ac:dyDescent="0.25">
      <c r="A5102" t="s">
        <v>2990</v>
      </c>
      <c r="B5102">
        <v>75180019</v>
      </c>
      <c r="C5102" t="s">
        <v>16</v>
      </c>
      <c r="D5102" t="str">
        <f>IF(Tabel_Forespørgsel_fra_Visma28[[#This Row],[SupProd]]=" "," "," - "&amp;Tabel_Forespørgsel_fra_Visma28[[#This Row],[SupProd]])</f>
        <v xml:space="preserve"> </v>
      </c>
      <c r="E5102" t="s">
        <v>16</v>
      </c>
      <c r="F5102" t="str">
        <f>IF(Tabel_Forespørgsel_fra_Visma28[[#This Row],[SupDescr]]=" "," "," - "&amp;Tabel_Forespørgsel_fra_Visma28[[#This Row],[SupDescr]])</f>
        <v xml:space="preserve"> </v>
      </c>
      <c r="G5102" t="s">
        <v>2430</v>
      </c>
      <c r="H5102">
        <v>1</v>
      </c>
      <c r="I5102" t="str">
        <f>IF(A5102=A5101,I5101&amp;CHAR(10)&amp;"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3" spans="1:9" x14ac:dyDescent="0.25">
      <c r="A5103" t="s">
        <v>3637</v>
      </c>
      <c r="B5103">
        <v>53565668</v>
      </c>
      <c r="C5103" t="s">
        <v>16</v>
      </c>
      <c r="D5103" t="str">
        <f>IF(Tabel_Forespørgsel_fra_Visma28[[#This Row],[SupProd]]=" "," "," - "&amp;Tabel_Forespørgsel_fra_Visma28[[#This Row],[SupProd]])</f>
        <v xml:space="preserve"> </v>
      </c>
      <c r="E5103" t="s">
        <v>16</v>
      </c>
      <c r="F5103" t="str">
        <f>IF(Tabel_Forespørgsel_fra_Visma28[[#This Row],[SupDescr]]=" "," "," - "&amp;Tabel_Forespørgsel_fra_Visma28[[#This Row],[SupDescr]])</f>
        <v xml:space="preserve"> </v>
      </c>
      <c r="G5103" t="s">
        <v>5435</v>
      </c>
      <c r="H5103">
        <v>1</v>
      </c>
      <c r="I5103" t="str">
        <f>IF(A5103=A5102,I5102&amp;CHAR(10)&amp;"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04" spans="1:9" x14ac:dyDescent="0.25">
      <c r="A5104" t="s">
        <v>3734</v>
      </c>
      <c r="B5104">
        <v>53565668</v>
      </c>
      <c r="C5104" t="s">
        <v>16</v>
      </c>
      <c r="D5104" t="str">
        <f>IF(Tabel_Forespørgsel_fra_Visma28[[#This Row],[SupProd]]=" "," "," - "&amp;Tabel_Forespørgsel_fra_Visma28[[#This Row],[SupProd]])</f>
        <v xml:space="preserve"> </v>
      </c>
      <c r="E5104" t="s">
        <v>16</v>
      </c>
      <c r="F5104" t="str">
        <f>IF(Tabel_Forespørgsel_fra_Visma28[[#This Row],[SupDescr]]=" "," "," - "&amp;Tabel_Forespørgsel_fra_Visma28[[#This Row],[SupDescr]])</f>
        <v xml:space="preserve"> </v>
      </c>
      <c r="G5104" t="s">
        <v>5435</v>
      </c>
      <c r="H5104">
        <v>1</v>
      </c>
      <c r="I5104" t="str">
        <f>IF(A5104=A5103,I5103&amp;CHAR(10)&amp;"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05" spans="1:9" x14ac:dyDescent="0.25">
      <c r="A5105" t="s">
        <v>2733</v>
      </c>
      <c r="B5105">
        <v>75180019</v>
      </c>
      <c r="C5105" t="s">
        <v>16</v>
      </c>
      <c r="D5105" t="str">
        <f>IF(Tabel_Forespørgsel_fra_Visma28[[#This Row],[SupProd]]=" "," "," - "&amp;Tabel_Forespørgsel_fra_Visma28[[#This Row],[SupProd]])</f>
        <v xml:space="preserve"> </v>
      </c>
      <c r="E5105" t="s">
        <v>16</v>
      </c>
      <c r="F5105" t="str">
        <f>IF(Tabel_Forespørgsel_fra_Visma28[[#This Row],[SupDescr]]=" "," "," - "&amp;Tabel_Forespørgsel_fra_Visma28[[#This Row],[SupDescr]])</f>
        <v xml:space="preserve"> </v>
      </c>
      <c r="G5105" t="s">
        <v>2430</v>
      </c>
      <c r="H5105">
        <v>1</v>
      </c>
      <c r="I5105" t="str">
        <f>IF(A5105=A5104,I5104&amp;CHAR(10)&amp;"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6" spans="1:9" x14ac:dyDescent="0.25">
      <c r="A5106" t="s">
        <v>2877</v>
      </c>
      <c r="B5106">
        <v>75180019</v>
      </c>
      <c r="C5106" t="s">
        <v>16</v>
      </c>
      <c r="D5106" t="str">
        <f>IF(Tabel_Forespørgsel_fra_Visma28[[#This Row],[SupProd]]=" "," "," - "&amp;Tabel_Forespørgsel_fra_Visma28[[#This Row],[SupProd]])</f>
        <v xml:space="preserve"> </v>
      </c>
      <c r="E5106" t="s">
        <v>16</v>
      </c>
      <c r="F5106" t="str">
        <f>IF(Tabel_Forespørgsel_fra_Visma28[[#This Row],[SupDescr]]=" "," "," - "&amp;Tabel_Forespørgsel_fra_Visma28[[#This Row],[SupDescr]])</f>
        <v xml:space="preserve"> </v>
      </c>
      <c r="G5106" t="s">
        <v>2430</v>
      </c>
      <c r="H5106">
        <v>1</v>
      </c>
      <c r="I5106" t="str">
        <f>IF(A5106=A5105,I5105&amp;CHAR(10)&amp;"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7" spans="1:9" x14ac:dyDescent="0.25">
      <c r="A5107" t="s">
        <v>2982</v>
      </c>
      <c r="B5107">
        <v>75180019</v>
      </c>
      <c r="C5107" t="s">
        <v>16</v>
      </c>
      <c r="D5107" t="str">
        <f>IF(Tabel_Forespørgsel_fra_Visma28[[#This Row],[SupProd]]=" "," "," - "&amp;Tabel_Forespørgsel_fra_Visma28[[#This Row],[SupProd]])</f>
        <v xml:space="preserve"> </v>
      </c>
      <c r="E5107" t="s">
        <v>16</v>
      </c>
      <c r="F5107" t="str">
        <f>IF(Tabel_Forespørgsel_fra_Visma28[[#This Row],[SupDescr]]=" "," "," - "&amp;Tabel_Forespørgsel_fra_Visma28[[#This Row],[SupDescr]])</f>
        <v xml:space="preserve"> </v>
      </c>
      <c r="G5107" t="s">
        <v>2430</v>
      </c>
      <c r="H5107">
        <v>1</v>
      </c>
      <c r="I5107" t="str">
        <f>IF(A5107=A5106,I5106&amp;CHAR(10)&amp;"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8" spans="1:9" x14ac:dyDescent="0.25">
      <c r="A5108" t="s">
        <v>2878</v>
      </c>
      <c r="B5108">
        <v>75180019</v>
      </c>
      <c r="C5108" t="s">
        <v>16</v>
      </c>
      <c r="D5108" t="str">
        <f>IF(Tabel_Forespørgsel_fra_Visma28[[#This Row],[SupProd]]=" "," "," - "&amp;Tabel_Forespørgsel_fra_Visma28[[#This Row],[SupProd]])</f>
        <v xml:space="preserve"> </v>
      </c>
      <c r="E5108" t="s">
        <v>16</v>
      </c>
      <c r="F5108" t="str">
        <f>IF(Tabel_Forespørgsel_fra_Visma28[[#This Row],[SupDescr]]=" "," "," - "&amp;Tabel_Forespørgsel_fra_Visma28[[#This Row],[SupDescr]])</f>
        <v xml:space="preserve"> </v>
      </c>
      <c r="G5108" t="s">
        <v>2430</v>
      </c>
      <c r="H5108">
        <v>1</v>
      </c>
      <c r="I5108" t="str">
        <f>IF(A5108=A5107,I5107&amp;CHAR(10)&amp;"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9" spans="1:9" x14ac:dyDescent="0.25">
      <c r="A5109" t="s">
        <v>2859</v>
      </c>
      <c r="B5109">
        <v>75180019</v>
      </c>
      <c r="C5109" t="s">
        <v>16</v>
      </c>
      <c r="D5109" t="str">
        <f>IF(Tabel_Forespørgsel_fra_Visma28[[#This Row],[SupProd]]=" "," "," - "&amp;Tabel_Forespørgsel_fra_Visma28[[#This Row],[SupProd]])</f>
        <v xml:space="preserve"> </v>
      </c>
      <c r="E5109" t="s">
        <v>16</v>
      </c>
      <c r="F5109" t="str">
        <f>IF(Tabel_Forespørgsel_fra_Visma28[[#This Row],[SupDescr]]=" "," "," - "&amp;Tabel_Forespørgsel_fra_Visma28[[#This Row],[SupDescr]])</f>
        <v xml:space="preserve"> </v>
      </c>
      <c r="G5109" t="s">
        <v>2430</v>
      </c>
      <c r="H5109">
        <v>1</v>
      </c>
      <c r="I5109" t="str">
        <f>IF(A5109=A5108,I5108&amp;CHAR(10)&amp;"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0" spans="1:9" x14ac:dyDescent="0.25">
      <c r="A5110" t="s">
        <v>2891</v>
      </c>
      <c r="B5110">
        <v>75180019</v>
      </c>
      <c r="C5110" t="s">
        <v>16</v>
      </c>
      <c r="D5110" t="str">
        <f>IF(Tabel_Forespørgsel_fra_Visma28[[#This Row],[SupProd]]=" "," "," - "&amp;Tabel_Forespørgsel_fra_Visma28[[#This Row],[SupProd]])</f>
        <v xml:space="preserve"> </v>
      </c>
      <c r="E5110" t="s">
        <v>16</v>
      </c>
      <c r="F5110" t="str">
        <f>IF(Tabel_Forespørgsel_fra_Visma28[[#This Row],[SupDescr]]=" "," "," - "&amp;Tabel_Forespørgsel_fra_Visma28[[#This Row],[SupDescr]])</f>
        <v xml:space="preserve"> </v>
      </c>
      <c r="G5110" t="s">
        <v>2430</v>
      </c>
      <c r="H5110">
        <v>1</v>
      </c>
      <c r="I5110" t="str">
        <f>IF(A5110=A5109,I5109&amp;CHAR(10)&amp;"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1" spans="1:9" x14ac:dyDescent="0.25">
      <c r="A5111" t="s">
        <v>2860</v>
      </c>
      <c r="B5111">
        <v>75180019</v>
      </c>
      <c r="C5111" t="s">
        <v>16</v>
      </c>
      <c r="D5111" t="str">
        <f>IF(Tabel_Forespørgsel_fra_Visma28[[#This Row],[SupProd]]=" "," "," - "&amp;Tabel_Forespørgsel_fra_Visma28[[#This Row],[SupProd]])</f>
        <v xml:space="preserve"> </v>
      </c>
      <c r="E5111" t="s">
        <v>16</v>
      </c>
      <c r="F5111" t="str">
        <f>IF(Tabel_Forespørgsel_fra_Visma28[[#This Row],[SupDescr]]=" "," "," - "&amp;Tabel_Forespørgsel_fra_Visma28[[#This Row],[SupDescr]])</f>
        <v xml:space="preserve"> </v>
      </c>
      <c r="G5111" t="s">
        <v>2430</v>
      </c>
      <c r="H5111">
        <v>1</v>
      </c>
      <c r="I5111" t="str">
        <f>IF(A5111=A5110,I5110&amp;CHAR(10)&amp;"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2" spans="1:9" x14ac:dyDescent="0.25">
      <c r="A5112" t="s">
        <v>3633</v>
      </c>
      <c r="B5112">
        <v>53565668</v>
      </c>
      <c r="C5112" t="s">
        <v>16</v>
      </c>
      <c r="D5112" t="str">
        <f>IF(Tabel_Forespørgsel_fra_Visma28[[#This Row],[SupProd]]=" "," "," - "&amp;Tabel_Forespørgsel_fra_Visma28[[#This Row],[SupProd]])</f>
        <v xml:space="preserve"> </v>
      </c>
      <c r="E5112" t="s">
        <v>16</v>
      </c>
      <c r="F5112" t="str">
        <f>IF(Tabel_Forespørgsel_fra_Visma28[[#This Row],[SupDescr]]=" "," "," - "&amp;Tabel_Forespørgsel_fra_Visma28[[#This Row],[SupDescr]])</f>
        <v xml:space="preserve"> </v>
      </c>
      <c r="G5112" t="s">
        <v>5435</v>
      </c>
      <c r="H5112">
        <v>1</v>
      </c>
      <c r="I5112" t="str">
        <f>IF(A5112=A5111,I5111&amp;CHAR(10)&amp;"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13" spans="1:9" x14ac:dyDescent="0.25">
      <c r="A5113" t="s">
        <v>2861</v>
      </c>
      <c r="B5113">
        <v>75180019</v>
      </c>
      <c r="C5113" t="s">
        <v>16</v>
      </c>
      <c r="D5113" t="str">
        <f>IF(Tabel_Forespørgsel_fra_Visma28[[#This Row],[SupProd]]=" "," "," - "&amp;Tabel_Forespørgsel_fra_Visma28[[#This Row],[SupProd]])</f>
        <v xml:space="preserve"> </v>
      </c>
      <c r="E5113" t="s">
        <v>16</v>
      </c>
      <c r="F5113" t="str">
        <f>IF(Tabel_Forespørgsel_fra_Visma28[[#This Row],[SupDescr]]=" "," "," - "&amp;Tabel_Forespørgsel_fra_Visma28[[#This Row],[SupDescr]])</f>
        <v xml:space="preserve"> </v>
      </c>
      <c r="G5113" t="s">
        <v>2430</v>
      </c>
      <c r="H5113">
        <v>1</v>
      </c>
      <c r="I5113" t="str">
        <f>IF(A5113=A5112,I5112&amp;CHAR(10)&amp;"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4" spans="1:9" x14ac:dyDescent="0.25">
      <c r="A5114" t="s">
        <v>2886</v>
      </c>
      <c r="B5114">
        <v>75180019</v>
      </c>
      <c r="C5114" t="s">
        <v>16</v>
      </c>
      <c r="D5114" t="str">
        <f>IF(Tabel_Forespørgsel_fra_Visma28[[#This Row],[SupProd]]=" "," "," - "&amp;Tabel_Forespørgsel_fra_Visma28[[#This Row],[SupProd]])</f>
        <v xml:space="preserve"> </v>
      </c>
      <c r="E5114" t="s">
        <v>16</v>
      </c>
      <c r="F5114" t="str">
        <f>IF(Tabel_Forespørgsel_fra_Visma28[[#This Row],[SupDescr]]=" "," "," - "&amp;Tabel_Forespørgsel_fra_Visma28[[#This Row],[SupDescr]])</f>
        <v xml:space="preserve"> </v>
      </c>
      <c r="G5114" t="s">
        <v>2430</v>
      </c>
      <c r="H5114">
        <v>1</v>
      </c>
      <c r="I5114" t="str">
        <f>IF(A5114=A5113,I5113&amp;CHAR(10)&amp;"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5" spans="1:9" x14ac:dyDescent="0.25">
      <c r="A5115" t="s">
        <v>2875</v>
      </c>
      <c r="B5115">
        <v>75180019</v>
      </c>
      <c r="C5115" t="s">
        <v>16</v>
      </c>
      <c r="D5115" t="str">
        <f>IF(Tabel_Forespørgsel_fra_Visma28[[#This Row],[SupProd]]=" "," "," - "&amp;Tabel_Forespørgsel_fra_Visma28[[#This Row],[SupProd]])</f>
        <v xml:space="preserve"> </v>
      </c>
      <c r="E5115" t="s">
        <v>16</v>
      </c>
      <c r="F5115" t="str">
        <f>IF(Tabel_Forespørgsel_fra_Visma28[[#This Row],[SupDescr]]=" "," "," - "&amp;Tabel_Forespørgsel_fra_Visma28[[#This Row],[SupDescr]])</f>
        <v xml:space="preserve"> </v>
      </c>
      <c r="G5115" t="s">
        <v>2430</v>
      </c>
      <c r="H5115">
        <v>1</v>
      </c>
      <c r="I5115" t="str">
        <f>IF(A5115=A5114,I5114&amp;CHAR(10)&amp;"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6" spans="1:9" x14ac:dyDescent="0.25">
      <c r="A5116" t="s">
        <v>2851</v>
      </c>
      <c r="B5116">
        <v>75180019</v>
      </c>
      <c r="C5116" t="s">
        <v>16</v>
      </c>
      <c r="D5116" t="str">
        <f>IF(Tabel_Forespørgsel_fra_Visma28[[#This Row],[SupProd]]=" "," "," - "&amp;Tabel_Forespørgsel_fra_Visma28[[#This Row],[SupProd]])</f>
        <v xml:space="preserve"> </v>
      </c>
      <c r="E5116" t="s">
        <v>16</v>
      </c>
      <c r="F5116" t="str">
        <f>IF(Tabel_Forespørgsel_fra_Visma28[[#This Row],[SupDescr]]=" "," "," - "&amp;Tabel_Forespørgsel_fra_Visma28[[#This Row],[SupDescr]])</f>
        <v xml:space="preserve"> </v>
      </c>
      <c r="G5116" t="s">
        <v>2430</v>
      </c>
      <c r="H5116">
        <v>1</v>
      </c>
      <c r="I5116" t="str">
        <f>IF(A5116=A5115,I5115&amp;CHAR(10)&amp;"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7" spans="1:9" x14ac:dyDescent="0.25">
      <c r="A5117" t="s">
        <v>2852</v>
      </c>
      <c r="B5117">
        <v>75180019</v>
      </c>
      <c r="C5117" t="s">
        <v>16</v>
      </c>
      <c r="D5117" t="str">
        <f>IF(Tabel_Forespørgsel_fra_Visma28[[#This Row],[SupProd]]=" "," "," - "&amp;Tabel_Forespørgsel_fra_Visma28[[#This Row],[SupProd]])</f>
        <v xml:space="preserve"> </v>
      </c>
      <c r="E5117" t="s">
        <v>16</v>
      </c>
      <c r="F5117" t="str">
        <f>IF(Tabel_Forespørgsel_fra_Visma28[[#This Row],[SupDescr]]=" "," "," - "&amp;Tabel_Forespørgsel_fra_Visma28[[#This Row],[SupDescr]])</f>
        <v xml:space="preserve"> </v>
      </c>
      <c r="G5117" t="s">
        <v>2430</v>
      </c>
      <c r="H5117">
        <v>1</v>
      </c>
      <c r="I5117" t="str">
        <f>IF(A5117=A5116,I5116&amp;CHAR(10)&amp;"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8" spans="1:9" x14ac:dyDescent="0.25">
      <c r="A5118" t="s">
        <v>2842</v>
      </c>
      <c r="B5118">
        <v>75180019</v>
      </c>
      <c r="C5118" t="s">
        <v>16</v>
      </c>
      <c r="D5118" t="str">
        <f>IF(Tabel_Forespørgsel_fra_Visma28[[#This Row],[SupProd]]=" "," "," - "&amp;Tabel_Forespørgsel_fra_Visma28[[#This Row],[SupProd]])</f>
        <v xml:space="preserve"> </v>
      </c>
      <c r="E5118" t="s">
        <v>16</v>
      </c>
      <c r="F5118" t="str">
        <f>IF(Tabel_Forespørgsel_fra_Visma28[[#This Row],[SupDescr]]=" "," "," - "&amp;Tabel_Forespørgsel_fra_Visma28[[#This Row],[SupDescr]])</f>
        <v xml:space="preserve"> </v>
      </c>
      <c r="G5118" t="s">
        <v>2430</v>
      </c>
      <c r="H5118">
        <v>1</v>
      </c>
      <c r="I5118" t="str">
        <f>IF(A5118=A5117,I5117&amp;CHAR(10)&amp;"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9" spans="1:9" x14ac:dyDescent="0.25">
      <c r="A5119" t="s">
        <v>2871</v>
      </c>
      <c r="B5119">
        <v>75180019</v>
      </c>
      <c r="C5119" t="s">
        <v>16</v>
      </c>
      <c r="D5119" t="str">
        <f>IF(Tabel_Forespørgsel_fra_Visma28[[#This Row],[SupProd]]=" "," "," - "&amp;Tabel_Forespørgsel_fra_Visma28[[#This Row],[SupProd]])</f>
        <v xml:space="preserve"> </v>
      </c>
      <c r="E5119" t="s">
        <v>16</v>
      </c>
      <c r="F5119" t="str">
        <f>IF(Tabel_Forespørgsel_fra_Visma28[[#This Row],[SupDescr]]=" "," "," - "&amp;Tabel_Forespørgsel_fra_Visma28[[#This Row],[SupDescr]])</f>
        <v xml:space="preserve"> </v>
      </c>
      <c r="G5119" t="s">
        <v>2430</v>
      </c>
      <c r="H5119">
        <v>1</v>
      </c>
      <c r="I5119" t="str">
        <f>IF(A5119=A5118,I5118&amp;CHAR(10)&amp;"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0" spans="1:9" x14ac:dyDescent="0.25">
      <c r="A5120" t="s">
        <v>2872</v>
      </c>
      <c r="B5120">
        <v>75180019</v>
      </c>
      <c r="C5120" t="s">
        <v>16</v>
      </c>
      <c r="D5120" t="str">
        <f>IF(Tabel_Forespørgsel_fra_Visma28[[#This Row],[SupProd]]=" "," "," - "&amp;Tabel_Forespørgsel_fra_Visma28[[#This Row],[SupProd]])</f>
        <v xml:space="preserve"> </v>
      </c>
      <c r="E5120" t="s">
        <v>16</v>
      </c>
      <c r="F5120" t="str">
        <f>IF(Tabel_Forespørgsel_fra_Visma28[[#This Row],[SupDescr]]=" "," "," - "&amp;Tabel_Forespørgsel_fra_Visma28[[#This Row],[SupDescr]])</f>
        <v xml:space="preserve"> </v>
      </c>
      <c r="G5120" t="s">
        <v>2430</v>
      </c>
      <c r="H5120">
        <v>1</v>
      </c>
      <c r="I5120" t="str">
        <f>IF(A5120=A5119,I5119&amp;CHAR(10)&amp;"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1" spans="1:9" x14ac:dyDescent="0.25">
      <c r="A5121" t="s">
        <v>2844</v>
      </c>
      <c r="B5121">
        <v>75180019</v>
      </c>
      <c r="C5121" t="s">
        <v>16</v>
      </c>
      <c r="D5121" t="str">
        <f>IF(Tabel_Forespørgsel_fra_Visma28[[#This Row],[SupProd]]=" "," "," - "&amp;Tabel_Forespørgsel_fra_Visma28[[#This Row],[SupProd]])</f>
        <v xml:space="preserve"> </v>
      </c>
      <c r="E5121" t="s">
        <v>16</v>
      </c>
      <c r="F5121" t="str">
        <f>IF(Tabel_Forespørgsel_fra_Visma28[[#This Row],[SupDescr]]=" "," "," - "&amp;Tabel_Forespørgsel_fra_Visma28[[#This Row],[SupDescr]])</f>
        <v xml:space="preserve"> </v>
      </c>
      <c r="G5121" t="s">
        <v>2430</v>
      </c>
      <c r="H5121">
        <v>1</v>
      </c>
      <c r="I5121" t="str">
        <f>IF(A5121=A5120,I5120&amp;CHAR(10)&amp;"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2" spans="1:9" x14ac:dyDescent="0.25">
      <c r="A5122" t="s">
        <v>2822</v>
      </c>
      <c r="B5122">
        <v>75180019</v>
      </c>
      <c r="C5122" t="s">
        <v>16</v>
      </c>
      <c r="D5122" t="str">
        <f>IF(Tabel_Forespørgsel_fra_Visma28[[#This Row],[SupProd]]=" "," "," - "&amp;Tabel_Forespørgsel_fra_Visma28[[#This Row],[SupProd]])</f>
        <v xml:space="preserve"> </v>
      </c>
      <c r="E5122" t="s">
        <v>16</v>
      </c>
      <c r="F5122" t="str">
        <f>IF(Tabel_Forespørgsel_fra_Visma28[[#This Row],[SupDescr]]=" "," "," - "&amp;Tabel_Forespørgsel_fra_Visma28[[#This Row],[SupDescr]])</f>
        <v xml:space="preserve"> </v>
      </c>
      <c r="G5122" t="s">
        <v>2430</v>
      </c>
      <c r="H5122">
        <v>1</v>
      </c>
      <c r="I5122" t="str">
        <f>IF(A5122=A5121,I5121&amp;CHAR(10)&amp;"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3" spans="1:9" x14ac:dyDescent="0.25">
      <c r="A5123" t="s">
        <v>2854</v>
      </c>
      <c r="B5123">
        <v>75180019</v>
      </c>
      <c r="C5123" t="s">
        <v>16</v>
      </c>
      <c r="D5123" t="str">
        <f>IF(Tabel_Forespørgsel_fra_Visma28[[#This Row],[SupProd]]=" "," "," - "&amp;Tabel_Forespørgsel_fra_Visma28[[#This Row],[SupProd]])</f>
        <v xml:space="preserve"> </v>
      </c>
      <c r="E5123" t="s">
        <v>16</v>
      </c>
      <c r="F5123" t="str">
        <f>IF(Tabel_Forespørgsel_fra_Visma28[[#This Row],[SupDescr]]=" "," "," - "&amp;Tabel_Forespørgsel_fra_Visma28[[#This Row],[SupDescr]])</f>
        <v xml:space="preserve"> </v>
      </c>
      <c r="G5123" t="s">
        <v>2430</v>
      </c>
      <c r="H5123">
        <v>1</v>
      </c>
      <c r="I5123" t="str">
        <f>IF(A5123=A5122,I5122&amp;CHAR(10)&amp;"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4" spans="1:9" x14ac:dyDescent="0.25">
      <c r="A5124" t="s">
        <v>2986</v>
      </c>
      <c r="B5124">
        <v>75180019</v>
      </c>
      <c r="C5124" t="s">
        <v>16</v>
      </c>
      <c r="D5124" t="str">
        <f>IF(Tabel_Forespørgsel_fra_Visma28[[#This Row],[SupProd]]=" "," "," - "&amp;Tabel_Forespørgsel_fra_Visma28[[#This Row],[SupProd]])</f>
        <v xml:space="preserve"> </v>
      </c>
      <c r="E5124" t="s">
        <v>16</v>
      </c>
      <c r="F5124" t="str">
        <f>IF(Tabel_Forespørgsel_fra_Visma28[[#This Row],[SupDescr]]=" "," "," - "&amp;Tabel_Forespørgsel_fra_Visma28[[#This Row],[SupDescr]])</f>
        <v xml:space="preserve"> </v>
      </c>
      <c r="G5124" t="s">
        <v>2430</v>
      </c>
      <c r="H5124">
        <v>1</v>
      </c>
      <c r="I5124" t="str">
        <f>IF(A5124=A5123,I5123&amp;CHAR(10)&amp;"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5" spans="1:9" x14ac:dyDescent="0.25">
      <c r="A5125" t="s">
        <v>3014</v>
      </c>
      <c r="B5125">
        <v>75180019</v>
      </c>
      <c r="C5125" t="s">
        <v>16</v>
      </c>
      <c r="D5125" t="str">
        <f>IF(Tabel_Forespørgsel_fra_Visma28[[#This Row],[SupProd]]=" "," "," - "&amp;Tabel_Forespørgsel_fra_Visma28[[#This Row],[SupProd]])</f>
        <v xml:space="preserve"> </v>
      </c>
      <c r="E5125" t="s">
        <v>16</v>
      </c>
      <c r="F5125" t="str">
        <f>IF(Tabel_Forespørgsel_fra_Visma28[[#This Row],[SupDescr]]=" "," "," - "&amp;Tabel_Forespørgsel_fra_Visma28[[#This Row],[SupDescr]])</f>
        <v xml:space="preserve"> </v>
      </c>
      <c r="G5125" t="s">
        <v>2430</v>
      </c>
      <c r="H5125">
        <v>1</v>
      </c>
      <c r="I5125" t="str">
        <f>IF(A5125=A5124,I5124&amp;CHAR(10)&amp;"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6" spans="1:9" x14ac:dyDescent="0.25">
      <c r="A5126" t="s">
        <v>2865</v>
      </c>
      <c r="B5126">
        <v>75180019</v>
      </c>
      <c r="C5126" t="s">
        <v>16</v>
      </c>
      <c r="D5126" t="str">
        <f>IF(Tabel_Forespørgsel_fra_Visma28[[#This Row],[SupProd]]=" "," "," - "&amp;Tabel_Forespørgsel_fra_Visma28[[#This Row],[SupProd]])</f>
        <v xml:space="preserve"> </v>
      </c>
      <c r="E5126" t="s">
        <v>16</v>
      </c>
      <c r="F5126" t="str">
        <f>IF(Tabel_Forespørgsel_fra_Visma28[[#This Row],[SupDescr]]=" "," "," - "&amp;Tabel_Forespørgsel_fra_Visma28[[#This Row],[SupDescr]])</f>
        <v xml:space="preserve"> </v>
      </c>
      <c r="G5126" t="s">
        <v>2430</v>
      </c>
      <c r="H5126">
        <v>1</v>
      </c>
      <c r="I5126" t="str">
        <f>IF(A5126=A5125,I5125&amp;CHAR(10)&amp;"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7" spans="1:9" x14ac:dyDescent="0.25">
      <c r="A5127" t="s">
        <v>3015</v>
      </c>
      <c r="B5127">
        <v>75180019</v>
      </c>
      <c r="C5127" t="s">
        <v>16</v>
      </c>
      <c r="D5127" t="str">
        <f>IF(Tabel_Forespørgsel_fra_Visma28[[#This Row],[SupProd]]=" "," "," - "&amp;Tabel_Forespørgsel_fra_Visma28[[#This Row],[SupProd]])</f>
        <v xml:space="preserve"> </v>
      </c>
      <c r="E5127" t="s">
        <v>16</v>
      </c>
      <c r="F5127" t="str">
        <f>IF(Tabel_Forespørgsel_fra_Visma28[[#This Row],[SupDescr]]=" "," "," - "&amp;Tabel_Forespørgsel_fra_Visma28[[#This Row],[SupDescr]])</f>
        <v xml:space="preserve"> </v>
      </c>
      <c r="G5127" t="s">
        <v>2430</v>
      </c>
      <c r="H5127">
        <v>1</v>
      </c>
      <c r="I5127" t="str">
        <f>IF(A5127=A5126,I5126&amp;CHAR(10)&amp;"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8" spans="1:9" x14ac:dyDescent="0.25">
      <c r="A5128" t="s">
        <v>2846</v>
      </c>
      <c r="B5128">
        <v>75180019</v>
      </c>
      <c r="C5128" t="s">
        <v>16</v>
      </c>
      <c r="D5128" t="str">
        <f>IF(Tabel_Forespørgsel_fra_Visma28[[#This Row],[SupProd]]=" "," "," - "&amp;Tabel_Forespørgsel_fra_Visma28[[#This Row],[SupProd]])</f>
        <v xml:space="preserve"> </v>
      </c>
      <c r="E5128" t="s">
        <v>16</v>
      </c>
      <c r="F5128" t="str">
        <f>IF(Tabel_Forespørgsel_fra_Visma28[[#This Row],[SupDescr]]=" "," "," - "&amp;Tabel_Forespørgsel_fra_Visma28[[#This Row],[SupDescr]])</f>
        <v xml:space="preserve"> </v>
      </c>
      <c r="G5128" t="s">
        <v>2430</v>
      </c>
      <c r="H5128">
        <v>1</v>
      </c>
      <c r="I5128" t="str">
        <f>IF(A5128=A5127,I5127&amp;CHAR(10)&amp;"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9" spans="1:9" x14ac:dyDescent="0.25">
      <c r="A5129" t="s">
        <v>2848</v>
      </c>
      <c r="B5129">
        <v>75180019</v>
      </c>
      <c r="C5129" t="s">
        <v>16</v>
      </c>
      <c r="D5129" t="str">
        <f>IF(Tabel_Forespørgsel_fra_Visma28[[#This Row],[SupProd]]=" "," "," - "&amp;Tabel_Forespørgsel_fra_Visma28[[#This Row],[SupProd]])</f>
        <v xml:space="preserve"> </v>
      </c>
      <c r="E5129" t="s">
        <v>16</v>
      </c>
      <c r="F5129" t="str">
        <f>IF(Tabel_Forespørgsel_fra_Visma28[[#This Row],[SupDescr]]=" "," "," - "&amp;Tabel_Forespørgsel_fra_Visma28[[#This Row],[SupDescr]])</f>
        <v xml:space="preserve"> </v>
      </c>
      <c r="G5129" t="s">
        <v>2430</v>
      </c>
      <c r="H5129">
        <v>1</v>
      </c>
      <c r="I5129" t="str">
        <f>IF(A5129=A5128,I5128&amp;CHAR(10)&amp;"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0" spans="1:9" x14ac:dyDescent="0.25">
      <c r="A5130" t="s">
        <v>2847</v>
      </c>
      <c r="B5130">
        <v>75180019</v>
      </c>
      <c r="C5130" t="s">
        <v>16</v>
      </c>
      <c r="D5130" t="str">
        <f>IF(Tabel_Forespørgsel_fra_Visma28[[#This Row],[SupProd]]=" "," "," - "&amp;Tabel_Forespørgsel_fra_Visma28[[#This Row],[SupProd]])</f>
        <v xml:space="preserve"> </v>
      </c>
      <c r="E5130" t="s">
        <v>16</v>
      </c>
      <c r="F5130" t="str">
        <f>IF(Tabel_Forespørgsel_fra_Visma28[[#This Row],[SupDescr]]=" "," "," - "&amp;Tabel_Forespørgsel_fra_Visma28[[#This Row],[SupDescr]])</f>
        <v xml:space="preserve"> </v>
      </c>
      <c r="G5130" t="s">
        <v>2430</v>
      </c>
      <c r="H5130">
        <v>1</v>
      </c>
      <c r="I5130" t="str">
        <f>IF(A5130=A5129,I5129&amp;CHAR(10)&amp;"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1" spans="1:9" x14ac:dyDescent="0.25">
      <c r="A5131" t="s">
        <v>2864</v>
      </c>
      <c r="B5131">
        <v>75180019</v>
      </c>
      <c r="C5131" t="s">
        <v>16</v>
      </c>
      <c r="D5131" t="str">
        <f>IF(Tabel_Forespørgsel_fra_Visma28[[#This Row],[SupProd]]=" "," "," - "&amp;Tabel_Forespørgsel_fra_Visma28[[#This Row],[SupProd]])</f>
        <v xml:space="preserve"> </v>
      </c>
      <c r="E5131" t="s">
        <v>16</v>
      </c>
      <c r="F5131" t="str">
        <f>IF(Tabel_Forespørgsel_fra_Visma28[[#This Row],[SupDescr]]=" "," "," - "&amp;Tabel_Forespørgsel_fra_Visma28[[#This Row],[SupDescr]])</f>
        <v xml:space="preserve"> </v>
      </c>
      <c r="G5131" t="s">
        <v>2430</v>
      </c>
      <c r="H5131">
        <v>1</v>
      </c>
      <c r="I5131" t="str">
        <f>IF(A5131=A5130,I5130&amp;CHAR(10)&amp;"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2" spans="1:9" x14ac:dyDescent="0.25">
      <c r="A5132" t="s">
        <v>2855</v>
      </c>
      <c r="B5132">
        <v>75180019</v>
      </c>
      <c r="C5132" t="s">
        <v>16</v>
      </c>
      <c r="D5132" t="str">
        <f>IF(Tabel_Forespørgsel_fra_Visma28[[#This Row],[SupProd]]=" "," "," - "&amp;Tabel_Forespørgsel_fra_Visma28[[#This Row],[SupProd]])</f>
        <v xml:space="preserve"> </v>
      </c>
      <c r="E5132" t="s">
        <v>16</v>
      </c>
      <c r="F5132" t="str">
        <f>IF(Tabel_Forespørgsel_fra_Visma28[[#This Row],[SupDescr]]=" "," "," - "&amp;Tabel_Forespørgsel_fra_Visma28[[#This Row],[SupDescr]])</f>
        <v xml:space="preserve"> </v>
      </c>
      <c r="G5132" t="s">
        <v>2430</v>
      </c>
      <c r="H5132">
        <v>1</v>
      </c>
      <c r="I5132" t="str">
        <f>IF(A5132=A5131,I5131&amp;CHAR(10)&amp;"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3" spans="1:9" x14ac:dyDescent="0.25">
      <c r="A5133" t="s">
        <v>3008</v>
      </c>
      <c r="B5133">
        <v>75180019</v>
      </c>
      <c r="C5133" t="s">
        <v>16</v>
      </c>
      <c r="D5133" t="str">
        <f>IF(Tabel_Forespørgsel_fra_Visma28[[#This Row],[SupProd]]=" "," "," - "&amp;Tabel_Forespørgsel_fra_Visma28[[#This Row],[SupProd]])</f>
        <v xml:space="preserve"> </v>
      </c>
      <c r="E5133" t="s">
        <v>16</v>
      </c>
      <c r="F5133" t="str">
        <f>IF(Tabel_Forespørgsel_fra_Visma28[[#This Row],[SupDescr]]=" "," "," - "&amp;Tabel_Forespørgsel_fra_Visma28[[#This Row],[SupDescr]])</f>
        <v xml:space="preserve"> </v>
      </c>
      <c r="G5133" t="s">
        <v>2430</v>
      </c>
      <c r="H5133">
        <v>1</v>
      </c>
      <c r="I5133" t="str">
        <f>IF(A5133=A5132,I5132&amp;CHAR(10)&amp;"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4" spans="1:9" x14ac:dyDescent="0.25">
      <c r="A5134" t="s">
        <v>2856</v>
      </c>
      <c r="B5134">
        <v>75180019</v>
      </c>
      <c r="C5134" t="s">
        <v>16</v>
      </c>
      <c r="D5134" t="str">
        <f>IF(Tabel_Forespørgsel_fra_Visma28[[#This Row],[SupProd]]=" "," "," - "&amp;Tabel_Forespørgsel_fra_Visma28[[#This Row],[SupProd]])</f>
        <v xml:space="preserve"> </v>
      </c>
      <c r="E5134" t="s">
        <v>16</v>
      </c>
      <c r="F5134" t="str">
        <f>IF(Tabel_Forespørgsel_fra_Visma28[[#This Row],[SupDescr]]=" "," "," - "&amp;Tabel_Forespørgsel_fra_Visma28[[#This Row],[SupDescr]])</f>
        <v xml:space="preserve"> </v>
      </c>
      <c r="G5134" t="s">
        <v>2430</v>
      </c>
      <c r="H5134">
        <v>1</v>
      </c>
      <c r="I5134" t="str">
        <f>IF(A5134=A5133,I5133&amp;CHAR(10)&amp;"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5" spans="1:9" x14ac:dyDescent="0.25">
      <c r="A5135" t="s">
        <v>3009</v>
      </c>
      <c r="B5135">
        <v>75180019</v>
      </c>
      <c r="C5135" t="s">
        <v>16</v>
      </c>
      <c r="D5135" t="str">
        <f>IF(Tabel_Forespørgsel_fra_Visma28[[#This Row],[SupProd]]=" "," "," - "&amp;Tabel_Forespørgsel_fra_Visma28[[#This Row],[SupProd]])</f>
        <v xml:space="preserve"> </v>
      </c>
      <c r="E5135" t="s">
        <v>16</v>
      </c>
      <c r="F5135" t="str">
        <f>IF(Tabel_Forespørgsel_fra_Visma28[[#This Row],[SupDescr]]=" "," "," - "&amp;Tabel_Forespørgsel_fra_Visma28[[#This Row],[SupDescr]])</f>
        <v xml:space="preserve"> </v>
      </c>
      <c r="G5135" t="s">
        <v>2430</v>
      </c>
      <c r="H5135">
        <v>1</v>
      </c>
      <c r="I5135" t="str">
        <f>IF(A5135=A5134,I5134&amp;CHAR(10)&amp;"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6" spans="1:9" x14ac:dyDescent="0.25">
      <c r="A5136" t="s">
        <v>3010</v>
      </c>
      <c r="B5136">
        <v>75180019</v>
      </c>
      <c r="C5136" t="s">
        <v>16</v>
      </c>
      <c r="D5136" t="str">
        <f>IF(Tabel_Forespørgsel_fra_Visma28[[#This Row],[SupProd]]=" "," "," - "&amp;Tabel_Forespørgsel_fra_Visma28[[#This Row],[SupProd]])</f>
        <v xml:space="preserve"> </v>
      </c>
      <c r="E5136" t="s">
        <v>16</v>
      </c>
      <c r="F5136" t="str">
        <f>IF(Tabel_Forespørgsel_fra_Visma28[[#This Row],[SupDescr]]=" "," "," - "&amp;Tabel_Forespørgsel_fra_Visma28[[#This Row],[SupDescr]])</f>
        <v xml:space="preserve"> </v>
      </c>
      <c r="G5136" t="s">
        <v>2430</v>
      </c>
      <c r="H5136">
        <v>1</v>
      </c>
      <c r="I5136" t="str">
        <f>IF(A5136=A5135,I5135&amp;CHAR(10)&amp;"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7" spans="1:9" x14ac:dyDescent="0.25">
      <c r="A5137" t="s">
        <v>2845</v>
      </c>
      <c r="B5137">
        <v>75180019</v>
      </c>
      <c r="C5137" t="s">
        <v>16</v>
      </c>
      <c r="D5137" t="str">
        <f>IF(Tabel_Forespørgsel_fra_Visma28[[#This Row],[SupProd]]=" "," "," - "&amp;Tabel_Forespørgsel_fra_Visma28[[#This Row],[SupProd]])</f>
        <v xml:space="preserve"> </v>
      </c>
      <c r="E5137" t="s">
        <v>16</v>
      </c>
      <c r="F5137" t="str">
        <f>IF(Tabel_Forespørgsel_fra_Visma28[[#This Row],[SupDescr]]=" "," "," - "&amp;Tabel_Forespørgsel_fra_Visma28[[#This Row],[SupDescr]])</f>
        <v xml:space="preserve"> </v>
      </c>
      <c r="G5137" t="s">
        <v>2430</v>
      </c>
      <c r="H5137">
        <v>1</v>
      </c>
      <c r="I5137" t="str">
        <f>IF(A5137=A5136,I5136&amp;CHAR(10)&amp;"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8" spans="1:9" x14ac:dyDescent="0.25">
      <c r="A5138" t="s">
        <v>3002</v>
      </c>
      <c r="B5138">
        <v>75180019</v>
      </c>
      <c r="C5138" t="s">
        <v>16</v>
      </c>
      <c r="D5138" t="str">
        <f>IF(Tabel_Forespørgsel_fra_Visma28[[#This Row],[SupProd]]=" "," "," - "&amp;Tabel_Forespørgsel_fra_Visma28[[#This Row],[SupProd]])</f>
        <v xml:space="preserve"> </v>
      </c>
      <c r="E5138" t="s">
        <v>16</v>
      </c>
      <c r="F5138" t="str">
        <f>IF(Tabel_Forespørgsel_fra_Visma28[[#This Row],[SupDescr]]=" "," "," - "&amp;Tabel_Forespørgsel_fra_Visma28[[#This Row],[SupDescr]])</f>
        <v xml:space="preserve"> </v>
      </c>
      <c r="G5138" t="s">
        <v>2430</v>
      </c>
      <c r="H5138">
        <v>1</v>
      </c>
      <c r="I5138" t="str">
        <f>IF(A5138=A5137,I5137&amp;CHAR(10)&amp;"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9" spans="1:9" x14ac:dyDescent="0.25">
      <c r="A5139" t="s">
        <v>3003</v>
      </c>
      <c r="B5139">
        <v>75180019</v>
      </c>
      <c r="C5139" t="s">
        <v>16</v>
      </c>
      <c r="D5139" t="str">
        <f>IF(Tabel_Forespørgsel_fra_Visma28[[#This Row],[SupProd]]=" "," "," - "&amp;Tabel_Forespørgsel_fra_Visma28[[#This Row],[SupProd]])</f>
        <v xml:space="preserve"> </v>
      </c>
      <c r="E5139" t="s">
        <v>16</v>
      </c>
      <c r="F5139" t="str">
        <f>IF(Tabel_Forespørgsel_fra_Visma28[[#This Row],[SupDescr]]=" "," "," - "&amp;Tabel_Forespørgsel_fra_Visma28[[#This Row],[SupDescr]])</f>
        <v xml:space="preserve"> </v>
      </c>
      <c r="G5139" t="s">
        <v>2430</v>
      </c>
      <c r="H5139">
        <v>1</v>
      </c>
      <c r="I5139" t="str">
        <f>IF(A5139=A5138,I5138&amp;CHAR(10)&amp;"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0" spans="1:9" x14ac:dyDescent="0.25">
      <c r="A5140" t="s">
        <v>3001</v>
      </c>
      <c r="B5140">
        <v>75180019</v>
      </c>
      <c r="C5140" t="s">
        <v>16</v>
      </c>
      <c r="D5140" t="str">
        <f>IF(Tabel_Forespørgsel_fra_Visma28[[#This Row],[SupProd]]=" "," "," - "&amp;Tabel_Forespørgsel_fra_Visma28[[#This Row],[SupProd]])</f>
        <v xml:space="preserve"> </v>
      </c>
      <c r="E5140" t="s">
        <v>16</v>
      </c>
      <c r="F5140" t="str">
        <f>IF(Tabel_Forespørgsel_fra_Visma28[[#This Row],[SupDescr]]=" "," "," - "&amp;Tabel_Forespørgsel_fra_Visma28[[#This Row],[SupDescr]])</f>
        <v xml:space="preserve"> </v>
      </c>
      <c r="G5140" t="s">
        <v>2430</v>
      </c>
      <c r="H5140">
        <v>1</v>
      </c>
      <c r="I5140" t="str">
        <f>IF(A5140=A5139,I5139&amp;CHAR(10)&amp;"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1" spans="1:9" x14ac:dyDescent="0.25">
      <c r="A5141" t="s">
        <v>3004</v>
      </c>
      <c r="B5141">
        <v>75180019</v>
      </c>
      <c r="C5141" t="s">
        <v>16</v>
      </c>
      <c r="D5141" t="str">
        <f>IF(Tabel_Forespørgsel_fra_Visma28[[#This Row],[SupProd]]=" "," "," - "&amp;Tabel_Forespørgsel_fra_Visma28[[#This Row],[SupProd]])</f>
        <v xml:space="preserve"> </v>
      </c>
      <c r="E5141" t="s">
        <v>16</v>
      </c>
      <c r="F5141" t="str">
        <f>IF(Tabel_Forespørgsel_fra_Visma28[[#This Row],[SupDescr]]=" "," "," - "&amp;Tabel_Forespørgsel_fra_Visma28[[#This Row],[SupDescr]])</f>
        <v xml:space="preserve"> </v>
      </c>
      <c r="G5141" t="s">
        <v>2430</v>
      </c>
      <c r="H5141">
        <v>1</v>
      </c>
      <c r="I5141" t="str">
        <f>IF(A5141=A5140,I5140&amp;CHAR(10)&amp;"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2" spans="1:9" x14ac:dyDescent="0.25">
      <c r="A5142" t="s">
        <v>2998</v>
      </c>
      <c r="B5142">
        <v>75180019</v>
      </c>
      <c r="C5142" t="s">
        <v>16</v>
      </c>
      <c r="D5142" t="str">
        <f>IF(Tabel_Forespørgsel_fra_Visma28[[#This Row],[SupProd]]=" "," "," - "&amp;Tabel_Forespørgsel_fra_Visma28[[#This Row],[SupProd]])</f>
        <v xml:space="preserve"> </v>
      </c>
      <c r="E5142" t="s">
        <v>16</v>
      </c>
      <c r="F5142" t="str">
        <f>IF(Tabel_Forespørgsel_fra_Visma28[[#This Row],[SupDescr]]=" "," "," - "&amp;Tabel_Forespørgsel_fra_Visma28[[#This Row],[SupDescr]])</f>
        <v xml:space="preserve"> </v>
      </c>
      <c r="G5142" t="s">
        <v>2430</v>
      </c>
      <c r="H5142">
        <v>1</v>
      </c>
      <c r="I5142" t="str">
        <f>IF(A5142=A5141,I5141&amp;CHAR(10)&amp;"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3" spans="1:9" x14ac:dyDescent="0.25">
      <c r="A5143" t="s">
        <v>2737</v>
      </c>
      <c r="B5143">
        <v>75180019</v>
      </c>
      <c r="C5143" t="s">
        <v>16</v>
      </c>
      <c r="D5143" t="str">
        <f>IF(Tabel_Forespørgsel_fra_Visma28[[#This Row],[SupProd]]=" "," "," - "&amp;Tabel_Forespørgsel_fra_Visma28[[#This Row],[SupProd]])</f>
        <v xml:space="preserve"> </v>
      </c>
      <c r="E5143" t="s">
        <v>16</v>
      </c>
      <c r="F5143" t="str">
        <f>IF(Tabel_Forespørgsel_fra_Visma28[[#This Row],[SupDescr]]=" "," "," - "&amp;Tabel_Forespørgsel_fra_Visma28[[#This Row],[SupDescr]])</f>
        <v xml:space="preserve"> </v>
      </c>
      <c r="G5143" t="s">
        <v>2430</v>
      </c>
      <c r="H5143">
        <v>1</v>
      </c>
      <c r="I5143" t="str">
        <f>IF(A5143=A5142,I5142&amp;CHAR(10)&amp;"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4" spans="1:9" x14ac:dyDescent="0.25">
      <c r="A5144" t="s">
        <v>2726</v>
      </c>
      <c r="B5144">
        <v>75180019</v>
      </c>
      <c r="C5144" t="s">
        <v>16</v>
      </c>
      <c r="D5144" t="str">
        <f>IF(Tabel_Forespørgsel_fra_Visma28[[#This Row],[SupProd]]=" "," "," - "&amp;Tabel_Forespørgsel_fra_Visma28[[#This Row],[SupProd]])</f>
        <v xml:space="preserve"> </v>
      </c>
      <c r="E5144" t="s">
        <v>16</v>
      </c>
      <c r="F5144" t="str">
        <f>IF(Tabel_Forespørgsel_fra_Visma28[[#This Row],[SupDescr]]=" "," "," - "&amp;Tabel_Forespørgsel_fra_Visma28[[#This Row],[SupDescr]])</f>
        <v xml:space="preserve"> </v>
      </c>
      <c r="G5144" t="s">
        <v>2430</v>
      </c>
      <c r="H5144">
        <v>1</v>
      </c>
      <c r="I5144" t="str">
        <f>IF(A5144=A5143,I5143&amp;CHAR(10)&amp;"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5" spans="1:9" x14ac:dyDescent="0.25">
      <c r="A5145" t="s">
        <v>2687</v>
      </c>
      <c r="B5145">
        <v>75180019</v>
      </c>
      <c r="C5145" t="s">
        <v>16</v>
      </c>
      <c r="D5145" t="str">
        <f>IF(Tabel_Forespørgsel_fra_Visma28[[#This Row],[SupProd]]=" "," "," - "&amp;Tabel_Forespørgsel_fra_Visma28[[#This Row],[SupProd]])</f>
        <v xml:space="preserve"> </v>
      </c>
      <c r="E5145" t="s">
        <v>16</v>
      </c>
      <c r="F5145" t="str">
        <f>IF(Tabel_Forespørgsel_fra_Visma28[[#This Row],[SupDescr]]=" "," "," - "&amp;Tabel_Forespørgsel_fra_Visma28[[#This Row],[SupDescr]])</f>
        <v xml:space="preserve"> </v>
      </c>
      <c r="G5145" t="s">
        <v>2430</v>
      </c>
      <c r="H5145">
        <v>1</v>
      </c>
      <c r="I5145" t="str">
        <f>IF(A5145=A5144,I5144&amp;CHAR(10)&amp;"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6" spans="1:9" x14ac:dyDescent="0.25">
      <c r="A5146" t="s">
        <v>2688</v>
      </c>
      <c r="B5146">
        <v>75180019</v>
      </c>
      <c r="C5146" t="s">
        <v>16</v>
      </c>
      <c r="D5146" t="str">
        <f>IF(Tabel_Forespørgsel_fra_Visma28[[#This Row],[SupProd]]=" "," "," - "&amp;Tabel_Forespørgsel_fra_Visma28[[#This Row],[SupProd]])</f>
        <v xml:space="preserve"> </v>
      </c>
      <c r="E5146" t="s">
        <v>16</v>
      </c>
      <c r="F5146" t="str">
        <f>IF(Tabel_Forespørgsel_fra_Visma28[[#This Row],[SupDescr]]=" "," "," - "&amp;Tabel_Forespørgsel_fra_Visma28[[#This Row],[SupDescr]])</f>
        <v xml:space="preserve"> </v>
      </c>
      <c r="G5146" t="s">
        <v>2430</v>
      </c>
      <c r="H5146">
        <v>1</v>
      </c>
      <c r="I5146" t="str">
        <f>IF(A5146=A5145,I5145&amp;CHAR(10)&amp;"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7" spans="1:9" x14ac:dyDescent="0.25">
      <c r="A5147" t="s">
        <v>2732</v>
      </c>
      <c r="B5147">
        <v>75180019</v>
      </c>
      <c r="C5147" t="s">
        <v>16</v>
      </c>
      <c r="D5147" t="str">
        <f>IF(Tabel_Forespørgsel_fra_Visma28[[#This Row],[SupProd]]=" "," "," - "&amp;Tabel_Forespørgsel_fra_Visma28[[#This Row],[SupProd]])</f>
        <v xml:space="preserve"> </v>
      </c>
      <c r="E5147" t="s">
        <v>16</v>
      </c>
      <c r="F5147" t="str">
        <f>IF(Tabel_Forespørgsel_fra_Visma28[[#This Row],[SupDescr]]=" "," "," - "&amp;Tabel_Forespørgsel_fra_Visma28[[#This Row],[SupDescr]])</f>
        <v xml:space="preserve"> </v>
      </c>
      <c r="G5147" t="s">
        <v>2430</v>
      </c>
      <c r="H5147">
        <v>1</v>
      </c>
      <c r="I5147" t="str">
        <f>IF(A5147=A5146,I5146&amp;CHAR(10)&amp;"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8" spans="1:9" x14ac:dyDescent="0.25">
      <c r="A5148" t="s">
        <v>3595</v>
      </c>
      <c r="B5148">
        <v>53565668</v>
      </c>
      <c r="C5148" t="s">
        <v>16</v>
      </c>
      <c r="D5148" t="str">
        <f>IF(Tabel_Forespørgsel_fra_Visma28[[#This Row],[SupProd]]=" "," "," - "&amp;Tabel_Forespørgsel_fra_Visma28[[#This Row],[SupProd]])</f>
        <v xml:space="preserve"> </v>
      </c>
      <c r="E5148" t="s">
        <v>16</v>
      </c>
      <c r="F5148" t="str">
        <f>IF(Tabel_Forespørgsel_fra_Visma28[[#This Row],[SupDescr]]=" "," "," - "&amp;Tabel_Forespørgsel_fra_Visma28[[#This Row],[SupDescr]])</f>
        <v xml:space="preserve"> </v>
      </c>
      <c r="G5148" t="s">
        <v>5435</v>
      </c>
      <c r="H5148">
        <v>1</v>
      </c>
      <c r="I5148" t="str">
        <f>IF(A5148=A5147,I5147&amp;CHAR(10)&amp;"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49" spans="1:9" x14ac:dyDescent="0.25">
      <c r="A5149" t="s">
        <v>2705</v>
      </c>
      <c r="B5149">
        <v>75180019</v>
      </c>
      <c r="C5149" t="s">
        <v>16</v>
      </c>
      <c r="D5149" t="str">
        <f>IF(Tabel_Forespørgsel_fra_Visma28[[#This Row],[SupProd]]=" "," "," - "&amp;Tabel_Forespørgsel_fra_Visma28[[#This Row],[SupProd]])</f>
        <v xml:space="preserve"> </v>
      </c>
      <c r="E5149" t="s">
        <v>16</v>
      </c>
      <c r="F5149" t="str">
        <f>IF(Tabel_Forespørgsel_fra_Visma28[[#This Row],[SupDescr]]=" "," "," - "&amp;Tabel_Forespørgsel_fra_Visma28[[#This Row],[SupDescr]])</f>
        <v xml:space="preserve"> </v>
      </c>
      <c r="G5149" t="s">
        <v>2430</v>
      </c>
      <c r="H5149">
        <v>1</v>
      </c>
      <c r="I5149" t="str">
        <f>IF(A5149=A5148,I5148&amp;CHAR(10)&amp;"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0" spans="1:9" x14ac:dyDescent="0.25">
      <c r="A5150" t="s">
        <v>2707</v>
      </c>
      <c r="B5150">
        <v>75180019</v>
      </c>
      <c r="C5150" t="s">
        <v>16</v>
      </c>
      <c r="D5150" t="str">
        <f>IF(Tabel_Forespørgsel_fra_Visma28[[#This Row],[SupProd]]=" "," "," - "&amp;Tabel_Forespørgsel_fra_Visma28[[#This Row],[SupProd]])</f>
        <v xml:space="preserve"> </v>
      </c>
      <c r="E5150" t="s">
        <v>16</v>
      </c>
      <c r="F5150" t="str">
        <f>IF(Tabel_Forespørgsel_fra_Visma28[[#This Row],[SupDescr]]=" "," "," - "&amp;Tabel_Forespørgsel_fra_Visma28[[#This Row],[SupDescr]])</f>
        <v xml:space="preserve"> </v>
      </c>
      <c r="G5150" t="s">
        <v>2430</v>
      </c>
      <c r="H5150">
        <v>1</v>
      </c>
      <c r="I5150" t="str">
        <f>IF(A5150=A5149,I5149&amp;CHAR(10)&amp;"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1" spans="1:9" x14ac:dyDescent="0.25">
      <c r="A5151" t="s">
        <v>2708</v>
      </c>
      <c r="B5151">
        <v>75180019</v>
      </c>
      <c r="C5151" t="s">
        <v>16</v>
      </c>
      <c r="D5151" t="str">
        <f>IF(Tabel_Forespørgsel_fra_Visma28[[#This Row],[SupProd]]=" "," "," - "&amp;Tabel_Forespørgsel_fra_Visma28[[#This Row],[SupProd]])</f>
        <v xml:space="preserve"> </v>
      </c>
      <c r="E5151" t="s">
        <v>16</v>
      </c>
      <c r="F5151" t="str">
        <f>IF(Tabel_Forespørgsel_fra_Visma28[[#This Row],[SupDescr]]=" "," "," - "&amp;Tabel_Forespørgsel_fra_Visma28[[#This Row],[SupDescr]])</f>
        <v xml:space="preserve"> </v>
      </c>
      <c r="G5151" t="s">
        <v>2430</v>
      </c>
      <c r="H5151">
        <v>1</v>
      </c>
      <c r="I5151" t="str">
        <f>IF(A5151=A5150,I5150&amp;CHAR(10)&amp;"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2" spans="1:9" x14ac:dyDescent="0.25">
      <c r="A5152" t="s">
        <v>2697</v>
      </c>
      <c r="B5152">
        <v>75180019</v>
      </c>
      <c r="C5152" t="s">
        <v>16</v>
      </c>
      <c r="D5152" t="str">
        <f>IF(Tabel_Forespørgsel_fra_Visma28[[#This Row],[SupProd]]=" "," "," - "&amp;Tabel_Forespørgsel_fra_Visma28[[#This Row],[SupProd]])</f>
        <v xml:space="preserve"> </v>
      </c>
      <c r="E5152" t="s">
        <v>16</v>
      </c>
      <c r="F5152" t="str">
        <f>IF(Tabel_Forespørgsel_fra_Visma28[[#This Row],[SupDescr]]=" "," "," - "&amp;Tabel_Forespørgsel_fra_Visma28[[#This Row],[SupDescr]])</f>
        <v xml:space="preserve"> </v>
      </c>
      <c r="G5152" t="s">
        <v>2430</v>
      </c>
      <c r="H5152">
        <v>1</v>
      </c>
      <c r="I5152" t="str">
        <f>IF(A5152=A5151,I5151&amp;CHAR(10)&amp;"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3" spans="1:9" x14ac:dyDescent="0.25">
      <c r="A5153" t="s">
        <v>2703</v>
      </c>
      <c r="B5153">
        <v>75180019</v>
      </c>
      <c r="C5153" t="s">
        <v>16</v>
      </c>
      <c r="D5153" t="str">
        <f>IF(Tabel_Forespørgsel_fra_Visma28[[#This Row],[SupProd]]=" "," "," - "&amp;Tabel_Forespørgsel_fra_Visma28[[#This Row],[SupProd]])</f>
        <v xml:space="preserve"> </v>
      </c>
      <c r="E5153" t="s">
        <v>16</v>
      </c>
      <c r="F5153" t="str">
        <f>IF(Tabel_Forespørgsel_fra_Visma28[[#This Row],[SupDescr]]=" "," "," - "&amp;Tabel_Forespørgsel_fra_Visma28[[#This Row],[SupDescr]])</f>
        <v xml:space="preserve"> </v>
      </c>
      <c r="G5153" t="s">
        <v>2430</v>
      </c>
      <c r="H5153">
        <v>1</v>
      </c>
      <c r="I5153" t="str">
        <f>IF(A5153=A5152,I5152&amp;CHAR(10)&amp;"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4" spans="1:9" x14ac:dyDescent="0.25">
      <c r="A5154" t="s">
        <v>2706</v>
      </c>
      <c r="B5154">
        <v>75180019</v>
      </c>
      <c r="C5154" t="s">
        <v>16</v>
      </c>
      <c r="D5154" t="str">
        <f>IF(Tabel_Forespørgsel_fra_Visma28[[#This Row],[SupProd]]=" "," "," - "&amp;Tabel_Forespørgsel_fra_Visma28[[#This Row],[SupProd]])</f>
        <v xml:space="preserve"> </v>
      </c>
      <c r="E5154" t="s">
        <v>16</v>
      </c>
      <c r="F5154" t="str">
        <f>IF(Tabel_Forespørgsel_fra_Visma28[[#This Row],[SupDescr]]=" "," "," - "&amp;Tabel_Forespørgsel_fra_Visma28[[#This Row],[SupDescr]])</f>
        <v xml:space="preserve"> </v>
      </c>
      <c r="G5154" t="s">
        <v>2430</v>
      </c>
      <c r="H5154">
        <v>1</v>
      </c>
      <c r="I5154" t="str">
        <f>IF(A5154=A5153,I5153&amp;CHAR(10)&amp;"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5" spans="1:9" x14ac:dyDescent="0.25">
      <c r="A5155" t="s">
        <v>2698</v>
      </c>
      <c r="B5155">
        <v>75180019</v>
      </c>
      <c r="C5155" t="s">
        <v>16</v>
      </c>
      <c r="D5155" t="str">
        <f>IF(Tabel_Forespørgsel_fra_Visma28[[#This Row],[SupProd]]=" "," "," - "&amp;Tabel_Forespørgsel_fra_Visma28[[#This Row],[SupProd]])</f>
        <v xml:space="preserve"> </v>
      </c>
      <c r="E5155" t="s">
        <v>16</v>
      </c>
      <c r="F5155" t="str">
        <f>IF(Tabel_Forespørgsel_fra_Visma28[[#This Row],[SupDescr]]=" "," "," - "&amp;Tabel_Forespørgsel_fra_Visma28[[#This Row],[SupDescr]])</f>
        <v xml:space="preserve"> </v>
      </c>
      <c r="G5155" t="s">
        <v>2430</v>
      </c>
      <c r="H5155">
        <v>1</v>
      </c>
      <c r="I5155" t="str">
        <f>IF(A5155=A5154,I5154&amp;CHAR(10)&amp;"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6" spans="1:9" x14ac:dyDescent="0.25">
      <c r="A5156" t="s">
        <v>2712</v>
      </c>
      <c r="B5156">
        <v>75180019</v>
      </c>
      <c r="C5156" t="s">
        <v>16</v>
      </c>
      <c r="D5156" t="str">
        <f>IF(Tabel_Forespørgsel_fra_Visma28[[#This Row],[SupProd]]=" "," "," - "&amp;Tabel_Forespørgsel_fra_Visma28[[#This Row],[SupProd]])</f>
        <v xml:space="preserve"> </v>
      </c>
      <c r="E5156" t="s">
        <v>16</v>
      </c>
      <c r="F5156" t="str">
        <f>IF(Tabel_Forespørgsel_fra_Visma28[[#This Row],[SupDescr]]=" "," "," - "&amp;Tabel_Forespørgsel_fra_Visma28[[#This Row],[SupDescr]])</f>
        <v xml:space="preserve"> </v>
      </c>
      <c r="G5156" t="s">
        <v>2430</v>
      </c>
      <c r="H5156">
        <v>1</v>
      </c>
      <c r="I5156" t="str">
        <f>IF(A5156=A5155,I5155&amp;CHAR(10)&amp;"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7" spans="1:9" x14ac:dyDescent="0.25">
      <c r="A5157" t="s">
        <v>6318</v>
      </c>
      <c r="B5157">
        <v>53565668</v>
      </c>
      <c r="C5157" t="s">
        <v>16</v>
      </c>
      <c r="D5157" t="str">
        <f>IF(Tabel_Forespørgsel_fra_Visma28[[#This Row],[SupProd]]=" "," "," - "&amp;Tabel_Forespørgsel_fra_Visma28[[#This Row],[SupProd]])</f>
        <v xml:space="preserve"> </v>
      </c>
      <c r="E5157" t="s">
        <v>16</v>
      </c>
      <c r="F5157" t="str">
        <f>IF(Tabel_Forespørgsel_fra_Visma28[[#This Row],[SupDescr]]=" "," "," - "&amp;Tabel_Forespørgsel_fra_Visma28[[#This Row],[SupDescr]])</f>
        <v xml:space="preserve"> </v>
      </c>
      <c r="G5157" t="s">
        <v>5435</v>
      </c>
      <c r="H5157">
        <v>1</v>
      </c>
      <c r="I5157" t="str">
        <f>IF(A5157=A5156,I5156&amp;CHAR(10)&amp;"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58" spans="1:9" x14ac:dyDescent="0.25">
      <c r="A5158" t="s">
        <v>2694</v>
      </c>
      <c r="B5158">
        <v>75180019</v>
      </c>
      <c r="C5158" t="s">
        <v>16</v>
      </c>
      <c r="D5158" t="str">
        <f>IF(Tabel_Forespørgsel_fra_Visma28[[#This Row],[SupProd]]=" "," "," - "&amp;Tabel_Forespørgsel_fra_Visma28[[#This Row],[SupProd]])</f>
        <v xml:space="preserve"> </v>
      </c>
      <c r="E5158" t="s">
        <v>16</v>
      </c>
      <c r="F5158" t="str">
        <f>IF(Tabel_Forespørgsel_fra_Visma28[[#This Row],[SupDescr]]=" "," "," - "&amp;Tabel_Forespørgsel_fra_Visma28[[#This Row],[SupDescr]])</f>
        <v xml:space="preserve"> </v>
      </c>
      <c r="G5158" t="s">
        <v>2430</v>
      </c>
      <c r="H5158">
        <v>1</v>
      </c>
      <c r="I5158" t="str">
        <f>IF(A5158=A5157,I5157&amp;CHAR(10)&amp;"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9" spans="1:9" x14ac:dyDescent="0.25">
      <c r="A5159" t="s">
        <v>2691</v>
      </c>
      <c r="B5159">
        <v>75180019</v>
      </c>
      <c r="C5159" t="s">
        <v>16</v>
      </c>
      <c r="D5159" t="str">
        <f>IF(Tabel_Forespørgsel_fra_Visma28[[#This Row],[SupProd]]=" "," "," - "&amp;Tabel_Forespørgsel_fra_Visma28[[#This Row],[SupProd]])</f>
        <v xml:space="preserve"> </v>
      </c>
      <c r="E5159" t="s">
        <v>16</v>
      </c>
      <c r="F5159" t="str">
        <f>IF(Tabel_Forespørgsel_fra_Visma28[[#This Row],[SupDescr]]=" "," "," - "&amp;Tabel_Forespørgsel_fra_Visma28[[#This Row],[SupDescr]])</f>
        <v xml:space="preserve"> </v>
      </c>
      <c r="G5159" t="s">
        <v>2430</v>
      </c>
      <c r="H5159">
        <v>1</v>
      </c>
      <c r="I5159" t="str">
        <f>IF(A5159=A5158,I5158&amp;CHAR(10)&amp;"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0" spans="1:9" x14ac:dyDescent="0.25">
      <c r="A5160" t="s">
        <v>2702</v>
      </c>
      <c r="B5160">
        <v>75180019</v>
      </c>
      <c r="C5160" t="s">
        <v>16</v>
      </c>
      <c r="D5160" t="str">
        <f>IF(Tabel_Forespørgsel_fra_Visma28[[#This Row],[SupProd]]=" "," "," - "&amp;Tabel_Forespørgsel_fra_Visma28[[#This Row],[SupProd]])</f>
        <v xml:space="preserve"> </v>
      </c>
      <c r="E5160" t="s">
        <v>16</v>
      </c>
      <c r="F5160" t="str">
        <f>IF(Tabel_Forespørgsel_fra_Visma28[[#This Row],[SupDescr]]=" "," "," - "&amp;Tabel_Forespørgsel_fra_Visma28[[#This Row],[SupDescr]])</f>
        <v xml:space="preserve"> </v>
      </c>
      <c r="G5160" t="s">
        <v>2430</v>
      </c>
      <c r="H5160">
        <v>1</v>
      </c>
      <c r="I5160" t="str">
        <f>IF(A5160=A5159,I5159&amp;CHAR(10)&amp;"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1" spans="1:9" x14ac:dyDescent="0.25">
      <c r="A5161" t="s">
        <v>2692</v>
      </c>
      <c r="B5161">
        <v>75826799</v>
      </c>
      <c r="C5161" t="s">
        <v>16</v>
      </c>
      <c r="D5161" t="str">
        <f>IF(Tabel_Forespørgsel_fra_Visma28[[#This Row],[SupProd]]=" "," "," - "&amp;Tabel_Forespørgsel_fra_Visma28[[#This Row],[SupProd]])</f>
        <v xml:space="preserve"> </v>
      </c>
      <c r="E5161" t="s">
        <v>16</v>
      </c>
      <c r="F5161" t="str">
        <f>IF(Tabel_Forespørgsel_fra_Visma28[[#This Row],[SupDescr]]=" "," "," - "&amp;Tabel_Forespørgsel_fra_Visma28[[#This Row],[SupDescr]])</f>
        <v xml:space="preserve"> </v>
      </c>
      <c r="G5161" t="s">
        <v>8231</v>
      </c>
      <c r="H5161">
        <v>1</v>
      </c>
      <c r="I5161" t="str">
        <f>IF(A5161=A5160,I5160&amp;CHAR(10)&amp;"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162" spans="1:9" x14ac:dyDescent="0.25">
      <c r="A5162" t="s">
        <v>2693</v>
      </c>
      <c r="B5162">
        <v>75180019</v>
      </c>
      <c r="C5162" t="s">
        <v>16</v>
      </c>
      <c r="D5162" t="str">
        <f>IF(Tabel_Forespørgsel_fra_Visma28[[#This Row],[SupProd]]=" "," "," - "&amp;Tabel_Forespørgsel_fra_Visma28[[#This Row],[SupProd]])</f>
        <v xml:space="preserve"> </v>
      </c>
      <c r="E5162" t="s">
        <v>16</v>
      </c>
      <c r="F5162" t="str">
        <f>IF(Tabel_Forespørgsel_fra_Visma28[[#This Row],[SupDescr]]=" "," "," - "&amp;Tabel_Forespørgsel_fra_Visma28[[#This Row],[SupDescr]])</f>
        <v xml:space="preserve"> </v>
      </c>
      <c r="G5162" t="s">
        <v>2430</v>
      </c>
      <c r="H5162">
        <v>1</v>
      </c>
      <c r="I5162" t="str">
        <f>IF(A5162=A5161,I5161&amp;CHAR(10)&amp;"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3" spans="1:9" x14ac:dyDescent="0.25">
      <c r="A5163" t="s">
        <v>2885</v>
      </c>
      <c r="B5163">
        <v>75180019</v>
      </c>
      <c r="C5163" t="s">
        <v>16</v>
      </c>
      <c r="D5163" t="str">
        <f>IF(Tabel_Forespørgsel_fra_Visma28[[#This Row],[SupProd]]=" "," "," - "&amp;Tabel_Forespørgsel_fra_Visma28[[#This Row],[SupProd]])</f>
        <v xml:space="preserve"> </v>
      </c>
      <c r="E5163" t="s">
        <v>16</v>
      </c>
      <c r="F5163" t="str">
        <f>IF(Tabel_Forespørgsel_fra_Visma28[[#This Row],[SupDescr]]=" "," "," - "&amp;Tabel_Forespørgsel_fra_Visma28[[#This Row],[SupDescr]])</f>
        <v xml:space="preserve"> </v>
      </c>
      <c r="G5163" t="s">
        <v>2430</v>
      </c>
      <c r="H5163">
        <v>1</v>
      </c>
      <c r="I5163" t="str">
        <f>IF(A5163=A5162,I5162&amp;CHAR(10)&amp;"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4" spans="1:9" x14ac:dyDescent="0.25">
      <c r="A5164" t="s">
        <v>2992</v>
      </c>
      <c r="B5164">
        <v>75180019</v>
      </c>
      <c r="C5164" t="s">
        <v>16</v>
      </c>
      <c r="D5164" t="str">
        <f>IF(Tabel_Forespørgsel_fra_Visma28[[#This Row],[SupProd]]=" "," "," - "&amp;Tabel_Forespørgsel_fra_Visma28[[#This Row],[SupProd]])</f>
        <v xml:space="preserve"> </v>
      </c>
      <c r="E5164" t="s">
        <v>16</v>
      </c>
      <c r="F5164" t="str">
        <f>IF(Tabel_Forespørgsel_fra_Visma28[[#This Row],[SupDescr]]=" "," "," - "&amp;Tabel_Forespørgsel_fra_Visma28[[#This Row],[SupDescr]])</f>
        <v xml:space="preserve"> </v>
      </c>
      <c r="G5164" t="s">
        <v>2430</v>
      </c>
      <c r="H5164">
        <v>1</v>
      </c>
      <c r="I5164" t="str">
        <f>IF(A5164=A5163,I5163&amp;CHAR(10)&amp;"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5" spans="1:9" x14ac:dyDescent="0.25">
      <c r="A5165" t="s">
        <v>2738</v>
      </c>
      <c r="B5165">
        <v>75180019</v>
      </c>
      <c r="C5165" t="s">
        <v>16</v>
      </c>
      <c r="D5165" t="str">
        <f>IF(Tabel_Forespørgsel_fra_Visma28[[#This Row],[SupProd]]=" "," "," - "&amp;Tabel_Forespørgsel_fra_Visma28[[#This Row],[SupProd]])</f>
        <v xml:space="preserve"> </v>
      </c>
      <c r="E5165" t="s">
        <v>16</v>
      </c>
      <c r="F5165" t="str">
        <f>IF(Tabel_Forespørgsel_fra_Visma28[[#This Row],[SupDescr]]=" "," "," - "&amp;Tabel_Forespørgsel_fra_Visma28[[#This Row],[SupDescr]])</f>
        <v xml:space="preserve"> </v>
      </c>
      <c r="G5165" t="s">
        <v>2430</v>
      </c>
      <c r="H5165">
        <v>1</v>
      </c>
      <c r="I5165" t="str">
        <f>IF(A5165=A5164,I5164&amp;CHAR(10)&amp;"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6" spans="1:9" x14ac:dyDescent="0.25">
      <c r="A5166" t="s">
        <v>2736</v>
      </c>
      <c r="B5166">
        <v>75180019</v>
      </c>
      <c r="C5166" t="s">
        <v>16</v>
      </c>
      <c r="D5166" t="str">
        <f>IF(Tabel_Forespørgsel_fra_Visma28[[#This Row],[SupProd]]=" "," "," - "&amp;Tabel_Forespørgsel_fra_Visma28[[#This Row],[SupProd]])</f>
        <v xml:space="preserve"> </v>
      </c>
      <c r="E5166" t="s">
        <v>16</v>
      </c>
      <c r="F5166" t="str">
        <f>IF(Tabel_Forespørgsel_fra_Visma28[[#This Row],[SupDescr]]=" "," "," - "&amp;Tabel_Forespørgsel_fra_Visma28[[#This Row],[SupDescr]])</f>
        <v xml:space="preserve"> </v>
      </c>
      <c r="G5166" t="s">
        <v>2430</v>
      </c>
      <c r="H5166">
        <v>1</v>
      </c>
      <c r="I5166" t="str">
        <f>IF(A5166=A5165,I5165&amp;CHAR(10)&amp;"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7" spans="1:9" x14ac:dyDescent="0.25">
      <c r="A5167" t="s">
        <v>2981</v>
      </c>
      <c r="B5167">
        <v>75180019</v>
      </c>
      <c r="C5167" t="s">
        <v>16</v>
      </c>
      <c r="D5167" t="str">
        <f>IF(Tabel_Forespørgsel_fra_Visma28[[#This Row],[SupProd]]=" "," "," - "&amp;Tabel_Forespørgsel_fra_Visma28[[#This Row],[SupProd]])</f>
        <v xml:space="preserve"> </v>
      </c>
      <c r="E5167" t="s">
        <v>16</v>
      </c>
      <c r="F5167" t="str">
        <f>IF(Tabel_Forespørgsel_fra_Visma28[[#This Row],[SupDescr]]=" "," "," - "&amp;Tabel_Forespørgsel_fra_Visma28[[#This Row],[SupDescr]])</f>
        <v xml:space="preserve"> </v>
      </c>
      <c r="G5167" t="s">
        <v>2430</v>
      </c>
      <c r="H5167">
        <v>1</v>
      </c>
      <c r="I5167" t="str">
        <f>IF(A5167=A5166,I5166&amp;CHAR(10)&amp;"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8" spans="1:9" x14ac:dyDescent="0.25">
      <c r="A5168" t="s">
        <v>2699</v>
      </c>
      <c r="B5168">
        <v>75180019</v>
      </c>
      <c r="C5168" t="s">
        <v>16</v>
      </c>
      <c r="D5168" t="str">
        <f>IF(Tabel_Forespørgsel_fra_Visma28[[#This Row],[SupProd]]=" "," "," - "&amp;Tabel_Forespørgsel_fra_Visma28[[#This Row],[SupProd]])</f>
        <v xml:space="preserve"> </v>
      </c>
      <c r="E5168" t="s">
        <v>16</v>
      </c>
      <c r="F5168" t="str">
        <f>IF(Tabel_Forespørgsel_fra_Visma28[[#This Row],[SupDescr]]=" "," "," - "&amp;Tabel_Forespørgsel_fra_Visma28[[#This Row],[SupDescr]])</f>
        <v xml:space="preserve"> </v>
      </c>
      <c r="G5168" t="s">
        <v>2430</v>
      </c>
      <c r="H5168">
        <v>1</v>
      </c>
      <c r="I5168" t="str">
        <f>IF(A5168=A5167,I5167&amp;CHAR(10)&amp;"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9" spans="1:9" x14ac:dyDescent="0.25">
      <c r="A5169" t="s">
        <v>2892</v>
      </c>
      <c r="B5169">
        <v>75180019</v>
      </c>
      <c r="C5169" t="s">
        <v>16</v>
      </c>
      <c r="D5169" t="str">
        <f>IF(Tabel_Forespørgsel_fra_Visma28[[#This Row],[SupProd]]=" "," "," - "&amp;Tabel_Forespørgsel_fra_Visma28[[#This Row],[SupProd]])</f>
        <v xml:space="preserve"> </v>
      </c>
      <c r="E5169" t="s">
        <v>16</v>
      </c>
      <c r="F5169" t="str">
        <f>IF(Tabel_Forespørgsel_fra_Visma28[[#This Row],[SupDescr]]=" "," "," - "&amp;Tabel_Forespørgsel_fra_Visma28[[#This Row],[SupDescr]])</f>
        <v xml:space="preserve"> </v>
      </c>
      <c r="G5169" t="s">
        <v>2430</v>
      </c>
      <c r="H5169">
        <v>1</v>
      </c>
      <c r="I5169" t="str">
        <f>IF(A5169=A5168,I5168&amp;CHAR(10)&amp;"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0" spans="1:9" x14ac:dyDescent="0.25">
      <c r="A5170" t="s">
        <v>2689</v>
      </c>
      <c r="B5170">
        <v>75180019</v>
      </c>
      <c r="C5170" t="s">
        <v>16</v>
      </c>
      <c r="D5170" t="str">
        <f>IF(Tabel_Forespørgsel_fra_Visma28[[#This Row],[SupProd]]=" "," "," - "&amp;Tabel_Forespørgsel_fra_Visma28[[#This Row],[SupProd]])</f>
        <v xml:space="preserve"> </v>
      </c>
      <c r="E5170" t="s">
        <v>16</v>
      </c>
      <c r="F5170" t="str">
        <f>IF(Tabel_Forespørgsel_fra_Visma28[[#This Row],[SupDescr]]=" "," "," - "&amp;Tabel_Forespørgsel_fra_Visma28[[#This Row],[SupDescr]])</f>
        <v xml:space="preserve"> </v>
      </c>
      <c r="G5170" t="s">
        <v>2430</v>
      </c>
      <c r="H5170">
        <v>1</v>
      </c>
      <c r="I5170" t="str">
        <f>IF(A5170=A5169,I5169&amp;CHAR(10)&amp;"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1" spans="1:9" x14ac:dyDescent="0.25">
      <c r="A5171" t="s">
        <v>2729</v>
      </c>
      <c r="B5171">
        <v>75180019</v>
      </c>
      <c r="C5171" t="s">
        <v>16</v>
      </c>
      <c r="D5171" t="str">
        <f>IF(Tabel_Forespørgsel_fra_Visma28[[#This Row],[SupProd]]=" "," "," - "&amp;Tabel_Forespørgsel_fra_Visma28[[#This Row],[SupProd]])</f>
        <v xml:space="preserve"> </v>
      </c>
      <c r="E5171" t="s">
        <v>16</v>
      </c>
      <c r="F5171" t="str">
        <f>IF(Tabel_Forespørgsel_fra_Visma28[[#This Row],[SupDescr]]=" "," "," - "&amp;Tabel_Forespørgsel_fra_Visma28[[#This Row],[SupDescr]])</f>
        <v xml:space="preserve"> </v>
      </c>
      <c r="G5171" t="s">
        <v>2430</v>
      </c>
      <c r="H5171">
        <v>1</v>
      </c>
      <c r="I5171" t="str">
        <f>IF(A5171=A5170,I5170&amp;CHAR(10)&amp;"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2" spans="1:9" x14ac:dyDescent="0.25">
      <c r="A5172" t="s">
        <v>2730</v>
      </c>
      <c r="B5172">
        <v>75180019</v>
      </c>
      <c r="C5172" t="s">
        <v>16</v>
      </c>
      <c r="D5172" t="str">
        <f>IF(Tabel_Forespørgsel_fra_Visma28[[#This Row],[SupProd]]=" "," "," - "&amp;Tabel_Forespørgsel_fra_Visma28[[#This Row],[SupProd]])</f>
        <v xml:space="preserve"> </v>
      </c>
      <c r="E5172" t="s">
        <v>16</v>
      </c>
      <c r="F5172" t="str">
        <f>IF(Tabel_Forespørgsel_fra_Visma28[[#This Row],[SupDescr]]=" "," "," - "&amp;Tabel_Forespørgsel_fra_Visma28[[#This Row],[SupDescr]])</f>
        <v xml:space="preserve"> </v>
      </c>
      <c r="G5172" t="s">
        <v>2430</v>
      </c>
      <c r="H5172">
        <v>1</v>
      </c>
      <c r="I5172" t="str">
        <f>IF(A5172=A5171,I5171&amp;CHAR(10)&amp;"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3" spans="1:9" x14ac:dyDescent="0.25">
      <c r="A5173" t="s">
        <v>2695</v>
      </c>
      <c r="B5173">
        <v>75180019</v>
      </c>
      <c r="C5173" t="s">
        <v>16</v>
      </c>
      <c r="D5173" t="str">
        <f>IF(Tabel_Forespørgsel_fra_Visma28[[#This Row],[SupProd]]=" "," "," - "&amp;Tabel_Forespørgsel_fra_Visma28[[#This Row],[SupProd]])</f>
        <v xml:space="preserve"> </v>
      </c>
      <c r="E5173" t="s">
        <v>16</v>
      </c>
      <c r="F5173" t="str">
        <f>IF(Tabel_Forespørgsel_fra_Visma28[[#This Row],[SupDescr]]=" "," "," - "&amp;Tabel_Forespørgsel_fra_Visma28[[#This Row],[SupDescr]])</f>
        <v xml:space="preserve"> </v>
      </c>
      <c r="G5173" t="s">
        <v>2430</v>
      </c>
      <c r="H5173">
        <v>1</v>
      </c>
      <c r="I5173" t="str">
        <f>IF(A5173=A5172,I5172&amp;CHAR(10)&amp;"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4" spans="1:9" x14ac:dyDescent="0.25">
      <c r="A5174" t="s">
        <v>2696</v>
      </c>
      <c r="B5174">
        <v>75180019</v>
      </c>
      <c r="C5174" t="s">
        <v>16</v>
      </c>
      <c r="D5174" t="str">
        <f>IF(Tabel_Forespørgsel_fra_Visma28[[#This Row],[SupProd]]=" "," "," - "&amp;Tabel_Forespørgsel_fra_Visma28[[#This Row],[SupProd]])</f>
        <v xml:space="preserve"> </v>
      </c>
      <c r="E5174" t="s">
        <v>16</v>
      </c>
      <c r="F5174" t="str">
        <f>IF(Tabel_Forespørgsel_fra_Visma28[[#This Row],[SupDescr]]=" "," "," - "&amp;Tabel_Forespørgsel_fra_Visma28[[#This Row],[SupDescr]])</f>
        <v xml:space="preserve"> </v>
      </c>
      <c r="G5174" t="s">
        <v>2430</v>
      </c>
      <c r="H5174">
        <v>1</v>
      </c>
      <c r="I5174" t="str">
        <f>IF(A5174=A5173,I5173&amp;CHAR(10)&amp;"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5" spans="1:9" x14ac:dyDescent="0.25">
      <c r="A5175" t="s">
        <v>2719</v>
      </c>
      <c r="B5175">
        <v>75180019</v>
      </c>
      <c r="C5175" t="s">
        <v>16</v>
      </c>
      <c r="D5175" t="str">
        <f>IF(Tabel_Forespørgsel_fra_Visma28[[#This Row],[SupProd]]=" "," "," - "&amp;Tabel_Forespørgsel_fra_Visma28[[#This Row],[SupProd]])</f>
        <v xml:space="preserve"> </v>
      </c>
      <c r="E5175" t="s">
        <v>16</v>
      </c>
      <c r="F5175" t="str">
        <f>IF(Tabel_Forespørgsel_fra_Visma28[[#This Row],[SupDescr]]=" "," "," - "&amp;Tabel_Forespørgsel_fra_Visma28[[#This Row],[SupDescr]])</f>
        <v xml:space="preserve"> </v>
      </c>
      <c r="G5175" t="s">
        <v>2430</v>
      </c>
      <c r="H5175">
        <v>1</v>
      </c>
      <c r="I5175" t="str">
        <f>IF(A5175=A5174,I5174&amp;CHAR(10)&amp;"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6" spans="1:9" x14ac:dyDescent="0.25">
      <c r="A5176" t="s">
        <v>2560</v>
      </c>
      <c r="B5176">
        <v>74762273</v>
      </c>
      <c r="C5176" t="s">
        <v>16</v>
      </c>
      <c r="D5176" t="str">
        <f>IF(Tabel_Forespørgsel_fra_Visma28[[#This Row],[SupProd]]=" "," "," - "&amp;Tabel_Forespørgsel_fra_Visma28[[#This Row],[SupProd]])</f>
        <v xml:space="preserve"> </v>
      </c>
      <c r="E5176" t="s">
        <v>16</v>
      </c>
      <c r="F5176" t="str">
        <f>IF(Tabel_Forespørgsel_fra_Visma28[[#This Row],[SupDescr]]=" "," "," - "&amp;Tabel_Forespørgsel_fra_Visma28[[#This Row],[SupDescr]])</f>
        <v xml:space="preserve"> </v>
      </c>
      <c r="G5176" t="s">
        <v>154</v>
      </c>
      <c r="H5176">
        <v>1</v>
      </c>
      <c r="I5176" t="str">
        <f>IF(A5176=A5175,I5175&amp;CHAR(10)&amp;"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77" spans="1:9" x14ac:dyDescent="0.25">
      <c r="A5177" t="s">
        <v>2550</v>
      </c>
      <c r="B5177">
        <v>74762273</v>
      </c>
      <c r="C5177" t="s">
        <v>16</v>
      </c>
      <c r="D5177" t="str">
        <f>IF(Tabel_Forespørgsel_fra_Visma28[[#This Row],[SupProd]]=" "," "," - "&amp;Tabel_Forespørgsel_fra_Visma28[[#This Row],[SupProd]])</f>
        <v xml:space="preserve"> </v>
      </c>
      <c r="E5177" t="s">
        <v>16</v>
      </c>
      <c r="F5177" t="str">
        <f>IF(Tabel_Forespørgsel_fra_Visma28[[#This Row],[SupDescr]]=" "," "," - "&amp;Tabel_Forespørgsel_fra_Visma28[[#This Row],[SupDescr]])</f>
        <v xml:space="preserve"> </v>
      </c>
      <c r="G5177" t="s">
        <v>154</v>
      </c>
      <c r="H5177">
        <v>1</v>
      </c>
      <c r="I5177" t="str">
        <f>IF(A5177=A5176,I5176&amp;CHAR(10)&amp;"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78" spans="1:9" x14ac:dyDescent="0.25">
      <c r="A5178" t="s">
        <v>2551</v>
      </c>
      <c r="B5178">
        <v>74762273</v>
      </c>
      <c r="C5178" t="s">
        <v>16</v>
      </c>
      <c r="D5178" t="str">
        <f>IF(Tabel_Forespørgsel_fra_Visma28[[#This Row],[SupProd]]=" "," "," - "&amp;Tabel_Forespørgsel_fra_Visma28[[#This Row],[SupProd]])</f>
        <v xml:space="preserve"> </v>
      </c>
      <c r="E5178" t="s">
        <v>16</v>
      </c>
      <c r="F5178" t="str">
        <f>IF(Tabel_Forespørgsel_fra_Visma28[[#This Row],[SupDescr]]=" "," "," - "&amp;Tabel_Forespørgsel_fra_Visma28[[#This Row],[SupDescr]])</f>
        <v xml:space="preserve"> </v>
      </c>
      <c r="G5178" t="s">
        <v>154</v>
      </c>
      <c r="H5178">
        <v>1</v>
      </c>
      <c r="I5178" t="str">
        <f>IF(A5178=A5177,I5177&amp;CHAR(10)&amp;"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79" spans="1:9" x14ac:dyDescent="0.25">
      <c r="A5179" t="s">
        <v>2561</v>
      </c>
      <c r="B5179">
        <v>74762273</v>
      </c>
      <c r="C5179" t="s">
        <v>16</v>
      </c>
      <c r="D5179" t="str">
        <f>IF(Tabel_Forespørgsel_fra_Visma28[[#This Row],[SupProd]]=" "," "," - "&amp;Tabel_Forespørgsel_fra_Visma28[[#This Row],[SupProd]])</f>
        <v xml:space="preserve"> </v>
      </c>
      <c r="E5179" t="s">
        <v>16</v>
      </c>
      <c r="F5179" t="str">
        <f>IF(Tabel_Forespørgsel_fra_Visma28[[#This Row],[SupDescr]]=" "," "," - "&amp;Tabel_Forespørgsel_fra_Visma28[[#This Row],[SupDescr]])</f>
        <v xml:space="preserve"> </v>
      </c>
      <c r="G5179" t="s">
        <v>154</v>
      </c>
      <c r="H5179">
        <v>1</v>
      </c>
      <c r="I5179" t="str">
        <f>IF(A5179=A5178,I5178&amp;CHAR(10)&amp;"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80" spans="1:9" x14ac:dyDescent="0.25">
      <c r="A5180" t="s">
        <v>2549</v>
      </c>
      <c r="B5180">
        <v>74762273</v>
      </c>
      <c r="C5180" t="s">
        <v>16</v>
      </c>
      <c r="D5180" t="str">
        <f>IF(Tabel_Forespørgsel_fra_Visma28[[#This Row],[SupProd]]=" "," "," - "&amp;Tabel_Forespørgsel_fra_Visma28[[#This Row],[SupProd]])</f>
        <v xml:space="preserve"> </v>
      </c>
      <c r="E5180" t="s">
        <v>16</v>
      </c>
      <c r="F5180" t="str">
        <f>IF(Tabel_Forespørgsel_fra_Visma28[[#This Row],[SupDescr]]=" "," "," - "&amp;Tabel_Forespørgsel_fra_Visma28[[#This Row],[SupDescr]])</f>
        <v xml:space="preserve"> </v>
      </c>
      <c r="G5180" t="s">
        <v>154</v>
      </c>
      <c r="H5180">
        <v>1</v>
      </c>
      <c r="I5180" t="str">
        <f>IF(A5180=A5179,I5179&amp;CHAR(10)&amp;"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81" spans="1:9" x14ac:dyDescent="0.25">
      <c r="A5181" t="s">
        <v>2548</v>
      </c>
      <c r="B5181">
        <v>74762273</v>
      </c>
      <c r="C5181" t="s">
        <v>16</v>
      </c>
      <c r="D5181" t="str">
        <f>IF(Tabel_Forespørgsel_fra_Visma28[[#This Row],[SupProd]]=" "," "," - "&amp;Tabel_Forespørgsel_fra_Visma28[[#This Row],[SupProd]])</f>
        <v xml:space="preserve"> </v>
      </c>
      <c r="E5181" t="s">
        <v>16</v>
      </c>
      <c r="F5181" t="str">
        <f>IF(Tabel_Forespørgsel_fra_Visma28[[#This Row],[SupDescr]]=" "," "," - "&amp;Tabel_Forespørgsel_fra_Visma28[[#This Row],[SupDescr]])</f>
        <v xml:space="preserve"> </v>
      </c>
      <c r="G5181" t="s">
        <v>154</v>
      </c>
      <c r="H5181">
        <v>1</v>
      </c>
      <c r="I5181" t="str">
        <f>IF(A5181=A5180,I5180&amp;CHAR(10)&amp;"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82" spans="1:9" x14ac:dyDescent="0.25">
      <c r="A5182" t="s">
        <v>3587</v>
      </c>
      <c r="B5182">
        <v>53565668</v>
      </c>
      <c r="C5182" t="s">
        <v>16</v>
      </c>
      <c r="D5182" t="str">
        <f>IF(Tabel_Forespørgsel_fra_Visma28[[#This Row],[SupProd]]=" "," "," - "&amp;Tabel_Forespørgsel_fra_Visma28[[#This Row],[SupProd]])</f>
        <v xml:space="preserve"> </v>
      </c>
      <c r="E5182" t="s">
        <v>16</v>
      </c>
      <c r="F5182" t="str">
        <f>IF(Tabel_Forespørgsel_fra_Visma28[[#This Row],[SupDescr]]=" "," "," - "&amp;Tabel_Forespørgsel_fra_Visma28[[#This Row],[SupDescr]])</f>
        <v xml:space="preserve"> </v>
      </c>
      <c r="G5182" t="s">
        <v>5435</v>
      </c>
      <c r="H5182">
        <v>1</v>
      </c>
      <c r="I5182" t="str">
        <f>IF(A5182=A5181,I5181&amp;CHAR(10)&amp;"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83" spans="1:9" x14ac:dyDescent="0.25">
      <c r="A5183" t="s">
        <v>2710</v>
      </c>
      <c r="B5183">
        <v>75180019</v>
      </c>
      <c r="C5183" t="s">
        <v>16</v>
      </c>
      <c r="D5183" t="str">
        <f>IF(Tabel_Forespørgsel_fra_Visma28[[#This Row],[SupProd]]=" "," "," - "&amp;Tabel_Forespørgsel_fra_Visma28[[#This Row],[SupProd]])</f>
        <v xml:space="preserve"> </v>
      </c>
      <c r="E5183" t="s">
        <v>16</v>
      </c>
      <c r="F5183" t="str">
        <f>IF(Tabel_Forespørgsel_fra_Visma28[[#This Row],[SupDescr]]=" "," "," - "&amp;Tabel_Forespørgsel_fra_Visma28[[#This Row],[SupDescr]])</f>
        <v xml:space="preserve"> </v>
      </c>
      <c r="G5183" t="s">
        <v>2430</v>
      </c>
      <c r="H5183">
        <v>1</v>
      </c>
      <c r="I5183" t="str">
        <f>IF(A5183=A5182,I5182&amp;CHAR(10)&amp;"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4" spans="1:9" x14ac:dyDescent="0.25">
      <c r="A5184" t="s">
        <v>2709</v>
      </c>
      <c r="B5184">
        <v>75180019</v>
      </c>
      <c r="C5184" t="s">
        <v>16</v>
      </c>
      <c r="D5184" t="str">
        <f>IF(Tabel_Forespørgsel_fra_Visma28[[#This Row],[SupProd]]=" "," "," - "&amp;Tabel_Forespørgsel_fra_Visma28[[#This Row],[SupProd]])</f>
        <v xml:space="preserve"> </v>
      </c>
      <c r="E5184" t="s">
        <v>16</v>
      </c>
      <c r="F5184" t="str">
        <f>IF(Tabel_Forespørgsel_fra_Visma28[[#This Row],[SupDescr]]=" "," "," - "&amp;Tabel_Forespørgsel_fra_Visma28[[#This Row],[SupDescr]])</f>
        <v xml:space="preserve"> </v>
      </c>
      <c r="G5184" t="s">
        <v>2430</v>
      </c>
      <c r="H5184">
        <v>1</v>
      </c>
      <c r="I5184" t="str">
        <f>IF(A5184=A5183,I5183&amp;CHAR(10)&amp;"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5" spans="1:9" x14ac:dyDescent="0.25">
      <c r="A5185" t="s">
        <v>2711</v>
      </c>
      <c r="B5185">
        <v>75180019</v>
      </c>
      <c r="C5185" t="s">
        <v>16</v>
      </c>
      <c r="D5185" t="str">
        <f>IF(Tabel_Forespørgsel_fra_Visma28[[#This Row],[SupProd]]=" "," "," - "&amp;Tabel_Forespørgsel_fra_Visma28[[#This Row],[SupProd]])</f>
        <v xml:space="preserve"> </v>
      </c>
      <c r="E5185" t="s">
        <v>16</v>
      </c>
      <c r="F5185" t="str">
        <f>IF(Tabel_Forespørgsel_fra_Visma28[[#This Row],[SupDescr]]=" "," "," - "&amp;Tabel_Forespørgsel_fra_Visma28[[#This Row],[SupDescr]])</f>
        <v xml:space="preserve"> </v>
      </c>
      <c r="G5185" t="s">
        <v>2430</v>
      </c>
      <c r="H5185">
        <v>1</v>
      </c>
      <c r="I5185" t="str">
        <f>IF(A5185=A5184,I5184&amp;CHAR(10)&amp;"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6" spans="1:9" x14ac:dyDescent="0.25">
      <c r="A5186" t="s">
        <v>3961</v>
      </c>
      <c r="B5186">
        <v>75180019</v>
      </c>
      <c r="C5186" t="s">
        <v>16</v>
      </c>
      <c r="D5186" t="str">
        <f>IF(Tabel_Forespørgsel_fra_Visma28[[#This Row],[SupProd]]=" "," "," - "&amp;Tabel_Forespørgsel_fra_Visma28[[#This Row],[SupProd]])</f>
        <v xml:space="preserve"> </v>
      </c>
      <c r="E5186" t="s">
        <v>16</v>
      </c>
      <c r="F5186" t="str">
        <f>IF(Tabel_Forespørgsel_fra_Visma28[[#This Row],[SupDescr]]=" "," "," - "&amp;Tabel_Forespørgsel_fra_Visma28[[#This Row],[SupDescr]])</f>
        <v xml:space="preserve"> </v>
      </c>
      <c r="G5186" t="s">
        <v>2430</v>
      </c>
      <c r="H5186">
        <v>1</v>
      </c>
      <c r="I5186" t="str">
        <f>IF(A5186=A5185,I5185&amp;CHAR(10)&amp;"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7" spans="1:9" x14ac:dyDescent="0.25">
      <c r="A5187" t="s">
        <v>4036</v>
      </c>
      <c r="B5187">
        <v>75180019</v>
      </c>
      <c r="C5187" t="s">
        <v>16</v>
      </c>
      <c r="D5187" t="str">
        <f>IF(Tabel_Forespørgsel_fra_Visma28[[#This Row],[SupProd]]=" "," "," - "&amp;Tabel_Forespørgsel_fra_Visma28[[#This Row],[SupProd]])</f>
        <v xml:space="preserve"> </v>
      </c>
      <c r="E5187" t="s">
        <v>16</v>
      </c>
      <c r="F5187" t="str">
        <f>IF(Tabel_Forespørgsel_fra_Visma28[[#This Row],[SupDescr]]=" "," "," - "&amp;Tabel_Forespørgsel_fra_Visma28[[#This Row],[SupDescr]])</f>
        <v xml:space="preserve"> </v>
      </c>
      <c r="G5187" t="s">
        <v>2430</v>
      </c>
      <c r="H5187">
        <v>1</v>
      </c>
      <c r="I5187" t="str">
        <f>IF(A5187=A5186,I5186&amp;CHAR(10)&amp;"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8" spans="1:9" x14ac:dyDescent="0.25">
      <c r="A5188" t="s">
        <v>4041</v>
      </c>
      <c r="B5188">
        <v>75180019</v>
      </c>
      <c r="C5188" t="s">
        <v>16</v>
      </c>
      <c r="D5188" t="str">
        <f>IF(Tabel_Forespørgsel_fra_Visma28[[#This Row],[SupProd]]=" "," "," - "&amp;Tabel_Forespørgsel_fra_Visma28[[#This Row],[SupProd]])</f>
        <v xml:space="preserve"> </v>
      </c>
      <c r="E5188" t="s">
        <v>16</v>
      </c>
      <c r="F5188" t="str">
        <f>IF(Tabel_Forespørgsel_fra_Visma28[[#This Row],[SupDescr]]=" "," "," - "&amp;Tabel_Forespørgsel_fra_Visma28[[#This Row],[SupDescr]])</f>
        <v xml:space="preserve"> </v>
      </c>
      <c r="G5188" t="s">
        <v>2430</v>
      </c>
      <c r="H5188">
        <v>1</v>
      </c>
      <c r="I5188" t="str">
        <f>IF(A5188=A5187,I5187&amp;CHAR(10)&amp;"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9" spans="1:9" x14ac:dyDescent="0.25">
      <c r="A5189" t="s">
        <v>4034</v>
      </c>
      <c r="B5189">
        <v>75180019</v>
      </c>
      <c r="C5189" t="s">
        <v>16</v>
      </c>
      <c r="D5189" t="str">
        <f>IF(Tabel_Forespørgsel_fra_Visma28[[#This Row],[SupProd]]=" "," "," - "&amp;Tabel_Forespørgsel_fra_Visma28[[#This Row],[SupProd]])</f>
        <v xml:space="preserve"> </v>
      </c>
      <c r="E5189" t="s">
        <v>16</v>
      </c>
      <c r="F5189" t="str">
        <f>IF(Tabel_Forespørgsel_fra_Visma28[[#This Row],[SupDescr]]=" "," "," - "&amp;Tabel_Forespørgsel_fra_Visma28[[#This Row],[SupDescr]])</f>
        <v xml:space="preserve"> </v>
      </c>
      <c r="G5189" t="s">
        <v>2430</v>
      </c>
      <c r="H5189">
        <v>1</v>
      </c>
      <c r="I5189" t="str">
        <f>IF(A5189=A5188,I5188&amp;CHAR(10)&amp;"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0" spans="1:9" x14ac:dyDescent="0.25">
      <c r="A5190" t="s">
        <v>4035</v>
      </c>
      <c r="B5190">
        <v>75180019</v>
      </c>
      <c r="C5190" t="s">
        <v>16</v>
      </c>
      <c r="D5190" t="str">
        <f>IF(Tabel_Forespørgsel_fra_Visma28[[#This Row],[SupProd]]=" "," "," - "&amp;Tabel_Forespørgsel_fra_Visma28[[#This Row],[SupProd]])</f>
        <v xml:space="preserve"> </v>
      </c>
      <c r="E5190" t="s">
        <v>16</v>
      </c>
      <c r="F5190" t="str">
        <f>IF(Tabel_Forespørgsel_fra_Visma28[[#This Row],[SupDescr]]=" "," "," - "&amp;Tabel_Forespørgsel_fra_Visma28[[#This Row],[SupDescr]])</f>
        <v xml:space="preserve"> </v>
      </c>
      <c r="G5190" t="s">
        <v>2430</v>
      </c>
      <c r="H5190">
        <v>1</v>
      </c>
      <c r="I5190" t="str">
        <f>IF(A5190=A5189,I5189&amp;CHAR(10)&amp;"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1" spans="1:9" x14ac:dyDescent="0.25">
      <c r="A5191" t="s">
        <v>4040</v>
      </c>
      <c r="B5191">
        <v>75180019</v>
      </c>
      <c r="C5191" t="s">
        <v>16</v>
      </c>
      <c r="D5191" t="str">
        <f>IF(Tabel_Forespørgsel_fra_Visma28[[#This Row],[SupProd]]=" "," "," - "&amp;Tabel_Forespørgsel_fra_Visma28[[#This Row],[SupProd]])</f>
        <v xml:space="preserve"> </v>
      </c>
      <c r="E5191" t="s">
        <v>16</v>
      </c>
      <c r="F5191" t="str">
        <f>IF(Tabel_Forespørgsel_fra_Visma28[[#This Row],[SupDescr]]=" "," "," - "&amp;Tabel_Forespørgsel_fra_Visma28[[#This Row],[SupDescr]])</f>
        <v xml:space="preserve"> </v>
      </c>
      <c r="G5191" t="s">
        <v>2430</v>
      </c>
      <c r="H5191">
        <v>1</v>
      </c>
      <c r="I5191" t="str">
        <f>IF(A5191=A5190,I5190&amp;CHAR(10)&amp;"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2" spans="1:9" x14ac:dyDescent="0.25">
      <c r="A5192" t="s">
        <v>4335</v>
      </c>
      <c r="B5192">
        <v>53565668</v>
      </c>
      <c r="C5192" t="s">
        <v>16</v>
      </c>
      <c r="D5192" t="str">
        <f>IF(Tabel_Forespørgsel_fra_Visma28[[#This Row],[SupProd]]=" "," "," - "&amp;Tabel_Forespørgsel_fra_Visma28[[#This Row],[SupProd]])</f>
        <v xml:space="preserve"> </v>
      </c>
      <c r="E5192" t="s">
        <v>16</v>
      </c>
      <c r="F5192" t="str">
        <f>IF(Tabel_Forespørgsel_fra_Visma28[[#This Row],[SupDescr]]=" "," "," - "&amp;Tabel_Forespørgsel_fra_Visma28[[#This Row],[SupDescr]])</f>
        <v xml:space="preserve"> </v>
      </c>
      <c r="G5192" t="s">
        <v>5435</v>
      </c>
      <c r="H5192">
        <v>1</v>
      </c>
      <c r="I5192" t="str">
        <f>IF(A5192=A5191,I5191&amp;CHAR(10)&amp;"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93" spans="1:9" x14ac:dyDescent="0.25">
      <c r="A5193" t="s">
        <v>4043</v>
      </c>
      <c r="B5193">
        <v>75180019</v>
      </c>
      <c r="C5193" t="s">
        <v>16</v>
      </c>
      <c r="D5193" t="str">
        <f>IF(Tabel_Forespørgsel_fra_Visma28[[#This Row],[SupProd]]=" "," "," - "&amp;Tabel_Forespørgsel_fra_Visma28[[#This Row],[SupProd]])</f>
        <v xml:space="preserve"> </v>
      </c>
      <c r="E5193" t="s">
        <v>16</v>
      </c>
      <c r="F5193" t="str">
        <f>IF(Tabel_Forespørgsel_fra_Visma28[[#This Row],[SupDescr]]=" "," "," - "&amp;Tabel_Forespørgsel_fra_Visma28[[#This Row],[SupDescr]])</f>
        <v xml:space="preserve"> </v>
      </c>
      <c r="G5193" t="s">
        <v>2430</v>
      </c>
      <c r="H5193">
        <v>1</v>
      </c>
      <c r="I5193" t="str">
        <f>IF(A5193=A5192,I5192&amp;CHAR(10)&amp;"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4" spans="1:9" x14ac:dyDescent="0.25">
      <c r="A5194" t="s">
        <v>4044</v>
      </c>
      <c r="B5194">
        <v>75180019</v>
      </c>
      <c r="C5194" t="s">
        <v>16</v>
      </c>
      <c r="D5194" t="str">
        <f>IF(Tabel_Forespørgsel_fra_Visma28[[#This Row],[SupProd]]=" "," "," - "&amp;Tabel_Forespørgsel_fra_Visma28[[#This Row],[SupProd]])</f>
        <v xml:space="preserve"> </v>
      </c>
      <c r="E5194" t="s">
        <v>16</v>
      </c>
      <c r="F5194" t="str">
        <f>IF(Tabel_Forespørgsel_fra_Visma28[[#This Row],[SupDescr]]=" "," "," - "&amp;Tabel_Forespørgsel_fra_Visma28[[#This Row],[SupDescr]])</f>
        <v xml:space="preserve"> </v>
      </c>
      <c r="G5194" t="s">
        <v>2430</v>
      </c>
      <c r="H5194">
        <v>1</v>
      </c>
      <c r="I5194" t="str">
        <f>IF(A5194=A5193,I5193&amp;CHAR(10)&amp;"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5" spans="1:9" x14ac:dyDescent="0.25">
      <c r="A5195" t="s">
        <v>4104</v>
      </c>
      <c r="B5195">
        <v>53565668</v>
      </c>
      <c r="C5195" t="s">
        <v>16</v>
      </c>
      <c r="D5195" t="str">
        <f>IF(Tabel_Forespørgsel_fra_Visma28[[#This Row],[SupProd]]=" "," "," - "&amp;Tabel_Forespørgsel_fra_Visma28[[#This Row],[SupProd]])</f>
        <v xml:space="preserve"> </v>
      </c>
      <c r="E5195" t="s">
        <v>16</v>
      </c>
      <c r="F5195" t="str">
        <f>IF(Tabel_Forespørgsel_fra_Visma28[[#This Row],[SupDescr]]=" "," "," - "&amp;Tabel_Forespørgsel_fra_Visma28[[#This Row],[SupDescr]])</f>
        <v xml:space="preserve"> </v>
      </c>
      <c r="G5195" t="s">
        <v>5435</v>
      </c>
      <c r="H5195">
        <v>1</v>
      </c>
      <c r="I5195" t="str">
        <f>IF(A5195=A5194,I5194&amp;CHAR(10)&amp;"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96" spans="1:9" x14ac:dyDescent="0.25">
      <c r="A5196" t="s">
        <v>4105</v>
      </c>
      <c r="B5196">
        <v>53565668</v>
      </c>
      <c r="C5196" t="s">
        <v>16</v>
      </c>
      <c r="D5196" t="str">
        <f>IF(Tabel_Forespørgsel_fra_Visma28[[#This Row],[SupProd]]=" "," "," - "&amp;Tabel_Forespørgsel_fra_Visma28[[#This Row],[SupProd]])</f>
        <v xml:space="preserve"> </v>
      </c>
      <c r="E5196" t="s">
        <v>16</v>
      </c>
      <c r="F5196" t="str">
        <f>IF(Tabel_Forespørgsel_fra_Visma28[[#This Row],[SupDescr]]=" "," "," - "&amp;Tabel_Forespørgsel_fra_Visma28[[#This Row],[SupDescr]])</f>
        <v xml:space="preserve"> </v>
      </c>
      <c r="G5196" t="s">
        <v>5435</v>
      </c>
      <c r="H5196">
        <v>1</v>
      </c>
      <c r="I5196" t="str">
        <f>IF(A5196=A5195,I5195&amp;CHAR(10)&amp;"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97" spans="1:9" x14ac:dyDescent="0.25">
      <c r="A5197" t="s">
        <v>4106</v>
      </c>
      <c r="B5197">
        <v>53565668</v>
      </c>
      <c r="C5197" t="s">
        <v>16</v>
      </c>
      <c r="D5197" t="str">
        <f>IF(Tabel_Forespørgsel_fra_Visma28[[#This Row],[SupProd]]=" "," "," - "&amp;Tabel_Forespørgsel_fra_Visma28[[#This Row],[SupProd]])</f>
        <v xml:space="preserve"> </v>
      </c>
      <c r="E5197" t="s">
        <v>16</v>
      </c>
      <c r="F5197" t="str">
        <f>IF(Tabel_Forespørgsel_fra_Visma28[[#This Row],[SupDescr]]=" "," "," - "&amp;Tabel_Forespørgsel_fra_Visma28[[#This Row],[SupDescr]])</f>
        <v xml:space="preserve"> </v>
      </c>
      <c r="G5197" t="s">
        <v>5435</v>
      </c>
      <c r="H5197">
        <v>1</v>
      </c>
      <c r="I5197" t="str">
        <f>IF(A5197=A5196,I5196&amp;CHAR(10)&amp;"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98" spans="1:9" x14ac:dyDescent="0.25">
      <c r="A5198" t="s">
        <v>4045</v>
      </c>
      <c r="B5198">
        <v>75180019</v>
      </c>
      <c r="C5198" t="s">
        <v>16</v>
      </c>
      <c r="D5198" t="str">
        <f>IF(Tabel_Forespørgsel_fra_Visma28[[#This Row],[SupProd]]=" "," "," - "&amp;Tabel_Forespørgsel_fra_Visma28[[#This Row],[SupProd]])</f>
        <v xml:space="preserve"> </v>
      </c>
      <c r="E5198" t="s">
        <v>16</v>
      </c>
      <c r="F5198" t="str">
        <f>IF(Tabel_Forespørgsel_fra_Visma28[[#This Row],[SupDescr]]=" "," "," - "&amp;Tabel_Forespørgsel_fra_Visma28[[#This Row],[SupDescr]])</f>
        <v xml:space="preserve"> </v>
      </c>
      <c r="G5198" t="s">
        <v>2430</v>
      </c>
      <c r="H5198">
        <v>1</v>
      </c>
      <c r="I5198" t="str">
        <f>IF(A5198=A5197,I5197&amp;CHAR(10)&amp;"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9" spans="1:9" x14ac:dyDescent="0.25">
      <c r="A5199" t="s">
        <v>4046</v>
      </c>
      <c r="B5199">
        <v>75180019</v>
      </c>
      <c r="C5199" t="s">
        <v>16</v>
      </c>
      <c r="D5199" t="str">
        <f>IF(Tabel_Forespørgsel_fra_Visma28[[#This Row],[SupProd]]=" "," "," - "&amp;Tabel_Forespørgsel_fra_Visma28[[#This Row],[SupProd]])</f>
        <v xml:space="preserve"> </v>
      </c>
      <c r="E5199" t="s">
        <v>16</v>
      </c>
      <c r="F5199" t="str">
        <f>IF(Tabel_Forespørgsel_fra_Visma28[[#This Row],[SupDescr]]=" "," "," - "&amp;Tabel_Forespørgsel_fra_Visma28[[#This Row],[SupDescr]])</f>
        <v xml:space="preserve"> </v>
      </c>
      <c r="G5199" t="s">
        <v>2430</v>
      </c>
      <c r="H5199">
        <v>1</v>
      </c>
      <c r="I5199" t="str">
        <f>IF(A5199=A5198,I5198&amp;CHAR(10)&amp;"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0" spans="1:9" x14ac:dyDescent="0.25">
      <c r="A5200" t="s">
        <v>4042</v>
      </c>
      <c r="B5200">
        <v>75180019</v>
      </c>
      <c r="C5200" t="s">
        <v>16</v>
      </c>
      <c r="D5200" t="str">
        <f>IF(Tabel_Forespørgsel_fra_Visma28[[#This Row],[SupProd]]=" "," "," - "&amp;Tabel_Forespørgsel_fra_Visma28[[#This Row],[SupProd]])</f>
        <v xml:space="preserve"> </v>
      </c>
      <c r="E5200" t="s">
        <v>16</v>
      </c>
      <c r="F5200" t="str">
        <f>IF(Tabel_Forespørgsel_fra_Visma28[[#This Row],[SupDescr]]=" "," "," - "&amp;Tabel_Forespørgsel_fra_Visma28[[#This Row],[SupDescr]])</f>
        <v xml:space="preserve"> </v>
      </c>
      <c r="G5200" t="s">
        <v>2430</v>
      </c>
      <c r="H5200">
        <v>1</v>
      </c>
      <c r="I5200" t="str">
        <f>IF(A5200=A5199,I5199&amp;CHAR(10)&amp;"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1" spans="1:9" x14ac:dyDescent="0.25">
      <c r="A5201" t="s">
        <v>4047</v>
      </c>
      <c r="B5201">
        <v>75180019</v>
      </c>
      <c r="C5201" t="s">
        <v>16</v>
      </c>
      <c r="D5201" t="str">
        <f>IF(Tabel_Forespørgsel_fra_Visma28[[#This Row],[SupProd]]=" "," "," - "&amp;Tabel_Forespørgsel_fra_Visma28[[#This Row],[SupProd]])</f>
        <v xml:space="preserve"> </v>
      </c>
      <c r="E5201" t="s">
        <v>16</v>
      </c>
      <c r="F5201" t="str">
        <f>IF(Tabel_Forespørgsel_fra_Visma28[[#This Row],[SupDescr]]=" "," "," - "&amp;Tabel_Forespørgsel_fra_Visma28[[#This Row],[SupDescr]])</f>
        <v xml:space="preserve"> </v>
      </c>
      <c r="G5201" t="s">
        <v>2430</v>
      </c>
      <c r="H5201">
        <v>1</v>
      </c>
      <c r="I5201" t="str">
        <f>IF(A5201=A5200,I5200&amp;CHAR(10)&amp;"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2" spans="1:9" x14ac:dyDescent="0.25">
      <c r="A5202" t="s">
        <v>4054</v>
      </c>
      <c r="B5202">
        <v>75180019</v>
      </c>
      <c r="C5202" t="s">
        <v>16</v>
      </c>
      <c r="D5202" t="str">
        <f>IF(Tabel_Forespørgsel_fra_Visma28[[#This Row],[SupProd]]=" "," "," - "&amp;Tabel_Forespørgsel_fra_Visma28[[#This Row],[SupProd]])</f>
        <v xml:space="preserve"> </v>
      </c>
      <c r="E5202" t="s">
        <v>16</v>
      </c>
      <c r="F5202" t="str">
        <f>IF(Tabel_Forespørgsel_fra_Visma28[[#This Row],[SupDescr]]=" "," "," - "&amp;Tabel_Forespørgsel_fra_Visma28[[#This Row],[SupDescr]])</f>
        <v xml:space="preserve"> </v>
      </c>
      <c r="G5202" t="s">
        <v>2430</v>
      </c>
      <c r="H5202">
        <v>1</v>
      </c>
      <c r="I5202" t="str">
        <f>IF(A5202=A5201,I5201&amp;CHAR(10)&amp;"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3" spans="1:9" x14ac:dyDescent="0.25">
      <c r="A5203" t="s">
        <v>4053</v>
      </c>
      <c r="B5203">
        <v>75180019</v>
      </c>
      <c r="C5203" t="s">
        <v>16</v>
      </c>
      <c r="D5203" t="str">
        <f>IF(Tabel_Forespørgsel_fra_Visma28[[#This Row],[SupProd]]=" "," "," - "&amp;Tabel_Forespørgsel_fra_Visma28[[#This Row],[SupProd]])</f>
        <v xml:space="preserve"> </v>
      </c>
      <c r="E5203" t="s">
        <v>16</v>
      </c>
      <c r="F5203" t="str">
        <f>IF(Tabel_Forespørgsel_fra_Visma28[[#This Row],[SupDescr]]=" "," "," - "&amp;Tabel_Forespørgsel_fra_Visma28[[#This Row],[SupDescr]])</f>
        <v xml:space="preserve"> </v>
      </c>
      <c r="G5203" t="s">
        <v>2430</v>
      </c>
      <c r="H5203">
        <v>1</v>
      </c>
      <c r="I5203" t="str">
        <f>IF(A5203=A5202,I5202&amp;CHAR(10)&amp;"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4" spans="1:9" x14ac:dyDescent="0.25">
      <c r="A5204" t="s">
        <v>4037</v>
      </c>
      <c r="B5204">
        <v>75180019</v>
      </c>
      <c r="C5204" t="s">
        <v>16</v>
      </c>
      <c r="D5204" t="str">
        <f>IF(Tabel_Forespørgsel_fra_Visma28[[#This Row],[SupProd]]=" "," "," - "&amp;Tabel_Forespørgsel_fra_Visma28[[#This Row],[SupProd]])</f>
        <v xml:space="preserve"> </v>
      </c>
      <c r="E5204" t="s">
        <v>16</v>
      </c>
      <c r="F5204" t="str">
        <f>IF(Tabel_Forespørgsel_fra_Visma28[[#This Row],[SupDescr]]=" "," "," - "&amp;Tabel_Forespørgsel_fra_Visma28[[#This Row],[SupDescr]])</f>
        <v xml:space="preserve"> </v>
      </c>
      <c r="G5204" t="s">
        <v>2430</v>
      </c>
      <c r="H5204">
        <v>1</v>
      </c>
      <c r="I5204" t="str">
        <f>IF(A5204=A5203,I5203&amp;CHAR(10)&amp;"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5" spans="1:9" x14ac:dyDescent="0.25">
      <c r="A5205" t="s">
        <v>4038</v>
      </c>
      <c r="B5205">
        <v>75180019</v>
      </c>
      <c r="C5205" t="s">
        <v>16</v>
      </c>
      <c r="D5205" t="str">
        <f>IF(Tabel_Forespørgsel_fra_Visma28[[#This Row],[SupProd]]=" "," "," - "&amp;Tabel_Forespørgsel_fra_Visma28[[#This Row],[SupProd]])</f>
        <v xml:space="preserve"> </v>
      </c>
      <c r="E5205" t="s">
        <v>16</v>
      </c>
      <c r="F5205" t="str">
        <f>IF(Tabel_Forespørgsel_fra_Visma28[[#This Row],[SupDescr]]=" "," "," - "&amp;Tabel_Forespørgsel_fra_Visma28[[#This Row],[SupDescr]])</f>
        <v xml:space="preserve"> </v>
      </c>
      <c r="G5205" t="s">
        <v>2430</v>
      </c>
      <c r="H5205">
        <v>1</v>
      </c>
      <c r="I5205" t="str">
        <f>IF(A5205=A5204,I5204&amp;CHAR(10)&amp;"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6" spans="1:9" x14ac:dyDescent="0.25">
      <c r="A5206" t="s">
        <v>4039</v>
      </c>
      <c r="B5206">
        <v>75180019</v>
      </c>
      <c r="C5206" t="s">
        <v>16</v>
      </c>
      <c r="D5206" t="str">
        <f>IF(Tabel_Forespørgsel_fra_Visma28[[#This Row],[SupProd]]=" "," "," - "&amp;Tabel_Forespørgsel_fra_Visma28[[#This Row],[SupProd]])</f>
        <v xml:space="preserve"> </v>
      </c>
      <c r="E5206" t="s">
        <v>16</v>
      </c>
      <c r="F5206" t="str">
        <f>IF(Tabel_Forespørgsel_fra_Visma28[[#This Row],[SupDescr]]=" "," "," - "&amp;Tabel_Forespørgsel_fra_Visma28[[#This Row],[SupDescr]])</f>
        <v xml:space="preserve"> </v>
      </c>
      <c r="G5206" t="s">
        <v>2430</v>
      </c>
      <c r="H5206">
        <v>1</v>
      </c>
      <c r="I5206" t="str">
        <f>IF(A5206=A5205,I5205&amp;CHAR(10)&amp;"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7" spans="1:9" x14ac:dyDescent="0.25">
      <c r="A5207" t="s">
        <v>4049</v>
      </c>
      <c r="B5207">
        <v>75180019</v>
      </c>
      <c r="C5207" t="s">
        <v>16</v>
      </c>
      <c r="D5207" t="str">
        <f>IF(Tabel_Forespørgsel_fra_Visma28[[#This Row],[SupProd]]=" "," "," - "&amp;Tabel_Forespørgsel_fra_Visma28[[#This Row],[SupProd]])</f>
        <v xml:space="preserve"> </v>
      </c>
      <c r="E5207" t="s">
        <v>16</v>
      </c>
      <c r="F5207" t="str">
        <f>IF(Tabel_Forespørgsel_fra_Visma28[[#This Row],[SupDescr]]=" "," "," - "&amp;Tabel_Forespørgsel_fra_Visma28[[#This Row],[SupDescr]])</f>
        <v xml:space="preserve"> </v>
      </c>
      <c r="G5207" t="s">
        <v>2430</v>
      </c>
      <c r="H5207">
        <v>1</v>
      </c>
      <c r="I5207" t="str">
        <f>IF(A5207=A5206,I5206&amp;CHAR(10)&amp;"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8" spans="1:9" x14ac:dyDescent="0.25">
      <c r="A5208" t="s">
        <v>4055</v>
      </c>
      <c r="B5208">
        <v>75180019</v>
      </c>
      <c r="C5208" t="s">
        <v>16</v>
      </c>
      <c r="D5208" t="str">
        <f>IF(Tabel_Forespørgsel_fra_Visma28[[#This Row],[SupProd]]=" "," "," - "&amp;Tabel_Forespørgsel_fra_Visma28[[#This Row],[SupProd]])</f>
        <v xml:space="preserve"> </v>
      </c>
      <c r="E5208" t="s">
        <v>16</v>
      </c>
      <c r="F5208" t="str">
        <f>IF(Tabel_Forespørgsel_fra_Visma28[[#This Row],[SupDescr]]=" "," "," - "&amp;Tabel_Forespørgsel_fra_Visma28[[#This Row],[SupDescr]])</f>
        <v xml:space="preserve"> </v>
      </c>
      <c r="G5208" t="s">
        <v>2430</v>
      </c>
      <c r="H5208">
        <v>1</v>
      </c>
      <c r="I5208" t="str">
        <f>IF(A5208=A5207,I5207&amp;CHAR(10)&amp;"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9" spans="1:9" x14ac:dyDescent="0.25">
      <c r="A5209" t="s">
        <v>4050</v>
      </c>
      <c r="B5209">
        <v>75180019</v>
      </c>
      <c r="C5209" t="s">
        <v>16</v>
      </c>
      <c r="D5209" t="str">
        <f>IF(Tabel_Forespørgsel_fra_Visma28[[#This Row],[SupProd]]=" "," "," - "&amp;Tabel_Forespørgsel_fra_Visma28[[#This Row],[SupProd]])</f>
        <v xml:space="preserve"> </v>
      </c>
      <c r="E5209" t="s">
        <v>16</v>
      </c>
      <c r="F5209" t="str">
        <f>IF(Tabel_Forespørgsel_fra_Visma28[[#This Row],[SupDescr]]=" "," "," - "&amp;Tabel_Forespørgsel_fra_Visma28[[#This Row],[SupDescr]])</f>
        <v xml:space="preserve"> </v>
      </c>
      <c r="G5209" t="s">
        <v>2430</v>
      </c>
      <c r="H5209">
        <v>1</v>
      </c>
      <c r="I5209" t="str">
        <f>IF(A5209=A5208,I5208&amp;CHAR(10)&amp;"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0" spans="1:9" x14ac:dyDescent="0.25">
      <c r="A5210" t="s">
        <v>4051</v>
      </c>
      <c r="B5210">
        <v>75180019</v>
      </c>
      <c r="C5210" t="s">
        <v>16</v>
      </c>
      <c r="D5210" t="str">
        <f>IF(Tabel_Forespørgsel_fra_Visma28[[#This Row],[SupProd]]=" "," "," - "&amp;Tabel_Forespørgsel_fra_Visma28[[#This Row],[SupProd]])</f>
        <v xml:space="preserve"> </v>
      </c>
      <c r="E5210" t="s">
        <v>16</v>
      </c>
      <c r="F5210" t="str">
        <f>IF(Tabel_Forespørgsel_fra_Visma28[[#This Row],[SupDescr]]=" "," "," - "&amp;Tabel_Forespørgsel_fra_Visma28[[#This Row],[SupDescr]])</f>
        <v xml:space="preserve"> </v>
      </c>
      <c r="G5210" t="s">
        <v>2430</v>
      </c>
      <c r="H5210">
        <v>1</v>
      </c>
      <c r="I5210" t="str">
        <f>IF(A5210=A5209,I5209&amp;CHAR(10)&amp;"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1" spans="1:9" x14ac:dyDescent="0.25">
      <c r="A5211" t="s">
        <v>4108</v>
      </c>
      <c r="B5211">
        <v>53565668</v>
      </c>
      <c r="C5211" t="s">
        <v>16</v>
      </c>
      <c r="D5211" t="str">
        <f>IF(Tabel_Forespørgsel_fra_Visma28[[#This Row],[SupProd]]=" "," "," - "&amp;Tabel_Forespørgsel_fra_Visma28[[#This Row],[SupProd]])</f>
        <v xml:space="preserve"> </v>
      </c>
      <c r="E5211" t="s">
        <v>16</v>
      </c>
      <c r="F5211" t="str">
        <f>IF(Tabel_Forespørgsel_fra_Visma28[[#This Row],[SupDescr]]=" "," "," - "&amp;Tabel_Forespørgsel_fra_Visma28[[#This Row],[SupDescr]])</f>
        <v xml:space="preserve"> </v>
      </c>
      <c r="G5211" t="s">
        <v>5435</v>
      </c>
      <c r="H5211">
        <v>1</v>
      </c>
      <c r="I5211" t="str">
        <f>IF(A5211=A5210,I5210&amp;CHAR(10)&amp;"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12" spans="1:9" x14ac:dyDescent="0.25">
      <c r="A5212" t="s">
        <v>4109</v>
      </c>
      <c r="B5212">
        <v>53565668</v>
      </c>
      <c r="C5212" t="s">
        <v>16</v>
      </c>
      <c r="D5212" t="str">
        <f>IF(Tabel_Forespørgsel_fra_Visma28[[#This Row],[SupProd]]=" "," "," - "&amp;Tabel_Forespørgsel_fra_Visma28[[#This Row],[SupProd]])</f>
        <v xml:space="preserve"> </v>
      </c>
      <c r="E5212" t="s">
        <v>16</v>
      </c>
      <c r="F5212" t="str">
        <f>IF(Tabel_Forespørgsel_fra_Visma28[[#This Row],[SupDescr]]=" "," "," - "&amp;Tabel_Forespørgsel_fra_Visma28[[#This Row],[SupDescr]])</f>
        <v xml:space="preserve"> </v>
      </c>
      <c r="G5212" t="s">
        <v>5435</v>
      </c>
      <c r="H5212">
        <v>1</v>
      </c>
      <c r="I5212" t="str">
        <f>IF(A5212=A5211,I5211&amp;CHAR(10)&amp;"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13" spans="1:9" x14ac:dyDescent="0.25">
      <c r="A5213" t="s">
        <v>4052</v>
      </c>
      <c r="B5213">
        <v>75180019</v>
      </c>
      <c r="C5213" t="s">
        <v>16</v>
      </c>
      <c r="D5213" t="str">
        <f>IF(Tabel_Forespørgsel_fra_Visma28[[#This Row],[SupProd]]=" "," "," - "&amp;Tabel_Forespørgsel_fra_Visma28[[#This Row],[SupProd]])</f>
        <v xml:space="preserve"> </v>
      </c>
      <c r="E5213" t="s">
        <v>16</v>
      </c>
      <c r="F5213" t="str">
        <f>IF(Tabel_Forespørgsel_fra_Visma28[[#This Row],[SupDescr]]=" "," "," - "&amp;Tabel_Forespørgsel_fra_Visma28[[#This Row],[SupDescr]])</f>
        <v xml:space="preserve"> </v>
      </c>
      <c r="G5213" t="s">
        <v>2430</v>
      </c>
      <c r="H5213">
        <v>1</v>
      </c>
      <c r="I5213" t="str">
        <f>IF(A5213=A5212,I5212&amp;CHAR(10)&amp;"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4" spans="1:9" x14ac:dyDescent="0.25">
      <c r="A5214" t="s">
        <v>4255</v>
      </c>
      <c r="B5214">
        <v>53565668</v>
      </c>
      <c r="C5214" t="s">
        <v>16</v>
      </c>
      <c r="D5214" t="str">
        <f>IF(Tabel_Forespørgsel_fra_Visma28[[#This Row],[SupProd]]=" "," "," - "&amp;Tabel_Forespørgsel_fra_Visma28[[#This Row],[SupProd]])</f>
        <v xml:space="preserve"> </v>
      </c>
      <c r="E5214" t="s">
        <v>16</v>
      </c>
      <c r="F5214" t="str">
        <f>IF(Tabel_Forespørgsel_fra_Visma28[[#This Row],[SupDescr]]=" "," "," - "&amp;Tabel_Forespørgsel_fra_Visma28[[#This Row],[SupDescr]])</f>
        <v xml:space="preserve"> </v>
      </c>
      <c r="G5214" t="s">
        <v>5435</v>
      </c>
      <c r="H5214">
        <v>1</v>
      </c>
      <c r="I5214" t="str">
        <f>IF(A5214=A5213,I5213&amp;CHAR(10)&amp;"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15" spans="1:9" x14ac:dyDescent="0.25">
      <c r="A5215" t="s">
        <v>4304</v>
      </c>
      <c r="B5215">
        <v>75180019</v>
      </c>
      <c r="C5215" t="s">
        <v>16</v>
      </c>
      <c r="D5215" t="str">
        <f>IF(Tabel_Forespørgsel_fra_Visma28[[#This Row],[SupProd]]=" "," "," - "&amp;Tabel_Forespørgsel_fra_Visma28[[#This Row],[SupProd]])</f>
        <v xml:space="preserve"> </v>
      </c>
      <c r="E5215" t="s">
        <v>16</v>
      </c>
      <c r="F5215" t="str">
        <f>IF(Tabel_Forespørgsel_fra_Visma28[[#This Row],[SupDescr]]=" "," "," - "&amp;Tabel_Forespørgsel_fra_Visma28[[#This Row],[SupDescr]])</f>
        <v xml:space="preserve"> </v>
      </c>
      <c r="G5215" t="s">
        <v>2430</v>
      </c>
      <c r="H5215">
        <v>1</v>
      </c>
      <c r="I5215" t="str">
        <f>IF(A5215=A5214,I5214&amp;CHAR(10)&amp;"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6" spans="1:9" x14ac:dyDescent="0.25">
      <c r="A5216" t="s">
        <v>4306</v>
      </c>
      <c r="B5216">
        <v>75180019</v>
      </c>
      <c r="C5216" t="s">
        <v>16</v>
      </c>
      <c r="D5216" t="str">
        <f>IF(Tabel_Forespørgsel_fra_Visma28[[#This Row],[SupProd]]=" "," "," - "&amp;Tabel_Forespørgsel_fra_Visma28[[#This Row],[SupProd]])</f>
        <v xml:space="preserve"> </v>
      </c>
      <c r="E5216" t="s">
        <v>16</v>
      </c>
      <c r="F5216" t="str">
        <f>IF(Tabel_Forespørgsel_fra_Visma28[[#This Row],[SupDescr]]=" "," "," - "&amp;Tabel_Forespørgsel_fra_Visma28[[#This Row],[SupDescr]])</f>
        <v xml:space="preserve"> </v>
      </c>
      <c r="G5216" t="s">
        <v>2430</v>
      </c>
      <c r="H5216">
        <v>1</v>
      </c>
      <c r="I5216" t="str">
        <f>IF(A5216=A5215,I5215&amp;CHAR(10)&amp;"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7" spans="1:9" x14ac:dyDescent="0.25">
      <c r="A5217" t="s">
        <v>6686</v>
      </c>
      <c r="B5217">
        <v>75180019</v>
      </c>
      <c r="C5217" t="s">
        <v>16</v>
      </c>
      <c r="D5217" t="str">
        <f>IF(Tabel_Forespørgsel_fra_Visma28[[#This Row],[SupProd]]=" "," "," - "&amp;Tabel_Forespørgsel_fra_Visma28[[#This Row],[SupProd]])</f>
        <v xml:space="preserve"> </v>
      </c>
      <c r="E5217" t="s">
        <v>16</v>
      </c>
      <c r="F5217" t="str">
        <f>IF(Tabel_Forespørgsel_fra_Visma28[[#This Row],[SupDescr]]=" "," "," - "&amp;Tabel_Forespørgsel_fra_Visma28[[#This Row],[SupDescr]])</f>
        <v xml:space="preserve"> </v>
      </c>
      <c r="G5217" t="s">
        <v>2430</v>
      </c>
      <c r="H5217">
        <v>1</v>
      </c>
      <c r="I5217" t="str">
        <f>IF(A5217=A5216,I5216&amp;CHAR(10)&amp;"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8" spans="1:9" x14ac:dyDescent="0.25">
      <c r="A5218" t="s">
        <v>4437</v>
      </c>
      <c r="B5218">
        <v>75180019</v>
      </c>
      <c r="C5218" t="s">
        <v>16</v>
      </c>
      <c r="D5218" t="str">
        <f>IF(Tabel_Forespørgsel_fra_Visma28[[#This Row],[SupProd]]=" "," "," - "&amp;Tabel_Forespørgsel_fra_Visma28[[#This Row],[SupProd]])</f>
        <v xml:space="preserve"> </v>
      </c>
      <c r="E5218" t="s">
        <v>16</v>
      </c>
      <c r="F5218" t="str">
        <f>IF(Tabel_Forespørgsel_fra_Visma28[[#This Row],[SupDescr]]=" "," "," - "&amp;Tabel_Forespørgsel_fra_Visma28[[#This Row],[SupDescr]])</f>
        <v xml:space="preserve"> </v>
      </c>
      <c r="G5218" t="s">
        <v>2430</v>
      </c>
      <c r="H5218">
        <v>1</v>
      </c>
      <c r="I5218" t="str">
        <f>IF(A5218=A5217,I5217&amp;CHAR(10)&amp;"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9" spans="1:9" x14ac:dyDescent="0.25">
      <c r="A5219" t="s">
        <v>4476</v>
      </c>
      <c r="B5219">
        <v>53565668</v>
      </c>
      <c r="C5219" t="s">
        <v>16</v>
      </c>
      <c r="D5219" t="str">
        <f>IF(Tabel_Forespørgsel_fra_Visma28[[#This Row],[SupProd]]=" "," "," - "&amp;Tabel_Forespørgsel_fra_Visma28[[#This Row],[SupProd]])</f>
        <v xml:space="preserve"> </v>
      </c>
      <c r="E5219" t="s">
        <v>16</v>
      </c>
      <c r="F5219" t="str">
        <f>IF(Tabel_Forespørgsel_fra_Visma28[[#This Row],[SupDescr]]=" "," "," - "&amp;Tabel_Forespørgsel_fra_Visma28[[#This Row],[SupDescr]])</f>
        <v xml:space="preserve"> </v>
      </c>
      <c r="G5219" t="s">
        <v>5435</v>
      </c>
      <c r="H5219">
        <v>1</v>
      </c>
      <c r="I5219" t="str">
        <f>IF(A5219=A5218,I5218&amp;CHAR(10)&amp;"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0" spans="1:9" x14ac:dyDescent="0.25">
      <c r="A5220" t="s">
        <v>4477</v>
      </c>
      <c r="B5220">
        <v>53565668</v>
      </c>
      <c r="C5220" t="s">
        <v>16</v>
      </c>
      <c r="D5220" t="str">
        <f>IF(Tabel_Forespørgsel_fra_Visma28[[#This Row],[SupProd]]=" "," "," - "&amp;Tabel_Forespørgsel_fra_Visma28[[#This Row],[SupProd]])</f>
        <v xml:space="preserve"> </v>
      </c>
      <c r="E5220" t="s">
        <v>16</v>
      </c>
      <c r="F5220" t="str">
        <f>IF(Tabel_Forespørgsel_fra_Visma28[[#This Row],[SupDescr]]=" "," "," - "&amp;Tabel_Forespørgsel_fra_Visma28[[#This Row],[SupDescr]])</f>
        <v xml:space="preserve"> </v>
      </c>
      <c r="G5220" t="s">
        <v>5435</v>
      </c>
      <c r="H5220">
        <v>1</v>
      </c>
      <c r="I5220" t="str">
        <f>IF(A5220=A5219,I5219&amp;CHAR(10)&amp;"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1" spans="1:9" x14ac:dyDescent="0.25">
      <c r="A5221" t="s">
        <v>4478</v>
      </c>
      <c r="B5221">
        <v>53565668</v>
      </c>
      <c r="C5221" t="s">
        <v>16</v>
      </c>
      <c r="D5221" t="str">
        <f>IF(Tabel_Forespørgsel_fra_Visma28[[#This Row],[SupProd]]=" "," "," - "&amp;Tabel_Forespørgsel_fra_Visma28[[#This Row],[SupProd]])</f>
        <v xml:space="preserve"> </v>
      </c>
      <c r="E5221" t="s">
        <v>16</v>
      </c>
      <c r="F5221" t="str">
        <f>IF(Tabel_Forespørgsel_fra_Visma28[[#This Row],[SupDescr]]=" "," "," - "&amp;Tabel_Forespørgsel_fra_Visma28[[#This Row],[SupDescr]])</f>
        <v xml:space="preserve"> </v>
      </c>
      <c r="G5221" t="s">
        <v>5435</v>
      </c>
      <c r="H5221">
        <v>1</v>
      </c>
      <c r="I5221" t="str">
        <f>IF(A5221=A5220,I5220&amp;CHAR(10)&amp;"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2" spans="1:9" x14ac:dyDescent="0.25">
      <c r="A5222" t="s">
        <v>4479</v>
      </c>
      <c r="B5222">
        <v>53565668</v>
      </c>
      <c r="C5222" t="s">
        <v>16</v>
      </c>
      <c r="D5222" t="str">
        <f>IF(Tabel_Forespørgsel_fra_Visma28[[#This Row],[SupProd]]=" "," "," - "&amp;Tabel_Forespørgsel_fra_Visma28[[#This Row],[SupProd]])</f>
        <v xml:space="preserve"> </v>
      </c>
      <c r="E5222" t="s">
        <v>16</v>
      </c>
      <c r="F5222" t="str">
        <f>IF(Tabel_Forespørgsel_fra_Visma28[[#This Row],[SupDescr]]=" "," "," - "&amp;Tabel_Forespørgsel_fra_Visma28[[#This Row],[SupDescr]])</f>
        <v xml:space="preserve"> </v>
      </c>
      <c r="G5222" t="s">
        <v>5435</v>
      </c>
      <c r="H5222">
        <v>1</v>
      </c>
      <c r="I5222" t="str">
        <f>IF(A5222=A5221,I5221&amp;CHAR(10)&amp;"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3" spans="1:9" x14ac:dyDescent="0.25">
      <c r="A5223" t="s">
        <v>4480</v>
      </c>
      <c r="B5223">
        <v>53565668</v>
      </c>
      <c r="C5223" t="s">
        <v>16</v>
      </c>
      <c r="D5223" t="str">
        <f>IF(Tabel_Forespørgsel_fra_Visma28[[#This Row],[SupProd]]=" "," "," - "&amp;Tabel_Forespørgsel_fra_Visma28[[#This Row],[SupProd]])</f>
        <v xml:space="preserve"> </v>
      </c>
      <c r="E5223" t="s">
        <v>16</v>
      </c>
      <c r="F5223" t="str">
        <f>IF(Tabel_Forespørgsel_fra_Visma28[[#This Row],[SupDescr]]=" "," "," - "&amp;Tabel_Forespørgsel_fra_Visma28[[#This Row],[SupDescr]])</f>
        <v xml:space="preserve"> </v>
      </c>
      <c r="G5223" t="s">
        <v>5435</v>
      </c>
      <c r="H5223">
        <v>1</v>
      </c>
      <c r="I5223" t="str">
        <f>IF(A5223=A5222,I5222&amp;CHAR(10)&amp;"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4" spans="1:9" x14ac:dyDescent="0.25">
      <c r="A5224" t="s">
        <v>4664</v>
      </c>
      <c r="B5224">
        <v>53565668</v>
      </c>
      <c r="C5224" t="s">
        <v>16</v>
      </c>
      <c r="D5224" t="str">
        <f>IF(Tabel_Forespørgsel_fra_Visma28[[#This Row],[SupProd]]=" "," "," - "&amp;Tabel_Forespørgsel_fra_Visma28[[#This Row],[SupProd]])</f>
        <v xml:space="preserve"> </v>
      </c>
      <c r="E5224" t="s">
        <v>16</v>
      </c>
      <c r="F5224" t="str">
        <f>IF(Tabel_Forespørgsel_fra_Visma28[[#This Row],[SupDescr]]=" "," "," - "&amp;Tabel_Forespørgsel_fra_Visma28[[#This Row],[SupDescr]])</f>
        <v xml:space="preserve"> </v>
      </c>
      <c r="G5224" t="s">
        <v>5435</v>
      </c>
      <c r="H5224">
        <v>1</v>
      </c>
      <c r="I5224" t="str">
        <f>IF(A5224=A5223,I5223&amp;CHAR(10)&amp;"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5" spans="1:9" x14ac:dyDescent="0.25">
      <c r="A5225" t="s">
        <v>4724</v>
      </c>
      <c r="B5225">
        <v>53565668</v>
      </c>
      <c r="C5225" t="s">
        <v>16</v>
      </c>
      <c r="D5225" t="str">
        <f>IF(Tabel_Forespørgsel_fra_Visma28[[#This Row],[SupProd]]=" "," "," - "&amp;Tabel_Forespørgsel_fra_Visma28[[#This Row],[SupProd]])</f>
        <v xml:space="preserve"> </v>
      </c>
      <c r="E5225" t="s">
        <v>16</v>
      </c>
      <c r="F5225" t="str">
        <f>IF(Tabel_Forespørgsel_fra_Visma28[[#This Row],[SupDescr]]=" "," "," - "&amp;Tabel_Forespørgsel_fra_Visma28[[#This Row],[SupDescr]])</f>
        <v xml:space="preserve"> </v>
      </c>
      <c r="G5225" t="s">
        <v>5435</v>
      </c>
      <c r="H5225">
        <v>1</v>
      </c>
      <c r="I5225" t="str">
        <f>IF(A5225=A5224,I5224&amp;CHAR(10)&amp;"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6" spans="1:9" x14ac:dyDescent="0.25">
      <c r="A5226" t="s">
        <v>4804</v>
      </c>
      <c r="B5226">
        <v>75180019</v>
      </c>
      <c r="C5226" t="s">
        <v>16</v>
      </c>
      <c r="D5226" t="str">
        <f>IF(Tabel_Forespørgsel_fra_Visma28[[#This Row],[SupProd]]=" "," "," - "&amp;Tabel_Forespørgsel_fra_Visma28[[#This Row],[SupProd]])</f>
        <v xml:space="preserve"> </v>
      </c>
      <c r="E5226" t="s">
        <v>16</v>
      </c>
      <c r="F5226" t="str">
        <f>IF(Tabel_Forespørgsel_fra_Visma28[[#This Row],[SupDescr]]=" "," "," - "&amp;Tabel_Forespørgsel_fra_Visma28[[#This Row],[SupDescr]])</f>
        <v xml:space="preserve"> </v>
      </c>
      <c r="G5226" t="s">
        <v>2430</v>
      </c>
      <c r="H5226">
        <v>1</v>
      </c>
      <c r="I5226" t="str">
        <f>IF(A5226=A5225,I5225&amp;CHAR(10)&amp;"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27" spans="1:9" x14ac:dyDescent="0.25">
      <c r="A5227" t="s">
        <v>4802</v>
      </c>
      <c r="B5227">
        <v>75180019</v>
      </c>
      <c r="C5227" t="s">
        <v>16</v>
      </c>
      <c r="D5227" t="str">
        <f>IF(Tabel_Forespørgsel_fra_Visma28[[#This Row],[SupProd]]=" "," "," - "&amp;Tabel_Forespørgsel_fra_Visma28[[#This Row],[SupProd]])</f>
        <v xml:space="preserve"> </v>
      </c>
      <c r="E5227" t="s">
        <v>16</v>
      </c>
      <c r="F5227" t="str">
        <f>IF(Tabel_Forespørgsel_fra_Visma28[[#This Row],[SupDescr]]=" "," "," - "&amp;Tabel_Forespørgsel_fra_Visma28[[#This Row],[SupDescr]])</f>
        <v xml:space="preserve"> </v>
      </c>
      <c r="G5227" t="s">
        <v>2430</v>
      </c>
      <c r="H5227">
        <v>1</v>
      </c>
      <c r="I5227" t="str">
        <f>IF(A5227=A5226,I5226&amp;CHAR(10)&amp;"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28" spans="1:9" x14ac:dyDescent="0.25">
      <c r="A5228" t="s">
        <v>4805</v>
      </c>
      <c r="B5228">
        <v>75180019</v>
      </c>
      <c r="C5228" t="s">
        <v>16</v>
      </c>
      <c r="D5228" t="str">
        <f>IF(Tabel_Forespørgsel_fra_Visma28[[#This Row],[SupProd]]=" "," "," - "&amp;Tabel_Forespørgsel_fra_Visma28[[#This Row],[SupProd]])</f>
        <v xml:space="preserve"> </v>
      </c>
      <c r="E5228" t="s">
        <v>16</v>
      </c>
      <c r="F5228" t="str">
        <f>IF(Tabel_Forespørgsel_fra_Visma28[[#This Row],[SupDescr]]=" "," "," - "&amp;Tabel_Forespørgsel_fra_Visma28[[#This Row],[SupDescr]])</f>
        <v xml:space="preserve"> </v>
      </c>
      <c r="G5228" t="s">
        <v>2430</v>
      </c>
      <c r="H5228">
        <v>1</v>
      </c>
      <c r="I5228" t="str">
        <f>IF(A5228=A5227,I5227&amp;CHAR(10)&amp;"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29" spans="1:9" x14ac:dyDescent="0.25">
      <c r="A5229" t="s">
        <v>5344</v>
      </c>
      <c r="B5229">
        <v>53565668</v>
      </c>
      <c r="C5229" t="s">
        <v>16</v>
      </c>
      <c r="D5229" t="str">
        <f>IF(Tabel_Forespørgsel_fra_Visma28[[#This Row],[SupProd]]=" "," "," - "&amp;Tabel_Forespørgsel_fra_Visma28[[#This Row],[SupProd]])</f>
        <v xml:space="preserve"> </v>
      </c>
      <c r="E5229" t="s">
        <v>16</v>
      </c>
      <c r="F5229" t="str">
        <f>IF(Tabel_Forespørgsel_fra_Visma28[[#This Row],[SupDescr]]=" "," "," - "&amp;Tabel_Forespørgsel_fra_Visma28[[#This Row],[SupDescr]])</f>
        <v xml:space="preserve"> </v>
      </c>
      <c r="G5229" t="s">
        <v>5435</v>
      </c>
      <c r="H5229">
        <v>2</v>
      </c>
      <c r="I5229" t="str">
        <f>IF(A5229=A5228,I5228&amp;CHAR(10)&amp;"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30" spans="1:9" x14ac:dyDescent="0.25">
      <c r="A5230" t="s">
        <v>5343</v>
      </c>
      <c r="B5230">
        <v>53565668</v>
      </c>
      <c r="C5230" t="s">
        <v>16</v>
      </c>
      <c r="D5230" t="str">
        <f>IF(Tabel_Forespørgsel_fra_Visma28[[#This Row],[SupProd]]=" "," "," - "&amp;Tabel_Forespørgsel_fra_Visma28[[#This Row],[SupProd]])</f>
        <v xml:space="preserve"> </v>
      </c>
      <c r="E5230" t="s">
        <v>16</v>
      </c>
      <c r="F5230" t="str">
        <f>IF(Tabel_Forespørgsel_fra_Visma28[[#This Row],[SupDescr]]=" "," "," - "&amp;Tabel_Forespørgsel_fra_Visma28[[#This Row],[SupDescr]])</f>
        <v xml:space="preserve"> </v>
      </c>
      <c r="G5230" t="s">
        <v>5435</v>
      </c>
      <c r="H5230">
        <v>1</v>
      </c>
      <c r="I5230" t="str">
        <f>IF(A5230=A5229,I5229&amp;CHAR(10)&amp;"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31" spans="1:9" x14ac:dyDescent="0.25">
      <c r="A5231" t="s">
        <v>5420</v>
      </c>
      <c r="B5231">
        <v>75180019</v>
      </c>
      <c r="C5231" t="s">
        <v>16</v>
      </c>
      <c r="D5231" t="str">
        <f>IF(Tabel_Forespørgsel_fra_Visma28[[#This Row],[SupProd]]=" "," "," - "&amp;Tabel_Forespørgsel_fra_Visma28[[#This Row],[SupProd]])</f>
        <v xml:space="preserve"> </v>
      </c>
      <c r="E5231" t="s">
        <v>16</v>
      </c>
      <c r="F5231" t="str">
        <f>IF(Tabel_Forespørgsel_fra_Visma28[[#This Row],[SupDescr]]=" "," "," - "&amp;Tabel_Forespørgsel_fra_Visma28[[#This Row],[SupDescr]])</f>
        <v xml:space="preserve"> </v>
      </c>
      <c r="G5231" t="s">
        <v>2430</v>
      </c>
      <c r="H5231">
        <v>1</v>
      </c>
      <c r="I5231" t="str">
        <f>IF(A5231=A5230,I5230&amp;CHAR(10)&amp;"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2" spans="1:9" x14ac:dyDescent="0.25">
      <c r="A5232" t="s">
        <v>5425</v>
      </c>
      <c r="B5232">
        <v>75421677</v>
      </c>
      <c r="C5232" t="s">
        <v>16</v>
      </c>
      <c r="D5232" t="str">
        <f>IF(Tabel_Forespørgsel_fra_Visma28[[#This Row],[SupProd]]=" "," "," - "&amp;Tabel_Forespørgsel_fra_Visma28[[#This Row],[SupProd]])</f>
        <v xml:space="preserve"> </v>
      </c>
      <c r="E5232" t="s">
        <v>16</v>
      </c>
      <c r="F5232" t="str">
        <f>IF(Tabel_Forespørgsel_fra_Visma28[[#This Row],[SupDescr]]=" "," "," - "&amp;Tabel_Forespørgsel_fra_Visma28[[#This Row],[SupDescr]])</f>
        <v xml:space="preserve"> </v>
      </c>
      <c r="G5232" t="s">
        <v>3368</v>
      </c>
      <c r="H5232">
        <v>1</v>
      </c>
      <c r="I5232" t="str">
        <f>IF(A5232=A5231,I5231&amp;CHAR(10)&amp;"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233" spans="1:9" x14ac:dyDescent="0.25">
      <c r="A5233" t="s">
        <v>5421</v>
      </c>
      <c r="B5233">
        <v>75180019</v>
      </c>
      <c r="C5233" t="s">
        <v>16</v>
      </c>
      <c r="D5233" t="str">
        <f>IF(Tabel_Forespørgsel_fra_Visma28[[#This Row],[SupProd]]=" "," "," - "&amp;Tabel_Forespørgsel_fra_Visma28[[#This Row],[SupProd]])</f>
        <v xml:space="preserve"> </v>
      </c>
      <c r="E5233" t="s">
        <v>16</v>
      </c>
      <c r="F5233" t="str">
        <f>IF(Tabel_Forespørgsel_fra_Visma28[[#This Row],[SupDescr]]=" "," "," - "&amp;Tabel_Forespørgsel_fra_Visma28[[#This Row],[SupDescr]])</f>
        <v xml:space="preserve"> </v>
      </c>
      <c r="G5233" t="s">
        <v>2430</v>
      </c>
      <c r="H5233">
        <v>1</v>
      </c>
      <c r="I5233" t="str">
        <f>IF(A5233=A5232,I5232&amp;CHAR(10)&amp;"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4" spans="1:9" x14ac:dyDescent="0.25">
      <c r="A5234" t="s">
        <v>5464</v>
      </c>
      <c r="B5234">
        <v>75180019</v>
      </c>
      <c r="C5234" t="s">
        <v>16</v>
      </c>
      <c r="D5234" t="str">
        <f>IF(Tabel_Forespørgsel_fra_Visma28[[#This Row],[SupProd]]=" "," "," - "&amp;Tabel_Forespørgsel_fra_Visma28[[#This Row],[SupProd]])</f>
        <v xml:space="preserve"> </v>
      </c>
      <c r="E5234" t="s">
        <v>16</v>
      </c>
      <c r="F5234" t="str">
        <f>IF(Tabel_Forespørgsel_fra_Visma28[[#This Row],[SupDescr]]=" "," "," - "&amp;Tabel_Forespørgsel_fra_Visma28[[#This Row],[SupDescr]])</f>
        <v xml:space="preserve"> </v>
      </c>
      <c r="G5234" t="s">
        <v>2430</v>
      </c>
      <c r="H5234">
        <v>1</v>
      </c>
      <c r="I5234" t="str">
        <f>IF(A5234=A5233,I5233&amp;CHAR(10)&amp;"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5" spans="1:9" x14ac:dyDescent="0.25">
      <c r="A5235" t="s">
        <v>5463</v>
      </c>
      <c r="B5235">
        <v>75180019</v>
      </c>
      <c r="C5235" t="s">
        <v>16</v>
      </c>
      <c r="D5235" t="str">
        <f>IF(Tabel_Forespørgsel_fra_Visma28[[#This Row],[SupProd]]=" "," "," - "&amp;Tabel_Forespørgsel_fra_Visma28[[#This Row],[SupProd]])</f>
        <v xml:space="preserve"> </v>
      </c>
      <c r="E5235" t="s">
        <v>16</v>
      </c>
      <c r="F5235" t="str">
        <f>IF(Tabel_Forespørgsel_fra_Visma28[[#This Row],[SupDescr]]=" "," "," - "&amp;Tabel_Forespørgsel_fra_Visma28[[#This Row],[SupDescr]])</f>
        <v xml:space="preserve"> </v>
      </c>
      <c r="G5235" t="s">
        <v>2430</v>
      </c>
      <c r="H5235">
        <v>1</v>
      </c>
      <c r="I5235" t="str">
        <f>IF(A5235=A5234,I5234&amp;CHAR(10)&amp;"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6" spans="1:9" x14ac:dyDescent="0.25">
      <c r="A5236" t="s">
        <v>5507</v>
      </c>
      <c r="B5236">
        <v>75421677</v>
      </c>
      <c r="C5236" t="s">
        <v>16</v>
      </c>
      <c r="D5236" t="str">
        <f>IF(Tabel_Forespørgsel_fra_Visma28[[#This Row],[SupProd]]=" "," "," - "&amp;Tabel_Forespørgsel_fra_Visma28[[#This Row],[SupProd]])</f>
        <v xml:space="preserve"> </v>
      </c>
      <c r="E5236" t="s">
        <v>16</v>
      </c>
      <c r="F5236" t="str">
        <f>IF(Tabel_Forespørgsel_fra_Visma28[[#This Row],[SupDescr]]=" "," "," - "&amp;Tabel_Forespørgsel_fra_Visma28[[#This Row],[SupDescr]])</f>
        <v xml:space="preserve"> </v>
      </c>
      <c r="G5236" t="s">
        <v>3368</v>
      </c>
      <c r="H5236">
        <v>1</v>
      </c>
      <c r="I5236" t="str">
        <f>IF(A5236=A5235,I5235&amp;CHAR(10)&amp;"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237" spans="1:9" x14ac:dyDescent="0.25">
      <c r="A5237" t="s">
        <v>5472</v>
      </c>
      <c r="B5237">
        <v>75180019</v>
      </c>
      <c r="C5237" t="s">
        <v>16</v>
      </c>
      <c r="D5237" t="str">
        <f>IF(Tabel_Forespørgsel_fra_Visma28[[#This Row],[SupProd]]=" "," "," - "&amp;Tabel_Forespørgsel_fra_Visma28[[#This Row],[SupProd]])</f>
        <v xml:space="preserve"> </v>
      </c>
      <c r="E5237" t="s">
        <v>16</v>
      </c>
      <c r="F5237" t="str">
        <f>IF(Tabel_Forespørgsel_fra_Visma28[[#This Row],[SupDescr]]=" "," "," - "&amp;Tabel_Forespørgsel_fra_Visma28[[#This Row],[SupDescr]])</f>
        <v xml:space="preserve"> </v>
      </c>
      <c r="G5237" t="s">
        <v>2430</v>
      </c>
      <c r="H5237">
        <v>1</v>
      </c>
      <c r="I5237" t="str">
        <f>IF(A5237=A5236,I5236&amp;CHAR(10)&amp;"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8" spans="1:9" x14ac:dyDescent="0.25">
      <c r="A5238" t="s">
        <v>5471</v>
      </c>
      <c r="B5238">
        <v>75180019</v>
      </c>
      <c r="C5238" t="s">
        <v>16</v>
      </c>
      <c r="D5238" t="str">
        <f>IF(Tabel_Forespørgsel_fra_Visma28[[#This Row],[SupProd]]=" "," "," - "&amp;Tabel_Forespørgsel_fra_Visma28[[#This Row],[SupProd]])</f>
        <v xml:space="preserve"> </v>
      </c>
      <c r="E5238" t="s">
        <v>16</v>
      </c>
      <c r="F5238" t="str">
        <f>IF(Tabel_Forespørgsel_fra_Visma28[[#This Row],[SupDescr]]=" "," "," - "&amp;Tabel_Forespørgsel_fra_Visma28[[#This Row],[SupDescr]])</f>
        <v xml:space="preserve"> </v>
      </c>
      <c r="G5238" t="s">
        <v>2430</v>
      </c>
      <c r="H5238">
        <v>1</v>
      </c>
      <c r="I5238" t="str">
        <f>IF(A5238=A5237,I5237&amp;CHAR(10)&amp;"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9" spans="1:9" x14ac:dyDescent="0.25">
      <c r="A5239" t="s">
        <v>5541</v>
      </c>
      <c r="B5239">
        <v>75180019</v>
      </c>
      <c r="C5239" t="s">
        <v>16</v>
      </c>
      <c r="D5239" t="str">
        <f>IF(Tabel_Forespørgsel_fra_Visma28[[#This Row],[SupProd]]=" "," "," - "&amp;Tabel_Forespørgsel_fra_Visma28[[#This Row],[SupProd]])</f>
        <v xml:space="preserve"> </v>
      </c>
      <c r="E5239" t="s">
        <v>16</v>
      </c>
      <c r="F5239" t="str">
        <f>IF(Tabel_Forespørgsel_fra_Visma28[[#This Row],[SupDescr]]=" "," "," - "&amp;Tabel_Forespørgsel_fra_Visma28[[#This Row],[SupDescr]])</f>
        <v xml:space="preserve"> </v>
      </c>
      <c r="G5239" t="s">
        <v>2430</v>
      </c>
      <c r="H5239">
        <v>1</v>
      </c>
      <c r="I5239" t="str">
        <f>IF(A5239=A5238,I5238&amp;CHAR(10)&amp;"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40" spans="1:9" x14ac:dyDescent="0.25">
      <c r="A5240" t="s">
        <v>5581</v>
      </c>
      <c r="B5240">
        <v>75180019</v>
      </c>
      <c r="C5240" t="s">
        <v>16</v>
      </c>
      <c r="D5240" t="str">
        <f>IF(Tabel_Forespørgsel_fra_Visma28[[#This Row],[SupProd]]=" "," "," - "&amp;Tabel_Forespørgsel_fra_Visma28[[#This Row],[SupProd]])</f>
        <v xml:space="preserve"> </v>
      </c>
      <c r="E5240" t="s">
        <v>16</v>
      </c>
      <c r="F5240" t="str">
        <f>IF(Tabel_Forespørgsel_fra_Visma28[[#This Row],[SupDescr]]=" "," "," - "&amp;Tabel_Forespørgsel_fra_Visma28[[#This Row],[SupDescr]])</f>
        <v xml:space="preserve"> </v>
      </c>
      <c r="G5240" t="s">
        <v>2430</v>
      </c>
      <c r="H5240">
        <v>1</v>
      </c>
      <c r="I5240" t="str">
        <f>IF(A5240=A5239,I5239&amp;CHAR(10)&amp;"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41" spans="1:9" x14ac:dyDescent="0.25">
      <c r="A5241" t="s">
        <v>5726</v>
      </c>
      <c r="B5241">
        <v>53565668</v>
      </c>
      <c r="C5241" t="s">
        <v>16</v>
      </c>
      <c r="D5241" t="str">
        <f>IF(Tabel_Forespørgsel_fra_Visma28[[#This Row],[SupProd]]=" "," "," - "&amp;Tabel_Forespørgsel_fra_Visma28[[#This Row],[SupProd]])</f>
        <v xml:space="preserve"> </v>
      </c>
      <c r="E5241" t="s">
        <v>16</v>
      </c>
      <c r="F5241" t="str">
        <f>IF(Tabel_Forespørgsel_fra_Visma28[[#This Row],[SupDescr]]=" "," "," - "&amp;Tabel_Forespørgsel_fra_Visma28[[#This Row],[SupDescr]])</f>
        <v xml:space="preserve"> </v>
      </c>
      <c r="G5241" t="s">
        <v>5435</v>
      </c>
      <c r="H5241">
        <v>1</v>
      </c>
      <c r="I5241" t="str">
        <f>IF(A5241=A5240,I5240&amp;CHAR(10)&amp;"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42" spans="1:9" x14ac:dyDescent="0.25">
      <c r="A5242" t="s">
        <v>5966</v>
      </c>
      <c r="B5242">
        <v>53565668</v>
      </c>
      <c r="C5242" t="s">
        <v>16</v>
      </c>
      <c r="D5242" t="str">
        <f>IF(Tabel_Forespørgsel_fra_Visma28[[#This Row],[SupProd]]=" "," "," - "&amp;Tabel_Forespørgsel_fra_Visma28[[#This Row],[SupProd]])</f>
        <v xml:space="preserve"> </v>
      </c>
      <c r="E5242" t="s">
        <v>16</v>
      </c>
      <c r="F5242" t="str">
        <f>IF(Tabel_Forespørgsel_fra_Visma28[[#This Row],[SupDescr]]=" "," "," - "&amp;Tabel_Forespørgsel_fra_Visma28[[#This Row],[SupDescr]])</f>
        <v xml:space="preserve"> </v>
      </c>
      <c r="G5242" t="s">
        <v>5435</v>
      </c>
      <c r="H5242">
        <v>1</v>
      </c>
      <c r="I5242" t="str">
        <f>IF(A5242=A5241,I5241&amp;CHAR(10)&amp;"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43" spans="1:9" x14ac:dyDescent="0.25">
      <c r="A5243" t="s">
        <v>5967</v>
      </c>
      <c r="B5243">
        <v>53565668</v>
      </c>
      <c r="C5243" t="s">
        <v>16</v>
      </c>
      <c r="D5243" t="str">
        <f>IF(Tabel_Forespørgsel_fra_Visma28[[#This Row],[SupProd]]=" "," "," - "&amp;Tabel_Forespørgsel_fra_Visma28[[#This Row],[SupProd]])</f>
        <v xml:space="preserve"> </v>
      </c>
      <c r="E5243" t="s">
        <v>16</v>
      </c>
      <c r="F5243" t="str">
        <f>IF(Tabel_Forespørgsel_fra_Visma28[[#This Row],[SupDescr]]=" "," "," - "&amp;Tabel_Forespørgsel_fra_Visma28[[#This Row],[SupDescr]])</f>
        <v xml:space="preserve"> </v>
      </c>
      <c r="G5243" t="s">
        <v>5435</v>
      </c>
      <c r="H5243">
        <v>1</v>
      </c>
      <c r="I5243" t="str">
        <f>IF(A5243=A5242,I5242&amp;CHAR(10)&amp;"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44" spans="1:9" x14ac:dyDescent="0.25">
      <c r="A5244" t="s">
        <v>5857</v>
      </c>
      <c r="B5244">
        <v>75180019</v>
      </c>
      <c r="C5244" t="s">
        <v>16</v>
      </c>
      <c r="D5244" t="str">
        <f>IF(Tabel_Forespørgsel_fra_Visma28[[#This Row],[SupProd]]=" "," "," - "&amp;Tabel_Forespørgsel_fra_Visma28[[#This Row],[SupProd]])</f>
        <v xml:space="preserve"> </v>
      </c>
      <c r="E5244" t="s">
        <v>16</v>
      </c>
      <c r="F5244" t="str">
        <f>IF(Tabel_Forespørgsel_fra_Visma28[[#This Row],[SupDescr]]=" "," "," - "&amp;Tabel_Forespørgsel_fra_Visma28[[#This Row],[SupDescr]])</f>
        <v xml:space="preserve"> </v>
      </c>
      <c r="G5244" t="s">
        <v>2430</v>
      </c>
      <c r="H5244">
        <v>1</v>
      </c>
      <c r="I5244" t="str">
        <f>IF(A5244=A5243,I5243&amp;CHAR(10)&amp;"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45" spans="1:9" x14ac:dyDescent="0.25">
      <c r="A5245" t="s">
        <v>5859</v>
      </c>
      <c r="B5245">
        <v>75180019</v>
      </c>
      <c r="C5245" t="s">
        <v>16</v>
      </c>
      <c r="D5245" t="str">
        <f>IF(Tabel_Forespørgsel_fra_Visma28[[#This Row],[SupProd]]=" "," "," - "&amp;Tabel_Forespørgsel_fra_Visma28[[#This Row],[SupProd]])</f>
        <v xml:space="preserve"> </v>
      </c>
      <c r="E5245" t="s">
        <v>16</v>
      </c>
      <c r="F5245" t="str">
        <f>IF(Tabel_Forespørgsel_fra_Visma28[[#This Row],[SupDescr]]=" "," "," - "&amp;Tabel_Forespørgsel_fra_Visma28[[#This Row],[SupDescr]])</f>
        <v xml:space="preserve"> </v>
      </c>
      <c r="G5245" t="s">
        <v>2430</v>
      </c>
      <c r="H5245">
        <v>1</v>
      </c>
      <c r="I5245" t="str">
        <f>IF(A5245=A5244,I5244&amp;CHAR(10)&amp;"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46" spans="1:9" x14ac:dyDescent="0.25">
      <c r="A5246" t="s">
        <v>5968</v>
      </c>
      <c r="B5246">
        <v>53565668</v>
      </c>
      <c r="C5246" t="s">
        <v>16</v>
      </c>
      <c r="D5246" t="str">
        <f>IF(Tabel_Forespørgsel_fra_Visma28[[#This Row],[SupProd]]=" "," "," - "&amp;Tabel_Forespørgsel_fra_Visma28[[#This Row],[SupProd]])</f>
        <v xml:space="preserve"> </v>
      </c>
      <c r="E5246" t="s">
        <v>16</v>
      </c>
      <c r="F5246" t="str">
        <f>IF(Tabel_Forespørgsel_fra_Visma28[[#This Row],[SupDescr]]=" "," "," - "&amp;Tabel_Forespørgsel_fra_Visma28[[#This Row],[SupDescr]])</f>
        <v xml:space="preserve"> </v>
      </c>
      <c r="G5246" t="s">
        <v>5435</v>
      </c>
      <c r="H5246">
        <v>1</v>
      </c>
      <c r="I5246" t="str">
        <f>IF(A5246=A5245,I5245&amp;CHAR(10)&amp;"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47" spans="1:9" x14ac:dyDescent="0.25">
      <c r="A5247" t="s">
        <v>5969</v>
      </c>
      <c r="B5247">
        <v>53565668</v>
      </c>
      <c r="C5247" t="s">
        <v>16</v>
      </c>
      <c r="D5247" t="str">
        <f>IF(Tabel_Forespørgsel_fra_Visma28[[#This Row],[SupProd]]=" "," "," - "&amp;Tabel_Forespørgsel_fra_Visma28[[#This Row],[SupProd]])</f>
        <v xml:space="preserve"> </v>
      </c>
      <c r="E5247" t="s">
        <v>16</v>
      </c>
      <c r="F5247" t="str">
        <f>IF(Tabel_Forespørgsel_fra_Visma28[[#This Row],[SupDescr]]=" "," "," - "&amp;Tabel_Forespørgsel_fra_Visma28[[#This Row],[SupDescr]])</f>
        <v xml:space="preserve"> </v>
      </c>
      <c r="G5247" t="s">
        <v>5435</v>
      </c>
      <c r="H5247">
        <v>1</v>
      </c>
      <c r="I5247" t="str">
        <f>IF(A5247=A5246,I5246&amp;CHAR(10)&amp;"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48" spans="1:9" x14ac:dyDescent="0.25">
      <c r="A5248" t="s">
        <v>6065</v>
      </c>
      <c r="B5248">
        <v>75180019</v>
      </c>
      <c r="C5248" t="s">
        <v>16</v>
      </c>
      <c r="D5248" t="str">
        <f>IF(Tabel_Forespørgsel_fra_Visma28[[#This Row],[SupProd]]=" "," "," - "&amp;Tabel_Forespørgsel_fra_Visma28[[#This Row],[SupProd]])</f>
        <v xml:space="preserve"> </v>
      </c>
      <c r="E5248" t="s">
        <v>16</v>
      </c>
      <c r="F5248" t="str">
        <f>IF(Tabel_Forespørgsel_fra_Visma28[[#This Row],[SupDescr]]=" "," "," - "&amp;Tabel_Forespørgsel_fra_Visma28[[#This Row],[SupDescr]])</f>
        <v xml:space="preserve"> </v>
      </c>
      <c r="G5248" t="s">
        <v>2430</v>
      </c>
      <c r="H5248">
        <v>1</v>
      </c>
      <c r="I5248" t="str">
        <f>IF(A5248=A5247,I5247&amp;CHAR(10)&amp;"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49" spans="1:9" x14ac:dyDescent="0.25">
      <c r="A5249" t="s">
        <v>6684</v>
      </c>
      <c r="B5249">
        <v>75180019</v>
      </c>
      <c r="C5249" t="s">
        <v>16</v>
      </c>
      <c r="D5249" t="str">
        <f>IF(Tabel_Forespørgsel_fra_Visma28[[#This Row],[SupProd]]=" "," "," - "&amp;Tabel_Forespørgsel_fra_Visma28[[#This Row],[SupProd]])</f>
        <v xml:space="preserve"> </v>
      </c>
      <c r="E5249" t="s">
        <v>16</v>
      </c>
      <c r="F5249" t="str">
        <f>IF(Tabel_Forespørgsel_fra_Visma28[[#This Row],[SupDescr]]=" "," "," - "&amp;Tabel_Forespørgsel_fra_Visma28[[#This Row],[SupDescr]])</f>
        <v xml:space="preserve"> </v>
      </c>
      <c r="G5249" t="s">
        <v>2430</v>
      </c>
      <c r="H5249">
        <v>1</v>
      </c>
      <c r="I5249" t="str">
        <f>IF(A5249=A5248,I5248&amp;CHAR(10)&amp;"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0" spans="1:9" x14ac:dyDescent="0.25">
      <c r="A5250" t="s">
        <v>6761</v>
      </c>
      <c r="B5250">
        <v>75180019</v>
      </c>
      <c r="C5250" t="s">
        <v>16</v>
      </c>
      <c r="D5250" t="str">
        <f>IF(Tabel_Forespørgsel_fra_Visma28[[#This Row],[SupProd]]=" "," "," - "&amp;Tabel_Forespørgsel_fra_Visma28[[#This Row],[SupProd]])</f>
        <v xml:space="preserve"> </v>
      </c>
      <c r="E5250" t="s">
        <v>16</v>
      </c>
      <c r="F5250" t="str">
        <f>IF(Tabel_Forespørgsel_fra_Visma28[[#This Row],[SupDescr]]=" "," "," - "&amp;Tabel_Forespørgsel_fra_Visma28[[#This Row],[SupDescr]])</f>
        <v xml:space="preserve"> </v>
      </c>
      <c r="G5250" t="s">
        <v>2430</v>
      </c>
      <c r="H5250">
        <v>1</v>
      </c>
      <c r="I5250" t="str">
        <f>IF(A5250=A5249,I5249&amp;CHAR(10)&amp;"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1" spans="1:9" x14ac:dyDescent="0.25">
      <c r="A5251" t="s">
        <v>6764</v>
      </c>
      <c r="B5251">
        <v>75180019</v>
      </c>
      <c r="C5251" t="s">
        <v>16</v>
      </c>
      <c r="D5251" t="str">
        <f>IF(Tabel_Forespørgsel_fra_Visma28[[#This Row],[SupProd]]=" "," "," - "&amp;Tabel_Forespørgsel_fra_Visma28[[#This Row],[SupProd]])</f>
        <v xml:space="preserve"> </v>
      </c>
      <c r="E5251" t="s">
        <v>16</v>
      </c>
      <c r="F5251" t="str">
        <f>IF(Tabel_Forespørgsel_fra_Visma28[[#This Row],[SupDescr]]=" "," "," - "&amp;Tabel_Forespørgsel_fra_Visma28[[#This Row],[SupDescr]])</f>
        <v xml:space="preserve"> </v>
      </c>
      <c r="G5251" t="s">
        <v>2430</v>
      </c>
      <c r="H5251">
        <v>1</v>
      </c>
      <c r="I5251" t="str">
        <f>IF(A5251=A5250,I5250&amp;CHAR(10)&amp;"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2" spans="1:9" x14ac:dyDescent="0.25">
      <c r="A5252" t="s">
        <v>6826</v>
      </c>
      <c r="B5252">
        <v>75180019</v>
      </c>
      <c r="C5252" t="s">
        <v>16</v>
      </c>
      <c r="D5252" t="str">
        <f>IF(Tabel_Forespørgsel_fra_Visma28[[#This Row],[SupProd]]=" "," "," - "&amp;Tabel_Forespørgsel_fra_Visma28[[#This Row],[SupProd]])</f>
        <v xml:space="preserve"> </v>
      </c>
      <c r="E5252" t="s">
        <v>16</v>
      </c>
      <c r="F5252" t="str">
        <f>IF(Tabel_Forespørgsel_fra_Visma28[[#This Row],[SupDescr]]=" "," "," - "&amp;Tabel_Forespørgsel_fra_Visma28[[#This Row],[SupDescr]])</f>
        <v xml:space="preserve"> </v>
      </c>
      <c r="G5252" t="s">
        <v>2430</v>
      </c>
      <c r="H5252">
        <v>1</v>
      </c>
      <c r="I5252" t="str">
        <f>IF(A5252=A5251,I5251&amp;CHAR(10)&amp;"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3" spans="1:9" x14ac:dyDescent="0.25">
      <c r="A5253" t="s">
        <v>7092</v>
      </c>
      <c r="B5253">
        <v>75180019</v>
      </c>
      <c r="C5253" t="s">
        <v>16</v>
      </c>
      <c r="D5253" t="str">
        <f>IF(Tabel_Forespørgsel_fra_Visma28[[#This Row],[SupProd]]=" "," "," - "&amp;Tabel_Forespørgsel_fra_Visma28[[#This Row],[SupProd]])</f>
        <v xml:space="preserve"> </v>
      </c>
      <c r="E5253" t="s">
        <v>16</v>
      </c>
      <c r="F5253" t="str">
        <f>IF(Tabel_Forespørgsel_fra_Visma28[[#This Row],[SupDescr]]=" "," "," - "&amp;Tabel_Forespørgsel_fra_Visma28[[#This Row],[SupDescr]])</f>
        <v xml:space="preserve"> </v>
      </c>
      <c r="G5253" t="s">
        <v>2430</v>
      </c>
      <c r="H5253">
        <v>1</v>
      </c>
      <c r="I5253" t="str">
        <f>IF(A5253=A5252,I5252&amp;CHAR(10)&amp;"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4" spans="1:9" x14ac:dyDescent="0.25">
      <c r="A5254" t="s">
        <v>7048</v>
      </c>
      <c r="B5254">
        <v>53565668</v>
      </c>
      <c r="C5254" t="s">
        <v>16</v>
      </c>
      <c r="D5254" t="str">
        <f>IF(Tabel_Forespørgsel_fra_Visma28[[#This Row],[SupProd]]=" "," "," - "&amp;Tabel_Forespørgsel_fra_Visma28[[#This Row],[SupProd]])</f>
        <v xml:space="preserve"> </v>
      </c>
      <c r="E5254" t="s">
        <v>16</v>
      </c>
      <c r="F5254" t="str">
        <f>IF(Tabel_Forespørgsel_fra_Visma28[[#This Row],[SupDescr]]=" "," "," - "&amp;Tabel_Forespørgsel_fra_Visma28[[#This Row],[SupDescr]])</f>
        <v xml:space="preserve"> </v>
      </c>
      <c r="G5254" t="s">
        <v>5435</v>
      </c>
      <c r="H5254">
        <v>1</v>
      </c>
      <c r="I5254" t="str">
        <f>IF(A5254=A5253,I5253&amp;CHAR(10)&amp;"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55" spans="1:9" x14ac:dyDescent="0.25">
      <c r="A5255" t="s">
        <v>7182</v>
      </c>
      <c r="B5255">
        <v>75180019</v>
      </c>
      <c r="C5255" t="s">
        <v>16</v>
      </c>
      <c r="D5255" t="str">
        <f>IF(Tabel_Forespørgsel_fra_Visma28[[#This Row],[SupProd]]=" "," "," - "&amp;Tabel_Forespørgsel_fra_Visma28[[#This Row],[SupProd]])</f>
        <v xml:space="preserve"> </v>
      </c>
      <c r="E5255" t="s">
        <v>16</v>
      </c>
      <c r="F5255" t="str">
        <f>IF(Tabel_Forespørgsel_fra_Visma28[[#This Row],[SupDescr]]=" "," "," - "&amp;Tabel_Forespørgsel_fra_Visma28[[#This Row],[SupDescr]])</f>
        <v xml:space="preserve"> </v>
      </c>
      <c r="G5255" t="s">
        <v>2430</v>
      </c>
      <c r="H5255">
        <v>1</v>
      </c>
      <c r="I5255" t="str">
        <f>IF(A5255=A5254,I5254&amp;CHAR(10)&amp;"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6" spans="1:9" x14ac:dyDescent="0.25">
      <c r="A5256" t="s">
        <v>7211</v>
      </c>
      <c r="B5256">
        <v>75180019</v>
      </c>
      <c r="C5256" t="s">
        <v>16</v>
      </c>
      <c r="D5256" t="str">
        <f>IF(Tabel_Forespørgsel_fra_Visma28[[#This Row],[SupProd]]=" "," "," - "&amp;Tabel_Forespørgsel_fra_Visma28[[#This Row],[SupProd]])</f>
        <v xml:space="preserve"> </v>
      </c>
      <c r="E5256" t="s">
        <v>16</v>
      </c>
      <c r="F5256" t="str">
        <f>IF(Tabel_Forespørgsel_fra_Visma28[[#This Row],[SupDescr]]=" "," "," - "&amp;Tabel_Forespørgsel_fra_Visma28[[#This Row],[SupDescr]])</f>
        <v xml:space="preserve"> </v>
      </c>
      <c r="G5256" t="s">
        <v>2430</v>
      </c>
      <c r="H5256">
        <v>1</v>
      </c>
      <c r="I5256" t="str">
        <f>IF(A5256=A5255,I5255&amp;CHAR(10)&amp;"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7" spans="1:9" x14ac:dyDescent="0.25">
      <c r="A5257" t="s">
        <v>7386</v>
      </c>
      <c r="B5257">
        <v>75180019</v>
      </c>
      <c r="C5257" t="s">
        <v>16</v>
      </c>
      <c r="D5257" t="str">
        <f>IF(Tabel_Forespørgsel_fra_Visma28[[#This Row],[SupProd]]=" "," "," - "&amp;Tabel_Forespørgsel_fra_Visma28[[#This Row],[SupProd]])</f>
        <v xml:space="preserve"> </v>
      </c>
      <c r="E5257" t="s">
        <v>16</v>
      </c>
      <c r="F5257" t="str">
        <f>IF(Tabel_Forespørgsel_fra_Visma28[[#This Row],[SupDescr]]=" "," "," - "&amp;Tabel_Forespørgsel_fra_Visma28[[#This Row],[SupDescr]])</f>
        <v xml:space="preserve"> </v>
      </c>
      <c r="G5257" t="s">
        <v>2430</v>
      </c>
      <c r="H5257">
        <v>1</v>
      </c>
      <c r="I5257" t="str">
        <f>IF(A5257=A5256,I5256&amp;CHAR(10)&amp;"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8" spans="1:9" x14ac:dyDescent="0.25">
      <c r="A5258" t="s">
        <v>8257</v>
      </c>
      <c r="B5258">
        <v>75196500</v>
      </c>
      <c r="C5258" t="s">
        <v>16</v>
      </c>
      <c r="D5258" t="str">
        <f>IF(Tabel_Forespørgsel_fra_Visma28[[#This Row],[SupProd]]=" "," "," - "&amp;Tabel_Forespørgsel_fra_Visma28[[#This Row],[SupProd]])</f>
        <v xml:space="preserve"> </v>
      </c>
      <c r="E5258" t="s">
        <v>16</v>
      </c>
      <c r="F5258" t="str">
        <f>IF(Tabel_Forespørgsel_fra_Visma28[[#This Row],[SupDescr]]=" "," "," - "&amp;Tabel_Forespørgsel_fra_Visma28[[#This Row],[SupDescr]])</f>
        <v xml:space="preserve"> </v>
      </c>
      <c r="G5258" t="s">
        <v>2425</v>
      </c>
      <c r="H5258">
        <v>1</v>
      </c>
      <c r="I5258" t="str">
        <f>IF(A5258=A5257,I5257&amp;CHAR(10)&amp;"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259" spans="1:9" x14ac:dyDescent="0.25">
      <c r="A5259" t="s">
        <v>9330</v>
      </c>
      <c r="B5259">
        <v>75180019</v>
      </c>
      <c r="C5259" t="s">
        <v>16</v>
      </c>
      <c r="D5259" t="str">
        <f>IF(Tabel_Forespørgsel_fra_Visma28[[#This Row],[SupProd]]=" "," "," - "&amp;Tabel_Forespørgsel_fra_Visma28[[#This Row],[SupProd]])</f>
        <v xml:space="preserve"> </v>
      </c>
      <c r="E5259" t="s">
        <v>16</v>
      </c>
      <c r="F5259" t="str">
        <f>IF(Tabel_Forespørgsel_fra_Visma28[[#This Row],[SupDescr]]=" "," "," - "&amp;Tabel_Forespørgsel_fra_Visma28[[#This Row],[SupDescr]])</f>
        <v xml:space="preserve"> </v>
      </c>
      <c r="G5259" t="s">
        <v>2430</v>
      </c>
      <c r="H5259">
        <v>1</v>
      </c>
      <c r="I5259" t="str">
        <f>IF(A5259=A5258,I5258&amp;CHAR(10)&amp;"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60" spans="1:9" x14ac:dyDescent="0.25">
      <c r="A5260" t="s">
        <v>9357</v>
      </c>
      <c r="B5260">
        <v>53565668</v>
      </c>
      <c r="C5260" t="s">
        <v>16</v>
      </c>
      <c r="D5260" t="str">
        <f>IF(Tabel_Forespørgsel_fra_Visma28[[#This Row],[SupProd]]=" "," "," - "&amp;Tabel_Forespørgsel_fra_Visma28[[#This Row],[SupProd]])</f>
        <v xml:space="preserve"> </v>
      </c>
      <c r="E5260" t="s">
        <v>16</v>
      </c>
      <c r="F5260" t="str">
        <f>IF(Tabel_Forespørgsel_fra_Visma28[[#This Row],[SupDescr]]=" "," "," - "&amp;Tabel_Forespørgsel_fra_Visma28[[#This Row],[SupDescr]])</f>
        <v xml:space="preserve"> </v>
      </c>
      <c r="G5260" t="s">
        <v>5435</v>
      </c>
      <c r="H5260">
        <v>1</v>
      </c>
      <c r="I5260" t="str">
        <f>IF(A5260=A5259,I5259&amp;CHAR(10)&amp;"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61" spans="1:9" x14ac:dyDescent="0.25">
      <c r="A5261" t="s">
        <v>9354</v>
      </c>
      <c r="B5261">
        <v>75180019</v>
      </c>
      <c r="C5261" t="s">
        <v>16</v>
      </c>
      <c r="D5261" t="str">
        <f>IF(Tabel_Forespørgsel_fra_Visma28[[#This Row],[SupProd]]=" "," "," - "&amp;Tabel_Forespørgsel_fra_Visma28[[#This Row],[SupProd]])</f>
        <v xml:space="preserve"> </v>
      </c>
      <c r="E5261" t="s">
        <v>16</v>
      </c>
      <c r="F5261" t="str">
        <f>IF(Tabel_Forespørgsel_fra_Visma28[[#This Row],[SupDescr]]=" "," "," - "&amp;Tabel_Forespørgsel_fra_Visma28[[#This Row],[SupDescr]])</f>
        <v xml:space="preserve"> </v>
      </c>
      <c r="G5261" t="s">
        <v>2430</v>
      </c>
      <c r="H5261">
        <v>1</v>
      </c>
      <c r="I5261" t="str">
        <f>IF(A5261=A5260,I5260&amp;CHAR(10)&amp;"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62" spans="1:9" x14ac:dyDescent="0.25">
      <c r="A5262" t="s">
        <v>9355</v>
      </c>
      <c r="B5262">
        <v>75180019</v>
      </c>
      <c r="C5262" t="s">
        <v>16</v>
      </c>
      <c r="D5262" t="str">
        <f>IF(Tabel_Forespørgsel_fra_Visma28[[#This Row],[SupProd]]=" "," "," - "&amp;Tabel_Forespørgsel_fra_Visma28[[#This Row],[SupProd]])</f>
        <v xml:space="preserve"> </v>
      </c>
      <c r="E5262" t="s">
        <v>16</v>
      </c>
      <c r="F5262" t="str">
        <f>IF(Tabel_Forespørgsel_fra_Visma28[[#This Row],[SupDescr]]=" "," "," - "&amp;Tabel_Forespørgsel_fra_Visma28[[#This Row],[SupDescr]])</f>
        <v xml:space="preserve"> </v>
      </c>
      <c r="G5262" t="s">
        <v>2430</v>
      </c>
      <c r="H5262">
        <v>1</v>
      </c>
      <c r="I5262" t="str">
        <f>IF(A5262=A5261,I5261&amp;CHAR(10)&amp;"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63" spans="1:9" x14ac:dyDescent="0.25">
      <c r="A5263" t="s">
        <v>9358</v>
      </c>
      <c r="B5263">
        <v>75180019</v>
      </c>
      <c r="C5263" t="s">
        <v>16</v>
      </c>
      <c r="D5263" t="str">
        <f>IF(Tabel_Forespørgsel_fra_Visma28[[#This Row],[SupProd]]=" "," "," - "&amp;Tabel_Forespørgsel_fra_Visma28[[#This Row],[SupProd]])</f>
        <v xml:space="preserve"> </v>
      </c>
      <c r="E5263" t="s">
        <v>16</v>
      </c>
      <c r="F5263" t="str">
        <f>IF(Tabel_Forespørgsel_fra_Visma28[[#This Row],[SupDescr]]=" "," "," - "&amp;Tabel_Forespørgsel_fra_Visma28[[#This Row],[SupDescr]])</f>
        <v xml:space="preserve"> </v>
      </c>
      <c r="G5263" t="s">
        <v>2430</v>
      </c>
      <c r="H5263">
        <v>1</v>
      </c>
      <c r="I5263" t="str">
        <f>IF(A5263=A5262,I5262&amp;CHAR(10)&amp;"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64" spans="1:9" x14ac:dyDescent="0.25">
      <c r="A5264" t="s">
        <v>9370</v>
      </c>
      <c r="B5264">
        <v>53565668</v>
      </c>
      <c r="C5264" t="s">
        <v>16</v>
      </c>
      <c r="D5264" t="str">
        <f>IF(Tabel_Forespørgsel_fra_Visma28[[#This Row],[SupProd]]=" "," "," - "&amp;Tabel_Forespørgsel_fra_Visma28[[#This Row],[SupProd]])</f>
        <v xml:space="preserve"> </v>
      </c>
      <c r="E5264" t="s">
        <v>16</v>
      </c>
      <c r="F5264" t="str">
        <f>IF(Tabel_Forespørgsel_fra_Visma28[[#This Row],[SupDescr]]=" "," "," - "&amp;Tabel_Forespørgsel_fra_Visma28[[#This Row],[SupDescr]])</f>
        <v xml:space="preserve"> </v>
      </c>
      <c r="G5264" t="s">
        <v>5435</v>
      </c>
      <c r="H5264">
        <v>1</v>
      </c>
      <c r="I5264" t="str">
        <f>IF(A5264=A5263,I5263&amp;CHAR(10)&amp;"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65" spans="1:9" x14ac:dyDescent="0.25">
      <c r="A5265" t="s">
        <v>9371</v>
      </c>
      <c r="B5265">
        <v>75211600</v>
      </c>
      <c r="C5265" t="s">
        <v>16</v>
      </c>
      <c r="D5265" t="str">
        <f>IF(Tabel_Forespørgsel_fra_Visma28[[#This Row],[SupProd]]=" "," "," - "&amp;Tabel_Forespørgsel_fra_Visma28[[#This Row],[SupProd]])</f>
        <v xml:space="preserve"> </v>
      </c>
      <c r="E5265" t="s">
        <v>16</v>
      </c>
      <c r="F5265" t="str">
        <f>IF(Tabel_Forespørgsel_fra_Visma28[[#This Row],[SupDescr]]=" "," "," - "&amp;Tabel_Forespørgsel_fra_Visma28[[#This Row],[SupDescr]])</f>
        <v xml:space="preserve"> </v>
      </c>
      <c r="G5265" t="s">
        <v>7099</v>
      </c>
      <c r="H5265">
        <v>1</v>
      </c>
      <c r="I5265" t="str">
        <f>IF(A5265=A5264,I5264&amp;CHAR(10)&amp;"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5266" spans="1:9" x14ac:dyDescent="0.25">
      <c r="A5266" t="s">
        <v>9366</v>
      </c>
      <c r="B5266">
        <v>75211600</v>
      </c>
      <c r="C5266" t="s">
        <v>16</v>
      </c>
      <c r="D5266" t="str">
        <f>IF(Tabel_Forespørgsel_fra_Visma28[[#This Row],[SupProd]]=" "," "," - "&amp;Tabel_Forespørgsel_fra_Visma28[[#This Row],[SupProd]])</f>
        <v xml:space="preserve"> </v>
      </c>
      <c r="E5266" t="s">
        <v>16</v>
      </c>
      <c r="F5266" t="str">
        <f>IF(Tabel_Forespørgsel_fra_Visma28[[#This Row],[SupDescr]]=" "," "," - "&amp;Tabel_Forespørgsel_fra_Visma28[[#This Row],[SupDescr]])</f>
        <v xml:space="preserve"> </v>
      </c>
      <c r="G5266" t="s">
        <v>7099</v>
      </c>
      <c r="H5266">
        <v>1</v>
      </c>
      <c r="I5266" t="str">
        <f>IF(A5266=A5265,I5265&amp;CHAR(10)&amp;"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5267" spans="1:9" x14ac:dyDescent="0.25">
      <c r="A5267" t="s">
        <v>9372</v>
      </c>
      <c r="B5267">
        <v>75211600</v>
      </c>
      <c r="C5267" t="s">
        <v>16</v>
      </c>
      <c r="D5267" t="str">
        <f>IF(Tabel_Forespørgsel_fra_Visma28[[#This Row],[SupProd]]=" "," "," - "&amp;Tabel_Forespørgsel_fra_Visma28[[#This Row],[SupProd]])</f>
        <v xml:space="preserve"> </v>
      </c>
      <c r="E5267" t="s">
        <v>16</v>
      </c>
      <c r="F5267" t="str">
        <f>IF(Tabel_Forespørgsel_fra_Visma28[[#This Row],[SupDescr]]=" "," "," - "&amp;Tabel_Forespørgsel_fra_Visma28[[#This Row],[SupDescr]])</f>
        <v xml:space="preserve"> </v>
      </c>
      <c r="G5267" t="s">
        <v>7099</v>
      </c>
      <c r="H5267">
        <v>1</v>
      </c>
      <c r="I5267" t="str">
        <f>IF(A5267=A5266,I5266&amp;CHAR(10)&amp;"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5268" spans="1:9" x14ac:dyDescent="0.25">
      <c r="A5268" t="s">
        <v>9373</v>
      </c>
      <c r="B5268">
        <v>75211600</v>
      </c>
      <c r="C5268" t="s">
        <v>16</v>
      </c>
      <c r="D5268" t="str">
        <f>IF(Tabel_Forespørgsel_fra_Visma28[[#This Row],[SupProd]]=" "," "," - "&amp;Tabel_Forespørgsel_fra_Visma28[[#This Row],[SupProd]])</f>
        <v xml:space="preserve"> </v>
      </c>
      <c r="E5268" t="s">
        <v>16</v>
      </c>
      <c r="F5268" t="str">
        <f>IF(Tabel_Forespørgsel_fra_Visma28[[#This Row],[SupDescr]]=" "," "," - "&amp;Tabel_Forespørgsel_fra_Visma28[[#This Row],[SupDescr]])</f>
        <v xml:space="preserve"> </v>
      </c>
      <c r="G5268" t="s">
        <v>7099</v>
      </c>
      <c r="H5268">
        <v>1</v>
      </c>
      <c r="I5268" t="str">
        <f>IF(A5268=A5267,I5267&amp;CHAR(10)&amp;"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5269" spans="1:9" x14ac:dyDescent="0.25">
      <c r="A5269" t="s">
        <v>9071</v>
      </c>
      <c r="B5269">
        <v>75826799</v>
      </c>
      <c r="C5269" t="s">
        <v>16</v>
      </c>
      <c r="D5269" t="str">
        <f>IF(Tabel_Forespørgsel_fra_Visma28[[#This Row],[SupProd]]=" "," "," - "&amp;Tabel_Forespørgsel_fra_Visma28[[#This Row],[SupProd]])</f>
        <v xml:space="preserve"> </v>
      </c>
      <c r="E5269" t="s">
        <v>16</v>
      </c>
      <c r="F5269" t="str">
        <f>IF(Tabel_Forespørgsel_fra_Visma28[[#This Row],[SupDescr]]=" "," "," - "&amp;Tabel_Forespørgsel_fra_Visma28[[#This Row],[SupDescr]])</f>
        <v xml:space="preserve"> </v>
      </c>
      <c r="G5269" t="s">
        <v>8231</v>
      </c>
      <c r="H5269">
        <v>1</v>
      </c>
      <c r="I5269" t="str">
        <f>IF(A5269=A5268,I5268&amp;CHAR(10)&amp;"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270" spans="1:9" x14ac:dyDescent="0.25">
      <c r="A5270" t="s">
        <v>8703</v>
      </c>
      <c r="B5270">
        <v>75826799</v>
      </c>
      <c r="C5270" t="s">
        <v>16</v>
      </c>
      <c r="D5270" t="str">
        <f>IF(Tabel_Forespørgsel_fra_Visma28[[#This Row],[SupProd]]=" "," "," - "&amp;Tabel_Forespørgsel_fra_Visma28[[#This Row],[SupProd]])</f>
        <v xml:space="preserve"> </v>
      </c>
      <c r="E5270" t="s">
        <v>16</v>
      </c>
      <c r="F5270" t="str">
        <f>IF(Tabel_Forespørgsel_fra_Visma28[[#This Row],[SupDescr]]=" "," "," - "&amp;Tabel_Forespørgsel_fra_Visma28[[#This Row],[SupDescr]])</f>
        <v xml:space="preserve"> </v>
      </c>
      <c r="G5270" t="s">
        <v>8231</v>
      </c>
      <c r="H5270">
        <v>1</v>
      </c>
      <c r="I5270" t="str">
        <f>IF(A5270=A5269,I5269&amp;CHAR(10)&amp;"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271" spans="1:9" x14ac:dyDescent="0.25">
      <c r="A5271" t="s">
        <v>8705</v>
      </c>
      <c r="B5271">
        <v>75826799</v>
      </c>
      <c r="C5271" t="s">
        <v>16</v>
      </c>
      <c r="D5271" t="str">
        <f>IF(Tabel_Forespørgsel_fra_Visma28[[#This Row],[SupProd]]=" "," "," - "&amp;Tabel_Forespørgsel_fra_Visma28[[#This Row],[SupProd]])</f>
        <v xml:space="preserve"> </v>
      </c>
      <c r="E5271" t="s">
        <v>16</v>
      </c>
      <c r="F5271" t="str">
        <f>IF(Tabel_Forespørgsel_fra_Visma28[[#This Row],[SupDescr]]=" "," "," - "&amp;Tabel_Forespørgsel_fra_Visma28[[#This Row],[SupDescr]])</f>
        <v xml:space="preserve"> </v>
      </c>
      <c r="G5271" t="s">
        <v>8231</v>
      </c>
      <c r="H5271">
        <v>1</v>
      </c>
      <c r="I5271" t="str">
        <f>IF(A5271=A5270,I5270&amp;CHAR(10)&amp;"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272" spans="1:9" x14ac:dyDescent="0.25">
      <c r="A5272" t="s">
        <v>9125</v>
      </c>
      <c r="B5272">
        <v>53565668</v>
      </c>
      <c r="C5272" t="s">
        <v>16</v>
      </c>
      <c r="D5272" t="str">
        <f>IF(Tabel_Forespørgsel_fra_Visma28[[#This Row],[SupProd]]=" "," "," - "&amp;Tabel_Forespørgsel_fra_Visma28[[#This Row],[SupProd]])</f>
        <v xml:space="preserve"> </v>
      </c>
      <c r="E5272" t="s">
        <v>16</v>
      </c>
      <c r="F5272" t="str">
        <f>IF(Tabel_Forespørgsel_fra_Visma28[[#This Row],[SupDescr]]=" "," "," - "&amp;Tabel_Forespørgsel_fra_Visma28[[#This Row],[SupDescr]])</f>
        <v xml:space="preserve"> </v>
      </c>
      <c r="G5272" t="s">
        <v>5435</v>
      </c>
      <c r="H5272">
        <v>1</v>
      </c>
      <c r="I5272" t="str">
        <f>IF(A5272=A5271,I5271&amp;CHAR(10)&amp;"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73" spans="1:9" x14ac:dyDescent="0.25">
      <c r="A5273" t="s">
        <v>9124</v>
      </c>
      <c r="B5273">
        <v>53565668</v>
      </c>
      <c r="C5273" t="s">
        <v>16</v>
      </c>
      <c r="D5273" t="str">
        <f>IF(Tabel_Forespørgsel_fra_Visma28[[#This Row],[SupProd]]=" "," "," - "&amp;Tabel_Forespørgsel_fra_Visma28[[#This Row],[SupProd]])</f>
        <v xml:space="preserve"> </v>
      </c>
      <c r="E5273" t="s">
        <v>16</v>
      </c>
      <c r="F5273" t="str">
        <f>IF(Tabel_Forespørgsel_fra_Visma28[[#This Row],[SupDescr]]=" "," "," - "&amp;Tabel_Forespørgsel_fra_Visma28[[#This Row],[SupDescr]])</f>
        <v xml:space="preserve"> </v>
      </c>
      <c r="G5273" t="s">
        <v>5435</v>
      </c>
      <c r="H5273">
        <v>1</v>
      </c>
      <c r="I5273" t="str">
        <f>IF(A5273=A5272,I5272&amp;CHAR(10)&amp;"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74" spans="1:9" x14ac:dyDescent="0.25">
      <c r="A5274" t="s">
        <v>8228</v>
      </c>
      <c r="B5274">
        <v>75196500</v>
      </c>
      <c r="C5274" t="s">
        <v>16</v>
      </c>
      <c r="D5274" t="str">
        <f>IF(Tabel_Forespørgsel_fra_Visma28[[#This Row],[SupProd]]=" "," "," - "&amp;Tabel_Forespørgsel_fra_Visma28[[#This Row],[SupProd]])</f>
        <v xml:space="preserve"> </v>
      </c>
      <c r="E5274" t="s">
        <v>16</v>
      </c>
      <c r="F5274" t="str">
        <f>IF(Tabel_Forespørgsel_fra_Visma28[[#This Row],[SupDescr]]=" "," "," - "&amp;Tabel_Forespørgsel_fra_Visma28[[#This Row],[SupDescr]])</f>
        <v xml:space="preserve"> </v>
      </c>
      <c r="G5274" t="s">
        <v>2425</v>
      </c>
      <c r="H5274">
        <v>1</v>
      </c>
      <c r="I5274" t="str">
        <f>IF(A5274=A5273,I5273&amp;CHAR(10)&amp;"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275" spans="1:9" x14ac:dyDescent="0.25">
      <c r="A5275" t="s">
        <v>8229</v>
      </c>
      <c r="B5275">
        <v>75196500</v>
      </c>
      <c r="C5275" t="s">
        <v>16</v>
      </c>
      <c r="D5275" t="str">
        <f>IF(Tabel_Forespørgsel_fra_Visma28[[#This Row],[SupProd]]=" "," "," - "&amp;Tabel_Forespørgsel_fra_Visma28[[#This Row],[SupProd]])</f>
        <v xml:space="preserve"> </v>
      </c>
      <c r="E5275" t="s">
        <v>16</v>
      </c>
      <c r="F5275" t="str">
        <f>IF(Tabel_Forespørgsel_fra_Visma28[[#This Row],[SupDescr]]=" "," "," - "&amp;Tabel_Forespørgsel_fra_Visma28[[#This Row],[SupDescr]])</f>
        <v xml:space="preserve"> </v>
      </c>
      <c r="G5275" t="s">
        <v>2425</v>
      </c>
      <c r="H5275">
        <v>1</v>
      </c>
      <c r="I5275" t="str">
        <f>IF(A5275=A5274,I5274&amp;CHAR(10)&amp;"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276" spans="1:9" x14ac:dyDescent="0.25">
      <c r="A5276" t="s">
        <v>5619</v>
      </c>
      <c r="B5276">
        <v>70120140</v>
      </c>
      <c r="C5276" t="s">
        <v>16</v>
      </c>
      <c r="D5276" t="str">
        <f>IF(Tabel_Forespørgsel_fra_Visma28[[#This Row],[SupProd]]=" "," "," - "&amp;Tabel_Forespørgsel_fra_Visma28[[#This Row],[SupProd]])</f>
        <v xml:space="preserve"> </v>
      </c>
      <c r="E5276" t="s">
        <v>16</v>
      </c>
      <c r="F5276" t="str">
        <f>IF(Tabel_Forespørgsel_fra_Visma28[[#This Row],[SupDescr]]=" "," "," - "&amp;Tabel_Forespørgsel_fra_Visma28[[#This Row],[SupDescr]])</f>
        <v xml:space="preserve"> </v>
      </c>
      <c r="G5276" t="s">
        <v>2467</v>
      </c>
      <c r="H5276">
        <v>1</v>
      </c>
      <c r="I5276" t="str">
        <f>IF(A5276=A5275,I5275&amp;CHAR(10)&amp;"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277" spans="1:9" x14ac:dyDescent="0.25">
      <c r="A5277" t="s">
        <v>13934</v>
      </c>
      <c r="B5277">
        <v>75421677</v>
      </c>
      <c r="C5277" t="s">
        <v>16</v>
      </c>
      <c r="D5277" t="str">
        <f>IF(Tabel_Forespørgsel_fra_Visma28[[#This Row],[SupProd]]=" "," "," - "&amp;Tabel_Forespørgsel_fra_Visma28[[#This Row],[SupProd]])</f>
        <v xml:space="preserve"> </v>
      </c>
      <c r="E5277" t="s">
        <v>16</v>
      </c>
      <c r="F5277" t="str">
        <f>IF(Tabel_Forespørgsel_fra_Visma28[[#This Row],[SupDescr]]=" "," "," - "&amp;Tabel_Forespørgsel_fra_Visma28[[#This Row],[SupDescr]])</f>
        <v xml:space="preserve"> </v>
      </c>
      <c r="G5277" t="s">
        <v>3368</v>
      </c>
      <c r="H5277">
        <v>1</v>
      </c>
      <c r="I5277" t="str">
        <f>IF(A5277=A5276,I5276&amp;CHAR(10)&amp;"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278" spans="1:9" x14ac:dyDescent="0.25">
      <c r="A5278" t="s">
        <v>13935</v>
      </c>
      <c r="B5278">
        <v>75421677</v>
      </c>
      <c r="C5278" t="s">
        <v>16</v>
      </c>
      <c r="D5278" t="str">
        <f>IF(Tabel_Forespørgsel_fra_Visma28[[#This Row],[SupProd]]=" "," "," - "&amp;Tabel_Forespørgsel_fra_Visma28[[#This Row],[SupProd]])</f>
        <v xml:space="preserve"> </v>
      </c>
      <c r="E5278" t="s">
        <v>16</v>
      </c>
      <c r="F5278" t="str">
        <f>IF(Tabel_Forespørgsel_fra_Visma28[[#This Row],[SupDescr]]=" "," "," - "&amp;Tabel_Forespørgsel_fra_Visma28[[#This Row],[SupDescr]])</f>
        <v xml:space="preserve"> </v>
      </c>
      <c r="G5278" t="s">
        <v>3368</v>
      </c>
      <c r="H5278">
        <v>1</v>
      </c>
      <c r="I5278" t="str">
        <f>IF(A5278=A5277,I5277&amp;CHAR(10)&amp;"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279" spans="1:9" x14ac:dyDescent="0.25">
      <c r="A5279" t="s">
        <v>3778</v>
      </c>
      <c r="B5279">
        <v>75577000</v>
      </c>
      <c r="C5279" t="s">
        <v>16</v>
      </c>
      <c r="D5279" t="str">
        <f>IF(Tabel_Forespørgsel_fra_Visma28[[#This Row],[SupProd]]=" "," "," - "&amp;Tabel_Forespørgsel_fra_Visma28[[#This Row],[SupProd]])</f>
        <v xml:space="preserve"> </v>
      </c>
      <c r="E5279" t="s">
        <v>16</v>
      </c>
      <c r="F5279" t="str">
        <f>IF(Tabel_Forespørgsel_fra_Visma28[[#This Row],[SupDescr]]=" "," "," - "&amp;Tabel_Forespørgsel_fra_Visma28[[#This Row],[SupDescr]])</f>
        <v xml:space="preserve"> </v>
      </c>
      <c r="G5279" t="s">
        <v>3759</v>
      </c>
      <c r="H5279">
        <v>1</v>
      </c>
      <c r="I5279" t="str">
        <f>IF(A5279=A5278,I5278&amp;CHAR(10)&amp;"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0" spans="1:9" x14ac:dyDescent="0.25">
      <c r="A5280" t="s">
        <v>3779</v>
      </c>
      <c r="B5280">
        <v>75577000</v>
      </c>
      <c r="C5280" t="s">
        <v>16</v>
      </c>
      <c r="D5280" t="str">
        <f>IF(Tabel_Forespørgsel_fra_Visma28[[#This Row],[SupProd]]=" "," "," - "&amp;Tabel_Forespørgsel_fra_Visma28[[#This Row],[SupProd]])</f>
        <v xml:space="preserve"> </v>
      </c>
      <c r="E5280" t="s">
        <v>16</v>
      </c>
      <c r="F5280" t="str">
        <f>IF(Tabel_Forespørgsel_fra_Visma28[[#This Row],[SupDescr]]=" "," "," - "&amp;Tabel_Forespørgsel_fra_Visma28[[#This Row],[SupDescr]])</f>
        <v xml:space="preserve"> </v>
      </c>
      <c r="G5280" t="s">
        <v>3759</v>
      </c>
      <c r="H5280">
        <v>1</v>
      </c>
      <c r="I5280" t="str">
        <f>IF(A5280=A5279,I5279&amp;CHAR(10)&amp;"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1" spans="1:9" x14ac:dyDescent="0.25">
      <c r="A5281" t="s">
        <v>3781</v>
      </c>
      <c r="B5281">
        <v>75577000</v>
      </c>
      <c r="C5281" t="s">
        <v>16</v>
      </c>
      <c r="D5281" t="str">
        <f>IF(Tabel_Forespørgsel_fra_Visma28[[#This Row],[SupProd]]=" "," "," - "&amp;Tabel_Forespørgsel_fra_Visma28[[#This Row],[SupProd]])</f>
        <v xml:space="preserve"> </v>
      </c>
      <c r="E5281" t="s">
        <v>16</v>
      </c>
      <c r="F5281" t="str">
        <f>IF(Tabel_Forespørgsel_fra_Visma28[[#This Row],[SupDescr]]=" "," "," - "&amp;Tabel_Forespørgsel_fra_Visma28[[#This Row],[SupDescr]])</f>
        <v xml:space="preserve"> </v>
      </c>
      <c r="G5281" t="s">
        <v>3759</v>
      </c>
      <c r="H5281">
        <v>1</v>
      </c>
      <c r="I5281" t="str">
        <f>IF(A5281=A5280,I5280&amp;CHAR(10)&amp;"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2" spans="1:9" x14ac:dyDescent="0.25">
      <c r="A5282" t="s">
        <v>3783</v>
      </c>
      <c r="B5282">
        <v>75577000</v>
      </c>
      <c r="C5282" t="s">
        <v>16</v>
      </c>
      <c r="D5282" t="str">
        <f>IF(Tabel_Forespørgsel_fra_Visma28[[#This Row],[SupProd]]=" "," "," - "&amp;Tabel_Forespørgsel_fra_Visma28[[#This Row],[SupProd]])</f>
        <v xml:space="preserve"> </v>
      </c>
      <c r="E5282" t="s">
        <v>16</v>
      </c>
      <c r="F5282" t="str">
        <f>IF(Tabel_Forespørgsel_fra_Visma28[[#This Row],[SupDescr]]=" "," "," - "&amp;Tabel_Forespørgsel_fra_Visma28[[#This Row],[SupDescr]])</f>
        <v xml:space="preserve"> </v>
      </c>
      <c r="G5282" t="s">
        <v>3759</v>
      </c>
      <c r="H5282">
        <v>1</v>
      </c>
      <c r="I5282" t="str">
        <f>IF(A5282=A5281,I5281&amp;CHAR(10)&amp;"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3" spans="1:9" x14ac:dyDescent="0.25">
      <c r="A5283" t="s">
        <v>3785</v>
      </c>
      <c r="B5283">
        <v>75577000</v>
      </c>
      <c r="C5283" t="s">
        <v>16</v>
      </c>
      <c r="D5283" t="str">
        <f>IF(Tabel_Forespørgsel_fra_Visma28[[#This Row],[SupProd]]=" "," "," - "&amp;Tabel_Forespørgsel_fra_Visma28[[#This Row],[SupProd]])</f>
        <v xml:space="preserve"> </v>
      </c>
      <c r="E5283" t="s">
        <v>16</v>
      </c>
      <c r="F5283" t="str">
        <f>IF(Tabel_Forespørgsel_fra_Visma28[[#This Row],[SupDescr]]=" "," "," - "&amp;Tabel_Forespørgsel_fra_Visma28[[#This Row],[SupDescr]])</f>
        <v xml:space="preserve"> </v>
      </c>
      <c r="G5283" t="s">
        <v>3759</v>
      </c>
      <c r="H5283">
        <v>1</v>
      </c>
      <c r="I5283" t="str">
        <f>IF(A5283=A5282,I5282&amp;CHAR(10)&amp;"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4" spans="1:9" x14ac:dyDescent="0.25">
      <c r="A5284" t="s">
        <v>3777</v>
      </c>
      <c r="B5284">
        <v>75577000</v>
      </c>
      <c r="C5284" t="s">
        <v>16</v>
      </c>
      <c r="D5284" t="str">
        <f>IF(Tabel_Forespørgsel_fra_Visma28[[#This Row],[SupProd]]=" "," "," - "&amp;Tabel_Forespørgsel_fra_Visma28[[#This Row],[SupProd]])</f>
        <v xml:space="preserve"> </v>
      </c>
      <c r="E5284" t="s">
        <v>16</v>
      </c>
      <c r="F5284" t="str">
        <f>IF(Tabel_Forespørgsel_fra_Visma28[[#This Row],[SupDescr]]=" "," "," - "&amp;Tabel_Forespørgsel_fra_Visma28[[#This Row],[SupDescr]])</f>
        <v xml:space="preserve"> </v>
      </c>
      <c r="G5284" t="s">
        <v>3759</v>
      </c>
      <c r="H5284">
        <v>1</v>
      </c>
      <c r="I5284" t="str">
        <f>IF(A5284=A5283,I5283&amp;CHAR(10)&amp;"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5" spans="1:9" x14ac:dyDescent="0.25">
      <c r="A5285" t="s">
        <v>3899</v>
      </c>
      <c r="B5285">
        <v>97220144</v>
      </c>
      <c r="C5285" t="s">
        <v>16</v>
      </c>
      <c r="D5285" t="str">
        <f>IF(Tabel_Forespørgsel_fra_Visma28[[#This Row],[SupProd]]=" "," "," - "&amp;Tabel_Forespørgsel_fra_Visma28[[#This Row],[SupProd]])</f>
        <v xml:space="preserve"> </v>
      </c>
      <c r="E5285" t="s">
        <v>16</v>
      </c>
      <c r="F5285" t="str">
        <f>IF(Tabel_Forespørgsel_fra_Visma28[[#This Row],[SupDescr]]=" "," "," - "&amp;Tabel_Forespørgsel_fra_Visma28[[#This Row],[SupDescr]])</f>
        <v xml:space="preserve"> </v>
      </c>
      <c r="G5285" t="s">
        <v>3898</v>
      </c>
      <c r="H5285">
        <v>1</v>
      </c>
      <c r="I5285" t="str">
        <f>IF(A5285=A5284,I5284&amp;CHAR(10)&amp;"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286" spans="1:9" x14ac:dyDescent="0.25">
      <c r="A5286" t="s">
        <v>2617</v>
      </c>
      <c r="B5286">
        <v>74762273</v>
      </c>
      <c r="C5286" t="s">
        <v>16</v>
      </c>
      <c r="D5286" t="str">
        <f>IF(Tabel_Forespørgsel_fra_Visma28[[#This Row],[SupProd]]=" "," "," - "&amp;Tabel_Forespørgsel_fra_Visma28[[#This Row],[SupProd]])</f>
        <v xml:space="preserve"> </v>
      </c>
      <c r="E5286" t="s">
        <v>16</v>
      </c>
      <c r="F5286" t="str">
        <f>IF(Tabel_Forespørgsel_fra_Visma28[[#This Row],[SupDescr]]=" "," "," - "&amp;Tabel_Forespørgsel_fra_Visma28[[#This Row],[SupDescr]])</f>
        <v xml:space="preserve"> </v>
      </c>
      <c r="G5286" t="s">
        <v>154</v>
      </c>
      <c r="H5286">
        <v>1</v>
      </c>
      <c r="I5286" t="str">
        <f>IF(A5286=A5285,I5285&amp;CHAR(10)&amp;"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287" spans="1:9" x14ac:dyDescent="0.25">
      <c r="A5287" t="s">
        <v>3900</v>
      </c>
      <c r="B5287">
        <v>97220144</v>
      </c>
      <c r="C5287" t="s">
        <v>16</v>
      </c>
      <c r="D5287" t="str">
        <f>IF(Tabel_Forespørgsel_fra_Visma28[[#This Row],[SupProd]]=" "," "," - "&amp;Tabel_Forespørgsel_fra_Visma28[[#This Row],[SupProd]])</f>
        <v xml:space="preserve"> </v>
      </c>
      <c r="E5287" t="s">
        <v>16</v>
      </c>
      <c r="F5287" t="str">
        <f>IF(Tabel_Forespørgsel_fra_Visma28[[#This Row],[SupDescr]]=" "," "," - "&amp;Tabel_Forespørgsel_fra_Visma28[[#This Row],[SupDescr]])</f>
        <v xml:space="preserve"> </v>
      </c>
      <c r="G5287" t="s">
        <v>3898</v>
      </c>
      <c r="H5287">
        <v>1</v>
      </c>
      <c r="I5287" t="str">
        <f>IF(A5287=A5286,I5286&amp;CHAR(10)&amp;"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288" spans="1:9" x14ac:dyDescent="0.25">
      <c r="A5288" t="s">
        <v>3901</v>
      </c>
      <c r="B5288">
        <v>97220144</v>
      </c>
      <c r="C5288" t="s">
        <v>16</v>
      </c>
      <c r="D5288" t="str">
        <f>IF(Tabel_Forespørgsel_fra_Visma28[[#This Row],[SupProd]]=" "," "," - "&amp;Tabel_Forespørgsel_fra_Visma28[[#This Row],[SupProd]])</f>
        <v xml:space="preserve"> </v>
      </c>
      <c r="E5288" t="s">
        <v>16</v>
      </c>
      <c r="F5288" t="str">
        <f>IF(Tabel_Forespørgsel_fra_Visma28[[#This Row],[SupDescr]]=" "," "," - "&amp;Tabel_Forespørgsel_fra_Visma28[[#This Row],[SupDescr]])</f>
        <v xml:space="preserve"> </v>
      </c>
      <c r="G5288" t="s">
        <v>3898</v>
      </c>
      <c r="H5288">
        <v>1</v>
      </c>
      <c r="I5288" t="str">
        <f>IF(A5288=A5287,I5287&amp;CHAR(10)&amp;"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289" spans="1:9" x14ac:dyDescent="0.25">
      <c r="A5289" t="s">
        <v>3902</v>
      </c>
      <c r="B5289">
        <v>97220144</v>
      </c>
      <c r="C5289" t="s">
        <v>16</v>
      </c>
      <c r="D5289" t="str">
        <f>IF(Tabel_Forespørgsel_fra_Visma28[[#This Row],[SupProd]]=" "," "," - "&amp;Tabel_Forespørgsel_fra_Visma28[[#This Row],[SupProd]])</f>
        <v xml:space="preserve"> </v>
      </c>
      <c r="E5289" t="s">
        <v>16</v>
      </c>
      <c r="F5289" t="str">
        <f>IF(Tabel_Forespørgsel_fra_Visma28[[#This Row],[SupDescr]]=" "," "," - "&amp;Tabel_Forespørgsel_fra_Visma28[[#This Row],[SupDescr]])</f>
        <v xml:space="preserve"> </v>
      </c>
      <c r="G5289" t="s">
        <v>3898</v>
      </c>
      <c r="H5289">
        <v>1</v>
      </c>
      <c r="I5289" t="str">
        <f>IF(A5289=A5288,I5288&amp;CHAR(10)&amp;"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290" spans="1:9" x14ac:dyDescent="0.25">
      <c r="A5290" t="s">
        <v>8403</v>
      </c>
      <c r="B5290">
        <v>75211662</v>
      </c>
      <c r="C5290" t="s">
        <v>16</v>
      </c>
      <c r="D5290" t="str">
        <f>IF(Tabel_Forespørgsel_fra_Visma28[[#This Row],[SupProd]]=" "," "," - "&amp;Tabel_Forespørgsel_fra_Visma28[[#This Row],[SupProd]])</f>
        <v xml:space="preserve"> </v>
      </c>
      <c r="E5290" t="s">
        <v>16</v>
      </c>
      <c r="F5290" t="str">
        <f>IF(Tabel_Forespørgsel_fra_Visma28[[#This Row],[SupDescr]]=" "," "," - "&amp;Tabel_Forespørgsel_fra_Visma28[[#This Row],[SupDescr]])</f>
        <v xml:space="preserve"> </v>
      </c>
      <c r="G5290" t="s">
        <v>7015</v>
      </c>
      <c r="H5290">
        <v>1</v>
      </c>
      <c r="I5290" t="str">
        <f>IF(A5290=A5289,I5289&amp;CHAR(10)&amp;"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291" spans="1:9" x14ac:dyDescent="0.25">
      <c r="A5291" t="s">
        <v>8392</v>
      </c>
      <c r="B5291">
        <v>75211662</v>
      </c>
      <c r="C5291" t="s">
        <v>16</v>
      </c>
      <c r="D5291" t="str">
        <f>IF(Tabel_Forespørgsel_fra_Visma28[[#This Row],[SupProd]]=" "," "," - "&amp;Tabel_Forespørgsel_fra_Visma28[[#This Row],[SupProd]])</f>
        <v xml:space="preserve"> </v>
      </c>
      <c r="E5291" t="s">
        <v>16</v>
      </c>
      <c r="F5291" t="str">
        <f>IF(Tabel_Forespørgsel_fra_Visma28[[#This Row],[SupDescr]]=" "," "," - "&amp;Tabel_Forespørgsel_fra_Visma28[[#This Row],[SupDescr]])</f>
        <v xml:space="preserve"> </v>
      </c>
      <c r="G5291" t="s">
        <v>7015</v>
      </c>
      <c r="H5291">
        <v>1</v>
      </c>
      <c r="I5291" t="str">
        <f>IF(A5291=A5290,I5290&amp;CHAR(10)&amp;"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292" spans="1:9" x14ac:dyDescent="0.25">
      <c r="A5292" t="s">
        <v>8404</v>
      </c>
      <c r="B5292">
        <v>75211662</v>
      </c>
      <c r="C5292" t="s">
        <v>16</v>
      </c>
      <c r="D5292" t="str">
        <f>IF(Tabel_Forespørgsel_fra_Visma28[[#This Row],[SupProd]]=" "," "," - "&amp;Tabel_Forespørgsel_fra_Visma28[[#This Row],[SupProd]])</f>
        <v xml:space="preserve"> </v>
      </c>
      <c r="E5292" t="s">
        <v>16</v>
      </c>
      <c r="F5292" t="str">
        <f>IF(Tabel_Forespørgsel_fra_Visma28[[#This Row],[SupDescr]]=" "," "," - "&amp;Tabel_Forespørgsel_fra_Visma28[[#This Row],[SupDescr]])</f>
        <v xml:space="preserve"> </v>
      </c>
      <c r="G5292" t="s">
        <v>7015</v>
      </c>
      <c r="H5292">
        <v>1</v>
      </c>
      <c r="I5292" t="str">
        <f>IF(A5292=A5291,I5291&amp;CHAR(10)&amp;"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293" spans="1:9" x14ac:dyDescent="0.25">
      <c r="A5293" t="s">
        <v>8393</v>
      </c>
      <c r="B5293">
        <v>75211662</v>
      </c>
      <c r="C5293" t="s">
        <v>16</v>
      </c>
      <c r="D5293" t="str">
        <f>IF(Tabel_Forespørgsel_fra_Visma28[[#This Row],[SupProd]]=" "," "," - "&amp;Tabel_Forespørgsel_fra_Visma28[[#This Row],[SupProd]])</f>
        <v xml:space="preserve"> </v>
      </c>
      <c r="E5293" t="s">
        <v>16</v>
      </c>
      <c r="F5293" t="str">
        <f>IF(Tabel_Forespørgsel_fra_Visma28[[#This Row],[SupDescr]]=" "," "," - "&amp;Tabel_Forespørgsel_fra_Visma28[[#This Row],[SupDescr]])</f>
        <v xml:space="preserve"> </v>
      </c>
      <c r="G5293" t="s">
        <v>7015</v>
      </c>
      <c r="H5293">
        <v>1</v>
      </c>
      <c r="I5293" t="str">
        <f>IF(A5293=A5292,I5292&amp;CHAR(10)&amp;"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294" spans="1:9" x14ac:dyDescent="0.25">
      <c r="A5294" t="s">
        <v>8394</v>
      </c>
      <c r="B5294">
        <v>75211662</v>
      </c>
      <c r="C5294" t="s">
        <v>16</v>
      </c>
      <c r="D5294" t="str">
        <f>IF(Tabel_Forespørgsel_fra_Visma28[[#This Row],[SupProd]]=" "," "," - "&amp;Tabel_Forespørgsel_fra_Visma28[[#This Row],[SupProd]])</f>
        <v xml:space="preserve"> </v>
      </c>
      <c r="E5294" t="s">
        <v>16</v>
      </c>
      <c r="F5294" t="str">
        <f>IF(Tabel_Forespørgsel_fra_Visma28[[#This Row],[SupDescr]]=" "," "," - "&amp;Tabel_Forespørgsel_fra_Visma28[[#This Row],[SupDescr]])</f>
        <v xml:space="preserve"> </v>
      </c>
      <c r="G5294" t="s">
        <v>7015</v>
      </c>
      <c r="H5294">
        <v>1</v>
      </c>
      <c r="I5294" t="str">
        <f>IF(A5294=A5293,I5293&amp;CHAR(10)&amp;"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295" spans="1:9" x14ac:dyDescent="0.25">
      <c r="A5295" t="s">
        <v>2468</v>
      </c>
      <c r="B5295">
        <v>75180019</v>
      </c>
      <c r="C5295" t="s">
        <v>16</v>
      </c>
      <c r="D5295" t="str">
        <f>IF(Tabel_Forespørgsel_fra_Visma28[[#This Row],[SupProd]]=" "," "," - "&amp;Tabel_Forespørgsel_fra_Visma28[[#This Row],[SupProd]])</f>
        <v xml:space="preserve"> </v>
      </c>
      <c r="E5295" t="s">
        <v>16</v>
      </c>
      <c r="F5295" t="str">
        <f>IF(Tabel_Forespørgsel_fra_Visma28[[#This Row],[SupDescr]]=" "," "," - "&amp;Tabel_Forespørgsel_fra_Visma28[[#This Row],[SupDescr]])</f>
        <v xml:space="preserve"> </v>
      </c>
      <c r="G5295" t="s">
        <v>2430</v>
      </c>
      <c r="H5295">
        <v>1</v>
      </c>
      <c r="I5295" t="str">
        <f>IF(A5295=A5294,I5294&amp;CHAR(10)&amp;"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96" spans="1:9" x14ac:dyDescent="0.25">
      <c r="A5296" t="s">
        <v>3023</v>
      </c>
      <c r="B5296">
        <v>75180019</v>
      </c>
      <c r="C5296" t="s">
        <v>16</v>
      </c>
      <c r="D5296" t="str">
        <f>IF(Tabel_Forespørgsel_fra_Visma28[[#This Row],[SupProd]]=" "," "," - "&amp;Tabel_Forespørgsel_fra_Visma28[[#This Row],[SupProd]])</f>
        <v xml:space="preserve"> </v>
      </c>
      <c r="E5296" t="s">
        <v>16</v>
      </c>
      <c r="F5296" t="str">
        <f>IF(Tabel_Forespørgsel_fra_Visma28[[#This Row],[SupDescr]]=" "," "," - "&amp;Tabel_Forespørgsel_fra_Visma28[[#This Row],[SupDescr]])</f>
        <v xml:space="preserve"> </v>
      </c>
      <c r="G5296" t="s">
        <v>2430</v>
      </c>
      <c r="H5296">
        <v>2</v>
      </c>
      <c r="I5296" t="str">
        <f>IF(A5296=A5295,I5295&amp;CHAR(10)&amp;"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97" spans="1:9" x14ac:dyDescent="0.25">
      <c r="A5297" t="s">
        <v>2835</v>
      </c>
      <c r="B5297">
        <v>75180019</v>
      </c>
      <c r="C5297" t="s">
        <v>16</v>
      </c>
      <c r="D5297" t="str">
        <f>IF(Tabel_Forespørgsel_fra_Visma28[[#This Row],[SupProd]]=" "," "," - "&amp;Tabel_Forespørgsel_fra_Visma28[[#This Row],[SupProd]])</f>
        <v xml:space="preserve"> </v>
      </c>
      <c r="E5297" t="s">
        <v>16</v>
      </c>
      <c r="F5297" t="str">
        <f>IF(Tabel_Forespørgsel_fra_Visma28[[#This Row],[SupDescr]]=" "," "," - "&amp;Tabel_Forespørgsel_fra_Visma28[[#This Row],[SupDescr]])</f>
        <v xml:space="preserve"> </v>
      </c>
      <c r="G5297" t="s">
        <v>2430</v>
      </c>
      <c r="H5297">
        <v>1</v>
      </c>
      <c r="I5297" t="str">
        <f>IF(A5297=A5296,I5296&amp;CHAR(10)&amp;"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98" spans="1:9" x14ac:dyDescent="0.25">
      <c r="A5298" t="s">
        <v>2868</v>
      </c>
      <c r="B5298">
        <v>75180019</v>
      </c>
      <c r="C5298" t="s">
        <v>16</v>
      </c>
      <c r="D5298" t="str">
        <f>IF(Tabel_Forespørgsel_fra_Visma28[[#This Row],[SupProd]]=" "," "," - "&amp;Tabel_Forespørgsel_fra_Visma28[[#This Row],[SupProd]])</f>
        <v xml:space="preserve"> </v>
      </c>
      <c r="E5298" t="s">
        <v>16</v>
      </c>
      <c r="F5298" t="str">
        <f>IF(Tabel_Forespørgsel_fra_Visma28[[#This Row],[SupDescr]]=" "," "," - "&amp;Tabel_Forespørgsel_fra_Visma28[[#This Row],[SupDescr]])</f>
        <v xml:space="preserve"> </v>
      </c>
      <c r="G5298" t="s">
        <v>2430</v>
      </c>
      <c r="H5298">
        <v>1</v>
      </c>
      <c r="I5298" t="str">
        <f>IF(A5298=A5297,I5297&amp;CHAR(10)&amp;"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99" spans="1:9" x14ac:dyDescent="0.25">
      <c r="A5299" t="s">
        <v>2857</v>
      </c>
      <c r="B5299">
        <v>75180019</v>
      </c>
      <c r="C5299" t="s">
        <v>16</v>
      </c>
      <c r="D5299" t="str">
        <f>IF(Tabel_Forespørgsel_fra_Visma28[[#This Row],[SupProd]]=" "," "," - "&amp;Tabel_Forespørgsel_fra_Visma28[[#This Row],[SupProd]])</f>
        <v xml:space="preserve"> </v>
      </c>
      <c r="E5299" t="s">
        <v>16</v>
      </c>
      <c r="F5299" t="str">
        <f>IF(Tabel_Forespørgsel_fra_Visma28[[#This Row],[SupDescr]]=" "," "," - "&amp;Tabel_Forespørgsel_fra_Visma28[[#This Row],[SupDescr]])</f>
        <v xml:space="preserve"> </v>
      </c>
      <c r="G5299" t="s">
        <v>2430</v>
      </c>
      <c r="H5299">
        <v>1</v>
      </c>
      <c r="I5299" t="str">
        <f>IF(A5299=A5298,I5298&amp;CHAR(10)&amp;"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0" spans="1:9" x14ac:dyDescent="0.25">
      <c r="A5300" t="s">
        <v>2858</v>
      </c>
      <c r="B5300">
        <v>75180019</v>
      </c>
      <c r="C5300" t="s">
        <v>16</v>
      </c>
      <c r="D5300" t="str">
        <f>IF(Tabel_Forespørgsel_fra_Visma28[[#This Row],[SupProd]]=" "," "," - "&amp;Tabel_Forespørgsel_fra_Visma28[[#This Row],[SupProd]])</f>
        <v xml:space="preserve"> </v>
      </c>
      <c r="E5300" t="s">
        <v>16</v>
      </c>
      <c r="F5300" t="str">
        <f>IF(Tabel_Forespørgsel_fra_Visma28[[#This Row],[SupDescr]]=" "," "," - "&amp;Tabel_Forespørgsel_fra_Visma28[[#This Row],[SupDescr]])</f>
        <v xml:space="preserve"> </v>
      </c>
      <c r="G5300" t="s">
        <v>2430</v>
      </c>
      <c r="H5300">
        <v>1</v>
      </c>
      <c r="I5300" t="str">
        <f>IF(A5300=A5299,I5299&amp;CHAR(10)&amp;"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1" spans="1:9" x14ac:dyDescent="0.25">
      <c r="A5301" t="s">
        <v>2853</v>
      </c>
      <c r="B5301">
        <v>75180019</v>
      </c>
      <c r="C5301" t="s">
        <v>16</v>
      </c>
      <c r="D5301" t="str">
        <f>IF(Tabel_Forespørgsel_fra_Visma28[[#This Row],[SupProd]]=" "," "," - "&amp;Tabel_Forespørgsel_fra_Visma28[[#This Row],[SupProd]])</f>
        <v xml:space="preserve"> </v>
      </c>
      <c r="E5301" t="s">
        <v>16</v>
      </c>
      <c r="F5301" t="str">
        <f>IF(Tabel_Forespørgsel_fra_Visma28[[#This Row],[SupDescr]]=" "," "," - "&amp;Tabel_Forespørgsel_fra_Visma28[[#This Row],[SupDescr]])</f>
        <v xml:space="preserve"> </v>
      </c>
      <c r="G5301" t="s">
        <v>2430</v>
      </c>
      <c r="H5301">
        <v>1</v>
      </c>
      <c r="I5301" t="str">
        <f>IF(A5301=A5300,I5300&amp;CHAR(10)&amp;"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2" spans="1:9" x14ac:dyDescent="0.25">
      <c r="A5302" t="s">
        <v>2862</v>
      </c>
      <c r="B5302">
        <v>75180019</v>
      </c>
      <c r="C5302" t="s">
        <v>16</v>
      </c>
      <c r="D5302" t="str">
        <f>IF(Tabel_Forespørgsel_fra_Visma28[[#This Row],[SupProd]]=" "," "," - "&amp;Tabel_Forespørgsel_fra_Visma28[[#This Row],[SupProd]])</f>
        <v xml:space="preserve"> </v>
      </c>
      <c r="E5302" t="s">
        <v>16</v>
      </c>
      <c r="F5302" t="str">
        <f>IF(Tabel_Forespørgsel_fra_Visma28[[#This Row],[SupDescr]]=" "," "," - "&amp;Tabel_Forespørgsel_fra_Visma28[[#This Row],[SupDescr]])</f>
        <v xml:space="preserve"> </v>
      </c>
      <c r="G5302" t="s">
        <v>2430</v>
      </c>
      <c r="H5302">
        <v>1</v>
      </c>
      <c r="I5302" t="str">
        <f>IF(A5302=A5301,I5301&amp;CHAR(10)&amp;"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3" spans="1:9" x14ac:dyDescent="0.25">
      <c r="A5303" t="s">
        <v>2843</v>
      </c>
      <c r="B5303">
        <v>75180019</v>
      </c>
      <c r="C5303" t="s">
        <v>16</v>
      </c>
      <c r="D5303" t="str">
        <f>IF(Tabel_Forespørgsel_fra_Visma28[[#This Row],[SupProd]]=" "," "," - "&amp;Tabel_Forespørgsel_fra_Visma28[[#This Row],[SupProd]])</f>
        <v xml:space="preserve"> </v>
      </c>
      <c r="E5303" t="s">
        <v>16</v>
      </c>
      <c r="F5303" t="str">
        <f>IF(Tabel_Forespørgsel_fra_Visma28[[#This Row],[SupDescr]]=" "," "," - "&amp;Tabel_Forespørgsel_fra_Visma28[[#This Row],[SupDescr]])</f>
        <v xml:space="preserve"> </v>
      </c>
      <c r="G5303" t="s">
        <v>2430</v>
      </c>
      <c r="H5303">
        <v>1</v>
      </c>
      <c r="I5303" t="str">
        <f>IF(A5303=A5302,I5302&amp;CHAR(10)&amp;"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4" spans="1:9" x14ac:dyDescent="0.25">
      <c r="A5304" t="s">
        <v>2823</v>
      </c>
      <c r="B5304">
        <v>75180019</v>
      </c>
      <c r="C5304" t="s">
        <v>16</v>
      </c>
      <c r="D5304" t="str">
        <f>IF(Tabel_Forespørgsel_fra_Visma28[[#This Row],[SupProd]]=" "," "," - "&amp;Tabel_Forespørgsel_fra_Visma28[[#This Row],[SupProd]])</f>
        <v xml:space="preserve"> </v>
      </c>
      <c r="E5304" t="s">
        <v>16</v>
      </c>
      <c r="F5304" t="str">
        <f>IF(Tabel_Forespørgsel_fra_Visma28[[#This Row],[SupDescr]]=" "," "," - "&amp;Tabel_Forespørgsel_fra_Visma28[[#This Row],[SupDescr]])</f>
        <v xml:space="preserve"> </v>
      </c>
      <c r="G5304" t="s">
        <v>2430</v>
      </c>
      <c r="H5304">
        <v>1</v>
      </c>
      <c r="I5304" t="str">
        <f>IF(A5304=A5303,I5303&amp;CHAR(10)&amp;"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5" spans="1:9" x14ac:dyDescent="0.25">
      <c r="A5305" t="s">
        <v>3011</v>
      </c>
      <c r="B5305">
        <v>75180019</v>
      </c>
      <c r="C5305" t="s">
        <v>16</v>
      </c>
      <c r="D5305" t="str">
        <f>IF(Tabel_Forespørgsel_fra_Visma28[[#This Row],[SupProd]]=" "," "," - "&amp;Tabel_Forespørgsel_fra_Visma28[[#This Row],[SupProd]])</f>
        <v xml:space="preserve"> </v>
      </c>
      <c r="E5305" t="s">
        <v>16</v>
      </c>
      <c r="F5305" t="str">
        <f>IF(Tabel_Forespørgsel_fra_Visma28[[#This Row],[SupDescr]]=" "," "," - "&amp;Tabel_Forespørgsel_fra_Visma28[[#This Row],[SupDescr]])</f>
        <v xml:space="preserve"> </v>
      </c>
      <c r="G5305" t="s">
        <v>2430</v>
      </c>
      <c r="H5305">
        <v>1</v>
      </c>
      <c r="I5305" t="str">
        <f>IF(A5305=A5304,I5304&amp;CHAR(10)&amp;"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6" spans="1:9" x14ac:dyDescent="0.25">
      <c r="A5306" t="s">
        <v>3000</v>
      </c>
      <c r="B5306">
        <v>75180019</v>
      </c>
      <c r="C5306" t="s">
        <v>16</v>
      </c>
      <c r="D5306" t="str">
        <f>IF(Tabel_Forespørgsel_fra_Visma28[[#This Row],[SupProd]]=" "," "," - "&amp;Tabel_Forespørgsel_fra_Visma28[[#This Row],[SupProd]])</f>
        <v xml:space="preserve"> </v>
      </c>
      <c r="E5306" t="s">
        <v>16</v>
      </c>
      <c r="F5306" t="str">
        <f>IF(Tabel_Forespørgsel_fra_Visma28[[#This Row],[SupDescr]]=" "," "," - "&amp;Tabel_Forespørgsel_fra_Visma28[[#This Row],[SupDescr]])</f>
        <v xml:space="preserve"> </v>
      </c>
      <c r="G5306" t="s">
        <v>2430</v>
      </c>
      <c r="H5306">
        <v>1</v>
      </c>
      <c r="I5306" t="str">
        <f>IF(A5306=A5305,I5305&amp;CHAR(10)&amp;"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7" spans="1:9" x14ac:dyDescent="0.25">
      <c r="A5307" t="s">
        <v>2762</v>
      </c>
      <c r="B5307">
        <v>75180019</v>
      </c>
      <c r="C5307" t="s">
        <v>16</v>
      </c>
      <c r="D5307" t="str">
        <f>IF(Tabel_Forespørgsel_fra_Visma28[[#This Row],[SupProd]]=" "," "," - "&amp;Tabel_Forespørgsel_fra_Visma28[[#This Row],[SupProd]])</f>
        <v xml:space="preserve"> </v>
      </c>
      <c r="E5307" t="s">
        <v>16</v>
      </c>
      <c r="F5307" t="str">
        <f>IF(Tabel_Forespørgsel_fra_Visma28[[#This Row],[SupDescr]]=" "," "," - "&amp;Tabel_Forespørgsel_fra_Visma28[[#This Row],[SupDescr]])</f>
        <v xml:space="preserve"> </v>
      </c>
      <c r="G5307" t="s">
        <v>2430</v>
      </c>
      <c r="H5307">
        <v>1</v>
      </c>
      <c r="I5307" t="str">
        <f>IF(A5307=A5306,I5306&amp;CHAR(10)&amp;"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8" spans="1:9" x14ac:dyDescent="0.25">
      <c r="A5308" t="s">
        <v>2764</v>
      </c>
      <c r="B5308">
        <v>75180019</v>
      </c>
      <c r="C5308" t="s">
        <v>16</v>
      </c>
      <c r="D5308" t="str">
        <f>IF(Tabel_Forespørgsel_fra_Visma28[[#This Row],[SupProd]]=" "," "," - "&amp;Tabel_Forespørgsel_fra_Visma28[[#This Row],[SupProd]])</f>
        <v xml:space="preserve"> </v>
      </c>
      <c r="E5308" t="s">
        <v>16</v>
      </c>
      <c r="F5308" t="str">
        <f>IF(Tabel_Forespørgsel_fra_Visma28[[#This Row],[SupDescr]]=" "," "," - "&amp;Tabel_Forespørgsel_fra_Visma28[[#This Row],[SupDescr]])</f>
        <v xml:space="preserve"> </v>
      </c>
      <c r="G5308" t="s">
        <v>2430</v>
      </c>
      <c r="H5308">
        <v>1</v>
      </c>
      <c r="I5308" t="str">
        <f>IF(A5308=A5307,I5307&amp;CHAR(10)&amp;"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9" spans="1:9" x14ac:dyDescent="0.25">
      <c r="A5309" t="s">
        <v>2763</v>
      </c>
      <c r="B5309">
        <v>75180019</v>
      </c>
      <c r="C5309" t="s">
        <v>16</v>
      </c>
      <c r="D5309" t="str">
        <f>IF(Tabel_Forespørgsel_fra_Visma28[[#This Row],[SupProd]]=" "," "," - "&amp;Tabel_Forespørgsel_fra_Visma28[[#This Row],[SupProd]])</f>
        <v xml:space="preserve"> </v>
      </c>
      <c r="E5309" t="s">
        <v>16</v>
      </c>
      <c r="F5309" t="str">
        <f>IF(Tabel_Forespørgsel_fra_Visma28[[#This Row],[SupDescr]]=" "," "," - "&amp;Tabel_Forespørgsel_fra_Visma28[[#This Row],[SupDescr]])</f>
        <v xml:space="preserve"> </v>
      </c>
      <c r="G5309" t="s">
        <v>2430</v>
      </c>
      <c r="H5309">
        <v>1</v>
      </c>
      <c r="I5309" t="str">
        <f>IF(A5309=A5308,I5308&amp;CHAR(10)&amp;"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10" spans="1:9" x14ac:dyDescent="0.25">
      <c r="A5310" t="s">
        <v>2991</v>
      </c>
      <c r="B5310">
        <v>75180019</v>
      </c>
      <c r="C5310" t="s">
        <v>16</v>
      </c>
      <c r="D5310" t="str">
        <f>IF(Tabel_Forespørgsel_fra_Visma28[[#This Row],[SupProd]]=" "," "," - "&amp;Tabel_Forespørgsel_fra_Visma28[[#This Row],[SupProd]])</f>
        <v xml:space="preserve"> </v>
      </c>
      <c r="E5310" t="s">
        <v>16</v>
      </c>
      <c r="F5310" t="str">
        <f>IF(Tabel_Forespørgsel_fra_Visma28[[#This Row],[SupDescr]]=" "," "," - "&amp;Tabel_Forespørgsel_fra_Visma28[[#This Row],[SupDescr]])</f>
        <v xml:space="preserve"> </v>
      </c>
      <c r="G5310" t="s">
        <v>2430</v>
      </c>
      <c r="H5310">
        <v>1</v>
      </c>
      <c r="I5310" t="str">
        <f>IF(A5310=A5309,I5309&amp;CHAR(10)&amp;"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11" spans="1:9" x14ac:dyDescent="0.25">
      <c r="A5311" t="s">
        <v>2740</v>
      </c>
      <c r="B5311">
        <v>75180019</v>
      </c>
      <c r="C5311" t="s">
        <v>16</v>
      </c>
      <c r="D5311" t="str">
        <f>IF(Tabel_Forespørgsel_fra_Visma28[[#This Row],[SupProd]]=" "," "," - "&amp;Tabel_Forespørgsel_fra_Visma28[[#This Row],[SupProd]])</f>
        <v xml:space="preserve"> </v>
      </c>
      <c r="E5311" t="s">
        <v>16</v>
      </c>
      <c r="F5311" t="str">
        <f>IF(Tabel_Forespørgsel_fra_Visma28[[#This Row],[SupDescr]]=" "," "," - "&amp;Tabel_Forespørgsel_fra_Visma28[[#This Row],[SupDescr]])</f>
        <v xml:space="preserve"> </v>
      </c>
      <c r="G5311" t="s">
        <v>2430</v>
      </c>
      <c r="H5311">
        <v>1</v>
      </c>
      <c r="I5311" t="str">
        <f>IF(A5311=A5310,I5310&amp;CHAR(10)&amp;"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12" spans="1:9" x14ac:dyDescent="0.25">
      <c r="A5312" t="s">
        <v>2492</v>
      </c>
      <c r="B5312">
        <v>70120140</v>
      </c>
      <c r="C5312" t="s">
        <v>16</v>
      </c>
      <c r="D5312" t="str">
        <f>IF(Tabel_Forespørgsel_fra_Visma28[[#This Row],[SupProd]]=" "," "," - "&amp;Tabel_Forespørgsel_fra_Visma28[[#This Row],[SupProd]])</f>
        <v xml:space="preserve"> </v>
      </c>
      <c r="E5312" t="s">
        <v>16</v>
      </c>
      <c r="F5312" t="str">
        <f>IF(Tabel_Forespørgsel_fra_Visma28[[#This Row],[SupDescr]]=" "," "," - "&amp;Tabel_Forespørgsel_fra_Visma28[[#This Row],[SupDescr]])</f>
        <v xml:space="preserve"> </v>
      </c>
      <c r="G5312" t="s">
        <v>2467</v>
      </c>
      <c r="H5312">
        <v>1</v>
      </c>
      <c r="I5312" t="str">
        <f>IF(A5312=A5311,I5311&amp;CHAR(10)&amp;"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13" spans="1:9" x14ac:dyDescent="0.25">
      <c r="A5313" t="s">
        <v>2493</v>
      </c>
      <c r="B5313">
        <v>70120140</v>
      </c>
      <c r="C5313" t="s">
        <v>16</v>
      </c>
      <c r="D5313" t="str">
        <f>IF(Tabel_Forespørgsel_fra_Visma28[[#This Row],[SupProd]]=" "," "," - "&amp;Tabel_Forespørgsel_fra_Visma28[[#This Row],[SupProd]])</f>
        <v xml:space="preserve"> </v>
      </c>
      <c r="E5313" t="s">
        <v>16</v>
      </c>
      <c r="F5313" t="str">
        <f>IF(Tabel_Forespørgsel_fra_Visma28[[#This Row],[SupDescr]]=" "," "," - "&amp;Tabel_Forespørgsel_fra_Visma28[[#This Row],[SupDescr]])</f>
        <v xml:space="preserve"> </v>
      </c>
      <c r="G5313" t="s">
        <v>2467</v>
      </c>
      <c r="H5313">
        <v>1</v>
      </c>
      <c r="I5313" t="str">
        <f>IF(A5313=A5312,I5312&amp;CHAR(10)&amp;"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14" spans="1:9" x14ac:dyDescent="0.25">
      <c r="A5314" t="s">
        <v>2480</v>
      </c>
      <c r="B5314">
        <v>70120140</v>
      </c>
      <c r="C5314" t="s">
        <v>16</v>
      </c>
      <c r="D5314" t="str">
        <f>IF(Tabel_Forespørgsel_fra_Visma28[[#This Row],[SupProd]]=" "," "," - "&amp;Tabel_Forespørgsel_fra_Visma28[[#This Row],[SupProd]])</f>
        <v xml:space="preserve"> </v>
      </c>
      <c r="E5314" t="s">
        <v>16</v>
      </c>
      <c r="F5314" t="str">
        <f>IF(Tabel_Forespørgsel_fra_Visma28[[#This Row],[SupDescr]]=" "," "," - "&amp;Tabel_Forespørgsel_fra_Visma28[[#This Row],[SupDescr]])</f>
        <v xml:space="preserve"> </v>
      </c>
      <c r="G5314" t="s">
        <v>2467</v>
      </c>
      <c r="H5314">
        <v>1</v>
      </c>
      <c r="I5314" t="str">
        <f>IF(A5314=A5313,I5313&amp;CHAR(10)&amp;"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15" spans="1:9" x14ac:dyDescent="0.25">
      <c r="A5315" t="s">
        <v>2481</v>
      </c>
      <c r="B5315">
        <v>70120140</v>
      </c>
      <c r="C5315" t="s">
        <v>16</v>
      </c>
      <c r="D5315" t="str">
        <f>IF(Tabel_Forespørgsel_fra_Visma28[[#This Row],[SupProd]]=" "," "," - "&amp;Tabel_Forespørgsel_fra_Visma28[[#This Row],[SupProd]])</f>
        <v xml:space="preserve"> </v>
      </c>
      <c r="E5315" t="s">
        <v>16</v>
      </c>
      <c r="F5315" t="str">
        <f>IF(Tabel_Forespørgsel_fra_Visma28[[#This Row],[SupDescr]]=" "," "," - "&amp;Tabel_Forespørgsel_fra_Visma28[[#This Row],[SupDescr]])</f>
        <v xml:space="preserve"> </v>
      </c>
      <c r="G5315" t="s">
        <v>2467</v>
      </c>
      <c r="H5315">
        <v>1</v>
      </c>
      <c r="I5315" t="str">
        <f>IF(A5315=A5314,I5314&amp;CHAR(10)&amp;"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16" spans="1:9" x14ac:dyDescent="0.25">
      <c r="A5316" t="s">
        <v>2482</v>
      </c>
      <c r="B5316">
        <v>70120140</v>
      </c>
      <c r="C5316" t="s">
        <v>16</v>
      </c>
      <c r="D5316" t="str">
        <f>IF(Tabel_Forespørgsel_fra_Visma28[[#This Row],[SupProd]]=" "," "," - "&amp;Tabel_Forespørgsel_fra_Visma28[[#This Row],[SupProd]])</f>
        <v xml:space="preserve"> </v>
      </c>
      <c r="E5316" t="s">
        <v>16</v>
      </c>
      <c r="F5316" t="str">
        <f>IF(Tabel_Forespørgsel_fra_Visma28[[#This Row],[SupDescr]]=" "," "," - "&amp;Tabel_Forespørgsel_fra_Visma28[[#This Row],[SupDescr]])</f>
        <v xml:space="preserve"> </v>
      </c>
      <c r="G5316" t="s">
        <v>2467</v>
      </c>
      <c r="H5316">
        <v>1</v>
      </c>
      <c r="I5316" t="str">
        <f>IF(A5316=A5315,I5315&amp;CHAR(10)&amp;"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17" spans="1:9" x14ac:dyDescent="0.25">
      <c r="A5317" t="s">
        <v>2748</v>
      </c>
      <c r="B5317">
        <v>75180019</v>
      </c>
      <c r="C5317" t="s">
        <v>16</v>
      </c>
      <c r="D5317" t="str">
        <f>IF(Tabel_Forespørgsel_fra_Visma28[[#This Row],[SupProd]]=" "," "," - "&amp;Tabel_Forespørgsel_fra_Visma28[[#This Row],[SupProd]])</f>
        <v xml:space="preserve"> </v>
      </c>
      <c r="E5317" t="s">
        <v>16</v>
      </c>
      <c r="F5317" t="str">
        <f>IF(Tabel_Forespørgsel_fra_Visma28[[#This Row],[SupDescr]]=" "," "," - "&amp;Tabel_Forespørgsel_fra_Visma28[[#This Row],[SupDescr]])</f>
        <v xml:space="preserve"> </v>
      </c>
      <c r="G5317" t="s">
        <v>2430</v>
      </c>
      <c r="H5317">
        <v>1</v>
      </c>
      <c r="I5317" t="str">
        <f>IF(A5317=A5316,I5316&amp;CHAR(10)&amp;"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18" spans="1:9" x14ac:dyDescent="0.25">
      <c r="A5318" t="s">
        <v>2993</v>
      </c>
      <c r="B5318">
        <v>75180019</v>
      </c>
      <c r="C5318" t="s">
        <v>16</v>
      </c>
      <c r="D5318" t="str">
        <f>IF(Tabel_Forespørgsel_fra_Visma28[[#This Row],[SupProd]]=" "," "," - "&amp;Tabel_Forespørgsel_fra_Visma28[[#This Row],[SupProd]])</f>
        <v xml:space="preserve"> </v>
      </c>
      <c r="E5318" t="s">
        <v>16</v>
      </c>
      <c r="F5318" t="str">
        <f>IF(Tabel_Forespørgsel_fra_Visma28[[#This Row],[SupDescr]]=" "," "," - "&amp;Tabel_Forespørgsel_fra_Visma28[[#This Row],[SupDescr]])</f>
        <v xml:space="preserve"> </v>
      </c>
      <c r="G5318" t="s">
        <v>2430</v>
      </c>
      <c r="H5318">
        <v>1</v>
      </c>
      <c r="I5318" t="str">
        <f>IF(A5318=A5317,I5317&amp;CHAR(10)&amp;"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19" spans="1:9" x14ac:dyDescent="0.25">
      <c r="A5319" t="s">
        <v>2749</v>
      </c>
      <c r="B5319">
        <v>75180019</v>
      </c>
      <c r="C5319" t="s">
        <v>16</v>
      </c>
      <c r="D5319" t="str">
        <f>IF(Tabel_Forespørgsel_fra_Visma28[[#This Row],[SupProd]]=" "," "," - "&amp;Tabel_Forespørgsel_fra_Visma28[[#This Row],[SupProd]])</f>
        <v xml:space="preserve"> </v>
      </c>
      <c r="E5319" t="s">
        <v>16</v>
      </c>
      <c r="F5319" t="str">
        <f>IF(Tabel_Forespørgsel_fra_Visma28[[#This Row],[SupDescr]]=" "," "," - "&amp;Tabel_Forespørgsel_fra_Visma28[[#This Row],[SupDescr]])</f>
        <v xml:space="preserve"> </v>
      </c>
      <c r="G5319" t="s">
        <v>2430</v>
      </c>
      <c r="H5319">
        <v>1</v>
      </c>
      <c r="I5319" t="str">
        <f>IF(A5319=A5318,I5318&amp;CHAR(10)&amp;"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20" spans="1:9" x14ac:dyDescent="0.25">
      <c r="A5320" t="s">
        <v>2476</v>
      </c>
      <c r="B5320">
        <v>70120140</v>
      </c>
      <c r="C5320" t="s">
        <v>16</v>
      </c>
      <c r="D5320" t="str">
        <f>IF(Tabel_Forespørgsel_fra_Visma28[[#This Row],[SupProd]]=" "," "," - "&amp;Tabel_Forespørgsel_fra_Visma28[[#This Row],[SupProd]])</f>
        <v xml:space="preserve"> </v>
      </c>
      <c r="E5320" t="s">
        <v>16</v>
      </c>
      <c r="F5320" t="str">
        <f>IF(Tabel_Forespørgsel_fra_Visma28[[#This Row],[SupDescr]]=" "," "," - "&amp;Tabel_Forespørgsel_fra_Visma28[[#This Row],[SupDescr]])</f>
        <v xml:space="preserve"> </v>
      </c>
      <c r="G5320" t="s">
        <v>2467</v>
      </c>
      <c r="H5320">
        <v>1</v>
      </c>
      <c r="I5320" t="str">
        <f>IF(A5320=A5319,I5319&amp;CHAR(10)&amp;"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1" spans="1:9" x14ac:dyDescent="0.25">
      <c r="A5321" t="s">
        <v>2477</v>
      </c>
      <c r="B5321">
        <v>70120140</v>
      </c>
      <c r="C5321" t="s">
        <v>16</v>
      </c>
      <c r="D5321" t="str">
        <f>IF(Tabel_Forespørgsel_fra_Visma28[[#This Row],[SupProd]]=" "," "," - "&amp;Tabel_Forespørgsel_fra_Visma28[[#This Row],[SupProd]])</f>
        <v xml:space="preserve"> </v>
      </c>
      <c r="E5321" t="s">
        <v>16</v>
      </c>
      <c r="F5321" t="str">
        <f>IF(Tabel_Forespørgsel_fra_Visma28[[#This Row],[SupDescr]]=" "," "," - "&amp;Tabel_Forespørgsel_fra_Visma28[[#This Row],[SupDescr]])</f>
        <v xml:space="preserve"> </v>
      </c>
      <c r="G5321" t="s">
        <v>2467</v>
      </c>
      <c r="H5321">
        <v>1</v>
      </c>
      <c r="I5321" t="str">
        <f>IF(A5321=A5320,I5320&amp;CHAR(10)&amp;"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2" spans="1:9" x14ac:dyDescent="0.25">
      <c r="A5322" t="s">
        <v>2475</v>
      </c>
      <c r="B5322">
        <v>70120140</v>
      </c>
      <c r="C5322" t="s">
        <v>16</v>
      </c>
      <c r="D5322" t="str">
        <f>IF(Tabel_Forespørgsel_fra_Visma28[[#This Row],[SupProd]]=" "," "," - "&amp;Tabel_Forespørgsel_fra_Visma28[[#This Row],[SupProd]])</f>
        <v xml:space="preserve"> </v>
      </c>
      <c r="E5322" t="s">
        <v>16</v>
      </c>
      <c r="F5322" t="str">
        <f>IF(Tabel_Forespørgsel_fra_Visma28[[#This Row],[SupDescr]]=" "," "," - "&amp;Tabel_Forespørgsel_fra_Visma28[[#This Row],[SupDescr]])</f>
        <v xml:space="preserve"> </v>
      </c>
      <c r="G5322" t="s">
        <v>2467</v>
      </c>
      <c r="H5322">
        <v>1</v>
      </c>
      <c r="I5322" t="str">
        <f>IF(A5322=A5321,I5321&amp;CHAR(10)&amp;"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3" spans="1:9" x14ac:dyDescent="0.25">
      <c r="A5323" t="s">
        <v>2483</v>
      </c>
      <c r="B5323">
        <v>70120140</v>
      </c>
      <c r="C5323" t="s">
        <v>16</v>
      </c>
      <c r="D5323" t="str">
        <f>IF(Tabel_Forespørgsel_fra_Visma28[[#This Row],[SupProd]]=" "," "," - "&amp;Tabel_Forespørgsel_fra_Visma28[[#This Row],[SupProd]])</f>
        <v xml:space="preserve"> </v>
      </c>
      <c r="E5323" t="s">
        <v>16</v>
      </c>
      <c r="F5323" t="str">
        <f>IF(Tabel_Forespørgsel_fra_Visma28[[#This Row],[SupDescr]]=" "," "," - "&amp;Tabel_Forespørgsel_fra_Visma28[[#This Row],[SupDescr]])</f>
        <v xml:space="preserve"> </v>
      </c>
      <c r="G5323" t="s">
        <v>2467</v>
      </c>
      <c r="H5323">
        <v>1</v>
      </c>
      <c r="I5323" t="str">
        <f>IF(A5323=A5322,I5322&amp;CHAR(10)&amp;"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4" spans="1:9" x14ac:dyDescent="0.25">
      <c r="A5324" t="s">
        <v>2472</v>
      </c>
      <c r="B5324">
        <v>70120140</v>
      </c>
      <c r="C5324" t="s">
        <v>16</v>
      </c>
      <c r="D5324" t="str">
        <f>IF(Tabel_Forespørgsel_fra_Visma28[[#This Row],[SupProd]]=" "," "," - "&amp;Tabel_Forespørgsel_fra_Visma28[[#This Row],[SupProd]])</f>
        <v xml:space="preserve"> </v>
      </c>
      <c r="E5324" t="s">
        <v>16</v>
      </c>
      <c r="F5324" t="str">
        <f>IF(Tabel_Forespørgsel_fra_Visma28[[#This Row],[SupDescr]]=" "," "," - "&amp;Tabel_Forespørgsel_fra_Visma28[[#This Row],[SupDescr]])</f>
        <v xml:space="preserve"> </v>
      </c>
      <c r="G5324" t="s">
        <v>2467</v>
      </c>
      <c r="H5324">
        <v>1</v>
      </c>
      <c r="I5324" t="str">
        <f>IF(A5324=A5323,I5323&amp;CHAR(10)&amp;"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5" spans="1:9" x14ac:dyDescent="0.25">
      <c r="A5325" t="s">
        <v>2471</v>
      </c>
      <c r="B5325">
        <v>70120140</v>
      </c>
      <c r="C5325" t="s">
        <v>16</v>
      </c>
      <c r="D5325" t="str">
        <f>IF(Tabel_Forespørgsel_fra_Visma28[[#This Row],[SupProd]]=" "," "," - "&amp;Tabel_Forespørgsel_fra_Visma28[[#This Row],[SupProd]])</f>
        <v xml:space="preserve"> </v>
      </c>
      <c r="E5325" t="s">
        <v>16</v>
      </c>
      <c r="F5325" t="str">
        <f>IF(Tabel_Forespørgsel_fra_Visma28[[#This Row],[SupDescr]]=" "," "," - "&amp;Tabel_Forespørgsel_fra_Visma28[[#This Row],[SupDescr]])</f>
        <v xml:space="preserve"> </v>
      </c>
      <c r="G5325" t="s">
        <v>2467</v>
      </c>
      <c r="H5325">
        <v>1</v>
      </c>
      <c r="I5325" t="str">
        <f>IF(A5325=A5324,I5324&amp;CHAR(10)&amp;"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6" spans="1:9" x14ac:dyDescent="0.25">
      <c r="A5326" t="s">
        <v>2473</v>
      </c>
      <c r="B5326">
        <v>70120140</v>
      </c>
      <c r="C5326" t="s">
        <v>16</v>
      </c>
      <c r="D5326" t="str">
        <f>IF(Tabel_Forespørgsel_fra_Visma28[[#This Row],[SupProd]]=" "," "," - "&amp;Tabel_Forespørgsel_fra_Visma28[[#This Row],[SupProd]])</f>
        <v xml:space="preserve"> </v>
      </c>
      <c r="E5326" t="s">
        <v>16</v>
      </c>
      <c r="F5326" t="str">
        <f>IF(Tabel_Forespørgsel_fra_Visma28[[#This Row],[SupDescr]]=" "," "," - "&amp;Tabel_Forespørgsel_fra_Visma28[[#This Row],[SupDescr]])</f>
        <v xml:space="preserve"> </v>
      </c>
      <c r="G5326" t="s">
        <v>2467</v>
      </c>
      <c r="H5326">
        <v>1</v>
      </c>
      <c r="I5326" t="str">
        <f>IF(A5326=A5325,I5325&amp;CHAR(10)&amp;"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7" spans="1:9" x14ac:dyDescent="0.25">
      <c r="A5327" t="s">
        <v>2718</v>
      </c>
      <c r="B5327">
        <v>75180019</v>
      </c>
      <c r="C5327" t="s">
        <v>16</v>
      </c>
      <c r="D5327" t="str">
        <f>IF(Tabel_Forespørgsel_fra_Visma28[[#This Row],[SupProd]]=" "," "," - "&amp;Tabel_Forespørgsel_fra_Visma28[[#This Row],[SupProd]])</f>
        <v xml:space="preserve"> </v>
      </c>
      <c r="E5327" t="s">
        <v>16</v>
      </c>
      <c r="F5327" t="str">
        <f>IF(Tabel_Forespørgsel_fra_Visma28[[#This Row],[SupDescr]]=" "," "," - "&amp;Tabel_Forespørgsel_fra_Visma28[[#This Row],[SupDescr]])</f>
        <v xml:space="preserve"> </v>
      </c>
      <c r="G5327" t="s">
        <v>2430</v>
      </c>
      <c r="H5327">
        <v>1</v>
      </c>
      <c r="I5327" t="str">
        <f>IF(A5327=A5326,I5326&amp;CHAR(10)&amp;"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28" spans="1:9" x14ac:dyDescent="0.25">
      <c r="A5328" t="s">
        <v>2714</v>
      </c>
      <c r="B5328">
        <v>75180019</v>
      </c>
      <c r="C5328" t="s">
        <v>16</v>
      </c>
      <c r="D5328" t="str">
        <f>IF(Tabel_Forespørgsel_fra_Visma28[[#This Row],[SupProd]]=" "," "," - "&amp;Tabel_Forespørgsel_fra_Visma28[[#This Row],[SupProd]])</f>
        <v xml:space="preserve"> </v>
      </c>
      <c r="E5328" t="s">
        <v>16</v>
      </c>
      <c r="F5328" t="str">
        <f>IF(Tabel_Forespørgsel_fra_Visma28[[#This Row],[SupDescr]]=" "," "," - "&amp;Tabel_Forespørgsel_fra_Visma28[[#This Row],[SupDescr]])</f>
        <v xml:space="preserve"> </v>
      </c>
      <c r="G5328" t="s">
        <v>2430</v>
      </c>
      <c r="H5328">
        <v>1</v>
      </c>
      <c r="I5328" t="str">
        <f>IF(A5328=A5327,I5327&amp;CHAR(10)&amp;"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29" spans="1:9" x14ac:dyDescent="0.25">
      <c r="A5329" t="s">
        <v>2850</v>
      </c>
      <c r="B5329">
        <v>75180019</v>
      </c>
      <c r="C5329" t="s">
        <v>16</v>
      </c>
      <c r="D5329" t="str">
        <f>IF(Tabel_Forespørgsel_fra_Visma28[[#This Row],[SupProd]]=" "," "," - "&amp;Tabel_Forespørgsel_fra_Visma28[[#This Row],[SupProd]])</f>
        <v xml:space="preserve"> </v>
      </c>
      <c r="E5329" t="s">
        <v>16</v>
      </c>
      <c r="F5329" t="str">
        <f>IF(Tabel_Forespørgsel_fra_Visma28[[#This Row],[SupDescr]]=" "," "," - "&amp;Tabel_Forespørgsel_fra_Visma28[[#This Row],[SupDescr]])</f>
        <v xml:space="preserve"> </v>
      </c>
      <c r="G5329" t="s">
        <v>2430</v>
      </c>
      <c r="H5329">
        <v>1</v>
      </c>
      <c r="I5329" t="str">
        <f>IF(A5329=A5328,I5328&amp;CHAR(10)&amp;"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30" spans="1:9" x14ac:dyDescent="0.25">
      <c r="A5330" t="s">
        <v>2489</v>
      </c>
      <c r="B5330">
        <v>70120140</v>
      </c>
      <c r="C5330" t="s">
        <v>16</v>
      </c>
      <c r="D5330" t="str">
        <f>IF(Tabel_Forespørgsel_fra_Visma28[[#This Row],[SupProd]]=" "," "," - "&amp;Tabel_Forespørgsel_fra_Visma28[[#This Row],[SupProd]])</f>
        <v xml:space="preserve"> </v>
      </c>
      <c r="E5330" t="s">
        <v>16</v>
      </c>
      <c r="F5330" t="str">
        <f>IF(Tabel_Forespørgsel_fra_Visma28[[#This Row],[SupDescr]]=" "," "," - "&amp;Tabel_Forespørgsel_fra_Visma28[[#This Row],[SupDescr]])</f>
        <v xml:space="preserve"> </v>
      </c>
      <c r="G5330" t="s">
        <v>2467</v>
      </c>
      <c r="H5330">
        <v>1</v>
      </c>
      <c r="I5330" t="str">
        <f>IF(A5330=A5329,I5329&amp;CHAR(10)&amp;"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31" spans="1:9" x14ac:dyDescent="0.25">
      <c r="A5331" t="s">
        <v>2478</v>
      </c>
      <c r="B5331">
        <v>70120140</v>
      </c>
      <c r="C5331" t="s">
        <v>16</v>
      </c>
      <c r="D5331" t="str">
        <f>IF(Tabel_Forespørgsel_fra_Visma28[[#This Row],[SupProd]]=" "," "," - "&amp;Tabel_Forespørgsel_fra_Visma28[[#This Row],[SupProd]])</f>
        <v xml:space="preserve"> </v>
      </c>
      <c r="E5331" t="s">
        <v>16</v>
      </c>
      <c r="F5331" t="str">
        <f>IF(Tabel_Forespørgsel_fra_Visma28[[#This Row],[SupDescr]]=" "," "," - "&amp;Tabel_Forespørgsel_fra_Visma28[[#This Row],[SupDescr]])</f>
        <v xml:space="preserve"> </v>
      </c>
      <c r="G5331" t="s">
        <v>2467</v>
      </c>
      <c r="H5331">
        <v>1</v>
      </c>
      <c r="I5331" t="str">
        <f>IF(A5331=A5330,I5330&amp;CHAR(10)&amp;"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32" spans="1:9" x14ac:dyDescent="0.25">
      <c r="A5332" t="s">
        <v>4184</v>
      </c>
      <c r="B5332">
        <v>23700784</v>
      </c>
      <c r="C5332" t="s">
        <v>16</v>
      </c>
      <c r="D5332" t="str">
        <f>IF(Tabel_Forespørgsel_fra_Visma28[[#This Row],[SupProd]]=" "," "," - "&amp;Tabel_Forespørgsel_fra_Visma28[[#This Row],[SupProd]])</f>
        <v xml:space="preserve"> </v>
      </c>
      <c r="E5332" t="s">
        <v>16</v>
      </c>
      <c r="F5332" t="str">
        <f>IF(Tabel_Forespørgsel_fra_Visma28[[#This Row],[SupDescr]]=" "," "," - "&amp;Tabel_Forespørgsel_fra_Visma28[[#This Row],[SupDescr]])</f>
        <v xml:space="preserve"> </v>
      </c>
      <c r="G5332" t="s">
        <v>4185</v>
      </c>
      <c r="H5332">
        <v>1</v>
      </c>
      <c r="I5332" t="str">
        <f>IF(A5332=A5331,I5331&amp;CHAR(10)&amp;"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Michael Andreasen  </v>
      </c>
    </row>
    <row r="5333" spans="1:9" x14ac:dyDescent="0.25">
      <c r="A5333" t="s">
        <v>4186</v>
      </c>
      <c r="B5333">
        <v>23700784</v>
      </c>
      <c r="C5333" t="s">
        <v>16</v>
      </c>
      <c r="D5333" t="str">
        <f>IF(Tabel_Forespørgsel_fra_Visma28[[#This Row],[SupProd]]=" "," "," - "&amp;Tabel_Forespørgsel_fra_Visma28[[#This Row],[SupProd]])</f>
        <v xml:space="preserve"> </v>
      </c>
      <c r="E5333" t="s">
        <v>16</v>
      </c>
      <c r="F5333" t="str">
        <f>IF(Tabel_Forespørgsel_fra_Visma28[[#This Row],[SupDescr]]=" "," "," - "&amp;Tabel_Forespørgsel_fra_Visma28[[#This Row],[SupDescr]])</f>
        <v xml:space="preserve"> </v>
      </c>
      <c r="G5333" t="s">
        <v>4185</v>
      </c>
      <c r="H5333">
        <v>1</v>
      </c>
      <c r="I5333" t="str">
        <f>IF(A5333=A5332,I5332&amp;CHAR(10)&amp;"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Michael Andreasen  </v>
      </c>
    </row>
    <row r="5334" spans="1:9" x14ac:dyDescent="0.25">
      <c r="A5334" t="s">
        <v>4176</v>
      </c>
      <c r="B5334">
        <v>75180019</v>
      </c>
      <c r="C5334" t="s">
        <v>16</v>
      </c>
      <c r="D5334" t="str">
        <f>IF(Tabel_Forespørgsel_fra_Visma28[[#This Row],[SupProd]]=" "," "," - "&amp;Tabel_Forespørgsel_fra_Visma28[[#This Row],[SupProd]])</f>
        <v xml:space="preserve"> </v>
      </c>
      <c r="E5334" t="s">
        <v>16</v>
      </c>
      <c r="F5334" t="str">
        <f>IF(Tabel_Forespørgsel_fra_Visma28[[#This Row],[SupDescr]]=" "," "," - "&amp;Tabel_Forespørgsel_fra_Visma28[[#This Row],[SupDescr]])</f>
        <v xml:space="preserve"> </v>
      </c>
      <c r="G5334" t="s">
        <v>2430</v>
      </c>
      <c r="H5334">
        <v>1</v>
      </c>
      <c r="I5334" t="str">
        <f>IF(A5334=A5333,I5333&amp;CHAR(10)&amp;"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35" spans="1:9" x14ac:dyDescent="0.25">
      <c r="A5335" t="s">
        <v>5290</v>
      </c>
      <c r="B5335">
        <v>75180019</v>
      </c>
      <c r="C5335" t="s">
        <v>16</v>
      </c>
      <c r="D5335" t="str">
        <f>IF(Tabel_Forespørgsel_fra_Visma28[[#This Row],[SupProd]]=" "," "," - "&amp;Tabel_Forespørgsel_fra_Visma28[[#This Row],[SupProd]])</f>
        <v xml:space="preserve"> </v>
      </c>
      <c r="E5335" t="s">
        <v>16</v>
      </c>
      <c r="F5335" t="str">
        <f>IF(Tabel_Forespørgsel_fra_Visma28[[#This Row],[SupDescr]]=" "," "," - "&amp;Tabel_Forespørgsel_fra_Visma28[[#This Row],[SupDescr]])</f>
        <v xml:space="preserve"> </v>
      </c>
      <c r="G5335" t="s">
        <v>2430</v>
      </c>
      <c r="H5335">
        <v>1</v>
      </c>
      <c r="I5335" t="str">
        <f>IF(A5335=A5334,I5334&amp;CHAR(10)&amp;"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36" spans="1:9" x14ac:dyDescent="0.25">
      <c r="A5336" t="s">
        <v>5447</v>
      </c>
      <c r="B5336">
        <v>75180019</v>
      </c>
      <c r="C5336" t="s">
        <v>16</v>
      </c>
      <c r="D5336" t="str">
        <f>IF(Tabel_Forespørgsel_fra_Visma28[[#This Row],[SupProd]]=" "," "," - "&amp;Tabel_Forespørgsel_fra_Visma28[[#This Row],[SupProd]])</f>
        <v xml:space="preserve"> </v>
      </c>
      <c r="E5336" t="s">
        <v>16</v>
      </c>
      <c r="F5336" t="str">
        <f>IF(Tabel_Forespørgsel_fra_Visma28[[#This Row],[SupDescr]]=" "," "," - "&amp;Tabel_Forespørgsel_fra_Visma28[[#This Row],[SupDescr]])</f>
        <v xml:space="preserve"> </v>
      </c>
      <c r="G5336" t="s">
        <v>2430</v>
      </c>
      <c r="H5336">
        <v>1</v>
      </c>
      <c r="I5336" t="str">
        <f>IF(A5336=A5335,I5335&amp;CHAR(10)&amp;"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37" spans="1:9" x14ac:dyDescent="0.25">
      <c r="A5337" t="s">
        <v>5871</v>
      </c>
      <c r="B5337">
        <v>75180019</v>
      </c>
      <c r="C5337" t="s">
        <v>16</v>
      </c>
      <c r="D5337" t="str">
        <f>IF(Tabel_Forespørgsel_fra_Visma28[[#This Row],[SupProd]]=" "," "," - "&amp;Tabel_Forespørgsel_fra_Visma28[[#This Row],[SupProd]])</f>
        <v xml:space="preserve"> </v>
      </c>
      <c r="E5337" t="s">
        <v>16</v>
      </c>
      <c r="F5337" t="str">
        <f>IF(Tabel_Forespørgsel_fra_Visma28[[#This Row],[SupDescr]]=" "," "," - "&amp;Tabel_Forespørgsel_fra_Visma28[[#This Row],[SupDescr]])</f>
        <v xml:space="preserve"> </v>
      </c>
      <c r="G5337" t="s">
        <v>2430</v>
      </c>
      <c r="H5337">
        <v>1</v>
      </c>
      <c r="I5337" t="str">
        <f>IF(A5337=A5336,I5336&amp;CHAR(10)&amp;"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38" spans="1:9" x14ac:dyDescent="0.25">
      <c r="A5338" t="s">
        <v>5842</v>
      </c>
      <c r="B5338">
        <v>70120140</v>
      </c>
      <c r="C5338" t="s">
        <v>16</v>
      </c>
      <c r="D5338" t="str">
        <f>IF(Tabel_Forespørgsel_fra_Visma28[[#This Row],[SupProd]]=" "," "," - "&amp;Tabel_Forespørgsel_fra_Visma28[[#This Row],[SupProd]])</f>
        <v xml:space="preserve"> </v>
      </c>
      <c r="E5338" t="s">
        <v>16</v>
      </c>
      <c r="F5338" t="str">
        <f>IF(Tabel_Forespørgsel_fra_Visma28[[#This Row],[SupDescr]]=" "," "," - "&amp;Tabel_Forespørgsel_fra_Visma28[[#This Row],[SupDescr]])</f>
        <v xml:space="preserve"> </v>
      </c>
      <c r="G5338" t="s">
        <v>2467</v>
      </c>
      <c r="H5338">
        <v>1</v>
      </c>
      <c r="I5338" t="str">
        <f>IF(A5338=A5337,I5337&amp;CHAR(10)&amp;"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39" spans="1:9" x14ac:dyDescent="0.25">
      <c r="A5339" t="s">
        <v>5841</v>
      </c>
      <c r="B5339">
        <v>70120140</v>
      </c>
      <c r="C5339" t="s">
        <v>16</v>
      </c>
      <c r="D5339" t="str">
        <f>IF(Tabel_Forespørgsel_fra_Visma28[[#This Row],[SupProd]]=" "," "," - "&amp;Tabel_Forespørgsel_fra_Visma28[[#This Row],[SupProd]])</f>
        <v xml:space="preserve"> </v>
      </c>
      <c r="E5339" t="s">
        <v>16</v>
      </c>
      <c r="F5339" t="str">
        <f>IF(Tabel_Forespørgsel_fra_Visma28[[#This Row],[SupDescr]]=" "," "," - "&amp;Tabel_Forespørgsel_fra_Visma28[[#This Row],[SupDescr]])</f>
        <v xml:space="preserve"> </v>
      </c>
      <c r="G5339" t="s">
        <v>2467</v>
      </c>
      <c r="H5339">
        <v>1</v>
      </c>
      <c r="I5339" t="str">
        <f>IF(A5339=A5338,I5338&amp;CHAR(10)&amp;"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40" spans="1:9" x14ac:dyDescent="0.25">
      <c r="A5340" t="s">
        <v>6211</v>
      </c>
      <c r="B5340">
        <v>75180019</v>
      </c>
      <c r="C5340" t="s">
        <v>16</v>
      </c>
      <c r="D5340" t="str">
        <f>IF(Tabel_Forespørgsel_fra_Visma28[[#This Row],[SupProd]]=" "," "," - "&amp;Tabel_Forespørgsel_fra_Visma28[[#This Row],[SupProd]])</f>
        <v xml:space="preserve"> </v>
      </c>
      <c r="E5340" t="s">
        <v>16</v>
      </c>
      <c r="F5340" t="str">
        <f>IF(Tabel_Forespørgsel_fra_Visma28[[#This Row],[SupDescr]]=" "," "," - "&amp;Tabel_Forespørgsel_fra_Visma28[[#This Row],[SupDescr]])</f>
        <v xml:space="preserve"> </v>
      </c>
      <c r="G5340" t="s">
        <v>2430</v>
      </c>
      <c r="H5340">
        <v>1</v>
      </c>
      <c r="I5340" t="str">
        <f>IF(A5340=A5339,I5339&amp;CHAR(10)&amp;"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1" spans="1:9" x14ac:dyDescent="0.25">
      <c r="A5341" t="s">
        <v>6216</v>
      </c>
      <c r="B5341">
        <v>75180019</v>
      </c>
      <c r="C5341" t="s">
        <v>16</v>
      </c>
      <c r="D5341" t="str">
        <f>IF(Tabel_Forespørgsel_fra_Visma28[[#This Row],[SupProd]]=" "," "," - "&amp;Tabel_Forespørgsel_fra_Visma28[[#This Row],[SupProd]])</f>
        <v xml:space="preserve"> </v>
      </c>
      <c r="E5341" t="s">
        <v>16</v>
      </c>
      <c r="F5341" t="str">
        <f>IF(Tabel_Forespørgsel_fra_Visma28[[#This Row],[SupDescr]]=" "," "," - "&amp;Tabel_Forespørgsel_fra_Visma28[[#This Row],[SupDescr]])</f>
        <v xml:space="preserve"> </v>
      </c>
      <c r="G5341" t="s">
        <v>2430</v>
      </c>
      <c r="H5341">
        <v>1</v>
      </c>
      <c r="I5341" t="str">
        <f>IF(A5341=A5340,I5340&amp;CHAR(10)&amp;"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2" spans="1:9" x14ac:dyDescent="0.25">
      <c r="A5342" t="s">
        <v>6212</v>
      </c>
      <c r="B5342">
        <v>75180019</v>
      </c>
      <c r="C5342" t="s">
        <v>16</v>
      </c>
      <c r="D5342" t="str">
        <f>IF(Tabel_Forespørgsel_fra_Visma28[[#This Row],[SupProd]]=" "," "," - "&amp;Tabel_Forespørgsel_fra_Visma28[[#This Row],[SupProd]])</f>
        <v xml:space="preserve"> </v>
      </c>
      <c r="E5342" t="s">
        <v>16</v>
      </c>
      <c r="F5342" t="str">
        <f>IF(Tabel_Forespørgsel_fra_Visma28[[#This Row],[SupDescr]]=" "," "," - "&amp;Tabel_Forespørgsel_fra_Visma28[[#This Row],[SupDescr]])</f>
        <v xml:space="preserve"> </v>
      </c>
      <c r="G5342" t="s">
        <v>2430</v>
      </c>
      <c r="H5342">
        <v>1</v>
      </c>
      <c r="I5342" t="str">
        <f>IF(A5342=A5341,I5341&amp;CHAR(10)&amp;"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3" spans="1:9" x14ac:dyDescent="0.25">
      <c r="A5343" t="s">
        <v>9091</v>
      </c>
      <c r="B5343">
        <v>75211600</v>
      </c>
      <c r="C5343" t="s">
        <v>16</v>
      </c>
      <c r="D5343" t="str">
        <f>IF(Tabel_Forespørgsel_fra_Visma28[[#This Row],[SupProd]]=" "," "," - "&amp;Tabel_Forespørgsel_fra_Visma28[[#This Row],[SupProd]])</f>
        <v xml:space="preserve"> </v>
      </c>
      <c r="E5343" t="s">
        <v>16</v>
      </c>
      <c r="F5343" t="str">
        <f>IF(Tabel_Forespørgsel_fra_Visma28[[#This Row],[SupDescr]]=" "," "," - "&amp;Tabel_Forespørgsel_fra_Visma28[[#This Row],[SupDescr]])</f>
        <v xml:space="preserve"> </v>
      </c>
      <c r="G5343" t="s">
        <v>7099</v>
      </c>
      <c r="H5343">
        <v>1</v>
      </c>
      <c r="I5343" t="str">
        <f>IF(A5343=A5342,I5342&amp;CHAR(10)&amp;"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5344" spans="1:9" x14ac:dyDescent="0.25">
      <c r="A5344" t="s">
        <v>8418</v>
      </c>
      <c r="B5344">
        <v>75826799</v>
      </c>
      <c r="C5344" t="s">
        <v>16</v>
      </c>
      <c r="D5344" t="str">
        <f>IF(Tabel_Forespørgsel_fra_Visma28[[#This Row],[SupProd]]=" "," "," - "&amp;Tabel_Forespørgsel_fra_Visma28[[#This Row],[SupProd]])</f>
        <v xml:space="preserve"> </v>
      </c>
      <c r="E5344" t="s">
        <v>16</v>
      </c>
      <c r="F5344" t="str">
        <f>IF(Tabel_Forespørgsel_fra_Visma28[[#This Row],[SupDescr]]=" "," "," - "&amp;Tabel_Forespørgsel_fra_Visma28[[#This Row],[SupDescr]])</f>
        <v xml:space="preserve"> </v>
      </c>
      <c r="G5344" t="s">
        <v>8231</v>
      </c>
      <c r="H5344">
        <v>1</v>
      </c>
      <c r="I5344" t="str">
        <f>IF(A5344=A5343,I5343&amp;CHAR(10)&amp;"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345" spans="1:9" x14ac:dyDescent="0.25">
      <c r="A5345" t="s">
        <v>10507</v>
      </c>
      <c r="B5345">
        <v>75180019</v>
      </c>
      <c r="C5345" t="s">
        <v>16</v>
      </c>
      <c r="D5345" t="str">
        <f>IF(Tabel_Forespørgsel_fra_Visma28[[#This Row],[SupProd]]=" "," "," - "&amp;Tabel_Forespørgsel_fra_Visma28[[#This Row],[SupProd]])</f>
        <v xml:space="preserve"> </v>
      </c>
      <c r="E5345" t="s">
        <v>16</v>
      </c>
      <c r="F5345" t="str">
        <f>IF(Tabel_Forespørgsel_fra_Visma28[[#This Row],[SupDescr]]=" "," "," - "&amp;Tabel_Forespørgsel_fra_Visma28[[#This Row],[SupDescr]])</f>
        <v xml:space="preserve"> </v>
      </c>
      <c r="G5345" t="s">
        <v>2430</v>
      </c>
      <c r="H5345">
        <v>1</v>
      </c>
      <c r="I5345" t="str">
        <f>IF(A5345=A5344,I5344&amp;CHAR(10)&amp;"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6" spans="1:9" x14ac:dyDescent="0.25">
      <c r="A5346" t="s">
        <v>10479</v>
      </c>
      <c r="B5346">
        <v>75180019</v>
      </c>
      <c r="C5346" t="s">
        <v>16</v>
      </c>
      <c r="D5346" t="str">
        <f>IF(Tabel_Forespørgsel_fra_Visma28[[#This Row],[SupProd]]=" "," "," - "&amp;Tabel_Forespørgsel_fra_Visma28[[#This Row],[SupProd]])</f>
        <v xml:space="preserve"> </v>
      </c>
      <c r="E5346" t="s">
        <v>16</v>
      </c>
      <c r="F5346" t="str">
        <f>IF(Tabel_Forespørgsel_fra_Visma28[[#This Row],[SupDescr]]=" "," "," - "&amp;Tabel_Forespørgsel_fra_Visma28[[#This Row],[SupDescr]])</f>
        <v xml:space="preserve"> </v>
      </c>
      <c r="G5346" t="s">
        <v>2430</v>
      </c>
      <c r="H5346">
        <v>1</v>
      </c>
      <c r="I5346" t="str">
        <f>IF(A5346=A5345,I5345&amp;CHAR(10)&amp;"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7" spans="1:9" x14ac:dyDescent="0.25">
      <c r="A5347" t="s">
        <v>10570</v>
      </c>
      <c r="B5347">
        <v>75180019</v>
      </c>
      <c r="C5347" t="s">
        <v>16</v>
      </c>
      <c r="D5347" t="str">
        <f>IF(Tabel_Forespørgsel_fra_Visma28[[#This Row],[SupProd]]=" "," "," - "&amp;Tabel_Forespørgsel_fra_Visma28[[#This Row],[SupProd]])</f>
        <v xml:space="preserve"> </v>
      </c>
      <c r="E5347" t="s">
        <v>16</v>
      </c>
      <c r="F5347" t="str">
        <f>IF(Tabel_Forespørgsel_fra_Visma28[[#This Row],[SupDescr]]=" "," "," - "&amp;Tabel_Forespørgsel_fra_Visma28[[#This Row],[SupDescr]])</f>
        <v xml:space="preserve"> </v>
      </c>
      <c r="G5347" t="s">
        <v>2430</v>
      </c>
      <c r="H5347">
        <v>1</v>
      </c>
      <c r="I5347" t="str">
        <f>IF(A5347=A5346,I5346&amp;CHAR(10)&amp;"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8" spans="1:9" x14ac:dyDescent="0.25">
      <c r="A5348" t="s">
        <v>11002</v>
      </c>
      <c r="B5348">
        <v>75180019</v>
      </c>
      <c r="C5348" t="s">
        <v>16</v>
      </c>
      <c r="D5348" t="str">
        <f>IF(Tabel_Forespørgsel_fra_Visma28[[#This Row],[SupProd]]=" "," "," - "&amp;Tabel_Forespørgsel_fra_Visma28[[#This Row],[SupProd]])</f>
        <v xml:space="preserve"> </v>
      </c>
      <c r="E5348" t="s">
        <v>16</v>
      </c>
      <c r="F5348" t="str">
        <f>IF(Tabel_Forespørgsel_fra_Visma28[[#This Row],[SupDescr]]=" "," "," - "&amp;Tabel_Forespørgsel_fra_Visma28[[#This Row],[SupDescr]])</f>
        <v xml:space="preserve"> </v>
      </c>
      <c r="G5348" t="s">
        <v>2430</v>
      </c>
      <c r="H5348">
        <v>1</v>
      </c>
      <c r="I5348" t="str">
        <f>IF(A5348=A5347,I5347&amp;CHAR(10)&amp;"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9" spans="1:9" x14ac:dyDescent="0.25">
      <c r="A5349" t="s">
        <v>11003</v>
      </c>
      <c r="B5349">
        <v>75180019</v>
      </c>
      <c r="C5349" t="s">
        <v>16</v>
      </c>
      <c r="D5349" t="str">
        <f>IF(Tabel_Forespørgsel_fra_Visma28[[#This Row],[SupProd]]=" "," "," - "&amp;Tabel_Forespørgsel_fra_Visma28[[#This Row],[SupProd]])</f>
        <v xml:space="preserve"> </v>
      </c>
      <c r="E5349" t="s">
        <v>16</v>
      </c>
      <c r="F5349" t="str">
        <f>IF(Tabel_Forespørgsel_fra_Visma28[[#This Row],[SupDescr]]=" "," "," - "&amp;Tabel_Forespørgsel_fra_Visma28[[#This Row],[SupDescr]])</f>
        <v xml:space="preserve"> </v>
      </c>
      <c r="G5349" t="s">
        <v>2430</v>
      </c>
      <c r="H5349">
        <v>1</v>
      </c>
      <c r="I5349" t="str">
        <f>IF(A5349=A5348,I5348&amp;CHAR(10)&amp;"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50" spans="1:9" x14ac:dyDescent="0.25">
      <c r="A5350" t="s">
        <v>10457</v>
      </c>
      <c r="B5350">
        <v>75211662</v>
      </c>
      <c r="C5350" t="s">
        <v>16</v>
      </c>
      <c r="D5350" t="str">
        <f>IF(Tabel_Forespørgsel_fra_Visma28[[#This Row],[SupProd]]=" "," "," - "&amp;Tabel_Forespørgsel_fra_Visma28[[#This Row],[SupProd]])</f>
        <v xml:space="preserve"> </v>
      </c>
      <c r="E5350" t="s">
        <v>16</v>
      </c>
      <c r="F5350" t="str">
        <f>IF(Tabel_Forespørgsel_fra_Visma28[[#This Row],[SupDescr]]=" "," "," - "&amp;Tabel_Forespørgsel_fra_Visma28[[#This Row],[SupDescr]])</f>
        <v xml:space="preserve"> </v>
      </c>
      <c r="G5350" t="s">
        <v>7015</v>
      </c>
      <c r="H5350">
        <v>1</v>
      </c>
      <c r="I5350" t="str">
        <f>IF(A5350=A5349,I5349&amp;CHAR(10)&amp;"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51" spans="1:9" x14ac:dyDescent="0.25">
      <c r="A5351" t="s">
        <v>10825</v>
      </c>
      <c r="B5351">
        <v>75211662</v>
      </c>
      <c r="C5351" t="s">
        <v>16</v>
      </c>
      <c r="D5351" t="str">
        <f>IF(Tabel_Forespørgsel_fra_Visma28[[#This Row],[SupProd]]=" "," "," - "&amp;Tabel_Forespørgsel_fra_Visma28[[#This Row],[SupProd]])</f>
        <v xml:space="preserve"> </v>
      </c>
      <c r="E5351" t="s">
        <v>16</v>
      </c>
      <c r="F5351" t="str">
        <f>IF(Tabel_Forespørgsel_fra_Visma28[[#This Row],[SupDescr]]=" "," "," - "&amp;Tabel_Forespørgsel_fra_Visma28[[#This Row],[SupDescr]])</f>
        <v xml:space="preserve"> </v>
      </c>
      <c r="G5351" t="s">
        <v>7015</v>
      </c>
      <c r="H5351">
        <v>1</v>
      </c>
      <c r="I5351" t="str">
        <f>IF(A5351=A5350,I5350&amp;CHAR(10)&amp;"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52" spans="1:9" x14ac:dyDescent="0.25">
      <c r="A5352" t="s">
        <v>10630</v>
      </c>
      <c r="B5352">
        <v>75180019</v>
      </c>
      <c r="C5352" t="s">
        <v>16</v>
      </c>
      <c r="D5352" t="str">
        <f>IF(Tabel_Forespørgsel_fra_Visma28[[#This Row],[SupProd]]=" "," "," - "&amp;Tabel_Forespørgsel_fra_Visma28[[#This Row],[SupProd]])</f>
        <v xml:space="preserve"> </v>
      </c>
      <c r="E5352" t="s">
        <v>16</v>
      </c>
      <c r="F5352" t="str">
        <f>IF(Tabel_Forespørgsel_fra_Visma28[[#This Row],[SupDescr]]=" "," "," - "&amp;Tabel_Forespørgsel_fra_Visma28[[#This Row],[SupDescr]])</f>
        <v xml:space="preserve"> </v>
      </c>
      <c r="G5352" t="s">
        <v>2430</v>
      </c>
      <c r="H5352">
        <v>1</v>
      </c>
      <c r="I5352" t="str">
        <f>IF(A5352=A5351,I5351&amp;CHAR(10)&amp;"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53" spans="1:9" x14ac:dyDescent="0.25">
      <c r="A5353" t="s">
        <v>11574</v>
      </c>
      <c r="B5353">
        <v>75211662</v>
      </c>
      <c r="C5353" t="s">
        <v>16</v>
      </c>
      <c r="D5353" t="str">
        <f>IF(Tabel_Forespørgsel_fra_Visma28[[#This Row],[SupProd]]=" "," "," - "&amp;Tabel_Forespørgsel_fra_Visma28[[#This Row],[SupProd]])</f>
        <v xml:space="preserve"> </v>
      </c>
      <c r="E5353" t="s">
        <v>16</v>
      </c>
      <c r="F5353" t="str">
        <f>IF(Tabel_Forespørgsel_fra_Visma28[[#This Row],[SupDescr]]=" "," "," - "&amp;Tabel_Forespørgsel_fra_Visma28[[#This Row],[SupDescr]])</f>
        <v xml:space="preserve"> </v>
      </c>
      <c r="G5353" t="s">
        <v>7015</v>
      </c>
      <c r="H5353">
        <v>1</v>
      </c>
      <c r="I5353" t="str">
        <f>IF(A5353=A5352,I5352&amp;CHAR(10)&amp;"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54" spans="1:9" x14ac:dyDescent="0.25">
      <c r="A5354" t="s">
        <v>11575</v>
      </c>
      <c r="B5354">
        <v>75211662</v>
      </c>
      <c r="C5354" t="s">
        <v>16</v>
      </c>
      <c r="D5354" t="str">
        <f>IF(Tabel_Forespørgsel_fra_Visma28[[#This Row],[SupProd]]=" "," "," - "&amp;Tabel_Forespørgsel_fra_Visma28[[#This Row],[SupProd]])</f>
        <v xml:space="preserve"> </v>
      </c>
      <c r="E5354" t="s">
        <v>16</v>
      </c>
      <c r="F5354" t="str">
        <f>IF(Tabel_Forespørgsel_fra_Visma28[[#This Row],[SupDescr]]=" "," "," - "&amp;Tabel_Forespørgsel_fra_Visma28[[#This Row],[SupDescr]])</f>
        <v xml:space="preserve"> </v>
      </c>
      <c r="G5354" t="s">
        <v>7015</v>
      </c>
      <c r="H5354">
        <v>1</v>
      </c>
      <c r="I5354" t="str">
        <f>IF(A5354=A5353,I5353&amp;CHAR(10)&amp;"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55" spans="1:9" x14ac:dyDescent="0.25">
      <c r="A5355" t="s">
        <v>10617</v>
      </c>
      <c r="B5355">
        <v>75180019</v>
      </c>
      <c r="C5355" t="s">
        <v>16</v>
      </c>
      <c r="D5355" t="str">
        <f>IF(Tabel_Forespørgsel_fra_Visma28[[#This Row],[SupProd]]=" "," "," - "&amp;Tabel_Forespørgsel_fra_Visma28[[#This Row],[SupProd]])</f>
        <v xml:space="preserve"> </v>
      </c>
      <c r="E5355" t="s">
        <v>16</v>
      </c>
      <c r="F5355" t="str">
        <f>IF(Tabel_Forespørgsel_fra_Visma28[[#This Row],[SupDescr]]=" "," "," - "&amp;Tabel_Forespørgsel_fra_Visma28[[#This Row],[SupDescr]])</f>
        <v xml:space="preserve"> </v>
      </c>
      <c r="G5355" t="s">
        <v>2430</v>
      </c>
      <c r="H5355">
        <v>1</v>
      </c>
      <c r="I5355" t="str">
        <f>IF(A5355=A5354,I5354&amp;CHAR(10)&amp;"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56" spans="1:9" x14ac:dyDescent="0.25">
      <c r="A5356" t="s">
        <v>3488</v>
      </c>
      <c r="B5356">
        <v>75421677</v>
      </c>
      <c r="C5356" t="s">
        <v>16</v>
      </c>
      <c r="D5356" t="str">
        <f>IF(Tabel_Forespørgsel_fra_Visma28[[#This Row],[SupProd]]=" "," "," - "&amp;Tabel_Forespørgsel_fra_Visma28[[#This Row],[SupProd]])</f>
        <v xml:space="preserve"> </v>
      </c>
      <c r="E5356" t="s">
        <v>16</v>
      </c>
      <c r="F5356" t="str">
        <f>IF(Tabel_Forespørgsel_fra_Visma28[[#This Row],[SupDescr]]=" "," "," - "&amp;Tabel_Forespørgsel_fra_Visma28[[#This Row],[SupDescr]])</f>
        <v xml:space="preserve"> </v>
      </c>
      <c r="G5356" t="s">
        <v>3368</v>
      </c>
      <c r="H5356">
        <v>1</v>
      </c>
      <c r="I5356" t="str">
        <f>IF(A5356=A5355,I5355&amp;CHAR(10)&amp;"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357" spans="1:9" x14ac:dyDescent="0.25">
      <c r="A5357" t="s">
        <v>2498</v>
      </c>
      <c r="B5357">
        <v>74541608</v>
      </c>
      <c r="C5357" t="s">
        <v>16</v>
      </c>
      <c r="D5357" t="str">
        <f>IF(Tabel_Forespørgsel_fra_Visma28[[#This Row],[SupProd]]=" "," "," - "&amp;Tabel_Forespørgsel_fra_Visma28[[#This Row],[SupProd]])</f>
        <v xml:space="preserve"> </v>
      </c>
      <c r="E5357" t="s">
        <v>16</v>
      </c>
      <c r="F5357" t="str">
        <f>IF(Tabel_Forespørgsel_fra_Visma28[[#This Row],[SupDescr]]=" "," "," - "&amp;Tabel_Forespørgsel_fra_Visma28[[#This Row],[SupDescr]])</f>
        <v xml:space="preserve"> </v>
      </c>
      <c r="G5357" t="s">
        <v>2496</v>
      </c>
      <c r="H5357">
        <v>1</v>
      </c>
      <c r="I5357" t="str">
        <f>IF(A5357=A5356,I5356&amp;CHAR(10)&amp;"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5358" spans="1:9" x14ac:dyDescent="0.25">
      <c r="A5358" t="s">
        <v>2500</v>
      </c>
      <c r="B5358">
        <v>74541608</v>
      </c>
      <c r="C5358" t="s">
        <v>16</v>
      </c>
      <c r="D5358" t="str">
        <f>IF(Tabel_Forespørgsel_fra_Visma28[[#This Row],[SupProd]]=" "," "," - "&amp;Tabel_Forespørgsel_fra_Visma28[[#This Row],[SupProd]])</f>
        <v xml:space="preserve"> </v>
      </c>
      <c r="E5358" t="s">
        <v>16</v>
      </c>
      <c r="F5358" t="str">
        <f>IF(Tabel_Forespørgsel_fra_Visma28[[#This Row],[SupDescr]]=" "," "," - "&amp;Tabel_Forespørgsel_fra_Visma28[[#This Row],[SupDescr]])</f>
        <v xml:space="preserve"> </v>
      </c>
      <c r="G5358" t="s">
        <v>2496</v>
      </c>
      <c r="H5358">
        <v>1</v>
      </c>
      <c r="I5358" t="str">
        <f>IF(A5358=A5357,I5357&amp;CHAR(10)&amp;"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5359" spans="1:9" x14ac:dyDescent="0.25">
      <c r="A5359" t="s">
        <v>11443</v>
      </c>
      <c r="B5359">
        <v>75211662</v>
      </c>
      <c r="C5359" t="s">
        <v>16</v>
      </c>
      <c r="D5359" t="str">
        <f>IF(Tabel_Forespørgsel_fra_Visma28[[#This Row],[SupProd]]=" "," "," - "&amp;Tabel_Forespørgsel_fra_Visma28[[#This Row],[SupProd]])</f>
        <v xml:space="preserve"> </v>
      </c>
      <c r="E5359" t="s">
        <v>16</v>
      </c>
      <c r="F5359" t="str">
        <f>IF(Tabel_Forespørgsel_fra_Visma28[[#This Row],[SupDescr]]=" "," "," - "&amp;Tabel_Forespørgsel_fra_Visma28[[#This Row],[SupDescr]])</f>
        <v xml:space="preserve"> </v>
      </c>
      <c r="G5359" t="s">
        <v>7015</v>
      </c>
      <c r="H5359">
        <v>1</v>
      </c>
      <c r="I5359" t="str">
        <f>IF(A5359=A5358,I5358&amp;CHAR(10)&amp;"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60" spans="1:9" x14ac:dyDescent="0.25">
      <c r="A5360" t="s">
        <v>10669</v>
      </c>
      <c r="B5360">
        <v>75577000</v>
      </c>
      <c r="C5360" t="s">
        <v>16</v>
      </c>
      <c r="D5360" t="str">
        <f>IF(Tabel_Forespørgsel_fra_Visma28[[#This Row],[SupProd]]=" "," "," - "&amp;Tabel_Forespørgsel_fra_Visma28[[#This Row],[SupProd]])</f>
        <v xml:space="preserve"> </v>
      </c>
      <c r="E5360" t="s">
        <v>16</v>
      </c>
      <c r="F5360" t="str">
        <f>IF(Tabel_Forespørgsel_fra_Visma28[[#This Row],[SupDescr]]=" "," "," - "&amp;Tabel_Forespørgsel_fra_Visma28[[#This Row],[SupDescr]])</f>
        <v xml:space="preserve"> </v>
      </c>
      <c r="G5360" t="s">
        <v>3759</v>
      </c>
      <c r="H5360">
        <v>1</v>
      </c>
      <c r="I5360" t="str">
        <f>IF(A5360=A5359,I5359&amp;CHAR(10)&amp;"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361" spans="1:9" x14ac:dyDescent="0.25">
      <c r="A5361" t="s">
        <v>12303</v>
      </c>
      <c r="B5361">
        <v>75577000</v>
      </c>
      <c r="C5361" t="s">
        <v>16</v>
      </c>
      <c r="D5361" t="str">
        <f>IF(Tabel_Forespørgsel_fra_Visma28[[#This Row],[SupProd]]=" "," "," - "&amp;Tabel_Forespørgsel_fra_Visma28[[#This Row],[SupProd]])</f>
        <v xml:space="preserve"> </v>
      </c>
      <c r="E5361" t="s">
        <v>16</v>
      </c>
      <c r="F5361" t="str">
        <f>IF(Tabel_Forespørgsel_fra_Visma28[[#This Row],[SupDescr]]=" "," "," - "&amp;Tabel_Forespørgsel_fra_Visma28[[#This Row],[SupDescr]])</f>
        <v xml:space="preserve"> </v>
      </c>
      <c r="G5361" t="s">
        <v>3759</v>
      </c>
      <c r="H5361">
        <v>1</v>
      </c>
      <c r="I5361" t="str">
        <f>IF(A5361=A5360,I5360&amp;CHAR(10)&amp;"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362" spans="1:9" x14ac:dyDescent="0.25">
      <c r="A5362" t="s">
        <v>14739</v>
      </c>
      <c r="B5362">
        <v>75577000</v>
      </c>
      <c r="C5362" t="s">
        <v>16</v>
      </c>
      <c r="D5362" t="str">
        <f>IF(Tabel_Forespørgsel_fra_Visma28[[#This Row],[SupProd]]=" "," "," - "&amp;Tabel_Forespørgsel_fra_Visma28[[#This Row],[SupProd]])</f>
        <v xml:space="preserve"> </v>
      </c>
      <c r="E5362" t="s">
        <v>16</v>
      </c>
      <c r="F5362" t="str">
        <f>IF(Tabel_Forespørgsel_fra_Visma28[[#This Row],[SupDescr]]=" "," "," - "&amp;Tabel_Forespørgsel_fra_Visma28[[#This Row],[SupDescr]])</f>
        <v xml:space="preserve"> </v>
      </c>
      <c r="G5362" t="s">
        <v>3759</v>
      </c>
      <c r="H5362">
        <v>1</v>
      </c>
      <c r="I5362" t="str">
        <f>IF(A5362=A5361,I5361&amp;CHAR(10)&amp;"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363" spans="1:9" x14ac:dyDescent="0.25">
      <c r="A5363" t="s">
        <v>14129</v>
      </c>
      <c r="B5363">
        <v>74642514</v>
      </c>
      <c r="C5363" t="s">
        <v>16</v>
      </c>
      <c r="D5363" t="str">
        <f>IF(Tabel_Forespørgsel_fra_Visma28[[#This Row],[SupProd]]=" "," "," - "&amp;Tabel_Forespørgsel_fra_Visma28[[#This Row],[SupProd]])</f>
        <v xml:space="preserve"> </v>
      </c>
      <c r="E5363" t="s">
        <v>16</v>
      </c>
      <c r="F5363" t="str">
        <f>IF(Tabel_Forespørgsel_fra_Visma28[[#This Row],[SupDescr]]=" "," "," - "&amp;Tabel_Forespørgsel_fra_Visma28[[#This Row],[SupDescr]])</f>
        <v xml:space="preserve"> </v>
      </c>
      <c r="G5363" t="s">
        <v>14063</v>
      </c>
      <c r="H5363">
        <v>1</v>
      </c>
      <c r="I5363" t="str">
        <f>IF(A5363=A5362,I5362&amp;CHAR(10)&amp;"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5364" spans="1:9" x14ac:dyDescent="0.25">
      <c r="A5364" t="s">
        <v>15068</v>
      </c>
      <c r="B5364">
        <v>74642514</v>
      </c>
      <c r="C5364" t="s">
        <v>16</v>
      </c>
      <c r="D5364" t="str">
        <f>IF(Tabel_Forespørgsel_fra_Visma28[[#This Row],[SupProd]]=" "," "," - "&amp;Tabel_Forespørgsel_fra_Visma28[[#This Row],[SupProd]])</f>
        <v xml:space="preserve"> </v>
      </c>
      <c r="E5364" t="s">
        <v>16</v>
      </c>
      <c r="F5364" t="str">
        <f>IF(Tabel_Forespørgsel_fra_Visma28[[#This Row],[SupDescr]]=" "," "," - "&amp;Tabel_Forespørgsel_fra_Visma28[[#This Row],[SupDescr]])</f>
        <v xml:space="preserve"> </v>
      </c>
      <c r="G5364" t="s">
        <v>14063</v>
      </c>
      <c r="H5364">
        <v>1</v>
      </c>
      <c r="I5364" t="str">
        <f>IF(A5364=A5363,I5363&amp;CHAR(10)&amp;"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5365" spans="1:9" x14ac:dyDescent="0.25">
      <c r="A5365" t="s">
        <v>13932</v>
      </c>
      <c r="B5365">
        <v>75211662</v>
      </c>
      <c r="C5365" t="s">
        <v>16</v>
      </c>
      <c r="D5365" t="str">
        <f>IF(Tabel_Forespørgsel_fra_Visma28[[#This Row],[SupProd]]=" "," "," - "&amp;Tabel_Forespørgsel_fra_Visma28[[#This Row],[SupProd]])</f>
        <v xml:space="preserve"> </v>
      </c>
      <c r="E5365" t="s">
        <v>16</v>
      </c>
      <c r="F5365" t="str">
        <f>IF(Tabel_Forespørgsel_fra_Visma28[[#This Row],[SupDescr]]=" "," "," - "&amp;Tabel_Forespørgsel_fra_Visma28[[#This Row],[SupDescr]])</f>
        <v xml:space="preserve"> </v>
      </c>
      <c r="G5365" t="s">
        <v>7015</v>
      </c>
      <c r="H5365">
        <v>1</v>
      </c>
      <c r="I5365" t="str">
        <f>IF(A5365=A5364,I5364&amp;CHAR(10)&amp;"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66" spans="1:9" x14ac:dyDescent="0.25">
      <c r="A5366" t="s">
        <v>15182</v>
      </c>
      <c r="B5366">
        <v>75577000</v>
      </c>
      <c r="C5366" t="s">
        <v>16</v>
      </c>
      <c r="D5366" t="str">
        <f>IF(Tabel_Forespørgsel_fra_Visma28[[#This Row],[SupProd]]=" "," "," - "&amp;Tabel_Forespørgsel_fra_Visma28[[#This Row],[SupProd]])</f>
        <v xml:space="preserve"> </v>
      </c>
      <c r="E5366" t="s">
        <v>16</v>
      </c>
      <c r="F5366" t="str">
        <f>IF(Tabel_Forespørgsel_fra_Visma28[[#This Row],[SupDescr]]=" "," "," - "&amp;Tabel_Forespørgsel_fra_Visma28[[#This Row],[SupDescr]])</f>
        <v xml:space="preserve"> </v>
      </c>
      <c r="G5366" t="s">
        <v>3759</v>
      </c>
      <c r="H5366">
        <v>1</v>
      </c>
      <c r="I5366" t="str">
        <f>IF(A5366=A5365,I5365&amp;CHAR(10)&amp;"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367" spans="1:9" x14ac:dyDescent="0.25">
      <c r="A5367" t="s">
        <v>15182</v>
      </c>
      <c r="B5367">
        <v>74642514</v>
      </c>
      <c r="C5367" t="s">
        <v>16</v>
      </c>
      <c r="D5367" t="str">
        <f>IF(Tabel_Forespørgsel_fra_Visma28[[#This Row],[SupProd]]=" "," "," - "&amp;Tabel_Forespørgsel_fra_Visma28[[#This Row],[SupProd]])</f>
        <v xml:space="preserve"> </v>
      </c>
      <c r="E5367" t="s">
        <v>16</v>
      </c>
      <c r="F5367" t="str">
        <f>IF(Tabel_Forespørgsel_fra_Visma28[[#This Row],[SupDescr]]=" "," "," - "&amp;Tabel_Forespørgsel_fra_Visma28[[#This Row],[SupDescr]])</f>
        <v xml:space="preserve"> </v>
      </c>
      <c r="G5367" t="s">
        <v>14063</v>
      </c>
      <c r="H5367">
        <v>2</v>
      </c>
      <c r="I5367" t="str">
        <f>IF(A5367=A5366,I5366&amp;CHAR(10)&amp;"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5368" spans="1:9" x14ac:dyDescent="0.25">
      <c r="A5368" t="s">
        <v>15254</v>
      </c>
      <c r="B5368">
        <v>74642514</v>
      </c>
      <c r="C5368" t="s">
        <v>16</v>
      </c>
      <c r="D5368" t="str">
        <f>IF(Tabel_Forespørgsel_fra_Visma28[[#This Row],[SupProd]]=" "," "," - "&amp;Tabel_Forespørgsel_fra_Visma28[[#This Row],[SupProd]])</f>
        <v xml:space="preserve"> </v>
      </c>
      <c r="E5368" t="s">
        <v>16</v>
      </c>
      <c r="F5368" t="str">
        <f>IF(Tabel_Forespørgsel_fra_Visma28[[#This Row],[SupDescr]]=" "," "," - "&amp;Tabel_Forespørgsel_fra_Visma28[[#This Row],[SupDescr]])</f>
        <v xml:space="preserve"> </v>
      </c>
      <c r="G5368" t="s">
        <v>14063</v>
      </c>
      <c r="H5368">
        <v>1</v>
      </c>
      <c r="I5368" t="str">
        <f>IF(A5368=A5367,I5367&amp;CHAR(10)&amp;"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5369" spans="1:9" x14ac:dyDescent="0.25">
      <c r="A5369" t="s">
        <v>16583</v>
      </c>
      <c r="B5369">
        <v>70120140</v>
      </c>
      <c r="C5369" t="s">
        <v>16</v>
      </c>
      <c r="D5369" t="str">
        <f>IF(Tabel_Forespørgsel_fra_Visma28[[#This Row],[SupProd]]=" "," "," - "&amp;Tabel_Forespørgsel_fra_Visma28[[#This Row],[SupProd]])</f>
        <v xml:space="preserve"> </v>
      </c>
      <c r="E5369" t="s">
        <v>16</v>
      </c>
      <c r="F5369" t="str">
        <f>IF(Tabel_Forespørgsel_fra_Visma28[[#This Row],[SupDescr]]=" "," "," - "&amp;Tabel_Forespørgsel_fra_Visma28[[#This Row],[SupDescr]])</f>
        <v xml:space="preserve"> </v>
      </c>
      <c r="G5369" t="s">
        <v>2467</v>
      </c>
      <c r="H5369">
        <v>1</v>
      </c>
      <c r="I5369" t="str">
        <f>IF(A5369=A5368,I5368&amp;CHAR(10)&amp;"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70" spans="1:9" x14ac:dyDescent="0.25">
      <c r="A5370" t="s">
        <v>16582</v>
      </c>
      <c r="B5370">
        <v>70120140</v>
      </c>
      <c r="C5370" t="s">
        <v>16</v>
      </c>
      <c r="D5370" t="str">
        <f>IF(Tabel_Forespørgsel_fra_Visma28[[#This Row],[SupProd]]=" "," "," - "&amp;Tabel_Forespørgsel_fra_Visma28[[#This Row],[SupProd]])</f>
        <v xml:space="preserve"> </v>
      </c>
      <c r="E5370" t="s">
        <v>16</v>
      </c>
      <c r="F5370" t="str">
        <f>IF(Tabel_Forespørgsel_fra_Visma28[[#This Row],[SupDescr]]=" "," "," - "&amp;Tabel_Forespørgsel_fra_Visma28[[#This Row],[SupDescr]])</f>
        <v xml:space="preserve"> </v>
      </c>
      <c r="G5370" t="s">
        <v>2467</v>
      </c>
      <c r="H5370">
        <v>1</v>
      </c>
      <c r="I5370" t="str">
        <f>IF(A5370=A5369,I5369&amp;CHAR(10)&amp;"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71" spans="1:9" x14ac:dyDescent="0.25">
      <c r="A5371" t="s">
        <v>2494</v>
      </c>
      <c r="B5371">
        <v>70120140</v>
      </c>
      <c r="C5371" t="s">
        <v>16</v>
      </c>
      <c r="D5371" t="str">
        <f>IF(Tabel_Forespørgsel_fra_Visma28[[#This Row],[SupProd]]=" "," "," - "&amp;Tabel_Forespørgsel_fra_Visma28[[#This Row],[SupProd]])</f>
        <v xml:space="preserve"> </v>
      </c>
      <c r="E5371" t="s">
        <v>16</v>
      </c>
      <c r="F5371" t="str">
        <f>IF(Tabel_Forespørgsel_fra_Visma28[[#This Row],[SupDescr]]=" "," "," - "&amp;Tabel_Forespørgsel_fra_Visma28[[#This Row],[SupDescr]])</f>
        <v xml:space="preserve"> </v>
      </c>
      <c r="G5371" t="s">
        <v>2467</v>
      </c>
      <c r="H5371">
        <v>1</v>
      </c>
      <c r="I5371" t="str">
        <f>IF(A5371=A5370,I5370&amp;CHAR(10)&amp;"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72" spans="1:9" x14ac:dyDescent="0.25">
      <c r="A5372" t="s">
        <v>2469</v>
      </c>
      <c r="B5372">
        <v>70120140</v>
      </c>
      <c r="C5372" t="s">
        <v>16</v>
      </c>
      <c r="D5372" t="str">
        <f>IF(Tabel_Forespørgsel_fra_Visma28[[#This Row],[SupProd]]=" "," "," - "&amp;Tabel_Forespørgsel_fra_Visma28[[#This Row],[SupProd]])</f>
        <v xml:space="preserve"> </v>
      </c>
      <c r="E5372" t="s">
        <v>16</v>
      </c>
      <c r="F5372" t="str">
        <f>IF(Tabel_Forespørgsel_fra_Visma28[[#This Row],[SupDescr]]=" "," "," - "&amp;Tabel_Forespørgsel_fra_Visma28[[#This Row],[SupDescr]])</f>
        <v xml:space="preserve"> </v>
      </c>
      <c r="G5372" t="s">
        <v>2467</v>
      </c>
      <c r="H5372">
        <v>1</v>
      </c>
      <c r="I5372" t="str">
        <f>IF(A5372=A5371,I5371&amp;CHAR(10)&amp;"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73" spans="1:9" x14ac:dyDescent="0.25">
      <c r="A5373" t="s">
        <v>2470</v>
      </c>
      <c r="B5373">
        <v>70120140</v>
      </c>
      <c r="C5373" t="s">
        <v>16</v>
      </c>
      <c r="D5373" t="str">
        <f>IF(Tabel_Forespørgsel_fra_Visma28[[#This Row],[SupProd]]=" "," "," - "&amp;Tabel_Forespørgsel_fra_Visma28[[#This Row],[SupProd]])</f>
        <v xml:space="preserve"> </v>
      </c>
      <c r="E5373" t="s">
        <v>16</v>
      </c>
      <c r="F5373" t="str">
        <f>IF(Tabel_Forespørgsel_fra_Visma28[[#This Row],[SupDescr]]=" "," "," - "&amp;Tabel_Forespørgsel_fra_Visma28[[#This Row],[SupDescr]])</f>
        <v xml:space="preserve"> </v>
      </c>
      <c r="G5373" t="s">
        <v>2467</v>
      </c>
      <c r="H5373">
        <v>1</v>
      </c>
      <c r="I5373" t="str">
        <f>IF(A5373=A5372,I5372&amp;CHAR(10)&amp;"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74" spans="1:9" x14ac:dyDescent="0.25">
      <c r="A5374" t="s">
        <v>3565</v>
      </c>
      <c r="B5374">
        <v>75500133</v>
      </c>
      <c r="C5374" t="s">
        <v>16</v>
      </c>
      <c r="D5374" t="str">
        <f>IF(Tabel_Forespørgsel_fra_Visma28[[#This Row],[SupProd]]=" "," "," - "&amp;Tabel_Forespørgsel_fra_Visma28[[#This Row],[SupProd]])</f>
        <v xml:space="preserve"> </v>
      </c>
      <c r="E5374" t="s">
        <v>16</v>
      </c>
      <c r="F5374" t="str">
        <f>IF(Tabel_Forespørgsel_fra_Visma28[[#This Row],[SupDescr]]=" "," "," - "&amp;Tabel_Forespørgsel_fra_Visma28[[#This Row],[SupDescr]])</f>
        <v xml:space="preserve"> </v>
      </c>
      <c r="G5374" t="s">
        <v>3560</v>
      </c>
      <c r="H5374">
        <v>1</v>
      </c>
      <c r="I5374" t="str">
        <f>IF(A5374=A5373,I5373&amp;CHAR(10)&amp;"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5375" spans="1:9" x14ac:dyDescent="0.25">
      <c r="A5375" t="s">
        <v>3566</v>
      </c>
      <c r="B5375">
        <v>75500133</v>
      </c>
      <c r="C5375" t="s">
        <v>16</v>
      </c>
      <c r="D5375" t="str">
        <f>IF(Tabel_Forespørgsel_fra_Visma28[[#This Row],[SupProd]]=" "," "," - "&amp;Tabel_Forespørgsel_fra_Visma28[[#This Row],[SupProd]])</f>
        <v xml:space="preserve"> </v>
      </c>
      <c r="E5375" t="s">
        <v>16</v>
      </c>
      <c r="F5375" t="str">
        <f>IF(Tabel_Forespørgsel_fra_Visma28[[#This Row],[SupDescr]]=" "," "," - "&amp;Tabel_Forespørgsel_fra_Visma28[[#This Row],[SupDescr]])</f>
        <v xml:space="preserve"> </v>
      </c>
      <c r="G5375" t="s">
        <v>3560</v>
      </c>
      <c r="H5375">
        <v>1</v>
      </c>
      <c r="I5375" t="str">
        <f>IF(A5375=A5374,I5374&amp;CHAR(10)&amp;"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5376" spans="1:9" x14ac:dyDescent="0.25">
      <c r="A5376" t="s">
        <v>8335</v>
      </c>
      <c r="B5376">
        <v>75180019</v>
      </c>
      <c r="C5376" t="s">
        <v>16</v>
      </c>
      <c r="D5376" t="str">
        <f>IF(Tabel_Forespørgsel_fra_Visma28[[#This Row],[SupProd]]=" "," "," - "&amp;Tabel_Forespørgsel_fra_Visma28[[#This Row],[SupProd]])</f>
        <v xml:space="preserve"> </v>
      </c>
      <c r="E5376" t="s">
        <v>16</v>
      </c>
      <c r="F5376" t="str">
        <f>IF(Tabel_Forespørgsel_fra_Visma28[[#This Row],[SupDescr]]=" "," "," - "&amp;Tabel_Forespørgsel_fra_Visma28[[#This Row],[SupDescr]])</f>
        <v xml:space="preserve"> </v>
      </c>
      <c r="G5376" t="s">
        <v>2430</v>
      </c>
      <c r="H5376">
        <v>1</v>
      </c>
      <c r="I5376" t="str">
        <f>IF(A5376=A5375,I5375&amp;CHAR(10)&amp;"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77" spans="1:9" x14ac:dyDescent="0.25">
      <c r="A5377" t="s">
        <v>8344</v>
      </c>
      <c r="B5377">
        <v>75180019</v>
      </c>
      <c r="C5377" t="s">
        <v>16</v>
      </c>
      <c r="D5377" t="str">
        <f>IF(Tabel_Forespørgsel_fra_Visma28[[#This Row],[SupProd]]=" "," "," - "&amp;Tabel_Forespørgsel_fra_Visma28[[#This Row],[SupProd]])</f>
        <v xml:space="preserve"> </v>
      </c>
      <c r="E5377" t="s">
        <v>16</v>
      </c>
      <c r="F5377" t="str">
        <f>IF(Tabel_Forespørgsel_fra_Visma28[[#This Row],[SupDescr]]=" "," "," - "&amp;Tabel_Forespørgsel_fra_Visma28[[#This Row],[SupDescr]])</f>
        <v xml:space="preserve"> </v>
      </c>
      <c r="G5377" t="s">
        <v>2430</v>
      </c>
      <c r="H5377">
        <v>1</v>
      </c>
      <c r="I5377" t="str">
        <f>IF(A5377=A5376,I5376&amp;CHAR(10)&amp;"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78" spans="1:9" x14ac:dyDescent="0.25">
      <c r="A5378" t="s">
        <v>8341</v>
      </c>
      <c r="B5378">
        <v>75180019</v>
      </c>
      <c r="C5378" t="s">
        <v>16</v>
      </c>
      <c r="D5378" t="str">
        <f>IF(Tabel_Forespørgsel_fra_Visma28[[#This Row],[SupProd]]=" "," "," - "&amp;Tabel_Forespørgsel_fra_Visma28[[#This Row],[SupProd]])</f>
        <v xml:space="preserve"> </v>
      </c>
      <c r="E5378" t="s">
        <v>16</v>
      </c>
      <c r="F5378" t="str">
        <f>IF(Tabel_Forespørgsel_fra_Visma28[[#This Row],[SupDescr]]=" "," "," - "&amp;Tabel_Forespørgsel_fra_Visma28[[#This Row],[SupDescr]])</f>
        <v xml:space="preserve"> </v>
      </c>
      <c r="G5378" t="s">
        <v>2430</v>
      </c>
      <c r="H5378">
        <v>1</v>
      </c>
      <c r="I5378" t="str">
        <f>IF(A5378=A5377,I5377&amp;CHAR(10)&amp;"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79" spans="1:9" x14ac:dyDescent="0.25">
      <c r="A5379" t="s">
        <v>8345</v>
      </c>
      <c r="B5379">
        <v>75180019</v>
      </c>
      <c r="C5379" t="s">
        <v>16</v>
      </c>
      <c r="D5379" t="str">
        <f>IF(Tabel_Forespørgsel_fra_Visma28[[#This Row],[SupProd]]=" "," "," - "&amp;Tabel_Forespørgsel_fra_Visma28[[#This Row],[SupProd]])</f>
        <v xml:space="preserve"> </v>
      </c>
      <c r="E5379" t="s">
        <v>16</v>
      </c>
      <c r="F5379" t="str">
        <f>IF(Tabel_Forespørgsel_fra_Visma28[[#This Row],[SupDescr]]=" "," "," - "&amp;Tabel_Forespørgsel_fra_Visma28[[#This Row],[SupDescr]])</f>
        <v xml:space="preserve"> </v>
      </c>
      <c r="G5379" t="s">
        <v>2430</v>
      </c>
      <c r="H5379">
        <v>1</v>
      </c>
      <c r="I5379" t="str">
        <f>IF(A5379=A5378,I5378&amp;CHAR(10)&amp;"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0" spans="1:9" x14ac:dyDescent="0.25">
      <c r="A5380" t="s">
        <v>8346</v>
      </c>
      <c r="B5380">
        <v>75180019</v>
      </c>
      <c r="C5380" t="s">
        <v>16</v>
      </c>
      <c r="D5380" t="str">
        <f>IF(Tabel_Forespørgsel_fra_Visma28[[#This Row],[SupProd]]=" "," "," - "&amp;Tabel_Forespørgsel_fra_Visma28[[#This Row],[SupProd]])</f>
        <v xml:space="preserve"> </v>
      </c>
      <c r="E5380" t="s">
        <v>16</v>
      </c>
      <c r="F5380" t="str">
        <f>IF(Tabel_Forespørgsel_fra_Visma28[[#This Row],[SupDescr]]=" "," "," - "&amp;Tabel_Forespørgsel_fra_Visma28[[#This Row],[SupDescr]])</f>
        <v xml:space="preserve"> </v>
      </c>
      <c r="G5380" t="s">
        <v>2430</v>
      </c>
      <c r="H5380">
        <v>1</v>
      </c>
      <c r="I5380" t="str">
        <f>IF(A5380=A5379,I5379&amp;CHAR(10)&amp;"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1" spans="1:9" x14ac:dyDescent="0.25">
      <c r="A5381" t="s">
        <v>8336</v>
      </c>
      <c r="B5381">
        <v>75180019</v>
      </c>
      <c r="C5381" t="s">
        <v>16</v>
      </c>
      <c r="D5381" t="str">
        <f>IF(Tabel_Forespørgsel_fra_Visma28[[#This Row],[SupProd]]=" "," "," - "&amp;Tabel_Forespørgsel_fra_Visma28[[#This Row],[SupProd]])</f>
        <v xml:space="preserve"> </v>
      </c>
      <c r="E5381" t="s">
        <v>16</v>
      </c>
      <c r="F5381" t="str">
        <f>IF(Tabel_Forespørgsel_fra_Visma28[[#This Row],[SupDescr]]=" "," "," - "&amp;Tabel_Forespørgsel_fra_Visma28[[#This Row],[SupDescr]])</f>
        <v xml:space="preserve"> </v>
      </c>
      <c r="G5381" t="s">
        <v>2430</v>
      </c>
      <c r="H5381">
        <v>1</v>
      </c>
      <c r="I5381" t="str">
        <f>IF(A5381=A5380,I5380&amp;CHAR(10)&amp;"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2" spans="1:9" x14ac:dyDescent="0.25">
      <c r="A5382" t="s">
        <v>9231</v>
      </c>
      <c r="B5382">
        <v>75180019</v>
      </c>
      <c r="C5382" t="s">
        <v>16</v>
      </c>
      <c r="D5382" t="str">
        <f>IF(Tabel_Forespørgsel_fra_Visma28[[#This Row],[SupProd]]=" "," "," - "&amp;Tabel_Forespørgsel_fra_Visma28[[#This Row],[SupProd]])</f>
        <v xml:space="preserve"> </v>
      </c>
      <c r="E5382" t="s">
        <v>16</v>
      </c>
      <c r="F5382" t="str">
        <f>IF(Tabel_Forespørgsel_fra_Visma28[[#This Row],[SupDescr]]=" "," "," - "&amp;Tabel_Forespørgsel_fra_Visma28[[#This Row],[SupDescr]])</f>
        <v xml:space="preserve"> </v>
      </c>
      <c r="G5382" t="s">
        <v>2430</v>
      </c>
      <c r="H5382">
        <v>1</v>
      </c>
      <c r="I5382" t="str">
        <f>IF(A5382=A5381,I5381&amp;CHAR(10)&amp;"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3" spans="1:9" x14ac:dyDescent="0.25">
      <c r="A5383" t="s">
        <v>9232</v>
      </c>
      <c r="B5383">
        <v>75180019</v>
      </c>
      <c r="C5383" t="s">
        <v>16</v>
      </c>
      <c r="D5383" t="str">
        <f>IF(Tabel_Forespørgsel_fra_Visma28[[#This Row],[SupProd]]=" "," "," - "&amp;Tabel_Forespørgsel_fra_Visma28[[#This Row],[SupProd]])</f>
        <v xml:space="preserve"> </v>
      </c>
      <c r="E5383" t="s">
        <v>16</v>
      </c>
      <c r="F5383" t="str">
        <f>IF(Tabel_Forespørgsel_fra_Visma28[[#This Row],[SupDescr]]=" "," "," - "&amp;Tabel_Forespørgsel_fra_Visma28[[#This Row],[SupDescr]])</f>
        <v xml:space="preserve"> </v>
      </c>
      <c r="G5383" t="s">
        <v>2430</v>
      </c>
      <c r="H5383">
        <v>1</v>
      </c>
      <c r="I5383" t="str">
        <f>IF(A5383=A5382,I5382&amp;CHAR(10)&amp;"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4" spans="1:9" x14ac:dyDescent="0.25">
      <c r="A5384" t="s">
        <v>9233</v>
      </c>
      <c r="B5384">
        <v>75180019</v>
      </c>
      <c r="C5384" t="s">
        <v>16</v>
      </c>
      <c r="D5384" t="str">
        <f>IF(Tabel_Forespørgsel_fra_Visma28[[#This Row],[SupProd]]=" "," "," - "&amp;Tabel_Forespørgsel_fra_Visma28[[#This Row],[SupProd]])</f>
        <v xml:space="preserve"> </v>
      </c>
      <c r="E5384" t="s">
        <v>16</v>
      </c>
      <c r="F5384" t="str">
        <f>IF(Tabel_Forespørgsel_fra_Visma28[[#This Row],[SupDescr]]=" "," "," - "&amp;Tabel_Forespørgsel_fra_Visma28[[#This Row],[SupDescr]])</f>
        <v xml:space="preserve"> </v>
      </c>
      <c r="G5384" t="s">
        <v>2430</v>
      </c>
      <c r="H5384">
        <v>1</v>
      </c>
      <c r="I5384" t="str">
        <f>IF(A5384=A5383,I5383&amp;CHAR(10)&amp;"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5" spans="1:9" x14ac:dyDescent="0.25">
      <c r="A5385" t="s">
        <v>9242</v>
      </c>
      <c r="B5385">
        <v>75180019</v>
      </c>
      <c r="C5385" t="s">
        <v>16</v>
      </c>
      <c r="D5385" t="str">
        <f>IF(Tabel_Forespørgsel_fra_Visma28[[#This Row],[SupProd]]=" "," "," - "&amp;Tabel_Forespørgsel_fra_Visma28[[#This Row],[SupProd]])</f>
        <v xml:space="preserve"> </v>
      </c>
      <c r="E5385" t="s">
        <v>16</v>
      </c>
      <c r="F5385" t="str">
        <f>IF(Tabel_Forespørgsel_fra_Visma28[[#This Row],[SupDescr]]=" "," "," - "&amp;Tabel_Forespørgsel_fra_Visma28[[#This Row],[SupDescr]])</f>
        <v xml:space="preserve"> </v>
      </c>
      <c r="G5385" t="s">
        <v>2430</v>
      </c>
      <c r="H5385">
        <v>1</v>
      </c>
      <c r="I5385" t="str">
        <f>IF(A5385=A5384,I5384&amp;CHAR(10)&amp;"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6" spans="1:9" x14ac:dyDescent="0.25">
      <c r="A5386" t="s">
        <v>8342</v>
      </c>
      <c r="B5386">
        <v>75180019</v>
      </c>
      <c r="C5386" t="s">
        <v>16</v>
      </c>
      <c r="D5386" t="str">
        <f>IF(Tabel_Forespørgsel_fra_Visma28[[#This Row],[SupProd]]=" "," "," - "&amp;Tabel_Forespørgsel_fra_Visma28[[#This Row],[SupProd]])</f>
        <v xml:space="preserve"> </v>
      </c>
      <c r="E5386" t="s">
        <v>16</v>
      </c>
      <c r="F5386" t="str">
        <f>IF(Tabel_Forespørgsel_fra_Visma28[[#This Row],[SupDescr]]=" "," "," - "&amp;Tabel_Forespørgsel_fra_Visma28[[#This Row],[SupDescr]])</f>
        <v xml:space="preserve"> </v>
      </c>
      <c r="G5386" t="s">
        <v>2430</v>
      </c>
      <c r="H5386">
        <v>1</v>
      </c>
      <c r="I5386" t="str">
        <f>IF(A5386=A5385,I5385&amp;CHAR(10)&amp;"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7" spans="1:9" x14ac:dyDescent="0.25">
      <c r="A5387" t="s">
        <v>8340</v>
      </c>
      <c r="B5387">
        <v>75180019</v>
      </c>
      <c r="C5387" t="s">
        <v>16</v>
      </c>
      <c r="D5387" t="str">
        <f>IF(Tabel_Forespørgsel_fra_Visma28[[#This Row],[SupProd]]=" "," "," - "&amp;Tabel_Forespørgsel_fra_Visma28[[#This Row],[SupProd]])</f>
        <v xml:space="preserve"> </v>
      </c>
      <c r="E5387" t="s">
        <v>16</v>
      </c>
      <c r="F5387" t="str">
        <f>IF(Tabel_Forespørgsel_fra_Visma28[[#This Row],[SupDescr]]=" "," "," - "&amp;Tabel_Forespørgsel_fra_Visma28[[#This Row],[SupDescr]])</f>
        <v xml:space="preserve"> </v>
      </c>
      <c r="G5387" t="s">
        <v>2430</v>
      </c>
      <c r="H5387">
        <v>1</v>
      </c>
      <c r="I5387" t="str">
        <f>IF(A5387=A5386,I5386&amp;CHAR(10)&amp;"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8" spans="1:9" x14ac:dyDescent="0.25">
      <c r="A5388" t="s">
        <v>9234</v>
      </c>
      <c r="B5388">
        <v>75180019</v>
      </c>
      <c r="C5388" t="s">
        <v>16</v>
      </c>
      <c r="D5388" t="str">
        <f>IF(Tabel_Forespørgsel_fra_Visma28[[#This Row],[SupProd]]=" "," "," - "&amp;Tabel_Forespørgsel_fra_Visma28[[#This Row],[SupProd]])</f>
        <v xml:space="preserve"> </v>
      </c>
      <c r="E5388" t="s">
        <v>16</v>
      </c>
      <c r="F5388" t="str">
        <f>IF(Tabel_Forespørgsel_fra_Visma28[[#This Row],[SupDescr]]=" "," "," - "&amp;Tabel_Forespørgsel_fra_Visma28[[#This Row],[SupDescr]])</f>
        <v xml:space="preserve"> </v>
      </c>
      <c r="G5388" t="s">
        <v>2430</v>
      </c>
      <c r="H5388">
        <v>1</v>
      </c>
      <c r="I5388" t="str">
        <f>IF(A5388=A5387,I5387&amp;CHAR(10)&amp;"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9" spans="1:9" x14ac:dyDescent="0.25">
      <c r="A5389" t="s">
        <v>9235</v>
      </c>
      <c r="B5389">
        <v>75180019</v>
      </c>
      <c r="C5389" t="s">
        <v>16</v>
      </c>
      <c r="D5389" t="str">
        <f>IF(Tabel_Forespørgsel_fra_Visma28[[#This Row],[SupProd]]=" "," "," - "&amp;Tabel_Forespørgsel_fra_Visma28[[#This Row],[SupProd]])</f>
        <v xml:space="preserve"> </v>
      </c>
      <c r="E5389" t="s">
        <v>16</v>
      </c>
      <c r="F5389" t="str">
        <f>IF(Tabel_Forespørgsel_fra_Visma28[[#This Row],[SupDescr]]=" "," "," - "&amp;Tabel_Forespørgsel_fra_Visma28[[#This Row],[SupDescr]])</f>
        <v xml:space="preserve"> </v>
      </c>
      <c r="G5389" t="s">
        <v>2430</v>
      </c>
      <c r="H5389">
        <v>1</v>
      </c>
      <c r="I5389" t="str">
        <f>IF(A5389=A5388,I5388&amp;CHAR(10)&amp;"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0" spans="1:9" x14ac:dyDescent="0.25">
      <c r="A5390" t="s">
        <v>8343</v>
      </c>
      <c r="B5390">
        <v>75180019</v>
      </c>
      <c r="C5390" t="s">
        <v>16</v>
      </c>
      <c r="D5390" t="str">
        <f>IF(Tabel_Forespørgsel_fra_Visma28[[#This Row],[SupProd]]=" "," "," - "&amp;Tabel_Forespørgsel_fra_Visma28[[#This Row],[SupProd]])</f>
        <v xml:space="preserve"> </v>
      </c>
      <c r="E5390" t="s">
        <v>16</v>
      </c>
      <c r="F5390" t="str">
        <f>IF(Tabel_Forespørgsel_fra_Visma28[[#This Row],[SupDescr]]=" "," "," - "&amp;Tabel_Forespørgsel_fra_Visma28[[#This Row],[SupDescr]])</f>
        <v xml:space="preserve"> </v>
      </c>
      <c r="G5390" t="s">
        <v>2430</v>
      </c>
      <c r="H5390">
        <v>1</v>
      </c>
      <c r="I5390" t="str">
        <f>IF(A5390=A5389,I5389&amp;CHAR(10)&amp;"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1" spans="1:9" x14ac:dyDescent="0.25">
      <c r="A5391" t="s">
        <v>9243</v>
      </c>
      <c r="B5391">
        <v>75180019</v>
      </c>
      <c r="C5391" t="s">
        <v>16</v>
      </c>
      <c r="D5391" t="str">
        <f>IF(Tabel_Forespørgsel_fra_Visma28[[#This Row],[SupProd]]=" "," "," - "&amp;Tabel_Forespørgsel_fra_Visma28[[#This Row],[SupProd]])</f>
        <v xml:space="preserve"> </v>
      </c>
      <c r="E5391" t="s">
        <v>16</v>
      </c>
      <c r="F5391" t="str">
        <f>IF(Tabel_Forespørgsel_fra_Visma28[[#This Row],[SupDescr]]=" "," "," - "&amp;Tabel_Forespørgsel_fra_Visma28[[#This Row],[SupDescr]])</f>
        <v xml:space="preserve"> </v>
      </c>
      <c r="G5391" t="s">
        <v>2430</v>
      </c>
      <c r="H5391">
        <v>1</v>
      </c>
      <c r="I5391" t="str">
        <f>IF(A5391=A5390,I5390&amp;CHAR(10)&amp;"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2" spans="1:9" x14ac:dyDescent="0.25">
      <c r="A5392" t="s">
        <v>9236</v>
      </c>
      <c r="B5392">
        <v>75180019</v>
      </c>
      <c r="C5392" t="s">
        <v>16</v>
      </c>
      <c r="D5392" t="str">
        <f>IF(Tabel_Forespørgsel_fra_Visma28[[#This Row],[SupProd]]=" "," "," - "&amp;Tabel_Forespørgsel_fra_Visma28[[#This Row],[SupProd]])</f>
        <v xml:space="preserve"> </v>
      </c>
      <c r="E5392" t="s">
        <v>16</v>
      </c>
      <c r="F5392" t="str">
        <f>IF(Tabel_Forespørgsel_fra_Visma28[[#This Row],[SupDescr]]=" "," "," - "&amp;Tabel_Forespørgsel_fra_Visma28[[#This Row],[SupDescr]])</f>
        <v xml:space="preserve"> </v>
      </c>
      <c r="G5392" t="s">
        <v>2430</v>
      </c>
      <c r="H5392">
        <v>1</v>
      </c>
      <c r="I5392" t="str">
        <f>IF(A5392=A5391,I5391&amp;CHAR(10)&amp;"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3" spans="1:9" x14ac:dyDescent="0.25">
      <c r="A5393" t="s">
        <v>9244</v>
      </c>
      <c r="B5393">
        <v>75180019</v>
      </c>
      <c r="C5393" t="s">
        <v>16</v>
      </c>
      <c r="D5393" t="str">
        <f>IF(Tabel_Forespørgsel_fra_Visma28[[#This Row],[SupProd]]=" "," "," - "&amp;Tabel_Forespørgsel_fra_Visma28[[#This Row],[SupProd]])</f>
        <v xml:space="preserve"> </v>
      </c>
      <c r="E5393" t="s">
        <v>16</v>
      </c>
      <c r="F5393" t="str">
        <f>IF(Tabel_Forespørgsel_fra_Visma28[[#This Row],[SupDescr]]=" "," "," - "&amp;Tabel_Forespørgsel_fra_Visma28[[#This Row],[SupDescr]])</f>
        <v xml:space="preserve"> </v>
      </c>
      <c r="G5393" t="s">
        <v>2430</v>
      </c>
      <c r="H5393">
        <v>1</v>
      </c>
      <c r="I5393" t="str">
        <f>IF(A5393=A5392,I5392&amp;CHAR(10)&amp;"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4" spans="1:9" x14ac:dyDescent="0.25">
      <c r="A5394" t="s">
        <v>9245</v>
      </c>
      <c r="B5394">
        <v>75180019</v>
      </c>
      <c r="C5394" t="s">
        <v>16</v>
      </c>
      <c r="D5394" t="str">
        <f>IF(Tabel_Forespørgsel_fra_Visma28[[#This Row],[SupProd]]=" "," "," - "&amp;Tabel_Forespørgsel_fra_Visma28[[#This Row],[SupProd]])</f>
        <v xml:space="preserve"> </v>
      </c>
      <c r="E5394" t="s">
        <v>16</v>
      </c>
      <c r="F5394" t="str">
        <f>IF(Tabel_Forespørgsel_fra_Visma28[[#This Row],[SupDescr]]=" "," "," - "&amp;Tabel_Forespørgsel_fra_Visma28[[#This Row],[SupDescr]])</f>
        <v xml:space="preserve"> </v>
      </c>
      <c r="G5394" t="s">
        <v>2430</v>
      </c>
      <c r="H5394">
        <v>1</v>
      </c>
      <c r="I5394" t="str">
        <f>IF(A5394=A5393,I5393&amp;CHAR(10)&amp;"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5" spans="1:9" x14ac:dyDescent="0.25">
      <c r="A5395" t="s">
        <v>9246</v>
      </c>
      <c r="B5395">
        <v>75180019</v>
      </c>
      <c r="C5395" t="s">
        <v>16</v>
      </c>
      <c r="D5395" t="str">
        <f>IF(Tabel_Forespørgsel_fra_Visma28[[#This Row],[SupProd]]=" "," "," - "&amp;Tabel_Forespørgsel_fra_Visma28[[#This Row],[SupProd]])</f>
        <v xml:space="preserve"> </v>
      </c>
      <c r="E5395" t="s">
        <v>16</v>
      </c>
      <c r="F5395" t="str">
        <f>IF(Tabel_Forespørgsel_fra_Visma28[[#This Row],[SupDescr]]=" "," "," - "&amp;Tabel_Forespørgsel_fra_Visma28[[#This Row],[SupDescr]])</f>
        <v xml:space="preserve"> </v>
      </c>
      <c r="G5395" t="s">
        <v>2430</v>
      </c>
      <c r="H5395">
        <v>1</v>
      </c>
      <c r="I5395" t="str">
        <f>IF(A5395=A5394,I5394&amp;CHAR(10)&amp;"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6" spans="1:9" x14ac:dyDescent="0.25">
      <c r="A5396" t="s">
        <v>9171</v>
      </c>
      <c r="B5396">
        <v>75180019</v>
      </c>
      <c r="C5396" t="s">
        <v>16</v>
      </c>
      <c r="D5396" t="str">
        <f>IF(Tabel_Forespørgsel_fra_Visma28[[#This Row],[SupProd]]=" "," "," - "&amp;Tabel_Forespørgsel_fra_Visma28[[#This Row],[SupProd]])</f>
        <v xml:space="preserve"> </v>
      </c>
      <c r="E5396" t="s">
        <v>16</v>
      </c>
      <c r="F5396" t="str">
        <f>IF(Tabel_Forespørgsel_fra_Visma28[[#This Row],[SupDescr]]=" "," "," - "&amp;Tabel_Forespørgsel_fra_Visma28[[#This Row],[SupDescr]])</f>
        <v xml:space="preserve"> </v>
      </c>
      <c r="G5396" t="s">
        <v>2430</v>
      </c>
      <c r="H5396">
        <v>1</v>
      </c>
      <c r="I5396" t="str">
        <f>IF(A5396=A5395,I5395&amp;CHAR(10)&amp;"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7" spans="1:9" x14ac:dyDescent="0.25">
      <c r="A5397" t="s">
        <v>9177</v>
      </c>
      <c r="B5397">
        <v>75180019</v>
      </c>
      <c r="C5397" t="s">
        <v>16</v>
      </c>
      <c r="D5397" t="str">
        <f>IF(Tabel_Forespørgsel_fra_Visma28[[#This Row],[SupProd]]=" "," "," - "&amp;Tabel_Forespørgsel_fra_Visma28[[#This Row],[SupProd]])</f>
        <v xml:space="preserve"> </v>
      </c>
      <c r="E5397" t="s">
        <v>16</v>
      </c>
      <c r="F5397" t="str">
        <f>IF(Tabel_Forespørgsel_fra_Visma28[[#This Row],[SupDescr]]=" "," "," - "&amp;Tabel_Forespørgsel_fra_Visma28[[#This Row],[SupDescr]])</f>
        <v xml:space="preserve"> </v>
      </c>
      <c r="G5397" t="s">
        <v>2430</v>
      </c>
      <c r="H5397">
        <v>1</v>
      </c>
      <c r="I5397" t="str">
        <f>IF(A5397=A5396,I5396&amp;CHAR(10)&amp;"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8" spans="1:9" x14ac:dyDescent="0.25">
      <c r="A5398" t="s">
        <v>9178</v>
      </c>
      <c r="B5398">
        <v>75180019</v>
      </c>
      <c r="C5398" t="s">
        <v>16</v>
      </c>
      <c r="D5398" t="str">
        <f>IF(Tabel_Forespørgsel_fra_Visma28[[#This Row],[SupProd]]=" "," "," - "&amp;Tabel_Forespørgsel_fra_Visma28[[#This Row],[SupProd]])</f>
        <v xml:space="preserve"> </v>
      </c>
      <c r="E5398" t="s">
        <v>16</v>
      </c>
      <c r="F5398" t="str">
        <f>IF(Tabel_Forespørgsel_fra_Visma28[[#This Row],[SupDescr]]=" "," "," - "&amp;Tabel_Forespørgsel_fra_Visma28[[#This Row],[SupDescr]])</f>
        <v xml:space="preserve"> </v>
      </c>
      <c r="G5398" t="s">
        <v>2430</v>
      </c>
      <c r="H5398">
        <v>1</v>
      </c>
      <c r="I5398" t="str">
        <f>IF(A5398=A5397,I5397&amp;CHAR(10)&amp;"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9" spans="1:9" x14ac:dyDescent="0.25">
      <c r="A5399" t="s">
        <v>9179</v>
      </c>
      <c r="B5399">
        <v>75180019</v>
      </c>
      <c r="C5399" t="s">
        <v>16</v>
      </c>
      <c r="D5399" t="str">
        <f>IF(Tabel_Forespørgsel_fra_Visma28[[#This Row],[SupProd]]=" "," "," - "&amp;Tabel_Forespørgsel_fra_Visma28[[#This Row],[SupProd]])</f>
        <v xml:space="preserve"> </v>
      </c>
      <c r="E5399" t="s">
        <v>16</v>
      </c>
      <c r="F5399" t="str">
        <f>IF(Tabel_Forespørgsel_fra_Visma28[[#This Row],[SupDescr]]=" "," "," - "&amp;Tabel_Forespørgsel_fra_Visma28[[#This Row],[SupDescr]])</f>
        <v xml:space="preserve"> </v>
      </c>
      <c r="G5399" t="s">
        <v>2430</v>
      </c>
      <c r="H5399">
        <v>1</v>
      </c>
      <c r="I5399" t="str">
        <f>IF(A5399=A5398,I5398&amp;CHAR(10)&amp;"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0" spans="1:9" x14ac:dyDescent="0.25">
      <c r="A5400" t="s">
        <v>9180</v>
      </c>
      <c r="B5400">
        <v>75180019</v>
      </c>
      <c r="C5400" t="s">
        <v>16</v>
      </c>
      <c r="D5400" t="str">
        <f>IF(Tabel_Forespørgsel_fra_Visma28[[#This Row],[SupProd]]=" "," "," - "&amp;Tabel_Forespørgsel_fra_Visma28[[#This Row],[SupProd]])</f>
        <v xml:space="preserve"> </v>
      </c>
      <c r="E5400" t="s">
        <v>16</v>
      </c>
      <c r="F5400" t="str">
        <f>IF(Tabel_Forespørgsel_fra_Visma28[[#This Row],[SupDescr]]=" "," "," - "&amp;Tabel_Forespørgsel_fra_Visma28[[#This Row],[SupDescr]])</f>
        <v xml:space="preserve"> </v>
      </c>
      <c r="G5400" t="s">
        <v>2430</v>
      </c>
      <c r="H5400">
        <v>1</v>
      </c>
      <c r="I5400" t="str">
        <f>IF(A5400=A5399,I5399&amp;CHAR(10)&amp;"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1" spans="1:9" x14ac:dyDescent="0.25">
      <c r="A5401" t="s">
        <v>9183</v>
      </c>
      <c r="B5401">
        <v>75180019</v>
      </c>
      <c r="C5401" t="s">
        <v>16</v>
      </c>
      <c r="D5401" t="str">
        <f>IF(Tabel_Forespørgsel_fra_Visma28[[#This Row],[SupProd]]=" "," "," - "&amp;Tabel_Forespørgsel_fra_Visma28[[#This Row],[SupProd]])</f>
        <v xml:space="preserve"> </v>
      </c>
      <c r="E5401" t="s">
        <v>16</v>
      </c>
      <c r="F5401" t="str">
        <f>IF(Tabel_Forespørgsel_fra_Visma28[[#This Row],[SupDescr]]=" "," "," - "&amp;Tabel_Forespørgsel_fra_Visma28[[#This Row],[SupDescr]])</f>
        <v xml:space="preserve"> </v>
      </c>
      <c r="G5401" t="s">
        <v>2430</v>
      </c>
      <c r="H5401">
        <v>1</v>
      </c>
      <c r="I5401" t="str">
        <f>IF(A5401=A5400,I5400&amp;CHAR(10)&amp;"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2" spans="1:9" x14ac:dyDescent="0.25">
      <c r="A5402" t="s">
        <v>9181</v>
      </c>
      <c r="B5402">
        <v>75180019</v>
      </c>
      <c r="C5402" t="s">
        <v>16</v>
      </c>
      <c r="D5402" t="str">
        <f>IF(Tabel_Forespørgsel_fra_Visma28[[#This Row],[SupProd]]=" "," "," - "&amp;Tabel_Forespørgsel_fra_Visma28[[#This Row],[SupProd]])</f>
        <v xml:space="preserve"> </v>
      </c>
      <c r="E5402" t="s">
        <v>16</v>
      </c>
      <c r="F5402" t="str">
        <f>IF(Tabel_Forespørgsel_fra_Visma28[[#This Row],[SupDescr]]=" "," "," - "&amp;Tabel_Forespørgsel_fra_Visma28[[#This Row],[SupDescr]])</f>
        <v xml:space="preserve"> </v>
      </c>
      <c r="G5402" t="s">
        <v>2430</v>
      </c>
      <c r="H5402">
        <v>1</v>
      </c>
      <c r="I5402" t="str">
        <f>IF(A5402=A5401,I5401&amp;CHAR(10)&amp;"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3" spans="1:9" x14ac:dyDescent="0.25">
      <c r="A5403" t="s">
        <v>9172</v>
      </c>
      <c r="B5403">
        <v>75180019</v>
      </c>
      <c r="C5403" t="s">
        <v>16</v>
      </c>
      <c r="D5403" t="str">
        <f>IF(Tabel_Forespørgsel_fra_Visma28[[#This Row],[SupProd]]=" "," "," - "&amp;Tabel_Forespørgsel_fra_Visma28[[#This Row],[SupProd]])</f>
        <v xml:space="preserve"> </v>
      </c>
      <c r="E5403" t="s">
        <v>16</v>
      </c>
      <c r="F5403" t="str">
        <f>IF(Tabel_Forespørgsel_fra_Visma28[[#This Row],[SupDescr]]=" "," "," - "&amp;Tabel_Forespørgsel_fra_Visma28[[#This Row],[SupDescr]])</f>
        <v xml:space="preserve"> </v>
      </c>
      <c r="G5403" t="s">
        <v>2430</v>
      </c>
      <c r="H5403">
        <v>1</v>
      </c>
      <c r="I5403" t="str">
        <f>IF(A5403=A5402,I5402&amp;CHAR(10)&amp;"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4" spans="1:9" x14ac:dyDescent="0.25">
      <c r="A5404" t="s">
        <v>9173</v>
      </c>
      <c r="B5404">
        <v>75180019</v>
      </c>
      <c r="C5404" t="s">
        <v>16</v>
      </c>
      <c r="D5404" t="str">
        <f>IF(Tabel_Forespørgsel_fra_Visma28[[#This Row],[SupProd]]=" "," "," - "&amp;Tabel_Forespørgsel_fra_Visma28[[#This Row],[SupProd]])</f>
        <v xml:space="preserve"> </v>
      </c>
      <c r="E5404" t="s">
        <v>16</v>
      </c>
      <c r="F5404" t="str">
        <f>IF(Tabel_Forespørgsel_fra_Visma28[[#This Row],[SupDescr]]=" "," "," - "&amp;Tabel_Forespørgsel_fra_Visma28[[#This Row],[SupDescr]])</f>
        <v xml:space="preserve"> </v>
      </c>
      <c r="G5404" t="s">
        <v>2430</v>
      </c>
      <c r="H5404">
        <v>1</v>
      </c>
      <c r="I5404" t="str">
        <f>IF(A5404=A5403,I5403&amp;CHAR(10)&amp;"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5" spans="1:9" x14ac:dyDescent="0.25">
      <c r="A5405" t="s">
        <v>9189</v>
      </c>
      <c r="B5405">
        <v>75180019</v>
      </c>
      <c r="C5405" t="s">
        <v>16</v>
      </c>
      <c r="D5405" t="str">
        <f>IF(Tabel_Forespørgsel_fra_Visma28[[#This Row],[SupProd]]=" "," "," - "&amp;Tabel_Forespørgsel_fra_Visma28[[#This Row],[SupProd]])</f>
        <v xml:space="preserve"> </v>
      </c>
      <c r="E5405" t="s">
        <v>16</v>
      </c>
      <c r="F5405" t="str">
        <f>IF(Tabel_Forespørgsel_fra_Visma28[[#This Row],[SupDescr]]=" "," "," - "&amp;Tabel_Forespørgsel_fra_Visma28[[#This Row],[SupDescr]])</f>
        <v xml:space="preserve"> </v>
      </c>
      <c r="G5405" t="s">
        <v>2430</v>
      </c>
      <c r="H5405">
        <v>1</v>
      </c>
      <c r="I5405" t="str">
        <f>IF(A5405=A5404,I5404&amp;CHAR(10)&amp;"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6" spans="1:9" x14ac:dyDescent="0.25">
      <c r="A5406" t="s">
        <v>9184</v>
      </c>
      <c r="B5406">
        <v>75180019</v>
      </c>
      <c r="C5406" t="s">
        <v>16</v>
      </c>
      <c r="D5406" t="str">
        <f>IF(Tabel_Forespørgsel_fra_Visma28[[#This Row],[SupProd]]=" "," "," - "&amp;Tabel_Forespørgsel_fra_Visma28[[#This Row],[SupProd]])</f>
        <v xml:space="preserve"> </v>
      </c>
      <c r="E5406" t="s">
        <v>16</v>
      </c>
      <c r="F5406" t="str">
        <f>IF(Tabel_Forespørgsel_fra_Visma28[[#This Row],[SupDescr]]=" "," "," - "&amp;Tabel_Forespørgsel_fra_Visma28[[#This Row],[SupDescr]])</f>
        <v xml:space="preserve"> </v>
      </c>
      <c r="G5406" t="s">
        <v>2430</v>
      </c>
      <c r="H5406">
        <v>1</v>
      </c>
      <c r="I5406" t="str">
        <f>IF(A5406=A5405,I5405&amp;CHAR(10)&amp;"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7" spans="1:9" x14ac:dyDescent="0.25">
      <c r="A5407" t="s">
        <v>9182</v>
      </c>
      <c r="B5407">
        <v>75180019</v>
      </c>
      <c r="C5407" t="s">
        <v>16</v>
      </c>
      <c r="D5407" t="str">
        <f>IF(Tabel_Forespørgsel_fra_Visma28[[#This Row],[SupProd]]=" "," "," - "&amp;Tabel_Forespørgsel_fra_Visma28[[#This Row],[SupProd]])</f>
        <v xml:space="preserve"> </v>
      </c>
      <c r="E5407" t="s">
        <v>16</v>
      </c>
      <c r="F5407" t="str">
        <f>IF(Tabel_Forespørgsel_fra_Visma28[[#This Row],[SupDescr]]=" "," "," - "&amp;Tabel_Forespørgsel_fra_Visma28[[#This Row],[SupDescr]])</f>
        <v xml:space="preserve"> </v>
      </c>
      <c r="G5407" t="s">
        <v>2430</v>
      </c>
      <c r="H5407">
        <v>1</v>
      </c>
      <c r="I5407" t="str">
        <f>IF(A5407=A5406,I5406&amp;CHAR(10)&amp;"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8" spans="1:9" x14ac:dyDescent="0.25">
      <c r="A5408" t="s">
        <v>9185</v>
      </c>
      <c r="B5408">
        <v>75180019</v>
      </c>
      <c r="C5408" t="s">
        <v>16</v>
      </c>
      <c r="D5408" t="str">
        <f>IF(Tabel_Forespørgsel_fra_Visma28[[#This Row],[SupProd]]=" "," "," - "&amp;Tabel_Forespørgsel_fra_Visma28[[#This Row],[SupProd]])</f>
        <v xml:space="preserve"> </v>
      </c>
      <c r="E5408" t="s">
        <v>16</v>
      </c>
      <c r="F5408" t="str">
        <f>IF(Tabel_Forespørgsel_fra_Visma28[[#This Row],[SupDescr]]=" "," "," - "&amp;Tabel_Forespørgsel_fra_Visma28[[#This Row],[SupDescr]])</f>
        <v xml:space="preserve"> </v>
      </c>
      <c r="G5408" t="s">
        <v>2430</v>
      </c>
      <c r="H5408">
        <v>1</v>
      </c>
      <c r="I5408" t="str">
        <f>IF(A5408=A5407,I5407&amp;CHAR(10)&amp;"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9" spans="1:9" x14ac:dyDescent="0.25">
      <c r="A5409" t="s">
        <v>9186</v>
      </c>
      <c r="B5409">
        <v>75180019</v>
      </c>
      <c r="C5409" t="s">
        <v>16</v>
      </c>
      <c r="D5409" t="str">
        <f>IF(Tabel_Forespørgsel_fra_Visma28[[#This Row],[SupProd]]=" "," "," - "&amp;Tabel_Forespørgsel_fra_Visma28[[#This Row],[SupProd]])</f>
        <v xml:space="preserve"> </v>
      </c>
      <c r="E5409" t="s">
        <v>16</v>
      </c>
      <c r="F5409" t="str">
        <f>IF(Tabel_Forespørgsel_fra_Visma28[[#This Row],[SupDescr]]=" "," "," - "&amp;Tabel_Forespørgsel_fra_Visma28[[#This Row],[SupDescr]])</f>
        <v xml:space="preserve"> </v>
      </c>
      <c r="G5409" t="s">
        <v>2430</v>
      </c>
      <c r="H5409">
        <v>1</v>
      </c>
      <c r="I5409" t="str">
        <f>IF(A5409=A5408,I5408&amp;CHAR(10)&amp;"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0" spans="1:9" x14ac:dyDescent="0.25">
      <c r="A5410" t="s">
        <v>9187</v>
      </c>
      <c r="B5410">
        <v>75180019</v>
      </c>
      <c r="C5410" t="s">
        <v>16</v>
      </c>
      <c r="D5410" t="str">
        <f>IF(Tabel_Forespørgsel_fra_Visma28[[#This Row],[SupProd]]=" "," "," - "&amp;Tabel_Forespørgsel_fra_Visma28[[#This Row],[SupProd]])</f>
        <v xml:space="preserve"> </v>
      </c>
      <c r="E5410" t="s">
        <v>16</v>
      </c>
      <c r="F5410" t="str">
        <f>IF(Tabel_Forespørgsel_fra_Visma28[[#This Row],[SupDescr]]=" "," "," - "&amp;Tabel_Forespørgsel_fra_Visma28[[#This Row],[SupDescr]])</f>
        <v xml:space="preserve"> </v>
      </c>
      <c r="G5410" t="s">
        <v>2430</v>
      </c>
      <c r="H5410">
        <v>1</v>
      </c>
      <c r="I5410" t="str">
        <f>IF(A5410=A5409,I5409&amp;CHAR(10)&amp;"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1" spans="1:9" x14ac:dyDescent="0.25">
      <c r="A5411" t="s">
        <v>9211</v>
      </c>
      <c r="B5411">
        <v>75180019</v>
      </c>
      <c r="C5411" t="s">
        <v>16</v>
      </c>
      <c r="D5411" t="str">
        <f>IF(Tabel_Forespørgsel_fra_Visma28[[#This Row],[SupProd]]=" "," "," - "&amp;Tabel_Forespørgsel_fra_Visma28[[#This Row],[SupProd]])</f>
        <v xml:space="preserve"> </v>
      </c>
      <c r="E5411" t="s">
        <v>16</v>
      </c>
      <c r="F5411" t="str">
        <f>IF(Tabel_Forespørgsel_fra_Visma28[[#This Row],[SupDescr]]=" "," "," - "&amp;Tabel_Forespørgsel_fra_Visma28[[#This Row],[SupDescr]])</f>
        <v xml:space="preserve"> </v>
      </c>
      <c r="G5411" t="s">
        <v>2430</v>
      </c>
      <c r="H5411">
        <v>1</v>
      </c>
      <c r="I5411" t="str">
        <f>IF(A5411=A5410,I5410&amp;CHAR(10)&amp;"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2" spans="1:9" x14ac:dyDescent="0.25">
      <c r="A5412" t="s">
        <v>9212</v>
      </c>
      <c r="B5412">
        <v>75180019</v>
      </c>
      <c r="C5412" t="s">
        <v>16</v>
      </c>
      <c r="D5412" t="str">
        <f>IF(Tabel_Forespørgsel_fra_Visma28[[#This Row],[SupProd]]=" "," "," - "&amp;Tabel_Forespørgsel_fra_Visma28[[#This Row],[SupProd]])</f>
        <v xml:space="preserve"> </v>
      </c>
      <c r="E5412" t="s">
        <v>16</v>
      </c>
      <c r="F5412" t="str">
        <f>IF(Tabel_Forespørgsel_fra_Visma28[[#This Row],[SupDescr]]=" "," "," - "&amp;Tabel_Forespørgsel_fra_Visma28[[#This Row],[SupDescr]])</f>
        <v xml:space="preserve"> </v>
      </c>
      <c r="G5412" t="s">
        <v>2430</v>
      </c>
      <c r="H5412">
        <v>1</v>
      </c>
      <c r="I5412" t="str">
        <f>IF(A5412=A5411,I5411&amp;CHAR(10)&amp;"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3" spans="1:9" x14ac:dyDescent="0.25">
      <c r="A5413" t="s">
        <v>9214</v>
      </c>
      <c r="B5413">
        <v>75180019</v>
      </c>
      <c r="C5413" t="s">
        <v>16</v>
      </c>
      <c r="D5413" t="str">
        <f>IF(Tabel_Forespørgsel_fra_Visma28[[#This Row],[SupProd]]=" "," "," - "&amp;Tabel_Forespørgsel_fra_Visma28[[#This Row],[SupProd]])</f>
        <v xml:space="preserve"> </v>
      </c>
      <c r="E5413" t="s">
        <v>16</v>
      </c>
      <c r="F5413" t="str">
        <f>IF(Tabel_Forespørgsel_fra_Visma28[[#This Row],[SupDescr]]=" "," "," - "&amp;Tabel_Forespørgsel_fra_Visma28[[#This Row],[SupDescr]])</f>
        <v xml:space="preserve"> </v>
      </c>
      <c r="G5413" t="s">
        <v>2430</v>
      </c>
      <c r="H5413">
        <v>1</v>
      </c>
      <c r="I5413" t="str">
        <f>IF(A5413=A5412,I5412&amp;CHAR(10)&amp;"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4" spans="1:9" x14ac:dyDescent="0.25">
      <c r="A5414" t="s">
        <v>9215</v>
      </c>
      <c r="B5414">
        <v>75180019</v>
      </c>
      <c r="C5414" t="s">
        <v>16</v>
      </c>
      <c r="D5414" t="str">
        <f>IF(Tabel_Forespørgsel_fra_Visma28[[#This Row],[SupProd]]=" "," "," - "&amp;Tabel_Forespørgsel_fra_Visma28[[#This Row],[SupProd]])</f>
        <v xml:space="preserve"> </v>
      </c>
      <c r="E5414" t="s">
        <v>16</v>
      </c>
      <c r="F5414" t="str">
        <f>IF(Tabel_Forespørgsel_fra_Visma28[[#This Row],[SupDescr]]=" "," "," - "&amp;Tabel_Forespørgsel_fra_Visma28[[#This Row],[SupDescr]])</f>
        <v xml:space="preserve"> </v>
      </c>
      <c r="G5414" t="s">
        <v>2430</v>
      </c>
      <c r="H5414">
        <v>1</v>
      </c>
      <c r="I5414" t="str">
        <f>IF(A5414=A5413,I5413&amp;CHAR(10)&amp;"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5" spans="1:9" x14ac:dyDescent="0.25">
      <c r="A5415" t="s">
        <v>9174</v>
      </c>
      <c r="B5415">
        <v>75180019</v>
      </c>
      <c r="C5415" t="s">
        <v>16</v>
      </c>
      <c r="D5415" t="str">
        <f>IF(Tabel_Forespørgsel_fra_Visma28[[#This Row],[SupProd]]=" "," "," - "&amp;Tabel_Forespørgsel_fra_Visma28[[#This Row],[SupProd]])</f>
        <v xml:space="preserve"> </v>
      </c>
      <c r="E5415" t="s">
        <v>16</v>
      </c>
      <c r="F5415" t="str">
        <f>IF(Tabel_Forespørgsel_fra_Visma28[[#This Row],[SupDescr]]=" "," "," - "&amp;Tabel_Forespørgsel_fra_Visma28[[#This Row],[SupDescr]])</f>
        <v xml:space="preserve"> </v>
      </c>
      <c r="G5415" t="s">
        <v>2430</v>
      </c>
      <c r="H5415">
        <v>1</v>
      </c>
      <c r="I5415" t="str">
        <f>IF(A5415=A5414,I5414&amp;CHAR(10)&amp;"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6" spans="1:9" x14ac:dyDescent="0.25">
      <c r="A5416" t="s">
        <v>9247</v>
      </c>
      <c r="B5416">
        <v>75180019</v>
      </c>
      <c r="C5416" t="s">
        <v>16</v>
      </c>
      <c r="D5416" t="str">
        <f>IF(Tabel_Forespørgsel_fra_Visma28[[#This Row],[SupProd]]=" "," "," - "&amp;Tabel_Forespørgsel_fra_Visma28[[#This Row],[SupProd]])</f>
        <v xml:space="preserve"> </v>
      </c>
      <c r="E5416" t="s">
        <v>16</v>
      </c>
      <c r="F5416" t="str">
        <f>IF(Tabel_Forespørgsel_fra_Visma28[[#This Row],[SupDescr]]=" "," "," - "&amp;Tabel_Forespørgsel_fra_Visma28[[#This Row],[SupDescr]])</f>
        <v xml:space="preserve"> </v>
      </c>
      <c r="G5416" t="s">
        <v>2430</v>
      </c>
      <c r="H5416">
        <v>1</v>
      </c>
      <c r="I5416" t="str">
        <f>IF(A5416=A5415,I5415&amp;CHAR(10)&amp;"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7" spans="1:9" x14ac:dyDescent="0.25">
      <c r="A5417" t="s">
        <v>9216</v>
      </c>
      <c r="B5417">
        <v>75180019</v>
      </c>
      <c r="C5417" t="s">
        <v>16</v>
      </c>
      <c r="D5417" t="str">
        <f>IF(Tabel_Forespørgsel_fra_Visma28[[#This Row],[SupProd]]=" "," "," - "&amp;Tabel_Forespørgsel_fra_Visma28[[#This Row],[SupProd]])</f>
        <v xml:space="preserve"> </v>
      </c>
      <c r="E5417" t="s">
        <v>16</v>
      </c>
      <c r="F5417" t="str">
        <f>IF(Tabel_Forespørgsel_fra_Visma28[[#This Row],[SupDescr]]=" "," "," - "&amp;Tabel_Forespørgsel_fra_Visma28[[#This Row],[SupDescr]])</f>
        <v xml:space="preserve"> </v>
      </c>
      <c r="G5417" t="s">
        <v>2430</v>
      </c>
      <c r="H5417">
        <v>1</v>
      </c>
      <c r="I5417" t="str">
        <f>IF(A5417=A5416,I5416&amp;CHAR(10)&amp;"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8" spans="1:9" x14ac:dyDescent="0.25">
      <c r="A5418" t="s">
        <v>9218</v>
      </c>
      <c r="B5418">
        <v>75180019</v>
      </c>
      <c r="C5418" t="s">
        <v>16</v>
      </c>
      <c r="D5418" t="str">
        <f>IF(Tabel_Forespørgsel_fra_Visma28[[#This Row],[SupProd]]=" "," "," - "&amp;Tabel_Forespørgsel_fra_Visma28[[#This Row],[SupProd]])</f>
        <v xml:space="preserve"> </v>
      </c>
      <c r="E5418" t="s">
        <v>16</v>
      </c>
      <c r="F5418" t="str">
        <f>IF(Tabel_Forespørgsel_fra_Visma28[[#This Row],[SupDescr]]=" "," "," - "&amp;Tabel_Forespørgsel_fra_Visma28[[#This Row],[SupDescr]])</f>
        <v xml:space="preserve"> </v>
      </c>
      <c r="G5418" t="s">
        <v>2430</v>
      </c>
      <c r="H5418">
        <v>1</v>
      </c>
      <c r="I5418" t="str">
        <f>IF(A5418=A5417,I5417&amp;CHAR(10)&amp;"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9" spans="1:9" x14ac:dyDescent="0.25">
      <c r="A5419" t="s">
        <v>9175</v>
      </c>
      <c r="B5419">
        <v>75180019</v>
      </c>
      <c r="C5419" t="s">
        <v>16</v>
      </c>
      <c r="D5419" t="str">
        <f>IF(Tabel_Forespørgsel_fra_Visma28[[#This Row],[SupProd]]=" "," "," - "&amp;Tabel_Forespørgsel_fra_Visma28[[#This Row],[SupProd]])</f>
        <v xml:space="preserve"> </v>
      </c>
      <c r="E5419" t="s">
        <v>16</v>
      </c>
      <c r="F5419" t="str">
        <f>IF(Tabel_Forespørgsel_fra_Visma28[[#This Row],[SupDescr]]=" "," "," - "&amp;Tabel_Forespørgsel_fra_Visma28[[#This Row],[SupDescr]])</f>
        <v xml:space="preserve"> </v>
      </c>
      <c r="G5419" t="s">
        <v>2430</v>
      </c>
      <c r="H5419">
        <v>1</v>
      </c>
      <c r="I5419" t="str">
        <f>IF(A5419=A5418,I5418&amp;CHAR(10)&amp;"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0" spans="1:9" x14ac:dyDescent="0.25">
      <c r="A5420" t="s">
        <v>9176</v>
      </c>
      <c r="B5420">
        <v>75180019</v>
      </c>
      <c r="C5420" t="s">
        <v>16</v>
      </c>
      <c r="D5420" t="str">
        <f>IF(Tabel_Forespørgsel_fra_Visma28[[#This Row],[SupProd]]=" "," "," - "&amp;Tabel_Forespørgsel_fra_Visma28[[#This Row],[SupProd]])</f>
        <v xml:space="preserve"> </v>
      </c>
      <c r="E5420" t="s">
        <v>16</v>
      </c>
      <c r="F5420" t="str">
        <f>IF(Tabel_Forespørgsel_fra_Visma28[[#This Row],[SupDescr]]=" "," "," - "&amp;Tabel_Forespørgsel_fra_Visma28[[#This Row],[SupDescr]])</f>
        <v xml:space="preserve"> </v>
      </c>
      <c r="G5420" t="s">
        <v>2430</v>
      </c>
      <c r="H5420">
        <v>1</v>
      </c>
      <c r="I5420" t="str">
        <f>IF(A5420=A5419,I5419&amp;CHAR(10)&amp;"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1" spans="1:9" x14ac:dyDescent="0.25">
      <c r="A5421" t="s">
        <v>9188</v>
      </c>
      <c r="B5421">
        <v>75180019</v>
      </c>
      <c r="C5421" t="s">
        <v>16</v>
      </c>
      <c r="D5421" t="str">
        <f>IF(Tabel_Forespørgsel_fra_Visma28[[#This Row],[SupProd]]=" "," "," - "&amp;Tabel_Forespørgsel_fra_Visma28[[#This Row],[SupProd]])</f>
        <v xml:space="preserve"> </v>
      </c>
      <c r="E5421" t="s">
        <v>16</v>
      </c>
      <c r="F5421" t="str">
        <f>IF(Tabel_Forespørgsel_fra_Visma28[[#This Row],[SupDescr]]=" "," "," - "&amp;Tabel_Forespørgsel_fra_Visma28[[#This Row],[SupDescr]])</f>
        <v xml:space="preserve"> </v>
      </c>
      <c r="G5421" t="s">
        <v>2430</v>
      </c>
      <c r="H5421">
        <v>1</v>
      </c>
      <c r="I5421" t="str">
        <f>IF(A5421=A5420,I5420&amp;CHAR(10)&amp;"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2" spans="1:9" x14ac:dyDescent="0.25">
      <c r="A5422" t="s">
        <v>9248</v>
      </c>
      <c r="B5422">
        <v>75180019</v>
      </c>
      <c r="C5422" t="s">
        <v>16</v>
      </c>
      <c r="D5422" t="str">
        <f>IF(Tabel_Forespørgsel_fra_Visma28[[#This Row],[SupProd]]=" "," "," - "&amp;Tabel_Forespørgsel_fra_Visma28[[#This Row],[SupProd]])</f>
        <v xml:space="preserve"> </v>
      </c>
      <c r="E5422" t="s">
        <v>16</v>
      </c>
      <c r="F5422" t="str">
        <f>IF(Tabel_Forespørgsel_fra_Visma28[[#This Row],[SupDescr]]=" "," "," - "&amp;Tabel_Forespørgsel_fra_Visma28[[#This Row],[SupDescr]])</f>
        <v xml:space="preserve"> </v>
      </c>
      <c r="G5422" t="s">
        <v>2430</v>
      </c>
      <c r="H5422">
        <v>1</v>
      </c>
      <c r="I5422" t="str">
        <f>IF(A5422=A5421,I5421&amp;CHAR(10)&amp;"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3" spans="1:9" x14ac:dyDescent="0.25">
      <c r="A5423" t="s">
        <v>9195</v>
      </c>
      <c r="B5423">
        <v>75180019</v>
      </c>
      <c r="C5423" t="s">
        <v>16</v>
      </c>
      <c r="D5423" t="str">
        <f>IF(Tabel_Forespørgsel_fra_Visma28[[#This Row],[SupProd]]=" "," "," - "&amp;Tabel_Forespørgsel_fra_Visma28[[#This Row],[SupProd]])</f>
        <v xml:space="preserve"> </v>
      </c>
      <c r="E5423" t="s">
        <v>16</v>
      </c>
      <c r="F5423" t="str">
        <f>IF(Tabel_Forespørgsel_fra_Visma28[[#This Row],[SupDescr]]=" "," "," - "&amp;Tabel_Forespørgsel_fra_Visma28[[#This Row],[SupDescr]])</f>
        <v xml:space="preserve"> </v>
      </c>
      <c r="G5423" t="s">
        <v>2430</v>
      </c>
      <c r="H5423">
        <v>1</v>
      </c>
      <c r="I5423" t="str">
        <f>IF(A5423=A5422,I5422&amp;CHAR(10)&amp;"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4" spans="1:9" x14ac:dyDescent="0.25">
      <c r="A5424" t="s">
        <v>9249</v>
      </c>
      <c r="B5424">
        <v>75180019</v>
      </c>
      <c r="C5424" t="s">
        <v>16</v>
      </c>
      <c r="D5424" t="str">
        <f>IF(Tabel_Forespørgsel_fra_Visma28[[#This Row],[SupProd]]=" "," "," - "&amp;Tabel_Forespørgsel_fra_Visma28[[#This Row],[SupProd]])</f>
        <v xml:space="preserve"> </v>
      </c>
      <c r="E5424" t="s">
        <v>16</v>
      </c>
      <c r="F5424" t="str">
        <f>IF(Tabel_Forespørgsel_fra_Visma28[[#This Row],[SupDescr]]=" "," "," - "&amp;Tabel_Forespørgsel_fra_Visma28[[#This Row],[SupDescr]])</f>
        <v xml:space="preserve"> </v>
      </c>
      <c r="G5424" t="s">
        <v>2430</v>
      </c>
      <c r="H5424">
        <v>1</v>
      </c>
      <c r="I5424" t="str">
        <f>IF(A5424=A5423,I5423&amp;CHAR(10)&amp;"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5" spans="1:9" x14ac:dyDescent="0.25">
      <c r="A5425" t="s">
        <v>9196</v>
      </c>
      <c r="B5425">
        <v>75180019</v>
      </c>
      <c r="C5425" t="s">
        <v>16</v>
      </c>
      <c r="D5425" t="str">
        <f>IF(Tabel_Forespørgsel_fra_Visma28[[#This Row],[SupProd]]=" "," "," - "&amp;Tabel_Forespørgsel_fra_Visma28[[#This Row],[SupProd]])</f>
        <v xml:space="preserve"> </v>
      </c>
      <c r="E5425" t="s">
        <v>16</v>
      </c>
      <c r="F5425" t="str">
        <f>IF(Tabel_Forespørgsel_fra_Visma28[[#This Row],[SupDescr]]=" "," "," - "&amp;Tabel_Forespørgsel_fra_Visma28[[#This Row],[SupDescr]])</f>
        <v xml:space="preserve"> </v>
      </c>
      <c r="G5425" t="s">
        <v>2430</v>
      </c>
      <c r="H5425">
        <v>1</v>
      </c>
      <c r="I5425" t="str">
        <f>IF(A5425=A5424,I5424&amp;CHAR(10)&amp;"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6" spans="1:9" x14ac:dyDescent="0.25">
      <c r="A5426" t="s">
        <v>9197</v>
      </c>
      <c r="B5426">
        <v>75180019</v>
      </c>
      <c r="C5426" t="s">
        <v>16</v>
      </c>
      <c r="D5426" t="str">
        <f>IF(Tabel_Forespørgsel_fra_Visma28[[#This Row],[SupProd]]=" "," "," - "&amp;Tabel_Forespørgsel_fra_Visma28[[#This Row],[SupProd]])</f>
        <v xml:space="preserve"> </v>
      </c>
      <c r="E5426" t="s">
        <v>16</v>
      </c>
      <c r="F5426" t="str">
        <f>IF(Tabel_Forespørgsel_fra_Visma28[[#This Row],[SupDescr]]=" "," "," - "&amp;Tabel_Forespørgsel_fra_Visma28[[#This Row],[SupDescr]])</f>
        <v xml:space="preserve"> </v>
      </c>
      <c r="G5426" t="s">
        <v>2430</v>
      </c>
      <c r="H5426">
        <v>1</v>
      </c>
      <c r="I5426" t="str">
        <f>IF(A5426=A5425,I5425&amp;CHAR(10)&amp;"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7" spans="1:9" x14ac:dyDescent="0.25">
      <c r="A5427" t="s">
        <v>9238</v>
      </c>
      <c r="B5427">
        <v>75180019</v>
      </c>
      <c r="C5427" t="s">
        <v>16</v>
      </c>
      <c r="D5427" t="str">
        <f>IF(Tabel_Forespørgsel_fra_Visma28[[#This Row],[SupProd]]=" "," "," - "&amp;Tabel_Forespørgsel_fra_Visma28[[#This Row],[SupProd]])</f>
        <v xml:space="preserve"> </v>
      </c>
      <c r="E5427" t="s">
        <v>16</v>
      </c>
      <c r="F5427" t="str">
        <f>IF(Tabel_Forespørgsel_fra_Visma28[[#This Row],[SupDescr]]=" "," "," - "&amp;Tabel_Forespørgsel_fra_Visma28[[#This Row],[SupDescr]])</f>
        <v xml:space="preserve"> </v>
      </c>
      <c r="G5427" t="s">
        <v>2430</v>
      </c>
      <c r="H5427">
        <v>1</v>
      </c>
      <c r="I5427" t="str">
        <f>IF(A5427=A5426,I5426&amp;CHAR(10)&amp;"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8" spans="1:9" x14ac:dyDescent="0.25">
      <c r="A5428" t="s">
        <v>9241</v>
      </c>
      <c r="B5428">
        <v>75180019</v>
      </c>
      <c r="C5428" t="s">
        <v>16</v>
      </c>
      <c r="D5428" t="str">
        <f>IF(Tabel_Forespørgsel_fra_Visma28[[#This Row],[SupProd]]=" "," "," - "&amp;Tabel_Forespørgsel_fra_Visma28[[#This Row],[SupProd]])</f>
        <v xml:space="preserve"> </v>
      </c>
      <c r="E5428" t="s">
        <v>16</v>
      </c>
      <c r="F5428" t="str">
        <f>IF(Tabel_Forespørgsel_fra_Visma28[[#This Row],[SupDescr]]=" "," "," - "&amp;Tabel_Forespørgsel_fra_Visma28[[#This Row],[SupDescr]])</f>
        <v xml:space="preserve"> </v>
      </c>
      <c r="G5428" t="s">
        <v>2430</v>
      </c>
      <c r="H5428">
        <v>1</v>
      </c>
      <c r="I5428" t="str">
        <f>IF(A5428=A5427,I5427&amp;CHAR(10)&amp;"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9" spans="1:9" x14ac:dyDescent="0.25">
      <c r="A5429" t="s">
        <v>9199</v>
      </c>
      <c r="B5429">
        <v>75180019</v>
      </c>
      <c r="C5429" t="s">
        <v>16</v>
      </c>
      <c r="D5429" t="str">
        <f>IF(Tabel_Forespørgsel_fra_Visma28[[#This Row],[SupProd]]=" "," "," - "&amp;Tabel_Forespørgsel_fra_Visma28[[#This Row],[SupProd]])</f>
        <v xml:space="preserve"> </v>
      </c>
      <c r="E5429" t="s">
        <v>16</v>
      </c>
      <c r="F5429" t="str">
        <f>IF(Tabel_Forespørgsel_fra_Visma28[[#This Row],[SupDescr]]=" "," "," - "&amp;Tabel_Forespørgsel_fra_Visma28[[#This Row],[SupDescr]])</f>
        <v xml:space="preserve"> </v>
      </c>
      <c r="G5429" t="s">
        <v>2430</v>
      </c>
      <c r="H5429">
        <v>1</v>
      </c>
      <c r="I5429" t="str">
        <f>IF(A5429=A5428,I5428&amp;CHAR(10)&amp;"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0" spans="1:9" x14ac:dyDescent="0.25">
      <c r="A5430" t="s">
        <v>9251</v>
      </c>
      <c r="B5430">
        <v>75180019</v>
      </c>
      <c r="C5430" t="s">
        <v>16</v>
      </c>
      <c r="D5430" t="str">
        <f>IF(Tabel_Forespørgsel_fra_Visma28[[#This Row],[SupProd]]=" "," "," - "&amp;Tabel_Forespørgsel_fra_Visma28[[#This Row],[SupProd]])</f>
        <v xml:space="preserve"> </v>
      </c>
      <c r="E5430" t="s">
        <v>16</v>
      </c>
      <c r="F5430" t="str">
        <f>IF(Tabel_Forespørgsel_fra_Visma28[[#This Row],[SupDescr]]=" "," "," - "&amp;Tabel_Forespørgsel_fra_Visma28[[#This Row],[SupDescr]])</f>
        <v xml:space="preserve"> </v>
      </c>
      <c r="G5430" t="s">
        <v>2430</v>
      </c>
      <c r="H5430">
        <v>1</v>
      </c>
      <c r="I5430" t="str">
        <f>IF(A5430=A5429,I5429&amp;CHAR(10)&amp;"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1" spans="1:9" x14ac:dyDescent="0.25">
      <c r="A5431" t="s">
        <v>9190</v>
      </c>
      <c r="B5431">
        <v>75180019</v>
      </c>
      <c r="C5431" t="s">
        <v>16</v>
      </c>
      <c r="D5431" t="str">
        <f>IF(Tabel_Forespørgsel_fra_Visma28[[#This Row],[SupProd]]=" "," "," - "&amp;Tabel_Forespørgsel_fra_Visma28[[#This Row],[SupProd]])</f>
        <v xml:space="preserve"> </v>
      </c>
      <c r="E5431" t="s">
        <v>16</v>
      </c>
      <c r="F5431" t="str">
        <f>IF(Tabel_Forespørgsel_fra_Visma28[[#This Row],[SupDescr]]=" "," "," - "&amp;Tabel_Forespørgsel_fra_Visma28[[#This Row],[SupDescr]])</f>
        <v xml:space="preserve"> </v>
      </c>
      <c r="G5431" t="s">
        <v>2430</v>
      </c>
      <c r="H5431">
        <v>1</v>
      </c>
      <c r="I5431" t="str">
        <f>IF(A5431=A5430,I5430&amp;CHAR(10)&amp;"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2" spans="1:9" x14ac:dyDescent="0.25">
      <c r="A5432" t="s">
        <v>9191</v>
      </c>
      <c r="B5432">
        <v>75180019</v>
      </c>
      <c r="C5432" t="s">
        <v>16</v>
      </c>
      <c r="D5432" t="str">
        <f>IF(Tabel_Forespørgsel_fra_Visma28[[#This Row],[SupProd]]=" "," "," - "&amp;Tabel_Forespørgsel_fra_Visma28[[#This Row],[SupProd]])</f>
        <v xml:space="preserve"> </v>
      </c>
      <c r="E5432" t="s">
        <v>16</v>
      </c>
      <c r="F5432" t="str">
        <f>IF(Tabel_Forespørgsel_fra_Visma28[[#This Row],[SupDescr]]=" "," "," - "&amp;Tabel_Forespørgsel_fra_Visma28[[#This Row],[SupDescr]])</f>
        <v xml:space="preserve"> </v>
      </c>
      <c r="G5432" t="s">
        <v>2430</v>
      </c>
      <c r="H5432">
        <v>1</v>
      </c>
      <c r="I5432" t="str">
        <f>IF(A5432=A5431,I5431&amp;CHAR(10)&amp;"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3" spans="1:9" x14ac:dyDescent="0.25">
      <c r="A5433" t="s">
        <v>9192</v>
      </c>
      <c r="B5433">
        <v>75180019</v>
      </c>
      <c r="C5433" t="s">
        <v>16</v>
      </c>
      <c r="D5433" t="str">
        <f>IF(Tabel_Forespørgsel_fra_Visma28[[#This Row],[SupProd]]=" "," "," - "&amp;Tabel_Forespørgsel_fra_Visma28[[#This Row],[SupProd]])</f>
        <v xml:space="preserve"> </v>
      </c>
      <c r="E5433" t="s">
        <v>16</v>
      </c>
      <c r="F5433" t="str">
        <f>IF(Tabel_Forespørgsel_fra_Visma28[[#This Row],[SupDescr]]=" "," "," - "&amp;Tabel_Forespørgsel_fra_Visma28[[#This Row],[SupDescr]])</f>
        <v xml:space="preserve"> </v>
      </c>
      <c r="G5433" t="s">
        <v>2430</v>
      </c>
      <c r="H5433">
        <v>1</v>
      </c>
      <c r="I5433" t="str">
        <f>IF(A5433=A5432,I5432&amp;CHAR(10)&amp;"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4" spans="1:9" x14ac:dyDescent="0.25">
      <c r="A5434" t="s">
        <v>9250</v>
      </c>
      <c r="B5434">
        <v>75180019</v>
      </c>
      <c r="C5434" t="s">
        <v>16</v>
      </c>
      <c r="D5434" t="str">
        <f>IF(Tabel_Forespørgsel_fra_Visma28[[#This Row],[SupProd]]=" "," "," - "&amp;Tabel_Forespørgsel_fra_Visma28[[#This Row],[SupProd]])</f>
        <v xml:space="preserve"> </v>
      </c>
      <c r="E5434" t="s">
        <v>16</v>
      </c>
      <c r="F5434" t="str">
        <f>IF(Tabel_Forespørgsel_fra_Visma28[[#This Row],[SupDescr]]=" "," "," - "&amp;Tabel_Forespørgsel_fra_Visma28[[#This Row],[SupDescr]])</f>
        <v xml:space="preserve"> </v>
      </c>
      <c r="G5434" t="s">
        <v>2430</v>
      </c>
      <c r="H5434">
        <v>1</v>
      </c>
      <c r="I5434" t="str">
        <f>IF(A5434=A5433,I5433&amp;CHAR(10)&amp;"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5" spans="1:9" x14ac:dyDescent="0.25">
      <c r="A5435" t="s">
        <v>9193</v>
      </c>
      <c r="B5435">
        <v>75180019</v>
      </c>
      <c r="C5435" t="s">
        <v>16</v>
      </c>
      <c r="D5435" t="str">
        <f>IF(Tabel_Forespørgsel_fra_Visma28[[#This Row],[SupProd]]=" "," "," - "&amp;Tabel_Forespørgsel_fra_Visma28[[#This Row],[SupProd]])</f>
        <v xml:space="preserve"> </v>
      </c>
      <c r="E5435" t="s">
        <v>16</v>
      </c>
      <c r="F5435" t="str">
        <f>IF(Tabel_Forespørgsel_fra_Visma28[[#This Row],[SupDescr]]=" "," "," - "&amp;Tabel_Forespørgsel_fra_Visma28[[#This Row],[SupDescr]])</f>
        <v xml:space="preserve"> </v>
      </c>
      <c r="G5435" t="s">
        <v>2430</v>
      </c>
      <c r="H5435">
        <v>1</v>
      </c>
      <c r="I5435" t="str">
        <f>IF(A5435=A5434,I5434&amp;CHAR(10)&amp;"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6" spans="1:9" x14ac:dyDescent="0.25">
      <c r="A5436" t="s">
        <v>9200</v>
      </c>
      <c r="B5436">
        <v>75180019</v>
      </c>
      <c r="C5436" t="s">
        <v>16</v>
      </c>
      <c r="D5436" t="str">
        <f>IF(Tabel_Forespørgsel_fra_Visma28[[#This Row],[SupProd]]=" "," "," - "&amp;Tabel_Forespørgsel_fra_Visma28[[#This Row],[SupProd]])</f>
        <v xml:space="preserve"> </v>
      </c>
      <c r="E5436" t="s">
        <v>16</v>
      </c>
      <c r="F5436" t="str">
        <f>IF(Tabel_Forespørgsel_fra_Visma28[[#This Row],[SupDescr]]=" "," "," - "&amp;Tabel_Forespørgsel_fra_Visma28[[#This Row],[SupDescr]])</f>
        <v xml:space="preserve"> </v>
      </c>
      <c r="G5436" t="s">
        <v>2430</v>
      </c>
      <c r="H5436">
        <v>1</v>
      </c>
      <c r="I5436" t="str">
        <f>IF(A5436=A5435,I5435&amp;CHAR(10)&amp;"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7" spans="1:9" x14ac:dyDescent="0.25">
      <c r="A5437" t="s">
        <v>9194</v>
      </c>
      <c r="B5437">
        <v>75180019</v>
      </c>
      <c r="C5437" t="s">
        <v>16</v>
      </c>
      <c r="D5437" t="str">
        <f>IF(Tabel_Forespørgsel_fra_Visma28[[#This Row],[SupProd]]=" "," "," - "&amp;Tabel_Forespørgsel_fra_Visma28[[#This Row],[SupProd]])</f>
        <v xml:space="preserve"> </v>
      </c>
      <c r="E5437" t="s">
        <v>16</v>
      </c>
      <c r="F5437" t="str">
        <f>IF(Tabel_Forespørgsel_fra_Visma28[[#This Row],[SupDescr]]=" "," "," - "&amp;Tabel_Forespørgsel_fra_Visma28[[#This Row],[SupDescr]])</f>
        <v xml:space="preserve"> </v>
      </c>
      <c r="G5437" t="s">
        <v>2430</v>
      </c>
      <c r="H5437">
        <v>1</v>
      </c>
      <c r="I5437" t="str">
        <f>IF(A5437=A5436,I5436&amp;CHAR(10)&amp;"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8" spans="1:9" x14ac:dyDescent="0.25">
      <c r="A5438" t="s">
        <v>9252</v>
      </c>
      <c r="B5438">
        <v>75180019</v>
      </c>
      <c r="C5438" t="s">
        <v>16</v>
      </c>
      <c r="D5438" t="str">
        <f>IF(Tabel_Forespørgsel_fra_Visma28[[#This Row],[SupProd]]=" "," "," - "&amp;Tabel_Forespørgsel_fra_Visma28[[#This Row],[SupProd]])</f>
        <v xml:space="preserve"> </v>
      </c>
      <c r="E5438" t="s">
        <v>16</v>
      </c>
      <c r="F5438" t="str">
        <f>IF(Tabel_Forespørgsel_fra_Visma28[[#This Row],[SupDescr]]=" "," "," - "&amp;Tabel_Forespørgsel_fra_Visma28[[#This Row],[SupDescr]])</f>
        <v xml:space="preserve"> </v>
      </c>
      <c r="G5438" t="s">
        <v>2430</v>
      </c>
      <c r="H5438">
        <v>1</v>
      </c>
      <c r="I5438" t="str">
        <f>IF(A5438=A5437,I5437&amp;CHAR(10)&amp;"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9" spans="1:9" x14ac:dyDescent="0.25">
      <c r="A5439" t="s">
        <v>8506</v>
      </c>
      <c r="B5439">
        <v>75180019</v>
      </c>
      <c r="C5439" t="s">
        <v>16</v>
      </c>
      <c r="D5439" t="str">
        <f>IF(Tabel_Forespørgsel_fra_Visma28[[#This Row],[SupProd]]=" "," "," - "&amp;Tabel_Forespørgsel_fra_Visma28[[#This Row],[SupProd]])</f>
        <v xml:space="preserve"> </v>
      </c>
      <c r="E5439" t="s">
        <v>16</v>
      </c>
      <c r="F5439" t="str">
        <f>IF(Tabel_Forespørgsel_fra_Visma28[[#This Row],[SupDescr]]=" "," "," - "&amp;Tabel_Forespørgsel_fra_Visma28[[#This Row],[SupDescr]])</f>
        <v xml:space="preserve"> </v>
      </c>
      <c r="G5439" t="s">
        <v>2430</v>
      </c>
      <c r="H5439">
        <v>1</v>
      </c>
      <c r="I5439" t="str">
        <f>IF(A5439=A5438,I5438&amp;CHAR(10)&amp;"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40" spans="1:9" x14ac:dyDescent="0.25">
      <c r="A5440" t="s">
        <v>8507</v>
      </c>
      <c r="B5440">
        <v>75180019</v>
      </c>
      <c r="C5440" t="s">
        <v>16</v>
      </c>
      <c r="D5440" t="str">
        <f>IF(Tabel_Forespørgsel_fra_Visma28[[#This Row],[SupProd]]=" "," "," - "&amp;Tabel_Forespørgsel_fra_Visma28[[#This Row],[SupProd]])</f>
        <v xml:space="preserve"> </v>
      </c>
      <c r="E5440" t="s">
        <v>16</v>
      </c>
      <c r="F5440" t="str">
        <f>IF(Tabel_Forespørgsel_fra_Visma28[[#This Row],[SupDescr]]=" "," "," - "&amp;Tabel_Forespørgsel_fra_Visma28[[#This Row],[SupDescr]])</f>
        <v xml:space="preserve"> </v>
      </c>
      <c r="G5440" t="s">
        <v>2430</v>
      </c>
      <c r="H5440">
        <v>1</v>
      </c>
      <c r="I5440" t="str">
        <f>IF(A5440=A5439,I5439&amp;CHAR(10)&amp;"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41" spans="1:9" x14ac:dyDescent="0.25">
      <c r="A5441" t="s">
        <v>8508</v>
      </c>
      <c r="B5441">
        <v>75180019</v>
      </c>
      <c r="C5441" t="s">
        <v>16</v>
      </c>
      <c r="D5441" t="str">
        <f>IF(Tabel_Forespørgsel_fra_Visma28[[#This Row],[SupProd]]=" "," "," - "&amp;Tabel_Forespørgsel_fra_Visma28[[#This Row],[SupProd]])</f>
        <v xml:space="preserve"> </v>
      </c>
      <c r="E5441" t="s">
        <v>16</v>
      </c>
      <c r="F5441" t="str">
        <f>IF(Tabel_Forespørgsel_fra_Visma28[[#This Row],[SupDescr]]=" "," "," - "&amp;Tabel_Forespørgsel_fra_Visma28[[#This Row],[SupDescr]])</f>
        <v xml:space="preserve"> </v>
      </c>
      <c r="G5441" t="s">
        <v>2430</v>
      </c>
      <c r="H5441">
        <v>1</v>
      </c>
      <c r="I5441" t="str">
        <f>IF(A5441=A5440,I5440&amp;CHAR(10)&amp;"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42" spans="1:9" x14ac:dyDescent="0.25">
      <c r="A5442" t="s">
        <v>8509</v>
      </c>
      <c r="B5442">
        <v>75180019</v>
      </c>
      <c r="C5442" t="s">
        <v>16</v>
      </c>
      <c r="D5442" t="str">
        <f>IF(Tabel_Forespørgsel_fra_Visma28[[#This Row],[SupProd]]=" "," "," - "&amp;Tabel_Forespørgsel_fra_Visma28[[#This Row],[SupProd]])</f>
        <v xml:space="preserve"> </v>
      </c>
      <c r="E5442" t="s">
        <v>16</v>
      </c>
      <c r="F5442" t="str">
        <f>IF(Tabel_Forespørgsel_fra_Visma28[[#This Row],[SupDescr]]=" "," "," - "&amp;Tabel_Forespørgsel_fra_Visma28[[#This Row],[SupDescr]])</f>
        <v xml:space="preserve"> </v>
      </c>
      <c r="G5442" t="s">
        <v>2430</v>
      </c>
      <c r="H5442">
        <v>1</v>
      </c>
      <c r="I5442" t="str">
        <f>IF(A5442=A5441,I5441&amp;CHAR(10)&amp;"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43" spans="1:9" x14ac:dyDescent="0.25">
      <c r="A5443" t="s">
        <v>8510</v>
      </c>
      <c r="B5443">
        <v>75180019</v>
      </c>
      <c r="C5443" t="s">
        <v>16</v>
      </c>
      <c r="D5443" t="str">
        <f>IF(Tabel_Forespørgsel_fra_Visma28[[#This Row],[SupProd]]=" "," "," - "&amp;Tabel_Forespørgsel_fra_Visma28[[#This Row],[SupProd]])</f>
        <v xml:space="preserve"> </v>
      </c>
      <c r="E5443" t="s">
        <v>16</v>
      </c>
      <c r="F5443" t="str">
        <f>IF(Tabel_Forespørgsel_fra_Visma28[[#This Row],[SupDescr]]=" "," "," - "&amp;Tabel_Forespørgsel_fra_Visma28[[#This Row],[SupDescr]])</f>
        <v xml:space="preserve"> </v>
      </c>
      <c r="G5443" t="s">
        <v>2430</v>
      </c>
      <c r="H5443">
        <v>1</v>
      </c>
      <c r="I5443" t="str">
        <f>IF(A5443=A5442,I5442&amp;CHAR(10)&amp;"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44" spans="1:9" x14ac:dyDescent="0.25">
      <c r="A5444" t="s">
        <v>11432</v>
      </c>
      <c r="B5444">
        <v>65381262</v>
      </c>
      <c r="C5444" t="s">
        <v>16</v>
      </c>
      <c r="D5444" t="str">
        <f>IF(Tabel_Forespørgsel_fra_Visma28[[#This Row],[SupProd]]=" "," "," - "&amp;Tabel_Forespørgsel_fra_Visma28[[#This Row],[SupProd]])</f>
        <v xml:space="preserve"> </v>
      </c>
      <c r="E5444" t="s">
        <v>16</v>
      </c>
      <c r="F5444" t="str">
        <f>IF(Tabel_Forespørgsel_fra_Visma28[[#This Row],[SupDescr]]=" "," "," - "&amp;Tabel_Forespørgsel_fra_Visma28[[#This Row],[SupDescr]])</f>
        <v xml:space="preserve"> </v>
      </c>
      <c r="G5444" t="s">
        <v>8149</v>
      </c>
      <c r="H5444">
        <v>1</v>
      </c>
      <c r="I5444" t="str">
        <f>IF(A5444=A5443,I5443&amp;CHAR(10)&amp;"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5445" spans="1:9" x14ac:dyDescent="0.25">
      <c r="A5445" t="s">
        <v>11339</v>
      </c>
      <c r="B5445">
        <v>65381262</v>
      </c>
      <c r="C5445" t="s">
        <v>16</v>
      </c>
      <c r="D5445" t="str">
        <f>IF(Tabel_Forespørgsel_fra_Visma28[[#This Row],[SupProd]]=" "," "," - "&amp;Tabel_Forespørgsel_fra_Visma28[[#This Row],[SupProd]])</f>
        <v xml:space="preserve"> </v>
      </c>
      <c r="E5445" t="s">
        <v>16</v>
      </c>
      <c r="F5445" t="str">
        <f>IF(Tabel_Forespørgsel_fra_Visma28[[#This Row],[SupDescr]]=" "," "," - "&amp;Tabel_Forespørgsel_fra_Visma28[[#This Row],[SupDescr]])</f>
        <v xml:space="preserve"> </v>
      </c>
      <c r="G5445" t="s">
        <v>8149</v>
      </c>
      <c r="H5445">
        <v>1</v>
      </c>
      <c r="I5445" t="str">
        <f>IF(A5445=A5444,I5444&amp;CHAR(10)&amp;"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5446" spans="1:9" x14ac:dyDescent="0.25">
      <c r="A5446" t="s">
        <v>11422</v>
      </c>
      <c r="B5446">
        <v>75211662</v>
      </c>
      <c r="C5446" t="s">
        <v>16</v>
      </c>
      <c r="D5446" t="str">
        <f>IF(Tabel_Forespørgsel_fra_Visma28[[#This Row],[SupProd]]=" "," "," - "&amp;Tabel_Forespørgsel_fra_Visma28[[#This Row],[SupProd]])</f>
        <v xml:space="preserve"> </v>
      </c>
      <c r="E5446" t="s">
        <v>16</v>
      </c>
      <c r="F5446" t="str">
        <f>IF(Tabel_Forespørgsel_fra_Visma28[[#This Row],[SupDescr]]=" "," "," - "&amp;Tabel_Forespørgsel_fra_Visma28[[#This Row],[SupDescr]])</f>
        <v xml:space="preserve"> </v>
      </c>
      <c r="G5446" t="s">
        <v>7015</v>
      </c>
      <c r="H5446">
        <v>1</v>
      </c>
      <c r="I5446" t="str">
        <f>IF(A5446=A5445,I5445&amp;CHAR(10)&amp;"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447" spans="1:9" x14ac:dyDescent="0.25">
      <c r="A5447" t="s">
        <v>10566</v>
      </c>
      <c r="B5447">
        <v>97911010</v>
      </c>
      <c r="C5447" t="s">
        <v>16</v>
      </c>
      <c r="D5447" t="str">
        <f>IF(Tabel_Forespørgsel_fra_Visma28[[#This Row],[SupProd]]=" "," "," - "&amp;Tabel_Forespørgsel_fra_Visma28[[#This Row],[SupProd]])</f>
        <v xml:space="preserve"> </v>
      </c>
      <c r="E5447" t="s">
        <v>16</v>
      </c>
      <c r="F5447" t="str">
        <f>IF(Tabel_Forespørgsel_fra_Visma28[[#This Row],[SupDescr]]=" "," "," - "&amp;Tabel_Forespørgsel_fra_Visma28[[#This Row],[SupDescr]])</f>
        <v xml:space="preserve"> </v>
      </c>
      <c r="G5447" t="s">
        <v>13921</v>
      </c>
      <c r="H5447">
        <v>1</v>
      </c>
      <c r="I5447" t="str">
        <f>IF(A5447=A5446,I5446&amp;CHAR(10)&amp;"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5448" spans="1:9" x14ac:dyDescent="0.25">
      <c r="A5448" t="s">
        <v>10769</v>
      </c>
      <c r="B5448">
        <v>70120140</v>
      </c>
      <c r="C5448" t="s">
        <v>16</v>
      </c>
      <c r="D5448" t="str">
        <f>IF(Tabel_Forespørgsel_fra_Visma28[[#This Row],[SupProd]]=" "," "," - "&amp;Tabel_Forespørgsel_fra_Visma28[[#This Row],[SupProd]])</f>
        <v xml:space="preserve"> </v>
      </c>
      <c r="E5448" t="s">
        <v>16</v>
      </c>
      <c r="F5448" t="str">
        <f>IF(Tabel_Forespørgsel_fra_Visma28[[#This Row],[SupDescr]]=" "," "," - "&amp;Tabel_Forespørgsel_fra_Visma28[[#This Row],[SupDescr]])</f>
        <v xml:space="preserve"> </v>
      </c>
      <c r="G5448" t="s">
        <v>2467</v>
      </c>
      <c r="H5448">
        <v>1</v>
      </c>
      <c r="I5448" t="str">
        <f>IF(A5448=A5447,I5447&amp;CHAR(10)&amp;"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449" spans="1:9" x14ac:dyDescent="0.25">
      <c r="A5449" t="s">
        <v>11183</v>
      </c>
      <c r="B5449">
        <v>75180019</v>
      </c>
      <c r="C5449" t="s">
        <v>16</v>
      </c>
      <c r="D5449" t="str">
        <f>IF(Tabel_Forespørgsel_fra_Visma28[[#This Row],[SupProd]]=" "," "," - "&amp;Tabel_Forespørgsel_fra_Visma28[[#This Row],[SupProd]])</f>
        <v xml:space="preserve"> </v>
      </c>
      <c r="E5449" t="s">
        <v>16</v>
      </c>
      <c r="F5449" t="str">
        <f>IF(Tabel_Forespørgsel_fra_Visma28[[#This Row],[SupDescr]]=" "," "," - "&amp;Tabel_Forespørgsel_fra_Visma28[[#This Row],[SupDescr]])</f>
        <v xml:space="preserve"> </v>
      </c>
      <c r="G5449" t="s">
        <v>2430</v>
      </c>
      <c r="H5449">
        <v>1</v>
      </c>
      <c r="I5449" t="str">
        <f>IF(A5449=A5448,I5448&amp;CHAR(10)&amp;"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50" spans="1:9" x14ac:dyDescent="0.25">
      <c r="A5450" t="s">
        <v>11184</v>
      </c>
      <c r="B5450">
        <v>75180019</v>
      </c>
      <c r="C5450" t="s">
        <v>16</v>
      </c>
      <c r="D5450" t="str">
        <f>IF(Tabel_Forespørgsel_fra_Visma28[[#This Row],[SupProd]]=" "," "," - "&amp;Tabel_Forespørgsel_fra_Visma28[[#This Row],[SupProd]])</f>
        <v xml:space="preserve"> </v>
      </c>
      <c r="E5450" t="s">
        <v>16</v>
      </c>
      <c r="F5450" t="str">
        <f>IF(Tabel_Forespørgsel_fra_Visma28[[#This Row],[SupDescr]]=" "," "," - "&amp;Tabel_Forespørgsel_fra_Visma28[[#This Row],[SupDescr]])</f>
        <v xml:space="preserve"> </v>
      </c>
      <c r="G5450" t="s">
        <v>2430</v>
      </c>
      <c r="H5450">
        <v>1</v>
      </c>
      <c r="I5450" t="str">
        <f>IF(A5450=A5449,I5449&amp;CHAR(10)&amp;"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51" spans="1:9" x14ac:dyDescent="0.25">
      <c r="A5451" t="s">
        <v>11995</v>
      </c>
      <c r="B5451">
        <v>66158040</v>
      </c>
      <c r="C5451" t="s">
        <v>16</v>
      </c>
      <c r="D5451" t="str">
        <f>IF(Tabel_Forespørgsel_fra_Visma28[[#This Row],[SupProd]]=" "," "," - "&amp;Tabel_Forespørgsel_fra_Visma28[[#This Row],[SupProd]])</f>
        <v xml:space="preserve"> </v>
      </c>
      <c r="E5451" t="s">
        <v>16</v>
      </c>
      <c r="F5451" t="str">
        <f>IF(Tabel_Forespørgsel_fra_Visma28[[#This Row],[SupDescr]]=" "," "," - "&amp;Tabel_Forespørgsel_fra_Visma28[[#This Row],[SupDescr]])</f>
        <v xml:space="preserve"> </v>
      </c>
      <c r="G5451" t="s">
        <v>13920</v>
      </c>
      <c r="H5451">
        <v>1</v>
      </c>
      <c r="I5451" t="str">
        <f>IF(A5451=A5450,I5450&amp;CHAR(10)&amp;"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5452" spans="1:9" x14ac:dyDescent="0.25">
      <c r="A5452" t="s">
        <v>11474</v>
      </c>
      <c r="B5452">
        <v>66158040</v>
      </c>
      <c r="C5452" t="s">
        <v>16</v>
      </c>
      <c r="D5452" t="str">
        <f>IF(Tabel_Forespørgsel_fra_Visma28[[#This Row],[SupProd]]=" "," "," - "&amp;Tabel_Forespørgsel_fra_Visma28[[#This Row],[SupProd]])</f>
        <v xml:space="preserve"> </v>
      </c>
      <c r="E5452" t="s">
        <v>16</v>
      </c>
      <c r="F5452" t="str">
        <f>IF(Tabel_Forespørgsel_fra_Visma28[[#This Row],[SupDescr]]=" "," "," - "&amp;Tabel_Forespørgsel_fra_Visma28[[#This Row],[SupDescr]])</f>
        <v xml:space="preserve"> </v>
      </c>
      <c r="G5452" t="s">
        <v>13920</v>
      </c>
      <c r="H5452">
        <v>1</v>
      </c>
      <c r="I5452" t="str">
        <f>IF(A5452=A5451,I5451&amp;CHAR(10)&amp;"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5453" spans="1:9" x14ac:dyDescent="0.25">
      <c r="A5453" t="s">
        <v>11529</v>
      </c>
      <c r="B5453">
        <v>75211662</v>
      </c>
      <c r="C5453" t="s">
        <v>16</v>
      </c>
      <c r="D5453" t="str">
        <f>IF(Tabel_Forespørgsel_fra_Visma28[[#This Row],[SupProd]]=" "," "," - "&amp;Tabel_Forespørgsel_fra_Visma28[[#This Row],[SupProd]])</f>
        <v xml:space="preserve"> </v>
      </c>
      <c r="E5453" t="s">
        <v>16</v>
      </c>
      <c r="F5453" t="str">
        <f>IF(Tabel_Forespørgsel_fra_Visma28[[#This Row],[SupDescr]]=" "," "," - "&amp;Tabel_Forespørgsel_fra_Visma28[[#This Row],[SupDescr]])</f>
        <v xml:space="preserve"> </v>
      </c>
      <c r="G5453" t="s">
        <v>7015</v>
      </c>
      <c r="H5453">
        <v>1</v>
      </c>
      <c r="I5453" t="str">
        <f>IF(A5453=A5452,I5452&amp;CHAR(10)&amp;"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454" spans="1:9" x14ac:dyDescent="0.25">
      <c r="A5454" t="s">
        <v>12046</v>
      </c>
      <c r="B5454">
        <v>75180019</v>
      </c>
      <c r="C5454" t="s">
        <v>16</v>
      </c>
      <c r="D5454" t="str">
        <f>IF(Tabel_Forespørgsel_fra_Visma28[[#This Row],[SupProd]]=" "," "," - "&amp;Tabel_Forespørgsel_fra_Visma28[[#This Row],[SupProd]])</f>
        <v xml:space="preserve"> </v>
      </c>
      <c r="E5454" t="s">
        <v>16</v>
      </c>
      <c r="F5454" t="str">
        <f>IF(Tabel_Forespørgsel_fra_Visma28[[#This Row],[SupDescr]]=" "," "," - "&amp;Tabel_Forespørgsel_fra_Visma28[[#This Row],[SupDescr]])</f>
        <v xml:space="preserve"> </v>
      </c>
      <c r="G5454" t="s">
        <v>2430</v>
      </c>
      <c r="H5454">
        <v>1</v>
      </c>
      <c r="I5454" t="str">
        <f>IF(A5454=A5453,I5453&amp;CHAR(10)&amp;"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55" spans="1:9" x14ac:dyDescent="0.25">
      <c r="A5455" t="s">
        <v>12076</v>
      </c>
      <c r="B5455">
        <v>75180019</v>
      </c>
      <c r="C5455" t="s">
        <v>16</v>
      </c>
      <c r="D5455" t="str">
        <f>IF(Tabel_Forespørgsel_fra_Visma28[[#This Row],[SupProd]]=" "," "," - "&amp;Tabel_Forespørgsel_fra_Visma28[[#This Row],[SupProd]])</f>
        <v xml:space="preserve"> </v>
      </c>
      <c r="E5455" t="s">
        <v>16</v>
      </c>
      <c r="F5455" t="str">
        <f>IF(Tabel_Forespørgsel_fra_Visma28[[#This Row],[SupDescr]]=" "," "," - "&amp;Tabel_Forespørgsel_fra_Visma28[[#This Row],[SupDescr]])</f>
        <v xml:space="preserve"> </v>
      </c>
      <c r="G5455" t="s">
        <v>2430</v>
      </c>
      <c r="H5455">
        <v>1</v>
      </c>
      <c r="I5455" t="str">
        <f>IF(A5455=A5454,I5454&amp;CHAR(10)&amp;"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56" spans="1:9" x14ac:dyDescent="0.25">
      <c r="A5456" t="s">
        <v>14951</v>
      </c>
      <c r="B5456">
        <v>70120140</v>
      </c>
      <c r="C5456" t="s">
        <v>16</v>
      </c>
      <c r="D5456" t="str">
        <f>IF(Tabel_Forespørgsel_fra_Visma28[[#This Row],[SupProd]]=" "," "," - "&amp;Tabel_Forespørgsel_fra_Visma28[[#This Row],[SupProd]])</f>
        <v xml:space="preserve"> </v>
      </c>
      <c r="E5456" t="s">
        <v>16</v>
      </c>
      <c r="F5456" t="str">
        <f>IF(Tabel_Forespørgsel_fra_Visma28[[#This Row],[SupDescr]]=" "," "," - "&amp;Tabel_Forespørgsel_fra_Visma28[[#This Row],[SupDescr]])</f>
        <v xml:space="preserve"> </v>
      </c>
      <c r="G5456" t="s">
        <v>2467</v>
      </c>
      <c r="H5456">
        <v>1</v>
      </c>
      <c r="I5456" t="str">
        <f>IF(A5456=A5455,I5455&amp;CHAR(10)&amp;"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457" spans="1:9" x14ac:dyDescent="0.25">
      <c r="A5457" t="s">
        <v>14951</v>
      </c>
      <c r="B5457">
        <v>66158040</v>
      </c>
      <c r="C5457" t="s">
        <v>16</v>
      </c>
      <c r="D5457" t="str">
        <f>IF(Tabel_Forespørgsel_fra_Visma28[[#This Row],[SupProd]]=" "," "," - "&amp;Tabel_Forespørgsel_fra_Visma28[[#This Row],[SupProd]])</f>
        <v xml:space="preserve"> </v>
      </c>
      <c r="E5457" t="s">
        <v>16</v>
      </c>
      <c r="F5457" t="str">
        <f>IF(Tabel_Forespørgsel_fra_Visma28[[#This Row],[SupDescr]]=" "," "," - "&amp;Tabel_Forespørgsel_fra_Visma28[[#This Row],[SupDescr]])</f>
        <v xml:space="preserve"> </v>
      </c>
      <c r="G5457" t="s">
        <v>13920</v>
      </c>
      <c r="H5457">
        <v>2</v>
      </c>
      <c r="I5457" t="str">
        <f>IF(A5457=A5456,I5456&amp;CHAR(10)&amp;"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5458" spans="1:9" x14ac:dyDescent="0.25">
      <c r="A5458" t="s">
        <v>12080</v>
      </c>
      <c r="B5458">
        <v>75211662</v>
      </c>
      <c r="C5458" t="s">
        <v>16</v>
      </c>
      <c r="D5458" t="str">
        <f>IF(Tabel_Forespørgsel_fra_Visma28[[#This Row],[SupProd]]=" "," "," - "&amp;Tabel_Forespørgsel_fra_Visma28[[#This Row],[SupProd]])</f>
        <v xml:space="preserve"> </v>
      </c>
      <c r="E5458" t="s">
        <v>16</v>
      </c>
      <c r="F5458" t="str">
        <f>IF(Tabel_Forespørgsel_fra_Visma28[[#This Row],[SupDescr]]=" "," "," - "&amp;Tabel_Forespørgsel_fra_Visma28[[#This Row],[SupDescr]])</f>
        <v xml:space="preserve"> </v>
      </c>
      <c r="G5458" t="s">
        <v>7015</v>
      </c>
      <c r="H5458">
        <v>1</v>
      </c>
      <c r="I5458" t="str">
        <f>IF(A5458=A5457,I5457&amp;CHAR(10)&amp;"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459" spans="1:9" x14ac:dyDescent="0.25">
      <c r="A5459" t="s">
        <v>12371</v>
      </c>
      <c r="B5459">
        <v>63617778</v>
      </c>
      <c r="C5459" t="s">
        <v>16</v>
      </c>
      <c r="D5459" t="str">
        <f>IF(Tabel_Forespørgsel_fra_Visma28[[#This Row],[SupProd]]=" "," "," - "&amp;Tabel_Forespørgsel_fra_Visma28[[#This Row],[SupProd]])</f>
        <v xml:space="preserve"> </v>
      </c>
      <c r="E5459" t="s">
        <v>16</v>
      </c>
      <c r="F5459" t="str">
        <f>IF(Tabel_Forespørgsel_fra_Visma28[[#This Row],[SupDescr]]=" "," "," - "&amp;Tabel_Forespørgsel_fra_Visma28[[#This Row],[SupDescr]])</f>
        <v xml:space="preserve"> </v>
      </c>
      <c r="G5459" t="s">
        <v>12372</v>
      </c>
      <c r="H5459">
        <v>1</v>
      </c>
      <c r="I5459" t="str">
        <f>IF(A5459=A5458,I5458&amp;CHAR(10)&amp;"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Kami  </v>
      </c>
    </row>
    <row r="5460" spans="1:9" x14ac:dyDescent="0.25">
      <c r="A5460" t="s">
        <v>14377</v>
      </c>
      <c r="B5460">
        <v>66158040</v>
      </c>
      <c r="C5460" t="s">
        <v>16</v>
      </c>
      <c r="D5460" t="str">
        <f>IF(Tabel_Forespørgsel_fra_Visma28[[#This Row],[SupProd]]=" "," "," - "&amp;Tabel_Forespørgsel_fra_Visma28[[#This Row],[SupProd]])</f>
        <v xml:space="preserve"> </v>
      </c>
      <c r="E5460" t="s">
        <v>16</v>
      </c>
      <c r="F5460" t="str">
        <f>IF(Tabel_Forespørgsel_fra_Visma28[[#This Row],[SupDescr]]=" "," "," - "&amp;Tabel_Forespørgsel_fra_Visma28[[#This Row],[SupDescr]])</f>
        <v xml:space="preserve"> </v>
      </c>
      <c r="G5460" t="s">
        <v>13920</v>
      </c>
      <c r="H5460">
        <v>1</v>
      </c>
      <c r="I5460" t="str">
        <f>IF(A5460=A5459,I5459&amp;CHAR(10)&amp;"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5461" spans="1:9" x14ac:dyDescent="0.25">
      <c r="A5461" t="s">
        <v>14624</v>
      </c>
      <c r="B5461">
        <v>63617778</v>
      </c>
      <c r="C5461" t="s">
        <v>16</v>
      </c>
      <c r="D5461" t="str">
        <f>IF(Tabel_Forespørgsel_fra_Visma28[[#This Row],[SupProd]]=" "," "," - "&amp;Tabel_Forespørgsel_fra_Visma28[[#This Row],[SupProd]])</f>
        <v xml:space="preserve"> </v>
      </c>
      <c r="E5461" t="s">
        <v>16</v>
      </c>
      <c r="F5461" t="str">
        <f>IF(Tabel_Forespørgsel_fra_Visma28[[#This Row],[SupDescr]]=" "," "," - "&amp;Tabel_Forespørgsel_fra_Visma28[[#This Row],[SupDescr]])</f>
        <v xml:space="preserve"> </v>
      </c>
      <c r="G5461" t="s">
        <v>12372</v>
      </c>
      <c r="H5461">
        <v>1</v>
      </c>
      <c r="I5461" t="str">
        <f>IF(A5461=A5460,I5460&amp;CHAR(10)&amp;"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Kami  </v>
      </c>
    </row>
    <row r="5462" spans="1:9" x14ac:dyDescent="0.25">
      <c r="A5462" t="s">
        <v>14218</v>
      </c>
      <c r="B5462">
        <v>73575757</v>
      </c>
      <c r="C5462" t="s">
        <v>16</v>
      </c>
      <c r="D5462" t="str">
        <f>IF(Tabel_Forespørgsel_fra_Visma28[[#This Row],[SupProd]]=" "," "," - "&amp;Tabel_Forespørgsel_fra_Visma28[[#This Row],[SupProd]])</f>
        <v xml:space="preserve"> </v>
      </c>
      <c r="E5462" t="s">
        <v>16</v>
      </c>
      <c r="F5462" t="str">
        <f>IF(Tabel_Forespørgsel_fra_Visma28[[#This Row],[SupDescr]]=" "," "," - "&amp;Tabel_Forespørgsel_fra_Visma28[[#This Row],[SupDescr]])</f>
        <v xml:space="preserve"> </v>
      </c>
      <c r="G5462" t="s">
        <v>4331</v>
      </c>
      <c r="H5462">
        <v>1</v>
      </c>
      <c r="I5462" t="str">
        <f>IF(A5462=A5461,I5461&amp;CHAR(10)&amp;"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5463" spans="1:9" x14ac:dyDescent="0.25">
      <c r="A5463" t="s">
        <v>14746</v>
      </c>
      <c r="B5463">
        <v>75211662</v>
      </c>
      <c r="C5463" t="s">
        <v>16</v>
      </c>
      <c r="D5463" t="str">
        <f>IF(Tabel_Forespørgsel_fra_Visma28[[#This Row],[SupProd]]=" "," "," - "&amp;Tabel_Forespørgsel_fra_Visma28[[#This Row],[SupProd]])</f>
        <v xml:space="preserve"> </v>
      </c>
      <c r="E5463" t="s">
        <v>16</v>
      </c>
      <c r="F5463" t="str">
        <f>IF(Tabel_Forespørgsel_fra_Visma28[[#This Row],[SupDescr]]=" "," "," - "&amp;Tabel_Forespørgsel_fra_Visma28[[#This Row],[SupDescr]])</f>
        <v xml:space="preserve"> </v>
      </c>
      <c r="G5463" t="s">
        <v>7015</v>
      </c>
      <c r="H5463">
        <v>1</v>
      </c>
      <c r="I5463" t="str">
        <f>IF(A5463=A5462,I5462&amp;CHAR(10)&amp;"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464" spans="1:9" x14ac:dyDescent="0.25">
      <c r="A5464" t="s">
        <v>15215</v>
      </c>
      <c r="B5464">
        <v>75211662</v>
      </c>
      <c r="C5464" t="s">
        <v>16</v>
      </c>
      <c r="D5464" t="str">
        <f>IF(Tabel_Forespørgsel_fra_Visma28[[#This Row],[SupProd]]=" "," "," - "&amp;Tabel_Forespørgsel_fra_Visma28[[#This Row],[SupProd]])</f>
        <v xml:space="preserve"> </v>
      </c>
      <c r="E5464" t="s">
        <v>16</v>
      </c>
      <c r="F5464" t="str">
        <f>IF(Tabel_Forespørgsel_fra_Visma28[[#This Row],[SupDescr]]=" "," "," - "&amp;Tabel_Forespørgsel_fra_Visma28[[#This Row],[SupDescr]])</f>
        <v xml:space="preserve"> </v>
      </c>
      <c r="G5464" t="s">
        <v>7015</v>
      </c>
      <c r="H5464">
        <v>1</v>
      </c>
      <c r="I5464" t="str">
        <f>IF(A5464=A5463,I5463&amp;CHAR(10)&amp;"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465" spans="1:9" x14ac:dyDescent="0.25">
      <c r="A5465" t="s">
        <v>3422</v>
      </c>
      <c r="B5465">
        <v>75421677</v>
      </c>
      <c r="C5465" t="s">
        <v>16</v>
      </c>
      <c r="D5465" t="str">
        <f>IF(Tabel_Forespørgsel_fra_Visma28[[#This Row],[SupProd]]=" "," "," - "&amp;Tabel_Forespørgsel_fra_Visma28[[#This Row],[SupProd]])</f>
        <v xml:space="preserve"> </v>
      </c>
      <c r="E5465" t="s">
        <v>16</v>
      </c>
      <c r="F5465" t="str">
        <f>IF(Tabel_Forespørgsel_fra_Visma28[[#This Row],[SupDescr]]=" "," "," - "&amp;Tabel_Forespørgsel_fra_Visma28[[#This Row],[SupDescr]])</f>
        <v xml:space="preserve"> </v>
      </c>
      <c r="G5465" t="s">
        <v>3368</v>
      </c>
      <c r="H5465">
        <v>1</v>
      </c>
      <c r="I5465" t="str">
        <f>IF(A5465=A5464,I5464&amp;CHAR(10)&amp;"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66" spans="1:9" x14ac:dyDescent="0.25">
      <c r="A5466" t="s">
        <v>15009</v>
      </c>
      <c r="B5466">
        <v>74762273</v>
      </c>
      <c r="C5466" t="s">
        <v>16</v>
      </c>
      <c r="D5466" t="str">
        <f>IF(Tabel_Forespørgsel_fra_Visma28[[#This Row],[SupProd]]=" "," "," - "&amp;Tabel_Forespørgsel_fra_Visma28[[#This Row],[SupProd]])</f>
        <v xml:space="preserve"> </v>
      </c>
      <c r="E5466" t="s">
        <v>16</v>
      </c>
      <c r="F5466" t="str">
        <f>IF(Tabel_Forespørgsel_fra_Visma28[[#This Row],[SupDescr]]=" "," "," - "&amp;Tabel_Forespørgsel_fra_Visma28[[#This Row],[SupDescr]])</f>
        <v xml:space="preserve"> </v>
      </c>
      <c r="G5466" t="s">
        <v>154</v>
      </c>
      <c r="H5466">
        <v>1</v>
      </c>
      <c r="I5466" t="str">
        <f>IF(A5466=A5465,I5465&amp;CHAR(10)&amp;"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467" spans="1:9" x14ac:dyDescent="0.25">
      <c r="A5467" t="s">
        <v>16592</v>
      </c>
      <c r="B5467">
        <v>75577000</v>
      </c>
      <c r="C5467" t="s">
        <v>16</v>
      </c>
      <c r="D5467" t="str">
        <f>IF(Tabel_Forespørgsel_fra_Visma28[[#This Row],[SupProd]]=" "," "," - "&amp;Tabel_Forespørgsel_fra_Visma28[[#This Row],[SupProd]])</f>
        <v xml:space="preserve"> </v>
      </c>
      <c r="E5467" t="s">
        <v>16</v>
      </c>
      <c r="F5467" t="str">
        <f>IF(Tabel_Forespørgsel_fra_Visma28[[#This Row],[SupDescr]]=" "," "," - "&amp;Tabel_Forespørgsel_fra_Visma28[[#This Row],[SupDescr]])</f>
        <v xml:space="preserve"> </v>
      </c>
      <c r="G5467" t="s">
        <v>3759</v>
      </c>
      <c r="H5467">
        <v>1</v>
      </c>
      <c r="I5467" t="str">
        <f>IF(A5467=A5466,I5466&amp;CHAR(10)&amp;"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468" spans="1:9" x14ac:dyDescent="0.25">
      <c r="A5468" t="s">
        <v>11026</v>
      </c>
      <c r="B5468">
        <v>75622288</v>
      </c>
      <c r="C5468" t="s">
        <v>16</v>
      </c>
      <c r="D5468" t="str">
        <f>IF(Tabel_Forespørgsel_fra_Visma28[[#This Row],[SupProd]]=" "," "," - "&amp;Tabel_Forespørgsel_fra_Visma28[[#This Row],[SupProd]])</f>
        <v xml:space="preserve"> </v>
      </c>
      <c r="E5468" t="s">
        <v>16</v>
      </c>
      <c r="F5468" t="str">
        <f>IF(Tabel_Forespørgsel_fra_Visma28[[#This Row],[SupDescr]]=" "," "," - "&amp;Tabel_Forespørgsel_fra_Visma28[[#This Row],[SupDescr]])</f>
        <v xml:space="preserve"> </v>
      </c>
      <c r="G5468" t="s">
        <v>3797</v>
      </c>
      <c r="H5468">
        <v>1</v>
      </c>
      <c r="I5468" t="str">
        <f>IF(A5468=A5467,I5467&amp;CHAR(10)&amp;"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5469" spans="1:9" x14ac:dyDescent="0.25">
      <c r="A5469" t="s">
        <v>11032</v>
      </c>
      <c r="B5469">
        <v>75622288</v>
      </c>
      <c r="C5469" t="s">
        <v>16</v>
      </c>
      <c r="D5469" t="str">
        <f>IF(Tabel_Forespørgsel_fra_Visma28[[#This Row],[SupProd]]=" "," "," - "&amp;Tabel_Forespørgsel_fra_Visma28[[#This Row],[SupProd]])</f>
        <v xml:space="preserve"> </v>
      </c>
      <c r="E5469" t="s">
        <v>16</v>
      </c>
      <c r="F5469" t="str">
        <f>IF(Tabel_Forespørgsel_fra_Visma28[[#This Row],[SupDescr]]=" "," "," - "&amp;Tabel_Forespørgsel_fra_Visma28[[#This Row],[SupDescr]])</f>
        <v xml:space="preserve"> </v>
      </c>
      <c r="G5469" t="s">
        <v>3797</v>
      </c>
      <c r="H5469">
        <v>1</v>
      </c>
      <c r="I5469" t="str">
        <f>IF(A5469=A5468,I5468&amp;CHAR(10)&amp;"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5470" spans="1:9" x14ac:dyDescent="0.25">
      <c r="A5470" t="s">
        <v>2589</v>
      </c>
      <c r="B5470">
        <v>74762273</v>
      </c>
      <c r="C5470" t="s">
        <v>16</v>
      </c>
      <c r="D5470" t="str">
        <f>IF(Tabel_Forespørgsel_fra_Visma28[[#This Row],[SupProd]]=" "," "," - "&amp;Tabel_Forespørgsel_fra_Visma28[[#This Row],[SupProd]])</f>
        <v xml:space="preserve"> </v>
      </c>
      <c r="E5470" t="s">
        <v>16</v>
      </c>
      <c r="F5470" t="str">
        <f>IF(Tabel_Forespørgsel_fra_Visma28[[#This Row],[SupDescr]]=" "," "," - "&amp;Tabel_Forespørgsel_fra_Visma28[[#This Row],[SupDescr]])</f>
        <v xml:space="preserve"> </v>
      </c>
      <c r="G5470" t="s">
        <v>154</v>
      </c>
      <c r="H5470">
        <v>1</v>
      </c>
      <c r="I5470" t="str">
        <f>IF(A5470=A5469,I5469&amp;CHAR(10)&amp;"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471" spans="1:9" x14ac:dyDescent="0.25">
      <c r="A5471" t="s">
        <v>2547</v>
      </c>
      <c r="B5471">
        <v>74762273</v>
      </c>
      <c r="C5471" t="s">
        <v>16</v>
      </c>
      <c r="D5471" t="str">
        <f>IF(Tabel_Forespørgsel_fra_Visma28[[#This Row],[SupProd]]=" "," "," - "&amp;Tabel_Forespørgsel_fra_Visma28[[#This Row],[SupProd]])</f>
        <v xml:space="preserve"> </v>
      </c>
      <c r="E5471" t="s">
        <v>16</v>
      </c>
      <c r="F5471" t="str">
        <f>IF(Tabel_Forespørgsel_fra_Visma28[[#This Row],[SupDescr]]=" "," "," - "&amp;Tabel_Forespørgsel_fra_Visma28[[#This Row],[SupDescr]])</f>
        <v xml:space="preserve"> </v>
      </c>
      <c r="G5471" t="s">
        <v>154</v>
      </c>
      <c r="H5471">
        <v>1</v>
      </c>
      <c r="I5471" t="str">
        <f>IF(A5471=A5470,I5470&amp;CHAR(10)&amp;"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472" spans="1:9" x14ac:dyDescent="0.25">
      <c r="A5472" t="s">
        <v>3549</v>
      </c>
      <c r="B5472">
        <v>75421677</v>
      </c>
      <c r="C5472" t="s">
        <v>16</v>
      </c>
      <c r="D5472" t="str">
        <f>IF(Tabel_Forespørgsel_fra_Visma28[[#This Row],[SupProd]]=" "," "," - "&amp;Tabel_Forespørgsel_fra_Visma28[[#This Row],[SupProd]])</f>
        <v xml:space="preserve"> </v>
      </c>
      <c r="E5472" t="s">
        <v>16</v>
      </c>
      <c r="F5472" t="str">
        <f>IF(Tabel_Forespørgsel_fra_Visma28[[#This Row],[SupDescr]]=" "," "," - "&amp;Tabel_Forespørgsel_fra_Visma28[[#This Row],[SupDescr]])</f>
        <v xml:space="preserve"> </v>
      </c>
      <c r="G5472" t="s">
        <v>3368</v>
      </c>
      <c r="H5472">
        <v>1</v>
      </c>
      <c r="I5472" t="str">
        <f>IF(A5472=A5471,I5471&amp;CHAR(10)&amp;"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73" spans="1:9" x14ac:dyDescent="0.25">
      <c r="A5473" t="s">
        <v>3550</v>
      </c>
      <c r="B5473">
        <v>75421677</v>
      </c>
      <c r="C5473" t="s">
        <v>16</v>
      </c>
      <c r="D5473" t="str">
        <f>IF(Tabel_Forespørgsel_fra_Visma28[[#This Row],[SupProd]]=" "," "," - "&amp;Tabel_Forespørgsel_fra_Visma28[[#This Row],[SupProd]])</f>
        <v xml:space="preserve"> </v>
      </c>
      <c r="E5473" t="s">
        <v>16</v>
      </c>
      <c r="F5473" t="str">
        <f>IF(Tabel_Forespørgsel_fra_Visma28[[#This Row],[SupDescr]]=" "," "," - "&amp;Tabel_Forespørgsel_fra_Visma28[[#This Row],[SupDescr]])</f>
        <v xml:space="preserve"> </v>
      </c>
      <c r="G5473" t="s">
        <v>3368</v>
      </c>
      <c r="H5473">
        <v>1</v>
      </c>
      <c r="I5473" t="str">
        <f>IF(A5473=A5472,I5472&amp;CHAR(10)&amp;"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74" spans="1:9" x14ac:dyDescent="0.25">
      <c r="A5474" t="s">
        <v>3528</v>
      </c>
      <c r="B5474">
        <v>75421677</v>
      </c>
      <c r="C5474" t="s">
        <v>16</v>
      </c>
      <c r="D5474" t="str">
        <f>IF(Tabel_Forespørgsel_fra_Visma28[[#This Row],[SupProd]]=" "," "," - "&amp;Tabel_Forespørgsel_fra_Visma28[[#This Row],[SupProd]])</f>
        <v xml:space="preserve"> </v>
      </c>
      <c r="E5474" t="s">
        <v>16</v>
      </c>
      <c r="F5474" t="str">
        <f>IF(Tabel_Forespørgsel_fra_Visma28[[#This Row],[SupDescr]]=" "," "," - "&amp;Tabel_Forespørgsel_fra_Visma28[[#This Row],[SupDescr]])</f>
        <v xml:space="preserve"> </v>
      </c>
      <c r="G5474" t="s">
        <v>3368</v>
      </c>
      <c r="H5474">
        <v>1</v>
      </c>
      <c r="I5474" t="str">
        <f>IF(A5474=A5473,I5473&amp;CHAR(10)&amp;"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75" spans="1:9" x14ac:dyDescent="0.25">
      <c r="A5475" t="s">
        <v>9334</v>
      </c>
      <c r="B5475">
        <v>70120140</v>
      </c>
      <c r="C5475" t="s">
        <v>16</v>
      </c>
      <c r="D5475" t="str">
        <f>IF(Tabel_Forespørgsel_fra_Visma28[[#This Row],[SupProd]]=" "," "," - "&amp;Tabel_Forespørgsel_fra_Visma28[[#This Row],[SupProd]])</f>
        <v xml:space="preserve"> </v>
      </c>
      <c r="E5475" t="s">
        <v>16</v>
      </c>
      <c r="F5475" t="str">
        <f>IF(Tabel_Forespørgsel_fra_Visma28[[#This Row],[SupDescr]]=" "," "," - "&amp;Tabel_Forespørgsel_fra_Visma28[[#This Row],[SupDescr]])</f>
        <v xml:space="preserve"> </v>
      </c>
      <c r="G5475" t="s">
        <v>2467</v>
      </c>
      <c r="H5475">
        <v>1</v>
      </c>
      <c r="I5475" t="str">
        <f>IF(A5475=A5474,I5474&amp;CHAR(10)&amp;"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476" spans="1:9" x14ac:dyDescent="0.25">
      <c r="A5476" t="s">
        <v>3353</v>
      </c>
      <c r="B5476">
        <v>75223099</v>
      </c>
      <c r="C5476" t="s">
        <v>16</v>
      </c>
      <c r="D5476" t="str">
        <f>IF(Tabel_Forespørgsel_fra_Visma28[[#This Row],[SupProd]]=" "," "," - "&amp;Tabel_Forespørgsel_fra_Visma28[[#This Row],[SupProd]])</f>
        <v xml:space="preserve"> </v>
      </c>
      <c r="E5476" t="s">
        <v>16</v>
      </c>
      <c r="F5476" t="str">
        <f>IF(Tabel_Forespørgsel_fra_Visma28[[#This Row],[SupDescr]]=" "," "," - "&amp;Tabel_Forespørgsel_fra_Visma28[[#This Row],[SupDescr]])</f>
        <v xml:space="preserve"> </v>
      </c>
      <c r="G5476" t="s">
        <v>3341</v>
      </c>
      <c r="H5476">
        <v>1</v>
      </c>
      <c r="I5476" t="str">
        <f>IF(A5476=A5475,I5475&amp;CHAR(10)&amp;"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77" spans="1:9" x14ac:dyDescent="0.25">
      <c r="A5477" t="s">
        <v>3354</v>
      </c>
      <c r="B5477">
        <v>75223099</v>
      </c>
      <c r="C5477" t="s">
        <v>16</v>
      </c>
      <c r="D5477" t="str">
        <f>IF(Tabel_Forespørgsel_fra_Visma28[[#This Row],[SupProd]]=" "," "," - "&amp;Tabel_Forespørgsel_fra_Visma28[[#This Row],[SupProd]])</f>
        <v xml:space="preserve"> </v>
      </c>
      <c r="E5477" t="s">
        <v>16</v>
      </c>
      <c r="F5477" t="str">
        <f>IF(Tabel_Forespørgsel_fra_Visma28[[#This Row],[SupDescr]]=" "," "," - "&amp;Tabel_Forespørgsel_fra_Visma28[[#This Row],[SupDescr]])</f>
        <v xml:space="preserve"> </v>
      </c>
      <c r="G5477" t="s">
        <v>3341</v>
      </c>
      <c r="H5477">
        <v>1</v>
      </c>
      <c r="I5477" t="str">
        <f>IF(A5477=A5476,I5476&amp;CHAR(10)&amp;"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78" spans="1:9" x14ac:dyDescent="0.25">
      <c r="A5478" t="s">
        <v>3346</v>
      </c>
      <c r="B5478">
        <v>75223099</v>
      </c>
      <c r="C5478" t="s">
        <v>16</v>
      </c>
      <c r="D5478" t="str">
        <f>IF(Tabel_Forespørgsel_fra_Visma28[[#This Row],[SupProd]]=" "," "," - "&amp;Tabel_Forespørgsel_fra_Visma28[[#This Row],[SupProd]])</f>
        <v xml:space="preserve"> </v>
      </c>
      <c r="E5478" t="s">
        <v>16</v>
      </c>
      <c r="F5478" t="str">
        <f>IF(Tabel_Forespørgsel_fra_Visma28[[#This Row],[SupDescr]]=" "," "," - "&amp;Tabel_Forespørgsel_fra_Visma28[[#This Row],[SupDescr]])</f>
        <v xml:space="preserve"> </v>
      </c>
      <c r="G5478" t="s">
        <v>3341</v>
      </c>
      <c r="H5478">
        <v>1</v>
      </c>
      <c r="I5478" t="str">
        <f>IF(A5478=A5477,I5477&amp;CHAR(10)&amp;"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79" spans="1:9" x14ac:dyDescent="0.25">
      <c r="A5479" t="s">
        <v>3359</v>
      </c>
      <c r="B5479">
        <v>75223099</v>
      </c>
      <c r="C5479" t="s">
        <v>16</v>
      </c>
      <c r="D5479" t="str">
        <f>IF(Tabel_Forespørgsel_fra_Visma28[[#This Row],[SupProd]]=" "," "," - "&amp;Tabel_Forespørgsel_fra_Visma28[[#This Row],[SupProd]])</f>
        <v xml:space="preserve"> </v>
      </c>
      <c r="E5479" t="s">
        <v>16</v>
      </c>
      <c r="F5479" t="str">
        <f>IF(Tabel_Forespørgsel_fra_Visma28[[#This Row],[SupDescr]]=" "," "," - "&amp;Tabel_Forespørgsel_fra_Visma28[[#This Row],[SupDescr]])</f>
        <v xml:space="preserve"> </v>
      </c>
      <c r="G5479" t="s">
        <v>3341</v>
      </c>
      <c r="H5479">
        <v>1</v>
      </c>
      <c r="I5479" t="str">
        <f>IF(A5479=A5478,I5478&amp;CHAR(10)&amp;"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0" spans="1:9" x14ac:dyDescent="0.25">
      <c r="A5480" t="s">
        <v>2967</v>
      </c>
      <c r="B5480">
        <v>75180019</v>
      </c>
      <c r="C5480" t="s">
        <v>16</v>
      </c>
      <c r="D5480" t="str">
        <f>IF(Tabel_Forespørgsel_fra_Visma28[[#This Row],[SupProd]]=" "," "," - "&amp;Tabel_Forespørgsel_fra_Visma28[[#This Row],[SupProd]])</f>
        <v xml:space="preserve"> </v>
      </c>
      <c r="E5480" t="s">
        <v>16</v>
      </c>
      <c r="F5480" t="str">
        <f>IF(Tabel_Forespørgsel_fra_Visma28[[#This Row],[SupDescr]]=" "," "," - "&amp;Tabel_Forespørgsel_fra_Visma28[[#This Row],[SupDescr]])</f>
        <v xml:space="preserve"> </v>
      </c>
      <c r="G5480" t="s">
        <v>2430</v>
      </c>
      <c r="H5480">
        <v>1</v>
      </c>
      <c r="I5480" t="str">
        <f>IF(A5480=A5479,I5479&amp;CHAR(10)&amp;"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81" spans="1:9" x14ac:dyDescent="0.25">
      <c r="A5481" t="s">
        <v>3345</v>
      </c>
      <c r="B5481">
        <v>75223099</v>
      </c>
      <c r="C5481" t="s">
        <v>16</v>
      </c>
      <c r="D5481" t="str">
        <f>IF(Tabel_Forespørgsel_fra_Visma28[[#This Row],[SupProd]]=" "," "," - "&amp;Tabel_Forespørgsel_fra_Visma28[[#This Row],[SupProd]])</f>
        <v xml:space="preserve"> </v>
      </c>
      <c r="E5481" t="s">
        <v>16</v>
      </c>
      <c r="F5481" t="str">
        <f>IF(Tabel_Forespørgsel_fra_Visma28[[#This Row],[SupDescr]]=" "," "," - "&amp;Tabel_Forespørgsel_fra_Visma28[[#This Row],[SupDescr]])</f>
        <v xml:space="preserve"> </v>
      </c>
      <c r="G5481" t="s">
        <v>3341</v>
      </c>
      <c r="H5481">
        <v>1</v>
      </c>
      <c r="I5481" t="str">
        <f>IF(A5481=A5480,I5480&amp;CHAR(10)&amp;"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2" spans="1:9" x14ac:dyDescent="0.25">
      <c r="A5482" t="s">
        <v>3348</v>
      </c>
      <c r="B5482">
        <v>75223099</v>
      </c>
      <c r="C5482" t="s">
        <v>16</v>
      </c>
      <c r="D5482" t="str">
        <f>IF(Tabel_Forespørgsel_fra_Visma28[[#This Row],[SupProd]]=" "," "," - "&amp;Tabel_Forespørgsel_fra_Visma28[[#This Row],[SupProd]])</f>
        <v xml:space="preserve"> </v>
      </c>
      <c r="E5482" t="s">
        <v>16</v>
      </c>
      <c r="F5482" t="str">
        <f>IF(Tabel_Forespørgsel_fra_Visma28[[#This Row],[SupDescr]]=" "," "," - "&amp;Tabel_Forespørgsel_fra_Visma28[[#This Row],[SupDescr]])</f>
        <v xml:space="preserve"> </v>
      </c>
      <c r="G5482" t="s">
        <v>3341</v>
      </c>
      <c r="H5482">
        <v>1</v>
      </c>
      <c r="I5482" t="str">
        <f>IF(A5482=A5481,I5481&amp;CHAR(10)&amp;"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3" spans="1:9" x14ac:dyDescent="0.25">
      <c r="A5483" t="s">
        <v>11430</v>
      </c>
      <c r="B5483">
        <v>75180019</v>
      </c>
      <c r="C5483" t="s">
        <v>16</v>
      </c>
      <c r="D5483" t="str">
        <f>IF(Tabel_Forespørgsel_fra_Visma28[[#This Row],[SupProd]]=" "," "," - "&amp;Tabel_Forespørgsel_fra_Visma28[[#This Row],[SupProd]])</f>
        <v xml:space="preserve"> </v>
      </c>
      <c r="E5483" t="s">
        <v>16</v>
      </c>
      <c r="F5483" t="str">
        <f>IF(Tabel_Forespørgsel_fra_Visma28[[#This Row],[SupDescr]]=" "," "," - "&amp;Tabel_Forespørgsel_fra_Visma28[[#This Row],[SupDescr]])</f>
        <v xml:space="preserve"> </v>
      </c>
      <c r="G5483" t="s">
        <v>2430</v>
      </c>
      <c r="H5483">
        <v>1</v>
      </c>
      <c r="I5483" t="str">
        <f>IF(A5483=A5482,I5482&amp;CHAR(10)&amp;"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84" spans="1:9" x14ac:dyDescent="0.25">
      <c r="A5484" t="s">
        <v>3357</v>
      </c>
      <c r="B5484">
        <v>75223099</v>
      </c>
      <c r="C5484" t="s">
        <v>16</v>
      </c>
      <c r="D5484" t="str">
        <f>IF(Tabel_Forespørgsel_fra_Visma28[[#This Row],[SupProd]]=" "," "," - "&amp;Tabel_Forespørgsel_fra_Visma28[[#This Row],[SupProd]])</f>
        <v xml:space="preserve"> </v>
      </c>
      <c r="E5484" t="s">
        <v>16</v>
      </c>
      <c r="F5484" t="str">
        <f>IF(Tabel_Forespørgsel_fra_Visma28[[#This Row],[SupDescr]]=" "," "," - "&amp;Tabel_Forespørgsel_fra_Visma28[[#This Row],[SupDescr]])</f>
        <v xml:space="preserve"> </v>
      </c>
      <c r="G5484" t="s">
        <v>3341</v>
      </c>
      <c r="H5484">
        <v>1</v>
      </c>
      <c r="I5484" t="str">
        <f>IF(A5484=A5483,I5483&amp;CHAR(10)&amp;"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5" spans="1:9" x14ac:dyDescent="0.25">
      <c r="A5485" t="s">
        <v>3360</v>
      </c>
      <c r="B5485">
        <v>75223099</v>
      </c>
      <c r="C5485" t="s">
        <v>16</v>
      </c>
      <c r="D5485" t="str">
        <f>IF(Tabel_Forespørgsel_fra_Visma28[[#This Row],[SupProd]]=" "," "," - "&amp;Tabel_Forespørgsel_fra_Visma28[[#This Row],[SupProd]])</f>
        <v xml:space="preserve"> </v>
      </c>
      <c r="E5485" t="s">
        <v>16</v>
      </c>
      <c r="F5485" t="str">
        <f>IF(Tabel_Forespørgsel_fra_Visma28[[#This Row],[SupDescr]]=" "," "," - "&amp;Tabel_Forespørgsel_fra_Visma28[[#This Row],[SupDescr]])</f>
        <v xml:space="preserve"> </v>
      </c>
      <c r="G5485" t="s">
        <v>3341</v>
      </c>
      <c r="H5485">
        <v>1</v>
      </c>
      <c r="I5485" t="str">
        <f>IF(A5485=A5484,I5484&amp;CHAR(10)&amp;"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6" spans="1:9" x14ac:dyDescent="0.25">
      <c r="A5486" t="s">
        <v>11431</v>
      </c>
      <c r="B5486">
        <v>75180019</v>
      </c>
      <c r="C5486" t="s">
        <v>16</v>
      </c>
      <c r="D5486" t="str">
        <f>IF(Tabel_Forespørgsel_fra_Visma28[[#This Row],[SupProd]]=" "," "," - "&amp;Tabel_Forespørgsel_fra_Visma28[[#This Row],[SupProd]])</f>
        <v xml:space="preserve"> </v>
      </c>
      <c r="E5486" t="s">
        <v>16</v>
      </c>
      <c r="F5486" t="str">
        <f>IF(Tabel_Forespørgsel_fra_Visma28[[#This Row],[SupDescr]]=" "," "," - "&amp;Tabel_Forespørgsel_fra_Visma28[[#This Row],[SupDescr]])</f>
        <v xml:space="preserve"> </v>
      </c>
      <c r="G5486" t="s">
        <v>2430</v>
      </c>
      <c r="H5486">
        <v>1</v>
      </c>
      <c r="I5486" t="str">
        <f>IF(A5486=A5485,I5485&amp;CHAR(10)&amp;"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87" spans="1:9" x14ac:dyDescent="0.25">
      <c r="A5487" t="s">
        <v>3361</v>
      </c>
      <c r="B5487">
        <v>75223099</v>
      </c>
      <c r="C5487" t="s">
        <v>16</v>
      </c>
      <c r="D5487" t="str">
        <f>IF(Tabel_Forespørgsel_fra_Visma28[[#This Row],[SupProd]]=" "," "," - "&amp;Tabel_Forespørgsel_fra_Visma28[[#This Row],[SupProd]])</f>
        <v xml:space="preserve"> </v>
      </c>
      <c r="E5487" t="s">
        <v>16</v>
      </c>
      <c r="F5487" t="str">
        <f>IF(Tabel_Forespørgsel_fra_Visma28[[#This Row],[SupDescr]]=" "," "," - "&amp;Tabel_Forespørgsel_fra_Visma28[[#This Row],[SupDescr]])</f>
        <v xml:space="preserve"> </v>
      </c>
      <c r="G5487" t="s">
        <v>3341</v>
      </c>
      <c r="H5487">
        <v>1</v>
      </c>
      <c r="I5487" t="str">
        <f>IF(A5487=A5486,I5486&amp;CHAR(10)&amp;"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8" spans="1:9" x14ac:dyDescent="0.25">
      <c r="A5488" t="s">
        <v>3362</v>
      </c>
      <c r="B5488">
        <v>75223099</v>
      </c>
      <c r="C5488" t="s">
        <v>16</v>
      </c>
      <c r="D5488" t="str">
        <f>IF(Tabel_Forespørgsel_fra_Visma28[[#This Row],[SupProd]]=" "," "," - "&amp;Tabel_Forespørgsel_fra_Visma28[[#This Row],[SupProd]])</f>
        <v xml:space="preserve"> </v>
      </c>
      <c r="E5488" t="s">
        <v>16</v>
      </c>
      <c r="F5488" t="str">
        <f>IF(Tabel_Forespørgsel_fra_Visma28[[#This Row],[SupDescr]]=" "," "," - "&amp;Tabel_Forespørgsel_fra_Visma28[[#This Row],[SupDescr]])</f>
        <v xml:space="preserve"> </v>
      </c>
      <c r="G5488" t="s">
        <v>3341</v>
      </c>
      <c r="H5488">
        <v>1</v>
      </c>
      <c r="I5488" t="str">
        <f>IF(A5488=A5487,I5487&amp;CHAR(10)&amp;"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9" spans="1:9" x14ac:dyDescent="0.25">
      <c r="A5489" t="s">
        <v>11136</v>
      </c>
      <c r="B5489">
        <v>75180019</v>
      </c>
      <c r="C5489" t="s">
        <v>16</v>
      </c>
      <c r="D5489" t="str">
        <f>IF(Tabel_Forespørgsel_fra_Visma28[[#This Row],[SupProd]]=" "," "," - "&amp;Tabel_Forespørgsel_fra_Visma28[[#This Row],[SupProd]])</f>
        <v xml:space="preserve"> </v>
      </c>
      <c r="E5489" t="s">
        <v>16</v>
      </c>
      <c r="F5489" t="str">
        <f>IF(Tabel_Forespørgsel_fra_Visma28[[#This Row],[SupDescr]]=" "," "," - "&amp;Tabel_Forespørgsel_fra_Visma28[[#This Row],[SupDescr]])</f>
        <v xml:space="preserve"> </v>
      </c>
      <c r="G5489" t="s">
        <v>2430</v>
      </c>
      <c r="H5489">
        <v>1</v>
      </c>
      <c r="I5489" t="str">
        <f>IF(A5489=A5488,I5488&amp;CHAR(10)&amp;"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90" spans="1:9" x14ac:dyDescent="0.25">
      <c r="A5490" t="s">
        <v>3363</v>
      </c>
      <c r="B5490">
        <v>75223099</v>
      </c>
      <c r="C5490" t="s">
        <v>16</v>
      </c>
      <c r="D5490" t="str">
        <f>IF(Tabel_Forespørgsel_fra_Visma28[[#This Row],[SupProd]]=" "," "," - "&amp;Tabel_Forespørgsel_fra_Visma28[[#This Row],[SupProd]])</f>
        <v xml:space="preserve"> </v>
      </c>
      <c r="E5490" t="s">
        <v>16</v>
      </c>
      <c r="F5490" t="str">
        <f>IF(Tabel_Forespørgsel_fra_Visma28[[#This Row],[SupDescr]]=" "," "," - "&amp;Tabel_Forespørgsel_fra_Visma28[[#This Row],[SupDescr]])</f>
        <v xml:space="preserve"> </v>
      </c>
      <c r="G5490" t="s">
        <v>3341</v>
      </c>
      <c r="H5490">
        <v>1</v>
      </c>
      <c r="I5490" t="str">
        <f>IF(A5490=A5489,I5489&amp;CHAR(10)&amp;"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1" spans="1:9" x14ac:dyDescent="0.25">
      <c r="A5491" t="s">
        <v>3364</v>
      </c>
      <c r="B5491">
        <v>75223099</v>
      </c>
      <c r="C5491" t="s">
        <v>16</v>
      </c>
      <c r="D5491" t="str">
        <f>IF(Tabel_Forespørgsel_fra_Visma28[[#This Row],[SupProd]]=" "," "," - "&amp;Tabel_Forespørgsel_fra_Visma28[[#This Row],[SupProd]])</f>
        <v xml:space="preserve"> </v>
      </c>
      <c r="E5491" t="s">
        <v>16</v>
      </c>
      <c r="F5491" t="str">
        <f>IF(Tabel_Forespørgsel_fra_Visma28[[#This Row],[SupDescr]]=" "," "," - "&amp;Tabel_Forespørgsel_fra_Visma28[[#This Row],[SupDescr]])</f>
        <v xml:space="preserve"> </v>
      </c>
      <c r="G5491" t="s">
        <v>3341</v>
      </c>
      <c r="H5491">
        <v>1</v>
      </c>
      <c r="I5491" t="str">
        <f>IF(A5491=A5490,I5490&amp;CHAR(10)&amp;"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2" spans="1:9" x14ac:dyDescent="0.25">
      <c r="A5492" t="s">
        <v>2968</v>
      </c>
      <c r="B5492">
        <v>75180019</v>
      </c>
      <c r="C5492" t="s">
        <v>16</v>
      </c>
      <c r="D5492" t="str">
        <f>IF(Tabel_Forespørgsel_fra_Visma28[[#This Row],[SupProd]]=" "," "," - "&amp;Tabel_Forespørgsel_fra_Visma28[[#This Row],[SupProd]])</f>
        <v xml:space="preserve"> </v>
      </c>
      <c r="E5492" t="s">
        <v>16</v>
      </c>
      <c r="F5492" t="str">
        <f>IF(Tabel_Forespørgsel_fra_Visma28[[#This Row],[SupDescr]]=" "," "," - "&amp;Tabel_Forespørgsel_fra_Visma28[[#This Row],[SupDescr]])</f>
        <v xml:space="preserve"> </v>
      </c>
      <c r="G5492" t="s">
        <v>2430</v>
      </c>
      <c r="H5492">
        <v>1</v>
      </c>
      <c r="I5492" t="str">
        <f>IF(A5492=A5491,I5491&amp;CHAR(10)&amp;"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93" spans="1:9" x14ac:dyDescent="0.25">
      <c r="A5493" t="s">
        <v>3349</v>
      </c>
      <c r="B5493">
        <v>75223099</v>
      </c>
      <c r="C5493" t="s">
        <v>16</v>
      </c>
      <c r="D5493" t="str">
        <f>IF(Tabel_Forespørgsel_fra_Visma28[[#This Row],[SupProd]]=" "," "," - "&amp;Tabel_Forespørgsel_fra_Visma28[[#This Row],[SupProd]])</f>
        <v xml:space="preserve"> </v>
      </c>
      <c r="E5493" t="s">
        <v>16</v>
      </c>
      <c r="F5493" t="str">
        <f>IF(Tabel_Forespørgsel_fra_Visma28[[#This Row],[SupDescr]]=" "," "," - "&amp;Tabel_Forespørgsel_fra_Visma28[[#This Row],[SupDescr]])</f>
        <v xml:space="preserve"> </v>
      </c>
      <c r="G5493" t="s">
        <v>3341</v>
      </c>
      <c r="H5493">
        <v>1</v>
      </c>
      <c r="I5493" t="str">
        <f>IF(A5493=A5492,I5492&amp;CHAR(10)&amp;"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4" spans="1:9" x14ac:dyDescent="0.25">
      <c r="A5494" t="s">
        <v>3350</v>
      </c>
      <c r="B5494">
        <v>75223099</v>
      </c>
      <c r="C5494" t="s">
        <v>16</v>
      </c>
      <c r="D5494" t="str">
        <f>IF(Tabel_Forespørgsel_fra_Visma28[[#This Row],[SupProd]]=" "," "," - "&amp;Tabel_Forespørgsel_fra_Visma28[[#This Row],[SupProd]])</f>
        <v xml:space="preserve"> </v>
      </c>
      <c r="E5494" t="s">
        <v>16</v>
      </c>
      <c r="F5494" t="str">
        <f>IF(Tabel_Forespørgsel_fra_Visma28[[#This Row],[SupDescr]]=" "," "," - "&amp;Tabel_Forespørgsel_fra_Visma28[[#This Row],[SupDescr]])</f>
        <v xml:space="preserve"> </v>
      </c>
      <c r="G5494" t="s">
        <v>3341</v>
      </c>
      <c r="H5494">
        <v>1</v>
      </c>
      <c r="I5494" t="str">
        <f>IF(A5494=A5493,I5493&amp;CHAR(10)&amp;"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5" spans="1:9" x14ac:dyDescent="0.25">
      <c r="A5495" t="s">
        <v>3355</v>
      </c>
      <c r="B5495">
        <v>75223099</v>
      </c>
      <c r="C5495" t="s">
        <v>16</v>
      </c>
      <c r="D5495" t="str">
        <f>IF(Tabel_Forespørgsel_fra_Visma28[[#This Row],[SupProd]]=" "," "," - "&amp;Tabel_Forespørgsel_fra_Visma28[[#This Row],[SupProd]])</f>
        <v xml:space="preserve"> </v>
      </c>
      <c r="E5495" t="s">
        <v>16</v>
      </c>
      <c r="F5495" t="str">
        <f>IF(Tabel_Forespørgsel_fra_Visma28[[#This Row],[SupDescr]]=" "," "," - "&amp;Tabel_Forespørgsel_fra_Visma28[[#This Row],[SupDescr]])</f>
        <v xml:space="preserve"> </v>
      </c>
      <c r="G5495" t="s">
        <v>3341</v>
      </c>
      <c r="H5495">
        <v>1</v>
      </c>
      <c r="I5495" t="str">
        <f>IF(A5495=A5494,I5494&amp;CHAR(10)&amp;"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6" spans="1:9" x14ac:dyDescent="0.25">
      <c r="A5496" t="s">
        <v>3356</v>
      </c>
      <c r="B5496">
        <v>75223099</v>
      </c>
      <c r="C5496" t="s">
        <v>16</v>
      </c>
      <c r="D5496" t="str">
        <f>IF(Tabel_Forespørgsel_fra_Visma28[[#This Row],[SupProd]]=" "," "," - "&amp;Tabel_Forespørgsel_fra_Visma28[[#This Row],[SupProd]])</f>
        <v xml:space="preserve"> </v>
      </c>
      <c r="E5496" t="s">
        <v>16</v>
      </c>
      <c r="F5496" t="str">
        <f>IF(Tabel_Forespørgsel_fra_Visma28[[#This Row],[SupDescr]]=" "," "," - "&amp;Tabel_Forespørgsel_fra_Visma28[[#This Row],[SupDescr]])</f>
        <v xml:space="preserve"> </v>
      </c>
      <c r="G5496" t="s">
        <v>3341</v>
      </c>
      <c r="H5496">
        <v>1</v>
      </c>
      <c r="I5496" t="str">
        <f>IF(A5496=A5495,I5495&amp;CHAR(10)&amp;"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7" spans="1:9" x14ac:dyDescent="0.25">
      <c r="A5497" t="s">
        <v>8782</v>
      </c>
      <c r="B5497">
        <v>75180019</v>
      </c>
      <c r="C5497" t="s">
        <v>16</v>
      </c>
      <c r="D5497" t="str">
        <f>IF(Tabel_Forespørgsel_fra_Visma28[[#This Row],[SupProd]]=" "," "," - "&amp;Tabel_Forespørgsel_fra_Visma28[[#This Row],[SupProd]])</f>
        <v xml:space="preserve"> </v>
      </c>
      <c r="E5497" t="s">
        <v>16</v>
      </c>
      <c r="F5497" t="str">
        <f>IF(Tabel_Forespørgsel_fra_Visma28[[#This Row],[SupDescr]]=" "," "," - "&amp;Tabel_Forespørgsel_fra_Visma28[[#This Row],[SupDescr]])</f>
        <v xml:space="preserve"> </v>
      </c>
      <c r="G5497" t="s">
        <v>2430</v>
      </c>
      <c r="H5497">
        <v>1</v>
      </c>
      <c r="I5497" t="str">
        <f>IF(A5497=A5496,I5496&amp;CHAR(10)&amp;"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98" spans="1:9" x14ac:dyDescent="0.25">
      <c r="A5498" t="s">
        <v>3340</v>
      </c>
      <c r="B5498">
        <v>75223099</v>
      </c>
      <c r="C5498" t="s">
        <v>16</v>
      </c>
      <c r="D5498" t="str">
        <f>IF(Tabel_Forespørgsel_fra_Visma28[[#This Row],[SupProd]]=" "," "," - "&amp;Tabel_Forespørgsel_fra_Visma28[[#This Row],[SupProd]])</f>
        <v xml:space="preserve"> </v>
      </c>
      <c r="E5498" t="s">
        <v>16</v>
      </c>
      <c r="F5498" t="str">
        <f>IF(Tabel_Forespørgsel_fra_Visma28[[#This Row],[SupDescr]]=" "," "," - "&amp;Tabel_Forespørgsel_fra_Visma28[[#This Row],[SupDescr]])</f>
        <v xml:space="preserve"> </v>
      </c>
      <c r="G5498" t="s">
        <v>3341</v>
      </c>
      <c r="H5498">
        <v>1</v>
      </c>
      <c r="I5498" t="str">
        <f>IF(A5498=A5497,I5497&amp;CHAR(10)&amp;"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9" spans="1:9" x14ac:dyDescent="0.25">
      <c r="A5499" t="s">
        <v>3342</v>
      </c>
      <c r="B5499">
        <v>75223099</v>
      </c>
      <c r="C5499" t="s">
        <v>16</v>
      </c>
      <c r="D5499" t="str">
        <f>IF(Tabel_Forespørgsel_fra_Visma28[[#This Row],[SupProd]]=" "," "," - "&amp;Tabel_Forespørgsel_fra_Visma28[[#This Row],[SupProd]])</f>
        <v xml:space="preserve"> </v>
      </c>
      <c r="E5499" t="s">
        <v>16</v>
      </c>
      <c r="F5499" t="str">
        <f>IF(Tabel_Forespørgsel_fra_Visma28[[#This Row],[SupDescr]]=" "," "," - "&amp;Tabel_Forespørgsel_fra_Visma28[[#This Row],[SupDescr]])</f>
        <v xml:space="preserve"> </v>
      </c>
      <c r="G5499" t="s">
        <v>3341</v>
      </c>
      <c r="H5499">
        <v>1</v>
      </c>
      <c r="I5499" t="str">
        <f>IF(A5499=A5498,I5498&amp;CHAR(10)&amp;"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0" spans="1:9" x14ac:dyDescent="0.25">
      <c r="A5500" t="s">
        <v>11521</v>
      </c>
      <c r="B5500">
        <v>75180019</v>
      </c>
      <c r="C5500" t="s">
        <v>16</v>
      </c>
      <c r="D5500" t="str">
        <f>IF(Tabel_Forespørgsel_fra_Visma28[[#This Row],[SupProd]]=" "," "," - "&amp;Tabel_Forespørgsel_fra_Visma28[[#This Row],[SupProd]])</f>
        <v xml:space="preserve"> </v>
      </c>
      <c r="E5500" t="s">
        <v>16</v>
      </c>
      <c r="F5500" t="str">
        <f>IF(Tabel_Forespørgsel_fra_Visma28[[#This Row],[SupDescr]]=" "," "," - "&amp;Tabel_Forespørgsel_fra_Visma28[[#This Row],[SupDescr]])</f>
        <v xml:space="preserve"> </v>
      </c>
      <c r="G5500" t="s">
        <v>2430</v>
      </c>
      <c r="H5500">
        <v>1</v>
      </c>
      <c r="I5500" t="str">
        <f>IF(A5500=A5499,I5499&amp;CHAR(10)&amp;"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01" spans="1:9" x14ac:dyDescent="0.25">
      <c r="A5501" t="s">
        <v>3343</v>
      </c>
      <c r="B5501">
        <v>75223099</v>
      </c>
      <c r="C5501" t="s">
        <v>16</v>
      </c>
      <c r="D5501" t="str">
        <f>IF(Tabel_Forespørgsel_fra_Visma28[[#This Row],[SupProd]]=" "," "," - "&amp;Tabel_Forespørgsel_fra_Visma28[[#This Row],[SupProd]])</f>
        <v xml:space="preserve"> </v>
      </c>
      <c r="E5501" t="s">
        <v>16</v>
      </c>
      <c r="F5501" t="str">
        <f>IF(Tabel_Forespørgsel_fra_Visma28[[#This Row],[SupDescr]]=" "," "," - "&amp;Tabel_Forespørgsel_fra_Visma28[[#This Row],[SupDescr]])</f>
        <v xml:space="preserve"> </v>
      </c>
      <c r="G5501" t="s">
        <v>3341</v>
      </c>
      <c r="H5501">
        <v>1</v>
      </c>
      <c r="I5501" t="str">
        <f>IF(A5501=A5500,I5500&amp;CHAR(10)&amp;"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2" spans="1:9" x14ac:dyDescent="0.25">
      <c r="A5502" t="s">
        <v>3344</v>
      </c>
      <c r="B5502">
        <v>75223099</v>
      </c>
      <c r="C5502" t="s">
        <v>16</v>
      </c>
      <c r="D5502" t="str">
        <f>IF(Tabel_Forespørgsel_fra_Visma28[[#This Row],[SupProd]]=" "," "," - "&amp;Tabel_Forespørgsel_fra_Visma28[[#This Row],[SupProd]])</f>
        <v xml:space="preserve"> </v>
      </c>
      <c r="E5502" t="s">
        <v>16</v>
      </c>
      <c r="F5502" t="str">
        <f>IF(Tabel_Forespørgsel_fra_Visma28[[#This Row],[SupDescr]]=" "," "," - "&amp;Tabel_Forespørgsel_fra_Visma28[[#This Row],[SupDescr]])</f>
        <v xml:space="preserve"> </v>
      </c>
      <c r="G5502" t="s">
        <v>3341</v>
      </c>
      <c r="H5502">
        <v>1</v>
      </c>
      <c r="I5502" t="str">
        <f>IF(A5502=A5501,I5501&amp;CHAR(10)&amp;"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3" spans="1:9" x14ac:dyDescent="0.25">
      <c r="A5503" t="s">
        <v>3358</v>
      </c>
      <c r="B5503">
        <v>75223099</v>
      </c>
      <c r="C5503" t="s">
        <v>16</v>
      </c>
      <c r="D5503" t="str">
        <f>IF(Tabel_Forespørgsel_fra_Visma28[[#This Row],[SupProd]]=" "," "," - "&amp;Tabel_Forespørgsel_fra_Visma28[[#This Row],[SupProd]])</f>
        <v xml:space="preserve"> </v>
      </c>
      <c r="E5503" t="s">
        <v>16</v>
      </c>
      <c r="F5503" t="str">
        <f>IF(Tabel_Forespørgsel_fra_Visma28[[#This Row],[SupDescr]]=" "," "," - "&amp;Tabel_Forespørgsel_fra_Visma28[[#This Row],[SupDescr]])</f>
        <v xml:space="preserve"> </v>
      </c>
      <c r="G5503" t="s">
        <v>3341</v>
      </c>
      <c r="H5503">
        <v>1</v>
      </c>
      <c r="I5503" t="str">
        <f>IF(A5503=A5502,I5502&amp;CHAR(10)&amp;"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4" spans="1:9" x14ac:dyDescent="0.25">
      <c r="A5504" t="s">
        <v>3347</v>
      </c>
      <c r="B5504">
        <v>75223099</v>
      </c>
      <c r="C5504" t="s">
        <v>16</v>
      </c>
      <c r="D5504" t="str">
        <f>IF(Tabel_Forespørgsel_fra_Visma28[[#This Row],[SupProd]]=" "," "," - "&amp;Tabel_Forespørgsel_fra_Visma28[[#This Row],[SupProd]])</f>
        <v xml:space="preserve"> </v>
      </c>
      <c r="E5504" t="s">
        <v>16</v>
      </c>
      <c r="F5504" t="str">
        <f>IF(Tabel_Forespørgsel_fra_Visma28[[#This Row],[SupDescr]]=" "," "," - "&amp;Tabel_Forespørgsel_fra_Visma28[[#This Row],[SupDescr]])</f>
        <v xml:space="preserve"> </v>
      </c>
      <c r="G5504" t="s">
        <v>3341</v>
      </c>
      <c r="H5504">
        <v>1</v>
      </c>
      <c r="I5504" t="str">
        <f>IF(A5504=A5503,I5503&amp;CHAR(10)&amp;"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5" spans="1:9" x14ac:dyDescent="0.25">
      <c r="A5505" t="s">
        <v>3351</v>
      </c>
      <c r="B5505">
        <v>75223099</v>
      </c>
      <c r="C5505" t="s">
        <v>16</v>
      </c>
      <c r="D5505" t="str">
        <f>IF(Tabel_Forespørgsel_fra_Visma28[[#This Row],[SupProd]]=" "," "," - "&amp;Tabel_Forespørgsel_fra_Visma28[[#This Row],[SupProd]])</f>
        <v xml:space="preserve"> </v>
      </c>
      <c r="E5505" t="s">
        <v>16</v>
      </c>
      <c r="F5505" t="str">
        <f>IF(Tabel_Forespørgsel_fra_Visma28[[#This Row],[SupDescr]]=" "," "," - "&amp;Tabel_Forespørgsel_fra_Visma28[[#This Row],[SupDescr]])</f>
        <v xml:space="preserve"> </v>
      </c>
      <c r="G5505" t="s">
        <v>3341</v>
      </c>
      <c r="H5505">
        <v>1</v>
      </c>
      <c r="I5505" t="str">
        <f>IF(A5505=A5504,I5504&amp;CHAR(10)&amp;"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6" spans="1:9" x14ac:dyDescent="0.25">
      <c r="A5506" t="s">
        <v>3352</v>
      </c>
      <c r="B5506">
        <v>75223099</v>
      </c>
      <c r="C5506" t="s">
        <v>16</v>
      </c>
      <c r="D5506" t="str">
        <f>IF(Tabel_Forespørgsel_fra_Visma28[[#This Row],[SupProd]]=" "," "," - "&amp;Tabel_Forespørgsel_fra_Visma28[[#This Row],[SupProd]])</f>
        <v xml:space="preserve"> </v>
      </c>
      <c r="E5506" t="s">
        <v>16</v>
      </c>
      <c r="F5506" t="str">
        <f>IF(Tabel_Forespørgsel_fra_Visma28[[#This Row],[SupDescr]]=" "," "," - "&amp;Tabel_Forespørgsel_fra_Visma28[[#This Row],[SupDescr]])</f>
        <v xml:space="preserve"> </v>
      </c>
      <c r="G5506" t="s">
        <v>3341</v>
      </c>
      <c r="H5506">
        <v>1</v>
      </c>
      <c r="I5506" t="str">
        <f>IF(A5506=A5505,I5505&amp;CHAR(10)&amp;"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7" spans="1:9" x14ac:dyDescent="0.25">
      <c r="A5507" t="s">
        <v>2713</v>
      </c>
      <c r="B5507">
        <v>75180019</v>
      </c>
      <c r="C5507" t="s">
        <v>16</v>
      </c>
      <c r="D5507" t="str">
        <f>IF(Tabel_Forespørgsel_fra_Visma28[[#This Row],[SupProd]]=" "," "," - "&amp;Tabel_Forespørgsel_fra_Visma28[[#This Row],[SupProd]])</f>
        <v xml:space="preserve"> </v>
      </c>
      <c r="E5507" t="s">
        <v>16</v>
      </c>
      <c r="F5507" t="str">
        <f>IF(Tabel_Forespørgsel_fra_Visma28[[#This Row],[SupDescr]]=" "," "," - "&amp;Tabel_Forespørgsel_fra_Visma28[[#This Row],[SupDescr]])</f>
        <v xml:space="preserve"> </v>
      </c>
      <c r="G5507" t="s">
        <v>2430</v>
      </c>
      <c r="H5507">
        <v>1</v>
      </c>
      <c r="I5507" t="str">
        <f>IF(A5507=A5506,I5506&amp;CHAR(10)&amp;"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08" spans="1:9" x14ac:dyDescent="0.25">
      <c r="A5508" t="s">
        <v>2724</v>
      </c>
      <c r="B5508">
        <v>75180019</v>
      </c>
      <c r="C5508" t="s">
        <v>16</v>
      </c>
      <c r="D5508" t="str">
        <f>IF(Tabel_Forespørgsel_fra_Visma28[[#This Row],[SupProd]]=" "," "," - "&amp;Tabel_Forespørgsel_fra_Visma28[[#This Row],[SupProd]])</f>
        <v xml:space="preserve"> </v>
      </c>
      <c r="E5508" t="s">
        <v>16</v>
      </c>
      <c r="F5508" t="str">
        <f>IF(Tabel_Forespørgsel_fra_Visma28[[#This Row],[SupDescr]]=" "," "," - "&amp;Tabel_Forespørgsel_fra_Visma28[[#This Row],[SupDescr]])</f>
        <v xml:space="preserve"> </v>
      </c>
      <c r="G5508" t="s">
        <v>2430</v>
      </c>
      <c r="H5508">
        <v>1</v>
      </c>
      <c r="I5508" t="str">
        <f>IF(A5508=A5507,I5507&amp;CHAR(10)&amp;"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09" spans="1:9" x14ac:dyDescent="0.25">
      <c r="A5509" t="s">
        <v>8895</v>
      </c>
      <c r="B5509">
        <v>75180019</v>
      </c>
      <c r="C5509" t="s">
        <v>16</v>
      </c>
      <c r="D5509" t="str">
        <f>IF(Tabel_Forespørgsel_fra_Visma28[[#This Row],[SupProd]]=" "," "," - "&amp;Tabel_Forespørgsel_fra_Visma28[[#This Row],[SupProd]])</f>
        <v xml:space="preserve"> </v>
      </c>
      <c r="E5509" t="s">
        <v>16</v>
      </c>
      <c r="F5509" t="str">
        <f>IF(Tabel_Forespørgsel_fra_Visma28[[#This Row],[SupDescr]]=" "," "," - "&amp;Tabel_Forespørgsel_fra_Visma28[[#This Row],[SupDescr]])</f>
        <v xml:space="preserve"> </v>
      </c>
      <c r="G5509" t="s">
        <v>2430</v>
      </c>
      <c r="H5509">
        <v>1</v>
      </c>
      <c r="I5509" t="str">
        <f>IF(A5509=A5508,I5508&amp;CHAR(10)&amp;"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0" spans="1:9" x14ac:dyDescent="0.25">
      <c r="A5510" t="s">
        <v>11346</v>
      </c>
      <c r="B5510">
        <v>75180019</v>
      </c>
      <c r="C5510" t="s">
        <v>16</v>
      </c>
      <c r="D5510" t="str">
        <f>IF(Tabel_Forespørgsel_fra_Visma28[[#This Row],[SupProd]]=" "," "," - "&amp;Tabel_Forespørgsel_fra_Visma28[[#This Row],[SupProd]])</f>
        <v xml:space="preserve"> </v>
      </c>
      <c r="E5510" t="s">
        <v>16</v>
      </c>
      <c r="F5510" t="str">
        <f>IF(Tabel_Forespørgsel_fra_Visma28[[#This Row],[SupDescr]]=" "," "," - "&amp;Tabel_Forespørgsel_fra_Visma28[[#This Row],[SupDescr]])</f>
        <v xml:space="preserve"> </v>
      </c>
      <c r="G5510" t="s">
        <v>2430</v>
      </c>
      <c r="H5510">
        <v>1</v>
      </c>
      <c r="I5510" t="str">
        <f>IF(A5510=A5509,I5509&amp;CHAR(10)&amp;"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1" spans="1:9" x14ac:dyDescent="0.25">
      <c r="A5511" t="s">
        <v>11347</v>
      </c>
      <c r="B5511">
        <v>75223099</v>
      </c>
      <c r="C5511" t="s">
        <v>16</v>
      </c>
      <c r="D5511" t="str">
        <f>IF(Tabel_Forespørgsel_fra_Visma28[[#This Row],[SupProd]]=" "," "," - "&amp;Tabel_Forespørgsel_fra_Visma28[[#This Row],[SupProd]])</f>
        <v xml:space="preserve"> </v>
      </c>
      <c r="E5511" t="s">
        <v>16</v>
      </c>
      <c r="F5511" t="str">
        <f>IF(Tabel_Forespørgsel_fra_Visma28[[#This Row],[SupDescr]]=" "," "," - "&amp;Tabel_Forespørgsel_fra_Visma28[[#This Row],[SupDescr]])</f>
        <v xml:space="preserve"> </v>
      </c>
      <c r="G5511" t="s">
        <v>3341</v>
      </c>
      <c r="H5511">
        <v>1</v>
      </c>
      <c r="I5511" t="str">
        <f>IF(A5511=A5510,I5510&amp;CHAR(10)&amp;"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12" spans="1:9" x14ac:dyDescent="0.25">
      <c r="A5512" t="s">
        <v>4305</v>
      </c>
      <c r="B5512">
        <v>75180019</v>
      </c>
      <c r="C5512" t="s">
        <v>16</v>
      </c>
      <c r="D5512" t="str">
        <f>IF(Tabel_Forespørgsel_fra_Visma28[[#This Row],[SupProd]]=" "," "," - "&amp;Tabel_Forespørgsel_fra_Visma28[[#This Row],[SupProd]])</f>
        <v xml:space="preserve"> </v>
      </c>
      <c r="E5512" t="s">
        <v>16</v>
      </c>
      <c r="F5512" t="str">
        <f>IF(Tabel_Forespørgsel_fra_Visma28[[#This Row],[SupDescr]]=" "," "," - "&amp;Tabel_Forespørgsel_fra_Visma28[[#This Row],[SupDescr]])</f>
        <v xml:space="preserve"> </v>
      </c>
      <c r="G5512" t="s">
        <v>2430</v>
      </c>
      <c r="H5512">
        <v>1</v>
      </c>
      <c r="I5512" t="str">
        <f>IF(A5512=A5511,I5511&amp;CHAR(10)&amp;"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3" spans="1:9" x14ac:dyDescent="0.25">
      <c r="A5513" t="s">
        <v>14192</v>
      </c>
      <c r="B5513">
        <v>75577000</v>
      </c>
      <c r="C5513" t="s">
        <v>16</v>
      </c>
      <c r="D5513" t="str">
        <f>IF(Tabel_Forespørgsel_fra_Visma28[[#This Row],[SupProd]]=" "," "," - "&amp;Tabel_Forespørgsel_fra_Visma28[[#This Row],[SupProd]])</f>
        <v xml:space="preserve"> </v>
      </c>
      <c r="E5513" t="s">
        <v>16</v>
      </c>
      <c r="F5513" t="str">
        <f>IF(Tabel_Forespørgsel_fra_Visma28[[#This Row],[SupDescr]]=" "," "," - "&amp;Tabel_Forespørgsel_fra_Visma28[[#This Row],[SupDescr]])</f>
        <v xml:space="preserve"> </v>
      </c>
      <c r="G5513" t="s">
        <v>3759</v>
      </c>
      <c r="H5513">
        <v>1</v>
      </c>
      <c r="I5513" t="str">
        <f>IF(A5513=A5512,I5512&amp;CHAR(10)&amp;"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14" spans="1:9" x14ac:dyDescent="0.25">
      <c r="A5514" t="s">
        <v>14193</v>
      </c>
      <c r="B5514">
        <v>75180019</v>
      </c>
      <c r="C5514" t="s">
        <v>16</v>
      </c>
      <c r="D5514" t="str">
        <f>IF(Tabel_Forespørgsel_fra_Visma28[[#This Row],[SupProd]]=" "," "," - "&amp;Tabel_Forespørgsel_fra_Visma28[[#This Row],[SupProd]])</f>
        <v xml:space="preserve"> </v>
      </c>
      <c r="E5514" t="s">
        <v>16</v>
      </c>
      <c r="F5514" t="str">
        <f>IF(Tabel_Forespørgsel_fra_Visma28[[#This Row],[SupDescr]]=" "," "," - "&amp;Tabel_Forespørgsel_fra_Visma28[[#This Row],[SupDescr]])</f>
        <v xml:space="preserve"> </v>
      </c>
      <c r="G5514" t="s">
        <v>2430</v>
      </c>
      <c r="H5514">
        <v>1</v>
      </c>
      <c r="I5514" t="str">
        <f>IF(A5514=A5513,I5513&amp;CHAR(10)&amp;"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5" spans="1:9" x14ac:dyDescent="0.25">
      <c r="A5515" t="s">
        <v>14176</v>
      </c>
      <c r="B5515">
        <v>75577000</v>
      </c>
      <c r="C5515" t="s">
        <v>16</v>
      </c>
      <c r="D5515" t="str">
        <f>IF(Tabel_Forespørgsel_fra_Visma28[[#This Row],[SupProd]]=" "," "," - "&amp;Tabel_Forespørgsel_fra_Visma28[[#This Row],[SupProd]])</f>
        <v xml:space="preserve"> </v>
      </c>
      <c r="E5515" t="s">
        <v>16</v>
      </c>
      <c r="F5515" t="str">
        <f>IF(Tabel_Forespørgsel_fra_Visma28[[#This Row],[SupDescr]]=" "," "," - "&amp;Tabel_Forespørgsel_fra_Visma28[[#This Row],[SupDescr]])</f>
        <v xml:space="preserve"> </v>
      </c>
      <c r="G5515" t="s">
        <v>3759</v>
      </c>
      <c r="H5515">
        <v>1</v>
      </c>
      <c r="I5515" t="str">
        <f>IF(A5515=A5514,I5514&amp;CHAR(10)&amp;"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16" spans="1:9" x14ac:dyDescent="0.25">
      <c r="A5516" t="s">
        <v>14177</v>
      </c>
      <c r="B5516">
        <v>75577000</v>
      </c>
      <c r="C5516" t="s">
        <v>16</v>
      </c>
      <c r="D5516" t="str">
        <f>IF(Tabel_Forespørgsel_fra_Visma28[[#This Row],[SupProd]]=" "," "," - "&amp;Tabel_Forespørgsel_fra_Visma28[[#This Row],[SupProd]])</f>
        <v xml:space="preserve"> </v>
      </c>
      <c r="E5516" t="s">
        <v>16</v>
      </c>
      <c r="F5516" t="str">
        <f>IF(Tabel_Forespørgsel_fra_Visma28[[#This Row],[SupDescr]]=" "," "," - "&amp;Tabel_Forespørgsel_fra_Visma28[[#This Row],[SupDescr]])</f>
        <v xml:space="preserve"> </v>
      </c>
      <c r="G5516" t="s">
        <v>3759</v>
      </c>
      <c r="H5516">
        <v>1</v>
      </c>
      <c r="I5516" t="str">
        <f>IF(A5516=A5515,I5515&amp;CHAR(10)&amp;"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17" spans="1:9" x14ac:dyDescent="0.25">
      <c r="A5517" t="s">
        <v>14181</v>
      </c>
      <c r="B5517">
        <v>75180019</v>
      </c>
      <c r="C5517" t="s">
        <v>16</v>
      </c>
      <c r="D5517" t="str">
        <f>IF(Tabel_Forespørgsel_fra_Visma28[[#This Row],[SupProd]]=" "," "," - "&amp;Tabel_Forespørgsel_fra_Visma28[[#This Row],[SupProd]])</f>
        <v xml:space="preserve"> </v>
      </c>
      <c r="E5517" t="s">
        <v>16</v>
      </c>
      <c r="F5517" t="str">
        <f>IF(Tabel_Forespørgsel_fra_Visma28[[#This Row],[SupDescr]]=" "," "," - "&amp;Tabel_Forespørgsel_fra_Visma28[[#This Row],[SupDescr]])</f>
        <v xml:space="preserve"> </v>
      </c>
      <c r="G5517" t="s">
        <v>2430</v>
      </c>
      <c r="H5517">
        <v>1</v>
      </c>
      <c r="I5517" t="str">
        <f>IF(A5517=A5516,I5516&amp;CHAR(10)&amp;"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8" spans="1:9" x14ac:dyDescent="0.25">
      <c r="A5518" t="s">
        <v>13972</v>
      </c>
      <c r="B5518">
        <v>75180019</v>
      </c>
      <c r="C5518" t="s">
        <v>16</v>
      </c>
      <c r="D5518" t="str">
        <f>IF(Tabel_Forespørgsel_fra_Visma28[[#This Row],[SupProd]]=" "," "," - "&amp;Tabel_Forespørgsel_fra_Visma28[[#This Row],[SupProd]])</f>
        <v xml:space="preserve"> </v>
      </c>
      <c r="E5518" t="s">
        <v>16</v>
      </c>
      <c r="F5518" t="str">
        <f>IF(Tabel_Forespørgsel_fra_Visma28[[#This Row],[SupDescr]]=" "," "," - "&amp;Tabel_Forespørgsel_fra_Visma28[[#This Row],[SupDescr]])</f>
        <v xml:space="preserve"> </v>
      </c>
      <c r="G5518" t="s">
        <v>2430</v>
      </c>
      <c r="H5518">
        <v>1</v>
      </c>
      <c r="I5518" t="str">
        <f>IF(A5518=A5517,I5517&amp;CHAR(10)&amp;"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9" spans="1:9" x14ac:dyDescent="0.25">
      <c r="A5519" t="s">
        <v>14179</v>
      </c>
      <c r="B5519">
        <v>75180019</v>
      </c>
      <c r="C5519" t="s">
        <v>16</v>
      </c>
      <c r="D5519" t="str">
        <f>IF(Tabel_Forespørgsel_fra_Visma28[[#This Row],[SupProd]]=" "," "," - "&amp;Tabel_Forespørgsel_fra_Visma28[[#This Row],[SupProd]])</f>
        <v xml:space="preserve"> </v>
      </c>
      <c r="E5519" t="s">
        <v>16</v>
      </c>
      <c r="F5519" t="str">
        <f>IF(Tabel_Forespørgsel_fra_Visma28[[#This Row],[SupDescr]]=" "," "," - "&amp;Tabel_Forespørgsel_fra_Visma28[[#This Row],[SupDescr]])</f>
        <v xml:space="preserve"> </v>
      </c>
      <c r="G5519" t="s">
        <v>2430</v>
      </c>
      <c r="H5519">
        <v>1</v>
      </c>
      <c r="I5519" t="str">
        <f>IF(A5519=A5518,I5518&amp;CHAR(10)&amp;"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0" spans="1:9" x14ac:dyDescent="0.25">
      <c r="A5520" t="s">
        <v>14187</v>
      </c>
      <c r="B5520">
        <v>75180019</v>
      </c>
      <c r="C5520" t="s">
        <v>16</v>
      </c>
      <c r="D5520" t="str">
        <f>IF(Tabel_Forespørgsel_fra_Visma28[[#This Row],[SupProd]]=" "," "," - "&amp;Tabel_Forespørgsel_fra_Visma28[[#This Row],[SupProd]])</f>
        <v xml:space="preserve"> </v>
      </c>
      <c r="E5520" t="s">
        <v>16</v>
      </c>
      <c r="F5520" t="str">
        <f>IF(Tabel_Forespørgsel_fra_Visma28[[#This Row],[SupDescr]]=" "," "," - "&amp;Tabel_Forespørgsel_fra_Visma28[[#This Row],[SupDescr]])</f>
        <v xml:space="preserve"> </v>
      </c>
      <c r="G5520" t="s">
        <v>2430</v>
      </c>
      <c r="H5520">
        <v>1</v>
      </c>
      <c r="I5520" t="str">
        <f>IF(A5520=A5519,I5519&amp;CHAR(10)&amp;"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1" spans="1:9" x14ac:dyDescent="0.25">
      <c r="A5521" t="s">
        <v>14184</v>
      </c>
      <c r="B5521">
        <v>75180019</v>
      </c>
      <c r="C5521" t="s">
        <v>16</v>
      </c>
      <c r="D5521" t="str">
        <f>IF(Tabel_Forespørgsel_fra_Visma28[[#This Row],[SupProd]]=" "," "," - "&amp;Tabel_Forespørgsel_fra_Visma28[[#This Row],[SupProd]])</f>
        <v xml:space="preserve"> </v>
      </c>
      <c r="E5521" t="s">
        <v>16</v>
      </c>
      <c r="F5521" t="str">
        <f>IF(Tabel_Forespørgsel_fra_Visma28[[#This Row],[SupDescr]]=" "," "," - "&amp;Tabel_Forespørgsel_fra_Visma28[[#This Row],[SupDescr]])</f>
        <v xml:space="preserve"> </v>
      </c>
      <c r="G5521" t="s">
        <v>2430</v>
      </c>
      <c r="H5521">
        <v>1</v>
      </c>
      <c r="I5521" t="str">
        <f>IF(A5521=A5520,I5520&amp;CHAR(10)&amp;"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2" spans="1:9" x14ac:dyDescent="0.25">
      <c r="A5522" t="s">
        <v>14185</v>
      </c>
      <c r="B5522">
        <v>75180019</v>
      </c>
      <c r="C5522" t="s">
        <v>16</v>
      </c>
      <c r="D5522" t="str">
        <f>IF(Tabel_Forespørgsel_fra_Visma28[[#This Row],[SupProd]]=" "," "," - "&amp;Tabel_Forespørgsel_fra_Visma28[[#This Row],[SupProd]])</f>
        <v xml:space="preserve"> </v>
      </c>
      <c r="E5522" t="s">
        <v>16</v>
      </c>
      <c r="F5522" t="str">
        <f>IF(Tabel_Forespørgsel_fra_Visma28[[#This Row],[SupDescr]]=" "," "," - "&amp;Tabel_Forespørgsel_fra_Visma28[[#This Row],[SupDescr]])</f>
        <v xml:space="preserve"> </v>
      </c>
      <c r="G5522" t="s">
        <v>2430</v>
      </c>
      <c r="H5522">
        <v>1</v>
      </c>
      <c r="I5522" t="str">
        <f>IF(A5522=A5521,I5521&amp;CHAR(10)&amp;"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3" spans="1:9" x14ac:dyDescent="0.25">
      <c r="A5523" t="s">
        <v>14182</v>
      </c>
      <c r="B5523">
        <v>75180019</v>
      </c>
      <c r="C5523" t="s">
        <v>16</v>
      </c>
      <c r="D5523" t="str">
        <f>IF(Tabel_Forespørgsel_fra_Visma28[[#This Row],[SupProd]]=" "," "," - "&amp;Tabel_Forespørgsel_fra_Visma28[[#This Row],[SupProd]])</f>
        <v xml:space="preserve"> </v>
      </c>
      <c r="E5523" t="s">
        <v>16</v>
      </c>
      <c r="F5523" t="str">
        <f>IF(Tabel_Forespørgsel_fra_Visma28[[#This Row],[SupDescr]]=" "," "," - "&amp;Tabel_Forespørgsel_fra_Visma28[[#This Row],[SupDescr]])</f>
        <v xml:space="preserve"> </v>
      </c>
      <c r="G5523" t="s">
        <v>2430</v>
      </c>
      <c r="H5523">
        <v>1</v>
      </c>
      <c r="I5523" t="str">
        <f>IF(A5523=A5522,I5522&amp;CHAR(10)&amp;"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4" spans="1:9" x14ac:dyDescent="0.25">
      <c r="A5524" t="s">
        <v>14188</v>
      </c>
      <c r="B5524">
        <v>75180019</v>
      </c>
      <c r="C5524" t="s">
        <v>16</v>
      </c>
      <c r="D5524" t="str">
        <f>IF(Tabel_Forespørgsel_fra_Visma28[[#This Row],[SupProd]]=" "," "," - "&amp;Tabel_Forespørgsel_fra_Visma28[[#This Row],[SupProd]])</f>
        <v xml:space="preserve"> </v>
      </c>
      <c r="E5524" t="s">
        <v>16</v>
      </c>
      <c r="F5524" t="str">
        <f>IF(Tabel_Forespørgsel_fra_Visma28[[#This Row],[SupDescr]]=" "," "," - "&amp;Tabel_Forespørgsel_fra_Visma28[[#This Row],[SupDescr]])</f>
        <v xml:space="preserve"> </v>
      </c>
      <c r="G5524" t="s">
        <v>2430</v>
      </c>
      <c r="H5524">
        <v>1</v>
      </c>
      <c r="I5524" t="str">
        <f>IF(A5524=A5523,I5523&amp;CHAR(10)&amp;"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5" spans="1:9" x14ac:dyDescent="0.25">
      <c r="A5525" t="s">
        <v>3559</v>
      </c>
      <c r="B5525">
        <v>75500133</v>
      </c>
      <c r="C5525" t="s">
        <v>16</v>
      </c>
      <c r="D5525" t="str">
        <f>IF(Tabel_Forespørgsel_fra_Visma28[[#This Row],[SupProd]]=" "," "," - "&amp;Tabel_Forespørgsel_fra_Visma28[[#This Row],[SupProd]])</f>
        <v xml:space="preserve"> </v>
      </c>
      <c r="E5525" t="s">
        <v>16</v>
      </c>
      <c r="F5525" t="str">
        <f>IF(Tabel_Forespørgsel_fra_Visma28[[#This Row],[SupDescr]]=" "," "," - "&amp;Tabel_Forespørgsel_fra_Visma28[[#This Row],[SupDescr]])</f>
        <v xml:space="preserve"> </v>
      </c>
      <c r="G5525" t="s">
        <v>3560</v>
      </c>
      <c r="H5525">
        <v>1</v>
      </c>
      <c r="I5525" t="str">
        <f>IF(A5525=A5524,I5524&amp;CHAR(10)&amp;"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5526" spans="1:9" x14ac:dyDescent="0.25">
      <c r="A5526" t="s">
        <v>3561</v>
      </c>
      <c r="B5526">
        <v>75500133</v>
      </c>
      <c r="C5526" t="s">
        <v>16</v>
      </c>
      <c r="D5526" t="str">
        <f>IF(Tabel_Forespørgsel_fra_Visma28[[#This Row],[SupProd]]=" "," "," - "&amp;Tabel_Forespørgsel_fra_Visma28[[#This Row],[SupProd]])</f>
        <v xml:space="preserve"> </v>
      </c>
      <c r="E5526" t="s">
        <v>16</v>
      </c>
      <c r="F5526" t="str">
        <f>IF(Tabel_Forespørgsel_fra_Visma28[[#This Row],[SupDescr]]=" "," "," - "&amp;Tabel_Forespørgsel_fra_Visma28[[#This Row],[SupDescr]])</f>
        <v xml:space="preserve"> </v>
      </c>
      <c r="G5526" t="s">
        <v>3560</v>
      </c>
      <c r="H5526">
        <v>1</v>
      </c>
      <c r="I5526" t="str">
        <f>IF(A5526=A5525,I5525&amp;CHAR(10)&amp;"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5527" spans="1:9" x14ac:dyDescent="0.25">
      <c r="A5527" t="s">
        <v>3562</v>
      </c>
      <c r="B5527">
        <v>75500133</v>
      </c>
      <c r="C5527" t="s">
        <v>16</v>
      </c>
      <c r="D5527" t="str">
        <f>IF(Tabel_Forespørgsel_fra_Visma28[[#This Row],[SupProd]]=" "," "," - "&amp;Tabel_Forespørgsel_fra_Visma28[[#This Row],[SupProd]])</f>
        <v xml:space="preserve"> </v>
      </c>
      <c r="E5527" t="s">
        <v>16</v>
      </c>
      <c r="F5527" t="str">
        <f>IF(Tabel_Forespørgsel_fra_Visma28[[#This Row],[SupDescr]]=" "," "," - "&amp;Tabel_Forespørgsel_fra_Visma28[[#This Row],[SupDescr]])</f>
        <v xml:space="preserve"> </v>
      </c>
      <c r="G5527" t="s">
        <v>3560</v>
      </c>
      <c r="H5527">
        <v>1</v>
      </c>
      <c r="I5527" t="str">
        <f>IF(A5527=A5526,I5526&amp;CHAR(10)&amp;"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5528" spans="1:9" x14ac:dyDescent="0.25">
      <c r="A5528" t="s">
        <v>2969</v>
      </c>
      <c r="B5528">
        <v>75180019</v>
      </c>
      <c r="C5528" t="s">
        <v>16</v>
      </c>
      <c r="D5528" t="str">
        <f>IF(Tabel_Forespørgsel_fra_Visma28[[#This Row],[SupProd]]=" "," "," - "&amp;Tabel_Forespørgsel_fra_Visma28[[#This Row],[SupProd]])</f>
        <v xml:space="preserve"> </v>
      </c>
      <c r="E5528" t="s">
        <v>16</v>
      </c>
      <c r="F5528" t="str">
        <f>IF(Tabel_Forespørgsel_fra_Visma28[[#This Row],[SupDescr]]=" "," "," - "&amp;Tabel_Forespørgsel_fra_Visma28[[#This Row],[SupDescr]])</f>
        <v xml:space="preserve"> </v>
      </c>
      <c r="G5528" t="s">
        <v>2430</v>
      </c>
      <c r="H5528">
        <v>3</v>
      </c>
      <c r="I5528" t="str">
        <f>IF(A5528=A5527,I5527&amp;CHAR(10)&amp;"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9" spans="1:9" x14ac:dyDescent="0.25">
      <c r="A5529" t="s">
        <v>3918</v>
      </c>
      <c r="B5529">
        <v>75583888</v>
      </c>
      <c r="C5529" t="s">
        <v>16</v>
      </c>
      <c r="D5529" t="str">
        <f>IF(Tabel_Forespørgsel_fra_Visma28[[#This Row],[SupProd]]=" "," "," - "&amp;Tabel_Forespørgsel_fra_Visma28[[#This Row],[SupProd]])</f>
        <v xml:space="preserve"> </v>
      </c>
      <c r="E5529" t="s">
        <v>16</v>
      </c>
      <c r="F5529" t="str">
        <f>IF(Tabel_Forespørgsel_fra_Visma28[[#This Row],[SupDescr]]=" "," "," - "&amp;Tabel_Forespørgsel_fra_Visma28[[#This Row],[SupDescr]])</f>
        <v xml:space="preserve"> </v>
      </c>
      <c r="G5529" t="s">
        <v>3914</v>
      </c>
      <c r="H5529">
        <v>1</v>
      </c>
      <c r="I5529" t="str">
        <f>IF(A5529=A5528,I5528&amp;CHAR(10)&amp;"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5530" spans="1:9" x14ac:dyDescent="0.25">
      <c r="A5530" t="s">
        <v>3903</v>
      </c>
      <c r="B5530">
        <v>97220144</v>
      </c>
      <c r="C5530" t="s">
        <v>16</v>
      </c>
      <c r="D5530" t="str">
        <f>IF(Tabel_Forespørgsel_fra_Visma28[[#This Row],[SupProd]]=" "," "," - "&amp;Tabel_Forespørgsel_fra_Visma28[[#This Row],[SupProd]])</f>
        <v xml:space="preserve"> </v>
      </c>
      <c r="E5530" t="s">
        <v>16</v>
      </c>
      <c r="F5530" t="str">
        <f>IF(Tabel_Forespørgsel_fra_Visma28[[#This Row],[SupDescr]]=" "," "," - "&amp;Tabel_Forespørgsel_fra_Visma28[[#This Row],[SupDescr]])</f>
        <v xml:space="preserve"> </v>
      </c>
      <c r="G5530" t="s">
        <v>3898</v>
      </c>
      <c r="H5530">
        <v>1</v>
      </c>
      <c r="I5530" t="str">
        <f>IF(A5530=A5529,I5529&amp;CHAR(10)&amp;"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531" spans="1:9" x14ac:dyDescent="0.25">
      <c r="A5531" t="s">
        <v>2445</v>
      </c>
      <c r="B5531">
        <v>75196500</v>
      </c>
      <c r="C5531" t="s">
        <v>16</v>
      </c>
      <c r="D5531" t="str">
        <f>IF(Tabel_Forespørgsel_fra_Visma28[[#This Row],[SupProd]]=" "," "," - "&amp;Tabel_Forespørgsel_fra_Visma28[[#This Row],[SupProd]])</f>
        <v xml:space="preserve"> </v>
      </c>
      <c r="E5531" t="s">
        <v>16</v>
      </c>
      <c r="F5531" t="str">
        <f>IF(Tabel_Forespørgsel_fra_Visma28[[#This Row],[SupDescr]]=" "," "," - "&amp;Tabel_Forespørgsel_fra_Visma28[[#This Row],[SupDescr]])</f>
        <v xml:space="preserve"> </v>
      </c>
      <c r="G5531" t="s">
        <v>2425</v>
      </c>
      <c r="H5531">
        <v>1</v>
      </c>
      <c r="I5531" t="str">
        <f>IF(A5531=A5530,I5530&amp;CHAR(10)&amp;"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2" spans="1:9" x14ac:dyDescent="0.25">
      <c r="A5532" t="s">
        <v>3151</v>
      </c>
      <c r="B5532">
        <v>75196500</v>
      </c>
      <c r="C5532" t="s">
        <v>16</v>
      </c>
      <c r="D5532" t="str">
        <f>IF(Tabel_Forespørgsel_fra_Visma28[[#This Row],[SupProd]]=" "," "," - "&amp;Tabel_Forespørgsel_fra_Visma28[[#This Row],[SupProd]])</f>
        <v xml:space="preserve"> </v>
      </c>
      <c r="E5532" t="s">
        <v>16</v>
      </c>
      <c r="F5532" t="str">
        <f>IF(Tabel_Forespørgsel_fra_Visma28[[#This Row],[SupDescr]]=" "," "," - "&amp;Tabel_Forespørgsel_fra_Visma28[[#This Row],[SupDescr]])</f>
        <v xml:space="preserve"> </v>
      </c>
      <c r="G5532" t="s">
        <v>2425</v>
      </c>
      <c r="H5532">
        <v>1</v>
      </c>
      <c r="I5532" t="str">
        <f>IF(A5532=A5531,I5531&amp;CHAR(10)&amp;"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3" spans="1:9" x14ac:dyDescent="0.25">
      <c r="A5533" t="s">
        <v>3150</v>
      </c>
      <c r="B5533">
        <v>75196500</v>
      </c>
      <c r="C5533" t="s">
        <v>16</v>
      </c>
      <c r="D5533" t="str">
        <f>IF(Tabel_Forespørgsel_fra_Visma28[[#This Row],[SupProd]]=" "," "," - "&amp;Tabel_Forespørgsel_fra_Visma28[[#This Row],[SupProd]])</f>
        <v xml:space="preserve"> </v>
      </c>
      <c r="E5533" t="s">
        <v>16</v>
      </c>
      <c r="F5533" t="str">
        <f>IF(Tabel_Forespørgsel_fra_Visma28[[#This Row],[SupDescr]]=" "," "," - "&amp;Tabel_Forespørgsel_fra_Visma28[[#This Row],[SupDescr]])</f>
        <v xml:space="preserve"> </v>
      </c>
      <c r="G5533" t="s">
        <v>2425</v>
      </c>
      <c r="H5533">
        <v>1</v>
      </c>
      <c r="I5533" t="str">
        <f>IF(A5533=A5532,I5532&amp;CHAR(10)&amp;"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4" spans="1:9" x14ac:dyDescent="0.25">
      <c r="A5534" t="s">
        <v>3229</v>
      </c>
      <c r="B5534">
        <v>75196500</v>
      </c>
      <c r="C5534" t="s">
        <v>16</v>
      </c>
      <c r="D5534" t="str">
        <f>IF(Tabel_Forespørgsel_fra_Visma28[[#This Row],[SupProd]]=" "," "," - "&amp;Tabel_Forespørgsel_fra_Visma28[[#This Row],[SupProd]])</f>
        <v xml:space="preserve"> </v>
      </c>
      <c r="E5534" t="s">
        <v>16</v>
      </c>
      <c r="F5534" t="str">
        <f>IF(Tabel_Forespørgsel_fra_Visma28[[#This Row],[SupDescr]]=" "," "," - "&amp;Tabel_Forespørgsel_fra_Visma28[[#This Row],[SupDescr]])</f>
        <v xml:space="preserve"> </v>
      </c>
      <c r="G5534" t="s">
        <v>2425</v>
      </c>
      <c r="H5534">
        <v>1</v>
      </c>
      <c r="I5534" t="str">
        <f>IF(A5534=A5533,I5533&amp;CHAR(10)&amp;"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5" spans="1:9" x14ac:dyDescent="0.25">
      <c r="A5535" t="s">
        <v>3228</v>
      </c>
      <c r="B5535">
        <v>75196500</v>
      </c>
      <c r="C5535" t="s">
        <v>16</v>
      </c>
      <c r="D5535" t="str">
        <f>IF(Tabel_Forespørgsel_fra_Visma28[[#This Row],[SupProd]]=" "," "," - "&amp;Tabel_Forespørgsel_fra_Visma28[[#This Row],[SupProd]])</f>
        <v xml:space="preserve"> </v>
      </c>
      <c r="E5535" t="s">
        <v>16</v>
      </c>
      <c r="F5535" t="str">
        <f>IF(Tabel_Forespørgsel_fra_Visma28[[#This Row],[SupDescr]]=" "," "," - "&amp;Tabel_Forespørgsel_fra_Visma28[[#This Row],[SupDescr]])</f>
        <v xml:space="preserve"> </v>
      </c>
      <c r="G5535" t="s">
        <v>2425</v>
      </c>
      <c r="H5535">
        <v>1</v>
      </c>
      <c r="I5535" t="str">
        <f>IF(A5535=A5534,I5534&amp;CHAR(10)&amp;"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6" spans="1:9" x14ac:dyDescent="0.25">
      <c r="A5536" t="s">
        <v>3133</v>
      </c>
      <c r="B5536">
        <v>75196500</v>
      </c>
      <c r="C5536" t="s">
        <v>16</v>
      </c>
      <c r="D5536" t="str">
        <f>IF(Tabel_Forespørgsel_fra_Visma28[[#This Row],[SupProd]]=" "," "," - "&amp;Tabel_Forespørgsel_fra_Visma28[[#This Row],[SupProd]])</f>
        <v xml:space="preserve"> </v>
      </c>
      <c r="E5536" t="s">
        <v>16</v>
      </c>
      <c r="F5536" t="str">
        <f>IF(Tabel_Forespørgsel_fra_Visma28[[#This Row],[SupDescr]]=" "," "," - "&amp;Tabel_Forespørgsel_fra_Visma28[[#This Row],[SupDescr]])</f>
        <v xml:space="preserve"> </v>
      </c>
      <c r="G5536" t="s">
        <v>2425</v>
      </c>
      <c r="H5536">
        <v>1</v>
      </c>
      <c r="I5536" t="str">
        <f>IF(A5536=A5535,I5535&amp;CHAR(10)&amp;"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7" spans="1:9" x14ac:dyDescent="0.25">
      <c r="A5537" t="s">
        <v>3153</v>
      </c>
      <c r="B5537">
        <v>75196500</v>
      </c>
      <c r="C5537" t="s">
        <v>16</v>
      </c>
      <c r="D5537" t="str">
        <f>IF(Tabel_Forespørgsel_fra_Visma28[[#This Row],[SupProd]]=" "," "," - "&amp;Tabel_Forespørgsel_fra_Visma28[[#This Row],[SupProd]])</f>
        <v xml:space="preserve"> </v>
      </c>
      <c r="E5537" t="s">
        <v>16</v>
      </c>
      <c r="F5537" t="str">
        <f>IF(Tabel_Forespørgsel_fra_Visma28[[#This Row],[SupDescr]]=" "," "," - "&amp;Tabel_Forespørgsel_fra_Visma28[[#This Row],[SupDescr]])</f>
        <v xml:space="preserve"> </v>
      </c>
      <c r="G5537" t="s">
        <v>2425</v>
      </c>
      <c r="H5537">
        <v>1</v>
      </c>
      <c r="I5537" t="str">
        <f>IF(A5537=A5536,I5536&amp;CHAR(10)&amp;"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8" spans="1:9" x14ac:dyDescent="0.25">
      <c r="A5538" t="s">
        <v>3134</v>
      </c>
      <c r="B5538">
        <v>75196500</v>
      </c>
      <c r="C5538" t="s">
        <v>16</v>
      </c>
      <c r="D5538" t="str">
        <f>IF(Tabel_Forespørgsel_fra_Visma28[[#This Row],[SupProd]]=" "," "," - "&amp;Tabel_Forespørgsel_fra_Visma28[[#This Row],[SupProd]])</f>
        <v xml:space="preserve"> </v>
      </c>
      <c r="E5538" t="s">
        <v>16</v>
      </c>
      <c r="F5538" t="str">
        <f>IF(Tabel_Forespørgsel_fra_Visma28[[#This Row],[SupDescr]]=" "," "," - "&amp;Tabel_Forespørgsel_fra_Visma28[[#This Row],[SupDescr]])</f>
        <v xml:space="preserve"> </v>
      </c>
      <c r="G5538" t="s">
        <v>2425</v>
      </c>
      <c r="H5538">
        <v>1</v>
      </c>
      <c r="I5538" t="str">
        <f>IF(A5538=A5537,I5537&amp;CHAR(10)&amp;"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9" spans="1:9" x14ac:dyDescent="0.25">
      <c r="A5539" t="s">
        <v>2479</v>
      </c>
      <c r="B5539">
        <v>70120140</v>
      </c>
      <c r="C5539" t="s">
        <v>16</v>
      </c>
      <c r="D5539" t="str">
        <f>IF(Tabel_Forespørgsel_fra_Visma28[[#This Row],[SupProd]]=" "," "," - "&amp;Tabel_Forespørgsel_fra_Visma28[[#This Row],[SupProd]])</f>
        <v xml:space="preserve"> </v>
      </c>
      <c r="E5539" t="s">
        <v>16</v>
      </c>
      <c r="F5539" t="str">
        <f>IF(Tabel_Forespørgsel_fra_Visma28[[#This Row],[SupDescr]]=" "," "," - "&amp;Tabel_Forespørgsel_fra_Visma28[[#This Row],[SupDescr]])</f>
        <v xml:space="preserve"> </v>
      </c>
      <c r="G5539" t="s">
        <v>2467</v>
      </c>
      <c r="H5539">
        <v>1</v>
      </c>
      <c r="I5539" t="str">
        <f>IF(A5539=A5538,I5538&amp;CHAR(10)&amp;"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540" spans="1:9" x14ac:dyDescent="0.25">
      <c r="A5540" t="s">
        <v>3215</v>
      </c>
      <c r="B5540">
        <v>75196500</v>
      </c>
      <c r="C5540" t="s">
        <v>16</v>
      </c>
      <c r="D5540" t="str">
        <f>IF(Tabel_Forespørgsel_fra_Visma28[[#This Row],[SupProd]]=" "," "," - "&amp;Tabel_Forespørgsel_fra_Visma28[[#This Row],[SupProd]])</f>
        <v xml:space="preserve"> </v>
      </c>
      <c r="E5540" t="s">
        <v>16</v>
      </c>
      <c r="F5540" t="str">
        <f>IF(Tabel_Forespørgsel_fra_Visma28[[#This Row],[SupDescr]]=" "," "," - "&amp;Tabel_Forespørgsel_fra_Visma28[[#This Row],[SupDescr]])</f>
        <v xml:space="preserve"> </v>
      </c>
      <c r="G5540" t="s">
        <v>2425</v>
      </c>
      <c r="H5540">
        <v>1</v>
      </c>
      <c r="I5540" t="str">
        <f>IF(A5540=A5539,I5539&amp;CHAR(10)&amp;"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41" spans="1:9" x14ac:dyDescent="0.25">
      <c r="A5541" t="s">
        <v>5348</v>
      </c>
      <c r="B5541">
        <v>75128823</v>
      </c>
      <c r="C5541" t="s">
        <v>16</v>
      </c>
      <c r="D5541" t="str">
        <f>IF(Tabel_Forespørgsel_fra_Visma28[[#This Row],[SupProd]]=" "," "," - "&amp;Tabel_Forespørgsel_fra_Visma28[[#This Row],[SupProd]])</f>
        <v xml:space="preserve"> </v>
      </c>
      <c r="E5541" t="s">
        <v>16</v>
      </c>
      <c r="F5541" t="str">
        <f>IF(Tabel_Forespørgsel_fra_Visma28[[#This Row],[SupDescr]]=" "," "," - "&amp;Tabel_Forespørgsel_fra_Visma28[[#This Row],[SupDescr]])</f>
        <v xml:space="preserve"> </v>
      </c>
      <c r="G5541" t="s">
        <v>3925</v>
      </c>
      <c r="H5541">
        <v>1</v>
      </c>
      <c r="I5541" t="str">
        <f>IF(A5541=A5540,I5540&amp;CHAR(10)&amp;"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Shape  </v>
      </c>
    </row>
    <row r="5542" spans="1:9" x14ac:dyDescent="0.25">
      <c r="A5542" t="s">
        <v>5965</v>
      </c>
      <c r="B5542">
        <v>75556166</v>
      </c>
      <c r="C5542" t="s">
        <v>16</v>
      </c>
      <c r="D5542" t="str">
        <f>IF(Tabel_Forespørgsel_fra_Visma28[[#This Row],[SupProd]]=" "," "," - "&amp;Tabel_Forespørgsel_fra_Visma28[[#This Row],[SupProd]])</f>
        <v xml:space="preserve"> </v>
      </c>
      <c r="E5542" t="s">
        <v>16</v>
      </c>
      <c r="F5542" t="str">
        <f>IF(Tabel_Forespørgsel_fra_Visma28[[#This Row],[SupDescr]]=" "," "," - "&amp;Tabel_Forespørgsel_fra_Visma28[[#This Row],[SupDescr]])</f>
        <v xml:space="preserve"> </v>
      </c>
      <c r="G5542" t="s">
        <v>3572</v>
      </c>
      <c r="H5542">
        <v>1</v>
      </c>
      <c r="I5542" t="str">
        <f>IF(A5542=A5541,I5541&amp;CHAR(10)&amp;"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5543" spans="1:9" x14ac:dyDescent="0.25">
      <c r="A5543" t="s">
        <v>3485</v>
      </c>
      <c r="B5543">
        <v>75421677</v>
      </c>
      <c r="C5543" t="s">
        <v>16</v>
      </c>
      <c r="D5543" t="str">
        <f>IF(Tabel_Forespørgsel_fra_Visma28[[#This Row],[SupProd]]=" "," "," - "&amp;Tabel_Forespørgsel_fra_Visma28[[#This Row],[SupProd]])</f>
        <v xml:space="preserve"> </v>
      </c>
      <c r="E5543" t="s">
        <v>16</v>
      </c>
      <c r="F5543" t="str">
        <f>IF(Tabel_Forespørgsel_fra_Visma28[[#This Row],[SupDescr]]=" "," "," - "&amp;Tabel_Forespørgsel_fra_Visma28[[#This Row],[SupDescr]])</f>
        <v xml:space="preserve"> </v>
      </c>
      <c r="G5543" t="s">
        <v>3368</v>
      </c>
      <c r="H5543">
        <v>1</v>
      </c>
      <c r="I5543" t="str">
        <f>IF(A5543=A5542,I5542&amp;CHAR(10)&amp;"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44" spans="1:9" x14ac:dyDescent="0.25">
      <c r="A5544" t="s">
        <v>3953</v>
      </c>
      <c r="B5544">
        <v>73547700</v>
      </c>
      <c r="C5544" t="s">
        <v>16</v>
      </c>
      <c r="D5544" t="str">
        <f>IF(Tabel_Forespørgsel_fra_Visma28[[#This Row],[SupProd]]=" "," "," - "&amp;Tabel_Forespørgsel_fra_Visma28[[#This Row],[SupProd]])</f>
        <v xml:space="preserve"> </v>
      </c>
      <c r="E5544" t="s">
        <v>16</v>
      </c>
      <c r="F5544" t="str">
        <f>IF(Tabel_Forespørgsel_fra_Visma28[[#This Row],[SupDescr]]=" "," "," - "&amp;Tabel_Forespørgsel_fra_Visma28[[#This Row],[SupDescr]])</f>
        <v xml:space="preserve"> </v>
      </c>
      <c r="G5544" t="s">
        <v>3944</v>
      </c>
      <c r="H5544">
        <v>1</v>
      </c>
      <c r="I5544" t="str">
        <f>IF(A5544=A5543,I5543&amp;CHAR(10)&amp;"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5545" spans="1:9" x14ac:dyDescent="0.25">
      <c r="A5545" t="s">
        <v>3954</v>
      </c>
      <c r="B5545">
        <v>73547700</v>
      </c>
      <c r="C5545" t="s">
        <v>16</v>
      </c>
      <c r="D5545" t="str">
        <f>IF(Tabel_Forespørgsel_fra_Visma28[[#This Row],[SupProd]]=" "," "," - "&amp;Tabel_Forespørgsel_fra_Visma28[[#This Row],[SupProd]])</f>
        <v xml:space="preserve"> </v>
      </c>
      <c r="E5545" t="s">
        <v>16</v>
      </c>
      <c r="F5545" t="str">
        <f>IF(Tabel_Forespørgsel_fra_Visma28[[#This Row],[SupDescr]]=" "," "," - "&amp;Tabel_Forespørgsel_fra_Visma28[[#This Row],[SupDescr]])</f>
        <v xml:space="preserve"> </v>
      </c>
      <c r="G5545" t="s">
        <v>3944</v>
      </c>
      <c r="H5545">
        <v>1</v>
      </c>
      <c r="I5545" t="str">
        <f>IF(A5545=A5544,I5544&amp;CHAR(10)&amp;"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5546" spans="1:9" x14ac:dyDescent="0.25">
      <c r="A5546" t="s">
        <v>3915</v>
      </c>
      <c r="B5546">
        <v>75583888</v>
      </c>
      <c r="C5546" t="s">
        <v>16</v>
      </c>
      <c r="D5546" t="str">
        <f>IF(Tabel_Forespørgsel_fra_Visma28[[#This Row],[SupProd]]=" "," "," - "&amp;Tabel_Forespørgsel_fra_Visma28[[#This Row],[SupProd]])</f>
        <v xml:space="preserve"> </v>
      </c>
      <c r="E5546" t="s">
        <v>16</v>
      </c>
      <c r="F5546" t="str">
        <f>IF(Tabel_Forespørgsel_fra_Visma28[[#This Row],[SupDescr]]=" "," "," - "&amp;Tabel_Forespørgsel_fra_Visma28[[#This Row],[SupDescr]])</f>
        <v xml:space="preserve"> </v>
      </c>
      <c r="G5546" t="s">
        <v>3914</v>
      </c>
      <c r="H5546">
        <v>1</v>
      </c>
      <c r="I5546" t="str">
        <f>IF(A5546=A5545,I5545&amp;CHAR(10)&amp;"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5547" spans="1:9" x14ac:dyDescent="0.25">
      <c r="A5547" t="s">
        <v>2735</v>
      </c>
      <c r="B5547">
        <v>75180019</v>
      </c>
      <c r="C5547" t="s">
        <v>16</v>
      </c>
      <c r="D5547" t="str">
        <f>IF(Tabel_Forespørgsel_fra_Visma28[[#This Row],[SupProd]]=" "," "," - "&amp;Tabel_Forespørgsel_fra_Visma28[[#This Row],[SupProd]])</f>
        <v xml:space="preserve"> </v>
      </c>
      <c r="E5547" t="s">
        <v>16</v>
      </c>
      <c r="F5547" t="str">
        <f>IF(Tabel_Forespørgsel_fra_Visma28[[#This Row],[SupDescr]]=" "," "," - "&amp;Tabel_Forespørgsel_fra_Visma28[[#This Row],[SupDescr]])</f>
        <v xml:space="preserve"> </v>
      </c>
      <c r="G5547" t="s">
        <v>2430</v>
      </c>
      <c r="H5547">
        <v>1</v>
      </c>
      <c r="I5547" t="str">
        <f>IF(A5547=A5546,I5546&amp;CHAR(10)&amp;"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48" spans="1:9" x14ac:dyDescent="0.25">
      <c r="A5548" t="s">
        <v>2970</v>
      </c>
      <c r="B5548">
        <v>75180019</v>
      </c>
      <c r="C5548" t="s">
        <v>16</v>
      </c>
      <c r="D5548" t="str">
        <f>IF(Tabel_Forespørgsel_fra_Visma28[[#This Row],[SupProd]]=" "," "," - "&amp;Tabel_Forespørgsel_fra_Visma28[[#This Row],[SupProd]])</f>
        <v xml:space="preserve"> </v>
      </c>
      <c r="E5548" t="s">
        <v>16</v>
      </c>
      <c r="F5548" t="str">
        <f>IF(Tabel_Forespørgsel_fra_Visma28[[#This Row],[SupDescr]]=" "," "," - "&amp;Tabel_Forespørgsel_fra_Visma28[[#This Row],[SupDescr]])</f>
        <v xml:space="preserve"> </v>
      </c>
      <c r="G5548" t="s">
        <v>2430</v>
      </c>
      <c r="H5548">
        <v>1</v>
      </c>
      <c r="I5548" t="str">
        <f>IF(A5548=A5547,I5547&amp;CHAR(10)&amp;"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49" spans="1:9" x14ac:dyDescent="0.25">
      <c r="A5549" t="s">
        <v>3065</v>
      </c>
      <c r="B5549">
        <v>75196500</v>
      </c>
      <c r="C5549" t="s">
        <v>16</v>
      </c>
      <c r="D5549" t="str">
        <f>IF(Tabel_Forespørgsel_fra_Visma28[[#This Row],[SupProd]]=" "," "," - "&amp;Tabel_Forespørgsel_fra_Visma28[[#This Row],[SupProd]])</f>
        <v xml:space="preserve"> </v>
      </c>
      <c r="E5549" t="s">
        <v>16</v>
      </c>
      <c r="F5549" t="str">
        <f>IF(Tabel_Forespørgsel_fra_Visma28[[#This Row],[SupDescr]]=" "," "," - "&amp;Tabel_Forespørgsel_fra_Visma28[[#This Row],[SupDescr]])</f>
        <v xml:space="preserve"> </v>
      </c>
      <c r="G5549" t="s">
        <v>2425</v>
      </c>
      <c r="H5549">
        <v>1</v>
      </c>
      <c r="I5549" t="str">
        <f>IF(A5549=A5548,I5548&amp;CHAR(10)&amp;"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0" spans="1:9" x14ac:dyDescent="0.25">
      <c r="A5550" t="s">
        <v>2671</v>
      </c>
      <c r="B5550">
        <v>75121000</v>
      </c>
      <c r="C5550" t="s">
        <v>16</v>
      </c>
      <c r="D5550" t="str">
        <f>IF(Tabel_Forespørgsel_fra_Visma28[[#This Row],[SupProd]]=" "," "," - "&amp;Tabel_Forespørgsel_fra_Visma28[[#This Row],[SupProd]])</f>
        <v xml:space="preserve"> </v>
      </c>
      <c r="E5550" t="s">
        <v>16</v>
      </c>
      <c r="F5550" t="str">
        <f>IF(Tabel_Forespørgsel_fra_Visma28[[#This Row],[SupDescr]]=" "," "," - "&amp;Tabel_Forespørgsel_fra_Visma28[[#This Row],[SupDescr]])</f>
        <v xml:space="preserve"> </v>
      </c>
      <c r="G5550" t="s">
        <v>2668</v>
      </c>
      <c r="H5550">
        <v>1</v>
      </c>
      <c r="I5550" t="str">
        <f>IF(A5550=A5549,I5549&amp;CHAR(10)&amp;"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5551" spans="1:9" x14ac:dyDescent="0.25">
      <c r="A5551" t="s">
        <v>3106</v>
      </c>
      <c r="B5551">
        <v>75196500</v>
      </c>
      <c r="C5551" t="s">
        <v>16</v>
      </c>
      <c r="D5551" t="str">
        <f>IF(Tabel_Forespørgsel_fra_Visma28[[#This Row],[SupProd]]=" "," "," - "&amp;Tabel_Forespørgsel_fra_Visma28[[#This Row],[SupProd]])</f>
        <v xml:space="preserve"> </v>
      </c>
      <c r="E5551" t="s">
        <v>16</v>
      </c>
      <c r="F5551" t="str">
        <f>IF(Tabel_Forespørgsel_fra_Visma28[[#This Row],[SupDescr]]=" "," "," - "&amp;Tabel_Forespørgsel_fra_Visma28[[#This Row],[SupDescr]])</f>
        <v xml:space="preserve"> </v>
      </c>
      <c r="G5551" t="s">
        <v>2425</v>
      </c>
      <c r="H5551">
        <v>1</v>
      </c>
      <c r="I5551" t="str">
        <f>IF(A5551=A5550,I5550&amp;CHAR(10)&amp;"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2" spans="1:9" x14ac:dyDescent="0.25">
      <c r="A5552" t="s">
        <v>3095</v>
      </c>
      <c r="B5552">
        <v>75196500</v>
      </c>
      <c r="C5552" t="s">
        <v>16</v>
      </c>
      <c r="D5552" t="str">
        <f>IF(Tabel_Forespørgsel_fra_Visma28[[#This Row],[SupProd]]=" "," "," - "&amp;Tabel_Forespørgsel_fra_Visma28[[#This Row],[SupProd]])</f>
        <v xml:space="preserve"> </v>
      </c>
      <c r="E5552" t="s">
        <v>16</v>
      </c>
      <c r="F5552" t="str">
        <f>IF(Tabel_Forespørgsel_fra_Visma28[[#This Row],[SupDescr]]=" "," "," - "&amp;Tabel_Forespørgsel_fra_Visma28[[#This Row],[SupDescr]])</f>
        <v xml:space="preserve"> </v>
      </c>
      <c r="G5552" t="s">
        <v>2425</v>
      </c>
      <c r="H5552">
        <v>1</v>
      </c>
      <c r="I5552" t="str">
        <f>IF(A5552=A5551,I5551&amp;CHAR(10)&amp;"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3" spans="1:9" x14ac:dyDescent="0.25">
      <c r="A5553" t="s">
        <v>3096</v>
      </c>
      <c r="B5553">
        <v>75196500</v>
      </c>
      <c r="C5553" t="s">
        <v>16</v>
      </c>
      <c r="D5553" t="str">
        <f>IF(Tabel_Forespørgsel_fra_Visma28[[#This Row],[SupProd]]=" "," "," - "&amp;Tabel_Forespørgsel_fra_Visma28[[#This Row],[SupProd]])</f>
        <v xml:space="preserve"> </v>
      </c>
      <c r="E5553" t="s">
        <v>16</v>
      </c>
      <c r="F5553" t="str">
        <f>IF(Tabel_Forespørgsel_fra_Visma28[[#This Row],[SupDescr]]=" "," "," - "&amp;Tabel_Forespørgsel_fra_Visma28[[#This Row],[SupDescr]])</f>
        <v xml:space="preserve"> </v>
      </c>
      <c r="G5553" t="s">
        <v>2425</v>
      </c>
      <c r="H5553">
        <v>1</v>
      </c>
      <c r="I5553" t="str">
        <f>IF(A5553=A5552,I5552&amp;CHAR(10)&amp;"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4" spans="1:9" x14ac:dyDescent="0.25">
      <c r="A5554" t="s">
        <v>3182</v>
      </c>
      <c r="B5554">
        <v>75196500</v>
      </c>
      <c r="C5554" t="s">
        <v>16</v>
      </c>
      <c r="D5554" t="str">
        <f>IF(Tabel_Forespørgsel_fra_Visma28[[#This Row],[SupProd]]=" "," "," - "&amp;Tabel_Forespørgsel_fra_Visma28[[#This Row],[SupProd]])</f>
        <v xml:space="preserve"> </v>
      </c>
      <c r="E5554" t="s">
        <v>16</v>
      </c>
      <c r="F5554" t="str">
        <f>IF(Tabel_Forespørgsel_fra_Visma28[[#This Row],[SupDescr]]=" "," "," - "&amp;Tabel_Forespørgsel_fra_Visma28[[#This Row],[SupDescr]])</f>
        <v xml:space="preserve"> </v>
      </c>
      <c r="G5554" t="s">
        <v>2425</v>
      </c>
      <c r="H5554">
        <v>1</v>
      </c>
      <c r="I5554" t="str">
        <f>IF(A5554=A5553,I5553&amp;CHAR(10)&amp;"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5" spans="1:9" x14ac:dyDescent="0.25">
      <c r="A5555" t="s">
        <v>3183</v>
      </c>
      <c r="B5555">
        <v>75196500</v>
      </c>
      <c r="C5555" t="s">
        <v>16</v>
      </c>
      <c r="D5555" t="str">
        <f>IF(Tabel_Forespørgsel_fra_Visma28[[#This Row],[SupProd]]=" "," "," - "&amp;Tabel_Forespørgsel_fra_Visma28[[#This Row],[SupProd]])</f>
        <v xml:space="preserve"> </v>
      </c>
      <c r="E5555" t="s">
        <v>16</v>
      </c>
      <c r="F5555" t="str">
        <f>IF(Tabel_Forespørgsel_fra_Visma28[[#This Row],[SupDescr]]=" "," "," - "&amp;Tabel_Forespørgsel_fra_Visma28[[#This Row],[SupDescr]])</f>
        <v xml:space="preserve"> </v>
      </c>
      <c r="G5555" t="s">
        <v>2425</v>
      </c>
      <c r="H5555">
        <v>1</v>
      </c>
      <c r="I5555" t="str">
        <f>IF(A5555=A5554,I5554&amp;CHAR(10)&amp;"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6" spans="1:9" x14ac:dyDescent="0.25">
      <c r="A5556" t="s">
        <v>2728</v>
      </c>
      <c r="B5556">
        <v>75180019</v>
      </c>
      <c r="C5556" t="s">
        <v>16</v>
      </c>
      <c r="D5556" t="str">
        <f>IF(Tabel_Forespørgsel_fra_Visma28[[#This Row],[SupProd]]=" "," "," - "&amp;Tabel_Forespørgsel_fra_Visma28[[#This Row],[SupProd]])</f>
        <v xml:space="preserve"> </v>
      </c>
      <c r="E5556" t="s">
        <v>16</v>
      </c>
      <c r="F5556" t="str">
        <f>IF(Tabel_Forespørgsel_fra_Visma28[[#This Row],[SupDescr]]=" "," "," - "&amp;Tabel_Forespørgsel_fra_Visma28[[#This Row],[SupDescr]])</f>
        <v xml:space="preserve"> </v>
      </c>
      <c r="G5556" t="s">
        <v>2430</v>
      </c>
      <c r="H5556">
        <v>1</v>
      </c>
      <c r="I5556" t="str">
        <f>IF(A5556=A5555,I5555&amp;CHAR(10)&amp;"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57" spans="1:9" x14ac:dyDescent="0.25">
      <c r="A5557" t="s">
        <v>2431</v>
      </c>
      <c r="B5557">
        <v>75180019</v>
      </c>
      <c r="C5557" t="s">
        <v>16</v>
      </c>
      <c r="D5557" t="str">
        <f>IF(Tabel_Forespørgsel_fra_Visma28[[#This Row],[SupProd]]=" "," "," - "&amp;Tabel_Forespørgsel_fra_Visma28[[#This Row],[SupProd]])</f>
        <v xml:space="preserve"> </v>
      </c>
      <c r="E5557" t="s">
        <v>16</v>
      </c>
      <c r="F5557" t="str">
        <f>IF(Tabel_Forespørgsel_fra_Visma28[[#This Row],[SupDescr]]=" "," "," - "&amp;Tabel_Forespørgsel_fra_Visma28[[#This Row],[SupDescr]])</f>
        <v xml:space="preserve"> </v>
      </c>
      <c r="G5557" t="s">
        <v>2430</v>
      </c>
      <c r="H5557">
        <v>1</v>
      </c>
      <c r="I5557" t="str">
        <f>IF(A5557=A5556,I5556&amp;CHAR(10)&amp;"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58" spans="1:9" x14ac:dyDescent="0.25">
      <c r="A5558" t="s">
        <v>4591</v>
      </c>
      <c r="B5558">
        <v>75211662</v>
      </c>
      <c r="C5558" t="s">
        <v>16</v>
      </c>
      <c r="D5558" t="str">
        <f>IF(Tabel_Forespørgsel_fra_Visma28[[#This Row],[SupProd]]=" "," "," - "&amp;Tabel_Forespørgsel_fra_Visma28[[#This Row],[SupProd]])</f>
        <v xml:space="preserve"> </v>
      </c>
      <c r="E5558" t="s">
        <v>16</v>
      </c>
      <c r="F5558" t="str">
        <f>IF(Tabel_Forespørgsel_fra_Visma28[[#This Row],[SupDescr]]=" "," "," - "&amp;Tabel_Forespørgsel_fra_Visma28[[#This Row],[SupDescr]])</f>
        <v xml:space="preserve"> </v>
      </c>
      <c r="G5558" t="s">
        <v>7015</v>
      </c>
      <c r="H5558">
        <v>1</v>
      </c>
      <c r="I5558" t="str">
        <f>IF(A5558=A5557,I5557&amp;CHAR(10)&amp;"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59" spans="1:9" x14ac:dyDescent="0.25">
      <c r="A5559" t="s">
        <v>4593</v>
      </c>
      <c r="B5559">
        <v>75211662</v>
      </c>
      <c r="C5559" t="s">
        <v>16</v>
      </c>
      <c r="D5559" t="str">
        <f>IF(Tabel_Forespørgsel_fra_Visma28[[#This Row],[SupProd]]=" "," "," - "&amp;Tabel_Forespørgsel_fra_Visma28[[#This Row],[SupProd]])</f>
        <v xml:space="preserve"> </v>
      </c>
      <c r="E5559" t="s">
        <v>16</v>
      </c>
      <c r="F5559" t="str">
        <f>IF(Tabel_Forespørgsel_fra_Visma28[[#This Row],[SupDescr]]=" "," "," - "&amp;Tabel_Forespørgsel_fra_Visma28[[#This Row],[SupDescr]])</f>
        <v xml:space="preserve"> </v>
      </c>
      <c r="G5559" t="s">
        <v>7015</v>
      </c>
      <c r="H5559">
        <v>1</v>
      </c>
      <c r="I5559" t="str">
        <f>IF(A5559=A5558,I5558&amp;CHAR(10)&amp;"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0" spans="1:9" x14ac:dyDescent="0.25">
      <c r="A5560" t="s">
        <v>5717</v>
      </c>
      <c r="B5560">
        <v>75211662</v>
      </c>
      <c r="C5560" t="s">
        <v>16</v>
      </c>
      <c r="D5560" t="str">
        <f>IF(Tabel_Forespørgsel_fra_Visma28[[#This Row],[SupProd]]=" "," "," - "&amp;Tabel_Forespørgsel_fra_Visma28[[#This Row],[SupProd]])</f>
        <v xml:space="preserve"> </v>
      </c>
      <c r="E5560" t="s">
        <v>16</v>
      </c>
      <c r="F5560" t="str">
        <f>IF(Tabel_Forespørgsel_fra_Visma28[[#This Row],[SupDescr]]=" "," "," - "&amp;Tabel_Forespørgsel_fra_Visma28[[#This Row],[SupDescr]])</f>
        <v xml:space="preserve"> </v>
      </c>
      <c r="G5560" t="s">
        <v>7015</v>
      </c>
      <c r="H5560">
        <v>1</v>
      </c>
      <c r="I5560" t="str">
        <f>IF(A5560=A5559,I5559&amp;CHAR(10)&amp;"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1" spans="1:9" x14ac:dyDescent="0.25">
      <c r="A5561" t="s">
        <v>5681</v>
      </c>
      <c r="B5561">
        <v>75211662</v>
      </c>
      <c r="C5561" t="s">
        <v>16</v>
      </c>
      <c r="D5561" t="str">
        <f>IF(Tabel_Forespørgsel_fra_Visma28[[#This Row],[SupProd]]=" "," "," - "&amp;Tabel_Forespørgsel_fra_Visma28[[#This Row],[SupProd]])</f>
        <v xml:space="preserve"> </v>
      </c>
      <c r="E5561" t="s">
        <v>16</v>
      </c>
      <c r="F5561" t="str">
        <f>IF(Tabel_Forespørgsel_fra_Visma28[[#This Row],[SupDescr]]=" "," "," - "&amp;Tabel_Forespørgsel_fra_Visma28[[#This Row],[SupDescr]])</f>
        <v xml:space="preserve"> </v>
      </c>
      <c r="G5561" t="s">
        <v>7015</v>
      </c>
      <c r="H5561">
        <v>1</v>
      </c>
      <c r="I5561" t="str">
        <f>IF(A5561=A5560,I5560&amp;CHAR(10)&amp;"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2" spans="1:9" x14ac:dyDescent="0.25">
      <c r="A5562" t="s">
        <v>5682</v>
      </c>
      <c r="B5562">
        <v>75211662</v>
      </c>
      <c r="C5562" t="s">
        <v>16</v>
      </c>
      <c r="D5562" t="str">
        <f>IF(Tabel_Forespørgsel_fra_Visma28[[#This Row],[SupProd]]=" "," "," - "&amp;Tabel_Forespørgsel_fra_Visma28[[#This Row],[SupProd]])</f>
        <v xml:space="preserve"> </v>
      </c>
      <c r="E5562" t="s">
        <v>16</v>
      </c>
      <c r="F5562" t="str">
        <f>IF(Tabel_Forespørgsel_fra_Visma28[[#This Row],[SupDescr]]=" "," "," - "&amp;Tabel_Forespørgsel_fra_Visma28[[#This Row],[SupDescr]])</f>
        <v xml:space="preserve"> </v>
      </c>
      <c r="G5562" t="s">
        <v>7015</v>
      </c>
      <c r="H5562">
        <v>1</v>
      </c>
      <c r="I5562" t="str">
        <f>IF(A5562=A5561,I5561&amp;CHAR(10)&amp;"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3" spans="1:9" x14ac:dyDescent="0.25">
      <c r="A5563" t="s">
        <v>5680</v>
      </c>
      <c r="B5563">
        <v>75211662</v>
      </c>
      <c r="C5563" t="s">
        <v>16</v>
      </c>
      <c r="D5563" t="str">
        <f>IF(Tabel_Forespørgsel_fra_Visma28[[#This Row],[SupProd]]=" "," "," - "&amp;Tabel_Forespørgsel_fra_Visma28[[#This Row],[SupProd]])</f>
        <v xml:space="preserve"> </v>
      </c>
      <c r="E5563" t="s">
        <v>16</v>
      </c>
      <c r="F5563" t="str">
        <f>IF(Tabel_Forespørgsel_fra_Visma28[[#This Row],[SupDescr]]=" "," "," - "&amp;Tabel_Forespørgsel_fra_Visma28[[#This Row],[SupDescr]])</f>
        <v xml:space="preserve"> </v>
      </c>
      <c r="G5563" t="s">
        <v>7015</v>
      </c>
      <c r="H5563">
        <v>1</v>
      </c>
      <c r="I5563" t="str">
        <f>IF(A5563=A5562,I5562&amp;CHAR(10)&amp;"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4" spans="1:9" x14ac:dyDescent="0.25">
      <c r="A5564" t="s">
        <v>5718</v>
      </c>
      <c r="B5564">
        <v>75211662</v>
      </c>
      <c r="C5564" t="s">
        <v>16</v>
      </c>
      <c r="D5564" t="str">
        <f>IF(Tabel_Forespørgsel_fra_Visma28[[#This Row],[SupProd]]=" "," "," - "&amp;Tabel_Forespørgsel_fra_Visma28[[#This Row],[SupProd]])</f>
        <v xml:space="preserve"> </v>
      </c>
      <c r="E5564" t="s">
        <v>16</v>
      </c>
      <c r="F5564" t="str">
        <f>IF(Tabel_Forespørgsel_fra_Visma28[[#This Row],[SupDescr]]=" "," "," - "&amp;Tabel_Forespørgsel_fra_Visma28[[#This Row],[SupDescr]])</f>
        <v xml:space="preserve"> </v>
      </c>
      <c r="G5564" t="s">
        <v>7015</v>
      </c>
      <c r="H5564">
        <v>1</v>
      </c>
      <c r="I5564" t="str">
        <f>IF(A5564=A5563,I5563&amp;CHAR(10)&amp;"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5" spans="1:9" x14ac:dyDescent="0.25">
      <c r="A5565" t="s">
        <v>5779</v>
      </c>
      <c r="B5565">
        <v>70890019</v>
      </c>
      <c r="C5565" t="s">
        <v>16</v>
      </c>
      <c r="D5565" t="str">
        <f>IF(Tabel_Forespørgsel_fra_Visma28[[#This Row],[SupProd]]=" "," "," - "&amp;Tabel_Forespørgsel_fra_Visma28[[#This Row],[SupProd]])</f>
        <v xml:space="preserve"> </v>
      </c>
      <c r="E5565" t="s">
        <v>16</v>
      </c>
      <c r="F5565" t="str">
        <f>IF(Tabel_Forespørgsel_fra_Visma28[[#This Row],[SupDescr]]=" "," "," - "&amp;Tabel_Forespørgsel_fra_Visma28[[#This Row],[SupDescr]])</f>
        <v xml:space="preserve"> </v>
      </c>
      <c r="G5565" t="s">
        <v>5780</v>
      </c>
      <c r="H5565">
        <v>1</v>
      </c>
      <c r="I5565" t="str">
        <f>IF(A5565=A5564,I5564&amp;CHAR(10)&amp;"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5566" spans="1:9" x14ac:dyDescent="0.25">
      <c r="A5566" t="s">
        <v>6117</v>
      </c>
      <c r="B5566">
        <v>75211662</v>
      </c>
      <c r="C5566" t="s">
        <v>16</v>
      </c>
      <c r="D5566" t="str">
        <f>IF(Tabel_Forespørgsel_fra_Visma28[[#This Row],[SupProd]]=" "," "," - "&amp;Tabel_Forespørgsel_fra_Visma28[[#This Row],[SupProd]])</f>
        <v xml:space="preserve"> </v>
      </c>
      <c r="E5566" t="s">
        <v>16</v>
      </c>
      <c r="F5566" t="str">
        <f>IF(Tabel_Forespørgsel_fra_Visma28[[#This Row],[SupDescr]]=" "," "," - "&amp;Tabel_Forespørgsel_fra_Visma28[[#This Row],[SupDescr]])</f>
        <v xml:space="preserve"> </v>
      </c>
      <c r="G5566" t="s">
        <v>7015</v>
      </c>
      <c r="H5566">
        <v>1</v>
      </c>
      <c r="I5566" t="str">
        <f>IF(A5566=A5565,I5565&amp;CHAR(10)&amp;"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7" spans="1:9" x14ac:dyDescent="0.25">
      <c r="A5567" t="s">
        <v>6493</v>
      </c>
      <c r="B5567">
        <v>75211662</v>
      </c>
      <c r="C5567" t="s">
        <v>16</v>
      </c>
      <c r="D5567" t="str">
        <f>IF(Tabel_Forespørgsel_fra_Visma28[[#This Row],[SupProd]]=" "," "," - "&amp;Tabel_Forespørgsel_fra_Visma28[[#This Row],[SupProd]])</f>
        <v xml:space="preserve"> </v>
      </c>
      <c r="E5567" t="s">
        <v>16</v>
      </c>
      <c r="F5567" t="str">
        <f>IF(Tabel_Forespørgsel_fra_Visma28[[#This Row],[SupDescr]]=" "," "," - "&amp;Tabel_Forespørgsel_fra_Visma28[[#This Row],[SupDescr]])</f>
        <v xml:space="preserve"> </v>
      </c>
      <c r="G5567" t="s">
        <v>7015</v>
      </c>
      <c r="H5567">
        <v>1</v>
      </c>
      <c r="I5567" t="str">
        <f>IF(A5567=A5566,I5566&amp;CHAR(10)&amp;"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8" spans="1:9" x14ac:dyDescent="0.25">
      <c r="A5568" t="s">
        <v>6485</v>
      </c>
      <c r="B5568">
        <v>75211662</v>
      </c>
      <c r="C5568" t="s">
        <v>16</v>
      </c>
      <c r="D5568" t="str">
        <f>IF(Tabel_Forespørgsel_fra_Visma28[[#This Row],[SupProd]]=" "," "," - "&amp;Tabel_Forespørgsel_fra_Visma28[[#This Row],[SupProd]])</f>
        <v xml:space="preserve"> </v>
      </c>
      <c r="E5568" t="s">
        <v>16</v>
      </c>
      <c r="F5568" t="str">
        <f>IF(Tabel_Forespørgsel_fra_Visma28[[#This Row],[SupDescr]]=" "," "," - "&amp;Tabel_Forespørgsel_fra_Visma28[[#This Row],[SupDescr]])</f>
        <v xml:space="preserve"> </v>
      </c>
      <c r="G5568" t="s">
        <v>7015</v>
      </c>
      <c r="H5568">
        <v>1</v>
      </c>
      <c r="I5568" t="str">
        <f>IF(A5568=A5567,I5567&amp;CHAR(10)&amp;"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9" spans="1:9" x14ac:dyDescent="0.25">
      <c r="A5569" t="s">
        <v>6471</v>
      </c>
      <c r="B5569">
        <v>75211662</v>
      </c>
      <c r="C5569" t="s">
        <v>16</v>
      </c>
      <c r="D5569" t="str">
        <f>IF(Tabel_Forespørgsel_fra_Visma28[[#This Row],[SupProd]]=" "," "," - "&amp;Tabel_Forespørgsel_fra_Visma28[[#This Row],[SupProd]])</f>
        <v xml:space="preserve"> </v>
      </c>
      <c r="E5569" t="s">
        <v>16</v>
      </c>
      <c r="F5569" t="str">
        <f>IF(Tabel_Forespørgsel_fra_Visma28[[#This Row],[SupDescr]]=" "," "," - "&amp;Tabel_Forespørgsel_fra_Visma28[[#This Row],[SupDescr]])</f>
        <v xml:space="preserve"> </v>
      </c>
      <c r="G5569" t="s">
        <v>7015</v>
      </c>
      <c r="H5569">
        <v>1</v>
      </c>
      <c r="I5569" t="str">
        <f>IF(A5569=A5568,I5568&amp;CHAR(10)&amp;"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0" spans="1:9" x14ac:dyDescent="0.25">
      <c r="A5570" t="s">
        <v>6619</v>
      </c>
      <c r="B5570">
        <v>75421677</v>
      </c>
      <c r="C5570" t="s">
        <v>16</v>
      </c>
      <c r="D5570" t="str">
        <f>IF(Tabel_Forespørgsel_fra_Visma28[[#This Row],[SupProd]]=" "," "," - "&amp;Tabel_Forespørgsel_fra_Visma28[[#This Row],[SupProd]])</f>
        <v xml:space="preserve"> </v>
      </c>
      <c r="E5570" t="s">
        <v>16</v>
      </c>
      <c r="F5570" t="str">
        <f>IF(Tabel_Forespørgsel_fra_Visma28[[#This Row],[SupDescr]]=" "," "," - "&amp;Tabel_Forespørgsel_fra_Visma28[[#This Row],[SupDescr]])</f>
        <v xml:space="preserve"> </v>
      </c>
      <c r="G5570" t="s">
        <v>3368</v>
      </c>
      <c r="H5570">
        <v>1</v>
      </c>
      <c r="I5570" t="str">
        <f>IF(A5570=A5569,I5569&amp;CHAR(10)&amp;"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71" spans="1:9" x14ac:dyDescent="0.25">
      <c r="A5571" t="s">
        <v>6597</v>
      </c>
      <c r="B5571">
        <v>75180019</v>
      </c>
      <c r="C5571" t="s">
        <v>16</v>
      </c>
      <c r="D5571" t="str">
        <f>IF(Tabel_Forespørgsel_fra_Visma28[[#This Row],[SupProd]]=" "," "," - "&amp;Tabel_Forespørgsel_fra_Visma28[[#This Row],[SupProd]])</f>
        <v xml:space="preserve"> </v>
      </c>
      <c r="E5571" t="s">
        <v>16</v>
      </c>
      <c r="F5571" t="str">
        <f>IF(Tabel_Forespørgsel_fra_Visma28[[#This Row],[SupDescr]]=" "," "," - "&amp;Tabel_Forespørgsel_fra_Visma28[[#This Row],[SupDescr]])</f>
        <v xml:space="preserve"> </v>
      </c>
      <c r="G5571" t="s">
        <v>2430</v>
      </c>
      <c r="H5571">
        <v>1</v>
      </c>
      <c r="I5571" t="str">
        <f>IF(A5571=A5570,I5570&amp;CHAR(10)&amp;"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72" spans="1:9" x14ac:dyDescent="0.25">
      <c r="A5572" t="s">
        <v>6598</v>
      </c>
      <c r="B5572">
        <v>75180019</v>
      </c>
      <c r="C5572" t="s">
        <v>16</v>
      </c>
      <c r="D5572" t="str">
        <f>IF(Tabel_Forespørgsel_fra_Visma28[[#This Row],[SupProd]]=" "," "," - "&amp;Tabel_Forespørgsel_fra_Visma28[[#This Row],[SupProd]])</f>
        <v xml:space="preserve"> </v>
      </c>
      <c r="E5572" t="s">
        <v>16</v>
      </c>
      <c r="F5572" t="str">
        <f>IF(Tabel_Forespørgsel_fra_Visma28[[#This Row],[SupDescr]]=" "," "," - "&amp;Tabel_Forespørgsel_fra_Visma28[[#This Row],[SupDescr]])</f>
        <v xml:space="preserve"> </v>
      </c>
      <c r="G5572" t="s">
        <v>2430</v>
      </c>
      <c r="H5572">
        <v>1</v>
      </c>
      <c r="I5572" t="str">
        <f>IF(A5572=A5571,I5571&amp;CHAR(10)&amp;"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73" spans="1:9" x14ac:dyDescent="0.25">
      <c r="A5573" t="s">
        <v>6704</v>
      </c>
      <c r="B5573">
        <v>75211662</v>
      </c>
      <c r="C5573" t="s">
        <v>16</v>
      </c>
      <c r="D5573" t="str">
        <f>IF(Tabel_Forespørgsel_fra_Visma28[[#This Row],[SupProd]]=" "," "," - "&amp;Tabel_Forespørgsel_fra_Visma28[[#This Row],[SupProd]])</f>
        <v xml:space="preserve"> </v>
      </c>
      <c r="E5573" t="s">
        <v>16</v>
      </c>
      <c r="F5573" t="str">
        <f>IF(Tabel_Forespørgsel_fra_Visma28[[#This Row],[SupDescr]]=" "," "," - "&amp;Tabel_Forespørgsel_fra_Visma28[[#This Row],[SupDescr]])</f>
        <v xml:space="preserve"> </v>
      </c>
      <c r="G5573" t="s">
        <v>7015</v>
      </c>
      <c r="H5573">
        <v>1</v>
      </c>
      <c r="I5573" t="str">
        <f>IF(A5573=A5572,I5572&amp;CHAR(10)&amp;"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4" spans="1:9" x14ac:dyDescent="0.25">
      <c r="A5574" t="s">
        <v>6927</v>
      </c>
      <c r="B5574">
        <v>75211662</v>
      </c>
      <c r="C5574" t="s">
        <v>16</v>
      </c>
      <c r="D5574" t="str">
        <f>IF(Tabel_Forespørgsel_fra_Visma28[[#This Row],[SupProd]]=" "," "," - "&amp;Tabel_Forespørgsel_fra_Visma28[[#This Row],[SupProd]])</f>
        <v xml:space="preserve"> </v>
      </c>
      <c r="E5574" t="s">
        <v>16</v>
      </c>
      <c r="F5574" t="str">
        <f>IF(Tabel_Forespørgsel_fra_Visma28[[#This Row],[SupDescr]]=" "," "," - "&amp;Tabel_Forespørgsel_fra_Visma28[[#This Row],[SupDescr]])</f>
        <v xml:space="preserve"> </v>
      </c>
      <c r="G5574" t="s">
        <v>7015</v>
      </c>
      <c r="H5574">
        <v>1</v>
      </c>
      <c r="I5574" t="str">
        <f>IF(A5574=A5573,I5573&amp;CHAR(10)&amp;"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5" spans="1:9" x14ac:dyDescent="0.25">
      <c r="A5575" t="s">
        <v>6701</v>
      </c>
      <c r="B5575">
        <v>75211662</v>
      </c>
      <c r="C5575" t="s">
        <v>16</v>
      </c>
      <c r="D5575" t="str">
        <f>IF(Tabel_Forespørgsel_fra_Visma28[[#This Row],[SupProd]]=" "," "," - "&amp;Tabel_Forespørgsel_fra_Visma28[[#This Row],[SupProd]])</f>
        <v xml:space="preserve"> </v>
      </c>
      <c r="E5575" t="s">
        <v>16</v>
      </c>
      <c r="F5575" t="str">
        <f>IF(Tabel_Forespørgsel_fra_Visma28[[#This Row],[SupDescr]]=" "," "," - "&amp;Tabel_Forespørgsel_fra_Visma28[[#This Row],[SupDescr]])</f>
        <v xml:space="preserve"> </v>
      </c>
      <c r="G5575" t="s">
        <v>7015</v>
      </c>
      <c r="H5575">
        <v>1</v>
      </c>
      <c r="I5575" t="str">
        <f>IF(A5575=A5574,I5574&amp;CHAR(10)&amp;"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6" spans="1:9" x14ac:dyDescent="0.25">
      <c r="A5576" t="s">
        <v>6665</v>
      </c>
      <c r="B5576">
        <v>75211662</v>
      </c>
      <c r="C5576" t="s">
        <v>16</v>
      </c>
      <c r="D5576" t="str">
        <f>IF(Tabel_Forespørgsel_fra_Visma28[[#This Row],[SupProd]]=" "," "," - "&amp;Tabel_Forespørgsel_fra_Visma28[[#This Row],[SupProd]])</f>
        <v xml:space="preserve"> </v>
      </c>
      <c r="E5576" t="s">
        <v>16</v>
      </c>
      <c r="F5576" t="str">
        <f>IF(Tabel_Forespørgsel_fra_Visma28[[#This Row],[SupDescr]]=" "," "," - "&amp;Tabel_Forespørgsel_fra_Visma28[[#This Row],[SupDescr]])</f>
        <v xml:space="preserve"> </v>
      </c>
      <c r="G5576" t="s">
        <v>7015</v>
      </c>
      <c r="H5576">
        <v>1</v>
      </c>
      <c r="I5576" t="str">
        <f>IF(A5576=A5575,I5575&amp;CHAR(10)&amp;"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7" spans="1:9" x14ac:dyDescent="0.25">
      <c r="A5577" t="s">
        <v>6738</v>
      </c>
      <c r="B5577">
        <v>75211662</v>
      </c>
      <c r="C5577" t="s">
        <v>16</v>
      </c>
      <c r="D5577" t="str">
        <f>IF(Tabel_Forespørgsel_fra_Visma28[[#This Row],[SupProd]]=" "," "," - "&amp;Tabel_Forespørgsel_fra_Visma28[[#This Row],[SupProd]])</f>
        <v xml:space="preserve"> </v>
      </c>
      <c r="E5577" t="s">
        <v>16</v>
      </c>
      <c r="F5577" t="str">
        <f>IF(Tabel_Forespørgsel_fra_Visma28[[#This Row],[SupDescr]]=" "," "," - "&amp;Tabel_Forespørgsel_fra_Visma28[[#This Row],[SupDescr]])</f>
        <v xml:space="preserve"> </v>
      </c>
      <c r="G5577" t="s">
        <v>7015</v>
      </c>
      <c r="H5577">
        <v>1</v>
      </c>
      <c r="I5577" t="str">
        <f>IF(A5577=A5576,I5576&amp;CHAR(10)&amp;"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8" spans="1:9" x14ac:dyDescent="0.25">
      <c r="A5578" t="s">
        <v>6666</v>
      </c>
      <c r="B5578">
        <v>75180019</v>
      </c>
      <c r="C5578" t="s">
        <v>16</v>
      </c>
      <c r="D5578" t="str">
        <f>IF(Tabel_Forespørgsel_fra_Visma28[[#This Row],[SupProd]]=" "," "," - "&amp;Tabel_Forespørgsel_fra_Visma28[[#This Row],[SupProd]])</f>
        <v xml:space="preserve"> </v>
      </c>
      <c r="E5578" t="s">
        <v>16</v>
      </c>
      <c r="F5578" t="str">
        <f>IF(Tabel_Forespørgsel_fra_Visma28[[#This Row],[SupDescr]]=" "," "," - "&amp;Tabel_Forespørgsel_fra_Visma28[[#This Row],[SupDescr]])</f>
        <v xml:space="preserve"> </v>
      </c>
      <c r="G5578" t="s">
        <v>2430</v>
      </c>
      <c r="H5578">
        <v>1</v>
      </c>
      <c r="I5578" t="str">
        <f>IF(A5578=A5577,I5577&amp;CHAR(10)&amp;"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79" spans="1:9" x14ac:dyDescent="0.25">
      <c r="A5579" t="s">
        <v>6730</v>
      </c>
      <c r="B5579">
        <v>75211662</v>
      </c>
      <c r="C5579" t="s">
        <v>16</v>
      </c>
      <c r="D5579" t="str">
        <f>IF(Tabel_Forespørgsel_fra_Visma28[[#This Row],[SupProd]]=" "," "," - "&amp;Tabel_Forespørgsel_fra_Visma28[[#This Row],[SupProd]])</f>
        <v xml:space="preserve"> </v>
      </c>
      <c r="E5579" t="s">
        <v>16</v>
      </c>
      <c r="F5579" t="str">
        <f>IF(Tabel_Forespørgsel_fra_Visma28[[#This Row],[SupDescr]]=" "," "," - "&amp;Tabel_Forespørgsel_fra_Visma28[[#This Row],[SupDescr]])</f>
        <v xml:space="preserve"> </v>
      </c>
      <c r="G5579" t="s">
        <v>7015</v>
      </c>
      <c r="H5579">
        <v>1</v>
      </c>
      <c r="I5579" t="str">
        <f>IF(A5579=A5578,I5578&amp;CHAR(10)&amp;"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0" spans="1:9" x14ac:dyDescent="0.25">
      <c r="A5580" t="s">
        <v>6731</v>
      </c>
      <c r="B5580">
        <v>75211662</v>
      </c>
      <c r="C5580" t="s">
        <v>16</v>
      </c>
      <c r="D5580" t="str">
        <f>IF(Tabel_Forespørgsel_fra_Visma28[[#This Row],[SupProd]]=" "," "," - "&amp;Tabel_Forespørgsel_fra_Visma28[[#This Row],[SupProd]])</f>
        <v xml:space="preserve"> </v>
      </c>
      <c r="E5580" t="s">
        <v>16</v>
      </c>
      <c r="F5580" t="str">
        <f>IF(Tabel_Forespørgsel_fra_Visma28[[#This Row],[SupDescr]]=" "," "," - "&amp;Tabel_Forespørgsel_fra_Visma28[[#This Row],[SupDescr]])</f>
        <v xml:space="preserve"> </v>
      </c>
      <c r="G5580" t="s">
        <v>7015</v>
      </c>
      <c r="H5580">
        <v>1</v>
      </c>
      <c r="I5580" t="str">
        <f>IF(A5580=A5579,I5579&amp;CHAR(10)&amp;"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1" spans="1:9" x14ac:dyDescent="0.25">
      <c r="A5581" t="s">
        <v>7284</v>
      </c>
      <c r="B5581">
        <v>75196500</v>
      </c>
      <c r="C5581" t="s">
        <v>16</v>
      </c>
      <c r="D5581" t="str">
        <f>IF(Tabel_Forespørgsel_fra_Visma28[[#This Row],[SupProd]]=" "," "," - "&amp;Tabel_Forespørgsel_fra_Visma28[[#This Row],[SupProd]])</f>
        <v xml:space="preserve"> </v>
      </c>
      <c r="E5581" t="s">
        <v>16</v>
      </c>
      <c r="F5581" t="str">
        <f>IF(Tabel_Forespørgsel_fra_Visma28[[#This Row],[SupDescr]]=" "," "," - "&amp;Tabel_Forespørgsel_fra_Visma28[[#This Row],[SupDescr]])</f>
        <v xml:space="preserve"> </v>
      </c>
      <c r="G5581" t="s">
        <v>2425</v>
      </c>
      <c r="H5581">
        <v>1</v>
      </c>
      <c r="I5581" t="str">
        <f>IF(A5581=A5580,I5580&amp;CHAR(10)&amp;"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82" spans="1:9" x14ac:dyDescent="0.25">
      <c r="A5582" t="s">
        <v>7754</v>
      </c>
      <c r="B5582">
        <v>75211662</v>
      </c>
      <c r="C5582" t="s">
        <v>16</v>
      </c>
      <c r="D5582" t="str">
        <f>IF(Tabel_Forespørgsel_fra_Visma28[[#This Row],[SupProd]]=" "," "," - "&amp;Tabel_Forespørgsel_fra_Visma28[[#This Row],[SupProd]])</f>
        <v xml:space="preserve"> </v>
      </c>
      <c r="E5582" t="s">
        <v>16</v>
      </c>
      <c r="F5582" t="str">
        <f>IF(Tabel_Forespørgsel_fra_Visma28[[#This Row],[SupDescr]]=" "," "," - "&amp;Tabel_Forespørgsel_fra_Visma28[[#This Row],[SupDescr]])</f>
        <v xml:space="preserve"> </v>
      </c>
      <c r="G5582" t="s">
        <v>7015</v>
      </c>
      <c r="H5582">
        <v>1</v>
      </c>
      <c r="I5582" t="str">
        <f>IF(A5582=A5581,I5581&amp;CHAR(10)&amp;"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3" spans="1:9" x14ac:dyDescent="0.25">
      <c r="A5583" t="s">
        <v>7753</v>
      </c>
      <c r="B5583">
        <v>75211662</v>
      </c>
      <c r="C5583" t="s">
        <v>16</v>
      </c>
      <c r="D5583" t="str">
        <f>IF(Tabel_Forespørgsel_fra_Visma28[[#This Row],[SupProd]]=" "," "," - "&amp;Tabel_Forespørgsel_fra_Visma28[[#This Row],[SupProd]])</f>
        <v xml:space="preserve"> </v>
      </c>
      <c r="E5583" t="s">
        <v>16</v>
      </c>
      <c r="F5583" t="str">
        <f>IF(Tabel_Forespørgsel_fra_Visma28[[#This Row],[SupDescr]]=" "," "," - "&amp;Tabel_Forespørgsel_fra_Visma28[[#This Row],[SupDescr]])</f>
        <v xml:space="preserve"> </v>
      </c>
      <c r="G5583" t="s">
        <v>7015</v>
      </c>
      <c r="H5583">
        <v>1</v>
      </c>
      <c r="I5583" t="str">
        <f>IF(A5583=A5582,I5582&amp;CHAR(10)&amp;"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4" spans="1:9" x14ac:dyDescent="0.25">
      <c r="A5584" t="s">
        <v>7745</v>
      </c>
      <c r="B5584">
        <v>75211662</v>
      </c>
      <c r="C5584" t="s">
        <v>16</v>
      </c>
      <c r="D5584" t="str">
        <f>IF(Tabel_Forespørgsel_fra_Visma28[[#This Row],[SupProd]]=" "," "," - "&amp;Tabel_Forespørgsel_fra_Visma28[[#This Row],[SupProd]])</f>
        <v xml:space="preserve"> </v>
      </c>
      <c r="E5584" t="s">
        <v>16</v>
      </c>
      <c r="F5584" t="str">
        <f>IF(Tabel_Forespørgsel_fra_Visma28[[#This Row],[SupDescr]]=" "," "," - "&amp;Tabel_Forespørgsel_fra_Visma28[[#This Row],[SupDescr]])</f>
        <v xml:space="preserve"> </v>
      </c>
      <c r="G5584" t="s">
        <v>7015</v>
      </c>
      <c r="H5584">
        <v>1</v>
      </c>
      <c r="I5584" t="str">
        <f>IF(A5584=A5583,I5583&amp;CHAR(10)&amp;"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5" spans="1:9" x14ac:dyDescent="0.25">
      <c r="A5585" t="s">
        <v>7746</v>
      </c>
      <c r="B5585">
        <v>75211662</v>
      </c>
      <c r="C5585" t="s">
        <v>16</v>
      </c>
      <c r="D5585" t="str">
        <f>IF(Tabel_Forespørgsel_fra_Visma28[[#This Row],[SupProd]]=" "," "," - "&amp;Tabel_Forespørgsel_fra_Visma28[[#This Row],[SupProd]])</f>
        <v xml:space="preserve"> </v>
      </c>
      <c r="E5585" t="s">
        <v>16</v>
      </c>
      <c r="F5585" t="str">
        <f>IF(Tabel_Forespørgsel_fra_Visma28[[#This Row],[SupDescr]]=" "," "," - "&amp;Tabel_Forespørgsel_fra_Visma28[[#This Row],[SupDescr]])</f>
        <v xml:space="preserve"> </v>
      </c>
      <c r="G5585" t="s">
        <v>7015</v>
      </c>
      <c r="H5585">
        <v>1</v>
      </c>
      <c r="I5585" t="str">
        <f>IF(A5585=A5584,I5584&amp;CHAR(10)&amp;"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6" spans="1:9" x14ac:dyDescent="0.25">
      <c r="A5586" t="s">
        <v>7747</v>
      </c>
      <c r="B5586">
        <v>75180019</v>
      </c>
      <c r="C5586" t="s">
        <v>16</v>
      </c>
      <c r="D5586" t="str">
        <f>IF(Tabel_Forespørgsel_fra_Visma28[[#This Row],[SupProd]]=" "," "," - "&amp;Tabel_Forespørgsel_fra_Visma28[[#This Row],[SupProd]])</f>
        <v xml:space="preserve"> </v>
      </c>
      <c r="E5586" t="s">
        <v>16</v>
      </c>
      <c r="F5586" t="str">
        <f>IF(Tabel_Forespørgsel_fra_Visma28[[#This Row],[SupDescr]]=" "," "," - "&amp;Tabel_Forespørgsel_fra_Visma28[[#This Row],[SupDescr]])</f>
        <v xml:space="preserve"> </v>
      </c>
      <c r="G5586" t="s">
        <v>2430</v>
      </c>
      <c r="H5586">
        <v>1</v>
      </c>
      <c r="I5586" t="str">
        <f>IF(A5586=A5585,I5585&amp;CHAR(10)&amp;"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87" spans="1:9" x14ac:dyDescent="0.25">
      <c r="A5587" t="s">
        <v>7748</v>
      </c>
      <c r="B5587">
        <v>75211662</v>
      </c>
      <c r="C5587" t="s">
        <v>16</v>
      </c>
      <c r="D5587" t="str">
        <f>IF(Tabel_Forespørgsel_fra_Visma28[[#This Row],[SupProd]]=" "," "," - "&amp;Tabel_Forespørgsel_fra_Visma28[[#This Row],[SupProd]])</f>
        <v xml:space="preserve"> </v>
      </c>
      <c r="E5587" t="s">
        <v>16</v>
      </c>
      <c r="F5587" t="str">
        <f>IF(Tabel_Forespørgsel_fra_Visma28[[#This Row],[SupDescr]]=" "," "," - "&amp;Tabel_Forespørgsel_fra_Visma28[[#This Row],[SupDescr]])</f>
        <v xml:space="preserve"> </v>
      </c>
      <c r="G5587" t="s">
        <v>7015</v>
      </c>
      <c r="H5587">
        <v>1</v>
      </c>
      <c r="I5587" t="str">
        <f>IF(A5587=A5586,I5586&amp;CHAR(10)&amp;"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8" spans="1:9" x14ac:dyDescent="0.25">
      <c r="A5588" t="s">
        <v>7749</v>
      </c>
      <c r="B5588">
        <v>75211662</v>
      </c>
      <c r="C5588" t="s">
        <v>16</v>
      </c>
      <c r="D5588" t="str">
        <f>IF(Tabel_Forespørgsel_fra_Visma28[[#This Row],[SupProd]]=" "," "," - "&amp;Tabel_Forespørgsel_fra_Visma28[[#This Row],[SupProd]])</f>
        <v xml:space="preserve"> </v>
      </c>
      <c r="E5588" t="s">
        <v>16</v>
      </c>
      <c r="F5588" t="str">
        <f>IF(Tabel_Forespørgsel_fra_Visma28[[#This Row],[SupDescr]]=" "," "," - "&amp;Tabel_Forespørgsel_fra_Visma28[[#This Row],[SupDescr]])</f>
        <v xml:space="preserve"> </v>
      </c>
      <c r="G5588" t="s">
        <v>7015</v>
      </c>
      <c r="H5588">
        <v>1</v>
      </c>
      <c r="I5588" t="str">
        <f>IF(A5588=A5587,I5587&amp;CHAR(10)&amp;"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9" spans="1:9" x14ac:dyDescent="0.25">
      <c r="A5589" t="s">
        <v>7750</v>
      </c>
      <c r="B5589">
        <v>75180019</v>
      </c>
      <c r="C5589" t="s">
        <v>16</v>
      </c>
      <c r="D5589" t="str">
        <f>IF(Tabel_Forespørgsel_fra_Visma28[[#This Row],[SupProd]]=" "," "," - "&amp;Tabel_Forespørgsel_fra_Visma28[[#This Row],[SupProd]])</f>
        <v xml:space="preserve"> </v>
      </c>
      <c r="E5589" t="s">
        <v>16</v>
      </c>
      <c r="F5589" t="str">
        <f>IF(Tabel_Forespørgsel_fra_Visma28[[#This Row],[SupDescr]]=" "," "," - "&amp;Tabel_Forespørgsel_fra_Visma28[[#This Row],[SupDescr]])</f>
        <v xml:space="preserve"> </v>
      </c>
      <c r="G5589" t="s">
        <v>2430</v>
      </c>
      <c r="H5589">
        <v>1</v>
      </c>
      <c r="I5589" t="str">
        <f>IF(A5589=A5588,I5588&amp;CHAR(10)&amp;"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90" spans="1:9" x14ac:dyDescent="0.25">
      <c r="A5590" t="s">
        <v>8425</v>
      </c>
      <c r="B5590">
        <v>75583888</v>
      </c>
      <c r="C5590" t="s">
        <v>16</v>
      </c>
      <c r="D5590" t="str">
        <f>IF(Tabel_Forespørgsel_fra_Visma28[[#This Row],[SupProd]]=" "," "," - "&amp;Tabel_Forespørgsel_fra_Visma28[[#This Row],[SupProd]])</f>
        <v xml:space="preserve"> </v>
      </c>
      <c r="E5590" t="s">
        <v>16</v>
      </c>
      <c r="F5590" t="str">
        <f>IF(Tabel_Forespørgsel_fra_Visma28[[#This Row],[SupDescr]]=" "," "," - "&amp;Tabel_Forespørgsel_fra_Visma28[[#This Row],[SupDescr]])</f>
        <v xml:space="preserve"> </v>
      </c>
      <c r="G5590" t="s">
        <v>3914</v>
      </c>
      <c r="H5590">
        <v>1</v>
      </c>
      <c r="I5590" t="str">
        <f>IF(A5590=A5589,I5589&amp;CHAR(10)&amp;"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5591" spans="1:9" x14ac:dyDescent="0.25">
      <c r="A5591" t="s">
        <v>11398</v>
      </c>
      <c r="B5591">
        <v>75196500</v>
      </c>
      <c r="C5591" t="s">
        <v>16</v>
      </c>
      <c r="D5591" t="str">
        <f>IF(Tabel_Forespørgsel_fra_Visma28[[#This Row],[SupProd]]=" "," "," - "&amp;Tabel_Forespørgsel_fra_Visma28[[#This Row],[SupProd]])</f>
        <v xml:space="preserve"> </v>
      </c>
      <c r="E5591" t="s">
        <v>16</v>
      </c>
      <c r="F5591" t="str">
        <f>IF(Tabel_Forespørgsel_fra_Visma28[[#This Row],[SupDescr]]=" "," "," - "&amp;Tabel_Forespørgsel_fra_Visma28[[#This Row],[SupDescr]])</f>
        <v xml:space="preserve"> </v>
      </c>
      <c r="G5591" t="s">
        <v>2425</v>
      </c>
      <c r="H5591">
        <v>2</v>
      </c>
      <c r="I5591" t="str">
        <f>IF(A5591=A5590,I5590&amp;CHAR(10)&amp;"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92" spans="1:9" x14ac:dyDescent="0.25">
      <c r="A5592" t="s">
        <v>10673</v>
      </c>
      <c r="B5592">
        <v>75180019</v>
      </c>
      <c r="C5592" t="s">
        <v>16</v>
      </c>
      <c r="D5592" t="str">
        <f>IF(Tabel_Forespørgsel_fra_Visma28[[#This Row],[SupProd]]=" "," "," - "&amp;Tabel_Forespørgsel_fra_Visma28[[#This Row],[SupProd]])</f>
        <v xml:space="preserve"> </v>
      </c>
      <c r="E5592" t="s">
        <v>16</v>
      </c>
      <c r="F5592" t="str">
        <f>IF(Tabel_Forespørgsel_fra_Visma28[[#This Row],[SupDescr]]=" "," "," - "&amp;Tabel_Forespørgsel_fra_Visma28[[#This Row],[SupDescr]])</f>
        <v xml:space="preserve"> </v>
      </c>
      <c r="G5592" t="s">
        <v>2430</v>
      </c>
      <c r="H5592">
        <v>1</v>
      </c>
      <c r="I5592" t="str">
        <f>IF(A5592=A5591,I5591&amp;CHAR(10)&amp;"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93" spans="1:9" x14ac:dyDescent="0.25">
      <c r="A5593" t="s">
        <v>3866</v>
      </c>
      <c r="B5593">
        <v>75220200</v>
      </c>
      <c r="C5593" t="s">
        <v>16</v>
      </c>
      <c r="D5593" t="str">
        <f>IF(Tabel_Forespørgsel_fra_Visma28[[#This Row],[SupProd]]=" "," "," - "&amp;Tabel_Forespørgsel_fra_Visma28[[#This Row],[SupProd]])</f>
        <v xml:space="preserve"> </v>
      </c>
      <c r="E5593" t="s">
        <v>16</v>
      </c>
      <c r="F5593" t="str">
        <f>IF(Tabel_Forespørgsel_fra_Visma28[[#This Row],[SupDescr]]=" "," "," - "&amp;Tabel_Forespørgsel_fra_Visma28[[#This Row],[SupDescr]])</f>
        <v xml:space="preserve"> </v>
      </c>
      <c r="G5593" t="s">
        <v>7238</v>
      </c>
      <c r="H5593">
        <v>1</v>
      </c>
      <c r="I5593" t="str">
        <f>IF(A5593=A5592,I5592&amp;CHAR(10)&amp;"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5594" spans="1:9" x14ac:dyDescent="0.25">
      <c r="A5594" t="s">
        <v>8350</v>
      </c>
      <c r="B5594">
        <v>75220200</v>
      </c>
      <c r="C5594" t="s">
        <v>16</v>
      </c>
      <c r="D5594" t="str">
        <f>IF(Tabel_Forespørgsel_fra_Visma28[[#This Row],[SupProd]]=" "," "," - "&amp;Tabel_Forespørgsel_fra_Visma28[[#This Row],[SupProd]])</f>
        <v xml:space="preserve"> </v>
      </c>
      <c r="E5594" t="s">
        <v>16</v>
      </c>
      <c r="F5594" t="str">
        <f>IF(Tabel_Forespørgsel_fra_Visma28[[#This Row],[SupDescr]]=" "," "," - "&amp;Tabel_Forespørgsel_fra_Visma28[[#This Row],[SupDescr]])</f>
        <v xml:space="preserve"> </v>
      </c>
      <c r="G5594" t="s">
        <v>7238</v>
      </c>
      <c r="H5594">
        <v>1</v>
      </c>
      <c r="I5594" t="str">
        <f>IF(A5594=A5593,I5593&amp;CHAR(10)&amp;"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5595" spans="1:9" x14ac:dyDescent="0.25">
      <c r="A5595" t="s">
        <v>8637</v>
      </c>
      <c r="B5595">
        <v>75220200</v>
      </c>
      <c r="C5595" t="s">
        <v>16</v>
      </c>
      <c r="D5595" t="str">
        <f>IF(Tabel_Forespørgsel_fra_Visma28[[#This Row],[SupProd]]=" "," "," - "&amp;Tabel_Forespørgsel_fra_Visma28[[#This Row],[SupProd]])</f>
        <v xml:space="preserve"> </v>
      </c>
      <c r="E5595" t="s">
        <v>16</v>
      </c>
      <c r="F5595" t="str">
        <f>IF(Tabel_Forespørgsel_fra_Visma28[[#This Row],[SupDescr]]=" "," "," - "&amp;Tabel_Forespørgsel_fra_Visma28[[#This Row],[SupDescr]])</f>
        <v xml:space="preserve"> </v>
      </c>
      <c r="G5595" t="s">
        <v>7238</v>
      </c>
      <c r="H5595">
        <v>1</v>
      </c>
      <c r="I5595" t="str">
        <f>IF(A5595=A5594,I5594&amp;CHAR(10)&amp;"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5596" spans="1:9" x14ac:dyDescent="0.25">
      <c r="A5596" t="s">
        <v>2958</v>
      </c>
      <c r="B5596">
        <v>75180019</v>
      </c>
      <c r="C5596" t="s">
        <v>16</v>
      </c>
      <c r="D5596" t="str">
        <f>IF(Tabel_Forespørgsel_fra_Visma28[[#This Row],[SupProd]]=" "," "," - "&amp;Tabel_Forespørgsel_fra_Visma28[[#This Row],[SupProd]])</f>
        <v xml:space="preserve"> </v>
      </c>
      <c r="E5596" t="s">
        <v>16</v>
      </c>
      <c r="F5596" t="str">
        <f>IF(Tabel_Forespørgsel_fra_Visma28[[#This Row],[SupDescr]]=" "," "," - "&amp;Tabel_Forespørgsel_fra_Visma28[[#This Row],[SupDescr]])</f>
        <v xml:space="preserve"> </v>
      </c>
      <c r="G5596" t="s">
        <v>2430</v>
      </c>
      <c r="H5596">
        <v>1</v>
      </c>
      <c r="I5596" t="str">
        <f>IF(A5596=A5595,I5595&amp;CHAR(10)&amp;"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97" spans="1:9" x14ac:dyDescent="0.25">
      <c r="A5597" t="s">
        <v>2959</v>
      </c>
      <c r="B5597">
        <v>75180019</v>
      </c>
      <c r="C5597" t="s">
        <v>16</v>
      </c>
      <c r="D5597" t="str">
        <f>IF(Tabel_Forespørgsel_fra_Visma28[[#This Row],[SupProd]]=" "," "," - "&amp;Tabel_Forespørgsel_fra_Visma28[[#This Row],[SupProd]])</f>
        <v xml:space="preserve"> </v>
      </c>
      <c r="E5597" t="s">
        <v>16</v>
      </c>
      <c r="F5597" t="str">
        <f>IF(Tabel_Forespørgsel_fra_Visma28[[#This Row],[SupDescr]]=" "," "," - "&amp;Tabel_Forespørgsel_fra_Visma28[[#This Row],[SupDescr]])</f>
        <v xml:space="preserve"> </v>
      </c>
      <c r="G5597" t="s">
        <v>2430</v>
      </c>
      <c r="H5597">
        <v>1</v>
      </c>
      <c r="I5597" t="str">
        <f>IF(A5597=A5596,I5596&amp;CHAR(10)&amp;"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98" spans="1:9" x14ac:dyDescent="0.25">
      <c r="A5598" t="s">
        <v>2960</v>
      </c>
      <c r="B5598">
        <v>75180019</v>
      </c>
      <c r="C5598" t="s">
        <v>16</v>
      </c>
      <c r="D5598" t="str">
        <f>IF(Tabel_Forespørgsel_fra_Visma28[[#This Row],[SupProd]]=" "," "," - "&amp;Tabel_Forespørgsel_fra_Visma28[[#This Row],[SupProd]])</f>
        <v xml:space="preserve"> </v>
      </c>
      <c r="E5598" t="s">
        <v>16</v>
      </c>
      <c r="F5598" t="str">
        <f>IF(Tabel_Forespørgsel_fra_Visma28[[#This Row],[SupDescr]]=" "," "," - "&amp;Tabel_Forespørgsel_fra_Visma28[[#This Row],[SupDescr]])</f>
        <v xml:space="preserve"> </v>
      </c>
      <c r="G5598" t="s">
        <v>2430</v>
      </c>
      <c r="H5598">
        <v>1</v>
      </c>
      <c r="I5598" t="str">
        <f>IF(A5598=A5597,I5597&amp;CHAR(10)&amp;"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99" spans="1:9" x14ac:dyDescent="0.25">
      <c r="A5599" t="s">
        <v>3709</v>
      </c>
      <c r="B5599">
        <v>75556166</v>
      </c>
      <c r="C5599" t="s">
        <v>16</v>
      </c>
      <c r="D5599" t="str">
        <f>IF(Tabel_Forespørgsel_fra_Visma28[[#This Row],[SupProd]]=" "," "," - "&amp;Tabel_Forespørgsel_fra_Visma28[[#This Row],[SupProd]])</f>
        <v xml:space="preserve"> </v>
      </c>
      <c r="E5599" t="s">
        <v>16</v>
      </c>
      <c r="F5599" t="str">
        <f>IF(Tabel_Forespørgsel_fra_Visma28[[#This Row],[SupDescr]]=" "," "," - "&amp;Tabel_Forespørgsel_fra_Visma28[[#This Row],[SupDescr]])</f>
        <v xml:space="preserve"> </v>
      </c>
      <c r="G5599" t="s">
        <v>3572</v>
      </c>
      <c r="H5599">
        <v>1</v>
      </c>
      <c r="I5599" t="str">
        <f>IF(A5599=A5598,I5598&amp;CHAR(10)&amp;"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5600" spans="1:9" x14ac:dyDescent="0.25">
      <c r="A5600" t="s">
        <v>2606</v>
      </c>
      <c r="B5600">
        <v>74762273</v>
      </c>
      <c r="C5600" t="s">
        <v>16</v>
      </c>
      <c r="D5600" t="str">
        <f>IF(Tabel_Forespørgsel_fra_Visma28[[#This Row],[SupProd]]=" "," "," - "&amp;Tabel_Forespørgsel_fra_Visma28[[#This Row],[SupProd]])</f>
        <v xml:space="preserve"> </v>
      </c>
      <c r="E5600" t="s">
        <v>16</v>
      </c>
      <c r="F5600" t="str">
        <f>IF(Tabel_Forespørgsel_fra_Visma28[[#This Row],[SupDescr]]=" "," "," - "&amp;Tabel_Forespørgsel_fra_Visma28[[#This Row],[SupDescr]])</f>
        <v xml:space="preserve"> </v>
      </c>
      <c r="G5600" t="s">
        <v>154</v>
      </c>
      <c r="H5600">
        <v>1</v>
      </c>
      <c r="I5600" t="str">
        <f>IF(A5600=A5599,I5599&amp;CHAR(10)&amp;"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01" spans="1:9" x14ac:dyDescent="0.25">
      <c r="A5601" t="s">
        <v>3489</v>
      </c>
      <c r="B5601">
        <v>75421677</v>
      </c>
      <c r="C5601" t="s">
        <v>16</v>
      </c>
      <c r="D5601" t="str">
        <f>IF(Tabel_Forespørgsel_fra_Visma28[[#This Row],[SupProd]]=" "," "," - "&amp;Tabel_Forespørgsel_fra_Visma28[[#This Row],[SupProd]])</f>
        <v xml:space="preserve"> </v>
      </c>
      <c r="E5601" t="s">
        <v>16</v>
      </c>
      <c r="F5601" t="str">
        <f>IF(Tabel_Forespørgsel_fra_Visma28[[#This Row],[SupDescr]]=" "," "," - "&amp;Tabel_Forespørgsel_fra_Visma28[[#This Row],[SupDescr]])</f>
        <v xml:space="preserve"> </v>
      </c>
      <c r="G5601" t="s">
        <v>3368</v>
      </c>
      <c r="H5601">
        <v>1</v>
      </c>
      <c r="I5601" t="str">
        <f>IF(A5601=A5600,I5600&amp;CHAR(10)&amp;"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2" spans="1:9" x14ac:dyDescent="0.25">
      <c r="A5602" t="s">
        <v>3490</v>
      </c>
      <c r="B5602">
        <v>75421677</v>
      </c>
      <c r="C5602" t="s">
        <v>16</v>
      </c>
      <c r="D5602" t="str">
        <f>IF(Tabel_Forespørgsel_fra_Visma28[[#This Row],[SupProd]]=" "," "," - "&amp;Tabel_Forespørgsel_fra_Visma28[[#This Row],[SupProd]])</f>
        <v xml:space="preserve"> </v>
      </c>
      <c r="E5602" t="s">
        <v>16</v>
      </c>
      <c r="F5602" t="str">
        <f>IF(Tabel_Forespørgsel_fra_Visma28[[#This Row],[SupDescr]]=" "," "," - "&amp;Tabel_Forespørgsel_fra_Visma28[[#This Row],[SupDescr]])</f>
        <v xml:space="preserve"> </v>
      </c>
      <c r="G5602" t="s">
        <v>3368</v>
      </c>
      <c r="H5602">
        <v>1</v>
      </c>
      <c r="I5602" t="str">
        <f>IF(A5602=A5601,I5601&amp;CHAR(10)&amp;"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3" spans="1:9" x14ac:dyDescent="0.25">
      <c r="A5603" t="s">
        <v>3491</v>
      </c>
      <c r="B5603">
        <v>75421677</v>
      </c>
      <c r="C5603" t="s">
        <v>16</v>
      </c>
      <c r="D5603" t="str">
        <f>IF(Tabel_Forespørgsel_fra_Visma28[[#This Row],[SupProd]]=" "," "," - "&amp;Tabel_Forespørgsel_fra_Visma28[[#This Row],[SupProd]])</f>
        <v xml:space="preserve"> </v>
      </c>
      <c r="E5603" t="s">
        <v>16</v>
      </c>
      <c r="F5603" t="str">
        <f>IF(Tabel_Forespørgsel_fra_Visma28[[#This Row],[SupDescr]]=" "," "," - "&amp;Tabel_Forespørgsel_fra_Visma28[[#This Row],[SupDescr]])</f>
        <v xml:space="preserve"> </v>
      </c>
      <c r="G5603" t="s">
        <v>3368</v>
      </c>
      <c r="H5603">
        <v>1</v>
      </c>
      <c r="I5603" t="str">
        <f>IF(A5603=A5602,I5602&amp;CHAR(10)&amp;"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4" spans="1:9" x14ac:dyDescent="0.25">
      <c r="A5604" t="s">
        <v>3480</v>
      </c>
      <c r="B5604">
        <v>75421677</v>
      </c>
      <c r="C5604" t="s">
        <v>16</v>
      </c>
      <c r="D5604" t="str">
        <f>IF(Tabel_Forespørgsel_fra_Visma28[[#This Row],[SupProd]]=" "," "," - "&amp;Tabel_Forespørgsel_fra_Visma28[[#This Row],[SupProd]])</f>
        <v xml:space="preserve"> </v>
      </c>
      <c r="E5604" t="s">
        <v>16</v>
      </c>
      <c r="F5604" t="str">
        <f>IF(Tabel_Forespørgsel_fra_Visma28[[#This Row],[SupDescr]]=" "," "," - "&amp;Tabel_Forespørgsel_fra_Visma28[[#This Row],[SupDescr]])</f>
        <v xml:space="preserve"> </v>
      </c>
      <c r="G5604" t="s">
        <v>3368</v>
      </c>
      <c r="H5604">
        <v>1</v>
      </c>
      <c r="I5604" t="str">
        <f>IF(A5604=A5603,I5603&amp;CHAR(10)&amp;"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5" spans="1:9" x14ac:dyDescent="0.25">
      <c r="A5605" t="s">
        <v>3423</v>
      </c>
      <c r="B5605">
        <v>75421677</v>
      </c>
      <c r="C5605" t="s">
        <v>16</v>
      </c>
      <c r="D5605" t="str">
        <f>IF(Tabel_Forespørgsel_fra_Visma28[[#This Row],[SupProd]]=" "," "," - "&amp;Tabel_Forespørgsel_fra_Visma28[[#This Row],[SupProd]])</f>
        <v xml:space="preserve"> </v>
      </c>
      <c r="E5605" t="s">
        <v>16</v>
      </c>
      <c r="F5605" t="str">
        <f>IF(Tabel_Forespørgsel_fra_Visma28[[#This Row],[SupDescr]]=" "," "," - "&amp;Tabel_Forespørgsel_fra_Visma28[[#This Row],[SupDescr]])</f>
        <v xml:space="preserve"> </v>
      </c>
      <c r="G5605" t="s">
        <v>3368</v>
      </c>
      <c r="H5605">
        <v>1</v>
      </c>
      <c r="I5605" t="str">
        <f>IF(A5605=A5604,I5604&amp;CHAR(10)&amp;"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6" spans="1:9" x14ac:dyDescent="0.25">
      <c r="A5606" t="s">
        <v>3424</v>
      </c>
      <c r="B5606">
        <v>75421677</v>
      </c>
      <c r="C5606" t="s">
        <v>16</v>
      </c>
      <c r="D5606" t="str">
        <f>IF(Tabel_Forespørgsel_fra_Visma28[[#This Row],[SupProd]]=" "," "," - "&amp;Tabel_Forespørgsel_fra_Visma28[[#This Row],[SupProd]])</f>
        <v xml:space="preserve"> </v>
      </c>
      <c r="E5606" t="s">
        <v>16</v>
      </c>
      <c r="F5606" t="str">
        <f>IF(Tabel_Forespørgsel_fra_Visma28[[#This Row],[SupDescr]]=" "," "," - "&amp;Tabel_Forespørgsel_fra_Visma28[[#This Row],[SupDescr]])</f>
        <v xml:space="preserve"> </v>
      </c>
      <c r="G5606" t="s">
        <v>3368</v>
      </c>
      <c r="H5606">
        <v>1</v>
      </c>
      <c r="I5606" t="str">
        <f>IF(A5606=A5605,I5605&amp;CHAR(10)&amp;"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7" spans="1:9" x14ac:dyDescent="0.25">
      <c r="A5607" t="s">
        <v>3447</v>
      </c>
      <c r="B5607">
        <v>75421677</v>
      </c>
      <c r="C5607" t="s">
        <v>16</v>
      </c>
      <c r="D5607" t="str">
        <f>IF(Tabel_Forespørgsel_fra_Visma28[[#This Row],[SupProd]]=" "," "," - "&amp;Tabel_Forespørgsel_fra_Visma28[[#This Row],[SupProd]])</f>
        <v xml:space="preserve"> </v>
      </c>
      <c r="E5607" t="s">
        <v>16</v>
      </c>
      <c r="F5607" t="str">
        <f>IF(Tabel_Forespørgsel_fra_Visma28[[#This Row],[SupDescr]]=" "," "," - "&amp;Tabel_Forespørgsel_fra_Visma28[[#This Row],[SupDescr]])</f>
        <v xml:space="preserve"> </v>
      </c>
      <c r="G5607" t="s">
        <v>3368</v>
      </c>
      <c r="H5607">
        <v>1</v>
      </c>
      <c r="I5607" t="str">
        <f>IF(A5607=A5606,I5606&amp;CHAR(10)&amp;"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8" spans="1:9" x14ac:dyDescent="0.25">
      <c r="A5608" t="s">
        <v>2673</v>
      </c>
      <c r="B5608">
        <v>75421677</v>
      </c>
      <c r="C5608" t="s">
        <v>16</v>
      </c>
      <c r="D5608" t="str">
        <f>IF(Tabel_Forespørgsel_fra_Visma28[[#This Row],[SupProd]]=" "," "," - "&amp;Tabel_Forespørgsel_fra_Visma28[[#This Row],[SupProd]])</f>
        <v xml:space="preserve"> </v>
      </c>
      <c r="E5608" t="s">
        <v>16</v>
      </c>
      <c r="F5608" t="str">
        <f>IF(Tabel_Forespørgsel_fra_Visma28[[#This Row],[SupDescr]]=" "," "," - "&amp;Tabel_Forespørgsel_fra_Visma28[[#This Row],[SupDescr]])</f>
        <v xml:space="preserve"> </v>
      </c>
      <c r="G5608" t="s">
        <v>3368</v>
      </c>
      <c r="H5608">
        <v>1</v>
      </c>
      <c r="I5608" t="str">
        <f>IF(A5608=A5607,I5607&amp;CHAR(10)&amp;"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9" spans="1:9" x14ac:dyDescent="0.25">
      <c r="A5609" t="s">
        <v>3564</v>
      </c>
      <c r="B5609">
        <v>75421677</v>
      </c>
      <c r="C5609" t="s">
        <v>16</v>
      </c>
      <c r="D5609" t="str">
        <f>IF(Tabel_Forespørgsel_fra_Visma28[[#This Row],[SupProd]]=" "," "," - "&amp;Tabel_Forespørgsel_fra_Visma28[[#This Row],[SupProd]])</f>
        <v xml:space="preserve"> </v>
      </c>
      <c r="E5609" t="s">
        <v>16</v>
      </c>
      <c r="F5609" t="str">
        <f>IF(Tabel_Forespørgsel_fra_Visma28[[#This Row],[SupDescr]]=" "," "," - "&amp;Tabel_Forespørgsel_fra_Visma28[[#This Row],[SupDescr]])</f>
        <v xml:space="preserve"> </v>
      </c>
      <c r="G5609" t="s">
        <v>3368</v>
      </c>
      <c r="H5609">
        <v>1</v>
      </c>
      <c r="I5609" t="str">
        <f>IF(A5609=A5608,I5608&amp;CHAR(10)&amp;"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10" spans="1:9" x14ac:dyDescent="0.25">
      <c r="A5610" t="s">
        <v>5360</v>
      </c>
      <c r="B5610">
        <v>75421677</v>
      </c>
      <c r="C5610" t="s">
        <v>16</v>
      </c>
      <c r="D5610" t="str">
        <f>IF(Tabel_Forespørgsel_fra_Visma28[[#This Row],[SupProd]]=" "," "," - "&amp;Tabel_Forespørgsel_fra_Visma28[[#This Row],[SupProd]])</f>
        <v xml:space="preserve"> </v>
      </c>
      <c r="E5610" t="s">
        <v>16</v>
      </c>
      <c r="F5610" t="str">
        <f>IF(Tabel_Forespørgsel_fra_Visma28[[#This Row],[SupDescr]]=" "," "," - "&amp;Tabel_Forespørgsel_fra_Visma28[[#This Row],[SupDescr]])</f>
        <v xml:space="preserve"> </v>
      </c>
      <c r="G5610" t="s">
        <v>3368</v>
      </c>
      <c r="H5610">
        <v>1</v>
      </c>
      <c r="I5610" t="str">
        <f>IF(A5610=A5609,I5609&amp;CHAR(10)&amp;"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11" spans="1:9" x14ac:dyDescent="0.25">
      <c r="A5611" t="s">
        <v>6418</v>
      </c>
      <c r="B5611">
        <v>75421677</v>
      </c>
      <c r="C5611" t="s">
        <v>16</v>
      </c>
      <c r="D5611" t="str">
        <f>IF(Tabel_Forespørgsel_fra_Visma28[[#This Row],[SupProd]]=" "," "," - "&amp;Tabel_Forespørgsel_fra_Visma28[[#This Row],[SupProd]])</f>
        <v xml:space="preserve"> </v>
      </c>
      <c r="E5611" t="s">
        <v>16</v>
      </c>
      <c r="F5611" t="str">
        <f>IF(Tabel_Forespørgsel_fra_Visma28[[#This Row],[SupDescr]]=" "," "," - "&amp;Tabel_Forespørgsel_fra_Visma28[[#This Row],[SupDescr]])</f>
        <v xml:space="preserve"> </v>
      </c>
      <c r="G5611" t="s">
        <v>3368</v>
      </c>
      <c r="H5611">
        <v>1</v>
      </c>
      <c r="I5611" t="str">
        <f>IF(A5611=A5610,I5610&amp;CHAR(10)&amp;"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12" spans="1:9" x14ac:dyDescent="0.25">
      <c r="A5612" t="s">
        <v>3181</v>
      </c>
      <c r="B5612">
        <v>75196500</v>
      </c>
      <c r="C5612" t="s">
        <v>16</v>
      </c>
      <c r="D5612" t="str">
        <f>IF(Tabel_Forespørgsel_fra_Visma28[[#This Row],[SupProd]]=" "," "," - "&amp;Tabel_Forespørgsel_fra_Visma28[[#This Row],[SupProd]])</f>
        <v xml:space="preserve"> </v>
      </c>
      <c r="E5612" t="s">
        <v>16</v>
      </c>
      <c r="F5612" t="str">
        <f>IF(Tabel_Forespørgsel_fra_Visma28[[#This Row],[SupDescr]]=" "," "," - "&amp;Tabel_Forespørgsel_fra_Visma28[[#This Row],[SupDescr]])</f>
        <v xml:space="preserve"> </v>
      </c>
      <c r="G5612" t="s">
        <v>2425</v>
      </c>
      <c r="H5612">
        <v>1</v>
      </c>
      <c r="I5612" t="str">
        <f>IF(A5612=A5611,I5611&amp;CHAR(10)&amp;"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13" spans="1:9" x14ac:dyDescent="0.25">
      <c r="A5613" t="s">
        <v>2834</v>
      </c>
      <c r="B5613">
        <v>75180019</v>
      </c>
      <c r="C5613" t="s">
        <v>16</v>
      </c>
      <c r="D5613" t="str">
        <f>IF(Tabel_Forespørgsel_fra_Visma28[[#This Row],[SupProd]]=" "," "," - "&amp;Tabel_Forespørgsel_fra_Visma28[[#This Row],[SupProd]])</f>
        <v xml:space="preserve"> </v>
      </c>
      <c r="E5613" t="s">
        <v>16</v>
      </c>
      <c r="F5613" t="str">
        <f>IF(Tabel_Forespørgsel_fra_Visma28[[#This Row],[SupDescr]]=" "," "," - "&amp;Tabel_Forespørgsel_fra_Visma28[[#This Row],[SupDescr]])</f>
        <v xml:space="preserve"> </v>
      </c>
      <c r="G5613" t="s">
        <v>2430</v>
      </c>
      <c r="H5613">
        <v>1</v>
      </c>
      <c r="I5613" t="str">
        <f>IF(A5613=A5612,I5612&amp;CHAR(10)&amp;"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14" spans="1:9" x14ac:dyDescent="0.25">
      <c r="A5614" t="s">
        <v>11555</v>
      </c>
      <c r="B5614">
        <v>75180019</v>
      </c>
      <c r="C5614" t="s">
        <v>16</v>
      </c>
      <c r="D5614" t="str">
        <f>IF(Tabel_Forespørgsel_fra_Visma28[[#This Row],[SupProd]]=" "," "," - "&amp;Tabel_Forespørgsel_fra_Visma28[[#This Row],[SupProd]])</f>
        <v xml:space="preserve"> </v>
      </c>
      <c r="E5614" t="s">
        <v>16</v>
      </c>
      <c r="F5614" t="str">
        <f>IF(Tabel_Forespørgsel_fra_Visma28[[#This Row],[SupDescr]]=" "," "," - "&amp;Tabel_Forespørgsel_fra_Visma28[[#This Row],[SupDescr]])</f>
        <v xml:space="preserve"> </v>
      </c>
      <c r="G5614" t="s">
        <v>2430</v>
      </c>
      <c r="H5614">
        <v>1</v>
      </c>
      <c r="I5614" t="str">
        <f>IF(A5614=A5613,I5613&amp;CHAR(10)&amp;"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15" spans="1:9" x14ac:dyDescent="0.25">
      <c r="A5615" t="s">
        <v>6662</v>
      </c>
      <c r="B5615">
        <v>70120140</v>
      </c>
      <c r="C5615" t="s">
        <v>16</v>
      </c>
      <c r="D5615" t="str">
        <f>IF(Tabel_Forespørgsel_fra_Visma28[[#This Row],[SupProd]]=" "," "," - "&amp;Tabel_Forespørgsel_fra_Visma28[[#This Row],[SupProd]])</f>
        <v xml:space="preserve"> </v>
      </c>
      <c r="E5615" t="s">
        <v>16</v>
      </c>
      <c r="F5615" t="str">
        <f>IF(Tabel_Forespørgsel_fra_Visma28[[#This Row],[SupDescr]]=" "," "," - "&amp;Tabel_Forespørgsel_fra_Visma28[[#This Row],[SupDescr]])</f>
        <v xml:space="preserve"> </v>
      </c>
      <c r="G5615" t="s">
        <v>2467</v>
      </c>
      <c r="H5615">
        <v>1</v>
      </c>
      <c r="I5615" t="str">
        <f>IF(A5615=A5614,I5614&amp;CHAR(10)&amp;"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616" spans="1:9" x14ac:dyDescent="0.25">
      <c r="A5616" t="s">
        <v>6769</v>
      </c>
      <c r="B5616">
        <v>75180019</v>
      </c>
      <c r="C5616" t="s">
        <v>16</v>
      </c>
      <c r="D5616" t="str">
        <f>IF(Tabel_Forespørgsel_fra_Visma28[[#This Row],[SupProd]]=" "," "," - "&amp;Tabel_Forespørgsel_fra_Visma28[[#This Row],[SupProd]])</f>
        <v xml:space="preserve"> </v>
      </c>
      <c r="E5616" t="s">
        <v>16</v>
      </c>
      <c r="F5616" t="str">
        <f>IF(Tabel_Forespørgsel_fra_Visma28[[#This Row],[SupDescr]]=" "," "," - "&amp;Tabel_Forespørgsel_fra_Visma28[[#This Row],[SupDescr]])</f>
        <v xml:space="preserve"> </v>
      </c>
      <c r="G5616" t="s">
        <v>2430</v>
      </c>
      <c r="H5616">
        <v>1</v>
      </c>
      <c r="I5616" t="str">
        <f>IF(A5616=A5615,I5615&amp;CHAR(10)&amp;"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17" spans="1:9" x14ac:dyDescent="0.25">
      <c r="A5617" t="s">
        <v>6768</v>
      </c>
      <c r="B5617">
        <v>75180019</v>
      </c>
      <c r="C5617" t="s">
        <v>16</v>
      </c>
      <c r="D5617" t="str">
        <f>IF(Tabel_Forespørgsel_fra_Visma28[[#This Row],[SupProd]]=" "," "," - "&amp;Tabel_Forespørgsel_fra_Visma28[[#This Row],[SupProd]])</f>
        <v xml:space="preserve"> </v>
      </c>
      <c r="E5617" t="s">
        <v>16</v>
      </c>
      <c r="F5617" t="str">
        <f>IF(Tabel_Forespørgsel_fra_Visma28[[#This Row],[SupDescr]]=" "," "," - "&amp;Tabel_Forespørgsel_fra_Visma28[[#This Row],[SupDescr]])</f>
        <v xml:space="preserve"> </v>
      </c>
      <c r="G5617" t="s">
        <v>2430</v>
      </c>
      <c r="H5617">
        <v>1</v>
      </c>
      <c r="I5617" t="str">
        <f>IF(A5617=A5616,I5616&amp;CHAR(10)&amp;"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18" spans="1:9" x14ac:dyDescent="0.25">
      <c r="A5618" t="s">
        <v>7385</v>
      </c>
      <c r="B5618">
        <v>75180019</v>
      </c>
      <c r="C5618" t="s">
        <v>16</v>
      </c>
      <c r="D5618" t="str">
        <f>IF(Tabel_Forespørgsel_fra_Visma28[[#This Row],[SupProd]]=" "," "," - "&amp;Tabel_Forespørgsel_fra_Visma28[[#This Row],[SupProd]])</f>
        <v xml:space="preserve"> </v>
      </c>
      <c r="E5618" t="s">
        <v>16</v>
      </c>
      <c r="F5618" t="str">
        <f>IF(Tabel_Forespørgsel_fra_Visma28[[#This Row],[SupDescr]]=" "," "," - "&amp;Tabel_Forespørgsel_fra_Visma28[[#This Row],[SupDescr]])</f>
        <v xml:space="preserve"> </v>
      </c>
      <c r="G5618" t="s">
        <v>2430</v>
      </c>
      <c r="H5618">
        <v>1</v>
      </c>
      <c r="I5618" t="str">
        <f>IF(A5618=A5617,I5617&amp;CHAR(10)&amp;"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19" spans="1:9" x14ac:dyDescent="0.25">
      <c r="A5619" t="s">
        <v>10408</v>
      </c>
      <c r="B5619">
        <v>75180019</v>
      </c>
      <c r="C5619" t="s">
        <v>16</v>
      </c>
      <c r="D5619" t="str">
        <f>IF(Tabel_Forespørgsel_fra_Visma28[[#This Row],[SupProd]]=" "," "," - "&amp;Tabel_Forespørgsel_fra_Visma28[[#This Row],[SupProd]])</f>
        <v xml:space="preserve"> </v>
      </c>
      <c r="E5619" t="s">
        <v>16</v>
      </c>
      <c r="F5619" t="str">
        <f>IF(Tabel_Forespørgsel_fra_Visma28[[#This Row],[SupDescr]]=" "," "," - "&amp;Tabel_Forespørgsel_fra_Visma28[[#This Row],[SupDescr]])</f>
        <v xml:space="preserve"> </v>
      </c>
      <c r="G5619" t="s">
        <v>2430</v>
      </c>
      <c r="H5619">
        <v>1</v>
      </c>
      <c r="I5619" t="str">
        <f>IF(A5619=A5618,I5618&amp;CHAR(10)&amp;"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20" spans="1:9" x14ac:dyDescent="0.25">
      <c r="A5620" t="s">
        <v>10402</v>
      </c>
      <c r="B5620">
        <v>75180019</v>
      </c>
      <c r="C5620" t="s">
        <v>16</v>
      </c>
      <c r="D5620" t="str">
        <f>IF(Tabel_Forespørgsel_fra_Visma28[[#This Row],[SupProd]]=" "," "," - "&amp;Tabel_Forespørgsel_fra_Visma28[[#This Row],[SupProd]])</f>
        <v xml:space="preserve"> </v>
      </c>
      <c r="E5620" t="s">
        <v>16</v>
      </c>
      <c r="F5620" t="str">
        <f>IF(Tabel_Forespørgsel_fra_Visma28[[#This Row],[SupDescr]]=" "," "," - "&amp;Tabel_Forespørgsel_fra_Visma28[[#This Row],[SupDescr]])</f>
        <v xml:space="preserve"> </v>
      </c>
      <c r="G5620" t="s">
        <v>2430</v>
      </c>
      <c r="H5620">
        <v>1</v>
      </c>
      <c r="I5620" t="str">
        <f>IF(A5620=A5619,I5619&amp;CHAR(10)&amp;"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21" spans="1:9" x14ac:dyDescent="0.25">
      <c r="A5621" t="s">
        <v>10407</v>
      </c>
      <c r="B5621">
        <v>75180019</v>
      </c>
      <c r="C5621" t="s">
        <v>16</v>
      </c>
      <c r="D5621" t="str">
        <f>IF(Tabel_Forespørgsel_fra_Visma28[[#This Row],[SupProd]]=" "," "," - "&amp;Tabel_Forespørgsel_fra_Visma28[[#This Row],[SupProd]])</f>
        <v xml:space="preserve"> </v>
      </c>
      <c r="E5621" t="s">
        <v>16</v>
      </c>
      <c r="F5621" t="str">
        <f>IF(Tabel_Forespørgsel_fra_Visma28[[#This Row],[SupDescr]]=" "," "," - "&amp;Tabel_Forespørgsel_fra_Visma28[[#This Row],[SupDescr]])</f>
        <v xml:space="preserve"> </v>
      </c>
      <c r="G5621" t="s">
        <v>2430</v>
      </c>
      <c r="H5621">
        <v>1</v>
      </c>
      <c r="I5621" t="str">
        <f>IF(A5621=A5620,I5620&amp;CHAR(10)&amp;"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22" spans="1:9" x14ac:dyDescent="0.25">
      <c r="A5622" t="s">
        <v>3906</v>
      </c>
      <c r="B5622">
        <v>97220144</v>
      </c>
      <c r="C5622" t="s">
        <v>16</v>
      </c>
      <c r="D5622" t="str">
        <f>IF(Tabel_Forespørgsel_fra_Visma28[[#This Row],[SupProd]]=" "," "," - "&amp;Tabel_Forespørgsel_fra_Visma28[[#This Row],[SupProd]])</f>
        <v xml:space="preserve"> </v>
      </c>
      <c r="E5622" t="s">
        <v>16</v>
      </c>
      <c r="F5622" t="str">
        <f>IF(Tabel_Forespørgsel_fra_Visma28[[#This Row],[SupDescr]]=" "," "," - "&amp;Tabel_Forespørgsel_fra_Visma28[[#This Row],[SupDescr]])</f>
        <v xml:space="preserve"> </v>
      </c>
      <c r="G5622" t="s">
        <v>3898</v>
      </c>
      <c r="H5622">
        <v>1</v>
      </c>
      <c r="I5622" t="str">
        <f>IF(A5622=A5621,I5621&amp;CHAR(10)&amp;"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623" spans="1:9" x14ac:dyDescent="0.25">
      <c r="A5623" t="s">
        <v>3907</v>
      </c>
      <c r="B5623">
        <v>97220144</v>
      </c>
      <c r="C5623" t="s">
        <v>16</v>
      </c>
      <c r="D5623" t="str">
        <f>IF(Tabel_Forespørgsel_fra_Visma28[[#This Row],[SupProd]]=" "," "," - "&amp;Tabel_Forespørgsel_fra_Visma28[[#This Row],[SupProd]])</f>
        <v xml:space="preserve"> </v>
      </c>
      <c r="E5623" t="s">
        <v>16</v>
      </c>
      <c r="F5623" t="str">
        <f>IF(Tabel_Forespørgsel_fra_Visma28[[#This Row],[SupDescr]]=" "," "," - "&amp;Tabel_Forespørgsel_fra_Visma28[[#This Row],[SupDescr]])</f>
        <v xml:space="preserve"> </v>
      </c>
      <c r="G5623" t="s">
        <v>3898</v>
      </c>
      <c r="H5623">
        <v>1</v>
      </c>
      <c r="I5623" t="str">
        <f>IF(A5623=A5622,I5622&amp;CHAR(10)&amp;"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624" spans="1:9" x14ac:dyDescent="0.25">
      <c r="A5624" t="s">
        <v>3908</v>
      </c>
      <c r="B5624">
        <v>97220144</v>
      </c>
      <c r="C5624" t="s">
        <v>16</v>
      </c>
      <c r="D5624" t="str">
        <f>IF(Tabel_Forespørgsel_fra_Visma28[[#This Row],[SupProd]]=" "," "," - "&amp;Tabel_Forespørgsel_fra_Visma28[[#This Row],[SupProd]])</f>
        <v xml:space="preserve"> </v>
      </c>
      <c r="E5624" t="s">
        <v>16</v>
      </c>
      <c r="F5624" t="str">
        <f>IF(Tabel_Forespørgsel_fra_Visma28[[#This Row],[SupDescr]]=" "," "," - "&amp;Tabel_Forespørgsel_fra_Visma28[[#This Row],[SupDescr]])</f>
        <v xml:space="preserve"> </v>
      </c>
      <c r="G5624" t="s">
        <v>3898</v>
      </c>
      <c r="H5624">
        <v>1</v>
      </c>
      <c r="I5624" t="str">
        <f>IF(A5624=A5623,I5623&amp;CHAR(10)&amp;"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625" spans="1:9" x14ac:dyDescent="0.25">
      <c r="A5625" t="s">
        <v>3481</v>
      </c>
      <c r="B5625">
        <v>75421677</v>
      </c>
      <c r="C5625" t="s">
        <v>16</v>
      </c>
      <c r="D5625" t="str">
        <f>IF(Tabel_Forespørgsel_fra_Visma28[[#This Row],[SupProd]]=" "," "," - "&amp;Tabel_Forespørgsel_fra_Visma28[[#This Row],[SupProd]])</f>
        <v xml:space="preserve"> </v>
      </c>
      <c r="E5625" t="s">
        <v>16</v>
      </c>
      <c r="F5625" t="str">
        <f>IF(Tabel_Forespørgsel_fra_Visma28[[#This Row],[SupDescr]]=" "," "," - "&amp;Tabel_Forespørgsel_fra_Visma28[[#This Row],[SupDescr]])</f>
        <v xml:space="preserve"> </v>
      </c>
      <c r="G5625" t="s">
        <v>3368</v>
      </c>
      <c r="H5625">
        <v>1</v>
      </c>
      <c r="I5625" t="str">
        <f>IF(A5625=A5624,I5624&amp;CHAR(10)&amp;"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26" spans="1:9" x14ac:dyDescent="0.25">
      <c r="A5626" t="s">
        <v>3482</v>
      </c>
      <c r="B5626">
        <v>75421677</v>
      </c>
      <c r="C5626" t="s">
        <v>16</v>
      </c>
      <c r="D5626" t="str">
        <f>IF(Tabel_Forespørgsel_fra_Visma28[[#This Row],[SupProd]]=" "," "," - "&amp;Tabel_Forespørgsel_fra_Visma28[[#This Row],[SupProd]])</f>
        <v xml:space="preserve"> </v>
      </c>
      <c r="E5626" t="s">
        <v>16</v>
      </c>
      <c r="F5626" t="str">
        <f>IF(Tabel_Forespørgsel_fra_Visma28[[#This Row],[SupDescr]]=" "," "," - "&amp;Tabel_Forespørgsel_fra_Visma28[[#This Row],[SupDescr]])</f>
        <v xml:space="preserve"> </v>
      </c>
      <c r="G5626" t="s">
        <v>3368</v>
      </c>
      <c r="H5626">
        <v>1</v>
      </c>
      <c r="I5626" t="str">
        <f>IF(A5626=A5625,I5625&amp;CHAR(10)&amp;"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27" spans="1:9" x14ac:dyDescent="0.25">
      <c r="A5627" t="s">
        <v>3924</v>
      </c>
      <c r="B5627">
        <v>75128823</v>
      </c>
      <c r="C5627" t="s">
        <v>16</v>
      </c>
      <c r="D5627" t="str">
        <f>IF(Tabel_Forespørgsel_fra_Visma28[[#This Row],[SupProd]]=" "," "," - "&amp;Tabel_Forespørgsel_fra_Visma28[[#This Row],[SupProd]])</f>
        <v xml:space="preserve"> </v>
      </c>
      <c r="E5627" t="s">
        <v>16</v>
      </c>
      <c r="F5627" t="str">
        <f>IF(Tabel_Forespørgsel_fra_Visma28[[#This Row],[SupDescr]]=" "," "," - "&amp;Tabel_Forespørgsel_fra_Visma28[[#This Row],[SupDescr]])</f>
        <v xml:space="preserve"> </v>
      </c>
      <c r="G5627" t="s">
        <v>3925</v>
      </c>
      <c r="H5627">
        <v>1</v>
      </c>
      <c r="I5627" t="str">
        <f>IF(A5627=A5626,I5626&amp;CHAR(10)&amp;"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Shape  </v>
      </c>
    </row>
    <row r="5628" spans="1:9" x14ac:dyDescent="0.25">
      <c r="A5628" t="s">
        <v>3411</v>
      </c>
      <c r="B5628">
        <v>75421677</v>
      </c>
      <c r="C5628" t="s">
        <v>16</v>
      </c>
      <c r="D5628" t="str">
        <f>IF(Tabel_Forespørgsel_fra_Visma28[[#This Row],[SupProd]]=" "," "," - "&amp;Tabel_Forespørgsel_fra_Visma28[[#This Row],[SupProd]])</f>
        <v xml:space="preserve"> </v>
      </c>
      <c r="E5628" t="s">
        <v>16</v>
      </c>
      <c r="F5628" t="str">
        <f>IF(Tabel_Forespørgsel_fra_Visma28[[#This Row],[SupDescr]]=" "," "," - "&amp;Tabel_Forespørgsel_fra_Visma28[[#This Row],[SupDescr]])</f>
        <v xml:space="preserve"> </v>
      </c>
      <c r="G5628" t="s">
        <v>3368</v>
      </c>
      <c r="H5628">
        <v>1</v>
      </c>
      <c r="I5628" t="str">
        <f>IF(A5628=A5627,I5627&amp;CHAR(10)&amp;"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29" spans="1:9" x14ac:dyDescent="0.25">
      <c r="A5629" t="s">
        <v>3310</v>
      </c>
      <c r="B5629">
        <v>75211662</v>
      </c>
      <c r="C5629" t="s">
        <v>16</v>
      </c>
      <c r="D5629" t="str">
        <f>IF(Tabel_Forespørgsel_fra_Visma28[[#This Row],[SupProd]]=" "," "," - "&amp;Tabel_Forespørgsel_fra_Visma28[[#This Row],[SupProd]])</f>
        <v xml:space="preserve"> </v>
      </c>
      <c r="E5629" t="s">
        <v>16</v>
      </c>
      <c r="F5629" t="str">
        <f>IF(Tabel_Forespørgsel_fra_Visma28[[#This Row],[SupDescr]]=" "," "," - "&amp;Tabel_Forespørgsel_fra_Visma28[[#This Row],[SupDescr]])</f>
        <v xml:space="preserve"> </v>
      </c>
      <c r="G5629" t="s">
        <v>7015</v>
      </c>
      <c r="H5629">
        <v>1</v>
      </c>
      <c r="I5629" t="str">
        <f>IF(A5629=A5628,I5628&amp;CHAR(10)&amp;"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0" spans="1:9" x14ac:dyDescent="0.25">
      <c r="A5630" t="s">
        <v>3311</v>
      </c>
      <c r="B5630">
        <v>75211662</v>
      </c>
      <c r="C5630" t="s">
        <v>16</v>
      </c>
      <c r="D5630" t="str">
        <f>IF(Tabel_Forespørgsel_fra_Visma28[[#This Row],[SupProd]]=" "," "," - "&amp;Tabel_Forespørgsel_fra_Visma28[[#This Row],[SupProd]])</f>
        <v xml:space="preserve"> </v>
      </c>
      <c r="E5630" t="s">
        <v>16</v>
      </c>
      <c r="F5630" t="str">
        <f>IF(Tabel_Forespørgsel_fra_Visma28[[#This Row],[SupDescr]]=" "," "," - "&amp;Tabel_Forespørgsel_fra_Visma28[[#This Row],[SupDescr]])</f>
        <v xml:space="preserve"> </v>
      </c>
      <c r="G5630" t="s">
        <v>7015</v>
      </c>
      <c r="H5630">
        <v>1</v>
      </c>
      <c r="I5630" t="str">
        <f>IF(A5630=A5629,I5629&amp;CHAR(10)&amp;"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1" spans="1:9" x14ac:dyDescent="0.25">
      <c r="A5631" t="s">
        <v>3312</v>
      </c>
      <c r="B5631">
        <v>75211662</v>
      </c>
      <c r="C5631" t="s">
        <v>16</v>
      </c>
      <c r="D5631" t="str">
        <f>IF(Tabel_Forespørgsel_fra_Visma28[[#This Row],[SupProd]]=" "," "," - "&amp;Tabel_Forespørgsel_fra_Visma28[[#This Row],[SupProd]])</f>
        <v xml:space="preserve"> </v>
      </c>
      <c r="E5631" t="s">
        <v>16</v>
      </c>
      <c r="F5631" t="str">
        <f>IF(Tabel_Forespørgsel_fra_Visma28[[#This Row],[SupDescr]]=" "," "," - "&amp;Tabel_Forespørgsel_fra_Visma28[[#This Row],[SupDescr]])</f>
        <v xml:space="preserve"> </v>
      </c>
      <c r="G5631" t="s">
        <v>7015</v>
      </c>
      <c r="H5631">
        <v>1</v>
      </c>
      <c r="I5631" t="str">
        <f>IF(A5631=A5630,I5630&amp;CHAR(10)&amp;"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2" spans="1:9" x14ac:dyDescent="0.25">
      <c r="A5632" t="s">
        <v>8334</v>
      </c>
      <c r="B5632">
        <v>75211662</v>
      </c>
      <c r="C5632" t="s">
        <v>16</v>
      </c>
      <c r="D5632" t="str">
        <f>IF(Tabel_Forespørgsel_fra_Visma28[[#This Row],[SupProd]]=" "," "," - "&amp;Tabel_Forespørgsel_fra_Visma28[[#This Row],[SupProd]])</f>
        <v xml:space="preserve"> </v>
      </c>
      <c r="E5632" t="s">
        <v>16</v>
      </c>
      <c r="F5632" t="str">
        <f>IF(Tabel_Forespørgsel_fra_Visma28[[#This Row],[SupDescr]]=" "," "," - "&amp;Tabel_Forespørgsel_fra_Visma28[[#This Row],[SupDescr]])</f>
        <v xml:space="preserve"> </v>
      </c>
      <c r="G5632" t="s">
        <v>7015</v>
      </c>
      <c r="H5632">
        <v>1</v>
      </c>
      <c r="I5632" t="str">
        <f>IF(A5632=A5631,I5631&amp;CHAR(10)&amp;"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3" spans="1:9" x14ac:dyDescent="0.25">
      <c r="A5633" t="s">
        <v>8409</v>
      </c>
      <c r="B5633">
        <v>75211662</v>
      </c>
      <c r="C5633" t="s">
        <v>16</v>
      </c>
      <c r="D5633" t="str">
        <f>IF(Tabel_Forespørgsel_fra_Visma28[[#This Row],[SupProd]]=" "," "," - "&amp;Tabel_Forespørgsel_fra_Visma28[[#This Row],[SupProd]])</f>
        <v xml:space="preserve"> </v>
      </c>
      <c r="E5633" t="s">
        <v>16</v>
      </c>
      <c r="F5633" t="str">
        <f>IF(Tabel_Forespørgsel_fra_Visma28[[#This Row],[SupDescr]]=" "," "," - "&amp;Tabel_Forespørgsel_fra_Visma28[[#This Row],[SupDescr]])</f>
        <v xml:space="preserve"> </v>
      </c>
      <c r="G5633" t="s">
        <v>7015</v>
      </c>
      <c r="H5633">
        <v>1</v>
      </c>
      <c r="I5633" t="str">
        <f>IF(A5633=A5632,I5632&amp;CHAR(10)&amp;"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4" spans="1:9" x14ac:dyDescent="0.25">
      <c r="A5634" t="s">
        <v>8410</v>
      </c>
      <c r="B5634">
        <v>75211662</v>
      </c>
      <c r="C5634" t="s">
        <v>16</v>
      </c>
      <c r="D5634" t="str">
        <f>IF(Tabel_Forespørgsel_fra_Visma28[[#This Row],[SupProd]]=" "," "," - "&amp;Tabel_Forespørgsel_fra_Visma28[[#This Row],[SupProd]])</f>
        <v xml:space="preserve"> </v>
      </c>
      <c r="E5634" t="s">
        <v>16</v>
      </c>
      <c r="F5634" t="str">
        <f>IF(Tabel_Forespørgsel_fra_Visma28[[#This Row],[SupDescr]]=" "," "," - "&amp;Tabel_Forespørgsel_fra_Visma28[[#This Row],[SupDescr]])</f>
        <v xml:space="preserve"> </v>
      </c>
      <c r="G5634" t="s">
        <v>7015</v>
      </c>
      <c r="H5634">
        <v>1</v>
      </c>
      <c r="I5634" t="str">
        <f>IF(A5634=A5633,I5633&amp;CHAR(10)&amp;"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5" spans="1:9" x14ac:dyDescent="0.25">
      <c r="A5635" t="s">
        <v>8411</v>
      </c>
      <c r="B5635">
        <v>75211662</v>
      </c>
      <c r="C5635" t="s">
        <v>16</v>
      </c>
      <c r="D5635" t="str">
        <f>IF(Tabel_Forespørgsel_fra_Visma28[[#This Row],[SupProd]]=" "," "," - "&amp;Tabel_Forespørgsel_fra_Visma28[[#This Row],[SupProd]])</f>
        <v xml:space="preserve"> </v>
      </c>
      <c r="E5635" t="s">
        <v>16</v>
      </c>
      <c r="F5635" t="str">
        <f>IF(Tabel_Forespørgsel_fra_Visma28[[#This Row],[SupDescr]]=" "," "," - "&amp;Tabel_Forespørgsel_fra_Visma28[[#This Row],[SupDescr]])</f>
        <v xml:space="preserve"> </v>
      </c>
      <c r="G5635" t="s">
        <v>7015</v>
      </c>
      <c r="H5635">
        <v>1</v>
      </c>
      <c r="I5635" t="str">
        <f>IF(A5635=A5634,I5634&amp;CHAR(10)&amp;"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6" spans="1:9" x14ac:dyDescent="0.25">
      <c r="A5636" t="s">
        <v>8412</v>
      </c>
      <c r="B5636">
        <v>75211662</v>
      </c>
      <c r="C5636" t="s">
        <v>16</v>
      </c>
      <c r="D5636" t="str">
        <f>IF(Tabel_Forespørgsel_fra_Visma28[[#This Row],[SupProd]]=" "," "," - "&amp;Tabel_Forespørgsel_fra_Visma28[[#This Row],[SupProd]])</f>
        <v xml:space="preserve"> </v>
      </c>
      <c r="E5636" t="s">
        <v>16</v>
      </c>
      <c r="F5636" t="str">
        <f>IF(Tabel_Forespørgsel_fra_Visma28[[#This Row],[SupDescr]]=" "," "," - "&amp;Tabel_Forespørgsel_fra_Visma28[[#This Row],[SupDescr]])</f>
        <v xml:space="preserve"> </v>
      </c>
      <c r="G5636" t="s">
        <v>7015</v>
      </c>
      <c r="H5636">
        <v>1</v>
      </c>
      <c r="I5636" t="str">
        <f>IF(A5636=A5635,I5635&amp;CHAR(10)&amp;"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7" spans="1:9" x14ac:dyDescent="0.25">
      <c r="A5637" t="s">
        <v>8413</v>
      </c>
      <c r="B5637">
        <v>75211662</v>
      </c>
      <c r="C5637" t="s">
        <v>16</v>
      </c>
      <c r="D5637" t="str">
        <f>IF(Tabel_Forespørgsel_fra_Visma28[[#This Row],[SupProd]]=" "," "," - "&amp;Tabel_Forespørgsel_fra_Visma28[[#This Row],[SupProd]])</f>
        <v xml:space="preserve"> </v>
      </c>
      <c r="E5637" t="s">
        <v>16</v>
      </c>
      <c r="F5637" t="str">
        <f>IF(Tabel_Forespørgsel_fra_Visma28[[#This Row],[SupDescr]]=" "," "," - "&amp;Tabel_Forespørgsel_fra_Visma28[[#This Row],[SupDescr]])</f>
        <v xml:space="preserve"> </v>
      </c>
      <c r="G5637" t="s">
        <v>7015</v>
      </c>
      <c r="H5637">
        <v>1</v>
      </c>
      <c r="I5637" t="str">
        <f>IF(A5637=A5636,I5636&amp;CHAR(10)&amp;"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8" spans="1:9" x14ac:dyDescent="0.25">
      <c r="A5638" t="s">
        <v>8441</v>
      </c>
      <c r="B5638">
        <v>75211662</v>
      </c>
      <c r="C5638" t="s">
        <v>16</v>
      </c>
      <c r="D5638" t="str">
        <f>IF(Tabel_Forespørgsel_fra_Visma28[[#This Row],[SupProd]]=" "," "," - "&amp;Tabel_Forespørgsel_fra_Visma28[[#This Row],[SupProd]])</f>
        <v xml:space="preserve"> </v>
      </c>
      <c r="E5638" t="s">
        <v>16</v>
      </c>
      <c r="F5638" t="str">
        <f>IF(Tabel_Forespørgsel_fra_Visma28[[#This Row],[SupDescr]]=" "," "," - "&amp;Tabel_Forespørgsel_fra_Visma28[[#This Row],[SupDescr]])</f>
        <v xml:space="preserve"> </v>
      </c>
      <c r="G5638" t="s">
        <v>7015</v>
      </c>
      <c r="H5638">
        <v>1</v>
      </c>
      <c r="I5638" t="str">
        <f>IF(A5638=A5637,I5637&amp;CHAR(10)&amp;"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9" spans="1:9" x14ac:dyDescent="0.25">
      <c r="A5639" t="s">
        <v>8442</v>
      </c>
      <c r="B5639">
        <v>75211662</v>
      </c>
      <c r="C5639" t="s">
        <v>16</v>
      </c>
      <c r="D5639" t="str">
        <f>IF(Tabel_Forespørgsel_fra_Visma28[[#This Row],[SupProd]]=" "," "," - "&amp;Tabel_Forespørgsel_fra_Visma28[[#This Row],[SupProd]])</f>
        <v xml:space="preserve"> </v>
      </c>
      <c r="E5639" t="s">
        <v>16</v>
      </c>
      <c r="F5639" t="str">
        <f>IF(Tabel_Forespørgsel_fra_Visma28[[#This Row],[SupDescr]]=" "," "," - "&amp;Tabel_Forespørgsel_fra_Visma28[[#This Row],[SupDescr]])</f>
        <v xml:space="preserve"> </v>
      </c>
      <c r="G5639" t="s">
        <v>7015</v>
      </c>
      <c r="H5639">
        <v>1</v>
      </c>
      <c r="I5639" t="str">
        <f>IF(A5639=A5638,I5638&amp;CHAR(10)&amp;"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40" spans="1:9" x14ac:dyDescent="0.25">
      <c r="A5640" t="s">
        <v>10568</v>
      </c>
      <c r="B5640">
        <v>75211662</v>
      </c>
      <c r="C5640" t="s">
        <v>16</v>
      </c>
      <c r="D5640" t="str">
        <f>IF(Tabel_Forespørgsel_fra_Visma28[[#This Row],[SupProd]]=" "," "," - "&amp;Tabel_Forespørgsel_fra_Visma28[[#This Row],[SupProd]])</f>
        <v xml:space="preserve"> </v>
      </c>
      <c r="E5640" t="s">
        <v>16</v>
      </c>
      <c r="F5640" t="str">
        <f>IF(Tabel_Forespørgsel_fra_Visma28[[#This Row],[SupDescr]]=" "," "," - "&amp;Tabel_Forespørgsel_fra_Visma28[[#This Row],[SupDescr]])</f>
        <v xml:space="preserve"> </v>
      </c>
      <c r="G5640" t="s">
        <v>7015</v>
      </c>
      <c r="H5640">
        <v>1</v>
      </c>
      <c r="I5640" t="str">
        <f>IF(A5640=A5639,I5639&amp;CHAR(10)&amp;"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41" spans="1:9" x14ac:dyDescent="0.25">
      <c r="A5641" t="s">
        <v>10569</v>
      </c>
      <c r="B5641">
        <v>75211662</v>
      </c>
      <c r="C5641" t="s">
        <v>16</v>
      </c>
      <c r="D5641" t="str">
        <f>IF(Tabel_Forespørgsel_fra_Visma28[[#This Row],[SupProd]]=" "," "," - "&amp;Tabel_Forespørgsel_fra_Visma28[[#This Row],[SupProd]])</f>
        <v xml:space="preserve"> </v>
      </c>
      <c r="E5641" t="s">
        <v>16</v>
      </c>
      <c r="F5641" t="str">
        <f>IF(Tabel_Forespørgsel_fra_Visma28[[#This Row],[SupDescr]]=" "," "," - "&amp;Tabel_Forespørgsel_fra_Visma28[[#This Row],[SupDescr]])</f>
        <v xml:space="preserve"> </v>
      </c>
      <c r="G5641" t="s">
        <v>7015</v>
      </c>
      <c r="H5641">
        <v>1</v>
      </c>
      <c r="I5641" t="str">
        <f>IF(A5641=A5640,I5640&amp;CHAR(10)&amp;"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42" spans="1:9" x14ac:dyDescent="0.25">
      <c r="A5642" t="s">
        <v>3201</v>
      </c>
      <c r="B5642">
        <v>75196500</v>
      </c>
      <c r="C5642" t="s">
        <v>16</v>
      </c>
      <c r="D5642" t="str">
        <f>IF(Tabel_Forespørgsel_fra_Visma28[[#This Row],[SupProd]]=" "," "," - "&amp;Tabel_Forespørgsel_fra_Visma28[[#This Row],[SupProd]])</f>
        <v xml:space="preserve"> </v>
      </c>
      <c r="E5642" t="s">
        <v>16</v>
      </c>
      <c r="F5642" t="str">
        <f>IF(Tabel_Forespørgsel_fra_Visma28[[#This Row],[SupDescr]]=" "," "," - "&amp;Tabel_Forespørgsel_fra_Visma28[[#This Row],[SupDescr]])</f>
        <v xml:space="preserve"> </v>
      </c>
      <c r="G5642" t="s">
        <v>2425</v>
      </c>
      <c r="H5642">
        <v>1</v>
      </c>
      <c r="I5642" t="str">
        <f>IF(A5642=A5641,I5641&amp;CHAR(10)&amp;"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43" spans="1:9" x14ac:dyDescent="0.25">
      <c r="A5643" t="s">
        <v>3202</v>
      </c>
      <c r="B5643">
        <v>75196500</v>
      </c>
      <c r="C5643" t="s">
        <v>16</v>
      </c>
      <c r="D5643" t="str">
        <f>IF(Tabel_Forespørgsel_fra_Visma28[[#This Row],[SupProd]]=" "," "," - "&amp;Tabel_Forespørgsel_fra_Visma28[[#This Row],[SupProd]])</f>
        <v xml:space="preserve"> </v>
      </c>
      <c r="E5643" t="s">
        <v>16</v>
      </c>
      <c r="F5643" t="str">
        <f>IF(Tabel_Forespørgsel_fra_Visma28[[#This Row],[SupDescr]]=" "," "," - "&amp;Tabel_Forespørgsel_fra_Visma28[[#This Row],[SupDescr]])</f>
        <v xml:space="preserve"> </v>
      </c>
      <c r="G5643" t="s">
        <v>2425</v>
      </c>
      <c r="H5643">
        <v>1</v>
      </c>
      <c r="I5643" t="str">
        <f>IF(A5643=A5642,I5642&amp;CHAR(10)&amp;"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44" spans="1:9" x14ac:dyDescent="0.25">
      <c r="A5644" t="s">
        <v>3309</v>
      </c>
      <c r="B5644">
        <v>75211662</v>
      </c>
      <c r="C5644" t="s">
        <v>16</v>
      </c>
      <c r="D5644" t="str">
        <f>IF(Tabel_Forespørgsel_fra_Visma28[[#This Row],[SupProd]]=" "," "," - "&amp;Tabel_Forespørgsel_fra_Visma28[[#This Row],[SupProd]])</f>
        <v xml:space="preserve"> </v>
      </c>
      <c r="E5644" t="s">
        <v>16</v>
      </c>
      <c r="F5644" t="str">
        <f>IF(Tabel_Forespørgsel_fra_Visma28[[#This Row],[SupDescr]]=" "," "," - "&amp;Tabel_Forespørgsel_fra_Visma28[[#This Row],[SupDescr]])</f>
        <v xml:space="preserve"> </v>
      </c>
      <c r="G5644" t="s">
        <v>7015</v>
      </c>
      <c r="H5644">
        <v>1</v>
      </c>
      <c r="I5644" t="str">
        <f>IF(A5644=A5643,I5643&amp;CHAR(10)&amp;"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45" spans="1:9" x14ac:dyDescent="0.25">
      <c r="A5645" t="s">
        <v>3144</v>
      </c>
      <c r="B5645">
        <v>75196500</v>
      </c>
      <c r="C5645" t="s">
        <v>16</v>
      </c>
      <c r="D5645" t="str">
        <f>IF(Tabel_Forespørgsel_fra_Visma28[[#This Row],[SupProd]]=" "," "," - "&amp;Tabel_Forespørgsel_fra_Visma28[[#This Row],[SupProd]])</f>
        <v xml:space="preserve"> </v>
      </c>
      <c r="E5645" t="s">
        <v>16</v>
      </c>
      <c r="F5645" t="str">
        <f>IF(Tabel_Forespørgsel_fra_Visma28[[#This Row],[SupDescr]]=" "," "," - "&amp;Tabel_Forespørgsel_fra_Visma28[[#This Row],[SupDescr]])</f>
        <v xml:space="preserve"> </v>
      </c>
      <c r="G5645" t="s">
        <v>2425</v>
      </c>
      <c r="H5645">
        <v>1</v>
      </c>
      <c r="I5645" t="str">
        <f>IF(A5645=A5644,I5644&amp;CHAR(10)&amp;"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46" spans="1:9" x14ac:dyDescent="0.25">
      <c r="A5646" t="s">
        <v>3430</v>
      </c>
      <c r="B5646">
        <v>75421677</v>
      </c>
      <c r="C5646" t="s">
        <v>16</v>
      </c>
      <c r="D5646" t="str">
        <f>IF(Tabel_Forespørgsel_fra_Visma28[[#This Row],[SupProd]]=" "," "," - "&amp;Tabel_Forespørgsel_fra_Visma28[[#This Row],[SupProd]])</f>
        <v xml:space="preserve"> </v>
      </c>
      <c r="E5646" t="s">
        <v>16</v>
      </c>
      <c r="F5646" t="str">
        <f>IF(Tabel_Forespørgsel_fra_Visma28[[#This Row],[SupDescr]]=" "," "," - "&amp;Tabel_Forespørgsel_fra_Visma28[[#This Row],[SupDescr]])</f>
        <v xml:space="preserve"> </v>
      </c>
      <c r="G5646" t="s">
        <v>3368</v>
      </c>
      <c r="H5646">
        <v>1</v>
      </c>
      <c r="I5646" t="str">
        <f>IF(A5646=A5645,I5645&amp;CHAR(10)&amp;"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47" spans="1:9" x14ac:dyDescent="0.25">
      <c r="A5647" t="s">
        <v>3529</v>
      </c>
      <c r="B5647">
        <v>75421677</v>
      </c>
      <c r="C5647" t="s">
        <v>16</v>
      </c>
      <c r="D5647" t="str">
        <f>IF(Tabel_Forespørgsel_fra_Visma28[[#This Row],[SupProd]]=" "," "," - "&amp;Tabel_Forespørgsel_fra_Visma28[[#This Row],[SupProd]])</f>
        <v xml:space="preserve"> </v>
      </c>
      <c r="E5647" t="s">
        <v>16</v>
      </c>
      <c r="F5647" t="str">
        <f>IF(Tabel_Forespørgsel_fra_Visma28[[#This Row],[SupDescr]]=" "," "," - "&amp;Tabel_Forespørgsel_fra_Visma28[[#This Row],[SupDescr]])</f>
        <v xml:space="preserve"> </v>
      </c>
      <c r="G5647" t="s">
        <v>3368</v>
      </c>
      <c r="H5647">
        <v>1</v>
      </c>
      <c r="I5647" t="str">
        <f>IF(A5647=A5646,I5646&amp;CHAR(10)&amp;"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48" spans="1:9" x14ac:dyDescent="0.25">
      <c r="A5648" t="s">
        <v>3189</v>
      </c>
      <c r="B5648">
        <v>75211662</v>
      </c>
      <c r="C5648" t="s">
        <v>16</v>
      </c>
      <c r="D5648" t="str">
        <f>IF(Tabel_Forespørgsel_fra_Visma28[[#This Row],[SupProd]]=" "," "," - "&amp;Tabel_Forespørgsel_fra_Visma28[[#This Row],[SupProd]])</f>
        <v xml:space="preserve"> </v>
      </c>
      <c r="E5648" t="s">
        <v>16</v>
      </c>
      <c r="F5648" t="str">
        <f>IF(Tabel_Forespørgsel_fra_Visma28[[#This Row],[SupDescr]]=" "," "," - "&amp;Tabel_Forespørgsel_fra_Visma28[[#This Row],[SupDescr]])</f>
        <v xml:space="preserve"> </v>
      </c>
      <c r="G5648" t="s">
        <v>7015</v>
      </c>
      <c r="H5648">
        <v>2</v>
      </c>
      <c r="I5648" t="str">
        <f>IF(A5648=A5647,I5647&amp;CHAR(10)&amp;"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49" spans="1:9" x14ac:dyDescent="0.25">
      <c r="A5649" t="s">
        <v>3188</v>
      </c>
      <c r="B5649">
        <v>75211662</v>
      </c>
      <c r="C5649" t="s">
        <v>16</v>
      </c>
      <c r="D5649" t="str">
        <f>IF(Tabel_Forespørgsel_fra_Visma28[[#This Row],[SupProd]]=" "," "," - "&amp;Tabel_Forespørgsel_fra_Visma28[[#This Row],[SupProd]])</f>
        <v xml:space="preserve"> </v>
      </c>
      <c r="E5649" t="s">
        <v>16</v>
      </c>
      <c r="F5649" t="str">
        <f>IF(Tabel_Forespørgsel_fra_Visma28[[#This Row],[SupDescr]]=" "," "," - "&amp;Tabel_Forespørgsel_fra_Visma28[[#This Row],[SupDescr]])</f>
        <v xml:space="preserve"> </v>
      </c>
      <c r="G5649" t="s">
        <v>7015</v>
      </c>
      <c r="H5649">
        <v>1</v>
      </c>
      <c r="I5649" t="str">
        <f>IF(A5649=A5648,I5648&amp;CHAR(10)&amp;"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50" spans="1:9" x14ac:dyDescent="0.25">
      <c r="A5650" t="s">
        <v>3179</v>
      </c>
      <c r="B5650">
        <v>75196500</v>
      </c>
      <c r="C5650" t="s">
        <v>16</v>
      </c>
      <c r="D5650" t="str">
        <f>IF(Tabel_Forespørgsel_fra_Visma28[[#This Row],[SupProd]]=" "," "," - "&amp;Tabel_Forespørgsel_fra_Visma28[[#This Row],[SupProd]])</f>
        <v xml:space="preserve"> </v>
      </c>
      <c r="E5650" t="s">
        <v>16</v>
      </c>
      <c r="F5650" t="str">
        <f>IF(Tabel_Forespørgsel_fra_Visma28[[#This Row],[SupDescr]]=" "," "," - "&amp;Tabel_Forespørgsel_fra_Visma28[[#This Row],[SupDescr]])</f>
        <v xml:space="preserve"> </v>
      </c>
      <c r="G5650" t="s">
        <v>2425</v>
      </c>
      <c r="H5650">
        <v>1</v>
      </c>
      <c r="I5650" t="str">
        <f>IF(A5650=A5649,I5649&amp;CHAR(10)&amp;"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51" spans="1:9" x14ac:dyDescent="0.25">
      <c r="A5651" t="s">
        <v>3036</v>
      </c>
      <c r="B5651">
        <v>75180019</v>
      </c>
      <c r="C5651" t="s">
        <v>16</v>
      </c>
      <c r="D5651" t="str">
        <f>IF(Tabel_Forespørgsel_fra_Visma28[[#This Row],[SupProd]]=" "," "," - "&amp;Tabel_Forespørgsel_fra_Visma28[[#This Row],[SupProd]])</f>
        <v xml:space="preserve"> </v>
      </c>
      <c r="E5651" t="s">
        <v>16</v>
      </c>
      <c r="F5651" t="str">
        <f>IF(Tabel_Forespørgsel_fra_Visma28[[#This Row],[SupDescr]]=" "," "," - "&amp;Tabel_Forespørgsel_fra_Visma28[[#This Row],[SupDescr]])</f>
        <v xml:space="preserve"> </v>
      </c>
      <c r="G5651" t="s">
        <v>2430</v>
      </c>
      <c r="H5651">
        <v>1</v>
      </c>
      <c r="I5651" t="str">
        <f>IF(A5651=A5650,I5650&amp;CHAR(10)&amp;"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52" spans="1:9" x14ac:dyDescent="0.25">
      <c r="A5652" t="s">
        <v>3257</v>
      </c>
      <c r="B5652">
        <v>75196500</v>
      </c>
      <c r="C5652" t="s">
        <v>16</v>
      </c>
      <c r="D5652" t="str">
        <f>IF(Tabel_Forespørgsel_fra_Visma28[[#This Row],[SupProd]]=" "," "," - "&amp;Tabel_Forespørgsel_fra_Visma28[[#This Row],[SupProd]])</f>
        <v xml:space="preserve"> </v>
      </c>
      <c r="E5652" t="s">
        <v>16</v>
      </c>
      <c r="F5652" t="str">
        <f>IF(Tabel_Forespørgsel_fra_Visma28[[#This Row],[SupDescr]]=" "," "," - "&amp;Tabel_Forespørgsel_fra_Visma28[[#This Row],[SupDescr]])</f>
        <v xml:space="preserve"> </v>
      </c>
      <c r="G5652" t="s">
        <v>2425</v>
      </c>
      <c r="H5652">
        <v>1</v>
      </c>
      <c r="I5652" t="str">
        <f>IF(A5652=A5651,I5651&amp;CHAR(10)&amp;"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53" spans="1:9" x14ac:dyDescent="0.25">
      <c r="A5653" t="s">
        <v>3168</v>
      </c>
      <c r="B5653">
        <v>75211662</v>
      </c>
      <c r="C5653" t="s">
        <v>16</v>
      </c>
      <c r="D5653" t="str">
        <f>IF(Tabel_Forespørgsel_fra_Visma28[[#This Row],[SupProd]]=" "," "," - "&amp;Tabel_Forespørgsel_fra_Visma28[[#This Row],[SupProd]])</f>
        <v xml:space="preserve"> </v>
      </c>
      <c r="E5653" t="s">
        <v>16</v>
      </c>
      <c r="F5653" t="str">
        <f>IF(Tabel_Forespørgsel_fra_Visma28[[#This Row],[SupDescr]]=" "," "," - "&amp;Tabel_Forespørgsel_fra_Visma28[[#This Row],[SupDescr]])</f>
        <v xml:space="preserve"> </v>
      </c>
      <c r="G5653" t="s">
        <v>7015</v>
      </c>
      <c r="H5653">
        <v>3</v>
      </c>
      <c r="I5653" t="str">
        <f>IF(A5653=A5652,I5652&amp;CHAR(10)&amp;"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54" spans="1:9" x14ac:dyDescent="0.25">
      <c r="A5654" t="s">
        <v>3156</v>
      </c>
      <c r="B5654">
        <v>75211662</v>
      </c>
      <c r="C5654" t="s">
        <v>16</v>
      </c>
      <c r="D5654" t="str">
        <f>IF(Tabel_Forespørgsel_fra_Visma28[[#This Row],[SupProd]]=" "," "," - "&amp;Tabel_Forespørgsel_fra_Visma28[[#This Row],[SupProd]])</f>
        <v xml:space="preserve"> </v>
      </c>
      <c r="E5654" t="s">
        <v>16</v>
      </c>
      <c r="F5654" t="str">
        <f>IF(Tabel_Forespørgsel_fra_Visma28[[#This Row],[SupDescr]]=" "," "," - "&amp;Tabel_Forespørgsel_fra_Visma28[[#This Row],[SupDescr]])</f>
        <v xml:space="preserve"> </v>
      </c>
      <c r="G5654" t="s">
        <v>7015</v>
      </c>
      <c r="H5654">
        <v>1</v>
      </c>
      <c r="I5654" t="str">
        <f>IF(A5654=A5653,I5653&amp;CHAR(10)&amp;"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55" spans="1:9" x14ac:dyDescent="0.25">
      <c r="A5655" t="s">
        <v>3044</v>
      </c>
      <c r="B5655">
        <v>75180019</v>
      </c>
      <c r="C5655" t="s">
        <v>16</v>
      </c>
      <c r="D5655" t="str">
        <f>IF(Tabel_Forespørgsel_fra_Visma28[[#This Row],[SupProd]]=" "," "," - "&amp;Tabel_Forespørgsel_fra_Visma28[[#This Row],[SupProd]])</f>
        <v xml:space="preserve"> </v>
      </c>
      <c r="E5655" t="s">
        <v>16</v>
      </c>
      <c r="F5655" t="str">
        <f>IF(Tabel_Forespørgsel_fra_Visma28[[#This Row],[SupDescr]]=" "," "," - "&amp;Tabel_Forespørgsel_fra_Visma28[[#This Row],[SupDescr]])</f>
        <v xml:space="preserve"> </v>
      </c>
      <c r="G5655" t="s">
        <v>2430</v>
      </c>
      <c r="H5655">
        <v>1</v>
      </c>
      <c r="I5655" t="str">
        <f>IF(A5655=A5654,I5654&amp;CHAR(10)&amp;"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56" spans="1:9" x14ac:dyDescent="0.25">
      <c r="A5656" t="s">
        <v>2535</v>
      </c>
      <c r="B5656">
        <v>75577000</v>
      </c>
      <c r="C5656" t="s">
        <v>16</v>
      </c>
      <c r="D5656" t="str">
        <f>IF(Tabel_Forespørgsel_fra_Visma28[[#This Row],[SupProd]]=" "," "," - "&amp;Tabel_Forespørgsel_fra_Visma28[[#This Row],[SupProd]])</f>
        <v xml:space="preserve"> </v>
      </c>
      <c r="E5656" t="s">
        <v>16</v>
      </c>
      <c r="F5656" t="str">
        <f>IF(Tabel_Forespørgsel_fra_Visma28[[#This Row],[SupDescr]]=" "," "," - "&amp;Tabel_Forespørgsel_fra_Visma28[[#This Row],[SupDescr]])</f>
        <v xml:space="preserve"> </v>
      </c>
      <c r="G5656" t="s">
        <v>3759</v>
      </c>
      <c r="H5656">
        <v>1</v>
      </c>
      <c r="I5656" t="str">
        <f>IF(A5656=A5655,I5655&amp;CHAR(10)&amp;"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57" spans="1:9" x14ac:dyDescent="0.25">
      <c r="A5657" t="s">
        <v>2535</v>
      </c>
      <c r="B5657">
        <v>74762273</v>
      </c>
      <c r="C5657" t="s">
        <v>16</v>
      </c>
      <c r="D5657" t="str">
        <f>IF(Tabel_Forespørgsel_fra_Visma28[[#This Row],[SupProd]]=" "," "," - "&amp;Tabel_Forespørgsel_fra_Visma28[[#This Row],[SupProd]])</f>
        <v xml:space="preserve"> </v>
      </c>
      <c r="E5657" t="s">
        <v>16</v>
      </c>
      <c r="F5657" t="str">
        <f>IF(Tabel_Forespørgsel_fra_Visma28[[#This Row],[SupDescr]]=" "," "," - "&amp;Tabel_Forespørgsel_fra_Visma28[[#This Row],[SupDescr]])</f>
        <v xml:space="preserve"> </v>
      </c>
      <c r="G5657" t="s">
        <v>154</v>
      </c>
      <c r="H5657">
        <v>2</v>
      </c>
      <c r="I5657" t="str">
        <f>IF(A5657=A5656,I5656&amp;CHAR(10)&amp;"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58" spans="1:9" x14ac:dyDescent="0.25">
      <c r="A5658" t="s">
        <v>2536</v>
      </c>
      <c r="B5658">
        <v>75577000</v>
      </c>
      <c r="C5658" t="s">
        <v>16</v>
      </c>
      <c r="D5658" t="str">
        <f>IF(Tabel_Forespørgsel_fra_Visma28[[#This Row],[SupProd]]=" "," "," - "&amp;Tabel_Forespørgsel_fra_Visma28[[#This Row],[SupProd]])</f>
        <v xml:space="preserve"> </v>
      </c>
      <c r="E5658" t="s">
        <v>16</v>
      </c>
      <c r="F5658" t="str">
        <f>IF(Tabel_Forespørgsel_fra_Visma28[[#This Row],[SupDescr]]=" "," "," - "&amp;Tabel_Forespørgsel_fra_Visma28[[#This Row],[SupDescr]])</f>
        <v xml:space="preserve"> </v>
      </c>
      <c r="G5658" t="s">
        <v>3759</v>
      </c>
      <c r="H5658">
        <v>1</v>
      </c>
      <c r="I5658" t="str">
        <f>IF(A5658=A5657,I5657&amp;CHAR(10)&amp;"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59" spans="1:9" x14ac:dyDescent="0.25">
      <c r="A5659" t="s">
        <v>2536</v>
      </c>
      <c r="B5659">
        <v>74762273</v>
      </c>
      <c r="C5659" t="s">
        <v>16</v>
      </c>
      <c r="D5659" t="str">
        <f>IF(Tabel_Forespørgsel_fra_Visma28[[#This Row],[SupProd]]=" "," "," - "&amp;Tabel_Forespørgsel_fra_Visma28[[#This Row],[SupProd]])</f>
        <v xml:space="preserve"> </v>
      </c>
      <c r="E5659" t="s">
        <v>16</v>
      </c>
      <c r="F5659" t="str">
        <f>IF(Tabel_Forespørgsel_fra_Visma28[[#This Row],[SupDescr]]=" "," "," - "&amp;Tabel_Forespørgsel_fra_Visma28[[#This Row],[SupDescr]])</f>
        <v xml:space="preserve"> </v>
      </c>
      <c r="G5659" t="s">
        <v>154</v>
      </c>
      <c r="H5659">
        <v>2</v>
      </c>
      <c r="I5659" t="str">
        <f>IF(A5659=A5658,I5658&amp;CHAR(10)&amp;"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60" spans="1:9" x14ac:dyDescent="0.25">
      <c r="A5660" t="s">
        <v>3042</v>
      </c>
      <c r="B5660">
        <v>75180019</v>
      </c>
      <c r="C5660" t="s">
        <v>16</v>
      </c>
      <c r="D5660" t="str">
        <f>IF(Tabel_Forespørgsel_fra_Visma28[[#This Row],[SupProd]]=" "," "," - "&amp;Tabel_Forespørgsel_fra_Visma28[[#This Row],[SupProd]])</f>
        <v xml:space="preserve"> </v>
      </c>
      <c r="E5660" t="s">
        <v>16</v>
      </c>
      <c r="F5660" t="str">
        <f>IF(Tabel_Forespørgsel_fra_Visma28[[#This Row],[SupDescr]]=" "," "," - "&amp;Tabel_Forespørgsel_fra_Visma28[[#This Row],[SupDescr]])</f>
        <v xml:space="preserve"> </v>
      </c>
      <c r="G5660" t="s">
        <v>2430</v>
      </c>
      <c r="H5660">
        <v>1</v>
      </c>
      <c r="I5660" t="str">
        <f>IF(A5660=A5659,I5659&amp;CHAR(10)&amp;"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61" spans="1:9" x14ac:dyDescent="0.25">
      <c r="A5661" t="s">
        <v>3043</v>
      </c>
      <c r="B5661">
        <v>75180019</v>
      </c>
      <c r="C5661" t="s">
        <v>16</v>
      </c>
      <c r="D5661" t="str">
        <f>IF(Tabel_Forespørgsel_fra_Visma28[[#This Row],[SupProd]]=" "," "," - "&amp;Tabel_Forespørgsel_fra_Visma28[[#This Row],[SupProd]])</f>
        <v xml:space="preserve"> </v>
      </c>
      <c r="E5661" t="s">
        <v>16</v>
      </c>
      <c r="F5661" t="str">
        <f>IF(Tabel_Forespørgsel_fra_Visma28[[#This Row],[SupDescr]]=" "," "," - "&amp;Tabel_Forespørgsel_fra_Visma28[[#This Row],[SupDescr]])</f>
        <v xml:space="preserve"> </v>
      </c>
      <c r="G5661" t="s">
        <v>2430</v>
      </c>
      <c r="H5661">
        <v>1</v>
      </c>
      <c r="I5661" t="str">
        <f>IF(A5661=A5660,I5660&amp;CHAR(10)&amp;"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62" spans="1:9" x14ac:dyDescent="0.25">
      <c r="A5662" t="s">
        <v>3372</v>
      </c>
      <c r="B5662">
        <v>75577000</v>
      </c>
      <c r="C5662" t="s">
        <v>16</v>
      </c>
      <c r="D5662" t="str">
        <f>IF(Tabel_Forespørgsel_fra_Visma28[[#This Row],[SupProd]]=" "," "," - "&amp;Tabel_Forespørgsel_fra_Visma28[[#This Row],[SupProd]])</f>
        <v xml:space="preserve"> </v>
      </c>
      <c r="E5662" t="s">
        <v>16</v>
      </c>
      <c r="F5662" t="str">
        <f>IF(Tabel_Forespørgsel_fra_Visma28[[#This Row],[SupDescr]]=" "," "," - "&amp;Tabel_Forespørgsel_fra_Visma28[[#This Row],[SupDescr]])</f>
        <v xml:space="preserve"> </v>
      </c>
      <c r="G5662" t="s">
        <v>3759</v>
      </c>
      <c r="H5662">
        <v>1</v>
      </c>
      <c r="I5662" t="str">
        <f>IF(A5662=A5661,I5661&amp;CHAR(10)&amp;"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63" spans="1:9" x14ac:dyDescent="0.25">
      <c r="A5663" t="s">
        <v>3369</v>
      </c>
      <c r="B5663">
        <v>75421677</v>
      </c>
      <c r="C5663" t="s">
        <v>16</v>
      </c>
      <c r="D5663" t="str">
        <f>IF(Tabel_Forespørgsel_fra_Visma28[[#This Row],[SupProd]]=" "," "," - "&amp;Tabel_Forespørgsel_fra_Visma28[[#This Row],[SupProd]])</f>
        <v xml:space="preserve"> </v>
      </c>
      <c r="E5663" t="s">
        <v>16</v>
      </c>
      <c r="F5663" t="str">
        <f>IF(Tabel_Forespørgsel_fra_Visma28[[#This Row],[SupDescr]]=" "," "," - "&amp;Tabel_Forespørgsel_fra_Visma28[[#This Row],[SupDescr]])</f>
        <v xml:space="preserve"> </v>
      </c>
      <c r="G5663" t="s">
        <v>3368</v>
      </c>
      <c r="H5663">
        <v>1</v>
      </c>
      <c r="I5663" t="str">
        <f>IF(A5663=A5662,I5662&amp;CHAR(10)&amp;"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64" spans="1:9" x14ac:dyDescent="0.25">
      <c r="A5664" t="s">
        <v>3373</v>
      </c>
      <c r="B5664">
        <v>75577000</v>
      </c>
      <c r="C5664" t="s">
        <v>16</v>
      </c>
      <c r="D5664" t="str">
        <f>IF(Tabel_Forespørgsel_fra_Visma28[[#This Row],[SupProd]]=" "," "," - "&amp;Tabel_Forespørgsel_fra_Visma28[[#This Row],[SupProd]])</f>
        <v xml:space="preserve"> </v>
      </c>
      <c r="E5664" t="s">
        <v>16</v>
      </c>
      <c r="F5664" t="str">
        <f>IF(Tabel_Forespørgsel_fra_Visma28[[#This Row],[SupDescr]]=" "," "," - "&amp;Tabel_Forespørgsel_fra_Visma28[[#This Row],[SupDescr]])</f>
        <v xml:space="preserve"> </v>
      </c>
      <c r="G5664" t="s">
        <v>3759</v>
      </c>
      <c r="H5664">
        <v>1</v>
      </c>
      <c r="I5664" t="str">
        <f>IF(A5664=A5663,I5663&amp;CHAR(10)&amp;"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65" spans="1:9" x14ac:dyDescent="0.25">
      <c r="A5665" t="s">
        <v>3370</v>
      </c>
      <c r="B5665">
        <v>75421677</v>
      </c>
      <c r="C5665" t="s">
        <v>16</v>
      </c>
      <c r="D5665" t="str">
        <f>IF(Tabel_Forespørgsel_fra_Visma28[[#This Row],[SupProd]]=" "," "," - "&amp;Tabel_Forespørgsel_fra_Visma28[[#This Row],[SupProd]])</f>
        <v xml:space="preserve"> </v>
      </c>
      <c r="E5665" t="s">
        <v>16</v>
      </c>
      <c r="F5665" t="str">
        <f>IF(Tabel_Forespørgsel_fra_Visma28[[#This Row],[SupDescr]]=" "," "," - "&amp;Tabel_Forespørgsel_fra_Visma28[[#This Row],[SupDescr]])</f>
        <v xml:space="preserve"> </v>
      </c>
      <c r="G5665" t="s">
        <v>3368</v>
      </c>
      <c r="H5665">
        <v>1</v>
      </c>
      <c r="I5665" t="str">
        <f>IF(A5665=A5664,I5664&amp;CHAR(10)&amp;"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66" spans="1:9" x14ac:dyDescent="0.25">
      <c r="A5666" t="s">
        <v>3371</v>
      </c>
      <c r="B5666">
        <v>75577000</v>
      </c>
      <c r="C5666" t="s">
        <v>16</v>
      </c>
      <c r="D5666" t="str">
        <f>IF(Tabel_Forespørgsel_fra_Visma28[[#This Row],[SupProd]]=" "," "," - "&amp;Tabel_Forespørgsel_fra_Visma28[[#This Row],[SupProd]])</f>
        <v xml:space="preserve"> </v>
      </c>
      <c r="E5666" t="s">
        <v>16</v>
      </c>
      <c r="F5666" t="str">
        <f>IF(Tabel_Forespørgsel_fra_Visma28[[#This Row],[SupDescr]]=" "," "," - "&amp;Tabel_Forespørgsel_fra_Visma28[[#This Row],[SupDescr]])</f>
        <v xml:space="preserve"> </v>
      </c>
      <c r="G5666" t="s">
        <v>3759</v>
      </c>
      <c r="H5666">
        <v>1</v>
      </c>
      <c r="I5666" t="str">
        <f>IF(A5666=A5665,I5665&amp;CHAR(10)&amp;"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67" spans="1:9" x14ac:dyDescent="0.25">
      <c r="A5667" t="s">
        <v>3371</v>
      </c>
      <c r="B5667">
        <v>74762273</v>
      </c>
      <c r="C5667" t="s">
        <v>16</v>
      </c>
      <c r="D5667" t="str">
        <f>IF(Tabel_Forespørgsel_fra_Visma28[[#This Row],[SupProd]]=" "," "," - "&amp;Tabel_Forespørgsel_fra_Visma28[[#This Row],[SupProd]])</f>
        <v xml:space="preserve"> </v>
      </c>
      <c r="E5667" t="s">
        <v>16</v>
      </c>
      <c r="F5667" t="str">
        <f>IF(Tabel_Forespørgsel_fra_Visma28[[#This Row],[SupDescr]]=" "," "," - "&amp;Tabel_Forespørgsel_fra_Visma28[[#This Row],[SupDescr]])</f>
        <v xml:space="preserve"> </v>
      </c>
      <c r="G5667" t="s">
        <v>154</v>
      </c>
      <c r="H5667">
        <v>2</v>
      </c>
      <c r="I5667" t="str">
        <f>IF(A5667=A5666,I5666&amp;CHAR(10)&amp;"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68" spans="1:9" x14ac:dyDescent="0.25">
      <c r="A5668" t="s">
        <v>2538</v>
      </c>
      <c r="B5668">
        <v>75577000</v>
      </c>
      <c r="C5668" t="s">
        <v>16</v>
      </c>
      <c r="D5668" t="str">
        <f>IF(Tabel_Forespørgsel_fra_Visma28[[#This Row],[SupProd]]=" "," "," - "&amp;Tabel_Forespørgsel_fra_Visma28[[#This Row],[SupProd]])</f>
        <v xml:space="preserve"> </v>
      </c>
      <c r="E5668" t="s">
        <v>16</v>
      </c>
      <c r="F5668" t="str">
        <f>IF(Tabel_Forespørgsel_fra_Visma28[[#This Row],[SupDescr]]=" "," "," - "&amp;Tabel_Forespørgsel_fra_Visma28[[#This Row],[SupDescr]])</f>
        <v xml:space="preserve"> </v>
      </c>
      <c r="G5668" t="s">
        <v>3759</v>
      </c>
      <c r="H5668">
        <v>1</v>
      </c>
      <c r="I5668" t="str">
        <f>IF(A5668=A5667,I5667&amp;CHAR(10)&amp;"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69" spans="1:9" x14ac:dyDescent="0.25">
      <c r="A5669" t="s">
        <v>2538</v>
      </c>
      <c r="B5669">
        <v>74762273</v>
      </c>
      <c r="C5669" t="s">
        <v>16</v>
      </c>
      <c r="D5669" t="str">
        <f>IF(Tabel_Forespørgsel_fra_Visma28[[#This Row],[SupProd]]=" "," "," - "&amp;Tabel_Forespørgsel_fra_Visma28[[#This Row],[SupProd]])</f>
        <v xml:space="preserve"> </v>
      </c>
      <c r="E5669" t="s">
        <v>16</v>
      </c>
      <c r="F5669" t="str">
        <f>IF(Tabel_Forespørgsel_fra_Visma28[[#This Row],[SupDescr]]=" "," "," - "&amp;Tabel_Forespørgsel_fra_Visma28[[#This Row],[SupDescr]])</f>
        <v xml:space="preserve"> </v>
      </c>
      <c r="G5669" t="s">
        <v>154</v>
      </c>
      <c r="H5669">
        <v>2</v>
      </c>
      <c r="I5669" t="str">
        <f>IF(A5669=A5668,I5668&amp;CHAR(10)&amp;"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70" spans="1:9" x14ac:dyDescent="0.25">
      <c r="A5670" t="s">
        <v>3225</v>
      </c>
      <c r="B5670">
        <v>75196500</v>
      </c>
      <c r="C5670" t="s">
        <v>16</v>
      </c>
      <c r="D5670" t="str">
        <f>IF(Tabel_Forespørgsel_fra_Visma28[[#This Row],[SupProd]]=" "," "," - "&amp;Tabel_Forespørgsel_fra_Visma28[[#This Row],[SupProd]])</f>
        <v xml:space="preserve"> </v>
      </c>
      <c r="E5670" t="s">
        <v>16</v>
      </c>
      <c r="F5670" t="str">
        <f>IF(Tabel_Forespørgsel_fra_Visma28[[#This Row],[SupDescr]]=" "," "," - "&amp;Tabel_Forespørgsel_fra_Visma28[[#This Row],[SupDescr]])</f>
        <v xml:space="preserve"> </v>
      </c>
      <c r="G5670" t="s">
        <v>2425</v>
      </c>
      <c r="H5670">
        <v>1</v>
      </c>
      <c r="I5670" t="str">
        <f>IF(A5670=A5669,I5669&amp;CHAR(10)&amp;"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71" spans="1:9" x14ac:dyDescent="0.25">
      <c r="A5671" t="s">
        <v>3226</v>
      </c>
      <c r="B5671">
        <v>75196500</v>
      </c>
      <c r="C5671" t="s">
        <v>16</v>
      </c>
      <c r="D5671" t="str">
        <f>IF(Tabel_Forespørgsel_fra_Visma28[[#This Row],[SupProd]]=" "," "," - "&amp;Tabel_Forespørgsel_fra_Visma28[[#This Row],[SupProd]])</f>
        <v xml:space="preserve"> </v>
      </c>
      <c r="E5671" t="s">
        <v>16</v>
      </c>
      <c r="F5671" t="str">
        <f>IF(Tabel_Forespørgsel_fra_Visma28[[#This Row],[SupDescr]]=" "," "," - "&amp;Tabel_Forespørgsel_fra_Visma28[[#This Row],[SupDescr]])</f>
        <v xml:space="preserve"> </v>
      </c>
      <c r="G5671" t="s">
        <v>2425</v>
      </c>
      <c r="H5671">
        <v>1</v>
      </c>
      <c r="I5671" t="str">
        <f>IF(A5671=A5670,I5670&amp;CHAR(10)&amp;"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72" spans="1:9" x14ac:dyDescent="0.25">
      <c r="A5672" t="s">
        <v>3190</v>
      </c>
      <c r="B5672">
        <v>75196500</v>
      </c>
      <c r="C5672" t="s">
        <v>16</v>
      </c>
      <c r="D5672" t="str">
        <f>IF(Tabel_Forespørgsel_fra_Visma28[[#This Row],[SupProd]]=" "," "," - "&amp;Tabel_Forespørgsel_fra_Visma28[[#This Row],[SupProd]])</f>
        <v xml:space="preserve"> </v>
      </c>
      <c r="E5672" t="s">
        <v>16</v>
      </c>
      <c r="F5672" t="str">
        <f>IF(Tabel_Forespørgsel_fra_Visma28[[#This Row],[SupDescr]]=" "," "," - "&amp;Tabel_Forespørgsel_fra_Visma28[[#This Row],[SupDescr]])</f>
        <v xml:space="preserve"> </v>
      </c>
      <c r="G5672" t="s">
        <v>2425</v>
      </c>
      <c r="H5672">
        <v>1</v>
      </c>
      <c r="I5672" t="str">
        <f>IF(A5672=A5671,I5671&amp;CHAR(10)&amp;"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73" spans="1:9" x14ac:dyDescent="0.25">
      <c r="A5673" t="s">
        <v>3167</v>
      </c>
      <c r="B5673">
        <v>75211662</v>
      </c>
      <c r="C5673" t="s">
        <v>16</v>
      </c>
      <c r="D5673" t="str">
        <f>IF(Tabel_Forespørgsel_fra_Visma28[[#This Row],[SupProd]]=" "," "," - "&amp;Tabel_Forespørgsel_fra_Visma28[[#This Row],[SupProd]])</f>
        <v xml:space="preserve"> </v>
      </c>
      <c r="E5673" t="s">
        <v>16</v>
      </c>
      <c r="F5673" t="str">
        <f>IF(Tabel_Forespørgsel_fra_Visma28[[#This Row],[SupDescr]]=" "," "," - "&amp;Tabel_Forespørgsel_fra_Visma28[[#This Row],[SupDescr]])</f>
        <v xml:space="preserve"> </v>
      </c>
      <c r="G5673" t="s">
        <v>7015</v>
      </c>
      <c r="H5673">
        <v>2</v>
      </c>
      <c r="I5673" t="str">
        <f>IF(A5673=A5672,I5672&amp;CHAR(10)&amp;"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74" spans="1:9" x14ac:dyDescent="0.25">
      <c r="A5674" t="s">
        <v>3067</v>
      </c>
      <c r="B5674">
        <v>75211662</v>
      </c>
      <c r="C5674" t="s">
        <v>16</v>
      </c>
      <c r="D5674" t="str">
        <f>IF(Tabel_Forespørgsel_fra_Visma28[[#This Row],[SupProd]]=" "," "," - "&amp;Tabel_Forespørgsel_fra_Visma28[[#This Row],[SupProd]])</f>
        <v xml:space="preserve"> </v>
      </c>
      <c r="E5674" t="s">
        <v>16</v>
      </c>
      <c r="F5674" t="str">
        <f>IF(Tabel_Forespørgsel_fra_Visma28[[#This Row],[SupDescr]]=" "," "," - "&amp;Tabel_Forespørgsel_fra_Visma28[[#This Row],[SupDescr]])</f>
        <v xml:space="preserve"> </v>
      </c>
      <c r="G5674" t="s">
        <v>7015</v>
      </c>
      <c r="H5674">
        <v>2</v>
      </c>
      <c r="I5674" t="str">
        <f>IF(A5674=A5673,I5673&amp;CHAR(10)&amp;"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75" spans="1:9" x14ac:dyDescent="0.25">
      <c r="A5675" t="s">
        <v>3180</v>
      </c>
      <c r="B5675">
        <v>75211662</v>
      </c>
      <c r="C5675" t="s">
        <v>16</v>
      </c>
      <c r="D5675" t="str">
        <f>IF(Tabel_Forespørgsel_fra_Visma28[[#This Row],[SupProd]]=" "," "," - "&amp;Tabel_Forespørgsel_fra_Visma28[[#This Row],[SupProd]])</f>
        <v xml:space="preserve"> </v>
      </c>
      <c r="E5675" t="s">
        <v>16</v>
      </c>
      <c r="F5675" t="str">
        <f>IF(Tabel_Forespørgsel_fra_Visma28[[#This Row],[SupDescr]]=" "," "," - "&amp;Tabel_Forespørgsel_fra_Visma28[[#This Row],[SupDescr]])</f>
        <v xml:space="preserve"> </v>
      </c>
      <c r="G5675" t="s">
        <v>7015</v>
      </c>
      <c r="H5675">
        <v>1</v>
      </c>
      <c r="I5675" t="str">
        <f>IF(A5675=A5674,I5674&amp;CHAR(10)&amp;"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76" spans="1:9" x14ac:dyDescent="0.25">
      <c r="A5676" t="s">
        <v>2645</v>
      </c>
      <c r="B5676">
        <v>74762273</v>
      </c>
      <c r="C5676" t="s">
        <v>16</v>
      </c>
      <c r="D5676" t="str">
        <f>IF(Tabel_Forespørgsel_fra_Visma28[[#This Row],[SupProd]]=" "," "," - "&amp;Tabel_Forespørgsel_fra_Visma28[[#This Row],[SupProd]])</f>
        <v xml:space="preserve"> </v>
      </c>
      <c r="E5676" t="s">
        <v>16</v>
      </c>
      <c r="F5676" t="str">
        <f>IF(Tabel_Forespørgsel_fra_Visma28[[#This Row],[SupDescr]]=" "," "," - "&amp;Tabel_Forespørgsel_fra_Visma28[[#This Row],[SupDescr]])</f>
        <v xml:space="preserve"> </v>
      </c>
      <c r="G5676" t="s">
        <v>154</v>
      </c>
      <c r="H5676">
        <v>1</v>
      </c>
      <c r="I5676" t="str">
        <f>IF(A5676=A5675,I5675&amp;CHAR(10)&amp;"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77" spans="1:9" x14ac:dyDescent="0.25">
      <c r="A5677" t="s">
        <v>2647</v>
      </c>
      <c r="B5677">
        <v>74762273</v>
      </c>
      <c r="C5677" t="s">
        <v>16</v>
      </c>
      <c r="D5677" t="str">
        <f>IF(Tabel_Forespørgsel_fra_Visma28[[#This Row],[SupProd]]=" "," "," - "&amp;Tabel_Forespørgsel_fra_Visma28[[#This Row],[SupProd]])</f>
        <v xml:space="preserve"> </v>
      </c>
      <c r="E5677" t="s">
        <v>16</v>
      </c>
      <c r="F5677" t="str">
        <f>IF(Tabel_Forespørgsel_fra_Visma28[[#This Row],[SupDescr]]=" "," "," - "&amp;Tabel_Forespørgsel_fra_Visma28[[#This Row],[SupDescr]])</f>
        <v xml:space="preserve"> </v>
      </c>
      <c r="G5677" t="s">
        <v>154</v>
      </c>
      <c r="H5677">
        <v>1</v>
      </c>
      <c r="I5677" t="str">
        <f>IF(A5677=A5676,I5676&amp;CHAR(10)&amp;"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78" spans="1:9" x14ac:dyDescent="0.25">
      <c r="A5678" t="s">
        <v>2646</v>
      </c>
      <c r="B5678">
        <v>75577000</v>
      </c>
      <c r="C5678" t="s">
        <v>16</v>
      </c>
      <c r="D5678" t="str">
        <f>IF(Tabel_Forespørgsel_fra_Visma28[[#This Row],[SupProd]]=" "," "," - "&amp;Tabel_Forespørgsel_fra_Visma28[[#This Row],[SupProd]])</f>
        <v xml:space="preserve"> </v>
      </c>
      <c r="E5678" t="s">
        <v>16</v>
      </c>
      <c r="F5678" t="str">
        <f>IF(Tabel_Forespørgsel_fra_Visma28[[#This Row],[SupDescr]]=" "," "," - "&amp;Tabel_Forespørgsel_fra_Visma28[[#This Row],[SupDescr]])</f>
        <v xml:space="preserve"> </v>
      </c>
      <c r="G5678" t="s">
        <v>3759</v>
      </c>
      <c r="H5678">
        <v>1</v>
      </c>
      <c r="I5678" t="str">
        <f>IF(A5678=A5677,I5677&amp;CHAR(10)&amp;"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79" spans="1:9" x14ac:dyDescent="0.25">
      <c r="A5679" t="s">
        <v>2646</v>
      </c>
      <c r="B5679">
        <v>74762273</v>
      </c>
      <c r="C5679" t="s">
        <v>16</v>
      </c>
      <c r="D5679" t="str">
        <f>IF(Tabel_Forespørgsel_fra_Visma28[[#This Row],[SupProd]]=" "," "," - "&amp;Tabel_Forespørgsel_fra_Visma28[[#This Row],[SupProd]])</f>
        <v xml:space="preserve"> </v>
      </c>
      <c r="E5679" t="s">
        <v>16</v>
      </c>
      <c r="F5679" t="str">
        <f>IF(Tabel_Forespørgsel_fra_Visma28[[#This Row],[SupDescr]]=" "," "," - "&amp;Tabel_Forespørgsel_fra_Visma28[[#This Row],[SupDescr]])</f>
        <v xml:space="preserve"> </v>
      </c>
      <c r="G5679" t="s">
        <v>154</v>
      </c>
      <c r="H5679">
        <v>2</v>
      </c>
      <c r="I5679" t="str">
        <f>IF(A5679=A5678,I5678&amp;CHAR(10)&amp;"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80" spans="1:9" x14ac:dyDescent="0.25">
      <c r="A5680" t="s">
        <v>2641</v>
      </c>
      <c r="B5680">
        <v>74762273</v>
      </c>
      <c r="C5680" t="s">
        <v>16</v>
      </c>
      <c r="D5680" t="str">
        <f>IF(Tabel_Forespørgsel_fra_Visma28[[#This Row],[SupProd]]=" "," "," - "&amp;Tabel_Forespørgsel_fra_Visma28[[#This Row],[SupProd]])</f>
        <v xml:space="preserve"> </v>
      </c>
      <c r="E5680" t="s">
        <v>16</v>
      </c>
      <c r="F5680" t="str">
        <f>IF(Tabel_Forespørgsel_fra_Visma28[[#This Row],[SupDescr]]=" "," "," - "&amp;Tabel_Forespørgsel_fra_Visma28[[#This Row],[SupDescr]])</f>
        <v xml:space="preserve"> </v>
      </c>
      <c r="G5680" t="s">
        <v>154</v>
      </c>
      <c r="H5680">
        <v>1</v>
      </c>
      <c r="I5680" t="str">
        <f>IF(A5680=A5679,I5679&amp;CHAR(10)&amp;"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81" spans="1:9" x14ac:dyDescent="0.25">
      <c r="A5681" t="s">
        <v>2636</v>
      </c>
      <c r="B5681">
        <v>75577000</v>
      </c>
      <c r="C5681" t="s">
        <v>16</v>
      </c>
      <c r="D5681" t="str">
        <f>IF(Tabel_Forespørgsel_fra_Visma28[[#This Row],[SupProd]]=" "," "," - "&amp;Tabel_Forespørgsel_fra_Visma28[[#This Row],[SupProd]])</f>
        <v xml:space="preserve"> </v>
      </c>
      <c r="E5681" t="s">
        <v>16</v>
      </c>
      <c r="F5681" t="str">
        <f>IF(Tabel_Forespørgsel_fra_Visma28[[#This Row],[SupDescr]]=" "," "," - "&amp;Tabel_Forespørgsel_fra_Visma28[[#This Row],[SupDescr]])</f>
        <v xml:space="preserve"> </v>
      </c>
      <c r="G5681" t="s">
        <v>3759</v>
      </c>
      <c r="H5681">
        <v>1</v>
      </c>
      <c r="I5681" t="str">
        <f>IF(A5681=A5680,I5680&amp;CHAR(10)&amp;"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82" spans="1:9" x14ac:dyDescent="0.25">
      <c r="A5682" t="s">
        <v>2636</v>
      </c>
      <c r="B5682">
        <v>74762273</v>
      </c>
      <c r="C5682" t="s">
        <v>16</v>
      </c>
      <c r="D5682" t="str">
        <f>IF(Tabel_Forespørgsel_fra_Visma28[[#This Row],[SupProd]]=" "," "," - "&amp;Tabel_Forespørgsel_fra_Visma28[[#This Row],[SupProd]])</f>
        <v xml:space="preserve"> </v>
      </c>
      <c r="E5682" t="s">
        <v>16</v>
      </c>
      <c r="F5682" t="str">
        <f>IF(Tabel_Forespørgsel_fra_Visma28[[#This Row],[SupDescr]]=" "," "," - "&amp;Tabel_Forespørgsel_fra_Visma28[[#This Row],[SupDescr]])</f>
        <v xml:space="preserve"> </v>
      </c>
      <c r="G5682" t="s">
        <v>154</v>
      </c>
      <c r="H5682">
        <v>2</v>
      </c>
      <c r="I5682" t="str">
        <f>IF(A5682=A5681,I5681&amp;CHAR(10)&amp;"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83" spans="1:9" x14ac:dyDescent="0.25">
      <c r="A5683" t="s">
        <v>2630</v>
      </c>
      <c r="B5683">
        <v>74762273</v>
      </c>
      <c r="C5683" t="s">
        <v>16</v>
      </c>
      <c r="D5683" t="str">
        <f>IF(Tabel_Forespørgsel_fra_Visma28[[#This Row],[SupProd]]=" "," "," - "&amp;Tabel_Forespørgsel_fra_Visma28[[#This Row],[SupProd]])</f>
        <v xml:space="preserve"> </v>
      </c>
      <c r="E5683" t="s">
        <v>16</v>
      </c>
      <c r="F5683" t="str">
        <f>IF(Tabel_Forespørgsel_fra_Visma28[[#This Row],[SupDescr]]=" "," "," - "&amp;Tabel_Forespørgsel_fra_Visma28[[#This Row],[SupDescr]])</f>
        <v xml:space="preserve"> </v>
      </c>
      <c r="G5683" t="s">
        <v>154</v>
      </c>
      <c r="H5683">
        <v>1</v>
      </c>
      <c r="I5683" t="str">
        <f>IF(A5683=A5682,I5682&amp;CHAR(10)&amp;"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84" spans="1:9" x14ac:dyDescent="0.25">
      <c r="A5684" t="s">
        <v>2882</v>
      </c>
      <c r="B5684">
        <v>75180019</v>
      </c>
      <c r="C5684" t="s">
        <v>16</v>
      </c>
      <c r="D5684" t="str">
        <f>IF(Tabel_Forespørgsel_fra_Visma28[[#This Row],[SupProd]]=" "," "," - "&amp;Tabel_Forespørgsel_fra_Visma28[[#This Row],[SupProd]])</f>
        <v xml:space="preserve"> </v>
      </c>
      <c r="E5684" t="s">
        <v>16</v>
      </c>
      <c r="F5684" t="str">
        <f>IF(Tabel_Forespørgsel_fra_Visma28[[#This Row],[SupDescr]]=" "," "," - "&amp;Tabel_Forespørgsel_fra_Visma28[[#This Row],[SupDescr]])</f>
        <v xml:space="preserve"> </v>
      </c>
      <c r="G5684" t="s">
        <v>2430</v>
      </c>
      <c r="H5684">
        <v>1</v>
      </c>
      <c r="I5684" t="str">
        <f>IF(A5684=A5683,I5683&amp;CHAR(10)&amp;"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85" spans="1:9" x14ac:dyDescent="0.25">
      <c r="A5685" t="s">
        <v>2600</v>
      </c>
      <c r="B5685">
        <v>74762273</v>
      </c>
      <c r="C5685" t="s">
        <v>16</v>
      </c>
      <c r="D5685" t="str">
        <f>IF(Tabel_Forespørgsel_fra_Visma28[[#This Row],[SupProd]]=" "," "," - "&amp;Tabel_Forespørgsel_fra_Visma28[[#This Row],[SupProd]])</f>
        <v xml:space="preserve"> </v>
      </c>
      <c r="E5685" t="s">
        <v>16</v>
      </c>
      <c r="F5685" t="str">
        <f>IF(Tabel_Forespørgsel_fra_Visma28[[#This Row],[SupDescr]]=" "," "," - "&amp;Tabel_Forespørgsel_fra_Visma28[[#This Row],[SupDescr]])</f>
        <v xml:space="preserve"> </v>
      </c>
      <c r="G5685" t="s">
        <v>154</v>
      </c>
      <c r="H5685">
        <v>1</v>
      </c>
      <c r="I5685" t="str">
        <f>IF(A5685=A5684,I5684&amp;CHAR(10)&amp;"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86" spans="1:9" x14ac:dyDescent="0.25">
      <c r="A5686" t="s">
        <v>2883</v>
      </c>
      <c r="B5686">
        <v>75180019</v>
      </c>
      <c r="C5686" t="s">
        <v>16</v>
      </c>
      <c r="D5686" t="str">
        <f>IF(Tabel_Forespørgsel_fra_Visma28[[#This Row],[SupProd]]=" "," "," - "&amp;Tabel_Forespørgsel_fra_Visma28[[#This Row],[SupProd]])</f>
        <v xml:space="preserve"> </v>
      </c>
      <c r="E5686" t="s">
        <v>16</v>
      </c>
      <c r="F5686" t="str">
        <f>IF(Tabel_Forespørgsel_fra_Visma28[[#This Row],[SupDescr]]=" "," "," - "&amp;Tabel_Forespørgsel_fra_Visma28[[#This Row],[SupDescr]])</f>
        <v xml:space="preserve"> </v>
      </c>
      <c r="G5686" t="s">
        <v>2430</v>
      </c>
      <c r="H5686">
        <v>1</v>
      </c>
      <c r="I5686" t="str">
        <f>IF(A5686=A5685,I5685&amp;CHAR(10)&amp;"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87" spans="1:9" x14ac:dyDescent="0.25">
      <c r="A5687" t="s">
        <v>2601</v>
      </c>
      <c r="B5687">
        <v>74762273</v>
      </c>
      <c r="C5687" t="s">
        <v>16</v>
      </c>
      <c r="D5687" t="str">
        <f>IF(Tabel_Forespørgsel_fra_Visma28[[#This Row],[SupProd]]=" "," "," - "&amp;Tabel_Forespørgsel_fra_Visma28[[#This Row],[SupProd]])</f>
        <v xml:space="preserve"> </v>
      </c>
      <c r="E5687" t="s">
        <v>16</v>
      </c>
      <c r="F5687" t="str">
        <f>IF(Tabel_Forespørgsel_fra_Visma28[[#This Row],[SupDescr]]=" "," "," - "&amp;Tabel_Forespørgsel_fra_Visma28[[#This Row],[SupDescr]])</f>
        <v xml:space="preserve"> </v>
      </c>
      <c r="G5687" t="s">
        <v>154</v>
      </c>
      <c r="H5687">
        <v>1</v>
      </c>
      <c r="I5687" t="str">
        <f>IF(A5687=A5686,I5686&amp;CHAR(10)&amp;"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88" spans="1:9" x14ac:dyDescent="0.25">
      <c r="A5688" t="s">
        <v>2825</v>
      </c>
      <c r="B5688">
        <v>75180019</v>
      </c>
      <c r="C5688" t="s">
        <v>16</v>
      </c>
      <c r="D5688" t="str">
        <f>IF(Tabel_Forespørgsel_fra_Visma28[[#This Row],[SupProd]]=" "," "," - "&amp;Tabel_Forespørgsel_fra_Visma28[[#This Row],[SupProd]])</f>
        <v xml:space="preserve"> </v>
      </c>
      <c r="E5688" t="s">
        <v>16</v>
      </c>
      <c r="F5688" t="str">
        <f>IF(Tabel_Forespørgsel_fra_Visma28[[#This Row],[SupDescr]]=" "," "," - "&amp;Tabel_Forespørgsel_fra_Visma28[[#This Row],[SupDescr]])</f>
        <v xml:space="preserve"> </v>
      </c>
      <c r="G5688" t="s">
        <v>2430</v>
      </c>
      <c r="H5688">
        <v>1</v>
      </c>
      <c r="I5688" t="str">
        <f>IF(A5688=A5687,I5687&amp;CHAR(10)&amp;"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89" spans="1:9" x14ac:dyDescent="0.25">
      <c r="A5689" t="s">
        <v>2826</v>
      </c>
      <c r="B5689">
        <v>75180019</v>
      </c>
      <c r="C5689" t="s">
        <v>16</v>
      </c>
      <c r="D5689" t="str">
        <f>IF(Tabel_Forespørgsel_fra_Visma28[[#This Row],[SupProd]]=" "," "," - "&amp;Tabel_Forespørgsel_fra_Visma28[[#This Row],[SupProd]])</f>
        <v xml:space="preserve"> </v>
      </c>
      <c r="E5689" t="s">
        <v>16</v>
      </c>
      <c r="F5689" t="str">
        <f>IF(Tabel_Forespørgsel_fra_Visma28[[#This Row],[SupDescr]]=" "," "," - "&amp;Tabel_Forespørgsel_fra_Visma28[[#This Row],[SupDescr]])</f>
        <v xml:space="preserve"> </v>
      </c>
      <c r="G5689" t="s">
        <v>2430</v>
      </c>
      <c r="H5689">
        <v>1</v>
      </c>
      <c r="I5689" t="str">
        <f>IF(A5689=A5688,I5688&amp;CHAR(10)&amp;"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90" spans="1:9" x14ac:dyDescent="0.25">
      <c r="A5690" t="s">
        <v>6591</v>
      </c>
      <c r="B5690">
        <v>74762273</v>
      </c>
      <c r="C5690" t="s">
        <v>16</v>
      </c>
      <c r="D5690" t="str">
        <f>IF(Tabel_Forespørgsel_fra_Visma28[[#This Row],[SupProd]]=" "," "," - "&amp;Tabel_Forespørgsel_fra_Visma28[[#This Row],[SupProd]])</f>
        <v xml:space="preserve"> </v>
      </c>
      <c r="E5690" t="s">
        <v>16</v>
      </c>
      <c r="F5690" t="str">
        <f>IF(Tabel_Forespørgsel_fra_Visma28[[#This Row],[SupDescr]]=" "," "," - "&amp;Tabel_Forespørgsel_fra_Visma28[[#This Row],[SupDescr]])</f>
        <v xml:space="preserve"> </v>
      </c>
      <c r="G5690" t="s">
        <v>154</v>
      </c>
      <c r="H5690">
        <v>1</v>
      </c>
      <c r="I5690" t="str">
        <f>IF(A5690=A5689,I5689&amp;CHAR(10)&amp;"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91" spans="1:9" x14ac:dyDescent="0.25">
      <c r="A5691" t="s">
        <v>2987</v>
      </c>
      <c r="B5691">
        <v>75180019</v>
      </c>
      <c r="C5691" t="s">
        <v>16</v>
      </c>
      <c r="D5691" t="str">
        <f>IF(Tabel_Forespørgsel_fra_Visma28[[#This Row],[SupProd]]=" "," "," - "&amp;Tabel_Forespørgsel_fra_Visma28[[#This Row],[SupProd]])</f>
        <v xml:space="preserve"> </v>
      </c>
      <c r="E5691" t="s">
        <v>16</v>
      </c>
      <c r="F5691" t="str">
        <f>IF(Tabel_Forespørgsel_fra_Visma28[[#This Row],[SupDescr]]=" "," "," - "&amp;Tabel_Forespørgsel_fra_Visma28[[#This Row],[SupDescr]])</f>
        <v xml:space="preserve"> </v>
      </c>
      <c r="G5691" t="s">
        <v>2430</v>
      </c>
      <c r="H5691">
        <v>1</v>
      </c>
      <c r="I5691" t="str">
        <f>IF(A5691=A5690,I5690&amp;CHAR(10)&amp;"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92" spans="1:9" x14ac:dyDescent="0.25">
      <c r="A5692" t="s">
        <v>3155</v>
      </c>
      <c r="B5692">
        <v>75196500</v>
      </c>
      <c r="C5692" t="s">
        <v>16</v>
      </c>
      <c r="D5692" t="str">
        <f>IF(Tabel_Forespørgsel_fra_Visma28[[#This Row],[SupProd]]=" "," "," - "&amp;Tabel_Forespørgsel_fra_Visma28[[#This Row],[SupProd]])</f>
        <v xml:space="preserve"> </v>
      </c>
      <c r="E5692" t="s">
        <v>16</v>
      </c>
      <c r="F5692" t="str">
        <f>IF(Tabel_Forespørgsel_fra_Visma28[[#This Row],[SupDescr]]=" "," "," - "&amp;Tabel_Forespørgsel_fra_Visma28[[#This Row],[SupDescr]])</f>
        <v xml:space="preserve"> </v>
      </c>
      <c r="G5692" t="s">
        <v>2425</v>
      </c>
      <c r="H5692">
        <v>1</v>
      </c>
      <c r="I5692" t="str">
        <f>IF(A5692=A5691,I5691&amp;CHAR(10)&amp;"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93" spans="1:9" x14ac:dyDescent="0.25">
      <c r="A5693" t="s">
        <v>2592</v>
      </c>
      <c r="B5693">
        <v>75577000</v>
      </c>
      <c r="C5693" t="s">
        <v>16</v>
      </c>
      <c r="D5693" t="str">
        <f>IF(Tabel_Forespørgsel_fra_Visma28[[#This Row],[SupProd]]=" "," "," - "&amp;Tabel_Forespørgsel_fra_Visma28[[#This Row],[SupProd]])</f>
        <v xml:space="preserve"> </v>
      </c>
      <c r="E5693" t="s">
        <v>16</v>
      </c>
      <c r="F5693" t="str">
        <f>IF(Tabel_Forespørgsel_fra_Visma28[[#This Row],[SupDescr]]=" "," "," - "&amp;Tabel_Forespørgsel_fra_Visma28[[#This Row],[SupDescr]])</f>
        <v xml:space="preserve"> </v>
      </c>
      <c r="G5693" t="s">
        <v>3759</v>
      </c>
      <c r="H5693">
        <v>1</v>
      </c>
      <c r="I5693" t="str">
        <f>IF(A5693=A5692,I5692&amp;CHAR(10)&amp;"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94" spans="1:9" x14ac:dyDescent="0.25">
      <c r="A5694" t="s">
        <v>2592</v>
      </c>
      <c r="B5694">
        <v>74762273</v>
      </c>
      <c r="C5694" t="s">
        <v>16</v>
      </c>
      <c r="D5694" t="str">
        <f>IF(Tabel_Forespørgsel_fra_Visma28[[#This Row],[SupProd]]=" "," "," - "&amp;Tabel_Forespørgsel_fra_Visma28[[#This Row],[SupProd]])</f>
        <v xml:space="preserve"> </v>
      </c>
      <c r="E5694" t="s">
        <v>16</v>
      </c>
      <c r="F5694" t="str">
        <f>IF(Tabel_Forespørgsel_fra_Visma28[[#This Row],[SupDescr]]=" "," "," - "&amp;Tabel_Forespørgsel_fra_Visma28[[#This Row],[SupDescr]])</f>
        <v xml:space="preserve"> </v>
      </c>
      <c r="G5694" t="s">
        <v>154</v>
      </c>
      <c r="H5694">
        <v>2</v>
      </c>
      <c r="I5694" t="str">
        <f>IF(A5694=A5693,I5693&amp;CHAR(10)&amp;"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95" spans="1:9" x14ac:dyDescent="0.25">
      <c r="A5695" t="s">
        <v>3192</v>
      </c>
      <c r="B5695">
        <v>75196500</v>
      </c>
      <c r="C5695" t="s">
        <v>16</v>
      </c>
      <c r="D5695" t="str">
        <f>IF(Tabel_Forespørgsel_fra_Visma28[[#This Row],[SupProd]]=" "," "," - "&amp;Tabel_Forespørgsel_fra_Visma28[[#This Row],[SupProd]])</f>
        <v xml:space="preserve"> </v>
      </c>
      <c r="E5695" t="s">
        <v>16</v>
      </c>
      <c r="F5695" t="str">
        <f>IF(Tabel_Forespørgsel_fra_Visma28[[#This Row],[SupDescr]]=" "," "," - "&amp;Tabel_Forespørgsel_fra_Visma28[[#This Row],[SupDescr]])</f>
        <v xml:space="preserve"> </v>
      </c>
      <c r="G5695" t="s">
        <v>2425</v>
      </c>
      <c r="H5695">
        <v>1</v>
      </c>
      <c r="I5695" t="str">
        <f>IF(A5695=A5694,I5694&amp;CHAR(10)&amp;"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96" spans="1:9" x14ac:dyDescent="0.25">
      <c r="A5696" t="s">
        <v>3161</v>
      </c>
      <c r="B5696">
        <v>75196500</v>
      </c>
      <c r="C5696" t="s">
        <v>16</v>
      </c>
      <c r="D5696" t="str">
        <f>IF(Tabel_Forespørgsel_fra_Visma28[[#This Row],[SupProd]]=" "," "," - "&amp;Tabel_Forespørgsel_fra_Visma28[[#This Row],[SupProd]])</f>
        <v xml:space="preserve"> </v>
      </c>
      <c r="E5696" t="s">
        <v>16</v>
      </c>
      <c r="F5696" t="str">
        <f>IF(Tabel_Forespørgsel_fra_Visma28[[#This Row],[SupDescr]]=" "," "," - "&amp;Tabel_Forespørgsel_fra_Visma28[[#This Row],[SupDescr]])</f>
        <v xml:space="preserve"> </v>
      </c>
      <c r="G5696" t="s">
        <v>2425</v>
      </c>
      <c r="H5696">
        <v>1</v>
      </c>
      <c r="I5696" t="str">
        <f>IF(A5696=A5695,I5695&amp;CHAR(10)&amp;"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97" spans="1:9" x14ac:dyDescent="0.25">
      <c r="A5697" t="s">
        <v>3165</v>
      </c>
      <c r="B5697">
        <v>75211662</v>
      </c>
      <c r="C5697" t="s">
        <v>16</v>
      </c>
      <c r="D5697" t="str">
        <f>IF(Tabel_Forespørgsel_fra_Visma28[[#This Row],[SupProd]]=" "," "," - "&amp;Tabel_Forespørgsel_fra_Visma28[[#This Row],[SupProd]])</f>
        <v xml:space="preserve"> </v>
      </c>
      <c r="E5697" t="s">
        <v>16</v>
      </c>
      <c r="F5697" t="str">
        <f>IF(Tabel_Forespørgsel_fra_Visma28[[#This Row],[SupDescr]]=" "," "," - "&amp;Tabel_Forespørgsel_fra_Visma28[[#This Row],[SupDescr]])</f>
        <v xml:space="preserve"> </v>
      </c>
      <c r="G5697" t="s">
        <v>7015</v>
      </c>
      <c r="H5697">
        <v>1</v>
      </c>
      <c r="I5697" t="str">
        <f>IF(A5697=A5696,I5696&amp;CHAR(10)&amp;"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98" spans="1:9" x14ac:dyDescent="0.25">
      <c r="A5698" t="s">
        <v>3162</v>
      </c>
      <c r="B5698">
        <v>75196500</v>
      </c>
      <c r="C5698" t="s">
        <v>16</v>
      </c>
      <c r="D5698" t="str">
        <f>IF(Tabel_Forespørgsel_fra_Visma28[[#This Row],[SupProd]]=" "," "," - "&amp;Tabel_Forespørgsel_fra_Visma28[[#This Row],[SupProd]])</f>
        <v xml:space="preserve"> </v>
      </c>
      <c r="E5698" t="s">
        <v>16</v>
      </c>
      <c r="F5698" t="str">
        <f>IF(Tabel_Forespørgsel_fra_Visma28[[#This Row],[SupDescr]]=" "," "," - "&amp;Tabel_Forespørgsel_fra_Visma28[[#This Row],[SupDescr]])</f>
        <v xml:space="preserve"> </v>
      </c>
      <c r="G5698" t="s">
        <v>2425</v>
      </c>
      <c r="H5698">
        <v>1</v>
      </c>
      <c r="I5698" t="str">
        <f>IF(A5698=A5697,I5697&amp;CHAR(10)&amp;"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99" spans="1:9" x14ac:dyDescent="0.25">
      <c r="A5699" t="s">
        <v>3163</v>
      </c>
      <c r="B5699">
        <v>75211662</v>
      </c>
      <c r="C5699" t="s">
        <v>16</v>
      </c>
      <c r="D5699" t="str">
        <f>IF(Tabel_Forespørgsel_fra_Visma28[[#This Row],[SupProd]]=" "," "," - "&amp;Tabel_Forespørgsel_fra_Visma28[[#This Row],[SupProd]])</f>
        <v xml:space="preserve"> </v>
      </c>
      <c r="E5699" t="s">
        <v>16</v>
      </c>
      <c r="F5699" t="str">
        <f>IF(Tabel_Forespørgsel_fra_Visma28[[#This Row],[SupDescr]]=" "," "," - "&amp;Tabel_Forespørgsel_fra_Visma28[[#This Row],[SupDescr]])</f>
        <v xml:space="preserve"> </v>
      </c>
      <c r="G5699" t="s">
        <v>7015</v>
      </c>
      <c r="H5699">
        <v>1</v>
      </c>
      <c r="I5699" t="str">
        <f>IF(A5699=A5698,I5698&amp;CHAR(10)&amp;"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00" spans="1:9" x14ac:dyDescent="0.25">
      <c r="A5700" t="s">
        <v>3158</v>
      </c>
      <c r="B5700">
        <v>75196500</v>
      </c>
      <c r="C5700" t="s">
        <v>16</v>
      </c>
      <c r="D5700" t="str">
        <f>IF(Tabel_Forespørgsel_fra_Visma28[[#This Row],[SupProd]]=" "," "," - "&amp;Tabel_Forespørgsel_fra_Visma28[[#This Row],[SupProd]])</f>
        <v xml:space="preserve"> </v>
      </c>
      <c r="E5700" t="s">
        <v>16</v>
      </c>
      <c r="F5700" t="str">
        <f>IF(Tabel_Forespørgsel_fra_Visma28[[#This Row],[SupDescr]]=" "," "," - "&amp;Tabel_Forespørgsel_fra_Visma28[[#This Row],[SupDescr]])</f>
        <v xml:space="preserve"> </v>
      </c>
      <c r="G5700" t="s">
        <v>2425</v>
      </c>
      <c r="H5700">
        <v>1</v>
      </c>
      <c r="I5700" t="str">
        <f>IF(A5700=A5699,I5699&amp;CHAR(10)&amp;"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01" spans="1:9" x14ac:dyDescent="0.25">
      <c r="A5701" t="s">
        <v>3172</v>
      </c>
      <c r="B5701">
        <v>75196500</v>
      </c>
      <c r="C5701" t="s">
        <v>16</v>
      </c>
      <c r="D5701" t="str">
        <f>IF(Tabel_Forespørgsel_fra_Visma28[[#This Row],[SupProd]]=" "," "," - "&amp;Tabel_Forespørgsel_fra_Visma28[[#This Row],[SupProd]])</f>
        <v xml:space="preserve"> </v>
      </c>
      <c r="E5701" t="s">
        <v>16</v>
      </c>
      <c r="F5701" t="str">
        <f>IF(Tabel_Forespørgsel_fra_Visma28[[#This Row],[SupDescr]]=" "," "," - "&amp;Tabel_Forespørgsel_fra_Visma28[[#This Row],[SupDescr]])</f>
        <v xml:space="preserve"> </v>
      </c>
      <c r="G5701" t="s">
        <v>2425</v>
      </c>
      <c r="H5701">
        <v>1</v>
      </c>
      <c r="I5701" t="str">
        <f>IF(A5701=A5700,I5700&amp;CHAR(10)&amp;"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02" spans="1:9" x14ac:dyDescent="0.25">
      <c r="A5702" t="s">
        <v>2588</v>
      </c>
      <c r="B5702">
        <v>74762273</v>
      </c>
      <c r="C5702" t="s">
        <v>16</v>
      </c>
      <c r="D5702" t="str">
        <f>IF(Tabel_Forespørgsel_fra_Visma28[[#This Row],[SupProd]]=" "," "," - "&amp;Tabel_Forespørgsel_fra_Visma28[[#This Row],[SupProd]])</f>
        <v xml:space="preserve"> </v>
      </c>
      <c r="E5702" t="s">
        <v>16</v>
      </c>
      <c r="F5702" t="str">
        <f>IF(Tabel_Forespørgsel_fra_Visma28[[#This Row],[SupDescr]]=" "," "," - "&amp;Tabel_Forespørgsel_fra_Visma28[[#This Row],[SupDescr]])</f>
        <v xml:space="preserve"> </v>
      </c>
      <c r="G5702" t="s">
        <v>154</v>
      </c>
      <c r="H5702">
        <v>1</v>
      </c>
      <c r="I5702" t="str">
        <f>IF(A5702=A5701,I5701&amp;CHAR(10)&amp;"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03" spans="1:9" x14ac:dyDescent="0.25">
      <c r="A5703" t="s">
        <v>2583</v>
      </c>
      <c r="B5703">
        <v>74762273</v>
      </c>
      <c r="C5703" t="s">
        <v>16</v>
      </c>
      <c r="D5703" t="str">
        <f>IF(Tabel_Forespørgsel_fra_Visma28[[#This Row],[SupProd]]=" "," "," - "&amp;Tabel_Forespørgsel_fra_Visma28[[#This Row],[SupProd]])</f>
        <v xml:space="preserve"> </v>
      </c>
      <c r="E5703" t="s">
        <v>16</v>
      </c>
      <c r="F5703" t="str">
        <f>IF(Tabel_Forespørgsel_fra_Visma28[[#This Row],[SupDescr]]=" "," "," - "&amp;Tabel_Forespørgsel_fra_Visma28[[#This Row],[SupDescr]])</f>
        <v xml:space="preserve"> </v>
      </c>
      <c r="G5703" t="s">
        <v>154</v>
      </c>
      <c r="H5703">
        <v>1</v>
      </c>
      <c r="I5703" t="str">
        <f>IF(A5703=A5702,I5702&amp;CHAR(10)&amp;"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04" spans="1:9" x14ac:dyDescent="0.25">
      <c r="A5704" t="s">
        <v>2817</v>
      </c>
      <c r="B5704">
        <v>75180019</v>
      </c>
      <c r="C5704" t="s">
        <v>16</v>
      </c>
      <c r="D5704" t="str">
        <f>IF(Tabel_Forespørgsel_fra_Visma28[[#This Row],[SupProd]]=" "," "," - "&amp;Tabel_Forespørgsel_fra_Visma28[[#This Row],[SupProd]])</f>
        <v xml:space="preserve"> </v>
      </c>
      <c r="E5704" t="s">
        <v>16</v>
      </c>
      <c r="F5704" t="str">
        <f>IF(Tabel_Forespørgsel_fra_Visma28[[#This Row],[SupDescr]]=" "," "," - "&amp;Tabel_Forespørgsel_fra_Visma28[[#This Row],[SupDescr]])</f>
        <v xml:space="preserve"> </v>
      </c>
      <c r="G5704" t="s">
        <v>2430</v>
      </c>
      <c r="H5704">
        <v>1</v>
      </c>
      <c r="I5704" t="str">
        <f>IF(A5704=A5703,I5703&amp;CHAR(10)&amp;"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705" spans="1:9" x14ac:dyDescent="0.25">
      <c r="A5705" t="s">
        <v>2824</v>
      </c>
      <c r="B5705">
        <v>75180019</v>
      </c>
      <c r="C5705" t="s">
        <v>16</v>
      </c>
      <c r="D5705" t="str">
        <f>IF(Tabel_Forespørgsel_fra_Visma28[[#This Row],[SupProd]]=" "," "," - "&amp;Tabel_Forespørgsel_fra_Visma28[[#This Row],[SupProd]])</f>
        <v xml:space="preserve"> </v>
      </c>
      <c r="E5705" t="s">
        <v>16</v>
      </c>
      <c r="F5705" t="str">
        <f>IF(Tabel_Forespørgsel_fra_Visma28[[#This Row],[SupDescr]]=" "," "," - "&amp;Tabel_Forespørgsel_fra_Visma28[[#This Row],[SupDescr]])</f>
        <v xml:space="preserve"> </v>
      </c>
      <c r="G5705" t="s">
        <v>2430</v>
      </c>
      <c r="H5705">
        <v>1</v>
      </c>
      <c r="I5705" t="str">
        <f>IF(A5705=A5704,I5704&amp;CHAR(10)&amp;"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706" spans="1:9" x14ac:dyDescent="0.25">
      <c r="A5706" t="s">
        <v>3788</v>
      </c>
      <c r="B5706">
        <v>75586804</v>
      </c>
      <c r="C5706" t="s">
        <v>16</v>
      </c>
      <c r="D5706" t="str">
        <f>IF(Tabel_Forespørgsel_fra_Visma28[[#This Row],[SupProd]]=" "," "," - "&amp;Tabel_Forespørgsel_fra_Visma28[[#This Row],[SupProd]])</f>
        <v xml:space="preserve"> </v>
      </c>
      <c r="E5706" t="s">
        <v>16</v>
      </c>
      <c r="F5706" t="str">
        <f>IF(Tabel_Forespørgsel_fra_Visma28[[#This Row],[SupDescr]]=" "," "," - "&amp;Tabel_Forespørgsel_fra_Visma28[[#This Row],[SupDescr]])</f>
        <v xml:space="preserve"> </v>
      </c>
      <c r="G5706" t="s">
        <v>3787</v>
      </c>
      <c r="H5706">
        <v>1</v>
      </c>
      <c r="I5706" t="str">
        <f>IF(A5706=A5705,I5705&amp;CHAR(10)&amp;"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5707" spans="1:9" x14ac:dyDescent="0.25">
      <c r="A5707" t="s">
        <v>2650</v>
      </c>
      <c r="B5707">
        <v>74762273</v>
      </c>
      <c r="C5707" t="s">
        <v>16</v>
      </c>
      <c r="D5707" t="str">
        <f>IF(Tabel_Forespørgsel_fra_Visma28[[#This Row],[SupProd]]=" "," "," - "&amp;Tabel_Forespørgsel_fra_Visma28[[#This Row],[SupProd]])</f>
        <v xml:space="preserve"> </v>
      </c>
      <c r="E5707" t="s">
        <v>16</v>
      </c>
      <c r="F5707" t="str">
        <f>IF(Tabel_Forespørgsel_fra_Visma28[[#This Row],[SupDescr]]=" "," "," - "&amp;Tabel_Forespørgsel_fra_Visma28[[#This Row],[SupDescr]])</f>
        <v xml:space="preserve"> </v>
      </c>
      <c r="G5707" t="s">
        <v>154</v>
      </c>
      <c r="H5707">
        <v>1</v>
      </c>
      <c r="I5707" t="str">
        <f>IF(A5707=A5706,I5706&amp;CHAR(10)&amp;"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08" spans="1:9" x14ac:dyDescent="0.25">
      <c r="A5708" t="s">
        <v>2642</v>
      </c>
      <c r="B5708">
        <v>75577000</v>
      </c>
      <c r="C5708" t="s">
        <v>16</v>
      </c>
      <c r="D5708" t="str">
        <f>IF(Tabel_Forespørgsel_fra_Visma28[[#This Row],[SupProd]]=" "," "," - "&amp;Tabel_Forespørgsel_fra_Visma28[[#This Row],[SupProd]])</f>
        <v xml:space="preserve"> </v>
      </c>
      <c r="E5708" t="s">
        <v>16</v>
      </c>
      <c r="F5708" t="str">
        <f>IF(Tabel_Forespørgsel_fra_Visma28[[#This Row],[SupDescr]]=" "," "," - "&amp;Tabel_Forespørgsel_fra_Visma28[[#This Row],[SupDescr]])</f>
        <v xml:space="preserve"> </v>
      </c>
      <c r="G5708" t="s">
        <v>3759</v>
      </c>
      <c r="H5708">
        <v>1</v>
      </c>
      <c r="I5708" t="str">
        <f>IF(A5708=A5707,I5707&amp;CHAR(10)&amp;"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709" spans="1:9" x14ac:dyDescent="0.25">
      <c r="A5709" t="s">
        <v>2642</v>
      </c>
      <c r="B5709">
        <v>74762273</v>
      </c>
      <c r="C5709" t="s">
        <v>16</v>
      </c>
      <c r="D5709" t="str">
        <f>IF(Tabel_Forespørgsel_fra_Visma28[[#This Row],[SupProd]]=" "," "," - "&amp;Tabel_Forespørgsel_fra_Visma28[[#This Row],[SupProd]])</f>
        <v xml:space="preserve"> </v>
      </c>
      <c r="E5709" t="s">
        <v>16</v>
      </c>
      <c r="F5709" t="str">
        <f>IF(Tabel_Forespørgsel_fra_Visma28[[#This Row],[SupDescr]]=" "," "," - "&amp;Tabel_Forespørgsel_fra_Visma28[[#This Row],[SupDescr]])</f>
        <v xml:space="preserve"> </v>
      </c>
      <c r="G5709" t="s">
        <v>154</v>
      </c>
      <c r="H5709">
        <v>2</v>
      </c>
      <c r="I5709" t="str">
        <f>IF(A5709=A5708,I5708&amp;CHAR(10)&amp;"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710" spans="1:9" x14ac:dyDescent="0.25">
      <c r="A5710" t="s">
        <v>2643</v>
      </c>
      <c r="B5710">
        <v>75577000</v>
      </c>
      <c r="C5710" t="s">
        <v>16</v>
      </c>
      <c r="D5710" t="str">
        <f>IF(Tabel_Forespørgsel_fra_Visma28[[#This Row],[SupProd]]=" "," "," - "&amp;Tabel_Forespørgsel_fra_Visma28[[#This Row],[SupProd]])</f>
        <v xml:space="preserve"> </v>
      </c>
      <c r="E5710" t="s">
        <v>16</v>
      </c>
      <c r="F5710" t="str">
        <f>IF(Tabel_Forespørgsel_fra_Visma28[[#This Row],[SupDescr]]=" "," "," - "&amp;Tabel_Forespørgsel_fra_Visma28[[#This Row],[SupDescr]])</f>
        <v xml:space="preserve"> </v>
      </c>
      <c r="G5710" t="s">
        <v>3759</v>
      </c>
      <c r="H5710">
        <v>1</v>
      </c>
      <c r="I5710" t="str">
        <f>IF(A5710=A5709,I5709&amp;CHAR(10)&amp;"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711" spans="1:9" x14ac:dyDescent="0.25">
      <c r="A5711" t="s">
        <v>2643</v>
      </c>
      <c r="B5711">
        <v>74762273</v>
      </c>
      <c r="C5711" t="s">
        <v>16</v>
      </c>
      <c r="D5711" t="str">
        <f>IF(Tabel_Forespørgsel_fra_Visma28[[#This Row],[SupProd]]=" "," "," - "&amp;Tabel_Forespørgsel_fra_Visma28[[#This Row],[SupProd]])</f>
        <v xml:space="preserve"> </v>
      </c>
      <c r="E5711" t="s">
        <v>16</v>
      </c>
      <c r="F5711" t="str">
        <f>IF(Tabel_Forespørgsel_fra_Visma28[[#This Row],[SupDescr]]=" "," "," - "&amp;Tabel_Forespørgsel_fra_Visma28[[#This Row],[SupDescr]])</f>
        <v xml:space="preserve"> </v>
      </c>
      <c r="G5711" t="s">
        <v>154</v>
      </c>
      <c r="H5711">
        <v>2</v>
      </c>
      <c r="I5711" t="str">
        <f>IF(A5711=A5710,I5710&amp;CHAR(10)&amp;"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712" spans="1:9" x14ac:dyDescent="0.25">
      <c r="A5712" t="s">
        <v>3224</v>
      </c>
      <c r="B5712">
        <v>75196500</v>
      </c>
      <c r="C5712" t="s">
        <v>16</v>
      </c>
      <c r="D5712" t="str">
        <f>IF(Tabel_Forespørgsel_fra_Visma28[[#This Row],[SupProd]]=" "," "," - "&amp;Tabel_Forespørgsel_fra_Visma28[[#This Row],[SupProd]])</f>
        <v xml:space="preserve"> </v>
      </c>
      <c r="E5712" t="s">
        <v>16</v>
      </c>
      <c r="F5712" t="str">
        <f>IF(Tabel_Forespørgsel_fra_Visma28[[#This Row],[SupDescr]]=" "," "," - "&amp;Tabel_Forespørgsel_fra_Visma28[[#This Row],[SupDescr]])</f>
        <v xml:space="preserve"> </v>
      </c>
      <c r="G5712" t="s">
        <v>2425</v>
      </c>
      <c r="H5712">
        <v>1</v>
      </c>
      <c r="I5712" t="str">
        <f>IF(A5712=A5711,I5711&amp;CHAR(10)&amp;"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13" spans="1:9" x14ac:dyDescent="0.25">
      <c r="A5713" t="s">
        <v>2651</v>
      </c>
      <c r="B5713">
        <v>74762273</v>
      </c>
      <c r="C5713" t="s">
        <v>16</v>
      </c>
      <c r="D5713" t="str">
        <f>IF(Tabel_Forespørgsel_fra_Visma28[[#This Row],[SupProd]]=" "," "," - "&amp;Tabel_Forespørgsel_fra_Visma28[[#This Row],[SupProd]])</f>
        <v xml:space="preserve"> </v>
      </c>
      <c r="E5713" t="s">
        <v>16</v>
      </c>
      <c r="F5713" t="str">
        <f>IF(Tabel_Forespørgsel_fra_Visma28[[#This Row],[SupDescr]]=" "," "," - "&amp;Tabel_Forespørgsel_fra_Visma28[[#This Row],[SupDescr]])</f>
        <v xml:space="preserve"> </v>
      </c>
      <c r="G5713" t="s">
        <v>154</v>
      </c>
      <c r="H5713">
        <v>1</v>
      </c>
      <c r="I5713" t="str">
        <f>IF(A5713=A5712,I5712&amp;CHAR(10)&amp;"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14" spans="1:9" x14ac:dyDescent="0.25">
      <c r="A5714" t="s">
        <v>2652</v>
      </c>
      <c r="B5714">
        <v>74762273</v>
      </c>
      <c r="C5714" t="s">
        <v>16</v>
      </c>
      <c r="D5714" t="str">
        <f>IF(Tabel_Forespørgsel_fra_Visma28[[#This Row],[SupProd]]=" "," "," - "&amp;Tabel_Forespørgsel_fra_Visma28[[#This Row],[SupProd]])</f>
        <v xml:space="preserve"> </v>
      </c>
      <c r="E5714" t="s">
        <v>16</v>
      </c>
      <c r="F5714" t="str">
        <f>IF(Tabel_Forespørgsel_fra_Visma28[[#This Row],[SupDescr]]=" "," "," - "&amp;Tabel_Forespørgsel_fra_Visma28[[#This Row],[SupDescr]])</f>
        <v xml:space="preserve"> </v>
      </c>
      <c r="G5714" t="s">
        <v>154</v>
      </c>
      <c r="H5714">
        <v>1</v>
      </c>
      <c r="I5714" t="str">
        <f>IF(A5714=A5713,I5713&amp;CHAR(10)&amp;"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15" spans="1:9" x14ac:dyDescent="0.25">
      <c r="A5715" t="s">
        <v>2985</v>
      </c>
      <c r="B5715">
        <v>75180019</v>
      </c>
      <c r="C5715" t="s">
        <v>16</v>
      </c>
      <c r="D5715" t="str">
        <f>IF(Tabel_Forespørgsel_fra_Visma28[[#This Row],[SupProd]]=" "," "," - "&amp;Tabel_Forespørgsel_fra_Visma28[[#This Row],[SupProd]])</f>
        <v xml:space="preserve"> </v>
      </c>
      <c r="E5715" t="s">
        <v>16</v>
      </c>
      <c r="F5715" t="str">
        <f>IF(Tabel_Forespørgsel_fra_Visma28[[#This Row],[SupDescr]]=" "," "," - "&amp;Tabel_Forespørgsel_fra_Visma28[[#This Row],[SupDescr]])</f>
        <v xml:space="preserve"> </v>
      </c>
      <c r="G5715" t="s">
        <v>2430</v>
      </c>
      <c r="H5715">
        <v>2</v>
      </c>
      <c r="I5715" t="str">
        <f>IF(A5715=A5714,I5714&amp;CHAR(10)&amp;"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716" spans="1:9" x14ac:dyDescent="0.25">
      <c r="A5716" t="s">
        <v>2985</v>
      </c>
      <c r="B5716">
        <v>96266400</v>
      </c>
      <c r="C5716" t="s">
        <v>16</v>
      </c>
      <c r="D5716" t="str">
        <f>IF(Tabel_Forespørgsel_fra_Visma28[[#This Row],[SupProd]]=" "," "," - "&amp;Tabel_Forespørgsel_fra_Visma28[[#This Row],[SupProd]])</f>
        <v xml:space="preserve"> </v>
      </c>
      <c r="E5716" t="s">
        <v>16</v>
      </c>
      <c r="F5716" t="str">
        <f>IF(Tabel_Forespørgsel_fra_Visma28[[#This Row],[SupDescr]]=" "," "," - "&amp;Tabel_Forespørgsel_fra_Visma28[[#This Row],[SupDescr]])</f>
        <v xml:space="preserve"> </v>
      </c>
      <c r="G5716" t="s">
        <v>13916</v>
      </c>
      <c r="H5716">
        <v>3</v>
      </c>
      <c r="I5716" t="str">
        <f>IF(A5716=A5715,I5715&amp;CHAR(10)&amp;"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Midtjydsk Fornikling  </v>
      </c>
    </row>
    <row r="5717" spans="1:9" x14ac:dyDescent="0.25">
      <c r="A5717" t="s">
        <v>2633</v>
      </c>
      <c r="B5717">
        <v>74762273</v>
      </c>
      <c r="C5717" t="s">
        <v>16</v>
      </c>
      <c r="D5717" t="str">
        <f>IF(Tabel_Forespørgsel_fra_Visma28[[#This Row],[SupProd]]=" "," "," - "&amp;Tabel_Forespørgsel_fra_Visma28[[#This Row],[SupProd]])</f>
        <v xml:space="preserve"> </v>
      </c>
      <c r="E5717" t="s">
        <v>16</v>
      </c>
      <c r="F5717" t="str">
        <f>IF(Tabel_Forespørgsel_fra_Visma28[[#This Row],[SupDescr]]=" "," "," - "&amp;Tabel_Forespørgsel_fra_Visma28[[#This Row],[SupDescr]])</f>
        <v xml:space="preserve"> </v>
      </c>
      <c r="G5717" t="s">
        <v>154</v>
      </c>
      <c r="H5717">
        <v>1</v>
      </c>
      <c r="I5717" t="str">
        <f>IF(A5717=A5716,I5716&amp;CHAR(10)&amp;"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18" spans="1:9" x14ac:dyDescent="0.25">
      <c r="A5718" t="s">
        <v>2634</v>
      </c>
      <c r="B5718">
        <v>74762273</v>
      </c>
      <c r="C5718" t="s">
        <v>16</v>
      </c>
      <c r="D5718" t="str">
        <f>IF(Tabel_Forespørgsel_fra_Visma28[[#This Row],[SupProd]]=" "," "," - "&amp;Tabel_Forespørgsel_fra_Visma28[[#This Row],[SupProd]])</f>
        <v xml:space="preserve"> </v>
      </c>
      <c r="E5718" t="s">
        <v>16</v>
      </c>
      <c r="F5718" t="str">
        <f>IF(Tabel_Forespørgsel_fra_Visma28[[#This Row],[SupDescr]]=" "," "," - "&amp;Tabel_Forespørgsel_fra_Visma28[[#This Row],[SupDescr]])</f>
        <v xml:space="preserve"> </v>
      </c>
      <c r="G5718" t="s">
        <v>154</v>
      </c>
      <c r="H5718">
        <v>1</v>
      </c>
      <c r="I5718" t="str">
        <f>IF(A5718=A5717,I5717&amp;CHAR(10)&amp;"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19" spans="1:9" x14ac:dyDescent="0.25">
      <c r="A5719" t="s">
        <v>2484</v>
      </c>
      <c r="B5719">
        <v>70120140</v>
      </c>
      <c r="C5719" t="s">
        <v>16</v>
      </c>
      <c r="D5719" t="str">
        <f>IF(Tabel_Forespørgsel_fra_Visma28[[#This Row],[SupProd]]=" "," "," - "&amp;Tabel_Forespørgsel_fra_Visma28[[#This Row],[SupProd]])</f>
        <v xml:space="preserve"> </v>
      </c>
      <c r="E5719" t="s">
        <v>16</v>
      </c>
      <c r="F5719" t="str">
        <f>IF(Tabel_Forespørgsel_fra_Visma28[[#This Row],[SupDescr]]=" "," "," - "&amp;Tabel_Forespørgsel_fra_Visma28[[#This Row],[SupDescr]])</f>
        <v xml:space="preserve"> </v>
      </c>
      <c r="G5719" t="s">
        <v>2467</v>
      </c>
      <c r="H5719">
        <v>1</v>
      </c>
      <c r="I5719" t="str">
        <f>IF(A5719=A5718,I5718&amp;CHAR(10)&amp;"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720" spans="1:9" x14ac:dyDescent="0.25">
      <c r="A5720" t="s">
        <v>3105</v>
      </c>
      <c r="B5720">
        <v>75211662</v>
      </c>
      <c r="C5720" t="s">
        <v>16</v>
      </c>
      <c r="D5720" t="str">
        <f>IF(Tabel_Forespørgsel_fra_Visma28[[#This Row],[SupProd]]=" "," "," - "&amp;Tabel_Forespørgsel_fra_Visma28[[#This Row],[SupProd]])</f>
        <v xml:space="preserve"> </v>
      </c>
      <c r="E5720" t="s">
        <v>16</v>
      </c>
      <c r="F5720" t="str">
        <f>IF(Tabel_Forespørgsel_fra_Visma28[[#This Row],[SupDescr]]=" "," "," - "&amp;Tabel_Forespørgsel_fra_Visma28[[#This Row],[SupDescr]])</f>
        <v xml:space="preserve"> </v>
      </c>
      <c r="G5720" t="s">
        <v>7015</v>
      </c>
      <c r="H5720">
        <v>1</v>
      </c>
      <c r="I5720" t="str">
        <f>IF(A5720=A5719,I5719&amp;CHAR(10)&amp;"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1" spans="1:9" x14ac:dyDescent="0.25">
      <c r="A5721" t="s">
        <v>3071</v>
      </c>
      <c r="B5721">
        <v>75196500</v>
      </c>
      <c r="C5721" t="s">
        <v>16</v>
      </c>
      <c r="D5721" t="str">
        <f>IF(Tabel_Forespørgsel_fra_Visma28[[#This Row],[SupProd]]=" "," "," - "&amp;Tabel_Forespørgsel_fra_Visma28[[#This Row],[SupProd]])</f>
        <v xml:space="preserve"> </v>
      </c>
      <c r="E5721" t="s">
        <v>16</v>
      </c>
      <c r="F5721" t="str">
        <f>IF(Tabel_Forespørgsel_fra_Visma28[[#This Row],[SupDescr]]=" "," "," - "&amp;Tabel_Forespørgsel_fra_Visma28[[#This Row],[SupDescr]])</f>
        <v xml:space="preserve"> </v>
      </c>
      <c r="G5721" t="s">
        <v>2425</v>
      </c>
      <c r="H5721">
        <v>1</v>
      </c>
      <c r="I5721" t="str">
        <f>IF(A5721=A5720,I5720&amp;CHAR(10)&amp;"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22" spans="1:9" x14ac:dyDescent="0.25">
      <c r="A5722" t="s">
        <v>3145</v>
      </c>
      <c r="B5722">
        <v>75211662</v>
      </c>
      <c r="C5722" t="s">
        <v>16</v>
      </c>
      <c r="D5722" t="str">
        <f>IF(Tabel_Forespørgsel_fra_Visma28[[#This Row],[SupProd]]=" "," "," - "&amp;Tabel_Forespørgsel_fra_Visma28[[#This Row],[SupProd]])</f>
        <v xml:space="preserve"> </v>
      </c>
      <c r="E5722" t="s">
        <v>16</v>
      </c>
      <c r="F5722" t="str">
        <f>IF(Tabel_Forespørgsel_fra_Visma28[[#This Row],[SupDescr]]=" "," "," - "&amp;Tabel_Forespørgsel_fra_Visma28[[#This Row],[SupDescr]])</f>
        <v xml:space="preserve"> </v>
      </c>
      <c r="G5722" t="s">
        <v>7015</v>
      </c>
      <c r="H5722">
        <v>1</v>
      </c>
      <c r="I5722" t="str">
        <f>IF(A5722=A5721,I5721&amp;CHAR(10)&amp;"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3" spans="1:9" x14ac:dyDescent="0.25">
      <c r="A5723" t="s">
        <v>3145</v>
      </c>
      <c r="B5723">
        <v>75196500</v>
      </c>
      <c r="C5723" t="s">
        <v>16</v>
      </c>
      <c r="D5723" t="str">
        <f>IF(Tabel_Forespørgsel_fra_Visma28[[#This Row],[SupProd]]=" "," "," - "&amp;Tabel_Forespørgsel_fra_Visma28[[#This Row],[SupProd]])</f>
        <v xml:space="preserve"> </v>
      </c>
      <c r="E5723" t="s">
        <v>16</v>
      </c>
      <c r="F5723" t="str">
        <f>IF(Tabel_Forespørgsel_fra_Visma28[[#This Row],[SupDescr]]=" "," "," - "&amp;Tabel_Forespørgsel_fra_Visma28[[#This Row],[SupDescr]])</f>
        <v xml:space="preserve"> </v>
      </c>
      <c r="G5723" t="s">
        <v>2425</v>
      </c>
      <c r="H5723">
        <v>2</v>
      </c>
      <c r="I5723" t="str">
        <f>IF(A5723=A5722,I5722&amp;CHAR(10)&amp;"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5724" spans="1:9" x14ac:dyDescent="0.25">
      <c r="A5724" t="s">
        <v>3146</v>
      </c>
      <c r="B5724">
        <v>75211662</v>
      </c>
      <c r="C5724" t="s">
        <v>16</v>
      </c>
      <c r="D5724" t="str">
        <f>IF(Tabel_Forespørgsel_fra_Visma28[[#This Row],[SupProd]]=" "," "," - "&amp;Tabel_Forespørgsel_fra_Visma28[[#This Row],[SupProd]])</f>
        <v xml:space="preserve"> </v>
      </c>
      <c r="E5724" t="s">
        <v>16</v>
      </c>
      <c r="F5724" t="str">
        <f>IF(Tabel_Forespørgsel_fra_Visma28[[#This Row],[SupDescr]]=" "," "," - "&amp;Tabel_Forespørgsel_fra_Visma28[[#This Row],[SupDescr]])</f>
        <v xml:space="preserve"> </v>
      </c>
      <c r="G5724" t="s">
        <v>7015</v>
      </c>
      <c r="H5724">
        <v>1</v>
      </c>
      <c r="I5724" t="str">
        <f>IF(A5724=A5723,I5723&amp;CHAR(10)&amp;"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5" spans="1:9" x14ac:dyDescent="0.25">
      <c r="A5725" t="s">
        <v>3146</v>
      </c>
      <c r="B5725">
        <v>75196500</v>
      </c>
      <c r="C5725" t="s">
        <v>16</v>
      </c>
      <c r="D5725" t="str">
        <f>IF(Tabel_Forespørgsel_fra_Visma28[[#This Row],[SupProd]]=" "," "," - "&amp;Tabel_Forespørgsel_fra_Visma28[[#This Row],[SupProd]])</f>
        <v xml:space="preserve"> </v>
      </c>
      <c r="E5725" t="s">
        <v>16</v>
      </c>
      <c r="F5725" t="str">
        <f>IF(Tabel_Forespørgsel_fra_Visma28[[#This Row],[SupDescr]]=" "," "," - "&amp;Tabel_Forespørgsel_fra_Visma28[[#This Row],[SupDescr]])</f>
        <v xml:space="preserve"> </v>
      </c>
      <c r="G5725" t="s">
        <v>2425</v>
      </c>
      <c r="H5725">
        <v>2</v>
      </c>
      <c r="I5725" t="str">
        <f>IF(A5725=A5724,I5724&amp;CHAR(10)&amp;"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5726" spans="1:9" x14ac:dyDescent="0.25">
      <c r="A5726" t="s">
        <v>3147</v>
      </c>
      <c r="B5726">
        <v>75211662</v>
      </c>
      <c r="C5726" t="s">
        <v>16</v>
      </c>
      <c r="D5726" t="str">
        <f>IF(Tabel_Forespørgsel_fra_Visma28[[#This Row],[SupProd]]=" "," "," - "&amp;Tabel_Forespørgsel_fra_Visma28[[#This Row],[SupProd]])</f>
        <v xml:space="preserve"> </v>
      </c>
      <c r="E5726" t="s">
        <v>16</v>
      </c>
      <c r="F5726" t="str">
        <f>IF(Tabel_Forespørgsel_fra_Visma28[[#This Row],[SupDescr]]=" "," "," - "&amp;Tabel_Forespørgsel_fra_Visma28[[#This Row],[SupDescr]])</f>
        <v xml:space="preserve"> </v>
      </c>
      <c r="G5726" t="s">
        <v>7015</v>
      </c>
      <c r="H5726">
        <v>2</v>
      </c>
      <c r="I5726" t="str">
        <f>IF(A5726=A5725,I5725&amp;CHAR(10)&amp;"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7" spans="1:9" x14ac:dyDescent="0.25">
      <c r="A5727" t="s">
        <v>3072</v>
      </c>
      <c r="B5727">
        <v>75211662</v>
      </c>
      <c r="C5727" t="s">
        <v>16</v>
      </c>
      <c r="D5727" t="str">
        <f>IF(Tabel_Forespørgsel_fra_Visma28[[#This Row],[SupProd]]=" "," "," - "&amp;Tabel_Forespørgsel_fra_Visma28[[#This Row],[SupProd]])</f>
        <v xml:space="preserve"> </v>
      </c>
      <c r="E5727" t="s">
        <v>16</v>
      </c>
      <c r="F5727" t="str">
        <f>IF(Tabel_Forespørgsel_fra_Visma28[[#This Row],[SupDescr]]=" "," "," - "&amp;Tabel_Forespørgsel_fra_Visma28[[#This Row],[SupDescr]])</f>
        <v xml:space="preserve"> </v>
      </c>
      <c r="G5727" t="s">
        <v>7015</v>
      </c>
      <c r="H5727">
        <v>1</v>
      </c>
      <c r="I5727" t="str">
        <f>IF(A5727=A5726,I5726&amp;CHAR(10)&amp;"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8" spans="1:9" x14ac:dyDescent="0.25">
      <c r="A5728" t="s">
        <v>3073</v>
      </c>
      <c r="B5728">
        <v>75211662</v>
      </c>
      <c r="C5728" t="s">
        <v>16</v>
      </c>
      <c r="D5728" t="str">
        <f>IF(Tabel_Forespørgsel_fra_Visma28[[#This Row],[SupProd]]=" "," "," - "&amp;Tabel_Forespørgsel_fra_Visma28[[#This Row],[SupProd]])</f>
        <v xml:space="preserve"> </v>
      </c>
      <c r="E5728" t="s">
        <v>16</v>
      </c>
      <c r="F5728" t="str">
        <f>IF(Tabel_Forespørgsel_fra_Visma28[[#This Row],[SupDescr]]=" "," "," - "&amp;Tabel_Forespørgsel_fra_Visma28[[#This Row],[SupDescr]])</f>
        <v xml:space="preserve"> </v>
      </c>
      <c r="G5728" t="s">
        <v>7015</v>
      </c>
      <c r="H5728">
        <v>1</v>
      </c>
      <c r="I5728" t="str">
        <f>IF(A5728=A5727,I5727&amp;CHAR(10)&amp;"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9" spans="1:9" x14ac:dyDescent="0.25">
      <c r="A5729" t="s">
        <v>3068</v>
      </c>
      <c r="B5729">
        <v>75211662</v>
      </c>
      <c r="C5729" t="s">
        <v>16</v>
      </c>
      <c r="D5729" t="str">
        <f>IF(Tabel_Forespørgsel_fra_Visma28[[#This Row],[SupProd]]=" "," "," - "&amp;Tabel_Forespørgsel_fra_Visma28[[#This Row],[SupProd]])</f>
        <v xml:space="preserve"> </v>
      </c>
      <c r="E5729" t="s">
        <v>16</v>
      </c>
      <c r="F5729" t="str">
        <f>IF(Tabel_Forespørgsel_fra_Visma28[[#This Row],[SupDescr]]=" "," "," - "&amp;Tabel_Forespørgsel_fra_Visma28[[#This Row],[SupDescr]])</f>
        <v xml:space="preserve"> </v>
      </c>
      <c r="G5729" t="s">
        <v>7015</v>
      </c>
      <c r="H5729">
        <v>1</v>
      </c>
      <c r="I5729" t="str">
        <f>IF(A5729=A5728,I5728&amp;CHAR(10)&amp;"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30" spans="1:9" x14ac:dyDescent="0.25">
      <c r="A5730" t="s">
        <v>3097</v>
      </c>
      <c r="B5730">
        <v>75196500</v>
      </c>
      <c r="C5730" t="s">
        <v>16</v>
      </c>
      <c r="D5730" t="str">
        <f>IF(Tabel_Forespørgsel_fra_Visma28[[#This Row],[SupProd]]=" "," "," - "&amp;Tabel_Forespørgsel_fra_Visma28[[#This Row],[SupProd]])</f>
        <v xml:space="preserve"> </v>
      </c>
      <c r="E5730" t="s">
        <v>16</v>
      </c>
      <c r="F5730" t="str">
        <f>IF(Tabel_Forespørgsel_fra_Visma28[[#This Row],[SupDescr]]=" "," "," - "&amp;Tabel_Forespørgsel_fra_Visma28[[#This Row],[SupDescr]])</f>
        <v xml:space="preserve"> </v>
      </c>
      <c r="G5730" t="s">
        <v>2425</v>
      </c>
      <c r="H5730">
        <v>1</v>
      </c>
      <c r="I5730" t="str">
        <f>IF(A5730=A5729,I5729&amp;CHAR(10)&amp;"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31" spans="1:9" x14ac:dyDescent="0.25">
      <c r="A5731" t="s">
        <v>3098</v>
      </c>
      <c r="B5731">
        <v>75196500</v>
      </c>
      <c r="C5731" t="s">
        <v>16</v>
      </c>
      <c r="D5731" t="str">
        <f>IF(Tabel_Forespørgsel_fra_Visma28[[#This Row],[SupProd]]=" "," "," - "&amp;Tabel_Forespørgsel_fra_Visma28[[#This Row],[SupProd]])</f>
        <v xml:space="preserve"> </v>
      </c>
      <c r="E5731" t="s">
        <v>16</v>
      </c>
      <c r="F5731" t="str">
        <f>IF(Tabel_Forespørgsel_fra_Visma28[[#This Row],[SupDescr]]=" "," "," - "&amp;Tabel_Forespørgsel_fra_Visma28[[#This Row],[SupDescr]])</f>
        <v xml:space="preserve"> </v>
      </c>
      <c r="G5731" t="s">
        <v>2425</v>
      </c>
      <c r="H5731">
        <v>1</v>
      </c>
      <c r="I5731" t="str">
        <f>IF(A5731=A5730,I5730&amp;CHAR(10)&amp;"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32" spans="1:9" x14ac:dyDescent="0.25">
      <c r="A5732" t="s">
        <v>3075</v>
      </c>
      <c r="B5732">
        <v>75196500</v>
      </c>
      <c r="C5732" t="s">
        <v>16</v>
      </c>
      <c r="D5732" t="str">
        <f>IF(Tabel_Forespørgsel_fra_Visma28[[#This Row],[SupProd]]=" "," "," - "&amp;Tabel_Forespørgsel_fra_Visma28[[#This Row],[SupProd]])</f>
        <v xml:space="preserve"> </v>
      </c>
      <c r="E5732" t="s">
        <v>16</v>
      </c>
      <c r="F5732" t="str">
        <f>IF(Tabel_Forespørgsel_fra_Visma28[[#This Row],[SupDescr]]=" "," "," - "&amp;Tabel_Forespørgsel_fra_Visma28[[#This Row],[SupDescr]])</f>
        <v xml:space="preserve"> </v>
      </c>
      <c r="G5732" t="s">
        <v>2425</v>
      </c>
      <c r="H5732">
        <v>1</v>
      </c>
      <c r="I5732" t="str">
        <f>IF(A5732=A5731,I5731&amp;CHAR(10)&amp;"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33" spans="1:9" x14ac:dyDescent="0.25">
      <c r="A5733" t="s">
        <v>3076</v>
      </c>
      <c r="B5733">
        <v>75196500</v>
      </c>
      <c r="C5733" t="s">
        <v>16</v>
      </c>
      <c r="D5733" t="str">
        <f>IF(Tabel_Forespørgsel_fra_Visma28[[#This Row],[SupProd]]=" "," "," - "&amp;Tabel_Forespørgsel_fra_Visma28[[#This Row],[SupProd]])</f>
        <v xml:space="preserve"> </v>
      </c>
      <c r="E5733" t="s">
        <v>16</v>
      </c>
      <c r="F5733" t="str">
        <f>IF(Tabel_Forespørgsel_fra_Visma28[[#This Row],[SupDescr]]=" "," "," - "&amp;Tabel_Forespørgsel_fra_Visma28[[#This Row],[SupDescr]])</f>
        <v xml:space="preserve"> </v>
      </c>
      <c r="G5733" t="s">
        <v>2425</v>
      </c>
      <c r="H5733">
        <v>1</v>
      </c>
      <c r="I5733" t="str">
        <f>IF(A5733=A5732,I5732&amp;CHAR(10)&amp;"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34" spans="1:9" x14ac:dyDescent="0.25">
      <c r="A5734" t="s">
        <v>8642</v>
      </c>
      <c r="B5734">
        <v>75211662</v>
      </c>
      <c r="C5734" t="s">
        <v>16</v>
      </c>
      <c r="D5734" t="str">
        <f>IF(Tabel_Forespørgsel_fra_Visma28[[#This Row],[SupProd]]=" "," "," - "&amp;Tabel_Forespørgsel_fra_Visma28[[#This Row],[SupProd]])</f>
        <v xml:space="preserve"> </v>
      </c>
      <c r="E5734" t="s">
        <v>16</v>
      </c>
      <c r="F5734" t="str">
        <f>IF(Tabel_Forespørgsel_fra_Visma28[[#This Row],[SupDescr]]=" "," "," - "&amp;Tabel_Forespørgsel_fra_Visma28[[#This Row],[SupDescr]])</f>
        <v xml:space="preserve"> </v>
      </c>
      <c r="G5734" t="s">
        <v>7015</v>
      </c>
      <c r="H5734">
        <v>1</v>
      </c>
      <c r="I5734" t="str">
        <f>IF(A5734=A5733,I5733&amp;CHAR(10)&amp;"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35" spans="1:9" x14ac:dyDescent="0.25">
      <c r="A5735" t="s">
        <v>3112</v>
      </c>
      <c r="B5735">
        <v>75211662</v>
      </c>
      <c r="C5735" t="s">
        <v>16</v>
      </c>
      <c r="D5735" t="str">
        <f>IF(Tabel_Forespørgsel_fra_Visma28[[#This Row],[SupProd]]=" "," "," - "&amp;Tabel_Forespørgsel_fra_Visma28[[#This Row],[SupProd]])</f>
        <v xml:space="preserve"> </v>
      </c>
      <c r="E5735" t="s">
        <v>16</v>
      </c>
      <c r="F5735" t="str">
        <f>IF(Tabel_Forespørgsel_fra_Visma28[[#This Row],[SupDescr]]=" "," "," - "&amp;Tabel_Forespørgsel_fra_Visma28[[#This Row],[SupDescr]])</f>
        <v xml:space="preserve"> </v>
      </c>
      <c r="G5735" t="s">
        <v>7015</v>
      </c>
      <c r="H5735">
        <v>1</v>
      </c>
      <c r="I5735" t="str">
        <f>IF(A5735=A5734,I5734&amp;CHAR(10)&amp;"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36" spans="1:9" x14ac:dyDescent="0.25">
      <c r="A5736" t="s">
        <v>3101</v>
      </c>
      <c r="B5736">
        <v>75211662</v>
      </c>
      <c r="C5736" t="s">
        <v>16</v>
      </c>
      <c r="D5736" t="str">
        <f>IF(Tabel_Forespørgsel_fra_Visma28[[#This Row],[SupProd]]=" "," "," - "&amp;Tabel_Forespørgsel_fra_Visma28[[#This Row],[SupProd]])</f>
        <v xml:space="preserve"> </v>
      </c>
      <c r="E5736" t="s">
        <v>16</v>
      </c>
      <c r="F5736" t="str">
        <f>IF(Tabel_Forespørgsel_fra_Visma28[[#This Row],[SupDescr]]=" "," "," - "&amp;Tabel_Forespørgsel_fra_Visma28[[#This Row],[SupDescr]])</f>
        <v xml:space="preserve"> </v>
      </c>
      <c r="G5736" t="s">
        <v>7015</v>
      </c>
      <c r="H5736">
        <v>1</v>
      </c>
      <c r="I5736" t="str">
        <f>IF(A5736=A5735,I5735&amp;CHAR(10)&amp;"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37" spans="1:9" x14ac:dyDescent="0.25">
      <c r="A5737" t="s">
        <v>3291</v>
      </c>
      <c r="B5737">
        <v>75211662</v>
      </c>
      <c r="C5737" t="s">
        <v>16</v>
      </c>
      <c r="D5737" t="str">
        <f>IF(Tabel_Forespørgsel_fra_Visma28[[#This Row],[SupProd]]=" "," "," - "&amp;Tabel_Forespørgsel_fra_Visma28[[#This Row],[SupProd]])</f>
        <v xml:space="preserve"> </v>
      </c>
      <c r="E5737" t="s">
        <v>16</v>
      </c>
      <c r="F5737" t="str">
        <f>IF(Tabel_Forespørgsel_fra_Visma28[[#This Row],[SupDescr]]=" "," "," - "&amp;Tabel_Forespørgsel_fra_Visma28[[#This Row],[SupDescr]])</f>
        <v xml:space="preserve"> </v>
      </c>
      <c r="G5737" t="s">
        <v>7015</v>
      </c>
      <c r="H5737">
        <v>1</v>
      </c>
      <c r="I5737" t="str">
        <f>IF(A5737=A5736,I5736&amp;CHAR(10)&amp;"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38" spans="1:9" x14ac:dyDescent="0.25">
      <c r="A5738" t="s">
        <v>2546</v>
      </c>
      <c r="B5738">
        <v>74762273</v>
      </c>
      <c r="C5738" t="s">
        <v>16</v>
      </c>
      <c r="D5738" t="str">
        <f>IF(Tabel_Forespørgsel_fra_Visma28[[#This Row],[SupProd]]=" "," "," - "&amp;Tabel_Forespørgsel_fra_Visma28[[#This Row],[SupProd]])</f>
        <v xml:space="preserve"> </v>
      </c>
      <c r="E5738" t="s">
        <v>16</v>
      </c>
      <c r="F5738" t="str">
        <f>IF(Tabel_Forespørgsel_fra_Visma28[[#This Row],[SupDescr]]=" "," "," - "&amp;Tabel_Forespørgsel_fra_Visma28[[#This Row],[SupDescr]])</f>
        <v xml:space="preserve"> </v>
      </c>
      <c r="G5738" t="s">
        <v>154</v>
      </c>
      <c r="H5738">
        <v>1</v>
      </c>
      <c r="I5738" t="str">
        <f>IF(A5738=A5737,I5737&amp;CHAR(10)&amp;"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39" spans="1:9" x14ac:dyDescent="0.25">
      <c r="A5739" t="s">
        <v>2541</v>
      </c>
      <c r="B5739">
        <v>74762273</v>
      </c>
      <c r="C5739" t="s">
        <v>16</v>
      </c>
      <c r="D5739" t="str">
        <f>IF(Tabel_Forespørgsel_fra_Visma28[[#This Row],[SupProd]]=" "," "," - "&amp;Tabel_Forespørgsel_fra_Visma28[[#This Row],[SupProd]])</f>
        <v xml:space="preserve"> </v>
      </c>
      <c r="E5739" t="s">
        <v>16</v>
      </c>
      <c r="F5739" t="str">
        <f>IF(Tabel_Forespørgsel_fra_Visma28[[#This Row],[SupDescr]]=" "," "," - "&amp;Tabel_Forespørgsel_fra_Visma28[[#This Row],[SupDescr]])</f>
        <v xml:space="preserve"> </v>
      </c>
      <c r="G5739" t="s">
        <v>154</v>
      </c>
      <c r="H5739">
        <v>1</v>
      </c>
      <c r="I5739" t="str">
        <f>IF(A5739=A5738,I5738&amp;CHAR(10)&amp;"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0" spans="1:9" x14ac:dyDescent="0.25">
      <c r="A5740" t="s">
        <v>3292</v>
      </c>
      <c r="B5740">
        <v>75211662</v>
      </c>
      <c r="C5740" t="s">
        <v>16</v>
      </c>
      <c r="D5740" t="str">
        <f>IF(Tabel_Forespørgsel_fra_Visma28[[#This Row],[SupProd]]=" "," "," - "&amp;Tabel_Forespørgsel_fra_Visma28[[#This Row],[SupProd]])</f>
        <v xml:space="preserve"> </v>
      </c>
      <c r="E5740" t="s">
        <v>16</v>
      </c>
      <c r="F5740" t="str">
        <f>IF(Tabel_Forespørgsel_fra_Visma28[[#This Row],[SupDescr]]=" "," "," - "&amp;Tabel_Forespørgsel_fra_Visma28[[#This Row],[SupDescr]])</f>
        <v xml:space="preserve"> </v>
      </c>
      <c r="G5740" t="s">
        <v>7015</v>
      </c>
      <c r="H5740">
        <v>1</v>
      </c>
      <c r="I5740" t="str">
        <f>IF(A5740=A5739,I5739&amp;CHAR(10)&amp;"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41" spans="1:9" x14ac:dyDescent="0.25">
      <c r="A5741" t="s">
        <v>2540</v>
      </c>
      <c r="B5741">
        <v>74762273</v>
      </c>
      <c r="C5741" t="s">
        <v>16</v>
      </c>
      <c r="D5741" t="str">
        <f>IF(Tabel_Forespørgsel_fra_Visma28[[#This Row],[SupProd]]=" "," "," - "&amp;Tabel_Forespørgsel_fra_Visma28[[#This Row],[SupProd]])</f>
        <v xml:space="preserve"> </v>
      </c>
      <c r="E5741" t="s">
        <v>16</v>
      </c>
      <c r="F5741" t="str">
        <f>IF(Tabel_Forespørgsel_fra_Visma28[[#This Row],[SupDescr]]=" "," "," - "&amp;Tabel_Forespørgsel_fra_Visma28[[#This Row],[SupDescr]])</f>
        <v xml:space="preserve"> </v>
      </c>
      <c r="G5741" t="s">
        <v>154</v>
      </c>
      <c r="H5741">
        <v>1</v>
      </c>
      <c r="I5741" t="str">
        <f>IF(A5741=A5740,I5740&amp;CHAR(10)&amp;"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2" spans="1:9" x14ac:dyDescent="0.25">
      <c r="A5742" t="s">
        <v>3298</v>
      </c>
      <c r="B5742">
        <v>75211662</v>
      </c>
      <c r="C5742" t="s">
        <v>16</v>
      </c>
      <c r="D5742" t="str">
        <f>IF(Tabel_Forespørgsel_fra_Visma28[[#This Row],[SupProd]]=" "," "," - "&amp;Tabel_Forespørgsel_fra_Visma28[[#This Row],[SupProd]])</f>
        <v xml:space="preserve"> </v>
      </c>
      <c r="E5742" t="s">
        <v>16</v>
      </c>
      <c r="F5742" t="str">
        <f>IF(Tabel_Forespørgsel_fra_Visma28[[#This Row],[SupDescr]]=" "," "," - "&amp;Tabel_Forespørgsel_fra_Visma28[[#This Row],[SupDescr]])</f>
        <v xml:space="preserve"> </v>
      </c>
      <c r="G5742" t="s">
        <v>7015</v>
      </c>
      <c r="H5742">
        <v>1</v>
      </c>
      <c r="I5742" t="str">
        <f>IF(A5742=A5741,I5741&amp;CHAR(10)&amp;"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43" spans="1:9" x14ac:dyDescent="0.25">
      <c r="A5743" t="s">
        <v>2542</v>
      </c>
      <c r="B5743">
        <v>74762273</v>
      </c>
      <c r="C5743" t="s">
        <v>16</v>
      </c>
      <c r="D5743" t="str">
        <f>IF(Tabel_Forespørgsel_fra_Visma28[[#This Row],[SupProd]]=" "," "," - "&amp;Tabel_Forespørgsel_fra_Visma28[[#This Row],[SupProd]])</f>
        <v xml:space="preserve"> </v>
      </c>
      <c r="E5743" t="s">
        <v>16</v>
      </c>
      <c r="F5743" t="str">
        <f>IF(Tabel_Forespørgsel_fra_Visma28[[#This Row],[SupDescr]]=" "," "," - "&amp;Tabel_Forespørgsel_fra_Visma28[[#This Row],[SupDescr]])</f>
        <v xml:space="preserve"> </v>
      </c>
      <c r="G5743" t="s">
        <v>154</v>
      </c>
      <c r="H5743">
        <v>1</v>
      </c>
      <c r="I5743" t="str">
        <f>IF(A5743=A5742,I5742&amp;CHAR(10)&amp;"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4" spans="1:9" x14ac:dyDescent="0.25">
      <c r="A5744" t="s">
        <v>2569</v>
      </c>
      <c r="B5744">
        <v>75577000</v>
      </c>
      <c r="C5744" t="s">
        <v>16</v>
      </c>
      <c r="D5744" t="str">
        <f>IF(Tabel_Forespørgsel_fra_Visma28[[#This Row],[SupProd]]=" "," "," - "&amp;Tabel_Forespørgsel_fra_Visma28[[#This Row],[SupProd]])</f>
        <v xml:space="preserve"> </v>
      </c>
      <c r="E5744" t="s">
        <v>16</v>
      </c>
      <c r="F5744" t="str">
        <f>IF(Tabel_Forespørgsel_fra_Visma28[[#This Row],[SupDescr]]=" "," "," - "&amp;Tabel_Forespørgsel_fra_Visma28[[#This Row],[SupDescr]])</f>
        <v xml:space="preserve"> </v>
      </c>
      <c r="G5744" t="s">
        <v>3759</v>
      </c>
      <c r="H5744">
        <v>1</v>
      </c>
      <c r="I5744" t="str">
        <f>IF(A5744=A5743,I5743&amp;CHAR(10)&amp;"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745" spans="1:9" x14ac:dyDescent="0.25">
      <c r="A5745" t="s">
        <v>3293</v>
      </c>
      <c r="B5745">
        <v>75211662</v>
      </c>
      <c r="C5745" t="s">
        <v>16</v>
      </c>
      <c r="D5745" t="str">
        <f>IF(Tabel_Forespørgsel_fra_Visma28[[#This Row],[SupProd]]=" "," "," - "&amp;Tabel_Forespørgsel_fra_Visma28[[#This Row],[SupProd]])</f>
        <v xml:space="preserve"> </v>
      </c>
      <c r="E5745" t="s">
        <v>16</v>
      </c>
      <c r="F5745" t="str">
        <f>IF(Tabel_Forespørgsel_fra_Visma28[[#This Row],[SupDescr]]=" "," "," - "&amp;Tabel_Forespørgsel_fra_Visma28[[#This Row],[SupDescr]])</f>
        <v xml:space="preserve"> </v>
      </c>
      <c r="G5745" t="s">
        <v>7015</v>
      </c>
      <c r="H5745">
        <v>1</v>
      </c>
      <c r="I5745" t="str">
        <f>IF(A5745=A5744,I5744&amp;CHAR(10)&amp;"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46" spans="1:9" x14ac:dyDescent="0.25">
      <c r="A5746" t="s">
        <v>2570</v>
      </c>
      <c r="B5746">
        <v>74762273</v>
      </c>
      <c r="C5746" t="s">
        <v>16</v>
      </c>
      <c r="D5746" t="str">
        <f>IF(Tabel_Forespørgsel_fra_Visma28[[#This Row],[SupProd]]=" "," "," - "&amp;Tabel_Forespørgsel_fra_Visma28[[#This Row],[SupProd]])</f>
        <v xml:space="preserve"> </v>
      </c>
      <c r="E5746" t="s">
        <v>16</v>
      </c>
      <c r="F5746" t="str">
        <f>IF(Tabel_Forespørgsel_fra_Visma28[[#This Row],[SupDescr]]=" "," "," - "&amp;Tabel_Forespørgsel_fra_Visma28[[#This Row],[SupDescr]])</f>
        <v xml:space="preserve"> </v>
      </c>
      <c r="G5746" t="s">
        <v>154</v>
      </c>
      <c r="H5746">
        <v>1</v>
      </c>
      <c r="I5746" t="str">
        <f>IF(A5746=A5745,I5745&amp;CHAR(10)&amp;"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7" spans="1:9" x14ac:dyDescent="0.25">
      <c r="A5747" t="s">
        <v>3294</v>
      </c>
      <c r="B5747">
        <v>75211662</v>
      </c>
      <c r="C5747" t="s">
        <v>16</v>
      </c>
      <c r="D5747" t="str">
        <f>IF(Tabel_Forespørgsel_fra_Visma28[[#This Row],[SupProd]]=" "," "," - "&amp;Tabel_Forespørgsel_fra_Visma28[[#This Row],[SupProd]])</f>
        <v xml:space="preserve"> </v>
      </c>
      <c r="E5747" t="s">
        <v>16</v>
      </c>
      <c r="F5747" t="str">
        <f>IF(Tabel_Forespørgsel_fra_Visma28[[#This Row],[SupDescr]]=" "," "," - "&amp;Tabel_Forespørgsel_fra_Visma28[[#This Row],[SupDescr]])</f>
        <v xml:space="preserve"> </v>
      </c>
      <c r="G5747" t="s">
        <v>7015</v>
      </c>
      <c r="H5747">
        <v>1</v>
      </c>
      <c r="I5747" t="str">
        <f>IF(A5747=A5746,I5746&amp;CHAR(10)&amp;"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48" spans="1:9" x14ac:dyDescent="0.25">
      <c r="A5748" t="s">
        <v>2543</v>
      </c>
      <c r="B5748">
        <v>74762273</v>
      </c>
      <c r="C5748" t="s">
        <v>16</v>
      </c>
      <c r="D5748" t="str">
        <f>IF(Tabel_Forespørgsel_fra_Visma28[[#This Row],[SupProd]]=" "," "," - "&amp;Tabel_Forespørgsel_fra_Visma28[[#This Row],[SupProd]])</f>
        <v xml:space="preserve"> </v>
      </c>
      <c r="E5748" t="s">
        <v>16</v>
      </c>
      <c r="F5748" t="str">
        <f>IF(Tabel_Forespørgsel_fra_Visma28[[#This Row],[SupDescr]]=" "," "," - "&amp;Tabel_Forespørgsel_fra_Visma28[[#This Row],[SupDescr]])</f>
        <v xml:space="preserve"> </v>
      </c>
      <c r="G5748" t="s">
        <v>154</v>
      </c>
      <c r="H5748">
        <v>1</v>
      </c>
      <c r="I5748" t="str">
        <f>IF(A5748=A5747,I5747&amp;CHAR(10)&amp;"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9" spans="1:9" x14ac:dyDescent="0.25">
      <c r="A5749" t="s">
        <v>3290</v>
      </c>
      <c r="B5749">
        <v>75211662</v>
      </c>
      <c r="C5749" t="s">
        <v>16</v>
      </c>
      <c r="D5749" t="str">
        <f>IF(Tabel_Forespørgsel_fra_Visma28[[#This Row],[SupProd]]=" "," "," - "&amp;Tabel_Forespørgsel_fra_Visma28[[#This Row],[SupProd]])</f>
        <v xml:space="preserve"> </v>
      </c>
      <c r="E5749" t="s">
        <v>16</v>
      </c>
      <c r="F5749" t="str">
        <f>IF(Tabel_Forespørgsel_fra_Visma28[[#This Row],[SupDescr]]=" "," "," - "&amp;Tabel_Forespørgsel_fra_Visma28[[#This Row],[SupDescr]])</f>
        <v xml:space="preserve"> </v>
      </c>
      <c r="G5749" t="s">
        <v>7015</v>
      </c>
      <c r="H5749">
        <v>1</v>
      </c>
      <c r="I5749" t="str">
        <f>IF(A5749=A5748,I5748&amp;CHAR(10)&amp;"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0" spans="1:9" x14ac:dyDescent="0.25">
      <c r="A5750" t="s">
        <v>3103</v>
      </c>
      <c r="B5750">
        <v>75211662</v>
      </c>
      <c r="C5750" t="s">
        <v>16</v>
      </c>
      <c r="D5750" t="str">
        <f>IF(Tabel_Forespørgsel_fra_Visma28[[#This Row],[SupProd]]=" "," "," - "&amp;Tabel_Forespørgsel_fra_Visma28[[#This Row],[SupProd]])</f>
        <v xml:space="preserve"> </v>
      </c>
      <c r="E5750" t="s">
        <v>16</v>
      </c>
      <c r="F5750" t="str">
        <f>IF(Tabel_Forespørgsel_fra_Visma28[[#This Row],[SupDescr]]=" "," "," - "&amp;Tabel_Forespørgsel_fra_Visma28[[#This Row],[SupDescr]])</f>
        <v xml:space="preserve"> </v>
      </c>
      <c r="G5750" t="s">
        <v>7015</v>
      </c>
      <c r="H5750">
        <v>1</v>
      </c>
      <c r="I5750" t="str">
        <f>IF(A5750=A5749,I5749&amp;CHAR(10)&amp;"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1" spans="1:9" x14ac:dyDescent="0.25">
      <c r="A5751" t="s">
        <v>3102</v>
      </c>
      <c r="B5751">
        <v>75196500</v>
      </c>
      <c r="C5751" t="s">
        <v>16</v>
      </c>
      <c r="D5751" t="str">
        <f>IF(Tabel_Forespørgsel_fra_Visma28[[#This Row],[SupProd]]=" "," "," - "&amp;Tabel_Forespørgsel_fra_Visma28[[#This Row],[SupProd]])</f>
        <v xml:space="preserve"> </v>
      </c>
      <c r="E5751" t="s">
        <v>16</v>
      </c>
      <c r="F5751" t="str">
        <f>IF(Tabel_Forespørgsel_fra_Visma28[[#This Row],[SupDescr]]=" "," "," - "&amp;Tabel_Forespørgsel_fra_Visma28[[#This Row],[SupDescr]])</f>
        <v xml:space="preserve"> </v>
      </c>
      <c r="G5751" t="s">
        <v>2425</v>
      </c>
      <c r="H5751">
        <v>1</v>
      </c>
      <c r="I5751" t="str">
        <f>IF(A5751=A5750,I5750&amp;CHAR(10)&amp;"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52" spans="1:9" x14ac:dyDescent="0.25">
      <c r="A5752" t="s">
        <v>3086</v>
      </c>
      <c r="B5752">
        <v>75211662</v>
      </c>
      <c r="C5752" t="s">
        <v>16</v>
      </c>
      <c r="D5752" t="str">
        <f>IF(Tabel_Forespørgsel_fra_Visma28[[#This Row],[SupProd]]=" "," "," - "&amp;Tabel_Forespørgsel_fra_Visma28[[#This Row],[SupProd]])</f>
        <v xml:space="preserve"> </v>
      </c>
      <c r="E5752" t="s">
        <v>16</v>
      </c>
      <c r="F5752" t="str">
        <f>IF(Tabel_Forespørgsel_fra_Visma28[[#This Row],[SupDescr]]=" "," "," - "&amp;Tabel_Forespørgsel_fra_Visma28[[#This Row],[SupDescr]])</f>
        <v xml:space="preserve"> </v>
      </c>
      <c r="G5752" t="s">
        <v>7015</v>
      </c>
      <c r="H5752">
        <v>1</v>
      </c>
      <c r="I5752" t="str">
        <f>IF(A5752=A5751,I5751&amp;CHAR(10)&amp;"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3" spans="1:9" x14ac:dyDescent="0.25">
      <c r="A5753" t="s">
        <v>3087</v>
      </c>
      <c r="B5753">
        <v>75211662</v>
      </c>
      <c r="C5753" t="s">
        <v>16</v>
      </c>
      <c r="D5753" t="str">
        <f>IF(Tabel_Forespørgsel_fra_Visma28[[#This Row],[SupProd]]=" "," "," - "&amp;Tabel_Forespørgsel_fra_Visma28[[#This Row],[SupProd]])</f>
        <v xml:space="preserve"> </v>
      </c>
      <c r="E5753" t="s">
        <v>16</v>
      </c>
      <c r="F5753" t="str">
        <f>IF(Tabel_Forespørgsel_fra_Visma28[[#This Row],[SupDescr]]=" "," "," - "&amp;Tabel_Forespørgsel_fra_Visma28[[#This Row],[SupDescr]])</f>
        <v xml:space="preserve"> </v>
      </c>
      <c r="G5753" t="s">
        <v>7015</v>
      </c>
      <c r="H5753">
        <v>1</v>
      </c>
      <c r="I5753" t="str">
        <f>IF(A5753=A5752,I5752&amp;CHAR(10)&amp;"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4" spans="1:9" x14ac:dyDescent="0.25">
      <c r="A5754" t="s">
        <v>3069</v>
      </c>
      <c r="B5754">
        <v>75196500</v>
      </c>
      <c r="C5754" t="s">
        <v>16</v>
      </c>
      <c r="D5754" t="str">
        <f>IF(Tabel_Forespørgsel_fra_Visma28[[#This Row],[SupProd]]=" "," "," - "&amp;Tabel_Forespørgsel_fra_Visma28[[#This Row],[SupProd]])</f>
        <v xml:space="preserve"> </v>
      </c>
      <c r="E5754" t="s">
        <v>16</v>
      </c>
      <c r="F5754" t="str">
        <f>IF(Tabel_Forespørgsel_fra_Visma28[[#This Row],[SupDescr]]=" "," "," - "&amp;Tabel_Forespørgsel_fra_Visma28[[#This Row],[SupDescr]])</f>
        <v xml:space="preserve"> </v>
      </c>
      <c r="G5754" t="s">
        <v>2425</v>
      </c>
      <c r="H5754">
        <v>1</v>
      </c>
      <c r="I5754" t="str">
        <f>IF(A5754=A5753,I5753&amp;CHAR(10)&amp;"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55" spans="1:9" x14ac:dyDescent="0.25">
      <c r="A5755" t="s">
        <v>3070</v>
      </c>
      <c r="B5755">
        <v>75196500</v>
      </c>
      <c r="C5755" t="s">
        <v>16</v>
      </c>
      <c r="D5755" t="str">
        <f>IF(Tabel_Forespørgsel_fra_Visma28[[#This Row],[SupProd]]=" "," "," - "&amp;Tabel_Forespørgsel_fra_Visma28[[#This Row],[SupProd]])</f>
        <v xml:space="preserve"> </v>
      </c>
      <c r="E5755" t="s">
        <v>16</v>
      </c>
      <c r="F5755" t="str">
        <f>IF(Tabel_Forespørgsel_fra_Visma28[[#This Row],[SupDescr]]=" "," "," - "&amp;Tabel_Forespørgsel_fra_Visma28[[#This Row],[SupDescr]])</f>
        <v xml:space="preserve"> </v>
      </c>
      <c r="G5755" t="s">
        <v>2425</v>
      </c>
      <c r="H5755">
        <v>1</v>
      </c>
      <c r="I5755" t="str">
        <f>IF(A5755=A5754,I5754&amp;CHAR(10)&amp;"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56" spans="1:9" x14ac:dyDescent="0.25">
      <c r="A5756" t="s">
        <v>3061</v>
      </c>
      <c r="B5756">
        <v>75196500</v>
      </c>
      <c r="C5756" t="s">
        <v>16</v>
      </c>
      <c r="D5756" t="str">
        <f>IF(Tabel_Forespørgsel_fra_Visma28[[#This Row],[SupProd]]=" "," "," - "&amp;Tabel_Forespørgsel_fra_Visma28[[#This Row],[SupProd]])</f>
        <v xml:space="preserve"> </v>
      </c>
      <c r="E5756" t="s">
        <v>16</v>
      </c>
      <c r="F5756" t="str">
        <f>IF(Tabel_Forespørgsel_fra_Visma28[[#This Row],[SupDescr]]=" "," "," - "&amp;Tabel_Forespørgsel_fra_Visma28[[#This Row],[SupDescr]])</f>
        <v xml:space="preserve"> </v>
      </c>
      <c r="G5756" t="s">
        <v>2425</v>
      </c>
      <c r="H5756">
        <v>1</v>
      </c>
      <c r="I5756" t="str">
        <f>IF(A5756=A5755,I5755&amp;CHAR(10)&amp;"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57" spans="1:9" x14ac:dyDescent="0.25">
      <c r="A5757" t="s">
        <v>3060</v>
      </c>
      <c r="B5757">
        <v>75211662</v>
      </c>
      <c r="C5757" t="s">
        <v>16</v>
      </c>
      <c r="D5757" t="str">
        <f>IF(Tabel_Forespørgsel_fra_Visma28[[#This Row],[SupProd]]=" "," "," - "&amp;Tabel_Forespørgsel_fra_Visma28[[#This Row],[SupProd]])</f>
        <v xml:space="preserve"> </v>
      </c>
      <c r="E5757" t="s">
        <v>16</v>
      </c>
      <c r="F5757" t="str">
        <f>IF(Tabel_Forespørgsel_fra_Visma28[[#This Row],[SupDescr]]=" "," "," - "&amp;Tabel_Forespørgsel_fra_Visma28[[#This Row],[SupDescr]])</f>
        <v xml:space="preserve"> </v>
      </c>
      <c r="G5757" t="s">
        <v>7015</v>
      </c>
      <c r="H5757">
        <v>1</v>
      </c>
      <c r="I5757" t="str">
        <f>IF(A5757=A5756,I5756&amp;CHAR(10)&amp;"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8" spans="1:9" x14ac:dyDescent="0.25">
      <c r="A5758" t="s">
        <v>3064</v>
      </c>
      <c r="B5758">
        <v>75211662</v>
      </c>
      <c r="C5758" t="s">
        <v>16</v>
      </c>
      <c r="D5758" t="str">
        <f>IF(Tabel_Forespørgsel_fra_Visma28[[#This Row],[SupProd]]=" "," "," - "&amp;Tabel_Forespørgsel_fra_Visma28[[#This Row],[SupProd]])</f>
        <v xml:space="preserve"> </v>
      </c>
      <c r="E5758" t="s">
        <v>16</v>
      </c>
      <c r="F5758" t="str">
        <f>IF(Tabel_Forespørgsel_fra_Visma28[[#This Row],[SupDescr]]=" "," "," - "&amp;Tabel_Forespørgsel_fra_Visma28[[#This Row],[SupDescr]])</f>
        <v xml:space="preserve"> </v>
      </c>
      <c r="G5758" t="s">
        <v>7015</v>
      </c>
      <c r="H5758">
        <v>1</v>
      </c>
      <c r="I5758" t="str">
        <f>IF(A5758=A5757,I5757&amp;CHAR(10)&amp;"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9" spans="1:9" x14ac:dyDescent="0.25">
      <c r="A5759" t="s">
        <v>3062</v>
      </c>
      <c r="B5759">
        <v>75196500</v>
      </c>
      <c r="C5759" t="s">
        <v>16</v>
      </c>
      <c r="D5759" t="str">
        <f>IF(Tabel_Forespørgsel_fra_Visma28[[#This Row],[SupProd]]=" "," "," - "&amp;Tabel_Forespørgsel_fra_Visma28[[#This Row],[SupProd]])</f>
        <v xml:space="preserve"> </v>
      </c>
      <c r="E5759" t="s">
        <v>16</v>
      </c>
      <c r="F5759" t="str">
        <f>IF(Tabel_Forespørgsel_fra_Visma28[[#This Row],[SupDescr]]=" "," "," - "&amp;Tabel_Forespørgsel_fra_Visma28[[#This Row],[SupDescr]])</f>
        <v xml:space="preserve"> </v>
      </c>
      <c r="G5759" t="s">
        <v>2425</v>
      </c>
      <c r="H5759">
        <v>1</v>
      </c>
      <c r="I5759" t="str">
        <f>IF(A5759=A5758,I5758&amp;CHAR(10)&amp;"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60" spans="1:9" x14ac:dyDescent="0.25">
      <c r="A5760" t="s">
        <v>3063</v>
      </c>
      <c r="B5760">
        <v>75211662</v>
      </c>
      <c r="C5760" t="s">
        <v>16</v>
      </c>
      <c r="D5760" t="str">
        <f>IF(Tabel_Forespørgsel_fra_Visma28[[#This Row],[SupProd]]=" "," "," - "&amp;Tabel_Forespørgsel_fra_Visma28[[#This Row],[SupProd]])</f>
        <v xml:space="preserve"> </v>
      </c>
      <c r="E5760" t="s">
        <v>16</v>
      </c>
      <c r="F5760" t="str">
        <f>IF(Tabel_Forespørgsel_fra_Visma28[[#This Row],[SupDescr]]=" "," "," - "&amp;Tabel_Forespørgsel_fra_Visma28[[#This Row],[SupDescr]])</f>
        <v xml:space="preserve"> </v>
      </c>
      <c r="G5760" t="s">
        <v>7015</v>
      </c>
      <c r="H5760">
        <v>1</v>
      </c>
      <c r="I5760" t="str">
        <f>IF(A5760=A5759,I5759&amp;CHAR(10)&amp;"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61" spans="1:9" x14ac:dyDescent="0.25">
      <c r="A5761" t="s">
        <v>3091</v>
      </c>
      <c r="B5761">
        <v>75211662</v>
      </c>
      <c r="C5761" t="s">
        <v>16</v>
      </c>
      <c r="D5761" t="str">
        <f>IF(Tabel_Forespørgsel_fra_Visma28[[#This Row],[SupProd]]=" "," "," - "&amp;Tabel_Forespørgsel_fra_Visma28[[#This Row],[SupProd]])</f>
        <v xml:space="preserve"> </v>
      </c>
      <c r="E5761" t="s">
        <v>16</v>
      </c>
      <c r="F5761" t="str">
        <f>IF(Tabel_Forespørgsel_fra_Visma28[[#This Row],[SupDescr]]=" "," "," - "&amp;Tabel_Forespørgsel_fra_Visma28[[#This Row],[SupDescr]])</f>
        <v xml:space="preserve"> </v>
      </c>
      <c r="G5761" t="s">
        <v>7015</v>
      </c>
      <c r="H5761">
        <v>1</v>
      </c>
      <c r="I5761" t="str">
        <f>IF(A5761=A5760,I5760&amp;CHAR(10)&amp;"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62" spans="1:9" x14ac:dyDescent="0.25">
      <c r="A5762" t="s">
        <v>3092</v>
      </c>
      <c r="B5762">
        <v>75211662</v>
      </c>
      <c r="C5762" t="s">
        <v>16</v>
      </c>
      <c r="D5762" t="str">
        <f>IF(Tabel_Forespørgsel_fra_Visma28[[#This Row],[SupProd]]=" "," "," - "&amp;Tabel_Forespørgsel_fra_Visma28[[#This Row],[SupProd]])</f>
        <v xml:space="preserve"> </v>
      </c>
      <c r="E5762" t="s">
        <v>16</v>
      </c>
      <c r="F5762" t="str">
        <f>IF(Tabel_Forespørgsel_fra_Visma28[[#This Row],[SupDescr]]=" "," "," - "&amp;Tabel_Forespørgsel_fra_Visma28[[#This Row],[SupDescr]])</f>
        <v xml:space="preserve"> </v>
      </c>
      <c r="G5762" t="s">
        <v>7015</v>
      </c>
      <c r="H5762">
        <v>1</v>
      </c>
      <c r="I5762" t="str">
        <f>IF(A5762=A5761,I5761&amp;CHAR(10)&amp;"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63" spans="1:9" x14ac:dyDescent="0.25">
      <c r="A5763" t="s">
        <v>3089</v>
      </c>
      <c r="B5763">
        <v>75196500</v>
      </c>
      <c r="C5763" t="s">
        <v>16</v>
      </c>
      <c r="D5763" t="str">
        <f>IF(Tabel_Forespørgsel_fra_Visma28[[#This Row],[SupProd]]=" "," "," - "&amp;Tabel_Forespørgsel_fra_Visma28[[#This Row],[SupProd]])</f>
        <v xml:space="preserve"> </v>
      </c>
      <c r="E5763" t="s">
        <v>16</v>
      </c>
      <c r="F5763" t="str">
        <f>IF(Tabel_Forespørgsel_fra_Visma28[[#This Row],[SupDescr]]=" "," "," - "&amp;Tabel_Forespørgsel_fra_Visma28[[#This Row],[SupDescr]])</f>
        <v xml:space="preserve"> </v>
      </c>
      <c r="G5763" t="s">
        <v>2425</v>
      </c>
      <c r="H5763">
        <v>1</v>
      </c>
      <c r="I5763" t="str">
        <f>IF(A5763=A5762,I5762&amp;CHAR(10)&amp;"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64" spans="1:9" x14ac:dyDescent="0.25">
      <c r="A5764" t="s">
        <v>3093</v>
      </c>
      <c r="B5764">
        <v>75196500</v>
      </c>
      <c r="C5764" t="s">
        <v>16</v>
      </c>
      <c r="D5764" t="str">
        <f>IF(Tabel_Forespørgsel_fra_Visma28[[#This Row],[SupProd]]=" "," "," - "&amp;Tabel_Forespørgsel_fra_Visma28[[#This Row],[SupProd]])</f>
        <v xml:space="preserve"> </v>
      </c>
      <c r="E5764" t="s">
        <v>16</v>
      </c>
      <c r="F5764" t="str">
        <f>IF(Tabel_Forespørgsel_fra_Visma28[[#This Row],[SupDescr]]=" "," "," - "&amp;Tabel_Forespørgsel_fra_Visma28[[#This Row],[SupDescr]])</f>
        <v xml:space="preserve"> </v>
      </c>
      <c r="G5764" t="s">
        <v>2425</v>
      </c>
      <c r="H5764">
        <v>1</v>
      </c>
      <c r="I5764" t="str">
        <f>IF(A5764=A5763,I5763&amp;CHAR(10)&amp;"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65" spans="1:9" x14ac:dyDescent="0.25">
      <c r="A5765" t="s">
        <v>2544</v>
      </c>
      <c r="B5765">
        <v>74762273</v>
      </c>
      <c r="C5765" t="s">
        <v>16</v>
      </c>
      <c r="D5765" t="str">
        <f>IF(Tabel_Forespørgsel_fra_Visma28[[#This Row],[SupProd]]=" "," "," - "&amp;Tabel_Forespørgsel_fra_Visma28[[#This Row],[SupProd]])</f>
        <v xml:space="preserve"> </v>
      </c>
      <c r="E5765" t="s">
        <v>16</v>
      </c>
      <c r="F5765" t="str">
        <f>IF(Tabel_Forespørgsel_fra_Visma28[[#This Row],[SupDescr]]=" "," "," - "&amp;Tabel_Forespørgsel_fra_Visma28[[#This Row],[SupDescr]])</f>
        <v xml:space="preserve"> </v>
      </c>
      <c r="G5765" t="s">
        <v>154</v>
      </c>
      <c r="H5765">
        <v>1</v>
      </c>
      <c r="I5765" t="str">
        <f>IF(A5765=A5764,I5764&amp;CHAR(10)&amp;"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66" spans="1:9" x14ac:dyDescent="0.25">
      <c r="A5766" t="s">
        <v>2564</v>
      </c>
      <c r="B5766">
        <v>74762273</v>
      </c>
      <c r="C5766" t="s">
        <v>16</v>
      </c>
      <c r="D5766" t="str">
        <f>IF(Tabel_Forespørgsel_fra_Visma28[[#This Row],[SupProd]]=" "," "," - "&amp;Tabel_Forespørgsel_fra_Visma28[[#This Row],[SupProd]])</f>
        <v xml:space="preserve"> </v>
      </c>
      <c r="E5766" t="s">
        <v>16</v>
      </c>
      <c r="F5766" t="str">
        <f>IF(Tabel_Forespørgsel_fra_Visma28[[#This Row],[SupDescr]]=" "," "," - "&amp;Tabel_Forespørgsel_fra_Visma28[[#This Row],[SupDescr]])</f>
        <v xml:space="preserve"> </v>
      </c>
      <c r="G5766" t="s">
        <v>154</v>
      </c>
      <c r="H5766">
        <v>1</v>
      </c>
      <c r="I5766" t="str">
        <f>IF(A5766=A5765,I5765&amp;CHAR(10)&amp;"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67" spans="1:9" x14ac:dyDescent="0.25">
      <c r="A5767" t="s">
        <v>3094</v>
      </c>
      <c r="B5767">
        <v>75196500</v>
      </c>
      <c r="C5767" t="s">
        <v>16</v>
      </c>
      <c r="D5767" t="str">
        <f>IF(Tabel_Forespørgsel_fra_Visma28[[#This Row],[SupProd]]=" "," "," - "&amp;Tabel_Forespørgsel_fra_Visma28[[#This Row],[SupProd]])</f>
        <v xml:space="preserve"> </v>
      </c>
      <c r="E5767" t="s">
        <v>16</v>
      </c>
      <c r="F5767" t="str">
        <f>IF(Tabel_Forespørgsel_fra_Visma28[[#This Row],[SupDescr]]=" "," "," - "&amp;Tabel_Forespørgsel_fra_Visma28[[#This Row],[SupDescr]])</f>
        <v xml:space="preserve"> </v>
      </c>
      <c r="G5767" t="s">
        <v>2425</v>
      </c>
      <c r="H5767">
        <v>1</v>
      </c>
      <c r="I5767" t="str">
        <f>IF(A5767=A5766,I5766&amp;CHAR(10)&amp;"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68" spans="1:9" x14ac:dyDescent="0.25">
      <c r="A5768" t="s">
        <v>3090</v>
      </c>
      <c r="B5768">
        <v>75196500</v>
      </c>
      <c r="C5768" t="s">
        <v>16</v>
      </c>
      <c r="D5768" t="str">
        <f>IF(Tabel_Forespørgsel_fra_Visma28[[#This Row],[SupProd]]=" "," "," - "&amp;Tabel_Forespørgsel_fra_Visma28[[#This Row],[SupProd]])</f>
        <v xml:space="preserve"> </v>
      </c>
      <c r="E5768" t="s">
        <v>16</v>
      </c>
      <c r="F5768" t="str">
        <f>IF(Tabel_Forespørgsel_fra_Visma28[[#This Row],[SupDescr]]=" "," "," - "&amp;Tabel_Forespørgsel_fra_Visma28[[#This Row],[SupDescr]])</f>
        <v xml:space="preserve"> </v>
      </c>
      <c r="G5768" t="s">
        <v>2425</v>
      </c>
      <c r="H5768">
        <v>1</v>
      </c>
      <c r="I5768" t="str">
        <f>IF(A5768=A5767,I5767&amp;CHAR(10)&amp;"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69" spans="1:9" x14ac:dyDescent="0.25">
      <c r="A5769" t="s">
        <v>3083</v>
      </c>
      <c r="B5769">
        <v>75196500</v>
      </c>
      <c r="C5769" t="s">
        <v>16</v>
      </c>
      <c r="D5769" t="str">
        <f>IF(Tabel_Forespørgsel_fra_Visma28[[#This Row],[SupProd]]=" "," "," - "&amp;Tabel_Forespørgsel_fra_Visma28[[#This Row],[SupProd]])</f>
        <v xml:space="preserve"> </v>
      </c>
      <c r="E5769" t="s">
        <v>16</v>
      </c>
      <c r="F5769" t="str">
        <f>IF(Tabel_Forespørgsel_fra_Visma28[[#This Row],[SupDescr]]=" "," "," - "&amp;Tabel_Forespørgsel_fra_Visma28[[#This Row],[SupDescr]])</f>
        <v xml:space="preserve"> </v>
      </c>
      <c r="G5769" t="s">
        <v>2425</v>
      </c>
      <c r="H5769">
        <v>1</v>
      </c>
      <c r="I5769" t="str">
        <f>IF(A5769=A5768,I5768&amp;CHAR(10)&amp;"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70" spans="1:9" x14ac:dyDescent="0.25">
      <c r="A5770" t="s">
        <v>3085</v>
      </c>
      <c r="B5770">
        <v>75211662</v>
      </c>
      <c r="C5770" t="s">
        <v>16</v>
      </c>
      <c r="D5770" t="str">
        <f>IF(Tabel_Forespørgsel_fra_Visma28[[#This Row],[SupProd]]=" "," "," - "&amp;Tabel_Forespørgsel_fra_Visma28[[#This Row],[SupProd]])</f>
        <v xml:space="preserve"> </v>
      </c>
      <c r="E5770" t="s">
        <v>16</v>
      </c>
      <c r="F5770" t="str">
        <f>IF(Tabel_Forespørgsel_fra_Visma28[[#This Row],[SupDescr]]=" "," "," - "&amp;Tabel_Forespørgsel_fra_Visma28[[#This Row],[SupDescr]])</f>
        <v xml:space="preserve"> </v>
      </c>
      <c r="G5770" t="s">
        <v>7015</v>
      </c>
      <c r="H5770">
        <v>1</v>
      </c>
      <c r="I5770" t="str">
        <f>IF(A5770=A5769,I5769&amp;CHAR(10)&amp;"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1" spans="1:9" x14ac:dyDescent="0.25">
      <c r="A5771" t="s">
        <v>3085</v>
      </c>
      <c r="B5771">
        <v>75196500</v>
      </c>
      <c r="C5771" t="s">
        <v>16</v>
      </c>
      <c r="D5771" t="str">
        <f>IF(Tabel_Forespørgsel_fra_Visma28[[#This Row],[SupProd]]=" "," "," - "&amp;Tabel_Forespørgsel_fra_Visma28[[#This Row],[SupProd]])</f>
        <v xml:space="preserve"> </v>
      </c>
      <c r="E5771" t="s">
        <v>16</v>
      </c>
      <c r="F5771" t="str">
        <f>IF(Tabel_Forespørgsel_fra_Visma28[[#This Row],[SupDescr]]=" "," "," - "&amp;Tabel_Forespørgsel_fra_Visma28[[#This Row],[SupDescr]])</f>
        <v xml:space="preserve"> </v>
      </c>
      <c r="G5771" t="s">
        <v>2425</v>
      </c>
      <c r="H5771">
        <v>2</v>
      </c>
      <c r="I5771" t="str">
        <f>IF(A5771=A5770,I5770&amp;CHAR(10)&amp;"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5772" spans="1:9" x14ac:dyDescent="0.25">
      <c r="A5772" t="s">
        <v>3084</v>
      </c>
      <c r="B5772">
        <v>75211662</v>
      </c>
      <c r="C5772" t="s">
        <v>16</v>
      </c>
      <c r="D5772" t="str">
        <f>IF(Tabel_Forespørgsel_fra_Visma28[[#This Row],[SupProd]]=" "," "," - "&amp;Tabel_Forespørgsel_fra_Visma28[[#This Row],[SupProd]])</f>
        <v xml:space="preserve"> </v>
      </c>
      <c r="E5772" t="s">
        <v>16</v>
      </c>
      <c r="F5772" t="str">
        <f>IF(Tabel_Forespørgsel_fra_Visma28[[#This Row],[SupDescr]]=" "," "," - "&amp;Tabel_Forespørgsel_fra_Visma28[[#This Row],[SupDescr]])</f>
        <v xml:space="preserve"> </v>
      </c>
      <c r="G5772" t="s">
        <v>7015</v>
      </c>
      <c r="H5772">
        <v>1</v>
      </c>
      <c r="I5772" t="str">
        <f>IF(A5772=A5771,I5771&amp;CHAR(10)&amp;"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3" spans="1:9" x14ac:dyDescent="0.25">
      <c r="A5773" t="s">
        <v>3084</v>
      </c>
      <c r="B5773">
        <v>75196500</v>
      </c>
      <c r="C5773" t="s">
        <v>16</v>
      </c>
      <c r="D5773" t="str">
        <f>IF(Tabel_Forespørgsel_fra_Visma28[[#This Row],[SupProd]]=" "," "," - "&amp;Tabel_Forespørgsel_fra_Visma28[[#This Row],[SupProd]])</f>
        <v xml:space="preserve"> </v>
      </c>
      <c r="E5773" t="s">
        <v>16</v>
      </c>
      <c r="F5773" t="str">
        <f>IF(Tabel_Forespørgsel_fra_Visma28[[#This Row],[SupDescr]]=" "," "," - "&amp;Tabel_Forespørgsel_fra_Visma28[[#This Row],[SupDescr]])</f>
        <v xml:space="preserve"> </v>
      </c>
      <c r="G5773" t="s">
        <v>2425</v>
      </c>
      <c r="H5773">
        <v>3</v>
      </c>
      <c r="I5773" t="str">
        <f>IF(A5773=A5772,I5772&amp;CHAR(10)&amp;"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5774" spans="1:9" x14ac:dyDescent="0.25">
      <c r="A5774" t="s">
        <v>3081</v>
      </c>
      <c r="B5774">
        <v>75211662</v>
      </c>
      <c r="C5774" t="s">
        <v>16</v>
      </c>
      <c r="D5774" t="str">
        <f>IF(Tabel_Forespørgsel_fra_Visma28[[#This Row],[SupProd]]=" "," "," - "&amp;Tabel_Forespørgsel_fra_Visma28[[#This Row],[SupProd]])</f>
        <v xml:space="preserve"> </v>
      </c>
      <c r="E5774" t="s">
        <v>16</v>
      </c>
      <c r="F5774" t="str">
        <f>IF(Tabel_Forespørgsel_fra_Visma28[[#This Row],[SupDescr]]=" "," "," - "&amp;Tabel_Forespørgsel_fra_Visma28[[#This Row],[SupDescr]])</f>
        <v xml:space="preserve"> </v>
      </c>
      <c r="G5774" t="s">
        <v>7015</v>
      </c>
      <c r="H5774">
        <v>1</v>
      </c>
      <c r="I5774" t="str">
        <f>IF(A5774=A5773,I5773&amp;CHAR(10)&amp;"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5" spans="1:9" x14ac:dyDescent="0.25">
      <c r="A5775" t="s">
        <v>3082</v>
      </c>
      <c r="B5775">
        <v>75211662</v>
      </c>
      <c r="C5775" t="s">
        <v>16</v>
      </c>
      <c r="D5775" t="str">
        <f>IF(Tabel_Forespørgsel_fra_Visma28[[#This Row],[SupProd]]=" "," "," - "&amp;Tabel_Forespørgsel_fra_Visma28[[#This Row],[SupProd]])</f>
        <v xml:space="preserve"> </v>
      </c>
      <c r="E5775" t="s">
        <v>16</v>
      </c>
      <c r="F5775" t="str">
        <f>IF(Tabel_Forespørgsel_fra_Visma28[[#This Row],[SupDescr]]=" "," "," - "&amp;Tabel_Forespørgsel_fra_Visma28[[#This Row],[SupDescr]])</f>
        <v xml:space="preserve"> </v>
      </c>
      <c r="G5775" t="s">
        <v>7015</v>
      </c>
      <c r="H5775">
        <v>1</v>
      </c>
      <c r="I5775" t="str">
        <f>IF(A5775=A5774,I5774&amp;CHAR(10)&amp;"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6" spans="1:9" x14ac:dyDescent="0.25">
      <c r="A5776" t="s">
        <v>3184</v>
      </c>
      <c r="B5776">
        <v>75196500</v>
      </c>
      <c r="C5776" t="s">
        <v>16</v>
      </c>
      <c r="D5776" t="str">
        <f>IF(Tabel_Forespørgsel_fra_Visma28[[#This Row],[SupProd]]=" "," "," - "&amp;Tabel_Forespørgsel_fra_Visma28[[#This Row],[SupProd]])</f>
        <v xml:space="preserve"> </v>
      </c>
      <c r="E5776" t="s">
        <v>16</v>
      </c>
      <c r="F5776" t="str">
        <f>IF(Tabel_Forespørgsel_fra_Visma28[[#This Row],[SupDescr]]=" "," "," - "&amp;Tabel_Forespørgsel_fra_Visma28[[#This Row],[SupDescr]])</f>
        <v xml:space="preserve"> </v>
      </c>
      <c r="G5776" t="s">
        <v>2425</v>
      </c>
      <c r="H5776">
        <v>1</v>
      </c>
      <c r="I5776" t="str">
        <f>IF(A5776=A5775,I5775&amp;CHAR(10)&amp;"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77" spans="1:9" x14ac:dyDescent="0.25">
      <c r="A5777" t="s">
        <v>3273</v>
      </c>
      <c r="B5777">
        <v>75211662</v>
      </c>
      <c r="C5777" t="s">
        <v>16</v>
      </c>
      <c r="D5777" t="str">
        <f>IF(Tabel_Forespørgsel_fra_Visma28[[#This Row],[SupProd]]=" "," "," - "&amp;Tabel_Forespørgsel_fra_Visma28[[#This Row],[SupProd]])</f>
        <v xml:space="preserve"> </v>
      </c>
      <c r="E5777" t="s">
        <v>16</v>
      </c>
      <c r="F5777" t="str">
        <f>IF(Tabel_Forespørgsel_fra_Visma28[[#This Row],[SupDescr]]=" "," "," - "&amp;Tabel_Forespørgsel_fra_Visma28[[#This Row],[SupDescr]])</f>
        <v xml:space="preserve"> </v>
      </c>
      <c r="G5777" t="s">
        <v>7015</v>
      </c>
      <c r="H5777">
        <v>1</v>
      </c>
      <c r="I5777" t="str">
        <f>IF(A5777=A5776,I5776&amp;CHAR(10)&amp;"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8" spans="1:9" x14ac:dyDescent="0.25">
      <c r="A5778" t="s">
        <v>3274</v>
      </c>
      <c r="B5778">
        <v>75211662</v>
      </c>
      <c r="C5778" t="s">
        <v>16</v>
      </c>
      <c r="D5778" t="str">
        <f>IF(Tabel_Forespørgsel_fra_Visma28[[#This Row],[SupProd]]=" "," "," - "&amp;Tabel_Forespørgsel_fra_Visma28[[#This Row],[SupProd]])</f>
        <v xml:space="preserve"> </v>
      </c>
      <c r="E5778" t="s">
        <v>16</v>
      </c>
      <c r="F5778" t="str">
        <f>IF(Tabel_Forespørgsel_fra_Visma28[[#This Row],[SupDescr]]=" "," "," - "&amp;Tabel_Forespørgsel_fra_Visma28[[#This Row],[SupDescr]])</f>
        <v xml:space="preserve"> </v>
      </c>
      <c r="G5778" t="s">
        <v>7015</v>
      </c>
      <c r="H5778">
        <v>1</v>
      </c>
      <c r="I5778" t="str">
        <f>IF(A5778=A5777,I5777&amp;CHAR(10)&amp;"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9" spans="1:9" x14ac:dyDescent="0.25">
      <c r="A5779" t="s">
        <v>3313</v>
      </c>
      <c r="B5779">
        <v>75211662</v>
      </c>
      <c r="C5779" t="s">
        <v>16</v>
      </c>
      <c r="D5779" t="str">
        <f>IF(Tabel_Forespørgsel_fra_Visma28[[#This Row],[SupProd]]=" "," "," - "&amp;Tabel_Forespørgsel_fra_Visma28[[#This Row],[SupProd]])</f>
        <v xml:space="preserve"> </v>
      </c>
      <c r="E5779" t="s">
        <v>16</v>
      </c>
      <c r="F5779" t="str">
        <f>IF(Tabel_Forespørgsel_fra_Visma28[[#This Row],[SupDescr]]=" "," "," - "&amp;Tabel_Forespørgsel_fra_Visma28[[#This Row],[SupDescr]])</f>
        <v xml:space="preserve"> </v>
      </c>
      <c r="G5779" t="s">
        <v>7015</v>
      </c>
      <c r="H5779">
        <v>1</v>
      </c>
      <c r="I5779" t="str">
        <f>IF(A5779=A5778,I5778&amp;CHAR(10)&amp;"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0" spans="1:9" x14ac:dyDescent="0.25">
      <c r="A5780" t="s">
        <v>3275</v>
      </c>
      <c r="B5780">
        <v>75211662</v>
      </c>
      <c r="C5780" t="s">
        <v>16</v>
      </c>
      <c r="D5780" t="str">
        <f>IF(Tabel_Forespørgsel_fra_Visma28[[#This Row],[SupProd]]=" "," "," - "&amp;Tabel_Forespørgsel_fra_Visma28[[#This Row],[SupProd]])</f>
        <v xml:space="preserve"> </v>
      </c>
      <c r="E5780" t="s">
        <v>16</v>
      </c>
      <c r="F5780" t="str">
        <f>IF(Tabel_Forespørgsel_fra_Visma28[[#This Row],[SupDescr]]=" "," "," - "&amp;Tabel_Forespørgsel_fra_Visma28[[#This Row],[SupDescr]])</f>
        <v xml:space="preserve"> </v>
      </c>
      <c r="G5780" t="s">
        <v>7015</v>
      </c>
      <c r="H5780">
        <v>1</v>
      </c>
      <c r="I5780" t="str">
        <f>IF(A5780=A5779,I5779&amp;CHAR(10)&amp;"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1" spans="1:9" x14ac:dyDescent="0.25">
      <c r="A5781" t="s">
        <v>3314</v>
      </c>
      <c r="B5781">
        <v>75211662</v>
      </c>
      <c r="C5781" t="s">
        <v>16</v>
      </c>
      <c r="D5781" t="str">
        <f>IF(Tabel_Forespørgsel_fra_Visma28[[#This Row],[SupProd]]=" "," "," - "&amp;Tabel_Forespørgsel_fra_Visma28[[#This Row],[SupProd]])</f>
        <v xml:space="preserve"> </v>
      </c>
      <c r="E5781" t="s">
        <v>16</v>
      </c>
      <c r="F5781" t="str">
        <f>IF(Tabel_Forespørgsel_fra_Visma28[[#This Row],[SupDescr]]=" "," "," - "&amp;Tabel_Forespørgsel_fra_Visma28[[#This Row],[SupDescr]])</f>
        <v xml:space="preserve"> </v>
      </c>
      <c r="G5781" t="s">
        <v>7015</v>
      </c>
      <c r="H5781">
        <v>1</v>
      </c>
      <c r="I5781" t="str">
        <f>IF(A5781=A5780,I5780&amp;CHAR(10)&amp;"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2" spans="1:9" x14ac:dyDescent="0.25">
      <c r="A5782" t="s">
        <v>3276</v>
      </c>
      <c r="B5782">
        <v>75211662</v>
      </c>
      <c r="C5782" t="s">
        <v>16</v>
      </c>
      <c r="D5782" t="str">
        <f>IF(Tabel_Forespørgsel_fra_Visma28[[#This Row],[SupProd]]=" "," "," - "&amp;Tabel_Forespørgsel_fra_Visma28[[#This Row],[SupProd]])</f>
        <v xml:space="preserve"> </v>
      </c>
      <c r="E5782" t="s">
        <v>16</v>
      </c>
      <c r="F5782" t="str">
        <f>IF(Tabel_Forespørgsel_fra_Visma28[[#This Row],[SupDescr]]=" "," "," - "&amp;Tabel_Forespørgsel_fra_Visma28[[#This Row],[SupDescr]])</f>
        <v xml:space="preserve"> </v>
      </c>
      <c r="G5782" t="s">
        <v>7015</v>
      </c>
      <c r="H5782">
        <v>1</v>
      </c>
      <c r="I5782" t="str">
        <f>IF(A5782=A5781,I5781&amp;CHAR(10)&amp;"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3" spans="1:9" x14ac:dyDescent="0.25">
      <c r="A5783" t="s">
        <v>3279</v>
      </c>
      <c r="B5783">
        <v>75211662</v>
      </c>
      <c r="C5783" t="s">
        <v>16</v>
      </c>
      <c r="D5783" t="str">
        <f>IF(Tabel_Forespørgsel_fra_Visma28[[#This Row],[SupProd]]=" "," "," - "&amp;Tabel_Forespørgsel_fra_Visma28[[#This Row],[SupProd]])</f>
        <v xml:space="preserve"> </v>
      </c>
      <c r="E5783" t="s">
        <v>16</v>
      </c>
      <c r="F5783" t="str">
        <f>IF(Tabel_Forespørgsel_fra_Visma28[[#This Row],[SupDescr]]=" "," "," - "&amp;Tabel_Forespørgsel_fra_Visma28[[#This Row],[SupDescr]])</f>
        <v xml:space="preserve"> </v>
      </c>
      <c r="G5783" t="s">
        <v>7015</v>
      </c>
      <c r="H5783">
        <v>1</v>
      </c>
      <c r="I5783" t="str">
        <f>IF(A5783=A5782,I5782&amp;CHAR(10)&amp;"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4" spans="1:9" x14ac:dyDescent="0.25">
      <c r="A5784" t="s">
        <v>3315</v>
      </c>
      <c r="B5784">
        <v>75211662</v>
      </c>
      <c r="C5784" t="s">
        <v>16</v>
      </c>
      <c r="D5784" t="str">
        <f>IF(Tabel_Forespørgsel_fra_Visma28[[#This Row],[SupProd]]=" "," "," - "&amp;Tabel_Forespørgsel_fra_Visma28[[#This Row],[SupProd]])</f>
        <v xml:space="preserve"> </v>
      </c>
      <c r="E5784" t="s">
        <v>16</v>
      </c>
      <c r="F5784" t="str">
        <f>IF(Tabel_Forespørgsel_fra_Visma28[[#This Row],[SupDescr]]=" "," "," - "&amp;Tabel_Forespørgsel_fra_Visma28[[#This Row],[SupDescr]])</f>
        <v xml:space="preserve"> </v>
      </c>
      <c r="G5784" t="s">
        <v>7015</v>
      </c>
      <c r="H5784">
        <v>1</v>
      </c>
      <c r="I5784" t="str">
        <f>IF(A5784=A5783,I5783&amp;CHAR(10)&amp;"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5" spans="1:9" x14ac:dyDescent="0.25">
      <c r="A5785" t="s">
        <v>3280</v>
      </c>
      <c r="B5785">
        <v>75211662</v>
      </c>
      <c r="C5785" t="s">
        <v>16</v>
      </c>
      <c r="D5785" t="str">
        <f>IF(Tabel_Forespørgsel_fra_Visma28[[#This Row],[SupProd]]=" "," "," - "&amp;Tabel_Forespørgsel_fra_Visma28[[#This Row],[SupProd]])</f>
        <v xml:space="preserve"> </v>
      </c>
      <c r="E5785" t="s">
        <v>16</v>
      </c>
      <c r="F5785" t="str">
        <f>IF(Tabel_Forespørgsel_fra_Visma28[[#This Row],[SupDescr]]=" "," "," - "&amp;Tabel_Forespørgsel_fra_Visma28[[#This Row],[SupDescr]])</f>
        <v xml:space="preserve"> </v>
      </c>
      <c r="G5785" t="s">
        <v>7015</v>
      </c>
      <c r="H5785">
        <v>1</v>
      </c>
      <c r="I5785" t="str">
        <f>IF(A5785=A5784,I5784&amp;CHAR(10)&amp;"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6" spans="1:9" x14ac:dyDescent="0.25">
      <c r="A5786" t="s">
        <v>3305</v>
      </c>
      <c r="B5786">
        <v>75211662</v>
      </c>
      <c r="C5786" t="s">
        <v>16</v>
      </c>
      <c r="D5786" t="str">
        <f>IF(Tabel_Forespørgsel_fra_Visma28[[#This Row],[SupProd]]=" "," "," - "&amp;Tabel_Forespørgsel_fra_Visma28[[#This Row],[SupProd]])</f>
        <v xml:space="preserve"> </v>
      </c>
      <c r="E5786" t="s">
        <v>16</v>
      </c>
      <c r="F5786" t="str">
        <f>IF(Tabel_Forespørgsel_fra_Visma28[[#This Row],[SupDescr]]=" "," "," - "&amp;Tabel_Forespørgsel_fra_Visma28[[#This Row],[SupDescr]])</f>
        <v xml:space="preserve"> </v>
      </c>
      <c r="G5786" t="s">
        <v>7015</v>
      </c>
      <c r="H5786">
        <v>1</v>
      </c>
      <c r="I5786" t="str">
        <f>IF(A5786=A5785,I5785&amp;CHAR(10)&amp;"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7" spans="1:9" x14ac:dyDescent="0.25">
      <c r="A5787" t="s">
        <v>3306</v>
      </c>
      <c r="B5787">
        <v>75211662</v>
      </c>
      <c r="C5787" t="s">
        <v>16</v>
      </c>
      <c r="D5787" t="str">
        <f>IF(Tabel_Forespørgsel_fra_Visma28[[#This Row],[SupProd]]=" "," "," - "&amp;Tabel_Forespørgsel_fra_Visma28[[#This Row],[SupProd]])</f>
        <v xml:space="preserve"> </v>
      </c>
      <c r="E5787" t="s">
        <v>16</v>
      </c>
      <c r="F5787" t="str">
        <f>IF(Tabel_Forespørgsel_fra_Visma28[[#This Row],[SupDescr]]=" "," "," - "&amp;Tabel_Forespørgsel_fra_Visma28[[#This Row],[SupDescr]])</f>
        <v xml:space="preserve"> </v>
      </c>
      <c r="G5787" t="s">
        <v>7015</v>
      </c>
      <c r="H5787">
        <v>1</v>
      </c>
      <c r="I5787" t="str">
        <f>IF(A5787=A5786,I5786&amp;CHAR(10)&amp;"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8" spans="1:9" x14ac:dyDescent="0.25">
      <c r="A5788" t="s">
        <v>3277</v>
      </c>
      <c r="B5788">
        <v>75211662</v>
      </c>
      <c r="C5788" t="s">
        <v>16</v>
      </c>
      <c r="D5788" t="str">
        <f>IF(Tabel_Forespørgsel_fra_Visma28[[#This Row],[SupProd]]=" "," "," - "&amp;Tabel_Forespørgsel_fra_Visma28[[#This Row],[SupProd]])</f>
        <v xml:space="preserve"> </v>
      </c>
      <c r="E5788" t="s">
        <v>16</v>
      </c>
      <c r="F5788" t="str">
        <f>IF(Tabel_Forespørgsel_fra_Visma28[[#This Row],[SupDescr]]=" "," "," - "&amp;Tabel_Forespørgsel_fra_Visma28[[#This Row],[SupDescr]])</f>
        <v xml:space="preserve"> </v>
      </c>
      <c r="G5788" t="s">
        <v>7015</v>
      </c>
      <c r="H5788">
        <v>1</v>
      </c>
      <c r="I5788" t="str">
        <f>IF(A5788=A5787,I5787&amp;CHAR(10)&amp;"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9" spans="1:9" x14ac:dyDescent="0.25">
      <c r="A5789" t="s">
        <v>3281</v>
      </c>
      <c r="B5789">
        <v>75211662</v>
      </c>
      <c r="C5789" t="s">
        <v>16</v>
      </c>
      <c r="D5789" t="str">
        <f>IF(Tabel_Forespørgsel_fra_Visma28[[#This Row],[SupProd]]=" "," "," - "&amp;Tabel_Forespørgsel_fra_Visma28[[#This Row],[SupProd]])</f>
        <v xml:space="preserve"> </v>
      </c>
      <c r="E5789" t="s">
        <v>16</v>
      </c>
      <c r="F5789" t="str">
        <f>IF(Tabel_Forespørgsel_fra_Visma28[[#This Row],[SupDescr]]=" "," "," - "&amp;Tabel_Forespørgsel_fra_Visma28[[#This Row],[SupDescr]])</f>
        <v xml:space="preserve"> </v>
      </c>
      <c r="G5789" t="s">
        <v>7015</v>
      </c>
      <c r="H5789">
        <v>1</v>
      </c>
      <c r="I5789" t="str">
        <f>IF(A5789=A5788,I5788&amp;CHAR(10)&amp;"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0" spans="1:9" x14ac:dyDescent="0.25">
      <c r="A5790" t="s">
        <v>3268</v>
      </c>
      <c r="B5790">
        <v>75211662</v>
      </c>
      <c r="C5790" t="s">
        <v>16</v>
      </c>
      <c r="D5790" t="str">
        <f>IF(Tabel_Forespørgsel_fra_Visma28[[#This Row],[SupProd]]=" "," "," - "&amp;Tabel_Forespørgsel_fra_Visma28[[#This Row],[SupProd]])</f>
        <v xml:space="preserve"> </v>
      </c>
      <c r="E5790" t="s">
        <v>16</v>
      </c>
      <c r="F5790" t="str">
        <f>IF(Tabel_Forespørgsel_fra_Visma28[[#This Row],[SupDescr]]=" "," "," - "&amp;Tabel_Forespørgsel_fra_Visma28[[#This Row],[SupDescr]])</f>
        <v xml:space="preserve"> </v>
      </c>
      <c r="G5790" t="s">
        <v>7015</v>
      </c>
      <c r="H5790">
        <v>1</v>
      </c>
      <c r="I5790" t="str">
        <f>IF(A5790=A5789,I5789&amp;CHAR(10)&amp;"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1" spans="1:9" x14ac:dyDescent="0.25">
      <c r="A5791" t="s">
        <v>3282</v>
      </c>
      <c r="B5791">
        <v>75211662</v>
      </c>
      <c r="C5791" t="s">
        <v>16</v>
      </c>
      <c r="D5791" t="str">
        <f>IF(Tabel_Forespørgsel_fra_Visma28[[#This Row],[SupProd]]=" "," "," - "&amp;Tabel_Forespørgsel_fra_Visma28[[#This Row],[SupProd]])</f>
        <v xml:space="preserve"> </v>
      </c>
      <c r="E5791" t="s">
        <v>16</v>
      </c>
      <c r="F5791" t="str">
        <f>IF(Tabel_Forespørgsel_fra_Visma28[[#This Row],[SupDescr]]=" "," "," - "&amp;Tabel_Forespørgsel_fra_Visma28[[#This Row],[SupDescr]])</f>
        <v xml:space="preserve"> </v>
      </c>
      <c r="G5791" t="s">
        <v>7015</v>
      </c>
      <c r="H5791">
        <v>1</v>
      </c>
      <c r="I5791" t="str">
        <f>IF(A5791=A5790,I5790&amp;CHAR(10)&amp;"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2" spans="1:9" x14ac:dyDescent="0.25">
      <c r="A5792" t="s">
        <v>3269</v>
      </c>
      <c r="B5792">
        <v>75211662</v>
      </c>
      <c r="C5792" t="s">
        <v>16</v>
      </c>
      <c r="D5792" t="str">
        <f>IF(Tabel_Forespørgsel_fra_Visma28[[#This Row],[SupProd]]=" "," "," - "&amp;Tabel_Forespørgsel_fra_Visma28[[#This Row],[SupProd]])</f>
        <v xml:space="preserve"> </v>
      </c>
      <c r="E5792" t="s">
        <v>16</v>
      </c>
      <c r="F5792" t="str">
        <f>IF(Tabel_Forespørgsel_fra_Visma28[[#This Row],[SupDescr]]=" "," "," - "&amp;Tabel_Forespørgsel_fra_Visma28[[#This Row],[SupDescr]])</f>
        <v xml:space="preserve"> </v>
      </c>
      <c r="G5792" t="s">
        <v>7015</v>
      </c>
      <c r="H5792">
        <v>1</v>
      </c>
      <c r="I5792" t="str">
        <f>IF(A5792=A5791,I5791&amp;CHAR(10)&amp;"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3" spans="1:9" x14ac:dyDescent="0.25">
      <c r="A5793" t="s">
        <v>3283</v>
      </c>
      <c r="B5793">
        <v>75211662</v>
      </c>
      <c r="C5793" t="s">
        <v>16</v>
      </c>
      <c r="D5793" t="str">
        <f>IF(Tabel_Forespørgsel_fra_Visma28[[#This Row],[SupProd]]=" "," "," - "&amp;Tabel_Forespørgsel_fra_Visma28[[#This Row],[SupProd]])</f>
        <v xml:space="preserve"> </v>
      </c>
      <c r="E5793" t="s">
        <v>16</v>
      </c>
      <c r="F5793" t="str">
        <f>IF(Tabel_Forespørgsel_fra_Visma28[[#This Row],[SupDescr]]=" "," "," - "&amp;Tabel_Forespørgsel_fra_Visma28[[#This Row],[SupDescr]])</f>
        <v xml:space="preserve"> </v>
      </c>
      <c r="G5793" t="s">
        <v>7015</v>
      </c>
      <c r="H5793">
        <v>1</v>
      </c>
      <c r="I5793" t="str">
        <f>IF(A5793=A5792,I5792&amp;CHAR(10)&amp;"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4" spans="1:9" x14ac:dyDescent="0.25">
      <c r="A5794" t="s">
        <v>3304</v>
      </c>
      <c r="B5794">
        <v>75211662</v>
      </c>
      <c r="C5794" t="s">
        <v>16</v>
      </c>
      <c r="D5794" t="str">
        <f>IF(Tabel_Forespørgsel_fra_Visma28[[#This Row],[SupProd]]=" "," "," - "&amp;Tabel_Forespørgsel_fra_Visma28[[#This Row],[SupProd]])</f>
        <v xml:space="preserve"> </v>
      </c>
      <c r="E5794" t="s">
        <v>16</v>
      </c>
      <c r="F5794" t="str">
        <f>IF(Tabel_Forespørgsel_fra_Visma28[[#This Row],[SupDescr]]=" "," "," - "&amp;Tabel_Forespørgsel_fra_Visma28[[#This Row],[SupDescr]])</f>
        <v xml:space="preserve"> </v>
      </c>
      <c r="G5794" t="s">
        <v>7015</v>
      </c>
      <c r="H5794">
        <v>1</v>
      </c>
      <c r="I5794" t="str">
        <f>IF(A5794=A5793,I5793&amp;CHAR(10)&amp;"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5" spans="1:9" x14ac:dyDescent="0.25">
      <c r="A5795" t="s">
        <v>3270</v>
      </c>
      <c r="B5795">
        <v>75211662</v>
      </c>
      <c r="C5795" t="s">
        <v>16</v>
      </c>
      <c r="D5795" t="str">
        <f>IF(Tabel_Forespørgsel_fra_Visma28[[#This Row],[SupProd]]=" "," "," - "&amp;Tabel_Forespørgsel_fra_Visma28[[#This Row],[SupProd]])</f>
        <v xml:space="preserve"> </v>
      </c>
      <c r="E5795" t="s">
        <v>16</v>
      </c>
      <c r="F5795" t="str">
        <f>IF(Tabel_Forespørgsel_fra_Visma28[[#This Row],[SupDescr]]=" "," "," - "&amp;Tabel_Forespørgsel_fra_Visma28[[#This Row],[SupDescr]])</f>
        <v xml:space="preserve"> </v>
      </c>
      <c r="G5795" t="s">
        <v>7015</v>
      </c>
      <c r="H5795">
        <v>1</v>
      </c>
      <c r="I5795" t="str">
        <f>IF(A5795=A5794,I5794&amp;CHAR(10)&amp;"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6" spans="1:9" x14ac:dyDescent="0.25">
      <c r="A5796" t="s">
        <v>3088</v>
      </c>
      <c r="B5796">
        <v>75196500</v>
      </c>
      <c r="C5796" t="s">
        <v>16</v>
      </c>
      <c r="D5796" t="str">
        <f>IF(Tabel_Forespørgsel_fra_Visma28[[#This Row],[SupProd]]=" "," "," - "&amp;Tabel_Forespørgsel_fra_Visma28[[#This Row],[SupProd]])</f>
        <v xml:space="preserve"> </v>
      </c>
      <c r="E5796" t="s">
        <v>16</v>
      </c>
      <c r="F5796" t="str">
        <f>IF(Tabel_Forespørgsel_fra_Visma28[[#This Row],[SupDescr]]=" "," "," - "&amp;Tabel_Forespørgsel_fra_Visma28[[#This Row],[SupDescr]])</f>
        <v xml:space="preserve"> </v>
      </c>
      <c r="G5796" t="s">
        <v>2425</v>
      </c>
      <c r="H5796">
        <v>1</v>
      </c>
      <c r="I5796" t="str">
        <f>IF(A5796=A5795,I5795&amp;CHAR(10)&amp;"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97" spans="1:9" x14ac:dyDescent="0.25">
      <c r="A5797" t="s">
        <v>3174</v>
      </c>
      <c r="B5797">
        <v>75211662</v>
      </c>
      <c r="C5797" t="s">
        <v>16</v>
      </c>
      <c r="D5797" t="str">
        <f>IF(Tabel_Forespørgsel_fra_Visma28[[#This Row],[SupProd]]=" "," "," - "&amp;Tabel_Forespørgsel_fra_Visma28[[#This Row],[SupProd]])</f>
        <v xml:space="preserve"> </v>
      </c>
      <c r="E5797" t="s">
        <v>16</v>
      </c>
      <c r="F5797" t="str">
        <f>IF(Tabel_Forespørgsel_fra_Visma28[[#This Row],[SupDescr]]=" "," "," - "&amp;Tabel_Forespørgsel_fra_Visma28[[#This Row],[SupDescr]])</f>
        <v xml:space="preserve"> </v>
      </c>
      <c r="G5797" t="s">
        <v>7015</v>
      </c>
      <c r="H5797">
        <v>1</v>
      </c>
      <c r="I5797" t="str">
        <f>IF(A5797=A5796,I5796&amp;CHAR(10)&amp;"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8" spans="1:9" x14ac:dyDescent="0.25">
      <c r="A5798" t="s">
        <v>3962</v>
      </c>
      <c r="B5798">
        <v>75196500</v>
      </c>
      <c r="C5798" t="s">
        <v>16</v>
      </c>
      <c r="D5798" t="str">
        <f>IF(Tabel_Forespørgsel_fra_Visma28[[#This Row],[SupProd]]=" "," "," - "&amp;Tabel_Forespørgsel_fra_Visma28[[#This Row],[SupProd]])</f>
        <v xml:space="preserve"> </v>
      </c>
      <c r="E5798" t="s">
        <v>16</v>
      </c>
      <c r="F5798" t="str">
        <f>IF(Tabel_Forespørgsel_fra_Visma28[[#This Row],[SupDescr]]=" "," "," - "&amp;Tabel_Forespørgsel_fra_Visma28[[#This Row],[SupDescr]])</f>
        <v xml:space="preserve"> </v>
      </c>
      <c r="G5798" t="s">
        <v>2425</v>
      </c>
      <c r="H5798">
        <v>1</v>
      </c>
      <c r="I5798" t="str">
        <f>IF(A5798=A5797,I5797&amp;CHAR(10)&amp;"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99" spans="1:9" x14ac:dyDescent="0.25">
      <c r="A5799" t="s">
        <v>3963</v>
      </c>
      <c r="B5799">
        <v>75196500</v>
      </c>
      <c r="C5799" t="s">
        <v>16</v>
      </c>
      <c r="D5799" t="str">
        <f>IF(Tabel_Forespørgsel_fra_Visma28[[#This Row],[SupProd]]=" "," "," - "&amp;Tabel_Forespørgsel_fra_Visma28[[#This Row],[SupProd]])</f>
        <v xml:space="preserve"> </v>
      </c>
      <c r="E5799" t="s">
        <v>16</v>
      </c>
      <c r="F5799" t="str">
        <f>IF(Tabel_Forespørgsel_fra_Visma28[[#This Row],[SupDescr]]=" "," "," - "&amp;Tabel_Forespørgsel_fra_Visma28[[#This Row],[SupDescr]])</f>
        <v xml:space="preserve"> </v>
      </c>
      <c r="G5799" t="s">
        <v>2425</v>
      </c>
      <c r="H5799">
        <v>1</v>
      </c>
      <c r="I5799" t="str">
        <f>IF(A5799=A5798,I5798&amp;CHAR(10)&amp;"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00" spans="1:9" x14ac:dyDescent="0.25">
      <c r="A5800" t="s">
        <v>3966</v>
      </c>
      <c r="B5800">
        <v>75421677</v>
      </c>
      <c r="C5800" t="s">
        <v>16</v>
      </c>
      <c r="D5800" t="str">
        <f>IF(Tabel_Forespørgsel_fra_Visma28[[#This Row],[SupProd]]=" "," "," - "&amp;Tabel_Forespørgsel_fra_Visma28[[#This Row],[SupProd]])</f>
        <v xml:space="preserve"> </v>
      </c>
      <c r="E5800" t="s">
        <v>16</v>
      </c>
      <c r="F5800" t="str">
        <f>IF(Tabel_Forespørgsel_fra_Visma28[[#This Row],[SupDescr]]=" "," "," - "&amp;Tabel_Forespørgsel_fra_Visma28[[#This Row],[SupDescr]])</f>
        <v xml:space="preserve"> </v>
      </c>
      <c r="G5800" t="s">
        <v>3368</v>
      </c>
      <c r="H5800">
        <v>1</v>
      </c>
      <c r="I5800" t="str">
        <f>IF(A5800=A5799,I5799&amp;CHAR(10)&amp;"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01" spans="1:9" x14ac:dyDescent="0.25">
      <c r="A5801" t="s">
        <v>3965</v>
      </c>
      <c r="B5801">
        <v>75211662</v>
      </c>
      <c r="C5801" t="s">
        <v>16</v>
      </c>
      <c r="D5801" t="str">
        <f>IF(Tabel_Forespørgsel_fra_Visma28[[#This Row],[SupProd]]=" "," "," - "&amp;Tabel_Forespørgsel_fra_Visma28[[#This Row],[SupProd]])</f>
        <v xml:space="preserve"> </v>
      </c>
      <c r="E5801" t="s">
        <v>16</v>
      </c>
      <c r="F5801" t="str">
        <f>IF(Tabel_Forespørgsel_fra_Visma28[[#This Row],[SupDescr]]=" "," "," - "&amp;Tabel_Forespørgsel_fra_Visma28[[#This Row],[SupDescr]])</f>
        <v xml:space="preserve"> </v>
      </c>
      <c r="G5801" t="s">
        <v>7015</v>
      </c>
      <c r="H5801">
        <v>1</v>
      </c>
      <c r="I5801" t="str">
        <f>IF(A5801=A5800,I5800&amp;CHAR(10)&amp;"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2" spans="1:9" x14ac:dyDescent="0.25">
      <c r="A5802" t="s">
        <v>4070</v>
      </c>
      <c r="B5802">
        <v>75211662</v>
      </c>
      <c r="C5802" t="s">
        <v>16</v>
      </c>
      <c r="D5802" t="str">
        <f>IF(Tabel_Forespørgsel_fra_Visma28[[#This Row],[SupProd]]=" "," "," - "&amp;Tabel_Forespørgsel_fra_Visma28[[#This Row],[SupProd]])</f>
        <v xml:space="preserve"> </v>
      </c>
      <c r="E5802" t="s">
        <v>16</v>
      </c>
      <c r="F5802" t="str">
        <f>IF(Tabel_Forespørgsel_fra_Visma28[[#This Row],[SupDescr]]=" "," "," - "&amp;Tabel_Forespørgsel_fra_Visma28[[#This Row],[SupDescr]])</f>
        <v xml:space="preserve"> </v>
      </c>
      <c r="G5802" t="s">
        <v>7015</v>
      </c>
      <c r="H5802">
        <v>1</v>
      </c>
      <c r="I5802" t="str">
        <f>IF(A5802=A5801,I5801&amp;CHAR(10)&amp;"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3" spans="1:9" x14ac:dyDescent="0.25">
      <c r="A5803" t="s">
        <v>4071</v>
      </c>
      <c r="B5803">
        <v>75211662</v>
      </c>
      <c r="C5803" t="s">
        <v>16</v>
      </c>
      <c r="D5803" t="str">
        <f>IF(Tabel_Forespørgsel_fra_Visma28[[#This Row],[SupProd]]=" "," "," - "&amp;Tabel_Forespørgsel_fra_Visma28[[#This Row],[SupProd]])</f>
        <v xml:space="preserve"> </v>
      </c>
      <c r="E5803" t="s">
        <v>16</v>
      </c>
      <c r="F5803" t="str">
        <f>IF(Tabel_Forespørgsel_fra_Visma28[[#This Row],[SupDescr]]=" "," "," - "&amp;Tabel_Forespørgsel_fra_Visma28[[#This Row],[SupDescr]])</f>
        <v xml:space="preserve"> </v>
      </c>
      <c r="G5803" t="s">
        <v>7015</v>
      </c>
      <c r="H5803">
        <v>1</v>
      </c>
      <c r="I5803" t="str">
        <f>IF(A5803=A5802,I5802&amp;CHAR(10)&amp;"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4" spans="1:9" x14ac:dyDescent="0.25">
      <c r="A5804" t="s">
        <v>4076</v>
      </c>
      <c r="B5804">
        <v>75211662</v>
      </c>
      <c r="C5804" t="s">
        <v>16</v>
      </c>
      <c r="D5804" t="str">
        <f>IF(Tabel_Forespørgsel_fra_Visma28[[#This Row],[SupProd]]=" "," "," - "&amp;Tabel_Forespørgsel_fra_Visma28[[#This Row],[SupProd]])</f>
        <v xml:space="preserve"> </v>
      </c>
      <c r="E5804" t="s">
        <v>16</v>
      </c>
      <c r="F5804" t="str">
        <f>IF(Tabel_Forespørgsel_fra_Visma28[[#This Row],[SupDescr]]=" "," "," - "&amp;Tabel_Forespørgsel_fra_Visma28[[#This Row],[SupDescr]])</f>
        <v xml:space="preserve"> </v>
      </c>
      <c r="G5804" t="s">
        <v>7015</v>
      </c>
      <c r="H5804">
        <v>1</v>
      </c>
      <c r="I5804" t="str">
        <f>IF(A5804=A5803,I5803&amp;CHAR(10)&amp;"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5" spans="1:9" x14ac:dyDescent="0.25">
      <c r="A5805" t="s">
        <v>4072</v>
      </c>
      <c r="B5805">
        <v>75211662</v>
      </c>
      <c r="C5805" t="s">
        <v>16</v>
      </c>
      <c r="D5805" t="str">
        <f>IF(Tabel_Forespørgsel_fra_Visma28[[#This Row],[SupProd]]=" "," "," - "&amp;Tabel_Forespørgsel_fra_Visma28[[#This Row],[SupProd]])</f>
        <v xml:space="preserve"> </v>
      </c>
      <c r="E5805" t="s">
        <v>16</v>
      </c>
      <c r="F5805" t="str">
        <f>IF(Tabel_Forespørgsel_fra_Visma28[[#This Row],[SupDescr]]=" "," "," - "&amp;Tabel_Forespørgsel_fra_Visma28[[#This Row],[SupDescr]])</f>
        <v xml:space="preserve"> </v>
      </c>
      <c r="G5805" t="s">
        <v>7015</v>
      </c>
      <c r="H5805">
        <v>1</v>
      </c>
      <c r="I5805" t="str">
        <f>IF(A5805=A5804,I5804&amp;CHAR(10)&amp;"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6" spans="1:9" x14ac:dyDescent="0.25">
      <c r="A5806" t="s">
        <v>4073</v>
      </c>
      <c r="B5806">
        <v>75211662</v>
      </c>
      <c r="C5806" t="s">
        <v>16</v>
      </c>
      <c r="D5806" t="str">
        <f>IF(Tabel_Forespørgsel_fra_Visma28[[#This Row],[SupProd]]=" "," "," - "&amp;Tabel_Forespørgsel_fra_Visma28[[#This Row],[SupProd]])</f>
        <v xml:space="preserve"> </v>
      </c>
      <c r="E5806" t="s">
        <v>16</v>
      </c>
      <c r="F5806" t="str">
        <f>IF(Tabel_Forespørgsel_fra_Visma28[[#This Row],[SupDescr]]=" "," "," - "&amp;Tabel_Forespørgsel_fra_Visma28[[#This Row],[SupDescr]])</f>
        <v xml:space="preserve"> </v>
      </c>
      <c r="G5806" t="s">
        <v>7015</v>
      </c>
      <c r="H5806">
        <v>1</v>
      </c>
      <c r="I5806" t="str">
        <f>IF(A5806=A5805,I5805&amp;CHAR(10)&amp;"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7" spans="1:9" x14ac:dyDescent="0.25">
      <c r="A5807" t="s">
        <v>4067</v>
      </c>
      <c r="B5807">
        <v>75211662</v>
      </c>
      <c r="C5807" t="s">
        <v>16</v>
      </c>
      <c r="D5807" t="str">
        <f>IF(Tabel_Forespørgsel_fra_Visma28[[#This Row],[SupProd]]=" "," "," - "&amp;Tabel_Forespørgsel_fra_Visma28[[#This Row],[SupProd]])</f>
        <v xml:space="preserve"> </v>
      </c>
      <c r="E5807" t="s">
        <v>16</v>
      </c>
      <c r="F5807" t="str">
        <f>IF(Tabel_Forespørgsel_fra_Visma28[[#This Row],[SupDescr]]=" "," "," - "&amp;Tabel_Forespørgsel_fra_Visma28[[#This Row],[SupDescr]])</f>
        <v xml:space="preserve"> </v>
      </c>
      <c r="G5807" t="s">
        <v>7015</v>
      </c>
      <c r="H5807">
        <v>1</v>
      </c>
      <c r="I5807" t="str">
        <f>IF(A5807=A5806,I5806&amp;CHAR(10)&amp;"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8" spans="1:9" x14ac:dyDescent="0.25">
      <c r="A5808" t="s">
        <v>4069</v>
      </c>
      <c r="B5808">
        <v>75211662</v>
      </c>
      <c r="C5808" t="s">
        <v>16</v>
      </c>
      <c r="D5808" t="str">
        <f>IF(Tabel_Forespørgsel_fra_Visma28[[#This Row],[SupProd]]=" "," "," - "&amp;Tabel_Forespørgsel_fra_Visma28[[#This Row],[SupProd]])</f>
        <v xml:space="preserve"> </v>
      </c>
      <c r="E5808" t="s">
        <v>16</v>
      </c>
      <c r="F5808" t="str">
        <f>IF(Tabel_Forespørgsel_fra_Visma28[[#This Row],[SupDescr]]=" "," "," - "&amp;Tabel_Forespørgsel_fra_Visma28[[#This Row],[SupDescr]])</f>
        <v xml:space="preserve"> </v>
      </c>
      <c r="G5808" t="s">
        <v>7015</v>
      </c>
      <c r="H5808">
        <v>1</v>
      </c>
      <c r="I5808" t="str">
        <f>IF(A5808=A5807,I5807&amp;CHAR(10)&amp;"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9" spans="1:9" x14ac:dyDescent="0.25">
      <c r="A5809" t="s">
        <v>8079</v>
      </c>
      <c r="B5809">
        <v>75180019</v>
      </c>
      <c r="C5809" t="s">
        <v>16</v>
      </c>
      <c r="D5809" t="str">
        <f>IF(Tabel_Forespørgsel_fra_Visma28[[#This Row],[SupProd]]=" "," "," - "&amp;Tabel_Forespørgsel_fra_Visma28[[#This Row],[SupProd]])</f>
        <v xml:space="preserve"> </v>
      </c>
      <c r="E5809" t="s">
        <v>16</v>
      </c>
      <c r="F5809" t="str">
        <f>IF(Tabel_Forespørgsel_fra_Visma28[[#This Row],[SupDescr]]=" "," "," - "&amp;Tabel_Forespørgsel_fra_Visma28[[#This Row],[SupDescr]])</f>
        <v xml:space="preserve"> </v>
      </c>
      <c r="G5809" t="s">
        <v>2430</v>
      </c>
      <c r="H5809">
        <v>1</v>
      </c>
      <c r="I5809" t="str">
        <f>IF(A5809=A5808,I5808&amp;CHAR(10)&amp;"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10" spans="1:9" x14ac:dyDescent="0.25">
      <c r="A5810" t="s">
        <v>4068</v>
      </c>
      <c r="B5810">
        <v>75211662</v>
      </c>
      <c r="C5810" t="s">
        <v>16</v>
      </c>
      <c r="D5810" t="str">
        <f>IF(Tabel_Forespørgsel_fra_Visma28[[#This Row],[SupProd]]=" "," "," - "&amp;Tabel_Forespørgsel_fra_Visma28[[#This Row],[SupProd]])</f>
        <v xml:space="preserve"> </v>
      </c>
      <c r="E5810" t="s">
        <v>16</v>
      </c>
      <c r="F5810" t="str">
        <f>IF(Tabel_Forespørgsel_fra_Visma28[[#This Row],[SupDescr]]=" "," "," - "&amp;Tabel_Forespørgsel_fra_Visma28[[#This Row],[SupDescr]])</f>
        <v xml:space="preserve"> </v>
      </c>
      <c r="G5810" t="s">
        <v>7015</v>
      </c>
      <c r="H5810">
        <v>1</v>
      </c>
      <c r="I5810" t="str">
        <f>IF(A5810=A5809,I5809&amp;CHAR(10)&amp;"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1" spans="1:9" x14ac:dyDescent="0.25">
      <c r="A5811" t="s">
        <v>8078</v>
      </c>
      <c r="B5811">
        <v>75180019</v>
      </c>
      <c r="C5811" t="s">
        <v>16</v>
      </c>
      <c r="D5811" t="str">
        <f>IF(Tabel_Forespørgsel_fra_Visma28[[#This Row],[SupProd]]=" "," "," - "&amp;Tabel_Forespørgsel_fra_Visma28[[#This Row],[SupProd]])</f>
        <v xml:space="preserve"> </v>
      </c>
      <c r="E5811" t="s">
        <v>16</v>
      </c>
      <c r="F5811" t="str">
        <f>IF(Tabel_Forespørgsel_fra_Visma28[[#This Row],[SupDescr]]=" "," "," - "&amp;Tabel_Forespørgsel_fra_Visma28[[#This Row],[SupDescr]])</f>
        <v xml:space="preserve"> </v>
      </c>
      <c r="G5811" t="s">
        <v>2430</v>
      </c>
      <c r="H5811">
        <v>1</v>
      </c>
      <c r="I5811" t="str">
        <f>IF(A5811=A5810,I5810&amp;CHAR(10)&amp;"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12" spans="1:9" x14ac:dyDescent="0.25">
      <c r="A5812" t="s">
        <v>4074</v>
      </c>
      <c r="B5812">
        <v>75211662</v>
      </c>
      <c r="C5812" t="s">
        <v>16</v>
      </c>
      <c r="D5812" t="str">
        <f>IF(Tabel_Forespørgsel_fra_Visma28[[#This Row],[SupProd]]=" "," "," - "&amp;Tabel_Forespørgsel_fra_Visma28[[#This Row],[SupProd]])</f>
        <v xml:space="preserve"> </v>
      </c>
      <c r="E5812" t="s">
        <v>16</v>
      </c>
      <c r="F5812" t="str">
        <f>IF(Tabel_Forespørgsel_fra_Visma28[[#This Row],[SupDescr]]=" "," "," - "&amp;Tabel_Forespørgsel_fra_Visma28[[#This Row],[SupDescr]])</f>
        <v xml:space="preserve"> </v>
      </c>
      <c r="G5812" t="s">
        <v>7015</v>
      </c>
      <c r="H5812">
        <v>1</v>
      </c>
      <c r="I5812" t="str">
        <f>IF(A5812=A5811,I5811&amp;CHAR(10)&amp;"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3" spans="1:9" x14ac:dyDescent="0.25">
      <c r="A5813" t="s">
        <v>4178</v>
      </c>
      <c r="B5813">
        <v>75211662</v>
      </c>
      <c r="C5813" t="s">
        <v>16</v>
      </c>
      <c r="D5813" t="str">
        <f>IF(Tabel_Forespørgsel_fra_Visma28[[#This Row],[SupProd]]=" "," "," - "&amp;Tabel_Forespørgsel_fra_Visma28[[#This Row],[SupProd]])</f>
        <v xml:space="preserve"> </v>
      </c>
      <c r="E5813" t="s">
        <v>16</v>
      </c>
      <c r="F5813" t="str">
        <f>IF(Tabel_Forespørgsel_fra_Visma28[[#This Row],[SupDescr]]=" "," "," - "&amp;Tabel_Forespørgsel_fra_Visma28[[#This Row],[SupDescr]])</f>
        <v xml:space="preserve"> </v>
      </c>
      <c r="G5813" t="s">
        <v>7015</v>
      </c>
      <c r="H5813">
        <v>1</v>
      </c>
      <c r="I5813" t="str">
        <f>IF(A5813=A5812,I5812&amp;CHAR(10)&amp;"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4" spans="1:9" x14ac:dyDescent="0.25">
      <c r="A5814" t="s">
        <v>4048</v>
      </c>
      <c r="B5814">
        <v>75180019</v>
      </c>
      <c r="C5814" t="s">
        <v>16</v>
      </c>
      <c r="D5814" t="str">
        <f>IF(Tabel_Forespørgsel_fra_Visma28[[#This Row],[SupProd]]=" "," "," - "&amp;Tabel_Forespørgsel_fra_Visma28[[#This Row],[SupProd]])</f>
        <v xml:space="preserve"> </v>
      </c>
      <c r="E5814" t="s">
        <v>16</v>
      </c>
      <c r="F5814" t="str">
        <f>IF(Tabel_Forespørgsel_fra_Visma28[[#This Row],[SupDescr]]=" "," "," - "&amp;Tabel_Forespørgsel_fra_Visma28[[#This Row],[SupDescr]])</f>
        <v xml:space="preserve"> </v>
      </c>
      <c r="G5814" t="s">
        <v>2430</v>
      </c>
      <c r="H5814">
        <v>1</v>
      </c>
      <c r="I5814" t="str">
        <f>IF(A5814=A5813,I5813&amp;CHAR(10)&amp;"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15" spans="1:9" x14ac:dyDescent="0.25">
      <c r="A5815" t="s">
        <v>4075</v>
      </c>
      <c r="B5815">
        <v>75211662</v>
      </c>
      <c r="C5815" t="s">
        <v>16</v>
      </c>
      <c r="D5815" t="str">
        <f>IF(Tabel_Forespørgsel_fra_Visma28[[#This Row],[SupProd]]=" "," "," - "&amp;Tabel_Forespørgsel_fra_Visma28[[#This Row],[SupProd]])</f>
        <v xml:space="preserve"> </v>
      </c>
      <c r="E5815" t="s">
        <v>16</v>
      </c>
      <c r="F5815" t="str">
        <f>IF(Tabel_Forespørgsel_fra_Visma28[[#This Row],[SupDescr]]=" "," "," - "&amp;Tabel_Forespørgsel_fra_Visma28[[#This Row],[SupDescr]])</f>
        <v xml:space="preserve"> </v>
      </c>
      <c r="G5815" t="s">
        <v>7015</v>
      </c>
      <c r="H5815">
        <v>1</v>
      </c>
      <c r="I5815" t="str">
        <f>IF(A5815=A5814,I5814&amp;CHAR(10)&amp;"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6" spans="1:9" x14ac:dyDescent="0.25">
      <c r="A5816" t="s">
        <v>4180</v>
      </c>
      <c r="B5816">
        <v>75211662</v>
      </c>
      <c r="C5816" t="s">
        <v>16</v>
      </c>
      <c r="D5816" t="str">
        <f>IF(Tabel_Forespørgsel_fra_Visma28[[#This Row],[SupProd]]=" "," "," - "&amp;Tabel_Forespørgsel_fra_Visma28[[#This Row],[SupProd]])</f>
        <v xml:space="preserve"> </v>
      </c>
      <c r="E5816" t="s">
        <v>16</v>
      </c>
      <c r="F5816" t="str">
        <f>IF(Tabel_Forespørgsel_fra_Visma28[[#This Row],[SupDescr]]=" "," "," - "&amp;Tabel_Forespørgsel_fra_Visma28[[#This Row],[SupDescr]])</f>
        <v xml:space="preserve"> </v>
      </c>
      <c r="G5816" t="s">
        <v>7015</v>
      </c>
      <c r="H5816">
        <v>1</v>
      </c>
      <c r="I5816" t="str">
        <f>IF(A5816=A5815,I5815&amp;CHAR(10)&amp;"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7" spans="1:9" x14ac:dyDescent="0.25">
      <c r="A5817" t="s">
        <v>4200</v>
      </c>
      <c r="B5817">
        <v>75211662</v>
      </c>
      <c r="C5817" t="s">
        <v>16</v>
      </c>
      <c r="D5817" t="str">
        <f>IF(Tabel_Forespørgsel_fra_Visma28[[#This Row],[SupProd]]=" "," "," - "&amp;Tabel_Forespørgsel_fra_Visma28[[#This Row],[SupProd]])</f>
        <v xml:space="preserve"> </v>
      </c>
      <c r="E5817" t="s">
        <v>16</v>
      </c>
      <c r="F5817" t="str">
        <f>IF(Tabel_Forespørgsel_fra_Visma28[[#This Row],[SupDescr]]=" "," "," - "&amp;Tabel_Forespørgsel_fra_Visma28[[#This Row],[SupDescr]])</f>
        <v xml:space="preserve"> </v>
      </c>
      <c r="G5817" t="s">
        <v>7015</v>
      </c>
      <c r="H5817">
        <v>1</v>
      </c>
      <c r="I5817" t="str">
        <f>IF(A5817=A5816,I5816&amp;CHAR(10)&amp;"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8" spans="1:9" x14ac:dyDescent="0.25">
      <c r="A5818" t="s">
        <v>4199</v>
      </c>
      <c r="B5818">
        <v>75211662</v>
      </c>
      <c r="C5818" t="s">
        <v>16</v>
      </c>
      <c r="D5818" t="str">
        <f>IF(Tabel_Forespørgsel_fra_Visma28[[#This Row],[SupProd]]=" "," "," - "&amp;Tabel_Forespørgsel_fra_Visma28[[#This Row],[SupProd]])</f>
        <v xml:space="preserve"> </v>
      </c>
      <c r="E5818" t="s">
        <v>16</v>
      </c>
      <c r="F5818" t="str">
        <f>IF(Tabel_Forespørgsel_fra_Visma28[[#This Row],[SupDescr]]=" "," "," - "&amp;Tabel_Forespørgsel_fra_Visma28[[#This Row],[SupDescr]])</f>
        <v xml:space="preserve"> </v>
      </c>
      <c r="G5818" t="s">
        <v>7015</v>
      </c>
      <c r="H5818">
        <v>1</v>
      </c>
      <c r="I5818" t="str">
        <f>IF(A5818=A5817,I5817&amp;CHAR(10)&amp;"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9" spans="1:9" x14ac:dyDescent="0.25">
      <c r="A5819" t="s">
        <v>4201</v>
      </c>
      <c r="B5819">
        <v>75211662</v>
      </c>
      <c r="C5819" t="s">
        <v>16</v>
      </c>
      <c r="D5819" t="str">
        <f>IF(Tabel_Forespørgsel_fra_Visma28[[#This Row],[SupProd]]=" "," "," - "&amp;Tabel_Forespørgsel_fra_Visma28[[#This Row],[SupProd]])</f>
        <v xml:space="preserve"> </v>
      </c>
      <c r="E5819" t="s">
        <v>16</v>
      </c>
      <c r="F5819" t="str">
        <f>IF(Tabel_Forespørgsel_fra_Visma28[[#This Row],[SupDescr]]=" "," "," - "&amp;Tabel_Forespørgsel_fra_Visma28[[#This Row],[SupDescr]])</f>
        <v xml:space="preserve"> </v>
      </c>
      <c r="G5819" t="s">
        <v>7015</v>
      </c>
      <c r="H5819">
        <v>1</v>
      </c>
      <c r="I5819" t="str">
        <f>IF(A5819=A5818,I5818&amp;CHAR(10)&amp;"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0" spans="1:9" x14ac:dyDescent="0.25">
      <c r="A5820" t="s">
        <v>4202</v>
      </c>
      <c r="B5820">
        <v>75211662</v>
      </c>
      <c r="C5820" t="s">
        <v>16</v>
      </c>
      <c r="D5820" t="str">
        <f>IF(Tabel_Forespørgsel_fra_Visma28[[#This Row],[SupProd]]=" "," "," - "&amp;Tabel_Forespørgsel_fra_Visma28[[#This Row],[SupProd]])</f>
        <v xml:space="preserve"> </v>
      </c>
      <c r="E5820" t="s">
        <v>16</v>
      </c>
      <c r="F5820" t="str">
        <f>IF(Tabel_Forespørgsel_fra_Visma28[[#This Row],[SupDescr]]=" "," "," - "&amp;Tabel_Forespørgsel_fra_Visma28[[#This Row],[SupDescr]])</f>
        <v xml:space="preserve"> </v>
      </c>
      <c r="G5820" t="s">
        <v>7015</v>
      </c>
      <c r="H5820">
        <v>1</v>
      </c>
      <c r="I5820" t="str">
        <f>IF(A5820=A5819,I5819&amp;CHAR(10)&amp;"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1" spans="1:9" x14ac:dyDescent="0.25">
      <c r="A5821" t="s">
        <v>4246</v>
      </c>
      <c r="B5821">
        <v>75211662</v>
      </c>
      <c r="C5821" t="s">
        <v>16</v>
      </c>
      <c r="D5821" t="str">
        <f>IF(Tabel_Forespørgsel_fra_Visma28[[#This Row],[SupProd]]=" "," "," - "&amp;Tabel_Forespørgsel_fra_Visma28[[#This Row],[SupProd]])</f>
        <v xml:space="preserve"> </v>
      </c>
      <c r="E5821" t="s">
        <v>16</v>
      </c>
      <c r="F5821" t="str">
        <f>IF(Tabel_Forespørgsel_fra_Visma28[[#This Row],[SupDescr]]=" "," "," - "&amp;Tabel_Forespørgsel_fra_Visma28[[#This Row],[SupDescr]])</f>
        <v xml:space="preserve"> </v>
      </c>
      <c r="G5821" t="s">
        <v>7015</v>
      </c>
      <c r="H5821">
        <v>1</v>
      </c>
      <c r="I5821" t="str">
        <f>IF(A5821=A5820,I5820&amp;CHAR(10)&amp;"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2" spans="1:9" x14ac:dyDescent="0.25">
      <c r="A5822" t="s">
        <v>4245</v>
      </c>
      <c r="B5822">
        <v>75196500</v>
      </c>
      <c r="C5822" t="s">
        <v>16</v>
      </c>
      <c r="D5822" t="str">
        <f>IF(Tabel_Forespørgsel_fra_Visma28[[#This Row],[SupProd]]=" "," "," - "&amp;Tabel_Forespørgsel_fra_Visma28[[#This Row],[SupProd]])</f>
        <v xml:space="preserve"> </v>
      </c>
      <c r="E5822" t="s">
        <v>16</v>
      </c>
      <c r="F5822" t="str">
        <f>IF(Tabel_Forespørgsel_fra_Visma28[[#This Row],[SupDescr]]=" "," "," - "&amp;Tabel_Forespørgsel_fra_Visma28[[#This Row],[SupDescr]])</f>
        <v xml:space="preserve"> </v>
      </c>
      <c r="G5822" t="s">
        <v>2425</v>
      </c>
      <c r="H5822">
        <v>1</v>
      </c>
      <c r="I5822" t="str">
        <f>IF(A5822=A5821,I5821&amp;CHAR(10)&amp;"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23" spans="1:9" x14ac:dyDescent="0.25">
      <c r="A5823" t="s">
        <v>4243</v>
      </c>
      <c r="B5823">
        <v>75196500</v>
      </c>
      <c r="C5823" t="s">
        <v>16</v>
      </c>
      <c r="D5823" t="str">
        <f>IF(Tabel_Forespørgsel_fra_Visma28[[#This Row],[SupProd]]=" "," "," - "&amp;Tabel_Forespørgsel_fra_Visma28[[#This Row],[SupProd]])</f>
        <v xml:space="preserve"> </v>
      </c>
      <c r="E5823" t="s">
        <v>16</v>
      </c>
      <c r="F5823" t="str">
        <f>IF(Tabel_Forespørgsel_fra_Visma28[[#This Row],[SupDescr]]=" "," "," - "&amp;Tabel_Forespørgsel_fra_Visma28[[#This Row],[SupDescr]])</f>
        <v xml:space="preserve"> </v>
      </c>
      <c r="G5823" t="s">
        <v>2425</v>
      </c>
      <c r="H5823">
        <v>1</v>
      </c>
      <c r="I5823" t="str">
        <f>IF(A5823=A5822,I5822&amp;CHAR(10)&amp;"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24" spans="1:9" x14ac:dyDescent="0.25">
      <c r="A5824" t="s">
        <v>4244</v>
      </c>
      <c r="B5824">
        <v>75211662</v>
      </c>
      <c r="C5824" t="s">
        <v>16</v>
      </c>
      <c r="D5824" t="str">
        <f>IF(Tabel_Forespørgsel_fra_Visma28[[#This Row],[SupProd]]=" "," "," - "&amp;Tabel_Forespørgsel_fra_Visma28[[#This Row],[SupProd]])</f>
        <v xml:space="preserve"> </v>
      </c>
      <c r="E5824" t="s">
        <v>16</v>
      </c>
      <c r="F5824" t="str">
        <f>IF(Tabel_Forespørgsel_fra_Visma28[[#This Row],[SupDescr]]=" "," "," - "&amp;Tabel_Forespørgsel_fra_Visma28[[#This Row],[SupDescr]])</f>
        <v xml:space="preserve"> </v>
      </c>
      <c r="G5824" t="s">
        <v>7015</v>
      </c>
      <c r="H5824">
        <v>2</v>
      </c>
      <c r="I5824" t="str">
        <f>IF(A5824=A5823,I5823&amp;CHAR(10)&amp;"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5" spans="1:9" x14ac:dyDescent="0.25">
      <c r="A5825" t="s">
        <v>4241</v>
      </c>
      <c r="B5825">
        <v>75180019</v>
      </c>
      <c r="C5825" t="s">
        <v>16</v>
      </c>
      <c r="D5825" t="str">
        <f>IF(Tabel_Forespørgsel_fra_Visma28[[#This Row],[SupProd]]=" "," "," - "&amp;Tabel_Forespørgsel_fra_Visma28[[#This Row],[SupProd]])</f>
        <v xml:space="preserve"> </v>
      </c>
      <c r="E5825" t="s">
        <v>16</v>
      </c>
      <c r="F5825" t="str">
        <f>IF(Tabel_Forespørgsel_fra_Visma28[[#This Row],[SupDescr]]=" "," "," - "&amp;Tabel_Forespørgsel_fra_Visma28[[#This Row],[SupDescr]])</f>
        <v xml:space="preserve"> </v>
      </c>
      <c r="G5825" t="s">
        <v>2430</v>
      </c>
      <c r="H5825">
        <v>1</v>
      </c>
      <c r="I5825" t="str">
        <f>IF(A5825=A5824,I5824&amp;CHAR(10)&amp;"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26" spans="1:9" x14ac:dyDescent="0.25">
      <c r="A5826" t="s">
        <v>4247</v>
      </c>
      <c r="B5826">
        <v>75211662</v>
      </c>
      <c r="C5826" t="s">
        <v>16</v>
      </c>
      <c r="D5826" t="str">
        <f>IF(Tabel_Forespørgsel_fra_Visma28[[#This Row],[SupProd]]=" "," "," - "&amp;Tabel_Forespørgsel_fra_Visma28[[#This Row],[SupProd]])</f>
        <v xml:space="preserve"> </v>
      </c>
      <c r="E5826" t="s">
        <v>16</v>
      </c>
      <c r="F5826" t="str">
        <f>IF(Tabel_Forespørgsel_fra_Visma28[[#This Row],[SupDescr]]=" "," "," - "&amp;Tabel_Forespørgsel_fra_Visma28[[#This Row],[SupDescr]])</f>
        <v xml:space="preserve"> </v>
      </c>
      <c r="G5826" t="s">
        <v>7015</v>
      </c>
      <c r="H5826">
        <v>1</v>
      </c>
      <c r="I5826" t="str">
        <f>IF(A5826=A5825,I5825&amp;CHAR(10)&amp;"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7" spans="1:9" x14ac:dyDescent="0.25">
      <c r="A5827" t="s">
        <v>4250</v>
      </c>
      <c r="B5827">
        <v>75211662</v>
      </c>
      <c r="C5827" t="s">
        <v>16</v>
      </c>
      <c r="D5827" t="str">
        <f>IF(Tabel_Forespørgsel_fra_Visma28[[#This Row],[SupProd]]=" "," "," - "&amp;Tabel_Forespørgsel_fra_Visma28[[#This Row],[SupProd]])</f>
        <v xml:space="preserve"> </v>
      </c>
      <c r="E5827" t="s">
        <v>16</v>
      </c>
      <c r="F5827" t="str">
        <f>IF(Tabel_Forespørgsel_fra_Visma28[[#This Row],[SupDescr]]=" "," "," - "&amp;Tabel_Forespørgsel_fra_Visma28[[#This Row],[SupDescr]])</f>
        <v xml:space="preserve"> </v>
      </c>
      <c r="G5827" t="s">
        <v>7015</v>
      </c>
      <c r="H5827">
        <v>1</v>
      </c>
      <c r="I5827" t="str">
        <f>IF(A5827=A5826,I5826&amp;CHAR(10)&amp;"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8" spans="1:9" x14ac:dyDescent="0.25">
      <c r="A5828" t="s">
        <v>4249</v>
      </c>
      <c r="B5828">
        <v>75211662</v>
      </c>
      <c r="C5828" t="s">
        <v>16</v>
      </c>
      <c r="D5828" t="str">
        <f>IF(Tabel_Forespørgsel_fra_Visma28[[#This Row],[SupProd]]=" "," "," - "&amp;Tabel_Forespørgsel_fra_Visma28[[#This Row],[SupProd]])</f>
        <v xml:space="preserve"> </v>
      </c>
      <c r="E5828" t="s">
        <v>16</v>
      </c>
      <c r="F5828" t="str">
        <f>IF(Tabel_Forespørgsel_fra_Visma28[[#This Row],[SupDescr]]=" "," "," - "&amp;Tabel_Forespørgsel_fra_Visma28[[#This Row],[SupDescr]])</f>
        <v xml:space="preserve"> </v>
      </c>
      <c r="G5828" t="s">
        <v>7015</v>
      </c>
      <c r="H5828">
        <v>1</v>
      </c>
      <c r="I5828" t="str">
        <f>IF(A5828=A5827,I5827&amp;CHAR(10)&amp;"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9" spans="1:9" x14ac:dyDescent="0.25">
      <c r="A5829" t="s">
        <v>4251</v>
      </c>
      <c r="B5829">
        <v>75211662</v>
      </c>
      <c r="C5829" t="s">
        <v>16</v>
      </c>
      <c r="D5829" t="str">
        <f>IF(Tabel_Forespørgsel_fra_Visma28[[#This Row],[SupProd]]=" "," "," - "&amp;Tabel_Forespørgsel_fra_Visma28[[#This Row],[SupProd]])</f>
        <v xml:space="preserve"> </v>
      </c>
      <c r="E5829" t="s">
        <v>16</v>
      </c>
      <c r="F5829" t="str">
        <f>IF(Tabel_Forespørgsel_fra_Visma28[[#This Row],[SupDescr]]=" "," "," - "&amp;Tabel_Forespørgsel_fra_Visma28[[#This Row],[SupDescr]])</f>
        <v xml:space="preserve"> </v>
      </c>
      <c r="G5829" t="s">
        <v>7015</v>
      </c>
      <c r="H5829">
        <v>1</v>
      </c>
      <c r="I5829" t="str">
        <f>IF(A5829=A5828,I5828&amp;CHAR(10)&amp;"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0" spans="1:9" x14ac:dyDescent="0.25">
      <c r="A5830" t="s">
        <v>4248</v>
      </c>
      <c r="B5830">
        <v>75211662</v>
      </c>
      <c r="C5830" t="s">
        <v>16</v>
      </c>
      <c r="D5830" t="str">
        <f>IF(Tabel_Forespørgsel_fra_Visma28[[#This Row],[SupProd]]=" "," "," - "&amp;Tabel_Forespørgsel_fra_Visma28[[#This Row],[SupProd]])</f>
        <v xml:space="preserve"> </v>
      </c>
      <c r="E5830" t="s">
        <v>16</v>
      </c>
      <c r="F5830" t="str">
        <f>IF(Tabel_Forespørgsel_fra_Visma28[[#This Row],[SupDescr]]=" "," "," - "&amp;Tabel_Forespørgsel_fra_Visma28[[#This Row],[SupDescr]])</f>
        <v xml:space="preserve"> </v>
      </c>
      <c r="G5830" t="s">
        <v>7015</v>
      </c>
      <c r="H5830">
        <v>1</v>
      </c>
      <c r="I5830" t="str">
        <f>IF(A5830=A5829,I5829&amp;CHAR(10)&amp;"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1" spans="1:9" x14ac:dyDescent="0.25">
      <c r="A5831" t="s">
        <v>4252</v>
      </c>
      <c r="B5831">
        <v>75211662</v>
      </c>
      <c r="C5831" t="s">
        <v>16</v>
      </c>
      <c r="D5831" t="str">
        <f>IF(Tabel_Forespørgsel_fra_Visma28[[#This Row],[SupProd]]=" "," "," - "&amp;Tabel_Forespørgsel_fra_Visma28[[#This Row],[SupProd]])</f>
        <v xml:space="preserve"> </v>
      </c>
      <c r="E5831" t="s">
        <v>16</v>
      </c>
      <c r="F5831" t="str">
        <f>IF(Tabel_Forespørgsel_fra_Visma28[[#This Row],[SupDescr]]=" "," "," - "&amp;Tabel_Forespørgsel_fra_Visma28[[#This Row],[SupDescr]])</f>
        <v xml:space="preserve"> </v>
      </c>
      <c r="G5831" t="s">
        <v>7015</v>
      </c>
      <c r="H5831">
        <v>1</v>
      </c>
      <c r="I5831" t="str">
        <f>IF(A5831=A5830,I5830&amp;CHAR(10)&amp;"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2" spans="1:9" x14ac:dyDescent="0.25">
      <c r="A5832" t="s">
        <v>4307</v>
      </c>
      <c r="B5832">
        <v>75180019</v>
      </c>
      <c r="C5832" t="s">
        <v>16</v>
      </c>
      <c r="D5832" t="str">
        <f>IF(Tabel_Forespørgsel_fra_Visma28[[#This Row],[SupProd]]=" "," "," - "&amp;Tabel_Forespørgsel_fra_Visma28[[#This Row],[SupProd]])</f>
        <v xml:space="preserve"> </v>
      </c>
      <c r="E5832" t="s">
        <v>16</v>
      </c>
      <c r="F5832" t="str">
        <f>IF(Tabel_Forespørgsel_fra_Visma28[[#This Row],[SupDescr]]=" "," "," - "&amp;Tabel_Forespørgsel_fra_Visma28[[#This Row],[SupDescr]])</f>
        <v xml:space="preserve"> </v>
      </c>
      <c r="G5832" t="s">
        <v>2430</v>
      </c>
      <c r="H5832">
        <v>1</v>
      </c>
      <c r="I5832" t="str">
        <f>IF(A5832=A5831,I5831&amp;CHAR(10)&amp;"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33" spans="1:9" x14ac:dyDescent="0.25">
      <c r="A5833" t="s">
        <v>4312</v>
      </c>
      <c r="B5833">
        <v>75196500</v>
      </c>
      <c r="C5833" t="s">
        <v>16</v>
      </c>
      <c r="D5833" t="str">
        <f>IF(Tabel_Forespørgsel_fra_Visma28[[#This Row],[SupProd]]=" "," "," - "&amp;Tabel_Forespørgsel_fra_Visma28[[#This Row],[SupProd]])</f>
        <v xml:space="preserve"> </v>
      </c>
      <c r="E5833" t="s">
        <v>16</v>
      </c>
      <c r="F5833" t="str">
        <f>IF(Tabel_Forespørgsel_fra_Visma28[[#This Row],[SupDescr]]=" "," "," - "&amp;Tabel_Forespørgsel_fra_Visma28[[#This Row],[SupDescr]])</f>
        <v xml:space="preserve"> </v>
      </c>
      <c r="G5833" t="s">
        <v>2425</v>
      </c>
      <c r="H5833">
        <v>1</v>
      </c>
      <c r="I5833" t="str">
        <f>IF(A5833=A5832,I5832&amp;CHAR(10)&amp;"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34" spans="1:9" x14ac:dyDescent="0.25">
      <c r="A5834" t="s">
        <v>4313</v>
      </c>
      <c r="B5834">
        <v>75211662</v>
      </c>
      <c r="C5834" t="s">
        <v>16</v>
      </c>
      <c r="D5834" t="str">
        <f>IF(Tabel_Forespørgsel_fra_Visma28[[#This Row],[SupProd]]=" "," "," - "&amp;Tabel_Forespørgsel_fra_Visma28[[#This Row],[SupProd]])</f>
        <v xml:space="preserve"> </v>
      </c>
      <c r="E5834" t="s">
        <v>16</v>
      </c>
      <c r="F5834" t="str">
        <f>IF(Tabel_Forespørgsel_fra_Visma28[[#This Row],[SupDescr]]=" "," "," - "&amp;Tabel_Forespørgsel_fra_Visma28[[#This Row],[SupDescr]])</f>
        <v xml:space="preserve"> </v>
      </c>
      <c r="G5834" t="s">
        <v>7015</v>
      </c>
      <c r="H5834">
        <v>1</v>
      </c>
      <c r="I5834" t="str">
        <f>IF(A5834=A5833,I5833&amp;CHAR(10)&amp;"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5" spans="1:9" x14ac:dyDescent="0.25">
      <c r="A5835" t="s">
        <v>4456</v>
      </c>
      <c r="B5835">
        <v>75211662</v>
      </c>
      <c r="C5835" t="s">
        <v>16</v>
      </c>
      <c r="D5835" t="str">
        <f>IF(Tabel_Forespørgsel_fra_Visma28[[#This Row],[SupProd]]=" "," "," - "&amp;Tabel_Forespørgsel_fra_Visma28[[#This Row],[SupProd]])</f>
        <v xml:space="preserve"> </v>
      </c>
      <c r="E5835" t="s">
        <v>16</v>
      </c>
      <c r="F5835" t="str">
        <f>IF(Tabel_Forespørgsel_fra_Visma28[[#This Row],[SupDescr]]=" "," "," - "&amp;Tabel_Forespørgsel_fra_Visma28[[#This Row],[SupDescr]])</f>
        <v xml:space="preserve"> </v>
      </c>
      <c r="G5835" t="s">
        <v>7015</v>
      </c>
      <c r="H5835">
        <v>1</v>
      </c>
      <c r="I5835" t="str">
        <f>IF(A5835=A5834,I5834&amp;CHAR(10)&amp;"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6" spans="1:9" x14ac:dyDescent="0.25">
      <c r="A5836" t="s">
        <v>4589</v>
      </c>
      <c r="B5836">
        <v>75211662</v>
      </c>
      <c r="C5836" t="s">
        <v>16</v>
      </c>
      <c r="D5836" t="str">
        <f>IF(Tabel_Forespørgsel_fra_Visma28[[#This Row],[SupProd]]=" "," "," - "&amp;Tabel_Forespørgsel_fra_Visma28[[#This Row],[SupProd]])</f>
        <v xml:space="preserve"> </v>
      </c>
      <c r="E5836" t="s">
        <v>16</v>
      </c>
      <c r="F5836" t="str">
        <f>IF(Tabel_Forespørgsel_fra_Visma28[[#This Row],[SupDescr]]=" "," "," - "&amp;Tabel_Forespørgsel_fra_Visma28[[#This Row],[SupDescr]])</f>
        <v xml:space="preserve"> </v>
      </c>
      <c r="G5836" t="s">
        <v>7015</v>
      </c>
      <c r="H5836">
        <v>1</v>
      </c>
      <c r="I5836" t="str">
        <f>IF(A5836=A5835,I5835&amp;CHAR(10)&amp;"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7" spans="1:9" x14ac:dyDescent="0.25">
      <c r="A5837" t="s">
        <v>4573</v>
      </c>
      <c r="B5837">
        <v>75211662</v>
      </c>
      <c r="C5837" t="s">
        <v>16</v>
      </c>
      <c r="D5837" t="str">
        <f>IF(Tabel_Forespørgsel_fra_Visma28[[#This Row],[SupProd]]=" "," "," - "&amp;Tabel_Forespørgsel_fra_Visma28[[#This Row],[SupProd]])</f>
        <v xml:space="preserve"> </v>
      </c>
      <c r="E5837" t="s">
        <v>16</v>
      </c>
      <c r="F5837" t="str">
        <f>IF(Tabel_Forespørgsel_fra_Visma28[[#This Row],[SupDescr]]=" "," "," - "&amp;Tabel_Forespørgsel_fra_Visma28[[#This Row],[SupDescr]])</f>
        <v xml:space="preserve"> </v>
      </c>
      <c r="G5837" t="s">
        <v>7015</v>
      </c>
      <c r="H5837">
        <v>1</v>
      </c>
      <c r="I5837" t="str">
        <f>IF(A5837=A5836,I5836&amp;CHAR(10)&amp;"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8" spans="1:9" x14ac:dyDescent="0.25">
      <c r="A5838" t="s">
        <v>4564</v>
      </c>
      <c r="B5838">
        <v>75196500</v>
      </c>
      <c r="C5838" t="s">
        <v>16</v>
      </c>
      <c r="D5838" t="str">
        <f>IF(Tabel_Forespørgsel_fra_Visma28[[#This Row],[SupProd]]=" "," "," - "&amp;Tabel_Forespørgsel_fra_Visma28[[#This Row],[SupProd]])</f>
        <v xml:space="preserve"> </v>
      </c>
      <c r="E5838" t="s">
        <v>16</v>
      </c>
      <c r="F5838" t="str">
        <f>IF(Tabel_Forespørgsel_fra_Visma28[[#This Row],[SupDescr]]=" "," "," - "&amp;Tabel_Forespørgsel_fra_Visma28[[#This Row],[SupDescr]])</f>
        <v xml:space="preserve"> </v>
      </c>
      <c r="G5838" t="s">
        <v>2425</v>
      </c>
      <c r="H5838">
        <v>1</v>
      </c>
      <c r="I5838" t="str">
        <f>IF(A5838=A5837,I5837&amp;CHAR(10)&amp;"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39" spans="1:9" x14ac:dyDescent="0.25">
      <c r="A5839" t="s">
        <v>4565</v>
      </c>
      <c r="B5839">
        <v>75211662</v>
      </c>
      <c r="C5839" t="s">
        <v>16</v>
      </c>
      <c r="D5839" t="str">
        <f>IF(Tabel_Forespørgsel_fra_Visma28[[#This Row],[SupProd]]=" "," "," - "&amp;Tabel_Forespørgsel_fra_Visma28[[#This Row],[SupProd]])</f>
        <v xml:space="preserve"> </v>
      </c>
      <c r="E5839" t="s">
        <v>16</v>
      </c>
      <c r="F5839" t="str">
        <f>IF(Tabel_Forespørgsel_fra_Visma28[[#This Row],[SupDescr]]=" "," "," - "&amp;Tabel_Forespørgsel_fra_Visma28[[#This Row],[SupDescr]])</f>
        <v xml:space="preserve"> </v>
      </c>
      <c r="G5839" t="s">
        <v>7015</v>
      </c>
      <c r="H5839">
        <v>1</v>
      </c>
      <c r="I5839" t="str">
        <f>IF(A5839=A5838,I5838&amp;CHAR(10)&amp;"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0" spans="1:9" x14ac:dyDescent="0.25">
      <c r="A5840" t="s">
        <v>4551</v>
      </c>
      <c r="B5840">
        <v>75180019</v>
      </c>
      <c r="C5840" t="s">
        <v>16</v>
      </c>
      <c r="D5840" t="str">
        <f>IF(Tabel_Forespørgsel_fra_Visma28[[#This Row],[SupProd]]=" "," "," - "&amp;Tabel_Forespørgsel_fra_Visma28[[#This Row],[SupProd]])</f>
        <v xml:space="preserve"> </v>
      </c>
      <c r="E5840" t="s">
        <v>16</v>
      </c>
      <c r="F5840" t="str">
        <f>IF(Tabel_Forespørgsel_fra_Visma28[[#This Row],[SupDescr]]=" "," "," - "&amp;Tabel_Forespørgsel_fra_Visma28[[#This Row],[SupDescr]])</f>
        <v xml:space="preserve"> </v>
      </c>
      <c r="G5840" t="s">
        <v>2430</v>
      </c>
      <c r="H5840">
        <v>1</v>
      </c>
      <c r="I5840" t="str">
        <f>IF(A5840=A5839,I5839&amp;CHAR(10)&amp;"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41" spans="1:9" x14ac:dyDescent="0.25">
      <c r="A5841" t="s">
        <v>4566</v>
      </c>
      <c r="B5841">
        <v>75196500</v>
      </c>
      <c r="C5841" t="s">
        <v>16</v>
      </c>
      <c r="D5841" t="str">
        <f>IF(Tabel_Forespørgsel_fra_Visma28[[#This Row],[SupProd]]=" "," "," - "&amp;Tabel_Forespørgsel_fra_Visma28[[#This Row],[SupProd]])</f>
        <v xml:space="preserve"> </v>
      </c>
      <c r="E5841" t="s">
        <v>16</v>
      </c>
      <c r="F5841" t="str">
        <f>IF(Tabel_Forespørgsel_fra_Visma28[[#This Row],[SupDescr]]=" "," "," - "&amp;Tabel_Forespørgsel_fra_Visma28[[#This Row],[SupDescr]])</f>
        <v xml:space="preserve"> </v>
      </c>
      <c r="G5841" t="s">
        <v>2425</v>
      </c>
      <c r="H5841">
        <v>1</v>
      </c>
      <c r="I5841" t="str">
        <f>IF(A5841=A5840,I5840&amp;CHAR(10)&amp;"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42" spans="1:9" x14ac:dyDescent="0.25">
      <c r="A5842" t="s">
        <v>4558</v>
      </c>
      <c r="B5842">
        <v>75180019</v>
      </c>
      <c r="C5842" t="s">
        <v>16</v>
      </c>
      <c r="D5842" t="str">
        <f>IF(Tabel_Forespørgsel_fra_Visma28[[#This Row],[SupProd]]=" "," "," - "&amp;Tabel_Forespørgsel_fra_Visma28[[#This Row],[SupProd]])</f>
        <v xml:space="preserve"> </v>
      </c>
      <c r="E5842" t="s">
        <v>16</v>
      </c>
      <c r="F5842" t="str">
        <f>IF(Tabel_Forespørgsel_fra_Visma28[[#This Row],[SupDescr]]=" "," "," - "&amp;Tabel_Forespørgsel_fra_Visma28[[#This Row],[SupDescr]])</f>
        <v xml:space="preserve"> </v>
      </c>
      <c r="G5842" t="s">
        <v>2430</v>
      </c>
      <c r="H5842">
        <v>1</v>
      </c>
      <c r="I5842" t="str">
        <f>IF(A5842=A5841,I5841&amp;CHAR(10)&amp;"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43" spans="1:9" x14ac:dyDescent="0.25">
      <c r="A5843" t="s">
        <v>4584</v>
      </c>
      <c r="B5843">
        <v>75211662</v>
      </c>
      <c r="C5843" t="s">
        <v>16</v>
      </c>
      <c r="D5843" t="str">
        <f>IF(Tabel_Forespørgsel_fra_Visma28[[#This Row],[SupProd]]=" "," "," - "&amp;Tabel_Forespørgsel_fra_Visma28[[#This Row],[SupProd]])</f>
        <v xml:space="preserve"> </v>
      </c>
      <c r="E5843" t="s">
        <v>16</v>
      </c>
      <c r="F5843" t="str">
        <f>IF(Tabel_Forespørgsel_fra_Visma28[[#This Row],[SupDescr]]=" "," "," - "&amp;Tabel_Forespørgsel_fra_Visma28[[#This Row],[SupDescr]])</f>
        <v xml:space="preserve"> </v>
      </c>
      <c r="G5843" t="s">
        <v>7015</v>
      </c>
      <c r="H5843">
        <v>1</v>
      </c>
      <c r="I5843" t="str">
        <f>IF(A5843=A5842,I5842&amp;CHAR(10)&amp;"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4" spans="1:9" x14ac:dyDescent="0.25">
      <c r="A5844" t="s">
        <v>4585</v>
      </c>
      <c r="B5844">
        <v>75211662</v>
      </c>
      <c r="C5844" t="s">
        <v>16</v>
      </c>
      <c r="D5844" t="str">
        <f>IF(Tabel_Forespørgsel_fra_Visma28[[#This Row],[SupProd]]=" "," "," - "&amp;Tabel_Forespørgsel_fra_Visma28[[#This Row],[SupProd]])</f>
        <v xml:space="preserve"> </v>
      </c>
      <c r="E5844" t="s">
        <v>16</v>
      </c>
      <c r="F5844" t="str">
        <f>IF(Tabel_Forespørgsel_fra_Visma28[[#This Row],[SupDescr]]=" "," "," - "&amp;Tabel_Forespørgsel_fra_Visma28[[#This Row],[SupDescr]])</f>
        <v xml:space="preserve"> </v>
      </c>
      <c r="G5844" t="s">
        <v>7015</v>
      </c>
      <c r="H5844">
        <v>1</v>
      </c>
      <c r="I5844" t="str">
        <f>IF(A5844=A5843,I5843&amp;CHAR(10)&amp;"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5" spans="1:9" x14ac:dyDescent="0.25">
      <c r="A5845" t="s">
        <v>4588</v>
      </c>
      <c r="B5845">
        <v>75211662</v>
      </c>
      <c r="C5845" t="s">
        <v>16</v>
      </c>
      <c r="D5845" t="str">
        <f>IF(Tabel_Forespørgsel_fra_Visma28[[#This Row],[SupProd]]=" "," "," - "&amp;Tabel_Forespørgsel_fra_Visma28[[#This Row],[SupProd]])</f>
        <v xml:space="preserve"> </v>
      </c>
      <c r="E5845" t="s">
        <v>16</v>
      </c>
      <c r="F5845" t="str">
        <f>IF(Tabel_Forespørgsel_fra_Visma28[[#This Row],[SupDescr]]=" "," "," - "&amp;Tabel_Forespørgsel_fra_Visma28[[#This Row],[SupDescr]])</f>
        <v xml:space="preserve"> </v>
      </c>
      <c r="G5845" t="s">
        <v>7015</v>
      </c>
      <c r="H5845">
        <v>1</v>
      </c>
      <c r="I5845" t="str">
        <f>IF(A5845=A5844,I5844&amp;CHAR(10)&amp;"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6" spans="1:9" x14ac:dyDescent="0.25">
      <c r="A5846" t="s">
        <v>4587</v>
      </c>
      <c r="B5846">
        <v>75211662</v>
      </c>
      <c r="C5846" t="s">
        <v>16</v>
      </c>
      <c r="D5846" t="str">
        <f>IF(Tabel_Forespørgsel_fra_Visma28[[#This Row],[SupProd]]=" "," "," - "&amp;Tabel_Forespørgsel_fra_Visma28[[#This Row],[SupProd]])</f>
        <v xml:space="preserve"> </v>
      </c>
      <c r="E5846" t="s">
        <v>16</v>
      </c>
      <c r="F5846" t="str">
        <f>IF(Tabel_Forespørgsel_fra_Visma28[[#This Row],[SupDescr]]=" "," "," - "&amp;Tabel_Forespørgsel_fra_Visma28[[#This Row],[SupDescr]])</f>
        <v xml:space="preserve"> </v>
      </c>
      <c r="G5846" t="s">
        <v>7015</v>
      </c>
      <c r="H5846">
        <v>1</v>
      </c>
      <c r="I5846" t="str">
        <f>IF(A5846=A5845,I5845&amp;CHAR(10)&amp;"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7" spans="1:9" x14ac:dyDescent="0.25">
      <c r="A5847" t="s">
        <v>4586</v>
      </c>
      <c r="B5847">
        <v>75211662</v>
      </c>
      <c r="C5847" t="s">
        <v>16</v>
      </c>
      <c r="D5847" t="str">
        <f>IF(Tabel_Forespørgsel_fra_Visma28[[#This Row],[SupProd]]=" "," "," - "&amp;Tabel_Forespørgsel_fra_Visma28[[#This Row],[SupProd]])</f>
        <v xml:space="preserve"> </v>
      </c>
      <c r="E5847" t="s">
        <v>16</v>
      </c>
      <c r="F5847" t="str">
        <f>IF(Tabel_Forespørgsel_fra_Visma28[[#This Row],[SupDescr]]=" "," "," - "&amp;Tabel_Forespørgsel_fra_Visma28[[#This Row],[SupDescr]])</f>
        <v xml:space="preserve"> </v>
      </c>
      <c r="G5847" t="s">
        <v>7015</v>
      </c>
      <c r="H5847">
        <v>1</v>
      </c>
      <c r="I5847" t="str">
        <f>IF(A5847=A5846,I5846&amp;CHAR(10)&amp;"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8" spans="1:9" x14ac:dyDescent="0.25">
      <c r="A5848" t="s">
        <v>4679</v>
      </c>
      <c r="B5848">
        <v>75180019</v>
      </c>
      <c r="C5848" t="s">
        <v>16</v>
      </c>
      <c r="D5848" t="str">
        <f>IF(Tabel_Forespørgsel_fra_Visma28[[#This Row],[SupProd]]=" "," "," - "&amp;Tabel_Forespørgsel_fra_Visma28[[#This Row],[SupProd]])</f>
        <v xml:space="preserve"> </v>
      </c>
      <c r="E5848" t="s">
        <v>16</v>
      </c>
      <c r="F5848" t="str">
        <f>IF(Tabel_Forespørgsel_fra_Visma28[[#This Row],[SupDescr]]=" "," "," - "&amp;Tabel_Forespørgsel_fra_Visma28[[#This Row],[SupDescr]])</f>
        <v xml:space="preserve"> </v>
      </c>
      <c r="G5848" t="s">
        <v>2430</v>
      </c>
      <c r="H5848">
        <v>1</v>
      </c>
      <c r="I5848" t="str">
        <f>IF(A5848=A5847,I5847&amp;CHAR(10)&amp;"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49" spans="1:9" x14ac:dyDescent="0.25">
      <c r="A5849" t="s">
        <v>4680</v>
      </c>
      <c r="B5849">
        <v>75211662</v>
      </c>
      <c r="C5849" t="s">
        <v>16</v>
      </c>
      <c r="D5849" t="str">
        <f>IF(Tabel_Forespørgsel_fra_Visma28[[#This Row],[SupProd]]=" "," "," - "&amp;Tabel_Forespørgsel_fra_Visma28[[#This Row],[SupProd]])</f>
        <v xml:space="preserve"> </v>
      </c>
      <c r="E5849" t="s">
        <v>16</v>
      </c>
      <c r="F5849" t="str">
        <f>IF(Tabel_Forespørgsel_fra_Visma28[[#This Row],[SupDescr]]=" "," "," - "&amp;Tabel_Forespørgsel_fra_Visma28[[#This Row],[SupDescr]])</f>
        <v xml:space="preserve"> </v>
      </c>
      <c r="G5849" t="s">
        <v>7015</v>
      </c>
      <c r="H5849">
        <v>1</v>
      </c>
      <c r="I5849" t="str">
        <f>IF(A5849=A5848,I5848&amp;CHAR(10)&amp;"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0" spans="1:9" x14ac:dyDescent="0.25">
      <c r="A5850" t="s">
        <v>4681</v>
      </c>
      <c r="B5850">
        <v>75211662</v>
      </c>
      <c r="C5850" t="s">
        <v>16</v>
      </c>
      <c r="D5850" t="str">
        <f>IF(Tabel_Forespørgsel_fra_Visma28[[#This Row],[SupProd]]=" "," "," - "&amp;Tabel_Forespørgsel_fra_Visma28[[#This Row],[SupProd]])</f>
        <v xml:space="preserve"> </v>
      </c>
      <c r="E5850" t="s">
        <v>16</v>
      </c>
      <c r="F5850" t="str">
        <f>IF(Tabel_Forespørgsel_fra_Visma28[[#This Row],[SupDescr]]=" "," "," - "&amp;Tabel_Forespørgsel_fra_Visma28[[#This Row],[SupDescr]])</f>
        <v xml:space="preserve"> </v>
      </c>
      <c r="G5850" t="s">
        <v>7015</v>
      </c>
      <c r="H5850">
        <v>1</v>
      </c>
      <c r="I5850" t="str">
        <f>IF(A5850=A5849,I5849&amp;CHAR(10)&amp;"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1" spans="1:9" x14ac:dyDescent="0.25">
      <c r="A5851" t="s">
        <v>4683</v>
      </c>
      <c r="B5851">
        <v>75211662</v>
      </c>
      <c r="C5851" t="s">
        <v>16</v>
      </c>
      <c r="D5851" t="str">
        <f>IF(Tabel_Forespørgsel_fra_Visma28[[#This Row],[SupProd]]=" "," "," - "&amp;Tabel_Forespørgsel_fra_Visma28[[#This Row],[SupProd]])</f>
        <v xml:space="preserve"> </v>
      </c>
      <c r="E5851" t="s">
        <v>16</v>
      </c>
      <c r="F5851" t="str">
        <f>IF(Tabel_Forespørgsel_fra_Visma28[[#This Row],[SupDescr]]=" "," "," - "&amp;Tabel_Forespørgsel_fra_Visma28[[#This Row],[SupDescr]])</f>
        <v xml:space="preserve"> </v>
      </c>
      <c r="G5851" t="s">
        <v>7015</v>
      </c>
      <c r="H5851">
        <v>1</v>
      </c>
      <c r="I5851" t="str">
        <f>IF(A5851=A5850,I5850&amp;CHAR(10)&amp;"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2" spans="1:9" x14ac:dyDescent="0.25">
      <c r="A5852" t="s">
        <v>4684</v>
      </c>
      <c r="B5852">
        <v>75211662</v>
      </c>
      <c r="C5852" t="s">
        <v>16</v>
      </c>
      <c r="D5852" t="str">
        <f>IF(Tabel_Forespørgsel_fra_Visma28[[#This Row],[SupProd]]=" "," "," - "&amp;Tabel_Forespørgsel_fra_Visma28[[#This Row],[SupProd]])</f>
        <v xml:space="preserve"> </v>
      </c>
      <c r="E5852" t="s">
        <v>16</v>
      </c>
      <c r="F5852" t="str">
        <f>IF(Tabel_Forespørgsel_fra_Visma28[[#This Row],[SupDescr]]=" "," "," - "&amp;Tabel_Forespørgsel_fra_Visma28[[#This Row],[SupDescr]])</f>
        <v xml:space="preserve"> </v>
      </c>
      <c r="G5852" t="s">
        <v>7015</v>
      </c>
      <c r="H5852">
        <v>1</v>
      </c>
      <c r="I5852" t="str">
        <f>IF(A5852=A5851,I5851&amp;CHAR(10)&amp;"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3" spans="1:9" x14ac:dyDescent="0.25">
      <c r="A5853" t="s">
        <v>4685</v>
      </c>
      <c r="B5853">
        <v>75211662</v>
      </c>
      <c r="C5853" t="s">
        <v>16</v>
      </c>
      <c r="D5853" t="str">
        <f>IF(Tabel_Forespørgsel_fra_Visma28[[#This Row],[SupProd]]=" "," "," - "&amp;Tabel_Forespørgsel_fra_Visma28[[#This Row],[SupProd]])</f>
        <v xml:space="preserve"> </v>
      </c>
      <c r="E5853" t="s">
        <v>16</v>
      </c>
      <c r="F5853" t="str">
        <f>IF(Tabel_Forespørgsel_fra_Visma28[[#This Row],[SupDescr]]=" "," "," - "&amp;Tabel_Forespørgsel_fra_Visma28[[#This Row],[SupDescr]])</f>
        <v xml:space="preserve"> </v>
      </c>
      <c r="G5853" t="s">
        <v>7015</v>
      </c>
      <c r="H5853">
        <v>1</v>
      </c>
      <c r="I5853" t="str">
        <f>IF(A5853=A5852,I5852&amp;CHAR(10)&amp;"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4" spans="1:9" x14ac:dyDescent="0.25">
      <c r="A5854" t="s">
        <v>4682</v>
      </c>
      <c r="B5854">
        <v>75211662</v>
      </c>
      <c r="C5854" t="s">
        <v>16</v>
      </c>
      <c r="D5854" t="str">
        <f>IF(Tabel_Forespørgsel_fra_Visma28[[#This Row],[SupProd]]=" "," "," - "&amp;Tabel_Forespørgsel_fra_Visma28[[#This Row],[SupProd]])</f>
        <v xml:space="preserve"> </v>
      </c>
      <c r="E5854" t="s">
        <v>16</v>
      </c>
      <c r="F5854" t="str">
        <f>IF(Tabel_Forespørgsel_fra_Visma28[[#This Row],[SupDescr]]=" "," "," - "&amp;Tabel_Forespørgsel_fra_Visma28[[#This Row],[SupDescr]])</f>
        <v xml:space="preserve"> </v>
      </c>
      <c r="G5854" t="s">
        <v>7015</v>
      </c>
      <c r="H5854">
        <v>1</v>
      </c>
      <c r="I5854" t="str">
        <f>IF(A5854=A5853,I5853&amp;CHAR(10)&amp;"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5" spans="1:9" x14ac:dyDescent="0.25">
      <c r="A5855" t="s">
        <v>4706</v>
      </c>
      <c r="B5855">
        <v>75211662</v>
      </c>
      <c r="C5855" t="s">
        <v>16</v>
      </c>
      <c r="D5855" t="str">
        <f>IF(Tabel_Forespørgsel_fra_Visma28[[#This Row],[SupProd]]=" "," "," - "&amp;Tabel_Forespørgsel_fra_Visma28[[#This Row],[SupProd]])</f>
        <v xml:space="preserve"> </v>
      </c>
      <c r="E5855" t="s">
        <v>16</v>
      </c>
      <c r="F5855" t="str">
        <f>IF(Tabel_Forespørgsel_fra_Visma28[[#This Row],[SupDescr]]=" "," "," - "&amp;Tabel_Forespørgsel_fra_Visma28[[#This Row],[SupDescr]])</f>
        <v xml:space="preserve"> </v>
      </c>
      <c r="G5855" t="s">
        <v>7015</v>
      </c>
      <c r="H5855">
        <v>1</v>
      </c>
      <c r="I5855" t="str">
        <f>IF(A5855=A5854,I5854&amp;CHAR(10)&amp;"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6" spans="1:9" x14ac:dyDescent="0.25">
      <c r="A5856" t="s">
        <v>4707</v>
      </c>
      <c r="B5856">
        <v>75211662</v>
      </c>
      <c r="C5856" t="s">
        <v>16</v>
      </c>
      <c r="D5856" t="str">
        <f>IF(Tabel_Forespørgsel_fra_Visma28[[#This Row],[SupProd]]=" "," "," - "&amp;Tabel_Forespørgsel_fra_Visma28[[#This Row],[SupProd]])</f>
        <v xml:space="preserve"> </v>
      </c>
      <c r="E5856" t="s">
        <v>16</v>
      </c>
      <c r="F5856" t="str">
        <f>IF(Tabel_Forespørgsel_fra_Visma28[[#This Row],[SupDescr]]=" "," "," - "&amp;Tabel_Forespørgsel_fra_Visma28[[#This Row],[SupDescr]])</f>
        <v xml:space="preserve"> </v>
      </c>
      <c r="G5856" t="s">
        <v>7015</v>
      </c>
      <c r="H5856">
        <v>1</v>
      </c>
      <c r="I5856" t="str">
        <f>IF(A5856=A5855,I5855&amp;CHAR(10)&amp;"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7" spans="1:9" x14ac:dyDescent="0.25">
      <c r="A5857" t="s">
        <v>4708</v>
      </c>
      <c r="B5857">
        <v>75211662</v>
      </c>
      <c r="C5857" t="s">
        <v>16</v>
      </c>
      <c r="D5857" t="str">
        <f>IF(Tabel_Forespørgsel_fra_Visma28[[#This Row],[SupProd]]=" "," "," - "&amp;Tabel_Forespørgsel_fra_Visma28[[#This Row],[SupProd]])</f>
        <v xml:space="preserve"> </v>
      </c>
      <c r="E5857" t="s">
        <v>16</v>
      </c>
      <c r="F5857" t="str">
        <f>IF(Tabel_Forespørgsel_fra_Visma28[[#This Row],[SupDescr]]=" "," "," - "&amp;Tabel_Forespørgsel_fra_Visma28[[#This Row],[SupDescr]])</f>
        <v xml:space="preserve"> </v>
      </c>
      <c r="G5857" t="s">
        <v>7015</v>
      </c>
      <c r="H5857">
        <v>1</v>
      </c>
      <c r="I5857" t="str">
        <f>IF(A5857=A5856,I5856&amp;CHAR(10)&amp;"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8" spans="1:9" x14ac:dyDescent="0.25">
      <c r="A5858" t="s">
        <v>4709</v>
      </c>
      <c r="B5858">
        <v>75211662</v>
      </c>
      <c r="C5858" t="s">
        <v>16</v>
      </c>
      <c r="D5858" t="str">
        <f>IF(Tabel_Forespørgsel_fra_Visma28[[#This Row],[SupProd]]=" "," "," - "&amp;Tabel_Forespørgsel_fra_Visma28[[#This Row],[SupProd]])</f>
        <v xml:space="preserve"> </v>
      </c>
      <c r="E5858" t="s">
        <v>16</v>
      </c>
      <c r="F5858" t="str">
        <f>IF(Tabel_Forespørgsel_fra_Visma28[[#This Row],[SupDescr]]=" "," "," - "&amp;Tabel_Forespørgsel_fra_Visma28[[#This Row],[SupDescr]])</f>
        <v xml:space="preserve"> </v>
      </c>
      <c r="G5858" t="s">
        <v>7015</v>
      </c>
      <c r="H5858">
        <v>1</v>
      </c>
      <c r="I5858" t="str">
        <f>IF(A5858=A5857,I5857&amp;CHAR(10)&amp;"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9" spans="1:9" x14ac:dyDescent="0.25">
      <c r="A5859" t="s">
        <v>4710</v>
      </c>
      <c r="B5859">
        <v>75211662</v>
      </c>
      <c r="C5859" t="s">
        <v>16</v>
      </c>
      <c r="D5859" t="str">
        <f>IF(Tabel_Forespørgsel_fra_Visma28[[#This Row],[SupProd]]=" "," "," - "&amp;Tabel_Forespørgsel_fra_Visma28[[#This Row],[SupProd]])</f>
        <v xml:space="preserve"> </v>
      </c>
      <c r="E5859" t="s">
        <v>16</v>
      </c>
      <c r="F5859" t="str">
        <f>IF(Tabel_Forespørgsel_fra_Visma28[[#This Row],[SupDescr]]=" "," "," - "&amp;Tabel_Forespørgsel_fra_Visma28[[#This Row],[SupDescr]])</f>
        <v xml:space="preserve"> </v>
      </c>
      <c r="G5859" t="s">
        <v>7015</v>
      </c>
      <c r="H5859">
        <v>1</v>
      </c>
      <c r="I5859" t="str">
        <f>IF(A5859=A5858,I5858&amp;CHAR(10)&amp;"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0" spans="1:9" x14ac:dyDescent="0.25">
      <c r="A5860" t="s">
        <v>4711</v>
      </c>
      <c r="B5860">
        <v>75211662</v>
      </c>
      <c r="C5860" t="s">
        <v>16</v>
      </c>
      <c r="D5860" t="str">
        <f>IF(Tabel_Forespørgsel_fra_Visma28[[#This Row],[SupProd]]=" "," "," - "&amp;Tabel_Forespørgsel_fra_Visma28[[#This Row],[SupProd]])</f>
        <v xml:space="preserve"> </v>
      </c>
      <c r="E5860" t="s">
        <v>16</v>
      </c>
      <c r="F5860" t="str">
        <f>IF(Tabel_Forespørgsel_fra_Visma28[[#This Row],[SupDescr]]=" "," "," - "&amp;Tabel_Forespørgsel_fra_Visma28[[#This Row],[SupDescr]])</f>
        <v xml:space="preserve"> </v>
      </c>
      <c r="G5860" t="s">
        <v>7015</v>
      </c>
      <c r="H5860">
        <v>1</v>
      </c>
      <c r="I5860" t="str">
        <f>IF(A5860=A5859,I5859&amp;CHAR(10)&amp;"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1" spans="1:9" x14ac:dyDescent="0.25">
      <c r="A5861" t="s">
        <v>4704</v>
      </c>
      <c r="B5861">
        <v>75211662</v>
      </c>
      <c r="C5861" t="s">
        <v>16</v>
      </c>
      <c r="D5861" t="str">
        <f>IF(Tabel_Forespørgsel_fra_Visma28[[#This Row],[SupProd]]=" "," "," - "&amp;Tabel_Forespørgsel_fra_Visma28[[#This Row],[SupProd]])</f>
        <v xml:space="preserve"> </v>
      </c>
      <c r="E5861" t="s">
        <v>16</v>
      </c>
      <c r="F5861" t="str">
        <f>IF(Tabel_Forespørgsel_fra_Visma28[[#This Row],[SupDescr]]=" "," "," - "&amp;Tabel_Forespørgsel_fra_Visma28[[#This Row],[SupDescr]])</f>
        <v xml:space="preserve"> </v>
      </c>
      <c r="G5861" t="s">
        <v>7015</v>
      </c>
      <c r="H5861">
        <v>1</v>
      </c>
      <c r="I5861" t="str">
        <f>IF(A5861=A5860,I5860&amp;CHAR(10)&amp;"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2" spans="1:9" x14ac:dyDescent="0.25">
      <c r="A5862" t="s">
        <v>4705</v>
      </c>
      <c r="B5862">
        <v>75211662</v>
      </c>
      <c r="C5862" t="s">
        <v>16</v>
      </c>
      <c r="D5862" t="str">
        <f>IF(Tabel_Forespørgsel_fra_Visma28[[#This Row],[SupProd]]=" "," "," - "&amp;Tabel_Forespørgsel_fra_Visma28[[#This Row],[SupProd]])</f>
        <v xml:space="preserve"> </v>
      </c>
      <c r="E5862" t="s">
        <v>16</v>
      </c>
      <c r="F5862" t="str">
        <f>IF(Tabel_Forespørgsel_fra_Visma28[[#This Row],[SupDescr]]=" "," "," - "&amp;Tabel_Forespørgsel_fra_Visma28[[#This Row],[SupDescr]])</f>
        <v xml:space="preserve"> </v>
      </c>
      <c r="G5862" t="s">
        <v>7015</v>
      </c>
      <c r="H5862">
        <v>1</v>
      </c>
      <c r="I5862" t="str">
        <f>IF(A5862=A5861,I5861&amp;CHAR(10)&amp;"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3" spans="1:9" x14ac:dyDescent="0.25">
      <c r="A5863" t="s">
        <v>4720</v>
      </c>
      <c r="B5863">
        <v>75211662</v>
      </c>
      <c r="C5863" t="s">
        <v>16</v>
      </c>
      <c r="D5863" t="str">
        <f>IF(Tabel_Forespørgsel_fra_Visma28[[#This Row],[SupProd]]=" "," "," - "&amp;Tabel_Forespørgsel_fra_Visma28[[#This Row],[SupProd]])</f>
        <v xml:space="preserve"> </v>
      </c>
      <c r="E5863" t="s">
        <v>16</v>
      </c>
      <c r="F5863" t="str">
        <f>IF(Tabel_Forespørgsel_fra_Visma28[[#This Row],[SupDescr]]=" "," "," - "&amp;Tabel_Forespørgsel_fra_Visma28[[#This Row],[SupDescr]])</f>
        <v xml:space="preserve"> </v>
      </c>
      <c r="G5863" t="s">
        <v>7015</v>
      </c>
      <c r="H5863">
        <v>1</v>
      </c>
      <c r="I5863" t="str">
        <f>IF(A5863=A5862,I5862&amp;CHAR(10)&amp;"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4" spans="1:9" x14ac:dyDescent="0.25">
      <c r="A5864" t="s">
        <v>4721</v>
      </c>
      <c r="B5864">
        <v>75211662</v>
      </c>
      <c r="C5864" t="s">
        <v>16</v>
      </c>
      <c r="D5864" t="str">
        <f>IF(Tabel_Forespørgsel_fra_Visma28[[#This Row],[SupProd]]=" "," "," - "&amp;Tabel_Forespørgsel_fra_Visma28[[#This Row],[SupProd]])</f>
        <v xml:space="preserve"> </v>
      </c>
      <c r="E5864" t="s">
        <v>16</v>
      </c>
      <c r="F5864" t="str">
        <f>IF(Tabel_Forespørgsel_fra_Visma28[[#This Row],[SupDescr]]=" "," "," - "&amp;Tabel_Forespørgsel_fra_Visma28[[#This Row],[SupDescr]])</f>
        <v xml:space="preserve"> </v>
      </c>
      <c r="G5864" t="s">
        <v>7015</v>
      </c>
      <c r="H5864">
        <v>1</v>
      </c>
      <c r="I5864" t="str">
        <f>IF(A5864=A5863,I5863&amp;CHAR(10)&amp;"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5" spans="1:9" x14ac:dyDescent="0.25">
      <c r="A5865" t="s">
        <v>4719</v>
      </c>
      <c r="B5865">
        <v>75211662</v>
      </c>
      <c r="C5865" t="s">
        <v>16</v>
      </c>
      <c r="D5865" t="str">
        <f>IF(Tabel_Forespørgsel_fra_Visma28[[#This Row],[SupProd]]=" "," "," - "&amp;Tabel_Forespørgsel_fra_Visma28[[#This Row],[SupProd]])</f>
        <v xml:space="preserve"> </v>
      </c>
      <c r="E5865" t="s">
        <v>16</v>
      </c>
      <c r="F5865" t="str">
        <f>IF(Tabel_Forespørgsel_fra_Visma28[[#This Row],[SupDescr]]=" "," "," - "&amp;Tabel_Forespørgsel_fra_Visma28[[#This Row],[SupDescr]])</f>
        <v xml:space="preserve"> </v>
      </c>
      <c r="G5865" t="s">
        <v>7015</v>
      </c>
      <c r="H5865">
        <v>1</v>
      </c>
      <c r="I5865" t="str">
        <f>IF(A5865=A5864,I5864&amp;CHAR(10)&amp;"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6" spans="1:9" x14ac:dyDescent="0.25">
      <c r="A5866" t="s">
        <v>4716</v>
      </c>
      <c r="B5866">
        <v>75211662</v>
      </c>
      <c r="C5866" t="s">
        <v>16</v>
      </c>
      <c r="D5866" t="str">
        <f>IF(Tabel_Forespørgsel_fra_Visma28[[#This Row],[SupProd]]=" "," "," - "&amp;Tabel_Forespørgsel_fra_Visma28[[#This Row],[SupProd]])</f>
        <v xml:space="preserve"> </v>
      </c>
      <c r="E5866" t="s">
        <v>16</v>
      </c>
      <c r="F5866" t="str">
        <f>IF(Tabel_Forespørgsel_fra_Visma28[[#This Row],[SupDescr]]=" "," "," - "&amp;Tabel_Forespørgsel_fra_Visma28[[#This Row],[SupDescr]])</f>
        <v xml:space="preserve"> </v>
      </c>
      <c r="G5866" t="s">
        <v>7015</v>
      </c>
      <c r="H5866">
        <v>1</v>
      </c>
      <c r="I5866" t="str">
        <f>IF(A5866=A5865,I5865&amp;CHAR(10)&amp;"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7" spans="1:9" x14ac:dyDescent="0.25">
      <c r="A5867" t="s">
        <v>4717</v>
      </c>
      <c r="B5867">
        <v>75211662</v>
      </c>
      <c r="C5867" t="s">
        <v>16</v>
      </c>
      <c r="D5867" t="str">
        <f>IF(Tabel_Forespørgsel_fra_Visma28[[#This Row],[SupProd]]=" "," "," - "&amp;Tabel_Forespørgsel_fra_Visma28[[#This Row],[SupProd]])</f>
        <v xml:space="preserve"> </v>
      </c>
      <c r="E5867" t="s">
        <v>16</v>
      </c>
      <c r="F5867" t="str">
        <f>IF(Tabel_Forespørgsel_fra_Visma28[[#This Row],[SupDescr]]=" "," "," - "&amp;Tabel_Forespørgsel_fra_Visma28[[#This Row],[SupDescr]])</f>
        <v xml:space="preserve"> </v>
      </c>
      <c r="G5867" t="s">
        <v>7015</v>
      </c>
      <c r="H5867">
        <v>1</v>
      </c>
      <c r="I5867" t="str">
        <f>IF(A5867=A5866,I5866&amp;CHAR(10)&amp;"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8" spans="1:9" x14ac:dyDescent="0.25">
      <c r="A5868" t="s">
        <v>4718</v>
      </c>
      <c r="B5868">
        <v>75211662</v>
      </c>
      <c r="C5868" t="s">
        <v>16</v>
      </c>
      <c r="D5868" t="str">
        <f>IF(Tabel_Forespørgsel_fra_Visma28[[#This Row],[SupProd]]=" "," "," - "&amp;Tabel_Forespørgsel_fra_Visma28[[#This Row],[SupProd]])</f>
        <v xml:space="preserve"> </v>
      </c>
      <c r="E5868" t="s">
        <v>16</v>
      </c>
      <c r="F5868" t="str">
        <f>IF(Tabel_Forespørgsel_fra_Visma28[[#This Row],[SupDescr]]=" "," "," - "&amp;Tabel_Forespørgsel_fra_Visma28[[#This Row],[SupDescr]])</f>
        <v xml:space="preserve"> </v>
      </c>
      <c r="G5868" t="s">
        <v>7015</v>
      </c>
      <c r="H5868">
        <v>1</v>
      </c>
      <c r="I5868" t="str">
        <f>IF(A5868=A5867,I5867&amp;CHAR(10)&amp;"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9" spans="1:9" x14ac:dyDescent="0.25">
      <c r="A5869" t="s">
        <v>4739</v>
      </c>
      <c r="B5869">
        <v>75211662</v>
      </c>
      <c r="C5869" t="s">
        <v>16</v>
      </c>
      <c r="D5869" t="str">
        <f>IF(Tabel_Forespørgsel_fra_Visma28[[#This Row],[SupProd]]=" "," "," - "&amp;Tabel_Forespørgsel_fra_Visma28[[#This Row],[SupProd]])</f>
        <v xml:space="preserve"> </v>
      </c>
      <c r="E5869" t="s">
        <v>16</v>
      </c>
      <c r="F5869" t="str">
        <f>IF(Tabel_Forespørgsel_fra_Visma28[[#This Row],[SupDescr]]=" "," "," - "&amp;Tabel_Forespørgsel_fra_Visma28[[#This Row],[SupDescr]])</f>
        <v xml:space="preserve"> </v>
      </c>
      <c r="G5869" t="s">
        <v>7015</v>
      </c>
      <c r="H5869">
        <v>1</v>
      </c>
      <c r="I5869" t="str">
        <f>IF(A5869=A5868,I5868&amp;CHAR(10)&amp;"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0" spans="1:9" x14ac:dyDescent="0.25">
      <c r="A5870" t="s">
        <v>4754</v>
      </c>
      <c r="B5870">
        <v>75211662</v>
      </c>
      <c r="C5870" t="s">
        <v>16</v>
      </c>
      <c r="D5870" t="str">
        <f>IF(Tabel_Forespørgsel_fra_Visma28[[#This Row],[SupProd]]=" "," "," - "&amp;Tabel_Forespørgsel_fra_Visma28[[#This Row],[SupProd]])</f>
        <v xml:space="preserve"> </v>
      </c>
      <c r="E5870" t="s">
        <v>16</v>
      </c>
      <c r="F5870" t="str">
        <f>IF(Tabel_Forespørgsel_fra_Visma28[[#This Row],[SupDescr]]=" "," "," - "&amp;Tabel_Forespørgsel_fra_Visma28[[#This Row],[SupDescr]])</f>
        <v xml:space="preserve"> </v>
      </c>
      <c r="G5870" t="s">
        <v>7015</v>
      </c>
      <c r="H5870">
        <v>1</v>
      </c>
      <c r="I5870" t="str">
        <f>IF(A5870=A5869,I5869&amp;CHAR(10)&amp;"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1" spans="1:9" x14ac:dyDescent="0.25">
      <c r="A5871" t="s">
        <v>4752</v>
      </c>
      <c r="B5871">
        <v>75211662</v>
      </c>
      <c r="C5871" t="s">
        <v>16</v>
      </c>
      <c r="D5871" t="str">
        <f>IF(Tabel_Forespørgsel_fra_Visma28[[#This Row],[SupProd]]=" "," "," - "&amp;Tabel_Forespørgsel_fra_Visma28[[#This Row],[SupProd]])</f>
        <v xml:space="preserve"> </v>
      </c>
      <c r="E5871" t="s">
        <v>16</v>
      </c>
      <c r="F5871" t="str">
        <f>IF(Tabel_Forespørgsel_fra_Visma28[[#This Row],[SupDescr]]=" "," "," - "&amp;Tabel_Forespørgsel_fra_Visma28[[#This Row],[SupDescr]])</f>
        <v xml:space="preserve"> </v>
      </c>
      <c r="G5871" t="s">
        <v>7015</v>
      </c>
      <c r="H5871">
        <v>1</v>
      </c>
      <c r="I5871" t="str">
        <f>IF(A5871=A5870,I5870&amp;CHAR(10)&amp;"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2" spans="1:9" x14ac:dyDescent="0.25">
      <c r="A5872" t="s">
        <v>4755</v>
      </c>
      <c r="B5872">
        <v>75211662</v>
      </c>
      <c r="C5872" t="s">
        <v>16</v>
      </c>
      <c r="D5872" t="str">
        <f>IF(Tabel_Forespørgsel_fra_Visma28[[#This Row],[SupProd]]=" "," "," - "&amp;Tabel_Forespørgsel_fra_Visma28[[#This Row],[SupProd]])</f>
        <v xml:space="preserve"> </v>
      </c>
      <c r="E5872" t="s">
        <v>16</v>
      </c>
      <c r="F5872" t="str">
        <f>IF(Tabel_Forespørgsel_fra_Visma28[[#This Row],[SupDescr]]=" "," "," - "&amp;Tabel_Forespørgsel_fra_Visma28[[#This Row],[SupDescr]])</f>
        <v xml:space="preserve"> </v>
      </c>
      <c r="G5872" t="s">
        <v>7015</v>
      </c>
      <c r="H5872">
        <v>1</v>
      </c>
      <c r="I5872" t="str">
        <f>IF(A5872=A5871,I5871&amp;CHAR(10)&amp;"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3" spans="1:9" x14ac:dyDescent="0.25">
      <c r="A5873" t="s">
        <v>4753</v>
      </c>
      <c r="B5873">
        <v>75211662</v>
      </c>
      <c r="C5873" t="s">
        <v>16</v>
      </c>
      <c r="D5873" t="str">
        <f>IF(Tabel_Forespørgsel_fra_Visma28[[#This Row],[SupProd]]=" "," "," - "&amp;Tabel_Forespørgsel_fra_Visma28[[#This Row],[SupProd]])</f>
        <v xml:space="preserve"> </v>
      </c>
      <c r="E5873" t="s">
        <v>16</v>
      </c>
      <c r="F5873" t="str">
        <f>IF(Tabel_Forespørgsel_fra_Visma28[[#This Row],[SupDescr]]=" "," "," - "&amp;Tabel_Forespørgsel_fra_Visma28[[#This Row],[SupDescr]])</f>
        <v xml:space="preserve"> </v>
      </c>
      <c r="G5873" t="s">
        <v>7015</v>
      </c>
      <c r="H5873">
        <v>1</v>
      </c>
      <c r="I5873" t="str">
        <f>IF(A5873=A5872,I5872&amp;CHAR(10)&amp;"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4" spans="1:9" x14ac:dyDescent="0.25">
      <c r="A5874" t="s">
        <v>4814</v>
      </c>
      <c r="B5874">
        <v>75211662</v>
      </c>
      <c r="C5874" t="s">
        <v>16</v>
      </c>
      <c r="D5874" t="str">
        <f>IF(Tabel_Forespørgsel_fra_Visma28[[#This Row],[SupProd]]=" "," "," - "&amp;Tabel_Forespørgsel_fra_Visma28[[#This Row],[SupProd]])</f>
        <v xml:space="preserve"> </v>
      </c>
      <c r="E5874" t="s">
        <v>16</v>
      </c>
      <c r="F5874" t="str">
        <f>IF(Tabel_Forespørgsel_fra_Visma28[[#This Row],[SupDescr]]=" "," "," - "&amp;Tabel_Forespørgsel_fra_Visma28[[#This Row],[SupDescr]])</f>
        <v xml:space="preserve"> </v>
      </c>
      <c r="G5874" t="s">
        <v>7015</v>
      </c>
      <c r="H5874">
        <v>1</v>
      </c>
      <c r="I5874" t="str">
        <f>IF(A5874=A5873,I5873&amp;CHAR(10)&amp;"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5" spans="1:9" x14ac:dyDescent="0.25">
      <c r="A5875" t="s">
        <v>4813</v>
      </c>
      <c r="B5875">
        <v>75211662</v>
      </c>
      <c r="C5875" t="s">
        <v>16</v>
      </c>
      <c r="D5875" t="str">
        <f>IF(Tabel_Forespørgsel_fra_Visma28[[#This Row],[SupProd]]=" "," "," - "&amp;Tabel_Forespørgsel_fra_Visma28[[#This Row],[SupProd]])</f>
        <v xml:space="preserve"> </v>
      </c>
      <c r="E5875" t="s">
        <v>16</v>
      </c>
      <c r="F5875" t="str">
        <f>IF(Tabel_Forespørgsel_fra_Visma28[[#This Row],[SupDescr]]=" "," "," - "&amp;Tabel_Forespørgsel_fra_Visma28[[#This Row],[SupDescr]])</f>
        <v xml:space="preserve"> </v>
      </c>
      <c r="G5875" t="s">
        <v>7015</v>
      </c>
      <c r="H5875">
        <v>1</v>
      </c>
      <c r="I5875" t="str">
        <f>IF(A5875=A5874,I5874&amp;CHAR(10)&amp;"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6" spans="1:9" x14ac:dyDescent="0.25">
      <c r="A5876" t="s">
        <v>4806</v>
      </c>
      <c r="B5876">
        <v>75211662</v>
      </c>
      <c r="C5876" t="s">
        <v>16</v>
      </c>
      <c r="D5876" t="str">
        <f>IF(Tabel_Forespørgsel_fra_Visma28[[#This Row],[SupProd]]=" "," "," - "&amp;Tabel_Forespørgsel_fra_Visma28[[#This Row],[SupProd]])</f>
        <v xml:space="preserve"> </v>
      </c>
      <c r="E5876" t="s">
        <v>16</v>
      </c>
      <c r="F5876" t="str">
        <f>IF(Tabel_Forespørgsel_fra_Visma28[[#This Row],[SupDescr]]=" "," "," - "&amp;Tabel_Forespørgsel_fra_Visma28[[#This Row],[SupDescr]])</f>
        <v xml:space="preserve"> </v>
      </c>
      <c r="G5876" t="s">
        <v>7015</v>
      </c>
      <c r="H5876">
        <v>1</v>
      </c>
      <c r="I5876" t="str">
        <f>IF(A5876=A5875,I5875&amp;CHAR(10)&amp;"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7" spans="1:9" x14ac:dyDescent="0.25">
      <c r="A5877" t="s">
        <v>4820</v>
      </c>
      <c r="B5877">
        <v>75211662</v>
      </c>
      <c r="C5877" t="s">
        <v>16</v>
      </c>
      <c r="D5877" t="str">
        <f>IF(Tabel_Forespørgsel_fra_Visma28[[#This Row],[SupProd]]=" "," "," - "&amp;Tabel_Forespørgsel_fra_Visma28[[#This Row],[SupProd]])</f>
        <v xml:space="preserve"> </v>
      </c>
      <c r="E5877" t="s">
        <v>16</v>
      </c>
      <c r="F5877" t="str">
        <f>IF(Tabel_Forespørgsel_fra_Visma28[[#This Row],[SupDescr]]=" "," "," - "&amp;Tabel_Forespørgsel_fra_Visma28[[#This Row],[SupDescr]])</f>
        <v xml:space="preserve"> </v>
      </c>
      <c r="G5877" t="s">
        <v>7015</v>
      </c>
      <c r="H5877">
        <v>1</v>
      </c>
      <c r="I5877" t="str">
        <f>IF(A5877=A5876,I5876&amp;CHAR(10)&amp;"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8" spans="1:9" x14ac:dyDescent="0.25">
      <c r="A5878" t="s">
        <v>4816</v>
      </c>
      <c r="B5878">
        <v>75211662</v>
      </c>
      <c r="C5878" t="s">
        <v>16</v>
      </c>
      <c r="D5878" t="str">
        <f>IF(Tabel_Forespørgsel_fra_Visma28[[#This Row],[SupProd]]=" "," "," - "&amp;Tabel_Forespørgsel_fra_Visma28[[#This Row],[SupProd]])</f>
        <v xml:space="preserve"> </v>
      </c>
      <c r="E5878" t="s">
        <v>16</v>
      </c>
      <c r="F5878" t="str">
        <f>IF(Tabel_Forespørgsel_fra_Visma28[[#This Row],[SupDescr]]=" "," "," - "&amp;Tabel_Forespørgsel_fra_Visma28[[#This Row],[SupDescr]])</f>
        <v xml:space="preserve"> </v>
      </c>
      <c r="G5878" t="s">
        <v>7015</v>
      </c>
      <c r="H5878">
        <v>1</v>
      </c>
      <c r="I5878" t="str">
        <f>IF(A5878=A5877,I5877&amp;CHAR(10)&amp;"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9" spans="1:9" x14ac:dyDescent="0.25">
      <c r="A5879" t="s">
        <v>4809</v>
      </c>
      <c r="B5879">
        <v>75211662</v>
      </c>
      <c r="C5879" t="s">
        <v>16</v>
      </c>
      <c r="D5879" t="str">
        <f>IF(Tabel_Forespørgsel_fra_Visma28[[#This Row],[SupProd]]=" "," "," - "&amp;Tabel_Forespørgsel_fra_Visma28[[#This Row],[SupProd]])</f>
        <v xml:space="preserve"> </v>
      </c>
      <c r="E5879" t="s">
        <v>16</v>
      </c>
      <c r="F5879" t="str">
        <f>IF(Tabel_Forespørgsel_fra_Visma28[[#This Row],[SupDescr]]=" "," "," - "&amp;Tabel_Forespørgsel_fra_Visma28[[#This Row],[SupDescr]])</f>
        <v xml:space="preserve"> </v>
      </c>
      <c r="G5879" t="s">
        <v>7015</v>
      </c>
      <c r="H5879">
        <v>1</v>
      </c>
      <c r="I5879" t="str">
        <f>IF(A5879=A5878,I5878&amp;CHAR(10)&amp;"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0" spans="1:9" x14ac:dyDescent="0.25">
      <c r="A5880" t="s">
        <v>4815</v>
      </c>
      <c r="B5880">
        <v>75211662</v>
      </c>
      <c r="C5880" t="s">
        <v>16</v>
      </c>
      <c r="D5880" t="str">
        <f>IF(Tabel_Forespørgsel_fra_Visma28[[#This Row],[SupProd]]=" "," "," - "&amp;Tabel_Forespørgsel_fra_Visma28[[#This Row],[SupProd]])</f>
        <v xml:space="preserve"> </v>
      </c>
      <c r="E5880" t="s">
        <v>16</v>
      </c>
      <c r="F5880" t="str">
        <f>IF(Tabel_Forespørgsel_fra_Visma28[[#This Row],[SupDescr]]=" "," "," - "&amp;Tabel_Forespørgsel_fra_Visma28[[#This Row],[SupDescr]])</f>
        <v xml:space="preserve"> </v>
      </c>
      <c r="G5880" t="s">
        <v>7015</v>
      </c>
      <c r="H5880">
        <v>1</v>
      </c>
      <c r="I5880" t="str">
        <f>IF(A5880=A5879,I5879&amp;CHAR(10)&amp;"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1" spans="1:9" x14ac:dyDescent="0.25">
      <c r="A5881" t="s">
        <v>4807</v>
      </c>
      <c r="B5881">
        <v>75196500</v>
      </c>
      <c r="C5881" t="s">
        <v>16</v>
      </c>
      <c r="D5881" t="str">
        <f>IF(Tabel_Forespørgsel_fra_Visma28[[#This Row],[SupProd]]=" "," "," - "&amp;Tabel_Forespørgsel_fra_Visma28[[#This Row],[SupProd]])</f>
        <v xml:space="preserve"> </v>
      </c>
      <c r="E5881" t="s">
        <v>16</v>
      </c>
      <c r="F5881" t="str">
        <f>IF(Tabel_Forespørgsel_fra_Visma28[[#This Row],[SupDescr]]=" "," "," - "&amp;Tabel_Forespørgsel_fra_Visma28[[#This Row],[SupDescr]])</f>
        <v xml:space="preserve"> </v>
      </c>
      <c r="G5881" t="s">
        <v>2425</v>
      </c>
      <c r="H5881">
        <v>1</v>
      </c>
      <c r="I5881" t="str">
        <f>IF(A5881=A5880,I5880&amp;CHAR(10)&amp;"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82" spans="1:9" x14ac:dyDescent="0.25">
      <c r="A5882" t="s">
        <v>4817</v>
      </c>
      <c r="B5882">
        <v>75211662</v>
      </c>
      <c r="C5882" t="s">
        <v>16</v>
      </c>
      <c r="D5882" t="str">
        <f>IF(Tabel_Forespørgsel_fra_Visma28[[#This Row],[SupProd]]=" "," "," - "&amp;Tabel_Forespørgsel_fra_Visma28[[#This Row],[SupProd]])</f>
        <v xml:space="preserve"> </v>
      </c>
      <c r="E5882" t="s">
        <v>16</v>
      </c>
      <c r="F5882" t="str">
        <f>IF(Tabel_Forespørgsel_fra_Visma28[[#This Row],[SupDescr]]=" "," "," - "&amp;Tabel_Forespørgsel_fra_Visma28[[#This Row],[SupDescr]])</f>
        <v xml:space="preserve"> </v>
      </c>
      <c r="G5882" t="s">
        <v>7015</v>
      </c>
      <c r="H5882">
        <v>1</v>
      </c>
      <c r="I5882" t="str">
        <f>IF(A5882=A5881,I5881&amp;CHAR(10)&amp;"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3" spans="1:9" x14ac:dyDescent="0.25">
      <c r="A5883" t="s">
        <v>8199</v>
      </c>
      <c r="B5883">
        <v>75211662</v>
      </c>
      <c r="C5883" t="s">
        <v>16</v>
      </c>
      <c r="D5883" t="str">
        <f>IF(Tabel_Forespørgsel_fra_Visma28[[#This Row],[SupProd]]=" "," "," - "&amp;Tabel_Forespørgsel_fra_Visma28[[#This Row],[SupProd]])</f>
        <v xml:space="preserve"> </v>
      </c>
      <c r="E5883" t="s">
        <v>16</v>
      </c>
      <c r="F5883" t="str">
        <f>IF(Tabel_Forespørgsel_fra_Visma28[[#This Row],[SupDescr]]=" "," "," - "&amp;Tabel_Forespørgsel_fra_Visma28[[#This Row],[SupDescr]])</f>
        <v xml:space="preserve"> </v>
      </c>
      <c r="G5883" t="s">
        <v>7015</v>
      </c>
      <c r="H5883">
        <v>1</v>
      </c>
      <c r="I5883" t="str">
        <f>IF(A5883=A5882,I5882&amp;CHAR(10)&amp;"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4" spans="1:9" x14ac:dyDescent="0.25">
      <c r="A5884" t="s">
        <v>9339</v>
      </c>
      <c r="B5884">
        <v>75211662</v>
      </c>
      <c r="C5884" t="s">
        <v>16</v>
      </c>
      <c r="D5884" t="str">
        <f>IF(Tabel_Forespørgsel_fra_Visma28[[#This Row],[SupProd]]=" "," "," - "&amp;Tabel_Forespørgsel_fra_Visma28[[#This Row],[SupProd]])</f>
        <v xml:space="preserve"> </v>
      </c>
      <c r="E5884" t="s">
        <v>16</v>
      </c>
      <c r="F5884" t="str">
        <f>IF(Tabel_Forespørgsel_fra_Visma28[[#This Row],[SupDescr]]=" "," "," - "&amp;Tabel_Forespørgsel_fra_Visma28[[#This Row],[SupDescr]])</f>
        <v xml:space="preserve"> </v>
      </c>
      <c r="G5884" t="s">
        <v>7015</v>
      </c>
      <c r="H5884">
        <v>1</v>
      </c>
      <c r="I5884" t="str">
        <f>IF(A5884=A5883,I5883&amp;CHAR(10)&amp;"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5" spans="1:9" x14ac:dyDescent="0.25">
      <c r="A5885" t="s">
        <v>4821</v>
      </c>
      <c r="B5885">
        <v>75211662</v>
      </c>
      <c r="C5885" t="s">
        <v>16</v>
      </c>
      <c r="D5885" t="str">
        <f>IF(Tabel_Forespørgsel_fra_Visma28[[#This Row],[SupProd]]=" "," "," - "&amp;Tabel_Forespørgsel_fra_Visma28[[#This Row],[SupProd]])</f>
        <v xml:space="preserve"> </v>
      </c>
      <c r="E5885" t="s">
        <v>16</v>
      </c>
      <c r="F5885" t="str">
        <f>IF(Tabel_Forespørgsel_fra_Visma28[[#This Row],[SupDescr]]=" "," "," - "&amp;Tabel_Forespørgsel_fra_Visma28[[#This Row],[SupDescr]])</f>
        <v xml:space="preserve"> </v>
      </c>
      <c r="G5885" t="s">
        <v>7015</v>
      </c>
      <c r="H5885">
        <v>1</v>
      </c>
      <c r="I5885" t="str">
        <f>IF(A5885=A5884,I5884&amp;CHAR(10)&amp;"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6" spans="1:9" x14ac:dyDescent="0.25">
      <c r="A5886" t="s">
        <v>4818</v>
      </c>
      <c r="B5886">
        <v>75211662</v>
      </c>
      <c r="C5886" t="s">
        <v>16</v>
      </c>
      <c r="D5886" t="str">
        <f>IF(Tabel_Forespørgsel_fra_Visma28[[#This Row],[SupProd]]=" "," "," - "&amp;Tabel_Forespørgsel_fra_Visma28[[#This Row],[SupProd]])</f>
        <v xml:space="preserve"> </v>
      </c>
      <c r="E5886" t="s">
        <v>16</v>
      </c>
      <c r="F5886" t="str">
        <f>IF(Tabel_Forespørgsel_fra_Visma28[[#This Row],[SupDescr]]=" "," "," - "&amp;Tabel_Forespørgsel_fra_Visma28[[#This Row],[SupDescr]])</f>
        <v xml:space="preserve"> </v>
      </c>
      <c r="G5886" t="s">
        <v>7015</v>
      </c>
      <c r="H5886">
        <v>1</v>
      </c>
      <c r="I5886" t="str">
        <f>IF(A5886=A5885,I5885&amp;CHAR(10)&amp;"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7" spans="1:9" x14ac:dyDescent="0.25">
      <c r="A5887" t="s">
        <v>4819</v>
      </c>
      <c r="B5887">
        <v>75211662</v>
      </c>
      <c r="C5887" t="s">
        <v>16</v>
      </c>
      <c r="D5887" t="str">
        <f>IF(Tabel_Forespørgsel_fra_Visma28[[#This Row],[SupProd]]=" "," "," - "&amp;Tabel_Forespørgsel_fra_Visma28[[#This Row],[SupProd]])</f>
        <v xml:space="preserve"> </v>
      </c>
      <c r="E5887" t="s">
        <v>16</v>
      </c>
      <c r="F5887" t="str">
        <f>IF(Tabel_Forespørgsel_fra_Visma28[[#This Row],[SupDescr]]=" "," "," - "&amp;Tabel_Forespørgsel_fra_Visma28[[#This Row],[SupDescr]])</f>
        <v xml:space="preserve"> </v>
      </c>
      <c r="G5887" t="s">
        <v>7015</v>
      </c>
      <c r="H5887">
        <v>1</v>
      </c>
      <c r="I5887" t="str">
        <f>IF(A5887=A5886,I5886&amp;CHAR(10)&amp;"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8" spans="1:9" x14ac:dyDescent="0.25">
      <c r="A5888" t="s">
        <v>4822</v>
      </c>
      <c r="B5888">
        <v>75211662</v>
      </c>
      <c r="C5888" t="s">
        <v>16</v>
      </c>
      <c r="D5888" t="str">
        <f>IF(Tabel_Forespørgsel_fra_Visma28[[#This Row],[SupProd]]=" "," "," - "&amp;Tabel_Forespørgsel_fra_Visma28[[#This Row],[SupProd]])</f>
        <v xml:space="preserve"> </v>
      </c>
      <c r="E5888" t="s">
        <v>16</v>
      </c>
      <c r="F5888" t="str">
        <f>IF(Tabel_Forespørgsel_fra_Visma28[[#This Row],[SupDescr]]=" "," "," - "&amp;Tabel_Forespørgsel_fra_Visma28[[#This Row],[SupDescr]])</f>
        <v xml:space="preserve"> </v>
      </c>
      <c r="G5888" t="s">
        <v>7015</v>
      </c>
      <c r="H5888">
        <v>1</v>
      </c>
      <c r="I5888" t="str">
        <f>IF(A5888=A5887,I5887&amp;CHAR(10)&amp;"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9" spans="1:9" x14ac:dyDescent="0.25">
      <c r="A5889" t="s">
        <v>4823</v>
      </c>
      <c r="B5889">
        <v>75211662</v>
      </c>
      <c r="C5889" t="s">
        <v>16</v>
      </c>
      <c r="D5889" t="str">
        <f>IF(Tabel_Forespørgsel_fra_Visma28[[#This Row],[SupProd]]=" "," "," - "&amp;Tabel_Forespørgsel_fra_Visma28[[#This Row],[SupProd]])</f>
        <v xml:space="preserve"> </v>
      </c>
      <c r="E5889" t="s">
        <v>16</v>
      </c>
      <c r="F5889" t="str">
        <f>IF(Tabel_Forespørgsel_fra_Visma28[[#This Row],[SupDescr]]=" "," "," - "&amp;Tabel_Forespørgsel_fra_Visma28[[#This Row],[SupDescr]])</f>
        <v xml:space="preserve"> </v>
      </c>
      <c r="G5889" t="s">
        <v>7015</v>
      </c>
      <c r="H5889">
        <v>1</v>
      </c>
      <c r="I5889" t="str">
        <f>IF(A5889=A5888,I5888&amp;CHAR(10)&amp;"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0" spans="1:9" x14ac:dyDescent="0.25">
      <c r="A5890" t="s">
        <v>5294</v>
      </c>
      <c r="B5890">
        <v>75196500</v>
      </c>
      <c r="C5890" t="s">
        <v>16</v>
      </c>
      <c r="D5890" t="str">
        <f>IF(Tabel_Forespørgsel_fra_Visma28[[#This Row],[SupProd]]=" "," "," - "&amp;Tabel_Forespørgsel_fra_Visma28[[#This Row],[SupProd]])</f>
        <v xml:space="preserve"> </v>
      </c>
      <c r="E5890" t="s">
        <v>16</v>
      </c>
      <c r="F5890" t="str">
        <f>IF(Tabel_Forespørgsel_fra_Visma28[[#This Row],[SupDescr]]=" "," "," - "&amp;Tabel_Forespørgsel_fra_Visma28[[#This Row],[SupDescr]])</f>
        <v xml:space="preserve"> </v>
      </c>
      <c r="G5890" t="s">
        <v>2425</v>
      </c>
      <c r="H5890">
        <v>1</v>
      </c>
      <c r="I5890" t="str">
        <f>IF(A5890=A5889,I5889&amp;CHAR(10)&amp;"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91" spans="1:9" x14ac:dyDescent="0.25">
      <c r="A5891" t="s">
        <v>5295</v>
      </c>
      <c r="B5891">
        <v>75196500</v>
      </c>
      <c r="C5891" t="s">
        <v>16</v>
      </c>
      <c r="D5891" t="str">
        <f>IF(Tabel_Forespørgsel_fra_Visma28[[#This Row],[SupProd]]=" "," "," - "&amp;Tabel_Forespørgsel_fra_Visma28[[#This Row],[SupProd]])</f>
        <v xml:space="preserve"> </v>
      </c>
      <c r="E5891" t="s">
        <v>16</v>
      </c>
      <c r="F5891" t="str">
        <f>IF(Tabel_Forespørgsel_fra_Visma28[[#This Row],[SupDescr]]=" "," "," - "&amp;Tabel_Forespørgsel_fra_Visma28[[#This Row],[SupDescr]])</f>
        <v xml:space="preserve"> </v>
      </c>
      <c r="G5891" t="s">
        <v>2425</v>
      </c>
      <c r="H5891">
        <v>1</v>
      </c>
      <c r="I5891" t="str">
        <f>IF(A5891=A5890,I5890&amp;CHAR(10)&amp;"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92" spans="1:9" x14ac:dyDescent="0.25">
      <c r="A5892" t="s">
        <v>5296</v>
      </c>
      <c r="B5892">
        <v>75211662</v>
      </c>
      <c r="C5892" t="s">
        <v>16</v>
      </c>
      <c r="D5892" t="str">
        <f>IF(Tabel_Forespørgsel_fra_Visma28[[#This Row],[SupProd]]=" "," "," - "&amp;Tabel_Forespørgsel_fra_Visma28[[#This Row],[SupProd]])</f>
        <v xml:space="preserve"> </v>
      </c>
      <c r="E5892" t="s">
        <v>16</v>
      </c>
      <c r="F5892" t="str">
        <f>IF(Tabel_Forespørgsel_fra_Visma28[[#This Row],[SupDescr]]=" "," "," - "&amp;Tabel_Forespørgsel_fra_Visma28[[#This Row],[SupDescr]])</f>
        <v xml:space="preserve"> </v>
      </c>
      <c r="G5892" t="s">
        <v>7015</v>
      </c>
      <c r="H5892">
        <v>2</v>
      </c>
      <c r="I5892" t="str">
        <f>IF(A5892=A5891,I5891&amp;CHAR(10)&amp;"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3" spans="1:9" x14ac:dyDescent="0.25">
      <c r="A5893" t="s">
        <v>5311</v>
      </c>
      <c r="B5893">
        <v>75211662</v>
      </c>
      <c r="C5893" t="s">
        <v>16</v>
      </c>
      <c r="D5893" t="str">
        <f>IF(Tabel_Forespørgsel_fra_Visma28[[#This Row],[SupProd]]=" "," "," - "&amp;Tabel_Forespørgsel_fra_Visma28[[#This Row],[SupProd]])</f>
        <v xml:space="preserve"> </v>
      </c>
      <c r="E5893" t="s">
        <v>16</v>
      </c>
      <c r="F5893" t="str">
        <f>IF(Tabel_Forespørgsel_fra_Visma28[[#This Row],[SupDescr]]=" "," "," - "&amp;Tabel_Forespørgsel_fra_Visma28[[#This Row],[SupDescr]])</f>
        <v xml:space="preserve"> </v>
      </c>
      <c r="G5893" t="s">
        <v>7015</v>
      </c>
      <c r="H5893">
        <v>1</v>
      </c>
      <c r="I5893" t="str">
        <f>IF(A5893=A5892,I5892&amp;CHAR(10)&amp;"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4" spans="1:9" x14ac:dyDescent="0.25">
      <c r="A5894" t="s">
        <v>5301</v>
      </c>
      <c r="B5894">
        <v>75211662</v>
      </c>
      <c r="C5894" t="s">
        <v>16</v>
      </c>
      <c r="D5894" t="str">
        <f>IF(Tabel_Forespørgsel_fra_Visma28[[#This Row],[SupProd]]=" "," "," - "&amp;Tabel_Forespørgsel_fra_Visma28[[#This Row],[SupProd]])</f>
        <v xml:space="preserve"> </v>
      </c>
      <c r="E5894" t="s">
        <v>16</v>
      </c>
      <c r="F5894" t="str">
        <f>IF(Tabel_Forespørgsel_fra_Visma28[[#This Row],[SupDescr]]=" "," "," - "&amp;Tabel_Forespørgsel_fra_Visma28[[#This Row],[SupDescr]])</f>
        <v xml:space="preserve"> </v>
      </c>
      <c r="G5894" t="s">
        <v>7015</v>
      </c>
      <c r="H5894">
        <v>1</v>
      </c>
      <c r="I5894" t="str">
        <f>IF(A5894=A5893,I5893&amp;CHAR(10)&amp;"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5" spans="1:9" x14ac:dyDescent="0.25">
      <c r="A5895" t="s">
        <v>5312</v>
      </c>
      <c r="B5895">
        <v>75211662</v>
      </c>
      <c r="C5895" t="s">
        <v>16</v>
      </c>
      <c r="D5895" t="str">
        <f>IF(Tabel_Forespørgsel_fra_Visma28[[#This Row],[SupProd]]=" "," "," - "&amp;Tabel_Forespørgsel_fra_Visma28[[#This Row],[SupProd]])</f>
        <v xml:space="preserve"> </v>
      </c>
      <c r="E5895" t="s">
        <v>16</v>
      </c>
      <c r="F5895" t="str">
        <f>IF(Tabel_Forespørgsel_fra_Visma28[[#This Row],[SupDescr]]=" "," "," - "&amp;Tabel_Forespørgsel_fra_Visma28[[#This Row],[SupDescr]])</f>
        <v xml:space="preserve"> </v>
      </c>
      <c r="G5895" t="s">
        <v>7015</v>
      </c>
      <c r="H5895">
        <v>1</v>
      </c>
      <c r="I5895" t="str">
        <f>IF(A5895=A5894,I5894&amp;CHAR(10)&amp;"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6" spans="1:9" x14ac:dyDescent="0.25">
      <c r="A5896" t="s">
        <v>5307</v>
      </c>
      <c r="B5896">
        <v>75211662</v>
      </c>
      <c r="C5896" t="s">
        <v>16</v>
      </c>
      <c r="D5896" t="str">
        <f>IF(Tabel_Forespørgsel_fra_Visma28[[#This Row],[SupProd]]=" "," "," - "&amp;Tabel_Forespørgsel_fra_Visma28[[#This Row],[SupProd]])</f>
        <v xml:space="preserve"> </v>
      </c>
      <c r="E5896" t="s">
        <v>16</v>
      </c>
      <c r="F5896" t="str">
        <f>IF(Tabel_Forespørgsel_fra_Visma28[[#This Row],[SupDescr]]=" "," "," - "&amp;Tabel_Forespørgsel_fra_Visma28[[#This Row],[SupDescr]])</f>
        <v xml:space="preserve"> </v>
      </c>
      <c r="G5896" t="s">
        <v>7015</v>
      </c>
      <c r="H5896">
        <v>1</v>
      </c>
      <c r="I5896" t="str">
        <f>IF(A5896=A5895,I5895&amp;CHAR(10)&amp;"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7" spans="1:9" x14ac:dyDescent="0.25">
      <c r="A5897" t="s">
        <v>5308</v>
      </c>
      <c r="B5897">
        <v>75211662</v>
      </c>
      <c r="C5897" t="s">
        <v>16</v>
      </c>
      <c r="D5897" t="str">
        <f>IF(Tabel_Forespørgsel_fra_Visma28[[#This Row],[SupProd]]=" "," "," - "&amp;Tabel_Forespørgsel_fra_Visma28[[#This Row],[SupProd]])</f>
        <v xml:space="preserve"> </v>
      </c>
      <c r="E5897" t="s">
        <v>16</v>
      </c>
      <c r="F5897" t="str">
        <f>IF(Tabel_Forespørgsel_fra_Visma28[[#This Row],[SupDescr]]=" "," "," - "&amp;Tabel_Forespørgsel_fra_Visma28[[#This Row],[SupDescr]])</f>
        <v xml:space="preserve"> </v>
      </c>
      <c r="G5897" t="s">
        <v>7015</v>
      </c>
      <c r="H5897">
        <v>1</v>
      </c>
      <c r="I5897" t="str">
        <f>IF(A5897=A5896,I5896&amp;CHAR(10)&amp;"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8" spans="1:9" x14ac:dyDescent="0.25">
      <c r="A5898" t="s">
        <v>5310</v>
      </c>
      <c r="B5898">
        <v>75211662</v>
      </c>
      <c r="C5898" t="s">
        <v>16</v>
      </c>
      <c r="D5898" t="str">
        <f>IF(Tabel_Forespørgsel_fra_Visma28[[#This Row],[SupProd]]=" "," "," - "&amp;Tabel_Forespørgsel_fra_Visma28[[#This Row],[SupProd]])</f>
        <v xml:space="preserve"> </v>
      </c>
      <c r="E5898" t="s">
        <v>16</v>
      </c>
      <c r="F5898" t="str">
        <f>IF(Tabel_Forespørgsel_fra_Visma28[[#This Row],[SupDescr]]=" "," "," - "&amp;Tabel_Forespørgsel_fra_Visma28[[#This Row],[SupDescr]])</f>
        <v xml:space="preserve"> </v>
      </c>
      <c r="G5898" t="s">
        <v>7015</v>
      </c>
      <c r="H5898">
        <v>1</v>
      </c>
      <c r="I5898" t="str">
        <f>IF(A5898=A5897,I5897&amp;CHAR(10)&amp;"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9" spans="1:9" x14ac:dyDescent="0.25">
      <c r="A5899" t="s">
        <v>5318</v>
      </c>
      <c r="B5899">
        <v>75211662</v>
      </c>
      <c r="C5899" t="s">
        <v>16</v>
      </c>
      <c r="D5899" t="str">
        <f>IF(Tabel_Forespørgsel_fra_Visma28[[#This Row],[SupProd]]=" "," "," - "&amp;Tabel_Forespørgsel_fra_Visma28[[#This Row],[SupProd]])</f>
        <v xml:space="preserve"> </v>
      </c>
      <c r="E5899" t="s">
        <v>16</v>
      </c>
      <c r="F5899" t="str">
        <f>IF(Tabel_Forespørgsel_fra_Visma28[[#This Row],[SupDescr]]=" "," "," - "&amp;Tabel_Forespørgsel_fra_Visma28[[#This Row],[SupDescr]])</f>
        <v xml:space="preserve"> </v>
      </c>
      <c r="G5899" t="s">
        <v>7015</v>
      </c>
      <c r="H5899">
        <v>1</v>
      </c>
      <c r="I5899" t="str">
        <f>IF(A5899=A5898,I5898&amp;CHAR(10)&amp;"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0" spans="1:9" x14ac:dyDescent="0.25">
      <c r="A5900" t="s">
        <v>5320</v>
      </c>
      <c r="B5900">
        <v>75211662</v>
      </c>
      <c r="C5900" t="s">
        <v>16</v>
      </c>
      <c r="D5900" t="str">
        <f>IF(Tabel_Forespørgsel_fra_Visma28[[#This Row],[SupProd]]=" "," "," - "&amp;Tabel_Forespørgsel_fra_Visma28[[#This Row],[SupProd]])</f>
        <v xml:space="preserve"> </v>
      </c>
      <c r="E5900" t="s">
        <v>16</v>
      </c>
      <c r="F5900" t="str">
        <f>IF(Tabel_Forespørgsel_fra_Visma28[[#This Row],[SupDescr]]=" "," "," - "&amp;Tabel_Forespørgsel_fra_Visma28[[#This Row],[SupDescr]])</f>
        <v xml:space="preserve"> </v>
      </c>
      <c r="G5900" t="s">
        <v>7015</v>
      </c>
      <c r="H5900">
        <v>1</v>
      </c>
      <c r="I5900" t="str">
        <f>IF(A5900=A5899,I5899&amp;CHAR(10)&amp;"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1" spans="1:9" x14ac:dyDescent="0.25">
      <c r="A5901" t="s">
        <v>5319</v>
      </c>
      <c r="B5901">
        <v>75211662</v>
      </c>
      <c r="C5901" t="s">
        <v>16</v>
      </c>
      <c r="D5901" t="str">
        <f>IF(Tabel_Forespørgsel_fra_Visma28[[#This Row],[SupProd]]=" "," "," - "&amp;Tabel_Forespørgsel_fra_Visma28[[#This Row],[SupProd]])</f>
        <v xml:space="preserve"> </v>
      </c>
      <c r="E5901" t="s">
        <v>16</v>
      </c>
      <c r="F5901" t="str">
        <f>IF(Tabel_Forespørgsel_fra_Visma28[[#This Row],[SupDescr]]=" "," "," - "&amp;Tabel_Forespørgsel_fra_Visma28[[#This Row],[SupDescr]])</f>
        <v xml:space="preserve"> </v>
      </c>
      <c r="G5901" t="s">
        <v>7015</v>
      </c>
      <c r="H5901">
        <v>1</v>
      </c>
      <c r="I5901" t="str">
        <f>IF(A5901=A5900,I5900&amp;CHAR(10)&amp;"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2" spans="1:9" x14ac:dyDescent="0.25">
      <c r="A5902" t="s">
        <v>5317</v>
      </c>
      <c r="B5902">
        <v>75211662</v>
      </c>
      <c r="C5902" t="s">
        <v>16</v>
      </c>
      <c r="D5902" t="str">
        <f>IF(Tabel_Forespørgsel_fra_Visma28[[#This Row],[SupProd]]=" "," "," - "&amp;Tabel_Forespørgsel_fra_Visma28[[#This Row],[SupProd]])</f>
        <v xml:space="preserve"> </v>
      </c>
      <c r="E5902" t="s">
        <v>16</v>
      </c>
      <c r="F5902" t="str">
        <f>IF(Tabel_Forespørgsel_fra_Visma28[[#This Row],[SupDescr]]=" "," "," - "&amp;Tabel_Forespørgsel_fra_Visma28[[#This Row],[SupDescr]])</f>
        <v xml:space="preserve"> </v>
      </c>
      <c r="G5902" t="s">
        <v>7015</v>
      </c>
      <c r="H5902">
        <v>1</v>
      </c>
      <c r="I5902" t="str">
        <f>IF(A5902=A5901,I5901&amp;CHAR(10)&amp;"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3" spans="1:9" x14ac:dyDescent="0.25">
      <c r="A5903" t="s">
        <v>5281</v>
      </c>
      <c r="B5903">
        <v>74762273</v>
      </c>
      <c r="C5903" t="s">
        <v>16</v>
      </c>
      <c r="D5903" t="str">
        <f>IF(Tabel_Forespørgsel_fra_Visma28[[#This Row],[SupProd]]=" "," "," - "&amp;Tabel_Forespørgsel_fra_Visma28[[#This Row],[SupProd]])</f>
        <v xml:space="preserve"> </v>
      </c>
      <c r="E5903" t="s">
        <v>16</v>
      </c>
      <c r="F5903" t="str">
        <f>IF(Tabel_Forespørgsel_fra_Visma28[[#This Row],[SupDescr]]=" "," "," - "&amp;Tabel_Forespørgsel_fra_Visma28[[#This Row],[SupDescr]])</f>
        <v xml:space="preserve"> </v>
      </c>
      <c r="G5903" t="s">
        <v>154</v>
      </c>
      <c r="H5903">
        <v>1</v>
      </c>
      <c r="I5903" t="str">
        <f>IF(A5903=A5902,I5902&amp;CHAR(10)&amp;"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904" spans="1:9" x14ac:dyDescent="0.25">
      <c r="A5904" t="s">
        <v>5309</v>
      </c>
      <c r="B5904">
        <v>75211662</v>
      </c>
      <c r="C5904" t="s">
        <v>16</v>
      </c>
      <c r="D5904" t="str">
        <f>IF(Tabel_Forespørgsel_fra_Visma28[[#This Row],[SupProd]]=" "," "," - "&amp;Tabel_Forespørgsel_fra_Visma28[[#This Row],[SupProd]])</f>
        <v xml:space="preserve"> </v>
      </c>
      <c r="E5904" t="s">
        <v>16</v>
      </c>
      <c r="F5904" t="str">
        <f>IF(Tabel_Forespørgsel_fra_Visma28[[#This Row],[SupDescr]]=" "," "," - "&amp;Tabel_Forespørgsel_fra_Visma28[[#This Row],[SupDescr]])</f>
        <v xml:space="preserve"> </v>
      </c>
      <c r="G5904" t="s">
        <v>7015</v>
      </c>
      <c r="H5904">
        <v>1</v>
      </c>
      <c r="I5904" t="str">
        <f>IF(A5904=A5903,I5903&amp;CHAR(10)&amp;"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5" spans="1:9" x14ac:dyDescent="0.25">
      <c r="A5905" t="s">
        <v>5331</v>
      </c>
      <c r="B5905">
        <v>75211662</v>
      </c>
      <c r="C5905" t="s">
        <v>16</v>
      </c>
      <c r="D5905" t="str">
        <f>IF(Tabel_Forespørgsel_fra_Visma28[[#This Row],[SupProd]]=" "," "," - "&amp;Tabel_Forespørgsel_fra_Visma28[[#This Row],[SupProd]])</f>
        <v xml:space="preserve"> </v>
      </c>
      <c r="E5905" t="s">
        <v>16</v>
      </c>
      <c r="F5905" t="str">
        <f>IF(Tabel_Forespørgsel_fra_Visma28[[#This Row],[SupDescr]]=" "," "," - "&amp;Tabel_Forespørgsel_fra_Visma28[[#This Row],[SupDescr]])</f>
        <v xml:space="preserve"> </v>
      </c>
      <c r="G5905" t="s">
        <v>7015</v>
      </c>
      <c r="H5905">
        <v>1</v>
      </c>
      <c r="I5905" t="str">
        <f>IF(A5905=A5904,I5904&amp;CHAR(10)&amp;"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6" spans="1:9" x14ac:dyDescent="0.25">
      <c r="A5906" t="s">
        <v>5334</v>
      </c>
      <c r="B5906">
        <v>75211662</v>
      </c>
      <c r="C5906" t="s">
        <v>16</v>
      </c>
      <c r="D5906" t="str">
        <f>IF(Tabel_Forespørgsel_fra_Visma28[[#This Row],[SupProd]]=" "," "," - "&amp;Tabel_Forespørgsel_fra_Visma28[[#This Row],[SupProd]])</f>
        <v xml:space="preserve"> </v>
      </c>
      <c r="E5906" t="s">
        <v>16</v>
      </c>
      <c r="F5906" t="str">
        <f>IF(Tabel_Forespørgsel_fra_Visma28[[#This Row],[SupDescr]]=" "," "," - "&amp;Tabel_Forespørgsel_fra_Visma28[[#This Row],[SupDescr]])</f>
        <v xml:space="preserve"> </v>
      </c>
      <c r="G5906" t="s">
        <v>7015</v>
      </c>
      <c r="H5906">
        <v>1</v>
      </c>
      <c r="I5906" t="str">
        <f>IF(A5906=A5905,I5905&amp;CHAR(10)&amp;"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7" spans="1:9" x14ac:dyDescent="0.25">
      <c r="A5907" t="s">
        <v>5335</v>
      </c>
      <c r="B5907">
        <v>75211662</v>
      </c>
      <c r="C5907" t="s">
        <v>16</v>
      </c>
      <c r="D5907" t="str">
        <f>IF(Tabel_Forespørgsel_fra_Visma28[[#This Row],[SupProd]]=" "," "," - "&amp;Tabel_Forespørgsel_fra_Visma28[[#This Row],[SupProd]])</f>
        <v xml:space="preserve"> </v>
      </c>
      <c r="E5907" t="s">
        <v>16</v>
      </c>
      <c r="F5907" t="str">
        <f>IF(Tabel_Forespørgsel_fra_Visma28[[#This Row],[SupDescr]]=" "," "," - "&amp;Tabel_Forespørgsel_fra_Visma28[[#This Row],[SupDescr]])</f>
        <v xml:space="preserve"> </v>
      </c>
      <c r="G5907" t="s">
        <v>7015</v>
      </c>
      <c r="H5907">
        <v>1</v>
      </c>
      <c r="I5907" t="str">
        <f>IF(A5907=A5906,I5906&amp;CHAR(10)&amp;"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8" spans="1:9" x14ac:dyDescent="0.25">
      <c r="A5908" t="s">
        <v>5336</v>
      </c>
      <c r="B5908">
        <v>75211662</v>
      </c>
      <c r="C5908" t="s">
        <v>16</v>
      </c>
      <c r="D5908" t="str">
        <f>IF(Tabel_Forespørgsel_fra_Visma28[[#This Row],[SupProd]]=" "," "," - "&amp;Tabel_Forespørgsel_fra_Visma28[[#This Row],[SupProd]])</f>
        <v xml:space="preserve"> </v>
      </c>
      <c r="E5908" t="s">
        <v>16</v>
      </c>
      <c r="F5908" t="str">
        <f>IF(Tabel_Forespørgsel_fra_Visma28[[#This Row],[SupDescr]]=" "," "," - "&amp;Tabel_Forespørgsel_fra_Visma28[[#This Row],[SupDescr]])</f>
        <v xml:space="preserve"> </v>
      </c>
      <c r="G5908" t="s">
        <v>7015</v>
      </c>
      <c r="H5908">
        <v>1</v>
      </c>
      <c r="I5908" t="str">
        <f>IF(A5908=A5907,I5907&amp;CHAR(10)&amp;"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9" spans="1:9" x14ac:dyDescent="0.25">
      <c r="A5909" t="s">
        <v>5330</v>
      </c>
      <c r="B5909">
        <v>75211662</v>
      </c>
      <c r="C5909" t="s">
        <v>16</v>
      </c>
      <c r="D5909" t="str">
        <f>IF(Tabel_Forespørgsel_fra_Visma28[[#This Row],[SupProd]]=" "," "," - "&amp;Tabel_Forespørgsel_fra_Visma28[[#This Row],[SupProd]])</f>
        <v xml:space="preserve"> </v>
      </c>
      <c r="E5909" t="s">
        <v>16</v>
      </c>
      <c r="F5909" t="str">
        <f>IF(Tabel_Forespørgsel_fra_Visma28[[#This Row],[SupDescr]]=" "," "," - "&amp;Tabel_Forespørgsel_fra_Visma28[[#This Row],[SupDescr]])</f>
        <v xml:space="preserve"> </v>
      </c>
      <c r="G5909" t="s">
        <v>7015</v>
      </c>
      <c r="H5909">
        <v>1</v>
      </c>
      <c r="I5909" t="str">
        <f>IF(A5909=A5908,I5908&amp;CHAR(10)&amp;"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0" spans="1:9" x14ac:dyDescent="0.25">
      <c r="A5910" t="s">
        <v>5325</v>
      </c>
      <c r="B5910">
        <v>75211662</v>
      </c>
      <c r="C5910" t="s">
        <v>16</v>
      </c>
      <c r="D5910" t="str">
        <f>IF(Tabel_Forespørgsel_fra_Visma28[[#This Row],[SupProd]]=" "," "," - "&amp;Tabel_Forespørgsel_fra_Visma28[[#This Row],[SupProd]])</f>
        <v xml:space="preserve"> </v>
      </c>
      <c r="E5910" t="s">
        <v>16</v>
      </c>
      <c r="F5910" t="str">
        <f>IF(Tabel_Forespørgsel_fra_Visma28[[#This Row],[SupDescr]]=" "," "," - "&amp;Tabel_Forespørgsel_fra_Visma28[[#This Row],[SupDescr]])</f>
        <v xml:space="preserve"> </v>
      </c>
      <c r="G5910" t="s">
        <v>7015</v>
      </c>
      <c r="H5910">
        <v>1</v>
      </c>
      <c r="I5910" t="str">
        <f>IF(A5910=A5909,I5909&amp;CHAR(10)&amp;"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1" spans="1:9" x14ac:dyDescent="0.25">
      <c r="A5911" t="s">
        <v>5328</v>
      </c>
      <c r="B5911">
        <v>75211662</v>
      </c>
      <c r="C5911" t="s">
        <v>16</v>
      </c>
      <c r="D5911" t="str">
        <f>IF(Tabel_Forespørgsel_fra_Visma28[[#This Row],[SupProd]]=" "," "," - "&amp;Tabel_Forespørgsel_fra_Visma28[[#This Row],[SupProd]])</f>
        <v xml:space="preserve"> </v>
      </c>
      <c r="E5911" t="s">
        <v>16</v>
      </c>
      <c r="F5911" t="str">
        <f>IF(Tabel_Forespørgsel_fra_Visma28[[#This Row],[SupDescr]]=" "," "," - "&amp;Tabel_Forespørgsel_fra_Visma28[[#This Row],[SupDescr]])</f>
        <v xml:space="preserve"> </v>
      </c>
      <c r="G5911" t="s">
        <v>7015</v>
      </c>
      <c r="H5911">
        <v>1</v>
      </c>
      <c r="I5911" t="str">
        <f>IF(A5911=A5910,I5910&amp;CHAR(10)&amp;"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2" spans="1:9" x14ac:dyDescent="0.25">
      <c r="A5912" t="s">
        <v>5329</v>
      </c>
      <c r="B5912">
        <v>75211662</v>
      </c>
      <c r="C5912" t="s">
        <v>16</v>
      </c>
      <c r="D5912" t="str">
        <f>IF(Tabel_Forespørgsel_fra_Visma28[[#This Row],[SupProd]]=" "," "," - "&amp;Tabel_Forespørgsel_fra_Visma28[[#This Row],[SupProd]])</f>
        <v xml:space="preserve"> </v>
      </c>
      <c r="E5912" t="s">
        <v>16</v>
      </c>
      <c r="F5912" t="str">
        <f>IF(Tabel_Forespørgsel_fra_Visma28[[#This Row],[SupDescr]]=" "," "," - "&amp;Tabel_Forespørgsel_fra_Visma28[[#This Row],[SupDescr]])</f>
        <v xml:space="preserve"> </v>
      </c>
      <c r="G5912" t="s">
        <v>7015</v>
      </c>
      <c r="H5912">
        <v>1</v>
      </c>
      <c r="I5912" t="str">
        <f>IF(A5912=A5911,I5911&amp;CHAR(10)&amp;"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3" spans="1:9" x14ac:dyDescent="0.25">
      <c r="A5913" t="s">
        <v>5326</v>
      </c>
      <c r="B5913">
        <v>75211662</v>
      </c>
      <c r="C5913" t="s">
        <v>16</v>
      </c>
      <c r="D5913" t="str">
        <f>IF(Tabel_Forespørgsel_fra_Visma28[[#This Row],[SupProd]]=" "," "," - "&amp;Tabel_Forespørgsel_fra_Visma28[[#This Row],[SupProd]])</f>
        <v xml:space="preserve"> </v>
      </c>
      <c r="E5913" t="s">
        <v>16</v>
      </c>
      <c r="F5913" t="str">
        <f>IF(Tabel_Forespørgsel_fra_Visma28[[#This Row],[SupDescr]]=" "," "," - "&amp;Tabel_Forespørgsel_fra_Visma28[[#This Row],[SupDescr]])</f>
        <v xml:space="preserve"> </v>
      </c>
      <c r="G5913" t="s">
        <v>7015</v>
      </c>
      <c r="H5913">
        <v>1</v>
      </c>
      <c r="I5913" t="str">
        <f>IF(A5913=A5912,I5912&amp;CHAR(10)&amp;"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4" spans="1:9" x14ac:dyDescent="0.25">
      <c r="A5914" t="s">
        <v>5327</v>
      </c>
      <c r="B5914">
        <v>75211662</v>
      </c>
      <c r="C5914" t="s">
        <v>16</v>
      </c>
      <c r="D5914" t="str">
        <f>IF(Tabel_Forespørgsel_fra_Visma28[[#This Row],[SupProd]]=" "," "," - "&amp;Tabel_Forespørgsel_fra_Visma28[[#This Row],[SupProd]])</f>
        <v xml:space="preserve"> </v>
      </c>
      <c r="E5914" t="s">
        <v>16</v>
      </c>
      <c r="F5914" t="str">
        <f>IF(Tabel_Forespørgsel_fra_Visma28[[#This Row],[SupDescr]]=" "," "," - "&amp;Tabel_Forespørgsel_fra_Visma28[[#This Row],[SupDescr]])</f>
        <v xml:space="preserve"> </v>
      </c>
      <c r="G5914" t="s">
        <v>7015</v>
      </c>
      <c r="H5914">
        <v>1</v>
      </c>
      <c r="I5914" t="str">
        <f>IF(A5914=A5913,I5913&amp;CHAR(10)&amp;"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5" spans="1:9" x14ac:dyDescent="0.25">
      <c r="A5915" t="s">
        <v>5321</v>
      </c>
      <c r="B5915">
        <v>75211662</v>
      </c>
      <c r="C5915" t="s">
        <v>16</v>
      </c>
      <c r="D5915" t="str">
        <f>IF(Tabel_Forespørgsel_fra_Visma28[[#This Row],[SupProd]]=" "," "," - "&amp;Tabel_Forespørgsel_fra_Visma28[[#This Row],[SupProd]])</f>
        <v xml:space="preserve"> </v>
      </c>
      <c r="E5915" t="s">
        <v>16</v>
      </c>
      <c r="F5915" t="str">
        <f>IF(Tabel_Forespørgsel_fra_Visma28[[#This Row],[SupDescr]]=" "," "," - "&amp;Tabel_Forespørgsel_fra_Visma28[[#This Row],[SupDescr]])</f>
        <v xml:space="preserve"> </v>
      </c>
      <c r="G5915" t="s">
        <v>7015</v>
      </c>
      <c r="H5915">
        <v>1</v>
      </c>
      <c r="I5915" t="str">
        <f>IF(A5915=A5914,I5914&amp;CHAR(10)&amp;"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6" spans="1:9" x14ac:dyDescent="0.25">
      <c r="A5916" t="s">
        <v>5332</v>
      </c>
      <c r="B5916">
        <v>75211662</v>
      </c>
      <c r="C5916" t="s">
        <v>16</v>
      </c>
      <c r="D5916" t="str">
        <f>IF(Tabel_Forespørgsel_fra_Visma28[[#This Row],[SupProd]]=" "," "," - "&amp;Tabel_Forespørgsel_fra_Visma28[[#This Row],[SupProd]])</f>
        <v xml:space="preserve"> </v>
      </c>
      <c r="E5916" t="s">
        <v>16</v>
      </c>
      <c r="F5916" t="str">
        <f>IF(Tabel_Forespørgsel_fra_Visma28[[#This Row],[SupDescr]]=" "," "," - "&amp;Tabel_Forespørgsel_fra_Visma28[[#This Row],[SupDescr]])</f>
        <v xml:space="preserve"> </v>
      </c>
      <c r="G5916" t="s">
        <v>7015</v>
      </c>
      <c r="H5916">
        <v>1</v>
      </c>
      <c r="I5916" t="str">
        <f>IF(A5916=A5915,I5915&amp;CHAR(10)&amp;"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7" spans="1:9" x14ac:dyDescent="0.25">
      <c r="A5917" t="s">
        <v>5323</v>
      </c>
      <c r="B5917">
        <v>75211662</v>
      </c>
      <c r="C5917" t="s">
        <v>16</v>
      </c>
      <c r="D5917" t="str">
        <f>IF(Tabel_Forespørgsel_fra_Visma28[[#This Row],[SupProd]]=" "," "," - "&amp;Tabel_Forespørgsel_fra_Visma28[[#This Row],[SupProd]])</f>
        <v xml:space="preserve"> </v>
      </c>
      <c r="E5917" t="s">
        <v>16</v>
      </c>
      <c r="F5917" t="str">
        <f>IF(Tabel_Forespørgsel_fra_Visma28[[#This Row],[SupDescr]]=" "," "," - "&amp;Tabel_Forespørgsel_fra_Visma28[[#This Row],[SupDescr]])</f>
        <v xml:space="preserve"> </v>
      </c>
      <c r="G5917" t="s">
        <v>7015</v>
      </c>
      <c r="H5917">
        <v>1</v>
      </c>
      <c r="I5917" t="str">
        <f>IF(A5917=A5916,I5916&amp;CHAR(10)&amp;"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8" spans="1:9" x14ac:dyDescent="0.25">
      <c r="A5918" t="s">
        <v>5333</v>
      </c>
      <c r="B5918">
        <v>75211662</v>
      </c>
      <c r="C5918" t="s">
        <v>16</v>
      </c>
      <c r="D5918" t="str">
        <f>IF(Tabel_Forespørgsel_fra_Visma28[[#This Row],[SupProd]]=" "," "," - "&amp;Tabel_Forespørgsel_fra_Visma28[[#This Row],[SupProd]])</f>
        <v xml:space="preserve"> </v>
      </c>
      <c r="E5918" t="s">
        <v>16</v>
      </c>
      <c r="F5918" t="str">
        <f>IF(Tabel_Forespørgsel_fra_Visma28[[#This Row],[SupDescr]]=" "," "," - "&amp;Tabel_Forespørgsel_fra_Visma28[[#This Row],[SupDescr]])</f>
        <v xml:space="preserve"> </v>
      </c>
      <c r="G5918" t="s">
        <v>7015</v>
      </c>
      <c r="H5918">
        <v>1</v>
      </c>
      <c r="I5918" t="str">
        <f>IF(A5918=A5917,I5917&amp;CHAR(10)&amp;"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9" spans="1:9" x14ac:dyDescent="0.25">
      <c r="A5919" t="s">
        <v>5322</v>
      </c>
      <c r="B5919">
        <v>75196500</v>
      </c>
      <c r="C5919" t="s">
        <v>16</v>
      </c>
      <c r="D5919" t="str">
        <f>IF(Tabel_Forespørgsel_fra_Visma28[[#This Row],[SupProd]]=" "," "," - "&amp;Tabel_Forespørgsel_fra_Visma28[[#This Row],[SupProd]])</f>
        <v xml:space="preserve"> </v>
      </c>
      <c r="E5919" t="s">
        <v>16</v>
      </c>
      <c r="F5919" t="str">
        <f>IF(Tabel_Forespørgsel_fra_Visma28[[#This Row],[SupDescr]]=" "," "," - "&amp;Tabel_Forespørgsel_fra_Visma28[[#This Row],[SupDescr]])</f>
        <v xml:space="preserve"> </v>
      </c>
      <c r="G5919" t="s">
        <v>2425</v>
      </c>
      <c r="H5919">
        <v>1</v>
      </c>
      <c r="I5919" t="str">
        <f>IF(A5919=A5918,I5918&amp;CHAR(10)&amp;"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20" spans="1:9" x14ac:dyDescent="0.25">
      <c r="A5920" t="s">
        <v>5324</v>
      </c>
      <c r="B5920">
        <v>75196500</v>
      </c>
      <c r="C5920" t="s">
        <v>16</v>
      </c>
      <c r="D5920" t="str">
        <f>IF(Tabel_Forespørgsel_fra_Visma28[[#This Row],[SupProd]]=" "," "," - "&amp;Tabel_Forespørgsel_fra_Visma28[[#This Row],[SupProd]])</f>
        <v xml:space="preserve"> </v>
      </c>
      <c r="E5920" t="s">
        <v>16</v>
      </c>
      <c r="F5920" t="str">
        <f>IF(Tabel_Forespørgsel_fra_Visma28[[#This Row],[SupDescr]]=" "," "," - "&amp;Tabel_Forespørgsel_fra_Visma28[[#This Row],[SupDescr]])</f>
        <v xml:space="preserve"> </v>
      </c>
      <c r="G5920" t="s">
        <v>2425</v>
      </c>
      <c r="H5920">
        <v>1</v>
      </c>
      <c r="I5920" t="str">
        <f>IF(A5920=A5919,I5919&amp;CHAR(10)&amp;"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21" spans="1:9" x14ac:dyDescent="0.25">
      <c r="A5921" t="s">
        <v>5324</v>
      </c>
      <c r="B5921">
        <v>75211662</v>
      </c>
      <c r="C5921" t="s">
        <v>16</v>
      </c>
      <c r="D5921" t="str">
        <f>IF(Tabel_Forespørgsel_fra_Visma28[[#This Row],[SupProd]]=" "," "," - "&amp;Tabel_Forespørgsel_fra_Visma28[[#This Row],[SupProd]])</f>
        <v xml:space="preserve"> </v>
      </c>
      <c r="E5921" t="s">
        <v>16</v>
      </c>
      <c r="F5921" t="str">
        <f>IF(Tabel_Forespørgsel_fra_Visma28[[#This Row],[SupDescr]]=" "," "," - "&amp;Tabel_Forespørgsel_fra_Visma28[[#This Row],[SupDescr]])</f>
        <v xml:space="preserve"> </v>
      </c>
      <c r="G5921" t="s">
        <v>7015</v>
      </c>
      <c r="H5921">
        <v>2</v>
      </c>
      <c r="I5921" t="str">
        <f>IF(A5921=A5920,I5920&amp;CHAR(10)&amp;"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
  Brandt A/S  </v>
      </c>
    </row>
    <row r="5922" spans="1:9" x14ac:dyDescent="0.25">
      <c r="A5922" t="s">
        <v>5313</v>
      </c>
      <c r="B5922">
        <v>75211662</v>
      </c>
      <c r="C5922" t="s">
        <v>16</v>
      </c>
      <c r="D5922" t="str">
        <f>IF(Tabel_Forespørgsel_fra_Visma28[[#This Row],[SupProd]]=" "," "," - "&amp;Tabel_Forespørgsel_fra_Visma28[[#This Row],[SupProd]])</f>
        <v xml:space="preserve"> </v>
      </c>
      <c r="E5922" t="s">
        <v>16</v>
      </c>
      <c r="F5922" t="str">
        <f>IF(Tabel_Forespørgsel_fra_Visma28[[#This Row],[SupDescr]]=" "," "," - "&amp;Tabel_Forespørgsel_fra_Visma28[[#This Row],[SupDescr]])</f>
        <v xml:space="preserve"> </v>
      </c>
      <c r="G5922" t="s">
        <v>7015</v>
      </c>
      <c r="H5922">
        <v>1</v>
      </c>
      <c r="I5922" t="str">
        <f>IF(A5922=A5921,I5921&amp;CHAR(10)&amp;"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3" spans="1:9" x14ac:dyDescent="0.25">
      <c r="A5923" t="s">
        <v>5316</v>
      </c>
      <c r="B5923">
        <v>75211662</v>
      </c>
      <c r="C5923" t="s">
        <v>16</v>
      </c>
      <c r="D5923" t="str">
        <f>IF(Tabel_Forespørgsel_fra_Visma28[[#This Row],[SupProd]]=" "," "," - "&amp;Tabel_Forespørgsel_fra_Visma28[[#This Row],[SupProd]])</f>
        <v xml:space="preserve"> </v>
      </c>
      <c r="E5923" t="s">
        <v>16</v>
      </c>
      <c r="F5923" t="str">
        <f>IF(Tabel_Forespørgsel_fra_Visma28[[#This Row],[SupDescr]]=" "," "," - "&amp;Tabel_Forespørgsel_fra_Visma28[[#This Row],[SupDescr]])</f>
        <v xml:space="preserve"> </v>
      </c>
      <c r="G5923" t="s">
        <v>7015</v>
      </c>
      <c r="H5923">
        <v>1</v>
      </c>
      <c r="I5923" t="str">
        <f>IF(A5923=A5922,I5922&amp;CHAR(10)&amp;"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4" spans="1:9" x14ac:dyDescent="0.25">
      <c r="A5924" t="s">
        <v>5314</v>
      </c>
      <c r="B5924">
        <v>75211662</v>
      </c>
      <c r="C5924" t="s">
        <v>16</v>
      </c>
      <c r="D5924" t="str">
        <f>IF(Tabel_Forespørgsel_fra_Visma28[[#This Row],[SupProd]]=" "," "," - "&amp;Tabel_Forespørgsel_fra_Visma28[[#This Row],[SupProd]])</f>
        <v xml:space="preserve"> </v>
      </c>
      <c r="E5924" t="s">
        <v>16</v>
      </c>
      <c r="F5924" t="str">
        <f>IF(Tabel_Forespørgsel_fra_Visma28[[#This Row],[SupDescr]]=" "," "," - "&amp;Tabel_Forespørgsel_fra_Visma28[[#This Row],[SupDescr]])</f>
        <v xml:space="preserve"> </v>
      </c>
      <c r="G5924" t="s">
        <v>7015</v>
      </c>
      <c r="H5924">
        <v>1</v>
      </c>
      <c r="I5924" t="str">
        <f>IF(A5924=A5923,I5923&amp;CHAR(10)&amp;"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5" spans="1:9" x14ac:dyDescent="0.25">
      <c r="A5925" t="s">
        <v>5297</v>
      </c>
      <c r="B5925">
        <v>75196500</v>
      </c>
      <c r="C5925" t="s">
        <v>16</v>
      </c>
      <c r="D5925" t="str">
        <f>IF(Tabel_Forespørgsel_fra_Visma28[[#This Row],[SupProd]]=" "," "," - "&amp;Tabel_Forespørgsel_fra_Visma28[[#This Row],[SupProd]])</f>
        <v xml:space="preserve"> </v>
      </c>
      <c r="E5925" t="s">
        <v>16</v>
      </c>
      <c r="F5925" t="str">
        <f>IF(Tabel_Forespørgsel_fra_Visma28[[#This Row],[SupDescr]]=" "," "," - "&amp;Tabel_Forespørgsel_fra_Visma28[[#This Row],[SupDescr]])</f>
        <v xml:space="preserve"> </v>
      </c>
      <c r="G5925" t="s">
        <v>2425</v>
      </c>
      <c r="H5925">
        <v>1</v>
      </c>
      <c r="I5925" t="str">
        <f>IF(A5925=A5924,I5924&amp;CHAR(10)&amp;"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26" spans="1:9" x14ac:dyDescent="0.25">
      <c r="A5926" t="s">
        <v>5315</v>
      </c>
      <c r="B5926">
        <v>75211662</v>
      </c>
      <c r="C5926" t="s">
        <v>16</v>
      </c>
      <c r="D5926" t="str">
        <f>IF(Tabel_Forespørgsel_fra_Visma28[[#This Row],[SupProd]]=" "," "," - "&amp;Tabel_Forespørgsel_fra_Visma28[[#This Row],[SupProd]])</f>
        <v xml:space="preserve"> </v>
      </c>
      <c r="E5926" t="s">
        <v>16</v>
      </c>
      <c r="F5926" t="str">
        <f>IF(Tabel_Forespørgsel_fra_Visma28[[#This Row],[SupDescr]]=" "," "," - "&amp;Tabel_Forespørgsel_fra_Visma28[[#This Row],[SupDescr]])</f>
        <v xml:space="preserve"> </v>
      </c>
      <c r="G5926" t="s">
        <v>7015</v>
      </c>
      <c r="H5926">
        <v>1</v>
      </c>
      <c r="I5926" t="str">
        <f>IF(A5926=A5925,I5925&amp;CHAR(10)&amp;"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7" spans="1:9" x14ac:dyDescent="0.25">
      <c r="A5927" t="s">
        <v>5304</v>
      </c>
      <c r="B5927">
        <v>75211662</v>
      </c>
      <c r="C5927" t="s">
        <v>16</v>
      </c>
      <c r="D5927" t="str">
        <f>IF(Tabel_Forespørgsel_fra_Visma28[[#This Row],[SupProd]]=" "," "," - "&amp;Tabel_Forespørgsel_fra_Visma28[[#This Row],[SupProd]])</f>
        <v xml:space="preserve"> </v>
      </c>
      <c r="E5927" t="s">
        <v>16</v>
      </c>
      <c r="F5927" t="str">
        <f>IF(Tabel_Forespørgsel_fra_Visma28[[#This Row],[SupDescr]]=" "," "," - "&amp;Tabel_Forespørgsel_fra_Visma28[[#This Row],[SupDescr]])</f>
        <v xml:space="preserve"> </v>
      </c>
      <c r="G5927" t="s">
        <v>7015</v>
      </c>
      <c r="H5927">
        <v>1</v>
      </c>
      <c r="I5927" t="str">
        <f>IF(A5927=A5926,I5926&amp;CHAR(10)&amp;"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8" spans="1:9" x14ac:dyDescent="0.25">
      <c r="A5928" t="s">
        <v>5305</v>
      </c>
      <c r="B5928">
        <v>75211662</v>
      </c>
      <c r="C5928" t="s">
        <v>16</v>
      </c>
      <c r="D5928" t="str">
        <f>IF(Tabel_Forespørgsel_fra_Visma28[[#This Row],[SupProd]]=" "," "," - "&amp;Tabel_Forespørgsel_fra_Visma28[[#This Row],[SupProd]])</f>
        <v xml:space="preserve"> </v>
      </c>
      <c r="E5928" t="s">
        <v>16</v>
      </c>
      <c r="F5928" t="str">
        <f>IF(Tabel_Forespørgsel_fra_Visma28[[#This Row],[SupDescr]]=" "," "," - "&amp;Tabel_Forespørgsel_fra_Visma28[[#This Row],[SupDescr]])</f>
        <v xml:space="preserve"> </v>
      </c>
      <c r="G5928" t="s">
        <v>7015</v>
      </c>
      <c r="H5928">
        <v>1</v>
      </c>
      <c r="I5928" t="str">
        <f>IF(A5928=A5927,I5927&amp;CHAR(10)&amp;"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9" spans="1:9" x14ac:dyDescent="0.25">
      <c r="A5929" t="s">
        <v>5303</v>
      </c>
      <c r="B5929">
        <v>75211662</v>
      </c>
      <c r="C5929" t="s">
        <v>16</v>
      </c>
      <c r="D5929" t="str">
        <f>IF(Tabel_Forespørgsel_fra_Visma28[[#This Row],[SupProd]]=" "," "," - "&amp;Tabel_Forespørgsel_fra_Visma28[[#This Row],[SupProd]])</f>
        <v xml:space="preserve"> </v>
      </c>
      <c r="E5929" t="s">
        <v>16</v>
      </c>
      <c r="F5929" t="str">
        <f>IF(Tabel_Forespørgsel_fra_Visma28[[#This Row],[SupDescr]]=" "," "," - "&amp;Tabel_Forespørgsel_fra_Visma28[[#This Row],[SupDescr]])</f>
        <v xml:space="preserve"> </v>
      </c>
      <c r="G5929" t="s">
        <v>7015</v>
      </c>
      <c r="H5929">
        <v>1</v>
      </c>
      <c r="I5929" t="str">
        <f>IF(A5929=A5928,I5928&amp;CHAR(10)&amp;"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0" spans="1:9" x14ac:dyDescent="0.25">
      <c r="A5930" t="s">
        <v>5306</v>
      </c>
      <c r="B5930">
        <v>75211662</v>
      </c>
      <c r="C5930" t="s">
        <v>16</v>
      </c>
      <c r="D5930" t="str">
        <f>IF(Tabel_Forespørgsel_fra_Visma28[[#This Row],[SupProd]]=" "," "," - "&amp;Tabel_Forespørgsel_fra_Visma28[[#This Row],[SupProd]])</f>
        <v xml:space="preserve"> </v>
      </c>
      <c r="E5930" t="s">
        <v>16</v>
      </c>
      <c r="F5930" t="str">
        <f>IF(Tabel_Forespørgsel_fra_Visma28[[#This Row],[SupDescr]]=" "," "," - "&amp;Tabel_Forespørgsel_fra_Visma28[[#This Row],[SupDescr]])</f>
        <v xml:space="preserve"> </v>
      </c>
      <c r="G5930" t="s">
        <v>7015</v>
      </c>
      <c r="H5930">
        <v>1</v>
      </c>
      <c r="I5930" t="str">
        <f>IF(A5930=A5929,I5929&amp;CHAR(10)&amp;"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1" spans="1:9" x14ac:dyDescent="0.25">
      <c r="A5931" t="s">
        <v>5424</v>
      </c>
      <c r="B5931">
        <v>75211662</v>
      </c>
      <c r="C5931" t="s">
        <v>16</v>
      </c>
      <c r="D5931" t="str">
        <f>IF(Tabel_Forespørgsel_fra_Visma28[[#This Row],[SupProd]]=" "," "," - "&amp;Tabel_Forespørgsel_fra_Visma28[[#This Row],[SupProd]])</f>
        <v xml:space="preserve"> </v>
      </c>
      <c r="E5931" t="s">
        <v>16</v>
      </c>
      <c r="F5931" t="str">
        <f>IF(Tabel_Forespørgsel_fra_Visma28[[#This Row],[SupDescr]]=" "," "," - "&amp;Tabel_Forespørgsel_fra_Visma28[[#This Row],[SupDescr]])</f>
        <v xml:space="preserve"> </v>
      </c>
      <c r="G5931" t="s">
        <v>7015</v>
      </c>
      <c r="H5931">
        <v>1</v>
      </c>
      <c r="I5931" t="str">
        <f>IF(A5931=A5930,I5930&amp;CHAR(10)&amp;"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2" spans="1:9" x14ac:dyDescent="0.25">
      <c r="A5932" t="s">
        <v>5422</v>
      </c>
      <c r="B5932">
        <v>75196500</v>
      </c>
      <c r="C5932" t="s">
        <v>16</v>
      </c>
      <c r="D5932" t="str">
        <f>IF(Tabel_Forespørgsel_fra_Visma28[[#This Row],[SupProd]]=" "," "," - "&amp;Tabel_Forespørgsel_fra_Visma28[[#This Row],[SupProd]])</f>
        <v xml:space="preserve"> </v>
      </c>
      <c r="E5932" t="s">
        <v>16</v>
      </c>
      <c r="F5932" t="str">
        <f>IF(Tabel_Forespørgsel_fra_Visma28[[#This Row],[SupDescr]]=" "," "," - "&amp;Tabel_Forespørgsel_fra_Visma28[[#This Row],[SupDescr]])</f>
        <v xml:space="preserve"> </v>
      </c>
      <c r="G5932" t="s">
        <v>2425</v>
      </c>
      <c r="H5932">
        <v>1</v>
      </c>
      <c r="I5932" t="str">
        <f>IF(A5932=A5931,I5931&amp;CHAR(10)&amp;"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33" spans="1:9" x14ac:dyDescent="0.25">
      <c r="A5933" t="s">
        <v>5423</v>
      </c>
      <c r="B5933">
        <v>75211662</v>
      </c>
      <c r="C5933" t="s">
        <v>16</v>
      </c>
      <c r="D5933" t="str">
        <f>IF(Tabel_Forespørgsel_fra_Visma28[[#This Row],[SupProd]]=" "," "," - "&amp;Tabel_Forespørgsel_fra_Visma28[[#This Row],[SupProd]])</f>
        <v xml:space="preserve"> </v>
      </c>
      <c r="E5933" t="s">
        <v>16</v>
      </c>
      <c r="F5933" t="str">
        <f>IF(Tabel_Forespørgsel_fra_Visma28[[#This Row],[SupDescr]]=" "," "," - "&amp;Tabel_Forespørgsel_fra_Visma28[[#This Row],[SupDescr]])</f>
        <v xml:space="preserve"> </v>
      </c>
      <c r="G5933" t="s">
        <v>7015</v>
      </c>
      <c r="H5933">
        <v>1</v>
      </c>
      <c r="I5933" t="str">
        <f>IF(A5933=A5932,I5932&amp;CHAR(10)&amp;"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4" spans="1:9" x14ac:dyDescent="0.25">
      <c r="A5934" t="s">
        <v>5448</v>
      </c>
      <c r="B5934">
        <v>75211662</v>
      </c>
      <c r="C5934" t="s">
        <v>16</v>
      </c>
      <c r="D5934" t="str">
        <f>IF(Tabel_Forespørgsel_fra_Visma28[[#This Row],[SupProd]]=" "," "," - "&amp;Tabel_Forespørgsel_fra_Visma28[[#This Row],[SupProd]])</f>
        <v xml:space="preserve"> </v>
      </c>
      <c r="E5934" t="s">
        <v>16</v>
      </c>
      <c r="F5934" t="str">
        <f>IF(Tabel_Forespørgsel_fra_Visma28[[#This Row],[SupDescr]]=" "," "," - "&amp;Tabel_Forespørgsel_fra_Visma28[[#This Row],[SupDescr]])</f>
        <v xml:space="preserve"> </v>
      </c>
      <c r="G5934" t="s">
        <v>7015</v>
      </c>
      <c r="H5934">
        <v>1</v>
      </c>
      <c r="I5934" t="str">
        <f>IF(A5934=A5933,I5933&amp;CHAR(10)&amp;"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5" spans="1:9" x14ac:dyDescent="0.25">
      <c r="A5935" t="s">
        <v>5498</v>
      </c>
      <c r="B5935">
        <v>75211662</v>
      </c>
      <c r="C5935" t="s">
        <v>16</v>
      </c>
      <c r="D5935" t="str">
        <f>IF(Tabel_Forespørgsel_fra_Visma28[[#This Row],[SupProd]]=" "," "," - "&amp;Tabel_Forespørgsel_fra_Visma28[[#This Row],[SupProd]])</f>
        <v xml:space="preserve"> </v>
      </c>
      <c r="E5935" t="s">
        <v>16</v>
      </c>
      <c r="F5935" t="str">
        <f>IF(Tabel_Forespørgsel_fra_Visma28[[#This Row],[SupDescr]]=" "," "," - "&amp;Tabel_Forespørgsel_fra_Visma28[[#This Row],[SupDescr]])</f>
        <v xml:space="preserve"> </v>
      </c>
      <c r="G5935" t="s">
        <v>7015</v>
      </c>
      <c r="H5935">
        <v>1</v>
      </c>
      <c r="I5935" t="str">
        <f>IF(A5935=A5934,I5934&amp;CHAR(10)&amp;"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6" spans="1:9" x14ac:dyDescent="0.25">
      <c r="A5936" t="s">
        <v>5495</v>
      </c>
      <c r="B5936">
        <v>75211662</v>
      </c>
      <c r="C5936" t="s">
        <v>16</v>
      </c>
      <c r="D5936" t="str">
        <f>IF(Tabel_Forespørgsel_fra_Visma28[[#This Row],[SupProd]]=" "," "," - "&amp;Tabel_Forespørgsel_fra_Visma28[[#This Row],[SupProd]])</f>
        <v xml:space="preserve"> </v>
      </c>
      <c r="E5936" t="s">
        <v>16</v>
      </c>
      <c r="F5936" t="str">
        <f>IF(Tabel_Forespørgsel_fra_Visma28[[#This Row],[SupDescr]]=" "," "," - "&amp;Tabel_Forespørgsel_fra_Visma28[[#This Row],[SupDescr]])</f>
        <v xml:space="preserve"> </v>
      </c>
      <c r="G5936" t="s">
        <v>7015</v>
      </c>
      <c r="H5936">
        <v>1</v>
      </c>
      <c r="I5936" t="str">
        <f>IF(A5936=A5935,I5935&amp;CHAR(10)&amp;"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7" spans="1:9" x14ac:dyDescent="0.25">
      <c r="A5937" t="s">
        <v>5496</v>
      </c>
      <c r="B5937">
        <v>75211662</v>
      </c>
      <c r="C5937" t="s">
        <v>16</v>
      </c>
      <c r="D5937" t="str">
        <f>IF(Tabel_Forespørgsel_fra_Visma28[[#This Row],[SupProd]]=" "," "," - "&amp;Tabel_Forespørgsel_fra_Visma28[[#This Row],[SupProd]])</f>
        <v xml:space="preserve"> </v>
      </c>
      <c r="E5937" t="s">
        <v>16</v>
      </c>
      <c r="F5937" t="str">
        <f>IF(Tabel_Forespørgsel_fra_Visma28[[#This Row],[SupDescr]]=" "," "," - "&amp;Tabel_Forespørgsel_fra_Visma28[[#This Row],[SupDescr]])</f>
        <v xml:space="preserve"> </v>
      </c>
      <c r="G5937" t="s">
        <v>7015</v>
      </c>
      <c r="H5937">
        <v>1</v>
      </c>
      <c r="I5937" t="str">
        <f>IF(A5937=A5936,I5936&amp;CHAR(10)&amp;"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8" spans="1:9" x14ac:dyDescent="0.25">
      <c r="A5938" t="s">
        <v>5500</v>
      </c>
      <c r="B5938">
        <v>75211662</v>
      </c>
      <c r="C5938" t="s">
        <v>16</v>
      </c>
      <c r="D5938" t="str">
        <f>IF(Tabel_Forespørgsel_fra_Visma28[[#This Row],[SupProd]]=" "," "," - "&amp;Tabel_Forespørgsel_fra_Visma28[[#This Row],[SupProd]])</f>
        <v xml:space="preserve"> </v>
      </c>
      <c r="E5938" t="s">
        <v>16</v>
      </c>
      <c r="F5938" t="str">
        <f>IF(Tabel_Forespørgsel_fra_Visma28[[#This Row],[SupDescr]]=" "," "," - "&amp;Tabel_Forespørgsel_fra_Visma28[[#This Row],[SupDescr]])</f>
        <v xml:space="preserve"> </v>
      </c>
      <c r="G5938" t="s">
        <v>7015</v>
      </c>
      <c r="H5938">
        <v>1</v>
      </c>
      <c r="I5938" t="str">
        <f>IF(A5938=A5937,I5937&amp;CHAR(10)&amp;"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9" spans="1:9" x14ac:dyDescent="0.25">
      <c r="A5939" t="s">
        <v>5490</v>
      </c>
      <c r="B5939">
        <v>75211662</v>
      </c>
      <c r="C5939" t="s">
        <v>16</v>
      </c>
      <c r="D5939" t="str">
        <f>IF(Tabel_Forespørgsel_fra_Visma28[[#This Row],[SupProd]]=" "," "," - "&amp;Tabel_Forespørgsel_fra_Visma28[[#This Row],[SupProd]])</f>
        <v xml:space="preserve"> </v>
      </c>
      <c r="E5939" t="s">
        <v>16</v>
      </c>
      <c r="F5939" t="str">
        <f>IF(Tabel_Forespørgsel_fra_Visma28[[#This Row],[SupDescr]]=" "," "," - "&amp;Tabel_Forespørgsel_fra_Visma28[[#This Row],[SupDescr]])</f>
        <v xml:space="preserve"> </v>
      </c>
      <c r="G5939" t="s">
        <v>7015</v>
      </c>
      <c r="H5939">
        <v>1</v>
      </c>
      <c r="I5939" t="str">
        <f>IF(A5939=A5938,I5938&amp;CHAR(10)&amp;"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0" spans="1:9" x14ac:dyDescent="0.25">
      <c r="A5940" t="s">
        <v>5497</v>
      </c>
      <c r="B5940">
        <v>75211662</v>
      </c>
      <c r="C5940" t="s">
        <v>16</v>
      </c>
      <c r="D5940" t="str">
        <f>IF(Tabel_Forespørgsel_fra_Visma28[[#This Row],[SupProd]]=" "," "," - "&amp;Tabel_Forespørgsel_fra_Visma28[[#This Row],[SupProd]])</f>
        <v xml:space="preserve"> </v>
      </c>
      <c r="E5940" t="s">
        <v>16</v>
      </c>
      <c r="F5940" t="str">
        <f>IF(Tabel_Forespørgsel_fra_Visma28[[#This Row],[SupDescr]]=" "," "," - "&amp;Tabel_Forespørgsel_fra_Visma28[[#This Row],[SupDescr]])</f>
        <v xml:space="preserve"> </v>
      </c>
      <c r="G5940" t="s">
        <v>7015</v>
      </c>
      <c r="H5940">
        <v>1</v>
      </c>
      <c r="I5940" t="str">
        <f>IF(A5940=A5939,I5939&amp;CHAR(10)&amp;"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1" spans="1:9" x14ac:dyDescent="0.25">
      <c r="A5941" t="s">
        <v>5474</v>
      </c>
      <c r="B5941">
        <v>75196500</v>
      </c>
      <c r="C5941" t="s">
        <v>16</v>
      </c>
      <c r="D5941" t="str">
        <f>IF(Tabel_Forespørgsel_fra_Visma28[[#This Row],[SupProd]]=" "," "," - "&amp;Tabel_Forespørgsel_fra_Visma28[[#This Row],[SupProd]])</f>
        <v xml:space="preserve"> </v>
      </c>
      <c r="E5941" t="s">
        <v>16</v>
      </c>
      <c r="F5941" t="str">
        <f>IF(Tabel_Forespørgsel_fra_Visma28[[#This Row],[SupDescr]]=" "," "," - "&amp;Tabel_Forespørgsel_fra_Visma28[[#This Row],[SupDescr]])</f>
        <v xml:space="preserve"> </v>
      </c>
      <c r="G5941" t="s">
        <v>2425</v>
      </c>
      <c r="H5941">
        <v>1</v>
      </c>
      <c r="I5941" t="str">
        <f>IF(A5941=A5940,I5940&amp;CHAR(10)&amp;"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42" spans="1:9" x14ac:dyDescent="0.25">
      <c r="A5942" t="s">
        <v>5484</v>
      </c>
      <c r="B5942">
        <v>75211662</v>
      </c>
      <c r="C5942" t="s">
        <v>16</v>
      </c>
      <c r="D5942" t="str">
        <f>IF(Tabel_Forespørgsel_fra_Visma28[[#This Row],[SupProd]]=" "," "," - "&amp;Tabel_Forespørgsel_fra_Visma28[[#This Row],[SupProd]])</f>
        <v xml:space="preserve"> </v>
      </c>
      <c r="E5942" t="s">
        <v>16</v>
      </c>
      <c r="F5942" t="str">
        <f>IF(Tabel_Forespørgsel_fra_Visma28[[#This Row],[SupDescr]]=" "," "," - "&amp;Tabel_Forespørgsel_fra_Visma28[[#This Row],[SupDescr]])</f>
        <v xml:space="preserve"> </v>
      </c>
      <c r="G5942" t="s">
        <v>7015</v>
      </c>
      <c r="H5942">
        <v>1</v>
      </c>
      <c r="I5942" t="str">
        <f>IF(A5942=A5941,I5941&amp;CHAR(10)&amp;"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3" spans="1:9" x14ac:dyDescent="0.25">
      <c r="A5943" t="s">
        <v>11538</v>
      </c>
      <c r="B5943">
        <v>75211662</v>
      </c>
      <c r="C5943" t="s">
        <v>16</v>
      </c>
      <c r="D5943" t="str">
        <f>IF(Tabel_Forespørgsel_fra_Visma28[[#This Row],[SupProd]]=" "," "," - "&amp;Tabel_Forespørgsel_fra_Visma28[[#This Row],[SupProd]])</f>
        <v xml:space="preserve"> </v>
      </c>
      <c r="E5943" t="s">
        <v>16</v>
      </c>
      <c r="F5943" t="str">
        <f>IF(Tabel_Forespørgsel_fra_Visma28[[#This Row],[SupDescr]]=" "," "," - "&amp;Tabel_Forespørgsel_fra_Visma28[[#This Row],[SupDescr]])</f>
        <v xml:space="preserve"> </v>
      </c>
      <c r="G5943" t="s">
        <v>7015</v>
      </c>
      <c r="H5943">
        <v>1</v>
      </c>
      <c r="I5943" t="str">
        <f>IF(A5943=A5942,I5942&amp;CHAR(10)&amp;"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4" spans="1:9" x14ac:dyDescent="0.25">
      <c r="A5944" t="s">
        <v>5476</v>
      </c>
      <c r="B5944">
        <v>75211662</v>
      </c>
      <c r="C5944" t="s">
        <v>16</v>
      </c>
      <c r="D5944" t="str">
        <f>IF(Tabel_Forespørgsel_fra_Visma28[[#This Row],[SupProd]]=" "," "," - "&amp;Tabel_Forespørgsel_fra_Visma28[[#This Row],[SupProd]])</f>
        <v xml:space="preserve"> </v>
      </c>
      <c r="E5944" t="s">
        <v>16</v>
      </c>
      <c r="F5944" t="str">
        <f>IF(Tabel_Forespørgsel_fra_Visma28[[#This Row],[SupDescr]]=" "," "," - "&amp;Tabel_Forespørgsel_fra_Visma28[[#This Row],[SupDescr]])</f>
        <v xml:space="preserve"> </v>
      </c>
      <c r="G5944" t="s">
        <v>7015</v>
      </c>
      <c r="H5944">
        <v>1</v>
      </c>
      <c r="I5944" t="str">
        <f>IF(A5944=A5943,I5943&amp;CHAR(10)&amp;"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5" spans="1:9" x14ac:dyDescent="0.25">
      <c r="A5945" t="s">
        <v>5486</v>
      </c>
      <c r="B5945">
        <v>75211662</v>
      </c>
      <c r="C5945" t="s">
        <v>16</v>
      </c>
      <c r="D5945" t="str">
        <f>IF(Tabel_Forespørgsel_fra_Visma28[[#This Row],[SupProd]]=" "," "," - "&amp;Tabel_Forespørgsel_fra_Visma28[[#This Row],[SupProd]])</f>
        <v xml:space="preserve"> </v>
      </c>
      <c r="E5945" t="s">
        <v>16</v>
      </c>
      <c r="F5945" t="str">
        <f>IF(Tabel_Forespørgsel_fra_Visma28[[#This Row],[SupDescr]]=" "," "," - "&amp;Tabel_Forespørgsel_fra_Visma28[[#This Row],[SupDescr]])</f>
        <v xml:space="preserve"> </v>
      </c>
      <c r="G5945" t="s">
        <v>7015</v>
      </c>
      <c r="H5945">
        <v>1</v>
      </c>
      <c r="I5945" t="str">
        <f>IF(A5945=A5944,I5944&amp;CHAR(10)&amp;"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6" spans="1:9" x14ac:dyDescent="0.25">
      <c r="A5946" t="s">
        <v>5491</v>
      </c>
      <c r="B5946">
        <v>75211662</v>
      </c>
      <c r="C5946" t="s">
        <v>16</v>
      </c>
      <c r="D5946" t="str">
        <f>IF(Tabel_Forespørgsel_fra_Visma28[[#This Row],[SupProd]]=" "," "," - "&amp;Tabel_Forespørgsel_fra_Visma28[[#This Row],[SupProd]])</f>
        <v xml:space="preserve"> </v>
      </c>
      <c r="E5946" t="s">
        <v>16</v>
      </c>
      <c r="F5946" t="str">
        <f>IF(Tabel_Forespørgsel_fra_Visma28[[#This Row],[SupDescr]]=" "," "," - "&amp;Tabel_Forespørgsel_fra_Visma28[[#This Row],[SupDescr]])</f>
        <v xml:space="preserve"> </v>
      </c>
      <c r="G5946" t="s">
        <v>7015</v>
      </c>
      <c r="H5946">
        <v>1</v>
      </c>
      <c r="I5946" t="str">
        <f>IF(A5946=A5945,I5945&amp;CHAR(10)&amp;"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7" spans="1:9" x14ac:dyDescent="0.25">
      <c r="A5947" t="s">
        <v>5487</v>
      </c>
      <c r="B5947">
        <v>75211662</v>
      </c>
      <c r="C5947" t="s">
        <v>16</v>
      </c>
      <c r="D5947" t="str">
        <f>IF(Tabel_Forespørgsel_fra_Visma28[[#This Row],[SupProd]]=" "," "," - "&amp;Tabel_Forespørgsel_fra_Visma28[[#This Row],[SupProd]])</f>
        <v xml:space="preserve"> </v>
      </c>
      <c r="E5947" t="s">
        <v>16</v>
      </c>
      <c r="F5947" t="str">
        <f>IF(Tabel_Forespørgsel_fra_Visma28[[#This Row],[SupDescr]]=" "," "," - "&amp;Tabel_Forespørgsel_fra_Visma28[[#This Row],[SupDescr]])</f>
        <v xml:space="preserve"> </v>
      </c>
      <c r="G5947" t="s">
        <v>7015</v>
      </c>
      <c r="H5947">
        <v>1</v>
      </c>
      <c r="I5947" t="str">
        <f>IF(A5947=A5946,I5946&amp;CHAR(10)&amp;"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8" spans="1:9" x14ac:dyDescent="0.25">
      <c r="A5948" t="s">
        <v>5480</v>
      </c>
      <c r="B5948">
        <v>75211662</v>
      </c>
      <c r="C5948" t="s">
        <v>16</v>
      </c>
      <c r="D5948" t="str">
        <f>IF(Tabel_Forespørgsel_fra_Visma28[[#This Row],[SupProd]]=" "," "," - "&amp;Tabel_Forespørgsel_fra_Visma28[[#This Row],[SupProd]])</f>
        <v xml:space="preserve"> </v>
      </c>
      <c r="E5948" t="s">
        <v>16</v>
      </c>
      <c r="F5948" t="str">
        <f>IF(Tabel_Forespørgsel_fra_Visma28[[#This Row],[SupDescr]]=" "," "," - "&amp;Tabel_Forespørgsel_fra_Visma28[[#This Row],[SupDescr]])</f>
        <v xml:space="preserve"> </v>
      </c>
      <c r="G5948" t="s">
        <v>7015</v>
      </c>
      <c r="H5948">
        <v>1</v>
      </c>
      <c r="I5948" t="str">
        <f>IF(A5948=A5947,I5947&amp;CHAR(10)&amp;"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9" spans="1:9" x14ac:dyDescent="0.25">
      <c r="A5949" t="s">
        <v>5488</v>
      </c>
      <c r="B5949">
        <v>75211662</v>
      </c>
      <c r="C5949" t="s">
        <v>16</v>
      </c>
      <c r="D5949" t="str">
        <f>IF(Tabel_Forespørgsel_fra_Visma28[[#This Row],[SupProd]]=" "," "," - "&amp;Tabel_Forespørgsel_fra_Visma28[[#This Row],[SupProd]])</f>
        <v xml:space="preserve"> </v>
      </c>
      <c r="E5949" t="s">
        <v>16</v>
      </c>
      <c r="F5949" t="str">
        <f>IF(Tabel_Forespørgsel_fra_Visma28[[#This Row],[SupDescr]]=" "," "," - "&amp;Tabel_Forespørgsel_fra_Visma28[[#This Row],[SupDescr]])</f>
        <v xml:space="preserve"> </v>
      </c>
      <c r="G5949" t="s">
        <v>7015</v>
      </c>
      <c r="H5949">
        <v>1</v>
      </c>
      <c r="I5949" t="str">
        <f>IF(A5949=A5948,I5948&amp;CHAR(10)&amp;"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0" spans="1:9" x14ac:dyDescent="0.25">
      <c r="A5950" t="s">
        <v>5489</v>
      </c>
      <c r="B5950">
        <v>75211662</v>
      </c>
      <c r="C5950" t="s">
        <v>16</v>
      </c>
      <c r="D5950" t="str">
        <f>IF(Tabel_Forespørgsel_fra_Visma28[[#This Row],[SupProd]]=" "," "," - "&amp;Tabel_Forespørgsel_fra_Visma28[[#This Row],[SupProd]])</f>
        <v xml:space="preserve"> </v>
      </c>
      <c r="E5950" t="s">
        <v>16</v>
      </c>
      <c r="F5950" t="str">
        <f>IF(Tabel_Forespørgsel_fra_Visma28[[#This Row],[SupDescr]]=" "," "," - "&amp;Tabel_Forespørgsel_fra_Visma28[[#This Row],[SupDescr]])</f>
        <v xml:space="preserve"> </v>
      </c>
      <c r="G5950" t="s">
        <v>7015</v>
      </c>
      <c r="H5950">
        <v>1</v>
      </c>
      <c r="I5950" t="str">
        <f>IF(A5950=A5949,I5949&amp;CHAR(10)&amp;"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1" spans="1:9" x14ac:dyDescent="0.25">
      <c r="A5951" t="s">
        <v>5481</v>
      </c>
      <c r="B5951">
        <v>75211662</v>
      </c>
      <c r="C5951" t="s">
        <v>16</v>
      </c>
      <c r="D5951" t="str">
        <f>IF(Tabel_Forespørgsel_fra_Visma28[[#This Row],[SupProd]]=" "," "," - "&amp;Tabel_Forespørgsel_fra_Visma28[[#This Row],[SupProd]])</f>
        <v xml:space="preserve"> </v>
      </c>
      <c r="E5951" t="s">
        <v>16</v>
      </c>
      <c r="F5951" t="str">
        <f>IF(Tabel_Forespørgsel_fra_Visma28[[#This Row],[SupDescr]]=" "," "," - "&amp;Tabel_Forespørgsel_fra_Visma28[[#This Row],[SupDescr]])</f>
        <v xml:space="preserve"> </v>
      </c>
      <c r="G5951" t="s">
        <v>7015</v>
      </c>
      <c r="H5951">
        <v>1</v>
      </c>
      <c r="I5951" t="str">
        <f>IF(A5951=A5950,I5950&amp;CHAR(10)&amp;"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2" spans="1:9" x14ac:dyDescent="0.25">
      <c r="A5952" t="s">
        <v>5492</v>
      </c>
      <c r="B5952">
        <v>75211662</v>
      </c>
      <c r="C5952" t="s">
        <v>16</v>
      </c>
      <c r="D5952" t="str">
        <f>IF(Tabel_Forespørgsel_fra_Visma28[[#This Row],[SupProd]]=" "," "," - "&amp;Tabel_Forespørgsel_fra_Visma28[[#This Row],[SupProd]])</f>
        <v xml:space="preserve"> </v>
      </c>
      <c r="E5952" t="s">
        <v>16</v>
      </c>
      <c r="F5952" t="str">
        <f>IF(Tabel_Forespørgsel_fra_Visma28[[#This Row],[SupDescr]]=" "," "," - "&amp;Tabel_Forespørgsel_fra_Visma28[[#This Row],[SupDescr]])</f>
        <v xml:space="preserve"> </v>
      </c>
      <c r="G5952" t="s">
        <v>7015</v>
      </c>
      <c r="H5952">
        <v>1</v>
      </c>
      <c r="I5952" t="str">
        <f>IF(A5952=A5951,I5951&amp;CHAR(10)&amp;"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3" spans="1:9" x14ac:dyDescent="0.25">
      <c r="A5953" t="s">
        <v>5494</v>
      </c>
      <c r="B5953">
        <v>75211662</v>
      </c>
      <c r="C5953" t="s">
        <v>16</v>
      </c>
      <c r="D5953" t="str">
        <f>IF(Tabel_Forespørgsel_fra_Visma28[[#This Row],[SupProd]]=" "," "," - "&amp;Tabel_Forespørgsel_fra_Visma28[[#This Row],[SupProd]])</f>
        <v xml:space="preserve"> </v>
      </c>
      <c r="E5953" t="s">
        <v>16</v>
      </c>
      <c r="F5953" t="str">
        <f>IF(Tabel_Forespørgsel_fra_Visma28[[#This Row],[SupDescr]]=" "," "," - "&amp;Tabel_Forespørgsel_fra_Visma28[[#This Row],[SupDescr]])</f>
        <v xml:space="preserve"> </v>
      </c>
      <c r="G5953" t="s">
        <v>7015</v>
      </c>
      <c r="H5953">
        <v>1</v>
      </c>
      <c r="I5953" t="str">
        <f>IF(A5953=A5952,I5952&amp;CHAR(10)&amp;"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4" spans="1:9" x14ac:dyDescent="0.25">
      <c r="A5954" t="s">
        <v>5479</v>
      </c>
      <c r="B5954">
        <v>75211662</v>
      </c>
      <c r="C5954" t="s">
        <v>16</v>
      </c>
      <c r="D5954" t="str">
        <f>IF(Tabel_Forespørgsel_fra_Visma28[[#This Row],[SupProd]]=" "," "," - "&amp;Tabel_Forespørgsel_fra_Visma28[[#This Row],[SupProd]])</f>
        <v xml:space="preserve"> </v>
      </c>
      <c r="E5954" t="s">
        <v>16</v>
      </c>
      <c r="F5954" t="str">
        <f>IF(Tabel_Forespørgsel_fra_Visma28[[#This Row],[SupDescr]]=" "," "," - "&amp;Tabel_Forespørgsel_fra_Visma28[[#This Row],[SupDescr]])</f>
        <v xml:space="preserve"> </v>
      </c>
      <c r="G5954" t="s">
        <v>7015</v>
      </c>
      <c r="H5954">
        <v>1</v>
      </c>
      <c r="I5954" t="str">
        <f>IF(A5954=A5953,I5953&amp;CHAR(10)&amp;"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5" spans="1:9" x14ac:dyDescent="0.25">
      <c r="A5955" t="s">
        <v>5485</v>
      </c>
      <c r="B5955">
        <v>75211662</v>
      </c>
      <c r="C5955" t="s">
        <v>16</v>
      </c>
      <c r="D5955" t="str">
        <f>IF(Tabel_Forespørgsel_fra_Visma28[[#This Row],[SupProd]]=" "," "," - "&amp;Tabel_Forespørgsel_fra_Visma28[[#This Row],[SupProd]])</f>
        <v xml:space="preserve"> </v>
      </c>
      <c r="E5955" t="s">
        <v>16</v>
      </c>
      <c r="F5955" t="str">
        <f>IF(Tabel_Forespørgsel_fra_Visma28[[#This Row],[SupDescr]]=" "," "," - "&amp;Tabel_Forespørgsel_fra_Visma28[[#This Row],[SupDescr]])</f>
        <v xml:space="preserve"> </v>
      </c>
      <c r="G5955" t="s">
        <v>7015</v>
      </c>
      <c r="H5955">
        <v>1</v>
      </c>
      <c r="I5955" t="str">
        <f>IF(A5955=A5954,I5954&amp;CHAR(10)&amp;"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6" spans="1:9" x14ac:dyDescent="0.25">
      <c r="A5956" t="s">
        <v>6499</v>
      </c>
      <c r="B5956">
        <v>75211662</v>
      </c>
      <c r="C5956" t="s">
        <v>16</v>
      </c>
      <c r="D5956" t="str">
        <f>IF(Tabel_Forespørgsel_fra_Visma28[[#This Row],[SupProd]]=" "," "," - "&amp;Tabel_Forespørgsel_fra_Visma28[[#This Row],[SupProd]])</f>
        <v xml:space="preserve"> </v>
      </c>
      <c r="E5956" t="s">
        <v>16</v>
      </c>
      <c r="F5956" t="str">
        <f>IF(Tabel_Forespørgsel_fra_Visma28[[#This Row],[SupDescr]]=" "," "," - "&amp;Tabel_Forespørgsel_fra_Visma28[[#This Row],[SupDescr]])</f>
        <v xml:space="preserve"> </v>
      </c>
      <c r="G5956" t="s">
        <v>7015</v>
      </c>
      <c r="H5956">
        <v>1</v>
      </c>
      <c r="I5956" t="str">
        <f>IF(A5956=A5955,I5955&amp;CHAR(10)&amp;"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7" spans="1:9" x14ac:dyDescent="0.25">
      <c r="A5957" t="s">
        <v>5482</v>
      </c>
      <c r="B5957">
        <v>75211662</v>
      </c>
      <c r="C5957" t="s">
        <v>16</v>
      </c>
      <c r="D5957" t="str">
        <f>IF(Tabel_Forespørgsel_fra_Visma28[[#This Row],[SupProd]]=" "," "," - "&amp;Tabel_Forespørgsel_fra_Visma28[[#This Row],[SupProd]])</f>
        <v xml:space="preserve"> </v>
      </c>
      <c r="E5957" t="s">
        <v>16</v>
      </c>
      <c r="F5957" t="str">
        <f>IF(Tabel_Forespørgsel_fra_Visma28[[#This Row],[SupDescr]]=" "," "," - "&amp;Tabel_Forespørgsel_fra_Visma28[[#This Row],[SupDescr]])</f>
        <v xml:space="preserve"> </v>
      </c>
      <c r="G5957" t="s">
        <v>7015</v>
      </c>
      <c r="H5957">
        <v>1</v>
      </c>
      <c r="I5957" t="str">
        <f>IF(A5957=A5956,I5956&amp;CHAR(10)&amp;"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8" spans="1:9" x14ac:dyDescent="0.25">
      <c r="A5958" t="s">
        <v>5483</v>
      </c>
      <c r="B5958">
        <v>75211662</v>
      </c>
      <c r="C5958" t="s">
        <v>16</v>
      </c>
      <c r="D5958" t="str">
        <f>IF(Tabel_Forespørgsel_fra_Visma28[[#This Row],[SupProd]]=" "," "," - "&amp;Tabel_Forespørgsel_fra_Visma28[[#This Row],[SupProd]])</f>
        <v xml:space="preserve"> </v>
      </c>
      <c r="E5958" t="s">
        <v>16</v>
      </c>
      <c r="F5958" t="str">
        <f>IF(Tabel_Forespørgsel_fra_Visma28[[#This Row],[SupDescr]]=" "," "," - "&amp;Tabel_Forespørgsel_fra_Visma28[[#This Row],[SupDescr]])</f>
        <v xml:space="preserve"> </v>
      </c>
      <c r="G5958" t="s">
        <v>7015</v>
      </c>
      <c r="H5958">
        <v>1</v>
      </c>
      <c r="I5958" t="str">
        <f>IF(A5958=A5957,I5957&amp;CHAR(10)&amp;"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9" spans="1:9" x14ac:dyDescent="0.25">
      <c r="A5959" t="s">
        <v>5477</v>
      </c>
      <c r="B5959">
        <v>75211662</v>
      </c>
      <c r="C5959" t="s">
        <v>16</v>
      </c>
      <c r="D5959" t="str">
        <f>IF(Tabel_Forespørgsel_fra_Visma28[[#This Row],[SupProd]]=" "," "," - "&amp;Tabel_Forespørgsel_fra_Visma28[[#This Row],[SupProd]])</f>
        <v xml:space="preserve"> </v>
      </c>
      <c r="E5959" t="s">
        <v>16</v>
      </c>
      <c r="F5959" t="str">
        <f>IF(Tabel_Forespørgsel_fra_Visma28[[#This Row],[SupDescr]]=" "," "," - "&amp;Tabel_Forespørgsel_fra_Visma28[[#This Row],[SupDescr]])</f>
        <v xml:space="preserve"> </v>
      </c>
      <c r="G5959" t="s">
        <v>7015</v>
      </c>
      <c r="H5959">
        <v>1</v>
      </c>
      <c r="I5959" t="str">
        <f>IF(A5959=A5958,I5958&amp;CHAR(10)&amp;"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0" spans="1:9" x14ac:dyDescent="0.25">
      <c r="A5960" t="s">
        <v>5478</v>
      </c>
      <c r="B5960">
        <v>75211662</v>
      </c>
      <c r="C5960" t="s">
        <v>16</v>
      </c>
      <c r="D5960" t="str">
        <f>IF(Tabel_Forespørgsel_fra_Visma28[[#This Row],[SupProd]]=" "," "," - "&amp;Tabel_Forespørgsel_fra_Visma28[[#This Row],[SupProd]])</f>
        <v xml:space="preserve"> </v>
      </c>
      <c r="E5960" t="s">
        <v>16</v>
      </c>
      <c r="F5960" t="str">
        <f>IF(Tabel_Forespørgsel_fra_Visma28[[#This Row],[SupDescr]]=" "," "," - "&amp;Tabel_Forespørgsel_fra_Visma28[[#This Row],[SupDescr]])</f>
        <v xml:space="preserve"> </v>
      </c>
      <c r="G5960" t="s">
        <v>7015</v>
      </c>
      <c r="H5960">
        <v>1</v>
      </c>
      <c r="I5960" t="str">
        <f>IF(A5960=A5959,I5959&amp;CHAR(10)&amp;"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1" spans="1:9" x14ac:dyDescent="0.25">
      <c r="A5961" t="s">
        <v>5473</v>
      </c>
      <c r="B5961">
        <v>75196500</v>
      </c>
      <c r="C5961" t="s">
        <v>16</v>
      </c>
      <c r="D5961" t="str">
        <f>IF(Tabel_Forespørgsel_fra_Visma28[[#This Row],[SupProd]]=" "," "," - "&amp;Tabel_Forespørgsel_fra_Visma28[[#This Row],[SupProd]])</f>
        <v xml:space="preserve"> </v>
      </c>
      <c r="E5961" t="s">
        <v>16</v>
      </c>
      <c r="F5961" t="str">
        <f>IF(Tabel_Forespørgsel_fra_Visma28[[#This Row],[SupDescr]]=" "," "," - "&amp;Tabel_Forespørgsel_fra_Visma28[[#This Row],[SupDescr]])</f>
        <v xml:space="preserve"> </v>
      </c>
      <c r="G5961" t="s">
        <v>2425</v>
      </c>
      <c r="H5961">
        <v>1</v>
      </c>
      <c r="I5961" t="str">
        <f>IF(A5961=A5960,I5960&amp;CHAR(10)&amp;"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62" spans="1:9" x14ac:dyDescent="0.25">
      <c r="A5962" t="s">
        <v>5459</v>
      </c>
      <c r="B5962">
        <v>74762273</v>
      </c>
      <c r="C5962" t="s">
        <v>16</v>
      </c>
      <c r="D5962" t="str">
        <f>IF(Tabel_Forespørgsel_fra_Visma28[[#This Row],[SupProd]]=" "," "," - "&amp;Tabel_Forespørgsel_fra_Visma28[[#This Row],[SupProd]])</f>
        <v xml:space="preserve"> </v>
      </c>
      <c r="E5962" t="s">
        <v>16</v>
      </c>
      <c r="F5962" t="str">
        <f>IF(Tabel_Forespørgsel_fra_Visma28[[#This Row],[SupDescr]]=" "," "," - "&amp;Tabel_Forespørgsel_fra_Visma28[[#This Row],[SupDescr]])</f>
        <v xml:space="preserve"> </v>
      </c>
      <c r="G5962" t="s">
        <v>154</v>
      </c>
      <c r="H5962">
        <v>1</v>
      </c>
      <c r="I5962" t="str">
        <f>IF(A5962=A5961,I5961&amp;CHAR(10)&amp;"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963" spans="1:9" x14ac:dyDescent="0.25">
      <c r="A5963" t="s">
        <v>5460</v>
      </c>
      <c r="B5963">
        <v>74762273</v>
      </c>
      <c r="C5963" t="s">
        <v>16</v>
      </c>
      <c r="D5963" t="str">
        <f>IF(Tabel_Forespørgsel_fra_Visma28[[#This Row],[SupProd]]=" "," "," - "&amp;Tabel_Forespørgsel_fra_Visma28[[#This Row],[SupProd]])</f>
        <v xml:space="preserve"> </v>
      </c>
      <c r="E5963" t="s">
        <v>16</v>
      </c>
      <c r="F5963" t="str">
        <f>IF(Tabel_Forespørgsel_fra_Visma28[[#This Row],[SupDescr]]=" "," "," - "&amp;Tabel_Forespørgsel_fra_Visma28[[#This Row],[SupDescr]])</f>
        <v xml:space="preserve"> </v>
      </c>
      <c r="G5963" t="s">
        <v>154</v>
      </c>
      <c r="H5963">
        <v>1</v>
      </c>
      <c r="I5963" t="str">
        <f>IF(A5963=A5962,I5962&amp;CHAR(10)&amp;"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964" spans="1:9" x14ac:dyDescent="0.25">
      <c r="A5964" t="s">
        <v>5475</v>
      </c>
      <c r="B5964">
        <v>75196500</v>
      </c>
      <c r="C5964" t="s">
        <v>16</v>
      </c>
      <c r="D5964" t="str">
        <f>IF(Tabel_Forespørgsel_fra_Visma28[[#This Row],[SupProd]]=" "," "," - "&amp;Tabel_Forespørgsel_fra_Visma28[[#This Row],[SupProd]])</f>
        <v xml:space="preserve"> </v>
      </c>
      <c r="E5964" t="s">
        <v>16</v>
      </c>
      <c r="F5964" t="str">
        <f>IF(Tabel_Forespørgsel_fra_Visma28[[#This Row],[SupDescr]]=" "," "," - "&amp;Tabel_Forespørgsel_fra_Visma28[[#This Row],[SupDescr]])</f>
        <v xml:space="preserve"> </v>
      </c>
      <c r="G5964" t="s">
        <v>2425</v>
      </c>
      <c r="H5964">
        <v>1</v>
      </c>
      <c r="I5964" t="str">
        <f>IF(A5964=A5963,I5963&amp;CHAR(10)&amp;"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65" spans="1:9" x14ac:dyDescent="0.25">
      <c r="A5965" t="s">
        <v>5499</v>
      </c>
      <c r="B5965">
        <v>75211662</v>
      </c>
      <c r="C5965" t="s">
        <v>16</v>
      </c>
      <c r="D5965" t="str">
        <f>IF(Tabel_Forespørgsel_fra_Visma28[[#This Row],[SupProd]]=" "," "," - "&amp;Tabel_Forespørgsel_fra_Visma28[[#This Row],[SupProd]])</f>
        <v xml:space="preserve"> </v>
      </c>
      <c r="E5965" t="s">
        <v>16</v>
      </c>
      <c r="F5965" t="str">
        <f>IF(Tabel_Forespørgsel_fra_Visma28[[#This Row],[SupDescr]]=" "," "," - "&amp;Tabel_Forespørgsel_fra_Visma28[[#This Row],[SupDescr]])</f>
        <v xml:space="preserve"> </v>
      </c>
      <c r="G5965" t="s">
        <v>7015</v>
      </c>
      <c r="H5965">
        <v>1</v>
      </c>
      <c r="I5965" t="str">
        <f>IF(A5965=A5964,I5964&amp;CHAR(10)&amp;"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6" spans="1:9" x14ac:dyDescent="0.25">
      <c r="A5966" t="s">
        <v>5530</v>
      </c>
      <c r="B5966">
        <v>75211662</v>
      </c>
      <c r="C5966" t="s">
        <v>16</v>
      </c>
      <c r="D5966" t="str">
        <f>IF(Tabel_Forespørgsel_fra_Visma28[[#This Row],[SupProd]]=" "," "," - "&amp;Tabel_Forespørgsel_fra_Visma28[[#This Row],[SupProd]])</f>
        <v xml:space="preserve"> </v>
      </c>
      <c r="E5966" t="s">
        <v>16</v>
      </c>
      <c r="F5966" t="str">
        <f>IF(Tabel_Forespørgsel_fra_Visma28[[#This Row],[SupDescr]]=" "," "," - "&amp;Tabel_Forespørgsel_fra_Visma28[[#This Row],[SupDescr]])</f>
        <v xml:space="preserve"> </v>
      </c>
      <c r="G5966" t="s">
        <v>7015</v>
      </c>
      <c r="H5966">
        <v>1</v>
      </c>
      <c r="I5966" t="str">
        <f>IF(A5966=A5965,I5965&amp;CHAR(10)&amp;"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7" spans="1:9" x14ac:dyDescent="0.25">
      <c r="A5967" t="s">
        <v>5531</v>
      </c>
      <c r="B5967">
        <v>75211662</v>
      </c>
      <c r="C5967" t="s">
        <v>16</v>
      </c>
      <c r="D5967" t="str">
        <f>IF(Tabel_Forespørgsel_fra_Visma28[[#This Row],[SupProd]]=" "," "," - "&amp;Tabel_Forespørgsel_fra_Visma28[[#This Row],[SupProd]])</f>
        <v xml:space="preserve"> </v>
      </c>
      <c r="E5967" t="s">
        <v>16</v>
      </c>
      <c r="F5967" t="str">
        <f>IF(Tabel_Forespørgsel_fra_Visma28[[#This Row],[SupDescr]]=" "," "," - "&amp;Tabel_Forespørgsel_fra_Visma28[[#This Row],[SupDescr]])</f>
        <v xml:space="preserve"> </v>
      </c>
      <c r="G5967" t="s">
        <v>7015</v>
      </c>
      <c r="H5967">
        <v>1</v>
      </c>
      <c r="I5967" t="str">
        <f>IF(A5967=A5966,I5966&amp;CHAR(10)&amp;"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8" spans="1:9" x14ac:dyDescent="0.25">
      <c r="A5968" t="s">
        <v>5559</v>
      </c>
      <c r="B5968">
        <v>75211662</v>
      </c>
      <c r="C5968" t="s">
        <v>16</v>
      </c>
      <c r="D5968" t="str">
        <f>IF(Tabel_Forespørgsel_fra_Visma28[[#This Row],[SupProd]]=" "," "," - "&amp;Tabel_Forespørgsel_fra_Visma28[[#This Row],[SupProd]])</f>
        <v xml:space="preserve"> </v>
      </c>
      <c r="E5968" t="s">
        <v>16</v>
      </c>
      <c r="F5968" t="str">
        <f>IF(Tabel_Forespørgsel_fra_Visma28[[#This Row],[SupDescr]]=" "," "," - "&amp;Tabel_Forespørgsel_fra_Visma28[[#This Row],[SupDescr]])</f>
        <v xml:space="preserve"> </v>
      </c>
      <c r="G5968" t="s">
        <v>7015</v>
      </c>
      <c r="H5968">
        <v>1</v>
      </c>
      <c r="I5968" t="str">
        <f>IF(A5968=A5967,I5967&amp;CHAR(10)&amp;"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9" spans="1:9" x14ac:dyDescent="0.25">
      <c r="A5969" t="s">
        <v>5560</v>
      </c>
      <c r="B5969">
        <v>75211662</v>
      </c>
      <c r="C5969" t="s">
        <v>16</v>
      </c>
      <c r="D5969" t="str">
        <f>IF(Tabel_Forespørgsel_fra_Visma28[[#This Row],[SupProd]]=" "," "," - "&amp;Tabel_Forespørgsel_fra_Visma28[[#This Row],[SupProd]])</f>
        <v xml:space="preserve"> </v>
      </c>
      <c r="E5969" t="s">
        <v>16</v>
      </c>
      <c r="F5969" t="str">
        <f>IF(Tabel_Forespørgsel_fra_Visma28[[#This Row],[SupDescr]]=" "," "," - "&amp;Tabel_Forespørgsel_fra_Visma28[[#This Row],[SupDescr]])</f>
        <v xml:space="preserve"> </v>
      </c>
      <c r="G5969" t="s">
        <v>7015</v>
      </c>
      <c r="H5969">
        <v>1</v>
      </c>
      <c r="I5969" t="str">
        <f>IF(A5969=A5968,I5968&amp;CHAR(10)&amp;"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0" spans="1:9" x14ac:dyDescent="0.25">
      <c r="A5970" t="s">
        <v>5547</v>
      </c>
      <c r="B5970">
        <v>75211662</v>
      </c>
      <c r="C5970" t="s">
        <v>16</v>
      </c>
      <c r="D5970" t="str">
        <f>IF(Tabel_Forespørgsel_fra_Visma28[[#This Row],[SupProd]]=" "," "," - "&amp;Tabel_Forespørgsel_fra_Visma28[[#This Row],[SupProd]])</f>
        <v xml:space="preserve"> </v>
      </c>
      <c r="E5970" t="s">
        <v>16</v>
      </c>
      <c r="F5970" t="str">
        <f>IF(Tabel_Forespørgsel_fra_Visma28[[#This Row],[SupDescr]]=" "," "," - "&amp;Tabel_Forespørgsel_fra_Visma28[[#This Row],[SupDescr]])</f>
        <v xml:space="preserve"> </v>
      </c>
      <c r="G5970" t="s">
        <v>7015</v>
      </c>
      <c r="H5970">
        <v>1</v>
      </c>
      <c r="I5970" t="str">
        <f>IF(A5970=A5969,I5969&amp;CHAR(10)&amp;"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1" spans="1:9" x14ac:dyDescent="0.25">
      <c r="A5971" t="s">
        <v>5548</v>
      </c>
      <c r="B5971">
        <v>75211662</v>
      </c>
      <c r="C5971" t="s">
        <v>16</v>
      </c>
      <c r="D5971" t="str">
        <f>IF(Tabel_Forespørgsel_fra_Visma28[[#This Row],[SupProd]]=" "," "," - "&amp;Tabel_Forespørgsel_fra_Visma28[[#This Row],[SupProd]])</f>
        <v xml:space="preserve"> </v>
      </c>
      <c r="E5971" t="s">
        <v>16</v>
      </c>
      <c r="F5971" t="str">
        <f>IF(Tabel_Forespørgsel_fra_Visma28[[#This Row],[SupDescr]]=" "," "," - "&amp;Tabel_Forespørgsel_fra_Visma28[[#This Row],[SupDescr]])</f>
        <v xml:space="preserve"> </v>
      </c>
      <c r="G5971" t="s">
        <v>7015</v>
      </c>
      <c r="H5971">
        <v>1</v>
      </c>
      <c r="I5971" t="str">
        <f>IF(A5971=A5970,I5970&amp;CHAR(10)&amp;"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2" spans="1:9" x14ac:dyDescent="0.25">
      <c r="A5972" t="s">
        <v>5563</v>
      </c>
      <c r="B5972">
        <v>75211662</v>
      </c>
      <c r="C5972" t="s">
        <v>16</v>
      </c>
      <c r="D5972" t="str">
        <f>IF(Tabel_Forespørgsel_fra_Visma28[[#This Row],[SupProd]]=" "," "," - "&amp;Tabel_Forespørgsel_fra_Visma28[[#This Row],[SupProd]])</f>
        <v xml:space="preserve"> </v>
      </c>
      <c r="E5972" t="s">
        <v>16</v>
      </c>
      <c r="F5972" t="str">
        <f>IF(Tabel_Forespørgsel_fra_Visma28[[#This Row],[SupDescr]]=" "," "," - "&amp;Tabel_Forespørgsel_fra_Visma28[[#This Row],[SupDescr]])</f>
        <v xml:space="preserve"> </v>
      </c>
      <c r="G5972" t="s">
        <v>7015</v>
      </c>
      <c r="H5972">
        <v>1</v>
      </c>
      <c r="I5972" t="str">
        <f>IF(A5972=A5971,I5971&amp;CHAR(10)&amp;"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3" spans="1:9" x14ac:dyDescent="0.25">
      <c r="A5973" t="s">
        <v>5564</v>
      </c>
      <c r="B5973">
        <v>75211662</v>
      </c>
      <c r="C5973" t="s">
        <v>16</v>
      </c>
      <c r="D5973" t="str">
        <f>IF(Tabel_Forespørgsel_fra_Visma28[[#This Row],[SupProd]]=" "," "," - "&amp;Tabel_Forespørgsel_fra_Visma28[[#This Row],[SupProd]])</f>
        <v xml:space="preserve"> </v>
      </c>
      <c r="E5973" t="s">
        <v>16</v>
      </c>
      <c r="F5973" t="str">
        <f>IF(Tabel_Forespørgsel_fra_Visma28[[#This Row],[SupDescr]]=" "," "," - "&amp;Tabel_Forespørgsel_fra_Visma28[[#This Row],[SupDescr]])</f>
        <v xml:space="preserve"> </v>
      </c>
      <c r="G5973" t="s">
        <v>7015</v>
      </c>
      <c r="H5973">
        <v>1</v>
      </c>
      <c r="I5973" t="str">
        <f>IF(A5973=A5972,I5972&amp;CHAR(10)&amp;"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4" spans="1:9" x14ac:dyDescent="0.25">
      <c r="A5974" t="s">
        <v>5561</v>
      </c>
      <c r="B5974">
        <v>75211662</v>
      </c>
      <c r="C5974" t="s">
        <v>16</v>
      </c>
      <c r="D5974" t="str">
        <f>IF(Tabel_Forespørgsel_fra_Visma28[[#This Row],[SupProd]]=" "," "," - "&amp;Tabel_Forespørgsel_fra_Visma28[[#This Row],[SupProd]])</f>
        <v xml:space="preserve"> </v>
      </c>
      <c r="E5974" t="s">
        <v>16</v>
      </c>
      <c r="F5974" t="str">
        <f>IF(Tabel_Forespørgsel_fra_Visma28[[#This Row],[SupDescr]]=" "," "," - "&amp;Tabel_Forespørgsel_fra_Visma28[[#This Row],[SupDescr]])</f>
        <v xml:space="preserve"> </v>
      </c>
      <c r="G5974" t="s">
        <v>7015</v>
      </c>
      <c r="H5974">
        <v>1</v>
      </c>
      <c r="I5974" t="str">
        <f>IF(A5974=A5973,I5973&amp;CHAR(10)&amp;"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5" spans="1:9" x14ac:dyDescent="0.25">
      <c r="A5975" t="s">
        <v>5562</v>
      </c>
      <c r="B5975">
        <v>75211662</v>
      </c>
      <c r="C5975" t="s">
        <v>16</v>
      </c>
      <c r="D5975" t="str">
        <f>IF(Tabel_Forespørgsel_fra_Visma28[[#This Row],[SupProd]]=" "," "," - "&amp;Tabel_Forespørgsel_fra_Visma28[[#This Row],[SupProd]])</f>
        <v xml:space="preserve"> </v>
      </c>
      <c r="E5975" t="s">
        <v>16</v>
      </c>
      <c r="F5975" t="str">
        <f>IF(Tabel_Forespørgsel_fra_Visma28[[#This Row],[SupDescr]]=" "," "," - "&amp;Tabel_Forespørgsel_fra_Visma28[[#This Row],[SupDescr]])</f>
        <v xml:space="preserve"> </v>
      </c>
      <c r="G5975" t="s">
        <v>7015</v>
      </c>
      <c r="H5975">
        <v>1</v>
      </c>
      <c r="I5975" t="str">
        <f>IF(A5975=A5974,I5974&amp;CHAR(10)&amp;"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6" spans="1:9" x14ac:dyDescent="0.25">
      <c r="A5976" t="s">
        <v>5556</v>
      </c>
      <c r="B5976">
        <v>75211662</v>
      </c>
      <c r="C5976" t="s">
        <v>16</v>
      </c>
      <c r="D5976" t="str">
        <f>IF(Tabel_Forespørgsel_fra_Visma28[[#This Row],[SupProd]]=" "," "," - "&amp;Tabel_Forespørgsel_fra_Visma28[[#This Row],[SupProd]])</f>
        <v xml:space="preserve"> </v>
      </c>
      <c r="E5976" t="s">
        <v>16</v>
      </c>
      <c r="F5976" t="str">
        <f>IF(Tabel_Forespørgsel_fra_Visma28[[#This Row],[SupDescr]]=" "," "," - "&amp;Tabel_Forespørgsel_fra_Visma28[[#This Row],[SupDescr]])</f>
        <v xml:space="preserve"> </v>
      </c>
      <c r="G5976" t="s">
        <v>7015</v>
      </c>
      <c r="H5976">
        <v>1</v>
      </c>
      <c r="I5976" t="str">
        <f>IF(A5976=A5975,I5975&amp;CHAR(10)&amp;"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7" spans="1:9" x14ac:dyDescent="0.25">
      <c r="A5977" t="s">
        <v>5552</v>
      </c>
      <c r="B5977">
        <v>75211662</v>
      </c>
      <c r="C5977" t="s">
        <v>16</v>
      </c>
      <c r="D5977" t="str">
        <f>IF(Tabel_Forespørgsel_fra_Visma28[[#This Row],[SupProd]]=" "," "," - "&amp;Tabel_Forespørgsel_fra_Visma28[[#This Row],[SupProd]])</f>
        <v xml:space="preserve"> </v>
      </c>
      <c r="E5977" t="s">
        <v>16</v>
      </c>
      <c r="F5977" t="str">
        <f>IF(Tabel_Forespørgsel_fra_Visma28[[#This Row],[SupDescr]]=" "," "," - "&amp;Tabel_Forespørgsel_fra_Visma28[[#This Row],[SupDescr]])</f>
        <v xml:space="preserve"> </v>
      </c>
      <c r="G5977" t="s">
        <v>7015</v>
      </c>
      <c r="H5977">
        <v>1</v>
      </c>
      <c r="I5977" t="str">
        <f>IF(A5977=A5976,I5976&amp;CHAR(10)&amp;"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8" spans="1:9" x14ac:dyDescent="0.25">
      <c r="A5978" t="s">
        <v>5553</v>
      </c>
      <c r="B5978">
        <v>75211662</v>
      </c>
      <c r="C5978" t="s">
        <v>16</v>
      </c>
      <c r="D5978" t="str">
        <f>IF(Tabel_Forespørgsel_fra_Visma28[[#This Row],[SupProd]]=" "," "," - "&amp;Tabel_Forespørgsel_fra_Visma28[[#This Row],[SupProd]])</f>
        <v xml:space="preserve"> </v>
      </c>
      <c r="E5978" t="s">
        <v>16</v>
      </c>
      <c r="F5978" t="str">
        <f>IF(Tabel_Forespørgsel_fra_Visma28[[#This Row],[SupDescr]]=" "," "," - "&amp;Tabel_Forespørgsel_fra_Visma28[[#This Row],[SupDescr]])</f>
        <v xml:space="preserve"> </v>
      </c>
      <c r="G5978" t="s">
        <v>7015</v>
      </c>
      <c r="H5978">
        <v>1</v>
      </c>
      <c r="I5978" t="str">
        <f>IF(A5978=A5977,I5977&amp;CHAR(10)&amp;"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9" spans="1:9" x14ac:dyDescent="0.25">
      <c r="A5979" t="s">
        <v>5554</v>
      </c>
      <c r="B5979">
        <v>75211662</v>
      </c>
      <c r="C5979" t="s">
        <v>16</v>
      </c>
      <c r="D5979" t="str">
        <f>IF(Tabel_Forespørgsel_fra_Visma28[[#This Row],[SupProd]]=" "," "," - "&amp;Tabel_Forespørgsel_fra_Visma28[[#This Row],[SupProd]])</f>
        <v xml:space="preserve"> </v>
      </c>
      <c r="E5979" t="s">
        <v>16</v>
      </c>
      <c r="F5979" t="str">
        <f>IF(Tabel_Forespørgsel_fra_Visma28[[#This Row],[SupDescr]]=" "," "," - "&amp;Tabel_Forespørgsel_fra_Visma28[[#This Row],[SupDescr]])</f>
        <v xml:space="preserve"> </v>
      </c>
      <c r="G5979" t="s">
        <v>7015</v>
      </c>
      <c r="H5979">
        <v>1</v>
      </c>
      <c r="I5979" t="str">
        <f>IF(A5979=A5978,I5978&amp;CHAR(10)&amp;"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0" spans="1:9" x14ac:dyDescent="0.25">
      <c r="A5980" t="s">
        <v>5550</v>
      </c>
      <c r="B5980">
        <v>75211662</v>
      </c>
      <c r="C5980" t="s">
        <v>16</v>
      </c>
      <c r="D5980" t="str">
        <f>IF(Tabel_Forespørgsel_fra_Visma28[[#This Row],[SupProd]]=" "," "," - "&amp;Tabel_Forespørgsel_fra_Visma28[[#This Row],[SupProd]])</f>
        <v xml:space="preserve"> </v>
      </c>
      <c r="E5980" t="s">
        <v>16</v>
      </c>
      <c r="F5980" t="str">
        <f>IF(Tabel_Forespørgsel_fra_Visma28[[#This Row],[SupDescr]]=" "," "," - "&amp;Tabel_Forespørgsel_fra_Visma28[[#This Row],[SupDescr]])</f>
        <v xml:space="preserve"> </v>
      </c>
      <c r="G5980" t="s">
        <v>7015</v>
      </c>
      <c r="H5980">
        <v>1</v>
      </c>
      <c r="I5980" t="str">
        <f>IF(A5980=A5979,I5979&amp;CHAR(10)&amp;"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1" spans="1:9" x14ac:dyDescent="0.25">
      <c r="A5981" t="s">
        <v>5555</v>
      </c>
      <c r="B5981">
        <v>75211662</v>
      </c>
      <c r="C5981" t="s">
        <v>16</v>
      </c>
      <c r="D5981" t="str">
        <f>IF(Tabel_Forespørgsel_fra_Visma28[[#This Row],[SupProd]]=" "," "," - "&amp;Tabel_Forespørgsel_fra_Visma28[[#This Row],[SupProd]])</f>
        <v xml:space="preserve"> </v>
      </c>
      <c r="E5981" t="s">
        <v>16</v>
      </c>
      <c r="F5981" t="str">
        <f>IF(Tabel_Forespørgsel_fra_Visma28[[#This Row],[SupDescr]]=" "," "," - "&amp;Tabel_Forespørgsel_fra_Visma28[[#This Row],[SupDescr]])</f>
        <v xml:space="preserve"> </v>
      </c>
      <c r="G5981" t="s">
        <v>7015</v>
      </c>
      <c r="H5981">
        <v>1</v>
      </c>
      <c r="I5981" t="str">
        <f>IF(A5981=A5980,I5980&amp;CHAR(10)&amp;"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2" spans="1:9" x14ac:dyDescent="0.25">
      <c r="A5982" t="s">
        <v>5549</v>
      </c>
      <c r="B5982">
        <v>75211662</v>
      </c>
      <c r="C5982" t="s">
        <v>16</v>
      </c>
      <c r="D5982" t="str">
        <f>IF(Tabel_Forespørgsel_fra_Visma28[[#This Row],[SupProd]]=" "," "," - "&amp;Tabel_Forespørgsel_fra_Visma28[[#This Row],[SupProd]])</f>
        <v xml:space="preserve"> </v>
      </c>
      <c r="E5982" t="s">
        <v>16</v>
      </c>
      <c r="F5982" t="str">
        <f>IF(Tabel_Forespørgsel_fra_Visma28[[#This Row],[SupDescr]]=" "," "," - "&amp;Tabel_Forespørgsel_fra_Visma28[[#This Row],[SupDescr]])</f>
        <v xml:space="preserve"> </v>
      </c>
      <c r="G5982" t="s">
        <v>7015</v>
      </c>
      <c r="H5982">
        <v>1</v>
      </c>
      <c r="I5982" t="str">
        <f>IF(A5982=A5981,I5981&amp;CHAR(10)&amp;"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3" spans="1:9" x14ac:dyDescent="0.25">
      <c r="A5983" t="s">
        <v>5551</v>
      </c>
      <c r="B5983">
        <v>75211662</v>
      </c>
      <c r="C5983" t="s">
        <v>16</v>
      </c>
      <c r="D5983" t="str">
        <f>IF(Tabel_Forespørgsel_fra_Visma28[[#This Row],[SupProd]]=" "," "," - "&amp;Tabel_Forespørgsel_fra_Visma28[[#This Row],[SupProd]])</f>
        <v xml:space="preserve"> </v>
      </c>
      <c r="E5983" t="s">
        <v>16</v>
      </c>
      <c r="F5983" t="str">
        <f>IF(Tabel_Forespørgsel_fra_Visma28[[#This Row],[SupDescr]]=" "," "," - "&amp;Tabel_Forespørgsel_fra_Visma28[[#This Row],[SupDescr]])</f>
        <v xml:space="preserve"> </v>
      </c>
      <c r="G5983" t="s">
        <v>7015</v>
      </c>
      <c r="H5983">
        <v>1</v>
      </c>
      <c r="I5983" t="str">
        <f>IF(A5983=A5982,I5982&amp;CHAR(10)&amp;"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4" spans="1:9" x14ac:dyDescent="0.25">
      <c r="A5984" t="s">
        <v>6072</v>
      </c>
      <c r="B5984">
        <v>75211662</v>
      </c>
      <c r="C5984" t="s">
        <v>16</v>
      </c>
      <c r="D5984" t="str">
        <f>IF(Tabel_Forespørgsel_fra_Visma28[[#This Row],[SupProd]]=" "," "," - "&amp;Tabel_Forespørgsel_fra_Visma28[[#This Row],[SupProd]])</f>
        <v xml:space="preserve"> </v>
      </c>
      <c r="E5984" t="s">
        <v>16</v>
      </c>
      <c r="F5984" t="str">
        <f>IF(Tabel_Forespørgsel_fra_Visma28[[#This Row],[SupDescr]]=" "," "," - "&amp;Tabel_Forespørgsel_fra_Visma28[[#This Row],[SupDescr]])</f>
        <v xml:space="preserve"> </v>
      </c>
      <c r="G5984" t="s">
        <v>7015</v>
      </c>
      <c r="H5984">
        <v>1</v>
      </c>
      <c r="I5984" t="str">
        <f>IF(A5984=A5983,I5983&amp;CHAR(10)&amp;"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5" spans="1:9" x14ac:dyDescent="0.25">
      <c r="A5985" t="s">
        <v>5699</v>
      </c>
      <c r="B5985">
        <v>75211662</v>
      </c>
      <c r="C5985" t="s">
        <v>16</v>
      </c>
      <c r="D5985" t="str">
        <f>IF(Tabel_Forespørgsel_fra_Visma28[[#This Row],[SupProd]]=" "," "," - "&amp;Tabel_Forespørgsel_fra_Visma28[[#This Row],[SupProd]])</f>
        <v xml:space="preserve"> </v>
      </c>
      <c r="E5985" t="s">
        <v>16</v>
      </c>
      <c r="F5985" t="str">
        <f>IF(Tabel_Forespørgsel_fra_Visma28[[#This Row],[SupDescr]]=" "," "," - "&amp;Tabel_Forespørgsel_fra_Visma28[[#This Row],[SupDescr]])</f>
        <v xml:space="preserve"> </v>
      </c>
      <c r="G5985" t="s">
        <v>7015</v>
      </c>
      <c r="H5985">
        <v>1</v>
      </c>
      <c r="I5985" t="str">
        <f>IF(A5985=A5984,I5984&amp;CHAR(10)&amp;"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6" spans="1:9" x14ac:dyDescent="0.25">
      <c r="A5986" t="s">
        <v>5700</v>
      </c>
      <c r="B5986">
        <v>75211662</v>
      </c>
      <c r="C5986" t="s">
        <v>16</v>
      </c>
      <c r="D5986" t="str">
        <f>IF(Tabel_Forespørgsel_fra_Visma28[[#This Row],[SupProd]]=" "," "," - "&amp;Tabel_Forespørgsel_fra_Visma28[[#This Row],[SupProd]])</f>
        <v xml:space="preserve"> </v>
      </c>
      <c r="E5986" t="s">
        <v>16</v>
      </c>
      <c r="F5986" t="str">
        <f>IF(Tabel_Forespørgsel_fra_Visma28[[#This Row],[SupDescr]]=" "," "," - "&amp;Tabel_Forespørgsel_fra_Visma28[[#This Row],[SupDescr]])</f>
        <v xml:space="preserve"> </v>
      </c>
      <c r="G5986" t="s">
        <v>7015</v>
      </c>
      <c r="H5986">
        <v>1</v>
      </c>
      <c r="I5986" t="str">
        <f>IF(A5986=A5985,I5985&amp;CHAR(10)&amp;"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7" spans="1:9" x14ac:dyDescent="0.25">
      <c r="A5987" t="s">
        <v>5696</v>
      </c>
      <c r="B5987">
        <v>75211662</v>
      </c>
      <c r="C5987" t="s">
        <v>16</v>
      </c>
      <c r="D5987" t="str">
        <f>IF(Tabel_Forespørgsel_fra_Visma28[[#This Row],[SupProd]]=" "," "," - "&amp;Tabel_Forespørgsel_fra_Visma28[[#This Row],[SupProd]])</f>
        <v xml:space="preserve"> </v>
      </c>
      <c r="E5987" t="s">
        <v>16</v>
      </c>
      <c r="F5987" t="str">
        <f>IF(Tabel_Forespørgsel_fra_Visma28[[#This Row],[SupDescr]]=" "," "," - "&amp;Tabel_Forespørgsel_fra_Visma28[[#This Row],[SupDescr]])</f>
        <v xml:space="preserve"> </v>
      </c>
      <c r="G5987" t="s">
        <v>7015</v>
      </c>
      <c r="H5987">
        <v>1</v>
      </c>
      <c r="I5987" t="str">
        <f>IF(A5987=A5986,I5986&amp;CHAR(10)&amp;"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8" spans="1:9" x14ac:dyDescent="0.25">
      <c r="A5988" t="s">
        <v>7837</v>
      </c>
      <c r="B5988">
        <v>75211662</v>
      </c>
      <c r="C5988" t="s">
        <v>16</v>
      </c>
      <c r="D5988" t="str">
        <f>IF(Tabel_Forespørgsel_fra_Visma28[[#This Row],[SupProd]]=" "," "," - "&amp;Tabel_Forespørgsel_fra_Visma28[[#This Row],[SupProd]])</f>
        <v xml:space="preserve"> </v>
      </c>
      <c r="E5988" t="s">
        <v>16</v>
      </c>
      <c r="F5988" t="str">
        <f>IF(Tabel_Forespørgsel_fra_Visma28[[#This Row],[SupDescr]]=" "," "," - "&amp;Tabel_Forespørgsel_fra_Visma28[[#This Row],[SupDescr]])</f>
        <v xml:space="preserve"> </v>
      </c>
      <c r="G5988" t="s">
        <v>7015</v>
      </c>
      <c r="H5988">
        <v>1</v>
      </c>
      <c r="I5988" t="str">
        <f>IF(A5988=A5987,I5987&amp;CHAR(10)&amp;"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9" spans="1:9" x14ac:dyDescent="0.25">
      <c r="A5989" t="s">
        <v>5697</v>
      </c>
      <c r="B5989">
        <v>75211662</v>
      </c>
      <c r="C5989" t="s">
        <v>16</v>
      </c>
      <c r="D5989" t="str">
        <f>IF(Tabel_Forespørgsel_fra_Visma28[[#This Row],[SupProd]]=" "," "," - "&amp;Tabel_Forespørgsel_fra_Visma28[[#This Row],[SupProd]])</f>
        <v xml:space="preserve"> </v>
      </c>
      <c r="E5989" t="s">
        <v>16</v>
      </c>
      <c r="F5989" t="str">
        <f>IF(Tabel_Forespørgsel_fra_Visma28[[#This Row],[SupDescr]]=" "," "," - "&amp;Tabel_Forespørgsel_fra_Visma28[[#This Row],[SupDescr]])</f>
        <v xml:space="preserve"> </v>
      </c>
      <c r="G5989" t="s">
        <v>7015</v>
      </c>
      <c r="H5989">
        <v>1</v>
      </c>
      <c r="I5989" t="str">
        <f>IF(A5989=A5988,I5988&amp;CHAR(10)&amp;"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0" spans="1:9" x14ac:dyDescent="0.25">
      <c r="A5990" t="s">
        <v>5641</v>
      </c>
      <c r="B5990">
        <v>75180019</v>
      </c>
      <c r="C5990" t="s">
        <v>16</v>
      </c>
      <c r="D5990" t="str">
        <f>IF(Tabel_Forespørgsel_fra_Visma28[[#This Row],[SupProd]]=" "," "," - "&amp;Tabel_Forespørgsel_fra_Visma28[[#This Row],[SupProd]])</f>
        <v xml:space="preserve"> </v>
      </c>
      <c r="E5990" t="s">
        <v>16</v>
      </c>
      <c r="F5990" t="str">
        <f>IF(Tabel_Forespørgsel_fra_Visma28[[#This Row],[SupDescr]]=" "," "," - "&amp;Tabel_Forespørgsel_fra_Visma28[[#This Row],[SupDescr]])</f>
        <v xml:space="preserve"> </v>
      </c>
      <c r="G5990" t="s">
        <v>2430</v>
      </c>
      <c r="H5990">
        <v>1</v>
      </c>
      <c r="I5990" t="str">
        <f>IF(A5990=A5989,I5989&amp;CHAR(10)&amp;"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991" spans="1:9" x14ac:dyDescent="0.25">
      <c r="A5991" t="s">
        <v>9126</v>
      </c>
      <c r="B5991">
        <v>75211662</v>
      </c>
      <c r="C5991" t="s">
        <v>16</v>
      </c>
      <c r="D5991" t="str">
        <f>IF(Tabel_Forespørgsel_fra_Visma28[[#This Row],[SupProd]]=" "," "," - "&amp;Tabel_Forespørgsel_fra_Visma28[[#This Row],[SupProd]])</f>
        <v xml:space="preserve"> </v>
      </c>
      <c r="E5991" t="s">
        <v>16</v>
      </c>
      <c r="F5991" t="str">
        <f>IF(Tabel_Forespørgsel_fra_Visma28[[#This Row],[SupDescr]]=" "," "," - "&amp;Tabel_Forespørgsel_fra_Visma28[[#This Row],[SupDescr]])</f>
        <v xml:space="preserve"> </v>
      </c>
      <c r="G5991" t="s">
        <v>7015</v>
      </c>
      <c r="H5991">
        <v>1</v>
      </c>
      <c r="I5991" t="str">
        <f>IF(A5991=A5990,I5990&amp;CHAR(10)&amp;"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2" spans="1:9" x14ac:dyDescent="0.25">
      <c r="A5992" t="s">
        <v>5693</v>
      </c>
      <c r="B5992">
        <v>75211662</v>
      </c>
      <c r="C5992" t="s">
        <v>16</v>
      </c>
      <c r="D5992" t="str">
        <f>IF(Tabel_Forespørgsel_fra_Visma28[[#This Row],[SupProd]]=" "," "," - "&amp;Tabel_Forespørgsel_fra_Visma28[[#This Row],[SupProd]])</f>
        <v xml:space="preserve"> </v>
      </c>
      <c r="E5992" t="s">
        <v>16</v>
      </c>
      <c r="F5992" t="str">
        <f>IF(Tabel_Forespørgsel_fra_Visma28[[#This Row],[SupDescr]]=" "," "," - "&amp;Tabel_Forespørgsel_fra_Visma28[[#This Row],[SupDescr]])</f>
        <v xml:space="preserve"> </v>
      </c>
      <c r="G5992" t="s">
        <v>7015</v>
      </c>
      <c r="H5992">
        <v>1</v>
      </c>
      <c r="I5992" t="str">
        <f>IF(A5992=A5991,I5991&amp;CHAR(10)&amp;"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3" spans="1:9" x14ac:dyDescent="0.25">
      <c r="A5993" t="s">
        <v>5694</v>
      </c>
      <c r="B5993">
        <v>75211662</v>
      </c>
      <c r="C5993" t="s">
        <v>16</v>
      </c>
      <c r="D5993" t="str">
        <f>IF(Tabel_Forespørgsel_fra_Visma28[[#This Row],[SupProd]]=" "," "," - "&amp;Tabel_Forespørgsel_fra_Visma28[[#This Row],[SupProd]])</f>
        <v xml:space="preserve"> </v>
      </c>
      <c r="E5993" t="s">
        <v>16</v>
      </c>
      <c r="F5993" t="str">
        <f>IF(Tabel_Forespørgsel_fra_Visma28[[#This Row],[SupDescr]]=" "," "," - "&amp;Tabel_Forespørgsel_fra_Visma28[[#This Row],[SupDescr]])</f>
        <v xml:space="preserve"> </v>
      </c>
      <c r="G5993" t="s">
        <v>7015</v>
      </c>
      <c r="H5993">
        <v>1</v>
      </c>
      <c r="I5993" t="str">
        <f>IF(A5993=A5992,I5992&amp;CHAR(10)&amp;"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4" spans="1:9" x14ac:dyDescent="0.25">
      <c r="A5994" t="s">
        <v>5627</v>
      </c>
      <c r="B5994">
        <v>74755755</v>
      </c>
      <c r="C5994" t="s">
        <v>16</v>
      </c>
      <c r="D5994" t="str">
        <f>IF(Tabel_Forespørgsel_fra_Visma28[[#This Row],[SupProd]]=" "," "," - "&amp;Tabel_Forespørgsel_fra_Visma28[[#This Row],[SupProd]])</f>
        <v xml:space="preserve"> </v>
      </c>
      <c r="E5994" t="s">
        <v>16</v>
      </c>
      <c r="F5994" t="str">
        <f>IF(Tabel_Forespørgsel_fra_Visma28[[#This Row],[SupDescr]]=" "," "," - "&amp;Tabel_Forespørgsel_fra_Visma28[[#This Row],[SupDescr]])</f>
        <v xml:space="preserve"> </v>
      </c>
      <c r="G5994" t="s">
        <v>4786</v>
      </c>
      <c r="H5994">
        <v>2</v>
      </c>
      <c r="I5994" t="str">
        <f>IF(A5994=A5993,I5993&amp;CHAR(10)&amp;"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5995" spans="1:9" x14ac:dyDescent="0.25">
      <c r="A5995" t="s">
        <v>6062</v>
      </c>
      <c r="B5995">
        <v>75577000</v>
      </c>
      <c r="C5995" t="s">
        <v>16</v>
      </c>
      <c r="D5995" t="str">
        <f>IF(Tabel_Forespørgsel_fra_Visma28[[#This Row],[SupProd]]=" "," "," - "&amp;Tabel_Forespørgsel_fra_Visma28[[#This Row],[SupProd]])</f>
        <v xml:space="preserve"> </v>
      </c>
      <c r="E5995" t="s">
        <v>16</v>
      </c>
      <c r="F5995" t="str">
        <f>IF(Tabel_Forespørgsel_fra_Visma28[[#This Row],[SupDescr]]=" "," "," - "&amp;Tabel_Forespørgsel_fra_Visma28[[#This Row],[SupDescr]])</f>
        <v xml:space="preserve"> </v>
      </c>
      <c r="G5995" t="s">
        <v>3759</v>
      </c>
      <c r="H5995">
        <v>1</v>
      </c>
      <c r="I5995" t="str">
        <f>IF(A5995=A5994,I5994&amp;CHAR(10)&amp;"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996" spans="1:9" x14ac:dyDescent="0.25">
      <c r="A5996" t="s">
        <v>5695</v>
      </c>
      <c r="B5996">
        <v>75211662</v>
      </c>
      <c r="C5996" t="s">
        <v>16</v>
      </c>
      <c r="D5996" t="str">
        <f>IF(Tabel_Forespørgsel_fra_Visma28[[#This Row],[SupProd]]=" "," "," - "&amp;Tabel_Forespørgsel_fra_Visma28[[#This Row],[SupProd]])</f>
        <v xml:space="preserve"> </v>
      </c>
      <c r="E5996" t="s">
        <v>16</v>
      </c>
      <c r="F5996" t="str">
        <f>IF(Tabel_Forespørgsel_fra_Visma28[[#This Row],[SupDescr]]=" "," "," - "&amp;Tabel_Forespørgsel_fra_Visma28[[#This Row],[SupDescr]])</f>
        <v xml:space="preserve"> </v>
      </c>
      <c r="G5996" t="s">
        <v>7015</v>
      </c>
      <c r="H5996">
        <v>1</v>
      </c>
      <c r="I5996" t="str">
        <f>IF(A5996=A5995,I5995&amp;CHAR(10)&amp;"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7" spans="1:9" x14ac:dyDescent="0.25">
      <c r="A5997" t="s">
        <v>5703</v>
      </c>
      <c r="B5997">
        <v>75211662</v>
      </c>
      <c r="C5997" t="s">
        <v>16</v>
      </c>
      <c r="D5997" t="str">
        <f>IF(Tabel_Forespørgsel_fra_Visma28[[#This Row],[SupProd]]=" "," "," - "&amp;Tabel_Forespørgsel_fra_Visma28[[#This Row],[SupProd]])</f>
        <v xml:space="preserve"> </v>
      </c>
      <c r="E5997" t="s">
        <v>16</v>
      </c>
      <c r="F5997" t="str">
        <f>IF(Tabel_Forespørgsel_fra_Visma28[[#This Row],[SupDescr]]=" "," "," - "&amp;Tabel_Forespørgsel_fra_Visma28[[#This Row],[SupDescr]])</f>
        <v xml:space="preserve"> </v>
      </c>
      <c r="G5997" t="s">
        <v>7015</v>
      </c>
      <c r="H5997">
        <v>1</v>
      </c>
      <c r="I5997" t="str">
        <f>IF(A5997=A5996,I5996&amp;CHAR(10)&amp;"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8" spans="1:9" x14ac:dyDescent="0.25">
      <c r="A5998" t="s">
        <v>6819</v>
      </c>
      <c r="B5998">
        <v>75211662</v>
      </c>
      <c r="C5998" t="s">
        <v>16</v>
      </c>
      <c r="D5998" t="str">
        <f>IF(Tabel_Forespørgsel_fra_Visma28[[#This Row],[SupProd]]=" "," "," - "&amp;Tabel_Forespørgsel_fra_Visma28[[#This Row],[SupProd]])</f>
        <v xml:space="preserve"> </v>
      </c>
      <c r="E5998" t="s">
        <v>16</v>
      </c>
      <c r="F5998" t="str">
        <f>IF(Tabel_Forespørgsel_fra_Visma28[[#This Row],[SupDescr]]=" "," "," - "&amp;Tabel_Forespørgsel_fra_Visma28[[#This Row],[SupDescr]])</f>
        <v xml:space="preserve"> </v>
      </c>
      <c r="G5998" t="s">
        <v>7015</v>
      </c>
      <c r="H5998">
        <v>1</v>
      </c>
      <c r="I5998" t="str">
        <f>IF(A5998=A5997,I5997&amp;CHAR(10)&amp;"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9" spans="1:9" x14ac:dyDescent="0.25">
      <c r="A5999" t="s">
        <v>5701</v>
      </c>
      <c r="B5999">
        <v>75211662</v>
      </c>
      <c r="C5999" t="s">
        <v>16</v>
      </c>
      <c r="D5999" t="str">
        <f>IF(Tabel_Forespørgsel_fra_Visma28[[#This Row],[SupProd]]=" "," "," - "&amp;Tabel_Forespørgsel_fra_Visma28[[#This Row],[SupProd]])</f>
        <v xml:space="preserve"> </v>
      </c>
      <c r="E5999" t="s">
        <v>16</v>
      </c>
      <c r="F5999" t="str">
        <f>IF(Tabel_Forespørgsel_fra_Visma28[[#This Row],[SupDescr]]=" "," "," - "&amp;Tabel_Forespørgsel_fra_Visma28[[#This Row],[SupDescr]])</f>
        <v xml:space="preserve"> </v>
      </c>
      <c r="G5999" t="s">
        <v>7015</v>
      </c>
      <c r="H5999">
        <v>1</v>
      </c>
      <c r="I5999" t="str">
        <f>IF(A5999=A5998,I5998&amp;CHAR(10)&amp;"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0" spans="1:9" x14ac:dyDescent="0.25">
      <c r="A6000" t="s">
        <v>5702</v>
      </c>
      <c r="B6000">
        <v>75211662</v>
      </c>
      <c r="C6000" t="s">
        <v>16</v>
      </c>
      <c r="D6000" t="str">
        <f>IF(Tabel_Forespørgsel_fra_Visma28[[#This Row],[SupProd]]=" "," "," - "&amp;Tabel_Forespørgsel_fra_Visma28[[#This Row],[SupProd]])</f>
        <v xml:space="preserve"> </v>
      </c>
      <c r="E6000" t="s">
        <v>16</v>
      </c>
      <c r="F6000" t="str">
        <f>IF(Tabel_Forespørgsel_fra_Visma28[[#This Row],[SupDescr]]=" "," "," - "&amp;Tabel_Forespørgsel_fra_Visma28[[#This Row],[SupDescr]])</f>
        <v xml:space="preserve"> </v>
      </c>
      <c r="G6000" t="s">
        <v>7015</v>
      </c>
      <c r="H6000">
        <v>1</v>
      </c>
      <c r="I6000" t="str">
        <f>IF(A6000=A5999,I5999&amp;CHAR(10)&amp;"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1" spans="1:9" x14ac:dyDescent="0.25">
      <c r="A6001" t="s">
        <v>5721</v>
      </c>
      <c r="B6001">
        <v>75211662</v>
      </c>
      <c r="C6001" t="s">
        <v>16</v>
      </c>
      <c r="D6001" t="str">
        <f>IF(Tabel_Forespørgsel_fra_Visma28[[#This Row],[SupProd]]=" "," "," - "&amp;Tabel_Forespørgsel_fra_Visma28[[#This Row],[SupProd]])</f>
        <v xml:space="preserve"> </v>
      </c>
      <c r="E6001" t="s">
        <v>16</v>
      </c>
      <c r="F6001" t="str">
        <f>IF(Tabel_Forespørgsel_fra_Visma28[[#This Row],[SupDescr]]=" "," "," - "&amp;Tabel_Forespørgsel_fra_Visma28[[#This Row],[SupDescr]])</f>
        <v xml:space="preserve"> </v>
      </c>
      <c r="G6001" t="s">
        <v>7015</v>
      </c>
      <c r="H6001">
        <v>1</v>
      </c>
      <c r="I6001" t="str">
        <f>IF(A6001=A6000,I6000&amp;CHAR(10)&amp;"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2" spans="1:9" x14ac:dyDescent="0.25">
      <c r="A6002" t="s">
        <v>5722</v>
      </c>
      <c r="B6002">
        <v>75211662</v>
      </c>
      <c r="C6002" t="s">
        <v>16</v>
      </c>
      <c r="D6002" t="str">
        <f>IF(Tabel_Forespørgsel_fra_Visma28[[#This Row],[SupProd]]=" "," "," - "&amp;Tabel_Forespørgsel_fra_Visma28[[#This Row],[SupProd]])</f>
        <v xml:space="preserve"> </v>
      </c>
      <c r="E6002" t="s">
        <v>16</v>
      </c>
      <c r="F6002" t="str">
        <f>IF(Tabel_Forespørgsel_fra_Visma28[[#This Row],[SupDescr]]=" "," "," - "&amp;Tabel_Forespørgsel_fra_Visma28[[#This Row],[SupDescr]])</f>
        <v xml:space="preserve"> </v>
      </c>
      <c r="G6002" t="s">
        <v>7015</v>
      </c>
      <c r="H6002">
        <v>1</v>
      </c>
      <c r="I6002" t="str">
        <f>IF(A6002=A6001,I6001&amp;CHAR(10)&amp;"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3" spans="1:9" x14ac:dyDescent="0.25">
      <c r="A6003" t="s">
        <v>5704</v>
      </c>
      <c r="B6003">
        <v>75211662</v>
      </c>
      <c r="C6003" t="s">
        <v>16</v>
      </c>
      <c r="D6003" t="str">
        <f>IF(Tabel_Forespørgsel_fra_Visma28[[#This Row],[SupProd]]=" "," "," - "&amp;Tabel_Forespørgsel_fra_Visma28[[#This Row],[SupProd]])</f>
        <v xml:space="preserve"> </v>
      </c>
      <c r="E6003" t="s">
        <v>16</v>
      </c>
      <c r="F6003" t="str">
        <f>IF(Tabel_Forespørgsel_fra_Visma28[[#This Row],[SupDescr]]=" "," "," - "&amp;Tabel_Forespørgsel_fra_Visma28[[#This Row],[SupDescr]])</f>
        <v xml:space="preserve"> </v>
      </c>
      <c r="G6003" t="s">
        <v>7015</v>
      </c>
      <c r="H6003">
        <v>1</v>
      </c>
      <c r="I6003" t="str">
        <f>IF(A6003=A6002,I6002&amp;CHAR(10)&amp;"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4" spans="1:9" x14ac:dyDescent="0.25">
      <c r="A6004" t="s">
        <v>5698</v>
      </c>
      <c r="B6004">
        <v>75211662</v>
      </c>
      <c r="C6004" t="s">
        <v>16</v>
      </c>
      <c r="D6004" t="str">
        <f>IF(Tabel_Forespørgsel_fra_Visma28[[#This Row],[SupProd]]=" "," "," - "&amp;Tabel_Forespørgsel_fra_Visma28[[#This Row],[SupProd]])</f>
        <v xml:space="preserve"> </v>
      </c>
      <c r="E6004" t="s">
        <v>16</v>
      </c>
      <c r="F6004" t="str">
        <f>IF(Tabel_Forespørgsel_fra_Visma28[[#This Row],[SupDescr]]=" "," "," - "&amp;Tabel_Forespørgsel_fra_Visma28[[#This Row],[SupDescr]])</f>
        <v xml:space="preserve"> </v>
      </c>
      <c r="G6004" t="s">
        <v>7015</v>
      </c>
      <c r="H6004">
        <v>1</v>
      </c>
      <c r="I6004" t="str">
        <f>IF(A6004=A6003,I6003&amp;CHAR(10)&amp;"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5" spans="1:9" x14ac:dyDescent="0.25">
      <c r="A6005" t="s">
        <v>5692</v>
      </c>
      <c r="B6005">
        <v>75211662</v>
      </c>
      <c r="C6005" t="s">
        <v>16</v>
      </c>
      <c r="D6005" t="str">
        <f>IF(Tabel_Forespørgsel_fra_Visma28[[#This Row],[SupProd]]=" "," "," - "&amp;Tabel_Forespørgsel_fra_Visma28[[#This Row],[SupProd]])</f>
        <v xml:space="preserve"> </v>
      </c>
      <c r="E6005" t="s">
        <v>16</v>
      </c>
      <c r="F6005" t="str">
        <f>IF(Tabel_Forespørgsel_fra_Visma28[[#This Row],[SupDescr]]=" "," "," - "&amp;Tabel_Forespørgsel_fra_Visma28[[#This Row],[SupDescr]])</f>
        <v xml:space="preserve"> </v>
      </c>
      <c r="G6005" t="s">
        <v>7015</v>
      </c>
      <c r="H6005">
        <v>1</v>
      </c>
      <c r="I6005" t="str">
        <f>IF(A6005=A6004,I6004&amp;CHAR(10)&amp;"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6" spans="1:9" x14ac:dyDescent="0.25">
      <c r="A6006" t="s">
        <v>5690</v>
      </c>
      <c r="B6006">
        <v>75211662</v>
      </c>
      <c r="C6006" t="s">
        <v>16</v>
      </c>
      <c r="D6006" t="str">
        <f>IF(Tabel_Forespørgsel_fra_Visma28[[#This Row],[SupProd]]=" "," "," - "&amp;Tabel_Forespørgsel_fra_Visma28[[#This Row],[SupProd]])</f>
        <v xml:space="preserve"> </v>
      </c>
      <c r="E6006" t="s">
        <v>16</v>
      </c>
      <c r="F6006" t="str">
        <f>IF(Tabel_Forespørgsel_fra_Visma28[[#This Row],[SupDescr]]=" "," "," - "&amp;Tabel_Forespørgsel_fra_Visma28[[#This Row],[SupDescr]])</f>
        <v xml:space="preserve"> </v>
      </c>
      <c r="G6006" t="s">
        <v>7015</v>
      </c>
      <c r="H6006">
        <v>1</v>
      </c>
      <c r="I6006" t="str">
        <f>IF(A6006=A6005,I6005&amp;CHAR(10)&amp;"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7" spans="1:9" x14ac:dyDescent="0.25">
      <c r="A6007" t="s">
        <v>5719</v>
      </c>
      <c r="B6007">
        <v>75211662</v>
      </c>
      <c r="C6007" t="s">
        <v>16</v>
      </c>
      <c r="D6007" t="str">
        <f>IF(Tabel_Forespørgsel_fra_Visma28[[#This Row],[SupProd]]=" "," "," - "&amp;Tabel_Forespørgsel_fra_Visma28[[#This Row],[SupProd]])</f>
        <v xml:space="preserve"> </v>
      </c>
      <c r="E6007" t="s">
        <v>16</v>
      </c>
      <c r="F6007" t="str">
        <f>IF(Tabel_Forespørgsel_fra_Visma28[[#This Row],[SupDescr]]=" "," "," - "&amp;Tabel_Forespørgsel_fra_Visma28[[#This Row],[SupDescr]])</f>
        <v xml:space="preserve"> </v>
      </c>
      <c r="G6007" t="s">
        <v>7015</v>
      </c>
      <c r="H6007">
        <v>1</v>
      </c>
      <c r="I6007" t="str">
        <f>IF(A6007=A6006,I6006&amp;CHAR(10)&amp;"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8" spans="1:9" x14ac:dyDescent="0.25">
      <c r="A6008" t="s">
        <v>5720</v>
      </c>
      <c r="B6008">
        <v>75211662</v>
      </c>
      <c r="C6008" t="s">
        <v>16</v>
      </c>
      <c r="D6008" t="str">
        <f>IF(Tabel_Forespørgsel_fra_Visma28[[#This Row],[SupProd]]=" "," "," - "&amp;Tabel_Forespørgsel_fra_Visma28[[#This Row],[SupProd]])</f>
        <v xml:space="preserve"> </v>
      </c>
      <c r="E6008" t="s">
        <v>16</v>
      </c>
      <c r="F6008" t="str">
        <f>IF(Tabel_Forespørgsel_fra_Visma28[[#This Row],[SupDescr]]=" "," "," - "&amp;Tabel_Forespørgsel_fra_Visma28[[#This Row],[SupDescr]])</f>
        <v xml:space="preserve"> </v>
      </c>
      <c r="G6008" t="s">
        <v>7015</v>
      </c>
      <c r="H6008">
        <v>1</v>
      </c>
      <c r="I6008" t="str">
        <f>IF(A6008=A6007,I6007&amp;CHAR(10)&amp;"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9" spans="1:9" x14ac:dyDescent="0.25">
      <c r="A6009" t="s">
        <v>5691</v>
      </c>
      <c r="B6009">
        <v>75211662</v>
      </c>
      <c r="C6009" t="s">
        <v>16</v>
      </c>
      <c r="D6009" t="str">
        <f>IF(Tabel_Forespørgsel_fra_Visma28[[#This Row],[SupProd]]=" "," "," - "&amp;Tabel_Forespørgsel_fra_Visma28[[#This Row],[SupProd]])</f>
        <v xml:space="preserve"> </v>
      </c>
      <c r="E6009" t="s">
        <v>16</v>
      </c>
      <c r="F6009" t="str">
        <f>IF(Tabel_Forespørgsel_fra_Visma28[[#This Row],[SupDescr]]=" "," "," - "&amp;Tabel_Forespørgsel_fra_Visma28[[#This Row],[SupDescr]])</f>
        <v xml:space="preserve"> </v>
      </c>
      <c r="G6009" t="s">
        <v>7015</v>
      </c>
      <c r="H6009">
        <v>1</v>
      </c>
      <c r="I6009" t="str">
        <f>IF(A6009=A6008,I6008&amp;CHAR(10)&amp;"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0" spans="1:9" x14ac:dyDescent="0.25">
      <c r="A6010" t="s">
        <v>5705</v>
      </c>
      <c r="B6010">
        <v>75211662</v>
      </c>
      <c r="C6010" t="s">
        <v>16</v>
      </c>
      <c r="D6010" t="str">
        <f>IF(Tabel_Forespørgsel_fra_Visma28[[#This Row],[SupProd]]=" "," "," - "&amp;Tabel_Forespørgsel_fra_Visma28[[#This Row],[SupProd]])</f>
        <v xml:space="preserve"> </v>
      </c>
      <c r="E6010" t="s">
        <v>16</v>
      </c>
      <c r="F6010" t="str">
        <f>IF(Tabel_Forespørgsel_fra_Visma28[[#This Row],[SupDescr]]=" "," "," - "&amp;Tabel_Forespørgsel_fra_Visma28[[#This Row],[SupDescr]])</f>
        <v xml:space="preserve"> </v>
      </c>
      <c r="G6010" t="s">
        <v>7015</v>
      </c>
      <c r="H6010">
        <v>1</v>
      </c>
      <c r="I6010" t="str">
        <f>IF(A6010=A6009,I6009&amp;CHAR(10)&amp;"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1" spans="1:9" x14ac:dyDescent="0.25">
      <c r="A6011" t="s">
        <v>5708</v>
      </c>
      <c r="B6011">
        <v>75211662</v>
      </c>
      <c r="C6011" t="s">
        <v>16</v>
      </c>
      <c r="D6011" t="str">
        <f>IF(Tabel_Forespørgsel_fra_Visma28[[#This Row],[SupProd]]=" "," "," - "&amp;Tabel_Forespørgsel_fra_Visma28[[#This Row],[SupProd]])</f>
        <v xml:space="preserve"> </v>
      </c>
      <c r="E6011" t="s">
        <v>16</v>
      </c>
      <c r="F6011" t="str">
        <f>IF(Tabel_Forespørgsel_fra_Visma28[[#This Row],[SupDescr]]=" "," "," - "&amp;Tabel_Forespørgsel_fra_Visma28[[#This Row],[SupDescr]])</f>
        <v xml:space="preserve"> </v>
      </c>
      <c r="G6011" t="s">
        <v>7015</v>
      </c>
      <c r="H6011">
        <v>1</v>
      </c>
      <c r="I6011" t="str">
        <f>IF(A6011=A6010,I6010&amp;CHAR(10)&amp;"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2" spans="1:9" x14ac:dyDescent="0.25">
      <c r="A6012" t="s">
        <v>5715</v>
      </c>
      <c r="B6012">
        <v>75211662</v>
      </c>
      <c r="C6012" t="s">
        <v>16</v>
      </c>
      <c r="D6012" t="str">
        <f>IF(Tabel_Forespørgsel_fra_Visma28[[#This Row],[SupProd]]=" "," "," - "&amp;Tabel_Forespørgsel_fra_Visma28[[#This Row],[SupProd]])</f>
        <v xml:space="preserve"> </v>
      </c>
      <c r="E6012" t="s">
        <v>16</v>
      </c>
      <c r="F6012" t="str">
        <f>IF(Tabel_Forespørgsel_fra_Visma28[[#This Row],[SupDescr]]=" "," "," - "&amp;Tabel_Forespørgsel_fra_Visma28[[#This Row],[SupDescr]])</f>
        <v xml:space="preserve"> </v>
      </c>
      <c r="G6012" t="s">
        <v>7015</v>
      </c>
      <c r="H6012">
        <v>1</v>
      </c>
      <c r="I6012" t="str">
        <f>IF(A6012=A6011,I6011&amp;CHAR(10)&amp;"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3" spans="1:9" x14ac:dyDescent="0.25">
      <c r="A6013" t="s">
        <v>5716</v>
      </c>
      <c r="B6013">
        <v>75211662</v>
      </c>
      <c r="C6013" t="s">
        <v>16</v>
      </c>
      <c r="D6013" t="str">
        <f>IF(Tabel_Forespørgsel_fra_Visma28[[#This Row],[SupProd]]=" "," "," - "&amp;Tabel_Forespørgsel_fra_Visma28[[#This Row],[SupProd]])</f>
        <v xml:space="preserve"> </v>
      </c>
      <c r="E6013" t="s">
        <v>16</v>
      </c>
      <c r="F6013" t="str">
        <f>IF(Tabel_Forespørgsel_fra_Visma28[[#This Row],[SupDescr]]=" "," "," - "&amp;Tabel_Forespørgsel_fra_Visma28[[#This Row],[SupDescr]])</f>
        <v xml:space="preserve"> </v>
      </c>
      <c r="G6013" t="s">
        <v>7015</v>
      </c>
      <c r="H6013">
        <v>1</v>
      </c>
      <c r="I6013" t="str">
        <f>IF(A6013=A6012,I6012&amp;CHAR(10)&amp;"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4" spans="1:9" x14ac:dyDescent="0.25">
      <c r="A6014" t="s">
        <v>5633</v>
      </c>
      <c r="B6014">
        <v>74762273</v>
      </c>
      <c r="C6014" t="s">
        <v>16</v>
      </c>
      <c r="D6014" t="str">
        <f>IF(Tabel_Forespørgsel_fra_Visma28[[#This Row],[SupProd]]=" "," "," - "&amp;Tabel_Forespørgsel_fra_Visma28[[#This Row],[SupProd]])</f>
        <v xml:space="preserve"> </v>
      </c>
      <c r="E6014" t="s">
        <v>16</v>
      </c>
      <c r="F6014" t="str">
        <f>IF(Tabel_Forespørgsel_fra_Visma28[[#This Row],[SupDescr]]=" "," "," - "&amp;Tabel_Forespørgsel_fra_Visma28[[#This Row],[SupDescr]])</f>
        <v xml:space="preserve"> </v>
      </c>
      <c r="G6014" t="s">
        <v>154</v>
      </c>
      <c r="H6014">
        <v>2</v>
      </c>
      <c r="I6014" t="str">
        <f>IF(A6014=A6013,I6013&amp;CHAR(10)&amp;"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015" spans="1:9" x14ac:dyDescent="0.25">
      <c r="A6015" t="s">
        <v>5633</v>
      </c>
      <c r="B6015">
        <v>74755755</v>
      </c>
      <c r="C6015" t="s">
        <v>16</v>
      </c>
      <c r="D6015" t="str">
        <f>IF(Tabel_Forespørgsel_fra_Visma28[[#This Row],[SupProd]]=" "," "," - "&amp;Tabel_Forespørgsel_fra_Visma28[[#This Row],[SupProd]])</f>
        <v xml:space="preserve"> </v>
      </c>
      <c r="E6015" t="s">
        <v>16</v>
      </c>
      <c r="F6015" t="str">
        <f>IF(Tabel_Forespørgsel_fra_Visma28[[#This Row],[SupDescr]]=" "," "," - "&amp;Tabel_Forespørgsel_fra_Visma28[[#This Row],[SupDescr]])</f>
        <v xml:space="preserve"> </v>
      </c>
      <c r="G6015" t="s">
        <v>4786</v>
      </c>
      <c r="H6015">
        <v>3</v>
      </c>
      <c r="I6015" t="str">
        <f>IF(A6015=A6014,I6014&amp;CHAR(10)&amp;"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ProTech CNC  </v>
      </c>
    </row>
    <row r="6016" spans="1:9" x14ac:dyDescent="0.25">
      <c r="A6016" t="s">
        <v>5711</v>
      </c>
      <c r="B6016">
        <v>75211662</v>
      </c>
      <c r="C6016" t="s">
        <v>16</v>
      </c>
      <c r="D6016" t="str">
        <f>IF(Tabel_Forespørgsel_fra_Visma28[[#This Row],[SupProd]]=" "," "," - "&amp;Tabel_Forespørgsel_fra_Visma28[[#This Row],[SupProd]])</f>
        <v xml:space="preserve"> </v>
      </c>
      <c r="E6016" t="s">
        <v>16</v>
      </c>
      <c r="F6016" t="str">
        <f>IF(Tabel_Forespørgsel_fra_Visma28[[#This Row],[SupDescr]]=" "," "," - "&amp;Tabel_Forespørgsel_fra_Visma28[[#This Row],[SupDescr]])</f>
        <v xml:space="preserve"> </v>
      </c>
      <c r="G6016" t="s">
        <v>7015</v>
      </c>
      <c r="H6016">
        <v>1</v>
      </c>
      <c r="I6016" t="str">
        <f>IF(A6016=A6015,I6015&amp;CHAR(10)&amp;"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7" spans="1:9" x14ac:dyDescent="0.25">
      <c r="A6017" t="s">
        <v>5712</v>
      </c>
      <c r="B6017">
        <v>75211662</v>
      </c>
      <c r="C6017" t="s">
        <v>16</v>
      </c>
      <c r="D6017" t="str">
        <f>IF(Tabel_Forespørgsel_fra_Visma28[[#This Row],[SupProd]]=" "," "," - "&amp;Tabel_Forespørgsel_fra_Visma28[[#This Row],[SupProd]])</f>
        <v xml:space="preserve"> </v>
      </c>
      <c r="E6017" t="s">
        <v>16</v>
      </c>
      <c r="F6017" t="str">
        <f>IF(Tabel_Forespørgsel_fra_Visma28[[#This Row],[SupDescr]]=" "," "," - "&amp;Tabel_Forespørgsel_fra_Visma28[[#This Row],[SupDescr]])</f>
        <v xml:space="preserve"> </v>
      </c>
      <c r="G6017" t="s">
        <v>7015</v>
      </c>
      <c r="H6017">
        <v>1</v>
      </c>
      <c r="I6017" t="str">
        <f>IF(A6017=A6016,I6016&amp;CHAR(10)&amp;"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8" spans="1:9" x14ac:dyDescent="0.25">
      <c r="A6018" t="s">
        <v>5709</v>
      </c>
      <c r="B6018">
        <v>75211662</v>
      </c>
      <c r="C6018" t="s">
        <v>16</v>
      </c>
      <c r="D6018" t="str">
        <f>IF(Tabel_Forespørgsel_fra_Visma28[[#This Row],[SupProd]]=" "," "," - "&amp;Tabel_Forespørgsel_fra_Visma28[[#This Row],[SupProd]])</f>
        <v xml:space="preserve"> </v>
      </c>
      <c r="E6018" t="s">
        <v>16</v>
      </c>
      <c r="F6018" t="str">
        <f>IF(Tabel_Forespørgsel_fra_Visma28[[#This Row],[SupDescr]]=" "," "," - "&amp;Tabel_Forespørgsel_fra_Visma28[[#This Row],[SupDescr]])</f>
        <v xml:space="preserve"> </v>
      </c>
      <c r="G6018" t="s">
        <v>7015</v>
      </c>
      <c r="H6018">
        <v>1</v>
      </c>
      <c r="I6018" t="str">
        <f>IF(A6018=A6017,I6017&amp;CHAR(10)&amp;"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9" spans="1:9" x14ac:dyDescent="0.25">
      <c r="A6019" t="s">
        <v>5713</v>
      </c>
      <c r="B6019">
        <v>75211662</v>
      </c>
      <c r="C6019" t="s">
        <v>16</v>
      </c>
      <c r="D6019" t="str">
        <f>IF(Tabel_Forespørgsel_fra_Visma28[[#This Row],[SupProd]]=" "," "," - "&amp;Tabel_Forespørgsel_fra_Visma28[[#This Row],[SupProd]])</f>
        <v xml:space="preserve"> </v>
      </c>
      <c r="E6019" t="s">
        <v>16</v>
      </c>
      <c r="F6019" t="str">
        <f>IF(Tabel_Forespørgsel_fra_Visma28[[#This Row],[SupDescr]]=" "," "," - "&amp;Tabel_Forespørgsel_fra_Visma28[[#This Row],[SupDescr]])</f>
        <v xml:space="preserve"> </v>
      </c>
      <c r="G6019" t="s">
        <v>7015</v>
      </c>
      <c r="H6019">
        <v>1</v>
      </c>
      <c r="I6019" t="str">
        <f>IF(A6019=A6018,I6018&amp;CHAR(10)&amp;"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0" spans="1:9" x14ac:dyDescent="0.25">
      <c r="A6020" t="s">
        <v>5714</v>
      </c>
      <c r="B6020">
        <v>75211662</v>
      </c>
      <c r="C6020" t="s">
        <v>16</v>
      </c>
      <c r="D6020" t="str">
        <f>IF(Tabel_Forespørgsel_fra_Visma28[[#This Row],[SupProd]]=" "," "," - "&amp;Tabel_Forespørgsel_fra_Visma28[[#This Row],[SupProd]])</f>
        <v xml:space="preserve"> </v>
      </c>
      <c r="E6020" t="s">
        <v>16</v>
      </c>
      <c r="F6020" t="str">
        <f>IF(Tabel_Forespørgsel_fra_Visma28[[#This Row],[SupDescr]]=" "," "," - "&amp;Tabel_Forespørgsel_fra_Visma28[[#This Row],[SupDescr]])</f>
        <v xml:space="preserve"> </v>
      </c>
      <c r="G6020" t="s">
        <v>7015</v>
      </c>
      <c r="H6020">
        <v>1</v>
      </c>
      <c r="I6020" t="str">
        <f>IF(A6020=A6019,I6019&amp;CHAR(10)&amp;"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1" spans="1:9" x14ac:dyDescent="0.25">
      <c r="A6021" t="s">
        <v>5724</v>
      </c>
      <c r="B6021">
        <v>75211662</v>
      </c>
      <c r="C6021" t="s">
        <v>16</v>
      </c>
      <c r="D6021" t="str">
        <f>IF(Tabel_Forespørgsel_fra_Visma28[[#This Row],[SupProd]]=" "," "," - "&amp;Tabel_Forespørgsel_fra_Visma28[[#This Row],[SupProd]])</f>
        <v xml:space="preserve"> </v>
      </c>
      <c r="E6021" t="s">
        <v>16</v>
      </c>
      <c r="F6021" t="str">
        <f>IF(Tabel_Forespørgsel_fra_Visma28[[#This Row],[SupDescr]]=" "," "," - "&amp;Tabel_Forespørgsel_fra_Visma28[[#This Row],[SupDescr]])</f>
        <v xml:space="preserve"> </v>
      </c>
      <c r="G6021" t="s">
        <v>7015</v>
      </c>
      <c r="H6021">
        <v>1</v>
      </c>
      <c r="I6021" t="str">
        <f>IF(A6021=A6020,I6020&amp;CHAR(10)&amp;"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2" spans="1:9" x14ac:dyDescent="0.25">
      <c r="A6022" t="s">
        <v>5706</v>
      </c>
      <c r="B6022">
        <v>75211662</v>
      </c>
      <c r="C6022" t="s">
        <v>16</v>
      </c>
      <c r="D6022" t="str">
        <f>IF(Tabel_Forespørgsel_fra_Visma28[[#This Row],[SupProd]]=" "," "," - "&amp;Tabel_Forespørgsel_fra_Visma28[[#This Row],[SupProd]])</f>
        <v xml:space="preserve"> </v>
      </c>
      <c r="E6022" t="s">
        <v>16</v>
      </c>
      <c r="F6022" t="str">
        <f>IF(Tabel_Forespørgsel_fra_Visma28[[#This Row],[SupDescr]]=" "," "," - "&amp;Tabel_Forespørgsel_fra_Visma28[[#This Row],[SupDescr]])</f>
        <v xml:space="preserve"> </v>
      </c>
      <c r="G6022" t="s">
        <v>7015</v>
      </c>
      <c r="H6022">
        <v>1</v>
      </c>
      <c r="I6022" t="str">
        <f>IF(A6022=A6021,I6021&amp;CHAR(10)&amp;"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3" spans="1:9" x14ac:dyDescent="0.25">
      <c r="A6023" t="s">
        <v>5710</v>
      </c>
      <c r="B6023">
        <v>75211662</v>
      </c>
      <c r="C6023" t="s">
        <v>16</v>
      </c>
      <c r="D6023" t="str">
        <f>IF(Tabel_Forespørgsel_fra_Visma28[[#This Row],[SupProd]]=" "," "," - "&amp;Tabel_Forespørgsel_fra_Visma28[[#This Row],[SupProd]])</f>
        <v xml:space="preserve"> </v>
      </c>
      <c r="E6023" t="s">
        <v>16</v>
      </c>
      <c r="F6023" t="str">
        <f>IF(Tabel_Forespørgsel_fra_Visma28[[#This Row],[SupDescr]]=" "," "," - "&amp;Tabel_Forespørgsel_fra_Visma28[[#This Row],[SupDescr]])</f>
        <v xml:space="preserve"> </v>
      </c>
      <c r="G6023" t="s">
        <v>7015</v>
      </c>
      <c r="H6023">
        <v>1</v>
      </c>
      <c r="I6023" t="str">
        <f>IF(A6023=A6022,I6022&amp;CHAR(10)&amp;"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4" spans="1:9" x14ac:dyDescent="0.25">
      <c r="A6024" t="s">
        <v>5725</v>
      </c>
      <c r="B6024">
        <v>75211662</v>
      </c>
      <c r="C6024" t="s">
        <v>16</v>
      </c>
      <c r="D6024" t="str">
        <f>IF(Tabel_Forespørgsel_fra_Visma28[[#This Row],[SupProd]]=" "," "," - "&amp;Tabel_Forespørgsel_fra_Visma28[[#This Row],[SupProd]])</f>
        <v xml:space="preserve"> </v>
      </c>
      <c r="E6024" t="s">
        <v>16</v>
      </c>
      <c r="F6024" t="str">
        <f>IF(Tabel_Forespørgsel_fra_Visma28[[#This Row],[SupDescr]]=" "," "," - "&amp;Tabel_Forespørgsel_fra_Visma28[[#This Row],[SupDescr]])</f>
        <v xml:space="preserve"> </v>
      </c>
      <c r="G6024" t="s">
        <v>7015</v>
      </c>
      <c r="H6024">
        <v>1</v>
      </c>
      <c r="I6024" t="str">
        <f>IF(A6024=A6023,I6023&amp;CHAR(10)&amp;"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5" spans="1:9" x14ac:dyDescent="0.25">
      <c r="A6025" t="s">
        <v>5707</v>
      </c>
      <c r="B6025">
        <v>75211662</v>
      </c>
      <c r="C6025" t="s">
        <v>16</v>
      </c>
      <c r="D6025" t="str">
        <f>IF(Tabel_Forespørgsel_fra_Visma28[[#This Row],[SupProd]]=" "," "," - "&amp;Tabel_Forespørgsel_fra_Visma28[[#This Row],[SupProd]])</f>
        <v xml:space="preserve"> </v>
      </c>
      <c r="E6025" t="s">
        <v>16</v>
      </c>
      <c r="F6025" t="str">
        <f>IF(Tabel_Forespørgsel_fra_Visma28[[#This Row],[SupDescr]]=" "," "," - "&amp;Tabel_Forespørgsel_fra_Visma28[[#This Row],[SupDescr]])</f>
        <v xml:space="preserve"> </v>
      </c>
      <c r="G6025" t="s">
        <v>7015</v>
      </c>
      <c r="H6025">
        <v>1</v>
      </c>
      <c r="I6025" t="str">
        <f>IF(A6025=A6024,I6024&amp;CHAR(10)&amp;"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6" spans="1:9" x14ac:dyDescent="0.25">
      <c r="A6026" t="s">
        <v>5657</v>
      </c>
      <c r="B6026">
        <v>75180019</v>
      </c>
      <c r="C6026" t="s">
        <v>16</v>
      </c>
      <c r="D6026" t="str">
        <f>IF(Tabel_Forespørgsel_fra_Visma28[[#This Row],[SupProd]]=" "," "," - "&amp;Tabel_Forespørgsel_fra_Visma28[[#This Row],[SupProd]])</f>
        <v xml:space="preserve"> </v>
      </c>
      <c r="E6026" t="s">
        <v>16</v>
      </c>
      <c r="F6026" t="str">
        <f>IF(Tabel_Forespørgsel_fra_Visma28[[#This Row],[SupDescr]]=" "," "," - "&amp;Tabel_Forespørgsel_fra_Visma28[[#This Row],[SupDescr]])</f>
        <v xml:space="preserve"> </v>
      </c>
      <c r="G6026" t="s">
        <v>2430</v>
      </c>
      <c r="H6026">
        <v>1</v>
      </c>
      <c r="I6026" t="str">
        <f>IF(A6026=A6025,I6025&amp;CHAR(10)&amp;"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027" spans="1:9" x14ac:dyDescent="0.25">
      <c r="A6027" t="s">
        <v>5687</v>
      </c>
      <c r="B6027">
        <v>75211662</v>
      </c>
      <c r="C6027" t="s">
        <v>16</v>
      </c>
      <c r="D6027" t="str">
        <f>IF(Tabel_Forespørgsel_fra_Visma28[[#This Row],[SupProd]]=" "," "," - "&amp;Tabel_Forespørgsel_fra_Visma28[[#This Row],[SupProd]])</f>
        <v xml:space="preserve"> </v>
      </c>
      <c r="E6027" t="s">
        <v>16</v>
      </c>
      <c r="F6027" t="str">
        <f>IF(Tabel_Forespørgsel_fra_Visma28[[#This Row],[SupDescr]]=" "," "," - "&amp;Tabel_Forespørgsel_fra_Visma28[[#This Row],[SupDescr]])</f>
        <v xml:space="preserve"> </v>
      </c>
      <c r="G6027" t="s">
        <v>7015</v>
      </c>
      <c r="H6027">
        <v>1</v>
      </c>
      <c r="I6027" t="str">
        <f>IF(A6027=A6026,I6026&amp;CHAR(10)&amp;"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8" spans="1:9" x14ac:dyDescent="0.25">
      <c r="A6028" t="s">
        <v>5723</v>
      </c>
      <c r="B6028">
        <v>75211662</v>
      </c>
      <c r="C6028" t="s">
        <v>16</v>
      </c>
      <c r="D6028" t="str">
        <f>IF(Tabel_Forespørgsel_fra_Visma28[[#This Row],[SupProd]]=" "," "," - "&amp;Tabel_Forespørgsel_fra_Visma28[[#This Row],[SupProd]])</f>
        <v xml:space="preserve"> </v>
      </c>
      <c r="E6028" t="s">
        <v>16</v>
      </c>
      <c r="F6028" t="str">
        <f>IF(Tabel_Forespørgsel_fra_Visma28[[#This Row],[SupDescr]]=" "," "," - "&amp;Tabel_Forespørgsel_fra_Visma28[[#This Row],[SupDescr]])</f>
        <v xml:space="preserve"> </v>
      </c>
      <c r="G6028" t="s">
        <v>7015</v>
      </c>
      <c r="H6028">
        <v>1</v>
      </c>
      <c r="I6028" t="str">
        <f>IF(A6028=A6027,I6027&amp;CHAR(10)&amp;"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9" spans="1:9" x14ac:dyDescent="0.25">
      <c r="A6029" t="s">
        <v>5688</v>
      </c>
      <c r="B6029">
        <v>75211662</v>
      </c>
      <c r="C6029" t="s">
        <v>16</v>
      </c>
      <c r="D6029" t="str">
        <f>IF(Tabel_Forespørgsel_fra_Visma28[[#This Row],[SupProd]]=" "," "," - "&amp;Tabel_Forespørgsel_fra_Visma28[[#This Row],[SupProd]])</f>
        <v xml:space="preserve"> </v>
      </c>
      <c r="E6029" t="s">
        <v>16</v>
      </c>
      <c r="F6029" t="str">
        <f>IF(Tabel_Forespørgsel_fra_Visma28[[#This Row],[SupDescr]]=" "," "," - "&amp;Tabel_Forespørgsel_fra_Visma28[[#This Row],[SupDescr]])</f>
        <v xml:space="preserve"> </v>
      </c>
      <c r="G6029" t="s">
        <v>7015</v>
      </c>
      <c r="H6029">
        <v>1</v>
      </c>
      <c r="I6029" t="str">
        <f>IF(A6029=A6028,I6028&amp;CHAR(10)&amp;"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0" spans="1:9" x14ac:dyDescent="0.25">
      <c r="A6030" t="s">
        <v>5689</v>
      </c>
      <c r="B6030">
        <v>75211662</v>
      </c>
      <c r="C6030" t="s">
        <v>16</v>
      </c>
      <c r="D6030" t="str">
        <f>IF(Tabel_Forespørgsel_fra_Visma28[[#This Row],[SupProd]]=" "," "," - "&amp;Tabel_Forespørgsel_fra_Visma28[[#This Row],[SupProd]])</f>
        <v xml:space="preserve"> </v>
      </c>
      <c r="E6030" t="s">
        <v>16</v>
      </c>
      <c r="F6030" t="str">
        <f>IF(Tabel_Forespørgsel_fra_Visma28[[#This Row],[SupDescr]]=" "," "," - "&amp;Tabel_Forespørgsel_fra_Visma28[[#This Row],[SupDescr]])</f>
        <v xml:space="preserve"> </v>
      </c>
      <c r="G6030" t="s">
        <v>7015</v>
      </c>
      <c r="H6030">
        <v>1</v>
      </c>
      <c r="I6030" t="str">
        <f>IF(A6030=A6029,I6029&amp;CHAR(10)&amp;"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1" spans="1:9" x14ac:dyDescent="0.25">
      <c r="A6031" t="s">
        <v>5684</v>
      </c>
      <c r="B6031">
        <v>75211662</v>
      </c>
      <c r="C6031" t="s">
        <v>16</v>
      </c>
      <c r="D6031" t="str">
        <f>IF(Tabel_Forespørgsel_fra_Visma28[[#This Row],[SupProd]]=" "," "," - "&amp;Tabel_Forespørgsel_fra_Visma28[[#This Row],[SupProd]])</f>
        <v xml:space="preserve"> </v>
      </c>
      <c r="E6031" t="s">
        <v>16</v>
      </c>
      <c r="F6031" t="str">
        <f>IF(Tabel_Forespørgsel_fra_Visma28[[#This Row],[SupDescr]]=" "," "," - "&amp;Tabel_Forespørgsel_fra_Visma28[[#This Row],[SupDescr]])</f>
        <v xml:space="preserve"> </v>
      </c>
      <c r="G6031" t="s">
        <v>7015</v>
      </c>
      <c r="H6031">
        <v>1</v>
      </c>
      <c r="I6031" t="str">
        <f>IF(A6031=A6030,I6030&amp;CHAR(10)&amp;"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2" spans="1:9" x14ac:dyDescent="0.25">
      <c r="A6032" t="s">
        <v>5685</v>
      </c>
      <c r="B6032">
        <v>75211662</v>
      </c>
      <c r="C6032" t="s">
        <v>16</v>
      </c>
      <c r="D6032" t="str">
        <f>IF(Tabel_Forespørgsel_fra_Visma28[[#This Row],[SupProd]]=" "," "," - "&amp;Tabel_Forespørgsel_fra_Visma28[[#This Row],[SupProd]])</f>
        <v xml:space="preserve"> </v>
      </c>
      <c r="E6032" t="s">
        <v>16</v>
      </c>
      <c r="F6032" t="str">
        <f>IF(Tabel_Forespørgsel_fra_Visma28[[#This Row],[SupDescr]]=" "," "," - "&amp;Tabel_Forespørgsel_fra_Visma28[[#This Row],[SupDescr]])</f>
        <v xml:space="preserve"> </v>
      </c>
      <c r="G6032" t="s">
        <v>7015</v>
      </c>
      <c r="H6032">
        <v>1</v>
      </c>
      <c r="I6032" t="str">
        <f>IF(A6032=A6031,I6031&amp;CHAR(10)&amp;"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3" spans="1:9" x14ac:dyDescent="0.25">
      <c r="A6033" t="s">
        <v>5683</v>
      </c>
      <c r="B6033">
        <v>75211662</v>
      </c>
      <c r="C6033" t="s">
        <v>16</v>
      </c>
      <c r="D6033" t="str">
        <f>IF(Tabel_Forespørgsel_fra_Visma28[[#This Row],[SupProd]]=" "," "," - "&amp;Tabel_Forespørgsel_fra_Visma28[[#This Row],[SupProd]])</f>
        <v xml:space="preserve"> </v>
      </c>
      <c r="E6033" t="s">
        <v>16</v>
      </c>
      <c r="F6033" t="str">
        <f>IF(Tabel_Forespørgsel_fra_Visma28[[#This Row],[SupDescr]]=" "," "," - "&amp;Tabel_Forespørgsel_fra_Visma28[[#This Row],[SupDescr]])</f>
        <v xml:space="preserve"> </v>
      </c>
      <c r="G6033" t="s">
        <v>7015</v>
      </c>
      <c r="H6033">
        <v>1</v>
      </c>
      <c r="I6033" t="str">
        <f>IF(A6033=A6032,I6032&amp;CHAR(10)&amp;"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4" spans="1:9" x14ac:dyDescent="0.25">
      <c r="A6034" t="s">
        <v>5686</v>
      </c>
      <c r="B6034">
        <v>75211662</v>
      </c>
      <c r="C6034" t="s">
        <v>16</v>
      </c>
      <c r="D6034" t="str">
        <f>IF(Tabel_Forespørgsel_fra_Visma28[[#This Row],[SupProd]]=" "," "," - "&amp;Tabel_Forespørgsel_fra_Visma28[[#This Row],[SupProd]])</f>
        <v xml:space="preserve"> </v>
      </c>
      <c r="E6034" t="s">
        <v>16</v>
      </c>
      <c r="F6034" t="str">
        <f>IF(Tabel_Forespørgsel_fra_Visma28[[#This Row],[SupDescr]]=" "," "," - "&amp;Tabel_Forespørgsel_fra_Visma28[[#This Row],[SupDescr]])</f>
        <v xml:space="preserve"> </v>
      </c>
      <c r="G6034" t="s">
        <v>7015</v>
      </c>
      <c r="H6034">
        <v>1</v>
      </c>
      <c r="I6034" t="str">
        <f>IF(A6034=A6033,I6033&amp;CHAR(10)&amp;"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5" spans="1:9" x14ac:dyDescent="0.25">
      <c r="A6035" t="s">
        <v>5677</v>
      </c>
      <c r="B6035">
        <v>75211662</v>
      </c>
      <c r="C6035" t="s">
        <v>16</v>
      </c>
      <c r="D6035" t="str">
        <f>IF(Tabel_Forespørgsel_fra_Visma28[[#This Row],[SupProd]]=" "," "," - "&amp;Tabel_Forespørgsel_fra_Visma28[[#This Row],[SupProd]])</f>
        <v xml:space="preserve"> </v>
      </c>
      <c r="E6035" t="s">
        <v>16</v>
      </c>
      <c r="F6035" t="str">
        <f>IF(Tabel_Forespørgsel_fra_Visma28[[#This Row],[SupDescr]]=" "," "," - "&amp;Tabel_Forespørgsel_fra_Visma28[[#This Row],[SupDescr]])</f>
        <v xml:space="preserve"> </v>
      </c>
      <c r="G6035" t="s">
        <v>7015</v>
      </c>
      <c r="H6035">
        <v>1</v>
      </c>
      <c r="I6035" t="str">
        <f>IF(A6035=A6034,I6034&amp;CHAR(10)&amp;"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6" spans="1:9" x14ac:dyDescent="0.25">
      <c r="A6036" t="s">
        <v>5678</v>
      </c>
      <c r="B6036">
        <v>75211662</v>
      </c>
      <c r="C6036" t="s">
        <v>16</v>
      </c>
      <c r="D6036" t="str">
        <f>IF(Tabel_Forespørgsel_fra_Visma28[[#This Row],[SupProd]]=" "," "," - "&amp;Tabel_Forespørgsel_fra_Visma28[[#This Row],[SupProd]])</f>
        <v xml:space="preserve"> </v>
      </c>
      <c r="E6036" t="s">
        <v>16</v>
      </c>
      <c r="F6036" t="str">
        <f>IF(Tabel_Forespørgsel_fra_Visma28[[#This Row],[SupDescr]]=" "," "," - "&amp;Tabel_Forespørgsel_fra_Visma28[[#This Row],[SupDescr]])</f>
        <v xml:space="preserve"> </v>
      </c>
      <c r="G6036" t="s">
        <v>7015</v>
      </c>
      <c r="H6036">
        <v>1</v>
      </c>
      <c r="I6036" t="str">
        <f>IF(A6036=A6035,I6035&amp;CHAR(10)&amp;"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7" spans="1:9" x14ac:dyDescent="0.25">
      <c r="A6037" t="s">
        <v>5671</v>
      </c>
      <c r="B6037">
        <v>75196500</v>
      </c>
      <c r="C6037" t="s">
        <v>16</v>
      </c>
      <c r="D6037" t="str">
        <f>IF(Tabel_Forespørgsel_fra_Visma28[[#This Row],[SupProd]]=" "," "," - "&amp;Tabel_Forespørgsel_fra_Visma28[[#This Row],[SupProd]])</f>
        <v xml:space="preserve"> </v>
      </c>
      <c r="E6037" t="s">
        <v>16</v>
      </c>
      <c r="F6037" t="str">
        <f>IF(Tabel_Forespørgsel_fra_Visma28[[#This Row],[SupDescr]]=" "," "," - "&amp;Tabel_Forespørgsel_fra_Visma28[[#This Row],[SupDescr]])</f>
        <v xml:space="preserve"> </v>
      </c>
      <c r="G6037" t="s">
        <v>2425</v>
      </c>
      <c r="H6037">
        <v>1</v>
      </c>
      <c r="I6037" t="str">
        <f>IF(A6037=A6036,I6036&amp;CHAR(10)&amp;"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038" spans="1:9" x14ac:dyDescent="0.25">
      <c r="A6038" t="s">
        <v>5670</v>
      </c>
      <c r="B6038">
        <v>75196500</v>
      </c>
      <c r="C6038" t="s">
        <v>16</v>
      </c>
      <c r="D6038" t="str">
        <f>IF(Tabel_Forespørgsel_fra_Visma28[[#This Row],[SupProd]]=" "," "," - "&amp;Tabel_Forespørgsel_fra_Visma28[[#This Row],[SupProd]])</f>
        <v xml:space="preserve"> </v>
      </c>
      <c r="E6038" t="s">
        <v>16</v>
      </c>
      <c r="F6038" t="str">
        <f>IF(Tabel_Forespørgsel_fra_Visma28[[#This Row],[SupDescr]]=" "," "," - "&amp;Tabel_Forespørgsel_fra_Visma28[[#This Row],[SupDescr]])</f>
        <v xml:space="preserve"> </v>
      </c>
      <c r="G6038" t="s">
        <v>2425</v>
      </c>
      <c r="H6038">
        <v>1</v>
      </c>
      <c r="I6038" t="str">
        <f>IF(A6038=A6037,I6037&amp;CHAR(10)&amp;"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039" spans="1:9" x14ac:dyDescent="0.25">
      <c r="A6039" t="s">
        <v>5663</v>
      </c>
      <c r="B6039">
        <v>75180019</v>
      </c>
      <c r="C6039" t="s">
        <v>16</v>
      </c>
      <c r="D6039" t="str">
        <f>IF(Tabel_Forespørgsel_fra_Visma28[[#This Row],[SupProd]]=" "," "," - "&amp;Tabel_Forespørgsel_fra_Visma28[[#This Row],[SupProd]])</f>
        <v xml:space="preserve"> </v>
      </c>
      <c r="E6039" t="s">
        <v>16</v>
      </c>
      <c r="F6039" t="str">
        <f>IF(Tabel_Forespørgsel_fra_Visma28[[#This Row],[SupDescr]]=" "," "," - "&amp;Tabel_Forespørgsel_fra_Visma28[[#This Row],[SupDescr]])</f>
        <v xml:space="preserve"> </v>
      </c>
      <c r="G6039" t="s">
        <v>2430</v>
      </c>
      <c r="H6039">
        <v>1</v>
      </c>
      <c r="I6039" t="str">
        <f>IF(A6039=A6038,I6038&amp;CHAR(10)&amp;"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040" spans="1:9" x14ac:dyDescent="0.25">
      <c r="A6040" t="s">
        <v>5664</v>
      </c>
      <c r="B6040">
        <v>75180019</v>
      </c>
      <c r="C6040" t="s">
        <v>16</v>
      </c>
      <c r="D6040" t="str">
        <f>IF(Tabel_Forespørgsel_fra_Visma28[[#This Row],[SupProd]]=" "," "," - "&amp;Tabel_Forespørgsel_fra_Visma28[[#This Row],[SupProd]])</f>
        <v xml:space="preserve"> </v>
      </c>
      <c r="E6040" t="s">
        <v>16</v>
      </c>
      <c r="F6040" t="str">
        <f>IF(Tabel_Forespørgsel_fra_Visma28[[#This Row],[SupDescr]]=" "," "," - "&amp;Tabel_Forespørgsel_fra_Visma28[[#This Row],[SupDescr]])</f>
        <v xml:space="preserve"> </v>
      </c>
      <c r="G6040" t="s">
        <v>2430</v>
      </c>
      <c r="H6040">
        <v>1</v>
      </c>
      <c r="I6040" t="str">
        <f>IF(A6040=A6039,I6039&amp;CHAR(10)&amp;"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041" spans="1:9" x14ac:dyDescent="0.25">
      <c r="A6041" t="s">
        <v>5845</v>
      </c>
      <c r="B6041">
        <v>74762273</v>
      </c>
      <c r="C6041" t="s">
        <v>16</v>
      </c>
      <c r="D6041" t="str">
        <f>IF(Tabel_Forespørgsel_fra_Visma28[[#This Row],[SupProd]]=" "," "," - "&amp;Tabel_Forespørgsel_fra_Visma28[[#This Row],[SupProd]])</f>
        <v xml:space="preserve"> </v>
      </c>
      <c r="E6041" t="s">
        <v>16</v>
      </c>
      <c r="F6041" t="str">
        <f>IF(Tabel_Forespørgsel_fra_Visma28[[#This Row],[SupDescr]]=" "," "," - "&amp;Tabel_Forespørgsel_fra_Visma28[[#This Row],[SupDescr]])</f>
        <v xml:space="preserve"> </v>
      </c>
      <c r="G6041" t="s">
        <v>154</v>
      </c>
      <c r="H6041">
        <v>1</v>
      </c>
      <c r="I6041" t="str">
        <f>IF(A6041=A6040,I6040&amp;CHAR(10)&amp;"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042" spans="1:9" x14ac:dyDescent="0.25">
      <c r="A6042" t="s">
        <v>5963</v>
      </c>
      <c r="B6042">
        <v>75211662</v>
      </c>
      <c r="C6042" t="s">
        <v>16</v>
      </c>
      <c r="D6042" t="str">
        <f>IF(Tabel_Forespørgsel_fra_Visma28[[#This Row],[SupProd]]=" "," "," - "&amp;Tabel_Forespørgsel_fra_Visma28[[#This Row],[SupProd]])</f>
        <v xml:space="preserve"> </v>
      </c>
      <c r="E6042" t="s">
        <v>16</v>
      </c>
      <c r="F6042" t="str">
        <f>IF(Tabel_Forespørgsel_fra_Visma28[[#This Row],[SupDescr]]=" "," "," - "&amp;Tabel_Forespørgsel_fra_Visma28[[#This Row],[SupDescr]])</f>
        <v xml:space="preserve"> </v>
      </c>
      <c r="G6042" t="s">
        <v>7015</v>
      </c>
      <c r="H6042">
        <v>1</v>
      </c>
      <c r="I6042" t="str">
        <f>IF(A6042=A6041,I6041&amp;CHAR(10)&amp;"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3" spans="1:9" x14ac:dyDescent="0.25">
      <c r="A6043" t="s">
        <v>5964</v>
      </c>
      <c r="B6043">
        <v>75211662</v>
      </c>
      <c r="C6043" t="s">
        <v>16</v>
      </c>
      <c r="D6043" t="str">
        <f>IF(Tabel_Forespørgsel_fra_Visma28[[#This Row],[SupProd]]=" "," "," - "&amp;Tabel_Forespørgsel_fra_Visma28[[#This Row],[SupProd]])</f>
        <v xml:space="preserve"> </v>
      </c>
      <c r="E6043" t="s">
        <v>16</v>
      </c>
      <c r="F6043" t="str">
        <f>IF(Tabel_Forespørgsel_fra_Visma28[[#This Row],[SupDescr]]=" "," "," - "&amp;Tabel_Forespørgsel_fra_Visma28[[#This Row],[SupDescr]])</f>
        <v xml:space="preserve"> </v>
      </c>
      <c r="G6043" t="s">
        <v>7015</v>
      </c>
      <c r="H6043">
        <v>1</v>
      </c>
      <c r="I6043" t="str">
        <f>IF(A6043=A6042,I6042&amp;CHAR(10)&amp;"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4" spans="1:9" x14ac:dyDescent="0.25">
      <c r="A6044" t="s">
        <v>5882</v>
      </c>
      <c r="B6044">
        <v>75211662</v>
      </c>
      <c r="C6044" t="s">
        <v>16</v>
      </c>
      <c r="D6044" t="str">
        <f>IF(Tabel_Forespørgsel_fra_Visma28[[#This Row],[SupProd]]=" "," "," - "&amp;Tabel_Forespørgsel_fra_Visma28[[#This Row],[SupProd]])</f>
        <v xml:space="preserve"> </v>
      </c>
      <c r="E6044" t="s">
        <v>16</v>
      </c>
      <c r="F6044" t="str">
        <f>IF(Tabel_Forespørgsel_fra_Visma28[[#This Row],[SupDescr]]=" "," "," - "&amp;Tabel_Forespørgsel_fra_Visma28[[#This Row],[SupDescr]])</f>
        <v xml:space="preserve"> </v>
      </c>
      <c r="G6044" t="s">
        <v>7015</v>
      </c>
      <c r="H6044">
        <v>1</v>
      </c>
      <c r="I6044" t="str">
        <f>IF(A6044=A6043,I6043&amp;CHAR(10)&amp;"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5" spans="1:9" x14ac:dyDescent="0.25">
      <c r="A6045" t="s">
        <v>5888</v>
      </c>
      <c r="B6045">
        <v>75211662</v>
      </c>
      <c r="C6045" t="s">
        <v>16</v>
      </c>
      <c r="D6045" t="str">
        <f>IF(Tabel_Forespørgsel_fra_Visma28[[#This Row],[SupProd]]=" "," "," - "&amp;Tabel_Forespørgsel_fra_Visma28[[#This Row],[SupProd]])</f>
        <v xml:space="preserve"> </v>
      </c>
      <c r="E6045" t="s">
        <v>16</v>
      </c>
      <c r="F6045" t="str">
        <f>IF(Tabel_Forespørgsel_fra_Visma28[[#This Row],[SupDescr]]=" "," "," - "&amp;Tabel_Forespørgsel_fra_Visma28[[#This Row],[SupDescr]])</f>
        <v xml:space="preserve"> </v>
      </c>
      <c r="G6045" t="s">
        <v>7015</v>
      </c>
      <c r="H6045">
        <v>1</v>
      </c>
      <c r="I6045" t="str">
        <f>IF(A6045=A6044,I6044&amp;CHAR(10)&amp;"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6" spans="1:9" x14ac:dyDescent="0.25">
      <c r="A6046" t="s">
        <v>5890</v>
      </c>
      <c r="B6046">
        <v>75211662</v>
      </c>
      <c r="C6046" t="s">
        <v>16</v>
      </c>
      <c r="D6046" t="str">
        <f>IF(Tabel_Forespørgsel_fra_Visma28[[#This Row],[SupProd]]=" "," "," - "&amp;Tabel_Forespørgsel_fra_Visma28[[#This Row],[SupProd]])</f>
        <v xml:space="preserve"> </v>
      </c>
      <c r="E6046" t="s">
        <v>16</v>
      </c>
      <c r="F6046" t="str">
        <f>IF(Tabel_Forespørgsel_fra_Visma28[[#This Row],[SupDescr]]=" "," "," - "&amp;Tabel_Forespørgsel_fra_Visma28[[#This Row],[SupDescr]])</f>
        <v xml:space="preserve"> </v>
      </c>
      <c r="G6046" t="s">
        <v>7015</v>
      </c>
      <c r="H6046">
        <v>1</v>
      </c>
      <c r="I6046" t="str">
        <f>IF(A6046=A6045,I6045&amp;CHAR(10)&amp;"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7" spans="1:9" x14ac:dyDescent="0.25">
      <c r="A6047" t="s">
        <v>5889</v>
      </c>
      <c r="B6047">
        <v>75211662</v>
      </c>
      <c r="C6047" t="s">
        <v>16</v>
      </c>
      <c r="D6047" t="str">
        <f>IF(Tabel_Forespørgsel_fra_Visma28[[#This Row],[SupProd]]=" "," "," - "&amp;Tabel_Forespørgsel_fra_Visma28[[#This Row],[SupProd]])</f>
        <v xml:space="preserve"> </v>
      </c>
      <c r="E6047" t="s">
        <v>16</v>
      </c>
      <c r="F6047" t="str">
        <f>IF(Tabel_Forespørgsel_fra_Visma28[[#This Row],[SupDescr]]=" "," "," - "&amp;Tabel_Forespørgsel_fra_Visma28[[#This Row],[SupDescr]])</f>
        <v xml:space="preserve"> </v>
      </c>
      <c r="G6047" t="s">
        <v>7015</v>
      </c>
      <c r="H6047">
        <v>1</v>
      </c>
      <c r="I6047" t="str">
        <f>IF(A6047=A6046,I6046&amp;CHAR(10)&amp;"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8" spans="1:9" x14ac:dyDescent="0.25">
      <c r="A6048" t="s">
        <v>5891</v>
      </c>
      <c r="B6048">
        <v>75211662</v>
      </c>
      <c r="C6048" t="s">
        <v>16</v>
      </c>
      <c r="D6048" t="str">
        <f>IF(Tabel_Forespørgsel_fra_Visma28[[#This Row],[SupProd]]=" "," "," - "&amp;Tabel_Forespørgsel_fra_Visma28[[#This Row],[SupProd]])</f>
        <v xml:space="preserve"> </v>
      </c>
      <c r="E6048" t="s">
        <v>16</v>
      </c>
      <c r="F6048" t="str">
        <f>IF(Tabel_Forespørgsel_fra_Visma28[[#This Row],[SupDescr]]=" "," "," - "&amp;Tabel_Forespørgsel_fra_Visma28[[#This Row],[SupDescr]])</f>
        <v xml:space="preserve"> </v>
      </c>
      <c r="G6048" t="s">
        <v>7015</v>
      </c>
      <c r="H6048">
        <v>1</v>
      </c>
      <c r="I6048" t="str">
        <f>IF(A6048=A6047,I6047&amp;CHAR(10)&amp;"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9" spans="1:9" x14ac:dyDescent="0.25">
      <c r="A6049" t="s">
        <v>5880</v>
      </c>
      <c r="B6049">
        <v>75211662</v>
      </c>
      <c r="C6049" t="s">
        <v>16</v>
      </c>
      <c r="D6049" t="str">
        <f>IF(Tabel_Forespørgsel_fra_Visma28[[#This Row],[SupProd]]=" "," "," - "&amp;Tabel_Forespørgsel_fra_Visma28[[#This Row],[SupProd]])</f>
        <v xml:space="preserve"> </v>
      </c>
      <c r="E6049" t="s">
        <v>16</v>
      </c>
      <c r="F6049" t="str">
        <f>IF(Tabel_Forespørgsel_fra_Visma28[[#This Row],[SupDescr]]=" "," "," - "&amp;Tabel_Forespørgsel_fra_Visma28[[#This Row],[SupDescr]])</f>
        <v xml:space="preserve"> </v>
      </c>
      <c r="G6049" t="s">
        <v>7015</v>
      </c>
      <c r="H6049">
        <v>1</v>
      </c>
      <c r="I6049" t="str">
        <f>IF(A6049=A6048,I6048&amp;CHAR(10)&amp;"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0" spans="1:9" x14ac:dyDescent="0.25">
      <c r="A6050" t="s">
        <v>5881</v>
      </c>
      <c r="B6050">
        <v>75211662</v>
      </c>
      <c r="C6050" t="s">
        <v>16</v>
      </c>
      <c r="D6050" t="str">
        <f>IF(Tabel_Forespørgsel_fra_Visma28[[#This Row],[SupProd]]=" "," "," - "&amp;Tabel_Forespørgsel_fra_Visma28[[#This Row],[SupProd]])</f>
        <v xml:space="preserve"> </v>
      </c>
      <c r="E6050" t="s">
        <v>16</v>
      </c>
      <c r="F6050" t="str">
        <f>IF(Tabel_Forespørgsel_fra_Visma28[[#This Row],[SupDescr]]=" "," "," - "&amp;Tabel_Forespørgsel_fra_Visma28[[#This Row],[SupDescr]])</f>
        <v xml:space="preserve"> </v>
      </c>
      <c r="G6050" t="s">
        <v>7015</v>
      </c>
      <c r="H6050">
        <v>1</v>
      </c>
      <c r="I6050" t="str">
        <f>IF(A6050=A6049,I6049&amp;CHAR(10)&amp;"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1" spans="1:9" x14ac:dyDescent="0.25">
      <c r="A6051" t="s">
        <v>5876</v>
      </c>
      <c r="B6051">
        <v>75211662</v>
      </c>
      <c r="C6051" t="s">
        <v>16</v>
      </c>
      <c r="D6051" t="str">
        <f>IF(Tabel_Forespørgsel_fra_Visma28[[#This Row],[SupProd]]=" "," "," - "&amp;Tabel_Forespørgsel_fra_Visma28[[#This Row],[SupProd]])</f>
        <v xml:space="preserve"> </v>
      </c>
      <c r="E6051" t="s">
        <v>16</v>
      </c>
      <c r="F6051" t="str">
        <f>IF(Tabel_Forespørgsel_fra_Visma28[[#This Row],[SupDescr]]=" "," "," - "&amp;Tabel_Forespørgsel_fra_Visma28[[#This Row],[SupDescr]])</f>
        <v xml:space="preserve"> </v>
      </c>
      <c r="G6051" t="s">
        <v>7015</v>
      </c>
      <c r="H6051">
        <v>1</v>
      </c>
      <c r="I6051" t="str">
        <f>IF(A6051=A6050,I6050&amp;CHAR(10)&amp;"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2" spans="1:9" x14ac:dyDescent="0.25">
      <c r="A6052" t="s">
        <v>5960</v>
      </c>
      <c r="B6052">
        <v>75211662</v>
      </c>
      <c r="C6052" t="s">
        <v>16</v>
      </c>
      <c r="D6052" t="str">
        <f>IF(Tabel_Forespørgsel_fra_Visma28[[#This Row],[SupProd]]=" "," "," - "&amp;Tabel_Forespørgsel_fra_Visma28[[#This Row],[SupProd]])</f>
        <v xml:space="preserve"> </v>
      </c>
      <c r="E6052" t="s">
        <v>16</v>
      </c>
      <c r="F6052" t="str">
        <f>IF(Tabel_Forespørgsel_fra_Visma28[[#This Row],[SupDescr]]=" "," "," - "&amp;Tabel_Forespørgsel_fra_Visma28[[#This Row],[SupDescr]])</f>
        <v xml:space="preserve"> </v>
      </c>
      <c r="G6052" t="s">
        <v>7015</v>
      </c>
      <c r="H6052">
        <v>1</v>
      </c>
      <c r="I6052" t="str">
        <f>IF(A6052=A6051,I6051&amp;CHAR(10)&amp;"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3" spans="1:9" x14ac:dyDescent="0.25">
      <c r="A6053" t="s">
        <v>5877</v>
      </c>
      <c r="B6053">
        <v>75211662</v>
      </c>
      <c r="C6053" t="s">
        <v>16</v>
      </c>
      <c r="D6053" t="str">
        <f>IF(Tabel_Forespørgsel_fra_Visma28[[#This Row],[SupProd]]=" "," "," - "&amp;Tabel_Forespørgsel_fra_Visma28[[#This Row],[SupProd]])</f>
        <v xml:space="preserve"> </v>
      </c>
      <c r="E6053" t="s">
        <v>16</v>
      </c>
      <c r="F6053" t="str">
        <f>IF(Tabel_Forespørgsel_fra_Visma28[[#This Row],[SupDescr]]=" "," "," - "&amp;Tabel_Forespørgsel_fra_Visma28[[#This Row],[SupDescr]])</f>
        <v xml:space="preserve"> </v>
      </c>
      <c r="G6053" t="s">
        <v>7015</v>
      </c>
      <c r="H6053">
        <v>1</v>
      </c>
      <c r="I6053" t="str">
        <f>IF(A6053=A6052,I6052&amp;CHAR(10)&amp;"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4" spans="1:9" x14ac:dyDescent="0.25">
      <c r="A6054" t="s">
        <v>5883</v>
      </c>
      <c r="B6054">
        <v>75211662</v>
      </c>
      <c r="C6054" t="s">
        <v>16</v>
      </c>
      <c r="D6054" t="str">
        <f>IF(Tabel_Forespørgsel_fra_Visma28[[#This Row],[SupProd]]=" "," "," - "&amp;Tabel_Forespørgsel_fra_Visma28[[#This Row],[SupProd]])</f>
        <v xml:space="preserve"> </v>
      </c>
      <c r="E6054" t="s">
        <v>16</v>
      </c>
      <c r="F6054" t="str">
        <f>IF(Tabel_Forespørgsel_fra_Visma28[[#This Row],[SupDescr]]=" "," "," - "&amp;Tabel_Forespørgsel_fra_Visma28[[#This Row],[SupDescr]])</f>
        <v xml:space="preserve"> </v>
      </c>
      <c r="G6054" t="s">
        <v>7015</v>
      </c>
      <c r="H6054">
        <v>1</v>
      </c>
      <c r="I6054" t="str">
        <f>IF(A6054=A6053,I6053&amp;CHAR(10)&amp;"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5" spans="1:9" x14ac:dyDescent="0.25">
      <c r="A6055" t="s">
        <v>5892</v>
      </c>
      <c r="B6055">
        <v>75211662</v>
      </c>
      <c r="C6055" t="s">
        <v>16</v>
      </c>
      <c r="D6055" t="str">
        <f>IF(Tabel_Forespørgsel_fra_Visma28[[#This Row],[SupProd]]=" "," "," - "&amp;Tabel_Forespørgsel_fra_Visma28[[#This Row],[SupProd]])</f>
        <v xml:space="preserve"> </v>
      </c>
      <c r="E6055" t="s">
        <v>16</v>
      </c>
      <c r="F6055" t="str">
        <f>IF(Tabel_Forespørgsel_fra_Visma28[[#This Row],[SupDescr]]=" "," "," - "&amp;Tabel_Forespørgsel_fra_Visma28[[#This Row],[SupDescr]])</f>
        <v xml:space="preserve"> </v>
      </c>
      <c r="G6055" t="s">
        <v>7015</v>
      </c>
      <c r="H6055">
        <v>1</v>
      </c>
      <c r="I6055" t="str">
        <f>IF(A6055=A6054,I6054&amp;CHAR(10)&amp;"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6" spans="1:9" x14ac:dyDescent="0.25">
      <c r="A6056" t="s">
        <v>5885</v>
      </c>
      <c r="B6056">
        <v>75211662</v>
      </c>
      <c r="C6056" t="s">
        <v>16</v>
      </c>
      <c r="D6056" t="str">
        <f>IF(Tabel_Forespørgsel_fra_Visma28[[#This Row],[SupProd]]=" "," "," - "&amp;Tabel_Forespørgsel_fra_Visma28[[#This Row],[SupProd]])</f>
        <v xml:space="preserve"> </v>
      </c>
      <c r="E6056" t="s">
        <v>16</v>
      </c>
      <c r="F6056" t="str">
        <f>IF(Tabel_Forespørgsel_fra_Visma28[[#This Row],[SupDescr]]=" "," "," - "&amp;Tabel_Forespørgsel_fra_Visma28[[#This Row],[SupDescr]])</f>
        <v xml:space="preserve"> </v>
      </c>
      <c r="G6056" t="s">
        <v>7015</v>
      </c>
      <c r="H6056">
        <v>1</v>
      </c>
      <c r="I6056" t="str">
        <f>IF(A6056=A6055,I6055&amp;CHAR(10)&amp;"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7" spans="1:9" x14ac:dyDescent="0.25">
      <c r="A6057" t="s">
        <v>5893</v>
      </c>
      <c r="B6057">
        <v>75211662</v>
      </c>
      <c r="C6057" t="s">
        <v>16</v>
      </c>
      <c r="D6057" t="str">
        <f>IF(Tabel_Forespørgsel_fra_Visma28[[#This Row],[SupProd]]=" "," "," - "&amp;Tabel_Forespørgsel_fra_Visma28[[#This Row],[SupProd]])</f>
        <v xml:space="preserve"> </v>
      </c>
      <c r="E6057" t="s">
        <v>16</v>
      </c>
      <c r="F6057" t="str">
        <f>IF(Tabel_Forespørgsel_fra_Visma28[[#This Row],[SupDescr]]=" "," "," - "&amp;Tabel_Forespørgsel_fra_Visma28[[#This Row],[SupDescr]])</f>
        <v xml:space="preserve"> </v>
      </c>
      <c r="G6057" t="s">
        <v>7015</v>
      </c>
      <c r="H6057">
        <v>1</v>
      </c>
      <c r="I6057" t="str">
        <f>IF(A6057=A6056,I6056&amp;CHAR(10)&amp;"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8" spans="1:9" x14ac:dyDescent="0.25">
      <c r="A6058" t="s">
        <v>5894</v>
      </c>
      <c r="B6058">
        <v>75211662</v>
      </c>
      <c r="C6058" t="s">
        <v>16</v>
      </c>
      <c r="D6058" t="str">
        <f>IF(Tabel_Forespørgsel_fra_Visma28[[#This Row],[SupProd]]=" "," "," - "&amp;Tabel_Forespørgsel_fra_Visma28[[#This Row],[SupProd]])</f>
        <v xml:space="preserve"> </v>
      </c>
      <c r="E6058" t="s">
        <v>16</v>
      </c>
      <c r="F6058" t="str">
        <f>IF(Tabel_Forespørgsel_fra_Visma28[[#This Row],[SupDescr]]=" "," "," - "&amp;Tabel_Forespørgsel_fra_Visma28[[#This Row],[SupDescr]])</f>
        <v xml:space="preserve"> </v>
      </c>
      <c r="G6058" t="s">
        <v>7015</v>
      </c>
      <c r="H6058">
        <v>1</v>
      </c>
      <c r="I6058" t="str">
        <f>IF(A6058=A6057,I6057&amp;CHAR(10)&amp;"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9" spans="1:9" x14ac:dyDescent="0.25">
      <c r="A6059" t="s">
        <v>5895</v>
      </c>
      <c r="B6059">
        <v>75211662</v>
      </c>
      <c r="C6059" t="s">
        <v>16</v>
      </c>
      <c r="D6059" t="str">
        <f>IF(Tabel_Forespørgsel_fra_Visma28[[#This Row],[SupProd]]=" "," "," - "&amp;Tabel_Forespørgsel_fra_Visma28[[#This Row],[SupProd]])</f>
        <v xml:space="preserve"> </v>
      </c>
      <c r="E6059" t="s">
        <v>16</v>
      </c>
      <c r="F6059" t="str">
        <f>IF(Tabel_Forespørgsel_fra_Visma28[[#This Row],[SupDescr]]=" "," "," - "&amp;Tabel_Forespørgsel_fra_Visma28[[#This Row],[SupDescr]])</f>
        <v xml:space="preserve"> </v>
      </c>
      <c r="G6059" t="s">
        <v>7015</v>
      </c>
      <c r="H6059">
        <v>1</v>
      </c>
      <c r="I6059" t="str">
        <f>IF(A6059=A6058,I6058&amp;CHAR(10)&amp;"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0" spans="1:9" x14ac:dyDescent="0.25">
      <c r="A6060" t="s">
        <v>5886</v>
      </c>
      <c r="B6060">
        <v>75211662</v>
      </c>
      <c r="C6060" t="s">
        <v>16</v>
      </c>
      <c r="D6060" t="str">
        <f>IF(Tabel_Forespørgsel_fra_Visma28[[#This Row],[SupProd]]=" "," "," - "&amp;Tabel_Forespørgsel_fra_Visma28[[#This Row],[SupProd]])</f>
        <v xml:space="preserve"> </v>
      </c>
      <c r="E6060" t="s">
        <v>16</v>
      </c>
      <c r="F6060" t="str">
        <f>IF(Tabel_Forespørgsel_fra_Visma28[[#This Row],[SupDescr]]=" "," "," - "&amp;Tabel_Forespørgsel_fra_Visma28[[#This Row],[SupDescr]])</f>
        <v xml:space="preserve"> </v>
      </c>
      <c r="G6060" t="s">
        <v>7015</v>
      </c>
      <c r="H6060">
        <v>1</v>
      </c>
      <c r="I6060" t="str">
        <f>IF(A6060=A6059,I6059&amp;CHAR(10)&amp;"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1" spans="1:9" x14ac:dyDescent="0.25">
      <c r="A6061" t="s">
        <v>5874</v>
      </c>
      <c r="B6061">
        <v>75211662</v>
      </c>
      <c r="C6061" t="s">
        <v>16</v>
      </c>
      <c r="D6061" t="str">
        <f>IF(Tabel_Forespørgsel_fra_Visma28[[#This Row],[SupProd]]=" "," "," - "&amp;Tabel_Forespørgsel_fra_Visma28[[#This Row],[SupProd]])</f>
        <v xml:space="preserve"> </v>
      </c>
      <c r="E6061" t="s">
        <v>16</v>
      </c>
      <c r="F6061" t="str">
        <f>IF(Tabel_Forespørgsel_fra_Visma28[[#This Row],[SupDescr]]=" "," "," - "&amp;Tabel_Forespørgsel_fra_Visma28[[#This Row],[SupDescr]])</f>
        <v xml:space="preserve"> </v>
      </c>
      <c r="G6061" t="s">
        <v>7015</v>
      </c>
      <c r="H6061">
        <v>1</v>
      </c>
      <c r="I6061" t="str">
        <f>IF(A6061=A6060,I6060&amp;CHAR(10)&amp;"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2" spans="1:9" x14ac:dyDescent="0.25">
      <c r="A6062" t="s">
        <v>5875</v>
      </c>
      <c r="B6062">
        <v>75211662</v>
      </c>
      <c r="C6062" t="s">
        <v>16</v>
      </c>
      <c r="D6062" t="str">
        <f>IF(Tabel_Forespørgsel_fra_Visma28[[#This Row],[SupProd]]=" "," "," - "&amp;Tabel_Forespørgsel_fra_Visma28[[#This Row],[SupProd]])</f>
        <v xml:space="preserve"> </v>
      </c>
      <c r="E6062" t="s">
        <v>16</v>
      </c>
      <c r="F6062" t="str">
        <f>IF(Tabel_Forespørgsel_fra_Visma28[[#This Row],[SupDescr]]=" "," "," - "&amp;Tabel_Forespørgsel_fra_Visma28[[#This Row],[SupDescr]])</f>
        <v xml:space="preserve"> </v>
      </c>
      <c r="G6062" t="s">
        <v>7015</v>
      </c>
      <c r="H6062">
        <v>1</v>
      </c>
      <c r="I6062" t="str">
        <f>IF(A6062=A6061,I6061&amp;CHAR(10)&amp;"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3" spans="1:9" x14ac:dyDescent="0.25">
      <c r="A6063" t="s">
        <v>5884</v>
      </c>
      <c r="B6063">
        <v>75211662</v>
      </c>
      <c r="C6063" t="s">
        <v>16</v>
      </c>
      <c r="D6063" t="str">
        <f>IF(Tabel_Forespørgsel_fra_Visma28[[#This Row],[SupProd]]=" "," "," - "&amp;Tabel_Forespørgsel_fra_Visma28[[#This Row],[SupProd]])</f>
        <v xml:space="preserve"> </v>
      </c>
      <c r="E6063" t="s">
        <v>16</v>
      </c>
      <c r="F6063" t="str">
        <f>IF(Tabel_Forespørgsel_fra_Visma28[[#This Row],[SupDescr]]=" "," "," - "&amp;Tabel_Forespørgsel_fra_Visma28[[#This Row],[SupDescr]])</f>
        <v xml:space="preserve"> </v>
      </c>
      <c r="G6063" t="s">
        <v>7015</v>
      </c>
      <c r="H6063">
        <v>1</v>
      </c>
      <c r="I6063" t="str">
        <f>IF(A6063=A6062,I6062&amp;CHAR(10)&amp;"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4" spans="1:9" x14ac:dyDescent="0.25">
      <c r="A6064" t="s">
        <v>5887</v>
      </c>
      <c r="B6064">
        <v>75211662</v>
      </c>
      <c r="C6064" t="s">
        <v>16</v>
      </c>
      <c r="D6064" t="str">
        <f>IF(Tabel_Forespørgsel_fra_Visma28[[#This Row],[SupProd]]=" "," "," - "&amp;Tabel_Forespørgsel_fra_Visma28[[#This Row],[SupProd]])</f>
        <v xml:space="preserve"> </v>
      </c>
      <c r="E6064" t="s">
        <v>16</v>
      </c>
      <c r="F6064" t="str">
        <f>IF(Tabel_Forespørgsel_fra_Visma28[[#This Row],[SupDescr]]=" "," "," - "&amp;Tabel_Forespørgsel_fra_Visma28[[#This Row],[SupDescr]])</f>
        <v xml:space="preserve"> </v>
      </c>
      <c r="G6064" t="s">
        <v>7015</v>
      </c>
      <c r="H6064">
        <v>1</v>
      </c>
      <c r="I6064" t="str">
        <f>IF(A6064=A6063,I6063&amp;CHAR(10)&amp;"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5" spans="1:9" x14ac:dyDescent="0.25">
      <c r="A6065" t="s">
        <v>5878</v>
      </c>
      <c r="B6065">
        <v>75211662</v>
      </c>
      <c r="C6065" t="s">
        <v>16</v>
      </c>
      <c r="D6065" t="str">
        <f>IF(Tabel_Forespørgsel_fra_Visma28[[#This Row],[SupProd]]=" "," "," - "&amp;Tabel_Forespørgsel_fra_Visma28[[#This Row],[SupProd]])</f>
        <v xml:space="preserve"> </v>
      </c>
      <c r="E6065" t="s">
        <v>16</v>
      </c>
      <c r="F6065" t="str">
        <f>IF(Tabel_Forespørgsel_fra_Visma28[[#This Row],[SupDescr]]=" "," "," - "&amp;Tabel_Forespørgsel_fra_Visma28[[#This Row],[SupDescr]])</f>
        <v xml:space="preserve"> </v>
      </c>
      <c r="G6065" t="s">
        <v>7015</v>
      </c>
      <c r="H6065">
        <v>1</v>
      </c>
      <c r="I6065" t="str">
        <f>IF(A6065=A6064,I6064&amp;CHAR(10)&amp;"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6" spans="1:9" x14ac:dyDescent="0.25">
      <c r="A6066" t="s">
        <v>5879</v>
      </c>
      <c r="B6066">
        <v>75211662</v>
      </c>
      <c r="C6066" t="s">
        <v>16</v>
      </c>
      <c r="D6066" t="str">
        <f>IF(Tabel_Forespørgsel_fra_Visma28[[#This Row],[SupProd]]=" "," "," - "&amp;Tabel_Forespørgsel_fra_Visma28[[#This Row],[SupProd]])</f>
        <v xml:space="preserve"> </v>
      </c>
      <c r="E6066" t="s">
        <v>16</v>
      </c>
      <c r="F6066" t="str">
        <f>IF(Tabel_Forespørgsel_fra_Visma28[[#This Row],[SupDescr]]=" "," "," - "&amp;Tabel_Forespørgsel_fra_Visma28[[#This Row],[SupDescr]])</f>
        <v xml:space="preserve"> </v>
      </c>
      <c r="G6066" t="s">
        <v>7015</v>
      </c>
      <c r="H6066">
        <v>1</v>
      </c>
      <c r="I6066" t="str">
        <f>IF(A6066=A6065,I6065&amp;CHAR(10)&amp;"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7" spans="1:9" x14ac:dyDescent="0.25">
      <c r="A6067" t="s">
        <v>7920</v>
      </c>
      <c r="B6067">
        <v>75577000</v>
      </c>
      <c r="C6067" t="s">
        <v>16</v>
      </c>
      <c r="D6067" t="str">
        <f>IF(Tabel_Forespørgsel_fra_Visma28[[#This Row],[SupProd]]=" "," "," - "&amp;Tabel_Forespørgsel_fra_Visma28[[#This Row],[SupProd]])</f>
        <v xml:space="preserve"> </v>
      </c>
      <c r="E6067" t="s">
        <v>16</v>
      </c>
      <c r="F6067" t="str">
        <f>IF(Tabel_Forespørgsel_fra_Visma28[[#This Row],[SupDescr]]=" "," "," - "&amp;Tabel_Forespørgsel_fra_Visma28[[#This Row],[SupDescr]])</f>
        <v xml:space="preserve"> </v>
      </c>
      <c r="G6067" t="s">
        <v>3759</v>
      </c>
      <c r="H6067">
        <v>1</v>
      </c>
      <c r="I6067" t="str">
        <f>IF(A6067=A6066,I6066&amp;CHAR(10)&amp;"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068" spans="1:9" x14ac:dyDescent="0.25">
      <c r="A6068" t="s">
        <v>5953</v>
      </c>
      <c r="B6068">
        <v>75211662</v>
      </c>
      <c r="C6068" t="s">
        <v>16</v>
      </c>
      <c r="D6068" t="str">
        <f>IF(Tabel_Forespørgsel_fra_Visma28[[#This Row],[SupProd]]=" "," "," - "&amp;Tabel_Forespørgsel_fra_Visma28[[#This Row],[SupProd]])</f>
        <v xml:space="preserve"> </v>
      </c>
      <c r="E6068" t="s">
        <v>16</v>
      </c>
      <c r="F6068" t="str">
        <f>IF(Tabel_Forespørgsel_fra_Visma28[[#This Row],[SupDescr]]=" "," "," - "&amp;Tabel_Forespørgsel_fra_Visma28[[#This Row],[SupDescr]])</f>
        <v xml:space="preserve"> </v>
      </c>
      <c r="G6068" t="s">
        <v>7015</v>
      </c>
      <c r="H6068">
        <v>1</v>
      </c>
      <c r="I6068" t="str">
        <f>IF(A6068=A6067,I6067&amp;CHAR(10)&amp;"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9" spans="1:9" x14ac:dyDescent="0.25">
      <c r="A6069" t="s">
        <v>5954</v>
      </c>
      <c r="B6069">
        <v>75211662</v>
      </c>
      <c r="C6069" t="s">
        <v>16</v>
      </c>
      <c r="D6069" t="str">
        <f>IF(Tabel_Forespørgsel_fra_Visma28[[#This Row],[SupProd]]=" "," "," - "&amp;Tabel_Forespørgsel_fra_Visma28[[#This Row],[SupProd]])</f>
        <v xml:space="preserve"> </v>
      </c>
      <c r="E6069" t="s">
        <v>16</v>
      </c>
      <c r="F6069" t="str">
        <f>IF(Tabel_Forespørgsel_fra_Visma28[[#This Row],[SupDescr]]=" "," "," - "&amp;Tabel_Forespørgsel_fra_Visma28[[#This Row],[SupDescr]])</f>
        <v xml:space="preserve"> </v>
      </c>
      <c r="G6069" t="s">
        <v>7015</v>
      </c>
      <c r="H6069">
        <v>3</v>
      </c>
      <c r="I6069" t="str">
        <f>IF(A6069=A6068,I6068&amp;CHAR(10)&amp;"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0" spans="1:9" x14ac:dyDescent="0.25">
      <c r="A6070" t="s">
        <v>5955</v>
      </c>
      <c r="B6070">
        <v>75211662</v>
      </c>
      <c r="C6070" t="s">
        <v>16</v>
      </c>
      <c r="D6070" t="str">
        <f>IF(Tabel_Forespørgsel_fra_Visma28[[#This Row],[SupProd]]=" "," "," - "&amp;Tabel_Forespørgsel_fra_Visma28[[#This Row],[SupProd]])</f>
        <v xml:space="preserve"> </v>
      </c>
      <c r="E6070" t="s">
        <v>16</v>
      </c>
      <c r="F6070" t="str">
        <f>IF(Tabel_Forespørgsel_fra_Visma28[[#This Row],[SupDescr]]=" "," "," - "&amp;Tabel_Forespørgsel_fra_Visma28[[#This Row],[SupDescr]])</f>
        <v xml:space="preserve"> </v>
      </c>
      <c r="G6070" t="s">
        <v>7015</v>
      </c>
      <c r="H6070">
        <v>1</v>
      </c>
      <c r="I6070" t="str">
        <f>IF(A6070=A6069,I6069&amp;CHAR(10)&amp;"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1" spans="1:9" x14ac:dyDescent="0.25">
      <c r="A6071" t="s">
        <v>5922</v>
      </c>
      <c r="B6071">
        <v>75211662</v>
      </c>
      <c r="C6071" t="s">
        <v>16</v>
      </c>
      <c r="D6071" t="str">
        <f>IF(Tabel_Forespørgsel_fra_Visma28[[#This Row],[SupProd]]=" "," "," - "&amp;Tabel_Forespørgsel_fra_Visma28[[#This Row],[SupProd]])</f>
        <v xml:space="preserve"> </v>
      </c>
      <c r="E6071" t="s">
        <v>16</v>
      </c>
      <c r="F6071" t="str">
        <f>IF(Tabel_Forespørgsel_fra_Visma28[[#This Row],[SupDescr]]=" "," "," - "&amp;Tabel_Forespørgsel_fra_Visma28[[#This Row],[SupDescr]])</f>
        <v xml:space="preserve"> </v>
      </c>
      <c r="G6071" t="s">
        <v>7015</v>
      </c>
      <c r="H6071">
        <v>1</v>
      </c>
      <c r="I6071" t="str">
        <f>IF(A6071=A6070,I6070&amp;CHAR(10)&amp;"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2" spans="1:9" x14ac:dyDescent="0.25">
      <c r="A6072" t="s">
        <v>5917</v>
      </c>
      <c r="B6072">
        <v>75211662</v>
      </c>
      <c r="C6072" t="s">
        <v>16</v>
      </c>
      <c r="D6072" t="str">
        <f>IF(Tabel_Forespørgsel_fra_Visma28[[#This Row],[SupProd]]=" "," "," - "&amp;Tabel_Forespørgsel_fra_Visma28[[#This Row],[SupProd]])</f>
        <v xml:space="preserve"> </v>
      </c>
      <c r="E6072" t="s">
        <v>16</v>
      </c>
      <c r="F6072" t="str">
        <f>IF(Tabel_Forespørgsel_fra_Visma28[[#This Row],[SupDescr]]=" "," "," - "&amp;Tabel_Forespørgsel_fra_Visma28[[#This Row],[SupDescr]])</f>
        <v xml:space="preserve"> </v>
      </c>
      <c r="G6072" t="s">
        <v>7015</v>
      </c>
      <c r="H6072">
        <v>1</v>
      </c>
      <c r="I6072" t="str">
        <f>IF(A6072=A6071,I6071&amp;CHAR(10)&amp;"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3" spans="1:9" x14ac:dyDescent="0.25">
      <c r="A6073" t="s">
        <v>11761</v>
      </c>
      <c r="B6073">
        <v>75211662</v>
      </c>
      <c r="C6073" t="s">
        <v>16</v>
      </c>
      <c r="D6073" t="str">
        <f>IF(Tabel_Forespørgsel_fra_Visma28[[#This Row],[SupProd]]=" "," "," - "&amp;Tabel_Forespørgsel_fra_Visma28[[#This Row],[SupProd]])</f>
        <v xml:space="preserve"> </v>
      </c>
      <c r="E6073" t="s">
        <v>16</v>
      </c>
      <c r="F6073" t="str">
        <f>IF(Tabel_Forespørgsel_fra_Visma28[[#This Row],[SupDescr]]=" "," "," - "&amp;Tabel_Forespørgsel_fra_Visma28[[#This Row],[SupDescr]])</f>
        <v xml:space="preserve"> </v>
      </c>
      <c r="G6073" t="s">
        <v>7015</v>
      </c>
      <c r="H6073">
        <v>1</v>
      </c>
      <c r="I6073" t="str">
        <f>IF(A6073=A6072,I6072&amp;CHAR(10)&amp;"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4" spans="1:9" x14ac:dyDescent="0.25">
      <c r="A6074" t="s">
        <v>5919</v>
      </c>
      <c r="B6074">
        <v>75211662</v>
      </c>
      <c r="C6074" t="s">
        <v>16</v>
      </c>
      <c r="D6074" t="str">
        <f>IF(Tabel_Forespørgsel_fra_Visma28[[#This Row],[SupProd]]=" "," "," - "&amp;Tabel_Forespørgsel_fra_Visma28[[#This Row],[SupProd]])</f>
        <v xml:space="preserve"> </v>
      </c>
      <c r="E6074" t="s">
        <v>16</v>
      </c>
      <c r="F6074" t="str">
        <f>IF(Tabel_Forespørgsel_fra_Visma28[[#This Row],[SupDescr]]=" "," "," - "&amp;Tabel_Forespørgsel_fra_Visma28[[#This Row],[SupDescr]])</f>
        <v xml:space="preserve"> </v>
      </c>
      <c r="G6074" t="s">
        <v>7015</v>
      </c>
      <c r="H6074">
        <v>1</v>
      </c>
      <c r="I6074" t="str">
        <f>IF(A6074=A6073,I6073&amp;CHAR(10)&amp;"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5" spans="1:9" x14ac:dyDescent="0.25">
      <c r="A6075" t="s">
        <v>5920</v>
      </c>
      <c r="B6075">
        <v>75211662</v>
      </c>
      <c r="C6075" t="s">
        <v>16</v>
      </c>
      <c r="D6075" t="str">
        <f>IF(Tabel_Forespørgsel_fra_Visma28[[#This Row],[SupProd]]=" "," "," - "&amp;Tabel_Forespørgsel_fra_Visma28[[#This Row],[SupProd]])</f>
        <v xml:space="preserve"> </v>
      </c>
      <c r="E6075" t="s">
        <v>16</v>
      </c>
      <c r="F6075" t="str">
        <f>IF(Tabel_Forespørgsel_fra_Visma28[[#This Row],[SupDescr]]=" "," "," - "&amp;Tabel_Forespørgsel_fra_Visma28[[#This Row],[SupDescr]])</f>
        <v xml:space="preserve"> </v>
      </c>
      <c r="G6075" t="s">
        <v>7015</v>
      </c>
      <c r="H6075">
        <v>1</v>
      </c>
      <c r="I6075" t="str">
        <f>IF(A6075=A6074,I6074&amp;CHAR(10)&amp;"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6" spans="1:9" x14ac:dyDescent="0.25">
      <c r="A6076" t="s">
        <v>5921</v>
      </c>
      <c r="B6076">
        <v>75211662</v>
      </c>
      <c r="C6076" t="s">
        <v>16</v>
      </c>
      <c r="D6076" t="str">
        <f>IF(Tabel_Forespørgsel_fra_Visma28[[#This Row],[SupProd]]=" "," "," - "&amp;Tabel_Forespørgsel_fra_Visma28[[#This Row],[SupProd]])</f>
        <v xml:space="preserve"> </v>
      </c>
      <c r="E6076" t="s">
        <v>16</v>
      </c>
      <c r="F6076" t="str">
        <f>IF(Tabel_Forespørgsel_fra_Visma28[[#This Row],[SupDescr]]=" "," "," - "&amp;Tabel_Forespørgsel_fra_Visma28[[#This Row],[SupDescr]])</f>
        <v xml:space="preserve"> </v>
      </c>
      <c r="G6076" t="s">
        <v>7015</v>
      </c>
      <c r="H6076">
        <v>1</v>
      </c>
      <c r="I6076" t="str">
        <f>IF(A6076=A6075,I6075&amp;CHAR(10)&amp;"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7" spans="1:9" x14ac:dyDescent="0.25">
      <c r="A6077" t="s">
        <v>5918</v>
      </c>
      <c r="B6077">
        <v>75211662</v>
      </c>
      <c r="C6077" t="s">
        <v>16</v>
      </c>
      <c r="D6077" t="str">
        <f>IF(Tabel_Forespørgsel_fra_Visma28[[#This Row],[SupProd]]=" "," "," - "&amp;Tabel_Forespørgsel_fra_Visma28[[#This Row],[SupProd]])</f>
        <v xml:space="preserve"> </v>
      </c>
      <c r="E6077" t="s">
        <v>16</v>
      </c>
      <c r="F6077" t="str">
        <f>IF(Tabel_Forespørgsel_fra_Visma28[[#This Row],[SupDescr]]=" "," "," - "&amp;Tabel_Forespørgsel_fra_Visma28[[#This Row],[SupDescr]])</f>
        <v xml:space="preserve"> </v>
      </c>
      <c r="G6077" t="s">
        <v>7015</v>
      </c>
      <c r="H6077">
        <v>1</v>
      </c>
      <c r="I6077" t="str">
        <f>IF(A6077=A6076,I6076&amp;CHAR(10)&amp;"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8" spans="1:9" x14ac:dyDescent="0.25">
      <c r="A6078" t="s">
        <v>5916</v>
      </c>
      <c r="B6078">
        <v>75211662</v>
      </c>
      <c r="C6078" t="s">
        <v>16</v>
      </c>
      <c r="D6078" t="str">
        <f>IF(Tabel_Forespørgsel_fra_Visma28[[#This Row],[SupProd]]=" "," "," - "&amp;Tabel_Forespørgsel_fra_Visma28[[#This Row],[SupProd]])</f>
        <v xml:space="preserve"> </v>
      </c>
      <c r="E6078" t="s">
        <v>16</v>
      </c>
      <c r="F6078" t="str">
        <f>IF(Tabel_Forespørgsel_fra_Visma28[[#This Row],[SupDescr]]=" "," "," - "&amp;Tabel_Forespørgsel_fra_Visma28[[#This Row],[SupDescr]])</f>
        <v xml:space="preserve"> </v>
      </c>
      <c r="G6078" t="s">
        <v>7015</v>
      </c>
      <c r="H6078">
        <v>1</v>
      </c>
      <c r="I6078" t="str">
        <f>IF(A6078=A6077,I6077&amp;CHAR(10)&amp;"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9" spans="1:9" x14ac:dyDescent="0.25">
      <c r="A6079" t="s">
        <v>5945</v>
      </c>
      <c r="B6079">
        <v>75211662</v>
      </c>
      <c r="C6079" t="s">
        <v>16</v>
      </c>
      <c r="D6079" t="str">
        <f>IF(Tabel_Forespørgsel_fra_Visma28[[#This Row],[SupProd]]=" "," "," - "&amp;Tabel_Forespørgsel_fra_Visma28[[#This Row],[SupProd]])</f>
        <v xml:space="preserve"> </v>
      </c>
      <c r="E6079" t="s">
        <v>16</v>
      </c>
      <c r="F6079" t="str">
        <f>IF(Tabel_Forespørgsel_fra_Visma28[[#This Row],[SupDescr]]=" "," "," - "&amp;Tabel_Forespørgsel_fra_Visma28[[#This Row],[SupDescr]])</f>
        <v xml:space="preserve"> </v>
      </c>
      <c r="G6079" t="s">
        <v>7015</v>
      </c>
      <c r="H6079">
        <v>1</v>
      </c>
      <c r="I6079" t="str">
        <f>IF(A6079=A6078,I6078&amp;CHAR(10)&amp;"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80" spans="1:9" x14ac:dyDescent="0.25">
      <c r="A6080" t="s">
        <v>5834</v>
      </c>
      <c r="B6080">
        <v>74755755</v>
      </c>
      <c r="C6080" t="s">
        <v>16</v>
      </c>
      <c r="D6080" t="str">
        <f>IF(Tabel_Forespørgsel_fra_Visma28[[#This Row],[SupProd]]=" "," "," - "&amp;Tabel_Forespørgsel_fra_Visma28[[#This Row],[SupProd]])</f>
        <v xml:space="preserve"> </v>
      </c>
      <c r="E6080" t="s">
        <v>16</v>
      </c>
      <c r="F6080" t="str">
        <f>IF(Tabel_Forespørgsel_fra_Visma28[[#This Row],[SupDescr]]=" "," "," - "&amp;Tabel_Forespørgsel_fra_Visma28[[#This Row],[SupDescr]])</f>
        <v xml:space="preserve"> </v>
      </c>
      <c r="G6080" t="s">
        <v>4786</v>
      </c>
      <c r="H6080">
        <v>1</v>
      </c>
      <c r="I6080" t="str">
        <f>IF(A6080=A6079,I6079&amp;CHAR(10)&amp;"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081" spans="1:9" x14ac:dyDescent="0.25">
      <c r="A6081" t="s">
        <v>5943</v>
      </c>
      <c r="B6081">
        <v>75211662</v>
      </c>
      <c r="C6081" t="s">
        <v>16</v>
      </c>
      <c r="D6081" t="str">
        <f>IF(Tabel_Forespørgsel_fra_Visma28[[#This Row],[SupProd]]=" "," "," - "&amp;Tabel_Forespørgsel_fra_Visma28[[#This Row],[SupProd]])</f>
        <v xml:space="preserve"> </v>
      </c>
      <c r="E6081" t="s">
        <v>16</v>
      </c>
      <c r="F6081" t="str">
        <f>IF(Tabel_Forespørgsel_fra_Visma28[[#This Row],[SupDescr]]=" "," "," - "&amp;Tabel_Forespørgsel_fra_Visma28[[#This Row],[SupDescr]])</f>
        <v xml:space="preserve"> </v>
      </c>
      <c r="G6081" t="s">
        <v>7015</v>
      </c>
      <c r="H6081">
        <v>1</v>
      </c>
      <c r="I6081" t="str">
        <f>IF(A6081=A6080,I6080&amp;CHAR(10)&amp;"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82" spans="1:9" x14ac:dyDescent="0.25">
      <c r="A6082" t="s">
        <v>5846</v>
      </c>
      <c r="B6082">
        <v>75577000</v>
      </c>
      <c r="C6082" t="s">
        <v>16</v>
      </c>
      <c r="D6082" t="str">
        <f>IF(Tabel_Forespørgsel_fra_Visma28[[#This Row],[SupProd]]=" "," "," - "&amp;Tabel_Forespørgsel_fra_Visma28[[#This Row],[SupProd]])</f>
        <v xml:space="preserve"> </v>
      </c>
      <c r="E6082" t="s">
        <v>16</v>
      </c>
      <c r="F6082" t="str">
        <f>IF(Tabel_Forespørgsel_fra_Visma28[[#This Row],[SupDescr]]=" "," "," - "&amp;Tabel_Forespørgsel_fra_Visma28[[#This Row],[SupDescr]])</f>
        <v xml:space="preserve"> </v>
      </c>
      <c r="G6082" t="s">
        <v>3759</v>
      </c>
      <c r="H6082">
        <v>1</v>
      </c>
      <c r="I6082" t="str">
        <f>IF(A6082=A6081,I6081&amp;CHAR(10)&amp;"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083" spans="1:9" x14ac:dyDescent="0.25">
      <c r="A6083" t="s">
        <v>5846</v>
      </c>
      <c r="B6083">
        <v>74762273</v>
      </c>
      <c r="C6083" t="s">
        <v>16</v>
      </c>
      <c r="D6083" t="str">
        <f>IF(Tabel_Forespørgsel_fra_Visma28[[#This Row],[SupProd]]=" "," "," - "&amp;Tabel_Forespørgsel_fra_Visma28[[#This Row],[SupProd]])</f>
        <v xml:space="preserve"> </v>
      </c>
      <c r="E6083" t="s">
        <v>16</v>
      </c>
      <c r="F6083" t="str">
        <f>IF(Tabel_Forespørgsel_fra_Visma28[[#This Row],[SupDescr]]=" "," "," - "&amp;Tabel_Forespørgsel_fra_Visma28[[#This Row],[SupDescr]])</f>
        <v xml:space="preserve"> </v>
      </c>
      <c r="G6083" t="s">
        <v>154</v>
      </c>
      <c r="H6083">
        <v>2</v>
      </c>
      <c r="I6083" t="str">
        <f>IF(A6083=A6082,I6082&amp;CHAR(10)&amp;"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084" spans="1:9" x14ac:dyDescent="0.25">
      <c r="A6084" t="s">
        <v>5946</v>
      </c>
      <c r="B6084">
        <v>75211662</v>
      </c>
      <c r="C6084" t="s">
        <v>16</v>
      </c>
      <c r="D6084" t="str">
        <f>IF(Tabel_Forespørgsel_fra_Visma28[[#This Row],[SupProd]]=" "," "," - "&amp;Tabel_Forespørgsel_fra_Visma28[[#This Row],[SupProd]])</f>
        <v xml:space="preserve"> </v>
      </c>
      <c r="E6084" t="s">
        <v>16</v>
      </c>
      <c r="F6084" t="str">
        <f>IF(Tabel_Forespørgsel_fra_Visma28[[#This Row],[SupDescr]]=" "," "," - "&amp;Tabel_Forespørgsel_fra_Visma28[[#This Row],[SupDescr]])</f>
        <v xml:space="preserve"> </v>
      </c>
      <c r="G6084" t="s">
        <v>7015</v>
      </c>
      <c r="H6084">
        <v>1</v>
      </c>
      <c r="I6084" t="str">
        <f>IF(A6084=A6083,I6083&amp;CHAR(10)&amp;"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85" spans="1:9" x14ac:dyDescent="0.25">
      <c r="A6085" t="s">
        <v>5849</v>
      </c>
      <c r="B6085">
        <v>75577000</v>
      </c>
      <c r="C6085" t="s">
        <v>16</v>
      </c>
      <c r="D6085" t="str">
        <f>IF(Tabel_Forespørgsel_fra_Visma28[[#This Row],[SupProd]]=" "," "," - "&amp;Tabel_Forespørgsel_fra_Visma28[[#This Row],[SupProd]])</f>
        <v xml:space="preserve"> </v>
      </c>
      <c r="E6085" t="s">
        <v>16</v>
      </c>
      <c r="F6085" t="str">
        <f>IF(Tabel_Forespørgsel_fra_Visma28[[#This Row],[SupDescr]]=" "," "," - "&amp;Tabel_Forespørgsel_fra_Visma28[[#This Row],[SupDescr]])</f>
        <v xml:space="preserve"> </v>
      </c>
      <c r="G6085" t="s">
        <v>3759</v>
      </c>
      <c r="H6085">
        <v>1</v>
      </c>
      <c r="I6085" t="str">
        <f>IF(A6085=A6084,I6084&amp;CHAR(10)&amp;"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086" spans="1:9" x14ac:dyDescent="0.25">
      <c r="A6086" t="s">
        <v>5849</v>
      </c>
      <c r="B6086">
        <v>74762273</v>
      </c>
      <c r="C6086" t="s">
        <v>16</v>
      </c>
      <c r="D6086" t="str">
        <f>IF(Tabel_Forespørgsel_fra_Visma28[[#This Row],[SupProd]]=" "," "," - "&amp;Tabel_Forespørgsel_fra_Visma28[[#This Row],[SupProd]])</f>
        <v xml:space="preserve"> </v>
      </c>
      <c r="E6086" t="s">
        <v>16</v>
      </c>
      <c r="F6086" t="str">
        <f>IF(Tabel_Forespørgsel_fra_Visma28[[#This Row],[SupDescr]]=" "," "," - "&amp;Tabel_Forespørgsel_fra_Visma28[[#This Row],[SupDescr]])</f>
        <v xml:space="preserve"> </v>
      </c>
      <c r="G6086" t="s">
        <v>154</v>
      </c>
      <c r="H6086">
        <v>2</v>
      </c>
      <c r="I6086" t="str">
        <f>IF(A6086=A6085,I6085&amp;CHAR(10)&amp;"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087" spans="1:9" x14ac:dyDescent="0.25">
      <c r="A6087" t="s">
        <v>6098</v>
      </c>
      <c r="B6087">
        <v>75211662</v>
      </c>
      <c r="C6087" t="s">
        <v>16</v>
      </c>
      <c r="D6087" t="str">
        <f>IF(Tabel_Forespørgsel_fra_Visma28[[#This Row],[SupProd]]=" "," "," - "&amp;Tabel_Forespørgsel_fra_Visma28[[#This Row],[SupProd]])</f>
        <v xml:space="preserve"> </v>
      </c>
      <c r="E6087" t="s">
        <v>16</v>
      </c>
      <c r="F6087" t="str">
        <f>IF(Tabel_Forespørgsel_fra_Visma28[[#This Row],[SupDescr]]=" "," "," - "&amp;Tabel_Forespørgsel_fra_Visma28[[#This Row],[SupDescr]])</f>
        <v xml:space="preserve"> </v>
      </c>
      <c r="G6087" t="s">
        <v>7015</v>
      </c>
      <c r="H6087">
        <v>1</v>
      </c>
      <c r="I6087" t="str">
        <f>IF(A6087=A6086,I6086&amp;CHAR(10)&amp;"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88" spans="1:9" x14ac:dyDescent="0.25">
      <c r="A6088" t="s">
        <v>6099</v>
      </c>
      <c r="B6088">
        <v>75211662</v>
      </c>
      <c r="C6088" t="s">
        <v>16</v>
      </c>
      <c r="D6088" t="str">
        <f>IF(Tabel_Forespørgsel_fra_Visma28[[#This Row],[SupProd]]=" "," "," - "&amp;Tabel_Forespørgsel_fra_Visma28[[#This Row],[SupProd]])</f>
        <v xml:space="preserve"> </v>
      </c>
      <c r="E6088" t="s">
        <v>16</v>
      </c>
      <c r="F6088" t="str">
        <f>IF(Tabel_Forespørgsel_fra_Visma28[[#This Row],[SupDescr]]=" "," "," - "&amp;Tabel_Forespørgsel_fra_Visma28[[#This Row],[SupDescr]])</f>
        <v xml:space="preserve"> </v>
      </c>
      <c r="G6088" t="s">
        <v>7015</v>
      </c>
      <c r="H6088">
        <v>1</v>
      </c>
      <c r="I6088" t="str">
        <f>IF(A6088=A6087,I6087&amp;CHAR(10)&amp;"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89" spans="1:9" x14ac:dyDescent="0.25">
      <c r="A6089" t="s">
        <v>6085</v>
      </c>
      <c r="B6089">
        <v>75211662</v>
      </c>
      <c r="C6089" t="s">
        <v>16</v>
      </c>
      <c r="D6089" t="str">
        <f>IF(Tabel_Forespørgsel_fra_Visma28[[#This Row],[SupProd]]=" "," "," - "&amp;Tabel_Forespørgsel_fra_Visma28[[#This Row],[SupProd]])</f>
        <v xml:space="preserve"> </v>
      </c>
      <c r="E6089" t="s">
        <v>16</v>
      </c>
      <c r="F6089" t="str">
        <f>IF(Tabel_Forespørgsel_fra_Visma28[[#This Row],[SupDescr]]=" "," "," - "&amp;Tabel_Forespørgsel_fra_Visma28[[#This Row],[SupDescr]])</f>
        <v xml:space="preserve"> </v>
      </c>
      <c r="G6089" t="s">
        <v>7015</v>
      </c>
      <c r="H6089">
        <v>1</v>
      </c>
      <c r="I6089" t="str">
        <f>IF(A6089=A6088,I6088&amp;CHAR(10)&amp;"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0" spans="1:9" x14ac:dyDescent="0.25">
      <c r="A6090" t="s">
        <v>5949</v>
      </c>
      <c r="B6090">
        <v>75211662</v>
      </c>
      <c r="C6090" t="s">
        <v>16</v>
      </c>
      <c r="D6090" t="str">
        <f>IF(Tabel_Forespørgsel_fra_Visma28[[#This Row],[SupProd]]=" "," "," - "&amp;Tabel_Forespørgsel_fra_Visma28[[#This Row],[SupProd]])</f>
        <v xml:space="preserve"> </v>
      </c>
      <c r="E6090" t="s">
        <v>16</v>
      </c>
      <c r="F6090" t="str">
        <f>IF(Tabel_Forespørgsel_fra_Visma28[[#This Row],[SupDescr]]=" "," "," - "&amp;Tabel_Forespørgsel_fra_Visma28[[#This Row],[SupDescr]])</f>
        <v xml:space="preserve"> </v>
      </c>
      <c r="G6090" t="s">
        <v>7015</v>
      </c>
      <c r="H6090">
        <v>1</v>
      </c>
      <c r="I6090" t="str">
        <f>IF(A6090=A6089,I6089&amp;CHAR(10)&amp;"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1" spans="1:9" x14ac:dyDescent="0.25">
      <c r="A6091" t="s">
        <v>5947</v>
      </c>
      <c r="B6091">
        <v>75211662</v>
      </c>
      <c r="C6091" t="s">
        <v>16</v>
      </c>
      <c r="D6091" t="str">
        <f>IF(Tabel_Forespørgsel_fra_Visma28[[#This Row],[SupProd]]=" "," "," - "&amp;Tabel_Forespørgsel_fra_Visma28[[#This Row],[SupProd]])</f>
        <v xml:space="preserve"> </v>
      </c>
      <c r="E6091" t="s">
        <v>16</v>
      </c>
      <c r="F6091" t="str">
        <f>IF(Tabel_Forespørgsel_fra_Visma28[[#This Row],[SupDescr]]=" "," "," - "&amp;Tabel_Forespørgsel_fra_Visma28[[#This Row],[SupDescr]])</f>
        <v xml:space="preserve"> </v>
      </c>
      <c r="G6091" t="s">
        <v>7015</v>
      </c>
      <c r="H6091">
        <v>1</v>
      </c>
      <c r="I6091" t="str">
        <f>IF(A6091=A6090,I6090&amp;CHAR(10)&amp;"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2" spans="1:9" x14ac:dyDescent="0.25">
      <c r="A6092" t="s">
        <v>5944</v>
      </c>
      <c r="B6092">
        <v>75211662</v>
      </c>
      <c r="C6092" t="s">
        <v>16</v>
      </c>
      <c r="D6092" t="str">
        <f>IF(Tabel_Forespørgsel_fra_Visma28[[#This Row],[SupProd]]=" "," "," - "&amp;Tabel_Forespørgsel_fra_Visma28[[#This Row],[SupProd]])</f>
        <v xml:space="preserve"> </v>
      </c>
      <c r="E6092" t="s">
        <v>16</v>
      </c>
      <c r="F6092" t="str">
        <f>IF(Tabel_Forespørgsel_fra_Visma28[[#This Row],[SupDescr]]=" "," "," - "&amp;Tabel_Forespørgsel_fra_Visma28[[#This Row],[SupDescr]])</f>
        <v xml:space="preserve"> </v>
      </c>
      <c r="G6092" t="s">
        <v>7015</v>
      </c>
      <c r="H6092">
        <v>1</v>
      </c>
      <c r="I6092" t="str">
        <f>IF(A6092=A6091,I6091&amp;CHAR(10)&amp;"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3" spans="1:9" x14ac:dyDescent="0.25">
      <c r="A6093" t="s">
        <v>5948</v>
      </c>
      <c r="B6093">
        <v>75211662</v>
      </c>
      <c r="C6093" t="s">
        <v>16</v>
      </c>
      <c r="D6093" t="str">
        <f>IF(Tabel_Forespørgsel_fra_Visma28[[#This Row],[SupProd]]=" "," "," - "&amp;Tabel_Forespørgsel_fra_Visma28[[#This Row],[SupProd]])</f>
        <v xml:space="preserve"> </v>
      </c>
      <c r="E6093" t="s">
        <v>16</v>
      </c>
      <c r="F6093" t="str">
        <f>IF(Tabel_Forespørgsel_fra_Visma28[[#This Row],[SupDescr]]=" "," "," - "&amp;Tabel_Forespørgsel_fra_Visma28[[#This Row],[SupDescr]])</f>
        <v xml:space="preserve"> </v>
      </c>
      <c r="G6093" t="s">
        <v>7015</v>
      </c>
      <c r="H6093">
        <v>1</v>
      </c>
      <c r="I6093" t="str">
        <f>IF(A6093=A6092,I6092&amp;CHAR(10)&amp;"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4" spans="1:9" x14ac:dyDescent="0.25">
      <c r="A6094" t="s">
        <v>5942</v>
      </c>
      <c r="B6094">
        <v>75211662</v>
      </c>
      <c r="C6094" t="s">
        <v>16</v>
      </c>
      <c r="D6094" t="str">
        <f>IF(Tabel_Forespørgsel_fra_Visma28[[#This Row],[SupProd]]=" "," "," - "&amp;Tabel_Forespørgsel_fra_Visma28[[#This Row],[SupProd]])</f>
        <v xml:space="preserve"> </v>
      </c>
      <c r="E6094" t="s">
        <v>16</v>
      </c>
      <c r="F6094" t="str">
        <f>IF(Tabel_Forespørgsel_fra_Visma28[[#This Row],[SupDescr]]=" "," "," - "&amp;Tabel_Forespørgsel_fra_Visma28[[#This Row],[SupDescr]])</f>
        <v xml:space="preserve"> </v>
      </c>
      <c r="G6094" t="s">
        <v>7015</v>
      </c>
      <c r="H6094">
        <v>1</v>
      </c>
      <c r="I6094" t="str">
        <f>IF(A6094=A6093,I6093&amp;CHAR(10)&amp;"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5" spans="1:9" x14ac:dyDescent="0.25">
      <c r="A6095" t="s">
        <v>5858</v>
      </c>
      <c r="B6095">
        <v>75180019</v>
      </c>
      <c r="C6095" t="s">
        <v>16</v>
      </c>
      <c r="D6095" t="str">
        <f>IF(Tabel_Forespørgsel_fra_Visma28[[#This Row],[SupProd]]=" "," "," - "&amp;Tabel_Forespørgsel_fra_Visma28[[#This Row],[SupProd]])</f>
        <v xml:space="preserve"> </v>
      </c>
      <c r="E6095" t="s">
        <v>16</v>
      </c>
      <c r="F6095" t="str">
        <f>IF(Tabel_Forespørgsel_fra_Visma28[[#This Row],[SupDescr]]=" "," "," - "&amp;Tabel_Forespørgsel_fra_Visma28[[#This Row],[SupDescr]])</f>
        <v xml:space="preserve"> </v>
      </c>
      <c r="G6095" t="s">
        <v>2430</v>
      </c>
      <c r="H6095">
        <v>1</v>
      </c>
      <c r="I6095" t="str">
        <f>IF(A6095=A6094,I6094&amp;CHAR(10)&amp;"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096" spans="1:9" x14ac:dyDescent="0.25">
      <c r="A6096" t="s">
        <v>5928</v>
      </c>
      <c r="B6096">
        <v>75211662</v>
      </c>
      <c r="C6096" t="s">
        <v>16</v>
      </c>
      <c r="D6096" t="str">
        <f>IF(Tabel_Forespørgsel_fra_Visma28[[#This Row],[SupProd]]=" "," "," - "&amp;Tabel_Forespørgsel_fra_Visma28[[#This Row],[SupProd]])</f>
        <v xml:space="preserve"> </v>
      </c>
      <c r="E6096" t="s">
        <v>16</v>
      </c>
      <c r="F6096" t="str">
        <f>IF(Tabel_Forespørgsel_fra_Visma28[[#This Row],[SupDescr]]=" "," "," - "&amp;Tabel_Forespørgsel_fra_Visma28[[#This Row],[SupDescr]])</f>
        <v xml:space="preserve"> </v>
      </c>
      <c r="G6096" t="s">
        <v>7015</v>
      </c>
      <c r="H6096">
        <v>1</v>
      </c>
      <c r="I6096" t="str">
        <f>IF(A6096=A6095,I6095&amp;CHAR(10)&amp;"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7" spans="1:9" x14ac:dyDescent="0.25">
      <c r="A6097" t="s">
        <v>5929</v>
      </c>
      <c r="B6097">
        <v>75211662</v>
      </c>
      <c r="C6097" t="s">
        <v>16</v>
      </c>
      <c r="D6097" t="str">
        <f>IF(Tabel_Forespørgsel_fra_Visma28[[#This Row],[SupProd]]=" "," "," - "&amp;Tabel_Forespørgsel_fra_Visma28[[#This Row],[SupProd]])</f>
        <v xml:space="preserve"> </v>
      </c>
      <c r="E6097" t="s">
        <v>16</v>
      </c>
      <c r="F6097" t="str">
        <f>IF(Tabel_Forespørgsel_fra_Visma28[[#This Row],[SupDescr]]=" "," "," - "&amp;Tabel_Forespørgsel_fra_Visma28[[#This Row],[SupDescr]])</f>
        <v xml:space="preserve"> </v>
      </c>
      <c r="G6097" t="s">
        <v>7015</v>
      </c>
      <c r="H6097">
        <v>1</v>
      </c>
      <c r="I6097" t="str">
        <f>IF(A6097=A6096,I6096&amp;CHAR(10)&amp;"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8" spans="1:9" x14ac:dyDescent="0.25">
      <c r="A6098" t="s">
        <v>5940</v>
      </c>
      <c r="B6098">
        <v>75211662</v>
      </c>
      <c r="C6098" t="s">
        <v>16</v>
      </c>
      <c r="D6098" t="str">
        <f>IF(Tabel_Forespørgsel_fra_Visma28[[#This Row],[SupProd]]=" "," "," - "&amp;Tabel_Forespørgsel_fra_Visma28[[#This Row],[SupProd]])</f>
        <v xml:space="preserve"> </v>
      </c>
      <c r="E6098" t="s">
        <v>16</v>
      </c>
      <c r="F6098" t="str">
        <f>IF(Tabel_Forespørgsel_fra_Visma28[[#This Row],[SupDescr]]=" "," "," - "&amp;Tabel_Forespørgsel_fra_Visma28[[#This Row],[SupDescr]])</f>
        <v xml:space="preserve"> </v>
      </c>
      <c r="G6098" t="s">
        <v>7015</v>
      </c>
      <c r="H6098">
        <v>1</v>
      </c>
      <c r="I6098" t="str">
        <f>IF(A6098=A6097,I6097&amp;CHAR(10)&amp;"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9" spans="1:9" x14ac:dyDescent="0.25">
      <c r="A6099" t="s">
        <v>5930</v>
      </c>
      <c r="B6099">
        <v>75211662</v>
      </c>
      <c r="C6099" t="s">
        <v>16</v>
      </c>
      <c r="D6099" t="str">
        <f>IF(Tabel_Forespørgsel_fra_Visma28[[#This Row],[SupProd]]=" "," "," - "&amp;Tabel_Forespørgsel_fra_Visma28[[#This Row],[SupProd]])</f>
        <v xml:space="preserve"> </v>
      </c>
      <c r="E6099" t="s">
        <v>16</v>
      </c>
      <c r="F6099" t="str">
        <f>IF(Tabel_Forespørgsel_fra_Visma28[[#This Row],[SupDescr]]=" "," "," - "&amp;Tabel_Forespørgsel_fra_Visma28[[#This Row],[SupDescr]])</f>
        <v xml:space="preserve"> </v>
      </c>
      <c r="G6099" t="s">
        <v>7015</v>
      </c>
      <c r="H6099">
        <v>1</v>
      </c>
      <c r="I6099" t="str">
        <f>IF(A6099=A6098,I6098&amp;CHAR(10)&amp;"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0" spans="1:9" x14ac:dyDescent="0.25">
      <c r="A6100" t="s">
        <v>5937</v>
      </c>
      <c r="B6100">
        <v>75211662</v>
      </c>
      <c r="C6100" t="s">
        <v>16</v>
      </c>
      <c r="D6100" t="str">
        <f>IF(Tabel_Forespørgsel_fra_Visma28[[#This Row],[SupProd]]=" "," "," - "&amp;Tabel_Forespørgsel_fra_Visma28[[#This Row],[SupProd]])</f>
        <v xml:space="preserve"> </v>
      </c>
      <c r="E6100" t="s">
        <v>16</v>
      </c>
      <c r="F6100" t="str">
        <f>IF(Tabel_Forespørgsel_fra_Visma28[[#This Row],[SupDescr]]=" "," "," - "&amp;Tabel_Forespørgsel_fra_Visma28[[#This Row],[SupDescr]])</f>
        <v xml:space="preserve"> </v>
      </c>
      <c r="G6100" t="s">
        <v>7015</v>
      </c>
      <c r="H6100">
        <v>1</v>
      </c>
      <c r="I6100" t="str">
        <f>IF(A6100=A6099,I6099&amp;CHAR(10)&amp;"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1" spans="1:9" x14ac:dyDescent="0.25">
      <c r="A6101" t="s">
        <v>5924</v>
      </c>
      <c r="B6101">
        <v>75211662</v>
      </c>
      <c r="C6101" t="s">
        <v>16</v>
      </c>
      <c r="D6101" t="str">
        <f>IF(Tabel_Forespørgsel_fra_Visma28[[#This Row],[SupProd]]=" "," "," - "&amp;Tabel_Forespørgsel_fra_Visma28[[#This Row],[SupProd]])</f>
        <v xml:space="preserve"> </v>
      </c>
      <c r="E6101" t="s">
        <v>16</v>
      </c>
      <c r="F6101" t="str">
        <f>IF(Tabel_Forespørgsel_fra_Visma28[[#This Row],[SupDescr]]=" "," "," - "&amp;Tabel_Forespørgsel_fra_Visma28[[#This Row],[SupDescr]])</f>
        <v xml:space="preserve"> </v>
      </c>
      <c r="G6101" t="s">
        <v>7015</v>
      </c>
      <c r="H6101">
        <v>1</v>
      </c>
      <c r="I6101" t="str">
        <f>IF(A6101=A6100,I6100&amp;CHAR(10)&amp;"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2" spans="1:9" x14ac:dyDescent="0.25">
      <c r="A6102" t="s">
        <v>5925</v>
      </c>
      <c r="B6102">
        <v>75211662</v>
      </c>
      <c r="C6102" t="s">
        <v>16</v>
      </c>
      <c r="D6102" t="str">
        <f>IF(Tabel_Forespørgsel_fra_Visma28[[#This Row],[SupProd]]=" "," "," - "&amp;Tabel_Forespørgsel_fra_Visma28[[#This Row],[SupProd]])</f>
        <v xml:space="preserve"> </v>
      </c>
      <c r="E6102" t="s">
        <v>16</v>
      </c>
      <c r="F6102" t="str">
        <f>IF(Tabel_Forespørgsel_fra_Visma28[[#This Row],[SupDescr]]=" "," "," - "&amp;Tabel_Forespørgsel_fra_Visma28[[#This Row],[SupDescr]])</f>
        <v xml:space="preserve"> </v>
      </c>
      <c r="G6102" t="s">
        <v>7015</v>
      </c>
      <c r="H6102">
        <v>1</v>
      </c>
      <c r="I6102" t="str">
        <f>IF(A6102=A6101,I6101&amp;CHAR(10)&amp;"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3" spans="1:9" x14ac:dyDescent="0.25">
      <c r="A6103" t="s">
        <v>5934</v>
      </c>
      <c r="B6103">
        <v>75211662</v>
      </c>
      <c r="C6103" t="s">
        <v>16</v>
      </c>
      <c r="D6103" t="str">
        <f>IF(Tabel_Forespørgsel_fra_Visma28[[#This Row],[SupProd]]=" "," "," - "&amp;Tabel_Forespørgsel_fra_Visma28[[#This Row],[SupProd]])</f>
        <v xml:space="preserve"> </v>
      </c>
      <c r="E6103" t="s">
        <v>16</v>
      </c>
      <c r="F6103" t="str">
        <f>IF(Tabel_Forespørgsel_fra_Visma28[[#This Row],[SupDescr]]=" "," "," - "&amp;Tabel_Forespørgsel_fra_Visma28[[#This Row],[SupDescr]])</f>
        <v xml:space="preserve"> </v>
      </c>
      <c r="G6103" t="s">
        <v>7015</v>
      </c>
      <c r="H6103">
        <v>1</v>
      </c>
      <c r="I6103" t="str">
        <f>IF(A6103=A6102,I6102&amp;CHAR(10)&amp;"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4" spans="1:9" x14ac:dyDescent="0.25">
      <c r="A6104" t="s">
        <v>5935</v>
      </c>
      <c r="B6104">
        <v>75211662</v>
      </c>
      <c r="C6104" t="s">
        <v>16</v>
      </c>
      <c r="D6104" t="str">
        <f>IF(Tabel_Forespørgsel_fra_Visma28[[#This Row],[SupProd]]=" "," "," - "&amp;Tabel_Forespørgsel_fra_Visma28[[#This Row],[SupProd]])</f>
        <v xml:space="preserve"> </v>
      </c>
      <c r="E6104" t="s">
        <v>16</v>
      </c>
      <c r="F6104" t="str">
        <f>IF(Tabel_Forespørgsel_fra_Visma28[[#This Row],[SupDescr]]=" "," "," - "&amp;Tabel_Forespørgsel_fra_Visma28[[#This Row],[SupDescr]])</f>
        <v xml:space="preserve"> </v>
      </c>
      <c r="G6104" t="s">
        <v>7015</v>
      </c>
      <c r="H6104">
        <v>1</v>
      </c>
      <c r="I6104" t="str">
        <f>IF(A6104=A6103,I6103&amp;CHAR(10)&amp;"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5" spans="1:9" x14ac:dyDescent="0.25">
      <c r="A6105" t="s">
        <v>5926</v>
      </c>
      <c r="B6105">
        <v>75211662</v>
      </c>
      <c r="C6105" t="s">
        <v>16</v>
      </c>
      <c r="D6105" t="str">
        <f>IF(Tabel_Forespørgsel_fra_Visma28[[#This Row],[SupProd]]=" "," "," - "&amp;Tabel_Forespørgsel_fra_Visma28[[#This Row],[SupProd]])</f>
        <v xml:space="preserve"> </v>
      </c>
      <c r="E6105" t="s">
        <v>16</v>
      </c>
      <c r="F6105" t="str">
        <f>IF(Tabel_Forespørgsel_fra_Visma28[[#This Row],[SupDescr]]=" "," "," - "&amp;Tabel_Forespørgsel_fra_Visma28[[#This Row],[SupDescr]])</f>
        <v xml:space="preserve"> </v>
      </c>
      <c r="G6105" t="s">
        <v>7015</v>
      </c>
      <c r="H6105">
        <v>1</v>
      </c>
      <c r="I6105" t="str">
        <f>IF(A6105=A6104,I6104&amp;CHAR(10)&amp;"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6" spans="1:9" x14ac:dyDescent="0.25">
      <c r="A6106" t="s">
        <v>5936</v>
      </c>
      <c r="B6106">
        <v>75211662</v>
      </c>
      <c r="C6106" t="s">
        <v>16</v>
      </c>
      <c r="D6106" t="str">
        <f>IF(Tabel_Forespørgsel_fra_Visma28[[#This Row],[SupProd]]=" "," "," - "&amp;Tabel_Forespørgsel_fra_Visma28[[#This Row],[SupProd]])</f>
        <v xml:space="preserve"> </v>
      </c>
      <c r="E6106" t="s">
        <v>16</v>
      </c>
      <c r="F6106" t="str">
        <f>IF(Tabel_Forespørgsel_fra_Visma28[[#This Row],[SupDescr]]=" "," "," - "&amp;Tabel_Forespørgsel_fra_Visma28[[#This Row],[SupDescr]])</f>
        <v xml:space="preserve"> </v>
      </c>
      <c r="G6106" t="s">
        <v>7015</v>
      </c>
      <c r="H6106">
        <v>1</v>
      </c>
      <c r="I6106" t="str">
        <f>IF(A6106=A6105,I6105&amp;CHAR(10)&amp;"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7" spans="1:9" x14ac:dyDescent="0.25">
      <c r="A6107" t="s">
        <v>5931</v>
      </c>
      <c r="B6107">
        <v>75211662</v>
      </c>
      <c r="C6107" t="s">
        <v>16</v>
      </c>
      <c r="D6107" t="str">
        <f>IF(Tabel_Forespørgsel_fra_Visma28[[#This Row],[SupProd]]=" "," "," - "&amp;Tabel_Forespørgsel_fra_Visma28[[#This Row],[SupProd]])</f>
        <v xml:space="preserve"> </v>
      </c>
      <c r="E6107" t="s">
        <v>16</v>
      </c>
      <c r="F6107" t="str">
        <f>IF(Tabel_Forespørgsel_fra_Visma28[[#This Row],[SupDescr]]=" "," "," - "&amp;Tabel_Forespørgsel_fra_Visma28[[#This Row],[SupDescr]])</f>
        <v xml:space="preserve"> </v>
      </c>
      <c r="G6107" t="s">
        <v>7015</v>
      </c>
      <c r="H6107">
        <v>1</v>
      </c>
      <c r="I6107" t="str">
        <f>IF(A6107=A6106,I6106&amp;CHAR(10)&amp;"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8" spans="1:9" x14ac:dyDescent="0.25">
      <c r="A6108" t="s">
        <v>5927</v>
      </c>
      <c r="B6108">
        <v>75211662</v>
      </c>
      <c r="C6108" t="s">
        <v>16</v>
      </c>
      <c r="D6108" t="str">
        <f>IF(Tabel_Forespørgsel_fra_Visma28[[#This Row],[SupProd]]=" "," "," - "&amp;Tabel_Forespørgsel_fra_Visma28[[#This Row],[SupProd]])</f>
        <v xml:space="preserve"> </v>
      </c>
      <c r="E6108" t="s">
        <v>16</v>
      </c>
      <c r="F6108" t="str">
        <f>IF(Tabel_Forespørgsel_fra_Visma28[[#This Row],[SupDescr]]=" "," "," - "&amp;Tabel_Forespørgsel_fra_Visma28[[#This Row],[SupDescr]])</f>
        <v xml:space="preserve"> </v>
      </c>
      <c r="G6108" t="s">
        <v>7015</v>
      </c>
      <c r="H6108">
        <v>1</v>
      </c>
      <c r="I6108" t="str">
        <f>IF(A6108=A6107,I6107&amp;CHAR(10)&amp;"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9" spans="1:9" x14ac:dyDescent="0.25">
      <c r="A6109" t="s">
        <v>5932</v>
      </c>
      <c r="B6109">
        <v>75211662</v>
      </c>
      <c r="C6109" t="s">
        <v>16</v>
      </c>
      <c r="D6109" t="str">
        <f>IF(Tabel_Forespørgsel_fra_Visma28[[#This Row],[SupProd]]=" "," "," - "&amp;Tabel_Forespørgsel_fra_Visma28[[#This Row],[SupProd]])</f>
        <v xml:space="preserve"> </v>
      </c>
      <c r="E6109" t="s">
        <v>16</v>
      </c>
      <c r="F6109" t="str">
        <f>IF(Tabel_Forespørgsel_fra_Visma28[[#This Row],[SupDescr]]=" "," "," - "&amp;Tabel_Forespørgsel_fra_Visma28[[#This Row],[SupDescr]])</f>
        <v xml:space="preserve"> </v>
      </c>
      <c r="G6109" t="s">
        <v>7015</v>
      </c>
      <c r="H6109">
        <v>1</v>
      </c>
      <c r="I6109" t="str">
        <f>IF(A6109=A6108,I6108&amp;CHAR(10)&amp;"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0" spans="1:9" x14ac:dyDescent="0.25">
      <c r="A6110" t="s">
        <v>5933</v>
      </c>
      <c r="B6110">
        <v>75211662</v>
      </c>
      <c r="C6110" t="s">
        <v>16</v>
      </c>
      <c r="D6110" t="str">
        <f>IF(Tabel_Forespørgsel_fra_Visma28[[#This Row],[SupProd]]=" "," "," - "&amp;Tabel_Forespørgsel_fra_Visma28[[#This Row],[SupProd]])</f>
        <v xml:space="preserve"> </v>
      </c>
      <c r="E6110" t="s">
        <v>16</v>
      </c>
      <c r="F6110" t="str">
        <f>IF(Tabel_Forespørgsel_fra_Visma28[[#This Row],[SupDescr]]=" "," "," - "&amp;Tabel_Forespørgsel_fra_Visma28[[#This Row],[SupDescr]])</f>
        <v xml:space="preserve"> </v>
      </c>
      <c r="G6110" t="s">
        <v>7015</v>
      </c>
      <c r="H6110">
        <v>1</v>
      </c>
      <c r="I6110" t="str">
        <f>IF(A6110=A6109,I6109&amp;CHAR(10)&amp;"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1" spans="1:9" x14ac:dyDescent="0.25">
      <c r="A6111" t="s">
        <v>5952</v>
      </c>
      <c r="B6111">
        <v>75211662</v>
      </c>
      <c r="C6111" t="s">
        <v>16</v>
      </c>
      <c r="D6111" t="str">
        <f>IF(Tabel_Forespørgsel_fra_Visma28[[#This Row],[SupProd]]=" "," "," - "&amp;Tabel_Forespørgsel_fra_Visma28[[#This Row],[SupProd]])</f>
        <v xml:space="preserve"> </v>
      </c>
      <c r="E6111" t="s">
        <v>16</v>
      </c>
      <c r="F6111" t="str">
        <f>IF(Tabel_Forespørgsel_fra_Visma28[[#This Row],[SupDescr]]=" "," "," - "&amp;Tabel_Forespørgsel_fra_Visma28[[#This Row],[SupDescr]])</f>
        <v xml:space="preserve"> </v>
      </c>
      <c r="G6111" t="s">
        <v>7015</v>
      </c>
      <c r="H6111">
        <v>1</v>
      </c>
      <c r="I6111" t="str">
        <f>IF(A6111=A6110,I6110&amp;CHAR(10)&amp;"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2" spans="1:9" x14ac:dyDescent="0.25">
      <c r="A6112" t="s">
        <v>5951</v>
      </c>
      <c r="B6112">
        <v>75211662</v>
      </c>
      <c r="C6112" t="s">
        <v>16</v>
      </c>
      <c r="D6112" t="str">
        <f>IF(Tabel_Forespørgsel_fra_Visma28[[#This Row],[SupProd]]=" "," "," - "&amp;Tabel_Forespørgsel_fra_Visma28[[#This Row],[SupProd]])</f>
        <v xml:space="preserve"> </v>
      </c>
      <c r="E6112" t="s">
        <v>16</v>
      </c>
      <c r="F6112" t="str">
        <f>IF(Tabel_Forespørgsel_fra_Visma28[[#This Row],[SupDescr]]=" "," "," - "&amp;Tabel_Forespørgsel_fra_Visma28[[#This Row],[SupDescr]])</f>
        <v xml:space="preserve"> </v>
      </c>
      <c r="G6112" t="s">
        <v>7015</v>
      </c>
      <c r="H6112">
        <v>1</v>
      </c>
      <c r="I6112" t="str">
        <f>IF(A6112=A6111,I6111&amp;CHAR(10)&amp;"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3" spans="1:9" x14ac:dyDescent="0.25">
      <c r="A6113" t="s">
        <v>5950</v>
      </c>
      <c r="B6113">
        <v>75211662</v>
      </c>
      <c r="C6113" t="s">
        <v>16</v>
      </c>
      <c r="D6113" t="str">
        <f>IF(Tabel_Forespørgsel_fra_Visma28[[#This Row],[SupProd]]=" "," "," - "&amp;Tabel_Forespørgsel_fra_Visma28[[#This Row],[SupProd]])</f>
        <v xml:space="preserve"> </v>
      </c>
      <c r="E6113" t="s">
        <v>16</v>
      </c>
      <c r="F6113" t="str">
        <f>IF(Tabel_Forespørgsel_fra_Visma28[[#This Row],[SupDescr]]=" "," "," - "&amp;Tabel_Forespørgsel_fra_Visma28[[#This Row],[SupDescr]])</f>
        <v xml:space="preserve"> </v>
      </c>
      <c r="G6113" t="s">
        <v>7015</v>
      </c>
      <c r="H6113">
        <v>1</v>
      </c>
      <c r="I6113" t="str">
        <f>IF(A6113=A6112,I6112&amp;CHAR(10)&amp;"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4" spans="1:9" x14ac:dyDescent="0.25">
      <c r="A6114" t="s">
        <v>6105</v>
      </c>
      <c r="B6114">
        <v>75211662</v>
      </c>
      <c r="C6114" t="s">
        <v>16</v>
      </c>
      <c r="D6114" t="str">
        <f>IF(Tabel_Forespørgsel_fra_Visma28[[#This Row],[SupProd]]=" "," "," - "&amp;Tabel_Forespørgsel_fra_Visma28[[#This Row],[SupProd]])</f>
        <v xml:space="preserve"> </v>
      </c>
      <c r="E6114" t="s">
        <v>16</v>
      </c>
      <c r="F6114" t="str">
        <f>IF(Tabel_Forespørgsel_fra_Visma28[[#This Row],[SupDescr]]=" "," "," - "&amp;Tabel_Forespørgsel_fra_Visma28[[#This Row],[SupDescr]])</f>
        <v xml:space="preserve"> </v>
      </c>
      <c r="G6114" t="s">
        <v>7015</v>
      </c>
      <c r="H6114">
        <v>1</v>
      </c>
      <c r="I6114" t="str">
        <f>IF(A6114=A6113,I6113&amp;CHAR(10)&amp;"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5" spans="1:9" x14ac:dyDescent="0.25">
      <c r="A6115" t="s">
        <v>6106</v>
      </c>
      <c r="B6115">
        <v>75211662</v>
      </c>
      <c r="C6115" t="s">
        <v>16</v>
      </c>
      <c r="D6115" t="str">
        <f>IF(Tabel_Forespørgsel_fra_Visma28[[#This Row],[SupProd]]=" "," "," - "&amp;Tabel_Forespørgsel_fra_Visma28[[#This Row],[SupProd]])</f>
        <v xml:space="preserve"> </v>
      </c>
      <c r="E6115" t="s">
        <v>16</v>
      </c>
      <c r="F6115" t="str">
        <f>IF(Tabel_Forespørgsel_fra_Visma28[[#This Row],[SupDescr]]=" "," "," - "&amp;Tabel_Forespørgsel_fra_Visma28[[#This Row],[SupDescr]])</f>
        <v xml:space="preserve"> </v>
      </c>
      <c r="G6115" t="s">
        <v>7015</v>
      </c>
      <c r="H6115">
        <v>1</v>
      </c>
      <c r="I6115" t="str">
        <f>IF(A6115=A6114,I6114&amp;CHAR(10)&amp;"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6" spans="1:9" x14ac:dyDescent="0.25">
      <c r="A6116" t="s">
        <v>6097</v>
      </c>
      <c r="B6116">
        <v>75211662</v>
      </c>
      <c r="C6116" t="s">
        <v>16</v>
      </c>
      <c r="D6116" t="str">
        <f>IF(Tabel_Forespørgsel_fra_Visma28[[#This Row],[SupProd]]=" "," "," - "&amp;Tabel_Forespørgsel_fra_Visma28[[#This Row],[SupProd]])</f>
        <v xml:space="preserve"> </v>
      </c>
      <c r="E6116" t="s">
        <v>16</v>
      </c>
      <c r="F6116" t="str">
        <f>IF(Tabel_Forespørgsel_fra_Visma28[[#This Row],[SupDescr]]=" "," "," - "&amp;Tabel_Forespørgsel_fra_Visma28[[#This Row],[SupDescr]])</f>
        <v xml:space="preserve"> </v>
      </c>
      <c r="G6116" t="s">
        <v>7015</v>
      </c>
      <c r="H6116">
        <v>1</v>
      </c>
      <c r="I6116" t="str">
        <f>IF(A6116=A6115,I6115&amp;CHAR(10)&amp;"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7" spans="1:9" x14ac:dyDescent="0.25">
      <c r="A6117" t="s">
        <v>6107</v>
      </c>
      <c r="B6117">
        <v>75211662</v>
      </c>
      <c r="C6117" t="s">
        <v>16</v>
      </c>
      <c r="D6117" t="str">
        <f>IF(Tabel_Forespørgsel_fra_Visma28[[#This Row],[SupProd]]=" "," "," - "&amp;Tabel_Forespørgsel_fra_Visma28[[#This Row],[SupProd]])</f>
        <v xml:space="preserve"> </v>
      </c>
      <c r="E6117" t="s">
        <v>16</v>
      </c>
      <c r="F6117" t="str">
        <f>IF(Tabel_Forespørgsel_fra_Visma28[[#This Row],[SupDescr]]=" "," "," - "&amp;Tabel_Forespørgsel_fra_Visma28[[#This Row],[SupDescr]])</f>
        <v xml:space="preserve"> </v>
      </c>
      <c r="G6117" t="s">
        <v>7015</v>
      </c>
      <c r="H6117">
        <v>1</v>
      </c>
      <c r="I6117" t="str">
        <f>IF(A6117=A6116,I6116&amp;CHAR(10)&amp;"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8" spans="1:9" x14ac:dyDescent="0.25">
      <c r="A6118" t="s">
        <v>6092</v>
      </c>
      <c r="B6118">
        <v>75211662</v>
      </c>
      <c r="C6118" t="s">
        <v>16</v>
      </c>
      <c r="D6118" t="str">
        <f>IF(Tabel_Forespørgsel_fra_Visma28[[#This Row],[SupProd]]=" "," "," - "&amp;Tabel_Forespørgsel_fra_Visma28[[#This Row],[SupProd]])</f>
        <v xml:space="preserve"> </v>
      </c>
      <c r="E6118" t="s">
        <v>16</v>
      </c>
      <c r="F6118" t="str">
        <f>IF(Tabel_Forespørgsel_fra_Visma28[[#This Row],[SupDescr]]=" "," "," - "&amp;Tabel_Forespørgsel_fra_Visma28[[#This Row],[SupDescr]])</f>
        <v xml:space="preserve"> </v>
      </c>
      <c r="G6118" t="s">
        <v>7015</v>
      </c>
      <c r="H6118">
        <v>1</v>
      </c>
      <c r="I6118" t="str">
        <f>IF(A6118=A6117,I6117&amp;CHAR(10)&amp;"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9" spans="1:9" x14ac:dyDescent="0.25">
      <c r="A6119" t="s">
        <v>6093</v>
      </c>
      <c r="B6119">
        <v>75211662</v>
      </c>
      <c r="C6119" t="s">
        <v>16</v>
      </c>
      <c r="D6119" t="str">
        <f>IF(Tabel_Forespørgsel_fra_Visma28[[#This Row],[SupProd]]=" "," "," - "&amp;Tabel_Forespørgsel_fra_Visma28[[#This Row],[SupProd]])</f>
        <v xml:space="preserve"> </v>
      </c>
      <c r="E6119" t="s">
        <v>16</v>
      </c>
      <c r="F6119" t="str">
        <f>IF(Tabel_Forespørgsel_fra_Visma28[[#This Row],[SupDescr]]=" "," "," - "&amp;Tabel_Forespørgsel_fra_Visma28[[#This Row],[SupDescr]])</f>
        <v xml:space="preserve"> </v>
      </c>
      <c r="G6119" t="s">
        <v>7015</v>
      </c>
      <c r="H6119">
        <v>1</v>
      </c>
      <c r="I6119" t="str">
        <f>IF(A6119=A6118,I6118&amp;CHAR(10)&amp;"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0" spans="1:9" x14ac:dyDescent="0.25">
      <c r="A6120" t="s">
        <v>6068</v>
      </c>
      <c r="B6120">
        <v>75196500</v>
      </c>
      <c r="C6120" t="s">
        <v>16</v>
      </c>
      <c r="D6120" t="str">
        <f>IF(Tabel_Forespørgsel_fra_Visma28[[#This Row],[SupProd]]=" "," "," - "&amp;Tabel_Forespørgsel_fra_Visma28[[#This Row],[SupProd]])</f>
        <v xml:space="preserve"> </v>
      </c>
      <c r="E6120" t="s">
        <v>16</v>
      </c>
      <c r="F6120" t="str">
        <f>IF(Tabel_Forespørgsel_fra_Visma28[[#This Row],[SupDescr]]=" "," "," - "&amp;Tabel_Forespørgsel_fra_Visma28[[#This Row],[SupDescr]])</f>
        <v xml:space="preserve"> </v>
      </c>
      <c r="G6120" t="s">
        <v>2425</v>
      </c>
      <c r="H6120">
        <v>1</v>
      </c>
      <c r="I6120" t="str">
        <f>IF(A6120=A6119,I6119&amp;CHAR(10)&amp;"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21" spans="1:9" x14ac:dyDescent="0.25">
      <c r="A6121" t="s">
        <v>6069</v>
      </c>
      <c r="B6121">
        <v>75196500</v>
      </c>
      <c r="C6121" t="s">
        <v>16</v>
      </c>
      <c r="D6121" t="str">
        <f>IF(Tabel_Forespørgsel_fra_Visma28[[#This Row],[SupProd]]=" "," "," - "&amp;Tabel_Forespørgsel_fra_Visma28[[#This Row],[SupProd]])</f>
        <v xml:space="preserve"> </v>
      </c>
      <c r="E6121" t="s">
        <v>16</v>
      </c>
      <c r="F6121" t="str">
        <f>IF(Tabel_Forespørgsel_fra_Visma28[[#This Row],[SupDescr]]=" "," "," - "&amp;Tabel_Forespørgsel_fra_Visma28[[#This Row],[SupDescr]])</f>
        <v xml:space="preserve"> </v>
      </c>
      <c r="G6121" t="s">
        <v>2425</v>
      </c>
      <c r="H6121">
        <v>1</v>
      </c>
      <c r="I6121" t="str">
        <f>IF(A6121=A6120,I6120&amp;CHAR(10)&amp;"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22" spans="1:9" x14ac:dyDescent="0.25">
      <c r="A6122" t="s">
        <v>6096</v>
      </c>
      <c r="B6122">
        <v>75211662</v>
      </c>
      <c r="C6122" t="s">
        <v>16</v>
      </c>
      <c r="D6122" t="str">
        <f>IF(Tabel_Forespørgsel_fra_Visma28[[#This Row],[SupProd]]=" "," "," - "&amp;Tabel_Forespørgsel_fra_Visma28[[#This Row],[SupProd]])</f>
        <v xml:space="preserve"> </v>
      </c>
      <c r="E6122" t="s">
        <v>16</v>
      </c>
      <c r="F6122" t="str">
        <f>IF(Tabel_Forespørgsel_fra_Visma28[[#This Row],[SupDescr]]=" "," "," - "&amp;Tabel_Forespørgsel_fra_Visma28[[#This Row],[SupDescr]])</f>
        <v xml:space="preserve"> </v>
      </c>
      <c r="G6122" t="s">
        <v>7015</v>
      </c>
      <c r="H6122">
        <v>1</v>
      </c>
      <c r="I6122" t="str">
        <f>IF(A6122=A6121,I6121&amp;CHAR(10)&amp;"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3" spans="1:9" x14ac:dyDescent="0.25">
      <c r="A6123" t="s">
        <v>6066</v>
      </c>
      <c r="B6123">
        <v>75196500</v>
      </c>
      <c r="C6123" t="s">
        <v>16</v>
      </c>
      <c r="D6123" t="str">
        <f>IF(Tabel_Forespørgsel_fra_Visma28[[#This Row],[SupProd]]=" "," "," - "&amp;Tabel_Forespørgsel_fra_Visma28[[#This Row],[SupProd]])</f>
        <v xml:space="preserve"> </v>
      </c>
      <c r="E6123" t="s">
        <v>16</v>
      </c>
      <c r="F6123" t="str">
        <f>IF(Tabel_Forespørgsel_fra_Visma28[[#This Row],[SupDescr]]=" "," "," - "&amp;Tabel_Forespørgsel_fra_Visma28[[#This Row],[SupDescr]])</f>
        <v xml:space="preserve"> </v>
      </c>
      <c r="G6123" t="s">
        <v>2425</v>
      </c>
      <c r="H6123">
        <v>1</v>
      </c>
      <c r="I6123" t="str">
        <f>IF(A6123=A6122,I6122&amp;CHAR(10)&amp;"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24" spans="1:9" x14ac:dyDescent="0.25">
      <c r="A6124" t="s">
        <v>6067</v>
      </c>
      <c r="B6124">
        <v>75196500</v>
      </c>
      <c r="C6124" t="s">
        <v>16</v>
      </c>
      <c r="D6124" t="str">
        <f>IF(Tabel_Forespørgsel_fra_Visma28[[#This Row],[SupProd]]=" "," "," - "&amp;Tabel_Forespørgsel_fra_Visma28[[#This Row],[SupProd]])</f>
        <v xml:space="preserve"> </v>
      </c>
      <c r="E6124" t="s">
        <v>16</v>
      </c>
      <c r="F6124" t="str">
        <f>IF(Tabel_Forespørgsel_fra_Visma28[[#This Row],[SupDescr]]=" "," "," - "&amp;Tabel_Forespørgsel_fra_Visma28[[#This Row],[SupDescr]])</f>
        <v xml:space="preserve"> </v>
      </c>
      <c r="G6124" t="s">
        <v>2425</v>
      </c>
      <c r="H6124">
        <v>1</v>
      </c>
      <c r="I6124" t="str">
        <f>IF(A6124=A6123,I6123&amp;CHAR(10)&amp;"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25" spans="1:9" x14ac:dyDescent="0.25">
      <c r="A6125" t="s">
        <v>6110</v>
      </c>
      <c r="B6125">
        <v>75211662</v>
      </c>
      <c r="C6125" t="s">
        <v>16</v>
      </c>
      <c r="D6125" t="str">
        <f>IF(Tabel_Forespørgsel_fra_Visma28[[#This Row],[SupProd]]=" "," "," - "&amp;Tabel_Forespørgsel_fra_Visma28[[#This Row],[SupProd]])</f>
        <v xml:space="preserve"> </v>
      </c>
      <c r="E6125" t="s">
        <v>16</v>
      </c>
      <c r="F6125" t="str">
        <f>IF(Tabel_Forespørgsel_fra_Visma28[[#This Row],[SupDescr]]=" "," "," - "&amp;Tabel_Forespørgsel_fra_Visma28[[#This Row],[SupDescr]])</f>
        <v xml:space="preserve"> </v>
      </c>
      <c r="G6125" t="s">
        <v>7015</v>
      </c>
      <c r="H6125">
        <v>1</v>
      </c>
      <c r="I6125" t="str">
        <f>IF(A6125=A6124,I6124&amp;CHAR(10)&amp;"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6" spans="1:9" x14ac:dyDescent="0.25">
      <c r="A6126" t="s">
        <v>6111</v>
      </c>
      <c r="B6126">
        <v>75211662</v>
      </c>
      <c r="C6126" t="s">
        <v>16</v>
      </c>
      <c r="D6126" t="str">
        <f>IF(Tabel_Forespørgsel_fra_Visma28[[#This Row],[SupProd]]=" "," "," - "&amp;Tabel_Forespørgsel_fra_Visma28[[#This Row],[SupProd]])</f>
        <v xml:space="preserve"> </v>
      </c>
      <c r="E6126" t="s">
        <v>16</v>
      </c>
      <c r="F6126" t="str">
        <f>IF(Tabel_Forespørgsel_fra_Visma28[[#This Row],[SupDescr]]=" "," "," - "&amp;Tabel_Forespørgsel_fra_Visma28[[#This Row],[SupDescr]])</f>
        <v xml:space="preserve"> </v>
      </c>
      <c r="G6126" t="s">
        <v>7015</v>
      </c>
      <c r="H6126">
        <v>1</v>
      </c>
      <c r="I6126" t="str">
        <f>IF(A6126=A6125,I6125&amp;CHAR(10)&amp;"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7" spans="1:9" x14ac:dyDescent="0.25">
      <c r="A6127" t="s">
        <v>6112</v>
      </c>
      <c r="B6127">
        <v>75211662</v>
      </c>
      <c r="C6127" t="s">
        <v>16</v>
      </c>
      <c r="D6127" t="str">
        <f>IF(Tabel_Forespørgsel_fra_Visma28[[#This Row],[SupProd]]=" "," "," - "&amp;Tabel_Forespørgsel_fra_Visma28[[#This Row],[SupProd]])</f>
        <v xml:space="preserve"> </v>
      </c>
      <c r="E6127" t="s">
        <v>16</v>
      </c>
      <c r="F6127" t="str">
        <f>IF(Tabel_Forespørgsel_fra_Visma28[[#This Row],[SupDescr]]=" "," "," - "&amp;Tabel_Forespørgsel_fra_Visma28[[#This Row],[SupDescr]])</f>
        <v xml:space="preserve"> </v>
      </c>
      <c r="G6127" t="s">
        <v>7015</v>
      </c>
      <c r="H6127">
        <v>1</v>
      </c>
      <c r="I6127" t="str">
        <f>IF(A6127=A6126,I6126&amp;CHAR(10)&amp;"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8" spans="1:9" x14ac:dyDescent="0.25">
      <c r="A6128" t="s">
        <v>6113</v>
      </c>
      <c r="B6128">
        <v>75211662</v>
      </c>
      <c r="C6128" t="s">
        <v>16</v>
      </c>
      <c r="D6128" t="str">
        <f>IF(Tabel_Forespørgsel_fra_Visma28[[#This Row],[SupProd]]=" "," "," - "&amp;Tabel_Forespørgsel_fra_Visma28[[#This Row],[SupProd]])</f>
        <v xml:space="preserve"> </v>
      </c>
      <c r="E6128" t="s">
        <v>16</v>
      </c>
      <c r="F6128" t="str">
        <f>IF(Tabel_Forespørgsel_fra_Visma28[[#This Row],[SupDescr]]=" "," "," - "&amp;Tabel_Forespørgsel_fra_Visma28[[#This Row],[SupDescr]])</f>
        <v xml:space="preserve"> </v>
      </c>
      <c r="G6128" t="s">
        <v>7015</v>
      </c>
      <c r="H6128">
        <v>1</v>
      </c>
      <c r="I6128" t="str">
        <f>IF(A6128=A6127,I6127&amp;CHAR(10)&amp;"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9" spans="1:9" x14ac:dyDescent="0.25">
      <c r="A6129" t="s">
        <v>6108</v>
      </c>
      <c r="B6129">
        <v>75211662</v>
      </c>
      <c r="C6129" t="s">
        <v>16</v>
      </c>
      <c r="D6129" t="str">
        <f>IF(Tabel_Forespørgsel_fra_Visma28[[#This Row],[SupProd]]=" "," "," - "&amp;Tabel_Forespørgsel_fra_Visma28[[#This Row],[SupProd]])</f>
        <v xml:space="preserve"> </v>
      </c>
      <c r="E6129" t="s">
        <v>16</v>
      </c>
      <c r="F6129" t="str">
        <f>IF(Tabel_Forespørgsel_fra_Visma28[[#This Row],[SupDescr]]=" "," "," - "&amp;Tabel_Forespørgsel_fra_Visma28[[#This Row],[SupDescr]])</f>
        <v xml:space="preserve"> </v>
      </c>
      <c r="G6129" t="s">
        <v>7015</v>
      </c>
      <c r="H6129">
        <v>1</v>
      </c>
      <c r="I6129" t="str">
        <f>IF(A6129=A6128,I6128&amp;CHAR(10)&amp;"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0" spans="1:9" x14ac:dyDescent="0.25">
      <c r="A6130" t="s">
        <v>6109</v>
      </c>
      <c r="B6130">
        <v>75211662</v>
      </c>
      <c r="C6130" t="s">
        <v>16</v>
      </c>
      <c r="D6130" t="str">
        <f>IF(Tabel_Forespørgsel_fra_Visma28[[#This Row],[SupProd]]=" "," "," - "&amp;Tabel_Forespørgsel_fra_Visma28[[#This Row],[SupProd]])</f>
        <v xml:space="preserve"> </v>
      </c>
      <c r="E6130" t="s">
        <v>16</v>
      </c>
      <c r="F6130" t="str">
        <f>IF(Tabel_Forespørgsel_fra_Visma28[[#This Row],[SupDescr]]=" "," "," - "&amp;Tabel_Forespørgsel_fra_Visma28[[#This Row],[SupDescr]])</f>
        <v xml:space="preserve"> </v>
      </c>
      <c r="G6130" t="s">
        <v>7015</v>
      </c>
      <c r="H6130">
        <v>1</v>
      </c>
      <c r="I6130" t="str">
        <f>IF(A6130=A6129,I6129&amp;CHAR(10)&amp;"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1" spans="1:9" x14ac:dyDescent="0.25">
      <c r="A6131" t="s">
        <v>6114</v>
      </c>
      <c r="B6131">
        <v>75211662</v>
      </c>
      <c r="C6131" t="s">
        <v>16</v>
      </c>
      <c r="D6131" t="str">
        <f>IF(Tabel_Forespørgsel_fra_Visma28[[#This Row],[SupProd]]=" "," "," - "&amp;Tabel_Forespørgsel_fra_Visma28[[#This Row],[SupProd]])</f>
        <v xml:space="preserve"> </v>
      </c>
      <c r="E6131" t="s">
        <v>16</v>
      </c>
      <c r="F6131" t="str">
        <f>IF(Tabel_Forespørgsel_fra_Visma28[[#This Row],[SupDescr]]=" "," "," - "&amp;Tabel_Forespørgsel_fra_Visma28[[#This Row],[SupDescr]])</f>
        <v xml:space="preserve"> </v>
      </c>
      <c r="G6131" t="s">
        <v>7015</v>
      </c>
      <c r="H6131">
        <v>1</v>
      </c>
      <c r="I6131" t="str">
        <f>IF(A6131=A6130,I6130&amp;CHAR(10)&amp;"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2" spans="1:9" x14ac:dyDescent="0.25">
      <c r="A6132" t="s">
        <v>6071</v>
      </c>
      <c r="B6132">
        <v>75211662</v>
      </c>
      <c r="C6132" t="s">
        <v>16</v>
      </c>
      <c r="D6132" t="str">
        <f>IF(Tabel_Forespørgsel_fra_Visma28[[#This Row],[SupProd]]=" "," "," - "&amp;Tabel_Forespørgsel_fra_Visma28[[#This Row],[SupProd]])</f>
        <v xml:space="preserve"> </v>
      </c>
      <c r="E6132" t="s">
        <v>16</v>
      </c>
      <c r="F6132" t="str">
        <f>IF(Tabel_Forespørgsel_fra_Visma28[[#This Row],[SupDescr]]=" "," "," - "&amp;Tabel_Forespørgsel_fra_Visma28[[#This Row],[SupDescr]])</f>
        <v xml:space="preserve"> </v>
      </c>
      <c r="G6132" t="s">
        <v>7015</v>
      </c>
      <c r="H6132">
        <v>1</v>
      </c>
      <c r="I6132" t="str">
        <f>IF(A6132=A6131,I6131&amp;CHAR(10)&amp;"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3" spans="1:9" x14ac:dyDescent="0.25">
      <c r="A6133" t="s">
        <v>6081</v>
      </c>
      <c r="B6133">
        <v>75211662</v>
      </c>
      <c r="C6133" t="s">
        <v>16</v>
      </c>
      <c r="D6133" t="str">
        <f>IF(Tabel_Forespørgsel_fra_Visma28[[#This Row],[SupProd]]=" "," "," - "&amp;Tabel_Forespørgsel_fra_Visma28[[#This Row],[SupProd]])</f>
        <v xml:space="preserve"> </v>
      </c>
      <c r="E6133" t="s">
        <v>16</v>
      </c>
      <c r="F6133" t="str">
        <f>IF(Tabel_Forespørgsel_fra_Visma28[[#This Row],[SupDescr]]=" "," "," - "&amp;Tabel_Forespørgsel_fra_Visma28[[#This Row],[SupDescr]])</f>
        <v xml:space="preserve"> </v>
      </c>
      <c r="G6133" t="s">
        <v>7015</v>
      </c>
      <c r="H6133">
        <v>1</v>
      </c>
      <c r="I6133" t="str">
        <f>IF(A6133=A6132,I6132&amp;CHAR(10)&amp;"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4" spans="1:9" x14ac:dyDescent="0.25">
      <c r="A6134" t="s">
        <v>6082</v>
      </c>
      <c r="B6134">
        <v>75211662</v>
      </c>
      <c r="C6134" t="s">
        <v>16</v>
      </c>
      <c r="D6134" t="str">
        <f>IF(Tabel_Forespørgsel_fra_Visma28[[#This Row],[SupProd]]=" "," "," - "&amp;Tabel_Forespørgsel_fra_Visma28[[#This Row],[SupProd]])</f>
        <v xml:space="preserve"> </v>
      </c>
      <c r="E6134" t="s">
        <v>16</v>
      </c>
      <c r="F6134" t="str">
        <f>IF(Tabel_Forespørgsel_fra_Visma28[[#This Row],[SupDescr]]=" "," "," - "&amp;Tabel_Forespørgsel_fra_Visma28[[#This Row],[SupDescr]])</f>
        <v xml:space="preserve"> </v>
      </c>
      <c r="G6134" t="s">
        <v>7015</v>
      </c>
      <c r="H6134">
        <v>1</v>
      </c>
      <c r="I6134" t="str">
        <f>IF(A6134=A6133,I6133&amp;CHAR(10)&amp;"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5" spans="1:9" x14ac:dyDescent="0.25">
      <c r="A6135" t="s">
        <v>6083</v>
      </c>
      <c r="B6135">
        <v>75211662</v>
      </c>
      <c r="C6135" t="s">
        <v>16</v>
      </c>
      <c r="D6135" t="str">
        <f>IF(Tabel_Forespørgsel_fra_Visma28[[#This Row],[SupProd]]=" "," "," - "&amp;Tabel_Forespørgsel_fra_Visma28[[#This Row],[SupProd]])</f>
        <v xml:space="preserve"> </v>
      </c>
      <c r="E6135" t="s">
        <v>16</v>
      </c>
      <c r="F6135" t="str">
        <f>IF(Tabel_Forespørgsel_fra_Visma28[[#This Row],[SupDescr]]=" "," "," - "&amp;Tabel_Forespørgsel_fra_Visma28[[#This Row],[SupDescr]])</f>
        <v xml:space="preserve"> </v>
      </c>
      <c r="G6135" t="s">
        <v>7015</v>
      </c>
      <c r="H6135">
        <v>1</v>
      </c>
      <c r="I6135" t="str">
        <f>IF(A6135=A6134,I6134&amp;CHAR(10)&amp;"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6" spans="1:9" x14ac:dyDescent="0.25">
      <c r="A6136" t="s">
        <v>6070</v>
      </c>
      <c r="B6136">
        <v>75211662</v>
      </c>
      <c r="C6136" t="s">
        <v>16</v>
      </c>
      <c r="D6136" t="str">
        <f>IF(Tabel_Forespørgsel_fra_Visma28[[#This Row],[SupProd]]=" "," "," - "&amp;Tabel_Forespørgsel_fra_Visma28[[#This Row],[SupProd]])</f>
        <v xml:space="preserve"> </v>
      </c>
      <c r="E6136" t="s">
        <v>16</v>
      </c>
      <c r="F6136" t="str">
        <f>IF(Tabel_Forespørgsel_fra_Visma28[[#This Row],[SupDescr]]=" "," "," - "&amp;Tabel_Forespørgsel_fra_Visma28[[#This Row],[SupDescr]])</f>
        <v xml:space="preserve"> </v>
      </c>
      <c r="G6136" t="s">
        <v>7015</v>
      </c>
      <c r="H6136">
        <v>1</v>
      </c>
      <c r="I6136" t="str">
        <f>IF(A6136=A6135,I6135&amp;CHAR(10)&amp;"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7" spans="1:9" x14ac:dyDescent="0.25">
      <c r="A6137" t="s">
        <v>6088</v>
      </c>
      <c r="B6137">
        <v>75211662</v>
      </c>
      <c r="C6137" t="s">
        <v>16</v>
      </c>
      <c r="D6137" t="str">
        <f>IF(Tabel_Forespørgsel_fra_Visma28[[#This Row],[SupProd]]=" "," "," - "&amp;Tabel_Forespørgsel_fra_Visma28[[#This Row],[SupProd]])</f>
        <v xml:space="preserve"> </v>
      </c>
      <c r="E6137" t="s">
        <v>16</v>
      </c>
      <c r="F6137" t="str">
        <f>IF(Tabel_Forespørgsel_fra_Visma28[[#This Row],[SupDescr]]=" "," "," - "&amp;Tabel_Forespørgsel_fra_Visma28[[#This Row],[SupDescr]])</f>
        <v xml:space="preserve"> </v>
      </c>
      <c r="G6137" t="s">
        <v>7015</v>
      </c>
      <c r="H6137">
        <v>1</v>
      </c>
      <c r="I6137" t="str">
        <f>IF(A6137=A6136,I6136&amp;CHAR(10)&amp;"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8" spans="1:9" x14ac:dyDescent="0.25">
      <c r="A6138" t="s">
        <v>6086</v>
      </c>
      <c r="B6138">
        <v>75211662</v>
      </c>
      <c r="C6138" t="s">
        <v>16</v>
      </c>
      <c r="D6138" t="str">
        <f>IF(Tabel_Forespørgsel_fra_Visma28[[#This Row],[SupProd]]=" "," "," - "&amp;Tabel_Forespørgsel_fra_Visma28[[#This Row],[SupProd]])</f>
        <v xml:space="preserve"> </v>
      </c>
      <c r="E6138" t="s">
        <v>16</v>
      </c>
      <c r="F6138" t="str">
        <f>IF(Tabel_Forespørgsel_fra_Visma28[[#This Row],[SupDescr]]=" "," "," - "&amp;Tabel_Forespørgsel_fra_Visma28[[#This Row],[SupDescr]])</f>
        <v xml:space="preserve"> </v>
      </c>
      <c r="G6138" t="s">
        <v>7015</v>
      </c>
      <c r="H6138">
        <v>1</v>
      </c>
      <c r="I6138" t="str">
        <f>IF(A6138=A6137,I6137&amp;CHAR(10)&amp;"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9" spans="1:9" x14ac:dyDescent="0.25">
      <c r="A6139" t="s">
        <v>6089</v>
      </c>
      <c r="B6139">
        <v>75211662</v>
      </c>
      <c r="C6139" t="s">
        <v>16</v>
      </c>
      <c r="D6139" t="str">
        <f>IF(Tabel_Forespørgsel_fra_Visma28[[#This Row],[SupProd]]=" "," "," - "&amp;Tabel_Forespørgsel_fra_Visma28[[#This Row],[SupProd]])</f>
        <v xml:space="preserve"> </v>
      </c>
      <c r="E6139" t="s">
        <v>16</v>
      </c>
      <c r="F6139" t="str">
        <f>IF(Tabel_Forespørgsel_fra_Visma28[[#This Row],[SupDescr]]=" "," "," - "&amp;Tabel_Forespørgsel_fra_Visma28[[#This Row],[SupDescr]])</f>
        <v xml:space="preserve"> </v>
      </c>
      <c r="G6139" t="s">
        <v>7015</v>
      </c>
      <c r="H6139">
        <v>1</v>
      </c>
      <c r="I6139" t="str">
        <f>IF(A6139=A6138,I6138&amp;CHAR(10)&amp;"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0" spans="1:9" x14ac:dyDescent="0.25">
      <c r="A6140" t="s">
        <v>6084</v>
      </c>
      <c r="B6140">
        <v>75211662</v>
      </c>
      <c r="C6140" t="s">
        <v>16</v>
      </c>
      <c r="D6140" t="str">
        <f>IF(Tabel_Forespørgsel_fra_Visma28[[#This Row],[SupProd]]=" "," "," - "&amp;Tabel_Forespørgsel_fra_Visma28[[#This Row],[SupProd]])</f>
        <v xml:space="preserve"> </v>
      </c>
      <c r="E6140" t="s">
        <v>16</v>
      </c>
      <c r="F6140" t="str">
        <f>IF(Tabel_Forespørgsel_fra_Visma28[[#This Row],[SupDescr]]=" "," "," - "&amp;Tabel_Forespørgsel_fra_Visma28[[#This Row],[SupDescr]])</f>
        <v xml:space="preserve"> </v>
      </c>
      <c r="G6140" t="s">
        <v>7015</v>
      </c>
      <c r="H6140">
        <v>1</v>
      </c>
      <c r="I6140" t="str">
        <f>IF(A6140=A6139,I6139&amp;CHAR(10)&amp;"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1" spans="1:9" x14ac:dyDescent="0.25">
      <c r="A6141" t="s">
        <v>6087</v>
      </c>
      <c r="B6141">
        <v>75211662</v>
      </c>
      <c r="C6141" t="s">
        <v>16</v>
      </c>
      <c r="D6141" t="str">
        <f>IF(Tabel_Forespørgsel_fra_Visma28[[#This Row],[SupProd]]=" "," "," - "&amp;Tabel_Forespørgsel_fra_Visma28[[#This Row],[SupProd]])</f>
        <v xml:space="preserve"> </v>
      </c>
      <c r="E6141" t="s">
        <v>16</v>
      </c>
      <c r="F6141" t="str">
        <f>IF(Tabel_Forespørgsel_fra_Visma28[[#This Row],[SupDescr]]=" "," "," - "&amp;Tabel_Forespørgsel_fra_Visma28[[#This Row],[SupDescr]])</f>
        <v xml:space="preserve"> </v>
      </c>
      <c r="G6141" t="s">
        <v>7015</v>
      </c>
      <c r="H6141">
        <v>1</v>
      </c>
      <c r="I6141" t="str">
        <f>IF(A6141=A6140,I6140&amp;CHAR(10)&amp;"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2" spans="1:9" x14ac:dyDescent="0.25">
      <c r="A6142" t="s">
        <v>6073</v>
      </c>
      <c r="B6142">
        <v>75211662</v>
      </c>
      <c r="C6142" t="s">
        <v>16</v>
      </c>
      <c r="D6142" t="str">
        <f>IF(Tabel_Forespørgsel_fra_Visma28[[#This Row],[SupProd]]=" "," "," - "&amp;Tabel_Forespørgsel_fra_Visma28[[#This Row],[SupProd]])</f>
        <v xml:space="preserve"> </v>
      </c>
      <c r="E6142" t="s">
        <v>16</v>
      </c>
      <c r="F6142" t="str">
        <f>IF(Tabel_Forespørgsel_fra_Visma28[[#This Row],[SupDescr]]=" "," "," - "&amp;Tabel_Forespørgsel_fra_Visma28[[#This Row],[SupDescr]])</f>
        <v xml:space="preserve"> </v>
      </c>
      <c r="G6142" t="s">
        <v>7015</v>
      </c>
      <c r="H6142">
        <v>1</v>
      </c>
      <c r="I6142" t="str">
        <f>IF(A6142=A6141,I6141&amp;CHAR(10)&amp;"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3" spans="1:9" x14ac:dyDescent="0.25">
      <c r="A6143" t="s">
        <v>6074</v>
      </c>
      <c r="B6143">
        <v>75211662</v>
      </c>
      <c r="C6143" t="s">
        <v>16</v>
      </c>
      <c r="D6143" t="str">
        <f>IF(Tabel_Forespørgsel_fra_Visma28[[#This Row],[SupProd]]=" "," "," - "&amp;Tabel_Forespørgsel_fra_Visma28[[#This Row],[SupProd]])</f>
        <v xml:space="preserve"> </v>
      </c>
      <c r="E6143" t="s">
        <v>16</v>
      </c>
      <c r="F6143" t="str">
        <f>IF(Tabel_Forespørgsel_fra_Visma28[[#This Row],[SupDescr]]=" "," "," - "&amp;Tabel_Forespørgsel_fra_Visma28[[#This Row],[SupDescr]])</f>
        <v xml:space="preserve"> </v>
      </c>
      <c r="G6143" t="s">
        <v>7015</v>
      </c>
      <c r="H6143">
        <v>1</v>
      </c>
      <c r="I6143" t="str">
        <f>IF(A6143=A6142,I6142&amp;CHAR(10)&amp;"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4" spans="1:9" x14ac:dyDescent="0.25">
      <c r="A6144" t="s">
        <v>6075</v>
      </c>
      <c r="B6144">
        <v>75211662</v>
      </c>
      <c r="C6144" t="s">
        <v>16</v>
      </c>
      <c r="D6144" t="str">
        <f>IF(Tabel_Forespørgsel_fra_Visma28[[#This Row],[SupProd]]=" "," "," - "&amp;Tabel_Forespørgsel_fra_Visma28[[#This Row],[SupProd]])</f>
        <v xml:space="preserve"> </v>
      </c>
      <c r="E6144" t="s">
        <v>16</v>
      </c>
      <c r="F6144" t="str">
        <f>IF(Tabel_Forespørgsel_fra_Visma28[[#This Row],[SupDescr]]=" "," "," - "&amp;Tabel_Forespørgsel_fra_Visma28[[#This Row],[SupDescr]])</f>
        <v xml:space="preserve"> </v>
      </c>
      <c r="G6144" t="s">
        <v>7015</v>
      </c>
      <c r="H6144">
        <v>1</v>
      </c>
      <c r="I6144" t="str">
        <f>IF(A6144=A6143,I6143&amp;CHAR(10)&amp;"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5" spans="1:9" x14ac:dyDescent="0.25">
      <c r="A6145" t="s">
        <v>6076</v>
      </c>
      <c r="B6145">
        <v>75211662</v>
      </c>
      <c r="C6145" t="s">
        <v>16</v>
      </c>
      <c r="D6145" t="str">
        <f>IF(Tabel_Forespørgsel_fra_Visma28[[#This Row],[SupProd]]=" "," "," - "&amp;Tabel_Forespørgsel_fra_Visma28[[#This Row],[SupProd]])</f>
        <v xml:space="preserve"> </v>
      </c>
      <c r="E6145" t="s">
        <v>16</v>
      </c>
      <c r="F6145" t="str">
        <f>IF(Tabel_Forespørgsel_fra_Visma28[[#This Row],[SupDescr]]=" "," "," - "&amp;Tabel_Forespørgsel_fra_Visma28[[#This Row],[SupDescr]])</f>
        <v xml:space="preserve"> </v>
      </c>
      <c r="G6145" t="s">
        <v>7015</v>
      </c>
      <c r="H6145">
        <v>1</v>
      </c>
      <c r="I6145" t="str">
        <f>IF(A6145=A6144,I6144&amp;CHAR(10)&amp;"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6" spans="1:9" x14ac:dyDescent="0.25">
      <c r="A6146" t="s">
        <v>6077</v>
      </c>
      <c r="B6146">
        <v>75211662</v>
      </c>
      <c r="C6146" t="s">
        <v>16</v>
      </c>
      <c r="D6146" t="str">
        <f>IF(Tabel_Forespørgsel_fra_Visma28[[#This Row],[SupProd]]=" "," "," - "&amp;Tabel_Forespørgsel_fra_Visma28[[#This Row],[SupProd]])</f>
        <v xml:space="preserve"> </v>
      </c>
      <c r="E6146" t="s">
        <v>16</v>
      </c>
      <c r="F6146" t="str">
        <f>IF(Tabel_Forespørgsel_fra_Visma28[[#This Row],[SupDescr]]=" "," "," - "&amp;Tabel_Forespørgsel_fra_Visma28[[#This Row],[SupDescr]])</f>
        <v xml:space="preserve"> </v>
      </c>
      <c r="G6146" t="s">
        <v>7015</v>
      </c>
      <c r="H6146">
        <v>1</v>
      </c>
      <c r="I6146" t="str">
        <f>IF(A6146=A6145,I6145&amp;CHAR(10)&amp;"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7" spans="1:9" x14ac:dyDescent="0.25">
      <c r="A6147" t="s">
        <v>6078</v>
      </c>
      <c r="B6147">
        <v>75211662</v>
      </c>
      <c r="C6147" t="s">
        <v>16</v>
      </c>
      <c r="D6147" t="str">
        <f>IF(Tabel_Forespørgsel_fra_Visma28[[#This Row],[SupProd]]=" "," "," - "&amp;Tabel_Forespørgsel_fra_Visma28[[#This Row],[SupProd]])</f>
        <v xml:space="preserve"> </v>
      </c>
      <c r="E6147" t="s">
        <v>16</v>
      </c>
      <c r="F6147" t="str">
        <f>IF(Tabel_Forespørgsel_fra_Visma28[[#This Row],[SupDescr]]=" "," "," - "&amp;Tabel_Forespørgsel_fra_Visma28[[#This Row],[SupDescr]])</f>
        <v xml:space="preserve"> </v>
      </c>
      <c r="G6147" t="s">
        <v>7015</v>
      </c>
      <c r="H6147">
        <v>1</v>
      </c>
      <c r="I6147" t="str">
        <f>IF(A6147=A6146,I6146&amp;CHAR(10)&amp;"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8" spans="1:9" x14ac:dyDescent="0.25">
      <c r="A6148" t="s">
        <v>6079</v>
      </c>
      <c r="B6148">
        <v>75211662</v>
      </c>
      <c r="C6148" t="s">
        <v>16</v>
      </c>
      <c r="D6148" t="str">
        <f>IF(Tabel_Forespørgsel_fra_Visma28[[#This Row],[SupProd]]=" "," "," - "&amp;Tabel_Forespørgsel_fra_Visma28[[#This Row],[SupProd]])</f>
        <v xml:space="preserve"> </v>
      </c>
      <c r="E6148" t="s">
        <v>16</v>
      </c>
      <c r="F6148" t="str">
        <f>IF(Tabel_Forespørgsel_fra_Visma28[[#This Row],[SupDescr]]=" "," "," - "&amp;Tabel_Forespørgsel_fra_Visma28[[#This Row],[SupDescr]])</f>
        <v xml:space="preserve"> </v>
      </c>
      <c r="G6148" t="s">
        <v>7015</v>
      </c>
      <c r="H6148">
        <v>1</v>
      </c>
      <c r="I6148" t="str">
        <f>IF(A6148=A6147,I6147&amp;CHAR(10)&amp;"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9" spans="1:9" x14ac:dyDescent="0.25">
      <c r="A6149" t="s">
        <v>6080</v>
      </c>
      <c r="B6149">
        <v>75211662</v>
      </c>
      <c r="C6149" t="s">
        <v>16</v>
      </c>
      <c r="D6149" t="str">
        <f>IF(Tabel_Forespørgsel_fra_Visma28[[#This Row],[SupProd]]=" "," "," - "&amp;Tabel_Forespørgsel_fra_Visma28[[#This Row],[SupProd]])</f>
        <v xml:space="preserve"> </v>
      </c>
      <c r="E6149" t="s">
        <v>16</v>
      </c>
      <c r="F6149" t="str">
        <f>IF(Tabel_Forespørgsel_fra_Visma28[[#This Row],[SupDescr]]=" "," "," - "&amp;Tabel_Forespørgsel_fra_Visma28[[#This Row],[SupDescr]])</f>
        <v xml:space="preserve"> </v>
      </c>
      <c r="G6149" t="s">
        <v>7015</v>
      </c>
      <c r="H6149">
        <v>1</v>
      </c>
      <c r="I6149" t="str">
        <f>IF(A6149=A6148,I6148&amp;CHAR(10)&amp;"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0" spans="1:9" x14ac:dyDescent="0.25">
      <c r="A6150" t="s">
        <v>6102</v>
      </c>
      <c r="B6150">
        <v>75211662</v>
      </c>
      <c r="C6150" t="s">
        <v>16</v>
      </c>
      <c r="D6150" t="str">
        <f>IF(Tabel_Forespørgsel_fra_Visma28[[#This Row],[SupProd]]=" "," "," - "&amp;Tabel_Forespørgsel_fra_Visma28[[#This Row],[SupProd]])</f>
        <v xml:space="preserve"> </v>
      </c>
      <c r="E6150" t="s">
        <v>16</v>
      </c>
      <c r="F6150" t="str">
        <f>IF(Tabel_Forespørgsel_fra_Visma28[[#This Row],[SupDescr]]=" "," "," - "&amp;Tabel_Forespørgsel_fra_Visma28[[#This Row],[SupDescr]])</f>
        <v xml:space="preserve"> </v>
      </c>
      <c r="G6150" t="s">
        <v>7015</v>
      </c>
      <c r="H6150">
        <v>1</v>
      </c>
      <c r="I6150" t="str">
        <f>IF(A6150=A6149,I6149&amp;CHAR(10)&amp;"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1" spans="1:9" x14ac:dyDescent="0.25">
      <c r="A6151" t="s">
        <v>6104</v>
      </c>
      <c r="B6151">
        <v>75211662</v>
      </c>
      <c r="C6151" t="s">
        <v>16</v>
      </c>
      <c r="D6151" t="str">
        <f>IF(Tabel_Forespørgsel_fra_Visma28[[#This Row],[SupProd]]=" "," "," - "&amp;Tabel_Forespørgsel_fra_Visma28[[#This Row],[SupProd]])</f>
        <v xml:space="preserve"> </v>
      </c>
      <c r="E6151" t="s">
        <v>16</v>
      </c>
      <c r="F6151" t="str">
        <f>IF(Tabel_Forespørgsel_fra_Visma28[[#This Row],[SupDescr]]=" "," "," - "&amp;Tabel_Forespørgsel_fra_Visma28[[#This Row],[SupDescr]])</f>
        <v xml:space="preserve"> </v>
      </c>
      <c r="G6151" t="s">
        <v>7015</v>
      </c>
      <c r="H6151">
        <v>1</v>
      </c>
      <c r="I6151" t="str">
        <f>IF(A6151=A6150,I6150&amp;CHAR(10)&amp;"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2" spans="1:9" x14ac:dyDescent="0.25">
      <c r="A6152" t="s">
        <v>6100</v>
      </c>
      <c r="B6152">
        <v>75211662</v>
      </c>
      <c r="C6152" t="s">
        <v>16</v>
      </c>
      <c r="D6152" t="str">
        <f>IF(Tabel_Forespørgsel_fra_Visma28[[#This Row],[SupProd]]=" "," "," - "&amp;Tabel_Forespørgsel_fra_Visma28[[#This Row],[SupProd]])</f>
        <v xml:space="preserve"> </v>
      </c>
      <c r="E6152" t="s">
        <v>16</v>
      </c>
      <c r="F6152" t="str">
        <f>IF(Tabel_Forespørgsel_fra_Visma28[[#This Row],[SupDescr]]=" "," "," - "&amp;Tabel_Forespørgsel_fra_Visma28[[#This Row],[SupDescr]])</f>
        <v xml:space="preserve"> </v>
      </c>
      <c r="G6152" t="s">
        <v>7015</v>
      </c>
      <c r="H6152">
        <v>1</v>
      </c>
      <c r="I6152" t="str">
        <f>IF(A6152=A6151,I6151&amp;CHAR(10)&amp;"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3" spans="1:9" x14ac:dyDescent="0.25">
      <c r="A6153" t="s">
        <v>6103</v>
      </c>
      <c r="B6153">
        <v>75211662</v>
      </c>
      <c r="C6153" t="s">
        <v>16</v>
      </c>
      <c r="D6153" t="str">
        <f>IF(Tabel_Forespørgsel_fra_Visma28[[#This Row],[SupProd]]=" "," "," - "&amp;Tabel_Forespørgsel_fra_Visma28[[#This Row],[SupProd]])</f>
        <v xml:space="preserve"> </v>
      </c>
      <c r="E6153" t="s">
        <v>16</v>
      </c>
      <c r="F6153" t="str">
        <f>IF(Tabel_Forespørgsel_fra_Visma28[[#This Row],[SupDescr]]=" "," "," - "&amp;Tabel_Forespørgsel_fra_Visma28[[#This Row],[SupDescr]])</f>
        <v xml:space="preserve"> </v>
      </c>
      <c r="G6153" t="s">
        <v>7015</v>
      </c>
      <c r="H6153">
        <v>1</v>
      </c>
      <c r="I6153" t="str">
        <f>IF(A6153=A6152,I6152&amp;CHAR(10)&amp;"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4" spans="1:9" x14ac:dyDescent="0.25">
      <c r="A6154" t="s">
        <v>6101</v>
      </c>
      <c r="B6154">
        <v>75211662</v>
      </c>
      <c r="C6154" t="s">
        <v>16</v>
      </c>
      <c r="D6154" t="str">
        <f>IF(Tabel_Forespørgsel_fra_Visma28[[#This Row],[SupProd]]=" "," "," - "&amp;Tabel_Forespørgsel_fra_Visma28[[#This Row],[SupProd]])</f>
        <v xml:space="preserve"> </v>
      </c>
      <c r="E6154" t="s">
        <v>16</v>
      </c>
      <c r="F6154" t="str">
        <f>IF(Tabel_Forespørgsel_fra_Visma28[[#This Row],[SupDescr]]=" "," "," - "&amp;Tabel_Forespørgsel_fra_Visma28[[#This Row],[SupDescr]])</f>
        <v xml:space="preserve"> </v>
      </c>
      <c r="G6154" t="s">
        <v>7015</v>
      </c>
      <c r="H6154">
        <v>1</v>
      </c>
      <c r="I6154" t="str">
        <f>IF(A6154=A6153,I6153&amp;CHAR(10)&amp;"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5" spans="1:9" x14ac:dyDescent="0.25">
      <c r="A6155" t="s">
        <v>6116</v>
      </c>
      <c r="B6155">
        <v>75211662</v>
      </c>
      <c r="C6155" t="s">
        <v>16</v>
      </c>
      <c r="D6155" t="str">
        <f>IF(Tabel_Forespørgsel_fra_Visma28[[#This Row],[SupProd]]=" "," "," - "&amp;Tabel_Forespørgsel_fra_Visma28[[#This Row],[SupProd]])</f>
        <v xml:space="preserve"> </v>
      </c>
      <c r="E6155" t="s">
        <v>16</v>
      </c>
      <c r="F6155" t="str">
        <f>IF(Tabel_Forespørgsel_fra_Visma28[[#This Row],[SupDescr]]=" "," "," - "&amp;Tabel_Forespørgsel_fra_Visma28[[#This Row],[SupDescr]])</f>
        <v xml:space="preserve"> </v>
      </c>
      <c r="G6155" t="s">
        <v>7015</v>
      </c>
      <c r="H6155">
        <v>1</v>
      </c>
      <c r="I6155" t="str">
        <f>IF(A6155=A6154,I6154&amp;CHAR(10)&amp;"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6" spans="1:9" x14ac:dyDescent="0.25">
      <c r="A6156" t="s">
        <v>6119</v>
      </c>
      <c r="B6156">
        <v>75211662</v>
      </c>
      <c r="C6156" t="s">
        <v>16</v>
      </c>
      <c r="D6156" t="str">
        <f>IF(Tabel_Forespørgsel_fra_Visma28[[#This Row],[SupProd]]=" "," "," - "&amp;Tabel_Forespørgsel_fra_Visma28[[#This Row],[SupProd]])</f>
        <v xml:space="preserve"> </v>
      </c>
      <c r="E6156" t="s">
        <v>16</v>
      </c>
      <c r="F6156" t="str">
        <f>IF(Tabel_Forespørgsel_fra_Visma28[[#This Row],[SupDescr]]=" "," "," - "&amp;Tabel_Forespørgsel_fra_Visma28[[#This Row],[SupDescr]])</f>
        <v xml:space="preserve"> </v>
      </c>
      <c r="G6156" t="s">
        <v>7015</v>
      </c>
      <c r="H6156">
        <v>1</v>
      </c>
      <c r="I6156" t="str">
        <f>IF(A6156=A6155,I6155&amp;CHAR(10)&amp;"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7" spans="1:9" x14ac:dyDescent="0.25">
      <c r="A6157" t="s">
        <v>6118</v>
      </c>
      <c r="B6157">
        <v>75211662</v>
      </c>
      <c r="C6157" t="s">
        <v>16</v>
      </c>
      <c r="D6157" t="str">
        <f>IF(Tabel_Forespørgsel_fra_Visma28[[#This Row],[SupProd]]=" "," "," - "&amp;Tabel_Forespørgsel_fra_Visma28[[#This Row],[SupProd]])</f>
        <v xml:space="preserve"> </v>
      </c>
      <c r="E6157" t="s">
        <v>16</v>
      </c>
      <c r="F6157" t="str">
        <f>IF(Tabel_Forespørgsel_fra_Visma28[[#This Row],[SupDescr]]=" "," "," - "&amp;Tabel_Forespørgsel_fra_Visma28[[#This Row],[SupDescr]])</f>
        <v xml:space="preserve"> </v>
      </c>
      <c r="G6157" t="s">
        <v>7015</v>
      </c>
      <c r="H6157">
        <v>1</v>
      </c>
      <c r="I6157" t="str">
        <f>IF(A6157=A6156,I6156&amp;CHAR(10)&amp;"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8" spans="1:9" x14ac:dyDescent="0.25">
      <c r="A6158" t="s">
        <v>6115</v>
      </c>
      <c r="B6158">
        <v>75211662</v>
      </c>
      <c r="C6158" t="s">
        <v>16</v>
      </c>
      <c r="D6158" t="str">
        <f>IF(Tabel_Forespørgsel_fra_Visma28[[#This Row],[SupProd]]=" "," "," - "&amp;Tabel_Forespørgsel_fra_Visma28[[#This Row],[SupProd]])</f>
        <v xml:space="preserve"> </v>
      </c>
      <c r="E6158" t="s">
        <v>16</v>
      </c>
      <c r="F6158" t="str">
        <f>IF(Tabel_Forespørgsel_fra_Visma28[[#This Row],[SupDescr]]=" "," "," - "&amp;Tabel_Forespørgsel_fra_Visma28[[#This Row],[SupDescr]])</f>
        <v xml:space="preserve"> </v>
      </c>
      <c r="G6158" t="s">
        <v>7015</v>
      </c>
      <c r="H6158">
        <v>1</v>
      </c>
      <c r="I6158" t="str">
        <f>IF(A6158=A6157,I6157&amp;CHAR(10)&amp;"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9" spans="1:9" x14ac:dyDescent="0.25">
      <c r="A6159" t="s">
        <v>6182</v>
      </c>
      <c r="B6159">
        <v>75211662</v>
      </c>
      <c r="C6159" t="s">
        <v>16</v>
      </c>
      <c r="D6159" t="str">
        <f>IF(Tabel_Forespørgsel_fra_Visma28[[#This Row],[SupProd]]=" "," "," - "&amp;Tabel_Forespørgsel_fra_Visma28[[#This Row],[SupProd]])</f>
        <v xml:space="preserve"> </v>
      </c>
      <c r="E6159" t="s">
        <v>16</v>
      </c>
      <c r="F6159" t="str">
        <f>IF(Tabel_Forespørgsel_fra_Visma28[[#This Row],[SupDescr]]=" "," "," - "&amp;Tabel_Forespørgsel_fra_Visma28[[#This Row],[SupDescr]])</f>
        <v xml:space="preserve"> </v>
      </c>
      <c r="G6159" t="s">
        <v>7015</v>
      </c>
      <c r="H6159">
        <v>1</v>
      </c>
      <c r="I6159" t="str">
        <f>IF(A6159=A6158,I6158&amp;CHAR(10)&amp;"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0" spans="1:9" x14ac:dyDescent="0.25">
      <c r="A6160" t="s">
        <v>6176</v>
      </c>
      <c r="B6160">
        <v>75211662</v>
      </c>
      <c r="C6160" t="s">
        <v>16</v>
      </c>
      <c r="D6160" t="str">
        <f>IF(Tabel_Forespørgsel_fra_Visma28[[#This Row],[SupProd]]=" "," "," - "&amp;Tabel_Forespørgsel_fra_Visma28[[#This Row],[SupProd]])</f>
        <v xml:space="preserve"> </v>
      </c>
      <c r="E6160" t="s">
        <v>16</v>
      </c>
      <c r="F6160" t="str">
        <f>IF(Tabel_Forespørgsel_fra_Visma28[[#This Row],[SupDescr]]=" "," "," - "&amp;Tabel_Forespørgsel_fra_Visma28[[#This Row],[SupDescr]])</f>
        <v xml:space="preserve"> </v>
      </c>
      <c r="G6160" t="s">
        <v>7015</v>
      </c>
      <c r="H6160">
        <v>1</v>
      </c>
      <c r="I6160" t="str">
        <f>IF(A6160=A6159,I6159&amp;CHAR(10)&amp;"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1" spans="1:9" x14ac:dyDescent="0.25">
      <c r="A6161" t="s">
        <v>6172</v>
      </c>
      <c r="B6161">
        <v>75211662</v>
      </c>
      <c r="C6161" t="s">
        <v>16</v>
      </c>
      <c r="D6161" t="str">
        <f>IF(Tabel_Forespørgsel_fra_Visma28[[#This Row],[SupProd]]=" "," "," - "&amp;Tabel_Forespørgsel_fra_Visma28[[#This Row],[SupProd]])</f>
        <v xml:space="preserve"> </v>
      </c>
      <c r="E6161" t="s">
        <v>16</v>
      </c>
      <c r="F6161" t="str">
        <f>IF(Tabel_Forespørgsel_fra_Visma28[[#This Row],[SupDescr]]=" "," "," - "&amp;Tabel_Forespørgsel_fra_Visma28[[#This Row],[SupDescr]])</f>
        <v xml:space="preserve"> </v>
      </c>
      <c r="G6161" t="s">
        <v>7015</v>
      </c>
      <c r="H6161">
        <v>1</v>
      </c>
      <c r="I6161" t="str">
        <f>IF(A6161=A6160,I6160&amp;CHAR(10)&amp;"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2" spans="1:9" x14ac:dyDescent="0.25">
      <c r="A6162" t="s">
        <v>6177</v>
      </c>
      <c r="B6162">
        <v>75211662</v>
      </c>
      <c r="C6162" t="s">
        <v>16</v>
      </c>
      <c r="D6162" t="str">
        <f>IF(Tabel_Forespørgsel_fra_Visma28[[#This Row],[SupProd]]=" "," "," - "&amp;Tabel_Forespørgsel_fra_Visma28[[#This Row],[SupProd]])</f>
        <v xml:space="preserve"> </v>
      </c>
      <c r="E6162" t="s">
        <v>16</v>
      </c>
      <c r="F6162" t="str">
        <f>IF(Tabel_Forespørgsel_fra_Visma28[[#This Row],[SupDescr]]=" "," "," - "&amp;Tabel_Forespørgsel_fra_Visma28[[#This Row],[SupDescr]])</f>
        <v xml:space="preserve"> </v>
      </c>
      <c r="G6162" t="s">
        <v>7015</v>
      </c>
      <c r="H6162">
        <v>1</v>
      </c>
      <c r="I6162" t="str">
        <f>IF(A6162=A6161,I6161&amp;CHAR(10)&amp;"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3" spans="1:9" x14ac:dyDescent="0.25">
      <c r="A6163" t="s">
        <v>6179</v>
      </c>
      <c r="B6163">
        <v>75211662</v>
      </c>
      <c r="C6163" t="s">
        <v>16</v>
      </c>
      <c r="D6163" t="str">
        <f>IF(Tabel_Forespørgsel_fra_Visma28[[#This Row],[SupProd]]=" "," "," - "&amp;Tabel_Forespørgsel_fra_Visma28[[#This Row],[SupProd]])</f>
        <v xml:space="preserve"> </v>
      </c>
      <c r="E6163" t="s">
        <v>16</v>
      </c>
      <c r="F6163" t="str">
        <f>IF(Tabel_Forespørgsel_fra_Visma28[[#This Row],[SupDescr]]=" "," "," - "&amp;Tabel_Forespørgsel_fra_Visma28[[#This Row],[SupDescr]])</f>
        <v xml:space="preserve"> </v>
      </c>
      <c r="G6163" t="s">
        <v>7015</v>
      </c>
      <c r="H6163">
        <v>1</v>
      </c>
      <c r="I6163" t="str">
        <f>IF(A6163=A6162,I6162&amp;CHAR(10)&amp;"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4" spans="1:9" x14ac:dyDescent="0.25">
      <c r="A6164" t="s">
        <v>6180</v>
      </c>
      <c r="B6164">
        <v>75211662</v>
      </c>
      <c r="C6164" t="s">
        <v>16</v>
      </c>
      <c r="D6164" t="str">
        <f>IF(Tabel_Forespørgsel_fra_Visma28[[#This Row],[SupProd]]=" "," "," - "&amp;Tabel_Forespørgsel_fra_Visma28[[#This Row],[SupProd]])</f>
        <v xml:space="preserve"> </v>
      </c>
      <c r="E6164" t="s">
        <v>16</v>
      </c>
      <c r="F6164" t="str">
        <f>IF(Tabel_Forespørgsel_fra_Visma28[[#This Row],[SupDescr]]=" "," "," - "&amp;Tabel_Forespørgsel_fra_Visma28[[#This Row],[SupDescr]])</f>
        <v xml:space="preserve"> </v>
      </c>
      <c r="G6164" t="s">
        <v>7015</v>
      </c>
      <c r="H6164">
        <v>1</v>
      </c>
      <c r="I6164" t="str">
        <f>IF(A6164=A6163,I6163&amp;CHAR(10)&amp;"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5" spans="1:9" x14ac:dyDescent="0.25">
      <c r="A6165" t="s">
        <v>6181</v>
      </c>
      <c r="B6165">
        <v>75211662</v>
      </c>
      <c r="C6165" t="s">
        <v>16</v>
      </c>
      <c r="D6165" t="str">
        <f>IF(Tabel_Forespørgsel_fra_Visma28[[#This Row],[SupProd]]=" "," "," - "&amp;Tabel_Forespørgsel_fra_Visma28[[#This Row],[SupProd]])</f>
        <v xml:space="preserve"> </v>
      </c>
      <c r="E6165" t="s">
        <v>16</v>
      </c>
      <c r="F6165" t="str">
        <f>IF(Tabel_Forespørgsel_fra_Visma28[[#This Row],[SupDescr]]=" "," "," - "&amp;Tabel_Forespørgsel_fra_Visma28[[#This Row],[SupDescr]])</f>
        <v xml:space="preserve"> </v>
      </c>
      <c r="G6165" t="s">
        <v>7015</v>
      </c>
      <c r="H6165">
        <v>1</v>
      </c>
      <c r="I6165" t="str">
        <f>IF(A6165=A6164,I6164&amp;CHAR(10)&amp;"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6" spans="1:9" x14ac:dyDescent="0.25">
      <c r="A6166" t="s">
        <v>6178</v>
      </c>
      <c r="B6166">
        <v>75211662</v>
      </c>
      <c r="C6166" t="s">
        <v>16</v>
      </c>
      <c r="D6166" t="str">
        <f>IF(Tabel_Forespørgsel_fra_Visma28[[#This Row],[SupProd]]=" "," "," - "&amp;Tabel_Forespørgsel_fra_Visma28[[#This Row],[SupProd]])</f>
        <v xml:space="preserve"> </v>
      </c>
      <c r="E6166" t="s">
        <v>16</v>
      </c>
      <c r="F6166" t="str">
        <f>IF(Tabel_Forespørgsel_fra_Visma28[[#This Row],[SupDescr]]=" "," "," - "&amp;Tabel_Forespørgsel_fra_Visma28[[#This Row],[SupDescr]])</f>
        <v xml:space="preserve"> </v>
      </c>
      <c r="G6166" t="s">
        <v>7015</v>
      </c>
      <c r="H6166">
        <v>1</v>
      </c>
      <c r="I6166" t="str">
        <f>IF(A6166=A6165,I6165&amp;CHAR(10)&amp;"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7" spans="1:9" x14ac:dyDescent="0.25">
      <c r="A6167" t="s">
        <v>6175</v>
      </c>
      <c r="B6167">
        <v>75211662</v>
      </c>
      <c r="C6167" t="s">
        <v>16</v>
      </c>
      <c r="D6167" t="str">
        <f>IF(Tabel_Forespørgsel_fra_Visma28[[#This Row],[SupProd]]=" "," "," - "&amp;Tabel_Forespørgsel_fra_Visma28[[#This Row],[SupProd]])</f>
        <v xml:space="preserve"> </v>
      </c>
      <c r="E6167" t="s">
        <v>16</v>
      </c>
      <c r="F6167" t="str">
        <f>IF(Tabel_Forespørgsel_fra_Visma28[[#This Row],[SupDescr]]=" "," "," - "&amp;Tabel_Forespørgsel_fra_Visma28[[#This Row],[SupDescr]])</f>
        <v xml:space="preserve"> </v>
      </c>
      <c r="G6167" t="s">
        <v>7015</v>
      </c>
      <c r="H6167">
        <v>1</v>
      </c>
      <c r="I6167" t="str">
        <f>IF(A6167=A6166,I6166&amp;CHAR(10)&amp;"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8" spans="1:9" x14ac:dyDescent="0.25">
      <c r="A6168" t="s">
        <v>6173</v>
      </c>
      <c r="B6168">
        <v>75211662</v>
      </c>
      <c r="C6168" t="s">
        <v>16</v>
      </c>
      <c r="D6168" t="str">
        <f>IF(Tabel_Forespørgsel_fra_Visma28[[#This Row],[SupProd]]=" "," "," - "&amp;Tabel_Forespørgsel_fra_Visma28[[#This Row],[SupProd]])</f>
        <v xml:space="preserve"> </v>
      </c>
      <c r="E6168" t="s">
        <v>16</v>
      </c>
      <c r="F6168" t="str">
        <f>IF(Tabel_Forespørgsel_fra_Visma28[[#This Row],[SupDescr]]=" "," "," - "&amp;Tabel_Forespørgsel_fra_Visma28[[#This Row],[SupDescr]])</f>
        <v xml:space="preserve"> </v>
      </c>
      <c r="G6168" t="s">
        <v>7015</v>
      </c>
      <c r="H6168">
        <v>1</v>
      </c>
      <c r="I6168" t="str">
        <f>IF(A6168=A6167,I6167&amp;CHAR(10)&amp;"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9" spans="1:9" x14ac:dyDescent="0.25">
      <c r="A6169" t="s">
        <v>6174</v>
      </c>
      <c r="B6169">
        <v>75211662</v>
      </c>
      <c r="C6169" t="s">
        <v>16</v>
      </c>
      <c r="D6169" t="str">
        <f>IF(Tabel_Forespørgsel_fra_Visma28[[#This Row],[SupProd]]=" "," "," - "&amp;Tabel_Forespørgsel_fra_Visma28[[#This Row],[SupProd]])</f>
        <v xml:space="preserve"> </v>
      </c>
      <c r="E6169" t="s">
        <v>16</v>
      </c>
      <c r="F6169" t="str">
        <f>IF(Tabel_Forespørgsel_fra_Visma28[[#This Row],[SupDescr]]=" "," "," - "&amp;Tabel_Forespørgsel_fra_Visma28[[#This Row],[SupDescr]])</f>
        <v xml:space="preserve"> </v>
      </c>
      <c r="G6169" t="s">
        <v>7015</v>
      </c>
      <c r="H6169">
        <v>1</v>
      </c>
      <c r="I6169" t="str">
        <f>IF(A6169=A6168,I6168&amp;CHAR(10)&amp;"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70" spans="1:9" x14ac:dyDescent="0.25">
      <c r="A6170" t="s">
        <v>6213</v>
      </c>
      <c r="B6170">
        <v>75180019</v>
      </c>
      <c r="C6170" t="s">
        <v>16</v>
      </c>
      <c r="D6170" t="str">
        <f>IF(Tabel_Forespørgsel_fra_Visma28[[#This Row],[SupProd]]=" "," "," - "&amp;Tabel_Forespørgsel_fra_Visma28[[#This Row],[SupProd]])</f>
        <v xml:space="preserve"> </v>
      </c>
      <c r="E6170" t="s">
        <v>16</v>
      </c>
      <c r="F6170" t="str">
        <f>IF(Tabel_Forespørgsel_fra_Visma28[[#This Row],[SupDescr]]=" "," "," - "&amp;Tabel_Forespørgsel_fra_Visma28[[#This Row],[SupDescr]])</f>
        <v xml:space="preserve"> </v>
      </c>
      <c r="G6170" t="s">
        <v>2430</v>
      </c>
      <c r="H6170">
        <v>1</v>
      </c>
      <c r="I6170" t="str">
        <f>IF(A6170=A6169,I6169&amp;CHAR(10)&amp;"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171" spans="1:9" x14ac:dyDescent="0.25">
      <c r="A6171" t="s">
        <v>6214</v>
      </c>
      <c r="B6171">
        <v>75180019</v>
      </c>
      <c r="C6171" t="s">
        <v>16</v>
      </c>
      <c r="D6171" t="str">
        <f>IF(Tabel_Forespørgsel_fra_Visma28[[#This Row],[SupProd]]=" "," "," - "&amp;Tabel_Forespørgsel_fra_Visma28[[#This Row],[SupProd]])</f>
        <v xml:space="preserve"> </v>
      </c>
      <c r="E6171" t="s">
        <v>16</v>
      </c>
      <c r="F6171" t="str">
        <f>IF(Tabel_Forespørgsel_fra_Visma28[[#This Row],[SupDescr]]=" "," "," - "&amp;Tabel_Forespørgsel_fra_Visma28[[#This Row],[SupDescr]])</f>
        <v xml:space="preserve"> </v>
      </c>
      <c r="G6171" t="s">
        <v>2430</v>
      </c>
      <c r="H6171">
        <v>1</v>
      </c>
      <c r="I6171" t="str">
        <f>IF(A6171=A6170,I6170&amp;CHAR(10)&amp;"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172" spans="1:9" x14ac:dyDescent="0.25">
      <c r="A6172" t="s">
        <v>6217</v>
      </c>
      <c r="B6172">
        <v>75196500</v>
      </c>
      <c r="C6172" t="s">
        <v>16</v>
      </c>
      <c r="D6172" t="str">
        <f>IF(Tabel_Forespørgsel_fra_Visma28[[#This Row],[SupProd]]=" "," "," - "&amp;Tabel_Forespørgsel_fra_Visma28[[#This Row],[SupProd]])</f>
        <v xml:space="preserve"> </v>
      </c>
      <c r="E6172" t="s">
        <v>16</v>
      </c>
      <c r="F6172" t="str">
        <f>IF(Tabel_Forespørgsel_fra_Visma28[[#This Row],[SupDescr]]=" "," "," - "&amp;Tabel_Forespørgsel_fra_Visma28[[#This Row],[SupDescr]])</f>
        <v xml:space="preserve"> </v>
      </c>
      <c r="G6172" t="s">
        <v>2425</v>
      </c>
      <c r="H6172">
        <v>1</v>
      </c>
      <c r="I6172" t="str">
        <f>IF(A6172=A6171,I6171&amp;CHAR(10)&amp;"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73" spans="1:9" x14ac:dyDescent="0.25">
      <c r="A6173" t="s">
        <v>6219</v>
      </c>
      <c r="B6173">
        <v>75211662</v>
      </c>
      <c r="C6173" t="s">
        <v>16</v>
      </c>
      <c r="D6173" t="str">
        <f>IF(Tabel_Forespørgsel_fra_Visma28[[#This Row],[SupProd]]=" "," "," - "&amp;Tabel_Forespørgsel_fra_Visma28[[#This Row],[SupProd]])</f>
        <v xml:space="preserve"> </v>
      </c>
      <c r="E6173" t="s">
        <v>16</v>
      </c>
      <c r="F6173" t="str">
        <f>IF(Tabel_Forespørgsel_fra_Visma28[[#This Row],[SupDescr]]=" "," "," - "&amp;Tabel_Forespørgsel_fra_Visma28[[#This Row],[SupDescr]])</f>
        <v xml:space="preserve"> </v>
      </c>
      <c r="G6173" t="s">
        <v>7015</v>
      </c>
      <c r="H6173">
        <v>1</v>
      </c>
      <c r="I6173" t="str">
        <f>IF(A6173=A6172,I6172&amp;CHAR(10)&amp;"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74" spans="1:9" x14ac:dyDescent="0.25">
      <c r="A6174" t="s">
        <v>6220</v>
      </c>
      <c r="B6174">
        <v>75211662</v>
      </c>
      <c r="C6174" t="s">
        <v>16</v>
      </c>
      <c r="D6174" t="str">
        <f>IF(Tabel_Forespørgsel_fra_Visma28[[#This Row],[SupProd]]=" "," "," - "&amp;Tabel_Forespørgsel_fra_Visma28[[#This Row],[SupProd]])</f>
        <v xml:space="preserve"> </v>
      </c>
      <c r="E6174" t="s">
        <v>16</v>
      </c>
      <c r="F6174" t="str">
        <f>IF(Tabel_Forespørgsel_fra_Visma28[[#This Row],[SupDescr]]=" "," "," - "&amp;Tabel_Forespørgsel_fra_Visma28[[#This Row],[SupDescr]])</f>
        <v xml:space="preserve"> </v>
      </c>
      <c r="G6174" t="s">
        <v>7015</v>
      </c>
      <c r="H6174">
        <v>1</v>
      </c>
      <c r="I6174" t="str">
        <f>IF(A6174=A6173,I6173&amp;CHAR(10)&amp;"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75" spans="1:9" x14ac:dyDescent="0.25">
      <c r="A6175" t="s">
        <v>6221</v>
      </c>
      <c r="B6175">
        <v>75211662</v>
      </c>
      <c r="C6175" t="s">
        <v>16</v>
      </c>
      <c r="D6175" t="str">
        <f>IF(Tabel_Forespørgsel_fra_Visma28[[#This Row],[SupProd]]=" "," "," - "&amp;Tabel_Forespørgsel_fra_Visma28[[#This Row],[SupProd]])</f>
        <v xml:space="preserve"> </v>
      </c>
      <c r="E6175" t="s">
        <v>16</v>
      </c>
      <c r="F6175" t="str">
        <f>IF(Tabel_Forespørgsel_fra_Visma28[[#This Row],[SupDescr]]=" "," "," - "&amp;Tabel_Forespørgsel_fra_Visma28[[#This Row],[SupDescr]])</f>
        <v xml:space="preserve"> </v>
      </c>
      <c r="G6175" t="s">
        <v>7015</v>
      </c>
      <c r="H6175">
        <v>1</v>
      </c>
      <c r="I6175" t="str">
        <f>IF(A6175=A6174,I6174&amp;CHAR(10)&amp;"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76" spans="1:9" x14ac:dyDescent="0.25">
      <c r="A6176" t="s">
        <v>6202</v>
      </c>
      <c r="B6176">
        <v>74762273</v>
      </c>
      <c r="C6176" t="s">
        <v>16</v>
      </c>
      <c r="D6176" t="str">
        <f>IF(Tabel_Forespørgsel_fra_Visma28[[#This Row],[SupProd]]=" "," "," - "&amp;Tabel_Forespørgsel_fra_Visma28[[#This Row],[SupProd]])</f>
        <v xml:space="preserve"> </v>
      </c>
      <c r="E6176" t="s">
        <v>16</v>
      </c>
      <c r="F6176" t="str">
        <f>IF(Tabel_Forespørgsel_fra_Visma28[[#This Row],[SupDescr]]=" "," "," - "&amp;Tabel_Forespørgsel_fra_Visma28[[#This Row],[SupDescr]])</f>
        <v xml:space="preserve"> </v>
      </c>
      <c r="G6176" t="s">
        <v>154</v>
      </c>
      <c r="H6176">
        <v>1</v>
      </c>
      <c r="I6176" t="str">
        <f>IF(A6176=A6175,I6175&amp;CHAR(10)&amp;"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177" spans="1:9" x14ac:dyDescent="0.25">
      <c r="A6177" t="s">
        <v>6201</v>
      </c>
      <c r="B6177">
        <v>75577000</v>
      </c>
      <c r="C6177" t="s">
        <v>16</v>
      </c>
      <c r="D6177" t="str">
        <f>IF(Tabel_Forespørgsel_fra_Visma28[[#This Row],[SupProd]]=" "," "," - "&amp;Tabel_Forespørgsel_fra_Visma28[[#This Row],[SupProd]])</f>
        <v xml:space="preserve"> </v>
      </c>
      <c r="E6177" t="s">
        <v>16</v>
      </c>
      <c r="F6177" t="str">
        <f>IF(Tabel_Forespørgsel_fra_Visma28[[#This Row],[SupDescr]]=" "," "," - "&amp;Tabel_Forespørgsel_fra_Visma28[[#This Row],[SupDescr]])</f>
        <v xml:space="preserve"> </v>
      </c>
      <c r="G6177" t="s">
        <v>3759</v>
      </c>
      <c r="H6177">
        <v>1</v>
      </c>
      <c r="I6177" t="str">
        <f>IF(A6177=A6176,I6176&amp;CHAR(10)&amp;"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178" spans="1:9" x14ac:dyDescent="0.25">
      <c r="A6178" t="s">
        <v>6201</v>
      </c>
      <c r="B6178">
        <v>74762273</v>
      </c>
      <c r="C6178" t="s">
        <v>16</v>
      </c>
      <c r="D6178" t="str">
        <f>IF(Tabel_Forespørgsel_fra_Visma28[[#This Row],[SupProd]]=" "," "," - "&amp;Tabel_Forespørgsel_fra_Visma28[[#This Row],[SupProd]])</f>
        <v xml:space="preserve"> </v>
      </c>
      <c r="E6178" t="s">
        <v>16</v>
      </c>
      <c r="F6178" t="str">
        <f>IF(Tabel_Forespørgsel_fra_Visma28[[#This Row],[SupDescr]]=" "," "," - "&amp;Tabel_Forespørgsel_fra_Visma28[[#This Row],[SupDescr]])</f>
        <v xml:space="preserve"> </v>
      </c>
      <c r="G6178" t="s">
        <v>154</v>
      </c>
      <c r="H6178">
        <v>2</v>
      </c>
      <c r="I6178" t="str">
        <f>IF(A6178=A6177,I6177&amp;CHAR(10)&amp;"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179" spans="1:9" x14ac:dyDescent="0.25">
      <c r="A6179" t="s">
        <v>6203</v>
      </c>
      <c r="B6179">
        <v>74762273</v>
      </c>
      <c r="C6179" t="s">
        <v>16</v>
      </c>
      <c r="D6179" t="str">
        <f>IF(Tabel_Forespørgsel_fra_Visma28[[#This Row],[SupProd]]=" "," "," - "&amp;Tabel_Forespørgsel_fra_Visma28[[#This Row],[SupProd]])</f>
        <v xml:space="preserve"> </v>
      </c>
      <c r="E6179" t="s">
        <v>16</v>
      </c>
      <c r="F6179" t="str">
        <f>IF(Tabel_Forespørgsel_fra_Visma28[[#This Row],[SupDescr]]=" "," "," - "&amp;Tabel_Forespørgsel_fra_Visma28[[#This Row],[SupDescr]])</f>
        <v xml:space="preserve"> </v>
      </c>
      <c r="G6179" t="s">
        <v>154</v>
      </c>
      <c r="H6179">
        <v>1</v>
      </c>
      <c r="I6179" t="str">
        <f>IF(A6179=A6178,I6178&amp;CHAR(10)&amp;"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180" spans="1:9" x14ac:dyDescent="0.25">
      <c r="A6180" t="s">
        <v>6294</v>
      </c>
      <c r="B6180">
        <v>75211662</v>
      </c>
      <c r="C6180" t="s">
        <v>16</v>
      </c>
      <c r="D6180" t="str">
        <f>IF(Tabel_Forespørgsel_fra_Visma28[[#This Row],[SupProd]]=" "," "," - "&amp;Tabel_Forespørgsel_fra_Visma28[[#This Row],[SupProd]])</f>
        <v xml:space="preserve"> </v>
      </c>
      <c r="E6180" t="s">
        <v>16</v>
      </c>
      <c r="F6180" t="str">
        <f>IF(Tabel_Forespørgsel_fra_Visma28[[#This Row],[SupDescr]]=" "," "," - "&amp;Tabel_Forespørgsel_fra_Visma28[[#This Row],[SupDescr]])</f>
        <v xml:space="preserve"> </v>
      </c>
      <c r="G6180" t="s">
        <v>7015</v>
      </c>
      <c r="H6180">
        <v>1</v>
      </c>
      <c r="I6180" t="str">
        <f>IF(A6180=A6179,I6179&amp;CHAR(10)&amp;"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1" spans="1:9" x14ac:dyDescent="0.25">
      <c r="A6181" t="s">
        <v>6295</v>
      </c>
      <c r="B6181">
        <v>75211662</v>
      </c>
      <c r="C6181" t="s">
        <v>16</v>
      </c>
      <c r="D6181" t="str">
        <f>IF(Tabel_Forespørgsel_fra_Visma28[[#This Row],[SupProd]]=" "," "," - "&amp;Tabel_Forespørgsel_fra_Visma28[[#This Row],[SupProd]])</f>
        <v xml:space="preserve"> </v>
      </c>
      <c r="E6181" t="s">
        <v>16</v>
      </c>
      <c r="F6181" t="str">
        <f>IF(Tabel_Forespørgsel_fra_Visma28[[#This Row],[SupDescr]]=" "," "," - "&amp;Tabel_Forespørgsel_fra_Visma28[[#This Row],[SupDescr]])</f>
        <v xml:space="preserve"> </v>
      </c>
      <c r="G6181" t="s">
        <v>7015</v>
      </c>
      <c r="H6181">
        <v>1</v>
      </c>
      <c r="I6181" t="str">
        <f>IF(A6181=A6180,I6180&amp;CHAR(10)&amp;"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2" spans="1:9" x14ac:dyDescent="0.25">
      <c r="A6182" t="s">
        <v>6296</v>
      </c>
      <c r="B6182">
        <v>75211662</v>
      </c>
      <c r="C6182" t="s">
        <v>16</v>
      </c>
      <c r="D6182" t="str">
        <f>IF(Tabel_Forespørgsel_fra_Visma28[[#This Row],[SupProd]]=" "," "," - "&amp;Tabel_Forespørgsel_fra_Visma28[[#This Row],[SupProd]])</f>
        <v xml:space="preserve"> </v>
      </c>
      <c r="E6182" t="s">
        <v>16</v>
      </c>
      <c r="F6182" t="str">
        <f>IF(Tabel_Forespørgsel_fra_Visma28[[#This Row],[SupDescr]]=" "," "," - "&amp;Tabel_Forespørgsel_fra_Visma28[[#This Row],[SupDescr]])</f>
        <v xml:space="preserve"> </v>
      </c>
      <c r="G6182" t="s">
        <v>7015</v>
      </c>
      <c r="H6182">
        <v>1</v>
      </c>
      <c r="I6182" t="str">
        <f>IF(A6182=A6181,I6181&amp;CHAR(10)&amp;"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3" spans="1:9" x14ac:dyDescent="0.25">
      <c r="A6183" t="s">
        <v>6293</v>
      </c>
      <c r="B6183">
        <v>75211662</v>
      </c>
      <c r="C6183" t="s">
        <v>16</v>
      </c>
      <c r="D6183" t="str">
        <f>IF(Tabel_Forespørgsel_fra_Visma28[[#This Row],[SupProd]]=" "," "," - "&amp;Tabel_Forespørgsel_fra_Visma28[[#This Row],[SupProd]])</f>
        <v xml:space="preserve"> </v>
      </c>
      <c r="E6183" t="s">
        <v>16</v>
      </c>
      <c r="F6183" t="str">
        <f>IF(Tabel_Forespørgsel_fra_Visma28[[#This Row],[SupDescr]]=" "," "," - "&amp;Tabel_Forespørgsel_fra_Visma28[[#This Row],[SupDescr]])</f>
        <v xml:space="preserve"> </v>
      </c>
      <c r="G6183" t="s">
        <v>7015</v>
      </c>
      <c r="H6183">
        <v>1</v>
      </c>
      <c r="I6183" t="str">
        <f>IF(A6183=A6182,I6182&amp;CHAR(10)&amp;"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4" spans="1:9" x14ac:dyDescent="0.25">
      <c r="A6184" t="s">
        <v>6297</v>
      </c>
      <c r="B6184">
        <v>75211662</v>
      </c>
      <c r="C6184" t="s">
        <v>16</v>
      </c>
      <c r="D6184" t="str">
        <f>IF(Tabel_Forespørgsel_fra_Visma28[[#This Row],[SupProd]]=" "," "," - "&amp;Tabel_Forespørgsel_fra_Visma28[[#This Row],[SupProd]])</f>
        <v xml:space="preserve"> </v>
      </c>
      <c r="E6184" t="s">
        <v>16</v>
      </c>
      <c r="F6184" t="str">
        <f>IF(Tabel_Forespørgsel_fra_Visma28[[#This Row],[SupDescr]]=" "," "," - "&amp;Tabel_Forespørgsel_fra_Visma28[[#This Row],[SupDescr]])</f>
        <v xml:space="preserve"> </v>
      </c>
      <c r="G6184" t="s">
        <v>7015</v>
      </c>
      <c r="H6184">
        <v>1</v>
      </c>
      <c r="I6184" t="str">
        <f>IF(A6184=A6183,I6183&amp;CHAR(10)&amp;"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5" spans="1:9" x14ac:dyDescent="0.25">
      <c r="A6185" t="s">
        <v>6298</v>
      </c>
      <c r="B6185">
        <v>75211662</v>
      </c>
      <c r="C6185" t="s">
        <v>16</v>
      </c>
      <c r="D6185" t="str">
        <f>IF(Tabel_Forespørgsel_fra_Visma28[[#This Row],[SupProd]]=" "," "," - "&amp;Tabel_Forespørgsel_fra_Visma28[[#This Row],[SupProd]])</f>
        <v xml:space="preserve"> </v>
      </c>
      <c r="E6185" t="s">
        <v>16</v>
      </c>
      <c r="F6185" t="str">
        <f>IF(Tabel_Forespørgsel_fra_Visma28[[#This Row],[SupDescr]]=" "," "," - "&amp;Tabel_Forespørgsel_fra_Visma28[[#This Row],[SupDescr]])</f>
        <v xml:space="preserve"> </v>
      </c>
      <c r="G6185" t="s">
        <v>7015</v>
      </c>
      <c r="H6185">
        <v>1</v>
      </c>
      <c r="I6185" t="str">
        <f>IF(A6185=A6184,I6184&amp;CHAR(10)&amp;"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6" spans="1:9" x14ac:dyDescent="0.25">
      <c r="A6186" t="s">
        <v>6285</v>
      </c>
      <c r="B6186">
        <v>75211662</v>
      </c>
      <c r="C6186" t="s">
        <v>16</v>
      </c>
      <c r="D6186" t="str">
        <f>IF(Tabel_Forespørgsel_fra_Visma28[[#This Row],[SupProd]]=" "," "," - "&amp;Tabel_Forespørgsel_fra_Visma28[[#This Row],[SupProd]])</f>
        <v xml:space="preserve"> </v>
      </c>
      <c r="E6186" t="s">
        <v>16</v>
      </c>
      <c r="F6186" t="str">
        <f>IF(Tabel_Forespørgsel_fra_Visma28[[#This Row],[SupDescr]]=" "," "," - "&amp;Tabel_Forespørgsel_fra_Visma28[[#This Row],[SupDescr]])</f>
        <v xml:space="preserve"> </v>
      </c>
      <c r="G6186" t="s">
        <v>7015</v>
      </c>
      <c r="H6186">
        <v>1</v>
      </c>
      <c r="I6186" t="str">
        <f>IF(A6186=A6185,I6185&amp;CHAR(10)&amp;"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7" spans="1:9" x14ac:dyDescent="0.25">
      <c r="A6187" t="s">
        <v>6289</v>
      </c>
      <c r="B6187">
        <v>75211662</v>
      </c>
      <c r="C6187" t="s">
        <v>16</v>
      </c>
      <c r="D6187" t="str">
        <f>IF(Tabel_Forespørgsel_fra_Visma28[[#This Row],[SupProd]]=" "," "," - "&amp;Tabel_Forespørgsel_fra_Visma28[[#This Row],[SupProd]])</f>
        <v xml:space="preserve"> </v>
      </c>
      <c r="E6187" t="s">
        <v>16</v>
      </c>
      <c r="F6187" t="str">
        <f>IF(Tabel_Forespørgsel_fra_Visma28[[#This Row],[SupDescr]]=" "," "," - "&amp;Tabel_Forespørgsel_fra_Visma28[[#This Row],[SupDescr]])</f>
        <v xml:space="preserve"> </v>
      </c>
      <c r="G6187" t="s">
        <v>7015</v>
      </c>
      <c r="H6187">
        <v>1</v>
      </c>
      <c r="I6187" t="str">
        <f>IF(A6187=A6186,I6186&amp;CHAR(10)&amp;"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8" spans="1:9" x14ac:dyDescent="0.25">
      <c r="A6188" t="s">
        <v>6290</v>
      </c>
      <c r="B6188">
        <v>75211662</v>
      </c>
      <c r="C6188" t="s">
        <v>16</v>
      </c>
      <c r="D6188" t="str">
        <f>IF(Tabel_Forespørgsel_fra_Visma28[[#This Row],[SupProd]]=" "," "," - "&amp;Tabel_Forespørgsel_fra_Visma28[[#This Row],[SupProd]])</f>
        <v xml:space="preserve"> </v>
      </c>
      <c r="E6188" t="s">
        <v>16</v>
      </c>
      <c r="F6188" t="str">
        <f>IF(Tabel_Forespørgsel_fra_Visma28[[#This Row],[SupDescr]]=" "," "," - "&amp;Tabel_Forespørgsel_fra_Visma28[[#This Row],[SupDescr]])</f>
        <v xml:space="preserve"> </v>
      </c>
      <c r="G6188" t="s">
        <v>7015</v>
      </c>
      <c r="H6188">
        <v>1</v>
      </c>
      <c r="I6188" t="str">
        <f>IF(A6188=A6187,I6187&amp;CHAR(10)&amp;"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9" spans="1:9" x14ac:dyDescent="0.25">
      <c r="A6189" t="s">
        <v>6286</v>
      </c>
      <c r="B6189">
        <v>75211662</v>
      </c>
      <c r="C6189" t="s">
        <v>16</v>
      </c>
      <c r="D6189" t="str">
        <f>IF(Tabel_Forespørgsel_fra_Visma28[[#This Row],[SupProd]]=" "," "," - "&amp;Tabel_Forespørgsel_fra_Visma28[[#This Row],[SupProd]])</f>
        <v xml:space="preserve"> </v>
      </c>
      <c r="E6189" t="s">
        <v>16</v>
      </c>
      <c r="F6189" t="str">
        <f>IF(Tabel_Forespørgsel_fra_Visma28[[#This Row],[SupDescr]]=" "," "," - "&amp;Tabel_Forespørgsel_fra_Visma28[[#This Row],[SupDescr]])</f>
        <v xml:space="preserve"> </v>
      </c>
      <c r="G6189" t="s">
        <v>7015</v>
      </c>
      <c r="H6189">
        <v>1</v>
      </c>
      <c r="I6189" t="str">
        <f>IF(A6189=A6188,I6188&amp;CHAR(10)&amp;"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0" spans="1:9" x14ac:dyDescent="0.25">
      <c r="A6190" t="s">
        <v>6287</v>
      </c>
      <c r="B6190">
        <v>75211662</v>
      </c>
      <c r="C6190" t="s">
        <v>16</v>
      </c>
      <c r="D6190" t="str">
        <f>IF(Tabel_Forespørgsel_fra_Visma28[[#This Row],[SupProd]]=" "," "," - "&amp;Tabel_Forespørgsel_fra_Visma28[[#This Row],[SupProd]])</f>
        <v xml:space="preserve"> </v>
      </c>
      <c r="E6190" t="s">
        <v>16</v>
      </c>
      <c r="F6190" t="str">
        <f>IF(Tabel_Forespørgsel_fra_Visma28[[#This Row],[SupDescr]]=" "," "," - "&amp;Tabel_Forespørgsel_fra_Visma28[[#This Row],[SupDescr]])</f>
        <v xml:space="preserve"> </v>
      </c>
      <c r="G6190" t="s">
        <v>7015</v>
      </c>
      <c r="H6190">
        <v>1</v>
      </c>
      <c r="I6190" t="str">
        <f>IF(A6190=A6189,I6189&amp;CHAR(10)&amp;"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1" spans="1:9" x14ac:dyDescent="0.25">
      <c r="A6191" t="s">
        <v>6288</v>
      </c>
      <c r="B6191">
        <v>75211662</v>
      </c>
      <c r="C6191" t="s">
        <v>16</v>
      </c>
      <c r="D6191" t="str">
        <f>IF(Tabel_Forespørgsel_fra_Visma28[[#This Row],[SupProd]]=" "," "," - "&amp;Tabel_Forespørgsel_fra_Visma28[[#This Row],[SupProd]])</f>
        <v xml:space="preserve"> </v>
      </c>
      <c r="E6191" t="s">
        <v>16</v>
      </c>
      <c r="F6191" t="str">
        <f>IF(Tabel_Forespørgsel_fra_Visma28[[#This Row],[SupDescr]]=" "," "," - "&amp;Tabel_Forespørgsel_fra_Visma28[[#This Row],[SupDescr]])</f>
        <v xml:space="preserve"> </v>
      </c>
      <c r="G6191" t="s">
        <v>7015</v>
      </c>
      <c r="H6191">
        <v>1</v>
      </c>
      <c r="I6191" t="str">
        <f>IF(A6191=A6190,I6190&amp;CHAR(10)&amp;"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2" spans="1:9" x14ac:dyDescent="0.25">
      <c r="A6192" t="s">
        <v>6283</v>
      </c>
      <c r="B6192">
        <v>75196500</v>
      </c>
      <c r="C6192" t="s">
        <v>16</v>
      </c>
      <c r="D6192" t="str">
        <f>IF(Tabel_Forespørgsel_fra_Visma28[[#This Row],[SupProd]]=" "," "," - "&amp;Tabel_Forespørgsel_fra_Visma28[[#This Row],[SupProd]])</f>
        <v xml:space="preserve"> </v>
      </c>
      <c r="E6192" t="s">
        <v>16</v>
      </c>
      <c r="F6192" t="str">
        <f>IF(Tabel_Forespørgsel_fra_Visma28[[#This Row],[SupDescr]]=" "," "," - "&amp;Tabel_Forespørgsel_fra_Visma28[[#This Row],[SupDescr]])</f>
        <v xml:space="preserve"> </v>
      </c>
      <c r="G6192" t="s">
        <v>2425</v>
      </c>
      <c r="H6192">
        <v>1</v>
      </c>
      <c r="I6192" t="str">
        <f>IF(A6192=A6191,I6191&amp;CHAR(10)&amp;"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93" spans="1:9" x14ac:dyDescent="0.25">
      <c r="A6193" t="s">
        <v>6284</v>
      </c>
      <c r="B6193">
        <v>75196500</v>
      </c>
      <c r="C6193" t="s">
        <v>16</v>
      </c>
      <c r="D6193" t="str">
        <f>IF(Tabel_Forespørgsel_fra_Visma28[[#This Row],[SupProd]]=" "," "," - "&amp;Tabel_Forespørgsel_fra_Visma28[[#This Row],[SupProd]])</f>
        <v xml:space="preserve"> </v>
      </c>
      <c r="E6193" t="s">
        <v>16</v>
      </c>
      <c r="F6193" t="str">
        <f>IF(Tabel_Forespørgsel_fra_Visma28[[#This Row],[SupDescr]]=" "," "," - "&amp;Tabel_Forespørgsel_fra_Visma28[[#This Row],[SupDescr]])</f>
        <v xml:space="preserve"> </v>
      </c>
      <c r="G6193" t="s">
        <v>2425</v>
      </c>
      <c r="H6193">
        <v>1</v>
      </c>
      <c r="I6193" t="str">
        <f>IF(A6193=A6192,I6192&amp;CHAR(10)&amp;"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94" spans="1:9" x14ac:dyDescent="0.25">
      <c r="A6194" t="s">
        <v>6292</v>
      </c>
      <c r="B6194">
        <v>75211662</v>
      </c>
      <c r="C6194" t="s">
        <v>16</v>
      </c>
      <c r="D6194" t="str">
        <f>IF(Tabel_Forespørgsel_fra_Visma28[[#This Row],[SupProd]]=" "," "," - "&amp;Tabel_Forespørgsel_fra_Visma28[[#This Row],[SupProd]])</f>
        <v xml:space="preserve"> </v>
      </c>
      <c r="E6194" t="s">
        <v>16</v>
      </c>
      <c r="F6194" t="str">
        <f>IF(Tabel_Forespørgsel_fra_Visma28[[#This Row],[SupDescr]]=" "," "," - "&amp;Tabel_Forespørgsel_fra_Visma28[[#This Row],[SupDescr]])</f>
        <v xml:space="preserve"> </v>
      </c>
      <c r="G6194" t="s">
        <v>7015</v>
      </c>
      <c r="H6194">
        <v>1</v>
      </c>
      <c r="I6194" t="str">
        <f>IF(A6194=A6193,I6193&amp;CHAR(10)&amp;"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5" spans="1:9" x14ac:dyDescent="0.25">
      <c r="A6195" t="s">
        <v>6291</v>
      </c>
      <c r="B6195">
        <v>75211662</v>
      </c>
      <c r="C6195" t="s">
        <v>16</v>
      </c>
      <c r="D6195" t="str">
        <f>IF(Tabel_Forespørgsel_fra_Visma28[[#This Row],[SupProd]]=" "," "," - "&amp;Tabel_Forespørgsel_fra_Visma28[[#This Row],[SupProd]])</f>
        <v xml:space="preserve"> </v>
      </c>
      <c r="E6195" t="s">
        <v>16</v>
      </c>
      <c r="F6195" t="str">
        <f>IF(Tabel_Forespørgsel_fra_Visma28[[#This Row],[SupDescr]]=" "," "," - "&amp;Tabel_Forespørgsel_fra_Visma28[[#This Row],[SupDescr]])</f>
        <v xml:space="preserve"> </v>
      </c>
      <c r="G6195" t="s">
        <v>7015</v>
      </c>
      <c r="H6195">
        <v>1</v>
      </c>
      <c r="I6195" t="str">
        <f>IF(A6195=A6194,I6194&amp;CHAR(10)&amp;"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6" spans="1:9" x14ac:dyDescent="0.25">
      <c r="A6196" t="s">
        <v>6312</v>
      </c>
      <c r="B6196">
        <v>74762273</v>
      </c>
      <c r="C6196" t="s">
        <v>16</v>
      </c>
      <c r="D6196" t="str">
        <f>IF(Tabel_Forespørgsel_fra_Visma28[[#This Row],[SupProd]]=" "," "," - "&amp;Tabel_Forespørgsel_fra_Visma28[[#This Row],[SupProd]])</f>
        <v xml:space="preserve"> </v>
      </c>
      <c r="E6196" t="s">
        <v>16</v>
      </c>
      <c r="F6196" t="str">
        <f>IF(Tabel_Forespørgsel_fra_Visma28[[#This Row],[SupDescr]]=" "," "," - "&amp;Tabel_Forespørgsel_fra_Visma28[[#This Row],[SupDescr]])</f>
        <v xml:space="preserve"> </v>
      </c>
      <c r="G6196" t="s">
        <v>154</v>
      </c>
      <c r="H6196">
        <v>1</v>
      </c>
      <c r="I6196" t="str">
        <f>IF(A6196=A6195,I6195&amp;CHAR(10)&amp;"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197" spans="1:9" x14ac:dyDescent="0.25">
      <c r="A6197" t="s">
        <v>6313</v>
      </c>
      <c r="B6197">
        <v>74762273</v>
      </c>
      <c r="C6197" t="s">
        <v>16</v>
      </c>
      <c r="D6197" t="str">
        <f>IF(Tabel_Forespørgsel_fra_Visma28[[#This Row],[SupProd]]=" "," "," - "&amp;Tabel_Forespørgsel_fra_Visma28[[#This Row],[SupProd]])</f>
        <v xml:space="preserve"> </v>
      </c>
      <c r="E6197" t="s">
        <v>16</v>
      </c>
      <c r="F6197" t="str">
        <f>IF(Tabel_Forespørgsel_fra_Visma28[[#This Row],[SupDescr]]=" "," "," - "&amp;Tabel_Forespørgsel_fra_Visma28[[#This Row],[SupDescr]])</f>
        <v xml:space="preserve"> </v>
      </c>
      <c r="G6197" t="s">
        <v>154</v>
      </c>
      <c r="H6197">
        <v>1</v>
      </c>
      <c r="I6197" t="str">
        <f>IF(A6197=A6196,I6196&amp;CHAR(10)&amp;"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198" spans="1:9" x14ac:dyDescent="0.25">
      <c r="A6198" t="s">
        <v>6316</v>
      </c>
      <c r="B6198">
        <v>75211662</v>
      </c>
      <c r="C6198" t="s">
        <v>16</v>
      </c>
      <c r="D6198" t="str">
        <f>IF(Tabel_Forespørgsel_fra_Visma28[[#This Row],[SupProd]]=" "," "," - "&amp;Tabel_Forespørgsel_fra_Visma28[[#This Row],[SupProd]])</f>
        <v xml:space="preserve"> </v>
      </c>
      <c r="E6198" t="s">
        <v>16</v>
      </c>
      <c r="F6198" t="str">
        <f>IF(Tabel_Forespørgsel_fra_Visma28[[#This Row],[SupDescr]]=" "," "," - "&amp;Tabel_Forespørgsel_fra_Visma28[[#This Row],[SupDescr]])</f>
        <v xml:space="preserve"> </v>
      </c>
      <c r="G6198" t="s">
        <v>7015</v>
      </c>
      <c r="H6198">
        <v>1</v>
      </c>
      <c r="I6198" t="str">
        <f>IF(A6198=A6197,I6197&amp;CHAR(10)&amp;"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9" spans="1:9" x14ac:dyDescent="0.25">
      <c r="A6199" t="s">
        <v>6317</v>
      </c>
      <c r="B6199">
        <v>75211662</v>
      </c>
      <c r="C6199" t="s">
        <v>16</v>
      </c>
      <c r="D6199" t="str">
        <f>IF(Tabel_Forespørgsel_fra_Visma28[[#This Row],[SupProd]]=" "," "," - "&amp;Tabel_Forespørgsel_fra_Visma28[[#This Row],[SupProd]])</f>
        <v xml:space="preserve"> </v>
      </c>
      <c r="E6199" t="s">
        <v>16</v>
      </c>
      <c r="F6199" t="str">
        <f>IF(Tabel_Forespørgsel_fra_Visma28[[#This Row],[SupDescr]]=" "," "," - "&amp;Tabel_Forespørgsel_fra_Visma28[[#This Row],[SupDescr]])</f>
        <v xml:space="preserve"> </v>
      </c>
      <c r="G6199" t="s">
        <v>7015</v>
      </c>
      <c r="H6199">
        <v>1</v>
      </c>
      <c r="I6199" t="str">
        <f>IF(A6199=A6198,I6198&amp;CHAR(10)&amp;"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0" spans="1:9" x14ac:dyDescent="0.25">
      <c r="A6200" t="s">
        <v>6339</v>
      </c>
      <c r="B6200">
        <v>75211662</v>
      </c>
      <c r="C6200" t="s">
        <v>16</v>
      </c>
      <c r="D6200" t="str">
        <f>IF(Tabel_Forespørgsel_fra_Visma28[[#This Row],[SupProd]]=" "," "," - "&amp;Tabel_Forespørgsel_fra_Visma28[[#This Row],[SupProd]])</f>
        <v xml:space="preserve"> </v>
      </c>
      <c r="E6200" t="s">
        <v>16</v>
      </c>
      <c r="F6200" t="str">
        <f>IF(Tabel_Forespørgsel_fra_Visma28[[#This Row],[SupDescr]]=" "," "," - "&amp;Tabel_Forespørgsel_fra_Visma28[[#This Row],[SupDescr]])</f>
        <v xml:space="preserve"> </v>
      </c>
      <c r="G6200" t="s">
        <v>7015</v>
      </c>
      <c r="H6200">
        <v>1</v>
      </c>
      <c r="I6200" t="str">
        <f>IF(A6200=A6199,I6199&amp;CHAR(10)&amp;"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1" spans="1:9" x14ac:dyDescent="0.25">
      <c r="A6201" t="s">
        <v>6338</v>
      </c>
      <c r="B6201">
        <v>75211662</v>
      </c>
      <c r="C6201" t="s">
        <v>16</v>
      </c>
      <c r="D6201" t="str">
        <f>IF(Tabel_Forespørgsel_fra_Visma28[[#This Row],[SupProd]]=" "," "," - "&amp;Tabel_Forespørgsel_fra_Visma28[[#This Row],[SupProd]])</f>
        <v xml:space="preserve"> </v>
      </c>
      <c r="E6201" t="s">
        <v>16</v>
      </c>
      <c r="F6201" t="str">
        <f>IF(Tabel_Forespørgsel_fra_Visma28[[#This Row],[SupDescr]]=" "," "," - "&amp;Tabel_Forespørgsel_fra_Visma28[[#This Row],[SupDescr]])</f>
        <v xml:space="preserve"> </v>
      </c>
      <c r="G6201" t="s">
        <v>7015</v>
      </c>
      <c r="H6201">
        <v>1</v>
      </c>
      <c r="I6201" t="str">
        <f>IF(A6201=A6200,I6200&amp;CHAR(10)&amp;"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2" spans="1:9" x14ac:dyDescent="0.25">
      <c r="A6202" t="s">
        <v>6508</v>
      </c>
      <c r="B6202">
        <v>75211662</v>
      </c>
      <c r="C6202" t="s">
        <v>16</v>
      </c>
      <c r="D6202" t="str">
        <f>IF(Tabel_Forespørgsel_fra_Visma28[[#This Row],[SupProd]]=" "," "," - "&amp;Tabel_Forespørgsel_fra_Visma28[[#This Row],[SupProd]])</f>
        <v xml:space="preserve"> </v>
      </c>
      <c r="E6202" t="s">
        <v>16</v>
      </c>
      <c r="F6202" t="str">
        <f>IF(Tabel_Forespørgsel_fra_Visma28[[#This Row],[SupDescr]]=" "," "," - "&amp;Tabel_Forespørgsel_fra_Visma28[[#This Row],[SupDescr]])</f>
        <v xml:space="preserve"> </v>
      </c>
      <c r="G6202" t="s">
        <v>7015</v>
      </c>
      <c r="H6202">
        <v>1</v>
      </c>
      <c r="I6202" t="str">
        <f>IF(A6202=A6201,I6201&amp;CHAR(10)&amp;"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3" spans="1:9" x14ac:dyDescent="0.25">
      <c r="A6203" t="s">
        <v>6495</v>
      </c>
      <c r="B6203">
        <v>75211662</v>
      </c>
      <c r="C6203" t="s">
        <v>16</v>
      </c>
      <c r="D6203" t="str">
        <f>IF(Tabel_Forespørgsel_fra_Visma28[[#This Row],[SupProd]]=" "," "," - "&amp;Tabel_Forespørgsel_fra_Visma28[[#This Row],[SupProd]])</f>
        <v xml:space="preserve"> </v>
      </c>
      <c r="E6203" t="s">
        <v>16</v>
      </c>
      <c r="F6203" t="str">
        <f>IF(Tabel_Forespørgsel_fra_Visma28[[#This Row],[SupDescr]]=" "," "," - "&amp;Tabel_Forespørgsel_fra_Visma28[[#This Row],[SupDescr]])</f>
        <v xml:space="preserve"> </v>
      </c>
      <c r="G6203" t="s">
        <v>7015</v>
      </c>
      <c r="H6203">
        <v>1</v>
      </c>
      <c r="I6203" t="str">
        <f>IF(A6203=A6202,I6202&amp;CHAR(10)&amp;"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4" spans="1:9" x14ac:dyDescent="0.25">
      <c r="A6204" t="s">
        <v>6496</v>
      </c>
      <c r="B6204">
        <v>75211662</v>
      </c>
      <c r="C6204" t="s">
        <v>16</v>
      </c>
      <c r="D6204" t="str">
        <f>IF(Tabel_Forespørgsel_fra_Visma28[[#This Row],[SupProd]]=" "," "," - "&amp;Tabel_Forespørgsel_fra_Visma28[[#This Row],[SupProd]])</f>
        <v xml:space="preserve"> </v>
      </c>
      <c r="E6204" t="s">
        <v>16</v>
      </c>
      <c r="F6204" t="str">
        <f>IF(Tabel_Forespørgsel_fra_Visma28[[#This Row],[SupDescr]]=" "," "," - "&amp;Tabel_Forespørgsel_fra_Visma28[[#This Row],[SupDescr]])</f>
        <v xml:space="preserve"> </v>
      </c>
      <c r="G6204" t="s">
        <v>7015</v>
      </c>
      <c r="H6204">
        <v>1</v>
      </c>
      <c r="I6204" t="str">
        <f>IF(A6204=A6203,I6203&amp;CHAR(10)&amp;"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5" spans="1:9" x14ac:dyDescent="0.25">
      <c r="A6205" t="s">
        <v>6515</v>
      </c>
      <c r="B6205">
        <v>75211662</v>
      </c>
      <c r="C6205" t="s">
        <v>16</v>
      </c>
      <c r="D6205" t="str">
        <f>IF(Tabel_Forespørgsel_fra_Visma28[[#This Row],[SupProd]]=" "," "," - "&amp;Tabel_Forespørgsel_fra_Visma28[[#This Row],[SupProd]])</f>
        <v xml:space="preserve"> </v>
      </c>
      <c r="E6205" t="s">
        <v>16</v>
      </c>
      <c r="F6205" t="str">
        <f>IF(Tabel_Forespørgsel_fra_Visma28[[#This Row],[SupDescr]]=" "," "," - "&amp;Tabel_Forespørgsel_fra_Visma28[[#This Row],[SupDescr]])</f>
        <v xml:space="preserve"> </v>
      </c>
      <c r="G6205" t="s">
        <v>7015</v>
      </c>
      <c r="H6205">
        <v>1</v>
      </c>
      <c r="I6205" t="str">
        <f>IF(A6205=A6204,I6204&amp;CHAR(10)&amp;"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6" spans="1:9" x14ac:dyDescent="0.25">
      <c r="A6206" t="s">
        <v>6451</v>
      </c>
      <c r="B6206">
        <v>75196500</v>
      </c>
      <c r="C6206" t="s">
        <v>16</v>
      </c>
      <c r="D6206" t="str">
        <f>IF(Tabel_Forespørgsel_fra_Visma28[[#This Row],[SupProd]]=" "," "," - "&amp;Tabel_Forespørgsel_fra_Visma28[[#This Row],[SupProd]])</f>
        <v xml:space="preserve"> </v>
      </c>
      <c r="E6206" t="s">
        <v>16</v>
      </c>
      <c r="F6206" t="str">
        <f>IF(Tabel_Forespørgsel_fra_Visma28[[#This Row],[SupDescr]]=" "," "," - "&amp;Tabel_Forespørgsel_fra_Visma28[[#This Row],[SupDescr]])</f>
        <v xml:space="preserve"> </v>
      </c>
      <c r="G6206" t="s">
        <v>2425</v>
      </c>
      <c r="H6206">
        <v>1</v>
      </c>
      <c r="I6206" t="str">
        <f>IF(A6206=A6205,I6205&amp;CHAR(10)&amp;"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07" spans="1:9" x14ac:dyDescent="0.25">
      <c r="A6207" t="s">
        <v>6516</v>
      </c>
      <c r="B6207">
        <v>75211662</v>
      </c>
      <c r="C6207" t="s">
        <v>16</v>
      </c>
      <c r="D6207" t="str">
        <f>IF(Tabel_Forespørgsel_fra_Visma28[[#This Row],[SupProd]]=" "," "," - "&amp;Tabel_Forespørgsel_fra_Visma28[[#This Row],[SupProd]])</f>
        <v xml:space="preserve"> </v>
      </c>
      <c r="E6207" t="s">
        <v>16</v>
      </c>
      <c r="F6207" t="str">
        <f>IF(Tabel_Forespørgsel_fra_Visma28[[#This Row],[SupDescr]]=" "," "," - "&amp;Tabel_Forespørgsel_fra_Visma28[[#This Row],[SupDescr]])</f>
        <v xml:space="preserve"> </v>
      </c>
      <c r="G6207" t="s">
        <v>7015</v>
      </c>
      <c r="H6207">
        <v>1</v>
      </c>
      <c r="I6207" t="str">
        <f>IF(A6207=A6206,I6206&amp;CHAR(10)&amp;"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8" spans="1:9" x14ac:dyDescent="0.25">
      <c r="A6208" t="s">
        <v>6513</v>
      </c>
      <c r="B6208">
        <v>75211662</v>
      </c>
      <c r="C6208" t="s">
        <v>16</v>
      </c>
      <c r="D6208" t="str">
        <f>IF(Tabel_Forespørgsel_fra_Visma28[[#This Row],[SupProd]]=" "," "," - "&amp;Tabel_Forespørgsel_fra_Visma28[[#This Row],[SupProd]])</f>
        <v xml:space="preserve"> </v>
      </c>
      <c r="E6208" t="s">
        <v>16</v>
      </c>
      <c r="F6208" t="str">
        <f>IF(Tabel_Forespørgsel_fra_Visma28[[#This Row],[SupDescr]]=" "," "," - "&amp;Tabel_Forespørgsel_fra_Visma28[[#This Row],[SupDescr]])</f>
        <v xml:space="preserve"> </v>
      </c>
      <c r="G6208" t="s">
        <v>7015</v>
      </c>
      <c r="H6208">
        <v>1</v>
      </c>
      <c r="I6208" t="str">
        <f>IF(A6208=A6207,I6207&amp;CHAR(10)&amp;"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9" spans="1:9" x14ac:dyDescent="0.25">
      <c r="A6209" t="s">
        <v>6514</v>
      </c>
      <c r="B6209">
        <v>75211662</v>
      </c>
      <c r="C6209" t="s">
        <v>16</v>
      </c>
      <c r="D6209" t="str">
        <f>IF(Tabel_Forespørgsel_fra_Visma28[[#This Row],[SupProd]]=" "," "," - "&amp;Tabel_Forespørgsel_fra_Visma28[[#This Row],[SupProd]])</f>
        <v xml:space="preserve"> </v>
      </c>
      <c r="E6209" t="s">
        <v>16</v>
      </c>
      <c r="F6209" t="str">
        <f>IF(Tabel_Forespørgsel_fra_Visma28[[#This Row],[SupDescr]]=" "," "," - "&amp;Tabel_Forespørgsel_fra_Visma28[[#This Row],[SupDescr]])</f>
        <v xml:space="preserve"> </v>
      </c>
      <c r="G6209" t="s">
        <v>7015</v>
      </c>
      <c r="H6209">
        <v>1</v>
      </c>
      <c r="I6209" t="str">
        <f>IF(A6209=A6208,I6208&amp;CHAR(10)&amp;"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0" spans="1:9" x14ac:dyDescent="0.25">
      <c r="A6210" t="s">
        <v>6517</v>
      </c>
      <c r="B6210">
        <v>75211662</v>
      </c>
      <c r="C6210" t="s">
        <v>16</v>
      </c>
      <c r="D6210" t="str">
        <f>IF(Tabel_Forespørgsel_fra_Visma28[[#This Row],[SupProd]]=" "," "," - "&amp;Tabel_Forespørgsel_fra_Visma28[[#This Row],[SupProd]])</f>
        <v xml:space="preserve"> </v>
      </c>
      <c r="E6210" t="s">
        <v>16</v>
      </c>
      <c r="F6210" t="str">
        <f>IF(Tabel_Forespørgsel_fra_Visma28[[#This Row],[SupDescr]]=" "," "," - "&amp;Tabel_Forespørgsel_fra_Visma28[[#This Row],[SupDescr]])</f>
        <v xml:space="preserve"> </v>
      </c>
      <c r="G6210" t="s">
        <v>7015</v>
      </c>
      <c r="H6210">
        <v>1</v>
      </c>
      <c r="I6210" t="str">
        <f>IF(A6210=A6209,I6209&amp;CHAR(10)&amp;"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1" spans="1:9" x14ac:dyDescent="0.25">
      <c r="A6211" t="s">
        <v>6483</v>
      </c>
      <c r="B6211">
        <v>75211662</v>
      </c>
      <c r="C6211" t="s">
        <v>16</v>
      </c>
      <c r="D6211" t="str">
        <f>IF(Tabel_Forespørgsel_fra_Visma28[[#This Row],[SupProd]]=" "," "," - "&amp;Tabel_Forespørgsel_fra_Visma28[[#This Row],[SupProd]])</f>
        <v xml:space="preserve"> </v>
      </c>
      <c r="E6211" t="s">
        <v>16</v>
      </c>
      <c r="F6211" t="str">
        <f>IF(Tabel_Forespørgsel_fra_Visma28[[#This Row],[SupDescr]]=" "," "," - "&amp;Tabel_Forespørgsel_fra_Visma28[[#This Row],[SupDescr]])</f>
        <v xml:space="preserve"> </v>
      </c>
      <c r="G6211" t="s">
        <v>7015</v>
      </c>
      <c r="H6211">
        <v>2</v>
      </c>
      <c r="I6211" t="str">
        <f>IF(A6211=A6210,I6210&amp;CHAR(10)&amp;"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2" spans="1:9" x14ac:dyDescent="0.25">
      <c r="A6212" t="s">
        <v>6518</v>
      </c>
      <c r="B6212">
        <v>75211662</v>
      </c>
      <c r="C6212" t="s">
        <v>16</v>
      </c>
      <c r="D6212" t="str">
        <f>IF(Tabel_Forespørgsel_fra_Visma28[[#This Row],[SupProd]]=" "," "," - "&amp;Tabel_Forespørgsel_fra_Visma28[[#This Row],[SupProd]])</f>
        <v xml:space="preserve"> </v>
      </c>
      <c r="E6212" t="s">
        <v>16</v>
      </c>
      <c r="F6212" t="str">
        <f>IF(Tabel_Forespørgsel_fra_Visma28[[#This Row],[SupDescr]]=" "," "," - "&amp;Tabel_Forespørgsel_fra_Visma28[[#This Row],[SupDescr]])</f>
        <v xml:space="preserve"> </v>
      </c>
      <c r="G6212" t="s">
        <v>7015</v>
      </c>
      <c r="H6212">
        <v>2</v>
      </c>
      <c r="I6212" t="str">
        <f>IF(A6212=A6211,I6211&amp;CHAR(10)&amp;"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3" spans="1:9" x14ac:dyDescent="0.25">
      <c r="A6213" t="s">
        <v>6519</v>
      </c>
      <c r="B6213">
        <v>75211662</v>
      </c>
      <c r="C6213" t="s">
        <v>16</v>
      </c>
      <c r="D6213" t="str">
        <f>IF(Tabel_Forespørgsel_fra_Visma28[[#This Row],[SupProd]]=" "," "," - "&amp;Tabel_Forespørgsel_fra_Visma28[[#This Row],[SupProd]])</f>
        <v xml:space="preserve"> </v>
      </c>
      <c r="E6213" t="s">
        <v>16</v>
      </c>
      <c r="F6213" t="str">
        <f>IF(Tabel_Forespørgsel_fra_Visma28[[#This Row],[SupDescr]]=" "," "," - "&amp;Tabel_Forespørgsel_fra_Visma28[[#This Row],[SupDescr]])</f>
        <v xml:space="preserve"> </v>
      </c>
      <c r="G6213" t="s">
        <v>7015</v>
      </c>
      <c r="H6213">
        <v>1</v>
      </c>
      <c r="I6213" t="str">
        <f>IF(A6213=A6212,I6212&amp;CHAR(10)&amp;"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4" spans="1:9" x14ac:dyDescent="0.25">
      <c r="A6214" t="s">
        <v>6484</v>
      </c>
      <c r="B6214">
        <v>75211662</v>
      </c>
      <c r="C6214" t="s">
        <v>16</v>
      </c>
      <c r="D6214" t="str">
        <f>IF(Tabel_Forespørgsel_fra_Visma28[[#This Row],[SupProd]]=" "," "," - "&amp;Tabel_Forespørgsel_fra_Visma28[[#This Row],[SupProd]])</f>
        <v xml:space="preserve"> </v>
      </c>
      <c r="E6214" t="s">
        <v>16</v>
      </c>
      <c r="F6214" t="str">
        <f>IF(Tabel_Forespørgsel_fra_Visma28[[#This Row],[SupDescr]]=" "," "," - "&amp;Tabel_Forespørgsel_fra_Visma28[[#This Row],[SupDescr]])</f>
        <v xml:space="preserve"> </v>
      </c>
      <c r="G6214" t="s">
        <v>7015</v>
      </c>
      <c r="H6214">
        <v>1</v>
      </c>
      <c r="I6214" t="str">
        <f>IF(A6214=A6213,I6213&amp;CHAR(10)&amp;"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5" spans="1:9" x14ac:dyDescent="0.25">
      <c r="A6215" t="s">
        <v>6520</v>
      </c>
      <c r="B6215">
        <v>75211662</v>
      </c>
      <c r="C6215" t="s">
        <v>16</v>
      </c>
      <c r="D6215" t="str">
        <f>IF(Tabel_Forespørgsel_fra_Visma28[[#This Row],[SupProd]]=" "," "," - "&amp;Tabel_Forespørgsel_fra_Visma28[[#This Row],[SupProd]])</f>
        <v xml:space="preserve"> </v>
      </c>
      <c r="E6215" t="s">
        <v>16</v>
      </c>
      <c r="F6215" t="str">
        <f>IF(Tabel_Forespørgsel_fra_Visma28[[#This Row],[SupDescr]]=" "," "," - "&amp;Tabel_Forespørgsel_fra_Visma28[[#This Row],[SupDescr]])</f>
        <v xml:space="preserve"> </v>
      </c>
      <c r="G6215" t="s">
        <v>7015</v>
      </c>
      <c r="H6215">
        <v>1</v>
      </c>
      <c r="I6215" t="str">
        <f>IF(A6215=A6214,I6214&amp;CHAR(10)&amp;"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6" spans="1:9" x14ac:dyDescent="0.25">
      <c r="A6216" t="s">
        <v>6408</v>
      </c>
      <c r="B6216">
        <v>74762273</v>
      </c>
      <c r="C6216" t="s">
        <v>16</v>
      </c>
      <c r="D6216" t="str">
        <f>IF(Tabel_Forespørgsel_fra_Visma28[[#This Row],[SupProd]]=" "," "," - "&amp;Tabel_Forespørgsel_fra_Visma28[[#This Row],[SupProd]])</f>
        <v xml:space="preserve"> </v>
      </c>
      <c r="E6216" t="s">
        <v>16</v>
      </c>
      <c r="F6216" t="str">
        <f>IF(Tabel_Forespørgsel_fra_Visma28[[#This Row],[SupDescr]]=" "," "," - "&amp;Tabel_Forespørgsel_fra_Visma28[[#This Row],[SupDescr]])</f>
        <v xml:space="preserve"> </v>
      </c>
      <c r="G6216" t="s">
        <v>154</v>
      </c>
      <c r="H6216">
        <v>1</v>
      </c>
      <c r="I6216" t="str">
        <f>IF(A6216=A6215,I6215&amp;CHAR(10)&amp;"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17" spans="1:9" x14ac:dyDescent="0.25">
      <c r="A6217" t="s">
        <v>6405</v>
      </c>
      <c r="B6217">
        <v>74762273</v>
      </c>
      <c r="C6217" t="s">
        <v>16</v>
      </c>
      <c r="D6217" t="str">
        <f>IF(Tabel_Forespørgsel_fra_Visma28[[#This Row],[SupProd]]=" "," "," - "&amp;Tabel_Forespørgsel_fra_Visma28[[#This Row],[SupProd]])</f>
        <v xml:space="preserve"> </v>
      </c>
      <c r="E6217" t="s">
        <v>16</v>
      </c>
      <c r="F6217" t="str">
        <f>IF(Tabel_Forespørgsel_fra_Visma28[[#This Row],[SupDescr]]=" "," "," - "&amp;Tabel_Forespørgsel_fra_Visma28[[#This Row],[SupDescr]])</f>
        <v xml:space="preserve"> </v>
      </c>
      <c r="G6217" t="s">
        <v>154</v>
      </c>
      <c r="H6217">
        <v>1</v>
      </c>
      <c r="I6217" t="str">
        <f>IF(A6217=A6216,I6216&amp;CHAR(10)&amp;"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18" spans="1:9" x14ac:dyDescent="0.25">
      <c r="A6218" t="s">
        <v>6409</v>
      </c>
      <c r="B6218">
        <v>75577000</v>
      </c>
      <c r="C6218" t="s">
        <v>16</v>
      </c>
      <c r="D6218" t="str">
        <f>IF(Tabel_Forespørgsel_fra_Visma28[[#This Row],[SupProd]]=" "," "," - "&amp;Tabel_Forespørgsel_fra_Visma28[[#This Row],[SupProd]])</f>
        <v xml:space="preserve"> </v>
      </c>
      <c r="E6218" t="s">
        <v>16</v>
      </c>
      <c r="F6218" t="str">
        <f>IF(Tabel_Forespørgsel_fra_Visma28[[#This Row],[SupDescr]]=" "," "," - "&amp;Tabel_Forespørgsel_fra_Visma28[[#This Row],[SupDescr]])</f>
        <v xml:space="preserve"> </v>
      </c>
      <c r="G6218" t="s">
        <v>3759</v>
      </c>
      <c r="H6218">
        <v>1</v>
      </c>
      <c r="I6218" t="str">
        <f>IF(A6218=A6217,I6217&amp;CHAR(10)&amp;"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19" spans="1:9" x14ac:dyDescent="0.25">
      <c r="A6219" t="s">
        <v>6409</v>
      </c>
      <c r="B6219">
        <v>74762273</v>
      </c>
      <c r="C6219" t="s">
        <v>16</v>
      </c>
      <c r="D6219" t="str">
        <f>IF(Tabel_Forespørgsel_fra_Visma28[[#This Row],[SupProd]]=" "," "," - "&amp;Tabel_Forespørgsel_fra_Visma28[[#This Row],[SupProd]])</f>
        <v xml:space="preserve"> </v>
      </c>
      <c r="E6219" t="s">
        <v>16</v>
      </c>
      <c r="F6219" t="str">
        <f>IF(Tabel_Forespørgsel_fra_Visma28[[#This Row],[SupDescr]]=" "," "," - "&amp;Tabel_Forespørgsel_fra_Visma28[[#This Row],[SupDescr]])</f>
        <v xml:space="preserve"> </v>
      </c>
      <c r="G6219" t="s">
        <v>154</v>
      </c>
      <c r="H6219">
        <v>2</v>
      </c>
      <c r="I6219" t="str">
        <f>IF(A6219=A6218,I6218&amp;CHAR(10)&amp;"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220" spans="1:9" x14ac:dyDescent="0.25">
      <c r="A6220" t="s">
        <v>6407</v>
      </c>
      <c r="B6220">
        <v>75577000</v>
      </c>
      <c r="C6220" t="s">
        <v>16</v>
      </c>
      <c r="D6220" t="str">
        <f>IF(Tabel_Forespørgsel_fra_Visma28[[#This Row],[SupProd]]=" "," "," - "&amp;Tabel_Forespørgsel_fra_Visma28[[#This Row],[SupProd]])</f>
        <v xml:space="preserve"> </v>
      </c>
      <c r="E6220" t="s">
        <v>16</v>
      </c>
      <c r="F6220" t="str">
        <f>IF(Tabel_Forespørgsel_fra_Visma28[[#This Row],[SupDescr]]=" "," "," - "&amp;Tabel_Forespørgsel_fra_Visma28[[#This Row],[SupDescr]])</f>
        <v xml:space="preserve"> </v>
      </c>
      <c r="G6220" t="s">
        <v>3759</v>
      </c>
      <c r="H6220">
        <v>1</v>
      </c>
      <c r="I6220" t="str">
        <f>IF(A6220=A6219,I6219&amp;CHAR(10)&amp;"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21" spans="1:9" x14ac:dyDescent="0.25">
      <c r="A6221" t="s">
        <v>6406</v>
      </c>
      <c r="B6221">
        <v>75577000</v>
      </c>
      <c r="C6221" t="s">
        <v>16</v>
      </c>
      <c r="D6221" t="str">
        <f>IF(Tabel_Forespørgsel_fra_Visma28[[#This Row],[SupProd]]=" "," "," - "&amp;Tabel_Forespørgsel_fra_Visma28[[#This Row],[SupProd]])</f>
        <v xml:space="preserve"> </v>
      </c>
      <c r="E6221" t="s">
        <v>16</v>
      </c>
      <c r="F6221" t="str">
        <f>IF(Tabel_Forespørgsel_fra_Visma28[[#This Row],[SupDescr]]=" "," "," - "&amp;Tabel_Forespørgsel_fra_Visma28[[#This Row],[SupDescr]])</f>
        <v xml:space="preserve"> </v>
      </c>
      <c r="G6221" t="s">
        <v>3759</v>
      </c>
      <c r="H6221">
        <v>1</v>
      </c>
      <c r="I6221" t="str">
        <f>IF(A6221=A6220,I6220&amp;CHAR(10)&amp;"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22" spans="1:9" x14ac:dyDescent="0.25">
      <c r="A6222" t="s">
        <v>6406</v>
      </c>
      <c r="B6222">
        <v>74762273</v>
      </c>
      <c r="C6222" t="s">
        <v>16</v>
      </c>
      <c r="D6222" t="str">
        <f>IF(Tabel_Forespørgsel_fra_Visma28[[#This Row],[SupProd]]=" "," "," - "&amp;Tabel_Forespørgsel_fra_Visma28[[#This Row],[SupProd]])</f>
        <v xml:space="preserve"> </v>
      </c>
      <c r="E6222" t="s">
        <v>16</v>
      </c>
      <c r="F6222" t="str">
        <f>IF(Tabel_Forespørgsel_fra_Visma28[[#This Row],[SupDescr]]=" "," "," - "&amp;Tabel_Forespørgsel_fra_Visma28[[#This Row],[SupDescr]])</f>
        <v xml:space="preserve"> </v>
      </c>
      <c r="G6222" t="s">
        <v>154</v>
      </c>
      <c r="H6222">
        <v>2</v>
      </c>
      <c r="I6222" t="str">
        <f>IF(A6222=A6221,I6221&amp;CHAR(10)&amp;"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223" spans="1:9" x14ac:dyDescent="0.25">
      <c r="A6223" t="s">
        <v>6486</v>
      </c>
      <c r="B6223">
        <v>75211662</v>
      </c>
      <c r="C6223" t="s">
        <v>16</v>
      </c>
      <c r="D6223" t="str">
        <f>IF(Tabel_Forespørgsel_fra_Visma28[[#This Row],[SupProd]]=" "," "," - "&amp;Tabel_Forespørgsel_fra_Visma28[[#This Row],[SupProd]])</f>
        <v xml:space="preserve"> </v>
      </c>
      <c r="E6223" t="s">
        <v>16</v>
      </c>
      <c r="F6223" t="str">
        <f>IF(Tabel_Forespørgsel_fra_Visma28[[#This Row],[SupDescr]]=" "," "," - "&amp;Tabel_Forespørgsel_fra_Visma28[[#This Row],[SupDescr]])</f>
        <v xml:space="preserve"> </v>
      </c>
      <c r="G6223" t="s">
        <v>7015</v>
      </c>
      <c r="H6223">
        <v>1</v>
      </c>
      <c r="I6223" t="str">
        <f>IF(A6223=A6222,I6222&amp;CHAR(10)&amp;"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24" spans="1:9" x14ac:dyDescent="0.25">
      <c r="A6224" t="s">
        <v>6465</v>
      </c>
      <c r="B6224">
        <v>75196500</v>
      </c>
      <c r="C6224" t="s">
        <v>16</v>
      </c>
      <c r="D6224" t="str">
        <f>IF(Tabel_Forespørgsel_fra_Visma28[[#This Row],[SupProd]]=" "," "," - "&amp;Tabel_Forespørgsel_fra_Visma28[[#This Row],[SupProd]])</f>
        <v xml:space="preserve"> </v>
      </c>
      <c r="E6224" t="s">
        <v>16</v>
      </c>
      <c r="F6224" t="str">
        <f>IF(Tabel_Forespørgsel_fra_Visma28[[#This Row],[SupDescr]]=" "," "," - "&amp;Tabel_Forespørgsel_fra_Visma28[[#This Row],[SupDescr]])</f>
        <v xml:space="preserve"> </v>
      </c>
      <c r="G6224" t="s">
        <v>2425</v>
      </c>
      <c r="H6224">
        <v>1</v>
      </c>
      <c r="I6224" t="str">
        <f>IF(A6224=A6223,I6223&amp;CHAR(10)&amp;"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25" spans="1:9" x14ac:dyDescent="0.25">
      <c r="A6225" t="s">
        <v>6447</v>
      </c>
      <c r="B6225">
        <v>75196500</v>
      </c>
      <c r="C6225" t="s">
        <v>16</v>
      </c>
      <c r="D6225" t="str">
        <f>IF(Tabel_Forespørgsel_fra_Visma28[[#This Row],[SupProd]]=" "," "," - "&amp;Tabel_Forespørgsel_fra_Visma28[[#This Row],[SupProd]])</f>
        <v xml:space="preserve"> </v>
      </c>
      <c r="E6225" t="s">
        <v>16</v>
      </c>
      <c r="F6225" t="str">
        <f>IF(Tabel_Forespørgsel_fra_Visma28[[#This Row],[SupDescr]]=" "," "," - "&amp;Tabel_Forespørgsel_fra_Visma28[[#This Row],[SupDescr]])</f>
        <v xml:space="preserve"> </v>
      </c>
      <c r="G6225" t="s">
        <v>2425</v>
      </c>
      <c r="H6225">
        <v>1</v>
      </c>
      <c r="I6225" t="str">
        <f>IF(A6225=A6224,I6224&amp;CHAR(10)&amp;"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26" spans="1:9" x14ac:dyDescent="0.25">
      <c r="A6226" t="s">
        <v>6528</v>
      </c>
      <c r="B6226">
        <v>75211662</v>
      </c>
      <c r="C6226" t="s">
        <v>16</v>
      </c>
      <c r="D6226" t="str">
        <f>IF(Tabel_Forespørgsel_fra_Visma28[[#This Row],[SupProd]]=" "," "," - "&amp;Tabel_Forespørgsel_fra_Visma28[[#This Row],[SupProd]])</f>
        <v xml:space="preserve"> </v>
      </c>
      <c r="E6226" t="s">
        <v>16</v>
      </c>
      <c r="F6226" t="str">
        <f>IF(Tabel_Forespørgsel_fra_Visma28[[#This Row],[SupDescr]]=" "," "," - "&amp;Tabel_Forespørgsel_fra_Visma28[[#This Row],[SupDescr]])</f>
        <v xml:space="preserve"> </v>
      </c>
      <c r="G6226" t="s">
        <v>7015</v>
      </c>
      <c r="H6226">
        <v>1</v>
      </c>
      <c r="I6226" t="str">
        <f>IF(A6226=A6225,I6225&amp;CHAR(10)&amp;"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27" spans="1:9" x14ac:dyDescent="0.25">
      <c r="A6227" t="s">
        <v>6529</v>
      </c>
      <c r="B6227">
        <v>75211662</v>
      </c>
      <c r="C6227" t="s">
        <v>16</v>
      </c>
      <c r="D6227" t="str">
        <f>IF(Tabel_Forespørgsel_fra_Visma28[[#This Row],[SupProd]]=" "," "," - "&amp;Tabel_Forespørgsel_fra_Visma28[[#This Row],[SupProd]])</f>
        <v xml:space="preserve"> </v>
      </c>
      <c r="E6227" t="s">
        <v>16</v>
      </c>
      <c r="F6227" t="str">
        <f>IF(Tabel_Forespørgsel_fra_Visma28[[#This Row],[SupDescr]]=" "," "," - "&amp;Tabel_Forespørgsel_fra_Visma28[[#This Row],[SupDescr]])</f>
        <v xml:space="preserve"> </v>
      </c>
      <c r="G6227" t="s">
        <v>7015</v>
      </c>
      <c r="H6227">
        <v>1</v>
      </c>
      <c r="I6227" t="str">
        <f>IF(A6227=A6226,I6226&amp;CHAR(10)&amp;"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28" spans="1:9" x14ac:dyDescent="0.25">
      <c r="A6228" t="s">
        <v>6466</v>
      </c>
      <c r="B6228">
        <v>75196500</v>
      </c>
      <c r="C6228" t="s">
        <v>16</v>
      </c>
      <c r="D6228" t="str">
        <f>IF(Tabel_Forespørgsel_fra_Visma28[[#This Row],[SupProd]]=" "," "," - "&amp;Tabel_Forespørgsel_fra_Visma28[[#This Row],[SupProd]])</f>
        <v xml:space="preserve"> </v>
      </c>
      <c r="E6228" t="s">
        <v>16</v>
      </c>
      <c r="F6228" t="str">
        <f>IF(Tabel_Forespørgsel_fra_Visma28[[#This Row],[SupDescr]]=" "," "," - "&amp;Tabel_Forespørgsel_fra_Visma28[[#This Row],[SupDescr]])</f>
        <v xml:space="preserve"> </v>
      </c>
      <c r="G6228" t="s">
        <v>2425</v>
      </c>
      <c r="H6228">
        <v>1</v>
      </c>
      <c r="I6228" t="str">
        <f>IF(A6228=A6227,I6227&amp;CHAR(10)&amp;"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29" spans="1:9" x14ac:dyDescent="0.25">
      <c r="A6229" t="s">
        <v>6412</v>
      </c>
      <c r="B6229">
        <v>74762273</v>
      </c>
      <c r="C6229" t="s">
        <v>16</v>
      </c>
      <c r="D6229" t="str">
        <f>IF(Tabel_Forespørgsel_fra_Visma28[[#This Row],[SupProd]]=" "," "," - "&amp;Tabel_Forespørgsel_fra_Visma28[[#This Row],[SupProd]])</f>
        <v xml:space="preserve"> </v>
      </c>
      <c r="E6229" t="s">
        <v>16</v>
      </c>
      <c r="F6229" t="str">
        <f>IF(Tabel_Forespørgsel_fra_Visma28[[#This Row],[SupDescr]]=" "," "," - "&amp;Tabel_Forespørgsel_fra_Visma28[[#This Row],[SupDescr]])</f>
        <v xml:space="preserve"> </v>
      </c>
      <c r="G6229" t="s">
        <v>154</v>
      </c>
      <c r="H6229">
        <v>1</v>
      </c>
      <c r="I6229" t="str">
        <f>IF(A6229=A6228,I6228&amp;CHAR(10)&amp;"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30" spans="1:9" x14ac:dyDescent="0.25">
      <c r="A6230" t="s">
        <v>6469</v>
      </c>
      <c r="B6230">
        <v>75211662</v>
      </c>
      <c r="C6230" t="s">
        <v>16</v>
      </c>
      <c r="D6230" t="str">
        <f>IF(Tabel_Forespørgsel_fra_Visma28[[#This Row],[SupProd]]=" "," "," - "&amp;Tabel_Forespørgsel_fra_Visma28[[#This Row],[SupProd]])</f>
        <v xml:space="preserve"> </v>
      </c>
      <c r="E6230" t="s">
        <v>16</v>
      </c>
      <c r="F6230" t="str">
        <f>IF(Tabel_Forespørgsel_fra_Visma28[[#This Row],[SupDescr]]=" "," "," - "&amp;Tabel_Forespørgsel_fra_Visma28[[#This Row],[SupDescr]])</f>
        <v xml:space="preserve"> </v>
      </c>
      <c r="G6230" t="s">
        <v>7015</v>
      </c>
      <c r="H6230">
        <v>1</v>
      </c>
      <c r="I6230" t="str">
        <f>IF(A6230=A6229,I6229&amp;CHAR(10)&amp;"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1" spans="1:9" x14ac:dyDescent="0.25">
      <c r="A6231" t="s">
        <v>6470</v>
      </c>
      <c r="B6231">
        <v>75211662</v>
      </c>
      <c r="C6231" t="s">
        <v>16</v>
      </c>
      <c r="D6231" t="str">
        <f>IF(Tabel_Forespørgsel_fra_Visma28[[#This Row],[SupProd]]=" "," "," - "&amp;Tabel_Forespørgsel_fra_Visma28[[#This Row],[SupProd]])</f>
        <v xml:space="preserve"> </v>
      </c>
      <c r="E6231" t="s">
        <v>16</v>
      </c>
      <c r="F6231" t="str">
        <f>IF(Tabel_Forespørgsel_fra_Visma28[[#This Row],[SupDescr]]=" "," "," - "&amp;Tabel_Forespørgsel_fra_Visma28[[#This Row],[SupDescr]])</f>
        <v xml:space="preserve"> </v>
      </c>
      <c r="G6231" t="s">
        <v>7015</v>
      </c>
      <c r="H6231">
        <v>1</v>
      </c>
      <c r="I6231" t="str">
        <f>IF(A6231=A6230,I6230&amp;CHAR(10)&amp;"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2" spans="1:9" x14ac:dyDescent="0.25">
      <c r="A6232" t="s">
        <v>6468</v>
      </c>
      <c r="B6232">
        <v>75211662</v>
      </c>
      <c r="C6232" t="s">
        <v>16</v>
      </c>
      <c r="D6232" t="str">
        <f>IF(Tabel_Forespørgsel_fra_Visma28[[#This Row],[SupProd]]=" "," "," - "&amp;Tabel_Forespørgsel_fra_Visma28[[#This Row],[SupProd]])</f>
        <v xml:space="preserve"> </v>
      </c>
      <c r="E6232" t="s">
        <v>16</v>
      </c>
      <c r="F6232" t="str">
        <f>IF(Tabel_Forespørgsel_fra_Visma28[[#This Row],[SupDescr]]=" "," "," - "&amp;Tabel_Forespørgsel_fra_Visma28[[#This Row],[SupDescr]])</f>
        <v xml:space="preserve"> </v>
      </c>
      <c r="G6232" t="s">
        <v>7015</v>
      </c>
      <c r="H6232">
        <v>1</v>
      </c>
      <c r="I6232" t="str">
        <f>IF(A6232=A6231,I6231&amp;CHAR(10)&amp;"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3" spans="1:9" x14ac:dyDescent="0.25">
      <c r="A6233" t="s">
        <v>6467</v>
      </c>
      <c r="B6233">
        <v>75196500</v>
      </c>
      <c r="C6233" t="s">
        <v>16</v>
      </c>
      <c r="D6233" t="str">
        <f>IF(Tabel_Forespørgsel_fra_Visma28[[#This Row],[SupProd]]=" "," "," - "&amp;Tabel_Forespørgsel_fra_Visma28[[#This Row],[SupProd]])</f>
        <v xml:space="preserve"> </v>
      </c>
      <c r="E6233" t="s">
        <v>16</v>
      </c>
      <c r="F6233" t="str">
        <f>IF(Tabel_Forespørgsel_fra_Visma28[[#This Row],[SupDescr]]=" "," "," - "&amp;Tabel_Forespørgsel_fra_Visma28[[#This Row],[SupDescr]])</f>
        <v xml:space="preserve"> </v>
      </c>
      <c r="G6233" t="s">
        <v>2425</v>
      </c>
      <c r="H6233">
        <v>1</v>
      </c>
      <c r="I6233" t="str">
        <f>IF(A6233=A6232,I6232&amp;CHAR(10)&amp;"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34" spans="1:9" x14ac:dyDescent="0.25">
      <c r="A6234" t="s">
        <v>6479</v>
      </c>
      <c r="B6234">
        <v>75211662</v>
      </c>
      <c r="C6234" t="s">
        <v>16</v>
      </c>
      <c r="D6234" t="str">
        <f>IF(Tabel_Forespørgsel_fra_Visma28[[#This Row],[SupProd]]=" "," "," - "&amp;Tabel_Forespørgsel_fra_Visma28[[#This Row],[SupProd]])</f>
        <v xml:space="preserve"> </v>
      </c>
      <c r="E6234" t="s">
        <v>16</v>
      </c>
      <c r="F6234" t="str">
        <f>IF(Tabel_Forespørgsel_fra_Visma28[[#This Row],[SupDescr]]=" "," "," - "&amp;Tabel_Forespørgsel_fra_Visma28[[#This Row],[SupDescr]])</f>
        <v xml:space="preserve"> </v>
      </c>
      <c r="G6234" t="s">
        <v>7015</v>
      </c>
      <c r="H6234">
        <v>1</v>
      </c>
      <c r="I6234" t="str">
        <f>IF(A6234=A6233,I6233&amp;CHAR(10)&amp;"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5" spans="1:9" x14ac:dyDescent="0.25">
      <c r="A6235" t="s">
        <v>6480</v>
      </c>
      <c r="B6235">
        <v>75211662</v>
      </c>
      <c r="C6235" t="s">
        <v>16</v>
      </c>
      <c r="D6235" t="str">
        <f>IF(Tabel_Forespørgsel_fra_Visma28[[#This Row],[SupProd]]=" "," "," - "&amp;Tabel_Forespørgsel_fra_Visma28[[#This Row],[SupProd]])</f>
        <v xml:space="preserve"> </v>
      </c>
      <c r="E6235" t="s">
        <v>16</v>
      </c>
      <c r="F6235" t="str">
        <f>IF(Tabel_Forespørgsel_fra_Visma28[[#This Row],[SupDescr]]=" "," "," - "&amp;Tabel_Forespørgsel_fra_Visma28[[#This Row],[SupDescr]])</f>
        <v xml:space="preserve"> </v>
      </c>
      <c r="G6235" t="s">
        <v>7015</v>
      </c>
      <c r="H6235">
        <v>1</v>
      </c>
      <c r="I6235" t="str">
        <f>IF(A6235=A6234,I6234&amp;CHAR(10)&amp;"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6" spans="1:9" x14ac:dyDescent="0.25">
      <c r="A6236" t="s">
        <v>6481</v>
      </c>
      <c r="B6236">
        <v>75211662</v>
      </c>
      <c r="C6236" t="s">
        <v>16</v>
      </c>
      <c r="D6236" t="str">
        <f>IF(Tabel_Forespørgsel_fra_Visma28[[#This Row],[SupProd]]=" "," "," - "&amp;Tabel_Forespørgsel_fra_Visma28[[#This Row],[SupProd]])</f>
        <v xml:space="preserve"> </v>
      </c>
      <c r="E6236" t="s">
        <v>16</v>
      </c>
      <c r="F6236" t="str">
        <f>IF(Tabel_Forespørgsel_fra_Visma28[[#This Row],[SupDescr]]=" "," "," - "&amp;Tabel_Forespørgsel_fra_Visma28[[#This Row],[SupDescr]])</f>
        <v xml:space="preserve"> </v>
      </c>
      <c r="G6236" t="s">
        <v>7015</v>
      </c>
      <c r="H6236">
        <v>1</v>
      </c>
      <c r="I6236" t="str">
        <f>IF(A6236=A6235,I6235&amp;CHAR(10)&amp;"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7" spans="1:9" x14ac:dyDescent="0.25">
      <c r="A6237" t="s">
        <v>6482</v>
      </c>
      <c r="B6237">
        <v>75211662</v>
      </c>
      <c r="C6237" t="s">
        <v>16</v>
      </c>
      <c r="D6237" t="str">
        <f>IF(Tabel_Forespørgsel_fra_Visma28[[#This Row],[SupProd]]=" "," "," - "&amp;Tabel_Forespørgsel_fra_Visma28[[#This Row],[SupProd]])</f>
        <v xml:space="preserve"> </v>
      </c>
      <c r="E6237" t="s">
        <v>16</v>
      </c>
      <c r="F6237" t="str">
        <f>IF(Tabel_Forespørgsel_fra_Visma28[[#This Row],[SupDescr]]=" "," "," - "&amp;Tabel_Forespørgsel_fra_Visma28[[#This Row],[SupDescr]])</f>
        <v xml:space="preserve"> </v>
      </c>
      <c r="G6237" t="s">
        <v>7015</v>
      </c>
      <c r="H6237">
        <v>1</v>
      </c>
      <c r="I6237" t="str">
        <f>IF(A6237=A6236,I6236&amp;CHAR(10)&amp;"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8" spans="1:9" x14ac:dyDescent="0.25">
      <c r="A6238" t="s">
        <v>6505</v>
      </c>
      <c r="B6238">
        <v>75211662</v>
      </c>
      <c r="C6238" t="s">
        <v>16</v>
      </c>
      <c r="D6238" t="str">
        <f>IF(Tabel_Forespørgsel_fra_Visma28[[#This Row],[SupProd]]=" "," "," - "&amp;Tabel_Forespørgsel_fra_Visma28[[#This Row],[SupProd]])</f>
        <v xml:space="preserve"> </v>
      </c>
      <c r="E6238" t="s">
        <v>16</v>
      </c>
      <c r="F6238" t="str">
        <f>IF(Tabel_Forespørgsel_fra_Visma28[[#This Row],[SupDescr]]=" "," "," - "&amp;Tabel_Forespørgsel_fra_Visma28[[#This Row],[SupDescr]])</f>
        <v xml:space="preserve"> </v>
      </c>
      <c r="G6238" t="s">
        <v>7015</v>
      </c>
      <c r="H6238">
        <v>1</v>
      </c>
      <c r="I6238" t="str">
        <f>IF(A6238=A6237,I6237&amp;CHAR(10)&amp;"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9" spans="1:9" x14ac:dyDescent="0.25">
      <c r="A6239" t="s">
        <v>6506</v>
      </c>
      <c r="B6239">
        <v>75211662</v>
      </c>
      <c r="C6239" t="s">
        <v>16</v>
      </c>
      <c r="D6239" t="str">
        <f>IF(Tabel_Forespørgsel_fra_Visma28[[#This Row],[SupProd]]=" "," "," - "&amp;Tabel_Forespørgsel_fra_Visma28[[#This Row],[SupProd]])</f>
        <v xml:space="preserve"> </v>
      </c>
      <c r="E6239" t="s">
        <v>16</v>
      </c>
      <c r="F6239" t="str">
        <f>IF(Tabel_Forespørgsel_fra_Visma28[[#This Row],[SupDescr]]=" "," "," - "&amp;Tabel_Forespørgsel_fra_Visma28[[#This Row],[SupDescr]])</f>
        <v xml:space="preserve"> </v>
      </c>
      <c r="G6239" t="s">
        <v>7015</v>
      </c>
      <c r="H6239">
        <v>1</v>
      </c>
      <c r="I6239" t="str">
        <f>IF(A6239=A6238,I6238&amp;CHAR(10)&amp;"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0" spans="1:9" x14ac:dyDescent="0.25">
      <c r="A6240" t="s">
        <v>6607</v>
      </c>
      <c r="B6240">
        <v>75211662</v>
      </c>
      <c r="C6240" t="s">
        <v>16</v>
      </c>
      <c r="D6240" t="str">
        <f>IF(Tabel_Forespørgsel_fra_Visma28[[#This Row],[SupProd]]=" "," "," - "&amp;Tabel_Forespørgsel_fra_Visma28[[#This Row],[SupProd]])</f>
        <v xml:space="preserve"> </v>
      </c>
      <c r="E6240" t="s">
        <v>16</v>
      </c>
      <c r="F6240" t="str">
        <f>IF(Tabel_Forespørgsel_fra_Visma28[[#This Row],[SupDescr]]=" "," "," - "&amp;Tabel_Forespørgsel_fra_Visma28[[#This Row],[SupDescr]])</f>
        <v xml:space="preserve"> </v>
      </c>
      <c r="G6240" t="s">
        <v>7015</v>
      </c>
      <c r="H6240">
        <v>1</v>
      </c>
      <c r="I6240" t="str">
        <f>IF(A6240=A6239,I6239&amp;CHAR(10)&amp;"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1" spans="1:9" x14ac:dyDescent="0.25">
      <c r="A6241" t="s">
        <v>6608</v>
      </c>
      <c r="B6241">
        <v>75211662</v>
      </c>
      <c r="C6241" t="s">
        <v>16</v>
      </c>
      <c r="D6241" t="str">
        <f>IF(Tabel_Forespørgsel_fra_Visma28[[#This Row],[SupProd]]=" "," "," - "&amp;Tabel_Forespørgsel_fra_Visma28[[#This Row],[SupProd]])</f>
        <v xml:space="preserve"> </v>
      </c>
      <c r="E6241" t="s">
        <v>16</v>
      </c>
      <c r="F6241" t="str">
        <f>IF(Tabel_Forespørgsel_fra_Visma28[[#This Row],[SupDescr]]=" "," "," - "&amp;Tabel_Forespørgsel_fra_Visma28[[#This Row],[SupDescr]])</f>
        <v xml:space="preserve"> </v>
      </c>
      <c r="G6241" t="s">
        <v>7015</v>
      </c>
      <c r="H6241">
        <v>1</v>
      </c>
      <c r="I6241" t="str">
        <f>IF(A6241=A6240,I6240&amp;CHAR(10)&amp;"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2" spans="1:9" x14ac:dyDescent="0.25">
      <c r="A6242" t="s">
        <v>6507</v>
      </c>
      <c r="B6242">
        <v>75211662</v>
      </c>
      <c r="C6242" t="s">
        <v>16</v>
      </c>
      <c r="D6242" t="str">
        <f>IF(Tabel_Forespørgsel_fra_Visma28[[#This Row],[SupProd]]=" "," "," - "&amp;Tabel_Forespørgsel_fra_Visma28[[#This Row],[SupProd]])</f>
        <v xml:space="preserve"> </v>
      </c>
      <c r="E6242" t="s">
        <v>16</v>
      </c>
      <c r="F6242" t="str">
        <f>IF(Tabel_Forespørgsel_fra_Visma28[[#This Row],[SupDescr]]=" "," "," - "&amp;Tabel_Forespørgsel_fra_Visma28[[#This Row],[SupDescr]])</f>
        <v xml:space="preserve"> </v>
      </c>
      <c r="G6242" t="s">
        <v>7015</v>
      </c>
      <c r="H6242">
        <v>1</v>
      </c>
      <c r="I6242" t="str">
        <f>IF(A6242=A6241,I6241&amp;CHAR(10)&amp;"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3" spans="1:9" x14ac:dyDescent="0.25">
      <c r="A6243" t="s">
        <v>6452</v>
      </c>
      <c r="B6243">
        <v>75196500</v>
      </c>
      <c r="C6243" t="s">
        <v>16</v>
      </c>
      <c r="D6243" t="str">
        <f>IF(Tabel_Forespørgsel_fra_Visma28[[#This Row],[SupProd]]=" "," "," - "&amp;Tabel_Forespørgsel_fra_Visma28[[#This Row],[SupProd]])</f>
        <v xml:space="preserve"> </v>
      </c>
      <c r="E6243" t="s">
        <v>16</v>
      </c>
      <c r="F6243" t="str">
        <f>IF(Tabel_Forespørgsel_fra_Visma28[[#This Row],[SupDescr]]=" "," "," - "&amp;Tabel_Forespørgsel_fra_Visma28[[#This Row],[SupDescr]])</f>
        <v xml:space="preserve"> </v>
      </c>
      <c r="G6243" t="s">
        <v>2425</v>
      </c>
      <c r="H6243">
        <v>1</v>
      </c>
      <c r="I6243" t="str">
        <f>IF(A6243=A6242,I6242&amp;CHAR(10)&amp;"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44" spans="1:9" x14ac:dyDescent="0.25">
      <c r="A6244" t="s">
        <v>6453</v>
      </c>
      <c r="B6244">
        <v>75196500</v>
      </c>
      <c r="C6244" t="s">
        <v>16</v>
      </c>
      <c r="D6244" t="str">
        <f>IF(Tabel_Forespørgsel_fra_Visma28[[#This Row],[SupProd]]=" "," "," - "&amp;Tabel_Forespørgsel_fra_Visma28[[#This Row],[SupProd]])</f>
        <v xml:space="preserve"> </v>
      </c>
      <c r="E6244" t="s">
        <v>16</v>
      </c>
      <c r="F6244" t="str">
        <f>IF(Tabel_Forespørgsel_fra_Visma28[[#This Row],[SupDescr]]=" "," "," - "&amp;Tabel_Forespørgsel_fra_Visma28[[#This Row],[SupDescr]])</f>
        <v xml:space="preserve"> </v>
      </c>
      <c r="G6244" t="s">
        <v>2425</v>
      </c>
      <c r="H6244">
        <v>1</v>
      </c>
      <c r="I6244" t="str">
        <f>IF(A6244=A6243,I6243&amp;CHAR(10)&amp;"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45" spans="1:9" x14ac:dyDescent="0.25">
      <c r="A6245" t="s">
        <v>6391</v>
      </c>
      <c r="B6245">
        <v>74762273</v>
      </c>
      <c r="C6245" t="s">
        <v>16</v>
      </c>
      <c r="D6245" t="str">
        <f>IF(Tabel_Forespørgsel_fra_Visma28[[#This Row],[SupProd]]=" "," "," - "&amp;Tabel_Forespørgsel_fra_Visma28[[#This Row],[SupProd]])</f>
        <v xml:space="preserve"> </v>
      </c>
      <c r="E6245" t="s">
        <v>16</v>
      </c>
      <c r="F6245" t="str">
        <f>IF(Tabel_Forespørgsel_fra_Visma28[[#This Row],[SupDescr]]=" "," "," - "&amp;Tabel_Forespørgsel_fra_Visma28[[#This Row],[SupDescr]])</f>
        <v xml:space="preserve"> </v>
      </c>
      <c r="G6245" t="s">
        <v>154</v>
      </c>
      <c r="H6245">
        <v>1</v>
      </c>
      <c r="I6245" t="str">
        <f>IF(A6245=A6244,I6244&amp;CHAR(10)&amp;"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46" spans="1:9" x14ac:dyDescent="0.25">
      <c r="A6246" t="s">
        <v>6527</v>
      </c>
      <c r="B6246">
        <v>75211662</v>
      </c>
      <c r="C6246" t="s">
        <v>16</v>
      </c>
      <c r="D6246" t="str">
        <f>IF(Tabel_Forespørgsel_fra_Visma28[[#This Row],[SupProd]]=" "," "," - "&amp;Tabel_Forespørgsel_fra_Visma28[[#This Row],[SupProd]])</f>
        <v xml:space="preserve"> </v>
      </c>
      <c r="E6246" t="s">
        <v>16</v>
      </c>
      <c r="F6246" t="str">
        <f>IF(Tabel_Forespørgsel_fra_Visma28[[#This Row],[SupDescr]]=" "," "," - "&amp;Tabel_Forespørgsel_fra_Visma28[[#This Row],[SupDescr]])</f>
        <v xml:space="preserve"> </v>
      </c>
      <c r="G6246" t="s">
        <v>7015</v>
      </c>
      <c r="H6246">
        <v>1</v>
      </c>
      <c r="I6246" t="str">
        <f>IF(A6246=A6245,I6245&amp;CHAR(10)&amp;"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7" spans="1:9" x14ac:dyDescent="0.25">
      <c r="A6247" t="s">
        <v>6428</v>
      </c>
      <c r="B6247">
        <v>75180019</v>
      </c>
      <c r="C6247" t="s">
        <v>16</v>
      </c>
      <c r="D6247" t="str">
        <f>IF(Tabel_Forespørgsel_fra_Visma28[[#This Row],[SupProd]]=" "," "," - "&amp;Tabel_Forespørgsel_fra_Visma28[[#This Row],[SupProd]])</f>
        <v xml:space="preserve"> </v>
      </c>
      <c r="E6247" t="s">
        <v>16</v>
      </c>
      <c r="F6247" t="str">
        <f>IF(Tabel_Forespørgsel_fra_Visma28[[#This Row],[SupDescr]]=" "," "," - "&amp;Tabel_Forespørgsel_fra_Visma28[[#This Row],[SupDescr]])</f>
        <v xml:space="preserve"> </v>
      </c>
      <c r="G6247" t="s">
        <v>2430</v>
      </c>
      <c r="H6247">
        <v>1</v>
      </c>
      <c r="I6247" t="str">
        <f>IF(A6247=A6246,I6246&amp;CHAR(10)&amp;"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248" spans="1:9" x14ac:dyDescent="0.25">
      <c r="A6248" t="s">
        <v>6487</v>
      </c>
      <c r="B6248">
        <v>75211662</v>
      </c>
      <c r="C6248" t="s">
        <v>16</v>
      </c>
      <c r="D6248" t="str">
        <f>IF(Tabel_Forespørgsel_fra_Visma28[[#This Row],[SupProd]]=" "," "," - "&amp;Tabel_Forespørgsel_fra_Visma28[[#This Row],[SupProd]])</f>
        <v xml:space="preserve"> </v>
      </c>
      <c r="E6248" t="s">
        <v>16</v>
      </c>
      <c r="F6248" t="str">
        <f>IF(Tabel_Forespørgsel_fra_Visma28[[#This Row],[SupDescr]]=" "," "," - "&amp;Tabel_Forespørgsel_fra_Visma28[[#This Row],[SupDescr]])</f>
        <v xml:space="preserve"> </v>
      </c>
      <c r="G6248" t="s">
        <v>7015</v>
      </c>
      <c r="H6248">
        <v>1</v>
      </c>
      <c r="I6248" t="str">
        <f>IF(A6248=A6247,I6247&amp;CHAR(10)&amp;"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9" spans="1:9" x14ac:dyDescent="0.25">
      <c r="A6249" t="s">
        <v>6488</v>
      </c>
      <c r="B6249">
        <v>75211662</v>
      </c>
      <c r="C6249" t="s">
        <v>16</v>
      </c>
      <c r="D6249" t="str">
        <f>IF(Tabel_Forespørgsel_fra_Visma28[[#This Row],[SupProd]]=" "," "," - "&amp;Tabel_Forespørgsel_fra_Visma28[[#This Row],[SupProd]])</f>
        <v xml:space="preserve"> </v>
      </c>
      <c r="E6249" t="s">
        <v>16</v>
      </c>
      <c r="F6249" t="str">
        <f>IF(Tabel_Forespørgsel_fra_Visma28[[#This Row],[SupDescr]]=" "," "," - "&amp;Tabel_Forespørgsel_fra_Visma28[[#This Row],[SupDescr]])</f>
        <v xml:space="preserve"> </v>
      </c>
      <c r="G6249" t="s">
        <v>7015</v>
      </c>
      <c r="H6249">
        <v>1</v>
      </c>
      <c r="I6249" t="str">
        <f>IF(A6249=A6248,I6248&amp;CHAR(10)&amp;"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0" spans="1:9" x14ac:dyDescent="0.25">
      <c r="A6250" t="s">
        <v>6525</v>
      </c>
      <c r="B6250">
        <v>75211662</v>
      </c>
      <c r="C6250" t="s">
        <v>16</v>
      </c>
      <c r="D6250" t="str">
        <f>IF(Tabel_Forespørgsel_fra_Visma28[[#This Row],[SupProd]]=" "," "," - "&amp;Tabel_Forespørgsel_fra_Visma28[[#This Row],[SupProd]])</f>
        <v xml:space="preserve"> </v>
      </c>
      <c r="E6250" t="s">
        <v>16</v>
      </c>
      <c r="F6250" t="str">
        <f>IF(Tabel_Forespørgsel_fra_Visma28[[#This Row],[SupDescr]]=" "," "," - "&amp;Tabel_Forespørgsel_fra_Visma28[[#This Row],[SupDescr]])</f>
        <v xml:space="preserve"> </v>
      </c>
      <c r="G6250" t="s">
        <v>7015</v>
      </c>
      <c r="H6250">
        <v>1</v>
      </c>
      <c r="I6250" t="str">
        <f>IF(A6250=A6249,I6249&amp;CHAR(10)&amp;"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1" spans="1:9" x14ac:dyDescent="0.25">
      <c r="A6251" t="s">
        <v>6489</v>
      </c>
      <c r="B6251">
        <v>75211662</v>
      </c>
      <c r="C6251" t="s">
        <v>16</v>
      </c>
      <c r="D6251" t="str">
        <f>IF(Tabel_Forespørgsel_fra_Visma28[[#This Row],[SupProd]]=" "," "," - "&amp;Tabel_Forespørgsel_fra_Visma28[[#This Row],[SupProd]])</f>
        <v xml:space="preserve"> </v>
      </c>
      <c r="E6251" t="s">
        <v>16</v>
      </c>
      <c r="F6251" t="str">
        <f>IF(Tabel_Forespørgsel_fra_Visma28[[#This Row],[SupDescr]]=" "," "," - "&amp;Tabel_Forespørgsel_fra_Visma28[[#This Row],[SupDescr]])</f>
        <v xml:space="preserve"> </v>
      </c>
      <c r="G6251" t="s">
        <v>7015</v>
      </c>
      <c r="H6251">
        <v>1</v>
      </c>
      <c r="I6251" t="str">
        <f>IF(A6251=A6250,I6250&amp;CHAR(10)&amp;"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2" spans="1:9" x14ac:dyDescent="0.25">
      <c r="A6252" t="s">
        <v>6490</v>
      </c>
      <c r="B6252">
        <v>75211662</v>
      </c>
      <c r="C6252" t="s">
        <v>16</v>
      </c>
      <c r="D6252" t="str">
        <f>IF(Tabel_Forespørgsel_fra_Visma28[[#This Row],[SupProd]]=" "," "," - "&amp;Tabel_Forespørgsel_fra_Visma28[[#This Row],[SupProd]])</f>
        <v xml:space="preserve"> </v>
      </c>
      <c r="E6252" t="s">
        <v>16</v>
      </c>
      <c r="F6252" t="str">
        <f>IF(Tabel_Forespørgsel_fra_Visma28[[#This Row],[SupDescr]]=" "," "," - "&amp;Tabel_Forespørgsel_fra_Visma28[[#This Row],[SupDescr]])</f>
        <v xml:space="preserve"> </v>
      </c>
      <c r="G6252" t="s">
        <v>7015</v>
      </c>
      <c r="H6252">
        <v>1</v>
      </c>
      <c r="I6252" t="str">
        <f>IF(A6252=A6251,I6251&amp;CHAR(10)&amp;"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3" spans="1:9" x14ac:dyDescent="0.25">
      <c r="A6253" t="s">
        <v>6491</v>
      </c>
      <c r="B6253">
        <v>75211662</v>
      </c>
      <c r="C6253" t="s">
        <v>16</v>
      </c>
      <c r="D6253" t="str">
        <f>IF(Tabel_Forespørgsel_fra_Visma28[[#This Row],[SupProd]]=" "," "," - "&amp;Tabel_Forespørgsel_fra_Visma28[[#This Row],[SupProd]])</f>
        <v xml:space="preserve"> </v>
      </c>
      <c r="E6253" t="s">
        <v>16</v>
      </c>
      <c r="F6253" t="str">
        <f>IF(Tabel_Forespørgsel_fra_Visma28[[#This Row],[SupDescr]]=" "," "," - "&amp;Tabel_Forespørgsel_fra_Visma28[[#This Row],[SupDescr]])</f>
        <v xml:space="preserve"> </v>
      </c>
      <c r="G6253" t="s">
        <v>7015</v>
      </c>
      <c r="H6253">
        <v>1</v>
      </c>
      <c r="I6253" t="str">
        <f>IF(A6253=A6252,I6252&amp;CHAR(10)&amp;"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4" spans="1:9" x14ac:dyDescent="0.25">
      <c r="A6254" t="s">
        <v>6492</v>
      </c>
      <c r="B6254">
        <v>75211662</v>
      </c>
      <c r="C6254" t="s">
        <v>16</v>
      </c>
      <c r="D6254" t="str">
        <f>IF(Tabel_Forespørgsel_fra_Visma28[[#This Row],[SupProd]]=" "," "," - "&amp;Tabel_Forespørgsel_fra_Visma28[[#This Row],[SupProd]])</f>
        <v xml:space="preserve"> </v>
      </c>
      <c r="E6254" t="s">
        <v>16</v>
      </c>
      <c r="F6254" t="str">
        <f>IF(Tabel_Forespørgsel_fra_Visma28[[#This Row],[SupDescr]]=" "," "," - "&amp;Tabel_Forespørgsel_fra_Visma28[[#This Row],[SupDescr]])</f>
        <v xml:space="preserve"> </v>
      </c>
      <c r="G6254" t="s">
        <v>7015</v>
      </c>
      <c r="H6254">
        <v>1</v>
      </c>
      <c r="I6254" t="str">
        <f>IF(A6254=A6253,I6253&amp;CHAR(10)&amp;"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5" spans="1:9" x14ac:dyDescent="0.25">
      <c r="A6255" t="s">
        <v>6450</v>
      </c>
      <c r="B6255">
        <v>75196500</v>
      </c>
      <c r="C6255" t="s">
        <v>16</v>
      </c>
      <c r="D6255" t="str">
        <f>IF(Tabel_Forespørgsel_fra_Visma28[[#This Row],[SupProd]]=" "," "," - "&amp;Tabel_Forespørgsel_fra_Visma28[[#This Row],[SupProd]])</f>
        <v xml:space="preserve"> </v>
      </c>
      <c r="E6255" t="s">
        <v>16</v>
      </c>
      <c r="F6255" t="str">
        <f>IF(Tabel_Forespørgsel_fra_Visma28[[#This Row],[SupDescr]]=" "," "," - "&amp;Tabel_Forespørgsel_fra_Visma28[[#This Row],[SupDescr]])</f>
        <v xml:space="preserve"> </v>
      </c>
      <c r="G6255" t="s">
        <v>2425</v>
      </c>
      <c r="H6255">
        <v>1</v>
      </c>
      <c r="I6255" t="str">
        <f>IF(A6255=A6254,I6254&amp;CHAR(10)&amp;"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56" spans="1:9" x14ac:dyDescent="0.25">
      <c r="A6256" t="s">
        <v>6392</v>
      </c>
      <c r="B6256">
        <v>74762273</v>
      </c>
      <c r="C6256" t="s">
        <v>16</v>
      </c>
      <c r="D6256" t="str">
        <f>IF(Tabel_Forespørgsel_fra_Visma28[[#This Row],[SupProd]]=" "," "," - "&amp;Tabel_Forespørgsel_fra_Visma28[[#This Row],[SupProd]])</f>
        <v xml:space="preserve"> </v>
      </c>
      <c r="E6256" t="s">
        <v>16</v>
      </c>
      <c r="F6256" t="str">
        <f>IF(Tabel_Forespørgsel_fra_Visma28[[#This Row],[SupDescr]]=" "," "," - "&amp;Tabel_Forespørgsel_fra_Visma28[[#This Row],[SupDescr]])</f>
        <v xml:space="preserve"> </v>
      </c>
      <c r="G6256" t="s">
        <v>154</v>
      </c>
      <c r="H6256">
        <v>1</v>
      </c>
      <c r="I6256" t="str">
        <f>IF(A6256=A6255,I6255&amp;CHAR(10)&amp;"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57" spans="1:9" x14ac:dyDescent="0.25">
      <c r="A6257" t="s">
        <v>6393</v>
      </c>
      <c r="B6257">
        <v>74762273</v>
      </c>
      <c r="C6257" t="s">
        <v>16</v>
      </c>
      <c r="D6257" t="str">
        <f>IF(Tabel_Forespørgsel_fra_Visma28[[#This Row],[SupProd]]=" "," "," - "&amp;Tabel_Forespørgsel_fra_Visma28[[#This Row],[SupProd]])</f>
        <v xml:space="preserve"> </v>
      </c>
      <c r="E6257" t="s">
        <v>16</v>
      </c>
      <c r="F6257" t="str">
        <f>IF(Tabel_Forespørgsel_fra_Visma28[[#This Row],[SupDescr]]=" "," "," - "&amp;Tabel_Forespørgsel_fra_Visma28[[#This Row],[SupDescr]])</f>
        <v xml:space="preserve"> </v>
      </c>
      <c r="G6257" t="s">
        <v>154</v>
      </c>
      <c r="H6257">
        <v>1</v>
      </c>
      <c r="I6257" t="str">
        <f>IF(A6257=A6256,I6256&amp;CHAR(10)&amp;"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58" spans="1:9" x14ac:dyDescent="0.25">
      <c r="A6258" t="s">
        <v>6449</v>
      </c>
      <c r="B6258">
        <v>75196500</v>
      </c>
      <c r="C6258" t="s">
        <v>16</v>
      </c>
      <c r="D6258" t="str">
        <f>IF(Tabel_Forespørgsel_fra_Visma28[[#This Row],[SupProd]]=" "," "," - "&amp;Tabel_Forespørgsel_fra_Visma28[[#This Row],[SupProd]])</f>
        <v xml:space="preserve"> </v>
      </c>
      <c r="E6258" t="s">
        <v>16</v>
      </c>
      <c r="F6258" t="str">
        <f>IF(Tabel_Forespørgsel_fra_Visma28[[#This Row],[SupDescr]]=" "," "," - "&amp;Tabel_Forespørgsel_fra_Visma28[[#This Row],[SupDescr]])</f>
        <v xml:space="preserve"> </v>
      </c>
      <c r="G6258" t="s">
        <v>2425</v>
      </c>
      <c r="H6258">
        <v>1</v>
      </c>
      <c r="I6258" t="str">
        <f>IF(A6258=A6257,I6257&amp;CHAR(10)&amp;"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59" spans="1:9" x14ac:dyDescent="0.25">
      <c r="A6259" t="s">
        <v>6523</v>
      </c>
      <c r="B6259">
        <v>75211662</v>
      </c>
      <c r="C6259" t="s">
        <v>16</v>
      </c>
      <c r="D6259" t="str">
        <f>IF(Tabel_Forespørgsel_fra_Visma28[[#This Row],[SupProd]]=" "," "," - "&amp;Tabel_Forespørgsel_fra_Visma28[[#This Row],[SupProd]])</f>
        <v xml:space="preserve"> </v>
      </c>
      <c r="E6259" t="s">
        <v>16</v>
      </c>
      <c r="F6259" t="str">
        <f>IF(Tabel_Forespørgsel_fra_Visma28[[#This Row],[SupDescr]]=" "," "," - "&amp;Tabel_Forespørgsel_fra_Visma28[[#This Row],[SupDescr]])</f>
        <v xml:space="preserve"> </v>
      </c>
      <c r="G6259" t="s">
        <v>7015</v>
      </c>
      <c r="H6259">
        <v>1</v>
      </c>
      <c r="I6259" t="str">
        <f>IF(A6259=A6258,I6258&amp;CHAR(10)&amp;"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0" spans="1:9" x14ac:dyDescent="0.25">
      <c r="A6260" t="s">
        <v>6524</v>
      </c>
      <c r="B6260">
        <v>75211662</v>
      </c>
      <c r="C6260" t="s">
        <v>16</v>
      </c>
      <c r="D6260" t="str">
        <f>IF(Tabel_Forespørgsel_fra_Visma28[[#This Row],[SupProd]]=" "," "," - "&amp;Tabel_Forespørgsel_fra_Visma28[[#This Row],[SupProd]])</f>
        <v xml:space="preserve"> </v>
      </c>
      <c r="E6260" t="s">
        <v>16</v>
      </c>
      <c r="F6260" t="str">
        <f>IF(Tabel_Forespørgsel_fra_Visma28[[#This Row],[SupDescr]]=" "," "," - "&amp;Tabel_Forespørgsel_fra_Visma28[[#This Row],[SupDescr]])</f>
        <v xml:space="preserve"> </v>
      </c>
      <c r="G6260" t="s">
        <v>7015</v>
      </c>
      <c r="H6260">
        <v>1</v>
      </c>
      <c r="I6260" t="str">
        <f>IF(A6260=A6259,I6259&amp;CHAR(10)&amp;"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1" spans="1:9" x14ac:dyDescent="0.25">
      <c r="A6261" t="s">
        <v>6521</v>
      </c>
      <c r="B6261">
        <v>75211662</v>
      </c>
      <c r="C6261" t="s">
        <v>16</v>
      </c>
      <c r="D6261" t="str">
        <f>IF(Tabel_Forespørgsel_fra_Visma28[[#This Row],[SupProd]]=" "," "," - "&amp;Tabel_Forespørgsel_fra_Visma28[[#This Row],[SupProd]])</f>
        <v xml:space="preserve"> </v>
      </c>
      <c r="E6261" t="s">
        <v>16</v>
      </c>
      <c r="F6261" t="str">
        <f>IF(Tabel_Forespørgsel_fra_Visma28[[#This Row],[SupDescr]]=" "," "," - "&amp;Tabel_Forespørgsel_fra_Visma28[[#This Row],[SupDescr]])</f>
        <v xml:space="preserve"> </v>
      </c>
      <c r="G6261" t="s">
        <v>7015</v>
      </c>
      <c r="H6261">
        <v>1</v>
      </c>
      <c r="I6261" t="str">
        <f>IF(A6261=A6260,I6260&amp;CHAR(10)&amp;"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2" spans="1:9" x14ac:dyDescent="0.25">
      <c r="A6262" t="s">
        <v>6522</v>
      </c>
      <c r="B6262">
        <v>75211662</v>
      </c>
      <c r="C6262" t="s">
        <v>16</v>
      </c>
      <c r="D6262" t="str">
        <f>IF(Tabel_Forespørgsel_fra_Visma28[[#This Row],[SupProd]]=" "," "," - "&amp;Tabel_Forespørgsel_fra_Visma28[[#This Row],[SupProd]])</f>
        <v xml:space="preserve"> </v>
      </c>
      <c r="E6262" t="s">
        <v>16</v>
      </c>
      <c r="F6262" t="str">
        <f>IF(Tabel_Forespørgsel_fra_Visma28[[#This Row],[SupDescr]]=" "," "," - "&amp;Tabel_Forespørgsel_fra_Visma28[[#This Row],[SupDescr]])</f>
        <v xml:space="preserve"> </v>
      </c>
      <c r="G6262" t="s">
        <v>7015</v>
      </c>
      <c r="H6262">
        <v>1</v>
      </c>
      <c r="I6262" t="str">
        <f>IF(A6262=A6261,I6261&amp;CHAR(10)&amp;"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3" spans="1:9" x14ac:dyDescent="0.25">
      <c r="A6263" t="s">
        <v>6494</v>
      </c>
      <c r="B6263">
        <v>75211662</v>
      </c>
      <c r="C6263" t="s">
        <v>16</v>
      </c>
      <c r="D6263" t="str">
        <f>IF(Tabel_Forespørgsel_fra_Visma28[[#This Row],[SupProd]]=" "," "," - "&amp;Tabel_Forespørgsel_fra_Visma28[[#This Row],[SupProd]])</f>
        <v xml:space="preserve"> </v>
      </c>
      <c r="E6263" t="s">
        <v>16</v>
      </c>
      <c r="F6263" t="str">
        <f>IF(Tabel_Forespørgsel_fra_Visma28[[#This Row],[SupDescr]]=" "," "," - "&amp;Tabel_Forespørgsel_fra_Visma28[[#This Row],[SupDescr]])</f>
        <v xml:space="preserve"> </v>
      </c>
      <c r="G6263" t="s">
        <v>7015</v>
      </c>
      <c r="H6263">
        <v>1</v>
      </c>
      <c r="I6263" t="str">
        <f>IF(A6263=A6262,I6262&amp;CHAR(10)&amp;"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4" spans="1:9" x14ac:dyDescent="0.25">
      <c r="A6264" t="s">
        <v>6498</v>
      </c>
      <c r="B6264">
        <v>75211662</v>
      </c>
      <c r="C6264" t="s">
        <v>16</v>
      </c>
      <c r="D6264" t="str">
        <f>IF(Tabel_Forespørgsel_fra_Visma28[[#This Row],[SupProd]]=" "," "," - "&amp;Tabel_Forespørgsel_fra_Visma28[[#This Row],[SupProd]])</f>
        <v xml:space="preserve"> </v>
      </c>
      <c r="E6264" t="s">
        <v>16</v>
      </c>
      <c r="F6264" t="str">
        <f>IF(Tabel_Forespørgsel_fra_Visma28[[#This Row],[SupDescr]]=" "," "," - "&amp;Tabel_Forespørgsel_fra_Visma28[[#This Row],[SupDescr]])</f>
        <v xml:space="preserve"> </v>
      </c>
      <c r="G6264" t="s">
        <v>7015</v>
      </c>
      <c r="H6264">
        <v>1</v>
      </c>
      <c r="I6264" t="str">
        <f>IF(A6264=A6263,I6263&amp;CHAR(10)&amp;"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5" spans="1:9" x14ac:dyDescent="0.25">
      <c r="A6265" t="s">
        <v>7919</v>
      </c>
      <c r="B6265">
        <v>75577000</v>
      </c>
      <c r="C6265" t="s">
        <v>16</v>
      </c>
      <c r="D6265" t="str">
        <f>IF(Tabel_Forespørgsel_fra_Visma28[[#This Row],[SupProd]]=" "," "," - "&amp;Tabel_Forespørgsel_fra_Visma28[[#This Row],[SupProd]])</f>
        <v xml:space="preserve"> </v>
      </c>
      <c r="E6265" t="s">
        <v>16</v>
      </c>
      <c r="F6265" t="str">
        <f>IF(Tabel_Forespørgsel_fra_Visma28[[#This Row],[SupDescr]]=" "," "," - "&amp;Tabel_Forespørgsel_fra_Visma28[[#This Row],[SupDescr]])</f>
        <v xml:space="preserve"> </v>
      </c>
      <c r="G6265" t="s">
        <v>3759</v>
      </c>
      <c r="H6265">
        <v>1</v>
      </c>
      <c r="I6265" t="str">
        <f>IF(A6265=A6264,I6264&amp;CHAR(10)&amp;"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66" spans="1:9" x14ac:dyDescent="0.25">
      <c r="A6266" t="s">
        <v>6474</v>
      </c>
      <c r="B6266">
        <v>75211662</v>
      </c>
      <c r="C6266" t="s">
        <v>16</v>
      </c>
      <c r="D6266" t="str">
        <f>IF(Tabel_Forespørgsel_fra_Visma28[[#This Row],[SupProd]]=" "," "," - "&amp;Tabel_Forespørgsel_fra_Visma28[[#This Row],[SupProd]])</f>
        <v xml:space="preserve"> </v>
      </c>
      <c r="E6266" t="s">
        <v>16</v>
      </c>
      <c r="F6266" t="str">
        <f>IF(Tabel_Forespørgsel_fra_Visma28[[#This Row],[SupDescr]]=" "," "," - "&amp;Tabel_Forespørgsel_fra_Visma28[[#This Row],[SupDescr]])</f>
        <v xml:space="preserve"> </v>
      </c>
      <c r="G6266" t="s">
        <v>7015</v>
      </c>
      <c r="H6266">
        <v>1</v>
      </c>
      <c r="I6266" t="str">
        <f>IF(A6266=A6265,I6265&amp;CHAR(10)&amp;"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7" spans="1:9" x14ac:dyDescent="0.25">
      <c r="A6267" t="s">
        <v>6472</v>
      </c>
      <c r="B6267">
        <v>75211662</v>
      </c>
      <c r="C6267" t="s">
        <v>16</v>
      </c>
      <c r="D6267" t="str">
        <f>IF(Tabel_Forespørgsel_fra_Visma28[[#This Row],[SupProd]]=" "," "," - "&amp;Tabel_Forespørgsel_fra_Visma28[[#This Row],[SupProd]])</f>
        <v xml:space="preserve"> </v>
      </c>
      <c r="E6267" t="s">
        <v>16</v>
      </c>
      <c r="F6267" t="str">
        <f>IF(Tabel_Forespørgsel_fra_Visma28[[#This Row],[SupDescr]]=" "," "," - "&amp;Tabel_Forespørgsel_fra_Visma28[[#This Row],[SupDescr]])</f>
        <v xml:space="preserve"> </v>
      </c>
      <c r="G6267" t="s">
        <v>7015</v>
      </c>
      <c r="H6267">
        <v>1</v>
      </c>
      <c r="I6267" t="str">
        <f>IF(A6267=A6266,I6266&amp;CHAR(10)&amp;"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8" spans="1:9" x14ac:dyDescent="0.25">
      <c r="A6268" t="s">
        <v>6473</v>
      </c>
      <c r="B6268">
        <v>75211662</v>
      </c>
      <c r="C6268" t="s">
        <v>16</v>
      </c>
      <c r="D6268" t="str">
        <f>IF(Tabel_Forespørgsel_fra_Visma28[[#This Row],[SupProd]]=" "," "," - "&amp;Tabel_Forespørgsel_fra_Visma28[[#This Row],[SupProd]])</f>
        <v xml:space="preserve"> </v>
      </c>
      <c r="E6268" t="s">
        <v>16</v>
      </c>
      <c r="F6268" t="str">
        <f>IF(Tabel_Forespørgsel_fra_Visma28[[#This Row],[SupDescr]]=" "," "," - "&amp;Tabel_Forespørgsel_fra_Visma28[[#This Row],[SupDescr]])</f>
        <v xml:space="preserve"> </v>
      </c>
      <c r="G6268" t="s">
        <v>7015</v>
      </c>
      <c r="H6268">
        <v>1</v>
      </c>
      <c r="I6268" t="str">
        <f>IF(A6268=A6267,I6267&amp;CHAR(10)&amp;"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9" spans="1:9" x14ac:dyDescent="0.25">
      <c r="A6269" t="s">
        <v>6475</v>
      </c>
      <c r="B6269">
        <v>75211662</v>
      </c>
      <c r="C6269" t="s">
        <v>16</v>
      </c>
      <c r="D6269" t="str">
        <f>IF(Tabel_Forespørgsel_fra_Visma28[[#This Row],[SupProd]]=" "," "," - "&amp;Tabel_Forespørgsel_fra_Visma28[[#This Row],[SupProd]])</f>
        <v xml:space="preserve"> </v>
      </c>
      <c r="E6269" t="s">
        <v>16</v>
      </c>
      <c r="F6269" t="str">
        <f>IF(Tabel_Forespørgsel_fra_Visma28[[#This Row],[SupDescr]]=" "," "," - "&amp;Tabel_Forespørgsel_fra_Visma28[[#This Row],[SupDescr]])</f>
        <v xml:space="preserve"> </v>
      </c>
      <c r="G6269" t="s">
        <v>7015</v>
      </c>
      <c r="H6269">
        <v>1</v>
      </c>
      <c r="I6269" t="str">
        <f>IF(A6269=A6268,I6268&amp;CHAR(10)&amp;"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0" spans="1:9" x14ac:dyDescent="0.25">
      <c r="A6270" t="s">
        <v>6476</v>
      </c>
      <c r="B6270">
        <v>75211662</v>
      </c>
      <c r="C6270" t="s">
        <v>16</v>
      </c>
      <c r="D6270" t="str">
        <f>IF(Tabel_Forespørgsel_fra_Visma28[[#This Row],[SupProd]]=" "," "," - "&amp;Tabel_Forespørgsel_fra_Visma28[[#This Row],[SupProd]])</f>
        <v xml:space="preserve"> </v>
      </c>
      <c r="E6270" t="s">
        <v>16</v>
      </c>
      <c r="F6270" t="str">
        <f>IF(Tabel_Forespørgsel_fra_Visma28[[#This Row],[SupDescr]]=" "," "," - "&amp;Tabel_Forespørgsel_fra_Visma28[[#This Row],[SupDescr]])</f>
        <v xml:space="preserve"> </v>
      </c>
      <c r="G6270" t="s">
        <v>7015</v>
      </c>
      <c r="H6270">
        <v>1</v>
      </c>
      <c r="I6270" t="str">
        <f>IF(A6270=A6269,I6269&amp;CHAR(10)&amp;"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1" spans="1:9" x14ac:dyDescent="0.25">
      <c r="A6271" t="s">
        <v>6477</v>
      </c>
      <c r="B6271">
        <v>75211662</v>
      </c>
      <c r="C6271" t="s">
        <v>16</v>
      </c>
      <c r="D6271" t="str">
        <f>IF(Tabel_Forespørgsel_fra_Visma28[[#This Row],[SupProd]]=" "," "," - "&amp;Tabel_Forespørgsel_fra_Visma28[[#This Row],[SupProd]])</f>
        <v xml:space="preserve"> </v>
      </c>
      <c r="E6271" t="s">
        <v>16</v>
      </c>
      <c r="F6271" t="str">
        <f>IF(Tabel_Forespørgsel_fra_Visma28[[#This Row],[SupDescr]]=" "," "," - "&amp;Tabel_Forespørgsel_fra_Visma28[[#This Row],[SupDescr]])</f>
        <v xml:space="preserve"> </v>
      </c>
      <c r="G6271" t="s">
        <v>7015</v>
      </c>
      <c r="H6271">
        <v>1</v>
      </c>
      <c r="I6271" t="str">
        <f>IF(A6271=A6270,I6270&amp;CHAR(10)&amp;"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2" spans="1:9" x14ac:dyDescent="0.25">
      <c r="A6272" t="s">
        <v>6478</v>
      </c>
      <c r="B6272">
        <v>75211662</v>
      </c>
      <c r="C6272" t="s">
        <v>16</v>
      </c>
      <c r="D6272" t="str">
        <f>IF(Tabel_Forespørgsel_fra_Visma28[[#This Row],[SupProd]]=" "," "," - "&amp;Tabel_Forespørgsel_fra_Visma28[[#This Row],[SupProd]])</f>
        <v xml:space="preserve"> </v>
      </c>
      <c r="E6272" t="s">
        <v>16</v>
      </c>
      <c r="F6272" t="str">
        <f>IF(Tabel_Forespørgsel_fra_Visma28[[#This Row],[SupDescr]]=" "," "," - "&amp;Tabel_Forespørgsel_fra_Visma28[[#This Row],[SupDescr]])</f>
        <v xml:space="preserve"> </v>
      </c>
      <c r="G6272" t="s">
        <v>7015</v>
      </c>
      <c r="H6272">
        <v>1</v>
      </c>
      <c r="I6272" t="str">
        <f>IF(A6272=A6271,I6271&amp;CHAR(10)&amp;"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3" spans="1:9" x14ac:dyDescent="0.25">
      <c r="A6273" t="s">
        <v>6504</v>
      </c>
      <c r="B6273">
        <v>75211662</v>
      </c>
      <c r="C6273" t="s">
        <v>16</v>
      </c>
      <c r="D6273" t="str">
        <f>IF(Tabel_Forespørgsel_fra_Visma28[[#This Row],[SupProd]]=" "," "," - "&amp;Tabel_Forespørgsel_fra_Visma28[[#This Row],[SupProd]])</f>
        <v xml:space="preserve"> </v>
      </c>
      <c r="E6273" t="s">
        <v>16</v>
      </c>
      <c r="F6273" t="str">
        <f>IF(Tabel_Forespørgsel_fra_Visma28[[#This Row],[SupDescr]]=" "," "," - "&amp;Tabel_Forespørgsel_fra_Visma28[[#This Row],[SupDescr]])</f>
        <v xml:space="preserve"> </v>
      </c>
      <c r="G6273" t="s">
        <v>7015</v>
      </c>
      <c r="H6273">
        <v>1</v>
      </c>
      <c r="I6273" t="str">
        <f>IF(A6273=A6272,I6272&amp;CHAR(10)&amp;"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4" spans="1:9" x14ac:dyDescent="0.25">
      <c r="A6274" t="s">
        <v>6502</v>
      </c>
      <c r="B6274">
        <v>75211662</v>
      </c>
      <c r="C6274" t="s">
        <v>16</v>
      </c>
      <c r="D6274" t="str">
        <f>IF(Tabel_Forespørgsel_fra_Visma28[[#This Row],[SupProd]]=" "," "," - "&amp;Tabel_Forespørgsel_fra_Visma28[[#This Row],[SupProd]])</f>
        <v xml:space="preserve"> </v>
      </c>
      <c r="E6274" t="s">
        <v>16</v>
      </c>
      <c r="F6274" t="str">
        <f>IF(Tabel_Forespørgsel_fra_Visma28[[#This Row],[SupDescr]]=" "," "," - "&amp;Tabel_Forespørgsel_fra_Visma28[[#This Row],[SupDescr]])</f>
        <v xml:space="preserve"> </v>
      </c>
      <c r="G6274" t="s">
        <v>7015</v>
      </c>
      <c r="H6274">
        <v>1</v>
      </c>
      <c r="I6274" t="str">
        <f>IF(A6274=A6273,I6273&amp;CHAR(10)&amp;"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5" spans="1:9" x14ac:dyDescent="0.25">
      <c r="A6275" t="s">
        <v>6503</v>
      </c>
      <c r="B6275">
        <v>75211662</v>
      </c>
      <c r="C6275" t="s">
        <v>16</v>
      </c>
      <c r="D6275" t="str">
        <f>IF(Tabel_Forespørgsel_fra_Visma28[[#This Row],[SupProd]]=" "," "," - "&amp;Tabel_Forespørgsel_fra_Visma28[[#This Row],[SupProd]])</f>
        <v xml:space="preserve"> </v>
      </c>
      <c r="E6275" t="s">
        <v>16</v>
      </c>
      <c r="F6275" t="str">
        <f>IF(Tabel_Forespørgsel_fra_Visma28[[#This Row],[SupDescr]]=" "," "," - "&amp;Tabel_Forespørgsel_fra_Visma28[[#This Row],[SupDescr]])</f>
        <v xml:space="preserve"> </v>
      </c>
      <c r="G6275" t="s">
        <v>7015</v>
      </c>
      <c r="H6275">
        <v>1</v>
      </c>
      <c r="I6275" t="str">
        <f>IF(A6275=A6274,I6274&amp;CHAR(10)&amp;"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6" spans="1:9" x14ac:dyDescent="0.25">
      <c r="A6276" t="s">
        <v>6395</v>
      </c>
      <c r="B6276">
        <v>74762273</v>
      </c>
      <c r="C6276" t="s">
        <v>16</v>
      </c>
      <c r="D6276" t="str">
        <f>IF(Tabel_Forespørgsel_fra_Visma28[[#This Row],[SupProd]]=" "," "," - "&amp;Tabel_Forespørgsel_fra_Visma28[[#This Row],[SupProd]])</f>
        <v xml:space="preserve"> </v>
      </c>
      <c r="E6276" t="s">
        <v>16</v>
      </c>
      <c r="F6276" t="str">
        <f>IF(Tabel_Forespørgsel_fra_Visma28[[#This Row],[SupDescr]]=" "," "," - "&amp;Tabel_Forespørgsel_fra_Visma28[[#This Row],[SupDescr]])</f>
        <v xml:space="preserve"> </v>
      </c>
      <c r="G6276" t="s">
        <v>154</v>
      </c>
      <c r="H6276">
        <v>1</v>
      </c>
      <c r="I6276" t="str">
        <f>IF(A6276=A6275,I6275&amp;CHAR(10)&amp;"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77" spans="1:9" x14ac:dyDescent="0.25">
      <c r="A6277" t="s">
        <v>6396</v>
      </c>
      <c r="B6277">
        <v>74762273</v>
      </c>
      <c r="C6277" t="s">
        <v>16</v>
      </c>
      <c r="D6277" t="str">
        <f>IF(Tabel_Forespørgsel_fra_Visma28[[#This Row],[SupProd]]=" "," "," - "&amp;Tabel_Forespørgsel_fra_Visma28[[#This Row],[SupProd]])</f>
        <v xml:space="preserve"> </v>
      </c>
      <c r="E6277" t="s">
        <v>16</v>
      </c>
      <c r="F6277" t="str">
        <f>IF(Tabel_Forespørgsel_fra_Visma28[[#This Row],[SupDescr]]=" "," "," - "&amp;Tabel_Forespørgsel_fra_Visma28[[#This Row],[SupDescr]])</f>
        <v xml:space="preserve"> </v>
      </c>
      <c r="G6277" t="s">
        <v>154</v>
      </c>
      <c r="H6277">
        <v>1</v>
      </c>
      <c r="I6277" t="str">
        <f>IF(A6277=A6276,I6276&amp;CHAR(10)&amp;"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78" spans="1:9" x14ac:dyDescent="0.25">
      <c r="A6278" t="s">
        <v>6606</v>
      </c>
      <c r="B6278">
        <v>75211662</v>
      </c>
      <c r="C6278" t="s">
        <v>16</v>
      </c>
      <c r="D6278" t="str">
        <f>IF(Tabel_Forespørgsel_fra_Visma28[[#This Row],[SupProd]]=" "," "," - "&amp;Tabel_Forespørgsel_fra_Visma28[[#This Row],[SupProd]])</f>
        <v xml:space="preserve"> </v>
      </c>
      <c r="E6278" t="s">
        <v>16</v>
      </c>
      <c r="F6278" t="str">
        <f>IF(Tabel_Forespørgsel_fra_Visma28[[#This Row],[SupDescr]]=" "," "," - "&amp;Tabel_Forespørgsel_fra_Visma28[[#This Row],[SupDescr]])</f>
        <v xml:space="preserve"> </v>
      </c>
      <c r="G6278" t="s">
        <v>7015</v>
      </c>
      <c r="H6278">
        <v>1</v>
      </c>
      <c r="I6278" t="str">
        <f>IF(A6278=A6277,I6277&amp;CHAR(10)&amp;"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9" spans="1:9" x14ac:dyDescent="0.25">
      <c r="A6279" t="s">
        <v>6588</v>
      </c>
      <c r="B6279">
        <v>74762273</v>
      </c>
      <c r="C6279" t="s">
        <v>16</v>
      </c>
      <c r="D6279" t="str">
        <f>IF(Tabel_Forespørgsel_fra_Visma28[[#This Row],[SupProd]]=" "," "," - "&amp;Tabel_Forespørgsel_fra_Visma28[[#This Row],[SupProd]])</f>
        <v xml:space="preserve"> </v>
      </c>
      <c r="E6279" t="s">
        <v>16</v>
      </c>
      <c r="F6279" t="str">
        <f>IF(Tabel_Forespørgsel_fra_Visma28[[#This Row],[SupDescr]]=" "," "," - "&amp;Tabel_Forespørgsel_fra_Visma28[[#This Row],[SupDescr]])</f>
        <v xml:space="preserve"> </v>
      </c>
      <c r="G6279" t="s">
        <v>154</v>
      </c>
      <c r="H6279">
        <v>1</v>
      </c>
      <c r="I6279" t="str">
        <f>IF(A6279=A6278,I6278&amp;CHAR(10)&amp;"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80" spans="1:9" x14ac:dyDescent="0.25">
      <c r="A6280" t="s">
        <v>6610</v>
      </c>
      <c r="B6280">
        <v>75211662</v>
      </c>
      <c r="C6280" t="s">
        <v>16</v>
      </c>
      <c r="D6280" t="str">
        <f>IF(Tabel_Forespørgsel_fra_Visma28[[#This Row],[SupProd]]=" "," "," - "&amp;Tabel_Forespørgsel_fra_Visma28[[#This Row],[SupProd]])</f>
        <v xml:space="preserve"> </v>
      </c>
      <c r="E6280" t="s">
        <v>16</v>
      </c>
      <c r="F6280" t="str">
        <f>IF(Tabel_Forespørgsel_fra_Visma28[[#This Row],[SupDescr]]=" "," "," - "&amp;Tabel_Forespørgsel_fra_Visma28[[#This Row],[SupDescr]])</f>
        <v xml:space="preserve"> </v>
      </c>
      <c r="G6280" t="s">
        <v>7015</v>
      </c>
      <c r="H6280">
        <v>1</v>
      </c>
      <c r="I6280" t="str">
        <f>IF(A6280=A6279,I6279&amp;CHAR(10)&amp;"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1" spans="1:9" x14ac:dyDescent="0.25">
      <c r="A6281" t="s">
        <v>6589</v>
      </c>
      <c r="B6281">
        <v>74762273</v>
      </c>
      <c r="C6281" t="s">
        <v>16</v>
      </c>
      <c r="D6281" t="str">
        <f>IF(Tabel_Forespørgsel_fra_Visma28[[#This Row],[SupProd]]=" "," "," - "&amp;Tabel_Forespørgsel_fra_Visma28[[#This Row],[SupProd]])</f>
        <v xml:space="preserve"> </v>
      </c>
      <c r="E6281" t="s">
        <v>16</v>
      </c>
      <c r="F6281" t="str">
        <f>IF(Tabel_Forespørgsel_fra_Visma28[[#This Row],[SupDescr]]=" "," "," - "&amp;Tabel_Forespørgsel_fra_Visma28[[#This Row],[SupDescr]])</f>
        <v xml:space="preserve"> </v>
      </c>
      <c r="G6281" t="s">
        <v>154</v>
      </c>
      <c r="H6281">
        <v>1</v>
      </c>
      <c r="I6281" t="str">
        <f>IF(A6281=A6280,I6280&amp;CHAR(10)&amp;"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82" spans="1:9" x14ac:dyDescent="0.25">
      <c r="A6282" t="s">
        <v>6590</v>
      </c>
      <c r="B6282">
        <v>74762273</v>
      </c>
      <c r="C6282" t="s">
        <v>16</v>
      </c>
      <c r="D6282" t="str">
        <f>IF(Tabel_Forespørgsel_fra_Visma28[[#This Row],[SupProd]]=" "," "," - "&amp;Tabel_Forespørgsel_fra_Visma28[[#This Row],[SupProd]])</f>
        <v xml:space="preserve"> </v>
      </c>
      <c r="E6282" t="s">
        <v>16</v>
      </c>
      <c r="F6282" t="str">
        <f>IF(Tabel_Forespørgsel_fra_Visma28[[#This Row],[SupDescr]]=" "," "," - "&amp;Tabel_Forespørgsel_fra_Visma28[[#This Row],[SupDescr]])</f>
        <v xml:space="preserve"> </v>
      </c>
      <c r="G6282" t="s">
        <v>154</v>
      </c>
      <c r="H6282">
        <v>1</v>
      </c>
      <c r="I6282" t="str">
        <f>IF(A6282=A6281,I6281&amp;CHAR(10)&amp;"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83" spans="1:9" x14ac:dyDescent="0.25">
      <c r="A6283" t="s">
        <v>6609</v>
      </c>
      <c r="B6283">
        <v>75211662</v>
      </c>
      <c r="C6283" t="s">
        <v>16</v>
      </c>
      <c r="D6283" t="str">
        <f>IF(Tabel_Forespørgsel_fra_Visma28[[#This Row],[SupProd]]=" "," "," - "&amp;Tabel_Forespørgsel_fra_Visma28[[#This Row],[SupProd]])</f>
        <v xml:space="preserve"> </v>
      </c>
      <c r="E6283" t="s">
        <v>16</v>
      </c>
      <c r="F6283" t="str">
        <f>IF(Tabel_Forespørgsel_fra_Visma28[[#This Row],[SupDescr]]=" "," "," - "&amp;Tabel_Forespørgsel_fra_Visma28[[#This Row],[SupDescr]])</f>
        <v xml:space="preserve"> </v>
      </c>
      <c r="G6283" t="s">
        <v>7015</v>
      </c>
      <c r="H6283">
        <v>1</v>
      </c>
      <c r="I6283" t="str">
        <f>IF(A6283=A6282,I6282&amp;CHAR(10)&amp;"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4" spans="1:9" x14ac:dyDescent="0.25">
      <c r="A6284" t="s">
        <v>6602</v>
      </c>
      <c r="B6284">
        <v>75180019</v>
      </c>
      <c r="C6284" t="s">
        <v>16</v>
      </c>
      <c r="D6284" t="str">
        <f>IF(Tabel_Forespørgsel_fra_Visma28[[#This Row],[SupProd]]=" "," "," - "&amp;Tabel_Forespørgsel_fra_Visma28[[#This Row],[SupProd]])</f>
        <v xml:space="preserve"> </v>
      </c>
      <c r="E6284" t="s">
        <v>16</v>
      </c>
      <c r="F6284" t="str">
        <f>IF(Tabel_Forespørgsel_fra_Visma28[[#This Row],[SupDescr]]=" "," "," - "&amp;Tabel_Forespørgsel_fra_Visma28[[#This Row],[SupDescr]])</f>
        <v xml:space="preserve"> </v>
      </c>
      <c r="G6284" t="s">
        <v>2430</v>
      </c>
      <c r="H6284">
        <v>1</v>
      </c>
      <c r="I6284" t="str">
        <f>IF(A6284=A6283,I6283&amp;CHAR(10)&amp;"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285" spans="1:9" x14ac:dyDescent="0.25">
      <c r="A6285" t="s">
        <v>6848</v>
      </c>
      <c r="B6285">
        <v>75211662</v>
      </c>
      <c r="C6285" t="s">
        <v>16</v>
      </c>
      <c r="D6285" t="str">
        <f>IF(Tabel_Forespørgsel_fra_Visma28[[#This Row],[SupProd]]=" "," "," - "&amp;Tabel_Forespørgsel_fra_Visma28[[#This Row],[SupProd]])</f>
        <v xml:space="preserve"> </v>
      </c>
      <c r="E6285" t="s">
        <v>16</v>
      </c>
      <c r="F6285" t="str">
        <f>IF(Tabel_Forespørgsel_fra_Visma28[[#This Row],[SupDescr]]=" "," "," - "&amp;Tabel_Forespørgsel_fra_Visma28[[#This Row],[SupDescr]])</f>
        <v xml:space="preserve"> </v>
      </c>
      <c r="G6285" t="s">
        <v>7015</v>
      </c>
      <c r="H6285">
        <v>1</v>
      </c>
      <c r="I6285" t="str">
        <f>IF(A6285=A6284,I6284&amp;CHAR(10)&amp;"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6" spans="1:9" x14ac:dyDescent="0.25">
      <c r="A6286" t="s">
        <v>6849</v>
      </c>
      <c r="B6286">
        <v>75211662</v>
      </c>
      <c r="C6286" t="s">
        <v>16</v>
      </c>
      <c r="D6286" t="str">
        <f>IF(Tabel_Forespørgsel_fra_Visma28[[#This Row],[SupProd]]=" "," "," - "&amp;Tabel_Forespørgsel_fra_Visma28[[#This Row],[SupProd]])</f>
        <v xml:space="preserve"> </v>
      </c>
      <c r="E6286" t="s">
        <v>16</v>
      </c>
      <c r="F6286" t="str">
        <f>IF(Tabel_Forespørgsel_fra_Visma28[[#This Row],[SupDescr]]=" "," "," - "&amp;Tabel_Forespørgsel_fra_Visma28[[#This Row],[SupDescr]])</f>
        <v xml:space="preserve"> </v>
      </c>
      <c r="G6286" t="s">
        <v>7015</v>
      </c>
      <c r="H6286">
        <v>1</v>
      </c>
      <c r="I6286" t="str">
        <f>IF(A6286=A6285,I6285&amp;CHAR(10)&amp;"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7" spans="1:9" x14ac:dyDescent="0.25">
      <c r="A6287" t="s">
        <v>6850</v>
      </c>
      <c r="B6287">
        <v>75211662</v>
      </c>
      <c r="C6287" t="s">
        <v>16</v>
      </c>
      <c r="D6287" t="str">
        <f>IF(Tabel_Forespørgsel_fra_Visma28[[#This Row],[SupProd]]=" "," "," - "&amp;Tabel_Forespørgsel_fra_Visma28[[#This Row],[SupProd]])</f>
        <v xml:space="preserve"> </v>
      </c>
      <c r="E6287" t="s">
        <v>16</v>
      </c>
      <c r="F6287" t="str">
        <f>IF(Tabel_Forespørgsel_fra_Visma28[[#This Row],[SupDescr]]=" "," "," - "&amp;Tabel_Forespørgsel_fra_Visma28[[#This Row],[SupDescr]])</f>
        <v xml:space="preserve"> </v>
      </c>
      <c r="G6287" t="s">
        <v>7015</v>
      </c>
      <c r="H6287">
        <v>1</v>
      </c>
      <c r="I6287" t="str">
        <f>IF(A6287=A6286,I6286&amp;CHAR(10)&amp;"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8" spans="1:9" x14ac:dyDescent="0.25">
      <c r="A6288" t="s">
        <v>6851</v>
      </c>
      <c r="B6288">
        <v>75211662</v>
      </c>
      <c r="C6288" t="s">
        <v>16</v>
      </c>
      <c r="D6288" t="str">
        <f>IF(Tabel_Forespørgsel_fra_Visma28[[#This Row],[SupProd]]=" "," "," - "&amp;Tabel_Forespørgsel_fra_Visma28[[#This Row],[SupProd]])</f>
        <v xml:space="preserve"> </v>
      </c>
      <c r="E6288" t="s">
        <v>16</v>
      </c>
      <c r="F6288" t="str">
        <f>IF(Tabel_Forespørgsel_fra_Visma28[[#This Row],[SupDescr]]=" "," "," - "&amp;Tabel_Forespørgsel_fra_Visma28[[#This Row],[SupDescr]])</f>
        <v xml:space="preserve"> </v>
      </c>
      <c r="G6288" t="s">
        <v>7015</v>
      </c>
      <c r="H6288">
        <v>1</v>
      </c>
      <c r="I6288" t="str">
        <f>IF(A6288=A6287,I6287&amp;CHAR(10)&amp;"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9" spans="1:9" x14ac:dyDescent="0.25">
      <c r="A6289" t="s">
        <v>6852</v>
      </c>
      <c r="B6289">
        <v>75211662</v>
      </c>
      <c r="C6289" t="s">
        <v>16</v>
      </c>
      <c r="D6289" t="str">
        <f>IF(Tabel_Forespørgsel_fra_Visma28[[#This Row],[SupProd]]=" "," "," - "&amp;Tabel_Forespørgsel_fra_Visma28[[#This Row],[SupProd]])</f>
        <v xml:space="preserve"> </v>
      </c>
      <c r="E6289" t="s">
        <v>16</v>
      </c>
      <c r="F6289" t="str">
        <f>IF(Tabel_Forespørgsel_fra_Visma28[[#This Row],[SupDescr]]=" "," "," - "&amp;Tabel_Forespørgsel_fra_Visma28[[#This Row],[SupDescr]])</f>
        <v xml:space="preserve"> </v>
      </c>
      <c r="G6289" t="s">
        <v>7015</v>
      </c>
      <c r="H6289">
        <v>1</v>
      </c>
      <c r="I6289" t="str">
        <f>IF(A6289=A6288,I6288&amp;CHAR(10)&amp;"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0" spans="1:9" x14ac:dyDescent="0.25">
      <c r="A6290" t="s">
        <v>6753</v>
      </c>
      <c r="B6290">
        <v>75211662</v>
      </c>
      <c r="C6290" t="s">
        <v>16</v>
      </c>
      <c r="D6290" t="str">
        <f>IF(Tabel_Forespørgsel_fra_Visma28[[#This Row],[SupProd]]=" "," "," - "&amp;Tabel_Forespørgsel_fra_Visma28[[#This Row],[SupProd]])</f>
        <v xml:space="preserve"> </v>
      </c>
      <c r="E6290" t="s">
        <v>16</v>
      </c>
      <c r="F6290" t="str">
        <f>IF(Tabel_Forespørgsel_fra_Visma28[[#This Row],[SupDescr]]=" "," "," - "&amp;Tabel_Forespørgsel_fra_Visma28[[#This Row],[SupDescr]])</f>
        <v xml:space="preserve"> </v>
      </c>
      <c r="G6290" t="s">
        <v>7015</v>
      </c>
      <c r="H6290">
        <v>1</v>
      </c>
      <c r="I6290" t="str">
        <f>IF(A6290=A6289,I6289&amp;CHAR(10)&amp;"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1" spans="1:9" x14ac:dyDescent="0.25">
      <c r="A6291" t="s">
        <v>6751</v>
      </c>
      <c r="B6291">
        <v>75211662</v>
      </c>
      <c r="C6291" t="s">
        <v>16</v>
      </c>
      <c r="D6291" t="str">
        <f>IF(Tabel_Forespørgsel_fra_Visma28[[#This Row],[SupProd]]=" "," "," - "&amp;Tabel_Forespørgsel_fra_Visma28[[#This Row],[SupProd]])</f>
        <v xml:space="preserve"> </v>
      </c>
      <c r="E6291" t="s">
        <v>16</v>
      </c>
      <c r="F6291" t="str">
        <f>IF(Tabel_Forespørgsel_fra_Visma28[[#This Row],[SupDescr]]=" "," "," - "&amp;Tabel_Forespørgsel_fra_Visma28[[#This Row],[SupDescr]])</f>
        <v xml:space="preserve"> </v>
      </c>
      <c r="G6291" t="s">
        <v>7015</v>
      </c>
      <c r="H6291">
        <v>1</v>
      </c>
      <c r="I6291" t="str">
        <f>IF(A6291=A6290,I6290&amp;CHAR(10)&amp;"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2" spans="1:9" x14ac:dyDescent="0.25">
      <c r="A6292" t="s">
        <v>6860</v>
      </c>
      <c r="B6292">
        <v>75211662</v>
      </c>
      <c r="C6292" t="s">
        <v>16</v>
      </c>
      <c r="D6292" t="str">
        <f>IF(Tabel_Forespørgsel_fra_Visma28[[#This Row],[SupProd]]=" "," "," - "&amp;Tabel_Forespørgsel_fra_Visma28[[#This Row],[SupProd]])</f>
        <v xml:space="preserve"> </v>
      </c>
      <c r="E6292" t="s">
        <v>16</v>
      </c>
      <c r="F6292" t="str">
        <f>IF(Tabel_Forespørgsel_fra_Visma28[[#This Row],[SupDescr]]=" "," "," - "&amp;Tabel_Forespørgsel_fra_Visma28[[#This Row],[SupDescr]])</f>
        <v xml:space="preserve"> </v>
      </c>
      <c r="G6292" t="s">
        <v>7015</v>
      </c>
      <c r="H6292">
        <v>1</v>
      </c>
      <c r="I6292" t="str">
        <f>IF(A6292=A6291,I6291&amp;CHAR(10)&amp;"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3" spans="1:9" x14ac:dyDescent="0.25">
      <c r="A6293" t="s">
        <v>6747</v>
      </c>
      <c r="B6293">
        <v>75211662</v>
      </c>
      <c r="C6293" t="s">
        <v>16</v>
      </c>
      <c r="D6293" t="str">
        <f>IF(Tabel_Forespørgsel_fra_Visma28[[#This Row],[SupProd]]=" "," "," - "&amp;Tabel_Forespørgsel_fra_Visma28[[#This Row],[SupProd]])</f>
        <v xml:space="preserve"> </v>
      </c>
      <c r="E6293" t="s">
        <v>16</v>
      </c>
      <c r="F6293" t="str">
        <f>IF(Tabel_Forespørgsel_fra_Visma28[[#This Row],[SupDescr]]=" "," "," - "&amp;Tabel_Forespørgsel_fra_Visma28[[#This Row],[SupDescr]])</f>
        <v xml:space="preserve"> </v>
      </c>
      <c r="G6293" t="s">
        <v>7015</v>
      </c>
      <c r="H6293">
        <v>1</v>
      </c>
      <c r="I6293" t="str">
        <f>IF(A6293=A6292,I6292&amp;CHAR(10)&amp;"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4" spans="1:9" x14ac:dyDescent="0.25">
      <c r="A6294" t="s">
        <v>6748</v>
      </c>
      <c r="B6294">
        <v>75211662</v>
      </c>
      <c r="C6294" t="s">
        <v>16</v>
      </c>
      <c r="D6294" t="str">
        <f>IF(Tabel_Forespørgsel_fra_Visma28[[#This Row],[SupProd]]=" "," "," - "&amp;Tabel_Forespørgsel_fra_Visma28[[#This Row],[SupProd]])</f>
        <v xml:space="preserve"> </v>
      </c>
      <c r="E6294" t="s">
        <v>16</v>
      </c>
      <c r="F6294" t="str">
        <f>IF(Tabel_Forespørgsel_fra_Visma28[[#This Row],[SupDescr]]=" "," "," - "&amp;Tabel_Forespørgsel_fra_Visma28[[#This Row],[SupDescr]])</f>
        <v xml:space="preserve"> </v>
      </c>
      <c r="G6294" t="s">
        <v>7015</v>
      </c>
      <c r="H6294">
        <v>1</v>
      </c>
      <c r="I6294" t="str">
        <f>IF(A6294=A6293,I6293&amp;CHAR(10)&amp;"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5" spans="1:9" x14ac:dyDescent="0.25">
      <c r="A6295" t="s">
        <v>6752</v>
      </c>
      <c r="B6295">
        <v>75211662</v>
      </c>
      <c r="C6295" t="s">
        <v>16</v>
      </c>
      <c r="D6295" t="str">
        <f>IF(Tabel_Forespørgsel_fra_Visma28[[#This Row],[SupProd]]=" "," "," - "&amp;Tabel_Forespørgsel_fra_Visma28[[#This Row],[SupProd]])</f>
        <v xml:space="preserve"> </v>
      </c>
      <c r="E6295" t="s">
        <v>16</v>
      </c>
      <c r="F6295" t="str">
        <f>IF(Tabel_Forespørgsel_fra_Visma28[[#This Row],[SupDescr]]=" "," "," - "&amp;Tabel_Forespørgsel_fra_Visma28[[#This Row],[SupDescr]])</f>
        <v xml:space="preserve"> </v>
      </c>
      <c r="G6295" t="s">
        <v>7015</v>
      </c>
      <c r="H6295">
        <v>1</v>
      </c>
      <c r="I6295" t="str">
        <f>IF(A6295=A6294,I6294&amp;CHAR(10)&amp;"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6" spans="1:9" x14ac:dyDescent="0.25">
      <c r="A6296" t="s">
        <v>6863</v>
      </c>
      <c r="B6296">
        <v>75211662</v>
      </c>
      <c r="C6296" t="s">
        <v>16</v>
      </c>
      <c r="D6296" t="str">
        <f>IF(Tabel_Forespørgsel_fra_Visma28[[#This Row],[SupProd]]=" "," "," - "&amp;Tabel_Forespørgsel_fra_Visma28[[#This Row],[SupProd]])</f>
        <v xml:space="preserve"> </v>
      </c>
      <c r="E6296" t="s">
        <v>16</v>
      </c>
      <c r="F6296" t="str">
        <f>IF(Tabel_Forespørgsel_fra_Visma28[[#This Row],[SupDescr]]=" "," "," - "&amp;Tabel_Forespørgsel_fra_Visma28[[#This Row],[SupDescr]])</f>
        <v xml:space="preserve"> </v>
      </c>
      <c r="G6296" t="s">
        <v>7015</v>
      </c>
      <c r="H6296">
        <v>1</v>
      </c>
      <c r="I6296" t="str">
        <f>IF(A6296=A6295,I6295&amp;CHAR(10)&amp;"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7" spans="1:9" x14ac:dyDescent="0.25">
      <c r="A6297" t="s">
        <v>6886</v>
      </c>
      <c r="B6297">
        <v>75211662</v>
      </c>
      <c r="C6297" t="s">
        <v>16</v>
      </c>
      <c r="D6297" t="str">
        <f>IF(Tabel_Forespørgsel_fra_Visma28[[#This Row],[SupProd]]=" "," "," - "&amp;Tabel_Forespørgsel_fra_Visma28[[#This Row],[SupProd]])</f>
        <v xml:space="preserve"> </v>
      </c>
      <c r="E6297" t="s">
        <v>16</v>
      </c>
      <c r="F6297" t="str">
        <f>IF(Tabel_Forespørgsel_fra_Visma28[[#This Row],[SupDescr]]=" "," "," - "&amp;Tabel_Forespørgsel_fra_Visma28[[#This Row],[SupDescr]])</f>
        <v xml:space="preserve"> </v>
      </c>
      <c r="G6297" t="s">
        <v>7015</v>
      </c>
      <c r="H6297">
        <v>1</v>
      </c>
      <c r="I6297" t="str">
        <f>IF(A6297=A6296,I6296&amp;CHAR(10)&amp;"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8" spans="1:9" x14ac:dyDescent="0.25">
      <c r="A6298" t="s">
        <v>6846</v>
      </c>
      <c r="B6298">
        <v>75211662</v>
      </c>
      <c r="C6298" t="s">
        <v>16</v>
      </c>
      <c r="D6298" t="str">
        <f>IF(Tabel_Forespørgsel_fra_Visma28[[#This Row],[SupProd]]=" "," "," - "&amp;Tabel_Forespørgsel_fra_Visma28[[#This Row],[SupProd]])</f>
        <v xml:space="preserve"> </v>
      </c>
      <c r="E6298" t="s">
        <v>16</v>
      </c>
      <c r="F6298" t="str">
        <f>IF(Tabel_Forespørgsel_fra_Visma28[[#This Row],[SupDescr]]=" "," "," - "&amp;Tabel_Forespørgsel_fra_Visma28[[#This Row],[SupDescr]])</f>
        <v xml:space="preserve"> </v>
      </c>
      <c r="G6298" t="s">
        <v>7015</v>
      </c>
      <c r="H6298">
        <v>1</v>
      </c>
      <c r="I6298" t="str">
        <f>IF(A6298=A6297,I6297&amp;CHAR(10)&amp;"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9" spans="1:9" x14ac:dyDescent="0.25">
      <c r="A6299" t="s">
        <v>6904</v>
      </c>
      <c r="B6299">
        <v>75196500</v>
      </c>
      <c r="C6299" t="s">
        <v>16</v>
      </c>
      <c r="D6299" t="str">
        <f>IF(Tabel_Forespørgsel_fra_Visma28[[#This Row],[SupProd]]=" "," "," - "&amp;Tabel_Forespørgsel_fra_Visma28[[#This Row],[SupProd]])</f>
        <v xml:space="preserve"> </v>
      </c>
      <c r="E6299" t="s">
        <v>16</v>
      </c>
      <c r="F6299" t="str">
        <f>IF(Tabel_Forespørgsel_fra_Visma28[[#This Row],[SupDescr]]=" "," "," - "&amp;Tabel_Forespørgsel_fra_Visma28[[#This Row],[SupDescr]])</f>
        <v xml:space="preserve"> </v>
      </c>
      <c r="G6299" t="s">
        <v>2425</v>
      </c>
      <c r="H6299">
        <v>1</v>
      </c>
      <c r="I6299" t="str">
        <f>IF(A6299=A6298,I6298&amp;CHAR(10)&amp;"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00" spans="1:9" x14ac:dyDescent="0.25">
      <c r="A6300" t="s">
        <v>6858</v>
      </c>
      <c r="B6300">
        <v>75211662</v>
      </c>
      <c r="C6300" t="s">
        <v>16</v>
      </c>
      <c r="D6300" t="str">
        <f>IF(Tabel_Forespørgsel_fra_Visma28[[#This Row],[SupProd]]=" "," "," - "&amp;Tabel_Forespørgsel_fra_Visma28[[#This Row],[SupProd]])</f>
        <v xml:space="preserve"> </v>
      </c>
      <c r="E6300" t="s">
        <v>16</v>
      </c>
      <c r="F6300" t="str">
        <f>IF(Tabel_Forespørgsel_fra_Visma28[[#This Row],[SupDescr]]=" "," "," - "&amp;Tabel_Forespørgsel_fra_Visma28[[#This Row],[SupDescr]])</f>
        <v xml:space="preserve"> </v>
      </c>
      <c r="G6300" t="s">
        <v>7015</v>
      </c>
      <c r="H6300">
        <v>1</v>
      </c>
      <c r="I6300" t="str">
        <f>IF(A6300=A6299,I6299&amp;CHAR(10)&amp;"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1" spans="1:9" x14ac:dyDescent="0.25">
      <c r="A6301" t="s">
        <v>6909</v>
      </c>
      <c r="B6301">
        <v>75211662</v>
      </c>
      <c r="C6301" t="s">
        <v>16</v>
      </c>
      <c r="D6301" t="str">
        <f>IF(Tabel_Forespørgsel_fra_Visma28[[#This Row],[SupProd]]=" "," "," - "&amp;Tabel_Forespørgsel_fra_Visma28[[#This Row],[SupProd]])</f>
        <v xml:space="preserve"> </v>
      </c>
      <c r="E6301" t="s">
        <v>16</v>
      </c>
      <c r="F6301" t="str">
        <f>IF(Tabel_Forespørgsel_fra_Visma28[[#This Row],[SupDescr]]=" "," "," - "&amp;Tabel_Forespørgsel_fra_Visma28[[#This Row],[SupDescr]])</f>
        <v xml:space="preserve"> </v>
      </c>
      <c r="G6301" t="s">
        <v>7015</v>
      </c>
      <c r="H6301">
        <v>1</v>
      </c>
      <c r="I6301" t="str">
        <f>IF(A6301=A6300,I6300&amp;CHAR(10)&amp;"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2" spans="1:9" x14ac:dyDescent="0.25">
      <c r="A6302" t="s">
        <v>6910</v>
      </c>
      <c r="B6302">
        <v>75211662</v>
      </c>
      <c r="C6302" t="s">
        <v>16</v>
      </c>
      <c r="D6302" t="str">
        <f>IF(Tabel_Forespørgsel_fra_Visma28[[#This Row],[SupProd]]=" "," "," - "&amp;Tabel_Forespørgsel_fra_Visma28[[#This Row],[SupProd]])</f>
        <v xml:space="preserve"> </v>
      </c>
      <c r="E6302" t="s">
        <v>16</v>
      </c>
      <c r="F6302" t="str">
        <f>IF(Tabel_Forespørgsel_fra_Visma28[[#This Row],[SupDescr]]=" "," "," - "&amp;Tabel_Forespørgsel_fra_Visma28[[#This Row],[SupDescr]])</f>
        <v xml:space="preserve"> </v>
      </c>
      <c r="G6302" t="s">
        <v>7015</v>
      </c>
      <c r="H6302">
        <v>1</v>
      </c>
      <c r="I6302" t="str">
        <f>IF(A6302=A6301,I6301&amp;CHAR(10)&amp;"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3" spans="1:9" x14ac:dyDescent="0.25">
      <c r="A6303" t="s">
        <v>8038</v>
      </c>
      <c r="B6303">
        <v>98158022</v>
      </c>
      <c r="C6303" t="s">
        <v>16</v>
      </c>
      <c r="D6303" t="str">
        <f>IF(Tabel_Forespørgsel_fra_Visma28[[#This Row],[SupProd]]=" "," "," - "&amp;Tabel_Forespørgsel_fra_Visma28[[#This Row],[SupProd]])</f>
        <v xml:space="preserve"> </v>
      </c>
      <c r="E6303" t="s">
        <v>16</v>
      </c>
      <c r="F6303" t="str">
        <f>IF(Tabel_Forespørgsel_fra_Visma28[[#This Row],[SupDescr]]=" "," "," - "&amp;Tabel_Forespørgsel_fra_Visma28[[#This Row],[SupDescr]])</f>
        <v xml:space="preserve"> </v>
      </c>
      <c r="G6303" t="s">
        <v>8039</v>
      </c>
      <c r="H6303">
        <v>1</v>
      </c>
      <c r="I6303" t="str">
        <f>IF(A6303=A6302,I6302&amp;CHAR(10)&amp;"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Aalborg Gummivarefabrik A/S  </v>
      </c>
    </row>
    <row r="6304" spans="1:9" x14ac:dyDescent="0.25">
      <c r="A6304" t="s">
        <v>6766</v>
      </c>
      <c r="B6304">
        <v>75196500</v>
      </c>
      <c r="C6304" t="s">
        <v>16</v>
      </c>
      <c r="D6304" t="str">
        <f>IF(Tabel_Forespørgsel_fra_Visma28[[#This Row],[SupProd]]=" "," "," - "&amp;Tabel_Forespørgsel_fra_Visma28[[#This Row],[SupProd]])</f>
        <v xml:space="preserve"> </v>
      </c>
      <c r="E6304" t="s">
        <v>16</v>
      </c>
      <c r="F6304" t="str">
        <f>IF(Tabel_Forespørgsel_fra_Visma28[[#This Row],[SupDescr]]=" "," "," - "&amp;Tabel_Forespørgsel_fra_Visma28[[#This Row],[SupDescr]])</f>
        <v xml:space="preserve"> </v>
      </c>
      <c r="G6304" t="s">
        <v>2425</v>
      </c>
      <c r="H6304">
        <v>1</v>
      </c>
      <c r="I6304" t="str">
        <f>IF(A6304=A6303,I6303&amp;CHAR(10)&amp;"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05" spans="1:9" x14ac:dyDescent="0.25">
      <c r="A6305" t="s">
        <v>6872</v>
      </c>
      <c r="B6305">
        <v>75211662</v>
      </c>
      <c r="C6305" t="s">
        <v>16</v>
      </c>
      <c r="D6305" t="str">
        <f>IF(Tabel_Forespørgsel_fra_Visma28[[#This Row],[SupProd]]=" "," "," - "&amp;Tabel_Forespørgsel_fra_Visma28[[#This Row],[SupProd]])</f>
        <v xml:space="preserve"> </v>
      </c>
      <c r="E6305" t="s">
        <v>16</v>
      </c>
      <c r="F6305" t="str">
        <f>IF(Tabel_Forespørgsel_fra_Visma28[[#This Row],[SupDescr]]=" "," "," - "&amp;Tabel_Forespørgsel_fra_Visma28[[#This Row],[SupDescr]])</f>
        <v xml:space="preserve"> </v>
      </c>
      <c r="G6305" t="s">
        <v>7015</v>
      </c>
      <c r="H6305">
        <v>1</v>
      </c>
      <c r="I6305" t="str">
        <f>IF(A6305=A6304,I6304&amp;CHAR(10)&amp;"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6" spans="1:9" x14ac:dyDescent="0.25">
      <c r="A6306" t="s">
        <v>6733</v>
      </c>
      <c r="B6306">
        <v>75211662</v>
      </c>
      <c r="C6306" t="s">
        <v>16</v>
      </c>
      <c r="D6306" t="str">
        <f>IF(Tabel_Forespørgsel_fra_Visma28[[#This Row],[SupProd]]=" "," "," - "&amp;Tabel_Forespørgsel_fra_Visma28[[#This Row],[SupProd]])</f>
        <v xml:space="preserve"> </v>
      </c>
      <c r="E6306" t="s">
        <v>16</v>
      </c>
      <c r="F6306" t="str">
        <f>IF(Tabel_Forespørgsel_fra_Visma28[[#This Row],[SupDescr]]=" "," "," - "&amp;Tabel_Forespørgsel_fra_Visma28[[#This Row],[SupDescr]])</f>
        <v xml:space="preserve"> </v>
      </c>
      <c r="G6306" t="s">
        <v>7015</v>
      </c>
      <c r="H6306">
        <v>1</v>
      </c>
      <c r="I6306" t="str">
        <f>IF(A6306=A6305,I6305&amp;CHAR(10)&amp;"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7" spans="1:9" x14ac:dyDescent="0.25">
      <c r="A6307" t="s">
        <v>6873</v>
      </c>
      <c r="B6307">
        <v>75211662</v>
      </c>
      <c r="C6307" t="s">
        <v>16</v>
      </c>
      <c r="D6307" t="str">
        <f>IF(Tabel_Forespørgsel_fra_Visma28[[#This Row],[SupProd]]=" "," "," - "&amp;Tabel_Forespørgsel_fra_Visma28[[#This Row],[SupProd]])</f>
        <v xml:space="preserve"> </v>
      </c>
      <c r="E6307" t="s">
        <v>16</v>
      </c>
      <c r="F6307" t="str">
        <f>IF(Tabel_Forespørgsel_fra_Visma28[[#This Row],[SupDescr]]=" "," "," - "&amp;Tabel_Forespørgsel_fra_Visma28[[#This Row],[SupDescr]])</f>
        <v xml:space="preserve"> </v>
      </c>
      <c r="G6307" t="s">
        <v>7015</v>
      </c>
      <c r="H6307">
        <v>1</v>
      </c>
      <c r="I6307" t="str">
        <f>IF(A6307=A6306,I6306&amp;CHAR(10)&amp;"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8" spans="1:9" x14ac:dyDescent="0.25">
      <c r="A6308" t="s">
        <v>6797</v>
      </c>
      <c r="B6308">
        <v>75211662</v>
      </c>
      <c r="C6308" t="s">
        <v>16</v>
      </c>
      <c r="D6308" t="str">
        <f>IF(Tabel_Forespørgsel_fra_Visma28[[#This Row],[SupProd]]=" "," "," - "&amp;Tabel_Forespørgsel_fra_Visma28[[#This Row],[SupProd]])</f>
        <v xml:space="preserve"> </v>
      </c>
      <c r="E6308" t="s">
        <v>16</v>
      </c>
      <c r="F6308" t="str">
        <f>IF(Tabel_Forespørgsel_fra_Visma28[[#This Row],[SupDescr]]=" "," "," - "&amp;Tabel_Forespørgsel_fra_Visma28[[#This Row],[SupDescr]])</f>
        <v xml:space="preserve"> </v>
      </c>
      <c r="G6308" t="s">
        <v>7015</v>
      </c>
      <c r="H6308">
        <v>1</v>
      </c>
      <c r="I6308" t="str">
        <f>IF(A6308=A6307,I6307&amp;CHAR(10)&amp;"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9" spans="1:9" x14ac:dyDescent="0.25">
      <c r="A6309" t="s">
        <v>6801</v>
      </c>
      <c r="B6309">
        <v>75211662</v>
      </c>
      <c r="C6309" t="s">
        <v>16</v>
      </c>
      <c r="D6309" t="str">
        <f>IF(Tabel_Forespørgsel_fra_Visma28[[#This Row],[SupProd]]=" "," "," - "&amp;Tabel_Forespørgsel_fra_Visma28[[#This Row],[SupProd]])</f>
        <v xml:space="preserve"> </v>
      </c>
      <c r="E6309" t="s">
        <v>16</v>
      </c>
      <c r="F6309" t="str">
        <f>IF(Tabel_Forespørgsel_fra_Visma28[[#This Row],[SupDescr]]=" "," "," - "&amp;Tabel_Forespørgsel_fra_Visma28[[#This Row],[SupDescr]])</f>
        <v xml:space="preserve"> </v>
      </c>
      <c r="G6309" t="s">
        <v>7015</v>
      </c>
      <c r="H6309">
        <v>1</v>
      </c>
      <c r="I6309" t="str">
        <f>IF(A6309=A6308,I6308&amp;CHAR(10)&amp;"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0" spans="1:9" x14ac:dyDescent="0.25">
      <c r="A6310" t="s">
        <v>6802</v>
      </c>
      <c r="B6310">
        <v>75211662</v>
      </c>
      <c r="C6310" t="s">
        <v>16</v>
      </c>
      <c r="D6310" t="str">
        <f>IF(Tabel_Forespørgsel_fra_Visma28[[#This Row],[SupProd]]=" "," "," - "&amp;Tabel_Forespørgsel_fra_Visma28[[#This Row],[SupProd]])</f>
        <v xml:space="preserve"> </v>
      </c>
      <c r="E6310" t="s">
        <v>16</v>
      </c>
      <c r="F6310" t="str">
        <f>IF(Tabel_Forespørgsel_fra_Visma28[[#This Row],[SupDescr]]=" "," "," - "&amp;Tabel_Forespørgsel_fra_Visma28[[#This Row],[SupDescr]])</f>
        <v xml:space="preserve"> </v>
      </c>
      <c r="G6310" t="s">
        <v>7015</v>
      </c>
      <c r="H6310">
        <v>1</v>
      </c>
      <c r="I6310" t="str">
        <f>IF(A6310=A6309,I6309&amp;CHAR(10)&amp;"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1" spans="1:9" x14ac:dyDescent="0.25">
      <c r="A6311" t="s">
        <v>6798</v>
      </c>
      <c r="B6311">
        <v>75211662</v>
      </c>
      <c r="C6311" t="s">
        <v>16</v>
      </c>
      <c r="D6311" t="str">
        <f>IF(Tabel_Forespørgsel_fra_Visma28[[#This Row],[SupProd]]=" "," "," - "&amp;Tabel_Forespørgsel_fra_Visma28[[#This Row],[SupProd]])</f>
        <v xml:space="preserve"> </v>
      </c>
      <c r="E6311" t="s">
        <v>16</v>
      </c>
      <c r="F6311" t="str">
        <f>IF(Tabel_Forespørgsel_fra_Visma28[[#This Row],[SupDescr]]=" "," "," - "&amp;Tabel_Forespørgsel_fra_Visma28[[#This Row],[SupDescr]])</f>
        <v xml:space="preserve"> </v>
      </c>
      <c r="G6311" t="s">
        <v>7015</v>
      </c>
      <c r="H6311">
        <v>1</v>
      </c>
      <c r="I6311" t="str">
        <f>IF(A6311=A6310,I6310&amp;CHAR(10)&amp;"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2" spans="1:9" x14ac:dyDescent="0.25">
      <c r="A6312" t="s">
        <v>6803</v>
      </c>
      <c r="B6312">
        <v>74762273</v>
      </c>
      <c r="C6312" t="s">
        <v>16</v>
      </c>
      <c r="D6312" t="str">
        <f>IF(Tabel_Forespørgsel_fra_Visma28[[#This Row],[SupProd]]=" "," "," - "&amp;Tabel_Forespørgsel_fra_Visma28[[#This Row],[SupProd]])</f>
        <v xml:space="preserve"> </v>
      </c>
      <c r="E6312" t="s">
        <v>16</v>
      </c>
      <c r="F6312" t="str">
        <f>IF(Tabel_Forespørgsel_fra_Visma28[[#This Row],[SupDescr]]=" "," "," - "&amp;Tabel_Forespørgsel_fra_Visma28[[#This Row],[SupDescr]])</f>
        <v xml:space="preserve"> </v>
      </c>
      <c r="G6312" t="s">
        <v>154</v>
      </c>
      <c r="H6312">
        <v>1</v>
      </c>
      <c r="I6312" t="str">
        <f>IF(A6312=A6311,I6311&amp;CHAR(10)&amp;"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313" spans="1:9" x14ac:dyDescent="0.25">
      <c r="A6313" t="s">
        <v>6799</v>
      </c>
      <c r="B6313">
        <v>74762273</v>
      </c>
      <c r="C6313" t="s">
        <v>16</v>
      </c>
      <c r="D6313" t="str">
        <f>IF(Tabel_Forespørgsel_fra_Visma28[[#This Row],[SupProd]]=" "," "," - "&amp;Tabel_Forespørgsel_fra_Visma28[[#This Row],[SupProd]])</f>
        <v xml:space="preserve"> </v>
      </c>
      <c r="E6313" t="s">
        <v>16</v>
      </c>
      <c r="F6313" t="str">
        <f>IF(Tabel_Forespørgsel_fra_Visma28[[#This Row],[SupDescr]]=" "," "," - "&amp;Tabel_Forespørgsel_fra_Visma28[[#This Row],[SupDescr]])</f>
        <v xml:space="preserve"> </v>
      </c>
      <c r="G6313" t="s">
        <v>154</v>
      </c>
      <c r="H6313">
        <v>1</v>
      </c>
      <c r="I6313" t="str">
        <f>IF(A6313=A6312,I6312&amp;CHAR(10)&amp;"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314" spans="1:9" x14ac:dyDescent="0.25">
      <c r="A6314" t="s">
        <v>6804</v>
      </c>
      <c r="B6314">
        <v>74762273</v>
      </c>
      <c r="C6314" t="s">
        <v>16</v>
      </c>
      <c r="D6314" t="str">
        <f>IF(Tabel_Forespørgsel_fra_Visma28[[#This Row],[SupProd]]=" "," "," - "&amp;Tabel_Forespørgsel_fra_Visma28[[#This Row],[SupProd]])</f>
        <v xml:space="preserve"> </v>
      </c>
      <c r="E6314" t="s">
        <v>16</v>
      </c>
      <c r="F6314" t="str">
        <f>IF(Tabel_Forespørgsel_fra_Visma28[[#This Row],[SupDescr]]=" "," "," - "&amp;Tabel_Forespørgsel_fra_Visma28[[#This Row],[SupDescr]])</f>
        <v xml:space="preserve"> </v>
      </c>
      <c r="G6314" t="s">
        <v>154</v>
      </c>
      <c r="H6314">
        <v>1</v>
      </c>
      <c r="I6314" t="str">
        <f>IF(A6314=A6313,I6313&amp;CHAR(10)&amp;"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315" spans="1:9" x14ac:dyDescent="0.25">
      <c r="A6315" t="s">
        <v>6805</v>
      </c>
      <c r="B6315">
        <v>75211662</v>
      </c>
      <c r="C6315" t="s">
        <v>16</v>
      </c>
      <c r="D6315" t="str">
        <f>IF(Tabel_Forespørgsel_fra_Visma28[[#This Row],[SupProd]]=" "," "," - "&amp;Tabel_Forespørgsel_fra_Visma28[[#This Row],[SupProd]])</f>
        <v xml:space="preserve"> </v>
      </c>
      <c r="E6315" t="s">
        <v>16</v>
      </c>
      <c r="F6315" t="str">
        <f>IF(Tabel_Forespørgsel_fra_Visma28[[#This Row],[SupDescr]]=" "," "," - "&amp;Tabel_Forespørgsel_fra_Visma28[[#This Row],[SupDescr]])</f>
        <v xml:space="preserve"> </v>
      </c>
      <c r="G6315" t="s">
        <v>7015</v>
      </c>
      <c r="H6315">
        <v>1</v>
      </c>
      <c r="I6315" t="str">
        <f>IF(A6315=A6314,I6314&amp;CHAR(10)&amp;"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6" spans="1:9" x14ac:dyDescent="0.25">
      <c r="A6316" t="s">
        <v>6800</v>
      </c>
      <c r="B6316">
        <v>75211662</v>
      </c>
      <c r="C6316" t="s">
        <v>16</v>
      </c>
      <c r="D6316" t="str">
        <f>IF(Tabel_Forespørgsel_fra_Visma28[[#This Row],[SupProd]]=" "," "," - "&amp;Tabel_Forespørgsel_fra_Visma28[[#This Row],[SupProd]])</f>
        <v xml:space="preserve"> </v>
      </c>
      <c r="E6316" t="s">
        <v>16</v>
      </c>
      <c r="F6316" t="str">
        <f>IF(Tabel_Forespørgsel_fra_Visma28[[#This Row],[SupDescr]]=" "," "," - "&amp;Tabel_Forespørgsel_fra_Visma28[[#This Row],[SupDescr]])</f>
        <v xml:space="preserve"> </v>
      </c>
      <c r="G6316" t="s">
        <v>7015</v>
      </c>
      <c r="H6316">
        <v>1</v>
      </c>
      <c r="I6316" t="str">
        <f>IF(A6316=A6315,I6315&amp;CHAR(10)&amp;"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7" spans="1:9" x14ac:dyDescent="0.25">
      <c r="A6317" t="s">
        <v>6806</v>
      </c>
      <c r="B6317">
        <v>75211662</v>
      </c>
      <c r="C6317" t="s">
        <v>16</v>
      </c>
      <c r="D6317" t="str">
        <f>IF(Tabel_Forespørgsel_fra_Visma28[[#This Row],[SupProd]]=" "," "," - "&amp;Tabel_Forespørgsel_fra_Visma28[[#This Row],[SupProd]])</f>
        <v xml:space="preserve"> </v>
      </c>
      <c r="E6317" t="s">
        <v>16</v>
      </c>
      <c r="F6317" t="str">
        <f>IF(Tabel_Forespørgsel_fra_Visma28[[#This Row],[SupDescr]]=" "," "," - "&amp;Tabel_Forespørgsel_fra_Visma28[[#This Row],[SupDescr]])</f>
        <v xml:space="preserve"> </v>
      </c>
      <c r="G6317" t="s">
        <v>7015</v>
      </c>
      <c r="H6317">
        <v>1</v>
      </c>
      <c r="I6317" t="str">
        <f>IF(A6317=A6316,I6316&amp;CHAR(10)&amp;"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8" spans="1:9" x14ac:dyDescent="0.25">
      <c r="A6318" t="s">
        <v>6810</v>
      </c>
      <c r="B6318">
        <v>75211662</v>
      </c>
      <c r="C6318" t="s">
        <v>16</v>
      </c>
      <c r="D6318" t="str">
        <f>IF(Tabel_Forespørgsel_fra_Visma28[[#This Row],[SupProd]]=" "," "," - "&amp;Tabel_Forespørgsel_fra_Visma28[[#This Row],[SupProd]])</f>
        <v xml:space="preserve"> </v>
      </c>
      <c r="E6318" t="s">
        <v>16</v>
      </c>
      <c r="F6318" t="str">
        <f>IF(Tabel_Forespørgsel_fra_Visma28[[#This Row],[SupDescr]]=" "," "," - "&amp;Tabel_Forespørgsel_fra_Visma28[[#This Row],[SupDescr]])</f>
        <v xml:space="preserve"> </v>
      </c>
      <c r="G6318" t="s">
        <v>7015</v>
      </c>
      <c r="H6318">
        <v>1</v>
      </c>
      <c r="I6318" t="str">
        <f>IF(A6318=A6317,I6317&amp;CHAR(10)&amp;"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9" spans="1:9" x14ac:dyDescent="0.25">
      <c r="A6319" t="s">
        <v>6812</v>
      </c>
      <c r="B6319">
        <v>75180019</v>
      </c>
      <c r="C6319" t="s">
        <v>16</v>
      </c>
      <c r="D6319" t="str">
        <f>IF(Tabel_Forespørgsel_fra_Visma28[[#This Row],[SupProd]]=" "," "," - "&amp;Tabel_Forespørgsel_fra_Visma28[[#This Row],[SupProd]])</f>
        <v xml:space="preserve"> </v>
      </c>
      <c r="E6319" t="s">
        <v>16</v>
      </c>
      <c r="F6319" t="str">
        <f>IF(Tabel_Forespørgsel_fra_Visma28[[#This Row],[SupDescr]]=" "," "," - "&amp;Tabel_Forespørgsel_fra_Visma28[[#This Row],[SupDescr]])</f>
        <v xml:space="preserve"> </v>
      </c>
      <c r="G6319" t="s">
        <v>2430</v>
      </c>
      <c r="H6319">
        <v>1</v>
      </c>
      <c r="I6319" t="str">
        <f>IF(A6319=A6318,I6318&amp;CHAR(10)&amp;"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320" spans="1:9" x14ac:dyDescent="0.25">
      <c r="A6320" t="s">
        <v>6813</v>
      </c>
      <c r="B6320">
        <v>75211662</v>
      </c>
      <c r="C6320" t="s">
        <v>16</v>
      </c>
      <c r="D6320" t="str">
        <f>IF(Tabel_Forespørgsel_fra_Visma28[[#This Row],[SupProd]]=" "," "," - "&amp;Tabel_Forespørgsel_fra_Visma28[[#This Row],[SupProd]])</f>
        <v xml:space="preserve"> </v>
      </c>
      <c r="E6320" t="s">
        <v>16</v>
      </c>
      <c r="F6320" t="str">
        <f>IF(Tabel_Forespørgsel_fra_Visma28[[#This Row],[SupDescr]]=" "," "," - "&amp;Tabel_Forespørgsel_fra_Visma28[[#This Row],[SupDescr]])</f>
        <v xml:space="preserve"> </v>
      </c>
      <c r="G6320" t="s">
        <v>7015</v>
      </c>
      <c r="H6320">
        <v>1</v>
      </c>
      <c r="I6320" t="str">
        <f>IF(A6320=A6319,I6319&amp;CHAR(10)&amp;"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1" spans="1:9" x14ac:dyDescent="0.25">
      <c r="A6321" t="s">
        <v>6808</v>
      </c>
      <c r="B6321">
        <v>75211662</v>
      </c>
      <c r="C6321" t="s">
        <v>16</v>
      </c>
      <c r="D6321" t="str">
        <f>IF(Tabel_Forespørgsel_fra_Visma28[[#This Row],[SupProd]]=" "," "," - "&amp;Tabel_Forespørgsel_fra_Visma28[[#This Row],[SupProd]])</f>
        <v xml:space="preserve"> </v>
      </c>
      <c r="E6321" t="s">
        <v>16</v>
      </c>
      <c r="F6321" t="str">
        <f>IF(Tabel_Forespørgsel_fra_Visma28[[#This Row],[SupDescr]]=" "," "," - "&amp;Tabel_Forespørgsel_fra_Visma28[[#This Row],[SupDescr]])</f>
        <v xml:space="preserve"> </v>
      </c>
      <c r="G6321" t="s">
        <v>7015</v>
      </c>
      <c r="H6321">
        <v>1</v>
      </c>
      <c r="I6321" t="str">
        <f>IF(A6321=A6320,I6320&amp;CHAR(10)&amp;"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2" spans="1:9" x14ac:dyDescent="0.25">
      <c r="A6322" t="s">
        <v>6809</v>
      </c>
      <c r="B6322">
        <v>75211662</v>
      </c>
      <c r="C6322" t="s">
        <v>16</v>
      </c>
      <c r="D6322" t="str">
        <f>IF(Tabel_Forespørgsel_fra_Visma28[[#This Row],[SupProd]]=" "," "," - "&amp;Tabel_Forespørgsel_fra_Visma28[[#This Row],[SupProd]])</f>
        <v xml:space="preserve"> </v>
      </c>
      <c r="E6322" t="s">
        <v>16</v>
      </c>
      <c r="F6322" t="str">
        <f>IF(Tabel_Forespørgsel_fra_Visma28[[#This Row],[SupDescr]]=" "," "," - "&amp;Tabel_Forespørgsel_fra_Visma28[[#This Row],[SupDescr]])</f>
        <v xml:space="preserve"> </v>
      </c>
      <c r="G6322" t="s">
        <v>7015</v>
      </c>
      <c r="H6322">
        <v>1</v>
      </c>
      <c r="I6322" t="str">
        <f>IF(A6322=A6321,I6321&amp;CHAR(10)&amp;"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3" spans="1:9" x14ac:dyDescent="0.25">
      <c r="A6323" t="s">
        <v>6820</v>
      </c>
      <c r="B6323">
        <v>75211662</v>
      </c>
      <c r="C6323" t="s">
        <v>16</v>
      </c>
      <c r="D6323" t="str">
        <f>IF(Tabel_Forespørgsel_fra_Visma28[[#This Row],[SupProd]]=" "," "," - "&amp;Tabel_Forespørgsel_fra_Visma28[[#This Row],[SupProd]])</f>
        <v xml:space="preserve"> </v>
      </c>
      <c r="E6323" t="s">
        <v>16</v>
      </c>
      <c r="F6323" t="str">
        <f>IF(Tabel_Forespørgsel_fra_Visma28[[#This Row],[SupDescr]]=" "," "," - "&amp;Tabel_Forespørgsel_fra_Visma28[[#This Row],[SupDescr]])</f>
        <v xml:space="preserve"> </v>
      </c>
      <c r="G6323" t="s">
        <v>7015</v>
      </c>
      <c r="H6323">
        <v>1</v>
      </c>
      <c r="I6323" t="str">
        <f>IF(A6323=A6322,I6322&amp;CHAR(10)&amp;"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4" spans="1:9" x14ac:dyDescent="0.25">
      <c r="A6324" t="s">
        <v>6814</v>
      </c>
      <c r="B6324">
        <v>75211662</v>
      </c>
      <c r="C6324" t="s">
        <v>16</v>
      </c>
      <c r="D6324" t="str">
        <f>IF(Tabel_Forespørgsel_fra_Visma28[[#This Row],[SupProd]]=" "," "," - "&amp;Tabel_Forespørgsel_fra_Visma28[[#This Row],[SupProd]])</f>
        <v xml:space="preserve"> </v>
      </c>
      <c r="E6324" t="s">
        <v>16</v>
      </c>
      <c r="F6324" t="str">
        <f>IF(Tabel_Forespørgsel_fra_Visma28[[#This Row],[SupDescr]]=" "," "," - "&amp;Tabel_Forespørgsel_fra_Visma28[[#This Row],[SupDescr]])</f>
        <v xml:space="preserve"> </v>
      </c>
      <c r="G6324" t="s">
        <v>7015</v>
      </c>
      <c r="H6324">
        <v>1</v>
      </c>
      <c r="I6324" t="str">
        <f>IF(A6324=A6323,I6323&amp;CHAR(10)&amp;"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5" spans="1:9" x14ac:dyDescent="0.25">
      <c r="A6325" t="s">
        <v>6816</v>
      </c>
      <c r="B6325">
        <v>75196500</v>
      </c>
      <c r="C6325" t="s">
        <v>16</v>
      </c>
      <c r="D6325" t="str">
        <f>IF(Tabel_Forespørgsel_fra_Visma28[[#This Row],[SupProd]]=" "," "," - "&amp;Tabel_Forespørgsel_fra_Visma28[[#This Row],[SupProd]])</f>
        <v xml:space="preserve"> </v>
      </c>
      <c r="E6325" t="s">
        <v>16</v>
      </c>
      <c r="F6325" t="str">
        <f>IF(Tabel_Forespørgsel_fra_Visma28[[#This Row],[SupDescr]]=" "," "," - "&amp;Tabel_Forespørgsel_fra_Visma28[[#This Row],[SupDescr]])</f>
        <v xml:space="preserve"> </v>
      </c>
      <c r="G6325" t="s">
        <v>2425</v>
      </c>
      <c r="H6325">
        <v>1</v>
      </c>
      <c r="I6325" t="str">
        <f>IF(A6325=A6324,I6324&amp;CHAR(10)&amp;"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26" spans="1:9" x14ac:dyDescent="0.25">
      <c r="A6326" t="s">
        <v>6817</v>
      </c>
      <c r="B6326">
        <v>75196500</v>
      </c>
      <c r="C6326" t="s">
        <v>16</v>
      </c>
      <c r="D6326" t="str">
        <f>IF(Tabel_Forespørgsel_fra_Visma28[[#This Row],[SupProd]]=" "," "," - "&amp;Tabel_Forespørgsel_fra_Visma28[[#This Row],[SupProd]])</f>
        <v xml:space="preserve"> </v>
      </c>
      <c r="E6326" t="s">
        <v>16</v>
      </c>
      <c r="F6326" t="str">
        <f>IF(Tabel_Forespørgsel_fra_Visma28[[#This Row],[SupDescr]]=" "," "," - "&amp;Tabel_Forespørgsel_fra_Visma28[[#This Row],[SupDescr]])</f>
        <v xml:space="preserve"> </v>
      </c>
      <c r="G6326" t="s">
        <v>2425</v>
      </c>
      <c r="H6326">
        <v>1</v>
      </c>
      <c r="I6326" t="str">
        <f>IF(A6326=A6325,I6325&amp;CHAR(10)&amp;"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27" spans="1:9" x14ac:dyDescent="0.25">
      <c r="A6327" t="s">
        <v>6821</v>
      </c>
      <c r="B6327">
        <v>75211662</v>
      </c>
      <c r="C6327" t="s">
        <v>16</v>
      </c>
      <c r="D6327" t="str">
        <f>IF(Tabel_Forespørgsel_fra_Visma28[[#This Row],[SupProd]]=" "," "," - "&amp;Tabel_Forespørgsel_fra_Visma28[[#This Row],[SupProd]])</f>
        <v xml:space="preserve"> </v>
      </c>
      <c r="E6327" t="s">
        <v>16</v>
      </c>
      <c r="F6327" t="str">
        <f>IF(Tabel_Forespørgsel_fra_Visma28[[#This Row],[SupDescr]]=" "," "," - "&amp;Tabel_Forespørgsel_fra_Visma28[[#This Row],[SupDescr]])</f>
        <v xml:space="preserve"> </v>
      </c>
      <c r="G6327" t="s">
        <v>7015</v>
      </c>
      <c r="H6327">
        <v>1</v>
      </c>
      <c r="I6327" t="str">
        <f>IF(A6327=A6326,I6326&amp;CHAR(10)&amp;"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8" spans="1:9" x14ac:dyDescent="0.25">
      <c r="A6328" t="s">
        <v>6818</v>
      </c>
      <c r="B6328">
        <v>75211662</v>
      </c>
      <c r="C6328" t="s">
        <v>16</v>
      </c>
      <c r="D6328" t="str">
        <f>IF(Tabel_Forespørgsel_fra_Visma28[[#This Row],[SupProd]]=" "," "," - "&amp;Tabel_Forespørgsel_fra_Visma28[[#This Row],[SupProd]])</f>
        <v xml:space="preserve"> </v>
      </c>
      <c r="E6328" t="s">
        <v>16</v>
      </c>
      <c r="F6328" t="str">
        <f>IF(Tabel_Forespørgsel_fra_Visma28[[#This Row],[SupDescr]]=" "," "," - "&amp;Tabel_Forespørgsel_fra_Visma28[[#This Row],[SupDescr]])</f>
        <v xml:space="preserve"> </v>
      </c>
      <c r="G6328" t="s">
        <v>7015</v>
      </c>
      <c r="H6328">
        <v>1</v>
      </c>
      <c r="I6328" t="str">
        <f>IF(A6328=A6327,I6327&amp;CHAR(10)&amp;"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9" spans="1:9" x14ac:dyDescent="0.25">
      <c r="A6329" t="s">
        <v>6690</v>
      </c>
      <c r="B6329">
        <v>75196500</v>
      </c>
      <c r="C6329" t="s">
        <v>16</v>
      </c>
      <c r="D6329" t="str">
        <f>IF(Tabel_Forespørgsel_fra_Visma28[[#This Row],[SupProd]]=" "," "," - "&amp;Tabel_Forespørgsel_fra_Visma28[[#This Row],[SupProd]])</f>
        <v xml:space="preserve"> </v>
      </c>
      <c r="E6329" t="s">
        <v>16</v>
      </c>
      <c r="F6329" t="str">
        <f>IF(Tabel_Forespørgsel_fra_Visma28[[#This Row],[SupDescr]]=" "," "," - "&amp;Tabel_Forespørgsel_fra_Visma28[[#This Row],[SupDescr]])</f>
        <v xml:space="preserve"> </v>
      </c>
      <c r="G6329" t="s">
        <v>2425</v>
      </c>
      <c r="H6329">
        <v>1</v>
      </c>
      <c r="I6329" t="str">
        <f>IF(A6329=A6328,I6328&amp;CHAR(10)&amp;"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30" spans="1:9" x14ac:dyDescent="0.25">
      <c r="A6330" t="s">
        <v>6699</v>
      </c>
      <c r="B6330">
        <v>75211662</v>
      </c>
      <c r="C6330" t="s">
        <v>16</v>
      </c>
      <c r="D6330" t="str">
        <f>IF(Tabel_Forespørgsel_fra_Visma28[[#This Row],[SupProd]]=" "," "," - "&amp;Tabel_Forespørgsel_fra_Visma28[[#This Row],[SupProd]])</f>
        <v xml:space="preserve"> </v>
      </c>
      <c r="E6330" t="s">
        <v>16</v>
      </c>
      <c r="F6330" t="str">
        <f>IF(Tabel_Forespørgsel_fra_Visma28[[#This Row],[SupDescr]]=" "," "," - "&amp;Tabel_Forespørgsel_fra_Visma28[[#This Row],[SupDescr]])</f>
        <v xml:space="preserve"> </v>
      </c>
      <c r="G6330" t="s">
        <v>7015</v>
      </c>
      <c r="H6330">
        <v>1</v>
      </c>
      <c r="I6330" t="str">
        <f>IF(A6330=A6329,I6329&amp;CHAR(10)&amp;"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1" spans="1:9" x14ac:dyDescent="0.25">
      <c r="A6331" t="s">
        <v>6693</v>
      </c>
      <c r="B6331">
        <v>75211662</v>
      </c>
      <c r="C6331" t="s">
        <v>16</v>
      </c>
      <c r="D6331" t="str">
        <f>IF(Tabel_Forespørgsel_fra_Visma28[[#This Row],[SupProd]]=" "," "," - "&amp;Tabel_Forespørgsel_fra_Visma28[[#This Row],[SupProd]])</f>
        <v xml:space="preserve"> </v>
      </c>
      <c r="E6331" t="s">
        <v>16</v>
      </c>
      <c r="F6331" t="str">
        <f>IF(Tabel_Forespørgsel_fra_Visma28[[#This Row],[SupDescr]]=" "," "," - "&amp;Tabel_Forespørgsel_fra_Visma28[[#This Row],[SupDescr]])</f>
        <v xml:space="preserve"> </v>
      </c>
      <c r="G6331" t="s">
        <v>7015</v>
      </c>
      <c r="H6331">
        <v>1</v>
      </c>
      <c r="I6331" t="str">
        <f>IF(A6331=A6330,I6330&amp;CHAR(10)&amp;"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2" spans="1:9" x14ac:dyDescent="0.25">
      <c r="A6332" t="s">
        <v>6694</v>
      </c>
      <c r="B6332">
        <v>75211662</v>
      </c>
      <c r="C6332" t="s">
        <v>16</v>
      </c>
      <c r="D6332" t="str">
        <f>IF(Tabel_Forespørgsel_fra_Visma28[[#This Row],[SupProd]]=" "," "," - "&amp;Tabel_Forespørgsel_fra_Visma28[[#This Row],[SupProd]])</f>
        <v xml:space="preserve"> </v>
      </c>
      <c r="E6332" t="s">
        <v>16</v>
      </c>
      <c r="F6332" t="str">
        <f>IF(Tabel_Forespørgsel_fra_Visma28[[#This Row],[SupDescr]]=" "," "," - "&amp;Tabel_Forespørgsel_fra_Visma28[[#This Row],[SupDescr]])</f>
        <v xml:space="preserve"> </v>
      </c>
      <c r="G6332" t="s">
        <v>7015</v>
      </c>
      <c r="H6332">
        <v>1</v>
      </c>
      <c r="I6332" t="str">
        <f>IF(A6332=A6331,I6331&amp;CHAR(10)&amp;"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3" spans="1:9" x14ac:dyDescent="0.25">
      <c r="A6333" t="s">
        <v>6767</v>
      </c>
      <c r="B6333">
        <v>75211662</v>
      </c>
      <c r="C6333" t="s">
        <v>16</v>
      </c>
      <c r="D6333" t="str">
        <f>IF(Tabel_Forespørgsel_fra_Visma28[[#This Row],[SupProd]]=" "," "," - "&amp;Tabel_Forespørgsel_fra_Visma28[[#This Row],[SupProd]])</f>
        <v xml:space="preserve"> </v>
      </c>
      <c r="E6333" t="s">
        <v>16</v>
      </c>
      <c r="F6333" t="str">
        <f>IF(Tabel_Forespørgsel_fra_Visma28[[#This Row],[SupDescr]]=" "," "," - "&amp;Tabel_Forespørgsel_fra_Visma28[[#This Row],[SupDescr]])</f>
        <v xml:space="preserve"> </v>
      </c>
      <c r="G6333" t="s">
        <v>7015</v>
      </c>
      <c r="H6333">
        <v>1</v>
      </c>
      <c r="I6333" t="str">
        <f>IF(A6333=A6332,I6332&amp;CHAR(10)&amp;"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4" spans="1:9" x14ac:dyDescent="0.25">
      <c r="A6334" t="s">
        <v>6884</v>
      </c>
      <c r="B6334">
        <v>75211662</v>
      </c>
      <c r="C6334" t="s">
        <v>16</v>
      </c>
      <c r="D6334" t="str">
        <f>IF(Tabel_Forespørgsel_fra_Visma28[[#This Row],[SupProd]]=" "," "," - "&amp;Tabel_Forespørgsel_fra_Visma28[[#This Row],[SupProd]])</f>
        <v xml:space="preserve"> </v>
      </c>
      <c r="E6334" t="s">
        <v>16</v>
      </c>
      <c r="F6334" t="str">
        <f>IF(Tabel_Forespørgsel_fra_Visma28[[#This Row],[SupDescr]]=" "," "," - "&amp;Tabel_Forespørgsel_fra_Visma28[[#This Row],[SupDescr]])</f>
        <v xml:space="preserve"> </v>
      </c>
      <c r="G6334" t="s">
        <v>7015</v>
      </c>
      <c r="H6334">
        <v>1</v>
      </c>
      <c r="I6334" t="str">
        <f>IF(A6334=A6333,I6333&amp;CHAR(10)&amp;"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5" spans="1:9" x14ac:dyDescent="0.25">
      <c r="A6335" t="s">
        <v>6887</v>
      </c>
      <c r="B6335">
        <v>75211662</v>
      </c>
      <c r="C6335" t="s">
        <v>16</v>
      </c>
      <c r="D6335" t="str">
        <f>IF(Tabel_Forespørgsel_fra_Visma28[[#This Row],[SupProd]]=" "," "," - "&amp;Tabel_Forespørgsel_fra_Visma28[[#This Row],[SupProd]])</f>
        <v xml:space="preserve"> </v>
      </c>
      <c r="E6335" t="s">
        <v>16</v>
      </c>
      <c r="F6335" t="str">
        <f>IF(Tabel_Forespørgsel_fra_Visma28[[#This Row],[SupDescr]]=" "," "," - "&amp;Tabel_Forespørgsel_fra_Visma28[[#This Row],[SupDescr]])</f>
        <v xml:space="preserve"> </v>
      </c>
      <c r="G6335" t="s">
        <v>7015</v>
      </c>
      <c r="H6335">
        <v>1</v>
      </c>
      <c r="I6335" t="str">
        <f>IF(A6335=A6334,I6334&amp;CHAR(10)&amp;"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6" spans="1:9" x14ac:dyDescent="0.25">
      <c r="A6336" t="s">
        <v>7042</v>
      </c>
      <c r="B6336">
        <v>75211662</v>
      </c>
      <c r="C6336" t="s">
        <v>16</v>
      </c>
      <c r="D6336" t="str">
        <f>IF(Tabel_Forespørgsel_fra_Visma28[[#This Row],[SupProd]]=" "," "," - "&amp;Tabel_Forespørgsel_fra_Visma28[[#This Row],[SupProd]])</f>
        <v xml:space="preserve"> </v>
      </c>
      <c r="E6336" t="s">
        <v>16</v>
      </c>
      <c r="F6336" t="str">
        <f>IF(Tabel_Forespørgsel_fra_Visma28[[#This Row],[SupDescr]]=" "," "," - "&amp;Tabel_Forespørgsel_fra_Visma28[[#This Row],[SupDescr]])</f>
        <v xml:space="preserve"> </v>
      </c>
      <c r="G6336" t="s">
        <v>7015</v>
      </c>
      <c r="H6336">
        <v>1</v>
      </c>
      <c r="I6336" t="str">
        <f>IF(A6336=A6335,I6335&amp;CHAR(10)&amp;"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7" spans="1:9" x14ac:dyDescent="0.25">
      <c r="A6337" t="s">
        <v>7043</v>
      </c>
      <c r="B6337">
        <v>75211662</v>
      </c>
      <c r="C6337" t="s">
        <v>16</v>
      </c>
      <c r="D6337" t="str">
        <f>IF(Tabel_Forespørgsel_fra_Visma28[[#This Row],[SupProd]]=" "," "," - "&amp;Tabel_Forespørgsel_fra_Visma28[[#This Row],[SupProd]])</f>
        <v xml:space="preserve"> </v>
      </c>
      <c r="E6337" t="s">
        <v>16</v>
      </c>
      <c r="F6337" t="str">
        <f>IF(Tabel_Forespørgsel_fra_Visma28[[#This Row],[SupDescr]]=" "," "," - "&amp;Tabel_Forespørgsel_fra_Visma28[[#This Row],[SupDescr]])</f>
        <v xml:space="preserve"> </v>
      </c>
      <c r="G6337" t="s">
        <v>7015</v>
      </c>
      <c r="H6337">
        <v>1</v>
      </c>
      <c r="I6337" t="str">
        <f>IF(A6337=A6336,I6336&amp;CHAR(10)&amp;"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8" spans="1:9" x14ac:dyDescent="0.25">
      <c r="A6338" t="s">
        <v>7098</v>
      </c>
      <c r="B6338">
        <v>75211600</v>
      </c>
      <c r="C6338" t="s">
        <v>16</v>
      </c>
      <c r="D6338" t="str">
        <f>IF(Tabel_Forespørgsel_fra_Visma28[[#This Row],[SupProd]]=" "," "," - "&amp;Tabel_Forespørgsel_fra_Visma28[[#This Row],[SupProd]])</f>
        <v xml:space="preserve"> </v>
      </c>
      <c r="E6338" t="s">
        <v>16</v>
      </c>
      <c r="F6338" t="str">
        <f>IF(Tabel_Forespørgsel_fra_Visma28[[#This Row],[SupDescr]]=" "," "," - "&amp;Tabel_Forespørgsel_fra_Visma28[[#This Row],[SupDescr]])</f>
        <v xml:space="preserve"> </v>
      </c>
      <c r="G6338" t="s">
        <v>7099</v>
      </c>
      <c r="H6338">
        <v>1</v>
      </c>
      <c r="I6338" t="str">
        <f>IF(A6338=A6337,I6337&amp;CHAR(10)&amp;"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6339" spans="1:9" x14ac:dyDescent="0.25">
      <c r="A6339" t="s">
        <v>7108</v>
      </c>
      <c r="B6339">
        <v>75180019</v>
      </c>
      <c r="C6339" t="s">
        <v>16</v>
      </c>
      <c r="D6339" t="str">
        <f>IF(Tabel_Forespørgsel_fra_Visma28[[#This Row],[SupProd]]=" "," "," - "&amp;Tabel_Forespørgsel_fra_Visma28[[#This Row],[SupProd]])</f>
        <v xml:space="preserve"> </v>
      </c>
      <c r="E6339" t="s">
        <v>16</v>
      </c>
      <c r="F6339" t="str">
        <f>IF(Tabel_Forespørgsel_fra_Visma28[[#This Row],[SupDescr]]=" "," "," - "&amp;Tabel_Forespørgsel_fra_Visma28[[#This Row],[SupDescr]])</f>
        <v xml:space="preserve"> </v>
      </c>
      <c r="G6339" t="s">
        <v>2430</v>
      </c>
      <c r="H6339">
        <v>1</v>
      </c>
      <c r="I6339" t="str">
        <f>IF(A6339=A6338,I6338&amp;CHAR(10)&amp;"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340" spans="1:9" x14ac:dyDescent="0.25">
      <c r="A6340" t="s">
        <v>7110</v>
      </c>
      <c r="B6340">
        <v>75180019</v>
      </c>
      <c r="C6340" t="s">
        <v>16</v>
      </c>
      <c r="D6340" t="str">
        <f>IF(Tabel_Forespørgsel_fra_Visma28[[#This Row],[SupProd]]=" "," "," - "&amp;Tabel_Forespørgsel_fra_Visma28[[#This Row],[SupProd]])</f>
        <v xml:space="preserve"> </v>
      </c>
      <c r="E6340" t="s">
        <v>16</v>
      </c>
      <c r="F6340" t="str">
        <f>IF(Tabel_Forespørgsel_fra_Visma28[[#This Row],[SupDescr]]=" "," "," - "&amp;Tabel_Forespørgsel_fra_Visma28[[#This Row],[SupDescr]])</f>
        <v xml:space="preserve"> </v>
      </c>
      <c r="G6340" t="s">
        <v>2430</v>
      </c>
      <c r="H6340">
        <v>1</v>
      </c>
      <c r="I6340" t="str">
        <f>IF(A6340=A6339,I6339&amp;CHAR(10)&amp;"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341" spans="1:9" x14ac:dyDescent="0.25">
      <c r="A6341" t="s">
        <v>7201</v>
      </c>
      <c r="B6341">
        <v>74762273</v>
      </c>
      <c r="C6341" t="s">
        <v>16</v>
      </c>
      <c r="D6341" t="str">
        <f>IF(Tabel_Forespørgsel_fra_Visma28[[#This Row],[SupProd]]=" "," "," - "&amp;Tabel_Forespørgsel_fra_Visma28[[#This Row],[SupProd]])</f>
        <v xml:space="preserve"> </v>
      </c>
      <c r="E6341" t="s">
        <v>16</v>
      </c>
      <c r="F6341" t="str">
        <f>IF(Tabel_Forespørgsel_fra_Visma28[[#This Row],[SupDescr]]=" "," "," - "&amp;Tabel_Forespørgsel_fra_Visma28[[#This Row],[SupDescr]])</f>
        <v xml:space="preserve"> </v>
      </c>
      <c r="G6341" t="s">
        <v>154</v>
      </c>
      <c r="H6341">
        <v>1</v>
      </c>
      <c r="I6341" t="str">
        <f>IF(A6341=A6340,I6340&amp;CHAR(10)&amp;"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342" spans="1:9" x14ac:dyDescent="0.25">
      <c r="A6342" t="s">
        <v>7203</v>
      </c>
      <c r="B6342">
        <v>74762273</v>
      </c>
      <c r="C6342" t="s">
        <v>16</v>
      </c>
      <c r="D6342" t="str">
        <f>IF(Tabel_Forespørgsel_fra_Visma28[[#This Row],[SupProd]]=" "," "," - "&amp;Tabel_Forespørgsel_fra_Visma28[[#This Row],[SupProd]])</f>
        <v xml:space="preserve"> </v>
      </c>
      <c r="E6342" t="s">
        <v>16</v>
      </c>
      <c r="F6342" t="str">
        <f>IF(Tabel_Forespørgsel_fra_Visma28[[#This Row],[SupDescr]]=" "," "," - "&amp;Tabel_Forespørgsel_fra_Visma28[[#This Row],[SupDescr]])</f>
        <v xml:space="preserve"> </v>
      </c>
      <c r="G6342" t="s">
        <v>154</v>
      </c>
      <c r="H6342">
        <v>1</v>
      </c>
      <c r="I6342" t="str">
        <f>IF(A6342=A6341,I6341&amp;CHAR(10)&amp;"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343" spans="1:9" x14ac:dyDescent="0.25">
      <c r="A6343" t="s">
        <v>7921</v>
      </c>
      <c r="B6343">
        <v>70108720</v>
      </c>
      <c r="C6343" t="s">
        <v>16</v>
      </c>
      <c r="D6343" t="str">
        <f>IF(Tabel_Forespørgsel_fra_Visma28[[#This Row],[SupProd]]=" "," "," - "&amp;Tabel_Forespørgsel_fra_Visma28[[#This Row],[SupProd]])</f>
        <v xml:space="preserve"> </v>
      </c>
      <c r="E6343" t="s">
        <v>16</v>
      </c>
      <c r="F6343" t="str">
        <f>IF(Tabel_Forespørgsel_fra_Visma28[[#This Row],[SupDescr]]=" "," "," - "&amp;Tabel_Forespørgsel_fra_Visma28[[#This Row],[SupDescr]])</f>
        <v xml:space="preserve"> </v>
      </c>
      <c r="G6343" t="s">
        <v>8125</v>
      </c>
      <c r="H6343">
        <v>1</v>
      </c>
      <c r="I6343" t="str">
        <f>IF(A6343=A6342,I6342&amp;CHAR(10)&amp;"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344" spans="1:9" x14ac:dyDescent="0.25">
      <c r="A6344" t="s">
        <v>7921</v>
      </c>
      <c r="B6344">
        <v>86439632</v>
      </c>
      <c r="C6344" t="s">
        <v>16</v>
      </c>
      <c r="D6344" t="str">
        <f>IF(Tabel_Forespørgsel_fra_Visma28[[#This Row],[SupProd]]=" "," "," - "&amp;Tabel_Forespørgsel_fra_Visma28[[#This Row],[SupProd]])</f>
        <v xml:space="preserve"> </v>
      </c>
      <c r="E6344" t="s">
        <v>16</v>
      </c>
      <c r="F6344" t="str">
        <f>IF(Tabel_Forespørgsel_fra_Visma28[[#This Row],[SupDescr]]=" "," "," - "&amp;Tabel_Forespørgsel_fra_Visma28[[#This Row],[SupDescr]])</f>
        <v xml:space="preserve"> </v>
      </c>
      <c r="G6344" t="s">
        <v>3929</v>
      </c>
      <c r="H6344">
        <v>2</v>
      </c>
      <c r="I6344" t="str">
        <f>IF(A6344=A6343,I6343&amp;CHAR(10)&amp;"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6345" spans="1:9" x14ac:dyDescent="0.25">
      <c r="A6345" t="s">
        <v>7204</v>
      </c>
      <c r="B6345">
        <v>75211662</v>
      </c>
      <c r="C6345" t="s">
        <v>16</v>
      </c>
      <c r="D6345" t="str">
        <f>IF(Tabel_Forespørgsel_fra_Visma28[[#This Row],[SupProd]]=" "," "," - "&amp;Tabel_Forespørgsel_fra_Visma28[[#This Row],[SupProd]])</f>
        <v xml:space="preserve"> </v>
      </c>
      <c r="E6345" t="s">
        <v>16</v>
      </c>
      <c r="F6345" t="str">
        <f>IF(Tabel_Forespørgsel_fra_Visma28[[#This Row],[SupDescr]]=" "," "," - "&amp;Tabel_Forespørgsel_fra_Visma28[[#This Row],[SupDescr]])</f>
        <v xml:space="preserve"> </v>
      </c>
      <c r="G6345" t="s">
        <v>7015</v>
      </c>
      <c r="H6345">
        <v>1</v>
      </c>
      <c r="I6345" t="str">
        <f>IF(A6345=A6344,I6344&amp;CHAR(10)&amp;"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46" spans="1:9" x14ac:dyDescent="0.25">
      <c r="A6346" t="s">
        <v>7217</v>
      </c>
      <c r="B6346">
        <v>75211662</v>
      </c>
      <c r="C6346" t="s">
        <v>16</v>
      </c>
      <c r="D6346" t="str">
        <f>IF(Tabel_Forespørgsel_fra_Visma28[[#This Row],[SupProd]]=" "," "," - "&amp;Tabel_Forespørgsel_fra_Visma28[[#This Row],[SupProd]])</f>
        <v xml:space="preserve"> </v>
      </c>
      <c r="E6346" t="s">
        <v>16</v>
      </c>
      <c r="F6346" t="str">
        <f>IF(Tabel_Forespørgsel_fra_Visma28[[#This Row],[SupDescr]]=" "," "," - "&amp;Tabel_Forespørgsel_fra_Visma28[[#This Row],[SupDescr]])</f>
        <v xml:space="preserve"> </v>
      </c>
      <c r="G6346" t="s">
        <v>7015</v>
      </c>
      <c r="H6346">
        <v>1</v>
      </c>
      <c r="I6346" t="str">
        <f>IF(A6346=A6345,I6345&amp;CHAR(10)&amp;"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47" spans="1:9" x14ac:dyDescent="0.25">
      <c r="A6347" t="s">
        <v>7246</v>
      </c>
      <c r="B6347">
        <v>75211662</v>
      </c>
      <c r="C6347" t="s">
        <v>16</v>
      </c>
      <c r="D6347" t="str">
        <f>IF(Tabel_Forespørgsel_fra_Visma28[[#This Row],[SupProd]]=" "," "," - "&amp;Tabel_Forespørgsel_fra_Visma28[[#This Row],[SupProd]])</f>
        <v xml:space="preserve"> </v>
      </c>
      <c r="E6347" t="s">
        <v>16</v>
      </c>
      <c r="F6347" t="str">
        <f>IF(Tabel_Forespørgsel_fra_Visma28[[#This Row],[SupDescr]]=" "," "," - "&amp;Tabel_Forespørgsel_fra_Visma28[[#This Row],[SupDescr]])</f>
        <v xml:space="preserve"> </v>
      </c>
      <c r="G6347" t="s">
        <v>7015</v>
      </c>
      <c r="H6347">
        <v>1</v>
      </c>
      <c r="I6347" t="str">
        <f>IF(A6347=A6346,I6346&amp;CHAR(10)&amp;"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48" spans="1:9" x14ac:dyDescent="0.25">
      <c r="A6348" t="s">
        <v>7172</v>
      </c>
      <c r="B6348">
        <v>75211600</v>
      </c>
      <c r="C6348" t="s">
        <v>16</v>
      </c>
      <c r="D6348" t="str">
        <f>IF(Tabel_Forespørgsel_fra_Visma28[[#This Row],[SupProd]]=" "," "," - "&amp;Tabel_Forespørgsel_fra_Visma28[[#This Row],[SupProd]])</f>
        <v xml:space="preserve"> </v>
      </c>
      <c r="E6348" t="s">
        <v>16</v>
      </c>
      <c r="F6348" t="str">
        <f>IF(Tabel_Forespørgsel_fra_Visma28[[#This Row],[SupDescr]]=" "," "," - "&amp;Tabel_Forespørgsel_fra_Visma28[[#This Row],[SupDescr]])</f>
        <v xml:space="preserve"> </v>
      </c>
      <c r="G6348" t="s">
        <v>7099</v>
      </c>
      <c r="H6348">
        <v>1</v>
      </c>
      <c r="I6348" t="str">
        <f>IF(A6348=A6347,I6347&amp;CHAR(10)&amp;"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6349" spans="1:9" x14ac:dyDescent="0.25">
      <c r="A6349" t="s">
        <v>7177</v>
      </c>
      <c r="B6349">
        <v>75211600</v>
      </c>
      <c r="C6349" t="s">
        <v>16</v>
      </c>
      <c r="D6349" t="str">
        <f>IF(Tabel_Forespørgsel_fra_Visma28[[#This Row],[SupProd]]=" "," "," - "&amp;Tabel_Forespørgsel_fra_Visma28[[#This Row],[SupProd]])</f>
        <v xml:space="preserve"> </v>
      </c>
      <c r="E6349" t="s">
        <v>16</v>
      </c>
      <c r="F6349" t="str">
        <f>IF(Tabel_Forespørgsel_fra_Visma28[[#This Row],[SupDescr]]=" "," "," - "&amp;Tabel_Forespørgsel_fra_Visma28[[#This Row],[SupDescr]])</f>
        <v xml:space="preserve"> </v>
      </c>
      <c r="G6349" t="s">
        <v>7099</v>
      </c>
      <c r="H6349">
        <v>1</v>
      </c>
      <c r="I6349" t="str">
        <f>IF(A6349=A6348,I6348&amp;CHAR(10)&amp;"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6350" spans="1:9" x14ac:dyDescent="0.25">
      <c r="A6350" t="s">
        <v>7926</v>
      </c>
      <c r="B6350">
        <v>70108720</v>
      </c>
      <c r="C6350" t="s">
        <v>16</v>
      </c>
      <c r="D6350" t="str">
        <f>IF(Tabel_Forespørgsel_fra_Visma28[[#This Row],[SupProd]]=" "," "," - "&amp;Tabel_Forespørgsel_fra_Visma28[[#This Row],[SupProd]])</f>
        <v xml:space="preserve"> </v>
      </c>
      <c r="E6350" t="s">
        <v>16</v>
      </c>
      <c r="F6350" t="str">
        <f>IF(Tabel_Forespørgsel_fra_Visma28[[#This Row],[SupDescr]]=" "," "," - "&amp;Tabel_Forespørgsel_fra_Visma28[[#This Row],[SupDescr]])</f>
        <v xml:space="preserve"> </v>
      </c>
      <c r="G6350" t="s">
        <v>8125</v>
      </c>
      <c r="H6350">
        <v>1</v>
      </c>
      <c r="I6350" t="str">
        <f>IF(A6350=A6349,I6349&amp;CHAR(10)&amp;"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351" spans="1:9" x14ac:dyDescent="0.25">
      <c r="A6351" t="s">
        <v>7926</v>
      </c>
      <c r="B6351">
        <v>86439632</v>
      </c>
      <c r="C6351" t="s">
        <v>16</v>
      </c>
      <c r="D6351" t="str">
        <f>IF(Tabel_Forespørgsel_fra_Visma28[[#This Row],[SupProd]]=" "," "," - "&amp;Tabel_Forespørgsel_fra_Visma28[[#This Row],[SupProd]])</f>
        <v xml:space="preserve"> </v>
      </c>
      <c r="E6351" t="s">
        <v>16</v>
      </c>
      <c r="F6351" t="str">
        <f>IF(Tabel_Forespørgsel_fra_Visma28[[#This Row],[SupDescr]]=" "," "," - "&amp;Tabel_Forespørgsel_fra_Visma28[[#This Row],[SupDescr]])</f>
        <v xml:space="preserve"> </v>
      </c>
      <c r="G6351" t="s">
        <v>3929</v>
      </c>
      <c r="H6351">
        <v>2</v>
      </c>
      <c r="I6351" t="str">
        <f>IF(A6351=A6350,I6350&amp;CHAR(10)&amp;"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6352" spans="1:9" x14ac:dyDescent="0.25">
      <c r="A6352" t="s">
        <v>7379</v>
      </c>
      <c r="B6352">
        <v>75180019</v>
      </c>
      <c r="C6352" t="s">
        <v>16</v>
      </c>
      <c r="D6352" t="str">
        <f>IF(Tabel_Forespørgsel_fra_Visma28[[#This Row],[SupProd]]=" "," "," - "&amp;Tabel_Forespørgsel_fra_Visma28[[#This Row],[SupProd]])</f>
        <v xml:space="preserve"> </v>
      </c>
      <c r="E6352" t="s">
        <v>16</v>
      </c>
      <c r="F6352" t="str">
        <f>IF(Tabel_Forespørgsel_fra_Visma28[[#This Row],[SupDescr]]=" "," "," - "&amp;Tabel_Forespørgsel_fra_Visma28[[#This Row],[SupDescr]])</f>
        <v xml:space="preserve"> </v>
      </c>
      <c r="G6352" t="s">
        <v>2430</v>
      </c>
      <c r="H6352">
        <v>1</v>
      </c>
      <c r="I6352" t="str">
        <f>IF(A6352=A6351,I6351&amp;CHAR(10)&amp;"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353" spans="1:9" x14ac:dyDescent="0.25">
      <c r="A6353" t="s">
        <v>7282</v>
      </c>
      <c r="B6353">
        <v>75211662</v>
      </c>
      <c r="C6353" t="s">
        <v>16</v>
      </c>
      <c r="D6353" t="str">
        <f>IF(Tabel_Forespørgsel_fra_Visma28[[#This Row],[SupProd]]=" "," "," - "&amp;Tabel_Forespørgsel_fra_Visma28[[#This Row],[SupProd]])</f>
        <v xml:space="preserve"> </v>
      </c>
      <c r="E6353" t="s">
        <v>16</v>
      </c>
      <c r="F6353" t="str">
        <f>IF(Tabel_Forespørgsel_fra_Visma28[[#This Row],[SupDescr]]=" "," "," - "&amp;Tabel_Forespørgsel_fra_Visma28[[#This Row],[SupDescr]])</f>
        <v xml:space="preserve"> </v>
      </c>
      <c r="G6353" t="s">
        <v>7015</v>
      </c>
      <c r="H6353">
        <v>1</v>
      </c>
      <c r="I6353" t="str">
        <f>IF(A6353=A6352,I6352&amp;CHAR(10)&amp;"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54" spans="1:9" x14ac:dyDescent="0.25">
      <c r="A6354" t="s">
        <v>7300</v>
      </c>
      <c r="B6354">
        <v>75211662</v>
      </c>
      <c r="C6354" t="s">
        <v>16</v>
      </c>
      <c r="D6354" t="str">
        <f>IF(Tabel_Forespørgsel_fra_Visma28[[#This Row],[SupProd]]=" "," "," - "&amp;Tabel_Forespørgsel_fra_Visma28[[#This Row],[SupProd]])</f>
        <v xml:space="preserve"> </v>
      </c>
      <c r="E6354" t="s">
        <v>16</v>
      </c>
      <c r="F6354" t="str">
        <f>IF(Tabel_Forespørgsel_fra_Visma28[[#This Row],[SupDescr]]=" "," "," - "&amp;Tabel_Forespørgsel_fra_Visma28[[#This Row],[SupDescr]])</f>
        <v xml:space="preserve"> </v>
      </c>
      <c r="G6354" t="s">
        <v>7015</v>
      </c>
      <c r="H6354">
        <v>1</v>
      </c>
      <c r="I6354" t="str">
        <f>IF(A6354=A6353,I6353&amp;CHAR(10)&amp;"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55" spans="1:9" x14ac:dyDescent="0.25">
      <c r="A6355" t="s">
        <v>7308</v>
      </c>
      <c r="B6355">
        <v>75211662</v>
      </c>
      <c r="C6355" t="s">
        <v>16</v>
      </c>
      <c r="D6355" t="str">
        <f>IF(Tabel_Forespørgsel_fra_Visma28[[#This Row],[SupProd]]=" "," "," - "&amp;Tabel_Forespørgsel_fra_Visma28[[#This Row],[SupProd]])</f>
        <v xml:space="preserve"> </v>
      </c>
      <c r="E6355" t="s">
        <v>16</v>
      </c>
      <c r="F6355" t="str">
        <f>IF(Tabel_Forespørgsel_fra_Visma28[[#This Row],[SupDescr]]=" "," "," - "&amp;Tabel_Forespørgsel_fra_Visma28[[#This Row],[SupDescr]])</f>
        <v xml:space="preserve"> </v>
      </c>
      <c r="G6355" t="s">
        <v>7015</v>
      </c>
      <c r="H6355">
        <v>1</v>
      </c>
      <c r="I6355" t="str">
        <f>IF(A6355=A6354,I6354&amp;CHAR(10)&amp;"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56" spans="1:9" x14ac:dyDescent="0.25">
      <c r="A6356" t="s">
        <v>7362</v>
      </c>
      <c r="B6356">
        <v>75211662</v>
      </c>
      <c r="C6356" t="s">
        <v>16</v>
      </c>
      <c r="D6356" t="str">
        <f>IF(Tabel_Forespørgsel_fra_Visma28[[#This Row],[SupProd]]=" "," "," - "&amp;Tabel_Forespørgsel_fra_Visma28[[#This Row],[SupProd]])</f>
        <v xml:space="preserve"> </v>
      </c>
      <c r="E6356" t="s">
        <v>16</v>
      </c>
      <c r="F6356" t="str">
        <f>IF(Tabel_Forespørgsel_fra_Visma28[[#This Row],[SupDescr]]=" "," "," - "&amp;Tabel_Forespørgsel_fra_Visma28[[#This Row],[SupDescr]])</f>
        <v xml:space="preserve"> </v>
      </c>
      <c r="G6356" t="s">
        <v>7015</v>
      </c>
      <c r="H6356">
        <v>1</v>
      </c>
      <c r="I6356" t="str">
        <f>IF(A6356=A6355,I6355&amp;CHAR(10)&amp;"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57" spans="1:9" x14ac:dyDescent="0.25">
      <c r="A6357" t="s">
        <v>7335</v>
      </c>
      <c r="B6357">
        <v>75196500</v>
      </c>
      <c r="C6357" t="s">
        <v>16</v>
      </c>
      <c r="D6357" t="str">
        <f>IF(Tabel_Forespørgsel_fra_Visma28[[#This Row],[SupProd]]=" "," "," - "&amp;Tabel_Forespørgsel_fra_Visma28[[#This Row],[SupProd]])</f>
        <v xml:space="preserve"> </v>
      </c>
      <c r="E6357" t="s">
        <v>16</v>
      </c>
      <c r="F6357" t="str">
        <f>IF(Tabel_Forespørgsel_fra_Visma28[[#This Row],[SupDescr]]=" "," "," - "&amp;Tabel_Forespørgsel_fra_Visma28[[#This Row],[SupDescr]])</f>
        <v xml:space="preserve"> </v>
      </c>
      <c r="G6357" t="s">
        <v>2425</v>
      </c>
      <c r="H6357">
        <v>1</v>
      </c>
      <c r="I6357" t="str">
        <f>IF(A6357=A6356,I6356&amp;CHAR(10)&amp;"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58" spans="1:9" x14ac:dyDescent="0.25">
      <c r="A6358" t="s">
        <v>7733</v>
      </c>
      <c r="B6358">
        <v>75196500</v>
      </c>
      <c r="C6358" t="s">
        <v>16</v>
      </c>
      <c r="D6358" t="str">
        <f>IF(Tabel_Forespørgsel_fra_Visma28[[#This Row],[SupProd]]=" "," "," - "&amp;Tabel_Forespørgsel_fra_Visma28[[#This Row],[SupProd]])</f>
        <v xml:space="preserve"> </v>
      </c>
      <c r="E6358" t="s">
        <v>16</v>
      </c>
      <c r="F6358" t="str">
        <f>IF(Tabel_Forespørgsel_fra_Visma28[[#This Row],[SupDescr]]=" "," "," - "&amp;Tabel_Forespørgsel_fra_Visma28[[#This Row],[SupDescr]])</f>
        <v xml:space="preserve"> </v>
      </c>
      <c r="G6358" t="s">
        <v>2425</v>
      </c>
      <c r="H6358">
        <v>1</v>
      </c>
      <c r="I6358" t="str">
        <f>IF(A6358=A6357,I6357&amp;CHAR(10)&amp;"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59" spans="1:9" x14ac:dyDescent="0.25">
      <c r="A6359" t="s">
        <v>7756</v>
      </c>
      <c r="B6359">
        <v>75211662</v>
      </c>
      <c r="C6359" t="s">
        <v>16</v>
      </c>
      <c r="D6359" t="str">
        <f>IF(Tabel_Forespørgsel_fra_Visma28[[#This Row],[SupProd]]=" "," "," - "&amp;Tabel_Forespørgsel_fra_Visma28[[#This Row],[SupProd]])</f>
        <v xml:space="preserve"> </v>
      </c>
      <c r="E6359" t="s">
        <v>16</v>
      </c>
      <c r="F6359" t="str">
        <f>IF(Tabel_Forespørgsel_fra_Visma28[[#This Row],[SupDescr]]=" "," "," - "&amp;Tabel_Forespørgsel_fra_Visma28[[#This Row],[SupDescr]])</f>
        <v xml:space="preserve"> </v>
      </c>
      <c r="G6359" t="s">
        <v>7015</v>
      </c>
      <c r="H6359">
        <v>1</v>
      </c>
      <c r="I6359" t="str">
        <f>IF(A6359=A6358,I6358&amp;CHAR(10)&amp;"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0" spans="1:9" x14ac:dyDescent="0.25">
      <c r="A6360" t="s">
        <v>7757</v>
      </c>
      <c r="B6360">
        <v>75211662</v>
      </c>
      <c r="C6360" t="s">
        <v>16</v>
      </c>
      <c r="D6360" t="str">
        <f>IF(Tabel_Forespørgsel_fra_Visma28[[#This Row],[SupProd]]=" "," "," - "&amp;Tabel_Forespørgsel_fra_Visma28[[#This Row],[SupProd]])</f>
        <v xml:space="preserve"> </v>
      </c>
      <c r="E6360" t="s">
        <v>16</v>
      </c>
      <c r="F6360" t="str">
        <f>IF(Tabel_Forespørgsel_fra_Visma28[[#This Row],[SupDescr]]=" "," "," - "&amp;Tabel_Forespørgsel_fra_Visma28[[#This Row],[SupDescr]])</f>
        <v xml:space="preserve"> </v>
      </c>
      <c r="G6360" t="s">
        <v>7015</v>
      </c>
      <c r="H6360">
        <v>1</v>
      </c>
      <c r="I6360" t="str">
        <f>IF(A6360=A6359,I6359&amp;CHAR(10)&amp;"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1" spans="1:9" x14ac:dyDescent="0.25">
      <c r="A6361" t="s">
        <v>7815</v>
      </c>
      <c r="B6361">
        <v>75211662</v>
      </c>
      <c r="C6361" t="s">
        <v>16</v>
      </c>
      <c r="D6361" t="str">
        <f>IF(Tabel_Forespørgsel_fra_Visma28[[#This Row],[SupProd]]=" "," "," - "&amp;Tabel_Forespørgsel_fra_Visma28[[#This Row],[SupProd]])</f>
        <v xml:space="preserve"> </v>
      </c>
      <c r="E6361" t="s">
        <v>16</v>
      </c>
      <c r="F6361" t="str">
        <f>IF(Tabel_Forespørgsel_fra_Visma28[[#This Row],[SupDescr]]=" "," "," - "&amp;Tabel_Forespørgsel_fra_Visma28[[#This Row],[SupDescr]])</f>
        <v xml:space="preserve"> </v>
      </c>
      <c r="G6361" t="s">
        <v>7015</v>
      </c>
      <c r="H6361">
        <v>1</v>
      </c>
      <c r="I6361" t="str">
        <f>IF(A6361=A6360,I6360&amp;CHAR(10)&amp;"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2" spans="1:9" x14ac:dyDescent="0.25">
      <c r="A6362" t="s">
        <v>7854</v>
      </c>
      <c r="B6362">
        <v>75211662</v>
      </c>
      <c r="C6362" t="s">
        <v>16</v>
      </c>
      <c r="D6362" t="str">
        <f>IF(Tabel_Forespørgsel_fra_Visma28[[#This Row],[SupProd]]=" "," "," - "&amp;Tabel_Forespørgsel_fra_Visma28[[#This Row],[SupProd]])</f>
        <v xml:space="preserve"> </v>
      </c>
      <c r="E6362" t="s">
        <v>16</v>
      </c>
      <c r="F6362" t="str">
        <f>IF(Tabel_Forespørgsel_fra_Visma28[[#This Row],[SupDescr]]=" "," "," - "&amp;Tabel_Forespørgsel_fra_Visma28[[#This Row],[SupDescr]])</f>
        <v xml:space="preserve"> </v>
      </c>
      <c r="G6362" t="s">
        <v>7015</v>
      </c>
      <c r="H6362">
        <v>1</v>
      </c>
      <c r="I6362" t="str">
        <f>IF(A6362=A6361,I6361&amp;CHAR(10)&amp;"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3" spans="1:9" x14ac:dyDescent="0.25">
      <c r="A6363" t="s">
        <v>7851</v>
      </c>
      <c r="B6363">
        <v>75211662</v>
      </c>
      <c r="C6363" t="s">
        <v>16</v>
      </c>
      <c r="D6363" t="str">
        <f>IF(Tabel_Forespørgsel_fra_Visma28[[#This Row],[SupProd]]=" "," "," - "&amp;Tabel_Forespørgsel_fra_Visma28[[#This Row],[SupProd]])</f>
        <v xml:space="preserve"> </v>
      </c>
      <c r="E6363" t="s">
        <v>16</v>
      </c>
      <c r="F6363" t="str">
        <f>IF(Tabel_Forespørgsel_fra_Visma28[[#This Row],[SupDescr]]=" "," "," - "&amp;Tabel_Forespørgsel_fra_Visma28[[#This Row],[SupDescr]])</f>
        <v xml:space="preserve"> </v>
      </c>
      <c r="G6363" t="s">
        <v>7015</v>
      </c>
      <c r="H6363">
        <v>1</v>
      </c>
      <c r="I6363" t="str">
        <f>IF(A6363=A6362,I6362&amp;CHAR(10)&amp;"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4" spans="1:9" x14ac:dyDescent="0.25">
      <c r="A6364" t="s">
        <v>7788</v>
      </c>
      <c r="B6364">
        <v>75211662</v>
      </c>
      <c r="C6364" t="s">
        <v>16</v>
      </c>
      <c r="D6364" t="str">
        <f>IF(Tabel_Forespørgsel_fra_Visma28[[#This Row],[SupProd]]=" "," "," - "&amp;Tabel_Forespørgsel_fra_Visma28[[#This Row],[SupProd]])</f>
        <v xml:space="preserve"> </v>
      </c>
      <c r="E6364" t="s">
        <v>16</v>
      </c>
      <c r="F6364" t="str">
        <f>IF(Tabel_Forespørgsel_fra_Visma28[[#This Row],[SupDescr]]=" "," "," - "&amp;Tabel_Forespørgsel_fra_Visma28[[#This Row],[SupDescr]])</f>
        <v xml:space="preserve"> </v>
      </c>
      <c r="G6364" t="s">
        <v>7015</v>
      </c>
      <c r="H6364">
        <v>1</v>
      </c>
      <c r="I6364" t="str">
        <f>IF(A6364=A6363,I6363&amp;CHAR(10)&amp;"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5" spans="1:9" x14ac:dyDescent="0.25">
      <c r="A6365" t="s">
        <v>7962</v>
      </c>
      <c r="B6365">
        <v>75211662</v>
      </c>
      <c r="C6365" t="s">
        <v>16</v>
      </c>
      <c r="D6365" t="str">
        <f>IF(Tabel_Forespørgsel_fra_Visma28[[#This Row],[SupProd]]=" "," "," - "&amp;Tabel_Forespørgsel_fra_Visma28[[#This Row],[SupProd]])</f>
        <v xml:space="preserve"> </v>
      </c>
      <c r="E6365" t="s">
        <v>16</v>
      </c>
      <c r="F6365" t="str">
        <f>IF(Tabel_Forespørgsel_fra_Visma28[[#This Row],[SupDescr]]=" "," "," - "&amp;Tabel_Forespørgsel_fra_Visma28[[#This Row],[SupDescr]])</f>
        <v xml:space="preserve"> </v>
      </c>
      <c r="G6365" t="s">
        <v>7015</v>
      </c>
      <c r="H6365">
        <v>1</v>
      </c>
      <c r="I6365" t="str">
        <f>IF(A6365=A6364,I6364&amp;CHAR(10)&amp;"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6" spans="1:9" x14ac:dyDescent="0.25">
      <c r="A6366" t="s">
        <v>7964</v>
      </c>
      <c r="B6366">
        <v>75211662</v>
      </c>
      <c r="C6366" t="s">
        <v>16</v>
      </c>
      <c r="D6366" t="str">
        <f>IF(Tabel_Forespørgsel_fra_Visma28[[#This Row],[SupProd]]=" "," "," - "&amp;Tabel_Forespørgsel_fra_Visma28[[#This Row],[SupProd]])</f>
        <v xml:space="preserve"> </v>
      </c>
      <c r="E6366" t="s">
        <v>16</v>
      </c>
      <c r="F6366" t="str">
        <f>IF(Tabel_Forespørgsel_fra_Visma28[[#This Row],[SupDescr]]=" "," "," - "&amp;Tabel_Forespørgsel_fra_Visma28[[#This Row],[SupDescr]])</f>
        <v xml:space="preserve"> </v>
      </c>
      <c r="G6366" t="s">
        <v>7015</v>
      </c>
      <c r="H6366">
        <v>1</v>
      </c>
      <c r="I6366" t="str">
        <f>IF(A6366=A6365,I6365&amp;CHAR(10)&amp;"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7" spans="1:9" x14ac:dyDescent="0.25">
      <c r="A6367" t="s">
        <v>7967</v>
      </c>
      <c r="B6367">
        <v>75211662</v>
      </c>
      <c r="C6367" t="s">
        <v>16</v>
      </c>
      <c r="D6367" t="str">
        <f>IF(Tabel_Forespørgsel_fra_Visma28[[#This Row],[SupProd]]=" "," "," - "&amp;Tabel_Forespørgsel_fra_Visma28[[#This Row],[SupProd]])</f>
        <v xml:space="preserve"> </v>
      </c>
      <c r="E6367" t="s">
        <v>16</v>
      </c>
      <c r="F6367" t="str">
        <f>IF(Tabel_Forespørgsel_fra_Visma28[[#This Row],[SupDescr]]=" "," "," - "&amp;Tabel_Forespørgsel_fra_Visma28[[#This Row],[SupDescr]])</f>
        <v xml:space="preserve"> </v>
      </c>
      <c r="G6367" t="s">
        <v>7015</v>
      </c>
      <c r="H6367">
        <v>1</v>
      </c>
      <c r="I6367" t="str">
        <f>IF(A6367=A6366,I6366&amp;CHAR(10)&amp;"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8" spans="1:9" x14ac:dyDescent="0.25">
      <c r="A6368" t="s">
        <v>7965</v>
      </c>
      <c r="B6368">
        <v>75211662</v>
      </c>
      <c r="C6368" t="s">
        <v>16</v>
      </c>
      <c r="D6368" t="str">
        <f>IF(Tabel_Forespørgsel_fra_Visma28[[#This Row],[SupProd]]=" "," "," - "&amp;Tabel_Forespørgsel_fra_Visma28[[#This Row],[SupProd]])</f>
        <v xml:space="preserve"> </v>
      </c>
      <c r="E6368" t="s">
        <v>16</v>
      </c>
      <c r="F6368" t="str">
        <f>IF(Tabel_Forespørgsel_fra_Visma28[[#This Row],[SupDescr]]=" "," "," - "&amp;Tabel_Forespørgsel_fra_Visma28[[#This Row],[SupDescr]])</f>
        <v xml:space="preserve"> </v>
      </c>
      <c r="G6368" t="s">
        <v>7015</v>
      </c>
      <c r="H6368">
        <v>1</v>
      </c>
      <c r="I6368" t="str">
        <f>IF(A6368=A6367,I6367&amp;CHAR(10)&amp;"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9" spans="1:9" x14ac:dyDescent="0.25">
      <c r="A6369" t="s">
        <v>7966</v>
      </c>
      <c r="B6369">
        <v>75211662</v>
      </c>
      <c r="C6369" t="s">
        <v>16</v>
      </c>
      <c r="D6369" t="str">
        <f>IF(Tabel_Forespørgsel_fra_Visma28[[#This Row],[SupProd]]=" "," "," - "&amp;Tabel_Forespørgsel_fra_Visma28[[#This Row],[SupProd]])</f>
        <v xml:space="preserve"> </v>
      </c>
      <c r="E6369" t="s">
        <v>16</v>
      </c>
      <c r="F6369" t="str">
        <f>IF(Tabel_Forespørgsel_fra_Visma28[[#This Row],[SupDescr]]=" "," "," - "&amp;Tabel_Forespørgsel_fra_Visma28[[#This Row],[SupDescr]])</f>
        <v xml:space="preserve"> </v>
      </c>
      <c r="G6369" t="s">
        <v>7015</v>
      </c>
      <c r="H6369">
        <v>1</v>
      </c>
      <c r="I6369" t="str">
        <f>IF(A6369=A6368,I6368&amp;CHAR(10)&amp;"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0" spans="1:9" x14ac:dyDescent="0.25">
      <c r="A6370" t="s">
        <v>7976</v>
      </c>
      <c r="B6370">
        <v>75211662</v>
      </c>
      <c r="C6370" t="s">
        <v>16</v>
      </c>
      <c r="D6370" t="str">
        <f>IF(Tabel_Forespørgsel_fra_Visma28[[#This Row],[SupProd]]=" "," "," - "&amp;Tabel_Forespørgsel_fra_Visma28[[#This Row],[SupProd]])</f>
        <v xml:space="preserve"> </v>
      </c>
      <c r="E6370" t="s">
        <v>16</v>
      </c>
      <c r="F6370" t="str">
        <f>IF(Tabel_Forespørgsel_fra_Visma28[[#This Row],[SupDescr]]=" "," "," - "&amp;Tabel_Forespørgsel_fra_Visma28[[#This Row],[SupDescr]])</f>
        <v xml:space="preserve"> </v>
      </c>
      <c r="G6370" t="s">
        <v>7015</v>
      </c>
      <c r="H6370">
        <v>1</v>
      </c>
      <c r="I6370" t="str">
        <f>IF(A6370=A6369,I6369&amp;CHAR(10)&amp;"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1" spans="1:9" x14ac:dyDescent="0.25">
      <c r="A6371" t="s">
        <v>7968</v>
      </c>
      <c r="B6371">
        <v>75211662</v>
      </c>
      <c r="C6371" t="s">
        <v>16</v>
      </c>
      <c r="D6371" t="str">
        <f>IF(Tabel_Forespørgsel_fra_Visma28[[#This Row],[SupProd]]=" "," "," - "&amp;Tabel_Forespørgsel_fra_Visma28[[#This Row],[SupProd]])</f>
        <v xml:space="preserve"> </v>
      </c>
      <c r="E6371" t="s">
        <v>16</v>
      </c>
      <c r="F6371" t="str">
        <f>IF(Tabel_Forespørgsel_fra_Visma28[[#This Row],[SupDescr]]=" "," "," - "&amp;Tabel_Forespørgsel_fra_Visma28[[#This Row],[SupDescr]])</f>
        <v xml:space="preserve"> </v>
      </c>
      <c r="G6371" t="s">
        <v>7015</v>
      </c>
      <c r="H6371">
        <v>1</v>
      </c>
      <c r="I6371" t="str">
        <f>IF(A6371=A6370,I6370&amp;CHAR(10)&amp;"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2" spans="1:9" x14ac:dyDescent="0.25">
      <c r="A6372" t="s">
        <v>7969</v>
      </c>
      <c r="B6372">
        <v>75211662</v>
      </c>
      <c r="C6372" t="s">
        <v>16</v>
      </c>
      <c r="D6372" t="str">
        <f>IF(Tabel_Forespørgsel_fra_Visma28[[#This Row],[SupProd]]=" "," "," - "&amp;Tabel_Forespørgsel_fra_Visma28[[#This Row],[SupProd]])</f>
        <v xml:space="preserve"> </v>
      </c>
      <c r="E6372" t="s">
        <v>16</v>
      </c>
      <c r="F6372" t="str">
        <f>IF(Tabel_Forespørgsel_fra_Visma28[[#This Row],[SupDescr]]=" "," "," - "&amp;Tabel_Forespørgsel_fra_Visma28[[#This Row],[SupDescr]])</f>
        <v xml:space="preserve"> </v>
      </c>
      <c r="G6372" t="s">
        <v>7015</v>
      </c>
      <c r="H6372">
        <v>1</v>
      </c>
      <c r="I6372" t="str">
        <f>IF(A6372=A6371,I6371&amp;CHAR(10)&amp;"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3" spans="1:9" x14ac:dyDescent="0.25">
      <c r="A6373" t="s">
        <v>7974</v>
      </c>
      <c r="B6373">
        <v>75211662</v>
      </c>
      <c r="C6373" t="s">
        <v>16</v>
      </c>
      <c r="D6373" t="str">
        <f>IF(Tabel_Forespørgsel_fra_Visma28[[#This Row],[SupProd]]=" "," "," - "&amp;Tabel_Forespørgsel_fra_Visma28[[#This Row],[SupProd]])</f>
        <v xml:space="preserve"> </v>
      </c>
      <c r="E6373" t="s">
        <v>16</v>
      </c>
      <c r="F6373" t="str">
        <f>IF(Tabel_Forespørgsel_fra_Visma28[[#This Row],[SupDescr]]=" "," "," - "&amp;Tabel_Forespørgsel_fra_Visma28[[#This Row],[SupDescr]])</f>
        <v xml:space="preserve"> </v>
      </c>
      <c r="G6373" t="s">
        <v>7015</v>
      </c>
      <c r="H6373">
        <v>1</v>
      </c>
      <c r="I6373" t="str">
        <f>IF(A6373=A6372,I6372&amp;CHAR(10)&amp;"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4" spans="1:9" x14ac:dyDescent="0.25">
      <c r="A6374" t="s">
        <v>7975</v>
      </c>
      <c r="B6374">
        <v>75211662</v>
      </c>
      <c r="C6374" t="s">
        <v>16</v>
      </c>
      <c r="D6374" t="str">
        <f>IF(Tabel_Forespørgsel_fra_Visma28[[#This Row],[SupProd]]=" "," "," - "&amp;Tabel_Forespørgsel_fra_Visma28[[#This Row],[SupProd]])</f>
        <v xml:space="preserve"> </v>
      </c>
      <c r="E6374" t="s">
        <v>16</v>
      </c>
      <c r="F6374" t="str">
        <f>IF(Tabel_Forespørgsel_fra_Visma28[[#This Row],[SupDescr]]=" "," "," - "&amp;Tabel_Forespørgsel_fra_Visma28[[#This Row],[SupDescr]])</f>
        <v xml:space="preserve"> </v>
      </c>
      <c r="G6374" t="s">
        <v>7015</v>
      </c>
      <c r="H6374">
        <v>1</v>
      </c>
      <c r="I6374" t="str">
        <f>IF(A6374=A6373,I6373&amp;CHAR(10)&amp;"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5" spans="1:9" x14ac:dyDescent="0.25">
      <c r="A6375" t="s">
        <v>8004</v>
      </c>
      <c r="B6375">
        <v>75211662</v>
      </c>
      <c r="C6375" t="s">
        <v>16</v>
      </c>
      <c r="D6375" t="str">
        <f>IF(Tabel_Forespørgsel_fra_Visma28[[#This Row],[SupProd]]=" "," "," - "&amp;Tabel_Forespørgsel_fra_Visma28[[#This Row],[SupProd]])</f>
        <v xml:space="preserve"> </v>
      </c>
      <c r="E6375" t="s">
        <v>16</v>
      </c>
      <c r="F6375" t="str">
        <f>IF(Tabel_Forespørgsel_fra_Visma28[[#This Row],[SupDescr]]=" "," "," - "&amp;Tabel_Forespørgsel_fra_Visma28[[#This Row],[SupDescr]])</f>
        <v xml:space="preserve"> </v>
      </c>
      <c r="G6375" t="s">
        <v>7015</v>
      </c>
      <c r="H6375">
        <v>1</v>
      </c>
      <c r="I6375" t="str">
        <f>IF(A6375=A6374,I6374&amp;CHAR(10)&amp;"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6" spans="1:9" x14ac:dyDescent="0.25">
      <c r="A6376" t="s">
        <v>7999</v>
      </c>
      <c r="B6376">
        <v>75211662</v>
      </c>
      <c r="C6376" t="s">
        <v>16</v>
      </c>
      <c r="D6376" t="str">
        <f>IF(Tabel_Forespørgsel_fra_Visma28[[#This Row],[SupProd]]=" "," "," - "&amp;Tabel_Forespørgsel_fra_Visma28[[#This Row],[SupProd]])</f>
        <v xml:space="preserve"> </v>
      </c>
      <c r="E6376" t="s">
        <v>16</v>
      </c>
      <c r="F6376" t="str">
        <f>IF(Tabel_Forespørgsel_fra_Visma28[[#This Row],[SupDescr]]=" "," "," - "&amp;Tabel_Forespørgsel_fra_Visma28[[#This Row],[SupDescr]])</f>
        <v xml:space="preserve"> </v>
      </c>
      <c r="G6376" t="s">
        <v>7015</v>
      </c>
      <c r="H6376">
        <v>1</v>
      </c>
      <c r="I6376" t="str">
        <f>IF(A6376=A6375,I6375&amp;CHAR(10)&amp;"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7" spans="1:9" x14ac:dyDescent="0.25">
      <c r="A6377" t="s">
        <v>8000</v>
      </c>
      <c r="B6377">
        <v>75211662</v>
      </c>
      <c r="C6377" t="s">
        <v>16</v>
      </c>
      <c r="D6377" t="str">
        <f>IF(Tabel_Forespørgsel_fra_Visma28[[#This Row],[SupProd]]=" "," "," - "&amp;Tabel_Forespørgsel_fra_Visma28[[#This Row],[SupProd]])</f>
        <v xml:space="preserve"> </v>
      </c>
      <c r="E6377" t="s">
        <v>16</v>
      </c>
      <c r="F6377" t="str">
        <f>IF(Tabel_Forespørgsel_fra_Visma28[[#This Row],[SupDescr]]=" "," "," - "&amp;Tabel_Forespørgsel_fra_Visma28[[#This Row],[SupDescr]])</f>
        <v xml:space="preserve"> </v>
      </c>
      <c r="G6377" t="s">
        <v>7015</v>
      </c>
      <c r="H6377">
        <v>1</v>
      </c>
      <c r="I6377" t="str">
        <f>IF(A6377=A6376,I6376&amp;CHAR(10)&amp;"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8" spans="1:9" x14ac:dyDescent="0.25">
      <c r="A6378" t="s">
        <v>8001</v>
      </c>
      <c r="B6378">
        <v>75211662</v>
      </c>
      <c r="C6378" t="s">
        <v>16</v>
      </c>
      <c r="D6378" t="str">
        <f>IF(Tabel_Forespørgsel_fra_Visma28[[#This Row],[SupProd]]=" "," "," - "&amp;Tabel_Forespørgsel_fra_Visma28[[#This Row],[SupProd]])</f>
        <v xml:space="preserve"> </v>
      </c>
      <c r="E6378" t="s">
        <v>16</v>
      </c>
      <c r="F6378" t="str">
        <f>IF(Tabel_Forespørgsel_fra_Visma28[[#This Row],[SupDescr]]=" "," "," - "&amp;Tabel_Forespørgsel_fra_Visma28[[#This Row],[SupDescr]])</f>
        <v xml:space="preserve"> </v>
      </c>
      <c r="G6378" t="s">
        <v>7015</v>
      </c>
      <c r="H6378">
        <v>1</v>
      </c>
      <c r="I6378" t="str">
        <f>IF(A6378=A6377,I6377&amp;CHAR(10)&amp;"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9" spans="1:9" x14ac:dyDescent="0.25">
      <c r="A6379" t="s">
        <v>8002</v>
      </c>
      <c r="B6379">
        <v>75211662</v>
      </c>
      <c r="C6379" t="s">
        <v>16</v>
      </c>
      <c r="D6379" t="str">
        <f>IF(Tabel_Forespørgsel_fra_Visma28[[#This Row],[SupProd]]=" "," "," - "&amp;Tabel_Forespørgsel_fra_Visma28[[#This Row],[SupProd]])</f>
        <v xml:space="preserve"> </v>
      </c>
      <c r="E6379" t="s">
        <v>16</v>
      </c>
      <c r="F6379" t="str">
        <f>IF(Tabel_Forespørgsel_fra_Visma28[[#This Row],[SupDescr]]=" "," "," - "&amp;Tabel_Forespørgsel_fra_Visma28[[#This Row],[SupDescr]])</f>
        <v xml:space="preserve"> </v>
      </c>
      <c r="G6379" t="s">
        <v>7015</v>
      </c>
      <c r="H6379">
        <v>1</v>
      </c>
      <c r="I6379" t="str">
        <f>IF(A6379=A6378,I6378&amp;CHAR(10)&amp;"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0" spans="1:9" x14ac:dyDescent="0.25">
      <c r="A6380" t="s">
        <v>8005</v>
      </c>
      <c r="B6380">
        <v>75211662</v>
      </c>
      <c r="C6380" t="s">
        <v>16</v>
      </c>
      <c r="D6380" t="str">
        <f>IF(Tabel_Forespørgsel_fra_Visma28[[#This Row],[SupProd]]=" "," "," - "&amp;Tabel_Forespørgsel_fra_Visma28[[#This Row],[SupProd]])</f>
        <v xml:space="preserve"> </v>
      </c>
      <c r="E6380" t="s">
        <v>16</v>
      </c>
      <c r="F6380" t="str">
        <f>IF(Tabel_Forespørgsel_fra_Visma28[[#This Row],[SupDescr]]=" "," "," - "&amp;Tabel_Forespørgsel_fra_Visma28[[#This Row],[SupDescr]])</f>
        <v xml:space="preserve"> </v>
      </c>
      <c r="G6380" t="s">
        <v>7015</v>
      </c>
      <c r="H6380">
        <v>1</v>
      </c>
      <c r="I6380" t="str">
        <f>IF(A6380=A6379,I6379&amp;CHAR(10)&amp;"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1" spans="1:9" x14ac:dyDescent="0.25">
      <c r="A6381" t="s">
        <v>8043</v>
      </c>
      <c r="B6381">
        <v>75211662</v>
      </c>
      <c r="C6381" t="s">
        <v>16</v>
      </c>
      <c r="D6381" t="str">
        <f>IF(Tabel_Forespørgsel_fra_Visma28[[#This Row],[SupProd]]=" "," "," - "&amp;Tabel_Forespørgsel_fra_Visma28[[#This Row],[SupProd]])</f>
        <v xml:space="preserve"> </v>
      </c>
      <c r="E6381" t="s">
        <v>16</v>
      </c>
      <c r="F6381" t="str">
        <f>IF(Tabel_Forespørgsel_fra_Visma28[[#This Row],[SupDescr]]=" "," "," - "&amp;Tabel_Forespørgsel_fra_Visma28[[#This Row],[SupDescr]])</f>
        <v xml:space="preserve"> </v>
      </c>
      <c r="G6381" t="s">
        <v>7015</v>
      </c>
      <c r="H6381">
        <v>1</v>
      </c>
      <c r="I6381" t="str">
        <f>IF(A6381=A6380,I6380&amp;CHAR(10)&amp;"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2" spans="1:9" x14ac:dyDescent="0.25">
      <c r="A6382" t="s">
        <v>8028</v>
      </c>
      <c r="B6382">
        <v>75211662</v>
      </c>
      <c r="C6382" t="s">
        <v>16</v>
      </c>
      <c r="D6382" t="str">
        <f>IF(Tabel_Forespørgsel_fra_Visma28[[#This Row],[SupProd]]=" "," "," - "&amp;Tabel_Forespørgsel_fra_Visma28[[#This Row],[SupProd]])</f>
        <v xml:space="preserve"> </v>
      </c>
      <c r="E6382" t="s">
        <v>16</v>
      </c>
      <c r="F6382" t="str">
        <f>IF(Tabel_Forespørgsel_fra_Visma28[[#This Row],[SupDescr]]=" "," "," - "&amp;Tabel_Forespørgsel_fra_Visma28[[#This Row],[SupDescr]])</f>
        <v xml:space="preserve"> </v>
      </c>
      <c r="G6382" t="s">
        <v>7015</v>
      </c>
      <c r="H6382">
        <v>1</v>
      </c>
      <c r="I6382" t="str">
        <f>IF(A6382=A6381,I6381&amp;CHAR(10)&amp;"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3" spans="1:9" x14ac:dyDescent="0.25">
      <c r="A6383" t="s">
        <v>8089</v>
      </c>
      <c r="B6383">
        <v>75211662</v>
      </c>
      <c r="C6383" t="s">
        <v>16</v>
      </c>
      <c r="D6383" t="str">
        <f>IF(Tabel_Forespørgsel_fra_Visma28[[#This Row],[SupProd]]=" "," "," - "&amp;Tabel_Forespørgsel_fra_Visma28[[#This Row],[SupProd]])</f>
        <v xml:space="preserve"> </v>
      </c>
      <c r="E6383" t="s">
        <v>16</v>
      </c>
      <c r="F6383" t="str">
        <f>IF(Tabel_Forespørgsel_fra_Visma28[[#This Row],[SupDescr]]=" "," "," - "&amp;Tabel_Forespørgsel_fra_Visma28[[#This Row],[SupDescr]])</f>
        <v xml:space="preserve"> </v>
      </c>
      <c r="G6383" t="s">
        <v>7015</v>
      </c>
      <c r="H6383">
        <v>1</v>
      </c>
      <c r="I6383" t="str">
        <f>IF(A6383=A6382,I6382&amp;CHAR(10)&amp;"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4" spans="1:9" x14ac:dyDescent="0.25">
      <c r="A6384" t="s">
        <v>8026</v>
      </c>
      <c r="B6384">
        <v>75211662</v>
      </c>
      <c r="C6384" t="s">
        <v>16</v>
      </c>
      <c r="D6384" t="str">
        <f>IF(Tabel_Forespørgsel_fra_Visma28[[#This Row],[SupProd]]=" "," "," - "&amp;Tabel_Forespørgsel_fra_Visma28[[#This Row],[SupProd]])</f>
        <v xml:space="preserve"> </v>
      </c>
      <c r="E6384" t="s">
        <v>16</v>
      </c>
      <c r="F6384" t="str">
        <f>IF(Tabel_Forespørgsel_fra_Visma28[[#This Row],[SupDescr]]=" "," "," - "&amp;Tabel_Forespørgsel_fra_Visma28[[#This Row],[SupDescr]])</f>
        <v xml:space="preserve"> </v>
      </c>
      <c r="G6384" t="s">
        <v>7015</v>
      </c>
      <c r="H6384">
        <v>1</v>
      </c>
      <c r="I6384" t="str">
        <f>IF(A6384=A6383,I6383&amp;CHAR(10)&amp;"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5" spans="1:9" x14ac:dyDescent="0.25">
      <c r="A6385" t="s">
        <v>8030</v>
      </c>
      <c r="B6385">
        <v>75211662</v>
      </c>
      <c r="C6385" t="s">
        <v>16</v>
      </c>
      <c r="D6385" t="str">
        <f>IF(Tabel_Forespørgsel_fra_Visma28[[#This Row],[SupProd]]=" "," "," - "&amp;Tabel_Forespørgsel_fra_Visma28[[#This Row],[SupProd]])</f>
        <v xml:space="preserve"> </v>
      </c>
      <c r="E6385" t="s">
        <v>16</v>
      </c>
      <c r="F6385" t="str">
        <f>IF(Tabel_Forespørgsel_fra_Visma28[[#This Row],[SupDescr]]=" "," "," - "&amp;Tabel_Forespørgsel_fra_Visma28[[#This Row],[SupDescr]])</f>
        <v xml:space="preserve"> </v>
      </c>
      <c r="G6385" t="s">
        <v>7015</v>
      </c>
      <c r="H6385">
        <v>1</v>
      </c>
      <c r="I6385" t="str">
        <f>IF(A6385=A6384,I6384&amp;CHAR(10)&amp;"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6" spans="1:9" x14ac:dyDescent="0.25">
      <c r="A6386" t="s">
        <v>8036</v>
      </c>
      <c r="B6386">
        <v>75211662</v>
      </c>
      <c r="C6386" t="s">
        <v>16</v>
      </c>
      <c r="D6386" t="str">
        <f>IF(Tabel_Forespørgsel_fra_Visma28[[#This Row],[SupProd]]=" "," "," - "&amp;Tabel_Forespørgsel_fra_Visma28[[#This Row],[SupProd]])</f>
        <v xml:space="preserve"> </v>
      </c>
      <c r="E6386" t="s">
        <v>16</v>
      </c>
      <c r="F6386" t="str">
        <f>IF(Tabel_Forespørgsel_fra_Visma28[[#This Row],[SupDescr]]=" "," "," - "&amp;Tabel_Forespørgsel_fra_Visma28[[#This Row],[SupDescr]])</f>
        <v xml:space="preserve"> </v>
      </c>
      <c r="G6386" t="s">
        <v>7015</v>
      </c>
      <c r="H6386">
        <v>1</v>
      </c>
      <c r="I6386" t="str">
        <f>IF(A6386=A6385,I6385&amp;CHAR(10)&amp;"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7" spans="1:9" x14ac:dyDescent="0.25">
      <c r="A6387" t="s">
        <v>8037</v>
      </c>
      <c r="B6387">
        <v>75211662</v>
      </c>
      <c r="C6387" t="s">
        <v>16</v>
      </c>
      <c r="D6387" t="str">
        <f>IF(Tabel_Forespørgsel_fra_Visma28[[#This Row],[SupProd]]=" "," "," - "&amp;Tabel_Forespørgsel_fra_Visma28[[#This Row],[SupProd]])</f>
        <v xml:space="preserve"> </v>
      </c>
      <c r="E6387" t="s">
        <v>16</v>
      </c>
      <c r="F6387" t="str">
        <f>IF(Tabel_Forespørgsel_fra_Visma28[[#This Row],[SupDescr]]=" "," "," - "&amp;Tabel_Forespørgsel_fra_Visma28[[#This Row],[SupDescr]])</f>
        <v xml:space="preserve"> </v>
      </c>
      <c r="G6387" t="s">
        <v>7015</v>
      </c>
      <c r="H6387">
        <v>1</v>
      </c>
      <c r="I6387" t="str">
        <f>IF(A6387=A6386,I6386&amp;CHAR(10)&amp;"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8" spans="1:9" x14ac:dyDescent="0.25">
      <c r="A6388" t="s">
        <v>8034</v>
      </c>
      <c r="B6388">
        <v>75211662</v>
      </c>
      <c r="C6388" t="s">
        <v>16</v>
      </c>
      <c r="D6388" t="str">
        <f>IF(Tabel_Forespørgsel_fra_Visma28[[#This Row],[SupProd]]=" "," "," - "&amp;Tabel_Forespørgsel_fra_Visma28[[#This Row],[SupProd]])</f>
        <v xml:space="preserve"> </v>
      </c>
      <c r="E6388" t="s">
        <v>16</v>
      </c>
      <c r="F6388" t="str">
        <f>IF(Tabel_Forespørgsel_fra_Visma28[[#This Row],[SupDescr]]=" "," "," - "&amp;Tabel_Forespørgsel_fra_Visma28[[#This Row],[SupDescr]])</f>
        <v xml:space="preserve"> </v>
      </c>
      <c r="G6388" t="s">
        <v>7015</v>
      </c>
      <c r="H6388">
        <v>1</v>
      </c>
      <c r="I6388" t="str">
        <f>IF(A6388=A6387,I6387&amp;CHAR(10)&amp;"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9" spans="1:9" x14ac:dyDescent="0.25">
      <c r="A6389" t="s">
        <v>9137</v>
      </c>
      <c r="B6389">
        <v>75211662</v>
      </c>
      <c r="C6389" t="s">
        <v>16</v>
      </c>
      <c r="D6389" t="str">
        <f>IF(Tabel_Forespørgsel_fra_Visma28[[#This Row],[SupProd]]=" "," "," - "&amp;Tabel_Forespørgsel_fra_Visma28[[#This Row],[SupProd]])</f>
        <v xml:space="preserve"> </v>
      </c>
      <c r="E6389" t="s">
        <v>16</v>
      </c>
      <c r="F6389" t="str">
        <f>IF(Tabel_Forespørgsel_fra_Visma28[[#This Row],[SupDescr]]=" "," "," - "&amp;Tabel_Forespørgsel_fra_Visma28[[#This Row],[SupDescr]])</f>
        <v xml:space="preserve"> </v>
      </c>
      <c r="G6389" t="s">
        <v>7015</v>
      </c>
      <c r="H6389">
        <v>1</v>
      </c>
      <c r="I6389" t="str">
        <f>IF(A6389=A6388,I6388&amp;CHAR(10)&amp;"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0" spans="1:9" x14ac:dyDescent="0.25">
      <c r="A6390" t="s">
        <v>8245</v>
      </c>
      <c r="B6390">
        <v>75196500</v>
      </c>
      <c r="C6390" t="s">
        <v>16</v>
      </c>
      <c r="D6390" t="str">
        <f>IF(Tabel_Forespørgsel_fra_Visma28[[#This Row],[SupProd]]=" "," "," - "&amp;Tabel_Forespørgsel_fra_Visma28[[#This Row],[SupProd]])</f>
        <v xml:space="preserve"> </v>
      </c>
      <c r="E6390" t="s">
        <v>16</v>
      </c>
      <c r="F6390" t="str">
        <f>IF(Tabel_Forespørgsel_fra_Visma28[[#This Row],[SupDescr]]=" "," "," - "&amp;Tabel_Forespørgsel_fra_Visma28[[#This Row],[SupDescr]])</f>
        <v xml:space="preserve"> </v>
      </c>
      <c r="G6390" t="s">
        <v>2425</v>
      </c>
      <c r="H6390">
        <v>1</v>
      </c>
      <c r="I6390" t="str">
        <f>IF(A6390=A6389,I6389&amp;CHAR(10)&amp;"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91" spans="1:9" x14ac:dyDescent="0.25">
      <c r="A6391" t="s">
        <v>8247</v>
      </c>
      <c r="B6391">
        <v>75211662</v>
      </c>
      <c r="C6391" t="s">
        <v>16</v>
      </c>
      <c r="D6391" t="str">
        <f>IF(Tabel_Forespørgsel_fra_Visma28[[#This Row],[SupProd]]=" "," "," - "&amp;Tabel_Forespørgsel_fra_Visma28[[#This Row],[SupProd]])</f>
        <v xml:space="preserve"> </v>
      </c>
      <c r="E6391" t="s">
        <v>16</v>
      </c>
      <c r="F6391" t="str">
        <f>IF(Tabel_Forespørgsel_fra_Visma28[[#This Row],[SupDescr]]=" "," "," - "&amp;Tabel_Forespørgsel_fra_Visma28[[#This Row],[SupDescr]])</f>
        <v xml:space="preserve"> </v>
      </c>
      <c r="G6391" t="s">
        <v>7015</v>
      </c>
      <c r="H6391">
        <v>1</v>
      </c>
      <c r="I6391" t="str">
        <f>IF(A6391=A6390,I6390&amp;CHAR(10)&amp;"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2" spans="1:9" x14ac:dyDescent="0.25">
      <c r="A6392" t="s">
        <v>8098</v>
      </c>
      <c r="B6392">
        <v>75196500</v>
      </c>
      <c r="C6392" t="s">
        <v>16</v>
      </c>
      <c r="D6392" t="str">
        <f>IF(Tabel_Forespørgsel_fra_Visma28[[#This Row],[SupProd]]=" "," "," - "&amp;Tabel_Forespørgsel_fra_Visma28[[#This Row],[SupProd]])</f>
        <v xml:space="preserve"> </v>
      </c>
      <c r="E6392" t="s">
        <v>16</v>
      </c>
      <c r="F6392" t="str">
        <f>IF(Tabel_Forespørgsel_fra_Visma28[[#This Row],[SupDescr]]=" "," "," - "&amp;Tabel_Forespørgsel_fra_Visma28[[#This Row],[SupDescr]])</f>
        <v xml:space="preserve"> </v>
      </c>
      <c r="G6392" t="s">
        <v>2425</v>
      </c>
      <c r="H6392">
        <v>1</v>
      </c>
      <c r="I6392" t="str">
        <f>IF(A6392=A6391,I6391&amp;CHAR(10)&amp;"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93" spans="1:9" x14ac:dyDescent="0.25">
      <c r="A6393" t="s">
        <v>8248</v>
      </c>
      <c r="B6393">
        <v>75196500</v>
      </c>
      <c r="C6393" t="s">
        <v>16</v>
      </c>
      <c r="D6393" t="str">
        <f>IF(Tabel_Forespørgsel_fra_Visma28[[#This Row],[SupProd]]=" "," "," - "&amp;Tabel_Forespørgsel_fra_Visma28[[#This Row],[SupProd]])</f>
        <v xml:space="preserve"> </v>
      </c>
      <c r="E6393" t="s">
        <v>16</v>
      </c>
      <c r="F6393" t="str">
        <f>IF(Tabel_Forespørgsel_fra_Visma28[[#This Row],[SupDescr]]=" "," "," - "&amp;Tabel_Forespørgsel_fra_Visma28[[#This Row],[SupDescr]])</f>
        <v xml:space="preserve"> </v>
      </c>
      <c r="G6393" t="s">
        <v>2425</v>
      </c>
      <c r="H6393">
        <v>1</v>
      </c>
      <c r="I6393" t="str">
        <f>IF(A6393=A6392,I6392&amp;CHAR(10)&amp;"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94" spans="1:9" x14ac:dyDescent="0.25">
      <c r="A6394" t="s">
        <v>9055</v>
      </c>
      <c r="B6394">
        <v>75196500</v>
      </c>
      <c r="C6394" t="s">
        <v>16</v>
      </c>
      <c r="D6394" t="str">
        <f>IF(Tabel_Forespørgsel_fra_Visma28[[#This Row],[SupProd]]=" "," "," - "&amp;Tabel_Forespørgsel_fra_Visma28[[#This Row],[SupProd]])</f>
        <v xml:space="preserve"> </v>
      </c>
      <c r="E6394" t="s">
        <v>16</v>
      </c>
      <c r="F6394" t="str">
        <f>IF(Tabel_Forespørgsel_fra_Visma28[[#This Row],[SupDescr]]=" "," "," - "&amp;Tabel_Forespørgsel_fra_Visma28[[#This Row],[SupDescr]])</f>
        <v xml:space="preserve"> </v>
      </c>
      <c r="G6394" t="s">
        <v>2425</v>
      </c>
      <c r="H6394">
        <v>1</v>
      </c>
      <c r="I6394" t="str">
        <f>IF(A6394=A6393,I6393&amp;CHAR(10)&amp;"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95" spans="1:9" x14ac:dyDescent="0.25">
      <c r="A6395" t="s">
        <v>9063</v>
      </c>
      <c r="B6395">
        <v>75211662</v>
      </c>
      <c r="C6395" t="s">
        <v>16</v>
      </c>
      <c r="D6395" t="str">
        <f>IF(Tabel_Forespørgsel_fra_Visma28[[#This Row],[SupProd]]=" "," "," - "&amp;Tabel_Forespørgsel_fra_Visma28[[#This Row],[SupProd]])</f>
        <v xml:space="preserve"> </v>
      </c>
      <c r="E6395" t="s">
        <v>16</v>
      </c>
      <c r="F6395" t="str">
        <f>IF(Tabel_Forespørgsel_fra_Visma28[[#This Row],[SupDescr]]=" "," "," - "&amp;Tabel_Forespørgsel_fra_Visma28[[#This Row],[SupDescr]])</f>
        <v xml:space="preserve"> </v>
      </c>
      <c r="G6395" t="s">
        <v>7015</v>
      </c>
      <c r="H6395">
        <v>1</v>
      </c>
      <c r="I6395" t="str">
        <f>IF(A6395=A6394,I6394&amp;CHAR(10)&amp;"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6" spans="1:9" x14ac:dyDescent="0.25">
      <c r="A6396" t="s">
        <v>8625</v>
      </c>
      <c r="B6396">
        <v>75211662</v>
      </c>
      <c r="C6396" t="s">
        <v>16</v>
      </c>
      <c r="D6396" t="str">
        <f>IF(Tabel_Forespørgsel_fra_Visma28[[#This Row],[SupProd]]=" "," "," - "&amp;Tabel_Forespørgsel_fra_Visma28[[#This Row],[SupProd]])</f>
        <v xml:space="preserve"> </v>
      </c>
      <c r="E6396" t="s">
        <v>16</v>
      </c>
      <c r="F6396" t="str">
        <f>IF(Tabel_Forespørgsel_fra_Visma28[[#This Row],[SupDescr]]=" "," "," - "&amp;Tabel_Forespørgsel_fra_Visma28[[#This Row],[SupDescr]])</f>
        <v xml:space="preserve"> </v>
      </c>
      <c r="G6396" t="s">
        <v>7015</v>
      </c>
      <c r="H6396">
        <v>1</v>
      </c>
      <c r="I6396" t="str">
        <f>IF(A6396=A6395,I6395&amp;CHAR(10)&amp;"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7" spans="1:9" x14ac:dyDescent="0.25">
      <c r="A6397" t="s">
        <v>9075</v>
      </c>
      <c r="B6397">
        <v>75211662</v>
      </c>
      <c r="C6397" t="s">
        <v>16</v>
      </c>
      <c r="D6397" t="str">
        <f>IF(Tabel_Forespørgsel_fra_Visma28[[#This Row],[SupProd]]=" "," "," - "&amp;Tabel_Forespørgsel_fra_Visma28[[#This Row],[SupProd]])</f>
        <v xml:space="preserve"> </v>
      </c>
      <c r="E6397" t="s">
        <v>16</v>
      </c>
      <c r="F6397" t="str">
        <f>IF(Tabel_Forespørgsel_fra_Visma28[[#This Row],[SupDescr]]=" "," "," - "&amp;Tabel_Forespørgsel_fra_Visma28[[#This Row],[SupDescr]])</f>
        <v xml:space="preserve"> </v>
      </c>
      <c r="G6397" t="s">
        <v>7015</v>
      </c>
      <c r="H6397">
        <v>1</v>
      </c>
      <c r="I6397" t="str">
        <f>IF(A6397=A6396,I6396&amp;CHAR(10)&amp;"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8" spans="1:9" x14ac:dyDescent="0.25">
      <c r="A6398" t="s">
        <v>9076</v>
      </c>
      <c r="B6398">
        <v>75211662</v>
      </c>
      <c r="C6398" t="s">
        <v>16</v>
      </c>
      <c r="D6398" t="str">
        <f>IF(Tabel_Forespørgsel_fra_Visma28[[#This Row],[SupProd]]=" "," "," - "&amp;Tabel_Forespørgsel_fra_Visma28[[#This Row],[SupProd]])</f>
        <v xml:space="preserve"> </v>
      </c>
      <c r="E6398" t="s">
        <v>16</v>
      </c>
      <c r="F6398" t="str">
        <f>IF(Tabel_Forespørgsel_fra_Visma28[[#This Row],[SupDescr]]=" "," "," - "&amp;Tabel_Forespørgsel_fra_Visma28[[#This Row],[SupDescr]])</f>
        <v xml:space="preserve"> </v>
      </c>
      <c r="G6398" t="s">
        <v>7015</v>
      </c>
      <c r="H6398">
        <v>1</v>
      </c>
      <c r="I6398" t="str">
        <f>IF(A6398=A6397,I6397&amp;CHAR(10)&amp;"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9" spans="1:9" x14ac:dyDescent="0.25">
      <c r="A6399" t="s">
        <v>8073</v>
      </c>
      <c r="B6399">
        <v>75211662</v>
      </c>
      <c r="C6399" t="s">
        <v>16</v>
      </c>
      <c r="D6399" t="str">
        <f>IF(Tabel_Forespørgsel_fra_Visma28[[#This Row],[SupProd]]=" "," "," - "&amp;Tabel_Forespørgsel_fra_Visma28[[#This Row],[SupProd]])</f>
        <v xml:space="preserve"> </v>
      </c>
      <c r="E6399" t="s">
        <v>16</v>
      </c>
      <c r="F6399" t="str">
        <f>IF(Tabel_Forespørgsel_fra_Visma28[[#This Row],[SupDescr]]=" "," "," - "&amp;Tabel_Forespørgsel_fra_Visma28[[#This Row],[SupDescr]])</f>
        <v xml:space="preserve"> </v>
      </c>
      <c r="G6399" t="s">
        <v>7015</v>
      </c>
      <c r="H6399">
        <v>1</v>
      </c>
      <c r="I6399" t="str">
        <f>IF(A6399=A6398,I6398&amp;CHAR(10)&amp;"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0" spans="1:9" x14ac:dyDescent="0.25">
      <c r="A6400" t="s">
        <v>8074</v>
      </c>
      <c r="B6400">
        <v>75211662</v>
      </c>
      <c r="C6400" t="s">
        <v>16</v>
      </c>
      <c r="D6400" t="str">
        <f>IF(Tabel_Forespørgsel_fra_Visma28[[#This Row],[SupProd]]=" "," "," - "&amp;Tabel_Forespørgsel_fra_Visma28[[#This Row],[SupProd]])</f>
        <v xml:space="preserve"> </v>
      </c>
      <c r="E6400" t="s">
        <v>16</v>
      </c>
      <c r="F6400" t="str">
        <f>IF(Tabel_Forespørgsel_fra_Visma28[[#This Row],[SupDescr]]=" "," "," - "&amp;Tabel_Forespørgsel_fra_Visma28[[#This Row],[SupDescr]])</f>
        <v xml:space="preserve"> </v>
      </c>
      <c r="G6400" t="s">
        <v>7015</v>
      </c>
      <c r="H6400">
        <v>1</v>
      </c>
      <c r="I6400" t="str">
        <f>IF(A6400=A6399,I6399&amp;CHAR(10)&amp;"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1" spans="1:9" x14ac:dyDescent="0.25">
      <c r="A6401" t="s">
        <v>8075</v>
      </c>
      <c r="B6401">
        <v>75211662</v>
      </c>
      <c r="C6401" t="s">
        <v>16</v>
      </c>
      <c r="D6401" t="str">
        <f>IF(Tabel_Forespørgsel_fra_Visma28[[#This Row],[SupProd]]=" "," "," - "&amp;Tabel_Forespørgsel_fra_Visma28[[#This Row],[SupProd]])</f>
        <v xml:space="preserve"> </v>
      </c>
      <c r="E6401" t="s">
        <v>16</v>
      </c>
      <c r="F6401" t="str">
        <f>IF(Tabel_Forespørgsel_fra_Visma28[[#This Row],[SupDescr]]=" "," "," - "&amp;Tabel_Forespørgsel_fra_Visma28[[#This Row],[SupDescr]])</f>
        <v xml:space="preserve"> </v>
      </c>
      <c r="G6401" t="s">
        <v>7015</v>
      </c>
      <c r="H6401">
        <v>1</v>
      </c>
      <c r="I6401" t="str">
        <f>IF(A6401=A6400,I6400&amp;CHAR(10)&amp;"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2" spans="1:9" x14ac:dyDescent="0.25">
      <c r="A6402" t="s">
        <v>8076</v>
      </c>
      <c r="B6402">
        <v>75211662</v>
      </c>
      <c r="C6402" t="s">
        <v>16</v>
      </c>
      <c r="D6402" t="str">
        <f>IF(Tabel_Forespørgsel_fra_Visma28[[#This Row],[SupProd]]=" "," "," - "&amp;Tabel_Forespørgsel_fra_Visma28[[#This Row],[SupProd]])</f>
        <v xml:space="preserve"> </v>
      </c>
      <c r="E6402" t="s">
        <v>16</v>
      </c>
      <c r="F6402" t="str">
        <f>IF(Tabel_Forespørgsel_fra_Visma28[[#This Row],[SupDescr]]=" "," "," - "&amp;Tabel_Forespørgsel_fra_Visma28[[#This Row],[SupDescr]])</f>
        <v xml:space="preserve"> </v>
      </c>
      <c r="G6402" t="s">
        <v>7015</v>
      </c>
      <c r="H6402">
        <v>1</v>
      </c>
      <c r="I6402" t="str">
        <f>IF(A6402=A6401,I6401&amp;CHAR(10)&amp;"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3" spans="1:9" x14ac:dyDescent="0.25">
      <c r="A6403" t="s">
        <v>8077</v>
      </c>
      <c r="B6403">
        <v>75211662</v>
      </c>
      <c r="C6403" t="s">
        <v>16</v>
      </c>
      <c r="D6403" t="str">
        <f>IF(Tabel_Forespørgsel_fra_Visma28[[#This Row],[SupProd]]=" "," "," - "&amp;Tabel_Forespørgsel_fra_Visma28[[#This Row],[SupProd]])</f>
        <v xml:space="preserve"> </v>
      </c>
      <c r="E6403" t="s">
        <v>16</v>
      </c>
      <c r="F6403" t="str">
        <f>IF(Tabel_Forespørgsel_fra_Visma28[[#This Row],[SupDescr]]=" "," "," - "&amp;Tabel_Forespørgsel_fra_Visma28[[#This Row],[SupDescr]])</f>
        <v xml:space="preserve"> </v>
      </c>
      <c r="G6403" t="s">
        <v>7015</v>
      </c>
      <c r="H6403">
        <v>1</v>
      </c>
      <c r="I6403" t="str">
        <f>IF(A6403=A6402,I6402&amp;CHAR(10)&amp;"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4" spans="1:9" x14ac:dyDescent="0.25">
      <c r="A6404" t="s">
        <v>8080</v>
      </c>
      <c r="B6404">
        <v>75211662</v>
      </c>
      <c r="C6404" t="s">
        <v>16</v>
      </c>
      <c r="D6404" t="str">
        <f>IF(Tabel_Forespørgsel_fra_Visma28[[#This Row],[SupProd]]=" "," "," - "&amp;Tabel_Forespørgsel_fra_Visma28[[#This Row],[SupProd]])</f>
        <v xml:space="preserve"> </v>
      </c>
      <c r="E6404" t="s">
        <v>16</v>
      </c>
      <c r="F6404" t="str">
        <f>IF(Tabel_Forespørgsel_fra_Visma28[[#This Row],[SupDescr]]=" "," "," - "&amp;Tabel_Forespørgsel_fra_Visma28[[#This Row],[SupDescr]])</f>
        <v xml:space="preserve"> </v>
      </c>
      <c r="G6404" t="s">
        <v>7015</v>
      </c>
      <c r="H6404">
        <v>1</v>
      </c>
      <c r="I6404" t="str">
        <f>IF(A6404=A6403,I6403&amp;CHAR(10)&amp;"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5" spans="1:9" x14ac:dyDescent="0.25">
      <c r="A6405" t="s">
        <v>8081</v>
      </c>
      <c r="B6405">
        <v>75211662</v>
      </c>
      <c r="C6405" t="s">
        <v>16</v>
      </c>
      <c r="D6405" t="str">
        <f>IF(Tabel_Forespørgsel_fra_Visma28[[#This Row],[SupProd]]=" "," "," - "&amp;Tabel_Forespørgsel_fra_Visma28[[#This Row],[SupProd]])</f>
        <v xml:space="preserve"> </v>
      </c>
      <c r="E6405" t="s">
        <v>16</v>
      </c>
      <c r="F6405" t="str">
        <f>IF(Tabel_Forespørgsel_fra_Visma28[[#This Row],[SupDescr]]=" "," "," - "&amp;Tabel_Forespørgsel_fra_Visma28[[#This Row],[SupDescr]])</f>
        <v xml:space="preserve"> </v>
      </c>
      <c r="G6405" t="s">
        <v>7015</v>
      </c>
      <c r="H6405">
        <v>1</v>
      </c>
      <c r="I6405" t="str">
        <f>IF(A6405=A6404,I6404&amp;CHAR(10)&amp;"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6" spans="1:9" x14ac:dyDescent="0.25">
      <c r="A6406" t="s">
        <v>8082</v>
      </c>
      <c r="B6406">
        <v>75211662</v>
      </c>
      <c r="C6406" t="s">
        <v>16</v>
      </c>
      <c r="D6406" t="str">
        <f>IF(Tabel_Forespørgsel_fra_Visma28[[#This Row],[SupProd]]=" "," "," - "&amp;Tabel_Forespørgsel_fra_Visma28[[#This Row],[SupProd]])</f>
        <v xml:space="preserve"> </v>
      </c>
      <c r="E6406" t="s">
        <v>16</v>
      </c>
      <c r="F6406" t="str">
        <f>IF(Tabel_Forespørgsel_fra_Visma28[[#This Row],[SupDescr]]=" "," "," - "&amp;Tabel_Forespørgsel_fra_Visma28[[#This Row],[SupDescr]])</f>
        <v xml:space="preserve"> </v>
      </c>
      <c r="G6406" t="s">
        <v>7015</v>
      </c>
      <c r="H6406">
        <v>1</v>
      </c>
      <c r="I6406" t="str">
        <f>IF(A6406=A6405,I6405&amp;CHAR(10)&amp;"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7" spans="1:9" x14ac:dyDescent="0.25">
      <c r="A6407" t="s">
        <v>8086</v>
      </c>
      <c r="B6407">
        <v>75211662</v>
      </c>
      <c r="C6407" t="s">
        <v>16</v>
      </c>
      <c r="D6407" t="str">
        <f>IF(Tabel_Forespørgsel_fra_Visma28[[#This Row],[SupProd]]=" "," "," - "&amp;Tabel_Forespørgsel_fra_Visma28[[#This Row],[SupProd]])</f>
        <v xml:space="preserve"> </v>
      </c>
      <c r="E6407" t="s">
        <v>16</v>
      </c>
      <c r="F6407" t="str">
        <f>IF(Tabel_Forespørgsel_fra_Visma28[[#This Row],[SupDescr]]=" "," "," - "&amp;Tabel_Forespørgsel_fra_Visma28[[#This Row],[SupDescr]])</f>
        <v xml:space="preserve"> </v>
      </c>
      <c r="G6407" t="s">
        <v>7015</v>
      </c>
      <c r="H6407">
        <v>1</v>
      </c>
      <c r="I6407" t="str">
        <f>IF(A6407=A6406,I6406&amp;CHAR(10)&amp;"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8" spans="1:9" x14ac:dyDescent="0.25">
      <c r="A6408" t="s">
        <v>8087</v>
      </c>
      <c r="B6408">
        <v>75211662</v>
      </c>
      <c r="C6408" t="s">
        <v>16</v>
      </c>
      <c r="D6408" t="str">
        <f>IF(Tabel_Forespørgsel_fra_Visma28[[#This Row],[SupProd]]=" "," "," - "&amp;Tabel_Forespørgsel_fra_Visma28[[#This Row],[SupProd]])</f>
        <v xml:space="preserve"> </v>
      </c>
      <c r="E6408" t="s">
        <v>16</v>
      </c>
      <c r="F6408" t="str">
        <f>IF(Tabel_Forespørgsel_fra_Visma28[[#This Row],[SupDescr]]=" "," "," - "&amp;Tabel_Forespørgsel_fra_Visma28[[#This Row],[SupDescr]])</f>
        <v xml:space="preserve"> </v>
      </c>
      <c r="G6408" t="s">
        <v>7015</v>
      </c>
      <c r="H6408">
        <v>1</v>
      </c>
      <c r="I6408" t="str">
        <f>IF(A6408=A6407,I6407&amp;CHAR(10)&amp;"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9" spans="1:9" x14ac:dyDescent="0.25">
      <c r="A6409" t="s">
        <v>9327</v>
      </c>
      <c r="B6409">
        <v>75211662</v>
      </c>
      <c r="C6409" t="s">
        <v>16</v>
      </c>
      <c r="D6409" t="str">
        <f>IF(Tabel_Forespørgsel_fra_Visma28[[#This Row],[SupProd]]=" "," "," - "&amp;Tabel_Forespørgsel_fra_Visma28[[#This Row],[SupProd]])</f>
        <v xml:space="preserve"> </v>
      </c>
      <c r="E6409" t="s">
        <v>16</v>
      </c>
      <c r="F6409" t="str">
        <f>IF(Tabel_Forespørgsel_fra_Visma28[[#This Row],[SupDescr]]=" "," "," - "&amp;Tabel_Forespørgsel_fra_Visma28[[#This Row],[SupDescr]])</f>
        <v xml:space="preserve"> </v>
      </c>
      <c r="G6409" t="s">
        <v>7015</v>
      </c>
      <c r="H6409">
        <v>1</v>
      </c>
      <c r="I6409" t="str">
        <f>IF(A6409=A6408,I6408&amp;CHAR(10)&amp;"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0" spans="1:9" x14ac:dyDescent="0.25">
      <c r="A6410" t="s">
        <v>9322</v>
      </c>
      <c r="B6410">
        <v>75211662</v>
      </c>
      <c r="C6410" t="s">
        <v>16</v>
      </c>
      <c r="D6410" t="str">
        <f>IF(Tabel_Forespørgsel_fra_Visma28[[#This Row],[SupProd]]=" "," "," - "&amp;Tabel_Forespørgsel_fra_Visma28[[#This Row],[SupProd]])</f>
        <v xml:space="preserve"> </v>
      </c>
      <c r="E6410" t="s">
        <v>16</v>
      </c>
      <c r="F6410" t="str">
        <f>IF(Tabel_Forespørgsel_fra_Visma28[[#This Row],[SupDescr]]=" "," "," - "&amp;Tabel_Forespørgsel_fra_Visma28[[#This Row],[SupDescr]])</f>
        <v xml:space="preserve"> </v>
      </c>
      <c r="G6410" t="s">
        <v>7015</v>
      </c>
      <c r="H6410">
        <v>1</v>
      </c>
      <c r="I6410" t="str">
        <f>IF(A6410=A6409,I6409&amp;CHAR(10)&amp;"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1" spans="1:9" x14ac:dyDescent="0.25">
      <c r="A6411" t="s">
        <v>9323</v>
      </c>
      <c r="B6411">
        <v>75211662</v>
      </c>
      <c r="C6411" t="s">
        <v>16</v>
      </c>
      <c r="D6411" t="str">
        <f>IF(Tabel_Forespørgsel_fra_Visma28[[#This Row],[SupProd]]=" "," "," - "&amp;Tabel_Forespørgsel_fra_Visma28[[#This Row],[SupProd]])</f>
        <v xml:space="preserve"> </v>
      </c>
      <c r="E6411" t="s">
        <v>16</v>
      </c>
      <c r="F6411" t="str">
        <f>IF(Tabel_Forespørgsel_fra_Visma28[[#This Row],[SupDescr]]=" "," "," - "&amp;Tabel_Forespørgsel_fra_Visma28[[#This Row],[SupDescr]])</f>
        <v xml:space="preserve"> </v>
      </c>
      <c r="G6411" t="s">
        <v>7015</v>
      </c>
      <c r="H6411">
        <v>1</v>
      </c>
      <c r="I6411" t="str">
        <f>IF(A6411=A6410,I6410&amp;CHAR(10)&amp;"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2" spans="1:9" x14ac:dyDescent="0.25">
      <c r="A6412" t="s">
        <v>9329</v>
      </c>
      <c r="B6412">
        <v>75211662</v>
      </c>
      <c r="C6412" t="s">
        <v>16</v>
      </c>
      <c r="D6412" t="str">
        <f>IF(Tabel_Forespørgsel_fra_Visma28[[#This Row],[SupProd]]=" "," "," - "&amp;Tabel_Forespørgsel_fra_Visma28[[#This Row],[SupProd]])</f>
        <v xml:space="preserve"> </v>
      </c>
      <c r="E6412" t="s">
        <v>16</v>
      </c>
      <c r="F6412" t="str">
        <f>IF(Tabel_Forespørgsel_fra_Visma28[[#This Row],[SupDescr]]=" "," "," - "&amp;Tabel_Forespørgsel_fra_Visma28[[#This Row],[SupDescr]])</f>
        <v xml:space="preserve"> </v>
      </c>
      <c r="G6412" t="s">
        <v>7015</v>
      </c>
      <c r="H6412">
        <v>1</v>
      </c>
      <c r="I6412" t="str">
        <f>IF(A6412=A6411,I6411&amp;CHAR(10)&amp;"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3" spans="1:9" x14ac:dyDescent="0.25">
      <c r="A6413" t="s">
        <v>8849</v>
      </c>
      <c r="B6413">
        <v>75577000</v>
      </c>
      <c r="C6413" t="s">
        <v>16</v>
      </c>
      <c r="D6413" t="str">
        <f>IF(Tabel_Forespørgsel_fra_Visma28[[#This Row],[SupProd]]=" "," "," - "&amp;Tabel_Forespørgsel_fra_Visma28[[#This Row],[SupProd]])</f>
        <v xml:space="preserve"> </v>
      </c>
      <c r="E6413" t="s">
        <v>16</v>
      </c>
      <c r="F6413" t="str">
        <f>IF(Tabel_Forespørgsel_fra_Visma28[[#This Row],[SupDescr]]=" "," "," - "&amp;Tabel_Forespørgsel_fra_Visma28[[#This Row],[SupDescr]])</f>
        <v xml:space="preserve"> </v>
      </c>
      <c r="G6413" t="s">
        <v>3759</v>
      </c>
      <c r="H6413">
        <v>1</v>
      </c>
      <c r="I6413" t="str">
        <f>IF(A6413=A6412,I6412&amp;CHAR(10)&amp;"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14" spans="1:9" x14ac:dyDescent="0.25">
      <c r="A6414" t="s">
        <v>8223</v>
      </c>
      <c r="B6414">
        <v>75211662</v>
      </c>
      <c r="C6414" t="s">
        <v>16</v>
      </c>
      <c r="D6414" t="str">
        <f>IF(Tabel_Forespørgsel_fra_Visma28[[#This Row],[SupProd]]=" "," "," - "&amp;Tabel_Forespørgsel_fra_Visma28[[#This Row],[SupProd]])</f>
        <v xml:space="preserve"> </v>
      </c>
      <c r="E6414" t="s">
        <v>16</v>
      </c>
      <c r="F6414" t="str">
        <f>IF(Tabel_Forespørgsel_fra_Visma28[[#This Row],[SupDescr]]=" "," "," - "&amp;Tabel_Forespørgsel_fra_Visma28[[#This Row],[SupDescr]])</f>
        <v xml:space="preserve"> </v>
      </c>
      <c r="G6414" t="s">
        <v>7015</v>
      </c>
      <c r="H6414">
        <v>1</v>
      </c>
      <c r="I6414" t="str">
        <f>IF(A6414=A6413,I6413&amp;CHAR(10)&amp;"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5" spans="1:9" x14ac:dyDescent="0.25">
      <c r="A6415" t="s">
        <v>9077</v>
      </c>
      <c r="B6415">
        <v>75211662</v>
      </c>
      <c r="C6415" t="s">
        <v>16</v>
      </c>
      <c r="D6415" t="str">
        <f>IF(Tabel_Forespørgsel_fra_Visma28[[#This Row],[SupProd]]=" "," "," - "&amp;Tabel_Forespørgsel_fra_Visma28[[#This Row],[SupProd]])</f>
        <v xml:space="preserve"> </v>
      </c>
      <c r="E6415" t="s">
        <v>16</v>
      </c>
      <c r="F6415" t="str">
        <f>IF(Tabel_Forespørgsel_fra_Visma28[[#This Row],[SupDescr]]=" "," "," - "&amp;Tabel_Forespørgsel_fra_Visma28[[#This Row],[SupDescr]])</f>
        <v xml:space="preserve"> </v>
      </c>
      <c r="G6415" t="s">
        <v>7015</v>
      </c>
      <c r="H6415">
        <v>1</v>
      </c>
      <c r="I6415" t="str">
        <f>IF(A6415=A6414,I6414&amp;CHAR(10)&amp;"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6" spans="1:9" x14ac:dyDescent="0.25">
      <c r="A6416" t="s">
        <v>9078</v>
      </c>
      <c r="B6416">
        <v>75211662</v>
      </c>
      <c r="C6416" t="s">
        <v>16</v>
      </c>
      <c r="D6416" t="str">
        <f>IF(Tabel_Forespørgsel_fra_Visma28[[#This Row],[SupProd]]=" "," "," - "&amp;Tabel_Forespørgsel_fra_Visma28[[#This Row],[SupProd]])</f>
        <v xml:space="preserve"> </v>
      </c>
      <c r="E6416" t="s">
        <v>16</v>
      </c>
      <c r="F6416" t="str">
        <f>IF(Tabel_Forespørgsel_fra_Visma28[[#This Row],[SupDescr]]=" "," "," - "&amp;Tabel_Forespørgsel_fra_Visma28[[#This Row],[SupDescr]])</f>
        <v xml:space="preserve"> </v>
      </c>
      <c r="G6416" t="s">
        <v>7015</v>
      </c>
      <c r="H6416">
        <v>1</v>
      </c>
      <c r="I6416" t="str">
        <f>IF(A6416=A6415,I6415&amp;CHAR(10)&amp;"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7" spans="1:9" x14ac:dyDescent="0.25">
      <c r="A6417" t="s">
        <v>9080</v>
      </c>
      <c r="B6417">
        <v>75211662</v>
      </c>
      <c r="C6417" t="s">
        <v>16</v>
      </c>
      <c r="D6417" t="str">
        <f>IF(Tabel_Forespørgsel_fra_Visma28[[#This Row],[SupProd]]=" "," "," - "&amp;Tabel_Forespørgsel_fra_Visma28[[#This Row],[SupProd]])</f>
        <v xml:space="preserve"> </v>
      </c>
      <c r="E6417" t="s">
        <v>16</v>
      </c>
      <c r="F6417" t="str">
        <f>IF(Tabel_Forespørgsel_fra_Visma28[[#This Row],[SupDescr]]=" "," "," - "&amp;Tabel_Forespørgsel_fra_Visma28[[#This Row],[SupDescr]])</f>
        <v xml:space="preserve"> </v>
      </c>
      <c r="G6417" t="s">
        <v>7015</v>
      </c>
      <c r="H6417">
        <v>1</v>
      </c>
      <c r="I6417" t="str">
        <f>IF(A6417=A6416,I6416&amp;CHAR(10)&amp;"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8" spans="1:9" x14ac:dyDescent="0.25">
      <c r="A6418" t="s">
        <v>9082</v>
      </c>
      <c r="B6418">
        <v>75211662</v>
      </c>
      <c r="C6418" t="s">
        <v>16</v>
      </c>
      <c r="D6418" t="str">
        <f>IF(Tabel_Forespørgsel_fra_Visma28[[#This Row],[SupProd]]=" "," "," - "&amp;Tabel_Forespørgsel_fra_Visma28[[#This Row],[SupProd]])</f>
        <v xml:space="preserve"> </v>
      </c>
      <c r="E6418" t="s">
        <v>16</v>
      </c>
      <c r="F6418" t="str">
        <f>IF(Tabel_Forespørgsel_fra_Visma28[[#This Row],[SupDescr]]=" "," "," - "&amp;Tabel_Forespørgsel_fra_Visma28[[#This Row],[SupDescr]])</f>
        <v xml:space="preserve"> </v>
      </c>
      <c r="G6418" t="s">
        <v>7015</v>
      </c>
      <c r="H6418">
        <v>1</v>
      </c>
      <c r="I6418" t="str">
        <f>IF(A6418=A6417,I6417&amp;CHAR(10)&amp;"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9" spans="1:9" x14ac:dyDescent="0.25">
      <c r="A6419" t="s">
        <v>9083</v>
      </c>
      <c r="B6419">
        <v>75211662</v>
      </c>
      <c r="C6419" t="s">
        <v>16</v>
      </c>
      <c r="D6419" t="str">
        <f>IF(Tabel_Forespørgsel_fra_Visma28[[#This Row],[SupProd]]=" "," "," - "&amp;Tabel_Forespørgsel_fra_Visma28[[#This Row],[SupProd]])</f>
        <v xml:space="preserve"> </v>
      </c>
      <c r="E6419" t="s">
        <v>16</v>
      </c>
      <c r="F6419" t="str">
        <f>IF(Tabel_Forespørgsel_fra_Visma28[[#This Row],[SupDescr]]=" "," "," - "&amp;Tabel_Forespørgsel_fra_Visma28[[#This Row],[SupDescr]])</f>
        <v xml:space="preserve"> </v>
      </c>
      <c r="G6419" t="s">
        <v>7015</v>
      </c>
      <c r="H6419">
        <v>1</v>
      </c>
      <c r="I6419" t="str">
        <f>IF(A6419=A6418,I6418&amp;CHAR(10)&amp;"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0" spans="1:9" x14ac:dyDescent="0.25">
      <c r="A6420" t="s">
        <v>9084</v>
      </c>
      <c r="B6420">
        <v>75211662</v>
      </c>
      <c r="C6420" t="s">
        <v>16</v>
      </c>
      <c r="D6420" t="str">
        <f>IF(Tabel_Forespørgsel_fra_Visma28[[#This Row],[SupProd]]=" "," "," - "&amp;Tabel_Forespørgsel_fra_Visma28[[#This Row],[SupProd]])</f>
        <v xml:space="preserve"> </v>
      </c>
      <c r="E6420" t="s">
        <v>16</v>
      </c>
      <c r="F6420" t="str">
        <f>IF(Tabel_Forespørgsel_fra_Visma28[[#This Row],[SupDescr]]=" "," "," - "&amp;Tabel_Forespørgsel_fra_Visma28[[#This Row],[SupDescr]])</f>
        <v xml:space="preserve"> </v>
      </c>
      <c r="G6420" t="s">
        <v>7015</v>
      </c>
      <c r="H6420">
        <v>1</v>
      </c>
      <c r="I6420" t="str">
        <f>IF(A6420=A6419,I6419&amp;CHAR(10)&amp;"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1" spans="1:9" x14ac:dyDescent="0.25">
      <c r="A6421" t="s">
        <v>9213</v>
      </c>
      <c r="B6421">
        <v>75211662</v>
      </c>
      <c r="C6421" t="s">
        <v>16</v>
      </c>
      <c r="D6421" t="str">
        <f>IF(Tabel_Forespørgsel_fra_Visma28[[#This Row],[SupProd]]=" "," "," - "&amp;Tabel_Forespørgsel_fra_Visma28[[#This Row],[SupProd]])</f>
        <v xml:space="preserve"> </v>
      </c>
      <c r="E6421" t="s">
        <v>16</v>
      </c>
      <c r="F6421" t="str">
        <f>IF(Tabel_Forespørgsel_fra_Visma28[[#This Row],[SupDescr]]=" "," "," - "&amp;Tabel_Forespørgsel_fra_Visma28[[#This Row],[SupDescr]])</f>
        <v xml:space="preserve"> </v>
      </c>
      <c r="G6421" t="s">
        <v>7015</v>
      </c>
      <c r="H6421">
        <v>1</v>
      </c>
      <c r="I6421" t="str">
        <f>IF(A6421=A6420,I6420&amp;CHAR(10)&amp;"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2" spans="1:9" x14ac:dyDescent="0.25">
      <c r="A6422" t="s">
        <v>9207</v>
      </c>
      <c r="B6422">
        <v>75211662</v>
      </c>
      <c r="C6422" t="s">
        <v>16</v>
      </c>
      <c r="D6422" t="str">
        <f>IF(Tabel_Forespørgsel_fra_Visma28[[#This Row],[SupProd]]=" "," "," - "&amp;Tabel_Forespørgsel_fra_Visma28[[#This Row],[SupProd]])</f>
        <v xml:space="preserve"> </v>
      </c>
      <c r="E6422" t="s">
        <v>16</v>
      </c>
      <c r="F6422" t="str">
        <f>IF(Tabel_Forespørgsel_fra_Visma28[[#This Row],[SupDescr]]=" "," "," - "&amp;Tabel_Forespørgsel_fra_Visma28[[#This Row],[SupDescr]])</f>
        <v xml:space="preserve"> </v>
      </c>
      <c r="G6422" t="s">
        <v>7015</v>
      </c>
      <c r="H6422">
        <v>1</v>
      </c>
      <c r="I6422" t="str">
        <f>IF(A6422=A6421,I6421&amp;CHAR(10)&amp;"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3" spans="1:9" x14ac:dyDescent="0.25">
      <c r="A6423" t="s">
        <v>9208</v>
      </c>
      <c r="B6423">
        <v>75211662</v>
      </c>
      <c r="C6423" t="s">
        <v>16</v>
      </c>
      <c r="D6423" t="str">
        <f>IF(Tabel_Forespørgsel_fra_Visma28[[#This Row],[SupProd]]=" "," "," - "&amp;Tabel_Forespørgsel_fra_Visma28[[#This Row],[SupProd]])</f>
        <v xml:space="preserve"> </v>
      </c>
      <c r="E6423" t="s">
        <v>16</v>
      </c>
      <c r="F6423" t="str">
        <f>IF(Tabel_Forespørgsel_fra_Visma28[[#This Row],[SupDescr]]=" "," "," - "&amp;Tabel_Forespørgsel_fra_Visma28[[#This Row],[SupDescr]])</f>
        <v xml:space="preserve"> </v>
      </c>
      <c r="G6423" t="s">
        <v>7015</v>
      </c>
      <c r="H6423">
        <v>1</v>
      </c>
      <c r="I6423" t="str">
        <f>IF(A6423=A6422,I6422&amp;CHAR(10)&amp;"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4" spans="1:9" x14ac:dyDescent="0.25">
      <c r="A6424" t="s">
        <v>9209</v>
      </c>
      <c r="B6424">
        <v>75211662</v>
      </c>
      <c r="C6424" t="s">
        <v>16</v>
      </c>
      <c r="D6424" t="str">
        <f>IF(Tabel_Forespørgsel_fra_Visma28[[#This Row],[SupProd]]=" "," "," - "&amp;Tabel_Forespørgsel_fra_Visma28[[#This Row],[SupProd]])</f>
        <v xml:space="preserve"> </v>
      </c>
      <c r="E6424" t="s">
        <v>16</v>
      </c>
      <c r="F6424" t="str">
        <f>IF(Tabel_Forespørgsel_fra_Visma28[[#This Row],[SupDescr]]=" "," "," - "&amp;Tabel_Forespørgsel_fra_Visma28[[#This Row],[SupDescr]])</f>
        <v xml:space="preserve"> </v>
      </c>
      <c r="G6424" t="s">
        <v>7015</v>
      </c>
      <c r="H6424">
        <v>1</v>
      </c>
      <c r="I6424" t="str">
        <f>IF(A6424=A6423,I6423&amp;CHAR(10)&amp;"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5" spans="1:9" x14ac:dyDescent="0.25">
      <c r="A6425" t="s">
        <v>9210</v>
      </c>
      <c r="B6425">
        <v>75211662</v>
      </c>
      <c r="C6425" t="s">
        <v>16</v>
      </c>
      <c r="D6425" t="str">
        <f>IF(Tabel_Forespørgsel_fra_Visma28[[#This Row],[SupProd]]=" "," "," - "&amp;Tabel_Forespørgsel_fra_Visma28[[#This Row],[SupProd]])</f>
        <v xml:space="preserve"> </v>
      </c>
      <c r="E6425" t="s">
        <v>16</v>
      </c>
      <c r="F6425" t="str">
        <f>IF(Tabel_Forespørgsel_fra_Visma28[[#This Row],[SupDescr]]=" "," "," - "&amp;Tabel_Forespørgsel_fra_Visma28[[#This Row],[SupDescr]])</f>
        <v xml:space="preserve"> </v>
      </c>
      <c r="G6425" t="s">
        <v>7015</v>
      </c>
      <c r="H6425">
        <v>1</v>
      </c>
      <c r="I6425" t="str">
        <f>IF(A6425=A6424,I6424&amp;CHAR(10)&amp;"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6" spans="1:9" x14ac:dyDescent="0.25">
      <c r="A6426" t="s">
        <v>9270</v>
      </c>
      <c r="B6426">
        <v>75211662</v>
      </c>
      <c r="C6426" t="s">
        <v>16</v>
      </c>
      <c r="D6426" t="str">
        <f>IF(Tabel_Forespørgsel_fra_Visma28[[#This Row],[SupProd]]=" "," "," - "&amp;Tabel_Forespørgsel_fra_Visma28[[#This Row],[SupProd]])</f>
        <v xml:space="preserve"> </v>
      </c>
      <c r="E6426" t="s">
        <v>16</v>
      </c>
      <c r="F6426" t="str">
        <f>IF(Tabel_Forespørgsel_fra_Visma28[[#This Row],[SupDescr]]=" "," "," - "&amp;Tabel_Forespørgsel_fra_Visma28[[#This Row],[SupDescr]])</f>
        <v xml:space="preserve"> </v>
      </c>
      <c r="G6426" t="s">
        <v>7015</v>
      </c>
      <c r="H6426">
        <v>1</v>
      </c>
      <c r="I6426" t="str">
        <f>IF(A6426=A6425,I6425&amp;CHAR(10)&amp;"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7" spans="1:9" x14ac:dyDescent="0.25">
      <c r="A6427" t="s">
        <v>9271</v>
      </c>
      <c r="B6427">
        <v>75211662</v>
      </c>
      <c r="C6427" t="s">
        <v>16</v>
      </c>
      <c r="D6427" t="str">
        <f>IF(Tabel_Forespørgsel_fra_Visma28[[#This Row],[SupProd]]=" "," "," - "&amp;Tabel_Forespørgsel_fra_Visma28[[#This Row],[SupProd]])</f>
        <v xml:space="preserve"> </v>
      </c>
      <c r="E6427" t="s">
        <v>16</v>
      </c>
      <c r="F6427" t="str">
        <f>IF(Tabel_Forespørgsel_fra_Visma28[[#This Row],[SupDescr]]=" "," "," - "&amp;Tabel_Forespørgsel_fra_Visma28[[#This Row],[SupDescr]])</f>
        <v xml:space="preserve"> </v>
      </c>
      <c r="G6427" t="s">
        <v>7015</v>
      </c>
      <c r="H6427">
        <v>1</v>
      </c>
      <c r="I6427" t="str">
        <f>IF(A6427=A6426,I6426&amp;CHAR(10)&amp;"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8" spans="1:9" x14ac:dyDescent="0.25">
      <c r="A6428" t="s">
        <v>9090</v>
      </c>
      <c r="B6428">
        <v>75211662</v>
      </c>
      <c r="C6428" t="s">
        <v>16</v>
      </c>
      <c r="D6428" t="str">
        <f>IF(Tabel_Forespørgsel_fra_Visma28[[#This Row],[SupProd]]=" "," "," - "&amp;Tabel_Forespørgsel_fra_Visma28[[#This Row],[SupProd]])</f>
        <v xml:space="preserve"> </v>
      </c>
      <c r="E6428" t="s">
        <v>16</v>
      </c>
      <c r="F6428" t="str">
        <f>IF(Tabel_Forespørgsel_fra_Visma28[[#This Row],[SupDescr]]=" "," "," - "&amp;Tabel_Forespørgsel_fra_Visma28[[#This Row],[SupDescr]])</f>
        <v xml:space="preserve"> </v>
      </c>
      <c r="G6428" t="s">
        <v>7015</v>
      </c>
      <c r="H6428">
        <v>1</v>
      </c>
      <c r="I6428" t="str">
        <f>IF(A6428=A6427,I6427&amp;CHAR(10)&amp;"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9" spans="1:9" x14ac:dyDescent="0.25">
      <c r="A6429" t="s">
        <v>9227</v>
      </c>
      <c r="B6429">
        <v>75211662</v>
      </c>
      <c r="C6429" t="s">
        <v>16</v>
      </c>
      <c r="D6429" t="str">
        <f>IF(Tabel_Forespørgsel_fra_Visma28[[#This Row],[SupProd]]=" "," "," - "&amp;Tabel_Forespørgsel_fra_Visma28[[#This Row],[SupProd]])</f>
        <v xml:space="preserve"> </v>
      </c>
      <c r="E6429" t="s">
        <v>16</v>
      </c>
      <c r="F6429" t="str">
        <f>IF(Tabel_Forespørgsel_fra_Visma28[[#This Row],[SupDescr]]=" "," "," - "&amp;Tabel_Forespørgsel_fra_Visma28[[#This Row],[SupDescr]])</f>
        <v xml:space="preserve"> </v>
      </c>
      <c r="G6429" t="s">
        <v>7015</v>
      </c>
      <c r="H6429">
        <v>1</v>
      </c>
      <c r="I6429" t="str">
        <f>IF(A6429=A6428,I6428&amp;CHAR(10)&amp;"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0" spans="1:9" x14ac:dyDescent="0.25">
      <c r="A6430" t="s">
        <v>9361</v>
      </c>
      <c r="B6430">
        <v>75211662</v>
      </c>
      <c r="C6430" t="s">
        <v>16</v>
      </c>
      <c r="D6430" t="str">
        <f>IF(Tabel_Forespørgsel_fra_Visma28[[#This Row],[SupProd]]=" "," "," - "&amp;Tabel_Forespørgsel_fra_Visma28[[#This Row],[SupProd]])</f>
        <v xml:space="preserve"> </v>
      </c>
      <c r="E6430" t="s">
        <v>16</v>
      </c>
      <c r="F6430" t="str">
        <f>IF(Tabel_Forespørgsel_fra_Visma28[[#This Row],[SupDescr]]=" "," "," - "&amp;Tabel_Forespørgsel_fra_Visma28[[#This Row],[SupDescr]])</f>
        <v xml:space="preserve"> </v>
      </c>
      <c r="G6430" t="s">
        <v>7015</v>
      </c>
      <c r="H6430">
        <v>1</v>
      </c>
      <c r="I6430" t="str">
        <f>IF(A6430=A6429,I6429&amp;CHAR(10)&amp;"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1" spans="1:9" x14ac:dyDescent="0.25">
      <c r="A6431" t="s">
        <v>9228</v>
      </c>
      <c r="B6431">
        <v>75211662</v>
      </c>
      <c r="C6431" t="s">
        <v>16</v>
      </c>
      <c r="D6431" t="str">
        <f>IF(Tabel_Forespørgsel_fra_Visma28[[#This Row],[SupProd]]=" "," "," - "&amp;Tabel_Forespørgsel_fra_Visma28[[#This Row],[SupProd]])</f>
        <v xml:space="preserve"> </v>
      </c>
      <c r="E6431" t="s">
        <v>16</v>
      </c>
      <c r="F6431" t="str">
        <f>IF(Tabel_Forespørgsel_fra_Visma28[[#This Row],[SupDescr]]=" "," "," - "&amp;Tabel_Forespørgsel_fra_Visma28[[#This Row],[SupDescr]])</f>
        <v xml:space="preserve"> </v>
      </c>
      <c r="G6431" t="s">
        <v>7015</v>
      </c>
      <c r="H6431">
        <v>1</v>
      </c>
      <c r="I6431" t="str">
        <f>IF(A6431=A6430,I6430&amp;CHAR(10)&amp;"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2" spans="1:9" x14ac:dyDescent="0.25">
      <c r="A6432" t="s">
        <v>9364</v>
      </c>
      <c r="B6432">
        <v>75211662</v>
      </c>
      <c r="C6432" t="s">
        <v>16</v>
      </c>
      <c r="D6432" t="str">
        <f>IF(Tabel_Forespørgsel_fra_Visma28[[#This Row],[SupProd]]=" "," "," - "&amp;Tabel_Forespørgsel_fra_Visma28[[#This Row],[SupProd]])</f>
        <v xml:space="preserve"> </v>
      </c>
      <c r="E6432" t="s">
        <v>16</v>
      </c>
      <c r="F6432" t="str">
        <f>IF(Tabel_Forespørgsel_fra_Visma28[[#This Row],[SupDescr]]=" "," "," - "&amp;Tabel_Forespørgsel_fra_Visma28[[#This Row],[SupDescr]])</f>
        <v xml:space="preserve"> </v>
      </c>
      <c r="G6432" t="s">
        <v>7015</v>
      </c>
      <c r="H6432">
        <v>1</v>
      </c>
      <c r="I6432" t="str">
        <f>IF(A6432=A6431,I6431&amp;CHAR(10)&amp;"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3" spans="1:9" x14ac:dyDescent="0.25">
      <c r="A6433" t="s">
        <v>8212</v>
      </c>
      <c r="B6433">
        <v>75211662</v>
      </c>
      <c r="C6433" t="s">
        <v>16</v>
      </c>
      <c r="D6433" t="str">
        <f>IF(Tabel_Forespørgsel_fra_Visma28[[#This Row],[SupProd]]=" "," "," - "&amp;Tabel_Forespørgsel_fra_Visma28[[#This Row],[SupProd]])</f>
        <v xml:space="preserve"> </v>
      </c>
      <c r="E6433" t="s">
        <v>16</v>
      </c>
      <c r="F6433" t="str">
        <f>IF(Tabel_Forespørgsel_fra_Visma28[[#This Row],[SupDescr]]=" "," "," - "&amp;Tabel_Forespørgsel_fra_Visma28[[#This Row],[SupDescr]])</f>
        <v xml:space="preserve"> </v>
      </c>
      <c r="G6433" t="s">
        <v>7015</v>
      </c>
      <c r="H6433">
        <v>1</v>
      </c>
      <c r="I6433" t="str">
        <f>IF(A6433=A6432,I6432&amp;CHAR(10)&amp;"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4" spans="1:9" x14ac:dyDescent="0.25">
      <c r="A6434" t="s">
        <v>8258</v>
      </c>
      <c r="B6434">
        <v>75211662</v>
      </c>
      <c r="C6434" t="s">
        <v>16</v>
      </c>
      <c r="D6434" t="str">
        <f>IF(Tabel_Forespørgsel_fra_Visma28[[#This Row],[SupProd]]=" "," "," - "&amp;Tabel_Forespørgsel_fra_Visma28[[#This Row],[SupProd]])</f>
        <v xml:space="preserve"> </v>
      </c>
      <c r="E6434" t="s">
        <v>16</v>
      </c>
      <c r="F6434" t="str">
        <f>IF(Tabel_Forespørgsel_fra_Visma28[[#This Row],[SupDescr]]=" "," "," - "&amp;Tabel_Forespørgsel_fra_Visma28[[#This Row],[SupDescr]])</f>
        <v xml:space="preserve"> </v>
      </c>
      <c r="G6434" t="s">
        <v>7015</v>
      </c>
      <c r="H6434">
        <v>1</v>
      </c>
      <c r="I6434" t="str">
        <f>IF(A6434=A6433,I6433&amp;CHAR(10)&amp;"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5" spans="1:9" x14ac:dyDescent="0.25">
      <c r="A6435" t="s">
        <v>9367</v>
      </c>
      <c r="B6435">
        <v>75211662</v>
      </c>
      <c r="C6435" t="s">
        <v>16</v>
      </c>
      <c r="D6435" t="str">
        <f>IF(Tabel_Forespørgsel_fra_Visma28[[#This Row],[SupProd]]=" "," "," - "&amp;Tabel_Forespørgsel_fra_Visma28[[#This Row],[SupProd]])</f>
        <v xml:space="preserve"> </v>
      </c>
      <c r="E6435" t="s">
        <v>16</v>
      </c>
      <c r="F6435" t="str">
        <f>IF(Tabel_Forespørgsel_fra_Visma28[[#This Row],[SupDescr]]=" "," "," - "&amp;Tabel_Forespørgsel_fra_Visma28[[#This Row],[SupDescr]])</f>
        <v xml:space="preserve"> </v>
      </c>
      <c r="G6435" t="s">
        <v>7015</v>
      </c>
      <c r="H6435">
        <v>1</v>
      </c>
      <c r="I6435" t="str">
        <f>IF(A6435=A6434,I6434&amp;CHAR(10)&amp;"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6" spans="1:9" x14ac:dyDescent="0.25">
      <c r="A6436" t="s">
        <v>9362</v>
      </c>
      <c r="B6436">
        <v>75211662</v>
      </c>
      <c r="C6436" t="s">
        <v>16</v>
      </c>
      <c r="D6436" t="str">
        <f>IF(Tabel_Forespørgsel_fra_Visma28[[#This Row],[SupProd]]=" "," "," - "&amp;Tabel_Forespørgsel_fra_Visma28[[#This Row],[SupProd]])</f>
        <v xml:space="preserve"> </v>
      </c>
      <c r="E6436" t="s">
        <v>16</v>
      </c>
      <c r="F6436" t="str">
        <f>IF(Tabel_Forespørgsel_fra_Visma28[[#This Row],[SupDescr]]=" "," "," - "&amp;Tabel_Forespørgsel_fra_Visma28[[#This Row],[SupDescr]])</f>
        <v xml:space="preserve"> </v>
      </c>
      <c r="G6436" t="s">
        <v>7015</v>
      </c>
      <c r="H6436">
        <v>1</v>
      </c>
      <c r="I6436" t="str">
        <f>IF(A6436=A6435,I6435&amp;CHAR(10)&amp;"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7" spans="1:9" x14ac:dyDescent="0.25">
      <c r="A6437" t="s">
        <v>9363</v>
      </c>
      <c r="B6437">
        <v>75211662</v>
      </c>
      <c r="C6437" t="s">
        <v>16</v>
      </c>
      <c r="D6437" t="str">
        <f>IF(Tabel_Forespørgsel_fra_Visma28[[#This Row],[SupProd]]=" "," "," - "&amp;Tabel_Forespørgsel_fra_Visma28[[#This Row],[SupProd]])</f>
        <v xml:space="preserve"> </v>
      </c>
      <c r="E6437" t="s">
        <v>16</v>
      </c>
      <c r="F6437" t="str">
        <f>IF(Tabel_Forespørgsel_fra_Visma28[[#This Row],[SupDescr]]=" "," "," - "&amp;Tabel_Forespørgsel_fra_Visma28[[#This Row],[SupDescr]])</f>
        <v xml:space="preserve"> </v>
      </c>
      <c r="G6437" t="s">
        <v>7015</v>
      </c>
      <c r="H6437">
        <v>1</v>
      </c>
      <c r="I6437" t="str">
        <f>IF(A6437=A6436,I6436&amp;CHAR(10)&amp;"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8" spans="1:9" x14ac:dyDescent="0.25">
      <c r="A6438" t="s">
        <v>9294</v>
      </c>
      <c r="B6438">
        <v>75211662</v>
      </c>
      <c r="C6438" t="s">
        <v>16</v>
      </c>
      <c r="D6438" t="str">
        <f>IF(Tabel_Forespørgsel_fra_Visma28[[#This Row],[SupProd]]=" "," "," - "&amp;Tabel_Forespørgsel_fra_Visma28[[#This Row],[SupProd]])</f>
        <v xml:space="preserve"> </v>
      </c>
      <c r="E6438" t="s">
        <v>16</v>
      </c>
      <c r="F6438" t="str">
        <f>IF(Tabel_Forespørgsel_fra_Visma28[[#This Row],[SupDescr]]=" "," "," - "&amp;Tabel_Forespørgsel_fra_Visma28[[#This Row],[SupDescr]])</f>
        <v xml:space="preserve"> </v>
      </c>
      <c r="G6438" t="s">
        <v>7015</v>
      </c>
      <c r="H6438">
        <v>1</v>
      </c>
      <c r="I6438" t="str">
        <f>IF(A6438=A6437,I6437&amp;CHAR(10)&amp;"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9" spans="1:9" x14ac:dyDescent="0.25">
      <c r="A6439" t="s">
        <v>8259</v>
      </c>
      <c r="B6439">
        <v>75211662</v>
      </c>
      <c r="C6439" t="s">
        <v>16</v>
      </c>
      <c r="D6439" t="str">
        <f>IF(Tabel_Forespørgsel_fra_Visma28[[#This Row],[SupProd]]=" "," "," - "&amp;Tabel_Forespørgsel_fra_Visma28[[#This Row],[SupProd]])</f>
        <v xml:space="preserve"> </v>
      </c>
      <c r="E6439" t="s">
        <v>16</v>
      </c>
      <c r="F6439" t="str">
        <f>IF(Tabel_Forespørgsel_fra_Visma28[[#This Row],[SupDescr]]=" "," "," - "&amp;Tabel_Forespørgsel_fra_Visma28[[#This Row],[SupDescr]])</f>
        <v xml:space="preserve"> </v>
      </c>
      <c r="G6439" t="s">
        <v>7015</v>
      </c>
      <c r="H6439">
        <v>1</v>
      </c>
      <c r="I6439" t="str">
        <f>IF(A6439=A6438,I6438&amp;CHAR(10)&amp;"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0" spans="1:9" x14ac:dyDescent="0.25">
      <c r="A6440" t="s">
        <v>8260</v>
      </c>
      <c r="B6440">
        <v>75211662</v>
      </c>
      <c r="C6440" t="s">
        <v>16</v>
      </c>
      <c r="D6440" t="str">
        <f>IF(Tabel_Forespørgsel_fra_Visma28[[#This Row],[SupProd]]=" "," "," - "&amp;Tabel_Forespørgsel_fra_Visma28[[#This Row],[SupProd]])</f>
        <v xml:space="preserve"> </v>
      </c>
      <c r="E6440" t="s">
        <v>16</v>
      </c>
      <c r="F6440" t="str">
        <f>IF(Tabel_Forespørgsel_fra_Visma28[[#This Row],[SupDescr]]=" "," "," - "&amp;Tabel_Forespørgsel_fra_Visma28[[#This Row],[SupDescr]])</f>
        <v xml:space="preserve"> </v>
      </c>
      <c r="G6440" t="s">
        <v>7015</v>
      </c>
      <c r="H6440">
        <v>1</v>
      </c>
      <c r="I6440" t="str">
        <f>IF(A6440=A6439,I6439&amp;CHAR(10)&amp;"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1" spans="1:9" x14ac:dyDescent="0.25">
      <c r="A6441" t="s">
        <v>9365</v>
      </c>
      <c r="B6441">
        <v>75211662</v>
      </c>
      <c r="C6441" t="s">
        <v>16</v>
      </c>
      <c r="D6441" t="str">
        <f>IF(Tabel_Forespørgsel_fra_Visma28[[#This Row],[SupProd]]=" "," "," - "&amp;Tabel_Forespørgsel_fra_Visma28[[#This Row],[SupProd]])</f>
        <v xml:space="preserve"> </v>
      </c>
      <c r="E6441" t="s">
        <v>16</v>
      </c>
      <c r="F6441" t="str">
        <f>IF(Tabel_Forespørgsel_fra_Visma28[[#This Row],[SupDescr]]=" "," "," - "&amp;Tabel_Forespørgsel_fra_Visma28[[#This Row],[SupDescr]])</f>
        <v xml:space="preserve"> </v>
      </c>
      <c r="G6441" t="s">
        <v>7015</v>
      </c>
      <c r="H6441">
        <v>1</v>
      </c>
      <c r="I6441" t="str">
        <f>IF(A6441=A6440,I6440&amp;CHAR(10)&amp;"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2" spans="1:9" x14ac:dyDescent="0.25">
      <c r="A6442" t="s">
        <v>9295</v>
      </c>
      <c r="B6442">
        <v>75211662</v>
      </c>
      <c r="C6442" t="s">
        <v>16</v>
      </c>
      <c r="D6442" t="str">
        <f>IF(Tabel_Forespørgsel_fra_Visma28[[#This Row],[SupProd]]=" "," "," - "&amp;Tabel_Forespørgsel_fra_Visma28[[#This Row],[SupProd]])</f>
        <v xml:space="preserve"> </v>
      </c>
      <c r="E6442" t="s">
        <v>16</v>
      </c>
      <c r="F6442" t="str">
        <f>IF(Tabel_Forespørgsel_fra_Visma28[[#This Row],[SupDescr]]=" "," "," - "&amp;Tabel_Forespørgsel_fra_Visma28[[#This Row],[SupDescr]])</f>
        <v xml:space="preserve"> </v>
      </c>
      <c r="G6442" t="s">
        <v>7015</v>
      </c>
      <c r="H6442">
        <v>1</v>
      </c>
      <c r="I6442" t="str">
        <f>IF(A6442=A6441,I6441&amp;CHAR(10)&amp;"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3" spans="1:9" x14ac:dyDescent="0.25">
      <c r="A6443" t="s">
        <v>8704</v>
      </c>
      <c r="B6443">
        <v>75211662</v>
      </c>
      <c r="C6443" t="s">
        <v>16</v>
      </c>
      <c r="D6443" t="str">
        <f>IF(Tabel_Forespørgsel_fra_Visma28[[#This Row],[SupProd]]=" "," "," - "&amp;Tabel_Forespørgsel_fra_Visma28[[#This Row],[SupProd]])</f>
        <v xml:space="preserve"> </v>
      </c>
      <c r="E6443" t="s">
        <v>16</v>
      </c>
      <c r="F6443" t="str">
        <f>IF(Tabel_Forespørgsel_fra_Visma28[[#This Row],[SupDescr]]=" "," "," - "&amp;Tabel_Forespørgsel_fra_Visma28[[#This Row],[SupDescr]])</f>
        <v xml:space="preserve"> </v>
      </c>
      <c r="G6443" t="s">
        <v>7015</v>
      </c>
      <c r="H6443">
        <v>1</v>
      </c>
      <c r="I6443" t="str">
        <f>IF(A6443=A6442,I6442&amp;CHAR(10)&amp;"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4" spans="1:9" x14ac:dyDescent="0.25">
      <c r="A6444" t="s">
        <v>9134</v>
      </c>
      <c r="B6444">
        <v>75211662</v>
      </c>
      <c r="C6444" t="s">
        <v>16</v>
      </c>
      <c r="D6444" t="str">
        <f>IF(Tabel_Forespørgsel_fra_Visma28[[#This Row],[SupProd]]=" "," "," - "&amp;Tabel_Forespørgsel_fra_Visma28[[#This Row],[SupProd]])</f>
        <v xml:space="preserve"> </v>
      </c>
      <c r="E6444" t="s">
        <v>16</v>
      </c>
      <c r="F6444" t="str">
        <f>IF(Tabel_Forespørgsel_fra_Visma28[[#This Row],[SupDescr]]=" "," "," - "&amp;Tabel_Forespørgsel_fra_Visma28[[#This Row],[SupDescr]])</f>
        <v xml:space="preserve"> </v>
      </c>
      <c r="G6444" t="s">
        <v>7015</v>
      </c>
      <c r="H6444">
        <v>1</v>
      </c>
      <c r="I6444" t="str">
        <f>IF(A6444=A6443,I6443&amp;CHAR(10)&amp;"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5" spans="1:9" x14ac:dyDescent="0.25">
      <c r="A6445" t="s">
        <v>9135</v>
      </c>
      <c r="B6445">
        <v>75211662</v>
      </c>
      <c r="C6445" t="s">
        <v>16</v>
      </c>
      <c r="D6445" t="str">
        <f>IF(Tabel_Forespørgsel_fra_Visma28[[#This Row],[SupProd]]=" "," "," - "&amp;Tabel_Forespørgsel_fra_Visma28[[#This Row],[SupProd]])</f>
        <v xml:space="preserve"> </v>
      </c>
      <c r="E6445" t="s">
        <v>16</v>
      </c>
      <c r="F6445" t="str">
        <f>IF(Tabel_Forespørgsel_fra_Visma28[[#This Row],[SupDescr]]=" "," "," - "&amp;Tabel_Forespørgsel_fra_Visma28[[#This Row],[SupDescr]])</f>
        <v xml:space="preserve"> </v>
      </c>
      <c r="G6445" t="s">
        <v>7015</v>
      </c>
      <c r="H6445">
        <v>1</v>
      </c>
      <c r="I6445" t="str">
        <f>IF(A6445=A6444,I6444&amp;CHAR(10)&amp;"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6" spans="1:9" x14ac:dyDescent="0.25">
      <c r="A6446" t="s">
        <v>8306</v>
      </c>
      <c r="B6446">
        <v>75211662</v>
      </c>
      <c r="C6446" t="s">
        <v>16</v>
      </c>
      <c r="D6446" t="str">
        <f>IF(Tabel_Forespørgsel_fra_Visma28[[#This Row],[SupProd]]=" "," "," - "&amp;Tabel_Forespørgsel_fra_Visma28[[#This Row],[SupProd]])</f>
        <v xml:space="preserve"> </v>
      </c>
      <c r="E6446" t="s">
        <v>16</v>
      </c>
      <c r="F6446" t="str">
        <f>IF(Tabel_Forespørgsel_fra_Visma28[[#This Row],[SupDescr]]=" "," "," - "&amp;Tabel_Forespørgsel_fra_Visma28[[#This Row],[SupDescr]])</f>
        <v xml:space="preserve"> </v>
      </c>
      <c r="G6446" t="s">
        <v>7015</v>
      </c>
      <c r="H6446">
        <v>1</v>
      </c>
      <c r="I6446" t="str">
        <f>IF(A6446=A6445,I6445&amp;CHAR(10)&amp;"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7" spans="1:9" x14ac:dyDescent="0.25">
      <c r="A6447" t="s">
        <v>8307</v>
      </c>
      <c r="B6447">
        <v>75211662</v>
      </c>
      <c r="C6447" t="s">
        <v>16</v>
      </c>
      <c r="D6447" t="str">
        <f>IF(Tabel_Forespørgsel_fra_Visma28[[#This Row],[SupProd]]=" "," "," - "&amp;Tabel_Forespørgsel_fra_Visma28[[#This Row],[SupProd]])</f>
        <v xml:space="preserve"> </v>
      </c>
      <c r="E6447" t="s">
        <v>16</v>
      </c>
      <c r="F6447" t="str">
        <f>IF(Tabel_Forespørgsel_fra_Visma28[[#This Row],[SupDescr]]=" "," "," - "&amp;Tabel_Forespørgsel_fra_Visma28[[#This Row],[SupDescr]])</f>
        <v xml:space="preserve"> </v>
      </c>
      <c r="G6447" t="s">
        <v>7015</v>
      </c>
      <c r="H6447">
        <v>1</v>
      </c>
      <c r="I6447" t="str">
        <f>IF(A6447=A6446,I6446&amp;CHAR(10)&amp;"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8" spans="1:9" x14ac:dyDescent="0.25">
      <c r="A6448" t="s">
        <v>8308</v>
      </c>
      <c r="B6448">
        <v>75211662</v>
      </c>
      <c r="C6448" t="s">
        <v>16</v>
      </c>
      <c r="D6448" t="str">
        <f>IF(Tabel_Forespørgsel_fra_Visma28[[#This Row],[SupProd]]=" "," "," - "&amp;Tabel_Forespørgsel_fra_Visma28[[#This Row],[SupProd]])</f>
        <v xml:space="preserve"> </v>
      </c>
      <c r="E6448" t="s">
        <v>16</v>
      </c>
      <c r="F6448" t="str">
        <f>IF(Tabel_Forespørgsel_fra_Visma28[[#This Row],[SupDescr]]=" "," "," - "&amp;Tabel_Forespørgsel_fra_Visma28[[#This Row],[SupDescr]])</f>
        <v xml:space="preserve"> </v>
      </c>
      <c r="G6448" t="s">
        <v>7015</v>
      </c>
      <c r="H6448">
        <v>1</v>
      </c>
      <c r="I6448" t="str">
        <f>IF(A6448=A6447,I6447&amp;CHAR(10)&amp;"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9" spans="1:9" x14ac:dyDescent="0.25">
      <c r="A6449" t="s">
        <v>8309</v>
      </c>
      <c r="B6449">
        <v>75211662</v>
      </c>
      <c r="C6449" t="s">
        <v>16</v>
      </c>
      <c r="D6449" t="str">
        <f>IF(Tabel_Forespørgsel_fra_Visma28[[#This Row],[SupProd]]=" "," "," - "&amp;Tabel_Forespørgsel_fra_Visma28[[#This Row],[SupProd]])</f>
        <v xml:space="preserve"> </v>
      </c>
      <c r="E6449" t="s">
        <v>16</v>
      </c>
      <c r="F6449" t="str">
        <f>IF(Tabel_Forespørgsel_fra_Visma28[[#This Row],[SupDescr]]=" "," "," - "&amp;Tabel_Forespørgsel_fra_Visma28[[#This Row],[SupDescr]])</f>
        <v xml:space="preserve"> </v>
      </c>
      <c r="G6449" t="s">
        <v>7015</v>
      </c>
      <c r="H6449">
        <v>1</v>
      </c>
      <c r="I6449" t="str">
        <f>IF(A6449=A6448,I6448&amp;CHAR(10)&amp;"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0" spans="1:9" x14ac:dyDescent="0.25">
      <c r="A6450" t="s">
        <v>9377</v>
      </c>
      <c r="B6450">
        <v>75211662</v>
      </c>
      <c r="C6450" t="s">
        <v>16</v>
      </c>
      <c r="D6450" t="str">
        <f>IF(Tabel_Forespørgsel_fra_Visma28[[#This Row],[SupProd]]=" "," "," - "&amp;Tabel_Forespørgsel_fra_Visma28[[#This Row],[SupProd]])</f>
        <v xml:space="preserve"> </v>
      </c>
      <c r="E6450" t="s">
        <v>16</v>
      </c>
      <c r="F6450" t="str">
        <f>IF(Tabel_Forespørgsel_fra_Visma28[[#This Row],[SupDescr]]=" "," "," - "&amp;Tabel_Forespørgsel_fra_Visma28[[#This Row],[SupDescr]])</f>
        <v xml:space="preserve"> </v>
      </c>
      <c r="G6450" t="s">
        <v>7015</v>
      </c>
      <c r="H6450">
        <v>1</v>
      </c>
      <c r="I6450" t="str">
        <f>IF(A6450=A6449,I6449&amp;CHAR(10)&amp;"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1" spans="1:9" x14ac:dyDescent="0.25">
      <c r="A6451" t="s">
        <v>8213</v>
      </c>
      <c r="B6451">
        <v>75211662</v>
      </c>
      <c r="C6451" t="s">
        <v>16</v>
      </c>
      <c r="D6451" t="str">
        <f>IF(Tabel_Forespørgsel_fra_Visma28[[#This Row],[SupProd]]=" "," "," - "&amp;Tabel_Forespørgsel_fra_Visma28[[#This Row],[SupProd]])</f>
        <v xml:space="preserve"> </v>
      </c>
      <c r="E6451" t="s">
        <v>16</v>
      </c>
      <c r="F6451" t="str">
        <f>IF(Tabel_Forespørgsel_fra_Visma28[[#This Row],[SupDescr]]=" "," "," - "&amp;Tabel_Forespørgsel_fra_Visma28[[#This Row],[SupDescr]])</f>
        <v xml:space="preserve"> </v>
      </c>
      <c r="G6451" t="s">
        <v>7015</v>
      </c>
      <c r="H6451">
        <v>1</v>
      </c>
      <c r="I6451" t="str">
        <f>IF(A6451=A6450,I6450&amp;CHAR(10)&amp;"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2" spans="1:9" x14ac:dyDescent="0.25">
      <c r="A6452" t="s">
        <v>9347</v>
      </c>
      <c r="B6452">
        <v>75211662</v>
      </c>
      <c r="C6452" t="s">
        <v>16</v>
      </c>
      <c r="D6452" t="str">
        <f>IF(Tabel_Forespørgsel_fra_Visma28[[#This Row],[SupProd]]=" "," "," - "&amp;Tabel_Forespørgsel_fra_Visma28[[#This Row],[SupProd]])</f>
        <v xml:space="preserve"> </v>
      </c>
      <c r="E6452" t="s">
        <v>16</v>
      </c>
      <c r="F6452" t="str">
        <f>IF(Tabel_Forespørgsel_fra_Visma28[[#This Row],[SupDescr]]=" "," "," - "&amp;Tabel_Forespørgsel_fra_Visma28[[#This Row],[SupDescr]])</f>
        <v xml:space="preserve"> </v>
      </c>
      <c r="G6452" t="s">
        <v>7015</v>
      </c>
      <c r="H6452">
        <v>1</v>
      </c>
      <c r="I6452" t="str">
        <f>IF(A6452=A6451,I6451&amp;CHAR(10)&amp;"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3" spans="1:9" x14ac:dyDescent="0.25">
      <c r="A6453" t="s">
        <v>9348</v>
      </c>
      <c r="B6453">
        <v>75211662</v>
      </c>
      <c r="C6453" t="s">
        <v>16</v>
      </c>
      <c r="D6453" t="str">
        <f>IF(Tabel_Forespørgsel_fra_Visma28[[#This Row],[SupProd]]=" "," "," - "&amp;Tabel_Forespørgsel_fra_Visma28[[#This Row],[SupProd]])</f>
        <v xml:space="preserve"> </v>
      </c>
      <c r="E6453" t="s">
        <v>16</v>
      </c>
      <c r="F6453" t="str">
        <f>IF(Tabel_Forespørgsel_fra_Visma28[[#This Row],[SupDescr]]=" "," "," - "&amp;Tabel_Forespørgsel_fra_Visma28[[#This Row],[SupDescr]])</f>
        <v xml:space="preserve"> </v>
      </c>
      <c r="G6453" t="s">
        <v>7015</v>
      </c>
      <c r="H6453">
        <v>1</v>
      </c>
      <c r="I6453" t="str">
        <f>IF(A6453=A6452,I6452&amp;CHAR(10)&amp;"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4" spans="1:9" x14ac:dyDescent="0.25">
      <c r="A6454" t="s">
        <v>9335</v>
      </c>
      <c r="B6454">
        <v>75211662</v>
      </c>
      <c r="C6454" t="s">
        <v>16</v>
      </c>
      <c r="D6454" t="str">
        <f>IF(Tabel_Forespørgsel_fra_Visma28[[#This Row],[SupProd]]=" "," "," - "&amp;Tabel_Forespørgsel_fra_Visma28[[#This Row],[SupProd]])</f>
        <v xml:space="preserve"> </v>
      </c>
      <c r="E6454" t="s">
        <v>16</v>
      </c>
      <c r="F6454" t="str">
        <f>IF(Tabel_Forespørgsel_fra_Visma28[[#This Row],[SupDescr]]=" "," "," - "&amp;Tabel_Forespørgsel_fra_Visma28[[#This Row],[SupDescr]])</f>
        <v xml:space="preserve"> </v>
      </c>
      <c r="G6454" t="s">
        <v>7015</v>
      </c>
      <c r="H6454">
        <v>1</v>
      </c>
      <c r="I6454" t="str">
        <f>IF(A6454=A6453,I6453&amp;CHAR(10)&amp;"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5" spans="1:9" x14ac:dyDescent="0.25">
      <c r="A6455" t="s">
        <v>9336</v>
      </c>
      <c r="B6455">
        <v>75211662</v>
      </c>
      <c r="C6455" t="s">
        <v>16</v>
      </c>
      <c r="D6455" t="str">
        <f>IF(Tabel_Forespørgsel_fra_Visma28[[#This Row],[SupProd]]=" "," "," - "&amp;Tabel_Forespørgsel_fra_Visma28[[#This Row],[SupProd]])</f>
        <v xml:space="preserve"> </v>
      </c>
      <c r="E6455" t="s">
        <v>16</v>
      </c>
      <c r="F6455" t="str">
        <f>IF(Tabel_Forespørgsel_fra_Visma28[[#This Row],[SupDescr]]=" "," "," - "&amp;Tabel_Forespørgsel_fra_Visma28[[#This Row],[SupDescr]])</f>
        <v xml:space="preserve"> </v>
      </c>
      <c r="G6455" t="s">
        <v>7015</v>
      </c>
      <c r="H6455">
        <v>1</v>
      </c>
      <c r="I6455" t="str">
        <f>IF(A6455=A6454,I6454&amp;CHAR(10)&amp;"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6" spans="1:9" x14ac:dyDescent="0.25">
      <c r="A6456" t="s">
        <v>9337</v>
      </c>
      <c r="B6456">
        <v>75211662</v>
      </c>
      <c r="C6456" t="s">
        <v>16</v>
      </c>
      <c r="D6456" t="str">
        <f>IF(Tabel_Forespørgsel_fra_Visma28[[#This Row],[SupProd]]=" "," "," - "&amp;Tabel_Forespørgsel_fra_Visma28[[#This Row],[SupProd]])</f>
        <v xml:space="preserve"> </v>
      </c>
      <c r="E6456" t="s">
        <v>16</v>
      </c>
      <c r="F6456" t="str">
        <f>IF(Tabel_Forespørgsel_fra_Visma28[[#This Row],[SupDescr]]=" "," "," - "&amp;Tabel_Forespørgsel_fra_Visma28[[#This Row],[SupDescr]])</f>
        <v xml:space="preserve"> </v>
      </c>
      <c r="G6456" t="s">
        <v>7015</v>
      </c>
      <c r="H6456">
        <v>1</v>
      </c>
      <c r="I6456" t="str">
        <f>IF(A6456=A6455,I6455&amp;CHAR(10)&amp;"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7" spans="1:9" x14ac:dyDescent="0.25">
      <c r="A6457" t="s">
        <v>8249</v>
      </c>
      <c r="B6457">
        <v>75211662</v>
      </c>
      <c r="C6457" t="s">
        <v>16</v>
      </c>
      <c r="D6457" t="str">
        <f>IF(Tabel_Forespørgsel_fra_Visma28[[#This Row],[SupProd]]=" "," "," - "&amp;Tabel_Forespørgsel_fra_Visma28[[#This Row],[SupProd]])</f>
        <v xml:space="preserve"> </v>
      </c>
      <c r="E6457" t="s">
        <v>16</v>
      </c>
      <c r="F6457" t="str">
        <f>IF(Tabel_Forespørgsel_fra_Visma28[[#This Row],[SupDescr]]=" "," "," - "&amp;Tabel_Forespørgsel_fra_Visma28[[#This Row],[SupDescr]])</f>
        <v xml:space="preserve"> </v>
      </c>
      <c r="G6457" t="s">
        <v>7015</v>
      </c>
      <c r="H6457">
        <v>1</v>
      </c>
      <c r="I6457" t="str">
        <f>IF(A6457=A6456,I6456&amp;CHAR(10)&amp;"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8" spans="1:9" x14ac:dyDescent="0.25">
      <c r="A6458" t="s">
        <v>9378</v>
      </c>
      <c r="B6458">
        <v>75577000</v>
      </c>
      <c r="C6458" t="s">
        <v>16</v>
      </c>
      <c r="D6458" t="str">
        <f>IF(Tabel_Forespørgsel_fra_Visma28[[#This Row],[SupProd]]=" "," "," - "&amp;Tabel_Forespørgsel_fra_Visma28[[#This Row],[SupProd]])</f>
        <v xml:space="preserve"> </v>
      </c>
      <c r="E6458" t="s">
        <v>16</v>
      </c>
      <c r="F6458" t="str">
        <f>IF(Tabel_Forespørgsel_fra_Visma28[[#This Row],[SupDescr]]=" "," "," - "&amp;Tabel_Forespørgsel_fra_Visma28[[#This Row],[SupDescr]])</f>
        <v xml:space="preserve"> </v>
      </c>
      <c r="G6458" t="s">
        <v>3759</v>
      </c>
      <c r="H6458">
        <v>1</v>
      </c>
      <c r="I6458" t="str">
        <f>IF(A6458=A6457,I6457&amp;CHAR(10)&amp;"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59" spans="1:9" x14ac:dyDescent="0.25">
      <c r="A6459" t="s">
        <v>9378</v>
      </c>
      <c r="B6459">
        <v>74762273</v>
      </c>
      <c r="C6459" t="s">
        <v>16</v>
      </c>
      <c r="D6459" t="str">
        <f>IF(Tabel_Forespørgsel_fra_Visma28[[#This Row],[SupProd]]=" "," "," - "&amp;Tabel_Forespørgsel_fra_Visma28[[#This Row],[SupProd]])</f>
        <v xml:space="preserve"> </v>
      </c>
      <c r="E6459" t="s">
        <v>16</v>
      </c>
      <c r="F6459" t="str">
        <f>IF(Tabel_Forespørgsel_fra_Visma28[[#This Row],[SupDescr]]=" "," "," - "&amp;Tabel_Forespørgsel_fra_Visma28[[#This Row],[SupDescr]])</f>
        <v xml:space="preserve"> </v>
      </c>
      <c r="G6459" t="s">
        <v>154</v>
      </c>
      <c r="H6459">
        <v>2</v>
      </c>
      <c r="I6459" t="str">
        <f>IF(A6459=A6458,I6458&amp;CHAR(10)&amp;"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460" spans="1:9" x14ac:dyDescent="0.25">
      <c r="A6460" t="s">
        <v>9309</v>
      </c>
      <c r="B6460">
        <v>75211662</v>
      </c>
      <c r="C6460" t="s">
        <v>16</v>
      </c>
      <c r="D6460" t="str">
        <f>IF(Tabel_Forespørgsel_fra_Visma28[[#This Row],[SupProd]]=" "," "," - "&amp;Tabel_Forespørgsel_fra_Visma28[[#This Row],[SupProd]])</f>
        <v xml:space="preserve"> </v>
      </c>
      <c r="E6460" t="s">
        <v>16</v>
      </c>
      <c r="F6460" t="str">
        <f>IF(Tabel_Forespørgsel_fra_Visma28[[#This Row],[SupDescr]]=" "," "," - "&amp;Tabel_Forespørgsel_fra_Visma28[[#This Row],[SupDescr]])</f>
        <v xml:space="preserve"> </v>
      </c>
      <c r="G6460" t="s">
        <v>7015</v>
      </c>
      <c r="H6460">
        <v>1</v>
      </c>
      <c r="I6460" t="str">
        <f>IF(A6460=A6459,I6459&amp;CHAR(10)&amp;"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1" spans="1:9" x14ac:dyDescent="0.25">
      <c r="A6461" t="s">
        <v>8272</v>
      </c>
      <c r="B6461">
        <v>75211662</v>
      </c>
      <c r="C6461" t="s">
        <v>16</v>
      </c>
      <c r="D6461" t="str">
        <f>IF(Tabel_Forespørgsel_fra_Visma28[[#This Row],[SupProd]]=" "," "," - "&amp;Tabel_Forespørgsel_fra_Visma28[[#This Row],[SupProd]])</f>
        <v xml:space="preserve"> </v>
      </c>
      <c r="E6461" t="s">
        <v>16</v>
      </c>
      <c r="F6461" t="str">
        <f>IF(Tabel_Forespørgsel_fra_Visma28[[#This Row],[SupDescr]]=" "," "," - "&amp;Tabel_Forespørgsel_fra_Visma28[[#This Row],[SupDescr]])</f>
        <v xml:space="preserve"> </v>
      </c>
      <c r="G6461" t="s">
        <v>7015</v>
      </c>
      <c r="H6461">
        <v>1</v>
      </c>
      <c r="I6461" t="str">
        <f>IF(A6461=A6460,I6460&amp;CHAR(10)&amp;"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2" spans="1:9" x14ac:dyDescent="0.25">
      <c r="A6462" t="s">
        <v>9311</v>
      </c>
      <c r="B6462">
        <v>75211662</v>
      </c>
      <c r="C6462" t="s">
        <v>16</v>
      </c>
      <c r="D6462" t="str">
        <f>IF(Tabel_Forespørgsel_fra_Visma28[[#This Row],[SupProd]]=" "," "," - "&amp;Tabel_Forespørgsel_fra_Visma28[[#This Row],[SupProd]])</f>
        <v xml:space="preserve"> </v>
      </c>
      <c r="E6462" t="s">
        <v>16</v>
      </c>
      <c r="F6462" t="str">
        <f>IF(Tabel_Forespørgsel_fra_Visma28[[#This Row],[SupDescr]]=" "," "," - "&amp;Tabel_Forespørgsel_fra_Visma28[[#This Row],[SupDescr]])</f>
        <v xml:space="preserve"> </v>
      </c>
      <c r="G6462" t="s">
        <v>7015</v>
      </c>
      <c r="H6462">
        <v>1</v>
      </c>
      <c r="I6462" t="str">
        <f>IF(A6462=A6461,I6461&amp;CHAR(10)&amp;"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3" spans="1:9" x14ac:dyDescent="0.25">
      <c r="A6463" t="s">
        <v>9313</v>
      </c>
      <c r="B6463">
        <v>75211662</v>
      </c>
      <c r="C6463" t="s">
        <v>16</v>
      </c>
      <c r="D6463" t="str">
        <f>IF(Tabel_Forespørgsel_fra_Visma28[[#This Row],[SupProd]]=" "," "," - "&amp;Tabel_Forespørgsel_fra_Visma28[[#This Row],[SupProd]])</f>
        <v xml:space="preserve"> </v>
      </c>
      <c r="E6463" t="s">
        <v>16</v>
      </c>
      <c r="F6463" t="str">
        <f>IF(Tabel_Forespørgsel_fra_Visma28[[#This Row],[SupDescr]]=" "," "," - "&amp;Tabel_Forespørgsel_fra_Visma28[[#This Row],[SupDescr]])</f>
        <v xml:space="preserve"> </v>
      </c>
      <c r="G6463" t="s">
        <v>7015</v>
      </c>
      <c r="H6463">
        <v>1</v>
      </c>
      <c r="I6463" t="str">
        <f>IF(A6463=A6462,I6462&amp;CHAR(10)&amp;"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4" spans="1:9" x14ac:dyDescent="0.25">
      <c r="A6464" t="s">
        <v>9317</v>
      </c>
      <c r="B6464">
        <v>75211662</v>
      </c>
      <c r="C6464" t="s">
        <v>16</v>
      </c>
      <c r="D6464" t="str">
        <f>IF(Tabel_Forespørgsel_fra_Visma28[[#This Row],[SupProd]]=" "," "," - "&amp;Tabel_Forespørgsel_fra_Visma28[[#This Row],[SupProd]])</f>
        <v xml:space="preserve"> </v>
      </c>
      <c r="E6464" t="s">
        <v>16</v>
      </c>
      <c r="F6464" t="str">
        <f>IF(Tabel_Forespørgsel_fra_Visma28[[#This Row],[SupDescr]]=" "," "," - "&amp;Tabel_Forespørgsel_fra_Visma28[[#This Row],[SupDescr]])</f>
        <v xml:space="preserve"> </v>
      </c>
      <c r="G6464" t="s">
        <v>7015</v>
      </c>
      <c r="H6464">
        <v>1</v>
      </c>
      <c r="I6464" t="str">
        <f>IF(A6464=A6463,I6463&amp;CHAR(10)&amp;"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5" spans="1:9" x14ac:dyDescent="0.25">
      <c r="A6465" t="s">
        <v>9222</v>
      </c>
      <c r="B6465">
        <v>75211662</v>
      </c>
      <c r="C6465" t="s">
        <v>16</v>
      </c>
      <c r="D6465" t="str">
        <f>IF(Tabel_Forespørgsel_fra_Visma28[[#This Row],[SupProd]]=" "," "," - "&amp;Tabel_Forespørgsel_fra_Visma28[[#This Row],[SupProd]])</f>
        <v xml:space="preserve"> </v>
      </c>
      <c r="E6465" t="s">
        <v>16</v>
      </c>
      <c r="F6465" t="str">
        <f>IF(Tabel_Forespørgsel_fra_Visma28[[#This Row],[SupDescr]]=" "," "," - "&amp;Tabel_Forespørgsel_fra_Visma28[[#This Row],[SupDescr]])</f>
        <v xml:space="preserve"> </v>
      </c>
      <c r="G6465" t="s">
        <v>7015</v>
      </c>
      <c r="H6465">
        <v>1</v>
      </c>
      <c r="I6465" t="str">
        <f>IF(A6465=A6464,I6464&amp;CHAR(10)&amp;"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6" spans="1:9" x14ac:dyDescent="0.25">
      <c r="A6466" t="s">
        <v>9221</v>
      </c>
      <c r="B6466">
        <v>75211662</v>
      </c>
      <c r="C6466" t="s">
        <v>16</v>
      </c>
      <c r="D6466" t="str">
        <f>IF(Tabel_Forespørgsel_fra_Visma28[[#This Row],[SupProd]]=" "," "," - "&amp;Tabel_Forespørgsel_fra_Visma28[[#This Row],[SupProd]])</f>
        <v xml:space="preserve"> </v>
      </c>
      <c r="E6466" t="s">
        <v>16</v>
      </c>
      <c r="F6466" t="str">
        <f>IF(Tabel_Forespørgsel_fra_Visma28[[#This Row],[SupDescr]]=" "," "," - "&amp;Tabel_Forespørgsel_fra_Visma28[[#This Row],[SupDescr]])</f>
        <v xml:space="preserve"> </v>
      </c>
      <c r="G6466" t="s">
        <v>7015</v>
      </c>
      <c r="H6466">
        <v>1</v>
      </c>
      <c r="I6466" t="str">
        <f>IF(A6466=A6465,I6465&amp;CHAR(10)&amp;"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7" spans="1:9" x14ac:dyDescent="0.25">
      <c r="A6467" t="s">
        <v>9121</v>
      </c>
      <c r="B6467">
        <v>75211662</v>
      </c>
      <c r="C6467" t="s">
        <v>16</v>
      </c>
      <c r="D6467" t="str">
        <f>IF(Tabel_Forespørgsel_fra_Visma28[[#This Row],[SupProd]]=" "," "," - "&amp;Tabel_Forespørgsel_fra_Visma28[[#This Row],[SupProd]])</f>
        <v xml:space="preserve"> </v>
      </c>
      <c r="E6467" t="s">
        <v>16</v>
      </c>
      <c r="F6467" t="str">
        <f>IF(Tabel_Forespørgsel_fra_Visma28[[#This Row],[SupDescr]]=" "," "," - "&amp;Tabel_Forespørgsel_fra_Visma28[[#This Row],[SupDescr]])</f>
        <v xml:space="preserve"> </v>
      </c>
      <c r="G6467" t="s">
        <v>7015</v>
      </c>
      <c r="H6467">
        <v>1</v>
      </c>
      <c r="I6467" t="str">
        <f>IF(A6467=A6466,I6466&amp;CHAR(10)&amp;"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8" spans="1:9" x14ac:dyDescent="0.25">
      <c r="A6468" t="s">
        <v>9122</v>
      </c>
      <c r="B6468">
        <v>75211662</v>
      </c>
      <c r="C6468" t="s">
        <v>16</v>
      </c>
      <c r="D6468" t="str">
        <f>IF(Tabel_Forespørgsel_fra_Visma28[[#This Row],[SupProd]]=" "," "," - "&amp;Tabel_Forespørgsel_fra_Visma28[[#This Row],[SupProd]])</f>
        <v xml:space="preserve"> </v>
      </c>
      <c r="E6468" t="s">
        <v>16</v>
      </c>
      <c r="F6468" t="str">
        <f>IF(Tabel_Forespørgsel_fra_Visma28[[#This Row],[SupDescr]]=" "," "," - "&amp;Tabel_Forespørgsel_fra_Visma28[[#This Row],[SupDescr]])</f>
        <v xml:space="preserve"> </v>
      </c>
      <c r="G6468" t="s">
        <v>7015</v>
      </c>
      <c r="H6468">
        <v>1</v>
      </c>
      <c r="I6468" t="str">
        <f>IF(A6468=A6467,I6467&amp;CHAR(10)&amp;"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9" spans="1:9" x14ac:dyDescent="0.25">
      <c r="A6469" t="s">
        <v>8511</v>
      </c>
      <c r="B6469">
        <v>75211662</v>
      </c>
      <c r="C6469" t="s">
        <v>16</v>
      </c>
      <c r="D6469" t="str">
        <f>IF(Tabel_Forespørgsel_fra_Visma28[[#This Row],[SupProd]]=" "," "," - "&amp;Tabel_Forespørgsel_fra_Visma28[[#This Row],[SupProd]])</f>
        <v xml:space="preserve"> </v>
      </c>
      <c r="E6469" t="s">
        <v>16</v>
      </c>
      <c r="F6469" t="str">
        <f>IF(Tabel_Forespørgsel_fra_Visma28[[#This Row],[SupDescr]]=" "," "," - "&amp;Tabel_Forespørgsel_fra_Visma28[[#This Row],[SupDescr]])</f>
        <v xml:space="preserve"> </v>
      </c>
      <c r="G6469" t="s">
        <v>7015</v>
      </c>
      <c r="H6469">
        <v>1</v>
      </c>
      <c r="I6469" t="str">
        <f>IF(A6469=A6468,I6468&amp;CHAR(10)&amp;"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0" spans="1:9" x14ac:dyDescent="0.25">
      <c r="A6470" t="s">
        <v>8275</v>
      </c>
      <c r="B6470">
        <v>75577000</v>
      </c>
      <c r="C6470" t="s">
        <v>16</v>
      </c>
      <c r="D6470" t="str">
        <f>IF(Tabel_Forespørgsel_fra_Visma28[[#This Row],[SupProd]]=" "," "," - "&amp;Tabel_Forespørgsel_fra_Visma28[[#This Row],[SupProd]])</f>
        <v xml:space="preserve"> </v>
      </c>
      <c r="E6470" t="s">
        <v>16</v>
      </c>
      <c r="F6470" t="str">
        <f>IF(Tabel_Forespørgsel_fra_Visma28[[#This Row],[SupDescr]]=" "," "," - "&amp;Tabel_Forespørgsel_fra_Visma28[[#This Row],[SupDescr]])</f>
        <v xml:space="preserve"> </v>
      </c>
      <c r="G6470" t="s">
        <v>3759</v>
      </c>
      <c r="H6470">
        <v>1</v>
      </c>
      <c r="I6470" t="str">
        <f>IF(A6470=A6469,I6469&amp;CHAR(10)&amp;"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71" spans="1:9" x14ac:dyDescent="0.25">
      <c r="A6471" t="s">
        <v>9089</v>
      </c>
      <c r="B6471">
        <v>75211662</v>
      </c>
      <c r="C6471" t="s">
        <v>16</v>
      </c>
      <c r="D6471" t="str">
        <f>IF(Tabel_Forespørgsel_fra_Visma28[[#This Row],[SupProd]]=" "," "," - "&amp;Tabel_Forespørgsel_fra_Visma28[[#This Row],[SupProd]])</f>
        <v xml:space="preserve"> </v>
      </c>
      <c r="E6471" t="s">
        <v>16</v>
      </c>
      <c r="F6471" t="str">
        <f>IF(Tabel_Forespørgsel_fra_Visma28[[#This Row],[SupDescr]]=" "," "," - "&amp;Tabel_Forespørgsel_fra_Visma28[[#This Row],[SupDescr]])</f>
        <v xml:space="preserve"> </v>
      </c>
      <c r="G6471" t="s">
        <v>7015</v>
      </c>
      <c r="H6471">
        <v>1</v>
      </c>
      <c r="I6471" t="str">
        <f>IF(A6471=A6470,I6470&amp;CHAR(10)&amp;"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2" spans="1:9" x14ac:dyDescent="0.25">
      <c r="A6472" t="s">
        <v>9088</v>
      </c>
      <c r="B6472">
        <v>75180019</v>
      </c>
      <c r="C6472" t="s">
        <v>16</v>
      </c>
      <c r="D6472" t="str">
        <f>IF(Tabel_Forespørgsel_fra_Visma28[[#This Row],[SupProd]]=" "," "," - "&amp;Tabel_Forespørgsel_fra_Visma28[[#This Row],[SupProd]])</f>
        <v xml:space="preserve"> </v>
      </c>
      <c r="E6472" t="s">
        <v>16</v>
      </c>
      <c r="F6472" t="str">
        <f>IF(Tabel_Forespørgsel_fra_Visma28[[#This Row],[SupDescr]]=" "," "," - "&amp;Tabel_Forespørgsel_fra_Visma28[[#This Row],[SupDescr]])</f>
        <v xml:space="preserve"> </v>
      </c>
      <c r="G6472" t="s">
        <v>2430</v>
      </c>
      <c r="H6472">
        <v>1</v>
      </c>
      <c r="I6472" t="str">
        <f>IF(A6472=A6471,I6471&amp;CHAR(10)&amp;"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473" spans="1:9" x14ac:dyDescent="0.25">
      <c r="A6473" t="s">
        <v>9390</v>
      </c>
      <c r="B6473">
        <v>75211662</v>
      </c>
      <c r="C6473" t="s">
        <v>16</v>
      </c>
      <c r="D6473" t="str">
        <f>IF(Tabel_Forespørgsel_fra_Visma28[[#This Row],[SupProd]]=" "," "," - "&amp;Tabel_Forespørgsel_fra_Visma28[[#This Row],[SupProd]])</f>
        <v xml:space="preserve"> </v>
      </c>
      <c r="E6473" t="s">
        <v>16</v>
      </c>
      <c r="F6473" t="str">
        <f>IF(Tabel_Forespørgsel_fra_Visma28[[#This Row],[SupDescr]]=" "," "," - "&amp;Tabel_Forespørgsel_fra_Visma28[[#This Row],[SupDescr]])</f>
        <v xml:space="preserve"> </v>
      </c>
      <c r="G6473" t="s">
        <v>7015</v>
      </c>
      <c r="H6473">
        <v>1</v>
      </c>
      <c r="I6473" t="str">
        <f>IF(A6473=A6472,I6472&amp;CHAR(10)&amp;"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4" spans="1:9" x14ac:dyDescent="0.25">
      <c r="A6474" t="s">
        <v>9391</v>
      </c>
      <c r="B6474">
        <v>75211662</v>
      </c>
      <c r="C6474" t="s">
        <v>16</v>
      </c>
      <c r="D6474" t="str">
        <f>IF(Tabel_Forespørgsel_fra_Visma28[[#This Row],[SupProd]]=" "," "," - "&amp;Tabel_Forespørgsel_fra_Visma28[[#This Row],[SupProd]])</f>
        <v xml:space="preserve"> </v>
      </c>
      <c r="E6474" t="s">
        <v>16</v>
      </c>
      <c r="F6474" t="str">
        <f>IF(Tabel_Forespørgsel_fra_Visma28[[#This Row],[SupDescr]]=" "," "," - "&amp;Tabel_Forespørgsel_fra_Visma28[[#This Row],[SupDescr]])</f>
        <v xml:space="preserve"> </v>
      </c>
      <c r="G6474" t="s">
        <v>7015</v>
      </c>
      <c r="H6474">
        <v>1</v>
      </c>
      <c r="I6474" t="str">
        <f>IF(A6474=A6473,I6473&amp;CHAR(10)&amp;"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5" spans="1:9" x14ac:dyDescent="0.25">
      <c r="A6475" t="s">
        <v>8911</v>
      </c>
      <c r="B6475">
        <v>75211662</v>
      </c>
      <c r="C6475" t="s">
        <v>16</v>
      </c>
      <c r="D6475" t="str">
        <f>IF(Tabel_Forespørgsel_fra_Visma28[[#This Row],[SupProd]]=" "," "," - "&amp;Tabel_Forespørgsel_fra_Visma28[[#This Row],[SupProd]])</f>
        <v xml:space="preserve"> </v>
      </c>
      <c r="E6475" t="s">
        <v>16</v>
      </c>
      <c r="F6475" t="str">
        <f>IF(Tabel_Forespørgsel_fra_Visma28[[#This Row],[SupDescr]]=" "," "," - "&amp;Tabel_Forespørgsel_fra_Visma28[[#This Row],[SupDescr]])</f>
        <v xml:space="preserve"> </v>
      </c>
      <c r="G6475" t="s">
        <v>7015</v>
      </c>
      <c r="H6475">
        <v>1</v>
      </c>
      <c r="I6475" t="str">
        <f>IF(A6475=A6474,I6474&amp;CHAR(10)&amp;"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6" spans="1:9" x14ac:dyDescent="0.25">
      <c r="A6476" t="s">
        <v>8912</v>
      </c>
      <c r="B6476">
        <v>75211662</v>
      </c>
      <c r="C6476" t="s">
        <v>16</v>
      </c>
      <c r="D6476" t="str">
        <f>IF(Tabel_Forespørgsel_fra_Visma28[[#This Row],[SupProd]]=" "," "," - "&amp;Tabel_Forespørgsel_fra_Visma28[[#This Row],[SupProd]])</f>
        <v xml:space="preserve"> </v>
      </c>
      <c r="E6476" t="s">
        <v>16</v>
      </c>
      <c r="F6476" t="str">
        <f>IF(Tabel_Forespørgsel_fra_Visma28[[#This Row],[SupDescr]]=" "," "," - "&amp;Tabel_Forespørgsel_fra_Visma28[[#This Row],[SupDescr]])</f>
        <v xml:space="preserve"> </v>
      </c>
      <c r="G6476" t="s">
        <v>7015</v>
      </c>
      <c r="H6476">
        <v>1</v>
      </c>
      <c r="I6476" t="str">
        <f>IF(A6476=A6475,I6475&amp;CHAR(10)&amp;"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7" spans="1:9" x14ac:dyDescent="0.25">
      <c r="A6477" t="s">
        <v>8908</v>
      </c>
      <c r="B6477">
        <v>75211662</v>
      </c>
      <c r="C6477" t="s">
        <v>16</v>
      </c>
      <c r="D6477" t="str">
        <f>IF(Tabel_Forespørgsel_fra_Visma28[[#This Row],[SupProd]]=" "," "," - "&amp;Tabel_Forespørgsel_fra_Visma28[[#This Row],[SupProd]])</f>
        <v xml:space="preserve"> </v>
      </c>
      <c r="E6477" t="s">
        <v>16</v>
      </c>
      <c r="F6477" t="str">
        <f>IF(Tabel_Forespørgsel_fra_Visma28[[#This Row],[SupDescr]]=" "," "," - "&amp;Tabel_Forespørgsel_fra_Visma28[[#This Row],[SupDescr]])</f>
        <v xml:space="preserve"> </v>
      </c>
      <c r="G6477" t="s">
        <v>7015</v>
      </c>
      <c r="H6477">
        <v>1</v>
      </c>
      <c r="I6477" t="str">
        <f>IF(A6477=A6476,I6476&amp;CHAR(10)&amp;"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8" spans="1:9" x14ac:dyDescent="0.25">
      <c r="A6478" t="s">
        <v>9286</v>
      </c>
      <c r="B6478">
        <v>75211662</v>
      </c>
      <c r="C6478" t="s">
        <v>16</v>
      </c>
      <c r="D6478" t="str">
        <f>IF(Tabel_Forespørgsel_fra_Visma28[[#This Row],[SupProd]]=" "," "," - "&amp;Tabel_Forespørgsel_fra_Visma28[[#This Row],[SupProd]])</f>
        <v xml:space="preserve"> </v>
      </c>
      <c r="E6478" t="s">
        <v>16</v>
      </c>
      <c r="F6478" t="str">
        <f>IF(Tabel_Forespørgsel_fra_Visma28[[#This Row],[SupDescr]]=" "," "," - "&amp;Tabel_Forespørgsel_fra_Visma28[[#This Row],[SupDescr]])</f>
        <v xml:space="preserve"> </v>
      </c>
      <c r="G6478" t="s">
        <v>7015</v>
      </c>
      <c r="H6478">
        <v>1</v>
      </c>
      <c r="I6478" t="str">
        <f>IF(A6478=A6477,I6477&amp;CHAR(10)&amp;"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9" spans="1:9" x14ac:dyDescent="0.25">
      <c r="A6479" t="s">
        <v>8843</v>
      </c>
      <c r="B6479">
        <v>75211662</v>
      </c>
      <c r="C6479" t="s">
        <v>16</v>
      </c>
      <c r="D6479" t="str">
        <f>IF(Tabel_Forespørgsel_fra_Visma28[[#This Row],[SupProd]]=" "," "," - "&amp;Tabel_Forespørgsel_fra_Visma28[[#This Row],[SupProd]])</f>
        <v xml:space="preserve"> </v>
      </c>
      <c r="E6479" t="s">
        <v>16</v>
      </c>
      <c r="F6479" t="str">
        <f>IF(Tabel_Forespørgsel_fra_Visma28[[#This Row],[SupDescr]]=" "," "," - "&amp;Tabel_Forespørgsel_fra_Visma28[[#This Row],[SupDescr]])</f>
        <v xml:space="preserve"> </v>
      </c>
      <c r="G6479" t="s">
        <v>7015</v>
      </c>
      <c r="H6479">
        <v>1</v>
      </c>
      <c r="I6479" t="str">
        <f>IF(A6479=A6478,I6478&amp;CHAR(10)&amp;"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0" spans="1:9" x14ac:dyDescent="0.25">
      <c r="A6480" t="s">
        <v>9087</v>
      </c>
      <c r="B6480">
        <v>75211662</v>
      </c>
      <c r="C6480" t="s">
        <v>16</v>
      </c>
      <c r="D6480" t="str">
        <f>IF(Tabel_Forespørgsel_fra_Visma28[[#This Row],[SupProd]]=" "," "," - "&amp;Tabel_Forespørgsel_fra_Visma28[[#This Row],[SupProd]])</f>
        <v xml:space="preserve"> </v>
      </c>
      <c r="E6480" t="s">
        <v>16</v>
      </c>
      <c r="F6480" t="str">
        <f>IF(Tabel_Forespørgsel_fra_Visma28[[#This Row],[SupDescr]]=" "," "," - "&amp;Tabel_Forespørgsel_fra_Visma28[[#This Row],[SupDescr]])</f>
        <v xml:space="preserve"> </v>
      </c>
      <c r="G6480" t="s">
        <v>7015</v>
      </c>
      <c r="H6480">
        <v>1</v>
      </c>
      <c r="I6480" t="str">
        <f>IF(A6480=A6479,I6479&amp;CHAR(10)&amp;"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1" spans="1:9" x14ac:dyDescent="0.25">
      <c r="A6481" t="s">
        <v>8845</v>
      </c>
      <c r="B6481">
        <v>75577000</v>
      </c>
      <c r="C6481" t="s">
        <v>16</v>
      </c>
      <c r="D6481" t="str">
        <f>IF(Tabel_Forespørgsel_fra_Visma28[[#This Row],[SupProd]]=" "," "," - "&amp;Tabel_Forespørgsel_fra_Visma28[[#This Row],[SupProd]])</f>
        <v xml:space="preserve"> </v>
      </c>
      <c r="E6481" t="s">
        <v>16</v>
      </c>
      <c r="F6481" t="str">
        <f>IF(Tabel_Forespørgsel_fra_Visma28[[#This Row],[SupDescr]]=" "," "," - "&amp;Tabel_Forespørgsel_fra_Visma28[[#This Row],[SupDescr]])</f>
        <v xml:space="preserve"> </v>
      </c>
      <c r="G6481" t="s">
        <v>3759</v>
      </c>
      <c r="H6481">
        <v>1</v>
      </c>
      <c r="I6481" t="str">
        <f>IF(A6481=A6480,I6480&amp;CHAR(10)&amp;"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82" spans="1:9" x14ac:dyDescent="0.25">
      <c r="A6482" t="s">
        <v>8847</v>
      </c>
      <c r="B6482">
        <v>75211662</v>
      </c>
      <c r="C6482" t="s">
        <v>16</v>
      </c>
      <c r="D6482" t="str">
        <f>IF(Tabel_Forespørgsel_fra_Visma28[[#This Row],[SupProd]]=" "," "," - "&amp;Tabel_Forespørgsel_fra_Visma28[[#This Row],[SupProd]])</f>
        <v xml:space="preserve"> </v>
      </c>
      <c r="E6482" t="s">
        <v>16</v>
      </c>
      <c r="F6482" t="str">
        <f>IF(Tabel_Forespørgsel_fra_Visma28[[#This Row],[SupDescr]]=" "," "," - "&amp;Tabel_Forespørgsel_fra_Visma28[[#This Row],[SupDescr]])</f>
        <v xml:space="preserve"> </v>
      </c>
      <c r="G6482" t="s">
        <v>7015</v>
      </c>
      <c r="H6482">
        <v>1</v>
      </c>
      <c r="I6482" t="str">
        <f>IF(A6482=A6481,I6481&amp;CHAR(10)&amp;"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3" spans="1:9" x14ac:dyDescent="0.25">
      <c r="A6483" t="s">
        <v>9148</v>
      </c>
      <c r="B6483">
        <v>75211662</v>
      </c>
      <c r="C6483" t="s">
        <v>16</v>
      </c>
      <c r="D6483" t="str">
        <f>IF(Tabel_Forespørgsel_fra_Visma28[[#This Row],[SupProd]]=" "," "," - "&amp;Tabel_Forespørgsel_fra_Visma28[[#This Row],[SupProd]])</f>
        <v xml:space="preserve"> </v>
      </c>
      <c r="E6483" t="s">
        <v>16</v>
      </c>
      <c r="F6483" t="str">
        <f>IF(Tabel_Forespørgsel_fra_Visma28[[#This Row],[SupDescr]]=" "," "," - "&amp;Tabel_Forespørgsel_fra_Visma28[[#This Row],[SupDescr]])</f>
        <v xml:space="preserve"> </v>
      </c>
      <c r="G6483" t="s">
        <v>7015</v>
      </c>
      <c r="H6483">
        <v>1</v>
      </c>
      <c r="I6483" t="str">
        <f>IF(A6483=A6482,I6482&amp;CHAR(10)&amp;"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4" spans="1:9" x14ac:dyDescent="0.25">
      <c r="A6484" t="s">
        <v>9159</v>
      </c>
      <c r="B6484">
        <v>75211662</v>
      </c>
      <c r="C6484" t="s">
        <v>16</v>
      </c>
      <c r="D6484" t="str">
        <f>IF(Tabel_Forespørgsel_fra_Visma28[[#This Row],[SupProd]]=" "," "," - "&amp;Tabel_Forespørgsel_fra_Visma28[[#This Row],[SupProd]])</f>
        <v xml:space="preserve"> </v>
      </c>
      <c r="E6484" t="s">
        <v>16</v>
      </c>
      <c r="F6484" t="str">
        <f>IF(Tabel_Forespørgsel_fra_Visma28[[#This Row],[SupDescr]]=" "," "," - "&amp;Tabel_Forespørgsel_fra_Visma28[[#This Row],[SupDescr]])</f>
        <v xml:space="preserve"> </v>
      </c>
      <c r="G6484" t="s">
        <v>7015</v>
      </c>
      <c r="H6484">
        <v>1</v>
      </c>
      <c r="I6484" t="str">
        <f>IF(A6484=A6483,I6483&amp;CHAR(10)&amp;"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5" spans="1:9" x14ac:dyDescent="0.25">
      <c r="A6485" t="s">
        <v>9160</v>
      </c>
      <c r="B6485">
        <v>75211662</v>
      </c>
      <c r="C6485" t="s">
        <v>16</v>
      </c>
      <c r="D6485" t="str">
        <f>IF(Tabel_Forespørgsel_fra_Visma28[[#This Row],[SupProd]]=" "," "," - "&amp;Tabel_Forespørgsel_fra_Visma28[[#This Row],[SupProd]])</f>
        <v xml:space="preserve"> </v>
      </c>
      <c r="E6485" t="s">
        <v>16</v>
      </c>
      <c r="F6485" t="str">
        <f>IF(Tabel_Forespørgsel_fra_Visma28[[#This Row],[SupDescr]]=" "," "," - "&amp;Tabel_Forespørgsel_fra_Visma28[[#This Row],[SupDescr]])</f>
        <v xml:space="preserve"> </v>
      </c>
      <c r="G6485" t="s">
        <v>7015</v>
      </c>
      <c r="H6485">
        <v>1</v>
      </c>
      <c r="I6485" t="str">
        <f>IF(A6485=A6484,I6484&amp;CHAR(10)&amp;"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6" spans="1:9" x14ac:dyDescent="0.25">
      <c r="A6486" t="s">
        <v>9161</v>
      </c>
      <c r="B6486">
        <v>75211662</v>
      </c>
      <c r="C6486" t="s">
        <v>16</v>
      </c>
      <c r="D6486" t="str">
        <f>IF(Tabel_Forespørgsel_fra_Visma28[[#This Row],[SupProd]]=" "," "," - "&amp;Tabel_Forespørgsel_fra_Visma28[[#This Row],[SupProd]])</f>
        <v xml:space="preserve"> </v>
      </c>
      <c r="E6486" t="s">
        <v>16</v>
      </c>
      <c r="F6486" t="str">
        <f>IF(Tabel_Forespørgsel_fra_Visma28[[#This Row],[SupDescr]]=" "," "," - "&amp;Tabel_Forespørgsel_fra_Visma28[[#This Row],[SupDescr]])</f>
        <v xml:space="preserve"> </v>
      </c>
      <c r="G6486" t="s">
        <v>7015</v>
      </c>
      <c r="H6486">
        <v>1</v>
      </c>
      <c r="I6486" t="str">
        <f>IF(A6486=A6485,I6485&amp;CHAR(10)&amp;"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7" spans="1:9" x14ac:dyDescent="0.25">
      <c r="A6487" t="s">
        <v>8421</v>
      </c>
      <c r="B6487">
        <v>75211662</v>
      </c>
      <c r="C6487" t="s">
        <v>16</v>
      </c>
      <c r="D6487" t="str">
        <f>IF(Tabel_Forespørgsel_fra_Visma28[[#This Row],[SupProd]]=" "," "," - "&amp;Tabel_Forespørgsel_fra_Visma28[[#This Row],[SupProd]])</f>
        <v xml:space="preserve"> </v>
      </c>
      <c r="E6487" t="s">
        <v>16</v>
      </c>
      <c r="F6487" t="str">
        <f>IF(Tabel_Forespørgsel_fra_Visma28[[#This Row],[SupDescr]]=" "," "," - "&amp;Tabel_Forespørgsel_fra_Visma28[[#This Row],[SupDescr]])</f>
        <v xml:space="preserve"> </v>
      </c>
      <c r="G6487" t="s">
        <v>7015</v>
      </c>
      <c r="H6487">
        <v>1</v>
      </c>
      <c r="I6487" t="str">
        <f>IF(A6487=A6486,I6486&amp;CHAR(10)&amp;"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8" spans="1:9" x14ac:dyDescent="0.25">
      <c r="A6488" t="s">
        <v>9420</v>
      </c>
      <c r="B6488">
        <v>75211662</v>
      </c>
      <c r="C6488" t="s">
        <v>16</v>
      </c>
      <c r="D6488" t="str">
        <f>IF(Tabel_Forespørgsel_fra_Visma28[[#This Row],[SupProd]]=" "," "," - "&amp;Tabel_Forespørgsel_fra_Visma28[[#This Row],[SupProd]])</f>
        <v xml:space="preserve"> </v>
      </c>
      <c r="E6488" t="s">
        <v>16</v>
      </c>
      <c r="F6488" t="str">
        <f>IF(Tabel_Forespørgsel_fra_Visma28[[#This Row],[SupDescr]]=" "," "," - "&amp;Tabel_Forespørgsel_fra_Visma28[[#This Row],[SupDescr]])</f>
        <v xml:space="preserve"> </v>
      </c>
      <c r="G6488" t="s">
        <v>7015</v>
      </c>
      <c r="H6488">
        <v>1</v>
      </c>
      <c r="I6488" t="str">
        <f>IF(A6488=A6487,I6487&amp;CHAR(10)&amp;"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9" spans="1:9" x14ac:dyDescent="0.25">
      <c r="A6489" t="s">
        <v>9423</v>
      </c>
      <c r="B6489">
        <v>75211662</v>
      </c>
      <c r="C6489" t="s">
        <v>16</v>
      </c>
      <c r="D6489" t="str">
        <f>IF(Tabel_Forespørgsel_fra_Visma28[[#This Row],[SupProd]]=" "," "," - "&amp;Tabel_Forespørgsel_fra_Visma28[[#This Row],[SupProd]])</f>
        <v xml:space="preserve"> </v>
      </c>
      <c r="E6489" t="s">
        <v>16</v>
      </c>
      <c r="F6489" t="str">
        <f>IF(Tabel_Forespørgsel_fra_Visma28[[#This Row],[SupDescr]]=" "," "," - "&amp;Tabel_Forespørgsel_fra_Visma28[[#This Row],[SupDescr]])</f>
        <v xml:space="preserve"> </v>
      </c>
      <c r="G6489" t="s">
        <v>7015</v>
      </c>
      <c r="H6489">
        <v>1</v>
      </c>
      <c r="I6489" t="str">
        <f>IF(A6489=A6488,I6488&amp;CHAR(10)&amp;"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0" spans="1:9" x14ac:dyDescent="0.25">
      <c r="A6490" t="s">
        <v>9424</v>
      </c>
      <c r="B6490">
        <v>75211662</v>
      </c>
      <c r="C6490" t="s">
        <v>16</v>
      </c>
      <c r="D6490" t="str">
        <f>IF(Tabel_Forespørgsel_fra_Visma28[[#This Row],[SupProd]]=" "," "," - "&amp;Tabel_Forespørgsel_fra_Visma28[[#This Row],[SupProd]])</f>
        <v xml:space="preserve"> </v>
      </c>
      <c r="E6490" t="s">
        <v>16</v>
      </c>
      <c r="F6490" t="str">
        <f>IF(Tabel_Forespørgsel_fra_Visma28[[#This Row],[SupDescr]]=" "," "," - "&amp;Tabel_Forespørgsel_fra_Visma28[[#This Row],[SupDescr]])</f>
        <v xml:space="preserve"> </v>
      </c>
      <c r="G6490" t="s">
        <v>7015</v>
      </c>
      <c r="H6490">
        <v>1</v>
      </c>
      <c r="I6490" t="str">
        <f>IF(A6490=A6489,I6489&amp;CHAR(10)&amp;"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1" spans="1:9" x14ac:dyDescent="0.25">
      <c r="A6491" t="s">
        <v>9259</v>
      </c>
      <c r="B6491">
        <v>75211662</v>
      </c>
      <c r="C6491" t="s">
        <v>16</v>
      </c>
      <c r="D6491" t="str">
        <f>IF(Tabel_Forespørgsel_fra_Visma28[[#This Row],[SupProd]]=" "," "," - "&amp;Tabel_Forespørgsel_fra_Visma28[[#This Row],[SupProd]])</f>
        <v xml:space="preserve"> </v>
      </c>
      <c r="E6491" t="s">
        <v>16</v>
      </c>
      <c r="F6491" t="str">
        <f>IF(Tabel_Forespørgsel_fra_Visma28[[#This Row],[SupDescr]]=" "," "," - "&amp;Tabel_Forespørgsel_fra_Visma28[[#This Row],[SupDescr]])</f>
        <v xml:space="preserve"> </v>
      </c>
      <c r="G6491" t="s">
        <v>7015</v>
      </c>
      <c r="H6491">
        <v>1</v>
      </c>
      <c r="I6491" t="str">
        <f>IF(A6491=A6490,I6490&amp;CHAR(10)&amp;"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2" spans="1:9" x14ac:dyDescent="0.25">
      <c r="A6492" t="s">
        <v>9261</v>
      </c>
      <c r="B6492">
        <v>75211662</v>
      </c>
      <c r="C6492" t="s">
        <v>16</v>
      </c>
      <c r="D6492" t="str">
        <f>IF(Tabel_Forespørgsel_fra_Visma28[[#This Row],[SupProd]]=" "," "," - "&amp;Tabel_Forespørgsel_fra_Visma28[[#This Row],[SupProd]])</f>
        <v xml:space="preserve"> </v>
      </c>
      <c r="E6492" t="s">
        <v>16</v>
      </c>
      <c r="F6492" t="str">
        <f>IF(Tabel_Forespørgsel_fra_Visma28[[#This Row],[SupDescr]]=" "," "," - "&amp;Tabel_Forespørgsel_fra_Visma28[[#This Row],[SupDescr]])</f>
        <v xml:space="preserve"> </v>
      </c>
      <c r="G6492" t="s">
        <v>7015</v>
      </c>
      <c r="H6492">
        <v>1</v>
      </c>
      <c r="I6492" t="str">
        <f>IF(A6492=A6491,I6491&amp;CHAR(10)&amp;"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3" spans="1:9" x14ac:dyDescent="0.25">
      <c r="A6493" t="s">
        <v>9260</v>
      </c>
      <c r="B6493">
        <v>75211662</v>
      </c>
      <c r="C6493" t="s">
        <v>16</v>
      </c>
      <c r="D6493" t="str">
        <f>IF(Tabel_Forespørgsel_fra_Visma28[[#This Row],[SupProd]]=" "," "," - "&amp;Tabel_Forespørgsel_fra_Visma28[[#This Row],[SupProd]])</f>
        <v xml:space="preserve"> </v>
      </c>
      <c r="E6493" t="s">
        <v>16</v>
      </c>
      <c r="F6493" t="str">
        <f>IF(Tabel_Forespørgsel_fra_Visma28[[#This Row],[SupDescr]]=" "," "," - "&amp;Tabel_Forespørgsel_fra_Visma28[[#This Row],[SupDescr]])</f>
        <v xml:space="preserve"> </v>
      </c>
      <c r="G6493" t="s">
        <v>7015</v>
      </c>
      <c r="H6493">
        <v>1</v>
      </c>
      <c r="I6493" t="str">
        <f>IF(A6493=A6492,I6492&amp;CHAR(10)&amp;"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4" spans="1:9" x14ac:dyDescent="0.25">
      <c r="A6494" t="s">
        <v>8232</v>
      </c>
      <c r="B6494">
        <v>75211662</v>
      </c>
      <c r="C6494" t="s">
        <v>16</v>
      </c>
      <c r="D6494" t="str">
        <f>IF(Tabel_Forespørgsel_fra_Visma28[[#This Row],[SupProd]]=" "," "," - "&amp;Tabel_Forespørgsel_fra_Visma28[[#This Row],[SupProd]])</f>
        <v xml:space="preserve"> </v>
      </c>
      <c r="E6494" t="s">
        <v>16</v>
      </c>
      <c r="F6494" t="str">
        <f>IF(Tabel_Forespørgsel_fra_Visma28[[#This Row],[SupDescr]]=" "," "," - "&amp;Tabel_Forespørgsel_fra_Visma28[[#This Row],[SupDescr]])</f>
        <v xml:space="preserve"> </v>
      </c>
      <c r="G6494" t="s">
        <v>7015</v>
      </c>
      <c r="H6494">
        <v>1</v>
      </c>
      <c r="I6494" t="str">
        <f>IF(A6494=A6493,I6493&amp;CHAR(10)&amp;"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5" spans="1:9" x14ac:dyDescent="0.25">
      <c r="A6495" t="s">
        <v>9426</v>
      </c>
      <c r="B6495">
        <v>75211662</v>
      </c>
      <c r="C6495" t="s">
        <v>16</v>
      </c>
      <c r="D6495" t="str">
        <f>IF(Tabel_Forespørgsel_fra_Visma28[[#This Row],[SupProd]]=" "," "," - "&amp;Tabel_Forespørgsel_fra_Visma28[[#This Row],[SupProd]])</f>
        <v xml:space="preserve"> </v>
      </c>
      <c r="E6495" t="s">
        <v>16</v>
      </c>
      <c r="F6495" t="str">
        <f>IF(Tabel_Forespørgsel_fra_Visma28[[#This Row],[SupDescr]]=" "," "," - "&amp;Tabel_Forespørgsel_fra_Visma28[[#This Row],[SupDescr]])</f>
        <v xml:space="preserve"> </v>
      </c>
      <c r="G6495" t="s">
        <v>7015</v>
      </c>
      <c r="H6495">
        <v>1</v>
      </c>
      <c r="I6495" t="str">
        <f>IF(A6495=A6494,I6494&amp;CHAR(10)&amp;"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6" spans="1:9" x14ac:dyDescent="0.25">
      <c r="A6496" t="s">
        <v>9204</v>
      </c>
      <c r="B6496">
        <v>75211662</v>
      </c>
      <c r="C6496" t="s">
        <v>16</v>
      </c>
      <c r="D6496" t="str">
        <f>IF(Tabel_Forespørgsel_fra_Visma28[[#This Row],[SupProd]]=" "," "," - "&amp;Tabel_Forespørgsel_fra_Visma28[[#This Row],[SupProd]])</f>
        <v xml:space="preserve"> </v>
      </c>
      <c r="E6496" t="s">
        <v>16</v>
      </c>
      <c r="F6496" t="str">
        <f>IF(Tabel_Forespørgsel_fra_Visma28[[#This Row],[SupDescr]]=" "," "," - "&amp;Tabel_Forespørgsel_fra_Visma28[[#This Row],[SupDescr]])</f>
        <v xml:space="preserve"> </v>
      </c>
      <c r="G6496" t="s">
        <v>7015</v>
      </c>
      <c r="H6496">
        <v>1</v>
      </c>
      <c r="I6496" t="str">
        <f>IF(A6496=A6495,I6495&amp;CHAR(10)&amp;"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7" spans="1:9" x14ac:dyDescent="0.25">
      <c r="A6497" t="s">
        <v>9205</v>
      </c>
      <c r="B6497">
        <v>75211662</v>
      </c>
      <c r="C6497" t="s">
        <v>16</v>
      </c>
      <c r="D6497" t="str">
        <f>IF(Tabel_Forespørgsel_fra_Visma28[[#This Row],[SupProd]]=" "," "," - "&amp;Tabel_Forespørgsel_fra_Visma28[[#This Row],[SupProd]])</f>
        <v xml:space="preserve"> </v>
      </c>
      <c r="E6497" t="s">
        <v>16</v>
      </c>
      <c r="F6497" t="str">
        <f>IF(Tabel_Forespørgsel_fra_Visma28[[#This Row],[SupDescr]]=" "," "," - "&amp;Tabel_Forespørgsel_fra_Visma28[[#This Row],[SupDescr]])</f>
        <v xml:space="preserve"> </v>
      </c>
      <c r="G6497" t="s">
        <v>7015</v>
      </c>
      <c r="H6497">
        <v>1</v>
      </c>
      <c r="I6497" t="str">
        <f>IF(A6497=A6496,I6496&amp;CHAR(10)&amp;"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8" spans="1:9" x14ac:dyDescent="0.25">
      <c r="A6498" t="s">
        <v>9427</v>
      </c>
      <c r="B6498">
        <v>75211662</v>
      </c>
      <c r="C6498" t="s">
        <v>16</v>
      </c>
      <c r="D6498" t="str">
        <f>IF(Tabel_Forespørgsel_fra_Visma28[[#This Row],[SupProd]]=" "," "," - "&amp;Tabel_Forespørgsel_fra_Visma28[[#This Row],[SupProd]])</f>
        <v xml:space="preserve"> </v>
      </c>
      <c r="E6498" t="s">
        <v>16</v>
      </c>
      <c r="F6498" t="str">
        <f>IF(Tabel_Forespørgsel_fra_Visma28[[#This Row],[SupDescr]]=" "," "," - "&amp;Tabel_Forespørgsel_fra_Visma28[[#This Row],[SupDescr]])</f>
        <v xml:space="preserve"> </v>
      </c>
      <c r="G6498" t="s">
        <v>7015</v>
      </c>
      <c r="H6498">
        <v>1</v>
      </c>
      <c r="I6498" t="str">
        <f>IF(A6498=A6497,I6497&amp;CHAR(10)&amp;"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9" spans="1:9" x14ac:dyDescent="0.25">
      <c r="A6499" t="s">
        <v>8234</v>
      </c>
      <c r="B6499">
        <v>75211662</v>
      </c>
      <c r="C6499" t="s">
        <v>16</v>
      </c>
      <c r="D6499" t="str">
        <f>IF(Tabel_Forespørgsel_fra_Visma28[[#This Row],[SupProd]]=" "," "," - "&amp;Tabel_Forespørgsel_fra_Visma28[[#This Row],[SupProd]])</f>
        <v xml:space="preserve"> </v>
      </c>
      <c r="E6499" t="s">
        <v>16</v>
      </c>
      <c r="F6499" t="str">
        <f>IF(Tabel_Forespørgsel_fra_Visma28[[#This Row],[SupDescr]]=" "," "," - "&amp;Tabel_Forespørgsel_fra_Visma28[[#This Row],[SupDescr]])</f>
        <v xml:space="preserve"> </v>
      </c>
      <c r="G6499" t="s">
        <v>7015</v>
      </c>
      <c r="H6499">
        <v>1</v>
      </c>
      <c r="I6499" t="str">
        <f>IF(A6499=A6498,I6498&amp;CHAR(10)&amp;"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0" spans="1:9" x14ac:dyDescent="0.25">
      <c r="A6500" t="s">
        <v>9428</v>
      </c>
      <c r="B6500">
        <v>75211662</v>
      </c>
      <c r="C6500" t="s">
        <v>16</v>
      </c>
      <c r="D6500" t="str">
        <f>IF(Tabel_Forespørgsel_fra_Visma28[[#This Row],[SupProd]]=" "," "," - "&amp;Tabel_Forespørgsel_fra_Visma28[[#This Row],[SupProd]])</f>
        <v xml:space="preserve"> </v>
      </c>
      <c r="E6500" t="s">
        <v>16</v>
      </c>
      <c r="F6500" t="str">
        <f>IF(Tabel_Forespørgsel_fra_Visma28[[#This Row],[SupDescr]]=" "," "," - "&amp;Tabel_Forespørgsel_fra_Visma28[[#This Row],[SupDescr]])</f>
        <v xml:space="preserve"> </v>
      </c>
      <c r="G6500" t="s">
        <v>7015</v>
      </c>
      <c r="H6500">
        <v>1</v>
      </c>
      <c r="I6500" t="str">
        <f>IF(A6500=A6499,I6499&amp;CHAR(10)&amp;"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1" spans="1:9" x14ac:dyDescent="0.25">
      <c r="A6501" t="s">
        <v>9429</v>
      </c>
      <c r="B6501">
        <v>75211662</v>
      </c>
      <c r="C6501" t="s">
        <v>16</v>
      </c>
      <c r="D6501" t="str">
        <f>IF(Tabel_Forespørgsel_fra_Visma28[[#This Row],[SupProd]]=" "," "," - "&amp;Tabel_Forespørgsel_fra_Visma28[[#This Row],[SupProd]])</f>
        <v xml:space="preserve"> </v>
      </c>
      <c r="E6501" t="s">
        <v>16</v>
      </c>
      <c r="F6501" t="str">
        <f>IF(Tabel_Forespørgsel_fra_Visma28[[#This Row],[SupDescr]]=" "," "," - "&amp;Tabel_Forespørgsel_fra_Visma28[[#This Row],[SupDescr]])</f>
        <v xml:space="preserve"> </v>
      </c>
      <c r="G6501" t="s">
        <v>7015</v>
      </c>
      <c r="H6501">
        <v>1</v>
      </c>
      <c r="I6501" t="str">
        <f>IF(A6501=A6500,I6500&amp;CHAR(10)&amp;"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2" spans="1:9" x14ac:dyDescent="0.25">
      <c r="A6502" t="s">
        <v>9430</v>
      </c>
      <c r="B6502">
        <v>75211662</v>
      </c>
      <c r="C6502" t="s">
        <v>16</v>
      </c>
      <c r="D6502" t="str">
        <f>IF(Tabel_Forespørgsel_fra_Visma28[[#This Row],[SupProd]]=" "," "," - "&amp;Tabel_Forespørgsel_fra_Visma28[[#This Row],[SupProd]])</f>
        <v xml:space="preserve"> </v>
      </c>
      <c r="E6502" t="s">
        <v>16</v>
      </c>
      <c r="F6502" t="str">
        <f>IF(Tabel_Forespørgsel_fra_Visma28[[#This Row],[SupDescr]]=" "," "," - "&amp;Tabel_Forespørgsel_fra_Visma28[[#This Row],[SupDescr]])</f>
        <v xml:space="preserve"> </v>
      </c>
      <c r="G6502" t="s">
        <v>7015</v>
      </c>
      <c r="H6502">
        <v>1</v>
      </c>
      <c r="I6502" t="str">
        <f>IF(A6502=A6501,I6501&amp;CHAR(10)&amp;"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3" spans="1:9" x14ac:dyDescent="0.25">
      <c r="A6503" t="s">
        <v>9433</v>
      </c>
      <c r="B6503">
        <v>75211662</v>
      </c>
      <c r="C6503" t="s">
        <v>16</v>
      </c>
      <c r="D6503" t="str">
        <f>IF(Tabel_Forespørgsel_fra_Visma28[[#This Row],[SupProd]]=" "," "," - "&amp;Tabel_Forespørgsel_fra_Visma28[[#This Row],[SupProd]])</f>
        <v xml:space="preserve"> </v>
      </c>
      <c r="E6503" t="s">
        <v>16</v>
      </c>
      <c r="F6503" t="str">
        <f>IF(Tabel_Forespørgsel_fra_Visma28[[#This Row],[SupDescr]]=" "," "," - "&amp;Tabel_Forespørgsel_fra_Visma28[[#This Row],[SupDescr]])</f>
        <v xml:space="preserve"> </v>
      </c>
      <c r="G6503" t="s">
        <v>7015</v>
      </c>
      <c r="H6503">
        <v>1</v>
      </c>
      <c r="I6503" t="str">
        <f>IF(A6503=A6502,I6502&amp;CHAR(10)&amp;"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4" spans="1:9" x14ac:dyDescent="0.25">
      <c r="A6504" t="s">
        <v>9434</v>
      </c>
      <c r="B6504">
        <v>75577000</v>
      </c>
      <c r="C6504" t="s">
        <v>16</v>
      </c>
      <c r="D6504" t="str">
        <f>IF(Tabel_Forespørgsel_fra_Visma28[[#This Row],[SupProd]]=" "," "," - "&amp;Tabel_Forespørgsel_fra_Visma28[[#This Row],[SupProd]])</f>
        <v xml:space="preserve"> </v>
      </c>
      <c r="E6504" t="s">
        <v>16</v>
      </c>
      <c r="F6504" t="str">
        <f>IF(Tabel_Forespørgsel_fra_Visma28[[#This Row],[SupDescr]]=" "," "," - "&amp;Tabel_Forespørgsel_fra_Visma28[[#This Row],[SupDescr]])</f>
        <v xml:space="preserve"> </v>
      </c>
      <c r="G6504" t="s">
        <v>3759</v>
      </c>
      <c r="H6504">
        <v>1</v>
      </c>
      <c r="I6504" t="str">
        <f>IF(A6504=A6503,I6503&amp;CHAR(10)&amp;"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05" spans="1:9" x14ac:dyDescent="0.25">
      <c r="A6505" t="s">
        <v>8292</v>
      </c>
      <c r="B6505">
        <v>75211662</v>
      </c>
      <c r="C6505" t="s">
        <v>16</v>
      </c>
      <c r="D6505" t="str">
        <f>IF(Tabel_Forespørgsel_fra_Visma28[[#This Row],[SupProd]]=" "," "," - "&amp;Tabel_Forespørgsel_fra_Visma28[[#This Row],[SupProd]])</f>
        <v xml:space="preserve"> </v>
      </c>
      <c r="E6505" t="s">
        <v>16</v>
      </c>
      <c r="F6505" t="str">
        <f>IF(Tabel_Forespørgsel_fra_Visma28[[#This Row],[SupDescr]]=" "," "," - "&amp;Tabel_Forespørgsel_fra_Visma28[[#This Row],[SupDescr]])</f>
        <v xml:space="preserve"> </v>
      </c>
      <c r="G6505" t="s">
        <v>7015</v>
      </c>
      <c r="H6505">
        <v>1</v>
      </c>
      <c r="I6505" t="str">
        <f>IF(A6505=A6504,I6504&amp;CHAR(10)&amp;"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6" spans="1:9" x14ac:dyDescent="0.25">
      <c r="A6506" t="s">
        <v>9435</v>
      </c>
      <c r="B6506">
        <v>75577000</v>
      </c>
      <c r="C6506" t="s">
        <v>16</v>
      </c>
      <c r="D6506" t="str">
        <f>IF(Tabel_Forespørgsel_fra_Visma28[[#This Row],[SupProd]]=" "," "," - "&amp;Tabel_Forespørgsel_fra_Visma28[[#This Row],[SupProd]])</f>
        <v xml:space="preserve"> </v>
      </c>
      <c r="E6506" t="s">
        <v>16</v>
      </c>
      <c r="F6506" t="str">
        <f>IF(Tabel_Forespørgsel_fra_Visma28[[#This Row],[SupDescr]]=" "," "," - "&amp;Tabel_Forespørgsel_fra_Visma28[[#This Row],[SupDescr]])</f>
        <v xml:space="preserve"> </v>
      </c>
      <c r="G6506" t="s">
        <v>3759</v>
      </c>
      <c r="H6506">
        <v>1</v>
      </c>
      <c r="I6506" t="str">
        <f>IF(A6506=A6505,I6505&amp;CHAR(10)&amp;"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07" spans="1:9" x14ac:dyDescent="0.25">
      <c r="A6507" t="s">
        <v>8300</v>
      </c>
      <c r="B6507">
        <v>75211662</v>
      </c>
      <c r="C6507" t="s">
        <v>16</v>
      </c>
      <c r="D6507" t="str">
        <f>IF(Tabel_Forespørgsel_fra_Visma28[[#This Row],[SupProd]]=" "," "," - "&amp;Tabel_Forespørgsel_fra_Visma28[[#This Row],[SupProd]])</f>
        <v xml:space="preserve"> </v>
      </c>
      <c r="E6507" t="s">
        <v>16</v>
      </c>
      <c r="F6507" t="str">
        <f>IF(Tabel_Forespørgsel_fra_Visma28[[#This Row],[SupDescr]]=" "," "," - "&amp;Tabel_Forespørgsel_fra_Visma28[[#This Row],[SupDescr]])</f>
        <v xml:space="preserve"> </v>
      </c>
      <c r="G6507" t="s">
        <v>7015</v>
      </c>
      <c r="H6507">
        <v>1</v>
      </c>
      <c r="I6507" t="str">
        <f>IF(A6507=A6506,I6506&amp;CHAR(10)&amp;"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8" spans="1:9" x14ac:dyDescent="0.25">
      <c r="A6508" t="s">
        <v>8301</v>
      </c>
      <c r="B6508">
        <v>75211662</v>
      </c>
      <c r="C6508" t="s">
        <v>16</v>
      </c>
      <c r="D6508" t="str">
        <f>IF(Tabel_Forespørgsel_fra_Visma28[[#This Row],[SupProd]]=" "," "," - "&amp;Tabel_Forespørgsel_fra_Visma28[[#This Row],[SupProd]])</f>
        <v xml:space="preserve"> </v>
      </c>
      <c r="E6508" t="s">
        <v>16</v>
      </c>
      <c r="F6508" t="str">
        <f>IF(Tabel_Forespørgsel_fra_Visma28[[#This Row],[SupDescr]]=" "," "," - "&amp;Tabel_Forespørgsel_fra_Visma28[[#This Row],[SupDescr]])</f>
        <v xml:space="preserve"> </v>
      </c>
      <c r="G6508" t="s">
        <v>7015</v>
      </c>
      <c r="H6508">
        <v>1</v>
      </c>
      <c r="I6508" t="str">
        <f>IF(A6508=A6507,I6507&amp;CHAR(10)&amp;"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9" spans="1:9" x14ac:dyDescent="0.25">
      <c r="A6509" t="s">
        <v>8310</v>
      </c>
      <c r="B6509">
        <v>75577000</v>
      </c>
      <c r="C6509" t="s">
        <v>16</v>
      </c>
      <c r="D6509" t="str">
        <f>IF(Tabel_Forespørgsel_fra_Visma28[[#This Row],[SupProd]]=" "," "," - "&amp;Tabel_Forespørgsel_fra_Visma28[[#This Row],[SupProd]])</f>
        <v xml:space="preserve"> </v>
      </c>
      <c r="E6509" t="s">
        <v>16</v>
      </c>
      <c r="F6509" t="str">
        <f>IF(Tabel_Forespørgsel_fra_Visma28[[#This Row],[SupDescr]]=" "," "," - "&amp;Tabel_Forespørgsel_fra_Visma28[[#This Row],[SupDescr]])</f>
        <v xml:space="preserve"> </v>
      </c>
      <c r="G6509" t="s">
        <v>3759</v>
      </c>
      <c r="H6509">
        <v>1</v>
      </c>
      <c r="I6509" t="str">
        <f>IF(A6509=A6508,I6508&amp;CHAR(10)&amp;"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10" spans="1:9" x14ac:dyDescent="0.25">
      <c r="A6510" t="s">
        <v>8302</v>
      </c>
      <c r="B6510">
        <v>75211662</v>
      </c>
      <c r="C6510" t="s">
        <v>16</v>
      </c>
      <c r="D6510" t="str">
        <f>IF(Tabel_Forespørgsel_fra_Visma28[[#This Row],[SupProd]]=" "," "," - "&amp;Tabel_Forespørgsel_fra_Visma28[[#This Row],[SupProd]])</f>
        <v xml:space="preserve"> </v>
      </c>
      <c r="E6510" t="s">
        <v>16</v>
      </c>
      <c r="F6510" t="str">
        <f>IF(Tabel_Forespørgsel_fra_Visma28[[#This Row],[SupDescr]]=" "," "," - "&amp;Tabel_Forespørgsel_fra_Visma28[[#This Row],[SupDescr]])</f>
        <v xml:space="preserve"> </v>
      </c>
      <c r="G6510" t="s">
        <v>7015</v>
      </c>
      <c r="H6510">
        <v>1</v>
      </c>
      <c r="I6510" t="str">
        <f>IF(A6510=A6509,I6509&amp;CHAR(10)&amp;"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1" spans="1:9" x14ac:dyDescent="0.25">
      <c r="A6511" t="s">
        <v>9257</v>
      </c>
      <c r="B6511">
        <v>75211662</v>
      </c>
      <c r="C6511" t="s">
        <v>16</v>
      </c>
      <c r="D6511" t="str">
        <f>IF(Tabel_Forespørgsel_fra_Visma28[[#This Row],[SupProd]]=" "," "," - "&amp;Tabel_Forespørgsel_fra_Visma28[[#This Row],[SupProd]])</f>
        <v xml:space="preserve"> </v>
      </c>
      <c r="E6511" t="s">
        <v>16</v>
      </c>
      <c r="F6511" t="str">
        <f>IF(Tabel_Forespørgsel_fra_Visma28[[#This Row],[SupDescr]]=" "," "," - "&amp;Tabel_Forespørgsel_fra_Visma28[[#This Row],[SupDescr]])</f>
        <v xml:space="preserve"> </v>
      </c>
      <c r="G6511" t="s">
        <v>7015</v>
      </c>
      <c r="H6511">
        <v>1</v>
      </c>
      <c r="I6511" t="str">
        <f>IF(A6511=A6510,I6510&amp;CHAR(10)&amp;"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2" spans="1:9" x14ac:dyDescent="0.25">
      <c r="A6512" t="s">
        <v>8267</v>
      </c>
      <c r="B6512">
        <v>75211662</v>
      </c>
      <c r="C6512" t="s">
        <v>16</v>
      </c>
      <c r="D6512" t="str">
        <f>IF(Tabel_Forespørgsel_fra_Visma28[[#This Row],[SupProd]]=" "," "," - "&amp;Tabel_Forespørgsel_fra_Visma28[[#This Row],[SupProd]])</f>
        <v xml:space="preserve"> </v>
      </c>
      <c r="E6512" t="s">
        <v>16</v>
      </c>
      <c r="F6512" t="str">
        <f>IF(Tabel_Forespørgsel_fra_Visma28[[#This Row],[SupDescr]]=" "," "," - "&amp;Tabel_Forespørgsel_fra_Visma28[[#This Row],[SupDescr]])</f>
        <v xml:space="preserve"> </v>
      </c>
      <c r="G6512" t="s">
        <v>7015</v>
      </c>
      <c r="H6512">
        <v>1</v>
      </c>
      <c r="I6512" t="str">
        <f>IF(A6512=A6511,I6511&amp;CHAR(10)&amp;"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3" spans="1:9" x14ac:dyDescent="0.25">
      <c r="A6513" t="s">
        <v>8266</v>
      </c>
      <c r="B6513">
        <v>75211662</v>
      </c>
      <c r="C6513" t="s">
        <v>16</v>
      </c>
      <c r="D6513" t="str">
        <f>IF(Tabel_Forespørgsel_fra_Visma28[[#This Row],[SupProd]]=" "," "," - "&amp;Tabel_Forespørgsel_fra_Visma28[[#This Row],[SupProd]])</f>
        <v xml:space="preserve"> </v>
      </c>
      <c r="E6513" t="s">
        <v>16</v>
      </c>
      <c r="F6513" t="str">
        <f>IF(Tabel_Forespørgsel_fra_Visma28[[#This Row],[SupDescr]]=" "," "," - "&amp;Tabel_Forespørgsel_fra_Visma28[[#This Row],[SupDescr]])</f>
        <v xml:space="preserve"> </v>
      </c>
      <c r="G6513" t="s">
        <v>7015</v>
      </c>
      <c r="H6513">
        <v>1</v>
      </c>
      <c r="I6513" t="str">
        <f>IF(A6513=A6512,I6512&amp;CHAR(10)&amp;"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4" spans="1:9" x14ac:dyDescent="0.25">
      <c r="A6514" t="s">
        <v>9258</v>
      </c>
      <c r="B6514">
        <v>75211662</v>
      </c>
      <c r="C6514" t="s">
        <v>16</v>
      </c>
      <c r="D6514" t="str">
        <f>IF(Tabel_Forespørgsel_fra_Visma28[[#This Row],[SupProd]]=" "," "," - "&amp;Tabel_Forespørgsel_fra_Visma28[[#This Row],[SupProd]])</f>
        <v xml:space="preserve"> </v>
      </c>
      <c r="E6514" t="s">
        <v>16</v>
      </c>
      <c r="F6514" t="str">
        <f>IF(Tabel_Forespørgsel_fra_Visma28[[#This Row],[SupDescr]]=" "," "," - "&amp;Tabel_Forespørgsel_fra_Visma28[[#This Row],[SupDescr]])</f>
        <v xml:space="preserve"> </v>
      </c>
      <c r="G6514" t="s">
        <v>7015</v>
      </c>
      <c r="H6514">
        <v>1</v>
      </c>
      <c r="I6514" t="str">
        <f>IF(A6514=A6513,I6513&amp;CHAR(10)&amp;"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5" spans="1:9" x14ac:dyDescent="0.25">
      <c r="A6515" t="s">
        <v>8312</v>
      </c>
      <c r="B6515">
        <v>75211662</v>
      </c>
      <c r="C6515" t="s">
        <v>16</v>
      </c>
      <c r="D6515" t="str">
        <f>IF(Tabel_Forespørgsel_fra_Visma28[[#This Row],[SupProd]]=" "," "," - "&amp;Tabel_Forespørgsel_fra_Visma28[[#This Row],[SupProd]])</f>
        <v xml:space="preserve"> </v>
      </c>
      <c r="E6515" t="s">
        <v>16</v>
      </c>
      <c r="F6515" t="str">
        <f>IF(Tabel_Forespørgsel_fra_Visma28[[#This Row],[SupDescr]]=" "," "," - "&amp;Tabel_Forespørgsel_fra_Visma28[[#This Row],[SupDescr]])</f>
        <v xml:space="preserve"> </v>
      </c>
      <c r="G6515" t="s">
        <v>7015</v>
      </c>
      <c r="H6515">
        <v>1</v>
      </c>
      <c r="I6515" t="str">
        <f>IF(A6515=A6514,I6514&amp;CHAR(10)&amp;"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6" spans="1:9" x14ac:dyDescent="0.25">
      <c r="A6516" t="s">
        <v>8313</v>
      </c>
      <c r="B6516">
        <v>75211662</v>
      </c>
      <c r="C6516" t="s">
        <v>16</v>
      </c>
      <c r="D6516" t="str">
        <f>IF(Tabel_Forespørgsel_fra_Visma28[[#This Row],[SupProd]]=" "," "," - "&amp;Tabel_Forespørgsel_fra_Visma28[[#This Row],[SupProd]])</f>
        <v xml:space="preserve"> </v>
      </c>
      <c r="E6516" t="s">
        <v>16</v>
      </c>
      <c r="F6516" t="str">
        <f>IF(Tabel_Forespørgsel_fra_Visma28[[#This Row],[SupDescr]]=" "," "," - "&amp;Tabel_Forespørgsel_fra_Visma28[[#This Row],[SupDescr]])</f>
        <v xml:space="preserve"> </v>
      </c>
      <c r="G6516" t="s">
        <v>7015</v>
      </c>
      <c r="H6516">
        <v>1</v>
      </c>
      <c r="I6516" t="str">
        <f>IF(A6516=A6515,I6515&amp;CHAR(10)&amp;"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7" spans="1:9" x14ac:dyDescent="0.25">
      <c r="A6517" t="s">
        <v>8315</v>
      </c>
      <c r="B6517">
        <v>75211662</v>
      </c>
      <c r="C6517" t="s">
        <v>16</v>
      </c>
      <c r="D6517" t="str">
        <f>IF(Tabel_Forespørgsel_fra_Visma28[[#This Row],[SupProd]]=" "," "," - "&amp;Tabel_Forespørgsel_fra_Visma28[[#This Row],[SupProd]])</f>
        <v xml:space="preserve"> </v>
      </c>
      <c r="E6517" t="s">
        <v>16</v>
      </c>
      <c r="F6517" t="str">
        <f>IF(Tabel_Forespørgsel_fra_Visma28[[#This Row],[SupDescr]]=" "," "," - "&amp;Tabel_Forespørgsel_fra_Visma28[[#This Row],[SupDescr]])</f>
        <v xml:space="preserve"> </v>
      </c>
      <c r="G6517" t="s">
        <v>7015</v>
      </c>
      <c r="H6517">
        <v>1</v>
      </c>
      <c r="I6517" t="str">
        <f>IF(A6517=A6516,I6516&amp;CHAR(10)&amp;"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8" spans="1:9" x14ac:dyDescent="0.25">
      <c r="A6518" t="s">
        <v>8317</v>
      </c>
      <c r="B6518">
        <v>75211662</v>
      </c>
      <c r="C6518" t="s">
        <v>16</v>
      </c>
      <c r="D6518" t="str">
        <f>IF(Tabel_Forespørgsel_fra_Visma28[[#This Row],[SupProd]]=" "," "," - "&amp;Tabel_Forespørgsel_fra_Visma28[[#This Row],[SupProd]])</f>
        <v xml:space="preserve"> </v>
      </c>
      <c r="E6518" t="s">
        <v>16</v>
      </c>
      <c r="F6518" t="str">
        <f>IF(Tabel_Forespørgsel_fra_Visma28[[#This Row],[SupDescr]]=" "," "," - "&amp;Tabel_Forespørgsel_fra_Visma28[[#This Row],[SupDescr]])</f>
        <v xml:space="preserve"> </v>
      </c>
      <c r="G6518" t="s">
        <v>7015</v>
      </c>
      <c r="H6518">
        <v>1</v>
      </c>
      <c r="I6518" t="str">
        <f>IF(A6518=A6517,I6517&amp;CHAR(10)&amp;"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9" spans="1:9" x14ac:dyDescent="0.25">
      <c r="A6519" t="s">
        <v>8349</v>
      </c>
      <c r="B6519">
        <v>75211662</v>
      </c>
      <c r="C6519" t="s">
        <v>16</v>
      </c>
      <c r="D6519" t="str">
        <f>IF(Tabel_Forespørgsel_fra_Visma28[[#This Row],[SupProd]]=" "," "," - "&amp;Tabel_Forespørgsel_fra_Visma28[[#This Row],[SupProd]])</f>
        <v xml:space="preserve"> </v>
      </c>
      <c r="E6519" t="s">
        <v>16</v>
      </c>
      <c r="F6519" t="str">
        <f>IF(Tabel_Forespørgsel_fra_Visma28[[#This Row],[SupDescr]]=" "," "," - "&amp;Tabel_Forespørgsel_fra_Visma28[[#This Row],[SupDescr]])</f>
        <v xml:space="preserve"> </v>
      </c>
      <c r="G6519" t="s">
        <v>7015</v>
      </c>
      <c r="H6519">
        <v>1</v>
      </c>
      <c r="I6519" t="str">
        <f>IF(A6519=A6518,I6518&amp;CHAR(10)&amp;"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0" spans="1:9" x14ac:dyDescent="0.25">
      <c r="A6520" t="s">
        <v>8405</v>
      </c>
      <c r="B6520">
        <v>75180019</v>
      </c>
      <c r="C6520" t="s">
        <v>16</v>
      </c>
      <c r="D6520" t="str">
        <f>IF(Tabel_Forespørgsel_fra_Visma28[[#This Row],[SupProd]]=" "," "," - "&amp;Tabel_Forespørgsel_fra_Visma28[[#This Row],[SupProd]])</f>
        <v xml:space="preserve"> </v>
      </c>
      <c r="E6520" t="s">
        <v>16</v>
      </c>
      <c r="F6520" t="str">
        <f>IF(Tabel_Forespørgsel_fra_Visma28[[#This Row],[SupDescr]]=" "," "," - "&amp;Tabel_Forespørgsel_fra_Visma28[[#This Row],[SupDescr]])</f>
        <v xml:space="preserve"> </v>
      </c>
      <c r="G6520" t="s">
        <v>2430</v>
      </c>
      <c r="H6520">
        <v>1</v>
      </c>
      <c r="I6520" t="str">
        <f>IF(A6520=A6519,I6519&amp;CHAR(10)&amp;"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521" spans="1:9" x14ac:dyDescent="0.25">
      <c r="A6521" t="s">
        <v>8422</v>
      </c>
      <c r="B6521">
        <v>75211662</v>
      </c>
      <c r="C6521" t="s">
        <v>16</v>
      </c>
      <c r="D6521" t="str">
        <f>IF(Tabel_Forespørgsel_fra_Visma28[[#This Row],[SupProd]]=" "," "," - "&amp;Tabel_Forespørgsel_fra_Visma28[[#This Row],[SupProd]])</f>
        <v xml:space="preserve"> </v>
      </c>
      <c r="E6521" t="s">
        <v>16</v>
      </c>
      <c r="F6521" t="str">
        <f>IF(Tabel_Forespørgsel_fra_Visma28[[#This Row],[SupDescr]]=" "," "," - "&amp;Tabel_Forespørgsel_fra_Visma28[[#This Row],[SupDescr]])</f>
        <v xml:space="preserve"> </v>
      </c>
      <c r="G6521" t="s">
        <v>7015</v>
      </c>
      <c r="H6521">
        <v>1</v>
      </c>
      <c r="I6521" t="str">
        <f>IF(A6521=A6520,I6520&amp;CHAR(10)&amp;"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2" spans="1:9" x14ac:dyDescent="0.25">
      <c r="A6522" t="s">
        <v>8426</v>
      </c>
      <c r="B6522">
        <v>75211662</v>
      </c>
      <c r="C6522" t="s">
        <v>16</v>
      </c>
      <c r="D6522" t="str">
        <f>IF(Tabel_Forespørgsel_fra_Visma28[[#This Row],[SupProd]]=" "," "," - "&amp;Tabel_Forespørgsel_fra_Visma28[[#This Row],[SupProd]])</f>
        <v xml:space="preserve"> </v>
      </c>
      <c r="E6522" t="s">
        <v>16</v>
      </c>
      <c r="F6522" t="str">
        <f>IF(Tabel_Forespørgsel_fra_Visma28[[#This Row],[SupDescr]]=" "," "," - "&amp;Tabel_Forespørgsel_fra_Visma28[[#This Row],[SupDescr]])</f>
        <v xml:space="preserve"> </v>
      </c>
      <c r="G6522" t="s">
        <v>7015</v>
      </c>
      <c r="H6522">
        <v>1</v>
      </c>
      <c r="I6522" t="str">
        <f>IF(A6522=A6521,I6521&amp;CHAR(10)&amp;"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3" spans="1:9" x14ac:dyDescent="0.25">
      <c r="A6523" t="s">
        <v>8437</v>
      </c>
      <c r="B6523">
        <v>75211662</v>
      </c>
      <c r="C6523" t="s">
        <v>16</v>
      </c>
      <c r="D6523" t="str">
        <f>IF(Tabel_Forespørgsel_fra_Visma28[[#This Row],[SupProd]]=" "," "," - "&amp;Tabel_Forespørgsel_fra_Visma28[[#This Row],[SupProd]])</f>
        <v xml:space="preserve"> </v>
      </c>
      <c r="E6523" t="s">
        <v>16</v>
      </c>
      <c r="F6523" t="str">
        <f>IF(Tabel_Forespørgsel_fra_Visma28[[#This Row],[SupDescr]]=" "," "," - "&amp;Tabel_Forespørgsel_fra_Visma28[[#This Row],[SupDescr]])</f>
        <v xml:space="preserve"> </v>
      </c>
      <c r="G6523" t="s">
        <v>7015</v>
      </c>
      <c r="H6523">
        <v>1</v>
      </c>
      <c r="I6523" t="str">
        <f>IF(A6523=A6522,I6522&amp;CHAR(10)&amp;"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4" spans="1:9" x14ac:dyDescent="0.25">
      <c r="A6524" t="s">
        <v>8427</v>
      </c>
      <c r="B6524">
        <v>75211662</v>
      </c>
      <c r="C6524" t="s">
        <v>16</v>
      </c>
      <c r="D6524" t="str">
        <f>IF(Tabel_Forespørgsel_fra_Visma28[[#This Row],[SupProd]]=" "," "," - "&amp;Tabel_Forespørgsel_fra_Visma28[[#This Row],[SupProd]])</f>
        <v xml:space="preserve"> </v>
      </c>
      <c r="E6524" t="s">
        <v>16</v>
      </c>
      <c r="F6524" t="str">
        <f>IF(Tabel_Forespørgsel_fra_Visma28[[#This Row],[SupDescr]]=" "," "," - "&amp;Tabel_Forespørgsel_fra_Visma28[[#This Row],[SupDescr]])</f>
        <v xml:space="preserve"> </v>
      </c>
      <c r="G6524" t="s">
        <v>7015</v>
      </c>
      <c r="H6524">
        <v>1</v>
      </c>
      <c r="I6524" t="str">
        <f>IF(A6524=A6523,I6523&amp;CHAR(10)&amp;"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5" spans="1:9" x14ac:dyDescent="0.25">
      <c r="A6525" t="s">
        <v>8429</v>
      </c>
      <c r="B6525">
        <v>75211662</v>
      </c>
      <c r="C6525" t="s">
        <v>16</v>
      </c>
      <c r="D6525" t="str">
        <f>IF(Tabel_Forespørgsel_fra_Visma28[[#This Row],[SupProd]]=" "," "," - "&amp;Tabel_Forespørgsel_fra_Visma28[[#This Row],[SupProd]])</f>
        <v xml:space="preserve"> </v>
      </c>
      <c r="E6525" t="s">
        <v>16</v>
      </c>
      <c r="F6525" t="str">
        <f>IF(Tabel_Forespørgsel_fra_Visma28[[#This Row],[SupDescr]]=" "," "," - "&amp;Tabel_Forespørgsel_fra_Visma28[[#This Row],[SupDescr]])</f>
        <v xml:space="preserve"> </v>
      </c>
      <c r="G6525" t="s">
        <v>7015</v>
      </c>
      <c r="H6525">
        <v>1</v>
      </c>
      <c r="I6525" t="str">
        <f>IF(A6525=A6524,I6524&amp;CHAR(10)&amp;"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6" spans="1:9" x14ac:dyDescent="0.25">
      <c r="A6526" t="s">
        <v>8432</v>
      </c>
      <c r="B6526">
        <v>75577000</v>
      </c>
      <c r="C6526" t="s">
        <v>16</v>
      </c>
      <c r="D6526" t="str">
        <f>IF(Tabel_Forespørgsel_fra_Visma28[[#This Row],[SupProd]]=" "," "," - "&amp;Tabel_Forespørgsel_fra_Visma28[[#This Row],[SupProd]])</f>
        <v xml:space="preserve"> </v>
      </c>
      <c r="E6526" t="s">
        <v>16</v>
      </c>
      <c r="F6526" t="str">
        <f>IF(Tabel_Forespørgsel_fra_Visma28[[#This Row],[SupDescr]]=" "," "," - "&amp;Tabel_Forespørgsel_fra_Visma28[[#This Row],[SupDescr]])</f>
        <v xml:space="preserve"> </v>
      </c>
      <c r="G6526" t="s">
        <v>3759</v>
      </c>
      <c r="H6526">
        <v>1</v>
      </c>
      <c r="I6526" t="str">
        <f>IF(A6526=A6525,I6525&amp;CHAR(10)&amp;"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27" spans="1:9" x14ac:dyDescent="0.25">
      <c r="A6527" t="s">
        <v>8434</v>
      </c>
      <c r="B6527">
        <v>75577000</v>
      </c>
      <c r="C6527" t="s">
        <v>16</v>
      </c>
      <c r="D6527" t="str">
        <f>IF(Tabel_Forespørgsel_fra_Visma28[[#This Row],[SupProd]]=" "," "," - "&amp;Tabel_Forespørgsel_fra_Visma28[[#This Row],[SupProd]])</f>
        <v xml:space="preserve"> </v>
      </c>
      <c r="E6527" t="s">
        <v>16</v>
      </c>
      <c r="F6527" t="str">
        <f>IF(Tabel_Forespørgsel_fra_Visma28[[#This Row],[SupDescr]]=" "," "," - "&amp;Tabel_Forespørgsel_fra_Visma28[[#This Row],[SupDescr]])</f>
        <v xml:space="preserve"> </v>
      </c>
      <c r="G6527" t="s">
        <v>3759</v>
      </c>
      <c r="H6527">
        <v>1</v>
      </c>
      <c r="I6527" t="str">
        <f>IF(A6527=A6526,I6526&amp;CHAR(10)&amp;"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28" spans="1:9" x14ac:dyDescent="0.25">
      <c r="A6528" t="s">
        <v>8440</v>
      </c>
      <c r="B6528">
        <v>75211662</v>
      </c>
      <c r="C6528" t="s">
        <v>16</v>
      </c>
      <c r="D6528" t="str">
        <f>IF(Tabel_Forespørgsel_fra_Visma28[[#This Row],[SupProd]]=" "," "," - "&amp;Tabel_Forespørgsel_fra_Visma28[[#This Row],[SupProd]])</f>
        <v xml:space="preserve"> </v>
      </c>
      <c r="E6528" t="s">
        <v>16</v>
      </c>
      <c r="F6528" t="str">
        <f>IF(Tabel_Forespørgsel_fra_Visma28[[#This Row],[SupDescr]]=" "," "," - "&amp;Tabel_Forespørgsel_fra_Visma28[[#This Row],[SupDescr]])</f>
        <v xml:space="preserve"> </v>
      </c>
      <c r="G6528" t="s">
        <v>7015</v>
      </c>
      <c r="H6528">
        <v>1</v>
      </c>
      <c r="I6528" t="str">
        <f>IF(A6528=A6527,I6527&amp;CHAR(10)&amp;"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9" spans="1:9" x14ac:dyDescent="0.25">
      <c r="A6529" t="s">
        <v>8446</v>
      </c>
      <c r="B6529">
        <v>75211662</v>
      </c>
      <c r="C6529" t="s">
        <v>16</v>
      </c>
      <c r="D6529" t="str">
        <f>IF(Tabel_Forespørgsel_fra_Visma28[[#This Row],[SupProd]]=" "," "," - "&amp;Tabel_Forespørgsel_fra_Visma28[[#This Row],[SupProd]])</f>
        <v xml:space="preserve"> </v>
      </c>
      <c r="E6529" t="s">
        <v>16</v>
      </c>
      <c r="F6529" t="str">
        <f>IF(Tabel_Forespørgsel_fra_Visma28[[#This Row],[SupDescr]]=" "," "," - "&amp;Tabel_Forespørgsel_fra_Visma28[[#This Row],[SupDescr]])</f>
        <v xml:space="preserve"> </v>
      </c>
      <c r="G6529" t="s">
        <v>7015</v>
      </c>
      <c r="H6529">
        <v>1</v>
      </c>
      <c r="I6529" t="str">
        <f>IF(A6529=A6528,I6528&amp;CHAR(10)&amp;"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0" spans="1:9" x14ac:dyDescent="0.25">
      <c r="A6530" t="s">
        <v>8447</v>
      </c>
      <c r="B6530">
        <v>75211662</v>
      </c>
      <c r="C6530" t="s">
        <v>16</v>
      </c>
      <c r="D6530" t="str">
        <f>IF(Tabel_Forespørgsel_fra_Visma28[[#This Row],[SupProd]]=" "," "," - "&amp;Tabel_Forespørgsel_fra_Visma28[[#This Row],[SupProd]])</f>
        <v xml:space="preserve"> </v>
      </c>
      <c r="E6530" t="s">
        <v>16</v>
      </c>
      <c r="F6530" t="str">
        <f>IF(Tabel_Forespørgsel_fra_Visma28[[#This Row],[SupDescr]]=" "," "," - "&amp;Tabel_Forespørgsel_fra_Visma28[[#This Row],[SupDescr]])</f>
        <v xml:space="preserve"> </v>
      </c>
      <c r="G6530" t="s">
        <v>7015</v>
      </c>
      <c r="H6530">
        <v>1</v>
      </c>
      <c r="I6530" t="str">
        <f>IF(A6530=A6529,I6529&amp;CHAR(10)&amp;"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1" spans="1:9" x14ac:dyDescent="0.25">
      <c r="A6531" t="s">
        <v>8449</v>
      </c>
      <c r="B6531">
        <v>75211662</v>
      </c>
      <c r="C6531" t="s">
        <v>16</v>
      </c>
      <c r="D6531" t="str">
        <f>IF(Tabel_Forespørgsel_fra_Visma28[[#This Row],[SupProd]]=" "," "," - "&amp;Tabel_Forespørgsel_fra_Visma28[[#This Row],[SupProd]])</f>
        <v xml:space="preserve"> </v>
      </c>
      <c r="E6531" t="s">
        <v>16</v>
      </c>
      <c r="F6531" t="str">
        <f>IF(Tabel_Forespørgsel_fra_Visma28[[#This Row],[SupDescr]]=" "," "," - "&amp;Tabel_Forespørgsel_fra_Visma28[[#This Row],[SupDescr]])</f>
        <v xml:space="preserve"> </v>
      </c>
      <c r="G6531" t="s">
        <v>7015</v>
      </c>
      <c r="H6531">
        <v>1</v>
      </c>
      <c r="I6531" t="str">
        <f>IF(A6531=A6530,I6530&amp;CHAR(10)&amp;"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2" spans="1:9" x14ac:dyDescent="0.25">
      <c r="A6532" t="s">
        <v>8455</v>
      </c>
      <c r="B6532">
        <v>75211662</v>
      </c>
      <c r="C6532" t="s">
        <v>16</v>
      </c>
      <c r="D6532" t="str">
        <f>IF(Tabel_Forespørgsel_fra_Visma28[[#This Row],[SupProd]]=" "," "," - "&amp;Tabel_Forespørgsel_fra_Visma28[[#This Row],[SupProd]])</f>
        <v xml:space="preserve"> </v>
      </c>
      <c r="E6532" t="s">
        <v>16</v>
      </c>
      <c r="F6532" t="str">
        <f>IF(Tabel_Forespørgsel_fra_Visma28[[#This Row],[SupDescr]]=" "," "," - "&amp;Tabel_Forespørgsel_fra_Visma28[[#This Row],[SupDescr]])</f>
        <v xml:space="preserve"> </v>
      </c>
      <c r="G6532" t="s">
        <v>7015</v>
      </c>
      <c r="H6532">
        <v>1</v>
      </c>
      <c r="I6532" t="str">
        <f>IF(A6532=A6531,I6531&amp;CHAR(10)&amp;"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3" spans="1:9" x14ac:dyDescent="0.25">
      <c r="A6533" t="s">
        <v>8467</v>
      </c>
      <c r="B6533">
        <v>75211662</v>
      </c>
      <c r="C6533" t="s">
        <v>16</v>
      </c>
      <c r="D6533" t="str">
        <f>IF(Tabel_Forespørgsel_fra_Visma28[[#This Row],[SupProd]]=" "," "," - "&amp;Tabel_Forespørgsel_fra_Visma28[[#This Row],[SupProd]])</f>
        <v xml:space="preserve"> </v>
      </c>
      <c r="E6533" t="s">
        <v>16</v>
      </c>
      <c r="F6533" t="str">
        <f>IF(Tabel_Forespørgsel_fra_Visma28[[#This Row],[SupDescr]]=" "," "," - "&amp;Tabel_Forespørgsel_fra_Visma28[[#This Row],[SupDescr]])</f>
        <v xml:space="preserve"> </v>
      </c>
      <c r="G6533" t="s">
        <v>7015</v>
      </c>
      <c r="H6533">
        <v>1</v>
      </c>
      <c r="I6533" t="str">
        <f>IF(A6533=A6532,I6532&amp;CHAR(10)&amp;"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4" spans="1:9" x14ac:dyDescent="0.25">
      <c r="A6534" t="s">
        <v>8470</v>
      </c>
      <c r="B6534">
        <v>75211662</v>
      </c>
      <c r="C6534" t="s">
        <v>16</v>
      </c>
      <c r="D6534" t="str">
        <f>IF(Tabel_Forespørgsel_fra_Visma28[[#This Row],[SupProd]]=" "," "," - "&amp;Tabel_Forespørgsel_fra_Visma28[[#This Row],[SupProd]])</f>
        <v xml:space="preserve"> </v>
      </c>
      <c r="E6534" t="s">
        <v>16</v>
      </c>
      <c r="F6534" t="str">
        <f>IF(Tabel_Forespørgsel_fra_Visma28[[#This Row],[SupDescr]]=" "," "," - "&amp;Tabel_Forespørgsel_fra_Visma28[[#This Row],[SupDescr]])</f>
        <v xml:space="preserve"> </v>
      </c>
      <c r="G6534" t="s">
        <v>7015</v>
      </c>
      <c r="H6534">
        <v>1</v>
      </c>
      <c r="I6534" t="str">
        <f>IF(A6534=A6533,I6533&amp;CHAR(10)&amp;"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5" spans="1:9" x14ac:dyDescent="0.25">
      <c r="A6535" t="s">
        <v>8471</v>
      </c>
      <c r="B6535">
        <v>75211662</v>
      </c>
      <c r="C6535" t="s">
        <v>16</v>
      </c>
      <c r="D6535" t="str">
        <f>IF(Tabel_Forespørgsel_fra_Visma28[[#This Row],[SupProd]]=" "," "," - "&amp;Tabel_Forespørgsel_fra_Visma28[[#This Row],[SupProd]])</f>
        <v xml:space="preserve"> </v>
      </c>
      <c r="E6535" t="s">
        <v>16</v>
      </c>
      <c r="F6535" t="str">
        <f>IF(Tabel_Forespørgsel_fra_Visma28[[#This Row],[SupDescr]]=" "," "," - "&amp;Tabel_Forespørgsel_fra_Visma28[[#This Row],[SupDescr]])</f>
        <v xml:space="preserve"> </v>
      </c>
      <c r="G6535" t="s">
        <v>7015</v>
      </c>
      <c r="H6535">
        <v>1</v>
      </c>
      <c r="I6535" t="str">
        <f>IF(A6535=A6534,I6534&amp;CHAR(10)&amp;"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6" spans="1:9" x14ac:dyDescent="0.25">
      <c r="A6536" t="s">
        <v>8482</v>
      </c>
      <c r="B6536">
        <v>75211662</v>
      </c>
      <c r="C6536" t="s">
        <v>16</v>
      </c>
      <c r="D6536" t="str">
        <f>IF(Tabel_Forespørgsel_fra_Visma28[[#This Row],[SupProd]]=" "," "," - "&amp;Tabel_Forespørgsel_fra_Visma28[[#This Row],[SupProd]])</f>
        <v xml:space="preserve"> </v>
      </c>
      <c r="E6536" t="s">
        <v>16</v>
      </c>
      <c r="F6536" t="str">
        <f>IF(Tabel_Forespørgsel_fra_Visma28[[#This Row],[SupDescr]]=" "," "," - "&amp;Tabel_Forespørgsel_fra_Visma28[[#This Row],[SupDescr]])</f>
        <v xml:space="preserve"> </v>
      </c>
      <c r="G6536" t="s">
        <v>7015</v>
      </c>
      <c r="H6536">
        <v>1</v>
      </c>
      <c r="I6536" t="str">
        <f>IF(A6536=A6535,I6535&amp;CHAR(10)&amp;"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7" spans="1:9" x14ac:dyDescent="0.25">
      <c r="A6537" t="s">
        <v>8497</v>
      </c>
      <c r="B6537">
        <v>75211662</v>
      </c>
      <c r="C6537" t="s">
        <v>16</v>
      </c>
      <c r="D6537" t="str">
        <f>IF(Tabel_Forespørgsel_fra_Visma28[[#This Row],[SupProd]]=" "," "," - "&amp;Tabel_Forespørgsel_fra_Visma28[[#This Row],[SupProd]])</f>
        <v xml:space="preserve"> </v>
      </c>
      <c r="E6537" t="s">
        <v>16</v>
      </c>
      <c r="F6537" t="str">
        <f>IF(Tabel_Forespørgsel_fra_Visma28[[#This Row],[SupDescr]]=" "," "," - "&amp;Tabel_Forespørgsel_fra_Visma28[[#This Row],[SupDescr]])</f>
        <v xml:space="preserve"> </v>
      </c>
      <c r="G6537" t="s">
        <v>7015</v>
      </c>
      <c r="H6537">
        <v>1</v>
      </c>
      <c r="I6537" t="str">
        <f>IF(A6537=A6536,I6536&amp;CHAR(10)&amp;"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8" spans="1:9" x14ac:dyDescent="0.25">
      <c r="A6538" t="s">
        <v>8498</v>
      </c>
      <c r="B6538">
        <v>75577000</v>
      </c>
      <c r="C6538" t="s">
        <v>16</v>
      </c>
      <c r="D6538" t="str">
        <f>IF(Tabel_Forespørgsel_fra_Visma28[[#This Row],[SupProd]]=" "," "," - "&amp;Tabel_Forespørgsel_fra_Visma28[[#This Row],[SupProd]])</f>
        <v xml:space="preserve"> </v>
      </c>
      <c r="E6538" t="s">
        <v>16</v>
      </c>
      <c r="F6538" t="str">
        <f>IF(Tabel_Forespørgsel_fra_Visma28[[#This Row],[SupDescr]]=" "," "," - "&amp;Tabel_Forespørgsel_fra_Visma28[[#This Row],[SupDescr]])</f>
        <v xml:space="preserve"> </v>
      </c>
      <c r="G6538" t="s">
        <v>3759</v>
      </c>
      <c r="H6538">
        <v>1</v>
      </c>
      <c r="I6538" t="str">
        <f>IF(A6538=A6537,I6537&amp;CHAR(10)&amp;"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39" spans="1:9" x14ac:dyDescent="0.25">
      <c r="A6539" t="s">
        <v>8499</v>
      </c>
      <c r="B6539">
        <v>75211662</v>
      </c>
      <c r="C6539" t="s">
        <v>16</v>
      </c>
      <c r="D6539" t="str">
        <f>IF(Tabel_Forespørgsel_fra_Visma28[[#This Row],[SupProd]]=" "," "," - "&amp;Tabel_Forespørgsel_fra_Visma28[[#This Row],[SupProd]])</f>
        <v xml:space="preserve"> </v>
      </c>
      <c r="E6539" t="s">
        <v>16</v>
      </c>
      <c r="F6539" t="str">
        <f>IF(Tabel_Forespørgsel_fra_Visma28[[#This Row],[SupDescr]]=" "," "," - "&amp;Tabel_Forespørgsel_fra_Visma28[[#This Row],[SupDescr]])</f>
        <v xml:space="preserve"> </v>
      </c>
      <c r="G6539" t="s">
        <v>7015</v>
      </c>
      <c r="H6539">
        <v>1</v>
      </c>
      <c r="I6539" t="str">
        <f>IF(A6539=A6538,I6538&amp;CHAR(10)&amp;"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0" spans="1:9" x14ac:dyDescent="0.25">
      <c r="A6540" t="s">
        <v>8516</v>
      </c>
      <c r="B6540">
        <v>75577000</v>
      </c>
      <c r="C6540" t="s">
        <v>16</v>
      </c>
      <c r="D6540" t="str">
        <f>IF(Tabel_Forespørgsel_fra_Visma28[[#This Row],[SupProd]]=" "," "," - "&amp;Tabel_Forespørgsel_fra_Visma28[[#This Row],[SupProd]])</f>
        <v xml:space="preserve"> </v>
      </c>
      <c r="E6540" t="s">
        <v>16</v>
      </c>
      <c r="F6540" t="str">
        <f>IF(Tabel_Forespørgsel_fra_Visma28[[#This Row],[SupDescr]]=" "," "," - "&amp;Tabel_Forespørgsel_fra_Visma28[[#This Row],[SupDescr]])</f>
        <v xml:space="preserve"> </v>
      </c>
      <c r="G6540" t="s">
        <v>3759</v>
      </c>
      <c r="H6540">
        <v>1</v>
      </c>
      <c r="I6540" t="str">
        <f>IF(A6540=A6539,I6539&amp;CHAR(10)&amp;"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41" spans="1:9" x14ac:dyDescent="0.25">
      <c r="A6541" t="s">
        <v>8523</v>
      </c>
      <c r="B6541">
        <v>75211662</v>
      </c>
      <c r="C6541" t="s">
        <v>16</v>
      </c>
      <c r="D6541" t="str">
        <f>IF(Tabel_Forespørgsel_fra_Visma28[[#This Row],[SupProd]]=" "," "," - "&amp;Tabel_Forespørgsel_fra_Visma28[[#This Row],[SupProd]])</f>
        <v xml:space="preserve"> </v>
      </c>
      <c r="E6541" t="s">
        <v>16</v>
      </c>
      <c r="F6541" t="str">
        <f>IF(Tabel_Forespørgsel_fra_Visma28[[#This Row],[SupDescr]]=" "," "," - "&amp;Tabel_Forespørgsel_fra_Visma28[[#This Row],[SupDescr]])</f>
        <v xml:space="preserve"> </v>
      </c>
      <c r="G6541" t="s">
        <v>7015</v>
      </c>
      <c r="H6541">
        <v>1</v>
      </c>
      <c r="I6541" t="str">
        <f>IF(A6541=A6540,I6540&amp;CHAR(10)&amp;"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2" spans="1:9" x14ac:dyDescent="0.25">
      <c r="A6542" t="s">
        <v>8552</v>
      </c>
      <c r="B6542">
        <v>75211662</v>
      </c>
      <c r="C6542" t="s">
        <v>16</v>
      </c>
      <c r="D6542" t="str">
        <f>IF(Tabel_Forespørgsel_fra_Visma28[[#This Row],[SupProd]]=" "," "," - "&amp;Tabel_Forespørgsel_fra_Visma28[[#This Row],[SupProd]])</f>
        <v xml:space="preserve"> </v>
      </c>
      <c r="E6542" t="s">
        <v>16</v>
      </c>
      <c r="F6542" t="str">
        <f>IF(Tabel_Forespørgsel_fra_Visma28[[#This Row],[SupDescr]]=" "," "," - "&amp;Tabel_Forespørgsel_fra_Visma28[[#This Row],[SupDescr]])</f>
        <v xml:space="preserve"> </v>
      </c>
      <c r="G6542" t="s">
        <v>7015</v>
      </c>
      <c r="H6542">
        <v>1</v>
      </c>
      <c r="I6542" t="str">
        <f>IF(A6542=A6541,I6541&amp;CHAR(10)&amp;"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3" spans="1:9" x14ac:dyDescent="0.25">
      <c r="A6543" t="s">
        <v>8553</v>
      </c>
      <c r="B6543">
        <v>75211662</v>
      </c>
      <c r="C6543" t="s">
        <v>16</v>
      </c>
      <c r="D6543" t="str">
        <f>IF(Tabel_Forespørgsel_fra_Visma28[[#This Row],[SupProd]]=" "," "," - "&amp;Tabel_Forespørgsel_fra_Visma28[[#This Row],[SupProd]])</f>
        <v xml:space="preserve"> </v>
      </c>
      <c r="E6543" t="s">
        <v>16</v>
      </c>
      <c r="F6543" t="str">
        <f>IF(Tabel_Forespørgsel_fra_Visma28[[#This Row],[SupDescr]]=" "," "," - "&amp;Tabel_Forespørgsel_fra_Visma28[[#This Row],[SupDescr]])</f>
        <v xml:space="preserve"> </v>
      </c>
      <c r="G6543" t="s">
        <v>7015</v>
      </c>
      <c r="H6543">
        <v>1</v>
      </c>
      <c r="I6543" t="str">
        <f>IF(A6543=A6542,I6542&amp;CHAR(10)&amp;"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4" spans="1:9" x14ac:dyDescent="0.25">
      <c r="A6544" t="s">
        <v>8544</v>
      </c>
      <c r="B6544">
        <v>75211662</v>
      </c>
      <c r="C6544" t="s">
        <v>16</v>
      </c>
      <c r="D6544" t="str">
        <f>IF(Tabel_Forespørgsel_fra_Visma28[[#This Row],[SupProd]]=" "," "," - "&amp;Tabel_Forespørgsel_fra_Visma28[[#This Row],[SupProd]])</f>
        <v xml:space="preserve"> </v>
      </c>
      <c r="E6544" t="s">
        <v>16</v>
      </c>
      <c r="F6544" t="str">
        <f>IF(Tabel_Forespørgsel_fra_Visma28[[#This Row],[SupDescr]]=" "," "," - "&amp;Tabel_Forespørgsel_fra_Visma28[[#This Row],[SupDescr]])</f>
        <v xml:space="preserve"> </v>
      </c>
      <c r="G6544" t="s">
        <v>7015</v>
      </c>
      <c r="H6544">
        <v>1</v>
      </c>
      <c r="I6544" t="str">
        <f>IF(A6544=A6543,I6543&amp;CHAR(10)&amp;"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5" spans="1:9" x14ac:dyDescent="0.25">
      <c r="A6545" t="s">
        <v>8554</v>
      </c>
      <c r="B6545">
        <v>75211662</v>
      </c>
      <c r="C6545" t="s">
        <v>16</v>
      </c>
      <c r="D6545" t="str">
        <f>IF(Tabel_Forespørgsel_fra_Visma28[[#This Row],[SupProd]]=" "," "," - "&amp;Tabel_Forespørgsel_fra_Visma28[[#This Row],[SupProd]])</f>
        <v xml:space="preserve"> </v>
      </c>
      <c r="E6545" t="s">
        <v>16</v>
      </c>
      <c r="F6545" t="str">
        <f>IF(Tabel_Forespørgsel_fra_Visma28[[#This Row],[SupDescr]]=" "," "," - "&amp;Tabel_Forespørgsel_fra_Visma28[[#This Row],[SupDescr]])</f>
        <v xml:space="preserve"> </v>
      </c>
      <c r="G6545" t="s">
        <v>7015</v>
      </c>
      <c r="H6545">
        <v>1</v>
      </c>
      <c r="I6545" t="str">
        <f>IF(A6545=A6544,I6544&amp;CHAR(10)&amp;"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6" spans="1:9" x14ac:dyDescent="0.25">
      <c r="A6546" t="s">
        <v>8545</v>
      </c>
      <c r="B6546">
        <v>75211662</v>
      </c>
      <c r="C6546" t="s">
        <v>16</v>
      </c>
      <c r="D6546" t="str">
        <f>IF(Tabel_Forespørgsel_fra_Visma28[[#This Row],[SupProd]]=" "," "," - "&amp;Tabel_Forespørgsel_fra_Visma28[[#This Row],[SupProd]])</f>
        <v xml:space="preserve"> </v>
      </c>
      <c r="E6546" t="s">
        <v>16</v>
      </c>
      <c r="F6546" t="str">
        <f>IF(Tabel_Forespørgsel_fra_Visma28[[#This Row],[SupDescr]]=" "," "," - "&amp;Tabel_Forespørgsel_fra_Visma28[[#This Row],[SupDescr]])</f>
        <v xml:space="preserve"> </v>
      </c>
      <c r="G6546" t="s">
        <v>7015</v>
      </c>
      <c r="H6546">
        <v>1</v>
      </c>
      <c r="I6546" t="str">
        <f>IF(A6546=A6545,I6545&amp;CHAR(10)&amp;"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7" spans="1:9" x14ac:dyDescent="0.25">
      <c r="A6547" t="s">
        <v>8546</v>
      </c>
      <c r="B6547">
        <v>75211662</v>
      </c>
      <c r="C6547" t="s">
        <v>16</v>
      </c>
      <c r="D6547" t="str">
        <f>IF(Tabel_Forespørgsel_fra_Visma28[[#This Row],[SupProd]]=" "," "," - "&amp;Tabel_Forespørgsel_fra_Visma28[[#This Row],[SupProd]])</f>
        <v xml:space="preserve"> </v>
      </c>
      <c r="E6547" t="s">
        <v>16</v>
      </c>
      <c r="F6547" t="str">
        <f>IF(Tabel_Forespørgsel_fra_Visma28[[#This Row],[SupDescr]]=" "," "," - "&amp;Tabel_Forespørgsel_fra_Visma28[[#This Row],[SupDescr]])</f>
        <v xml:space="preserve"> </v>
      </c>
      <c r="G6547" t="s">
        <v>7015</v>
      </c>
      <c r="H6547">
        <v>1</v>
      </c>
      <c r="I6547" t="str">
        <f>IF(A6547=A6546,I6546&amp;CHAR(10)&amp;"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8" spans="1:9" x14ac:dyDescent="0.25">
      <c r="A6548" t="s">
        <v>8547</v>
      </c>
      <c r="B6548">
        <v>75211662</v>
      </c>
      <c r="C6548" t="s">
        <v>16</v>
      </c>
      <c r="D6548" t="str">
        <f>IF(Tabel_Forespørgsel_fra_Visma28[[#This Row],[SupProd]]=" "," "," - "&amp;Tabel_Forespørgsel_fra_Visma28[[#This Row],[SupProd]])</f>
        <v xml:space="preserve"> </v>
      </c>
      <c r="E6548" t="s">
        <v>16</v>
      </c>
      <c r="F6548" t="str">
        <f>IF(Tabel_Forespørgsel_fra_Visma28[[#This Row],[SupDescr]]=" "," "," - "&amp;Tabel_Forespørgsel_fra_Visma28[[#This Row],[SupDescr]])</f>
        <v xml:space="preserve"> </v>
      </c>
      <c r="G6548" t="s">
        <v>7015</v>
      </c>
      <c r="H6548">
        <v>1</v>
      </c>
      <c r="I6548" t="str">
        <f>IF(A6548=A6547,I6547&amp;CHAR(10)&amp;"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9" spans="1:9" x14ac:dyDescent="0.25">
      <c r="A6549" t="s">
        <v>8556</v>
      </c>
      <c r="B6549">
        <v>75211662</v>
      </c>
      <c r="C6549" t="s">
        <v>16</v>
      </c>
      <c r="D6549" t="str">
        <f>IF(Tabel_Forespørgsel_fra_Visma28[[#This Row],[SupProd]]=" "," "," - "&amp;Tabel_Forespørgsel_fra_Visma28[[#This Row],[SupProd]])</f>
        <v xml:space="preserve"> </v>
      </c>
      <c r="E6549" t="s">
        <v>16</v>
      </c>
      <c r="F6549" t="str">
        <f>IF(Tabel_Forespørgsel_fra_Visma28[[#This Row],[SupDescr]]=" "," "," - "&amp;Tabel_Forespørgsel_fra_Visma28[[#This Row],[SupDescr]])</f>
        <v xml:space="preserve"> </v>
      </c>
      <c r="G6549" t="s">
        <v>7015</v>
      </c>
      <c r="H6549">
        <v>1</v>
      </c>
      <c r="I6549" t="str">
        <f>IF(A6549=A6548,I6548&amp;CHAR(10)&amp;"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0" spans="1:9" x14ac:dyDescent="0.25">
      <c r="A6550" t="s">
        <v>8555</v>
      </c>
      <c r="B6550">
        <v>75211662</v>
      </c>
      <c r="C6550" t="s">
        <v>16</v>
      </c>
      <c r="D6550" t="str">
        <f>IF(Tabel_Forespørgsel_fra_Visma28[[#This Row],[SupProd]]=" "," "," - "&amp;Tabel_Forespørgsel_fra_Visma28[[#This Row],[SupProd]])</f>
        <v xml:space="preserve"> </v>
      </c>
      <c r="E6550" t="s">
        <v>16</v>
      </c>
      <c r="F6550" t="str">
        <f>IF(Tabel_Forespørgsel_fra_Visma28[[#This Row],[SupDescr]]=" "," "," - "&amp;Tabel_Forespørgsel_fra_Visma28[[#This Row],[SupDescr]])</f>
        <v xml:space="preserve"> </v>
      </c>
      <c r="G6550" t="s">
        <v>7015</v>
      </c>
      <c r="H6550">
        <v>1</v>
      </c>
      <c r="I6550" t="str">
        <f>IF(A6550=A6549,I6549&amp;CHAR(10)&amp;"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1" spans="1:9" x14ac:dyDescent="0.25">
      <c r="A6551" t="s">
        <v>8548</v>
      </c>
      <c r="B6551">
        <v>75211662</v>
      </c>
      <c r="C6551" t="s">
        <v>16</v>
      </c>
      <c r="D6551" t="str">
        <f>IF(Tabel_Forespørgsel_fra_Visma28[[#This Row],[SupProd]]=" "," "," - "&amp;Tabel_Forespørgsel_fra_Visma28[[#This Row],[SupProd]])</f>
        <v xml:space="preserve"> </v>
      </c>
      <c r="E6551" t="s">
        <v>16</v>
      </c>
      <c r="F6551" t="str">
        <f>IF(Tabel_Forespørgsel_fra_Visma28[[#This Row],[SupDescr]]=" "," "," - "&amp;Tabel_Forespørgsel_fra_Visma28[[#This Row],[SupDescr]])</f>
        <v xml:space="preserve"> </v>
      </c>
      <c r="G6551" t="s">
        <v>7015</v>
      </c>
      <c r="H6551">
        <v>1</v>
      </c>
      <c r="I6551" t="str">
        <f>IF(A6551=A6550,I6550&amp;CHAR(10)&amp;"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2" spans="1:9" x14ac:dyDescent="0.25">
      <c r="A6552" t="s">
        <v>8535</v>
      </c>
      <c r="B6552">
        <v>75211662</v>
      </c>
      <c r="C6552" t="s">
        <v>16</v>
      </c>
      <c r="D6552" t="str">
        <f>IF(Tabel_Forespørgsel_fra_Visma28[[#This Row],[SupProd]]=" "," "," - "&amp;Tabel_Forespørgsel_fra_Visma28[[#This Row],[SupProd]])</f>
        <v xml:space="preserve"> </v>
      </c>
      <c r="E6552" t="s">
        <v>16</v>
      </c>
      <c r="F6552" t="str">
        <f>IF(Tabel_Forespørgsel_fra_Visma28[[#This Row],[SupDescr]]=" "," "," - "&amp;Tabel_Forespørgsel_fra_Visma28[[#This Row],[SupDescr]])</f>
        <v xml:space="preserve"> </v>
      </c>
      <c r="G6552" t="s">
        <v>7015</v>
      </c>
      <c r="H6552">
        <v>1</v>
      </c>
      <c r="I6552" t="str">
        <f>IF(A6552=A6551,I6551&amp;CHAR(10)&amp;"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3" spans="1:9" x14ac:dyDescent="0.25">
      <c r="A6553" t="s">
        <v>8549</v>
      </c>
      <c r="B6553">
        <v>75211662</v>
      </c>
      <c r="C6553" t="s">
        <v>16</v>
      </c>
      <c r="D6553" t="str">
        <f>IF(Tabel_Forespørgsel_fra_Visma28[[#This Row],[SupProd]]=" "," "," - "&amp;Tabel_Forespørgsel_fra_Visma28[[#This Row],[SupProd]])</f>
        <v xml:space="preserve"> </v>
      </c>
      <c r="E6553" t="s">
        <v>16</v>
      </c>
      <c r="F6553" t="str">
        <f>IF(Tabel_Forespørgsel_fra_Visma28[[#This Row],[SupDescr]]=" "," "," - "&amp;Tabel_Forespørgsel_fra_Visma28[[#This Row],[SupDescr]])</f>
        <v xml:space="preserve"> </v>
      </c>
      <c r="G6553" t="s">
        <v>7015</v>
      </c>
      <c r="H6553">
        <v>1</v>
      </c>
      <c r="I6553" t="str">
        <f>IF(A6553=A6552,I6552&amp;CHAR(10)&amp;"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4" spans="1:9" x14ac:dyDescent="0.25">
      <c r="A6554" t="s">
        <v>8536</v>
      </c>
      <c r="B6554">
        <v>75211662</v>
      </c>
      <c r="C6554" t="s">
        <v>16</v>
      </c>
      <c r="D6554" t="str">
        <f>IF(Tabel_Forespørgsel_fra_Visma28[[#This Row],[SupProd]]=" "," "," - "&amp;Tabel_Forespørgsel_fra_Visma28[[#This Row],[SupProd]])</f>
        <v xml:space="preserve"> </v>
      </c>
      <c r="E6554" t="s">
        <v>16</v>
      </c>
      <c r="F6554" t="str">
        <f>IF(Tabel_Forespørgsel_fra_Visma28[[#This Row],[SupDescr]]=" "," "," - "&amp;Tabel_Forespørgsel_fra_Visma28[[#This Row],[SupDescr]])</f>
        <v xml:space="preserve"> </v>
      </c>
      <c r="G6554" t="s">
        <v>7015</v>
      </c>
      <c r="H6554">
        <v>1</v>
      </c>
      <c r="I6554" t="str">
        <f>IF(A6554=A6553,I6553&amp;CHAR(10)&amp;"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5" spans="1:9" x14ac:dyDescent="0.25">
      <c r="A6555" t="s">
        <v>8557</v>
      </c>
      <c r="B6555">
        <v>75211662</v>
      </c>
      <c r="C6555" t="s">
        <v>16</v>
      </c>
      <c r="D6555" t="str">
        <f>IF(Tabel_Forespørgsel_fra_Visma28[[#This Row],[SupProd]]=" "," "," - "&amp;Tabel_Forespørgsel_fra_Visma28[[#This Row],[SupProd]])</f>
        <v xml:space="preserve"> </v>
      </c>
      <c r="E6555" t="s">
        <v>16</v>
      </c>
      <c r="F6555" t="str">
        <f>IF(Tabel_Forespørgsel_fra_Visma28[[#This Row],[SupDescr]]=" "," "," - "&amp;Tabel_Forespørgsel_fra_Visma28[[#This Row],[SupDescr]])</f>
        <v xml:space="preserve"> </v>
      </c>
      <c r="G6555" t="s">
        <v>7015</v>
      </c>
      <c r="H6555">
        <v>1</v>
      </c>
      <c r="I6555" t="str">
        <f>IF(A6555=A6554,I6554&amp;CHAR(10)&amp;"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6" spans="1:9" x14ac:dyDescent="0.25">
      <c r="A6556" t="s">
        <v>8538</v>
      </c>
      <c r="B6556">
        <v>75211662</v>
      </c>
      <c r="C6556" t="s">
        <v>16</v>
      </c>
      <c r="D6556" t="str">
        <f>IF(Tabel_Forespørgsel_fra_Visma28[[#This Row],[SupProd]]=" "," "," - "&amp;Tabel_Forespørgsel_fra_Visma28[[#This Row],[SupProd]])</f>
        <v xml:space="preserve"> </v>
      </c>
      <c r="E6556" t="s">
        <v>16</v>
      </c>
      <c r="F6556" t="str">
        <f>IF(Tabel_Forespørgsel_fra_Visma28[[#This Row],[SupDescr]]=" "," "," - "&amp;Tabel_Forespørgsel_fra_Visma28[[#This Row],[SupDescr]])</f>
        <v xml:space="preserve"> </v>
      </c>
      <c r="G6556" t="s">
        <v>7015</v>
      </c>
      <c r="H6556">
        <v>1</v>
      </c>
      <c r="I6556" t="str">
        <f>IF(A6556=A6555,I6555&amp;CHAR(10)&amp;"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7" spans="1:9" x14ac:dyDescent="0.25">
      <c r="A6557" t="s">
        <v>8550</v>
      </c>
      <c r="B6557">
        <v>75211662</v>
      </c>
      <c r="C6557" t="s">
        <v>16</v>
      </c>
      <c r="D6557" t="str">
        <f>IF(Tabel_Forespørgsel_fra_Visma28[[#This Row],[SupProd]]=" "," "," - "&amp;Tabel_Forespørgsel_fra_Visma28[[#This Row],[SupProd]])</f>
        <v xml:space="preserve"> </v>
      </c>
      <c r="E6557" t="s">
        <v>16</v>
      </c>
      <c r="F6557" t="str">
        <f>IF(Tabel_Forespørgsel_fra_Visma28[[#This Row],[SupDescr]]=" "," "," - "&amp;Tabel_Forespørgsel_fra_Visma28[[#This Row],[SupDescr]])</f>
        <v xml:space="preserve"> </v>
      </c>
      <c r="G6557" t="s">
        <v>7015</v>
      </c>
      <c r="H6557">
        <v>1</v>
      </c>
      <c r="I6557" t="str">
        <f>IF(A6557=A6556,I6556&amp;CHAR(10)&amp;"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8" spans="1:9" x14ac:dyDescent="0.25">
      <c r="A6558" t="s">
        <v>8551</v>
      </c>
      <c r="B6558">
        <v>75211662</v>
      </c>
      <c r="C6558" t="s">
        <v>16</v>
      </c>
      <c r="D6558" t="str">
        <f>IF(Tabel_Forespørgsel_fra_Visma28[[#This Row],[SupProd]]=" "," "," - "&amp;Tabel_Forespørgsel_fra_Visma28[[#This Row],[SupProd]])</f>
        <v xml:space="preserve"> </v>
      </c>
      <c r="E6558" t="s">
        <v>16</v>
      </c>
      <c r="F6558" t="str">
        <f>IF(Tabel_Forespørgsel_fra_Visma28[[#This Row],[SupDescr]]=" "," "," - "&amp;Tabel_Forespørgsel_fra_Visma28[[#This Row],[SupDescr]])</f>
        <v xml:space="preserve"> </v>
      </c>
      <c r="G6558" t="s">
        <v>7015</v>
      </c>
      <c r="H6558">
        <v>1</v>
      </c>
      <c r="I6558" t="str">
        <f>IF(A6558=A6557,I6557&amp;CHAR(10)&amp;"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9" spans="1:9" x14ac:dyDescent="0.25">
      <c r="A6559" t="s">
        <v>8537</v>
      </c>
      <c r="B6559">
        <v>75211662</v>
      </c>
      <c r="C6559" t="s">
        <v>16</v>
      </c>
      <c r="D6559" t="str">
        <f>IF(Tabel_Forespørgsel_fra_Visma28[[#This Row],[SupProd]]=" "," "," - "&amp;Tabel_Forespørgsel_fra_Visma28[[#This Row],[SupProd]])</f>
        <v xml:space="preserve"> </v>
      </c>
      <c r="E6559" t="s">
        <v>16</v>
      </c>
      <c r="F6559" t="str">
        <f>IF(Tabel_Forespørgsel_fra_Visma28[[#This Row],[SupDescr]]=" "," "," - "&amp;Tabel_Forespørgsel_fra_Visma28[[#This Row],[SupDescr]])</f>
        <v xml:space="preserve"> </v>
      </c>
      <c r="G6559" t="s">
        <v>7015</v>
      </c>
      <c r="H6559">
        <v>1</v>
      </c>
      <c r="I6559" t="str">
        <f>IF(A6559=A6558,I6558&amp;CHAR(10)&amp;"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0" spans="1:9" x14ac:dyDescent="0.25">
      <c r="A6560" t="s">
        <v>8534</v>
      </c>
      <c r="B6560">
        <v>75211662</v>
      </c>
      <c r="C6560" t="s">
        <v>16</v>
      </c>
      <c r="D6560" t="str">
        <f>IF(Tabel_Forespørgsel_fra_Visma28[[#This Row],[SupProd]]=" "," "," - "&amp;Tabel_Forespørgsel_fra_Visma28[[#This Row],[SupProd]])</f>
        <v xml:space="preserve"> </v>
      </c>
      <c r="E6560" t="s">
        <v>16</v>
      </c>
      <c r="F6560" t="str">
        <f>IF(Tabel_Forespørgsel_fra_Visma28[[#This Row],[SupDescr]]=" "," "," - "&amp;Tabel_Forespørgsel_fra_Visma28[[#This Row],[SupDescr]])</f>
        <v xml:space="preserve"> </v>
      </c>
      <c r="G6560" t="s">
        <v>7015</v>
      </c>
      <c r="H6560">
        <v>1</v>
      </c>
      <c r="I6560" t="str">
        <f>IF(A6560=A6559,I6559&amp;CHAR(10)&amp;"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1" spans="1:9" x14ac:dyDescent="0.25">
      <c r="A6561" t="s">
        <v>8539</v>
      </c>
      <c r="B6561">
        <v>75211662</v>
      </c>
      <c r="C6561" t="s">
        <v>16</v>
      </c>
      <c r="D6561" t="str">
        <f>IF(Tabel_Forespørgsel_fra_Visma28[[#This Row],[SupProd]]=" "," "," - "&amp;Tabel_Forespørgsel_fra_Visma28[[#This Row],[SupProd]])</f>
        <v xml:space="preserve"> </v>
      </c>
      <c r="E6561" t="s">
        <v>16</v>
      </c>
      <c r="F6561" t="str">
        <f>IF(Tabel_Forespørgsel_fra_Visma28[[#This Row],[SupDescr]]=" "," "," - "&amp;Tabel_Forespørgsel_fra_Visma28[[#This Row],[SupDescr]])</f>
        <v xml:space="preserve"> </v>
      </c>
      <c r="G6561" t="s">
        <v>7015</v>
      </c>
      <c r="H6561">
        <v>1</v>
      </c>
      <c r="I6561" t="str">
        <f>IF(A6561=A6560,I6560&amp;CHAR(10)&amp;"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2" spans="1:9" x14ac:dyDescent="0.25">
      <c r="A6562" t="s">
        <v>8540</v>
      </c>
      <c r="B6562">
        <v>75211662</v>
      </c>
      <c r="C6562" t="s">
        <v>16</v>
      </c>
      <c r="D6562" t="str">
        <f>IF(Tabel_Forespørgsel_fra_Visma28[[#This Row],[SupProd]]=" "," "," - "&amp;Tabel_Forespørgsel_fra_Visma28[[#This Row],[SupProd]])</f>
        <v xml:space="preserve"> </v>
      </c>
      <c r="E6562" t="s">
        <v>16</v>
      </c>
      <c r="F6562" t="str">
        <f>IF(Tabel_Forespørgsel_fra_Visma28[[#This Row],[SupDescr]]=" "," "," - "&amp;Tabel_Forespørgsel_fra_Visma28[[#This Row],[SupDescr]])</f>
        <v xml:space="preserve"> </v>
      </c>
      <c r="G6562" t="s">
        <v>7015</v>
      </c>
      <c r="H6562">
        <v>1</v>
      </c>
      <c r="I6562" t="str">
        <f>IF(A6562=A6561,I6561&amp;CHAR(10)&amp;"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3" spans="1:9" x14ac:dyDescent="0.25">
      <c r="A6563" t="s">
        <v>8541</v>
      </c>
      <c r="B6563">
        <v>75211662</v>
      </c>
      <c r="C6563" t="s">
        <v>16</v>
      </c>
      <c r="D6563" t="str">
        <f>IF(Tabel_Forespørgsel_fra_Visma28[[#This Row],[SupProd]]=" "," "," - "&amp;Tabel_Forespørgsel_fra_Visma28[[#This Row],[SupProd]])</f>
        <v xml:space="preserve"> </v>
      </c>
      <c r="E6563" t="s">
        <v>16</v>
      </c>
      <c r="F6563" t="str">
        <f>IF(Tabel_Forespørgsel_fra_Visma28[[#This Row],[SupDescr]]=" "," "," - "&amp;Tabel_Forespørgsel_fra_Visma28[[#This Row],[SupDescr]])</f>
        <v xml:space="preserve"> </v>
      </c>
      <c r="G6563" t="s">
        <v>7015</v>
      </c>
      <c r="H6563">
        <v>1</v>
      </c>
      <c r="I6563" t="str">
        <f>IF(A6563=A6562,I6562&amp;CHAR(10)&amp;"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4" spans="1:9" x14ac:dyDescent="0.25">
      <c r="A6564" t="s">
        <v>8569</v>
      </c>
      <c r="B6564">
        <v>75211662</v>
      </c>
      <c r="C6564" t="s">
        <v>16</v>
      </c>
      <c r="D6564" t="str">
        <f>IF(Tabel_Forespørgsel_fra_Visma28[[#This Row],[SupProd]]=" "," "," - "&amp;Tabel_Forespørgsel_fra_Visma28[[#This Row],[SupProd]])</f>
        <v xml:space="preserve"> </v>
      </c>
      <c r="E6564" t="s">
        <v>16</v>
      </c>
      <c r="F6564" t="str">
        <f>IF(Tabel_Forespørgsel_fra_Visma28[[#This Row],[SupDescr]]=" "," "," - "&amp;Tabel_Forespørgsel_fra_Visma28[[#This Row],[SupDescr]])</f>
        <v xml:space="preserve"> </v>
      </c>
      <c r="G6564" t="s">
        <v>7015</v>
      </c>
      <c r="H6564">
        <v>1</v>
      </c>
      <c r="I6564" t="str">
        <f>IF(A6564=A6563,I6563&amp;CHAR(10)&amp;"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5" spans="1:9" x14ac:dyDescent="0.25">
      <c r="A6565" t="s">
        <v>8567</v>
      </c>
      <c r="B6565">
        <v>75211662</v>
      </c>
      <c r="C6565" t="s">
        <v>16</v>
      </c>
      <c r="D6565" t="str">
        <f>IF(Tabel_Forespørgsel_fra_Visma28[[#This Row],[SupProd]]=" "," "," - "&amp;Tabel_Forespørgsel_fra_Visma28[[#This Row],[SupProd]])</f>
        <v xml:space="preserve"> </v>
      </c>
      <c r="E6565" t="s">
        <v>16</v>
      </c>
      <c r="F6565" t="str">
        <f>IF(Tabel_Forespørgsel_fra_Visma28[[#This Row],[SupDescr]]=" "," "," - "&amp;Tabel_Forespørgsel_fra_Visma28[[#This Row],[SupDescr]])</f>
        <v xml:space="preserve"> </v>
      </c>
      <c r="G6565" t="s">
        <v>7015</v>
      </c>
      <c r="H6565">
        <v>1</v>
      </c>
      <c r="I6565" t="str">
        <f>IF(A6565=A6564,I6564&amp;CHAR(10)&amp;"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6" spans="1:9" x14ac:dyDescent="0.25">
      <c r="A6566" t="s">
        <v>8542</v>
      </c>
      <c r="B6566">
        <v>75211662</v>
      </c>
      <c r="C6566" t="s">
        <v>16</v>
      </c>
      <c r="D6566" t="str">
        <f>IF(Tabel_Forespørgsel_fra_Visma28[[#This Row],[SupProd]]=" "," "," - "&amp;Tabel_Forespørgsel_fra_Visma28[[#This Row],[SupProd]])</f>
        <v xml:space="preserve"> </v>
      </c>
      <c r="E6566" t="s">
        <v>16</v>
      </c>
      <c r="F6566" t="str">
        <f>IF(Tabel_Forespørgsel_fra_Visma28[[#This Row],[SupDescr]]=" "," "," - "&amp;Tabel_Forespørgsel_fra_Visma28[[#This Row],[SupDescr]])</f>
        <v xml:space="preserve"> </v>
      </c>
      <c r="G6566" t="s">
        <v>7015</v>
      </c>
      <c r="H6566">
        <v>1</v>
      </c>
      <c r="I6566" t="str">
        <f>IF(A6566=A6565,I6565&amp;CHAR(10)&amp;"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7" spans="1:9" x14ac:dyDescent="0.25">
      <c r="A6567" t="s">
        <v>8543</v>
      </c>
      <c r="B6567">
        <v>75211662</v>
      </c>
      <c r="C6567" t="s">
        <v>16</v>
      </c>
      <c r="D6567" t="str">
        <f>IF(Tabel_Forespørgsel_fra_Visma28[[#This Row],[SupProd]]=" "," "," - "&amp;Tabel_Forespørgsel_fra_Visma28[[#This Row],[SupProd]])</f>
        <v xml:space="preserve"> </v>
      </c>
      <c r="E6567" t="s">
        <v>16</v>
      </c>
      <c r="F6567" t="str">
        <f>IF(Tabel_Forespørgsel_fra_Visma28[[#This Row],[SupDescr]]=" "," "," - "&amp;Tabel_Forespørgsel_fra_Visma28[[#This Row],[SupDescr]])</f>
        <v xml:space="preserve"> </v>
      </c>
      <c r="G6567" t="s">
        <v>7015</v>
      </c>
      <c r="H6567">
        <v>1</v>
      </c>
      <c r="I6567" t="str">
        <f>IF(A6567=A6566,I6566&amp;CHAR(10)&amp;"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8" spans="1:9" x14ac:dyDescent="0.25">
      <c r="A6568" t="s">
        <v>8568</v>
      </c>
      <c r="B6568">
        <v>75211662</v>
      </c>
      <c r="C6568" t="s">
        <v>16</v>
      </c>
      <c r="D6568" t="str">
        <f>IF(Tabel_Forespørgsel_fra_Visma28[[#This Row],[SupProd]]=" "," "," - "&amp;Tabel_Forespørgsel_fra_Visma28[[#This Row],[SupProd]])</f>
        <v xml:space="preserve"> </v>
      </c>
      <c r="E6568" t="s">
        <v>16</v>
      </c>
      <c r="F6568" t="str">
        <f>IF(Tabel_Forespørgsel_fra_Visma28[[#This Row],[SupDescr]]=" "," "," - "&amp;Tabel_Forespørgsel_fra_Visma28[[#This Row],[SupDescr]])</f>
        <v xml:space="preserve"> </v>
      </c>
      <c r="G6568" t="s">
        <v>7015</v>
      </c>
      <c r="H6568">
        <v>1</v>
      </c>
      <c r="I6568" t="str">
        <f>IF(A6568=A6567,I6567&amp;CHAR(10)&amp;"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9" spans="1:9" x14ac:dyDescent="0.25">
      <c r="A6569" t="s">
        <v>8576</v>
      </c>
      <c r="B6569">
        <v>75211662</v>
      </c>
      <c r="C6569" t="s">
        <v>16</v>
      </c>
      <c r="D6569" t="str">
        <f>IF(Tabel_Forespørgsel_fra_Visma28[[#This Row],[SupProd]]=" "," "," - "&amp;Tabel_Forespørgsel_fra_Visma28[[#This Row],[SupProd]])</f>
        <v xml:space="preserve"> </v>
      </c>
      <c r="E6569" t="s">
        <v>16</v>
      </c>
      <c r="F6569" t="str">
        <f>IF(Tabel_Forespørgsel_fra_Visma28[[#This Row],[SupDescr]]=" "," "," - "&amp;Tabel_Forespørgsel_fra_Visma28[[#This Row],[SupDescr]])</f>
        <v xml:space="preserve"> </v>
      </c>
      <c r="G6569" t="s">
        <v>7015</v>
      </c>
      <c r="H6569">
        <v>1</v>
      </c>
      <c r="I6569" t="str">
        <f>IF(A6569=A6568,I6568&amp;CHAR(10)&amp;"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0" spans="1:9" x14ac:dyDescent="0.25">
      <c r="A6570" t="s">
        <v>8583</v>
      </c>
      <c r="B6570">
        <v>75211662</v>
      </c>
      <c r="C6570" t="s">
        <v>16</v>
      </c>
      <c r="D6570" t="str">
        <f>IF(Tabel_Forespørgsel_fra_Visma28[[#This Row],[SupProd]]=" "," "," - "&amp;Tabel_Forespørgsel_fra_Visma28[[#This Row],[SupProd]])</f>
        <v xml:space="preserve"> </v>
      </c>
      <c r="E6570" t="s">
        <v>16</v>
      </c>
      <c r="F6570" t="str">
        <f>IF(Tabel_Forespørgsel_fra_Visma28[[#This Row],[SupDescr]]=" "," "," - "&amp;Tabel_Forespørgsel_fra_Visma28[[#This Row],[SupDescr]])</f>
        <v xml:space="preserve"> </v>
      </c>
      <c r="G6570" t="s">
        <v>7015</v>
      </c>
      <c r="H6570">
        <v>1</v>
      </c>
      <c r="I6570" t="str">
        <f>IF(A6570=A6569,I6569&amp;CHAR(10)&amp;"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1" spans="1:9" x14ac:dyDescent="0.25">
      <c r="A6571" t="s">
        <v>8577</v>
      </c>
      <c r="B6571">
        <v>75211662</v>
      </c>
      <c r="C6571" t="s">
        <v>16</v>
      </c>
      <c r="D6571" t="str">
        <f>IF(Tabel_Forespørgsel_fra_Visma28[[#This Row],[SupProd]]=" "," "," - "&amp;Tabel_Forespørgsel_fra_Visma28[[#This Row],[SupProd]])</f>
        <v xml:space="preserve"> </v>
      </c>
      <c r="E6571" t="s">
        <v>16</v>
      </c>
      <c r="F6571" t="str">
        <f>IF(Tabel_Forespørgsel_fra_Visma28[[#This Row],[SupDescr]]=" "," "," - "&amp;Tabel_Forespørgsel_fra_Visma28[[#This Row],[SupDescr]])</f>
        <v xml:space="preserve"> </v>
      </c>
      <c r="G6571" t="s">
        <v>7015</v>
      </c>
      <c r="H6571">
        <v>1</v>
      </c>
      <c r="I6571" t="str">
        <f>IF(A6571=A6570,I6570&amp;CHAR(10)&amp;"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2" spans="1:9" x14ac:dyDescent="0.25">
      <c r="A6572" t="s">
        <v>8582</v>
      </c>
      <c r="B6572">
        <v>75211662</v>
      </c>
      <c r="C6572" t="s">
        <v>16</v>
      </c>
      <c r="D6572" t="str">
        <f>IF(Tabel_Forespørgsel_fra_Visma28[[#This Row],[SupProd]]=" "," "," - "&amp;Tabel_Forespørgsel_fra_Visma28[[#This Row],[SupProd]])</f>
        <v xml:space="preserve"> </v>
      </c>
      <c r="E6572" t="s">
        <v>16</v>
      </c>
      <c r="F6572" t="str">
        <f>IF(Tabel_Forespørgsel_fra_Visma28[[#This Row],[SupDescr]]=" "," "," - "&amp;Tabel_Forespørgsel_fra_Visma28[[#This Row],[SupDescr]])</f>
        <v xml:space="preserve"> </v>
      </c>
      <c r="G6572" t="s">
        <v>7015</v>
      </c>
      <c r="H6572">
        <v>1</v>
      </c>
      <c r="I6572" t="str">
        <f>IF(A6572=A6571,I6571&amp;CHAR(10)&amp;"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3" spans="1:9" x14ac:dyDescent="0.25">
      <c r="A6573" t="s">
        <v>8578</v>
      </c>
      <c r="B6573">
        <v>75211662</v>
      </c>
      <c r="C6573" t="s">
        <v>16</v>
      </c>
      <c r="D6573" t="str">
        <f>IF(Tabel_Forespørgsel_fra_Visma28[[#This Row],[SupProd]]=" "," "," - "&amp;Tabel_Forespørgsel_fra_Visma28[[#This Row],[SupProd]])</f>
        <v xml:space="preserve"> </v>
      </c>
      <c r="E6573" t="s">
        <v>16</v>
      </c>
      <c r="F6573" t="str">
        <f>IF(Tabel_Forespørgsel_fra_Visma28[[#This Row],[SupDescr]]=" "," "," - "&amp;Tabel_Forespørgsel_fra_Visma28[[#This Row],[SupDescr]])</f>
        <v xml:space="preserve"> </v>
      </c>
      <c r="G6573" t="s">
        <v>7015</v>
      </c>
      <c r="H6573">
        <v>1</v>
      </c>
      <c r="I6573" t="str">
        <f>IF(A6573=A6572,I6572&amp;CHAR(10)&amp;"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4" spans="1:9" x14ac:dyDescent="0.25">
      <c r="A6574" t="s">
        <v>8584</v>
      </c>
      <c r="B6574">
        <v>75211662</v>
      </c>
      <c r="C6574" t="s">
        <v>16</v>
      </c>
      <c r="D6574" t="str">
        <f>IF(Tabel_Forespørgsel_fra_Visma28[[#This Row],[SupProd]]=" "," "," - "&amp;Tabel_Forespørgsel_fra_Visma28[[#This Row],[SupProd]])</f>
        <v xml:space="preserve"> </v>
      </c>
      <c r="E6574" t="s">
        <v>16</v>
      </c>
      <c r="F6574" t="str">
        <f>IF(Tabel_Forespørgsel_fra_Visma28[[#This Row],[SupDescr]]=" "," "," - "&amp;Tabel_Forespørgsel_fra_Visma28[[#This Row],[SupDescr]])</f>
        <v xml:space="preserve"> </v>
      </c>
      <c r="G6574" t="s">
        <v>7015</v>
      </c>
      <c r="H6574">
        <v>1</v>
      </c>
      <c r="I6574" t="str">
        <f>IF(A6574=A6573,I6573&amp;CHAR(10)&amp;"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5" spans="1:9" x14ac:dyDescent="0.25">
      <c r="A6575" t="s">
        <v>8585</v>
      </c>
      <c r="B6575">
        <v>75211662</v>
      </c>
      <c r="C6575" t="s">
        <v>16</v>
      </c>
      <c r="D6575" t="str">
        <f>IF(Tabel_Forespørgsel_fra_Visma28[[#This Row],[SupProd]]=" "," "," - "&amp;Tabel_Forespørgsel_fra_Visma28[[#This Row],[SupProd]])</f>
        <v xml:space="preserve"> </v>
      </c>
      <c r="E6575" t="s">
        <v>16</v>
      </c>
      <c r="F6575" t="str">
        <f>IF(Tabel_Forespørgsel_fra_Visma28[[#This Row],[SupDescr]]=" "," "," - "&amp;Tabel_Forespørgsel_fra_Visma28[[#This Row],[SupDescr]])</f>
        <v xml:space="preserve"> </v>
      </c>
      <c r="G6575" t="s">
        <v>7015</v>
      </c>
      <c r="H6575">
        <v>1</v>
      </c>
      <c r="I6575" t="str">
        <f>IF(A6575=A6574,I6574&amp;CHAR(10)&amp;"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6" spans="1:9" x14ac:dyDescent="0.25">
      <c r="A6576" t="s">
        <v>8586</v>
      </c>
      <c r="B6576">
        <v>75211662</v>
      </c>
      <c r="C6576" t="s">
        <v>16</v>
      </c>
      <c r="D6576" t="str">
        <f>IF(Tabel_Forespørgsel_fra_Visma28[[#This Row],[SupProd]]=" "," "," - "&amp;Tabel_Forespørgsel_fra_Visma28[[#This Row],[SupProd]])</f>
        <v xml:space="preserve"> </v>
      </c>
      <c r="E6576" t="s">
        <v>16</v>
      </c>
      <c r="F6576" t="str">
        <f>IF(Tabel_Forespørgsel_fra_Visma28[[#This Row],[SupDescr]]=" "," "," - "&amp;Tabel_Forespørgsel_fra_Visma28[[#This Row],[SupDescr]])</f>
        <v xml:space="preserve"> </v>
      </c>
      <c r="G6576" t="s">
        <v>7015</v>
      </c>
      <c r="H6576">
        <v>1</v>
      </c>
      <c r="I6576" t="str">
        <f>IF(A6576=A6575,I6575&amp;CHAR(10)&amp;"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7" spans="1:9" x14ac:dyDescent="0.25">
      <c r="A6577" t="s">
        <v>8587</v>
      </c>
      <c r="B6577">
        <v>75211662</v>
      </c>
      <c r="C6577" t="s">
        <v>16</v>
      </c>
      <c r="D6577" t="str">
        <f>IF(Tabel_Forespørgsel_fra_Visma28[[#This Row],[SupProd]]=" "," "," - "&amp;Tabel_Forespørgsel_fra_Visma28[[#This Row],[SupProd]])</f>
        <v xml:space="preserve"> </v>
      </c>
      <c r="E6577" t="s">
        <v>16</v>
      </c>
      <c r="F6577" t="str">
        <f>IF(Tabel_Forespørgsel_fra_Visma28[[#This Row],[SupDescr]]=" "," "," - "&amp;Tabel_Forespørgsel_fra_Visma28[[#This Row],[SupDescr]])</f>
        <v xml:space="preserve"> </v>
      </c>
      <c r="G6577" t="s">
        <v>7015</v>
      </c>
      <c r="H6577">
        <v>1</v>
      </c>
      <c r="I6577" t="str">
        <f>IF(A6577=A6576,I6576&amp;CHAR(10)&amp;"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8" spans="1:9" x14ac:dyDescent="0.25">
      <c r="A6578" t="s">
        <v>8579</v>
      </c>
      <c r="B6578">
        <v>75211662</v>
      </c>
      <c r="C6578" t="s">
        <v>16</v>
      </c>
      <c r="D6578" t="str">
        <f>IF(Tabel_Forespørgsel_fra_Visma28[[#This Row],[SupProd]]=" "," "," - "&amp;Tabel_Forespørgsel_fra_Visma28[[#This Row],[SupProd]])</f>
        <v xml:space="preserve"> </v>
      </c>
      <c r="E6578" t="s">
        <v>16</v>
      </c>
      <c r="F6578" t="str">
        <f>IF(Tabel_Forespørgsel_fra_Visma28[[#This Row],[SupDescr]]=" "," "," - "&amp;Tabel_Forespørgsel_fra_Visma28[[#This Row],[SupDescr]])</f>
        <v xml:space="preserve"> </v>
      </c>
      <c r="G6578" t="s">
        <v>7015</v>
      </c>
      <c r="H6578">
        <v>1</v>
      </c>
      <c r="I6578" t="str">
        <f>IF(A6578=A6577,I6577&amp;CHAR(10)&amp;"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9" spans="1:9" x14ac:dyDescent="0.25">
      <c r="A6579" t="s">
        <v>8580</v>
      </c>
      <c r="B6579">
        <v>75211662</v>
      </c>
      <c r="C6579" t="s">
        <v>16</v>
      </c>
      <c r="D6579" t="str">
        <f>IF(Tabel_Forespørgsel_fra_Visma28[[#This Row],[SupProd]]=" "," "," - "&amp;Tabel_Forespørgsel_fra_Visma28[[#This Row],[SupProd]])</f>
        <v xml:space="preserve"> </v>
      </c>
      <c r="E6579" t="s">
        <v>16</v>
      </c>
      <c r="F6579" t="str">
        <f>IF(Tabel_Forespørgsel_fra_Visma28[[#This Row],[SupDescr]]=" "," "," - "&amp;Tabel_Forespørgsel_fra_Visma28[[#This Row],[SupDescr]])</f>
        <v xml:space="preserve"> </v>
      </c>
      <c r="G6579" t="s">
        <v>7015</v>
      </c>
      <c r="H6579">
        <v>1</v>
      </c>
      <c r="I6579" t="str">
        <f>IF(A6579=A6578,I6578&amp;CHAR(10)&amp;"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0" spans="1:9" x14ac:dyDescent="0.25">
      <c r="A6580" t="s">
        <v>8588</v>
      </c>
      <c r="B6580">
        <v>75211662</v>
      </c>
      <c r="C6580" t="s">
        <v>16</v>
      </c>
      <c r="D6580" t="str">
        <f>IF(Tabel_Forespørgsel_fra_Visma28[[#This Row],[SupProd]]=" "," "," - "&amp;Tabel_Forespørgsel_fra_Visma28[[#This Row],[SupProd]])</f>
        <v xml:space="preserve"> </v>
      </c>
      <c r="E6580" t="s">
        <v>16</v>
      </c>
      <c r="F6580" t="str">
        <f>IF(Tabel_Forespørgsel_fra_Visma28[[#This Row],[SupDescr]]=" "," "," - "&amp;Tabel_Forespørgsel_fra_Visma28[[#This Row],[SupDescr]])</f>
        <v xml:space="preserve"> </v>
      </c>
      <c r="G6580" t="s">
        <v>7015</v>
      </c>
      <c r="H6580">
        <v>1</v>
      </c>
      <c r="I6580" t="str">
        <f>IF(A6580=A6579,I6579&amp;CHAR(10)&amp;"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1" spans="1:9" x14ac:dyDescent="0.25">
      <c r="A6581" t="s">
        <v>8581</v>
      </c>
      <c r="B6581">
        <v>75211662</v>
      </c>
      <c r="C6581" t="s">
        <v>16</v>
      </c>
      <c r="D6581" t="str">
        <f>IF(Tabel_Forespørgsel_fra_Visma28[[#This Row],[SupProd]]=" "," "," - "&amp;Tabel_Forespørgsel_fra_Visma28[[#This Row],[SupProd]])</f>
        <v xml:space="preserve"> </v>
      </c>
      <c r="E6581" t="s">
        <v>16</v>
      </c>
      <c r="F6581" t="str">
        <f>IF(Tabel_Forespørgsel_fra_Visma28[[#This Row],[SupDescr]]=" "," "," - "&amp;Tabel_Forespørgsel_fra_Visma28[[#This Row],[SupDescr]])</f>
        <v xml:space="preserve"> </v>
      </c>
      <c r="G6581" t="s">
        <v>7015</v>
      </c>
      <c r="H6581">
        <v>1</v>
      </c>
      <c r="I6581" t="str">
        <f>IF(A6581=A6580,I6580&amp;CHAR(10)&amp;"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2" spans="1:9" x14ac:dyDescent="0.25">
      <c r="A6582" t="s">
        <v>8589</v>
      </c>
      <c r="B6582">
        <v>75180019</v>
      </c>
      <c r="C6582" t="s">
        <v>16</v>
      </c>
      <c r="D6582" t="str">
        <f>IF(Tabel_Forespørgsel_fra_Visma28[[#This Row],[SupProd]]=" "," "," - "&amp;Tabel_Forespørgsel_fra_Visma28[[#This Row],[SupProd]])</f>
        <v xml:space="preserve"> </v>
      </c>
      <c r="E6582" t="s">
        <v>16</v>
      </c>
      <c r="F6582" t="str">
        <f>IF(Tabel_Forespørgsel_fra_Visma28[[#This Row],[SupDescr]]=" "," "," - "&amp;Tabel_Forespørgsel_fra_Visma28[[#This Row],[SupDescr]])</f>
        <v xml:space="preserve"> </v>
      </c>
      <c r="G6582" t="s">
        <v>2430</v>
      </c>
      <c r="H6582">
        <v>1</v>
      </c>
      <c r="I6582" t="str">
        <f>IF(A6582=A6581,I6581&amp;CHAR(10)&amp;"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583" spans="1:9" x14ac:dyDescent="0.25">
      <c r="A6583" t="s">
        <v>8590</v>
      </c>
      <c r="B6583">
        <v>75211662</v>
      </c>
      <c r="C6583" t="s">
        <v>16</v>
      </c>
      <c r="D6583" t="str">
        <f>IF(Tabel_Forespørgsel_fra_Visma28[[#This Row],[SupProd]]=" "," "," - "&amp;Tabel_Forespørgsel_fra_Visma28[[#This Row],[SupProd]])</f>
        <v xml:space="preserve"> </v>
      </c>
      <c r="E6583" t="s">
        <v>16</v>
      </c>
      <c r="F6583" t="str">
        <f>IF(Tabel_Forespørgsel_fra_Visma28[[#This Row],[SupDescr]]=" "," "," - "&amp;Tabel_Forespørgsel_fra_Visma28[[#This Row],[SupDescr]])</f>
        <v xml:space="preserve"> </v>
      </c>
      <c r="G6583" t="s">
        <v>7015</v>
      </c>
      <c r="H6583">
        <v>1</v>
      </c>
      <c r="I6583" t="str">
        <f>IF(A6583=A6582,I6582&amp;CHAR(10)&amp;"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4" spans="1:9" x14ac:dyDescent="0.25">
      <c r="A6584" t="s">
        <v>8562</v>
      </c>
      <c r="B6584">
        <v>75211662</v>
      </c>
      <c r="C6584" t="s">
        <v>16</v>
      </c>
      <c r="D6584" t="str">
        <f>IF(Tabel_Forespørgsel_fra_Visma28[[#This Row],[SupProd]]=" "," "," - "&amp;Tabel_Forespørgsel_fra_Visma28[[#This Row],[SupProd]])</f>
        <v xml:space="preserve"> </v>
      </c>
      <c r="E6584" t="s">
        <v>16</v>
      </c>
      <c r="F6584" t="str">
        <f>IF(Tabel_Forespørgsel_fra_Visma28[[#This Row],[SupDescr]]=" "," "," - "&amp;Tabel_Forespørgsel_fra_Visma28[[#This Row],[SupDescr]])</f>
        <v xml:space="preserve"> </v>
      </c>
      <c r="G6584" t="s">
        <v>7015</v>
      </c>
      <c r="H6584">
        <v>1</v>
      </c>
      <c r="I6584" t="str">
        <f>IF(A6584=A6583,I6583&amp;CHAR(10)&amp;"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5" spans="1:9" x14ac:dyDescent="0.25">
      <c r="A6585" t="s">
        <v>8563</v>
      </c>
      <c r="B6585">
        <v>75211662</v>
      </c>
      <c r="C6585" t="s">
        <v>16</v>
      </c>
      <c r="D6585" t="str">
        <f>IF(Tabel_Forespørgsel_fra_Visma28[[#This Row],[SupProd]]=" "," "," - "&amp;Tabel_Forespørgsel_fra_Visma28[[#This Row],[SupProd]])</f>
        <v xml:space="preserve"> </v>
      </c>
      <c r="E6585" t="s">
        <v>16</v>
      </c>
      <c r="F6585" t="str">
        <f>IF(Tabel_Forespørgsel_fra_Visma28[[#This Row],[SupDescr]]=" "," "," - "&amp;Tabel_Forespørgsel_fra_Visma28[[#This Row],[SupDescr]])</f>
        <v xml:space="preserve"> </v>
      </c>
      <c r="G6585" t="s">
        <v>7015</v>
      </c>
      <c r="H6585">
        <v>1</v>
      </c>
      <c r="I6585" t="str">
        <f>IF(A6585=A6584,I6584&amp;CHAR(10)&amp;"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6" spans="1:9" x14ac:dyDescent="0.25">
      <c r="A6586" t="s">
        <v>8559</v>
      </c>
      <c r="B6586">
        <v>75211662</v>
      </c>
      <c r="C6586" t="s">
        <v>16</v>
      </c>
      <c r="D6586" t="str">
        <f>IF(Tabel_Forespørgsel_fra_Visma28[[#This Row],[SupProd]]=" "," "," - "&amp;Tabel_Forespørgsel_fra_Visma28[[#This Row],[SupProd]])</f>
        <v xml:space="preserve"> </v>
      </c>
      <c r="E6586" t="s">
        <v>16</v>
      </c>
      <c r="F6586" t="str">
        <f>IF(Tabel_Forespørgsel_fra_Visma28[[#This Row],[SupDescr]]=" "," "," - "&amp;Tabel_Forespørgsel_fra_Visma28[[#This Row],[SupDescr]])</f>
        <v xml:space="preserve"> </v>
      </c>
      <c r="G6586" t="s">
        <v>7015</v>
      </c>
      <c r="H6586">
        <v>1</v>
      </c>
      <c r="I6586" t="str">
        <f>IF(A6586=A6585,I6585&amp;CHAR(10)&amp;"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7" spans="1:9" x14ac:dyDescent="0.25">
      <c r="A6587" t="s">
        <v>8560</v>
      </c>
      <c r="B6587">
        <v>75211662</v>
      </c>
      <c r="C6587" t="s">
        <v>16</v>
      </c>
      <c r="D6587" t="str">
        <f>IF(Tabel_Forespørgsel_fra_Visma28[[#This Row],[SupProd]]=" "," "," - "&amp;Tabel_Forespørgsel_fra_Visma28[[#This Row],[SupProd]])</f>
        <v xml:space="preserve"> </v>
      </c>
      <c r="E6587" t="s">
        <v>16</v>
      </c>
      <c r="F6587" t="str">
        <f>IF(Tabel_Forespørgsel_fra_Visma28[[#This Row],[SupDescr]]=" "," "," - "&amp;Tabel_Forespørgsel_fra_Visma28[[#This Row],[SupDescr]])</f>
        <v xml:space="preserve"> </v>
      </c>
      <c r="G6587" t="s">
        <v>7015</v>
      </c>
      <c r="H6587">
        <v>1</v>
      </c>
      <c r="I6587" t="str">
        <f>IF(A6587=A6586,I6586&amp;CHAR(10)&amp;"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8" spans="1:9" x14ac:dyDescent="0.25">
      <c r="A6588" t="s">
        <v>8561</v>
      </c>
      <c r="B6588">
        <v>75211662</v>
      </c>
      <c r="C6588" t="s">
        <v>16</v>
      </c>
      <c r="D6588" t="str">
        <f>IF(Tabel_Forespørgsel_fra_Visma28[[#This Row],[SupProd]]=" "," "," - "&amp;Tabel_Forespørgsel_fra_Visma28[[#This Row],[SupProd]])</f>
        <v xml:space="preserve"> </v>
      </c>
      <c r="E6588" t="s">
        <v>16</v>
      </c>
      <c r="F6588" t="str">
        <f>IF(Tabel_Forespørgsel_fra_Visma28[[#This Row],[SupDescr]]=" "," "," - "&amp;Tabel_Forespørgsel_fra_Visma28[[#This Row],[SupDescr]])</f>
        <v xml:space="preserve"> </v>
      </c>
      <c r="G6588" t="s">
        <v>7015</v>
      </c>
      <c r="H6588">
        <v>1</v>
      </c>
      <c r="I6588" t="str">
        <f>IF(A6588=A6587,I6587&amp;CHAR(10)&amp;"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9" spans="1:9" x14ac:dyDescent="0.25">
      <c r="A6589" t="s">
        <v>8606</v>
      </c>
      <c r="B6589">
        <v>75211662</v>
      </c>
      <c r="C6589" t="s">
        <v>16</v>
      </c>
      <c r="D6589" t="str">
        <f>IF(Tabel_Forespørgsel_fra_Visma28[[#This Row],[SupProd]]=" "," "," - "&amp;Tabel_Forespørgsel_fra_Visma28[[#This Row],[SupProd]])</f>
        <v xml:space="preserve"> </v>
      </c>
      <c r="E6589" t="s">
        <v>16</v>
      </c>
      <c r="F6589" t="str">
        <f>IF(Tabel_Forespørgsel_fra_Visma28[[#This Row],[SupDescr]]=" "," "," - "&amp;Tabel_Forespørgsel_fra_Visma28[[#This Row],[SupDescr]])</f>
        <v xml:space="preserve"> </v>
      </c>
      <c r="G6589" t="s">
        <v>7015</v>
      </c>
      <c r="H6589">
        <v>1</v>
      </c>
      <c r="I6589" t="str">
        <f>IF(A6589=A6588,I6588&amp;CHAR(10)&amp;"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0" spans="1:9" x14ac:dyDescent="0.25">
      <c r="A6590" t="s">
        <v>8564</v>
      </c>
      <c r="B6590">
        <v>75211662</v>
      </c>
      <c r="C6590" t="s">
        <v>16</v>
      </c>
      <c r="D6590" t="str">
        <f>IF(Tabel_Forespørgsel_fra_Visma28[[#This Row],[SupProd]]=" "," "," - "&amp;Tabel_Forespørgsel_fra_Visma28[[#This Row],[SupProd]])</f>
        <v xml:space="preserve"> </v>
      </c>
      <c r="E6590" t="s">
        <v>16</v>
      </c>
      <c r="F6590" t="str">
        <f>IF(Tabel_Forespørgsel_fra_Visma28[[#This Row],[SupDescr]]=" "," "," - "&amp;Tabel_Forespørgsel_fra_Visma28[[#This Row],[SupDescr]])</f>
        <v xml:space="preserve"> </v>
      </c>
      <c r="G6590" t="s">
        <v>7015</v>
      </c>
      <c r="H6590">
        <v>1</v>
      </c>
      <c r="I6590" t="str">
        <f>IF(A6590=A6589,I6589&amp;CHAR(10)&amp;"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1" spans="1:9" x14ac:dyDescent="0.25">
      <c r="A6591" t="s">
        <v>8607</v>
      </c>
      <c r="B6591">
        <v>75211662</v>
      </c>
      <c r="C6591" t="s">
        <v>16</v>
      </c>
      <c r="D6591" t="str">
        <f>IF(Tabel_Forespørgsel_fra_Visma28[[#This Row],[SupProd]]=" "," "," - "&amp;Tabel_Forespørgsel_fra_Visma28[[#This Row],[SupProd]])</f>
        <v xml:space="preserve"> </v>
      </c>
      <c r="E6591" t="s">
        <v>16</v>
      </c>
      <c r="F6591" t="str">
        <f>IF(Tabel_Forespørgsel_fra_Visma28[[#This Row],[SupDescr]]=" "," "," - "&amp;Tabel_Forespørgsel_fra_Visma28[[#This Row],[SupDescr]])</f>
        <v xml:space="preserve"> </v>
      </c>
      <c r="G6591" t="s">
        <v>7015</v>
      </c>
      <c r="H6591">
        <v>1</v>
      </c>
      <c r="I6591" t="str">
        <f>IF(A6591=A6590,I6590&amp;CHAR(10)&amp;"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2" spans="1:9" x14ac:dyDescent="0.25">
      <c r="A6592" t="s">
        <v>8613</v>
      </c>
      <c r="B6592">
        <v>75211662</v>
      </c>
      <c r="C6592" t="s">
        <v>16</v>
      </c>
      <c r="D6592" t="str">
        <f>IF(Tabel_Forespørgsel_fra_Visma28[[#This Row],[SupProd]]=" "," "," - "&amp;Tabel_Forespørgsel_fra_Visma28[[#This Row],[SupProd]])</f>
        <v xml:space="preserve"> </v>
      </c>
      <c r="E6592" t="s">
        <v>16</v>
      </c>
      <c r="F6592" t="str">
        <f>IF(Tabel_Forespørgsel_fra_Visma28[[#This Row],[SupDescr]]=" "," "," - "&amp;Tabel_Forespørgsel_fra_Visma28[[#This Row],[SupDescr]])</f>
        <v xml:space="preserve"> </v>
      </c>
      <c r="G6592" t="s">
        <v>7015</v>
      </c>
      <c r="H6592">
        <v>1</v>
      </c>
      <c r="I6592" t="str">
        <f>IF(A6592=A6591,I6591&amp;CHAR(10)&amp;"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3" spans="1:9" x14ac:dyDescent="0.25">
      <c r="A6593" t="s">
        <v>8614</v>
      </c>
      <c r="B6593">
        <v>75211662</v>
      </c>
      <c r="C6593" t="s">
        <v>16</v>
      </c>
      <c r="D6593" t="str">
        <f>IF(Tabel_Forespørgsel_fra_Visma28[[#This Row],[SupProd]]=" "," "," - "&amp;Tabel_Forespørgsel_fra_Visma28[[#This Row],[SupProd]])</f>
        <v xml:space="preserve"> </v>
      </c>
      <c r="E6593" t="s">
        <v>16</v>
      </c>
      <c r="F6593" t="str">
        <f>IF(Tabel_Forespørgsel_fra_Visma28[[#This Row],[SupDescr]]=" "," "," - "&amp;Tabel_Forespørgsel_fra_Visma28[[#This Row],[SupDescr]])</f>
        <v xml:space="preserve"> </v>
      </c>
      <c r="G6593" t="s">
        <v>7015</v>
      </c>
      <c r="H6593">
        <v>1</v>
      </c>
      <c r="I6593" t="str">
        <f>IF(A6593=A6592,I6592&amp;CHAR(10)&amp;"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4" spans="1:9" x14ac:dyDescent="0.25">
      <c r="A6594" t="s">
        <v>8641</v>
      </c>
      <c r="B6594">
        <v>75211662</v>
      </c>
      <c r="C6594" t="s">
        <v>16</v>
      </c>
      <c r="D6594" t="str">
        <f>IF(Tabel_Forespørgsel_fra_Visma28[[#This Row],[SupProd]]=" "," "," - "&amp;Tabel_Forespørgsel_fra_Visma28[[#This Row],[SupProd]])</f>
        <v xml:space="preserve"> </v>
      </c>
      <c r="E6594" t="s">
        <v>16</v>
      </c>
      <c r="F6594" t="str">
        <f>IF(Tabel_Forespørgsel_fra_Visma28[[#This Row],[SupDescr]]=" "," "," - "&amp;Tabel_Forespørgsel_fra_Visma28[[#This Row],[SupDescr]])</f>
        <v xml:space="preserve"> </v>
      </c>
      <c r="G6594" t="s">
        <v>7015</v>
      </c>
      <c r="H6594">
        <v>1</v>
      </c>
      <c r="I6594" t="str">
        <f>IF(A6594=A6593,I6593&amp;CHAR(10)&amp;"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5" spans="1:9" x14ac:dyDescent="0.25">
      <c r="A6595" t="s">
        <v>8643</v>
      </c>
      <c r="B6595">
        <v>75211662</v>
      </c>
      <c r="C6595" t="s">
        <v>16</v>
      </c>
      <c r="D6595" t="str">
        <f>IF(Tabel_Forespørgsel_fra_Visma28[[#This Row],[SupProd]]=" "," "," - "&amp;Tabel_Forespørgsel_fra_Visma28[[#This Row],[SupProd]])</f>
        <v xml:space="preserve"> </v>
      </c>
      <c r="E6595" t="s">
        <v>16</v>
      </c>
      <c r="F6595" t="str">
        <f>IF(Tabel_Forespørgsel_fra_Visma28[[#This Row],[SupDescr]]=" "," "," - "&amp;Tabel_Forespørgsel_fra_Visma28[[#This Row],[SupDescr]])</f>
        <v xml:space="preserve"> </v>
      </c>
      <c r="G6595" t="s">
        <v>7015</v>
      </c>
      <c r="H6595">
        <v>1</v>
      </c>
      <c r="I6595" t="str">
        <f>IF(A6595=A6594,I6594&amp;CHAR(10)&amp;"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6" spans="1:9" x14ac:dyDescent="0.25">
      <c r="A6596" t="s">
        <v>8679</v>
      </c>
      <c r="B6596">
        <v>75211662</v>
      </c>
      <c r="C6596" t="s">
        <v>16</v>
      </c>
      <c r="D6596" t="str">
        <f>IF(Tabel_Forespørgsel_fra_Visma28[[#This Row],[SupProd]]=" "," "," - "&amp;Tabel_Forespørgsel_fra_Visma28[[#This Row],[SupProd]])</f>
        <v xml:space="preserve"> </v>
      </c>
      <c r="E6596" t="s">
        <v>16</v>
      </c>
      <c r="F6596" t="str">
        <f>IF(Tabel_Forespørgsel_fra_Visma28[[#This Row],[SupDescr]]=" "," "," - "&amp;Tabel_Forespørgsel_fra_Visma28[[#This Row],[SupDescr]])</f>
        <v xml:space="preserve"> </v>
      </c>
      <c r="G6596" t="s">
        <v>7015</v>
      </c>
      <c r="H6596">
        <v>1</v>
      </c>
      <c r="I6596" t="str">
        <f>IF(A6596=A6595,I6595&amp;CHAR(10)&amp;"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7" spans="1:9" x14ac:dyDescent="0.25">
      <c r="A6597" t="s">
        <v>8698</v>
      </c>
      <c r="B6597">
        <v>75211662</v>
      </c>
      <c r="C6597" t="s">
        <v>16</v>
      </c>
      <c r="D6597" t="str">
        <f>IF(Tabel_Forespørgsel_fra_Visma28[[#This Row],[SupProd]]=" "," "," - "&amp;Tabel_Forespørgsel_fra_Visma28[[#This Row],[SupProd]])</f>
        <v xml:space="preserve"> </v>
      </c>
      <c r="E6597" t="s">
        <v>16</v>
      </c>
      <c r="F6597" t="str">
        <f>IF(Tabel_Forespørgsel_fra_Visma28[[#This Row],[SupDescr]]=" "," "," - "&amp;Tabel_Forespørgsel_fra_Visma28[[#This Row],[SupDescr]])</f>
        <v xml:space="preserve"> </v>
      </c>
      <c r="G6597" t="s">
        <v>7015</v>
      </c>
      <c r="H6597">
        <v>1</v>
      </c>
      <c r="I6597" t="str">
        <f>IF(A6597=A6596,I6596&amp;CHAR(10)&amp;"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8" spans="1:9" x14ac:dyDescent="0.25">
      <c r="A6598" t="s">
        <v>8715</v>
      </c>
      <c r="B6598">
        <v>75211662</v>
      </c>
      <c r="C6598" t="s">
        <v>16</v>
      </c>
      <c r="D6598" t="str">
        <f>IF(Tabel_Forespørgsel_fra_Visma28[[#This Row],[SupProd]]=" "," "," - "&amp;Tabel_Forespørgsel_fra_Visma28[[#This Row],[SupProd]])</f>
        <v xml:space="preserve"> </v>
      </c>
      <c r="E6598" t="s">
        <v>16</v>
      </c>
      <c r="F6598" t="str">
        <f>IF(Tabel_Forespørgsel_fra_Visma28[[#This Row],[SupDescr]]=" "," "," - "&amp;Tabel_Forespørgsel_fra_Visma28[[#This Row],[SupDescr]])</f>
        <v xml:space="preserve"> </v>
      </c>
      <c r="G6598" t="s">
        <v>7015</v>
      </c>
      <c r="H6598">
        <v>1</v>
      </c>
      <c r="I6598" t="str">
        <f>IF(A6598=A6597,I6597&amp;CHAR(10)&amp;"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9" spans="1:9" x14ac:dyDescent="0.25">
      <c r="A6599" t="s">
        <v>8717</v>
      </c>
      <c r="B6599">
        <v>75211662</v>
      </c>
      <c r="C6599" t="s">
        <v>16</v>
      </c>
      <c r="D6599" t="str">
        <f>IF(Tabel_Forespørgsel_fra_Visma28[[#This Row],[SupProd]]=" "," "," - "&amp;Tabel_Forespørgsel_fra_Visma28[[#This Row],[SupProd]])</f>
        <v xml:space="preserve"> </v>
      </c>
      <c r="E6599" t="s">
        <v>16</v>
      </c>
      <c r="F6599" t="str">
        <f>IF(Tabel_Forespørgsel_fra_Visma28[[#This Row],[SupDescr]]=" "," "," - "&amp;Tabel_Forespørgsel_fra_Visma28[[#This Row],[SupDescr]])</f>
        <v xml:space="preserve"> </v>
      </c>
      <c r="G6599" t="s">
        <v>7015</v>
      </c>
      <c r="H6599">
        <v>1</v>
      </c>
      <c r="I6599" t="str">
        <f>IF(A6599=A6598,I6598&amp;CHAR(10)&amp;"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0" spans="1:9" x14ac:dyDescent="0.25">
      <c r="A6600" t="s">
        <v>8718</v>
      </c>
      <c r="B6600">
        <v>75180019</v>
      </c>
      <c r="C6600" t="s">
        <v>16</v>
      </c>
      <c r="D6600" t="str">
        <f>IF(Tabel_Forespørgsel_fra_Visma28[[#This Row],[SupProd]]=" "," "," - "&amp;Tabel_Forespørgsel_fra_Visma28[[#This Row],[SupProd]])</f>
        <v xml:space="preserve"> </v>
      </c>
      <c r="E6600" t="s">
        <v>16</v>
      </c>
      <c r="F6600" t="str">
        <f>IF(Tabel_Forespørgsel_fra_Visma28[[#This Row],[SupDescr]]=" "," "," - "&amp;Tabel_Forespørgsel_fra_Visma28[[#This Row],[SupDescr]])</f>
        <v xml:space="preserve"> </v>
      </c>
      <c r="G6600" t="s">
        <v>2430</v>
      </c>
      <c r="H6600">
        <v>1</v>
      </c>
      <c r="I6600" t="str">
        <f>IF(A6600=A6599,I6599&amp;CHAR(10)&amp;"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601" spans="1:9" x14ac:dyDescent="0.25">
      <c r="A6601" t="s">
        <v>8743</v>
      </c>
      <c r="B6601">
        <v>75211662</v>
      </c>
      <c r="C6601" t="s">
        <v>16</v>
      </c>
      <c r="D6601" t="str">
        <f>IF(Tabel_Forespørgsel_fra_Visma28[[#This Row],[SupProd]]=" "," "," - "&amp;Tabel_Forespørgsel_fra_Visma28[[#This Row],[SupProd]])</f>
        <v xml:space="preserve"> </v>
      </c>
      <c r="E6601" t="s">
        <v>16</v>
      </c>
      <c r="F6601" t="str">
        <f>IF(Tabel_Forespørgsel_fra_Visma28[[#This Row],[SupDescr]]=" "," "," - "&amp;Tabel_Forespørgsel_fra_Visma28[[#This Row],[SupDescr]])</f>
        <v xml:space="preserve"> </v>
      </c>
      <c r="G6601" t="s">
        <v>7015</v>
      </c>
      <c r="H6601">
        <v>1</v>
      </c>
      <c r="I6601" t="str">
        <f>IF(A6601=A6600,I6600&amp;CHAR(10)&amp;"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2" spans="1:9" x14ac:dyDescent="0.25">
      <c r="A6602" t="s">
        <v>8734</v>
      </c>
      <c r="B6602">
        <v>75211662</v>
      </c>
      <c r="C6602" t="s">
        <v>16</v>
      </c>
      <c r="D6602" t="str">
        <f>IF(Tabel_Forespørgsel_fra_Visma28[[#This Row],[SupProd]]=" "," "," - "&amp;Tabel_Forespørgsel_fra_Visma28[[#This Row],[SupProd]])</f>
        <v xml:space="preserve"> </v>
      </c>
      <c r="E6602" t="s">
        <v>16</v>
      </c>
      <c r="F6602" t="str">
        <f>IF(Tabel_Forespørgsel_fra_Visma28[[#This Row],[SupDescr]]=" "," "," - "&amp;Tabel_Forespørgsel_fra_Visma28[[#This Row],[SupDescr]])</f>
        <v xml:space="preserve"> </v>
      </c>
      <c r="G6602" t="s">
        <v>7015</v>
      </c>
      <c r="H6602">
        <v>1</v>
      </c>
      <c r="I6602" t="str">
        <f>IF(A6602=A6601,I6601&amp;CHAR(10)&amp;"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3" spans="1:9" x14ac:dyDescent="0.25">
      <c r="A6603" t="s">
        <v>8751</v>
      </c>
      <c r="B6603">
        <v>75211662</v>
      </c>
      <c r="C6603" t="s">
        <v>16</v>
      </c>
      <c r="D6603" t="str">
        <f>IF(Tabel_Forespørgsel_fra_Visma28[[#This Row],[SupProd]]=" "," "," - "&amp;Tabel_Forespørgsel_fra_Visma28[[#This Row],[SupProd]])</f>
        <v xml:space="preserve"> </v>
      </c>
      <c r="E6603" t="s">
        <v>16</v>
      </c>
      <c r="F6603" t="str">
        <f>IF(Tabel_Forespørgsel_fra_Visma28[[#This Row],[SupDescr]]=" "," "," - "&amp;Tabel_Forespørgsel_fra_Visma28[[#This Row],[SupDescr]])</f>
        <v xml:space="preserve"> </v>
      </c>
      <c r="G6603" t="s">
        <v>7015</v>
      </c>
      <c r="H6603">
        <v>2</v>
      </c>
      <c r="I6603" t="str">
        <f>IF(A6603=A6602,I6602&amp;CHAR(10)&amp;"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4" spans="1:9" x14ac:dyDescent="0.25">
      <c r="A6604" t="s">
        <v>8809</v>
      </c>
      <c r="B6604">
        <v>75211662</v>
      </c>
      <c r="C6604" t="s">
        <v>16</v>
      </c>
      <c r="D6604" t="str">
        <f>IF(Tabel_Forespørgsel_fra_Visma28[[#This Row],[SupProd]]=" "," "," - "&amp;Tabel_Forespørgsel_fra_Visma28[[#This Row],[SupProd]])</f>
        <v xml:space="preserve"> </v>
      </c>
      <c r="E6604" t="s">
        <v>16</v>
      </c>
      <c r="F6604" t="str">
        <f>IF(Tabel_Forespørgsel_fra_Visma28[[#This Row],[SupDescr]]=" "," "," - "&amp;Tabel_Forespørgsel_fra_Visma28[[#This Row],[SupDescr]])</f>
        <v xml:space="preserve"> </v>
      </c>
      <c r="G6604" t="s">
        <v>7015</v>
      </c>
      <c r="H6604">
        <v>1</v>
      </c>
      <c r="I6604" t="str">
        <f>IF(A6604=A6603,I6603&amp;CHAR(10)&amp;"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5" spans="1:9" x14ac:dyDescent="0.25">
      <c r="A6605" t="s">
        <v>8808</v>
      </c>
      <c r="B6605">
        <v>75211662</v>
      </c>
      <c r="C6605" t="s">
        <v>16</v>
      </c>
      <c r="D6605" t="str">
        <f>IF(Tabel_Forespørgsel_fra_Visma28[[#This Row],[SupProd]]=" "," "," - "&amp;Tabel_Forespørgsel_fra_Visma28[[#This Row],[SupProd]])</f>
        <v xml:space="preserve"> </v>
      </c>
      <c r="E6605" t="s">
        <v>16</v>
      </c>
      <c r="F6605" t="str">
        <f>IF(Tabel_Forespørgsel_fra_Visma28[[#This Row],[SupDescr]]=" "," "," - "&amp;Tabel_Forespørgsel_fra_Visma28[[#This Row],[SupDescr]])</f>
        <v xml:space="preserve"> </v>
      </c>
      <c r="G6605" t="s">
        <v>7015</v>
      </c>
      <c r="H6605">
        <v>1</v>
      </c>
      <c r="I6605" t="str">
        <f>IF(A6605=A6604,I6604&amp;CHAR(10)&amp;"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6" spans="1:9" x14ac:dyDescent="0.25">
      <c r="A6606" t="s">
        <v>8811</v>
      </c>
      <c r="B6606">
        <v>75211662</v>
      </c>
      <c r="C6606" t="s">
        <v>16</v>
      </c>
      <c r="D6606" t="str">
        <f>IF(Tabel_Forespørgsel_fra_Visma28[[#This Row],[SupProd]]=" "," "," - "&amp;Tabel_Forespørgsel_fra_Visma28[[#This Row],[SupProd]])</f>
        <v xml:space="preserve"> </v>
      </c>
      <c r="E6606" t="s">
        <v>16</v>
      </c>
      <c r="F6606" t="str">
        <f>IF(Tabel_Forespørgsel_fra_Visma28[[#This Row],[SupDescr]]=" "," "," - "&amp;Tabel_Forespørgsel_fra_Visma28[[#This Row],[SupDescr]])</f>
        <v xml:space="preserve"> </v>
      </c>
      <c r="G6606" t="s">
        <v>7015</v>
      </c>
      <c r="H6606">
        <v>1</v>
      </c>
      <c r="I6606" t="str">
        <f>IF(A6606=A6605,I6605&amp;CHAR(10)&amp;"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7" spans="1:9" x14ac:dyDescent="0.25">
      <c r="A6607" t="s">
        <v>8810</v>
      </c>
      <c r="B6607">
        <v>75211662</v>
      </c>
      <c r="C6607" t="s">
        <v>16</v>
      </c>
      <c r="D6607" t="str">
        <f>IF(Tabel_Forespørgsel_fra_Visma28[[#This Row],[SupProd]]=" "," "," - "&amp;Tabel_Forespørgsel_fra_Visma28[[#This Row],[SupProd]])</f>
        <v xml:space="preserve"> </v>
      </c>
      <c r="E6607" t="s">
        <v>16</v>
      </c>
      <c r="F6607" t="str">
        <f>IF(Tabel_Forespørgsel_fra_Visma28[[#This Row],[SupDescr]]=" "," "," - "&amp;Tabel_Forespørgsel_fra_Visma28[[#This Row],[SupDescr]])</f>
        <v xml:space="preserve"> </v>
      </c>
      <c r="G6607" t="s">
        <v>7015</v>
      </c>
      <c r="H6607">
        <v>1</v>
      </c>
      <c r="I6607" t="str">
        <f>IF(A6607=A6606,I6606&amp;CHAR(10)&amp;"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8" spans="1:9" x14ac:dyDescent="0.25">
      <c r="A6608" t="s">
        <v>8868</v>
      </c>
      <c r="B6608">
        <v>75211662</v>
      </c>
      <c r="C6608" t="s">
        <v>16</v>
      </c>
      <c r="D6608" t="str">
        <f>IF(Tabel_Forespørgsel_fra_Visma28[[#This Row],[SupProd]]=" "," "," - "&amp;Tabel_Forespørgsel_fra_Visma28[[#This Row],[SupProd]])</f>
        <v xml:space="preserve"> </v>
      </c>
      <c r="E6608" t="s">
        <v>16</v>
      </c>
      <c r="F6608" t="str">
        <f>IF(Tabel_Forespørgsel_fra_Visma28[[#This Row],[SupDescr]]=" "," "," - "&amp;Tabel_Forespørgsel_fra_Visma28[[#This Row],[SupDescr]])</f>
        <v xml:space="preserve"> </v>
      </c>
      <c r="G6608" t="s">
        <v>7015</v>
      </c>
      <c r="H6608">
        <v>1</v>
      </c>
      <c r="I6608" t="str">
        <f>IF(A6608=A6607,I6607&amp;CHAR(10)&amp;"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9" spans="1:9" x14ac:dyDescent="0.25">
      <c r="A6609" t="s">
        <v>8866</v>
      </c>
      <c r="B6609">
        <v>75211662</v>
      </c>
      <c r="C6609" t="s">
        <v>16</v>
      </c>
      <c r="D6609" t="str">
        <f>IF(Tabel_Forespørgsel_fra_Visma28[[#This Row],[SupProd]]=" "," "," - "&amp;Tabel_Forespørgsel_fra_Visma28[[#This Row],[SupProd]])</f>
        <v xml:space="preserve"> </v>
      </c>
      <c r="E6609" t="s">
        <v>16</v>
      </c>
      <c r="F6609" t="str">
        <f>IF(Tabel_Forespørgsel_fra_Visma28[[#This Row],[SupDescr]]=" "," "," - "&amp;Tabel_Forespørgsel_fra_Visma28[[#This Row],[SupDescr]])</f>
        <v xml:space="preserve"> </v>
      </c>
      <c r="G6609" t="s">
        <v>7015</v>
      </c>
      <c r="H6609">
        <v>1</v>
      </c>
      <c r="I6609" t="str">
        <f>IF(A6609=A6608,I6608&amp;CHAR(10)&amp;"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0" spans="1:9" x14ac:dyDescent="0.25">
      <c r="A6610" t="s">
        <v>8869</v>
      </c>
      <c r="B6610">
        <v>75211662</v>
      </c>
      <c r="C6610" t="s">
        <v>16</v>
      </c>
      <c r="D6610" t="str">
        <f>IF(Tabel_Forespørgsel_fra_Visma28[[#This Row],[SupProd]]=" "," "," - "&amp;Tabel_Forespørgsel_fra_Visma28[[#This Row],[SupProd]])</f>
        <v xml:space="preserve"> </v>
      </c>
      <c r="E6610" t="s">
        <v>16</v>
      </c>
      <c r="F6610" t="str">
        <f>IF(Tabel_Forespørgsel_fra_Visma28[[#This Row],[SupDescr]]=" "," "," - "&amp;Tabel_Forespørgsel_fra_Visma28[[#This Row],[SupDescr]])</f>
        <v xml:space="preserve"> </v>
      </c>
      <c r="G6610" t="s">
        <v>7015</v>
      </c>
      <c r="H6610">
        <v>1</v>
      </c>
      <c r="I6610" t="str">
        <f>IF(A6610=A6609,I6609&amp;CHAR(10)&amp;"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1" spans="1:9" x14ac:dyDescent="0.25">
      <c r="A6611" t="s">
        <v>8860</v>
      </c>
      <c r="B6611">
        <v>75211662</v>
      </c>
      <c r="C6611" t="s">
        <v>16</v>
      </c>
      <c r="D6611" t="str">
        <f>IF(Tabel_Forespørgsel_fra_Visma28[[#This Row],[SupProd]]=" "," "," - "&amp;Tabel_Forespørgsel_fra_Visma28[[#This Row],[SupProd]])</f>
        <v xml:space="preserve"> </v>
      </c>
      <c r="E6611" t="s">
        <v>16</v>
      </c>
      <c r="F6611" t="str">
        <f>IF(Tabel_Forespørgsel_fra_Visma28[[#This Row],[SupDescr]]=" "," "," - "&amp;Tabel_Forespørgsel_fra_Visma28[[#This Row],[SupDescr]])</f>
        <v xml:space="preserve"> </v>
      </c>
      <c r="G6611" t="s">
        <v>7015</v>
      </c>
      <c r="H6611">
        <v>1</v>
      </c>
      <c r="I6611" t="str">
        <f>IF(A6611=A6610,I6610&amp;CHAR(10)&amp;"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2" spans="1:9" x14ac:dyDescent="0.25">
      <c r="A6612" t="s">
        <v>8884</v>
      </c>
      <c r="B6612">
        <v>75211662</v>
      </c>
      <c r="C6612" t="s">
        <v>16</v>
      </c>
      <c r="D6612" t="str">
        <f>IF(Tabel_Forespørgsel_fra_Visma28[[#This Row],[SupProd]]=" "," "," - "&amp;Tabel_Forespørgsel_fra_Visma28[[#This Row],[SupProd]])</f>
        <v xml:space="preserve"> </v>
      </c>
      <c r="E6612" t="s">
        <v>16</v>
      </c>
      <c r="F6612" t="str">
        <f>IF(Tabel_Forespørgsel_fra_Visma28[[#This Row],[SupDescr]]=" "," "," - "&amp;Tabel_Forespørgsel_fra_Visma28[[#This Row],[SupDescr]])</f>
        <v xml:space="preserve"> </v>
      </c>
      <c r="G6612" t="s">
        <v>7015</v>
      </c>
      <c r="H6612">
        <v>1</v>
      </c>
      <c r="I6612" t="str">
        <f>IF(A6612=A6611,I6611&amp;CHAR(10)&amp;"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3" spans="1:9" x14ac:dyDescent="0.25">
      <c r="A6613" t="s">
        <v>8892</v>
      </c>
      <c r="B6613">
        <v>75211662</v>
      </c>
      <c r="C6613" t="s">
        <v>16</v>
      </c>
      <c r="D6613" t="str">
        <f>IF(Tabel_Forespørgsel_fra_Visma28[[#This Row],[SupProd]]=" "," "," - "&amp;Tabel_Forespørgsel_fra_Visma28[[#This Row],[SupProd]])</f>
        <v xml:space="preserve"> </v>
      </c>
      <c r="E6613" t="s">
        <v>16</v>
      </c>
      <c r="F6613" t="str">
        <f>IF(Tabel_Forespørgsel_fra_Visma28[[#This Row],[SupDescr]]=" "," "," - "&amp;Tabel_Forespørgsel_fra_Visma28[[#This Row],[SupDescr]])</f>
        <v xml:space="preserve"> </v>
      </c>
      <c r="G6613" t="s">
        <v>7015</v>
      </c>
      <c r="H6613">
        <v>1</v>
      </c>
      <c r="I6613" t="str">
        <f>IF(A6613=A6612,I6612&amp;CHAR(10)&amp;"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4" spans="1:9" x14ac:dyDescent="0.25">
      <c r="A6614" t="s">
        <v>8893</v>
      </c>
      <c r="B6614">
        <v>75211662</v>
      </c>
      <c r="C6614" t="s">
        <v>16</v>
      </c>
      <c r="D6614" t="str">
        <f>IF(Tabel_Forespørgsel_fra_Visma28[[#This Row],[SupProd]]=" "," "," - "&amp;Tabel_Forespørgsel_fra_Visma28[[#This Row],[SupProd]])</f>
        <v xml:space="preserve"> </v>
      </c>
      <c r="E6614" t="s">
        <v>16</v>
      </c>
      <c r="F6614" t="str">
        <f>IF(Tabel_Forespørgsel_fra_Visma28[[#This Row],[SupDescr]]=" "," "," - "&amp;Tabel_Forespørgsel_fra_Visma28[[#This Row],[SupDescr]])</f>
        <v xml:space="preserve"> </v>
      </c>
      <c r="G6614" t="s">
        <v>7015</v>
      </c>
      <c r="H6614">
        <v>1</v>
      </c>
      <c r="I6614" t="str">
        <f>IF(A6614=A6613,I6613&amp;CHAR(10)&amp;"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5" spans="1:9" x14ac:dyDescent="0.25">
      <c r="A6615" t="s">
        <v>8903</v>
      </c>
      <c r="B6615">
        <v>75211662</v>
      </c>
      <c r="C6615" t="s">
        <v>16</v>
      </c>
      <c r="D6615" t="str">
        <f>IF(Tabel_Forespørgsel_fra_Visma28[[#This Row],[SupProd]]=" "," "," - "&amp;Tabel_Forespørgsel_fra_Visma28[[#This Row],[SupProd]])</f>
        <v xml:space="preserve"> </v>
      </c>
      <c r="E6615" t="s">
        <v>16</v>
      </c>
      <c r="F6615" t="str">
        <f>IF(Tabel_Forespørgsel_fra_Visma28[[#This Row],[SupDescr]]=" "," "," - "&amp;Tabel_Forespørgsel_fra_Visma28[[#This Row],[SupDescr]])</f>
        <v xml:space="preserve"> </v>
      </c>
      <c r="G6615" t="s">
        <v>7015</v>
      </c>
      <c r="H6615">
        <v>1</v>
      </c>
      <c r="I6615" t="str">
        <f>IF(A6615=A6614,I6614&amp;CHAR(10)&amp;"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6" spans="1:9" x14ac:dyDescent="0.25">
      <c r="A6616" t="s">
        <v>8902</v>
      </c>
      <c r="B6616">
        <v>75211662</v>
      </c>
      <c r="C6616" t="s">
        <v>16</v>
      </c>
      <c r="D6616" t="str">
        <f>IF(Tabel_Forespørgsel_fra_Visma28[[#This Row],[SupProd]]=" "," "," - "&amp;Tabel_Forespørgsel_fra_Visma28[[#This Row],[SupProd]])</f>
        <v xml:space="preserve"> </v>
      </c>
      <c r="E6616" t="s">
        <v>16</v>
      </c>
      <c r="F6616" t="str">
        <f>IF(Tabel_Forespørgsel_fra_Visma28[[#This Row],[SupDescr]]=" "," "," - "&amp;Tabel_Forespørgsel_fra_Visma28[[#This Row],[SupDescr]])</f>
        <v xml:space="preserve"> </v>
      </c>
      <c r="G6616" t="s">
        <v>7015</v>
      </c>
      <c r="H6616">
        <v>1</v>
      </c>
      <c r="I6616" t="str">
        <f>IF(A6616=A6615,I6615&amp;CHAR(10)&amp;"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7" spans="1:9" x14ac:dyDescent="0.25">
      <c r="A6617" t="s">
        <v>8921</v>
      </c>
      <c r="B6617">
        <v>75211662</v>
      </c>
      <c r="C6617" t="s">
        <v>16</v>
      </c>
      <c r="D6617" t="str">
        <f>IF(Tabel_Forespørgsel_fra_Visma28[[#This Row],[SupProd]]=" "," "," - "&amp;Tabel_Forespørgsel_fra_Visma28[[#This Row],[SupProd]])</f>
        <v xml:space="preserve"> </v>
      </c>
      <c r="E6617" t="s">
        <v>16</v>
      </c>
      <c r="F6617" t="str">
        <f>IF(Tabel_Forespørgsel_fra_Visma28[[#This Row],[SupDescr]]=" "," "," - "&amp;Tabel_Forespørgsel_fra_Visma28[[#This Row],[SupDescr]])</f>
        <v xml:space="preserve"> </v>
      </c>
      <c r="G6617" t="s">
        <v>7015</v>
      </c>
      <c r="H6617">
        <v>1</v>
      </c>
      <c r="I6617" t="str">
        <f>IF(A6617=A6616,I6616&amp;CHAR(10)&amp;"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8" spans="1:9" x14ac:dyDescent="0.25">
      <c r="A6618" t="s">
        <v>8904</v>
      </c>
      <c r="B6618">
        <v>75211662</v>
      </c>
      <c r="C6618" t="s">
        <v>16</v>
      </c>
      <c r="D6618" t="str">
        <f>IF(Tabel_Forespørgsel_fra_Visma28[[#This Row],[SupProd]]=" "," "," - "&amp;Tabel_Forespørgsel_fra_Visma28[[#This Row],[SupProd]])</f>
        <v xml:space="preserve"> </v>
      </c>
      <c r="E6618" t="s">
        <v>16</v>
      </c>
      <c r="F6618" t="str">
        <f>IF(Tabel_Forespørgsel_fra_Visma28[[#This Row],[SupDescr]]=" "," "," - "&amp;Tabel_Forespørgsel_fra_Visma28[[#This Row],[SupDescr]])</f>
        <v xml:space="preserve"> </v>
      </c>
      <c r="G6618" t="s">
        <v>7015</v>
      </c>
      <c r="H6618">
        <v>1</v>
      </c>
      <c r="I6618" t="str">
        <f>IF(A6618=A6617,I6617&amp;CHAR(10)&amp;"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9" spans="1:9" x14ac:dyDescent="0.25">
      <c r="A6619" t="s">
        <v>8918</v>
      </c>
      <c r="B6619">
        <v>75211662</v>
      </c>
      <c r="C6619" t="s">
        <v>16</v>
      </c>
      <c r="D6619" t="str">
        <f>IF(Tabel_Forespørgsel_fra_Visma28[[#This Row],[SupProd]]=" "," "," - "&amp;Tabel_Forespørgsel_fra_Visma28[[#This Row],[SupProd]])</f>
        <v xml:space="preserve"> </v>
      </c>
      <c r="E6619" t="s">
        <v>16</v>
      </c>
      <c r="F6619" t="str">
        <f>IF(Tabel_Forespørgsel_fra_Visma28[[#This Row],[SupDescr]]=" "," "," - "&amp;Tabel_Forespørgsel_fra_Visma28[[#This Row],[SupDescr]])</f>
        <v xml:space="preserve"> </v>
      </c>
      <c r="G6619" t="s">
        <v>7015</v>
      </c>
      <c r="H6619">
        <v>1</v>
      </c>
      <c r="I6619" t="str">
        <f>IF(A6619=A6618,I6618&amp;CHAR(10)&amp;"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0" spans="1:9" x14ac:dyDescent="0.25">
      <c r="A6620" t="s">
        <v>8930</v>
      </c>
      <c r="B6620">
        <v>75211662</v>
      </c>
      <c r="C6620" t="s">
        <v>16</v>
      </c>
      <c r="D6620" t="str">
        <f>IF(Tabel_Forespørgsel_fra_Visma28[[#This Row],[SupProd]]=" "," "," - "&amp;Tabel_Forespørgsel_fra_Visma28[[#This Row],[SupProd]])</f>
        <v xml:space="preserve"> </v>
      </c>
      <c r="E6620" t="s">
        <v>16</v>
      </c>
      <c r="F6620" t="str">
        <f>IF(Tabel_Forespørgsel_fra_Visma28[[#This Row],[SupDescr]]=" "," "," - "&amp;Tabel_Forespørgsel_fra_Visma28[[#This Row],[SupDescr]])</f>
        <v xml:space="preserve"> </v>
      </c>
      <c r="G6620" t="s">
        <v>7015</v>
      </c>
      <c r="H6620">
        <v>1</v>
      </c>
      <c r="I6620" t="str">
        <f>IF(A6620=A6619,I6619&amp;CHAR(10)&amp;"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1" spans="1:9" x14ac:dyDescent="0.25">
      <c r="A6621" t="s">
        <v>8943</v>
      </c>
      <c r="B6621">
        <v>75211662</v>
      </c>
      <c r="C6621" t="s">
        <v>16</v>
      </c>
      <c r="D6621" t="str">
        <f>IF(Tabel_Forespørgsel_fra_Visma28[[#This Row],[SupProd]]=" "," "," - "&amp;Tabel_Forespørgsel_fra_Visma28[[#This Row],[SupProd]])</f>
        <v xml:space="preserve"> </v>
      </c>
      <c r="E6621" t="s">
        <v>16</v>
      </c>
      <c r="F6621" t="str">
        <f>IF(Tabel_Forespørgsel_fra_Visma28[[#This Row],[SupDescr]]=" "," "," - "&amp;Tabel_Forespørgsel_fra_Visma28[[#This Row],[SupDescr]])</f>
        <v xml:space="preserve"> </v>
      </c>
      <c r="G6621" t="s">
        <v>7015</v>
      </c>
      <c r="H6621">
        <v>1</v>
      </c>
      <c r="I6621" t="str">
        <f>IF(A6621=A6620,I6620&amp;CHAR(10)&amp;"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2" spans="1:9" x14ac:dyDescent="0.25">
      <c r="A6622" t="s">
        <v>8929</v>
      </c>
      <c r="B6622">
        <v>75211662</v>
      </c>
      <c r="C6622" t="s">
        <v>16</v>
      </c>
      <c r="D6622" t="str">
        <f>IF(Tabel_Forespørgsel_fra_Visma28[[#This Row],[SupProd]]=" "," "," - "&amp;Tabel_Forespørgsel_fra_Visma28[[#This Row],[SupProd]])</f>
        <v xml:space="preserve"> </v>
      </c>
      <c r="E6622" t="s">
        <v>16</v>
      </c>
      <c r="F6622" t="str">
        <f>IF(Tabel_Forespørgsel_fra_Visma28[[#This Row],[SupDescr]]=" "," "," - "&amp;Tabel_Forespørgsel_fra_Visma28[[#This Row],[SupDescr]])</f>
        <v xml:space="preserve"> </v>
      </c>
      <c r="G6622" t="s">
        <v>7015</v>
      </c>
      <c r="H6622">
        <v>1</v>
      </c>
      <c r="I6622" t="str">
        <f>IF(A6622=A6621,I6621&amp;CHAR(10)&amp;"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3" spans="1:9" x14ac:dyDescent="0.25">
      <c r="A6623" t="s">
        <v>8942</v>
      </c>
      <c r="B6623">
        <v>75211662</v>
      </c>
      <c r="C6623" t="s">
        <v>16</v>
      </c>
      <c r="D6623" t="str">
        <f>IF(Tabel_Forespørgsel_fra_Visma28[[#This Row],[SupProd]]=" "," "," - "&amp;Tabel_Forespørgsel_fra_Visma28[[#This Row],[SupProd]])</f>
        <v xml:space="preserve"> </v>
      </c>
      <c r="E6623" t="s">
        <v>16</v>
      </c>
      <c r="F6623" t="str">
        <f>IF(Tabel_Forespørgsel_fra_Visma28[[#This Row],[SupDescr]]=" "," "," - "&amp;Tabel_Forespørgsel_fra_Visma28[[#This Row],[SupDescr]])</f>
        <v xml:space="preserve"> </v>
      </c>
      <c r="G6623" t="s">
        <v>7015</v>
      </c>
      <c r="H6623">
        <v>1</v>
      </c>
      <c r="I6623" t="str">
        <f>IF(A6623=A6622,I6622&amp;CHAR(10)&amp;"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4" spans="1:9" x14ac:dyDescent="0.25">
      <c r="A6624" t="s">
        <v>8935</v>
      </c>
      <c r="B6624">
        <v>75211662</v>
      </c>
      <c r="C6624" t="s">
        <v>16</v>
      </c>
      <c r="D6624" t="str">
        <f>IF(Tabel_Forespørgsel_fra_Visma28[[#This Row],[SupProd]]=" "," "," - "&amp;Tabel_Forespørgsel_fra_Visma28[[#This Row],[SupProd]])</f>
        <v xml:space="preserve"> </v>
      </c>
      <c r="E6624" t="s">
        <v>16</v>
      </c>
      <c r="F6624" t="str">
        <f>IF(Tabel_Forespørgsel_fra_Visma28[[#This Row],[SupDescr]]=" "," "," - "&amp;Tabel_Forespørgsel_fra_Visma28[[#This Row],[SupDescr]])</f>
        <v xml:space="preserve"> </v>
      </c>
      <c r="G6624" t="s">
        <v>7015</v>
      </c>
      <c r="H6624">
        <v>1</v>
      </c>
      <c r="I6624" t="str">
        <f>IF(A6624=A6623,I6623&amp;CHAR(10)&amp;"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5" spans="1:9" x14ac:dyDescent="0.25">
      <c r="A6625" t="s">
        <v>8932</v>
      </c>
      <c r="B6625">
        <v>75211662</v>
      </c>
      <c r="C6625" t="s">
        <v>16</v>
      </c>
      <c r="D6625" t="str">
        <f>IF(Tabel_Forespørgsel_fra_Visma28[[#This Row],[SupProd]]=" "," "," - "&amp;Tabel_Forespørgsel_fra_Visma28[[#This Row],[SupProd]])</f>
        <v xml:space="preserve"> </v>
      </c>
      <c r="E6625" t="s">
        <v>16</v>
      </c>
      <c r="F6625" t="str">
        <f>IF(Tabel_Forespørgsel_fra_Visma28[[#This Row],[SupDescr]]=" "," "," - "&amp;Tabel_Forespørgsel_fra_Visma28[[#This Row],[SupDescr]])</f>
        <v xml:space="preserve"> </v>
      </c>
      <c r="G6625" t="s">
        <v>7015</v>
      </c>
      <c r="H6625">
        <v>1</v>
      </c>
      <c r="I6625" t="str">
        <f>IF(A6625=A6624,I6624&amp;CHAR(10)&amp;"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6" spans="1:9" x14ac:dyDescent="0.25">
      <c r="A6626" t="s">
        <v>8946</v>
      </c>
      <c r="B6626">
        <v>75211662</v>
      </c>
      <c r="C6626" t="s">
        <v>16</v>
      </c>
      <c r="D6626" t="str">
        <f>IF(Tabel_Forespørgsel_fra_Visma28[[#This Row],[SupProd]]=" "," "," - "&amp;Tabel_Forespørgsel_fra_Visma28[[#This Row],[SupProd]])</f>
        <v xml:space="preserve"> </v>
      </c>
      <c r="E6626" t="s">
        <v>16</v>
      </c>
      <c r="F6626" t="str">
        <f>IF(Tabel_Forespørgsel_fra_Visma28[[#This Row],[SupDescr]]=" "," "," - "&amp;Tabel_Forespørgsel_fra_Visma28[[#This Row],[SupDescr]])</f>
        <v xml:space="preserve"> </v>
      </c>
      <c r="G6626" t="s">
        <v>7015</v>
      </c>
      <c r="H6626">
        <v>1</v>
      </c>
      <c r="I6626" t="str">
        <f>IF(A6626=A6625,I6625&amp;CHAR(10)&amp;"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7" spans="1:9" x14ac:dyDescent="0.25">
      <c r="A6627" t="s">
        <v>8947</v>
      </c>
      <c r="B6627">
        <v>75211662</v>
      </c>
      <c r="C6627" t="s">
        <v>16</v>
      </c>
      <c r="D6627" t="str">
        <f>IF(Tabel_Forespørgsel_fra_Visma28[[#This Row],[SupProd]]=" "," "," - "&amp;Tabel_Forespørgsel_fra_Visma28[[#This Row],[SupProd]])</f>
        <v xml:space="preserve"> </v>
      </c>
      <c r="E6627" t="s">
        <v>16</v>
      </c>
      <c r="F6627" t="str">
        <f>IF(Tabel_Forespørgsel_fra_Visma28[[#This Row],[SupDescr]]=" "," "," - "&amp;Tabel_Forespørgsel_fra_Visma28[[#This Row],[SupDescr]])</f>
        <v xml:space="preserve"> </v>
      </c>
      <c r="G6627" t="s">
        <v>7015</v>
      </c>
      <c r="H6627">
        <v>1</v>
      </c>
      <c r="I6627" t="str">
        <f>IF(A6627=A6626,I6626&amp;CHAR(10)&amp;"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8" spans="1:9" x14ac:dyDescent="0.25">
      <c r="A6628" t="s">
        <v>8944</v>
      </c>
      <c r="B6628">
        <v>75211662</v>
      </c>
      <c r="C6628" t="s">
        <v>16</v>
      </c>
      <c r="D6628" t="str">
        <f>IF(Tabel_Forespørgsel_fra_Visma28[[#This Row],[SupProd]]=" "," "," - "&amp;Tabel_Forespørgsel_fra_Visma28[[#This Row],[SupProd]])</f>
        <v xml:space="preserve"> </v>
      </c>
      <c r="E6628" t="s">
        <v>16</v>
      </c>
      <c r="F6628" t="str">
        <f>IF(Tabel_Forespørgsel_fra_Visma28[[#This Row],[SupDescr]]=" "," "," - "&amp;Tabel_Forespørgsel_fra_Visma28[[#This Row],[SupDescr]])</f>
        <v xml:space="preserve"> </v>
      </c>
      <c r="G6628" t="s">
        <v>7015</v>
      </c>
      <c r="H6628">
        <v>1</v>
      </c>
      <c r="I6628" t="str">
        <f>IF(A6628=A6627,I6627&amp;CHAR(10)&amp;"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9" spans="1:9" x14ac:dyDescent="0.25">
      <c r="A6629" t="s">
        <v>8945</v>
      </c>
      <c r="B6629">
        <v>75211662</v>
      </c>
      <c r="C6629" t="s">
        <v>16</v>
      </c>
      <c r="D6629" t="str">
        <f>IF(Tabel_Forespørgsel_fra_Visma28[[#This Row],[SupProd]]=" "," "," - "&amp;Tabel_Forespørgsel_fra_Visma28[[#This Row],[SupProd]])</f>
        <v xml:space="preserve"> </v>
      </c>
      <c r="E6629" t="s">
        <v>16</v>
      </c>
      <c r="F6629" t="str">
        <f>IF(Tabel_Forespørgsel_fra_Visma28[[#This Row],[SupDescr]]=" "," "," - "&amp;Tabel_Forespørgsel_fra_Visma28[[#This Row],[SupDescr]])</f>
        <v xml:space="preserve"> </v>
      </c>
      <c r="G6629" t="s">
        <v>7015</v>
      </c>
      <c r="H6629">
        <v>1</v>
      </c>
      <c r="I6629" t="str">
        <f>IF(A6629=A6628,I6628&amp;CHAR(10)&amp;"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0" spans="1:9" x14ac:dyDescent="0.25">
      <c r="A6630" t="s">
        <v>8933</v>
      </c>
      <c r="B6630">
        <v>75211662</v>
      </c>
      <c r="C6630" t="s">
        <v>16</v>
      </c>
      <c r="D6630" t="str">
        <f>IF(Tabel_Forespørgsel_fra_Visma28[[#This Row],[SupProd]]=" "," "," - "&amp;Tabel_Forespørgsel_fra_Visma28[[#This Row],[SupProd]])</f>
        <v xml:space="preserve"> </v>
      </c>
      <c r="E6630" t="s">
        <v>16</v>
      </c>
      <c r="F6630" t="str">
        <f>IF(Tabel_Forespørgsel_fra_Visma28[[#This Row],[SupDescr]]=" "," "," - "&amp;Tabel_Forespørgsel_fra_Visma28[[#This Row],[SupDescr]])</f>
        <v xml:space="preserve"> </v>
      </c>
      <c r="G6630" t="s">
        <v>7015</v>
      </c>
      <c r="H6630">
        <v>1</v>
      </c>
      <c r="I6630" t="str">
        <f>IF(A6630=A6629,I6629&amp;CHAR(10)&amp;"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1" spans="1:9" x14ac:dyDescent="0.25">
      <c r="A6631" t="s">
        <v>8937</v>
      </c>
      <c r="B6631">
        <v>75211662</v>
      </c>
      <c r="C6631" t="s">
        <v>16</v>
      </c>
      <c r="D6631" t="str">
        <f>IF(Tabel_Forespørgsel_fra_Visma28[[#This Row],[SupProd]]=" "," "," - "&amp;Tabel_Forespørgsel_fra_Visma28[[#This Row],[SupProd]])</f>
        <v xml:space="preserve"> </v>
      </c>
      <c r="E6631" t="s">
        <v>16</v>
      </c>
      <c r="F6631" t="str">
        <f>IF(Tabel_Forespørgsel_fra_Visma28[[#This Row],[SupDescr]]=" "," "," - "&amp;Tabel_Forespørgsel_fra_Visma28[[#This Row],[SupDescr]])</f>
        <v xml:space="preserve"> </v>
      </c>
      <c r="G6631" t="s">
        <v>7015</v>
      </c>
      <c r="H6631">
        <v>1</v>
      </c>
      <c r="I6631" t="str">
        <f>IF(A6631=A6630,I6630&amp;CHAR(10)&amp;"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2" spans="1:9" x14ac:dyDescent="0.25">
      <c r="A6632" t="s">
        <v>8938</v>
      </c>
      <c r="B6632">
        <v>75211662</v>
      </c>
      <c r="C6632" t="s">
        <v>16</v>
      </c>
      <c r="D6632" t="str">
        <f>IF(Tabel_Forespørgsel_fra_Visma28[[#This Row],[SupProd]]=" "," "," - "&amp;Tabel_Forespørgsel_fra_Visma28[[#This Row],[SupProd]])</f>
        <v xml:space="preserve"> </v>
      </c>
      <c r="E6632" t="s">
        <v>16</v>
      </c>
      <c r="F6632" t="str">
        <f>IF(Tabel_Forespørgsel_fra_Visma28[[#This Row],[SupDescr]]=" "," "," - "&amp;Tabel_Forespørgsel_fra_Visma28[[#This Row],[SupDescr]])</f>
        <v xml:space="preserve"> </v>
      </c>
      <c r="G6632" t="s">
        <v>7015</v>
      </c>
      <c r="H6632">
        <v>1</v>
      </c>
      <c r="I6632" t="str">
        <f>IF(A6632=A6631,I6631&amp;CHAR(10)&amp;"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3" spans="1:9" x14ac:dyDescent="0.25">
      <c r="A6633" t="s">
        <v>8936</v>
      </c>
      <c r="B6633">
        <v>75211662</v>
      </c>
      <c r="C6633" t="s">
        <v>16</v>
      </c>
      <c r="D6633" t="str">
        <f>IF(Tabel_Forespørgsel_fra_Visma28[[#This Row],[SupProd]]=" "," "," - "&amp;Tabel_Forespørgsel_fra_Visma28[[#This Row],[SupProd]])</f>
        <v xml:space="preserve"> </v>
      </c>
      <c r="E6633" t="s">
        <v>16</v>
      </c>
      <c r="F6633" t="str">
        <f>IF(Tabel_Forespørgsel_fra_Visma28[[#This Row],[SupDescr]]=" "," "," - "&amp;Tabel_Forespørgsel_fra_Visma28[[#This Row],[SupDescr]])</f>
        <v xml:space="preserve"> </v>
      </c>
      <c r="G6633" t="s">
        <v>7015</v>
      </c>
      <c r="H6633">
        <v>1</v>
      </c>
      <c r="I6633" t="str">
        <f>IF(A6633=A6632,I6632&amp;CHAR(10)&amp;"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4" spans="1:9" x14ac:dyDescent="0.25">
      <c r="A6634" t="s">
        <v>8934</v>
      </c>
      <c r="B6634">
        <v>75211662</v>
      </c>
      <c r="C6634" t="s">
        <v>16</v>
      </c>
      <c r="D6634" t="str">
        <f>IF(Tabel_Forespørgsel_fra_Visma28[[#This Row],[SupProd]]=" "," "," - "&amp;Tabel_Forespørgsel_fra_Visma28[[#This Row],[SupProd]])</f>
        <v xml:space="preserve"> </v>
      </c>
      <c r="E6634" t="s">
        <v>16</v>
      </c>
      <c r="F6634" t="str">
        <f>IF(Tabel_Forespørgsel_fra_Visma28[[#This Row],[SupDescr]]=" "," "," - "&amp;Tabel_Forespørgsel_fra_Visma28[[#This Row],[SupDescr]])</f>
        <v xml:space="preserve"> </v>
      </c>
      <c r="G6634" t="s">
        <v>7015</v>
      </c>
      <c r="H6634">
        <v>1</v>
      </c>
      <c r="I6634" t="str">
        <f>IF(A6634=A6633,I6633&amp;CHAR(10)&amp;"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5" spans="1:9" x14ac:dyDescent="0.25">
      <c r="A6635" t="s">
        <v>8939</v>
      </c>
      <c r="B6635">
        <v>75211662</v>
      </c>
      <c r="C6635" t="s">
        <v>16</v>
      </c>
      <c r="D6635" t="str">
        <f>IF(Tabel_Forespørgsel_fra_Visma28[[#This Row],[SupProd]]=" "," "," - "&amp;Tabel_Forespørgsel_fra_Visma28[[#This Row],[SupProd]])</f>
        <v xml:space="preserve"> </v>
      </c>
      <c r="E6635" t="s">
        <v>16</v>
      </c>
      <c r="F6635" t="str">
        <f>IF(Tabel_Forespørgsel_fra_Visma28[[#This Row],[SupDescr]]=" "," "," - "&amp;Tabel_Forespørgsel_fra_Visma28[[#This Row],[SupDescr]])</f>
        <v xml:space="preserve"> </v>
      </c>
      <c r="G6635" t="s">
        <v>7015</v>
      </c>
      <c r="H6635">
        <v>1</v>
      </c>
      <c r="I6635" t="str">
        <f>IF(A6635=A6634,I6634&amp;CHAR(10)&amp;"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6" spans="1:9" x14ac:dyDescent="0.25">
      <c r="A6636" t="s">
        <v>8940</v>
      </c>
      <c r="B6636">
        <v>75211662</v>
      </c>
      <c r="C6636" t="s">
        <v>16</v>
      </c>
      <c r="D6636" t="str">
        <f>IF(Tabel_Forespørgsel_fra_Visma28[[#This Row],[SupProd]]=" "," "," - "&amp;Tabel_Forespørgsel_fra_Visma28[[#This Row],[SupProd]])</f>
        <v xml:space="preserve"> </v>
      </c>
      <c r="E6636" t="s">
        <v>16</v>
      </c>
      <c r="F6636" t="str">
        <f>IF(Tabel_Forespørgsel_fra_Visma28[[#This Row],[SupDescr]]=" "," "," - "&amp;Tabel_Forespørgsel_fra_Visma28[[#This Row],[SupDescr]])</f>
        <v xml:space="preserve"> </v>
      </c>
      <c r="G6636" t="s">
        <v>7015</v>
      </c>
      <c r="H6636">
        <v>1</v>
      </c>
      <c r="I6636" t="str">
        <f>IF(A6636=A6635,I6635&amp;CHAR(10)&amp;"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7" spans="1:9" x14ac:dyDescent="0.25">
      <c r="A6637" t="s">
        <v>8941</v>
      </c>
      <c r="B6637">
        <v>74762273</v>
      </c>
      <c r="C6637" t="s">
        <v>16</v>
      </c>
      <c r="D6637" t="str">
        <f>IF(Tabel_Forespørgsel_fra_Visma28[[#This Row],[SupProd]]=" "," "," - "&amp;Tabel_Forespørgsel_fra_Visma28[[#This Row],[SupProd]])</f>
        <v xml:space="preserve"> </v>
      </c>
      <c r="E6637" t="s">
        <v>16</v>
      </c>
      <c r="F6637" t="str">
        <f>IF(Tabel_Forespørgsel_fra_Visma28[[#This Row],[SupDescr]]=" "," "," - "&amp;Tabel_Forespørgsel_fra_Visma28[[#This Row],[SupDescr]])</f>
        <v xml:space="preserve"> </v>
      </c>
      <c r="G6637" t="s">
        <v>154</v>
      </c>
      <c r="H6637">
        <v>1</v>
      </c>
      <c r="I6637" t="str">
        <f>IF(A6637=A6636,I6636&amp;CHAR(10)&amp;"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638" spans="1:9" x14ac:dyDescent="0.25">
      <c r="A6638" t="s">
        <v>8959</v>
      </c>
      <c r="B6638">
        <v>75211662</v>
      </c>
      <c r="C6638" t="s">
        <v>16</v>
      </c>
      <c r="D6638" t="str">
        <f>IF(Tabel_Forespørgsel_fra_Visma28[[#This Row],[SupProd]]=" "," "," - "&amp;Tabel_Forespørgsel_fra_Visma28[[#This Row],[SupProd]])</f>
        <v xml:space="preserve"> </v>
      </c>
      <c r="E6638" t="s">
        <v>16</v>
      </c>
      <c r="F6638" t="str">
        <f>IF(Tabel_Forespørgsel_fra_Visma28[[#This Row],[SupDescr]]=" "," "," - "&amp;Tabel_Forespørgsel_fra_Visma28[[#This Row],[SupDescr]])</f>
        <v xml:space="preserve"> </v>
      </c>
      <c r="G6638" t="s">
        <v>7015</v>
      </c>
      <c r="H6638">
        <v>1</v>
      </c>
      <c r="I6638" t="str">
        <f>IF(A6638=A6637,I6637&amp;CHAR(10)&amp;"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9" spans="1:9" x14ac:dyDescent="0.25">
      <c r="A6639" t="s">
        <v>8960</v>
      </c>
      <c r="B6639">
        <v>75577000</v>
      </c>
      <c r="C6639" t="s">
        <v>16</v>
      </c>
      <c r="D6639" t="str">
        <f>IF(Tabel_Forespørgsel_fra_Visma28[[#This Row],[SupProd]]=" "," "," - "&amp;Tabel_Forespørgsel_fra_Visma28[[#This Row],[SupProd]])</f>
        <v xml:space="preserve"> </v>
      </c>
      <c r="E6639" t="s">
        <v>16</v>
      </c>
      <c r="F6639" t="str">
        <f>IF(Tabel_Forespørgsel_fra_Visma28[[#This Row],[SupDescr]]=" "," "," - "&amp;Tabel_Forespørgsel_fra_Visma28[[#This Row],[SupDescr]])</f>
        <v xml:space="preserve"> </v>
      </c>
      <c r="G6639" t="s">
        <v>3759</v>
      </c>
      <c r="H6639">
        <v>1</v>
      </c>
      <c r="I6639" t="str">
        <f>IF(A6639=A6638,I6638&amp;CHAR(10)&amp;"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640" spans="1:9" x14ac:dyDescent="0.25">
      <c r="A6640" t="s">
        <v>8970</v>
      </c>
      <c r="B6640">
        <v>75211662</v>
      </c>
      <c r="C6640" t="s">
        <v>16</v>
      </c>
      <c r="D6640" t="str">
        <f>IF(Tabel_Forespørgsel_fra_Visma28[[#This Row],[SupProd]]=" "," "," - "&amp;Tabel_Forespørgsel_fra_Visma28[[#This Row],[SupProd]])</f>
        <v xml:space="preserve"> </v>
      </c>
      <c r="E6640" t="s">
        <v>16</v>
      </c>
      <c r="F6640" t="str">
        <f>IF(Tabel_Forespørgsel_fra_Visma28[[#This Row],[SupDescr]]=" "," "," - "&amp;Tabel_Forespørgsel_fra_Visma28[[#This Row],[SupDescr]])</f>
        <v xml:space="preserve"> </v>
      </c>
      <c r="G6640" t="s">
        <v>7015</v>
      </c>
      <c r="H6640">
        <v>1</v>
      </c>
      <c r="I6640" t="str">
        <f>IF(A6640=A6639,I6639&amp;CHAR(10)&amp;"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1" spans="1:9" x14ac:dyDescent="0.25">
      <c r="A6641" t="s">
        <v>8974</v>
      </c>
      <c r="B6641">
        <v>75577000</v>
      </c>
      <c r="C6641" t="s">
        <v>16</v>
      </c>
      <c r="D6641" t="str">
        <f>IF(Tabel_Forespørgsel_fra_Visma28[[#This Row],[SupProd]]=" "," "," - "&amp;Tabel_Forespørgsel_fra_Visma28[[#This Row],[SupProd]])</f>
        <v xml:space="preserve"> </v>
      </c>
      <c r="E6641" t="s">
        <v>16</v>
      </c>
      <c r="F6641" t="str">
        <f>IF(Tabel_Forespørgsel_fra_Visma28[[#This Row],[SupDescr]]=" "," "," - "&amp;Tabel_Forespørgsel_fra_Visma28[[#This Row],[SupDescr]])</f>
        <v xml:space="preserve"> </v>
      </c>
      <c r="G6641" t="s">
        <v>3759</v>
      </c>
      <c r="H6641">
        <v>1</v>
      </c>
      <c r="I6641" t="str">
        <f>IF(A6641=A6640,I6640&amp;CHAR(10)&amp;"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642" spans="1:9" x14ac:dyDescent="0.25">
      <c r="A6642" t="s">
        <v>8972</v>
      </c>
      <c r="B6642">
        <v>75180019</v>
      </c>
      <c r="C6642" t="s">
        <v>16</v>
      </c>
      <c r="D6642" t="str">
        <f>IF(Tabel_Forespørgsel_fra_Visma28[[#This Row],[SupProd]]=" "," "," - "&amp;Tabel_Forespørgsel_fra_Visma28[[#This Row],[SupProd]])</f>
        <v xml:space="preserve"> </v>
      </c>
      <c r="E6642" t="s">
        <v>16</v>
      </c>
      <c r="F6642" t="str">
        <f>IF(Tabel_Forespørgsel_fra_Visma28[[#This Row],[SupDescr]]=" "," "," - "&amp;Tabel_Forespørgsel_fra_Visma28[[#This Row],[SupDescr]])</f>
        <v xml:space="preserve"> </v>
      </c>
      <c r="G6642" t="s">
        <v>2430</v>
      </c>
      <c r="H6642">
        <v>1</v>
      </c>
      <c r="I6642" t="str">
        <f>IF(A6642=A6641,I6641&amp;CHAR(10)&amp;"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643" spans="1:9" x14ac:dyDescent="0.25">
      <c r="A6643" t="s">
        <v>8982</v>
      </c>
      <c r="B6643">
        <v>75211662</v>
      </c>
      <c r="C6643" t="s">
        <v>16</v>
      </c>
      <c r="D6643" t="str">
        <f>IF(Tabel_Forespørgsel_fra_Visma28[[#This Row],[SupProd]]=" "," "," - "&amp;Tabel_Forespørgsel_fra_Visma28[[#This Row],[SupProd]])</f>
        <v xml:space="preserve"> </v>
      </c>
      <c r="E6643" t="s">
        <v>16</v>
      </c>
      <c r="F6643" t="str">
        <f>IF(Tabel_Forespørgsel_fra_Visma28[[#This Row],[SupDescr]]=" "," "," - "&amp;Tabel_Forespørgsel_fra_Visma28[[#This Row],[SupDescr]])</f>
        <v xml:space="preserve"> </v>
      </c>
      <c r="G6643" t="s">
        <v>7015</v>
      </c>
      <c r="H6643">
        <v>1</v>
      </c>
      <c r="I6643" t="str">
        <f>IF(A6643=A6642,I6642&amp;CHAR(10)&amp;"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4" spans="1:9" x14ac:dyDescent="0.25">
      <c r="A6644" t="s">
        <v>8983</v>
      </c>
      <c r="B6644">
        <v>75211662</v>
      </c>
      <c r="C6644" t="s">
        <v>16</v>
      </c>
      <c r="D6644" t="str">
        <f>IF(Tabel_Forespørgsel_fra_Visma28[[#This Row],[SupProd]]=" "," "," - "&amp;Tabel_Forespørgsel_fra_Visma28[[#This Row],[SupProd]])</f>
        <v xml:space="preserve"> </v>
      </c>
      <c r="E6644" t="s">
        <v>16</v>
      </c>
      <c r="F6644" t="str">
        <f>IF(Tabel_Forespørgsel_fra_Visma28[[#This Row],[SupDescr]]=" "," "," - "&amp;Tabel_Forespørgsel_fra_Visma28[[#This Row],[SupDescr]])</f>
        <v xml:space="preserve"> </v>
      </c>
      <c r="G6644" t="s">
        <v>7015</v>
      </c>
      <c r="H6644">
        <v>1</v>
      </c>
      <c r="I6644" t="str">
        <f>IF(A6644=A6643,I6643&amp;CHAR(10)&amp;"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5" spans="1:9" x14ac:dyDescent="0.25">
      <c r="A6645" t="s">
        <v>8984</v>
      </c>
      <c r="B6645">
        <v>75211662</v>
      </c>
      <c r="C6645" t="s">
        <v>16</v>
      </c>
      <c r="D6645" t="str">
        <f>IF(Tabel_Forespørgsel_fra_Visma28[[#This Row],[SupProd]]=" "," "," - "&amp;Tabel_Forespørgsel_fra_Visma28[[#This Row],[SupProd]])</f>
        <v xml:space="preserve"> </v>
      </c>
      <c r="E6645" t="s">
        <v>16</v>
      </c>
      <c r="F6645" t="str">
        <f>IF(Tabel_Forespørgsel_fra_Visma28[[#This Row],[SupDescr]]=" "," "," - "&amp;Tabel_Forespørgsel_fra_Visma28[[#This Row],[SupDescr]])</f>
        <v xml:space="preserve"> </v>
      </c>
      <c r="G6645" t="s">
        <v>7015</v>
      </c>
      <c r="H6645">
        <v>1</v>
      </c>
      <c r="I6645" t="str">
        <f>IF(A6645=A6644,I6644&amp;CHAR(10)&amp;"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6" spans="1:9" x14ac:dyDescent="0.25">
      <c r="A6646" t="s">
        <v>8988</v>
      </c>
      <c r="B6646">
        <v>75211662</v>
      </c>
      <c r="C6646" t="s">
        <v>16</v>
      </c>
      <c r="D6646" t="str">
        <f>IF(Tabel_Forespørgsel_fra_Visma28[[#This Row],[SupProd]]=" "," "," - "&amp;Tabel_Forespørgsel_fra_Visma28[[#This Row],[SupProd]])</f>
        <v xml:space="preserve"> </v>
      </c>
      <c r="E6646" t="s">
        <v>16</v>
      </c>
      <c r="F6646" t="str">
        <f>IF(Tabel_Forespørgsel_fra_Visma28[[#This Row],[SupDescr]]=" "," "," - "&amp;Tabel_Forespørgsel_fra_Visma28[[#This Row],[SupDescr]])</f>
        <v xml:space="preserve"> </v>
      </c>
      <c r="G6646" t="s">
        <v>7015</v>
      </c>
      <c r="H6646">
        <v>1</v>
      </c>
      <c r="I6646" t="str">
        <f>IF(A6646=A6645,I6645&amp;CHAR(10)&amp;"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7" spans="1:9" x14ac:dyDescent="0.25">
      <c r="A6647" t="s">
        <v>8995</v>
      </c>
      <c r="B6647">
        <v>75211662</v>
      </c>
      <c r="C6647" t="s">
        <v>16</v>
      </c>
      <c r="D6647" t="str">
        <f>IF(Tabel_Forespørgsel_fra_Visma28[[#This Row],[SupProd]]=" "," "," - "&amp;Tabel_Forespørgsel_fra_Visma28[[#This Row],[SupProd]])</f>
        <v xml:space="preserve"> </v>
      </c>
      <c r="E6647" t="s">
        <v>16</v>
      </c>
      <c r="F6647" t="str">
        <f>IF(Tabel_Forespørgsel_fra_Visma28[[#This Row],[SupDescr]]=" "," "," - "&amp;Tabel_Forespørgsel_fra_Visma28[[#This Row],[SupDescr]])</f>
        <v xml:space="preserve"> </v>
      </c>
      <c r="G6647" t="s">
        <v>7015</v>
      </c>
      <c r="H6647">
        <v>1</v>
      </c>
      <c r="I6647" t="str">
        <f>IF(A6647=A6646,I6646&amp;CHAR(10)&amp;"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8" spans="1:9" x14ac:dyDescent="0.25">
      <c r="A6648" t="s">
        <v>9042</v>
      </c>
      <c r="B6648">
        <v>75211662</v>
      </c>
      <c r="C6648" t="s">
        <v>16</v>
      </c>
      <c r="D6648" t="str">
        <f>IF(Tabel_Forespørgsel_fra_Visma28[[#This Row],[SupProd]]=" "," "," - "&amp;Tabel_Forespørgsel_fra_Visma28[[#This Row],[SupProd]])</f>
        <v xml:space="preserve"> </v>
      </c>
      <c r="E6648" t="s">
        <v>16</v>
      </c>
      <c r="F6648" t="str">
        <f>IF(Tabel_Forespørgsel_fra_Visma28[[#This Row],[SupDescr]]=" "," "," - "&amp;Tabel_Forespørgsel_fra_Visma28[[#This Row],[SupDescr]])</f>
        <v xml:space="preserve"> </v>
      </c>
      <c r="G6648" t="s">
        <v>7015</v>
      </c>
      <c r="H6648">
        <v>1</v>
      </c>
      <c r="I6648" t="str">
        <f>IF(A6648=A6647,I6647&amp;CHAR(10)&amp;"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9" spans="1:9" x14ac:dyDescent="0.25">
      <c r="A6649" t="s">
        <v>9023</v>
      </c>
      <c r="B6649">
        <v>75211662</v>
      </c>
      <c r="C6649" t="s">
        <v>16</v>
      </c>
      <c r="D6649" t="str">
        <f>IF(Tabel_Forespørgsel_fra_Visma28[[#This Row],[SupProd]]=" "," "," - "&amp;Tabel_Forespørgsel_fra_Visma28[[#This Row],[SupProd]])</f>
        <v xml:space="preserve"> </v>
      </c>
      <c r="E6649" t="s">
        <v>16</v>
      </c>
      <c r="F6649" t="str">
        <f>IF(Tabel_Forespørgsel_fra_Visma28[[#This Row],[SupDescr]]=" "," "," - "&amp;Tabel_Forespørgsel_fra_Visma28[[#This Row],[SupDescr]])</f>
        <v xml:space="preserve"> </v>
      </c>
      <c r="G6649" t="s">
        <v>7015</v>
      </c>
      <c r="H6649">
        <v>1</v>
      </c>
      <c r="I6649" t="str">
        <f>IF(A6649=A6648,I6648&amp;CHAR(10)&amp;"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0" spans="1:9" x14ac:dyDescent="0.25">
      <c r="A6650" t="s">
        <v>9045</v>
      </c>
      <c r="B6650">
        <v>75211662</v>
      </c>
      <c r="C6650" t="s">
        <v>16</v>
      </c>
      <c r="D6650" t="str">
        <f>IF(Tabel_Forespørgsel_fra_Visma28[[#This Row],[SupProd]]=" "," "," - "&amp;Tabel_Forespørgsel_fra_Visma28[[#This Row],[SupProd]])</f>
        <v xml:space="preserve"> </v>
      </c>
      <c r="E6650" t="s">
        <v>16</v>
      </c>
      <c r="F6650" t="str">
        <f>IF(Tabel_Forespørgsel_fra_Visma28[[#This Row],[SupDescr]]=" "," "," - "&amp;Tabel_Forespørgsel_fra_Visma28[[#This Row],[SupDescr]])</f>
        <v xml:space="preserve"> </v>
      </c>
      <c r="G6650" t="s">
        <v>7015</v>
      </c>
      <c r="H6650">
        <v>1</v>
      </c>
      <c r="I6650" t="str">
        <f>IF(A6650=A6649,I6649&amp;CHAR(10)&amp;"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1" spans="1:9" x14ac:dyDescent="0.25">
      <c r="A6651" t="s">
        <v>9024</v>
      </c>
      <c r="B6651">
        <v>75211662</v>
      </c>
      <c r="C6651" t="s">
        <v>16</v>
      </c>
      <c r="D6651" t="str">
        <f>IF(Tabel_Forespørgsel_fra_Visma28[[#This Row],[SupProd]]=" "," "," - "&amp;Tabel_Forespørgsel_fra_Visma28[[#This Row],[SupProd]])</f>
        <v xml:space="preserve"> </v>
      </c>
      <c r="E6651" t="s">
        <v>16</v>
      </c>
      <c r="F6651" t="str">
        <f>IF(Tabel_Forespørgsel_fra_Visma28[[#This Row],[SupDescr]]=" "," "," - "&amp;Tabel_Forespørgsel_fra_Visma28[[#This Row],[SupDescr]])</f>
        <v xml:space="preserve"> </v>
      </c>
      <c r="G6651" t="s">
        <v>7015</v>
      </c>
      <c r="H6651">
        <v>1</v>
      </c>
      <c r="I6651" t="str">
        <f>IF(A6651=A6650,I6650&amp;CHAR(10)&amp;"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2" spans="1:9" x14ac:dyDescent="0.25">
      <c r="A6652" t="s">
        <v>9026</v>
      </c>
      <c r="B6652">
        <v>75211662</v>
      </c>
      <c r="C6652" t="s">
        <v>16</v>
      </c>
      <c r="D6652" t="str">
        <f>IF(Tabel_Forespørgsel_fra_Visma28[[#This Row],[SupProd]]=" "," "," - "&amp;Tabel_Forespørgsel_fra_Visma28[[#This Row],[SupProd]])</f>
        <v xml:space="preserve"> </v>
      </c>
      <c r="E6652" t="s">
        <v>16</v>
      </c>
      <c r="F6652" t="str">
        <f>IF(Tabel_Forespørgsel_fra_Visma28[[#This Row],[SupDescr]]=" "," "," - "&amp;Tabel_Forespørgsel_fra_Visma28[[#This Row],[SupDescr]])</f>
        <v xml:space="preserve"> </v>
      </c>
      <c r="G6652" t="s">
        <v>7015</v>
      </c>
      <c r="H6652">
        <v>1</v>
      </c>
      <c r="I6652" t="str">
        <f>IF(A6652=A6651,I6651&amp;CHAR(10)&amp;"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3" spans="1:9" x14ac:dyDescent="0.25">
      <c r="A6653" t="s">
        <v>9046</v>
      </c>
      <c r="B6653">
        <v>75211662</v>
      </c>
      <c r="C6653" t="s">
        <v>16</v>
      </c>
      <c r="D6653" t="str">
        <f>IF(Tabel_Forespørgsel_fra_Visma28[[#This Row],[SupProd]]=" "," "," - "&amp;Tabel_Forespørgsel_fra_Visma28[[#This Row],[SupProd]])</f>
        <v xml:space="preserve"> </v>
      </c>
      <c r="E6653" t="s">
        <v>16</v>
      </c>
      <c r="F6653" t="str">
        <f>IF(Tabel_Forespørgsel_fra_Visma28[[#This Row],[SupDescr]]=" "," "," - "&amp;Tabel_Forespørgsel_fra_Visma28[[#This Row],[SupDescr]])</f>
        <v xml:space="preserve"> </v>
      </c>
      <c r="G6653" t="s">
        <v>7015</v>
      </c>
      <c r="H6653">
        <v>1</v>
      </c>
      <c r="I6653" t="str">
        <f>IF(A6653=A6652,I6652&amp;CHAR(10)&amp;"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4" spans="1:9" x14ac:dyDescent="0.25">
      <c r="A6654" t="s">
        <v>8994</v>
      </c>
      <c r="B6654">
        <v>75211662</v>
      </c>
      <c r="C6654" t="s">
        <v>16</v>
      </c>
      <c r="D6654" t="str">
        <f>IF(Tabel_Forespørgsel_fra_Visma28[[#This Row],[SupProd]]=" "," "," - "&amp;Tabel_Forespørgsel_fra_Visma28[[#This Row],[SupProd]])</f>
        <v xml:space="preserve"> </v>
      </c>
      <c r="E6654" t="s">
        <v>16</v>
      </c>
      <c r="F6654" t="str">
        <f>IF(Tabel_Forespørgsel_fra_Visma28[[#This Row],[SupDescr]]=" "," "," - "&amp;Tabel_Forespørgsel_fra_Visma28[[#This Row],[SupDescr]])</f>
        <v xml:space="preserve"> </v>
      </c>
      <c r="G6654" t="s">
        <v>7015</v>
      </c>
      <c r="H6654">
        <v>1</v>
      </c>
      <c r="I6654" t="str">
        <f>IF(A6654=A6653,I6653&amp;CHAR(10)&amp;"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5" spans="1:9" x14ac:dyDescent="0.25">
      <c r="A6655" t="s">
        <v>8122</v>
      </c>
      <c r="B6655">
        <v>75211662</v>
      </c>
      <c r="C6655" t="s">
        <v>16</v>
      </c>
      <c r="D6655" t="str">
        <f>IF(Tabel_Forespørgsel_fra_Visma28[[#This Row],[SupProd]]=" "," "," - "&amp;Tabel_Forespørgsel_fra_Visma28[[#This Row],[SupProd]])</f>
        <v xml:space="preserve"> </v>
      </c>
      <c r="E6655" t="s">
        <v>16</v>
      </c>
      <c r="F6655" t="str">
        <f>IF(Tabel_Forespørgsel_fra_Visma28[[#This Row],[SupDescr]]=" "," "," - "&amp;Tabel_Forespørgsel_fra_Visma28[[#This Row],[SupDescr]])</f>
        <v xml:space="preserve"> </v>
      </c>
      <c r="G6655" t="s">
        <v>7015</v>
      </c>
      <c r="H6655">
        <v>1</v>
      </c>
      <c r="I6655" t="str">
        <f>IF(A6655=A6654,I6654&amp;CHAR(10)&amp;"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6" spans="1:9" x14ac:dyDescent="0.25">
      <c r="A6656" t="s">
        <v>8137</v>
      </c>
      <c r="B6656">
        <v>75211662</v>
      </c>
      <c r="C6656" t="s">
        <v>16</v>
      </c>
      <c r="D6656" t="str">
        <f>IF(Tabel_Forespørgsel_fra_Visma28[[#This Row],[SupProd]]=" "," "," - "&amp;Tabel_Forespørgsel_fra_Visma28[[#This Row],[SupProd]])</f>
        <v xml:space="preserve"> </v>
      </c>
      <c r="E6656" t="s">
        <v>16</v>
      </c>
      <c r="F6656" t="str">
        <f>IF(Tabel_Forespørgsel_fra_Visma28[[#This Row],[SupDescr]]=" "," "," - "&amp;Tabel_Forespørgsel_fra_Visma28[[#This Row],[SupDescr]])</f>
        <v xml:space="preserve"> </v>
      </c>
      <c r="G6656" t="s">
        <v>7015</v>
      </c>
      <c r="H6656">
        <v>1</v>
      </c>
      <c r="I6656" t="str">
        <f>IF(A6656=A6655,I6655&amp;CHAR(10)&amp;"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7" spans="1:9" x14ac:dyDescent="0.25">
      <c r="A6657" t="s">
        <v>8123</v>
      </c>
      <c r="B6657">
        <v>75211662</v>
      </c>
      <c r="C6657" t="s">
        <v>16</v>
      </c>
      <c r="D6657" t="str">
        <f>IF(Tabel_Forespørgsel_fra_Visma28[[#This Row],[SupProd]]=" "," "," - "&amp;Tabel_Forespørgsel_fra_Visma28[[#This Row],[SupProd]])</f>
        <v xml:space="preserve"> </v>
      </c>
      <c r="E6657" t="s">
        <v>16</v>
      </c>
      <c r="F6657" t="str">
        <f>IF(Tabel_Forespørgsel_fra_Visma28[[#This Row],[SupDescr]]=" "," "," - "&amp;Tabel_Forespørgsel_fra_Visma28[[#This Row],[SupDescr]])</f>
        <v xml:space="preserve"> </v>
      </c>
      <c r="G6657" t="s">
        <v>7015</v>
      </c>
      <c r="H6657">
        <v>1</v>
      </c>
      <c r="I6657" t="str">
        <f>IF(A6657=A6656,I6656&amp;CHAR(10)&amp;"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8" spans="1:9" x14ac:dyDescent="0.25">
      <c r="A6658" t="s">
        <v>8127</v>
      </c>
      <c r="B6658">
        <v>75211662</v>
      </c>
      <c r="C6658" t="s">
        <v>16</v>
      </c>
      <c r="D6658" t="str">
        <f>IF(Tabel_Forespørgsel_fra_Visma28[[#This Row],[SupProd]]=" "," "," - "&amp;Tabel_Forespørgsel_fra_Visma28[[#This Row],[SupProd]])</f>
        <v xml:space="preserve"> </v>
      </c>
      <c r="E6658" t="s">
        <v>16</v>
      </c>
      <c r="F6658" t="str">
        <f>IF(Tabel_Forespørgsel_fra_Visma28[[#This Row],[SupDescr]]=" "," "," - "&amp;Tabel_Forespørgsel_fra_Visma28[[#This Row],[SupDescr]])</f>
        <v xml:space="preserve"> </v>
      </c>
      <c r="G6658" t="s">
        <v>7015</v>
      </c>
      <c r="H6658">
        <v>1</v>
      </c>
      <c r="I6658" t="str">
        <f>IF(A6658=A6657,I6657&amp;CHAR(10)&amp;"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9" spans="1:9" x14ac:dyDescent="0.25">
      <c r="A6659" t="s">
        <v>8157</v>
      </c>
      <c r="B6659">
        <v>75211662</v>
      </c>
      <c r="C6659" t="s">
        <v>16</v>
      </c>
      <c r="D6659" t="str">
        <f>IF(Tabel_Forespørgsel_fra_Visma28[[#This Row],[SupProd]]=" "," "," - "&amp;Tabel_Forespørgsel_fra_Visma28[[#This Row],[SupProd]])</f>
        <v xml:space="preserve"> </v>
      </c>
      <c r="E6659" t="s">
        <v>16</v>
      </c>
      <c r="F6659" t="str">
        <f>IF(Tabel_Forespørgsel_fra_Visma28[[#This Row],[SupDescr]]=" "," "," - "&amp;Tabel_Forespørgsel_fra_Visma28[[#This Row],[SupDescr]])</f>
        <v xml:space="preserve"> </v>
      </c>
      <c r="G6659" t="s">
        <v>7015</v>
      </c>
      <c r="H6659">
        <v>1</v>
      </c>
      <c r="I6659" t="str">
        <f>IF(A6659=A6658,I6658&amp;CHAR(10)&amp;"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0" spans="1:9" x14ac:dyDescent="0.25">
      <c r="A6660" t="s">
        <v>8142</v>
      </c>
      <c r="B6660">
        <v>75211662</v>
      </c>
      <c r="C6660" t="s">
        <v>16</v>
      </c>
      <c r="D6660" t="str">
        <f>IF(Tabel_Forespørgsel_fra_Visma28[[#This Row],[SupProd]]=" "," "," - "&amp;Tabel_Forespørgsel_fra_Visma28[[#This Row],[SupProd]])</f>
        <v xml:space="preserve"> </v>
      </c>
      <c r="E6660" t="s">
        <v>16</v>
      </c>
      <c r="F6660" t="str">
        <f>IF(Tabel_Forespørgsel_fra_Visma28[[#This Row],[SupDescr]]=" "," "," - "&amp;Tabel_Forespørgsel_fra_Visma28[[#This Row],[SupDescr]])</f>
        <v xml:space="preserve"> </v>
      </c>
      <c r="G6660" t="s">
        <v>7015</v>
      </c>
      <c r="H6660">
        <v>1</v>
      </c>
      <c r="I6660" t="str">
        <f>IF(A6660=A6659,I6659&amp;CHAR(10)&amp;"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1" spans="1:9" x14ac:dyDescent="0.25">
      <c r="A6661" t="s">
        <v>8158</v>
      </c>
      <c r="B6661">
        <v>75211662</v>
      </c>
      <c r="C6661" t="s">
        <v>16</v>
      </c>
      <c r="D6661" t="str">
        <f>IF(Tabel_Forespørgsel_fra_Visma28[[#This Row],[SupProd]]=" "," "," - "&amp;Tabel_Forespørgsel_fra_Visma28[[#This Row],[SupProd]])</f>
        <v xml:space="preserve"> </v>
      </c>
      <c r="E6661" t="s">
        <v>16</v>
      </c>
      <c r="F6661" t="str">
        <f>IF(Tabel_Forespørgsel_fra_Visma28[[#This Row],[SupDescr]]=" "," "," - "&amp;Tabel_Forespørgsel_fra_Visma28[[#This Row],[SupDescr]])</f>
        <v xml:space="preserve"> </v>
      </c>
      <c r="G6661" t="s">
        <v>7015</v>
      </c>
      <c r="H6661">
        <v>1</v>
      </c>
      <c r="I6661" t="str">
        <f>IF(A6661=A6660,I6660&amp;CHAR(10)&amp;"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2" spans="1:9" x14ac:dyDescent="0.25">
      <c r="A6662" t="s">
        <v>8160</v>
      </c>
      <c r="B6662">
        <v>75211662</v>
      </c>
      <c r="C6662" t="s">
        <v>16</v>
      </c>
      <c r="D6662" t="str">
        <f>IF(Tabel_Forespørgsel_fra_Visma28[[#This Row],[SupProd]]=" "," "," - "&amp;Tabel_Forespørgsel_fra_Visma28[[#This Row],[SupProd]])</f>
        <v xml:space="preserve"> </v>
      </c>
      <c r="E6662" t="s">
        <v>16</v>
      </c>
      <c r="F6662" t="str">
        <f>IF(Tabel_Forespørgsel_fra_Visma28[[#This Row],[SupDescr]]=" "," "," - "&amp;Tabel_Forespørgsel_fra_Visma28[[#This Row],[SupDescr]])</f>
        <v xml:space="preserve"> </v>
      </c>
      <c r="G6662" t="s">
        <v>7015</v>
      </c>
      <c r="H6662">
        <v>1</v>
      </c>
      <c r="I6662" t="str">
        <f>IF(A6662=A6661,I6661&amp;CHAR(10)&amp;"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3" spans="1:9" x14ac:dyDescent="0.25">
      <c r="A6663" t="s">
        <v>8159</v>
      </c>
      <c r="B6663">
        <v>75211662</v>
      </c>
      <c r="C6663" t="s">
        <v>16</v>
      </c>
      <c r="D6663" t="str">
        <f>IF(Tabel_Forespørgsel_fra_Visma28[[#This Row],[SupProd]]=" "," "," - "&amp;Tabel_Forespørgsel_fra_Visma28[[#This Row],[SupProd]])</f>
        <v xml:space="preserve"> </v>
      </c>
      <c r="E6663" t="s">
        <v>16</v>
      </c>
      <c r="F6663" t="str">
        <f>IF(Tabel_Forespørgsel_fra_Visma28[[#This Row],[SupDescr]]=" "," "," - "&amp;Tabel_Forespørgsel_fra_Visma28[[#This Row],[SupDescr]])</f>
        <v xml:space="preserve"> </v>
      </c>
      <c r="G6663" t="s">
        <v>7015</v>
      </c>
      <c r="H6663">
        <v>1</v>
      </c>
      <c r="I6663" t="str">
        <f>IF(A6663=A6662,I6662&amp;CHAR(10)&amp;"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4" spans="1:9" x14ac:dyDescent="0.25">
      <c r="A6664" t="s">
        <v>8144</v>
      </c>
      <c r="B6664">
        <v>75211662</v>
      </c>
      <c r="C6664" t="s">
        <v>16</v>
      </c>
      <c r="D6664" t="str">
        <f>IF(Tabel_Forespørgsel_fra_Visma28[[#This Row],[SupProd]]=" "," "," - "&amp;Tabel_Forespørgsel_fra_Visma28[[#This Row],[SupProd]])</f>
        <v xml:space="preserve"> </v>
      </c>
      <c r="E6664" t="s">
        <v>16</v>
      </c>
      <c r="F6664" t="str">
        <f>IF(Tabel_Forespørgsel_fra_Visma28[[#This Row],[SupDescr]]=" "," "," - "&amp;Tabel_Forespørgsel_fra_Visma28[[#This Row],[SupDescr]])</f>
        <v xml:space="preserve"> </v>
      </c>
      <c r="G6664" t="s">
        <v>7015</v>
      </c>
      <c r="H6664">
        <v>1</v>
      </c>
      <c r="I6664" t="str">
        <f>IF(A6664=A6663,I6663&amp;CHAR(10)&amp;"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5" spans="1:9" x14ac:dyDescent="0.25">
      <c r="A6665" t="s">
        <v>8143</v>
      </c>
      <c r="B6665">
        <v>75211662</v>
      </c>
      <c r="C6665" t="s">
        <v>16</v>
      </c>
      <c r="D6665" t="str">
        <f>IF(Tabel_Forespørgsel_fra_Visma28[[#This Row],[SupProd]]=" "," "," - "&amp;Tabel_Forespørgsel_fra_Visma28[[#This Row],[SupProd]])</f>
        <v xml:space="preserve"> </v>
      </c>
      <c r="E6665" t="s">
        <v>16</v>
      </c>
      <c r="F6665" t="str">
        <f>IF(Tabel_Forespørgsel_fra_Visma28[[#This Row],[SupDescr]]=" "," "," - "&amp;Tabel_Forespørgsel_fra_Visma28[[#This Row],[SupDescr]])</f>
        <v xml:space="preserve"> </v>
      </c>
      <c r="G6665" t="s">
        <v>7015</v>
      </c>
      <c r="H6665">
        <v>1</v>
      </c>
      <c r="I6665" t="str">
        <f>IF(A6665=A6664,I6664&amp;CHAR(10)&amp;"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6" spans="1:9" x14ac:dyDescent="0.25">
      <c r="A6666" t="s">
        <v>8153</v>
      </c>
      <c r="B6666">
        <v>75211662</v>
      </c>
      <c r="C6666" t="s">
        <v>16</v>
      </c>
      <c r="D6666" t="str">
        <f>IF(Tabel_Forespørgsel_fra_Visma28[[#This Row],[SupProd]]=" "," "," - "&amp;Tabel_Forespørgsel_fra_Visma28[[#This Row],[SupProd]])</f>
        <v xml:space="preserve"> </v>
      </c>
      <c r="E6666" t="s">
        <v>16</v>
      </c>
      <c r="F6666" t="str">
        <f>IF(Tabel_Forespørgsel_fra_Visma28[[#This Row],[SupDescr]]=" "," "," - "&amp;Tabel_Forespørgsel_fra_Visma28[[#This Row],[SupDescr]])</f>
        <v xml:space="preserve"> </v>
      </c>
      <c r="G6666" t="s">
        <v>7015</v>
      </c>
      <c r="H6666">
        <v>1</v>
      </c>
      <c r="I6666" t="str">
        <f>IF(A6666=A6665,I6665&amp;CHAR(10)&amp;"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7" spans="1:9" x14ac:dyDescent="0.25">
      <c r="A6667" t="s">
        <v>8161</v>
      </c>
      <c r="B6667">
        <v>75211662</v>
      </c>
      <c r="C6667" t="s">
        <v>16</v>
      </c>
      <c r="D6667" t="str">
        <f>IF(Tabel_Forespørgsel_fra_Visma28[[#This Row],[SupProd]]=" "," "," - "&amp;Tabel_Forespørgsel_fra_Visma28[[#This Row],[SupProd]])</f>
        <v xml:space="preserve"> </v>
      </c>
      <c r="E6667" t="s">
        <v>16</v>
      </c>
      <c r="F6667" t="str">
        <f>IF(Tabel_Forespørgsel_fra_Visma28[[#This Row],[SupDescr]]=" "," "," - "&amp;Tabel_Forespørgsel_fra_Visma28[[#This Row],[SupDescr]])</f>
        <v xml:space="preserve"> </v>
      </c>
      <c r="G6667" t="s">
        <v>7015</v>
      </c>
      <c r="H6667">
        <v>1</v>
      </c>
      <c r="I6667" t="str">
        <f>IF(A6667=A6666,I6666&amp;CHAR(10)&amp;"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8" spans="1:9" x14ac:dyDescent="0.25">
      <c r="A6668" t="s">
        <v>8162</v>
      </c>
      <c r="B6668">
        <v>75211662</v>
      </c>
      <c r="C6668" t="s">
        <v>16</v>
      </c>
      <c r="D6668" t="str">
        <f>IF(Tabel_Forespørgsel_fra_Visma28[[#This Row],[SupProd]]=" "," "," - "&amp;Tabel_Forespørgsel_fra_Visma28[[#This Row],[SupProd]])</f>
        <v xml:space="preserve"> </v>
      </c>
      <c r="E6668" t="s">
        <v>16</v>
      </c>
      <c r="F6668" t="str">
        <f>IF(Tabel_Forespørgsel_fra_Visma28[[#This Row],[SupDescr]]=" "," "," - "&amp;Tabel_Forespørgsel_fra_Visma28[[#This Row],[SupDescr]])</f>
        <v xml:space="preserve"> </v>
      </c>
      <c r="G6668" t="s">
        <v>7015</v>
      </c>
      <c r="H6668">
        <v>1</v>
      </c>
      <c r="I6668" t="str">
        <f>IF(A6668=A6667,I6667&amp;CHAR(10)&amp;"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9" spans="1:9" x14ac:dyDescent="0.25">
      <c r="A6669" t="s">
        <v>8187</v>
      </c>
      <c r="B6669">
        <v>75211662</v>
      </c>
      <c r="C6669" t="s">
        <v>16</v>
      </c>
      <c r="D6669" t="str">
        <f>IF(Tabel_Forespørgsel_fra_Visma28[[#This Row],[SupProd]]=" "," "," - "&amp;Tabel_Forespørgsel_fra_Visma28[[#This Row],[SupProd]])</f>
        <v xml:space="preserve"> </v>
      </c>
      <c r="E6669" t="s">
        <v>16</v>
      </c>
      <c r="F6669" t="str">
        <f>IF(Tabel_Forespørgsel_fra_Visma28[[#This Row],[SupDescr]]=" "," "," - "&amp;Tabel_Forespørgsel_fra_Visma28[[#This Row],[SupDescr]])</f>
        <v xml:space="preserve"> </v>
      </c>
      <c r="G6669" t="s">
        <v>7015</v>
      </c>
      <c r="H6669">
        <v>1</v>
      </c>
      <c r="I6669" t="str">
        <f>IF(A6669=A6668,I6668&amp;CHAR(10)&amp;"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0" spans="1:9" x14ac:dyDescent="0.25">
      <c r="A6670" t="s">
        <v>8203</v>
      </c>
      <c r="B6670">
        <v>75211662</v>
      </c>
      <c r="C6670" t="s">
        <v>16</v>
      </c>
      <c r="D6670" t="str">
        <f>IF(Tabel_Forespørgsel_fra_Visma28[[#This Row],[SupProd]]=" "," "," - "&amp;Tabel_Forespørgsel_fra_Visma28[[#This Row],[SupProd]])</f>
        <v xml:space="preserve"> </v>
      </c>
      <c r="E6670" t="s">
        <v>16</v>
      </c>
      <c r="F6670" t="str">
        <f>IF(Tabel_Forespørgsel_fra_Visma28[[#This Row],[SupDescr]]=" "," "," - "&amp;Tabel_Forespørgsel_fra_Visma28[[#This Row],[SupDescr]])</f>
        <v xml:space="preserve"> </v>
      </c>
      <c r="G6670" t="s">
        <v>7015</v>
      </c>
      <c r="H6670">
        <v>1</v>
      </c>
      <c r="I6670" t="str">
        <f>IF(A6670=A6669,I6669&amp;CHAR(10)&amp;"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1" spans="1:9" x14ac:dyDescent="0.25">
      <c r="A6671" t="s">
        <v>8201</v>
      </c>
      <c r="B6671">
        <v>75577000</v>
      </c>
      <c r="C6671" t="s">
        <v>16</v>
      </c>
      <c r="D6671" t="str">
        <f>IF(Tabel_Forespørgsel_fra_Visma28[[#This Row],[SupProd]]=" "," "," - "&amp;Tabel_Forespørgsel_fra_Visma28[[#This Row],[SupProd]])</f>
        <v xml:space="preserve"> </v>
      </c>
      <c r="E6671" t="s">
        <v>16</v>
      </c>
      <c r="F6671" t="str">
        <f>IF(Tabel_Forespørgsel_fra_Visma28[[#This Row],[SupDescr]]=" "," "," - "&amp;Tabel_Forespørgsel_fra_Visma28[[#This Row],[SupDescr]])</f>
        <v xml:space="preserve"> </v>
      </c>
      <c r="G6671" t="s">
        <v>3759</v>
      </c>
      <c r="H6671">
        <v>1</v>
      </c>
      <c r="I6671" t="str">
        <f>IF(A6671=A6670,I6670&amp;CHAR(10)&amp;"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672" spans="1:9" x14ac:dyDescent="0.25">
      <c r="A6672" t="s">
        <v>8173</v>
      </c>
      <c r="B6672">
        <v>75211662</v>
      </c>
      <c r="C6672" t="s">
        <v>16</v>
      </c>
      <c r="D6672" t="str">
        <f>IF(Tabel_Forespørgsel_fra_Visma28[[#This Row],[SupProd]]=" "," "," - "&amp;Tabel_Forespørgsel_fra_Visma28[[#This Row],[SupProd]])</f>
        <v xml:space="preserve"> </v>
      </c>
      <c r="E6672" t="s">
        <v>16</v>
      </c>
      <c r="F6672" t="str">
        <f>IF(Tabel_Forespørgsel_fra_Visma28[[#This Row],[SupDescr]]=" "," "," - "&amp;Tabel_Forespørgsel_fra_Visma28[[#This Row],[SupDescr]])</f>
        <v xml:space="preserve"> </v>
      </c>
      <c r="G6672" t="s">
        <v>7015</v>
      </c>
      <c r="H6672">
        <v>1</v>
      </c>
      <c r="I6672" t="str">
        <f>IF(A6672=A6671,I6671&amp;CHAR(10)&amp;"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3" spans="1:9" x14ac:dyDescent="0.25">
      <c r="A6673" t="s">
        <v>8178</v>
      </c>
      <c r="B6673">
        <v>75211662</v>
      </c>
      <c r="C6673" t="s">
        <v>16</v>
      </c>
      <c r="D6673" t="str">
        <f>IF(Tabel_Forespørgsel_fra_Visma28[[#This Row],[SupProd]]=" "," "," - "&amp;Tabel_Forespørgsel_fra_Visma28[[#This Row],[SupProd]])</f>
        <v xml:space="preserve"> </v>
      </c>
      <c r="E6673" t="s">
        <v>16</v>
      </c>
      <c r="F6673" t="str">
        <f>IF(Tabel_Forespørgsel_fra_Visma28[[#This Row],[SupDescr]]=" "," "," - "&amp;Tabel_Forespørgsel_fra_Visma28[[#This Row],[SupDescr]])</f>
        <v xml:space="preserve"> </v>
      </c>
      <c r="G6673" t="s">
        <v>7015</v>
      </c>
      <c r="H6673">
        <v>1</v>
      </c>
      <c r="I6673" t="str">
        <f>IF(A6673=A6672,I6672&amp;CHAR(10)&amp;"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4" spans="1:9" x14ac:dyDescent="0.25">
      <c r="A6674" t="s">
        <v>9436</v>
      </c>
      <c r="B6674">
        <v>75211662</v>
      </c>
      <c r="C6674" t="s">
        <v>16</v>
      </c>
      <c r="D6674" t="str">
        <f>IF(Tabel_Forespørgsel_fra_Visma28[[#This Row],[SupProd]]=" "," "," - "&amp;Tabel_Forespørgsel_fra_Visma28[[#This Row],[SupProd]])</f>
        <v xml:space="preserve"> </v>
      </c>
      <c r="E6674" t="s">
        <v>16</v>
      </c>
      <c r="F6674" t="str">
        <f>IF(Tabel_Forespørgsel_fra_Visma28[[#This Row],[SupDescr]]=" "," "," - "&amp;Tabel_Forespørgsel_fra_Visma28[[#This Row],[SupDescr]])</f>
        <v xml:space="preserve"> </v>
      </c>
      <c r="G6674" t="s">
        <v>7015</v>
      </c>
      <c r="H6674">
        <v>1</v>
      </c>
      <c r="I6674" t="str">
        <f>IF(A6674=A6673,I6673&amp;CHAR(10)&amp;"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5" spans="1:9" x14ac:dyDescent="0.25">
      <c r="A6675" t="s">
        <v>8180</v>
      </c>
      <c r="B6675">
        <v>75211662</v>
      </c>
      <c r="C6675" t="s">
        <v>16</v>
      </c>
      <c r="D6675" t="str">
        <f>IF(Tabel_Forespørgsel_fra_Visma28[[#This Row],[SupProd]]=" "," "," - "&amp;Tabel_Forespørgsel_fra_Visma28[[#This Row],[SupProd]])</f>
        <v xml:space="preserve"> </v>
      </c>
      <c r="E6675" t="s">
        <v>16</v>
      </c>
      <c r="F6675" t="str">
        <f>IF(Tabel_Forespørgsel_fra_Visma28[[#This Row],[SupDescr]]=" "," "," - "&amp;Tabel_Forespørgsel_fra_Visma28[[#This Row],[SupDescr]])</f>
        <v xml:space="preserve"> </v>
      </c>
      <c r="G6675" t="s">
        <v>7015</v>
      </c>
      <c r="H6675">
        <v>1</v>
      </c>
      <c r="I6675" t="str">
        <f>IF(A6675=A6674,I6674&amp;CHAR(10)&amp;"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6" spans="1:9" x14ac:dyDescent="0.25">
      <c r="A6676" t="s">
        <v>8104</v>
      </c>
      <c r="B6676">
        <v>75211662</v>
      </c>
      <c r="C6676" t="s">
        <v>16</v>
      </c>
      <c r="D6676" t="str">
        <f>IF(Tabel_Forespørgsel_fra_Visma28[[#This Row],[SupProd]]=" "," "," - "&amp;Tabel_Forespørgsel_fra_Visma28[[#This Row],[SupProd]])</f>
        <v xml:space="preserve"> </v>
      </c>
      <c r="E6676" t="s">
        <v>16</v>
      </c>
      <c r="F6676" t="str">
        <f>IF(Tabel_Forespørgsel_fra_Visma28[[#This Row],[SupDescr]]=" "," "," - "&amp;Tabel_Forespørgsel_fra_Visma28[[#This Row],[SupDescr]])</f>
        <v xml:space="preserve"> </v>
      </c>
      <c r="G6676" t="s">
        <v>7015</v>
      </c>
      <c r="H6676">
        <v>1</v>
      </c>
      <c r="I6676" t="str">
        <f>IF(A6676=A6675,I6675&amp;CHAR(10)&amp;"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7" spans="1:9" x14ac:dyDescent="0.25">
      <c r="A6677" t="s">
        <v>8108</v>
      </c>
      <c r="B6677">
        <v>75211662</v>
      </c>
      <c r="C6677" t="s">
        <v>16</v>
      </c>
      <c r="D6677" t="str">
        <f>IF(Tabel_Forespørgsel_fra_Visma28[[#This Row],[SupProd]]=" "," "," - "&amp;Tabel_Forespørgsel_fra_Visma28[[#This Row],[SupProd]])</f>
        <v xml:space="preserve"> </v>
      </c>
      <c r="E6677" t="s">
        <v>16</v>
      </c>
      <c r="F6677" t="str">
        <f>IF(Tabel_Forespørgsel_fra_Visma28[[#This Row],[SupDescr]]=" "," "," - "&amp;Tabel_Forespørgsel_fra_Visma28[[#This Row],[SupDescr]])</f>
        <v xml:space="preserve"> </v>
      </c>
      <c r="G6677" t="s">
        <v>7015</v>
      </c>
      <c r="H6677">
        <v>1</v>
      </c>
      <c r="I6677" t="str">
        <f>IF(A6677=A6676,I6676&amp;CHAR(10)&amp;"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8" spans="1:9" x14ac:dyDescent="0.25">
      <c r="A6678" t="s">
        <v>8110</v>
      </c>
      <c r="B6678">
        <v>75211662</v>
      </c>
      <c r="C6678" t="s">
        <v>16</v>
      </c>
      <c r="D6678" t="str">
        <f>IF(Tabel_Forespørgsel_fra_Visma28[[#This Row],[SupProd]]=" "," "," - "&amp;Tabel_Forespørgsel_fra_Visma28[[#This Row],[SupProd]])</f>
        <v xml:space="preserve"> </v>
      </c>
      <c r="E6678" t="s">
        <v>16</v>
      </c>
      <c r="F6678" t="str">
        <f>IF(Tabel_Forespørgsel_fra_Visma28[[#This Row],[SupDescr]]=" "," "," - "&amp;Tabel_Forespørgsel_fra_Visma28[[#This Row],[SupDescr]])</f>
        <v xml:space="preserve"> </v>
      </c>
      <c r="G6678" t="s">
        <v>7015</v>
      </c>
      <c r="H6678">
        <v>1</v>
      </c>
      <c r="I6678" t="str">
        <f>IF(A6678=A6677,I6677&amp;CHAR(10)&amp;"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9" spans="1:9" x14ac:dyDescent="0.25">
      <c r="A6679" t="s">
        <v>8109</v>
      </c>
      <c r="B6679">
        <v>75211662</v>
      </c>
      <c r="C6679" t="s">
        <v>16</v>
      </c>
      <c r="D6679" t="str">
        <f>IF(Tabel_Forespørgsel_fra_Visma28[[#This Row],[SupProd]]=" "," "," - "&amp;Tabel_Forespørgsel_fra_Visma28[[#This Row],[SupProd]])</f>
        <v xml:space="preserve"> </v>
      </c>
      <c r="E6679" t="s">
        <v>16</v>
      </c>
      <c r="F6679" t="str">
        <f>IF(Tabel_Forespørgsel_fra_Visma28[[#This Row],[SupDescr]]=" "," "," - "&amp;Tabel_Forespørgsel_fra_Visma28[[#This Row],[SupDescr]])</f>
        <v xml:space="preserve"> </v>
      </c>
      <c r="G6679" t="s">
        <v>7015</v>
      </c>
      <c r="H6679">
        <v>1</v>
      </c>
      <c r="I6679" t="str">
        <f>IF(A6679=A6678,I6678&amp;CHAR(10)&amp;"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0" spans="1:9" x14ac:dyDescent="0.25">
      <c r="A6680" t="s">
        <v>10250</v>
      </c>
      <c r="B6680">
        <v>75211662</v>
      </c>
      <c r="C6680" t="s">
        <v>16</v>
      </c>
      <c r="D6680" t="str">
        <f>IF(Tabel_Forespørgsel_fra_Visma28[[#This Row],[SupProd]]=" "," "," - "&amp;Tabel_Forespørgsel_fra_Visma28[[#This Row],[SupProd]])</f>
        <v xml:space="preserve"> </v>
      </c>
      <c r="E6680" t="s">
        <v>16</v>
      </c>
      <c r="F6680" t="str">
        <f>IF(Tabel_Forespørgsel_fra_Visma28[[#This Row],[SupDescr]]=" "," "," - "&amp;Tabel_Forespørgsel_fra_Visma28[[#This Row],[SupDescr]])</f>
        <v xml:space="preserve"> </v>
      </c>
      <c r="G6680" t="s">
        <v>7015</v>
      </c>
      <c r="H6680">
        <v>1</v>
      </c>
      <c r="I6680" t="str">
        <f>IF(A6680=A6679,I6679&amp;CHAR(10)&amp;"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1" spans="1:9" x14ac:dyDescent="0.25">
      <c r="A6681" t="s">
        <v>11903</v>
      </c>
      <c r="B6681">
        <v>75196500</v>
      </c>
      <c r="C6681" t="s">
        <v>16</v>
      </c>
      <c r="D6681" t="str">
        <f>IF(Tabel_Forespørgsel_fra_Visma28[[#This Row],[SupProd]]=" "," "," - "&amp;Tabel_Forespørgsel_fra_Visma28[[#This Row],[SupProd]])</f>
        <v xml:space="preserve"> </v>
      </c>
      <c r="E6681" t="s">
        <v>16</v>
      </c>
      <c r="F6681" t="str">
        <f>IF(Tabel_Forespørgsel_fra_Visma28[[#This Row],[SupDescr]]=" "," "," - "&amp;Tabel_Forespørgsel_fra_Visma28[[#This Row],[SupDescr]])</f>
        <v xml:space="preserve"> </v>
      </c>
      <c r="G6681" t="s">
        <v>2425</v>
      </c>
      <c r="H6681">
        <v>1</v>
      </c>
      <c r="I6681" t="str">
        <f>IF(A6681=A6680,I6680&amp;CHAR(10)&amp;"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682" spans="1:9" x14ac:dyDescent="0.25">
      <c r="A6682" t="s">
        <v>11456</v>
      </c>
      <c r="B6682">
        <v>75211662</v>
      </c>
      <c r="C6682" t="s">
        <v>16</v>
      </c>
      <c r="D6682" t="str">
        <f>IF(Tabel_Forespørgsel_fra_Visma28[[#This Row],[SupProd]]=" "," "," - "&amp;Tabel_Forespørgsel_fra_Visma28[[#This Row],[SupProd]])</f>
        <v xml:space="preserve"> </v>
      </c>
      <c r="E6682" t="s">
        <v>16</v>
      </c>
      <c r="F6682" t="str">
        <f>IF(Tabel_Forespørgsel_fra_Visma28[[#This Row],[SupDescr]]=" "," "," - "&amp;Tabel_Forespørgsel_fra_Visma28[[#This Row],[SupDescr]])</f>
        <v xml:space="preserve"> </v>
      </c>
      <c r="G6682" t="s">
        <v>7015</v>
      </c>
      <c r="H6682">
        <v>1</v>
      </c>
      <c r="I6682" t="str">
        <f>IF(A6682=A6681,I6681&amp;CHAR(10)&amp;"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3" spans="1:9" x14ac:dyDescent="0.25">
      <c r="A6683" t="s">
        <v>11459</v>
      </c>
      <c r="B6683">
        <v>75211662</v>
      </c>
      <c r="C6683" t="s">
        <v>16</v>
      </c>
      <c r="D6683" t="str">
        <f>IF(Tabel_Forespørgsel_fra_Visma28[[#This Row],[SupProd]]=" "," "," - "&amp;Tabel_Forespørgsel_fra_Visma28[[#This Row],[SupProd]])</f>
        <v xml:space="preserve"> </v>
      </c>
      <c r="E6683" t="s">
        <v>16</v>
      </c>
      <c r="F6683" t="str">
        <f>IF(Tabel_Forespørgsel_fra_Visma28[[#This Row],[SupDescr]]=" "," "," - "&amp;Tabel_Forespørgsel_fra_Visma28[[#This Row],[SupDescr]])</f>
        <v xml:space="preserve"> </v>
      </c>
      <c r="G6683" t="s">
        <v>7015</v>
      </c>
      <c r="H6683">
        <v>1</v>
      </c>
      <c r="I6683" t="str">
        <f>IF(A6683=A6682,I6682&amp;CHAR(10)&amp;"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4" spans="1:9" x14ac:dyDescent="0.25">
      <c r="A6684" t="s">
        <v>11150</v>
      </c>
      <c r="B6684">
        <v>75211662</v>
      </c>
      <c r="C6684" t="s">
        <v>16</v>
      </c>
      <c r="D6684" t="str">
        <f>IF(Tabel_Forespørgsel_fra_Visma28[[#This Row],[SupProd]]=" "," "," - "&amp;Tabel_Forespørgsel_fra_Visma28[[#This Row],[SupProd]])</f>
        <v xml:space="preserve"> </v>
      </c>
      <c r="E6684" t="s">
        <v>16</v>
      </c>
      <c r="F6684" t="str">
        <f>IF(Tabel_Forespørgsel_fra_Visma28[[#This Row],[SupDescr]]=" "," "," - "&amp;Tabel_Forespørgsel_fra_Visma28[[#This Row],[SupDescr]])</f>
        <v xml:space="preserve"> </v>
      </c>
      <c r="G6684" t="s">
        <v>7015</v>
      </c>
      <c r="H6684">
        <v>1</v>
      </c>
      <c r="I6684" t="str">
        <f>IF(A6684=A6683,I6683&amp;CHAR(10)&amp;"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5" spans="1:9" x14ac:dyDescent="0.25">
      <c r="A6685" t="s">
        <v>10609</v>
      </c>
      <c r="B6685">
        <v>75211662</v>
      </c>
      <c r="C6685" t="s">
        <v>16</v>
      </c>
      <c r="D6685" t="str">
        <f>IF(Tabel_Forespørgsel_fra_Visma28[[#This Row],[SupProd]]=" "," "," - "&amp;Tabel_Forespørgsel_fra_Visma28[[#This Row],[SupProd]])</f>
        <v xml:space="preserve"> </v>
      </c>
      <c r="E6685" t="s">
        <v>16</v>
      </c>
      <c r="F6685" t="str">
        <f>IF(Tabel_Forespørgsel_fra_Visma28[[#This Row],[SupDescr]]=" "," "," - "&amp;Tabel_Forespørgsel_fra_Visma28[[#This Row],[SupDescr]])</f>
        <v xml:space="preserve"> </v>
      </c>
      <c r="G6685" t="s">
        <v>7015</v>
      </c>
      <c r="H6685">
        <v>1</v>
      </c>
      <c r="I6685" t="str">
        <f>IF(A6685=A6684,I6684&amp;CHAR(10)&amp;"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6" spans="1:9" x14ac:dyDescent="0.25">
      <c r="A6686" t="s">
        <v>11437</v>
      </c>
      <c r="B6686">
        <v>75211662</v>
      </c>
      <c r="C6686" t="s">
        <v>16</v>
      </c>
      <c r="D6686" t="str">
        <f>IF(Tabel_Forespørgsel_fra_Visma28[[#This Row],[SupProd]]=" "," "," - "&amp;Tabel_Forespørgsel_fra_Visma28[[#This Row],[SupProd]])</f>
        <v xml:space="preserve"> </v>
      </c>
      <c r="E6686" t="s">
        <v>16</v>
      </c>
      <c r="F6686" t="str">
        <f>IF(Tabel_Forespørgsel_fra_Visma28[[#This Row],[SupDescr]]=" "," "," - "&amp;Tabel_Forespørgsel_fra_Visma28[[#This Row],[SupDescr]])</f>
        <v xml:space="preserve"> </v>
      </c>
      <c r="G6686" t="s">
        <v>7015</v>
      </c>
      <c r="H6686">
        <v>1</v>
      </c>
      <c r="I6686" t="str">
        <f>IF(A6686=A6685,I6685&amp;CHAR(10)&amp;"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7" spans="1:9" x14ac:dyDescent="0.25">
      <c r="A6687" t="s">
        <v>10656</v>
      </c>
      <c r="B6687">
        <v>75211662</v>
      </c>
      <c r="C6687" t="s">
        <v>16</v>
      </c>
      <c r="D6687" t="str">
        <f>IF(Tabel_Forespørgsel_fra_Visma28[[#This Row],[SupProd]]=" "," "," - "&amp;Tabel_Forespørgsel_fra_Visma28[[#This Row],[SupProd]])</f>
        <v xml:space="preserve"> </v>
      </c>
      <c r="E6687" t="s">
        <v>16</v>
      </c>
      <c r="F6687" t="str">
        <f>IF(Tabel_Forespørgsel_fra_Visma28[[#This Row],[SupDescr]]=" "," "," - "&amp;Tabel_Forespørgsel_fra_Visma28[[#This Row],[SupDescr]])</f>
        <v xml:space="preserve"> </v>
      </c>
      <c r="G6687" t="s">
        <v>7015</v>
      </c>
      <c r="H6687">
        <v>1</v>
      </c>
      <c r="I6687" t="str">
        <f>IF(A6687=A6686,I6686&amp;CHAR(10)&amp;"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8" spans="1:9" x14ac:dyDescent="0.25">
      <c r="A6688" t="s">
        <v>10657</v>
      </c>
      <c r="B6688">
        <v>75211662</v>
      </c>
      <c r="C6688" t="s">
        <v>16</v>
      </c>
      <c r="D6688" t="str">
        <f>IF(Tabel_Forespørgsel_fra_Visma28[[#This Row],[SupProd]]=" "," "," - "&amp;Tabel_Forespørgsel_fra_Visma28[[#This Row],[SupProd]])</f>
        <v xml:space="preserve"> </v>
      </c>
      <c r="E6688" t="s">
        <v>16</v>
      </c>
      <c r="F6688" t="str">
        <f>IF(Tabel_Forespørgsel_fra_Visma28[[#This Row],[SupDescr]]=" "," "," - "&amp;Tabel_Forespørgsel_fra_Visma28[[#This Row],[SupDescr]])</f>
        <v xml:space="preserve"> </v>
      </c>
      <c r="G6688" t="s">
        <v>7015</v>
      </c>
      <c r="H6688">
        <v>1</v>
      </c>
      <c r="I6688" t="str">
        <f>IF(A6688=A6687,I6687&amp;CHAR(10)&amp;"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9" spans="1:9" x14ac:dyDescent="0.25">
      <c r="A6689" t="s">
        <v>11337</v>
      </c>
      <c r="B6689">
        <v>75211662</v>
      </c>
      <c r="C6689" t="s">
        <v>16</v>
      </c>
      <c r="D6689" t="str">
        <f>IF(Tabel_Forespørgsel_fra_Visma28[[#This Row],[SupProd]]=" "," "," - "&amp;Tabel_Forespørgsel_fra_Visma28[[#This Row],[SupProd]])</f>
        <v xml:space="preserve"> </v>
      </c>
      <c r="E6689" t="s">
        <v>16</v>
      </c>
      <c r="F6689" t="str">
        <f>IF(Tabel_Forespørgsel_fra_Visma28[[#This Row],[SupDescr]]=" "," "," - "&amp;Tabel_Forespørgsel_fra_Visma28[[#This Row],[SupDescr]])</f>
        <v xml:space="preserve"> </v>
      </c>
      <c r="G6689" t="s">
        <v>7015</v>
      </c>
      <c r="H6689">
        <v>1</v>
      </c>
      <c r="I6689" t="str">
        <f>IF(A6689=A6688,I6688&amp;CHAR(10)&amp;"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0" spans="1:9" x14ac:dyDescent="0.25">
      <c r="A6690" t="s">
        <v>11417</v>
      </c>
      <c r="B6690">
        <v>75211662</v>
      </c>
      <c r="C6690" t="s">
        <v>16</v>
      </c>
      <c r="D6690" t="str">
        <f>IF(Tabel_Forespørgsel_fra_Visma28[[#This Row],[SupProd]]=" "," "," - "&amp;Tabel_Forespørgsel_fra_Visma28[[#This Row],[SupProd]])</f>
        <v xml:space="preserve"> </v>
      </c>
      <c r="E6690" t="s">
        <v>16</v>
      </c>
      <c r="F6690" t="str">
        <f>IF(Tabel_Forespørgsel_fra_Visma28[[#This Row],[SupDescr]]=" "," "," - "&amp;Tabel_Forespørgsel_fra_Visma28[[#This Row],[SupDescr]])</f>
        <v xml:space="preserve"> </v>
      </c>
      <c r="G6690" t="s">
        <v>7015</v>
      </c>
      <c r="H6690">
        <v>1</v>
      </c>
      <c r="I6690" t="str">
        <f>IF(A6690=A6689,I6689&amp;CHAR(10)&amp;"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1" spans="1:9" x14ac:dyDescent="0.25">
      <c r="A6691" t="s">
        <v>11343</v>
      </c>
      <c r="B6691">
        <v>75211662</v>
      </c>
      <c r="C6691" t="s">
        <v>16</v>
      </c>
      <c r="D6691" t="str">
        <f>IF(Tabel_Forespørgsel_fra_Visma28[[#This Row],[SupProd]]=" "," "," - "&amp;Tabel_Forespørgsel_fra_Visma28[[#This Row],[SupProd]])</f>
        <v xml:space="preserve"> </v>
      </c>
      <c r="E6691" t="s">
        <v>16</v>
      </c>
      <c r="F6691" t="str">
        <f>IF(Tabel_Forespørgsel_fra_Visma28[[#This Row],[SupDescr]]=" "," "," - "&amp;Tabel_Forespørgsel_fra_Visma28[[#This Row],[SupDescr]])</f>
        <v xml:space="preserve"> </v>
      </c>
      <c r="G6691" t="s">
        <v>7015</v>
      </c>
      <c r="H6691">
        <v>1</v>
      </c>
      <c r="I6691" t="str">
        <f>IF(A6691=A6690,I6690&amp;CHAR(10)&amp;"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2" spans="1:9" x14ac:dyDescent="0.25">
      <c r="A6692" t="s">
        <v>11418</v>
      </c>
      <c r="B6692">
        <v>75211662</v>
      </c>
      <c r="C6692" t="s">
        <v>16</v>
      </c>
      <c r="D6692" t="str">
        <f>IF(Tabel_Forespørgsel_fra_Visma28[[#This Row],[SupProd]]=" "," "," - "&amp;Tabel_Forespørgsel_fra_Visma28[[#This Row],[SupProd]])</f>
        <v xml:space="preserve"> </v>
      </c>
      <c r="E6692" t="s">
        <v>16</v>
      </c>
      <c r="F6692" t="str">
        <f>IF(Tabel_Forespørgsel_fra_Visma28[[#This Row],[SupDescr]]=" "," "," - "&amp;Tabel_Forespørgsel_fra_Visma28[[#This Row],[SupDescr]])</f>
        <v xml:space="preserve"> </v>
      </c>
      <c r="G6692" t="s">
        <v>7015</v>
      </c>
      <c r="H6692">
        <v>1</v>
      </c>
      <c r="I6692" t="str">
        <f>IF(A6692=A6691,I6691&amp;CHAR(10)&amp;"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3" spans="1:9" x14ac:dyDescent="0.25">
      <c r="A6693" t="s">
        <v>11415</v>
      </c>
      <c r="B6693">
        <v>75211662</v>
      </c>
      <c r="C6693" t="s">
        <v>16</v>
      </c>
      <c r="D6693" t="str">
        <f>IF(Tabel_Forespørgsel_fra_Visma28[[#This Row],[SupProd]]=" "," "," - "&amp;Tabel_Forespørgsel_fra_Visma28[[#This Row],[SupProd]])</f>
        <v xml:space="preserve"> </v>
      </c>
      <c r="E6693" t="s">
        <v>16</v>
      </c>
      <c r="F6693" t="str">
        <f>IF(Tabel_Forespørgsel_fra_Visma28[[#This Row],[SupDescr]]=" "," "," - "&amp;Tabel_Forespørgsel_fra_Visma28[[#This Row],[SupDescr]])</f>
        <v xml:space="preserve"> </v>
      </c>
      <c r="G6693" t="s">
        <v>7015</v>
      </c>
      <c r="H6693">
        <v>1</v>
      </c>
      <c r="I6693" t="str">
        <f>IF(A6693=A6692,I6692&amp;CHAR(10)&amp;"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4" spans="1:9" x14ac:dyDescent="0.25">
      <c r="A6694" t="s">
        <v>11341</v>
      </c>
      <c r="B6694">
        <v>75211662</v>
      </c>
      <c r="C6694" t="s">
        <v>16</v>
      </c>
      <c r="D6694" t="str">
        <f>IF(Tabel_Forespørgsel_fra_Visma28[[#This Row],[SupProd]]=" "," "," - "&amp;Tabel_Forespørgsel_fra_Visma28[[#This Row],[SupProd]])</f>
        <v xml:space="preserve"> </v>
      </c>
      <c r="E6694" t="s">
        <v>16</v>
      </c>
      <c r="F6694" t="str">
        <f>IF(Tabel_Forespørgsel_fra_Visma28[[#This Row],[SupDescr]]=" "," "," - "&amp;Tabel_Forespørgsel_fra_Visma28[[#This Row],[SupDescr]])</f>
        <v xml:space="preserve"> </v>
      </c>
      <c r="G6694" t="s">
        <v>7015</v>
      </c>
      <c r="H6694">
        <v>1</v>
      </c>
      <c r="I6694" t="str">
        <f>IF(A6694=A6693,I6693&amp;CHAR(10)&amp;"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5" spans="1:9" x14ac:dyDescent="0.25">
      <c r="A6695" t="s">
        <v>11419</v>
      </c>
      <c r="B6695">
        <v>75211662</v>
      </c>
      <c r="C6695" t="s">
        <v>16</v>
      </c>
      <c r="D6695" t="str">
        <f>IF(Tabel_Forespørgsel_fra_Visma28[[#This Row],[SupProd]]=" "," "," - "&amp;Tabel_Forespørgsel_fra_Visma28[[#This Row],[SupProd]])</f>
        <v xml:space="preserve"> </v>
      </c>
      <c r="E6695" t="s">
        <v>16</v>
      </c>
      <c r="F6695" t="str">
        <f>IF(Tabel_Forespørgsel_fra_Visma28[[#This Row],[SupDescr]]=" "," "," - "&amp;Tabel_Forespørgsel_fra_Visma28[[#This Row],[SupDescr]])</f>
        <v xml:space="preserve"> </v>
      </c>
      <c r="G6695" t="s">
        <v>7015</v>
      </c>
      <c r="H6695">
        <v>1</v>
      </c>
      <c r="I6695" t="str">
        <f>IF(A6695=A6694,I6694&amp;CHAR(10)&amp;"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6" spans="1:9" x14ac:dyDescent="0.25">
      <c r="A6696" t="s">
        <v>11342</v>
      </c>
      <c r="B6696">
        <v>75211662</v>
      </c>
      <c r="C6696" t="s">
        <v>16</v>
      </c>
      <c r="D6696" t="str">
        <f>IF(Tabel_Forespørgsel_fra_Visma28[[#This Row],[SupProd]]=" "," "," - "&amp;Tabel_Forespørgsel_fra_Visma28[[#This Row],[SupProd]])</f>
        <v xml:space="preserve"> </v>
      </c>
      <c r="E6696" t="s">
        <v>16</v>
      </c>
      <c r="F6696" t="str">
        <f>IF(Tabel_Forespørgsel_fra_Visma28[[#This Row],[SupDescr]]=" "," "," - "&amp;Tabel_Forespørgsel_fra_Visma28[[#This Row],[SupDescr]])</f>
        <v xml:space="preserve"> </v>
      </c>
      <c r="G6696" t="s">
        <v>7015</v>
      </c>
      <c r="H6696">
        <v>1</v>
      </c>
      <c r="I6696" t="str">
        <f>IF(A6696=A6695,I6695&amp;CHAR(10)&amp;"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7" spans="1:9" x14ac:dyDescent="0.25">
      <c r="A6697" t="s">
        <v>10274</v>
      </c>
      <c r="B6697">
        <v>75180019</v>
      </c>
      <c r="C6697" t="s">
        <v>16</v>
      </c>
      <c r="D6697" t="str">
        <f>IF(Tabel_Forespørgsel_fra_Visma28[[#This Row],[SupProd]]=" "," "," - "&amp;Tabel_Forespørgsel_fra_Visma28[[#This Row],[SupProd]])</f>
        <v xml:space="preserve"> </v>
      </c>
      <c r="E6697" t="s">
        <v>16</v>
      </c>
      <c r="F6697" t="str">
        <f>IF(Tabel_Forespørgsel_fra_Visma28[[#This Row],[SupDescr]]=" "," "," - "&amp;Tabel_Forespørgsel_fra_Visma28[[#This Row],[SupDescr]])</f>
        <v xml:space="preserve"> </v>
      </c>
      <c r="G6697" t="s">
        <v>2430</v>
      </c>
      <c r="H6697">
        <v>1</v>
      </c>
      <c r="I6697" t="str">
        <f>IF(A6697=A6696,I6696&amp;CHAR(10)&amp;"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698" spans="1:9" x14ac:dyDescent="0.25">
      <c r="A6698" t="s">
        <v>10279</v>
      </c>
      <c r="B6698">
        <v>75211662</v>
      </c>
      <c r="C6698" t="s">
        <v>16</v>
      </c>
      <c r="D6698" t="str">
        <f>IF(Tabel_Forespørgsel_fra_Visma28[[#This Row],[SupProd]]=" "," "," - "&amp;Tabel_Forespørgsel_fra_Visma28[[#This Row],[SupProd]])</f>
        <v xml:space="preserve"> </v>
      </c>
      <c r="E6698" t="s">
        <v>16</v>
      </c>
      <c r="F6698" t="str">
        <f>IF(Tabel_Forespørgsel_fra_Visma28[[#This Row],[SupDescr]]=" "," "," - "&amp;Tabel_Forespørgsel_fra_Visma28[[#This Row],[SupDescr]])</f>
        <v xml:space="preserve"> </v>
      </c>
      <c r="G6698" t="s">
        <v>7015</v>
      </c>
      <c r="H6698">
        <v>1</v>
      </c>
      <c r="I6698" t="str">
        <f>IF(A6698=A6697,I6697&amp;CHAR(10)&amp;"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9" spans="1:9" x14ac:dyDescent="0.25">
      <c r="A6699" t="s">
        <v>10272</v>
      </c>
      <c r="B6699">
        <v>75211662</v>
      </c>
      <c r="C6699" t="s">
        <v>16</v>
      </c>
      <c r="D6699" t="str">
        <f>IF(Tabel_Forespørgsel_fra_Visma28[[#This Row],[SupProd]]=" "," "," - "&amp;Tabel_Forespørgsel_fra_Visma28[[#This Row],[SupProd]])</f>
        <v xml:space="preserve"> </v>
      </c>
      <c r="E6699" t="s">
        <v>16</v>
      </c>
      <c r="F6699" t="str">
        <f>IF(Tabel_Forespørgsel_fra_Visma28[[#This Row],[SupDescr]]=" "," "," - "&amp;Tabel_Forespørgsel_fra_Visma28[[#This Row],[SupDescr]])</f>
        <v xml:space="preserve"> </v>
      </c>
      <c r="G6699" t="s">
        <v>7015</v>
      </c>
      <c r="H6699">
        <v>1</v>
      </c>
      <c r="I6699" t="str">
        <f>IF(A6699=A6698,I6698&amp;CHAR(10)&amp;"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0" spans="1:9" x14ac:dyDescent="0.25">
      <c r="A6700" t="s">
        <v>10273</v>
      </c>
      <c r="B6700">
        <v>75211662</v>
      </c>
      <c r="C6700" t="s">
        <v>16</v>
      </c>
      <c r="D6700" t="str">
        <f>IF(Tabel_Forespørgsel_fra_Visma28[[#This Row],[SupProd]]=" "," "," - "&amp;Tabel_Forespørgsel_fra_Visma28[[#This Row],[SupProd]])</f>
        <v xml:space="preserve"> </v>
      </c>
      <c r="E6700" t="s">
        <v>16</v>
      </c>
      <c r="F6700" t="str">
        <f>IF(Tabel_Forespørgsel_fra_Visma28[[#This Row],[SupDescr]]=" "," "," - "&amp;Tabel_Forespørgsel_fra_Visma28[[#This Row],[SupDescr]])</f>
        <v xml:space="preserve"> </v>
      </c>
      <c r="G6700" t="s">
        <v>7015</v>
      </c>
      <c r="H6700">
        <v>1</v>
      </c>
      <c r="I6700" t="str">
        <f>IF(A6700=A6699,I6699&amp;CHAR(10)&amp;"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1" spans="1:9" x14ac:dyDescent="0.25">
      <c r="A6701" t="s">
        <v>10276</v>
      </c>
      <c r="B6701">
        <v>75211662</v>
      </c>
      <c r="C6701" t="s">
        <v>16</v>
      </c>
      <c r="D6701" t="str">
        <f>IF(Tabel_Forespørgsel_fra_Visma28[[#This Row],[SupProd]]=" "," "," - "&amp;Tabel_Forespørgsel_fra_Visma28[[#This Row],[SupProd]])</f>
        <v xml:space="preserve"> </v>
      </c>
      <c r="E6701" t="s">
        <v>16</v>
      </c>
      <c r="F6701" t="str">
        <f>IF(Tabel_Forespørgsel_fra_Visma28[[#This Row],[SupDescr]]=" "," "," - "&amp;Tabel_Forespørgsel_fra_Visma28[[#This Row],[SupDescr]])</f>
        <v xml:space="preserve"> </v>
      </c>
      <c r="G6701" t="s">
        <v>7015</v>
      </c>
      <c r="H6701">
        <v>1</v>
      </c>
      <c r="I6701" t="str">
        <f>IF(A6701=A6700,I6700&amp;CHAR(10)&amp;"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2" spans="1:9" x14ac:dyDescent="0.25">
      <c r="A6702" t="s">
        <v>10280</v>
      </c>
      <c r="B6702">
        <v>75211662</v>
      </c>
      <c r="C6702" t="s">
        <v>16</v>
      </c>
      <c r="D6702" t="str">
        <f>IF(Tabel_Forespørgsel_fra_Visma28[[#This Row],[SupProd]]=" "," "," - "&amp;Tabel_Forespørgsel_fra_Visma28[[#This Row],[SupProd]])</f>
        <v xml:space="preserve"> </v>
      </c>
      <c r="E6702" t="s">
        <v>16</v>
      </c>
      <c r="F6702" t="str">
        <f>IF(Tabel_Forespørgsel_fra_Visma28[[#This Row],[SupDescr]]=" "," "," - "&amp;Tabel_Forespørgsel_fra_Visma28[[#This Row],[SupDescr]])</f>
        <v xml:space="preserve"> </v>
      </c>
      <c r="G6702" t="s">
        <v>7015</v>
      </c>
      <c r="H6702">
        <v>1</v>
      </c>
      <c r="I6702" t="str">
        <f>IF(A6702=A6701,I6701&amp;CHAR(10)&amp;"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3" spans="1:9" x14ac:dyDescent="0.25">
      <c r="A6703" t="s">
        <v>10277</v>
      </c>
      <c r="B6703">
        <v>75211662</v>
      </c>
      <c r="C6703" t="s">
        <v>16</v>
      </c>
      <c r="D6703" t="str">
        <f>IF(Tabel_Forespørgsel_fra_Visma28[[#This Row],[SupProd]]=" "," "," - "&amp;Tabel_Forespørgsel_fra_Visma28[[#This Row],[SupProd]])</f>
        <v xml:space="preserve"> </v>
      </c>
      <c r="E6703" t="s">
        <v>16</v>
      </c>
      <c r="F6703" t="str">
        <f>IF(Tabel_Forespørgsel_fra_Visma28[[#This Row],[SupDescr]]=" "," "," - "&amp;Tabel_Forespørgsel_fra_Visma28[[#This Row],[SupDescr]])</f>
        <v xml:space="preserve"> </v>
      </c>
      <c r="G6703" t="s">
        <v>7015</v>
      </c>
      <c r="H6703">
        <v>1</v>
      </c>
      <c r="I6703" t="str">
        <f>IF(A6703=A6702,I6702&amp;CHAR(10)&amp;"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4" spans="1:9" x14ac:dyDescent="0.25">
      <c r="A6704" t="s">
        <v>10281</v>
      </c>
      <c r="B6704">
        <v>75211662</v>
      </c>
      <c r="C6704" t="s">
        <v>16</v>
      </c>
      <c r="D6704" t="str">
        <f>IF(Tabel_Forespørgsel_fra_Visma28[[#This Row],[SupProd]]=" "," "," - "&amp;Tabel_Forespørgsel_fra_Visma28[[#This Row],[SupProd]])</f>
        <v xml:space="preserve"> </v>
      </c>
      <c r="E6704" t="s">
        <v>16</v>
      </c>
      <c r="F6704" t="str">
        <f>IF(Tabel_Forespørgsel_fra_Visma28[[#This Row],[SupDescr]]=" "," "," - "&amp;Tabel_Forespørgsel_fra_Visma28[[#This Row],[SupDescr]])</f>
        <v xml:space="preserve"> </v>
      </c>
      <c r="G6704" t="s">
        <v>7015</v>
      </c>
      <c r="H6704">
        <v>1</v>
      </c>
      <c r="I6704" t="str">
        <f>IF(A6704=A6703,I6703&amp;CHAR(10)&amp;"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5" spans="1:9" x14ac:dyDescent="0.25">
      <c r="A6705" t="s">
        <v>10278</v>
      </c>
      <c r="B6705">
        <v>75211662</v>
      </c>
      <c r="C6705" t="s">
        <v>16</v>
      </c>
      <c r="D6705" t="str">
        <f>IF(Tabel_Forespørgsel_fra_Visma28[[#This Row],[SupProd]]=" "," "," - "&amp;Tabel_Forespørgsel_fra_Visma28[[#This Row],[SupProd]])</f>
        <v xml:space="preserve"> </v>
      </c>
      <c r="E6705" t="s">
        <v>16</v>
      </c>
      <c r="F6705" t="str">
        <f>IF(Tabel_Forespørgsel_fra_Visma28[[#This Row],[SupDescr]]=" "," "," - "&amp;Tabel_Forespørgsel_fra_Visma28[[#This Row],[SupDescr]])</f>
        <v xml:space="preserve"> </v>
      </c>
      <c r="G6705" t="s">
        <v>7015</v>
      </c>
      <c r="H6705">
        <v>1</v>
      </c>
      <c r="I6705" t="str">
        <f>IF(A6705=A6704,I6704&amp;CHAR(10)&amp;"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6" spans="1:9" x14ac:dyDescent="0.25">
      <c r="A6706" t="s">
        <v>10282</v>
      </c>
      <c r="B6706">
        <v>75211662</v>
      </c>
      <c r="C6706" t="s">
        <v>16</v>
      </c>
      <c r="D6706" t="str">
        <f>IF(Tabel_Forespørgsel_fra_Visma28[[#This Row],[SupProd]]=" "," "," - "&amp;Tabel_Forespørgsel_fra_Visma28[[#This Row],[SupProd]])</f>
        <v xml:space="preserve"> </v>
      </c>
      <c r="E6706" t="s">
        <v>16</v>
      </c>
      <c r="F6706" t="str">
        <f>IF(Tabel_Forespørgsel_fra_Visma28[[#This Row],[SupDescr]]=" "," "," - "&amp;Tabel_Forespørgsel_fra_Visma28[[#This Row],[SupDescr]])</f>
        <v xml:space="preserve"> </v>
      </c>
      <c r="G6706" t="s">
        <v>7015</v>
      </c>
      <c r="H6706">
        <v>1</v>
      </c>
      <c r="I6706" t="str">
        <f>IF(A6706=A6705,I6705&amp;CHAR(10)&amp;"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7" spans="1:9" x14ac:dyDescent="0.25">
      <c r="A6707" t="s">
        <v>10275</v>
      </c>
      <c r="B6707">
        <v>75211662</v>
      </c>
      <c r="C6707" t="s">
        <v>16</v>
      </c>
      <c r="D6707" t="str">
        <f>IF(Tabel_Forespørgsel_fra_Visma28[[#This Row],[SupProd]]=" "," "," - "&amp;Tabel_Forespørgsel_fra_Visma28[[#This Row],[SupProd]])</f>
        <v xml:space="preserve"> </v>
      </c>
      <c r="E6707" t="s">
        <v>16</v>
      </c>
      <c r="F6707" t="str">
        <f>IF(Tabel_Forespørgsel_fra_Visma28[[#This Row],[SupDescr]]=" "," "," - "&amp;Tabel_Forespørgsel_fra_Visma28[[#This Row],[SupDescr]])</f>
        <v xml:space="preserve"> </v>
      </c>
      <c r="G6707" t="s">
        <v>7015</v>
      </c>
      <c r="H6707">
        <v>1</v>
      </c>
      <c r="I6707" t="str">
        <f>IF(A6707=A6706,I6706&amp;CHAR(10)&amp;"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8" spans="1:9" x14ac:dyDescent="0.25">
      <c r="A6708" t="s">
        <v>10287</v>
      </c>
      <c r="B6708">
        <v>75211662</v>
      </c>
      <c r="C6708" t="s">
        <v>16</v>
      </c>
      <c r="D6708" t="str">
        <f>IF(Tabel_Forespørgsel_fra_Visma28[[#This Row],[SupProd]]=" "," "," - "&amp;Tabel_Forespørgsel_fra_Visma28[[#This Row],[SupProd]])</f>
        <v xml:space="preserve"> </v>
      </c>
      <c r="E6708" t="s">
        <v>16</v>
      </c>
      <c r="F6708" t="str">
        <f>IF(Tabel_Forespørgsel_fra_Visma28[[#This Row],[SupDescr]]=" "," "," - "&amp;Tabel_Forespørgsel_fra_Visma28[[#This Row],[SupDescr]])</f>
        <v xml:space="preserve"> </v>
      </c>
      <c r="G6708" t="s">
        <v>7015</v>
      </c>
      <c r="H6708">
        <v>1</v>
      </c>
      <c r="I6708" t="str">
        <f>IF(A6708=A6707,I6707&amp;CHAR(10)&amp;"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9" spans="1:9" x14ac:dyDescent="0.25">
      <c r="A6709" t="s">
        <v>10291</v>
      </c>
      <c r="B6709">
        <v>75211662</v>
      </c>
      <c r="C6709" t="s">
        <v>16</v>
      </c>
      <c r="D6709" t="str">
        <f>IF(Tabel_Forespørgsel_fra_Visma28[[#This Row],[SupProd]]=" "," "," - "&amp;Tabel_Forespørgsel_fra_Visma28[[#This Row],[SupProd]])</f>
        <v xml:space="preserve"> </v>
      </c>
      <c r="E6709" t="s">
        <v>16</v>
      </c>
      <c r="F6709" t="str">
        <f>IF(Tabel_Forespørgsel_fra_Visma28[[#This Row],[SupDescr]]=" "," "," - "&amp;Tabel_Forespørgsel_fra_Visma28[[#This Row],[SupDescr]])</f>
        <v xml:space="preserve"> </v>
      </c>
      <c r="G6709" t="s">
        <v>7015</v>
      </c>
      <c r="H6709">
        <v>1</v>
      </c>
      <c r="I6709" t="str">
        <f>IF(A6709=A6708,I6708&amp;CHAR(10)&amp;"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0" spans="1:9" x14ac:dyDescent="0.25">
      <c r="A6710" t="s">
        <v>10284</v>
      </c>
      <c r="B6710">
        <v>75211662</v>
      </c>
      <c r="C6710" t="s">
        <v>16</v>
      </c>
      <c r="D6710" t="str">
        <f>IF(Tabel_Forespørgsel_fra_Visma28[[#This Row],[SupProd]]=" "," "," - "&amp;Tabel_Forespørgsel_fra_Visma28[[#This Row],[SupProd]])</f>
        <v xml:space="preserve"> </v>
      </c>
      <c r="E6710" t="s">
        <v>16</v>
      </c>
      <c r="F6710" t="str">
        <f>IF(Tabel_Forespørgsel_fra_Visma28[[#This Row],[SupDescr]]=" "," "," - "&amp;Tabel_Forespørgsel_fra_Visma28[[#This Row],[SupDescr]])</f>
        <v xml:space="preserve"> </v>
      </c>
      <c r="G6710" t="s">
        <v>7015</v>
      </c>
      <c r="H6710">
        <v>1</v>
      </c>
      <c r="I6710" t="str">
        <f>IF(A6710=A6709,I6709&amp;CHAR(10)&amp;"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1" spans="1:9" x14ac:dyDescent="0.25">
      <c r="A6711" t="s">
        <v>10292</v>
      </c>
      <c r="B6711">
        <v>75211662</v>
      </c>
      <c r="C6711" t="s">
        <v>16</v>
      </c>
      <c r="D6711" t="str">
        <f>IF(Tabel_Forespørgsel_fra_Visma28[[#This Row],[SupProd]]=" "," "," - "&amp;Tabel_Forespørgsel_fra_Visma28[[#This Row],[SupProd]])</f>
        <v xml:space="preserve"> </v>
      </c>
      <c r="E6711" t="s">
        <v>16</v>
      </c>
      <c r="F6711" t="str">
        <f>IF(Tabel_Forespørgsel_fra_Visma28[[#This Row],[SupDescr]]=" "," "," - "&amp;Tabel_Forespørgsel_fra_Visma28[[#This Row],[SupDescr]])</f>
        <v xml:space="preserve"> </v>
      </c>
      <c r="G6711" t="s">
        <v>7015</v>
      </c>
      <c r="H6711">
        <v>1</v>
      </c>
      <c r="I6711" t="str">
        <f>IF(A6711=A6710,I6710&amp;CHAR(10)&amp;"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2" spans="1:9" x14ac:dyDescent="0.25">
      <c r="A6712" t="s">
        <v>10288</v>
      </c>
      <c r="B6712">
        <v>75211662</v>
      </c>
      <c r="C6712" t="s">
        <v>16</v>
      </c>
      <c r="D6712" t="str">
        <f>IF(Tabel_Forespørgsel_fra_Visma28[[#This Row],[SupProd]]=" "," "," - "&amp;Tabel_Forespørgsel_fra_Visma28[[#This Row],[SupProd]])</f>
        <v xml:space="preserve"> </v>
      </c>
      <c r="E6712" t="s">
        <v>16</v>
      </c>
      <c r="F6712" t="str">
        <f>IF(Tabel_Forespørgsel_fra_Visma28[[#This Row],[SupDescr]]=" "," "," - "&amp;Tabel_Forespørgsel_fra_Visma28[[#This Row],[SupDescr]])</f>
        <v xml:space="preserve"> </v>
      </c>
      <c r="G6712" t="s">
        <v>7015</v>
      </c>
      <c r="H6712">
        <v>1</v>
      </c>
      <c r="I6712" t="str">
        <f>IF(A6712=A6711,I6711&amp;CHAR(10)&amp;"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3" spans="1:9" x14ac:dyDescent="0.25">
      <c r="A6713" t="s">
        <v>10293</v>
      </c>
      <c r="B6713">
        <v>75211662</v>
      </c>
      <c r="C6713" t="s">
        <v>16</v>
      </c>
      <c r="D6713" t="str">
        <f>IF(Tabel_Forespørgsel_fra_Visma28[[#This Row],[SupProd]]=" "," "," - "&amp;Tabel_Forespørgsel_fra_Visma28[[#This Row],[SupProd]])</f>
        <v xml:space="preserve"> </v>
      </c>
      <c r="E6713" t="s">
        <v>16</v>
      </c>
      <c r="F6713" t="str">
        <f>IF(Tabel_Forespørgsel_fra_Visma28[[#This Row],[SupDescr]]=" "," "," - "&amp;Tabel_Forespørgsel_fra_Visma28[[#This Row],[SupDescr]])</f>
        <v xml:space="preserve"> </v>
      </c>
      <c r="G6713" t="s">
        <v>7015</v>
      </c>
      <c r="H6713">
        <v>1</v>
      </c>
      <c r="I6713" t="str">
        <f>IF(A6713=A6712,I6712&amp;CHAR(10)&amp;"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4" spans="1:9" x14ac:dyDescent="0.25">
      <c r="A6714" t="s">
        <v>10289</v>
      </c>
      <c r="B6714">
        <v>75211662</v>
      </c>
      <c r="C6714" t="s">
        <v>16</v>
      </c>
      <c r="D6714" t="str">
        <f>IF(Tabel_Forespørgsel_fra_Visma28[[#This Row],[SupProd]]=" "," "," - "&amp;Tabel_Forespørgsel_fra_Visma28[[#This Row],[SupProd]])</f>
        <v xml:space="preserve"> </v>
      </c>
      <c r="E6714" t="s">
        <v>16</v>
      </c>
      <c r="F6714" t="str">
        <f>IF(Tabel_Forespørgsel_fra_Visma28[[#This Row],[SupDescr]]=" "," "," - "&amp;Tabel_Forespørgsel_fra_Visma28[[#This Row],[SupDescr]])</f>
        <v xml:space="preserve"> </v>
      </c>
      <c r="G6714" t="s">
        <v>7015</v>
      </c>
      <c r="H6714">
        <v>1</v>
      </c>
      <c r="I6714" t="str">
        <f>IF(A6714=A6713,I6713&amp;CHAR(10)&amp;"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5" spans="1:9" x14ac:dyDescent="0.25">
      <c r="A6715" t="s">
        <v>10286</v>
      </c>
      <c r="B6715">
        <v>75211662</v>
      </c>
      <c r="C6715" t="s">
        <v>16</v>
      </c>
      <c r="D6715" t="str">
        <f>IF(Tabel_Forespørgsel_fra_Visma28[[#This Row],[SupProd]]=" "," "," - "&amp;Tabel_Forespørgsel_fra_Visma28[[#This Row],[SupProd]])</f>
        <v xml:space="preserve"> </v>
      </c>
      <c r="E6715" t="s">
        <v>16</v>
      </c>
      <c r="F6715" t="str">
        <f>IF(Tabel_Forespørgsel_fra_Visma28[[#This Row],[SupDescr]]=" "," "," - "&amp;Tabel_Forespørgsel_fra_Visma28[[#This Row],[SupDescr]])</f>
        <v xml:space="preserve"> </v>
      </c>
      <c r="G6715" t="s">
        <v>7015</v>
      </c>
      <c r="H6715">
        <v>1</v>
      </c>
      <c r="I6715" t="str">
        <f>IF(A6715=A6714,I6714&amp;CHAR(10)&amp;"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6" spans="1:9" x14ac:dyDescent="0.25">
      <c r="A6716" t="s">
        <v>10294</v>
      </c>
      <c r="B6716">
        <v>75577000</v>
      </c>
      <c r="C6716" t="s">
        <v>16</v>
      </c>
      <c r="D6716" t="str">
        <f>IF(Tabel_Forespørgsel_fra_Visma28[[#This Row],[SupProd]]=" "," "," - "&amp;Tabel_Forespørgsel_fra_Visma28[[#This Row],[SupProd]])</f>
        <v xml:space="preserve"> </v>
      </c>
      <c r="E6716" t="s">
        <v>16</v>
      </c>
      <c r="F6716" t="str">
        <f>IF(Tabel_Forespørgsel_fra_Visma28[[#This Row],[SupDescr]]=" "," "," - "&amp;Tabel_Forespørgsel_fra_Visma28[[#This Row],[SupDescr]])</f>
        <v xml:space="preserve"> </v>
      </c>
      <c r="G6716" t="s">
        <v>3759</v>
      </c>
      <c r="H6716">
        <v>1</v>
      </c>
      <c r="I6716" t="str">
        <f>IF(A6716=A6715,I6715&amp;CHAR(10)&amp;"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717" spans="1:9" x14ac:dyDescent="0.25">
      <c r="A6717" t="s">
        <v>11812</v>
      </c>
      <c r="B6717">
        <v>75211662</v>
      </c>
      <c r="C6717" t="s">
        <v>16</v>
      </c>
      <c r="D6717" t="str">
        <f>IF(Tabel_Forespørgsel_fra_Visma28[[#This Row],[SupProd]]=" "," "," - "&amp;Tabel_Forespørgsel_fra_Visma28[[#This Row],[SupProd]])</f>
        <v xml:space="preserve"> </v>
      </c>
      <c r="E6717" t="s">
        <v>16</v>
      </c>
      <c r="F6717" t="str">
        <f>IF(Tabel_Forespørgsel_fra_Visma28[[#This Row],[SupDescr]]=" "," "," - "&amp;Tabel_Forespørgsel_fra_Visma28[[#This Row],[SupDescr]])</f>
        <v xml:space="preserve"> </v>
      </c>
      <c r="G6717" t="s">
        <v>7015</v>
      </c>
      <c r="H6717">
        <v>1</v>
      </c>
      <c r="I6717" t="str">
        <f>IF(A6717=A6716,I6716&amp;CHAR(10)&amp;"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8" spans="1:9" x14ac:dyDescent="0.25">
      <c r="A6718" t="s">
        <v>11809</v>
      </c>
      <c r="B6718">
        <v>75211662</v>
      </c>
      <c r="C6718" t="s">
        <v>16</v>
      </c>
      <c r="D6718" t="str">
        <f>IF(Tabel_Forespørgsel_fra_Visma28[[#This Row],[SupProd]]=" "," "," - "&amp;Tabel_Forespørgsel_fra_Visma28[[#This Row],[SupProd]])</f>
        <v xml:space="preserve"> </v>
      </c>
      <c r="E6718" t="s">
        <v>16</v>
      </c>
      <c r="F6718" t="str">
        <f>IF(Tabel_Forespørgsel_fra_Visma28[[#This Row],[SupDescr]]=" "," "," - "&amp;Tabel_Forespørgsel_fra_Visma28[[#This Row],[SupDescr]])</f>
        <v xml:space="preserve"> </v>
      </c>
      <c r="G6718" t="s">
        <v>7015</v>
      </c>
      <c r="H6718">
        <v>1</v>
      </c>
      <c r="I6718" t="str">
        <f>IF(A6718=A6717,I6717&amp;CHAR(10)&amp;"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9" spans="1:9" x14ac:dyDescent="0.25">
      <c r="A6719" t="s">
        <v>11813</v>
      </c>
      <c r="B6719">
        <v>75211662</v>
      </c>
      <c r="C6719" t="s">
        <v>16</v>
      </c>
      <c r="D6719" t="str">
        <f>IF(Tabel_Forespørgsel_fra_Visma28[[#This Row],[SupProd]]=" "," "," - "&amp;Tabel_Forespørgsel_fra_Visma28[[#This Row],[SupProd]])</f>
        <v xml:space="preserve"> </v>
      </c>
      <c r="E6719" t="s">
        <v>16</v>
      </c>
      <c r="F6719" t="str">
        <f>IF(Tabel_Forespørgsel_fra_Visma28[[#This Row],[SupDescr]]=" "," "," - "&amp;Tabel_Forespørgsel_fra_Visma28[[#This Row],[SupDescr]])</f>
        <v xml:space="preserve"> </v>
      </c>
      <c r="G6719" t="s">
        <v>7015</v>
      </c>
      <c r="H6719">
        <v>1</v>
      </c>
      <c r="I6719" t="str">
        <f>IF(A6719=A6718,I6718&amp;CHAR(10)&amp;"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0" spans="1:9" x14ac:dyDescent="0.25">
      <c r="A6720" t="s">
        <v>11814</v>
      </c>
      <c r="B6720">
        <v>75211662</v>
      </c>
      <c r="C6720" t="s">
        <v>16</v>
      </c>
      <c r="D6720" t="str">
        <f>IF(Tabel_Forespørgsel_fra_Visma28[[#This Row],[SupProd]]=" "," "," - "&amp;Tabel_Forespørgsel_fra_Visma28[[#This Row],[SupProd]])</f>
        <v xml:space="preserve"> </v>
      </c>
      <c r="E6720" t="s">
        <v>16</v>
      </c>
      <c r="F6720" t="str">
        <f>IF(Tabel_Forespørgsel_fra_Visma28[[#This Row],[SupDescr]]=" "," "," - "&amp;Tabel_Forespørgsel_fra_Visma28[[#This Row],[SupDescr]])</f>
        <v xml:space="preserve"> </v>
      </c>
      <c r="G6720" t="s">
        <v>7015</v>
      </c>
      <c r="H6720">
        <v>1</v>
      </c>
      <c r="I6720" t="str">
        <f>IF(A6720=A6719,I6719&amp;CHAR(10)&amp;"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1" spans="1:9" x14ac:dyDescent="0.25">
      <c r="A6721" t="s">
        <v>11808</v>
      </c>
      <c r="B6721">
        <v>75211662</v>
      </c>
      <c r="C6721" t="s">
        <v>16</v>
      </c>
      <c r="D6721" t="str">
        <f>IF(Tabel_Forespørgsel_fra_Visma28[[#This Row],[SupProd]]=" "," "," - "&amp;Tabel_Forespørgsel_fra_Visma28[[#This Row],[SupProd]])</f>
        <v xml:space="preserve"> </v>
      </c>
      <c r="E6721" t="s">
        <v>16</v>
      </c>
      <c r="F6721" t="str">
        <f>IF(Tabel_Forespørgsel_fra_Visma28[[#This Row],[SupDescr]]=" "," "," - "&amp;Tabel_Forespørgsel_fra_Visma28[[#This Row],[SupDescr]])</f>
        <v xml:space="preserve"> </v>
      </c>
      <c r="G6721" t="s">
        <v>7015</v>
      </c>
      <c r="H6721">
        <v>1</v>
      </c>
      <c r="I6721" t="str">
        <f>IF(A6721=A6720,I6720&amp;CHAR(10)&amp;"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2" spans="1:9" x14ac:dyDescent="0.25">
      <c r="A6722" t="s">
        <v>11822</v>
      </c>
      <c r="B6722">
        <v>75211662</v>
      </c>
      <c r="C6722" t="s">
        <v>16</v>
      </c>
      <c r="D6722" t="str">
        <f>IF(Tabel_Forespørgsel_fra_Visma28[[#This Row],[SupProd]]=" "," "," - "&amp;Tabel_Forespørgsel_fra_Visma28[[#This Row],[SupProd]])</f>
        <v xml:space="preserve"> </v>
      </c>
      <c r="E6722" t="s">
        <v>16</v>
      </c>
      <c r="F6722" t="str">
        <f>IF(Tabel_Forespørgsel_fra_Visma28[[#This Row],[SupDescr]]=" "," "," - "&amp;Tabel_Forespørgsel_fra_Visma28[[#This Row],[SupDescr]])</f>
        <v xml:space="preserve"> </v>
      </c>
      <c r="G6722" t="s">
        <v>7015</v>
      </c>
      <c r="H6722">
        <v>1</v>
      </c>
      <c r="I6722" t="str">
        <f>IF(A6722=A6721,I6721&amp;CHAR(10)&amp;"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3" spans="1:9" x14ac:dyDescent="0.25">
      <c r="A6723" t="s">
        <v>11823</v>
      </c>
      <c r="B6723">
        <v>75211662</v>
      </c>
      <c r="C6723" t="s">
        <v>16</v>
      </c>
      <c r="D6723" t="str">
        <f>IF(Tabel_Forespørgsel_fra_Visma28[[#This Row],[SupProd]]=" "," "," - "&amp;Tabel_Forespørgsel_fra_Visma28[[#This Row],[SupProd]])</f>
        <v xml:space="preserve"> </v>
      </c>
      <c r="E6723" t="s">
        <v>16</v>
      </c>
      <c r="F6723" t="str">
        <f>IF(Tabel_Forespørgsel_fra_Visma28[[#This Row],[SupDescr]]=" "," "," - "&amp;Tabel_Forespørgsel_fra_Visma28[[#This Row],[SupDescr]])</f>
        <v xml:space="preserve"> </v>
      </c>
      <c r="G6723" t="s">
        <v>7015</v>
      </c>
      <c r="H6723">
        <v>1</v>
      </c>
      <c r="I6723" t="str">
        <f>IF(A6723=A6722,I6722&amp;CHAR(10)&amp;"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4" spans="1:9" x14ac:dyDescent="0.25">
      <c r="A6724" t="s">
        <v>11824</v>
      </c>
      <c r="B6724">
        <v>75211662</v>
      </c>
      <c r="C6724" t="s">
        <v>16</v>
      </c>
      <c r="D6724" t="str">
        <f>IF(Tabel_Forespørgsel_fra_Visma28[[#This Row],[SupProd]]=" "," "," - "&amp;Tabel_Forespørgsel_fra_Visma28[[#This Row],[SupProd]])</f>
        <v xml:space="preserve"> </v>
      </c>
      <c r="E6724" t="s">
        <v>16</v>
      </c>
      <c r="F6724" t="str">
        <f>IF(Tabel_Forespørgsel_fra_Visma28[[#This Row],[SupDescr]]=" "," "," - "&amp;Tabel_Forespørgsel_fra_Visma28[[#This Row],[SupDescr]])</f>
        <v xml:space="preserve"> </v>
      </c>
      <c r="G6724" t="s">
        <v>7015</v>
      </c>
      <c r="H6724">
        <v>1</v>
      </c>
      <c r="I6724" t="str">
        <f>IF(A6724=A6723,I6723&amp;CHAR(10)&amp;"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5" spans="1:9" x14ac:dyDescent="0.25">
      <c r="A6725" t="s">
        <v>11827</v>
      </c>
      <c r="B6725">
        <v>75211662</v>
      </c>
      <c r="C6725" t="s">
        <v>16</v>
      </c>
      <c r="D6725" t="str">
        <f>IF(Tabel_Forespørgsel_fra_Visma28[[#This Row],[SupProd]]=" "," "," - "&amp;Tabel_Forespørgsel_fra_Visma28[[#This Row],[SupProd]])</f>
        <v xml:space="preserve"> </v>
      </c>
      <c r="E6725" t="s">
        <v>16</v>
      </c>
      <c r="F6725" t="str">
        <f>IF(Tabel_Forespørgsel_fra_Visma28[[#This Row],[SupDescr]]=" "," "," - "&amp;Tabel_Forespørgsel_fra_Visma28[[#This Row],[SupDescr]])</f>
        <v xml:space="preserve"> </v>
      </c>
      <c r="G6725" t="s">
        <v>7015</v>
      </c>
      <c r="H6725">
        <v>1</v>
      </c>
      <c r="I6725" t="str">
        <f>IF(A6725=A6724,I6724&amp;CHAR(10)&amp;"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6" spans="1:9" x14ac:dyDescent="0.25">
      <c r="A6726" t="s">
        <v>11810</v>
      </c>
      <c r="B6726">
        <v>75211662</v>
      </c>
      <c r="C6726" t="s">
        <v>16</v>
      </c>
      <c r="D6726" t="str">
        <f>IF(Tabel_Forespørgsel_fra_Visma28[[#This Row],[SupProd]]=" "," "," - "&amp;Tabel_Forespørgsel_fra_Visma28[[#This Row],[SupProd]])</f>
        <v xml:space="preserve"> </v>
      </c>
      <c r="E6726" t="s">
        <v>16</v>
      </c>
      <c r="F6726" t="str">
        <f>IF(Tabel_Forespørgsel_fra_Visma28[[#This Row],[SupDescr]]=" "," "," - "&amp;Tabel_Forespørgsel_fra_Visma28[[#This Row],[SupDescr]])</f>
        <v xml:space="preserve"> </v>
      </c>
      <c r="G6726" t="s">
        <v>7015</v>
      </c>
      <c r="H6726">
        <v>1</v>
      </c>
      <c r="I6726" t="str">
        <f>IF(A6726=A6725,I6725&amp;CHAR(10)&amp;"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7" spans="1:9" x14ac:dyDescent="0.25">
      <c r="A6727" t="s">
        <v>11825</v>
      </c>
      <c r="B6727">
        <v>75211662</v>
      </c>
      <c r="C6727" t="s">
        <v>16</v>
      </c>
      <c r="D6727" t="str">
        <f>IF(Tabel_Forespørgsel_fra_Visma28[[#This Row],[SupProd]]=" "," "," - "&amp;Tabel_Forespørgsel_fra_Visma28[[#This Row],[SupProd]])</f>
        <v xml:space="preserve"> </v>
      </c>
      <c r="E6727" t="s">
        <v>16</v>
      </c>
      <c r="F6727" t="str">
        <f>IF(Tabel_Forespørgsel_fra_Visma28[[#This Row],[SupDescr]]=" "," "," - "&amp;Tabel_Forespørgsel_fra_Visma28[[#This Row],[SupDescr]])</f>
        <v xml:space="preserve"> </v>
      </c>
      <c r="G6727" t="s">
        <v>7015</v>
      </c>
      <c r="H6727">
        <v>1</v>
      </c>
      <c r="I6727" t="str">
        <f>IF(A6727=A6726,I6726&amp;CHAR(10)&amp;"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8" spans="1:9" x14ac:dyDescent="0.25">
      <c r="A6728" t="s">
        <v>11811</v>
      </c>
      <c r="B6728">
        <v>75211662</v>
      </c>
      <c r="C6728" t="s">
        <v>16</v>
      </c>
      <c r="D6728" t="str">
        <f>IF(Tabel_Forespørgsel_fra_Visma28[[#This Row],[SupProd]]=" "," "," - "&amp;Tabel_Forespørgsel_fra_Visma28[[#This Row],[SupProd]])</f>
        <v xml:space="preserve"> </v>
      </c>
      <c r="E6728" t="s">
        <v>16</v>
      </c>
      <c r="F6728" t="str">
        <f>IF(Tabel_Forespørgsel_fra_Visma28[[#This Row],[SupDescr]]=" "," "," - "&amp;Tabel_Forespørgsel_fra_Visma28[[#This Row],[SupDescr]])</f>
        <v xml:space="preserve"> </v>
      </c>
      <c r="G6728" t="s">
        <v>7015</v>
      </c>
      <c r="H6728">
        <v>1</v>
      </c>
      <c r="I6728" t="str">
        <f>IF(A6728=A6727,I6727&amp;CHAR(10)&amp;"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9" spans="1:9" x14ac:dyDescent="0.25">
      <c r="A6729" t="s">
        <v>11815</v>
      </c>
      <c r="B6729">
        <v>75211662</v>
      </c>
      <c r="C6729" t="s">
        <v>16</v>
      </c>
      <c r="D6729" t="str">
        <f>IF(Tabel_Forespørgsel_fra_Visma28[[#This Row],[SupProd]]=" "," "," - "&amp;Tabel_Forespørgsel_fra_Visma28[[#This Row],[SupProd]])</f>
        <v xml:space="preserve"> </v>
      </c>
      <c r="E6729" t="s">
        <v>16</v>
      </c>
      <c r="F6729" t="str">
        <f>IF(Tabel_Forespørgsel_fra_Visma28[[#This Row],[SupDescr]]=" "," "," - "&amp;Tabel_Forespørgsel_fra_Visma28[[#This Row],[SupDescr]])</f>
        <v xml:space="preserve"> </v>
      </c>
      <c r="G6729" t="s">
        <v>7015</v>
      </c>
      <c r="H6729">
        <v>1</v>
      </c>
      <c r="I6729" t="str">
        <f>IF(A6729=A6728,I6728&amp;CHAR(10)&amp;"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0" spans="1:9" x14ac:dyDescent="0.25">
      <c r="A6730" t="s">
        <v>11817</v>
      </c>
      <c r="B6730">
        <v>75211662</v>
      </c>
      <c r="C6730" t="s">
        <v>16</v>
      </c>
      <c r="D6730" t="str">
        <f>IF(Tabel_Forespørgsel_fra_Visma28[[#This Row],[SupProd]]=" "," "," - "&amp;Tabel_Forespørgsel_fra_Visma28[[#This Row],[SupProd]])</f>
        <v xml:space="preserve"> </v>
      </c>
      <c r="E6730" t="s">
        <v>16</v>
      </c>
      <c r="F6730" t="str">
        <f>IF(Tabel_Forespørgsel_fra_Visma28[[#This Row],[SupDescr]]=" "," "," - "&amp;Tabel_Forespørgsel_fra_Visma28[[#This Row],[SupDescr]])</f>
        <v xml:space="preserve"> </v>
      </c>
      <c r="G6730" t="s">
        <v>7015</v>
      </c>
      <c r="H6730">
        <v>1</v>
      </c>
      <c r="I6730" t="str">
        <f>IF(A6730=A6729,I6729&amp;CHAR(10)&amp;"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1" spans="1:9" x14ac:dyDescent="0.25">
      <c r="A6731" t="s">
        <v>11818</v>
      </c>
      <c r="B6731">
        <v>75180019</v>
      </c>
      <c r="C6731" t="s">
        <v>16</v>
      </c>
      <c r="D6731" t="str">
        <f>IF(Tabel_Forespørgsel_fra_Visma28[[#This Row],[SupProd]]=" "," "," - "&amp;Tabel_Forespørgsel_fra_Visma28[[#This Row],[SupProd]])</f>
        <v xml:space="preserve"> </v>
      </c>
      <c r="E6731" t="s">
        <v>16</v>
      </c>
      <c r="F6731" t="str">
        <f>IF(Tabel_Forespørgsel_fra_Visma28[[#This Row],[SupDescr]]=" "," "," - "&amp;Tabel_Forespørgsel_fra_Visma28[[#This Row],[SupDescr]])</f>
        <v xml:space="preserve"> </v>
      </c>
      <c r="G6731" t="s">
        <v>2430</v>
      </c>
      <c r="H6731">
        <v>1</v>
      </c>
      <c r="I6731" t="str">
        <f>IF(A6731=A6730,I6730&amp;CHAR(10)&amp;"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732" spans="1:9" x14ac:dyDescent="0.25">
      <c r="A6732" t="s">
        <v>11819</v>
      </c>
      <c r="B6732">
        <v>75180019</v>
      </c>
      <c r="C6732" t="s">
        <v>16</v>
      </c>
      <c r="D6732" t="str">
        <f>IF(Tabel_Forespørgsel_fra_Visma28[[#This Row],[SupProd]]=" "," "," - "&amp;Tabel_Forespørgsel_fra_Visma28[[#This Row],[SupProd]])</f>
        <v xml:space="preserve"> </v>
      </c>
      <c r="E6732" t="s">
        <v>16</v>
      </c>
      <c r="F6732" t="str">
        <f>IF(Tabel_Forespørgsel_fra_Visma28[[#This Row],[SupDescr]]=" "," "," - "&amp;Tabel_Forespørgsel_fra_Visma28[[#This Row],[SupDescr]])</f>
        <v xml:space="preserve"> </v>
      </c>
      <c r="G6732" t="s">
        <v>2430</v>
      </c>
      <c r="H6732">
        <v>1</v>
      </c>
      <c r="I6732" t="str">
        <f>IF(A6732=A6731,I6731&amp;CHAR(10)&amp;"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733" spans="1:9" x14ac:dyDescent="0.25">
      <c r="A6733" t="s">
        <v>11828</v>
      </c>
      <c r="B6733">
        <v>75211662</v>
      </c>
      <c r="C6733" t="s">
        <v>16</v>
      </c>
      <c r="D6733" t="str">
        <f>IF(Tabel_Forespørgsel_fra_Visma28[[#This Row],[SupProd]]=" "," "," - "&amp;Tabel_Forespørgsel_fra_Visma28[[#This Row],[SupProd]])</f>
        <v xml:space="preserve"> </v>
      </c>
      <c r="E6733" t="s">
        <v>16</v>
      </c>
      <c r="F6733" t="str">
        <f>IF(Tabel_Forespørgsel_fra_Visma28[[#This Row],[SupDescr]]=" "," "," - "&amp;Tabel_Forespørgsel_fra_Visma28[[#This Row],[SupDescr]])</f>
        <v xml:space="preserve"> </v>
      </c>
      <c r="G6733" t="s">
        <v>7015</v>
      </c>
      <c r="H6733">
        <v>1</v>
      </c>
      <c r="I6733" t="str">
        <f>IF(A6733=A6732,I6732&amp;CHAR(10)&amp;"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4" spans="1:9" x14ac:dyDescent="0.25">
      <c r="A6734" t="s">
        <v>11829</v>
      </c>
      <c r="B6734">
        <v>75211662</v>
      </c>
      <c r="C6734" t="s">
        <v>16</v>
      </c>
      <c r="D6734" t="str">
        <f>IF(Tabel_Forespørgsel_fra_Visma28[[#This Row],[SupProd]]=" "," "," - "&amp;Tabel_Forespørgsel_fra_Visma28[[#This Row],[SupProd]])</f>
        <v xml:space="preserve"> </v>
      </c>
      <c r="E6734" t="s">
        <v>16</v>
      </c>
      <c r="F6734" t="str">
        <f>IF(Tabel_Forespørgsel_fra_Visma28[[#This Row],[SupDescr]]=" "," "," - "&amp;Tabel_Forespørgsel_fra_Visma28[[#This Row],[SupDescr]])</f>
        <v xml:space="preserve"> </v>
      </c>
      <c r="G6734" t="s">
        <v>7015</v>
      </c>
      <c r="H6734">
        <v>1</v>
      </c>
      <c r="I6734" t="str">
        <f>IF(A6734=A6733,I6733&amp;CHAR(10)&amp;"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5" spans="1:9" x14ac:dyDescent="0.25">
      <c r="A6735" t="s">
        <v>11820</v>
      </c>
      <c r="B6735">
        <v>75211662</v>
      </c>
      <c r="C6735" t="s">
        <v>16</v>
      </c>
      <c r="D6735" t="str">
        <f>IF(Tabel_Forespørgsel_fra_Visma28[[#This Row],[SupProd]]=" "," "," - "&amp;Tabel_Forespørgsel_fra_Visma28[[#This Row],[SupProd]])</f>
        <v xml:space="preserve"> </v>
      </c>
      <c r="E6735" t="s">
        <v>16</v>
      </c>
      <c r="F6735" t="str">
        <f>IF(Tabel_Forespørgsel_fra_Visma28[[#This Row],[SupDescr]]=" "," "," - "&amp;Tabel_Forespørgsel_fra_Visma28[[#This Row],[SupDescr]])</f>
        <v xml:space="preserve"> </v>
      </c>
      <c r="G6735" t="s">
        <v>7015</v>
      </c>
      <c r="H6735">
        <v>1</v>
      </c>
      <c r="I6735" t="str">
        <f>IF(A6735=A6734,I6734&amp;CHAR(10)&amp;"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6" spans="1:9" x14ac:dyDescent="0.25">
      <c r="A6736" t="s">
        <v>11821</v>
      </c>
      <c r="B6736">
        <v>75211662</v>
      </c>
      <c r="C6736" t="s">
        <v>16</v>
      </c>
      <c r="D6736" t="str">
        <f>IF(Tabel_Forespørgsel_fra_Visma28[[#This Row],[SupProd]]=" "," "," - "&amp;Tabel_Forespørgsel_fra_Visma28[[#This Row],[SupProd]])</f>
        <v xml:space="preserve"> </v>
      </c>
      <c r="E6736" t="s">
        <v>16</v>
      </c>
      <c r="F6736" t="str">
        <f>IF(Tabel_Forespørgsel_fra_Visma28[[#This Row],[SupDescr]]=" "," "," - "&amp;Tabel_Forespørgsel_fra_Visma28[[#This Row],[SupDescr]])</f>
        <v xml:space="preserve"> </v>
      </c>
      <c r="G6736" t="s">
        <v>7015</v>
      </c>
      <c r="H6736">
        <v>1</v>
      </c>
      <c r="I6736" t="str">
        <f>IF(A6736=A6735,I6735&amp;CHAR(10)&amp;"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7" spans="1:9" x14ac:dyDescent="0.25">
      <c r="A6737" t="s">
        <v>10269</v>
      </c>
      <c r="B6737">
        <v>75211662</v>
      </c>
      <c r="C6737" t="s">
        <v>16</v>
      </c>
      <c r="D6737" t="str">
        <f>IF(Tabel_Forespørgsel_fra_Visma28[[#This Row],[SupProd]]=" "," "," - "&amp;Tabel_Forespørgsel_fra_Visma28[[#This Row],[SupProd]])</f>
        <v xml:space="preserve"> </v>
      </c>
      <c r="E6737" t="s">
        <v>16</v>
      </c>
      <c r="F6737" t="str">
        <f>IF(Tabel_Forespørgsel_fra_Visma28[[#This Row],[SupDescr]]=" "," "," - "&amp;Tabel_Forespørgsel_fra_Visma28[[#This Row],[SupDescr]])</f>
        <v xml:space="preserve"> </v>
      </c>
      <c r="G6737" t="s">
        <v>7015</v>
      </c>
      <c r="H6737">
        <v>1</v>
      </c>
      <c r="I6737" t="str">
        <f>IF(A6737=A6736,I6736&amp;CHAR(10)&amp;"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8" spans="1:9" x14ac:dyDescent="0.25">
      <c r="A6738" t="s">
        <v>11837</v>
      </c>
      <c r="B6738">
        <v>75211662</v>
      </c>
      <c r="C6738" t="s">
        <v>16</v>
      </c>
      <c r="D6738" t="str">
        <f>IF(Tabel_Forespørgsel_fra_Visma28[[#This Row],[SupProd]]=" "," "," - "&amp;Tabel_Forespørgsel_fra_Visma28[[#This Row],[SupProd]])</f>
        <v xml:space="preserve"> </v>
      </c>
      <c r="E6738" t="s">
        <v>16</v>
      </c>
      <c r="F6738" t="str">
        <f>IF(Tabel_Forespørgsel_fra_Visma28[[#This Row],[SupDescr]]=" "," "," - "&amp;Tabel_Forespørgsel_fra_Visma28[[#This Row],[SupDescr]])</f>
        <v xml:space="preserve"> </v>
      </c>
      <c r="G6738" t="s">
        <v>7015</v>
      </c>
      <c r="H6738">
        <v>1</v>
      </c>
      <c r="I6738" t="str">
        <f>IF(A6738=A6737,I6737&amp;CHAR(10)&amp;"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9" spans="1:9" x14ac:dyDescent="0.25">
      <c r="A6739" t="s">
        <v>11835</v>
      </c>
      <c r="B6739">
        <v>75211662</v>
      </c>
      <c r="C6739" t="s">
        <v>16</v>
      </c>
      <c r="D6739" t="str">
        <f>IF(Tabel_Forespørgsel_fra_Visma28[[#This Row],[SupProd]]=" "," "," - "&amp;Tabel_Forespørgsel_fra_Visma28[[#This Row],[SupProd]])</f>
        <v xml:space="preserve"> </v>
      </c>
      <c r="E6739" t="s">
        <v>16</v>
      </c>
      <c r="F6739" t="str">
        <f>IF(Tabel_Forespørgsel_fra_Visma28[[#This Row],[SupDescr]]=" "," "," - "&amp;Tabel_Forespørgsel_fra_Visma28[[#This Row],[SupDescr]])</f>
        <v xml:space="preserve"> </v>
      </c>
      <c r="G6739" t="s">
        <v>7015</v>
      </c>
      <c r="H6739">
        <v>1</v>
      </c>
      <c r="I6739" t="str">
        <f>IF(A6739=A6738,I6738&amp;CHAR(10)&amp;"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0" spans="1:9" x14ac:dyDescent="0.25">
      <c r="A6740" t="s">
        <v>10332</v>
      </c>
      <c r="B6740">
        <v>75211662</v>
      </c>
      <c r="C6740" t="s">
        <v>16</v>
      </c>
      <c r="D6740" t="str">
        <f>IF(Tabel_Forespørgsel_fra_Visma28[[#This Row],[SupProd]]=" "," "," - "&amp;Tabel_Forespørgsel_fra_Visma28[[#This Row],[SupProd]])</f>
        <v xml:space="preserve"> </v>
      </c>
      <c r="E6740" t="s">
        <v>16</v>
      </c>
      <c r="F6740" t="str">
        <f>IF(Tabel_Forespørgsel_fra_Visma28[[#This Row],[SupDescr]]=" "," "," - "&amp;Tabel_Forespørgsel_fra_Visma28[[#This Row],[SupDescr]])</f>
        <v xml:space="preserve"> </v>
      </c>
      <c r="G6740" t="s">
        <v>7015</v>
      </c>
      <c r="H6740">
        <v>1</v>
      </c>
      <c r="I6740" t="str">
        <f>IF(A6740=A6739,I6739&amp;CHAR(10)&amp;"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1" spans="1:9" x14ac:dyDescent="0.25">
      <c r="A6741" t="s">
        <v>10333</v>
      </c>
      <c r="B6741">
        <v>75211662</v>
      </c>
      <c r="C6741" t="s">
        <v>16</v>
      </c>
      <c r="D6741" t="str">
        <f>IF(Tabel_Forespørgsel_fra_Visma28[[#This Row],[SupProd]]=" "," "," - "&amp;Tabel_Forespørgsel_fra_Visma28[[#This Row],[SupProd]])</f>
        <v xml:space="preserve"> </v>
      </c>
      <c r="E6741" t="s">
        <v>16</v>
      </c>
      <c r="F6741" t="str">
        <f>IF(Tabel_Forespørgsel_fra_Visma28[[#This Row],[SupDescr]]=" "," "," - "&amp;Tabel_Forespørgsel_fra_Visma28[[#This Row],[SupDescr]])</f>
        <v xml:space="preserve"> </v>
      </c>
      <c r="G6741" t="s">
        <v>7015</v>
      </c>
      <c r="H6741">
        <v>1</v>
      </c>
      <c r="I6741" t="str">
        <f>IF(A6741=A6740,I6740&amp;CHAR(10)&amp;"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2" spans="1:9" x14ac:dyDescent="0.25">
      <c r="A6742" t="s">
        <v>10334</v>
      </c>
      <c r="B6742">
        <v>75211662</v>
      </c>
      <c r="C6742" t="s">
        <v>16</v>
      </c>
      <c r="D6742" t="str">
        <f>IF(Tabel_Forespørgsel_fra_Visma28[[#This Row],[SupProd]]=" "," "," - "&amp;Tabel_Forespørgsel_fra_Visma28[[#This Row],[SupProd]])</f>
        <v xml:space="preserve"> </v>
      </c>
      <c r="E6742" t="s">
        <v>16</v>
      </c>
      <c r="F6742" t="str">
        <f>IF(Tabel_Forespørgsel_fra_Visma28[[#This Row],[SupDescr]]=" "," "," - "&amp;Tabel_Forespørgsel_fra_Visma28[[#This Row],[SupDescr]])</f>
        <v xml:space="preserve"> </v>
      </c>
      <c r="G6742" t="s">
        <v>7015</v>
      </c>
      <c r="H6742">
        <v>1</v>
      </c>
      <c r="I6742" t="str">
        <f>IF(A6742=A6741,I6741&amp;CHAR(10)&amp;"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3" spans="1:9" x14ac:dyDescent="0.25">
      <c r="A6743" t="s">
        <v>10318</v>
      </c>
      <c r="B6743">
        <v>75211662</v>
      </c>
      <c r="C6743" t="s">
        <v>16</v>
      </c>
      <c r="D6743" t="str">
        <f>IF(Tabel_Forespørgsel_fra_Visma28[[#This Row],[SupProd]]=" "," "," - "&amp;Tabel_Forespørgsel_fra_Visma28[[#This Row],[SupProd]])</f>
        <v xml:space="preserve"> </v>
      </c>
      <c r="E6743" t="s">
        <v>16</v>
      </c>
      <c r="F6743" t="str">
        <f>IF(Tabel_Forespørgsel_fra_Visma28[[#This Row],[SupDescr]]=" "," "," - "&amp;Tabel_Forespørgsel_fra_Visma28[[#This Row],[SupDescr]])</f>
        <v xml:space="preserve"> </v>
      </c>
      <c r="G6743" t="s">
        <v>7015</v>
      </c>
      <c r="H6743">
        <v>1</v>
      </c>
      <c r="I6743" t="str">
        <f>IF(A6743=A6742,I6742&amp;CHAR(10)&amp;"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4" spans="1:9" x14ac:dyDescent="0.25">
      <c r="A6744" t="s">
        <v>10319</v>
      </c>
      <c r="B6744">
        <v>75211662</v>
      </c>
      <c r="C6744" t="s">
        <v>16</v>
      </c>
      <c r="D6744" t="str">
        <f>IF(Tabel_Forespørgsel_fra_Visma28[[#This Row],[SupProd]]=" "," "," - "&amp;Tabel_Forespørgsel_fra_Visma28[[#This Row],[SupProd]])</f>
        <v xml:space="preserve"> </v>
      </c>
      <c r="E6744" t="s">
        <v>16</v>
      </c>
      <c r="F6744" t="str">
        <f>IF(Tabel_Forespørgsel_fra_Visma28[[#This Row],[SupDescr]]=" "," "," - "&amp;Tabel_Forespørgsel_fra_Visma28[[#This Row],[SupDescr]])</f>
        <v xml:space="preserve"> </v>
      </c>
      <c r="G6744" t="s">
        <v>7015</v>
      </c>
      <c r="H6744">
        <v>1</v>
      </c>
      <c r="I6744" t="str">
        <f>IF(A6744=A6743,I6743&amp;CHAR(10)&amp;"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5" spans="1:9" x14ac:dyDescent="0.25">
      <c r="A6745" t="s">
        <v>10343</v>
      </c>
      <c r="B6745">
        <v>75211662</v>
      </c>
      <c r="C6745" t="s">
        <v>16</v>
      </c>
      <c r="D6745" t="str">
        <f>IF(Tabel_Forespørgsel_fra_Visma28[[#This Row],[SupProd]]=" "," "," - "&amp;Tabel_Forespørgsel_fra_Visma28[[#This Row],[SupProd]])</f>
        <v xml:space="preserve"> </v>
      </c>
      <c r="E6745" t="s">
        <v>16</v>
      </c>
      <c r="F6745" t="str">
        <f>IF(Tabel_Forespørgsel_fra_Visma28[[#This Row],[SupDescr]]=" "," "," - "&amp;Tabel_Forespørgsel_fra_Visma28[[#This Row],[SupDescr]])</f>
        <v xml:space="preserve"> </v>
      </c>
      <c r="G6745" t="s">
        <v>7015</v>
      </c>
      <c r="H6745">
        <v>1</v>
      </c>
      <c r="I6745" t="str">
        <f>IF(A6745=A6744,I6744&amp;CHAR(10)&amp;"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6" spans="1:9" x14ac:dyDescent="0.25">
      <c r="A6746" t="s">
        <v>10323</v>
      </c>
      <c r="B6746">
        <v>75211662</v>
      </c>
      <c r="C6746" t="s">
        <v>16</v>
      </c>
      <c r="D6746" t="str">
        <f>IF(Tabel_Forespørgsel_fra_Visma28[[#This Row],[SupProd]]=" "," "," - "&amp;Tabel_Forespørgsel_fra_Visma28[[#This Row],[SupProd]])</f>
        <v xml:space="preserve"> </v>
      </c>
      <c r="E6746" t="s">
        <v>16</v>
      </c>
      <c r="F6746" t="str">
        <f>IF(Tabel_Forespørgsel_fra_Visma28[[#This Row],[SupDescr]]=" "," "," - "&amp;Tabel_Forespørgsel_fra_Visma28[[#This Row],[SupDescr]])</f>
        <v xml:space="preserve"> </v>
      </c>
      <c r="G6746" t="s">
        <v>7015</v>
      </c>
      <c r="H6746">
        <v>1</v>
      </c>
      <c r="I6746" t="str">
        <f>IF(A6746=A6745,I6745&amp;CHAR(10)&amp;"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7" spans="1:9" x14ac:dyDescent="0.25">
      <c r="A6747" t="s">
        <v>10270</v>
      </c>
      <c r="B6747">
        <v>75211662</v>
      </c>
      <c r="C6747" t="s">
        <v>16</v>
      </c>
      <c r="D6747" t="str">
        <f>IF(Tabel_Forespørgsel_fra_Visma28[[#This Row],[SupProd]]=" "," "," - "&amp;Tabel_Forespørgsel_fra_Visma28[[#This Row],[SupProd]])</f>
        <v xml:space="preserve"> </v>
      </c>
      <c r="E6747" t="s">
        <v>16</v>
      </c>
      <c r="F6747" t="str">
        <f>IF(Tabel_Forespørgsel_fra_Visma28[[#This Row],[SupDescr]]=" "," "," - "&amp;Tabel_Forespørgsel_fra_Visma28[[#This Row],[SupDescr]])</f>
        <v xml:space="preserve"> </v>
      </c>
      <c r="G6747" t="s">
        <v>7015</v>
      </c>
      <c r="H6747">
        <v>1</v>
      </c>
      <c r="I6747" t="str">
        <f>IF(A6747=A6746,I6746&amp;CHAR(10)&amp;"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8" spans="1:9" x14ac:dyDescent="0.25">
      <c r="A6748" t="s">
        <v>10324</v>
      </c>
      <c r="B6748">
        <v>75211662</v>
      </c>
      <c r="C6748" t="s">
        <v>16</v>
      </c>
      <c r="D6748" t="str">
        <f>IF(Tabel_Forespørgsel_fra_Visma28[[#This Row],[SupProd]]=" "," "," - "&amp;Tabel_Forespørgsel_fra_Visma28[[#This Row],[SupProd]])</f>
        <v xml:space="preserve"> </v>
      </c>
      <c r="E6748" t="s">
        <v>16</v>
      </c>
      <c r="F6748" t="str">
        <f>IF(Tabel_Forespørgsel_fra_Visma28[[#This Row],[SupDescr]]=" "," "," - "&amp;Tabel_Forespørgsel_fra_Visma28[[#This Row],[SupDescr]])</f>
        <v xml:space="preserve"> </v>
      </c>
      <c r="G6748" t="s">
        <v>7015</v>
      </c>
      <c r="H6748">
        <v>1</v>
      </c>
      <c r="I6748" t="str">
        <f>IF(A6748=A6747,I6747&amp;CHAR(10)&amp;"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9" spans="1:9" x14ac:dyDescent="0.25">
      <c r="A6749" t="s">
        <v>10325</v>
      </c>
      <c r="B6749">
        <v>75211662</v>
      </c>
      <c r="C6749" t="s">
        <v>16</v>
      </c>
      <c r="D6749" t="str">
        <f>IF(Tabel_Forespørgsel_fra_Visma28[[#This Row],[SupProd]]=" "," "," - "&amp;Tabel_Forespørgsel_fra_Visma28[[#This Row],[SupProd]])</f>
        <v xml:space="preserve"> </v>
      </c>
      <c r="E6749" t="s">
        <v>16</v>
      </c>
      <c r="F6749" t="str">
        <f>IF(Tabel_Forespørgsel_fra_Visma28[[#This Row],[SupDescr]]=" "," "," - "&amp;Tabel_Forespørgsel_fra_Visma28[[#This Row],[SupDescr]])</f>
        <v xml:space="preserve"> </v>
      </c>
      <c r="G6749" t="s">
        <v>7015</v>
      </c>
      <c r="H6749">
        <v>1</v>
      </c>
      <c r="I6749" t="str">
        <f>IF(A6749=A6748,I6748&amp;CHAR(10)&amp;"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0" spans="1:9" x14ac:dyDescent="0.25">
      <c r="A6750" t="s">
        <v>10329</v>
      </c>
      <c r="B6750">
        <v>75211662</v>
      </c>
      <c r="C6750" t="s">
        <v>16</v>
      </c>
      <c r="D6750" t="str">
        <f>IF(Tabel_Forespørgsel_fra_Visma28[[#This Row],[SupProd]]=" "," "," - "&amp;Tabel_Forespørgsel_fra_Visma28[[#This Row],[SupProd]])</f>
        <v xml:space="preserve"> </v>
      </c>
      <c r="E6750" t="s">
        <v>16</v>
      </c>
      <c r="F6750" t="str">
        <f>IF(Tabel_Forespørgsel_fra_Visma28[[#This Row],[SupDescr]]=" "," "," - "&amp;Tabel_Forespørgsel_fra_Visma28[[#This Row],[SupDescr]])</f>
        <v xml:space="preserve"> </v>
      </c>
      <c r="G6750" t="s">
        <v>7015</v>
      </c>
      <c r="H6750">
        <v>1</v>
      </c>
      <c r="I6750" t="str">
        <f>IF(A6750=A6749,I6749&amp;CHAR(10)&amp;"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1" spans="1:9" x14ac:dyDescent="0.25">
      <c r="A6751" t="s">
        <v>10330</v>
      </c>
      <c r="B6751">
        <v>75211662</v>
      </c>
      <c r="C6751" t="s">
        <v>16</v>
      </c>
      <c r="D6751" t="str">
        <f>IF(Tabel_Forespørgsel_fra_Visma28[[#This Row],[SupProd]]=" "," "," - "&amp;Tabel_Forespørgsel_fra_Visma28[[#This Row],[SupProd]])</f>
        <v xml:space="preserve"> </v>
      </c>
      <c r="E6751" t="s">
        <v>16</v>
      </c>
      <c r="F6751" t="str">
        <f>IF(Tabel_Forespørgsel_fra_Visma28[[#This Row],[SupDescr]]=" "," "," - "&amp;Tabel_Forespørgsel_fra_Visma28[[#This Row],[SupDescr]])</f>
        <v xml:space="preserve"> </v>
      </c>
      <c r="G6751" t="s">
        <v>7015</v>
      </c>
      <c r="H6751">
        <v>1</v>
      </c>
      <c r="I6751" t="str">
        <f>IF(A6751=A6750,I6750&amp;CHAR(10)&amp;"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2" spans="1:9" x14ac:dyDescent="0.25">
      <c r="A6752" t="s">
        <v>10342</v>
      </c>
      <c r="B6752">
        <v>75211662</v>
      </c>
      <c r="C6752" t="s">
        <v>16</v>
      </c>
      <c r="D6752" t="str">
        <f>IF(Tabel_Forespørgsel_fra_Visma28[[#This Row],[SupProd]]=" "," "," - "&amp;Tabel_Forespørgsel_fra_Visma28[[#This Row],[SupProd]])</f>
        <v xml:space="preserve"> </v>
      </c>
      <c r="E6752" t="s">
        <v>16</v>
      </c>
      <c r="F6752" t="str">
        <f>IF(Tabel_Forespørgsel_fra_Visma28[[#This Row],[SupDescr]]=" "," "," - "&amp;Tabel_Forespørgsel_fra_Visma28[[#This Row],[SupDescr]])</f>
        <v xml:space="preserve"> </v>
      </c>
      <c r="G6752" t="s">
        <v>7015</v>
      </c>
      <c r="H6752">
        <v>1</v>
      </c>
      <c r="I6752" t="str">
        <f>IF(A6752=A6751,I6751&amp;CHAR(10)&amp;"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3" spans="1:9" x14ac:dyDescent="0.25">
      <c r="A6753" t="s">
        <v>10296</v>
      </c>
      <c r="B6753">
        <v>75211662</v>
      </c>
      <c r="C6753" t="s">
        <v>16</v>
      </c>
      <c r="D6753" t="str">
        <f>IF(Tabel_Forespørgsel_fra_Visma28[[#This Row],[SupProd]]=" "," "," - "&amp;Tabel_Forespørgsel_fra_Visma28[[#This Row],[SupProd]])</f>
        <v xml:space="preserve"> </v>
      </c>
      <c r="E6753" t="s">
        <v>16</v>
      </c>
      <c r="F6753" t="str">
        <f>IF(Tabel_Forespørgsel_fra_Visma28[[#This Row],[SupDescr]]=" "," "," - "&amp;Tabel_Forespørgsel_fra_Visma28[[#This Row],[SupDescr]])</f>
        <v xml:space="preserve"> </v>
      </c>
      <c r="G6753" t="s">
        <v>7015</v>
      </c>
      <c r="H6753">
        <v>1</v>
      </c>
      <c r="I6753" t="str">
        <f>IF(A6753=A6752,I6752&amp;CHAR(10)&amp;"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4" spans="1:9" x14ac:dyDescent="0.25">
      <c r="A6754" t="s">
        <v>10345</v>
      </c>
      <c r="B6754">
        <v>75211662</v>
      </c>
      <c r="C6754" t="s">
        <v>16</v>
      </c>
      <c r="D6754" t="str">
        <f>IF(Tabel_Forespørgsel_fra_Visma28[[#This Row],[SupProd]]=" "," "," - "&amp;Tabel_Forespørgsel_fra_Visma28[[#This Row],[SupProd]])</f>
        <v xml:space="preserve"> </v>
      </c>
      <c r="E6754" t="s">
        <v>16</v>
      </c>
      <c r="F6754" t="str">
        <f>IF(Tabel_Forespørgsel_fra_Visma28[[#This Row],[SupDescr]]=" "," "," - "&amp;Tabel_Forespørgsel_fra_Visma28[[#This Row],[SupDescr]])</f>
        <v xml:space="preserve"> </v>
      </c>
      <c r="G6754" t="s">
        <v>7015</v>
      </c>
      <c r="H6754">
        <v>1</v>
      </c>
      <c r="I6754" t="str">
        <f>IF(A6754=A6753,I6753&amp;CHAR(10)&amp;"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5" spans="1:9" x14ac:dyDescent="0.25">
      <c r="A6755" t="s">
        <v>10340</v>
      </c>
      <c r="B6755">
        <v>75211662</v>
      </c>
      <c r="C6755" t="s">
        <v>16</v>
      </c>
      <c r="D6755" t="str">
        <f>IF(Tabel_Forespørgsel_fra_Visma28[[#This Row],[SupProd]]=" "," "," - "&amp;Tabel_Forespørgsel_fra_Visma28[[#This Row],[SupProd]])</f>
        <v xml:space="preserve"> </v>
      </c>
      <c r="E6755" t="s">
        <v>16</v>
      </c>
      <c r="F6755" t="str">
        <f>IF(Tabel_Forespørgsel_fra_Visma28[[#This Row],[SupDescr]]=" "," "," - "&amp;Tabel_Forespørgsel_fra_Visma28[[#This Row],[SupDescr]])</f>
        <v xml:space="preserve"> </v>
      </c>
      <c r="G6755" t="s">
        <v>7015</v>
      </c>
      <c r="H6755">
        <v>1</v>
      </c>
      <c r="I6755" t="str">
        <f>IF(A6755=A6754,I6754&amp;CHAR(10)&amp;"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6" spans="1:9" x14ac:dyDescent="0.25">
      <c r="A6756" t="s">
        <v>10337</v>
      </c>
      <c r="B6756">
        <v>75211662</v>
      </c>
      <c r="C6756" t="s">
        <v>16</v>
      </c>
      <c r="D6756" t="str">
        <f>IF(Tabel_Forespørgsel_fra_Visma28[[#This Row],[SupProd]]=" "," "," - "&amp;Tabel_Forespørgsel_fra_Visma28[[#This Row],[SupProd]])</f>
        <v xml:space="preserve"> </v>
      </c>
      <c r="E6756" t="s">
        <v>16</v>
      </c>
      <c r="F6756" t="str">
        <f>IF(Tabel_Forespørgsel_fra_Visma28[[#This Row],[SupDescr]]=" "," "," - "&amp;Tabel_Forespørgsel_fra_Visma28[[#This Row],[SupDescr]])</f>
        <v xml:space="preserve"> </v>
      </c>
      <c r="G6756" t="s">
        <v>7015</v>
      </c>
      <c r="H6756">
        <v>1</v>
      </c>
      <c r="I6756" t="str">
        <f>IF(A6756=A6755,I6755&amp;CHAR(10)&amp;"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7" spans="1:9" x14ac:dyDescent="0.25">
      <c r="A6757" t="s">
        <v>10346</v>
      </c>
      <c r="B6757">
        <v>75211662</v>
      </c>
      <c r="C6757" t="s">
        <v>16</v>
      </c>
      <c r="D6757" t="str">
        <f>IF(Tabel_Forespørgsel_fra_Visma28[[#This Row],[SupProd]]=" "," "," - "&amp;Tabel_Forespørgsel_fra_Visma28[[#This Row],[SupProd]])</f>
        <v xml:space="preserve"> </v>
      </c>
      <c r="E6757" t="s">
        <v>16</v>
      </c>
      <c r="F6757" t="str">
        <f>IF(Tabel_Forespørgsel_fra_Visma28[[#This Row],[SupDescr]]=" "," "," - "&amp;Tabel_Forespørgsel_fra_Visma28[[#This Row],[SupDescr]])</f>
        <v xml:space="preserve"> </v>
      </c>
      <c r="G6757" t="s">
        <v>7015</v>
      </c>
      <c r="H6757">
        <v>1</v>
      </c>
      <c r="I6757" t="str">
        <f>IF(A6757=A6756,I6756&amp;CHAR(10)&amp;"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8" spans="1:9" x14ac:dyDescent="0.25">
      <c r="A6758" t="s">
        <v>10351</v>
      </c>
      <c r="B6758">
        <v>75211662</v>
      </c>
      <c r="C6758" t="s">
        <v>16</v>
      </c>
      <c r="D6758" t="str">
        <f>IF(Tabel_Forespørgsel_fra_Visma28[[#This Row],[SupProd]]=" "," "," - "&amp;Tabel_Forespørgsel_fra_Visma28[[#This Row],[SupProd]])</f>
        <v xml:space="preserve"> </v>
      </c>
      <c r="E6758" t="s">
        <v>16</v>
      </c>
      <c r="F6758" t="str">
        <f>IF(Tabel_Forespørgsel_fra_Visma28[[#This Row],[SupDescr]]=" "," "," - "&amp;Tabel_Forespørgsel_fra_Visma28[[#This Row],[SupDescr]])</f>
        <v xml:space="preserve"> </v>
      </c>
      <c r="G6758" t="s">
        <v>7015</v>
      </c>
      <c r="H6758">
        <v>1</v>
      </c>
      <c r="I6758" t="str">
        <f>IF(A6758=A6757,I6757&amp;CHAR(10)&amp;"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9" spans="1:9" x14ac:dyDescent="0.25">
      <c r="A6759" t="s">
        <v>10350</v>
      </c>
      <c r="B6759">
        <v>75211662</v>
      </c>
      <c r="C6759" t="s">
        <v>16</v>
      </c>
      <c r="D6759" t="str">
        <f>IF(Tabel_Forespørgsel_fra_Visma28[[#This Row],[SupProd]]=" "," "," - "&amp;Tabel_Forespørgsel_fra_Visma28[[#This Row],[SupProd]])</f>
        <v xml:space="preserve"> </v>
      </c>
      <c r="E6759" t="s">
        <v>16</v>
      </c>
      <c r="F6759" t="str">
        <f>IF(Tabel_Forespørgsel_fra_Visma28[[#This Row],[SupDescr]]=" "," "," - "&amp;Tabel_Forespørgsel_fra_Visma28[[#This Row],[SupDescr]])</f>
        <v xml:space="preserve"> </v>
      </c>
      <c r="G6759" t="s">
        <v>7015</v>
      </c>
      <c r="H6759">
        <v>1</v>
      </c>
      <c r="I6759" t="str">
        <f>IF(A6759=A6758,I6758&amp;CHAR(10)&amp;"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0" spans="1:9" x14ac:dyDescent="0.25">
      <c r="A6760" t="s">
        <v>10297</v>
      </c>
      <c r="B6760">
        <v>75211662</v>
      </c>
      <c r="C6760" t="s">
        <v>16</v>
      </c>
      <c r="D6760" t="str">
        <f>IF(Tabel_Forespørgsel_fra_Visma28[[#This Row],[SupProd]]=" "," "," - "&amp;Tabel_Forespørgsel_fra_Visma28[[#This Row],[SupProd]])</f>
        <v xml:space="preserve"> </v>
      </c>
      <c r="E6760" t="s">
        <v>16</v>
      </c>
      <c r="F6760" t="str">
        <f>IF(Tabel_Forespørgsel_fra_Visma28[[#This Row],[SupDescr]]=" "," "," - "&amp;Tabel_Forespørgsel_fra_Visma28[[#This Row],[SupDescr]])</f>
        <v xml:space="preserve"> </v>
      </c>
      <c r="G6760" t="s">
        <v>7015</v>
      </c>
      <c r="H6760">
        <v>1</v>
      </c>
      <c r="I6760" t="str">
        <f>IF(A6760=A6759,I6759&amp;CHAR(10)&amp;"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1" spans="1:9" x14ac:dyDescent="0.25">
      <c r="A6761" t="s">
        <v>10361</v>
      </c>
      <c r="B6761">
        <v>75211662</v>
      </c>
      <c r="C6761" t="s">
        <v>16</v>
      </c>
      <c r="D6761" t="str">
        <f>IF(Tabel_Forespørgsel_fra_Visma28[[#This Row],[SupProd]]=" "," "," - "&amp;Tabel_Forespørgsel_fra_Visma28[[#This Row],[SupProd]])</f>
        <v xml:space="preserve"> </v>
      </c>
      <c r="E6761" t="s">
        <v>16</v>
      </c>
      <c r="F6761" t="str">
        <f>IF(Tabel_Forespørgsel_fra_Visma28[[#This Row],[SupDescr]]=" "," "," - "&amp;Tabel_Forespørgsel_fra_Visma28[[#This Row],[SupDescr]])</f>
        <v xml:space="preserve"> </v>
      </c>
      <c r="G6761" t="s">
        <v>7015</v>
      </c>
      <c r="H6761">
        <v>1</v>
      </c>
      <c r="I6761" t="str">
        <f>IF(A6761=A6760,I6760&amp;CHAR(10)&amp;"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2" spans="1:9" x14ac:dyDescent="0.25">
      <c r="A6762" t="s">
        <v>10478</v>
      </c>
      <c r="B6762">
        <v>75211662</v>
      </c>
      <c r="C6762" t="s">
        <v>16</v>
      </c>
      <c r="D6762" t="str">
        <f>IF(Tabel_Forespørgsel_fra_Visma28[[#This Row],[SupProd]]=" "," "," - "&amp;Tabel_Forespørgsel_fra_Visma28[[#This Row],[SupProd]])</f>
        <v xml:space="preserve"> </v>
      </c>
      <c r="E6762" t="s">
        <v>16</v>
      </c>
      <c r="F6762" t="str">
        <f>IF(Tabel_Forespørgsel_fra_Visma28[[#This Row],[SupDescr]]=" "," "," - "&amp;Tabel_Forespørgsel_fra_Visma28[[#This Row],[SupDescr]])</f>
        <v xml:space="preserve"> </v>
      </c>
      <c r="G6762" t="s">
        <v>7015</v>
      </c>
      <c r="H6762">
        <v>1</v>
      </c>
      <c r="I6762" t="str">
        <f>IF(A6762=A6761,I6761&amp;CHAR(10)&amp;"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3" spans="1:9" x14ac:dyDescent="0.25">
      <c r="A6763" t="s">
        <v>10359</v>
      </c>
      <c r="B6763">
        <v>75211662</v>
      </c>
      <c r="C6763" t="s">
        <v>16</v>
      </c>
      <c r="D6763" t="str">
        <f>IF(Tabel_Forespørgsel_fra_Visma28[[#This Row],[SupProd]]=" "," "," - "&amp;Tabel_Forespørgsel_fra_Visma28[[#This Row],[SupProd]])</f>
        <v xml:space="preserve"> </v>
      </c>
      <c r="E6763" t="s">
        <v>16</v>
      </c>
      <c r="F6763" t="str">
        <f>IF(Tabel_Forespørgsel_fra_Visma28[[#This Row],[SupDescr]]=" "," "," - "&amp;Tabel_Forespørgsel_fra_Visma28[[#This Row],[SupDescr]])</f>
        <v xml:space="preserve"> </v>
      </c>
      <c r="G6763" t="s">
        <v>7015</v>
      </c>
      <c r="H6763">
        <v>1</v>
      </c>
      <c r="I6763" t="str">
        <f>IF(A6763=A6762,I6762&amp;CHAR(10)&amp;"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4" spans="1:9" x14ac:dyDescent="0.25">
      <c r="A6764" t="s">
        <v>10477</v>
      </c>
      <c r="B6764">
        <v>75211662</v>
      </c>
      <c r="C6764" t="s">
        <v>16</v>
      </c>
      <c r="D6764" t="str">
        <f>IF(Tabel_Forespørgsel_fra_Visma28[[#This Row],[SupProd]]=" "," "," - "&amp;Tabel_Forespørgsel_fra_Visma28[[#This Row],[SupProd]])</f>
        <v xml:space="preserve"> </v>
      </c>
      <c r="E6764" t="s">
        <v>16</v>
      </c>
      <c r="F6764" t="str">
        <f>IF(Tabel_Forespørgsel_fra_Visma28[[#This Row],[SupDescr]]=" "," "," - "&amp;Tabel_Forespørgsel_fra_Visma28[[#This Row],[SupDescr]])</f>
        <v xml:space="preserve"> </v>
      </c>
      <c r="G6764" t="s">
        <v>7015</v>
      </c>
      <c r="H6764">
        <v>1</v>
      </c>
      <c r="I6764" t="str">
        <f>IF(A6764=A6763,I6763&amp;CHAR(10)&amp;"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5" spans="1:9" x14ac:dyDescent="0.25">
      <c r="A6765" t="s">
        <v>10696</v>
      </c>
      <c r="B6765">
        <v>75211662</v>
      </c>
      <c r="C6765" t="s">
        <v>16</v>
      </c>
      <c r="D6765" t="str">
        <f>IF(Tabel_Forespørgsel_fra_Visma28[[#This Row],[SupProd]]=" "," "," - "&amp;Tabel_Forespørgsel_fra_Visma28[[#This Row],[SupProd]])</f>
        <v xml:space="preserve"> </v>
      </c>
      <c r="E6765" t="s">
        <v>16</v>
      </c>
      <c r="F6765" t="str">
        <f>IF(Tabel_Forespørgsel_fra_Visma28[[#This Row],[SupDescr]]=" "," "," - "&amp;Tabel_Forespørgsel_fra_Visma28[[#This Row],[SupDescr]])</f>
        <v xml:space="preserve"> </v>
      </c>
      <c r="G6765" t="s">
        <v>7015</v>
      </c>
      <c r="H6765">
        <v>1</v>
      </c>
      <c r="I6765" t="str">
        <f>IF(A6765=A6764,I6764&amp;CHAR(10)&amp;"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6" spans="1:9" x14ac:dyDescent="0.25">
      <c r="A6766" t="s">
        <v>10701</v>
      </c>
      <c r="B6766">
        <v>75211662</v>
      </c>
      <c r="C6766" t="s">
        <v>16</v>
      </c>
      <c r="D6766" t="str">
        <f>IF(Tabel_Forespørgsel_fra_Visma28[[#This Row],[SupProd]]=" "," "," - "&amp;Tabel_Forespørgsel_fra_Visma28[[#This Row],[SupProd]])</f>
        <v xml:space="preserve"> </v>
      </c>
      <c r="E6766" t="s">
        <v>16</v>
      </c>
      <c r="F6766" t="str">
        <f>IF(Tabel_Forespørgsel_fra_Visma28[[#This Row],[SupDescr]]=" "," "," - "&amp;Tabel_Forespørgsel_fra_Visma28[[#This Row],[SupDescr]])</f>
        <v xml:space="preserve"> </v>
      </c>
      <c r="G6766" t="s">
        <v>7015</v>
      </c>
      <c r="H6766">
        <v>1</v>
      </c>
      <c r="I6766" t="str">
        <f>IF(A6766=A6765,I6765&amp;CHAR(10)&amp;"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7" spans="1:9" x14ac:dyDescent="0.25">
      <c r="A6767" t="s">
        <v>10565</v>
      </c>
      <c r="B6767">
        <v>75211662</v>
      </c>
      <c r="C6767" t="s">
        <v>16</v>
      </c>
      <c r="D6767" t="str">
        <f>IF(Tabel_Forespørgsel_fra_Visma28[[#This Row],[SupProd]]=" "," "," - "&amp;Tabel_Forespørgsel_fra_Visma28[[#This Row],[SupProd]])</f>
        <v xml:space="preserve"> </v>
      </c>
      <c r="E6767" t="s">
        <v>16</v>
      </c>
      <c r="F6767" t="str">
        <f>IF(Tabel_Forespørgsel_fra_Visma28[[#This Row],[SupDescr]]=" "," "," - "&amp;Tabel_Forespørgsel_fra_Visma28[[#This Row],[SupDescr]])</f>
        <v xml:space="preserve"> </v>
      </c>
      <c r="G6767" t="s">
        <v>7015</v>
      </c>
      <c r="H6767">
        <v>1</v>
      </c>
      <c r="I6767" t="str">
        <f>IF(A6767=A6766,I6766&amp;CHAR(10)&amp;"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8" spans="1:9" x14ac:dyDescent="0.25">
      <c r="A6768" t="s">
        <v>10711</v>
      </c>
      <c r="B6768">
        <v>75211662</v>
      </c>
      <c r="C6768" t="s">
        <v>16</v>
      </c>
      <c r="D6768" t="str">
        <f>IF(Tabel_Forespørgsel_fra_Visma28[[#This Row],[SupProd]]=" "," "," - "&amp;Tabel_Forespørgsel_fra_Visma28[[#This Row],[SupProd]])</f>
        <v xml:space="preserve"> </v>
      </c>
      <c r="E6768" t="s">
        <v>16</v>
      </c>
      <c r="F6768" t="str">
        <f>IF(Tabel_Forespørgsel_fra_Visma28[[#This Row],[SupDescr]]=" "," "," - "&amp;Tabel_Forespørgsel_fra_Visma28[[#This Row],[SupDescr]])</f>
        <v xml:space="preserve"> </v>
      </c>
      <c r="G6768" t="s">
        <v>7015</v>
      </c>
      <c r="H6768">
        <v>1</v>
      </c>
      <c r="I6768" t="str">
        <f>IF(A6768=A6767,I6767&amp;CHAR(10)&amp;"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9" spans="1:9" x14ac:dyDescent="0.25">
      <c r="A6769" t="s">
        <v>10702</v>
      </c>
      <c r="B6769">
        <v>75211662</v>
      </c>
      <c r="C6769" t="s">
        <v>16</v>
      </c>
      <c r="D6769" t="str">
        <f>IF(Tabel_Forespørgsel_fra_Visma28[[#This Row],[SupProd]]=" "," "," - "&amp;Tabel_Forespørgsel_fra_Visma28[[#This Row],[SupProd]])</f>
        <v xml:space="preserve"> </v>
      </c>
      <c r="E6769" t="s">
        <v>16</v>
      </c>
      <c r="F6769" t="str">
        <f>IF(Tabel_Forespørgsel_fra_Visma28[[#This Row],[SupDescr]]=" "," "," - "&amp;Tabel_Forespørgsel_fra_Visma28[[#This Row],[SupDescr]])</f>
        <v xml:space="preserve"> </v>
      </c>
      <c r="G6769" t="s">
        <v>7015</v>
      </c>
      <c r="H6769">
        <v>1</v>
      </c>
      <c r="I6769" t="str">
        <f>IF(A6769=A6768,I6768&amp;CHAR(10)&amp;"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0" spans="1:9" x14ac:dyDescent="0.25">
      <c r="A6770" t="s">
        <v>10712</v>
      </c>
      <c r="B6770">
        <v>75211662</v>
      </c>
      <c r="C6770" t="s">
        <v>16</v>
      </c>
      <c r="D6770" t="str">
        <f>IF(Tabel_Forespørgsel_fra_Visma28[[#This Row],[SupProd]]=" "," "," - "&amp;Tabel_Forespørgsel_fra_Visma28[[#This Row],[SupProd]])</f>
        <v xml:space="preserve"> </v>
      </c>
      <c r="E6770" t="s">
        <v>16</v>
      </c>
      <c r="F6770" t="str">
        <f>IF(Tabel_Forespørgsel_fra_Visma28[[#This Row],[SupDescr]]=" "," "," - "&amp;Tabel_Forespørgsel_fra_Visma28[[#This Row],[SupDescr]])</f>
        <v xml:space="preserve"> </v>
      </c>
      <c r="G6770" t="s">
        <v>7015</v>
      </c>
      <c r="H6770">
        <v>1</v>
      </c>
      <c r="I6770" t="str">
        <f>IF(A6770=A6769,I6769&amp;CHAR(10)&amp;"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1" spans="1:9" x14ac:dyDescent="0.25">
      <c r="A6771" t="s">
        <v>10567</v>
      </c>
      <c r="B6771">
        <v>75211662</v>
      </c>
      <c r="C6771" t="s">
        <v>16</v>
      </c>
      <c r="D6771" t="str">
        <f>IF(Tabel_Forespørgsel_fra_Visma28[[#This Row],[SupProd]]=" "," "," - "&amp;Tabel_Forespørgsel_fra_Visma28[[#This Row],[SupProd]])</f>
        <v xml:space="preserve"> </v>
      </c>
      <c r="E6771" t="s">
        <v>16</v>
      </c>
      <c r="F6771" t="str">
        <f>IF(Tabel_Forespørgsel_fra_Visma28[[#This Row],[SupDescr]]=" "," "," - "&amp;Tabel_Forespørgsel_fra_Visma28[[#This Row],[SupDescr]])</f>
        <v xml:space="preserve"> </v>
      </c>
      <c r="G6771" t="s">
        <v>7015</v>
      </c>
      <c r="H6771">
        <v>1</v>
      </c>
      <c r="I6771" t="str">
        <f>IF(A6771=A6770,I6770&amp;CHAR(10)&amp;"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2" spans="1:9" x14ac:dyDescent="0.25">
      <c r="A6772" t="s">
        <v>10703</v>
      </c>
      <c r="B6772">
        <v>75211662</v>
      </c>
      <c r="C6772" t="s">
        <v>16</v>
      </c>
      <c r="D6772" t="str">
        <f>IF(Tabel_Forespørgsel_fra_Visma28[[#This Row],[SupProd]]=" "," "," - "&amp;Tabel_Forespørgsel_fra_Visma28[[#This Row],[SupProd]])</f>
        <v xml:space="preserve"> </v>
      </c>
      <c r="E6772" t="s">
        <v>16</v>
      </c>
      <c r="F6772" t="str">
        <f>IF(Tabel_Forespørgsel_fra_Visma28[[#This Row],[SupDescr]]=" "," "," - "&amp;Tabel_Forespørgsel_fra_Visma28[[#This Row],[SupDescr]])</f>
        <v xml:space="preserve"> </v>
      </c>
      <c r="G6772" t="s">
        <v>7015</v>
      </c>
      <c r="H6772">
        <v>1</v>
      </c>
      <c r="I6772" t="str">
        <f>IF(A6772=A6771,I6771&amp;CHAR(10)&amp;"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3" spans="1:9" x14ac:dyDescent="0.25">
      <c r="A6773" t="s">
        <v>10704</v>
      </c>
      <c r="B6773">
        <v>75211662</v>
      </c>
      <c r="C6773" t="s">
        <v>16</v>
      </c>
      <c r="D6773" t="str">
        <f>IF(Tabel_Forespørgsel_fra_Visma28[[#This Row],[SupProd]]=" "," "," - "&amp;Tabel_Forespørgsel_fra_Visma28[[#This Row],[SupProd]])</f>
        <v xml:space="preserve"> </v>
      </c>
      <c r="E6773" t="s">
        <v>16</v>
      </c>
      <c r="F6773" t="str">
        <f>IF(Tabel_Forespørgsel_fra_Visma28[[#This Row],[SupDescr]]=" "," "," - "&amp;Tabel_Forespørgsel_fra_Visma28[[#This Row],[SupDescr]])</f>
        <v xml:space="preserve"> </v>
      </c>
      <c r="G6773" t="s">
        <v>7015</v>
      </c>
      <c r="H6773">
        <v>1</v>
      </c>
      <c r="I6773" t="str">
        <f>IF(A6773=A6772,I6772&amp;CHAR(10)&amp;"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4" spans="1:9" x14ac:dyDescent="0.25">
      <c r="A6774" t="s">
        <v>10801</v>
      </c>
      <c r="B6774">
        <v>75211662</v>
      </c>
      <c r="C6774" t="s">
        <v>16</v>
      </c>
      <c r="D6774" t="str">
        <f>IF(Tabel_Forespørgsel_fra_Visma28[[#This Row],[SupProd]]=" "," "," - "&amp;Tabel_Forespørgsel_fra_Visma28[[#This Row],[SupProd]])</f>
        <v xml:space="preserve"> </v>
      </c>
      <c r="E6774" t="s">
        <v>16</v>
      </c>
      <c r="F6774" t="str">
        <f>IF(Tabel_Forespørgsel_fra_Visma28[[#This Row],[SupDescr]]=" "," "," - "&amp;Tabel_Forespørgsel_fra_Visma28[[#This Row],[SupDescr]])</f>
        <v xml:space="preserve"> </v>
      </c>
      <c r="G6774" t="s">
        <v>7015</v>
      </c>
      <c r="H6774">
        <v>1</v>
      </c>
      <c r="I6774" t="str">
        <f>IF(A6774=A6773,I6773&amp;CHAR(10)&amp;"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5" spans="1:9" x14ac:dyDescent="0.25">
      <c r="A6775" t="s">
        <v>10804</v>
      </c>
      <c r="B6775">
        <v>75211662</v>
      </c>
      <c r="C6775" t="s">
        <v>16</v>
      </c>
      <c r="D6775" t="str">
        <f>IF(Tabel_Forespørgsel_fra_Visma28[[#This Row],[SupProd]]=" "," "," - "&amp;Tabel_Forespørgsel_fra_Visma28[[#This Row],[SupProd]])</f>
        <v xml:space="preserve"> </v>
      </c>
      <c r="E6775" t="s">
        <v>16</v>
      </c>
      <c r="F6775" t="str">
        <f>IF(Tabel_Forespørgsel_fra_Visma28[[#This Row],[SupDescr]]=" "," "," - "&amp;Tabel_Forespørgsel_fra_Visma28[[#This Row],[SupDescr]])</f>
        <v xml:space="preserve"> </v>
      </c>
      <c r="G6775" t="s">
        <v>7015</v>
      </c>
      <c r="H6775">
        <v>1</v>
      </c>
      <c r="I6775" t="str">
        <f>IF(A6775=A6774,I6774&amp;CHAR(10)&amp;"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6" spans="1:9" x14ac:dyDescent="0.25">
      <c r="A6776" t="s">
        <v>10805</v>
      </c>
      <c r="B6776">
        <v>75211662</v>
      </c>
      <c r="C6776" t="s">
        <v>16</v>
      </c>
      <c r="D6776" t="str">
        <f>IF(Tabel_Forespørgsel_fra_Visma28[[#This Row],[SupProd]]=" "," "," - "&amp;Tabel_Forespørgsel_fra_Visma28[[#This Row],[SupProd]])</f>
        <v xml:space="preserve"> </v>
      </c>
      <c r="E6776" t="s">
        <v>16</v>
      </c>
      <c r="F6776" t="str">
        <f>IF(Tabel_Forespørgsel_fra_Visma28[[#This Row],[SupDescr]]=" "," "," - "&amp;Tabel_Forespørgsel_fra_Visma28[[#This Row],[SupDescr]])</f>
        <v xml:space="preserve"> </v>
      </c>
      <c r="G6776" t="s">
        <v>7015</v>
      </c>
      <c r="H6776">
        <v>1</v>
      </c>
      <c r="I6776" t="str">
        <f>IF(A6776=A6775,I6775&amp;CHAR(10)&amp;"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7" spans="1:9" x14ac:dyDescent="0.25">
      <c r="A6777" t="s">
        <v>10510</v>
      </c>
      <c r="B6777">
        <v>75211662</v>
      </c>
      <c r="C6777" t="s">
        <v>16</v>
      </c>
      <c r="D6777" t="str">
        <f>IF(Tabel_Forespørgsel_fra_Visma28[[#This Row],[SupProd]]=" "," "," - "&amp;Tabel_Forespørgsel_fra_Visma28[[#This Row],[SupProd]])</f>
        <v xml:space="preserve"> </v>
      </c>
      <c r="E6777" t="s">
        <v>16</v>
      </c>
      <c r="F6777" t="str">
        <f>IF(Tabel_Forespørgsel_fra_Visma28[[#This Row],[SupDescr]]=" "," "," - "&amp;Tabel_Forespørgsel_fra_Visma28[[#This Row],[SupDescr]])</f>
        <v xml:space="preserve"> </v>
      </c>
      <c r="G6777" t="s">
        <v>7015</v>
      </c>
      <c r="H6777">
        <v>1</v>
      </c>
      <c r="I6777" t="str">
        <f>IF(A6777=A6776,I6776&amp;CHAR(10)&amp;"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8" spans="1:9" x14ac:dyDescent="0.25">
      <c r="A6778" t="s">
        <v>10515</v>
      </c>
      <c r="B6778">
        <v>75211662</v>
      </c>
      <c r="C6778" t="s">
        <v>16</v>
      </c>
      <c r="D6778" t="str">
        <f>IF(Tabel_Forespørgsel_fra_Visma28[[#This Row],[SupProd]]=" "," "," - "&amp;Tabel_Forespørgsel_fra_Visma28[[#This Row],[SupProd]])</f>
        <v xml:space="preserve"> </v>
      </c>
      <c r="E6778" t="s">
        <v>16</v>
      </c>
      <c r="F6778" t="str">
        <f>IF(Tabel_Forespørgsel_fra_Visma28[[#This Row],[SupDescr]]=" "," "," - "&amp;Tabel_Forespørgsel_fra_Visma28[[#This Row],[SupDescr]])</f>
        <v xml:space="preserve"> </v>
      </c>
      <c r="G6778" t="s">
        <v>7015</v>
      </c>
      <c r="H6778">
        <v>1</v>
      </c>
      <c r="I6778" t="str">
        <f>IF(A6778=A6777,I6777&amp;CHAR(10)&amp;"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9" spans="1:9" x14ac:dyDescent="0.25">
      <c r="A6779" t="s">
        <v>10387</v>
      </c>
      <c r="B6779">
        <v>75211662</v>
      </c>
      <c r="C6779" t="s">
        <v>16</v>
      </c>
      <c r="D6779" t="str">
        <f>IF(Tabel_Forespørgsel_fra_Visma28[[#This Row],[SupProd]]=" "," "," - "&amp;Tabel_Forespørgsel_fra_Visma28[[#This Row],[SupProd]])</f>
        <v xml:space="preserve"> </v>
      </c>
      <c r="E6779" t="s">
        <v>16</v>
      </c>
      <c r="F6779" t="str">
        <f>IF(Tabel_Forespørgsel_fra_Visma28[[#This Row],[SupDescr]]=" "," "," - "&amp;Tabel_Forespørgsel_fra_Visma28[[#This Row],[SupDescr]])</f>
        <v xml:space="preserve"> </v>
      </c>
      <c r="G6779" t="s">
        <v>7015</v>
      </c>
      <c r="H6779">
        <v>1</v>
      </c>
      <c r="I6779" t="str">
        <f>IF(A6779=A6778,I6778&amp;CHAR(10)&amp;"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0" spans="1:9" x14ac:dyDescent="0.25">
      <c r="A6780" t="s">
        <v>10388</v>
      </c>
      <c r="B6780">
        <v>75211662</v>
      </c>
      <c r="C6780" t="s">
        <v>16</v>
      </c>
      <c r="D6780" t="str">
        <f>IF(Tabel_Forespørgsel_fra_Visma28[[#This Row],[SupProd]]=" "," "," - "&amp;Tabel_Forespørgsel_fra_Visma28[[#This Row],[SupProd]])</f>
        <v xml:space="preserve"> </v>
      </c>
      <c r="E6780" t="s">
        <v>16</v>
      </c>
      <c r="F6780" t="str">
        <f>IF(Tabel_Forespørgsel_fra_Visma28[[#This Row],[SupDescr]]=" "," "," - "&amp;Tabel_Forespørgsel_fra_Visma28[[#This Row],[SupDescr]])</f>
        <v xml:space="preserve"> </v>
      </c>
      <c r="G6780" t="s">
        <v>7015</v>
      </c>
      <c r="H6780">
        <v>1</v>
      </c>
      <c r="I6780" t="str">
        <f>IF(A6780=A6779,I6779&amp;CHAR(10)&amp;"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1" spans="1:9" x14ac:dyDescent="0.25">
      <c r="A6781" t="s">
        <v>10389</v>
      </c>
      <c r="B6781">
        <v>75211662</v>
      </c>
      <c r="C6781" t="s">
        <v>16</v>
      </c>
      <c r="D6781" t="str">
        <f>IF(Tabel_Forespørgsel_fra_Visma28[[#This Row],[SupProd]]=" "," "," - "&amp;Tabel_Forespørgsel_fra_Visma28[[#This Row],[SupProd]])</f>
        <v xml:space="preserve"> </v>
      </c>
      <c r="E6781" t="s">
        <v>16</v>
      </c>
      <c r="F6781" t="str">
        <f>IF(Tabel_Forespørgsel_fra_Visma28[[#This Row],[SupDescr]]=" "," "," - "&amp;Tabel_Forespørgsel_fra_Visma28[[#This Row],[SupDescr]])</f>
        <v xml:space="preserve"> </v>
      </c>
      <c r="G6781" t="s">
        <v>7015</v>
      </c>
      <c r="H6781">
        <v>1</v>
      </c>
      <c r="I6781" t="str">
        <f>IF(A6781=A6780,I6780&amp;CHAR(10)&amp;"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2" spans="1:9" x14ac:dyDescent="0.25">
      <c r="A6782" t="s">
        <v>10518</v>
      </c>
      <c r="B6782">
        <v>75211662</v>
      </c>
      <c r="C6782" t="s">
        <v>16</v>
      </c>
      <c r="D6782" t="str">
        <f>IF(Tabel_Forespørgsel_fra_Visma28[[#This Row],[SupProd]]=" "," "," - "&amp;Tabel_Forespørgsel_fra_Visma28[[#This Row],[SupProd]])</f>
        <v xml:space="preserve"> </v>
      </c>
      <c r="E6782" t="s">
        <v>16</v>
      </c>
      <c r="F6782" t="str">
        <f>IF(Tabel_Forespørgsel_fra_Visma28[[#This Row],[SupDescr]]=" "," "," - "&amp;Tabel_Forespørgsel_fra_Visma28[[#This Row],[SupDescr]])</f>
        <v xml:space="preserve"> </v>
      </c>
      <c r="G6782" t="s">
        <v>7015</v>
      </c>
      <c r="H6782">
        <v>1</v>
      </c>
      <c r="I6782" t="str">
        <f>IF(A6782=A6781,I6781&amp;CHAR(10)&amp;"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3" spans="1:9" x14ac:dyDescent="0.25">
      <c r="A6783" t="s">
        <v>10393</v>
      </c>
      <c r="B6783">
        <v>75211662</v>
      </c>
      <c r="C6783" t="s">
        <v>16</v>
      </c>
      <c r="D6783" t="str">
        <f>IF(Tabel_Forespørgsel_fra_Visma28[[#This Row],[SupProd]]=" "," "," - "&amp;Tabel_Forespørgsel_fra_Visma28[[#This Row],[SupProd]])</f>
        <v xml:space="preserve"> </v>
      </c>
      <c r="E6783" t="s">
        <v>16</v>
      </c>
      <c r="F6783" t="str">
        <f>IF(Tabel_Forespørgsel_fra_Visma28[[#This Row],[SupDescr]]=" "," "," - "&amp;Tabel_Forespørgsel_fra_Visma28[[#This Row],[SupDescr]])</f>
        <v xml:space="preserve"> </v>
      </c>
      <c r="G6783" t="s">
        <v>7015</v>
      </c>
      <c r="H6783">
        <v>1</v>
      </c>
      <c r="I6783" t="str">
        <f>IF(A6783=A6782,I6782&amp;CHAR(10)&amp;"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4" spans="1:9" x14ac:dyDescent="0.25">
      <c r="A6784" t="s">
        <v>10390</v>
      </c>
      <c r="B6784">
        <v>75211662</v>
      </c>
      <c r="C6784" t="s">
        <v>16</v>
      </c>
      <c r="D6784" t="str">
        <f>IF(Tabel_Forespørgsel_fra_Visma28[[#This Row],[SupProd]]=" "," "," - "&amp;Tabel_Forespørgsel_fra_Visma28[[#This Row],[SupProd]])</f>
        <v xml:space="preserve"> </v>
      </c>
      <c r="E6784" t="s">
        <v>16</v>
      </c>
      <c r="F6784" t="str">
        <f>IF(Tabel_Forespørgsel_fra_Visma28[[#This Row],[SupDescr]]=" "," "," - "&amp;Tabel_Forespørgsel_fra_Visma28[[#This Row],[SupDescr]])</f>
        <v xml:space="preserve"> </v>
      </c>
      <c r="G6784" t="s">
        <v>7015</v>
      </c>
      <c r="H6784">
        <v>1</v>
      </c>
      <c r="I6784" t="str">
        <f>IF(A6784=A6783,I6783&amp;CHAR(10)&amp;"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5" spans="1:9" x14ac:dyDescent="0.25">
      <c r="A6785" t="s">
        <v>10394</v>
      </c>
      <c r="B6785">
        <v>75211662</v>
      </c>
      <c r="C6785" t="s">
        <v>16</v>
      </c>
      <c r="D6785" t="str">
        <f>IF(Tabel_Forespørgsel_fra_Visma28[[#This Row],[SupProd]]=" "," "," - "&amp;Tabel_Forespørgsel_fra_Visma28[[#This Row],[SupProd]])</f>
        <v xml:space="preserve"> </v>
      </c>
      <c r="E6785" t="s">
        <v>16</v>
      </c>
      <c r="F6785" t="str">
        <f>IF(Tabel_Forespørgsel_fra_Visma28[[#This Row],[SupDescr]]=" "," "," - "&amp;Tabel_Forespørgsel_fra_Visma28[[#This Row],[SupDescr]])</f>
        <v xml:space="preserve"> </v>
      </c>
      <c r="G6785" t="s">
        <v>7015</v>
      </c>
      <c r="H6785">
        <v>1</v>
      </c>
      <c r="I6785" t="str">
        <f>IF(A6785=A6784,I6784&amp;CHAR(10)&amp;"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6" spans="1:9" x14ac:dyDescent="0.25">
      <c r="A6786" t="s">
        <v>10395</v>
      </c>
      <c r="B6786">
        <v>75211662</v>
      </c>
      <c r="C6786" t="s">
        <v>16</v>
      </c>
      <c r="D6786" t="str">
        <f>IF(Tabel_Forespørgsel_fra_Visma28[[#This Row],[SupProd]]=" "," "," - "&amp;Tabel_Forespørgsel_fra_Visma28[[#This Row],[SupProd]])</f>
        <v xml:space="preserve"> </v>
      </c>
      <c r="E6786" t="s">
        <v>16</v>
      </c>
      <c r="F6786" t="str">
        <f>IF(Tabel_Forespørgsel_fra_Visma28[[#This Row],[SupDescr]]=" "," "," - "&amp;Tabel_Forespørgsel_fra_Visma28[[#This Row],[SupDescr]])</f>
        <v xml:space="preserve"> </v>
      </c>
      <c r="G6786" t="s">
        <v>7015</v>
      </c>
      <c r="H6786">
        <v>1</v>
      </c>
      <c r="I6786" t="str">
        <f>IF(A6786=A6785,I6785&amp;CHAR(10)&amp;"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7" spans="1:9" x14ac:dyDescent="0.25">
      <c r="A6787" t="s">
        <v>10396</v>
      </c>
      <c r="B6787">
        <v>75211662</v>
      </c>
      <c r="C6787" t="s">
        <v>16</v>
      </c>
      <c r="D6787" t="str">
        <f>IF(Tabel_Forespørgsel_fra_Visma28[[#This Row],[SupProd]]=" "," "," - "&amp;Tabel_Forespørgsel_fra_Visma28[[#This Row],[SupProd]])</f>
        <v xml:space="preserve"> </v>
      </c>
      <c r="E6787" t="s">
        <v>16</v>
      </c>
      <c r="F6787" t="str">
        <f>IF(Tabel_Forespørgsel_fra_Visma28[[#This Row],[SupDescr]]=" "," "," - "&amp;Tabel_Forespørgsel_fra_Visma28[[#This Row],[SupDescr]])</f>
        <v xml:space="preserve"> </v>
      </c>
      <c r="G6787" t="s">
        <v>7015</v>
      </c>
      <c r="H6787">
        <v>1</v>
      </c>
      <c r="I6787" t="str">
        <f>IF(A6787=A6786,I6786&amp;CHAR(10)&amp;"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8" spans="1:9" x14ac:dyDescent="0.25">
      <c r="A6788" t="s">
        <v>10397</v>
      </c>
      <c r="B6788">
        <v>75211662</v>
      </c>
      <c r="C6788" t="s">
        <v>16</v>
      </c>
      <c r="D6788" t="str">
        <f>IF(Tabel_Forespørgsel_fra_Visma28[[#This Row],[SupProd]]=" "," "," - "&amp;Tabel_Forespørgsel_fra_Visma28[[#This Row],[SupProd]])</f>
        <v xml:space="preserve"> </v>
      </c>
      <c r="E6788" t="s">
        <v>16</v>
      </c>
      <c r="F6788" t="str">
        <f>IF(Tabel_Forespørgsel_fra_Visma28[[#This Row],[SupDescr]]=" "," "," - "&amp;Tabel_Forespørgsel_fra_Visma28[[#This Row],[SupDescr]])</f>
        <v xml:space="preserve"> </v>
      </c>
      <c r="G6788" t="s">
        <v>7015</v>
      </c>
      <c r="H6788">
        <v>1</v>
      </c>
      <c r="I6788" t="str">
        <f>IF(A6788=A6787,I6787&amp;CHAR(10)&amp;"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9" spans="1:9" x14ac:dyDescent="0.25">
      <c r="A6789" t="s">
        <v>10398</v>
      </c>
      <c r="B6789">
        <v>75211662</v>
      </c>
      <c r="C6789" t="s">
        <v>16</v>
      </c>
      <c r="D6789" t="str">
        <f>IF(Tabel_Forespørgsel_fra_Visma28[[#This Row],[SupProd]]=" "," "," - "&amp;Tabel_Forespørgsel_fra_Visma28[[#This Row],[SupProd]])</f>
        <v xml:space="preserve"> </v>
      </c>
      <c r="E6789" t="s">
        <v>16</v>
      </c>
      <c r="F6789" t="str">
        <f>IF(Tabel_Forespørgsel_fra_Visma28[[#This Row],[SupDescr]]=" "," "," - "&amp;Tabel_Forespørgsel_fra_Visma28[[#This Row],[SupDescr]])</f>
        <v xml:space="preserve"> </v>
      </c>
      <c r="G6789" t="s">
        <v>7015</v>
      </c>
      <c r="H6789">
        <v>1</v>
      </c>
      <c r="I6789" t="str">
        <f>IF(A6789=A6788,I6788&amp;CHAR(10)&amp;"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0" spans="1:9" x14ac:dyDescent="0.25">
      <c r="A6790" t="s">
        <v>10391</v>
      </c>
      <c r="B6790">
        <v>75211662</v>
      </c>
      <c r="C6790" t="s">
        <v>16</v>
      </c>
      <c r="D6790" t="str">
        <f>IF(Tabel_Forespørgsel_fra_Visma28[[#This Row],[SupProd]]=" "," "," - "&amp;Tabel_Forespørgsel_fra_Visma28[[#This Row],[SupProd]])</f>
        <v xml:space="preserve"> </v>
      </c>
      <c r="E6790" t="s">
        <v>16</v>
      </c>
      <c r="F6790" t="str">
        <f>IF(Tabel_Forespørgsel_fra_Visma28[[#This Row],[SupDescr]]=" "," "," - "&amp;Tabel_Forespørgsel_fra_Visma28[[#This Row],[SupDescr]])</f>
        <v xml:space="preserve"> </v>
      </c>
      <c r="G6790" t="s">
        <v>7015</v>
      </c>
      <c r="H6790">
        <v>1</v>
      </c>
      <c r="I6790" t="str">
        <f>IF(A6790=A6789,I6789&amp;CHAR(10)&amp;"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1" spans="1:9" x14ac:dyDescent="0.25">
      <c r="A6791" t="s">
        <v>10400</v>
      </c>
      <c r="B6791">
        <v>75211662</v>
      </c>
      <c r="C6791" t="s">
        <v>16</v>
      </c>
      <c r="D6791" t="str">
        <f>IF(Tabel_Forespørgsel_fra_Visma28[[#This Row],[SupProd]]=" "," "," - "&amp;Tabel_Forespørgsel_fra_Visma28[[#This Row],[SupProd]])</f>
        <v xml:space="preserve"> </v>
      </c>
      <c r="E6791" t="s">
        <v>16</v>
      </c>
      <c r="F6791" t="str">
        <f>IF(Tabel_Forespørgsel_fra_Visma28[[#This Row],[SupDescr]]=" "," "," - "&amp;Tabel_Forespørgsel_fra_Visma28[[#This Row],[SupDescr]])</f>
        <v xml:space="preserve"> </v>
      </c>
      <c r="G6791" t="s">
        <v>7015</v>
      </c>
      <c r="H6791">
        <v>1</v>
      </c>
      <c r="I6791" t="str">
        <f>IF(A6791=A6790,I6790&amp;CHAR(10)&amp;"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2" spans="1:9" x14ac:dyDescent="0.25">
      <c r="A6792" t="s">
        <v>10401</v>
      </c>
      <c r="B6792">
        <v>75211662</v>
      </c>
      <c r="C6792" t="s">
        <v>16</v>
      </c>
      <c r="D6792" t="str">
        <f>IF(Tabel_Forespørgsel_fra_Visma28[[#This Row],[SupProd]]=" "," "," - "&amp;Tabel_Forespørgsel_fra_Visma28[[#This Row],[SupProd]])</f>
        <v xml:space="preserve"> </v>
      </c>
      <c r="E6792" t="s">
        <v>16</v>
      </c>
      <c r="F6792" t="str">
        <f>IF(Tabel_Forespørgsel_fra_Visma28[[#This Row],[SupDescr]]=" "," "," - "&amp;Tabel_Forespørgsel_fra_Visma28[[#This Row],[SupDescr]])</f>
        <v xml:space="preserve"> </v>
      </c>
      <c r="G6792" t="s">
        <v>7015</v>
      </c>
      <c r="H6792">
        <v>1</v>
      </c>
      <c r="I6792" t="str">
        <f>IF(A6792=A6791,I6791&amp;CHAR(10)&amp;"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3" spans="1:9" x14ac:dyDescent="0.25">
      <c r="A6793" t="s">
        <v>10392</v>
      </c>
      <c r="B6793">
        <v>75211662</v>
      </c>
      <c r="C6793" t="s">
        <v>16</v>
      </c>
      <c r="D6793" t="str">
        <f>IF(Tabel_Forespørgsel_fra_Visma28[[#This Row],[SupProd]]=" "," "," - "&amp;Tabel_Forespørgsel_fra_Visma28[[#This Row],[SupProd]])</f>
        <v xml:space="preserve"> </v>
      </c>
      <c r="E6793" t="s">
        <v>16</v>
      </c>
      <c r="F6793" t="str">
        <f>IF(Tabel_Forespørgsel_fra_Visma28[[#This Row],[SupDescr]]=" "," "," - "&amp;Tabel_Forespørgsel_fra_Visma28[[#This Row],[SupDescr]])</f>
        <v xml:space="preserve"> </v>
      </c>
      <c r="G6793" t="s">
        <v>7015</v>
      </c>
      <c r="H6793">
        <v>1</v>
      </c>
      <c r="I6793" t="str">
        <f>IF(A6793=A6792,I6792&amp;CHAR(10)&amp;"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4" spans="1:9" x14ac:dyDescent="0.25">
      <c r="A6794" t="s">
        <v>10773</v>
      </c>
      <c r="B6794">
        <v>75211662</v>
      </c>
      <c r="C6794" t="s">
        <v>16</v>
      </c>
      <c r="D6794" t="str">
        <f>IF(Tabel_Forespørgsel_fra_Visma28[[#This Row],[SupProd]]=" "," "," - "&amp;Tabel_Forespørgsel_fra_Visma28[[#This Row],[SupProd]])</f>
        <v xml:space="preserve"> </v>
      </c>
      <c r="E6794" t="s">
        <v>16</v>
      </c>
      <c r="F6794" t="str">
        <f>IF(Tabel_Forespørgsel_fra_Visma28[[#This Row],[SupDescr]]=" "," "," - "&amp;Tabel_Forespørgsel_fra_Visma28[[#This Row],[SupDescr]])</f>
        <v xml:space="preserve"> </v>
      </c>
      <c r="G6794" t="s">
        <v>7015</v>
      </c>
      <c r="H6794">
        <v>1</v>
      </c>
      <c r="I6794" t="str">
        <f>IF(A6794=A6793,I6793&amp;CHAR(10)&amp;"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5" spans="1:9" x14ac:dyDescent="0.25">
      <c r="A6795" t="s">
        <v>10771</v>
      </c>
      <c r="B6795">
        <v>75211662</v>
      </c>
      <c r="C6795" t="s">
        <v>16</v>
      </c>
      <c r="D6795" t="str">
        <f>IF(Tabel_Forespørgsel_fra_Visma28[[#This Row],[SupProd]]=" "," "," - "&amp;Tabel_Forespørgsel_fra_Visma28[[#This Row],[SupProd]])</f>
        <v xml:space="preserve"> </v>
      </c>
      <c r="E6795" t="s">
        <v>16</v>
      </c>
      <c r="F6795" t="str">
        <f>IF(Tabel_Forespørgsel_fra_Visma28[[#This Row],[SupDescr]]=" "," "," - "&amp;Tabel_Forespørgsel_fra_Visma28[[#This Row],[SupDescr]])</f>
        <v xml:space="preserve"> </v>
      </c>
      <c r="G6795" t="s">
        <v>7015</v>
      </c>
      <c r="H6795">
        <v>1</v>
      </c>
      <c r="I6795" t="str">
        <f>IF(A6795=A6794,I6794&amp;CHAR(10)&amp;"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6" spans="1:9" x14ac:dyDescent="0.25">
      <c r="A6796" t="s">
        <v>10774</v>
      </c>
      <c r="B6796">
        <v>75211662</v>
      </c>
      <c r="C6796" t="s">
        <v>16</v>
      </c>
      <c r="D6796" t="str">
        <f>IF(Tabel_Forespørgsel_fra_Visma28[[#This Row],[SupProd]]=" "," "," - "&amp;Tabel_Forespørgsel_fra_Visma28[[#This Row],[SupProd]])</f>
        <v xml:space="preserve"> </v>
      </c>
      <c r="E6796" t="s">
        <v>16</v>
      </c>
      <c r="F6796" t="str">
        <f>IF(Tabel_Forespørgsel_fra_Visma28[[#This Row],[SupDescr]]=" "," "," - "&amp;Tabel_Forespørgsel_fra_Visma28[[#This Row],[SupDescr]])</f>
        <v xml:space="preserve"> </v>
      </c>
      <c r="G6796" t="s">
        <v>7015</v>
      </c>
      <c r="H6796">
        <v>1</v>
      </c>
      <c r="I6796" t="str">
        <f>IF(A6796=A6795,I6795&amp;CHAR(10)&amp;"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7" spans="1:9" x14ac:dyDescent="0.25">
      <c r="A6797" t="s">
        <v>10775</v>
      </c>
      <c r="B6797">
        <v>75211662</v>
      </c>
      <c r="C6797" t="s">
        <v>16</v>
      </c>
      <c r="D6797" t="str">
        <f>IF(Tabel_Forespørgsel_fra_Visma28[[#This Row],[SupProd]]=" "," "," - "&amp;Tabel_Forespørgsel_fra_Visma28[[#This Row],[SupProd]])</f>
        <v xml:space="preserve"> </v>
      </c>
      <c r="E6797" t="s">
        <v>16</v>
      </c>
      <c r="F6797" t="str">
        <f>IF(Tabel_Forespørgsel_fra_Visma28[[#This Row],[SupDescr]]=" "," "," - "&amp;Tabel_Forespørgsel_fra_Visma28[[#This Row],[SupDescr]])</f>
        <v xml:space="preserve"> </v>
      </c>
      <c r="G6797" t="s">
        <v>7015</v>
      </c>
      <c r="H6797">
        <v>1</v>
      </c>
      <c r="I6797" t="str">
        <f>IF(A6797=A6796,I6796&amp;CHAR(10)&amp;"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8" spans="1:9" x14ac:dyDescent="0.25">
      <c r="A6798" t="s">
        <v>10776</v>
      </c>
      <c r="B6798">
        <v>75211662</v>
      </c>
      <c r="C6798" t="s">
        <v>16</v>
      </c>
      <c r="D6798" t="str">
        <f>IF(Tabel_Forespørgsel_fra_Visma28[[#This Row],[SupProd]]=" "," "," - "&amp;Tabel_Forespørgsel_fra_Visma28[[#This Row],[SupProd]])</f>
        <v xml:space="preserve"> </v>
      </c>
      <c r="E6798" t="s">
        <v>16</v>
      </c>
      <c r="F6798" t="str">
        <f>IF(Tabel_Forespørgsel_fra_Visma28[[#This Row],[SupDescr]]=" "," "," - "&amp;Tabel_Forespørgsel_fra_Visma28[[#This Row],[SupDescr]])</f>
        <v xml:space="preserve"> </v>
      </c>
      <c r="G6798" t="s">
        <v>7015</v>
      </c>
      <c r="H6798">
        <v>1</v>
      </c>
      <c r="I6798" t="str">
        <f>IF(A6798=A6797,I6797&amp;CHAR(10)&amp;"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9" spans="1:9" x14ac:dyDescent="0.25">
      <c r="A6799" t="s">
        <v>10777</v>
      </c>
      <c r="B6799">
        <v>75211662</v>
      </c>
      <c r="C6799" t="s">
        <v>16</v>
      </c>
      <c r="D6799" t="str">
        <f>IF(Tabel_Forespørgsel_fra_Visma28[[#This Row],[SupProd]]=" "," "," - "&amp;Tabel_Forespørgsel_fra_Visma28[[#This Row],[SupProd]])</f>
        <v xml:space="preserve"> </v>
      </c>
      <c r="E6799" t="s">
        <v>16</v>
      </c>
      <c r="F6799" t="str">
        <f>IF(Tabel_Forespørgsel_fra_Visma28[[#This Row],[SupDescr]]=" "," "," - "&amp;Tabel_Forespørgsel_fra_Visma28[[#This Row],[SupDescr]])</f>
        <v xml:space="preserve"> </v>
      </c>
      <c r="G6799" t="s">
        <v>7015</v>
      </c>
      <c r="H6799">
        <v>1</v>
      </c>
      <c r="I6799" t="str">
        <f>IF(A6799=A6798,I6798&amp;CHAR(10)&amp;"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0" spans="1:9" x14ac:dyDescent="0.25">
      <c r="A6800" t="s">
        <v>10770</v>
      </c>
      <c r="B6800">
        <v>75211662</v>
      </c>
      <c r="C6800" t="s">
        <v>16</v>
      </c>
      <c r="D6800" t="str">
        <f>IF(Tabel_Forespørgsel_fra_Visma28[[#This Row],[SupProd]]=" "," "," - "&amp;Tabel_Forespørgsel_fra_Visma28[[#This Row],[SupProd]])</f>
        <v xml:space="preserve"> </v>
      </c>
      <c r="E6800" t="s">
        <v>16</v>
      </c>
      <c r="F6800" t="str">
        <f>IF(Tabel_Forespørgsel_fra_Visma28[[#This Row],[SupDescr]]=" "," "," - "&amp;Tabel_Forespørgsel_fra_Visma28[[#This Row],[SupDescr]])</f>
        <v xml:space="preserve"> </v>
      </c>
      <c r="G6800" t="s">
        <v>7015</v>
      </c>
      <c r="H6800">
        <v>1</v>
      </c>
      <c r="I6800" t="str">
        <f>IF(A6800=A6799,I6799&amp;CHAR(10)&amp;"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1" spans="1:9" x14ac:dyDescent="0.25">
      <c r="A6801" t="s">
        <v>10809</v>
      </c>
      <c r="B6801">
        <v>75211662</v>
      </c>
      <c r="C6801" t="s">
        <v>16</v>
      </c>
      <c r="D6801" t="str">
        <f>IF(Tabel_Forespørgsel_fra_Visma28[[#This Row],[SupProd]]=" "," "," - "&amp;Tabel_Forespørgsel_fra_Visma28[[#This Row],[SupProd]])</f>
        <v xml:space="preserve"> </v>
      </c>
      <c r="E6801" t="s">
        <v>16</v>
      </c>
      <c r="F6801" t="str">
        <f>IF(Tabel_Forespørgsel_fra_Visma28[[#This Row],[SupDescr]]=" "," "," - "&amp;Tabel_Forespørgsel_fra_Visma28[[#This Row],[SupDescr]])</f>
        <v xml:space="preserve"> </v>
      </c>
      <c r="G6801" t="s">
        <v>7015</v>
      </c>
      <c r="H6801">
        <v>1</v>
      </c>
      <c r="I6801" t="str">
        <f>IF(A6801=A6800,I6800&amp;CHAR(10)&amp;"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2" spans="1:9" x14ac:dyDescent="0.25">
      <c r="A6802" t="s">
        <v>10778</v>
      </c>
      <c r="B6802">
        <v>75211662</v>
      </c>
      <c r="C6802" t="s">
        <v>16</v>
      </c>
      <c r="D6802" t="str">
        <f>IF(Tabel_Forespørgsel_fra_Visma28[[#This Row],[SupProd]]=" "," "," - "&amp;Tabel_Forespørgsel_fra_Visma28[[#This Row],[SupProd]])</f>
        <v xml:space="preserve"> </v>
      </c>
      <c r="E6802" t="s">
        <v>16</v>
      </c>
      <c r="F6802" t="str">
        <f>IF(Tabel_Forespørgsel_fra_Visma28[[#This Row],[SupDescr]]=" "," "," - "&amp;Tabel_Forespørgsel_fra_Visma28[[#This Row],[SupDescr]])</f>
        <v xml:space="preserve"> </v>
      </c>
      <c r="G6802" t="s">
        <v>7015</v>
      </c>
      <c r="H6802">
        <v>1</v>
      </c>
      <c r="I6802" t="str">
        <f>IF(A6802=A6801,I6801&amp;CHAR(10)&amp;"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3" spans="1:9" x14ac:dyDescent="0.25">
      <c r="A6803" t="s">
        <v>10772</v>
      </c>
      <c r="B6803">
        <v>75211662</v>
      </c>
      <c r="C6803" t="s">
        <v>16</v>
      </c>
      <c r="D6803" t="str">
        <f>IF(Tabel_Forespørgsel_fra_Visma28[[#This Row],[SupProd]]=" "," "," - "&amp;Tabel_Forespørgsel_fra_Visma28[[#This Row],[SupProd]])</f>
        <v xml:space="preserve"> </v>
      </c>
      <c r="E6803" t="s">
        <v>16</v>
      </c>
      <c r="F6803" t="str">
        <f>IF(Tabel_Forespørgsel_fra_Visma28[[#This Row],[SupDescr]]=" "," "," - "&amp;Tabel_Forespørgsel_fra_Visma28[[#This Row],[SupDescr]])</f>
        <v xml:space="preserve"> </v>
      </c>
      <c r="G6803" t="s">
        <v>7015</v>
      </c>
      <c r="H6803">
        <v>1</v>
      </c>
      <c r="I6803" t="str">
        <f>IF(A6803=A6802,I6802&amp;CHAR(10)&amp;"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4" spans="1:9" x14ac:dyDescent="0.25">
      <c r="A6804" t="s">
        <v>10576</v>
      </c>
      <c r="B6804">
        <v>75211662</v>
      </c>
      <c r="C6804" t="s">
        <v>16</v>
      </c>
      <c r="D6804" t="str">
        <f>IF(Tabel_Forespørgsel_fra_Visma28[[#This Row],[SupProd]]=" "," "," - "&amp;Tabel_Forespørgsel_fra_Visma28[[#This Row],[SupProd]])</f>
        <v xml:space="preserve"> </v>
      </c>
      <c r="E6804" t="s">
        <v>16</v>
      </c>
      <c r="F6804" t="str">
        <f>IF(Tabel_Forespørgsel_fra_Visma28[[#This Row],[SupDescr]]=" "," "," - "&amp;Tabel_Forespørgsel_fra_Visma28[[#This Row],[SupDescr]])</f>
        <v xml:space="preserve"> </v>
      </c>
      <c r="G6804" t="s">
        <v>7015</v>
      </c>
      <c r="H6804">
        <v>1</v>
      </c>
      <c r="I6804" t="str">
        <f>IF(A6804=A6803,I6803&amp;CHAR(10)&amp;"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5" spans="1:9" x14ac:dyDescent="0.25">
      <c r="A6805" t="s">
        <v>10414</v>
      </c>
      <c r="B6805">
        <v>75211662</v>
      </c>
      <c r="C6805" t="s">
        <v>16</v>
      </c>
      <c r="D6805" t="str">
        <f>IF(Tabel_Forespørgsel_fra_Visma28[[#This Row],[SupProd]]=" "," "," - "&amp;Tabel_Forespørgsel_fra_Visma28[[#This Row],[SupProd]])</f>
        <v xml:space="preserve"> </v>
      </c>
      <c r="E6805" t="s">
        <v>16</v>
      </c>
      <c r="F6805" t="str">
        <f>IF(Tabel_Forespørgsel_fra_Visma28[[#This Row],[SupDescr]]=" "," "," - "&amp;Tabel_Forespørgsel_fra_Visma28[[#This Row],[SupDescr]])</f>
        <v xml:space="preserve"> </v>
      </c>
      <c r="G6805" t="s">
        <v>7015</v>
      </c>
      <c r="H6805">
        <v>1</v>
      </c>
      <c r="I6805" t="str">
        <f>IF(A6805=A6804,I6804&amp;CHAR(10)&amp;"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6" spans="1:9" x14ac:dyDescent="0.25">
      <c r="A6806" t="s">
        <v>10415</v>
      </c>
      <c r="B6806">
        <v>75211662</v>
      </c>
      <c r="C6806" t="s">
        <v>16</v>
      </c>
      <c r="D6806" t="str">
        <f>IF(Tabel_Forespørgsel_fra_Visma28[[#This Row],[SupProd]]=" "," "," - "&amp;Tabel_Forespørgsel_fra_Visma28[[#This Row],[SupProd]])</f>
        <v xml:space="preserve"> </v>
      </c>
      <c r="E6806" t="s">
        <v>16</v>
      </c>
      <c r="F6806" t="str">
        <f>IF(Tabel_Forespørgsel_fra_Visma28[[#This Row],[SupDescr]]=" "," "," - "&amp;Tabel_Forespørgsel_fra_Visma28[[#This Row],[SupDescr]])</f>
        <v xml:space="preserve"> </v>
      </c>
      <c r="G6806" t="s">
        <v>7015</v>
      </c>
      <c r="H6806">
        <v>1</v>
      </c>
      <c r="I6806" t="str">
        <f>IF(A6806=A6805,I6805&amp;CHAR(10)&amp;"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7" spans="1:9" x14ac:dyDescent="0.25">
      <c r="A6807" t="s">
        <v>10580</v>
      </c>
      <c r="B6807">
        <v>75211662</v>
      </c>
      <c r="C6807" t="s">
        <v>16</v>
      </c>
      <c r="D6807" t="str">
        <f>IF(Tabel_Forespørgsel_fra_Visma28[[#This Row],[SupProd]]=" "," "," - "&amp;Tabel_Forespørgsel_fra_Visma28[[#This Row],[SupProd]])</f>
        <v xml:space="preserve"> </v>
      </c>
      <c r="E6807" t="s">
        <v>16</v>
      </c>
      <c r="F6807" t="str">
        <f>IF(Tabel_Forespørgsel_fra_Visma28[[#This Row],[SupDescr]]=" "," "," - "&amp;Tabel_Forespørgsel_fra_Visma28[[#This Row],[SupDescr]])</f>
        <v xml:space="preserve"> </v>
      </c>
      <c r="G6807" t="s">
        <v>7015</v>
      </c>
      <c r="H6807">
        <v>1</v>
      </c>
      <c r="I6807" t="str">
        <f>IF(A6807=A6806,I6806&amp;CHAR(10)&amp;"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8" spans="1:9" x14ac:dyDescent="0.25">
      <c r="A6808" t="s">
        <v>10582</v>
      </c>
      <c r="B6808">
        <v>75211662</v>
      </c>
      <c r="C6808" t="s">
        <v>16</v>
      </c>
      <c r="D6808" t="str">
        <f>IF(Tabel_Forespørgsel_fra_Visma28[[#This Row],[SupProd]]=" "," "," - "&amp;Tabel_Forespørgsel_fra_Visma28[[#This Row],[SupProd]])</f>
        <v xml:space="preserve"> </v>
      </c>
      <c r="E6808" t="s">
        <v>16</v>
      </c>
      <c r="F6808" t="str">
        <f>IF(Tabel_Forespørgsel_fra_Visma28[[#This Row],[SupDescr]]=" "," "," - "&amp;Tabel_Forespørgsel_fra_Visma28[[#This Row],[SupDescr]])</f>
        <v xml:space="preserve"> </v>
      </c>
      <c r="G6808" t="s">
        <v>7015</v>
      </c>
      <c r="H6808">
        <v>1</v>
      </c>
      <c r="I6808" t="str">
        <f>IF(A6808=A6807,I6807&amp;CHAR(10)&amp;"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9" spans="1:9" x14ac:dyDescent="0.25">
      <c r="A6809" t="s">
        <v>10581</v>
      </c>
      <c r="B6809">
        <v>75211662</v>
      </c>
      <c r="C6809" t="s">
        <v>16</v>
      </c>
      <c r="D6809" t="str">
        <f>IF(Tabel_Forespørgsel_fra_Visma28[[#This Row],[SupProd]]=" "," "," - "&amp;Tabel_Forespørgsel_fra_Visma28[[#This Row],[SupProd]])</f>
        <v xml:space="preserve"> </v>
      </c>
      <c r="E6809" t="s">
        <v>16</v>
      </c>
      <c r="F6809" t="str">
        <f>IF(Tabel_Forespørgsel_fra_Visma28[[#This Row],[SupDescr]]=" "," "," - "&amp;Tabel_Forespørgsel_fra_Visma28[[#This Row],[SupDescr]])</f>
        <v xml:space="preserve"> </v>
      </c>
      <c r="G6809" t="s">
        <v>7015</v>
      </c>
      <c r="H6809">
        <v>1</v>
      </c>
      <c r="I6809" t="str">
        <f>IF(A6809=A6808,I6808&amp;CHAR(10)&amp;"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0" spans="1:9" x14ac:dyDescent="0.25">
      <c r="A6810" t="s">
        <v>10577</v>
      </c>
      <c r="B6810">
        <v>75211662</v>
      </c>
      <c r="C6810" t="s">
        <v>16</v>
      </c>
      <c r="D6810" t="str">
        <f>IF(Tabel_Forespørgsel_fra_Visma28[[#This Row],[SupProd]]=" "," "," - "&amp;Tabel_Forespørgsel_fra_Visma28[[#This Row],[SupProd]])</f>
        <v xml:space="preserve"> </v>
      </c>
      <c r="E6810" t="s">
        <v>16</v>
      </c>
      <c r="F6810" t="str">
        <f>IF(Tabel_Forespørgsel_fra_Visma28[[#This Row],[SupDescr]]=" "," "," - "&amp;Tabel_Forespørgsel_fra_Visma28[[#This Row],[SupDescr]])</f>
        <v xml:space="preserve"> </v>
      </c>
      <c r="G6810" t="s">
        <v>7015</v>
      </c>
      <c r="H6810">
        <v>1</v>
      </c>
      <c r="I6810" t="str">
        <f>IF(A6810=A6809,I6809&amp;CHAR(10)&amp;"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1" spans="1:9" x14ac:dyDescent="0.25">
      <c r="A6811" t="s">
        <v>10578</v>
      </c>
      <c r="B6811">
        <v>75211662</v>
      </c>
      <c r="C6811" t="s">
        <v>16</v>
      </c>
      <c r="D6811" t="str">
        <f>IF(Tabel_Forespørgsel_fra_Visma28[[#This Row],[SupProd]]=" "," "," - "&amp;Tabel_Forespørgsel_fra_Visma28[[#This Row],[SupProd]])</f>
        <v xml:space="preserve"> </v>
      </c>
      <c r="E6811" t="s">
        <v>16</v>
      </c>
      <c r="F6811" t="str">
        <f>IF(Tabel_Forespørgsel_fra_Visma28[[#This Row],[SupDescr]]=" "," "," - "&amp;Tabel_Forespørgsel_fra_Visma28[[#This Row],[SupDescr]])</f>
        <v xml:space="preserve"> </v>
      </c>
      <c r="G6811" t="s">
        <v>7015</v>
      </c>
      <c r="H6811">
        <v>1</v>
      </c>
      <c r="I6811" t="str">
        <f>IF(A6811=A6810,I6810&amp;CHAR(10)&amp;"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2" spans="1:9" x14ac:dyDescent="0.25">
      <c r="A6812" t="s">
        <v>10579</v>
      </c>
      <c r="B6812">
        <v>75211662</v>
      </c>
      <c r="C6812" t="s">
        <v>16</v>
      </c>
      <c r="D6812" t="str">
        <f>IF(Tabel_Forespørgsel_fra_Visma28[[#This Row],[SupProd]]=" "," "," - "&amp;Tabel_Forespørgsel_fra_Visma28[[#This Row],[SupProd]])</f>
        <v xml:space="preserve"> </v>
      </c>
      <c r="E6812" t="s">
        <v>16</v>
      </c>
      <c r="F6812" t="str">
        <f>IF(Tabel_Forespørgsel_fra_Visma28[[#This Row],[SupDescr]]=" "," "," - "&amp;Tabel_Forespørgsel_fra_Visma28[[#This Row],[SupDescr]])</f>
        <v xml:space="preserve"> </v>
      </c>
      <c r="G6812" t="s">
        <v>7015</v>
      </c>
      <c r="H6812">
        <v>1</v>
      </c>
      <c r="I6812" t="str">
        <f>IF(A6812=A6811,I6811&amp;CHAR(10)&amp;"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3" spans="1:9" x14ac:dyDescent="0.25">
      <c r="A6813" t="s">
        <v>10585</v>
      </c>
      <c r="B6813">
        <v>75211662</v>
      </c>
      <c r="C6813" t="s">
        <v>16</v>
      </c>
      <c r="D6813" t="str">
        <f>IF(Tabel_Forespørgsel_fra_Visma28[[#This Row],[SupProd]]=" "," "," - "&amp;Tabel_Forespørgsel_fra_Visma28[[#This Row],[SupProd]])</f>
        <v xml:space="preserve"> </v>
      </c>
      <c r="E6813" t="s">
        <v>16</v>
      </c>
      <c r="F6813" t="str">
        <f>IF(Tabel_Forespørgsel_fra_Visma28[[#This Row],[SupDescr]]=" "," "," - "&amp;Tabel_Forespørgsel_fra_Visma28[[#This Row],[SupDescr]])</f>
        <v xml:space="preserve"> </v>
      </c>
      <c r="G6813" t="s">
        <v>7015</v>
      </c>
      <c r="H6813">
        <v>1</v>
      </c>
      <c r="I6813" t="str">
        <f>IF(A6813=A6812,I6812&amp;CHAR(10)&amp;"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4" spans="1:9" x14ac:dyDescent="0.25">
      <c r="A6814" t="s">
        <v>10589</v>
      </c>
      <c r="B6814">
        <v>75211662</v>
      </c>
      <c r="C6814" t="s">
        <v>16</v>
      </c>
      <c r="D6814" t="str">
        <f>IF(Tabel_Forespørgsel_fra_Visma28[[#This Row],[SupProd]]=" "," "," - "&amp;Tabel_Forespørgsel_fra_Visma28[[#This Row],[SupProd]])</f>
        <v xml:space="preserve"> </v>
      </c>
      <c r="E6814" t="s">
        <v>16</v>
      </c>
      <c r="F6814" t="str">
        <f>IF(Tabel_Forespørgsel_fra_Visma28[[#This Row],[SupDescr]]=" "," "," - "&amp;Tabel_Forespørgsel_fra_Visma28[[#This Row],[SupDescr]])</f>
        <v xml:space="preserve"> </v>
      </c>
      <c r="G6814" t="s">
        <v>7015</v>
      </c>
      <c r="H6814">
        <v>1</v>
      </c>
      <c r="I6814" t="str">
        <f>IF(A6814=A6813,I6813&amp;CHAR(10)&amp;"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5" spans="1:9" x14ac:dyDescent="0.25">
      <c r="A6815" t="s">
        <v>10416</v>
      </c>
      <c r="B6815">
        <v>75211662</v>
      </c>
      <c r="C6815" t="s">
        <v>16</v>
      </c>
      <c r="D6815" t="str">
        <f>IF(Tabel_Forespørgsel_fra_Visma28[[#This Row],[SupProd]]=" "," "," - "&amp;Tabel_Forespørgsel_fra_Visma28[[#This Row],[SupProd]])</f>
        <v xml:space="preserve"> </v>
      </c>
      <c r="E6815" t="s">
        <v>16</v>
      </c>
      <c r="F6815" t="str">
        <f>IF(Tabel_Forespørgsel_fra_Visma28[[#This Row],[SupDescr]]=" "," "," - "&amp;Tabel_Forespørgsel_fra_Visma28[[#This Row],[SupDescr]])</f>
        <v xml:space="preserve"> </v>
      </c>
      <c r="G6815" t="s">
        <v>7015</v>
      </c>
      <c r="H6815">
        <v>1</v>
      </c>
      <c r="I6815" t="str">
        <f>IF(A6815=A6814,I6814&amp;CHAR(10)&amp;"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6" spans="1:9" x14ac:dyDescent="0.25">
      <c r="A6816" t="s">
        <v>10590</v>
      </c>
      <c r="B6816">
        <v>75211662</v>
      </c>
      <c r="C6816" t="s">
        <v>16</v>
      </c>
      <c r="D6816" t="str">
        <f>IF(Tabel_Forespørgsel_fra_Visma28[[#This Row],[SupProd]]=" "," "," - "&amp;Tabel_Forespørgsel_fra_Visma28[[#This Row],[SupProd]])</f>
        <v xml:space="preserve"> </v>
      </c>
      <c r="E6816" t="s">
        <v>16</v>
      </c>
      <c r="F6816" t="str">
        <f>IF(Tabel_Forespørgsel_fra_Visma28[[#This Row],[SupDescr]]=" "," "," - "&amp;Tabel_Forespørgsel_fra_Visma28[[#This Row],[SupDescr]])</f>
        <v xml:space="preserve"> </v>
      </c>
      <c r="G6816" t="s">
        <v>7015</v>
      </c>
      <c r="H6816">
        <v>1</v>
      </c>
      <c r="I6816" t="str">
        <f>IF(A6816=A6815,I6815&amp;CHAR(10)&amp;"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7" spans="1:9" x14ac:dyDescent="0.25">
      <c r="A6817" t="s">
        <v>10591</v>
      </c>
      <c r="B6817">
        <v>75211662</v>
      </c>
      <c r="C6817" t="s">
        <v>16</v>
      </c>
      <c r="D6817" t="str">
        <f>IF(Tabel_Forespørgsel_fra_Visma28[[#This Row],[SupProd]]=" "," "," - "&amp;Tabel_Forespørgsel_fra_Visma28[[#This Row],[SupProd]])</f>
        <v xml:space="preserve"> </v>
      </c>
      <c r="E6817" t="s">
        <v>16</v>
      </c>
      <c r="F6817" t="str">
        <f>IF(Tabel_Forespørgsel_fra_Visma28[[#This Row],[SupDescr]]=" "," "," - "&amp;Tabel_Forespørgsel_fra_Visma28[[#This Row],[SupDescr]])</f>
        <v xml:space="preserve"> </v>
      </c>
      <c r="G6817" t="s">
        <v>7015</v>
      </c>
      <c r="H6817">
        <v>1</v>
      </c>
      <c r="I6817" t="str">
        <f>IF(A6817=A6816,I6816&amp;CHAR(10)&amp;"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8" spans="1:9" x14ac:dyDescent="0.25">
      <c r="A6818" t="s">
        <v>10422</v>
      </c>
      <c r="B6818">
        <v>75211662</v>
      </c>
      <c r="C6818" t="s">
        <v>16</v>
      </c>
      <c r="D6818" t="str">
        <f>IF(Tabel_Forespørgsel_fra_Visma28[[#This Row],[SupProd]]=" "," "," - "&amp;Tabel_Forespørgsel_fra_Visma28[[#This Row],[SupProd]])</f>
        <v xml:space="preserve"> </v>
      </c>
      <c r="E6818" t="s">
        <v>16</v>
      </c>
      <c r="F6818" t="str">
        <f>IF(Tabel_Forespørgsel_fra_Visma28[[#This Row],[SupDescr]]=" "," "," - "&amp;Tabel_Forespørgsel_fra_Visma28[[#This Row],[SupDescr]])</f>
        <v xml:space="preserve"> </v>
      </c>
      <c r="G6818" t="s">
        <v>7015</v>
      </c>
      <c r="H6818">
        <v>1</v>
      </c>
      <c r="I6818" t="str">
        <f>IF(A6818=A6817,I6817&amp;CHAR(10)&amp;"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9" spans="1:9" x14ac:dyDescent="0.25">
      <c r="A6819" t="s">
        <v>10426</v>
      </c>
      <c r="B6819">
        <v>75211662</v>
      </c>
      <c r="C6819" t="s">
        <v>16</v>
      </c>
      <c r="D6819" t="str">
        <f>IF(Tabel_Forespørgsel_fra_Visma28[[#This Row],[SupProd]]=" "," "," - "&amp;Tabel_Forespørgsel_fra_Visma28[[#This Row],[SupProd]])</f>
        <v xml:space="preserve"> </v>
      </c>
      <c r="E6819" t="s">
        <v>16</v>
      </c>
      <c r="F6819" t="str">
        <f>IF(Tabel_Forespørgsel_fra_Visma28[[#This Row],[SupDescr]]=" "," "," - "&amp;Tabel_Forespørgsel_fra_Visma28[[#This Row],[SupDescr]])</f>
        <v xml:space="preserve"> </v>
      </c>
      <c r="G6819" t="s">
        <v>7015</v>
      </c>
      <c r="H6819">
        <v>1</v>
      </c>
      <c r="I6819" t="str">
        <f>IF(A6819=A6818,I6818&amp;CHAR(10)&amp;"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0" spans="1:9" x14ac:dyDescent="0.25">
      <c r="A6820" t="s">
        <v>10425</v>
      </c>
      <c r="B6820">
        <v>75211662</v>
      </c>
      <c r="C6820" t="s">
        <v>16</v>
      </c>
      <c r="D6820" t="str">
        <f>IF(Tabel_Forespørgsel_fra_Visma28[[#This Row],[SupProd]]=" "," "," - "&amp;Tabel_Forespørgsel_fra_Visma28[[#This Row],[SupProd]])</f>
        <v xml:space="preserve"> </v>
      </c>
      <c r="E6820" t="s">
        <v>16</v>
      </c>
      <c r="F6820" t="str">
        <f>IF(Tabel_Forespørgsel_fra_Visma28[[#This Row],[SupDescr]]=" "," "," - "&amp;Tabel_Forespørgsel_fra_Visma28[[#This Row],[SupDescr]])</f>
        <v xml:space="preserve"> </v>
      </c>
      <c r="G6820" t="s">
        <v>7015</v>
      </c>
      <c r="H6820">
        <v>1</v>
      </c>
      <c r="I6820" t="str">
        <f>IF(A6820=A6819,I6819&amp;CHAR(10)&amp;"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1" spans="1:9" x14ac:dyDescent="0.25">
      <c r="A6821" t="s">
        <v>10891</v>
      </c>
      <c r="B6821">
        <v>75211662</v>
      </c>
      <c r="C6821" t="s">
        <v>16</v>
      </c>
      <c r="D6821" t="str">
        <f>IF(Tabel_Forespørgsel_fra_Visma28[[#This Row],[SupProd]]=" "," "," - "&amp;Tabel_Forespørgsel_fra_Visma28[[#This Row],[SupProd]])</f>
        <v xml:space="preserve"> </v>
      </c>
      <c r="E6821" t="s">
        <v>16</v>
      </c>
      <c r="F6821" t="str">
        <f>IF(Tabel_Forespørgsel_fra_Visma28[[#This Row],[SupDescr]]=" "," "," - "&amp;Tabel_Forespørgsel_fra_Visma28[[#This Row],[SupDescr]])</f>
        <v xml:space="preserve"> </v>
      </c>
      <c r="G6821" t="s">
        <v>7015</v>
      </c>
      <c r="H6821">
        <v>1</v>
      </c>
      <c r="I6821" t="str">
        <f>IF(A6821=A6820,I6820&amp;CHAR(10)&amp;"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2" spans="1:9" x14ac:dyDescent="0.25">
      <c r="A6822" t="s">
        <v>10423</v>
      </c>
      <c r="B6822">
        <v>75211662</v>
      </c>
      <c r="C6822" t="s">
        <v>16</v>
      </c>
      <c r="D6822" t="str">
        <f>IF(Tabel_Forespørgsel_fra_Visma28[[#This Row],[SupProd]]=" "," "," - "&amp;Tabel_Forespørgsel_fra_Visma28[[#This Row],[SupProd]])</f>
        <v xml:space="preserve"> </v>
      </c>
      <c r="E6822" t="s">
        <v>16</v>
      </c>
      <c r="F6822" t="str">
        <f>IF(Tabel_Forespørgsel_fra_Visma28[[#This Row],[SupDescr]]=" "," "," - "&amp;Tabel_Forespørgsel_fra_Visma28[[#This Row],[SupDescr]])</f>
        <v xml:space="preserve"> </v>
      </c>
      <c r="G6822" t="s">
        <v>7015</v>
      </c>
      <c r="H6822">
        <v>1</v>
      </c>
      <c r="I6822" t="str">
        <f>IF(A6822=A6821,I6821&amp;CHAR(10)&amp;"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3" spans="1:9" x14ac:dyDescent="0.25">
      <c r="A6823" t="s">
        <v>10424</v>
      </c>
      <c r="B6823">
        <v>75211662</v>
      </c>
      <c r="C6823" t="s">
        <v>16</v>
      </c>
      <c r="D6823" t="str">
        <f>IF(Tabel_Forespørgsel_fra_Visma28[[#This Row],[SupProd]]=" "," "," - "&amp;Tabel_Forespørgsel_fra_Visma28[[#This Row],[SupProd]])</f>
        <v xml:space="preserve"> </v>
      </c>
      <c r="E6823" t="s">
        <v>16</v>
      </c>
      <c r="F6823" t="str">
        <f>IF(Tabel_Forespørgsel_fra_Visma28[[#This Row],[SupDescr]]=" "," "," - "&amp;Tabel_Forespørgsel_fra_Visma28[[#This Row],[SupDescr]])</f>
        <v xml:space="preserve"> </v>
      </c>
      <c r="G6823" t="s">
        <v>7015</v>
      </c>
      <c r="H6823">
        <v>1</v>
      </c>
      <c r="I6823" t="str">
        <f>IF(A6823=A6822,I6822&amp;CHAR(10)&amp;"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4" spans="1:9" x14ac:dyDescent="0.25">
      <c r="A6824" t="s">
        <v>10894</v>
      </c>
      <c r="B6824">
        <v>75211662</v>
      </c>
      <c r="C6824" t="s">
        <v>16</v>
      </c>
      <c r="D6824" t="str">
        <f>IF(Tabel_Forespørgsel_fra_Visma28[[#This Row],[SupProd]]=" "," "," - "&amp;Tabel_Forespørgsel_fra_Visma28[[#This Row],[SupProd]])</f>
        <v xml:space="preserve"> </v>
      </c>
      <c r="E6824" t="s">
        <v>16</v>
      </c>
      <c r="F6824" t="str">
        <f>IF(Tabel_Forespørgsel_fra_Visma28[[#This Row],[SupDescr]]=" "," "," - "&amp;Tabel_Forespørgsel_fra_Visma28[[#This Row],[SupDescr]])</f>
        <v xml:space="preserve"> </v>
      </c>
      <c r="G6824" t="s">
        <v>7015</v>
      </c>
      <c r="H6824">
        <v>1</v>
      </c>
      <c r="I6824" t="str">
        <f>IF(A6824=A6823,I6823&amp;CHAR(10)&amp;"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5" spans="1:9" x14ac:dyDescent="0.25">
      <c r="A6825" t="s">
        <v>10895</v>
      </c>
      <c r="B6825">
        <v>75211662</v>
      </c>
      <c r="C6825" t="s">
        <v>16</v>
      </c>
      <c r="D6825" t="str">
        <f>IF(Tabel_Forespørgsel_fra_Visma28[[#This Row],[SupProd]]=" "," "," - "&amp;Tabel_Forespørgsel_fra_Visma28[[#This Row],[SupProd]])</f>
        <v xml:space="preserve"> </v>
      </c>
      <c r="E6825" t="s">
        <v>16</v>
      </c>
      <c r="F6825" t="str">
        <f>IF(Tabel_Forespørgsel_fra_Visma28[[#This Row],[SupDescr]]=" "," "," - "&amp;Tabel_Forespørgsel_fra_Visma28[[#This Row],[SupDescr]])</f>
        <v xml:space="preserve"> </v>
      </c>
      <c r="G6825" t="s">
        <v>7015</v>
      </c>
      <c r="H6825">
        <v>1</v>
      </c>
      <c r="I6825" t="str">
        <f>IF(A6825=A6824,I6824&amp;CHAR(10)&amp;"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6" spans="1:9" x14ac:dyDescent="0.25">
      <c r="A6826" t="s">
        <v>10427</v>
      </c>
      <c r="B6826">
        <v>75211662</v>
      </c>
      <c r="C6826" t="s">
        <v>16</v>
      </c>
      <c r="D6826" t="str">
        <f>IF(Tabel_Forespørgsel_fra_Visma28[[#This Row],[SupProd]]=" "," "," - "&amp;Tabel_Forespørgsel_fra_Visma28[[#This Row],[SupProd]])</f>
        <v xml:space="preserve"> </v>
      </c>
      <c r="E6826" t="s">
        <v>16</v>
      </c>
      <c r="F6826" t="str">
        <f>IF(Tabel_Forespørgsel_fra_Visma28[[#This Row],[SupDescr]]=" "," "," - "&amp;Tabel_Forespørgsel_fra_Visma28[[#This Row],[SupDescr]])</f>
        <v xml:space="preserve"> </v>
      </c>
      <c r="G6826" t="s">
        <v>7015</v>
      </c>
      <c r="H6826">
        <v>1</v>
      </c>
      <c r="I6826" t="str">
        <f>IF(A6826=A6825,I6825&amp;CHAR(10)&amp;"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7" spans="1:9" x14ac:dyDescent="0.25">
      <c r="A6827" t="s">
        <v>10826</v>
      </c>
      <c r="B6827">
        <v>75211662</v>
      </c>
      <c r="C6827" t="s">
        <v>16</v>
      </c>
      <c r="D6827" t="str">
        <f>IF(Tabel_Forespørgsel_fra_Visma28[[#This Row],[SupProd]]=" "," "," - "&amp;Tabel_Forespørgsel_fra_Visma28[[#This Row],[SupProd]])</f>
        <v xml:space="preserve"> </v>
      </c>
      <c r="E6827" t="s">
        <v>16</v>
      </c>
      <c r="F6827" t="str">
        <f>IF(Tabel_Forespørgsel_fra_Visma28[[#This Row],[SupDescr]]=" "," "," - "&amp;Tabel_Forespørgsel_fra_Visma28[[#This Row],[SupDescr]])</f>
        <v xml:space="preserve"> </v>
      </c>
      <c r="G6827" t="s">
        <v>7015</v>
      </c>
      <c r="H6827">
        <v>1</v>
      </c>
      <c r="I6827" t="str">
        <f>IF(A6827=A6826,I6826&amp;CHAR(10)&amp;"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8" spans="1:9" x14ac:dyDescent="0.25">
      <c r="A6828" t="s">
        <v>10827</v>
      </c>
      <c r="B6828">
        <v>75211662</v>
      </c>
      <c r="C6828" t="s">
        <v>16</v>
      </c>
      <c r="D6828" t="str">
        <f>IF(Tabel_Forespørgsel_fra_Visma28[[#This Row],[SupProd]]=" "," "," - "&amp;Tabel_Forespørgsel_fra_Visma28[[#This Row],[SupProd]])</f>
        <v xml:space="preserve"> </v>
      </c>
      <c r="E6828" t="s">
        <v>16</v>
      </c>
      <c r="F6828" t="str">
        <f>IF(Tabel_Forespørgsel_fra_Visma28[[#This Row],[SupDescr]]=" "," "," - "&amp;Tabel_Forespørgsel_fra_Visma28[[#This Row],[SupDescr]])</f>
        <v xml:space="preserve"> </v>
      </c>
      <c r="G6828" t="s">
        <v>7015</v>
      </c>
      <c r="H6828">
        <v>1</v>
      </c>
      <c r="I6828" t="str">
        <f>IF(A6828=A6827,I6827&amp;CHAR(10)&amp;"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9" spans="1:9" x14ac:dyDescent="0.25">
      <c r="A6829" t="s">
        <v>10828</v>
      </c>
      <c r="B6829">
        <v>75211662</v>
      </c>
      <c r="C6829" t="s">
        <v>16</v>
      </c>
      <c r="D6829" t="str">
        <f>IF(Tabel_Forespørgsel_fra_Visma28[[#This Row],[SupProd]]=" "," "," - "&amp;Tabel_Forespørgsel_fra_Visma28[[#This Row],[SupProd]])</f>
        <v xml:space="preserve"> </v>
      </c>
      <c r="E6829" t="s">
        <v>16</v>
      </c>
      <c r="F6829" t="str">
        <f>IF(Tabel_Forespørgsel_fra_Visma28[[#This Row],[SupDescr]]=" "," "," - "&amp;Tabel_Forespørgsel_fra_Visma28[[#This Row],[SupDescr]])</f>
        <v xml:space="preserve"> </v>
      </c>
      <c r="G6829" t="s">
        <v>7015</v>
      </c>
      <c r="H6829">
        <v>1</v>
      </c>
      <c r="I6829" t="str">
        <f>IF(A6829=A6828,I6828&amp;CHAR(10)&amp;"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0" spans="1:9" x14ac:dyDescent="0.25">
      <c r="A6830" t="s">
        <v>10893</v>
      </c>
      <c r="B6830">
        <v>75211662</v>
      </c>
      <c r="C6830" t="s">
        <v>16</v>
      </c>
      <c r="D6830" t="str">
        <f>IF(Tabel_Forespørgsel_fra_Visma28[[#This Row],[SupProd]]=" "," "," - "&amp;Tabel_Forespørgsel_fra_Visma28[[#This Row],[SupProd]])</f>
        <v xml:space="preserve"> </v>
      </c>
      <c r="E6830" t="s">
        <v>16</v>
      </c>
      <c r="F6830" t="str">
        <f>IF(Tabel_Forespørgsel_fra_Visma28[[#This Row],[SupDescr]]=" "," "," - "&amp;Tabel_Forespørgsel_fra_Visma28[[#This Row],[SupDescr]])</f>
        <v xml:space="preserve"> </v>
      </c>
      <c r="G6830" t="s">
        <v>7015</v>
      </c>
      <c r="H6830">
        <v>1</v>
      </c>
      <c r="I6830" t="str">
        <f>IF(A6830=A6829,I6829&amp;CHAR(10)&amp;"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1" spans="1:9" x14ac:dyDescent="0.25">
      <c r="A6831" t="s">
        <v>10898</v>
      </c>
      <c r="B6831">
        <v>75211662</v>
      </c>
      <c r="C6831" t="s">
        <v>16</v>
      </c>
      <c r="D6831" t="str">
        <f>IF(Tabel_Forespørgsel_fra_Visma28[[#This Row],[SupProd]]=" "," "," - "&amp;Tabel_Forespørgsel_fra_Visma28[[#This Row],[SupProd]])</f>
        <v xml:space="preserve"> </v>
      </c>
      <c r="E6831" t="s">
        <v>16</v>
      </c>
      <c r="F6831" t="str">
        <f>IF(Tabel_Forespørgsel_fra_Visma28[[#This Row],[SupDescr]]=" "," "," - "&amp;Tabel_Forespørgsel_fra_Visma28[[#This Row],[SupDescr]])</f>
        <v xml:space="preserve"> </v>
      </c>
      <c r="G6831" t="s">
        <v>7015</v>
      </c>
      <c r="H6831">
        <v>1</v>
      </c>
      <c r="I6831" t="str">
        <f>IF(A6831=A6830,I6830&amp;CHAR(10)&amp;"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2" spans="1:9" x14ac:dyDescent="0.25">
      <c r="A6832" t="s">
        <v>10829</v>
      </c>
      <c r="B6832">
        <v>75211662</v>
      </c>
      <c r="C6832" t="s">
        <v>16</v>
      </c>
      <c r="D6832" t="str">
        <f>IF(Tabel_Forespørgsel_fra_Visma28[[#This Row],[SupProd]]=" "," "," - "&amp;Tabel_Forespørgsel_fra_Visma28[[#This Row],[SupProd]])</f>
        <v xml:space="preserve"> </v>
      </c>
      <c r="E6832" t="s">
        <v>16</v>
      </c>
      <c r="F6832" t="str">
        <f>IF(Tabel_Forespørgsel_fra_Visma28[[#This Row],[SupDescr]]=" "," "," - "&amp;Tabel_Forespørgsel_fra_Visma28[[#This Row],[SupDescr]])</f>
        <v xml:space="preserve"> </v>
      </c>
      <c r="G6832" t="s">
        <v>7015</v>
      </c>
      <c r="H6832">
        <v>1</v>
      </c>
      <c r="I6832" t="str">
        <f>IF(A6832=A6831,I6831&amp;CHAR(10)&amp;"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3" spans="1:9" x14ac:dyDescent="0.25">
      <c r="A6833" t="s">
        <v>10896</v>
      </c>
      <c r="B6833">
        <v>75211662</v>
      </c>
      <c r="C6833" t="s">
        <v>16</v>
      </c>
      <c r="D6833" t="str">
        <f>IF(Tabel_Forespørgsel_fra_Visma28[[#This Row],[SupProd]]=" "," "," - "&amp;Tabel_Forespørgsel_fra_Visma28[[#This Row],[SupProd]])</f>
        <v xml:space="preserve"> </v>
      </c>
      <c r="E6833" t="s">
        <v>16</v>
      </c>
      <c r="F6833" t="str">
        <f>IF(Tabel_Forespørgsel_fra_Visma28[[#This Row],[SupDescr]]=" "," "," - "&amp;Tabel_Forespørgsel_fra_Visma28[[#This Row],[SupDescr]])</f>
        <v xml:space="preserve"> </v>
      </c>
      <c r="G6833" t="s">
        <v>7015</v>
      </c>
      <c r="H6833">
        <v>1</v>
      </c>
      <c r="I6833" t="str">
        <f>IF(A6833=A6832,I6832&amp;CHAR(10)&amp;"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4" spans="1:9" x14ac:dyDescent="0.25">
      <c r="A6834" t="s">
        <v>10830</v>
      </c>
      <c r="B6834">
        <v>75211662</v>
      </c>
      <c r="C6834" t="s">
        <v>16</v>
      </c>
      <c r="D6834" t="str">
        <f>IF(Tabel_Forespørgsel_fra_Visma28[[#This Row],[SupProd]]=" "," "," - "&amp;Tabel_Forespørgsel_fra_Visma28[[#This Row],[SupProd]])</f>
        <v xml:space="preserve"> </v>
      </c>
      <c r="E6834" t="s">
        <v>16</v>
      </c>
      <c r="F6834" t="str">
        <f>IF(Tabel_Forespørgsel_fra_Visma28[[#This Row],[SupDescr]]=" "," "," - "&amp;Tabel_Forespørgsel_fra_Visma28[[#This Row],[SupDescr]])</f>
        <v xml:space="preserve"> </v>
      </c>
      <c r="G6834" t="s">
        <v>7015</v>
      </c>
      <c r="H6834">
        <v>1</v>
      </c>
      <c r="I6834" t="str">
        <f>IF(A6834=A6833,I6833&amp;CHAR(10)&amp;"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5" spans="1:9" x14ac:dyDescent="0.25">
      <c r="A6835" t="s">
        <v>10897</v>
      </c>
      <c r="B6835">
        <v>75211662</v>
      </c>
      <c r="C6835" t="s">
        <v>16</v>
      </c>
      <c r="D6835" t="str">
        <f>IF(Tabel_Forespørgsel_fra_Visma28[[#This Row],[SupProd]]=" "," "," - "&amp;Tabel_Forespørgsel_fra_Visma28[[#This Row],[SupProd]])</f>
        <v xml:space="preserve"> </v>
      </c>
      <c r="E6835" t="s">
        <v>16</v>
      </c>
      <c r="F6835" t="str">
        <f>IF(Tabel_Forespørgsel_fra_Visma28[[#This Row],[SupDescr]]=" "," "," - "&amp;Tabel_Forespørgsel_fra_Visma28[[#This Row],[SupDescr]])</f>
        <v xml:space="preserve"> </v>
      </c>
      <c r="G6835" t="s">
        <v>7015</v>
      </c>
      <c r="H6835">
        <v>1</v>
      </c>
      <c r="I6835" t="str">
        <f>IF(A6835=A6834,I6834&amp;CHAR(10)&amp;"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6" spans="1:9" x14ac:dyDescent="0.25">
      <c r="A6836" t="s">
        <v>10832</v>
      </c>
      <c r="B6836">
        <v>75211662</v>
      </c>
      <c r="C6836" t="s">
        <v>16</v>
      </c>
      <c r="D6836" t="str">
        <f>IF(Tabel_Forespørgsel_fra_Visma28[[#This Row],[SupProd]]=" "," "," - "&amp;Tabel_Forespørgsel_fra_Visma28[[#This Row],[SupProd]])</f>
        <v xml:space="preserve"> </v>
      </c>
      <c r="E6836" t="s">
        <v>16</v>
      </c>
      <c r="F6836" t="str">
        <f>IF(Tabel_Forespørgsel_fra_Visma28[[#This Row],[SupDescr]]=" "," "," - "&amp;Tabel_Forespørgsel_fra_Visma28[[#This Row],[SupDescr]])</f>
        <v xml:space="preserve"> </v>
      </c>
      <c r="G6836" t="s">
        <v>7015</v>
      </c>
      <c r="H6836">
        <v>1</v>
      </c>
      <c r="I6836" t="str">
        <f>IF(A6836=A6835,I6835&amp;CHAR(10)&amp;"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7" spans="1:9" x14ac:dyDescent="0.25">
      <c r="A6837" t="s">
        <v>11056</v>
      </c>
      <c r="B6837">
        <v>75211662</v>
      </c>
      <c r="C6837" t="s">
        <v>16</v>
      </c>
      <c r="D6837" t="str">
        <f>IF(Tabel_Forespørgsel_fra_Visma28[[#This Row],[SupProd]]=" "," "," - "&amp;Tabel_Forespørgsel_fra_Visma28[[#This Row],[SupProd]])</f>
        <v xml:space="preserve"> </v>
      </c>
      <c r="E6837" t="s">
        <v>16</v>
      </c>
      <c r="F6837" t="str">
        <f>IF(Tabel_Forespørgsel_fra_Visma28[[#This Row],[SupDescr]]=" "," "," - "&amp;Tabel_Forespørgsel_fra_Visma28[[#This Row],[SupDescr]])</f>
        <v xml:space="preserve"> </v>
      </c>
      <c r="G6837" t="s">
        <v>7015</v>
      </c>
      <c r="H6837">
        <v>1</v>
      </c>
      <c r="I6837" t="str">
        <f>IF(A6837=A6836,I6836&amp;CHAR(10)&amp;"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8" spans="1:9" x14ac:dyDescent="0.25">
      <c r="A6838" t="s">
        <v>10450</v>
      </c>
      <c r="B6838">
        <v>75211662</v>
      </c>
      <c r="C6838" t="s">
        <v>16</v>
      </c>
      <c r="D6838" t="str">
        <f>IF(Tabel_Forespørgsel_fra_Visma28[[#This Row],[SupProd]]=" "," "," - "&amp;Tabel_Forespørgsel_fra_Visma28[[#This Row],[SupProd]])</f>
        <v xml:space="preserve"> </v>
      </c>
      <c r="E6838" t="s">
        <v>16</v>
      </c>
      <c r="F6838" t="str">
        <f>IF(Tabel_Forespørgsel_fra_Visma28[[#This Row],[SupDescr]]=" "," "," - "&amp;Tabel_Forespørgsel_fra_Visma28[[#This Row],[SupDescr]])</f>
        <v xml:space="preserve"> </v>
      </c>
      <c r="G6838" t="s">
        <v>7015</v>
      </c>
      <c r="H6838">
        <v>1</v>
      </c>
      <c r="I6838" t="str">
        <f>IF(A6838=A6837,I6837&amp;CHAR(10)&amp;"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9" spans="1:9" x14ac:dyDescent="0.25">
      <c r="A6839" t="s">
        <v>10451</v>
      </c>
      <c r="B6839">
        <v>75211662</v>
      </c>
      <c r="C6839" t="s">
        <v>16</v>
      </c>
      <c r="D6839" t="str">
        <f>IF(Tabel_Forespørgsel_fra_Visma28[[#This Row],[SupProd]]=" "," "," - "&amp;Tabel_Forespørgsel_fra_Visma28[[#This Row],[SupProd]])</f>
        <v xml:space="preserve"> </v>
      </c>
      <c r="E6839" t="s">
        <v>16</v>
      </c>
      <c r="F6839" t="str">
        <f>IF(Tabel_Forespørgsel_fra_Visma28[[#This Row],[SupDescr]]=" "," "," - "&amp;Tabel_Forespørgsel_fra_Visma28[[#This Row],[SupDescr]])</f>
        <v xml:space="preserve"> </v>
      </c>
      <c r="G6839" t="s">
        <v>7015</v>
      </c>
      <c r="H6839">
        <v>1</v>
      </c>
      <c r="I6839" t="str">
        <f>IF(A6839=A6838,I6838&amp;CHAR(10)&amp;"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0" spans="1:9" x14ac:dyDescent="0.25">
      <c r="A6840" t="s">
        <v>10458</v>
      </c>
      <c r="B6840">
        <v>75211662</v>
      </c>
      <c r="C6840" t="s">
        <v>16</v>
      </c>
      <c r="D6840" t="str">
        <f>IF(Tabel_Forespørgsel_fra_Visma28[[#This Row],[SupProd]]=" "," "," - "&amp;Tabel_Forespørgsel_fra_Visma28[[#This Row],[SupProd]])</f>
        <v xml:space="preserve"> </v>
      </c>
      <c r="E6840" t="s">
        <v>16</v>
      </c>
      <c r="F6840" t="str">
        <f>IF(Tabel_Forespørgsel_fra_Visma28[[#This Row],[SupDescr]]=" "," "," - "&amp;Tabel_Forespørgsel_fra_Visma28[[#This Row],[SupDescr]])</f>
        <v xml:space="preserve"> </v>
      </c>
      <c r="G6840" t="s">
        <v>7015</v>
      </c>
      <c r="H6840">
        <v>1</v>
      </c>
      <c r="I6840" t="str">
        <f>IF(A6840=A6839,I6839&amp;CHAR(10)&amp;"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1" spans="1:9" x14ac:dyDescent="0.25">
      <c r="A6841" t="s">
        <v>10459</v>
      </c>
      <c r="B6841">
        <v>75211662</v>
      </c>
      <c r="C6841" t="s">
        <v>16</v>
      </c>
      <c r="D6841" t="str">
        <f>IF(Tabel_Forespørgsel_fra_Visma28[[#This Row],[SupProd]]=" "," "," - "&amp;Tabel_Forespørgsel_fra_Visma28[[#This Row],[SupProd]])</f>
        <v xml:space="preserve"> </v>
      </c>
      <c r="E6841" t="s">
        <v>16</v>
      </c>
      <c r="F6841" t="str">
        <f>IF(Tabel_Forespørgsel_fra_Visma28[[#This Row],[SupDescr]]=" "," "," - "&amp;Tabel_Forespørgsel_fra_Visma28[[#This Row],[SupDescr]])</f>
        <v xml:space="preserve"> </v>
      </c>
      <c r="G6841" t="s">
        <v>7015</v>
      </c>
      <c r="H6841">
        <v>1</v>
      </c>
      <c r="I6841" t="str">
        <f>IF(A6841=A6840,I6840&amp;CHAR(10)&amp;"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2" spans="1:9" x14ac:dyDescent="0.25">
      <c r="A6842" t="s">
        <v>11519</v>
      </c>
      <c r="B6842">
        <v>75577000</v>
      </c>
      <c r="C6842" t="s">
        <v>16</v>
      </c>
      <c r="D6842" t="str">
        <f>IF(Tabel_Forespørgsel_fra_Visma28[[#This Row],[SupProd]]=" "," "," - "&amp;Tabel_Forespørgsel_fra_Visma28[[#This Row],[SupProd]])</f>
        <v xml:space="preserve"> </v>
      </c>
      <c r="E6842" t="s">
        <v>16</v>
      </c>
      <c r="F6842" t="str">
        <f>IF(Tabel_Forespørgsel_fra_Visma28[[#This Row],[SupDescr]]=" "," "," - "&amp;Tabel_Forespørgsel_fra_Visma28[[#This Row],[SupDescr]])</f>
        <v xml:space="preserve"> </v>
      </c>
      <c r="G6842" t="s">
        <v>3759</v>
      </c>
      <c r="H6842">
        <v>1</v>
      </c>
      <c r="I6842" t="str">
        <f>IF(A6842=A6841,I6841&amp;CHAR(10)&amp;"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843" spans="1:9" x14ac:dyDescent="0.25">
      <c r="A6843" t="s">
        <v>10723</v>
      </c>
      <c r="B6843">
        <v>75211662</v>
      </c>
      <c r="C6843" t="s">
        <v>16</v>
      </c>
      <c r="D6843" t="str">
        <f>IF(Tabel_Forespørgsel_fra_Visma28[[#This Row],[SupProd]]=" "," "," - "&amp;Tabel_Forespørgsel_fra_Visma28[[#This Row],[SupProd]])</f>
        <v xml:space="preserve"> </v>
      </c>
      <c r="E6843" t="s">
        <v>16</v>
      </c>
      <c r="F6843" t="str">
        <f>IF(Tabel_Forespørgsel_fra_Visma28[[#This Row],[SupDescr]]=" "," "," - "&amp;Tabel_Forespørgsel_fra_Visma28[[#This Row],[SupDescr]])</f>
        <v xml:space="preserve"> </v>
      </c>
      <c r="G6843" t="s">
        <v>7015</v>
      </c>
      <c r="H6843">
        <v>1</v>
      </c>
      <c r="I6843" t="str">
        <f>IF(A6843=A6842,I6842&amp;CHAR(10)&amp;"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4" spans="1:9" x14ac:dyDescent="0.25">
      <c r="A6844" t="s">
        <v>10724</v>
      </c>
      <c r="B6844">
        <v>75211662</v>
      </c>
      <c r="C6844" t="s">
        <v>16</v>
      </c>
      <c r="D6844" t="str">
        <f>IF(Tabel_Forespørgsel_fra_Visma28[[#This Row],[SupProd]]=" "," "," - "&amp;Tabel_Forespørgsel_fra_Visma28[[#This Row],[SupProd]])</f>
        <v xml:space="preserve"> </v>
      </c>
      <c r="E6844" t="s">
        <v>16</v>
      </c>
      <c r="F6844" t="str">
        <f>IF(Tabel_Forespørgsel_fra_Visma28[[#This Row],[SupDescr]]=" "," "," - "&amp;Tabel_Forespørgsel_fra_Visma28[[#This Row],[SupDescr]])</f>
        <v xml:space="preserve"> </v>
      </c>
      <c r="G6844" t="s">
        <v>7015</v>
      </c>
      <c r="H6844">
        <v>1</v>
      </c>
      <c r="I6844" t="str">
        <f>IF(A6844=A6843,I6843&amp;CHAR(10)&amp;"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5" spans="1:9" x14ac:dyDescent="0.25">
      <c r="A6845" t="s">
        <v>10437</v>
      </c>
      <c r="B6845">
        <v>75211662</v>
      </c>
      <c r="C6845" t="s">
        <v>16</v>
      </c>
      <c r="D6845" t="str">
        <f>IF(Tabel_Forespørgsel_fra_Visma28[[#This Row],[SupProd]]=" "," "," - "&amp;Tabel_Forespørgsel_fra_Visma28[[#This Row],[SupProd]])</f>
        <v xml:space="preserve"> </v>
      </c>
      <c r="E6845" t="s">
        <v>16</v>
      </c>
      <c r="F6845" t="str">
        <f>IF(Tabel_Forespørgsel_fra_Visma28[[#This Row],[SupDescr]]=" "," "," - "&amp;Tabel_Forespørgsel_fra_Visma28[[#This Row],[SupDescr]])</f>
        <v xml:space="preserve"> </v>
      </c>
      <c r="G6845" t="s">
        <v>7015</v>
      </c>
      <c r="H6845">
        <v>1</v>
      </c>
      <c r="I6845" t="str">
        <f>IF(A6845=A6844,I6844&amp;CHAR(10)&amp;"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6" spans="1:9" x14ac:dyDescent="0.25">
      <c r="A6846" t="s">
        <v>10438</v>
      </c>
      <c r="B6846">
        <v>75211662</v>
      </c>
      <c r="C6846" t="s">
        <v>16</v>
      </c>
      <c r="D6846" t="str">
        <f>IF(Tabel_Forespørgsel_fra_Visma28[[#This Row],[SupProd]]=" "," "," - "&amp;Tabel_Forespørgsel_fra_Visma28[[#This Row],[SupProd]])</f>
        <v xml:space="preserve"> </v>
      </c>
      <c r="E6846" t="s">
        <v>16</v>
      </c>
      <c r="F6846" t="str">
        <f>IF(Tabel_Forespørgsel_fra_Visma28[[#This Row],[SupDescr]]=" "," "," - "&amp;Tabel_Forespørgsel_fra_Visma28[[#This Row],[SupDescr]])</f>
        <v xml:space="preserve"> </v>
      </c>
      <c r="G6846" t="s">
        <v>7015</v>
      </c>
      <c r="H6846">
        <v>1</v>
      </c>
      <c r="I6846" t="str">
        <f>IF(A6846=A6845,I6845&amp;CHAR(10)&amp;"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7" spans="1:9" x14ac:dyDescent="0.25">
      <c r="A6847" t="s">
        <v>10439</v>
      </c>
      <c r="B6847">
        <v>75211662</v>
      </c>
      <c r="C6847" t="s">
        <v>16</v>
      </c>
      <c r="D6847" t="str">
        <f>IF(Tabel_Forespørgsel_fra_Visma28[[#This Row],[SupProd]]=" "," "," - "&amp;Tabel_Forespørgsel_fra_Visma28[[#This Row],[SupProd]])</f>
        <v xml:space="preserve"> </v>
      </c>
      <c r="E6847" t="s">
        <v>16</v>
      </c>
      <c r="F6847" t="str">
        <f>IF(Tabel_Forespørgsel_fra_Visma28[[#This Row],[SupDescr]]=" "," "," - "&amp;Tabel_Forespørgsel_fra_Visma28[[#This Row],[SupDescr]])</f>
        <v xml:space="preserve"> </v>
      </c>
      <c r="G6847" t="s">
        <v>7015</v>
      </c>
      <c r="H6847">
        <v>1</v>
      </c>
      <c r="I6847" t="str">
        <f>IF(A6847=A6846,I6846&amp;CHAR(10)&amp;"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8" spans="1:9" x14ac:dyDescent="0.25">
      <c r="A6848" t="s">
        <v>11063</v>
      </c>
      <c r="B6848">
        <v>75196500</v>
      </c>
      <c r="C6848" t="s">
        <v>16</v>
      </c>
      <c r="D6848" t="str">
        <f>IF(Tabel_Forespørgsel_fra_Visma28[[#This Row],[SupProd]]=" "," "," - "&amp;Tabel_Forespørgsel_fra_Visma28[[#This Row],[SupProd]])</f>
        <v xml:space="preserve"> </v>
      </c>
      <c r="E6848" t="s">
        <v>16</v>
      </c>
      <c r="F6848" t="str">
        <f>IF(Tabel_Forespørgsel_fra_Visma28[[#This Row],[SupDescr]]=" "," "," - "&amp;Tabel_Forespørgsel_fra_Visma28[[#This Row],[SupDescr]])</f>
        <v xml:space="preserve"> </v>
      </c>
      <c r="G6848" t="s">
        <v>2425</v>
      </c>
      <c r="H6848">
        <v>1</v>
      </c>
      <c r="I6848" t="str">
        <f>IF(A6848=A6847,I6847&amp;CHAR(10)&amp;"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49" spans="1:9" x14ac:dyDescent="0.25">
      <c r="A6849" t="s">
        <v>11066</v>
      </c>
      <c r="B6849">
        <v>75196500</v>
      </c>
      <c r="C6849" t="s">
        <v>16</v>
      </c>
      <c r="D6849" t="str">
        <f>IF(Tabel_Forespørgsel_fra_Visma28[[#This Row],[SupProd]]=" "," "," - "&amp;Tabel_Forespørgsel_fra_Visma28[[#This Row],[SupProd]])</f>
        <v xml:space="preserve"> </v>
      </c>
      <c r="E6849" t="s">
        <v>16</v>
      </c>
      <c r="F6849" t="str">
        <f>IF(Tabel_Forespørgsel_fra_Visma28[[#This Row],[SupDescr]]=" "," "," - "&amp;Tabel_Forespørgsel_fra_Visma28[[#This Row],[SupDescr]])</f>
        <v xml:space="preserve"> </v>
      </c>
      <c r="G6849" t="s">
        <v>2425</v>
      </c>
      <c r="H6849">
        <v>1</v>
      </c>
      <c r="I6849" t="str">
        <f>IF(A6849=A6848,I6848&amp;CHAR(10)&amp;"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50" spans="1:9" x14ac:dyDescent="0.25">
      <c r="A6850" t="s">
        <v>11064</v>
      </c>
      <c r="B6850">
        <v>75211662</v>
      </c>
      <c r="C6850" t="s">
        <v>16</v>
      </c>
      <c r="D6850" t="str">
        <f>IF(Tabel_Forespørgsel_fra_Visma28[[#This Row],[SupProd]]=" "," "," - "&amp;Tabel_Forespørgsel_fra_Visma28[[#This Row],[SupProd]])</f>
        <v xml:space="preserve"> </v>
      </c>
      <c r="E6850" t="s">
        <v>16</v>
      </c>
      <c r="F6850" t="str">
        <f>IF(Tabel_Forespørgsel_fra_Visma28[[#This Row],[SupDescr]]=" "," "," - "&amp;Tabel_Forespørgsel_fra_Visma28[[#This Row],[SupDescr]])</f>
        <v xml:space="preserve"> </v>
      </c>
      <c r="G6850" t="s">
        <v>7015</v>
      </c>
      <c r="H6850">
        <v>1</v>
      </c>
      <c r="I6850" t="str">
        <f>IF(A6850=A6849,I6849&amp;CHAR(10)&amp;"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51" spans="1:9" x14ac:dyDescent="0.25">
      <c r="A6851" t="s">
        <v>11065</v>
      </c>
      <c r="B6851">
        <v>75211662</v>
      </c>
      <c r="C6851" t="s">
        <v>16</v>
      </c>
      <c r="D6851" t="str">
        <f>IF(Tabel_Forespørgsel_fra_Visma28[[#This Row],[SupProd]]=" "," "," - "&amp;Tabel_Forespørgsel_fra_Visma28[[#This Row],[SupProd]])</f>
        <v xml:space="preserve"> </v>
      </c>
      <c r="E6851" t="s">
        <v>16</v>
      </c>
      <c r="F6851" t="str">
        <f>IF(Tabel_Forespørgsel_fra_Visma28[[#This Row],[SupDescr]]=" "," "," - "&amp;Tabel_Forespørgsel_fra_Visma28[[#This Row],[SupDescr]])</f>
        <v xml:space="preserve"> </v>
      </c>
      <c r="G6851" t="s">
        <v>7015</v>
      </c>
      <c r="H6851">
        <v>1</v>
      </c>
      <c r="I6851" t="str">
        <f>IF(A6851=A6850,I6850&amp;CHAR(10)&amp;"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52" spans="1:9" x14ac:dyDescent="0.25">
      <c r="A6852" t="s">
        <v>11067</v>
      </c>
      <c r="B6852">
        <v>75196500</v>
      </c>
      <c r="C6852" t="s">
        <v>16</v>
      </c>
      <c r="D6852" t="str">
        <f>IF(Tabel_Forespørgsel_fra_Visma28[[#This Row],[SupProd]]=" "," "," - "&amp;Tabel_Forespørgsel_fra_Visma28[[#This Row],[SupProd]])</f>
        <v xml:space="preserve"> </v>
      </c>
      <c r="E6852" t="s">
        <v>16</v>
      </c>
      <c r="F6852" t="str">
        <f>IF(Tabel_Forespørgsel_fra_Visma28[[#This Row],[SupDescr]]=" "," "," - "&amp;Tabel_Forespørgsel_fra_Visma28[[#This Row],[SupDescr]])</f>
        <v xml:space="preserve"> </v>
      </c>
      <c r="G6852" t="s">
        <v>2425</v>
      </c>
      <c r="H6852">
        <v>1</v>
      </c>
      <c r="I6852" t="str">
        <f>IF(A6852=A6851,I6851&amp;CHAR(10)&amp;"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53" spans="1:9" x14ac:dyDescent="0.25">
      <c r="A6853" t="s">
        <v>11068</v>
      </c>
      <c r="B6853">
        <v>75577000</v>
      </c>
      <c r="C6853" t="s">
        <v>16</v>
      </c>
      <c r="D6853" t="str">
        <f>IF(Tabel_Forespørgsel_fra_Visma28[[#This Row],[SupProd]]=" "," "," - "&amp;Tabel_Forespørgsel_fra_Visma28[[#This Row],[SupProd]])</f>
        <v xml:space="preserve"> </v>
      </c>
      <c r="E6853" t="s">
        <v>16</v>
      </c>
      <c r="F6853" t="str">
        <f>IF(Tabel_Forespørgsel_fra_Visma28[[#This Row],[SupDescr]]=" "," "," - "&amp;Tabel_Forespørgsel_fra_Visma28[[#This Row],[SupDescr]])</f>
        <v xml:space="preserve"> </v>
      </c>
      <c r="G6853" t="s">
        <v>3759</v>
      </c>
      <c r="H6853">
        <v>1</v>
      </c>
      <c r="I6853" t="str">
        <f>IF(A6853=A6852,I6852&amp;CHAR(10)&amp;"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854" spans="1:9" x14ac:dyDescent="0.25">
      <c r="A6854" t="s">
        <v>11075</v>
      </c>
      <c r="B6854">
        <v>75577000</v>
      </c>
      <c r="C6854" t="s">
        <v>16</v>
      </c>
      <c r="D6854" t="str">
        <f>IF(Tabel_Forespørgsel_fra_Visma28[[#This Row],[SupProd]]=" "," "," - "&amp;Tabel_Forespørgsel_fra_Visma28[[#This Row],[SupProd]])</f>
        <v xml:space="preserve"> </v>
      </c>
      <c r="E6854" t="s">
        <v>16</v>
      </c>
      <c r="F6854" t="str">
        <f>IF(Tabel_Forespørgsel_fra_Visma28[[#This Row],[SupDescr]]=" "," "," - "&amp;Tabel_Forespørgsel_fra_Visma28[[#This Row],[SupDescr]])</f>
        <v xml:space="preserve"> </v>
      </c>
      <c r="G6854" t="s">
        <v>3759</v>
      </c>
      <c r="H6854">
        <v>1</v>
      </c>
      <c r="I6854" t="str">
        <f>IF(A6854=A6853,I6853&amp;CHAR(10)&amp;"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855" spans="1:9" x14ac:dyDescent="0.25">
      <c r="A6855" t="s">
        <v>11071</v>
      </c>
      <c r="B6855">
        <v>75196500</v>
      </c>
      <c r="C6855" t="s">
        <v>16</v>
      </c>
      <c r="D6855" t="str">
        <f>IF(Tabel_Forespørgsel_fra_Visma28[[#This Row],[SupProd]]=" "," "," - "&amp;Tabel_Forespørgsel_fra_Visma28[[#This Row],[SupProd]])</f>
        <v xml:space="preserve"> </v>
      </c>
      <c r="E6855" t="s">
        <v>16</v>
      </c>
      <c r="F6855" t="str">
        <f>IF(Tabel_Forespørgsel_fra_Visma28[[#This Row],[SupDescr]]=" "," "," - "&amp;Tabel_Forespørgsel_fra_Visma28[[#This Row],[SupDescr]])</f>
        <v xml:space="preserve"> </v>
      </c>
      <c r="G6855" t="s">
        <v>2425</v>
      </c>
      <c r="H6855">
        <v>1</v>
      </c>
      <c r="I6855" t="str">
        <f>IF(A6855=A6854,I6854&amp;CHAR(10)&amp;"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56" spans="1:9" x14ac:dyDescent="0.25">
      <c r="A6856" t="s">
        <v>11072</v>
      </c>
      <c r="B6856">
        <v>75211662</v>
      </c>
      <c r="C6856" t="s">
        <v>16</v>
      </c>
      <c r="D6856" t="str">
        <f>IF(Tabel_Forespørgsel_fra_Visma28[[#This Row],[SupProd]]=" "," "," - "&amp;Tabel_Forespørgsel_fra_Visma28[[#This Row],[SupProd]])</f>
        <v xml:space="preserve"> </v>
      </c>
      <c r="E6856" t="s">
        <v>16</v>
      </c>
      <c r="F6856" t="str">
        <f>IF(Tabel_Forespørgsel_fra_Visma28[[#This Row],[SupDescr]]=" "," "," - "&amp;Tabel_Forespørgsel_fra_Visma28[[#This Row],[SupDescr]])</f>
        <v xml:space="preserve"> </v>
      </c>
      <c r="G6856" t="s">
        <v>7015</v>
      </c>
      <c r="H6856">
        <v>3</v>
      </c>
      <c r="I6856" t="str">
        <f>IF(A6856=A6855,I6855&amp;CHAR(10)&amp;"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57" spans="1:9" x14ac:dyDescent="0.25">
      <c r="A6857" t="s">
        <v>11073</v>
      </c>
      <c r="B6857">
        <v>75211662</v>
      </c>
      <c r="C6857" t="s">
        <v>16</v>
      </c>
      <c r="D6857" t="str">
        <f>IF(Tabel_Forespørgsel_fra_Visma28[[#This Row],[SupProd]]=" "," "," - "&amp;Tabel_Forespørgsel_fra_Visma28[[#This Row],[SupProd]])</f>
        <v xml:space="preserve"> </v>
      </c>
      <c r="E6857" t="s">
        <v>16</v>
      </c>
      <c r="F6857" t="str">
        <f>IF(Tabel_Forespørgsel_fra_Visma28[[#This Row],[SupDescr]]=" "," "," - "&amp;Tabel_Forespørgsel_fra_Visma28[[#This Row],[SupDescr]])</f>
        <v xml:space="preserve"> </v>
      </c>
      <c r="G6857" t="s">
        <v>7015</v>
      </c>
      <c r="H6857">
        <v>3</v>
      </c>
      <c r="I6857" t="str">
        <f>IF(A6857=A6856,I6856&amp;CHAR(10)&amp;"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58" spans="1:9" x14ac:dyDescent="0.25">
      <c r="A6858" t="s">
        <v>11078</v>
      </c>
      <c r="B6858">
        <v>75211662</v>
      </c>
      <c r="C6858" t="s">
        <v>16</v>
      </c>
      <c r="D6858" t="str">
        <f>IF(Tabel_Forespørgsel_fra_Visma28[[#This Row],[SupProd]]=" "," "," - "&amp;Tabel_Forespørgsel_fra_Visma28[[#This Row],[SupProd]])</f>
        <v xml:space="preserve"> </v>
      </c>
      <c r="E6858" t="s">
        <v>16</v>
      </c>
      <c r="F6858" t="str">
        <f>IF(Tabel_Forespørgsel_fra_Visma28[[#This Row],[SupDescr]]=" "," "," - "&amp;Tabel_Forespørgsel_fra_Visma28[[#This Row],[SupDescr]])</f>
        <v xml:space="preserve"> </v>
      </c>
      <c r="G6858" t="s">
        <v>7015</v>
      </c>
      <c r="H6858">
        <v>1</v>
      </c>
      <c r="I6858" t="str">
        <f>IF(A6858=A6857,I6857&amp;CHAR(10)&amp;"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59" spans="1:9" x14ac:dyDescent="0.25">
      <c r="A6859" t="s">
        <v>11077</v>
      </c>
      <c r="B6859">
        <v>75211662</v>
      </c>
      <c r="C6859" t="s">
        <v>16</v>
      </c>
      <c r="D6859" t="str">
        <f>IF(Tabel_Forespørgsel_fra_Visma28[[#This Row],[SupProd]]=" "," "," - "&amp;Tabel_Forespørgsel_fra_Visma28[[#This Row],[SupProd]])</f>
        <v xml:space="preserve"> </v>
      </c>
      <c r="E6859" t="s">
        <v>16</v>
      </c>
      <c r="F6859" t="str">
        <f>IF(Tabel_Forespørgsel_fra_Visma28[[#This Row],[SupDescr]]=" "," "," - "&amp;Tabel_Forespørgsel_fra_Visma28[[#This Row],[SupDescr]])</f>
        <v xml:space="preserve"> </v>
      </c>
      <c r="G6859" t="s">
        <v>7015</v>
      </c>
      <c r="H6859">
        <v>1</v>
      </c>
      <c r="I6859" t="str">
        <f>IF(A6859=A6858,I6858&amp;CHAR(10)&amp;"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0" spans="1:9" x14ac:dyDescent="0.25">
      <c r="A6860" t="s">
        <v>11082</v>
      </c>
      <c r="B6860">
        <v>75211662</v>
      </c>
      <c r="C6860" t="s">
        <v>16</v>
      </c>
      <c r="D6860" t="str">
        <f>IF(Tabel_Forespørgsel_fra_Visma28[[#This Row],[SupProd]]=" "," "," - "&amp;Tabel_Forespørgsel_fra_Visma28[[#This Row],[SupProd]])</f>
        <v xml:space="preserve"> </v>
      </c>
      <c r="E6860" t="s">
        <v>16</v>
      </c>
      <c r="F6860" t="str">
        <f>IF(Tabel_Forespørgsel_fra_Visma28[[#This Row],[SupDescr]]=" "," "," - "&amp;Tabel_Forespørgsel_fra_Visma28[[#This Row],[SupDescr]])</f>
        <v xml:space="preserve"> </v>
      </c>
      <c r="G6860" t="s">
        <v>7015</v>
      </c>
      <c r="H6860">
        <v>1</v>
      </c>
      <c r="I6860" t="str">
        <f>IF(A6860=A6859,I6859&amp;CHAR(10)&amp;"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1" spans="1:9" x14ac:dyDescent="0.25">
      <c r="A6861" t="s">
        <v>11083</v>
      </c>
      <c r="B6861">
        <v>75211662</v>
      </c>
      <c r="C6861" t="s">
        <v>16</v>
      </c>
      <c r="D6861" t="str">
        <f>IF(Tabel_Forespørgsel_fra_Visma28[[#This Row],[SupProd]]=" "," "," - "&amp;Tabel_Forespørgsel_fra_Visma28[[#This Row],[SupProd]])</f>
        <v xml:space="preserve"> </v>
      </c>
      <c r="E6861" t="s">
        <v>16</v>
      </c>
      <c r="F6861" t="str">
        <f>IF(Tabel_Forespørgsel_fra_Visma28[[#This Row],[SupDescr]]=" "," "," - "&amp;Tabel_Forespørgsel_fra_Visma28[[#This Row],[SupDescr]])</f>
        <v xml:space="preserve"> </v>
      </c>
      <c r="G6861" t="s">
        <v>7015</v>
      </c>
      <c r="H6861">
        <v>1</v>
      </c>
      <c r="I6861" t="str">
        <f>IF(A6861=A6860,I6860&amp;CHAR(10)&amp;"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2" spans="1:9" x14ac:dyDescent="0.25">
      <c r="A6862" t="s">
        <v>11080</v>
      </c>
      <c r="B6862">
        <v>75211662</v>
      </c>
      <c r="C6862" t="s">
        <v>16</v>
      </c>
      <c r="D6862" t="str">
        <f>IF(Tabel_Forespørgsel_fra_Visma28[[#This Row],[SupProd]]=" "," "," - "&amp;Tabel_Forespørgsel_fra_Visma28[[#This Row],[SupProd]])</f>
        <v xml:space="preserve"> </v>
      </c>
      <c r="E6862" t="s">
        <v>16</v>
      </c>
      <c r="F6862" t="str">
        <f>IF(Tabel_Forespørgsel_fra_Visma28[[#This Row],[SupDescr]]=" "," "," - "&amp;Tabel_Forespørgsel_fra_Visma28[[#This Row],[SupDescr]])</f>
        <v xml:space="preserve"> </v>
      </c>
      <c r="G6862" t="s">
        <v>7015</v>
      </c>
      <c r="H6862">
        <v>1</v>
      </c>
      <c r="I6862" t="str">
        <f>IF(A6862=A6861,I6861&amp;CHAR(10)&amp;"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3" spans="1:9" x14ac:dyDescent="0.25">
      <c r="A6863" t="s">
        <v>11081</v>
      </c>
      <c r="B6863">
        <v>75211662</v>
      </c>
      <c r="C6863" t="s">
        <v>16</v>
      </c>
      <c r="D6863" t="str">
        <f>IF(Tabel_Forespørgsel_fra_Visma28[[#This Row],[SupProd]]=" "," "," - "&amp;Tabel_Forespørgsel_fra_Visma28[[#This Row],[SupProd]])</f>
        <v xml:space="preserve"> </v>
      </c>
      <c r="E6863" t="s">
        <v>16</v>
      </c>
      <c r="F6863" t="str">
        <f>IF(Tabel_Forespørgsel_fra_Visma28[[#This Row],[SupDescr]]=" "," "," - "&amp;Tabel_Forespørgsel_fra_Visma28[[#This Row],[SupDescr]])</f>
        <v xml:space="preserve"> </v>
      </c>
      <c r="G6863" t="s">
        <v>7015</v>
      </c>
      <c r="H6863">
        <v>1</v>
      </c>
      <c r="I6863" t="str">
        <f>IF(A6863=A6862,I6862&amp;CHAR(10)&amp;"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4" spans="1:9" x14ac:dyDescent="0.25">
      <c r="A6864" t="s">
        <v>11084</v>
      </c>
      <c r="B6864">
        <v>75211662</v>
      </c>
      <c r="C6864" t="s">
        <v>16</v>
      </c>
      <c r="D6864" t="str">
        <f>IF(Tabel_Forespørgsel_fra_Visma28[[#This Row],[SupProd]]=" "," "," - "&amp;Tabel_Forespørgsel_fra_Visma28[[#This Row],[SupProd]])</f>
        <v xml:space="preserve"> </v>
      </c>
      <c r="E6864" t="s">
        <v>16</v>
      </c>
      <c r="F6864" t="str">
        <f>IF(Tabel_Forespørgsel_fra_Visma28[[#This Row],[SupDescr]]=" "," "," - "&amp;Tabel_Forespørgsel_fra_Visma28[[#This Row],[SupDescr]])</f>
        <v xml:space="preserve"> </v>
      </c>
      <c r="G6864" t="s">
        <v>7015</v>
      </c>
      <c r="H6864">
        <v>1</v>
      </c>
      <c r="I6864" t="str">
        <f>IF(A6864=A6863,I6863&amp;CHAR(10)&amp;"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5" spans="1:9" x14ac:dyDescent="0.25">
      <c r="A6865" t="s">
        <v>11096</v>
      </c>
      <c r="B6865">
        <v>75211662</v>
      </c>
      <c r="C6865" t="s">
        <v>16</v>
      </c>
      <c r="D6865" t="str">
        <f>IF(Tabel_Forespørgsel_fra_Visma28[[#This Row],[SupProd]]=" "," "," - "&amp;Tabel_Forespørgsel_fra_Visma28[[#This Row],[SupProd]])</f>
        <v xml:space="preserve"> </v>
      </c>
      <c r="E6865" t="s">
        <v>16</v>
      </c>
      <c r="F6865" t="str">
        <f>IF(Tabel_Forespørgsel_fra_Visma28[[#This Row],[SupDescr]]=" "," "," - "&amp;Tabel_Forespørgsel_fra_Visma28[[#This Row],[SupDescr]])</f>
        <v xml:space="preserve"> </v>
      </c>
      <c r="G6865" t="s">
        <v>7015</v>
      </c>
      <c r="H6865">
        <v>1</v>
      </c>
      <c r="I6865" t="str">
        <f>IF(A6865=A6864,I6864&amp;CHAR(10)&amp;"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6" spans="1:9" x14ac:dyDescent="0.25">
      <c r="A6866" t="s">
        <v>11097</v>
      </c>
      <c r="B6866">
        <v>75211662</v>
      </c>
      <c r="C6866" t="s">
        <v>16</v>
      </c>
      <c r="D6866" t="str">
        <f>IF(Tabel_Forespørgsel_fra_Visma28[[#This Row],[SupProd]]=" "," "," - "&amp;Tabel_Forespørgsel_fra_Visma28[[#This Row],[SupProd]])</f>
        <v xml:space="preserve"> </v>
      </c>
      <c r="E6866" t="s">
        <v>16</v>
      </c>
      <c r="F6866" t="str">
        <f>IF(Tabel_Forespørgsel_fra_Visma28[[#This Row],[SupDescr]]=" "," "," - "&amp;Tabel_Forespørgsel_fra_Visma28[[#This Row],[SupDescr]])</f>
        <v xml:space="preserve"> </v>
      </c>
      <c r="G6866" t="s">
        <v>7015</v>
      </c>
      <c r="H6866">
        <v>1</v>
      </c>
      <c r="I6866" t="str">
        <f>IF(A6866=A6865,I6865&amp;CHAR(10)&amp;"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7" spans="1:9" x14ac:dyDescent="0.25">
      <c r="A6867" t="s">
        <v>10720</v>
      </c>
      <c r="B6867">
        <v>75211662</v>
      </c>
      <c r="C6867" t="s">
        <v>16</v>
      </c>
      <c r="D6867" t="str">
        <f>IF(Tabel_Forespørgsel_fra_Visma28[[#This Row],[SupProd]]=" "," "," - "&amp;Tabel_Forespørgsel_fra_Visma28[[#This Row],[SupProd]])</f>
        <v xml:space="preserve"> </v>
      </c>
      <c r="E6867" t="s">
        <v>16</v>
      </c>
      <c r="F6867" t="str">
        <f>IF(Tabel_Forespørgsel_fra_Visma28[[#This Row],[SupDescr]]=" "," "," - "&amp;Tabel_Forespørgsel_fra_Visma28[[#This Row],[SupDescr]])</f>
        <v xml:space="preserve"> </v>
      </c>
      <c r="G6867" t="s">
        <v>7015</v>
      </c>
      <c r="H6867">
        <v>1</v>
      </c>
      <c r="I6867" t="str">
        <f>IF(A6867=A6866,I6866&amp;CHAR(10)&amp;"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8" spans="1:9" x14ac:dyDescent="0.25">
      <c r="A6868" t="s">
        <v>10717</v>
      </c>
      <c r="B6868">
        <v>75196500</v>
      </c>
      <c r="C6868" t="s">
        <v>16</v>
      </c>
      <c r="D6868" t="str">
        <f>IF(Tabel_Forespørgsel_fra_Visma28[[#This Row],[SupProd]]=" "," "," - "&amp;Tabel_Forespørgsel_fra_Visma28[[#This Row],[SupProd]])</f>
        <v xml:space="preserve"> </v>
      </c>
      <c r="E6868" t="s">
        <v>16</v>
      </c>
      <c r="F6868" t="str">
        <f>IF(Tabel_Forespørgsel_fra_Visma28[[#This Row],[SupDescr]]=" "," "," - "&amp;Tabel_Forespørgsel_fra_Visma28[[#This Row],[SupDescr]])</f>
        <v xml:space="preserve"> </v>
      </c>
      <c r="G6868" t="s">
        <v>2425</v>
      </c>
      <c r="H6868">
        <v>1</v>
      </c>
      <c r="I6868" t="str">
        <f>IF(A6868=A6867,I6867&amp;CHAR(10)&amp;"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69" spans="1:9" x14ac:dyDescent="0.25">
      <c r="A6869" t="s">
        <v>10721</v>
      </c>
      <c r="B6869">
        <v>75211662</v>
      </c>
      <c r="C6869" t="s">
        <v>16</v>
      </c>
      <c r="D6869" t="str">
        <f>IF(Tabel_Forespørgsel_fra_Visma28[[#This Row],[SupProd]]=" "," "," - "&amp;Tabel_Forespørgsel_fra_Visma28[[#This Row],[SupProd]])</f>
        <v xml:space="preserve"> </v>
      </c>
      <c r="E6869" t="s">
        <v>16</v>
      </c>
      <c r="F6869" t="str">
        <f>IF(Tabel_Forespørgsel_fra_Visma28[[#This Row],[SupDescr]]=" "," "," - "&amp;Tabel_Forespørgsel_fra_Visma28[[#This Row],[SupDescr]])</f>
        <v xml:space="preserve"> </v>
      </c>
      <c r="G6869" t="s">
        <v>7015</v>
      </c>
      <c r="H6869">
        <v>1</v>
      </c>
      <c r="I6869" t="str">
        <f>IF(A6869=A6868,I6868&amp;CHAR(10)&amp;"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0" spans="1:9" x14ac:dyDescent="0.25">
      <c r="A6870" t="s">
        <v>10722</v>
      </c>
      <c r="B6870">
        <v>75211662</v>
      </c>
      <c r="C6870" t="s">
        <v>16</v>
      </c>
      <c r="D6870" t="str">
        <f>IF(Tabel_Forespørgsel_fra_Visma28[[#This Row],[SupProd]]=" "," "," - "&amp;Tabel_Forespørgsel_fra_Visma28[[#This Row],[SupProd]])</f>
        <v xml:space="preserve"> </v>
      </c>
      <c r="E6870" t="s">
        <v>16</v>
      </c>
      <c r="F6870" t="str">
        <f>IF(Tabel_Forespørgsel_fra_Visma28[[#This Row],[SupDescr]]=" "," "," - "&amp;Tabel_Forespørgsel_fra_Visma28[[#This Row],[SupDescr]])</f>
        <v xml:space="preserve"> </v>
      </c>
      <c r="G6870" t="s">
        <v>7015</v>
      </c>
      <c r="H6870">
        <v>1</v>
      </c>
      <c r="I6870" t="str">
        <f>IF(A6870=A6869,I6869&amp;CHAR(10)&amp;"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1" spans="1:9" x14ac:dyDescent="0.25">
      <c r="A6871" t="s">
        <v>10716</v>
      </c>
      <c r="B6871">
        <v>75211662</v>
      </c>
      <c r="C6871" t="s">
        <v>16</v>
      </c>
      <c r="D6871" t="str">
        <f>IF(Tabel_Forespørgsel_fra_Visma28[[#This Row],[SupProd]]=" "," "," - "&amp;Tabel_Forespørgsel_fra_Visma28[[#This Row],[SupProd]])</f>
        <v xml:space="preserve"> </v>
      </c>
      <c r="E6871" t="s">
        <v>16</v>
      </c>
      <c r="F6871" t="str">
        <f>IF(Tabel_Forespørgsel_fra_Visma28[[#This Row],[SupDescr]]=" "," "," - "&amp;Tabel_Forespørgsel_fra_Visma28[[#This Row],[SupDescr]])</f>
        <v xml:space="preserve"> </v>
      </c>
      <c r="G6871" t="s">
        <v>7015</v>
      </c>
      <c r="H6871">
        <v>1</v>
      </c>
      <c r="I6871" t="str">
        <f>IF(A6871=A6870,I6870&amp;CHAR(10)&amp;"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2" spans="1:9" x14ac:dyDescent="0.25">
      <c r="A6872" t="s">
        <v>10820</v>
      </c>
      <c r="B6872">
        <v>75211662</v>
      </c>
      <c r="C6872" t="s">
        <v>16</v>
      </c>
      <c r="D6872" t="str">
        <f>IF(Tabel_Forespørgsel_fra_Visma28[[#This Row],[SupProd]]=" "," "," - "&amp;Tabel_Forespørgsel_fra_Visma28[[#This Row],[SupProd]])</f>
        <v xml:space="preserve"> </v>
      </c>
      <c r="E6872" t="s">
        <v>16</v>
      </c>
      <c r="F6872" t="str">
        <f>IF(Tabel_Forespørgsel_fra_Visma28[[#This Row],[SupDescr]]=" "," "," - "&amp;Tabel_Forespørgsel_fra_Visma28[[#This Row],[SupDescr]])</f>
        <v xml:space="preserve"> </v>
      </c>
      <c r="G6872" t="s">
        <v>7015</v>
      </c>
      <c r="H6872">
        <v>1</v>
      </c>
      <c r="I6872" t="str">
        <f>IF(A6872=A6871,I6871&amp;CHAR(10)&amp;"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3" spans="1:9" x14ac:dyDescent="0.25">
      <c r="A6873" t="s">
        <v>10519</v>
      </c>
      <c r="B6873">
        <v>75196500</v>
      </c>
      <c r="C6873" t="s">
        <v>16</v>
      </c>
      <c r="D6873" t="str">
        <f>IF(Tabel_Forespørgsel_fra_Visma28[[#This Row],[SupProd]]=" "," "," - "&amp;Tabel_Forespørgsel_fra_Visma28[[#This Row],[SupProd]])</f>
        <v xml:space="preserve"> </v>
      </c>
      <c r="E6873" t="s">
        <v>16</v>
      </c>
      <c r="F6873" t="str">
        <f>IF(Tabel_Forespørgsel_fra_Visma28[[#This Row],[SupDescr]]=" "," "," - "&amp;Tabel_Forespørgsel_fra_Visma28[[#This Row],[SupDescr]])</f>
        <v xml:space="preserve"> </v>
      </c>
      <c r="G6873" t="s">
        <v>2425</v>
      </c>
      <c r="H6873">
        <v>2</v>
      </c>
      <c r="I6873" t="str">
        <f>IF(A6873=A6872,I6872&amp;CHAR(10)&amp;"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74" spans="1:9" x14ac:dyDescent="0.25">
      <c r="A6874" t="s">
        <v>10519</v>
      </c>
      <c r="B6874">
        <v>75211662</v>
      </c>
      <c r="C6874" t="s">
        <v>16</v>
      </c>
      <c r="D6874" t="str">
        <f>IF(Tabel_Forespørgsel_fra_Visma28[[#This Row],[SupProd]]=" "," "," - "&amp;Tabel_Forespørgsel_fra_Visma28[[#This Row],[SupProd]])</f>
        <v xml:space="preserve"> </v>
      </c>
      <c r="E6874" t="s">
        <v>16</v>
      </c>
      <c r="F6874" t="str">
        <f>IF(Tabel_Forespørgsel_fra_Visma28[[#This Row],[SupDescr]]=" "," "," - "&amp;Tabel_Forespørgsel_fra_Visma28[[#This Row],[SupDescr]])</f>
        <v xml:space="preserve"> </v>
      </c>
      <c r="G6874" t="s">
        <v>7015</v>
      </c>
      <c r="H6874">
        <v>3</v>
      </c>
      <c r="I6874" t="str">
        <f>IF(A6874=A6873,I6873&amp;CHAR(10)&amp;"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
  Brandt A/S  </v>
      </c>
    </row>
    <row r="6875" spans="1:9" x14ac:dyDescent="0.25">
      <c r="A6875" t="s">
        <v>10726</v>
      </c>
      <c r="B6875">
        <v>75196500</v>
      </c>
      <c r="C6875" t="s">
        <v>16</v>
      </c>
      <c r="D6875" t="str">
        <f>IF(Tabel_Forespørgsel_fra_Visma28[[#This Row],[SupProd]]=" "," "," - "&amp;Tabel_Forespørgsel_fra_Visma28[[#This Row],[SupProd]])</f>
        <v xml:space="preserve"> </v>
      </c>
      <c r="E6875" t="s">
        <v>16</v>
      </c>
      <c r="F6875" t="str">
        <f>IF(Tabel_Forespørgsel_fra_Visma28[[#This Row],[SupDescr]]=" "," "," - "&amp;Tabel_Forespørgsel_fra_Visma28[[#This Row],[SupDescr]])</f>
        <v xml:space="preserve"> </v>
      </c>
      <c r="G6875" t="s">
        <v>2425</v>
      </c>
      <c r="H6875">
        <v>1</v>
      </c>
      <c r="I6875" t="str">
        <f>IF(A6875=A6874,I6874&amp;CHAR(10)&amp;"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76" spans="1:9" x14ac:dyDescent="0.25">
      <c r="A6876" t="s">
        <v>11099</v>
      </c>
      <c r="B6876">
        <v>75211662</v>
      </c>
      <c r="C6876" t="s">
        <v>16</v>
      </c>
      <c r="D6876" t="str">
        <f>IF(Tabel_Forespørgsel_fra_Visma28[[#This Row],[SupProd]]=" "," "," - "&amp;Tabel_Forespørgsel_fra_Visma28[[#This Row],[SupProd]])</f>
        <v xml:space="preserve"> </v>
      </c>
      <c r="E6876" t="s">
        <v>16</v>
      </c>
      <c r="F6876" t="str">
        <f>IF(Tabel_Forespørgsel_fra_Visma28[[#This Row],[SupDescr]]=" "," "," - "&amp;Tabel_Forespørgsel_fra_Visma28[[#This Row],[SupDescr]])</f>
        <v xml:space="preserve"> </v>
      </c>
      <c r="G6876" t="s">
        <v>7015</v>
      </c>
      <c r="H6876">
        <v>1</v>
      </c>
      <c r="I6876" t="str">
        <f>IF(A6876=A6875,I6875&amp;CHAR(10)&amp;"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7" spans="1:9" x14ac:dyDescent="0.25">
      <c r="A6877" t="s">
        <v>11100</v>
      </c>
      <c r="B6877">
        <v>75211662</v>
      </c>
      <c r="C6877" t="s">
        <v>16</v>
      </c>
      <c r="D6877" t="str">
        <f>IF(Tabel_Forespørgsel_fra_Visma28[[#This Row],[SupProd]]=" "," "," - "&amp;Tabel_Forespørgsel_fra_Visma28[[#This Row],[SupProd]])</f>
        <v xml:space="preserve"> </v>
      </c>
      <c r="E6877" t="s">
        <v>16</v>
      </c>
      <c r="F6877" t="str">
        <f>IF(Tabel_Forespørgsel_fra_Visma28[[#This Row],[SupDescr]]=" "," "," - "&amp;Tabel_Forespørgsel_fra_Visma28[[#This Row],[SupDescr]])</f>
        <v xml:space="preserve"> </v>
      </c>
      <c r="G6877" t="s">
        <v>7015</v>
      </c>
      <c r="H6877">
        <v>1</v>
      </c>
      <c r="I6877" t="str">
        <f>IF(A6877=A6876,I6876&amp;CHAR(10)&amp;"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8" spans="1:9" x14ac:dyDescent="0.25">
      <c r="A6878" t="s">
        <v>10730</v>
      </c>
      <c r="B6878">
        <v>75196500</v>
      </c>
      <c r="C6878" t="s">
        <v>16</v>
      </c>
      <c r="D6878" t="str">
        <f>IF(Tabel_Forespørgsel_fra_Visma28[[#This Row],[SupProd]]=" "," "," - "&amp;Tabel_Forespørgsel_fra_Visma28[[#This Row],[SupProd]])</f>
        <v xml:space="preserve"> </v>
      </c>
      <c r="E6878" t="s">
        <v>16</v>
      </c>
      <c r="F6878" t="str">
        <f>IF(Tabel_Forespørgsel_fra_Visma28[[#This Row],[SupDescr]]=" "," "," - "&amp;Tabel_Forespørgsel_fra_Visma28[[#This Row],[SupDescr]])</f>
        <v xml:space="preserve"> </v>
      </c>
      <c r="G6878" t="s">
        <v>2425</v>
      </c>
      <c r="H6878">
        <v>1</v>
      </c>
      <c r="I6878" t="str">
        <f>IF(A6878=A6877,I6877&amp;CHAR(10)&amp;"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79" spans="1:9" x14ac:dyDescent="0.25">
      <c r="A6879" t="s">
        <v>10731</v>
      </c>
      <c r="B6879">
        <v>75211662</v>
      </c>
      <c r="C6879" t="s">
        <v>16</v>
      </c>
      <c r="D6879" t="str">
        <f>IF(Tabel_Forespørgsel_fra_Visma28[[#This Row],[SupProd]]=" "," "," - "&amp;Tabel_Forespørgsel_fra_Visma28[[#This Row],[SupProd]])</f>
        <v xml:space="preserve"> </v>
      </c>
      <c r="E6879" t="s">
        <v>16</v>
      </c>
      <c r="F6879" t="str">
        <f>IF(Tabel_Forespørgsel_fra_Visma28[[#This Row],[SupDescr]]=" "," "," - "&amp;Tabel_Forespørgsel_fra_Visma28[[#This Row],[SupDescr]])</f>
        <v xml:space="preserve"> </v>
      </c>
      <c r="G6879" t="s">
        <v>7015</v>
      </c>
      <c r="H6879">
        <v>1</v>
      </c>
      <c r="I6879" t="str">
        <f>IF(A6879=A6878,I6878&amp;CHAR(10)&amp;"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0" spans="1:9" x14ac:dyDescent="0.25">
      <c r="A6880" t="s">
        <v>10727</v>
      </c>
      <c r="B6880">
        <v>75211662</v>
      </c>
      <c r="C6880" t="s">
        <v>16</v>
      </c>
      <c r="D6880" t="str">
        <f>IF(Tabel_Forespørgsel_fra_Visma28[[#This Row],[SupProd]]=" "," "," - "&amp;Tabel_Forespørgsel_fra_Visma28[[#This Row],[SupProd]])</f>
        <v xml:space="preserve"> </v>
      </c>
      <c r="E6880" t="s">
        <v>16</v>
      </c>
      <c r="F6880" t="str">
        <f>IF(Tabel_Forespørgsel_fra_Visma28[[#This Row],[SupDescr]]=" "," "," - "&amp;Tabel_Forespørgsel_fra_Visma28[[#This Row],[SupDescr]])</f>
        <v xml:space="preserve"> </v>
      </c>
      <c r="G6880" t="s">
        <v>7015</v>
      </c>
      <c r="H6880">
        <v>1</v>
      </c>
      <c r="I6880" t="str">
        <f>IF(A6880=A6879,I6879&amp;CHAR(10)&amp;"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1" spans="1:9" x14ac:dyDescent="0.25">
      <c r="A6881" t="s">
        <v>11101</v>
      </c>
      <c r="B6881">
        <v>75211662</v>
      </c>
      <c r="C6881" t="s">
        <v>16</v>
      </c>
      <c r="D6881" t="str">
        <f>IF(Tabel_Forespørgsel_fra_Visma28[[#This Row],[SupProd]]=" "," "," - "&amp;Tabel_Forespørgsel_fra_Visma28[[#This Row],[SupProd]])</f>
        <v xml:space="preserve"> </v>
      </c>
      <c r="E6881" t="s">
        <v>16</v>
      </c>
      <c r="F6881" t="str">
        <f>IF(Tabel_Forespørgsel_fra_Visma28[[#This Row],[SupDescr]]=" "," "," - "&amp;Tabel_Forespørgsel_fra_Visma28[[#This Row],[SupDescr]])</f>
        <v xml:space="preserve"> </v>
      </c>
      <c r="G6881" t="s">
        <v>7015</v>
      </c>
      <c r="H6881">
        <v>1</v>
      </c>
      <c r="I6881" t="str">
        <f>IF(A6881=A6880,I6880&amp;CHAR(10)&amp;"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2" spans="1:9" x14ac:dyDescent="0.25">
      <c r="A6882" t="s">
        <v>10732</v>
      </c>
      <c r="B6882">
        <v>75211662</v>
      </c>
      <c r="C6882" t="s">
        <v>16</v>
      </c>
      <c r="D6882" t="str">
        <f>IF(Tabel_Forespørgsel_fra_Visma28[[#This Row],[SupProd]]=" "," "," - "&amp;Tabel_Forespørgsel_fra_Visma28[[#This Row],[SupProd]])</f>
        <v xml:space="preserve"> </v>
      </c>
      <c r="E6882" t="s">
        <v>16</v>
      </c>
      <c r="F6882" t="str">
        <f>IF(Tabel_Forespørgsel_fra_Visma28[[#This Row],[SupDescr]]=" "," "," - "&amp;Tabel_Forespørgsel_fra_Visma28[[#This Row],[SupDescr]])</f>
        <v xml:space="preserve"> </v>
      </c>
      <c r="G6882" t="s">
        <v>7015</v>
      </c>
      <c r="H6882">
        <v>1</v>
      </c>
      <c r="I6882" t="str">
        <f>IF(A6882=A6881,I6881&amp;CHAR(10)&amp;"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3" spans="1:9" x14ac:dyDescent="0.25">
      <c r="A6883" t="s">
        <v>10728</v>
      </c>
      <c r="B6883">
        <v>75211662</v>
      </c>
      <c r="C6883" t="s">
        <v>16</v>
      </c>
      <c r="D6883" t="str">
        <f>IF(Tabel_Forespørgsel_fra_Visma28[[#This Row],[SupProd]]=" "," "," - "&amp;Tabel_Forespørgsel_fra_Visma28[[#This Row],[SupProd]])</f>
        <v xml:space="preserve"> </v>
      </c>
      <c r="E6883" t="s">
        <v>16</v>
      </c>
      <c r="F6883" t="str">
        <f>IF(Tabel_Forespørgsel_fra_Visma28[[#This Row],[SupDescr]]=" "," "," - "&amp;Tabel_Forespørgsel_fra_Visma28[[#This Row],[SupDescr]])</f>
        <v xml:space="preserve"> </v>
      </c>
      <c r="G6883" t="s">
        <v>7015</v>
      </c>
      <c r="H6883">
        <v>1</v>
      </c>
      <c r="I6883" t="str">
        <f>IF(A6883=A6882,I6882&amp;CHAR(10)&amp;"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4" spans="1:9" x14ac:dyDescent="0.25">
      <c r="A6884" t="s">
        <v>10729</v>
      </c>
      <c r="B6884">
        <v>75211662</v>
      </c>
      <c r="C6884" t="s">
        <v>16</v>
      </c>
      <c r="D6884" t="str">
        <f>IF(Tabel_Forespørgsel_fra_Visma28[[#This Row],[SupProd]]=" "," "," - "&amp;Tabel_Forespørgsel_fra_Visma28[[#This Row],[SupProd]])</f>
        <v xml:space="preserve"> </v>
      </c>
      <c r="E6884" t="s">
        <v>16</v>
      </c>
      <c r="F6884" t="str">
        <f>IF(Tabel_Forespørgsel_fra_Visma28[[#This Row],[SupDescr]]=" "," "," - "&amp;Tabel_Forespørgsel_fra_Visma28[[#This Row],[SupDescr]])</f>
        <v xml:space="preserve"> </v>
      </c>
      <c r="G6884" t="s">
        <v>7015</v>
      </c>
      <c r="H6884">
        <v>1</v>
      </c>
      <c r="I6884" t="str">
        <f>IF(A6884=A6883,I6883&amp;CHAR(10)&amp;"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5" spans="1:9" x14ac:dyDescent="0.25">
      <c r="A6885" t="s">
        <v>11102</v>
      </c>
      <c r="B6885">
        <v>75211662</v>
      </c>
      <c r="C6885" t="s">
        <v>16</v>
      </c>
      <c r="D6885" t="str">
        <f>IF(Tabel_Forespørgsel_fra_Visma28[[#This Row],[SupProd]]=" "," "," - "&amp;Tabel_Forespørgsel_fra_Visma28[[#This Row],[SupProd]])</f>
        <v xml:space="preserve"> </v>
      </c>
      <c r="E6885" t="s">
        <v>16</v>
      </c>
      <c r="F6885" t="str">
        <f>IF(Tabel_Forespørgsel_fra_Visma28[[#This Row],[SupDescr]]=" "," "," - "&amp;Tabel_Forespørgsel_fra_Visma28[[#This Row],[SupDescr]])</f>
        <v xml:space="preserve"> </v>
      </c>
      <c r="G6885" t="s">
        <v>7015</v>
      </c>
      <c r="H6885">
        <v>1</v>
      </c>
      <c r="I6885" t="str">
        <f>IF(A6885=A6884,I6884&amp;CHAR(10)&amp;"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6" spans="1:9" x14ac:dyDescent="0.25">
      <c r="A6886" t="s">
        <v>11221</v>
      </c>
      <c r="B6886">
        <v>75211662</v>
      </c>
      <c r="C6886" t="s">
        <v>16</v>
      </c>
      <c r="D6886" t="str">
        <f>IF(Tabel_Forespørgsel_fra_Visma28[[#This Row],[SupProd]]=" "," "," - "&amp;Tabel_Forespørgsel_fra_Visma28[[#This Row],[SupProd]])</f>
        <v xml:space="preserve"> </v>
      </c>
      <c r="E6886" t="s">
        <v>16</v>
      </c>
      <c r="F6886" t="str">
        <f>IF(Tabel_Forespørgsel_fra_Visma28[[#This Row],[SupDescr]]=" "," "," - "&amp;Tabel_Forespørgsel_fra_Visma28[[#This Row],[SupDescr]])</f>
        <v xml:space="preserve"> </v>
      </c>
      <c r="G6886" t="s">
        <v>7015</v>
      </c>
      <c r="H6886">
        <v>1</v>
      </c>
      <c r="I6886" t="str">
        <f>IF(A6886=A6885,I6885&amp;CHAR(10)&amp;"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7" spans="1:9" x14ac:dyDescent="0.25">
      <c r="A6887" t="s">
        <v>10446</v>
      </c>
      <c r="B6887">
        <v>75211662</v>
      </c>
      <c r="C6887" t="s">
        <v>16</v>
      </c>
      <c r="D6887" t="str">
        <f>IF(Tabel_Forespørgsel_fra_Visma28[[#This Row],[SupProd]]=" "," "," - "&amp;Tabel_Forespørgsel_fra_Visma28[[#This Row],[SupProd]])</f>
        <v xml:space="preserve"> </v>
      </c>
      <c r="E6887" t="s">
        <v>16</v>
      </c>
      <c r="F6887" t="str">
        <f>IF(Tabel_Forespørgsel_fra_Visma28[[#This Row],[SupDescr]]=" "," "," - "&amp;Tabel_Forespørgsel_fra_Visma28[[#This Row],[SupDescr]])</f>
        <v xml:space="preserve"> </v>
      </c>
      <c r="G6887" t="s">
        <v>7015</v>
      </c>
      <c r="H6887">
        <v>1</v>
      </c>
      <c r="I6887" t="str">
        <f>IF(A6887=A6886,I6886&amp;CHAR(10)&amp;"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8" spans="1:9" x14ac:dyDescent="0.25">
      <c r="A6888" t="s">
        <v>10440</v>
      </c>
      <c r="B6888">
        <v>75211662</v>
      </c>
      <c r="C6888" t="s">
        <v>16</v>
      </c>
      <c r="D6888" t="str">
        <f>IF(Tabel_Forespørgsel_fra_Visma28[[#This Row],[SupProd]]=" "," "," - "&amp;Tabel_Forespørgsel_fra_Visma28[[#This Row],[SupProd]])</f>
        <v xml:space="preserve"> </v>
      </c>
      <c r="E6888" t="s">
        <v>16</v>
      </c>
      <c r="F6888" t="str">
        <f>IF(Tabel_Forespørgsel_fra_Visma28[[#This Row],[SupDescr]]=" "," "," - "&amp;Tabel_Forespørgsel_fra_Visma28[[#This Row],[SupDescr]])</f>
        <v xml:space="preserve"> </v>
      </c>
      <c r="G6888" t="s">
        <v>7015</v>
      </c>
      <c r="H6888">
        <v>1</v>
      </c>
      <c r="I6888" t="str">
        <f>IF(A6888=A6887,I6887&amp;CHAR(10)&amp;"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9" spans="1:9" x14ac:dyDescent="0.25">
      <c r="A6889" t="s">
        <v>11222</v>
      </c>
      <c r="B6889">
        <v>75211662</v>
      </c>
      <c r="C6889" t="s">
        <v>16</v>
      </c>
      <c r="D6889" t="str">
        <f>IF(Tabel_Forespørgsel_fra_Visma28[[#This Row],[SupProd]]=" "," "," - "&amp;Tabel_Forespørgsel_fra_Visma28[[#This Row],[SupProd]])</f>
        <v xml:space="preserve"> </v>
      </c>
      <c r="E6889" t="s">
        <v>16</v>
      </c>
      <c r="F6889" t="str">
        <f>IF(Tabel_Forespørgsel_fra_Visma28[[#This Row],[SupDescr]]=" "," "," - "&amp;Tabel_Forespørgsel_fra_Visma28[[#This Row],[SupDescr]])</f>
        <v xml:space="preserve"> </v>
      </c>
      <c r="G6889" t="s">
        <v>7015</v>
      </c>
      <c r="H6889">
        <v>1</v>
      </c>
      <c r="I6889" t="str">
        <f>IF(A6889=A6888,I6888&amp;CHAR(10)&amp;"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0" spans="1:9" x14ac:dyDescent="0.25">
      <c r="A6890" t="s">
        <v>10441</v>
      </c>
      <c r="B6890">
        <v>75211662</v>
      </c>
      <c r="C6890" t="s">
        <v>16</v>
      </c>
      <c r="D6890" t="str">
        <f>IF(Tabel_Forespørgsel_fra_Visma28[[#This Row],[SupProd]]=" "," "," - "&amp;Tabel_Forespørgsel_fra_Visma28[[#This Row],[SupProd]])</f>
        <v xml:space="preserve"> </v>
      </c>
      <c r="E6890" t="s">
        <v>16</v>
      </c>
      <c r="F6890" t="str">
        <f>IF(Tabel_Forespørgsel_fra_Visma28[[#This Row],[SupDescr]]=" "," "," - "&amp;Tabel_Forespørgsel_fra_Visma28[[#This Row],[SupDescr]])</f>
        <v xml:space="preserve"> </v>
      </c>
      <c r="G6890" t="s">
        <v>7015</v>
      </c>
      <c r="H6890">
        <v>1</v>
      </c>
      <c r="I6890" t="str">
        <f>IF(A6890=A6889,I6889&amp;CHAR(10)&amp;"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1" spans="1:9" x14ac:dyDescent="0.25">
      <c r="A6891" t="s">
        <v>10442</v>
      </c>
      <c r="B6891">
        <v>75211662</v>
      </c>
      <c r="C6891" t="s">
        <v>16</v>
      </c>
      <c r="D6891" t="str">
        <f>IF(Tabel_Forespørgsel_fra_Visma28[[#This Row],[SupProd]]=" "," "," - "&amp;Tabel_Forespørgsel_fra_Visma28[[#This Row],[SupProd]])</f>
        <v xml:space="preserve"> </v>
      </c>
      <c r="E6891" t="s">
        <v>16</v>
      </c>
      <c r="F6891" t="str">
        <f>IF(Tabel_Forespørgsel_fra_Visma28[[#This Row],[SupDescr]]=" "," "," - "&amp;Tabel_Forespørgsel_fra_Visma28[[#This Row],[SupDescr]])</f>
        <v xml:space="preserve"> </v>
      </c>
      <c r="G6891" t="s">
        <v>7015</v>
      </c>
      <c r="H6891">
        <v>1</v>
      </c>
      <c r="I6891" t="str">
        <f>IF(A6891=A6890,I6890&amp;CHAR(10)&amp;"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2" spans="1:9" x14ac:dyDescent="0.25">
      <c r="A6892" t="s">
        <v>10443</v>
      </c>
      <c r="B6892">
        <v>75211662</v>
      </c>
      <c r="C6892" t="s">
        <v>16</v>
      </c>
      <c r="D6892" t="str">
        <f>IF(Tabel_Forespørgsel_fra_Visma28[[#This Row],[SupProd]]=" "," "," - "&amp;Tabel_Forespørgsel_fra_Visma28[[#This Row],[SupProd]])</f>
        <v xml:space="preserve"> </v>
      </c>
      <c r="E6892" t="s">
        <v>16</v>
      </c>
      <c r="F6892" t="str">
        <f>IF(Tabel_Forespørgsel_fra_Visma28[[#This Row],[SupDescr]]=" "," "," - "&amp;Tabel_Forespørgsel_fra_Visma28[[#This Row],[SupDescr]])</f>
        <v xml:space="preserve"> </v>
      </c>
      <c r="G6892" t="s">
        <v>7015</v>
      </c>
      <c r="H6892">
        <v>1</v>
      </c>
      <c r="I6892" t="str">
        <f>IF(A6892=A6891,I6891&amp;CHAR(10)&amp;"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3" spans="1:9" x14ac:dyDescent="0.25">
      <c r="A6893" t="s">
        <v>10618</v>
      </c>
      <c r="B6893">
        <v>75211662</v>
      </c>
      <c r="C6893" t="s">
        <v>16</v>
      </c>
      <c r="D6893" t="str">
        <f>IF(Tabel_Forespørgsel_fra_Visma28[[#This Row],[SupProd]]=" "," "," - "&amp;Tabel_Forespørgsel_fra_Visma28[[#This Row],[SupProd]])</f>
        <v xml:space="preserve"> </v>
      </c>
      <c r="E6893" t="s">
        <v>16</v>
      </c>
      <c r="F6893" t="str">
        <f>IF(Tabel_Forespørgsel_fra_Visma28[[#This Row],[SupDescr]]=" "," "," - "&amp;Tabel_Forespørgsel_fra_Visma28[[#This Row],[SupDescr]])</f>
        <v xml:space="preserve"> </v>
      </c>
      <c r="G6893" t="s">
        <v>7015</v>
      </c>
      <c r="H6893">
        <v>1</v>
      </c>
      <c r="I6893" t="str">
        <f>IF(A6893=A6892,I6892&amp;CHAR(10)&amp;"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4" spans="1:9" x14ac:dyDescent="0.25">
      <c r="A6894" t="s">
        <v>10619</v>
      </c>
      <c r="B6894">
        <v>75211662</v>
      </c>
      <c r="C6894" t="s">
        <v>16</v>
      </c>
      <c r="D6894" t="str">
        <f>IF(Tabel_Forespørgsel_fra_Visma28[[#This Row],[SupProd]]=" "," "," - "&amp;Tabel_Forespørgsel_fra_Visma28[[#This Row],[SupProd]])</f>
        <v xml:space="preserve"> </v>
      </c>
      <c r="E6894" t="s">
        <v>16</v>
      </c>
      <c r="F6894" t="str">
        <f>IF(Tabel_Forespørgsel_fra_Visma28[[#This Row],[SupDescr]]=" "," "," - "&amp;Tabel_Forespørgsel_fra_Visma28[[#This Row],[SupDescr]])</f>
        <v xml:space="preserve"> </v>
      </c>
      <c r="G6894" t="s">
        <v>7015</v>
      </c>
      <c r="H6894">
        <v>1</v>
      </c>
      <c r="I6894" t="str">
        <f>IF(A6894=A6893,I6893&amp;CHAR(10)&amp;"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5" spans="1:9" x14ac:dyDescent="0.25">
      <c r="A6895" t="s">
        <v>10444</v>
      </c>
      <c r="B6895">
        <v>75211662</v>
      </c>
      <c r="C6895" t="s">
        <v>16</v>
      </c>
      <c r="D6895" t="str">
        <f>IF(Tabel_Forespørgsel_fra_Visma28[[#This Row],[SupProd]]=" "," "," - "&amp;Tabel_Forespørgsel_fra_Visma28[[#This Row],[SupProd]])</f>
        <v xml:space="preserve"> </v>
      </c>
      <c r="E6895" t="s">
        <v>16</v>
      </c>
      <c r="F6895" t="str">
        <f>IF(Tabel_Forespørgsel_fra_Visma28[[#This Row],[SupDescr]]=" "," "," - "&amp;Tabel_Forespørgsel_fra_Visma28[[#This Row],[SupDescr]])</f>
        <v xml:space="preserve"> </v>
      </c>
      <c r="G6895" t="s">
        <v>7015</v>
      </c>
      <c r="H6895">
        <v>1</v>
      </c>
      <c r="I6895" t="str">
        <f>IF(A6895=A6894,I6894&amp;CHAR(10)&amp;"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6" spans="1:9" x14ac:dyDescent="0.25">
      <c r="A6896" t="s">
        <v>10621</v>
      </c>
      <c r="B6896">
        <v>75196500</v>
      </c>
      <c r="C6896" t="s">
        <v>16</v>
      </c>
      <c r="D6896" t="str">
        <f>IF(Tabel_Forespørgsel_fra_Visma28[[#This Row],[SupProd]]=" "," "," - "&amp;Tabel_Forespørgsel_fra_Visma28[[#This Row],[SupProd]])</f>
        <v xml:space="preserve"> </v>
      </c>
      <c r="E6896" t="s">
        <v>16</v>
      </c>
      <c r="F6896" t="str">
        <f>IF(Tabel_Forespørgsel_fra_Visma28[[#This Row],[SupDescr]]=" "," "," - "&amp;Tabel_Forespørgsel_fra_Visma28[[#This Row],[SupDescr]])</f>
        <v xml:space="preserve"> </v>
      </c>
      <c r="G6896" t="s">
        <v>2425</v>
      </c>
      <c r="H6896">
        <v>1</v>
      </c>
      <c r="I6896" t="str">
        <f>IF(A6896=A6895,I6895&amp;CHAR(10)&amp;"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97" spans="1:9" x14ac:dyDescent="0.25">
      <c r="A6897" t="s">
        <v>10445</v>
      </c>
      <c r="B6897">
        <v>75196500</v>
      </c>
      <c r="C6897" t="s">
        <v>16</v>
      </c>
      <c r="D6897" t="str">
        <f>IF(Tabel_Forespørgsel_fra_Visma28[[#This Row],[SupProd]]=" "," "," - "&amp;Tabel_Forespørgsel_fra_Visma28[[#This Row],[SupProd]])</f>
        <v xml:space="preserve"> </v>
      </c>
      <c r="E6897" t="s">
        <v>16</v>
      </c>
      <c r="F6897" t="str">
        <f>IF(Tabel_Forespørgsel_fra_Visma28[[#This Row],[SupDescr]]=" "," "," - "&amp;Tabel_Forespørgsel_fra_Visma28[[#This Row],[SupDescr]])</f>
        <v xml:space="preserve"> </v>
      </c>
      <c r="G6897" t="s">
        <v>2425</v>
      </c>
      <c r="H6897">
        <v>1</v>
      </c>
      <c r="I6897" t="str">
        <f>IF(A6897=A6896,I6896&amp;CHAR(10)&amp;"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98" spans="1:9" x14ac:dyDescent="0.25">
      <c r="A6898" t="s">
        <v>11195</v>
      </c>
      <c r="B6898">
        <v>75211662</v>
      </c>
      <c r="C6898" t="s">
        <v>16</v>
      </c>
      <c r="D6898" t="str">
        <f>IF(Tabel_Forespørgsel_fra_Visma28[[#This Row],[SupProd]]=" "," "," - "&amp;Tabel_Forespørgsel_fra_Visma28[[#This Row],[SupProd]])</f>
        <v xml:space="preserve"> </v>
      </c>
      <c r="E6898" t="s">
        <v>16</v>
      </c>
      <c r="F6898" t="str">
        <f>IF(Tabel_Forespørgsel_fra_Visma28[[#This Row],[SupDescr]]=" "," "," - "&amp;Tabel_Forespørgsel_fra_Visma28[[#This Row],[SupDescr]])</f>
        <v xml:space="preserve"> </v>
      </c>
      <c r="G6898" t="s">
        <v>7015</v>
      </c>
      <c r="H6898">
        <v>1</v>
      </c>
      <c r="I6898" t="str">
        <f>IF(A6898=A6897,I6897&amp;CHAR(10)&amp;"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9" spans="1:9" x14ac:dyDescent="0.25">
      <c r="A6899" t="s">
        <v>11196</v>
      </c>
      <c r="B6899">
        <v>75211662</v>
      </c>
      <c r="C6899" t="s">
        <v>16</v>
      </c>
      <c r="D6899" t="str">
        <f>IF(Tabel_Forespørgsel_fra_Visma28[[#This Row],[SupProd]]=" "," "," - "&amp;Tabel_Forespørgsel_fra_Visma28[[#This Row],[SupProd]])</f>
        <v xml:space="preserve"> </v>
      </c>
      <c r="E6899" t="s">
        <v>16</v>
      </c>
      <c r="F6899" t="str">
        <f>IF(Tabel_Forespørgsel_fra_Visma28[[#This Row],[SupDescr]]=" "," "," - "&amp;Tabel_Forespørgsel_fra_Visma28[[#This Row],[SupDescr]])</f>
        <v xml:space="preserve"> </v>
      </c>
      <c r="G6899" t="s">
        <v>7015</v>
      </c>
      <c r="H6899">
        <v>1</v>
      </c>
      <c r="I6899" t="str">
        <f>IF(A6899=A6898,I6898&amp;CHAR(10)&amp;"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0" spans="1:9" x14ac:dyDescent="0.25">
      <c r="A6900" t="s">
        <v>10979</v>
      </c>
      <c r="B6900">
        <v>75211662</v>
      </c>
      <c r="C6900" t="s">
        <v>16</v>
      </c>
      <c r="D6900" t="str">
        <f>IF(Tabel_Forespørgsel_fra_Visma28[[#This Row],[SupProd]]=" "," "," - "&amp;Tabel_Forespørgsel_fra_Visma28[[#This Row],[SupProd]])</f>
        <v xml:space="preserve"> </v>
      </c>
      <c r="E6900" t="s">
        <v>16</v>
      </c>
      <c r="F6900" t="str">
        <f>IF(Tabel_Forespørgsel_fra_Visma28[[#This Row],[SupDescr]]=" "," "," - "&amp;Tabel_Forespørgsel_fra_Visma28[[#This Row],[SupDescr]])</f>
        <v xml:space="preserve"> </v>
      </c>
      <c r="G6900" t="s">
        <v>7015</v>
      </c>
      <c r="H6900">
        <v>1</v>
      </c>
      <c r="I6900" t="str">
        <f>IF(A6900=A6899,I6899&amp;CHAR(10)&amp;"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1" spans="1:9" x14ac:dyDescent="0.25">
      <c r="A6901" t="s">
        <v>11351</v>
      </c>
      <c r="B6901">
        <v>75180019</v>
      </c>
      <c r="C6901" t="s">
        <v>16</v>
      </c>
      <c r="D6901" t="str">
        <f>IF(Tabel_Forespørgsel_fra_Visma28[[#This Row],[SupProd]]=" "," "," - "&amp;Tabel_Forespørgsel_fra_Visma28[[#This Row],[SupProd]])</f>
        <v xml:space="preserve"> </v>
      </c>
      <c r="E6901" t="s">
        <v>16</v>
      </c>
      <c r="F6901" t="str">
        <f>IF(Tabel_Forespørgsel_fra_Visma28[[#This Row],[SupDescr]]=" "," "," - "&amp;Tabel_Forespørgsel_fra_Visma28[[#This Row],[SupDescr]])</f>
        <v xml:space="preserve"> </v>
      </c>
      <c r="G6901" t="s">
        <v>2430</v>
      </c>
      <c r="H6901">
        <v>1</v>
      </c>
      <c r="I6901" t="str">
        <f>IF(A6901=A6900,I6900&amp;CHAR(10)&amp;"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902" spans="1:9" x14ac:dyDescent="0.25">
      <c r="A6902" t="s">
        <v>11354</v>
      </c>
      <c r="B6902">
        <v>75211662</v>
      </c>
      <c r="C6902" t="s">
        <v>16</v>
      </c>
      <c r="D6902" t="str">
        <f>IF(Tabel_Forespørgsel_fra_Visma28[[#This Row],[SupProd]]=" "," "," - "&amp;Tabel_Forespørgsel_fra_Visma28[[#This Row],[SupProd]])</f>
        <v xml:space="preserve"> </v>
      </c>
      <c r="E6902" t="s">
        <v>16</v>
      </c>
      <c r="F6902" t="str">
        <f>IF(Tabel_Forespørgsel_fra_Visma28[[#This Row],[SupDescr]]=" "," "," - "&amp;Tabel_Forespørgsel_fra_Visma28[[#This Row],[SupDescr]])</f>
        <v xml:space="preserve"> </v>
      </c>
      <c r="G6902" t="s">
        <v>7015</v>
      </c>
      <c r="H6902">
        <v>1</v>
      </c>
      <c r="I6902" t="str">
        <f>IF(A6902=A6901,I6901&amp;CHAR(10)&amp;"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3" spans="1:9" x14ac:dyDescent="0.25">
      <c r="A6903" t="s">
        <v>11352</v>
      </c>
      <c r="B6903">
        <v>75211662</v>
      </c>
      <c r="C6903" t="s">
        <v>16</v>
      </c>
      <c r="D6903" t="str">
        <f>IF(Tabel_Forespørgsel_fra_Visma28[[#This Row],[SupProd]]=" "," "," - "&amp;Tabel_Forespørgsel_fra_Visma28[[#This Row],[SupProd]])</f>
        <v xml:space="preserve"> </v>
      </c>
      <c r="E6903" t="s">
        <v>16</v>
      </c>
      <c r="F6903" t="str">
        <f>IF(Tabel_Forespørgsel_fra_Visma28[[#This Row],[SupDescr]]=" "," "," - "&amp;Tabel_Forespørgsel_fra_Visma28[[#This Row],[SupDescr]])</f>
        <v xml:space="preserve"> </v>
      </c>
      <c r="G6903" t="s">
        <v>7015</v>
      </c>
      <c r="H6903">
        <v>1</v>
      </c>
      <c r="I6903" t="str">
        <f>IF(A6903=A6902,I6902&amp;CHAR(10)&amp;"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4" spans="1:9" x14ac:dyDescent="0.25">
      <c r="A6904" t="s">
        <v>11224</v>
      </c>
      <c r="B6904">
        <v>75211662</v>
      </c>
      <c r="C6904" t="s">
        <v>16</v>
      </c>
      <c r="D6904" t="str">
        <f>IF(Tabel_Forespørgsel_fra_Visma28[[#This Row],[SupProd]]=" "," "," - "&amp;Tabel_Forespørgsel_fra_Visma28[[#This Row],[SupProd]])</f>
        <v xml:space="preserve"> </v>
      </c>
      <c r="E6904" t="s">
        <v>16</v>
      </c>
      <c r="F6904" t="str">
        <f>IF(Tabel_Forespørgsel_fra_Visma28[[#This Row],[SupDescr]]=" "," "," - "&amp;Tabel_Forespørgsel_fra_Visma28[[#This Row],[SupDescr]])</f>
        <v xml:space="preserve"> </v>
      </c>
      <c r="G6904" t="s">
        <v>7015</v>
      </c>
      <c r="H6904">
        <v>1</v>
      </c>
      <c r="I6904" t="str">
        <f>IF(A6904=A6903,I6903&amp;CHAR(10)&amp;"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5" spans="1:9" x14ac:dyDescent="0.25">
      <c r="A6905" t="s">
        <v>11399</v>
      </c>
      <c r="B6905">
        <v>75211662</v>
      </c>
      <c r="C6905" t="s">
        <v>16</v>
      </c>
      <c r="D6905" t="str">
        <f>IF(Tabel_Forespørgsel_fra_Visma28[[#This Row],[SupProd]]=" "," "," - "&amp;Tabel_Forespørgsel_fra_Visma28[[#This Row],[SupProd]])</f>
        <v xml:space="preserve"> </v>
      </c>
      <c r="E6905" t="s">
        <v>16</v>
      </c>
      <c r="F6905" t="str">
        <f>IF(Tabel_Forespørgsel_fra_Visma28[[#This Row],[SupDescr]]=" "," "," - "&amp;Tabel_Forespørgsel_fra_Visma28[[#This Row],[SupDescr]])</f>
        <v xml:space="preserve"> </v>
      </c>
      <c r="G6905" t="s">
        <v>7015</v>
      </c>
      <c r="H6905">
        <v>1</v>
      </c>
      <c r="I6905" t="str">
        <f>IF(A6905=A6904,I6904&amp;CHAR(10)&amp;"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6" spans="1:9" x14ac:dyDescent="0.25">
      <c r="A6906" t="s">
        <v>11400</v>
      </c>
      <c r="B6906">
        <v>75211662</v>
      </c>
      <c r="C6906" t="s">
        <v>16</v>
      </c>
      <c r="D6906" t="str">
        <f>IF(Tabel_Forespørgsel_fra_Visma28[[#This Row],[SupProd]]=" "," "," - "&amp;Tabel_Forespørgsel_fra_Visma28[[#This Row],[SupProd]])</f>
        <v xml:space="preserve"> </v>
      </c>
      <c r="E6906" t="s">
        <v>16</v>
      </c>
      <c r="F6906" t="str">
        <f>IF(Tabel_Forespørgsel_fra_Visma28[[#This Row],[SupDescr]]=" "," "," - "&amp;Tabel_Forespørgsel_fra_Visma28[[#This Row],[SupDescr]])</f>
        <v xml:space="preserve"> </v>
      </c>
      <c r="G6906" t="s">
        <v>7015</v>
      </c>
      <c r="H6906">
        <v>1</v>
      </c>
      <c r="I6906" t="str">
        <f>IF(A6906=A6905,I6905&amp;CHAR(10)&amp;"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7" spans="1:9" x14ac:dyDescent="0.25">
      <c r="A6907" t="s">
        <v>10472</v>
      </c>
      <c r="B6907">
        <v>75211662</v>
      </c>
      <c r="C6907" t="s">
        <v>16</v>
      </c>
      <c r="D6907" t="str">
        <f>IF(Tabel_Forespørgsel_fra_Visma28[[#This Row],[SupProd]]=" "," "," - "&amp;Tabel_Forespørgsel_fra_Visma28[[#This Row],[SupProd]])</f>
        <v xml:space="preserve"> </v>
      </c>
      <c r="E6907" t="s">
        <v>16</v>
      </c>
      <c r="F6907" t="str">
        <f>IF(Tabel_Forespørgsel_fra_Visma28[[#This Row],[SupDescr]]=" "," "," - "&amp;Tabel_Forespørgsel_fra_Visma28[[#This Row],[SupDescr]])</f>
        <v xml:space="preserve"> </v>
      </c>
      <c r="G6907" t="s">
        <v>7015</v>
      </c>
      <c r="H6907">
        <v>1</v>
      </c>
      <c r="I6907" t="str">
        <f>IF(A6907=A6906,I6906&amp;CHAR(10)&amp;"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8" spans="1:9" x14ac:dyDescent="0.25">
      <c r="A6908" t="s">
        <v>10473</v>
      </c>
      <c r="B6908">
        <v>75211662</v>
      </c>
      <c r="C6908" t="s">
        <v>16</v>
      </c>
      <c r="D6908" t="str">
        <f>IF(Tabel_Forespørgsel_fra_Visma28[[#This Row],[SupProd]]=" "," "," - "&amp;Tabel_Forespørgsel_fra_Visma28[[#This Row],[SupProd]])</f>
        <v xml:space="preserve"> </v>
      </c>
      <c r="E6908" t="s">
        <v>16</v>
      </c>
      <c r="F6908" t="str">
        <f>IF(Tabel_Forespørgsel_fra_Visma28[[#This Row],[SupDescr]]=" "," "," - "&amp;Tabel_Forespørgsel_fra_Visma28[[#This Row],[SupDescr]])</f>
        <v xml:space="preserve"> </v>
      </c>
      <c r="G6908" t="s">
        <v>7015</v>
      </c>
      <c r="H6908">
        <v>1</v>
      </c>
      <c r="I6908" t="str">
        <f>IF(A6908=A6907,I6907&amp;CHAR(10)&amp;"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9" spans="1:9" x14ac:dyDescent="0.25">
      <c r="A6909" t="s">
        <v>11122</v>
      </c>
      <c r="B6909">
        <v>75211662</v>
      </c>
      <c r="C6909" t="s">
        <v>16</v>
      </c>
      <c r="D6909" t="str">
        <f>IF(Tabel_Forespørgsel_fra_Visma28[[#This Row],[SupProd]]=" "," "," - "&amp;Tabel_Forespørgsel_fra_Visma28[[#This Row],[SupProd]])</f>
        <v xml:space="preserve"> </v>
      </c>
      <c r="E6909" t="s">
        <v>16</v>
      </c>
      <c r="F6909" t="str">
        <f>IF(Tabel_Forespørgsel_fra_Visma28[[#This Row],[SupDescr]]=" "," "," - "&amp;Tabel_Forespørgsel_fra_Visma28[[#This Row],[SupDescr]])</f>
        <v xml:space="preserve"> </v>
      </c>
      <c r="G6909" t="s">
        <v>7015</v>
      </c>
      <c r="H6909">
        <v>1</v>
      </c>
      <c r="I6909" t="str">
        <f>IF(A6909=A6908,I6908&amp;CHAR(10)&amp;"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0" spans="1:9" x14ac:dyDescent="0.25">
      <c r="A6910" t="s">
        <v>11126</v>
      </c>
      <c r="B6910">
        <v>75211662</v>
      </c>
      <c r="C6910" t="s">
        <v>16</v>
      </c>
      <c r="D6910" t="str">
        <f>IF(Tabel_Forespørgsel_fra_Visma28[[#This Row],[SupProd]]=" "," "," - "&amp;Tabel_Forespørgsel_fra_Visma28[[#This Row],[SupProd]])</f>
        <v xml:space="preserve"> </v>
      </c>
      <c r="E6910" t="s">
        <v>16</v>
      </c>
      <c r="F6910" t="str">
        <f>IF(Tabel_Forespørgsel_fra_Visma28[[#This Row],[SupDescr]]=" "," "," - "&amp;Tabel_Forespørgsel_fra_Visma28[[#This Row],[SupDescr]])</f>
        <v xml:space="preserve"> </v>
      </c>
      <c r="G6910" t="s">
        <v>7015</v>
      </c>
      <c r="H6910">
        <v>1</v>
      </c>
      <c r="I6910" t="str">
        <f>IF(A6910=A6909,I6909&amp;CHAR(10)&amp;"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1" spans="1:9" x14ac:dyDescent="0.25">
      <c r="A6911" t="s">
        <v>11124</v>
      </c>
      <c r="B6911">
        <v>75211662</v>
      </c>
      <c r="C6911" t="s">
        <v>16</v>
      </c>
      <c r="D6911" t="str">
        <f>IF(Tabel_Forespørgsel_fra_Visma28[[#This Row],[SupProd]]=" "," "," - "&amp;Tabel_Forespørgsel_fra_Visma28[[#This Row],[SupProd]])</f>
        <v xml:space="preserve"> </v>
      </c>
      <c r="E6911" t="s">
        <v>16</v>
      </c>
      <c r="F6911" t="str">
        <f>IF(Tabel_Forespørgsel_fra_Visma28[[#This Row],[SupDescr]]=" "," "," - "&amp;Tabel_Forespørgsel_fra_Visma28[[#This Row],[SupDescr]])</f>
        <v xml:space="preserve"> </v>
      </c>
      <c r="G6911" t="s">
        <v>7015</v>
      </c>
      <c r="H6911">
        <v>1</v>
      </c>
      <c r="I6911" t="str">
        <f>IF(A6911=A6910,I6910&amp;CHAR(10)&amp;"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2" spans="1:9" x14ac:dyDescent="0.25">
      <c r="A6912" t="s">
        <v>11120</v>
      </c>
      <c r="B6912">
        <v>75211662</v>
      </c>
      <c r="C6912" t="s">
        <v>16</v>
      </c>
      <c r="D6912" t="str">
        <f>IF(Tabel_Forespørgsel_fra_Visma28[[#This Row],[SupProd]]=" "," "," - "&amp;Tabel_Forespørgsel_fra_Visma28[[#This Row],[SupProd]])</f>
        <v xml:space="preserve"> </v>
      </c>
      <c r="E6912" t="s">
        <v>16</v>
      </c>
      <c r="F6912" t="str">
        <f>IF(Tabel_Forespørgsel_fra_Visma28[[#This Row],[SupDescr]]=" "," "," - "&amp;Tabel_Forespørgsel_fra_Visma28[[#This Row],[SupDescr]])</f>
        <v xml:space="preserve"> </v>
      </c>
      <c r="G6912" t="s">
        <v>7015</v>
      </c>
      <c r="H6912">
        <v>1</v>
      </c>
      <c r="I6912" t="str">
        <f>IF(A6912=A6911,I6911&amp;CHAR(10)&amp;"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3" spans="1:9" x14ac:dyDescent="0.25">
      <c r="A6913" t="s">
        <v>11520</v>
      </c>
      <c r="B6913">
        <v>75577000</v>
      </c>
      <c r="C6913" t="s">
        <v>16</v>
      </c>
      <c r="D6913" t="str">
        <f>IF(Tabel_Forespørgsel_fra_Visma28[[#This Row],[SupProd]]=" "," "," - "&amp;Tabel_Forespørgsel_fra_Visma28[[#This Row],[SupProd]])</f>
        <v xml:space="preserve"> </v>
      </c>
      <c r="E6913" t="s">
        <v>16</v>
      </c>
      <c r="F6913" t="str">
        <f>IF(Tabel_Forespørgsel_fra_Visma28[[#This Row],[SupDescr]]=" "," "," - "&amp;Tabel_Forespørgsel_fra_Visma28[[#This Row],[SupDescr]])</f>
        <v xml:space="preserve"> </v>
      </c>
      <c r="G6913" t="s">
        <v>3759</v>
      </c>
      <c r="H6913">
        <v>1</v>
      </c>
      <c r="I6913" t="str">
        <f>IF(A6913=A6912,I6912&amp;CHAR(10)&amp;"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914" spans="1:9" x14ac:dyDescent="0.25">
      <c r="A6914" t="s">
        <v>11133</v>
      </c>
      <c r="B6914">
        <v>75211662</v>
      </c>
      <c r="C6914" t="s">
        <v>16</v>
      </c>
      <c r="D6914" t="str">
        <f>IF(Tabel_Forespørgsel_fra_Visma28[[#This Row],[SupProd]]=" "," "," - "&amp;Tabel_Forespørgsel_fra_Visma28[[#This Row],[SupProd]])</f>
        <v xml:space="preserve"> </v>
      </c>
      <c r="E6914" t="s">
        <v>16</v>
      </c>
      <c r="F6914" t="str">
        <f>IF(Tabel_Forespørgsel_fra_Visma28[[#This Row],[SupDescr]]=" "," "," - "&amp;Tabel_Forespørgsel_fra_Visma28[[#This Row],[SupDescr]])</f>
        <v xml:space="preserve"> </v>
      </c>
      <c r="G6914" t="s">
        <v>7015</v>
      </c>
      <c r="H6914">
        <v>1</v>
      </c>
      <c r="I6914" t="str">
        <f>IF(A6914=A6913,I6913&amp;CHAR(10)&amp;"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5" spans="1:9" x14ac:dyDescent="0.25">
      <c r="A6915" t="s">
        <v>11526</v>
      </c>
      <c r="B6915">
        <v>75211662</v>
      </c>
      <c r="C6915" t="s">
        <v>16</v>
      </c>
      <c r="D6915" t="str">
        <f>IF(Tabel_Forespørgsel_fra_Visma28[[#This Row],[SupProd]]=" "," "," - "&amp;Tabel_Forespørgsel_fra_Visma28[[#This Row],[SupProd]])</f>
        <v xml:space="preserve"> </v>
      </c>
      <c r="E6915" t="s">
        <v>16</v>
      </c>
      <c r="F6915" t="str">
        <f>IF(Tabel_Forespørgsel_fra_Visma28[[#This Row],[SupDescr]]=" "," "," - "&amp;Tabel_Forespørgsel_fra_Visma28[[#This Row],[SupDescr]])</f>
        <v xml:space="preserve"> </v>
      </c>
      <c r="G6915" t="s">
        <v>7015</v>
      </c>
      <c r="H6915">
        <v>1</v>
      </c>
      <c r="I6915" t="str">
        <f>IF(A6915=A6914,I6914&amp;CHAR(10)&amp;"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6" spans="1:9" x14ac:dyDescent="0.25">
      <c r="A6916" t="s">
        <v>10629</v>
      </c>
      <c r="B6916">
        <v>75211662</v>
      </c>
      <c r="C6916" t="s">
        <v>16</v>
      </c>
      <c r="D6916" t="str">
        <f>IF(Tabel_Forespørgsel_fra_Visma28[[#This Row],[SupProd]]=" "," "," - "&amp;Tabel_Forespørgsel_fra_Visma28[[#This Row],[SupProd]])</f>
        <v xml:space="preserve"> </v>
      </c>
      <c r="E6916" t="s">
        <v>16</v>
      </c>
      <c r="F6916" t="str">
        <f>IF(Tabel_Forespørgsel_fra_Visma28[[#This Row],[SupDescr]]=" "," "," - "&amp;Tabel_Forespørgsel_fra_Visma28[[#This Row],[SupDescr]])</f>
        <v xml:space="preserve"> </v>
      </c>
      <c r="G6916" t="s">
        <v>7015</v>
      </c>
      <c r="H6916">
        <v>1</v>
      </c>
      <c r="I6916" t="str">
        <f>IF(A6916=A6915,I6915&amp;CHAR(10)&amp;"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7" spans="1:9" x14ac:dyDescent="0.25">
      <c r="A6917" t="s">
        <v>11511</v>
      </c>
      <c r="B6917">
        <v>86439632</v>
      </c>
      <c r="C6917" t="s">
        <v>16</v>
      </c>
      <c r="D6917" t="str">
        <f>IF(Tabel_Forespørgsel_fra_Visma28[[#This Row],[SupProd]]=" "," "," - "&amp;Tabel_Forespørgsel_fra_Visma28[[#This Row],[SupProd]])</f>
        <v xml:space="preserve"> </v>
      </c>
      <c r="E6917" t="s">
        <v>16</v>
      </c>
      <c r="F6917" t="str">
        <f>IF(Tabel_Forespørgsel_fra_Visma28[[#This Row],[SupDescr]]=" "," "," - "&amp;Tabel_Forespørgsel_fra_Visma28[[#This Row],[SupDescr]])</f>
        <v xml:space="preserve"> </v>
      </c>
      <c r="G6917" t="s">
        <v>3929</v>
      </c>
      <c r="H6917">
        <v>1</v>
      </c>
      <c r="I6917" t="str">
        <f>IF(A6917=A6916,I6916&amp;CHAR(10)&amp;"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6918" spans="1:9" x14ac:dyDescent="0.25">
      <c r="A6918" t="s">
        <v>10561</v>
      </c>
      <c r="B6918">
        <v>75211662</v>
      </c>
      <c r="C6918" t="s">
        <v>16</v>
      </c>
      <c r="D6918" t="str">
        <f>IF(Tabel_Forespørgsel_fra_Visma28[[#This Row],[SupProd]]=" "," "," - "&amp;Tabel_Forespørgsel_fra_Visma28[[#This Row],[SupProd]])</f>
        <v xml:space="preserve"> </v>
      </c>
      <c r="E6918" t="s">
        <v>16</v>
      </c>
      <c r="F6918" t="str">
        <f>IF(Tabel_Forespørgsel_fra_Visma28[[#This Row],[SupDescr]]=" "," "," - "&amp;Tabel_Forespørgsel_fra_Visma28[[#This Row],[SupDescr]])</f>
        <v xml:space="preserve"> </v>
      </c>
      <c r="G6918" t="s">
        <v>7015</v>
      </c>
      <c r="H6918">
        <v>1</v>
      </c>
      <c r="I6918" t="str">
        <f>IF(A6918=A6917,I6917&amp;CHAR(10)&amp;"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9" spans="1:9" x14ac:dyDescent="0.25">
      <c r="A6919" t="s">
        <v>11364</v>
      </c>
      <c r="B6919">
        <v>75211662</v>
      </c>
      <c r="C6919" t="s">
        <v>16</v>
      </c>
      <c r="D6919" t="str">
        <f>IF(Tabel_Forespørgsel_fra_Visma28[[#This Row],[SupProd]]=" "," "," - "&amp;Tabel_Forespørgsel_fra_Visma28[[#This Row],[SupProd]])</f>
        <v xml:space="preserve"> </v>
      </c>
      <c r="E6919" t="s">
        <v>16</v>
      </c>
      <c r="F6919" t="str">
        <f>IF(Tabel_Forespørgsel_fra_Visma28[[#This Row],[SupDescr]]=" "," "," - "&amp;Tabel_Forespørgsel_fra_Visma28[[#This Row],[SupDescr]])</f>
        <v xml:space="preserve"> </v>
      </c>
      <c r="G6919" t="s">
        <v>7015</v>
      </c>
      <c r="H6919">
        <v>1</v>
      </c>
      <c r="I6919" t="str">
        <f>IF(A6919=A6918,I6918&amp;CHAR(10)&amp;"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0" spans="1:9" x14ac:dyDescent="0.25">
      <c r="A6920" t="s">
        <v>10560</v>
      </c>
      <c r="B6920">
        <v>75211662</v>
      </c>
      <c r="C6920" t="s">
        <v>16</v>
      </c>
      <c r="D6920" t="str">
        <f>IF(Tabel_Forespørgsel_fra_Visma28[[#This Row],[SupProd]]=" "," "," - "&amp;Tabel_Forespørgsel_fra_Visma28[[#This Row],[SupProd]])</f>
        <v xml:space="preserve"> </v>
      </c>
      <c r="E6920" t="s">
        <v>16</v>
      </c>
      <c r="F6920" t="str">
        <f>IF(Tabel_Forespørgsel_fra_Visma28[[#This Row],[SupDescr]]=" "," "," - "&amp;Tabel_Forespørgsel_fra_Visma28[[#This Row],[SupDescr]])</f>
        <v xml:space="preserve"> </v>
      </c>
      <c r="G6920" t="s">
        <v>7015</v>
      </c>
      <c r="H6920">
        <v>1</v>
      </c>
      <c r="I6920" t="str">
        <f>IF(A6920=A6919,I6919&amp;CHAR(10)&amp;"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1" spans="1:9" x14ac:dyDescent="0.25">
      <c r="A6921" t="s">
        <v>10559</v>
      </c>
      <c r="B6921">
        <v>75211662</v>
      </c>
      <c r="C6921" t="s">
        <v>16</v>
      </c>
      <c r="D6921" t="str">
        <f>IF(Tabel_Forespørgsel_fra_Visma28[[#This Row],[SupProd]]=" "," "," - "&amp;Tabel_Forespørgsel_fra_Visma28[[#This Row],[SupProd]])</f>
        <v xml:space="preserve"> </v>
      </c>
      <c r="E6921" t="s">
        <v>16</v>
      </c>
      <c r="F6921" t="str">
        <f>IF(Tabel_Forespørgsel_fra_Visma28[[#This Row],[SupDescr]]=" "," "," - "&amp;Tabel_Forespørgsel_fra_Visma28[[#This Row],[SupDescr]])</f>
        <v xml:space="preserve"> </v>
      </c>
      <c r="G6921" t="s">
        <v>7015</v>
      </c>
      <c r="H6921">
        <v>1</v>
      </c>
      <c r="I6921" t="str">
        <f>IF(A6921=A6920,I6920&amp;CHAR(10)&amp;"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2" spans="1:9" x14ac:dyDescent="0.25">
      <c r="A6922" t="s">
        <v>11365</v>
      </c>
      <c r="B6922">
        <v>75211662</v>
      </c>
      <c r="C6922" t="s">
        <v>16</v>
      </c>
      <c r="D6922" t="str">
        <f>IF(Tabel_Forespørgsel_fra_Visma28[[#This Row],[SupProd]]=" "," "," - "&amp;Tabel_Forespørgsel_fra_Visma28[[#This Row],[SupProd]])</f>
        <v xml:space="preserve"> </v>
      </c>
      <c r="E6922" t="s">
        <v>16</v>
      </c>
      <c r="F6922" t="str">
        <f>IF(Tabel_Forespørgsel_fra_Visma28[[#This Row],[SupDescr]]=" "," "," - "&amp;Tabel_Forespørgsel_fra_Visma28[[#This Row],[SupDescr]])</f>
        <v xml:space="preserve"> </v>
      </c>
      <c r="G6922" t="s">
        <v>7015</v>
      </c>
      <c r="H6922">
        <v>1</v>
      </c>
      <c r="I6922" t="str">
        <f>IF(A6922=A6921,I6921&amp;CHAR(10)&amp;"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3" spans="1:9" x14ac:dyDescent="0.25">
      <c r="A6923" t="s">
        <v>11366</v>
      </c>
      <c r="B6923">
        <v>75211662</v>
      </c>
      <c r="C6923" t="s">
        <v>16</v>
      </c>
      <c r="D6923" t="str">
        <f>IF(Tabel_Forespørgsel_fra_Visma28[[#This Row],[SupProd]]=" "," "," - "&amp;Tabel_Forespørgsel_fra_Visma28[[#This Row],[SupProd]])</f>
        <v xml:space="preserve"> </v>
      </c>
      <c r="E6923" t="s">
        <v>16</v>
      </c>
      <c r="F6923" t="str">
        <f>IF(Tabel_Forespørgsel_fra_Visma28[[#This Row],[SupDescr]]=" "," "," - "&amp;Tabel_Forespørgsel_fra_Visma28[[#This Row],[SupDescr]])</f>
        <v xml:space="preserve"> </v>
      </c>
      <c r="G6923" t="s">
        <v>7015</v>
      </c>
      <c r="H6923">
        <v>1</v>
      </c>
      <c r="I6923" t="str">
        <f>IF(A6923=A6922,I6922&amp;CHAR(10)&amp;"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4" spans="1:9" x14ac:dyDescent="0.25">
      <c r="A6924" t="s">
        <v>10526</v>
      </c>
      <c r="B6924">
        <v>75211662</v>
      </c>
      <c r="C6924" t="s">
        <v>16</v>
      </c>
      <c r="D6924" t="str">
        <f>IF(Tabel_Forespørgsel_fra_Visma28[[#This Row],[SupProd]]=" "," "," - "&amp;Tabel_Forespørgsel_fra_Visma28[[#This Row],[SupProd]])</f>
        <v xml:space="preserve"> </v>
      </c>
      <c r="E6924" t="s">
        <v>16</v>
      </c>
      <c r="F6924" t="str">
        <f>IF(Tabel_Forespørgsel_fra_Visma28[[#This Row],[SupDescr]]=" "," "," - "&amp;Tabel_Forespørgsel_fra_Visma28[[#This Row],[SupDescr]])</f>
        <v xml:space="preserve"> </v>
      </c>
      <c r="G6924" t="s">
        <v>7015</v>
      </c>
      <c r="H6924">
        <v>1</v>
      </c>
      <c r="I6924" t="str">
        <f>IF(A6924=A6923,I6923&amp;CHAR(10)&amp;"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5" spans="1:9" x14ac:dyDescent="0.25">
      <c r="A6925" t="s">
        <v>10527</v>
      </c>
      <c r="B6925">
        <v>75211662</v>
      </c>
      <c r="C6925" t="s">
        <v>16</v>
      </c>
      <c r="D6925" t="str">
        <f>IF(Tabel_Forespørgsel_fra_Visma28[[#This Row],[SupProd]]=" "," "," - "&amp;Tabel_Forespørgsel_fra_Visma28[[#This Row],[SupProd]])</f>
        <v xml:space="preserve"> </v>
      </c>
      <c r="E6925" t="s">
        <v>16</v>
      </c>
      <c r="F6925" t="str">
        <f>IF(Tabel_Forespørgsel_fra_Visma28[[#This Row],[SupDescr]]=" "," "," - "&amp;Tabel_Forespørgsel_fra_Visma28[[#This Row],[SupDescr]])</f>
        <v xml:space="preserve"> </v>
      </c>
      <c r="G6925" t="s">
        <v>7015</v>
      </c>
      <c r="H6925">
        <v>1</v>
      </c>
      <c r="I6925" t="str">
        <f>IF(A6925=A6924,I6924&amp;CHAR(10)&amp;"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6" spans="1:9" x14ac:dyDescent="0.25">
      <c r="A6926" t="s">
        <v>10528</v>
      </c>
      <c r="B6926">
        <v>75211662</v>
      </c>
      <c r="C6926" t="s">
        <v>16</v>
      </c>
      <c r="D6926" t="str">
        <f>IF(Tabel_Forespørgsel_fra_Visma28[[#This Row],[SupProd]]=" "," "," - "&amp;Tabel_Forespørgsel_fra_Visma28[[#This Row],[SupProd]])</f>
        <v xml:space="preserve"> </v>
      </c>
      <c r="E6926" t="s">
        <v>16</v>
      </c>
      <c r="F6926" t="str">
        <f>IF(Tabel_Forespørgsel_fra_Visma28[[#This Row],[SupDescr]]=" "," "," - "&amp;Tabel_Forespørgsel_fra_Visma28[[#This Row],[SupDescr]])</f>
        <v xml:space="preserve"> </v>
      </c>
      <c r="G6926" t="s">
        <v>7015</v>
      </c>
      <c r="H6926">
        <v>1</v>
      </c>
      <c r="I6926" t="str">
        <f>IF(A6926=A6925,I6925&amp;CHAR(10)&amp;"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7" spans="1:9" x14ac:dyDescent="0.25">
      <c r="A6927" t="s">
        <v>10524</v>
      </c>
      <c r="B6927">
        <v>75211662</v>
      </c>
      <c r="C6927" t="s">
        <v>16</v>
      </c>
      <c r="D6927" t="str">
        <f>IF(Tabel_Forespørgsel_fra_Visma28[[#This Row],[SupProd]]=" "," "," - "&amp;Tabel_Forespørgsel_fra_Visma28[[#This Row],[SupProd]])</f>
        <v xml:space="preserve"> </v>
      </c>
      <c r="E6927" t="s">
        <v>16</v>
      </c>
      <c r="F6927" t="str">
        <f>IF(Tabel_Forespørgsel_fra_Visma28[[#This Row],[SupDescr]]=" "," "," - "&amp;Tabel_Forespørgsel_fra_Visma28[[#This Row],[SupDescr]])</f>
        <v xml:space="preserve"> </v>
      </c>
      <c r="G6927" t="s">
        <v>7015</v>
      </c>
      <c r="H6927">
        <v>1</v>
      </c>
      <c r="I6927" t="str">
        <f>IF(A6927=A6926,I6926&amp;CHAR(10)&amp;"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8" spans="1:9" x14ac:dyDescent="0.25">
      <c r="A6928" t="s">
        <v>10525</v>
      </c>
      <c r="B6928">
        <v>75211662</v>
      </c>
      <c r="C6928" t="s">
        <v>16</v>
      </c>
      <c r="D6928" t="str">
        <f>IF(Tabel_Forespørgsel_fra_Visma28[[#This Row],[SupProd]]=" "," "," - "&amp;Tabel_Forespørgsel_fra_Visma28[[#This Row],[SupProd]])</f>
        <v xml:space="preserve"> </v>
      </c>
      <c r="E6928" t="s">
        <v>16</v>
      </c>
      <c r="F6928" t="str">
        <f>IF(Tabel_Forespørgsel_fra_Visma28[[#This Row],[SupDescr]]=" "," "," - "&amp;Tabel_Forespørgsel_fra_Visma28[[#This Row],[SupDescr]])</f>
        <v xml:space="preserve"> </v>
      </c>
      <c r="G6928" t="s">
        <v>7015</v>
      </c>
      <c r="H6928">
        <v>1</v>
      </c>
      <c r="I6928" t="str">
        <f>IF(A6928=A6927,I6927&amp;CHAR(10)&amp;"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9" spans="1:9" x14ac:dyDescent="0.25">
      <c r="A6929" t="s">
        <v>10536</v>
      </c>
      <c r="B6929">
        <v>75211662</v>
      </c>
      <c r="C6929" t="s">
        <v>16</v>
      </c>
      <c r="D6929" t="str">
        <f>IF(Tabel_Forespørgsel_fra_Visma28[[#This Row],[SupProd]]=" "," "," - "&amp;Tabel_Forespørgsel_fra_Visma28[[#This Row],[SupProd]])</f>
        <v xml:space="preserve"> </v>
      </c>
      <c r="E6929" t="s">
        <v>16</v>
      </c>
      <c r="F6929" t="str">
        <f>IF(Tabel_Forespørgsel_fra_Visma28[[#This Row],[SupDescr]]=" "," "," - "&amp;Tabel_Forespørgsel_fra_Visma28[[#This Row],[SupDescr]])</f>
        <v xml:space="preserve"> </v>
      </c>
      <c r="G6929" t="s">
        <v>7015</v>
      </c>
      <c r="H6929">
        <v>1</v>
      </c>
      <c r="I6929" t="str">
        <f>IF(A6929=A6928,I6928&amp;CHAR(10)&amp;"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0" spans="1:9" x14ac:dyDescent="0.25">
      <c r="A6930" t="s">
        <v>10531</v>
      </c>
      <c r="B6930">
        <v>75211662</v>
      </c>
      <c r="C6930" t="s">
        <v>16</v>
      </c>
      <c r="D6930" t="str">
        <f>IF(Tabel_Forespørgsel_fra_Visma28[[#This Row],[SupProd]]=" "," "," - "&amp;Tabel_Forespørgsel_fra_Visma28[[#This Row],[SupProd]])</f>
        <v xml:space="preserve"> </v>
      </c>
      <c r="E6930" t="s">
        <v>16</v>
      </c>
      <c r="F6930" t="str">
        <f>IF(Tabel_Forespørgsel_fra_Visma28[[#This Row],[SupDescr]]=" "," "," - "&amp;Tabel_Forespørgsel_fra_Visma28[[#This Row],[SupDescr]])</f>
        <v xml:space="preserve"> </v>
      </c>
      <c r="G6930" t="s">
        <v>7015</v>
      </c>
      <c r="H6930">
        <v>1</v>
      </c>
      <c r="I6930" t="str">
        <f>IF(A6930=A6929,I6929&amp;CHAR(10)&amp;"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1" spans="1:9" x14ac:dyDescent="0.25">
      <c r="A6931" t="s">
        <v>10529</v>
      </c>
      <c r="B6931">
        <v>75211662</v>
      </c>
      <c r="C6931" t="s">
        <v>16</v>
      </c>
      <c r="D6931" t="str">
        <f>IF(Tabel_Forespørgsel_fra_Visma28[[#This Row],[SupProd]]=" "," "," - "&amp;Tabel_Forespørgsel_fra_Visma28[[#This Row],[SupProd]])</f>
        <v xml:space="preserve"> </v>
      </c>
      <c r="E6931" t="s">
        <v>16</v>
      </c>
      <c r="F6931" t="str">
        <f>IF(Tabel_Forespørgsel_fra_Visma28[[#This Row],[SupDescr]]=" "," "," - "&amp;Tabel_Forespørgsel_fra_Visma28[[#This Row],[SupDescr]])</f>
        <v xml:space="preserve"> </v>
      </c>
      <c r="G6931" t="s">
        <v>7015</v>
      </c>
      <c r="H6931">
        <v>1</v>
      </c>
      <c r="I6931" t="str">
        <f>IF(A6931=A6930,I6930&amp;CHAR(10)&amp;"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2" spans="1:9" x14ac:dyDescent="0.25">
      <c r="A6932" t="s">
        <v>10530</v>
      </c>
      <c r="B6932">
        <v>75211662</v>
      </c>
      <c r="C6932" t="s">
        <v>16</v>
      </c>
      <c r="D6932" t="str">
        <f>IF(Tabel_Forespørgsel_fra_Visma28[[#This Row],[SupProd]]=" "," "," - "&amp;Tabel_Forespørgsel_fra_Visma28[[#This Row],[SupProd]])</f>
        <v xml:space="preserve"> </v>
      </c>
      <c r="E6932" t="s">
        <v>16</v>
      </c>
      <c r="F6932" t="str">
        <f>IF(Tabel_Forespørgsel_fra_Visma28[[#This Row],[SupDescr]]=" "," "," - "&amp;Tabel_Forespørgsel_fra_Visma28[[#This Row],[SupDescr]])</f>
        <v xml:space="preserve"> </v>
      </c>
      <c r="G6932" t="s">
        <v>7015</v>
      </c>
      <c r="H6932">
        <v>1</v>
      </c>
      <c r="I6932" t="str">
        <f>IF(A6932=A6931,I6931&amp;CHAR(10)&amp;"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3" spans="1:9" x14ac:dyDescent="0.25">
      <c r="A6933" t="s">
        <v>10532</v>
      </c>
      <c r="B6933">
        <v>75211662</v>
      </c>
      <c r="C6933" t="s">
        <v>16</v>
      </c>
      <c r="D6933" t="str">
        <f>IF(Tabel_Forespørgsel_fra_Visma28[[#This Row],[SupProd]]=" "," "," - "&amp;Tabel_Forespørgsel_fra_Visma28[[#This Row],[SupProd]])</f>
        <v xml:space="preserve"> </v>
      </c>
      <c r="E6933" t="s">
        <v>16</v>
      </c>
      <c r="F6933" t="str">
        <f>IF(Tabel_Forespørgsel_fra_Visma28[[#This Row],[SupDescr]]=" "," "," - "&amp;Tabel_Forespørgsel_fra_Visma28[[#This Row],[SupDescr]])</f>
        <v xml:space="preserve"> </v>
      </c>
      <c r="G6933" t="s">
        <v>7015</v>
      </c>
      <c r="H6933">
        <v>1</v>
      </c>
      <c r="I6933" t="str">
        <f>IF(A6933=A6932,I6932&amp;CHAR(10)&amp;"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4" spans="1:9" x14ac:dyDescent="0.25">
      <c r="A6934" t="s">
        <v>10533</v>
      </c>
      <c r="B6934">
        <v>75211662</v>
      </c>
      <c r="C6934" t="s">
        <v>16</v>
      </c>
      <c r="D6934" t="str">
        <f>IF(Tabel_Forespørgsel_fra_Visma28[[#This Row],[SupProd]]=" "," "," - "&amp;Tabel_Forespørgsel_fra_Visma28[[#This Row],[SupProd]])</f>
        <v xml:space="preserve"> </v>
      </c>
      <c r="E6934" t="s">
        <v>16</v>
      </c>
      <c r="F6934" t="str">
        <f>IF(Tabel_Forespørgsel_fra_Visma28[[#This Row],[SupDescr]]=" "," "," - "&amp;Tabel_Forespørgsel_fra_Visma28[[#This Row],[SupDescr]])</f>
        <v xml:space="preserve"> </v>
      </c>
      <c r="G6934" t="s">
        <v>7015</v>
      </c>
      <c r="H6934">
        <v>1</v>
      </c>
      <c r="I6934" t="str">
        <f>IF(A6934=A6933,I6933&amp;CHAR(10)&amp;"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5" spans="1:9" x14ac:dyDescent="0.25">
      <c r="A6935" t="s">
        <v>10537</v>
      </c>
      <c r="B6935">
        <v>75211662</v>
      </c>
      <c r="C6935" t="s">
        <v>16</v>
      </c>
      <c r="D6935" t="str">
        <f>IF(Tabel_Forespørgsel_fra_Visma28[[#This Row],[SupProd]]=" "," "," - "&amp;Tabel_Forespørgsel_fra_Visma28[[#This Row],[SupProd]])</f>
        <v xml:space="preserve"> </v>
      </c>
      <c r="E6935" t="s">
        <v>16</v>
      </c>
      <c r="F6935" t="str">
        <f>IF(Tabel_Forespørgsel_fra_Visma28[[#This Row],[SupDescr]]=" "," "," - "&amp;Tabel_Forespørgsel_fra_Visma28[[#This Row],[SupDescr]])</f>
        <v xml:space="preserve"> </v>
      </c>
      <c r="G6935" t="s">
        <v>7015</v>
      </c>
      <c r="H6935">
        <v>1</v>
      </c>
      <c r="I6935" t="str">
        <f>IF(A6935=A6934,I6934&amp;CHAR(10)&amp;"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6" spans="1:9" x14ac:dyDescent="0.25">
      <c r="A6936" t="s">
        <v>10534</v>
      </c>
      <c r="B6936">
        <v>75211662</v>
      </c>
      <c r="C6936" t="s">
        <v>16</v>
      </c>
      <c r="D6936" t="str">
        <f>IF(Tabel_Forespørgsel_fra_Visma28[[#This Row],[SupProd]]=" "," "," - "&amp;Tabel_Forespørgsel_fra_Visma28[[#This Row],[SupProd]])</f>
        <v xml:space="preserve"> </v>
      </c>
      <c r="E6936" t="s">
        <v>16</v>
      </c>
      <c r="F6936" t="str">
        <f>IF(Tabel_Forespørgsel_fra_Visma28[[#This Row],[SupDescr]]=" "," "," - "&amp;Tabel_Forespørgsel_fra_Visma28[[#This Row],[SupDescr]])</f>
        <v xml:space="preserve"> </v>
      </c>
      <c r="G6936" t="s">
        <v>7015</v>
      </c>
      <c r="H6936">
        <v>1</v>
      </c>
      <c r="I6936" t="str">
        <f>IF(A6936=A6935,I6935&amp;CHAR(10)&amp;"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7" spans="1:9" x14ac:dyDescent="0.25">
      <c r="A6937" t="s">
        <v>10535</v>
      </c>
      <c r="B6937">
        <v>75211662</v>
      </c>
      <c r="C6937" t="s">
        <v>16</v>
      </c>
      <c r="D6937" t="str">
        <f>IF(Tabel_Forespørgsel_fra_Visma28[[#This Row],[SupProd]]=" "," "," - "&amp;Tabel_Forespørgsel_fra_Visma28[[#This Row],[SupProd]])</f>
        <v xml:space="preserve"> </v>
      </c>
      <c r="E6937" t="s">
        <v>16</v>
      </c>
      <c r="F6937" t="str">
        <f>IF(Tabel_Forespørgsel_fra_Visma28[[#This Row],[SupDescr]]=" "," "," - "&amp;Tabel_Forespørgsel_fra_Visma28[[#This Row],[SupDescr]])</f>
        <v xml:space="preserve"> </v>
      </c>
      <c r="G6937" t="s">
        <v>7015</v>
      </c>
      <c r="H6937">
        <v>1</v>
      </c>
      <c r="I6937" t="str">
        <f>IF(A6937=A6936,I6936&amp;CHAR(10)&amp;"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8" spans="1:9" x14ac:dyDescent="0.25">
      <c r="A6938" t="s">
        <v>10540</v>
      </c>
      <c r="B6938">
        <v>75211662</v>
      </c>
      <c r="C6938" t="s">
        <v>16</v>
      </c>
      <c r="D6938" t="str">
        <f>IF(Tabel_Forespørgsel_fra_Visma28[[#This Row],[SupProd]]=" "," "," - "&amp;Tabel_Forespørgsel_fra_Visma28[[#This Row],[SupProd]])</f>
        <v xml:space="preserve"> </v>
      </c>
      <c r="E6938" t="s">
        <v>16</v>
      </c>
      <c r="F6938" t="str">
        <f>IF(Tabel_Forespørgsel_fra_Visma28[[#This Row],[SupDescr]]=" "," "," - "&amp;Tabel_Forespørgsel_fra_Visma28[[#This Row],[SupDescr]])</f>
        <v xml:space="preserve"> </v>
      </c>
      <c r="G6938" t="s">
        <v>7015</v>
      </c>
      <c r="H6938">
        <v>1</v>
      </c>
      <c r="I6938" t="str">
        <f>IF(A6938=A6937,I6937&amp;CHAR(10)&amp;"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9" spans="1:9" x14ac:dyDescent="0.25">
      <c r="A6939" t="s">
        <v>10541</v>
      </c>
      <c r="B6939">
        <v>75211662</v>
      </c>
      <c r="C6939" t="s">
        <v>16</v>
      </c>
      <c r="D6939" t="str">
        <f>IF(Tabel_Forespørgsel_fra_Visma28[[#This Row],[SupProd]]=" "," "," - "&amp;Tabel_Forespørgsel_fra_Visma28[[#This Row],[SupProd]])</f>
        <v xml:space="preserve"> </v>
      </c>
      <c r="E6939" t="s">
        <v>16</v>
      </c>
      <c r="F6939" t="str">
        <f>IF(Tabel_Forespørgsel_fra_Visma28[[#This Row],[SupDescr]]=" "," "," - "&amp;Tabel_Forespørgsel_fra_Visma28[[#This Row],[SupDescr]])</f>
        <v xml:space="preserve"> </v>
      </c>
      <c r="G6939" t="s">
        <v>7015</v>
      </c>
      <c r="H6939">
        <v>1</v>
      </c>
      <c r="I6939" t="str">
        <f>IF(A6939=A6938,I6938&amp;CHAR(10)&amp;"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0" spans="1:9" x14ac:dyDescent="0.25">
      <c r="A6940" t="s">
        <v>10543</v>
      </c>
      <c r="B6940">
        <v>75211662</v>
      </c>
      <c r="C6940" t="s">
        <v>16</v>
      </c>
      <c r="D6940" t="str">
        <f>IF(Tabel_Forespørgsel_fra_Visma28[[#This Row],[SupProd]]=" "," "," - "&amp;Tabel_Forespørgsel_fra_Visma28[[#This Row],[SupProd]])</f>
        <v xml:space="preserve"> </v>
      </c>
      <c r="E6940" t="s">
        <v>16</v>
      </c>
      <c r="F6940" t="str">
        <f>IF(Tabel_Forespørgsel_fra_Visma28[[#This Row],[SupDescr]]=" "," "," - "&amp;Tabel_Forespørgsel_fra_Visma28[[#This Row],[SupDescr]])</f>
        <v xml:space="preserve"> </v>
      </c>
      <c r="G6940" t="s">
        <v>7015</v>
      </c>
      <c r="H6940">
        <v>1</v>
      </c>
      <c r="I6940" t="str">
        <f>IF(A6940=A6939,I6939&amp;CHAR(10)&amp;"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1" spans="1:9" x14ac:dyDescent="0.25">
      <c r="A6941" t="s">
        <v>10538</v>
      </c>
      <c r="B6941">
        <v>75211662</v>
      </c>
      <c r="C6941" t="s">
        <v>16</v>
      </c>
      <c r="D6941" t="str">
        <f>IF(Tabel_Forespørgsel_fra_Visma28[[#This Row],[SupProd]]=" "," "," - "&amp;Tabel_Forespørgsel_fra_Visma28[[#This Row],[SupProd]])</f>
        <v xml:space="preserve"> </v>
      </c>
      <c r="E6941" t="s">
        <v>16</v>
      </c>
      <c r="F6941" t="str">
        <f>IF(Tabel_Forespørgsel_fra_Visma28[[#This Row],[SupDescr]]=" "," "," - "&amp;Tabel_Forespørgsel_fra_Visma28[[#This Row],[SupDescr]])</f>
        <v xml:space="preserve"> </v>
      </c>
      <c r="G6941" t="s">
        <v>7015</v>
      </c>
      <c r="H6941">
        <v>1</v>
      </c>
      <c r="I6941" t="str">
        <f>IF(A6941=A6940,I6940&amp;CHAR(10)&amp;"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2" spans="1:9" x14ac:dyDescent="0.25">
      <c r="A6942" t="s">
        <v>10542</v>
      </c>
      <c r="B6942">
        <v>75211662</v>
      </c>
      <c r="C6942" t="s">
        <v>16</v>
      </c>
      <c r="D6942" t="str">
        <f>IF(Tabel_Forespørgsel_fra_Visma28[[#This Row],[SupProd]]=" "," "," - "&amp;Tabel_Forespørgsel_fra_Visma28[[#This Row],[SupProd]])</f>
        <v xml:space="preserve"> </v>
      </c>
      <c r="E6942" t="s">
        <v>16</v>
      </c>
      <c r="F6942" t="str">
        <f>IF(Tabel_Forespørgsel_fra_Visma28[[#This Row],[SupDescr]]=" "," "," - "&amp;Tabel_Forespørgsel_fra_Visma28[[#This Row],[SupDescr]])</f>
        <v xml:space="preserve"> </v>
      </c>
      <c r="G6942" t="s">
        <v>7015</v>
      </c>
      <c r="H6942">
        <v>1</v>
      </c>
      <c r="I6942" t="str">
        <f>IF(A6942=A6941,I6941&amp;CHAR(10)&amp;"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3" spans="1:9" x14ac:dyDescent="0.25">
      <c r="A6943" t="s">
        <v>10539</v>
      </c>
      <c r="B6943">
        <v>75211662</v>
      </c>
      <c r="C6943" t="s">
        <v>16</v>
      </c>
      <c r="D6943" t="str">
        <f>IF(Tabel_Forespørgsel_fra_Visma28[[#This Row],[SupProd]]=" "," "," - "&amp;Tabel_Forespørgsel_fra_Visma28[[#This Row],[SupProd]])</f>
        <v xml:space="preserve"> </v>
      </c>
      <c r="E6943" t="s">
        <v>16</v>
      </c>
      <c r="F6943" t="str">
        <f>IF(Tabel_Forespørgsel_fra_Visma28[[#This Row],[SupDescr]]=" "," "," - "&amp;Tabel_Forespørgsel_fra_Visma28[[#This Row],[SupDescr]])</f>
        <v xml:space="preserve"> </v>
      </c>
      <c r="G6943" t="s">
        <v>7015</v>
      </c>
      <c r="H6943">
        <v>1</v>
      </c>
      <c r="I6943" t="str">
        <f>IF(A6943=A6942,I6942&amp;CHAR(10)&amp;"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4" spans="1:9" x14ac:dyDescent="0.25">
      <c r="A6944" t="s">
        <v>11149</v>
      </c>
      <c r="B6944">
        <v>75211662</v>
      </c>
      <c r="C6944" t="s">
        <v>16</v>
      </c>
      <c r="D6944" t="str">
        <f>IF(Tabel_Forespørgsel_fra_Visma28[[#This Row],[SupProd]]=" "," "," - "&amp;Tabel_Forespørgsel_fra_Visma28[[#This Row],[SupProd]])</f>
        <v xml:space="preserve"> </v>
      </c>
      <c r="E6944" t="s">
        <v>16</v>
      </c>
      <c r="F6944" t="str">
        <f>IF(Tabel_Forespørgsel_fra_Visma28[[#This Row],[SupDescr]]=" "," "," - "&amp;Tabel_Forespørgsel_fra_Visma28[[#This Row],[SupDescr]])</f>
        <v xml:space="preserve"> </v>
      </c>
      <c r="G6944" t="s">
        <v>7015</v>
      </c>
      <c r="H6944">
        <v>1</v>
      </c>
      <c r="I6944" t="str">
        <f>IF(A6944=A6943,I6943&amp;CHAR(10)&amp;"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5" spans="1:9" x14ac:dyDescent="0.25">
      <c r="A6945" t="s">
        <v>11444</v>
      </c>
      <c r="B6945">
        <v>75196500</v>
      </c>
      <c r="C6945" t="s">
        <v>16</v>
      </c>
      <c r="D6945" t="str">
        <f>IF(Tabel_Forespørgsel_fra_Visma28[[#This Row],[SupProd]]=" "," "," - "&amp;Tabel_Forespørgsel_fra_Visma28[[#This Row],[SupProd]])</f>
        <v xml:space="preserve"> </v>
      </c>
      <c r="E6945" t="s">
        <v>16</v>
      </c>
      <c r="F6945" t="str">
        <f>IF(Tabel_Forespørgsel_fra_Visma28[[#This Row],[SupDescr]]=" "," "," - "&amp;Tabel_Forespørgsel_fra_Visma28[[#This Row],[SupDescr]])</f>
        <v xml:space="preserve"> </v>
      </c>
      <c r="G6945" t="s">
        <v>2425</v>
      </c>
      <c r="H6945">
        <v>1</v>
      </c>
      <c r="I6945" t="str">
        <f>IF(A6945=A6944,I6944&amp;CHAR(10)&amp;"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946" spans="1:9" x14ac:dyDescent="0.25">
      <c r="A6946" t="s">
        <v>11446</v>
      </c>
      <c r="B6946">
        <v>75196500</v>
      </c>
      <c r="C6946" t="s">
        <v>16</v>
      </c>
      <c r="D6946" t="str">
        <f>IF(Tabel_Forespørgsel_fra_Visma28[[#This Row],[SupProd]]=" "," "," - "&amp;Tabel_Forespørgsel_fra_Visma28[[#This Row],[SupProd]])</f>
        <v xml:space="preserve"> </v>
      </c>
      <c r="E6946" t="s">
        <v>16</v>
      </c>
      <c r="F6946" t="str">
        <f>IF(Tabel_Forespørgsel_fra_Visma28[[#This Row],[SupDescr]]=" "," "," - "&amp;Tabel_Forespørgsel_fra_Visma28[[#This Row],[SupDescr]])</f>
        <v xml:space="preserve"> </v>
      </c>
      <c r="G6946" t="s">
        <v>2425</v>
      </c>
      <c r="H6946">
        <v>1</v>
      </c>
      <c r="I6946" t="str">
        <f>IF(A6946=A6945,I6945&amp;CHAR(10)&amp;"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947" spans="1:9" x14ac:dyDescent="0.25">
      <c r="A6947" t="s">
        <v>10990</v>
      </c>
      <c r="B6947">
        <v>75211662</v>
      </c>
      <c r="C6947" t="s">
        <v>16</v>
      </c>
      <c r="D6947" t="str">
        <f>IF(Tabel_Forespørgsel_fra_Visma28[[#This Row],[SupProd]]=" "," "," - "&amp;Tabel_Forespørgsel_fra_Visma28[[#This Row],[SupProd]])</f>
        <v xml:space="preserve"> </v>
      </c>
      <c r="E6947" t="s">
        <v>16</v>
      </c>
      <c r="F6947" t="str">
        <f>IF(Tabel_Forespørgsel_fra_Visma28[[#This Row],[SupDescr]]=" "," "," - "&amp;Tabel_Forespørgsel_fra_Visma28[[#This Row],[SupDescr]])</f>
        <v xml:space="preserve"> </v>
      </c>
      <c r="G6947" t="s">
        <v>7015</v>
      </c>
      <c r="H6947">
        <v>1</v>
      </c>
      <c r="I6947" t="str">
        <f>IF(A6947=A6946,I6946&amp;CHAR(10)&amp;"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8" spans="1:9" x14ac:dyDescent="0.25">
      <c r="A6948" t="s">
        <v>10998</v>
      </c>
      <c r="B6948">
        <v>75211662</v>
      </c>
      <c r="C6948" t="s">
        <v>16</v>
      </c>
      <c r="D6948" t="str">
        <f>IF(Tabel_Forespørgsel_fra_Visma28[[#This Row],[SupProd]]=" "," "," - "&amp;Tabel_Forespørgsel_fra_Visma28[[#This Row],[SupProd]])</f>
        <v xml:space="preserve"> </v>
      </c>
      <c r="E6948" t="s">
        <v>16</v>
      </c>
      <c r="F6948" t="str">
        <f>IF(Tabel_Forespørgsel_fra_Visma28[[#This Row],[SupDescr]]=" "," "," - "&amp;Tabel_Forespørgsel_fra_Visma28[[#This Row],[SupDescr]])</f>
        <v xml:space="preserve"> </v>
      </c>
      <c r="G6948" t="s">
        <v>7015</v>
      </c>
      <c r="H6948">
        <v>1</v>
      </c>
      <c r="I6948" t="str">
        <f>IF(A6948=A6947,I6947&amp;CHAR(10)&amp;"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9" spans="1:9" x14ac:dyDescent="0.25">
      <c r="A6949" t="s">
        <v>10995</v>
      </c>
      <c r="B6949">
        <v>75211662</v>
      </c>
      <c r="C6949" t="s">
        <v>16</v>
      </c>
      <c r="D6949" t="str">
        <f>IF(Tabel_Forespørgsel_fra_Visma28[[#This Row],[SupProd]]=" "," "," - "&amp;Tabel_Forespørgsel_fra_Visma28[[#This Row],[SupProd]])</f>
        <v xml:space="preserve"> </v>
      </c>
      <c r="E6949" t="s">
        <v>16</v>
      </c>
      <c r="F6949" t="str">
        <f>IF(Tabel_Forespørgsel_fra_Visma28[[#This Row],[SupDescr]]=" "," "," - "&amp;Tabel_Forespørgsel_fra_Visma28[[#This Row],[SupDescr]])</f>
        <v xml:space="preserve"> </v>
      </c>
      <c r="G6949" t="s">
        <v>7015</v>
      </c>
      <c r="H6949">
        <v>1</v>
      </c>
      <c r="I6949" t="str">
        <f>IF(A6949=A6948,I6948&amp;CHAR(10)&amp;"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0" spans="1:9" x14ac:dyDescent="0.25">
      <c r="A6950" t="s">
        <v>11527</v>
      </c>
      <c r="B6950">
        <v>75211662</v>
      </c>
      <c r="C6950" t="s">
        <v>16</v>
      </c>
      <c r="D6950" t="str">
        <f>IF(Tabel_Forespørgsel_fra_Visma28[[#This Row],[SupProd]]=" "," "," - "&amp;Tabel_Forespørgsel_fra_Visma28[[#This Row],[SupProd]])</f>
        <v xml:space="preserve"> </v>
      </c>
      <c r="E6950" t="s">
        <v>16</v>
      </c>
      <c r="F6950" t="str">
        <f>IF(Tabel_Forespørgsel_fra_Visma28[[#This Row],[SupDescr]]=" "," "," - "&amp;Tabel_Forespørgsel_fra_Visma28[[#This Row],[SupDescr]])</f>
        <v xml:space="preserve"> </v>
      </c>
      <c r="G6950" t="s">
        <v>7015</v>
      </c>
      <c r="H6950">
        <v>1</v>
      </c>
      <c r="I6950" t="str">
        <f>IF(A6950=A6949,I6949&amp;CHAR(10)&amp;"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1" spans="1:9" x14ac:dyDescent="0.25">
      <c r="A6951" t="s">
        <v>11714</v>
      </c>
      <c r="B6951">
        <v>75196500</v>
      </c>
      <c r="C6951" t="s">
        <v>16</v>
      </c>
      <c r="D6951" t="str">
        <f>IF(Tabel_Forespørgsel_fra_Visma28[[#This Row],[SupProd]]=" "," "," - "&amp;Tabel_Forespørgsel_fra_Visma28[[#This Row],[SupProd]])</f>
        <v xml:space="preserve"> </v>
      </c>
      <c r="E6951" t="s">
        <v>16</v>
      </c>
      <c r="F6951" t="str">
        <f>IF(Tabel_Forespørgsel_fra_Visma28[[#This Row],[SupDescr]]=" "," "," - "&amp;Tabel_Forespørgsel_fra_Visma28[[#This Row],[SupDescr]])</f>
        <v xml:space="preserve"> </v>
      </c>
      <c r="G6951" t="s">
        <v>2425</v>
      </c>
      <c r="H6951">
        <v>1</v>
      </c>
      <c r="I6951" t="str">
        <f>IF(A6951=A6950,I6950&amp;CHAR(10)&amp;"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952" spans="1:9" x14ac:dyDescent="0.25">
      <c r="A6952" t="s">
        <v>10520</v>
      </c>
      <c r="B6952">
        <v>75211662</v>
      </c>
      <c r="C6952" t="s">
        <v>16</v>
      </c>
      <c r="D6952" t="str">
        <f>IF(Tabel_Forespørgsel_fra_Visma28[[#This Row],[SupProd]]=" "," "," - "&amp;Tabel_Forespørgsel_fra_Visma28[[#This Row],[SupProd]])</f>
        <v xml:space="preserve"> </v>
      </c>
      <c r="E6952" t="s">
        <v>16</v>
      </c>
      <c r="F6952" t="str">
        <f>IF(Tabel_Forespørgsel_fra_Visma28[[#This Row],[SupDescr]]=" "," "," - "&amp;Tabel_Forespørgsel_fra_Visma28[[#This Row],[SupDescr]])</f>
        <v xml:space="preserve"> </v>
      </c>
      <c r="G6952" t="s">
        <v>7015</v>
      </c>
      <c r="H6952">
        <v>1</v>
      </c>
      <c r="I6952" t="str">
        <f>IF(A6952=A6951,I6951&amp;CHAR(10)&amp;"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3" spans="1:9" x14ac:dyDescent="0.25">
      <c r="A6953" t="s">
        <v>11742</v>
      </c>
      <c r="B6953">
        <v>75211662</v>
      </c>
      <c r="C6953" t="s">
        <v>16</v>
      </c>
      <c r="D6953" t="str">
        <f>IF(Tabel_Forespørgsel_fra_Visma28[[#This Row],[SupProd]]=" "," "," - "&amp;Tabel_Forespørgsel_fra_Visma28[[#This Row],[SupProd]])</f>
        <v xml:space="preserve"> </v>
      </c>
      <c r="E6953" t="s">
        <v>16</v>
      </c>
      <c r="F6953" t="str">
        <f>IF(Tabel_Forespørgsel_fra_Visma28[[#This Row],[SupDescr]]=" "," "," - "&amp;Tabel_Forespørgsel_fra_Visma28[[#This Row],[SupDescr]])</f>
        <v xml:space="preserve"> </v>
      </c>
      <c r="G6953" t="s">
        <v>7015</v>
      </c>
      <c r="H6953">
        <v>2</v>
      </c>
      <c r="I6953" t="str">
        <f>IF(A6953=A6952,I6952&amp;CHAR(10)&amp;"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4" spans="1:9" x14ac:dyDescent="0.25">
      <c r="A6954" t="s">
        <v>10521</v>
      </c>
      <c r="B6954">
        <v>75196500</v>
      </c>
      <c r="C6954" t="s">
        <v>16</v>
      </c>
      <c r="D6954" t="str">
        <f>IF(Tabel_Forespørgsel_fra_Visma28[[#This Row],[SupProd]]=" "," "," - "&amp;Tabel_Forespørgsel_fra_Visma28[[#This Row],[SupProd]])</f>
        <v xml:space="preserve"> </v>
      </c>
      <c r="E6954" t="s">
        <v>16</v>
      </c>
      <c r="F6954" t="str">
        <f>IF(Tabel_Forespørgsel_fra_Visma28[[#This Row],[SupDescr]]=" "," "," - "&amp;Tabel_Forespørgsel_fra_Visma28[[#This Row],[SupDescr]])</f>
        <v xml:space="preserve"> </v>
      </c>
      <c r="G6954" t="s">
        <v>2425</v>
      </c>
      <c r="H6954">
        <v>1</v>
      </c>
      <c r="I6954" t="str">
        <f>IF(A6954=A6953,I6953&amp;CHAR(10)&amp;"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955" spans="1:9" x14ac:dyDescent="0.25">
      <c r="A6955" t="s">
        <v>10522</v>
      </c>
      <c r="B6955">
        <v>75196500</v>
      </c>
      <c r="C6955" t="s">
        <v>16</v>
      </c>
      <c r="D6955" t="str">
        <f>IF(Tabel_Forespørgsel_fra_Visma28[[#This Row],[SupProd]]=" "," "," - "&amp;Tabel_Forespørgsel_fra_Visma28[[#This Row],[SupProd]])</f>
        <v xml:space="preserve"> </v>
      </c>
      <c r="E6955" t="s">
        <v>16</v>
      </c>
      <c r="F6955" t="str">
        <f>IF(Tabel_Forespørgsel_fra_Visma28[[#This Row],[SupDescr]]=" "," "," - "&amp;Tabel_Forespørgsel_fra_Visma28[[#This Row],[SupDescr]])</f>
        <v xml:space="preserve"> </v>
      </c>
      <c r="G6955" t="s">
        <v>2425</v>
      </c>
      <c r="H6955">
        <v>1</v>
      </c>
      <c r="I6955" t="str">
        <f>IF(A6955=A6954,I6954&amp;CHAR(10)&amp;"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956" spans="1:9" x14ac:dyDescent="0.25">
      <c r="A6956" t="s">
        <v>10523</v>
      </c>
      <c r="B6956">
        <v>75211662</v>
      </c>
      <c r="C6956" t="s">
        <v>16</v>
      </c>
      <c r="D6956" t="str">
        <f>IF(Tabel_Forespørgsel_fra_Visma28[[#This Row],[SupProd]]=" "," "," - "&amp;Tabel_Forespørgsel_fra_Visma28[[#This Row],[SupProd]])</f>
        <v xml:space="preserve"> </v>
      </c>
      <c r="E6956" t="s">
        <v>16</v>
      </c>
      <c r="F6956" t="str">
        <f>IF(Tabel_Forespørgsel_fra_Visma28[[#This Row],[SupDescr]]=" "," "," - "&amp;Tabel_Forespørgsel_fra_Visma28[[#This Row],[SupDescr]])</f>
        <v xml:space="preserve"> </v>
      </c>
      <c r="G6956" t="s">
        <v>7015</v>
      </c>
      <c r="H6956">
        <v>1</v>
      </c>
      <c r="I6956" t="str">
        <f>IF(A6956=A6955,I6955&amp;CHAR(10)&amp;"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7" spans="1:9" x14ac:dyDescent="0.25">
      <c r="A6957" t="s">
        <v>10959</v>
      </c>
      <c r="B6957">
        <v>75211662</v>
      </c>
      <c r="C6957" t="s">
        <v>16</v>
      </c>
      <c r="D6957" t="str">
        <f>IF(Tabel_Forespørgsel_fra_Visma28[[#This Row],[SupProd]]=" "," "," - "&amp;Tabel_Forespørgsel_fra_Visma28[[#This Row],[SupProd]])</f>
        <v xml:space="preserve"> </v>
      </c>
      <c r="E6957" t="s">
        <v>16</v>
      </c>
      <c r="F6957" t="str">
        <f>IF(Tabel_Forespørgsel_fra_Visma28[[#This Row],[SupDescr]]=" "," "," - "&amp;Tabel_Forespørgsel_fra_Visma28[[#This Row],[SupDescr]])</f>
        <v xml:space="preserve"> </v>
      </c>
      <c r="G6957" t="s">
        <v>7015</v>
      </c>
      <c r="H6957">
        <v>1</v>
      </c>
      <c r="I6957" t="str">
        <f>IF(A6957=A6956,I6956&amp;CHAR(10)&amp;"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8" spans="1:9" x14ac:dyDescent="0.25">
      <c r="A6958" t="s">
        <v>10960</v>
      </c>
      <c r="B6958">
        <v>75211662</v>
      </c>
      <c r="C6958" t="s">
        <v>16</v>
      </c>
      <c r="D6958" t="str">
        <f>IF(Tabel_Forespørgsel_fra_Visma28[[#This Row],[SupProd]]=" "," "," - "&amp;Tabel_Forespørgsel_fra_Visma28[[#This Row],[SupProd]])</f>
        <v xml:space="preserve"> </v>
      </c>
      <c r="E6958" t="s">
        <v>16</v>
      </c>
      <c r="F6958" t="str">
        <f>IF(Tabel_Forespørgsel_fra_Visma28[[#This Row],[SupDescr]]=" "," "," - "&amp;Tabel_Forespørgsel_fra_Visma28[[#This Row],[SupDescr]])</f>
        <v xml:space="preserve"> </v>
      </c>
      <c r="G6958" t="s">
        <v>7015</v>
      </c>
      <c r="H6958">
        <v>1</v>
      </c>
      <c r="I6958" t="str">
        <f>IF(A6958=A6957,I6957&amp;CHAR(10)&amp;"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9" spans="1:9" x14ac:dyDescent="0.25">
      <c r="A6959" t="s">
        <v>10961</v>
      </c>
      <c r="B6959">
        <v>75211662</v>
      </c>
      <c r="C6959" t="s">
        <v>16</v>
      </c>
      <c r="D6959" t="str">
        <f>IF(Tabel_Forespørgsel_fra_Visma28[[#This Row],[SupProd]]=" "," "," - "&amp;Tabel_Forespørgsel_fra_Visma28[[#This Row],[SupProd]])</f>
        <v xml:space="preserve"> </v>
      </c>
      <c r="E6959" t="s">
        <v>16</v>
      </c>
      <c r="F6959" t="str">
        <f>IF(Tabel_Forespørgsel_fra_Visma28[[#This Row],[SupDescr]]=" "," "," - "&amp;Tabel_Forespørgsel_fra_Visma28[[#This Row],[SupDescr]])</f>
        <v xml:space="preserve"> </v>
      </c>
      <c r="G6959" t="s">
        <v>7015</v>
      </c>
      <c r="H6959">
        <v>1</v>
      </c>
      <c r="I6959" t="str">
        <f>IF(A6959=A6958,I6958&amp;CHAR(10)&amp;"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0" spans="1:9" x14ac:dyDescent="0.25">
      <c r="A6960" t="s">
        <v>11225</v>
      </c>
      <c r="B6960">
        <v>75211662</v>
      </c>
      <c r="C6960" t="s">
        <v>16</v>
      </c>
      <c r="D6960" t="str">
        <f>IF(Tabel_Forespørgsel_fra_Visma28[[#This Row],[SupProd]]=" "," "," - "&amp;Tabel_Forespørgsel_fra_Visma28[[#This Row],[SupProd]])</f>
        <v xml:space="preserve"> </v>
      </c>
      <c r="E6960" t="s">
        <v>16</v>
      </c>
      <c r="F6960" t="str">
        <f>IF(Tabel_Forespørgsel_fra_Visma28[[#This Row],[SupDescr]]=" "," "," - "&amp;Tabel_Forespørgsel_fra_Visma28[[#This Row],[SupDescr]])</f>
        <v xml:space="preserve"> </v>
      </c>
      <c r="G6960" t="s">
        <v>7015</v>
      </c>
      <c r="H6960">
        <v>1</v>
      </c>
      <c r="I6960" t="str">
        <f>IF(A6960=A6959,I6959&amp;CHAR(10)&amp;"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1" spans="1:9" x14ac:dyDescent="0.25">
      <c r="A6961" t="s">
        <v>10299</v>
      </c>
      <c r="B6961">
        <v>75211662</v>
      </c>
      <c r="C6961" t="s">
        <v>16</v>
      </c>
      <c r="D6961" t="str">
        <f>IF(Tabel_Forespørgsel_fra_Visma28[[#This Row],[SupProd]]=" "," "," - "&amp;Tabel_Forespørgsel_fra_Visma28[[#This Row],[SupProd]])</f>
        <v xml:space="preserve"> </v>
      </c>
      <c r="E6961" t="s">
        <v>16</v>
      </c>
      <c r="F6961" t="str">
        <f>IF(Tabel_Forespørgsel_fra_Visma28[[#This Row],[SupDescr]]=" "," "," - "&amp;Tabel_Forespørgsel_fra_Visma28[[#This Row],[SupDescr]])</f>
        <v xml:space="preserve"> </v>
      </c>
      <c r="G6961" t="s">
        <v>7015</v>
      </c>
      <c r="H6961">
        <v>1</v>
      </c>
      <c r="I6961" t="str">
        <f>IF(A6961=A6960,I6960&amp;CHAR(10)&amp;"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2" spans="1:9" x14ac:dyDescent="0.25">
      <c r="A6962" t="s">
        <v>10838</v>
      </c>
      <c r="B6962">
        <v>75211662</v>
      </c>
      <c r="C6962" t="s">
        <v>16</v>
      </c>
      <c r="D6962" t="str">
        <f>IF(Tabel_Forespørgsel_fra_Visma28[[#This Row],[SupProd]]=" "," "," - "&amp;Tabel_Forespørgsel_fra_Visma28[[#This Row],[SupProd]])</f>
        <v xml:space="preserve"> </v>
      </c>
      <c r="E6962" t="s">
        <v>16</v>
      </c>
      <c r="F6962" t="str">
        <f>IF(Tabel_Forespørgsel_fra_Visma28[[#This Row],[SupDescr]]=" "," "," - "&amp;Tabel_Forespørgsel_fra_Visma28[[#This Row],[SupDescr]])</f>
        <v xml:space="preserve"> </v>
      </c>
      <c r="G6962" t="s">
        <v>7015</v>
      </c>
      <c r="H6962">
        <v>1</v>
      </c>
      <c r="I6962" t="str">
        <f>IF(A6962=A6961,I6961&amp;CHAR(10)&amp;"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3" spans="1:9" x14ac:dyDescent="0.25">
      <c r="A6963" t="s">
        <v>10839</v>
      </c>
      <c r="B6963">
        <v>75211662</v>
      </c>
      <c r="C6963" t="s">
        <v>16</v>
      </c>
      <c r="D6963" t="str">
        <f>IF(Tabel_Forespørgsel_fra_Visma28[[#This Row],[SupProd]]=" "," "," - "&amp;Tabel_Forespørgsel_fra_Visma28[[#This Row],[SupProd]])</f>
        <v xml:space="preserve"> </v>
      </c>
      <c r="E6963" t="s">
        <v>16</v>
      </c>
      <c r="F6963" t="str">
        <f>IF(Tabel_Forespørgsel_fra_Visma28[[#This Row],[SupDescr]]=" "," "," - "&amp;Tabel_Forespørgsel_fra_Visma28[[#This Row],[SupDescr]])</f>
        <v xml:space="preserve"> </v>
      </c>
      <c r="G6963" t="s">
        <v>7015</v>
      </c>
      <c r="H6963">
        <v>1</v>
      </c>
      <c r="I6963" t="str">
        <f>IF(A6963=A6962,I6962&amp;CHAR(10)&amp;"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4" spans="1:9" x14ac:dyDescent="0.25">
      <c r="A6964" t="s">
        <v>10840</v>
      </c>
      <c r="B6964">
        <v>75211662</v>
      </c>
      <c r="C6964" t="s">
        <v>16</v>
      </c>
      <c r="D6964" t="str">
        <f>IF(Tabel_Forespørgsel_fra_Visma28[[#This Row],[SupProd]]=" "," "," - "&amp;Tabel_Forespørgsel_fra_Visma28[[#This Row],[SupProd]])</f>
        <v xml:space="preserve"> </v>
      </c>
      <c r="E6964" t="s">
        <v>16</v>
      </c>
      <c r="F6964" t="str">
        <f>IF(Tabel_Forespørgsel_fra_Visma28[[#This Row],[SupDescr]]=" "," "," - "&amp;Tabel_Forespørgsel_fra_Visma28[[#This Row],[SupDescr]])</f>
        <v xml:space="preserve"> </v>
      </c>
      <c r="G6964" t="s">
        <v>7015</v>
      </c>
      <c r="H6964">
        <v>1</v>
      </c>
      <c r="I6964" t="str">
        <f>IF(A6964=A6963,I6963&amp;CHAR(10)&amp;"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5" spans="1:9" x14ac:dyDescent="0.25">
      <c r="A6965" t="s">
        <v>10841</v>
      </c>
      <c r="B6965">
        <v>75211662</v>
      </c>
      <c r="C6965" t="s">
        <v>16</v>
      </c>
      <c r="D6965" t="str">
        <f>IF(Tabel_Forespørgsel_fra_Visma28[[#This Row],[SupProd]]=" "," "," - "&amp;Tabel_Forespørgsel_fra_Visma28[[#This Row],[SupProd]])</f>
        <v xml:space="preserve"> </v>
      </c>
      <c r="E6965" t="s">
        <v>16</v>
      </c>
      <c r="F6965" t="str">
        <f>IF(Tabel_Forespørgsel_fra_Visma28[[#This Row],[SupDescr]]=" "," "," - "&amp;Tabel_Forespørgsel_fra_Visma28[[#This Row],[SupDescr]])</f>
        <v xml:space="preserve"> </v>
      </c>
      <c r="G6965" t="s">
        <v>7015</v>
      </c>
      <c r="H6965">
        <v>1</v>
      </c>
      <c r="I6965" t="str">
        <f>IF(A6965=A6964,I6964&amp;CHAR(10)&amp;"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6" spans="1:9" x14ac:dyDescent="0.25">
      <c r="A6966" t="s">
        <v>11015</v>
      </c>
      <c r="B6966">
        <v>75211662</v>
      </c>
      <c r="C6966" t="s">
        <v>16</v>
      </c>
      <c r="D6966" t="str">
        <f>IF(Tabel_Forespørgsel_fra_Visma28[[#This Row],[SupProd]]=" "," "," - "&amp;Tabel_Forespørgsel_fra_Visma28[[#This Row],[SupProd]])</f>
        <v xml:space="preserve"> </v>
      </c>
      <c r="E6966" t="s">
        <v>16</v>
      </c>
      <c r="F6966" t="str">
        <f>IF(Tabel_Forespørgsel_fra_Visma28[[#This Row],[SupDescr]]=" "," "," - "&amp;Tabel_Forespørgsel_fra_Visma28[[#This Row],[SupDescr]])</f>
        <v xml:space="preserve"> </v>
      </c>
      <c r="G6966" t="s">
        <v>7015</v>
      </c>
      <c r="H6966">
        <v>1</v>
      </c>
      <c r="I6966" t="str">
        <f>IF(A6966=A6965,I6965&amp;CHAR(10)&amp;"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7" spans="1:9" x14ac:dyDescent="0.25">
      <c r="A6967" t="s">
        <v>11142</v>
      </c>
      <c r="B6967">
        <v>75577000</v>
      </c>
      <c r="C6967" t="s">
        <v>16</v>
      </c>
      <c r="D6967" t="str">
        <f>IF(Tabel_Forespørgsel_fra_Visma28[[#This Row],[SupProd]]=" "," "," - "&amp;Tabel_Forespørgsel_fra_Visma28[[#This Row],[SupProd]])</f>
        <v xml:space="preserve"> </v>
      </c>
      <c r="E6967" t="s">
        <v>16</v>
      </c>
      <c r="F6967" t="str">
        <f>IF(Tabel_Forespørgsel_fra_Visma28[[#This Row],[SupDescr]]=" "," "," - "&amp;Tabel_Forespørgsel_fra_Visma28[[#This Row],[SupDescr]])</f>
        <v xml:space="preserve"> </v>
      </c>
      <c r="G6967" t="s">
        <v>3759</v>
      </c>
      <c r="H6967">
        <v>1</v>
      </c>
      <c r="I6967" t="str">
        <f>IF(A6967=A6966,I6966&amp;CHAR(10)&amp;"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968" spans="1:9" x14ac:dyDescent="0.25">
      <c r="A6968" t="s">
        <v>11139</v>
      </c>
      <c r="B6968">
        <v>75577000</v>
      </c>
      <c r="C6968" t="s">
        <v>16</v>
      </c>
      <c r="D6968" t="str">
        <f>IF(Tabel_Forespørgsel_fra_Visma28[[#This Row],[SupProd]]=" "," "," - "&amp;Tabel_Forespørgsel_fra_Visma28[[#This Row],[SupProd]])</f>
        <v xml:space="preserve"> </v>
      </c>
      <c r="E6968" t="s">
        <v>16</v>
      </c>
      <c r="F6968" t="str">
        <f>IF(Tabel_Forespørgsel_fra_Visma28[[#This Row],[SupDescr]]=" "," "," - "&amp;Tabel_Forespørgsel_fra_Visma28[[#This Row],[SupDescr]])</f>
        <v xml:space="preserve"> </v>
      </c>
      <c r="G6968" t="s">
        <v>3759</v>
      </c>
      <c r="H6968">
        <v>1</v>
      </c>
      <c r="I6968" t="str">
        <f>IF(A6968=A6967,I6967&amp;CHAR(10)&amp;"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969" spans="1:9" x14ac:dyDescent="0.25">
      <c r="A6969" t="s">
        <v>11137</v>
      </c>
      <c r="B6969">
        <v>75211662</v>
      </c>
      <c r="C6969" t="s">
        <v>16</v>
      </c>
      <c r="D6969" t="str">
        <f>IF(Tabel_Forespørgsel_fra_Visma28[[#This Row],[SupProd]]=" "," "," - "&amp;Tabel_Forespørgsel_fra_Visma28[[#This Row],[SupProd]])</f>
        <v xml:space="preserve"> </v>
      </c>
      <c r="E6969" t="s">
        <v>16</v>
      </c>
      <c r="F6969" t="str">
        <f>IF(Tabel_Forespørgsel_fra_Visma28[[#This Row],[SupDescr]]=" "," "," - "&amp;Tabel_Forespørgsel_fra_Visma28[[#This Row],[SupDescr]])</f>
        <v xml:space="preserve"> </v>
      </c>
      <c r="G6969" t="s">
        <v>7015</v>
      </c>
      <c r="H6969">
        <v>1</v>
      </c>
      <c r="I6969" t="str">
        <f>IF(A6969=A6968,I6968&amp;CHAR(10)&amp;"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0" spans="1:9" x14ac:dyDescent="0.25">
      <c r="A6970" t="s">
        <v>11143</v>
      </c>
      <c r="B6970">
        <v>75211662</v>
      </c>
      <c r="C6970" t="s">
        <v>16</v>
      </c>
      <c r="D6970" t="str">
        <f>IF(Tabel_Forespørgsel_fra_Visma28[[#This Row],[SupProd]]=" "," "," - "&amp;Tabel_Forespørgsel_fra_Visma28[[#This Row],[SupProd]])</f>
        <v xml:space="preserve"> </v>
      </c>
      <c r="E6970" t="s">
        <v>16</v>
      </c>
      <c r="F6970" t="str">
        <f>IF(Tabel_Forespørgsel_fra_Visma28[[#This Row],[SupDescr]]=" "," "," - "&amp;Tabel_Forespørgsel_fra_Visma28[[#This Row],[SupDescr]])</f>
        <v xml:space="preserve"> </v>
      </c>
      <c r="G6970" t="s">
        <v>7015</v>
      </c>
      <c r="H6970">
        <v>1</v>
      </c>
      <c r="I6970" t="str">
        <f>IF(A6970=A6969,I6969&amp;CHAR(10)&amp;"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1" spans="1:9" x14ac:dyDescent="0.25">
      <c r="A6971" t="s">
        <v>11146</v>
      </c>
      <c r="B6971">
        <v>75211662</v>
      </c>
      <c r="C6971" t="s">
        <v>16</v>
      </c>
      <c r="D6971" t="str">
        <f>IF(Tabel_Forespørgsel_fra_Visma28[[#This Row],[SupProd]]=" "," "," - "&amp;Tabel_Forespørgsel_fra_Visma28[[#This Row],[SupProd]])</f>
        <v xml:space="preserve"> </v>
      </c>
      <c r="E6971" t="s">
        <v>16</v>
      </c>
      <c r="F6971" t="str">
        <f>IF(Tabel_Forespørgsel_fra_Visma28[[#This Row],[SupDescr]]=" "," "," - "&amp;Tabel_Forespørgsel_fra_Visma28[[#This Row],[SupDescr]])</f>
        <v xml:space="preserve"> </v>
      </c>
      <c r="G6971" t="s">
        <v>7015</v>
      </c>
      <c r="H6971">
        <v>1</v>
      </c>
      <c r="I6971" t="str">
        <f>IF(A6971=A6970,I6970&amp;CHAR(10)&amp;"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2" spans="1:9" x14ac:dyDescent="0.25">
      <c r="A6972" t="s">
        <v>11147</v>
      </c>
      <c r="B6972">
        <v>75211662</v>
      </c>
      <c r="C6972" t="s">
        <v>16</v>
      </c>
      <c r="D6972" t="str">
        <f>IF(Tabel_Forespørgsel_fra_Visma28[[#This Row],[SupProd]]=" "," "," - "&amp;Tabel_Forespørgsel_fra_Visma28[[#This Row],[SupProd]])</f>
        <v xml:space="preserve"> </v>
      </c>
      <c r="E6972" t="s">
        <v>16</v>
      </c>
      <c r="F6972" t="str">
        <f>IF(Tabel_Forespørgsel_fra_Visma28[[#This Row],[SupDescr]]=" "," "," - "&amp;Tabel_Forespørgsel_fra_Visma28[[#This Row],[SupDescr]])</f>
        <v xml:space="preserve"> </v>
      </c>
      <c r="G6972" t="s">
        <v>7015</v>
      </c>
      <c r="H6972">
        <v>1</v>
      </c>
      <c r="I6972" t="str">
        <f>IF(A6972=A6971,I6971&amp;CHAR(10)&amp;"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3" spans="1:9" x14ac:dyDescent="0.25">
      <c r="A6973" t="s">
        <v>11745</v>
      </c>
      <c r="B6973">
        <v>75211662</v>
      </c>
      <c r="C6973" t="s">
        <v>16</v>
      </c>
      <c r="D6973" t="str">
        <f>IF(Tabel_Forespørgsel_fra_Visma28[[#This Row],[SupProd]]=" "," "," - "&amp;Tabel_Forespørgsel_fra_Visma28[[#This Row],[SupProd]])</f>
        <v xml:space="preserve"> </v>
      </c>
      <c r="E6973" t="s">
        <v>16</v>
      </c>
      <c r="F6973" t="str">
        <f>IF(Tabel_Forespørgsel_fra_Visma28[[#This Row],[SupDescr]]=" "," "," - "&amp;Tabel_Forespørgsel_fra_Visma28[[#This Row],[SupDescr]])</f>
        <v xml:space="preserve"> </v>
      </c>
      <c r="G6973" t="s">
        <v>7015</v>
      </c>
      <c r="H6973">
        <v>1</v>
      </c>
      <c r="I6973" t="str">
        <f>IF(A6973=A6972,I6972&amp;CHAR(10)&amp;"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4" spans="1:9" x14ac:dyDescent="0.25">
      <c r="A6974" t="s">
        <v>11746</v>
      </c>
      <c r="B6974">
        <v>75211662</v>
      </c>
      <c r="C6974" t="s">
        <v>16</v>
      </c>
      <c r="D6974" t="str">
        <f>IF(Tabel_Forespørgsel_fra_Visma28[[#This Row],[SupProd]]=" "," "," - "&amp;Tabel_Forespørgsel_fra_Visma28[[#This Row],[SupProd]])</f>
        <v xml:space="preserve"> </v>
      </c>
      <c r="E6974" t="s">
        <v>16</v>
      </c>
      <c r="F6974" t="str">
        <f>IF(Tabel_Forespørgsel_fra_Visma28[[#This Row],[SupDescr]]=" "," "," - "&amp;Tabel_Forespørgsel_fra_Visma28[[#This Row],[SupDescr]])</f>
        <v xml:space="preserve"> </v>
      </c>
      <c r="G6974" t="s">
        <v>7015</v>
      </c>
      <c r="H6974">
        <v>1</v>
      </c>
      <c r="I6974" t="str">
        <f>IF(A6974=A6973,I6973&amp;CHAR(10)&amp;"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5" spans="1:9" x14ac:dyDescent="0.25">
      <c r="A6975" t="s">
        <v>11747</v>
      </c>
      <c r="B6975">
        <v>75211662</v>
      </c>
      <c r="C6975" t="s">
        <v>16</v>
      </c>
      <c r="D6975" t="str">
        <f>IF(Tabel_Forespørgsel_fra_Visma28[[#This Row],[SupProd]]=" "," "," - "&amp;Tabel_Forespørgsel_fra_Visma28[[#This Row],[SupProd]])</f>
        <v xml:space="preserve"> </v>
      </c>
      <c r="E6975" t="s">
        <v>16</v>
      </c>
      <c r="F6975" t="str">
        <f>IF(Tabel_Forespørgsel_fra_Visma28[[#This Row],[SupDescr]]=" "," "," - "&amp;Tabel_Forespørgsel_fra_Visma28[[#This Row],[SupDescr]])</f>
        <v xml:space="preserve"> </v>
      </c>
      <c r="G6975" t="s">
        <v>7015</v>
      </c>
      <c r="H6975">
        <v>1</v>
      </c>
      <c r="I6975" t="str">
        <f>IF(A6975=A6974,I6974&amp;CHAR(10)&amp;"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6" spans="1:9" x14ac:dyDescent="0.25">
      <c r="A6976" t="s">
        <v>11345</v>
      </c>
      <c r="B6976">
        <v>75211662</v>
      </c>
      <c r="C6976" t="s">
        <v>16</v>
      </c>
      <c r="D6976" t="str">
        <f>IF(Tabel_Forespørgsel_fra_Visma28[[#This Row],[SupProd]]=" "," "," - "&amp;Tabel_Forespørgsel_fra_Visma28[[#This Row],[SupProd]])</f>
        <v xml:space="preserve"> </v>
      </c>
      <c r="E6976" t="s">
        <v>16</v>
      </c>
      <c r="F6976" t="str">
        <f>IF(Tabel_Forespørgsel_fra_Visma28[[#This Row],[SupDescr]]=" "," "," - "&amp;Tabel_Forespørgsel_fra_Visma28[[#This Row],[SupDescr]])</f>
        <v xml:space="preserve"> </v>
      </c>
      <c r="G6976" t="s">
        <v>7015</v>
      </c>
      <c r="H6976">
        <v>1</v>
      </c>
      <c r="I6976" t="str">
        <f>IF(A6976=A6975,I6975&amp;CHAR(10)&amp;"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7" spans="1:9" x14ac:dyDescent="0.25">
      <c r="A6977" t="s">
        <v>11539</v>
      </c>
      <c r="B6977">
        <v>75211662</v>
      </c>
      <c r="C6977" t="s">
        <v>16</v>
      </c>
      <c r="D6977" t="str">
        <f>IF(Tabel_Forespørgsel_fra_Visma28[[#This Row],[SupProd]]=" "," "," - "&amp;Tabel_Forespørgsel_fra_Visma28[[#This Row],[SupProd]])</f>
        <v xml:space="preserve"> </v>
      </c>
      <c r="E6977" t="s">
        <v>16</v>
      </c>
      <c r="F6977" t="str">
        <f>IF(Tabel_Forespørgsel_fra_Visma28[[#This Row],[SupDescr]]=" "," "," - "&amp;Tabel_Forespørgsel_fra_Visma28[[#This Row],[SupDescr]])</f>
        <v xml:space="preserve"> </v>
      </c>
      <c r="G6977" t="s">
        <v>7015</v>
      </c>
      <c r="H6977">
        <v>1</v>
      </c>
      <c r="I6977" t="str">
        <f>IF(A6977=A6976,I6976&amp;CHAR(10)&amp;"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8" spans="1:9" x14ac:dyDescent="0.25">
      <c r="A6978" t="s">
        <v>11540</v>
      </c>
      <c r="B6978">
        <v>75211662</v>
      </c>
      <c r="C6978" t="s">
        <v>16</v>
      </c>
      <c r="D6978" t="str">
        <f>IF(Tabel_Forespørgsel_fra_Visma28[[#This Row],[SupProd]]=" "," "," - "&amp;Tabel_Forespørgsel_fra_Visma28[[#This Row],[SupProd]])</f>
        <v xml:space="preserve"> </v>
      </c>
      <c r="E6978" t="s">
        <v>16</v>
      </c>
      <c r="F6978" t="str">
        <f>IF(Tabel_Forespørgsel_fra_Visma28[[#This Row],[SupDescr]]=" "," "," - "&amp;Tabel_Forespørgsel_fra_Visma28[[#This Row],[SupDescr]])</f>
        <v xml:space="preserve"> </v>
      </c>
      <c r="G6978" t="s">
        <v>7015</v>
      </c>
      <c r="H6978">
        <v>1</v>
      </c>
      <c r="I6978" t="str">
        <f>IF(A6978=A6977,I6977&amp;CHAR(10)&amp;"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9" spans="1:9" x14ac:dyDescent="0.25">
      <c r="A6979" t="s">
        <v>11806</v>
      </c>
      <c r="B6979">
        <v>75211662</v>
      </c>
      <c r="C6979" t="s">
        <v>16</v>
      </c>
      <c r="D6979" t="str">
        <f>IF(Tabel_Forespørgsel_fra_Visma28[[#This Row],[SupProd]]=" "," "," - "&amp;Tabel_Forespørgsel_fra_Visma28[[#This Row],[SupProd]])</f>
        <v xml:space="preserve"> </v>
      </c>
      <c r="E6979" t="s">
        <v>16</v>
      </c>
      <c r="F6979" t="str">
        <f>IF(Tabel_Forespørgsel_fra_Visma28[[#This Row],[SupDescr]]=" "," "," - "&amp;Tabel_Forespørgsel_fra_Visma28[[#This Row],[SupDescr]])</f>
        <v xml:space="preserve"> </v>
      </c>
      <c r="G6979" t="s">
        <v>7015</v>
      </c>
      <c r="H6979">
        <v>1</v>
      </c>
      <c r="I6979" t="str">
        <f>IF(A6979=A6978,I6978&amp;CHAR(10)&amp;"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0" spans="1:9" x14ac:dyDescent="0.25">
      <c r="A6980" t="s">
        <v>11802</v>
      </c>
      <c r="B6980">
        <v>75211662</v>
      </c>
      <c r="C6980" t="s">
        <v>16</v>
      </c>
      <c r="D6980" t="str">
        <f>IF(Tabel_Forespørgsel_fra_Visma28[[#This Row],[SupProd]]=" "," "," - "&amp;Tabel_Forespørgsel_fra_Visma28[[#This Row],[SupProd]])</f>
        <v xml:space="preserve"> </v>
      </c>
      <c r="E6980" t="s">
        <v>16</v>
      </c>
      <c r="F6980" t="str">
        <f>IF(Tabel_Forespørgsel_fra_Visma28[[#This Row],[SupDescr]]=" "," "," - "&amp;Tabel_Forespørgsel_fra_Visma28[[#This Row],[SupDescr]])</f>
        <v xml:space="preserve"> </v>
      </c>
      <c r="G6980" t="s">
        <v>7015</v>
      </c>
      <c r="H6980">
        <v>1</v>
      </c>
      <c r="I6980" t="str">
        <f>IF(A6980=A6979,I6979&amp;CHAR(10)&amp;"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1" spans="1:9" x14ac:dyDescent="0.25">
      <c r="A6981" t="s">
        <v>11652</v>
      </c>
      <c r="B6981">
        <v>75211662</v>
      </c>
      <c r="C6981" t="s">
        <v>16</v>
      </c>
      <c r="D6981" t="str">
        <f>IF(Tabel_Forespørgsel_fra_Visma28[[#This Row],[SupProd]]=" "," "," - "&amp;Tabel_Forespørgsel_fra_Visma28[[#This Row],[SupProd]])</f>
        <v xml:space="preserve"> </v>
      </c>
      <c r="E6981" t="s">
        <v>16</v>
      </c>
      <c r="F6981" t="str">
        <f>IF(Tabel_Forespørgsel_fra_Visma28[[#This Row],[SupDescr]]=" "," "," - "&amp;Tabel_Forespørgsel_fra_Visma28[[#This Row],[SupDescr]])</f>
        <v xml:space="preserve"> </v>
      </c>
      <c r="G6981" t="s">
        <v>7015</v>
      </c>
      <c r="H6981">
        <v>1</v>
      </c>
      <c r="I6981" t="str">
        <f>IF(A6981=A6980,I6980&amp;CHAR(10)&amp;"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2" spans="1:9" x14ac:dyDescent="0.25">
      <c r="A6982" t="s">
        <v>11658</v>
      </c>
      <c r="B6982">
        <v>75211662</v>
      </c>
      <c r="C6982" t="s">
        <v>16</v>
      </c>
      <c r="D6982" t="str">
        <f>IF(Tabel_Forespørgsel_fra_Visma28[[#This Row],[SupProd]]=" "," "," - "&amp;Tabel_Forespørgsel_fra_Visma28[[#This Row],[SupProd]])</f>
        <v xml:space="preserve"> </v>
      </c>
      <c r="E6982" t="s">
        <v>16</v>
      </c>
      <c r="F6982" t="str">
        <f>IF(Tabel_Forespørgsel_fra_Visma28[[#This Row],[SupDescr]]=" "," "," - "&amp;Tabel_Forespørgsel_fra_Visma28[[#This Row],[SupDescr]])</f>
        <v xml:space="preserve"> </v>
      </c>
      <c r="G6982" t="s">
        <v>7015</v>
      </c>
      <c r="H6982">
        <v>1</v>
      </c>
      <c r="I6982" t="str">
        <f>IF(A6982=A6981,I6981&amp;CHAR(10)&amp;"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3" spans="1:9" x14ac:dyDescent="0.25">
      <c r="A6983" t="s">
        <v>11659</v>
      </c>
      <c r="B6983">
        <v>75211662</v>
      </c>
      <c r="C6983" t="s">
        <v>16</v>
      </c>
      <c r="D6983" t="str">
        <f>IF(Tabel_Forespørgsel_fra_Visma28[[#This Row],[SupProd]]=" "," "," - "&amp;Tabel_Forespørgsel_fra_Visma28[[#This Row],[SupProd]])</f>
        <v xml:space="preserve"> </v>
      </c>
      <c r="E6983" t="s">
        <v>16</v>
      </c>
      <c r="F6983" t="str">
        <f>IF(Tabel_Forespørgsel_fra_Visma28[[#This Row],[SupDescr]]=" "," "," - "&amp;Tabel_Forespørgsel_fra_Visma28[[#This Row],[SupDescr]])</f>
        <v xml:space="preserve"> </v>
      </c>
      <c r="G6983" t="s">
        <v>7015</v>
      </c>
      <c r="H6983">
        <v>1</v>
      </c>
      <c r="I6983" t="str">
        <f>IF(A6983=A6982,I6982&amp;CHAR(10)&amp;"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4" spans="1:9" x14ac:dyDescent="0.25">
      <c r="A6984" t="s">
        <v>10592</v>
      </c>
      <c r="B6984">
        <v>75211662</v>
      </c>
      <c r="C6984" t="s">
        <v>16</v>
      </c>
      <c r="D6984" t="str">
        <f>IF(Tabel_Forespørgsel_fra_Visma28[[#This Row],[SupProd]]=" "," "," - "&amp;Tabel_Forespørgsel_fra_Visma28[[#This Row],[SupProd]])</f>
        <v xml:space="preserve"> </v>
      </c>
      <c r="E6984" t="s">
        <v>16</v>
      </c>
      <c r="F6984" t="str">
        <f>IF(Tabel_Forespørgsel_fra_Visma28[[#This Row],[SupDescr]]=" "," "," - "&amp;Tabel_Forespørgsel_fra_Visma28[[#This Row],[SupDescr]])</f>
        <v xml:space="preserve"> </v>
      </c>
      <c r="G6984" t="s">
        <v>7015</v>
      </c>
      <c r="H6984">
        <v>1</v>
      </c>
      <c r="I6984" t="str">
        <f>IF(A6984=A6983,I6983&amp;CHAR(10)&amp;"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5" spans="1:9" x14ac:dyDescent="0.25">
      <c r="A6985" t="s">
        <v>10593</v>
      </c>
      <c r="B6985">
        <v>75211662</v>
      </c>
      <c r="C6985" t="s">
        <v>16</v>
      </c>
      <c r="D6985" t="str">
        <f>IF(Tabel_Forespørgsel_fra_Visma28[[#This Row],[SupProd]]=" "," "," - "&amp;Tabel_Forespørgsel_fra_Visma28[[#This Row],[SupProd]])</f>
        <v xml:space="preserve"> </v>
      </c>
      <c r="E6985" t="s">
        <v>16</v>
      </c>
      <c r="F6985" t="str">
        <f>IF(Tabel_Forespørgsel_fra_Visma28[[#This Row],[SupDescr]]=" "," "," - "&amp;Tabel_Forespørgsel_fra_Visma28[[#This Row],[SupDescr]])</f>
        <v xml:space="preserve"> </v>
      </c>
      <c r="G6985" t="s">
        <v>7015</v>
      </c>
      <c r="H6985">
        <v>1</v>
      </c>
      <c r="I6985" t="str">
        <f>IF(A6985=A6984,I6984&amp;CHAR(10)&amp;"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6" spans="1:9" x14ac:dyDescent="0.25">
      <c r="A6986" t="s">
        <v>10604</v>
      </c>
      <c r="B6986">
        <v>75211662</v>
      </c>
      <c r="C6986" t="s">
        <v>16</v>
      </c>
      <c r="D6986" t="str">
        <f>IF(Tabel_Forespørgsel_fra_Visma28[[#This Row],[SupProd]]=" "," "," - "&amp;Tabel_Forespørgsel_fra_Visma28[[#This Row],[SupProd]])</f>
        <v xml:space="preserve"> </v>
      </c>
      <c r="E6986" t="s">
        <v>16</v>
      </c>
      <c r="F6986" t="str">
        <f>IF(Tabel_Forespørgsel_fra_Visma28[[#This Row],[SupDescr]]=" "," "," - "&amp;Tabel_Forespørgsel_fra_Visma28[[#This Row],[SupDescr]])</f>
        <v xml:space="preserve"> </v>
      </c>
      <c r="G6986" t="s">
        <v>7015</v>
      </c>
      <c r="H6986">
        <v>1</v>
      </c>
      <c r="I6986" t="str">
        <f>IF(A6986=A6985,I6985&amp;CHAR(10)&amp;"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7" spans="1:9" x14ac:dyDescent="0.25">
      <c r="A6987" t="s">
        <v>10600</v>
      </c>
      <c r="B6987">
        <v>75211662</v>
      </c>
      <c r="C6987" t="s">
        <v>16</v>
      </c>
      <c r="D6987" t="str">
        <f>IF(Tabel_Forespørgsel_fra_Visma28[[#This Row],[SupProd]]=" "," "," - "&amp;Tabel_Forespørgsel_fra_Visma28[[#This Row],[SupProd]])</f>
        <v xml:space="preserve"> </v>
      </c>
      <c r="E6987" t="s">
        <v>16</v>
      </c>
      <c r="F6987" t="str">
        <f>IF(Tabel_Forespørgsel_fra_Visma28[[#This Row],[SupDescr]]=" "," "," - "&amp;Tabel_Forespørgsel_fra_Visma28[[#This Row],[SupDescr]])</f>
        <v xml:space="preserve"> </v>
      </c>
      <c r="G6987" t="s">
        <v>7015</v>
      </c>
      <c r="H6987">
        <v>1</v>
      </c>
      <c r="I6987" t="str">
        <f>IF(A6987=A6986,I6986&amp;CHAR(10)&amp;"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8" spans="1:9" x14ac:dyDescent="0.25">
      <c r="A6988" t="s">
        <v>10602</v>
      </c>
      <c r="B6988">
        <v>75211662</v>
      </c>
      <c r="C6988" t="s">
        <v>16</v>
      </c>
      <c r="D6988" t="str">
        <f>IF(Tabel_Forespørgsel_fra_Visma28[[#This Row],[SupProd]]=" "," "," - "&amp;Tabel_Forespørgsel_fra_Visma28[[#This Row],[SupProd]])</f>
        <v xml:space="preserve"> </v>
      </c>
      <c r="E6988" t="s">
        <v>16</v>
      </c>
      <c r="F6988" t="str">
        <f>IF(Tabel_Forespørgsel_fra_Visma28[[#This Row],[SupDescr]]=" "," "," - "&amp;Tabel_Forespørgsel_fra_Visma28[[#This Row],[SupDescr]])</f>
        <v xml:space="preserve"> </v>
      </c>
      <c r="G6988" t="s">
        <v>7015</v>
      </c>
      <c r="H6988">
        <v>1</v>
      </c>
      <c r="I6988" t="str">
        <f>IF(A6988=A6987,I6987&amp;CHAR(10)&amp;"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9" spans="1:9" x14ac:dyDescent="0.25">
      <c r="A6989" t="s">
        <v>11839</v>
      </c>
      <c r="B6989">
        <v>75211662</v>
      </c>
      <c r="C6989" t="s">
        <v>16</v>
      </c>
      <c r="D6989" t="str">
        <f>IF(Tabel_Forespørgsel_fra_Visma28[[#This Row],[SupProd]]=" "," "," - "&amp;Tabel_Forespørgsel_fra_Visma28[[#This Row],[SupProd]])</f>
        <v xml:space="preserve"> </v>
      </c>
      <c r="E6989" t="s">
        <v>16</v>
      </c>
      <c r="F6989" t="str">
        <f>IF(Tabel_Forespørgsel_fra_Visma28[[#This Row],[SupDescr]]=" "," "," - "&amp;Tabel_Forespørgsel_fra_Visma28[[#This Row],[SupDescr]])</f>
        <v xml:space="preserve"> </v>
      </c>
      <c r="G6989" t="s">
        <v>7015</v>
      </c>
      <c r="H6989">
        <v>1</v>
      </c>
      <c r="I6989" t="str">
        <f>IF(A6989=A6988,I6988&amp;CHAR(10)&amp;"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0" spans="1:9" x14ac:dyDescent="0.25">
      <c r="A6990" t="s">
        <v>10603</v>
      </c>
      <c r="B6990">
        <v>75211662</v>
      </c>
      <c r="C6990" t="s">
        <v>16</v>
      </c>
      <c r="D6990" t="str">
        <f>IF(Tabel_Forespørgsel_fra_Visma28[[#This Row],[SupProd]]=" "," "," - "&amp;Tabel_Forespørgsel_fra_Visma28[[#This Row],[SupProd]])</f>
        <v xml:space="preserve"> </v>
      </c>
      <c r="E6990" t="s">
        <v>16</v>
      </c>
      <c r="F6990" t="str">
        <f>IF(Tabel_Forespørgsel_fra_Visma28[[#This Row],[SupDescr]]=" "," "," - "&amp;Tabel_Forespørgsel_fra_Visma28[[#This Row],[SupDescr]])</f>
        <v xml:space="preserve"> </v>
      </c>
      <c r="G6990" t="s">
        <v>7015</v>
      </c>
      <c r="H6990">
        <v>1</v>
      </c>
      <c r="I6990" t="str">
        <f>IF(A6990=A6989,I6989&amp;CHAR(10)&amp;"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1" spans="1:9" x14ac:dyDescent="0.25">
      <c r="A6991" t="s">
        <v>11844</v>
      </c>
      <c r="B6991">
        <v>75211662</v>
      </c>
      <c r="C6991" t="s">
        <v>16</v>
      </c>
      <c r="D6991" t="str">
        <f>IF(Tabel_Forespørgsel_fra_Visma28[[#This Row],[SupProd]]=" "," "," - "&amp;Tabel_Forespørgsel_fra_Visma28[[#This Row],[SupProd]])</f>
        <v xml:space="preserve"> </v>
      </c>
      <c r="E6991" t="s">
        <v>16</v>
      </c>
      <c r="F6991" t="str">
        <f>IF(Tabel_Forespørgsel_fra_Visma28[[#This Row],[SupDescr]]=" "," "," - "&amp;Tabel_Forespørgsel_fra_Visma28[[#This Row],[SupDescr]])</f>
        <v xml:space="preserve"> </v>
      </c>
      <c r="G6991" t="s">
        <v>7015</v>
      </c>
      <c r="H6991">
        <v>1</v>
      </c>
      <c r="I6991" t="str">
        <f>IF(A6991=A6990,I6990&amp;CHAR(10)&amp;"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2" spans="1:9" x14ac:dyDescent="0.25">
      <c r="A6992" t="s">
        <v>11845</v>
      </c>
      <c r="B6992">
        <v>75211662</v>
      </c>
      <c r="C6992" t="s">
        <v>16</v>
      </c>
      <c r="D6992" t="str">
        <f>IF(Tabel_Forespørgsel_fra_Visma28[[#This Row],[SupProd]]=" "," "," - "&amp;Tabel_Forespørgsel_fra_Visma28[[#This Row],[SupProd]])</f>
        <v xml:space="preserve"> </v>
      </c>
      <c r="E6992" t="s">
        <v>16</v>
      </c>
      <c r="F6992" t="str">
        <f>IF(Tabel_Forespørgsel_fra_Visma28[[#This Row],[SupDescr]]=" "," "," - "&amp;Tabel_Forespørgsel_fra_Visma28[[#This Row],[SupDescr]])</f>
        <v xml:space="preserve"> </v>
      </c>
      <c r="G6992" t="s">
        <v>7015</v>
      </c>
      <c r="H6992">
        <v>1</v>
      </c>
      <c r="I6992" t="str">
        <f>IF(A6992=A6991,I6991&amp;CHAR(10)&amp;"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3" spans="1:9" x14ac:dyDescent="0.25">
      <c r="A6993" t="s">
        <v>11846</v>
      </c>
      <c r="B6993">
        <v>75211662</v>
      </c>
      <c r="C6993" t="s">
        <v>16</v>
      </c>
      <c r="D6993" t="str">
        <f>IF(Tabel_Forespørgsel_fra_Visma28[[#This Row],[SupProd]]=" "," "," - "&amp;Tabel_Forespørgsel_fra_Visma28[[#This Row],[SupProd]])</f>
        <v xml:space="preserve"> </v>
      </c>
      <c r="E6993" t="s">
        <v>16</v>
      </c>
      <c r="F6993" t="str">
        <f>IF(Tabel_Forespørgsel_fra_Visma28[[#This Row],[SupDescr]]=" "," "," - "&amp;Tabel_Forespørgsel_fra_Visma28[[#This Row],[SupDescr]])</f>
        <v xml:space="preserve"> </v>
      </c>
      <c r="G6993" t="s">
        <v>7015</v>
      </c>
      <c r="H6993">
        <v>1</v>
      </c>
      <c r="I6993" t="str">
        <f>IF(A6993=A6992,I6992&amp;CHAR(10)&amp;"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4" spans="1:9" x14ac:dyDescent="0.25">
      <c r="A6994" t="s">
        <v>11847</v>
      </c>
      <c r="B6994">
        <v>75211662</v>
      </c>
      <c r="C6994" t="s">
        <v>16</v>
      </c>
      <c r="D6994" t="str">
        <f>IF(Tabel_Forespørgsel_fra_Visma28[[#This Row],[SupProd]]=" "," "," - "&amp;Tabel_Forespørgsel_fra_Visma28[[#This Row],[SupProd]])</f>
        <v xml:space="preserve"> </v>
      </c>
      <c r="E6994" t="s">
        <v>16</v>
      </c>
      <c r="F6994" t="str">
        <f>IF(Tabel_Forespørgsel_fra_Visma28[[#This Row],[SupDescr]]=" "," "," - "&amp;Tabel_Forespørgsel_fra_Visma28[[#This Row],[SupDescr]])</f>
        <v xml:space="preserve"> </v>
      </c>
      <c r="G6994" t="s">
        <v>7015</v>
      </c>
      <c r="H6994">
        <v>1</v>
      </c>
      <c r="I6994" t="str">
        <f>IF(A6994=A6993,I6993&amp;CHAR(10)&amp;"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5" spans="1:9" x14ac:dyDescent="0.25">
      <c r="A6995" t="s">
        <v>11848</v>
      </c>
      <c r="B6995">
        <v>75180019</v>
      </c>
      <c r="C6995" t="s">
        <v>16</v>
      </c>
      <c r="D6995" t="str">
        <f>IF(Tabel_Forespørgsel_fra_Visma28[[#This Row],[SupProd]]=" "," "," - "&amp;Tabel_Forespørgsel_fra_Visma28[[#This Row],[SupProd]])</f>
        <v xml:space="preserve"> </v>
      </c>
      <c r="E6995" t="s">
        <v>16</v>
      </c>
      <c r="F6995" t="str">
        <f>IF(Tabel_Forespørgsel_fra_Visma28[[#This Row],[SupDescr]]=" "," "," - "&amp;Tabel_Forespørgsel_fra_Visma28[[#This Row],[SupDescr]])</f>
        <v xml:space="preserve"> </v>
      </c>
      <c r="G6995" t="s">
        <v>2430</v>
      </c>
      <c r="H6995">
        <v>1</v>
      </c>
      <c r="I6995" t="str">
        <f>IF(A6995=A6994,I6994&amp;CHAR(10)&amp;"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996" spans="1:9" x14ac:dyDescent="0.25">
      <c r="A6996" t="s">
        <v>11849</v>
      </c>
      <c r="B6996">
        <v>75211662</v>
      </c>
      <c r="C6996" t="s">
        <v>16</v>
      </c>
      <c r="D6996" t="str">
        <f>IF(Tabel_Forespørgsel_fra_Visma28[[#This Row],[SupProd]]=" "," "," - "&amp;Tabel_Forespørgsel_fra_Visma28[[#This Row],[SupProd]])</f>
        <v xml:space="preserve"> </v>
      </c>
      <c r="E6996" t="s">
        <v>16</v>
      </c>
      <c r="F6996" t="str">
        <f>IF(Tabel_Forespørgsel_fra_Visma28[[#This Row],[SupDescr]]=" "," "," - "&amp;Tabel_Forespørgsel_fra_Visma28[[#This Row],[SupDescr]])</f>
        <v xml:space="preserve"> </v>
      </c>
      <c r="G6996" t="s">
        <v>7015</v>
      </c>
      <c r="H6996">
        <v>1</v>
      </c>
      <c r="I6996" t="str">
        <f>IF(A6996=A6995,I6995&amp;CHAR(10)&amp;"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7" spans="1:9" x14ac:dyDescent="0.25">
      <c r="A6997" t="s">
        <v>11850</v>
      </c>
      <c r="B6997">
        <v>75211662</v>
      </c>
      <c r="C6997" t="s">
        <v>16</v>
      </c>
      <c r="D6997" t="str">
        <f>IF(Tabel_Forespørgsel_fra_Visma28[[#This Row],[SupProd]]=" "," "," - "&amp;Tabel_Forespørgsel_fra_Visma28[[#This Row],[SupProd]])</f>
        <v xml:space="preserve"> </v>
      </c>
      <c r="E6997" t="s">
        <v>16</v>
      </c>
      <c r="F6997" t="str">
        <f>IF(Tabel_Forespørgsel_fra_Visma28[[#This Row],[SupDescr]]=" "," "," - "&amp;Tabel_Forespørgsel_fra_Visma28[[#This Row],[SupDescr]])</f>
        <v xml:space="preserve"> </v>
      </c>
      <c r="G6997" t="s">
        <v>7015</v>
      </c>
      <c r="H6997">
        <v>1</v>
      </c>
      <c r="I6997" t="str">
        <f>IF(A6997=A6996,I6996&amp;CHAR(10)&amp;"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8" spans="1:9" x14ac:dyDescent="0.25">
      <c r="A6998" t="s">
        <v>11851</v>
      </c>
      <c r="B6998">
        <v>75211662</v>
      </c>
      <c r="C6998" t="s">
        <v>16</v>
      </c>
      <c r="D6998" t="str">
        <f>IF(Tabel_Forespørgsel_fra_Visma28[[#This Row],[SupProd]]=" "," "," - "&amp;Tabel_Forespørgsel_fra_Visma28[[#This Row],[SupProd]])</f>
        <v xml:space="preserve"> </v>
      </c>
      <c r="E6998" t="s">
        <v>16</v>
      </c>
      <c r="F6998" t="str">
        <f>IF(Tabel_Forespørgsel_fra_Visma28[[#This Row],[SupDescr]]=" "," "," - "&amp;Tabel_Forespørgsel_fra_Visma28[[#This Row],[SupDescr]])</f>
        <v xml:space="preserve"> </v>
      </c>
      <c r="G6998" t="s">
        <v>7015</v>
      </c>
      <c r="H6998">
        <v>1</v>
      </c>
      <c r="I6998" t="str">
        <f>IF(A6998=A6997,I6997&amp;CHAR(10)&amp;"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9" spans="1:9" x14ac:dyDescent="0.25">
      <c r="A6999" t="s">
        <v>11838</v>
      </c>
      <c r="B6999">
        <v>75211662</v>
      </c>
      <c r="C6999" t="s">
        <v>16</v>
      </c>
      <c r="D6999" t="str">
        <f>IF(Tabel_Forespørgsel_fra_Visma28[[#This Row],[SupProd]]=" "," "," - "&amp;Tabel_Forespørgsel_fra_Visma28[[#This Row],[SupProd]])</f>
        <v xml:space="preserve"> </v>
      </c>
      <c r="E6999" t="s">
        <v>16</v>
      </c>
      <c r="F6999" t="str">
        <f>IF(Tabel_Forespørgsel_fra_Visma28[[#This Row],[SupDescr]]=" "," "," - "&amp;Tabel_Forespørgsel_fra_Visma28[[#This Row],[SupDescr]])</f>
        <v xml:space="preserve"> </v>
      </c>
      <c r="G6999" t="s">
        <v>7015</v>
      </c>
      <c r="H6999">
        <v>1</v>
      </c>
      <c r="I6999" t="str">
        <f>IF(A6999=A6998,I6998&amp;CHAR(10)&amp;"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0" spans="1:9" x14ac:dyDescent="0.25">
      <c r="A7000" t="s">
        <v>11853</v>
      </c>
      <c r="B7000">
        <v>75577000</v>
      </c>
      <c r="C7000" t="s">
        <v>16</v>
      </c>
      <c r="D7000" t="str">
        <f>IF(Tabel_Forespørgsel_fra_Visma28[[#This Row],[SupProd]]=" "," "," - "&amp;Tabel_Forespørgsel_fra_Visma28[[#This Row],[SupProd]])</f>
        <v xml:space="preserve"> </v>
      </c>
      <c r="E7000" t="s">
        <v>16</v>
      </c>
      <c r="F7000" t="str">
        <f>IF(Tabel_Forespørgsel_fra_Visma28[[#This Row],[SupDescr]]=" "," "," - "&amp;Tabel_Forespørgsel_fra_Visma28[[#This Row],[SupDescr]])</f>
        <v xml:space="preserve"> </v>
      </c>
      <c r="G7000" t="s">
        <v>3759</v>
      </c>
      <c r="H7000">
        <v>1</v>
      </c>
      <c r="I7000" t="str">
        <f>IF(A7000=A6999,I6999&amp;CHAR(10)&amp;"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001" spans="1:9" x14ac:dyDescent="0.25">
      <c r="A7001" t="s">
        <v>11852</v>
      </c>
      <c r="B7001">
        <v>75211662</v>
      </c>
      <c r="C7001" t="s">
        <v>16</v>
      </c>
      <c r="D7001" t="str">
        <f>IF(Tabel_Forespørgsel_fra_Visma28[[#This Row],[SupProd]]=" "," "," - "&amp;Tabel_Forespørgsel_fra_Visma28[[#This Row],[SupProd]])</f>
        <v xml:space="preserve"> </v>
      </c>
      <c r="E7001" t="s">
        <v>16</v>
      </c>
      <c r="F7001" t="str">
        <f>IF(Tabel_Forespørgsel_fra_Visma28[[#This Row],[SupDescr]]=" "," "," - "&amp;Tabel_Forespørgsel_fra_Visma28[[#This Row],[SupDescr]])</f>
        <v xml:space="preserve"> </v>
      </c>
      <c r="G7001" t="s">
        <v>7015</v>
      </c>
      <c r="H7001">
        <v>1</v>
      </c>
      <c r="I7001" t="str">
        <f>IF(A7001=A7000,I7000&amp;CHAR(10)&amp;"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2" spans="1:9" x14ac:dyDescent="0.25">
      <c r="A7002" t="s">
        <v>10638</v>
      </c>
      <c r="B7002">
        <v>75211662</v>
      </c>
      <c r="C7002" t="s">
        <v>16</v>
      </c>
      <c r="D7002" t="str">
        <f>IF(Tabel_Forespørgsel_fra_Visma28[[#This Row],[SupProd]]=" "," "," - "&amp;Tabel_Forespørgsel_fra_Visma28[[#This Row],[SupProd]])</f>
        <v xml:space="preserve"> </v>
      </c>
      <c r="E7002" t="s">
        <v>16</v>
      </c>
      <c r="F7002" t="str">
        <f>IF(Tabel_Forespørgsel_fra_Visma28[[#This Row],[SupDescr]]=" "," "," - "&amp;Tabel_Forespørgsel_fra_Visma28[[#This Row],[SupDescr]])</f>
        <v xml:space="preserve"> </v>
      </c>
      <c r="G7002" t="s">
        <v>7015</v>
      </c>
      <c r="H7002">
        <v>1</v>
      </c>
      <c r="I7002" t="str">
        <f>IF(A7002=A7001,I7001&amp;CHAR(10)&amp;"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3" spans="1:9" x14ac:dyDescent="0.25">
      <c r="A7003" t="s">
        <v>10636</v>
      </c>
      <c r="B7003">
        <v>75211662</v>
      </c>
      <c r="C7003" t="s">
        <v>16</v>
      </c>
      <c r="D7003" t="str">
        <f>IF(Tabel_Forespørgsel_fra_Visma28[[#This Row],[SupProd]]=" "," "," - "&amp;Tabel_Forespørgsel_fra_Visma28[[#This Row],[SupProd]])</f>
        <v xml:space="preserve"> </v>
      </c>
      <c r="E7003" t="s">
        <v>16</v>
      </c>
      <c r="F7003" t="str">
        <f>IF(Tabel_Forespørgsel_fra_Visma28[[#This Row],[SupDescr]]=" "," "," - "&amp;Tabel_Forespørgsel_fra_Visma28[[#This Row],[SupDescr]])</f>
        <v xml:space="preserve"> </v>
      </c>
      <c r="G7003" t="s">
        <v>7015</v>
      </c>
      <c r="H7003">
        <v>1</v>
      </c>
      <c r="I7003" t="str">
        <f>IF(A7003=A7002,I7002&amp;CHAR(10)&amp;"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4" spans="1:9" x14ac:dyDescent="0.25">
      <c r="A7004" t="s">
        <v>10637</v>
      </c>
      <c r="B7004">
        <v>75211662</v>
      </c>
      <c r="C7004" t="s">
        <v>16</v>
      </c>
      <c r="D7004" t="str">
        <f>IF(Tabel_Forespørgsel_fra_Visma28[[#This Row],[SupProd]]=" "," "," - "&amp;Tabel_Forespørgsel_fra_Visma28[[#This Row],[SupProd]])</f>
        <v xml:space="preserve"> </v>
      </c>
      <c r="E7004" t="s">
        <v>16</v>
      </c>
      <c r="F7004" t="str">
        <f>IF(Tabel_Forespørgsel_fra_Visma28[[#This Row],[SupDescr]]=" "," "," - "&amp;Tabel_Forespørgsel_fra_Visma28[[#This Row],[SupDescr]])</f>
        <v xml:space="preserve"> </v>
      </c>
      <c r="G7004" t="s">
        <v>7015</v>
      </c>
      <c r="H7004">
        <v>1</v>
      </c>
      <c r="I7004" t="str">
        <f>IF(A7004=A7003,I7003&amp;CHAR(10)&amp;"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5" spans="1:9" x14ac:dyDescent="0.25">
      <c r="A7005" t="s">
        <v>11413</v>
      </c>
      <c r="B7005">
        <v>75211662</v>
      </c>
      <c r="C7005" t="s">
        <v>16</v>
      </c>
      <c r="D7005" t="str">
        <f>IF(Tabel_Forespørgsel_fra_Visma28[[#This Row],[SupProd]]=" "," "," - "&amp;Tabel_Forespørgsel_fra_Visma28[[#This Row],[SupProd]])</f>
        <v xml:space="preserve"> </v>
      </c>
      <c r="E7005" t="s">
        <v>16</v>
      </c>
      <c r="F7005" t="str">
        <f>IF(Tabel_Forespørgsel_fra_Visma28[[#This Row],[SupDescr]]=" "," "," - "&amp;Tabel_Forespørgsel_fra_Visma28[[#This Row],[SupDescr]])</f>
        <v xml:space="preserve"> </v>
      </c>
      <c r="G7005" t="s">
        <v>7015</v>
      </c>
      <c r="H7005">
        <v>1</v>
      </c>
      <c r="I7005" t="str">
        <f>IF(A7005=A7004,I7004&amp;CHAR(10)&amp;"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6" spans="1:9" x14ac:dyDescent="0.25">
      <c r="A7006" t="s">
        <v>11544</v>
      </c>
      <c r="B7006">
        <v>75211662</v>
      </c>
      <c r="C7006" t="s">
        <v>16</v>
      </c>
      <c r="D7006" t="str">
        <f>IF(Tabel_Forespørgsel_fra_Visma28[[#This Row],[SupProd]]=" "," "," - "&amp;Tabel_Forespørgsel_fra_Visma28[[#This Row],[SupProd]])</f>
        <v xml:space="preserve"> </v>
      </c>
      <c r="E7006" t="s">
        <v>16</v>
      </c>
      <c r="F7006" t="str">
        <f>IF(Tabel_Forespørgsel_fra_Visma28[[#This Row],[SupDescr]]=" "," "," - "&amp;Tabel_Forespørgsel_fra_Visma28[[#This Row],[SupDescr]])</f>
        <v xml:space="preserve"> </v>
      </c>
      <c r="G7006" t="s">
        <v>7015</v>
      </c>
      <c r="H7006">
        <v>1</v>
      </c>
      <c r="I7006" t="str">
        <f>IF(A7006=A7005,I7005&amp;CHAR(10)&amp;"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7" spans="1:9" x14ac:dyDescent="0.25">
      <c r="A7007" t="s">
        <v>11548</v>
      </c>
      <c r="B7007">
        <v>75211662</v>
      </c>
      <c r="C7007" t="s">
        <v>16</v>
      </c>
      <c r="D7007" t="str">
        <f>IF(Tabel_Forespørgsel_fra_Visma28[[#This Row],[SupProd]]=" "," "," - "&amp;Tabel_Forespørgsel_fra_Visma28[[#This Row],[SupProd]])</f>
        <v xml:space="preserve"> </v>
      </c>
      <c r="E7007" t="s">
        <v>16</v>
      </c>
      <c r="F7007" t="str">
        <f>IF(Tabel_Forespørgsel_fra_Visma28[[#This Row],[SupDescr]]=" "," "," - "&amp;Tabel_Forespørgsel_fra_Visma28[[#This Row],[SupDescr]])</f>
        <v xml:space="preserve"> </v>
      </c>
      <c r="G7007" t="s">
        <v>7015</v>
      </c>
      <c r="H7007">
        <v>1</v>
      </c>
      <c r="I7007" t="str">
        <f>IF(A7007=A7006,I7006&amp;CHAR(10)&amp;"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8" spans="1:9" x14ac:dyDescent="0.25">
      <c r="A7008" t="s">
        <v>11546</v>
      </c>
      <c r="B7008">
        <v>75211662</v>
      </c>
      <c r="C7008" t="s">
        <v>16</v>
      </c>
      <c r="D7008" t="str">
        <f>IF(Tabel_Forespørgsel_fra_Visma28[[#This Row],[SupProd]]=" "," "," - "&amp;Tabel_Forespørgsel_fra_Visma28[[#This Row],[SupProd]])</f>
        <v xml:space="preserve"> </v>
      </c>
      <c r="E7008" t="s">
        <v>16</v>
      </c>
      <c r="F7008" t="str">
        <f>IF(Tabel_Forespørgsel_fra_Visma28[[#This Row],[SupDescr]]=" "," "," - "&amp;Tabel_Forespørgsel_fra_Visma28[[#This Row],[SupDescr]])</f>
        <v xml:space="preserve"> </v>
      </c>
      <c r="G7008" t="s">
        <v>7015</v>
      </c>
      <c r="H7008">
        <v>1</v>
      </c>
      <c r="I7008" t="str">
        <f>IF(A7008=A7007,I7007&amp;CHAR(10)&amp;"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9" spans="1:9" x14ac:dyDescent="0.25">
      <c r="A7009" t="s">
        <v>11414</v>
      </c>
      <c r="B7009">
        <v>75211662</v>
      </c>
      <c r="C7009" t="s">
        <v>16</v>
      </c>
      <c r="D7009" t="str">
        <f>IF(Tabel_Forespørgsel_fra_Visma28[[#This Row],[SupProd]]=" "," "," - "&amp;Tabel_Forespørgsel_fra_Visma28[[#This Row],[SupProd]])</f>
        <v xml:space="preserve"> </v>
      </c>
      <c r="E7009" t="s">
        <v>16</v>
      </c>
      <c r="F7009" t="str">
        <f>IF(Tabel_Forespørgsel_fra_Visma28[[#This Row],[SupDescr]]=" "," "," - "&amp;Tabel_Forespørgsel_fra_Visma28[[#This Row],[SupDescr]])</f>
        <v xml:space="preserve"> </v>
      </c>
      <c r="G7009" t="s">
        <v>7015</v>
      </c>
      <c r="H7009">
        <v>1</v>
      </c>
      <c r="I7009" t="str">
        <f>IF(A7009=A7008,I7008&amp;CHAR(10)&amp;"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0" spans="1:9" x14ac:dyDescent="0.25">
      <c r="A7010" t="s">
        <v>11550</v>
      </c>
      <c r="B7010">
        <v>75211662</v>
      </c>
      <c r="C7010" t="s">
        <v>16</v>
      </c>
      <c r="D7010" t="str">
        <f>IF(Tabel_Forespørgsel_fra_Visma28[[#This Row],[SupProd]]=" "," "," - "&amp;Tabel_Forespørgsel_fra_Visma28[[#This Row],[SupProd]])</f>
        <v xml:space="preserve"> </v>
      </c>
      <c r="E7010" t="s">
        <v>16</v>
      </c>
      <c r="F7010" t="str">
        <f>IF(Tabel_Forespørgsel_fra_Visma28[[#This Row],[SupDescr]]=" "," "," - "&amp;Tabel_Forespørgsel_fra_Visma28[[#This Row],[SupDescr]])</f>
        <v xml:space="preserve"> </v>
      </c>
      <c r="G7010" t="s">
        <v>7015</v>
      </c>
      <c r="H7010">
        <v>1</v>
      </c>
      <c r="I7010" t="str">
        <f>IF(A7010=A7009,I7009&amp;CHAR(10)&amp;"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1" spans="1:9" x14ac:dyDescent="0.25">
      <c r="A7011" t="s">
        <v>11547</v>
      </c>
      <c r="B7011">
        <v>75211662</v>
      </c>
      <c r="C7011" t="s">
        <v>16</v>
      </c>
      <c r="D7011" t="str">
        <f>IF(Tabel_Forespørgsel_fra_Visma28[[#This Row],[SupProd]]=" "," "," - "&amp;Tabel_Forespørgsel_fra_Visma28[[#This Row],[SupProd]])</f>
        <v xml:space="preserve"> </v>
      </c>
      <c r="E7011" t="s">
        <v>16</v>
      </c>
      <c r="F7011" t="str">
        <f>IF(Tabel_Forespørgsel_fra_Visma28[[#This Row],[SupDescr]]=" "," "," - "&amp;Tabel_Forespørgsel_fra_Visma28[[#This Row],[SupDescr]])</f>
        <v xml:space="preserve"> </v>
      </c>
      <c r="G7011" t="s">
        <v>7015</v>
      </c>
      <c r="H7011">
        <v>1</v>
      </c>
      <c r="I7011" t="str">
        <f>IF(A7011=A7010,I7010&amp;CHAR(10)&amp;"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2" spans="1:9" x14ac:dyDescent="0.25">
      <c r="A7012" t="s">
        <v>11551</v>
      </c>
      <c r="B7012">
        <v>75211662</v>
      </c>
      <c r="C7012" t="s">
        <v>16</v>
      </c>
      <c r="D7012" t="str">
        <f>IF(Tabel_Forespørgsel_fra_Visma28[[#This Row],[SupProd]]=" "," "," - "&amp;Tabel_Forespørgsel_fra_Visma28[[#This Row],[SupProd]])</f>
        <v xml:space="preserve"> </v>
      </c>
      <c r="E7012" t="s">
        <v>16</v>
      </c>
      <c r="F7012" t="str">
        <f>IF(Tabel_Forespørgsel_fra_Visma28[[#This Row],[SupDescr]]=" "," "," - "&amp;Tabel_Forespørgsel_fra_Visma28[[#This Row],[SupDescr]])</f>
        <v xml:space="preserve"> </v>
      </c>
      <c r="G7012" t="s">
        <v>7015</v>
      </c>
      <c r="H7012">
        <v>1</v>
      </c>
      <c r="I7012" t="str">
        <f>IF(A7012=A7011,I7011&amp;CHAR(10)&amp;"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3" spans="1:9" x14ac:dyDescent="0.25">
      <c r="A7013" t="s">
        <v>11554</v>
      </c>
      <c r="B7013">
        <v>75211662</v>
      </c>
      <c r="C7013" t="s">
        <v>16</v>
      </c>
      <c r="D7013" t="str">
        <f>IF(Tabel_Forespørgsel_fra_Visma28[[#This Row],[SupProd]]=" "," "," - "&amp;Tabel_Forespørgsel_fra_Visma28[[#This Row],[SupProd]])</f>
        <v xml:space="preserve"> </v>
      </c>
      <c r="E7013" t="s">
        <v>16</v>
      </c>
      <c r="F7013" t="str">
        <f>IF(Tabel_Forespørgsel_fra_Visma28[[#This Row],[SupDescr]]=" "," "," - "&amp;Tabel_Forespørgsel_fra_Visma28[[#This Row],[SupDescr]])</f>
        <v xml:space="preserve"> </v>
      </c>
      <c r="G7013" t="s">
        <v>7015</v>
      </c>
      <c r="H7013">
        <v>1</v>
      </c>
      <c r="I7013" t="str">
        <f>IF(A7013=A7012,I7012&amp;CHAR(10)&amp;"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4" spans="1:9" x14ac:dyDescent="0.25">
      <c r="A7014" t="s">
        <v>11855</v>
      </c>
      <c r="B7014">
        <v>75211662</v>
      </c>
      <c r="C7014" t="s">
        <v>16</v>
      </c>
      <c r="D7014" t="str">
        <f>IF(Tabel_Forespørgsel_fra_Visma28[[#This Row],[SupProd]]=" "," "," - "&amp;Tabel_Forespørgsel_fra_Visma28[[#This Row],[SupProd]])</f>
        <v xml:space="preserve"> </v>
      </c>
      <c r="E7014" t="s">
        <v>16</v>
      </c>
      <c r="F7014" t="str">
        <f>IF(Tabel_Forespørgsel_fra_Visma28[[#This Row],[SupDescr]]=" "," "," - "&amp;Tabel_Forespørgsel_fra_Visma28[[#This Row],[SupDescr]])</f>
        <v xml:space="preserve"> </v>
      </c>
      <c r="G7014" t="s">
        <v>7015</v>
      </c>
      <c r="H7014">
        <v>1</v>
      </c>
      <c r="I7014" t="str">
        <f>IF(A7014=A7013,I7013&amp;CHAR(10)&amp;"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5" spans="1:9" x14ac:dyDescent="0.25">
      <c r="A7015" t="s">
        <v>11856</v>
      </c>
      <c r="B7015">
        <v>75211600</v>
      </c>
      <c r="C7015" t="s">
        <v>16</v>
      </c>
      <c r="D7015" t="str">
        <f>IF(Tabel_Forespørgsel_fra_Visma28[[#This Row],[SupProd]]=" "," "," - "&amp;Tabel_Forespørgsel_fra_Visma28[[#This Row],[SupProd]])</f>
        <v xml:space="preserve"> </v>
      </c>
      <c r="E7015" t="s">
        <v>16</v>
      </c>
      <c r="F7015" t="str">
        <f>IF(Tabel_Forespørgsel_fra_Visma28[[#This Row],[SupDescr]]=" "," "," - "&amp;Tabel_Forespørgsel_fra_Visma28[[#This Row],[SupDescr]])</f>
        <v xml:space="preserve"> </v>
      </c>
      <c r="G7015" t="s">
        <v>7099</v>
      </c>
      <c r="H7015">
        <v>1</v>
      </c>
      <c r="I7015" t="str">
        <f>IF(A7015=A7014,I7014&amp;CHAR(10)&amp;"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7016" spans="1:9" x14ac:dyDescent="0.25">
      <c r="A7016" t="s">
        <v>11857</v>
      </c>
      <c r="B7016">
        <v>75211662</v>
      </c>
      <c r="C7016" t="s">
        <v>16</v>
      </c>
      <c r="D7016" t="str">
        <f>IF(Tabel_Forespørgsel_fra_Visma28[[#This Row],[SupProd]]=" "," "," - "&amp;Tabel_Forespørgsel_fra_Visma28[[#This Row],[SupProd]])</f>
        <v xml:space="preserve"> </v>
      </c>
      <c r="E7016" t="s">
        <v>16</v>
      </c>
      <c r="F7016" t="str">
        <f>IF(Tabel_Forespørgsel_fra_Visma28[[#This Row],[SupDescr]]=" "," "," - "&amp;Tabel_Forespørgsel_fra_Visma28[[#This Row],[SupDescr]])</f>
        <v xml:space="preserve"> </v>
      </c>
      <c r="G7016" t="s">
        <v>7015</v>
      </c>
      <c r="H7016">
        <v>1</v>
      </c>
      <c r="I7016" t="str">
        <f>IF(A7016=A7015,I7015&amp;CHAR(10)&amp;"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7" spans="1:9" x14ac:dyDescent="0.25">
      <c r="A7017" t="s">
        <v>11251</v>
      </c>
      <c r="B7017">
        <v>75211662</v>
      </c>
      <c r="C7017" t="s">
        <v>16</v>
      </c>
      <c r="D7017" t="str">
        <f>IF(Tabel_Forespørgsel_fra_Visma28[[#This Row],[SupProd]]=" "," "," - "&amp;Tabel_Forespørgsel_fra_Visma28[[#This Row],[SupProd]])</f>
        <v xml:space="preserve"> </v>
      </c>
      <c r="E7017" t="s">
        <v>16</v>
      </c>
      <c r="F7017" t="str">
        <f>IF(Tabel_Forespørgsel_fra_Visma28[[#This Row],[SupDescr]]=" "," "," - "&amp;Tabel_Forespørgsel_fra_Visma28[[#This Row],[SupDescr]])</f>
        <v xml:space="preserve"> </v>
      </c>
      <c r="G7017" t="s">
        <v>7015</v>
      </c>
      <c r="H7017">
        <v>1</v>
      </c>
      <c r="I7017" t="str">
        <f>IF(A7017=A7016,I7016&amp;CHAR(10)&amp;"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8" spans="1:9" x14ac:dyDescent="0.25">
      <c r="A7018" t="s">
        <v>11252</v>
      </c>
      <c r="B7018">
        <v>75211662</v>
      </c>
      <c r="C7018" t="s">
        <v>16</v>
      </c>
      <c r="D7018" t="str">
        <f>IF(Tabel_Forespørgsel_fra_Visma28[[#This Row],[SupProd]]=" "," "," - "&amp;Tabel_Forespørgsel_fra_Visma28[[#This Row],[SupProd]])</f>
        <v xml:space="preserve"> </v>
      </c>
      <c r="E7018" t="s">
        <v>16</v>
      </c>
      <c r="F7018" t="str">
        <f>IF(Tabel_Forespørgsel_fra_Visma28[[#This Row],[SupDescr]]=" "," "," - "&amp;Tabel_Forespørgsel_fra_Visma28[[#This Row],[SupDescr]])</f>
        <v xml:space="preserve"> </v>
      </c>
      <c r="G7018" t="s">
        <v>7015</v>
      </c>
      <c r="H7018">
        <v>1</v>
      </c>
      <c r="I7018" t="str">
        <f>IF(A7018=A7017,I7017&amp;CHAR(10)&amp;"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9" spans="1:9" x14ac:dyDescent="0.25">
      <c r="A7019" t="s">
        <v>11254</v>
      </c>
      <c r="B7019">
        <v>75211662</v>
      </c>
      <c r="C7019" t="s">
        <v>16</v>
      </c>
      <c r="D7019" t="str">
        <f>IF(Tabel_Forespørgsel_fra_Visma28[[#This Row],[SupProd]]=" "," "," - "&amp;Tabel_Forespørgsel_fra_Visma28[[#This Row],[SupProd]])</f>
        <v xml:space="preserve"> </v>
      </c>
      <c r="E7019" t="s">
        <v>16</v>
      </c>
      <c r="F7019" t="str">
        <f>IF(Tabel_Forespørgsel_fra_Visma28[[#This Row],[SupDescr]]=" "," "," - "&amp;Tabel_Forespørgsel_fra_Visma28[[#This Row],[SupDescr]])</f>
        <v xml:space="preserve"> </v>
      </c>
      <c r="G7019" t="s">
        <v>7015</v>
      </c>
      <c r="H7019">
        <v>1</v>
      </c>
      <c r="I7019" t="str">
        <f>IF(A7019=A7018,I7018&amp;CHAR(10)&amp;"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0" spans="1:9" x14ac:dyDescent="0.25">
      <c r="A7020" t="s">
        <v>11268</v>
      </c>
      <c r="B7020">
        <v>75211662</v>
      </c>
      <c r="C7020" t="s">
        <v>16</v>
      </c>
      <c r="D7020" t="str">
        <f>IF(Tabel_Forespørgsel_fra_Visma28[[#This Row],[SupProd]]=" "," "," - "&amp;Tabel_Forespørgsel_fra_Visma28[[#This Row],[SupProd]])</f>
        <v xml:space="preserve"> </v>
      </c>
      <c r="E7020" t="s">
        <v>16</v>
      </c>
      <c r="F7020" t="str">
        <f>IF(Tabel_Forespørgsel_fra_Visma28[[#This Row],[SupDescr]]=" "," "," - "&amp;Tabel_Forespørgsel_fra_Visma28[[#This Row],[SupDescr]])</f>
        <v xml:space="preserve"> </v>
      </c>
      <c r="G7020" t="s">
        <v>7015</v>
      </c>
      <c r="H7020">
        <v>1</v>
      </c>
      <c r="I7020" t="str">
        <f>IF(A7020=A7019,I7019&amp;CHAR(10)&amp;"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1" spans="1:9" x14ac:dyDescent="0.25">
      <c r="A7021" t="s">
        <v>11269</v>
      </c>
      <c r="B7021">
        <v>75211662</v>
      </c>
      <c r="C7021" t="s">
        <v>16</v>
      </c>
      <c r="D7021" t="str">
        <f>IF(Tabel_Forespørgsel_fra_Visma28[[#This Row],[SupProd]]=" "," "," - "&amp;Tabel_Forespørgsel_fra_Visma28[[#This Row],[SupProd]])</f>
        <v xml:space="preserve"> </v>
      </c>
      <c r="E7021" t="s">
        <v>16</v>
      </c>
      <c r="F7021" t="str">
        <f>IF(Tabel_Forespørgsel_fra_Visma28[[#This Row],[SupDescr]]=" "," "," - "&amp;Tabel_Forespørgsel_fra_Visma28[[#This Row],[SupDescr]])</f>
        <v xml:space="preserve"> </v>
      </c>
      <c r="G7021" t="s">
        <v>7015</v>
      </c>
      <c r="H7021">
        <v>1</v>
      </c>
      <c r="I7021" t="str">
        <f>IF(A7021=A7020,I7020&amp;CHAR(10)&amp;"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2" spans="1:9" x14ac:dyDescent="0.25">
      <c r="A7022" t="s">
        <v>10544</v>
      </c>
      <c r="B7022">
        <v>75211662</v>
      </c>
      <c r="C7022" t="s">
        <v>16</v>
      </c>
      <c r="D7022" t="str">
        <f>IF(Tabel_Forespørgsel_fra_Visma28[[#This Row],[SupProd]]=" "," "," - "&amp;Tabel_Forespørgsel_fra_Visma28[[#This Row],[SupProd]])</f>
        <v xml:space="preserve"> </v>
      </c>
      <c r="E7022" t="s">
        <v>16</v>
      </c>
      <c r="F7022" t="str">
        <f>IF(Tabel_Forespørgsel_fra_Visma28[[#This Row],[SupDescr]]=" "," "," - "&amp;Tabel_Forespørgsel_fra_Visma28[[#This Row],[SupDescr]])</f>
        <v xml:space="preserve"> </v>
      </c>
      <c r="G7022" t="s">
        <v>7015</v>
      </c>
      <c r="H7022">
        <v>1</v>
      </c>
      <c r="I7022" t="str">
        <f>IF(A7022=A7021,I7021&amp;CHAR(10)&amp;"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3" spans="1:9" x14ac:dyDescent="0.25">
      <c r="A7023" t="s">
        <v>10545</v>
      </c>
      <c r="B7023">
        <v>75583888</v>
      </c>
      <c r="C7023" t="s">
        <v>16</v>
      </c>
      <c r="D7023" t="str">
        <f>IF(Tabel_Forespørgsel_fra_Visma28[[#This Row],[SupProd]]=" "," "," - "&amp;Tabel_Forespørgsel_fra_Visma28[[#This Row],[SupProd]])</f>
        <v xml:space="preserve"> </v>
      </c>
      <c r="E7023" t="s">
        <v>16</v>
      </c>
      <c r="F7023" t="str">
        <f>IF(Tabel_Forespørgsel_fra_Visma28[[#This Row],[SupDescr]]=" "," "," - "&amp;Tabel_Forespørgsel_fra_Visma28[[#This Row],[SupDescr]])</f>
        <v xml:space="preserve"> </v>
      </c>
      <c r="G7023" t="s">
        <v>3914</v>
      </c>
      <c r="H7023">
        <v>1</v>
      </c>
      <c r="I7023" t="str">
        <f>IF(A7023=A7022,I7022&amp;CHAR(10)&amp;"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7024" spans="1:9" x14ac:dyDescent="0.25">
      <c r="A7024" t="s">
        <v>10546</v>
      </c>
      <c r="B7024">
        <v>75583888</v>
      </c>
      <c r="C7024" t="s">
        <v>16</v>
      </c>
      <c r="D7024" t="str">
        <f>IF(Tabel_Forespørgsel_fra_Visma28[[#This Row],[SupProd]]=" "," "," - "&amp;Tabel_Forespørgsel_fra_Visma28[[#This Row],[SupProd]])</f>
        <v xml:space="preserve"> </v>
      </c>
      <c r="E7024" t="s">
        <v>16</v>
      </c>
      <c r="F7024" t="str">
        <f>IF(Tabel_Forespørgsel_fra_Visma28[[#This Row],[SupDescr]]=" "," "," - "&amp;Tabel_Forespørgsel_fra_Visma28[[#This Row],[SupDescr]])</f>
        <v xml:space="preserve"> </v>
      </c>
      <c r="G7024" t="s">
        <v>3914</v>
      </c>
      <c r="H7024">
        <v>1</v>
      </c>
      <c r="I7024" t="str">
        <f>IF(A7024=A7023,I7023&amp;CHAR(10)&amp;"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7025" spans="1:9" x14ac:dyDescent="0.25">
      <c r="A7025" t="s">
        <v>11968</v>
      </c>
      <c r="B7025">
        <v>75211662</v>
      </c>
      <c r="C7025" t="s">
        <v>16</v>
      </c>
      <c r="D7025" t="str">
        <f>IF(Tabel_Forespørgsel_fra_Visma28[[#This Row],[SupProd]]=" "," "," - "&amp;Tabel_Forespørgsel_fra_Visma28[[#This Row],[SupProd]])</f>
        <v xml:space="preserve"> </v>
      </c>
      <c r="E7025" t="s">
        <v>16</v>
      </c>
      <c r="F7025" t="str">
        <f>IF(Tabel_Forespørgsel_fra_Visma28[[#This Row],[SupDescr]]=" "," "," - "&amp;Tabel_Forespørgsel_fra_Visma28[[#This Row],[SupDescr]])</f>
        <v xml:space="preserve"> </v>
      </c>
      <c r="G7025" t="s">
        <v>7015</v>
      </c>
      <c r="H7025">
        <v>1</v>
      </c>
      <c r="I7025" t="str">
        <f>IF(A7025=A7024,I7024&amp;CHAR(10)&amp;"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6" spans="1:9" x14ac:dyDescent="0.25">
      <c r="A7026" t="s">
        <v>10547</v>
      </c>
      <c r="B7026">
        <v>75211662</v>
      </c>
      <c r="C7026" t="s">
        <v>16</v>
      </c>
      <c r="D7026" t="str">
        <f>IF(Tabel_Forespørgsel_fra_Visma28[[#This Row],[SupProd]]=" "," "," - "&amp;Tabel_Forespørgsel_fra_Visma28[[#This Row],[SupProd]])</f>
        <v xml:space="preserve"> </v>
      </c>
      <c r="E7026" t="s">
        <v>16</v>
      </c>
      <c r="F7026" t="str">
        <f>IF(Tabel_Forespørgsel_fra_Visma28[[#This Row],[SupDescr]]=" "," "," - "&amp;Tabel_Forespørgsel_fra_Visma28[[#This Row],[SupDescr]])</f>
        <v xml:space="preserve"> </v>
      </c>
      <c r="G7026" t="s">
        <v>7015</v>
      </c>
      <c r="H7026">
        <v>1</v>
      </c>
      <c r="I7026" t="str">
        <f>IF(A7026=A7025,I7025&amp;CHAR(10)&amp;"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7" spans="1:9" x14ac:dyDescent="0.25">
      <c r="A7027" t="s">
        <v>11151</v>
      </c>
      <c r="B7027">
        <v>75211662</v>
      </c>
      <c r="C7027" t="s">
        <v>16</v>
      </c>
      <c r="D7027" t="str">
        <f>IF(Tabel_Forespørgsel_fra_Visma28[[#This Row],[SupProd]]=" "," "," - "&amp;Tabel_Forespørgsel_fra_Visma28[[#This Row],[SupProd]])</f>
        <v xml:space="preserve"> </v>
      </c>
      <c r="E7027" t="s">
        <v>16</v>
      </c>
      <c r="F7027" t="str">
        <f>IF(Tabel_Forespørgsel_fra_Visma28[[#This Row],[SupDescr]]=" "," "," - "&amp;Tabel_Forespørgsel_fra_Visma28[[#This Row],[SupDescr]])</f>
        <v xml:space="preserve"> </v>
      </c>
      <c r="G7027" t="s">
        <v>7015</v>
      </c>
      <c r="H7027">
        <v>1</v>
      </c>
      <c r="I7027" t="str">
        <f>IF(A7027=A7026,I7026&amp;CHAR(10)&amp;"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8" spans="1:9" x14ac:dyDescent="0.25">
      <c r="A7028" t="s">
        <v>11152</v>
      </c>
      <c r="B7028">
        <v>75211662</v>
      </c>
      <c r="C7028" t="s">
        <v>16</v>
      </c>
      <c r="D7028" t="str">
        <f>IF(Tabel_Forespørgsel_fra_Visma28[[#This Row],[SupProd]]=" "," "," - "&amp;Tabel_Forespørgsel_fra_Visma28[[#This Row],[SupProd]])</f>
        <v xml:space="preserve"> </v>
      </c>
      <c r="E7028" t="s">
        <v>16</v>
      </c>
      <c r="F7028" t="str">
        <f>IF(Tabel_Forespørgsel_fra_Visma28[[#This Row],[SupDescr]]=" "," "," - "&amp;Tabel_Forespørgsel_fra_Visma28[[#This Row],[SupDescr]])</f>
        <v xml:space="preserve"> </v>
      </c>
      <c r="G7028" t="s">
        <v>7015</v>
      </c>
      <c r="H7028">
        <v>1</v>
      </c>
      <c r="I7028" t="str">
        <f>IF(A7028=A7027,I7027&amp;CHAR(10)&amp;"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9" spans="1:9" x14ac:dyDescent="0.25">
      <c r="A7029" t="s">
        <v>11153</v>
      </c>
      <c r="B7029">
        <v>75211662</v>
      </c>
      <c r="C7029" t="s">
        <v>16</v>
      </c>
      <c r="D7029" t="str">
        <f>IF(Tabel_Forespørgsel_fra_Visma28[[#This Row],[SupProd]]=" "," "," - "&amp;Tabel_Forespørgsel_fra_Visma28[[#This Row],[SupProd]])</f>
        <v xml:space="preserve"> </v>
      </c>
      <c r="E7029" t="s">
        <v>16</v>
      </c>
      <c r="F7029" t="str">
        <f>IF(Tabel_Forespørgsel_fra_Visma28[[#This Row],[SupDescr]]=" "," "," - "&amp;Tabel_Forespørgsel_fra_Visma28[[#This Row],[SupDescr]])</f>
        <v xml:space="preserve"> </v>
      </c>
      <c r="G7029" t="s">
        <v>7015</v>
      </c>
      <c r="H7029">
        <v>1</v>
      </c>
      <c r="I7029" t="str">
        <f>IF(A7029=A7028,I7028&amp;CHAR(10)&amp;"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0" spans="1:9" x14ac:dyDescent="0.25">
      <c r="A7030" t="s">
        <v>11154</v>
      </c>
      <c r="B7030">
        <v>75211662</v>
      </c>
      <c r="C7030" t="s">
        <v>16</v>
      </c>
      <c r="D7030" t="str">
        <f>IF(Tabel_Forespørgsel_fra_Visma28[[#This Row],[SupProd]]=" "," "," - "&amp;Tabel_Forespørgsel_fra_Visma28[[#This Row],[SupProd]])</f>
        <v xml:space="preserve"> </v>
      </c>
      <c r="E7030" t="s">
        <v>16</v>
      </c>
      <c r="F7030" t="str">
        <f>IF(Tabel_Forespørgsel_fra_Visma28[[#This Row],[SupDescr]]=" "," "," - "&amp;Tabel_Forespørgsel_fra_Visma28[[#This Row],[SupDescr]])</f>
        <v xml:space="preserve"> </v>
      </c>
      <c r="G7030" t="s">
        <v>7015</v>
      </c>
      <c r="H7030">
        <v>1</v>
      </c>
      <c r="I7030" t="str">
        <f>IF(A7030=A7029,I7029&amp;CHAR(10)&amp;"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1" spans="1:9" x14ac:dyDescent="0.25">
      <c r="A7031" t="s">
        <v>10981</v>
      </c>
      <c r="B7031">
        <v>75211662</v>
      </c>
      <c r="C7031" t="s">
        <v>16</v>
      </c>
      <c r="D7031" t="str">
        <f>IF(Tabel_Forespørgsel_fra_Visma28[[#This Row],[SupProd]]=" "," "," - "&amp;Tabel_Forespørgsel_fra_Visma28[[#This Row],[SupProd]])</f>
        <v xml:space="preserve"> </v>
      </c>
      <c r="E7031" t="s">
        <v>16</v>
      </c>
      <c r="F7031" t="str">
        <f>IF(Tabel_Forespørgsel_fra_Visma28[[#This Row],[SupDescr]]=" "," "," - "&amp;Tabel_Forespørgsel_fra_Visma28[[#This Row],[SupDescr]])</f>
        <v xml:space="preserve"> </v>
      </c>
      <c r="G7031" t="s">
        <v>7015</v>
      </c>
      <c r="H7031">
        <v>1</v>
      </c>
      <c r="I7031" t="str">
        <f>IF(A7031=A7030,I7030&amp;CHAR(10)&amp;"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2" spans="1:9" x14ac:dyDescent="0.25">
      <c r="A7032" t="s">
        <v>11172</v>
      </c>
      <c r="B7032">
        <v>75577000</v>
      </c>
      <c r="C7032" t="s">
        <v>16</v>
      </c>
      <c r="D7032" t="str">
        <f>IF(Tabel_Forespørgsel_fra_Visma28[[#This Row],[SupProd]]=" "," "," - "&amp;Tabel_Forespørgsel_fra_Visma28[[#This Row],[SupProd]])</f>
        <v xml:space="preserve"> </v>
      </c>
      <c r="E7032" t="s">
        <v>16</v>
      </c>
      <c r="F7032" t="str">
        <f>IF(Tabel_Forespørgsel_fra_Visma28[[#This Row],[SupDescr]]=" "," "," - "&amp;Tabel_Forespørgsel_fra_Visma28[[#This Row],[SupDescr]])</f>
        <v xml:space="preserve"> </v>
      </c>
      <c r="G7032" t="s">
        <v>3759</v>
      </c>
      <c r="H7032">
        <v>1</v>
      </c>
      <c r="I7032" t="str">
        <f>IF(A7032=A7031,I7031&amp;CHAR(10)&amp;"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033" spans="1:9" x14ac:dyDescent="0.25">
      <c r="A7033" t="s">
        <v>11171</v>
      </c>
      <c r="B7033">
        <v>75577000</v>
      </c>
      <c r="C7033" t="s">
        <v>16</v>
      </c>
      <c r="D7033" t="str">
        <f>IF(Tabel_Forespørgsel_fra_Visma28[[#This Row],[SupProd]]=" "," "," - "&amp;Tabel_Forespørgsel_fra_Visma28[[#This Row],[SupProd]])</f>
        <v xml:space="preserve"> </v>
      </c>
      <c r="E7033" t="s">
        <v>16</v>
      </c>
      <c r="F7033" t="str">
        <f>IF(Tabel_Forespørgsel_fra_Visma28[[#This Row],[SupDescr]]=" "," "," - "&amp;Tabel_Forespørgsel_fra_Visma28[[#This Row],[SupDescr]])</f>
        <v xml:space="preserve"> </v>
      </c>
      <c r="G7033" t="s">
        <v>3759</v>
      </c>
      <c r="H7033">
        <v>1</v>
      </c>
      <c r="I7033" t="str">
        <f>IF(A7033=A7032,I7032&amp;CHAR(10)&amp;"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034" spans="1:9" x14ac:dyDescent="0.25">
      <c r="A7034" t="s">
        <v>10982</v>
      </c>
      <c r="B7034">
        <v>75211662</v>
      </c>
      <c r="C7034" t="s">
        <v>16</v>
      </c>
      <c r="D7034" t="str">
        <f>IF(Tabel_Forespørgsel_fra_Visma28[[#This Row],[SupProd]]=" "," "," - "&amp;Tabel_Forespørgsel_fra_Visma28[[#This Row],[SupProd]])</f>
        <v xml:space="preserve"> </v>
      </c>
      <c r="E7034" t="s">
        <v>16</v>
      </c>
      <c r="F7034" t="str">
        <f>IF(Tabel_Forespørgsel_fra_Visma28[[#This Row],[SupDescr]]=" "," "," - "&amp;Tabel_Forespørgsel_fra_Visma28[[#This Row],[SupDescr]])</f>
        <v xml:space="preserve"> </v>
      </c>
      <c r="G7034" t="s">
        <v>7015</v>
      </c>
      <c r="H7034">
        <v>1</v>
      </c>
      <c r="I7034" t="str">
        <f>IF(A7034=A7033,I7033&amp;CHAR(10)&amp;"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5" spans="1:9" x14ac:dyDescent="0.25">
      <c r="A7035" t="s">
        <v>10983</v>
      </c>
      <c r="B7035">
        <v>75211662</v>
      </c>
      <c r="C7035" t="s">
        <v>16</v>
      </c>
      <c r="D7035" t="str">
        <f>IF(Tabel_Forespørgsel_fra_Visma28[[#This Row],[SupProd]]=" "," "," - "&amp;Tabel_Forespørgsel_fra_Visma28[[#This Row],[SupProd]])</f>
        <v xml:space="preserve"> </v>
      </c>
      <c r="E7035" t="s">
        <v>16</v>
      </c>
      <c r="F7035" t="str">
        <f>IF(Tabel_Forespørgsel_fra_Visma28[[#This Row],[SupDescr]]=" "," "," - "&amp;Tabel_Forespørgsel_fra_Visma28[[#This Row],[SupDescr]])</f>
        <v xml:space="preserve"> </v>
      </c>
      <c r="G7035" t="s">
        <v>7015</v>
      </c>
      <c r="H7035">
        <v>1</v>
      </c>
      <c r="I7035" t="str">
        <f>IF(A7035=A7034,I7034&amp;CHAR(10)&amp;"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6" spans="1:9" x14ac:dyDescent="0.25">
      <c r="A7036" t="s">
        <v>10984</v>
      </c>
      <c r="B7036">
        <v>75211662</v>
      </c>
      <c r="C7036" t="s">
        <v>16</v>
      </c>
      <c r="D7036" t="str">
        <f>IF(Tabel_Forespørgsel_fra_Visma28[[#This Row],[SupProd]]=" "," "," - "&amp;Tabel_Forespørgsel_fra_Visma28[[#This Row],[SupProd]])</f>
        <v xml:space="preserve"> </v>
      </c>
      <c r="E7036" t="s">
        <v>16</v>
      </c>
      <c r="F7036" t="str">
        <f>IF(Tabel_Forespørgsel_fra_Visma28[[#This Row],[SupDescr]]=" "," "," - "&amp;Tabel_Forespørgsel_fra_Visma28[[#This Row],[SupDescr]])</f>
        <v xml:space="preserve"> </v>
      </c>
      <c r="G7036" t="s">
        <v>7015</v>
      </c>
      <c r="H7036">
        <v>1</v>
      </c>
      <c r="I7036" t="str">
        <f>IF(A7036=A7035,I7035&amp;CHAR(10)&amp;"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7" spans="1:9" x14ac:dyDescent="0.25">
      <c r="A7037" t="s">
        <v>10985</v>
      </c>
      <c r="B7037">
        <v>75211662</v>
      </c>
      <c r="C7037" t="s">
        <v>16</v>
      </c>
      <c r="D7037" t="str">
        <f>IF(Tabel_Forespørgsel_fra_Visma28[[#This Row],[SupProd]]=" "," "," - "&amp;Tabel_Forespørgsel_fra_Visma28[[#This Row],[SupProd]])</f>
        <v xml:space="preserve"> </v>
      </c>
      <c r="E7037" t="s">
        <v>16</v>
      </c>
      <c r="F7037" t="str">
        <f>IF(Tabel_Forespørgsel_fra_Visma28[[#This Row],[SupDescr]]=" "," "," - "&amp;Tabel_Forespørgsel_fra_Visma28[[#This Row],[SupDescr]])</f>
        <v xml:space="preserve"> </v>
      </c>
      <c r="G7037" t="s">
        <v>7015</v>
      </c>
      <c r="H7037">
        <v>1</v>
      </c>
      <c r="I7037" t="str">
        <f>IF(A7037=A7036,I7036&amp;CHAR(10)&amp;"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8" spans="1:9" x14ac:dyDescent="0.25">
      <c r="A7038" t="s">
        <v>11161</v>
      </c>
      <c r="B7038">
        <v>75211662</v>
      </c>
      <c r="C7038" t="s">
        <v>16</v>
      </c>
      <c r="D7038" t="str">
        <f>IF(Tabel_Forespørgsel_fra_Visma28[[#This Row],[SupProd]]=" "," "," - "&amp;Tabel_Forespørgsel_fra_Visma28[[#This Row],[SupProd]])</f>
        <v xml:space="preserve"> </v>
      </c>
      <c r="E7038" t="s">
        <v>16</v>
      </c>
      <c r="F7038" t="str">
        <f>IF(Tabel_Forespørgsel_fra_Visma28[[#This Row],[SupDescr]]=" "," "," - "&amp;Tabel_Forespørgsel_fra_Visma28[[#This Row],[SupDescr]])</f>
        <v xml:space="preserve"> </v>
      </c>
      <c r="G7038" t="s">
        <v>7015</v>
      </c>
      <c r="H7038">
        <v>1</v>
      </c>
      <c r="I7038" t="str">
        <f>IF(A7038=A7037,I7037&amp;CHAR(10)&amp;"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9" spans="1:9" x14ac:dyDescent="0.25">
      <c r="A7039" t="s">
        <v>11164</v>
      </c>
      <c r="B7039">
        <v>75211662</v>
      </c>
      <c r="C7039" t="s">
        <v>16</v>
      </c>
      <c r="D7039" t="str">
        <f>IF(Tabel_Forespørgsel_fra_Visma28[[#This Row],[SupProd]]=" "," "," - "&amp;Tabel_Forespørgsel_fra_Visma28[[#This Row],[SupProd]])</f>
        <v xml:space="preserve"> </v>
      </c>
      <c r="E7039" t="s">
        <v>16</v>
      </c>
      <c r="F7039" t="str">
        <f>IF(Tabel_Forespørgsel_fra_Visma28[[#This Row],[SupDescr]]=" "," "," - "&amp;Tabel_Forespørgsel_fra_Visma28[[#This Row],[SupDescr]])</f>
        <v xml:space="preserve"> </v>
      </c>
      <c r="G7039" t="s">
        <v>7015</v>
      </c>
      <c r="H7039">
        <v>1</v>
      </c>
      <c r="I7039" t="str">
        <f>IF(A7039=A7038,I7038&amp;CHAR(10)&amp;"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0" spans="1:9" x14ac:dyDescent="0.25">
      <c r="A7040" t="s">
        <v>11165</v>
      </c>
      <c r="B7040">
        <v>75211662</v>
      </c>
      <c r="C7040" t="s">
        <v>16</v>
      </c>
      <c r="D7040" t="str">
        <f>IF(Tabel_Forespørgsel_fra_Visma28[[#This Row],[SupProd]]=" "," "," - "&amp;Tabel_Forespørgsel_fra_Visma28[[#This Row],[SupProd]])</f>
        <v xml:space="preserve"> </v>
      </c>
      <c r="E7040" t="s">
        <v>16</v>
      </c>
      <c r="F7040" t="str">
        <f>IF(Tabel_Forespørgsel_fra_Visma28[[#This Row],[SupDescr]]=" "," "," - "&amp;Tabel_Forespørgsel_fra_Visma28[[#This Row],[SupDescr]])</f>
        <v xml:space="preserve"> </v>
      </c>
      <c r="G7040" t="s">
        <v>7015</v>
      </c>
      <c r="H7040">
        <v>1</v>
      </c>
      <c r="I7040" t="str">
        <f>IF(A7040=A7039,I7039&amp;CHAR(10)&amp;"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1" spans="1:9" x14ac:dyDescent="0.25">
      <c r="A7041" t="s">
        <v>11166</v>
      </c>
      <c r="B7041">
        <v>75211662</v>
      </c>
      <c r="C7041" t="s">
        <v>16</v>
      </c>
      <c r="D7041" t="str">
        <f>IF(Tabel_Forespørgsel_fra_Visma28[[#This Row],[SupProd]]=" "," "," - "&amp;Tabel_Forespørgsel_fra_Visma28[[#This Row],[SupProd]])</f>
        <v xml:space="preserve"> </v>
      </c>
      <c r="E7041" t="s">
        <v>16</v>
      </c>
      <c r="F7041" t="str">
        <f>IF(Tabel_Forespørgsel_fra_Visma28[[#This Row],[SupDescr]]=" "," "," - "&amp;Tabel_Forespørgsel_fra_Visma28[[#This Row],[SupDescr]])</f>
        <v xml:space="preserve"> </v>
      </c>
      <c r="G7041" t="s">
        <v>7015</v>
      </c>
      <c r="H7041">
        <v>1</v>
      </c>
      <c r="I7041" t="str">
        <f>IF(A7041=A7040,I7040&amp;CHAR(10)&amp;"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2" spans="1:9" x14ac:dyDescent="0.25">
      <c r="A7042" t="s">
        <v>11167</v>
      </c>
      <c r="B7042">
        <v>75211662</v>
      </c>
      <c r="C7042" t="s">
        <v>16</v>
      </c>
      <c r="D7042" t="str">
        <f>IF(Tabel_Forespørgsel_fra_Visma28[[#This Row],[SupProd]]=" "," "," - "&amp;Tabel_Forespørgsel_fra_Visma28[[#This Row],[SupProd]])</f>
        <v xml:space="preserve"> </v>
      </c>
      <c r="E7042" t="s">
        <v>16</v>
      </c>
      <c r="F7042" t="str">
        <f>IF(Tabel_Forespørgsel_fra_Visma28[[#This Row],[SupDescr]]=" "," "," - "&amp;Tabel_Forespørgsel_fra_Visma28[[#This Row],[SupDescr]])</f>
        <v xml:space="preserve"> </v>
      </c>
      <c r="G7042" t="s">
        <v>7015</v>
      </c>
      <c r="H7042">
        <v>1</v>
      </c>
      <c r="I7042" t="str">
        <f>IF(A7042=A7041,I7041&amp;CHAR(10)&amp;"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3" spans="1:9" x14ac:dyDescent="0.25">
      <c r="A7043" t="s">
        <v>11170</v>
      </c>
      <c r="B7043">
        <v>75211662</v>
      </c>
      <c r="C7043" t="s">
        <v>16</v>
      </c>
      <c r="D7043" t="str">
        <f>IF(Tabel_Forespørgsel_fra_Visma28[[#This Row],[SupProd]]=" "," "," - "&amp;Tabel_Forespørgsel_fra_Visma28[[#This Row],[SupProd]])</f>
        <v xml:space="preserve"> </v>
      </c>
      <c r="E7043" t="s">
        <v>16</v>
      </c>
      <c r="F7043" t="str">
        <f>IF(Tabel_Forespørgsel_fra_Visma28[[#This Row],[SupDescr]]=" "," "," - "&amp;Tabel_Forespørgsel_fra_Visma28[[#This Row],[SupDescr]])</f>
        <v xml:space="preserve"> </v>
      </c>
      <c r="G7043" t="s">
        <v>7015</v>
      </c>
      <c r="H7043">
        <v>1</v>
      </c>
      <c r="I7043" t="str">
        <f>IF(A7043=A7042,I7042&amp;CHAR(10)&amp;"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4" spans="1:9" x14ac:dyDescent="0.25">
      <c r="A7044" t="s">
        <v>11155</v>
      </c>
      <c r="B7044">
        <v>75211662</v>
      </c>
      <c r="C7044" t="s">
        <v>16</v>
      </c>
      <c r="D7044" t="str">
        <f>IF(Tabel_Forespørgsel_fra_Visma28[[#This Row],[SupProd]]=" "," "," - "&amp;Tabel_Forespørgsel_fra_Visma28[[#This Row],[SupProd]])</f>
        <v xml:space="preserve"> </v>
      </c>
      <c r="E7044" t="s">
        <v>16</v>
      </c>
      <c r="F7044" t="str">
        <f>IF(Tabel_Forespørgsel_fra_Visma28[[#This Row],[SupDescr]]=" "," "," - "&amp;Tabel_Forespørgsel_fra_Visma28[[#This Row],[SupDescr]])</f>
        <v xml:space="preserve"> </v>
      </c>
      <c r="G7044" t="s">
        <v>7015</v>
      </c>
      <c r="H7044">
        <v>1</v>
      </c>
      <c r="I7044" t="str">
        <f>IF(A7044=A7043,I7043&amp;CHAR(10)&amp;"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5" spans="1:9" x14ac:dyDescent="0.25">
      <c r="A7045" t="s">
        <v>11168</v>
      </c>
      <c r="B7045">
        <v>75211662</v>
      </c>
      <c r="C7045" t="s">
        <v>16</v>
      </c>
      <c r="D7045" t="str">
        <f>IF(Tabel_Forespørgsel_fra_Visma28[[#This Row],[SupProd]]=" "," "," - "&amp;Tabel_Forespørgsel_fra_Visma28[[#This Row],[SupProd]])</f>
        <v xml:space="preserve"> </v>
      </c>
      <c r="E7045" t="s">
        <v>16</v>
      </c>
      <c r="F7045" t="str">
        <f>IF(Tabel_Forespørgsel_fra_Visma28[[#This Row],[SupDescr]]=" "," "," - "&amp;Tabel_Forespørgsel_fra_Visma28[[#This Row],[SupDescr]])</f>
        <v xml:space="preserve"> </v>
      </c>
      <c r="G7045" t="s">
        <v>7015</v>
      </c>
      <c r="H7045">
        <v>1</v>
      </c>
      <c r="I7045" t="str">
        <f>IF(A7045=A7044,I7044&amp;CHAR(10)&amp;"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6" spans="1:9" x14ac:dyDescent="0.25">
      <c r="A7046" t="s">
        <v>11169</v>
      </c>
      <c r="B7046">
        <v>75211662</v>
      </c>
      <c r="C7046" t="s">
        <v>16</v>
      </c>
      <c r="D7046" t="str">
        <f>IF(Tabel_Forespørgsel_fra_Visma28[[#This Row],[SupProd]]=" "," "," - "&amp;Tabel_Forespørgsel_fra_Visma28[[#This Row],[SupProd]])</f>
        <v xml:space="preserve"> </v>
      </c>
      <c r="E7046" t="s">
        <v>16</v>
      </c>
      <c r="F7046" t="str">
        <f>IF(Tabel_Forespørgsel_fra_Visma28[[#This Row],[SupDescr]]=" "," "," - "&amp;Tabel_Forespørgsel_fra_Visma28[[#This Row],[SupDescr]])</f>
        <v xml:space="preserve"> </v>
      </c>
      <c r="G7046" t="s">
        <v>7015</v>
      </c>
      <c r="H7046">
        <v>1</v>
      </c>
      <c r="I7046" t="str">
        <f>IF(A7046=A7045,I7045&amp;CHAR(10)&amp;"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7" spans="1:9" x14ac:dyDescent="0.25">
      <c r="A7047" t="s">
        <v>11182</v>
      </c>
      <c r="B7047">
        <v>75211662</v>
      </c>
      <c r="C7047" t="s">
        <v>16</v>
      </c>
      <c r="D7047" t="str">
        <f>IF(Tabel_Forespørgsel_fra_Visma28[[#This Row],[SupProd]]=" "," "," - "&amp;Tabel_Forespørgsel_fra_Visma28[[#This Row],[SupProd]])</f>
        <v xml:space="preserve"> </v>
      </c>
      <c r="E7047" t="s">
        <v>16</v>
      </c>
      <c r="F7047" t="str">
        <f>IF(Tabel_Forespørgsel_fra_Visma28[[#This Row],[SupDescr]]=" "," "," - "&amp;Tabel_Forespørgsel_fra_Visma28[[#This Row],[SupDescr]])</f>
        <v xml:space="preserve"> </v>
      </c>
      <c r="G7047" t="s">
        <v>7015</v>
      </c>
      <c r="H7047">
        <v>1</v>
      </c>
      <c r="I7047" t="str">
        <f>IF(A7047=A7046,I7046&amp;CHAR(10)&amp;"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8" spans="1:9" x14ac:dyDescent="0.25">
      <c r="A7048" t="s">
        <v>11162</v>
      </c>
      <c r="B7048">
        <v>75211662</v>
      </c>
      <c r="C7048" t="s">
        <v>16</v>
      </c>
      <c r="D7048" t="str">
        <f>IF(Tabel_Forespørgsel_fra_Visma28[[#This Row],[SupProd]]=" "," "," - "&amp;Tabel_Forespørgsel_fra_Visma28[[#This Row],[SupProd]])</f>
        <v xml:space="preserve"> </v>
      </c>
      <c r="E7048" t="s">
        <v>16</v>
      </c>
      <c r="F7048" t="str">
        <f>IF(Tabel_Forespørgsel_fra_Visma28[[#This Row],[SupDescr]]=" "," "," - "&amp;Tabel_Forespørgsel_fra_Visma28[[#This Row],[SupDescr]])</f>
        <v xml:space="preserve"> </v>
      </c>
      <c r="G7048" t="s">
        <v>7015</v>
      </c>
      <c r="H7048">
        <v>1</v>
      </c>
      <c r="I7048" t="str">
        <f>IF(A7048=A7047,I7047&amp;CHAR(10)&amp;"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9" spans="1:9" x14ac:dyDescent="0.25">
      <c r="A7049" t="s">
        <v>11163</v>
      </c>
      <c r="B7049">
        <v>75211662</v>
      </c>
      <c r="C7049" t="s">
        <v>16</v>
      </c>
      <c r="D7049" t="str">
        <f>IF(Tabel_Forespørgsel_fra_Visma28[[#This Row],[SupProd]]=" "," "," - "&amp;Tabel_Forespørgsel_fra_Visma28[[#This Row],[SupProd]])</f>
        <v xml:space="preserve"> </v>
      </c>
      <c r="E7049" t="s">
        <v>16</v>
      </c>
      <c r="F7049" t="str">
        <f>IF(Tabel_Forespørgsel_fra_Visma28[[#This Row],[SupDescr]]=" "," "," - "&amp;Tabel_Forespørgsel_fra_Visma28[[#This Row],[SupDescr]])</f>
        <v xml:space="preserve"> </v>
      </c>
      <c r="G7049" t="s">
        <v>7015</v>
      </c>
      <c r="H7049">
        <v>1</v>
      </c>
      <c r="I7049" t="str">
        <f>IF(A7049=A7048,I7048&amp;CHAR(10)&amp;"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50" spans="1:9" x14ac:dyDescent="0.25">
      <c r="A7050" t="s">
        <v>11185</v>
      </c>
      <c r="B7050">
        <v>75211662</v>
      </c>
      <c r="C7050" t="s">
        <v>16</v>
      </c>
      <c r="D7050" t="str">
        <f>IF(Tabel_Forespørgsel_fra_Visma28[[#This Row],[SupProd]]=" "," "," - "&amp;Tabel_Forespørgsel_fra_Visma28[[#This Row],[SupProd]])</f>
        <v xml:space="preserve"> </v>
      </c>
      <c r="E7050" t="s">
        <v>16</v>
      </c>
      <c r="F7050" t="str">
        <f>IF(Tabel_Forespørgsel_fra_Visma28[[#This Row],[SupDescr]]=" "," "," - "&amp;Tabel_Forespørgsel_fra_Visma28[[#This Row],[SupDescr]])</f>
        <v xml:space="preserve"> </v>
      </c>
      <c r="G7050" t="s">
        <v>7015</v>
      </c>
      <c r="H7050">
        <v>1</v>
      </c>
      <c r="I7050" t="str">
        <f>IF(A7050=A7049,I7049&amp;CHAR(10)&amp;"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51" spans="1:9" x14ac:dyDescent="0.25">
      <c r="A7051" t="s">
        <v>11679</v>
      </c>
      <c r="B7051">
        <v>75196500</v>
      </c>
      <c r="C7051" t="s">
        <v>16</v>
      </c>
      <c r="D7051" t="str">
        <f>IF(Tabel_Forespørgsel_fra_Visma28[[#This Row],[SupProd]]=" "," "," - "&amp;Tabel_Forespørgsel_fra_Visma28[[#This Row],[SupProd]])</f>
        <v xml:space="preserve"> </v>
      </c>
      <c r="E7051" t="s">
        <v>16</v>
      </c>
      <c r="F7051" t="str">
        <f>IF(Tabel_Forespørgsel_fra_Visma28[[#This Row],[SupDescr]]=" "," "," - "&amp;Tabel_Forespørgsel_fra_Visma28[[#This Row],[SupDescr]])</f>
        <v xml:space="preserve"> </v>
      </c>
      <c r="G7051" t="s">
        <v>2425</v>
      </c>
      <c r="H7051">
        <v>1</v>
      </c>
      <c r="I7051" t="str">
        <f>IF(A7051=A7050,I7050&amp;CHAR(10)&amp;"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2" spans="1:9" x14ac:dyDescent="0.25">
      <c r="A7052" t="s">
        <v>11673</v>
      </c>
      <c r="B7052">
        <v>75196500</v>
      </c>
      <c r="C7052" t="s">
        <v>16</v>
      </c>
      <c r="D7052" t="str">
        <f>IF(Tabel_Forespørgsel_fra_Visma28[[#This Row],[SupProd]]=" "," "," - "&amp;Tabel_Forespørgsel_fra_Visma28[[#This Row],[SupProd]])</f>
        <v xml:space="preserve"> </v>
      </c>
      <c r="E7052" t="s">
        <v>16</v>
      </c>
      <c r="F7052" t="str">
        <f>IF(Tabel_Forespørgsel_fra_Visma28[[#This Row],[SupDescr]]=" "," "," - "&amp;Tabel_Forespørgsel_fra_Visma28[[#This Row],[SupDescr]])</f>
        <v xml:space="preserve"> </v>
      </c>
      <c r="G7052" t="s">
        <v>2425</v>
      </c>
      <c r="H7052">
        <v>1</v>
      </c>
      <c r="I7052" t="str">
        <f>IF(A7052=A7051,I7051&amp;CHAR(10)&amp;"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3" spans="1:9" x14ac:dyDescent="0.25">
      <c r="A7053" t="s">
        <v>11681</v>
      </c>
      <c r="B7053">
        <v>75196500</v>
      </c>
      <c r="C7053" t="s">
        <v>16</v>
      </c>
      <c r="D7053" t="str">
        <f>IF(Tabel_Forespørgsel_fra_Visma28[[#This Row],[SupProd]]=" "," "," - "&amp;Tabel_Forespørgsel_fra_Visma28[[#This Row],[SupProd]])</f>
        <v xml:space="preserve"> </v>
      </c>
      <c r="E7053" t="s">
        <v>16</v>
      </c>
      <c r="F7053" t="str">
        <f>IF(Tabel_Forespørgsel_fra_Visma28[[#This Row],[SupDescr]]=" "," "," - "&amp;Tabel_Forespørgsel_fra_Visma28[[#This Row],[SupDescr]])</f>
        <v xml:space="preserve"> </v>
      </c>
      <c r="G7053" t="s">
        <v>2425</v>
      </c>
      <c r="H7053">
        <v>1</v>
      </c>
      <c r="I7053" t="str">
        <f>IF(A7053=A7052,I7052&amp;CHAR(10)&amp;"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4" spans="1:9" x14ac:dyDescent="0.25">
      <c r="A7054" t="s">
        <v>11682</v>
      </c>
      <c r="B7054">
        <v>75211662</v>
      </c>
      <c r="C7054" t="s">
        <v>16</v>
      </c>
      <c r="D7054" t="str">
        <f>IF(Tabel_Forespørgsel_fra_Visma28[[#This Row],[SupProd]]=" "," "," - "&amp;Tabel_Forespørgsel_fra_Visma28[[#This Row],[SupProd]])</f>
        <v xml:space="preserve"> </v>
      </c>
      <c r="E7054" t="s">
        <v>16</v>
      </c>
      <c r="F7054" t="str">
        <f>IF(Tabel_Forespørgsel_fra_Visma28[[#This Row],[SupDescr]]=" "," "," - "&amp;Tabel_Forespørgsel_fra_Visma28[[#This Row],[SupDescr]])</f>
        <v xml:space="preserve"> </v>
      </c>
      <c r="G7054" t="s">
        <v>7015</v>
      </c>
      <c r="H7054">
        <v>1</v>
      </c>
      <c r="I7054" t="str">
        <f>IF(A7054=A7053,I7053&amp;CHAR(10)&amp;"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55" spans="1:9" x14ac:dyDescent="0.25">
      <c r="A7055" t="s">
        <v>11682</v>
      </c>
      <c r="B7055">
        <v>75196500</v>
      </c>
      <c r="C7055" t="s">
        <v>16</v>
      </c>
      <c r="D7055" t="str">
        <f>IF(Tabel_Forespørgsel_fra_Visma28[[#This Row],[SupProd]]=" "," "," - "&amp;Tabel_Forespørgsel_fra_Visma28[[#This Row],[SupProd]])</f>
        <v xml:space="preserve"> </v>
      </c>
      <c r="E7055" t="s">
        <v>16</v>
      </c>
      <c r="F7055" t="str">
        <f>IF(Tabel_Forespørgsel_fra_Visma28[[#This Row],[SupDescr]]=" "," "," - "&amp;Tabel_Forespørgsel_fra_Visma28[[#This Row],[SupDescr]])</f>
        <v xml:space="preserve"> </v>
      </c>
      <c r="G7055" t="s">
        <v>2425</v>
      </c>
      <c r="H7055">
        <v>2</v>
      </c>
      <c r="I7055" t="str">
        <f>IF(A7055=A7054,I7054&amp;CHAR(10)&amp;"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7056" spans="1:9" x14ac:dyDescent="0.25">
      <c r="A7056" t="s">
        <v>11684</v>
      </c>
      <c r="B7056">
        <v>75196500</v>
      </c>
      <c r="C7056" t="s">
        <v>16</v>
      </c>
      <c r="D7056" t="str">
        <f>IF(Tabel_Forespørgsel_fra_Visma28[[#This Row],[SupProd]]=" "," "," - "&amp;Tabel_Forespørgsel_fra_Visma28[[#This Row],[SupProd]])</f>
        <v xml:space="preserve"> </v>
      </c>
      <c r="E7056" t="s">
        <v>16</v>
      </c>
      <c r="F7056" t="str">
        <f>IF(Tabel_Forespørgsel_fra_Visma28[[#This Row],[SupDescr]]=" "," "," - "&amp;Tabel_Forespørgsel_fra_Visma28[[#This Row],[SupDescr]])</f>
        <v xml:space="preserve"> </v>
      </c>
      <c r="G7056" t="s">
        <v>2425</v>
      </c>
      <c r="H7056">
        <v>1</v>
      </c>
      <c r="I7056" t="str">
        <f>IF(A7056=A7055,I7055&amp;CHAR(10)&amp;"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7" spans="1:9" x14ac:dyDescent="0.25">
      <c r="A7057" t="s">
        <v>11697</v>
      </c>
      <c r="B7057">
        <v>75196500</v>
      </c>
      <c r="C7057" t="s">
        <v>16</v>
      </c>
      <c r="D7057" t="str">
        <f>IF(Tabel_Forespørgsel_fra_Visma28[[#This Row],[SupProd]]=" "," "," - "&amp;Tabel_Forespørgsel_fra_Visma28[[#This Row],[SupProd]])</f>
        <v xml:space="preserve"> </v>
      </c>
      <c r="E7057" t="s">
        <v>16</v>
      </c>
      <c r="F7057" t="str">
        <f>IF(Tabel_Forespørgsel_fra_Visma28[[#This Row],[SupDescr]]=" "," "," - "&amp;Tabel_Forespørgsel_fra_Visma28[[#This Row],[SupDescr]])</f>
        <v xml:space="preserve"> </v>
      </c>
      <c r="G7057" t="s">
        <v>2425</v>
      </c>
      <c r="H7057">
        <v>1</v>
      </c>
      <c r="I7057" t="str">
        <f>IF(A7057=A7056,I7056&amp;CHAR(10)&amp;"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8" spans="1:9" x14ac:dyDescent="0.25">
      <c r="A7058" t="s">
        <v>11698</v>
      </c>
      <c r="B7058">
        <v>75196500</v>
      </c>
      <c r="C7058" t="s">
        <v>16</v>
      </c>
      <c r="D7058" t="str">
        <f>IF(Tabel_Forespørgsel_fra_Visma28[[#This Row],[SupProd]]=" "," "," - "&amp;Tabel_Forespørgsel_fra_Visma28[[#This Row],[SupProd]])</f>
        <v xml:space="preserve"> </v>
      </c>
      <c r="E7058" t="s">
        <v>16</v>
      </c>
      <c r="F7058" t="str">
        <f>IF(Tabel_Forespørgsel_fra_Visma28[[#This Row],[SupDescr]]=" "," "," - "&amp;Tabel_Forespørgsel_fra_Visma28[[#This Row],[SupDescr]])</f>
        <v xml:space="preserve"> </v>
      </c>
      <c r="G7058" t="s">
        <v>2425</v>
      </c>
      <c r="H7058">
        <v>1</v>
      </c>
      <c r="I7058" t="str">
        <f>IF(A7058=A7057,I7057&amp;CHAR(10)&amp;"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9" spans="1:9" x14ac:dyDescent="0.25">
      <c r="A7059" t="s">
        <v>11900</v>
      </c>
      <c r="B7059">
        <v>75211662</v>
      </c>
      <c r="C7059" t="s">
        <v>16</v>
      </c>
      <c r="D7059" t="str">
        <f>IF(Tabel_Forespørgsel_fra_Visma28[[#This Row],[SupProd]]=" "," "," - "&amp;Tabel_Forespørgsel_fra_Visma28[[#This Row],[SupProd]])</f>
        <v xml:space="preserve"> </v>
      </c>
      <c r="E7059" t="s">
        <v>16</v>
      </c>
      <c r="F7059" t="str">
        <f>IF(Tabel_Forespørgsel_fra_Visma28[[#This Row],[SupDescr]]=" "," "," - "&amp;Tabel_Forespørgsel_fra_Visma28[[#This Row],[SupDescr]])</f>
        <v xml:space="preserve"> </v>
      </c>
      <c r="G7059" t="s">
        <v>7015</v>
      </c>
      <c r="H7059">
        <v>1</v>
      </c>
      <c r="I7059" t="str">
        <f>IF(A7059=A7058,I7058&amp;CHAR(10)&amp;"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0" spans="1:9" x14ac:dyDescent="0.25">
      <c r="A7060" t="s">
        <v>11567</v>
      </c>
      <c r="B7060">
        <v>75577000</v>
      </c>
      <c r="C7060" t="s">
        <v>16</v>
      </c>
      <c r="D7060" t="str">
        <f>IF(Tabel_Forespørgsel_fra_Visma28[[#This Row],[SupProd]]=" "," "," - "&amp;Tabel_Forespørgsel_fra_Visma28[[#This Row],[SupProd]])</f>
        <v xml:space="preserve"> </v>
      </c>
      <c r="E7060" t="s">
        <v>16</v>
      </c>
      <c r="F7060" t="str">
        <f>IF(Tabel_Forespørgsel_fra_Visma28[[#This Row],[SupDescr]]=" "," "," - "&amp;Tabel_Forespørgsel_fra_Visma28[[#This Row],[SupDescr]])</f>
        <v xml:space="preserve"> </v>
      </c>
      <c r="G7060" t="s">
        <v>3759</v>
      </c>
      <c r="H7060">
        <v>1</v>
      </c>
      <c r="I7060" t="str">
        <f>IF(A7060=A7059,I7059&amp;CHAR(10)&amp;"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061" spans="1:9" x14ac:dyDescent="0.25">
      <c r="A7061" t="s">
        <v>11716</v>
      </c>
      <c r="B7061">
        <v>75196500</v>
      </c>
      <c r="C7061" t="s">
        <v>16</v>
      </c>
      <c r="D7061" t="str">
        <f>IF(Tabel_Forespørgsel_fra_Visma28[[#This Row],[SupProd]]=" "," "," - "&amp;Tabel_Forespørgsel_fra_Visma28[[#This Row],[SupProd]])</f>
        <v xml:space="preserve"> </v>
      </c>
      <c r="E7061" t="s">
        <v>16</v>
      </c>
      <c r="F7061" t="str">
        <f>IF(Tabel_Forespørgsel_fra_Visma28[[#This Row],[SupDescr]]=" "," "," - "&amp;Tabel_Forespørgsel_fra_Visma28[[#This Row],[SupDescr]])</f>
        <v xml:space="preserve"> </v>
      </c>
      <c r="G7061" t="s">
        <v>2425</v>
      </c>
      <c r="H7061">
        <v>1</v>
      </c>
      <c r="I7061" t="str">
        <f>IF(A7061=A7060,I7060&amp;CHAR(10)&amp;"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62" spans="1:9" x14ac:dyDescent="0.25">
      <c r="A7062" t="s">
        <v>11570</v>
      </c>
      <c r="B7062">
        <v>75196500</v>
      </c>
      <c r="C7062" t="s">
        <v>16</v>
      </c>
      <c r="D7062" t="str">
        <f>IF(Tabel_Forespørgsel_fra_Visma28[[#This Row],[SupProd]]=" "," "," - "&amp;Tabel_Forespørgsel_fra_Visma28[[#This Row],[SupProd]])</f>
        <v xml:space="preserve"> </v>
      </c>
      <c r="E7062" t="s">
        <v>16</v>
      </c>
      <c r="F7062" t="str">
        <f>IF(Tabel_Forespørgsel_fra_Visma28[[#This Row],[SupDescr]]=" "," "," - "&amp;Tabel_Forespørgsel_fra_Visma28[[#This Row],[SupDescr]])</f>
        <v xml:space="preserve"> </v>
      </c>
      <c r="G7062" t="s">
        <v>2425</v>
      </c>
      <c r="H7062">
        <v>1</v>
      </c>
      <c r="I7062" t="str">
        <f>IF(A7062=A7061,I7061&amp;CHAR(10)&amp;"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63" spans="1:9" x14ac:dyDescent="0.25">
      <c r="A7063" t="s">
        <v>10850</v>
      </c>
      <c r="B7063">
        <v>75211662</v>
      </c>
      <c r="C7063" t="s">
        <v>16</v>
      </c>
      <c r="D7063" t="str">
        <f>IF(Tabel_Forespørgsel_fra_Visma28[[#This Row],[SupProd]]=" "," "," - "&amp;Tabel_Forespørgsel_fra_Visma28[[#This Row],[SupProd]])</f>
        <v xml:space="preserve"> </v>
      </c>
      <c r="E7063" t="s">
        <v>16</v>
      </c>
      <c r="F7063" t="str">
        <f>IF(Tabel_Forespørgsel_fra_Visma28[[#This Row],[SupDescr]]=" "," "," - "&amp;Tabel_Forespørgsel_fra_Visma28[[#This Row],[SupDescr]])</f>
        <v xml:space="preserve"> </v>
      </c>
      <c r="G7063" t="s">
        <v>7015</v>
      </c>
      <c r="H7063">
        <v>1</v>
      </c>
      <c r="I7063" t="str">
        <f>IF(A7063=A7062,I7062&amp;CHAR(10)&amp;"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4" spans="1:9" x14ac:dyDescent="0.25">
      <c r="A7064" t="s">
        <v>11943</v>
      </c>
      <c r="B7064">
        <v>75211662</v>
      </c>
      <c r="C7064" t="s">
        <v>16</v>
      </c>
      <c r="D7064" t="str">
        <f>IF(Tabel_Forespørgsel_fra_Visma28[[#This Row],[SupProd]]=" "," "," - "&amp;Tabel_Forespørgsel_fra_Visma28[[#This Row],[SupProd]])</f>
        <v xml:space="preserve"> </v>
      </c>
      <c r="E7064" t="s">
        <v>16</v>
      </c>
      <c r="F7064" t="str">
        <f>IF(Tabel_Forespørgsel_fra_Visma28[[#This Row],[SupDescr]]=" "," "," - "&amp;Tabel_Forespørgsel_fra_Visma28[[#This Row],[SupDescr]])</f>
        <v xml:space="preserve"> </v>
      </c>
      <c r="G7064" t="s">
        <v>7015</v>
      </c>
      <c r="H7064">
        <v>1</v>
      </c>
      <c r="I7064" t="str">
        <f>IF(A7064=A7063,I7063&amp;CHAR(10)&amp;"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5" spans="1:9" x14ac:dyDescent="0.25">
      <c r="A7065" t="s">
        <v>11957</v>
      </c>
      <c r="B7065">
        <v>75211662</v>
      </c>
      <c r="C7065" t="s">
        <v>16</v>
      </c>
      <c r="D7065" t="str">
        <f>IF(Tabel_Forespørgsel_fra_Visma28[[#This Row],[SupProd]]=" "," "," - "&amp;Tabel_Forespørgsel_fra_Visma28[[#This Row],[SupProd]])</f>
        <v xml:space="preserve"> </v>
      </c>
      <c r="E7065" t="s">
        <v>16</v>
      </c>
      <c r="F7065" t="str">
        <f>IF(Tabel_Forespørgsel_fra_Visma28[[#This Row],[SupDescr]]=" "," "," - "&amp;Tabel_Forespørgsel_fra_Visma28[[#This Row],[SupDescr]])</f>
        <v xml:space="preserve"> </v>
      </c>
      <c r="G7065" t="s">
        <v>7015</v>
      </c>
      <c r="H7065">
        <v>1</v>
      </c>
      <c r="I7065" t="str">
        <f>IF(A7065=A7064,I7064&amp;CHAR(10)&amp;"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6" spans="1:9" x14ac:dyDescent="0.25">
      <c r="A7066" t="s">
        <v>11947</v>
      </c>
      <c r="B7066">
        <v>75196500</v>
      </c>
      <c r="C7066" t="s">
        <v>16</v>
      </c>
      <c r="D7066" t="str">
        <f>IF(Tabel_Forespørgsel_fra_Visma28[[#This Row],[SupProd]]=" "," "," - "&amp;Tabel_Forespørgsel_fra_Visma28[[#This Row],[SupProd]])</f>
        <v xml:space="preserve"> </v>
      </c>
      <c r="E7066" t="s">
        <v>16</v>
      </c>
      <c r="F7066" t="str">
        <f>IF(Tabel_Forespørgsel_fra_Visma28[[#This Row],[SupDescr]]=" "," "," - "&amp;Tabel_Forespørgsel_fra_Visma28[[#This Row],[SupDescr]])</f>
        <v xml:space="preserve"> </v>
      </c>
      <c r="G7066" t="s">
        <v>2425</v>
      </c>
      <c r="H7066">
        <v>1</v>
      </c>
      <c r="I7066" t="str">
        <f>IF(A7066=A7065,I7065&amp;CHAR(10)&amp;"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67" spans="1:9" x14ac:dyDescent="0.25">
      <c r="A7067" t="s">
        <v>11954</v>
      </c>
      <c r="B7067">
        <v>75211662</v>
      </c>
      <c r="C7067" t="s">
        <v>16</v>
      </c>
      <c r="D7067" t="str">
        <f>IF(Tabel_Forespørgsel_fra_Visma28[[#This Row],[SupProd]]=" "," "," - "&amp;Tabel_Forespørgsel_fra_Visma28[[#This Row],[SupProd]])</f>
        <v xml:space="preserve"> </v>
      </c>
      <c r="E7067" t="s">
        <v>16</v>
      </c>
      <c r="F7067" t="str">
        <f>IF(Tabel_Forespørgsel_fra_Visma28[[#This Row],[SupDescr]]=" "," "," - "&amp;Tabel_Forespørgsel_fra_Visma28[[#This Row],[SupDescr]])</f>
        <v xml:space="preserve"> </v>
      </c>
      <c r="G7067" t="s">
        <v>7015</v>
      </c>
      <c r="H7067">
        <v>1</v>
      </c>
      <c r="I7067" t="str">
        <f>IF(A7067=A7066,I7066&amp;CHAR(10)&amp;"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8" spans="1:9" x14ac:dyDescent="0.25">
      <c r="A7068" t="s">
        <v>11958</v>
      </c>
      <c r="B7068">
        <v>75211662</v>
      </c>
      <c r="C7068" t="s">
        <v>16</v>
      </c>
      <c r="D7068" t="str">
        <f>IF(Tabel_Forespørgsel_fra_Visma28[[#This Row],[SupProd]]=" "," "," - "&amp;Tabel_Forespørgsel_fra_Visma28[[#This Row],[SupProd]])</f>
        <v xml:space="preserve"> </v>
      </c>
      <c r="E7068" t="s">
        <v>16</v>
      </c>
      <c r="F7068" t="str">
        <f>IF(Tabel_Forespørgsel_fra_Visma28[[#This Row],[SupDescr]]=" "," "," - "&amp;Tabel_Forespørgsel_fra_Visma28[[#This Row],[SupDescr]])</f>
        <v xml:space="preserve"> </v>
      </c>
      <c r="G7068" t="s">
        <v>7015</v>
      </c>
      <c r="H7068">
        <v>1</v>
      </c>
      <c r="I7068" t="str">
        <f>IF(A7068=A7067,I7067&amp;CHAR(10)&amp;"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9" spans="1:9" x14ac:dyDescent="0.25">
      <c r="A7069" t="s">
        <v>11955</v>
      </c>
      <c r="B7069">
        <v>75211662</v>
      </c>
      <c r="C7069" t="s">
        <v>16</v>
      </c>
      <c r="D7069" t="str">
        <f>IF(Tabel_Forespørgsel_fra_Visma28[[#This Row],[SupProd]]=" "," "," - "&amp;Tabel_Forespørgsel_fra_Visma28[[#This Row],[SupProd]])</f>
        <v xml:space="preserve"> </v>
      </c>
      <c r="E7069" t="s">
        <v>16</v>
      </c>
      <c r="F7069" t="str">
        <f>IF(Tabel_Forespørgsel_fra_Visma28[[#This Row],[SupDescr]]=" "," "," - "&amp;Tabel_Forespørgsel_fra_Visma28[[#This Row],[SupDescr]])</f>
        <v xml:space="preserve"> </v>
      </c>
      <c r="G7069" t="s">
        <v>7015</v>
      </c>
      <c r="H7069">
        <v>1</v>
      </c>
      <c r="I7069" t="str">
        <f>IF(A7069=A7068,I7068&amp;CHAR(10)&amp;"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0" spans="1:9" x14ac:dyDescent="0.25">
      <c r="A7070" t="s">
        <v>11956</v>
      </c>
      <c r="B7070">
        <v>75211662</v>
      </c>
      <c r="C7070" t="s">
        <v>16</v>
      </c>
      <c r="D7070" t="str">
        <f>IF(Tabel_Forespørgsel_fra_Visma28[[#This Row],[SupProd]]=" "," "," - "&amp;Tabel_Forespørgsel_fra_Visma28[[#This Row],[SupProd]])</f>
        <v xml:space="preserve"> </v>
      </c>
      <c r="E7070" t="s">
        <v>16</v>
      </c>
      <c r="F7070" t="str">
        <f>IF(Tabel_Forespørgsel_fra_Visma28[[#This Row],[SupDescr]]=" "," "," - "&amp;Tabel_Forespørgsel_fra_Visma28[[#This Row],[SupDescr]])</f>
        <v xml:space="preserve"> </v>
      </c>
      <c r="G7070" t="s">
        <v>7015</v>
      </c>
      <c r="H7070">
        <v>1</v>
      </c>
      <c r="I7070" t="str">
        <f>IF(A7070=A7069,I7069&amp;CHAR(10)&amp;"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1" spans="1:9" x14ac:dyDescent="0.25">
      <c r="A7071" t="s">
        <v>11960</v>
      </c>
      <c r="B7071">
        <v>75211662</v>
      </c>
      <c r="C7071" t="s">
        <v>16</v>
      </c>
      <c r="D7071" t="str">
        <f>IF(Tabel_Forespørgsel_fra_Visma28[[#This Row],[SupProd]]=" "," "," - "&amp;Tabel_Forespørgsel_fra_Visma28[[#This Row],[SupProd]])</f>
        <v xml:space="preserve"> </v>
      </c>
      <c r="E7071" t="s">
        <v>16</v>
      </c>
      <c r="F7071" t="str">
        <f>IF(Tabel_Forespørgsel_fra_Visma28[[#This Row],[SupDescr]]=" "," "," - "&amp;Tabel_Forespørgsel_fra_Visma28[[#This Row],[SupDescr]])</f>
        <v xml:space="preserve"> </v>
      </c>
      <c r="G7071" t="s">
        <v>7015</v>
      </c>
      <c r="H7071">
        <v>1</v>
      </c>
      <c r="I7071" t="str">
        <f>IF(A7071=A7070,I7070&amp;CHAR(10)&amp;"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2" spans="1:9" x14ac:dyDescent="0.25">
      <c r="A7072" t="s">
        <v>11949</v>
      </c>
      <c r="B7072">
        <v>75211662</v>
      </c>
      <c r="C7072" t="s">
        <v>16</v>
      </c>
      <c r="D7072" t="str">
        <f>IF(Tabel_Forespørgsel_fra_Visma28[[#This Row],[SupProd]]=" "," "," - "&amp;Tabel_Forespørgsel_fra_Visma28[[#This Row],[SupProd]])</f>
        <v xml:space="preserve"> </v>
      </c>
      <c r="E7072" t="s">
        <v>16</v>
      </c>
      <c r="F7072" t="str">
        <f>IF(Tabel_Forespørgsel_fra_Visma28[[#This Row],[SupDescr]]=" "," "," - "&amp;Tabel_Forespørgsel_fra_Visma28[[#This Row],[SupDescr]])</f>
        <v xml:space="preserve"> </v>
      </c>
      <c r="G7072" t="s">
        <v>7015</v>
      </c>
      <c r="H7072">
        <v>1</v>
      </c>
      <c r="I7072" t="str">
        <f>IF(A7072=A7071,I7071&amp;CHAR(10)&amp;"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3" spans="1:9" x14ac:dyDescent="0.25">
      <c r="A7073" t="s">
        <v>11959</v>
      </c>
      <c r="B7073">
        <v>75211662</v>
      </c>
      <c r="C7073" t="s">
        <v>16</v>
      </c>
      <c r="D7073" t="str">
        <f>IF(Tabel_Forespørgsel_fra_Visma28[[#This Row],[SupProd]]=" "," "," - "&amp;Tabel_Forespørgsel_fra_Visma28[[#This Row],[SupProd]])</f>
        <v xml:space="preserve"> </v>
      </c>
      <c r="E7073" t="s">
        <v>16</v>
      </c>
      <c r="F7073" t="str">
        <f>IF(Tabel_Forespørgsel_fra_Visma28[[#This Row],[SupDescr]]=" "," "," - "&amp;Tabel_Forespørgsel_fra_Visma28[[#This Row],[SupDescr]])</f>
        <v xml:space="preserve"> </v>
      </c>
      <c r="G7073" t="s">
        <v>7015</v>
      </c>
      <c r="H7073">
        <v>1</v>
      </c>
      <c r="I7073" t="str">
        <f>IF(A7073=A7072,I7072&amp;CHAR(10)&amp;"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4" spans="1:9" x14ac:dyDescent="0.25">
      <c r="A7074" t="s">
        <v>11950</v>
      </c>
      <c r="B7074">
        <v>75211662</v>
      </c>
      <c r="C7074" t="s">
        <v>16</v>
      </c>
      <c r="D7074" t="str">
        <f>IF(Tabel_Forespørgsel_fra_Visma28[[#This Row],[SupProd]]=" "," "," - "&amp;Tabel_Forespørgsel_fra_Visma28[[#This Row],[SupProd]])</f>
        <v xml:space="preserve"> </v>
      </c>
      <c r="E7074" t="s">
        <v>16</v>
      </c>
      <c r="F7074" t="str">
        <f>IF(Tabel_Forespørgsel_fra_Visma28[[#This Row],[SupDescr]]=" "," "," - "&amp;Tabel_Forespørgsel_fra_Visma28[[#This Row],[SupDescr]])</f>
        <v xml:space="preserve"> </v>
      </c>
      <c r="G7074" t="s">
        <v>7015</v>
      </c>
      <c r="H7074">
        <v>1</v>
      </c>
      <c r="I7074" t="str">
        <f>IF(A7074=A7073,I7073&amp;CHAR(10)&amp;"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5" spans="1:9" x14ac:dyDescent="0.25">
      <c r="A7075" t="s">
        <v>11951</v>
      </c>
      <c r="B7075">
        <v>75211662</v>
      </c>
      <c r="C7075" t="s">
        <v>16</v>
      </c>
      <c r="D7075" t="str">
        <f>IF(Tabel_Forespørgsel_fra_Visma28[[#This Row],[SupProd]]=" "," "," - "&amp;Tabel_Forespørgsel_fra_Visma28[[#This Row],[SupProd]])</f>
        <v xml:space="preserve"> </v>
      </c>
      <c r="E7075" t="s">
        <v>16</v>
      </c>
      <c r="F7075" t="str">
        <f>IF(Tabel_Forespørgsel_fra_Visma28[[#This Row],[SupDescr]]=" "," "," - "&amp;Tabel_Forespørgsel_fra_Visma28[[#This Row],[SupDescr]])</f>
        <v xml:space="preserve"> </v>
      </c>
      <c r="G7075" t="s">
        <v>7015</v>
      </c>
      <c r="H7075">
        <v>1</v>
      </c>
      <c r="I7075" t="str">
        <f>IF(A7075=A7074,I7074&amp;CHAR(10)&amp;"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6" spans="1:9" x14ac:dyDescent="0.25">
      <c r="A7076" t="s">
        <v>11327</v>
      </c>
      <c r="B7076">
        <v>75211662</v>
      </c>
      <c r="C7076" t="s">
        <v>16</v>
      </c>
      <c r="D7076" t="str">
        <f>IF(Tabel_Forespørgsel_fra_Visma28[[#This Row],[SupProd]]=" "," "," - "&amp;Tabel_Forespørgsel_fra_Visma28[[#This Row],[SupProd]])</f>
        <v xml:space="preserve"> </v>
      </c>
      <c r="E7076" t="s">
        <v>16</v>
      </c>
      <c r="F7076" t="str">
        <f>IF(Tabel_Forespørgsel_fra_Visma28[[#This Row],[SupDescr]]=" "," "," - "&amp;Tabel_Forespørgsel_fra_Visma28[[#This Row],[SupDescr]])</f>
        <v xml:space="preserve"> </v>
      </c>
      <c r="G7076" t="s">
        <v>7015</v>
      </c>
      <c r="H7076">
        <v>1</v>
      </c>
      <c r="I7076" t="str">
        <f>IF(A7076=A7075,I7075&amp;CHAR(10)&amp;"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7" spans="1:9" x14ac:dyDescent="0.25">
      <c r="A7077" t="s">
        <v>11327</v>
      </c>
      <c r="B7077">
        <v>75196500</v>
      </c>
      <c r="C7077" t="s">
        <v>16</v>
      </c>
      <c r="D7077" t="str">
        <f>IF(Tabel_Forespørgsel_fra_Visma28[[#This Row],[SupProd]]=" "," "," - "&amp;Tabel_Forespørgsel_fra_Visma28[[#This Row],[SupProd]])</f>
        <v xml:space="preserve"> </v>
      </c>
      <c r="E7077" t="s">
        <v>16</v>
      </c>
      <c r="F7077" t="str">
        <f>IF(Tabel_Forespørgsel_fra_Visma28[[#This Row],[SupDescr]]=" "," "," - "&amp;Tabel_Forespørgsel_fra_Visma28[[#This Row],[SupDescr]])</f>
        <v xml:space="preserve"> </v>
      </c>
      <c r="G7077" t="s">
        <v>2425</v>
      </c>
      <c r="H7077">
        <v>2</v>
      </c>
      <c r="I7077" t="str">
        <f>IF(A7077=A7076,I7076&amp;CHAR(10)&amp;"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7078" spans="1:9" x14ac:dyDescent="0.25">
      <c r="A7078" t="s">
        <v>11966</v>
      </c>
      <c r="B7078">
        <v>75196500</v>
      </c>
      <c r="C7078" t="s">
        <v>16</v>
      </c>
      <c r="D7078" t="str">
        <f>IF(Tabel_Forespørgsel_fra_Visma28[[#This Row],[SupProd]]=" "," "," - "&amp;Tabel_Forespørgsel_fra_Visma28[[#This Row],[SupProd]])</f>
        <v xml:space="preserve"> </v>
      </c>
      <c r="E7078" t="s">
        <v>16</v>
      </c>
      <c r="F7078" t="str">
        <f>IF(Tabel_Forespørgsel_fra_Visma28[[#This Row],[SupDescr]]=" "," "," - "&amp;Tabel_Forespørgsel_fra_Visma28[[#This Row],[SupDescr]])</f>
        <v xml:space="preserve"> </v>
      </c>
      <c r="G7078" t="s">
        <v>2425</v>
      </c>
      <c r="H7078">
        <v>1</v>
      </c>
      <c r="I7078" t="str">
        <f>IF(A7078=A7077,I7077&amp;CHAR(10)&amp;"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79" spans="1:9" x14ac:dyDescent="0.25">
      <c r="A7079" t="s">
        <v>11967</v>
      </c>
      <c r="B7079">
        <v>75196500</v>
      </c>
      <c r="C7079" t="s">
        <v>16</v>
      </c>
      <c r="D7079" t="str">
        <f>IF(Tabel_Forespørgsel_fra_Visma28[[#This Row],[SupProd]]=" "," "," - "&amp;Tabel_Forespørgsel_fra_Visma28[[#This Row],[SupProd]])</f>
        <v xml:space="preserve"> </v>
      </c>
      <c r="E7079" t="s">
        <v>16</v>
      </c>
      <c r="F7079" t="str">
        <f>IF(Tabel_Forespørgsel_fra_Visma28[[#This Row],[SupDescr]]=" "," "," - "&amp;Tabel_Forespørgsel_fra_Visma28[[#This Row],[SupDescr]])</f>
        <v xml:space="preserve"> </v>
      </c>
      <c r="G7079" t="s">
        <v>2425</v>
      </c>
      <c r="H7079">
        <v>1</v>
      </c>
      <c r="I7079" t="str">
        <f>IF(A7079=A7078,I7078&amp;CHAR(10)&amp;"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0" spans="1:9" x14ac:dyDescent="0.25">
      <c r="A7080" t="s">
        <v>11324</v>
      </c>
      <c r="B7080">
        <v>75196500</v>
      </c>
      <c r="C7080" t="s">
        <v>16</v>
      </c>
      <c r="D7080" t="str">
        <f>IF(Tabel_Forespørgsel_fra_Visma28[[#This Row],[SupProd]]=" "," "," - "&amp;Tabel_Forespørgsel_fra_Visma28[[#This Row],[SupProd]])</f>
        <v xml:space="preserve"> </v>
      </c>
      <c r="E7080" t="s">
        <v>16</v>
      </c>
      <c r="F7080" t="str">
        <f>IF(Tabel_Forespørgsel_fra_Visma28[[#This Row],[SupDescr]]=" "," "," - "&amp;Tabel_Forespørgsel_fra_Visma28[[#This Row],[SupDescr]])</f>
        <v xml:space="preserve"> </v>
      </c>
      <c r="G7080" t="s">
        <v>2425</v>
      </c>
      <c r="H7080">
        <v>1</v>
      </c>
      <c r="I7080" t="str">
        <f>IF(A7080=A7079,I7079&amp;CHAR(10)&amp;"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1" spans="1:9" x14ac:dyDescent="0.25">
      <c r="A7081" t="s">
        <v>11325</v>
      </c>
      <c r="B7081">
        <v>75211662</v>
      </c>
      <c r="C7081" t="s">
        <v>16</v>
      </c>
      <c r="D7081" t="str">
        <f>IF(Tabel_Forespørgsel_fra_Visma28[[#This Row],[SupProd]]=" "," "," - "&amp;Tabel_Forespørgsel_fra_Visma28[[#This Row],[SupProd]])</f>
        <v xml:space="preserve"> </v>
      </c>
      <c r="E7081" t="s">
        <v>16</v>
      </c>
      <c r="F7081" t="str">
        <f>IF(Tabel_Forespørgsel_fra_Visma28[[#This Row],[SupDescr]]=" "," "," - "&amp;Tabel_Forespørgsel_fra_Visma28[[#This Row],[SupDescr]])</f>
        <v xml:space="preserve"> </v>
      </c>
      <c r="G7081" t="s">
        <v>7015</v>
      </c>
      <c r="H7081">
        <v>1</v>
      </c>
      <c r="I7081" t="str">
        <f>IF(A7081=A7080,I7080&amp;CHAR(10)&amp;"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82" spans="1:9" x14ac:dyDescent="0.25">
      <c r="A7082" t="s">
        <v>11326</v>
      </c>
      <c r="B7082">
        <v>75211662</v>
      </c>
      <c r="C7082" t="s">
        <v>16</v>
      </c>
      <c r="D7082" t="str">
        <f>IF(Tabel_Forespørgsel_fra_Visma28[[#This Row],[SupProd]]=" "," "," - "&amp;Tabel_Forespørgsel_fra_Visma28[[#This Row],[SupProd]])</f>
        <v xml:space="preserve"> </v>
      </c>
      <c r="E7082" t="s">
        <v>16</v>
      </c>
      <c r="F7082" t="str">
        <f>IF(Tabel_Forespørgsel_fra_Visma28[[#This Row],[SupDescr]]=" "," "," - "&amp;Tabel_Forespørgsel_fra_Visma28[[#This Row],[SupDescr]])</f>
        <v xml:space="preserve"> </v>
      </c>
      <c r="G7082" t="s">
        <v>7015</v>
      </c>
      <c r="H7082">
        <v>1</v>
      </c>
      <c r="I7082" t="str">
        <f>IF(A7082=A7081,I7081&amp;CHAR(10)&amp;"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83" spans="1:9" x14ac:dyDescent="0.25">
      <c r="A7083" t="s">
        <v>11640</v>
      </c>
      <c r="B7083">
        <v>75196500</v>
      </c>
      <c r="C7083" t="s">
        <v>16</v>
      </c>
      <c r="D7083" t="str">
        <f>IF(Tabel_Forespørgsel_fra_Visma28[[#This Row],[SupProd]]=" "," "," - "&amp;Tabel_Forespørgsel_fra_Visma28[[#This Row],[SupProd]])</f>
        <v xml:space="preserve"> </v>
      </c>
      <c r="E7083" t="s">
        <v>16</v>
      </c>
      <c r="F7083" t="str">
        <f>IF(Tabel_Forespørgsel_fra_Visma28[[#This Row],[SupDescr]]=" "," "," - "&amp;Tabel_Forespørgsel_fra_Visma28[[#This Row],[SupDescr]])</f>
        <v xml:space="preserve"> </v>
      </c>
      <c r="G7083" t="s">
        <v>2425</v>
      </c>
      <c r="H7083">
        <v>1</v>
      </c>
      <c r="I7083" t="str">
        <f>IF(A7083=A7082,I7082&amp;CHAR(10)&amp;"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4" spans="1:9" x14ac:dyDescent="0.25">
      <c r="A7084" t="s">
        <v>11631</v>
      </c>
      <c r="B7084">
        <v>75196500</v>
      </c>
      <c r="C7084" t="s">
        <v>16</v>
      </c>
      <c r="D7084" t="str">
        <f>IF(Tabel_Forespørgsel_fra_Visma28[[#This Row],[SupProd]]=" "," "," - "&amp;Tabel_Forespørgsel_fra_Visma28[[#This Row],[SupProd]])</f>
        <v xml:space="preserve"> </v>
      </c>
      <c r="E7084" t="s">
        <v>16</v>
      </c>
      <c r="F7084" t="str">
        <f>IF(Tabel_Forespørgsel_fra_Visma28[[#This Row],[SupDescr]]=" "," "," - "&amp;Tabel_Forespørgsel_fra_Visma28[[#This Row],[SupDescr]])</f>
        <v xml:space="preserve"> </v>
      </c>
      <c r="G7084" t="s">
        <v>2425</v>
      </c>
      <c r="H7084">
        <v>1</v>
      </c>
      <c r="I7084" t="str">
        <f>IF(A7084=A7083,I7083&amp;CHAR(10)&amp;"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5" spans="1:9" x14ac:dyDescent="0.25">
      <c r="A7085" t="s">
        <v>11641</v>
      </c>
      <c r="B7085">
        <v>75196500</v>
      </c>
      <c r="C7085" t="s">
        <v>16</v>
      </c>
      <c r="D7085" t="str">
        <f>IF(Tabel_Forespørgsel_fra_Visma28[[#This Row],[SupProd]]=" "," "," - "&amp;Tabel_Forespørgsel_fra_Visma28[[#This Row],[SupProd]])</f>
        <v xml:space="preserve"> </v>
      </c>
      <c r="E7085" t="s">
        <v>16</v>
      </c>
      <c r="F7085" t="str">
        <f>IF(Tabel_Forespørgsel_fra_Visma28[[#This Row],[SupDescr]]=" "," "," - "&amp;Tabel_Forespørgsel_fra_Visma28[[#This Row],[SupDescr]])</f>
        <v xml:space="preserve"> </v>
      </c>
      <c r="G7085" t="s">
        <v>2425</v>
      </c>
      <c r="H7085">
        <v>1</v>
      </c>
      <c r="I7085" t="str">
        <f>IF(A7085=A7084,I7084&amp;CHAR(10)&amp;"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6" spans="1:9" x14ac:dyDescent="0.25">
      <c r="A7086" t="s">
        <v>11642</v>
      </c>
      <c r="B7086">
        <v>75196500</v>
      </c>
      <c r="C7086" t="s">
        <v>16</v>
      </c>
      <c r="D7086" t="str">
        <f>IF(Tabel_Forespørgsel_fra_Visma28[[#This Row],[SupProd]]=" "," "," - "&amp;Tabel_Forespørgsel_fra_Visma28[[#This Row],[SupProd]])</f>
        <v xml:space="preserve"> </v>
      </c>
      <c r="E7086" t="s">
        <v>16</v>
      </c>
      <c r="F7086" t="str">
        <f>IF(Tabel_Forespørgsel_fra_Visma28[[#This Row],[SupDescr]]=" "," "," - "&amp;Tabel_Forespørgsel_fra_Visma28[[#This Row],[SupDescr]])</f>
        <v xml:space="preserve"> </v>
      </c>
      <c r="G7086" t="s">
        <v>2425</v>
      </c>
      <c r="H7086">
        <v>1</v>
      </c>
      <c r="I7086" t="str">
        <f>IF(A7086=A7085,I7085&amp;CHAR(10)&amp;"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7" spans="1:9" x14ac:dyDescent="0.25">
      <c r="A7087" t="s">
        <v>11633</v>
      </c>
      <c r="B7087">
        <v>75196500</v>
      </c>
      <c r="C7087" t="s">
        <v>16</v>
      </c>
      <c r="D7087" t="str">
        <f>IF(Tabel_Forespørgsel_fra_Visma28[[#This Row],[SupProd]]=" "," "," - "&amp;Tabel_Forespørgsel_fra_Visma28[[#This Row],[SupProd]])</f>
        <v xml:space="preserve"> </v>
      </c>
      <c r="E7087" t="s">
        <v>16</v>
      </c>
      <c r="F7087" t="str">
        <f>IF(Tabel_Forespørgsel_fra_Visma28[[#This Row],[SupDescr]]=" "," "," - "&amp;Tabel_Forespørgsel_fra_Visma28[[#This Row],[SupDescr]])</f>
        <v xml:space="preserve"> </v>
      </c>
      <c r="G7087" t="s">
        <v>2425</v>
      </c>
      <c r="H7087">
        <v>1</v>
      </c>
      <c r="I7087" t="str">
        <f>IF(A7087=A7086,I7086&amp;CHAR(10)&amp;"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8" spans="1:9" x14ac:dyDescent="0.25">
      <c r="A7088" t="s">
        <v>11643</v>
      </c>
      <c r="B7088">
        <v>75196500</v>
      </c>
      <c r="C7088" t="s">
        <v>16</v>
      </c>
      <c r="D7088" t="str">
        <f>IF(Tabel_Forespørgsel_fra_Visma28[[#This Row],[SupProd]]=" "," "," - "&amp;Tabel_Forespørgsel_fra_Visma28[[#This Row],[SupProd]])</f>
        <v xml:space="preserve"> </v>
      </c>
      <c r="E7088" t="s">
        <v>16</v>
      </c>
      <c r="F7088" t="str">
        <f>IF(Tabel_Forespørgsel_fra_Visma28[[#This Row],[SupDescr]]=" "," "," - "&amp;Tabel_Forespørgsel_fra_Visma28[[#This Row],[SupDescr]])</f>
        <v xml:space="preserve"> </v>
      </c>
      <c r="G7088" t="s">
        <v>2425</v>
      </c>
      <c r="H7088">
        <v>1</v>
      </c>
      <c r="I7088" t="str">
        <f>IF(A7088=A7087,I7087&amp;CHAR(10)&amp;"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9" spans="1:9" x14ac:dyDescent="0.25">
      <c r="A7089" t="s">
        <v>11316</v>
      </c>
      <c r="B7089">
        <v>75211662</v>
      </c>
      <c r="C7089" t="s">
        <v>16</v>
      </c>
      <c r="D7089" t="str">
        <f>IF(Tabel_Forespørgsel_fra_Visma28[[#This Row],[SupProd]]=" "," "," - "&amp;Tabel_Forespørgsel_fra_Visma28[[#This Row],[SupProd]])</f>
        <v xml:space="preserve"> </v>
      </c>
      <c r="E7089" t="s">
        <v>16</v>
      </c>
      <c r="F7089" t="str">
        <f>IF(Tabel_Forespørgsel_fra_Visma28[[#This Row],[SupDescr]]=" "," "," - "&amp;Tabel_Forespørgsel_fra_Visma28[[#This Row],[SupDescr]])</f>
        <v xml:space="preserve"> </v>
      </c>
      <c r="G7089" t="s">
        <v>7015</v>
      </c>
      <c r="H7089">
        <v>1</v>
      </c>
      <c r="I7089" t="str">
        <f>IF(A7089=A7088,I7088&amp;CHAR(10)&amp;"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0" spans="1:9" x14ac:dyDescent="0.25">
      <c r="A7090" t="s">
        <v>11318</v>
      </c>
      <c r="B7090">
        <v>75211662</v>
      </c>
      <c r="C7090" t="s">
        <v>16</v>
      </c>
      <c r="D7090" t="str">
        <f>IF(Tabel_Forespørgsel_fra_Visma28[[#This Row],[SupProd]]=" "," "," - "&amp;Tabel_Forespørgsel_fra_Visma28[[#This Row],[SupProd]])</f>
        <v xml:space="preserve"> </v>
      </c>
      <c r="E7090" t="s">
        <v>16</v>
      </c>
      <c r="F7090" t="str">
        <f>IF(Tabel_Forespørgsel_fra_Visma28[[#This Row],[SupDescr]]=" "," "," - "&amp;Tabel_Forespørgsel_fra_Visma28[[#This Row],[SupDescr]])</f>
        <v xml:space="preserve"> </v>
      </c>
      <c r="G7090" t="s">
        <v>7015</v>
      </c>
      <c r="H7090">
        <v>1</v>
      </c>
      <c r="I7090" t="str">
        <f>IF(A7090=A7089,I7089&amp;CHAR(10)&amp;"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1" spans="1:9" x14ac:dyDescent="0.25">
      <c r="A7091" t="s">
        <v>11317</v>
      </c>
      <c r="B7091">
        <v>75211662</v>
      </c>
      <c r="C7091" t="s">
        <v>16</v>
      </c>
      <c r="D7091" t="str">
        <f>IF(Tabel_Forespørgsel_fra_Visma28[[#This Row],[SupProd]]=" "," "," - "&amp;Tabel_Forespørgsel_fra_Visma28[[#This Row],[SupProd]])</f>
        <v xml:space="preserve"> </v>
      </c>
      <c r="E7091" t="s">
        <v>16</v>
      </c>
      <c r="F7091" t="str">
        <f>IF(Tabel_Forespørgsel_fra_Visma28[[#This Row],[SupDescr]]=" "," "," - "&amp;Tabel_Forespørgsel_fra_Visma28[[#This Row],[SupDescr]])</f>
        <v xml:space="preserve"> </v>
      </c>
      <c r="G7091" t="s">
        <v>7015</v>
      </c>
      <c r="H7091">
        <v>1</v>
      </c>
      <c r="I7091" t="str">
        <f>IF(A7091=A7090,I7090&amp;CHAR(10)&amp;"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2" spans="1:9" x14ac:dyDescent="0.25">
      <c r="A7092" t="s">
        <v>11319</v>
      </c>
      <c r="B7092">
        <v>75211662</v>
      </c>
      <c r="C7092" t="s">
        <v>16</v>
      </c>
      <c r="D7092" t="str">
        <f>IF(Tabel_Forespørgsel_fra_Visma28[[#This Row],[SupProd]]=" "," "," - "&amp;Tabel_Forespørgsel_fra_Visma28[[#This Row],[SupProd]])</f>
        <v xml:space="preserve"> </v>
      </c>
      <c r="E7092" t="s">
        <v>16</v>
      </c>
      <c r="F7092" t="str">
        <f>IF(Tabel_Forespørgsel_fra_Visma28[[#This Row],[SupDescr]]=" "," "," - "&amp;Tabel_Forespørgsel_fra_Visma28[[#This Row],[SupDescr]])</f>
        <v xml:space="preserve"> </v>
      </c>
      <c r="G7092" t="s">
        <v>7015</v>
      </c>
      <c r="H7092">
        <v>1</v>
      </c>
      <c r="I7092" t="str">
        <f>IF(A7092=A7091,I7091&amp;CHAR(10)&amp;"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3" spans="1:9" x14ac:dyDescent="0.25">
      <c r="A7093" t="s">
        <v>11505</v>
      </c>
      <c r="B7093">
        <v>75211662</v>
      </c>
      <c r="C7093" t="s">
        <v>16</v>
      </c>
      <c r="D7093" t="str">
        <f>IF(Tabel_Forespørgsel_fra_Visma28[[#This Row],[SupProd]]=" "," "," - "&amp;Tabel_Forespørgsel_fra_Visma28[[#This Row],[SupProd]])</f>
        <v xml:space="preserve"> </v>
      </c>
      <c r="E7093" t="s">
        <v>16</v>
      </c>
      <c r="F7093" t="str">
        <f>IF(Tabel_Forespørgsel_fra_Visma28[[#This Row],[SupDescr]]=" "," "," - "&amp;Tabel_Forespørgsel_fra_Visma28[[#This Row],[SupDescr]])</f>
        <v xml:space="preserve"> </v>
      </c>
      <c r="G7093" t="s">
        <v>7015</v>
      </c>
      <c r="H7093">
        <v>1</v>
      </c>
      <c r="I7093" t="str">
        <f>IF(A7093=A7092,I7092&amp;CHAR(10)&amp;"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4" spans="1:9" x14ac:dyDescent="0.25">
      <c r="A7094" t="s">
        <v>11972</v>
      </c>
      <c r="B7094">
        <v>75211662</v>
      </c>
      <c r="C7094" t="s">
        <v>16</v>
      </c>
      <c r="D7094" t="str">
        <f>IF(Tabel_Forespørgsel_fra_Visma28[[#This Row],[SupProd]]=" "," "," - "&amp;Tabel_Forespørgsel_fra_Visma28[[#This Row],[SupProd]])</f>
        <v xml:space="preserve"> </v>
      </c>
      <c r="E7094" t="s">
        <v>16</v>
      </c>
      <c r="F7094" t="str">
        <f>IF(Tabel_Forespørgsel_fra_Visma28[[#This Row],[SupDescr]]=" "," "," - "&amp;Tabel_Forespørgsel_fra_Visma28[[#This Row],[SupDescr]])</f>
        <v xml:space="preserve"> </v>
      </c>
      <c r="G7094" t="s">
        <v>7015</v>
      </c>
      <c r="H7094">
        <v>1</v>
      </c>
      <c r="I7094" t="str">
        <f>IF(A7094=A7093,I7093&amp;CHAR(10)&amp;"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5" spans="1:9" x14ac:dyDescent="0.25">
      <c r="A7095" t="s">
        <v>11971</v>
      </c>
      <c r="B7095">
        <v>75211662</v>
      </c>
      <c r="C7095" t="s">
        <v>16</v>
      </c>
      <c r="D7095" t="str">
        <f>IF(Tabel_Forespørgsel_fra_Visma28[[#This Row],[SupProd]]=" "," "," - "&amp;Tabel_Forespørgsel_fra_Visma28[[#This Row],[SupProd]])</f>
        <v xml:space="preserve"> </v>
      </c>
      <c r="E7095" t="s">
        <v>16</v>
      </c>
      <c r="F7095" t="str">
        <f>IF(Tabel_Forespørgsel_fra_Visma28[[#This Row],[SupDescr]]=" "," "," - "&amp;Tabel_Forespørgsel_fra_Visma28[[#This Row],[SupDescr]])</f>
        <v xml:space="preserve"> </v>
      </c>
      <c r="G7095" t="s">
        <v>7015</v>
      </c>
      <c r="H7095">
        <v>1</v>
      </c>
      <c r="I7095" t="str">
        <f>IF(A7095=A7094,I7094&amp;CHAR(10)&amp;"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6" spans="1:9" x14ac:dyDescent="0.25">
      <c r="A7096" t="s">
        <v>11996</v>
      </c>
      <c r="B7096">
        <v>75211662</v>
      </c>
      <c r="C7096" t="s">
        <v>16</v>
      </c>
      <c r="D7096" t="str">
        <f>IF(Tabel_Forespørgsel_fra_Visma28[[#This Row],[SupProd]]=" "," "," - "&amp;Tabel_Forespørgsel_fra_Visma28[[#This Row],[SupProd]])</f>
        <v xml:space="preserve"> </v>
      </c>
      <c r="E7096" t="s">
        <v>16</v>
      </c>
      <c r="F7096" t="str">
        <f>IF(Tabel_Forespørgsel_fra_Visma28[[#This Row],[SupDescr]]=" "," "," - "&amp;Tabel_Forespørgsel_fra_Visma28[[#This Row],[SupDescr]])</f>
        <v xml:space="preserve"> </v>
      </c>
      <c r="G7096" t="s">
        <v>7015</v>
      </c>
      <c r="H7096">
        <v>1</v>
      </c>
      <c r="I7096" t="str">
        <f>IF(A7096=A7095,I7095&amp;CHAR(10)&amp;"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7" spans="1:9" x14ac:dyDescent="0.25">
      <c r="A7097" t="s">
        <v>11997</v>
      </c>
      <c r="B7097">
        <v>75211662</v>
      </c>
      <c r="C7097" t="s">
        <v>16</v>
      </c>
      <c r="D7097" t="str">
        <f>IF(Tabel_Forespørgsel_fra_Visma28[[#This Row],[SupProd]]=" "," "," - "&amp;Tabel_Forespørgsel_fra_Visma28[[#This Row],[SupProd]])</f>
        <v xml:space="preserve"> </v>
      </c>
      <c r="E7097" t="s">
        <v>16</v>
      </c>
      <c r="F7097" t="str">
        <f>IF(Tabel_Forespørgsel_fra_Visma28[[#This Row],[SupDescr]]=" "," "," - "&amp;Tabel_Forespørgsel_fra_Visma28[[#This Row],[SupDescr]])</f>
        <v xml:space="preserve"> </v>
      </c>
      <c r="G7097" t="s">
        <v>7015</v>
      </c>
      <c r="H7097">
        <v>1</v>
      </c>
      <c r="I7097" t="str">
        <f>IF(A7097=A7096,I7096&amp;CHAR(10)&amp;"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8" spans="1:9" x14ac:dyDescent="0.25">
      <c r="A7098" t="s">
        <v>11789</v>
      </c>
      <c r="B7098">
        <v>75211662</v>
      </c>
      <c r="C7098" t="s">
        <v>16</v>
      </c>
      <c r="D7098" t="str">
        <f>IF(Tabel_Forespørgsel_fra_Visma28[[#This Row],[SupProd]]=" "," "," - "&amp;Tabel_Forespørgsel_fra_Visma28[[#This Row],[SupProd]])</f>
        <v xml:space="preserve"> </v>
      </c>
      <c r="E7098" t="s">
        <v>16</v>
      </c>
      <c r="F7098" t="str">
        <f>IF(Tabel_Forespørgsel_fra_Visma28[[#This Row],[SupDescr]]=" "," "," - "&amp;Tabel_Forespørgsel_fra_Visma28[[#This Row],[SupDescr]])</f>
        <v xml:space="preserve"> </v>
      </c>
      <c r="G7098" t="s">
        <v>7015</v>
      </c>
      <c r="H7098">
        <v>1</v>
      </c>
      <c r="I7098" t="str">
        <f>IF(A7098=A7097,I7097&amp;CHAR(10)&amp;"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9" spans="1:9" x14ac:dyDescent="0.25">
      <c r="A7099" t="s">
        <v>11786</v>
      </c>
      <c r="B7099">
        <v>75211662</v>
      </c>
      <c r="C7099" t="s">
        <v>16</v>
      </c>
      <c r="D7099" t="str">
        <f>IF(Tabel_Forespørgsel_fra_Visma28[[#This Row],[SupProd]]=" "," "," - "&amp;Tabel_Forespørgsel_fra_Visma28[[#This Row],[SupProd]])</f>
        <v xml:space="preserve"> </v>
      </c>
      <c r="E7099" t="s">
        <v>16</v>
      </c>
      <c r="F7099" t="str">
        <f>IF(Tabel_Forespørgsel_fra_Visma28[[#This Row],[SupDescr]]=" "," "," - "&amp;Tabel_Forespørgsel_fra_Visma28[[#This Row],[SupDescr]])</f>
        <v xml:space="preserve"> </v>
      </c>
      <c r="G7099" t="s">
        <v>7015</v>
      </c>
      <c r="H7099">
        <v>1</v>
      </c>
      <c r="I7099" t="str">
        <f>IF(A7099=A7098,I7098&amp;CHAR(10)&amp;"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0" spans="1:9" x14ac:dyDescent="0.25">
      <c r="A7100" t="s">
        <v>11787</v>
      </c>
      <c r="B7100">
        <v>75211662</v>
      </c>
      <c r="C7100" t="s">
        <v>16</v>
      </c>
      <c r="D7100" t="str">
        <f>IF(Tabel_Forespørgsel_fra_Visma28[[#This Row],[SupProd]]=" "," "," - "&amp;Tabel_Forespørgsel_fra_Visma28[[#This Row],[SupProd]])</f>
        <v xml:space="preserve"> </v>
      </c>
      <c r="E7100" t="s">
        <v>16</v>
      </c>
      <c r="F7100" t="str">
        <f>IF(Tabel_Forespørgsel_fra_Visma28[[#This Row],[SupDescr]]=" "," "," - "&amp;Tabel_Forespørgsel_fra_Visma28[[#This Row],[SupDescr]])</f>
        <v xml:space="preserve"> </v>
      </c>
      <c r="G7100" t="s">
        <v>7015</v>
      </c>
      <c r="H7100">
        <v>1</v>
      </c>
      <c r="I7100" t="str">
        <f>IF(A7100=A7099,I7099&amp;CHAR(10)&amp;"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1" spans="1:9" x14ac:dyDescent="0.25">
      <c r="A7101" t="s">
        <v>12002</v>
      </c>
      <c r="B7101">
        <v>75211662</v>
      </c>
      <c r="C7101" t="s">
        <v>16</v>
      </c>
      <c r="D7101" t="str">
        <f>IF(Tabel_Forespørgsel_fra_Visma28[[#This Row],[SupProd]]=" "," "," - "&amp;Tabel_Forespørgsel_fra_Visma28[[#This Row],[SupProd]])</f>
        <v xml:space="preserve"> </v>
      </c>
      <c r="E7101" t="s">
        <v>16</v>
      </c>
      <c r="F7101" t="str">
        <f>IF(Tabel_Forespørgsel_fra_Visma28[[#This Row],[SupDescr]]=" "," "," - "&amp;Tabel_Forespørgsel_fra_Visma28[[#This Row],[SupDescr]])</f>
        <v xml:space="preserve"> </v>
      </c>
      <c r="G7101" t="s">
        <v>7015</v>
      </c>
      <c r="H7101">
        <v>1</v>
      </c>
      <c r="I7101" t="str">
        <f>IF(A7101=A7100,I7100&amp;CHAR(10)&amp;"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2" spans="1:9" x14ac:dyDescent="0.25">
      <c r="A7102" t="s">
        <v>12003</v>
      </c>
      <c r="B7102">
        <v>75211662</v>
      </c>
      <c r="C7102" t="s">
        <v>16</v>
      </c>
      <c r="D7102" t="str">
        <f>IF(Tabel_Forespørgsel_fra_Visma28[[#This Row],[SupProd]]=" "," "," - "&amp;Tabel_Forespørgsel_fra_Visma28[[#This Row],[SupProd]])</f>
        <v xml:space="preserve"> </v>
      </c>
      <c r="E7102" t="s">
        <v>16</v>
      </c>
      <c r="F7102" t="str">
        <f>IF(Tabel_Forespørgsel_fra_Visma28[[#This Row],[SupDescr]]=" "," "," - "&amp;Tabel_Forespørgsel_fra_Visma28[[#This Row],[SupDescr]])</f>
        <v xml:space="preserve"> </v>
      </c>
      <c r="G7102" t="s">
        <v>7015</v>
      </c>
      <c r="H7102">
        <v>1</v>
      </c>
      <c r="I7102" t="str">
        <f>IF(A7102=A7101,I7101&amp;CHAR(10)&amp;"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3" spans="1:9" x14ac:dyDescent="0.25">
      <c r="A7103" t="s">
        <v>11788</v>
      </c>
      <c r="B7103">
        <v>75211662</v>
      </c>
      <c r="C7103" t="s">
        <v>16</v>
      </c>
      <c r="D7103" t="str">
        <f>IF(Tabel_Forespørgsel_fra_Visma28[[#This Row],[SupProd]]=" "," "," - "&amp;Tabel_Forespørgsel_fra_Visma28[[#This Row],[SupProd]])</f>
        <v xml:space="preserve"> </v>
      </c>
      <c r="E7103" t="s">
        <v>16</v>
      </c>
      <c r="F7103" t="str">
        <f>IF(Tabel_Forespørgsel_fra_Visma28[[#This Row],[SupDescr]]=" "," "," - "&amp;Tabel_Forespørgsel_fra_Visma28[[#This Row],[SupDescr]])</f>
        <v xml:space="preserve"> </v>
      </c>
      <c r="G7103" t="s">
        <v>7015</v>
      </c>
      <c r="H7103">
        <v>1</v>
      </c>
      <c r="I7103" t="str">
        <f>IF(A7103=A7102,I7102&amp;CHAR(10)&amp;"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4" spans="1:9" x14ac:dyDescent="0.25">
      <c r="A7104" t="s">
        <v>12004</v>
      </c>
      <c r="B7104">
        <v>75211662</v>
      </c>
      <c r="C7104" t="s">
        <v>16</v>
      </c>
      <c r="D7104" t="str">
        <f>IF(Tabel_Forespørgsel_fra_Visma28[[#This Row],[SupProd]]=" "," "," - "&amp;Tabel_Forespørgsel_fra_Visma28[[#This Row],[SupProd]])</f>
        <v xml:space="preserve"> </v>
      </c>
      <c r="E7104" t="s">
        <v>16</v>
      </c>
      <c r="F7104" t="str">
        <f>IF(Tabel_Forespørgsel_fra_Visma28[[#This Row],[SupDescr]]=" "," "," - "&amp;Tabel_Forespørgsel_fra_Visma28[[#This Row],[SupDescr]])</f>
        <v xml:space="preserve"> </v>
      </c>
      <c r="G7104" t="s">
        <v>7015</v>
      </c>
      <c r="H7104">
        <v>1</v>
      </c>
      <c r="I7104" t="str">
        <f>IF(A7104=A7103,I7103&amp;CHAR(10)&amp;"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5" spans="1:9" x14ac:dyDescent="0.25">
      <c r="A7105" t="s">
        <v>12005</v>
      </c>
      <c r="B7105">
        <v>75211662</v>
      </c>
      <c r="C7105" t="s">
        <v>16</v>
      </c>
      <c r="D7105" t="str">
        <f>IF(Tabel_Forespørgsel_fra_Visma28[[#This Row],[SupProd]]=" "," "," - "&amp;Tabel_Forespørgsel_fra_Visma28[[#This Row],[SupProd]])</f>
        <v xml:space="preserve"> </v>
      </c>
      <c r="E7105" t="s">
        <v>16</v>
      </c>
      <c r="F7105" t="str">
        <f>IF(Tabel_Forespørgsel_fra_Visma28[[#This Row],[SupDescr]]=" "," "," - "&amp;Tabel_Forespørgsel_fra_Visma28[[#This Row],[SupDescr]])</f>
        <v xml:space="preserve"> </v>
      </c>
      <c r="G7105" t="s">
        <v>7015</v>
      </c>
      <c r="H7105">
        <v>1</v>
      </c>
      <c r="I7105" t="str">
        <f>IF(A7105=A7104,I7104&amp;CHAR(10)&amp;"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6" spans="1:9" x14ac:dyDescent="0.25">
      <c r="A7106" t="s">
        <v>11621</v>
      </c>
      <c r="B7106">
        <v>75211662</v>
      </c>
      <c r="C7106" t="s">
        <v>16</v>
      </c>
      <c r="D7106" t="str">
        <f>IF(Tabel_Forespørgsel_fra_Visma28[[#This Row],[SupProd]]=" "," "," - "&amp;Tabel_Forespørgsel_fra_Visma28[[#This Row],[SupProd]])</f>
        <v xml:space="preserve"> </v>
      </c>
      <c r="E7106" t="s">
        <v>16</v>
      </c>
      <c r="F7106" t="str">
        <f>IF(Tabel_Forespørgsel_fra_Visma28[[#This Row],[SupDescr]]=" "," "," - "&amp;Tabel_Forespørgsel_fra_Visma28[[#This Row],[SupDescr]])</f>
        <v xml:space="preserve"> </v>
      </c>
      <c r="G7106" t="s">
        <v>7015</v>
      </c>
      <c r="H7106">
        <v>1</v>
      </c>
      <c r="I7106" t="str">
        <f>IF(A7106=A7105,I7105&amp;CHAR(10)&amp;"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7" spans="1:9" x14ac:dyDescent="0.25">
      <c r="A7107" t="s">
        <v>11622</v>
      </c>
      <c r="B7107">
        <v>75211662</v>
      </c>
      <c r="C7107" t="s">
        <v>16</v>
      </c>
      <c r="D7107" t="str">
        <f>IF(Tabel_Forespørgsel_fra_Visma28[[#This Row],[SupProd]]=" "," "," - "&amp;Tabel_Forespørgsel_fra_Visma28[[#This Row],[SupProd]])</f>
        <v xml:space="preserve"> </v>
      </c>
      <c r="E7107" t="s">
        <v>16</v>
      </c>
      <c r="F7107" t="str">
        <f>IF(Tabel_Forespørgsel_fra_Visma28[[#This Row],[SupDescr]]=" "," "," - "&amp;Tabel_Forespørgsel_fra_Visma28[[#This Row],[SupDescr]])</f>
        <v xml:space="preserve"> </v>
      </c>
      <c r="G7107" t="s">
        <v>7015</v>
      </c>
      <c r="H7107">
        <v>1</v>
      </c>
      <c r="I7107" t="str">
        <f>IF(A7107=A7106,I7106&amp;CHAR(10)&amp;"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8" spans="1:9" x14ac:dyDescent="0.25">
      <c r="A7108" t="s">
        <v>11873</v>
      </c>
      <c r="B7108">
        <v>75211662</v>
      </c>
      <c r="C7108" t="s">
        <v>16</v>
      </c>
      <c r="D7108" t="str">
        <f>IF(Tabel_Forespørgsel_fra_Visma28[[#This Row],[SupProd]]=" "," "," - "&amp;Tabel_Forespørgsel_fra_Visma28[[#This Row],[SupProd]])</f>
        <v xml:space="preserve"> </v>
      </c>
      <c r="E7108" t="s">
        <v>16</v>
      </c>
      <c r="F7108" t="str">
        <f>IF(Tabel_Forespørgsel_fra_Visma28[[#This Row],[SupDescr]]=" "," "," - "&amp;Tabel_Forespørgsel_fra_Visma28[[#This Row],[SupDescr]])</f>
        <v xml:space="preserve"> </v>
      </c>
      <c r="G7108" t="s">
        <v>7015</v>
      </c>
      <c r="H7108">
        <v>1</v>
      </c>
      <c r="I7108" t="str">
        <f>IF(A7108=A7107,I7107&amp;CHAR(10)&amp;"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9" spans="1:9" x14ac:dyDescent="0.25">
      <c r="A7109" t="s">
        <v>11874</v>
      </c>
      <c r="B7109">
        <v>75211662</v>
      </c>
      <c r="C7109" t="s">
        <v>16</v>
      </c>
      <c r="D7109" t="str">
        <f>IF(Tabel_Forespørgsel_fra_Visma28[[#This Row],[SupProd]]=" "," "," - "&amp;Tabel_Forespørgsel_fra_Visma28[[#This Row],[SupProd]])</f>
        <v xml:space="preserve"> </v>
      </c>
      <c r="E7109" t="s">
        <v>16</v>
      </c>
      <c r="F7109" t="str">
        <f>IF(Tabel_Forespørgsel_fra_Visma28[[#This Row],[SupDescr]]=" "," "," - "&amp;Tabel_Forespørgsel_fra_Visma28[[#This Row],[SupDescr]])</f>
        <v xml:space="preserve"> </v>
      </c>
      <c r="G7109" t="s">
        <v>7015</v>
      </c>
      <c r="H7109">
        <v>1</v>
      </c>
      <c r="I7109" t="str">
        <f>IF(A7109=A7108,I7108&amp;CHAR(10)&amp;"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0" spans="1:9" x14ac:dyDescent="0.25">
      <c r="A7110" t="s">
        <v>11875</v>
      </c>
      <c r="B7110">
        <v>75211662</v>
      </c>
      <c r="C7110" t="s">
        <v>16</v>
      </c>
      <c r="D7110" t="str">
        <f>IF(Tabel_Forespørgsel_fra_Visma28[[#This Row],[SupProd]]=" "," "," - "&amp;Tabel_Forespørgsel_fra_Visma28[[#This Row],[SupProd]])</f>
        <v xml:space="preserve"> </v>
      </c>
      <c r="E7110" t="s">
        <v>16</v>
      </c>
      <c r="F7110" t="str">
        <f>IF(Tabel_Forespørgsel_fra_Visma28[[#This Row],[SupDescr]]=" "," "," - "&amp;Tabel_Forespørgsel_fra_Visma28[[#This Row],[SupDescr]])</f>
        <v xml:space="preserve"> </v>
      </c>
      <c r="G7110" t="s">
        <v>7015</v>
      </c>
      <c r="H7110">
        <v>1</v>
      </c>
      <c r="I7110" t="str">
        <f>IF(A7110=A7109,I7109&amp;CHAR(10)&amp;"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1" spans="1:9" x14ac:dyDescent="0.25">
      <c r="A7111" t="s">
        <v>10937</v>
      </c>
      <c r="B7111">
        <v>75211662</v>
      </c>
      <c r="C7111" t="s">
        <v>16</v>
      </c>
      <c r="D7111" t="str">
        <f>IF(Tabel_Forespørgsel_fra_Visma28[[#This Row],[SupProd]]=" "," "," - "&amp;Tabel_Forespørgsel_fra_Visma28[[#This Row],[SupProd]])</f>
        <v xml:space="preserve"> </v>
      </c>
      <c r="E7111" t="s">
        <v>16</v>
      </c>
      <c r="F7111" t="str">
        <f>IF(Tabel_Forespørgsel_fra_Visma28[[#This Row],[SupDescr]]=" "," "," - "&amp;Tabel_Forespørgsel_fra_Visma28[[#This Row],[SupDescr]])</f>
        <v xml:space="preserve"> </v>
      </c>
      <c r="G7111" t="s">
        <v>7015</v>
      </c>
      <c r="H7111">
        <v>1</v>
      </c>
      <c r="I7111" t="str">
        <f>IF(A7111=A7110,I7110&amp;CHAR(10)&amp;"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2" spans="1:9" x14ac:dyDescent="0.25">
      <c r="A7112" t="s">
        <v>11394</v>
      </c>
      <c r="B7112">
        <v>75211662</v>
      </c>
      <c r="C7112" t="s">
        <v>16</v>
      </c>
      <c r="D7112" t="str">
        <f>IF(Tabel_Forespørgsel_fra_Visma28[[#This Row],[SupProd]]=" "," "," - "&amp;Tabel_Forespørgsel_fra_Visma28[[#This Row],[SupProd]])</f>
        <v xml:space="preserve"> </v>
      </c>
      <c r="E7112" t="s">
        <v>16</v>
      </c>
      <c r="F7112" t="str">
        <f>IF(Tabel_Forespørgsel_fra_Visma28[[#This Row],[SupDescr]]=" "," "," - "&amp;Tabel_Forespørgsel_fra_Visma28[[#This Row],[SupDescr]])</f>
        <v xml:space="preserve"> </v>
      </c>
      <c r="G7112" t="s">
        <v>7015</v>
      </c>
      <c r="H7112">
        <v>1</v>
      </c>
      <c r="I7112" t="str">
        <f>IF(A7112=A7111,I7111&amp;CHAR(10)&amp;"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3" spans="1:9" x14ac:dyDescent="0.25">
      <c r="A7113" t="s">
        <v>11391</v>
      </c>
      <c r="B7113">
        <v>75211662</v>
      </c>
      <c r="C7113" t="s">
        <v>16</v>
      </c>
      <c r="D7113" t="str">
        <f>IF(Tabel_Forespørgsel_fra_Visma28[[#This Row],[SupProd]]=" "," "," - "&amp;Tabel_Forespørgsel_fra_Visma28[[#This Row],[SupProd]])</f>
        <v xml:space="preserve"> </v>
      </c>
      <c r="E7113" t="s">
        <v>16</v>
      </c>
      <c r="F7113" t="str">
        <f>IF(Tabel_Forespørgsel_fra_Visma28[[#This Row],[SupDescr]]=" "," "," - "&amp;Tabel_Forespørgsel_fra_Visma28[[#This Row],[SupDescr]])</f>
        <v xml:space="preserve"> </v>
      </c>
      <c r="G7113" t="s">
        <v>7015</v>
      </c>
      <c r="H7113">
        <v>1</v>
      </c>
      <c r="I7113" t="str">
        <f>IF(A7113=A7112,I7112&amp;CHAR(10)&amp;"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4" spans="1:9" x14ac:dyDescent="0.25">
      <c r="A7114" t="s">
        <v>11392</v>
      </c>
      <c r="B7114">
        <v>75211662</v>
      </c>
      <c r="C7114" t="s">
        <v>16</v>
      </c>
      <c r="D7114" t="str">
        <f>IF(Tabel_Forespørgsel_fra_Visma28[[#This Row],[SupProd]]=" "," "," - "&amp;Tabel_Forespørgsel_fra_Visma28[[#This Row],[SupProd]])</f>
        <v xml:space="preserve"> </v>
      </c>
      <c r="E7114" t="s">
        <v>16</v>
      </c>
      <c r="F7114" t="str">
        <f>IF(Tabel_Forespørgsel_fra_Visma28[[#This Row],[SupDescr]]=" "," "," - "&amp;Tabel_Forespørgsel_fra_Visma28[[#This Row],[SupDescr]])</f>
        <v xml:space="preserve"> </v>
      </c>
      <c r="G7114" t="s">
        <v>7015</v>
      </c>
      <c r="H7114">
        <v>1</v>
      </c>
      <c r="I7114" t="str">
        <f>IF(A7114=A7113,I7113&amp;CHAR(10)&amp;"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5" spans="1:9" x14ac:dyDescent="0.25">
      <c r="A7115" t="s">
        <v>11393</v>
      </c>
      <c r="B7115">
        <v>75211662</v>
      </c>
      <c r="C7115" t="s">
        <v>16</v>
      </c>
      <c r="D7115" t="str">
        <f>IF(Tabel_Forespørgsel_fra_Visma28[[#This Row],[SupProd]]=" "," "," - "&amp;Tabel_Forespørgsel_fra_Visma28[[#This Row],[SupProd]])</f>
        <v xml:space="preserve"> </v>
      </c>
      <c r="E7115" t="s">
        <v>16</v>
      </c>
      <c r="F7115" t="str">
        <f>IF(Tabel_Forespørgsel_fra_Visma28[[#This Row],[SupDescr]]=" "," "," - "&amp;Tabel_Forespørgsel_fra_Visma28[[#This Row],[SupDescr]])</f>
        <v xml:space="preserve"> </v>
      </c>
      <c r="G7115" t="s">
        <v>7015</v>
      </c>
      <c r="H7115">
        <v>1</v>
      </c>
      <c r="I7115" t="str">
        <f>IF(A7115=A7114,I7114&amp;CHAR(10)&amp;"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6" spans="1:9" x14ac:dyDescent="0.25">
      <c r="A7116" t="s">
        <v>12095</v>
      </c>
      <c r="B7116">
        <v>75211662</v>
      </c>
      <c r="C7116" t="s">
        <v>16</v>
      </c>
      <c r="D7116" t="str">
        <f>IF(Tabel_Forespørgsel_fra_Visma28[[#This Row],[SupProd]]=" "," "," - "&amp;Tabel_Forespørgsel_fra_Visma28[[#This Row],[SupProd]])</f>
        <v xml:space="preserve"> </v>
      </c>
      <c r="E7116" t="s">
        <v>16</v>
      </c>
      <c r="F7116" t="str">
        <f>IF(Tabel_Forespørgsel_fra_Visma28[[#This Row],[SupDescr]]=" "," "," - "&amp;Tabel_Forespørgsel_fra_Visma28[[#This Row],[SupDescr]])</f>
        <v xml:space="preserve"> </v>
      </c>
      <c r="G7116" t="s">
        <v>7015</v>
      </c>
      <c r="H7116">
        <v>1</v>
      </c>
      <c r="I7116" t="str">
        <f>IF(A7116=A7115,I7115&amp;CHAR(10)&amp;"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7" spans="1:9" x14ac:dyDescent="0.25">
      <c r="A7117" t="s">
        <v>11974</v>
      </c>
      <c r="B7117">
        <v>75196500</v>
      </c>
      <c r="C7117" t="s">
        <v>16</v>
      </c>
      <c r="D7117" t="str">
        <f>IF(Tabel_Forespørgsel_fra_Visma28[[#This Row],[SupProd]]=" "," "," - "&amp;Tabel_Forespørgsel_fra_Visma28[[#This Row],[SupProd]])</f>
        <v xml:space="preserve"> </v>
      </c>
      <c r="E7117" t="s">
        <v>16</v>
      </c>
      <c r="F7117" t="str">
        <f>IF(Tabel_Forespørgsel_fra_Visma28[[#This Row],[SupDescr]]=" "," "," - "&amp;Tabel_Forespørgsel_fra_Visma28[[#This Row],[SupDescr]])</f>
        <v xml:space="preserve"> </v>
      </c>
      <c r="G7117" t="s">
        <v>2425</v>
      </c>
      <c r="H7117">
        <v>1</v>
      </c>
      <c r="I7117" t="str">
        <f>IF(A7117=A7116,I7116&amp;CHAR(10)&amp;"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18" spans="1:9" x14ac:dyDescent="0.25">
      <c r="A7118" t="s">
        <v>11976</v>
      </c>
      <c r="B7118">
        <v>75211662</v>
      </c>
      <c r="C7118" t="s">
        <v>16</v>
      </c>
      <c r="D7118" t="str">
        <f>IF(Tabel_Forespørgsel_fra_Visma28[[#This Row],[SupProd]]=" "," "," - "&amp;Tabel_Forespørgsel_fra_Visma28[[#This Row],[SupProd]])</f>
        <v xml:space="preserve"> </v>
      </c>
      <c r="E7118" t="s">
        <v>16</v>
      </c>
      <c r="F7118" t="str">
        <f>IF(Tabel_Forespørgsel_fra_Visma28[[#This Row],[SupDescr]]=" "," "," - "&amp;Tabel_Forespørgsel_fra_Visma28[[#This Row],[SupDescr]])</f>
        <v xml:space="preserve"> </v>
      </c>
      <c r="G7118" t="s">
        <v>7015</v>
      </c>
      <c r="H7118">
        <v>1</v>
      </c>
      <c r="I7118" t="str">
        <f>IF(A7118=A7117,I7117&amp;CHAR(10)&amp;"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9" spans="1:9" x14ac:dyDescent="0.25">
      <c r="A7119" t="s">
        <v>11091</v>
      </c>
      <c r="B7119">
        <v>75211662</v>
      </c>
      <c r="C7119" t="s">
        <v>16</v>
      </c>
      <c r="D7119" t="str">
        <f>IF(Tabel_Forespørgsel_fra_Visma28[[#This Row],[SupProd]]=" "," "," - "&amp;Tabel_Forespørgsel_fra_Visma28[[#This Row],[SupProd]])</f>
        <v xml:space="preserve"> </v>
      </c>
      <c r="E7119" t="s">
        <v>16</v>
      </c>
      <c r="F7119" t="str">
        <f>IF(Tabel_Forespørgsel_fra_Visma28[[#This Row],[SupDescr]]=" "," "," - "&amp;Tabel_Forespørgsel_fra_Visma28[[#This Row],[SupDescr]])</f>
        <v xml:space="preserve"> </v>
      </c>
      <c r="G7119" t="s">
        <v>7015</v>
      </c>
      <c r="H7119">
        <v>1</v>
      </c>
      <c r="I7119" t="str">
        <f>IF(A7119=A7118,I7118&amp;CHAR(10)&amp;"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0" spans="1:9" x14ac:dyDescent="0.25">
      <c r="A7120" t="s">
        <v>11093</v>
      </c>
      <c r="B7120">
        <v>75211662</v>
      </c>
      <c r="C7120" t="s">
        <v>16</v>
      </c>
      <c r="D7120" t="str">
        <f>IF(Tabel_Forespørgsel_fra_Visma28[[#This Row],[SupProd]]=" "," "," - "&amp;Tabel_Forespørgsel_fra_Visma28[[#This Row],[SupProd]])</f>
        <v xml:space="preserve"> </v>
      </c>
      <c r="E7120" t="s">
        <v>16</v>
      </c>
      <c r="F7120" t="str">
        <f>IF(Tabel_Forespørgsel_fra_Visma28[[#This Row],[SupDescr]]=" "," "," - "&amp;Tabel_Forespørgsel_fra_Visma28[[#This Row],[SupDescr]])</f>
        <v xml:space="preserve"> </v>
      </c>
      <c r="G7120" t="s">
        <v>7015</v>
      </c>
      <c r="H7120">
        <v>1</v>
      </c>
      <c r="I7120" t="str">
        <f>IF(A7120=A7119,I7119&amp;CHAR(10)&amp;"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1" spans="1:9" x14ac:dyDescent="0.25">
      <c r="A7121" t="s">
        <v>11092</v>
      </c>
      <c r="B7121">
        <v>75211662</v>
      </c>
      <c r="C7121" t="s">
        <v>16</v>
      </c>
      <c r="D7121" t="str">
        <f>IF(Tabel_Forespørgsel_fra_Visma28[[#This Row],[SupProd]]=" "," "," - "&amp;Tabel_Forespørgsel_fra_Visma28[[#This Row],[SupProd]])</f>
        <v xml:space="preserve"> </v>
      </c>
      <c r="E7121" t="s">
        <v>16</v>
      </c>
      <c r="F7121" t="str">
        <f>IF(Tabel_Forespørgsel_fra_Visma28[[#This Row],[SupDescr]]=" "," "," - "&amp;Tabel_Forespørgsel_fra_Visma28[[#This Row],[SupDescr]])</f>
        <v xml:space="preserve"> </v>
      </c>
      <c r="G7121" t="s">
        <v>7015</v>
      </c>
      <c r="H7121">
        <v>1</v>
      </c>
      <c r="I7121" t="str">
        <f>IF(A7121=A7120,I7120&amp;CHAR(10)&amp;"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2" spans="1:9" x14ac:dyDescent="0.25">
      <c r="A7122" t="s">
        <v>11095</v>
      </c>
      <c r="B7122">
        <v>75211662</v>
      </c>
      <c r="C7122" t="s">
        <v>16</v>
      </c>
      <c r="D7122" t="str">
        <f>IF(Tabel_Forespørgsel_fra_Visma28[[#This Row],[SupProd]]=" "," "," - "&amp;Tabel_Forespørgsel_fra_Visma28[[#This Row],[SupProd]])</f>
        <v xml:space="preserve"> </v>
      </c>
      <c r="E7122" t="s">
        <v>16</v>
      </c>
      <c r="F7122" t="str">
        <f>IF(Tabel_Forespørgsel_fra_Visma28[[#This Row],[SupDescr]]=" "," "," - "&amp;Tabel_Forespørgsel_fra_Visma28[[#This Row],[SupDescr]])</f>
        <v xml:space="preserve"> </v>
      </c>
      <c r="G7122" t="s">
        <v>7015</v>
      </c>
      <c r="H7122">
        <v>1</v>
      </c>
      <c r="I7122" t="str">
        <f>IF(A7122=A7121,I7121&amp;CHAR(10)&amp;"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3" spans="1:9" x14ac:dyDescent="0.25">
      <c r="A7123" t="s">
        <v>12172</v>
      </c>
      <c r="B7123">
        <v>75211662</v>
      </c>
      <c r="C7123" t="s">
        <v>16</v>
      </c>
      <c r="D7123" t="str">
        <f>IF(Tabel_Forespørgsel_fra_Visma28[[#This Row],[SupProd]]=" "," "," - "&amp;Tabel_Forespørgsel_fra_Visma28[[#This Row],[SupProd]])</f>
        <v xml:space="preserve"> </v>
      </c>
      <c r="E7123" t="s">
        <v>16</v>
      </c>
      <c r="F7123" t="str">
        <f>IF(Tabel_Forespørgsel_fra_Visma28[[#This Row],[SupDescr]]=" "," "," - "&amp;Tabel_Forespørgsel_fra_Visma28[[#This Row],[SupDescr]])</f>
        <v xml:space="preserve"> </v>
      </c>
      <c r="G7123" t="s">
        <v>7015</v>
      </c>
      <c r="H7123">
        <v>1</v>
      </c>
      <c r="I7123" t="str">
        <f>IF(A7123=A7122,I7122&amp;CHAR(10)&amp;"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4" spans="1:9" x14ac:dyDescent="0.25">
      <c r="A7124" t="s">
        <v>12173</v>
      </c>
      <c r="B7124">
        <v>75211662</v>
      </c>
      <c r="C7124" t="s">
        <v>16</v>
      </c>
      <c r="D7124" t="str">
        <f>IF(Tabel_Forespørgsel_fra_Visma28[[#This Row],[SupProd]]=" "," "," - "&amp;Tabel_Forespørgsel_fra_Visma28[[#This Row],[SupProd]])</f>
        <v xml:space="preserve"> </v>
      </c>
      <c r="E7124" t="s">
        <v>16</v>
      </c>
      <c r="F7124" t="str">
        <f>IF(Tabel_Forespørgsel_fra_Visma28[[#This Row],[SupDescr]]=" "," "," - "&amp;Tabel_Forespørgsel_fra_Visma28[[#This Row],[SupDescr]])</f>
        <v xml:space="preserve"> </v>
      </c>
      <c r="G7124" t="s">
        <v>7015</v>
      </c>
      <c r="H7124">
        <v>1</v>
      </c>
      <c r="I7124" t="str">
        <f>IF(A7124=A7123,I7123&amp;CHAR(10)&amp;"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5" spans="1:9" x14ac:dyDescent="0.25">
      <c r="A7125" t="s">
        <v>12124</v>
      </c>
      <c r="B7125">
        <v>75211662</v>
      </c>
      <c r="C7125" t="s">
        <v>16</v>
      </c>
      <c r="D7125" t="str">
        <f>IF(Tabel_Forespørgsel_fra_Visma28[[#This Row],[SupProd]]=" "," "," - "&amp;Tabel_Forespørgsel_fra_Visma28[[#This Row],[SupProd]])</f>
        <v xml:space="preserve"> </v>
      </c>
      <c r="E7125" t="s">
        <v>16</v>
      </c>
      <c r="F7125" t="str">
        <f>IF(Tabel_Forespørgsel_fra_Visma28[[#This Row],[SupDescr]]=" "," "," - "&amp;Tabel_Forespørgsel_fra_Visma28[[#This Row],[SupDescr]])</f>
        <v xml:space="preserve"> </v>
      </c>
      <c r="G7125" t="s">
        <v>7015</v>
      </c>
      <c r="H7125">
        <v>1</v>
      </c>
      <c r="I7125" t="str">
        <f>IF(A7125=A7124,I7124&amp;CHAR(10)&amp;"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6" spans="1:9" x14ac:dyDescent="0.25">
      <c r="A7126" t="s">
        <v>12129</v>
      </c>
      <c r="B7126">
        <v>75211662</v>
      </c>
      <c r="C7126" t="s">
        <v>16</v>
      </c>
      <c r="D7126" t="str">
        <f>IF(Tabel_Forespørgsel_fra_Visma28[[#This Row],[SupProd]]=" "," "," - "&amp;Tabel_Forespørgsel_fra_Visma28[[#This Row],[SupProd]])</f>
        <v xml:space="preserve"> </v>
      </c>
      <c r="E7126" t="s">
        <v>16</v>
      </c>
      <c r="F7126" t="str">
        <f>IF(Tabel_Forespørgsel_fra_Visma28[[#This Row],[SupDescr]]=" "," "," - "&amp;Tabel_Forespørgsel_fra_Visma28[[#This Row],[SupDescr]])</f>
        <v xml:space="preserve"> </v>
      </c>
      <c r="G7126" t="s">
        <v>7015</v>
      </c>
      <c r="H7126">
        <v>1</v>
      </c>
      <c r="I7126" t="str">
        <f>IF(A7126=A7125,I7125&amp;CHAR(10)&amp;"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7" spans="1:9" x14ac:dyDescent="0.25">
      <c r="A7127" t="s">
        <v>12138</v>
      </c>
      <c r="B7127">
        <v>75211662</v>
      </c>
      <c r="C7127" t="s">
        <v>16</v>
      </c>
      <c r="D7127" t="str">
        <f>IF(Tabel_Forespørgsel_fra_Visma28[[#This Row],[SupProd]]=" "," "," - "&amp;Tabel_Forespørgsel_fra_Visma28[[#This Row],[SupProd]])</f>
        <v xml:space="preserve"> </v>
      </c>
      <c r="E7127" t="s">
        <v>16</v>
      </c>
      <c r="F7127" t="str">
        <f>IF(Tabel_Forespørgsel_fra_Visma28[[#This Row],[SupDescr]]=" "," "," - "&amp;Tabel_Forespørgsel_fra_Visma28[[#This Row],[SupDescr]])</f>
        <v xml:space="preserve"> </v>
      </c>
      <c r="G7127" t="s">
        <v>7015</v>
      </c>
      <c r="H7127">
        <v>1</v>
      </c>
      <c r="I7127" t="str">
        <f>IF(A7127=A7126,I7126&amp;CHAR(10)&amp;"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8" spans="1:9" x14ac:dyDescent="0.25">
      <c r="A7128" t="s">
        <v>12139</v>
      </c>
      <c r="B7128">
        <v>75211662</v>
      </c>
      <c r="C7128" t="s">
        <v>16</v>
      </c>
      <c r="D7128" t="str">
        <f>IF(Tabel_Forespørgsel_fra_Visma28[[#This Row],[SupProd]]=" "," "," - "&amp;Tabel_Forespørgsel_fra_Visma28[[#This Row],[SupProd]])</f>
        <v xml:space="preserve"> </v>
      </c>
      <c r="E7128" t="s">
        <v>16</v>
      </c>
      <c r="F7128" t="str">
        <f>IF(Tabel_Forespørgsel_fra_Visma28[[#This Row],[SupDescr]]=" "," "," - "&amp;Tabel_Forespørgsel_fra_Visma28[[#This Row],[SupDescr]])</f>
        <v xml:space="preserve"> </v>
      </c>
      <c r="G7128" t="s">
        <v>7015</v>
      </c>
      <c r="H7128">
        <v>1</v>
      </c>
      <c r="I7128" t="str">
        <f>IF(A7128=A7127,I7127&amp;CHAR(10)&amp;"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9" spans="1:9" x14ac:dyDescent="0.25">
      <c r="A7129" t="s">
        <v>12141</v>
      </c>
      <c r="B7129">
        <v>75211662</v>
      </c>
      <c r="C7129" t="s">
        <v>16</v>
      </c>
      <c r="D7129" t="str">
        <f>IF(Tabel_Forespørgsel_fra_Visma28[[#This Row],[SupProd]]=" "," "," - "&amp;Tabel_Forespørgsel_fra_Visma28[[#This Row],[SupProd]])</f>
        <v xml:space="preserve"> </v>
      </c>
      <c r="E7129" t="s">
        <v>16</v>
      </c>
      <c r="F7129" t="str">
        <f>IF(Tabel_Forespørgsel_fra_Visma28[[#This Row],[SupDescr]]=" "," "," - "&amp;Tabel_Forespørgsel_fra_Visma28[[#This Row],[SupDescr]])</f>
        <v xml:space="preserve"> </v>
      </c>
      <c r="G7129" t="s">
        <v>7015</v>
      </c>
      <c r="H7129">
        <v>1</v>
      </c>
      <c r="I7129" t="str">
        <f>IF(A7129=A7128,I7128&amp;CHAR(10)&amp;"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0" spans="1:9" x14ac:dyDescent="0.25">
      <c r="A7130" t="s">
        <v>12140</v>
      </c>
      <c r="B7130">
        <v>75211662</v>
      </c>
      <c r="C7130" t="s">
        <v>16</v>
      </c>
      <c r="D7130" t="str">
        <f>IF(Tabel_Forespørgsel_fra_Visma28[[#This Row],[SupProd]]=" "," "," - "&amp;Tabel_Forespørgsel_fra_Visma28[[#This Row],[SupProd]])</f>
        <v xml:space="preserve"> </v>
      </c>
      <c r="E7130" t="s">
        <v>16</v>
      </c>
      <c r="F7130" t="str">
        <f>IF(Tabel_Forespørgsel_fra_Visma28[[#This Row],[SupDescr]]=" "," "," - "&amp;Tabel_Forespørgsel_fra_Visma28[[#This Row],[SupDescr]])</f>
        <v xml:space="preserve"> </v>
      </c>
      <c r="G7130" t="s">
        <v>7015</v>
      </c>
      <c r="H7130">
        <v>1</v>
      </c>
      <c r="I7130" t="str">
        <f>IF(A7130=A7129,I7129&amp;CHAR(10)&amp;"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1" spans="1:9" x14ac:dyDescent="0.25">
      <c r="A7131" t="s">
        <v>10487</v>
      </c>
      <c r="B7131">
        <v>75211662</v>
      </c>
      <c r="C7131" t="s">
        <v>16</v>
      </c>
      <c r="D7131" t="str">
        <f>IF(Tabel_Forespørgsel_fra_Visma28[[#This Row],[SupProd]]=" "," "," - "&amp;Tabel_Forespørgsel_fra_Visma28[[#This Row],[SupProd]])</f>
        <v xml:space="preserve"> </v>
      </c>
      <c r="E7131" t="s">
        <v>16</v>
      </c>
      <c r="F7131" t="str">
        <f>IF(Tabel_Forespørgsel_fra_Visma28[[#This Row],[SupDescr]]=" "," "," - "&amp;Tabel_Forespørgsel_fra_Visma28[[#This Row],[SupDescr]])</f>
        <v xml:space="preserve"> </v>
      </c>
      <c r="G7131" t="s">
        <v>7015</v>
      </c>
      <c r="H7131">
        <v>1</v>
      </c>
      <c r="I7131" t="str">
        <f>IF(A7131=A7130,I7130&amp;CHAR(10)&amp;"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2" spans="1:9" x14ac:dyDescent="0.25">
      <c r="A7132" t="s">
        <v>10488</v>
      </c>
      <c r="B7132">
        <v>75211662</v>
      </c>
      <c r="C7132" t="s">
        <v>16</v>
      </c>
      <c r="D7132" t="str">
        <f>IF(Tabel_Forespørgsel_fra_Visma28[[#This Row],[SupProd]]=" "," "," - "&amp;Tabel_Forespørgsel_fra_Visma28[[#This Row],[SupProd]])</f>
        <v xml:space="preserve"> </v>
      </c>
      <c r="E7132" t="s">
        <v>16</v>
      </c>
      <c r="F7132" t="str">
        <f>IF(Tabel_Forespørgsel_fra_Visma28[[#This Row],[SupDescr]]=" "," "," - "&amp;Tabel_Forespørgsel_fra_Visma28[[#This Row],[SupDescr]])</f>
        <v xml:space="preserve"> </v>
      </c>
      <c r="G7132" t="s">
        <v>7015</v>
      </c>
      <c r="H7132">
        <v>1</v>
      </c>
      <c r="I7132" t="str">
        <f>IF(A7132=A7131,I7131&amp;CHAR(10)&amp;"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3" spans="1:9" x14ac:dyDescent="0.25">
      <c r="A7133" t="s">
        <v>12176</v>
      </c>
      <c r="B7133">
        <v>75211662</v>
      </c>
      <c r="C7133" t="s">
        <v>16</v>
      </c>
      <c r="D7133" t="str">
        <f>IF(Tabel_Forespørgsel_fra_Visma28[[#This Row],[SupProd]]=" "," "," - "&amp;Tabel_Forespørgsel_fra_Visma28[[#This Row],[SupProd]])</f>
        <v xml:space="preserve"> </v>
      </c>
      <c r="E7133" t="s">
        <v>16</v>
      </c>
      <c r="F7133" t="str">
        <f>IF(Tabel_Forespørgsel_fra_Visma28[[#This Row],[SupDescr]]=" "," "," - "&amp;Tabel_Forespørgsel_fra_Visma28[[#This Row],[SupDescr]])</f>
        <v xml:space="preserve"> </v>
      </c>
      <c r="G7133" t="s">
        <v>7015</v>
      </c>
      <c r="H7133">
        <v>1</v>
      </c>
      <c r="I7133" t="str">
        <f>IF(A7133=A7132,I7132&amp;CHAR(10)&amp;"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4" spans="1:9" x14ac:dyDescent="0.25">
      <c r="A7134" t="s">
        <v>12177</v>
      </c>
      <c r="B7134">
        <v>75211662</v>
      </c>
      <c r="C7134" t="s">
        <v>16</v>
      </c>
      <c r="D7134" t="str">
        <f>IF(Tabel_Forespørgsel_fra_Visma28[[#This Row],[SupProd]]=" "," "," - "&amp;Tabel_Forespørgsel_fra_Visma28[[#This Row],[SupProd]])</f>
        <v xml:space="preserve"> </v>
      </c>
      <c r="E7134" t="s">
        <v>16</v>
      </c>
      <c r="F7134" t="str">
        <f>IF(Tabel_Forespørgsel_fra_Visma28[[#This Row],[SupDescr]]=" "," "," - "&amp;Tabel_Forespørgsel_fra_Visma28[[#This Row],[SupDescr]])</f>
        <v xml:space="preserve"> </v>
      </c>
      <c r="G7134" t="s">
        <v>7015</v>
      </c>
      <c r="H7134">
        <v>1</v>
      </c>
      <c r="I7134" t="str">
        <f>IF(A7134=A7133,I7133&amp;CHAR(10)&amp;"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5" spans="1:9" x14ac:dyDescent="0.25">
      <c r="A7135" t="s">
        <v>12154</v>
      </c>
      <c r="B7135">
        <v>75211662</v>
      </c>
      <c r="C7135" t="s">
        <v>16</v>
      </c>
      <c r="D7135" t="str">
        <f>IF(Tabel_Forespørgsel_fra_Visma28[[#This Row],[SupProd]]=" "," "," - "&amp;Tabel_Forespørgsel_fra_Visma28[[#This Row],[SupProd]])</f>
        <v xml:space="preserve"> </v>
      </c>
      <c r="E7135" t="s">
        <v>16</v>
      </c>
      <c r="F7135" t="str">
        <f>IF(Tabel_Forespørgsel_fra_Visma28[[#This Row],[SupDescr]]=" "," "," - "&amp;Tabel_Forespørgsel_fra_Visma28[[#This Row],[SupDescr]])</f>
        <v xml:space="preserve"> </v>
      </c>
      <c r="G7135" t="s">
        <v>7015</v>
      </c>
      <c r="H7135">
        <v>1</v>
      </c>
      <c r="I7135" t="str">
        <f>IF(A7135=A7134,I7134&amp;CHAR(10)&amp;"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6" spans="1:9" x14ac:dyDescent="0.25">
      <c r="A7136" t="s">
        <v>10924</v>
      </c>
      <c r="B7136">
        <v>75211600</v>
      </c>
      <c r="C7136" t="s">
        <v>16</v>
      </c>
      <c r="D7136" t="str">
        <f>IF(Tabel_Forespørgsel_fra_Visma28[[#This Row],[SupProd]]=" "," "," - "&amp;Tabel_Forespørgsel_fra_Visma28[[#This Row],[SupProd]])</f>
        <v xml:space="preserve"> </v>
      </c>
      <c r="E7136" t="s">
        <v>16</v>
      </c>
      <c r="F7136" t="str">
        <f>IF(Tabel_Forespørgsel_fra_Visma28[[#This Row],[SupDescr]]=" "," "," - "&amp;Tabel_Forespørgsel_fra_Visma28[[#This Row],[SupDescr]])</f>
        <v xml:space="preserve"> </v>
      </c>
      <c r="G7136" t="s">
        <v>7099</v>
      </c>
      <c r="H7136">
        <v>1</v>
      </c>
      <c r="I7136" t="str">
        <f>IF(A7136=A7135,I7135&amp;CHAR(10)&amp;"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7137" spans="1:9" x14ac:dyDescent="0.25">
      <c r="A7137" t="s">
        <v>10377</v>
      </c>
      <c r="B7137">
        <v>75211662</v>
      </c>
      <c r="C7137" t="s">
        <v>16</v>
      </c>
      <c r="D7137" t="str">
        <f>IF(Tabel_Forespørgsel_fra_Visma28[[#This Row],[SupProd]]=" "," "," - "&amp;Tabel_Forespørgsel_fra_Visma28[[#This Row],[SupProd]])</f>
        <v xml:space="preserve"> </v>
      </c>
      <c r="E7137" t="s">
        <v>16</v>
      </c>
      <c r="F7137" t="str">
        <f>IF(Tabel_Forespørgsel_fra_Visma28[[#This Row],[SupDescr]]=" "," "," - "&amp;Tabel_Forespørgsel_fra_Visma28[[#This Row],[SupDescr]])</f>
        <v xml:space="preserve"> </v>
      </c>
      <c r="G7137" t="s">
        <v>7015</v>
      </c>
      <c r="H7137">
        <v>1</v>
      </c>
      <c r="I7137" t="str">
        <f>IF(A7137=A7136,I7136&amp;CHAR(10)&amp;"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8" spans="1:9" x14ac:dyDescent="0.25">
      <c r="A7138" t="s">
        <v>10927</v>
      </c>
      <c r="B7138">
        <v>75211662</v>
      </c>
      <c r="C7138" t="s">
        <v>16</v>
      </c>
      <c r="D7138" t="str">
        <f>IF(Tabel_Forespørgsel_fra_Visma28[[#This Row],[SupProd]]=" "," "," - "&amp;Tabel_Forespørgsel_fra_Visma28[[#This Row],[SupProd]])</f>
        <v xml:space="preserve"> </v>
      </c>
      <c r="E7138" t="s">
        <v>16</v>
      </c>
      <c r="F7138" t="str">
        <f>IF(Tabel_Forespørgsel_fra_Visma28[[#This Row],[SupDescr]]=" "," "," - "&amp;Tabel_Forespørgsel_fra_Visma28[[#This Row],[SupDescr]])</f>
        <v xml:space="preserve"> </v>
      </c>
      <c r="G7138" t="s">
        <v>7015</v>
      </c>
      <c r="H7138">
        <v>1</v>
      </c>
      <c r="I7138" t="str">
        <f>IF(A7138=A7137,I7137&amp;CHAR(10)&amp;"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9" spans="1:9" x14ac:dyDescent="0.25">
      <c r="A7139" t="s">
        <v>11285</v>
      </c>
      <c r="B7139">
        <v>75211600</v>
      </c>
      <c r="C7139" t="s">
        <v>16</v>
      </c>
      <c r="D7139" t="str">
        <f>IF(Tabel_Forespørgsel_fra_Visma28[[#This Row],[SupProd]]=" "," "," - "&amp;Tabel_Forespørgsel_fra_Visma28[[#This Row],[SupProd]])</f>
        <v xml:space="preserve"> </v>
      </c>
      <c r="E7139" t="s">
        <v>16</v>
      </c>
      <c r="F7139" t="str">
        <f>IF(Tabel_Forespørgsel_fra_Visma28[[#This Row],[SupDescr]]=" "," "," - "&amp;Tabel_Forespørgsel_fra_Visma28[[#This Row],[SupDescr]])</f>
        <v xml:space="preserve"> </v>
      </c>
      <c r="G7139" t="s">
        <v>7099</v>
      </c>
      <c r="H7139">
        <v>1</v>
      </c>
      <c r="I7139" t="str">
        <f>IF(A7139=A7138,I7138&amp;CHAR(10)&amp;"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7140" spans="1:9" x14ac:dyDescent="0.25">
      <c r="A7140" t="s">
        <v>11289</v>
      </c>
      <c r="B7140">
        <v>75211600</v>
      </c>
      <c r="C7140" t="s">
        <v>16</v>
      </c>
      <c r="D7140" t="str">
        <f>IF(Tabel_Forespørgsel_fra_Visma28[[#This Row],[SupProd]]=" "," "," - "&amp;Tabel_Forespørgsel_fra_Visma28[[#This Row],[SupProd]])</f>
        <v xml:space="preserve"> </v>
      </c>
      <c r="E7140" t="s">
        <v>16</v>
      </c>
      <c r="F7140" t="str">
        <f>IF(Tabel_Forespørgsel_fra_Visma28[[#This Row],[SupDescr]]=" "," "," - "&amp;Tabel_Forespørgsel_fra_Visma28[[#This Row],[SupDescr]])</f>
        <v xml:space="preserve"> </v>
      </c>
      <c r="G7140" t="s">
        <v>7099</v>
      </c>
      <c r="H7140">
        <v>1</v>
      </c>
      <c r="I7140" t="str">
        <f>IF(A7140=A7139,I7139&amp;CHAR(10)&amp;"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7141" spans="1:9" x14ac:dyDescent="0.25">
      <c r="A7141" t="s">
        <v>12208</v>
      </c>
      <c r="B7141">
        <v>75196500</v>
      </c>
      <c r="C7141" t="s">
        <v>16</v>
      </c>
      <c r="D7141" t="str">
        <f>IF(Tabel_Forespørgsel_fra_Visma28[[#This Row],[SupProd]]=" "," "," - "&amp;Tabel_Forespørgsel_fra_Visma28[[#This Row],[SupProd]])</f>
        <v xml:space="preserve"> </v>
      </c>
      <c r="E7141" t="s">
        <v>16</v>
      </c>
      <c r="F7141" t="str">
        <f>IF(Tabel_Forespørgsel_fra_Visma28[[#This Row],[SupDescr]]=" "," "," - "&amp;Tabel_Forespørgsel_fra_Visma28[[#This Row],[SupDescr]])</f>
        <v xml:space="preserve"> </v>
      </c>
      <c r="G7141" t="s">
        <v>2425</v>
      </c>
      <c r="H7141">
        <v>1</v>
      </c>
      <c r="I7141" t="str">
        <f>IF(A7141=A7140,I7140&amp;CHAR(10)&amp;"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42" spans="1:9" x14ac:dyDescent="0.25">
      <c r="A7142" t="s">
        <v>11581</v>
      </c>
      <c r="B7142">
        <v>75211662</v>
      </c>
      <c r="C7142" t="s">
        <v>16</v>
      </c>
      <c r="D7142" t="str">
        <f>IF(Tabel_Forespørgsel_fra_Visma28[[#This Row],[SupProd]]=" "," "," - "&amp;Tabel_Forespørgsel_fra_Visma28[[#This Row],[SupProd]])</f>
        <v xml:space="preserve"> </v>
      </c>
      <c r="E7142" t="s">
        <v>16</v>
      </c>
      <c r="F7142" t="str">
        <f>IF(Tabel_Forespørgsel_fra_Visma28[[#This Row],[SupDescr]]=" "," "," - "&amp;Tabel_Forespørgsel_fra_Visma28[[#This Row],[SupDescr]])</f>
        <v xml:space="preserve"> </v>
      </c>
      <c r="G7142" t="s">
        <v>7015</v>
      </c>
      <c r="H7142">
        <v>1</v>
      </c>
      <c r="I7142" t="str">
        <f>IF(A7142=A7141,I7141&amp;CHAR(10)&amp;"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3" spans="1:9" x14ac:dyDescent="0.25">
      <c r="A7143" t="s">
        <v>10880</v>
      </c>
      <c r="B7143">
        <v>75211662</v>
      </c>
      <c r="C7143" t="s">
        <v>16</v>
      </c>
      <c r="D7143" t="str">
        <f>IF(Tabel_Forespørgsel_fra_Visma28[[#This Row],[SupProd]]=" "," "," - "&amp;Tabel_Forespørgsel_fra_Visma28[[#This Row],[SupProd]])</f>
        <v xml:space="preserve"> </v>
      </c>
      <c r="E7143" t="s">
        <v>16</v>
      </c>
      <c r="F7143" t="str">
        <f>IF(Tabel_Forespørgsel_fra_Visma28[[#This Row],[SupDescr]]=" "," "," - "&amp;Tabel_Forespørgsel_fra_Visma28[[#This Row],[SupDescr]])</f>
        <v xml:space="preserve"> </v>
      </c>
      <c r="G7143" t="s">
        <v>7015</v>
      </c>
      <c r="H7143">
        <v>1</v>
      </c>
      <c r="I7143" t="str">
        <f>IF(A7143=A7142,I7142&amp;CHAR(10)&amp;"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4" spans="1:9" x14ac:dyDescent="0.25">
      <c r="A7144" t="s">
        <v>12252</v>
      </c>
      <c r="B7144">
        <v>75211662</v>
      </c>
      <c r="C7144" t="s">
        <v>16</v>
      </c>
      <c r="D7144" t="str">
        <f>IF(Tabel_Forespørgsel_fra_Visma28[[#This Row],[SupProd]]=" "," "," - "&amp;Tabel_Forespørgsel_fra_Visma28[[#This Row],[SupProd]])</f>
        <v xml:space="preserve"> </v>
      </c>
      <c r="E7144" t="s">
        <v>16</v>
      </c>
      <c r="F7144" t="str">
        <f>IF(Tabel_Forespørgsel_fra_Visma28[[#This Row],[SupDescr]]=" "," "," - "&amp;Tabel_Forespørgsel_fra_Visma28[[#This Row],[SupDescr]])</f>
        <v xml:space="preserve"> </v>
      </c>
      <c r="G7144" t="s">
        <v>7015</v>
      </c>
      <c r="H7144">
        <v>1</v>
      </c>
      <c r="I7144" t="str">
        <f>IF(A7144=A7143,I7143&amp;CHAR(10)&amp;"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5" spans="1:9" x14ac:dyDescent="0.25">
      <c r="A7145" t="s">
        <v>12355</v>
      </c>
      <c r="B7145">
        <v>75211662</v>
      </c>
      <c r="C7145" t="s">
        <v>16</v>
      </c>
      <c r="D7145" t="str">
        <f>IF(Tabel_Forespørgsel_fra_Visma28[[#This Row],[SupProd]]=" "," "," - "&amp;Tabel_Forespørgsel_fra_Visma28[[#This Row],[SupProd]])</f>
        <v xml:space="preserve"> </v>
      </c>
      <c r="E7145" t="s">
        <v>16</v>
      </c>
      <c r="F7145" t="str">
        <f>IF(Tabel_Forespørgsel_fra_Visma28[[#This Row],[SupDescr]]=" "," "," - "&amp;Tabel_Forespørgsel_fra_Visma28[[#This Row],[SupDescr]])</f>
        <v xml:space="preserve"> </v>
      </c>
      <c r="G7145" t="s">
        <v>7015</v>
      </c>
      <c r="H7145">
        <v>1</v>
      </c>
      <c r="I7145" t="str">
        <f>IF(A7145=A7144,I7144&amp;CHAR(10)&amp;"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6" spans="1:9" x14ac:dyDescent="0.25">
      <c r="A7146" t="s">
        <v>12358</v>
      </c>
      <c r="B7146">
        <v>75211662</v>
      </c>
      <c r="C7146" t="s">
        <v>16</v>
      </c>
      <c r="D7146" t="str">
        <f>IF(Tabel_Forespørgsel_fra_Visma28[[#This Row],[SupProd]]=" "," "," - "&amp;Tabel_Forespørgsel_fra_Visma28[[#This Row],[SupProd]])</f>
        <v xml:space="preserve"> </v>
      </c>
      <c r="E7146" t="s">
        <v>16</v>
      </c>
      <c r="F7146" t="str">
        <f>IF(Tabel_Forespørgsel_fra_Visma28[[#This Row],[SupDescr]]=" "," "," - "&amp;Tabel_Forespørgsel_fra_Visma28[[#This Row],[SupDescr]])</f>
        <v xml:space="preserve"> </v>
      </c>
      <c r="G7146" t="s">
        <v>7015</v>
      </c>
      <c r="H7146">
        <v>1</v>
      </c>
      <c r="I7146" t="str">
        <f>IF(A7146=A7145,I7145&amp;CHAR(10)&amp;"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7" spans="1:9" x14ac:dyDescent="0.25">
      <c r="A7147" t="s">
        <v>12300</v>
      </c>
      <c r="B7147">
        <v>75211662</v>
      </c>
      <c r="C7147" t="s">
        <v>16</v>
      </c>
      <c r="D7147" t="str">
        <f>IF(Tabel_Forespørgsel_fra_Visma28[[#This Row],[SupProd]]=" "," "," - "&amp;Tabel_Forespørgsel_fra_Visma28[[#This Row],[SupProd]])</f>
        <v xml:space="preserve"> </v>
      </c>
      <c r="E7147" t="s">
        <v>16</v>
      </c>
      <c r="F7147" t="str">
        <f>IF(Tabel_Forespørgsel_fra_Visma28[[#This Row],[SupDescr]]=" "," "," - "&amp;Tabel_Forespørgsel_fra_Visma28[[#This Row],[SupDescr]])</f>
        <v xml:space="preserve"> </v>
      </c>
      <c r="G7147" t="s">
        <v>7015</v>
      </c>
      <c r="H7147">
        <v>1</v>
      </c>
      <c r="I7147" t="str">
        <f>IF(A7147=A7146,I7146&amp;CHAR(10)&amp;"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8" spans="1:9" x14ac:dyDescent="0.25">
      <c r="A7148" t="s">
        <v>12359</v>
      </c>
      <c r="B7148">
        <v>75211662</v>
      </c>
      <c r="C7148" t="s">
        <v>16</v>
      </c>
      <c r="D7148" t="str">
        <f>IF(Tabel_Forespørgsel_fra_Visma28[[#This Row],[SupProd]]=" "," "," - "&amp;Tabel_Forespørgsel_fra_Visma28[[#This Row],[SupProd]])</f>
        <v xml:space="preserve"> </v>
      </c>
      <c r="E7148" t="s">
        <v>16</v>
      </c>
      <c r="F7148" t="str">
        <f>IF(Tabel_Forespørgsel_fra_Visma28[[#This Row],[SupDescr]]=" "," "," - "&amp;Tabel_Forespørgsel_fra_Visma28[[#This Row],[SupDescr]])</f>
        <v xml:space="preserve"> </v>
      </c>
      <c r="G7148" t="s">
        <v>7015</v>
      </c>
      <c r="H7148">
        <v>1</v>
      </c>
      <c r="I7148" t="str">
        <f>IF(A7148=A7147,I7147&amp;CHAR(10)&amp;"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9" spans="1:9" x14ac:dyDescent="0.25">
      <c r="A7149" t="s">
        <v>12301</v>
      </c>
      <c r="B7149">
        <v>75211662</v>
      </c>
      <c r="C7149" t="s">
        <v>16</v>
      </c>
      <c r="D7149" t="str">
        <f>IF(Tabel_Forespørgsel_fra_Visma28[[#This Row],[SupProd]]=" "," "," - "&amp;Tabel_Forespørgsel_fra_Visma28[[#This Row],[SupProd]])</f>
        <v xml:space="preserve"> </v>
      </c>
      <c r="E7149" t="s">
        <v>16</v>
      </c>
      <c r="F7149" t="str">
        <f>IF(Tabel_Forespørgsel_fra_Visma28[[#This Row],[SupDescr]]=" "," "," - "&amp;Tabel_Forespørgsel_fra_Visma28[[#This Row],[SupDescr]])</f>
        <v xml:space="preserve"> </v>
      </c>
      <c r="G7149" t="s">
        <v>7015</v>
      </c>
      <c r="H7149">
        <v>1</v>
      </c>
      <c r="I7149" t="str">
        <f>IF(A7149=A7148,I7148&amp;CHAR(10)&amp;"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50" spans="1:9" x14ac:dyDescent="0.25">
      <c r="A7150" t="s">
        <v>12308</v>
      </c>
      <c r="B7150">
        <v>75196500</v>
      </c>
      <c r="C7150" t="s">
        <v>16</v>
      </c>
      <c r="D7150" t="str">
        <f>IF(Tabel_Forespørgsel_fra_Visma28[[#This Row],[SupProd]]=" "," "," - "&amp;Tabel_Forespørgsel_fra_Visma28[[#This Row],[SupProd]])</f>
        <v xml:space="preserve"> </v>
      </c>
      <c r="E7150" t="s">
        <v>16</v>
      </c>
      <c r="F7150" t="str">
        <f>IF(Tabel_Forespørgsel_fra_Visma28[[#This Row],[SupDescr]]=" "," "," - "&amp;Tabel_Forespørgsel_fra_Visma28[[#This Row],[SupDescr]])</f>
        <v xml:space="preserve"> </v>
      </c>
      <c r="G7150" t="s">
        <v>2425</v>
      </c>
      <c r="H7150">
        <v>1</v>
      </c>
      <c r="I7150" t="str">
        <f>IF(A7150=A7149,I7149&amp;CHAR(10)&amp;"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51" spans="1:9" x14ac:dyDescent="0.25">
      <c r="A7151" t="s">
        <v>12309</v>
      </c>
      <c r="B7151">
        <v>75196500</v>
      </c>
      <c r="C7151" t="s">
        <v>16</v>
      </c>
      <c r="D7151" t="str">
        <f>IF(Tabel_Forespørgsel_fra_Visma28[[#This Row],[SupProd]]=" "," "," - "&amp;Tabel_Forespørgsel_fra_Visma28[[#This Row],[SupProd]])</f>
        <v xml:space="preserve"> </v>
      </c>
      <c r="E7151" t="s">
        <v>16</v>
      </c>
      <c r="F7151" t="str">
        <f>IF(Tabel_Forespørgsel_fra_Visma28[[#This Row],[SupDescr]]=" "," "," - "&amp;Tabel_Forespørgsel_fra_Visma28[[#This Row],[SupDescr]])</f>
        <v xml:space="preserve"> </v>
      </c>
      <c r="G7151" t="s">
        <v>2425</v>
      </c>
      <c r="H7151">
        <v>1</v>
      </c>
      <c r="I7151" t="str">
        <f>IF(A7151=A7150,I7150&amp;CHAR(10)&amp;"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52" spans="1:9" x14ac:dyDescent="0.25">
      <c r="A7152" t="s">
        <v>11561</v>
      </c>
      <c r="B7152">
        <v>75196500</v>
      </c>
      <c r="C7152" t="s">
        <v>16</v>
      </c>
      <c r="D7152" t="str">
        <f>IF(Tabel_Forespørgsel_fra_Visma28[[#This Row],[SupProd]]=" "," "," - "&amp;Tabel_Forespørgsel_fra_Visma28[[#This Row],[SupProd]])</f>
        <v xml:space="preserve"> </v>
      </c>
      <c r="E7152" t="s">
        <v>16</v>
      </c>
      <c r="F7152" t="str">
        <f>IF(Tabel_Forespørgsel_fra_Visma28[[#This Row],[SupDescr]]=" "," "," - "&amp;Tabel_Forespørgsel_fra_Visma28[[#This Row],[SupDescr]])</f>
        <v xml:space="preserve"> </v>
      </c>
      <c r="G7152" t="s">
        <v>2425</v>
      </c>
      <c r="H7152">
        <v>1</v>
      </c>
      <c r="I7152" t="str">
        <f>IF(A7152=A7151,I7151&amp;CHAR(10)&amp;"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53" spans="1:9" x14ac:dyDescent="0.25">
      <c r="A7153" t="s">
        <v>11562</v>
      </c>
      <c r="B7153">
        <v>75211662</v>
      </c>
      <c r="C7153" t="s">
        <v>16</v>
      </c>
      <c r="D7153" t="str">
        <f>IF(Tabel_Forespørgsel_fra_Visma28[[#This Row],[SupProd]]=" "," "," - "&amp;Tabel_Forespørgsel_fra_Visma28[[#This Row],[SupProd]])</f>
        <v xml:space="preserve"> </v>
      </c>
      <c r="E7153" t="s">
        <v>16</v>
      </c>
      <c r="F7153" t="str">
        <f>IF(Tabel_Forespørgsel_fra_Visma28[[#This Row],[SupDescr]]=" "," "," - "&amp;Tabel_Forespørgsel_fra_Visma28[[#This Row],[SupDescr]])</f>
        <v xml:space="preserve"> </v>
      </c>
      <c r="G7153" t="s">
        <v>7015</v>
      </c>
      <c r="H7153">
        <v>1</v>
      </c>
      <c r="I7153" t="str">
        <f>IF(A7153=A7152,I7152&amp;CHAR(10)&amp;"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54" spans="1:9" x14ac:dyDescent="0.25">
      <c r="A7154" t="s">
        <v>11562</v>
      </c>
      <c r="B7154">
        <v>75196500</v>
      </c>
      <c r="C7154" t="s">
        <v>16</v>
      </c>
      <c r="D7154" t="str">
        <f>IF(Tabel_Forespørgsel_fra_Visma28[[#This Row],[SupProd]]=" "," "," - "&amp;Tabel_Forespørgsel_fra_Visma28[[#This Row],[SupProd]])</f>
        <v xml:space="preserve"> </v>
      </c>
      <c r="E7154" t="s">
        <v>16</v>
      </c>
      <c r="F7154" t="str">
        <f>IF(Tabel_Forespørgsel_fra_Visma28[[#This Row],[SupDescr]]=" "," "," - "&amp;Tabel_Forespørgsel_fra_Visma28[[#This Row],[SupDescr]])</f>
        <v xml:space="preserve"> </v>
      </c>
      <c r="G7154" t="s">
        <v>2425</v>
      </c>
      <c r="H7154">
        <v>2</v>
      </c>
      <c r="I7154" t="str">
        <f>IF(A7154=A7153,I7153&amp;CHAR(10)&amp;"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7155" spans="1:9" x14ac:dyDescent="0.25">
      <c r="A7155" t="s">
        <v>12382</v>
      </c>
      <c r="B7155">
        <v>75180019</v>
      </c>
      <c r="C7155" t="s">
        <v>16</v>
      </c>
      <c r="D7155" t="str">
        <f>IF(Tabel_Forespørgsel_fra_Visma28[[#This Row],[SupProd]]=" "," "," - "&amp;Tabel_Forespørgsel_fra_Visma28[[#This Row],[SupProd]])</f>
        <v xml:space="preserve"> </v>
      </c>
      <c r="E7155" t="s">
        <v>16</v>
      </c>
      <c r="F7155" t="str">
        <f>IF(Tabel_Forespørgsel_fra_Visma28[[#This Row],[SupDescr]]=" "," "," - "&amp;Tabel_Forespørgsel_fra_Visma28[[#This Row],[SupDescr]])</f>
        <v xml:space="preserve"> </v>
      </c>
      <c r="G7155" t="s">
        <v>2430</v>
      </c>
      <c r="H7155">
        <v>1</v>
      </c>
      <c r="I7155" t="str">
        <f>IF(A7155=A7154,I7154&amp;CHAR(10)&amp;"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156" spans="1:9" x14ac:dyDescent="0.25">
      <c r="A7156" t="s">
        <v>12384</v>
      </c>
      <c r="B7156">
        <v>75180019</v>
      </c>
      <c r="C7156" t="s">
        <v>16</v>
      </c>
      <c r="D7156" t="str">
        <f>IF(Tabel_Forespørgsel_fra_Visma28[[#This Row],[SupProd]]=" "," "," - "&amp;Tabel_Forespørgsel_fra_Visma28[[#This Row],[SupProd]])</f>
        <v xml:space="preserve"> </v>
      </c>
      <c r="E7156" t="s">
        <v>16</v>
      </c>
      <c r="F7156" t="str">
        <f>IF(Tabel_Forespørgsel_fra_Visma28[[#This Row],[SupDescr]]=" "," "," - "&amp;Tabel_Forespørgsel_fra_Visma28[[#This Row],[SupDescr]])</f>
        <v xml:space="preserve"> </v>
      </c>
      <c r="G7156" t="s">
        <v>2430</v>
      </c>
      <c r="H7156">
        <v>1</v>
      </c>
      <c r="I7156" t="str">
        <f>IF(A7156=A7155,I7155&amp;CHAR(10)&amp;"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157" spans="1:9" x14ac:dyDescent="0.25">
      <c r="A7157" t="s">
        <v>12385</v>
      </c>
      <c r="B7157">
        <v>75180019</v>
      </c>
      <c r="C7157" t="s">
        <v>16</v>
      </c>
      <c r="D7157" t="str">
        <f>IF(Tabel_Forespørgsel_fra_Visma28[[#This Row],[SupProd]]=" "," "," - "&amp;Tabel_Forespørgsel_fra_Visma28[[#This Row],[SupProd]])</f>
        <v xml:space="preserve"> </v>
      </c>
      <c r="E7157" t="s">
        <v>16</v>
      </c>
      <c r="F7157" t="str">
        <f>IF(Tabel_Forespørgsel_fra_Visma28[[#This Row],[SupDescr]]=" "," "," - "&amp;Tabel_Forespørgsel_fra_Visma28[[#This Row],[SupDescr]])</f>
        <v xml:space="preserve"> </v>
      </c>
      <c r="G7157" t="s">
        <v>2430</v>
      </c>
      <c r="H7157">
        <v>1</v>
      </c>
      <c r="I7157" t="str">
        <f>IF(A7157=A7156,I7156&amp;CHAR(10)&amp;"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158" spans="1:9" x14ac:dyDescent="0.25">
      <c r="A7158" t="s">
        <v>11662</v>
      </c>
      <c r="B7158">
        <v>75211662</v>
      </c>
      <c r="C7158" t="s">
        <v>16</v>
      </c>
      <c r="D7158" t="str">
        <f>IF(Tabel_Forespørgsel_fra_Visma28[[#This Row],[SupProd]]=" "," "," - "&amp;Tabel_Forespørgsel_fra_Visma28[[#This Row],[SupProd]])</f>
        <v xml:space="preserve"> </v>
      </c>
      <c r="E7158" t="s">
        <v>16</v>
      </c>
      <c r="F7158" t="str">
        <f>IF(Tabel_Forespørgsel_fra_Visma28[[#This Row],[SupDescr]]=" "," "," - "&amp;Tabel_Forespørgsel_fra_Visma28[[#This Row],[SupDescr]])</f>
        <v xml:space="preserve"> </v>
      </c>
      <c r="G7158" t="s">
        <v>7015</v>
      </c>
      <c r="H7158">
        <v>1</v>
      </c>
      <c r="I7158" t="str">
        <f>IF(A7158=A7157,I7157&amp;CHAR(10)&amp;"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59" spans="1:9" x14ac:dyDescent="0.25">
      <c r="A7159" t="s">
        <v>11663</v>
      </c>
      <c r="B7159">
        <v>75211662</v>
      </c>
      <c r="C7159" t="s">
        <v>16</v>
      </c>
      <c r="D7159" t="str">
        <f>IF(Tabel_Forespørgsel_fra_Visma28[[#This Row],[SupProd]]=" "," "," - "&amp;Tabel_Forespørgsel_fra_Visma28[[#This Row],[SupProd]])</f>
        <v xml:space="preserve"> </v>
      </c>
      <c r="E7159" t="s">
        <v>16</v>
      </c>
      <c r="F7159" t="str">
        <f>IF(Tabel_Forespørgsel_fra_Visma28[[#This Row],[SupDescr]]=" "," "," - "&amp;Tabel_Forespørgsel_fra_Visma28[[#This Row],[SupDescr]])</f>
        <v xml:space="preserve"> </v>
      </c>
      <c r="G7159" t="s">
        <v>7015</v>
      </c>
      <c r="H7159">
        <v>1</v>
      </c>
      <c r="I7159" t="str">
        <f>IF(A7159=A7158,I7158&amp;CHAR(10)&amp;"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0" spans="1:9" x14ac:dyDescent="0.25">
      <c r="A7160" t="s">
        <v>12407</v>
      </c>
      <c r="B7160">
        <v>75211662</v>
      </c>
      <c r="C7160" t="s">
        <v>16</v>
      </c>
      <c r="D7160" t="str">
        <f>IF(Tabel_Forespørgsel_fra_Visma28[[#This Row],[SupProd]]=" "," "," - "&amp;Tabel_Forespørgsel_fra_Visma28[[#This Row],[SupProd]])</f>
        <v xml:space="preserve"> </v>
      </c>
      <c r="E7160" t="s">
        <v>16</v>
      </c>
      <c r="F7160" t="str">
        <f>IF(Tabel_Forespørgsel_fra_Visma28[[#This Row],[SupDescr]]=" "," "," - "&amp;Tabel_Forespørgsel_fra_Visma28[[#This Row],[SupDescr]])</f>
        <v xml:space="preserve"> </v>
      </c>
      <c r="G7160" t="s">
        <v>7015</v>
      </c>
      <c r="H7160">
        <v>1</v>
      </c>
      <c r="I7160" t="str">
        <f>IF(A7160=A7159,I7159&amp;CHAR(10)&amp;"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1" spans="1:9" x14ac:dyDescent="0.25">
      <c r="A7161" t="s">
        <v>12390</v>
      </c>
      <c r="B7161">
        <v>75211662</v>
      </c>
      <c r="C7161" t="s">
        <v>16</v>
      </c>
      <c r="D7161" t="str">
        <f>IF(Tabel_Forespørgsel_fra_Visma28[[#This Row],[SupProd]]=" "," "," - "&amp;Tabel_Forespørgsel_fra_Visma28[[#This Row],[SupProd]])</f>
        <v xml:space="preserve"> </v>
      </c>
      <c r="E7161" t="s">
        <v>16</v>
      </c>
      <c r="F7161" t="str">
        <f>IF(Tabel_Forespørgsel_fra_Visma28[[#This Row],[SupDescr]]=" "," "," - "&amp;Tabel_Forespørgsel_fra_Visma28[[#This Row],[SupDescr]])</f>
        <v xml:space="preserve"> </v>
      </c>
      <c r="G7161" t="s">
        <v>7015</v>
      </c>
      <c r="H7161">
        <v>1</v>
      </c>
      <c r="I7161" t="str">
        <f>IF(A7161=A7160,I7160&amp;CHAR(10)&amp;"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2" spans="1:9" x14ac:dyDescent="0.25">
      <c r="A7162" t="s">
        <v>12402</v>
      </c>
      <c r="B7162">
        <v>75211662</v>
      </c>
      <c r="C7162" t="s">
        <v>16</v>
      </c>
      <c r="D7162" t="str">
        <f>IF(Tabel_Forespørgsel_fra_Visma28[[#This Row],[SupProd]]=" "," "," - "&amp;Tabel_Forespørgsel_fra_Visma28[[#This Row],[SupProd]])</f>
        <v xml:space="preserve"> </v>
      </c>
      <c r="E7162" t="s">
        <v>16</v>
      </c>
      <c r="F7162" t="str">
        <f>IF(Tabel_Forespørgsel_fra_Visma28[[#This Row],[SupDescr]]=" "," "," - "&amp;Tabel_Forespørgsel_fra_Visma28[[#This Row],[SupDescr]])</f>
        <v xml:space="preserve"> </v>
      </c>
      <c r="G7162" t="s">
        <v>7015</v>
      </c>
      <c r="H7162">
        <v>1</v>
      </c>
      <c r="I7162" t="str">
        <f>IF(A7162=A7161,I7161&amp;CHAR(10)&amp;"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3" spans="1:9" x14ac:dyDescent="0.25">
      <c r="A7163" t="s">
        <v>10707</v>
      </c>
      <c r="B7163">
        <v>75180019</v>
      </c>
      <c r="C7163" t="s">
        <v>16</v>
      </c>
      <c r="D7163" t="str">
        <f>IF(Tabel_Forespørgsel_fra_Visma28[[#This Row],[SupProd]]=" "," "," - "&amp;Tabel_Forespørgsel_fra_Visma28[[#This Row],[SupProd]])</f>
        <v xml:space="preserve"> </v>
      </c>
      <c r="E7163" t="s">
        <v>16</v>
      </c>
      <c r="F7163" t="str">
        <f>IF(Tabel_Forespørgsel_fra_Visma28[[#This Row],[SupDescr]]=" "," "," - "&amp;Tabel_Forespørgsel_fra_Visma28[[#This Row],[SupDescr]])</f>
        <v xml:space="preserve"> </v>
      </c>
      <c r="G7163" t="s">
        <v>2430</v>
      </c>
      <c r="H7163">
        <v>1</v>
      </c>
      <c r="I7163" t="str">
        <f>IF(A7163=A7162,I7162&amp;CHAR(10)&amp;"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164" spans="1:9" x14ac:dyDescent="0.25">
      <c r="A7164" t="s">
        <v>10708</v>
      </c>
      <c r="B7164">
        <v>75211662</v>
      </c>
      <c r="C7164" t="s">
        <v>16</v>
      </c>
      <c r="D7164" t="str">
        <f>IF(Tabel_Forespørgsel_fra_Visma28[[#This Row],[SupProd]]=" "," "," - "&amp;Tabel_Forespørgsel_fra_Visma28[[#This Row],[SupProd]])</f>
        <v xml:space="preserve"> </v>
      </c>
      <c r="E7164" t="s">
        <v>16</v>
      </c>
      <c r="F7164" t="str">
        <f>IF(Tabel_Forespørgsel_fra_Visma28[[#This Row],[SupDescr]]=" "," "," - "&amp;Tabel_Forespørgsel_fra_Visma28[[#This Row],[SupDescr]])</f>
        <v xml:space="preserve"> </v>
      </c>
      <c r="G7164" t="s">
        <v>7015</v>
      </c>
      <c r="H7164">
        <v>1</v>
      </c>
      <c r="I7164" t="str">
        <f>IF(A7164=A7163,I7163&amp;CHAR(10)&amp;"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5" spans="1:9" x14ac:dyDescent="0.25">
      <c r="A7165" t="s">
        <v>14451</v>
      </c>
      <c r="B7165">
        <v>75211662</v>
      </c>
      <c r="C7165" t="s">
        <v>16</v>
      </c>
      <c r="D7165" t="str">
        <f>IF(Tabel_Forespørgsel_fra_Visma28[[#This Row],[SupProd]]=" "," "," - "&amp;Tabel_Forespørgsel_fra_Visma28[[#This Row],[SupProd]])</f>
        <v xml:space="preserve"> </v>
      </c>
      <c r="E7165" t="s">
        <v>16</v>
      </c>
      <c r="F7165" t="str">
        <f>IF(Tabel_Forespørgsel_fra_Visma28[[#This Row],[SupDescr]]=" "," "," - "&amp;Tabel_Forespørgsel_fra_Visma28[[#This Row],[SupDescr]])</f>
        <v xml:space="preserve"> </v>
      </c>
      <c r="G7165" t="s">
        <v>7015</v>
      </c>
      <c r="H7165">
        <v>1</v>
      </c>
      <c r="I7165" t="str">
        <f>IF(A7165=A7164,I7164&amp;CHAR(10)&amp;"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6" spans="1:9" x14ac:dyDescent="0.25">
      <c r="A7166" t="s">
        <v>14450</v>
      </c>
      <c r="B7166">
        <v>75577000</v>
      </c>
      <c r="C7166" t="s">
        <v>16</v>
      </c>
      <c r="D7166" t="str">
        <f>IF(Tabel_Forespørgsel_fra_Visma28[[#This Row],[SupProd]]=" "," "," - "&amp;Tabel_Forespørgsel_fra_Visma28[[#This Row],[SupProd]])</f>
        <v xml:space="preserve"> </v>
      </c>
      <c r="E7166" t="s">
        <v>16</v>
      </c>
      <c r="F7166" t="str">
        <f>IF(Tabel_Forespørgsel_fra_Visma28[[#This Row],[SupDescr]]=" "," "," - "&amp;Tabel_Forespørgsel_fra_Visma28[[#This Row],[SupDescr]])</f>
        <v xml:space="preserve"> </v>
      </c>
      <c r="G7166" t="s">
        <v>3759</v>
      </c>
      <c r="H7166">
        <v>1</v>
      </c>
      <c r="I7166" t="str">
        <f>IF(A7166=A7165,I7165&amp;CHAR(10)&amp;"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67" spans="1:9" x14ac:dyDescent="0.25">
      <c r="A7167" t="s">
        <v>14625</v>
      </c>
      <c r="B7167">
        <v>75211662</v>
      </c>
      <c r="C7167" t="s">
        <v>16</v>
      </c>
      <c r="D7167" t="str">
        <f>IF(Tabel_Forespørgsel_fra_Visma28[[#This Row],[SupProd]]=" "," "," - "&amp;Tabel_Forespørgsel_fra_Visma28[[#This Row],[SupProd]])</f>
        <v xml:space="preserve"> </v>
      </c>
      <c r="E7167" t="s">
        <v>16</v>
      </c>
      <c r="F7167" t="str">
        <f>IF(Tabel_Forespørgsel_fra_Visma28[[#This Row],[SupDescr]]=" "," "," - "&amp;Tabel_Forespørgsel_fra_Visma28[[#This Row],[SupDescr]])</f>
        <v xml:space="preserve"> </v>
      </c>
      <c r="G7167" t="s">
        <v>7015</v>
      </c>
      <c r="H7167">
        <v>1</v>
      </c>
      <c r="I7167" t="str">
        <f>IF(A7167=A7166,I7166&amp;CHAR(10)&amp;"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8" spans="1:9" x14ac:dyDescent="0.25">
      <c r="A7168" t="s">
        <v>14627</v>
      </c>
      <c r="B7168">
        <v>75211662</v>
      </c>
      <c r="C7168" t="s">
        <v>16</v>
      </c>
      <c r="D7168" t="str">
        <f>IF(Tabel_Forespørgsel_fra_Visma28[[#This Row],[SupProd]]=" "," "," - "&amp;Tabel_Forespørgsel_fra_Visma28[[#This Row],[SupProd]])</f>
        <v xml:space="preserve"> </v>
      </c>
      <c r="E7168" t="s">
        <v>16</v>
      </c>
      <c r="F7168" t="str">
        <f>IF(Tabel_Forespørgsel_fra_Visma28[[#This Row],[SupDescr]]=" "," "," - "&amp;Tabel_Forespørgsel_fra_Visma28[[#This Row],[SupDescr]])</f>
        <v xml:space="preserve"> </v>
      </c>
      <c r="G7168" t="s">
        <v>7015</v>
      </c>
      <c r="H7168">
        <v>1</v>
      </c>
      <c r="I7168" t="str">
        <f>IF(A7168=A7167,I7167&amp;CHAR(10)&amp;"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9" spans="1:9" x14ac:dyDescent="0.25">
      <c r="A7169" t="s">
        <v>14626</v>
      </c>
      <c r="B7169">
        <v>75211662</v>
      </c>
      <c r="C7169" t="s">
        <v>16</v>
      </c>
      <c r="D7169" t="str">
        <f>IF(Tabel_Forespørgsel_fra_Visma28[[#This Row],[SupProd]]=" "," "," - "&amp;Tabel_Forespørgsel_fra_Visma28[[#This Row],[SupProd]])</f>
        <v xml:space="preserve"> </v>
      </c>
      <c r="E7169" t="s">
        <v>16</v>
      </c>
      <c r="F7169" t="str">
        <f>IF(Tabel_Forespørgsel_fra_Visma28[[#This Row],[SupDescr]]=" "," "," - "&amp;Tabel_Forespørgsel_fra_Visma28[[#This Row],[SupDescr]])</f>
        <v xml:space="preserve"> </v>
      </c>
      <c r="G7169" t="s">
        <v>7015</v>
      </c>
      <c r="H7169">
        <v>1</v>
      </c>
      <c r="I7169" t="str">
        <f>IF(A7169=A7168,I7168&amp;CHAR(10)&amp;"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70" spans="1:9" x14ac:dyDescent="0.25">
      <c r="A7170" t="s">
        <v>3568</v>
      </c>
      <c r="B7170">
        <v>75500133</v>
      </c>
      <c r="C7170" t="s">
        <v>16</v>
      </c>
      <c r="D7170" t="str">
        <f>IF(Tabel_Forespørgsel_fra_Visma28[[#This Row],[SupProd]]=" "," "," - "&amp;Tabel_Forespørgsel_fra_Visma28[[#This Row],[SupProd]])</f>
        <v xml:space="preserve"> </v>
      </c>
      <c r="E7170" t="s">
        <v>16</v>
      </c>
      <c r="F7170" t="str">
        <f>IF(Tabel_Forespørgsel_fra_Visma28[[#This Row],[SupDescr]]=" "," "," - "&amp;Tabel_Forespørgsel_fra_Visma28[[#This Row],[SupDescr]])</f>
        <v xml:space="preserve"> </v>
      </c>
      <c r="G7170" t="s">
        <v>3560</v>
      </c>
      <c r="H7170">
        <v>1</v>
      </c>
      <c r="I7170" t="str">
        <f>IF(A7170=A7169,I7169&amp;CHAR(10)&amp;"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171" spans="1:9" x14ac:dyDescent="0.25">
      <c r="A7171" t="s">
        <v>3567</v>
      </c>
      <c r="B7171">
        <v>75500133</v>
      </c>
      <c r="C7171" t="s">
        <v>16</v>
      </c>
      <c r="D7171" t="str">
        <f>IF(Tabel_Forespørgsel_fra_Visma28[[#This Row],[SupProd]]=" "," "," - "&amp;Tabel_Forespørgsel_fra_Visma28[[#This Row],[SupProd]])</f>
        <v xml:space="preserve"> </v>
      </c>
      <c r="E7171" t="s">
        <v>16</v>
      </c>
      <c r="F7171" t="str">
        <f>IF(Tabel_Forespørgsel_fra_Visma28[[#This Row],[SupDescr]]=" "," "," - "&amp;Tabel_Forespørgsel_fra_Visma28[[#This Row],[SupDescr]])</f>
        <v xml:space="preserve"> </v>
      </c>
      <c r="G7171" t="s">
        <v>3560</v>
      </c>
      <c r="H7171">
        <v>1</v>
      </c>
      <c r="I7171" t="str">
        <f>IF(A7171=A7170,I7170&amp;CHAR(10)&amp;"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172" spans="1:9" x14ac:dyDescent="0.25">
      <c r="A7172" t="s">
        <v>8726</v>
      </c>
      <c r="B7172">
        <v>70120140</v>
      </c>
      <c r="C7172" t="s">
        <v>16</v>
      </c>
      <c r="D7172" t="str">
        <f>IF(Tabel_Forespørgsel_fra_Visma28[[#This Row],[SupProd]]=" "," "," - "&amp;Tabel_Forespørgsel_fra_Visma28[[#This Row],[SupProd]])</f>
        <v xml:space="preserve"> </v>
      </c>
      <c r="E7172" t="s">
        <v>16</v>
      </c>
      <c r="F7172" t="str">
        <f>IF(Tabel_Forespørgsel_fra_Visma28[[#This Row],[SupDescr]]=" "," "," - "&amp;Tabel_Forespørgsel_fra_Visma28[[#This Row],[SupDescr]])</f>
        <v xml:space="preserve"> </v>
      </c>
      <c r="G7172" t="s">
        <v>2467</v>
      </c>
      <c r="H7172">
        <v>1</v>
      </c>
      <c r="I7172" t="str">
        <f>IF(A7172=A7171,I7171&amp;CHAR(10)&amp;"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173" spans="1:9" x14ac:dyDescent="0.25">
      <c r="A7173" t="s">
        <v>8727</v>
      </c>
      <c r="B7173">
        <v>70120140</v>
      </c>
      <c r="C7173" t="s">
        <v>16</v>
      </c>
      <c r="D7173" t="str">
        <f>IF(Tabel_Forespørgsel_fra_Visma28[[#This Row],[SupProd]]=" "," "," - "&amp;Tabel_Forespørgsel_fra_Visma28[[#This Row],[SupProd]])</f>
        <v xml:space="preserve"> </v>
      </c>
      <c r="E7173" t="s">
        <v>16</v>
      </c>
      <c r="F7173" t="str">
        <f>IF(Tabel_Forespørgsel_fra_Visma28[[#This Row],[SupDescr]]=" "," "," - "&amp;Tabel_Forespørgsel_fra_Visma28[[#This Row],[SupDescr]])</f>
        <v xml:space="preserve"> </v>
      </c>
      <c r="G7173" t="s">
        <v>2467</v>
      </c>
      <c r="H7173">
        <v>1</v>
      </c>
      <c r="I7173" t="str">
        <f>IF(A7173=A7172,I7172&amp;CHAR(10)&amp;"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174" spans="1:9" x14ac:dyDescent="0.25">
      <c r="A7174" t="s">
        <v>14994</v>
      </c>
      <c r="B7174">
        <v>75577000</v>
      </c>
      <c r="C7174" t="s">
        <v>16</v>
      </c>
      <c r="D7174" t="str">
        <f>IF(Tabel_Forespørgsel_fra_Visma28[[#This Row],[SupProd]]=" "," "," - "&amp;Tabel_Forespørgsel_fra_Visma28[[#This Row],[SupProd]])</f>
        <v xml:space="preserve"> </v>
      </c>
      <c r="E7174" t="s">
        <v>16</v>
      </c>
      <c r="F7174" t="str">
        <f>IF(Tabel_Forespørgsel_fra_Visma28[[#This Row],[SupDescr]]=" "," "," - "&amp;Tabel_Forespørgsel_fra_Visma28[[#This Row],[SupDescr]])</f>
        <v xml:space="preserve"> </v>
      </c>
      <c r="G7174" t="s">
        <v>3759</v>
      </c>
      <c r="H7174">
        <v>1</v>
      </c>
      <c r="I7174" t="str">
        <f>IF(A7174=A7173,I7173&amp;CHAR(10)&amp;"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75" spans="1:9" x14ac:dyDescent="0.25">
      <c r="A7175" t="s">
        <v>5546</v>
      </c>
      <c r="B7175">
        <v>75196500</v>
      </c>
      <c r="C7175" t="s">
        <v>16</v>
      </c>
      <c r="D7175" t="str">
        <f>IF(Tabel_Forespørgsel_fra_Visma28[[#This Row],[SupProd]]=" "," "," - "&amp;Tabel_Forespørgsel_fra_Visma28[[#This Row],[SupProd]])</f>
        <v xml:space="preserve"> </v>
      </c>
      <c r="E7175" t="s">
        <v>16</v>
      </c>
      <c r="F7175" t="str">
        <f>IF(Tabel_Forespørgsel_fra_Visma28[[#This Row],[SupDescr]]=" "," "," - "&amp;Tabel_Forespørgsel_fra_Visma28[[#This Row],[SupDescr]])</f>
        <v xml:space="preserve"> </v>
      </c>
      <c r="G7175" t="s">
        <v>2425</v>
      </c>
      <c r="H7175">
        <v>1</v>
      </c>
      <c r="I7175" t="str">
        <f>IF(A7175=A7174,I7174&amp;CHAR(10)&amp;"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76" spans="1:9" x14ac:dyDescent="0.25">
      <c r="A7176" t="s">
        <v>14995</v>
      </c>
      <c r="B7176">
        <v>75577000</v>
      </c>
      <c r="C7176" t="s">
        <v>16</v>
      </c>
      <c r="D7176" t="str">
        <f>IF(Tabel_Forespørgsel_fra_Visma28[[#This Row],[SupProd]]=" "," "," - "&amp;Tabel_Forespørgsel_fra_Visma28[[#This Row],[SupProd]])</f>
        <v xml:space="preserve"> </v>
      </c>
      <c r="E7176" t="s">
        <v>16</v>
      </c>
      <c r="F7176" t="str">
        <f>IF(Tabel_Forespørgsel_fra_Visma28[[#This Row],[SupDescr]]=" "," "," - "&amp;Tabel_Forespørgsel_fra_Visma28[[#This Row],[SupDescr]])</f>
        <v xml:space="preserve"> </v>
      </c>
      <c r="G7176" t="s">
        <v>3759</v>
      </c>
      <c r="H7176">
        <v>1</v>
      </c>
      <c r="I7176" t="str">
        <f>IF(A7176=A7175,I7175&amp;CHAR(10)&amp;"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77" spans="1:9" x14ac:dyDescent="0.25">
      <c r="A7177" t="s">
        <v>14440</v>
      </c>
      <c r="B7177">
        <v>75577000</v>
      </c>
      <c r="C7177" t="s">
        <v>16</v>
      </c>
      <c r="D7177" t="str">
        <f>IF(Tabel_Forespørgsel_fra_Visma28[[#This Row],[SupProd]]=" "," "," - "&amp;Tabel_Forespørgsel_fra_Visma28[[#This Row],[SupProd]])</f>
        <v xml:space="preserve"> </v>
      </c>
      <c r="E7177" t="s">
        <v>16</v>
      </c>
      <c r="F7177" t="str">
        <f>IF(Tabel_Forespørgsel_fra_Visma28[[#This Row],[SupDescr]]=" "," "," - "&amp;Tabel_Forespørgsel_fra_Visma28[[#This Row],[SupDescr]])</f>
        <v xml:space="preserve"> </v>
      </c>
      <c r="G7177" t="s">
        <v>3759</v>
      </c>
      <c r="H7177">
        <v>1</v>
      </c>
      <c r="I7177" t="str">
        <f>IF(A7177=A7176,I7176&amp;CHAR(10)&amp;"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78" spans="1:9" x14ac:dyDescent="0.25">
      <c r="A7178" t="s">
        <v>14441</v>
      </c>
      <c r="B7178">
        <v>75577000</v>
      </c>
      <c r="C7178" t="s">
        <v>16</v>
      </c>
      <c r="D7178" t="str">
        <f>IF(Tabel_Forespørgsel_fra_Visma28[[#This Row],[SupProd]]=" "," "," - "&amp;Tabel_Forespørgsel_fra_Visma28[[#This Row],[SupProd]])</f>
        <v xml:space="preserve"> </v>
      </c>
      <c r="E7178" t="s">
        <v>16</v>
      </c>
      <c r="F7178" t="str">
        <f>IF(Tabel_Forespørgsel_fra_Visma28[[#This Row],[SupDescr]]=" "," "," - "&amp;Tabel_Forespørgsel_fra_Visma28[[#This Row],[SupDescr]])</f>
        <v xml:space="preserve"> </v>
      </c>
      <c r="G7178" t="s">
        <v>3759</v>
      </c>
      <c r="H7178">
        <v>1</v>
      </c>
      <c r="I7178" t="str">
        <f>IF(A7178=A7177,I7177&amp;CHAR(10)&amp;"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79" spans="1:9" x14ac:dyDescent="0.25">
      <c r="A7179" t="s">
        <v>14442</v>
      </c>
      <c r="B7179">
        <v>75577000</v>
      </c>
      <c r="C7179" t="s">
        <v>16</v>
      </c>
      <c r="D7179" t="str">
        <f>IF(Tabel_Forespørgsel_fra_Visma28[[#This Row],[SupProd]]=" "," "," - "&amp;Tabel_Forespørgsel_fra_Visma28[[#This Row],[SupProd]])</f>
        <v xml:space="preserve"> </v>
      </c>
      <c r="E7179" t="s">
        <v>16</v>
      </c>
      <c r="F7179" t="str">
        <f>IF(Tabel_Forespørgsel_fra_Visma28[[#This Row],[SupDescr]]=" "," "," - "&amp;Tabel_Forespørgsel_fra_Visma28[[#This Row],[SupDescr]])</f>
        <v xml:space="preserve"> </v>
      </c>
      <c r="G7179" t="s">
        <v>3759</v>
      </c>
      <c r="H7179">
        <v>1</v>
      </c>
      <c r="I7179" t="str">
        <f>IF(A7179=A7178,I7178&amp;CHAR(10)&amp;"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80" spans="1:9" x14ac:dyDescent="0.25">
      <c r="A7180" t="s">
        <v>14443</v>
      </c>
      <c r="B7180">
        <v>75577000</v>
      </c>
      <c r="C7180" t="s">
        <v>16</v>
      </c>
      <c r="D7180" t="str">
        <f>IF(Tabel_Forespørgsel_fra_Visma28[[#This Row],[SupProd]]=" "," "," - "&amp;Tabel_Forespørgsel_fra_Visma28[[#This Row],[SupProd]])</f>
        <v xml:space="preserve"> </v>
      </c>
      <c r="E7180" t="s">
        <v>16</v>
      </c>
      <c r="F7180" t="str">
        <f>IF(Tabel_Forespørgsel_fra_Visma28[[#This Row],[SupDescr]]=" "," "," - "&amp;Tabel_Forespørgsel_fra_Visma28[[#This Row],[SupDescr]])</f>
        <v xml:space="preserve"> </v>
      </c>
      <c r="G7180" t="s">
        <v>3759</v>
      </c>
      <c r="H7180">
        <v>1</v>
      </c>
      <c r="I7180" t="str">
        <f>IF(A7180=A7179,I7179&amp;CHAR(10)&amp;"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81" spans="1:9" x14ac:dyDescent="0.25">
      <c r="A7181" t="s">
        <v>5856</v>
      </c>
      <c r="B7181">
        <v>75180019</v>
      </c>
      <c r="C7181" t="s">
        <v>16</v>
      </c>
      <c r="D7181" t="str">
        <f>IF(Tabel_Forespørgsel_fra_Visma28[[#This Row],[SupProd]]=" "," "," - "&amp;Tabel_Forespørgsel_fra_Visma28[[#This Row],[SupProd]])</f>
        <v xml:space="preserve"> </v>
      </c>
      <c r="E7181" t="s">
        <v>16</v>
      </c>
      <c r="F7181" t="str">
        <f>IF(Tabel_Forespørgsel_fra_Visma28[[#This Row],[SupDescr]]=" "," "," - "&amp;Tabel_Forespørgsel_fra_Visma28[[#This Row],[SupDescr]])</f>
        <v xml:space="preserve"> </v>
      </c>
      <c r="G7181" t="s">
        <v>2430</v>
      </c>
      <c r="H7181">
        <v>1</v>
      </c>
      <c r="I7181" t="str">
        <f>IF(A7181=A7180,I7180&amp;CHAR(10)&amp;"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182" spans="1:9" x14ac:dyDescent="0.25">
      <c r="A7182" t="s">
        <v>6126</v>
      </c>
      <c r="B7182">
        <v>23700784</v>
      </c>
      <c r="C7182" t="s">
        <v>16</v>
      </c>
      <c r="D7182" t="str">
        <f>IF(Tabel_Forespørgsel_fra_Visma28[[#This Row],[SupProd]]=" "," "," - "&amp;Tabel_Forespørgsel_fra_Visma28[[#This Row],[SupProd]])</f>
        <v xml:space="preserve"> </v>
      </c>
      <c r="E7182" t="s">
        <v>16</v>
      </c>
      <c r="F7182" t="str">
        <f>IF(Tabel_Forespørgsel_fra_Visma28[[#This Row],[SupDescr]]=" "," "," - "&amp;Tabel_Forespørgsel_fra_Visma28[[#This Row],[SupDescr]])</f>
        <v xml:space="preserve"> </v>
      </c>
      <c r="G7182" t="s">
        <v>4185</v>
      </c>
      <c r="H7182">
        <v>1</v>
      </c>
      <c r="I7182" t="str">
        <f>IF(A7182=A7181,I7181&amp;CHAR(10)&amp;"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Michael Andreasen  </v>
      </c>
    </row>
    <row r="7183" spans="1:9" x14ac:dyDescent="0.25">
      <c r="A7183" t="s">
        <v>7102</v>
      </c>
      <c r="B7183">
        <v>75211662</v>
      </c>
      <c r="C7183" t="s">
        <v>16</v>
      </c>
      <c r="D7183" t="str">
        <f>IF(Tabel_Forespørgsel_fra_Visma28[[#This Row],[SupProd]]=" "," "," - "&amp;Tabel_Forespørgsel_fra_Visma28[[#This Row],[SupProd]])</f>
        <v xml:space="preserve"> </v>
      </c>
      <c r="E7183" t="s">
        <v>16</v>
      </c>
      <c r="F7183" t="str">
        <f>IF(Tabel_Forespørgsel_fra_Visma28[[#This Row],[SupDescr]]=" "," "," - "&amp;Tabel_Forespørgsel_fra_Visma28[[#This Row],[SupDescr]])</f>
        <v xml:space="preserve"> </v>
      </c>
      <c r="G7183" t="s">
        <v>7015</v>
      </c>
      <c r="H7183">
        <v>1</v>
      </c>
      <c r="I7183" t="str">
        <f>IF(A7183=A7182,I7182&amp;CHAR(10)&amp;"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84" spans="1:9" x14ac:dyDescent="0.25">
      <c r="A7184" t="s">
        <v>7233</v>
      </c>
      <c r="B7184">
        <v>75211662</v>
      </c>
      <c r="C7184" t="s">
        <v>16</v>
      </c>
      <c r="D7184" t="str">
        <f>IF(Tabel_Forespørgsel_fra_Visma28[[#This Row],[SupProd]]=" "," "," - "&amp;Tabel_Forespørgsel_fra_Visma28[[#This Row],[SupProd]])</f>
        <v xml:space="preserve"> </v>
      </c>
      <c r="E7184" t="s">
        <v>16</v>
      </c>
      <c r="F7184" t="str">
        <f>IF(Tabel_Forespørgsel_fra_Visma28[[#This Row],[SupDescr]]=" "," "," - "&amp;Tabel_Forespørgsel_fra_Visma28[[#This Row],[SupDescr]])</f>
        <v xml:space="preserve"> </v>
      </c>
      <c r="G7184" t="s">
        <v>7015</v>
      </c>
      <c r="H7184">
        <v>1</v>
      </c>
      <c r="I7184" t="str">
        <f>IF(A7184=A7183,I7183&amp;CHAR(10)&amp;"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85" spans="1:9" x14ac:dyDescent="0.25">
      <c r="A7185" t="s">
        <v>7234</v>
      </c>
      <c r="B7185">
        <v>75211662</v>
      </c>
      <c r="C7185" t="s">
        <v>16</v>
      </c>
      <c r="D7185" t="str">
        <f>IF(Tabel_Forespørgsel_fra_Visma28[[#This Row],[SupProd]]=" "," "," - "&amp;Tabel_Forespørgsel_fra_Visma28[[#This Row],[SupProd]])</f>
        <v xml:space="preserve"> </v>
      </c>
      <c r="E7185" t="s">
        <v>16</v>
      </c>
      <c r="F7185" t="str">
        <f>IF(Tabel_Forespørgsel_fra_Visma28[[#This Row],[SupDescr]]=" "," "," - "&amp;Tabel_Forespørgsel_fra_Visma28[[#This Row],[SupDescr]])</f>
        <v xml:space="preserve"> </v>
      </c>
      <c r="G7185" t="s">
        <v>7015</v>
      </c>
      <c r="H7185">
        <v>1</v>
      </c>
      <c r="I7185" t="str">
        <f>IF(A7185=A7184,I7184&amp;CHAR(10)&amp;"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86" spans="1:9" x14ac:dyDescent="0.25">
      <c r="A7186" t="s">
        <v>7176</v>
      </c>
      <c r="B7186">
        <v>75211662</v>
      </c>
      <c r="C7186" t="s">
        <v>16</v>
      </c>
      <c r="D7186" t="str">
        <f>IF(Tabel_Forespørgsel_fra_Visma28[[#This Row],[SupProd]]=" "," "," - "&amp;Tabel_Forespørgsel_fra_Visma28[[#This Row],[SupProd]])</f>
        <v xml:space="preserve"> </v>
      </c>
      <c r="E7186" t="s">
        <v>16</v>
      </c>
      <c r="F7186" t="str">
        <f>IF(Tabel_Forespørgsel_fra_Visma28[[#This Row],[SupDescr]]=" "," "," - "&amp;Tabel_Forespørgsel_fra_Visma28[[#This Row],[SupDescr]])</f>
        <v xml:space="preserve"> </v>
      </c>
      <c r="G7186" t="s">
        <v>7015</v>
      </c>
      <c r="H7186">
        <v>1</v>
      </c>
      <c r="I7186" t="str">
        <f>IF(A7186=A7185,I7185&amp;CHAR(10)&amp;"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87" spans="1:9" x14ac:dyDescent="0.25">
      <c r="A7187" t="s">
        <v>7243</v>
      </c>
      <c r="B7187">
        <v>74762273</v>
      </c>
      <c r="C7187" t="s">
        <v>16</v>
      </c>
      <c r="D7187" t="str">
        <f>IF(Tabel_Forespørgsel_fra_Visma28[[#This Row],[SupProd]]=" "," "," - "&amp;Tabel_Forespørgsel_fra_Visma28[[#This Row],[SupProd]])</f>
        <v xml:space="preserve"> </v>
      </c>
      <c r="E7187" t="s">
        <v>16</v>
      </c>
      <c r="F7187" t="str">
        <f>IF(Tabel_Forespørgsel_fra_Visma28[[#This Row],[SupDescr]]=" "," "," - "&amp;Tabel_Forespørgsel_fra_Visma28[[#This Row],[SupDescr]])</f>
        <v xml:space="preserve"> </v>
      </c>
      <c r="G7187" t="s">
        <v>154</v>
      </c>
      <c r="H7187">
        <v>1</v>
      </c>
      <c r="I7187" t="str">
        <f>IF(A7187=A7186,I7186&amp;CHAR(10)&amp;"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188" spans="1:9" x14ac:dyDescent="0.25">
      <c r="A7188" t="s">
        <v>14757</v>
      </c>
      <c r="B7188">
        <v>75211662</v>
      </c>
      <c r="C7188" t="s">
        <v>16</v>
      </c>
      <c r="D7188" t="str">
        <f>IF(Tabel_Forespørgsel_fra_Visma28[[#This Row],[SupProd]]=" "," "," - "&amp;Tabel_Forespørgsel_fra_Visma28[[#This Row],[SupProd]])</f>
        <v xml:space="preserve"> </v>
      </c>
      <c r="E7188" t="s">
        <v>16</v>
      </c>
      <c r="F7188" t="str">
        <f>IF(Tabel_Forespørgsel_fra_Visma28[[#This Row],[SupDescr]]=" "," "," - "&amp;Tabel_Forespørgsel_fra_Visma28[[#This Row],[SupDescr]])</f>
        <v xml:space="preserve"> </v>
      </c>
      <c r="G7188" t="s">
        <v>7015</v>
      </c>
      <c r="H7188">
        <v>1</v>
      </c>
      <c r="I7188" t="str">
        <f>IF(A7188=A7187,I7187&amp;CHAR(10)&amp;"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89" spans="1:9" x14ac:dyDescent="0.25">
      <c r="A7189" t="s">
        <v>14758</v>
      </c>
      <c r="B7189">
        <v>75211662</v>
      </c>
      <c r="C7189" t="s">
        <v>16</v>
      </c>
      <c r="D7189" t="str">
        <f>IF(Tabel_Forespørgsel_fra_Visma28[[#This Row],[SupProd]]=" "," "," - "&amp;Tabel_Forespørgsel_fra_Visma28[[#This Row],[SupProd]])</f>
        <v xml:space="preserve"> </v>
      </c>
      <c r="E7189" t="s">
        <v>16</v>
      </c>
      <c r="F7189" t="str">
        <f>IF(Tabel_Forespørgsel_fra_Visma28[[#This Row],[SupDescr]]=" "," "," - "&amp;Tabel_Forespørgsel_fra_Visma28[[#This Row],[SupDescr]])</f>
        <v xml:space="preserve"> </v>
      </c>
      <c r="G7189" t="s">
        <v>7015</v>
      </c>
      <c r="H7189">
        <v>1</v>
      </c>
      <c r="I7189" t="str">
        <f>IF(A7189=A7188,I7188&amp;CHAR(10)&amp;"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90" spans="1:9" x14ac:dyDescent="0.25">
      <c r="A7190" t="s">
        <v>3262</v>
      </c>
      <c r="B7190">
        <v>73547700</v>
      </c>
      <c r="C7190" t="s">
        <v>16</v>
      </c>
      <c r="D7190" t="str">
        <f>IF(Tabel_Forespørgsel_fra_Visma28[[#This Row],[SupProd]]=" "," "," - "&amp;Tabel_Forespørgsel_fra_Visma28[[#This Row],[SupProd]])</f>
        <v xml:space="preserve"> </v>
      </c>
      <c r="E7190" t="s">
        <v>16</v>
      </c>
      <c r="F7190" t="str">
        <f>IF(Tabel_Forespørgsel_fra_Visma28[[#This Row],[SupDescr]]=" "," "," - "&amp;Tabel_Forespørgsel_fra_Visma28[[#This Row],[SupDescr]])</f>
        <v xml:space="preserve"> </v>
      </c>
      <c r="G7190" t="s">
        <v>3944</v>
      </c>
      <c r="H7190">
        <v>1</v>
      </c>
      <c r="I7190" t="str">
        <f>IF(A7190=A7189,I7189&amp;CHAR(10)&amp;"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7191" spans="1:9" x14ac:dyDescent="0.25">
      <c r="A7191" t="s">
        <v>3251</v>
      </c>
      <c r="B7191">
        <v>75196500</v>
      </c>
      <c r="C7191" t="s">
        <v>16</v>
      </c>
      <c r="D7191" t="str">
        <f>IF(Tabel_Forespørgsel_fra_Visma28[[#This Row],[SupProd]]=" "," "," - "&amp;Tabel_Forespørgsel_fra_Visma28[[#This Row],[SupProd]])</f>
        <v xml:space="preserve"> </v>
      </c>
      <c r="E7191" t="s">
        <v>16</v>
      </c>
      <c r="F7191" t="str">
        <f>IF(Tabel_Forespørgsel_fra_Visma28[[#This Row],[SupDescr]]=" "," "," - "&amp;Tabel_Forespørgsel_fra_Visma28[[#This Row],[SupDescr]])</f>
        <v xml:space="preserve"> </v>
      </c>
      <c r="G7191" t="s">
        <v>2425</v>
      </c>
      <c r="H7191">
        <v>1</v>
      </c>
      <c r="I7191" t="str">
        <f>IF(A7191=A7190,I7190&amp;CHAR(10)&amp;"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92" spans="1:9" x14ac:dyDescent="0.25">
      <c r="A7192" t="s">
        <v>3252</v>
      </c>
      <c r="B7192">
        <v>75196500</v>
      </c>
      <c r="C7192" t="s">
        <v>16</v>
      </c>
      <c r="D7192" t="str">
        <f>IF(Tabel_Forespørgsel_fra_Visma28[[#This Row],[SupProd]]=" "," "," - "&amp;Tabel_Forespørgsel_fra_Visma28[[#This Row],[SupProd]])</f>
        <v xml:space="preserve"> </v>
      </c>
      <c r="E7192" t="s">
        <v>16</v>
      </c>
      <c r="F7192" t="str">
        <f>IF(Tabel_Forespørgsel_fra_Visma28[[#This Row],[SupDescr]]=" "," "," - "&amp;Tabel_Forespørgsel_fra_Visma28[[#This Row],[SupDescr]])</f>
        <v xml:space="preserve"> </v>
      </c>
      <c r="G7192" t="s">
        <v>2425</v>
      </c>
      <c r="H7192">
        <v>1</v>
      </c>
      <c r="I7192" t="str">
        <f>IF(A7192=A7191,I7191&amp;CHAR(10)&amp;"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93" spans="1:9" x14ac:dyDescent="0.25">
      <c r="A7193" t="s">
        <v>3259</v>
      </c>
      <c r="B7193">
        <v>75196500</v>
      </c>
      <c r="C7193" t="s">
        <v>16</v>
      </c>
      <c r="D7193" t="str">
        <f>IF(Tabel_Forespørgsel_fra_Visma28[[#This Row],[SupProd]]=" "," "," - "&amp;Tabel_Forespørgsel_fra_Visma28[[#This Row],[SupProd]])</f>
        <v xml:space="preserve"> </v>
      </c>
      <c r="E7193" t="s">
        <v>16</v>
      </c>
      <c r="F7193" t="str">
        <f>IF(Tabel_Forespørgsel_fra_Visma28[[#This Row],[SupDescr]]=" "," "," - "&amp;Tabel_Forespørgsel_fra_Visma28[[#This Row],[SupDescr]])</f>
        <v xml:space="preserve"> </v>
      </c>
      <c r="G7193" t="s">
        <v>2425</v>
      </c>
      <c r="H7193">
        <v>1</v>
      </c>
      <c r="I7193" t="str">
        <f>IF(A7193=A7192,I7192&amp;CHAR(10)&amp;"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94" spans="1:9" x14ac:dyDescent="0.25">
      <c r="A7194" t="s">
        <v>4291</v>
      </c>
      <c r="B7194">
        <v>74613880</v>
      </c>
      <c r="C7194" t="s">
        <v>16</v>
      </c>
      <c r="D7194" t="str">
        <f>IF(Tabel_Forespørgsel_fra_Visma28[[#This Row],[SupProd]]=" "," "," - "&amp;Tabel_Forespørgsel_fra_Visma28[[#This Row],[SupProd]])</f>
        <v xml:space="preserve"> </v>
      </c>
      <c r="E7194" t="s">
        <v>16</v>
      </c>
      <c r="F7194" t="str">
        <f>IF(Tabel_Forespørgsel_fra_Visma28[[#This Row],[SupDescr]]=" "," "," - "&amp;Tabel_Forespørgsel_fra_Visma28[[#This Row],[SupDescr]])</f>
        <v xml:space="preserve"> </v>
      </c>
      <c r="G7194" t="s">
        <v>4287</v>
      </c>
      <c r="H7194">
        <v>1</v>
      </c>
      <c r="I7194" t="str">
        <f>IF(A7194=A7193,I7193&amp;CHAR(10)&amp;"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195" spans="1:9" x14ac:dyDescent="0.25">
      <c r="A7195" t="s">
        <v>4286</v>
      </c>
      <c r="B7195">
        <v>74613880</v>
      </c>
      <c r="C7195" t="s">
        <v>16</v>
      </c>
      <c r="D7195" t="str">
        <f>IF(Tabel_Forespørgsel_fra_Visma28[[#This Row],[SupProd]]=" "," "," - "&amp;Tabel_Forespørgsel_fra_Visma28[[#This Row],[SupProd]])</f>
        <v xml:space="preserve"> </v>
      </c>
      <c r="E7195" t="s">
        <v>16</v>
      </c>
      <c r="F7195" t="str">
        <f>IF(Tabel_Forespørgsel_fra_Visma28[[#This Row],[SupDescr]]=" "," "," - "&amp;Tabel_Forespørgsel_fra_Visma28[[#This Row],[SupDescr]])</f>
        <v xml:space="preserve"> </v>
      </c>
      <c r="G7195" t="s">
        <v>4287</v>
      </c>
      <c r="H7195">
        <v>1</v>
      </c>
      <c r="I7195" t="str">
        <f>IF(A7195=A7194,I7194&amp;CHAR(10)&amp;"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196" spans="1:9" x14ac:dyDescent="0.25">
      <c r="A7196" t="s">
        <v>4288</v>
      </c>
      <c r="B7196">
        <v>74613880</v>
      </c>
      <c r="C7196" t="s">
        <v>16</v>
      </c>
      <c r="D7196" t="str">
        <f>IF(Tabel_Forespørgsel_fra_Visma28[[#This Row],[SupProd]]=" "," "," - "&amp;Tabel_Forespørgsel_fra_Visma28[[#This Row],[SupProd]])</f>
        <v xml:space="preserve"> </v>
      </c>
      <c r="E7196" t="s">
        <v>16</v>
      </c>
      <c r="F7196" t="str">
        <f>IF(Tabel_Forespørgsel_fra_Visma28[[#This Row],[SupDescr]]=" "," "," - "&amp;Tabel_Forespørgsel_fra_Visma28[[#This Row],[SupDescr]])</f>
        <v xml:space="preserve"> </v>
      </c>
      <c r="G7196" t="s">
        <v>4287</v>
      </c>
      <c r="H7196">
        <v>1</v>
      </c>
      <c r="I7196" t="str">
        <f>IF(A7196=A7195,I7195&amp;CHAR(10)&amp;"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197" spans="1:9" x14ac:dyDescent="0.25">
      <c r="A7197" t="s">
        <v>4289</v>
      </c>
      <c r="B7197">
        <v>74613880</v>
      </c>
      <c r="C7197" t="s">
        <v>16</v>
      </c>
      <c r="D7197" t="str">
        <f>IF(Tabel_Forespørgsel_fra_Visma28[[#This Row],[SupProd]]=" "," "," - "&amp;Tabel_Forespørgsel_fra_Visma28[[#This Row],[SupProd]])</f>
        <v xml:space="preserve"> </v>
      </c>
      <c r="E7197" t="s">
        <v>16</v>
      </c>
      <c r="F7197" t="str">
        <f>IF(Tabel_Forespørgsel_fra_Visma28[[#This Row],[SupDescr]]=" "," "," - "&amp;Tabel_Forespørgsel_fra_Visma28[[#This Row],[SupDescr]])</f>
        <v xml:space="preserve"> </v>
      </c>
      <c r="G7197" t="s">
        <v>4287</v>
      </c>
      <c r="H7197">
        <v>1</v>
      </c>
      <c r="I7197" t="str">
        <f>IF(A7197=A7196,I7196&amp;CHAR(10)&amp;"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198" spans="1:9" x14ac:dyDescent="0.25">
      <c r="A7198" t="s">
        <v>4290</v>
      </c>
      <c r="B7198">
        <v>74613880</v>
      </c>
      <c r="C7198" t="s">
        <v>16</v>
      </c>
      <c r="D7198" t="str">
        <f>IF(Tabel_Forespørgsel_fra_Visma28[[#This Row],[SupProd]]=" "," "," - "&amp;Tabel_Forespørgsel_fra_Visma28[[#This Row],[SupProd]])</f>
        <v xml:space="preserve"> </v>
      </c>
      <c r="E7198" t="s">
        <v>16</v>
      </c>
      <c r="F7198" t="str">
        <f>IF(Tabel_Forespørgsel_fra_Visma28[[#This Row],[SupDescr]]=" "," "," - "&amp;Tabel_Forespørgsel_fra_Visma28[[#This Row],[SupDescr]])</f>
        <v xml:space="preserve"> </v>
      </c>
      <c r="G7198" t="s">
        <v>4287</v>
      </c>
      <c r="H7198">
        <v>1</v>
      </c>
      <c r="I7198" t="str">
        <f>IF(A7198=A7197,I7197&amp;CHAR(10)&amp;"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199" spans="1:9" x14ac:dyDescent="0.25">
      <c r="A7199" t="s">
        <v>3431</v>
      </c>
      <c r="B7199">
        <v>75421677</v>
      </c>
      <c r="C7199" t="s">
        <v>16</v>
      </c>
      <c r="D7199" t="str">
        <f>IF(Tabel_Forespørgsel_fra_Visma28[[#This Row],[SupProd]]=" "," "," - "&amp;Tabel_Forespørgsel_fra_Visma28[[#This Row],[SupProd]])</f>
        <v xml:space="preserve"> </v>
      </c>
      <c r="E7199" t="s">
        <v>16</v>
      </c>
      <c r="F7199" t="str">
        <f>IF(Tabel_Forespørgsel_fra_Visma28[[#This Row],[SupDescr]]=" "," "," - "&amp;Tabel_Forespørgsel_fra_Visma28[[#This Row],[SupDescr]])</f>
        <v xml:space="preserve"> </v>
      </c>
      <c r="G7199" t="s">
        <v>3368</v>
      </c>
      <c r="H7199">
        <v>1</v>
      </c>
      <c r="I7199" t="str">
        <f>IF(A7199=A7198,I7198&amp;CHAR(10)&amp;"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200" spans="1:9" x14ac:dyDescent="0.25">
      <c r="A7200" t="s">
        <v>3420</v>
      </c>
      <c r="B7200">
        <v>75421677</v>
      </c>
      <c r="C7200" t="s">
        <v>16</v>
      </c>
      <c r="D7200" t="str">
        <f>IF(Tabel_Forespørgsel_fra_Visma28[[#This Row],[SupProd]]=" "," "," - "&amp;Tabel_Forespørgsel_fra_Visma28[[#This Row],[SupProd]])</f>
        <v xml:space="preserve"> </v>
      </c>
      <c r="E7200" t="s">
        <v>16</v>
      </c>
      <c r="F7200" t="str">
        <f>IF(Tabel_Forespørgsel_fra_Visma28[[#This Row],[SupDescr]]=" "," "," - "&amp;Tabel_Forespørgsel_fra_Visma28[[#This Row],[SupDescr]])</f>
        <v xml:space="preserve"> </v>
      </c>
      <c r="G7200" t="s">
        <v>3368</v>
      </c>
      <c r="H7200">
        <v>1</v>
      </c>
      <c r="I7200" t="str">
        <f>IF(A7200=A7199,I7199&amp;CHAR(10)&amp;"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201" spans="1:9" x14ac:dyDescent="0.25">
      <c r="A7201" t="s">
        <v>40975</v>
      </c>
      <c r="B7201">
        <v>70120140</v>
      </c>
      <c r="C7201" t="s">
        <v>16</v>
      </c>
      <c r="D7201" t="str">
        <f>IF(Tabel_Forespørgsel_fra_Visma28[[#This Row],[SupProd]]=" "," "," - "&amp;Tabel_Forespørgsel_fra_Visma28[[#This Row],[SupProd]])</f>
        <v xml:space="preserve"> </v>
      </c>
      <c r="E7201" t="s">
        <v>16</v>
      </c>
      <c r="F7201" t="str">
        <f>IF(Tabel_Forespørgsel_fra_Visma28[[#This Row],[SupDescr]]=" "," "," - "&amp;Tabel_Forespørgsel_fra_Visma28[[#This Row],[SupDescr]])</f>
        <v xml:space="preserve"> </v>
      </c>
      <c r="G7201" t="s">
        <v>2467</v>
      </c>
      <c r="H7201">
        <v>1</v>
      </c>
      <c r="I7201" t="str">
        <f>IF(A7201=A7200,I7200&amp;CHAR(10)&amp;"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202" spans="1:9" x14ac:dyDescent="0.25">
      <c r="A7202" t="s">
        <v>7061</v>
      </c>
      <c r="B7202">
        <v>75176240</v>
      </c>
      <c r="C7202" t="s">
        <v>16</v>
      </c>
      <c r="D7202" t="str">
        <f>IF(Tabel_Forespørgsel_fra_Visma28[[#This Row],[SupProd]]=" "," "," - "&amp;Tabel_Forespørgsel_fra_Visma28[[#This Row],[SupProd]])</f>
        <v xml:space="preserve"> </v>
      </c>
      <c r="E7202" t="s">
        <v>16</v>
      </c>
      <c r="F7202" t="str">
        <f>IF(Tabel_Forespørgsel_fra_Visma28[[#This Row],[SupDescr]]=" "," "," - "&amp;Tabel_Forespørgsel_fra_Visma28[[#This Row],[SupDescr]])</f>
        <v xml:space="preserve"> </v>
      </c>
      <c r="G7202" t="s">
        <v>5434</v>
      </c>
      <c r="H7202">
        <v>1</v>
      </c>
      <c r="I7202" t="str">
        <f>IF(A7202=A7201,I7201&amp;CHAR(10)&amp;"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Check-Line  </v>
      </c>
    </row>
    <row r="7203" spans="1:9" x14ac:dyDescent="0.25">
      <c r="A7203" t="s">
        <v>3059</v>
      </c>
      <c r="B7203">
        <v>75196500</v>
      </c>
      <c r="C7203" t="s">
        <v>16</v>
      </c>
      <c r="D7203" t="str">
        <f>IF(Tabel_Forespørgsel_fra_Visma28[[#This Row],[SupProd]]=" "," "," - "&amp;Tabel_Forespørgsel_fra_Visma28[[#This Row],[SupProd]])</f>
        <v xml:space="preserve"> </v>
      </c>
      <c r="E7203" t="s">
        <v>16</v>
      </c>
      <c r="F7203" t="str">
        <f>IF(Tabel_Forespørgsel_fra_Visma28[[#This Row],[SupDescr]]=" "," "," - "&amp;Tabel_Forespørgsel_fra_Visma28[[#This Row],[SupDescr]])</f>
        <v xml:space="preserve"> </v>
      </c>
      <c r="G7203" t="s">
        <v>2425</v>
      </c>
      <c r="H7203">
        <v>1</v>
      </c>
      <c r="I7203" t="str">
        <f>IF(A7203=A7202,I7202&amp;CHAR(10)&amp;"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4" spans="1:9" x14ac:dyDescent="0.25">
      <c r="A7204" t="s">
        <v>3260</v>
      </c>
      <c r="B7204">
        <v>75196500</v>
      </c>
      <c r="C7204" t="s">
        <v>16</v>
      </c>
      <c r="D7204" t="str">
        <f>IF(Tabel_Forespørgsel_fra_Visma28[[#This Row],[SupProd]]=" "," "," - "&amp;Tabel_Forespørgsel_fra_Visma28[[#This Row],[SupProd]])</f>
        <v xml:space="preserve"> </v>
      </c>
      <c r="E7204" t="s">
        <v>16</v>
      </c>
      <c r="F7204" t="str">
        <f>IF(Tabel_Forespørgsel_fra_Visma28[[#This Row],[SupDescr]]=" "," "," - "&amp;Tabel_Forespørgsel_fra_Visma28[[#This Row],[SupDescr]])</f>
        <v xml:space="preserve"> </v>
      </c>
      <c r="G7204" t="s">
        <v>2425</v>
      </c>
      <c r="H7204">
        <v>1</v>
      </c>
      <c r="I7204" t="str">
        <f>IF(A7204=A7203,I7203&amp;CHAR(10)&amp;"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5" spans="1:9" x14ac:dyDescent="0.25">
      <c r="A7205" t="s">
        <v>3261</v>
      </c>
      <c r="B7205">
        <v>75196500</v>
      </c>
      <c r="C7205" t="s">
        <v>16</v>
      </c>
      <c r="D7205" t="str">
        <f>IF(Tabel_Forespørgsel_fra_Visma28[[#This Row],[SupProd]]=" "," "," - "&amp;Tabel_Forespørgsel_fra_Visma28[[#This Row],[SupProd]])</f>
        <v xml:space="preserve"> </v>
      </c>
      <c r="E7205" t="s">
        <v>16</v>
      </c>
      <c r="F7205" t="str">
        <f>IF(Tabel_Forespørgsel_fra_Visma28[[#This Row],[SupDescr]]=" "," "," - "&amp;Tabel_Forespørgsel_fra_Visma28[[#This Row],[SupDescr]])</f>
        <v xml:space="preserve"> </v>
      </c>
      <c r="G7205" t="s">
        <v>2425</v>
      </c>
      <c r="H7205">
        <v>1</v>
      </c>
      <c r="I7205" t="str">
        <f>IF(A7205=A7204,I7204&amp;CHAR(10)&amp;"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6" spans="1:9" x14ac:dyDescent="0.25">
      <c r="A7206" t="s">
        <v>3245</v>
      </c>
      <c r="B7206">
        <v>75196500</v>
      </c>
      <c r="C7206" t="s">
        <v>16</v>
      </c>
      <c r="D7206" t="str">
        <f>IF(Tabel_Forespørgsel_fra_Visma28[[#This Row],[SupProd]]=" "," "," - "&amp;Tabel_Forespørgsel_fra_Visma28[[#This Row],[SupProd]])</f>
        <v xml:space="preserve"> </v>
      </c>
      <c r="E7206" t="s">
        <v>16</v>
      </c>
      <c r="F7206" t="str">
        <f>IF(Tabel_Forespørgsel_fra_Visma28[[#This Row],[SupDescr]]=" "," "," - "&amp;Tabel_Forespørgsel_fra_Visma28[[#This Row],[SupDescr]])</f>
        <v xml:space="preserve"> </v>
      </c>
      <c r="G7206" t="s">
        <v>2425</v>
      </c>
      <c r="H7206">
        <v>1</v>
      </c>
      <c r="I7206" t="str">
        <f>IF(A7206=A7205,I7205&amp;CHAR(10)&amp;"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7" spans="1:9" x14ac:dyDescent="0.25">
      <c r="A7207" t="s">
        <v>3246</v>
      </c>
      <c r="B7207">
        <v>75196500</v>
      </c>
      <c r="C7207" t="s">
        <v>16</v>
      </c>
      <c r="D7207" t="str">
        <f>IF(Tabel_Forespørgsel_fra_Visma28[[#This Row],[SupProd]]=" "," "," - "&amp;Tabel_Forespørgsel_fra_Visma28[[#This Row],[SupProd]])</f>
        <v xml:space="preserve"> </v>
      </c>
      <c r="E7207" t="s">
        <v>16</v>
      </c>
      <c r="F7207" t="str">
        <f>IF(Tabel_Forespørgsel_fra_Visma28[[#This Row],[SupDescr]]=" "," "," - "&amp;Tabel_Forespørgsel_fra_Visma28[[#This Row],[SupDescr]])</f>
        <v xml:space="preserve"> </v>
      </c>
      <c r="G7207" t="s">
        <v>2425</v>
      </c>
      <c r="H7207">
        <v>1</v>
      </c>
      <c r="I7207" t="str">
        <f>IF(A7207=A7206,I7206&amp;CHAR(10)&amp;"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8" spans="1:9" x14ac:dyDescent="0.25">
      <c r="A7208" t="s">
        <v>3247</v>
      </c>
      <c r="B7208">
        <v>75196500</v>
      </c>
      <c r="C7208" t="s">
        <v>16</v>
      </c>
      <c r="D7208" t="str">
        <f>IF(Tabel_Forespørgsel_fra_Visma28[[#This Row],[SupProd]]=" "," "," - "&amp;Tabel_Forespørgsel_fra_Visma28[[#This Row],[SupProd]])</f>
        <v xml:space="preserve"> </v>
      </c>
      <c r="E7208" t="s">
        <v>16</v>
      </c>
      <c r="F7208" t="str">
        <f>IF(Tabel_Forespørgsel_fra_Visma28[[#This Row],[SupDescr]]=" "," "," - "&amp;Tabel_Forespørgsel_fra_Visma28[[#This Row],[SupDescr]])</f>
        <v xml:space="preserve"> </v>
      </c>
      <c r="G7208" t="s">
        <v>2425</v>
      </c>
      <c r="H7208">
        <v>1</v>
      </c>
      <c r="I7208" t="str">
        <f>IF(A7208=A7207,I7207&amp;CHAR(10)&amp;"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9" spans="1:9" x14ac:dyDescent="0.25">
      <c r="A7209" t="s">
        <v>3248</v>
      </c>
      <c r="B7209">
        <v>75196500</v>
      </c>
      <c r="C7209" t="s">
        <v>16</v>
      </c>
      <c r="D7209" t="str">
        <f>IF(Tabel_Forespørgsel_fra_Visma28[[#This Row],[SupProd]]=" "," "," - "&amp;Tabel_Forespørgsel_fra_Visma28[[#This Row],[SupProd]])</f>
        <v xml:space="preserve"> </v>
      </c>
      <c r="E7209" t="s">
        <v>16</v>
      </c>
      <c r="F7209" t="str">
        <f>IF(Tabel_Forespørgsel_fra_Visma28[[#This Row],[SupDescr]]=" "," "," - "&amp;Tabel_Forespørgsel_fra_Visma28[[#This Row],[SupDescr]])</f>
        <v xml:space="preserve"> </v>
      </c>
      <c r="G7209" t="s">
        <v>2425</v>
      </c>
      <c r="H7209">
        <v>1</v>
      </c>
      <c r="I7209" t="str">
        <f>IF(A7209=A7208,I7208&amp;CHAR(10)&amp;"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0" spans="1:9" x14ac:dyDescent="0.25">
      <c r="A7210" t="s">
        <v>3249</v>
      </c>
      <c r="B7210">
        <v>75196500</v>
      </c>
      <c r="C7210" t="s">
        <v>16</v>
      </c>
      <c r="D7210" t="str">
        <f>IF(Tabel_Forespørgsel_fra_Visma28[[#This Row],[SupProd]]=" "," "," - "&amp;Tabel_Forespørgsel_fra_Visma28[[#This Row],[SupProd]])</f>
        <v xml:space="preserve"> </v>
      </c>
      <c r="E7210" t="s">
        <v>16</v>
      </c>
      <c r="F7210" t="str">
        <f>IF(Tabel_Forespørgsel_fra_Visma28[[#This Row],[SupDescr]]=" "," "," - "&amp;Tabel_Forespørgsel_fra_Visma28[[#This Row],[SupDescr]])</f>
        <v xml:space="preserve"> </v>
      </c>
      <c r="G7210" t="s">
        <v>2425</v>
      </c>
      <c r="H7210">
        <v>1</v>
      </c>
      <c r="I7210" t="str">
        <f>IF(A7210=A7209,I7209&amp;CHAR(10)&amp;"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1" spans="1:9" x14ac:dyDescent="0.25">
      <c r="A7211" t="s">
        <v>3227</v>
      </c>
      <c r="B7211">
        <v>75196500</v>
      </c>
      <c r="C7211" t="s">
        <v>16</v>
      </c>
      <c r="D7211" t="str">
        <f>IF(Tabel_Forespørgsel_fra_Visma28[[#This Row],[SupProd]]=" "," "," - "&amp;Tabel_Forespørgsel_fra_Visma28[[#This Row],[SupProd]])</f>
        <v xml:space="preserve"> </v>
      </c>
      <c r="E7211" t="s">
        <v>16</v>
      </c>
      <c r="F7211" t="str">
        <f>IF(Tabel_Forespørgsel_fra_Visma28[[#This Row],[SupDescr]]=" "," "," - "&amp;Tabel_Forespørgsel_fra_Visma28[[#This Row],[SupDescr]])</f>
        <v xml:space="preserve"> </v>
      </c>
      <c r="G7211" t="s">
        <v>2425</v>
      </c>
      <c r="H7211">
        <v>1</v>
      </c>
      <c r="I7211" t="str">
        <f>IF(A7211=A7210,I7210&amp;CHAR(10)&amp;"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2" spans="1:9" x14ac:dyDescent="0.25">
      <c r="A7212" t="s">
        <v>3250</v>
      </c>
      <c r="B7212">
        <v>75196500</v>
      </c>
      <c r="C7212" t="s">
        <v>16</v>
      </c>
      <c r="D7212" t="str">
        <f>IF(Tabel_Forespørgsel_fra_Visma28[[#This Row],[SupProd]]=" "," "," - "&amp;Tabel_Forespørgsel_fra_Visma28[[#This Row],[SupProd]])</f>
        <v xml:space="preserve"> </v>
      </c>
      <c r="E7212" t="s">
        <v>16</v>
      </c>
      <c r="F7212" t="str">
        <f>IF(Tabel_Forespørgsel_fra_Visma28[[#This Row],[SupDescr]]=" "," "," - "&amp;Tabel_Forespørgsel_fra_Visma28[[#This Row],[SupDescr]])</f>
        <v xml:space="preserve"> </v>
      </c>
      <c r="G7212" t="s">
        <v>2425</v>
      </c>
      <c r="H7212">
        <v>1</v>
      </c>
      <c r="I7212" t="str">
        <f>IF(A7212=A7211,I7211&amp;CHAR(10)&amp;"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3" spans="1:9" x14ac:dyDescent="0.25">
      <c r="A7213" t="s">
        <v>3239</v>
      </c>
      <c r="B7213">
        <v>75196500</v>
      </c>
      <c r="C7213" t="s">
        <v>16</v>
      </c>
      <c r="D7213" t="str">
        <f>IF(Tabel_Forespørgsel_fra_Visma28[[#This Row],[SupProd]]=" "," "," - "&amp;Tabel_Forespørgsel_fra_Visma28[[#This Row],[SupProd]])</f>
        <v xml:space="preserve"> </v>
      </c>
      <c r="E7213" t="s">
        <v>16</v>
      </c>
      <c r="F7213" t="str">
        <f>IF(Tabel_Forespørgsel_fra_Visma28[[#This Row],[SupDescr]]=" "," "," - "&amp;Tabel_Forespørgsel_fra_Visma28[[#This Row],[SupDescr]])</f>
        <v xml:space="preserve"> </v>
      </c>
      <c r="G7213" t="s">
        <v>2425</v>
      </c>
      <c r="H7213">
        <v>1</v>
      </c>
      <c r="I7213" t="str">
        <f>IF(A7213=A7212,I7212&amp;CHAR(10)&amp;"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4" spans="1:9" x14ac:dyDescent="0.25">
      <c r="A7214" t="s">
        <v>3240</v>
      </c>
      <c r="B7214">
        <v>75196500</v>
      </c>
      <c r="C7214" t="s">
        <v>16</v>
      </c>
      <c r="D7214" t="str">
        <f>IF(Tabel_Forespørgsel_fra_Visma28[[#This Row],[SupProd]]=" "," "," - "&amp;Tabel_Forespørgsel_fra_Visma28[[#This Row],[SupProd]])</f>
        <v xml:space="preserve"> </v>
      </c>
      <c r="E7214" t="s">
        <v>16</v>
      </c>
      <c r="F7214" t="str">
        <f>IF(Tabel_Forespørgsel_fra_Visma28[[#This Row],[SupDescr]]=" "," "," - "&amp;Tabel_Forespørgsel_fra_Visma28[[#This Row],[SupDescr]])</f>
        <v xml:space="preserve"> </v>
      </c>
      <c r="G7214" t="s">
        <v>2425</v>
      </c>
      <c r="H7214">
        <v>1</v>
      </c>
      <c r="I7214" t="str">
        <f>IF(A7214=A7213,I7213&amp;CHAR(10)&amp;"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5" spans="1:9" x14ac:dyDescent="0.25">
      <c r="A7215" t="s">
        <v>3241</v>
      </c>
      <c r="B7215">
        <v>75196500</v>
      </c>
      <c r="C7215" t="s">
        <v>16</v>
      </c>
      <c r="D7215" t="str">
        <f>IF(Tabel_Forespørgsel_fra_Visma28[[#This Row],[SupProd]]=" "," "," - "&amp;Tabel_Forespørgsel_fra_Visma28[[#This Row],[SupProd]])</f>
        <v xml:space="preserve"> </v>
      </c>
      <c r="E7215" t="s">
        <v>16</v>
      </c>
      <c r="F7215" t="str">
        <f>IF(Tabel_Forespørgsel_fra_Visma28[[#This Row],[SupDescr]]=" "," "," - "&amp;Tabel_Forespørgsel_fra_Visma28[[#This Row],[SupDescr]])</f>
        <v xml:space="preserve"> </v>
      </c>
      <c r="G7215" t="s">
        <v>2425</v>
      </c>
      <c r="H7215">
        <v>1</v>
      </c>
      <c r="I7215" t="str">
        <f>IF(A7215=A7214,I7214&amp;CHAR(10)&amp;"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6" spans="1:9" x14ac:dyDescent="0.25">
      <c r="A7216" t="s">
        <v>3242</v>
      </c>
      <c r="B7216">
        <v>75196500</v>
      </c>
      <c r="C7216" t="s">
        <v>16</v>
      </c>
      <c r="D7216" t="str">
        <f>IF(Tabel_Forespørgsel_fra_Visma28[[#This Row],[SupProd]]=" "," "," - "&amp;Tabel_Forespørgsel_fra_Visma28[[#This Row],[SupProd]])</f>
        <v xml:space="preserve"> </v>
      </c>
      <c r="E7216" t="s">
        <v>16</v>
      </c>
      <c r="F7216" t="str">
        <f>IF(Tabel_Forespørgsel_fra_Visma28[[#This Row],[SupDescr]]=" "," "," - "&amp;Tabel_Forespørgsel_fra_Visma28[[#This Row],[SupDescr]])</f>
        <v xml:space="preserve"> </v>
      </c>
      <c r="G7216" t="s">
        <v>2425</v>
      </c>
      <c r="H7216">
        <v>1</v>
      </c>
      <c r="I7216" t="str">
        <f>IF(A7216=A7215,I7215&amp;CHAR(10)&amp;"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7" spans="1:9" x14ac:dyDescent="0.25">
      <c r="A7217" t="s">
        <v>3243</v>
      </c>
      <c r="B7217">
        <v>75196500</v>
      </c>
      <c r="C7217" t="s">
        <v>16</v>
      </c>
      <c r="D7217" t="str">
        <f>IF(Tabel_Forespørgsel_fra_Visma28[[#This Row],[SupProd]]=" "," "," - "&amp;Tabel_Forespørgsel_fra_Visma28[[#This Row],[SupProd]])</f>
        <v xml:space="preserve"> </v>
      </c>
      <c r="E7217" t="s">
        <v>16</v>
      </c>
      <c r="F7217" t="str">
        <f>IF(Tabel_Forespørgsel_fra_Visma28[[#This Row],[SupDescr]]=" "," "," - "&amp;Tabel_Forespørgsel_fra_Visma28[[#This Row],[SupDescr]])</f>
        <v xml:space="preserve"> </v>
      </c>
      <c r="G7217" t="s">
        <v>2425</v>
      </c>
      <c r="H7217">
        <v>1</v>
      </c>
      <c r="I7217" t="str">
        <f>IF(A7217=A7216,I7216&amp;CHAR(10)&amp;"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8" spans="1:9" x14ac:dyDescent="0.25">
      <c r="A7218" t="s">
        <v>3244</v>
      </c>
      <c r="B7218">
        <v>75196500</v>
      </c>
      <c r="C7218" t="s">
        <v>16</v>
      </c>
      <c r="D7218" t="str">
        <f>IF(Tabel_Forespørgsel_fra_Visma28[[#This Row],[SupProd]]=" "," "," - "&amp;Tabel_Forespørgsel_fra_Visma28[[#This Row],[SupProd]])</f>
        <v xml:space="preserve"> </v>
      </c>
      <c r="E7218" t="s">
        <v>16</v>
      </c>
      <c r="F7218" t="str">
        <f>IF(Tabel_Forespørgsel_fra_Visma28[[#This Row],[SupDescr]]=" "," "," - "&amp;Tabel_Forespørgsel_fra_Visma28[[#This Row],[SupDescr]])</f>
        <v xml:space="preserve"> </v>
      </c>
      <c r="G7218" t="s">
        <v>2425</v>
      </c>
      <c r="H7218">
        <v>1</v>
      </c>
      <c r="I7218" t="str">
        <f>IF(A7218=A7217,I7217&amp;CHAR(10)&amp;"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9" spans="1:9" x14ac:dyDescent="0.25">
      <c r="A7219" t="s">
        <v>3230</v>
      </c>
      <c r="B7219">
        <v>75196500</v>
      </c>
      <c r="C7219" t="s">
        <v>16</v>
      </c>
      <c r="D7219" t="str">
        <f>IF(Tabel_Forespørgsel_fra_Visma28[[#This Row],[SupProd]]=" "," "," - "&amp;Tabel_Forespørgsel_fra_Visma28[[#This Row],[SupProd]])</f>
        <v xml:space="preserve"> </v>
      </c>
      <c r="E7219" t="s">
        <v>16</v>
      </c>
      <c r="F7219" t="str">
        <f>IF(Tabel_Forespørgsel_fra_Visma28[[#This Row],[SupDescr]]=" "," "," - "&amp;Tabel_Forespørgsel_fra_Visma28[[#This Row],[SupDescr]])</f>
        <v xml:space="preserve"> </v>
      </c>
      <c r="G7219" t="s">
        <v>2425</v>
      </c>
      <c r="H7219">
        <v>1</v>
      </c>
      <c r="I7219" t="str">
        <f>IF(A7219=A7218,I7218&amp;CHAR(10)&amp;"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0" spans="1:9" x14ac:dyDescent="0.25">
      <c r="A7220" t="s">
        <v>3213</v>
      </c>
      <c r="B7220">
        <v>75196500</v>
      </c>
      <c r="C7220" t="s">
        <v>16</v>
      </c>
      <c r="D7220" t="str">
        <f>IF(Tabel_Forespørgsel_fra_Visma28[[#This Row],[SupProd]]=" "," "," - "&amp;Tabel_Forespørgsel_fra_Visma28[[#This Row],[SupProd]])</f>
        <v xml:space="preserve"> </v>
      </c>
      <c r="E7220" t="s">
        <v>16</v>
      </c>
      <c r="F7220" t="str">
        <f>IF(Tabel_Forespørgsel_fra_Visma28[[#This Row],[SupDescr]]=" "," "," - "&amp;Tabel_Forespørgsel_fra_Visma28[[#This Row],[SupDescr]])</f>
        <v xml:space="preserve"> </v>
      </c>
      <c r="G7220" t="s">
        <v>2425</v>
      </c>
      <c r="H7220">
        <v>1</v>
      </c>
      <c r="I7220" t="str">
        <f>IF(A7220=A7219,I7219&amp;CHAR(10)&amp;"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1" spans="1:9" x14ac:dyDescent="0.25">
      <c r="A7221" t="s">
        <v>3253</v>
      </c>
      <c r="B7221">
        <v>75196500</v>
      </c>
      <c r="C7221" t="s">
        <v>16</v>
      </c>
      <c r="D7221" t="str">
        <f>IF(Tabel_Forespørgsel_fra_Visma28[[#This Row],[SupProd]]=" "," "," - "&amp;Tabel_Forespørgsel_fra_Visma28[[#This Row],[SupProd]])</f>
        <v xml:space="preserve"> </v>
      </c>
      <c r="E7221" t="s">
        <v>16</v>
      </c>
      <c r="F7221" t="str">
        <f>IF(Tabel_Forespørgsel_fra_Visma28[[#This Row],[SupDescr]]=" "," "," - "&amp;Tabel_Forespørgsel_fra_Visma28[[#This Row],[SupDescr]])</f>
        <v xml:space="preserve"> </v>
      </c>
      <c r="G7221" t="s">
        <v>2425</v>
      </c>
      <c r="H7221">
        <v>1</v>
      </c>
      <c r="I7221" t="str">
        <f>IF(A7221=A7220,I7220&amp;CHAR(10)&amp;"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2" spans="1:9" x14ac:dyDescent="0.25">
      <c r="A7222" t="s">
        <v>3216</v>
      </c>
      <c r="B7222">
        <v>75196500</v>
      </c>
      <c r="C7222" t="s">
        <v>16</v>
      </c>
      <c r="D7222" t="str">
        <f>IF(Tabel_Forespørgsel_fra_Visma28[[#This Row],[SupProd]]=" "," "," - "&amp;Tabel_Forespørgsel_fra_Visma28[[#This Row],[SupProd]])</f>
        <v xml:space="preserve"> </v>
      </c>
      <c r="E7222" t="s">
        <v>16</v>
      </c>
      <c r="F7222" t="str">
        <f>IF(Tabel_Forespørgsel_fra_Visma28[[#This Row],[SupDescr]]=" "," "," - "&amp;Tabel_Forespørgsel_fra_Visma28[[#This Row],[SupDescr]])</f>
        <v xml:space="preserve"> </v>
      </c>
      <c r="G7222" t="s">
        <v>2425</v>
      </c>
      <c r="H7222">
        <v>1</v>
      </c>
      <c r="I7222" t="str">
        <f>IF(A7222=A7221,I7221&amp;CHAR(10)&amp;"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3" spans="1:9" x14ac:dyDescent="0.25">
      <c r="A7223" t="s">
        <v>3217</v>
      </c>
      <c r="B7223">
        <v>75196500</v>
      </c>
      <c r="C7223" t="s">
        <v>16</v>
      </c>
      <c r="D7223" t="str">
        <f>IF(Tabel_Forespørgsel_fra_Visma28[[#This Row],[SupProd]]=" "," "," - "&amp;Tabel_Forespørgsel_fra_Visma28[[#This Row],[SupProd]])</f>
        <v xml:space="preserve"> </v>
      </c>
      <c r="E7223" t="s">
        <v>16</v>
      </c>
      <c r="F7223" t="str">
        <f>IF(Tabel_Forespørgsel_fra_Visma28[[#This Row],[SupDescr]]=" "," "," - "&amp;Tabel_Forespørgsel_fra_Visma28[[#This Row],[SupDescr]])</f>
        <v xml:space="preserve"> </v>
      </c>
      <c r="G7223" t="s">
        <v>2425</v>
      </c>
      <c r="H7223">
        <v>1</v>
      </c>
      <c r="I7223" t="str">
        <f>IF(A7223=A7222,I7222&amp;CHAR(10)&amp;"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4" spans="1:9" x14ac:dyDescent="0.25">
      <c r="A7224" t="s">
        <v>3218</v>
      </c>
      <c r="B7224">
        <v>75196500</v>
      </c>
      <c r="C7224" t="s">
        <v>16</v>
      </c>
      <c r="D7224" t="str">
        <f>IF(Tabel_Forespørgsel_fra_Visma28[[#This Row],[SupProd]]=" "," "," - "&amp;Tabel_Forespørgsel_fra_Visma28[[#This Row],[SupProd]])</f>
        <v xml:space="preserve"> </v>
      </c>
      <c r="E7224" t="s">
        <v>16</v>
      </c>
      <c r="F7224" t="str">
        <f>IF(Tabel_Forespørgsel_fra_Visma28[[#This Row],[SupDescr]]=" "," "," - "&amp;Tabel_Forespørgsel_fra_Visma28[[#This Row],[SupDescr]])</f>
        <v xml:space="preserve"> </v>
      </c>
      <c r="G7224" t="s">
        <v>2425</v>
      </c>
      <c r="H7224">
        <v>1</v>
      </c>
      <c r="I7224" t="str">
        <f>IF(A7224=A7223,I7223&amp;CHAR(10)&amp;"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5" spans="1:9" x14ac:dyDescent="0.25">
      <c r="A7225" t="s">
        <v>3219</v>
      </c>
      <c r="B7225">
        <v>75196500</v>
      </c>
      <c r="C7225" t="s">
        <v>16</v>
      </c>
      <c r="D7225" t="str">
        <f>IF(Tabel_Forespørgsel_fra_Visma28[[#This Row],[SupProd]]=" "," "," - "&amp;Tabel_Forespørgsel_fra_Visma28[[#This Row],[SupProd]])</f>
        <v xml:space="preserve"> </v>
      </c>
      <c r="E7225" t="s">
        <v>16</v>
      </c>
      <c r="F7225" t="str">
        <f>IF(Tabel_Forespørgsel_fra_Visma28[[#This Row],[SupDescr]]=" "," "," - "&amp;Tabel_Forespørgsel_fra_Visma28[[#This Row],[SupDescr]])</f>
        <v xml:space="preserve"> </v>
      </c>
      <c r="G7225" t="s">
        <v>2425</v>
      </c>
      <c r="H7225">
        <v>1</v>
      </c>
      <c r="I7225" t="str">
        <f>IF(A7225=A7224,I7224&amp;CHAR(10)&amp;"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6" spans="1:9" x14ac:dyDescent="0.25">
      <c r="A7226" t="s">
        <v>8473</v>
      </c>
      <c r="B7226">
        <v>75180019</v>
      </c>
      <c r="C7226" t="s">
        <v>16</v>
      </c>
      <c r="D7226" t="str">
        <f>IF(Tabel_Forespørgsel_fra_Visma28[[#This Row],[SupProd]]=" "," "," - "&amp;Tabel_Forespørgsel_fra_Visma28[[#This Row],[SupProd]])</f>
        <v xml:space="preserve"> </v>
      </c>
      <c r="E7226" t="s">
        <v>16</v>
      </c>
      <c r="F7226" t="str">
        <f>IF(Tabel_Forespørgsel_fra_Visma28[[#This Row],[SupDescr]]=" "," "," - "&amp;Tabel_Forespørgsel_fra_Visma28[[#This Row],[SupDescr]])</f>
        <v xml:space="preserve"> </v>
      </c>
      <c r="G7226" t="s">
        <v>2430</v>
      </c>
      <c r="H7226">
        <v>1</v>
      </c>
      <c r="I7226" t="str">
        <f>IF(A7226=A7225,I7225&amp;CHAR(10)&amp;"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27" spans="1:9" x14ac:dyDescent="0.25">
      <c r="A7227" t="s">
        <v>8472</v>
      </c>
      <c r="B7227">
        <v>75180019</v>
      </c>
      <c r="C7227" t="s">
        <v>16</v>
      </c>
      <c r="D7227" t="str">
        <f>IF(Tabel_Forespørgsel_fra_Visma28[[#This Row],[SupProd]]=" "," "," - "&amp;Tabel_Forespørgsel_fra_Visma28[[#This Row],[SupProd]])</f>
        <v xml:space="preserve"> </v>
      </c>
      <c r="E7227" t="s">
        <v>16</v>
      </c>
      <c r="F7227" t="str">
        <f>IF(Tabel_Forespørgsel_fra_Visma28[[#This Row],[SupDescr]]=" "," "," - "&amp;Tabel_Forespørgsel_fra_Visma28[[#This Row],[SupDescr]])</f>
        <v xml:space="preserve"> </v>
      </c>
      <c r="G7227" t="s">
        <v>2430</v>
      </c>
      <c r="H7227">
        <v>1</v>
      </c>
      <c r="I7227" t="str">
        <f>IF(A7227=A7226,I7226&amp;CHAR(10)&amp;"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28" spans="1:9" x14ac:dyDescent="0.25">
      <c r="A7228" t="s">
        <v>3796</v>
      </c>
      <c r="B7228">
        <v>75622288</v>
      </c>
      <c r="C7228" t="s">
        <v>16</v>
      </c>
      <c r="D7228" t="str">
        <f>IF(Tabel_Forespørgsel_fra_Visma28[[#This Row],[SupProd]]=" "," "," - "&amp;Tabel_Forespørgsel_fra_Visma28[[#This Row],[SupProd]])</f>
        <v xml:space="preserve"> </v>
      </c>
      <c r="E7228" t="s">
        <v>16</v>
      </c>
      <c r="F7228" t="str">
        <f>IF(Tabel_Forespørgsel_fra_Visma28[[#This Row],[SupDescr]]=" "," "," - "&amp;Tabel_Forespørgsel_fra_Visma28[[#This Row],[SupDescr]])</f>
        <v xml:space="preserve"> </v>
      </c>
      <c r="G7228" t="s">
        <v>3797</v>
      </c>
      <c r="H7228">
        <v>1</v>
      </c>
      <c r="I7228" t="str">
        <f>IF(A7228=A7227,I7227&amp;CHAR(10)&amp;"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7229" spans="1:9" x14ac:dyDescent="0.25">
      <c r="A7229" t="s">
        <v>41302</v>
      </c>
      <c r="B7229">
        <v>73575757</v>
      </c>
      <c r="C7229" t="s">
        <v>16</v>
      </c>
      <c r="D7229" t="str">
        <f>IF(Tabel_Forespørgsel_fra_Visma28[[#This Row],[SupProd]]=" "," "," - "&amp;Tabel_Forespørgsel_fra_Visma28[[#This Row],[SupProd]])</f>
        <v xml:space="preserve"> </v>
      </c>
      <c r="E7229" t="s">
        <v>16</v>
      </c>
      <c r="F7229" t="str">
        <f>IF(Tabel_Forespørgsel_fra_Visma28[[#This Row],[SupDescr]]=" "," "," - "&amp;Tabel_Forespørgsel_fra_Visma28[[#This Row],[SupDescr]])</f>
        <v xml:space="preserve"> </v>
      </c>
      <c r="G7229" t="s">
        <v>4331</v>
      </c>
      <c r="H7229">
        <v>1</v>
      </c>
      <c r="I7229" t="str">
        <f>IF(A7229=A7228,I7228&amp;CHAR(10)&amp;"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230" spans="1:9" x14ac:dyDescent="0.25">
      <c r="A7230" t="s">
        <v>3838</v>
      </c>
      <c r="B7230">
        <v>86228644</v>
      </c>
      <c r="C7230" t="s">
        <v>16</v>
      </c>
      <c r="D7230" t="str">
        <f>IF(Tabel_Forespørgsel_fra_Visma28[[#This Row],[SupProd]]=" "," "," - "&amp;Tabel_Forespørgsel_fra_Visma28[[#This Row],[SupProd]])</f>
        <v xml:space="preserve"> </v>
      </c>
      <c r="E7230" t="s">
        <v>16</v>
      </c>
      <c r="F7230" t="str">
        <f>IF(Tabel_Forespørgsel_fra_Visma28[[#This Row],[SupDescr]]=" "," "," - "&amp;Tabel_Forespørgsel_fra_Visma28[[#This Row],[SupDescr]])</f>
        <v xml:space="preserve"> </v>
      </c>
      <c r="G7230" t="s">
        <v>2440</v>
      </c>
      <c r="H7230">
        <v>1</v>
      </c>
      <c r="I7230" t="str">
        <f>IF(A7230=A7229,I7229&amp;CHAR(10)&amp;"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231" spans="1:9" x14ac:dyDescent="0.25">
      <c r="A7231" t="s">
        <v>2466</v>
      </c>
      <c r="B7231">
        <v>70120140</v>
      </c>
      <c r="C7231" t="s">
        <v>16</v>
      </c>
      <c r="D7231" t="str">
        <f>IF(Tabel_Forespørgsel_fra_Visma28[[#This Row],[SupProd]]=" "," "," - "&amp;Tabel_Forespørgsel_fra_Visma28[[#This Row],[SupProd]])</f>
        <v xml:space="preserve"> </v>
      </c>
      <c r="E7231" t="s">
        <v>16</v>
      </c>
      <c r="F7231" t="str">
        <f>IF(Tabel_Forespørgsel_fra_Visma28[[#This Row],[SupDescr]]=" "," "," - "&amp;Tabel_Forespørgsel_fra_Visma28[[#This Row],[SupDescr]])</f>
        <v xml:space="preserve"> </v>
      </c>
      <c r="G7231" t="s">
        <v>2467</v>
      </c>
      <c r="H7231">
        <v>1</v>
      </c>
      <c r="I7231" t="str">
        <f>IF(A7231=A7230,I7230&amp;CHAR(10)&amp;"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232" spans="1:9" x14ac:dyDescent="0.25">
      <c r="A7232" t="s">
        <v>8806</v>
      </c>
      <c r="B7232">
        <v>75180019</v>
      </c>
      <c r="C7232" t="s">
        <v>16</v>
      </c>
      <c r="D7232" t="str">
        <f>IF(Tabel_Forespørgsel_fra_Visma28[[#This Row],[SupProd]]=" "," "," - "&amp;Tabel_Forespørgsel_fra_Visma28[[#This Row],[SupProd]])</f>
        <v xml:space="preserve"> </v>
      </c>
      <c r="E7232" t="s">
        <v>16</v>
      </c>
      <c r="F7232" t="str">
        <f>IF(Tabel_Forespørgsel_fra_Visma28[[#This Row],[SupDescr]]=" "," "," - "&amp;Tabel_Forespørgsel_fra_Visma28[[#This Row],[SupDescr]])</f>
        <v xml:space="preserve"> </v>
      </c>
      <c r="G7232" t="s">
        <v>2430</v>
      </c>
      <c r="H7232">
        <v>1</v>
      </c>
      <c r="I7232" t="str">
        <f>IF(A7232=A7231,I7231&amp;CHAR(10)&amp;"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33" spans="1:9" x14ac:dyDescent="0.25">
      <c r="A7233" t="s">
        <v>8807</v>
      </c>
      <c r="B7233">
        <v>75180019</v>
      </c>
      <c r="C7233" t="s">
        <v>16</v>
      </c>
      <c r="D7233" t="str">
        <f>IF(Tabel_Forespørgsel_fra_Visma28[[#This Row],[SupProd]]=" "," "," - "&amp;Tabel_Forespørgsel_fra_Visma28[[#This Row],[SupProd]])</f>
        <v xml:space="preserve"> </v>
      </c>
      <c r="E7233" t="s">
        <v>16</v>
      </c>
      <c r="F7233" t="str">
        <f>IF(Tabel_Forespørgsel_fra_Visma28[[#This Row],[SupDescr]]=" "," "," - "&amp;Tabel_Forespørgsel_fra_Visma28[[#This Row],[SupDescr]])</f>
        <v xml:space="preserve"> </v>
      </c>
      <c r="G7233" t="s">
        <v>2430</v>
      </c>
      <c r="H7233">
        <v>1</v>
      </c>
      <c r="I7233" t="str">
        <f>IF(A7233=A7232,I7232&amp;CHAR(10)&amp;"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34" spans="1:9" x14ac:dyDescent="0.25">
      <c r="A7234" t="s">
        <v>3164</v>
      </c>
      <c r="B7234">
        <v>75196500</v>
      </c>
      <c r="C7234" t="s">
        <v>16</v>
      </c>
      <c r="D7234" t="str">
        <f>IF(Tabel_Forespørgsel_fra_Visma28[[#This Row],[SupProd]]=" "," "," - "&amp;Tabel_Forespørgsel_fra_Visma28[[#This Row],[SupProd]])</f>
        <v xml:space="preserve"> </v>
      </c>
      <c r="E7234" t="s">
        <v>16</v>
      </c>
      <c r="F7234" t="str">
        <f>IF(Tabel_Forespørgsel_fra_Visma28[[#This Row],[SupDescr]]=" "," "," - "&amp;Tabel_Forespørgsel_fra_Visma28[[#This Row],[SupDescr]])</f>
        <v xml:space="preserve"> </v>
      </c>
      <c r="G7234" t="s">
        <v>2425</v>
      </c>
      <c r="H7234">
        <v>1</v>
      </c>
      <c r="I7234" t="str">
        <f>IF(A7234=A7233,I7233&amp;CHAR(10)&amp;"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35" spans="1:9" x14ac:dyDescent="0.25">
      <c r="A7235" t="s">
        <v>3941</v>
      </c>
      <c r="B7235">
        <v>75174488</v>
      </c>
      <c r="C7235" t="s">
        <v>16</v>
      </c>
      <c r="D7235" t="str">
        <f>IF(Tabel_Forespørgsel_fra_Visma28[[#This Row],[SupProd]]=" "," "," - "&amp;Tabel_Forespørgsel_fra_Visma28[[#This Row],[SupProd]])</f>
        <v xml:space="preserve"> </v>
      </c>
      <c r="E7235" t="s">
        <v>16</v>
      </c>
      <c r="F7235" t="str">
        <f>IF(Tabel_Forespørgsel_fra_Visma28[[#This Row],[SupDescr]]=" "," "," - "&amp;Tabel_Forespørgsel_fra_Visma28[[#This Row],[SupDescr]])</f>
        <v xml:space="preserve"> </v>
      </c>
      <c r="G7235" t="s">
        <v>3942</v>
      </c>
      <c r="H7235">
        <v>1</v>
      </c>
      <c r="I7235" t="str">
        <f>IF(A7235=A7234,I7234&amp;CHAR(10)&amp;"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bjerrum-nielsen  </v>
      </c>
    </row>
    <row r="7236" spans="1:9" x14ac:dyDescent="0.25">
      <c r="A7236" t="s">
        <v>4449</v>
      </c>
      <c r="B7236">
        <v>75196500</v>
      </c>
      <c r="C7236" t="s">
        <v>16</v>
      </c>
      <c r="D7236" t="str">
        <f>IF(Tabel_Forespørgsel_fra_Visma28[[#This Row],[SupProd]]=" "," "," - "&amp;Tabel_Forespørgsel_fra_Visma28[[#This Row],[SupProd]])</f>
        <v xml:space="preserve"> </v>
      </c>
      <c r="E7236" t="s">
        <v>16</v>
      </c>
      <c r="F7236" t="str">
        <f>IF(Tabel_Forespørgsel_fra_Visma28[[#This Row],[SupDescr]]=" "," "," - "&amp;Tabel_Forespørgsel_fra_Visma28[[#This Row],[SupDescr]])</f>
        <v xml:space="preserve"> </v>
      </c>
      <c r="G7236" t="s">
        <v>2425</v>
      </c>
      <c r="H7236">
        <v>1</v>
      </c>
      <c r="I7236" t="str">
        <f>IF(A7236=A7235,I7235&amp;CHAR(10)&amp;"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37" spans="1:9" x14ac:dyDescent="0.25">
      <c r="A7237" t="s">
        <v>3285</v>
      </c>
      <c r="B7237">
        <v>75211662</v>
      </c>
      <c r="C7237" t="s">
        <v>16</v>
      </c>
      <c r="D7237" t="str">
        <f>IF(Tabel_Forespørgsel_fra_Visma28[[#This Row],[SupProd]]=" "," "," - "&amp;Tabel_Forespørgsel_fra_Visma28[[#This Row],[SupProd]])</f>
        <v xml:space="preserve"> </v>
      </c>
      <c r="E7237" t="s">
        <v>16</v>
      </c>
      <c r="F7237" t="str">
        <f>IF(Tabel_Forespørgsel_fra_Visma28[[#This Row],[SupDescr]]=" "," "," - "&amp;Tabel_Forespørgsel_fra_Visma28[[#This Row],[SupDescr]])</f>
        <v xml:space="preserve"> </v>
      </c>
      <c r="G7237" t="s">
        <v>7015</v>
      </c>
      <c r="H7237">
        <v>1</v>
      </c>
      <c r="I7237" t="str">
        <f>IF(A7237=A7236,I7236&amp;CHAR(10)&amp;"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38" spans="1:9" x14ac:dyDescent="0.25">
      <c r="A7238" t="s">
        <v>3286</v>
      </c>
      <c r="B7238">
        <v>75211662</v>
      </c>
      <c r="C7238" t="s">
        <v>16</v>
      </c>
      <c r="D7238" t="str">
        <f>IF(Tabel_Forespørgsel_fra_Visma28[[#This Row],[SupProd]]=" "," "," - "&amp;Tabel_Forespørgsel_fra_Visma28[[#This Row],[SupProd]])</f>
        <v xml:space="preserve"> </v>
      </c>
      <c r="E7238" t="s">
        <v>16</v>
      </c>
      <c r="F7238" t="str">
        <f>IF(Tabel_Forespørgsel_fra_Visma28[[#This Row],[SupDescr]]=" "," "," - "&amp;Tabel_Forespørgsel_fra_Visma28[[#This Row],[SupDescr]])</f>
        <v xml:space="preserve"> </v>
      </c>
      <c r="G7238" t="s">
        <v>7015</v>
      </c>
      <c r="H7238">
        <v>1</v>
      </c>
      <c r="I7238" t="str">
        <f>IF(A7238=A7237,I7237&amp;CHAR(10)&amp;"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39" spans="1:9" x14ac:dyDescent="0.25">
      <c r="A7239" t="s">
        <v>3322</v>
      </c>
      <c r="B7239">
        <v>75211662</v>
      </c>
      <c r="C7239" t="s">
        <v>16</v>
      </c>
      <c r="D7239" t="str">
        <f>IF(Tabel_Forespørgsel_fra_Visma28[[#This Row],[SupProd]]=" "," "," - "&amp;Tabel_Forespørgsel_fra_Visma28[[#This Row],[SupProd]])</f>
        <v xml:space="preserve"> </v>
      </c>
      <c r="E7239" t="s">
        <v>16</v>
      </c>
      <c r="F7239" t="str">
        <f>IF(Tabel_Forespørgsel_fra_Visma28[[#This Row],[SupDescr]]=" "," "," - "&amp;Tabel_Forespørgsel_fra_Visma28[[#This Row],[SupDescr]])</f>
        <v xml:space="preserve"> </v>
      </c>
      <c r="G7239" t="s">
        <v>7015</v>
      </c>
      <c r="H7239">
        <v>1</v>
      </c>
      <c r="I7239" t="str">
        <f>IF(A7239=A7238,I7238&amp;CHAR(10)&amp;"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0" spans="1:9" x14ac:dyDescent="0.25">
      <c r="A7240" t="s">
        <v>3323</v>
      </c>
      <c r="B7240">
        <v>75211662</v>
      </c>
      <c r="C7240" t="s">
        <v>16</v>
      </c>
      <c r="D7240" t="str">
        <f>IF(Tabel_Forespørgsel_fra_Visma28[[#This Row],[SupProd]]=" "," "," - "&amp;Tabel_Forespørgsel_fra_Visma28[[#This Row],[SupProd]])</f>
        <v xml:space="preserve"> </v>
      </c>
      <c r="E7240" t="s">
        <v>16</v>
      </c>
      <c r="F7240" t="str">
        <f>IF(Tabel_Forespørgsel_fra_Visma28[[#This Row],[SupDescr]]=" "," "," - "&amp;Tabel_Forespørgsel_fra_Visma28[[#This Row],[SupDescr]])</f>
        <v xml:space="preserve"> </v>
      </c>
      <c r="G7240" t="s">
        <v>7015</v>
      </c>
      <c r="H7240">
        <v>1</v>
      </c>
      <c r="I7240" t="str">
        <f>IF(A7240=A7239,I7239&amp;CHAR(10)&amp;"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1" spans="1:9" x14ac:dyDescent="0.25">
      <c r="A7241" t="s">
        <v>11536</v>
      </c>
      <c r="B7241">
        <v>75211662</v>
      </c>
      <c r="C7241" t="s">
        <v>16</v>
      </c>
      <c r="D7241" t="str">
        <f>IF(Tabel_Forespørgsel_fra_Visma28[[#This Row],[SupProd]]=" "," "," - "&amp;Tabel_Forespørgsel_fra_Visma28[[#This Row],[SupProd]])</f>
        <v xml:space="preserve"> </v>
      </c>
      <c r="E7241" t="s">
        <v>16</v>
      </c>
      <c r="F7241" t="str">
        <f>IF(Tabel_Forespørgsel_fra_Visma28[[#This Row],[SupDescr]]=" "," "," - "&amp;Tabel_Forespørgsel_fra_Visma28[[#This Row],[SupDescr]])</f>
        <v xml:space="preserve"> </v>
      </c>
      <c r="G7241" t="s">
        <v>7015</v>
      </c>
      <c r="H7241">
        <v>1</v>
      </c>
      <c r="I7241" t="str">
        <f>IF(A7241=A7240,I7240&amp;CHAR(10)&amp;"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2" spans="1:9" x14ac:dyDescent="0.25">
      <c r="A7242" t="s">
        <v>11454</v>
      </c>
      <c r="B7242">
        <v>75211662</v>
      </c>
      <c r="C7242" t="s">
        <v>16</v>
      </c>
      <c r="D7242" t="str">
        <f>IF(Tabel_Forespørgsel_fra_Visma28[[#This Row],[SupProd]]=" "," "," - "&amp;Tabel_Forespørgsel_fra_Visma28[[#This Row],[SupProd]])</f>
        <v xml:space="preserve"> </v>
      </c>
      <c r="E7242" t="s">
        <v>16</v>
      </c>
      <c r="F7242" t="str">
        <f>IF(Tabel_Forespørgsel_fra_Visma28[[#This Row],[SupDescr]]=" "," "," - "&amp;Tabel_Forespørgsel_fra_Visma28[[#This Row],[SupDescr]])</f>
        <v xml:space="preserve"> </v>
      </c>
      <c r="G7242" t="s">
        <v>7015</v>
      </c>
      <c r="H7242">
        <v>1</v>
      </c>
      <c r="I7242" t="str">
        <f>IF(A7242=A7241,I7241&amp;CHAR(10)&amp;"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3" spans="1:9" x14ac:dyDescent="0.25">
      <c r="A7243" t="s">
        <v>11537</v>
      </c>
      <c r="B7243">
        <v>75211662</v>
      </c>
      <c r="C7243" t="s">
        <v>16</v>
      </c>
      <c r="D7243" t="str">
        <f>IF(Tabel_Forespørgsel_fra_Visma28[[#This Row],[SupProd]]=" "," "," - "&amp;Tabel_Forespørgsel_fra_Visma28[[#This Row],[SupProd]])</f>
        <v xml:space="preserve"> </v>
      </c>
      <c r="E7243" t="s">
        <v>16</v>
      </c>
      <c r="F7243" t="str">
        <f>IF(Tabel_Forespørgsel_fra_Visma28[[#This Row],[SupDescr]]=" "," "," - "&amp;Tabel_Forespørgsel_fra_Visma28[[#This Row],[SupDescr]])</f>
        <v xml:space="preserve"> </v>
      </c>
      <c r="G7243" t="s">
        <v>7015</v>
      </c>
      <c r="H7243">
        <v>1</v>
      </c>
      <c r="I7243" t="str">
        <f>IF(A7243=A7242,I7242&amp;CHAR(10)&amp;"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4" spans="1:9" x14ac:dyDescent="0.25">
      <c r="A7244" t="s">
        <v>11711</v>
      </c>
      <c r="B7244">
        <v>75211662</v>
      </c>
      <c r="C7244" t="s">
        <v>16</v>
      </c>
      <c r="D7244" t="str">
        <f>IF(Tabel_Forespørgsel_fra_Visma28[[#This Row],[SupProd]]=" "," "," - "&amp;Tabel_Forespørgsel_fra_Visma28[[#This Row],[SupProd]])</f>
        <v xml:space="preserve"> </v>
      </c>
      <c r="E7244" t="s">
        <v>16</v>
      </c>
      <c r="F7244" t="str">
        <f>IF(Tabel_Forespørgsel_fra_Visma28[[#This Row],[SupDescr]]=" "," "," - "&amp;Tabel_Forespørgsel_fra_Visma28[[#This Row],[SupDescr]])</f>
        <v xml:space="preserve"> </v>
      </c>
      <c r="G7244" t="s">
        <v>7015</v>
      </c>
      <c r="H7244">
        <v>1</v>
      </c>
      <c r="I7244" t="str">
        <f>IF(A7244=A7243,I7243&amp;CHAR(10)&amp;"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5" spans="1:9" x14ac:dyDescent="0.25">
      <c r="A7245" t="s">
        <v>10994</v>
      </c>
      <c r="B7245">
        <v>75211662</v>
      </c>
      <c r="C7245" t="s">
        <v>16</v>
      </c>
      <c r="D7245" t="str">
        <f>IF(Tabel_Forespørgsel_fra_Visma28[[#This Row],[SupProd]]=" "," "," - "&amp;Tabel_Forespørgsel_fra_Visma28[[#This Row],[SupProd]])</f>
        <v xml:space="preserve"> </v>
      </c>
      <c r="E7245" t="s">
        <v>16</v>
      </c>
      <c r="F7245" t="str">
        <f>IF(Tabel_Forespørgsel_fra_Visma28[[#This Row],[SupDescr]]=" "," "," - "&amp;Tabel_Forespørgsel_fra_Visma28[[#This Row],[SupDescr]])</f>
        <v xml:space="preserve"> </v>
      </c>
      <c r="G7245" t="s">
        <v>7015</v>
      </c>
      <c r="H7245">
        <v>1</v>
      </c>
      <c r="I7245" t="str">
        <f>IF(A7245=A7244,I7244&amp;CHAR(10)&amp;"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6" spans="1:9" x14ac:dyDescent="0.25">
      <c r="A7246" t="s">
        <v>11712</v>
      </c>
      <c r="B7246">
        <v>75211662</v>
      </c>
      <c r="C7246" t="s">
        <v>16</v>
      </c>
      <c r="D7246" t="str">
        <f>IF(Tabel_Forespørgsel_fra_Visma28[[#This Row],[SupProd]]=" "," "," - "&amp;Tabel_Forespørgsel_fra_Visma28[[#This Row],[SupProd]])</f>
        <v xml:space="preserve"> </v>
      </c>
      <c r="E7246" t="s">
        <v>16</v>
      </c>
      <c r="F7246" t="str">
        <f>IF(Tabel_Forespørgsel_fra_Visma28[[#This Row],[SupDescr]]=" "," "," - "&amp;Tabel_Forespørgsel_fra_Visma28[[#This Row],[SupDescr]])</f>
        <v xml:space="preserve"> </v>
      </c>
      <c r="G7246" t="s">
        <v>7015</v>
      </c>
      <c r="H7246">
        <v>1</v>
      </c>
      <c r="I7246" t="str">
        <f>IF(A7246=A7245,I7245&amp;CHAR(10)&amp;"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7" spans="1:9" x14ac:dyDescent="0.25">
      <c r="A7247" t="s">
        <v>11649</v>
      </c>
      <c r="B7247">
        <v>75211662</v>
      </c>
      <c r="C7247" t="s">
        <v>16</v>
      </c>
      <c r="D7247" t="str">
        <f>IF(Tabel_Forespørgsel_fra_Visma28[[#This Row],[SupProd]]=" "," "," - "&amp;Tabel_Forespørgsel_fra_Visma28[[#This Row],[SupProd]])</f>
        <v xml:space="preserve"> </v>
      </c>
      <c r="E7247" t="s">
        <v>16</v>
      </c>
      <c r="F7247" t="str">
        <f>IF(Tabel_Forespørgsel_fra_Visma28[[#This Row],[SupDescr]]=" "," "," - "&amp;Tabel_Forespørgsel_fra_Visma28[[#This Row],[SupDescr]])</f>
        <v xml:space="preserve"> </v>
      </c>
      <c r="G7247" t="s">
        <v>7015</v>
      </c>
      <c r="H7247">
        <v>1</v>
      </c>
      <c r="I7247" t="str">
        <f>IF(A7247=A7246,I7246&amp;CHAR(10)&amp;"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8" spans="1:9" x14ac:dyDescent="0.25">
      <c r="A7248" t="s">
        <v>11650</v>
      </c>
      <c r="B7248">
        <v>75211662</v>
      </c>
      <c r="C7248" t="s">
        <v>16</v>
      </c>
      <c r="D7248" t="str">
        <f>IF(Tabel_Forespørgsel_fra_Visma28[[#This Row],[SupProd]]=" "," "," - "&amp;Tabel_Forespørgsel_fra_Visma28[[#This Row],[SupProd]])</f>
        <v xml:space="preserve"> </v>
      </c>
      <c r="E7248" t="s">
        <v>16</v>
      </c>
      <c r="F7248" t="str">
        <f>IF(Tabel_Forespørgsel_fra_Visma28[[#This Row],[SupDescr]]=" "," "," - "&amp;Tabel_Forespørgsel_fra_Visma28[[#This Row],[SupDescr]])</f>
        <v xml:space="preserve"> </v>
      </c>
      <c r="G7248" t="s">
        <v>7015</v>
      </c>
      <c r="H7248">
        <v>1</v>
      </c>
      <c r="I7248" t="str">
        <f>IF(A7248=A7247,I7247&amp;CHAR(10)&amp;"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9" spans="1:9" x14ac:dyDescent="0.25">
      <c r="A7249" t="s">
        <v>11656</v>
      </c>
      <c r="B7249">
        <v>75211662</v>
      </c>
      <c r="C7249" t="s">
        <v>16</v>
      </c>
      <c r="D7249" t="str">
        <f>IF(Tabel_Forespørgsel_fra_Visma28[[#This Row],[SupProd]]=" "," "," - "&amp;Tabel_Forespørgsel_fra_Visma28[[#This Row],[SupProd]])</f>
        <v xml:space="preserve"> </v>
      </c>
      <c r="E7249" t="s">
        <v>16</v>
      </c>
      <c r="F7249" t="str">
        <f>IF(Tabel_Forespørgsel_fra_Visma28[[#This Row],[SupDescr]]=" "," "," - "&amp;Tabel_Forespørgsel_fra_Visma28[[#This Row],[SupDescr]])</f>
        <v xml:space="preserve"> </v>
      </c>
      <c r="G7249" t="s">
        <v>7015</v>
      </c>
      <c r="H7249">
        <v>1</v>
      </c>
      <c r="I7249" t="str">
        <f>IF(A7249=A7248,I7248&amp;CHAR(10)&amp;"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50" spans="1:9" x14ac:dyDescent="0.25">
      <c r="A7250" t="s">
        <v>11654</v>
      </c>
      <c r="B7250">
        <v>75211662</v>
      </c>
      <c r="C7250" t="s">
        <v>16</v>
      </c>
      <c r="D7250" t="str">
        <f>IF(Tabel_Forespørgsel_fra_Visma28[[#This Row],[SupProd]]=" "," "," - "&amp;Tabel_Forespørgsel_fra_Visma28[[#This Row],[SupProd]])</f>
        <v xml:space="preserve"> </v>
      </c>
      <c r="E7250" t="s">
        <v>16</v>
      </c>
      <c r="F7250" t="str">
        <f>IF(Tabel_Forespørgsel_fra_Visma28[[#This Row],[SupDescr]]=" "," "," - "&amp;Tabel_Forespørgsel_fra_Visma28[[#This Row],[SupDescr]])</f>
        <v xml:space="preserve"> </v>
      </c>
      <c r="G7250" t="s">
        <v>7015</v>
      </c>
      <c r="H7250">
        <v>1</v>
      </c>
      <c r="I7250" t="str">
        <f>IF(A7250=A7249,I7249&amp;CHAR(10)&amp;"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51" spans="1:9" x14ac:dyDescent="0.25">
      <c r="A7251" t="s">
        <v>11655</v>
      </c>
      <c r="B7251">
        <v>75211662</v>
      </c>
      <c r="C7251" t="s">
        <v>16</v>
      </c>
      <c r="D7251" t="str">
        <f>IF(Tabel_Forespørgsel_fra_Visma28[[#This Row],[SupProd]]=" "," "," - "&amp;Tabel_Forespørgsel_fra_Visma28[[#This Row],[SupProd]])</f>
        <v xml:space="preserve"> </v>
      </c>
      <c r="E7251" t="s">
        <v>16</v>
      </c>
      <c r="F7251" t="str">
        <f>IF(Tabel_Forespørgsel_fra_Visma28[[#This Row],[SupDescr]]=" "," "," - "&amp;Tabel_Forespørgsel_fra_Visma28[[#This Row],[SupDescr]])</f>
        <v xml:space="preserve"> </v>
      </c>
      <c r="G7251" t="s">
        <v>7015</v>
      </c>
      <c r="H7251">
        <v>1</v>
      </c>
      <c r="I7251" t="str">
        <f>IF(A7251=A7250,I7250&amp;CHAR(10)&amp;"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52" spans="1:9" x14ac:dyDescent="0.25">
      <c r="A7252" t="s">
        <v>15116</v>
      </c>
      <c r="B7252">
        <v>75196500</v>
      </c>
      <c r="C7252" t="s">
        <v>16</v>
      </c>
      <c r="D7252" t="str">
        <f>IF(Tabel_Forespørgsel_fra_Visma28[[#This Row],[SupProd]]=" "," "," - "&amp;Tabel_Forespørgsel_fra_Visma28[[#This Row],[SupProd]])</f>
        <v xml:space="preserve"> </v>
      </c>
      <c r="E7252" t="s">
        <v>16</v>
      </c>
      <c r="F7252" t="str">
        <f>IF(Tabel_Forespørgsel_fra_Visma28[[#This Row],[SupDescr]]=" "," "," - "&amp;Tabel_Forespørgsel_fra_Visma28[[#This Row],[SupDescr]])</f>
        <v xml:space="preserve"> </v>
      </c>
      <c r="G7252" t="s">
        <v>2425</v>
      </c>
      <c r="H7252">
        <v>1</v>
      </c>
      <c r="I7252" t="str">
        <f>IF(A7252=A7251,I7251&amp;CHAR(10)&amp;"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53" spans="1:9" x14ac:dyDescent="0.25">
      <c r="A7253" t="s">
        <v>3166</v>
      </c>
      <c r="B7253">
        <v>75196500</v>
      </c>
      <c r="C7253" t="s">
        <v>16</v>
      </c>
      <c r="D7253" t="str">
        <f>IF(Tabel_Forespørgsel_fra_Visma28[[#This Row],[SupProd]]=" "," "," - "&amp;Tabel_Forespørgsel_fra_Visma28[[#This Row],[SupProd]])</f>
        <v xml:space="preserve"> </v>
      </c>
      <c r="E7253" t="s">
        <v>16</v>
      </c>
      <c r="F7253" t="str">
        <f>IF(Tabel_Forespørgsel_fra_Visma28[[#This Row],[SupDescr]]=" "," "," - "&amp;Tabel_Forespørgsel_fra_Visma28[[#This Row],[SupDescr]])</f>
        <v xml:space="preserve"> </v>
      </c>
      <c r="G7253" t="s">
        <v>2425</v>
      </c>
      <c r="H7253">
        <v>1</v>
      </c>
      <c r="I7253" t="str">
        <f>IF(A7253=A7252,I7252&amp;CHAR(10)&amp;"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54" spans="1:9" x14ac:dyDescent="0.25">
      <c r="A7254" t="s">
        <v>2602</v>
      </c>
      <c r="B7254">
        <v>74762273</v>
      </c>
      <c r="C7254" t="s">
        <v>16</v>
      </c>
      <c r="D7254" t="str">
        <f>IF(Tabel_Forespørgsel_fra_Visma28[[#This Row],[SupProd]]=" "," "," - "&amp;Tabel_Forespørgsel_fra_Visma28[[#This Row],[SupProd]])</f>
        <v xml:space="preserve"> </v>
      </c>
      <c r="E7254" t="s">
        <v>16</v>
      </c>
      <c r="F7254" t="str">
        <f>IF(Tabel_Forespørgsel_fra_Visma28[[#This Row],[SupDescr]]=" "," "," - "&amp;Tabel_Forespørgsel_fra_Visma28[[#This Row],[SupDescr]])</f>
        <v xml:space="preserve"> </v>
      </c>
      <c r="G7254" t="s">
        <v>154</v>
      </c>
      <c r="H7254">
        <v>1</v>
      </c>
      <c r="I7254" t="str">
        <f>IF(A7254=A7253,I7253&amp;CHAR(10)&amp;"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255" spans="1:9" x14ac:dyDescent="0.25">
      <c r="A7255" t="s">
        <v>2604</v>
      </c>
      <c r="B7255">
        <v>74762273</v>
      </c>
      <c r="C7255" t="s">
        <v>16</v>
      </c>
      <c r="D7255" t="str">
        <f>IF(Tabel_Forespørgsel_fra_Visma28[[#This Row],[SupProd]]=" "," "," - "&amp;Tabel_Forespørgsel_fra_Visma28[[#This Row],[SupProd]])</f>
        <v xml:space="preserve"> </v>
      </c>
      <c r="E7255" t="s">
        <v>16</v>
      </c>
      <c r="F7255" t="str">
        <f>IF(Tabel_Forespørgsel_fra_Visma28[[#This Row],[SupDescr]]=" "," "," - "&amp;Tabel_Forespørgsel_fra_Visma28[[#This Row],[SupDescr]])</f>
        <v xml:space="preserve"> </v>
      </c>
      <c r="G7255" t="s">
        <v>154</v>
      </c>
      <c r="H7255">
        <v>1</v>
      </c>
      <c r="I7255" t="str">
        <f>IF(A7255=A7254,I7254&amp;CHAR(10)&amp;"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256" spans="1:9" x14ac:dyDescent="0.25">
      <c r="A7256" t="s">
        <v>8663</v>
      </c>
      <c r="B7256">
        <v>75577000</v>
      </c>
      <c r="C7256" t="s">
        <v>16</v>
      </c>
      <c r="D7256" t="str">
        <f>IF(Tabel_Forespørgsel_fra_Visma28[[#This Row],[SupProd]]=" "," "," - "&amp;Tabel_Forespørgsel_fra_Visma28[[#This Row],[SupProd]])</f>
        <v xml:space="preserve"> </v>
      </c>
      <c r="E7256" t="s">
        <v>16</v>
      </c>
      <c r="F7256" t="str">
        <f>IF(Tabel_Forespørgsel_fra_Visma28[[#This Row],[SupDescr]]=" "," "," - "&amp;Tabel_Forespørgsel_fra_Visma28[[#This Row],[SupDescr]])</f>
        <v xml:space="preserve"> </v>
      </c>
      <c r="G7256" t="s">
        <v>3759</v>
      </c>
      <c r="H7256">
        <v>1</v>
      </c>
      <c r="I7256" t="str">
        <f>IF(A7256=A7255,I7255&amp;CHAR(10)&amp;"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57" spans="1:9" x14ac:dyDescent="0.25">
      <c r="A7257" t="s">
        <v>8667</v>
      </c>
      <c r="B7257">
        <v>75577000</v>
      </c>
      <c r="C7257" t="s">
        <v>16</v>
      </c>
      <c r="D7257" t="str">
        <f>IF(Tabel_Forespørgsel_fra_Visma28[[#This Row],[SupProd]]=" "," "," - "&amp;Tabel_Forespørgsel_fra_Visma28[[#This Row],[SupProd]])</f>
        <v xml:space="preserve"> </v>
      </c>
      <c r="E7257" t="s">
        <v>16</v>
      </c>
      <c r="F7257" t="str">
        <f>IF(Tabel_Forespørgsel_fra_Visma28[[#This Row],[SupDescr]]=" "," "," - "&amp;Tabel_Forespørgsel_fra_Visma28[[#This Row],[SupDescr]])</f>
        <v xml:space="preserve"> </v>
      </c>
      <c r="G7257" t="s">
        <v>3759</v>
      </c>
      <c r="H7257">
        <v>1</v>
      </c>
      <c r="I7257" t="str">
        <f>IF(A7257=A7256,I7256&amp;CHAR(10)&amp;"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58" spans="1:9" x14ac:dyDescent="0.25">
      <c r="A7258" t="s">
        <v>8664</v>
      </c>
      <c r="B7258">
        <v>75577000</v>
      </c>
      <c r="C7258" t="s">
        <v>16</v>
      </c>
      <c r="D7258" t="str">
        <f>IF(Tabel_Forespørgsel_fra_Visma28[[#This Row],[SupProd]]=" "," "," - "&amp;Tabel_Forespørgsel_fra_Visma28[[#This Row],[SupProd]])</f>
        <v xml:space="preserve"> </v>
      </c>
      <c r="E7258" t="s">
        <v>16</v>
      </c>
      <c r="F7258" t="str">
        <f>IF(Tabel_Forespørgsel_fra_Visma28[[#This Row],[SupDescr]]=" "," "," - "&amp;Tabel_Forespørgsel_fra_Visma28[[#This Row],[SupDescr]])</f>
        <v xml:space="preserve"> </v>
      </c>
      <c r="G7258" t="s">
        <v>3759</v>
      </c>
      <c r="H7258">
        <v>1</v>
      </c>
      <c r="I7258" t="str">
        <f>IF(A7258=A7257,I7257&amp;CHAR(10)&amp;"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59" spans="1:9" x14ac:dyDescent="0.25">
      <c r="A7259" t="s">
        <v>8665</v>
      </c>
      <c r="B7259">
        <v>75577000</v>
      </c>
      <c r="C7259" t="s">
        <v>16</v>
      </c>
      <c r="D7259" t="str">
        <f>IF(Tabel_Forespørgsel_fra_Visma28[[#This Row],[SupProd]]=" "," "," - "&amp;Tabel_Forespørgsel_fra_Visma28[[#This Row],[SupProd]])</f>
        <v xml:space="preserve"> </v>
      </c>
      <c r="E7259" t="s">
        <v>16</v>
      </c>
      <c r="F7259" t="str">
        <f>IF(Tabel_Forespørgsel_fra_Visma28[[#This Row],[SupDescr]]=" "," "," - "&amp;Tabel_Forespørgsel_fra_Visma28[[#This Row],[SupDescr]])</f>
        <v xml:space="preserve"> </v>
      </c>
      <c r="G7259" t="s">
        <v>3759</v>
      </c>
      <c r="H7259">
        <v>1</v>
      </c>
      <c r="I7259" t="str">
        <f>IF(A7259=A7258,I7258&amp;CHAR(10)&amp;"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60" spans="1:9" x14ac:dyDescent="0.25">
      <c r="A7260" t="s">
        <v>8669</v>
      </c>
      <c r="B7260">
        <v>75577000</v>
      </c>
      <c r="C7260" t="s">
        <v>16</v>
      </c>
      <c r="D7260" t="str">
        <f>IF(Tabel_Forespørgsel_fra_Visma28[[#This Row],[SupProd]]=" "," "," - "&amp;Tabel_Forespørgsel_fra_Visma28[[#This Row],[SupProd]])</f>
        <v xml:space="preserve"> </v>
      </c>
      <c r="E7260" t="s">
        <v>16</v>
      </c>
      <c r="F7260" t="str">
        <f>IF(Tabel_Forespørgsel_fra_Visma28[[#This Row],[SupDescr]]=" "," "," - "&amp;Tabel_Forespørgsel_fra_Visma28[[#This Row],[SupDescr]])</f>
        <v xml:space="preserve"> </v>
      </c>
      <c r="G7260" t="s">
        <v>3759</v>
      </c>
      <c r="H7260">
        <v>1</v>
      </c>
      <c r="I7260" t="str">
        <f>IF(A7260=A7259,I7259&amp;CHAR(10)&amp;"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61" spans="1:9" x14ac:dyDescent="0.25">
      <c r="A7261" t="s">
        <v>2819</v>
      </c>
      <c r="B7261">
        <v>75180019</v>
      </c>
      <c r="C7261" t="s">
        <v>16</v>
      </c>
      <c r="D7261" t="str">
        <f>IF(Tabel_Forespørgsel_fra_Visma28[[#This Row],[SupProd]]=" "," "," - "&amp;Tabel_Forespørgsel_fra_Visma28[[#This Row],[SupProd]])</f>
        <v xml:space="preserve"> </v>
      </c>
      <c r="E7261" t="s">
        <v>16</v>
      </c>
      <c r="F7261" t="str">
        <f>IF(Tabel_Forespørgsel_fra_Visma28[[#This Row],[SupDescr]]=" "," "," - "&amp;Tabel_Forespørgsel_fra_Visma28[[#This Row],[SupDescr]])</f>
        <v xml:space="preserve"> </v>
      </c>
      <c r="G7261" t="s">
        <v>2430</v>
      </c>
      <c r="H7261">
        <v>1</v>
      </c>
      <c r="I7261" t="str">
        <f>IF(A7261=A7260,I7260&amp;CHAR(10)&amp;"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62" spans="1:9" x14ac:dyDescent="0.25">
      <c r="A7262" t="s">
        <v>42090</v>
      </c>
      <c r="B7262">
        <v>73575757</v>
      </c>
      <c r="C7262" t="s">
        <v>16</v>
      </c>
      <c r="D7262" t="str">
        <f>IF(Tabel_Forespørgsel_fra_Visma28[[#This Row],[SupProd]]=" "," "," - "&amp;Tabel_Forespørgsel_fra_Visma28[[#This Row],[SupProd]])</f>
        <v xml:space="preserve"> </v>
      </c>
      <c r="E7262" t="s">
        <v>16</v>
      </c>
      <c r="F7262" t="str">
        <f>IF(Tabel_Forespørgsel_fra_Visma28[[#This Row],[SupDescr]]=" "," "," - "&amp;Tabel_Forespørgsel_fra_Visma28[[#This Row],[SupDescr]])</f>
        <v xml:space="preserve"> </v>
      </c>
      <c r="G7262" t="s">
        <v>4331</v>
      </c>
      <c r="H7262">
        <v>1</v>
      </c>
      <c r="I7262" t="str">
        <f>IF(A7262=A7261,I7261&amp;CHAR(10)&amp;"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263" spans="1:9" x14ac:dyDescent="0.25">
      <c r="A7263" t="s">
        <v>2996</v>
      </c>
      <c r="B7263">
        <v>75180019</v>
      </c>
      <c r="C7263" t="s">
        <v>16</v>
      </c>
      <c r="D7263" t="str">
        <f>IF(Tabel_Forespørgsel_fra_Visma28[[#This Row],[SupProd]]=" "," "," - "&amp;Tabel_Forespørgsel_fra_Visma28[[#This Row],[SupProd]])</f>
        <v xml:space="preserve"> </v>
      </c>
      <c r="E7263" t="s">
        <v>16</v>
      </c>
      <c r="F7263" t="str">
        <f>IF(Tabel_Forespørgsel_fra_Visma28[[#This Row],[SupDescr]]=" "," "," - "&amp;Tabel_Forespørgsel_fra_Visma28[[#This Row],[SupDescr]])</f>
        <v xml:space="preserve"> </v>
      </c>
      <c r="G7263" t="s">
        <v>2430</v>
      </c>
      <c r="H7263">
        <v>1</v>
      </c>
      <c r="I7263" t="str">
        <f>IF(A7263=A7262,I7262&amp;CHAR(10)&amp;"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64" spans="1:9" x14ac:dyDescent="0.25">
      <c r="A7264" t="s">
        <v>2734</v>
      </c>
      <c r="B7264">
        <v>75180019</v>
      </c>
      <c r="C7264" t="s">
        <v>16</v>
      </c>
      <c r="D7264" t="str">
        <f>IF(Tabel_Forespørgsel_fra_Visma28[[#This Row],[SupProd]]=" "," "," - "&amp;Tabel_Forespørgsel_fra_Visma28[[#This Row],[SupProd]])</f>
        <v xml:space="preserve"> </v>
      </c>
      <c r="E7264" t="s">
        <v>16</v>
      </c>
      <c r="F7264" t="str">
        <f>IF(Tabel_Forespørgsel_fra_Visma28[[#This Row],[SupDescr]]=" "," "," - "&amp;Tabel_Forespørgsel_fra_Visma28[[#This Row],[SupDescr]])</f>
        <v xml:space="preserve"> </v>
      </c>
      <c r="G7264" t="s">
        <v>2430</v>
      </c>
      <c r="H7264">
        <v>1</v>
      </c>
      <c r="I7264" t="str">
        <f>IF(A7264=A7263,I7263&amp;CHAR(10)&amp;"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65" spans="1:9" x14ac:dyDescent="0.25">
      <c r="A7265" t="s">
        <v>7342</v>
      </c>
      <c r="B7265">
        <v>75211662</v>
      </c>
      <c r="C7265" t="s">
        <v>16</v>
      </c>
      <c r="D7265" t="str">
        <f>IF(Tabel_Forespørgsel_fra_Visma28[[#This Row],[SupProd]]=" "," "," - "&amp;Tabel_Forespørgsel_fra_Visma28[[#This Row],[SupProd]])</f>
        <v xml:space="preserve"> </v>
      </c>
      <c r="E7265" t="s">
        <v>16</v>
      </c>
      <c r="F7265" t="str">
        <f>IF(Tabel_Forespørgsel_fra_Visma28[[#This Row],[SupDescr]]=" "," "," - "&amp;Tabel_Forespørgsel_fra_Visma28[[#This Row],[SupDescr]])</f>
        <v xml:space="preserve"> </v>
      </c>
      <c r="G7265" t="s">
        <v>7015</v>
      </c>
      <c r="H7265">
        <v>1</v>
      </c>
      <c r="I7265" t="str">
        <f>IF(A7265=A7264,I7264&amp;CHAR(10)&amp;"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66" spans="1:9" x14ac:dyDescent="0.25">
      <c r="A7266" t="s">
        <v>2690</v>
      </c>
      <c r="B7266">
        <v>75180019</v>
      </c>
      <c r="C7266" t="s">
        <v>16</v>
      </c>
      <c r="D7266" t="str">
        <f>IF(Tabel_Forespørgsel_fra_Visma28[[#This Row],[SupProd]]=" "," "," - "&amp;Tabel_Forespørgsel_fra_Visma28[[#This Row],[SupProd]])</f>
        <v xml:space="preserve"> </v>
      </c>
      <c r="E7266" t="s">
        <v>16</v>
      </c>
      <c r="F7266" t="str">
        <f>IF(Tabel_Forespørgsel_fra_Visma28[[#This Row],[SupDescr]]=" "," "," - "&amp;Tabel_Forespørgsel_fra_Visma28[[#This Row],[SupDescr]])</f>
        <v xml:space="preserve"> </v>
      </c>
      <c r="G7266" t="s">
        <v>2430</v>
      </c>
      <c r="H7266">
        <v>1</v>
      </c>
      <c r="I7266" t="str">
        <f>IF(A7266=A7265,I7265&amp;CHAR(10)&amp;"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67" spans="1:9" x14ac:dyDescent="0.25">
      <c r="A7267" t="s">
        <v>3909</v>
      </c>
      <c r="B7267">
        <v>97911010</v>
      </c>
      <c r="C7267" t="s">
        <v>16</v>
      </c>
      <c r="D7267" t="str">
        <f>IF(Tabel_Forespørgsel_fra_Visma28[[#This Row],[SupProd]]=" "," "," - "&amp;Tabel_Forespørgsel_fra_Visma28[[#This Row],[SupProd]])</f>
        <v xml:space="preserve"> </v>
      </c>
      <c r="E7267" t="s">
        <v>16</v>
      </c>
      <c r="F7267" t="str">
        <f>IF(Tabel_Forespørgsel_fra_Visma28[[#This Row],[SupDescr]]=" "," "," - "&amp;Tabel_Forespørgsel_fra_Visma28[[#This Row],[SupDescr]])</f>
        <v xml:space="preserve"> </v>
      </c>
      <c r="G7267" t="s">
        <v>13921</v>
      </c>
      <c r="H7267">
        <v>1</v>
      </c>
      <c r="I7267" t="str">
        <f>IF(A7267=A7266,I7266&amp;CHAR(10)&amp;"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268" spans="1:9" x14ac:dyDescent="0.25">
      <c r="A7268" t="s">
        <v>3910</v>
      </c>
      <c r="B7268">
        <v>97911010</v>
      </c>
      <c r="C7268" t="s">
        <v>16</v>
      </c>
      <c r="D7268" t="str">
        <f>IF(Tabel_Forespørgsel_fra_Visma28[[#This Row],[SupProd]]=" "," "," - "&amp;Tabel_Forespørgsel_fra_Visma28[[#This Row],[SupProd]])</f>
        <v xml:space="preserve"> </v>
      </c>
      <c r="E7268" t="s">
        <v>16</v>
      </c>
      <c r="F7268" t="str">
        <f>IF(Tabel_Forespørgsel_fra_Visma28[[#This Row],[SupDescr]]=" "," "," - "&amp;Tabel_Forespørgsel_fra_Visma28[[#This Row],[SupDescr]])</f>
        <v xml:space="preserve"> </v>
      </c>
      <c r="G7268" t="s">
        <v>13921</v>
      </c>
      <c r="H7268">
        <v>1</v>
      </c>
      <c r="I7268" t="str">
        <f>IF(A7268=A7267,I7267&amp;CHAR(10)&amp;"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269" spans="1:9" x14ac:dyDescent="0.25">
      <c r="A7269" t="s">
        <v>4182</v>
      </c>
      <c r="B7269">
        <v>97911010</v>
      </c>
      <c r="C7269" t="s">
        <v>16</v>
      </c>
      <c r="D7269" t="str">
        <f>IF(Tabel_Forespørgsel_fra_Visma28[[#This Row],[SupProd]]=" "," "," - "&amp;Tabel_Forespørgsel_fra_Visma28[[#This Row],[SupProd]])</f>
        <v xml:space="preserve"> </v>
      </c>
      <c r="E7269" t="s">
        <v>16</v>
      </c>
      <c r="F7269" t="str">
        <f>IF(Tabel_Forespørgsel_fra_Visma28[[#This Row],[SupDescr]]=" "," "," - "&amp;Tabel_Forespørgsel_fra_Visma28[[#This Row],[SupDescr]])</f>
        <v xml:space="preserve"> </v>
      </c>
      <c r="G7269" t="s">
        <v>13921</v>
      </c>
      <c r="H7269">
        <v>1</v>
      </c>
      <c r="I7269" t="str">
        <f>IF(A7269=A7268,I7268&amp;CHAR(10)&amp;"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270" spans="1:9" x14ac:dyDescent="0.25">
      <c r="A7270" t="s">
        <v>4835</v>
      </c>
      <c r="B7270">
        <v>97220144</v>
      </c>
      <c r="C7270" t="s">
        <v>16</v>
      </c>
      <c r="D7270" t="str">
        <f>IF(Tabel_Forespørgsel_fra_Visma28[[#This Row],[SupProd]]=" "," "," - "&amp;Tabel_Forespørgsel_fra_Visma28[[#This Row],[SupProd]])</f>
        <v xml:space="preserve"> </v>
      </c>
      <c r="E7270" t="s">
        <v>16</v>
      </c>
      <c r="F7270" t="str">
        <f>IF(Tabel_Forespørgsel_fra_Visma28[[#This Row],[SupDescr]]=" "," "," - "&amp;Tabel_Forespørgsel_fra_Visma28[[#This Row],[SupDescr]])</f>
        <v xml:space="preserve"> </v>
      </c>
      <c r="G7270" t="s">
        <v>3898</v>
      </c>
      <c r="H7270">
        <v>1</v>
      </c>
      <c r="I7270" t="str">
        <f>IF(A7270=A7269,I7269&amp;CHAR(10)&amp;"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7271" spans="1:9" x14ac:dyDescent="0.25">
      <c r="A7271" t="s">
        <v>4837</v>
      </c>
      <c r="B7271">
        <v>97220144</v>
      </c>
      <c r="C7271" t="s">
        <v>16</v>
      </c>
      <c r="D7271" t="str">
        <f>IF(Tabel_Forespørgsel_fra_Visma28[[#This Row],[SupProd]]=" "," "," - "&amp;Tabel_Forespørgsel_fra_Visma28[[#This Row],[SupProd]])</f>
        <v xml:space="preserve"> </v>
      </c>
      <c r="E7271" t="s">
        <v>16</v>
      </c>
      <c r="F7271" t="str">
        <f>IF(Tabel_Forespørgsel_fra_Visma28[[#This Row],[SupDescr]]=" "," "," - "&amp;Tabel_Forespørgsel_fra_Visma28[[#This Row],[SupDescr]])</f>
        <v xml:space="preserve"> </v>
      </c>
      <c r="G7271" t="s">
        <v>3898</v>
      </c>
      <c r="H7271">
        <v>1</v>
      </c>
      <c r="I7271" t="str">
        <f>IF(A7271=A7270,I7270&amp;CHAR(10)&amp;"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7272" spans="1:9" x14ac:dyDescent="0.25">
      <c r="A7272" t="s">
        <v>4836</v>
      </c>
      <c r="B7272">
        <v>75893711</v>
      </c>
      <c r="C7272" t="s">
        <v>16</v>
      </c>
      <c r="D7272" t="str">
        <f>IF(Tabel_Forespørgsel_fra_Visma28[[#This Row],[SupProd]]=" "," "," - "&amp;Tabel_Forespørgsel_fra_Visma28[[#This Row],[SupProd]])</f>
        <v xml:space="preserve"> </v>
      </c>
      <c r="E7272" t="s">
        <v>16</v>
      </c>
      <c r="F7272" t="str">
        <f>IF(Tabel_Forespørgsel_fra_Visma28[[#This Row],[SupDescr]]=" "," "," - "&amp;Tabel_Forespørgsel_fra_Visma28[[#This Row],[SupDescr]])</f>
        <v xml:space="preserve"> </v>
      </c>
      <c r="G7272" t="s">
        <v>4759</v>
      </c>
      <c r="H7272">
        <v>1</v>
      </c>
      <c r="I7272" t="str">
        <f>IF(A7272=A7271,I7271&amp;CHAR(10)&amp;"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7273" spans="1:9" x14ac:dyDescent="0.25">
      <c r="A7273" t="s">
        <v>4118</v>
      </c>
      <c r="B7273">
        <v>75577000</v>
      </c>
      <c r="C7273" t="s">
        <v>16</v>
      </c>
      <c r="D7273" t="str">
        <f>IF(Tabel_Forespørgsel_fra_Visma28[[#This Row],[SupProd]]=" "," "," - "&amp;Tabel_Forespørgsel_fra_Visma28[[#This Row],[SupProd]])</f>
        <v xml:space="preserve"> </v>
      </c>
      <c r="E7273" t="s">
        <v>16</v>
      </c>
      <c r="F7273" t="str">
        <f>IF(Tabel_Forespørgsel_fra_Visma28[[#This Row],[SupDescr]]=" "," "," - "&amp;Tabel_Forespørgsel_fra_Visma28[[#This Row],[SupDescr]])</f>
        <v xml:space="preserve"> </v>
      </c>
      <c r="G7273" t="s">
        <v>3759</v>
      </c>
      <c r="H7273">
        <v>1</v>
      </c>
      <c r="I7273" t="str">
        <f>IF(A7273=A7272,I7272&amp;CHAR(10)&amp;"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74" spans="1:9" x14ac:dyDescent="0.25">
      <c r="A7274" t="s">
        <v>4450</v>
      </c>
      <c r="B7274">
        <v>75196500</v>
      </c>
      <c r="C7274" t="s">
        <v>16</v>
      </c>
      <c r="D7274" t="str">
        <f>IF(Tabel_Forespørgsel_fra_Visma28[[#This Row],[SupProd]]=" "," "," - "&amp;Tabel_Forespørgsel_fra_Visma28[[#This Row],[SupProd]])</f>
        <v xml:space="preserve"> </v>
      </c>
      <c r="E7274" t="s">
        <v>16</v>
      </c>
      <c r="F7274" t="str">
        <f>IF(Tabel_Forespørgsel_fra_Visma28[[#This Row],[SupDescr]]=" "," "," - "&amp;Tabel_Forespørgsel_fra_Visma28[[#This Row],[SupDescr]])</f>
        <v xml:space="preserve"> </v>
      </c>
      <c r="G7274" t="s">
        <v>2425</v>
      </c>
      <c r="H7274">
        <v>1</v>
      </c>
      <c r="I7274" t="str">
        <f>IF(A7274=A7273,I7273&amp;CHAR(10)&amp;"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75" spans="1:9" x14ac:dyDescent="0.25">
      <c r="A7275" t="s">
        <v>3289</v>
      </c>
      <c r="B7275">
        <v>75211662</v>
      </c>
      <c r="C7275" t="s">
        <v>16</v>
      </c>
      <c r="D7275" t="str">
        <f>IF(Tabel_Forespørgsel_fra_Visma28[[#This Row],[SupProd]]=" "," "," - "&amp;Tabel_Forespørgsel_fra_Visma28[[#This Row],[SupProd]])</f>
        <v xml:space="preserve"> </v>
      </c>
      <c r="E7275" t="s">
        <v>16</v>
      </c>
      <c r="F7275" t="str">
        <f>IF(Tabel_Forespørgsel_fra_Visma28[[#This Row],[SupDescr]]=" "," "," - "&amp;Tabel_Forespørgsel_fra_Visma28[[#This Row],[SupDescr]])</f>
        <v xml:space="preserve"> </v>
      </c>
      <c r="G7275" t="s">
        <v>7015</v>
      </c>
      <c r="H7275">
        <v>1</v>
      </c>
      <c r="I7275" t="str">
        <f>IF(A7275=A7274,I7274&amp;CHAR(10)&amp;"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76" spans="1:9" x14ac:dyDescent="0.25">
      <c r="A7276" t="s">
        <v>3288</v>
      </c>
      <c r="B7276">
        <v>75211662</v>
      </c>
      <c r="C7276" t="s">
        <v>16</v>
      </c>
      <c r="D7276" t="str">
        <f>IF(Tabel_Forespørgsel_fra_Visma28[[#This Row],[SupProd]]=" "," "," - "&amp;Tabel_Forespørgsel_fra_Visma28[[#This Row],[SupProd]])</f>
        <v xml:space="preserve"> </v>
      </c>
      <c r="E7276" t="s">
        <v>16</v>
      </c>
      <c r="F7276" t="str">
        <f>IF(Tabel_Forespørgsel_fra_Visma28[[#This Row],[SupDescr]]=" "," "," - "&amp;Tabel_Forespørgsel_fra_Visma28[[#This Row],[SupDescr]])</f>
        <v xml:space="preserve"> </v>
      </c>
      <c r="G7276" t="s">
        <v>7015</v>
      </c>
      <c r="H7276">
        <v>1</v>
      </c>
      <c r="I7276" t="str">
        <f>IF(A7276=A7275,I7275&amp;CHAR(10)&amp;"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77" spans="1:9" x14ac:dyDescent="0.25">
      <c r="A7277" t="s">
        <v>3066</v>
      </c>
      <c r="B7277">
        <v>75196500</v>
      </c>
      <c r="C7277" t="s">
        <v>16</v>
      </c>
      <c r="D7277" t="str">
        <f>IF(Tabel_Forespørgsel_fra_Visma28[[#This Row],[SupProd]]=" "," "," - "&amp;Tabel_Forespørgsel_fra_Visma28[[#This Row],[SupProd]])</f>
        <v xml:space="preserve"> </v>
      </c>
      <c r="E7277" t="s">
        <v>16</v>
      </c>
      <c r="F7277" t="str">
        <f>IF(Tabel_Forespørgsel_fra_Visma28[[#This Row],[SupDescr]]=" "," "," - "&amp;Tabel_Forespørgsel_fra_Visma28[[#This Row],[SupDescr]])</f>
        <v xml:space="preserve"> </v>
      </c>
      <c r="G7277" t="s">
        <v>2425</v>
      </c>
      <c r="H7277">
        <v>1</v>
      </c>
      <c r="I7277" t="str">
        <f>IF(A7277=A7276,I7276&amp;CHAR(10)&amp;"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78" spans="1:9" x14ac:dyDescent="0.25">
      <c r="A7278" t="s">
        <v>3078</v>
      </c>
      <c r="B7278">
        <v>75196500</v>
      </c>
      <c r="C7278" t="s">
        <v>16</v>
      </c>
      <c r="D7278" t="str">
        <f>IF(Tabel_Forespørgsel_fra_Visma28[[#This Row],[SupProd]]=" "," "," - "&amp;Tabel_Forespørgsel_fra_Visma28[[#This Row],[SupProd]])</f>
        <v xml:space="preserve"> </v>
      </c>
      <c r="E7278" t="s">
        <v>16</v>
      </c>
      <c r="F7278" t="str">
        <f>IF(Tabel_Forespørgsel_fra_Visma28[[#This Row],[SupDescr]]=" "," "," - "&amp;Tabel_Forespørgsel_fra_Visma28[[#This Row],[SupDescr]])</f>
        <v xml:space="preserve"> </v>
      </c>
      <c r="G7278" t="s">
        <v>2425</v>
      </c>
      <c r="H7278">
        <v>1</v>
      </c>
      <c r="I7278" t="str">
        <f>IF(A7278=A7277,I7277&amp;CHAR(10)&amp;"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79" spans="1:9" x14ac:dyDescent="0.25">
      <c r="A7279" t="s">
        <v>3079</v>
      </c>
      <c r="B7279">
        <v>75196500</v>
      </c>
      <c r="C7279" t="s">
        <v>16</v>
      </c>
      <c r="D7279" t="str">
        <f>IF(Tabel_Forespørgsel_fra_Visma28[[#This Row],[SupProd]]=" "," "," - "&amp;Tabel_Forespørgsel_fra_Visma28[[#This Row],[SupProd]])</f>
        <v xml:space="preserve"> </v>
      </c>
      <c r="E7279" t="s">
        <v>16</v>
      </c>
      <c r="F7279" t="str">
        <f>IF(Tabel_Forespørgsel_fra_Visma28[[#This Row],[SupDescr]]=" "," "," - "&amp;Tabel_Forespørgsel_fra_Visma28[[#This Row],[SupDescr]])</f>
        <v xml:space="preserve"> </v>
      </c>
      <c r="G7279" t="s">
        <v>2425</v>
      </c>
      <c r="H7279">
        <v>1</v>
      </c>
      <c r="I7279" t="str">
        <f>IF(A7279=A7278,I7278&amp;CHAR(10)&amp;"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80" spans="1:9" x14ac:dyDescent="0.25">
      <c r="A7280" t="s">
        <v>3080</v>
      </c>
      <c r="B7280">
        <v>75196500</v>
      </c>
      <c r="C7280" t="s">
        <v>16</v>
      </c>
      <c r="D7280" t="str">
        <f>IF(Tabel_Forespørgsel_fra_Visma28[[#This Row],[SupProd]]=" "," "," - "&amp;Tabel_Forespørgsel_fra_Visma28[[#This Row],[SupProd]])</f>
        <v xml:space="preserve"> </v>
      </c>
      <c r="E7280" t="s">
        <v>16</v>
      </c>
      <c r="F7280" t="str">
        <f>IF(Tabel_Forespørgsel_fra_Visma28[[#This Row],[SupDescr]]=" "," "," - "&amp;Tabel_Forespørgsel_fra_Visma28[[#This Row],[SupDescr]])</f>
        <v xml:space="preserve"> </v>
      </c>
      <c r="G7280" t="s">
        <v>2425</v>
      </c>
      <c r="H7280">
        <v>1</v>
      </c>
      <c r="I7280" t="str">
        <f>IF(A7280=A7279,I7279&amp;CHAR(10)&amp;"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81" spans="1:9" x14ac:dyDescent="0.25">
      <c r="A7281" t="s">
        <v>3077</v>
      </c>
      <c r="B7281">
        <v>75196500</v>
      </c>
      <c r="C7281" t="s">
        <v>16</v>
      </c>
      <c r="D7281" t="str">
        <f>IF(Tabel_Forespørgsel_fra_Visma28[[#This Row],[SupProd]]=" "," "," - "&amp;Tabel_Forespørgsel_fra_Visma28[[#This Row],[SupProd]])</f>
        <v xml:space="preserve"> </v>
      </c>
      <c r="E7281" t="s">
        <v>16</v>
      </c>
      <c r="F7281" t="str">
        <f>IF(Tabel_Forespørgsel_fra_Visma28[[#This Row],[SupDescr]]=" "," "," - "&amp;Tabel_Forespørgsel_fra_Visma28[[#This Row],[SupDescr]])</f>
        <v xml:space="preserve"> </v>
      </c>
      <c r="G7281" t="s">
        <v>2425</v>
      </c>
      <c r="H7281">
        <v>1</v>
      </c>
      <c r="I7281" t="str">
        <f>IF(A7281=A7280,I7280&amp;CHAR(10)&amp;"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82" spans="1:9" x14ac:dyDescent="0.25">
      <c r="A7282" t="s">
        <v>11426</v>
      </c>
      <c r="B7282">
        <v>75180019</v>
      </c>
      <c r="C7282" t="s">
        <v>16</v>
      </c>
      <c r="D7282" t="str">
        <f>IF(Tabel_Forespørgsel_fra_Visma28[[#This Row],[SupProd]]=" "," "," - "&amp;Tabel_Forespørgsel_fra_Visma28[[#This Row],[SupProd]])</f>
        <v xml:space="preserve"> </v>
      </c>
      <c r="E7282" t="s">
        <v>16</v>
      </c>
      <c r="F7282" t="str">
        <f>IF(Tabel_Forespørgsel_fra_Visma28[[#This Row],[SupDescr]]=" "," "," - "&amp;Tabel_Forespørgsel_fra_Visma28[[#This Row],[SupDescr]])</f>
        <v xml:space="preserve"> </v>
      </c>
      <c r="G7282" t="s">
        <v>2430</v>
      </c>
      <c r="H7282">
        <v>1</v>
      </c>
      <c r="I7282" t="str">
        <f>IF(A7282=A7281,I7281&amp;CHAR(10)&amp;"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3" spans="1:9" x14ac:dyDescent="0.25">
      <c r="A7283" t="s">
        <v>11373</v>
      </c>
      <c r="B7283">
        <v>75180019</v>
      </c>
      <c r="C7283" t="s">
        <v>16</v>
      </c>
      <c r="D7283" t="str">
        <f>IF(Tabel_Forespørgsel_fra_Visma28[[#This Row],[SupProd]]=" "," "," - "&amp;Tabel_Forespørgsel_fra_Visma28[[#This Row],[SupProd]])</f>
        <v xml:space="preserve"> </v>
      </c>
      <c r="E7283" t="s">
        <v>16</v>
      </c>
      <c r="F7283" t="str">
        <f>IF(Tabel_Forespørgsel_fra_Visma28[[#This Row],[SupDescr]]=" "," "," - "&amp;Tabel_Forespørgsel_fra_Visma28[[#This Row],[SupDescr]])</f>
        <v xml:space="preserve"> </v>
      </c>
      <c r="G7283" t="s">
        <v>2430</v>
      </c>
      <c r="H7283">
        <v>1</v>
      </c>
      <c r="I7283" t="str">
        <f>IF(A7283=A7282,I7282&amp;CHAR(10)&amp;"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4" spans="1:9" x14ac:dyDescent="0.25">
      <c r="A7284" t="s">
        <v>4170</v>
      </c>
      <c r="B7284">
        <v>75180019</v>
      </c>
      <c r="C7284" t="s">
        <v>16</v>
      </c>
      <c r="D7284" t="str">
        <f>IF(Tabel_Forespørgsel_fra_Visma28[[#This Row],[SupProd]]=" "," "," - "&amp;Tabel_Forespørgsel_fra_Visma28[[#This Row],[SupProd]])</f>
        <v xml:space="preserve"> </v>
      </c>
      <c r="E7284" t="s">
        <v>16</v>
      </c>
      <c r="F7284" t="str">
        <f>IF(Tabel_Forespørgsel_fra_Visma28[[#This Row],[SupDescr]]=" "," "," - "&amp;Tabel_Forespørgsel_fra_Visma28[[#This Row],[SupDescr]])</f>
        <v xml:space="preserve"> </v>
      </c>
      <c r="G7284" t="s">
        <v>2430</v>
      </c>
      <c r="H7284">
        <v>1</v>
      </c>
      <c r="I7284" t="str">
        <f>IF(A7284=A7283,I7283&amp;CHAR(10)&amp;"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5" spans="1:9" x14ac:dyDescent="0.25">
      <c r="A7285" t="s">
        <v>4171</v>
      </c>
      <c r="B7285">
        <v>75180019</v>
      </c>
      <c r="C7285" t="s">
        <v>16</v>
      </c>
      <c r="D7285" t="str">
        <f>IF(Tabel_Forespørgsel_fra_Visma28[[#This Row],[SupProd]]=" "," "," - "&amp;Tabel_Forespørgsel_fra_Visma28[[#This Row],[SupProd]])</f>
        <v xml:space="preserve"> </v>
      </c>
      <c r="E7285" t="s">
        <v>16</v>
      </c>
      <c r="F7285" t="str">
        <f>IF(Tabel_Forespørgsel_fra_Visma28[[#This Row],[SupDescr]]=" "," "," - "&amp;Tabel_Forespørgsel_fra_Visma28[[#This Row],[SupDescr]])</f>
        <v xml:space="preserve"> </v>
      </c>
      <c r="G7285" t="s">
        <v>2430</v>
      </c>
      <c r="H7285">
        <v>1</v>
      </c>
      <c r="I7285" t="str">
        <f>IF(A7285=A7284,I7284&amp;CHAR(10)&amp;"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6" spans="1:9" x14ac:dyDescent="0.25">
      <c r="A7286" t="s">
        <v>4168</v>
      </c>
      <c r="B7286">
        <v>75180019</v>
      </c>
      <c r="C7286" t="s">
        <v>16</v>
      </c>
      <c r="D7286" t="str">
        <f>IF(Tabel_Forespørgsel_fra_Visma28[[#This Row],[SupProd]]=" "," "," - "&amp;Tabel_Forespørgsel_fra_Visma28[[#This Row],[SupProd]])</f>
        <v xml:space="preserve"> </v>
      </c>
      <c r="E7286" t="s">
        <v>16</v>
      </c>
      <c r="F7286" t="str">
        <f>IF(Tabel_Forespørgsel_fra_Visma28[[#This Row],[SupDescr]]=" "," "," - "&amp;Tabel_Forespørgsel_fra_Visma28[[#This Row],[SupDescr]])</f>
        <v xml:space="preserve"> </v>
      </c>
      <c r="G7286" t="s">
        <v>2430</v>
      </c>
      <c r="H7286">
        <v>1</v>
      </c>
      <c r="I7286" t="str">
        <f>IF(A7286=A7285,I7285&amp;CHAR(10)&amp;"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7" spans="1:9" x14ac:dyDescent="0.25">
      <c r="A7287" t="s">
        <v>4169</v>
      </c>
      <c r="B7287">
        <v>75180019</v>
      </c>
      <c r="C7287" t="s">
        <v>16</v>
      </c>
      <c r="D7287" t="str">
        <f>IF(Tabel_Forespørgsel_fra_Visma28[[#This Row],[SupProd]]=" "," "," - "&amp;Tabel_Forespørgsel_fra_Visma28[[#This Row],[SupProd]])</f>
        <v xml:space="preserve"> </v>
      </c>
      <c r="E7287" t="s">
        <v>16</v>
      </c>
      <c r="F7287" t="str">
        <f>IF(Tabel_Forespørgsel_fra_Visma28[[#This Row],[SupDescr]]=" "," "," - "&amp;Tabel_Forespørgsel_fra_Visma28[[#This Row],[SupDescr]])</f>
        <v xml:space="preserve"> </v>
      </c>
      <c r="G7287" t="s">
        <v>2430</v>
      </c>
      <c r="H7287">
        <v>1</v>
      </c>
      <c r="I7287" t="str">
        <f>IF(A7287=A7286,I7286&amp;CHAR(10)&amp;"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8" spans="1:9" x14ac:dyDescent="0.25">
      <c r="A7288" t="s">
        <v>4746</v>
      </c>
      <c r="B7288">
        <v>75180019</v>
      </c>
      <c r="C7288" t="s">
        <v>16</v>
      </c>
      <c r="D7288" t="str">
        <f>IF(Tabel_Forespørgsel_fra_Visma28[[#This Row],[SupProd]]=" "," "," - "&amp;Tabel_Forespørgsel_fra_Visma28[[#This Row],[SupProd]])</f>
        <v xml:space="preserve"> </v>
      </c>
      <c r="E7288" t="s">
        <v>16</v>
      </c>
      <c r="F7288" t="str">
        <f>IF(Tabel_Forespørgsel_fra_Visma28[[#This Row],[SupDescr]]=" "," "," - "&amp;Tabel_Forespørgsel_fra_Visma28[[#This Row],[SupDescr]])</f>
        <v xml:space="preserve"> </v>
      </c>
      <c r="G7288" t="s">
        <v>2430</v>
      </c>
      <c r="H7288">
        <v>1</v>
      </c>
      <c r="I7288" t="str">
        <f>IF(A7288=A7287,I7287&amp;CHAR(10)&amp;"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9" spans="1:9" x14ac:dyDescent="0.25">
      <c r="A7289" t="s">
        <v>6378</v>
      </c>
      <c r="B7289">
        <v>70120140</v>
      </c>
      <c r="C7289" t="s">
        <v>16</v>
      </c>
      <c r="D7289" t="str">
        <f>IF(Tabel_Forespørgsel_fra_Visma28[[#This Row],[SupProd]]=" "," "," - "&amp;Tabel_Forespørgsel_fra_Visma28[[#This Row],[SupProd]])</f>
        <v xml:space="preserve"> </v>
      </c>
      <c r="E7289" t="s">
        <v>16</v>
      </c>
      <c r="F7289" t="str">
        <f>IF(Tabel_Forespørgsel_fra_Visma28[[#This Row],[SupDescr]]=" "," "," - "&amp;Tabel_Forespørgsel_fra_Visma28[[#This Row],[SupDescr]])</f>
        <v xml:space="preserve"> </v>
      </c>
      <c r="G7289" t="s">
        <v>2467</v>
      </c>
      <c r="H7289">
        <v>1</v>
      </c>
      <c r="I7289" t="str">
        <f>IF(A7289=A7288,I7288&amp;CHAR(10)&amp;"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290" spans="1:9" x14ac:dyDescent="0.25">
      <c r="A7290" t="s">
        <v>6427</v>
      </c>
      <c r="B7290">
        <v>75180019</v>
      </c>
      <c r="C7290" t="s">
        <v>16</v>
      </c>
      <c r="D7290" t="str">
        <f>IF(Tabel_Forespørgsel_fra_Visma28[[#This Row],[SupProd]]=" "," "," - "&amp;Tabel_Forespørgsel_fra_Visma28[[#This Row],[SupProd]])</f>
        <v xml:space="preserve"> </v>
      </c>
      <c r="E7290" t="s">
        <v>16</v>
      </c>
      <c r="F7290" t="str">
        <f>IF(Tabel_Forespørgsel_fra_Visma28[[#This Row],[SupDescr]]=" "," "," - "&amp;Tabel_Forespørgsel_fra_Visma28[[#This Row],[SupDescr]])</f>
        <v xml:space="preserve"> </v>
      </c>
      <c r="G7290" t="s">
        <v>2430</v>
      </c>
      <c r="H7290">
        <v>1</v>
      </c>
      <c r="I7290" t="str">
        <f>IF(A7290=A7289,I7289&amp;CHAR(10)&amp;"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1" spans="1:9" x14ac:dyDescent="0.25">
      <c r="A7291" t="s">
        <v>6594</v>
      </c>
      <c r="B7291">
        <v>75180019</v>
      </c>
      <c r="C7291" t="s">
        <v>16</v>
      </c>
      <c r="D7291" t="str">
        <f>IF(Tabel_Forespørgsel_fra_Visma28[[#This Row],[SupProd]]=" "," "," - "&amp;Tabel_Forespørgsel_fra_Visma28[[#This Row],[SupProd]])</f>
        <v xml:space="preserve"> </v>
      </c>
      <c r="E7291" t="s">
        <v>16</v>
      </c>
      <c r="F7291" t="str">
        <f>IF(Tabel_Forespørgsel_fra_Visma28[[#This Row],[SupDescr]]=" "," "," - "&amp;Tabel_Forespørgsel_fra_Visma28[[#This Row],[SupDescr]])</f>
        <v xml:space="preserve"> </v>
      </c>
      <c r="G7291" t="s">
        <v>2430</v>
      </c>
      <c r="H7291">
        <v>1</v>
      </c>
      <c r="I7291" t="str">
        <f>IF(A7291=A7290,I7290&amp;CHAR(10)&amp;"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2" spans="1:9" x14ac:dyDescent="0.25">
      <c r="A7292" t="s">
        <v>6595</v>
      </c>
      <c r="B7292">
        <v>75180019</v>
      </c>
      <c r="C7292" t="s">
        <v>16</v>
      </c>
      <c r="D7292" t="str">
        <f>IF(Tabel_Forespørgsel_fra_Visma28[[#This Row],[SupProd]]=" "," "," - "&amp;Tabel_Forespørgsel_fra_Visma28[[#This Row],[SupProd]])</f>
        <v xml:space="preserve"> </v>
      </c>
      <c r="E7292" t="s">
        <v>16</v>
      </c>
      <c r="F7292" t="str">
        <f>IF(Tabel_Forespørgsel_fra_Visma28[[#This Row],[SupDescr]]=" "," "," - "&amp;Tabel_Forespørgsel_fra_Visma28[[#This Row],[SupDescr]])</f>
        <v xml:space="preserve"> </v>
      </c>
      <c r="G7292" t="s">
        <v>2430</v>
      </c>
      <c r="H7292">
        <v>1</v>
      </c>
      <c r="I7292" t="str">
        <f>IF(A7292=A7291,I7291&amp;CHAR(10)&amp;"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3" spans="1:9" x14ac:dyDescent="0.25">
      <c r="A7293" t="s">
        <v>6605</v>
      </c>
      <c r="B7293">
        <v>75180019</v>
      </c>
      <c r="C7293" t="s">
        <v>16</v>
      </c>
      <c r="D7293" t="str">
        <f>IF(Tabel_Forespørgsel_fra_Visma28[[#This Row],[SupProd]]=" "," "," - "&amp;Tabel_Forespørgsel_fra_Visma28[[#This Row],[SupProd]])</f>
        <v xml:space="preserve"> </v>
      </c>
      <c r="E7293" t="s">
        <v>16</v>
      </c>
      <c r="F7293" t="str">
        <f>IF(Tabel_Forespørgsel_fra_Visma28[[#This Row],[SupDescr]]=" "," "," - "&amp;Tabel_Forespørgsel_fra_Visma28[[#This Row],[SupDescr]])</f>
        <v xml:space="preserve"> </v>
      </c>
      <c r="G7293" t="s">
        <v>2430</v>
      </c>
      <c r="H7293">
        <v>1</v>
      </c>
      <c r="I7293" t="str">
        <f>IF(A7293=A7292,I7292&amp;CHAR(10)&amp;"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4" spans="1:9" x14ac:dyDescent="0.25">
      <c r="A7294" t="s">
        <v>6828</v>
      </c>
      <c r="B7294">
        <v>75180019</v>
      </c>
      <c r="C7294" t="s">
        <v>16</v>
      </c>
      <c r="D7294" t="str">
        <f>IF(Tabel_Forespørgsel_fra_Visma28[[#This Row],[SupProd]]=" "," "," - "&amp;Tabel_Forespørgsel_fra_Visma28[[#This Row],[SupProd]])</f>
        <v xml:space="preserve"> </v>
      </c>
      <c r="E7294" t="s">
        <v>16</v>
      </c>
      <c r="F7294" t="str">
        <f>IF(Tabel_Forespørgsel_fra_Visma28[[#This Row],[SupDescr]]=" "," "," - "&amp;Tabel_Forespørgsel_fra_Visma28[[#This Row],[SupDescr]])</f>
        <v xml:space="preserve"> </v>
      </c>
      <c r="G7294" t="s">
        <v>2430</v>
      </c>
      <c r="H7294">
        <v>1</v>
      </c>
      <c r="I7294" t="str">
        <f>IF(A7294=A7293,I7293&amp;CHAR(10)&amp;"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5" spans="1:9" x14ac:dyDescent="0.25">
      <c r="A7295" t="s">
        <v>6829</v>
      </c>
      <c r="B7295">
        <v>75180019</v>
      </c>
      <c r="C7295" t="s">
        <v>16</v>
      </c>
      <c r="D7295" t="str">
        <f>IF(Tabel_Forespørgsel_fra_Visma28[[#This Row],[SupProd]]=" "," "," - "&amp;Tabel_Forespørgsel_fra_Visma28[[#This Row],[SupProd]])</f>
        <v xml:space="preserve"> </v>
      </c>
      <c r="E7295" t="s">
        <v>16</v>
      </c>
      <c r="F7295" t="str">
        <f>IF(Tabel_Forespørgsel_fra_Visma28[[#This Row],[SupDescr]]=" "," "," - "&amp;Tabel_Forespørgsel_fra_Visma28[[#This Row],[SupDescr]])</f>
        <v xml:space="preserve"> </v>
      </c>
      <c r="G7295" t="s">
        <v>2430</v>
      </c>
      <c r="H7295">
        <v>1</v>
      </c>
      <c r="I7295" t="str">
        <f>IF(A7295=A7294,I7294&amp;CHAR(10)&amp;"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6" spans="1:9" x14ac:dyDescent="0.25">
      <c r="A7296" t="s">
        <v>7104</v>
      </c>
      <c r="B7296">
        <v>75180019</v>
      </c>
      <c r="C7296" t="s">
        <v>16</v>
      </c>
      <c r="D7296" t="str">
        <f>IF(Tabel_Forespørgsel_fra_Visma28[[#This Row],[SupProd]]=" "," "," - "&amp;Tabel_Forespørgsel_fra_Visma28[[#This Row],[SupProd]])</f>
        <v xml:space="preserve"> </v>
      </c>
      <c r="E7296" t="s">
        <v>16</v>
      </c>
      <c r="F7296" t="str">
        <f>IF(Tabel_Forespørgsel_fra_Visma28[[#This Row],[SupDescr]]=" "," "," - "&amp;Tabel_Forespørgsel_fra_Visma28[[#This Row],[SupDescr]])</f>
        <v xml:space="preserve"> </v>
      </c>
      <c r="G7296" t="s">
        <v>2430</v>
      </c>
      <c r="H7296">
        <v>1</v>
      </c>
      <c r="I7296" t="str">
        <f>IF(A7296=A7295,I7295&amp;CHAR(10)&amp;"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7" spans="1:9" x14ac:dyDescent="0.25">
      <c r="A7297" t="s">
        <v>7095</v>
      </c>
      <c r="B7297">
        <v>75180019</v>
      </c>
      <c r="C7297" t="s">
        <v>16</v>
      </c>
      <c r="D7297" t="str">
        <f>IF(Tabel_Forespørgsel_fra_Visma28[[#This Row],[SupProd]]=" "," "," - "&amp;Tabel_Forespørgsel_fra_Visma28[[#This Row],[SupProd]])</f>
        <v xml:space="preserve"> </v>
      </c>
      <c r="E7297" t="s">
        <v>16</v>
      </c>
      <c r="F7297" t="str">
        <f>IF(Tabel_Forespørgsel_fra_Visma28[[#This Row],[SupDescr]]=" "," "," - "&amp;Tabel_Forespørgsel_fra_Visma28[[#This Row],[SupDescr]])</f>
        <v xml:space="preserve"> </v>
      </c>
      <c r="G7297" t="s">
        <v>2430</v>
      </c>
      <c r="H7297">
        <v>1</v>
      </c>
      <c r="I7297" t="str">
        <f>IF(A7297=A7296,I7296&amp;CHAR(10)&amp;"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8" spans="1:9" x14ac:dyDescent="0.25">
      <c r="A7298" t="s">
        <v>7235</v>
      </c>
      <c r="B7298">
        <v>75180019</v>
      </c>
      <c r="C7298" t="s">
        <v>16</v>
      </c>
      <c r="D7298" t="str">
        <f>IF(Tabel_Forespørgsel_fra_Visma28[[#This Row],[SupProd]]=" "," "," - "&amp;Tabel_Forespørgsel_fra_Visma28[[#This Row],[SupProd]])</f>
        <v xml:space="preserve"> </v>
      </c>
      <c r="E7298" t="s">
        <v>16</v>
      </c>
      <c r="F7298" t="str">
        <f>IF(Tabel_Forespørgsel_fra_Visma28[[#This Row],[SupDescr]]=" "," "," - "&amp;Tabel_Forespørgsel_fra_Visma28[[#This Row],[SupDescr]])</f>
        <v xml:space="preserve"> </v>
      </c>
      <c r="G7298" t="s">
        <v>2430</v>
      </c>
      <c r="H7298">
        <v>1</v>
      </c>
      <c r="I7298" t="str">
        <f>IF(A7298=A7297,I7297&amp;CHAR(10)&amp;"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9" spans="1:9" x14ac:dyDescent="0.25">
      <c r="A7299" t="s">
        <v>7202</v>
      </c>
      <c r="B7299">
        <v>75180019</v>
      </c>
      <c r="C7299" t="s">
        <v>16</v>
      </c>
      <c r="D7299" t="str">
        <f>IF(Tabel_Forespørgsel_fra_Visma28[[#This Row],[SupProd]]=" "," "," - "&amp;Tabel_Forespørgsel_fra_Visma28[[#This Row],[SupProd]])</f>
        <v xml:space="preserve"> </v>
      </c>
      <c r="E7299" t="s">
        <v>16</v>
      </c>
      <c r="F7299" t="str">
        <f>IF(Tabel_Forespørgsel_fra_Visma28[[#This Row],[SupDescr]]=" "," "," - "&amp;Tabel_Forespørgsel_fra_Visma28[[#This Row],[SupDescr]])</f>
        <v xml:space="preserve"> </v>
      </c>
      <c r="G7299" t="s">
        <v>2430</v>
      </c>
      <c r="H7299">
        <v>1</v>
      </c>
      <c r="I7299" t="str">
        <f>IF(A7299=A7298,I7298&amp;CHAR(10)&amp;"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0" spans="1:9" x14ac:dyDescent="0.25">
      <c r="A7300" t="s">
        <v>8246</v>
      </c>
      <c r="B7300">
        <v>75180019</v>
      </c>
      <c r="C7300" t="s">
        <v>16</v>
      </c>
      <c r="D7300" t="str">
        <f>IF(Tabel_Forespørgsel_fra_Visma28[[#This Row],[SupProd]]=" "," "," - "&amp;Tabel_Forespørgsel_fra_Visma28[[#This Row],[SupProd]])</f>
        <v xml:space="preserve"> </v>
      </c>
      <c r="E7300" t="s">
        <v>16</v>
      </c>
      <c r="F7300" t="str">
        <f>IF(Tabel_Forespørgsel_fra_Visma28[[#This Row],[SupDescr]]=" "," "," - "&amp;Tabel_Forespørgsel_fra_Visma28[[#This Row],[SupDescr]])</f>
        <v xml:space="preserve"> </v>
      </c>
      <c r="G7300" t="s">
        <v>2430</v>
      </c>
      <c r="H7300">
        <v>1</v>
      </c>
      <c r="I7300" t="str">
        <f>IF(A7300=A7299,I7299&amp;CHAR(10)&amp;"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1" spans="1:9" x14ac:dyDescent="0.25">
      <c r="A7301" t="s">
        <v>8097</v>
      </c>
      <c r="B7301">
        <v>75180019</v>
      </c>
      <c r="C7301" t="s">
        <v>16</v>
      </c>
      <c r="D7301" t="str">
        <f>IF(Tabel_Forespørgsel_fra_Visma28[[#This Row],[SupProd]]=" "," "," - "&amp;Tabel_Forespørgsel_fra_Visma28[[#This Row],[SupProd]])</f>
        <v xml:space="preserve"> </v>
      </c>
      <c r="E7301" t="s">
        <v>16</v>
      </c>
      <c r="F7301" t="str">
        <f>IF(Tabel_Forespørgsel_fra_Visma28[[#This Row],[SupDescr]]=" "," "," - "&amp;Tabel_Forespørgsel_fra_Visma28[[#This Row],[SupDescr]])</f>
        <v xml:space="preserve"> </v>
      </c>
      <c r="G7301" t="s">
        <v>2430</v>
      </c>
      <c r="H7301">
        <v>1</v>
      </c>
      <c r="I7301" t="str">
        <f>IF(A7301=A7300,I7300&amp;CHAR(10)&amp;"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2" spans="1:9" x14ac:dyDescent="0.25">
      <c r="A7302" t="s">
        <v>8093</v>
      </c>
      <c r="B7302">
        <v>75180019</v>
      </c>
      <c r="C7302" t="s">
        <v>16</v>
      </c>
      <c r="D7302" t="str">
        <f>IF(Tabel_Forespørgsel_fra_Visma28[[#This Row],[SupProd]]=" "," "," - "&amp;Tabel_Forespørgsel_fra_Visma28[[#This Row],[SupProd]])</f>
        <v xml:space="preserve"> </v>
      </c>
      <c r="E7302" t="s">
        <v>16</v>
      </c>
      <c r="F7302" t="str">
        <f>IF(Tabel_Forespørgsel_fra_Visma28[[#This Row],[SupDescr]]=" "," "," - "&amp;Tabel_Forespørgsel_fra_Visma28[[#This Row],[SupDescr]])</f>
        <v xml:space="preserve"> </v>
      </c>
      <c r="G7302" t="s">
        <v>2430</v>
      </c>
      <c r="H7302">
        <v>1</v>
      </c>
      <c r="I7302" t="str">
        <f>IF(A7302=A7301,I7301&amp;CHAR(10)&amp;"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3" spans="1:9" x14ac:dyDescent="0.25">
      <c r="A7303" t="s">
        <v>6429</v>
      </c>
      <c r="B7303">
        <v>75180019</v>
      </c>
      <c r="C7303" t="s">
        <v>16</v>
      </c>
      <c r="D7303" t="str">
        <f>IF(Tabel_Forespørgsel_fra_Visma28[[#This Row],[SupProd]]=" "," "," - "&amp;Tabel_Forespørgsel_fra_Visma28[[#This Row],[SupProd]])</f>
        <v xml:space="preserve"> </v>
      </c>
      <c r="E7303" t="s">
        <v>16</v>
      </c>
      <c r="F7303" t="str">
        <f>IF(Tabel_Forespørgsel_fra_Visma28[[#This Row],[SupDescr]]=" "," "," - "&amp;Tabel_Forespørgsel_fra_Visma28[[#This Row],[SupDescr]])</f>
        <v xml:space="preserve"> </v>
      </c>
      <c r="G7303" t="s">
        <v>2430</v>
      </c>
      <c r="H7303">
        <v>1</v>
      </c>
      <c r="I7303" t="str">
        <f>IF(A7303=A7302,I7302&amp;CHAR(10)&amp;"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4" spans="1:9" x14ac:dyDescent="0.25">
      <c r="A7304" t="s">
        <v>8197</v>
      </c>
      <c r="B7304">
        <v>75180019</v>
      </c>
      <c r="C7304" t="s">
        <v>16</v>
      </c>
      <c r="D7304" t="str">
        <f>IF(Tabel_Forespørgsel_fra_Visma28[[#This Row],[SupProd]]=" "," "," - "&amp;Tabel_Forespørgsel_fra_Visma28[[#This Row],[SupProd]])</f>
        <v xml:space="preserve"> </v>
      </c>
      <c r="E7304" t="s">
        <v>16</v>
      </c>
      <c r="F7304" t="str">
        <f>IF(Tabel_Forespørgsel_fra_Visma28[[#This Row],[SupDescr]]=" "," "," - "&amp;Tabel_Forespørgsel_fra_Visma28[[#This Row],[SupDescr]])</f>
        <v xml:space="preserve"> </v>
      </c>
      <c r="G7304" t="s">
        <v>2430</v>
      </c>
      <c r="H7304">
        <v>1</v>
      </c>
      <c r="I7304" t="str">
        <f>IF(A7304=A7303,I7303&amp;CHAR(10)&amp;"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5" spans="1:9" x14ac:dyDescent="0.25">
      <c r="A7305" t="s">
        <v>8198</v>
      </c>
      <c r="B7305">
        <v>75180019</v>
      </c>
      <c r="C7305" t="s">
        <v>16</v>
      </c>
      <c r="D7305" t="str">
        <f>IF(Tabel_Forespørgsel_fra_Visma28[[#This Row],[SupProd]]=" "," "," - "&amp;Tabel_Forespørgsel_fra_Visma28[[#This Row],[SupProd]])</f>
        <v xml:space="preserve"> </v>
      </c>
      <c r="E7305" t="s">
        <v>16</v>
      </c>
      <c r="F7305" t="str">
        <f>IF(Tabel_Forespørgsel_fra_Visma28[[#This Row],[SupDescr]]=" "," "," - "&amp;Tabel_Forespørgsel_fra_Visma28[[#This Row],[SupDescr]])</f>
        <v xml:space="preserve"> </v>
      </c>
      <c r="G7305" t="s">
        <v>2430</v>
      </c>
      <c r="H7305">
        <v>1</v>
      </c>
      <c r="I7305" t="str">
        <f>IF(A7305=A7304,I7304&amp;CHAR(10)&amp;"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6" spans="1:9" x14ac:dyDescent="0.25">
      <c r="A7306" t="s">
        <v>4065</v>
      </c>
      <c r="B7306">
        <v>75196500</v>
      </c>
      <c r="C7306" t="s">
        <v>16</v>
      </c>
      <c r="D7306" t="str">
        <f>IF(Tabel_Forespørgsel_fra_Visma28[[#This Row],[SupProd]]=" "," "," - "&amp;Tabel_Forespørgsel_fra_Visma28[[#This Row],[SupProd]])</f>
        <v xml:space="preserve"> </v>
      </c>
      <c r="E7306" t="s">
        <v>16</v>
      </c>
      <c r="F7306" t="str">
        <f>IF(Tabel_Forespørgsel_fra_Visma28[[#This Row],[SupDescr]]=" "," "," - "&amp;Tabel_Forespørgsel_fra_Visma28[[#This Row],[SupDescr]])</f>
        <v xml:space="preserve"> </v>
      </c>
      <c r="G7306" t="s">
        <v>2425</v>
      </c>
      <c r="H7306">
        <v>1</v>
      </c>
      <c r="I7306" t="str">
        <f>IF(A7306=A7305,I7305&amp;CHAR(10)&amp;"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07" spans="1:9" x14ac:dyDescent="0.25">
      <c r="A7307" t="s">
        <v>4058</v>
      </c>
      <c r="B7307">
        <v>75196500</v>
      </c>
      <c r="C7307" t="s">
        <v>16</v>
      </c>
      <c r="D7307" t="str">
        <f>IF(Tabel_Forespørgsel_fra_Visma28[[#This Row],[SupProd]]=" "," "," - "&amp;Tabel_Forespørgsel_fra_Visma28[[#This Row],[SupProd]])</f>
        <v xml:space="preserve"> </v>
      </c>
      <c r="E7307" t="s">
        <v>16</v>
      </c>
      <c r="F7307" t="str">
        <f>IF(Tabel_Forespørgsel_fra_Visma28[[#This Row],[SupDescr]]=" "," "," - "&amp;Tabel_Forespørgsel_fra_Visma28[[#This Row],[SupDescr]])</f>
        <v xml:space="preserve"> </v>
      </c>
      <c r="G7307" t="s">
        <v>2425</v>
      </c>
      <c r="H7307">
        <v>1</v>
      </c>
      <c r="I7307" t="str">
        <f>IF(A7307=A7306,I7306&amp;CHAR(10)&amp;"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08" spans="1:9" x14ac:dyDescent="0.25">
      <c r="A7308" t="s">
        <v>4057</v>
      </c>
      <c r="B7308">
        <v>75196500</v>
      </c>
      <c r="C7308" t="s">
        <v>16</v>
      </c>
      <c r="D7308" t="str">
        <f>IF(Tabel_Forespørgsel_fra_Visma28[[#This Row],[SupProd]]=" "," "," - "&amp;Tabel_Forespørgsel_fra_Visma28[[#This Row],[SupProd]])</f>
        <v xml:space="preserve"> </v>
      </c>
      <c r="E7308" t="s">
        <v>16</v>
      </c>
      <c r="F7308" t="str">
        <f>IF(Tabel_Forespørgsel_fra_Visma28[[#This Row],[SupDescr]]=" "," "," - "&amp;Tabel_Forespørgsel_fra_Visma28[[#This Row],[SupDescr]])</f>
        <v xml:space="preserve"> </v>
      </c>
      <c r="G7308" t="s">
        <v>2425</v>
      </c>
      <c r="H7308">
        <v>1</v>
      </c>
      <c r="I7308" t="str">
        <f>IF(A7308=A7307,I7307&amp;CHAR(10)&amp;"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09" spans="1:9" x14ac:dyDescent="0.25">
      <c r="A7309" t="s">
        <v>4059</v>
      </c>
      <c r="B7309">
        <v>75196500</v>
      </c>
      <c r="C7309" t="s">
        <v>16</v>
      </c>
      <c r="D7309" t="str">
        <f>IF(Tabel_Forespørgsel_fra_Visma28[[#This Row],[SupProd]]=" "," "," - "&amp;Tabel_Forespørgsel_fra_Visma28[[#This Row],[SupProd]])</f>
        <v xml:space="preserve"> </v>
      </c>
      <c r="E7309" t="s">
        <v>16</v>
      </c>
      <c r="F7309" t="str">
        <f>IF(Tabel_Forespørgsel_fra_Visma28[[#This Row],[SupDescr]]=" "," "," - "&amp;Tabel_Forespørgsel_fra_Visma28[[#This Row],[SupDescr]])</f>
        <v xml:space="preserve"> </v>
      </c>
      <c r="G7309" t="s">
        <v>2425</v>
      </c>
      <c r="H7309">
        <v>1</v>
      </c>
      <c r="I7309" t="str">
        <f>IF(A7309=A7308,I7308&amp;CHAR(10)&amp;"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10" spans="1:9" x14ac:dyDescent="0.25">
      <c r="A7310" t="s">
        <v>4066</v>
      </c>
      <c r="B7310">
        <v>75196500</v>
      </c>
      <c r="C7310" t="s">
        <v>16</v>
      </c>
      <c r="D7310" t="str">
        <f>IF(Tabel_Forespørgsel_fra_Visma28[[#This Row],[SupProd]]=" "," "," - "&amp;Tabel_Forespørgsel_fra_Visma28[[#This Row],[SupProd]])</f>
        <v xml:space="preserve"> </v>
      </c>
      <c r="E7310" t="s">
        <v>16</v>
      </c>
      <c r="F7310" t="str">
        <f>IF(Tabel_Forespørgsel_fra_Visma28[[#This Row],[SupDescr]]=" "," "," - "&amp;Tabel_Forespørgsel_fra_Visma28[[#This Row],[SupDescr]])</f>
        <v xml:space="preserve"> </v>
      </c>
      <c r="G7310" t="s">
        <v>2425</v>
      </c>
      <c r="H7310">
        <v>1</v>
      </c>
      <c r="I7310" t="str">
        <f>IF(A7310=A7309,I7309&amp;CHAR(10)&amp;"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11" spans="1:9" x14ac:dyDescent="0.25">
      <c r="A7311" t="s">
        <v>4060</v>
      </c>
      <c r="B7311">
        <v>75196500</v>
      </c>
      <c r="C7311" t="s">
        <v>16</v>
      </c>
      <c r="D7311" t="str">
        <f>IF(Tabel_Forespørgsel_fra_Visma28[[#This Row],[SupProd]]=" "," "," - "&amp;Tabel_Forespørgsel_fra_Visma28[[#This Row],[SupProd]])</f>
        <v xml:space="preserve"> </v>
      </c>
      <c r="E7311" t="s">
        <v>16</v>
      </c>
      <c r="F7311" t="str">
        <f>IF(Tabel_Forespørgsel_fra_Visma28[[#This Row],[SupDescr]]=" "," "," - "&amp;Tabel_Forespørgsel_fra_Visma28[[#This Row],[SupDescr]])</f>
        <v xml:space="preserve"> </v>
      </c>
      <c r="G7311" t="s">
        <v>2425</v>
      </c>
      <c r="H7311">
        <v>1</v>
      </c>
      <c r="I7311" t="str">
        <f>IF(A7311=A7310,I7310&amp;CHAR(10)&amp;"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12" spans="1:9" x14ac:dyDescent="0.25">
      <c r="A7312" t="s">
        <v>4098</v>
      </c>
      <c r="B7312">
        <v>75586804</v>
      </c>
      <c r="C7312" t="s">
        <v>16</v>
      </c>
      <c r="D7312" t="str">
        <f>IF(Tabel_Forespørgsel_fra_Visma28[[#This Row],[SupProd]]=" "," "," - "&amp;Tabel_Forespørgsel_fra_Visma28[[#This Row],[SupProd]])</f>
        <v xml:space="preserve"> </v>
      </c>
      <c r="E7312" t="s">
        <v>16</v>
      </c>
      <c r="F7312" t="str">
        <f>IF(Tabel_Forespørgsel_fra_Visma28[[#This Row],[SupDescr]]=" "," "," - "&amp;Tabel_Forespørgsel_fra_Visma28[[#This Row],[SupDescr]])</f>
        <v xml:space="preserve"> </v>
      </c>
      <c r="G7312" t="s">
        <v>3787</v>
      </c>
      <c r="H7312">
        <v>1</v>
      </c>
      <c r="I7312" t="str">
        <f>IF(A7312=A7311,I7311&amp;CHAR(10)&amp;"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3" spans="1:9" x14ac:dyDescent="0.25">
      <c r="A7313" t="s">
        <v>4099</v>
      </c>
      <c r="B7313">
        <v>75586804</v>
      </c>
      <c r="C7313" t="s">
        <v>16</v>
      </c>
      <c r="D7313" t="str">
        <f>IF(Tabel_Forespørgsel_fra_Visma28[[#This Row],[SupProd]]=" "," "," - "&amp;Tabel_Forespørgsel_fra_Visma28[[#This Row],[SupProd]])</f>
        <v xml:space="preserve"> </v>
      </c>
      <c r="E7313" t="s">
        <v>16</v>
      </c>
      <c r="F7313" t="str">
        <f>IF(Tabel_Forespørgsel_fra_Visma28[[#This Row],[SupDescr]]=" "," "," - "&amp;Tabel_Forespørgsel_fra_Visma28[[#This Row],[SupDescr]])</f>
        <v xml:space="preserve"> </v>
      </c>
      <c r="G7313" t="s">
        <v>3787</v>
      </c>
      <c r="H7313">
        <v>1</v>
      </c>
      <c r="I7313" t="str">
        <f>IF(A7313=A7312,I7312&amp;CHAR(10)&amp;"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4" spans="1:9" x14ac:dyDescent="0.25">
      <c r="A7314" t="s">
        <v>4100</v>
      </c>
      <c r="B7314">
        <v>75586804</v>
      </c>
      <c r="C7314" t="s">
        <v>16</v>
      </c>
      <c r="D7314" t="str">
        <f>IF(Tabel_Forespørgsel_fra_Visma28[[#This Row],[SupProd]]=" "," "," - "&amp;Tabel_Forespørgsel_fra_Visma28[[#This Row],[SupProd]])</f>
        <v xml:space="preserve"> </v>
      </c>
      <c r="E7314" t="s">
        <v>16</v>
      </c>
      <c r="F7314" t="str">
        <f>IF(Tabel_Forespørgsel_fra_Visma28[[#This Row],[SupDescr]]=" "," "," - "&amp;Tabel_Forespørgsel_fra_Visma28[[#This Row],[SupDescr]])</f>
        <v xml:space="preserve"> </v>
      </c>
      <c r="G7314" t="s">
        <v>3787</v>
      </c>
      <c r="H7314">
        <v>1</v>
      </c>
      <c r="I7314" t="str">
        <f>IF(A7314=A7313,I7313&amp;CHAR(10)&amp;"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5" spans="1:9" x14ac:dyDescent="0.25">
      <c r="A7315" t="s">
        <v>4101</v>
      </c>
      <c r="B7315">
        <v>75586804</v>
      </c>
      <c r="C7315" t="s">
        <v>16</v>
      </c>
      <c r="D7315" t="str">
        <f>IF(Tabel_Forespørgsel_fra_Visma28[[#This Row],[SupProd]]=" "," "," - "&amp;Tabel_Forespørgsel_fra_Visma28[[#This Row],[SupProd]])</f>
        <v xml:space="preserve"> </v>
      </c>
      <c r="E7315" t="s">
        <v>16</v>
      </c>
      <c r="F7315" t="str">
        <f>IF(Tabel_Forespørgsel_fra_Visma28[[#This Row],[SupDescr]]=" "," "," - "&amp;Tabel_Forespørgsel_fra_Visma28[[#This Row],[SupDescr]])</f>
        <v xml:space="preserve"> </v>
      </c>
      <c r="G7315" t="s">
        <v>3787</v>
      </c>
      <c r="H7315">
        <v>1</v>
      </c>
      <c r="I7315" t="str">
        <f>IF(A7315=A7314,I7314&amp;CHAR(10)&amp;"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6" spans="1:9" x14ac:dyDescent="0.25">
      <c r="A7316" t="s">
        <v>4093</v>
      </c>
      <c r="B7316">
        <v>75586804</v>
      </c>
      <c r="C7316" t="s">
        <v>16</v>
      </c>
      <c r="D7316" t="str">
        <f>IF(Tabel_Forespørgsel_fra_Visma28[[#This Row],[SupProd]]=" "," "," - "&amp;Tabel_Forespørgsel_fra_Visma28[[#This Row],[SupProd]])</f>
        <v xml:space="preserve"> </v>
      </c>
      <c r="E7316" t="s">
        <v>16</v>
      </c>
      <c r="F7316" t="str">
        <f>IF(Tabel_Forespørgsel_fra_Visma28[[#This Row],[SupDescr]]=" "," "," - "&amp;Tabel_Forespørgsel_fra_Visma28[[#This Row],[SupDescr]])</f>
        <v xml:space="preserve"> </v>
      </c>
      <c r="G7316" t="s">
        <v>3787</v>
      </c>
      <c r="H7316">
        <v>1</v>
      </c>
      <c r="I7316" t="str">
        <f>IF(A7316=A7315,I7315&amp;CHAR(10)&amp;"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7" spans="1:9" x14ac:dyDescent="0.25">
      <c r="A7317" t="s">
        <v>4117</v>
      </c>
      <c r="B7317">
        <v>75586804</v>
      </c>
      <c r="C7317" t="s">
        <v>16</v>
      </c>
      <c r="D7317" t="str">
        <f>IF(Tabel_Forespørgsel_fra_Visma28[[#This Row],[SupProd]]=" "," "," - "&amp;Tabel_Forespørgsel_fra_Visma28[[#This Row],[SupProd]])</f>
        <v xml:space="preserve"> </v>
      </c>
      <c r="E7317" t="s">
        <v>16</v>
      </c>
      <c r="F7317" t="str">
        <f>IF(Tabel_Forespørgsel_fra_Visma28[[#This Row],[SupDescr]]=" "," "," - "&amp;Tabel_Forespørgsel_fra_Visma28[[#This Row],[SupDescr]])</f>
        <v xml:space="preserve"> </v>
      </c>
      <c r="G7317" t="s">
        <v>3787</v>
      </c>
      <c r="H7317">
        <v>1</v>
      </c>
      <c r="I7317" t="str">
        <f>IF(A7317=A7316,I7316&amp;CHAR(10)&amp;"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8" spans="1:9" x14ac:dyDescent="0.25">
      <c r="A7318" t="s">
        <v>4102</v>
      </c>
      <c r="B7318">
        <v>75586804</v>
      </c>
      <c r="C7318" t="s">
        <v>16</v>
      </c>
      <c r="D7318" t="str">
        <f>IF(Tabel_Forespørgsel_fra_Visma28[[#This Row],[SupProd]]=" "," "," - "&amp;Tabel_Forespørgsel_fra_Visma28[[#This Row],[SupProd]])</f>
        <v xml:space="preserve"> </v>
      </c>
      <c r="E7318" t="s">
        <v>16</v>
      </c>
      <c r="F7318" t="str">
        <f>IF(Tabel_Forespørgsel_fra_Visma28[[#This Row],[SupDescr]]=" "," "," - "&amp;Tabel_Forespørgsel_fra_Visma28[[#This Row],[SupDescr]])</f>
        <v xml:space="preserve"> </v>
      </c>
      <c r="G7318" t="s">
        <v>3787</v>
      </c>
      <c r="H7318">
        <v>1</v>
      </c>
      <c r="I7318" t="str">
        <f>IF(A7318=A7317,I7317&amp;CHAR(10)&amp;"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9" spans="1:9" x14ac:dyDescent="0.25">
      <c r="A7319" t="s">
        <v>4103</v>
      </c>
      <c r="B7319">
        <v>75586804</v>
      </c>
      <c r="C7319" t="s">
        <v>16</v>
      </c>
      <c r="D7319" t="str">
        <f>IF(Tabel_Forespørgsel_fra_Visma28[[#This Row],[SupProd]]=" "," "," - "&amp;Tabel_Forespørgsel_fra_Visma28[[#This Row],[SupProd]])</f>
        <v xml:space="preserve"> </v>
      </c>
      <c r="E7319" t="s">
        <v>16</v>
      </c>
      <c r="F7319" t="str">
        <f>IF(Tabel_Forespørgsel_fra_Visma28[[#This Row],[SupDescr]]=" "," "," - "&amp;Tabel_Forespørgsel_fra_Visma28[[#This Row],[SupDescr]])</f>
        <v xml:space="preserve"> </v>
      </c>
      <c r="G7319" t="s">
        <v>3787</v>
      </c>
      <c r="H7319">
        <v>1</v>
      </c>
      <c r="I7319" t="str">
        <f>IF(A7319=A7318,I7318&amp;CHAR(10)&amp;"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20" spans="1:9" x14ac:dyDescent="0.25">
      <c r="A7320" t="s">
        <v>4096</v>
      </c>
      <c r="B7320">
        <v>75586804</v>
      </c>
      <c r="C7320" t="s">
        <v>16</v>
      </c>
      <c r="D7320" t="str">
        <f>IF(Tabel_Forespørgsel_fra_Visma28[[#This Row],[SupProd]]=" "," "," - "&amp;Tabel_Forespørgsel_fra_Visma28[[#This Row],[SupProd]])</f>
        <v xml:space="preserve"> </v>
      </c>
      <c r="E7320" t="s">
        <v>16</v>
      </c>
      <c r="F7320" t="str">
        <f>IF(Tabel_Forespørgsel_fra_Visma28[[#This Row],[SupDescr]]=" "," "," - "&amp;Tabel_Forespørgsel_fra_Visma28[[#This Row],[SupDescr]])</f>
        <v xml:space="preserve"> </v>
      </c>
      <c r="G7320" t="s">
        <v>3787</v>
      </c>
      <c r="H7320">
        <v>1</v>
      </c>
      <c r="I7320" t="str">
        <f>IF(A7320=A7319,I7319&amp;CHAR(10)&amp;"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21" spans="1:9" x14ac:dyDescent="0.25">
      <c r="A7321" t="s">
        <v>4097</v>
      </c>
      <c r="B7321">
        <v>75586804</v>
      </c>
      <c r="C7321" t="s">
        <v>16</v>
      </c>
      <c r="D7321" t="str">
        <f>IF(Tabel_Forespørgsel_fra_Visma28[[#This Row],[SupProd]]=" "," "," - "&amp;Tabel_Forespørgsel_fra_Visma28[[#This Row],[SupProd]])</f>
        <v xml:space="preserve"> </v>
      </c>
      <c r="E7321" t="s">
        <v>16</v>
      </c>
      <c r="F7321" t="str">
        <f>IF(Tabel_Forespørgsel_fra_Visma28[[#This Row],[SupDescr]]=" "," "," - "&amp;Tabel_Forespørgsel_fra_Visma28[[#This Row],[SupDescr]])</f>
        <v xml:space="preserve"> </v>
      </c>
      <c r="G7321" t="s">
        <v>3787</v>
      </c>
      <c r="H7321">
        <v>1</v>
      </c>
      <c r="I7321" t="str">
        <f>IF(A7321=A7320,I7320&amp;CHAR(10)&amp;"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22" spans="1:9" x14ac:dyDescent="0.25">
      <c r="A7322" t="s">
        <v>4173</v>
      </c>
      <c r="B7322">
        <v>75586804</v>
      </c>
      <c r="C7322" t="s">
        <v>16</v>
      </c>
      <c r="D7322" t="str">
        <f>IF(Tabel_Forespørgsel_fra_Visma28[[#This Row],[SupProd]]=" "," "," - "&amp;Tabel_Forespørgsel_fra_Visma28[[#This Row],[SupProd]])</f>
        <v xml:space="preserve"> </v>
      </c>
      <c r="E7322" t="s">
        <v>16</v>
      </c>
      <c r="F7322" t="str">
        <f>IF(Tabel_Forespørgsel_fra_Visma28[[#This Row],[SupDescr]]=" "," "," - "&amp;Tabel_Forespørgsel_fra_Visma28[[#This Row],[SupDescr]])</f>
        <v xml:space="preserve"> </v>
      </c>
      <c r="G7322" t="s">
        <v>3787</v>
      </c>
      <c r="H7322">
        <v>1</v>
      </c>
      <c r="I7322" t="str">
        <f>IF(A7322=A7321,I7321&amp;CHAR(10)&amp;"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23" spans="1:9" x14ac:dyDescent="0.25">
      <c r="A7323" t="s">
        <v>4213</v>
      </c>
      <c r="B7323">
        <v>75556166</v>
      </c>
      <c r="C7323" t="s">
        <v>16</v>
      </c>
      <c r="D7323" t="str">
        <f>IF(Tabel_Forespørgsel_fra_Visma28[[#This Row],[SupProd]]=" "," "," - "&amp;Tabel_Forespørgsel_fra_Visma28[[#This Row],[SupProd]])</f>
        <v xml:space="preserve"> </v>
      </c>
      <c r="E7323" t="s">
        <v>16</v>
      </c>
      <c r="F7323" t="str">
        <f>IF(Tabel_Forespørgsel_fra_Visma28[[#This Row],[SupDescr]]=" "," "," - "&amp;Tabel_Forespørgsel_fra_Visma28[[#This Row],[SupDescr]])</f>
        <v xml:space="preserve"> </v>
      </c>
      <c r="G7323" t="s">
        <v>3572</v>
      </c>
      <c r="H7323">
        <v>1</v>
      </c>
      <c r="I7323" t="str">
        <f>IF(A7323=A7322,I7322&amp;CHAR(10)&amp;"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324" spans="1:9" x14ac:dyDescent="0.25">
      <c r="A7324" t="s">
        <v>4214</v>
      </c>
      <c r="B7324">
        <v>75556166</v>
      </c>
      <c r="C7324" t="s">
        <v>16</v>
      </c>
      <c r="D7324" t="str">
        <f>IF(Tabel_Forespørgsel_fra_Visma28[[#This Row],[SupProd]]=" "," "," - "&amp;Tabel_Forespørgsel_fra_Visma28[[#This Row],[SupProd]])</f>
        <v xml:space="preserve"> </v>
      </c>
      <c r="E7324" t="s">
        <v>16</v>
      </c>
      <c r="F7324" t="str">
        <f>IF(Tabel_Forespørgsel_fra_Visma28[[#This Row],[SupDescr]]=" "," "," - "&amp;Tabel_Forespørgsel_fra_Visma28[[#This Row],[SupDescr]])</f>
        <v xml:space="preserve"> </v>
      </c>
      <c r="G7324" t="s">
        <v>3572</v>
      </c>
      <c r="H7324">
        <v>1</v>
      </c>
      <c r="I7324" t="str">
        <f>IF(A7324=A7323,I7323&amp;CHAR(10)&amp;"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325" spans="1:9" x14ac:dyDescent="0.25">
      <c r="A7325" t="s">
        <v>4215</v>
      </c>
      <c r="B7325">
        <v>75556166</v>
      </c>
      <c r="C7325" t="s">
        <v>16</v>
      </c>
      <c r="D7325" t="str">
        <f>IF(Tabel_Forespørgsel_fra_Visma28[[#This Row],[SupProd]]=" "," "," - "&amp;Tabel_Forespørgsel_fra_Visma28[[#This Row],[SupProd]])</f>
        <v xml:space="preserve"> </v>
      </c>
      <c r="E7325" t="s">
        <v>16</v>
      </c>
      <c r="F7325" t="str">
        <f>IF(Tabel_Forespørgsel_fra_Visma28[[#This Row],[SupDescr]]=" "," "," - "&amp;Tabel_Forespørgsel_fra_Visma28[[#This Row],[SupDescr]])</f>
        <v xml:space="preserve"> </v>
      </c>
      <c r="G7325" t="s">
        <v>3572</v>
      </c>
      <c r="H7325">
        <v>1</v>
      </c>
      <c r="I7325" t="str">
        <f>IF(A7325=A7324,I7324&amp;CHAR(10)&amp;"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326" spans="1:9" x14ac:dyDescent="0.25">
      <c r="A7326" t="s">
        <v>4216</v>
      </c>
      <c r="B7326">
        <v>75556166</v>
      </c>
      <c r="C7326" t="s">
        <v>16</v>
      </c>
      <c r="D7326" t="str">
        <f>IF(Tabel_Forespørgsel_fra_Visma28[[#This Row],[SupProd]]=" "," "," - "&amp;Tabel_Forespørgsel_fra_Visma28[[#This Row],[SupProd]])</f>
        <v xml:space="preserve"> </v>
      </c>
      <c r="E7326" t="s">
        <v>16</v>
      </c>
      <c r="F7326" t="str">
        <f>IF(Tabel_Forespørgsel_fra_Visma28[[#This Row],[SupDescr]]=" "," "," - "&amp;Tabel_Forespørgsel_fra_Visma28[[#This Row],[SupDescr]])</f>
        <v xml:space="preserve"> </v>
      </c>
      <c r="G7326" t="s">
        <v>3572</v>
      </c>
      <c r="H7326">
        <v>1</v>
      </c>
      <c r="I7326" t="str">
        <f>IF(A7326=A7325,I7325&amp;CHAR(10)&amp;"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327" spans="1:9" x14ac:dyDescent="0.25">
      <c r="A7327" t="s">
        <v>4562</v>
      </c>
      <c r="B7327">
        <v>75180019</v>
      </c>
      <c r="C7327" t="s">
        <v>16</v>
      </c>
      <c r="D7327" t="str">
        <f>IF(Tabel_Forespørgsel_fra_Visma28[[#This Row],[SupProd]]=" "," "," - "&amp;Tabel_Forespørgsel_fra_Visma28[[#This Row],[SupProd]])</f>
        <v xml:space="preserve"> </v>
      </c>
      <c r="E7327" t="s">
        <v>16</v>
      </c>
      <c r="F7327" t="str">
        <f>IF(Tabel_Forespørgsel_fra_Visma28[[#This Row],[SupDescr]]=" "," "," - "&amp;Tabel_Forespørgsel_fra_Visma28[[#This Row],[SupDescr]])</f>
        <v xml:space="preserve"> </v>
      </c>
      <c r="G7327" t="s">
        <v>2430</v>
      </c>
      <c r="H7327">
        <v>1</v>
      </c>
      <c r="I7327" t="str">
        <f>IF(A7327=A7326,I7326&amp;CHAR(10)&amp;"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28" spans="1:9" x14ac:dyDescent="0.25">
      <c r="A7328" t="s">
        <v>11553</v>
      </c>
      <c r="B7328">
        <v>75180019</v>
      </c>
      <c r="C7328" t="s">
        <v>16</v>
      </c>
      <c r="D7328" t="str">
        <f>IF(Tabel_Forespørgsel_fra_Visma28[[#This Row],[SupProd]]=" "," "," - "&amp;Tabel_Forespørgsel_fra_Visma28[[#This Row],[SupProd]])</f>
        <v xml:space="preserve"> </v>
      </c>
      <c r="E7328" t="s">
        <v>16</v>
      </c>
      <c r="F7328" t="str">
        <f>IF(Tabel_Forespørgsel_fra_Visma28[[#This Row],[SupDescr]]=" "," "," - "&amp;Tabel_Forespørgsel_fra_Visma28[[#This Row],[SupDescr]])</f>
        <v xml:space="preserve"> </v>
      </c>
      <c r="G7328" t="s">
        <v>2430</v>
      </c>
      <c r="H7328">
        <v>1</v>
      </c>
      <c r="I7328" t="str">
        <f>IF(A7328=A7327,I7327&amp;CHAR(10)&amp;"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29" spans="1:9" x14ac:dyDescent="0.25">
      <c r="A7329" t="s">
        <v>11899</v>
      </c>
      <c r="B7329">
        <v>75180019</v>
      </c>
      <c r="C7329" t="s">
        <v>16</v>
      </c>
      <c r="D7329" t="str">
        <f>IF(Tabel_Forespørgsel_fra_Visma28[[#This Row],[SupProd]]=" "," "," - "&amp;Tabel_Forespørgsel_fra_Visma28[[#This Row],[SupProd]])</f>
        <v xml:space="preserve"> </v>
      </c>
      <c r="E7329" t="s">
        <v>16</v>
      </c>
      <c r="F7329" t="str">
        <f>IF(Tabel_Forespørgsel_fra_Visma28[[#This Row],[SupDescr]]=" "," "," - "&amp;Tabel_Forespørgsel_fra_Visma28[[#This Row],[SupDescr]])</f>
        <v xml:space="preserve"> </v>
      </c>
      <c r="G7329" t="s">
        <v>2430</v>
      </c>
      <c r="H7329">
        <v>1</v>
      </c>
      <c r="I7329" t="str">
        <f>IF(A7329=A7328,I7328&amp;CHAR(10)&amp;"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30" spans="1:9" x14ac:dyDescent="0.25">
      <c r="A7330" t="s">
        <v>4447</v>
      </c>
      <c r="B7330">
        <v>75196500</v>
      </c>
      <c r="C7330" t="s">
        <v>16</v>
      </c>
      <c r="D7330" t="str">
        <f>IF(Tabel_Forespørgsel_fra_Visma28[[#This Row],[SupProd]]=" "," "," - "&amp;Tabel_Forespørgsel_fra_Visma28[[#This Row],[SupProd]])</f>
        <v xml:space="preserve"> </v>
      </c>
      <c r="E7330" t="s">
        <v>16</v>
      </c>
      <c r="F7330" t="str">
        <f>IF(Tabel_Forespørgsel_fra_Visma28[[#This Row],[SupDescr]]=" "," "," - "&amp;Tabel_Forespørgsel_fra_Visma28[[#This Row],[SupDescr]])</f>
        <v xml:space="preserve"> </v>
      </c>
      <c r="G7330" t="s">
        <v>2425</v>
      </c>
      <c r="H7330">
        <v>1</v>
      </c>
      <c r="I7330" t="str">
        <f>IF(A7330=A7329,I7329&amp;CHAR(10)&amp;"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31" spans="1:9" x14ac:dyDescent="0.25">
      <c r="A7331" t="s">
        <v>4471</v>
      </c>
      <c r="B7331">
        <v>73575757</v>
      </c>
      <c r="C7331" t="s">
        <v>16</v>
      </c>
      <c r="D7331" t="str">
        <f>IF(Tabel_Forespørgsel_fra_Visma28[[#This Row],[SupProd]]=" "," "," - "&amp;Tabel_Forespørgsel_fra_Visma28[[#This Row],[SupProd]])</f>
        <v xml:space="preserve"> </v>
      </c>
      <c r="E7331" t="s">
        <v>16</v>
      </c>
      <c r="F7331" t="str">
        <f>IF(Tabel_Forespørgsel_fra_Visma28[[#This Row],[SupDescr]]=" "," "," - "&amp;Tabel_Forespørgsel_fra_Visma28[[#This Row],[SupDescr]])</f>
        <v xml:space="preserve"> </v>
      </c>
      <c r="G7331" t="s">
        <v>4331</v>
      </c>
      <c r="H7331">
        <v>1</v>
      </c>
      <c r="I7331" t="str">
        <f>IF(A7331=A7330,I7330&amp;CHAR(10)&amp;"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332" spans="1:9" x14ac:dyDescent="0.25">
      <c r="A7332" t="s">
        <v>4446</v>
      </c>
      <c r="B7332">
        <v>75196500</v>
      </c>
      <c r="C7332" t="s">
        <v>16</v>
      </c>
      <c r="D7332" t="str">
        <f>IF(Tabel_Forespørgsel_fra_Visma28[[#This Row],[SupProd]]=" "," "," - "&amp;Tabel_Forespørgsel_fra_Visma28[[#This Row],[SupProd]])</f>
        <v xml:space="preserve"> </v>
      </c>
      <c r="E7332" t="s">
        <v>16</v>
      </c>
      <c r="F7332" t="str">
        <f>IF(Tabel_Forespørgsel_fra_Visma28[[#This Row],[SupDescr]]=" "," "," - "&amp;Tabel_Forespørgsel_fra_Visma28[[#This Row],[SupDescr]])</f>
        <v xml:space="preserve"> </v>
      </c>
      <c r="G7332" t="s">
        <v>2425</v>
      </c>
      <c r="H7332">
        <v>1</v>
      </c>
      <c r="I7332" t="str">
        <f>IF(A7332=A7331,I7331&amp;CHAR(10)&amp;"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33" spans="1:9" x14ac:dyDescent="0.25">
      <c r="A7333" t="s">
        <v>4466</v>
      </c>
      <c r="B7333">
        <v>97911010</v>
      </c>
      <c r="C7333" t="s">
        <v>16</v>
      </c>
      <c r="D7333" t="str">
        <f>IF(Tabel_Forespørgsel_fra_Visma28[[#This Row],[SupProd]]=" "," "," - "&amp;Tabel_Forespørgsel_fra_Visma28[[#This Row],[SupProd]])</f>
        <v xml:space="preserve"> </v>
      </c>
      <c r="E7333" t="s">
        <v>16</v>
      </c>
      <c r="F7333" t="str">
        <f>IF(Tabel_Forespørgsel_fra_Visma28[[#This Row],[SupDescr]]=" "," "," - "&amp;Tabel_Forespørgsel_fra_Visma28[[#This Row],[SupDescr]])</f>
        <v xml:space="preserve"> </v>
      </c>
      <c r="G7333" t="s">
        <v>13921</v>
      </c>
      <c r="H7333">
        <v>1</v>
      </c>
      <c r="I7333" t="str">
        <f>IF(A7333=A7332,I7332&amp;CHAR(10)&amp;"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334" spans="1:9" x14ac:dyDescent="0.25">
      <c r="A7334" t="s">
        <v>4467</v>
      </c>
      <c r="B7334">
        <v>97911010</v>
      </c>
      <c r="C7334" t="s">
        <v>16</v>
      </c>
      <c r="D7334" t="str">
        <f>IF(Tabel_Forespørgsel_fra_Visma28[[#This Row],[SupProd]]=" "," "," - "&amp;Tabel_Forespørgsel_fra_Visma28[[#This Row],[SupProd]])</f>
        <v xml:space="preserve"> </v>
      </c>
      <c r="E7334" t="s">
        <v>16</v>
      </c>
      <c r="F7334" t="str">
        <f>IF(Tabel_Forespørgsel_fra_Visma28[[#This Row],[SupDescr]]=" "," "," - "&amp;Tabel_Forespørgsel_fra_Visma28[[#This Row],[SupDescr]])</f>
        <v xml:space="preserve"> </v>
      </c>
      <c r="G7334" t="s">
        <v>13921</v>
      </c>
      <c r="H7334">
        <v>1</v>
      </c>
      <c r="I7334" t="str">
        <f>IF(A7334=A7333,I7333&amp;CHAR(10)&amp;"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335" spans="1:9" x14ac:dyDescent="0.25">
      <c r="A7335" t="s">
        <v>4453</v>
      </c>
      <c r="B7335">
        <v>75196500</v>
      </c>
      <c r="C7335" t="s">
        <v>16</v>
      </c>
      <c r="D7335" t="str">
        <f>IF(Tabel_Forespørgsel_fra_Visma28[[#This Row],[SupProd]]=" "," "," - "&amp;Tabel_Forespørgsel_fra_Visma28[[#This Row],[SupProd]])</f>
        <v xml:space="preserve"> </v>
      </c>
      <c r="E7335" t="s">
        <v>16</v>
      </c>
      <c r="F7335" t="str">
        <f>IF(Tabel_Forespørgsel_fra_Visma28[[#This Row],[SupDescr]]=" "," "," - "&amp;Tabel_Forespørgsel_fra_Visma28[[#This Row],[SupDescr]])</f>
        <v xml:space="preserve"> </v>
      </c>
      <c r="G7335" t="s">
        <v>2425</v>
      </c>
      <c r="H7335">
        <v>1</v>
      </c>
      <c r="I7335" t="str">
        <f>IF(A7335=A7334,I7334&amp;CHAR(10)&amp;"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36" spans="1:9" x14ac:dyDescent="0.25">
      <c r="A7336" t="s">
        <v>4451</v>
      </c>
      <c r="B7336">
        <v>75196500</v>
      </c>
      <c r="C7336" t="s">
        <v>16</v>
      </c>
      <c r="D7336" t="str">
        <f>IF(Tabel_Forespørgsel_fra_Visma28[[#This Row],[SupProd]]=" "," "," - "&amp;Tabel_Forespørgsel_fra_Visma28[[#This Row],[SupProd]])</f>
        <v xml:space="preserve"> </v>
      </c>
      <c r="E7336" t="s">
        <v>16</v>
      </c>
      <c r="F7336" t="str">
        <f>IF(Tabel_Forespørgsel_fra_Visma28[[#This Row],[SupDescr]]=" "," "," - "&amp;Tabel_Forespørgsel_fra_Visma28[[#This Row],[SupDescr]])</f>
        <v xml:space="preserve"> </v>
      </c>
      <c r="G7336" t="s">
        <v>2425</v>
      </c>
      <c r="H7336">
        <v>1</v>
      </c>
      <c r="I7336" t="str">
        <f>IF(A7336=A7335,I7335&amp;CHAR(10)&amp;"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37" spans="1:9" x14ac:dyDescent="0.25">
      <c r="A7337" t="s">
        <v>4452</v>
      </c>
      <c r="B7337">
        <v>75196500</v>
      </c>
      <c r="C7337" t="s">
        <v>16</v>
      </c>
      <c r="D7337" t="str">
        <f>IF(Tabel_Forespørgsel_fra_Visma28[[#This Row],[SupProd]]=" "," "," - "&amp;Tabel_Forespørgsel_fra_Visma28[[#This Row],[SupProd]])</f>
        <v xml:space="preserve"> </v>
      </c>
      <c r="E7337" t="s">
        <v>16</v>
      </c>
      <c r="F7337" t="str">
        <f>IF(Tabel_Forespørgsel_fra_Visma28[[#This Row],[SupDescr]]=" "," "," - "&amp;Tabel_Forespørgsel_fra_Visma28[[#This Row],[SupDescr]])</f>
        <v xml:space="preserve"> </v>
      </c>
      <c r="G7337" t="s">
        <v>2425</v>
      </c>
      <c r="H7337">
        <v>1</v>
      </c>
      <c r="I7337" t="str">
        <f>IF(A7337=A7336,I7336&amp;CHAR(10)&amp;"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38" spans="1:9" x14ac:dyDescent="0.25">
      <c r="A7338" t="s">
        <v>4574</v>
      </c>
      <c r="B7338">
        <v>75211662</v>
      </c>
      <c r="C7338" t="s">
        <v>16</v>
      </c>
      <c r="D7338" t="str">
        <f>IF(Tabel_Forespørgsel_fra_Visma28[[#This Row],[SupProd]]=" "," "," - "&amp;Tabel_Forespørgsel_fra_Visma28[[#This Row],[SupProd]])</f>
        <v xml:space="preserve"> </v>
      </c>
      <c r="E7338" t="s">
        <v>16</v>
      </c>
      <c r="F7338" t="str">
        <f>IF(Tabel_Forespørgsel_fra_Visma28[[#This Row],[SupDescr]]=" "," "," - "&amp;Tabel_Forespørgsel_fra_Visma28[[#This Row],[SupDescr]])</f>
        <v xml:space="preserve"> </v>
      </c>
      <c r="G7338" t="s">
        <v>7015</v>
      </c>
      <c r="H7338">
        <v>1</v>
      </c>
      <c r="I7338" t="str">
        <f>IF(A7338=A7337,I7337&amp;CHAR(10)&amp;"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39" spans="1:9" x14ac:dyDescent="0.25">
      <c r="A7339" t="s">
        <v>4575</v>
      </c>
      <c r="B7339">
        <v>75211662</v>
      </c>
      <c r="C7339" t="s">
        <v>16</v>
      </c>
      <c r="D7339" t="str">
        <f>IF(Tabel_Forespørgsel_fra_Visma28[[#This Row],[SupProd]]=" "," "," - "&amp;Tabel_Forespørgsel_fra_Visma28[[#This Row],[SupProd]])</f>
        <v xml:space="preserve"> </v>
      </c>
      <c r="E7339" t="s">
        <v>16</v>
      </c>
      <c r="F7339" t="str">
        <f>IF(Tabel_Forespørgsel_fra_Visma28[[#This Row],[SupDescr]]=" "," "," - "&amp;Tabel_Forespørgsel_fra_Visma28[[#This Row],[SupDescr]])</f>
        <v xml:space="preserve"> </v>
      </c>
      <c r="G7339" t="s">
        <v>7015</v>
      </c>
      <c r="H7339">
        <v>1</v>
      </c>
      <c r="I7339" t="str">
        <f>IF(A7339=A7338,I7338&amp;CHAR(10)&amp;"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0" spans="1:9" x14ac:dyDescent="0.25">
      <c r="A7340" t="s">
        <v>4580</v>
      </c>
      <c r="B7340">
        <v>75211662</v>
      </c>
      <c r="C7340" t="s">
        <v>16</v>
      </c>
      <c r="D7340" t="str">
        <f>IF(Tabel_Forespørgsel_fra_Visma28[[#This Row],[SupProd]]=" "," "," - "&amp;Tabel_Forespørgsel_fra_Visma28[[#This Row],[SupProd]])</f>
        <v xml:space="preserve"> </v>
      </c>
      <c r="E7340" t="s">
        <v>16</v>
      </c>
      <c r="F7340" t="str">
        <f>IF(Tabel_Forespørgsel_fra_Visma28[[#This Row],[SupDescr]]=" "," "," - "&amp;Tabel_Forespørgsel_fra_Visma28[[#This Row],[SupDescr]])</f>
        <v xml:space="preserve"> </v>
      </c>
      <c r="G7340" t="s">
        <v>7015</v>
      </c>
      <c r="H7340">
        <v>1</v>
      </c>
      <c r="I7340" t="str">
        <f>IF(A7340=A7339,I7339&amp;CHAR(10)&amp;"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1" spans="1:9" x14ac:dyDescent="0.25">
      <c r="A7341" t="s">
        <v>4576</v>
      </c>
      <c r="B7341">
        <v>75211662</v>
      </c>
      <c r="C7341" t="s">
        <v>16</v>
      </c>
      <c r="D7341" t="str">
        <f>IF(Tabel_Forespørgsel_fra_Visma28[[#This Row],[SupProd]]=" "," "," - "&amp;Tabel_Forespørgsel_fra_Visma28[[#This Row],[SupProd]])</f>
        <v xml:space="preserve"> </v>
      </c>
      <c r="E7341" t="s">
        <v>16</v>
      </c>
      <c r="F7341" t="str">
        <f>IF(Tabel_Forespørgsel_fra_Visma28[[#This Row],[SupDescr]]=" "," "," - "&amp;Tabel_Forespørgsel_fra_Visma28[[#This Row],[SupDescr]])</f>
        <v xml:space="preserve"> </v>
      </c>
      <c r="G7341" t="s">
        <v>7015</v>
      </c>
      <c r="H7341">
        <v>1</v>
      </c>
      <c r="I7341" t="str">
        <f>IF(A7341=A7340,I7340&amp;CHAR(10)&amp;"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2" spans="1:9" x14ac:dyDescent="0.25">
      <c r="A7342" t="s">
        <v>4581</v>
      </c>
      <c r="B7342">
        <v>75211662</v>
      </c>
      <c r="C7342" t="s">
        <v>16</v>
      </c>
      <c r="D7342" t="str">
        <f>IF(Tabel_Forespørgsel_fra_Visma28[[#This Row],[SupProd]]=" "," "," - "&amp;Tabel_Forespørgsel_fra_Visma28[[#This Row],[SupProd]])</f>
        <v xml:space="preserve"> </v>
      </c>
      <c r="E7342" t="s">
        <v>16</v>
      </c>
      <c r="F7342" t="str">
        <f>IF(Tabel_Forespørgsel_fra_Visma28[[#This Row],[SupDescr]]=" "," "," - "&amp;Tabel_Forespørgsel_fra_Visma28[[#This Row],[SupDescr]])</f>
        <v xml:space="preserve"> </v>
      </c>
      <c r="G7342" t="s">
        <v>7015</v>
      </c>
      <c r="H7342">
        <v>1</v>
      </c>
      <c r="I7342" t="str">
        <f>IF(A7342=A7341,I7341&amp;CHAR(10)&amp;"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3" spans="1:9" x14ac:dyDescent="0.25">
      <c r="A7343" t="s">
        <v>4577</v>
      </c>
      <c r="B7343">
        <v>75211662</v>
      </c>
      <c r="C7343" t="s">
        <v>16</v>
      </c>
      <c r="D7343" t="str">
        <f>IF(Tabel_Forespørgsel_fra_Visma28[[#This Row],[SupProd]]=" "," "," - "&amp;Tabel_Forespørgsel_fra_Visma28[[#This Row],[SupProd]])</f>
        <v xml:space="preserve"> </v>
      </c>
      <c r="E7343" t="s">
        <v>16</v>
      </c>
      <c r="F7343" t="str">
        <f>IF(Tabel_Forespørgsel_fra_Visma28[[#This Row],[SupDescr]]=" "," "," - "&amp;Tabel_Forespørgsel_fra_Visma28[[#This Row],[SupDescr]])</f>
        <v xml:space="preserve"> </v>
      </c>
      <c r="G7343" t="s">
        <v>7015</v>
      </c>
      <c r="H7343">
        <v>1</v>
      </c>
      <c r="I7343" t="str">
        <f>IF(A7343=A7342,I7342&amp;CHAR(10)&amp;"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4" spans="1:9" x14ac:dyDescent="0.25">
      <c r="A7344" t="s">
        <v>4578</v>
      </c>
      <c r="B7344">
        <v>75211662</v>
      </c>
      <c r="C7344" t="s">
        <v>16</v>
      </c>
      <c r="D7344" t="str">
        <f>IF(Tabel_Forespørgsel_fra_Visma28[[#This Row],[SupProd]]=" "," "," - "&amp;Tabel_Forespørgsel_fra_Visma28[[#This Row],[SupProd]])</f>
        <v xml:space="preserve"> </v>
      </c>
      <c r="E7344" t="s">
        <v>16</v>
      </c>
      <c r="F7344" t="str">
        <f>IF(Tabel_Forespørgsel_fra_Visma28[[#This Row],[SupDescr]]=" "," "," - "&amp;Tabel_Forespørgsel_fra_Visma28[[#This Row],[SupDescr]])</f>
        <v xml:space="preserve"> </v>
      </c>
      <c r="G7344" t="s">
        <v>7015</v>
      </c>
      <c r="H7344">
        <v>1</v>
      </c>
      <c r="I7344" t="str">
        <f>IF(A7344=A7343,I7343&amp;CHAR(10)&amp;"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5" spans="1:9" x14ac:dyDescent="0.25">
      <c r="A7345" t="s">
        <v>4582</v>
      </c>
      <c r="B7345">
        <v>75211662</v>
      </c>
      <c r="C7345" t="s">
        <v>16</v>
      </c>
      <c r="D7345" t="str">
        <f>IF(Tabel_Forespørgsel_fra_Visma28[[#This Row],[SupProd]]=" "," "," - "&amp;Tabel_Forespørgsel_fra_Visma28[[#This Row],[SupProd]])</f>
        <v xml:space="preserve"> </v>
      </c>
      <c r="E7345" t="s">
        <v>16</v>
      </c>
      <c r="F7345" t="str">
        <f>IF(Tabel_Forespørgsel_fra_Visma28[[#This Row],[SupDescr]]=" "," "," - "&amp;Tabel_Forespørgsel_fra_Visma28[[#This Row],[SupDescr]])</f>
        <v xml:space="preserve"> </v>
      </c>
      <c r="G7345" t="s">
        <v>7015</v>
      </c>
      <c r="H7345">
        <v>1</v>
      </c>
      <c r="I7345" t="str">
        <f>IF(A7345=A7344,I7344&amp;CHAR(10)&amp;"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6" spans="1:9" x14ac:dyDescent="0.25">
      <c r="A7346" t="s">
        <v>4579</v>
      </c>
      <c r="B7346">
        <v>75211662</v>
      </c>
      <c r="C7346" t="s">
        <v>16</v>
      </c>
      <c r="D7346" t="str">
        <f>IF(Tabel_Forespørgsel_fra_Visma28[[#This Row],[SupProd]]=" "," "," - "&amp;Tabel_Forespørgsel_fra_Visma28[[#This Row],[SupProd]])</f>
        <v xml:space="preserve"> </v>
      </c>
      <c r="E7346" t="s">
        <v>16</v>
      </c>
      <c r="F7346" t="str">
        <f>IF(Tabel_Forespørgsel_fra_Visma28[[#This Row],[SupDescr]]=" "," "," - "&amp;Tabel_Forespørgsel_fra_Visma28[[#This Row],[SupDescr]])</f>
        <v xml:space="preserve"> </v>
      </c>
      <c r="G7346" t="s">
        <v>7015</v>
      </c>
      <c r="H7346">
        <v>1</v>
      </c>
      <c r="I7346" t="str">
        <f>IF(A7346=A7345,I7345&amp;CHAR(10)&amp;"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7" spans="1:9" x14ac:dyDescent="0.25">
      <c r="A7347" t="s">
        <v>4570</v>
      </c>
      <c r="B7347">
        <v>75211662</v>
      </c>
      <c r="C7347" t="s">
        <v>16</v>
      </c>
      <c r="D7347" t="str">
        <f>IF(Tabel_Forespørgsel_fra_Visma28[[#This Row],[SupProd]]=" "," "," - "&amp;Tabel_Forespørgsel_fra_Visma28[[#This Row],[SupProd]])</f>
        <v xml:space="preserve"> </v>
      </c>
      <c r="E7347" t="s">
        <v>16</v>
      </c>
      <c r="F7347" t="str">
        <f>IF(Tabel_Forespørgsel_fra_Visma28[[#This Row],[SupDescr]]=" "," "," - "&amp;Tabel_Forespørgsel_fra_Visma28[[#This Row],[SupDescr]])</f>
        <v xml:space="preserve"> </v>
      </c>
      <c r="G7347" t="s">
        <v>7015</v>
      </c>
      <c r="H7347">
        <v>1</v>
      </c>
      <c r="I7347" t="str">
        <f>IF(A7347=A7346,I7346&amp;CHAR(10)&amp;"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8" spans="1:9" x14ac:dyDescent="0.25">
      <c r="A7348" t="s">
        <v>4571</v>
      </c>
      <c r="B7348">
        <v>75211662</v>
      </c>
      <c r="C7348" t="s">
        <v>16</v>
      </c>
      <c r="D7348" t="str">
        <f>IF(Tabel_Forespørgsel_fra_Visma28[[#This Row],[SupProd]]=" "," "," - "&amp;Tabel_Forespørgsel_fra_Visma28[[#This Row],[SupProd]])</f>
        <v xml:space="preserve"> </v>
      </c>
      <c r="E7348" t="s">
        <v>16</v>
      </c>
      <c r="F7348" t="str">
        <f>IF(Tabel_Forespørgsel_fra_Visma28[[#This Row],[SupDescr]]=" "," "," - "&amp;Tabel_Forespørgsel_fra_Visma28[[#This Row],[SupDescr]])</f>
        <v xml:space="preserve"> </v>
      </c>
      <c r="G7348" t="s">
        <v>7015</v>
      </c>
      <c r="H7348">
        <v>1</v>
      </c>
      <c r="I7348" t="str">
        <f>IF(A7348=A7347,I7347&amp;CHAR(10)&amp;"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9" spans="1:9" x14ac:dyDescent="0.25">
      <c r="A7349" t="s">
        <v>4583</v>
      </c>
      <c r="B7349">
        <v>75211662</v>
      </c>
      <c r="C7349" t="s">
        <v>16</v>
      </c>
      <c r="D7349" t="str">
        <f>IF(Tabel_Forespørgsel_fra_Visma28[[#This Row],[SupProd]]=" "," "," - "&amp;Tabel_Forespørgsel_fra_Visma28[[#This Row],[SupProd]])</f>
        <v xml:space="preserve"> </v>
      </c>
      <c r="E7349" t="s">
        <v>16</v>
      </c>
      <c r="F7349" t="str">
        <f>IF(Tabel_Forespørgsel_fra_Visma28[[#This Row],[SupDescr]]=" "," "," - "&amp;Tabel_Forespørgsel_fra_Visma28[[#This Row],[SupDescr]])</f>
        <v xml:space="preserve"> </v>
      </c>
      <c r="G7349" t="s">
        <v>7015</v>
      </c>
      <c r="H7349">
        <v>1</v>
      </c>
      <c r="I7349" t="str">
        <f>IF(A7349=A7348,I7348&amp;CHAR(10)&amp;"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0" spans="1:9" x14ac:dyDescent="0.25">
      <c r="A7350" t="s">
        <v>4572</v>
      </c>
      <c r="B7350">
        <v>75211662</v>
      </c>
      <c r="C7350" t="s">
        <v>16</v>
      </c>
      <c r="D7350" t="str">
        <f>IF(Tabel_Forespørgsel_fra_Visma28[[#This Row],[SupProd]]=" "," "," - "&amp;Tabel_Forespørgsel_fra_Visma28[[#This Row],[SupProd]])</f>
        <v xml:space="preserve"> </v>
      </c>
      <c r="E7350" t="s">
        <v>16</v>
      </c>
      <c r="F7350" t="str">
        <f>IF(Tabel_Forespørgsel_fra_Visma28[[#This Row],[SupDescr]]=" "," "," - "&amp;Tabel_Forespørgsel_fra_Visma28[[#This Row],[SupDescr]])</f>
        <v xml:space="preserve"> </v>
      </c>
      <c r="G7350" t="s">
        <v>7015</v>
      </c>
      <c r="H7350">
        <v>1</v>
      </c>
      <c r="I7350" t="str">
        <f>IF(A7350=A7349,I7349&amp;CHAR(10)&amp;"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1" spans="1:9" x14ac:dyDescent="0.25">
      <c r="A7351" t="s">
        <v>4568</v>
      </c>
      <c r="B7351">
        <v>75211662</v>
      </c>
      <c r="C7351" t="s">
        <v>16</v>
      </c>
      <c r="D7351" t="str">
        <f>IF(Tabel_Forespørgsel_fra_Visma28[[#This Row],[SupProd]]=" "," "," - "&amp;Tabel_Forespørgsel_fra_Visma28[[#This Row],[SupProd]])</f>
        <v xml:space="preserve"> </v>
      </c>
      <c r="E7351" t="s">
        <v>16</v>
      </c>
      <c r="F7351" t="str">
        <f>IF(Tabel_Forespørgsel_fra_Visma28[[#This Row],[SupDescr]]=" "," "," - "&amp;Tabel_Forespørgsel_fra_Visma28[[#This Row],[SupDescr]])</f>
        <v xml:space="preserve"> </v>
      </c>
      <c r="G7351" t="s">
        <v>7015</v>
      </c>
      <c r="H7351">
        <v>1</v>
      </c>
      <c r="I7351" t="str">
        <f>IF(A7351=A7350,I7350&amp;CHAR(10)&amp;"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2" spans="1:9" x14ac:dyDescent="0.25">
      <c r="A7352" t="s">
        <v>4569</v>
      </c>
      <c r="B7352">
        <v>75211662</v>
      </c>
      <c r="C7352" t="s">
        <v>16</v>
      </c>
      <c r="D7352" t="str">
        <f>IF(Tabel_Forespørgsel_fra_Visma28[[#This Row],[SupProd]]=" "," "," - "&amp;Tabel_Forespørgsel_fra_Visma28[[#This Row],[SupProd]])</f>
        <v xml:space="preserve"> </v>
      </c>
      <c r="E7352" t="s">
        <v>16</v>
      </c>
      <c r="F7352" t="str">
        <f>IF(Tabel_Forespørgsel_fra_Visma28[[#This Row],[SupDescr]]=" "," "," - "&amp;Tabel_Forespørgsel_fra_Visma28[[#This Row],[SupDescr]])</f>
        <v xml:space="preserve"> </v>
      </c>
      <c r="G7352" t="s">
        <v>7015</v>
      </c>
      <c r="H7352">
        <v>1</v>
      </c>
      <c r="I7352" t="str">
        <f>IF(A7352=A7351,I7351&amp;CHAR(10)&amp;"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3" spans="1:9" x14ac:dyDescent="0.25">
      <c r="A7353" t="s">
        <v>4811</v>
      </c>
      <c r="B7353">
        <v>75211662</v>
      </c>
      <c r="C7353" t="s">
        <v>16</v>
      </c>
      <c r="D7353" t="str">
        <f>IF(Tabel_Forespørgsel_fra_Visma28[[#This Row],[SupProd]]=" "," "," - "&amp;Tabel_Forespørgsel_fra_Visma28[[#This Row],[SupProd]])</f>
        <v xml:space="preserve"> </v>
      </c>
      <c r="E7353" t="s">
        <v>16</v>
      </c>
      <c r="F7353" t="str">
        <f>IF(Tabel_Forespørgsel_fra_Visma28[[#This Row],[SupDescr]]=" "," "," - "&amp;Tabel_Forespørgsel_fra_Visma28[[#This Row],[SupDescr]])</f>
        <v xml:space="preserve"> </v>
      </c>
      <c r="G7353" t="s">
        <v>7015</v>
      </c>
      <c r="H7353">
        <v>1</v>
      </c>
      <c r="I7353" t="str">
        <f>IF(A7353=A7352,I7352&amp;CHAR(10)&amp;"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4" spans="1:9" x14ac:dyDescent="0.25">
      <c r="A7354" t="s">
        <v>4857</v>
      </c>
      <c r="B7354">
        <v>74762273</v>
      </c>
      <c r="C7354" t="s">
        <v>16</v>
      </c>
      <c r="D7354" t="str">
        <f>IF(Tabel_Forespørgsel_fra_Visma28[[#This Row],[SupProd]]=" "," "," - "&amp;Tabel_Forespørgsel_fra_Visma28[[#This Row],[SupProd]])</f>
        <v xml:space="preserve"> </v>
      </c>
      <c r="E7354" t="s">
        <v>16</v>
      </c>
      <c r="F7354" t="str">
        <f>IF(Tabel_Forespørgsel_fra_Visma28[[#This Row],[SupDescr]]=" "," "," - "&amp;Tabel_Forespørgsel_fra_Visma28[[#This Row],[SupDescr]])</f>
        <v xml:space="preserve"> </v>
      </c>
      <c r="G7354" t="s">
        <v>154</v>
      </c>
      <c r="H7354">
        <v>1</v>
      </c>
      <c r="I7354" t="str">
        <f>IF(A7354=A7353,I7353&amp;CHAR(10)&amp;"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355" spans="1:9" x14ac:dyDescent="0.25">
      <c r="A7355" t="s">
        <v>4810</v>
      </c>
      <c r="B7355">
        <v>75211662</v>
      </c>
      <c r="C7355" t="s">
        <v>16</v>
      </c>
      <c r="D7355" t="str">
        <f>IF(Tabel_Forespørgsel_fra_Visma28[[#This Row],[SupProd]]=" "," "," - "&amp;Tabel_Forespørgsel_fra_Visma28[[#This Row],[SupProd]])</f>
        <v xml:space="preserve"> </v>
      </c>
      <c r="E7355" t="s">
        <v>16</v>
      </c>
      <c r="F7355" t="str">
        <f>IF(Tabel_Forespørgsel_fra_Visma28[[#This Row],[SupDescr]]=" "," "," - "&amp;Tabel_Forespørgsel_fra_Visma28[[#This Row],[SupDescr]])</f>
        <v xml:space="preserve"> </v>
      </c>
      <c r="G7355" t="s">
        <v>7015</v>
      </c>
      <c r="H7355">
        <v>1</v>
      </c>
      <c r="I7355" t="str">
        <f>IF(A7355=A7354,I7354&amp;CHAR(10)&amp;"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6" spans="1:9" x14ac:dyDescent="0.25">
      <c r="A7356" t="s">
        <v>4812</v>
      </c>
      <c r="B7356">
        <v>75211662</v>
      </c>
      <c r="C7356" t="s">
        <v>16</v>
      </c>
      <c r="D7356" t="str">
        <f>IF(Tabel_Forespørgsel_fra_Visma28[[#This Row],[SupProd]]=" "," "," - "&amp;Tabel_Forespørgsel_fra_Visma28[[#This Row],[SupProd]])</f>
        <v xml:space="preserve"> </v>
      </c>
      <c r="E7356" t="s">
        <v>16</v>
      </c>
      <c r="F7356" t="str">
        <f>IF(Tabel_Forespørgsel_fra_Visma28[[#This Row],[SupDescr]]=" "," "," - "&amp;Tabel_Forespørgsel_fra_Visma28[[#This Row],[SupDescr]])</f>
        <v xml:space="preserve"> </v>
      </c>
      <c r="G7356" t="s">
        <v>7015</v>
      </c>
      <c r="H7356">
        <v>1</v>
      </c>
      <c r="I7356" t="str">
        <f>IF(A7356=A7355,I7355&amp;CHAR(10)&amp;"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7" spans="1:9" x14ac:dyDescent="0.25">
      <c r="A7357" t="s">
        <v>4465</v>
      </c>
      <c r="B7357">
        <v>97220144</v>
      </c>
      <c r="C7357" t="s">
        <v>16</v>
      </c>
      <c r="D7357" t="str">
        <f>IF(Tabel_Forespørgsel_fra_Visma28[[#This Row],[SupProd]]=" "," "," - "&amp;Tabel_Forespørgsel_fra_Visma28[[#This Row],[SupProd]])</f>
        <v xml:space="preserve"> </v>
      </c>
      <c r="E7357" t="s">
        <v>16</v>
      </c>
      <c r="F7357" t="str">
        <f>IF(Tabel_Forespørgsel_fra_Visma28[[#This Row],[SupDescr]]=" "," "," - "&amp;Tabel_Forespørgsel_fra_Visma28[[#This Row],[SupDescr]])</f>
        <v xml:space="preserve"> </v>
      </c>
      <c r="G7357" t="s">
        <v>3898</v>
      </c>
      <c r="H7357">
        <v>1</v>
      </c>
      <c r="I7357" t="str">
        <f>IF(A7357=A7356,I7356&amp;CHAR(10)&amp;"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7358" spans="1:9" x14ac:dyDescent="0.25">
      <c r="A7358" t="s">
        <v>4464</v>
      </c>
      <c r="B7358">
        <v>86228644</v>
      </c>
      <c r="C7358" t="s">
        <v>16</v>
      </c>
      <c r="D7358" t="str">
        <f>IF(Tabel_Forespørgsel_fra_Visma28[[#This Row],[SupProd]]=" "," "," - "&amp;Tabel_Forespørgsel_fra_Visma28[[#This Row],[SupProd]])</f>
        <v xml:space="preserve"> </v>
      </c>
      <c r="E7358" t="s">
        <v>16</v>
      </c>
      <c r="F7358" t="str">
        <f>IF(Tabel_Forespørgsel_fra_Visma28[[#This Row],[SupDescr]]=" "," "," - "&amp;Tabel_Forespørgsel_fra_Visma28[[#This Row],[SupDescr]])</f>
        <v xml:space="preserve"> </v>
      </c>
      <c r="G7358" t="s">
        <v>2440</v>
      </c>
      <c r="H7358">
        <v>1</v>
      </c>
      <c r="I7358" t="str">
        <f>IF(A7358=A7357,I7357&amp;CHAR(10)&amp;"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359" spans="1:9" x14ac:dyDescent="0.25">
      <c r="A7359" t="s">
        <v>4475</v>
      </c>
      <c r="B7359">
        <v>70120140</v>
      </c>
      <c r="C7359" t="s">
        <v>16</v>
      </c>
      <c r="D7359" t="str">
        <f>IF(Tabel_Forespørgsel_fra_Visma28[[#This Row],[SupProd]]=" "," "," - "&amp;Tabel_Forespørgsel_fra_Visma28[[#This Row],[SupProd]])</f>
        <v xml:space="preserve"> </v>
      </c>
      <c r="E7359" t="s">
        <v>16</v>
      </c>
      <c r="F7359" t="str">
        <f>IF(Tabel_Forespørgsel_fra_Visma28[[#This Row],[SupDescr]]=" "," "," - "&amp;Tabel_Forespørgsel_fra_Visma28[[#This Row],[SupDescr]])</f>
        <v xml:space="preserve"> </v>
      </c>
      <c r="G7359" t="s">
        <v>2467</v>
      </c>
      <c r="H7359">
        <v>1</v>
      </c>
      <c r="I7359" t="str">
        <f>IF(A7359=A7358,I7358&amp;CHAR(10)&amp;"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360" spans="1:9" x14ac:dyDescent="0.25">
      <c r="A7360" t="s">
        <v>4592</v>
      </c>
      <c r="B7360">
        <v>75211662</v>
      </c>
      <c r="C7360" t="s">
        <v>16</v>
      </c>
      <c r="D7360" t="str">
        <f>IF(Tabel_Forespørgsel_fra_Visma28[[#This Row],[SupProd]]=" "," "," - "&amp;Tabel_Forespørgsel_fra_Visma28[[#This Row],[SupProd]])</f>
        <v xml:space="preserve"> </v>
      </c>
      <c r="E7360" t="s">
        <v>16</v>
      </c>
      <c r="F7360" t="str">
        <f>IF(Tabel_Forespørgsel_fra_Visma28[[#This Row],[SupDescr]]=" "," "," - "&amp;Tabel_Forespørgsel_fra_Visma28[[#This Row],[SupDescr]])</f>
        <v xml:space="preserve"> </v>
      </c>
      <c r="G7360" t="s">
        <v>7015</v>
      </c>
      <c r="H7360">
        <v>1</v>
      </c>
      <c r="I7360" t="str">
        <f>IF(A7360=A7359,I7359&amp;CHAR(10)&amp;"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1" spans="1:9" x14ac:dyDescent="0.25">
      <c r="A7361" t="s">
        <v>4590</v>
      </c>
      <c r="B7361">
        <v>75211662</v>
      </c>
      <c r="C7361" t="s">
        <v>16</v>
      </c>
      <c r="D7361" t="str">
        <f>IF(Tabel_Forespørgsel_fra_Visma28[[#This Row],[SupProd]]=" "," "," - "&amp;Tabel_Forespørgsel_fra_Visma28[[#This Row],[SupProd]])</f>
        <v xml:space="preserve"> </v>
      </c>
      <c r="E7361" t="s">
        <v>16</v>
      </c>
      <c r="F7361" t="str">
        <f>IF(Tabel_Forespørgsel_fra_Visma28[[#This Row],[SupDescr]]=" "," "," - "&amp;Tabel_Forespørgsel_fra_Visma28[[#This Row],[SupDescr]])</f>
        <v xml:space="preserve"> </v>
      </c>
      <c r="G7361" t="s">
        <v>7015</v>
      </c>
      <c r="H7361">
        <v>1</v>
      </c>
      <c r="I7361" t="str">
        <f>IF(A7361=A7360,I7360&amp;CHAR(10)&amp;"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2" spans="1:9" x14ac:dyDescent="0.25">
      <c r="A7362" t="s">
        <v>4645</v>
      </c>
      <c r="B7362">
        <v>75180019</v>
      </c>
      <c r="C7362" t="s">
        <v>16</v>
      </c>
      <c r="D7362" t="str">
        <f>IF(Tabel_Forespørgsel_fra_Visma28[[#This Row],[SupProd]]=" "," "," - "&amp;Tabel_Forespørgsel_fra_Visma28[[#This Row],[SupProd]])</f>
        <v xml:space="preserve"> </v>
      </c>
      <c r="E7362" t="s">
        <v>16</v>
      </c>
      <c r="F7362" t="str">
        <f>IF(Tabel_Forespørgsel_fra_Visma28[[#This Row],[SupDescr]]=" "," "," - "&amp;Tabel_Forespørgsel_fra_Visma28[[#This Row],[SupDescr]])</f>
        <v xml:space="preserve"> </v>
      </c>
      <c r="G7362" t="s">
        <v>2430</v>
      </c>
      <c r="H7362">
        <v>1</v>
      </c>
      <c r="I7362" t="str">
        <f>IF(A7362=A7361,I7361&amp;CHAR(10)&amp;"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63" spans="1:9" x14ac:dyDescent="0.25">
      <c r="A7363" t="s">
        <v>4656</v>
      </c>
      <c r="B7363">
        <v>75211662</v>
      </c>
      <c r="C7363" t="s">
        <v>16</v>
      </c>
      <c r="D7363" t="str">
        <f>IF(Tabel_Forespørgsel_fra_Visma28[[#This Row],[SupProd]]=" "," "," - "&amp;Tabel_Forespørgsel_fra_Visma28[[#This Row],[SupProd]])</f>
        <v xml:space="preserve"> </v>
      </c>
      <c r="E7363" t="s">
        <v>16</v>
      </c>
      <c r="F7363" t="str">
        <f>IF(Tabel_Forespørgsel_fra_Visma28[[#This Row],[SupDescr]]=" "," "," - "&amp;Tabel_Forespørgsel_fra_Visma28[[#This Row],[SupDescr]])</f>
        <v xml:space="preserve"> </v>
      </c>
      <c r="G7363" t="s">
        <v>7015</v>
      </c>
      <c r="H7363">
        <v>1</v>
      </c>
      <c r="I7363" t="str">
        <f>IF(A7363=A7362,I7362&amp;CHAR(10)&amp;"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4" spans="1:9" x14ac:dyDescent="0.25">
      <c r="A7364" t="s">
        <v>5914</v>
      </c>
      <c r="B7364">
        <v>75211662</v>
      </c>
      <c r="C7364" t="s">
        <v>16</v>
      </c>
      <c r="D7364" t="str">
        <f>IF(Tabel_Forespørgsel_fra_Visma28[[#This Row],[SupProd]]=" "," "," - "&amp;Tabel_Forespørgsel_fra_Visma28[[#This Row],[SupProd]])</f>
        <v xml:space="preserve"> </v>
      </c>
      <c r="E7364" t="s">
        <v>16</v>
      </c>
      <c r="F7364" t="str">
        <f>IF(Tabel_Forespørgsel_fra_Visma28[[#This Row],[SupDescr]]=" "," "," - "&amp;Tabel_Forespørgsel_fra_Visma28[[#This Row],[SupDescr]])</f>
        <v xml:space="preserve"> </v>
      </c>
      <c r="G7364" t="s">
        <v>7015</v>
      </c>
      <c r="H7364">
        <v>1</v>
      </c>
      <c r="I7364" t="str">
        <f>IF(A7364=A7363,I7363&amp;CHAR(10)&amp;"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5" spans="1:9" x14ac:dyDescent="0.25">
      <c r="A7365" t="s">
        <v>5904</v>
      </c>
      <c r="B7365">
        <v>75211662</v>
      </c>
      <c r="C7365" t="s">
        <v>16</v>
      </c>
      <c r="D7365" t="str">
        <f>IF(Tabel_Forespørgsel_fra_Visma28[[#This Row],[SupProd]]=" "," "," - "&amp;Tabel_Forespørgsel_fra_Visma28[[#This Row],[SupProd]])</f>
        <v xml:space="preserve"> </v>
      </c>
      <c r="E7365" t="s">
        <v>16</v>
      </c>
      <c r="F7365" t="str">
        <f>IF(Tabel_Forespørgsel_fra_Visma28[[#This Row],[SupDescr]]=" "," "," - "&amp;Tabel_Forespørgsel_fra_Visma28[[#This Row],[SupDescr]])</f>
        <v xml:space="preserve"> </v>
      </c>
      <c r="G7365" t="s">
        <v>7015</v>
      </c>
      <c r="H7365">
        <v>1</v>
      </c>
      <c r="I7365" t="str">
        <f>IF(A7365=A7364,I7364&amp;CHAR(10)&amp;"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6" spans="1:9" x14ac:dyDescent="0.25">
      <c r="A7366" t="s">
        <v>5915</v>
      </c>
      <c r="B7366">
        <v>75211662</v>
      </c>
      <c r="C7366" t="s">
        <v>16</v>
      </c>
      <c r="D7366" t="str">
        <f>IF(Tabel_Forespørgsel_fra_Visma28[[#This Row],[SupProd]]=" "," "," - "&amp;Tabel_Forespørgsel_fra_Visma28[[#This Row],[SupProd]])</f>
        <v xml:space="preserve"> </v>
      </c>
      <c r="E7366" t="s">
        <v>16</v>
      </c>
      <c r="F7366" t="str">
        <f>IF(Tabel_Forespørgsel_fra_Visma28[[#This Row],[SupDescr]]=" "," "," - "&amp;Tabel_Forespørgsel_fra_Visma28[[#This Row],[SupDescr]])</f>
        <v xml:space="preserve"> </v>
      </c>
      <c r="G7366" t="s">
        <v>7015</v>
      </c>
      <c r="H7366">
        <v>1</v>
      </c>
      <c r="I7366" t="str">
        <f>IF(A7366=A7365,I7365&amp;CHAR(10)&amp;"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7" spans="1:9" x14ac:dyDescent="0.25">
      <c r="A7367" t="s">
        <v>5905</v>
      </c>
      <c r="B7367">
        <v>75211662</v>
      </c>
      <c r="C7367" t="s">
        <v>16</v>
      </c>
      <c r="D7367" t="str">
        <f>IF(Tabel_Forespørgsel_fra_Visma28[[#This Row],[SupProd]]=" "," "," - "&amp;Tabel_Forespørgsel_fra_Visma28[[#This Row],[SupProd]])</f>
        <v xml:space="preserve"> </v>
      </c>
      <c r="E7367" t="s">
        <v>16</v>
      </c>
      <c r="F7367" t="str">
        <f>IF(Tabel_Forespørgsel_fra_Visma28[[#This Row],[SupDescr]]=" "," "," - "&amp;Tabel_Forespørgsel_fra_Visma28[[#This Row],[SupDescr]])</f>
        <v xml:space="preserve"> </v>
      </c>
      <c r="G7367" t="s">
        <v>7015</v>
      </c>
      <c r="H7367">
        <v>1</v>
      </c>
      <c r="I7367" t="str">
        <f>IF(A7367=A7366,I7366&amp;CHAR(10)&amp;"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8" spans="1:9" x14ac:dyDescent="0.25">
      <c r="A7368" t="s">
        <v>5908</v>
      </c>
      <c r="B7368">
        <v>75211662</v>
      </c>
      <c r="C7368" t="s">
        <v>16</v>
      </c>
      <c r="D7368" t="str">
        <f>IF(Tabel_Forespørgsel_fra_Visma28[[#This Row],[SupProd]]=" "," "," - "&amp;Tabel_Forespørgsel_fra_Visma28[[#This Row],[SupProd]])</f>
        <v xml:space="preserve"> </v>
      </c>
      <c r="E7368" t="s">
        <v>16</v>
      </c>
      <c r="F7368" t="str">
        <f>IF(Tabel_Forespørgsel_fra_Visma28[[#This Row],[SupDescr]]=" "," "," - "&amp;Tabel_Forespørgsel_fra_Visma28[[#This Row],[SupDescr]])</f>
        <v xml:space="preserve"> </v>
      </c>
      <c r="G7368" t="s">
        <v>7015</v>
      </c>
      <c r="H7368">
        <v>1</v>
      </c>
      <c r="I7368" t="str">
        <f>IF(A7368=A7367,I7367&amp;CHAR(10)&amp;"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9" spans="1:9" x14ac:dyDescent="0.25">
      <c r="A7369" t="s">
        <v>5906</v>
      </c>
      <c r="B7369">
        <v>75211662</v>
      </c>
      <c r="C7369" t="s">
        <v>16</v>
      </c>
      <c r="D7369" t="str">
        <f>IF(Tabel_Forespørgsel_fra_Visma28[[#This Row],[SupProd]]=" "," "," - "&amp;Tabel_Forespørgsel_fra_Visma28[[#This Row],[SupProd]])</f>
        <v xml:space="preserve"> </v>
      </c>
      <c r="E7369" t="s">
        <v>16</v>
      </c>
      <c r="F7369" t="str">
        <f>IF(Tabel_Forespørgsel_fra_Visma28[[#This Row],[SupDescr]]=" "," "," - "&amp;Tabel_Forespørgsel_fra_Visma28[[#This Row],[SupDescr]])</f>
        <v xml:space="preserve"> </v>
      </c>
      <c r="G7369" t="s">
        <v>7015</v>
      </c>
      <c r="H7369">
        <v>1</v>
      </c>
      <c r="I7369" t="str">
        <f>IF(A7369=A7368,I7368&amp;CHAR(10)&amp;"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0" spans="1:9" x14ac:dyDescent="0.25">
      <c r="A7370" t="s">
        <v>5909</v>
      </c>
      <c r="B7370">
        <v>75211662</v>
      </c>
      <c r="C7370" t="s">
        <v>16</v>
      </c>
      <c r="D7370" t="str">
        <f>IF(Tabel_Forespørgsel_fra_Visma28[[#This Row],[SupProd]]=" "," "," - "&amp;Tabel_Forespørgsel_fra_Visma28[[#This Row],[SupProd]])</f>
        <v xml:space="preserve"> </v>
      </c>
      <c r="E7370" t="s">
        <v>16</v>
      </c>
      <c r="F7370" t="str">
        <f>IF(Tabel_Forespørgsel_fra_Visma28[[#This Row],[SupDescr]]=" "," "," - "&amp;Tabel_Forespørgsel_fra_Visma28[[#This Row],[SupDescr]])</f>
        <v xml:space="preserve"> </v>
      </c>
      <c r="G7370" t="s">
        <v>7015</v>
      </c>
      <c r="H7370">
        <v>1</v>
      </c>
      <c r="I7370" t="str">
        <f>IF(A7370=A7369,I7369&amp;CHAR(10)&amp;"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1" spans="1:9" x14ac:dyDescent="0.25">
      <c r="A7371" t="s">
        <v>5907</v>
      </c>
      <c r="B7371">
        <v>75211662</v>
      </c>
      <c r="C7371" t="s">
        <v>16</v>
      </c>
      <c r="D7371" t="str">
        <f>IF(Tabel_Forespørgsel_fra_Visma28[[#This Row],[SupProd]]=" "," "," - "&amp;Tabel_Forespørgsel_fra_Visma28[[#This Row],[SupProd]])</f>
        <v xml:space="preserve"> </v>
      </c>
      <c r="E7371" t="s">
        <v>16</v>
      </c>
      <c r="F7371" t="str">
        <f>IF(Tabel_Forespørgsel_fra_Visma28[[#This Row],[SupDescr]]=" "," "," - "&amp;Tabel_Forespørgsel_fra_Visma28[[#This Row],[SupDescr]])</f>
        <v xml:space="preserve"> </v>
      </c>
      <c r="G7371" t="s">
        <v>7015</v>
      </c>
      <c r="H7371">
        <v>1</v>
      </c>
      <c r="I7371" t="str">
        <f>IF(A7371=A7370,I7370&amp;CHAR(10)&amp;"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2" spans="1:9" x14ac:dyDescent="0.25">
      <c r="A7372" t="s">
        <v>4653</v>
      </c>
      <c r="B7372">
        <v>75211662</v>
      </c>
      <c r="C7372" t="s">
        <v>16</v>
      </c>
      <c r="D7372" t="str">
        <f>IF(Tabel_Forespørgsel_fra_Visma28[[#This Row],[SupProd]]=" "," "," - "&amp;Tabel_Forespørgsel_fra_Visma28[[#This Row],[SupProd]])</f>
        <v xml:space="preserve"> </v>
      </c>
      <c r="E7372" t="s">
        <v>16</v>
      </c>
      <c r="F7372" t="str">
        <f>IF(Tabel_Forespørgsel_fra_Visma28[[#This Row],[SupDescr]]=" "," "," - "&amp;Tabel_Forespørgsel_fra_Visma28[[#This Row],[SupDescr]])</f>
        <v xml:space="preserve"> </v>
      </c>
      <c r="G7372" t="s">
        <v>7015</v>
      </c>
      <c r="H7372">
        <v>1</v>
      </c>
      <c r="I7372" t="str">
        <f>IF(A7372=A7371,I7371&amp;CHAR(10)&amp;"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3" spans="1:9" x14ac:dyDescent="0.25">
      <c r="A7373" t="s">
        <v>5910</v>
      </c>
      <c r="B7373">
        <v>75211662</v>
      </c>
      <c r="C7373" t="s">
        <v>16</v>
      </c>
      <c r="D7373" t="str">
        <f>IF(Tabel_Forespørgsel_fra_Visma28[[#This Row],[SupProd]]=" "," "," - "&amp;Tabel_Forespørgsel_fra_Visma28[[#This Row],[SupProd]])</f>
        <v xml:space="preserve"> </v>
      </c>
      <c r="E7373" t="s">
        <v>16</v>
      </c>
      <c r="F7373" t="str">
        <f>IF(Tabel_Forespørgsel_fra_Visma28[[#This Row],[SupDescr]]=" "," "," - "&amp;Tabel_Forespørgsel_fra_Visma28[[#This Row],[SupDescr]])</f>
        <v xml:space="preserve"> </v>
      </c>
      <c r="G7373" t="s">
        <v>7015</v>
      </c>
      <c r="H7373">
        <v>1</v>
      </c>
      <c r="I7373" t="str">
        <f>IF(A7373=A7372,I7372&amp;CHAR(10)&amp;"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4" spans="1:9" x14ac:dyDescent="0.25">
      <c r="A7374" t="s">
        <v>5896</v>
      </c>
      <c r="B7374">
        <v>75211662</v>
      </c>
      <c r="C7374" t="s">
        <v>16</v>
      </c>
      <c r="D7374" t="str">
        <f>IF(Tabel_Forespørgsel_fra_Visma28[[#This Row],[SupProd]]=" "," "," - "&amp;Tabel_Forespørgsel_fra_Visma28[[#This Row],[SupProd]])</f>
        <v xml:space="preserve"> </v>
      </c>
      <c r="E7374" t="s">
        <v>16</v>
      </c>
      <c r="F7374" t="str">
        <f>IF(Tabel_Forespørgsel_fra_Visma28[[#This Row],[SupDescr]]=" "," "," - "&amp;Tabel_Forespørgsel_fra_Visma28[[#This Row],[SupDescr]])</f>
        <v xml:space="preserve"> </v>
      </c>
      <c r="G7374" t="s">
        <v>7015</v>
      </c>
      <c r="H7374">
        <v>1</v>
      </c>
      <c r="I7374" t="str">
        <f>IF(A7374=A7373,I7373&amp;CHAR(10)&amp;"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5" spans="1:9" x14ac:dyDescent="0.25">
      <c r="A7375" t="s">
        <v>4654</v>
      </c>
      <c r="B7375">
        <v>75211662</v>
      </c>
      <c r="C7375" t="s">
        <v>16</v>
      </c>
      <c r="D7375" t="str">
        <f>IF(Tabel_Forespørgsel_fra_Visma28[[#This Row],[SupProd]]=" "," "," - "&amp;Tabel_Forespørgsel_fra_Visma28[[#This Row],[SupProd]])</f>
        <v xml:space="preserve"> </v>
      </c>
      <c r="E7375" t="s">
        <v>16</v>
      </c>
      <c r="F7375" t="str">
        <f>IF(Tabel_Forespørgsel_fra_Visma28[[#This Row],[SupDescr]]=" "," "," - "&amp;Tabel_Forespørgsel_fra_Visma28[[#This Row],[SupDescr]])</f>
        <v xml:space="preserve"> </v>
      </c>
      <c r="G7375" t="s">
        <v>7015</v>
      </c>
      <c r="H7375">
        <v>1</v>
      </c>
      <c r="I7375" t="str">
        <f>IF(A7375=A7374,I7374&amp;CHAR(10)&amp;"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6" spans="1:9" x14ac:dyDescent="0.25">
      <c r="A7376" t="s">
        <v>5911</v>
      </c>
      <c r="B7376">
        <v>75211662</v>
      </c>
      <c r="C7376" t="s">
        <v>16</v>
      </c>
      <c r="D7376" t="str">
        <f>IF(Tabel_Forespørgsel_fra_Visma28[[#This Row],[SupProd]]=" "," "," - "&amp;Tabel_Forespørgsel_fra_Visma28[[#This Row],[SupProd]])</f>
        <v xml:space="preserve"> </v>
      </c>
      <c r="E7376" t="s">
        <v>16</v>
      </c>
      <c r="F7376" t="str">
        <f>IF(Tabel_Forespørgsel_fra_Visma28[[#This Row],[SupDescr]]=" "," "," - "&amp;Tabel_Forespørgsel_fra_Visma28[[#This Row],[SupDescr]])</f>
        <v xml:space="preserve"> </v>
      </c>
      <c r="G7376" t="s">
        <v>7015</v>
      </c>
      <c r="H7376">
        <v>1</v>
      </c>
      <c r="I7376" t="str">
        <f>IF(A7376=A7375,I7375&amp;CHAR(10)&amp;"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7" spans="1:9" x14ac:dyDescent="0.25">
      <c r="A7377" t="s">
        <v>5897</v>
      </c>
      <c r="B7377">
        <v>75211662</v>
      </c>
      <c r="C7377" t="s">
        <v>16</v>
      </c>
      <c r="D7377" t="str">
        <f>IF(Tabel_Forespørgsel_fra_Visma28[[#This Row],[SupProd]]=" "," "," - "&amp;Tabel_Forespørgsel_fra_Visma28[[#This Row],[SupProd]])</f>
        <v xml:space="preserve"> </v>
      </c>
      <c r="E7377" t="s">
        <v>16</v>
      </c>
      <c r="F7377" t="str">
        <f>IF(Tabel_Forespørgsel_fra_Visma28[[#This Row],[SupDescr]]=" "," "," - "&amp;Tabel_Forespørgsel_fra_Visma28[[#This Row],[SupDescr]])</f>
        <v xml:space="preserve"> </v>
      </c>
      <c r="G7377" t="s">
        <v>7015</v>
      </c>
      <c r="H7377">
        <v>1</v>
      </c>
      <c r="I7377" t="str">
        <f>IF(A7377=A7376,I7376&amp;CHAR(10)&amp;"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8" spans="1:9" x14ac:dyDescent="0.25">
      <c r="A7378" t="s">
        <v>5912</v>
      </c>
      <c r="B7378">
        <v>75211662</v>
      </c>
      <c r="C7378" t="s">
        <v>16</v>
      </c>
      <c r="D7378" t="str">
        <f>IF(Tabel_Forespørgsel_fra_Visma28[[#This Row],[SupProd]]=" "," "," - "&amp;Tabel_Forespørgsel_fra_Visma28[[#This Row],[SupProd]])</f>
        <v xml:space="preserve"> </v>
      </c>
      <c r="E7378" t="s">
        <v>16</v>
      </c>
      <c r="F7378" t="str">
        <f>IF(Tabel_Forespørgsel_fra_Visma28[[#This Row],[SupDescr]]=" "," "," - "&amp;Tabel_Forespørgsel_fra_Visma28[[#This Row],[SupDescr]])</f>
        <v xml:space="preserve"> </v>
      </c>
      <c r="G7378" t="s">
        <v>7015</v>
      </c>
      <c r="H7378">
        <v>1</v>
      </c>
      <c r="I7378" t="str">
        <f>IF(A7378=A7377,I7377&amp;CHAR(10)&amp;"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9" spans="1:9" x14ac:dyDescent="0.25">
      <c r="A7379" t="s">
        <v>5898</v>
      </c>
      <c r="B7379">
        <v>75211662</v>
      </c>
      <c r="C7379" t="s">
        <v>16</v>
      </c>
      <c r="D7379" t="str">
        <f>IF(Tabel_Forespørgsel_fra_Visma28[[#This Row],[SupProd]]=" "," "," - "&amp;Tabel_Forespørgsel_fra_Visma28[[#This Row],[SupProd]])</f>
        <v xml:space="preserve"> </v>
      </c>
      <c r="E7379" t="s">
        <v>16</v>
      </c>
      <c r="F7379" t="str">
        <f>IF(Tabel_Forespørgsel_fra_Visma28[[#This Row],[SupDescr]]=" "," "," - "&amp;Tabel_Forespørgsel_fra_Visma28[[#This Row],[SupDescr]])</f>
        <v xml:space="preserve"> </v>
      </c>
      <c r="G7379" t="s">
        <v>7015</v>
      </c>
      <c r="H7379">
        <v>1</v>
      </c>
      <c r="I7379" t="str">
        <f>IF(A7379=A7378,I7378&amp;CHAR(10)&amp;"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0" spans="1:9" x14ac:dyDescent="0.25">
      <c r="A7380" t="s">
        <v>5913</v>
      </c>
      <c r="B7380">
        <v>75211662</v>
      </c>
      <c r="C7380" t="s">
        <v>16</v>
      </c>
      <c r="D7380" t="str">
        <f>IF(Tabel_Forespørgsel_fra_Visma28[[#This Row],[SupProd]]=" "," "," - "&amp;Tabel_Forespørgsel_fra_Visma28[[#This Row],[SupProd]])</f>
        <v xml:space="preserve"> </v>
      </c>
      <c r="E7380" t="s">
        <v>16</v>
      </c>
      <c r="F7380" t="str">
        <f>IF(Tabel_Forespørgsel_fra_Visma28[[#This Row],[SupDescr]]=" "," "," - "&amp;Tabel_Forespørgsel_fra_Visma28[[#This Row],[SupDescr]])</f>
        <v xml:space="preserve"> </v>
      </c>
      <c r="G7380" t="s">
        <v>7015</v>
      </c>
      <c r="H7380">
        <v>1</v>
      </c>
      <c r="I7380" t="str">
        <f>IF(A7380=A7379,I7379&amp;CHAR(10)&amp;"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1" spans="1:9" x14ac:dyDescent="0.25">
      <c r="A7381" t="s">
        <v>5899</v>
      </c>
      <c r="B7381">
        <v>75211662</v>
      </c>
      <c r="C7381" t="s">
        <v>16</v>
      </c>
      <c r="D7381" t="str">
        <f>IF(Tabel_Forespørgsel_fra_Visma28[[#This Row],[SupProd]]=" "," "," - "&amp;Tabel_Forespørgsel_fra_Visma28[[#This Row],[SupProd]])</f>
        <v xml:space="preserve"> </v>
      </c>
      <c r="E7381" t="s">
        <v>16</v>
      </c>
      <c r="F7381" t="str">
        <f>IF(Tabel_Forespørgsel_fra_Visma28[[#This Row],[SupDescr]]=" "," "," - "&amp;Tabel_Forespørgsel_fra_Visma28[[#This Row],[SupDescr]])</f>
        <v xml:space="preserve"> </v>
      </c>
      <c r="G7381" t="s">
        <v>7015</v>
      </c>
      <c r="H7381">
        <v>1</v>
      </c>
      <c r="I7381" t="str">
        <f>IF(A7381=A7380,I7380&amp;CHAR(10)&amp;"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2" spans="1:9" x14ac:dyDescent="0.25">
      <c r="A7382" t="s">
        <v>5902</v>
      </c>
      <c r="B7382">
        <v>75211662</v>
      </c>
      <c r="C7382" t="s">
        <v>16</v>
      </c>
      <c r="D7382" t="str">
        <f>IF(Tabel_Forespørgsel_fra_Visma28[[#This Row],[SupProd]]=" "," "," - "&amp;Tabel_Forespørgsel_fra_Visma28[[#This Row],[SupProd]])</f>
        <v xml:space="preserve"> </v>
      </c>
      <c r="E7382" t="s">
        <v>16</v>
      </c>
      <c r="F7382" t="str">
        <f>IF(Tabel_Forespørgsel_fra_Visma28[[#This Row],[SupDescr]]=" "," "," - "&amp;Tabel_Forespørgsel_fra_Visma28[[#This Row],[SupDescr]])</f>
        <v xml:space="preserve"> </v>
      </c>
      <c r="G7382" t="s">
        <v>7015</v>
      </c>
      <c r="H7382">
        <v>1</v>
      </c>
      <c r="I7382" t="str">
        <f>IF(A7382=A7381,I7381&amp;CHAR(10)&amp;"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3" spans="1:9" x14ac:dyDescent="0.25">
      <c r="A7383" t="s">
        <v>5900</v>
      </c>
      <c r="B7383">
        <v>75211662</v>
      </c>
      <c r="C7383" t="s">
        <v>16</v>
      </c>
      <c r="D7383" t="str">
        <f>IF(Tabel_Forespørgsel_fra_Visma28[[#This Row],[SupProd]]=" "," "," - "&amp;Tabel_Forespørgsel_fra_Visma28[[#This Row],[SupProd]])</f>
        <v xml:space="preserve"> </v>
      </c>
      <c r="E7383" t="s">
        <v>16</v>
      </c>
      <c r="F7383" t="str">
        <f>IF(Tabel_Forespørgsel_fra_Visma28[[#This Row],[SupDescr]]=" "," "," - "&amp;Tabel_Forespørgsel_fra_Visma28[[#This Row],[SupDescr]])</f>
        <v xml:space="preserve"> </v>
      </c>
      <c r="G7383" t="s">
        <v>7015</v>
      </c>
      <c r="H7383">
        <v>1</v>
      </c>
      <c r="I7383" t="str">
        <f>IF(A7383=A7382,I7382&amp;CHAR(10)&amp;"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4" spans="1:9" x14ac:dyDescent="0.25">
      <c r="A7384" t="s">
        <v>4655</v>
      </c>
      <c r="B7384">
        <v>75211662</v>
      </c>
      <c r="C7384" t="s">
        <v>16</v>
      </c>
      <c r="D7384" t="str">
        <f>IF(Tabel_Forespørgsel_fra_Visma28[[#This Row],[SupProd]]=" "," "," - "&amp;Tabel_Forespørgsel_fra_Visma28[[#This Row],[SupProd]])</f>
        <v xml:space="preserve"> </v>
      </c>
      <c r="E7384" t="s">
        <v>16</v>
      </c>
      <c r="F7384" t="str">
        <f>IF(Tabel_Forespørgsel_fra_Visma28[[#This Row],[SupDescr]]=" "," "," - "&amp;Tabel_Forespørgsel_fra_Visma28[[#This Row],[SupDescr]])</f>
        <v xml:space="preserve"> </v>
      </c>
      <c r="G7384" t="s">
        <v>7015</v>
      </c>
      <c r="H7384">
        <v>1</v>
      </c>
      <c r="I7384" t="str">
        <f>IF(A7384=A7383,I7383&amp;CHAR(10)&amp;"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5" spans="1:9" x14ac:dyDescent="0.25">
      <c r="A7385" t="s">
        <v>5903</v>
      </c>
      <c r="B7385">
        <v>75211662</v>
      </c>
      <c r="C7385" t="s">
        <v>16</v>
      </c>
      <c r="D7385" t="str">
        <f>IF(Tabel_Forespørgsel_fra_Visma28[[#This Row],[SupProd]]=" "," "," - "&amp;Tabel_Forespørgsel_fra_Visma28[[#This Row],[SupProd]])</f>
        <v xml:space="preserve"> </v>
      </c>
      <c r="E7385" t="s">
        <v>16</v>
      </c>
      <c r="F7385" t="str">
        <f>IF(Tabel_Forespørgsel_fra_Visma28[[#This Row],[SupDescr]]=" "," "," - "&amp;Tabel_Forespørgsel_fra_Visma28[[#This Row],[SupDescr]])</f>
        <v xml:space="preserve"> </v>
      </c>
      <c r="G7385" t="s">
        <v>7015</v>
      </c>
      <c r="H7385">
        <v>1</v>
      </c>
      <c r="I7385" t="str">
        <f>IF(A7385=A7384,I7384&amp;CHAR(10)&amp;"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6" spans="1:9" x14ac:dyDescent="0.25">
      <c r="A7386" t="s">
        <v>5901</v>
      </c>
      <c r="B7386">
        <v>75211662</v>
      </c>
      <c r="C7386" t="s">
        <v>16</v>
      </c>
      <c r="D7386" t="str">
        <f>IF(Tabel_Forespørgsel_fra_Visma28[[#This Row],[SupProd]]=" "," "," - "&amp;Tabel_Forespørgsel_fra_Visma28[[#This Row],[SupProd]])</f>
        <v xml:space="preserve"> </v>
      </c>
      <c r="E7386" t="s">
        <v>16</v>
      </c>
      <c r="F7386" t="str">
        <f>IF(Tabel_Forespørgsel_fra_Visma28[[#This Row],[SupDescr]]=" "," "," - "&amp;Tabel_Forespørgsel_fra_Visma28[[#This Row],[SupDescr]])</f>
        <v xml:space="preserve"> </v>
      </c>
      <c r="G7386" t="s">
        <v>7015</v>
      </c>
      <c r="H7386">
        <v>1</v>
      </c>
      <c r="I7386" t="str">
        <f>IF(A7386=A7385,I7385&amp;CHAR(10)&amp;"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7" spans="1:9" x14ac:dyDescent="0.25">
      <c r="A7387" t="s">
        <v>5302</v>
      </c>
      <c r="B7387">
        <v>75211662</v>
      </c>
      <c r="C7387" t="s">
        <v>16</v>
      </c>
      <c r="D7387" t="str">
        <f>IF(Tabel_Forespørgsel_fra_Visma28[[#This Row],[SupProd]]=" "," "," - "&amp;Tabel_Forespørgsel_fra_Visma28[[#This Row],[SupProd]])</f>
        <v xml:space="preserve"> </v>
      </c>
      <c r="E7387" t="s">
        <v>16</v>
      </c>
      <c r="F7387" t="str">
        <f>IF(Tabel_Forespørgsel_fra_Visma28[[#This Row],[SupDescr]]=" "," "," - "&amp;Tabel_Forespørgsel_fra_Visma28[[#This Row],[SupDescr]])</f>
        <v xml:space="preserve"> </v>
      </c>
      <c r="G7387" t="s">
        <v>7015</v>
      </c>
      <c r="H7387">
        <v>1</v>
      </c>
      <c r="I7387" t="str">
        <f>IF(A7387=A7386,I7386&amp;CHAR(10)&amp;"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8" spans="1:9" x14ac:dyDescent="0.25">
      <c r="A7388" t="s">
        <v>5298</v>
      </c>
      <c r="B7388">
        <v>75211662</v>
      </c>
      <c r="C7388" t="s">
        <v>16</v>
      </c>
      <c r="D7388" t="str">
        <f>IF(Tabel_Forespørgsel_fra_Visma28[[#This Row],[SupProd]]=" "," "," - "&amp;Tabel_Forespørgsel_fra_Visma28[[#This Row],[SupProd]])</f>
        <v xml:space="preserve"> </v>
      </c>
      <c r="E7388" t="s">
        <v>16</v>
      </c>
      <c r="F7388" t="str">
        <f>IF(Tabel_Forespørgsel_fra_Visma28[[#This Row],[SupDescr]]=" "," "," - "&amp;Tabel_Forespørgsel_fra_Visma28[[#This Row],[SupDescr]])</f>
        <v xml:space="preserve"> </v>
      </c>
      <c r="G7388" t="s">
        <v>7015</v>
      </c>
      <c r="H7388">
        <v>1</v>
      </c>
      <c r="I7388" t="str">
        <f>IF(A7388=A7387,I7387&amp;CHAR(10)&amp;"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9" spans="1:9" x14ac:dyDescent="0.25">
      <c r="A7389" t="s">
        <v>5299</v>
      </c>
      <c r="B7389">
        <v>75211662</v>
      </c>
      <c r="C7389" t="s">
        <v>16</v>
      </c>
      <c r="D7389" t="str">
        <f>IF(Tabel_Forespørgsel_fra_Visma28[[#This Row],[SupProd]]=" "," "," - "&amp;Tabel_Forespørgsel_fra_Visma28[[#This Row],[SupProd]])</f>
        <v xml:space="preserve"> </v>
      </c>
      <c r="E7389" t="s">
        <v>16</v>
      </c>
      <c r="F7389" t="str">
        <f>IF(Tabel_Forespørgsel_fra_Visma28[[#This Row],[SupDescr]]=" "," "," - "&amp;Tabel_Forespørgsel_fra_Visma28[[#This Row],[SupDescr]])</f>
        <v xml:space="preserve"> </v>
      </c>
      <c r="G7389" t="s">
        <v>7015</v>
      </c>
      <c r="H7389">
        <v>1</v>
      </c>
      <c r="I7389" t="str">
        <f>IF(A7389=A7388,I7388&amp;CHAR(10)&amp;"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90" spans="1:9" x14ac:dyDescent="0.25">
      <c r="A7390" t="s">
        <v>5300</v>
      </c>
      <c r="B7390">
        <v>75211662</v>
      </c>
      <c r="C7390" t="s">
        <v>16</v>
      </c>
      <c r="D7390" t="str">
        <f>IF(Tabel_Forespørgsel_fra_Visma28[[#This Row],[SupProd]]=" "," "," - "&amp;Tabel_Forespørgsel_fra_Visma28[[#This Row],[SupProd]])</f>
        <v xml:space="preserve"> </v>
      </c>
      <c r="E7390" t="s">
        <v>16</v>
      </c>
      <c r="F7390" t="str">
        <f>IF(Tabel_Forespørgsel_fra_Visma28[[#This Row],[SupDescr]]=" "," "," - "&amp;Tabel_Forespørgsel_fra_Visma28[[#This Row],[SupDescr]])</f>
        <v xml:space="preserve"> </v>
      </c>
      <c r="G7390" t="s">
        <v>7015</v>
      </c>
      <c r="H7390">
        <v>1</v>
      </c>
      <c r="I7390" t="str">
        <f>IF(A7390=A7389,I7389&amp;CHAR(10)&amp;"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91" spans="1:9" x14ac:dyDescent="0.25">
      <c r="A7391" t="s">
        <v>11052</v>
      </c>
      <c r="B7391">
        <v>75211662</v>
      </c>
      <c r="C7391" t="s">
        <v>16</v>
      </c>
      <c r="D7391" t="str">
        <f>IF(Tabel_Forespørgsel_fra_Visma28[[#This Row],[SupProd]]=" "," "," - "&amp;Tabel_Forespørgsel_fra_Visma28[[#This Row],[SupProd]])</f>
        <v xml:space="preserve"> </v>
      </c>
      <c r="E7391" t="s">
        <v>16</v>
      </c>
      <c r="F7391" t="str">
        <f>IF(Tabel_Forespørgsel_fra_Visma28[[#This Row],[SupDescr]]=" "," "," - "&amp;Tabel_Forespørgsel_fra_Visma28[[#This Row],[SupDescr]])</f>
        <v xml:space="preserve"> </v>
      </c>
      <c r="G7391" t="s">
        <v>7015</v>
      </c>
      <c r="H7391">
        <v>1</v>
      </c>
      <c r="I7391" t="str">
        <f>IF(A7391=A7390,I7390&amp;CHAR(10)&amp;"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92" spans="1:9" x14ac:dyDescent="0.25">
      <c r="A7392" t="s">
        <v>12224</v>
      </c>
      <c r="B7392">
        <v>75211662</v>
      </c>
      <c r="C7392" t="s">
        <v>16</v>
      </c>
      <c r="D7392" t="str">
        <f>IF(Tabel_Forespørgsel_fra_Visma28[[#This Row],[SupProd]]=" "," "," - "&amp;Tabel_Forespørgsel_fra_Visma28[[#This Row],[SupProd]])</f>
        <v xml:space="preserve"> </v>
      </c>
      <c r="E7392" t="s">
        <v>16</v>
      </c>
      <c r="F7392" t="str">
        <f>IF(Tabel_Forespørgsel_fra_Visma28[[#This Row],[SupDescr]]=" "," "," - "&amp;Tabel_Forespørgsel_fra_Visma28[[#This Row],[SupDescr]])</f>
        <v xml:space="preserve"> </v>
      </c>
      <c r="G7392" t="s">
        <v>7015</v>
      </c>
      <c r="H7392">
        <v>1</v>
      </c>
      <c r="I7392" t="str">
        <f>IF(A7392=A7391,I7391&amp;CHAR(10)&amp;"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93" spans="1:9" x14ac:dyDescent="0.25">
      <c r="A7393" t="s">
        <v>12225</v>
      </c>
      <c r="B7393">
        <v>75211662</v>
      </c>
      <c r="C7393" t="s">
        <v>16</v>
      </c>
      <c r="D7393" t="str">
        <f>IF(Tabel_Forespørgsel_fra_Visma28[[#This Row],[SupProd]]=" "," "," - "&amp;Tabel_Forespørgsel_fra_Visma28[[#This Row],[SupProd]])</f>
        <v xml:space="preserve"> </v>
      </c>
      <c r="E7393" t="s">
        <v>16</v>
      </c>
      <c r="F7393" t="str">
        <f>IF(Tabel_Forespørgsel_fra_Visma28[[#This Row],[SupDescr]]=" "," "," - "&amp;Tabel_Forespørgsel_fra_Visma28[[#This Row],[SupDescr]])</f>
        <v xml:space="preserve"> </v>
      </c>
      <c r="G7393" t="s">
        <v>7015</v>
      </c>
      <c r="H7393">
        <v>1</v>
      </c>
      <c r="I7393" t="str">
        <f>IF(A7393=A7392,I7392&amp;CHAR(10)&amp;"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94" spans="1:9" x14ac:dyDescent="0.25">
      <c r="A7394" t="s">
        <v>14764</v>
      </c>
      <c r="B7394">
        <v>70120140</v>
      </c>
      <c r="C7394" t="s">
        <v>16</v>
      </c>
      <c r="D7394" t="str">
        <f>IF(Tabel_Forespørgsel_fra_Visma28[[#This Row],[SupProd]]=" "," "," - "&amp;Tabel_Forespørgsel_fra_Visma28[[#This Row],[SupProd]])</f>
        <v xml:space="preserve"> </v>
      </c>
      <c r="E7394" t="s">
        <v>16</v>
      </c>
      <c r="F7394" t="str">
        <f>IF(Tabel_Forespørgsel_fra_Visma28[[#This Row],[SupDescr]]=" "," "," - "&amp;Tabel_Forespørgsel_fra_Visma28[[#This Row],[SupDescr]])</f>
        <v xml:space="preserve"> </v>
      </c>
      <c r="G7394" t="s">
        <v>2467</v>
      </c>
      <c r="H7394">
        <v>1</v>
      </c>
      <c r="I7394" t="str">
        <f>IF(A7394=A7393,I7393&amp;CHAR(10)&amp;"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395" spans="1:9" x14ac:dyDescent="0.25">
      <c r="A7395" t="s">
        <v>14961</v>
      </c>
      <c r="B7395">
        <v>66158040</v>
      </c>
      <c r="C7395" t="s">
        <v>16</v>
      </c>
      <c r="D7395" t="str">
        <f>IF(Tabel_Forespørgsel_fra_Visma28[[#This Row],[SupProd]]=" "," "," - "&amp;Tabel_Forespørgsel_fra_Visma28[[#This Row],[SupProd]])</f>
        <v xml:space="preserve"> </v>
      </c>
      <c r="E7395" t="s">
        <v>16</v>
      </c>
      <c r="F7395" t="str">
        <f>IF(Tabel_Forespørgsel_fra_Visma28[[#This Row],[SupDescr]]=" "," "," - "&amp;Tabel_Forespørgsel_fra_Visma28[[#This Row],[SupDescr]])</f>
        <v xml:space="preserve"> </v>
      </c>
      <c r="G7395" t="s">
        <v>13920</v>
      </c>
      <c r="H7395">
        <v>1</v>
      </c>
      <c r="I7395" t="str">
        <f>IF(A7395=A7394,I7394&amp;CHAR(10)&amp;"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396" spans="1:9" x14ac:dyDescent="0.25">
      <c r="A7396" t="s">
        <v>14950</v>
      </c>
      <c r="B7396">
        <v>66158040</v>
      </c>
      <c r="C7396" t="s">
        <v>16</v>
      </c>
      <c r="D7396" t="str">
        <f>IF(Tabel_Forespørgsel_fra_Visma28[[#This Row],[SupProd]]=" "," "," - "&amp;Tabel_Forespørgsel_fra_Visma28[[#This Row],[SupProd]])</f>
        <v xml:space="preserve"> </v>
      </c>
      <c r="E7396" t="s">
        <v>16</v>
      </c>
      <c r="F7396" t="str">
        <f>IF(Tabel_Forespørgsel_fra_Visma28[[#This Row],[SupDescr]]=" "," "," - "&amp;Tabel_Forespørgsel_fra_Visma28[[#This Row],[SupDescr]])</f>
        <v xml:space="preserve"> </v>
      </c>
      <c r="G7396" t="s">
        <v>13920</v>
      </c>
      <c r="H7396">
        <v>1</v>
      </c>
      <c r="I7396" t="str">
        <f>IF(A7396=A7395,I7395&amp;CHAR(10)&amp;"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397" spans="1:9" x14ac:dyDescent="0.25">
      <c r="A7397" t="s">
        <v>5642</v>
      </c>
      <c r="B7397">
        <v>75180019</v>
      </c>
      <c r="C7397" t="s">
        <v>16</v>
      </c>
      <c r="D7397" t="str">
        <f>IF(Tabel_Forespørgsel_fra_Visma28[[#This Row],[SupProd]]=" "," "," - "&amp;Tabel_Forespørgsel_fra_Visma28[[#This Row],[SupProd]])</f>
        <v xml:space="preserve"> </v>
      </c>
      <c r="E7397" t="s">
        <v>16</v>
      </c>
      <c r="F7397" t="str">
        <f>IF(Tabel_Forespørgsel_fra_Visma28[[#This Row],[SupDescr]]=" "," "," - "&amp;Tabel_Forespørgsel_fra_Visma28[[#This Row],[SupDescr]])</f>
        <v xml:space="preserve"> </v>
      </c>
      <c r="G7397" t="s">
        <v>2430</v>
      </c>
      <c r="H7397">
        <v>1</v>
      </c>
      <c r="I7397" t="str">
        <f>IF(A7397=A7396,I7396&amp;CHAR(10)&amp;"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98" spans="1:9" x14ac:dyDescent="0.25">
      <c r="A7398" t="s">
        <v>9291</v>
      </c>
      <c r="B7398">
        <v>75180019</v>
      </c>
      <c r="C7398" t="s">
        <v>16</v>
      </c>
      <c r="D7398" t="str">
        <f>IF(Tabel_Forespørgsel_fra_Visma28[[#This Row],[SupProd]]=" "," "," - "&amp;Tabel_Forespørgsel_fra_Visma28[[#This Row],[SupProd]])</f>
        <v xml:space="preserve"> </v>
      </c>
      <c r="E7398" t="s">
        <v>16</v>
      </c>
      <c r="F7398" t="str">
        <f>IF(Tabel_Forespørgsel_fra_Visma28[[#This Row],[SupDescr]]=" "," "," - "&amp;Tabel_Forespørgsel_fra_Visma28[[#This Row],[SupDescr]])</f>
        <v xml:space="preserve"> </v>
      </c>
      <c r="G7398" t="s">
        <v>2430</v>
      </c>
      <c r="H7398">
        <v>1</v>
      </c>
      <c r="I7398" t="str">
        <f>IF(A7398=A7397,I7397&amp;CHAR(10)&amp;"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99" spans="1:9" x14ac:dyDescent="0.25">
      <c r="A7399" t="s">
        <v>9368</v>
      </c>
      <c r="B7399">
        <v>75180019</v>
      </c>
      <c r="C7399" t="s">
        <v>16</v>
      </c>
      <c r="D7399" t="str">
        <f>IF(Tabel_Forespørgsel_fra_Visma28[[#This Row],[SupProd]]=" "," "," - "&amp;Tabel_Forespørgsel_fra_Visma28[[#This Row],[SupProd]])</f>
        <v xml:space="preserve"> </v>
      </c>
      <c r="E7399" t="s">
        <v>16</v>
      </c>
      <c r="F7399" t="str">
        <f>IF(Tabel_Forespørgsel_fra_Visma28[[#This Row],[SupDescr]]=" "," "," - "&amp;Tabel_Forespørgsel_fra_Visma28[[#This Row],[SupDescr]])</f>
        <v xml:space="preserve"> </v>
      </c>
      <c r="G7399" t="s">
        <v>2430</v>
      </c>
      <c r="H7399">
        <v>1</v>
      </c>
      <c r="I7399" t="str">
        <f>IF(A7399=A7398,I7398&amp;CHAR(10)&amp;"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0" spans="1:9" x14ac:dyDescent="0.25">
      <c r="A7400" t="s">
        <v>16596</v>
      </c>
      <c r="B7400">
        <v>75211662</v>
      </c>
      <c r="C7400" t="s">
        <v>16</v>
      </c>
      <c r="D7400" t="str">
        <f>IF(Tabel_Forespørgsel_fra_Visma28[[#This Row],[SupProd]]=" "," "," - "&amp;Tabel_Forespørgsel_fra_Visma28[[#This Row],[SupProd]])</f>
        <v xml:space="preserve"> </v>
      </c>
      <c r="E7400" t="s">
        <v>16</v>
      </c>
      <c r="F7400" t="str">
        <f>IF(Tabel_Forespørgsel_fra_Visma28[[#This Row],[SupDescr]]=" "," "," - "&amp;Tabel_Forespørgsel_fra_Visma28[[#This Row],[SupDescr]])</f>
        <v xml:space="preserve"> </v>
      </c>
      <c r="G7400" t="s">
        <v>7015</v>
      </c>
      <c r="H7400">
        <v>1</v>
      </c>
      <c r="I7400" t="str">
        <f>IF(A7400=A7399,I7399&amp;CHAR(10)&amp;"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01" spans="1:9" x14ac:dyDescent="0.25">
      <c r="A7401" t="s">
        <v>5639</v>
      </c>
      <c r="B7401">
        <v>64822657</v>
      </c>
      <c r="C7401" t="s">
        <v>16</v>
      </c>
      <c r="D7401" t="str">
        <f>IF(Tabel_Forespørgsel_fra_Visma28[[#This Row],[SupProd]]=" "," "," - "&amp;Tabel_Forespørgsel_fra_Visma28[[#This Row],[SupProd]])</f>
        <v xml:space="preserve"> </v>
      </c>
      <c r="E7401" t="s">
        <v>16</v>
      </c>
      <c r="F7401" t="str">
        <f>IF(Tabel_Forespørgsel_fra_Visma28[[#This Row],[SupDescr]]=" "," "," - "&amp;Tabel_Forespørgsel_fra_Visma28[[#This Row],[SupDescr]])</f>
        <v xml:space="preserve"> </v>
      </c>
      <c r="G7401" t="s">
        <v>6373</v>
      </c>
      <c r="H7401">
        <v>1</v>
      </c>
      <c r="I7401" t="str">
        <f>IF(A7401=A7400,I7400&amp;CHAR(10)&amp;"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02" spans="1:9" x14ac:dyDescent="0.25">
      <c r="A7402" t="s">
        <v>5870</v>
      </c>
      <c r="B7402">
        <v>75180019</v>
      </c>
      <c r="C7402" t="s">
        <v>16</v>
      </c>
      <c r="D7402" t="str">
        <f>IF(Tabel_Forespørgsel_fra_Visma28[[#This Row],[SupProd]]=" "," "," - "&amp;Tabel_Forespørgsel_fra_Visma28[[#This Row],[SupProd]])</f>
        <v xml:space="preserve"> </v>
      </c>
      <c r="E7402" t="s">
        <v>16</v>
      </c>
      <c r="F7402" t="str">
        <f>IF(Tabel_Forespørgsel_fra_Visma28[[#This Row],[SupDescr]]=" "," "," - "&amp;Tabel_Forespørgsel_fra_Visma28[[#This Row],[SupDescr]])</f>
        <v xml:space="preserve"> </v>
      </c>
      <c r="G7402" t="s">
        <v>2430</v>
      </c>
      <c r="H7402">
        <v>1</v>
      </c>
      <c r="I7402" t="str">
        <f>IF(A7402=A7401,I7401&amp;CHAR(10)&amp;"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3" spans="1:9" x14ac:dyDescent="0.25">
      <c r="A7403" t="s">
        <v>5855</v>
      </c>
      <c r="B7403">
        <v>64822657</v>
      </c>
      <c r="C7403" t="s">
        <v>16</v>
      </c>
      <c r="D7403" t="str">
        <f>IF(Tabel_Forespørgsel_fra_Visma28[[#This Row],[SupProd]]=" "," "," - "&amp;Tabel_Forespørgsel_fra_Visma28[[#This Row],[SupProd]])</f>
        <v xml:space="preserve"> </v>
      </c>
      <c r="E7403" t="s">
        <v>16</v>
      </c>
      <c r="F7403" t="str">
        <f>IF(Tabel_Forespørgsel_fra_Visma28[[#This Row],[SupDescr]]=" "," "," - "&amp;Tabel_Forespørgsel_fra_Visma28[[#This Row],[SupDescr]])</f>
        <v xml:space="preserve"> </v>
      </c>
      <c r="G7403" t="s">
        <v>6373</v>
      </c>
      <c r="H7403">
        <v>1</v>
      </c>
      <c r="I7403" t="str">
        <f>IF(A7403=A7402,I7402&amp;CHAR(10)&amp;"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04" spans="1:9" x14ac:dyDescent="0.25">
      <c r="A7404" t="s">
        <v>5872</v>
      </c>
      <c r="B7404">
        <v>75180019</v>
      </c>
      <c r="C7404" t="s">
        <v>16</v>
      </c>
      <c r="D7404" t="str">
        <f>IF(Tabel_Forespørgsel_fra_Visma28[[#This Row],[SupProd]]=" "," "," - "&amp;Tabel_Forespørgsel_fra_Visma28[[#This Row],[SupProd]])</f>
        <v xml:space="preserve"> </v>
      </c>
      <c r="E7404" t="s">
        <v>16</v>
      </c>
      <c r="F7404" t="str">
        <f>IF(Tabel_Forespørgsel_fra_Visma28[[#This Row],[SupDescr]]=" "," "," - "&amp;Tabel_Forespørgsel_fra_Visma28[[#This Row],[SupDescr]])</f>
        <v xml:space="preserve"> </v>
      </c>
      <c r="G7404" t="s">
        <v>2430</v>
      </c>
      <c r="H7404">
        <v>1</v>
      </c>
      <c r="I7404" t="str">
        <f>IF(A7404=A7403,I7403&amp;CHAR(10)&amp;"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5" spans="1:9" x14ac:dyDescent="0.25">
      <c r="A7405" t="s">
        <v>5873</v>
      </c>
      <c r="B7405">
        <v>75180019</v>
      </c>
      <c r="C7405" t="s">
        <v>16</v>
      </c>
      <c r="D7405" t="str">
        <f>IF(Tabel_Forespørgsel_fra_Visma28[[#This Row],[SupProd]]=" "," "," - "&amp;Tabel_Forespørgsel_fra_Visma28[[#This Row],[SupProd]])</f>
        <v xml:space="preserve"> </v>
      </c>
      <c r="E7405" t="s">
        <v>16</v>
      </c>
      <c r="F7405" t="str">
        <f>IF(Tabel_Forespørgsel_fra_Visma28[[#This Row],[SupDescr]]=" "," "," - "&amp;Tabel_Forespørgsel_fra_Visma28[[#This Row],[SupDescr]])</f>
        <v xml:space="preserve"> </v>
      </c>
      <c r="G7405" t="s">
        <v>2430</v>
      </c>
      <c r="H7405">
        <v>1</v>
      </c>
      <c r="I7405" t="str">
        <f>IF(A7405=A7404,I7404&amp;CHAR(10)&amp;"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6" spans="1:9" x14ac:dyDescent="0.25">
      <c r="A7406" t="s">
        <v>5864</v>
      </c>
      <c r="B7406">
        <v>75180019</v>
      </c>
      <c r="C7406" t="s">
        <v>16</v>
      </c>
      <c r="D7406" t="str">
        <f>IF(Tabel_Forespørgsel_fra_Visma28[[#This Row],[SupProd]]=" "," "," - "&amp;Tabel_Forespørgsel_fra_Visma28[[#This Row],[SupProd]])</f>
        <v xml:space="preserve"> </v>
      </c>
      <c r="E7406" t="s">
        <v>16</v>
      </c>
      <c r="F7406" t="str">
        <f>IF(Tabel_Forespørgsel_fra_Visma28[[#This Row],[SupDescr]]=" "," "," - "&amp;Tabel_Forespørgsel_fra_Visma28[[#This Row],[SupDescr]])</f>
        <v xml:space="preserve"> </v>
      </c>
      <c r="G7406" t="s">
        <v>2430</v>
      </c>
      <c r="H7406">
        <v>1</v>
      </c>
      <c r="I7406" t="str">
        <f>IF(A7406=A7405,I7405&amp;CHAR(10)&amp;"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7" spans="1:9" x14ac:dyDescent="0.25">
      <c r="A7407" t="s">
        <v>5866</v>
      </c>
      <c r="B7407">
        <v>75180019</v>
      </c>
      <c r="C7407" t="s">
        <v>16</v>
      </c>
      <c r="D7407" t="str">
        <f>IF(Tabel_Forespørgsel_fra_Visma28[[#This Row],[SupProd]]=" "," "," - "&amp;Tabel_Forespørgsel_fra_Visma28[[#This Row],[SupProd]])</f>
        <v xml:space="preserve"> </v>
      </c>
      <c r="E7407" t="s">
        <v>16</v>
      </c>
      <c r="F7407" t="str">
        <f>IF(Tabel_Forespørgsel_fra_Visma28[[#This Row],[SupDescr]]=" "," "," - "&amp;Tabel_Forespørgsel_fra_Visma28[[#This Row],[SupDescr]])</f>
        <v xml:space="preserve"> </v>
      </c>
      <c r="G7407" t="s">
        <v>2430</v>
      </c>
      <c r="H7407">
        <v>1</v>
      </c>
      <c r="I7407" t="str">
        <f>IF(A7407=A7406,I7406&amp;CHAR(10)&amp;"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8" spans="1:9" x14ac:dyDescent="0.25">
      <c r="A7408" t="s">
        <v>5867</v>
      </c>
      <c r="B7408">
        <v>75180019</v>
      </c>
      <c r="C7408" t="s">
        <v>16</v>
      </c>
      <c r="D7408" t="str">
        <f>IF(Tabel_Forespørgsel_fra_Visma28[[#This Row],[SupProd]]=" "," "," - "&amp;Tabel_Forespørgsel_fra_Visma28[[#This Row],[SupProd]])</f>
        <v xml:space="preserve"> </v>
      </c>
      <c r="E7408" t="s">
        <v>16</v>
      </c>
      <c r="F7408" t="str">
        <f>IF(Tabel_Forespørgsel_fra_Visma28[[#This Row],[SupDescr]]=" "," "," - "&amp;Tabel_Forespørgsel_fra_Visma28[[#This Row],[SupDescr]])</f>
        <v xml:space="preserve"> </v>
      </c>
      <c r="G7408" t="s">
        <v>2430</v>
      </c>
      <c r="H7408">
        <v>1</v>
      </c>
      <c r="I7408" t="str">
        <f>IF(A7408=A7407,I7407&amp;CHAR(10)&amp;"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9" spans="1:9" x14ac:dyDescent="0.25">
      <c r="A7409" t="s">
        <v>5868</v>
      </c>
      <c r="B7409">
        <v>75180019</v>
      </c>
      <c r="C7409" t="s">
        <v>16</v>
      </c>
      <c r="D7409" t="str">
        <f>IF(Tabel_Forespørgsel_fra_Visma28[[#This Row],[SupProd]]=" "," "," - "&amp;Tabel_Forespørgsel_fra_Visma28[[#This Row],[SupProd]])</f>
        <v xml:space="preserve"> </v>
      </c>
      <c r="E7409" t="s">
        <v>16</v>
      </c>
      <c r="F7409" t="str">
        <f>IF(Tabel_Forespørgsel_fra_Visma28[[#This Row],[SupDescr]]=" "," "," - "&amp;Tabel_Forespørgsel_fra_Visma28[[#This Row],[SupDescr]])</f>
        <v xml:space="preserve"> </v>
      </c>
      <c r="G7409" t="s">
        <v>2430</v>
      </c>
      <c r="H7409">
        <v>1</v>
      </c>
      <c r="I7409" t="str">
        <f>IF(A7409=A7408,I7408&amp;CHAR(10)&amp;"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0" spans="1:9" x14ac:dyDescent="0.25">
      <c r="A7410" t="s">
        <v>5862</v>
      </c>
      <c r="B7410">
        <v>75180019</v>
      </c>
      <c r="C7410" t="s">
        <v>16</v>
      </c>
      <c r="D7410" t="str">
        <f>IF(Tabel_Forespørgsel_fra_Visma28[[#This Row],[SupProd]]=" "," "," - "&amp;Tabel_Forespørgsel_fra_Visma28[[#This Row],[SupProd]])</f>
        <v xml:space="preserve"> </v>
      </c>
      <c r="E7410" t="s">
        <v>16</v>
      </c>
      <c r="F7410" t="str">
        <f>IF(Tabel_Forespørgsel_fra_Visma28[[#This Row],[SupDescr]]=" "," "," - "&amp;Tabel_Forespørgsel_fra_Visma28[[#This Row],[SupDescr]])</f>
        <v xml:space="preserve"> </v>
      </c>
      <c r="G7410" t="s">
        <v>2430</v>
      </c>
      <c r="H7410">
        <v>1</v>
      </c>
      <c r="I7410" t="str">
        <f>IF(A7410=A7409,I7409&amp;CHAR(10)&amp;"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1" spans="1:9" x14ac:dyDescent="0.25">
      <c r="A7411" t="s">
        <v>5863</v>
      </c>
      <c r="B7411">
        <v>75180019</v>
      </c>
      <c r="C7411" t="s">
        <v>16</v>
      </c>
      <c r="D7411" t="str">
        <f>IF(Tabel_Forespørgsel_fra_Visma28[[#This Row],[SupProd]]=" "," "," - "&amp;Tabel_Forespørgsel_fra_Visma28[[#This Row],[SupProd]])</f>
        <v xml:space="preserve"> </v>
      </c>
      <c r="E7411" t="s">
        <v>16</v>
      </c>
      <c r="F7411" t="str">
        <f>IF(Tabel_Forespørgsel_fra_Visma28[[#This Row],[SupDescr]]=" "," "," - "&amp;Tabel_Forespørgsel_fra_Visma28[[#This Row],[SupDescr]])</f>
        <v xml:space="preserve"> </v>
      </c>
      <c r="G7411" t="s">
        <v>2430</v>
      </c>
      <c r="H7411">
        <v>1</v>
      </c>
      <c r="I7411" t="str">
        <f>IF(A7411=A7410,I7410&amp;CHAR(10)&amp;"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2" spans="1:9" x14ac:dyDescent="0.25">
      <c r="A7412" t="s">
        <v>5865</v>
      </c>
      <c r="B7412">
        <v>75180019</v>
      </c>
      <c r="C7412" t="s">
        <v>16</v>
      </c>
      <c r="D7412" t="str">
        <f>IF(Tabel_Forespørgsel_fra_Visma28[[#This Row],[SupProd]]=" "," "," - "&amp;Tabel_Forespørgsel_fra_Visma28[[#This Row],[SupProd]])</f>
        <v xml:space="preserve"> </v>
      </c>
      <c r="E7412" t="s">
        <v>16</v>
      </c>
      <c r="F7412" t="str">
        <f>IF(Tabel_Forespørgsel_fra_Visma28[[#This Row],[SupDescr]]=" "," "," - "&amp;Tabel_Forespørgsel_fra_Visma28[[#This Row],[SupDescr]])</f>
        <v xml:space="preserve"> </v>
      </c>
      <c r="G7412" t="s">
        <v>2430</v>
      </c>
      <c r="H7412">
        <v>1</v>
      </c>
      <c r="I7412" t="str">
        <f>IF(A7412=A7411,I7411&amp;CHAR(10)&amp;"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3" spans="1:9" x14ac:dyDescent="0.25">
      <c r="A7413" t="s">
        <v>6169</v>
      </c>
      <c r="B7413">
        <v>75180019</v>
      </c>
      <c r="C7413" t="s">
        <v>16</v>
      </c>
      <c r="D7413" t="str">
        <f>IF(Tabel_Forespørgsel_fra_Visma28[[#This Row],[SupProd]]=" "," "," - "&amp;Tabel_Forespørgsel_fra_Visma28[[#This Row],[SupProd]])</f>
        <v xml:space="preserve"> </v>
      </c>
      <c r="E7413" t="s">
        <v>16</v>
      </c>
      <c r="F7413" t="str">
        <f>IF(Tabel_Forespørgsel_fra_Visma28[[#This Row],[SupDescr]]=" "," "," - "&amp;Tabel_Forespørgsel_fra_Visma28[[#This Row],[SupDescr]])</f>
        <v xml:space="preserve"> </v>
      </c>
      <c r="G7413" t="s">
        <v>2430</v>
      </c>
      <c r="H7413">
        <v>1</v>
      </c>
      <c r="I7413" t="str">
        <f>IF(A7413=A7412,I7412&amp;CHAR(10)&amp;"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4" spans="1:9" x14ac:dyDescent="0.25">
      <c r="A7414" t="s">
        <v>6171</v>
      </c>
      <c r="B7414">
        <v>75180019</v>
      </c>
      <c r="C7414" t="s">
        <v>16</v>
      </c>
      <c r="D7414" t="str">
        <f>IF(Tabel_Forespørgsel_fra_Visma28[[#This Row],[SupProd]]=" "," "," - "&amp;Tabel_Forespørgsel_fra_Visma28[[#This Row],[SupProd]])</f>
        <v xml:space="preserve"> </v>
      </c>
      <c r="E7414" t="s">
        <v>16</v>
      </c>
      <c r="F7414" t="str">
        <f>IF(Tabel_Forespørgsel_fra_Visma28[[#This Row],[SupDescr]]=" "," "," - "&amp;Tabel_Forespørgsel_fra_Visma28[[#This Row],[SupDescr]])</f>
        <v xml:space="preserve"> </v>
      </c>
      <c r="G7414" t="s">
        <v>2430</v>
      </c>
      <c r="H7414">
        <v>1</v>
      </c>
      <c r="I7414" t="str">
        <f>IF(A7414=A7413,I7413&amp;CHAR(10)&amp;"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5" spans="1:9" x14ac:dyDescent="0.25">
      <c r="A7415" t="s">
        <v>6167</v>
      </c>
      <c r="B7415">
        <v>74613880</v>
      </c>
      <c r="C7415" t="s">
        <v>16</v>
      </c>
      <c r="D7415" t="str">
        <f>IF(Tabel_Forespørgsel_fra_Visma28[[#This Row],[SupProd]]=" "," "," - "&amp;Tabel_Forespørgsel_fra_Visma28[[#This Row],[SupProd]])</f>
        <v xml:space="preserve"> </v>
      </c>
      <c r="E7415" t="s">
        <v>16</v>
      </c>
      <c r="F7415" t="str">
        <f>IF(Tabel_Forespørgsel_fra_Visma28[[#This Row],[SupDescr]]=" "," "," - "&amp;Tabel_Forespørgsel_fra_Visma28[[#This Row],[SupDescr]])</f>
        <v xml:space="preserve"> </v>
      </c>
      <c r="G7415" t="s">
        <v>4287</v>
      </c>
      <c r="H7415">
        <v>1</v>
      </c>
      <c r="I7415" t="str">
        <f>IF(A7415=A7414,I7414&amp;CHAR(10)&amp;"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416" spans="1:9" x14ac:dyDescent="0.25">
      <c r="A7416" t="s">
        <v>6170</v>
      </c>
      <c r="B7416">
        <v>75180019</v>
      </c>
      <c r="C7416" t="s">
        <v>16</v>
      </c>
      <c r="D7416" t="str">
        <f>IF(Tabel_Forespørgsel_fra_Visma28[[#This Row],[SupProd]]=" "," "," - "&amp;Tabel_Forespørgsel_fra_Visma28[[#This Row],[SupProd]])</f>
        <v xml:space="preserve"> </v>
      </c>
      <c r="E7416" t="s">
        <v>16</v>
      </c>
      <c r="F7416" t="str">
        <f>IF(Tabel_Forespørgsel_fra_Visma28[[#This Row],[SupDescr]]=" "," "," - "&amp;Tabel_Forespørgsel_fra_Visma28[[#This Row],[SupDescr]])</f>
        <v xml:space="preserve"> </v>
      </c>
      <c r="G7416" t="s">
        <v>2430</v>
      </c>
      <c r="H7416">
        <v>1</v>
      </c>
      <c r="I7416" t="str">
        <f>IF(A7416=A7415,I7415&amp;CHAR(10)&amp;"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7" spans="1:9" x14ac:dyDescent="0.25">
      <c r="A7417" t="s">
        <v>6372</v>
      </c>
      <c r="B7417">
        <v>64822657</v>
      </c>
      <c r="C7417" t="s">
        <v>16</v>
      </c>
      <c r="D7417" t="str">
        <f>IF(Tabel_Forespørgsel_fra_Visma28[[#This Row],[SupProd]]=" "," "," - "&amp;Tabel_Forespørgsel_fra_Visma28[[#This Row],[SupProd]])</f>
        <v xml:space="preserve"> </v>
      </c>
      <c r="E7417" t="s">
        <v>16</v>
      </c>
      <c r="F7417" t="str">
        <f>IF(Tabel_Forespørgsel_fra_Visma28[[#This Row],[SupDescr]]=" "," "," - "&amp;Tabel_Forespørgsel_fra_Visma28[[#This Row],[SupDescr]])</f>
        <v xml:space="preserve"> </v>
      </c>
      <c r="G7417" t="s">
        <v>6373</v>
      </c>
      <c r="H7417">
        <v>1</v>
      </c>
      <c r="I7417" t="str">
        <f>IF(A7417=A7416,I7416&amp;CHAR(10)&amp;"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18" spans="1:9" x14ac:dyDescent="0.25">
      <c r="A7418" t="s">
        <v>6374</v>
      </c>
      <c r="B7418">
        <v>64822657</v>
      </c>
      <c r="C7418" t="s">
        <v>16</v>
      </c>
      <c r="D7418" t="str">
        <f>IF(Tabel_Forespørgsel_fra_Visma28[[#This Row],[SupProd]]=" "," "," - "&amp;Tabel_Forespørgsel_fra_Visma28[[#This Row],[SupProd]])</f>
        <v xml:space="preserve"> </v>
      </c>
      <c r="E7418" t="s">
        <v>16</v>
      </c>
      <c r="F7418" t="str">
        <f>IF(Tabel_Forespørgsel_fra_Visma28[[#This Row],[SupDescr]]=" "," "," - "&amp;Tabel_Forespørgsel_fra_Visma28[[#This Row],[SupDescr]])</f>
        <v xml:space="preserve"> </v>
      </c>
      <c r="G7418" t="s">
        <v>6373</v>
      </c>
      <c r="H7418">
        <v>1</v>
      </c>
      <c r="I7418" t="str">
        <f>IF(A7418=A7417,I7417&amp;CHAR(10)&amp;"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19" spans="1:9" x14ac:dyDescent="0.25">
      <c r="A7419" t="s">
        <v>6377</v>
      </c>
      <c r="B7419">
        <v>64822657</v>
      </c>
      <c r="C7419" t="s">
        <v>16</v>
      </c>
      <c r="D7419" t="str">
        <f>IF(Tabel_Forespørgsel_fra_Visma28[[#This Row],[SupProd]]=" "," "," - "&amp;Tabel_Forespørgsel_fra_Visma28[[#This Row],[SupProd]])</f>
        <v xml:space="preserve"> </v>
      </c>
      <c r="E7419" t="s">
        <v>16</v>
      </c>
      <c r="F7419" t="str">
        <f>IF(Tabel_Forespørgsel_fra_Visma28[[#This Row],[SupDescr]]=" "," "," - "&amp;Tabel_Forespørgsel_fra_Visma28[[#This Row],[SupDescr]])</f>
        <v xml:space="preserve"> </v>
      </c>
      <c r="G7419" t="s">
        <v>6373</v>
      </c>
      <c r="H7419">
        <v>1</v>
      </c>
      <c r="I7419" t="str">
        <f>IF(A7419=A7418,I7418&amp;CHAR(10)&amp;"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20" spans="1:9" x14ac:dyDescent="0.25">
      <c r="A7420" t="s">
        <v>6375</v>
      </c>
      <c r="B7420">
        <v>64822657</v>
      </c>
      <c r="C7420" t="s">
        <v>16</v>
      </c>
      <c r="D7420" t="str">
        <f>IF(Tabel_Forespørgsel_fra_Visma28[[#This Row],[SupProd]]=" "," "," - "&amp;Tabel_Forespørgsel_fra_Visma28[[#This Row],[SupProd]])</f>
        <v xml:space="preserve"> </v>
      </c>
      <c r="E7420" t="s">
        <v>16</v>
      </c>
      <c r="F7420" t="str">
        <f>IF(Tabel_Forespørgsel_fra_Visma28[[#This Row],[SupDescr]]=" "," "," - "&amp;Tabel_Forespørgsel_fra_Visma28[[#This Row],[SupDescr]])</f>
        <v xml:space="preserve"> </v>
      </c>
      <c r="G7420" t="s">
        <v>6373</v>
      </c>
      <c r="H7420">
        <v>1</v>
      </c>
      <c r="I7420" t="str">
        <f>IF(A7420=A7419,I7419&amp;CHAR(10)&amp;"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21" spans="1:9" x14ac:dyDescent="0.25">
      <c r="A7421" t="s">
        <v>6376</v>
      </c>
      <c r="B7421">
        <v>64822657</v>
      </c>
      <c r="C7421" t="s">
        <v>16</v>
      </c>
      <c r="D7421" t="str">
        <f>IF(Tabel_Forespørgsel_fra_Visma28[[#This Row],[SupProd]]=" "," "," - "&amp;Tabel_Forespørgsel_fra_Visma28[[#This Row],[SupProd]])</f>
        <v xml:space="preserve"> </v>
      </c>
      <c r="E7421" t="s">
        <v>16</v>
      </c>
      <c r="F7421" t="str">
        <f>IF(Tabel_Forespørgsel_fra_Visma28[[#This Row],[SupDescr]]=" "," "," - "&amp;Tabel_Forespørgsel_fra_Visma28[[#This Row],[SupDescr]])</f>
        <v xml:space="preserve"> </v>
      </c>
      <c r="G7421" t="s">
        <v>6373</v>
      </c>
      <c r="H7421">
        <v>1</v>
      </c>
      <c r="I7421" t="str">
        <f>IF(A7421=A7420,I7420&amp;CHAR(10)&amp;"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22" spans="1:9" x14ac:dyDescent="0.25">
      <c r="A7422" t="s">
        <v>6585</v>
      </c>
      <c r="B7422">
        <v>64822657</v>
      </c>
      <c r="C7422" t="s">
        <v>16</v>
      </c>
      <c r="D7422" t="str">
        <f>IF(Tabel_Forespørgsel_fra_Visma28[[#This Row],[SupProd]]=" "," "," - "&amp;Tabel_Forespørgsel_fra_Visma28[[#This Row],[SupProd]])</f>
        <v xml:space="preserve"> </v>
      </c>
      <c r="E7422" t="s">
        <v>16</v>
      </c>
      <c r="F7422" t="str">
        <f>IF(Tabel_Forespørgsel_fra_Visma28[[#This Row],[SupDescr]]=" "," "," - "&amp;Tabel_Forespørgsel_fra_Visma28[[#This Row],[SupDescr]])</f>
        <v xml:space="preserve"> </v>
      </c>
      <c r="G7422" t="s">
        <v>6373</v>
      </c>
      <c r="H7422">
        <v>1</v>
      </c>
      <c r="I7422" t="str">
        <f>IF(A7422=A7421,I7421&amp;CHAR(10)&amp;"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23" spans="1:9" x14ac:dyDescent="0.25">
      <c r="A7423" t="s">
        <v>4861</v>
      </c>
      <c r="B7423">
        <v>74762273</v>
      </c>
      <c r="C7423" t="s">
        <v>16</v>
      </c>
      <c r="D7423" t="str">
        <f>IF(Tabel_Forespørgsel_fra_Visma28[[#This Row],[SupProd]]=" "," "," - "&amp;Tabel_Forespørgsel_fra_Visma28[[#This Row],[SupProd]])</f>
        <v xml:space="preserve"> </v>
      </c>
      <c r="E7423" t="s">
        <v>16</v>
      </c>
      <c r="F7423" t="str">
        <f>IF(Tabel_Forespørgsel_fra_Visma28[[#This Row],[SupDescr]]=" "," "," - "&amp;Tabel_Forespørgsel_fra_Visma28[[#This Row],[SupDescr]])</f>
        <v xml:space="preserve"> </v>
      </c>
      <c r="G7423" t="s">
        <v>154</v>
      </c>
      <c r="H7423">
        <v>1</v>
      </c>
      <c r="I7423" t="str">
        <f>IF(A7423=A7422,I7422&amp;CHAR(10)&amp;"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424" spans="1:9" x14ac:dyDescent="0.25">
      <c r="A7424" t="s">
        <v>5509</v>
      </c>
      <c r="B7424">
        <v>75556166</v>
      </c>
      <c r="C7424" t="s">
        <v>16</v>
      </c>
      <c r="D7424" t="str">
        <f>IF(Tabel_Forespørgsel_fra_Visma28[[#This Row],[SupProd]]=" "," "," - "&amp;Tabel_Forespørgsel_fra_Visma28[[#This Row],[SupProd]])</f>
        <v xml:space="preserve"> </v>
      </c>
      <c r="E7424" t="s">
        <v>16</v>
      </c>
      <c r="F7424" t="str">
        <f>IF(Tabel_Forespørgsel_fra_Visma28[[#This Row],[SupDescr]]=" "," "," - "&amp;Tabel_Forespørgsel_fra_Visma28[[#This Row],[SupDescr]])</f>
        <v xml:space="preserve"> </v>
      </c>
      <c r="G7424" t="s">
        <v>3572</v>
      </c>
      <c r="H7424">
        <v>1</v>
      </c>
      <c r="I7424" t="str">
        <f>IF(A7424=A7423,I7423&amp;CHAR(10)&amp;"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425" spans="1:9" x14ac:dyDescent="0.25">
      <c r="A7425" t="s">
        <v>5510</v>
      </c>
      <c r="B7425">
        <v>75556166</v>
      </c>
      <c r="C7425" t="s">
        <v>16</v>
      </c>
      <c r="D7425" t="str">
        <f>IF(Tabel_Forespørgsel_fra_Visma28[[#This Row],[SupProd]]=" "," "," - "&amp;Tabel_Forespørgsel_fra_Visma28[[#This Row],[SupProd]])</f>
        <v xml:space="preserve"> </v>
      </c>
      <c r="E7425" t="s">
        <v>16</v>
      </c>
      <c r="F7425" t="str">
        <f>IF(Tabel_Forespørgsel_fra_Visma28[[#This Row],[SupDescr]]=" "," "," - "&amp;Tabel_Forespørgsel_fra_Visma28[[#This Row],[SupDescr]])</f>
        <v xml:space="preserve"> </v>
      </c>
      <c r="G7425" t="s">
        <v>3572</v>
      </c>
      <c r="H7425">
        <v>1</v>
      </c>
      <c r="I7425" t="str">
        <f>IF(A7425=A7424,I7424&amp;CHAR(10)&amp;"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426" spans="1:9" x14ac:dyDescent="0.25">
      <c r="A7426" t="s">
        <v>5557</v>
      </c>
      <c r="B7426">
        <v>75211662</v>
      </c>
      <c r="C7426" t="s">
        <v>16</v>
      </c>
      <c r="D7426" t="str">
        <f>IF(Tabel_Forespørgsel_fra_Visma28[[#This Row],[SupProd]]=" "," "," - "&amp;Tabel_Forespørgsel_fra_Visma28[[#This Row],[SupProd]])</f>
        <v xml:space="preserve"> </v>
      </c>
      <c r="E7426" t="s">
        <v>16</v>
      </c>
      <c r="F7426" t="str">
        <f>IF(Tabel_Forespørgsel_fra_Visma28[[#This Row],[SupDescr]]=" "," "," - "&amp;Tabel_Forespørgsel_fra_Visma28[[#This Row],[SupDescr]])</f>
        <v xml:space="preserve"> </v>
      </c>
      <c r="G7426" t="s">
        <v>7015</v>
      </c>
      <c r="H7426">
        <v>1</v>
      </c>
      <c r="I7426" t="str">
        <f>IF(A7426=A7425,I7425&amp;CHAR(10)&amp;"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27" spans="1:9" x14ac:dyDescent="0.25">
      <c r="A7427" t="s">
        <v>5543</v>
      </c>
      <c r="B7427">
        <v>75180019</v>
      </c>
      <c r="C7427" t="s">
        <v>16</v>
      </c>
      <c r="D7427" t="str">
        <f>IF(Tabel_Forespørgsel_fra_Visma28[[#This Row],[SupProd]]=" "," "," - "&amp;Tabel_Forespørgsel_fra_Visma28[[#This Row],[SupProd]])</f>
        <v xml:space="preserve"> </v>
      </c>
      <c r="E7427" t="s">
        <v>16</v>
      </c>
      <c r="F7427" t="str">
        <f>IF(Tabel_Forespørgsel_fra_Visma28[[#This Row],[SupDescr]]=" "," "," - "&amp;Tabel_Forespørgsel_fra_Visma28[[#This Row],[SupDescr]])</f>
        <v xml:space="preserve"> </v>
      </c>
      <c r="G7427" t="s">
        <v>2430</v>
      </c>
      <c r="H7427">
        <v>1</v>
      </c>
      <c r="I7427" t="str">
        <f>IF(A7427=A7426,I7426&amp;CHAR(10)&amp;"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28" spans="1:9" x14ac:dyDescent="0.25">
      <c r="A7428" t="s">
        <v>5544</v>
      </c>
      <c r="B7428">
        <v>75180019</v>
      </c>
      <c r="C7428" t="s">
        <v>16</v>
      </c>
      <c r="D7428" t="str">
        <f>IF(Tabel_Forespørgsel_fra_Visma28[[#This Row],[SupProd]]=" "," "," - "&amp;Tabel_Forespørgsel_fra_Visma28[[#This Row],[SupProd]])</f>
        <v xml:space="preserve"> </v>
      </c>
      <c r="E7428" t="s">
        <v>16</v>
      </c>
      <c r="F7428" t="str">
        <f>IF(Tabel_Forespørgsel_fra_Visma28[[#This Row],[SupDescr]]=" "," "," - "&amp;Tabel_Forespørgsel_fra_Visma28[[#This Row],[SupDescr]])</f>
        <v xml:space="preserve"> </v>
      </c>
      <c r="G7428" t="s">
        <v>2430</v>
      </c>
      <c r="H7428">
        <v>1</v>
      </c>
      <c r="I7428" t="str">
        <f>IF(A7428=A7427,I7427&amp;CHAR(10)&amp;"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29" spans="1:9" x14ac:dyDescent="0.25">
      <c r="A7429" t="s">
        <v>5558</v>
      </c>
      <c r="B7429">
        <v>75211662</v>
      </c>
      <c r="C7429" t="s">
        <v>16</v>
      </c>
      <c r="D7429" t="str">
        <f>IF(Tabel_Forespørgsel_fra_Visma28[[#This Row],[SupProd]]=" "," "," - "&amp;Tabel_Forespørgsel_fra_Visma28[[#This Row],[SupProd]])</f>
        <v xml:space="preserve"> </v>
      </c>
      <c r="E7429" t="s">
        <v>16</v>
      </c>
      <c r="F7429" t="str">
        <f>IF(Tabel_Forespørgsel_fra_Visma28[[#This Row],[SupDescr]]=" "," "," - "&amp;Tabel_Forespørgsel_fra_Visma28[[#This Row],[SupDescr]])</f>
        <v xml:space="preserve"> </v>
      </c>
      <c r="G7429" t="s">
        <v>7015</v>
      </c>
      <c r="H7429">
        <v>1</v>
      </c>
      <c r="I7429" t="str">
        <f>IF(A7429=A7428,I7428&amp;CHAR(10)&amp;"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30" spans="1:9" x14ac:dyDescent="0.25">
      <c r="A7430" t="s">
        <v>5644</v>
      </c>
      <c r="B7430">
        <v>75180019</v>
      </c>
      <c r="C7430" t="s">
        <v>16</v>
      </c>
      <c r="D7430" t="str">
        <f>IF(Tabel_Forespørgsel_fra_Visma28[[#This Row],[SupProd]]=" "," "," - "&amp;Tabel_Forespørgsel_fra_Visma28[[#This Row],[SupProd]])</f>
        <v xml:space="preserve"> </v>
      </c>
      <c r="E7430" t="s">
        <v>16</v>
      </c>
      <c r="F7430" t="str">
        <f>IF(Tabel_Forespørgsel_fra_Visma28[[#This Row],[SupDescr]]=" "," "," - "&amp;Tabel_Forespørgsel_fra_Visma28[[#This Row],[SupDescr]])</f>
        <v xml:space="preserve"> </v>
      </c>
      <c r="G7430" t="s">
        <v>2430</v>
      </c>
      <c r="H7430">
        <v>1</v>
      </c>
      <c r="I7430" t="str">
        <f>IF(A7430=A7429,I7429&amp;CHAR(10)&amp;"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31" spans="1:9" x14ac:dyDescent="0.25">
      <c r="A7431" t="s">
        <v>5665</v>
      </c>
      <c r="B7431">
        <v>75180019</v>
      </c>
      <c r="C7431" t="s">
        <v>16</v>
      </c>
      <c r="D7431" t="str">
        <f>IF(Tabel_Forespørgsel_fra_Visma28[[#This Row],[SupProd]]=" "," "," - "&amp;Tabel_Forespørgsel_fra_Visma28[[#This Row],[SupProd]])</f>
        <v xml:space="preserve"> </v>
      </c>
      <c r="E7431" t="s">
        <v>16</v>
      </c>
      <c r="F7431" t="str">
        <f>IF(Tabel_Forespørgsel_fra_Visma28[[#This Row],[SupDescr]]=" "," "," - "&amp;Tabel_Forespørgsel_fra_Visma28[[#This Row],[SupDescr]])</f>
        <v xml:space="preserve"> </v>
      </c>
      <c r="G7431" t="s">
        <v>2430</v>
      </c>
      <c r="H7431">
        <v>1</v>
      </c>
      <c r="I7431" t="str">
        <f>IF(A7431=A7430,I7430&amp;CHAR(10)&amp;"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32" spans="1:9" x14ac:dyDescent="0.25">
      <c r="A7432" t="s">
        <v>5666</v>
      </c>
      <c r="B7432">
        <v>75180019</v>
      </c>
      <c r="C7432" t="s">
        <v>16</v>
      </c>
      <c r="D7432" t="str">
        <f>IF(Tabel_Forespørgsel_fra_Visma28[[#This Row],[SupProd]]=" "," "," - "&amp;Tabel_Forespørgsel_fra_Visma28[[#This Row],[SupProd]])</f>
        <v xml:space="preserve"> </v>
      </c>
      <c r="E7432" t="s">
        <v>16</v>
      </c>
      <c r="F7432" t="str">
        <f>IF(Tabel_Forespørgsel_fra_Visma28[[#This Row],[SupDescr]]=" "," "," - "&amp;Tabel_Forespørgsel_fra_Visma28[[#This Row],[SupDescr]])</f>
        <v xml:space="preserve"> </v>
      </c>
      <c r="G7432" t="s">
        <v>2430</v>
      </c>
      <c r="H7432">
        <v>1</v>
      </c>
      <c r="I7432" t="str">
        <f>IF(A7432=A7431,I7431&amp;CHAR(10)&amp;"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33" spans="1:9" x14ac:dyDescent="0.25">
      <c r="A7433" t="s">
        <v>7165</v>
      </c>
      <c r="B7433">
        <v>64461511</v>
      </c>
      <c r="C7433" t="s">
        <v>16</v>
      </c>
      <c r="D7433" t="str">
        <f>IF(Tabel_Forespørgsel_fra_Visma28[[#This Row],[SupProd]]=" "," "," - "&amp;Tabel_Forespørgsel_fra_Visma28[[#This Row],[SupProd]])</f>
        <v xml:space="preserve"> </v>
      </c>
      <c r="E7433" t="s">
        <v>16</v>
      </c>
      <c r="F7433" t="str">
        <f>IF(Tabel_Forespørgsel_fra_Visma28[[#This Row],[SupDescr]]=" "," "," - "&amp;Tabel_Forespørgsel_fra_Visma28[[#This Row],[SupDescr]])</f>
        <v xml:space="preserve"> </v>
      </c>
      <c r="G7433" t="s">
        <v>6134</v>
      </c>
      <c r="H7433">
        <v>1</v>
      </c>
      <c r="I7433" t="str">
        <f>IF(A7433=A7432,I7432&amp;CHAR(10)&amp;"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34" spans="1:9" x14ac:dyDescent="0.25">
      <c r="A7434" t="s">
        <v>5781</v>
      </c>
      <c r="B7434">
        <v>75679069</v>
      </c>
      <c r="C7434" t="s">
        <v>16</v>
      </c>
      <c r="D7434" t="str">
        <f>IF(Tabel_Forespørgsel_fra_Visma28[[#This Row],[SupProd]]=" "," "," - "&amp;Tabel_Forespørgsel_fra_Visma28[[#This Row],[SupProd]])</f>
        <v xml:space="preserve"> </v>
      </c>
      <c r="E7434" t="s">
        <v>16</v>
      </c>
      <c r="F7434" t="str">
        <f>IF(Tabel_Forespørgsel_fra_Visma28[[#This Row],[SupDescr]]=" "," "," - "&amp;Tabel_Forespørgsel_fra_Visma28[[#This Row],[SupDescr]])</f>
        <v xml:space="preserve"> </v>
      </c>
      <c r="G7434" t="s">
        <v>5782</v>
      </c>
      <c r="H7434">
        <v>1</v>
      </c>
      <c r="I7434" t="str">
        <f>IF(A7434=A7433,I7433&amp;CHAR(10)&amp;"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RM Spaantagning  </v>
      </c>
    </row>
    <row r="7435" spans="1:9" x14ac:dyDescent="0.25">
      <c r="A7435" t="s">
        <v>7218</v>
      </c>
      <c r="B7435">
        <v>64461511</v>
      </c>
      <c r="C7435" t="s">
        <v>16</v>
      </c>
      <c r="D7435" t="str">
        <f>IF(Tabel_Forespørgsel_fra_Visma28[[#This Row],[SupProd]]=" "," "," - "&amp;Tabel_Forespørgsel_fra_Visma28[[#This Row],[SupProd]])</f>
        <v xml:space="preserve"> </v>
      </c>
      <c r="E7435" t="s">
        <v>16</v>
      </c>
      <c r="F7435" t="str">
        <f>IF(Tabel_Forespørgsel_fra_Visma28[[#This Row],[SupDescr]]=" "," "," - "&amp;Tabel_Forespørgsel_fra_Visma28[[#This Row],[SupDescr]])</f>
        <v xml:space="preserve"> </v>
      </c>
      <c r="G7435" t="s">
        <v>6134</v>
      </c>
      <c r="H7435">
        <v>1</v>
      </c>
      <c r="I7435" t="str">
        <f>IF(A7435=A7434,I7434&amp;CHAR(10)&amp;"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36" spans="1:9" x14ac:dyDescent="0.25">
      <c r="A7436" t="s">
        <v>7167</v>
      </c>
      <c r="B7436">
        <v>64461511</v>
      </c>
      <c r="C7436" t="s">
        <v>16</v>
      </c>
      <c r="D7436" t="str">
        <f>IF(Tabel_Forespørgsel_fra_Visma28[[#This Row],[SupProd]]=" "," "," - "&amp;Tabel_Forespørgsel_fra_Visma28[[#This Row],[SupProd]])</f>
        <v xml:space="preserve"> </v>
      </c>
      <c r="E7436" t="s">
        <v>16</v>
      </c>
      <c r="F7436" t="str">
        <f>IF(Tabel_Forespørgsel_fra_Visma28[[#This Row],[SupDescr]]=" "," "," - "&amp;Tabel_Forespørgsel_fra_Visma28[[#This Row],[SupDescr]])</f>
        <v xml:space="preserve"> </v>
      </c>
      <c r="G7436" t="s">
        <v>6134</v>
      </c>
      <c r="H7436">
        <v>1</v>
      </c>
      <c r="I7436" t="str">
        <f>IF(A7436=A7435,I7435&amp;CHAR(10)&amp;"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37" spans="1:9" x14ac:dyDescent="0.25">
      <c r="A7437" t="s">
        <v>7219</v>
      </c>
      <c r="B7437">
        <v>64461511</v>
      </c>
      <c r="C7437" t="s">
        <v>16</v>
      </c>
      <c r="D7437" t="str">
        <f>IF(Tabel_Forespørgsel_fra_Visma28[[#This Row],[SupProd]]=" "," "," - "&amp;Tabel_Forespørgsel_fra_Visma28[[#This Row],[SupProd]])</f>
        <v xml:space="preserve"> </v>
      </c>
      <c r="E7437" t="s">
        <v>16</v>
      </c>
      <c r="F7437" t="str">
        <f>IF(Tabel_Forespørgsel_fra_Visma28[[#This Row],[SupDescr]]=" "," "," - "&amp;Tabel_Forespørgsel_fra_Visma28[[#This Row],[SupDescr]])</f>
        <v xml:space="preserve"> </v>
      </c>
      <c r="G7437" t="s">
        <v>6134</v>
      </c>
      <c r="H7437">
        <v>1</v>
      </c>
      <c r="I7437" t="str">
        <f>IF(A7437=A7436,I7436&amp;CHAR(10)&amp;"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38" spans="1:9" x14ac:dyDescent="0.25">
      <c r="A7438" t="s">
        <v>7232</v>
      </c>
      <c r="B7438">
        <v>97911010</v>
      </c>
      <c r="C7438" t="s">
        <v>16</v>
      </c>
      <c r="D7438" t="str">
        <f>IF(Tabel_Forespørgsel_fra_Visma28[[#This Row],[SupProd]]=" "," "," - "&amp;Tabel_Forespørgsel_fra_Visma28[[#This Row],[SupProd]])</f>
        <v xml:space="preserve"> </v>
      </c>
      <c r="E7438" t="s">
        <v>16</v>
      </c>
      <c r="F7438" t="str">
        <f>IF(Tabel_Forespørgsel_fra_Visma28[[#This Row],[SupDescr]]=" "," "," - "&amp;Tabel_Forespørgsel_fra_Visma28[[#This Row],[SupDescr]])</f>
        <v xml:space="preserve"> </v>
      </c>
      <c r="G7438" t="s">
        <v>13921</v>
      </c>
      <c r="H7438">
        <v>1</v>
      </c>
      <c r="I7438" t="str">
        <f>IF(A7438=A7437,I7437&amp;CHAR(10)&amp;"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439" spans="1:9" x14ac:dyDescent="0.25">
      <c r="A7439" t="s">
        <v>7166</v>
      </c>
      <c r="B7439">
        <v>97911010</v>
      </c>
      <c r="C7439" t="s">
        <v>16</v>
      </c>
      <c r="D7439" t="str">
        <f>IF(Tabel_Forespørgsel_fra_Visma28[[#This Row],[SupProd]]=" "," "," - "&amp;Tabel_Forespørgsel_fra_Visma28[[#This Row],[SupProd]])</f>
        <v xml:space="preserve"> </v>
      </c>
      <c r="E7439" t="s">
        <v>16</v>
      </c>
      <c r="F7439" t="str">
        <f>IF(Tabel_Forespørgsel_fra_Visma28[[#This Row],[SupDescr]]=" "," "," - "&amp;Tabel_Forespørgsel_fra_Visma28[[#This Row],[SupDescr]])</f>
        <v xml:space="preserve"> </v>
      </c>
      <c r="G7439" t="s">
        <v>13921</v>
      </c>
      <c r="H7439">
        <v>1</v>
      </c>
      <c r="I7439" t="str">
        <f>IF(A7439=A7438,I7438&amp;CHAR(10)&amp;"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440" spans="1:9" x14ac:dyDescent="0.25">
      <c r="A7440" t="s">
        <v>7220</v>
      </c>
      <c r="B7440">
        <v>64461511</v>
      </c>
      <c r="C7440" t="s">
        <v>16</v>
      </c>
      <c r="D7440" t="str">
        <f>IF(Tabel_Forespørgsel_fra_Visma28[[#This Row],[SupProd]]=" "," "," - "&amp;Tabel_Forespørgsel_fra_Visma28[[#This Row],[SupProd]])</f>
        <v xml:space="preserve"> </v>
      </c>
      <c r="E7440" t="s">
        <v>16</v>
      </c>
      <c r="F7440" t="str">
        <f>IF(Tabel_Forespørgsel_fra_Visma28[[#This Row],[SupDescr]]=" "," "," - "&amp;Tabel_Forespørgsel_fra_Visma28[[#This Row],[SupDescr]])</f>
        <v xml:space="preserve"> </v>
      </c>
      <c r="G7440" t="s">
        <v>6134</v>
      </c>
      <c r="H7440">
        <v>1</v>
      </c>
      <c r="I7440" t="str">
        <f>IF(A7440=A7439,I7439&amp;CHAR(10)&amp;"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1" spans="1:9" x14ac:dyDescent="0.25">
      <c r="A7441" t="s">
        <v>7221</v>
      </c>
      <c r="B7441">
        <v>64461511</v>
      </c>
      <c r="C7441" t="s">
        <v>16</v>
      </c>
      <c r="D7441" t="str">
        <f>IF(Tabel_Forespørgsel_fra_Visma28[[#This Row],[SupProd]]=" "," "," - "&amp;Tabel_Forespørgsel_fra_Visma28[[#This Row],[SupProd]])</f>
        <v xml:space="preserve"> </v>
      </c>
      <c r="E7441" t="s">
        <v>16</v>
      </c>
      <c r="F7441" t="str">
        <f>IF(Tabel_Forespørgsel_fra_Visma28[[#This Row],[SupDescr]]=" "," "," - "&amp;Tabel_Forespørgsel_fra_Visma28[[#This Row],[SupDescr]])</f>
        <v xml:space="preserve"> </v>
      </c>
      <c r="G7441" t="s">
        <v>6134</v>
      </c>
      <c r="H7441">
        <v>1</v>
      </c>
      <c r="I7441" t="str">
        <f>IF(A7441=A7440,I7440&amp;CHAR(10)&amp;"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2" spans="1:9" x14ac:dyDescent="0.25">
      <c r="A7442" t="s">
        <v>7222</v>
      </c>
      <c r="B7442">
        <v>64461511</v>
      </c>
      <c r="C7442" t="s">
        <v>16</v>
      </c>
      <c r="D7442" t="str">
        <f>IF(Tabel_Forespørgsel_fra_Visma28[[#This Row],[SupProd]]=" "," "," - "&amp;Tabel_Forespørgsel_fra_Visma28[[#This Row],[SupProd]])</f>
        <v xml:space="preserve"> </v>
      </c>
      <c r="E7442" t="s">
        <v>16</v>
      </c>
      <c r="F7442" t="str">
        <f>IF(Tabel_Forespørgsel_fra_Visma28[[#This Row],[SupDescr]]=" "," "," - "&amp;Tabel_Forespørgsel_fra_Visma28[[#This Row],[SupDescr]])</f>
        <v xml:space="preserve"> </v>
      </c>
      <c r="G7442" t="s">
        <v>6134</v>
      </c>
      <c r="H7442">
        <v>1</v>
      </c>
      <c r="I7442" t="str">
        <f>IF(A7442=A7441,I7441&amp;CHAR(10)&amp;"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3" spans="1:9" x14ac:dyDescent="0.25">
      <c r="A7443" t="s">
        <v>7168</v>
      </c>
      <c r="B7443">
        <v>64461511</v>
      </c>
      <c r="C7443" t="s">
        <v>16</v>
      </c>
      <c r="D7443" t="str">
        <f>IF(Tabel_Forespørgsel_fra_Visma28[[#This Row],[SupProd]]=" "," "," - "&amp;Tabel_Forespørgsel_fra_Visma28[[#This Row],[SupProd]])</f>
        <v xml:space="preserve"> </v>
      </c>
      <c r="E7443" t="s">
        <v>16</v>
      </c>
      <c r="F7443" t="str">
        <f>IF(Tabel_Forespørgsel_fra_Visma28[[#This Row],[SupDescr]]=" "," "," - "&amp;Tabel_Forespørgsel_fra_Visma28[[#This Row],[SupDescr]])</f>
        <v xml:space="preserve"> </v>
      </c>
      <c r="G7443" t="s">
        <v>6134</v>
      </c>
      <c r="H7443">
        <v>1</v>
      </c>
      <c r="I7443" t="str">
        <f>IF(A7443=A7442,I7442&amp;CHAR(10)&amp;"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4" spans="1:9" x14ac:dyDescent="0.25">
      <c r="A7444" t="s">
        <v>7169</v>
      </c>
      <c r="B7444">
        <v>64461511</v>
      </c>
      <c r="C7444" t="s">
        <v>16</v>
      </c>
      <c r="D7444" t="str">
        <f>IF(Tabel_Forespørgsel_fra_Visma28[[#This Row],[SupProd]]=" "," "," - "&amp;Tabel_Forespørgsel_fra_Visma28[[#This Row],[SupProd]])</f>
        <v xml:space="preserve"> </v>
      </c>
      <c r="E7444" t="s">
        <v>16</v>
      </c>
      <c r="F7444" t="str">
        <f>IF(Tabel_Forespørgsel_fra_Visma28[[#This Row],[SupDescr]]=" "," "," - "&amp;Tabel_Forespørgsel_fra_Visma28[[#This Row],[SupDescr]])</f>
        <v xml:space="preserve"> </v>
      </c>
      <c r="G7444" t="s">
        <v>6134</v>
      </c>
      <c r="H7444">
        <v>1</v>
      </c>
      <c r="I7444" t="str">
        <f>IF(A7444=A7443,I7443&amp;CHAR(10)&amp;"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5" spans="1:9" x14ac:dyDescent="0.25">
      <c r="A7445" t="s">
        <v>7170</v>
      </c>
      <c r="B7445">
        <v>64461511</v>
      </c>
      <c r="C7445" t="s">
        <v>16</v>
      </c>
      <c r="D7445" t="str">
        <f>IF(Tabel_Forespørgsel_fra_Visma28[[#This Row],[SupProd]]=" "," "," - "&amp;Tabel_Forespørgsel_fra_Visma28[[#This Row],[SupProd]])</f>
        <v xml:space="preserve"> </v>
      </c>
      <c r="E7445" t="s">
        <v>16</v>
      </c>
      <c r="F7445" t="str">
        <f>IF(Tabel_Forespørgsel_fra_Visma28[[#This Row],[SupDescr]]=" "," "," - "&amp;Tabel_Forespørgsel_fra_Visma28[[#This Row],[SupDescr]])</f>
        <v xml:space="preserve"> </v>
      </c>
      <c r="G7445" t="s">
        <v>6134</v>
      </c>
      <c r="H7445">
        <v>1</v>
      </c>
      <c r="I7445" t="str">
        <f>IF(A7445=A7444,I7444&amp;CHAR(10)&amp;"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6" spans="1:9" x14ac:dyDescent="0.25">
      <c r="A7446" t="s">
        <v>6135</v>
      </c>
      <c r="B7446">
        <v>64461511</v>
      </c>
      <c r="C7446" t="s">
        <v>16</v>
      </c>
      <c r="D7446" t="str">
        <f>IF(Tabel_Forespørgsel_fra_Visma28[[#This Row],[SupProd]]=" "," "," - "&amp;Tabel_Forespørgsel_fra_Visma28[[#This Row],[SupProd]])</f>
        <v xml:space="preserve"> </v>
      </c>
      <c r="E7446" t="s">
        <v>16</v>
      </c>
      <c r="F7446" t="str">
        <f>IF(Tabel_Forespørgsel_fra_Visma28[[#This Row],[SupDescr]]=" "," "," - "&amp;Tabel_Forespørgsel_fra_Visma28[[#This Row],[SupDescr]])</f>
        <v xml:space="preserve"> </v>
      </c>
      <c r="G7446" t="s">
        <v>6134</v>
      </c>
      <c r="H7446">
        <v>1</v>
      </c>
      <c r="I7446" t="str">
        <f>IF(A7446=A7445,I7445&amp;CHAR(10)&amp;"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7" spans="1:9" x14ac:dyDescent="0.25">
      <c r="A7447" t="s">
        <v>6136</v>
      </c>
      <c r="B7447">
        <v>64461511</v>
      </c>
      <c r="C7447" t="s">
        <v>16</v>
      </c>
      <c r="D7447" t="str">
        <f>IF(Tabel_Forespørgsel_fra_Visma28[[#This Row],[SupProd]]=" "," "," - "&amp;Tabel_Forespørgsel_fra_Visma28[[#This Row],[SupProd]])</f>
        <v xml:space="preserve"> </v>
      </c>
      <c r="E7447" t="s">
        <v>16</v>
      </c>
      <c r="F7447" t="str">
        <f>IF(Tabel_Forespørgsel_fra_Visma28[[#This Row],[SupDescr]]=" "," "," - "&amp;Tabel_Forespørgsel_fra_Visma28[[#This Row],[SupDescr]])</f>
        <v xml:space="preserve"> </v>
      </c>
      <c r="G7447" t="s">
        <v>6134</v>
      </c>
      <c r="H7447">
        <v>1</v>
      </c>
      <c r="I7447" t="str">
        <f>IF(A7447=A7446,I7446&amp;CHAR(10)&amp;"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8" spans="1:9" x14ac:dyDescent="0.25">
      <c r="A7448" t="s">
        <v>6137</v>
      </c>
      <c r="B7448">
        <v>64461511</v>
      </c>
      <c r="C7448" t="s">
        <v>16</v>
      </c>
      <c r="D7448" t="str">
        <f>IF(Tabel_Forespørgsel_fra_Visma28[[#This Row],[SupProd]]=" "," "," - "&amp;Tabel_Forespørgsel_fra_Visma28[[#This Row],[SupProd]])</f>
        <v xml:space="preserve"> </v>
      </c>
      <c r="E7448" t="s">
        <v>16</v>
      </c>
      <c r="F7448" t="str">
        <f>IF(Tabel_Forespørgsel_fra_Visma28[[#This Row],[SupDescr]]=" "," "," - "&amp;Tabel_Forespørgsel_fra_Visma28[[#This Row],[SupDescr]])</f>
        <v xml:space="preserve"> </v>
      </c>
      <c r="G7448" t="s">
        <v>6134</v>
      </c>
      <c r="H7448">
        <v>1</v>
      </c>
      <c r="I7448" t="str">
        <f>IF(A7448=A7447,I7447&amp;CHAR(10)&amp;"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9" spans="1:9" x14ac:dyDescent="0.25">
      <c r="A7449" t="s">
        <v>7223</v>
      </c>
      <c r="B7449">
        <v>64461511</v>
      </c>
      <c r="C7449" t="s">
        <v>16</v>
      </c>
      <c r="D7449" t="str">
        <f>IF(Tabel_Forespørgsel_fra_Visma28[[#This Row],[SupProd]]=" "," "," - "&amp;Tabel_Forespørgsel_fra_Visma28[[#This Row],[SupProd]])</f>
        <v xml:space="preserve"> </v>
      </c>
      <c r="E7449" t="s">
        <v>16</v>
      </c>
      <c r="F7449" t="str">
        <f>IF(Tabel_Forespørgsel_fra_Visma28[[#This Row],[SupDescr]]=" "," "," - "&amp;Tabel_Forespørgsel_fra_Visma28[[#This Row],[SupDescr]])</f>
        <v xml:space="preserve"> </v>
      </c>
      <c r="G7449" t="s">
        <v>6134</v>
      </c>
      <c r="H7449">
        <v>1</v>
      </c>
      <c r="I7449" t="str">
        <f>IF(A7449=A7448,I7448&amp;CHAR(10)&amp;"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0" spans="1:9" x14ac:dyDescent="0.25">
      <c r="A7450" t="s">
        <v>7224</v>
      </c>
      <c r="B7450">
        <v>64461511</v>
      </c>
      <c r="C7450" t="s">
        <v>16</v>
      </c>
      <c r="D7450" t="str">
        <f>IF(Tabel_Forespørgsel_fra_Visma28[[#This Row],[SupProd]]=" "," "," - "&amp;Tabel_Forespørgsel_fra_Visma28[[#This Row],[SupProd]])</f>
        <v xml:space="preserve"> </v>
      </c>
      <c r="E7450" t="s">
        <v>16</v>
      </c>
      <c r="F7450" t="str">
        <f>IF(Tabel_Forespørgsel_fra_Visma28[[#This Row],[SupDescr]]=" "," "," - "&amp;Tabel_Forespørgsel_fra_Visma28[[#This Row],[SupDescr]])</f>
        <v xml:space="preserve"> </v>
      </c>
      <c r="G7450" t="s">
        <v>6134</v>
      </c>
      <c r="H7450">
        <v>1</v>
      </c>
      <c r="I7450" t="str">
        <f>IF(A7450=A7449,I7449&amp;CHAR(10)&amp;"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1" spans="1:9" x14ac:dyDescent="0.25">
      <c r="A7451" t="s">
        <v>7225</v>
      </c>
      <c r="B7451">
        <v>64461511</v>
      </c>
      <c r="C7451" t="s">
        <v>16</v>
      </c>
      <c r="D7451" t="str">
        <f>IF(Tabel_Forespørgsel_fra_Visma28[[#This Row],[SupProd]]=" "," "," - "&amp;Tabel_Forespørgsel_fra_Visma28[[#This Row],[SupProd]])</f>
        <v xml:space="preserve"> </v>
      </c>
      <c r="E7451" t="s">
        <v>16</v>
      </c>
      <c r="F7451" t="str">
        <f>IF(Tabel_Forespørgsel_fra_Visma28[[#This Row],[SupDescr]]=" "," "," - "&amp;Tabel_Forespørgsel_fra_Visma28[[#This Row],[SupDescr]])</f>
        <v xml:space="preserve"> </v>
      </c>
      <c r="G7451" t="s">
        <v>6134</v>
      </c>
      <c r="H7451">
        <v>1</v>
      </c>
      <c r="I7451" t="str">
        <f>IF(A7451=A7450,I7450&amp;CHAR(10)&amp;"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2" spans="1:9" x14ac:dyDescent="0.25">
      <c r="A7452" t="s">
        <v>7226</v>
      </c>
      <c r="B7452">
        <v>64461511</v>
      </c>
      <c r="C7452" t="s">
        <v>16</v>
      </c>
      <c r="D7452" t="str">
        <f>IF(Tabel_Forespørgsel_fra_Visma28[[#This Row],[SupProd]]=" "," "," - "&amp;Tabel_Forespørgsel_fra_Visma28[[#This Row],[SupProd]])</f>
        <v xml:space="preserve"> </v>
      </c>
      <c r="E7452" t="s">
        <v>16</v>
      </c>
      <c r="F7452" t="str">
        <f>IF(Tabel_Forespørgsel_fra_Visma28[[#This Row],[SupDescr]]=" "," "," - "&amp;Tabel_Forespørgsel_fra_Visma28[[#This Row],[SupDescr]])</f>
        <v xml:space="preserve"> </v>
      </c>
      <c r="G7452" t="s">
        <v>6134</v>
      </c>
      <c r="H7452">
        <v>1</v>
      </c>
      <c r="I7452" t="str">
        <f>IF(A7452=A7451,I7451&amp;CHAR(10)&amp;"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3" spans="1:9" x14ac:dyDescent="0.25">
      <c r="A7453" t="s">
        <v>7227</v>
      </c>
      <c r="B7453">
        <v>64461511</v>
      </c>
      <c r="C7453" t="s">
        <v>16</v>
      </c>
      <c r="D7453" t="str">
        <f>IF(Tabel_Forespørgsel_fra_Visma28[[#This Row],[SupProd]]=" "," "," - "&amp;Tabel_Forespørgsel_fra_Visma28[[#This Row],[SupProd]])</f>
        <v xml:space="preserve"> </v>
      </c>
      <c r="E7453" t="s">
        <v>16</v>
      </c>
      <c r="F7453" t="str">
        <f>IF(Tabel_Forespørgsel_fra_Visma28[[#This Row],[SupDescr]]=" "," "," - "&amp;Tabel_Forespørgsel_fra_Visma28[[#This Row],[SupDescr]])</f>
        <v xml:space="preserve"> </v>
      </c>
      <c r="G7453" t="s">
        <v>6134</v>
      </c>
      <c r="H7453">
        <v>1</v>
      </c>
      <c r="I7453" t="str">
        <f>IF(A7453=A7452,I7452&amp;CHAR(10)&amp;"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4" spans="1:9" x14ac:dyDescent="0.25">
      <c r="A7454" t="s">
        <v>7228</v>
      </c>
      <c r="B7454">
        <v>64461511</v>
      </c>
      <c r="C7454" t="s">
        <v>16</v>
      </c>
      <c r="D7454" t="str">
        <f>IF(Tabel_Forespørgsel_fra_Visma28[[#This Row],[SupProd]]=" "," "," - "&amp;Tabel_Forespørgsel_fra_Visma28[[#This Row],[SupProd]])</f>
        <v xml:space="preserve"> </v>
      </c>
      <c r="E7454" t="s">
        <v>16</v>
      </c>
      <c r="F7454" t="str">
        <f>IF(Tabel_Forespørgsel_fra_Visma28[[#This Row],[SupDescr]]=" "," "," - "&amp;Tabel_Forespørgsel_fra_Visma28[[#This Row],[SupDescr]])</f>
        <v xml:space="preserve"> </v>
      </c>
      <c r="G7454" t="s">
        <v>6134</v>
      </c>
      <c r="H7454">
        <v>1</v>
      </c>
      <c r="I7454" t="str">
        <f>IF(A7454=A7453,I7453&amp;CHAR(10)&amp;"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5" spans="1:9" x14ac:dyDescent="0.25">
      <c r="A7455" t="s">
        <v>7229</v>
      </c>
      <c r="B7455">
        <v>64461511</v>
      </c>
      <c r="C7455" t="s">
        <v>16</v>
      </c>
      <c r="D7455" t="str">
        <f>IF(Tabel_Forespørgsel_fra_Visma28[[#This Row],[SupProd]]=" "," "," - "&amp;Tabel_Forespørgsel_fra_Visma28[[#This Row],[SupProd]])</f>
        <v xml:space="preserve"> </v>
      </c>
      <c r="E7455" t="s">
        <v>16</v>
      </c>
      <c r="F7455" t="str">
        <f>IF(Tabel_Forespørgsel_fra_Visma28[[#This Row],[SupDescr]]=" "," "," - "&amp;Tabel_Forespørgsel_fra_Visma28[[#This Row],[SupDescr]])</f>
        <v xml:space="preserve"> </v>
      </c>
      <c r="G7455" t="s">
        <v>6134</v>
      </c>
      <c r="H7455">
        <v>1</v>
      </c>
      <c r="I7455" t="str">
        <f>IF(A7455=A7454,I7454&amp;CHAR(10)&amp;"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6" spans="1:9" x14ac:dyDescent="0.25">
      <c r="A7456" t="s">
        <v>7230</v>
      </c>
      <c r="B7456">
        <v>64461511</v>
      </c>
      <c r="C7456" t="s">
        <v>16</v>
      </c>
      <c r="D7456" t="str">
        <f>IF(Tabel_Forespørgsel_fra_Visma28[[#This Row],[SupProd]]=" "," "," - "&amp;Tabel_Forespørgsel_fra_Visma28[[#This Row],[SupProd]])</f>
        <v xml:space="preserve"> </v>
      </c>
      <c r="E7456" t="s">
        <v>16</v>
      </c>
      <c r="F7456" t="str">
        <f>IF(Tabel_Forespørgsel_fra_Visma28[[#This Row],[SupDescr]]=" "," "," - "&amp;Tabel_Forespørgsel_fra_Visma28[[#This Row],[SupDescr]])</f>
        <v xml:space="preserve"> </v>
      </c>
      <c r="G7456" t="s">
        <v>6134</v>
      </c>
      <c r="H7456">
        <v>1</v>
      </c>
      <c r="I7456" t="str">
        <f>IF(A7456=A7455,I7455&amp;CHAR(10)&amp;"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7" spans="1:9" x14ac:dyDescent="0.25">
      <c r="A7457" t="s">
        <v>7231</v>
      </c>
      <c r="B7457">
        <v>64461511</v>
      </c>
      <c r="C7457" t="s">
        <v>16</v>
      </c>
      <c r="D7457" t="str">
        <f>IF(Tabel_Forespørgsel_fra_Visma28[[#This Row],[SupProd]]=" "," "," - "&amp;Tabel_Forespørgsel_fra_Visma28[[#This Row],[SupProd]])</f>
        <v xml:space="preserve"> </v>
      </c>
      <c r="E7457" t="s">
        <v>16</v>
      </c>
      <c r="F7457" t="str">
        <f>IF(Tabel_Forespørgsel_fra_Visma28[[#This Row],[SupDescr]]=" "," "," - "&amp;Tabel_Forespørgsel_fra_Visma28[[#This Row],[SupDescr]])</f>
        <v xml:space="preserve"> </v>
      </c>
      <c r="G7457" t="s">
        <v>6134</v>
      </c>
      <c r="H7457">
        <v>1</v>
      </c>
      <c r="I7457" t="str">
        <f>IF(A7457=A7456,I7456&amp;CHAR(10)&amp;"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8" spans="1:9" x14ac:dyDescent="0.25">
      <c r="A7458" t="s">
        <v>6885</v>
      </c>
      <c r="B7458">
        <v>64461511</v>
      </c>
      <c r="C7458" t="s">
        <v>16</v>
      </c>
      <c r="D7458" t="str">
        <f>IF(Tabel_Forespørgsel_fra_Visma28[[#This Row],[SupProd]]=" "," "," - "&amp;Tabel_Forespørgsel_fra_Visma28[[#This Row],[SupProd]])</f>
        <v xml:space="preserve"> </v>
      </c>
      <c r="E7458" t="s">
        <v>16</v>
      </c>
      <c r="F7458" t="str">
        <f>IF(Tabel_Forespørgsel_fra_Visma28[[#This Row],[SupDescr]]=" "," "," - "&amp;Tabel_Forespørgsel_fra_Visma28[[#This Row],[SupDescr]])</f>
        <v xml:space="preserve"> </v>
      </c>
      <c r="G7458" t="s">
        <v>6134</v>
      </c>
      <c r="H7458">
        <v>1</v>
      </c>
      <c r="I7458" t="str">
        <f>IF(A7458=A7457,I7457&amp;CHAR(10)&amp;"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9" spans="1:9" x14ac:dyDescent="0.25">
      <c r="A7459" t="s">
        <v>6369</v>
      </c>
      <c r="B7459">
        <v>64461511</v>
      </c>
      <c r="C7459" t="s">
        <v>16</v>
      </c>
      <c r="D7459" t="str">
        <f>IF(Tabel_Forespørgsel_fra_Visma28[[#This Row],[SupProd]]=" "," "," - "&amp;Tabel_Forespørgsel_fra_Visma28[[#This Row],[SupProd]])</f>
        <v xml:space="preserve"> </v>
      </c>
      <c r="E7459" t="s">
        <v>16</v>
      </c>
      <c r="F7459" t="str">
        <f>IF(Tabel_Forespørgsel_fra_Visma28[[#This Row],[SupDescr]]=" "," "," - "&amp;Tabel_Forespørgsel_fra_Visma28[[#This Row],[SupDescr]])</f>
        <v xml:space="preserve"> </v>
      </c>
      <c r="G7459" t="s">
        <v>6134</v>
      </c>
      <c r="H7459">
        <v>1</v>
      </c>
      <c r="I7459" t="str">
        <f>IF(A7459=A7458,I7458&amp;CHAR(10)&amp;"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0" spans="1:9" x14ac:dyDescent="0.25">
      <c r="A7460" t="s">
        <v>6370</v>
      </c>
      <c r="B7460">
        <v>64461511</v>
      </c>
      <c r="C7460" t="s">
        <v>16</v>
      </c>
      <c r="D7460" t="str">
        <f>IF(Tabel_Forespørgsel_fra_Visma28[[#This Row],[SupProd]]=" "," "," - "&amp;Tabel_Forespørgsel_fra_Visma28[[#This Row],[SupProd]])</f>
        <v xml:space="preserve"> </v>
      </c>
      <c r="E7460" t="s">
        <v>16</v>
      </c>
      <c r="F7460" t="str">
        <f>IF(Tabel_Forespørgsel_fra_Visma28[[#This Row],[SupDescr]]=" "," "," - "&amp;Tabel_Forespørgsel_fra_Visma28[[#This Row],[SupDescr]])</f>
        <v xml:space="preserve"> </v>
      </c>
      <c r="G7460" t="s">
        <v>6134</v>
      </c>
      <c r="H7460">
        <v>1</v>
      </c>
      <c r="I7460" t="str">
        <f>IF(A7460=A7459,I7459&amp;CHAR(10)&amp;"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1" spans="1:9" x14ac:dyDescent="0.25">
      <c r="A7461" t="s">
        <v>6371</v>
      </c>
      <c r="B7461">
        <v>64461511</v>
      </c>
      <c r="C7461" t="s">
        <v>16</v>
      </c>
      <c r="D7461" t="str">
        <f>IF(Tabel_Forespørgsel_fra_Visma28[[#This Row],[SupProd]]=" "," "," - "&amp;Tabel_Forespørgsel_fra_Visma28[[#This Row],[SupProd]])</f>
        <v xml:space="preserve"> </v>
      </c>
      <c r="E7461" t="s">
        <v>16</v>
      </c>
      <c r="F7461" t="str">
        <f>IF(Tabel_Forespørgsel_fra_Visma28[[#This Row],[SupDescr]]=" "," "," - "&amp;Tabel_Forespørgsel_fra_Visma28[[#This Row],[SupDescr]])</f>
        <v xml:space="preserve"> </v>
      </c>
      <c r="G7461" t="s">
        <v>6134</v>
      </c>
      <c r="H7461">
        <v>1</v>
      </c>
      <c r="I7461" t="str">
        <f>IF(A7461=A7460,I7460&amp;CHAR(10)&amp;"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2" spans="1:9" x14ac:dyDescent="0.25">
      <c r="A7462" t="s">
        <v>6835</v>
      </c>
      <c r="B7462">
        <v>64461511</v>
      </c>
      <c r="C7462" t="s">
        <v>16</v>
      </c>
      <c r="D7462" t="str">
        <f>IF(Tabel_Forespørgsel_fra_Visma28[[#This Row],[SupProd]]=" "," "," - "&amp;Tabel_Forespørgsel_fra_Visma28[[#This Row],[SupProd]])</f>
        <v xml:space="preserve"> </v>
      </c>
      <c r="E7462" t="s">
        <v>16</v>
      </c>
      <c r="F7462" t="str">
        <f>IF(Tabel_Forespørgsel_fra_Visma28[[#This Row],[SupDescr]]=" "," "," - "&amp;Tabel_Forespørgsel_fra_Visma28[[#This Row],[SupDescr]])</f>
        <v xml:space="preserve"> </v>
      </c>
      <c r="G7462" t="s">
        <v>6134</v>
      </c>
      <c r="H7462">
        <v>1</v>
      </c>
      <c r="I7462" t="str">
        <f>IF(A7462=A7461,I7461&amp;CHAR(10)&amp;"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3" spans="1:9" x14ac:dyDescent="0.25">
      <c r="A7463" t="s">
        <v>6843</v>
      </c>
      <c r="B7463">
        <v>64461511</v>
      </c>
      <c r="C7463" t="s">
        <v>16</v>
      </c>
      <c r="D7463" t="str">
        <f>IF(Tabel_Forespørgsel_fra_Visma28[[#This Row],[SupProd]]=" "," "," - "&amp;Tabel_Forespørgsel_fra_Visma28[[#This Row],[SupProd]])</f>
        <v xml:space="preserve"> </v>
      </c>
      <c r="E7463" t="s">
        <v>16</v>
      </c>
      <c r="F7463" t="str">
        <f>IF(Tabel_Forespørgsel_fra_Visma28[[#This Row],[SupDescr]]=" "," "," - "&amp;Tabel_Forespørgsel_fra_Visma28[[#This Row],[SupDescr]])</f>
        <v xml:space="preserve"> </v>
      </c>
      <c r="G7463" t="s">
        <v>6134</v>
      </c>
      <c r="H7463">
        <v>1</v>
      </c>
      <c r="I7463" t="str">
        <f>IF(A7463=A7462,I7462&amp;CHAR(10)&amp;"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4" spans="1:9" x14ac:dyDescent="0.25">
      <c r="A7464" t="s">
        <v>6842</v>
      </c>
      <c r="B7464">
        <v>64461511</v>
      </c>
      <c r="C7464" t="s">
        <v>16</v>
      </c>
      <c r="D7464" t="str">
        <f>IF(Tabel_Forespørgsel_fra_Visma28[[#This Row],[SupProd]]=" "," "," - "&amp;Tabel_Forespørgsel_fra_Visma28[[#This Row],[SupProd]])</f>
        <v xml:space="preserve"> </v>
      </c>
      <c r="E7464" t="s">
        <v>16</v>
      </c>
      <c r="F7464" t="str">
        <f>IF(Tabel_Forespørgsel_fra_Visma28[[#This Row],[SupDescr]]=" "," "," - "&amp;Tabel_Forespørgsel_fra_Visma28[[#This Row],[SupDescr]])</f>
        <v xml:space="preserve"> </v>
      </c>
      <c r="G7464" t="s">
        <v>6134</v>
      </c>
      <c r="H7464">
        <v>1</v>
      </c>
      <c r="I7464" t="str">
        <f>IF(A7464=A7463,I7463&amp;CHAR(10)&amp;"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5" spans="1:9" x14ac:dyDescent="0.25">
      <c r="A7465" t="s">
        <v>7216</v>
      </c>
      <c r="B7465">
        <v>64461511</v>
      </c>
      <c r="C7465" t="s">
        <v>16</v>
      </c>
      <c r="D7465" t="str">
        <f>IF(Tabel_Forespørgsel_fra_Visma28[[#This Row],[SupProd]]=" "," "," - "&amp;Tabel_Forespørgsel_fra_Visma28[[#This Row],[SupProd]])</f>
        <v xml:space="preserve"> </v>
      </c>
      <c r="E7465" t="s">
        <v>16</v>
      </c>
      <c r="F7465" t="str">
        <f>IF(Tabel_Forespørgsel_fra_Visma28[[#This Row],[SupDescr]]=" "," "," - "&amp;Tabel_Forespørgsel_fra_Visma28[[#This Row],[SupDescr]])</f>
        <v xml:space="preserve"> </v>
      </c>
      <c r="G7465" t="s">
        <v>6134</v>
      </c>
      <c r="H7465">
        <v>1</v>
      </c>
      <c r="I7465" t="str">
        <f>IF(A7465=A7464,I7464&amp;CHAR(10)&amp;"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6" spans="1:9" x14ac:dyDescent="0.25">
      <c r="A7466" t="s">
        <v>7700</v>
      </c>
      <c r="B7466">
        <v>64461511</v>
      </c>
      <c r="C7466" t="s">
        <v>16</v>
      </c>
      <c r="D7466" t="str">
        <f>IF(Tabel_Forespørgsel_fra_Visma28[[#This Row],[SupProd]]=" "," "," - "&amp;Tabel_Forespørgsel_fra_Visma28[[#This Row],[SupProd]])</f>
        <v xml:space="preserve"> </v>
      </c>
      <c r="E7466" t="s">
        <v>16</v>
      </c>
      <c r="F7466" t="str">
        <f>IF(Tabel_Forespørgsel_fra_Visma28[[#This Row],[SupDescr]]=" "," "," - "&amp;Tabel_Forespørgsel_fra_Visma28[[#This Row],[SupDescr]])</f>
        <v xml:space="preserve"> </v>
      </c>
      <c r="G7466" t="s">
        <v>6134</v>
      </c>
      <c r="H7466">
        <v>1</v>
      </c>
      <c r="I7466" t="str">
        <f>IF(A7466=A7465,I7465&amp;CHAR(10)&amp;"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7" spans="1:9" x14ac:dyDescent="0.25">
      <c r="A7467" t="s">
        <v>7701</v>
      </c>
      <c r="B7467">
        <v>64461511</v>
      </c>
      <c r="C7467" t="s">
        <v>16</v>
      </c>
      <c r="D7467" t="str">
        <f>IF(Tabel_Forespørgsel_fra_Visma28[[#This Row],[SupProd]]=" "," "," - "&amp;Tabel_Forespørgsel_fra_Visma28[[#This Row],[SupProd]])</f>
        <v xml:space="preserve"> </v>
      </c>
      <c r="E7467" t="s">
        <v>16</v>
      </c>
      <c r="F7467" t="str">
        <f>IF(Tabel_Forespørgsel_fra_Visma28[[#This Row],[SupDescr]]=" "," "," - "&amp;Tabel_Forespørgsel_fra_Visma28[[#This Row],[SupDescr]])</f>
        <v xml:space="preserve"> </v>
      </c>
      <c r="G7467" t="s">
        <v>6134</v>
      </c>
      <c r="H7467">
        <v>1</v>
      </c>
      <c r="I7467" t="str">
        <f>IF(A7467=A7466,I7466&amp;CHAR(10)&amp;"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8" spans="1:9" x14ac:dyDescent="0.25">
      <c r="A7468" t="s">
        <v>7703</v>
      </c>
      <c r="B7468">
        <v>64461511</v>
      </c>
      <c r="C7468" t="s">
        <v>16</v>
      </c>
      <c r="D7468" t="str">
        <f>IF(Tabel_Forespørgsel_fra_Visma28[[#This Row],[SupProd]]=" "," "," - "&amp;Tabel_Forespørgsel_fra_Visma28[[#This Row],[SupProd]])</f>
        <v xml:space="preserve"> </v>
      </c>
      <c r="E7468" t="s">
        <v>16</v>
      </c>
      <c r="F7468" t="str">
        <f>IF(Tabel_Forespørgsel_fra_Visma28[[#This Row],[SupDescr]]=" "," "," - "&amp;Tabel_Forespørgsel_fra_Visma28[[#This Row],[SupDescr]])</f>
        <v xml:space="preserve"> </v>
      </c>
      <c r="G7468" t="s">
        <v>6134</v>
      </c>
      <c r="H7468">
        <v>1</v>
      </c>
      <c r="I7468" t="str">
        <f>IF(A7468=A7467,I7467&amp;CHAR(10)&amp;"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9" spans="1:9" x14ac:dyDescent="0.25">
      <c r="A7469" t="s">
        <v>7702</v>
      </c>
      <c r="B7469">
        <v>64461511</v>
      </c>
      <c r="C7469" t="s">
        <v>16</v>
      </c>
      <c r="D7469" t="str">
        <f>IF(Tabel_Forespørgsel_fra_Visma28[[#This Row],[SupProd]]=" "," "," - "&amp;Tabel_Forespørgsel_fra_Visma28[[#This Row],[SupProd]])</f>
        <v xml:space="preserve"> </v>
      </c>
      <c r="E7469" t="s">
        <v>16</v>
      </c>
      <c r="F7469" t="str">
        <f>IF(Tabel_Forespørgsel_fra_Visma28[[#This Row],[SupDescr]]=" "," "," - "&amp;Tabel_Forespørgsel_fra_Visma28[[#This Row],[SupDescr]])</f>
        <v xml:space="preserve"> </v>
      </c>
      <c r="G7469" t="s">
        <v>6134</v>
      </c>
      <c r="H7469">
        <v>1</v>
      </c>
      <c r="I7469" t="str">
        <f>IF(A7469=A7468,I7468&amp;CHAR(10)&amp;"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70" spans="1:9" x14ac:dyDescent="0.25">
      <c r="A7470" t="s">
        <v>9074</v>
      </c>
      <c r="B7470">
        <v>64461511</v>
      </c>
      <c r="C7470" t="s">
        <v>16</v>
      </c>
      <c r="D7470" t="str">
        <f>IF(Tabel_Forespørgsel_fra_Visma28[[#This Row],[SupProd]]=" "," "," - "&amp;Tabel_Forespørgsel_fra_Visma28[[#This Row],[SupProd]])</f>
        <v xml:space="preserve"> </v>
      </c>
      <c r="E7470" t="s">
        <v>16</v>
      </c>
      <c r="F7470" t="str">
        <f>IF(Tabel_Forespørgsel_fra_Visma28[[#This Row],[SupDescr]]=" "," "," - "&amp;Tabel_Forespørgsel_fra_Visma28[[#This Row],[SupDescr]])</f>
        <v xml:space="preserve"> </v>
      </c>
      <c r="G7470" t="s">
        <v>6134</v>
      </c>
      <c r="H7470">
        <v>1</v>
      </c>
      <c r="I7470" t="str">
        <f>IF(A7470=A7469,I7469&amp;CHAR(10)&amp;"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71" spans="1:9" x14ac:dyDescent="0.25">
      <c r="A7471" t="s">
        <v>7077</v>
      </c>
      <c r="B7471">
        <v>75180019</v>
      </c>
      <c r="C7471" t="s">
        <v>16</v>
      </c>
      <c r="D7471" t="str">
        <f>IF(Tabel_Forespørgsel_fra_Visma28[[#This Row],[SupProd]]=" "," "," - "&amp;Tabel_Forespørgsel_fra_Visma28[[#This Row],[SupProd]])</f>
        <v xml:space="preserve"> </v>
      </c>
      <c r="E7471" t="s">
        <v>16</v>
      </c>
      <c r="F7471" t="str">
        <f>IF(Tabel_Forespørgsel_fra_Visma28[[#This Row],[SupDescr]]=" "," "," - "&amp;Tabel_Forespørgsel_fra_Visma28[[#This Row],[SupDescr]])</f>
        <v xml:space="preserve"> </v>
      </c>
      <c r="G7471" t="s">
        <v>2430</v>
      </c>
      <c r="H7471">
        <v>1</v>
      </c>
      <c r="I7471" t="str">
        <f>IF(A7471=A7470,I7470&amp;CHAR(10)&amp;"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2" spans="1:9" x14ac:dyDescent="0.25">
      <c r="A7472" t="s">
        <v>7074</v>
      </c>
      <c r="B7472">
        <v>75180019</v>
      </c>
      <c r="C7472" t="s">
        <v>16</v>
      </c>
      <c r="D7472" t="str">
        <f>IF(Tabel_Forespørgsel_fra_Visma28[[#This Row],[SupProd]]=" "," "," - "&amp;Tabel_Forespørgsel_fra_Visma28[[#This Row],[SupProd]])</f>
        <v xml:space="preserve"> </v>
      </c>
      <c r="E7472" t="s">
        <v>16</v>
      </c>
      <c r="F7472" t="str">
        <f>IF(Tabel_Forespørgsel_fra_Visma28[[#This Row],[SupDescr]]=" "," "," - "&amp;Tabel_Forespørgsel_fra_Visma28[[#This Row],[SupDescr]])</f>
        <v xml:space="preserve"> </v>
      </c>
      <c r="G7472" t="s">
        <v>2430</v>
      </c>
      <c r="H7472">
        <v>1</v>
      </c>
      <c r="I7472" t="str">
        <f>IF(A7472=A7471,I7471&amp;CHAR(10)&amp;"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3" spans="1:9" x14ac:dyDescent="0.25">
      <c r="A7473" t="s">
        <v>7078</v>
      </c>
      <c r="B7473">
        <v>75180019</v>
      </c>
      <c r="C7473" t="s">
        <v>16</v>
      </c>
      <c r="D7473" t="str">
        <f>IF(Tabel_Forespørgsel_fra_Visma28[[#This Row],[SupProd]]=" "," "," - "&amp;Tabel_Forespørgsel_fra_Visma28[[#This Row],[SupProd]])</f>
        <v xml:space="preserve"> </v>
      </c>
      <c r="E7473" t="s">
        <v>16</v>
      </c>
      <c r="F7473" t="str">
        <f>IF(Tabel_Forespørgsel_fra_Visma28[[#This Row],[SupDescr]]=" "," "," - "&amp;Tabel_Forespørgsel_fra_Visma28[[#This Row],[SupDescr]])</f>
        <v xml:space="preserve"> </v>
      </c>
      <c r="G7473" t="s">
        <v>2430</v>
      </c>
      <c r="H7473">
        <v>1</v>
      </c>
      <c r="I7473" t="str">
        <f>IF(A7473=A7472,I7472&amp;CHAR(10)&amp;"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4" spans="1:9" x14ac:dyDescent="0.25">
      <c r="A7474" t="s">
        <v>7079</v>
      </c>
      <c r="B7474">
        <v>75180019</v>
      </c>
      <c r="C7474" t="s">
        <v>16</v>
      </c>
      <c r="D7474" t="str">
        <f>IF(Tabel_Forespørgsel_fra_Visma28[[#This Row],[SupProd]]=" "," "," - "&amp;Tabel_Forespørgsel_fra_Visma28[[#This Row],[SupProd]])</f>
        <v xml:space="preserve"> </v>
      </c>
      <c r="E7474" t="s">
        <v>16</v>
      </c>
      <c r="F7474" t="str">
        <f>IF(Tabel_Forespørgsel_fra_Visma28[[#This Row],[SupDescr]]=" "," "," - "&amp;Tabel_Forespørgsel_fra_Visma28[[#This Row],[SupDescr]])</f>
        <v xml:space="preserve"> </v>
      </c>
      <c r="G7474" t="s">
        <v>2430</v>
      </c>
      <c r="H7474">
        <v>1</v>
      </c>
      <c r="I7474" t="str">
        <f>IF(A7474=A7473,I7473&amp;CHAR(10)&amp;"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5" spans="1:9" x14ac:dyDescent="0.25">
      <c r="A7475" t="s">
        <v>7080</v>
      </c>
      <c r="B7475">
        <v>75180019</v>
      </c>
      <c r="C7475" t="s">
        <v>16</v>
      </c>
      <c r="D7475" t="str">
        <f>IF(Tabel_Forespørgsel_fra_Visma28[[#This Row],[SupProd]]=" "," "," - "&amp;Tabel_Forespørgsel_fra_Visma28[[#This Row],[SupProd]])</f>
        <v xml:space="preserve"> </v>
      </c>
      <c r="E7475" t="s">
        <v>16</v>
      </c>
      <c r="F7475" t="str">
        <f>IF(Tabel_Forespørgsel_fra_Visma28[[#This Row],[SupDescr]]=" "," "," - "&amp;Tabel_Forespørgsel_fra_Visma28[[#This Row],[SupDescr]])</f>
        <v xml:space="preserve"> </v>
      </c>
      <c r="G7475" t="s">
        <v>2430</v>
      </c>
      <c r="H7475">
        <v>1</v>
      </c>
      <c r="I7475" t="str">
        <f>IF(A7475=A7474,I7474&amp;CHAR(10)&amp;"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6" spans="1:9" x14ac:dyDescent="0.25">
      <c r="A7476" t="s">
        <v>7081</v>
      </c>
      <c r="B7476">
        <v>75180019</v>
      </c>
      <c r="C7476" t="s">
        <v>16</v>
      </c>
      <c r="D7476" t="str">
        <f>IF(Tabel_Forespørgsel_fra_Visma28[[#This Row],[SupProd]]=" "," "," - "&amp;Tabel_Forespørgsel_fra_Visma28[[#This Row],[SupProd]])</f>
        <v xml:space="preserve"> </v>
      </c>
      <c r="E7476" t="s">
        <v>16</v>
      </c>
      <c r="F7476" t="str">
        <f>IF(Tabel_Forespørgsel_fra_Visma28[[#This Row],[SupDescr]]=" "," "," - "&amp;Tabel_Forespørgsel_fra_Visma28[[#This Row],[SupDescr]])</f>
        <v xml:space="preserve"> </v>
      </c>
      <c r="G7476" t="s">
        <v>2430</v>
      </c>
      <c r="H7476">
        <v>1</v>
      </c>
      <c r="I7476" t="str">
        <f>IF(A7476=A7475,I7475&amp;CHAR(10)&amp;"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7" spans="1:9" x14ac:dyDescent="0.25">
      <c r="A7477" t="s">
        <v>7082</v>
      </c>
      <c r="B7477">
        <v>75180019</v>
      </c>
      <c r="C7477" t="s">
        <v>16</v>
      </c>
      <c r="D7477" t="str">
        <f>IF(Tabel_Forespørgsel_fra_Visma28[[#This Row],[SupProd]]=" "," "," - "&amp;Tabel_Forespørgsel_fra_Visma28[[#This Row],[SupProd]])</f>
        <v xml:space="preserve"> </v>
      </c>
      <c r="E7477" t="s">
        <v>16</v>
      </c>
      <c r="F7477" t="str">
        <f>IF(Tabel_Forespørgsel_fra_Visma28[[#This Row],[SupDescr]]=" "," "," - "&amp;Tabel_Forespørgsel_fra_Visma28[[#This Row],[SupDescr]])</f>
        <v xml:space="preserve"> </v>
      </c>
      <c r="G7477" t="s">
        <v>2430</v>
      </c>
      <c r="H7477">
        <v>1</v>
      </c>
      <c r="I7477" t="str">
        <f>IF(A7477=A7476,I7476&amp;CHAR(10)&amp;"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8" spans="1:9" x14ac:dyDescent="0.25">
      <c r="A7478" t="s">
        <v>7084</v>
      </c>
      <c r="B7478">
        <v>75180019</v>
      </c>
      <c r="C7478" t="s">
        <v>16</v>
      </c>
      <c r="D7478" t="str">
        <f>IF(Tabel_Forespørgsel_fra_Visma28[[#This Row],[SupProd]]=" "," "," - "&amp;Tabel_Forespørgsel_fra_Visma28[[#This Row],[SupProd]])</f>
        <v xml:space="preserve"> </v>
      </c>
      <c r="E7478" t="s">
        <v>16</v>
      </c>
      <c r="F7478" t="str">
        <f>IF(Tabel_Forespørgsel_fra_Visma28[[#This Row],[SupDescr]]=" "," "," - "&amp;Tabel_Forespørgsel_fra_Visma28[[#This Row],[SupDescr]])</f>
        <v xml:space="preserve"> </v>
      </c>
      <c r="G7478" t="s">
        <v>2430</v>
      </c>
      <c r="H7478">
        <v>1</v>
      </c>
      <c r="I7478" t="str">
        <f>IF(A7478=A7477,I7477&amp;CHAR(10)&amp;"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9" spans="1:9" x14ac:dyDescent="0.25">
      <c r="A7479" t="s">
        <v>7085</v>
      </c>
      <c r="B7479">
        <v>75180019</v>
      </c>
      <c r="C7479" t="s">
        <v>16</v>
      </c>
      <c r="D7479" t="str">
        <f>IF(Tabel_Forespørgsel_fra_Visma28[[#This Row],[SupProd]]=" "," "," - "&amp;Tabel_Forespørgsel_fra_Visma28[[#This Row],[SupProd]])</f>
        <v xml:space="preserve"> </v>
      </c>
      <c r="E7479" t="s">
        <v>16</v>
      </c>
      <c r="F7479" t="str">
        <f>IF(Tabel_Forespørgsel_fra_Visma28[[#This Row],[SupDescr]]=" "," "," - "&amp;Tabel_Forespørgsel_fra_Visma28[[#This Row],[SupDescr]])</f>
        <v xml:space="preserve"> </v>
      </c>
      <c r="G7479" t="s">
        <v>2430</v>
      </c>
      <c r="H7479">
        <v>1</v>
      </c>
      <c r="I7479" t="str">
        <f>IF(A7479=A7478,I7478&amp;CHAR(10)&amp;"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80" spans="1:9" x14ac:dyDescent="0.25">
      <c r="A7480" t="s">
        <v>7083</v>
      </c>
      <c r="B7480">
        <v>75180019</v>
      </c>
      <c r="C7480" t="s">
        <v>16</v>
      </c>
      <c r="D7480" t="str">
        <f>IF(Tabel_Forespørgsel_fra_Visma28[[#This Row],[SupProd]]=" "," "," - "&amp;Tabel_Forespørgsel_fra_Visma28[[#This Row],[SupProd]])</f>
        <v xml:space="preserve"> </v>
      </c>
      <c r="E7480" t="s">
        <v>16</v>
      </c>
      <c r="F7480" t="str">
        <f>IF(Tabel_Forespørgsel_fra_Visma28[[#This Row],[SupDescr]]=" "," "," - "&amp;Tabel_Forespørgsel_fra_Visma28[[#This Row],[SupDescr]])</f>
        <v xml:space="preserve"> </v>
      </c>
      <c r="G7480" t="s">
        <v>2430</v>
      </c>
      <c r="H7480">
        <v>1</v>
      </c>
      <c r="I7480" t="str">
        <f>IF(A7480=A7479,I7479&amp;CHAR(10)&amp;"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81" spans="1:9" x14ac:dyDescent="0.25">
      <c r="A7481" t="s">
        <v>5961</v>
      </c>
      <c r="B7481">
        <v>75211662</v>
      </c>
      <c r="C7481" t="s">
        <v>16</v>
      </c>
      <c r="D7481" t="str">
        <f>IF(Tabel_Forespørgsel_fra_Visma28[[#This Row],[SupProd]]=" "," "," - "&amp;Tabel_Forespørgsel_fra_Visma28[[#This Row],[SupProd]])</f>
        <v xml:space="preserve"> </v>
      </c>
      <c r="E7481" t="s">
        <v>16</v>
      </c>
      <c r="F7481" t="str">
        <f>IF(Tabel_Forespørgsel_fra_Visma28[[#This Row],[SupDescr]]=" "," "," - "&amp;Tabel_Forespørgsel_fra_Visma28[[#This Row],[SupDescr]])</f>
        <v xml:space="preserve"> </v>
      </c>
      <c r="G7481" t="s">
        <v>7015</v>
      </c>
      <c r="H7481">
        <v>1</v>
      </c>
      <c r="I7481" t="str">
        <f>IF(A7481=A7480,I7480&amp;CHAR(10)&amp;"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2" spans="1:9" x14ac:dyDescent="0.25">
      <c r="A7482" t="s">
        <v>5962</v>
      </c>
      <c r="B7482">
        <v>75211662</v>
      </c>
      <c r="C7482" t="s">
        <v>16</v>
      </c>
      <c r="D7482" t="str">
        <f>IF(Tabel_Forespørgsel_fra_Visma28[[#This Row],[SupProd]]=" "," "," - "&amp;Tabel_Forespørgsel_fra_Visma28[[#This Row],[SupProd]])</f>
        <v xml:space="preserve"> </v>
      </c>
      <c r="E7482" t="s">
        <v>16</v>
      </c>
      <c r="F7482" t="str">
        <f>IF(Tabel_Forespørgsel_fra_Visma28[[#This Row],[SupDescr]]=" "," "," - "&amp;Tabel_Forespørgsel_fra_Visma28[[#This Row],[SupDescr]])</f>
        <v xml:space="preserve"> </v>
      </c>
      <c r="G7482" t="s">
        <v>7015</v>
      </c>
      <c r="H7482">
        <v>1</v>
      </c>
      <c r="I7482" t="str">
        <f>IF(A7482=A7481,I7481&amp;CHAR(10)&amp;"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3" spans="1:9" x14ac:dyDescent="0.25">
      <c r="A7483" t="s">
        <v>5956</v>
      </c>
      <c r="B7483">
        <v>75211662</v>
      </c>
      <c r="C7483" t="s">
        <v>16</v>
      </c>
      <c r="D7483" t="str">
        <f>IF(Tabel_Forespørgsel_fra_Visma28[[#This Row],[SupProd]]=" "," "," - "&amp;Tabel_Forespørgsel_fra_Visma28[[#This Row],[SupProd]])</f>
        <v xml:space="preserve"> </v>
      </c>
      <c r="E7483" t="s">
        <v>16</v>
      </c>
      <c r="F7483" t="str">
        <f>IF(Tabel_Forespørgsel_fra_Visma28[[#This Row],[SupDescr]]=" "," "," - "&amp;Tabel_Forespørgsel_fra_Visma28[[#This Row],[SupDescr]])</f>
        <v xml:space="preserve"> </v>
      </c>
      <c r="G7483" t="s">
        <v>7015</v>
      </c>
      <c r="H7483">
        <v>1</v>
      </c>
      <c r="I7483" t="str">
        <f>IF(A7483=A7482,I7482&amp;CHAR(10)&amp;"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4" spans="1:9" x14ac:dyDescent="0.25">
      <c r="A7484" t="s">
        <v>5958</v>
      </c>
      <c r="B7484">
        <v>75211662</v>
      </c>
      <c r="C7484" t="s">
        <v>16</v>
      </c>
      <c r="D7484" t="str">
        <f>IF(Tabel_Forespørgsel_fra_Visma28[[#This Row],[SupProd]]=" "," "," - "&amp;Tabel_Forespørgsel_fra_Visma28[[#This Row],[SupProd]])</f>
        <v xml:space="preserve"> </v>
      </c>
      <c r="E7484" t="s">
        <v>16</v>
      </c>
      <c r="F7484" t="str">
        <f>IF(Tabel_Forespørgsel_fra_Visma28[[#This Row],[SupDescr]]=" "," "," - "&amp;Tabel_Forespørgsel_fra_Visma28[[#This Row],[SupDescr]])</f>
        <v xml:space="preserve"> </v>
      </c>
      <c r="G7484" t="s">
        <v>7015</v>
      </c>
      <c r="H7484">
        <v>1</v>
      </c>
      <c r="I7484" t="str">
        <f>IF(A7484=A7483,I7483&amp;CHAR(10)&amp;"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5" spans="1:9" x14ac:dyDescent="0.25">
      <c r="A7485" t="s">
        <v>5957</v>
      </c>
      <c r="B7485">
        <v>75211662</v>
      </c>
      <c r="C7485" t="s">
        <v>16</v>
      </c>
      <c r="D7485" t="str">
        <f>IF(Tabel_Forespørgsel_fra_Visma28[[#This Row],[SupProd]]=" "," "," - "&amp;Tabel_Forespørgsel_fra_Visma28[[#This Row],[SupProd]])</f>
        <v xml:space="preserve"> </v>
      </c>
      <c r="E7485" t="s">
        <v>16</v>
      </c>
      <c r="F7485" t="str">
        <f>IF(Tabel_Forespørgsel_fra_Visma28[[#This Row],[SupDescr]]=" "," "," - "&amp;Tabel_Forespørgsel_fra_Visma28[[#This Row],[SupDescr]])</f>
        <v xml:space="preserve"> </v>
      </c>
      <c r="G7485" t="s">
        <v>7015</v>
      </c>
      <c r="H7485">
        <v>1</v>
      </c>
      <c r="I7485" t="str">
        <f>IF(A7485=A7484,I7484&amp;CHAR(10)&amp;"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6" spans="1:9" x14ac:dyDescent="0.25">
      <c r="A7486" t="s">
        <v>5959</v>
      </c>
      <c r="B7486">
        <v>75211662</v>
      </c>
      <c r="C7486" t="s">
        <v>16</v>
      </c>
      <c r="D7486" t="str">
        <f>IF(Tabel_Forespørgsel_fra_Visma28[[#This Row],[SupProd]]=" "," "," - "&amp;Tabel_Forespørgsel_fra_Visma28[[#This Row],[SupProd]])</f>
        <v xml:space="preserve"> </v>
      </c>
      <c r="E7486" t="s">
        <v>16</v>
      </c>
      <c r="F7486" t="str">
        <f>IF(Tabel_Forespørgsel_fra_Visma28[[#This Row],[SupDescr]]=" "," "," - "&amp;Tabel_Forespørgsel_fra_Visma28[[#This Row],[SupDescr]])</f>
        <v xml:space="preserve"> </v>
      </c>
      <c r="G7486" t="s">
        <v>7015</v>
      </c>
      <c r="H7486">
        <v>1</v>
      </c>
      <c r="I7486" t="str">
        <f>IF(A7486=A7485,I7485&amp;CHAR(10)&amp;"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7" spans="1:9" x14ac:dyDescent="0.25">
      <c r="A7487" t="s">
        <v>5923</v>
      </c>
      <c r="B7487">
        <v>75211662</v>
      </c>
      <c r="C7487" t="s">
        <v>16</v>
      </c>
      <c r="D7487" t="str">
        <f>IF(Tabel_Forespørgsel_fra_Visma28[[#This Row],[SupProd]]=" "," "," - "&amp;Tabel_Forespørgsel_fra_Visma28[[#This Row],[SupProd]])</f>
        <v xml:space="preserve"> </v>
      </c>
      <c r="E7487" t="s">
        <v>16</v>
      </c>
      <c r="F7487" t="str">
        <f>IF(Tabel_Forespørgsel_fra_Visma28[[#This Row],[SupDescr]]=" "," "," - "&amp;Tabel_Forespørgsel_fra_Visma28[[#This Row],[SupDescr]])</f>
        <v xml:space="preserve"> </v>
      </c>
      <c r="G7487" t="s">
        <v>7015</v>
      </c>
      <c r="H7487">
        <v>1</v>
      </c>
      <c r="I7487" t="str">
        <f>IF(A7487=A7486,I7486&amp;CHAR(10)&amp;"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8" spans="1:9" x14ac:dyDescent="0.25">
      <c r="A7488" t="s">
        <v>5938</v>
      </c>
      <c r="B7488">
        <v>75211662</v>
      </c>
      <c r="C7488" t="s">
        <v>16</v>
      </c>
      <c r="D7488" t="str">
        <f>IF(Tabel_Forespørgsel_fra_Visma28[[#This Row],[SupProd]]=" "," "," - "&amp;Tabel_Forespørgsel_fra_Visma28[[#This Row],[SupProd]])</f>
        <v xml:space="preserve"> </v>
      </c>
      <c r="E7488" t="s">
        <v>16</v>
      </c>
      <c r="F7488" t="str">
        <f>IF(Tabel_Forespørgsel_fra_Visma28[[#This Row],[SupDescr]]=" "," "," - "&amp;Tabel_Forespørgsel_fra_Visma28[[#This Row],[SupDescr]])</f>
        <v xml:space="preserve"> </v>
      </c>
      <c r="G7488" t="s">
        <v>7015</v>
      </c>
      <c r="H7488">
        <v>1</v>
      </c>
      <c r="I7488" t="str">
        <f>IF(A7488=A7487,I7487&amp;CHAR(10)&amp;"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9" spans="1:9" x14ac:dyDescent="0.25">
      <c r="A7489" t="s">
        <v>5941</v>
      </c>
      <c r="B7489">
        <v>75211662</v>
      </c>
      <c r="C7489" t="s">
        <v>16</v>
      </c>
      <c r="D7489" t="str">
        <f>IF(Tabel_Forespørgsel_fra_Visma28[[#This Row],[SupProd]]=" "," "," - "&amp;Tabel_Forespørgsel_fra_Visma28[[#This Row],[SupProd]])</f>
        <v xml:space="preserve"> </v>
      </c>
      <c r="E7489" t="s">
        <v>16</v>
      </c>
      <c r="F7489" t="str">
        <f>IF(Tabel_Forespørgsel_fra_Visma28[[#This Row],[SupDescr]]=" "," "," - "&amp;Tabel_Forespørgsel_fra_Visma28[[#This Row],[SupDescr]])</f>
        <v xml:space="preserve"> </v>
      </c>
      <c r="G7489" t="s">
        <v>7015</v>
      </c>
      <c r="H7489">
        <v>1</v>
      </c>
      <c r="I7489" t="str">
        <f>IF(A7489=A7488,I7488&amp;CHAR(10)&amp;"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0" spans="1:9" x14ac:dyDescent="0.25">
      <c r="A7490" t="s">
        <v>5939</v>
      </c>
      <c r="B7490">
        <v>75211662</v>
      </c>
      <c r="C7490" t="s">
        <v>16</v>
      </c>
      <c r="D7490" t="str">
        <f>IF(Tabel_Forespørgsel_fra_Visma28[[#This Row],[SupProd]]=" "," "," - "&amp;Tabel_Forespørgsel_fra_Visma28[[#This Row],[SupProd]])</f>
        <v xml:space="preserve"> </v>
      </c>
      <c r="E7490" t="s">
        <v>16</v>
      </c>
      <c r="F7490" t="str">
        <f>IF(Tabel_Forespørgsel_fra_Visma28[[#This Row],[SupDescr]]=" "," "," - "&amp;Tabel_Forespørgsel_fra_Visma28[[#This Row],[SupDescr]])</f>
        <v xml:space="preserve"> </v>
      </c>
      <c r="G7490" t="s">
        <v>7015</v>
      </c>
      <c r="H7490">
        <v>1</v>
      </c>
      <c r="I7490" t="str">
        <f>IF(A7490=A7489,I7489&amp;CHAR(10)&amp;"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1" spans="1:9" x14ac:dyDescent="0.25">
      <c r="A7491" t="s">
        <v>6090</v>
      </c>
      <c r="B7491">
        <v>75211662</v>
      </c>
      <c r="C7491" t="s">
        <v>16</v>
      </c>
      <c r="D7491" t="str">
        <f>IF(Tabel_Forespørgsel_fra_Visma28[[#This Row],[SupProd]]=" "," "," - "&amp;Tabel_Forespørgsel_fra_Visma28[[#This Row],[SupProd]])</f>
        <v xml:space="preserve"> </v>
      </c>
      <c r="E7491" t="s">
        <v>16</v>
      </c>
      <c r="F7491" t="str">
        <f>IF(Tabel_Forespørgsel_fra_Visma28[[#This Row],[SupDescr]]=" "," "," - "&amp;Tabel_Forespørgsel_fra_Visma28[[#This Row],[SupDescr]])</f>
        <v xml:space="preserve"> </v>
      </c>
      <c r="G7491" t="s">
        <v>7015</v>
      </c>
      <c r="H7491">
        <v>1</v>
      </c>
      <c r="I7491" t="str">
        <f>IF(A7491=A7490,I7490&amp;CHAR(10)&amp;"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2" spans="1:9" x14ac:dyDescent="0.25">
      <c r="A7492" t="s">
        <v>6091</v>
      </c>
      <c r="B7492">
        <v>75211662</v>
      </c>
      <c r="C7492" t="s">
        <v>16</v>
      </c>
      <c r="D7492" t="str">
        <f>IF(Tabel_Forespørgsel_fra_Visma28[[#This Row],[SupProd]]=" "," "," - "&amp;Tabel_Forespørgsel_fra_Visma28[[#This Row],[SupProd]])</f>
        <v xml:space="preserve"> </v>
      </c>
      <c r="E7492" t="s">
        <v>16</v>
      </c>
      <c r="F7492" t="str">
        <f>IF(Tabel_Forespørgsel_fra_Visma28[[#This Row],[SupDescr]]=" "," "," - "&amp;Tabel_Forespørgsel_fra_Visma28[[#This Row],[SupDescr]])</f>
        <v xml:space="preserve"> </v>
      </c>
      <c r="G7492" t="s">
        <v>7015</v>
      </c>
      <c r="H7492">
        <v>1</v>
      </c>
      <c r="I7492" t="str">
        <f>IF(A7492=A7491,I7491&amp;CHAR(10)&amp;"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3" spans="1:9" x14ac:dyDescent="0.25">
      <c r="A7493" t="s">
        <v>6094</v>
      </c>
      <c r="B7493">
        <v>75211662</v>
      </c>
      <c r="C7493" t="s">
        <v>16</v>
      </c>
      <c r="D7493" t="str">
        <f>IF(Tabel_Forespørgsel_fra_Visma28[[#This Row],[SupProd]]=" "," "," - "&amp;Tabel_Forespørgsel_fra_Visma28[[#This Row],[SupProd]])</f>
        <v xml:space="preserve"> </v>
      </c>
      <c r="E7493" t="s">
        <v>16</v>
      </c>
      <c r="F7493" t="str">
        <f>IF(Tabel_Forespørgsel_fra_Visma28[[#This Row],[SupDescr]]=" "," "," - "&amp;Tabel_Forespørgsel_fra_Visma28[[#This Row],[SupDescr]])</f>
        <v xml:space="preserve"> </v>
      </c>
      <c r="G7493" t="s">
        <v>7015</v>
      </c>
      <c r="H7493">
        <v>1</v>
      </c>
      <c r="I7493" t="str">
        <f>IF(A7493=A7492,I7492&amp;CHAR(10)&amp;"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4" spans="1:9" x14ac:dyDescent="0.25">
      <c r="A7494" t="s">
        <v>6095</v>
      </c>
      <c r="B7494">
        <v>75211662</v>
      </c>
      <c r="C7494" t="s">
        <v>16</v>
      </c>
      <c r="D7494" t="str">
        <f>IF(Tabel_Forespørgsel_fra_Visma28[[#This Row],[SupProd]]=" "," "," - "&amp;Tabel_Forespørgsel_fra_Visma28[[#This Row],[SupProd]])</f>
        <v xml:space="preserve"> </v>
      </c>
      <c r="E7494" t="s">
        <v>16</v>
      </c>
      <c r="F7494" t="str">
        <f>IF(Tabel_Forespørgsel_fra_Visma28[[#This Row],[SupDescr]]=" "," "," - "&amp;Tabel_Forespørgsel_fra_Visma28[[#This Row],[SupDescr]])</f>
        <v xml:space="preserve"> </v>
      </c>
      <c r="G7494" t="s">
        <v>7015</v>
      </c>
      <c r="H7494">
        <v>1</v>
      </c>
      <c r="I7494" t="str">
        <f>IF(A7494=A7493,I7493&amp;CHAR(10)&amp;"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5" spans="1:9" x14ac:dyDescent="0.25">
      <c r="A7495" t="s">
        <v>6379</v>
      </c>
      <c r="B7495">
        <v>73575757</v>
      </c>
      <c r="C7495" t="s">
        <v>16</v>
      </c>
      <c r="D7495" t="str">
        <f>IF(Tabel_Forespørgsel_fra_Visma28[[#This Row],[SupProd]]=" "," "," - "&amp;Tabel_Forespørgsel_fra_Visma28[[#This Row],[SupProd]])</f>
        <v xml:space="preserve"> </v>
      </c>
      <c r="E7495" t="s">
        <v>16</v>
      </c>
      <c r="F7495" t="str">
        <f>IF(Tabel_Forespørgsel_fra_Visma28[[#This Row],[SupDescr]]=" "," "," - "&amp;Tabel_Forespørgsel_fra_Visma28[[#This Row],[SupDescr]])</f>
        <v xml:space="preserve"> </v>
      </c>
      <c r="G7495" t="s">
        <v>4331</v>
      </c>
      <c r="H7495">
        <v>1</v>
      </c>
      <c r="I7495" t="str">
        <f>IF(A7495=A7494,I7494&amp;CHAR(10)&amp;"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496" spans="1:9" x14ac:dyDescent="0.25">
      <c r="A7496" t="s">
        <v>6380</v>
      </c>
      <c r="B7496">
        <v>73575757</v>
      </c>
      <c r="C7496" t="s">
        <v>16</v>
      </c>
      <c r="D7496" t="str">
        <f>IF(Tabel_Forespørgsel_fra_Visma28[[#This Row],[SupProd]]=" "," "," - "&amp;Tabel_Forespørgsel_fra_Visma28[[#This Row],[SupProd]])</f>
        <v xml:space="preserve"> </v>
      </c>
      <c r="E7496" t="s">
        <v>16</v>
      </c>
      <c r="F7496" t="str">
        <f>IF(Tabel_Forespørgsel_fra_Visma28[[#This Row],[SupDescr]]=" "," "," - "&amp;Tabel_Forespørgsel_fra_Visma28[[#This Row],[SupDescr]])</f>
        <v xml:space="preserve"> </v>
      </c>
      <c r="G7496" t="s">
        <v>4331</v>
      </c>
      <c r="H7496">
        <v>1</v>
      </c>
      <c r="I7496" t="str">
        <f>IF(A7496=A7495,I7495&amp;CHAR(10)&amp;"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497" spans="1:9" x14ac:dyDescent="0.25">
      <c r="A7497" t="s">
        <v>6381</v>
      </c>
      <c r="B7497">
        <v>73575757</v>
      </c>
      <c r="C7497" t="s">
        <v>16</v>
      </c>
      <c r="D7497" t="str">
        <f>IF(Tabel_Forespørgsel_fra_Visma28[[#This Row],[SupProd]]=" "," "," - "&amp;Tabel_Forespørgsel_fra_Visma28[[#This Row],[SupProd]])</f>
        <v xml:space="preserve"> </v>
      </c>
      <c r="E7497" t="s">
        <v>16</v>
      </c>
      <c r="F7497" t="str">
        <f>IF(Tabel_Forespørgsel_fra_Visma28[[#This Row],[SupDescr]]=" "," "," - "&amp;Tabel_Forespørgsel_fra_Visma28[[#This Row],[SupDescr]])</f>
        <v xml:space="preserve"> </v>
      </c>
      <c r="G7497" t="s">
        <v>4331</v>
      </c>
      <c r="H7497">
        <v>1</v>
      </c>
      <c r="I7497" t="str">
        <f>IF(A7497=A7496,I7496&amp;CHAR(10)&amp;"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498" spans="1:9" x14ac:dyDescent="0.25">
      <c r="A7498" t="s">
        <v>6383</v>
      </c>
      <c r="B7498">
        <v>73575757</v>
      </c>
      <c r="C7498" t="s">
        <v>16</v>
      </c>
      <c r="D7498" t="str">
        <f>IF(Tabel_Forespørgsel_fra_Visma28[[#This Row],[SupProd]]=" "," "," - "&amp;Tabel_Forespørgsel_fra_Visma28[[#This Row],[SupProd]])</f>
        <v xml:space="preserve"> </v>
      </c>
      <c r="E7498" t="s">
        <v>16</v>
      </c>
      <c r="F7498" t="str">
        <f>IF(Tabel_Forespørgsel_fra_Visma28[[#This Row],[SupDescr]]=" "," "," - "&amp;Tabel_Forespørgsel_fra_Visma28[[#This Row],[SupDescr]])</f>
        <v xml:space="preserve"> </v>
      </c>
      <c r="G7498" t="s">
        <v>4331</v>
      </c>
      <c r="H7498">
        <v>1</v>
      </c>
      <c r="I7498" t="str">
        <f>IF(A7498=A7497,I7497&amp;CHAR(10)&amp;"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499" spans="1:9" x14ac:dyDescent="0.25">
      <c r="A7499" t="s">
        <v>6384</v>
      </c>
      <c r="B7499">
        <v>73575757</v>
      </c>
      <c r="C7499" t="s">
        <v>16</v>
      </c>
      <c r="D7499" t="str">
        <f>IF(Tabel_Forespørgsel_fra_Visma28[[#This Row],[SupProd]]=" "," "," - "&amp;Tabel_Forespørgsel_fra_Visma28[[#This Row],[SupProd]])</f>
        <v xml:space="preserve"> </v>
      </c>
      <c r="E7499" t="s">
        <v>16</v>
      </c>
      <c r="F7499" t="str">
        <f>IF(Tabel_Forespørgsel_fra_Visma28[[#This Row],[SupDescr]]=" "," "," - "&amp;Tabel_Forespørgsel_fra_Visma28[[#This Row],[SupDescr]])</f>
        <v xml:space="preserve"> </v>
      </c>
      <c r="G7499" t="s">
        <v>4331</v>
      </c>
      <c r="H7499">
        <v>1</v>
      </c>
      <c r="I7499" t="str">
        <f>IF(A7499=A7498,I7498&amp;CHAR(10)&amp;"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500" spans="1:9" x14ac:dyDescent="0.25">
      <c r="A7500" t="s">
        <v>6385</v>
      </c>
      <c r="B7500">
        <v>73575757</v>
      </c>
      <c r="C7500" t="s">
        <v>16</v>
      </c>
      <c r="D7500" t="str">
        <f>IF(Tabel_Forespørgsel_fra_Visma28[[#This Row],[SupProd]]=" "," "," - "&amp;Tabel_Forespørgsel_fra_Visma28[[#This Row],[SupProd]])</f>
        <v xml:space="preserve"> </v>
      </c>
      <c r="E7500" t="s">
        <v>16</v>
      </c>
      <c r="F7500" t="str">
        <f>IF(Tabel_Forespørgsel_fra_Visma28[[#This Row],[SupDescr]]=" "," "," - "&amp;Tabel_Forespørgsel_fra_Visma28[[#This Row],[SupDescr]])</f>
        <v xml:space="preserve"> </v>
      </c>
      <c r="G7500" t="s">
        <v>4331</v>
      </c>
      <c r="H7500">
        <v>1</v>
      </c>
      <c r="I7500" t="str">
        <f>IF(A7500=A7499,I7499&amp;CHAR(10)&amp;"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501" spans="1:9" x14ac:dyDescent="0.25">
      <c r="A7501" t="s">
        <v>6386</v>
      </c>
      <c r="B7501">
        <v>73575757</v>
      </c>
      <c r="C7501" t="s">
        <v>16</v>
      </c>
      <c r="D7501" t="str">
        <f>IF(Tabel_Forespørgsel_fra_Visma28[[#This Row],[SupProd]]=" "," "," - "&amp;Tabel_Forespørgsel_fra_Visma28[[#This Row],[SupProd]])</f>
        <v xml:space="preserve"> </v>
      </c>
      <c r="E7501" t="s">
        <v>16</v>
      </c>
      <c r="F7501" t="str">
        <f>IF(Tabel_Forespørgsel_fra_Visma28[[#This Row],[SupDescr]]=" "," "," - "&amp;Tabel_Forespørgsel_fra_Visma28[[#This Row],[SupDescr]])</f>
        <v xml:space="preserve"> </v>
      </c>
      <c r="G7501" t="s">
        <v>4331</v>
      </c>
      <c r="H7501">
        <v>1</v>
      </c>
      <c r="I7501" t="str">
        <f>IF(A7501=A7500,I7500&amp;CHAR(10)&amp;"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502" spans="1:9" x14ac:dyDescent="0.25">
      <c r="A7502" t="s">
        <v>6382</v>
      </c>
      <c r="B7502">
        <v>73575757</v>
      </c>
      <c r="C7502" t="s">
        <v>16</v>
      </c>
      <c r="D7502" t="str">
        <f>IF(Tabel_Forespørgsel_fra_Visma28[[#This Row],[SupProd]]=" "," "," - "&amp;Tabel_Forespørgsel_fra_Visma28[[#This Row],[SupProd]])</f>
        <v xml:space="preserve"> </v>
      </c>
      <c r="E7502" t="s">
        <v>16</v>
      </c>
      <c r="F7502" t="str">
        <f>IF(Tabel_Forespørgsel_fra_Visma28[[#This Row],[SupDescr]]=" "," "," - "&amp;Tabel_Forespørgsel_fra_Visma28[[#This Row],[SupDescr]])</f>
        <v xml:space="preserve"> </v>
      </c>
      <c r="G7502" t="s">
        <v>4331</v>
      </c>
      <c r="H7502">
        <v>1</v>
      </c>
      <c r="I7502" t="str">
        <f>IF(A7502=A7501,I7501&amp;CHAR(10)&amp;"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503" spans="1:9" x14ac:dyDescent="0.25">
      <c r="A7503" t="s">
        <v>6455</v>
      </c>
      <c r="B7503">
        <v>75196500</v>
      </c>
      <c r="C7503" t="s">
        <v>16</v>
      </c>
      <c r="D7503" t="str">
        <f>IF(Tabel_Forespørgsel_fra_Visma28[[#This Row],[SupProd]]=" "," "," - "&amp;Tabel_Forespørgsel_fra_Visma28[[#This Row],[SupProd]])</f>
        <v xml:space="preserve"> </v>
      </c>
      <c r="E7503" t="s">
        <v>16</v>
      </c>
      <c r="F7503" t="str">
        <f>IF(Tabel_Forespørgsel_fra_Visma28[[#This Row],[SupDescr]]=" "," "," - "&amp;Tabel_Forespørgsel_fra_Visma28[[#This Row],[SupDescr]])</f>
        <v xml:space="preserve"> </v>
      </c>
      <c r="G7503" t="s">
        <v>2425</v>
      </c>
      <c r="H7503">
        <v>1</v>
      </c>
      <c r="I7503" t="str">
        <f>IF(A7503=A7502,I7502&amp;CHAR(10)&amp;"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504" spans="1:9" x14ac:dyDescent="0.25">
      <c r="A7504" t="s">
        <v>6456</v>
      </c>
      <c r="B7504">
        <v>75196500</v>
      </c>
      <c r="C7504" t="s">
        <v>16</v>
      </c>
      <c r="D7504" t="str">
        <f>IF(Tabel_Forespørgsel_fra_Visma28[[#This Row],[SupProd]]=" "," "," - "&amp;Tabel_Forespørgsel_fra_Visma28[[#This Row],[SupProd]])</f>
        <v xml:space="preserve"> </v>
      </c>
      <c r="E7504" t="s">
        <v>16</v>
      </c>
      <c r="F7504" t="str">
        <f>IF(Tabel_Forespørgsel_fra_Visma28[[#This Row],[SupDescr]]=" "," "," - "&amp;Tabel_Forespørgsel_fra_Visma28[[#This Row],[SupDescr]])</f>
        <v xml:space="preserve"> </v>
      </c>
      <c r="G7504" t="s">
        <v>2425</v>
      </c>
      <c r="H7504">
        <v>1</v>
      </c>
      <c r="I7504" t="str">
        <f>IF(A7504=A7503,I7503&amp;CHAR(10)&amp;"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505" spans="1:9" x14ac:dyDescent="0.25">
      <c r="A7505" t="s">
        <v>6457</v>
      </c>
      <c r="B7505">
        <v>75196500</v>
      </c>
      <c r="C7505" t="s">
        <v>16</v>
      </c>
      <c r="D7505" t="str">
        <f>IF(Tabel_Forespørgsel_fra_Visma28[[#This Row],[SupProd]]=" "," "," - "&amp;Tabel_Forespørgsel_fra_Visma28[[#This Row],[SupProd]])</f>
        <v xml:space="preserve"> </v>
      </c>
      <c r="E7505" t="s">
        <v>16</v>
      </c>
      <c r="F7505" t="str">
        <f>IF(Tabel_Forespørgsel_fra_Visma28[[#This Row],[SupDescr]]=" "," "," - "&amp;Tabel_Forespørgsel_fra_Visma28[[#This Row],[SupDescr]])</f>
        <v xml:space="preserve"> </v>
      </c>
      <c r="G7505" t="s">
        <v>2425</v>
      </c>
      <c r="H7505">
        <v>1</v>
      </c>
      <c r="I7505" t="str">
        <f>IF(A7505=A7504,I7504&amp;CHAR(10)&amp;"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506" spans="1:9" x14ac:dyDescent="0.25">
      <c r="A7506" t="s">
        <v>6500</v>
      </c>
      <c r="B7506">
        <v>75211662</v>
      </c>
      <c r="C7506" t="s">
        <v>16</v>
      </c>
      <c r="D7506" t="str">
        <f>IF(Tabel_Forespørgsel_fra_Visma28[[#This Row],[SupProd]]=" "," "," - "&amp;Tabel_Forespørgsel_fra_Visma28[[#This Row],[SupProd]])</f>
        <v xml:space="preserve"> </v>
      </c>
      <c r="E7506" t="s">
        <v>16</v>
      </c>
      <c r="F7506" t="str">
        <f>IF(Tabel_Forespørgsel_fra_Visma28[[#This Row],[SupDescr]]=" "," "," - "&amp;Tabel_Forespørgsel_fra_Visma28[[#This Row],[SupDescr]])</f>
        <v xml:space="preserve"> </v>
      </c>
      <c r="G7506" t="s">
        <v>7015</v>
      </c>
      <c r="H7506">
        <v>1</v>
      </c>
      <c r="I7506" t="str">
        <f>IF(A7506=A7505,I7505&amp;CHAR(10)&amp;"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07" spans="1:9" x14ac:dyDescent="0.25">
      <c r="A7507" t="s">
        <v>6501</v>
      </c>
      <c r="B7507">
        <v>75211662</v>
      </c>
      <c r="C7507" t="s">
        <v>16</v>
      </c>
      <c r="D7507" t="str">
        <f>IF(Tabel_Forespørgsel_fra_Visma28[[#This Row],[SupProd]]=" "," "," - "&amp;Tabel_Forespørgsel_fra_Visma28[[#This Row],[SupProd]])</f>
        <v xml:space="preserve"> </v>
      </c>
      <c r="E7507" t="s">
        <v>16</v>
      </c>
      <c r="F7507" t="str">
        <f>IF(Tabel_Forespørgsel_fra_Visma28[[#This Row],[SupDescr]]=" "," "," - "&amp;Tabel_Forespørgsel_fra_Visma28[[#This Row],[SupDescr]])</f>
        <v xml:space="preserve"> </v>
      </c>
      <c r="G7507" t="s">
        <v>7015</v>
      </c>
      <c r="H7507">
        <v>1</v>
      </c>
      <c r="I7507" t="str">
        <f>IF(A7507=A7506,I7506&amp;CHAR(10)&amp;"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08" spans="1:9" x14ac:dyDescent="0.25">
      <c r="A7508" t="s">
        <v>6791</v>
      </c>
      <c r="B7508">
        <v>75211662</v>
      </c>
      <c r="C7508" t="s">
        <v>16</v>
      </c>
      <c r="D7508" t="str">
        <f>IF(Tabel_Forespørgsel_fra_Visma28[[#This Row],[SupProd]]=" "," "," - "&amp;Tabel_Forespørgsel_fra_Visma28[[#This Row],[SupProd]])</f>
        <v xml:space="preserve"> </v>
      </c>
      <c r="E7508" t="s">
        <v>16</v>
      </c>
      <c r="F7508" t="str">
        <f>IF(Tabel_Forespørgsel_fra_Visma28[[#This Row],[SupDescr]]=" "," "," - "&amp;Tabel_Forespørgsel_fra_Visma28[[#This Row],[SupDescr]])</f>
        <v xml:space="preserve"> </v>
      </c>
      <c r="G7508" t="s">
        <v>7015</v>
      </c>
      <c r="H7508">
        <v>1</v>
      </c>
      <c r="I7508" t="str">
        <f>IF(A7508=A7507,I7507&amp;CHAR(10)&amp;"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09" spans="1:9" x14ac:dyDescent="0.25">
      <c r="A7509" t="s">
        <v>6713</v>
      </c>
      <c r="B7509">
        <v>75211662</v>
      </c>
      <c r="C7509" t="s">
        <v>16</v>
      </c>
      <c r="D7509" t="str">
        <f>IF(Tabel_Forespørgsel_fra_Visma28[[#This Row],[SupProd]]=" "," "," - "&amp;Tabel_Forespørgsel_fra_Visma28[[#This Row],[SupProd]])</f>
        <v xml:space="preserve"> </v>
      </c>
      <c r="E7509" t="s">
        <v>16</v>
      </c>
      <c r="F7509" t="str">
        <f>IF(Tabel_Forespørgsel_fra_Visma28[[#This Row],[SupDescr]]=" "," "," - "&amp;Tabel_Forespørgsel_fra_Visma28[[#This Row],[SupDescr]])</f>
        <v xml:space="preserve"> </v>
      </c>
      <c r="G7509" t="s">
        <v>7015</v>
      </c>
      <c r="H7509">
        <v>1</v>
      </c>
      <c r="I7509" t="str">
        <f>IF(A7509=A7508,I7508&amp;CHAR(10)&amp;"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0" spans="1:9" x14ac:dyDescent="0.25">
      <c r="A7510" t="s">
        <v>6721</v>
      </c>
      <c r="B7510">
        <v>75211662</v>
      </c>
      <c r="C7510" t="s">
        <v>16</v>
      </c>
      <c r="D7510" t="str">
        <f>IF(Tabel_Forespørgsel_fra_Visma28[[#This Row],[SupProd]]=" "," "," - "&amp;Tabel_Forespørgsel_fra_Visma28[[#This Row],[SupProd]])</f>
        <v xml:space="preserve"> </v>
      </c>
      <c r="E7510" t="s">
        <v>16</v>
      </c>
      <c r="F7510" t="str">
        <f>IF(Tabel_Forespørgsel_fra_Visma28[[#This Row],[SupDescr]]=" "," "," - "&amp;Tabel_Forespørgsel_fra_Visma28[[#This Row],[SupDescr]])</f>
        <v xml:space="preserve"> </v>
      </c>
      <c r="G7510" t="s">
        <v>7015</v>
      </c>
      <c r="H7510">
        <v>1</v>
      </c>
      <c r="I7510" t="str">
        <f>IF(A7510=A7509,I7509&amp;CHAR(10)&amp;"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1" spans="1:9" x14ac:dyDescent="0.25">
      <c r="A7511" t="s">
        <v>6722</v>
      </c>
      <c r="B7511">
        <v>75211662</v>
      </c>
      <c r="C7511" t="s">
        <v>16</v>
      </c>
      <c r="D7511" t="str">
        <f>IF(Tabel_Forespørgsel_fra_Visma28[[#This Row],[SupProd]]=" "," "," - "&amp;Tabel_Forespørgsel_fra_Visma28[[#This Row],[SupProd]])</f>
        <v xml:space="preserve"> </v>
      </c>
      <c r="E7511" t="s">
        <v>16</v>
      </c>
      <c r="F7511" t="str">
        <f>IF(Tabel_Forespørgsel_fra_Visma28[[#This Row],[SupDescr]]=" "," "," - "&amp;Tabel_Forespørgsel_fra_Visma28[[#This Row],[SupDescr]])</f>
        <v xml:space="preserve"> </v>
      </c>
      <c r="G7511" t="s">
        <v>7015</v>
      </c>
      <c r="H7511">
        <v>1</v>
      </c>
      <c r="I7511" t="str">
        <f>IF(A7511=A7510,I7510&amp;CHAR(10)&amp;"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2" spans="1:9" x14ac:dyDescent="0.25">
      <c r="A7512" t="s">
        <v>6723</v>
      </c>
      <c r="B7512">
        <v>75211662</v>
      </c>
      <c r="C7512" t="s">
        <v>16</v>
      </c>
      <c r="D7512" t="str">
        <f>IF(Tabel_Forespørgsel_fra_Visma28[[#This Row],[SupProd]]=" "," "," - "&amp;Tabel_Forespørgsel_fra_Visma28[[#This Row],[SupProd]])</f>
        <v xml:space="preserve"> </v>
      </c>
      <c r="E7512" t="s">
        <v>16</v>
      </c>
      <c r="F7512" t="str">
        <f>IF(Tabel_Forespørgsel_fra_Visma28[[#This Row],[SupDescr]]=" "," "," - "&amp;Tabel_Forespørgsel_fra_Visma28[[#This Row],[SupDescr]])</f>
        <v xml:space="preserve"> </v>
      </c>
      <c r="G7512" t="s">
        <v>7015</v>
      </c>
      <c r="H7512">
        <v>1</v>
      </c>
      <c r="I7512" t="str">
        <f>IF(A7512=A7511,I7511&amp;CHAR(10)&amp;"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3" spans="1:9" x14ac:dyDescent="0.25">
      <c r="A7513" t="s">
        <v>6724</v>
      </c>
      <c r="B7513">
        <v>75211662</v>
      </c>
      <c r="C7513" t="s">
        <v>16</v>
      </c>
      <c r="D7513" t="str">
        <f>IF(Tabel_Forespørgsel_fra_Visma28[[#This Row],[SupProd]]=" "," "," - "&amp;Tabel_Forespørgsel_fra_Visma28[[#This Row],[SupProd]])</f>
        <v xml:space="preserve"> </v>
      </c>
      <c r="E7513" t="s">
        <v>16</v>
      </c>
      <c r="F7513" t="str">
        <f>IF(Tabel_Forespørgsel_fra_Visma28[[#This Row],[SupDescr]]=" "," "," - "&amp;Tabel_Forespørgsel_fra_Visma28[[#This Row],[SupDescr]])</f>
        <v xml:space="preserve"> </v>
      </c>
      <c r="G7513" t="s">
        <v>7015</v>
      </c>
      <c r="H7513">
        <v>1</v>
      </c>
      <c r="I7513" t="str">
        <f>IF(A7513=A7512,I7512&amp;CHAR(10)&amp;"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4" spans="1:9" x14ac:dyDescent="0.25">
      <c r="A7514" t="s">
        <v>6715</v>
      </c>
      <c r="B7514">
        <v>75211662</v>
      </c>
      <c r="C7514" t="s">
        <v>16</v>
      </c>
      <c r="D7514" t="str">
        <f>IF(Tabel_Forespørgsel_fra_Visma28[[#This Row],[SupProd]]=" "," "," - "&amp;Tabel_Forespørgsel_fra_Visma28[[#This Row],[SupProd]])</f>
        <v xml:space="preserve"> </v>
      </c>
      <c r="E7514" t="s">
        <v>16</v>
      </c>
      <c r="F7514" t="str">
        <f>IF(Tabel_Forespørgsel_fra_Visma28[[#This Row],[SupDescr]]=" "," "," - "&amp;Tabel_Forespørgsel_fra_Visma28[[#This Row],[SupDescr]])</f>
        <v xml:space="preserve"> </v>
      </c>
      <c r="G7514" t="s">
        <v>7015</v>
      </c>
      <c r="H7514">
        <v>1</v>
      </c>
      <c r="I7514" t="str">
        <f>IF(A7514=A7513,I7513&amp;CHAR(10)&amp;"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5" spans="1:9" x14ac:dyDescent="0.25">
      <c r="A7515" t="s">
        <v>6716</v>
      </c>
      <c r="B7515">
        <v>75211662</v>
      </c>
      <c r="C7515" t="s">
        <v>16</v>
      </c>
      <c r="D7515" t="str">
        <f>IF(Tabel_Forespørgsel_fra_Visma28[[#This Row],[SupProd]]=" "," "," - "&amp;Tabel_Forespørgsel_fra_Visma28[[#This Row],[SupProd]])</f>
        <v xml:space="preserve"> </v>
      </c>
      <c r="E7515" t="s">
        <v>16</v>
      </c>
      <c r="F7515" t="str">
        <f>IF(Tabel_Forespørgsel_fra_Visma28[[#This Row],[SupDescr]]=" "," "," - "&amp;Tabel_Forespørgsel_fra_Visma28[[#This Row],[SupDescr]])</f>
        <v xml:space="preserve"> </v>
      </c>
      <c r="G7515" t="s">
        <v>7015</v>
      </c>
      <c r="H7515">
        <v>1</v>
      </c>
      <c r="I7515" t="str">
        <f>IF(A7515=A7514,I7514&amp;CHAR(10)&amp;"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6" spans="1:9" x14ac:dyDescent="0.25">
      <c r="A7516" t="s">
        <v>6717</v>
      </c>
      <c r="B7516">
        <v>75211662</v>
      </c>
      <c r="C7516" t="s">
        <v>16</v>
      </c>
      <c r="D7516" t="str">
        <f>IF(Tabel_Forespørgsel_fra_Visma28[[#This Row],[SupProd]]=" "," "," - "&amp;Tabel_Forespørgsel_fra_Visma28[[#This Row],[SupProd]])</f>
        <v xml:space="preserve"> </v>
      </c>
      <c r="E7516" t="s">
        <v>16</v>
      </c>
      <c r="F7516" t="str">
        <f>IF(Tabel_Forespørgsel_fra_Visma28[[#This Row],[SupDescr]]=" "," "," - "&amp;Tabel_Forespørgsel_fra_Visma28[[#This Row],[SupDescr]])</f>
        <v xml:space="preserve"> </v>
      </c>
      <c r="G7516" t="s">
        <v>7015</v>
      </c>
      <c r="H7516">
        <v>1</v>
      </c>
      <c r="I7516" t="str">
        <f>IF(A7516=A7515,I7515&amp;CHAR(10)&amp;"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7" spans="1:9" x14ac:dyDescent="0.25">
      <c r="A7517" t="s">
        <v>6718</v>
      </c>
      <c r="B7517">
        <v>75211662</v>
      </c>
      <c r="C7517" t="s">
        <v>16</v>
      </c>
      <c r="D7517" t="str">
        <f>IF(Tabel_Forespørgsel_fra_Visma28[[#This Row],[SupProd]]=" "," "," - "&amp;Tabel_Forespørgsel_fra_Visma28[[#This Row],[SupProd]])</f>
        <v xml:space="preserve"> </v>
      </c>
      <c r="E7517" t="s">
        <v>16</v>
      </c>
      <c r="F7517" t="str">
        <f>IF(Tabel_Forespørgsel_fra_Visma28[[#This Row],[SupDescr]]=" "," "," - "&amp;Tabel_Forespørgsel_fra_Visma28[[#This Row],[SupDescr]])</f>
        <v xml:space="preserve"> </v>
      </c>
      <c r="G7517" t="s">
        <v>7015</v>
      </c>
      <c r="H7517">
        <v>1</v>
      </c>
      <c r="I7517" t="str">
        <f>IF(A7517=A7516,I7516&amp;CHAR(10)&amp;"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8" spans="1:9" x14ac:dyDescent="0.25">
      <c r="A7518" t="s">
        <v>6853</v>
      </c>
      <c r="B7518">
        <v>75211662</v>
      </c>
      <c r="C7518" t="s">
        <v>16</v>
      </c>
      <c r="D7518" t="str">
        <f>IF(Tabel_Forespørgsel_fra_Visma28[[#This Row],[SupProd]]=" "," "," - "&amp;Tabel_Forespørgsel_fra_Visma28[[#This Row],[SupProd]])</f>
        <v xml:space="preserve"> </v>
      </c>
      <c r="E7518" t="s">
        <v>16</v>
      </c>
      <c r="F7518" t="str">
        <f>IF(Tabel_Forespørgsel_fra_Visma28[[#This Row],[SupDescr]]=" "," "," - "&amp;Tabel_Forespørgsel_fra_Visma28[[#This Row],[SupDescr]])</f>
        <v xml:space="preserve"> </v>
      </c>
      <c r="G7518" t="s">
        <v>7015</v>
      </c>
      <c r="H7518">
        <v>1</v>
      </c>
      <c r="I7518" t="str">
        <f>IF(A7518=A7517,I7517&amp;CHAR(10)&amp;"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9" spans="1:9" x14ac:dyDescent="0.25">
      <c r="A7519" t="s">
        <v>6855</v>
      </c>
      <c r="B7519">
        <v>75211662</v>
      </c>
      <c r="C7519" t="s">
        <v>16</v>
      </c>
      <c r="D7519" t="str">
        <f>IF(Tabel_Forespørgsel_fra_Visma28[[#This Row],[SupProd]]=" "," "," - "&amp;Tabel_Forespørgsel_fra_Visma28[[#This Row],[SupProd]])</f>
        <v xml:space="preserve"> </v>
      </c>
      <c r="E7519" t="s">
        <v>16</v>
      </c>
      <c r="F7519" t="str">
        <f>IF(Tabel_Forespørgsel_fra_Visma28[[#This Row],[SupDescr]]=" "," "," - "&amp;Tabel_Forespørgsel_fra_Visma28[[#This Row],[SupDescr]])</f>
        <v xml:space="preserve"> </v>
      </c>
      <c r="G7519" t="s">
        <v>7015</v>
      </c>
      <c r="H7519">
        <v>1</v>
      </c>
      <c r="I7519" t="str">
        <f>IF(A7519=A7518,I7518&amp;CHAR(10)&amp;"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20" spans="1:9" x14ac:dyDescent="0.25">
      <c r="A7520" t="s">
        <v>6719</v>
      </c>
      <c r="B7520">
        <v>75211662</v>
      </c>
      <c r="C7520" t="s">
        <v>16</v>
      </c>
      <c r="D7520" t="str">
        <f>IF(Tabel_Forespørgsel_fra_Visma28[[#This Row],[SupProd]]=" "," "," - "&amp;Tabel_Forespørgsel_fra_Visma28[[#This Row],[SupProd]])</f>
        <v xml:space="preserve"> </v>
      </c>
      <c r="E7520" t="s">
        <v>16</v>
      </c>
      <c r="F7520" t="str">
        <f>IF(Tabel_Forespørgsel_fra_Visma28[[#This Row],[SupDescr]]=" "," "," - "&amp;Tabel_Forespørgsel_fra_Visma28[[#This Row],[SupDescr]])</f>
        <v xml:space="preserve"> </v>
      </c>
      <c r="G7520" t="s">
        <v>7015</v>
      </c>
      <c r="H7520">
        <v>1</v>
      </c>
      <c r="I7520" t="str">
        <f>IF(A7520=A7519,I7519&amp;CHAR(10)&amp;"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21" spans="1:9" x14ac:dyDescent="0.25">
      <c r="A7521" t="s">
        <v>9346</v>
      </c>
      <c r="B7521">
        <v>75421677</v>
      </c>
      <c r="C7521" t="s">
        <v>16</v>
      </c>
      <c r="D7521" t="str">
        <f>IF(Tabel_Forespørgsel_fra_Visma28[[#This Row],[SupProd]]=" "," "," - "&amp;Tabel_Forespørgsel_fra_Visma28[[#This Row],[SupProd]])</f>
        <v xml:space="preserve"> </v>
      </c>
      <c r="E7521" t="s">
        <v>16</v>
      </c>
      <c r="F7521" t="str">
        <f>IF(Tabel_Forespørgsel_fra_Visma28[[#This Row],[SupDescr]]=" "," "," - "&amp;Tabel_Forespørgsel_fra_Visma28[[#This Row],[SupDescr]])</f>
        <v xml:space="preserve"> </v>
      </c>
      <c r="G7521" t="s">
        <v>3368</v>
      </c>
      <c r="H7521">
        <v>1</v>
      </c>
      <c r="I7521" t="str">
        <f>IF(A7521=A7520,I7520&amp;CHAR(10)&amp;"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522" spans="1:9" x14ac:dyDescent="0.25">
      <c r="A7522" t="s">
        <v>12361</v>
      </c>
      <c r="B7522">
        <v>74842524</v>
      </c>
      <c r="C7522" t="s">
        <v>16</v>
      </c>
      <c r="D7522" t="str">
        <f>IF(Tabel_Forespørgsel_fra_Visma28[[#This Row],[SupProd]]=" "," "," - "&amp;Tabel_Forespørgsel_fra_Visma28[[#This Row],[SupProd]])</f>
        <v xml:space="preserve"> </v>
      </c>
      <c r="E7522" t="s">
        <v>16</v>
      </c>
      <c r="F7522" t="str">
        <f>IF(Tabel_Forespørgsel_fra_Visma28[[#This Row],[SupDescr]]=" "," "," - "&amp;Tabel_Forespørgsel_fra_Visma28[[#This Row],[SupDescr]])</f>
        <v xml:space="preserve"> </v>
      </c>
      <c r="G7522" t="s">
        <v>6414</v>
      </c>
      <c r="H7522">
        <v>1</v>
      </c>
      <c r="I7522" t="str">
        <f>IF(A7522=A7521,I7521&amp;CHAR(10)&amp;"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523" spans="1:9" x14ac:dyDescent="0.25">
      <c r="A7523" t="s">
        <v>15360</v>
      </c>
      <c r="B7523">
        <v>75577000</v>
      </c>
      <c r="C7523" t="s">
        <v>16</v>
      </c>
      <c r="D7523" t="str">
        <f>IF(Tabel_Forespørgsel_fra_Visma28[[#This Row],[SupProd]]=" "," "," - "&amp;Tabel_Forespørgsel_fra_Visma28[[#This Row],[SupProd]])</f>
        <v xml:space="preserve"> </v>
      </c>
      <c r="E7523" t="s">
        <v>16</v>
      </c>
      <c r="F7523" t="str">
        <f>IF(Tabel_Forespørgsel_fra_Visma28[[#This Row],[SupDescr]]=" "," "," - "&amp;Tabel_Forespørgsel_fra_Visma28[[#This Row],[SupDescr]])</f>
        <v xml:space="preserve"> </v>
      </c>
      <c r="G7523" t="s">
        <v>3759</v>
      </c>
      <c r="H7523">
        <v>1</v>
      </c>
      <c r="I7523" t="str">
        <f>IF(A7523=A7522,I7522&amp;CHAR(10)&amp;"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524" spans="1:9" x14ac:dyDescent="0.25">
      <c r="A7524" t="s">
        <v>6266</v>
      </c>
      <c r="B7524">
        <v>64461511</v>
      </c>
      <c r="C7524" t="s">
        <v>16</v>
      </c>
      <c r="D7524" t="str">
        <f>IF(Tabel_Forespørgsel_fra_Visma28[[#This Row],[SupProd]]=" "," "," - "&amp;Tabel_Forespørgsel_fra_Visma28[[#This Row],[SupProd]])</f>
        <v xml:space="preserve"> </v>
      </c>
      <c r="E7524" t="s">
        <v>16</v>
      </c>
      <c r="F7524" t="str">
        <f>IF(Tabel_Forespørgsel_fra_Visma28[[#This Row],[SupDescr]]=" "," "," - "&amp;Tabel_Forespørgsel_fra_Visma28[[#This Row],[SupDescr]])</f>
        <v xml:space="preserve"> </v>
      </c>
      <c r="G7524" t="s">
        <v>6134</v>
      </c>
      <c r="H7524">
        <v>1</v>
      </c>
      <c r="I7524" t="str">
        <f>IF(A7524=A7523,I7523&amp;CHAR(10)&amp;"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525" spans="1:9" x14ac:dyDescent="0.25">
      <c r="A7525" t="s">
        <v>6267</v>
      </c>
      <c r="B7525">
        <v>64461511</v>
      </c>
      <c r="C7525" t="s">
        <v>16</v>
      </c>
      <c r="D7525" t="str">
        <f>IF(Tabel_Forespørgsel_fra_Visma28[[#This Row],[SupProd]]=" "," "," - "&amp;Tabel_Forespørgsel_fra_Visma28[[#This Row],[SupProd]])</f>
        <v xml:space="preserve"> </v>
      </c>
      <c r="E7525" t="s">
        <v>16</v>
      </c>
      <c r="F7525" t="str">
        <f>IF(Tabel_Forespørgsel_fra_Visma28[[#This Row],[SupDescr]]=" "," "," - "&amp;Tabel_Forespørgsel_fra_Visma28[[#This Row],[SupDescr]])</f>
        <v xml:space="preserve"> </v>
      </c>
      <c r="G7525" t="s">
        <v>6134</v>
      </c>
      <c r="H7525">
        <v>1</v>
      </c>
      <c r="I7525" t="str">
        <f>IF(A7525=A7524,I7524&amp;CHAR(10)&amp;"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526" spans="1:9" x14ac:dyDescent="0.25">
      <c r="A7526" t="s">
        <v>7070</v>
      </c>
      <c r="B7526">
        <v>75180019</v>
      </c>
      <c r="C7526" t="s">
        <v>16</v>
      </c>
      <c r="D7526" t="str">
        <f>IF(Tabel_Forespørgsel_fra_Visma28[[#This Row],[SupProd]]=" "," "," - "&amp;Tabel_Forespørgsel_fra_Visma28[[#This Row],[SupProd]])</f>
        <v xml:space="preserve"> </v>
      </c>
      <c r="E7526" t="s">
        <v>16</v>
      </c>
      <c r="F7526" t="str">
        <f>IF(Tabel_Forespørgsel_fra_Visma28[[#This Row],[SupDescr]]=" "," "," - "&amp;Tabel_Forespørgsel_fra_Visma28[[#This Row],[SupDescr]])</f>
        <v xml:space="preserve"> </v>
      </c>
      <c r="G7526" t="s">
        <v>2430</v>
      </c>
      <c r="H7526">
        <v>1</v>
      </c>
      <c r="I7526" t="str">
        <f>IF(A7526=A7525,I7525&amp;CHAR(10)&amp;"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27" spans="1:9" x14ac:dyDescent="0.25">
      <c r="A7527" t="s">
        <v>6222</v>
      </c>
      <c r="B7527">
        <v>75586804</v>
      </c>
      <c r="C7527" t="s">
        <v>16</v>
      </c>
      <c r="D7527" t="str">
        <f>IF(Tabel_Forespørgsel_fra_Visma28[[#This Row],[SupProd]]=" "," "," - "&amp;Tabel_Forespørgsel_fra_Visma28[[#This Row],[SupProd]])</f>
        <v xml:space="preserve"> </v>
      </c>
      <c r="E7527" t="s">
        <v>16</v>
      </c>
      <c r="F7527" t="str">
        <f>IF(Tabel_Forespørgsel_fra_Visma28[[#This Row],[SupDescr]]=" "," "," - "&amp;Tabel_Forespørgsel_fra_Visma28[[#This Row],[SupDescr]])</f>
        <v xml:space="preserve"> </v>
      </c>
      <c r="G7527" t="s">
        <v>3787</v>
      </c>
      <c r="H7527">
        <v>1</v>
      </c>
      <c r="I7527" t="str">
        <f>IF(A7527=A7526,I7526&amp;CHAR(10)&amp;"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528" spans="1:9" x14ac:dyDescent="0.25">
      <c r="A7528" t="s">
        <v>6218</v>
      </c>
      <c r="B7528">
        <v>75196500</v>
      </c>
      <c r="C7528" t="s">
        <v>16</v>
      </c>
      <c r="D7528" t="str">
        <f>IF(Tabel_Forespørgsel_fra_Visma28[[#This Row],[SupProd]]=" "," "," - "&amp;Tabel_Forespørgsel_fra_Visma28[[#This Row],[SupProd]])</f>
        <v xml:space="preserve"> </v>
      </c>
      <c r="E7528" t="s">
        <v>16</v>
      </c>
      <c r="F7528" t="str">
        <f>IF(Tabel_Forespørgsel_fra_Visma28[[#This Row],[SupDescr]]=" "," "," - "&amp;Tabel_Forespørgsel_fra_Visma28[[#This Row],[SupDescr]])</f>
        <v xml:space="preserve"> </v>
      </c>
      <c r="G7528" t="s">
        <v>2425</v>
      </c>
      <c r="H7528">
        <v>1</v>
      </c>
      <c r="I7528" t="str">
        <f>IF(A7528=A7527,I7527&amp;CHAR(10)&amp;"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529" spans="1:9" x14ac:dyDescent="0.25">
      <c r="A7529" t="s">
        <v>6282</v>
      </c>
      <c r="B7529">
        <v>75180019</v>
      </c>
      <c r="C7529" t="s">
        <v>16</v>
      </c>
      <c r="D7529" t="str">
        <f>IF(Tabel_Forespørgsel_fra_Visma28[[#This Row],[SupProd]]=" "," "," - "&amp;Tabel_Forespørgsel_fra_Visma28[[#This Row],[SupProd]])</f>
        <v xml:space="preserve"> </v>
      </c>
      <c r="E7529" t="s">
        <v>16</v>
      </c>
      <c r="F7529" t="str">
        <f>IF(Tabel_Forespørgsel_fra_Visma28[[#This Row],[SupDescr]]=" "," "," - "&amp;Tabel_Forespørgsel_fra_Visma28[[#This Row],[SupDescr]])</f>
        <v xml:space="preserve"> </v>
      </c>
      <c r="G7529" t="s">
        <v>2430</v>
      </c>
      <c r="H7529">
        <v>1</v>
      </c>
      <c r="I7529" t="str">
        <f>IF(A7529=A7528,I7528&amp;CHAR(10)&amp;"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30" spans="1:9" x14ac:dyDescent="0.25">
      <c r="A7530" t="s">
        <v>6448</v>
      </c>
      <c r="B7530">
        <v>75196500</v>
      </c>
      <c r="C7530" t="s">
        <v>16</v>
      </c>
      <c r="D7530" t="str">
        <f>IF(Tabel_Forespørgsel_fra_Visma28[[#This Row],[SupProd]]=" "," "," - "&amp;Tabel_Forespørgsel_fra_Visma28[[#This Row],[SupProd]])</f>
        <v xml:space="preserve"> </v>
      </c>
      <c r="E7530" t="s">
        <v>16</v>
      </c>
      <c r="F7530" t="str">
        <f>IF(Tabel_Forespørgsel_fra_Visma28[[#This Row],[SupDescr]]=" "," "," - "&amp;Tabel_Forespørgsel_fra_Visma28[[#This Row],[SupDescr]])</f>
        <v xml:space="preserve"> </v>
      </c>
      <c r="G7530" t="s">
        <v>2425</v>
      </c>
      <c r="H7530">
        <v>1</v>
      </c>
      <c r="I7530" t="str">
        <f>IF(A7530=A7529,I7529&amp;CHAR(10)&amp;"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531" spans="1:9" x14ac:dyDescent="0.25">
      <c r="A7531" t="s">
        <v>6861</v>
      </c>
      <c r="B7531">
        <v>75211662</v>
      </c>
      <c r="C7531" t="s">
        <v>16</v>
      </c>
      <c r="D7531" t="str">
        <f>IF(Tabel_Forespørgsel_fra_Visma28[[#This Row],[SupProd]]=" "," "," - "&amp;Tabel_Forespørgsel_fra_Visma28[[#This Row],[SupProd]])</f>
        <v xml:space="preserve"> </v>
      </c>
      <c r="E7531" t="s">
        <v>16</v>
      </c>
      <c r="F7531" t="str">
        <f>IF(Tabel_Forespørgsel_fra_Visma28[[#This Row],[SupDescr]]=" "," "," - "&amp;Tabel_Forespørgsel_fra_Visma28[[#This Row],[SupDescr]])</f>
        <v xml:space="preserve"> </v>
      </c>
      <c r="G7531" t="s">
        <v>7015</v>
      </c>
      <c r="H7531">
        <v>1</v>
      </c>
      <c r="I7531" t="str">
        <f>IF(A7531=A7530,I7530&amp;CHAR(10)&amp;"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2" spans="1:9" x14ac:dyDescent="0.25">
      <c r="A7532" t="s">
        <v>6862</v>
      </c>
      <c r="B7532">
        <v>75211662</v>
      </c>
      <c r="C7532" t="s">
        <v>16</v>
      </c>
      <c r="D7532" t="str">
        <f>IF(Tabel_Forespørgsel_fra_Visma28[[#This Row],[SupProd]]=" "," "," - "&amp;Tabel_Forespørgsel_fra_Visma28[[#This Row],[SupProd]])</f>
        <v xml:space="preserve"> </v>
      </c>
      <c r="E7532" t="s">
        <v>16</v>
      </c>
      <c r="F7532" t="str">
        <f>IF(Tabel_Forespørgsel_fra_Visma28[[#This Row],[SupDescr]]=" "," "," - "&amp;Tabel_Forespørgsel_fra_Visma28[[#This Row],[SupDescr]])</f>
        <v xml:space="preserve"> </v>
      </c>
      <c r="G7532" t="s">
        <v>7015</v>
      </c>
      <c r="H7532">
        <v>1</v>
      </c>
      <c r="I7532" t="str">
        <f>IF(A7532=A7531,I7531&amp;CHAR(10)&amp;"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3" spans="1:9" x14ac:dyDescent="0.25">
      <c r="A7533" t="s">
        <v>6754</v>
      </c>
      <c r="B7533">
        <v>74762273</v>
      </c>
      <c r="C7533" t="s">
        <v>16</v>
      </c>
      <c r="D7533" t="str">
        <f>IF(Tabel_Forespørgsel_fra_Visma28[[#This Row],[SupProd]]=" "," "," - "&amp;Tabel_Forespørgsel_fra_Visma28[[#This Row],[SupProd]])</f>
        <v xml:space="preserve"> </v>
      </c>
      <c r="E7533" t="s">
        <v>16</v>
      </c>
      <c r="F7533" t="str">
        <f>IF(Tabel_Forespørgsel_fra_Visma28[[#This Row],[SupDescr]]=" "," "," - "&amp;Tabel_Forespørgsel_fra_Visma28[[#This Row],[SupDescr]])</f>
        <v xml:space="preserve"> </v>
      </c>
      <c r="G7533" t="s">
        <v>154</v>
      </c>
      <c r="H7533">
        <v>1</v>
      </c>
      <c r="I7533" t="str">
        <f>IF(A7533=A7532,I7532&amp;CHAR(10)&amp;"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534" spans="1:9" x14ac:dyDescent="0.25">
      <c r="A7534" t="s">
        <v>6756</v>
      </c>
      <c r="B7534">
        <v>75211662</v>
      </c>
      <c r="C7534" t="s">
        <v>16</v>
      </c>
      <c r="D7534" t="str">
        <f>IF(Tabel_Forespørgsel_fra_Visma28[[#This Row],[SupProd]]=" "," "," - "&amp;Tabel_Forespørgsel_fra_Visma28[[#This Row],[SupProd]])</f>
        <v xml:space="preserve"> </v>
      </c>
      <c r="E7534" t="s">
        <v>16</v>
      </c>
      <c r="F7534" t="str">
        <f>IF(Tabel_Forespørgsel_fra_Visma28[[#This Row],[SupDescr]]=" "," "," - "&amp;Tabel_Forespørgsel_fra_Visma28[[#This Row],[SupDescr]])</f>
        <v xml:space="preserve"> </v>
      </c>
      <c r="G7534" t="s">
        <v>7015</v>
      </c>
      <c r="H7534">
        <v>1</v>
      </c>
      <c r="I7534" t="str">
        <f>IF(A7534=A7533,I7533&amp;CHAR(10)&amp;"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5" spans="1:9" x14ac:dyDescent="0.25">
      <c r="A7535" t="s">
        <v>6871</v>
      </c>
      <c r="B7535">
        <v>86439632</v>
      </c>
      <c r="C7535" t="s">
        <v>16</v>
      </c>
      <c r="D7535" t="str">
        <f>IF(Tabel_Forespørgsel_fra_Visma28[[#This Row],[SupProd]]=" "," "," - "&amp;Tabel_Forespørgsel_fra_Visma28[[#This Row],[SupProd]])</f>
        <v xml:space="preserve"> </v>
      </c>
      <c r="E7535" t="s">
        <v>16</v>
      </c>
      <c r="F7535" t="str">
        <f>IF(Tabel_Forespørgsel_fra_Visma28[[#This Row],[SupDescr]]=" "," "," - "&amp;Tabel_Forespørgsel_fra_Visma28[[#This Row],[SupDescr]])</f>
        <v xml:space="preserve"> </v>
      </c>
      <c r="G7535" t="s">
        <v>3929</v>
      </c>
      <c r="H7535">
        <v>1</v>
      </c>
      <c r="I7535" t="str">
        <f>IF(A7535=A7534,I7534&amp;CHAR(10)&amp;"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7536" spans="1:9" x14ac:dyDescent="0.25">
      <c r="A7536" t="s">
        <v>6866</v>
      </c>
      <c r="B7536">
        <v>75211662</v>
      </c>
      <c r="C7536" t="s">
        <v>16</v>
      </c>
      <c r="D7536" t="str">
        <f>IF(Tabel_Forespørgsel_fra_Visma28[[#This Row],[SupProd]]=" "," "," - "&amp;Tabel_Forespørgsel_fra_Visma28[[#This Row],[SupProd]])</f>
        <v xml:space="preserve"> </v>
      </c>
      <c r="E7536" t="s">
        <v>16</v>
      </c>
      <c r="F7536" t="str">
        <f>IF(Tabel_Forespørgsel_fra_Visma28[[#This Row],[SupDescr]]=" "," "," - "&amp;Tabel_Forespørgsel_fra_Visma28[[#This Row],[SupDescr]])</f>
        <v xml:space="preserve"> </v>
      </c>
      <c r="G7536" t="s">
        <v>7015</v>
      </c>
      <c r="H7536">
        <v>1</v>
      </c>
      <c r="I7536" t="str">
        <f>IF(A7536=A7535,I7535&amp;CHAR(10)&amp;"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7" spans="1:9" x14ac:dyDescent="0.25">
      <c r="A7537" t="s">
        <v>6865</v>
      </c>
      <c r="B7537">
        <v>75211662</v>
      </c>
      <c r="C7537" t="s">
        <v>16</v>
      </c>
      <c r="D7537" t="str">
        <f>IF(Tabel_Forespørgsel_fra_Visma28[[#This Row],[SupProd]]=" "," "," - "&amp;Tabel_Forespørgsel_fra_Visma28[[#This Row],[SupProd]])</f>
        <v xml:space="preserve"> </v>
      </c>
      <c r="E7537" t="s">
        <v>16</v>
      </c>
      <c r="F7537" t="str">
        <f>IF(Tabel_Forespørgsel_fra_Visma28[[#This Row],[SupDescr]]=" "," "," - "&amp;Tabel_Forespørgsel_fra_Visma28[[#This Row],[SupDescr]])</f>
        <v xml:space="preserve"> </v>
      </c>
      <c r="G7537" t="s">
        <v>7015</v>
      </c>
      <c r="H7537">
        <v>1</v>
      </c>
      <c r="I7537" t="str">
        <f>IF(A7537=A7536,I7536&amp;CHAR(10)&amp;"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8" spans="1:9" x14ac:dyDescent="0.25">
      <c r="A7538" t="s">
        <v>6783</v>
      </c>
      <c r="B7538">
        <v>75211662</v>
      </c>
      <c r="C7538" t="s">
        <v>16</v>
      </c>
      <c r="D7538" t="str">
        <f>IF(Tabel_Forespørgsel_fra_Visma28[[#This Row],[SupProd]]=" "," "," - "&amp;Tabel_Forespørgsel_fra_Visma28[[#This Row],[SupProd]])</f>
        <v xml:space="preserve"> </v>
      </c>
      <c r="E7538" t="s">
        <v>16</v>
      </c>
      <c r="F7538" t="str">
        <f>IF(Tabel_Forespørgsel_fra_Visma28[[#This Row],[SupDescr]]=" "," "," - "&amp;Tabel_Forespørgsel_fra_Visma28[[#This Row],[SupDescr]])</f>
        <v xml:space="preserve"> </v>
      </c>
      <c r="G7538" t="s">
        <v>7015</v>
      </c>
      <c r="H7538">
        <v>1</v>
      </c>
      <c r="I7538" t="str">
        <f>IF(A7538=A7537,I7537&amp;CHAR(10)&amp;"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9" spans="1:9" x14ac:dyDescent="0.25">
      <c r="A7539" t="s">
        <v>6857</v>
      </c>
      <c r="B7539">
        <v>75211662</v>
      </c>
      <c r="C7539" t="s">
        <v>16</v>
      </c>
      <c r="D7539" t="str">
        <f>IF(Tabel_Forespørgsel_fra_Visma28[[#This Row],[SupProd]]=" "," "," - "&amp;Tabel_Forespørgsel_fra_Visma28[[#This Row],[SupProd]])</f>
        <v xml:space="preserve"> </v>
      </c>
      <c r="E7539" t="s">
        <v>16</v>
      </c>
      <c r="F7539" t="str">
        <f>IF(Tabel_Forespørgsel_fra_Visma28[[#This Row],[SupDescr]]=" "," "," - "&amp;Tabel_Forespørgsel_fra_Visma28[[#This Row],[SupDescr]])</f>
        <v xml:space="preserve"> </v>
      </c>
      <c r="G7539" t="s">
        <v>7015</v>
      </c>
      <c r="H7539">
        <v>1</v>
      </c>
      <c r="I7539" t="str">
        <f>IF(A7539=A7538,I7538&amp;CHAR(10)&amp;"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0" spans="1:9" x14ac:dyDescent="0.25">
      <c r="A7540" t="s">
        <v>6700</v>
      </c>
      <c r="B7540">
        <v>86439632</v>
      </c>
      <c r="C7540" t="s">
        <v>16</v>
      </c>
      <c r="D7540" t="str">
        <f>IF(Tabel_Forespørgsel_fra_Visma28[[#This Row],[SupProd]]=" "," "," - "&amp;Tabel_Forespørgsel_fra_Visma28[[#This Row],[SupProd]])</f>
        <v xml:space="preserve"> </v>
      </c>
      <c r="E7540" t="s">
        <v>16</v>
      </c>
      <c r="F7540" t="str">
        <f>IF(Tabel_Forespørgsel_fra_Visma28[[#This Row],[SupDescr]]=" "," "," - "&amp;Tabel_Forespørgsel_fra_Visma28[[#This Row],[SupDescr]])</f>
        <v xml:space="preserve"> </v>
      </c>
      <c r="G7540" t="s">
        <v>3929</v>
      </c>
      <c r="H7540">
        <v>1</v>
      </c>
      <c r="I7540" t="str">
        <f>IF(A7540=A7539,I7539&amp;CHAR(10)&amp;"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7541" spans="1:9" x14ac:dyDescent="0.25">
      <c r="A7541" t="s">
        <v>6923</v>
      </c>
      <c r="B7541">
        <v>74762273</v>
      </c>
      <c r="C7541" t="s">
        <v>16</v>
      </c>
      <c r="D7541" t="str">
        <f>IF(Tabel_Forespørgsel_fra_Visma28[[#This Row],[SupProd]]=" "," "," - "&amp;Tabel_Forespørgsel_fra_Visma28[[#This Row],[SupProd]])</f>
        <v xml:space="preserve"> </v>
      </c>
      <c r="E7541" t="s">
        <v>16</v>
      </c>
      <c r="F7541" t="str">
        <f>IF(Tabel_Forespørgsel_fra_Visma28[[#This Row],[SupDescr]]=" "," "," - "&amp;Tabel_Forespørgsel_fra_Visma28[[#This Row],[SupDescr]])</f>
        <v xml:space="preserve"> </v>
      </c>
      <c r="G7541" t="s">
        <v>154</v>
      </c>
      <c r="H7541">
        <v>1</v>
      </c>
      <c r="I7541" t="str">
        <f>IF(A7541=A7540,I7540&amp;CHAR(10)&amp;"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542" spans="1:9" x14ac:dyDescent="0.25">
      <c r="A7542" t="s">
        <v>11593</v>
      </c>
      <c r="B7542">
        <v>75211662</v>
      </c>
      <c r="C7542" t="s">
        <v>16</v>
      </c>
      <c r="D7542" t="str">
        <f>IF(Tabel_Forespørgsel_fra_Visma28[[#This Row],[SupProd]]=" "," "," - "&amp;Tabel_Forespørgsel_fra_Visma28[[#This Row],[SupProd]])</f>
        <v xml:space="preserve"> </v>
      </c>
      <c r="E7542" t="s">
        <v>16</v>
      </c>
      <c r="F7542" t="str">
        <f>IF(Tabel_Forespørgsel_fra_Visma28[[#This Row],[SupDescr]]=" "," "," - "&amp;Tabel_Forespørgsel_fra_Visma28[[#This Row],[SupDescr]])</f>
        <v xml:space="preserve"> </v>
      </c>
      <c r="G7542" t="s">
        <v>7015</v>
      </c>
      <c r="H7542">
        <v>1</v>
      </c>
      <c r="I7542" t="str">
        <f>IF(A7542=A7541,I7541&amp;CHAR(10)&amp;"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3" spans="1:9" x14ac:dyDescent="0.25">
      <c r="A7543" t="s">
        <v>11594</v>
      </c>
      <c r="B7543">
        <v>75211662</v>
      </c>
      <c r="C7543" t="s">
        <v>16</v>
      </c>
      <c r="D7543" t="str">
        <f>IF(Tabel_Forespørgsel_fra_Visma28[[#This Row],[SupProd]]=" "," "," - "&amp;Tabel_Forespørgsel_fra_Visma28[[#This Row],[SupProd]])</f>
        <v xml:space="preserve"> </v>
      </c>
      <c r="E7543" t="s">
        <v>16</v>
      </c>
      <c r="F7543" t="str">
        <f>IF(Tabel_Forespørgsel_fra_Visma28[[#This Row],[SupDescr]]=" "," "," - "&amp;Tabel_Forespørgsel_fra_Visma28[[#This Row],[SupDescr]])</f>
        <v xml:space="preserve"> </v>
      </c>
      <c r="G7543" t="s">
        <v>7015</v>
      </c>
      <c r="H7543">
        <v>1</v>
      </c>
      <c r="I7543" t="str">
        <f>IF(A7543=A7542,I7542&amp;CHAR(10)&amp;"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4" spans="1:9" x14ac:dyDescent="0.25">
      <c r="A7544" t="s">
        <v>11592</v>
      </c>
      <c r="B7544">
        <v>75211662</v>
      </c>
      <c r="C7544" t="s">
        <v>16</v>
      </c>
      <c r="D7544" t="str">
        <f>IF(Tabel_Forespørgsel_fra_Visma28[[#This Row],[SupProd]]=" "," "," - "&amp;Tabel_Forespørgsel_fra_Visma28[[#This Row],[SupProd]])</f>
        <v xml:space="preserve"> </v>
      </c>
      <c r="E7544" t="s">
        <v>16</v>
      </c>
      <c r="F7544" t="str">
        <f>IF(Tabel_Forespørgsel_fra_Visma28[[#This Row],[SupDescr]]=" "," "," - "&amp;Tabel_Forespørgsel_fra_Visma28[[#This Row],[SupDescr]])</f>
        <v xml:space="preserve"> </v>
      </c>
      <c r="G7544" t="s">
        <v>7015</v>
      </c>
      <c r="H7544">
        <v>1</v>
      </c>
      <c r="I7544" t="str">
        <f>IF(A7544=A7543,I7543&amp;CHAR(10)&amp;"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5" spans="1:9" x14ac:dyDescent="0.25">
      <c r="A7545" t="s">
        <v>7024</v>
      </c>
      <c r="B7545">
        <v>73575757</v>
      </c>
      <c r="C7545" t="s">
        <v>16</v>
      </c>
      <c r="D7545" t="str">
        <f>IF(Tabel_Forespørgsel_fra_Visma28[[#This Row],[SupProd]]=" "," "," - "&amp;Tabel_Forespørgsel_fra_Visma28[[#This Row],[SupProd]])</f>
        <v xml:space="preserve"> </v>
      </c>
      <c r="E7545" t="s">
        <v>16</v>
      </c>
      <c r="F7545" t="str">
        <f>IF(Tabel_Forespørgsel_fra_Visma28[[#This Row],[SupDescr]]=" "," "," - "&amp;Tabel_Forespørgsel_fra_Visma28[[#This Row],[SupDescr]])</f>
        <v xml:space="preserve"> </v>
      </c>
      <c r="G7545" t="s">
        <v>4331</v>
      </c>
      <c r="H7545">
        <v>1</v>
      </c>
      <c r="I7545" t="str">
        <f>IF(A7545=A7544,I7544&amp;CHAR(10)&amp;"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546" spans="1:9" x14ac:dyDescent="0.25">
      <c r="A7546" t="s">
        <v>10452</v>
      </c>
      <c r="B7546">
        <v>75211662</v>
      </c>
      <c r="C7546" t="s">
        <v>16</v>
      </c>
      <c r="D7546" t="str">
        <f>IF(Tabel_Forespørgsel_fra_Visma28[[#This Row],[SupProd]]=" "," "," - "&amp;Tabel_Forespørgsel_fra_Visma28[[#This Row],[SupProd]])</f>
        <v xml:space="preserve"> </v>
      </c>
      <c r="E7546" t="s">
        <v>16</v>
      </c>
      <c r="F7546" t="str">
        <f>IF(Tabel_Forespørgsel_fra_Visma28[[#This Row],[SupDescr]]=" "," "," - "&amp;Tabel_Forespørgsel_fra_Visma28[[#This Row],[SupDescr]])</f>
        <v xml:space="preserve"> </v>
      </c>
      <c r="G7546" t="s">
        <v>7015</v>
      </c>
      <c r="H7546">
        <v>1</v>
      </c>
      <c r="I7546" t="str">
        <f>IF(A7546=A7545,I7545&amp;CHAR(10)&amp;"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7" spans="1:9" x14ac:dyDescent="0.25">
      <c r="A7547" t="s">
        <v>11051</v>
      </c>
      <c r="B7547">
        <v>75211662</v>
      </c>
      <c r="C7547" t="s">
        <v>16</v>
      </c>
      <c r="D7547" t="str">
        <f>IF(Tabel_Forespørgsel_fra_Visma28[[#This Row],[SupProd]]=" "," "," - "&amp;Tabel_Forespørgsel_fra_Visma28[[#This Row],[SupProd]])</f>
        <v xml:space="preserve"> </v>
      </c>
      <c r="E7547" t="s">
        <v>16</v>
      </c>
      <c r="F7547" t="str">
        <f>IF(Tabel_Forespørgsel_fra_Visma28[[#This Row],[SupDescr]]=" "," "," - "&amp;Tabel_Forespørgsel_fra_Visma28[[#This Row],[SupDescr]])</f>
        <v xml:space="preserve"> </v>
      </c>
      <c r="G7547" t="s">
        <v>7015</v>
      </c>
      <c r="H7547">
        <v>1</v>
      </c>
      <c r="I7547" t="str">
        <f>IF(A7547=A7546,I7546&amp;CHAR(10)&amp;"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8" spans="1:9" x14ac:dyDescent="0.25">
      <c r="A7548" t="s">
        <v>11053</v>
      </c>
      <c r="B7548">
        <v>75211662</v>
      </c>
      <c r="C7548" t="s">
        <v>16</v>
      </c>
      <c r="D7548" t="str">
        <f>IF(Tabel_Forespørgsel_fra_Visma28[[#This Row],[SupProd]]=" "," "," - "&amp;Tabel_Forespørgsel_fra_Visma28[[#This Row],[SupProd]])</f>
        <v xml:space="preserve"> </v>
      </c>
      <c r="E7548" t="s">
        <v>16</v>
      </c>
      <c r="F7548" t="str">
        <f>IF(Tabel_Forespørgsel_fra_Visma28[[#This Row],[SupDescr]]=" "," "," - "&amp;Tabel_Forespørgsel_fra_Visma28[[#This Row],[SupDescr]])</f>
        <v xml:space="preserve"> </v>
      </c>
      <c r="G7548" t="s">
        <v>7015</v>
      </c>
      <c r="H7548">
        <v>1</v>
      </c>
      <c r="I7548" t="str">
        <f>IF(A7548=A7547,I7547&amp;CHAR(10)&amp;"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9" spans="1:9" x14ac:dyDescent="0.25">
      <c r="A7549" t="s">
        <v>11054</v>
      </c>
      <c r="B7549">
        <v>75211662</v>
      </c>
      <c r="C7549" t="s">
        <v>16</v>
      </c>
      <c r="D7549" t="str">
        <f>IF(Tabel_Forespørgsel_fra_Visma28[[#This Row],[SupProd]]=" "," "," - "&amp;Tabel_Forespørgsel_fra_Visma28[[#This Row],[SupProd]])</f>
        <v xml:space="preserve"> </v>
      </c>
      <c r="E7549" t="s">
        <v>16</v>
      </c>
      <c r="F7549" t="str">
        <f>IF(Tabel_Forespørgsel_fra_Visma28[[#This Row],[SupDescr]]=" "," "," - "&amp;Tabel_Forespørgsel_fra_Visma28[[#This Row],[SupDescr]])</f>
        <v xml:space="preserve"> </v>
      </c>
      <c r="G7549" t="s">
        <v>7015</v>
      </c>
      <c r="H7549">
        <v>1</v>
      </c>
      <c r="I7549" t="str">
        <f>IF(A7549=A7548,I7548&amp;CHAR(10)&amp;"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50" spans="1:9" x14ac:dyDescent="0.25">
      <c r="A7550" t="s">
        <v>11055</v>
      </c>
      <c r="B7550">
        <v>75211662</v>
      </c>
      <c r="C7550" t="s">
        <v>16</v>
      </c>
      <c r="D7550" t="str">
        <f>IF(Tabel_Forespørgsel_fra_Visma28[[#This Row],[SupProd]]=" "," "," - "&amp;Tabel_Forespørgsel_fra_Visma28[[#This Row],[SupProd]])</f>
        <v xml:space="preserve"> </v>
      </c>
      <c r="E7550" t="s">
        <v>16</v>
      </c>
      <c r="F7550" t="str">
        <f>IF(Tabel_Forespørgsel_fra_Visma28[[#This Row],[SupDescr]]=" "," "," - "&amp;Tabel_Forespørgsel_fra_Visma28[[#This Row],[SupDescr]])</f>
        <v xml:space="preserve"> </v>
      </c>
      <c r="G7550" t="s">
        <v>7015</v>
      </c>
      <c r="H7550">
        <v>1</v>
      </c>
      <c r="I7550" t="str">
        <f>IF(A7550=A7549,I7549&amp;CHAR(10)&amp;"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51" spans="1:9" x14ac:dyDescent="0.25">
      <c r="A7551" t="s">
        <v>14453</v>
      </c>
      <c r="B7551">
        <v>75577000</v>
      </c>
      <c r="C7551" t="s">
        <v>16</v>
      </c>
      <c r="D7551" t="str">
        <f>IF(Tabel_Forespørgsel_fra_Visma28[[#This Row],[SupProd]]=" "," "," - "&amp;Tabel_Forespørgsel_fra_Visma28[[#This Row],[SupProd]])</f>
        <v xml:space="preserve"> </v>
      </c>
      <c r="E7551" t="s">
        <v>16</v>
      </c>
      <c r="F7551" t="str">
        <f>IF(Tabel_Forespørgsel_fra_Visma28[[#This Row],[SupDescr]]=" "," "," - "&amp;Tabel_Forespørgsel_fra_Visma28[[#This Row],[SupDescr]])</f>
        <v xml:space="preserve"> </v>
      </c>
      <c r="G7551" t="s">
        <v>3759</v>
      </c>
      <c r="H7551">
        <v>1</v>
      </c>
      <c r="I7551" t="str">
        <f>IF(A7551=A7550,I7550&amp;CHAR(10)&amp;"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552" spans="1:9" x14ac:dyDescent="0.25">
      <c r="A7552" t="s">
        <v>14548</v>
      </c>
      <c r="B7552">
        <v>75180019</v>
      </c>
      <c r="C7552" t="s">
        <v>16</v>
      </c>
      <c r="D7552" t="str">
        <f>IF(Tabel_Forespørgsel_fra_Visma28[[#This Row],[SupProd]]=" "," "," - "&amp;Tabel_Forespørgsel_fra_Visma28[[#This Row],[SupProd]])</f>
        <v xml:space="preserve"> </v>
      </c>
      <c r="E7552" t="s">
        <v>16</v>
      </c>
      <c r="F7552" t="str">
        <f>IF(Tabel_Forespørgsel_fra_Visma28[[#This Row],[SupDescr]]=" "," "," - "&amp;Tabel_Forespørgsel_fra_Visma28[[#This Row],[SupDescr]])</f>
        <v xml:space="preserve"> </v>
      </c>
      <c r="G7552" t="s">
        <v>2430</v>
      </c>
      <c r="H7552">
        <v>1</v>
      </c>
      <c r="I7552" t="str">
        <f>IF(A7552=A7551,I7551&amp;CHAR(10)&amp;"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53" spans="1:9" x14ac:dyDescent="0.25">
      <c r="A7553" t="s">
        <v>14312</v>
      </c>
      <c r="B7553">
        <v>75500133</v>
      </c>
      <c r="C7553" t="s">
        <v>16</v>
      </c>
      <c r="D7553" t="str">
        <f>IF(Tabel_Forespørgsel_fra_Visma28[[#This Row],[SupProd]]=" "," "," - "&amp;Tabel_Forespørgsel_fra_Visma28[[#This Row],[SupProd]])</f>
        <v xml:space="preserve"> </v>
      </c>
      <c r="E7553" t="s">
        <v>16</v>
      </c>
      <c r="F7553" t="str">
        <f>IF(Tabel_Forespørgsel_fra_Visma28[[#This Row],[SupDescr]]=" "," "," - "&amp;Tabel_Forespørgsel_fra_Visma28[[#This Row],[SupDescr]])</f>
        <v xml:space="preserve"> </v>
      </c>
      <c r="G7553" t="s">
        <v>3560</v>
      </c>
      <c r="H7553">
        <v>1</v>
      </c>
      <c r="I7553" t="str">
        <f>IF(A7553=A7552,I7552&amp;CHAR(10)&amp;"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554" spans="1:9" x14ac:dyDescent="0.25">
      <c r="A7554" t="s">
        <v>13963</v>
      </c>
      <c r="B7554">
        <v>75180019</v>
      </c>
      <c r="C7554" t="s">
        <v>16</v>
      </c>
      <c r="D7554" t="str">
        <f>IF(Tabel_Forespørgsel_fra_Visma28[[#This Row],[SupProd]]=" "," "," - "&amp;Tabel_Forespørgsel_fra_Visma28[[#This Row],[SupProd]])</f>
        <v xml:space="preserve"> </v>
      </c>
      <c r="E7554" t="s">
        <v>16</v>
      </c>
      <c r="F7554" t="str">
        <f>IF(Tabel_Forespørgsel_fra_Visma28[[#This Row],[SupDescr]]=" "," "," - "&amp;Tabel_Forespørgsel_fra_Visma28[[#This Row],[SupDescr]])</f>
        <v xml:space="preserve"> </v>
      </c>
      <c r="G7554" t="s">
        <v>2430</v>
      </c>
      <c r="H7554">
        <v>1</v>
      </c>
      <c r="I7554" t="str">
        <f>IF(A7554=A7553,I7553&amp;CHAR(10)&amp;"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55" spans="1:9" x14ac:dyDescent="0.25">
      <c r="A7555" t="s">
        <v>14208</v>
      </c>
      <c r="B7555">
        <v>75180019</v>
      </c>
      <c r="C7555" t="s">
        <v>16</v>
      </c>
      <c r="D7555" t="str">
        <f>IF(Tabel_Forespørgsel_fra_Visma28[[#This Row],[SupProd]]=" "," "," - "&amp;Tabel_Forespørgsel_fra_Visma28[[#This Row],[SupProd]])</f>
        <v xml:space="preserve"> </v>
      </c>
      <c r="E7555" t="s">
        <v>16</v>
      </c>
      <c r="F7555" t="str">
        <f>IF(Tabel_Forespørgsel_fra_Visma28[[#This Row],[SupDescr]]=" "," "," - "&amp;Tabel_Forespørgsel_fra_Visma28[[#This Row],[SupDescr]])</f>
        <v xml:space="preserve"> </v>
      </c>
      <c r="G7555" t="s">
        <v>2430</v>
      </c>
      <c r="H7555">
        <v>1</v>
      </c>
      <c r="I7555" t="str">
        <f>IF(A7555=A7554,I7554&amp;CHAR(10)&amp;"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56" spans="1:9" x14ac:dyDescent="0.25">
      <c r="A7556" t="s">
        <v>14208</v>
      </c>
      <c r="B7556">
        <v>75500133</v>
      </c>
      <c r="C7556" t="s">
        <v>16</v>
      </c>
      <c r="D7556" t="str">
        <f>IF(Tabel_Forespørgsel_fra_Visma28[[#This Row],[SupProd]]=" "," "," - "&amp;Tabel_Forespørgsel_fra_Visma28[[#This Row],[SupProd]])</f>
        <v xml:space="preserve"> </v>
      </c>
      <c r="E7556" t="s">
        <v>16</v>
      </c>
      <c r="F7556" t="str">
        <f>IF(Tabel_Forespørgsel_fra_Visma28[[#This Row],[SupDescr]]=" "," "," - "&amp;Tabel_Forespørgsel_fra_Visma28[[#This Row],[SupDescr]])</f>
        <v xml:space="preserve"> </v>
      </c>
      <c r="G7556" t="s">
        <v>3560</v>
      </c>
      <c r="H7556">
        <v>2</v>
      </c>
      <c r="I7556" t="str">
        <f>IF(A7556=A7555,I7555&amp;CHAR(10)&amp;"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Scan Bejds  </v>
      </c>
    </row>
    <row r="7557" spans="1:9" x14ac:dyDescent="0.25">
      <c r="A7557" t="s">
        <v>14202</v>
      </c>
      <c r="B7557">
        <v>75180019</v>
      </c>
      <c r="C7557" t="s">
        <v>16</v>
      </c>
      <c r="D7557" t="str">
        <f>IF(Tabel_Forespørgsel_fra_Visma28[[#This Row],[SupProd]]=" "," "," - "&amp;Tabel_Forespørgsel_fra_Visma28[[#This Row],[SupProd]])</f>
        <v xml:space="preserve"> </v>
      </c>
      <c r="E7557" t="s">
        <v>16</v>
      </c>
      <c r="F7557" t="str">
        <f>IF(Tabel_Forespørgsel_fra_Visma28[[#This Row],[SupDescr]]=" "," "," - "&amp;Tabel_Forespørgsel_fra_Visma28[[#This Row],[SupDescr]])</f>
        <v xml:space="preserve"> </v>
      </c>
      <c r="G7557" t="s">
        <v>2430</v>
      </c>
      <c r="H7557">
        <v>1</v>
      </c>
      <c r="I7557" t="str">
        <f>IF(A7557=A7556,I7556&amp;CHAR(10)&amp;"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58" spans="1:9" x14ac:dyDescent="0.25">
      <c r="A7558" t="s">
        <v>14202</v>
      </c>
      <c r="B7558">
        <v>75500133</v>
      </c>
      <c r="C7558" t="s">
        <v>16</v>
      </c>
      <c r="D7558" t="str">
        <f>IF(Tabel_Forespørgsel_fra_Visma28[[#This Row],[SupProd]]=" "," "," - "&amp;Tabel_Forespørgsel_fra_Visma28[[#This Row],[SupProd]])</f>
        <v xml:space="preserve"> </v>
      </c>
      <c r="E7558" t="s">
        <v>16</v>
      </c>
      <c r="F7558" t="str">
        <f>IF(Tabel_Forespørgsel_fra_Visma28[[#This Row],[SupDescr]]=" "," "," - "&amp;Tabel_Forespørgsel_fra_Visma28[[#This Row],[SupDescr]])</f>
        <v xml:space="preserve"> </v>
      </c>
      <c r="G7558" t="s">
        <v>3560</v>
      </c>
      <c r="H7558">
        <v>2</v>
      </c>
      <c r="I7558" t="str">
        <f>IF(A7558=A7557,I7557&amp;CHAR(10)&amp;"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Scan Bejds  </v>
      </c>
    </row>
    <row r="7559" spans="1:9" x14ac:dyDescent="0.25">
      <c r="A7559" t="s">
        <v>14210</v>
      </c>
      <c r="B7559">
        <v>75180019</v>
      </c>
      <c r="C7559" t="s">
        <v>16</v>
      </c>
      <c r="D7559" t="str">
        <f>IF(Tabel_Forespørgsel_fra_Visma28[[#This Row],[SupProd]]=" "," "," - "&amp;Tabel_Forespørgsel_fra_Visma28[[#This Row],[SupProd]])</f>
        <v xml:space="preserve"> </v>
      </c>
      <c r="E7559" t="s">
        <v>16</v>
      </c>
      <c r="F7559" t="str">
        <f>IF(Tabel_Forespørgsel_fra_Visma28[[#This Row],[SupDescr]]=" "," "," - "&amp;Tabel_Forespørgsel_fra_Visma28[[#This Row],[SupDescr]])</f>
        <v xml:space="preserve"> </v>
      </c>
      <c r="G7559" t="s">
        <v>2430</v>
      </c>
      <c r="H7559">
        <v>1</v>
      </c>
      <c r="I7559" t="str">
        <f>IF(A7559=A7558,I7558&amp;CHAR(10)&amp;"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60" spans="1:9" x14ac:dyDescent="0.25">
      <c r="A7560" t="s">
        <v>14210</v>
      </c>
      <c r="B7560">
        <v>75500133</v>
      </c>
      <c r="C7560" t="s">
        <v>16</v>
      </c>
      <c r="D7560" t="str">
        <f>IF(Tabel_Forespørgsel_fra_Visma28[[#This Row],[SupProd]]=" "," "," - "&amp;Tabel_Forespørgsel_fra_Visma28[[#This Row],[SupProd]])</f>
        <v xml:space="preserve"> </v>
      </c>
      <c r="E7560" t="s">
        <v>16</v>
      </c>
      <c r="F7560" t="str">
        <f>IF(Tabel_Forespørgsel_fra_Visma28[[#This Row],[SupDescr]]=" "," "," - "&amp;Tabel_Forespørgsel_fra_Visma28[[#This Row],[SupDescr]])</f>
        <v xml:space="preserve"> </v>
      </c>
      <c r="G7560" t="s">
        <v>3560</v>
      </c>
      <c r="H7560">
        <v>2</v>
      </c>
      <c r="I7560" t="str">
        <f>IF(A7560=A7559,I7559&amp;CHAR(10)&amp;"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Scan Bejds  </v>
      </c>
    </row>
    <row r="7561" spans="1:9" x14ac:dyDescent="0.25">
      <c r="A7561" t="s">
        <v>14934</v>
      </c>
      <c r="B7561">
        <v>75211662</v>
      </c>
      <c r="C7561" t="s">
        <v>16</v>
      </c>
      <c r="D7561" t="str">
        <f>IF(Tabel_Forespørgsel_fra_Visma28[[#This Row],[SupProd]]=" "," "," - "&amp;Tabel_Forespørgsel_fra_Visma28[[#This Row],[SupProd]])</f>
        <v xml:space="preserve"> </v>
      </c>
      <c r="E7561" t="s">
        <v>16</v>
      </c>
      <c r="F7561" t="str">
        <f>IF(Tabel_Forespørgsel_fra_Visma28[[#This Row],[SupDescr]]=" "," "," - "&amp;Tabel_Forespørgsel_fra_Visma28[[#This Row],[SupDescr]])</f>
        <v xml:space="preserve"> </v>
      </c>
      <c r="G7561" t="s">
        <v>7015</v>
      </c>
      <c r="H7561">
        <v>1</v>
      </c>
      <c r="I7561" t="str">
        <f>IF(A7561=A7560,I7560&amp;CHAR(10)&amp;"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62" spans="1:9" x14ac:dyDescent="0.25">
      <c r="A7562" t="s">
        <v>14935</v>
      </c>
      <c r="B7562">
        <v>75211662</v>
      </c>
      <c r="C7562" t="s">
        <v>16</v>
      </c>
      <c r="D7562" t="str">
        <f>IF(Tabel_Forespørgsel_fra_Visma28[[#This Row],[SupProd]]=" "," "," - "&amp;Tabel_Forespørgsel_fra_Visma28[[#This Row],[SupProd]])</f>
        <v xml:space="preserve"> </v>
      </c>
      <c r="E7562" t="s">
        <v>16</v>
      </c>
      <c r="F7562" t="str">
        <f>IF(Tabel_Forespørgsel_fra_Visma28[[#This Row],[SupDescr]]=" "," "," - "&amp;Tabel_Forespørgsel_fra_Visma28[[#This Row],[SupDescr]])</f>
        <v xml:space="preserve"> </v>
      </c>
      <c r="G7562" t="s">
        <v>7015</v>
      </c>
      <c r="H7562">
        <v>1</v>
      </c>
      <c r="I7562" t="str">
        <f>IF(A7562=A7561,I7561&amp;CHAR(10)&amp;"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63" spans="1:9" x14ac:dyDescent="0.25">
      <c r="A7563" t="s">
        <v>14496</v>
      </c>
      <c r="B7563">
        <v>75180019</v>
      </c>
      <c r="C7563" t="s">
        <v>16</v>
      </c>
      <c r="D7563" t="str">
        <f>IF(Tabel_Forespørgsel_fra_Visma28[[#This Row],[SupProd]]=" "," "," - "&amp;Tabel_Forespørgsel_fra_Visma28[[#This Row],[SupProd]])</f>
        <v xml:space="preserve"> </v>
      </c>
      <c r="E7563" t="s">
        <v>16</v>
      </c>
      <c r="F7563" t="str">
        <f>IF(Tabel_Forespørgsel_fra_Visma28[[#This Row],[SupDescr]]=" "," "," - "&amp;Tabel_Forespørgsel_fra_Visma28[[#This Row],[SupDescr]])</f>
        <v xml:space="preserve"> </v>
      </c>
      <c r="G7563" t="s">
        <v>2430</v>
      </c>
      <c r="H7563">
        <v>1</v>
      </c>
      <c r="I7563" t="str">
        <f>IF(A7563=A7562,I7562&amp;CHAR(10)&amp;"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64" spans="1:9" x14ac:dyDescent="0.25">
      <c r="A7564" t="s">
        <v>14463</v>
      </c>
      <c r="B7564">
        <v>75180019</v>
      </c>
      <c r="C7564" t="s">
        <v>16</v>
      </c>
      <c r="D7564" t="str">
        <f>IF(Tabel_Forespørgsel_fra_Visma28[[#This Row],[SupProd]]=" "," "," - "&amp;Tabel_Forespørgsel_fra_Visma28[[#This Row],[SupProd]])</f>
        <v xml:space="preserve"> </v>
      </c>
      <c r="E7564" t="s">
        <v>16</v>
      </c>
      <c r="F7564" t="str">
        <f>IF(Tabel_Forespørgsel_fra_Visma28[[#This Row],[SupDescr]]=" "," "," - "&amp;Tabel_Forespørgsel_fra_Visma28[[#This Row],[SupDescr]])</f>
        <v xml:space="preserve"> </v>
      </c>
      <c r="G7564" t="s">
        <v>2430</v>
      </c>
      <c r="H7564">
        <v>1</v>
      </c>
      <c r="I7564" t="str">
        <f>IF(A7564=A7563,I7563&amp;CHAR(10)&amp;"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65" spans="1:9" x14ac:dyDescent="0.25">
      <c r="A7565" t="s">
        <v>14464</v>
      </c>
      <c r="B7565">
        <v>75180019</v>
      </c>
      <c r="C7565" t="s">
        <v>16</v>
      </c>
      <c r="D7565" t="str">
        <f>IF(Tabel_Forespørgsel_fra_Visma28[[#This Row],[SupProd]]=" "," "," - "&amp;Tabel_Forespørgsel_fra_Visma28[[#This Row],[SupProd]])</f>
        <v xml:space="preserve"> </v>
      </c>
      <c r="E7565" t="s">
        <v>16</v>
      </c>
      <c r="F7565" t="str">
        <f>IF(Tabel_Forespørgsel_fra_Visma28[[#This Row],[SupDescr]]=" "," "," - "&amp;Tabel_Forespørgsel_fra_Visma28[[#This Row],[SupDescr]])</f>
        <v xml:space="preserve"> </v>
      </c>
      <c r="G7565" t="s">
        <v>2430</v>
      </c>
      <c r="H7565">
        <v>1</v>
      </c>
      <c r="I7565" t="str">
        <f>IF(A7565=A7564,I7564&amp;CHAR(10)&amp;"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66" spans="1:9" x14ac:dyDescent="0.25">
      <c r="A7566" t="s">
        <v>15010</v>
      </c>
      <c r="B7566">
        <v>75180019</v>
      </c>
      <c r="C7566" t="s">
        <v>16</v>
      </c>
      <c r="D7566" t="str">
        <f>IF(Tabel_Forespørgsel_fra_Visma28[[#This Row],[SupProd]]=" "," "," - "&amp;Tabel_Forespørgsel_fra_Visma28[[#This Row],[SupProd]])</f>
        <v xml:space="preserve"> </v>
      </c>
      <c r="E7566" t="s">
        <v>16</v>
      </c>
      <c r="F7566" t="str">
        <f>IF(Tabel_Forespørgsel_fra_Visma28[[#This Row],[SupDescr]]=" "," "," - "&amp;Tabel_Forespørgsel_fra_Visma28[[#This Row],[SupDescr]])</f>
        <v xml:space="preserve"> </v>
      </c>
      <c r="G7566" t="s">
        <v>2430</v>
      </c>
      <c r="H7566">
        <v>1</v>
      </c>
      <c r="I7566" t="str">
        <f>IF(A7566=A7565,I7565&amp;CHAR(10)&amp;"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67" spans="1:9" x14ac:dyDescent="0.25">
      <c r="A7567" t="s">
        <v>14101</v>
      </c>
      <c r="B7567">
        <v>70120140</v>
      </c>
      <c r="C7567" t="s">
        <v>16</v>
      </c>
      <c r="D7567" t="str">
        <f>IF(Tabel_Forespørgsel_fra_Visma28[[#This Row],[SupProd]]=" "," "," - "&amp;Tabel_Forespørgsel_fra_Visma28[[#This Row],[SupProd]])</f>
        <v xml:space="preserve"> </v>
      </c>
      <c r="E7567" t="s">
        <v>16</v>
      </c>
      <c r="F7567" t="str">
        <f>IF(Tabel_Forespørgsel_fra_Visma28[[#This Row],[SupDescr]]=" "," "," - "&amp;Tabel_Forespørgsel_fra_Visma28[[#This Row],[SupDescr]])</f>
        <v xml:space="preserve"> </v>
      </c>
      <c r="G7567" t="s">
        <v>2467</v>
      </c>
      <c r="H7567">
        <v>1</v>
      </c>
      <c r="I7567" t="str">
        <f>IF(A7567=A7566,I7566&amp;CHAR(10)&amp;"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68" spans="1:9" x14ac:dyDescent="0.25">
      <c r="A7568" t="s">
        <v>15381</v>
      </c>
      <c r="B7568">
        <v>70120140</v>
      </c>
      <c r="C7568" t="s">
        <v>16</v>
      </c>
      <c r="D7568" t="str">
        <f>IF(Tabel_Forespørgsel_fra_Visma28[[#This Row],[SupProd]]=" "," "," - "&amp;Tabel_Forespørgsel_fra_Visma28[[#This Row],[SupProd]])</f>
        <v xml:space="preserve"> </v>
      </c>
      <c r="E7568" t="s">
        <v>16</v>
      </c>
      <c r="F7568" t="str">
        <f>IF(Tabel_Forespørgsel_fra_Visma28[[#This Row],[SupDescr]]=" "," "," - "&amp;Tabel_Forespørgsel_fra_Visma28[[#This Row],[SupDescr]])</f>
        <v xml:space="preserve"> </v>
      </c>
      <c r="G7568" t="s">
        <v>2467</v>
      </c>
      <c r="H7568">
        <v>1</v>
      </c>
      <c r="I7568" t="str">
        <f>IF(A7568=A7567,I7567&amp;CHAR(10)&amp;"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69" spans="1:9" x14ac:dyDescent="0.25">
      <c r="A7569" t="s">
        <v>15382</v>
      </c>
      <c r="B7569">
        <v>70120140</v>
      </c>
      <c r="C7569" t="s">
        <v>16</v>
      </c>
      <c r="D7569" t="str">
        <f>IF(Tabel_Forespørgsel_fra_Visma28[[#This Row],[SupProd]]=" "," "," - "&amp;Tabel_Forespørgsel_fra_Visma28[[#This Row],[SupProd]])</f>
        <v xml:space="preserve"> </v>
      </c>
      <c r="E7569" t="s">
        <v>16</v>
      </c>
      <c r="F7569" t="str">
        <f>IF(Tabel_Forespørgsel_fra_Visma28[[#This Row],[SupDescr]]=" "," "," - "&amp;Tabel_Forespørgsel_fra_Visma28[[#This Row],[SupDescr]])</f>
        <v xml:space="preserve"> </v>
      </c>
      <c r="G7569" t="s">
        <v>2467</v>
      </c>
      <c r="H7569">
        <v>1</v>
      </c>
      <c r="I7569" t="str">
        <f>IF(A7569=A7568,I7568&amp;CHAR(10)&amp;"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0" spans="1:9" x14ac:dyDescent="0.25">
      <c r="A7570" t="s">
        <v>41520</v>
      </c>
      <c r="B7570">
        <v>70120140</v>
      </c>
      <c r="C7570" t="s">
        <v>16</v>
      </c>
      <c r="D7570" t="str">
        <f>IF(Tabel_Forespørgsel_fra_Visma28[[#This Row],[SupProd]]=" "," "," - "&amp;Tabel_Forespørgsel_fra_Visma28[[#This Row],[SupProd]])</f>
        <v xml:space="preserve"> </v>
      </c>
      <c r="E7570" t="s">
        <v>16</v>
      </c>
      <c r="F7570" t="str">
        <f>IF(Tabel_Forespørgsel_fra_Visma28[[#This Row],[SupDescr]]=" "," "," - "&amp;Tabel_Forespørgsel_fra_Visma28[[#This Row],[SupDescr]])</f>
        <v xml:space="preserve"> </v>
      </c>
      <c r="G7570" t="s">
        <v>2467</v>
      </c>
      <c r="H7570">
        <v>1</v>
      </c>
      <c r="I7570" t="str">
        <f>IF(A7570=A7569,I7569&amp;CHAR(10)&amp;"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1" spans="1:9" x14ac:dyDescent="0.25">
      <c r="A7571" t="s">
        <v>41524</v>
      </c>
      <c r="B7571">
        <v>70120140</v>
      </c>
      <c r="C7571" t="s">
        <v>16</v>
      </c>
      <c r="D7571" t="str">
        <f>IF(Tabel_Forespørgsel_fra_Visma28[[#This Row],[SupProd]]=" "," "," - "&amp;Tabel_Forespørgsel_fra_Visma28[[#This Row],[SupProd]])</f>
        <v xml:space="preserve"> </v>
      </c>
      <c r="E7571" t="s">
        <v>16</v>
      </c>
      <c r="F7571" t="str">
        <f>IF(Tabel_Forespørgsel_fra_Visma28[[#This Row],[SupDescr]]=" "," "," - "&amp;Tabel_Forespørgsel_fra_Visma28[[#This Row],[SupDescr]])</f>
        <v xml:space="preserve"> </v>
      </c>
      <c r="G7571" t="s">
        <v>2467</v>
      </c>
      <c r="H7571">
        <v>1</v>
      </c>
      <c r="I7571" t="str">
        <f>IF(A7571=A7570,I7570&amp;CHAR(10)&amp;"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2" spans="1:9" x14ac:dyDescent="0.25">
      <c r="A7572" t="s">
        <v>41518</v>
      </c>
      <c r="B7572">
        <v>70120140</v>
      </c>
      <c r="C7572" t="s">
        <v>16</v>
      </c>
      <c r="D7572" t="str">
        <f>IF(Tabel_Forespørgsel_fra_Visma28[[#This Row],[SupProd]]=" "," "," - "&amp;Tabel_Forespørgsel_fra_Visma28[[#This Row],[SupProd]])</f>
        <v xml:space="preserve"> </v>
      </c>
      <c r="E7572" t="s">
        <v>16</v>
      </c>
      <c r="F7572" t="str">
        <f>IF(Tabel_Forespørgsel_fra_Visma28[[#This Row],[SupDescr]]=" "," "," - "&amp;Tabel_Forespørgsel_fra_Visma28[[#This Row],[SupDescr]])</f>
        <v xml:space="preserve"> </v>
      </c>
      <c r="G7572" t="s">
        <v>2467</v>
      </c>
      <c r="H7572">
        <v>1</v>
      </c>
      <c r="I7572" t="str">
        <f>IF(A7572=A7571,I7571&amp;CHAR(10)&amp;"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3" spans="1:9" x14ac:dyDescent="0.25">
      <c r="A7573" t="s">
        <v>41519</v>
      </c>
      <c r="B7573">
        <v>70120140</v>
      </c>
      <c r="C7573" t="s">
        <v>16</v>
      </c>
      <c r="D7573" t="str">
        <f>IF(Tabel_Forespørgsel_fra_Visma28[[#This Row],[SupProd]]=" "," "," - "&amp;Tabel_Forespørgsel_fra_Visma28[[#This Row],[SupProd]])</f>
        <v xml:space="preserve"> </v>
      </c>
      <c r="E7573" t="s">
        <v>16</v>
      </c>
      <c r="F7573" t="str">
        <f>IF(Tabel_Forespørgsel_fra_Visma28[[#This Row],[SupDescr]]=" "," "," - "&amp;Tabel_Forespørgsel_fra_Visma28[[#This Row],[SupDescr]])</f>
        <v xml:space="preserve"> </v>
      </c>
      <c r="G7573" t="s">
        <v>2467</v>
      </c>
      <c r="H7573">
        <v>1</v>
      </c>
      <c r="I7573" t="str">
        <f>IF(A7573=A7572,I7572&amp;CHAR(10)&amp;"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4" spans="1:9" x14ac:dyDescent="0.25">
      <c r="A7574" t="s">
        <v>41522</v>
      </c>
      <c r="B7574">
        <v>70120140</v>
      </c>
      <c r="C7574" t="s">
        <v>16</v>
      </c>
      <c r="D7574" t="str">
        <f>IF(Tabel_Forespørgsel_fra_Visma28[[#This Row],[SupProd]]=" "," "," - "&amp;Tabel_Forespørgsel_fra_Visma28[[#This Row],[SupProd]])</f>
        <v xml:space="preserve"> </v>
      </c>
      <c r="E7574" t="s">
        <v>16</v>
      </c>
      <c r="F7574" t="str">
        <f>IF(Tabel_Forespørgsel_fra_Visma28[[#This Row],[SupDescr]]=" "," "," - "&amp;Tabel_Forespørgsel_fra_Visma28[[#This Row],[SupDescr]])</f>
        <v xml:space="preserve"> </v>
      </c>
      <c r="G7574" t="s">
        <v>2467</v>
      </c>
      <c r="H7574">
        <v>1</v>
      </c>
      <c r="I7574" t="str">
        <f>IF(A7574=A7573,I7573&amp;CHAR(10)&amp;"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5" spans="1:9" x14ac:dyDescent="0.25">
      <c r="A7575" t="s">
        <v>41523</v>
      </c>
      <c r="B7575">
        <v>70120140</v>
      </c>
      <c r="C7575" t="s">
        <v>16</v>
      </c>
      <c r="D7575" t="str">
        <f>IF(Tabel_Forespørgsel_fra_Visma28[[#This Row],[SupProd]]=" "," "," - "&amp;Tabel_Forespørgsel_fra_Visma28[[#This Row],[SupProd]])</f>
        <v xml:space="preserve"> </v>
      </c>
      <c r="E7575" t="s">
        <v>16</v>
      </c>
      <c r="F7575" t="str">
        <f>IF(Tabel_Forespørgsel_fra_Visma28[[#This Row],[SupDescr]]=" "," "," - "&amp;Tabel_Forespørgsel_fra_Visma28[[#This Row],[SupDescr]])</f>
        <v xml:space="preserve"> </v>
      </c>
      <c r="G7575" t="s">
        <v>2467</v>
      </c>
      <c r="H7575">
        <v>1</v>
      </c>
      <c r="I7575" t="str">
        <f>IF(A7575=A7574,I7574&amp;CHAR(10)&amp;"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6" spans="1:9" x14ac:dyDescent="0.25">
      <c r="A7576" t="s">
        <v>41341</v>
      </c>
      <c r="B7576">
        <v>70120140</v>
      </c>
      <c r="C7576" t="s">
        <v>16</v>
      </c>
      <c r="D7576" t="str">
        <f>IF(Tabel_Forespørgsel_fra_Visma28[[#This Row],[SupProd]]=" "," "," - "&amp;Tabel_Forespørgsel_fra_Visma28[[#This Row],[SupProd]])</f>
        <v xml:space="preserve"> </v>
      </c>
      <c r="E7576" t="s">
        <v>16</v>
      </c>
      <c r="F7576" t="str">
        <f>IF(Tabel_Forespørgsel_fra_Visma28[[#This Row],[SupDescr]]=" "," "," - "&amp;Tabel_Forespørgsel_fra_Visma28[[#This Row],[SupDescr]])</f>
        <v xml:space="preserve"> </v>
      </c>
      <c r="G7576" t="s">
        <v>2467</v>
      </c>
      <c r="H7576">
        <v>1</v>
      </c>
      <c r="I7576" t="str">
        <f>IF(A7576=A7575,I7575&amp;CHAR(10)&amp;"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7" spans="1:9" x14ac:dyDescent="0.25">
      <c r="A7577" t="s">
        <v>41342</v>
      </c>
      <c r="B7577">
        <v>70120140</v>
      </c>
      <c r="C7577" t="s">
        <v>16</v>
      </c>
      <c r="D7577" t="str">
        <f>IF(Tabel_Forespørgsel_fra_Visma28[[#This Row],[SupProd]]=" "," "," - "&amp;Tabel_Forespørgsel_fra_Visma28[[#This Row],[SupProd]])</f>
        <v xml:space="preserve"> </v>
      </c>
      <c r="E7577" t="s">
        <v>16</v>
      </c>
      <c r="F7577" t="str">
        <f>IF(Tabel_Forespørgsel_fra_Visma28[[#This Row],[SupDescr]]=" "," "," - "&amp;Tabel_Forespørgsel_fra_Visma28[[#This Row],[SupDescr]])</f>
        <v xml:space="preserve"> </v>
      </c>
      <c r="G7577" t="s">
        <v>2467</v>
      </c>
      <c r="H7577">
        <v>1</v>
      </c>
      <c r="I7577" t="str">
        <f>IF(A7577=A7576,I7576&amp;CHAR(10)&amp;"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8" spans="1:9" x14ac:dyDescent="0.25">
      <c r="A7578" t="s">
        <v>41349</v>
      </c>
      <c r="B7578">
        <v>70120140</v>
      </c>
      <c r="C7578" t="s">
        <v>16</v>
      </c>
      <c r="D7578" t="str">
        <f>IF(Tabel_Forespørgsel_fra_Visma28[[#This Row],[SupProd]]=" "," "," - "&amp;Tabel_Forespørgsel_fra_Visma28[[#This Row],[SupProd]])</f>
        <v xml:space="preserve"> </v>
      </c>
      <c r="E7578" t="s">
        <v>16</v>
      </c>
      <c r="F7578" t="str">
        <f>IF(Tabel_Forespørgsel_fra_Visma28[[#This Row],[SupDescr]]=" "," "," - "&amp;Tabel_Forespørgsel_fra_Visma28[[#This Row],[SupDescr]])</f>
        <v xml:space="preserve"> </v>
      </c>
      <c r="G7578" t="s">
        <v>2467</v>
      </c>
      <c r="H7578">
        <v>1</v>
      </c>
      <c r="I7578" t="str">
        <f>IF(A7578=A7577,I7577&amp;CHAR(10)&amp;"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9" spans="1:9" x14ac:dyDescent="0.25">
      <c r="A7579" t="s">
        <v>41343</v>
      </c>
      <c r="B7579">
        <v>70120140</v>
      </c>
      <c r="C7579" t="s">
        <v>16</v>
      </c>
      <c r="D7579" t="str">
        <f>IF(Tabel_Forespørgsel_fra_Visma28[[#This Row],[SupProd]]=" "," "," - "&amp;Tabel_Forespørgsel_fra_Visma28[[#This Row],[SupProd]])</f>
        <v xml:space="preserve"> </v>
      </c>
      <c r="E7579" t="s">
        <v>16</v>
      </c>
      <c r="F7579" t="str">
        <f>IF(Tabel_Forespørgsel_fra_Visma28[[#This Row],[SupDescr]]=" "," "," - "&amp;Tabel_Forespørgsel_fra_Visma28[[#This Row],[SupDescr]])</f>
        <v xml:space="preserve"> </v>
      </c>
      <c r="G7579" t="s">
        <v>2467</v>
      </c>
      <c r="H7579">
        <v>1</v>
      </c>
      <c r="I7579" t="str">
        <f>IF(A7579=A7578,I7578&amp;CHAR(10)&amp;"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0" spans="1:9" x14ac:dyDescent="0.25">
      <c r="A7580" t="s">
        <v>41344</v>
      </c>
      <c r="B7580">
        <v>70120140</v>
      </c>
      <c r="C7580" t="s">
        <v>16</v>
      </c>
      <c r="D7580" t="str">
        <f>IF(Tabel_Forespørgsel_fra_Visma28[[#This Row],[SupProd]]=" "," "," - "&amp;Tabel_Forespørgsel_fra_Visma28[[#This Row],[SupProd]])</f>
        <v xml:space="preserve"> </v>
      </c>
      <c r="E7580" t="s">
        <v>16</v>
      </c>
      <c r="F7580" t="str">
        <f>IF(Tabel_Forespørgsel_fra_Visma28[[#This Row],[SupDescr]]=" "," "," - "&amp;Tabel_Forespørgsel_fra_Visma28[[#This Row],[SupDescr]])</f>
        <v xml:space="preserve"> </v>
      </c>
      <c r="G7580" t="s">
        <v>2467</v>
      </c>
      <c r="H7580">
        <v>1</v>
      </c>
      <c r="I7580" t="str">
        <f>IF(A7580=A7579,I7579&amp;CHAR(10)&amp;"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1" spans="1:9" x14ac:dyDescent="0.25">
      <c r="A7581" t="s">
        <v>41345</v>
      </c>
      <c r="B7581">
        <v>70120140</v>
      </c>
      <c r="C7581" t="s">
        <v>16</v>
      </c>
      <c r="D7581" t="str">
        <f>IF(Tabel_Forespørgsel_fra_Visma28[[#This Row],[SupProd]]=" "," "," - "&amp;Tabel_Forespørgsel_fra_Visma28[[#This Row],[SupProd]])</f>
        <v xml:space="preserve"> </v>
      </c>
      <c r="E7581" t="s">
        <v>16</v>
      </c>
      <c r="F7581" t="str">
        <f>IF(Tabel_Forespørgsel_fra_Visma28[[#This Row],[SupDescr]]=" "," "," - "&amp;Tabel_Forespørgsel_fra_Visma28[[#This Row],[SupDescr]])</f>
        <v xml:space="preserve"> </v>
      </c>
      <c r="G7581" t="s">
        <v>2467</v>
      </c>
      <c r="H7581">
        <v>1</v>
      </c>
      <c r="I7581" t="str">
        <f>IF(A7581=A7580,I7580&amp;CHAR(10)&amp;"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2" spans="1:9" x14ac:dyDescent="0.25">
      <c r="A7582" t="s">
        <v>41521</v>
      </c>
      <c r="B7582">
        <v>70120140</v>
      </c>
      <c r="C7582" t="s">
        <v>16</v>
      </c>
      <c r="D7582" t="str">
        <f>IF(Tabel_Forespørgsel_fra_Visma28[[#This Row],[SupProd]]=" "," "," - "&amp;Tabel_Forespørgsel_fra_Visma28[[#This Row],[SupProd]])</f>
        <v xml:space="preserve"> </v>
      </c>
      <c r="E7582" t="s">
        <v>16</v>
      </c>
      <c r="F7582" t="str">
        <f>IF(Tabel_Forespørgsel_fra_Visma28[[#This Row],[SupDescr]]=" "," "," - "&amp;Tabel_Forespørgsel_fra_Visma28[[#This Row],[SupDescr]])</f>
        <v xml:space="preserve"> </v>
      </c>
      <c r="G7582" t="s">
        <v>2467</v>
      </c>
      <c r="H7582">
        <v>1</v>
      </c>
      <c r="I7582" t="str">
        <f>IF(A7582=A7581,I7581&amp;CHAR(10)&amp;"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3" spans="1:9" x14ac:dyDescent="0.25">
      <c r="A7583" t="s">
        <v>41527</v>
      </c>
      <c r="B7583">
        <v>70120140</v>
      </c>
      <c r="C7583" t="s">
        <v>16</v>
      </c>
      <c r="D7583" t="str">
        <f>IF(Tabel_Forespørgsel_fra_Visma28[[#This Row],[SupProd]]=" "," "," - "&amp;Tabel_Forespørgsel_fra_Visma28[[#This Row],[SupProd]])</f>
        <v xml:space="preserve"> </v>
      </c>
      <c r="E7583" t="s">
        <v>16</v>
      </c>
      <c r="F7583" t="str">
        <f>IF(Tabel_Forespørgsel_fra_Visma28[[#This Row],[SupDescr]]=" "," "," - "&amp;Tabel_Forespørgsel_fra_Visma28[[#This Row],[SupDescr]])</f>
        <v xml:space="preserve"> </v>
      </c>
      <c r="G7583" t="s">
        <v>2467</v>
      </c>
      <c r="H7583">
        <v>1</v>
      </c>
      <c r="I7583" t="str">
        <f>IF(A7583=A7582,I7582&amp;CHAR(10)&amp;"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4" spans="1:9" x14ac:dyDescent="0.25">
      <c r="A7584" t="s">
        <v>41528</v>
      </c>
      <c r="B7584">
        <v>70120140</v>
      </c>
      <c r="C7584" t="s">
        <v>16</v>
      </c>
      <c r="D7584" t="str">
        <f>IF(Tabel_Forespørgsel_fra_Visma28[[#This Row],[SupProd]]=" "," "," - "&amp;Tabel_Forespørgsel_fra_Visma28[[#This Row],[SupProd]])</f>
        <v xml:space="preserve"> </v>
      </c>
      <c r="E7584" t="s">
        <v>16</v>
      </c>
      <c r="F7584" t="str">
        <f>IF(Tabel_Forespørgsel_fra_Visma28[[#This Row],[SupDescr]]=" "," "," - "&amp;Tabel_Forespørgsel_fra_Visma28[[#This Row],[SupDescr]])</f>
        <v xml:space="preserve"> </v>
      </c>
      <c r="G7584" t="s">
        <v>2467</v>
      </c>
      <c r="H7584">
        <v>1</v>
      </c>
      <c r="I7584" t="str">
        <f>IF(A7584=A7583,I7583&amp;CHAR(10)&amp;"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5" spans="1:9" x14ac:dyDescent="0.25">
      <c r="A7585" t="s">
        <v>41525</v>
      </c>
      <c r="B7585">
        <v>70120140</v>
      </c>
      <c r="C7585" t="s">
        <v>16</v>
      </c>
      <c r="D7585" t="str">
        <f>IF(Tabel_Forespørgsel_fra_Visma28[[#This Row],[SupProd]]=" "," "," - "&amp;Tabel_Forespørgsel_fra_Visma28[[#This Row],[SupProd]])</f>
        <v xml:space="preserve"> </v>
      </c>
      <c r="E7585" t="s">
        <v>16</v>
      </c>
      <c r="F7585" t="str">
        <f>IF(Tabel_Forespørgsel_fra_Visma28[[#This Row],[SupDescr]]=" "," "," - "&amp;Tabel_Forespørgsel_fra_Visma28[[#This Row],[SupDescr]])</f>
        <v xml:space="preserve"> </v>
      </c>
      <c r="G7585" t="s">
        <v>2467</v>
      </c>
      <c r="H7585">
        <v>1</v>
      </c>
      <c r="I7585" t="str">
        <f>IF(A7585=A7584,I7584&amp;CHAR(10)&amp;"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6" spans="1:9" x14ac:dyDescent="0.25">
      <c r="A7586" t="s">
        <v>41529</v>
      </c>
      <c r="B7586">
        <v>70120140</v>
      </c>
      <c r="C7586" t="s">
        <v>16</v>
      </c>
      <c r="D7586" t="str">
        <f>IF(Tabel_Forespørgsel_fra_Visma28[[#This Row],[SupProd]]=" "," "," - "&amp;Tabel_Forespørgsel_fra_Visma28[[#This Row],[SupProd]])</f>
        <v xml:space="preserve"> </v>
      </c>
      <c r="E7586" t="s">
        <v>16</v>
      </c>
      <c r="F7586" t="str">
        <f>IF(Tabel_Forespørgsel_fra_Visma28[[#This Row],[SupDescr]]=" "," "," - "&amp;Tabel_Forespørgsel_fra_Visma28[[#This Row],[SupDescr]])</f>
        <v xml:space="preserve"> </v>
      </c>
      <c r="G7586" t="s">
        <v>2467</v>
      </c>
      <c r="H7586">
        <v>1</v>
      </c>
      <c r="I7586" t="str">
        <f>IF(A7586=A7585,I7585&amp;CHAR(10)&amp;"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7" spans="1:9" x14ac:dyDescent="0.25">
      <c r="A7587" t="s">
        <v>41348</v>
      </c>
      <c r="B7587">
        <v>70120140</v>
      </c>
      <c r="C7587" t="s">
        <v>16</v>
      </c>
      <c r="D7587" t="str">
        <f>IF(Tabel_Forespørgsel_fra_Visma28[[#This Row],[SupProd]]=" "," "," - "&amp;Tabel_Forespørgsel_fra_Visma28[[#This Row],[SupProd]])</f>
        <v xml:space="preserve"> </v>
      </c>
      <c r="E7587" t="s">
        <v>16</v>
      </c>
      <c r="F7587" t="str">
        <f>IF(Tabel_Forespørgsel_fra_Visma28[[#This Row],[SupDescr]]=" "," "," - "&amp;Tabel_Forespørgsel_fra_Visma28[[#This Row],[SupDescr]])</f>
        <v xml:space="preserve"> </v>
      </c>
      <c r="G7587" t="s">
        <v>2467</v>
      </c>
      <c r="H7587">
        <v>1</v>
      </c>
      <c r="I7587" t="str">
        <f>IF(A7587=A7586,I7586&amp;CHAR(10)&amp;"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8" spans="1:9" x14ac:dyDescent="0.25">
      <c r="A7588" t="s">
        <v>41859</v>
      </c>
      <c r="B7588">
        <v>70120140</v>
      </c>
      <c r="C7588" t="s">
        <v>16</v>
      </c>
      <c r="D7588" t="str">
        <f>IF(Tabel_Forespørgsel_fra_Visma28[[#This Row],[SupProd]]=" "," "," - "&amp;Tabel_Forespørgsel_fra_Visma28[[#This Row],[SupProd]])</f>
        <v xml:space="preserve"> </v>
      </c>
      <c r="E7588" t="s">
        <v>16</v>
      </c>
      <c r="F7588" t="str">
        <f>IF(Tabel_Forespørgsel_fra_Visma28[[#This Row],[SupDescr]]=" "," "," - "&amp;Tabel_Forespørgsel_fra_Visma28[[#This Row],[SupDescr]])</f>
        <v xml:space="preserve"> </v>
      </c>
      <c r="G7588" t="s">
        <v>2467</v>
      </c>
      <c r="H7588">
        <v>1</v>
      </c>
      <c r="I7588" t="str">
        <f>IF(A7588=A7587,I7587&amp;CHAR(10)&amp;"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9" spans="1:9" x14ac:dyDescent="0.25">
      <c r="A7589" t="s">
        <v>41346</v>
      </c>
      <c r="B7589">
        <v>70120140</v>
      </c>
      <c r="C7589" t="s">
        <v>16</v>
      </c>
      <c r="D7589" t="str">
        <f>IF(Tabel_Forespørgsel_fra_Visma28[[#This Row],[SupProd]]=" "," "," - "&amp;Tabel_Forespørgsel_fra_Visma28[[#This Row],[SupProd]])</f>
        <v xml:space="preserve"> </v>
      </c>
      <c r="E7589" t="s">
        <v>16</v>
      </c>
      <c r="F7589" t="str">
        <f>IF(Tabel_Forespørgsel_fra_Visma28[[#This Row],[SupDescr]]=" "," "," - "&amp;Tabel_Forespørgsel_fra_Visma28[[#This Row],[SupDescr]])</f>
        <v xml:space="preserve"> </v>
      </c>
      <c r="G7589" t="s">
        <v>2467</v>
      </c>
      <c r="H7589">
        <v>1</v>
      </c>
      <c r="I7589" t="str">
        <f>IF(A7589=A7588,I7588&amp;CHAR(10)&amp;"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0" spans="1:9" x14ac:dyDescent="0.25">
      <c r="A7590" t="s">
        <v>41347</v>
      </c>
      <c r="B7590">
        <v>70120140</v>
      </c>
      <c r="C7590" t="s">
        <v>16</v>
      </c>
      <c r="D7590" t="str">
        <f>IF(Tabel_Forespørgsel_fra_Visma28[[#This Row],[SupProd]]=" "," "," - "&amp;Tabel_Forespørgsel_fra_Visma28[[#This Row],[SupProd]])</f>
        <v xml:space="preserve"> </v>
      </c>
      <c r="E7590" t="s">
        <v>16</v>
      </c>
      <c r="F7590" t="str">
        <f>IF(Tabel_Forespørgsel_fra_Visma28[[#This Row],[SupDescr]]=" "," "," - "&amp;Tabel_Forespørgsel_fra_Visma28[[#This Row],[SupDescr]])</f>
        <v xml:space="preserve"> </v>
      </c>
      <c r="G7590" t="s">
        <v>2467</v>
      </c>
      <c r="H7590">
        <v>1</v>
      </c>
      <c r="I7590" t="str">
        <f>IF(A7590=A7589,I7589&amp;CHAR(10)&amp;"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1" spans="1:9" x14ac:dyDescent="0.25">
      <c r="A7591" t="s">
        <v>41526</v>
      </c>
      <c r="B7591">
        <v>70120140</v>
      </c>
      <c r="C7591" t="s">
        <v>16</v>
      </c>
      <c r="D7591" t="str">
        <f>IF(Tabel_Forespørgsel_fra_Visma28[[#This Row],[SupProd]]=" "," "," - "&amp;Tabel_Forespørgsel_fra_Visma28[[#This Row],[SupProd]])</f>
        <v xml:space="preserve"> </v>
      </c>
      <c r="E7591" t="s">
        <v>16</v>
      </c>
      <c r="F7591" t="str">
        <f>IF(Tabel_Forespørgsel_fra_Visma28[[#This Row],[SupDescr]]=" "," "," - "&amp;Tabel_Forespørgsel_fra_Visma28[[#This Row],[SupDescr]])</f>
        <v xml:space="preserve"> </v>
      </c>
      <c r="G7591" t="s">
        <v>2467</v>
      </c>
      <c r="H7591">
        <v>1</v>
      </c>
      <c r="I7591" t="str">
        <f>IF(A7591=A7590,I7590&amp;CHAR(10)&amp;"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2" spans="1:9" x14ac:dyDescent="0.25">
      <c r="A7592" t="s">
        <v>41854</v>
      </c>
      <c r="B7592">
        <v>70120140</v>
      </c>
      <c r="C7592" t="s">
        <v>16</v>
      </c>
      <c r="D7592" t="str">
        <f>IF(Tabel_Forespørgsel_fra_Visma28[[#This Row],[SupProd]]=" "," "," - "&amp;Tabel_Forespørgsel_fra_Visma28[[#This Row],[SupProd]])</f>
        <v xml:space="preserve"> </v>
      </c>
      <c r="E7592" t="s">
        <v>16</v>
      </c>
      <c r="F7592" t="str">
        <f>IF(Tabel_Forespørgsel_fra_Visma28[[#This Row],[SupDescr]]=" "," "," - "&amp;Tabel_Forespørgsel_fra_Visma28[[#This Row],[SupDescr]])</f>
        <v xml:space="preserve"> </v>
      </c>
      <c r="G7592" t="s">
        <v>2467</v>
      </c>
      <c r="H7592">
        <v>1</v>
      </c>
      <c r="I7592" t="str">
        <f>IF(A7592=A7591,I7591&amp;CHAR(10)&amp;"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3" spans="1:9" x14ac:dyDescent="0.25">
      <c r="A7593" t="s">
        <v>41857</v>
      </c>
      <c r="B7593">
        <v>70120140</v>
      </c>
      <c r="C7593" t="s">
        <v>16</v>
      </c>
      <c r="D7593" t="str">
        <f>IF(Tabel_Forespørgsel_fra_Visma28[[#This Row],[SupProd]]=" "," "," - "&amp;Tabel_Forespørgsel_fra_Visma28[[#This Row],[SupProd]])</f>
        <v xml:space="preserve"> </v>
      </c>
      <c r="E7593" t="s">
        <v>16</v>
      </c>
      <c r="F7593" t="str">
        <f>IF(Tabel_Forespørgsel_fra_Visma28[[#This Row],[SupDescr]]=" "," "," - "&amp;Tabel_Forespørgsel_fra_Visma28[[#This Row],[SupDescr]])</f>
        <v xml:space="preserve"> </v>
      </c>
      <c r="G7593" t="s">
        <v>2467</v>
      </c>
      <c r="H7593">
        <v>1</v>
      </c>
      <c r="I7593" t="str">
        <f>IF(A7593=A7592,I7592&amp;CHAR(10)&amp;"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4" spans="1:9" x14ac:dyDescent="0.25">
      <c r="A7594" t="s">
        <v>41901</v>
      </c>
      <c r="B7594">
        <v>70120140</v>
      </c>
      <c r="C7594" t="s">
        <v>16</v>
      </c>
      <c r="D7594" t="str">
        <f>IF(Tabel_Forespørgsel_fra_Visma28[[#This Row],[SupProd]]=" "," "," - "&amp;Tabel_Forespørgsel_fra_Visma28[[#This Row],[SupProd]])</f>
        <v xml:space="preserve"> </v>
      </c>
      <c r="E7594" t="s">
        <v>16</v>
      </c>
      <c r="F7594" t="str">
        <f>IF(Tabel_Forespørgsel_fra_Visma28[[#This Row],[SupDescr]]=" "," "," - "&amp;Tabel_Forespørgsel_fra_Visma28[[#This Row],[SupDescr]])</f>
        <v xml:space="preserve"> </v>
      </c>
      <c r="G7594" t="s">
        <v>2467</v>
      </c>
      <c r="H7594">
        <v>1</v>
      </c>
      <c r="I7594" t="str">
        <f>IF(A7594=A7593,I7593&amp;CHAR(10)&amp;"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5" spans="1:9" x14ac:dyDescent="0.25">
      <c r="A7595" t="s">
        <v>41538</v>
      </c>
      <c r="B7595">
        <v>70120140</v>
      </c>
      <c r="C7595" t="s">
        <v>16</v>
      </c>
      <c r="D7595" t="str">
        <f>IF(Tabel_Forespørgsel_fra_Visma28[[#This Row],[SupProd]]=" "," "," - "&amp;Tabel_Forespørgsel_fra_Visma28[[#This Row],[SupProd]])</f>
        <v xml:space="preserve"> </v>
      </c>
      <c r="E7595" t="s">
        <v>16</v>
      </c>
      <c r="F7595" t="str">
        <f>IF(Tabel_Forespørgsel_fra_Visma28[[#This Row],[SupDescr]]=" "," "," - "&amp;Tabel_Forespørgsel_fra_Visma28[[#This Row],[SupDescr]])</f>
        <v xml:space="preserve"> </v>
      </c>
      <c r="G7595" t="s">
        <v>2467</v>
      </c>
      <c r="H7595">
        <v>1</v>
      </c>
      <c r="I7595" t="str">
        <f>IF(A7595=A7594,I7594&amp;CHAR(10)&amp;"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6" spans="1:9" x14ac:dyDescent="0.25">
      <c r="A7596" t="s">
        <v>41556</v>
      </c>
      <c r="B7596">
        <v>70120140</v>
      </c>
      <c r="C7596" t="s">
        <v>16</v>
      </c>
      <c r="D7596" t="str">
        <f>IF(Tabel_Forespørgsel_fra_Visma28[[#This Row],[SupProd]]=" "," "," - "&amp;Tabel_Forespørgsel_fra_Visma28[[#This Row],[SupProd]])</f>
        <v xml:space="preserve"> </v>
      </c>
      <c r="E7596" t="s">
        <v>16</v>
      </c>
      <c r="F7596" t="str">
        <f>IF(Tabel_Forespørgsel_fra_Visma28[[#This Row],[SupDescr]]=" "," "," - "&amp;Tabel_Forespørgsel_fra_Visma28[[#This Row],[SupDescr]])</f>
        <v xml:space="preserve"> </v>
      </c>
      <c r="G7596" t="s">
        <v>2467</v>
      </c>
      <c r="H7596">
        <v>1</v>
      </c>
      <c r="I7596" t="str">
        <f>IF(A7596=A7595,I7595&amp;CHAR(10)&amp;"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7" spans="1:9" x14ac:dyDescent="0.25">
      <c r="A7597" t="s">
        <v>41550</v>
      </c>
      <c r="B7597">
        <v>70120140</v>
      </c>
      <c r="C7597" t="s">
        <v>16</v>
      </c>
      <c r="D7597" t="str">
        <f>IF(Tabel_Forespørgsel_fra_Visma28[[#This Row],[SupProd]]=" "," "," - "&amp;Tabel_Forespørgsel_fra_Visma28[[#This Row],[SupProd]])</f>
        <v xml:space="preserve"> </v>
      </c>
      <c r="E7597" t="s">
        <v>16</v>
      </c>
      <c r="F7597" t="str">
        <f>IF(Tabel_Forespørgsel_fra_Visma28[[#This Row],[SupDescr]]=" "," "," - "&amp;Tabel_Forespørgsel_fra_Visma28[[#This Row],[SupDescr]])</f>
        <v xml:space="preserve"> </v>
      </c>
      <c r="G7597" t="s">
        <v>2467</v>
      </c>
      <c r="H7597">
        <v>1</v>
      </c>
      <c r="I7597" t="str">
        <f>IF(A7597=A7596,I7596&amp;CHAR(10)&amp;"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8" spans="1:9" x14ac:dyDescent="0.25">
      <c r="A7598" t="s">
        <v>41557</v>
      </c>
      <c r="B7598">
        <v>70120140</v>
      </c>
      <c r="C7598" t="s">
        <v>16</v>
      </c>
      <c r="D7598" t="str">
        <f>IF(Tabel_Forespørgsel_fra_Visma28[[#This Row],[SupProd]]=" "," "," - "&amp;Tabel_Forespørgsel_fra_Visma28[[#This Row],[SupProd]])</f>
        <v xml:space="preserve"> </v>
      </c>
      <c r="E7598" t="s">
        <v>16</v>
      </c>
      <c r="F7598" t="str">
        <f>IF(Tabel_Forespørgsel_fra_Visma28[[#This Row],[SupDescr]]=" "," "," - "&amp;Tabel_Forespørgsel_fra_Visma28[[#This Row],[SupDescr]])</f>
        <v xml:space="preserve"> </v>
      </c>
      <c r="G7598" t="s">
        <v>2467</v>
      </c>
      <c r="H7598">
        <v>1</v>
      </c>
      <c r="I7598" t="str">
        <f>IF(A7598=A7597,I7597&amp;CHAR(10)&amp;"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9" spans="1:9" x14ac:dyDescent="0.25">
      <c r="A7599" t="s">
        <v>41543</v>
      </c>
      <c r="B7599">
        <v>70120140</v>
      </c>
      <c r="C7599" t="s">
        <v>16</v>
      </c>
      <c r="D7599" t="str">
        <f>IF(Tabel_Forespørgsel_fra_Visma28[[#This Row],[SupProd]]=" "," "," - "&amp;Tabel_Forespørgsel_fra_Visma28[[#This Row],[SupProd]])</f>
        <v xml:space="preserve"> </v>
      </c>
      <c r="E7599" t="s">
        <v>16</v>
      </c>
      <c r="F7599" t="str">
        <f>IF(Tabel_Forespørgsel_fra_Visma28[[#This Row],[SupDescr]]=" "," "," - "&amp;Tabel_Forespørgsel_fra_Visma28[[#This Row],[SupDescr]])</f>
        <v xml:space="preserve"> </v>
      </c>
      <c r="G7599" t="s">
        <v>2467</v>
      </c>
      <c r="H7599">
        <v>1</v>
      </c>
      <c r="I7599" t="str">
        <f>IF(A7599=A7598,I7598&amp;CHAR(10)&amp;"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0" spans="1:9" x14ac:dyDescent="0.25">
      <c r="A7600" t="s">
        <v>41540</v>
      </c>
      <c r="B7600">
        <v>70120140</v>
      </c>
      <c r="C7600" t="s">
        <v>16</v>
      </c>
      <c r="D7600" t="str">
        <f>IF(Tabel_Forespørgsel_fra_Visma28[[#This Row],[SupProd]]=" "," "," - "&amp;Tabel_Forespørgsel_fra_Visma28[[#This Row],[SupProd]])</f>
        <v xml:space="preserve"> </v>
      </c>
      <c r="E7600" t="s">
        <v>16</v>
      </c>
      <c r="F7600" t="str">
        <f>IF(Tabel_Forespørgsel_fra_Visma28[[#This Row],[SupDescr]]=" "," "," - "&amp;Tabel_Forespørgsel_fra_Visma28[[#This Row],[SupDescr]])</f>
        <v xml:space="preserve"> </v>
      </c>
      <c r="G7600" t="s">
        <v>2467</v>
      </c>
      <c r="H7600">
        <v>1</v>
      </c>
      <c r="I7600" t="str">
        <f>IF(A7600=A7599,I7599&amp;CHAR(10)&amp;"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1" spans="1:9" x14ac:dyDescent="0.25">
      <c r="A7601" t="s">
        <v>41541</v>
      </c>
      <c r="B7601">
        <v>70120140</v>
      </c>
      <c r="C7601" t="s">
        <v>16</v>
      </c>
      <c r="D7601" t="str">
        <f>IF(Tabel_Forespørgsel_fra_Visma28[[#This Row],[SupProd]]=" "," "," - "&amp;Tabel_Forespørgsel_fra_Visma28[[#This Row],[SupProd]])</f>
        <v xml:space="preserve"> </v>
      </c>
      <c r="E7601" t="s">
        <v>16</v>
      </c>
      <c r="F7601" t="str">
        <f>IF(Tabel_Forespørgsel_fra_Visma28[[#This Row],[SupDescr]]=" "," "," - "&amp;Tabel_Forespørgsel_fra_Visma28[[#This Row],[SupDescr]])</f>
        <v xml:space="preserve"> </v>
      </c>
      <c r="G7601" t="s">
        <v>2467</v>
      </c>
      <c r="H7601">
        <v>1</v>
      </c>
      <c r="I7601" t="str">
        <f>IF(A7601=A7600,I7600&amp;CHAR(10)&amp;"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2" spans="1:9" x14ac:dyDescent="0.25">
      <c r="A7602" t="s">
        <v>41548</v>
      </c>
      <c r="B7602">
        <v>70120140</v>
      </c>
      <c r="C7602" t="s">
        <v>16</v>
      </c>
      <c r="D7602" t="str">
        <f>IF(Tabel_Forespørgsel_fra_Visma28[[#This Row],[SupProd]]=" "," "," - "&amp;Tabel_Forespørgsel_fra_Visma28[[#This Row],[SupProd]])</f>
        <v xml:space="preserve"> </v>
      </c>
      <c r="E7602" t="s">
        <v>16</v>
      </c>
      <c r="F7602" t="str">
        <f>IF(Tabel_Forespørgsel_fra_Visma28[[#This Row],[SupDescr]]=" "," "," - "&amp;Tabel_Forespørgsel_fra_Visma28[[#This Row],[SupDescr]])</f>
        <v xml:space="preserve"> </v>
      </c>
      <c r="G7602" t="s">
        <v>2467</v>
      </c>
      <c r="H7602">
        <v>1</v>
      </c>
      <c r="I7602" t="str">
        <f>IF(A7602=A7601,I7601&amp;CHAR(10)&amp;"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3" spans="1:9" x14ac:dyDescent="0.25">
      <c r="A7603" t="s">
        <v>41552</v>
      </c>
      <c r="B7603">
        <v>70120140</v>
      </c>
      <c r="C7603" t="s">
        <v>16</v>
      </c>
      <c r="D7603" t="str">
        <f>IF(Tabel_Forespørgsel_fra_Visma28[[#This Row],[SupProd]]=" "," "," - "&amp;Tabel_Forespørgsel_fra_Visma28[[#This Row],[SupProd]])</f>
        <v xml:space="preserve"> </v>
      </c>
      <c r="E7603" t="s">
        <v>16</v>
      </c>
      <c r="F7603" t="str">
        <f>IF(Tabel_Forespørgsel_fra_Visma28[[#This Row],[SupDescr]]=" "," "," - "&amp;Tabel_Forespørgsel_fra_Visma28[[#This Row],[SupDescr]])</f>
        <v xml:space="preserve"> </v>
      </c>
      <c r="G7603" t="s">
        <v>2467</v>
      </c>
      <c r="H7603">
        <v>1</v>
      </c>
      <c r="I7603" t="str">
        <f>IF(A7603=A7602,I7602&amp;CHAR(10)&amp;"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4" spans="1:9" x14ac:dyDescent="0.25">
      <c r="A7604" t="s">
        <v>41858</v>
      </c>
      <c r="B7604">
        <v>70120140</v>
      </c>
      <c r="C7604" t="s">
        <v>16</v>
      </c>
      <c r="D7604" t="str">
        <f>IF(Tabel_Forespørgsel_fra_Visma28[[#This Row],[SupProd]]=" "," "," - "&amp;Tabel_Forespørgsel_fra_Visma28[[#This Row],[SupProd]])</f>
        <v xml:space="preserve"> </v>
      </c>
      <c r="E7604" t="s">
        <v>16</v>
      </c>
      <c r="F7604" t="str">
        <f>IF(Tabel_Forespørgsel_fra_Visma28[[#This Row],[SupDescr]]=" "," "," - "&amp;Tabel_Forespørgsel_fra_Visma28[[#This Row],[SupDescr]])</f>
        <v xml:space="preserve"> </v>
      </c>
      <c r="G7604" t="s">
        <v>2467</v>
      </c>
      <c r="H7604">
        <v>1</v>
      </c>
      <c r="I7604" t="str">
        <f>IF(A7604=A7603,I7603&amp;CHAR(10)&amp;"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5" spans="1:9" x14ac:dyDescent="0.25">
      <c r="A7605" t="s">
        <v>41549</v>
      </c>
      <c r="B7605">
        <v>70120140</v>
      </c>
      <c r="C7605" t="s">
        <v>16</v>
      </c>
      <c r="D7605" t="str">
        <f>IF(Tabel_Forespørgsel_fra_Visma28[[#This Row],[SupProd]]=" "," "," - "&amp;Tabel_Forespørgsel_fra_Visma28[[#This Row],[SupProd]])</f>
        <v xml:space="preserve"> </v>
      </c>
      <c r="E7605" t="s">
        <v>16</v>
      </c>
      <c r="F7605" t="str">
        <f>IF(Tabel_Forespørgsel_fra_Visma28[[#This Row],[SupDescr]]=" "," "," - "&amp;Tabel_Forespørgsel_fra_Visma28[[#This Row],[SupDescr]])</f>
        <v xml:space="preserve"> </v>
      </c>
      <c r="G7605" t="s">
        <v>2467</v>
      </c>
      <c r="H7605">
        <v>1</v>
      </c>
      <c r="I7605" t="str">
        <f>IF(A7605=A7604,I7604&amp;CHAR(10)&amp;"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6" spans="1:9" x14ac:dyDescent="0.25">
      <c r="A7606" t="s">
        <v>41544</v>
      </c>
      <c r="B7606">
        <v>70120140</v>
      </c>
      <c r="C7606" t="s">
        <v>16</v>
      </c>
      <c r="D7606" t="str">
        <f>IF(Tabel_Forespørgsel_fra_Visma28[[#This Row],[SupProd]]=" "," "," - "&amp;Tabel_Forespørgsel_fra_Visma28[[#This Row],[SupProd]])</f>
        <v xml:space="preserve"> </v>
      </c>
      <c r="E7606" t="s">
        <v>16</v>
      </c>
      <c r="F7606" t="str">
        <f>IF(Tabel_Forespørgsel_fra_Visma28[[#This Row],[SupDescr]]=" "," "," - "&amp;Tabel_Forespørgsel_fra_Visma28[[#This Row],[SupDescr]])</f>
        <v xml:space="preserve"> </v>
      </c>
      <c r="G7606" t="s">
        <v>2467</v>
      </c>
      <c r="H7606">
        <v>1</v>
      </c>
      <c r="I7606" t="str">
        <f>IF(A7606=A7605,I7605&amp;CHAR(10)&amp;"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7" spans="1:9" x14ac:dyDescent="0.25">
      <c r="A7607" t="s">
        <v>41553</v>
      </c>
      <c r="B7607">
        <v>70120140</v>
      </c>
      <c r="C7607" t="s">
        <v>16</v>
      </c>
      <c r="D7607" t="str">
        <f>IF(Tabel_Forespørgsel_fra_Visma28[[#This Row],[SupProd]]=" "," "," - "&amp;Tabel_Forespørgsel_fra_Visma28[[#This Row],[SupProd]])</f>
        <v xml:space="preserve"> </v>
      </c>
      <c r="E7607" t="s">
        <v>16</v>
      </c>
      <c r="F7607" t="str">
        <f>IF(Tabel_Forespørgsel_fra_Visma28[[#This Row],[SupDescr]]=" "," "," - "&amp;Tabel_Forespørgsel_fra_Visma28[[#This Row],[SupDescr]])</f>
        <v xml:space="preserve"> </v>
      </c>
      <c r="G7607" t="s">
        <v>2467</v>
      </c>
      <c r="H7607">
        <v>1</v>
      </c>
      <c r="I7607" t="str">
        <f>IF(A7607=A7606,I7606&amp;CHAR(10)&amp;"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8" spans="1:9" x14ac:dyDescent="0.25">
      <c r="A7608" t="s">
        <v>41545</v>
      </c>
      <c r="B7608">
        <v>70120140</v>
      </c>
      <c r="C7608" t="s">
        <v>16</v>
      </c>
      <c r="D7608" t="str">
        <f>IF(Tabel_Forespørgsel_fra_Visma28[[#This Row],[SupProd]]=" "," "," - "&amp;Tabel_Forespørgsel_fra_Visma28[[#This Row],[SupProd]])</f>
        <v xml:space="preserve"> </v>
      </c>
      <c r="E7608" t="s">
        <v>16</v>
      </c>
      <c r="F7608" t="str">
        <f>IF(Tabel_Forespørgsel_fra_Visma28[[#This Row],[SupDescr]]=" "," "," - "&amp;Tabel_Forespørgsel_fra_Visma28[[#This Row],[SupDescr]])</f>
        <v xml:space="preserve"> </v>
      </c>
      <c r="G7608" t="s">
        <v>2467</v>
      </c>
      <c r="H7608">
        <v>1</v>
      </c>
      <c r="I7608" t="str">
        <f>IF(A7608=A7607,I7607&amp;CHAR(10)&amp;"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9" spans="1:9" x14ac:dyDescent="0.25">
      <c r="A7609" t="s">
        <v>41554</v>
      </c>
      <c r="B7609">
        <v>70120140</v>
      </c>
      <c r="C7609" t="s">
        <v>16</v>
      </c>
      <c r="D7609" t="str">
        <f>IF(Tabel_Forespørgsel_fra_Visma28[[#This Row],[SupProd]]=" "," "," - "&amp;Tabel_Forespørgsel_fra_Visma28[[#This Row],[SupProd]])</f>
        <v xml:space="preserve"> </v>
      </c>
      <c r="E7609" t="s">
        <v>16</v>
      </c>
      <c r="F7609" t="str">
        <f>IF(Tabel_Forespørgsel_fra_Visma28[[#This Row],[SupDescr]]=" "," "," - "&amp;Tabel_Forespørgsel_fra_Visma28[[#This Row],[SupDescr]])</f>
        <v xml:space="preserve"> </v>
      </c>
      <c r="G7609" t="s">
        <v>2467</v>
      </c>
      <c r="H7609">
        <v>1</v>
      </c>
      <c r="I7609" t="str">
        <f>IF(A7609=A7608,I7608&amp;CHAR(10)&amp;"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0" spans="1:9" x14ac:dyDescent="0.25">
      <c r="A7610" t="s">
        <v>41555</v>
      </c>
      <c r="B7610">
        <v>70120140</v>
      </c>
      <c r="C7610" t="s">
        <v>16</v>
      </c>
      <c r="D7610" t="str">
        <f>IF(Tabel_Forespørgsel_fra_Visma28[[#This Row],[SupProd]]=" "," "," - "&amp;Tabel_Forespørgsel_fra_Visma28[[#This Row],[SupProd]])</f>
        <v xml:space="preserve"> </v>
      </c>
      <c r="E7610" t="s">
        <v>16</v>
      </c>
      <c r="F7610" t="str">
        <f>IF(Tabel_Forespørgsel_fra_Visma28[[#This Row],[SupDescr]]=" "," "," - "&amp;Tabel_Forespørgsel_fra_Visma28[[#This Row],[SupDescr]])</f>
        <v xml:space="preserve"> </v>
      </c>
      <c r="G7610" t="s">
        <v>2467</v>
      </c>
      <c r="H7610">
        <v>1</v>
      </c>
      <c r="I7610" t="str">
        <f>IF(A7610=A7609,I7609&amp;CHAR(10)&amp;"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1" spans="1:9" x14ac:dyDescent="0.25">
      <c r="A7611" t="s">
        <v>41559</v>
      </c>
      <c r="B7611">
        <v>70120140</v>
      </c>
      <c r="C7611" t="s">
        <v>16</v>
      </c>
      <c r="D7611" t="str">
        <f>IF(Tabel_Forespørgsel_fra_Visma28[[#This Row],[SupProd]]=" "," "," - "&amp;Tabel_Forespørgsel_fra_Visma28[[#This Row],[SupProd]])</f>
        <v xml:space="preserve"> </v>
      </c>
      <c r="E7611" t="s">
        <v>16</v>
      </c>
      <c r="F7611" t="str">
        <f>IF(Tabel_Forespørgsel_fra_Visma28[[#This Row],[SupDescr]]=" "," "," - "&amp;Tabel_Forespørgsel_fra_Visma28[[#This Row],[SupDescr]])</f>
        <v xml:space="preserve"> </v>
      </c>
      <c r="G7611" t="s">
        <v>2467</v>
      </c>
      <c r="H7611">
        <v>1</v>
      </c>
      <c r="I7611" t="str">
        <f>IF(A7611=A7610,I7610&amp;CHAR(10)&amp;"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2" spans="1:9" x14ac:dyDescent="0.25">
      <c r="A7612" t="s">
        <v>41560</v>
      </c>
      <c r="B7612">
        <v>70120140</v>
      </c>
      <c r="C7612" t="s">
        <v>16</v>
      </c>
      <c r="D7612" t="str">
        <f>IF(Tabel_Forespørgsel_fra_Visma28[[#This Row],[SupProd]]=" "," "," - "&amp;Tabel_Forespørgsel_fra_Visma28[[#This Row],[SupProd]])</f>
        <v xml:space="preserve"> </v>
      </c>
      <c r="E7612" t="s">
        <v>16</v>
      </c>
      <c r="F7612" t="str">
        <f>IF(Tabel_Forespørgsel_fra_Visma28[[#This Row],[SupDescr]]=" "," "," - "&amp;Tabel_Forespørgsel_fra_Visma28[[#This Row],[SupDescr]])</f>
        <v xml:space="preserve"> </v>
      </c>
      <c r="G7612" t="s">
        <v>2467</v>
      </c>
      <c r="H7612">
        <v>1</v>
      </c>
      <c r="I7612" t="str">
        <f>IF(A7612=A7611,I7611&amp;CHAR(10)&amp;"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3" spans="1:9" x14ac:dyDescent="0.25">
      <c r="A7613" t="s">
        <v>41561</v>
      </c>
      <c r="B7613">
        <v>70120140</v>
      </c>
      <c r="C7613" t="s">
        <v>16</v>
      </c>
      <c r="D7613" t="str">
        <f>IF(Tabel_Forespørgsel_fra_Visma28[[#This Row],[SupProd]]=" "," "," - "&amp;Tabel_Forespørgsel_fra_Visma28[[#This Row],[SupProd]])</f>
        <v xml:space="preserve"> </v>
      </c>
      <c r="E7613" t="s">
        <v>16</v>
      </c>
      <c r="F7613" t="str">
        <f>IF(Tabel_Forespørgsel_fra_Visma28[[#This Row],[SupDescr]]=" "," "," - "&amp;Tabel_Forespørgsel_fra_Visma28[[#This Row],[SupDescr]])</f>
        <v xml:space="preserve"> </v>
      </c>
      <c r="G7613" t="s">
        <v>2467</v>
      </c>
      <c r="H7613">
        <v>1</v>
      </c>
      <c r="I7613" t="str">
        <f>IF(A7613=A7612,I7612&amp;CHAR(10)&amp;"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4" spans="1:9" x14ac:dyDescent="0.25">
      <c r="A7614" t="s">
        <v>41564</v>
      </c>
      <c r="B7614">
        <v>70120140</v>
      </c>
      <c r="C7614" t="s">
        <v>16</v>
      </c>
      <c r="D7614" t="str">
        <f>IF(Tabel_Forespørgsel_fra_Visma28[[#This Row],[SupProd]]=" "," "," - "&amp;Tabel_Forespørgsel_fra_Visma28[[#This Row],[SupProd]])</f>
        <v xml:space="preserve"> </v>
      </c>
      <c r="E7614" t="s">
        <v>16</v>
      </c>
      <c r="F7614" t="str">
        <f>IF(Tabel_Forespørgsel_fra_Visma28[[#This Row],[SupDescr]]=" "," "," - "&amp;Tabel_Forespørgsel_fra_Visma28[[#This Row],[SupDescr]])</f>
        <v xml:space="preserve"> </v>
      </c>
      <c r="G7614" t="s">
        <v>2467</v>
      </c>
      <c r="H7614">
        <v>1</v>
      </c>
      <c r="I7614" t="str">
        <f>IF(A7614=A7613,I7613&amp;CHAR(10)&amp;"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5" spans="1:9" x14ac:dyDescent="0.25">
      <c r="A7615" t="s">
        <v>41565</v>
      </c>
      <c r="B7615">
        <v>70120140</v>
      </c>
      <c r="C7615" t="s">
        <v>16</v>
      </c>
      <c r="D7615" t="str">
        <f>IF(Tabel_Forespørgsel_fra_Visma28[[#This Row],[SupProd]]=" "," "," - "&amp;Tabel_Forespørgsel_fra_Visma28[[#This Row],[SupProd]])</f>
        <v xml:space="preserve"> </v>
      </c>
      <c r="E7615" t="s">
        <v>16</v>
      </c>
      <c r="F7615" t="str">
        <f>IF(Tabel_Forespørgsel_fra_Visma28[[#This Row],[SupDescr]]=" "," "," - "&amp;Tabel_Forespørgsel_fra_Visma28[[#This Row],[SupDescr]])</f>
        <v xml:space="preserve"> </v>
      </c>
      <c r="G7615" t="s">
        <v>2467</v>
      </c>
      <c r="H7615">
        <v>1</v>
      </c>
      <c r="I7615" t="str">
        <f>IF(A7615=A7614,I7614&amp;CHAR(10)&amp;"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6" spans="1:9" x14ac:dyDescent="0.25">
      <c r="A7616" t="s">
        <v>41566</v>
      </c>
      <c r="B7616">
        <v>70120140</v>
      </c>
      <c r="C7616" t="s">
        <v>16</v>
      </c>
      <c r="D7616" t="str">
        <f>IF(Tabel_Forespørgsel_fra_Visma28[[#This Row],[SupProd]]=" "," "," - "&amp;Tabel_Forespørgsel_fra_Visma28[[#This Row],[SupProd]])</f>
        <v xml:space="preserve"> </v>
      </c>
      <c r="E7616" t="s">
        <v>16</v>
      </c>
      <c r="F7616" t="str">
        <f>IF(Tabel_Forespørgsel_fra_Visma28[[#This Row],[SupDescr]]=" "," "," - "&amp;Tabel_Forespørgsel_fra_Visma28[[#This Row],[SupDescr]])</f>
        <v xml:space="preserve"> </v>
      </c>
      <c r="G7616" t="s">
        <v>2467</v>
      </c>
      <c r="H7616">
        <v>1</v>
      </c>
      <c r="I7616" t="str">
        <f>IF(A7616=A7615,I7615&amp;CHAR(10)&amp;"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7" spans="1:9" x14ac:dyDescent="0.25">
      <c r="A7617" t="s">
        <v>41628</v>
      </c>
      <c r="B7617">
        <v>70120140</v>
      </c>
      <c r="C7617" t="s">
        <v>16</v>
      </c>
      <c r="D7617" t="str">
        <f>IF(Tabel_Forespørgsel_fra_Visma28[[#This Row],[SupProd]]=" "," "," - "&amp;Tabel_Forespørgsel_fra_Visma28[[#This Row],[SupProd]])</f>
        <v xml:space="preserve"> </v>
      </c>
      <c r="E7617" t="s">
        <v>16</v>
      </c>
      <c r="F7617" t="str">
        <f>IF(Tabel_Forespørgsel_fra_Visma28[[#This Row],[SupDescr]]=" "," "," - "&amp;Tabel_Forespørgsel_fra_Visma28[[#This Row],[SupDescr]])</f>
        <v xml:space="preserve"> </v>
      </c>
      <c r="G7617" t="s">
        <v>2467</v>
      </c>
      <c r="H7617">
        <v>1</v>
      </c>
      <c r="I7617" t="str">
        <f>IF(A7617=A7616,I7616&amp;CHAR(10)&amp;"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8" spans="1:9" x14ac:dyDescent="0.25">
      <c r="A7618" t="s">
        <v>41631</v>
      </c>
      <c r="B7618">
        <v>70120140</v>
      </c>
      <c r="C7618" t="s">
        <v>16</v>
      </c>
      <c r="D7618" t="str">
        <f>IF(Tabel_Forespørgsel_fra_Visma28[[#This Row],[SupProd]]=" "," "," - "&amp;Tabel_Forespørgsel_fra_Visma28[[#This Row],[SupProd]])</f>
        <v xml:space="preserve"> </v>
      </c>
      <c r="E7618" t="s">
        <v>16</v>
      </c>
      <c r="F7618" t="str">
        <f>IF(Tabel_Forespørgsel_fra_Visma28[[#This Row],[SupDescr]]=" "," "," - "&amp;Tabel_Forespørgsel_fra_Visma28[[#This Row],[SupDescr]])</f>
        <v xml:space="preserve"> </v>
      </c>
      <c r="G7618" t="s">
        <v>2467</v>
      </c>
      <c r="H7618">
        <v>1</v>
      </c>
      <c r="I7618" t="str">
        <f>IF(A7618=A7617,I7617&amp;CHAR(10)&amp;"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9" spans="1:9" x14ac:dyDescent="0.25">
      <c r="A7619" t="s">
        <v>41629</v>
      </c>
      <c r="B7619">
        <v>70120140</v>
      </c>
      <c r="C7619" t="s">
        <v>16</v>
      </c>
      <c r="D7619" t="str">
        <f>IF(Tabel_Forespørgsel_fra_Visma28[[#This Row],[SupProd]]=" "," "," - "&amp;Tabel_Forespørgsel_fra_Visma28[[#This Row],[SupProd]])</f>
        <v xml:space="preserve"> </v>
      </c>
      <c r="E7619" t="s">
        <v>16</v>
      </c>
      <c r="F7619" t="str">
        <f>IF(Tabel_Forespørgsel_fra_Visma28[[#This Row],[SupDescr]]=" "," "," - "&amp;Tabel_Forespørgsel_fra_Visma28[[#This Row],[SupDescr]])</f>
        <v xml:space="preserve"> </v>
      </c>
      <c r="G7619" t="s">
        <v>2467</v>
      </c>
      <c r="H7619">
        <v>1</v>
      </c>
      <c r="I7619" t="str">
        <f>IF(A7619=A7618,I7618&amp;CHAR(10)&amp;"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0" spans="1:9" x14ac:dyDescent="0.25">
      <c r="A7620" t="s">
        <v>41630</v>
      </c>
      <c r="B7620">
        <v>70120140</v>
      </c>
      <c r="C7620" t="s">
        <v>16</v>
      </c>
      <c r="D7620" t="str">
        <f>IF(Tabel_Forespørgsel_fra_Visma28[[#This Row],[SupProd]]=" "," "," - "&amp;Tabel_Forespørgsel_fra_Visma28[[#This Row],[SupProd]])</f>
        <v xml:space="preserve"> </v>
      </c>
      <c r="E7620" t="s">
        <v>16</v>
      </c>
      <c r="F7620" t="str">
        <f>IF(Tabel_Forespørgsel_fra_Visma28[[#This Row],[SupDescr]]=" "," "," - "&amp;Tabel_Forespørgsel_fra_Visma28[[#This Row],[SupDescr]])</f>
        <v xml:space="preserve"> </v>
      </c>
      <c r="G7620" t="s">
        <v>2467</v>
      </c>
      <c r="H7620">
        <v>1</v>
      </c>
      <c r="I7620" t="str">
        <f>IF(A7620=A7619,I7619&amp;CHAR(10)&amp;"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1" spans="1:9" x14ac:dyDescent="0.25">
      <c r="A7621" t="s">
        <v>41124</v>
      </c>
      <c r="B7621">
        <v>70120140</v>
      </c>
      <c r="C7621" t="s">
        <v>16</v>
      </c>
      <c r="D7621" t="str">
        <f>IF(Tabel_Forespørgsel_fra_Visma28[[#This Row],[SupProd]]=" "," "," - "&amp;Tabel_Forespørgsel_fra_Visma28[[#This Row],[SupProd]])</f>
        <v xml:space="preserve"> </v>
      </c>
      <c r="E7621" t="s">
        <v>16</v>
      </c>
      <c r="F7621" t="str">
        <f>IF(Tabel_Forespørgsel_fra_Visma28[[#This Row],[SupDescr]]=" "," "," - "&amp;Tabel_Forespørgsel_fra_Visma28[[#This Row],[SupDescr]])</f>
        <v xml:space="preserve"> </v>
      </c>
      <c r="G7621" t="s">
        <v>2467</v>
      </c>
      <c r="H7621">
        <v>1</v>
      </c>
      <c r="I7621" t="str">
        <f>IF(A7621=A7620,I7620&amp;CHAR(10)&amp;"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2" spans="1:9" x14ac:dyDescent="0.25">
      <c r="A7622" t="s">
        <v>41125</v>
      </c>
      <c r="B7622">
        <v>70120140</v>
      </c>
      <c r="C7622" t="s">
        <v>16</v>
      </c>
      <c r="D7622" t="str">
        <f>IF(Tabel_Forespørgsel_fra_Visma28[[#This Row],[SupProd]]=" "," "," - "&amp;Tabel_Forespørgsel_fra_Visma28[[#This Row],[SupProd]])</f>
        <v xml:space="preserve"> </v>
      </c>
      <c r="E7622" t="s">
        <v>16</v>
      </c>
      <c r="F7622" t="str">
        <f>IF(Tabel_Forespørgsel_fra_Visma28[[#This Row],[SupDescr]]=" "," "," - "&amp;Tabel_Forespørgsel_fra_Visma28[[#This Row],[SupDescr]])</f>
        <v xml:space="preserve"> </v>
      </c>
      <c r="G7622" t="s">
        <v>2467</v>
      </c>
      <c r="H7622">
        <v>1</v>
      </c>
      <c r="I7622" t="str">
        <f>IF(A7622=A7621,I7621&amp;CHAR(10)&amp;"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3" spans="1:9" x14ac:dyDescent="0.25">
      <c r="A7623" t="s">
        <v>41148</v>
      </c>
      <c r="B7623">
        <v>70120140</v>
      </c>
      <c r="C7623" t="s">
        <v>16</v>
      </c>
      <c r="D7623" t="str">
        <f>IF(Tabel_Forespørgsel_fra_Visma28[[#This Row],[SupProd]]=" "," "," - "&amp;Tabel_Forespørgsel_fra_Visma28[[#This Row],[SupProd]])</f>
        <v xml:space="preserve"> </v>
      </c>
      <c r="E7623" t="s">
        <v>16</v>
      </c>
      <c r="F7623" t="str">
        <f>IF(Tabel_Forespørgsel_fra_Visma28[[#This Row],[SupDescr]]=" "," "," - "&amp;Tabel_Forespørgsel_fra_Visma28[[#This Row],[SupDescr]])</f>
        <v xml:space="preserve"> </v>
      </c>
      <c r="G7623" t="s">
        <v>2467</v>
      </c>
      <c r="H7623">
        <v>1</v>
      </c>
      <c r="I7623" t="str">
        <f>IF(A7623=A7622,I7622&amp;CHAR(10)&amp;"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4" spans="1:9" x14ac:dyDescent="0.25">
      <c r="A7624" t="s">
        <v>41659</v>
      </c>
      <c r="B7624">
        <v>70120140</v>
      </c>
      <c r="C7624" t="s">
        <v>16</v>
      </c>
      <c r="D7624" t="str">
        <f>IF(Tabel_Forespørgsel_fra_Visma28[[#This Row],[SupProd]]=" "," "," - "&amp;Tabel_Forespørgsel_fra_Visma28[[#This Row],[SupProd]])</f>
        <v xml:space="preserve"> </v>
      </c>
      <c r="E7624" t="s">
        <v>16</v>
      </c>
      <c r="F7624" t="str">
        <f>IF(Tabel_Forespørgsel_fra_Visma28[[#This Row],[SupDescr]]=" "," "," - "&amp;Tabel_Forespørgsel_fra_Visma28[[#This Row],[SupDescr]])</f>
        <v xml:space="preserve"> </v>
      </c>
      <c r="G7624" t="s">
        <v>2467</v>
      </c>
      <c r="H7624">
        <v>1</v>
      </c>
      <c r="I7624" t="str">
        <f>IF(A7624=A7623,I7623&amp;CHAR(10)&amp;"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5" spans="1:9" x14ac:dyDescent="0.25">
      <c r="A7625" t="s">
        <v>41128</v>
      </c>
      <c r="B7625">
        <v>70120140</v>
      </c>
      <c r="C7625" t="s">
        <v>16</v>
      </c>
      <c r="D7625" t="str">
        <f>IF(Tabel_Forespørgsel_fra_Visma28[[#This Row],[SupProd]]=" "," "," - "&amp;Tabel_Forespørgsel_fra_Visma28[[#This Row],[SupProd]])</f>
        <v xml:space="preserve"> </v>
      </c>
      <c r="E7625" t="s">
        <v>16</v>
      </c>
      <c r="F7625" t="str">
        <f>IF(Tabel_Forespørgsel_fra_Visma28[[#This Row],[SupDescr]]=" "," "," - "&amp;Tabel_Forespørgsel_fra_Visma28[[#This Row],[SupDescr]])</f>
        <v xml:space="preserve"> </v>
      </c>
      <c r="G7625" t="s">
        <v>2467</v>
      </c>
      <c r="H7625">
        <v>1</v>
      </c>
      <c r="I7625" t="str">
        <f>IF(A7625=A7624,I7624&amp;CHAR(10)&amp;"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6" spans="1:9" x14ac:dyDescent="0.25">
      <c r="A7626" t="s">
        <v>41150</v>
      </c>
      <c r="B7626">
        <v>70120140</v>
      </c>
      <c r="C7626" t="s">
        <v>16</v>
      </c>
      <c r="D7626" t="str">
        <f>IF(Tabel_Forespørgsel_fra_Visma28[[#This Row],[SupProd]]=" "," "," - "&amp;Tabel_Forespørgsel_fra_Visma28[[#This Row],[SupProd]])</f>
        <v xml:space="preserve"> </v>
      </c>
      <c r="E7626" t="s">
        <v>16</v>
      </c>
      <c r="F7626" t="str">
        <f>IF(Tabel_Forespørgsel_fra_Visma28[[#This Row],[SupDescr]]=" "," "," - "&amp;Tabel_Forespørgsel_fra_Visma28[[#This Row],[SupDescr]])</f>
        <v xml:space="preserve"> </v>
      </c>
      <c r="G7626" t="s">
        <v>2467</v>
      </c>
      <c r="H7626">
        <v>1</v>
      </c>
      <c r="I7626" t="str">
        <f>IF(A7626=A7625,I7625&amp;CHAR(10)&amp;"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7" spans="1:9" x14ac:dyDescent="0.25">
      <c r="A7627" t="s">
        <v>41866</v>
      </c>
      <c r="B7627">
        <v>70120140</v>
      </c>
      <c r="C7627" t="s">
        <v>16</v>
      </c>
      <c r="D7627" t="str">
        <f>IF(Tabel_Forespørgsel_fra_Visma28[[#This Row],[SupProd]]=" "," "," - "&amp;Tabel_Forespørgsel_fra_Visma28[[#This Row],[SupProd]])</f>
        <v xml:space="preserve"> </v>
      </c>
      <c r="E7627" t="s">
        <v>16</v>
      </c>
      <c r="F7627" t="str">
        <f>IF(Tabel_Forespørgsel_fra_Visma28[[#This Row],[SupDescr]]=" "," "," - "&amp;Tabel_Forespørgsel_fra_Visma28[[#This Row],[SupDescr]])</f>
        <v xml:space="preserve"> </v>
      </c>
      <c r="G7627" t="s">
        <v>2467</v>
      </c>
      <c r="H7627">
        <v>1</v>
      </c>
      <c r="I7627" t="str">
        <f>IF(A7627=A7626,I7626&amp;CHAR(10)&amp;"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8" spans="1:9" x14ac:dyDescent="0.25">
      <c r="A7628" t="s">
        <v>41867</v>
      </c>
      <c r="B7628">
        <v>70120140</v>
      </c>
      <c r="C7628" t="s">
        <v>16</v>
      </c>
      <c r="D7628" t="str">
        <f>IF(Tabel_Forespørgsel_fra_Visma28[[#This Row],[SupProd]]=" "," "," - "&amp;Tabel_Forespørgsel_fra_Visma28[[#This Row],[SupProd]])</f>
        <v xml:space="preserve"> </v>
      </c>
      <c r="E7628" t="s">
        <v>16</v>
      </c>
      <c r="F7628" t="str">
        <f>IF(Tabel_Forespørgsel_fra_Visma28[[#This Row],[SupDescr]]=" "," "," - "&amp;Tabel_Forespørgsel_fra_Visma28[[#This Row],[SupDescr]])</f>
        <v xml:space="preserve"> </v>
      </c>
      <c r="G7628" t="s">
        <v>2467</v>
      </c>
      <c r="H7628">
        <v>1</v>
      </c>
      <c r="I7628" t="str">
        <f>IF(A7628=A7627,I7627&amp;CHAR(10)&amp;"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9" spans="1:9" x14ac:dyDescent="0.25">
      <c r="A7629" t="s">
        <v>41871</v>
      </c>
      <c r="B7629">
        <v>70120140</v>
      </c>
      <c r="C7629" t="s">
        <v>16</v>
      </c>
      <c r="D7629" t="str">
        <f>IF(Tabel_Forespørgsel_fra_Visma28[[#This Row],[SupProd]]=" "," "," - "&amp;Tabel_Forespørgsel_fra_Visma28[[#This Row],[SupProd]])</f>
        <v xml:space="preserve"> </v>
      </c>
      <c r="E7629" t="s">
        <v>16</v>
      </c>
      <c r="F7629" t="str">
        <f>IF(Tabel_Forespørgsel_fra_Visma28[[#This Row],[SupDescr]]=" "," "," - "&amp;Tabel_Forespørgsel_fra_Visma28[[#This Row],[SupDescr]])</f>
        <v xml:space="preserve"> </v>
      </c>
      <c r="G7629" t="s">
        <v>2467</v>
      </c>
      <c r="H7629">
        <v>1</v>
      </c>
      <c r="I7629" t="str">
        <f>IF(A7629=A7628,I7628&amp;CHAR(10)&amp;"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0" spans="1:9" x14ac:dyDescent="0.25">
      <c r="A7630" t="s">
        <v>41862</v>
      </c>
      <c r="B7630">
        <v>70120140</v>
      </c>
      <c r="C7630" t="s">
        <v>16</v>
      </c>
      <c r="D7630" t="str">
        <f>IF(Tabel_Forespørgsel_fra_Visma28[[#This Row],[SupProd]]=" "," "," - "&amp;Tabel_Forespørgsel_fra_Visma28[[#This Row],[SupProd]])</f>
        <v xml:space="preserve"> </v>
      </c>
      <c r="E7630" t="s">
        <v>16</v>
      </c>
      <c r="F7630" t="str">
        <f>IF(Tabel_Forespørgsel_fra_Visma28[[#This Row],[SupDescr]]=" "," "," - "&amp;Tabel_Forespørgsel_fra_Visma28[[#This Row],[SupDescr]])</f>
        <v xml:space="preserve"> </v>
      </c>
      <c r="G7630" t="s">
        <v>2467</v>
      </c>
      <c r="H7630">
        <v>1</v>
      </c>
      <c r="I7630" t="str">
        <f>IF(A7630=A7629,I7629&amp;CHAR(10)&amp;"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1" spans="1:9" x14ac:dyDescent="0.25">
      <c r="A7631" t="s">
        <v>41873</v>
      </c>
      <c r="B7631">
        <v>70120140</v>
      </c>
      <c r="C7631" t="s">
        <v>16</v>
      </c>
      <c r="D7631" t="str">
        <f>IF(Tabel_Forespørgsel_fra_Visma28[[#This Row],[SupProd]]=" "," "," - "&amp;Tabel_Forespørgsel_fra_Visma28[[#This Row],[SupProd]])</f>
        <v xml:space="preserve"> </v>
      </c>
      <c r="E7631" t="s">
        <v>16</v>
      </c>
      <c r="F7631" t="str">
        <f>IF(Tabel_Forespørgsel_fra_Visma28[[#This Row],[SupDescr]]=" "," "," - "&amp;Tabel_Forespørgsel_fra_Visma28[[#This Row],[SupDescr]])</f>
        <v xml:space="preserve"> </v>
      </c>
      <c r="G7631" t="s">
        <v>2467</v>
      </c>
      <c r="H7631">
        <v>1</v>
      </c>
      <c r="I7631" t="str">
        <f>IF(A7631=A7630,I7630&amp;CHAR(10)&amp;"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2" spans="1:9" x14ac:dyDescent="0.25">
      <c r="A7632" t="s">
        <v>41868</v>
      </c>
      <c r="B7632">
        <v>70120140</v>
      </c>
      <c r="C7632" t="s">
        <v>16</v>
      </c>
      <c r="D7632" t="str">
        <f>IF(Tabel_Forespørgsel_fra_Visma28[[#This Row],[SupProd]]=" "," "," - "&amp;Tabel_Forespørgsel_fra_Visma28[[#This Row],[SupProd]])</f>
        <v xml:space="preserve"> </v>
      </c>
      <c r="E7632" t="s">
        <v>16</v>
      </c>
      <c r="F7632" t="str">
        <f>IF(Tabel_Forespørgsel_fra_Visma28[[#This Row],[SupDescr]]=" "," "," - "&amp;Tabel_Forespørgsel_fra_Visma28[[#This Row],[SupDescr]])</f>
        <v xml:space="preserve"> </v>
      </c>
      <c r="G7632" t="s">
        <v>2467</v>
      </c>
      <c r="H7632">
        <v>1</v>
      </c>
      <c r="I7632" t="str">
        <f>IF(A7632=A7631,I7631&amp;CHAR(10)&amp;"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3" spans="1:9" x14ac:dyDescent="0.25">
      <c r="A7633" t="s">
        <v>41874</v>
      </c>
      <c r="B7633">
        <v>70120140</v>
      </c>
      <c r="C7633" t="s">
        <v>16</v>
      </c>
      <c r="D7633" t="str">
        <f>IF(Tabel_Forespørgsel_fra_Visma28[[#This Row],[SupProd]]=" "," "," - "&amp;Tabel_Forespørgsel_fra_Visma28[[#This Row],[SupProd]])</f>
        <v xml:space="preserve"> </v>
      </c>
      <c r="E7633" t="s">
        <v>16</v>
      </c>
      <c r="F7633" t="str">
        <f>IF(Tabel_Forespørgsel_fra_Visma28[[#This Row],[SupDescr]]=" "," "," - "&amp;Tabel_Forespørgsel_fra_Visma28[[#This Row],[SupDescr]])</f>
        <v xml:space="preserve"> </v>
      </c>
      <c r="G7633" t="s">
        <v>2467</v>
      </c>
      <c r="H7633">
        <v>1</v>
      </c>
      <c r="I7633" t="str">
        <f>IF(A7633=A7632,I7632&amp;CHAR(10)&amp;"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4" spans="1:9" x14ac:dyDescent="0.25">
      <c r="A7634" t="s">
        <v>41876</v>
      </c>
      <c r="B7634">
        <v>70120140</v>
      </c>
      <c r="C7634" t="s">
        <v>16</v>
      </c>
      <c r="D7634" t="str">
        <f>IF(Tabel_Forespørgsel_fra_Visma28[[#This Row],[SupProd]]=" "," "," - "&amp;Tabel_Forespørgsel_fra_Visma28[[#This Row],[SupProd]])</f>
        <v xml:space="preserve"> </v>
      </c>
      <c r="E7634" t="s">
        <v>16</v>
      </c>
      <c r="F7634" t="str">
        <f>IF(Tabel_Forespørgsel_fra_Visma28[[#This Row],[SupDescr]]=" "," "," - "&amp;Tabel_Forespørgsel_fra_Visma28[[#This Row],[SupDescr]])</f>
        <v xml:space="preserve"> </v>
      </c>
      <c r="G7634" t="s">
        <v>2467</v>
      </c>
      <c r="H7634">
        <v>1</v>
      </c>
      <c r="I7634" t="str">
        <f>IF(A7634=A7633,I7633&amp;CHAR(10)&amp;"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5" spans="1:9" x14ac:dyDescent="0.25">
      <c r="A7635" t="s">
        <v>41872</v>
      </c>
      <c r="B7635">
        <v>70120140</v>
      </c>
      <c r="C7635" t="s">
        <v>16</v>
      </c>
      <c r="D7635" t="str">
        <f>IF(Tabel_Forespørgsel_fra_Visma28[[#This Row],[SupProd]]=" "," "," - "&amp;Tabel_Forespørgsel_fra_Visma28[[#This Row],[SupProd]])</f>
        <v xml:space="preserve"> </v>
      </c>
      <c r="E7635" t="s">
        <v>16</v>
      </c>
      <c r="F7635" t="str">
        <f>IF(Tabel_Forespørgsel_fra_Visma28[[#This Row],[SupDescr]]=" "," "," - "&amp;Tabel_Forespørgsel_fra_Visma28[[#This Row],[SupDescr]])</f>
        <v xml:space="preserve"> </v>
      </c>
      <c r="G7635" t="s">
        <v>2467</v>
      </c>
      <c r="H7635">
        <v>1</v>
      </c>
      <c r="I7635" t="str">
        <f>IF(A7635=A7634,I7634&amp;CHAR(10)&amp;"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6" spans="1:9" x14ac:dyDescent="0.25">
      <c r="A7636" t="s">
        <v>41878</v>
      </c>
      <c r="B7636">
        <v>70120140</v>
      </c>
      <c r="C7636" t="s">
        <v>16</v>
      </c>
      <c r="D7636" t="str">
        <f>IF(Tabel_Forespørgsel_fra_Visma28[[#This Row],[SupProd]]=" "," "," - "&amp;Tabel_Forespørgsel_fra_Visma28[[#This Row],[SupProd]])</f>
        <v xml:space="preserve"> </v>
      </c>
      <c r="E7636" t="s">
        <v>16</v>
      </c>
      <c r="F7636" t="str">
        <f>IF(Tabel_Forespørgsel_fra_Visma28[[#This Row],[SupDescr]]=" "," "," - "&amp;Tabel_Forespørgsel_fra_Visma28[[#This Row],[SupDescr]])</f>
        <v xml:space="preserve"> </v>
      </c>
      <c r="G7636" t="s">
        <v>2467</v>
      </c>
      <c r="H7636">
        <v>1</v>
      </c>
      <c r="I7636" t="str">
        <f>IF(A7636=A7635,I7635&amp;CHAR(10)&amp;"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7" spans="1:9" x14ac:dyDescent="0.25">
      <c r="A7637" t="s">
        <v>41879</v>
      </c>
      <c r="B7637">
        <v>70120140</v>
      </c>
      <c r="C7637" t="s">
        <v>16</v>
      </c>
      <c r="D7637" t="str">
        <f>IF(Tabel_Forespørgsel_fra_Visma28[[#This Row],[SupProd]]=" "," "," - "&amp;Tabel_Forespørgsel_fra_Visma28[[#This Row],[SupProd]])</f>
        <v xml:space="preserve"> </v>
      </c>
      <c r="E7637" t="s">
        <v>16</v>
      </c>
      <c r="F7637" t="str">
        <f>IF(Tabel_Forespørgsel_fra_Visma28[[#This Row],[SupDescr]]=" "," "," - "&amp;Tabel_Forespørgsel_fra_Visma28[[#This Row],[SupDescr]])</f>
        <v xml:space="preserve"> </v>
      </c>
      <c r="G7637" t="s">
        <v>2467</v>
      </c>
      <c r="H7637">
        <v>1</v>
      </c>
      <c r="I7637" t="str">
        <f>IF(A7637=A7636,I7636&amp;CHAR(10)&amp;"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8" spans="1:9" x14ac:dyDescent="0.25">
      <c r="A7638" t="s">
        <v>41880</v>
      </c>
      <c r="B7638">
        <v>70120140</v>
      </c>
      <c r="C7638" t="s">
        <v>16</v>
      </c>
      <c r="D7638" t="str">
        <f>IF(Tabel_Forespørgsel_fra_Visma28[[#This Row],[SupProd]]=" "," "," - "&amp;Tabel_Forespørgsel_fra_Visma28[[#This Row],[SupProd]])</f>
        <v xml:space="preserve"> </v>
      </c>
      <c r="E7638" t="s">
        <v>16</v>
      </c>
      <c r="F7638" t="str">
        <f>IF(Tabel_Forespørgsel_fra_Visma28[[#This Row],[SupDescr]]=" "," "," - "&amp;Tabel_Forespørgsel_fra_Visma28[[#This Row],[SupDescr]])</f>
        <v xml:space="preserve"> </v>
      </c>
      <c r="G7638" t="s">
        <v>2467</v>
      </c>
      <c r="H7638">
        <v>1</v>
      </c>
      <c r="I7638" t="str">
        <f>IF(A7638=A7637,I7637&amp;CHAR(10)&amp;"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9" spans="1:9" x14ac:dyDescent="0.25">
      <c r="A7639" t="s">
        <v>41869</v>
      </c>
      <c r="B7639">
        <v>70120140</v>
      </c>
      <c r="C7639" t="s">
        <v>16</v>
      </c>
      <c r="D7639" t="str">
        <f>IF(Tabel_Forespørgsel_fra_Visma28[[#This Row],[SupProd]]=" "," "," - "&amp;Tabel_Forespørgsel_fra_Visma28[[#This Row],[SupProd]])</f>
        <v xml:space="preserve"> </v>
      </c>
      <c r="E7639" t="s">
        <v>16</v>
      </c>
      <c r="F7639" t="str">
        <f>IF(Tabel_Forespørgsel_fra_Visma28[[#This Row],[SupDescr]]=" "," "," - "&amp;Tabel_Forespørgsel_fra_Visma28[[#This Row],[SupDescr]])</f>
        <v xml:space="preserve"> </v>
      </c>
      <c r="G7639" t="s">
        <v>2467</v>
      </c>
      <c r="H7639">
        <v>1</v>
      </c>
      <c r="I7639" t="str">
        <f>IF(A7639=A7638,I7638&amp;CHAR(10)&amp;"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40" spans="1:9" x14ac:dyDescent="0.25">
      <c r="A7640" t="s">
        <v>41882</v>
      </c>
      <c r="B7640">
        <v>70120140</v>
      </c>
      <c r="C7640" t="s">
        <v>16</v>
      </c>
      <c r="D7640" t="str">
        <f>IF(Tabel_Forespørgsel_fra_Visma28[[#This Row],[SupProd]]=" "," "," - "&amp;Tabel_Forespørgsel_fra_Visma28[[#This Row],[SupProd]])</f>
        <v xml:space="preserve"> </v>
      </c>
      <c r="E7640" t="s">
        <v>16</v>
      </c>
      <c r="F7640" t="str">
        <f>IF(Tabel_Forespørgsel_fra_Visma28[[#This Row],[SupDescr]]=" "," "," - "&amp;Tabel_Forespørgsel_fra_Visma28[[#This Row],[SupDescr]])</f>
        <v xml:space="preserve"> </v>
      </c>
      <c r="G7640" t="s">
        <v>2467</v>
      </c>
      <c r="H7640">
        <v>1</v>
      </c>
      <c r="I7640" t="str">
        <f>IF(A7640=A7639,I7639&amp;CHAR(10)&amp;"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41" spans="1:9" x14ac:dyDescent="0.25">
      <c r="A7641" t="s">
        <v>41881</v>
      </c>
      <c r="B7641">
        <v>70120140</v>
      </c>
      <c r="C7641" t="s">
        <v>16</v>
      </c>
      <c r="D7641" t="str">
        <f>IF(Tabel_Forespørgsel_fra_Visma28[[#This Row],[SupProd]]=" "," "," - "&amp;Tabel_Forespørgsel_fra_Visma28[[#This Row],[SupProd]])</f>
        <v xml:space="preserve"> </v>
      </c>
      <c r="E7641" t="s">
        <v>16</v>
      </c>
      <c r="F7641" t="str">
        <f>IF(Tabel_Forespørgsel_fra_Visma28[[#This Row],[SupDescr]]=" "," "," - "&amp;Tabel_Forespørgsel_fra_Visma28[[#This Row],[SupDescr]])</f>
        <v xml:space="preserve"> </v>
      </c>
      <c r="G7641" t="s">
        <v>2467</v>
      </c>
      <c r="H7641">
        <v>1</v>
      </c>
      <c r="I7641" t="str">
        <f>IF(A7641=A7640,I7640&amp;CHAR(10)&amp;"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42" spans="1:9" x14ac:dyDescent="0.25">
      <c r="A7642" t="s">
        <v>40929</v>
      </c>
      <c r="B7642">
        <v>70120140</v>
      </c>
      <c r="C7642" t="s">
        <v>16</v>
      </c>
      <c r="D7642" t="str">
        <f>IF(Tabel_Forespørgsel_fra_Visma28[[#This Row],[SupProd]]=" "," "," - "&amp;Tabel_Forespørgsel_fra_Visma28[[#This Row],[SupProd]])</f>
        <v xml:space="preserve"> </v>
      </c>
      <c r="E7642" t="s">
        <v>16</v>
      </c>
      <c r="F7642" t="str">
        <f>IF(Tabel_Forespørgsel_fra_Visma28[[#This Row],[SupDescr]]=" "," "," - "&amp;Tabel_Forespørgsel_fra_Visma28[[#This Row],[SupDescr]])</f>
        <v xml:space="preserve"> </v>
      </c>
      <c r="G7642" t="s">
        <v>2467</v>
      </c>
      <c r="H7642">
        <v>1</v>
      </c>
      <c r="I7642" t="str">
        <f>IF(A7642=A7641,I7641&amp;CHAR(10)&amp;"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43" spans="1:9" x14ac:dyDescent="0.25">
      <c r="A7643" t="s">
        <v>41433</v>
      </c>
      <c r="B7643">
        <v>75211662</v>
      </c>
      <c r="C7643" t="s">
        <v>16</v>
      </c>
      <c r="D7643" t="str">
        <f>IF(Tabel_Forespørgsel_fra_Visma28[[#This Row],[SupProd]]=" "," "," - "&amp;Tabel_Forespørgsel_fra_Visma28[[#This Row],[SupProd]])</f>
        <v xml:space="preserve"> </v>
      </c>
      <c r="E7643" t="s">
        <v>16</v>
      </c>
      <c r="F7643" t="str">
        <f>IF(Tabel_Forespørgsel_fra_Visma28[[#This Row],[SupDescr]]=" "," "," - "&amp;Tabel_Forespørgsel_fra_Visma28[[#This Row],[SupDescr]])</f>
        <v xml:space="preserve"> </v>
      </c>
      <c r="G7643" t="s">
        <v>7015</v>
      </c>
      <c r="H7643">
        <v>1</v>
      </c>
      <c r="I7643" t="str">
        <f>IF(A7643=A7642,I7642&amp;CHAR(10)&amp;"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44" spans="1:9" x14ac:dyDescent="0.25">
      <c r="A7644" t="s">
        <v>7214</v>
      </c>
      <c r="B7644">
        <v>75180019</v>
      </c>
      <c r="C7644" t="s">
        <v>16</v>
      </c>
      <c r="D7644" t="str">
        <f>IF(Tabel_Forespørgsel_fra_Visma28[[#This Row],[SupProd]]=" "," "," - "&amp;Tabel_Forespørgsel_fra_Visma28[[#This Row],[SupProd]])</f>
        <v xml:space="preserve"> </v>
      </c>
      <c r="E7644" t="s">
        <v>16</v>
      </c>
      <c r="F7644" t="str">
        <f>IF(Tabel_Forespørgsel_fra_Visma28[[#This Row],[SupDescr]]=" "," "," - "&amp;Tabel_Forespørgsel_fra_Visma28[[#This Row],[SupDescr]])</f>
        <v xml:space="preserve"> </v>
      </c>
      <c r="G7644" t="s">
        <v>2430</v>
      </c>
      <c r="H7644">
        <v>1</v>
      </c>
      <c r="I7644" t="str">
        <f>IF(A7644=A7643,I7643&amp;CHAR(10)&amp;"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45" spans="1:9" x14ac:dyDescent="0.25">
      <c r="A7645" t="s">
        <v>7215</v>
      </c>
      <c r="B7645">
        <v>75180019</v>
      </c>
      <c r="C7645" t="s">
        <v>16</v>
      </c>
      <c r="D7645" t="str">
        <f>IF(Tabel_Forespørgsel_fra_Visma28[[#This Row],[SupProd]]=" "," "," - "&amp;Tabel_Forespørgsel_fra_Visma28[[#This Row],[SupProd]])</f>
        <v xml:space="preserve"> </v>
      </c>
      <c r="E7645" t="s">
        <v>16</v>
      </c>
      <c r="F7645" t="str">
        <f>IF(Tabel_Forespørgsel_fra_Visma28[[#This Row],[SupDescr]]=" "," "," - "&amp;Tabel_Forespørgsel_fra_Visma28[[#This Row],[SupDescr]])</f>
        <v xml:space="preserve"> </v>
      </c>
      <c r="G7645" t="s">
        <v>2430</v>
      </c>
      <c r="H7645">
        <v>1</v>
      </c>
      <c r="I7645" t="str">
        <f>IF(A7645=A7644,I7644&amp;CHAR(10)&amp;"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46" spans="1:9" x14ac:dyDescent="0.25">
      <c r="A7646" t="s">
        <v>8337</v>
      </c>
      <c r="B7646">
        <v>75826799</v>
      </c>
      <c r="C7646" t="s">
        <v>16</v>
      </c>
      <c r="D7646" t="str">
        <f>IF(Tabel_Forespørgsel_fra_Visma28[[#This Row],[SupProd]]=" "," "," - "&amp;Tabel_Forespørgsel_fra_Visma28[[#This Row],[SupProd]])</f>
        <v xml:space="preserve"> </v>
      </c>
      <c r="E7646" t="s">
        <v>16</v>
      </c>
      <c r="F7646" t="str">
        <f>IF(Tabel_Forespørgsel_fra_Visma28[[#This Row],[SupDescr]]=" "," "," - "&amp;Tabel_Forespørgsel_fra_Visma28[[#This Row],[SupDescr]])</f>
        <v xml:space="preserve"> </v>
      </c>
      <c r="G7646" t="s">
        <v>8231</v>
      </c>
      <c r="H7646">
        <v>1</v>
      </c>
      <c r="I7646" t="str">
        <f>IF(A7646=A7645,I7645&amp;CHAR(10)&amp;"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7647" spans="1:9" x14ac:dyDescent="0.25">
      <c r="A7647" t="s">
        <v>8339</v>
      </c>
      <c r="B7647">
        <v>75180019</v>
      </c>
      <c r="C7647" t="s">
        <v>16</v>
      </c>
      <c r="D7647" t="str">
        <f>IF(Tabel_Forespørgsel_fra_Visma28[[#This Row],[SupProd]]=" "," "," - "&amp;Tabel_Forespørgsel_fra_Visma28[[#This Row],[SupProd]])</f>
        <v xml:space="preserve"> </v>
      </c>
      <c r="E7647" t="s">
        <v>16</v>
      </c>
      <c r="F7647" t="str">
        <f>IF(Tabel_Forespørgsel_fra_Visma28[[#This Row],[SupDescr]]=" "," "," - "&amp;Tabel_Forespørgsel_fra_Visma28[[#This Row],[SupDescr]])</f>
        <v xml:space="preserve"> </v>
      </c>
      <c r="G7647" t="s">
        <v>2430</v>
      </c>
      <c r="H7647">
        <v>1</v>
      </c>
      <c r="I7647" t="str">
        <f>IF(A7647=A7646,I7646&amp;CHAR(10)&amp;"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48" spans="1:9" x14ac:dyDescent="0.25">
      <c r="A7648" t="s">
        <v>8493</v>
      </c>
      <c r="B7648">
        <v>75180019</v>
      </c>
      <c r="C7648" t="s">
        <v>16</v>
      </c>
      <c r="D7648" t="str">
        <f>IF(Tabel_Forespørgsel_fra_Visma28[[#This Row],[SupProd]]=" "," "," - "&amp;Tabel_Forespørgsel_fra_Visma28[[#This Row],[SupProd]])</f>
        <v xml:space="preserve"> </v>
      </c>
      <c r="E7648" t="s">
        <v>16</v>
      </c>
      <c r="F7648" t="str">
        <f>IF(Tabel_Forespørgsel_fra_Visma28[[#This Row],[SupDescr]]=" "," "," - "&amp;Tabel_Forespørgsel_fra_Visma28[[#This Row],[SupDescr]])</f>
        <v xml:space="preserve"> </v>
      </c>
      <c r="G7648" t="s">
        <v>2430</v>
      </c>
      <c r="H7648">
        <v>1</v>
      </c>
      <c r="I7648" t="str">
        <f>IF(A7648=A7647,I7647&amp;CHAR(10)&amp;"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49" spans="1:9" x14ac:dyDescent="0.25">
      <c r="A7649" t="s">
        <v>8525</v>
      </c>
      <c r="B7649">
        <v>75826799</v>
      </c>
      <c r="C7649" t="s">
        <v>16</v>
      </c>
      <c r="D7649" t="str">
        <f>IF(Tabel_Forespørgsel_fra_Visma28[[#This Row],[SupProd]]=" "," "," - "&amp;Tabel_Forespørgsel_fra_Visma28[[#This Row],[SupProd]])</f>
        <v xml:space="preserve"> </v>
      </c>
      <c r="E7649" t="s">
        <v>16</v>
      </c>
      <c r="F7649" t="str">
        <f>IF(Tabel_Forespørgsel_fra_Visma28[[#This Row],[SupDescr]]=" "," "," - "&amp;Tabel_Forespørgsel_fra_Visma28[[#This Row],[SupDescr]])</f>
        <v xml:space="preserve"> </v>
      </c>
      <c r="G7649" t="s">
        <v>8231</v>
      </c>
      <c r="H7649">
        <v>1</v>
      </c>
      <c r="I7649" t="str">
        <f>IF(A7649=A7648,I7648&amp;CHAR(10)&amp;"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7650" spans="1:9" x14ac:dyDescent="0.25">
      <c r="A7650" t="s">
        <v>10976</v>
      </c>
      <c r="B7650">
        <v>75180019</v>
      </c>
      <c r="C7650" t="s">
        <v>16</v>
      </c>
      <c r="D7650" t="str">
        <f>IF(Tabel_Forespørgsel_fra_Visma28[[#This Row],[SupProd]]=" "," "," - "&amp;Tabel_Forespørgsel_fra_Visma28[[#This Row],[SupProd]])</f>
        <v xml:space="preserve"> </v>
      </c>
      <c r="E7650" t="s">
        <v>16</v>
      </c>
      <c r="F7650" t="str">
        <f>IF(Tabel_Forespørgsel_fra_Visma28[[#This Row],[SupDescr]]=" "," "," - "&amp;Tabel_Forespørgsel_fra_Visma28[[#This Row],[SupDescr]])</f>
        <v xml:space="preserve"> </v>
      </c>
      <c r="G7650" t="s">
        <v>2430</v>
      </c>
      <c r="H7650">
        <v>1</v>
      </c>
      <c r="I7650" t="str">
        <f>IF(A7650=A7649,I7649&amp;CHAR(10)&amp;"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1" spans="1:9" x14ac:dyDescent="0.25">
      <c r="A7651" t="s">
        <v>10977</v>
      </c>
      <c r="B7651">
        <v>75180019</v>
      </c>
      <c r="C7651" t="s">
        <v>16</v>
      </c>
      <c r="D7651" t="str">
        <f>IF(Tabel_Forespørgsel_fra_Visma28[[#This Row],[SupProd]]=" "," "," - "&amp;Tabel_Forespørgsel_fra_Visma28[[#This Row],[SupProd]])</f>
        <v xml:space="preserve"> </v>
      </c>
      <c r="E7651" t="s">
        <v>16</v>
      </c>
      <c r="F7651" t="str">
        <f>IF(Tabel_Forespørgsel_fra_Visma28[[#This Row],[SupDescr]]=" "," "," - "&amp;Tabel_Forespørgsel_fra_Visma28[[#This Row],[SupDescr]])</f>
        <v xml:space="preserve"> </v>
      </c>
      <c r="G7651" t="s">
        <v>2430</v>
      </c>
      <c r="H7651">
        <v>1</v>
      </c>
      <c r="I7651" t="str">
        <f>IF(A7651=A7650,I7650&amp;CHAR(10)&amp;"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2" spans="1:9" x14ac:dyDescent="0.25">
      <c r="A7652" t="s">
        <v>11244</v>
      </c>
      <c r="B7652">
        <v>75180019</v>
      </c>
      <c r="C7652" t="s">
        <v>16</v>
      </c>
      <c r="D7652" t="str">
        <f>IF(Tabel_Forespørgsel_fra_Visma28[[#This Row],[SupProd]]=" "," "," - "&amp;Tabel_Forespørgsel_fra_Visma28[[#This Row],[SupProd]])</f>
        <v xml:space="preserve"> </v>
      </c>
      <c r="E7652" t="s">
        <v>16</v>
      </c>
      <c r="F7652" t="str">
        <f>IF(Tabel_Forespørgsel_fra_Visma28[[#This Row],[SupDescr]]=" "," "," - "&amp;Tabel_Forespørgsel_fra_Visma28[[#This Row],[SupDescr]])</f>
        <v xml:space="preserve"> </v>
      </c>
      <c r="G7652" t="s">
        <v>2430</v>
      </c>
      <c r="H7652">
        <v>1</v>
      </c>
      <c r="I7652" t="str">
        <f>IF(A7652=A7651,I7651&amp;CHAR(10)&amp;"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3" spans="1:9" x14ac:dyDescent="0.25">
      <c r="A7653" t="s">
        <v>11247</v>
      </c>
      <c r="B7653">
        <v>75180019</v>
      </c>
      <c r="C7653" t="s">
        <v>16</v>
      </c>
      <c r="D7653" t="str">
        <f>IF(Tabel_Forespørgsel_fra_Visma28[[#This Row],[SupProd]]=" "," "," - "&amp;Tabel_Forespørgsel_fra_Visma28[[#This Row],[SupProd]])</f>
        <v xml:space="preserve"> </v>
      </c>
      <c r="E7653" t="s">
        <v>16</v>
      </c>
      <c r="F7653" t="str">
        <f>IF(Tabel_Forespørgsel_fra_Visma28[[#This Row],[SupDescr]]=" "," "," - "&amp;Tabel_Forespørgsel_fra_Visma28[[#This Row],[SupDescr]])</f>
        <v xml:space="preserve"> </v>
      </c>
      <c r="G7653" t="s">
        <v>2430</v>
      </c>
      <c r="H7653">
        <v>1</v>
      </c>
      <c r="I7653" t="str">
        <f>IF(A7653=A7652,I7652&amp;CHAR(10)&amp;"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4" spans="1:9" x14ac:dyDescent="0.25">
      <c r="A7654" t="s">
        <v>11248</v>
      </c>
      <c r="B7654">
        <v>75180019</v>
      </c>
      <c r="C7654" t="s">
        <v>16</v>
      </c>
      <c r="D7654" t="str">
        <f>IF(Tabel_Forespørgsel_fra_Visma28[[#This Row],[SupProd]]=" "," "," - "&amp;Tabel_Forespørgsel_fra_Visma28[[#This Row],[SupProd]])</f>
        <v xml:space="preserve"> </v>
      </c>
      <c r="E7654" t="s">
        <v>16</v>
      </c>
      <c r="F7654" t="str">
        <f>IF(Tabel_Forespørgsel_fra_Visma28[[#This Row],[SupDescr]]=" "," "," - "&amp;Tabel_Forespørgsel_fra_Visma28[[#This Row],[SupDescr]])</f>
        <v xml:space="preserve"> </v>
      </c>
      <c r="G7654" t="s">
        <v>2430</v>
      </c>
      <c r="H7654">
        <v>1</v>
      </c>
      <c r="I7654" t="str">
        <f>IF(A7654=A7653,I7653&amp;CHAR(10)&amp;"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5" spans="1:9" x14ac:dyDescent="0.25">
      <c r="A7655" t="s">
        <v>11046</v>
      </c>
      <c r="B7655">
        <v>75180019</v>
      </c>
      <c r="C7655" t="s">
        <v>16</v>
      </c>
      <c r="D7655" t="str">
        <f>IF(Tabel_Forespørgsel_fra_Visma28[[#This Row],[SupProd]]=" "," "," - "&amp;Tabel_Forespørgsel_fra_Visma28[[#This Row],[SupProd]])</f>
        <v xml:space="preserve"> </v>
      </c>
      <c r="E7655" t="s">
        <v>16</v>
      </c>
      <c r="F7655" t="str">
        <f>IF(Tabel_Forespørgsel_fra_Visma28[[#This Row],[SupDescr]]=" "," "," - "&amp;Tabel_Forespørgsel_fra_Visma28[[#This Row],[SupDescr]])</f>
        <v xml:space="preserve"> </v>
      </c>
      <c r="G7655" t="s">
        <v>2430</v>
      </c>
      <c r="H7655">
        <v>1</v>
      </c>
      <c r="I7655" t="str">
        <f>IF(A7655=A7654,I7654&amp;CHAR(10)&amp;"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6" spans="1:9" x14ac:dyDescent="0.25">
      <c r="A7656" t="s">
        <v>11042</v>
      </c>
      <c r="B7656">
        <v>75180019</v>
      </c>
      <c r="C7656" t="s">
        <v>16</v>
      </c>
      <c r="D7656" t="str">
        <f>IF(Tabel_Forespørgsel_fra_Visma28[[#This Row],[SupProd]]=" "," "," - "&amp;Tabel_Forespørgsel_fra_Visma28[[#This Row],[SupProd]])</f>
        <v xml:space="preserve"> </v>
      </c>
      <c r="E7656" t="s">
        <v>16</v>
      </c>
      <c r="F7656" t="str">
        <f>IF(Tabel_Forespørgsel_fra_Visma28[[#This Row],[SupDescr]]=" "," "," - "&amp;Tabel_Forespørgsel_fra_Visma28[[#This Row],[SupDescr]])</f>
        <v xml:space="preserve"> </v>
      </c>
      <c r="G7656" t="s">
        <v>2430</v>
      </c>
      <c r="H7656">
        <v>1</v>
      </c>
      <c r="I7656" t="str">
        <f>IF(A7656=A7655,I7655&amp;CHAR(10)&amp;"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7" spans="1:9" x14ac:dyDescent="0.25">
      <c r="A7657" t="s">
        <v>7810</v>
      </c>
      <c r="B7657">
        <v>75180019</v>
      </c>
      <c r="C7657" t="s">
        <v>16</v>
      </c>
      <c r="D7657" t="str">
        <f>IF(Tabel_Forespørgsel_fra_Visma28[[#This Row],[SupProd]]=" "," "," - "&amp;Tabel_Forespørgsel_fra_Visma28[[#This Row],[SupProd]])</f>
        <v xml:space="preserve"> </v>
      </c>
      <c r="E7657" t="s">
        <v>16</v>
      </c>
      <c r="F7657" t="str">
        <f>IF(Tabel_Forespørgsel_fra_Visma28[[#This Row],[SupDescr]]=" "," "," - "&amp;Tabel_Forespørgsel_fra_Visma28[[#This Row],[SupDescr]])</f>
        <v xml:space="preserve"> </v>
      </c>
      <c r="G7657" t="s">
        <v>2430</v>
      </c>
      <c r="H7657">
        <v>1</v>
      </c>
      <c r="I7657" t="str">
        <f>IF(A7657=A7656,I7656&amp;CHAR(10)&amp;"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8" spans="1:9" x14ac:dyDescent="0.25">
      <c r="A7658" t="s">
        <v>7818</v>
      </c>
      <c r="B7658">
        <v>75180019</v>
      </c>
      <c r="C7658" t="s">
        <v>16</v>
      </c>
      <c r="D7658" t="str">
        <f>IF(Tabel_Forespørgsel_fra_Visma28[[#This Row],[SupProd]]=" "," "," - "&amp;Tabel_Forespørgsel_fra_Visma28[[#This Row],[SupProd]])</f>
        <v xml:space="preserve"> </v>
      </c>
      <c r="E7658" t="s">
        <v>16</v>
      </c>
      <c r="F7658" t="str">
        <f>IF(Tabel_Forespørgsel_fra_Visma28[[#This Row],[SupDescr]]=" "," "," - "&amp;Tabel_Forespørgsel_fra_Visma28[[#This Row],[SupDescr]])</f>
        <v xml:space="preserve"> </v>
      </c>
      <c r="G7658" t="s">
        <v>2430</v>
      </c>
      <c r="H7658">
        <v>1</v>
      </c>
      <c r="I7658" t="str">
        <f>IF(A7658=A7657,I7657&amp;CHAR(10)&amp;"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9" spans="1:9" x14ac:dyDescent="0.25">
      <c r="A7659" t="s">
        <v>9112</v>
      </c>
      <c r="B7659">
        <v>74762273</v>
      </c>
      <c r="C7659" t="s">
        <v>16</v>
      </c>
      <c r="D7659" t="str">
        <f>IF(Tabel_Forespørgsel_fra_Visma28[[#This Row],[SupProd]]=" "," "," - "&amp;Tabel_Forespørgsel_fra_Visma28[[#This Row],[SupProd]])</f>
        <v xml:space="preserve"> </v>
      </c>
      <c r="E7659" t="s">
        <v>16</v>
      </c>
      <c r="F7659" t="str">
        <f>IF(Tabel_Forespørgsel_fra_Visma28[[#This Row],[SupDescr]]=" "," "," - "&amp;Tabel_Forespørgsel_fra_Visma28[[#This Row],[SupDescr]])</f>
        <v xml:space="preserve"> </v>
      </c>
      <c r="G7659" t="s">
        <v>154</v>
      </c>
      <c r="H7659">
        <v>1</v>
      </c>
      <c r="I7659" t="str">
        <f>IF(A7659=A7658,I7658&amp;CHAR(10)&amp;"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660" spans="1:9" x14ac:dyDescent="0.25">
      <c r="A7660" t="s">
        <v>9113</v>
      </c>
      <c r="B7660">
        <v>74762273</v>
      </c>
      <c r="C7660" t="s">
        <v>16</v>
      </c>
      <c r="D7660" t="str">
        <f>IF(Tabel_Forespørgsel_fra_Visma28[[#This Row],[SupProd]]=" "," "," - "&amp;Tabel_Forespørgsel_fra_Visma28[[#This Row],[SupProd]])</f>
        <v xml:space="preserve"> </v>
      </c>
      <c r="E7660" t="s">
        <v>16</v>
      </c>
      <c r="F7660" t="str">
        <f>IF(Tabel_Forespørgsel_fra_Visma28[[#This Row],[SupDescr]]=" "," "," - "&amp;Tabel_Forespørgsel_fra_Visma28[[#This Row],[SupDescr]])</f>
        <v xml:space="preserve"> </v>
      </c>
      <c r="G7660" t="s">
        <v>154</v>
      </c>
      <c r="H7660">
        <v>1</v>
      </c>
      <c r="I7660" t="str">
        <f>IF(A7660=A7659,I7659&amp;CHAR(10)&amp;"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661" spans="1:9" x14ac:dyDescent="0.25">
      <c r="A7661" t="s">
        <v>8635</v>
      </c>
      <c r="B7661">
        <v>75180019</v>
      </c>
      <c r="C7661" t="s">
        <v>16</v>
      </c>
      <c r="D7661" t="str">
        <f>IF(Tabel_Forespørgsel_fra_Visma28[[#This Row],[SupProd]]=" "," "," - "&amp;Tabel_Forespørgsel_fra_Visma28[[#This Row],[SupProd]])</f>
        <v xml:space="preserve"> </v>
      </c>
      <c r="E7661" t="s">
        <v>16</v>
      </c>
      <c r="F7661" t="str">
        <f>IF(Tabel_Forespørgsel_fra_Visma28[[#This Row],[SupDescr]]=" "," "," - "&amp;Tabel_Forespørgsel_fra_Visma28[[#This Row],[SupDescr]])</f>
        <v xml:space="preserve"> </v>
      </c>
      <c r="G7661" t="s">
        <v>2430</v>
      </c>
      <c r="H7661">
        <v>1</v>
      </c>
      <c r="I7661" t="str">
        <f>IF(A7661=A7660,I7660&amp;CHAR(10)&amp;"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62" spans="1:9" x14ac:dyDescent="0.25">
      <c r="A7662" t="s">
        <v>8634</v>
      </c>
      <c r="B7662">
        <v>75180019</v>
      </c>
      <c r="C7662" t="s">
        <v>16</v>
      </c>
      <c r="D7662" t="str">
        <f>IF(Tabel_Forespørgsel_fra_Visma28[[#This Row],[SupProd]]=" "," "," - "&amp;Tabel_Forespørgsel_fra_Visma28[[#This Row],[SupProd]])</f>
        <v xml:space="preserve"> </v>
      </c>
      <c r="E7662" t="s">
        <v>16</v>
      </c>
      <c r="F7662" t="str">
        <f>IF(Tabel_Forespørgsel_fra_Visma28[[#This Row],[SupDescr]]=" "," "," - "&amp;Tabel_Forespørgsel_fra_Visma28[[#This Row],[SupDescr]])</f>
        <v xml:space="preserve"> </v>
      </c>
      <c r="G7662" t="s">
        <v>2430</v>
      </c>
      <c r="H7662">
        <v>1</v>
      </c>
      <c r="I7662" t="str">
        <f>IF(A7662=A7661,I7661&amp;CHAR(10)&amp;"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63" spans="1:9" x14ac:dyDescent="0.25">
      <c r="A7663" t="s">
        <v>10753</v>
      </c>
      <c r="B7663">
        <v>70120140</v>
      </c>
      <c r="C7663" t="s">
        <v>16</v>
      </c>
      <c r="D7663" t="str">
        <f>IF(Tabel_Forespørgsel_fra_Visma28[[#This Row],[SupProd]]=" "," "," - "&amp;Tabel_Forespørgsel_fra_Visma28[[#This Row],[SupProd]])</f>
        <v xml:space="preserve"> </v>
      </c>
      <c r="E7663" t="s">
        <v>16</v>
      </c>
      <c r="F7663" t="str">
        <f>IF(Tabel_Forespørgsel_fra_Visma28[[#This Row],[SupDescr]]=" "," "," - "&amp;Tabel_Forespørgsel_fra_Visma28[[#This Row],[SupDescr]])</f>
        <v xml:space="preserve"> </v>
      </c>
      <c r="G7663" t="s">
        <v>2467</v>
      </c>
      <c r="H7663">
        <v>1</v>
      </c>
      <c r="I7663" t="str">
        <f>IF(A7663=A7662,I7662&amp;CHAR(10)&amp;"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64" spans="1:9" x14ac:dyDescent="0.25">
      <c r="A7664" t="s">
        <v>10754</v>
      </c>
      <c r="B7664">
        <v>70120140</v>
      </c>
      <c r="C7664" t="s">
        <v>16</v>
      </c>
      <c r="D7664" t="str">
        <f>IF(Tabel_Forespørgsel_fra_Visma28[[#This Row],[SupProd]]=" "," "," - "&amp;Tabel_Forespørgsel_fra_Visma28[[#This Row],[SupProd]])</f>
        <v xml:space="preserve"> </v>
      </c>
      <c r="E7664" t="s">
        <v>16</v>
      </c>
      <c r="F7664" t="str">
        <f>IF(Tabel_Forespørgsel_fra_Visma28[[#This Row],[SupDescr]]=" "," "," - "&amp;Tabel_Forespørgsel_fra_Visma28[[#This Row],[SupDescr]])</f>
        <v xml:space="preserve"> </v>
      </c>
      <c r="G7664" t="s">
        <v>2467</v>
      </c>
      <c r="H7664">
        <v>1</v>
      </c>
      <c r="I7664" t="str">
        <f>IF(A7664=A7663,I7663&amp;CHAR(10)&amp;"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65" spans="1:9" x14ac:dyDescent="0.25">
      <c r="A7665" t="s">
        <v>11482</v>
      </c>
      <c r="B7665">
        <v>75180019</v>
      </c>
      <c r="C7665" t="s">
        <v>16</v>
      </c>
      <c r="D7665" t="str">
        <f>IF(Tabel_Forespørgsel_fra_Visma28[[#This Row],[SupProd]]=" "," "," - "&amp;Tabel_Forespørgsel_fra_Visma28[[#This Row],[SupProd]])</f>
        <v xml:space="preserve"> </v>
      </c>
      <c r="E7665" t="s">
        <v>16</v>
      </c>
      <c r="F7665" t="str">
        <f>IF(Tabel_Forespørgsel_fra_Visma28[[#This Row],[SupDescr]]=" "," "," - "&amp;Tabel_Forespørgsel_fra_Visma28[[#This Row],[SupDescr]])</f>
        <v xml:space="preserve"> </v>
      </c>
      <c r="G7665" t="s">
        <v>2430</v>
      </c>
      <c r="H7665">
        <v>1</v>
      </c>
      <c r="I7665" t="str">
        <f>IF(A7665=A7664,I7664&amp;CHAR(10)&amp;"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66" spans="1:9" x14ac:dyDescent="0.25">
      <c r="A7666" t="s">
        <v>8907</v>
      </c>
      <c r="B7666">
        <v>75211662</v>
      </c>
      <c r="C7666" t="s">
        <v>16</v>
      </c>
      <c r="D7666" t="str">
        <f>IF(Tabel_Forespørgsel_fra_Visma28[[#This Row],[SupProd]]=" "," "," - "&amp;Tabel_Forespørgsel_fra_Visma28[[#This Row],[SupProd]])</f>
        <v xml:space="preserve"> </v>
      </c>
      <c r="E7666" t="s">
        <v>16</v>
      </c>
      <c r="F7666" t="str">
        <f>IF(Tabel_Forespørgsel_fra_Visma28[[#This Row],[SupDescr]]=" "," "," - "&amp;Tabel_Forespørgsel_fra_Visma28[[#This Row],[SupDescr]])</f>
        <v xml:space="preserve"> </v>
      </c>
      <c r="G7666" t="s">
        <v>7015</v>
      </c>
      <c r="H7666">
        <v>1</v>
      </c>
      <c r="I7666" t="str">
        <f>IF(A7666=A7665,I7665&amp;CHAR(10)&amp;"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67" spans="1:9" x14ac:dyDescent="0.25">
      <c r="A7667" t="s">
        <v>9392</v>
      </c>
      <c r="B7667">
        <v>75211662</v>
      </c>
      <c r="C7667" t="s">
        <v>16</v>
      </c>
      <c r="D7667" t="str">
        <f>IF(Tabel_Forespørgsel_fra_Visma28[[#This Row],[SupProd]]=" "," "," - "&amp;Tabel_Forespørgsel_fra_Visma28[[#This Row],[SupProd]])</f>
        <v xml:space="preserve"> </v>
      </c>
      <c r="E7667" t="s">
        <v>16</v>
      </c>
      <c r="F7667" t="str">
        <f>IF(Tabel_Forespørgsel_fra_Visma28[[#This Row],[SupDescr]]=" "," "," - "&amp;Tabel_Forespørgsel_fra_Visma28[[#This Row],[SupDescr]])</f>
        <v xml:space="preserve"> </v>
      </c>
      <c r="G7667" t="s">
        <v>7015</v>
      </c>
      <c r="H7667">
        <v>1</v>
      </c>
      <c r="I7667" t="str">
        <f>IF(A7667=A7666,I7666&amp;CHAR(10)&amp;"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68" spans="1:9" x14ac:dyDescent="0.25">
      <c r="A7668" t="s">
        <v>10628</v>
      </c>
      <c r="B7668">
        <v>75180019</v>
      </c>
      <c r="C7668" t="s">
        <v>16</v>
      </c>
      <c r="D7668" t="str">
        <f>IF(Tabel_Forespørgsel_fra_Visma28[[#This Row],[SupProd]]=" "," "," - "&amp;Tabel_Forespørgsel_fra_Visma28[[#This Row],[SupProd]])</f>
        <v xml:space="preserve"> </v>
      </c>
      <c r="E7668" t="s">
        <v>16</v>
      </c>
      <c r="F7668" t="str">
        <f>IF(Tabel_Forespørgsel_fra_Visma28[[#This Row],[SupDescr]]=" "," "," - "&amp;Tabel_Forespørgsel_fra_Visma28[[#This Row],[SupDescr]])</f>
        <v xml:space="preserve"> </v>
      </c>
      <c r="G7668" t="s">
        <v>2430</v>
      </c>
      <c r="H7668">
        <v>1</v>
      </c>
      <c r="I7668" t="str">
        <f>IF(A7668=A7667,I7667&amp;CHAR(10)&amp;"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69" spans="1:9" x14ac:dyDescent="0.25">
      <c r="A7669" t="s">
        <v>10431</v>
      </c>
      <c r="B7669">
        <v>75622288</v>
      </c>
      <c r="C7669" t="s">
        <v>16</v>
      </c>
      <c r="D7669" t="str">
        <f>IF(Tabel_Forespørgsel_fra_Visma28[[#This Row],[SupProd]]=" "," "," - "&amp;Tabel_Forespørgsel_fra_Visma28[[#This Row],[SupProd]])</f>
        <v xml:space="preserve"> </v>
      </c>
      <c r="E7669" t="s">
        <v>16</v>
      </c>
      <c r="F7669" t="str">
        <f>IF(Tabel_Forespørgsel_fra_Visma28[[#This Row],[SupDescr]]=" "," "," - "&amp;Tabel_Forespørgsel_fra_Visma28[[#This Row],[SupDescr]])</f>
        <v xml:space="preserve"> </v>
      </c>
      <c r="G7669" t="s">
        <v>3797</v>
      </c>
      <c r="H7669">
        <v>1</v>
      </c>
      <c r="I7669" t="str">
        <f>IF(A7669=A7668,I7668&amp;CHAR(10)&amp;"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7670" spans="1:9" x14ac:dyDescent="0.25">
      <c r="A7670" t="s">
        <v>9273</v>
      </c>
      <c r="B7670">
        <v>75211662</v>
      </c>
      <c r="C7670" t="s">
        <v>16</v>
      </c>
      <c r="D7670" t="str">
        <f>IF(Tabel_Forespørgsel_fra_Visma28[[#This Row],[SupProd]]=" "," "," - "&amp;Tabel_Forespørgsel_fra_Visma28[[#This Row],[SupProd]])</f>
        <v xml:space="preserve"> </v>
      </c>
      <c r="E7670" t="s">
        <v>16</v>
      </c>
      <c r="F7670" t="str">
        <f>IF(Tabel_Forespørgsel_fra_Visma28[[#This Row],[SupDescr]]=" "," "," - "&amp;Tabel_Forespørgsel_fra_Visma28[[#This Row],[SupDescr]])</f>
        <v xml:space="preserve"> </v>
      </c>
      <c r="G7670" t="s">
        <v>7015</v>
      </c>
      <c r="H7670">
        <v>1</v>
      </c>
      <c r="I7670" t="str">
        <f>IF(A7670=A7669,I7669&amp;CHAR(10)&amp;"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1" spans="1:9" x14ac:dyDescent="0.25">
      <c r="A7671" t="s">
        <v>9094</v>
      </c>
      <c r="B7671">
        <v>75211662</v>
      </c>
      <c r="C7671" t="s">
        <v>16</v>
      </c>
      <c r="D7671" t="str">
        <f>IF(Tabel_Forespørgsel_fra_Visma28[[#This Row],[SupProd]]=" "," "," - "&amp;Tabel_Forespørgsel_fra_Visma28[[#This Row],[SupProd]])</f>
        <v xml:space="preserve"> </v>
      </c>
      <c r="E7671" t="s">
        <v>16</v>
      </c>
      <c r="F7671" t="str">
        <f>IF(Tabel_Forespørgsel_fra_Visma28[[#This Row],[SupDescr]]=" "," "," - "&amp;Tabel_Forespørgsel_fra_Visma28[[#This Row],[SupDescr]])</f>
        <v xml:space="preserve"> </v>
      </c>
      <c r="G7671" t="s">
        <v>7015</v>
      </c>
      <c r="H7671">
        <v>1</v>
      </c>
      <c r="I7671" t="str">
        <f>IF(A7671=A7670,I7670&amp;CHAR(10)&amp;"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2" spans="1:9" x14ac:dyDescent="0.25">
      <c r="A7672" t="s">
        <v>8914</v>
      </c>
      <c r="B7672">
        <v>75211662</v>
      </c>
      <c r="C7672" t="s">
        <v>16</v>
      </c>
      <c r="D7672" t="str">
        <f>IF(Tabel_Forespørgsel_fra_Visma28[[#This Row],[SupProd]]=" "," "," - "&amp;Tabel_Forespørgsel_fra_Visma28[[#This Row],[SupProd]])</f>
        <v xml:space="preserve"> </v>
      </c>
      <c r="E7672" t="s">
        <v>16</v>
      </c>
      <c r="F7672" t="str">
        <f>IF(Tabel_Forespørgsel_fra_Visma28[[#This Row],[SupDescr]]=" "," "," - "&amp;Tabel_Forespørgsel_fra_Visma28[[#This Row],[SupDescr]])</f>
        <v xml:space="preserve"> </v>
      </c>
      <c r="G7672" t="s">
        <v>7015</v>
      </c>
      <c r="H7672">
        <v>1</v>
      </c>
      <c r="I7672" t="str">
        <f>IF(A7672=A7671,I7671&amp;CHAR(10)&amp;"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3" spans="1:9" x14ac:dyDescent="0.25">
      <c r="A7673" t="s">
        <v>8913</v>
      </c>
      <c r="B7673">
        <v>75211662</v>
      </c>
      <c r="C7673" t="s">
        <v>16</v>
      </c>
      <c r="D7673" t="str">
        <f>IF(Tabel_Forespørgsel_fra_Visma28[[#This Row],[SupProd]]=" "," "," - "&amp;Tabel_Forespørgsel_fra_Visma28[[#This Row],[SupProd]])</f>
        <v xml:space="preserve"> </v>
      </c>
      <c r="E7673" t="s">
        <v>16</v>
      </c>
      <c r="F7673" t="str">
        <f>IF(Tabel_Forespørgsel_fra_Visma28[[#This Row],[SupDescr]]=" "," "," - "&amp;Tabel_Forespørgsel_fra_Visma28[[#This Row],[SupDescr]])</f>
        <v xml:space="preserve"> </v>
      </c>
      <c r="G7673" t="s">
        <v>7015</v>
      </c>
      <c r="H7673">
        <v>1</v>
      </c>
      <c r="I7673" t="str">
        <f>IF(A7673=A7672,I7672&amp;CHAR(10)&amp;"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4" spans="1:9" x14ac:dyDescent="0.25">
      <c r="A7674" t="s">
        <v>8834</v>
      </c>
      <c r="B7674">
        <v>75211662</v>
      </c>
      <c r="C7674" t="s">
        <v>16</v>
      </c>
      <c r="D7674" t="str">
        <f>IF(Tabel_Forespørgsel_fra_Visma28[[#This Row],[SupProd]]=" "," "," - "&amp;Tabel_Forespørgsel_fra_Visma28[[#This Row],[SupProd]])</f>
        <v xml:space="preserve"> </v>
      </c>
      <c r="E7674" t="s">
        <v>16</v>
      </c>
      <c r="F7674" t="str">
        <f>IF(Tabel_Forespørgsel_fra_Visma28[[#This Row],[SupDescr]]=" "," "," - "&amp;Tabel_Forespørgsel_fra_Visma28[[#This Row],[SupDescr]])</f>
        <v xml:space="preserve"> </v>
      </c>
      <c r="G7674" t="s">
        <v>7015</v>
      </c>
      <c r="H7674">
        <v>1</v>
      </c>
      <c r="I7674" t="str">
        <f>IF(A7674=A7673,I7673&amp;CHAR(10)&amp;"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5" spans="1:9" x14ac:dyDescent="0.25">
      <c r="A7675" t="s">
        <v>8835</v>
      </c>
      <c r="B7675">
        <v>75586804</v>
      </c>
      <c r="C7675" t="s">
        <v>16</v>
      </c>
      <c r="D7675" t="str">
        <f>IF(Tabel_Forespørgsel_fra_Visma28[[#This Row],[SupProd]]=" "," "," - "&amp;Tabel_Forespørgsel_fra_Visma28[[#This Row],[SupProd]])</f>
        <v xml:space="preserve"> </v>
      </c>
      <c r="E7675" t="s">
        <v>16</v>
      </c>
      <c r="F7675" t="str">
        <f>IF(Tabel_Forespørgsel_fra_Visma28[[#This Row],[SupDescr]]=" "," "," - "&amp;Tabel_Forespørgsel_fra_Visma28[[#This Row],[SupDescr]])</f>
        <v xml:space="preserve"> </v>
      </c>
      <c r="G7675" t="s">
        <v>3787</v>
      </c>
      <c r="H7675">
        <v>1</v>
      </c>
      <c r="I7675" t="str">
        <f>IF(A7675=A7674,I7674&amp;CHAR(10)&amp;"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676" spans="1:9" x14ac:dyDescent="0.25">
      <c r="A7676" t="s">
        <v>9389</v>
      </c>
      <c r="B7676">
        <v>75211662</v>
      </c>
      <c r="C7676" t="s">
        <v>16</v>
      </c>
      <c r="D7676" t="str">
        <f>IF(Tabel_Forespørgsel_fra_Visma28[[#This Row],[SupProd]]=" "," "," - "&amp;Tabel_Forespørgsel_fra_Visma28[[#This Row],[SupProd]])</f>
        <v xml:space="preserve"> </v>
      </c>
      <c r="E7676" t="s">
        <v>16</v>
      </c>
      <c r="F7676" t="str">
        <f>IF(Tabel_Forespørgsel_fra_Visma28[[#This Row],[SupDescr]]=" "," "," - "&amp;Tabel_Forespørgsel_fra_Visma28[[#This Row],[SupDescr]])</f>
        <v xml:space="preserve"> </v>
      </c>
      <c r="G7676" t="s">
        <v>7015</v>
      </c>
      <c r="H7676">
        <v>1</v>
      </c>
      <c r="I7676" t="str">
        <f>IF(A7676=A7675,I7675&amp;CHAR(10)&amp;"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7" spans="1:9" x14ac:dyDescent="0.25">
      <c r="A7677" t="s">
        <v>8575</v>
      </c>
      <c r="B7677">
        <v>75211662</v>
      </c>
      <c r="C7677" t="s">
        <v>16</v>
      </c>
      <c r="D7677" t="str">
        <f>IF(Tabel_Forespørgsel_fra_Visma28[[#This Row],[SupProd]]=" "," "," - "&amp;Tabel_Forespørgsel_fra_Visma28[[#This Row],[SupProd]])</f>
        <v xml:space="preserve"> </v>
      </c>
      <c r="E7677" t="s">
        <v>16</v>
      </c>
      <c r="F7677" t="str">
        <f>IF(Tabel_Forespørgsel_fra_Visma28[[#This Row],[SupDescr]]=" "," "," - "&amp;Tabel_Forespørgsel_fra_Visma28[[#This Row],[SupDescr]])</f>
        <v xml:space="preserve"> </v>
      </c>
      <c r="G7677" t="s">
        <v>7015</v>
      </c>
      <c r="H7677">
        <v>1</v>
      </c>
      <c r="I7677" t="str">
        <f>IF(A7677=A7676,I7676&amp;CHAR(10)&amp;"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8" spans="1:9" x14ac:dyDescent="0.25">
      <c r="A7678" t="s">
        <v>8701</v>
      </c>
      <c r="B7678">
        <v>75211662</v>
      </c>
      <c r="C7678" t="s">
        <v>16</v>
      </c>
      <c r="D7678" t="str">
        <f>IF(Tabel_Forespørgsel_fra_Visma28[[#This Row],[SupProd]]=" "," "," - "&amp;Tabel_Forespørgsel_fra_Visma28[[#This Row],[SupProd]])</f>
        <v xml:space="preserve"> </v>
      </c>
      <c r="E7678" t="s">
        <v>16</v>
      </c>
      <c r="F7678" t="str">
        <f>IF(Tabel_Forespørgsel_fra_Visma28[[#This Row],[SupDescr]]=" "," "," - "&amp;Tabel_Forespørgsel_fra_Visma28[[#This Row],[SupDescr]])</f>
        <v xml:space="preserve"> </v>
      </c>
      <c r="G7678" t="s">
        <v>7015</v>
      </c>
      <c r="H7678">
        <v>1</v>
      </c>
      <c r="I7678" t="str">
        <f>IF(A7678=A7677,I7677&amp;CHAR(10)&amp;"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9" spans="1:9" x14ac:dyDescent="0.25">
      <c r="A7679" t="s">
        <v>8702</v>
      </c>
      <c r="B7679">
        <v>75211662</v>
      </c>
      <c r="C7679" t="s">
        <v>16</v>
      </c>
      <c r="D7679" t="str">
        <f>IF(Tabel_Forespørgsel_fra_Visma28[[#This Row],[SupProd]]=" "," "," - "&amp;Tabel_Forespørgsel_fra_Visma28[[#This Row],[SupProd]])</f>
        <v xml:space="preserve"> </v>
      </c>
      <c r="E7679" t="s">
        <v>16</v>
      </c>
      <c r="F7679" t="str">
        <f>IF(Tabel_Forespørgsel_fra_Visma28[[#This Row],[SupDescr]]=" "," "," - "&amp;Tabel_Forespørgsel_fra_Visma28[[#This Row],[SupDescr]])</f>
        <v xml:space="preserve"> </v>
      </c>
      <c r="G7679" t="s">
        <v>7015</v>
      </c>
      <c r="H7679">
        <v>1</v>
      </c>
      <c r="I7679" t="str">
        <f>IF(A7679=A7678,I7678&amp;CHAR(10)&amp;"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80" spans="1:9" x14ac:dyDescent="0.25">
      <c r="A7680" t="s">
        <v>10970</v>
      </c>
      <c r="B7680">
        <v>75196500</v>
      </c>
      <c r="C7680" t="s">
        <v>16</v>
      </c>
      <c r="D7680" t="str">
        <f>IF(Tabel_Forespørgsel_fra_Visma28[[#This Row],[SupProd]]=" "," "," - "&amp;Tabel_Forespørgsel_fra_Visma28[[#This Row],[SupProd]])</f>
        <v xml:space="preserve"> </v>
      </c>
      <c r="E7680" t="s">
        <v>16</v>
      </c>
      <c r="F7680" t="str">
        <f>IF(Tabel_Forespørgsel_fra_Visma28[[#This Row],[SupDescr]]=" "," "," - "&amp;Tabel_Forespørgsel_fra_Visma28[[#This Row],[SupDescr]])</f>
        <v xml:space="preserve"> </v>
      </c>
      <c r="G7680" t="s">
        <v>2425</v>
      </c>
      <c r="H7680">
        <v>1</v>
      </c>
      <c r="I7680" t="str">
        <f>IF(A7680=A7679,I7679&amp;CHAR(10)&amp;"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681" spans="1:9" x14ac:dyDescent="0.25">
      <c r="A7681" t="s">
        <v>10813</v>
      </c>
      <c r="B7681">
        <v>75196500</v>
      </c>
      <c r="C7681" t="s">
        <v>16</v>
      </c>
      <c r="D7681" t="str">
        <f>IF(Tabel_Forespørgsel_fra_Visma28[[#This Row],[SupProd]]=" "," "," - "&amp;Tabel_Forespørgsel_fra_Visma28[[#This Row],[SupProd]])</f>
        <v xml:space="preserve"> </v>
      </c>
      <c r="E7681" t="s">
        <v>16</v>
      </c>
      <c r="F7681" t="str">
        <f>IF(Tabel_Forespørgsel_fra_Visma28[[#This Row],[SupDescr]]=" "," "," - "&amp;Tabel_Forespørgsel_fra_Visma28[[#This Row],[SupDescr]])</f>
        <v xml:space="preserve"> </v>
      </c>
      <c r="G7681" t="s">
        <v>2425</v>
      </c>
      <c r="H7681">
        <v>1</v>
      </c>
      <c r="I7681" t="str">
        <f>IF(A7681=A7680,I7680&amp;CHAR(10)&amp;"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682" spans="1:9" x14ac:dyDescent="0.25">
      <c r="A7682" t="s">
        <v>8252</v>
      </c>
      <c r="B7682">
        <v>75583888</v>
      </c>
      <c r="C7682" t="s">
        <v>16</v>
      </c>
      <c r="D7682" t="str">
        <f>IF(Tabel_Forespørgsel_fra_Visma28[[#This Row],[SupProd]]=" "," "," - "&amp;Tabel_Forespørgsel_fra_Visma28[[#This Row],[SupProd]])</f>
        <v xml:space="preserve"> </v>
      </c>
      <c r="E7682" t="s">
        <v>16</v>
      </c>
      <c r="F7682" t="str">
        <f>IF(Tabel_Forespørgsel_fra_Visma28[[#This Row],[SupDescr]]=" "," "," - "&amp;Tabel_Forespørgsel_fra_Visma28[[#This Row],[SupDescr]])</f>
        <v xml:space="preserve"> </v>
      </c>
      <c r="G7682" t="s">
        <v>3914</v>
      </c>
      <c r="H7682">
        <v>1</v>
      </c>
      <c r="I7682" t="str">
        <f>IF(A7682=A7681,I7681&amp;CHAR(10)&amp;"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7683" spans="1:9" x14ac:dyDescent="0.25">
      <c r="A7683" t="s">
        <v>8250</v>
      </c>
      <c r="B7683">
        <v>75583888</v>
      </c>
      <c r="C7683" t="s">
        <v>16</v>
      </c>
      <c r="D7683" t="str">
        <f>IF(Tabel_Forespørgsel_fra_Visma28[[#This Row],[SupProd]]=" "," "," - "&amp;Tabel_Forespørgsel_fra_Visma28[[#This Row],[SupProd]])</f>
        <v xml:space="preserve"> </v>
      </c>
      <c r="E7683" t="s">
        <v>16</v>
      </c>
      <c r="F7683" t="str">
        <f>IF(Tabel_Forespørgsel_fra_Visma28[[#This Row],[SupDescr]]=" "," "," - "&amp;Tabel_Forespørgsel_fra_Visma28[[#This Row],[SupDescr]])</f>
        <v xml:space="preserve"> </v>
      </c>
      <c r="G7683" t="s">
        <v>3914</v>
      </c>
      <c r="H7683">
        <v>1</v>
      </c>
      <c r="I7683" t="str">
        <f>IF(A7683=A7682,I7682&amp;CHAR(10)&amp;"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7684" spans="1:9" x14ac:dyDescent="0.25">
      <c r="A7684" t="s">
        <v>8379</v>
      </c>
      <c r="B7684">
        <v>75583888</v>
      </c>
      <c r="C7684" t="s">
        <v>16</v>
      </c>
      <c r="D7684" t="str">
        <f>IF(Tabel_Forespørgsel_fra_Visma28[[#This Row],[SupProd]]=" "," "," - "&amp;Tabel_Forespørgsel_fra_Visma28[[#This Row],[SupProd]])</f>
        <v xml:space="preserve"> </v>
      </c>
      <c r="E7684" t="s">
        <v>16</v>
      </c>
      <c r="F7684" t="str">
        <f>IF(Tabel_Forespørgsel_fra_Visma28[[#This Row],[SupDescr]]=" "," "," - "&amp;Tabel_Forespørgsel_fra_Visma28[[#This Row],[SupDescr]])</f>
        <v xml:space="preserve"> </v>
      </c>
      <c r="G7684" t="s">
        <v>3914</v>
      </c>
      <c r="H7684">
        <v>1</v>
      </c>
      <c r="I7684" t="str">
        <f>IF(A7684=A7683,I7683&amp;CHAR(10)&amp;"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7685" spans="1:9" x14ac:dyDescent="0.25">
      <c r="A7685" t="s">
        <v>9296</v>
      </c>
      <c r="B7685">
        <v>75211662</v>
      </c>
      <c r="C7685" t="s">
        <v>16</v>
      </c>
      <c r="D7685" t="str">
        <f>IF(Tabel_Forespørgsel_fra_Visma28[[#This Row],[SupProd]]=" "," "," - "&amp;Tabel_Forespørgsel_fra_Visma28[[#This Row],[SupProd]])</f>
        <v xml:space="preserve"> </v>
      </c>
      <c r="E7685" t="s">
        <v>16</v>
      </c>
      <c r="F7685" t="str">
        <f>IF(Tabel_Forespørgsel_fra_Visma28[[#This Row],[SupDescr]]=" "," "," - "&amp;Tabel_Forespørgsel_fra_Visma28[[#This Row],[SupDescr]])</f>
        <v xml:space="preserve"> </v>
      </c>
      <c r="G7685" t="s">
        <v>7015</v>
      </c>
      <c r="H7685">
        <v>1</v>
      </c>
      <c r="I7685" t="str">
        <f>IF(A7685=A7684,I7684&amp;CHAR(10)&amp;"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86" spans="1:9" x14ac:dyDescent="0.25">
      <c r="A7686" t="s">
        <v>9297</v>
      </c>
      <c r="B7686">
        <v>75211662</v>
      </c>
      <c r="C7686" t="s">
        <v>16</v>
      </c>
      <c r="D7686" t="str">
        <f>IF(Tabel_Forespørgsel_fra_Visma28[[#This Row],[SupProd]]=" "," "," - "&amp;Tabel_Forespørgsel_fra_Visma28[[#This Row],[SupProd]])</f>
        <v xml:space="preserve"> </v>
      </c>
      <c r="E7686" t="s">
        <v>16</v>
      </c>
      <c r="F7686" t="str">
        <f>IF(Tabel_Forespørgsel_fra_Visma28[[#This Row],[SupDescr]]=" "," "," - "&amp;Tabel_Forespørgsel_fra_Visma28[[#This Row],[SupDescr]])</f>
        <v xml:space="preserve"> </v>
      </c>
      <c r="G7686" t="s">
        <v>7015</v>
      </c>
      <c r="H7686">
        <v>1</v>
      </c>
      <c r="I7686" t="str">
        <f>IF(A7686=A7685,I7685&amp;CHAR(10)&amp;"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87" spans="1:9" x14ac:dyDescent="0.25">
      <c r="A7687" t="s">
        <v>9298</v>
      </c>
      <c r="B7687">
        <v>75211662</v>
      </c>
      <c r="C7687" t="s">
        <v>16</v>
      </c>
      <c r="D7687" t="str">
        <f>IF(Tabel_Forespørgsel_fra_Visma28[[#This Row],[SupProd]]=" "," "," - "&amp;Tabel_Forespørgsel_fra_Visma28[[#This Row],[SupProd]])</f>
        <v xml:space="preserve"> </v>
      </c>
      <c r="E7687" t="s">
        <v>16</v>
      </c>
      <c r="F7687" t="str">
        <f>IF(Tabel_Forespørgsel_fra_Visma28[[#This Row],[SupDescr]]=" "," "," - "&amp;Tabel_Forespørgsel_fra_Visma28[[#This Row],[SupDescr]])</f>
        <v xml:space="preserve"> </v>
      </c>
      <c r="G7687" t="s">
        <v>7015</v>
      </c>
      <c r="H7687">
        <v>1</v>
      </c>
      <c r="I7687" t="str">
        <f>IF(A7687=A7686,I7686&amp;CHAR(10)&amp;"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88" spans="1:9" x14ac:dyDescent="0.25">
      <c r="A7688" t="s">
        <v>9300</v>
      </c>
      <c r="B7688">
        <v>75211662</v>
      </c>
      <c r="C7688" t="s">
        <v>16</v>
      </c>
      <c r="D7688" t="str">
        <f>IF(Tabel_Forespørgsel_fra_Visma28[[#This Row],[SupProd]]=" "," "," - "&amp;Tabel_Forespørgsel_fra_Visma28[[#This Row],[SupProd]])</f>
        <v xml:space="preserve"> </v>
      </c>
      <c r="E7688" t="s">
        <v>16</v>
      </c>
      <c r="F7688" t="str">
        <f>IF(Tabel_Forespørgsel_fra_Visma28[[#This Row],[SupDescr]]=" "," "," - "&amp;Tabel_Forespørgsel_fra_Visma28[[#This Row],[SupDescr]])</f>
        <v xml:space="preserve"> </v>
      </c>
      <c r="G7688" t="s">
        <v>7015</v>
      </c>
      <c r="H7688">
        <v>1</v>
      </c>
      <c r="I7688" t="str">
        <f>IF(A7688=A7687,I7687&amp;CHAR(10)&amp;"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89" spans="1:9" x14ac:dyDescent="0.25">
      <c r="A7689" t="s">
        <v>9301</v>
      </c>
      <c r="B7689">
        <v>75211662</v>
      </c>
      <c r="C7689" t="s">
        <v>16</v>
      </c>
      <c r="D7689" t="str">
        <f>IF(Tabel_Forespørgsel_fra_Visma28[[#This Row],[SupProd]]=" "," "," - "&amp;Tabel_Forespørgsel_fra_Visma28[[#This Row],[SupProd]])</f>
        <v xml:space="preserve"> </v>
      </c>
      <c r="E7689" t="s">
        <v>16</v>
      </c>
      <c r="F7689" t="str">
        <f>IF(Tabel_Forespørgsel_fra_Visma28[[#This Row],[SupDescr]]=" "," "," - "&amp;Tabel_Forespørgsel_fra_Visma28[[#This Row],[SupDescr]])</f>
        <v xml:space="preserve"> </v>
      </c>
      <c r="G7689" t="s">
        <v>7015</v>
      </c>
      <c r="H7689">
        <v>1</v>
      </c>
      <c r="I7689" t="str">
        <f>IF(A7689=A7688,I7688&amp;CHAR(10)&amp;"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0" spans="1:9" x14ac:dyDescent="0.25">
      <c r="A7690" t="s">
        <v>9393</v>
      </c>
      <c r="B7690">
        <v>75211662</v>
      </c>
      <c r="C7690" t="s">
        <v>16</v>
      </c>
      <c r="D7690" t="str">
        <f>IF(Tabel_Forespørgsel_fra_Visma28[[#This Row],[SupProd]]=" "," "," - "&amp;Tabel_Forespørgsel_fra_Visma28[[#This Row],[SupProd]])</f>
        <v xml:space="preserve"> </v>
      </c>
      <c r="E7690" t="s">
        <v>16</v>
      </c>
      <c r="F7690" t="str">
        <f>IF(Tabel_Forespørgsel_fra_Visma28[[#This Row],[SupDescr]]=" "," "," - "&amp;Tabel_Forespørgsel_fra_Visma28[[#This Row],[SupDescr]])</f>
        <v xml:space="preserve"> </v>
      </c>
      <c r="G7690" t="s">
        <v>7015</v>
      </c>
      <c r="H7690">
        <v>1</v>
      </c>
      <c r="I7690" t="str">
        <f>IF(A7690=A7689,I7689&amp;CHAR(10)&amp;"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1" spans="1:9" x14ac:dyDescent="0.25">
      <c r="A7691" t="s">
        <v>9299</v>
      </c>
      <c r="B7691">
        <v>75211662</v>
      </c>
      <c r="C7691" t="s">
        <v>16</v>
      </c>
      <c r="D7691" t="str">
        <f>IF(Tabel_Forespørgsel_fra_Visma28[[#This Row],[SupProd]]=" "," "," - "&amp;Tabel_Forespørgsel_fra_Visma28[[#This Row],[SupProd]])</f>
        <v xml:space="preserve"> </v>
      </c>
      <c r="E7691" t="s">
        <v>16</v>
      </c>
      <c r="F7691" t="str">
        <f>IF(Tabel_Forespørgsel_fra_Visma28[[#This Row],[SupDescr]]=" "," "," - "&amp;Tabel_Forespørgsel_fra_Visma28[[#This Row],[SupDescr]])</f>
        <v xml:space="preserve"> </v>
      </c>
      <c r="G7691" t="s">
        <v>7015</v>
      </c>
      <c r="H7691">
        <v>1</v>
      </c>
      <c r="I7691" t="str">
        <f>IF(A7691=A7690,I7690&amp;CHAR(10)&amp;"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2" spans="1:9" x14ac:dyDescent="0.25">
      <c r="A7692" t="s">
        <v>9302</v>
      </c>
      <c r="B7692">
        <v>75211662</v>
      </c>
      <c r="C7692" t="s">
        <v>16</v>
      </c>
      <c r="D7692" t="str">
        <f>IF(Tabel_Forespørgsel_fra_Visma28[[#This Row],[SupProd]]=" "," "," - "&amp;Tabel_Forespørgsel_fra_Visma28[[#This Row],[SupProd]])</f>
        <v xml:space="preserve"> </v>
      </c>
      <c r="E7692" t="s">
        <v>16</v>
      </c>
      <c r="F7692" t="str">
        <f>IF(Tabel_Forespørgsel_fra_Visma28[[#This Row],[SupDescr]]=" "," "," - "&amp;Tabel_Forespørgsel_fra_Visma28[[#This Row],[SupDescr]])</f>
        <v xml:space="preserve"> </v>
      </c>
      <c r="G7692" t="s">
        <v>7015</v>
      </c>
      <c r="H7692">
        <v>1</v>
      </c>
      <c r="I7692" t="str">
        <f>IF(A7692=A7691,I7691&amp;CHAR(10)&amp;"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3" spans="1:9" x14ac:dyDescent="0.25">
      <c r="A7693" t="s">
        <v>9303</v>
      </c>
      <c r="B7693">
        <v>75211662</v>
      </c>
      <c r="C7693" t="s">
        <v>16</v>
      </c>
      <c r="D7693" t="str">
        <f>IF(Tabel_Forespørgsel_fra_Visma28[[#This Row],[SupProd]]=" "," "," - "&amp;Tabel_Forespørgsel_fra_Visma28[[#This Row],[SupProd]])</f>
        <v xml:space="preserve"> </v>
      </c>
      <c r="E7693" t="s">
        <v>16</v>
      </c>
      <c r="F7693" t="str">
        <f>IF(Tabel_Forespørgsel_fra_Visma28[[#This Row],[SupDescr]]=" "," "," - "&amp;Tabel_Forespørgsel_fra_Visma28[[#This Row],[SupDescr]])</f>
        <v xml:space="preserve"> </v>
      </c>
      <c r="G7693" t="s">
        <v>7015</v>
      </c>
      <c r="H7693">
        <v>1</v>
      </c>
      <c r="I7693" t="str">
        <f>IF(A7693=A7692,I7692&amp;CHAR(10)&amp;"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4" spans="1:9" x14ac:dyDescent="0.25">
      <c r="A7694" t="s">
        <v>9394</v>
      </c>
      <c r="B7694">
        <v>75211662</v>
      </c>
      <c r="C7694" t="s">
        <v>16</v>
      </c>
      <c r="D7694" t="str">
        <f>IF(Tabel_Forespørgsel_fra_Visma28[[#This Row],[SupProd]]=" "," "," - "&amp;Tabel_Forespørgsel_fra_Visma28[[#This Row],[SupProd]])</f>
        <v xml:space="preserve"> </v>
      </c>
      <c r="E7694" t="s">
        <v>16</v>
      </c>
      <c r="F7694" t="str">
        <f>IF(Tabel_Forespørgsel_fra_Visma28[[#This Row],[SupDescr]]=" "," "," - "&amp;Tabel_Forespørgsel_fra_Visma28[[#This Row],[SupDescr]])</f>
        <v xml:space="preserve"> </v>
      </c>
      <c r="G7694" t="s">
        <v>7015</v>
      </c>
      <c r="H7694">
        <v>1</v>
      </c>
      <c r="I7694" t="str">
        <f>IF(A7694=A7693,I7693&amp;CHAR(10)&amp;"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5" spans="1:9" x14ac:dyDescent="0.25">
      <c r="A7695" t="s">
        <v>9395</v>
      </c>
      <c r="B7695">
        <v>75211662</v>
      </c>
      <c r="C7695" t="s">
        <v>16</v>
      </c>
      <c r="D7695" t="str">
        <f>IF(Tabel_Forespørgsel_fra_Visma28[[#This Row],[SupProd]]=" "," "," - "&amp;Tabel_Forespørgsel_fra_Visma28[[#This Row],[SupProd]])</f>
        <v xml:space="preserve"> </v>
      </c>
      <c r="E7695" t="s">
        <v>16</v>
      </c>
      <c r="F7695" t="str">
        <f>IF(Tabel_Forespørgsel_fra_Visma28[[#This Row],[SupDescr]]=" "," "," - "&amp;Tabel_Forespørgsel_fra_Visma28[[#This Row],[SupDescr]])</f>
        <v xml:space="preserve"> </v>
      </c>
      <c r="G7695" t="s">
        <v>7015</v>
      </c>
      <c r="H7695">
        <v>1</v>
      </c>
      <c r="I7695" t="str">
        <f>IF(A7695=A7694,I7694&amp;CHAR(10)&amp;"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6" spans="1:9" x14ac:dyDescent="0.25">
      <c r="A7696" t="s">
        <v>9396</v>
      </c>
      <c r="B7696">
        <v>75211662</v>
      </c>
      <c r="C7696" t="s">
        <v>16</v>
      </c>
      <c r="D7696" t="str">
        <f>IF(Tabel_Forespørgsel_fra_Visma28[[#This Row],[SupProd]]=" "," "," - "&amp;Tabel_Forespørgsel_fra_Visma28[[#This Row],[SupProd]])</f>
        <v xml:space="preserve"> </v>
      </c>
      <c r="E7696" t="s">
        <v>16</v>
      </c>
      <c r="F7696" t="str">
        <f>IF(Tabel_Forespørgsel_fra_Visma28[[#This Row],[SupDescr]]=" "," "," - "&amp;Tabel_Forespørgsel_fra_Visma28[[#This Row],[SupDescr]])</f>
        <v xml:space="preserve"> </v>
      </c>
      <c r="G7696" t="s">
        <v>7015</v>
      </c>
      <c r="H7696">
        <v>1</v>
      </c>
      <c r="I7696" t="str">
        <f>IF(A7696=A7695,I7695&amp;CHAR(10)&amp;"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7" spans="1:9" x14ac:dyDescent="0.25">
      <c r="A7697" t="s">
        <v>9304</v>
      </c>
      <c r="B7697">
        <v>75211662</v>
      </c>
      <c r="C7697" t="s">
        <v>16</v>
      </c>
      <c r="D7697" t="str">
        <f>IF(Tabel_Forespørgsel_fra_Visma28[[#This Row],[SupProd]]=" "," "," - "&amp;Tabel_Forespørgsel_fra_Visma28[[#This Row],[SupProd]])</f>
        <v xml:space="preserve"> </v>
      </c>
      <c r="E7697" t="s">
        <v>16</v>
      </c>
      <c r="F7697" t="str">
        <f>IF(Tabel_Forespørgsel_fra_Visma28[[#This Row],[SupDescr]]=" "," "," - "&amp;Tabel_Forespørgsel_fra_Visma28[[#This Row],[SupDescr]])</f>
        <v xml:space="preserve"> </v>
      </c>
      <c r="G7697" t="s">
        <v>7015</v>
      </c>
      <c r="H7697">
        <v>1</v>
      </c>
      <c r="I7697" t="str">
        <f>IF(A7697=A7696,I7696&amp;CHAR(10)&amp;"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8" spans="1:9" x14ac:dyDescent="0.25">
      <c r="A7698" t="s">
        <v>9305</v>
      </c>
      <c r="B7698">
        <v>75211662</v>
      </c>
      <c r="C7698" t="s">
        <v>16</v>
      </c>
      <c r="D7698" t="str">
        <f>IF(Tabel_Forespørgsel_fra_Visma28[[#This Row],[SupProd]]=" "," "," - "&amp;Tabel_Forespørgsel_fra_Visma28[[#This Row],[SupProd]])</f>
        <v xml:space="preserve"> </v>
      </c>
      <c r="E7698" t="s">
        <v>16</v>
      </c>
      <c r="F7698" t="str">
        <f>IF(Tabel_Forespørgsel_fra_Visma28[[#This Row],[SupDescr]]=" "," "," - "&amp;Tabel_Forespørgsel_fra_Visma28[[#This Row],[SupDescr]])</f>
        <v xml:space="preserve"> </v>
      </c>
      <c r="G7698" t="s">
        <v>7015</v>
      </c>
      <c r="H7698">
        <v>1</v>
      </c>
      <c r="I7698" t="str">
        <f>IF(A7698=A7697,I7697&amp;CHAR(10)&amp;"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9" spans="1:9" x14ac:dyDescent="0.25">
      <c r="A7699" t="s">
        <v>9306</v>
      </c>
      <c r="B7699">
        <v>75211662</v>
      </c>
      <c r="C7699" t="s">
        <v>16</v>
      </c>
      <c r="D7699" t="str">
        <f>IF(Tabel_Forespørgsel_fra_Visma28[[#This Row],[SupProd]]=" "," "," - "&amp;Tabel_Forespørgsel_fra_Visma28[[#This Row],[SupProd]])</f>
        <v xml:space="preserve"> </v>
      </c>
      <c r="E7699" t="s">
        <v>16</v>
      </c>
      <c r="F7699" t="str">
        <f>IF(Tabel_Forespørgsel_fra_Visma28[[#This Row],[SupDescr]]=" "," "," - "&amp;Tabel_Forespørgsel_fra_Visma28[[#This Row],[SupDescr]])</f>
        <v xml:space="preserve"> </v>
      </c>
      <c r="G7699" t="s">
        <v>7015</v>
      </c>
      <c r="H7699">
        <v>1</v>
      </c>
      <c r="I7699" t="str">
        <f>IF(A7699=A7698,I7698&amp;CHAR(10)&amp;"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0" spans="1:9" x14ac:dyDescent="0.25">
      <c r="A7700" t="s">
        <v>9307</v>
      </c>
      <c r="B7700">
        <v>75211662</v>
      </c>
      <c r="C7700" t="s">
        <v>16</v>
      </c>
      <c r="D7700" t="str">
        <f>IF(Tabel_Forespørgsel_fra_Visma28[[#This Row],[SupProd]]=" "," "," - "&amp;Tabel_Forespørgsel_fra_Visma28[[#This Row],[SupProd]])</f>
        <v xml:space="preserve"> </v>
      </c>
      <c r="E7700" t="s">
        <v>16</v>
      </c>
      <c r="F7700" t="str">
        <f>IF(Tabel_Forespørgsel_fra_Visma28[[#This Row],[SupDescr]]=" "," "," - "&amp;Tabel_Forespørgsel_fra_Visma28[[#This Row],[SupDescr]])</f>
        <v xml:space="preserve"> </v>
      </c>
      <c r="G7700" t="s">
        <v>7015</v>
      </c>
      <c r="H7700">
        <v>1</v>
      </c>
      <c r="I7700" t="str">
        <f>IF(A7700=A7699,I7699&amp;CHAR(10)&amp;"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1" spans="1:9" x14ac:dyDescent="0.25">
      <c r="A7701" t="s">
        <v>9308</v>
      </c>
      <c r="B7701">
        <v>75211662</v>
      </c>
      <c r="C7701" t="s">
        <v>16</v>
      </c>
      <c r="D7701" t="str">
        <f>IF(Tabel_Forespørgsel_fra_Visma28[[#This Row],[SupProd]]=" "," "," - "&amp;Tabel_Forespørgsel_fra_Visma28[[#This Row],[SupProd]])</f>
        <v xml:space="preserve"> </v>
      </c>
      <c r="E7701" t="s">
        <v>16</v>
      </c>
      <c r="F7701" t="str">
        <f>IF(Tabel_Forespørgsel_fra_Visma28[[#This Row],[SupDescr]]=" "," "," - "&amp;Tabel_Forespørgsel_fra_Visma28[[#This Row],[SupDescr]])</f>
        <v xml:space="preserve"> </v>
      </c>
      <c r="G7701" t="s">
        <v>7015</v>
      </c>
      <c r="H7701">
        <v>1</v>
      </c>
      <c r="I7701" t="str">
        <f>IF(A7701=A7700,I7700&amp;CHAR(10)&amp;"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2" spans="1:9" x14ac:dyDescent="0.25">
      <c r="A7702" t="s">
        <v>9397</v>
      </c>
      <c r="B7702">
        <v>75211662</v>
      </c>
      <c r="C7702" t="s">
        <v>16</v>
      </c>
      <c r="D7702" t="str">
        <f>IF(Tabel_Forespørgsel_fra_Visma28[[#This Row],[SupProd]]=" "," "," - "&amp;Tabel_Forespørgsel_fra_Visma28[[#This Row],[SupProd]])</f>
        <v xml:space="preserve"> </v>
      </c>
      <c r="E7702" t="s">
        <v>16</v>
      </c>
      <c r="F7702" t="str">
        <f>IF(Tabel_Forespørgsel_fra_Visma28[[#This Row],[SupDescr]]=" "," "," - "&amp;Tabel_Forespørgsel_fra_Visma28[[#This Row],[SupDescr]])</f>
        <v xml:space="preserve"> </v>
      </c>
      <c r="G7702" t="s">
        <v>7015</v>
      </c>
      <c r="H7702">
        <v>1</v>
      </c>
      <c r="I7702" t="str">
        <f>IF(A7702=A7701,I7701&amp;CHAR(10)&amp;"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3" spans="1:9" x14ac:dyDescent="0.25">
      <c r="A7703" t="s">
        <v>9403</v>
      </c>
      <c r="B7703">
        <v>75211662</v>
      </c>
      <c r="C7703" t="s">
        <v>16</v>
      </c>
      <c r="D7703" t="str">
        <f>IF(Tabel_Forespørgsel_fra_Visma28[[#This Row],[SupProd]]=" "," "," - "&amp;Tabel_Forespørgsel_fra_Visma28[[#This Row],[SupProd]])</f>
        <v xml:space="preserve"> </v>
      </c>
      <c r="E7703" t="s">
        <v>16</v>
      </c>
      <c r="F7703" t="str">
        <f>IF(Tabel_Forespørgsel_fra_Visma28[[#This Row],[SupDescr]]=" "," "," - "&amp;Tabel_Forespørgsel_fra_Visma28[[#This Row],[SupDescr]])</f>
        <v xml:space="preserve"> </v>
      </c>
      <c r="G7703" t="s">
        <v>7015</v>
      </c>
      <c r="H7703">
        <v>1</v>
      </c>
      <c r="I7703" t="str">
        <f>IF(A7703=A7702,I7702&amp;CHAR(10)&amp;"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4" spans="1:9" x14ac:dyDescent="0.25">
      <c r="A7704" t="s">
        <v>9404</v>
      </c>
      <c r="B7704">
        <v>75211662</v>
      </c>
      <c r="C7704" t="s">
        <v>16</v>
      </c>
      <c r="D7704" t="str">
        <f>IF(Tabel_Forespørgsel_fra_Visma28[[#This Row],[SupProd]]=" "," "," - "&amp;Tabel_Forespørgsel_fra_Visma28[[#This Row],[SupProd]])</f>
        <v xml:space="preserve"> </v>
      </c>
      <c r="E7704" t="s">
        <v>16</v>
      </c>
      <c r="F7704" t="str">
        <f>IF(Tabel_Forespørgsel_fra_Visma28[[#This Row],[SupDescr]]=" "," "," - "&amp;Tabel_Forespørgsel_fra_Visma28[[#This Row],[SupDescr]])</f>
        <v xml:space="preserve"> </v>
      </c>
      <c r="G7704" t="s">
        <v>7015</v>
      </c>
      <c r="H7704">
        <v>1</v>
      </c>
      <c r="I7704" t="str">
        <f>IF(A7704=A7703,I7703&amp;CHAR(10)&amp;"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5" spans="1:9" x14ac:dyDescent="0.25">
      <c r="A7705" t="s">
        <v>9398</v>
      </c>
      <c r="B7705">
        <v>75211662</v>
      </c>
      <c r="C7705" t="s">
        <v>16</v>
      </c>
      <c r="D7705" t="str">
        <f>IF(Tabel_Forespørgsel_fra_Visma28[[#This Row],[SupProd]]=" "," "," - "&amp;Tabel_Forespørgsel_fra_Visma28[[#This Row],[SupProd]])</f>
        <v xml:space="preserve"> </v>
      </c>
      <c r="E7705" t="s">
        <v>16</v>
      </c>
      <c r="F7705" t="str">
        <f>IF(Tabel_Forespørgsel_fra_Visma28[[#This Row],[SupDescr]]=" "," "," - "&amp;Tabel_Forespørgsel_fra_Visma28[[#This Row],[SupDescr]])</f>
        <v xml:space="preserve"> </v>
      </c>
      <c r="G7705" t="s">
        <v>7015</v>
      </c>
      <c r="H7705">
        <v>1</v>
      </c>
      <c r="I7705" t="str">
        <f>IF(A7705=A7704,I7704&amp;CHAR(10)&amp;"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6" spans="1:9" x14ac:dyDescent="0.25">
      <c r="A7706" t="s">
        <v>9405</v>
      </c>
      <c r="B7706">
        <v>75211662</v>
      </c>
      <c r="C7706" t="s">
        <v>16</v>
      </c>
      <c r="D7706" t="str">
        <f>IF(Tabel_Forespørgsel_fra_Visma28[[#This Row],[SupProd]]=" "," "," - "&amp;Tabel_Forespørgsel_fra_Visma28[[#This Row],[SupProd]])</f>
        <v xml:space="preserve"> </v>
      </c>
      <c r="E7706" t="s">
        <v>16</v>
      </c>
      <c r="F7706" t="str">
        <f>IF(Tabel_Forespørgsel_fra_Visma28[[#This Row],[SupDescr]]=" "," "," - "&amp;Tabel_Forespørgsel_fra_Visma28[[#This Row],[SupDescr]])</f>
        <v xml:space="preserve"> </v>
      </c>
      <c r="G7706" t="s">
        <v>7015</v>
      </c>
      <c r="H7706">
        <v>1</v>
      </c>
      <c r="I7706" t="str">
        <f>IF(A7706=A7705,I7705&amp;CHAR(10)&amp;"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7" spans="1:9" x14ac:dyDescent="0.25">
      <c r="A7707" t="s">
        <v>9406</v>
      </c>
      <c r="B7707">
        <v>75211662</v>
      </c>
      <c r="C7707" t="s">
        <v>16</v>
      </c>
      <c r="D7707" t="str">
        <f>IF(Tabel_Forespørgsel_fra_Visma28[[#This Row],[SupProd]]=" "," "," - "&amp;Tabel_Forespørgsel_fra_Visma28[[#This Row],[SupProd]])</f>
        <v xml:space="preserve"> </v>
      </c>
      <c r="E7707" t="s">
        <v>16</v>
      </c>
      <c r="F7707" t="str">
        <f>IF(Tabel_Forespørgsel_fra_Visma28[[#This Row],[SupDescr]]=" "," "," - "&amp;Tabel_Forespørgsel_fra_Visma28[[#This Row],[SupDescr]])</f>
        <v xml:space="preserve"> </v>
      </c>
      <c r="G7707" t="s">
        <v>7015</v>
      </c>
      <c r="H7707">
        <v>1</v>
      </c>
      <c r="I7707" t="str">
        <f>IF(A7707=A7706,I7706&amp;CHAR(10)&amp;"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8" spans="1:9" x14ac:dyDescent="0.25">
      <c r="A7708" t="s">
        <v>9407</v>
      </c>
      <c r="B7708">
        <v>75211662</v>
      </c>
      <c r="C7708" t="s">
        <v>16</v>
      </c>
      <c r="D7708" t="str">
        <f>IF(Tabel_Forespørgsel_fra_Visma28[[#This Row],[SupProd]]=" "," "," - "&amp;Tabel_Forespørgsel_fra_Visma28[[#This Row],[SupProd]])</f>
        <v xml:space="preserve"> </v>
      </c>
      <c r="E7708" t="s">
        <v>16</v>
      </c>
      <c r="F7708" t="str">
        <f>IF(Tabel_Forespørgsel_fra_Visma28[[#This Row],[SupDescr]]=" "," "," - "&amp;Tabel_Forespørgsel_fra_Visma28[[#This Row],[SupDescr]])</f>
        <v xml:space="preserve"> </v>
      </c>
      <c r="G7708" t="s">
        <v>7015</v>
      </c>
      <c r="H7708">
        <v>1</v>
      </c>
      <c r="I7708" t="str">
        <f>IF(A7708=A7707,I7707&amp;CHAR(10)&amp;"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9" spans="1:9" x14ac:dyDescent="0.25">
      <c r="A7709" t="s">
        <v>9408</v>
      </c>
      <c r="B7709">
        <v>75211662</v>
      </c>
      <c r="C7709" t="s">
        <v>16</v>
      </c>
      <c r="D7709" t="str">
        <f>IF(Tabel_Forespørgsel_fra_Visma28[[#This Row],[SupProd]]=" "," "," - "&amp;Tabel_Forespørgsel_fra_Visma28[[#This Row],[SupProd]])</f>
        <v xml:space="preserve"> </v>
      </c>
      <c r="E7709" t="s">
        <v>16</v>
      </c>
      <c r="F7709" t="str">
        <f>IF(Tabel_Forespørgsel_fra_Visma28[[#This Row],[SupDescr]]=" "," "," - "&amp;Tabel_Forespørgsel_fra_Visma28[[#This Row],[SupDescr]])</f>
        <v xml:space="preserve"> </v>
      </c>
      <c r="G7709" t="s">
        <v>7015</v>
      </c>
      <c r="H7709">
        <v>1</v>
      </c>
      <c r="I7709" t="str">
        <f>IF(A7709=A7708,I7708&amp;CHAR(10)&amp;"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0" spans="1:9" x14ac:dyDescent="0.25">
      <c r="A7710" t="s">
        <v>9409</v>
      </c>
      <c r="B7710">
        <v>75211662</v>
      </c>
      <c r="C7710" t="s">
        <v>16</v>
      </c>
      <c r="D7710" t="str">
        <f>IF(Tabel_Forespørgsel_fra_Visma28[[#This Row],[SupProd]]=" "," "," - "&amp;Tabel_Forespørgsel_fra_Visma28[[#This Row],[SupProd]])</f>
        <v xml:space="preserve"> </v>
      </c>
      <c r="E7710" t="s">
        <v>16</v>
      </c>
      <c r="F7710" t="str">
        <f>IF(Tabel_Forespørgsel_fra_Visma28[[#This Row],[SupDescr]]=" "," "," - "&amp;Tabel_Forespørgsel_fra_Visma28[[#This Row],[SupDescr]])</f>
        <v xml:space="preserve"> </v>
      </c>
      <c r="G7710" t="s">
        <v>7015</v>
      </c>
      <c r="H7710">
        <v>1</v>
      </c>
      <c r="I7710" t="str">
        <f>IF(A7710=A7709,I7709&amp;CHAR(10)&amp;"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1" spans="1:9" x14ac:dyDescent="0.25">
      <c r="A7711" t="s">
        <v>9401</v>
      </c>
      <c r="B7711">
        <v>75211662</v>
      </c>
      <c r="C7711" t="s">
        <v>16</v>
      </c>
      <c r="D7711" t="str">
        <f>IF(Tabel_Forespørgsel_fra_Visma28[[#This Row],[SupProd]]=" "," "," - "&amp;Tabel_Forespørgsel_fra_Visma28[[#This Row],[SupProd]])</f>
        <v xml:space="preserve"> </v>
      </c>
      <c r="E7711" t="s">
        <v>16</v>
      </c>
      <c r="F7711" t="str">
        <f>IF(Tabel_Forespørgsel_fra_Visma28[[#This Row],[SupDescr]]=" "," "," - "&amp;Tabel_Forespørgsel_fra_Visma28[[#This Row],[SupDescr]])</f>
        <v xml:space="preserve"> </v>
      </c>
      <c r="G7711" t="s">
        <v>7015</v>
      </c>
      <c r="H7711">
        <v>1</v>
      </c>
      <c r="I7711" t="str">
        <f>IF(A7711=A7710,I7710&amp;CHAR(10)&amp;"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2" spans="1:9" x14ac:dyDescent="0.25">
      <c r="A7712" t="s">
        <v>9399</v>
      </c>
      <c r="B7712">
        <v>75211662</v>
      </c>
      <c r="C7712" t="s">
        <v>16</v>
      </c>
      <c r="D7712" t="str">
        <f>IF(Tabel_Forespørgsel_fra_Visma28[[#This Row],[SupProd]]=" "," "," - "&amp;Tabel_Forespørgsel_fra_Visma28[[#This Row],[SupProd]])</f>
        <v xml:space="preserve"> </v>
      </c>
      <c r="E7712" t="s">
        <v>16</v>
      </c>
      <c r="F7712" t="str">
        <f>IF(Tabel_Forespørgsel_fra_Visma28[[#This Row],[SupDescr]]=" "," "," - "&amp;Tabel_Forespørgsel_fra_Visma28[[#This Row],[SupDescr]])</f>
        <v xml:space="preserve"> </v>
      </c>
      <c r="G7712" t="s">
        <v>7015</v>
      </c>
      <c r="H7712">
        <v>1</v>
      </c>
      <c r="I7712" t="str">
        <f>IF(A7712=A7711,I7711&amp;CHAR(10)&amp;"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3" spans="1:9" x14ac:dyDescent="0.25">
      <c r="A7713" t="s">
        <v>9410</v>
      </c>
      <c r="B7713">
        <v>75211662</v>
      </c>
      <c r="C7713" t="s">
        <v>16</v>
      </c>
      <c r="D7713" t="str">
        <f>IF(Tabel_Forespørgsel_fra_Visma28[[#This Row],[SupProd]]=" "," "," - "&amp;Tabel_Forespørgsel_fra_Visma28[[#This Row],[SupProd]])</f>
        <v xml:space="preserve"> </v>
      </c>
      <c r="E7713" t="s">
        <v>16</v>
      </c>
      <c r="F7713" t="str">
        <f>IF(Tabel_Forespørgsel_fra_Visma28[[#This Row],[SupDescr]]=" "," "," - "&amp;Tabel_Forespørgsel_fra_Visma28[[#This Row],[SupDescr]])</f>
        <v xml:space="preserve"> </v>
      </c>
      <c r="G7713" t="s">
        <v>7015</v>
      </c>
      <c r="H7713">
        <v>1</v>
      </c>
      <c r="I7713" t="str">
        <f>IF(A7713=A7712,I7712&amp;CHAR(10)&amp;"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4" spans="1:9" x14ac:dyDescent="0.25">
      <c r="A7714" t="s">
        <v>9411</v>
      </c>
      <c r="B7714">
        <v>75211662</v>
      </c>
      <c r="C7714" t="s">
        <v>16</v>
      </c>
      <c r="D7714" t="str">
        <f>IF(Tabel_Forespørgsel_fra_Visma28[[#This Row],[SupProd]]=" "," "," - "&amp;Tabel_Forespørgsel_fra_Visma28[[#This Row],[SupProd]])</f>
        <v xml:space="preserve"> </v>
      </c>
      <c r="E7714" t="s">
        <v>16</v>
      </c>
      <c r="F7714" t="str">
        <f>IF(Tabel_Forespørgsel_fra_Visma28[[#This Row],[SupDescr]]=" "," "," - "&amp;Tabel_Forespørgsel_fra_Visma28[[#This Row],[SupDescr]])</f>
        <v xml:space="preserve"> </v>
      </c>
      <c r="G7714" t="s">
        <v>7015</v>
      </c>
      <c r="H7714">
        <v>1</v>
      </c>
      <c r="I7714" t="str">
        <f>IF(A7714=A7713,I7713&amp;CHAR(10)&amp;"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5" spans="1:9" x14ac:dyDescent="0.25">
      <c r="A7715" t="s">
        <v>9412</v>
      </c>
      <c r="B7715">
        <v>75211662</v>
      </c>
      <c r="C7715" t="s">
        <v>16</v>
      </c>
      <c r="D7715" t="str">
        <f>IF(Tabel_Forespørgsel_fra_Visma28[[#This Row],[SupProd]]=" "," "," - "&amp;Tabel_Forespørgsel_fra_Visma28[[#This Row],[SupProd]])</f>
        <v xml:space="preserve"> </v>
      </c>
      <c r="E7715" t="s">
        <v>16</v>
      </c>
      <c r="F7715" t="str">
        <f>IF(Tabel_Forespørgsel_fra_Visma28[[#This Row],[SupDescr]]=" "," "," - "&amp;Tabel_Forespørgsel_fra_Visma28[[#This Row],[SupDescr]])</f>
        <v xml:space="preserve"> </v>
      </c>
      <c r="G7715" t="s">
        <v>7015</v>
      </c>
      <c r="H7715">
        <v>1</v>
      </c>
      <c r="I7715" t="str">
        <f>IF(A7715=A7714,I7714&amp;CHAR(10)&amp;"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6" spans="1:9" x14ac:dyDescent="0.25">
      <c r="A7716" t="s">
        <v>9400</v>
      </c>
      <c r="B7716">
        <v>75211662</v>
      </c>
      <c r="C7716" t="s">
        <v>16</v>
      </c>
      <c r="D7716" t="str">
        <f>IF(Tabel_Forespørgsel_fra_Visma28[[#This Row],[SupProd]]=" "," "," - "&amp;Tabel_Forespørgsel_fra_Visma28[[#This Row],[SupProd]])</f>
        <v xml:space="preserve"> </v>
      </c>
      <c r="E7716" t="s">
        <v>16</v>
      </c>
      <c r="F7716" t="str">
        <f>IF(Tabel_Forespørgsel_fra_Visma28[[#This Row],[SupDescr]]=" "," "," - "&amp;Tabel_Forespørgsel_fra_Visma28[[#This Row],[SupDescr]])</f>
        <v xml:space="preserve"> </v>
      </c>
      <c r="G7716" t="s">
        <v>7015</v>
      </c>
      <c r="H7716">
        <v>1</v>
      </c>
      <c r="I7716" t="str">
        <f>IF(A7716=A7715,I7715&amp;CHAR(10)&amp;"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7" spans="1:9" x14ac:dyDescent="0.25">
      <c r="A7717" t="s">
        <v>9402</v>
      </c>
      <c r="B7717">
        <v>75211662</v>
      </c>
      <c r="C7717" t="s">
        <v>16</v>
      </c>
      <c r="D7717" t="str">
        <f>IF(Tabel_Forespørgsel_fra_Visma28[[#This Row],[SupProd]]=" "," "," - "&amp;Tabel_Forespørgsel_fra_Visma28[[#This Row],[SupProd]])</f>
        <v xml:space="preserve"> </v>
      </c>
      <c r="E7717" t="s">
        <v>16</v>
      </c>
      <c r="F7717" t="str">
        <f>IF(Tabel_Forespørgsel_fra_Visma28[[#This Row],[SupDescr]]=" "," "," - "&amp;Tabel_Forespørgsel_fra_Visma28[[#This Row],[SupDescr]])</f>
        <v xml:space="preserve"> </v>
      </c>
      <c r="G7717" t="s">
        <v>7015</v>
      </c>
      <c r="H7717">
        <v>1</v>
      </c>
      <c r="I7717" t="str">
        <f>IF(A7717=A7716,I7716&amp;CHAR(10)&amp;"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8" spans="1:9" x14ac:dyDescent="0.25">
      <c r="A7718" t="s">
        <v>9081</v>
      </c>
      <c r="B7718">
        <v>74762273</v>
      </c>
      <c r="C7718" t="s">
        <v>16</v>
      </c>
      <c r="D7718" t="str">
        <f>IF(Tabel_Forespørgsel_fra_Visma28[[#This Row],[SupProd]]=" "," "," - "&amp;Tabel_Forespørgsel_fra_Visma28[[#This Row],[SupProd]])</f>
        <v xml:space="preserve"> </v>
      </c>
      <c r="E7718" t="s">
        <v>16</v>
      </c>
      <c r="F7718" t="str">
        <f>IF(Tabel_Forespørgsel_fra_Visma28[[#This Row],[SupDescr]]=" "," "," - "&amp;Tabel_Forespørgsel_fra_Visma28[[#This Row],[SupDescr]])</f>
        <v xml:space="preserve"> </v>
      </c>
      <c r="G7718" t="s">
        <v>154</v>
      </c>
      <c r="H7718">
        <v>1</v>
      </c>
      <c r="I7718" t="str">
        <f>IF(A7718=A7717,I7717&amp;CHAR(10)&amp;"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19" spans="1:9" x14ac:dyDescent="0.25">
      <c r="A7719" t="s">
        <v>9093</v>
      </c>
      <c r="B7719">
        <v>74762273</v>
      </c>
      <c r="C7719" t="s">
        <v>16</v>
      </c>
      <c r="D7719" t="str">
        <f>IF(Tabel_Forespørgsel_fra_Visma28[[#This Row],[SupProd]]=" "," "," - "&amp;Tabel_Forespørgsel_fra_Visma28[[#This Row],[SupProd]])</f>
        <v xml:space="preserve"> </v>
      </c>
      <c r="E7719" t="s">
        <v>16</v>
      </c>
      <c r="F7719" t="str">
        <f>IF(Tabel_Forespørgsel_fra_Visma28[[#This Row],[SupDescr]]=" "," "," - "&amp;Tabel_Forespørgsel_fra_Visma28[[#This Row],[SupDescr]])</f>
        <v xml:space="preserve"> </v>
      </c>
      <c r="G7719" t="s">
        <v>154</v>
      </c>
      <c r="H7719">
        <v>1</v>
      </c>
      <c r="I7719" t="str">
        <f>IF(A7719=A7718,I7718&amp;CHAR(10)&amp;"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0" spans="1:9" x14ac:dyDescent="0.25">
      <c r="A7720" t="s">
        <v>9416</v>
      </c>
      <c r="B7720">
        <v>74762273</v>
      </c>
      <c r="C7720" t="s">
        <v>16</v>
      </c>
      <c r="D7720" t="str">
        <f>IF(Tabel_Forespørgsel_fra_Visma28[[#This Row],[SupProd]]=" "," "," - "&amp;Tabel_Forespørgsel_fra_Visma28[[#This Row],[SupProd]])</f>
        <v xml:space="preserve"> </v>
      </c>
      <c r="E7720" t="s">
        <v>16</v>
      </c>
      <c r="F7720" t="str">
        <f>IF(Tabel_Forespørgsel_fra_Visma28[[#This Row],[SupDescr]]=" "," "," - "&amp;Tabel_Forespørgsel_fra_Visma28[[#This Row],[SupDescr]])</f>
        <v xml:space="preserve"> </v>
      </c>
      <c r="G7720" t="s">
        <v>154</v>
      </c>
      <c r="H7720">
        <v>1</v>
      </c>
      <c r="I7720" t="str">
        <f>IF(A7720=A7719,I7719&amp;CHAR(10)&amp;"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1" spans="1:9" x14ac:dyDescent="0.25">
      <c r="A7721" t="s">
        <v>9417</v>
      </c>
      <c r="B7721">
        <v>74762273</v>
      </c>
      <c r="C7721" t="s">
        <v>16</v>
      </c>
      <c r="D7721" t="str">
        <f>IF(Tabel_Forespørgsel_fra_Visma28[[#This Row],[SupProd]]=" "," "," - "&amp;Tabel_Forespørgsel_fra_Visma28[[#This Row],[SupProd]])</f>
        <v xml:space="preserve"> </v>
      </c>
      <c r="E7721" t="s">
        <v>16</v>
      </c>
      <c r="F7721" t="str">
        <f>IF(Tabel_Forespørgsel_fra_Visma28[[#This Row],[SupDescr]]=" "," "," - "&amp;Tabel_Forespørgsel_fra_Visma28[[#This Row],[SupDescr]])</f>
        <v xml:space="preserve"> </v>
      </c>
      <c r="G7721" t="s">
        <v>154</v>
      </c>
      <c r="H7721">
        <v>1</v>
      </c>
      <c r="I7721" t="str">
        <f>IF(A7721=A7720,I7720&amp;CHAR(10)&amp;"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2" spans="1:9" x14ac:dyDescent="0.25">
      <c r="A7722" t="s">
        <v>9224</v>
      </c>
      <c r="B7722">
        <v>74762273</v>
      </c>
      <c r="C7722" t="s">
        <v>16</v>
      </c>
      <c r="D7722" t="str">
        <f>IF(Tabel_Forespørgsel_fra_Visma28[[#This Row],[SupProd]]=" "," "," - "&amp;Tabel_Forespørgsel_fra_Visma28[[#This Row],[SupProd]])</f>
        <v xml:space="preserve"> </v>
      </c>
      <c r="E7722" t="s">
        <v>16</v>
      </c>
      <c r="F7722" t="str">
        <f>IF(Tabel_Forespørgsel_fra_Visma28[[#This Row],[SupDescr]]=" "," "," - "&amp;Tabel_Forespørgsel_fra_Visma28[[#This Row],[SupDescr]])</f>
        <v xml:space="preserve"> </v>
      </c>
      <c r="G7722" t="s">
        <v>154</v>
      </c>
      <c r="H7722">
        <v>1</v>
      </c>
      <c r="I7722" t="str">
        <f>IF(A7722=A7721,I7721&amp;CHAR(10)&amp;"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3" spans="1:9" x14ac:dyDescent="0.25">
      <c r="A7723" t="s">
        <v>9223</v>
      </c>
      <c r="B7723">
        <v>74762273</v>
      </c>
      <c r="C7723" t="s">
        <v>16</v>
      </c>
      <c r="D7723" t="str">
        <f>IF(Tabel_Forespørgsel_fra_Visma28[[#This Row],[SupProd]]=" "," "," - "&amp;Tabel_Forespørgsel_fra_Visma28[[#This Row],[SupProd]])</f>
        <v xml:space="preserve"> </v>
      </c>
      <c r="E7723" t="s">
        <v>16</v>
      </c>
      <c r="F7723" t="str">
        <f>IF(Tabel_Forespørgsel_fra_Visma28[[#This Row],[SupDescr]]=" "," "," - "&amp;Tabel_Forespørgsel_fra_Visma28[[#This Row],[SupDescr]])</f>
        <v xml:space="preserve"> </v>
      </c>
      <c r="G7723" t="s">
        <v>154</v>
      </c>
      <c r="H7723">
        <v>1</v>
      </c>
      <c r="I7723" t="str">
        <f>IF(A7723=A7722,I7722&amp;CHAR(10)&amp;"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4" spans="1:9" x14ac:dyDescent="0.25">
      <c r="A7724" t="s">
        <v>9226</v>
      </c>
      <c r="B7724">
        <v>74762273</v>
      </c>
      <c r="C7724" t="s">
        <v>16</v>
      </c>
      <c r="D7724" t="str">
        <f>IF(Tabel_Forespørgsel_fra_Visma28[[#This Row],[SupProd]]=" "," "," - "&amp;Tabel_Forespørgsel_fra_Visma28[[#This Row],[SupProd]])</f>
        <v xml:space="preserve"> </v>
      </c>
      <c r="E7724" t="s">
        <v>16</v>
      </c>
      <c r="F7724" t="str">
        <f>IF(Tabel_Forespørgsel_fra_Visma28[[#This Row],[SupDescr]]=" "," "," - "&amp;Tabel_Forespørgsel_fra_Visma28[[#This Row],[SupDescr]])</f>
        <v xml:space="preserve"> </v>
      </c>
      <c r="G7724" t="s">
        <v>154</v>
      </c>
      <c r="H7724">
        <v>1</v>
      </c>
      <c r="I7724" t="str">
        <f>IF(A7724=A7723,I7723&amp;CHAR(10)&amp;"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5" spans="1:9" x14ac:dyDescent="0.25">
      <c r="A7725" t="s">
        <v>9225</v>
      </c>
      <c r="B7725">
        <v>74762273</v>
      </c>
      <c r="C7725" t="s">
        <v>16</v>
      </c>
      <c r="D7725" t="str">
        <f>IF(Tabel_Forespørgsel_fra_Visma28[[#This Row],[SupProd]]=" "," "," - "&amp;Tabel_Forespørgsel_fra_Visma28[[#This Row],[SupProd]])</f>
        <v xml:space="preserve"> </v>
      </c>
      <c r="E7725" t="s">
        <v>16</v>
      </c>
      <c r="F7725" t="str">
        <f>IF(Tabel_Forespørgsel_fra_Visma28[[#This Row],[SupDescr]]=" "," "," - "&amp;Tabel_Forespørgsel_fra_Visma28[[#This Row],[SupDescr]])</f>
        <v xml:space="preserve"> </v>
      </c>
      <c r="G7725" t="s">
        <v>154</v>
      </c>
      <c r="H7725">
        <v>1</v>
      </c>
      <c r="I7725" t="str">
        <f>IF(A7725=A7724,I7724&amp;CHAR(10)&amp;"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6" spans="1:9" x14ac:dyDescent="0.25">
      <c r="A7726" t="s">
        <v>11261</v>
      </c>
      <c r="B7726">
        <v>75500133</v>
      </c>
      <c r="C7726" t="s">
        <v>16</v>
      </c>
      <c r="D7726" t="str">
        <f>IF(Tabel_Forespørgsel_fra_Visma28[[#This Row],[SupProd]]=" "," "," - "&amp;Tabel_Forespørgsel_fra_Visma28[[#This Row],[SupProd]])</f>
        <v xml:space="preserve"> </v>
      </c>
      <c r="E7726" t="s">
        <v>16</v>
      </c>
      <c r="F7726" t="str">
        <f>IF(Tabel_Forespørgsel_fra_Visma28[[#This Row],[SupDescr]]=" "," "," - "&amp;Tabel_Forespørgsel_fra_Visma28[[#This Row],[SupDescr]])</f>
        <v xml:space="preserve"> </v>
      </c>
      <c r="G7726" t="s">
        <v>3560</v>
      </c>
      <c r="H7726">
        <v>1</v>
      </c>
      <c r="I7726" t="str">
        <f>IF(A7726=A7725,I7725&amp;CHAR(10)&amp;"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27" spans="1:9" x14ac:dyDescent="0.25">
      <c r="A7727" t="s">
        <v>8318</v>
      </c>
      <c r="B7727">
        <v>70120140</v>
      </c>
      <c r="C7727" t="s">
        <v>16</v>
      </c>
      <c r="D7727" t="str">
        <f>IF(Tabel_Forespørgsel_fra_Visma28[[#This Row],[SupProd]]=" "," "," - "&amp;Tabel_Forespørgsel_fra_Visma28[[#This Row],[SupProd]])</f>
        <v xml:space="preserve"> </v>
      </c>
      <c r="E7727" t="s">
        <v>16</v>
      </c>
      <c r="F7727" t="str">
        <f>IF(Tabel_Forespørgsel_fra_Visma28[[#This Row],[SupDescr]]=" "," "," - "&amp;Tabel_Forespørgsel_fra_Visma28[[#This Row],[SupDescr]])</f>
        <v xml:space="preserve"> </v>
      </c>
      <c r="G7727" t="s">
        <v>2467</v>
      </c>
      <c r="H7727">
        <v>1</v>
      </c>
      <c r="I7727" t="str">
        <f>IF(A7727=A7726,I7726&amp;CHAR(10)&amp;"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728" spans="1:9" x14ac:dyDescent="0.25">
      <c r="A7728" t="s">
        <v>11027</v>
      </c>
      <c r="B7728">
        <v>75500133</v>
      </c>
      <c r="C7728" t="s">
        <v>16</v>
      </c>
      <c r="D7728" t="str">
        <f>IF(Tabel_Forespørgsel_fra_Visma28[[#This Row],[SupProd]]=" "," "," - "&amp;Tabel_Forespørgsel_fra_Visma28[[#This Row],[SupProd]])</f>
        <v xml:space="preserve"> </v>
      </c>
      <c r="E7728" t="s">
        <v>16</v>
      </c>
      <c r="F7728" t="str">
        <f>IF(Tabel_Forespørgsel_fra_Visma28[[#This Row],[SupDescr]]=" "," "," - "&amp;Tabel_Forespørgsel_fra_Visma28[[#This Row],[SupDescr]])</f>
        <v xml:space="preserve"> </v>
      </c>
      <c r="G7728" t="s">
        <v>3560</v>
      </c>
      <c r="H7728">
        <v>1</v>
      </c>
      <c r="I7728" t="str">
        <f>IF(A7728=A7727,I7727&amp;CHAR(10)&amp;"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29" spans="1:9" x14ac:dyDescent="0.25">
      <c r="A7729" t="s">
        <v>11017</v>
      </c>
      <c r="B7729">
        <v>75500133</v>
      </c>
      <c r="C7729" t="s">
        <v>16</v>
      </c>
      <c r="D7729" t="str">
        <f>IF(Tabel_Forespørgsel_fra_Visma28[[#This Row],[SupProd]]=" "," "," - "&amp;Tabel_Forespørgsel_fra_Visma28[[#This Row],[SupProd]])</f>
        <v xml:space="preserve"> </v>
      </c>
      <c r="E7729" t="s">
        <v>16</v>
      </c>
      <c r="F7729" t="str">
        <f>IF(Tabel_Forespørgsel_fra_Visma28[[#This Row],[SupDescr]]=" "," "," - "&amp;Tabel_Forespørgsel_fra_Visma28[[#This Row],[SupDescr]])</f>
        <v xml:space="preserve"> </v>
      </c>
      <c r="G7729" t="s">
        <v>3560</v>
      </c>
      <c r="H7729">
        <v>1</v>
      </c>
      <c r="I7729" t="str">
        <f>IF(A7729=A7728,I7728&amp;CHAR(10)&amp;"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0" spans="1:9" x14ac:dyDescent="0.25">
      <c r="A7730" t="s">
        <v>11018</v>
      </c>
      <c r="B7730">
        <v>75500133</v>
      </c>
      <c r="C7730" t="s">
        <v>16</v>
      </c>
      <c r="D7730" t="str">
        <f>IF(Tabel_Forespørgsel_fra_Visma28[[#This Row],[SupProd]]=" "," "," - "&amp;Tabel_Forespørgsel_fra_Visma28[[#This Row],[SupProd]])</f>
        <v xml:space="preserve"> </v>
      </c>
      <c r="E7730" t="s">
        <v>16</v>
      </c>
      <c r="F7730" t="str">
        <f>IF(Tabel_Forespørgsel_fra_Visma28[[#This Row],[SupDescr]]=" "," "," - "&amp;Tabel_Forespørgsel_fra_Visma28[[#This Row],[SupDescr]])</f>
        <v xml:space="preserve"> </v>
      </c>
      <c r="G7730" t="s">
        <v>3560</v>
      </c>
      <c r="H7730">
        <v>1</v>
      </c>
      <c r="I7730" t="str">
        <f>IF(A7730=A7729,I7729&amp;CHAR(10)&amp;"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1" spans="1:9" x14ac:dyDescent="0.25">
      <c r="A7731" t="s">
        <v>11028</v>
      </c>
      <c r="B7731">
        <v>75500133</v>
      </c>
      <c r="C7731" t="s">
        <v>16</v>
      </c>
      <c r="D7731" t="str">
        <f>IF(Tabel_Forespørgsel_fra_Visma28[[#This Row],[SupProd]]=" "," "," - "&amp;Tabel_Forespørgsel_fra_Visma28[[#This Row],[SupProd]])</f>
        <v xml:space="preserve"> </v>
      </c>
      <c r="E7731" t="s">
        <v>16</v>
      </c>
      <c r="F7731" t="str">
        <f>IF(Tabel_Forespørgsel_fra_Visma28[[#This Row],[SupDescr]]=" "," "," - "&amp;Tabel_Forespørgsel_fra_Visma28[[#This Row],[SupDescr]])</f>
        <v xml:space="preserve"> </v>
      </c>
      <c r="G7731" t="s">
        <v>3560</v>
      </c>
      <c r="H7731">
        <v>1</v>
      </c>
      <c r="I7731" t="str">
        <f>IF(A7731=A7730,I7730&amp;CHAR(10)&amp;"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2" spans="1:9" x14ac:dyDescent="0.25">
      <c r="A7732" t="s">
        <v>11029</v>
      </c>
      <c r="B7732">
        <v>75500133</v>
      </c>
      <c r="C7732" t="s">
        <v>16</v>
      </c>
      <c r="D7732" t="str">
        <f>IF(Tabel_Forespørgsel_fra_Visma28[[#This Row],[SupProd]]=" "," "," - "&amp;Tabel_Forespørgsel_fra_Visma28[[#This Row],[SupProd]])</f>
        <v xml:space="preserve"> </v>
      </c>
      <c r="E7732" t="s">
        <v>16</v>
      </c>
      <c r="F7732" t="str">
        <f>IF(Tabel_Forespørgsel_fra_Visma28[[#This Row],[SupDescr]]=" "," "," - "&amp;Tabel_Forespørgsel_fra_Visma28[[#This Row],[SupDescr]])</f>
        <v xml:space="preserve"> </v>
      </c>
      <c r="G7732" t="s">
        <v>3560</v>
      </c>
      <c r="H7732">
        <v>1</v>
      </c>
      <c r="I7732" t="str">
        <f>IF(A7732=A7731,I7731&amp;CHAR(10)&amp;"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3" spans="1:9" x14ac:dyDescent="0.25">
      <c r="A7733" t="s">
        <v>11024</v>
      </c>
      <c r="B7733">
        <v>75500133</v>
      </c>
      <c r="C7733" t="s">
        <v>16</v>
      </c>
      <c r="D7733" t="str">
        <f>IF(Tabel_Forespørgsel_fra_Visma28[[#This Row],[SupProd]]=" "," "," - "&amp;Tabel_Forespørgsel_fra_Visma28[[#This Row],[SupProd]])</f>
        <v xml:space="preserve"> </v>
      </c>
      <c r="E7733" t="s">
        <v>16</v>
      </c>
      <c r="F7733" t="str">
        <f>IF(Tabel_Forespørgsel_fra_Visma28[[#This Row],[SupDescr]]=" "," "," - "&amp;Tabel_Forespørgsel_fra_Visma28[[#This Row],[SupDescr]])</f>
        <v xml:space="preserve"> </v>
      </c>
      <c r="G7733" t="s">
        <v>3560</v>
      </c>
      <c r="H7733">
        <v>1</v>
      </c>
      <c r="I7733" t="str">
        <f>IF(A7733=A7732,I7732&amp;CHAR(10)&amp;"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4" spans="1:9" x14ac:dyDescent="0.25">
      <c r="A7734" t="s">
        <v>11019</v>
      </c>
      <c r="B7734">
        <v>75500133</v>
      </c>
      <c r="C7734" t="s">
        <v>16</v>
      </c>
      <c r="D7734" t="str">
        <f>IF(Tabel_Forespørgsel_fra_Visma28[[#This Row],[SupProd]]=" "," "," - "&amp;Tabel_Forespørgsel_fra_Visma28[[#This Row],[SupProd]])</f>
        <v xml:space="preserve"> </v>
      </c>
      <c r="E7734" t="s">
        <v>16</v>
      </c>
      <c r="F7734" t="str">
        <f>IF(Tabel_Forespørgsel_fra_Visma28[[#This Row],[SupDescr]]=" "," "," - "&amp;Tabel_Forespørgsel_fra_Visma28[[#This Row],[SupDescr]])</f>
        <v xml:space="preserve"> </v>
      </c>
      <c r="G7734" t="s">
        <v>3560</v>
      </c>
      <c r="H7734">
        <v>1</v>
      </c>
      <c r="I7734" t="str">
        <f>IF(A7734=A7733,I7733&amp;CHAR(10)&amp;"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5" spans="1:9" x14ac:dyDescent="0.25">
      <c r="A7735" t="s">
        <v>11699</v>
      </c>
      <c r="B7735">
        <v>96266400</v>
      </c>
      <c r="C7735" t="s">
        <v>16</v>
      </c>
      <c r="D7735" t="str">
        <f>IF(Tabel_Forespørgsel_fra_Visma28[[#This Row],[SupProd]]=" "," "," - "&amp;Tabel_Forespørgsel_fra_Visma28[[#This Row],[SupProd]])</f>
        <v xml:space="preserve"> </v>
      </c>
      <c r="E7735" t="s">
        <v>16</v>
      </c>
      <c r="F7735" t="str">
        <f>IF(Tabel_Forespørgsel_fra_Visma28[[#This Row],[SupDescr]]=" "," "," - "&amp;Tabel_Forespørgsel_fra_Visma28[[#This Row],[SupDescr]])</f>
        <v xml:space="preserve"> </v>
      </c>
      <c r="G7735" t="s">
        <v>13916</v>
      </c>
      <c r="H7735">
        <v>1</v>
      </c>
      <c r="I7735" t="str">
        <f>IF(A7735=A7734,I7734&amp;CHAR(10)&amp;"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736" spans="1:9" x14ac:dyDescent="0.25">
      <c r="A7736" t="s">
        <v>11699</v>
      </c>
      <c r="B7736">
        <v>75180019</v>
      </c>
      <c r="C7736" t="s">
        <v>16</v>
      </c>
      <c r="D7736" t="str">
        <f>IF(Tabel_Forespørgsel_fra_Visma28[[#This Row],[SupProd]]=" "," "," - "&amp;Tabel_Forespørgsel_fra_Visma28[[#This Row],[SupProd]])</f>
        <v xml:space="preserve"> </v>
      </c>
      <c r="E7736" t="s">
        <v>16</v>
      </c>
      <c r="F7736" t="str">
        <f>IF(Tabel_Forespørgsel_fra_Visma28[[#This Row],[SupDescr]]=" "," "," - "&amp;Tabel_Forespørgsel_fra_Visma28[[#This Row],[SupDescr]])</f>
        <v xml:space="preserve"> </v>
      </c>
      <c r="G7736" t="s">
        <v>2430</v>
      </c>
      <c r="H7736">
        <v>2</v>
      </c>
      <c r="I7736" t="str">
        <f>IF(A7736=A7735,I7735&amp;CHAR(10)&amp;"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737" spans="1:9" x14ac:dyDescent="0.25">
      <c r="A7737" t="s">
        <v>11030</v>
      </c>
      <c r="B7737">
        <v>75500133</v>
      </c>
      <c r="C7737" t="s">
        <v>16</v>
      </c>
      <c r="D7737" t="str">
        <f>IF(Tabel_Forespørgsel_fra_Visma28[[#This Row],[SupProd]]=" "," "," - "&amp;Tabel_Forespørgsel_fra_Visma28[[#This Row],[SupProd]])</f>
        <v xml:space="preserve"> </v>
      </c>
      <c r="E7737" t="s">
        <v>16</v>
      </c>
      <c r="F7737" t="str">
        <f>IF(Tabel_Forespørgsel_fra_Visma28[[#This Row],[SupDescr]]=" "," "," - "&amp;Tabel_Forespørgsel_fra_Visma28[[#This Row],[SupDescr]])</f>
        <v xml:space="preserve"> </v>
      </c>
      <c r="G7737" t="s">
        <v>3560</v>
      </c>
      <c r="H7737">
        <v>1</v>
      </c>
      <c r="I7737" t="str">
        <f>IF(A7737=A7736,I7736&amp;CHAR(10)&amp;"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8" spans="1:9" x14ac:dyDescent="0.25">
      <c r="A7738" t="s">
        <v>11020</v>
      </c>
      <c r="B7738">
        <v>75500133</v>
      </c>
      <c r="C7738" t="s">
        <v>16</v>
      </c>
      <c r="D7738" t="str">
        <f>IF(Tabel_Forespørgsel_fra_Visma28[[#This Row],[SupProd]]=" "," "," - "&amp;Tabel_Forespørgsel_fra_Visma28[[#This Row],[SupProd]])</f>
        <v xml:space="preserve"> </v>
      </c>
      <c r="E7738" t="s">
        <v>16</v>
      </c>
      <c r="F7738" t="str">
        <f>IF(Tabel_Forespørgsel_fra_Visma28[[#This Row],[SupDescr]]=" "," "," - "&amp;Tabel_Forespørgsel_fra_Visma28[[#This Row],[SupDescr]])</f>
        <v xml:space="preserve"> </v>
      </c>
      <c r="G7738" t="s">
        <v>3560</v>
      </c>
      <c r="H7738">
        <v>1</v>
      </c>
      <c r="I7738" t="str">
        <f>IF(A7738=A7737,I7737&amp;CHAR(10)&amp;"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9" spans="1:9" x14ac:dyDescent="0.25">
      <c r="A7739" t="s">
        <v>11021</v>
      </c>
      <c r="B7739">
        <v>75500133</v>
      </c>
      <c r="C7739" t="s">
        <v>16</v>
      </c>
      <c r="D7739" t="str">
        <f>IF(Tabel_Forespørgsel_fra_Visma28[[#This Row],[SupProd]]=" "," "," - "&amp;Tabel_Forespørgsel_fra_Visma28[[#This Row],[SupProd]])</f>
        <v xml:space="preserve"> </v>
      </c>
      <c r="E7739" t="s">
        <v>16</v>
      </c>
      <c r="F7739" t="str">
        <f>IF(Tabel_Forespørgsel_fra_Visma28[[#This Row],[SupDescr]]=" "," "," - "&amp;Tabel_Forespørgsel_fra_Visma28[[#This Row],[SupDescr]])</f>
        <v xml:space="preserve"> </v>
      </c>
      <c r="G7739" t="s">
        <v>3560</v>
      </c>
      <c r="H7739">
        <v>1</v>
      </c>
      <c r="I7739" t="str">
        <f>IF(A7739=A7738,I7738&amp;CHAR(10)&amp;"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0" spans="1:9" x14ac:dyDescent="0.25">
      <c r="A7740" t="s">
        <v>11022</v>
      </c>
      <c r="B7740">
        <v>75500133</v>
      </c>
      <c r="C7740" t="s">
        <v>16</v>
      </c>
      <c r="D7740" t="str">
        <f>IF(Tabel_Forespørgsel_fra_Visma28[[#This Row],[SupProd]]=" "," "," - "&amp;Tabel_Forespørgsel_fra_Visma28[[#This Row],[SupProd]])</f>
        <v xml:space="preserve"> </v>
      </c>
      <c r="E7740" t="s">
        <v>16</v>
      </c>
      <c r="F7740" t="str">
        <f>IF(Tabel_Forespørgsel_fra_Visma28[[#This Row],[SupDescr]]=" "," "," - "&amp;Tabel_Forespørgsel_fra_Visma28[[#This Row],[SupDescr]])</f>
        <v xml:space="preserve"> </v>
      </c>
      <c r="G7740" t="s">
        <v>3560</v>
      </c>
      <c r="H7740">
        <v>1</v>
      </c>
      <c r="I7740" t="str">
        <f>IF(A7740=A7739,I7739&amp;CHAR(10)&amp;"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1" spans="1:9" x14ac:dyDescent="0.25">
      <c r="A7741" t="s">
        <v>10975</v>
      </c>
      <c r="B7741">
        <v>75500133</v>
      </c>
      <c r="C7741" t="s">
        <v>16</v>
      </c>
      <c r="D7741" t="str">
        <f>IF(Tabel_Forespørgsel_fra_Visma28[[#This Row],[SupProd]]=" "," "," - "&amp;Tabel_Forespørgsel_fra_Visma28[[#This Row],[SupProd]])</f>
        <v xml:space="preserve"> </v>
      </c>
      <c r="E7741" t="s">
        <v>16</v>
      </c>
      <c r="F7741" t="str">
        <f>IF(Tabel_Forespørgsel_fra_Visma28[[#This Row],[SupDescr]]=" "," "," - "&amp;Tabel_Forespørgsel_fra_Visma28[[#This Row],[SupDescr]])</f>
        <v xml:space="preserve"> </v>
      </c>
      <c r="G7741" t="s">
        <v>3560</v>
      </c>
      <c r="H7741">
        <v>1</v>
      </c>
      <c r="I7741" t="str">
        <f>IF(A7741=A7740,I7740&amp;CHAR(10)&amp;"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2" spans="1:9" x14ac:dyDescent="0.25">
      <c r="A7742" t="s">
        <v>11023</v>
      </c>
      <c r="B7742">
        <v>75500133</v>
      </c>
      <c r="C7742" t="s">
        <v>16</v>
      </c>
      <c r="D7742" t="str">
        <f>IF(Tabel_Forespørgsel_fra_Visma28[[#This Row],[SupProd]]=" "," "," - "&amp;Tabel_Forespørgsel_fra_Visma28[[#This Row],[SupProd]])</f>
        <v xml:space="preserve"> </v>
      </c>
      <c r="E7742" t="s">
        <v>16</v>
      </c>
      <c r="F7742" t="str">
        <f>IF(Tabel_Forespørgsel_fra_Visma28[[#This Row],[SupDescr]]=" "," "," - "&amp;Tabel_Forespørgsel_fra_Visma28[[#This Row],[SupDescr]])</f>
        <v xml:space="preserve"> </v>
      </c>
      <c r="G7742" t="s">
        <v>3560</v>
      </c>
      <c r="H7742">
        <v>1</v>
      </c>
      <c r="I7742" t="str">
        <f>IF(A7742=A7741,I7741&amp;CHAR(10)&amp;"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3" spans="1:9" x14ac:dyDescent="0.25">
      <c r="A7743" t="s">
        <v>11263</v>
      </c>
      <c r="B7743">
        <v>75500133</v>
      </c>
      <c r="C7743" t="s">
        <v>16</v>
      </c>
      <c r="D7743" t="str">
        <f>IF(Tabel_Forespørgsel_fra_Visma28[[#This Row],[SupProd]]=" "," "," - "&amp;Tabel_Forespørgsel_fra_Visma28[[#This Row],[SupProd]])</f>
        <v xml:space="preserve"> </v>
      </c>
      <c r="E7743" t="s">
        <v>16</v>
      </c>
      <c r="F7743" t="str">
        <f>IF(Tabel_Forespørgsel_fra_Visma28[[#This Row],[SupDescr]]=" "," "," - "&amp;Tabel_Forespørgsel_fra_Visma28[[#This Row],[SupDescr]])</f>
        <v xml:space="preserve"> </v>
      </c>
      <c r="G7743" t="s">
        <v>3560</v>
      </c>
      <c r="H7743">
        <v>1</v>
      </c>
      <c r="I7743" t="str">
        <f>IF(A7743=A7742,I7742&amp;CHAR(10)&amp;"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4" spans="1:9" x14ac:dyDescent="0.25">
      <c r="A7744" t="s">
        <v>11262</v>
      </c>
      <c r="B7744">
        <v>75500133</v>
      </c>
      <c r="C7744" t="s">
        <v>16</v>
      </c>
      <c r="D7744" t="str">
        <f>IF(Tabel_Forespørgsel_fra_Visma28[[#This Row],[SupProd]]=" "," "," - "&amp;Tabel_Forespørgsel_fra_Visma28[[#This Row],[SupProd]])</f>
        <v xml:space="preserve"> </v>
      </c>
      <c r="E7744" t="s">
        <v>16</v>
      </c>
      <c r="F7744" t="str">
        <f>IF(Tabel_Forespørgsel_fra_Visma28[[#This Row],[SupDescr]]=" "," "," - "&amp;Tabel_Forespørgsel_fra_Visma28[[#This Row],[SupDescr]])</f>
        <v xml:space="preserve"> </v>
      </c>
      <c r="G7744" t="s">
        <v>3560</v>
      </c>
      <c r="H7744">
        <v>1</v>
      </c>
      <c r="I7744" t="str">
        <f>IF(A7744=A7743,I7743&amp;CHAR(10)&amp;"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5" spans="1:9" x14ac:dyDescent="0.25">
      <c r="A7745" t="s">
        <v>11264</v>
      </c>
      <c r="B7745">
        <v>75500133</v>
      </c>
      <c r="C7745" t="s">
        <v>16</v>
      </c>
      <c r="D7745" t="str">
        <f>IF(Tabel_Forespørgsel_fra_Visma28[[#This Row],[SupProd]]=" "," "," - "&amp;Tabel_Forespørgsel_fra_Visma28[[#This Row],[SupProd]])</f>
        <v xml:space="preserve"> </v>
      </c>
      <c r="E7745" t="s">
        <v>16</v>
      </c>
      <c r="F7745" t="str">
        <f>IF(Tabel_Forespørgsel_fra_Visma28[[#This Row],[SupDescr]]=" "," "," - "&amp;Tabel_Forespørgsel_fra_Visma28[[#This Row],[SupDescr]])</f>
        <v xml:space="preserve"> </v>
      </c>
      <c r="G7745" t="s">
        <v>3560</v>
      </c>
      <c r="H7745">
        <v>1</v>
      </c>
      <c r="I7745" t="str">
        <f>IF(A7745=A7744,I7744&amp;CHAR(10)&amp;"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6" spans="1:9" x14ac:dyDescent="0.25">
      <c r="A7746" t="s">
        <v>11265</v>
      </c>
      <c r="B7746">
        <v>75500133</v>
      </c>
      <c r="C7746" t="s">
        <v>16</v>
      </c>
      <c r="D7746" t="str">
        <f>IF(Tabel_Forespørgsel_fra_Visma28[[#This Row],[SupProd]]=" "," "," - "&amp;Tabel_Forespørgsel_fra_Visma28[[#This Row],[SupProd]])</f>
        <v xml:space="preserve"> </v>
      </c>
      <c r="E7746" t="s">
        <v>16</v>
      </c>
      <c r="F7746" t="str">
        <f>IF(Tabel_Forespørgsel_fra_Visma28[[#This Row],[SupDescr]]=" "," "," - "&amp;Tabel_Forespørgsel_fra_Visma28[[#This Row],[SupDescr]])</f>
        <v xml:space="preserve"> </v>
      </c>
      <c r="G7746" t="s">
        <v>3560</v>
      </c>
      <c r="H7746">
        <v>1</v>
      </c>
      <c r="I7746" t="str">
        <f>IF(A7746=A7745,I7745&amp;CHAR(10)&amp;"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7" spans="1:9" x14ac:dyDescent="0.25">
      <c r="A7747" t="s">
        <v>11257</v>
      </c>
      <c r="B7747">
        <v>75500133</v>
      </c>
      <c r="C7747" t="s">
        <v>16</v>
      </c>
      <c r="D7747" t="str">
        <f>IF(Tabel_Forespørgsel_fra_Visma28[[#This Row],[SupProd]]=" "," "," - "&amp;Tabel_Forespørgsel_fra_Visma28[[#This Row],[SupProd]])</f>
        <v xml:space="preserve"> </v>
      </c>
      <c r="E7747" t="s">
        <v>16</v>
      </c>
      <c r="F7747" t="str">
        <f>IF(Tabel_Forespørgsel_fra_Visma28[[#This Row],[SupDescr]]=" "," "," - "&amp;Tabel_Forespørgsel_fra_Visma28[[#This Row],[SupDescr]])</f>
        <v xml:space="preserve"> </v>
      </c>
      <c r="G7747" t="s">
        <v>3560</v>
      </c>
      <c r="H7747">
        <v>1</v>
      </c>
      <c r="I7747" t="str">
        <f>IF(A7747=A7746,I7746&amp;CHAR(10)&amp;"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8" spans="1:9" x14ac:dyDescent="0.25">
      <c r="A7748" t="s">
        <v>11267</v>
      </c>
      <c r="B7748">
        <v>75500133</v>
      </c>
      <c r="C7748" t="s">
        <v>16</v>
      </c>
      <c r="D7748" t="str">
        <f>IF(Tabel_Forespørgsel_fra_Visma28[[#This Row],[SupProd]]=" "," "," - "&amp;Tabel_Forespørgsel_fra_Visma28[[#This Row],[SupProd]])</f>
        <v xml:space="preserve"> </v>
      </c>
      <c r="E7748" t="s">
        <v>16</v>
      </c>
      <c r="F7748" t="str">
        <f>IF(Tabel_Forespørgsel_fra_Visma28[[#This Row],[SupDescr]]=" "," "," - "&amp;Tabel_Forespørgsel_fra_Visma28[[#This Row],[SupDescr]])</f>
        <v xml:space="preserve"> </v>
      </c>
      <c r="G7748" t="s">
        <v>3560</v>
      </c>
      <c r="H7748">
        <v>1</v>
      </c>
      <c r="I7748" t="str">
        <f>IF(A7748=A7747,I7747&amp;CHAR(10)&amp;"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9" spans="1:9" x14ac:dyDescent="0.25">
      <c r="A7749" t="s">
        <v>11270</v>
      </c>
      <c r="B7749">
        <v>75500133</v>
      </c>
      <c r="C7749" t="s">
        <v>16</v>
      </c>
      <c r="D7749" t="str">
        <f>IF(Tabel_Forespørgsel_fra_Visma28[[#This Row],[SupProd]]=" "," "," - "&amp;Tabel_Forespørgsel_fra_Visma28[[#This Row],[SupProd]])</f>
        <v xml:space="preserve"> </v>
      </c>
      <c r="E7749" t="s">
        <v>16</v>
      </c>
      <c r="F7749" t="str">
        <f>IF(Tabel_Forespørgsel_fra_Visma28[[#This Row],[SupDescr]]=" "," "," - "&amp;Tabel_Forespørgsel_fra_Visma28[[#This Row],[SupDescr]])</f>
        <v xml:space="preserve"> </v>
      </c>
      <c r="G7749" t="s">
        <v>3560</v>
      </c>
      <c r="H7749">
        <v>1</v>
      </c>
      <c r="I7749" t="str">
        <f>IF(A7749=A7748,I7748&amp;CHAR(10)&amp;"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0" spans="1:9" x14ac:dyDescent="0.25">
      <c r="A7750" t="s">
        <v>11258</v>
      </c>
      <c r="B7750">
        <v>75500133</v>
      </c>
      <c r="C7750" t="s">
        <v>16</v>
      </c>
      <c r="D7750" t="str">
        <f>IF(Tabel_Forespørgsel_fra_Visma28[[#This Row],[SupProd]]=" "," "," - "&amp;Tabel_Forespørgsel_fra_Visma28[[#This Row],[SupProd]])</f>
        <v xml:space="preserve"> </v>
      </c>
      <c r="E7750" t="s">
        <v>16</v>
      </c>
      <c r="F7750" t="str">
        <f>IF(Tabel_Forespørgsel_fra_Visma28[[#This Row],[SupDescr]]=" "," "," - "&amp;Tabel_Forespørgsel_fra_Visma28[[#This Row],[SupDescr]])</f>
        <v xml:space="preserve"> </v>
      </c>
      <c r="G7750" t="s">
        <v>3560</v>
      </c>
      <c r="H7750">
        <v>1</v>
      </c>
      <c r="I7750" t="str">
        <f>IF(A7750=A7749,I7749&amp;CHAR(10)&amp;"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1" spans="1:9" x14ac:dyDescent="0.25">
      <c r="A7751" t="s">
        <v>11677</v>
      </c>
      <c r="B7751">
        <v>75500133</v>
      </c>
      <c r="C7751" t="s">
        <v>16</v>
      </c>
      <c r="D7751" t="str">
        <f>IF(Tabel_Forespørgsel_fra_Visma28[[#This Row],[SupProd]]=" "," "," - "&amp;Tabel_Forespørgsel_fra_Visma28[[#This Row],[SupProd]])</f>
        <v xml:space="preserve"> </v>
      </c>
      <c r="E7751" t="s">
        <v>16</v>
      </c>
      <c r="F7751" t="str">
        <f>IF(Tabel_Forespørgsel_fra_Visma28[[#This Row],[SupDescr]]=" "," "," - "&amp;Tabel_Forespørgsel_fra_Visma28[[#This Row],[SupDescr]])</f>
        <v xml:space="preserve"> </v>
      </c>
      <c r="G7751" t="s">
        <v>3560</v>
      </c>
      <c r="H7751">
        <v>1</v>
      </c>
      <c r="I7751" t="str">
        <f>IF(A7751=A7750,I7750&amp;CHAR(10)&amp;"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2" spans="1:9" x14ac:dyDescent="0.25">
      <c r="A7752" t="s">
        <v>11690</v>
      </c>
      <c r="B7752">
        <v>75500133</v>
      </c>
      <c r="C7752" t="s">
        <v>16</v>
      </c>
      <c r="D7752" t="str">
        <f>IF(Tabel_Forespørgsel_fra_Visma28[[#This Row],[SupProd]]=" "," "," - "&amp;Tabel_Forespørgsel_fra_Visma28[[#This Row],[SupProd]])</f>
        <v xml:space="preserve"> </v>
      </c>
      <c r="E7752" t="s">
        <v>16</v>
      </c>
      <c r="F7752" t="str">
        <f>IF(Tabel_Forespørgsel_fra_Visma28[[#This Row],[SupDescr]]=" "," "," - "&amp;Tabel_Forespørgsel_fra_Visma28[[#This Row],[SupDescr]])</f>
        <v xml:space="preserve"> </v>
      </c>
      <c r="G7752" t="s">
        <v>3560</v>
      </c>
      <c r="H7752">
        <v>1</v>
      </c>
      <c r="I7752" t="str">
        <f>IF(A7752=A7751,I7751&amp;CHAR(10)&amp;"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3" spans="1:9" x14ac:dyDescent="0.25">
      <c r="A7753" t="s">
        <v>11687</v>
      </c>
      <c r="B7753">
        <v>75500133</v>
      </c>
      <c r="C7753" t="s">
        <v>16</v>
      </c>
      <c r="D7753" t="str">
        <f>IF(Tabel_Forespørgsel_fra_Visma28[[#This Row],[SupProd]]=" "," "," - "&amp;Tabel_Forespørgsel_fra_Visma28[[#This Row],[SupProd]])</f>
        <v xml:space="preserve"> </v>
      </c>
      <c r="E7753" t="s">
        <v>16</v>
      </c>
      <c r="F7753" t="str">
        <f>IF(Tabel_Forespørgsel_fra_Visma28[[#This Row],[SupDescr]]=" "," "," - "&amp;Tabel_Forespørgsel_fra_Visma28[[#This Row],[SupDescr]])</f>
        <v xml:space="preserve"> </v>
      </c>
      <c r="G7753" t="s">
        <v>3560</v>
      </c>
      <c r="H7753">
        <v>1</v>
      </c>
      <c r="I7753" t="str">
        <f>IF(A7753=A7752,I7752&amp;CHAR(10)&amp;"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4" spans="1:9" x14ac:dyDescent="0.25">
      <c r="A7754" t="s">
        <v>11700</v>
      </c>
      <c r="B7754">
        <v>75500133</v>
      </c>
      <c r="C7754" t="s">
        <v>16</v>
      </c>
      <c r="D7754" t="str">
        <f>IF(Tabel_Forespørgsel_fra_Visma28[[#This Row],[SupProd]]=" "," "," - "&amp;Tabel_Forespørgsel_fra_Visma28[[#This Row],[SupProd]])</f>
        <v xml:space="preserve"> </v>
      </c>
      <c r="E7754" t="s">
        <v>16</v>
      </c>
      <c r="F7754" t="str">
        <f>IF(Tabel_Forespørgsel_fra_Visma28[[#This Row],[SupDescr]]=" "," "," - "&amp;Tabel_Forespørgsel_fra_Visma28[[#This Row],[SupDescr]])</f>
        <v xml:space="preserve"> </v>
      </c>
      <c r="G7754" t="s">
        <v>3560</v>
      </c>
      <c r="H7754">
        <v>1</v>
      </c>
      <c r="I7754" t="str">
        <f>IF(A7754=A7753,I7753&amp;CHAR(10)&amp;"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5" spans="1:9" x14ac:dyDescent="0.25">
      <c r="A7755" t="s">
        <v>11701</v>
      </c>
      <c r="B7755">
        <v>75500133</v>
      </c>
      <c r="C7755" t="s">
        <v>16</v>
      </c>
      <c r="D7755" t="str">
        <f>IF(Tabel_Forespørgsel_fra_Visma28[[#This Row],[SupProd]]=" "," "," - "&amp;Tabel_Forespørgsel_fra_Visma28[[#This Row],[SupProd]])</f>
        <v xml:space="preserve"> </v>
      </c>
      <c r="E7755" t="s">
        <v>16</v>
      </c>
      <c r="F7755" t="str">
        <f>IF(Tabel_Forespørgsel_fra_Visma28[[#This Row],[SupDescr]]=" "," "," - "&amp;Tabel_Forespørgsel_fra_Visma28[[#This Row],[SupDescr]])</f>
        <v xml:space="preserve"> </v>
      </c>
      <c r="G7755" t="s">
        <v>3560</v>
      </c>
      <c r="H7755">
        <v>1</v>
      </c>
      <c r="I7755" t="str">
        <f>IF(A7755=A7754,I7754&amp;CHAR(10)&amp;"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6" spans="1:9" x14ac:dyDescent="0.25">
      <c r="A7756" t="s">
        <v>11702</v>
      </c>
      <c r="B7756">
        <v>75500133</v>
      </c>
      <c r="C7756" t="s">
        <v>16</v>
      </c>
      <c r="D7756" t="str">
        <f>IF(Tabel_Forespørgsel_fra_Visma28[[#This Row],[SupProd]]=" "," "," - "&amp;Tabel_Forespørgsel_fra_Visma28[[#This Row],[SupProd]])</f>
        <v xml:space="preserve"> </v>
      </c>
      <c r="E7756" t="s">
        <v>16</v>
      </c>
      <c r="F7756" t="str">
        <f>IF(Tabel_Forespørgsel_fra_Visma28[[#This Row],[SupDescr]]=" "," "," - "&amp;Tabel_Forespørgsel_fra_Visma28[[#This Row],[SupDescr]])</f>
        <v xml:space="preserve"> </v>
      </c>
      <c r="G7756" t="s">
        <v>3560</v>
      </c>
      <c r="H7756">
        <v>1</v>
      </c>
      <c r="I7756" t="str">
        <f>IF(A7756=A7755,I7755&amp;CHAR(10)&amp;"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7" spans="1:9" x14ac:dyDescent="0.25">
      <c r="A7757" t="s">
        <v>11693</v>
      </c>
      <c r="B7757">
        <v>75500133</v>
      </c>
      <c r="C7757" t="s">
        <v>16</v>
      </c>
      <c r="D7757" t="str">
        <f>IF(Tabel_Forespørgsel_fra_Visma28[[#This Row],[SupProd]]=" "," "," - "&amp;Tabel_Forespørgsel_fra_Visma28[[#This Row],[SupProd]])</f>
        <v xml:space="preserve"> </v>
      </c>
      <c r="E7757" t="s">
        <v>16</v>
      </c>
      <c r="F7757" t="str">
        <f>IF(Tabel_Forespørgsel_fra_Visma28[[#This Row],[SupDescr]]=" "," "," - "&amp;Tabel_Forespørgsel_fra_Visma28[[#This Row],[SupDescr]])</f>
        <v xml:space="preserve"> </v>
      </c>
      <c r="G7757" t="s">
        <v>3560</v>
      </c>
      <c r="H7757">
        <v>1</v>
      </c>
      <c r="I7757" t="str">
        <f>IF(A7757=A7756,I7756&amp;CHAR(10)&amp;"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8" spans="1:9" x14ac:dyDescent="0.25">
      <c r="A7758" t="s">
        <v>11694</v>
      </c>
      <c r="B7758">
        <v>75500133</v>
      </c>
      <c r="C7758" t="s">
        <v>16</v>
      </c>
      <c r="D7758" t="str">
        <f>IF(Tabel_Forespørgsel_fra_Visma28[[#This Row],[SupProd]]=" "," "," - "&amp;Tabel_Forespørgsel_fra_Visma28[[#This Row],[SupProd]])</f>
        <v xml:space="preserve"> </v>
      </c>
      <c r="E7758" t="s">
        <v>16</v>
      </c>
      <c r="F7758" t="str">
        <f>IF(Tabel_Forespørgsel_fra_Visma28[[#This Row],[SupDescr]]=" "," "," - "&amp;Tabel_Forespørgsel_fra_Visma28[[#This Row],[SupDescr]])</f>
        <v xml:space="preserve"> </v>
      </c>
      <c r="G7758" t="s">
        <v>3560</v>
      </c>
      <c r="H7758">
        <v>1</v>
      </c>
      <c r="I7758" t="str">
        <f>IF(A7758=A7757,I7757&amp;CHAR(10)&amp;"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9" spans="1:9" x14ac:dyDescent="0.25">
      <c r="A7759" t="s">
        <v>11703</v>
      </c>
      <c r="B7759">
        <v>75500133</v>
      </c>
      <c r="C7759" t="s">
        <v>16</v>
      </c>
      <c r="D7759" t="str">
        <f>IF(Tabel_Forespørgsel_fra_Visma28[[#This Row],[SupProd]]=" "," "," - "&amp;Tabel_Forespørgsel_fra_Visma28[[#This Row],[SupProd]])</f>
        <v xml:space="preserve"> </v>
      </c>
      <c r="E7759" t="s">
        <v>16</v>
      </c>
      <c r="F7759" t="str">
        <f>IF(Tabel_Forespørgsel_fra_Visma28[[#This Row],[SupDescr]]=" "," "," - "&amp;Tabel_Forespørgsel_fra_Visma28[[#This Row],[SupDescr]])</f>
        <v xml:space="preserve"> </v>
      </c>
      <c r="G7759" t="s">
        <v>3560</v>
      </c>
      <c r="H7759">
        <v>1</v>
      </c>
      <c r="I7759" t="str">
        <f>IF(A7759=A7758,I7758&amp;CHAR(10)&amp;"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0" spans="1:9" x14ac:dyDescent="0.25">
      <c r="A7760" t="s">
        <v>11695</v>
      </c>
      <c r="B7760">
        <v>75500133</v>
      </c>
      <c r="C7760" t="s">
        <v>16</v>
      </c>
      <c r="D7760" t="str">
        <f>IF(Tabel_Forespørgsel_fra_Visma28[[#This Row],[SupProd]]=" "," "," - "&amp;Tabel_Forespørgsel_fra_Visma28[[#This Row],[SupProd]])</f>
        <v xml:space="preserve"> </v>
      </c>
      <c r="E7760" t="s">
        <v>16</v>
      </c>
      <c r="F7760" t="str">
        <f>IF(Tabel_Forespørgsel_fra_Visma28[[#This Row],[SupDescr]]=" "," "," - "&amp;Tabel_Forespørgsel_fra_Visma28[[#This Row],[SupDescr]])</f>
        <v xml:space="preserve"> </v>
      </c>
      <c r="G7760" t="s">
        <v>3560</v>
      </c>
      <c r="H7760">
        <v>1</v>
      </c>
      <c r="I7760" t="str">
        <f>IF(A7760=A7759,I7759&amp;CHAR(10)&amp;"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1" spans="1:9" x14ac:dyDescent="0.25">
      <c r="A7761" t="s">
        <v>11031</v>
      </c>
      <c r="B7761">
        <v>75500133</v>
      </c>
      <c r="C7761" t="s">
        <v>16</v>
      </c>
      <c r="D7761" t="str">
        <f>IF(Tabel_Forespørgsel_fra_Visma28[[#This Row],[SupProd]]=" "," "," - "&amp;Tabel_Forespørgsel_fra_Visma28[[#This Row],[SupProd]])</f>
        <v xml:space="preserve"> </v>
      </c>
      <c r="E7761" t="s">
        <v>16</v>
      </c>
      <c r="F7761" t="str">
        <f>IF(Tabel_Forespørgsel_fra_Visma28[[#This Row],[SupDescr]]=" "," "," - "&amp;Tabel_Forespørgsel_fra_Visma28[[#This Row],[SupDescr]])</f>
        <v xml:space="preserve"> </v>
      </c>
      <c r="G7761" t="s">
        <v>3560</v>
      </c>
      <c r="H7761">
        <v>1</v>
      </c>
      <c r="I7761" t="str">
        <f>IF(A7761=A7760,I7760&amp;CHAR(10)&amp;"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2" spans="1:9" x14ac:dyDescent="0.25">
      <c r="A7762" t="s">
        <v>11760</v>
      </c>
      <c r="B7762">
        <v>75500133</v>
      </c>
      <c r="C7762" t="s">
        <v>16</v>
      </c>
      <c r="D7762" t="str">
        <f>IF(Tabel_Forespørgsel_fra_Visma28[[#This Row],[SupProd]]=" "," "," - "&amp;Tabel_Forespørgsel_fra_Visma28[[#This Row],[SupProd]])</f>
        <v xml:space="preserve"> </v>
      </c>
      <c r="E7762" t="s">
        <v>16</v>
      </c>
      <c r="F7762" t="str">
        <f>IF(Tabel_Forespørgsel_fra_Visma28[[#This Row],[SupDescr]]=" "," "," - "&amp;Tabel_Forespørgsel_fra_Visma28[[#This Row],[SupDescr]])</f>
        <v xml:space="preserve"> </v>
      </c>
      <c r="G7762" t="s">
        <v>3560</v>
      </c>
      <c r="H7762">
        <v>1</v>
      </c>
      <c r="I7762" t="str">
        <f>IF(A7762=A7761,I7761&amp;CHAR(10)&amp;"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3" spans="1:9" x14ac:dyDescent="0.25">
      <c r="A7763" t="s">
        <v>11785</v>
      </c>
      <c r="B7763">
        <v>75500133</v>
      </c>
      <c r="C7763" t="s">
        <v>16</v>
      </c>
      <c r="D7763" t="str">
        <f>IF(Tabel_Forespørgsel_fra_Visma28[[#This Row],[SupProd]]=" "," "," - "&amp;Tabel_Forespørgsel_fra_Visma28[[#This Row],[SupProd]])</f>
        <v xml:space="preserve"> </v>
      </c>
      <c r="E7763" t="s">
        <v>16</v>
      </c>
      <c r="F7763" t="str">
        <f>IF(Tabel_Forespørgsel_fra_Visma28[[#This Row],[SupDescr]]=" "," "," - "&amp;Tabel_Forespørgsel_fra_Visma28[[#This Row],[SupDescr]])</f>
        <v xml:space="preserve"> </v>
      </c>
      <c r="G7763" t="s">
        <v>3560</v>
      </c>
      <c r="H7763">
        <v>1</v>
      </c>
      <c r="I7763" t="str">
        <f>IF(A7763=A7762,I7762&amp;CHAR(10)&amp;"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4" spans="1:9" x14ac:dyDescent="0.25">
      <c r="A7764" t="s">
        <v>11933</v>
      </c>
      <c r="B7764">
        <v>75500133</v>
      </c>
      <c r="C7764" t="s">
        <v>16</v>
      </c>
      <c r="D7764" t="str">
        <f>IF(Tabel_Forespørgsel_fra_Visma28[[#This Row],[SupProd]]=" "," "," - "&amp;Tabel_Forespørgsel_fra_Visma28[[#This Row],[SupProd]])</f>
        <v xml:space="preserve"> </v>
      </c>
      <c r="E7764" t="s">
        <v>16</v>
      </c>
      <c r="F7764" t="str">
        <f>IF(Tabel_Forespørgsel_fra_Visma28[[#This Row],[SupDescr]]=" "," "," - "&amp;Tabel_Forespørgsel_fra_Visma28[[#This Row],[SupDescr]])</f>
        <v xml:space="preserve"> </v>
      </c>
      <c r="G7764" t="s">
        <v>3560</v>
      </c>
      <c r="H7764">
        <v>1</v>
      </c>
      <c r="I7764" t="str">
        <f>IF(A7764=A7763,I7763&amp;CHAR(10)&amp;"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5" spans="1:9" x14ac:dyDescent="0.25">
      <c r="A7765" t="s">
        <v>10675</v>
      </c>
      <c r="B7765">
        <v>75500133</v>
      </c>
      <c r="C7765" t="s">
        <v>16</v>
      </c>
      <c r="D7765" t="str">
        <f>IF(Tabel_Forespørgsel_fra_Visma28[[#This Row],[SupProd]]=" "," "," - "&amp;Tabel_Forespørgsel_fra_Visma28[[#This Row],[SupProd]])</f>
        <v xml:space="preserve"> </v>
      </c>
      <c r="E7765" t="s">
        <v>16</v>
      </c>
      <c r="F7765" t="str">
        <f>IF(Tabel_Forespørgsel_fra_Visma28[[#This Row],[SupDescr]]=" "," "," - "&amp;Tabel_Forespørgsel_fra_Visma28[[#This Row],[SupDescr]])</f>
        <v xml:space="preserve"> </v>
      </c>
      <c r="G7765" t="s">
        <v>3560</v>
      </c>
      <c r="H7765">
        <v>1</v>
      </c>
      <c r="I7765" t="str">
        <f>IF(A7765=A7764,I7764&amp;CHAR(10)&amp;"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6" spans="1:9" x14ac:dyDescent="0.25">
      <c r="A7766" t="s">
        <v>11704</v>
      </c>
      <c r="B7766">
        <v>75500133</v>
      </c>
      <c r="C7766" t="s">
        <v>16</v>
      </c>
      <c r="D7766" t="str">
        <f>IF(Tabel_Forespørgsel_fra_Visma28[[#This Row],[SupProd]]=" "," "," - "&amp;Tabel_Forespørgsel_fra_Visma28[[#This Row],[SupProd]])</f>
        <v xml:space="preserve"> </v>
      </c>
      <c r="E7766" t="s">
        <v>16</v>
      </c>
      <c r="F7766" t="str">
        <f>IF(Tabel_Forespørgsel_fra_Visma28[[#This Row],[SupDescr]]=" "," "," - "&amp;Tabel_Forespørgsel_fra_Visma28[[#This Row],[SupDescr]])</f>
        <v xml:space="preserve"> </v>
      </c>
      <c r="G7766" t="s">
        <v>3560</v>
      </c>
      <c r="H7766">
        <v>1</v>
      </c>
      <c r="I7766" t="str">
        <f>IF(A7766=A7765,I7765&amp;CHAR(10)&amp;"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7" spans="1:9" x14ac:dyDescent="0.25">
      <c r="A7767" t="s">
        <v>8859</v>
      </c>
      <c r="B7767">
        <v>75211662</v>
      </c>
      <c r="C7767" t="s">
        <v>16</v>
      </c>
      <c r="D7767" t="str">
        <f>IF(Tabel_Forespørgsel_fra_Visma28[[#This Row],[SupProd]]=" "," "," - "&amp;Tabel_Forespørgsel_fra_Visma28[[#This Row],[SupProd]])</f>
        <v xml:space="preserve"> </v>
      </c>
      <c r="E7767" t="s">
        <v>16</v>
      </c>
      <c r="F7767" t="str">
        <f>IF(Tabel_Forespørgsel_fra_Visma28[[#This Row],[SupDescr]]=" "," "," - "&amp;Tabel_Forespørgsel_fra_Visma28[[#This Row],[SupDescr]])</f>
        <v xml:space="preserve"> </v>
      </c>
      <c r="G7767" t="s">
        <v>7015</v>
      </c>
      <c r="H7767">
        <v>1</v>
      </c>
      <c r="I7767" t="str">
        <f>IF(A7767=A7766,I7766&amp;CHAR(10)&amp;"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68" spans="1:9" x14ac:dyDescent="0.25">
      <c r="A7768" t="s">
        <v>8857</v>
      </c>
      <c r="B7768">
        <v>75211662</v>
      </c>
      <c r="C7768" t="s">
        <v>16</v>
      </c>
      <c r="D7768" t="str">
        <f>IF(Tabel_Forespørgsel_fra_Visma28[[#This Row],[SupProd]]=" "," "," - "&amp;Tabel_Forespørgsel_fra_Visma28[[#This Row],[SupProd]])</f>
        <v xml:space="preserve"> </v>
      </c>
      <c r="E7768" t="s">
        <v>16</v>
      </c>
      <c r="F7768" t="str">
        <f>IF(Tabel_Forespørgsel_fra_Visma28[[#This Row],[SupDescr]]=" "," "," - "&amp;Tabel_Forespørgsel_fra_Visma28[[#This Row],[SupDescr]])</f>
        <v xml:space="preserve"> </v>
      </c>
      <c r="G7768" t="s">
        <v>7015</v>
      </c>
      <c r="H7768">
        <v>1</v>
      </c>
      <c r="I7768" t="str">
        <f>IF(A7768=A7767,I7767&amp;CHAR(10)&amp;"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69" spans="1:9" x14ac:dyDescent="0.25">
      <c r="A7769" t="s">
        <v>8861</v>
      </c>
      <c r="B7769">
        <v>75211662</v>
      </c>
      <c r="C7769" t="s">
        <v>16</v>
      </c>
      <c r="D7769" t="str">
        <f>IF(Tabel_Forespørgsel_fra_Visma28[[#This Row],[SupProd]]=" "," "," - "&amp;Tabel_Forespørgsel_fra_Visma28[[#This Row],[SupProd]])</f>
        <v xml:space="preserve"> </v>
      </c>
      <c r="E7769" t="s">
        <v>16</v>
      </c>
      <c r="F7769" t="str">
        <f>IF(Tabel_Forespørgsel_fra_Visma28[[#This Row],[SupDescr]]=" "," "," - "&amp;Tabel_Forespørgsel_fra_Visma28[[#This Row],[SupDescr]])</f>
        <v xml:space="preserve"> </v>
      </c>
      <c r="G7769" t="s">
        <v>7015</v>
      </c>
      <c r="H7769">
        <v>1</v>
      </c>
      <c r="I7769" t="str">
        <f>IF(A7769=A7768,I7768&amp;CHAR(10)&amp;"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70" spans="1:9" x14ac:dyDescent="0.25">
      <c r="A7770" t="s">
        <v>8862</v>
      </c>
      <c r="B7770">
        <v>75211662</v>
      </c>
      <c r="C7770" t="s">
        <v>16</v>
      </c>
      <c r="D7770" t="str">
        <f>IF(Tabel_Forespørgsel_fra_Visma28[[#This Row],[SupProd]]=" "," "," - "&amp;Tabel_Forespørgsel_fra_Visma28[[#This Row],[SupProd]])</f>
        <v xml:space="preserve"> </v>
      </c>
      <c r="E7770" t="s">
        <v>16</v>
      </c>
      <c r="F7770" t="str">
        <f>IF(Tabel_Forespørgsel_fra_Visma28[[#This Row],[SupDescr]]=" "," "," - "&amp;Tabel_Forespørgsel_fra_Visma28[[#This Row],[SupDescr]])</f>
        <v xml:space="preserve"> </v>
      </c>
      <c r="G7770" t="s">
        <v>7015</v>
      </c>
      <c r="H7770">
        <v>1</v>
      </c>
      <c r="I7770" t="str">
        <f>IF(A7770=A7769,I7769&amp;CHAR(10)&amp;"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71" spans="1:9" x14ac:dyDescent="0.25">
      <c r="A7771" t="s">
        <v>8863</v>
      </c>
      <c r="B7771">
        <v>75211662</v>
      </c>
      <c r="C7771" t="s">
        <v>16</v>
      </c>
      <c r="D7771" t="str">
        <f>IF(Tabel_Forespørgsel_fra_Visma28[[#This Row],[SupProd]]=" "," "," - "&amp;Tabel_Forespørgsel_fra_Visma28[[#This Row],[SupProd]])</f>
        <v xml:space="preserve"> </v>
      </c>
      <c r="E7771" t="s">
        <v>16</v>
      </c>
      <c r="F7771" t="str">
        <f>IF(Tabel_Forespørgsel_fra_Visma28[[#This Row],[SupDescr]]=" "," "," - "&amp;Tabel_Forespørgsel_fra_Visma28[[#This Row],[SupDescr]])</f>
        <v xml:space="preserve"> </v>
      </c>
      <c r="G7771" t="s">
        <v>7015</v>
      </c>
      <c r="H7771">
        <v>1</v>
      </c>
      <c r="I7771" t="str">
        <f>IF(A7771=A7770,I7770&amp;CHAR(10)&amp;"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72" spans="1:9" x14ac:dyDescent="0.25">
      <c r="A7772" t="s">
        <v>8858</v>
      </c>
      <c r="B7772">
        <v>75211662</v>
      </c>
      <c r="C7772" t="s">
        <v>16</v>
      </c>
      <c r="D7772" t="str">
        <f>IF(Tabel_Forespørgsel_fra_Visma28[[#This Row],[SupProd]]=" "," "," - "&amp;Tabel_Forespørgsel_fra_Visma28[[#This Row],[SupProd]])</f>
        <v xml:space="preserve"> </v>
      </c>
      <c r="E7772" t="s">
        <v>16</v>
      </c>
      <c r="F7772" t="str">
        <f>IF(Tabel_Forespørgsel_fra_Visma28[[#This Row],[SupDescr]]=" "," "," - "&amp;Tabel_Forespørgsel_fra_Visma28[[#This Row],[SupDescr]])</f>
        <v xml:space="preserve"> </v>
      </c>
      <c r="G7772" t="s">
        <v>7015</v>
      </c>
      <c r="H7772">
        <v>1</v>
      </c>
      <c r="I7772" t="str">
        <f>IF(A7772=A7771,I7771&amp;CHAR(10)&amp;"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73" spans="1:9" x14ac:dyDescent="0.25">
      <c r="A7773" t="s">
        <v>10674</v>
      </c>
      <c r="B7773">
        <v>75500133</v>
      </c>
      <c r="C7773" t="s">
        <v>16</v>
      </c>
      <c r="D7773" t="str">
        <f>IF(Tabel_Forespørgsel_fra_Visma28[[#This Row],[SupProd]]=" "," "," - "&amp;Tabel_Forespørgsel_fra_Visma28[[#This Row],[SupProd]])</f>
        <v xml:space="preserve"> </v>
      </c>
      <c r="E7773" t="s">
        <v>16</v>
      </c>
      <c r="F7773" t="str">
        <f>IF(Tabel_Forespørgsel_fra_Visma28[[#This Row],[SupDescr]]=" "," "," - "&amp;Tabel_Forespørgsel_fra_Visma28[[#This Row],[SupDescr]])</f>
        <v xml:space="preserve"> </v>
      </c>
      <c r="G7773" t="s">
        <v>3560</v>
      </c>
      <c r="H7773">
        <v>1</v>
      </c>
      <c r="I7773" t="str">
        <f>IF(A7773=A7772,I7772&amp;CHAR(10)&amp;"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4" spans="1:9" x14ac:dyDescent="0.25">
      <c r="A7774" t="s">
        <v>11748</v>
      </c>
      <c r="B7774">
        <v>75500133</v>
      </c>
      <c r="C7774" t="s">
        <v>16</v>
      </c>
      <c r="D7774" t="str">
        <f>IF(Tabel_Forespørgsel_fra_Visma28[[#This Row],[SupProd]]=" "," "," - "&amp;Tabel_Forespørgsel_fra_Visma28[[#This Row],[SupProd]])</f>
        <v xml:space="preserve"> </v>
      </c>
      <c r="E7774" t="s">
        <v>16</v>
      </c>
      <c r="F7774" t="str">
        <f>IF(Tabel_Forespørgsel_fra_Visma28[[#This Row],[SupDescr]]=" "," "," - "&amp;Tabel_Forespørgsel_fra_Visma28[[#This Row],[SupDescr]])</f>
        <v xml:space="preserve"> </v>
      </c>
      <c r="G7774" t="s">
        <v>3560</v>
      </c>
      <c r="H7774">
        <v>1</v>
      </c>
      <c r="I7774" t="str">
        <f>IF(A7774=A7773,I7773&amp;CHAR(10)&amp;"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5" spans="1:9" x14ac:dyDescent="0.25">
      <c r="A7775" t="s">
        <v>11266</v>
      </c>
      <c r="B7775">
        <v>75500133</v>
      </c>
      <c r="C7775" t="s">
        <v>16</v>
      </c>
      <c r="D7775" t="str">
        <f>IF(Tabel_Forespørgsel_fra_Visma28[[#This Row],[SupProd]]=" "," "," - "&amp;Tabel_Forespørgsel_fra_Visma28[[#This Row],[SupProd]])</f>
        <v xml:space="preserve"> </v>
      </c>
      <c r="E7775" t="s">
        <v>16</v>
      </c>
      <c r="F7775" t="str">
        <f>IF(Tabel_Forespørgsel_fra_Visma28[[#This Row],[SupDescr]]=" "," "," - "&amp;Tabel_Forespørgsel_fra_Visma28[[#This Row],[SupDescr]])</f>
        <v xml:space="preserve"> </v>
      </c>
      <c r="G7775" t="s">
        <v>3560</v>
      </c>
      <c r="H7775">
        <v>1</v>
      </c>
      <c r="I7775" t="str">
        <f>IF(A7775=A7774,I7774&amp;CHAR(10)&amp;"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6" spans="1:9" x14ac:dyDescent="0.25">
      <c r="A7776" t="s">
        <v>11696</v>
      </c>
      <c r="B7776">
        <v>75500133</v>
      </c>
      <c r="C7776" t="s">
        <v>16</v>
      </c>
      <c r="D7776" t="str">
        <f>IF(Tabel_Forespørgsel_fra_Visma28[[#This Row],[SupProd]]=" "," "," - "&amp;Tabel_Forespørgsel_fra_Visma28[[#This Row],[SupProd]])</f>
        <v xml:space="preserve"> </v>
      </c>
      <c r="E7776" t="s">
        <v>16</v>
      </c>
      <c r="F7776" t="str">
        <f>IF(Tabel_Forespørgsel_fra_Visma28[[#This Row],[SupDescr]]=" "," "," - "&amp;Tabel_Forespørgsel_fra_Visma28[[#This Row],[SupDescr]])</f>
        <v xml:space="preserve"> </v>
      </c>
      <c r="G7776" t="s">
        <v>3560</v>
      </c>
      <c r="H7776">
        <v>1</v>
      </c>
      <c r="I7776" t="str">
        <f>IF(A7776=A7775,I7775&amp;CHAR(10)&amp;"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7" spans="1:9" x14ac:dyDescent="0.25">
      <c r="A7777" t="s">
        <v>11750</v>
      </c>
      <c r="B7777">
        <v>75500133</v>
      </c>
      <c r="C7777" t="s">
        <v>16</v>
      </c>
      <c r="D7777" t="str">
        <f>IF(Tabel_Forespørgsel_fra_Visma28[[#This Row],[SupProd]]=" "," "," - "&amp;Tabel_Forespørgsel_fra_Visma28[[#This Row],[SupProd]])</f>
        <v xml:space="preserve"> </v>
      </c>
      <c r="E7777" t="s">
        <v>16</v>
      </c>
      <c r="F7777" t="str">
        <f>IF(Tabel_Forespørgsel_fra_Visma28[[#This Row],[SupDescr]]=" "," "," - "&amp;Tabel_Forespørgsel_fra_Visma28[[#This Row],[SupDescr]])</f>
        <v xml:space="preserve"> </v>
      </c>
      <c r="G7777" t="s">
        <v>3560</v>
      </c>
      <c r="H7777">
        <v>1</v>
      </c>
      <c r="I7777" t="str">
        <f>IF(A7777=A7776,I7776&amp;CHAR(10)&amp;"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8" spans="1:9" x14ac:dyDescent="0.25">
      <c r="A7778" t="s">
        <v>11755</v>
      </c>
      <c r="B7778">
        <v>75500133</v>
      </c>
      <c r="C7778" t="s">
        <v>16</v>
      </c>
      <c r="D7778" t="str">
        <f>IF(Tabel_Forespørgsel_fra_Visma28[[#This Row],[SupProd]]=" "," "," - "&amp;Tabel_Forespørgsel_fra_Visma28[[#This Row],[SupProd]])</f>
        <v xml:space="preserve"> </v>
      </c>
      <c r="E7778" t="s">
        <v>16</v>
      </c>
      <c r="F7778" t="str">
        <f>IF(Tabel_Forespørgsel_fra_Visma28[[#This Row],[SupDescr]]=" "," "," - "&amp;Tabel_Forespørgsel_fra_Visma28[[#This Row],[SupDescr]])</f>
        <v xml:space="preserve"> </v>
      </c>
      <c r="G7778" t="s">
        <v>3560</v>
      </c>
      <c r="H7778">
        <v>1</v>
      </c>
      <c r="I7778" t="str">
        <f>IF(A7778=A7777,I7777&amp;CHAR(10)&amp;"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9" spans="1:9" x14ac:dyDescent="0.25">
      <c r="A7779" t="s">
        <v>11756</v>
      </c>
      <c r="B7779">
        <v>75500133</v>
      </c>
      <c r="C7779" t="s">
        <v>16</v>
      </c>
      <c r="D7779" t="str">
        <f>IF(Tabel_Forespørgsel_fra_Visma28[[#This Row],[SupProd]]=" "," "," - "&amp;Tabel_Forespørgsel_fra_Visma28[[#This Row],[SupProd]])</f>
        <v xml:space="preserve"> </v>
      </c>
      <c r="E7779" t="s">
        <v>16</v>
      </c>
      <c r="F7779" t="str">
        <f>IF(Tabel_Forespørgsel_fra_Visma28[[#This Row],[SupDescr]]=" "," "," - "&amp;Tabel_Forespørgsel_fra_Visma28[[#This Row],[SupDescr]])</f>
        <v xml:space="preserve"> </v>
      </c>
      <c r="G7779" t="s">
        <v>3560</v>
      </c>
      <c r="H7779">
        <v>1</v>
      </c>
      <c r="I7779" t="str">
        <f>IF(A7779=A7778,I7778&amp;CHAR(10)&amp;"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0" spans="1:9" x14ac:dyDescent="0.25">
      <c r="A7780" t="s">
        <v>11757</v>
      </c>
      <c r="B7780">
        <v>75500133</v>
      </c>
      <c r="C7780" t="s">
        <v>16</v>
      </c>
      <c r="D7780" t="str">
        <f>IF(Tabel_Forespørgsel_fra_Visma28[[#This Row],[SupProd]]=" "," "," - "&amp;Tabel_Forespørgsel_fra_Visma28[[#This Row],[SupProd]])</f>
        <v xml:space="preserve"> </v>
      </c>
      <c r="E7780" t="s">
        <v>16</v>
      </c>
      <c r="F7780" t="str">
        <f>IF(Tabel_Forespørgsel_fra_Visma28[[#This Row],[SupDescr]]=" "," "," - "&amp;Tabel_Forespørgsel_fra_Visma28[[#This Row],[SupDescr]])</f>
        <v xml:space="preserve"> </v>
      </c>
      <c r="G7780" t="s">
        <v>3560</v>
      </c>
      <c r="H7780">
        <v>1</v>
      </c>
      <c r="I7780" t="str">
        <f>IF(A7780=A7779,I7779&amp;CHAR(10)&amp;"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1" spans="1:9" x14ac:dyDescent="0.25">
      <c r="A7781" t="s">
        <v>11758</v>
      </c>
      <c r="B7781">
        <v>75500133</v>
      </c>
      <c r="C7781" t="s">
        <v>16</v>
      </c>
      <c r="D7781" t="str">
        <f>IF(Tabel_Forespørgsel_fra_Visma28[[#This Row],[SupProd]]=" "," "," - "&amp;Tabel_Forespørgsel_fra_Visma28[[#This Row],[SupProd]])</f>
        <v xml:space="preserve"> </v>
      </c>
      <c r="E7781" t="s">
        <v>16</v>
      </c>
      <c r="F7781" t="str">
        <f>IF(Tabel_Forespørgsel_fra_Visma28[[#This Row],[SupDescr]]=" "," "," - "&amp;Tabel_Forespørgsel_fra_Visma28[[#This Row],[SupDescr]])</f>
        <v xml:space="preserve"> </v>
      </c>
      <c r="G7781" t="s">
        <v>3560</v>
      </c>
      <c r="H7781">
        <v>1</v>
      </c>
      <c r="I7781" t="str">
        <f>IF(A7781=A7780,I7780&amp;CHAR(10)&amp;"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2" spans="1:9" x14ac:dyDescent="0.25">
      <c r="A7782" t="s">
        <v>11751</v>
      </c>
      <c r="B7782">
        <v>75500133</v>
      </c>
      <c r="C7782" t="s">
        <v>16</v>
      </c>
      <c r="D7782" t="str">
        <f>IF(Tabel_Forespørgsel_fra_Visma28[[#This Row],[SupProd]]=" "," "," - "&amp;Tabel_Forespørgsel_fra_Visma28[[#This Row],[SupProd]])</f>
        <v xml:space="preserve"> </v>
      </c>
      <c r="E7782" t="s">
        <v>16</v>
      </c>
      <c r="F7782" t="str">
        <f>IF(Tabel_Forespørgsel_fra_Visma28[[#This Row],[SupDescr]]=" "," "," - "&amp;Tabel_Forespørgsel_fra_Visma28[[#This Row],[SupDescr]])</f>
        <v xml:space="preserve"> </v>
      </c>
      <c r="G7782" t="s">
        <v>3560</v>
      </c>
      <c r="H7782">
        <v>1</v>
      </c>
      <c r="I7782" t="str">
        <f>IF(A7782=A7781,I7781&amp;CHAR(10)&amp;"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3" spans="1:9" x14ac:dyDescent="0.25">
      <c r="A7783" t="s">
        <v>11752</v>
      </c>
      <c r="B7783">
        <v>75500133</v>
      </c>
      <c r="C7783" t="s">
        <v>16</v>
      </c>
      <c r="D7783" t="str">
        <f>IF(Tabel_Forespørgsel_fra_Visma28[[#This Row],[SupProd]]=" "," "," - "&amp;Tabel_Forespørgsel_fra_Visma28[[#This Row],[SupProd]])</f>
        <v xml:space="preserve"> </v>
      </c>
      <c r="E7783" t="s">
        <v>16</v>
      </c>
      <c r="F7783" t="str">
        <f>IF(Tabel_Forespørgsel_fra_Visma28[[#This Row],[SupDescr]]=" "," "," - "&amp;Tabel_Forespørgsel_fra_Visma28[[#This Row],[SupDescr]])</f>
        <v xml:space="preserve"> </v>
      </c>
      <c r="G7783" t="s">
        <v>3560</v>
      </c>
      <c r="H7783">
        <v>1</v>
      </c>
      <c r="I7783" t="str">
        <f>IF(A7783=A7782,I7782&amp;CHAR(10)&amp;"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4" spans="1:9" x14ac:dyDescent="0.25">
      <c r="A7784" t="s">
        <v>11753</v>
      </c>
      <c r="B7784">
        <v>75500133</v>
      </c>
      <c r="C7784" t="s">
        <v>16</v>
      </c>
      <c r="D7784" t="str">
        <f>IF(Tabel_Forespørgsel_fra_Visma28[[#This Row],[SupProd]]=" "," "," - "&amp;Tabel_Forespørgsel_fra_Visma28[[#This Row],[SupProd]])</f>
        <v xml:space="preserve"> </v>
      </c>
      <c r="E7784" t="s">
        <v>16</v>
      </c>
      <c r="F7784" t="str">
        <f>IF(Tabel_Forespørgsel_fra_Visma28[[#This Row],[SupDescr]]=" "," "," - "&amp;Tabel_Forespørgsel_fra_Visma28[[#This Row],[SupDescr]])</f>
        <v xml:space="preserve"> </v>
      </c>
      <c r="G7784" t="s">
        <v>3560</v>
      </c>
      <c r="H7784">
        <v>1</v>
      </c>
      <c r="I7784" t="str">
        <f>IF(A7784=A7783,I7783&amp;CHAR(10)&amp;"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5" spans="1:9" x14ac:dyDescent="0.25">
      <c r="A7785" t="s">
        <v>11754</v>
      </c>
      <c r="B7785">
        <v>75500133</v>
      </c>
      <c r="C7785" t="s">
        <v>16</v>
      </c>
      <c r="D7785" t="str">
        <f>IF(Tabel_Forespørgsel_fra_Visma28[[#This Row],[SupProd]]=" "," "," - "&amp;Tabel_Forespørgsel_fra_Visma28[[#This Row],[SupProd]])</f>
        <v xml:space="preserve"> </v>
      </c>
      <c r="E7785" t="s">
        <v>16</v>
      </c>
      <c r="F7785" t="str">
        <f>IF(Tabel_Forespørgsel_fra_Visma28[[#This Row],[SupDescr]]=" "," "," - "&amp;Tabel_Forespørgsel_fra_Visma28[[#This Row],[SupDescr]])</f>
        <v xml:space="preserve"> </v>
      </c>
      <c r="G7785" t="s">
        <v>3560</v>
      </c>
      <c r="H7785">
        <v>1</v>
      </c>
      <c r="I7785" t="str">
        <f>IF(A7785=A7784,I7784&amp;CHAR(10)&amp;"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6" spans="1:9" x14ac:dyDescent="0.25">
      <c r="A7786" t="s">
        <v>11759</v>
      </c>
      <c r="B7786">
        <v>75500133</v>
      </c>
      <c r="C7786" t="s">
        <v>16</v>
      </c>
      <c r="D7786" t="str">
        <f>IF(Tabel_Forespørgsel_fra_Visma28[[#This Row],[SupProd]]=" "," "," - "&amp;Tabel_Forespørgsel_fra_Visma28[[#This Row],[SupProd]])</f>
        <v xml:space="preserve"> </v>
      </c>
      <c r="E7786" t="s">
        <v>16</v>
      </c>
      <c r="F7786" t="str">
        <f>IF(Tabel_Forespørgsel_fra_Visma28[[#This Row],[SupDescr]]=" "," "," - "&amp;Tabel_Forespørgsel_fra_Visma28[[#This Row],[SupDescr]])</f>
        <v xml:space="preserve"> </v>
      </c>
      <c r="G7786" t="s">
        <v>3560</v>
      </c>
      <c r="H7786">
        <v>1</v>
      </c>
      <c r="I7786" t="str">
        <f>IF(A7786=A7785,I7785&amp;CHAR(10)&amp;"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7" spans="1:9" x14ac:dyDescent="0.25">
      <c r="A7787" t="s">
        <v>11749</v>
      </c>
      <c r="B7787">
        <v>75500133</v>
      </c>
      <c r="C7787" t="s">
        <v>16</v>
      </c>
      <c r="D7787" t="str">
        <f>IF(Tabel_Forespørgsel_fra_Visma28[[#This Row],[SupProd]]=" "," "," - "&amp;Tabel_Forespørgsel_fra_Visma28[[#This Row],[SupProd]])</f>
        <v xml:space="preserve"> </v>
      </c>
      <c r="E7787" t="s">
        <v>16</v>
      </c>
      <c r="F7787" t="str">
        <f>IF(Tabel_Forespørgsel_fra_Visma28[[#This Row],[SupDescr]]=" "," "," - "&amp;Tabel_Forespørgsel_fra_Visma28[[#This Row],[SupDescr]])</f>
        <v xml:space="preserve"> </v>
      </c>
      <c r="G7787" t="s">
        <v>3560</v>
      </c>
      <c r="H7787">
        <v>1</v>
      </c>
      <c r="I7787" t="str">
        <f>IF(A7787=A7786,I7786&amp;CHAR(10)&amp;"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8" spans="1:9" x14ac:dyDescent="0.25">
      <c r="A7788" t="s">
        <v>10676</v>
      </c>
      <c r="B7788">
        <v>75500133</v>
      </c>
      <c r="C7788" t="s">
        <v>16</v>
      </c>
      <c r="D7788" t="str">
        <f>IF(Tabel_Forespørgsel_fra_Visma28[[#This Row],[SupProd]]=" "," "," - "&amp;Tabel_Forespørgsel_fra_Visma28[[#This Row],[SupProd]])</f>
        <v xml:space="preserve"> </v>
      </c>
      <c r="E7788" t="s">
        <v>16</v>
      </c>
      <c r="F7788" t="str">
        <f>IF(Tabel_Forespørgsel_fra_Visma28[[#This Row],[SupDescr]]=" "," "," - "&amp;Tabel_Forespørgsel_fra_Visma28[[#This Row],[SupDescr]])</f>
        <v xml:space="preserve"> </v>
      </c>
      <c r="G7788" t="s">
        <v>3560</v>
      </c>
      <c r="H7788">
        <v>1</v>
      </c>
      <c r="I7788" t="str">
        <f>IF(A7788=A7787,I7787&amp;CHAR(10)&amp;"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9" spans="1:9" x14ac:dyDescent="0.25">
      <c r="A7789" t="s">
        <v>10677</v>
      </c>
      <c r="B7789">
        <v>75500133</v>
      </c>
      <c r="C7789" t="s">
        <v>16</v>
      </c>
      <c r="D7789" t="str">
        <f>IF(Tabel_Forespørgsel_fra_Visma28[[#This Row],[SupProd]]=" "," "," - "&amp;Tabel_Forespørgsel_fra_Visma28[[#This Row],[SupProd]])</f>
        <v xml:space="preserve"> </v>
      </c>
      <c r="E7789" t="s">
        <v>16</v>
      </c>
      <c r="F7789" t="str">
        <f>IF(Tabel_Forespørgsel_fra_Visma28[[#This Row],[SupDescr]]=" "," "," - "&amp;Tabel_Forespørgsel_fra_Visma28[[#This Row],[SupDescr]])</f>
        <v xml:space="preserve"> </v>
      </c>
      <c r="G7789" t="s">
        <v>3560</v>
      </c>
      <c r="H7789">
        <v>1</v>
      </c>
      <c r="I7789" t="str">
        <f>IF(A7789=A7788,I7788&amp;CHAR(10)&amp;"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0" spans="1:9" x14ac:dyDescent="0.25">
      <c r="A7790" t="s">
        <v>10912</v>
      </c>
      <c r="B7790">
        <v>75500133</v>
      </c>
      <c r="C7790" t="s">
        <v>16</v>
      </c>
      <c r="D7790" t="str">
        <f>IF(Tabel_Forespørgsel_fra_Visma28[[#This Row],[SupProd]]=" "," "," - "&amp;Tabel_Forespørgsel_fra_Visma28[[#This Row],[SupProd]])</f>
        <v xml:space="preserve"> </v>
      </c>
      <c r="E7790" t="s">
        <v>16</v>
      </c>
      <c r="F7790" t="str">
        <f>IF(Tabel_Forespørgsel_fra_Visma28[[#This Row],[SupDescr]]=" "," "," - "&amp;Tabel_Forespørgsel_fra_Visma28[[#This Row],[SupDescr]])</f>
        <v xml:space="preserve"> </v>
      </c>
      <c r="G7790" t="s">
        <v>3560</v>
      </c>
      <c r="H7790">
        <v>1</v>
      </c>
      <c r="I7790" t="str">
        <f>IF(A7790=A7789,I7789&amp;CHAR(10)&amp;"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1" spans="1:9" x14ac:dyDescent="0.25">
      <c r="A7791" t="s">
        <v>11355</v>
      </c>
      <c r="B7791">
        <v>96266400</v>
      </c>
      <c r="C7791" t="s">
        <v>16</v>
      </c>
      <c r="D7791" t="str">
        <f>IF(Tabel_Forespørgsel_fra_Visma28[[#This Row],[SupProd]]=" "," "," - "&amp;Tabel_Forespørgsel_fra_Visma28[[#This Row],[SupProd]])</f>
        <v xml:space="preserve"> </v>
      </c>
      <c r="E7791" t="s">
        <v>16</v>
      </c>
      <c r="F7791" t="str">
        <f>IF(Tabel_Forespørgsel_fra_Visma28[[#This Row],[SupDescr]]=" "," "," - "&amp;Tabel_Forespørgsel_fra_Visma28[[#This Row],[SupDescr]])</f>
        <v xml:space="preserve"> </v>
      </c>
      <c r="G7791" t="s">
        <v>13916</v>
      </c>
      <c r="H7791">
        <v>1</v>
      </c>
      <c r="I7791" t="str">
        <f>IF(A7791=A7790,I7790&amp;CHAR(10)&amp;"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792" spans="1:9" x14ac:dyDescent="0.25">
      <c r="A7792" t="s">
        <v>11355</v>
      </c>
      <c r="B7792">
        <v>75180019</v>
      </c>
      <c r="C7792" t="s">
        <v>16</v>
      </c>
      <c r="D7792" t="str">
        <f>IF(Tabel_Forespørgsel_fra_Visma28[[#This Row],[SupProd]]=" "," "," - "&amp;Tabel_Forespørgsel_fra_Visma28[[#This Row],[SupProd]])</f>
        <v xml:space="preserve"> </v>
      </c>
      <c r="E7792" t="s">
        <v>16</v>
      </c>
      <c r="F7792" t="str">
        <f>IF(Tabel_Forespørgsel_fra_Visma28[[#This Row],[SupDescr]]=" "," "," - "&amp;Tabel_Forespørgsel_fra_Visma28[[#This Row],[SupDescr]])</f>
        <v xml:space="preserve"> </v>
      </c>
      <c r="G7792" t="s">
        <v>2430</v>
      </c>
      <c r="H7792">
        <v>2</v>
      </c>
      <c r="I7792" t="str">
        <f>IF(A7792=A7791,I7791&amp;CHAR(10)&amp;"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793" spans="1:9" x14ac:dyDescent="0.25">
      <c r="A7793" t="s">
        <v>11356</v>
      </c>
      <c r="B7793">
        <v>96266400</v>
      </c>
      <c r="C7793" t="s">
        <v>16</v>
      </c>
      <c r="D7793" t="str">
        <f>IF(Tabel_Forespørgsel_fra_Visma28[[#This Row],[SupProd]]=" "," "," - "&amp;Tabel_Forespørgsel_fra_Visma28[[#This Row],[SupProd]])</f>
        <v xml:space="preserve"> </v>
      </c>
      <c r="E7793" t="s">
        <v>16</v>
      </c>
      <c r="F7793" t="str">
        <f>IF(Tabel_Forespørgsel_fra_Visma28[[#This Row],[SupDescr]]=" "," "," - "&amp;Tabel_Forespørgsel_fra_Visma28[[#This Row],[SupDescr]])</f>
        <v xml:space="preserve"> </v>
      </c>
      <c r="G7793" t="s">
        <v>13916</v>
      </c>
      <c r="H7793">
        <v>1</v>
      </c>
      <c r="I7793" t="str">
        <f>IF(A7793=A7792,I7792&amp;CHAR(10)&amp;"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794" spans="1:9" x14ac:dyDescent="0.25">
      <c r="A7794" t="s">
        <v>11356</v>
      </c>
      <c r="B7794">
        <v>75180019</v>
      </c>
      <c r="C7794" t="s">
        <v>16</v>
      </c>
      <c r="D7794" t="str">
        <f>IF(Tabel_Forespørgsel_fra_Visma28[[#This Row],[SupProd]]=" "," "," - "&amp;Tabel_Forespørgsel_fra_Visma28[[#This Row],[SupProd]])</f>
        <v xml:space="preserve"> </v>
      </c>
      <c r="E7794" t="s">
        <v>16</v>
      </c>
      <c r="F7794" t="str">
        <f>IF(Tabel_Forespørgsel_fra_Visma28[[#This Row],[SupDescr]]=" "," "," - "&amp;Tabel_Forespørgsel_fra_Visma28[[#This Row],[SupDescr]])</f>
        <v xml:space="preserve"> </v>
      </c>
      <c r="G7794" t="s">
        <v>2430</v>
      </c>
      <c r="H7794">
        <v>2</v>
      </c>
      <c r="I7794" t="str">
        <f>IF(A7794=A7793,I7793&amp;CHAR(10)&amp;"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795" spans="1:9" x14ac:dyDescent="0.25">
      <c r="A7795" t="s">
        <v>10780</v>
      </c>
      <c r="B7795">
        <v>75500133</v>
      </c>
      <c r="C7795" t="s">
        <v>16</v>
      </c>
      <c r="D7795" t="str">
        <f>IF(Tabel_Forespørgsel_fra_Visma28[[#This Row],[SupProd]]=" "," "," - "&amp;Tabel_Forespørgsel_fra_Visma28[[#This Row],[SupProd]])</f>
        <v xml:space="preserve"> </v>
      </c>
      <c r="E7795" t="s">
        <v>16</v>
      </c>
      <c r="F7795" t="str">
        <f>IF(Tabel_Forespørgsel_fra_Visma28[[#This Row],[SupDescr]]=" "," "," - "&amp;Tabel_Forespørgsel_fra_Visma28[[#This Row],[SupDescr]])</f>
        <v xml:space="preserve"> </v>
      </c>
      <c r="G7795" t="s">
        <v>3560</v>
      </c>
      <c r="H7795">
        <v>1</v>
      </c>
      <c r="I7795" t="str">
        <f>IF(A7795=A7794,I7794&amp;CHAR(10)&amp;"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6" spans="1:9" x14ac:dyDescent="0.25">
      <c r="A7796" t="s">
        <v>10781</v>
      </c>
      <c r="B7796">
        <v>75500133</v>
      </c>
      <c r="C7796" t="s">
        <v>16</v>
      </c>
      <c r="D7796" t="str">
        <f>IF(Tabel_Forespørgsel_fra_Visma28[[#This Row],[SupProd]]=" "," "," - "&amp;Tabel_Forespørgsel_fra_Visma28[[#This Row],[SupProd]])</f>
        <v xml:space="preserve"> </v>
      </c>
      <c r="E7796" t="s">
        <v>16</v>
      </c>
      <c r="F7796" t="str">
        <f>IF(Tabel_Forespørgsel_fra_Visma28[[#This Row],[SupDescr]]=" "," "," - "&amp;Tabel_Forespørgsel_fra_Visma28[[#This Row],[SupDescr]])</f>
        <v xml:space="preserve"> </v>
      </c>
      <c r="G7796" t="s">
        <v>3560</v>
      </c>
      <c r="H7796">
        <v>1</v>
      </c>
      <c r="I7796" t="str">
        <f>IF(A7796=A7795,I7795&amp;CHAR(10)&amp;"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7" spans="1:9" x14ac:dyDescent="0.25">
      <c r="A7797" t="s">
        <v>10788</v>
      </c>
      <c r="B7797">
        <v>75500133</v>
      </c>
      <c r="C7797" t="s">
        <v>16</v>
      </c>
      <c r="D7797" t="str">
        <f>IF(Tabel_Forespørgsel_fra_Visma28[[#This Row],[SupProd]]=" "," "," - "&amp;Tabel_Forespørgsel_fra_Visma28[[#This Row],[SupProd]])</f>
        <v xml:space="preserve"> </v>
      </c>
      <c r="E7797" t="s">
        <v>16</v>
      </c>
      <c r="F7797" t="str">
        <f>IF(Tabel_Forespørgsel_fra_Visma28[[#This Row],[SupDescr]]=" "," "," - "&amp;Tabel_Forespørgsel_fra_Visma28[[#This Row],[SupDescr]])</f>
        <v xml:space="preserve"> </v>
      </c>
      <c r="G7797" t="s">
        <v>3560</v>
      </c>
      <c r="H7797">
        <v>1</v>
      </c>
      <c r="I7797" t="str">
        <f>IF(A7797=A7796,I7796&amp;CHAR(10)&amp;"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8" spans="1:9" x14ac:dyDescent="0.25">
      <c r="A7798" t="s">
        <v>10782</v>
      </c>
      <c r="B7798">
        <v>75500133</v>
      </c>
      <c r="C7798" t="s">
        <v>16</v>
      </c>
      <c r="D7798" t="str">
        <f>IF(Tabel_Forespørgsel_fra_Visma28[[#This Row],[SupProd]]=" "," "," - "&amp;Tabel_Forespørgsel_fra_Visma28[[#This Row],[SupProd]])</f>
        <v xml:space="preserve"> </v>
      </c>
      <c r="E7798" t="s">
        <v>16</v>
      </c>
      <c r="F7798" t="str">
        <f>IF(Tabel_Forespørgsel_fra_Visma28[[#This Row],[SupDescr]]=" "," "," - "&amp;Tabel_Forespørgsel_fra_Visma28[[#This Row],[SupDescr]])</f>
        <v xml:space="preserve"> </v>
      </c>
      <c r="G7798" t="s">
        <v>3560</v>
      </c>
      <c r="H7798">
        <v>1</v>
      </c>
      <c r="I7798" t="str">
        <f>IF(A7798=A7797,I7797&amp;CHAR(10)&amp;"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9" spans="1:9" x14ac:dyDescent="0.25">
      <c r="A7799" t="s">
        <v>10784</v>
      </c>
      <c r="B7799">
        <v>75500133</v>
      </c>
      <c r="C7799" t="s">
        <v>16</v>
      </c>
      <c r="D7799" t="str">
        <f>IF(Tabel_Forespørgsel_fra_Visma28[[#This Row],[SupProd]]=" "," "," - "&amp;Tabel_Forespørgsel_fra_Visma28[[#This Row],[SupProd]])</f>
        <v xml:space="preserve"> </v>
      </c>
      <c r="E7799" t="s">
        <v>16</v>
      </c>
      <c r="F7799" t="str">
        <f>IF(Tabel_Forespørgsel_fra_Visma28[[#This Row],[SupDescr]]=" "," "," - "&amp;Tabel_Forespørgsel_fra_Visma28[[#This Row],[SupDescr]])</f>
        <v xml:space="preserve"> </v>
      </c>
      <c r="G7799" t="s">
        <v>3560</v>
      </c>
      <c r="H7799">
        <v>1</v>
      </c>
      <c r="I7799" t="str">
        <f>IF(A7799=A7798,I7798&amp;CHAR(10)&amp;"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0" spans="1:9" x14ac:dyDescent="0.25">
      <c r="A7800" t="s">
        <v>11255</v>
      </c>
      <c r="B7800">
        <v>75500133</v>
      </c>
      <c r="C7800" t="s">
        <v>16</v>
      </c>
      <c r="D7800" t="str">
        <f>IF(Tabel_Forespørgsel_fra_Visma28[[#This Row],[SupProd]]=" "," "," - "&amp;Tabel_Forespørgsel_fra_Visma28[[#This Row],[SupProd]])</f>
        <v xml:space="preserve"> </v>
      </c>
      <c r="E7800" t="s">
        <v>16</v>
      </c>
      <c r="F7800" t="str">
        <f>IF(Tabel_Forespørgsel_fra_Visma28[[#This Row],[SupDescr]]=" "," "," - "&amp;Tabel_Forespørgsel_fra_Visma28[[#This Row],[SupDescr]])</f>
        <v xml:space="preserve"> </v>
      </c>
      <c r="G7800" t="s">
        <v>3560</v>
      </c>
      <c r="H7800">
        <v>1</v>
      </c>
      <c r="I7800" t="str">
        <f>IF(A7800=A7799,I7799&amp;CHAR(10)&amp;"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1" spans="1:9" x14ac:dyDescent="0.25">
      <c r="A7801" t="s">
        <v>11260</v>
      </c>
      <c r="B7801">
        <v>75500133</v>
      </c>
      <c r="C7801" t="s">
        <v>16</v>
      </c>
      <c r="D7801" t="str">
        <f>IF(Tabel_Forespørgsel_fra_Visma28[[#This Row],[SupProd]]=" "," "," - "&amp;Tabel_Forespørgsel_fra_Visma28[[#This Row],[SupProd]])</f>
        <v xml:space="preserve"> </v>
      </c>
      <c r="E7801" t="s">
        <v>16</v>
      </c>
      <c r="F7801" t="str">
        <f>IF(Tabel_Forespørgsel_fra_Visma28[[#This Row],[SupDescr]]=" "," "," - "&amp;Tabel_Forespørgsel_fra_Visma28[[#This Row],[SupDescr]])</f>
        <v xml:space="preserve"> </v>
      </c>
      <c r="G7801" t="s">
        <v>3560</v>
      </c>
      <c r="H7801">
        <v>1</v>
      </c>
      <c r="I7801" t="str">
        <f>IF(A7801=A7800,I7800&amp;CHAR(10)&amp;"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2" spans="1:9" x14ac:dyDescent="0.25">
      <c r="A7802" t="s">
        <v>10859</v>
      </c>
      <c r="B7802">
        <v>75500133</v>
      </c>
      <c r="C7802" t="s">
        <v>16</v>
      </c>
      <c r="D7802" t="str">
        <f>IF(Tabel_Forespørgsel_fra_Visma28[[#This Row],[SupProd]]=" "," "," - "&amp;Tabel_Forespørgsel_fra_Visma28[[#This Row],[SupProd]])</f>
        <v xml:space="preserve"> </v>
      </c>
      <c r="E7802" t="s">
        <v>16</v>
      </c>
      <c r="F7802" t="str">
        <f>IF(Tabel_Forespørgsel_fra_Visma28[[#This Row],[SupDescr]]=" "," "," - "&amp;Tabel_Forespørgsel_fra_Visma28[[#This Row],[SupDescr]])</f>
        <v xml:space="preserve"> </v>
      </c>
      <c r="G7802" t="s">
        <v>3560</v>
      </c>
      <c r="H7802">
        <v>1</v>
      </c>
      <c r="I7802" t="str">
        <f>IF(A7802=A7801,I7801&amp;CHAR(10)&amp;"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3" spans="1:9" x14ac:dyDescent="0.25">
      <c r="A7803" t="s">
        <v>10862</v>
      </c>
      <c r="B7803">
        <v>75500133</v>
      </c>
      <c r="C7803" t="s">
        <v>16</v>
      </c>
      <c r="D7803" t="str">
        <f>IF(Tabel_Forespørgsel_fra_Visma28[[#This Row],[SupProd]]=" "," "," - "&amp;Tabel_Forespørgsel_fra_Visma28[[#This Row],[SupProd]])</f>
        <v xml:space="preserve"> </v>
      </c>
      <c r="E7803" t="s">
        <v>16</v>
      </c>
      <c r="F7803" t="str">
        <f>IF(Tabel_Forespørgsel_fra_Visma28[[#This Row],[SupDescr]]=" "," "," - "&amp;Tabel_Forespørgsel_fra_Visma28[[#This Row],[SupDescr]])</f>
        <v xml:space="preserve"> </v>
      </c>
      <c r="G7803" t="s">
        <v>3560</v>
      </c>
      <c r="H7803">
        <v>1</v>
      </c>
      <c r="I7803" t="str">
        <f>IF(A7803=A7802,I7802&amp;CHAR(10)&amp;"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4" spans="1:9" x14ac:dyDescent="0.25">
      <c r="A7804" t="s">
        <v>10863</v>
      </c>
      <c r="B7804">
        <v>75500133</v>
      </c>
      <c r="C7804" t="s">
        <v>16</v>
      </c>
      <c r="D7804" t="str">
        <f>IF(Tabel_Forespørgsel_fra_Visma28[[#This Row],[SupProd]]=" "," "," - "&amp;Tabel_Forespørgsel_fra_Visma28[[#This Row],[SupProd]])</f>
        <v xml:space="preserve"> </v>
      </c>
      <c r="E7804" t="s">
        <v>16</v>
      </c>
      <c r="F7804" t="str">
        <f>IF(Tabel_Forespørgsel_fra_Visma28[[#This Row],[SupDescr]]=" "," "," - "&amp;Tabel_Forespørgsel_fra_Visma28[[#This Row],[SupDescr]])</f>
        <v xml:space="preserve"> </v>
      </c>
      <c r="G7804" t="s">
        <v>3560</v>
      </c>
      <c r="H7804">
        <v>1</v>
      </c>
      <c r="I7804" t="str">
        <f>IF(A7804=A7803,I7803&amp;CHAR(10)&amp;"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5" spans="1:9" x14ac:dyDescent="0.25">
      <c r="A7805" t="s">
        <v>10864</v>
      </c>
      <c r="B7805">
        <v>75180019</v>
      </c>
      <c r="C7805" t="s">
        <v>16</v>
      </c>
      <c r="D7805" t="str">
        <f>IF(Tabel_Forespørgsel_fra_Visma28[[#This Row],[SupProd]]=" "," "," - "&amp;Tabel_Forespørgsel_fra_Visma28[[#This Row],[SupProd]])</f>
        <v xml:space="preserve"> </v>
      </c>
      <c r="E7805" t="s">
        <v>16</v>
      </c>
      <c r="F7805" t="str">
        <f>IF(Tabel_Forespørgsel_fra_Visma28[[#This Row],[SupDescr]]=" "," "," - "&amp;Tabel_Forespørgsel_fra_Visma28[[#This Row],[SupDescr]])</f>
        <v xml:space="preserve"> </v>
      </c>
      <c r="G7805" t="s">
        <v>2430</v>
      </c>
      <c r="H7805">
        <v>1</v>
      </c>
      <c r="I7805" t="str">
        <f>IF(A7805=A7804,I7804&amp;CHAR(10)&amp;"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06" spans="1:9" x14ac:dyDescent="0.25">
      <c r="A7806" t="s">
        <v>10865</v>
      </c>
      <c r="B7806">
        <v>75180019</v>
      </c>
      <c r="C7806" t="s">
        <v>16</v>
      </c>
      <c r="D7806" t="str">
        <f>IF(Tabel_Forespørgsel_fra_Visma28[[#This Row],[SupProd]]=" "," "," - "&amp;Tabel_Forespørgsel_fra_Visma28[[#This Row],[SupProd]])</f>
        <v xml:space="preserve"> </v>
      </c>
      <c r="E7806" t="s">
        <v>16</v>
      </c>
      <c r="F7806" t="str">
        <f>IF(Tabel_Forespørgsel_fra_Visma28[[#This Row],[SupDescr]]=" "," "," - "&amp;Tabel_Forespørgsel_fra_Visma28[[#This Row],[SupDescr]])</f>
        <v xml:space="preserve"> </v>
      </c>
      <c r="G7806" t="s">
        <v>2430</v>
      </c>
      <c r="H7806">
        <v>1</v>
      </c>
      <c r="I7806" t="str">
        <f>IF(A7806=A7805,I7805&amp;CHAR(10)&amp;"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07" spans="1:9" x14ac:dyDescent="0.25">
      <c r="A7807" t="s">
        <v>12393</v>
      </c>
      <c r="B7807">
        <v>75500133</v>
      </c>
      <c r="C7807" t="s">
        <v>16</v>
      </c>
      <c r="D7807" t="str">
        <f>IF(Tabel_Forespørgsel_fra_Visma28[[#This Row],[SupProd]]=" "," "," - "&amp;Tabel_Forespørgsel_fra_Visma28[[#This Row],[SupProd]])</f>
        <v xml:space="preserve"> </v>
      </c>
      <c r="E7807" t="s">
        <v>16</v>
      </c>
      <c r="F7807" t="str">
        <f>IF(Tabel_Forespørgsel_fra_Visma28[[#This Row],[SupDescr]]=" "," "," - "&amp;Tabel_Forespørgsel_fra_Visma28[[#This Row],[SupDescr]])</f>
        <v xml:space="preserve"> </v>
      </c>
      <c r="G7807" t="s">
        <v>3560</v>
      </c>
      <c r="H7807">
        <v>1</v>
      </c>
      <c r="I7807" t="str">
        <f>IF(A7807=A7806,I7806&amp;CHAR(10)&amp;"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8" spans="1:9" x14ac:dyDescent="0.25">
      <c r="A7808" t="s">
        <v>11249</v>
      </c>
      <c r="B7808">
        <v>75500133</v>
      </c>
      <c r="C7808" t="s">
        <v>16</v>
      </c>
      <c r="D7808" t="str">
        <f>IF(Tabel_Forespørgsel_fra_Visma28[[#This Row],[SupProd]]=" "," "," - "&amp;Tabel_Forespørgsel_fra_Visma28[[#This Row],[SupProd]])</f>
        <v xml:space="preserve"> </v>
      </c>
      <c r="E7808" t="s">
        <v>16</v>
      </c>
      <c r="F7808" t="str">
        <f>IF(Tabel_Forespørgsel_fra_Visma28[[#This Row],[SupDescr]]=" "," "," - "&amp;Tabel_Forespørgsel_fra_Visma28[[#This Row],[SupDescr]])</f>
        <v xml:space="preserve"> </v>
      </c>
      <c r="G7808" t="s">
        <v>3560</v>
      </c>
      <c r="H7808">
        <v>1</v>
      </c>
      <c r="I7808" t="str">
        <f>IF(A7808=A7807,I7807&amp;CHAR(10)&amp;"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9" spans="1:9" x14ac:dyDescent="0.25">
      <c r="A7809" t="s">
        <v>11942</v>
      </c>
      <c r="B7809">
        <v>75500133</v>
      </c>
      <c r="C7809" t="s">
        <v>16</v>
      </c>
      <c r="D7809" t="str">
        <f>IF(Tabel_Forespørgsel_fra_Visma28[[#This Row],[SupProd]]=" "," "," - "&amp;Tabel_Forespørgsel_fra_Visma28[[#This Row],[SupProd]])</f>
        <v xml:space="preserve"> </v>
      </c>
      <c r="E7809" t="s">
        <v>16</v>
      </c>
      <c r="F7809" t="str">
        <f>IF(Tabel_Forespørgsel_fra_Visma28[[#This Row],[SupDescr]]=" "," "," - "&amp;Tabel_Forespørgsel_fra_Visma28[[#This Row],[SupDescr]])</f>
        <v xml:space="preserve"> </v>
      </c>
      <c r="G7809" t="s">
        <v>3560</v>
      </c>
      <c r="H7809">
        <v>1</v>
      </c>
      <c r="I7809" t="str">
        <f>IF(A7809=A7808,I7808&amp;CHAR(10)&amp;"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0" spans="1:9" x14ac:dyDescent="0.25">
      <c r="A7810" t="s">
        <v>11948</v>
      </c>
      <c r="B7810">
        <v>75500133</v>
      </c>
      <c r="C7810" t="s">
        <v>16</v>
      </c>
      <c r="D7810" t="str">
        <f>IF(Tabel_Forespørgsel_fra_Visma28[[#This Row],[SupProd]]=" "," "," - "&amp;Tabel_Forespørgsel_fra_Visma28[[#This Row],[SupProd]])</f>
        <v xml:space="preserve"> </v>
      </c>
      <c r="E7810" t="s">
        <v>16</v>
      </c>
      <c r="F7810" t="str">
        <f>IF(Tabel_Forespørgsel_fra_Visma28[[#This Row],[SupDescr]]=" "," "," - "&amp;Tabel_Forespørgsel_fra_Visma28[[#This Row],[SupDescr]])</f>
        <v xml:space="preserve"> </v>
      </c>
      <c r="G7810" t="s">
        <v>3560</v>
      </c>
      <c r="H7810">
        <v>1</v>
      </c>
      <c r="I7810" t="str">
        <f>IF(A7810=A7809,I7809&amp;CHAR(10)&amp;"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1" spans="1:9" x14ac:dyDescent="0.25">
      <c r="A7811" t="s">
        <v>11952</v>
      </c>
      <c r="B7811">
        <v>75500133</v>
      </c>
      <c r="C7811" t="s">
        <v>16</v>
      </c>
      <c r="D7811" t="str">
        <f>IF(Tabel_Forespørgsel_fra_Visma28[[#This Row],[SupProd]]=" "," "," - "&amp;Tabel_Forespørgsel_fra_Visma28[[#This Row],[SupProd]])</f>
        <v xml:space="preserve"> </v>
      </c>
      <c r="E7811" t="s">
        <v>16</v>
      </c>
      <c r="F7811" t="str">
        <f>IF(Tabel_Forespørgsel_fra_Visma28[[#This Row],[SupDescr]]=" "," "," - "&amp;Tabel_Forespørgsel_fra_Visma28[[#This Row],[SupDescr]])</f>
        <v xml:space="preserve"> </v>
      </c>
      <c r="G7811" t="s">
        <v>3560</v>
      </c>
      <c r="H7811">
        <v>1</v>
      </c>
      <c r="I7811" t="str">
        <f>IF(A7811=A7810,I7810&amp;CHAR(10)&amp;"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2" spans="1:9" x14ac:dyDescent="0.25">
      <c r="A7812" t="s">
        <v>11953</v>
      </c>
      <c r="B7812">
        <v>75500133</v>
      </c>
      <c r="C7812" t="s">
        <v>16</v>
      </c>
      <c r="D7812" t="str">
        <f>IF(Tabel_Forespørgsel_fra_Visma28[[#This Row],[SupProd]]=" "," "," - "&amp;Tabel_Forespørgsel_fra_Visma28[[#This Row],[SupProd]])</f>
        <v xml:space="preserve"> </v>
      </c>
      <c r="E7812" t="s">
        <v>16</v>
      </c>
      <c r="F7812" t="str">
        <f>IF(Tabel_Forespørgsel_fra_Visma28[[#This Row],[SupDescr]]=" "," "," - "&amp;Tabel_Forespørgsel_fra_Visma28[[#This Row],[SupDescr]])</f>
        <v xml:space="preserve"> </v>
      </c>
      <c r="G7812" t="s">
        <v>3560</v>
      </c>
      <c r="H7812">
        <v>1</v>
      </c>
      <c r="I7812" t="str">
        <f>IF(A7812=A7811,I7811&amp;CHAR(10)&amp;"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3" spans="1:9" x14ac:dyDescent="0.25">
      <c r="A7813" t="s">
        <v>11639</v>
      </c>
      <c r="B7813">
        <v>75500133</v>
      </c>
      <c r="C7813" t="s">
        <v>16</v>
      </c>
      <c r="D7813" t="str">
        <f>IF(Tabel_Forespørgsel_fra_Visma28[[#This Row],[SupProd]]=" "," "," - "&amp;Tabel_Forespørgsel_fra_Visma28[[#This Row],[SupProd]])</f>
        <v xml:space="preserve"> </v>
      </c>
      <c r="E7813" t="s">
        <v>16</v>
      </c>
      <c r="F7813" t="str">
        <f>IF(Tabel_Forespørgsel_fra_Visma28[[#This Row],[SupDescr]]=" "," "," - "&amp;Tabel_Forespørgsel_fra_Visma28[[#This Row],[SupDescr]])</f>
        <v xml:space="preserve"> </v>
      </c>
      <c r="G7813" t="s">
        <v>3560</v>
      </c>
      <c r="H7813">
        <v>1</v>
      </c>
      <c r="I7813" t="str">
        <f>IF(A7813=A7812,I7812&amp;CHAR(10)&amp;"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4" spans="1:9" x14ac:dyDescent="0.25">
      <c r="A7814" t="s">
        <v>11934</v>
      </c>
      <c r="B7814">
        <v>75500133</v>
      </c>
      <c r="C7814" t="s">
        <v>16</v>
      </c>
      <c r="D7814" t="str">
        <f>IF(Tabel_Forespørgsel_fra_Visma28[[#This Row],[SupProd]]=" "," "," - "&amp;Tabel_Forespørgsel_fra_Visma28[[#This Row],[SupProd]])</f>
        <v xml:space="preserve"> </v>
      </c>
      <c r="E7814" t="s">
        <v>16</v>
      </c>
      <c r="F7814" t="str">
        <f>IF(Tabel_Forespørgsel_fra_Visma28[[#This Row],[SupDescr]]=" "," "," - "&amp;Tabel_Forespørgsel_fra_Visma28[[#This Row],[SupDescr]])</f>
        <v xml:space="preserve"> </v>
      </c>
      <c r="G7814" t="s">
        <v>3560</v>
      </c>
      <c r="H7814">
        <v>1</v>
      </c>
      <c r="I7814" t="str">
        <f>IF(A7814=A7813,I7813&amp;CHAR(10)&amp;"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5" spans="1:9" x14ac:dyDescent="0.25">
      <c r="A7815" t="s">
        <v>11938</v>
      </c>
      <c r="B7815">
        <v>75500133</v>
      </c>
      <c r="C7815" t="s">
        <v>16</v>
      </c>
      <c r="D7815" t="str">
        <f>IF(Tabel_Forespørgsel_fra_Visma28[[#This Row],[SupProd]]=" "," "," - "&amp;Tabel_Forespørgsel_fra_Visma28[[#This Row],[SupProd]])</f>
        <v xml:space="preserve"> </v>
      </c>
      <c r="E7815" t="s">
        <v>16</v>
      </c>
      <c r="F7815" t="str">
        <f>IF(Tabel_Forespørgsel_fra_Visma28[[#This Row],[SupDescr]]=" "," "," - "&amp;Tabel_Forespørgsel_fra_Visma28[[#This Row],[SupDescr]])</f>
        <v xml:space="preserve"> </v>
      </c>
      <c r="G7815" t="s">
        <v>3560</v>
      </c>
      <c r="H7815">
        <v>1</v>
      </c>
      <c r="I7815" t="str">
        <f>IF(A7815=A7814,I7814&amp;CHAR(10)&amp;"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6" spans="1:9" x14ac:dyDescent="0.25">
      <c r="A7816" t="s">
        <v>11242</v>
      </c>
      <c r="B7816">
        <v>75500133</v>
      </c>
      <c r="C7816" t="s">
        <v>16</v>
      </c>
      <c r="D7816" t="str">
        <f>IF(Tabel_Forespørgsel_fra_Visma28[[#This Row],[SupProd]]=" "," "," - "&amp;Tabel_Forespørgsel_fra_Visma28[[#This Row],[SupProd]])</f>
        <v xml:space="preserve"> </v>
      </c>
      <c r="E7816" t="s">
        <v>16</v>
      </c>
      <c r="F7816" t="str">
        <f>IF(Tabel_Forespørgsel_fra_Visma28[[#This Row],[SupDescr]]=" "," "," - "&amp;Tabel_Forespørgsel_fra_Visma28[[#This Row],[SupDescr]])</f>
        <v xml:space="preserve"> </v>
      </c>
      <c r="G7816" t="s">
        <v>3560</v>
      </c>
      <c r="H7816">
        <v>1</v>
      </c>
      <c r="I7816" t="str">
        <f>IF(A7816=A7815,I7815&amp;CHAR(10)&amp;"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7" spans="1:9" x14ac:dyDescent="0.25">
      <c r="A7817" t="s">
        <v>11245</v>
      </c>
      <c r="B7817">
        <v>75500133</v>
      </c>
      <c r="C7817" t="s">
        <v>16</v>
      </c>
      <c r="D7817" t="str">
        <f>IF(Tabel_Forespørgsel_fra_Visma28[[#This Row],[SupProd]]=" "," "," - "&amp;Tabel_Forespørgsel_fra_Visma28[[#This Row],[SupProd]])</f>
        <v xml:space="preserve"> </v>
      </c>
      <c r="E7817" t="s">
        <v>16</v>
      </c>
      <c r="F7817" t="str">
        <f>IF(Tabel_Forespørgsel_fra_Visma28[[#This Row],[SupDescr]]=" "," "," - "&amp;Tabel_Forespørgsel_fra_Visma28[[#This Row],[SupDescr]])</f>
        <v xml:space="preserve"> </v>
      </c>
      <c r="G7817" t="s">
        <v>3560</v>
      </c>
      <c r="H7817">
        <v>1</v>
      </c>
      <c r="I7817" t="str">
        <f>IF(A7817=A7816,I7816&amp;CHAR(10)&amp;"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8" spans="1:9" x14ac:dyDescent="0.25">
      <c r="A7818" t="s">
        <v>11246</v>
      </c>
      <c r="B7818">
        <v>75500133</v>
      </c>
      <c r="C7818" t="s">
        <v>16</v>
      </c>
      <c r="D7818" t="str">
        <f>IF(Tabel_Forespørgsel_fra_Visma28[[#This Row],[SupProd]]=" "," "," - "&amp;Tabel_Forespørgsel_fra_Visma28[[#This Row],[SupProd]])</f>
        <v xml:space="preserve"> </v>
      </c>
      <c r="E7818" t="s">
        <v>16</v>
      </c>
      <c r="F7818" t="str">
        <f>IF(Tabel_Forespørgsel_fra_Visma28[[#This Row],[SupDescr]]=" "," "," - "&amp;Tabel_Forespørgsel_fra_Visma28[[#This Row],[SupDescr]])</f>
        <v xml:space="preserve"> </v>
      </c>
      <c r="G7818" t="s">
        <v>3560</v>
      </c>
      <c r="H7818">
        <v>1</v>
      </c>
      <c r="I7818" t="str">
        <f>IF(A7818=A7817,I7817&amp;CHAR(10)&amp;"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9" spans="1:9" x14ac:dyDescent="0.25">
      <c r="A7819" t="s">
        <v>11250</v>
      </c>
      <c r="B7819">
        <v>75500133</v>
      </c>
      <c r="C7819" t="s">
        <v>16</v>
      </c>
      <c r="D7819" t="str">
        <f>IF(Tabel_Forespørgsel_fra_Visma28[[#This Row],[SupProd]]=" "," "," - "&amp;Tabel_Forespørgsel_fra_Visma28[[#This Row],[SupProd]])</f>
        <v xml:space="preserve"> </v>
      </c>
      <c r="E7819" t="s">
        <v>16</v>
      </c>
      <c r="F7819" t="str">
        <f>IF(Tabel_Forespørgsel_fra_Visma28[[#This Row],[SupDescr]]=" "," "," - "&amp;Tabel_Forespørgsel_fra_Visma28[[#This Row],[SupDescr]])</f>
        <v xml:space="preserve"> </v>
      </c>
      <c r="G7819" t="s">
        <v>3560</v>
      </c>
      <c r="H7819">
        <v>1</v>
      </c>
      <c r="I7819" t="str">
        <f>IF(A7819=A7818,I7818&amp;CHAR(10)&amp;"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0" spans="1:9" x14ac:dyDescent="0.25">
      <c r="A7820" t="s">
        <v>11784</v>
      </c>
      <c r="B7820">
        <v>75500133</v>
      </c>
      <c r="C7820" t="s">
        <v>16</v>
      </c>
      <c r="D7820" t="str">
        <f>IF(Tabel_Forespørgsel_fra_Visma28[[#This Row],[SupProd]]=" "," "," - "&amp;Tabel_Forespørgsel_fra_Visma28[[#This Row],[SupProd]])</f>
        <v xml:space="preserve"> </v>
      </c>
      <c r="E7820" t="s">
        <v>16</v>
      </c>
      <c r="F7820" t="str">
        <f>IF(Tabel_Forespørgsel_fra_Visma28[[#This Row],[SupDescr]]=" "," "," - "&amp;Tabel_Forespørgsel_fra_Visma28[[#This Row],[SupDescr]])</f>
        <v xml:space="preserve"> </v>
      </c>
      <c r="G7820" t="s">
        <v>3560</v>
      </c>
      <c r="H7820">
        <v>1</v>
      </c>
      <c r="I7820" t="str">
        <f>IF(A7820=A7819,I7819&amp;CHAR(10)&amp;"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1" spans="1:9" x14ac:dyDescent="0.25">
      <c r="A7821" t="s">
        <v>12270</v>
      </c>
      <c r="B7821">
        <v>75500133</v>
      </c>
      <c r="C7821" t="s">
        <v>16</v>
      </c>
      <c r="D7821" t="str">
        <f>IF(Tabel_Forespørgsel_fra_Visma28[[#This Row],[SupProd]]=" "," "," - "&amp;Tabel_Forespørgsel_fra_Visma28[[#This Row],[SupProd]])</f>
        <v xml:space="preserve"> </v>
      </c>
      <c r="E7821" t="s">
        <v>16</v>
      </c>
      <c r="F7821" t="str">
        <f>IF(Tabel_Forespørgsel_fra_Visma28[[#This Row],[SupDescr]]=" "," "," - "&amp;Tabel_Forespørgsel_fra_Visma28[[#This Row],[SupDescr]])</f>
        <v xml:space="preserve"> </v>
      </c>
      <c r="G7821" t="s">
        <v>3560</v>
      </c>
      <c r="H7821">
        <v>1</v>
      </c>
      <c r="I7821" t="str">
        <f>IF(A7821=A7820,I7820&amp;CHAR(10)&amp;"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2" spans="1:9" x14ac:dyDescent="0.25">
      <c r="A7822" t="s">
        <v>12038</v>
      </c>
      <c r="B7822">
        <v>75500133</v>
      </c>
      <c r="C7822" t="s">
        <v>16</v>
      </c>
      <c r="D7822" t="str">
        <f>IF(Tabel_Forespørgsel_fra_Visma28[[#This Row],[SupProd]]=" "," "," - "&amp;Tabel_Forespørgsel_fra_Visma28[[#This Row],[SupProd]])</f>
        <v xml:space="preserve"> </v>
      </c>
      <c r="E7822" t="s">
        <v>16</v>
      </c>
      <c r="F7822" t="str">
        <f>IF(Tabel_Forespørgsel_fra_Visma28[[#This Row],[SupDescr]]=" "," "," - "&amp;Tabel_Forespørgsel_fra_Visma28[[#This Row],[SupDescr]])</f>
        <v xml:space="preserve"> </v>
      </c>
      <c r="G7822" t="s">
        <v>3560</v>
      </c>
      <c r="H7822">
        <v>1</v>
      </c>
      <c r="I7822" t="str">
        <f>IF(A7822=A7821,I7821&amp;CHAR(10)&amp;"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3" spans="1:9" x14ac:dyDescent="0.25">
      <c r="A7823" t="s">
        <v>12048</v>
      </c>
      <c r="B7823">
        <v>75500133</v>
      </c>
      <c r="C7823" t="s">
        <v>16</v>
      </c>
      <c r="D7823" t="str">
        <f>IF(Tabel_Forespørgsel_fra_Visma28[[#This Row],[SupProd]]=" "," "," - "&amp;Tabel_Forespørgsel_fra_Visma28[[#This Row],[SupProd]])</f>
        <v xml:space="preserve"> </v>
      </c>
      <c r="E7823" t="s">
        <v>16</v>
      </c>
      <c r="F7823" t="str">
        <f>IF(Tabel_Forespørgsel_fra_Visma28[[#This Row],[SupDescr]]=" "," "," - "&amp;Tabel_Forespørgsel_fra_Visma28[[#This Row],[SupDescr]])</f>
        <v xml:space="preserve"> </v>
      </c>
      <c r="G7823" t="s">
        <v>3560</v>
      </c>
      <c r="H7823">
        <v>1</v>
      </c>
      <c r="I7823" t="str">
        <f>IF(A7823=A7822,I7822&amp;CHAR(10)&amp;"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4" spans="1:9" x14ac:dyDescent="0.25">
      <c r="A7824" t="s">
        <v>11088</v>
      </c>
      <c r="B7824">
        <v>75180019</v>
      </c>
      <c r="C7824" t="s">
        <v>16</v>
      </c>
      <c r="D7824" t="str">
        <f>IF(Tabel_Forespørgsel_fra_Visma28[[#This Row],[SupProd]]=" "," "," - "&amp;Tabel_Forespørgsel_fra_Visma28[[#This Row],[SupProd]])</f>
        <v xml:space="preserve"> </v>
      </c>
      <c r="E7824" t="s">
        <v>16</v>
      </c>
      <c r="F7824" t="str">
        <f>IF(Tabel_Forespørgsel_fra_Visma28[[#This Row],[SupDescr]]=" "," "," - "&amp;Tabel_Forespørgsel_fra_Visma28[[#This Row],[SupDescr]])</f>
        <v xml:space="preserve"> </v>
      </c>
      <c r="G7824" t="s">
        <v>2430</v>
      </c>
      <c r="H7824">
        <v>1</v>
      </c>
      <c r="I7824" t="str">
        <f>IF(A7824=A7823,I7823&amp;CHAR(10)&amp;"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25" spans="1:9" x14ac:dyDescent="0.25">
      <c r="A7825" t="s">
        <v>11089</v>
      </c>
      <c r="B7825">
        <v>75180019</v>
      </c>
      <c r="C7825" t="s">
        <v>16</v>
      </c>
      <c r="D7825" t="str">
        <f>IF(Tabel_Forespørgsel_fra_Visma28[[#This Row],[SupProd]]=" "," "," - "&amp;Tabel_Forespørgsel_fra_Visma28[[#This Row],[SupProd]])</f>
        <v xml:space="preserve"> </v>
      </c>
      <c r="E7825" t="s">
        <v>16</v>
      </c>
      <c r="F7825" t="str">
        <f>IF(Tabel_Forespørgsel_fra_Visma28[[#This Row],[SupDescr]]=" "," "," - "&amp;Tabel_Forespørgsel_fra_Visma28[[#This Row],[SupDescr]])</f>
        <v xml:space="preserve"> </v>
      </c>
      <c r="G7825" t="s">
        <v>2430</v>
      </c>
      <c r="H7825">
        <v>1</v>
      </c>
      <c r="I7825" t="str">
        <f>IF(A7825=A7824,I7824&amp;CHAR(10)&amp;"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26" spans="1:9" x14ac:dyDescent="0.25">
      <c r="A7826" t="s">
        <v>12120</v>
      </c>
      <c r="B7826">
        <v>75500133</v>
      </c>
      <c r="C7826" t="s">
        <v>16</v>
      </c>
      <c r="D7826" t="str">
        <f>IF(Tabel_Forespørgsel_fra_Visma28[[#This Row],[SupProd]]=" "," "," - "&amp;Tabel_Forespørgsel_fra_Visma28[[#This Row],[SupProd]])</f>
        <v xml:space="preserve"> </v>
      </c>
      <c r="E7826" t="s">
        <v>16</v>
      </c>
      <c r="F7826" t="str">
        <f>IF(Tabel_Forespørgsel_fra_Visma28[[#This Row],[SupDescr]]=" "," "," - "&amp;Tabel_Forespørgsel_fra_Visma28[[#This Row],[SupDescr]])</f>
        <v xml:space="preserve"> </v>
      </c>
      <c r="G7826" t="s">
        <v>3560</v>
      </c>
      <c r="H7826">
        <v>1</v>
      </c>
      <c r="I7826" t="str">
        <f>IF(A7826=A7825,I7825&amp;CHAR(10)&amp;"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7" spans="1:9" x14ac:dyDescent="0.25">
      <c r="A7827" t="s">
        <v>12121</v>
      </c>
      <c r="B7827">
        <v>75500133</v>
      </c>
      <c r="C7827" t="s">
        <v>16</v>
      </c>
      <c r="D7827" t="str">
        <f>IF(Tabel_Forespørgsel_fra_Visma28[[#This Row],[SupProd]]=" "," "," - "&amp;Tabel_Forespørgsel_fra_Visma28[[#This Row],[SupProd]])</f>
        <v xml:space="preserve"> </v>
      </c>
      <c r="E7827" t="s">
        <v>16</v>
      </c>
      <c r="F7827" t="str">
        <f>IF(Tabel_Forespørgsel_fra_Visma28[[#This Row],[SupDescr]]=" "," "," - "&amp;Tabel_Forespørgsel_fra_Visma28[[#This Row],[SupDescr]])</f>
        <v xml:space="preserve"> </v>
      </c>
      <c r="G7827" t="s">
        <v>3560</v>
      </c>
      <c r="H7827">
        <v>1</v>
      </c>
      <c r="I7827" t="str">
        <f>IF(A7827=A7826,I7826&amp;CHAR(10)&amp;"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8" spans="1:9" x14ac:dyDescent="0.25">
      <c r="A7828" t="s">
        <v>10503</v>
      </c>
      <c r="B7828">
        <v>75500133</v>
      </c>
      <c r="C7828" t="s">
        <v>16</v>
      </c>
      <c r="D7828" t="str">
        <f>IF(Tabel_Forespørgsel_fra_Visma28[[#This Row],[SupProd]]=" "," "," - "&amp;Tabel_Forespørgsel_fra_Visma28[[#This Row],[SupProd]])</f>
        <v xml:space="preserve"> </v>
      </c>
      <c r="E7828" t="s">
        <v>16</v>
      </c>
      <c r="F7828" t="str">
        <f>IF(Tabel_Forespørgsel_fra_Visma28[[#This Row],[SupDescr]]=" "," "," - "&amp;Tabel_Forespørgsel_fra_Visma28[[#This Row],[SupDescr]])</f>
        <v xml:space="preserve"> </v>
      </c>
      <c r="G7828" t="s">
        <v>3560</v>
      </c>
      <c r="H7828">
        <v>1</v>
      </c>
      <c r="I7828" t="str">
        <f>IF(A7828=A7827,I7827&amp;CHAR(10)&amp;"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9" spans="1:9" x14ac:dyDescent="0.25">
      <c r="A7829" t="s">
        <v>10499</v>
      </c>
      <c r="B7829">
        <v>75500133</v>
      </c>
      <c r="C7829" t="s">
        <v>16</v>
      </c>
      <c r="D7829" t="str">
        <f>IF(Tabel_Forespørgsel_fra_Visma28[[#This Row],[SupProd]]=" "," "," - "&amp;Tabel_Forespørgsel_fra_Visma28[[#This Row],[SupProd]])</f>
        <v xml:space="preserve"> </v>
      </c>
      <c r="E7829" t="s">
        <v>16</v>
      </c>
      <c r="F7829" t="str">
        <f>IF(Tabel_Forespørgsel_fra_Visma28[[#This Row],[SupDescr]]=" "," "," - "&amp;Tabel_Forespørgsel_fra_Visma28[[#This Row],[SupDescr]])</f>
        <v xml:space="preserve"> </v>
      </c>
      <c r="G7829" t="s">
        <v>3560</v>
      </c>
      <c r="H7829">
        <v>1</v>
      </c>
      <c r="I7829" t="str">
        <f>IF(A7829=A7828,I7828&amp;CHAR(10)&amp;"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0" spans="1:9" x14ac:dyDescent="0.25">
      <c r="A7830" t="s">
        <v>10307</v>
      </c>
      <c r="B7830">
        <v>75577000</v>
      </c>
      <c r="C7830" t="s">
        <v>16</v>
      </c>
      <c r="D7830" t="str">
        <f>IF(Tabel_Forespørgsel_fra_Visma28[[#This Row],[SupProd]]=" "," "," - "&amp;Tabel_Forespørgsel_fra_Visma28[[#This Row],[SupProd]])</f>
        <v xml:space="preserve"> </v>
      </c>
      <c r="E7830" t="s">
        <v>16</v>
      </c>
      <c r="F7830" t="str">
        <f>IF(Tabel_Forespørgsel_fra_Visma28[[#This Row],[SupDescr]]=" "," "," - "&amp;Tabel_Forespørgsel_fra_Visma28[[#This Row],[SupDescr]])</f>
        <v xml:space="preserve"> </v>
      </c>
      <c r="G7830" t="s">
        <v>3759</v>
      </c>
      <c r="H7830">
        <v>1</v>
      </c>
      <c r="I7830" t="str">
        <f>IF(A7830=A7829,I7829&amp;CHAR(10)&amp;"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831" spans="1:9" x14ac:dyDescent="0.25">
      <c r="A7831" t="s">
        <v>10500</v>
      </c>
      <c r="B7831">
        <v>75500133</v>
      </c>
      <c r="C7831" t="s">
        <v>16</v>
      </c>
      <c r="D7831" t="str">
        <f>IF(Tabel_Forespørgsel_fra_Visma28[[#This Row],[SupProd]]=" "," "," - "&amp;Tabel_Forespørgsel_fra_Visma28[[#This Row],[SupProd]])</f>
        <v xml:space="preserve"> </v>
      </c>
      <c r="E7831" t="s">
        <v>16</v>
      </c>
      <c r="F7831" t="str">
        <f>IF(Tabel_Forespørgsel_fra_Visma28[[#This Row],[SupDescr]]=" "," "," - "&amp;Tabel_Forespørgsel_fra_Visma28[[#This Row],[SupDescr]])</f>
        <v xml:space="preserve"> </v>
      </c>
      <c r="G7831" t="s">
        <v>3560</v>
      </c>
      <c r="H7831">
        <v>1</v>
      </c>
      <c r="I7831" t="str">
        <f>IF(A7831=A7830,I7830&amp;CHAR(10)&amp;"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2" spans="1:9" x14ac:dyDescent="0.25">
      <c r="A7832" t="s">
        <v>10501</v>
      </c>
      <c r="B7832">
        <v>75500133</v>
      </c>
      <c r="C7832" t="s">
        <v>16</v>
      </c>
      <c r="D7832" t="str">
        <f>IF(Tabel_Forespørgsel_fra_Visma28[[#This Row],[SupProd]]=" "," "," - "&amp;Tabel_Forespørgsel_fra_Visma28[[#This Row],[SupProd]])</f>
        <v xml:space="preserve"> </v>
      </c>
      <c r="E7832" t="s">
        <v>16</v>
      </c>
      <c r="F7832" t="str">
        <f>IF(Tabel_Forespørgsel_fra_Visma28[[#This Row],[SupDescr]]=" "," "," - "&amp;Tabel_Forespørgsel_fra_Visma28[[#This Row],[SupDescr]])</f>
        <v xml:space="preserve"> </v>
      </c>
      <c r="G7832" t="s">
        <v>3560</v>
      </c>
      <c r="H7832">
        <v>1</v>
      </c>
      <c r="I7832" t="str">
        <f>IF(A7832=A7831,I7831&amp;CHAR(10)&amp;"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3" spans="1:9" x14ac:dyDescent="0.25">
      <c r="A7833" t="s">
        <v>10308</v>
      </c>
      <c r="B7833">
        <v>75500133</v>
      </c>
      <c r="C7833" t="s">
        <v>16</v>
      </c>
      <c r="D7833" t="str">
        <f>IF(Tabel_Forespørgsel_fra_Visma28[[#This Row],[SupProd]]=" "," "," - "&amp;Tabel_Forespørgsel_fra_Visma28[[#This Row],[SupProd]])</f>
        <v xml:space="preserve"> </v>
      </c>
      <c r="E7833" t="s">
        <v>16</v>
      </c>
      <c r="F7833" t="str">
        <f>IF(Tabel_Forespørgsel_fra_Visma28[[#This Row],[SupDescr]]=" "," "," - "&amp;Tabel_Forespørgsel_fra_Visma28[[#This Row],[SupDescr]])</f>
        <v xml:space="preserve"> </v>
      </c>
      <c r="G7833" t="s">
        <v>3560</v>
      </c>
      <c r="H7833">
        <v>1</v>
      </c>
      <c r="I7833" t="str">
        <f>IF(A7833=A7832,I7832&amp;CHAR(10)&amp;"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4" spans="1:9" x14ac:dyDescent="0.25">
      <c r="A7834" t="s">
        <v>12149</v>
      </c>
      <c r="B7834">
        <v>75500133</v>
      </c>
      <c r="C7834" t="s">
        <v>16</v>
      </c>
      <c r="D7834" t="str">
        <f>IF(Tabel_Forespørgsel_fra_Visma28[[#This Row],[SupProd]]=" "," "," - "&amp;Tabel_Forespørgsel_fra_Visma28[[#This Row],[SupProd]])</f>
        <v xml:space="preserve"> </v>
      </c>
      <c r="E7834" t="s">
        <v>16</v>
      </c>
      <c r="F7834" t="str">
        <f>IF(Tabel_Forespørgsel_fra_Visma28[[#This Row],[SupDescr]]=" "," "," - "&amp;Tabel_Forespørgsel_fra_Visma28[[#This Row],[SupDescr]])</f>
        <v xml:space="preserve"> </v>
      </c>
      <c r="G7834" t="s">
        <v>3560</v>
      </c>
      <c r="H7834">
        <v>1</v>
      </c>
      <c r="I7834" t="str">
        <f>IF(A7834=A7833,I7833&amp;CHAR(10)&amp;"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5" spans="1:9" x14ac:dyDescent="0.25">
      <c r="A7835" t="s">
        <v>12153</v>
      </c>
      <c r="B7835">
        <v>75500133</v>
      </c>
      <c r="C7835" t="s">
        <v>16</v>
      </c>
      <c r="D7835" t="str">
        <f>IF(Tabel_Forespørgsel_fra_Visma28[[#This Row],[SupProd]]=" "," "," - "&amp;Tabel_Forespørgsel_fra_Visma28[[#This Row],[SupProd]])</f>
        <v xml:space="preserve"> </v>
      </c>
      <c r="E7835" t="s">
        <v>16</v>
      </c>
      <c r="F7835" t="str">
        <f>IF(Tabel_Forespørgsel_fra_Visma28[[#This Row],[SupDescr]]=" "," "," - "&amp;Tabel_Forespørgsel_fra_Visma28[[#This Row],[SupDescr]])</f>
        <v xml:space="preserve"> </v>
      </c>
      <c r="G7835" t="s">
        <v>3560</v>
      </c>
      <c r="H7835">
        <v>1</v>
      </c>
      <c r="I7835" t="str">
        <f>IF(A7835=A7834,I7834&amp;CHAR(10)&amp;"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6" spans="1:9" x14ac:dyDescent="0.25">
      <c r="A7836" t="s">
        <v>11775</v>
      </c>
      <c r="B7836">
        <v>75500133</v>
      </c>
      <c r="C7836" t="s">
        <v>16</v>
      </c>
      <c r="D7836" t="str">
        <f>IF(Tabel_Forespørgsel_fra_Visma28[[#This Row],[SupProd]]=" "," "," - "&amp;Tabel_Forespørgsel_fra_Visma28[[#This Row],[SupProd]])</f>
        <v xml:space="preserve"> </v>
      </c>
      <c r="E7836" t="s">
        <v>16</v>
      </c>
      <c r="F7836" t="str">
        <f>IF(Tabel_Forespørgsel_fra_Visma28[[#This Row],[SupDescr]]=" "," "," - "&amp;Tabel_Forespørgsel_fra_Visma28[[#This Row],[SupDescr]])</f>
        <v xml:space="preserve"> </v>
      </c>
      <c r="G7836" t="s">
        <v>3560</v>
      </c>
      <c r="H7836">
        <v>1</v>
      </c>
      <c r="I7836" t="str">
        <f>IF(A7836=A7835,I7835&amp;CHAR(10)&amp;"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7" spans="1:9" x14ac:dyDescent="0.25">
      <c r="A7837" t="s">
        <v>12116</v>
      </c>
      <c r="B7837">
        <v>75500133</v>
      </c>
      <c r="C7837" t="s">
        <v>16</v>
      </c>
      <c r="D7837" t="str">
        <f>IF(Tabel_Forespørgsel_fra_Visma28[[#This Row],[SupProd]]=" "," "," - "&amp;Tabel_Forespørgsel_fra_Visma28[[#This Row],[SupProd]])</f>
        <v xml:space="preserve"> </v>
      </c>
      <c r="E7837" t="s">
        <v>16</v>
      </c>
      <c r="F7837" t="str">
        <f>IF(Tabel_Forespørgsel_fra_Visma28[[#This Row],[SupDescr]]=" "," "," - "&amp;Tabel_Forespørgsel_fra_Visma28[[#This Row],[SupDescr]])</f>
        <v xml:space="preserve"> </v>
      </c>
      <c r="G7837" t="s">
        <v>3560</v>
      </c>
      <c r="H7837">
        <v>1</v>
      </c>
      <c r="I7837" t="str">
        <f>IF(A7837=A7836,I7836&amp;CHAR(10)&amp;"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8" spans="1:9" x14ac:dyDescent="0.25">
      <c r="A7838" t="s">
        <v>12117</v>
      </c>
      <c r="B7838">
        <v>75500133</v>
      </c>
      <c r="C7838" t="s">
        <v>16</v>
      </c>
      <c r="D7838" t="str">
        <f>IF(Tabel_Forespørgsel_fra_Visma28[[#This Row],[SupProd]]=" "," "," - "&amp;Tabel_Forespørgsel_fra_Visma28[[#This Row],[SupProd]])</f>
        <v xml:space="preserve"> </v>
      </c>
      <c r="E7838" t="s">
        <v>16</v>
      </c>
      <c r="F7838" t="str">
        <f>IF(Tabel_Forespørgsel_fra_Visma28[[#This Row],[SupDescr]]=" "," "," - "&amp;Tabel_Forespørgsel_fra_Visma28[[#This Row],[SupDescr]])</f>
        <v xml:space="preserve"> </v>
      </c>
      <c r="G7838" t="s">
        <v>3560</v>
      </c>
      <c r="H7838">
        <v>1</v>
      </c>
      <c r="I7838" t="str">
        <f>IF(A7838=A7837,I7837&amp;CHAR(10)&amp;"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9" spans="1:9" x14ac:dyDescent="0.25">
      <c r="A7839" t="s">
        <v>12110</v>
      </c>
      <c r="B7839">
        <v>75500133</v>
      </c>
      <c r="C7839" t="s">
        <v>16</v>
      </c>
      <c r="D7839" t="str">
        <f>IF(Tabel_Forespørgsel_fra_Visma28[[#This Row],[SupProd]]=" "," "," - "&amp;Tabel_Forespørgsel_fra_Visma28[[#This Row],[SupProd]])</f>
        <v xml:space="preserve"> </v>
      </c>
      <c r="E7839" t="s">
        <v>16</v>
      </c>
      <c r="F7839" t="str">
        <f>IF(Tabel_Forespørgsel_fra_Visma28[[#This Row],[SupDescr]]=" "," "," - "&amp;Tabel_Forespørgsel_fra_Visma28[[#This Row],[SupDescr]])</f>
        <v xml:space="preserve"> </v>
      </c>
      <c r="G7839" t="s">
        <v>3560</v>
      </c>
      <c r="H7839">
        <v>1</v>
      </c>
      <c r="I7839" t="str">
        <f>IF(A7839=A7838,I7838&amp;CHAR(10)&amp;"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0" spans="1:9" x14ac:dyDescent="0.25">
      <c r="A7840" t="s">
        <v>12106</v>
      </c>
      <c r="B7840">
        <v>75500133</v>
      </c>
      <c r="C7840" t="s">
        <v>16</v>
      </c>
      <c r="D7840" t="str">
        <f>IF(Tabel_Forespørgsel_fra_Visma28[[#This Row],[SupProd]]=" "," "," - "&amp;Tabel_Forespørgsel_fra_Visma28[[#This Row],[SupProd]])</f>
        <v xml:space="preserve"> </v>
      </c>
      <c r="E7840" t="s">
        <v>16</v>
      </c>
      <c r="F7840" t="str">
        <f>IF(Tabel_Forespørgsel_fra_Visma28[[#This Row],[SupDescr]]=" "," "," - "&amp;Tabel_Forespørgsel_fra_Visma28[[#This Row],[SupDescr]])</f>
        <v xml:space="preserve"> </v>
      </c>
      <c r="G7840" t="s">
        <v>3560</v>
      </c>
      <c r="H7840">
        <v>1</v>
      </c>
      <c r="I7840" t="str">
        <f>IF(A7840=A7839,I7839&amp;CHAR(10)&amp;"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1" spans="1:9" x14ac:dyDescent="0.25">
      <c r="A7841" t="s">
        <v>12118</v>
      </c>
      <c r="B7841">
        <v>75500133</v>
      </c>
      <c r="C7841" t="s">
        <v>16</v>
      </c>
      <c r="D7841" t="str">
        <f>IF(Tabel_Forespørgsel_fra_Visma28[[#This Row],[SupProd]]=" "," "," - "&amp;Tabel_Forespørgsel_fra_Visma28[[#This Row],[SupProd]])</f>
        <v xml:space="preserve"> </v>
      </c>
      <c r="E7841" t="s">
        <v>16</v>
      </c>
      <c r="F7841" t="str">
        <f>IF(Tabel_Forespørgsel_fra_Visma28[[#This Row],[SupDescr]]=" "," "," - "&amp;Tabel_Forespørgsel_fra_Visma28[[#This Row],[SupDescr]])</f>
        <v xml:space="preserve"> </v>
      </c>
      <c r="G7841" t="s">
        <v>3560</v>
      </c>
      <c r="H7841">
        <v>1</v>
      </c>
      <c r="I7841" t="str">
        <f>IF(A7841=A7840,I7840&amp;CHAR(10)&amp;"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2" spans="1:9" x14ac:dyDescent="0.25">
      <c r="A7842" t="s">
        <v>12111</v>
      </c>
      <c r="B7842">
        <v>75500133</v>
      </c>
      <c r="C7842" t="s">
        <v>16</v>
      </c>
      <c r="D7842" t="str">
        <f>IF(Tabel_Forespørgsel_fra_Visma28[[#This Row],[SupProd]]=" "," "," - "&amp;Tabel_Forespørgsel_fra_Visma28[[#This Row],[SupProd]])</f>
        <v xml:space="preserve"> </v>
      </c>
      <c r="E7842" t="s">
        <v>16</v>
      </c>
      <c r="F7842" t="str">
        <f>IF(Tabel_Forespørgsel_fra_Visma28[[#This Row],[SupDescr]]=" "," "," - "&amp;Tabel_Forespørgsel_fra_Visma28[[#This Row],[SupDescr]])</f>
        <v xml:space="preserve"> </v>
      </c>
      <c r="G7842" t="s">
        <v>3560</v>
      </c>
      <c r="H7842">
        <v>1</v>
      </c>
      <c r="I7842" t="str">
        <f>IF(A7842=A7841,I7841&amp;CHAR(10)&amp;"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3" spans="1:9" x14ac:dyDescent="0.25">
      <c r="A7843" t="s">
        <v>12112</v>
      </c>
      <c r="B7843">
        <v>75500133</v>
      </c>
      <c r="C7843" t="s">
        <v>16</v>
      </c>
      <c r="D7843" t="str">
        <f>IF(Tabel_Forespørgsel_fra_Visma28[[#This Row],[SupProd]]=" "," "," - "&amp;Tabel_Forespørgsel_fra_Visma28[[#This Row],[SupProd]])</f>
        <v xml:space="preserve"> </v>
      </c>
      <c r="E7843" t="s">
        <v>16</v>
      </c>
      <c r="F7843" t="str">
        <f>IF(Tabel_Forespørgsel_fra_Visma28[[#This Row],[SupDescr]]=" "," "," - "&amp;Tabel_Forespørgsel_fra_Visma28[[#This Row],[SupDescr]])</f>
        <v xml:space="preserve"> </v>
      </c>
      <c r="G7843" t="s">
        <v>3560</v>
      </c>
      <c r="H7843">
        <v>1</v>
      </c>
      <c r="I7843" t="str">
        <f>IF(A7843=A7842,I7842&amp;CHAR(10)&amp;"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4" spans="1:9" x14ac:dyDescent="0.25">
      <c r="A7844" t="s">
        <v>12113</v>
      </c>
      <c r="B7844">
        <v>75500133</v>
      </c>
      <c r="C7844" t="s">
        <v>16</v>
      </c>
      <c r="D7844" t="str">
        <f>IF(Tabel_Forespørgsel_fra_Visma28[[#This Row],[SupProd]]=" "," "," - "&amp;Tabel_Forespørgsel_fra_Visma28[[#This Row],[SupProd]])</f>
        <v xml:space="preserve"> </v>
      </c>
      <c r="E7844" t="s">
        <v>16</v>
      </c>
      <c r="F7844" t="str">
        <f>IF(Tabel_Forespørgsel_fra_Visma28[[#This Row],[SupDescr]]=" "," "," - "&amp;Tabel_Forespørgsel_fra_Visma28[[#This Row],[SupDescr]])</f>
        <v xml:space="preserve"> </v>
      </c>
      <c r="G7844" t="s">
        <v>3560</v>
      </c>
      <c r="H7844">
        <v>1</v>
      </c>
      <c r="I7844" t="str">
        <f>IF(A7844=A7843,I7843&amp;CHAR(10)&amp;"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5" spans="1:9" x14ac:dyDescent="0.25">
      <c r="A7845" t="s">
        <v>10917</v>
      </c>
      <c r="B7845">
        <v>75500133</v>
      </c>
      <c r="C7845" t="s">
        <v>16</v>
      </c>
      <c r="D7845" t="str">
        <f>IF(Tabel_Forespørgsel_fra_Visma28[[#This Row],[SupProd]]=" "," "," - "&amp;Tabel_Forespørgsel_fra_Visma28[[#This Row],[SupProd]])</f>
        <v xml:space="preserve"> </v>
      </c>
      <c r="E7845" t="s">
        <v>16</v>
      </c>
      <c r="F7845" t="str">
        <f>IF(Tabel_Forespørgsel_fra_Visma28[[#This Row],[SupDescr]]=" "," "," - "&amp;Tabel_Forespørgsel_fra_Visma28[[#This Row],[SupDescr]])</f>
        <v xml:space="preserve"> </v>
      </c>
      <c r="G7845" t="s">
        <v>3560</v>
      </c>
      <c r="H7845">
        <v>1</v>
      </c>
      <c r="I7845" t="str">
        <f>IF(A7845=A7844,I7844&amp;CHAR(10)&amp;"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6" spans="1:9" x14ac:dyDescent="0.25">
      <c r="A7846" t="s">
        <v>10918</v>
      </c>
      <c r="B7846">
        <v>75500133</v>
      </c>
      <c r="C7846" t="s">
        <v>16</v>
      </c>
      <c r="D7846" t="str">
        <f>IF(Tabel_Forespørgsel_fra_Visma28[[#This Row],[SupProd]]=" "," "," - "&amp;Tabel_Forespørgsel_fra_Visma28[[#This Row],[SupProd]])</f>
        <v xml:space="preserve"> </v>
      </c>
      <c r="E7846" t="s">
        <v>16</v>
      </c>
      <c r="F7846" t="str">
        <f>IF(Tabel_Forespørgsel_fra_Visma28[[#This Row],[SupDescr]]=" "," "," - "&amp;Tabel_Forespørgsel_fra_Visma28[[#This Row],[SupDescr]])</f>
        <v xml:space="preserve"> </v>
      </c>
      <c r="G7846" t="s">
        <v>3560</v>
      </c>
      <c r="H7846">
        <v>1</v>
      </c>
      <c r="I7846" t="str">
        <f>IF(A7846=A7845,I7845&amp;CHAR(10)&amp;"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7" spans="1:9" x14ac:dyDescent="0.25">
      <c r="A7847" t="s">
        <v>10921</v>
      </c>
      <c r="B7847">
        <v>75500133</v>
      </c>
      <c r="C7847" t="s">
        <v>16</v>
      </c>
      <c r="D7847" t="str">
        <f>IF(Tabel_Forespørgsel_fra_Visma28[[#This Row],[SupProd]]=" "," "," - "&amp;Tabel_Forespørgsel_fra_Visma28[[#This Row],[SupProd]])</f>
        <v xml:space="preserve"> </v>
      </c>
      <c r="E7847" t="s">
        <v>16</v>
      </c>
      <c r="F7847" t="str">
        <f>IF(Tabel_Forespørgsel_fra_Visma28[[#This Row],[SupDescr]]=" "," "," - "&amp;Tabel_Forespørgsel_fra_Visma28[[#This Row],[SupDescr]])</f>
        <v xml:space="preserve"> </v>
      </c>
      <c r="G7847" t="s">
        <v>3560</v>
      </c>
      <c r="H7847">
        <v>1</v>
      </c>
      <c r="I7847" t="str">
        <f>IF(A7847=A7846,I7846&amp;CHAR(10)&amp;"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8" spans="1:9" x14ac:dyDescent="0.25">
      <c r="A7848" t="s">
        <v>10368</v>
      </c>
      <c r="B7848">
        <v>75500133</v>
      </c>
      <c r="C7848" t="s">
        <v>16</v>
      </c>
      <c r="D7848" t="str">
        <f>IF(Tabel_Forespørgsel_fra_Visma28[[#This Row],[SupProd]]=" "," "," - "&amp;Tabel_Forespørgsel_fra_Visma28[[#This Row],[SupProd]])</f>
        <v xml:space="preserve"> </v>
      </c>
      <c r="E7848" t="s">
        <v>16</v>
      </c>
      <c r="F7848" t="str">
        <f>IF(Tabel_Forespørgsel_fra_Visma28[[#This Row],[SupDescr]]=" "," "," - "&amp;Tabel_Forespørgsel_fra_Visma28[[#This Row],[SupDescr]])</f>
        <v xml:space="preserve"> </v>
      </c>
      <c r="G7848" t="s">
        <v>3560</v>
      </c>
      <c r="H7848">
        <v>1</v>
      </c>
      <c r="I7848" t="str">
        <f>IF(A7848=A7847,I7847&amp;CHAR(10)&amp;"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9" spans="1:9" x14ac:dyDescent="0.25">
      <c r="A7849" t="s">
        <v>10923</v>
      </c>
      <c r="B7849">
        <v>75211662</v>
      </c>
      <c r="C7849" t="s">
        <v>16</v>
      </c>
      <c r="D7849" t="str">
        <f>IF(Tabel_Forespørgsel_fra_Visma28[[#This Row],[SupProd]]=" "," "," - "&amp;Tabel_Forespørgsel_fra_Visma28[[#This Row],[SupProd]])</f>
        <v xml:space="preserve"> </v>
      </c>
      <c r="E7849" t="s">
        <v>16</v>
      </c>
      <c r="F7849" t="str">
        <f>IF(Tabel_Forespørgsel_fra_Visma28[[#This Row],[SupDescr]]=" "," "," - "&amp;Tabel_Forespørgsel_fra_Visma28[[#This Row],[SupDescr]])</f>
        <v xml:space="preserve"> </v>
      </c>
      <c r="G7849" t="s">
        <v>7015</v>
      </c>
      <c r="H7849">
        <v>1</v>
      </c>
      <c r="I7849" t="str">
        <f>IF(A7849=A7848,I7848&amp;CHAR(10)&amp;"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850" spans="1:9" x14ac:dyDescent="0.25">
      <c r="A7850" t="s">
        <v>10372</v>
      </c>
      <c r="B7850">
        <v>75500133</v>
      </c>
      <c r="C7850" t="s">
        <v>16</v>
      </c>
      <c r="D7850" t="str">
        <f>IF(Tabel_Forespørgsel_fra_Visma28[[#This Row],[SupProd]]=" "," "," - "&amp;Tabel_Forespørgsel_fra_Visma28[[#This Row],[SupProd]])</f>
        <v xml:space="preserve"> </v>
      </c>
      <c r="E7850" t="s">
        <v>16</v>
      </c>
      <c r="F7850" t="str">
        <f>IF(Tabel_Forespørgsel_fra_Visma28[[#This Row],[SupDescr]]=" "," "," - "&amp;Tabel_Forespørgsel_fra_Visma28[[#This Row],[SupDescr]])</f>
        <v xml:space="preserve"> </v>
      </c>
      <c r="G7850" t="s">
        <v>3560</v>
      </c>
      <c r="H7850">
        <v>1</v>
      </c>
      <c r="I7850" t="str">
        <f>IF(A7850=A7849,I7849&amp;CHAR(10)&amp;"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51" spans="1:9" x14ac:dyDescent="0.25">
      <c r="A7851" t="s">
        <v>10369</v>
      </c>
      <c r="B7851">
        <v>75500133</v>
      </c>
      <c r="C7851" t="s">
        <v>16</v>
      </c>
      <c r="D7851" t="str">
        <f>IF(Tabel_Forespørgsel_fra_Visma28[[#This Row],[SupProd]]=" "," "," - "&amp;Tabel_Forespørgsel_fra_Visma28[[#This Row],[SupProd]])</f>
        <v xml:space="preserve"> </v>
      </c>
      <c r="E7851" t="s">
        <v>16</v>
      </c>
      <c r="F7851" t="str">
        <f>IF(Tabel_Forespørgsel_fra_Visma28[[#This Row],[SupDescr]]=" "," "," - "&amp;Tabel_Forespørgsel_fra_Visma28[[#This Row],[SupDescr]])</f>
        <v xml:space="preserve"> </v>
      </c>
      <c r="G7851" t="s">
        <v>3560</v>
      </c>
      <c r="H7851">
        <v>1</v>
      </c>
      <c r="I7851" t="str">
        <f>IF(A7851=A7850,I7850&amp;CHAR(10)&amp;"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52" spans="1:9" x14ac:dyDescent="0.25">
      <c r="A7852" t="s">
        <v>10913</v>
      </c>
      <c r="B7852">
        <v>75500133</v>
      </c>
      <c r="C7852" t="s">
        <v>16</v>
      </c>
      <c r="D7852" t="str">
        <f>IF(Tabel_Forespørgsel_fra_Visma28[[#This Row],[SupProd]]=" "," "," - "&amp;Tabel_Forespørgsel_fra_Visma28[[#This Row],[SupProd]])</f>
        <v xml:space="preserve"> </v>
      </c>
      <c r="E7852" t="s">
        <v>16</v>
      </c>
      <c r="F7852" t="str">
        <f>IF(Tabel_Forespørgsel_fra_Visma28[[#This Row],[SupDescr]]=" "," "," - "&amp;Tabel_Forespørgsel_fra_Visma28[[#This Row],[SupDescr]])</f>
        <v xml:space="preserve"> </v>
      </c>
      <c r="G7852" t="s">
        <v>3560</v>
      </c>
      <c r="H7852">
        <v>1</v>
      </c>
      <c r="I7852" t="str">
        <f>IF(A7852=A7851,I7851&amp;CHAR(10)&amp;"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53" spans="1:9" x14ac:dyDescent="0.25">
      <c r="A7853" t="s">
        <v>12265</v>
      </c>
      <c r="B7853">
        <v>75500133</v>
      </c>
      <c r="C7853" t="s">
        <v>16</v>
      </c>
      <c r="D7853" t="str">
        <f>IF(Tabel_Forespørgsel_fra_Visma28[[#This Row],[SupProd]]=" "," "," - "&amp;Tabel_Forespørgsel_fra_Visma28[[#This Row],[SupProd]])</f>
        <v xml:space="preserve"> </v>
      </c>
      <c r="E7853" t="s">
        <v>16</v>
      </c>
      <c r="F7853" t="str">
        <f>IF(Tabel_Forespørgsel_fra_Visma28[[#This Row],[SupDescr]]=" "," "," - "&amp;Tabel_Forespørgsel_fra_Visma28[[#This Row],[SupDescr]])</f>
        <v xml:space="preserve"> </v>
      </c>
      <c r="G7853" t="s">
        <v>3560</v>
      </c>
      <c r="H7853">
        <v>1</v>
      </c>
      <c r="I7853" t="str">
        <f>IF(A7853=A7852,I7852&amp;CHAR(10)&amp;"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54" spans="1:9" x14ac:dyDescent="0.25">
      <c r="A7854" t="s">
        <v>12266</v>
      </c>
      <c r="B7854">
        <v>75500133</v>
      </c>
      <c r="C7854" t="s">
        <v>16</v>
      </c>
      <c r="D7854" t="str">
        <f>IF(Tabel_Forespørgsel_fra_Visma28[[#This Row],[SupProd]]=" "," "," - "&amp;Tabel_Forespørgsel_fra_Visma28[[#This Row],[SupProd]])</f>
        <v xml:space="preserve"> </v>
      </c>
      <c r="E7854" t="s">
        <v>16</v>
      </c>
      <c r="F7854" t="str">
        <f>IF(Tabel_Forespørgsel_fra_Visma28[[#This Row],[SupDescr]]=" "," "," - "&amp;Tabel_Forespørgsel_fra_Visma28[[#This Row],[SupDescr]])</f>
        <v xml:space="preserve"> </v>
      </c>
      <c r="G7854" t="s">
        <v>3560</v>
      </c>
      <c r="H7854">
        <v>1</v>
      </c>
      <c r="I7854" t="str">
        <f>IF(A7854=A7853,I7853&amp;CHAR(10)&amp;"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55" spans="1:9" x14ac:dyDescent="0.25">
      <c r="A7855" t="s">
        <v>12369</v>
      </c>
      <c r="B7855">
        <v>75196500</v>
      </c>
      <c r="C7855" t="s">
        <v>16</v>
      </c>
      <c r="D7855" t="str">
        <f>IF(Tabel_Forespørgsel_fra_Visma28[[#This Row],[SupProd]]=" "," "," - "&amp;Tabel_Forespørgsel_fra_Visma28[[#This Row],[SupProd]])</f>
        <v xml:space="preserve"> </v>
      </c>
      <c r="E7855" t="s">
        <v>16</v>
      </c>
      <c r="F7855" t="str">
        <f>IF(Tabel_Forespørgsel_fra_Visma28[[#This Row],[SupDescr]]=" "," "," - "&amp;Tabel_Forespørgsel_fra_Visma28[[#This Row],[SupDescr]])</f>
        <v xml:space="preserve"> </v>
      </c>
      <c r="G7855" t="s">
        <v>2425</v>
      </c>
      <c r="H7855">
        <v>2</v>
      </c>
      <c r="I7855" t="str">
        <f>IF(A7855=A7854,I7854&amp;CHAR(10)&amp;"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856" spans="1:9" x14ac:dyDescent="0.25">
      <c r="A7856" t="s">
        <v>12369</v>
      </c>
      <c r="B7856">
        <v>75211662</v>
      </c>
      <c r="C7856" t="s">
        <v>16</v>
      </c>
      <c r="D7856" t="str">
        <f>IF(Tabel_Forespørgsel_fra_Visma28[[#This Row],[SupProd]]=" "," "," - "&amp;Tabel_Forespørgsel_fra_Visma28[[#This Row],[SupProd]])</f>
        <v xml:space="preserve"> </v>
      </c>
      <c r="E7856" t="s">
        <v>16</v>
      </c>
      <c r="F7856" t="str">
        <f>IF(Tabel_Forespørgsel_fra_Visma28[[#This Row],[SupDescr]]=" "," "," - "&amp;Tabel_Forespørgsel_fra_Visma28[[#This Row],[SupDescr]])</f>
        <v xml:space="preserve"> </v>
      </c>
      <c r="G7856" t="s">
        <v>7015</v>
      </c>
      <c r="H7856">
        <v>3</v>
      </c>
      <c r="I7856" t="str">
        <f>IF(A7856=A7855,I7855&amp;CHAR(10)&amp;"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
  Brandt A/S  </v>
      </c>
    </row>
    <row r="7857" spans="1:9" x14ac:dyDescent="0.25">
      <c r="A7857" t="s">
        <v>12325</v>
      </c>
      <c r="B7857">
        <v>75180019</v>
      </c>
      <c r="C7857" t="s">
        <v>16</v>
      </c>
      <c r="D7857" t="str">
        <f>IF(Tabel_Forespørgsel_fra_Visma28[[#This Row],[SupProd]]=" "," "," - "&amp;Tabel_Forespørgsel_fra_Visma28[[#This Row],[SupProd]])</f>
        <v xml:space="preserve"> </v>
      </c>
      <c r="E7857" t="s">
        <v>16</v>
      </c>
      <c r="F7857" t="str">
        <f>IF(Tabel_Forespørgsel_fra_Visma28[[#This Row],[SupDescr]]=" "," "," - "&amp;Tabel_Forespørgsel_fra_Visma28[[#This Row],[SupDescr]])</f>
        <v xml:space="preserve"> </v>
      </c>
      <c r="G7857" t="s">
        <v>2430</v>
      </c>
      <c r="H7857">
        <v>1</v>
      </c>
      <c r="I7857" t="str">
        <f>IF(A7857=A7856,I7856&amp;CHAR(10)&amp;"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58" spans="1:9" x14ac:dyDescent="0.25">
      <c r="A7858" t="s">
        <v>12370</v>
      </c>
      <c r="B7858">
        <v>75180019</v>
      </c>
      <c r="C7858" t="s">
        <v>16</v>
      </c>
      <c r="D7858" t="str">
        <f>IF(Tabel_Forespørgsel_fra_Visma28[[#This Row],[SupProd]]=" "," "," - "&amp;Tabel_Forespørgsel_fra_Visma28[[#This Row],[SupProd]])</f>
        <v xml:space="preserve"> </v>
      </c>
      <c r="E7858" t="s">
        <v>16</v>
      </c>
      <c r="F7858" t="str">
        <f>IF(Tabel_Forespørgsel_fra_Visma28[[#This Row],[SupDescr]]=" "," "," - "&amp;Tabel_Forespørgsel_fra_Visma28[[#This Row],[SupDescr]])</f>
        <v xml:space="preserve"> </v>
      </c>
      <c r="G7858" t="s">
        <v>2430</v>
      </c>
      <c r="H7858">
        <v>1</v>
      </c>
      <c r="I7858" t="str">
        <f>IF(A7858=A7857,I7857&amp;CHAR(10)&amp;"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59" spans="1:9" x14ac:dyDescent="0.25">
      <c r="A7859" t="s">
        <v>11668</v>
      </c>
      <c r="B7859">
        <v>70120140</v>
      </c>
      <c r="C7859" t="s">
        <v>16</v>
      </c>
      <c r="D7859" t="str">
        <f>IF(Tabel_Forespørgsel_fra_Visma28[[#This Row],[SupProd]]=" "," "," - "&amp;Tabel_Forespørgsel_fra_Visma28[[#This Row],[SupProd]])</f>
        <v xml:space="preserve"> </v>
      </c>
      <c r="E7859" t="s">
        <v>16</v>
      </c>
      <c r="F7859" t="str">
        <f>IF(Tabel_Forespørgsel_fra_Visma28[[#This Row],[SupDescr]]=" "," "," - "&amp;Tabel_Forespørgsel_fra_Visma28[[#This Row],[SupDescr]])</f>
        <v xml:space="preserve"> </v>
      </c>
      <c r="G7859" t="s">
        <v>2467</v>
      </c>
      <c r="H7859">
        <v>1</v>
      </c>
      <c r="I7859" t="str">
        <f>IF(A7859=A7858,I7858&amp;CHAR(10)&amp;"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860" spans="1:9" x14ac:dyDescent="0.25">
      <c r="A7860" t="s">
        <v>12334</v>
      </c>
      <c r="B7860">
        <v>66158040</v>
      </c>
      <c r="C7860" t="s">
        <v>16</v>
      </c>
      <c r="D7860" t="str">
        <f>IF(Tabel_Forespørgsel_fra_Visma28[[#This Row],[SupProd]]=" "," "," - "&amp;Tabel_Forespørgsel_fra_Visma28[[#This Row],[SupProd]])</f>
        <v xml:space="preserve"> </v>
      </c>
      <c r="E7860" t="s">
        <v>16</v>
      </c>
      <c r="F7860" t="str">
        <f>IF(Tabel_Forespørgsel_fra_Visma28[[#This Row],[SupDescr]]=" "," "," - "&amp;Tabel_Forespørgsel_fra_Visma28[[#This Row],[SupDescr]])</f>
        <v xml:space="preserve"> </v>
      </c>
      <c r="G7860" t="s">
        <v>13920</v>
      </c>
      <c r="H7860">
        <v>1</v>
      </c>
      <c r="I7860" t="str">
        <f>IF(A7860=A7859,I7859&amp;CHAR(10)&amp;"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861" spans="1:9" x14ac:dyDescent="0.25">
      <c r="A7861" t="s">
        <v>10378</v>
      </c>
      <c r="B7861">
        <v>75180019</v>
      </c>
      <c r="C7861" t="s">
        <v>16</v>
      </c>
      <c r="D7861" t="str">
        <f>IF(Tabel_Forespørgsel_fra_Visma28[[#This Row],[SupProd]]=" "," "," - "&amp;Tabel_Forespørgsel_fra_Visma28[[#This Row],[SupProd]])</f>
        <v xml:space="preserve"> </v>
      </c>
      <c r="E7861" t="s">
        <v>16</v>
      </c>
      <c r="F7861" t="str">
        <f>IF(Tabel_Forespørgsel_fra_Visma28[[#This Row],[SupDescr]]=" "," "," - "&amp;Tabel_Forespørgsel_fra_Visma28[[#This Row],[SupDescr]])</f>
        <v xml:space="preserve"> </v>
      </c>
      <c r="G7861" t="s">
        <v>2430</v>
      </c>
      <c r="H7861">
        <v>1</v>
      </c>
      <c r="I7861" t="str">
        <f>IF(A7861=A7860,I7860&amp;CHAR(10)&amp;"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62" spans="1:9" x14ac:dyDescent="0.25">
      <c r="A7862" t="s">
        <v>12362</v>
      </c>
      <c r="B7862">
        <v>75180019</v>
      </c>
      <c r="C7862" t="s">
        <v>16</v>
      </c>
      <c r="D7862" t="str">
        <f>IF(Tabel_Forespørgsel_fra_Visma28[[#This Row],[SupProd]]=" "," "," - "&amp;Tabel_Forespørgsel_fra_Visma28[[#This Row],[SupProd]])</f>
        <v xml:space="preserve"> </v>
      </c>
      <c r="E7862" t="s">
        <v>16</v>
      </c>
      <c r="F7862" t="str">
        <f>IF(Tabel_Forespørgsel_fra_Visma28[[#This Row],[SupDescr]]=" "," "," - "&amp;Tabel_Forespørgsel_fra_Visma28[[#This Row],[SupDescr]])</f>
        <v xml:space="preserve"> </v>
      </c>
      <c r="G7862" t="s">
        <v>2430</v>
      </c>
      <c r="H7862">
        <v>1</v>
      </c>
      <c r="I7862" t="str">
        <f>IF(A7862=A7861,I7861&amp;CHAR(10)&amp;"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63" spans="1:9" x14ac:dyDescent="0.25">
      <c r="A7863" t="s">
        <v>12363</v>
      </c>
      <c r="B7863">
        <v>75180019</v>
      </c>
      <c r="C7863" t="s">
        <v>16</v>
      </c>
      <c r="D7863" t="str">
        <f>IF(Tabel_Forespørgsel_fra_Visma28[[#This Row],[SupProd]]=" "," "," - "&amp;Tabel_Forespørgsel_fra_Visma28[[#This Row],[SupProd]])</f>
        <v xml:space="preserve"> </v>
      </c>
      <c r="E7863" t="s">
        <v>16</v>
      </c>
      <c r="F7863" t="str">
        <f>IF(Tabel_Forespørgsel_fra_Visma28[[#This Row],[SupDescr]]=" "," "," - "&amp;Tabel_Forespørgsel_fra_Visma28[[#This Row],[SupDescr]])</f>
        <v xml:space="preserve"> </v>
      </c>
      <c r="G7863" t="s">
        <v>2430</v>
      </c>
      <c r="H7863">
        <v>1</v>
      </c>
      <c r="I7863" t="str">
        <f>IF(A7863=A7862,I7862&amp;CHAR(10)&amp;"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64" spans="1:9" x14ac:dyDescent="0.25">
      <c r="A7864" t="s">
        <v>12364</v>
      </c>
      <c r="B7864">
        <v>75180019</v>
      </c>
      <c r="C7864" t="s">
        <v>16</v>
      </c>
      <c r="D7864" t="str">
        <f>IF(Tabel_Forespørgsel_fra_Visma28[[#This Row],[SupProd]]=" "," "," - "&amp;Tabel_Forespørgsel_fra_Visma28[[#This Row],[SupProd]])</f>
        <v xml:space="preserve"> </v>
      </c>
      <c r="E7864" t="s">
        <v>16</v>
      </c>
      <c r="F7864" t="str">
        <f>IF(Tabel_Forespørgsel_fra_Visma28[[#This Row],[SupDescr]]=" "," "," - "&amp;Tabel_Forespørgsel_fra_Visma28[[#This Row],[SupDescr]])</f>
        <v xml:space="preserve"> </v>
      </c>
      <c r="G7864" t="s">
        <v>2430</v>
      </c>
      <c r="H7864">
        <v>1</v>
      </c>
      <c r="I7864" t="str">
        <f>IF(A7864=A7863,I7863&amp;CHAR(10)&amp;"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65" spans="1:9" x14ac:dyDescent="0.25">
      <c r="A7865" t="s">
        <v>12367</v>
      </c>
      <c r="B7865">
        <v>96266400</v>
      </c>
      <c r="C7865" t="s">
        <v>16</v>
      </c>
      <c r="D7865" t="str">
        <f>IF(Tabel_Forespørgsel_fra_Visma28[[#This Row],[SupProd]]=" "," "," - "&amp;Tabel_Forespørgsel_fra_Visma28[[#This Row],[SupProd]])</f>
        <v xml:space="preserve"> </v>
      </c>
      <c r="E7865" t="s">
        <v>16</v>
      </c>
      <c r="F7865" t="str">
        <f>IF(Tabel_Forespørgsel_fra_Visma28[[#This Row],[SupDescr]]=" "," "," - "&amp;Tabel_Forespørgsel_fra_Visma28[[#This Row],[SupDescr]])</f>
        <v xml:space="preserve"> </v>
      </c>
      <c r="G7865" t="s">
        <v>13916</v>
      </c>
      <c r="H7865">
        <v>1</v>
      </c>
      <c r="I7865" t="str">
        <f>IF(A7865=A7864,I7864&amp;CHAR(10)&amp;"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866" spans="1:9" x14ac:dyDescent="0.25">
      <c r="A7866" t="s">
        <v>12367</v>
      </c>
      <c r="B7866">
        <v>75180019</v>
      </c>
      <c r="C7866" t="s">
        <v>16</v>
      </c>
      <c r="D7866" t="str">
        <f>IF(Tabel_Forespørgsel_fra_Visma28[[#This Row],[SupProd]]=" "," "," - "&amp;Tabel_Forespørgsel_fra_Visma28[[#This Row],[SupProd]])</f>
        <v xml:space="preserve"> </v>
      </c>
      <c r="E7866" t="s">
        <v>16</v>
      </c>
      <c r="F7866" t="str">
        <f>IF(Tabel_Forespørgsel_fra_Visma28[[#This Row],[SupDescr]]=" "," "," - "&amp;Tabel_Forespørgsel_fra_Visma28[[#This Row],[SupDescr]])</f>
        <v xml:space="preserve"> </v>
      </c>
      <c r="G7866" t="s">
        <v>2430</v>
      </c>
      <c r="H7866">
        <v>2</v>
      </c>
      <c r="I7866" t="str">
        <f>IF(A7866=A7865,I7865&amp;CHAR(10)&amp;"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867" spans="1:9" x14ac:dyDescent="0.25">
      <c r="A7867" t="s">
        <v>12409</v>
      </c>
      <c r="B7867">
        <v>75500133</v>
      </c>
      <c r="C7867" t="s">
        <v>16</v>
      </c>
      <c r="D7867" t="str">
        <f>IF(Tabel_Forespørgsel_fra_Visma28[[#This Row],[SupProd]]=" "," "," - "&amp;Tabel_Forespørgsel_fra_Visma28[[#This Row],[SupProd]])</f>
        <v xml:space="preserve"> </v>
      </c>
      <c r="E7867" t="s">
        <v>16</v>
      </c>
      <c r="F7867" t="str">
        <f>IF(Tabel_Forespørgsel_fra_Visma28[[#This Row],[SupDescr]]=" "," "," - "&amp;Tabel_Forespørgsel_fra_Visma28[[#This Row],[SupDescr]])</f>
        <v xml:space="preserve"> </v>
      </c>
      <c r="G7867" t="s">
        <v>3560</v>
      </c>
      <c r="H7867">
        <v>1</v>
      </c>
      <c r="I7867" t="str">
        <f>IF(A7867=A7866,I7866&amp;CHAR(10)&amp;"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68" spans="1:9" x14ac:dyDescent="0.25">
      <c r="A7868" t="s">
        <v>12397</v>
      </c>
      <c r="B7868">
        <v>75500133</v>
      </c>
      <c r="C7868" t="s">
        <v>16</v>
      </c>
      <c r="D7868" t="str">
        <f>IF(Tabel_Forespørgsel_fra_Visma28[[#This Row],[SupProd]]=" "," "," - "&amp;Tabel_Forespørgsel_fra_Visma28[[#This Row],[SupProd]])</f>
        <v xml:space="preserve"> </v>
      </c>
      <c r="E7868" t="s">
        <v>16</v>
      </c>
      <c r="F7868" t="str">
        <f>IF(Tabel_Forespørgsel_fra_Visma28[[#This Row],[SupDescr]]=" "," "," - "&amp;Tabel_Forespørgsel_fra_Visma28[[#This Row],[SupDescr]])</f>
        <v xml:space="preserve"> </v>
      </c>
      <c r="G7868" t="s">
        <v>3560</v>
      </c>
      <c r="H7868">
        <v>1</v>
      </c>
      <c r="I7868" t="str">
        <f>IF(A7868=A7867,I7867&amp;CHAR(10)&amp;"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69" spans="1:9" x14ac:dyDescent="0.25">
      <c r="A7869" t="s">
        <v>12399</v>
      </c>
      <c r="B7869">
        <v>75500133</v>
      </c>
      <c r="C7869" t="s">
        <v>16</v>
      </c>
      <c r="D7869" t="str">
        <f>IF(Tabel_Forespørgsel_fra_Visma28[[#This Row],[SupProd]]=" "," "," - "&amp;Tabel_Forespørgsel_fra_Visma28[[#This Row],[SupProd]])</f>
        <v xml:space="preserve"> </v>
      </c>
      <c r="E7869" t="s">
        <v>16</v>
      </c>
      <c r="F7869" t="str">
        <f>IF(Tabel_Forespørgsel_fra_Visma28[[#This Row],[SupDescr]]=" "," "," - "&amp;Tabel_Forespørgsel_fra_Visma28[[#This Row],[SupDescr]])</f>
        <v xml:space="preserve"> </v>
      </c>
      <c r="G7869" t="s">
        <v>3560</v>
      </c>
      <c r="H7869">
        <v>1</v>
      </c>
      <c r="I7869" t="str">
        <f>IF(A7869=A7868,I7868&amp;CHAR(10)&amp;"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0" spans="1:9" x14ac:dyDescent="0.25">
      <c r="A7870" t="s">
        <v>12400</v>
      </c>
      <c r="B7870">
        <v>75500133</v>
      </c>
      <c r="C7870" t="s">
        <v>16</v>
      </c>
      <c r="D7870" t="str">
        <f>IF(Tabel_Forespørgsel_fra_Visma28[[#This Row],[SupProd]]=" "," "," - "&amp;Tabel_Forespørgsel_fra_Visma28[[#This Row],[SupProd]])</f>
        <v xml:space="preserve"> </v>
      </c>
      <c r="E7870" t="s">
        <v>16</v>
      </c>
      <c r="F7870" t="str">
        <f>IF(Tabel_Forespørgsel_fra_Visma28[[#This Row],[SupDescr]]=" "," "," - "&amp;Tabel_Forespørgsel_fra_Visma28[[#This Row],[SupDescr]])</f>
        <v xml:space="preserve"> </v>
      </c>
      <c r="G7870" t="s">
        <v>3560</v>
      </c>
      <c r="H7870">
        <v>1</v>
      </c>
      <c r="I7870" t="str">
        <f>IF(A7870=A7869,I7869&amp;CHAR(10)&amp;"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1" spans="1:9" x14ac:dyDescent="0.25">
      <c r="A7871" t="s">
        <v>12411</v>
      </c>
      <c r="B7871">
        <v>75500133</v>
      </c>
      <c r="C7871" t="s">
        <v>16</v>
      </c>
      <c r="D7871" t="str">
        <f>IF(Tabel_Forespørgsel_fra_Visma28[[#This Row],[SupProd]]=" "," "," - "&amp;Tabel_Forespørgsel_fra_Visma28[[#This Row],[SupProd]])</f>
        <v xml:space="preserve"> </v>
      </c>
      <c r="E7871" t="s">
        <v>16</v>
      </c>
      <c r="F7871" t="str">
        <f>IF(Tabel_Forespørgsel_fra_Visma28[[#This Row],[SupDescr]]=" "," "," - "&amp;Tabel_Forespørgsel_fra_Visma28[[#This Row],[SupDescr]])</f>
        <v xml:space="preserve"> </v>
      </c>
      <c r="G7871" t="s">
        <v>3560</v>
      </c>
      <c r="H7871">
        <v>1</v>
      </c>
      <c r="I7871" t="str">
        <f>IF(A7871=A7870,I7870&amp;CHAR(10)&amp;"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2" spans="1:9" x14ac:dyDescent="0.25">
      <c r="A7872" t="s">
        <v>12401</v>
      </c>
      <c r="B7872">
        <v>75500133</v>
      </c>
      <c r="C7872" t="s">
        <v>16</v>
      </c>
      <c r="D7872" t="str">
        <f>IF(Tabel_Forespørgsel_fra_Visma28[[#This Row],[SupProd]]=" "," "," - "&amp;Tabel_Forespørgsel_fra_Visma28[[#This Row],[SupProd]])</f>
        <v xml:space="preserve"> </v>
      </c>
      <c r="E7872" t="s">
        <v>16</v>
      </c>
      <c r="F7872" t="str">
        <f>IF(Tabel_Forespørgsel_fra_Visma28[[#This Row],[SupDescr]]=" "," "," - "&amp;Tabel_Forespørgsel_fra_Visma28[[#This Row],[SupDescr]])</f>
        <v xml:space="preserve"> </v>
      </c>
      <c r="G7872" t="s">
        <v>3560</v>
      </c>
      <c r="H7872">
        <v>1</v>
      </c>
      <c r="I7872" t="str">
        <f>IF(A7872=A7871,I7871&amp;CHAR(10)&amp;"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3" spans="1:9" x14ac:dyDescent="0.25">
      <c r="A7873" t="s">
        <v>12391</v>
      </c>
      <c r="B7873">
        <v>75500133</v>
      </c>
      <c r="C7873" t="s">
        <v>16</v>
      </c>
      <c r="D7873" t="str">
        <f>IF(Tabel_Forespørgsel_fra_Visma28[[#This Row],[SupProd]]=" "," "," - "&amp;Tabel_Forespørgsel_fra_Visma28[[#This Row],[SupProd]])</f>
        <v xml:space="preserve"> </v>
      </c>
      <c r="E7873" t="s">
        <v>16</v>
      </c>
      <c r="F7873" t="str">
        <f>IF(Tabel_Forespørgsel_fra_Visma28[[#This Row],[SupDescr]]=" "," "," - "&amp;Tabel_Forespørgsel_fra_Visma28[[#This Row],[SupDescr]])</f>
        <v xml:space="preserve"> </v>
      </c>
      <c r="G7873" t="s">
        <v>3560</v>
      </c>
      <c r="H7873">
        <v>1</v>
      </c>
      <c r="I7873" t="str">
        <f>IF(A7873=A7872,I7872&amp;CHAR(10)&amp;"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4" spans="1:9" x14ac:dyDescent="0.25">
      <c r="A7874" t="s">
        <v>12392</v>
      </c>
      <c r="B7874">
        <v>75500133</v>
      </c>
      <c r="C7874" t="s">
        <v>16</v>
      </c>
      <c r="D7874" t="str">
        <f>IF(Tabel_Forespørgsel_fra_Visma28[[#This Row],[SupProd]]=" "," "," - "&amp;Tabel_Forespørgsel_fra_Visma28[[#This Row],[SupProd]])</f>
        <v xml:space="preserve"> </v>
      </c>
      <c r="E7874" t="s">
        <v>16</v>
      </c>
      <c r="F7874" t="str">
        <f>IF(Tabel_Forespørgsel_fra_Visma28[[#This Row],[SupDescr]]=" "," "," - "&amp;Tabel_Forespørgsel_fra_Visma28[[#This Row],[SupDescr]])</f>
        <v xml:space="preserve"> </v>
      </c>
      <c r="G7874" t="s">
        <v>3560</v>
      </c>
      <c r="H7874">
        <v>1</v>
      </c>
      <c r="I7874" t="str">
        <f>IF(A7874=A7873,I7873&amp;CHAR(10)&amp;"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5" spans="1:9" x14ac:dyDescent="0.25">
      <c r="A7875" t="s">
        <v>10709</v>
      </c>
      <c r="B7875">
        <v>75196500</v>
      </c>
      <c r="C7875" t="s">
        <v>16</v>
      </c>
      <c r="D7875" t="str">
        <f>IF(Tabel_Forespørgsel_fra_Visma28[[#This Row],[SupProd]]=" "," "," - "&amp;Tabel_Forespørgsel_fra_Visma28[[#This Row],[SupProd]])</f>
        <v xml:space="preserve"> </v>
      </c>
      <c r="E7875" t="s">
        <v>16</v>
      </c>
      <c r="F7875" t="str">
        <f>IF(Tabel_Forespørgsel_fra_Visma28[[#This Row],[SupDescr]]=" "," "," - "&amp;Tabel_Forespørgsel_fra_Visma28[[#This Row],[SupDescr]])</f>
        <v xml:space="preserve"> </v>
      </c>
      <c r="G7875" t="s">
        <v>2425</v>
      </c>
      <c r="H7875">
        <v>2</v>
      </c>
      <c r="I7875" t="str">
        <f>IF(A7875=A7874,I7874&amp;CHAR(10)&amp;"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876" spans="1:9" x14ac:dyDescent="0.25">
      <c r="A7876" t="s">
        <v>10709</v>
      </c>
      <c r="B7876">
        <v>75211662</v>
      </c>
      <c r="C7876" t="s">
        <v>16</v>
      </c>
      <c r="D7876" t="str">
        <f>IF(Tabel_Forespørgsel_fra_Visma28[[#This Row],[SupProd]]=" "," "," - "&amp;Tabel_Forespørgsel_fra_Visma28[[#This Row],[SupProd]])</f>
        <v xml:space="preserve"> </v>
      </c>
      <c r="E7876" t="s">
        <v>16</v>
      </c>
      <c r="F7876" t="str">
        <f>IF(Tabel_Forespørgsel_fra_Visma28[[#This Row],[SupDescr]]=" "," "," - "&amp;Tabel_Forespørgsel_fra_Visma28[[#This Row],[SupDescr]])</f>
        <v xml:space="preserve"> </v>
      </c>
      <c r="G7876" t="s">
        <v>7015</v>
      </c>
      <c r="H7876">
        <v>3</v>
      </c>
      <c r="I7876" t="str">
        <f>IF(A7876=A7875,I7875&amp;CHAR(10)&amp;"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
  Brandt A/S  </v>
      </c>
    </row>
    <row r="7877" spans="1:9" x14ac:dyDescent="0.25">
      <c r="A7877" t="s">
        <v>14452</v>
      </c>
      <c r="B7877">
        <v>75500133</v>
      </c>
      <c r="C7877" t="s">
        <v>16</v>
      </c>
      <c r="D7877" t="str">
        <f>IF(Tabel_Forespørgsel_fra_Visma28[[#This Row],[SupProd]]=" "," "," - "&amp;Tabel_Forespørgsel_fra_Visma28[[#This Row],[SupProd]])</f>
        <v xml:space="preserve"> </v>
      </c>
      <c r="E7877" t="s">
        <v>16</v>
      </c>
      <c r="F7877" t="str">
        <f>IF(Tabel_Forespørgsel_fra_Visma28[[#This Row],[SupDescr]]=" "," "," - "&amp;Tabel_Forespørgsel_fra_Visma28[[#This Row],[SupDescr]])</f>
        <v xml:space="preserve"> </v>
      </c>
      <c r="G7877" t="s">
        <v>3560</v>
      </c>
      <c r="H7877">
        <v>1</v>
      </c>
      <c r="I7877" t="str">
        <f>IF(A7877=A7876,I7876&amp;CHAR(10)&amp;"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8" spans="1:9" x14ac:dyDescent="0.25">
      <c r="A7878" t="s">
        <v>14219</v>
      </c>
      <c r="B7878">
        <v>75500133</v>
      </c>
      <c r="C7878" t="s">
        <v>16</v>
      </c>
      <c r="D7878" t="str">
        <f>IF(Tabel_Forespørgsel_fra_Visma28[[#This Row],[SupProd]]=" "," "," - "&amp;Tabel_Forespørgsel_fra_Visma28[[#This Row],[SupProd]])</f>
        <v xml:space="preserve"> </v>
      </c>
      <c r="E7878" t="s">
        <v>16</v>
      </c>
      <c r="F7878" t="str">
        <f>IF(Tabel_Forespørgsel_fra_Visma28[[#This Row],[SupDescr]]=" "," "," - "&amp;Tabel_Forespørgsel_fra_Visma28[[#This Row],[SupDescr]])</f>
        <v xml:space="preserve"> </v>
      </c>
      <c r="G7878" t="s">
        <v>3560</v>
      </c>
      <c r="H7878">
        <v>1</v>
      </c>
      <c r="I7878" t="str">
        <f>IF(A7878=A7877,I7877&amp;CHAR(10)&amp;"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9" spans="1:9" x14ac:dyDescent="0.25">
      <c r="A7879" t="s">
        <v>14226</v>
      </c>
      <c r="B7879">
        <v>75500133</v>
      </c>
      <c r="C7879" t="s">
        <v>16</v>
      </c>
      <c r="D7879" t="str">
        <f>IF(Tabel_Forespørgsel_fra_Visma28[[#This Row],[SupProd]]=" "," "," - "&amp;Tabel_Forespørgsel_fra_Visma28[[#This Row],[SupProd]])</f>
        <v xml:space="preserve"> </v>
      </c>
      <c r="E7879" t="s">
        <v>16</v>
      </c>
      <c r="F7879" t="str">
        <f>IF(Tabel_Forespørgsel_fra_Visma28[[#This Row],[SupDescr]]=" "," "," - "&amp;Tabel_Forespørgsel_fra_Visma28[[#This Row],[SupDescr]])</f>
        <v xml:space="preserve"> </v>
      </c>
      <c r="G7879" t="s">
        <v>3560</v>
      </c>
      <c r="H7879">
        <v>1</v>
      </c>
      <c r="I7879" t="str">
        <f>IF(A7879=A7878,I7878&amp;CHAR(10)&amp;"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0" spans="1:9" x14ac:dyDescent="0.25">
      <c r="A7880" t="s">
        <v>14227</v>
      </c>
      <c r="B7880">
        <v>75500133</v>
      </c>
      <c r="C7880" t="s">
        <v>16</v>
      </c>
      <c r="D7880" t="str">
        <f>IF(Tabel_Forespørgsel_fra_Visma28[[#This Row],[SupProd]]=" "," "," - "&amp;Tabel_Forespørgsel_fra_Visma28[[#This Row],[SupProd]])</f>
        <v xml:space="preserve"> </v>
      </c>
      <c r="E7880" t="s">
        <v>16</v>
      </c>
      <c r="F7880" t="str">
        <f>IF(Tabel_Forespørgsel_fra_Visma28[[#This Row],[SupDescr]]=" "," "," - "&amp;Tabel_Forespørgsel_fra_Visma28[[#This Row],[SupDescr]])</f>
        <v xml:space="preserve"> </v>
      </c>
      <c r="G7880" t="s">
        <v>3560</v>
      </c>
      <c r="H7880">
        <v>1</v>
      </c>
      <c r="I7880" t="str">
        <f>IF(A7880=A7879,I7879&amp;CHAR(10)&amp;"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1" spans="1:9" x14ac:dyDescent="0.25">
      <c r="A7881" t="s">
        <v>14233</v>
      </c>
      <c r="B7881">
        <v>75500133</v>
      </c>
      <c r="C7881" t="s">
        <v>16</v>
      </c>
      <c r="D7881" t="str">
        <f>IF(Tabel_Forespørgsel_fra_Visma28[[#This Row],[SupProd]]=" "," "," - "&amp;Tabel_Forespørgsel_fra_Visma28[[#This Row],[SupProd]])</f>
        <v xml:space="preserve"> </v>
      </c>
      <c r="E7881" t="s">
        <v>16</v>
      </c>
      <c r="F7881" t="str">
        <f>IF(Tabel_Forespørgsel_fra_Visma28[[#This Row],[SupDescr]]=" "," "," - "&amp;Tabel_Forespørgsel_fra_Visma28[[#This Row],[SupDescr]])</f>
        <v xml:space="preserve"> </v>
      </c>
      <c r="G7881" t="s">
        <v>3560</v>
      </c>
      <c r="H7881">
        <v>1</v>
      </c>
      <c r="I7881" t="str">
        <f>IF(A7881=A7880,I7880&amp;CHAR(10)&amp;"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2" spans="1:9" x14ac:dyDescent="0.25">
      <c r="A7882" t="s">
        <v>14516</v>
      </c>
      <c r="B7882">
        <v>75500133</v>
      </c>
      <c r="C7882" t="s">
        <v>16</v>
      </c>
      <c r="D7882" t="str">
        <f>IF(Tabel_Forespørgsel_fra_Visma28[[#This Row],[SupProd]]=" "," "," - "&amp;Tabel_Forespørgsel_fra_Visma28[[#This Row],[SupProd]])</f>
        <v xml:space="preserve"> </v>
      </c>
      <c r="E7882" t="s">
        <v>16</v>
      </c>
      <c r="F7882" t="str">
        <f>IF(Tabel_Forespørgsel_fra_Visma28[[#This Row],[SupDescr]]=" "," "," - "&amp;Tabel_Forespørgsel_fra_Visma28[[#This Row],[SupDescr]])</f>
        <v xml:space="preserve"> </v>
      </c>
      <c r="G7882" t="s">
        <v>3560</v>
      </c>
      <c r="H7882">
        <v>1</v>
      </c>
      <c r="I7882" t="str">
        <f>IF(A7882=A7881,I7881&amp;CHAR(10)&amp;"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3" spans="1:9" x14ac:dyDescent="0.25">
      <c r="A7883" t="s">
        <v>14518</v>
      </c>
      <c r="B7883">
        <v>75500133</v>
      </c>
      <c r="C7883" t="s">
        <v>16</v>
      </c>
      <c r="D7883" t="str">
        <f>IF(Tabel_Forespørgsel_fra_Visma28[[#This Row],[SupProd]]=" "," "," - "&amp;Tabel_Forespørgsel_fra_Visma28[[#This Row],[SupProd]])</f>
        <v xml:space="preserve"> </v>
      </c>
      <c r="E7883" t="s">
        <v>16</v>
      </c>
      <c r="F7883" t="str">
        <f>IF(Tabel_Forespørgsel_fra_Visma28[[#This Row],[SupDescr]]=" "," "," - "&amp;Tabel_Forespørgsel_fra_Visma28[[#This Row],[SupDescr]])</f>
        <v xml:space="preserve"> </v>
      </c>
      <c r="G7883" t="s">
        <v>3560</v>
      </c>
      <c r="H7883">
        <v>1</v>
      </c>
      <c r="I7883" t="str">
        <f>IF(A7883=A7882,I7882&amp;CHAR(10)&amp;"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4" spans="1:9" x14ac:dyDescent="0.25">
      <c r="A7884" t="s">
        <v>14522</v>
      </c>
      <c r="B7884">
        <v>75500133</v>
      </c>
      <c r="C7884" t="s">
        <v>16</v>
      </c>
      <c r="D7884" t="str">
        <f>IF(Tabel_Forespørgsel_fra_Visma28[[#This Row],[SupProd]]=" "," "," - "&amp;Tabel_Forespørgsel_fra_Visma28[[#This Row],[SupProd]])</f>
        <v xml:space="preserve"> </v>
      </c>
      <c r="E7884" t="s">
        <v>16</v>
      </c>
      <c r="F7884" t="str">
        <f>IF(Tabel_Forespørgsel_fra_Visma28[[#This Row],[SupDescr]]=" "," "," - "&amp;Tabel_Forespørgsel_fra_Visma28[[#This Row],[SupDescr]])</f>
        <v xml:space="preserve"> </v>
      </c>
      <c r="G7884" t="s">
        <v>3560</v>
      </c>
      <c r="H7884">
        <v>1</v>
      </c>
      <c r="I7884" t="str">
        <f>IF(A7884=A7883,I7883&amp;CHAR(10)&amp;"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5" spans="1:9" x14ac:dyDescent="0.25">
      <c r="A7885" t="s">
        <v>14232</v>
      </c>
      <c r="B7885">
        <v>75500133</v>
      </c>
      <c r="C7885" t="s">
        <v>16</v>
      </c>
      <c r="D7885" t="str">
        <f>IF(Tabel_Forespørgsel_fra_Visma28[[#This Row],[SupProd]]=" "," "," - "&amp;Tabel_Forespørgsel_fra_Visma28[[#This Row],[SupProd]])</f>
        <v xml:space="preserve"> </v>
      </c>
      <c r="E7885" t="s">
        <v>16</v>
      </c>
      <c r="F7885" t="str">
        <f>IF(Tabel_Forespørgsel_fra_Visma28[[#This Row],[SupDescr]]=" "," "," - "&amp;Tabel_Forespørgsel_fra_Visma28[[#This Row],[SupDescr]])</f>
        <v xml:space="preserve"> </v>
      </c>
      <c r="G7885" t="s">
        <v>3560</v>
      </c>
      <c r="H7885">
        <v>1</v>
      </c>
      <c r="I7885" t="str">
        <f>IF(A7885=A7884,I7884&amp;CHAR(10)&amp;"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6" spans="1:9" x14ac:dyDescent="0.25">
      <c r="A7886" t="s">
        <v>14229</v>
      </c>
      <c r="B7886">
        <v>75500133</v>
      </c>
      <c r="C7886" t="s">
        <v>16</v>
      </c>
      <c r="D7886" t="str">
        <f>IF(Tabel_Forespørgsel_fra_Visma28[[#This Row],[SupProd]]=" "," "," - "&amp;Tabel_Forespørgsel_fra_Visma28[[#This Row],[SupProd]])</f>
        <v xml:space="preserve"> </v>
      </c>
      <c r="E7886" t="s">
        <v>16</v>
      </c>
      <c r="F7886" t="str">
        <f>IF(Tabel_Forespørgsel_fra_Visma28[[#This Row],[SupDescr]]=" "," "," - "&amp;Tabel_Forespørgsel_fra_Visma28[[#This Row],[SupDescr]])</f>
        <v xml:space="preserve"> </v>
      </c>
      <c r="G7886" t="s">
        <v>3560</v>
      </c>
      <c r="H7886">
        <v>1</v>
      </c>
      <c r="I7886" t="str">
        <f>IF(A7886=A7885,I7885&amp;CHAR(10)&amp;"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7" spans="1:9" x14ac:dyDescent="0.25">
      <c r="A7887" t="s">
        <v>14234</v>
      </c>
      <c r="B7887">
        <v>75500133</v>
      </c>
      <c r="C7887" t="s">
        <v>16</v>
      </c>
      <c r="D7887" t="str">
        <f>IF(Tabel_Forespørgsel_fra_Visma28[[#This Row],[SupProd]]=" "," "," - "&amp;Tabel_Forespørgsel_fra_Visma28[[#This Row],[SupProd]])</f>
        <v xml:space="preserve"> </v>
      </c>
      <c r="E7887" t="s">
        <v>16</v>
      </c>
      <c r="F7887" t="str">
        <f>IF(Tabel_Forespørgsel_fra_Visma28[[#This Row],[SupDescr]]=" "," "," - "&amp;Tabel_Forespørgsel_fra_Visma28[[#This Row],[SupDescr]])</f>
        <v xml:space="preserve"> </v>
      </c>
      <c r="G7887" t="s">
        <v>3560</v>
      </c>
      <c r="H7887">
        <v>1</v>
      </c>
      <c r="I7887" t="str">
        <f>IF(A7887=A7886,I7886&amp;CHAR(10)&amp;"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8" spans="1:9" x14ac:dyDescent="0.25">
      <c r="A7888" t="s">
        <v>14307</v>
      </c>
      <c r="B7888">
        <v>75500133</v>
      </c>
      <c r="C7888" t="s">
        <v>16</v>
      </c>
      <c r="D7888" t="str">
        <f>IF(Tabel_Forespørgsel_fra_Visma28[[#This Row],[SupProd]]=" "," "," - "&amp;Tabel_Forespørgsel_fra_Visma28[[#This Row],[SupProd]])</f>
        <v xml:space="preserve"> </v>
      </c>
      <c r="E7888" t="s">
        <v>16</v>
      </c>
      <c r="F7888" t="str">
        <f>IF(Tabel_Forespørgsel_fra_Visma28[[#This Row],[SupDescr]]=" "," "," - "&amp;Tabel_Forespørgsel_fra_Visma28[[#This Row],[SupDescr]])</f>
        <v xml:space="preserve"> </v>
      </c>
      <c r="G7888" t="s">
        <v>3560</v>
      </c>
      <c r="H7888">
        <v>1</v>
      </c>
      <c r="I7888" t="str">
        <f>IF(A7888=A7887,I7887&amp;CHAR(10)&amp;"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9" spans="1:9" x14ac:dyDescent="0.25">
      <c r="A7889" t="s">
        <v>14349</v>
      </c>
      <c r="B7889">
        <v>75500133</v>
      </c>
      <c r="C7889" t="s">
        <v>16</v>
      </c>
      <c r="D7889" t="str">
        <f>IF(Tabel_Forespørgsel_fra_Visma28[[#This Row],[SupProd]]=" "," "," - "&amp;Tabel_Forespørgsel_fra_Visma28[[#This Row],[SupProd]])</f>
        <v xml:space="preserve"> </v>
      </c>
      <c r="E7889" t="s">
        <v>16</v>
      </c>
      <c r="F7889" t="str">
        <f>IF(Tabel_Forespørgsel_fra_Visma28[[#This Row],[SupDescr]]=" "," "," - "&amp;Tabel_Forespørgsel_fra_Visma28[[#This Row],[SupDescr]])</f>
        <v xml:space="preserve"> </v>
      </c>
      <c r="G7889" t="s">
        <v>3560</v>
      </c>
      <c r="H7889">
        <v>1</v>
      </c>
      <c r="I7889" t="str">
        <f>IF(A7889=A7888,I7888&amp;CHAR(10)&amp;"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0" spans="1:9" x14ac:dyDescent="0.25">
      <c r="A7890" t="s">
        <v>14304</v>
      </c>
      <c r="B7890">
        <v>75500133</v>
      </c>
      <c r="C7890" t="s">
        <v>16</v>
      </c>
      <c r="D7890" t="str">
        <f>IF(Tabel_Forespørgsel_fra_Visma28[[#This Row],[SupProd]]=" "," "," - "&amp;Tabel_Forespørgsel_fra_Visma28[[#This Row],[SupProd]])</f>
        <v xml:space="preserve"> </v>
      </c>
      <c r="E7890" t="s">
        <v>16</v>
      </c>
      <c r="F7890" t="str">
        <f>IF(Tabel_Forespørgsel_fra_Visma28[[#This Row],[SupDescr]]=" "," "," - "&amp;Tabel_Forespørgsel_fra_Visma28[[#This Row],[SupDescr]])</f>
        <v xml:space="preserve"> </v>
      </c>
      <c r="G7890" t="s">
        <v>3560</v>
      </c>
      <c r="H7890">
        <v>1</v>
      </c>
      <c r="I7890" t="str">
        <f>IF(A7890=A7889,I7889&amp;CHAR(10)&amp;"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1" spans="1:9" x14ac:dyDescent="0.25">
      <c r="A7891" t="s">
        <v>14347</v>
      </c>
      <c r="B7891">
        <v>75500133</v>
      </c>
      <c r="C7891" t="s">
        <v>16</v>
      </c>
      <c r="D7891" t="str">
        <f>IF(Tabel_Forespørgsel_fra_Visma28[[#This Row],[SupProd]]=" "," "," - "&amp;Tabel_Forespørgsel_fra_Visma28[[#This Row],[SupProd]])</f>
        <v xml:space="preserve"> </v>
      </c>
      <c r="E7891" t="s">
        <v>16</v>
      </c>
      <c r="F7891" t="str">
        <f>IF(Tabel_Forespørgsel_fra_Visma28[[#This Row],[SupDescr]]=" "," "," - "&amp;Tabel_Forespørgsel_fra_Visma28[[#This Row],[SupDescr]])</f>
        <v xml:space="preserve"> </v>
      </c>
      <c r="G7891" t="s">
        <v>3560</v>
      </c>
      <c r="H7891">
        <v>1</v>
      </c>
      <c r="I7891" t="str">
        <f>IF(A7891=A7890,I7890&amp;CHAR(10)&amp;"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2" spans="1:9" x14ac:dyDescent="0.25">
      <c r="A7892" t="s">
        <v>14350</v>
      </c>
      <c r="B7892">
        <v>75500133</v>
      </c>
      <c r="C7892" t="s">
        <v>16</v>
      </c>
      <c r="D7892" t="str">
        <f>IF(Tabel_Forespørgsel_fra_Visma28[[#This Row],[SupProd]]=" "," "," - "&amp;Tabel_Forespørgsel_fra_Visma28[[#This Row],[SupProd]])</f>
        <v xml:space="preserve"> </v>
      </c>
      <c r="E7892" t="s">
        <v>16</v>
      </c>
      <c r="F7892" t="str">
        <f>IF(Tabel_Forespørgsel_fra_Visma28[[#This Row],[SupDescr]]=" "," "," - "&amp;Tabel_Forespørgsel_fra_Visma28[[#This Row],[SupDescr]])</f>
        <v xml:space="preserve"> </v>
      </c>
      <c r="G7892" t="s">
        <v>3560</v>
      </c>
      <c r="H7892">
        <v>1</v>
      </c>
      <c r="I7892" t="str">
        <f>IF(A7892=A7891,I7891&amp;CHAR(10)&amp;"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3" spans="1:9" x14ac:dyDescent="0.25">
      <c r="A7893" t="s">
        <v>14514</v>
      </c>
      <c r="B7893">
        <v>75500133</v>
      </c>
      <c r="C7893" t="s">
        <v>16</v>
      </c>
      <c r="D7893" t="str">
        <f>IF(Tabel_Forespørgsel_fra_Visma28[[#This Row],[SupProd]]=" "," "," - "&amp;Tabel_Forespørgsel_fra_Visma28[[#This Row],[SupProd]])</f>
        <v xml:space="preserve"> </v>
      </c>
      <c r="E7893" t="s">
        <v>16</v>
      </c>
      <c r="F7893" t="str">
        <f>IF(Tabel_Forespørgsel_fra_Visma28[[#This Row],[SupDescr]]=" "," "," - "&amp;Tabel_Forespørgsel_fra_Visma28[[#This Row],[SupDescr]])</f>
        <v xml:space="preserve"> </v>
      </c>
      <c r="G7893" t="s">
        <v>3560</v>
      </c>
      <c r="H7893">
        <v>1</v>
      </c>
      <c r="I7893" t="str">
        <f>IF(A7893=A7892,I7892&amp;CHAR(10)&amp;"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4" spans="1:9" x14ac:dyDescent="0.25">
      <c r="A7894" t="s">
        <v>14053</v>
      </c>
      <c r="B7894">
        <v>75500133</v>
      </c>
      <c r="C7894" t="s">
        <v>16</v>
      </c>
      <c r="D7894" t="str">
        <f>IF(Tabel_Forespørgsel_fra_Visma28[[#This Row],[SupProd]]=" "," "," - "&amp;Tabel_Forespørgsel_fra_Visma28[[#This Row],[SupProd]])</f>
        <v xml:space="preserve"> </v>
      </c>
      <c r="E7894" t="s">
        <v>16</v>
      </c>
      <c r="F7894" t="str">
        <f>IF(Tabel_Forespørgsel_fra_Visma28[[#This Row],[SupDescr]]=" "," "," - "&amp;Tabel_Forespørgsel_fra_Visma28[[#This Row],[SupDescr]])</f>
        <v xml:space="preserve"> </v>
      </c>
      <c r="G7894" t="s">
        <v>3560</v>
      </c>
      <c r="H7894">
        <v>1</v>
      </c>
      <c r="I7894" t="str">
        <f>IF(A7894=A7893,I7893&amp;CHAR(10)&amp;"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5" spans="1:9" x14ac:dyDescent="0.25">
      <c r="A7895" t="s">
        <v>14472</v>
      </c>
      <c r="B7895">
        <v>75500133</v>
      </c>
      <c r="C7895" t="s">
        <v>16</v>
      </c>
      <c r="D7895" t="str">
        <f>IF(Tabel_Forespørgsel_fra_Visma28[[#This Row],[SupProd]]=" "," "," - "&amp;Tabel_Forespørgsel_fra_Visma28[[#This Row],[SupProd]])</f>
        <v xml:space="preserve"> </v>
      </c>
      <c r="E7895" t="s">
        <v>16</v>
      </c>
      <c r="F7895" t="str">
        <f>IF(Tabel_Forespørgsel_fra_Visma28[[#This Row],[SupDescr]]=" "," "," - "&amp;Tabel_Forespørgsel_fra_Visma28[[#This Row],[SupDescr]])</f>
        <v xml:space="preserve"> </v>
      </c>
      <c r="G7895" t="s">
        <v>3560</v>
      </c>
      <c r="H7895">
        <v>1</v>
      </c>
      <c r="I7895" t="str">
        <f>IF(A7895=A7894,I7894&amp;CHAR(10)&amp;"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6" spans="1:9" x14ac:dyDescent="0.25">
      <c r="A7896" t="s">
        <v>14467</v>
      </c>
      <c r="B7896">
        <v>75500133</v>
      </c>
      <c r="C7896" t="s">
        <v>16</v>
      </c>
      <c r="D7896" t="str">
        <f>IF(Tabel_Forespørgsel_fra_Visma28[[#This Row],[SupProd]]=" "," "," - "&amp;Tabel_Forespørgsel_fra_Visma28[[#This Row],[SupProd]])</f>
        <v xml:space="preserve"> </v>
      </c>
      <c r="E7896" t="s">
        <v>16</v>
      </c>
      <c r="F7896" t="str">
        <f>IF(Tabel_Forespørgsel_fra_Visma28[[#This Row],[SupDescr]]=" "," "," - "&amp;Tabel_Forespørgsel_fra_Visma28[[#This Row],[SupDescr]])</f>
        <v xml:space="preserve"> </v>
      </c>
      <c r="G7896" t="s">
        <v>3560</v>
      </c>
      <c r="H7896">
        <v>1</v>
      </c>
      <c r="I7896" t="str">
        <f>IF(A7896=A7895,I7895&amp;CHAR(10)&amp;"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7" spans="1:9" x14ac:dyDescent="0.25">
      <c r="A7897" t="s">
        <v>14473</v>
      </c>
      <c r="B7897">
        <v>75500133</v>
      </c>
      <c r="C7897" t="s">
        <v>16</v>
      </c>
      <c r="D7897" t="str">
        <f>IF(Tabel_Forespørgsel_fra_Visma28[[#This Row],[SupProd]]=" "," "," - "&amp;Tabel_Forespørgsel_fra_Visma28[[#This Row],[SupProd]])</f>
        <v xml:space="preserve"> </v>
      </c>
      <c r="E7897" t="s">
        <v>16</v>
      </c>
      <c r="F7897" t="str">
        <f>IF(Tabel_Forespørgsel_fra_Visma28[[#This Row],[SupDescr]]=" "," "," - "&amp;Tabel_Forespørgsel_fra_Visma28[[#This Row],[SupDescr]])</f>
        <v xml:space="preserve"> </v>
      </c>
      <c r="G7897" t="s">
        <v>3560</v>
      </c>
      <c r="H7897">
        <v>1</v>
      </c>
      <c r="I7897" t="str">
        <f>IF(A7897=A7896,I7896&amp;CHAR(10)&amp;"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8" spans="1:9" x14ac:dyDescent="0.25">
      <c r="A7898" t="s">
        <v>14476</v>
      </c>
      <c r="B7898">
        <v>75500133</v>
      </c>
      <c r="C7898" t="s">
        <v>16</v>
      </c>
      <c r="D7898" t="str">
        <f>IF(Tabel_Forespørgsel_fra_Visma28[[#This Row],[SupProd]]=" "," "," - "&amp;Tabel_Forespørgsel_fra_Visma28[[#This Row],[SupProd]])</f>
        <v xml:space="preserve"> </v>
      </c>
      <c r="E7898" t="s">
        <v>16</v>
      </c>
      <c r="F7898" t="str">
        <f>IF(Tabel_Forespørgsel_fra_Visma28[[#This Row],[SupDescr]]=" "," "," - "&amp;Tabel_Forespørgsel_fra_Visma28[[#This Row],[SupDescr]])</f>
        <v xml:space="preserve"> </v>
      </c>
      <c r="G7898" t="s">
        <v>3560</v>
      </c>
      <c r="H7898">
        <v>1</v>
      </c>
      <c r="I7898" t="str">
        <f>IF(A7898=A7897,I7897&amp;CHAR(10)&amp;"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9" spans="1:9" x14ac:dyDescent="0.25">
      <c r="A7899" t="s">
        <v>14485</v>
      </c>
      <c r="B7899">
        <v>75500133</v>
      </c>
      <c r="C7899" t="s">
        <v>16</v>
      </c>
      <c r="D7899" t="str">
        <f>IF(Tabel_Forespørgsel_fra_Visma28[[#This Row],[SupProd]]=" "," "," - "&amp;Tabel_Forespørgsel_fra_Visma28[[#This Row],[SupProd]])</f>
        <v xml:space="preserve"> </v>
      </c>
      <c r="E7899" t="s">
        <v>16</v>
      </c>
      <c r="F7899" t="str">
        <f>IF(Tabel_Forespørgsel_fra_Visma28[[#This Row],[SupDescr]]=" "," "," - "&amp;Tabel_Forespørgsel_fra_Visma28[[#This Row],[SupDescr]])</f>
        <v xml:space="preserve"> </v>
      </c>
      <c r="G7899" t="s">
        <v>3560</v>
      </c>
      <c r="H7899">
        <v>1</v>
      </c>
      <c r="I7899" t="str">
        <f>IF(A7899=A7898,I7898&amp;CHAR(10)&amp;"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00" spans="1:9" x14ac:dyDescent="0.25">
      <c r="A7900" t="s">
        <v>14479</v>
      </c>
      <c r="B7900">
        <v>75500133</v>
      </c>
      <c r="C7900" t="s">
        <v>16</v>
      </c>
      <c r="D7900" t="str">
        <f>IF(Tabel_Forespørgsel_fra_Visma28[[#This Row],[SupProd]]=" "," "," - "&amp;Tabel_Forespørgsel_fra_Visma28[[#This Row],[SupProd]])</f>
        <v xml:space="preserve"> </v>
      </c>
      <c r="E7900" t="s">
        <v>16</v>
      </c>
      <c r="F7900" t="str">
        <f>IF(Tabel_Forespørgsel_fra_Visma28[[#This Row],[SupDescr]]=" "," "," - "&amp;Tabel_Forespørgsel_fra_Visma28[[#This Row],[SupDescr]])</f>
        <v xml:space="preserve"> </v>
      </c>
      <c r="G7900" t="s">
        <v>3560</v>
      </c>
      <c r="H7900">
        <v>1</v>
      </c>
      <c r="I7900" t="str">
        <f>IF(A7900=A7899,I7899&amp;CHAR(10)&amp;"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01" spans="1:9" x14ac:dyDescent="0.25">
      <c r="A7901" t="s">
        <v>14729</v>
      </c>
      <c r="B7901">
        <v>75500133</v>
      </c>
      <c r="C7901" t="s">
        <v>16</v>
      </c>
      <c r="D7901" t="str">
        <f>IF(Tabel_Forespørgsel_fra_Visma28[[#This Row],[SupProd]]=" "," "," - "&amp;Tabel_Forespørgsel_fra_Visma28[[#This Row],[SupProd]])</f>
        <v xml:space="preserve"> </v>
      </c>
      <c r="E7901" t="s">
        <v>16</v>
      </c>
      <c r="F7901" t="str">
        <f>IF(Tabel_Forespørgsel_fra_Visma28[[#This Row],[SupDescr]]=" "," "," - "&amp;Tabel_Forespørgsel_fra_Visma28[[#This Row],[SupDescr]])</f>
        <v xml:space="preserve"> </v>
      </c>
      <c r="G7901" t="s">
        <v>3560</v>
      </c>
      <c r="H7901">
        <v>1</v>
      </c>
      <c r="I7901" t="str">
        <f>IF(A7901=A7900,I7900&amp;CHAR(10)&amp;"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02" spans="1:9" x14ac:dyDescent="0.25">
      <c r="A7902" t="s">
        <v>14719</v>
      </c>
      <c r="B7902">
        <v>75500133</v>
      </c>
      <c r="C7902" t="s">
        <v>16</v>
      </c>
      <c r="D7902" t="str">
        <f>IF(Tabel_Forespørgsel_fra_Visma28[[#This Row],[SupProd]]=" "," "," - "&amp;Tabel_Forespørgsel_fra_Visma28[[#This Row],[SupProd]])</f>
        <v xml:space="preserve"> </v>
      </c>
      <c r="E7902" t="s">
        <v>16</v>
      </c>
      <c r="F7902" t="str">
        <f>IF(Tabel_Forespørgsel_fra_Visma28[[#This Row],[SupDescr]]=" "," "," - "&amp;Tabel_Forespørgsel_fra_Visma28[[#This Row],[SupDescr]])</f>
        <v xml:space="preserve"> </v>
      </c>
      <c r="G7902" t="s">
        <v>3560</v>
      </c>
      <c r="H7902">
        <v>1</v>
      </c>
      <c r="I7902" t="str">
        <f>IF(A7902=A7901,I7901&amp;CHAR(10)&amp;"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03" spans="1:9" x14ac:dyDescent="0.25">
      <c r="A7903" t="s">
        <v>14799</v>
      </c>
      <c r="B7903">
        <v>66158040</v>
      </c>
      <c r="C7903" t="s">
        <v>16</v>
      </c>
      <c r="D7903" t="str">
        <f>IF(Tabel_Forespørgsel_fra_Visma28[[#This Row],[SupProd]]=" "," "," - "&amp;Tabel_Forespørgsel_fra_Visma28[[#This Row],[SupProd]])</f>
        <v xml:space="preserve"> </v>
      </c>
      <c r="E7903" t="s">
        <v>16</v>
      </c>
      <c r="F7903" t="str">
        <f>IF(Tabel_Forespørgsel_fra_Visma28[[#This Row],[SupDescr]]=" "," "," - "&amp;Tabel_Forespørgsel_fra_Visma28[[#This Row],[SupDescr]])</f>
        <v xml:space="preserve"> </v>
      </c>
      <c r="G7903" t="s">
        <v>13920</v>
      </c>
      <c r="H7903">
        <v>1</v>
      </c>
      <c r="I7903" t="str">
        <f>IF(A7903=A7902,I7902&amp;CHAR(10)&amp;"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904" spans="1:9" x14ac:dyDescent="0.25">
      <c r="A7904" t="s">
        <v>14809</v>
      </c>
      <c r="B7904">
        <v>66158040</v>
      </c>
      <c r="C7904" t="s">
        <v>16</v>
      </c>
      <c r="D7904" t="str">
        <f>IF(Tabel_Forespørgsel_fra_Visma28[[#This Row],[SupProd]]=" "," "," - "&amp;Tabel_Forespørgsel_fra_Visma28[[#This Row],[SupProd]])</f>
        <v xml:space="preserve"> </v>
      </c>
      <c r="E7904" t="s">
        <v>16</v>
      </c>
      <c r="F7904" t="str">
        <f>IF(Tabel_Forespørgsel_fra_Visma28[[#This Row],[SupDescr]]=" "," "," - "&amp;Tabel_Forespørgsel_fra_Visma28[[#This Row],[SupDescr]])</f>
        <v xml:space="preserve"> </v>
      </c>
      <c r="G7904" t="s">
        <v>13920</v>
      </c>
      <c r="H7904">
        <v>1</v>
      </c>
      <c r="I7904" t="str">
        <f>IF(A7904=A7903,I7903&amp;CHAR(10)&amp;"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905" spans="1:9" x14ac:dyDescent="0.25">
      <c r="A7905" t="s">
        <v>14825</v>
      </c>
      <c r="B7905">
        <v>96266400</v>
      </c>
      <c r="C7905" t="s">
        <v>16</v>
      </c>
      <c r="D7905" t="str">
        <f>IF(Tabel_Forespørgsel_fra_Visma28[[#This Row],[SupProd]]=" "," "," - "&amp;Tabel_Forespørgsel_fra_Visma28[[#This Row],[SupProd]])</f>
        <v xml:space="preserve"> </v>
      </c>
      <c r="E7905" t="s">
        <v>16</v>
      </c>
      <c r="F7905" t="str">
        <f>IF(Tabel_Forespørgsel_fra_Visma28[[#This Row],[SupDescr]]=" "," "," - "&amp;Tabel_Forespørgsel_fra_Visma28[[#This Row],[SupDescr]])</f>
        <v xml:space="preserve"> </v>
      </c>
      <c r="G7905" t="s">
        <v>13916</v>
      </c>
      <c r="H7905">
        <v>1</v>
      </c>
      <c r="I7905" t="str">
        <f>IF(A7905=A7904,I7904&amp;CHAR(10)&amp;"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06" spans="1:9" x14ac:dyDescent="0.25">
      <c r="A7906" t="s">
        <v>14825</v>
      </c>
      <c r="B7906">
        <v>75180019</v>
      </c>
      <c r="C7906" t="s">
        <v>16</v>
      </c>
      <c r="D7906" t="str">
        <f>IF(Tabel_Forespørgsel_fra_Visma28[[#This Row],[SupProd]]=" "," "," - "&amp;Tabel_Forespørgsel_fra_Visma28[[#This Row],[SupProd]])</f>
        <v xml:space="preserve"> </v>
      </c>
      <c r="E7906" t="s">
        <v>16</v>
      </c>
      <c r="F7906" t="str">
        <f>IF(Tabel_Forespørgsel_fra_Visma28[[#This Row],[SupDescr]]=" "," "," - "&amp;Tabel_Forespørgsel_fra_Visma28[[#This Row],[SupDescr]])</f>
        <v xml:space="preserve"> </v>
      </c>
      <c r="G7906" t="s">
        <v>2430</v>
      </c>
      <c r="H7906">
        <v>2</v>
      </c>
      <c r="I7906" t="str">
        <f>IF(A7906=A7905,I7905&amp;CHAR(10)&amp;"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07" spans="1:9" x14ac:dyDescent="0.25">
      <c r="A7907" t="s">
        <v>14812</v>
      </c>
      <c r="B7907">
        <v>96266400</v>
      </c>
      <c r="C7907" t="s">
        <v>16</v>
      </c>
      <c r="D7907" t="str">
        <f>IF(Tabel_Forespørgsel_fra_Visma28[[#This Row],[SupProd]]=" "," "," - "&amp;Tabel_Forespørgsel_fra_Visma28[[#This Row],[SupProd]])</f>
        <v xml:space="preserve"> </v>
      </c>
      <c r="E7907" t="s">
        <v>16</v>
      </c>
      <c r="F7907" t="str">
        <f>IF(Tabel_Forespørgsel_fra_Visma28[[#This Row],[SupDescr]]=" "," "," - "&amp;Tabel_Forespørgsel_fra_Visma28[[#This Row],[SupDescr]])</f>
        <v xml:space="preserve"> </v>
      </c>
      <c r="G7907" t="s">
        <v>13916</v>
      </c>
      <c r="H7907">
        <v>1</v>
      </c>
      <c r="I7907" t="str">
        <f>IF(A7907=A7906,I7906&amp;CHAR(10)&amp;"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08" spans="1:9" x14ac:dyDescent="0.25">
      <c r="A7908" t="s">
        <v>14812</v>
      </c>
      <c r="B7908">
        <v>75180019</v>
      </c>
      <c r="C7908" t="s">
        <v>16</v>
      </c>
      <c r="D7908" t="str">
        <f>IF(Tabel_Forespørgsel_fra_Visma28[[#This Row],[SupProd]]=" "," "," - "&amp;Tabel_Forespørgsel_fra_Visma28[[#This Row],[SupProd]])</f>
        <v xml:space="preserve"> </v>
      </c>
      <c r="E7908" t="s">
        <v>16</v>
      </c>
      <c r="F7908" t="str">
        <f>IF(Tabel_Forespørgsel_fra_Visma28[[#This Row],[SupDescr]]=" "," "," - "&amp;Tabel_Forespørgsel_fra_Visma28[[#This Row],[SupDescr]])</f>
        <v xml:space="preserve"> </v>
      </c>
      <c r="G7908" t="s">
        <v>2430</v>
      </c>
      <c r="H7908">
        <v>2</v>
      </c>
      <c r="I7908" t="str">
        <f>IF(A7908=A7907,I7907&amp;CHAR(10)&amp;"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09" spans="1:9" x14ac:dyDescent="0.25">
      <c r="A7909" t="s">
        <v>14813</v>
      </c>
      <c r="B7909">
        <v>96266400</v>
      </c>
      <c r="C7909" t="s">
        <v>16</v>
      </c>
      <c r="D7909" t="str">
        <f>IF(Tabel_Forespørgsel_fra_Visma28[[#This Row],[SupProd]]=" "," "," - "&amp;Tabel_Forespørgsel_fra_Visma28[[#This Row],[SupProd]])</f>
        <v xml:space="preserve"> </v>
      </c>
      <c r="E7909" t="s">
        <v>16</v>
      </c>
      <c r="F7909" t="str">
        <f>IF(Tabel_Forespørgsel_fra_Visma28[[#This Row],[SupDescr]]=" "," "," - "&amp;Tabel_Forespørgsel_fra_Visma28[[#This Row],[SupDescr]])</f>
        <v xml:space="preserve"> </v>
      </c>
      <c r="G7909" t="s">
        <v>13916</v>
      </c>
      <c r="H7909">
        <v>1</v>
      </c>
      <c r="I7909" t="str">
        <f>IF(A7909=A7908,I7908&amp;CHAR(10)&amp;"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10" spans="1:9" x14ac:dyDescent="0.25">
      <c r="A7910" t="s">
        <v>14813</v>
      </c>
      <c r="B7910">
        <v>75180019</v>
      </c>
      <c r="C7910" t="s">
        <v>16</v>
      </c>
      <c r="D7910" t="str">
        <f>IF(Tabel_Forespørgsel_fra_Visma28[[#This Row],[SupProd]]=" "," "," - "&amp;Tabel_Forespørgsel_fra_Visma28[[#This Row],[SupProd]])</f>
        <v xml:space="preserve"> </v>
      </c>
      <c r="E7910" t="s">
        <v>16</v>
      </c>
      <c r="F7910" t="str">
        <f>IF(Tabel_Forespørgsel_fra_Visma28[[#This Row],[SupDescr]]=" "," "," - "&amp;Tabel_Forespørgsel_fra_Visma28[[#This Row],[SupDescr]])</f>
        <v xml:space="preserve"> </v>
      </c>
      <c r="G7910" t="s">
        <v>2430</v>
      </c>
      <c r="H7910">
        <v>2</v>
      </c>
      <c r="I7910" t="str">
        <f>IF(A7910=A7909,I7909&amp;CHAR(10)&amp;"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11" spans="1:9" x14ac:dyDescent="0.25">
      <c r="A7911" t="s">
        <v>14850</v>
      </c>
      <c r="B7911">
        <v>75180019</v>
      </c>
      <c r="C7911" t="s">
        <v>16</v>
      </c>
      <c r="D7911" t="str">
        <f>IF(Tabel_Forespørgsel_fra_Visma28[[#This Row],[SupProd]]=" "," "," - "&amp;Tabel_Forespørgsel_fra_Visma28[[#This Row],[SupProd]])</f>
        <v xml:space="preserve"> </v>
      </c>
      <c r="E7911" t="s">
        <v>16</v>
      </c>
      <c r="F7911" t="str">
        <f>IF(Tabel_Forespørgsel_fra_Visma28[[#This Row],[SupDescr]]=" "," "," - "&amp;Tabel_Forespørgsel_fra_Visma28[[#This Row],[SupDescr]])</f>
        <v xml:space="preserve"> </v>
      </c>
      <c r="G7911" t="s">
        <v>2430</v>
      </c>
      <c r="H7911">
        <v>1</v>
      </c>
      <c r="I7911" t="str">
        <f>IF(A7911=A7910,I7910&amp;CHAR(10)&amp;"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12" spans="1:9" x14ac:dyDescent="0.25">
      <c r="A7912" t="s">
        <v>14865</v>
      </c>
      <c r="B7912">
        <v>66158040</v>
      </c>
      <c r="C7912" t="s">
        <v>16</v>
      </c>
      <c r="D7912" t="str">
        <f>IF(Tabel_Forespørgsel_fra_Visma28[[#This Row],[SupProd]]=" "," "," - "&amp;Tabel_Forespørgsel_fra_Visma28[[#This Row],[SupProd]])</f>
        <v xml:space="preserve"> </v>
      </c>
      <c r="E7912" t="s">
        <v>16</v>
      </c>
      <c r="F7912" t="str">
        <f>IF(Tabel_Forespørgsel_fra_Visma28[[#This Row],[SupDescr]]=" "," "," - "&amp;Tabel_Forespørgsel_fra_Visma28[[#This Row],[SupDescr]])</f>
        <v xml:space="preserve"> </v>
      </c>
      <c r="G7912" t="s">
        <v>13920</v>
      </c>
      <c r="H7912">
        <v>1</v>
      </c>
      <c r="I7912" t="str">
        <f>IF(A7912=A7911,I7911&amp;CHAR(10)&amp;"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913" spans="1:9" x14ac:dyDescent="0.25">
      <c r="A7913" t="s">
        <v>14845</v>
      </c>
      <c r="B7913">
        <v>66158040</v>
      </c>
      <c r="C7913" t="s">
        <v>16</v>
      </c>
      <c r="D7913" t="str">
        <f>IF(Tabel_Forespørgsel_fra_Visma28[[#This Row],[SupProd]]=" "," "," - "&amp;Tabel_Forespørgsel_fra_Visma28[[#This Row],[SupProd]])</f>
        <v xml:space="preserve"> </v>
      </c>
      <c r="E7913" t="s">
        <v>16</v>
      </c>
      <c r="F7913" t="str">
        <f>IF(Tabel_Forespørgsel_fra_Visma28[[#This Row],[SupDescr]]=" "," "," - "&amp;Tabel_Forespørgsel_fra_Visma28[[#This Row],[SupDescr]])</f>
        <v xml:space="preserve"> </v>
      </c>
      <c r="G7913" t="s">
        <v>13920</v>
      </c>
      <c r="H7913">
        <v>1</v>
      </c>
      <c r="I7913" t="str">
        <f>IF(A7913=A7912,I7912&amp;CHAR(10)&amp;"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914" spans="1:9" x14ac:dyDescent="0.25">
      <c r="A7914" t="s">
        <v>14846</v>
      </c>
      <c r="B7914">
        <v>96266400</v>
      </c>
      <c r="C7914" t="s">
        <v>16</v>
      </c>
      <c r="D7914" t="str">
        <f>IF(Tabel_Forespørgsel_fra_Visma28[[#This Row],[SupProd]]=" "," "," - "&amp;Tabel_Forespørgsel_fra_Visma28[[#This Row],[SupProd]])</f>
        <v xml:space="preserve"> </v>
      </c>
      <c r="E7914" t="s">
        <v>16</v>
      </c>
      <c r="F7914" t="str">
        <f>IF(Tabel_Forespørgsel_fra_Visma28[[#This Row],[SupDescr]]=" "," "," - "&amp;Tabel_Forespørgsel_fra_Visma28[[#This Row],[SupDescr]])</f>
        <v xml:space="preserve"> </v>
      </c>
      <c r="G7914" t="s">
        <v>13916</v>
      </c>
      <c r="H7914">
        <v>1</v>
      </c>
      <c r="I7914" t="str">
        <f>IF(A7914=A7913,I7913&amp;CHAR(10)&amp;"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15" spans="1:9" x14ac:dyDescent="0.25">
      <c r="A7915" t="s">
        <v>14846</v>
      </c>
      <c r="B7915">
        <v>75180019</v>
      </c>
      <c r="C7915" t="s">
        <v>16</v>
      </c>
      <c r="D7915" t="str">
        <f>IF(Tabel_Forespørgsel_fra_Visma28[[#This Row],[SupProd]]=" "," "," - "&amp;Tabel_Forespørgsel_fra_Visma28[[#This Row],[SupProd]])</f>
        <v xml:space="preserve"> </v>
      </c>
      <c r="E7915" t="s">
        <v>16</v>
      </c>
      <c r="F7915" t="str">
        <f>IF(Tabel_Forespørgsel_fra_Visma28[[#This Row],[SupDescr]]=" "," "," - "&amp;Tabel_Forespørgsel_fra_Visma28[[#This Row],[SupDescr]])</f>
        <v xml:space="preserve"> </v>
      </c>
      <c r="G7915" t="s">
        <v>2430</v>
      </c>
      <c r="H7915">
        <v>2</v>
      </c>
      <c r="I7915" t="str">
        <f>IF(A7915=A7914,I7914&amp;CHAR(10)&amp;"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16" spans="1:9" x14ac:dyDescent="0.25">
      <c r="A7916" t="s">
        <v>14860</v>
      </c>
      <c r="B7916">
        <v>96266400</v>
      </c>
      <c r="C7916" t="s">
        <v>16</v>
      </c>
      <c r="D7916" t="str">
        <f>IF(Tabel_Forespørgsel_fra_Visma28[[#This Row],[SupProd]]=" "," "," - "&amp;Tabel_Forespørgsel_fra_Visma28[[#This Row],[SupProd]])</f>
        <v xml:space="preserve"> </v>
      </c>
      <c r="E7916" t="s">
        <v>16</v>
      </c>
      <c r="F7916" t="str">
        <f>IF(Tabel_Forespørgsel_fra_Visma28[[#This Row],[SupDescr]]=" "," "," - "&amp;Tabel_Forespørgsel_fra_Visma28[[#This Row],[SupDescr]])</f>
        <v xml:space="preserve"> </v>
      </c>
      <c r="G7916" t="s">
        <v>13916</v>
      </c>
      <c r="H7916">
        <v>1</v>
      </c>
      <c r="I7916" t="str">
        <f>IF(A7916=A7915,I7915&amp;CHAR(10)&amp;"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17" spans="1:9" x14ac:dyDescent="0.25">
      <c r="A7917" t="s">
        <v>14860</v>
      </c>
      <c r="B7917">
        <v>75180019</v>
      </c>
      <c r="C7917" t="s">
        <v>16</v>
      </c>
      <c r="D7917" t="str">
        <f>IF(Tabel_Forespørgsel_fra_Visma28[[#This Row],[SupProd]]=" "," "," - "&amp;Tabel_Forespørgsel_fra_Visma28[[#This Row],[SupProd]])</f>
        <v xml:space="preserve"> </v>
      </c>
      <c r="E7917" t="s">
        <v>16</v>
      </c>
      <c r="F7917" t="str">
        <f>IF(Tabel_Forespørgsel_fra_Visma28[[#This Row],[SupDescr]]=" "," "," - "&amp;Tabel_Forespørgsel_fra_Visma28[[#This Row],[SupDescr]])</f>
        <v xml:space="preserve"> </v>
      </c>
      <c r="G7917" t="s">
        <v>2430</v>
      </c>
      <c r="H7917">
        <v>2</v>
      </c>
      <c r="I7917" t="str">
        <f>IF(A7917=A7916,I7916&amp;CHAR(10)&amp;"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18" spans="1:9" x14ac:dyDescent="0.25">
      <c r="A7918" t="s">
        <v>14861</v>
      </c>
      <c r="B7918">
        <v>96266400</v>
      </c>
      <c r="C7918" t="s">
        <v>16</v>
      </c>
      <c r="D7918" t="str">
        <f>IF(Tabel_Forespørgsel_fra_Visma28[[#This Row],[SupProd]]=" "," "," - "&amp;Tabel_Forespørgsel_fra_Visma28[[#This Row],[SupProd]])</f>
        <v xml:space="preserve"> </v>
      </c>
      <c r="E7918" t="s">
        <v>16</v>
      </c>
      <c r="F7918" t="str">
        <f>IF(Tabel_Forespørgsel_fra_Visma28[[#This Row],[SupDescr]]=" "," "," - "&amp;Tabel_Forespørgsel_fra_Visma28[[#This Row],[SupDescr]])</f>
        <v xml:space="preserve"> </v>
      </c>
      <c r="G7918" t="s">
        <v>13916</v>
      </c>
      <c r="H7918">
        <v>1</v>
      </c>
      <c r="I7918" t="str">
        <f>IF(A7918=A7917,I7917&amp;CHAR(10)&amp;"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19" spans="1:9" x14ac:dyDescent="0.25">
      <c r="A7919" t="s">
        <v>14861</v>
      </c>
      <c r="B7919">
        <v>75180019</v>
      </c>
      <c r="C7919" t="s">
        <v>16</v>
      </c>
      <c r="D7919" t="str">
        <f>IF(Tabel_Forespørgsel_fra_Visma28[[#This Row],[SupProd]]=" "," "," - "&amp;Tabel_Forespørgsel_fra_Visma28[[#This Row],[SupProd]])</f>
        <v xml:space="preserve"> </v>
      </c>
      <c r="E7919" t="s">
        <v>16</v>
      </c>
      <c r="F7919" t="str">
        <f>IF(Tabel_Forespørgsel_fra_Visma28[[#This Row],[SupDescr]]=" "," "," - "&amp;Tabel_Forespørgsel_fra_Visma28[[#This Row],[SupDescr]])</f>
        <v xml:space="preserve"> </v>
      </c>
      <c r="G7919" t="s">
        <v>2430</v>
      </c>
      <c r="H7919">
        <v>2</v>
      </c>
      <c r="I7919" t="str">
        <f>IF(A7919=A7918,I7918&amp;CHAR(10)&amp;"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20" spans="1:9" x14ac:dyDescent="0.25">
      <c r="A7920" t="s">
        <v>14848</v>
      </c>
      <c r="B7920">
        <v>96266400</v>
      </c>
      <c r="C7920" t="s">
        <v>16</v>
      </c>
      <c r="D7920" t="str">
        <f>IF(Tabel_Forespørgsel_fra_Visma28[[#This Row],[SupProd]]=" "," "," - "&amp;Tabel_Forespørgsel_fra_Visma28[[#This Row],[SupProd]])</f>
        <v xml:space="preserve"> </v>
      </c>
      <c r="E7920" t="s">
        <v>16</v>
      </c>
      <c r="F7920" t="str">
        <f>IF(Tabel_Forespørgsel_fra_Visma28[[#This Row],[SupDescr]]=" "," "," - "&amp;Tabel_Forespørgsel_fra_Visma28[[#This Row],[SupDescr]])</f>
        <v xml:space="preserve"> </v>
      </c>
      <c r="G7920" t="s">
        <v>13916</v>
      </c>
      <c r="H7920">
        <v>1</v>
      </c>
      <c r="I7920" t="str">
        <f>IF(A7920=A7919,I7919&amp;CHAR(10)&amp;"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21" spans="1:9" x14ac:dyDescent="0.25">
      <c r="A7921" t="s">
        <v>14848</v>
      </c>
      <c r="B7921">
        <v>75180019</v>
      </c>
      <c r="C7921" t="s">
        <v>16</v>
      </c>
      <c r="D7921" t="str">
        <f>IF(Tabel_Forespørgsel_fra_Visma28[[#This Row],[SupProd]]=" "," "," - "&amp;Tabel_Forespørgsel_fra_Visma28[[#This Row],[SupProd]])</f>
        <v xml:space="preserve"> </v>
      </c>
      <c r="E7921" t="s">
        <v>16</v>
      </c>
      <c r="F7921" t="str">
        <f>IF(Tabel_Forespørgsel_fra_Visma28[[#This Row],[SupDescr]]=" "," "," - "&amp;Tabel_Forespørgsel_fra_Visma28[[#This Row],[SupDescr]])</f>
        <v xml:space="preserve"> </v>
      </c>
      <c r="G7921" t="s">
        <v>2430</v>
      </c>
      <c r="H7921">
        <v>2</v>
      </c>
      <c r="I7921" t="str">
        <f>IF(A7921=A7920,I7920&amp;CHAR(10)&amp;"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22" spans="1:9" x14ac:dyDescent="0.25">
      <c r="A7922" t="s">
        <v>14853</v>
      </c>
      <c r="B7922">
        <v>96266400</v>
      </c>
      <c r="C7922" t="s">
        <v>16</v>
      </c>
      <c r="D7922" t="str">
        <f>IF(Tabel_Forespørgsel_fra_Visma28[[#This Row],[SupProd]]=" "," "," - "&amp;Tabel_Forespørgsel_fra_Visma28[[#This Row],[SupProd]])</f>
        <v xml:space="preserve"> </v>
      </c>
      <c r="E7922" t="s">
        <v>16</v>
      </c>
      <c r="F7922" t="str">
        <f>IF(Tabel_Forespørgsel_fra_Visma28[[#This Row],[SupDescr]]=" "," "," - "&amp;Tabel_Forespørgsel_fra_Visma28[[#This Row],[SupDescr]])</f>
        <v xml:space="preserve"> </v>
      </c>
      <c r="G7922" t="s">
        <v>13916</v>
      </c>
      <c r="H7922">
        <v>1</v>
      </c>
      <c r="I7922" t="str">
        <f>IF(A7922=A7921,I7921&amp;CHAR(10)&amp;"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23" spans="1:9" x14ac:dyDescent="0.25">
      <c r="A7923" t="s">
        <v>14853</v>
      </c>
      <c r="B7923">
        <v>75180019</v>
      </c>
      <c r="C7923" t="s">
        <v>16</v>
      </c>
      <c r="D7923" t="str">
        <f>IF(Tabel_Forespørgsel_fra_Visma28[[#This Row],[SupProd]]=" "," "," - "&amp;Tabel_Forespørgsel_fra_Visma28[[#This Row],[SupProd]])</f>
        <v xml:space="preserve"> </v>
      </c>
      <c r="E7923" t="s">
        <v>16</v>
      </c>
      <c r="F7923" t="str">
        <f>IF(Tabel_Forespørgsel_fra_Visma28[[#This Row],[SupDescr]]=" "," "," - "&amp;Tabel_Forespørgsel_fra_Visma28[[#This Row],[SupDescr]])</f>
        <v xml:space="preserve"> </v>
      </c>
      <c r="G7923" t="s">
        <v>2430</v>
      </c>
      <c r="H7923">
        <v>2</v>
      </c>
      <c r="I7923" t="str">
        <f>IF(A7923=A7922,I7922&amp;CHAR(10)&amp;"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24" spans="1:9" x14ac:dyDescent="0.25">
      <c r="A7924" t="s">
        <v>14793</v>
      </c>
      <c r="B7924">
        <v>75500133</v>
      </c>
      <c r="C7924" t="s">
        <v>16</v>
      </c>
      <c r="D7924" t="str">
        <f>IF(Tabel_Forespørgsel_fra_Visma28[[#This Row],[SupProd]]=" "," "," - "&amp;Tabel_Forespørgsel_fra_Visma28[[#This Row],[SupProd]])</f>
        <v xml:space="preserve"> </v>
      </c>
      <c r="E7924" t="s">
        <v>16</v>
      </c>
      <c r="F7924" t="str">
        <f>IF(Tabel_Forespørgsel_fra_Visma28[[#This Row],[SupDescr]]=" "," "," - "&amp;Tabel_Forespørgsel_fra_Visma28[[#This Row],[SupDescr]])</f>
        <v xml:space="preserve"> </v>
      </c>
      <c r="G7924" t="s">
        <v>3560</v>
      </c>
      <c r="H7924">
        <v>1</v>
      </c>
      <c r="I7924" t="str">
        <f>IF(A7924=A7923,I7923&amp;CHAR(10)&amp;"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25" spans="1:9" x14ac:dyDescent="0.25">
      <c r="A7925" t="s">
        <v>14817</v>
      </c>
      <c r="B7925">
        <v>75500133</v>
      </c>
      <c r="C7925" t="s">
        <v>16</v>
      </c>
      <c r="D7925" t="str">
        <f>IF(Tabel_Forespørgsel_fra_Visma28[[#This Row],[SupProd]]=" "," "," - "&amp;Tabel_Forespørgsel_fra_Visma28[[#This Row],[SupProd]])</f>
        <v xml:space="preserve"> </v>
      </c>
      <c r="E7925" t="s">
        <v>16</v>
      </c>
      <c r="F7925" t="str">
        <f>IF(Tabel_Forespørgsel_fra_Visma28[[#This Row],[SupDescr]]=" "," "," - "&amp;Tabel_Forespørgsel_fra_Visma28[[#This Row],[SupDescr]])</f>
        <v xml:space="preserve"> </v>
      </c>
      <c r="G7925" t="s">
        <v>3560</v>
      </c>
      <c r="H7925">
        <v>1</v>
      </c>
      <c r="I7925" t="str">
        <f>IF(A7925=A7924,I7924&amp;CHAR(10)&amp;"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26" spans="1:9" x14ac:dyDescent="0.25">
      <c r="A7926" t="s">
        <v>14933</v>
      </c>
      <c r="B7926">
        <v>75500133</v>
      </c>
      <c r="C7926" t="s">
        <v>16</v>
      </c>
      <c r="D7926" t="str">
        <f>IF(Tabel_Forespørgsel_fra_Visma28[[#This Row],[SupProd]]=" "," "," - "&amp;Tabel_Forespørgsel_fra_Visma28[[#This Row],[SupProd]])</f>
        <v xml:space="preserve"> </v>
      </c>
      <c r="E7926" t="s">
        <v>16</v>
      </c>
      <c r="F7926" t="str">
        <f>IF(Tabel_Forespørgsel_fra_Visma28[[#This Row],[SupDescr]]=" "," "," - "&amp;Tabel_Forespørgsel_fra_Visma28[[#This Row],[SupDescr]])</f>
        <v xml:space="preserve"> </v>
      </c>
      <c r="G7926" t="s">
        <v>3560</v>
      </c>
      <c r="H7926">
        <v>1</v>
      </c>
      <c r="I7926" t="str">
        <f>IF(A7926=A7925,I7925&amp;CHAR(10)&amp;"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27" spans="1:9" x14ac:dyDescent="0.25">
      <c r="A7927" t="s">
        <v>14668</v>
      </c>
      <c r="B7927">
        <v>66158040</v>
      </c>
      <c r="C7927" t="s">
        <v>16</v>
      </c>
      <c r="D7927" t="str">
        <f>IF(Tabel_Forespørgsel_fra_Visma28[[#This Row],[SupProd]]=" "," "," - "&amp;Tabel_Forespørgsel_fra_Visma28[[#This Row],[SupProd]])</f>
        <v xml:space="preserve"> </v>
      </c>
      <c r="E7927" t="s">
        <v>16</v>
      </c>
      <c r="F7927" t="str">
        <f>IF(Tabel_Forespørgsel_fra_Visma28[[#This Row],[SupDescr]]=" "," "," - "&amp;Tabel_Forespørgsel_fra_Visma28[[#This Row],[SupDescr]])</f>
        <v xml:space="preserve"> </v>
      </c>
      <c r="G7927" t="s">
        <v>13920</v>
      </c>
      <c r="H7927">
        <v>1</v>
      </c>
      <c r="I7927" t="str">
        <f>IF(A7927=A7926,I7926&amp;CHAR(10)&amp;"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928" spans="1:9" x14ac:dyDescent="0.25">
      <c r="A7928" t="s">
        <v>13952</v>
      </c>
      <c r="B7928">
        <v>96266400</v>
      </c>
      <c r="C7928" t="s">
        <v>16</v>
      </c>
      <c r="D7928" t="str">
        <f>IF(Tabel_Forespørgsel_fra_Visma28[[#This Row],[SupProd]]=" "," "," - "&amp;Tabel_Forespørgsel_fra_Visma28[[#This Row],[SupProd]])</f>
        <v xml:space="preserve"> </v>
      </c>
      <c r="E7928" t="s">
        <v>16</v>
      </c>
      <c r="F7928" t="str">
        <f>IF(Tabel_Forespørgsel_fra_Visma28[[#This Row],[SupDescr]]=" "," "," - "&amp;Tabel_Forespørgsel_fra_Visma28[[#This Row],[SupDescr]])</f>
        <v xml:space="preserve"> </v>
      </c>
      <c r="G7928" t="s">
        <v>13916</v>
      </c>
      <c r="H7928">
        <v>1</v>
      </c>
      <c r="I7928" t="str">
        <f>IF(A7928=A7927,I7927&amp;CHAR(10)&amp;"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29" spans="1:9" x14ac:dyDescent="0.25">
      <c r="A7929" t="s">
        <v>13952</v>
      </c>
      <c r="B7929">
        <v>75180019</v>
      </c>
      <c r="C7929" t="s">
        <v>16</v>
      </c>
      <c r="D7929" t="str">
        <f>IF(Tabel_Forespørgsel_fra_Visma28[[#This Row],[SupProd]]=" "," "," - "&amp;Tabel_Forespørgsel_fra_Visma28[[#This Row],[SupProd]])</f>
        <v xml:space="preserve"> </v>
      </c>
      <c r="E7929" t="s">
        <v>16</v>
      </c>
      <c r="F7929" t="str">
        <f>IF(Tabel_Forespørgsel_fra_Visma28[[#This Row],[SupDescr]]=" "," "," - "&amp;Tabel_Forespørgsel_fra_Visma28[[#This Row],[SupDescr]])</f>
        <v xml:space="preserve"> </v>
      </c>
      <c r="G7929" t="s">
        <v>2430</v>
      </c>
      <c r="H7929">
        <v>2</v>
      </c>
      <c r="I7929" t="str">
        <f>IF(A7929=A7928,I7928&amp;CHAR(10)&amp;"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30" spans="1:9" x14ac:dyDescent="0.25">
      <c r="A7930" t="s">
        <v>13951</v>
      </c>
      <c r="B7930">
        <v>96266400</v>
      </c>
      <c r="C7930" t="s">
        <v>16</v>
      </c>
      <c r="D7930" t="str">
        <f>IF(Tabel_Forespørgsel_fra_Visma28[[#This Row],[SupProd]]=" "," "," - "&amp;Tabel_Forespørgsel_fra_Visma28[[#This Row],[SupProd]])</f>
        <v xml:space="preserve"> </v>
      </c>
      <c r="E7930" t="s">
        <v>16</v>
      </c>
      <c r="F7930" t="str">
        <f>IF(Tabel_Forespørgsel_fra_Visma28[[#This Row],[SupDescr]]=" "," "," - "&amp;Tabel_Forespørgsel_fra_Visma28[[#This Row],[SupDescr]])</f>
        <v xml:space="preserve"> </v>
      </c>
      <c r="G7930" t="s">
        <v>13916</v>
      </c>
      <c r="H7930">
        <v>1</v>
      </c>
      <c r="I7930" t="str">
        <f>IF(A7930=A7929,I7929&amp;CHAR(10)&amp;"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31" spans="1:9" x14ac:dyDescent="0.25">
      <c r="A7931" t="s">
        <v>13951</v>
      </c>
      <c r="B7931">
        <v>75180019</v>
      </c>
      <c r="C7931" t="s">
        <v>16</v>
      </c>
      <c r="D7931" t="str">
        <f>IF(Tabel_Forespørgsel_fra_Visma28[[#This Row],[SupProd]]=" "," "," - "&amp;Tabel_Forespørgsel_fra_Visma28[[#This Row],[SupProd]])</f>
        <v xml:space="preserve"> </v>
      </c>
      <c r="E7931" t="s">
        <v>16</v>
      </c>
      <c r="F7931" t="str">
        <f>IF(Tabel_Forespørgsel_fra_Visma28[[#This Row],[SupDescr]]=" "," "," - "&amp;Tabel_Forespørgsel_fra_Visma28[[#This Row],[SupDescr]])</f>
        <v xml:space="preserve"> </v>
      </c>
      <c r="G7931" t="s">
        <v>2430</v>
      </c>
      <c r="H7931">
        <v>2</v>
      </c>
      <c r="I7931" t="str">
        <f>IF(A7931=A7930,I7930&amp;CHAR(10)&amp;"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32" spans="1:9" x14ac:dyDescent="0.25">
      <c r="A7932" t="s">
        <v>13957</v>
      </c>
      <c r="B7932">
        <v>96266400</v>
      </c>
      <c r="C7932" t="s">
        <v>16</v>
      </c>
      <c r="D7932" t="str">
        <f>IF(Tabel_Forespørgsel_fra_Visma28[[#This Row],[SupProd]]=" "," "," - "&amp;Tabel_Forespørgsel_fra_Visma28[[#This Row],[SupProd]])</f>
        <v xml:space="preserve"> </v>
      </c>
      <c r="E7932" t="s">
        <v>16</v>
      </c>
      <c r="F7932" t="str">
        <f>IF(Tabel_Forespørgsel_fra_Visma28[[#This Row],[SupDescr]]=" "," "," - "&amp;Tabel_Forespørgsel_fra_Visma28[[#This Row],[SupDescr]])</f>
        <v xml:space="preserve"> </v>
      </c>
      <c r="G7932" t="s">
        <v>13916</v>
      </c>
      <c r="H7932">
        <v>1</v>
      </c>
      <c r="I7932" t="str">
        <f>IF(A7932=A7931,I7931&amp;CHAR(10)&amp;"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33" spans="1:9" x14ac:dyDescent="0.25">
      <c r="A7933" t="s">
        <v>13957</v>
      </c>
      <c r="B7933">
        <v>75180019</v>
      </c>
      <c r="C7933" t="s">
        <v>16</v>
      </c>
      <c r="D7933" t="str">
        <f>IF(Tabel_Forespørgsel_fra_Visma28[[#This Row],[SupProd]]=" "," "," - "&amp;Tabel_Forespørgsel_fra_Visma28[[#This Row],[SupProd]])</f>
        <v xml:space="preserve"> </v>
      </c>
      <c r="E7933" t="s">
        <v>16</v>
      </c>
      <c r="F7933" t="str">
        <f>IF(Tabel_Forespørgsel_fra_Visma28[[#This Row],[SupDescr]]=" "," "," - "&amp;Tabel_Forespørgsel_fra_Visma28[[#This Row],[SupDescr]])</f>
        <v xml:space="preserve"> </v>
      </c>
      <c r="G7933" t="s">
        <v>2430</v>
      </c>
      <c r="H7933">
        <v>2</v>
      </c>
      <c r="I7933" t="str">
        <f>IF(A7933=A7932,I7932&amp;CHAR(10)&amp;"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34" spans="1:9" x14ac:dyDescent="0.25">
      <c r="A7934" t="s">
        <v>13953</v>
      </c>
      <c r="B7934">
        <v>96266400</v>
      </c>
      <c r="C7934" t="s">
        <v>16</v>
      </c>
      <c r="D7934" t="str">
        <f>IF(Tabel_Forespørgsel_fra_Visma28[[#This Row],[SupProd]]=" "," "," - "&amp;Tabel_Forespørgsel_fra_Visma28[[#This Row],[SupProd]])</f>
        <v xml:space="preserve"> </v>
      </c>
      <c r="E7934" t="s">
        <v>16</v>
      </c>
      <c r="F7934" t="str">
        <f>IF(Tabel_Forespørgsel_fra_Visma28[[#This Row],[SupDescr]]=" "," "," - "&amp;Tabel_Forespørgsel_fra_Visma28[[#This Row],[SupDescr]])</f>
        <v xml:space="preserve"> </v>
      </c>
      <c r="G7934" t="s">
        <v>13916</v>
      </c>
      <c r="H7934">
        <v>1</v>
      </c>
      <c r="I7934" t="str">
        <f>IF(A7934=A7933,I7933&amp;CHAR(10)&amp;"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35" spans="1:9" x14ac:dyDescent="0.25">
      <c r="A7935" t="s">
        <v>13953</v>
      </c>
      <c r="B7935">
        <v>75180019</v>
      </c>
      <c r="C7935" t="s">
        <v>16</v>
      </c>
      <c r="D7935" t="str">
        <f>IF(Tabel_Forespørgsel_fra_Visma28[[#This Row],[SupProd]]=" "," "," - "&amp;Tabel_Forespørgsel_fra_Visma28[[#This Row],[SupProd]])</f>
        <v xml:space="preserve"> </v>
      </c>
      <c r="E7935" t="s">
        <v>16</v>
      </c>
      <c r="F7935" t="str">
        <f>IF(Tabel_Forespørgsel_fra_Visma28[[#This Row],[SupDescr]]=" "," "," - "&amp;Tabel_Forespørgsel_fra_Visma28[[#This Row],[SupDescr]])</f>
        <v xml:space="preserve"> </v>
      </c>
      <c r="G7935" t="s">
        <v>2430</v>
      </c>
      <c r="H7935">
        <v>2</v>
      </c>
      <c r="I7935" t="str">
        <f>IF(A7935=A7934,I7934&amp;CHAR(10)&amp;"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36" spans="1:9" x14ac:dyDescent="0.25">
      <c r="A7936" t="s">
        <v>13954</v>
      </c>
      <c r="B7936">
        <v>96266400</v>
      </c>
      <c r="C7936" t="s">
        <v>16</v>
      </c>
      <c r="D7936" t="str">
        <f>IF(Tabel_Forespørgsel_fra_Visma28[[#This Row],[SupProd]]=" "," "," - "&amp;Tabel_Forespørgsel_fra_Visma28[[#This Row],[SupProd]])</f>
        <v xml:space="preserve"> </v>
      </c>
      <c r="E7936" t="s">
        <v>16</v>
      </c>
      <c r="F7936" t="str">
        <f>IF(Tabel_Forespørgsel_fra_Visma28[[#This Row],[SupDescr]]=" "," "," - "&amp;Tabel_Forespørgsel_fra_Visma28[[#This Row],[SupDescr]])</f>
        <v xml:space="preserve"> </v>
      </c>
      <c r="G7936" t="s">
        <v>13916</v>
      </c>
      <c r="H7936">
        <v>1</v>
      </c>
      <c r="I7936" t="str">
        <f>IF(A7936=A7935,I7935&amp;CHAR(10)&amp;"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37" spans="1:9" x14ac:dyDescent="0.25">
      <c r="A7937" t="s">
        <v>13954</v>
      </c>
      <c r="B7937">
        <v>75180019</v>
      </c>
      <c r="C7937" t="s">
        <v>16</v>
      </c>
      <c r="D7937" t="str">
        <f>IF(Tabel_Forespørgsel_fra_Visma28[[#This Row],[SupProd]]=" "," "," - "&amp;Tabel_Forespørgsel_fra_Visma28[[#This Row],[SupProd]])</f>
        <v xml:space="preserve"> </v>
      </c>
      <c r="E7937" t="s">
        <v>16</v>
      </c>
      <c r="F7937" t="str">
        <f>IF(Tabel_Forespørgsel_fra_Visma28[[#This Row],[SupDescr]]=" "," "," - "&amp;Tabel_Forespørgsel_fra_Visma28[[#This Row],[SupDescr]])</f>
        <v xml:space="preserve"> </v>
      </c>
      <c r="G7937" t="s">
        <v>2430</v>
      </c>
      <c r="H7937">
        <v>2</v>
      </c>
      <c r="I7937" t="str">
        <f>IF(A7937=A7936,I7936&amp;CHAR(10)&amp;"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38" spans="1:9" x14ac:dyDescent="0.25">
      <c r="A7938" t="s">
        <v>15349</v>
      </c>
      <c r="B7938">
        <v>75500133</v>
      </c>
      <c r="C7938" t="s">
        <v>16</v>
      </c>
      <c r="D7938" t="str">
        <f>IF(Tabel_Forespørgsel_fra_Visma28[[#This Row],[SupProd]]=" "," "," - "&amp;Tabel_Forespørgsel_fra_Visma28[[#This Row],[SupProd]])</f>
        <v xml:space="preserve"> </v>
      </c>
      <c r="E7938" t="s">
        <v>16</v>
      </c>
      <c r="F7938" t="str">
        <f>IF(Tabel_Forespørgsel_fra_Visma28[[#This Row],[SupDescr]]=" "," "," - "&amp;Tabel_Forespørgsel_fra_Visma28[[#This Row],[SupDescr]])</f>
        <v xml:space="preserve"> </v>
      </c>
      <c r="G7938" t="s">
        <v>3560</v>
      </c>
      <c r="H7938">
        <v>1</v>
      </c>
      <c r="I7938" t="str">
        <f>IF(A7938=A7937,I7937&amp;CHAR(10)&amp;"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39" spans="1:9" x14ac:dyDescent="0.25">
      <c r="A7939" t="s">
        <v>15377</v>
      </c>
      <c r="B7939">
        <v>70120140</v>
      </c>
      <c r="C7939" t="s">
        <v>16</v>
      </c>
      <c r="D7939" t="str">
        <f>IF(Tabel_Forespørgsel_fra_Visma28[[#This Row],[SupProd]]=" "," "," - "&amp;Tabel_Forespørgsel_fra_Visma28[[#This Row],[SupProd]])</f>
        <v xml:space="preserve"> </v>
      </c>
      <c r="E7939" t="s">
        <v>16</v>
      </c>
      <c r="F7939" t="str">
        <f>IF(Tabel_Forespørgsel_fra_Visma28[[#This Row],[SupDescr]]=" "," "," - "&amp;Tabel_Forespørgsel_fra_Visma28[[#This Row],[SupDescr]])</f>
        <v xml:space="preserve"> </v>
      </c>
      <c r="G7939" t="s">
        <v>2467</v>
      </c>
      <c r="H7939">
        <v>1</v>
      </c>
      <c r="I7939" t="str">
        <f>IF(A7939=A7938,I7938&amp;CHAR(10)&amp;"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40" spans="1:9" x14ac:dyDescent="0.25">
      <c r="A7940" t="s">
        <v>15376</v>
      </c>
      <c r="B7940">
        <v>70120140</v>
      </c>
      <c r="C7940" t="s">
        <v>16</v>
      </c>
      <c r="D7940" t="str">
        <f>IF(Tabel_Forespørgsel_fra_Visma28[[#This Row],[SupProd]]=" "," "," - "&amp;Tabel_Forespørgsel_fra_Visma28[[#This Row],[SupProd]])</f>
        <v xml:space="preserve"> </v>
      </c>
      <c r="E7940" t="s">
        <v>16</v>
      </c>
      <c r="F7940" t="str">
        <f>IF(Tabel_Forespørgsel_fra_Visma28[[#This Row],[SupDescr]]=" "," "," - "&amp;Tabel_Forespørgsel_fra_Visma28[[#This Row],[SupDescr]])</f>
        <v xml:space="preserve"> </v>
      </c>
      <c r="G7940" t="s">
        <v>2467</v>
      </c>
      <c r="H7940">
        <v>1</v>
      </c>
      <c r="I7940" t="str">
        <f>IF(A7940=A7939,I7939&amp;CHAR(10)&amp;"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41" spans="1:9" x14ac:dyDescent="0.25">
      <c r="A7941" t="s">
        <v>16580</v>
      </c>
      <c r="B7941">
        <v>96266400</v>
      </c>
      <c r="C7941" t="s">
        <v>16</v>
      </c>
      <c r="D7941" t="str">
        <f>IF(Tabel_Forespørgsel_fra_Visma28[[#This Row],[SupProd]]=" "," "," - "&amp;Tabel_Forespørgsel_fra_Visma28[[#This Row],[SupProd]])</f>
        <v xml:space="preserve"> </v>
      </c>
      <c r="E7941" t="s">
        <v>16</v>
      </c>
      <c r="F7941" t="str">
        <f>IF(Tabel_Forespørgsel_fra_Visma28[[#This Row],[SupDescr]]=" "," "," - "&amp;Tabel_Forespørgsel_fra_Visma28[[#This Row],[SupDescr]])</f>
        <v xml:space="preserve"> </v>
      </c>
      <c r="G7941" t="s">
        <v>13916</v>
      </c>
      <c r="H7941">
        <v>1</v>
      </c>
      <c r="I7941" t="str">
        <f>IF(A7941=A7940,I7940&amp;CHAR(10)&amp;"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42" spans="1:9" x14ac:dyDescent="0.25">
      <c r="A7942" t="s">
        <v>16581</v>
      </c>
      <c r="B7942">
        <v>96266400</v>
      </c>
      <c r="C7942" t="s">
        <v>16</v>
      </c>
      <c r="D7942" t="str">
        <f>IF(Tabel_Forespørgsel_fra_Visma28[[#This Row],[SupProd]]=" "," "," - "&amp;Tabel_Forespørgsel_fra_Visma28[[#This Row],[SupProd]])</f>
        <v xml:space="preserve"> </v>
      </c>
      <c r="E7942" t="s">
        <v>16</v>
      </c>
      <c r="F7942" t="str">
        <f>IF(Tabel_Forespørgsel_fra_Visma28[[#This Row],[SupDescr]]=" "," "," - "&amp;Tabel_Forespørgsel_fra_Visma28[[#This Row],[SupDescr]])</f>
        <v xml:space="preserve"> </v>
      </c>
      <c r="G7942" t="s">
        <v>13916</v>
      </c>
      <c r="H7942">
        <v>1</v>
      </c>
      <c r="I7942" t="str">
        <f>IF(A7942=A7941,I7941&amp;CHAR(10)&amp;"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43" spans="1:9" x14ac:dyDescent="0.25">
      <c r="A7943" t="s">
        <v>16649</v>
      </c>
      <c r="B7943">
        <v>96266400</v>
      </c>
      <c r="C7943" t="s">
        <v>16</v>
      </c>
      <c r="D7943" t="str">
        <f>IF(Tabel_Forespørgsel_fra_Visma28[[#This Row],[SupProd]]=" "," "," - "&amp;Tabel_Forespørgsel_fra_Visma28[[#This Row],[SupProd]])</f>
        <v xml:space="preserve"> </v>
      </c>
      <c r="E7943" t="s">
        <v>16</v>
      </c>
      <c r="F7943" t="str">
        <f>IF(Tabel_Forespørgsel_fra_Visma28[[#This Row],[SupDescr]]=" "," "," - "&amp;Tabel_Forespørgsel_fra_Visma28[[#This Row],[SupDescr]])</f>
        <v xml:space="preserve"> </v>
      </c>
      <c r="G7943" t="s">
        <v>13916</v>
      </c>
      <c r="H7943">
        <v>1</v>
      </c>
      <c r="I7943" t="str">
        <f>IF(A7943=A7942,I7942&amp;CHAR(10)&amp;"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44" spans="1:9" x14ac:dyDescent="0.25">
      <c r="A7944" t="s">
        <v>41270</v>
      </c>
      <c r="B7944">
        <v>75500133</v>
      </c>
      <c r="C7944" t="s">
        <v>16</v>
      </c>
      <c r="D7944" t="str">
        <f>IF(Tabel_Forespørgsel_fra_Visma28[[#This Row],[SupProd]]=" "," "," - "&amp;Tabel_Forespørgsel_fra_Visma28[[#This Row],[SupProd]])</f>
        <v xml:space="preserve"> </v>
      </c>
      <c r="E7944" t="s">
        <v>16</v>
      </c>
      <c r="F7944" t="str">
        <f>IF(Tabel_Forespørgsel_fra_Visma28[[#This Row],[SupDescr]]=" "," "," - "&amp;Tabel_Forespørgsel_fra_Visma28[[#This Row],[SupDescr]])</f>
        <v xml:space="preserve"> </v>
      </c>
      <c r="G7944" t="s">
        <v>3560</v>
      </c>
      <c r="H7944">
        <v>1</v>
      </c>
      <c r="I7944" t="str">
        <f>IF(A7944=A7943,I7943&amp;CHAR(10)&amp;"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45" spans="1:9" x14ac:dyDescent="0.25">
      <c r="A7945" t="s">
        <v>40792</v>
      </c>
      <c r="B7945">
        <v>75180019</v>
      </c>
      <c r="C7945" t="s">
        <v>16</v>
      </c>
      <c r="D7945" t="str">
        <f>IF(Tabel_Forespørgsel_fra_Visma28[[#This Row],[SupProd]]=" "," "," - "&amp;Tabel_Forespørgsel_fra_Visma28[[#This Row],[SupProd]])</f>
        <v xml:space="preserve"> </v>
      </c>
      <c r="E7945" t="s">
        <v>16</v>
      </c>
      <c r="F7945" t="str">
        <f>IF(Tabel_Forespørgsel_fra_Visma28[[#This Row],[SupDescr]]=" "," "," - "&amp;Tabel_Forespørgsel_fra_Visma28[[#This Row],[SupDescr]])</f>
        <v xml:space="preserve"> </v>
      </c>
      <c r="G7945" t="s">
        <v>2430</v>
      </c>
      <c r="H7945">
        <v>1</v>
      </c>
      <c r="I7945" t="str">
        <f>IF(A7945=A7944,I7944&amp;CHAR(10)&amp;"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46" spans="1:9" x14ac:dyDescent="0.25">
      <c r="A7946" t="s">
        <v>41265</v>
      </c>
      <c r="B7946">
        <v>75500133</v>
      </c>
      <c r="C7946" t="s">
        <v>16</v>
      </c>
      <c r="D7946" t="str">
        <f>IF(Tabel_Forespørgsel_fra_Visma28[[#This Row],[SupProd]]=" "," "," - "&amp;Tabel_Forespørgsel_fra_Visma28[[#This Row],[SupProd]])</f>
        <v xml:space="preserve"> </v>
      </c>
      <c r="E7946" t="s">
        <v>16</v>
      </c>
      <c r="F7946" t="str">
        <f>IF(Tabel_Forespørgsel_fra_Visma28[[#This Row],[SupDescr]]=" "," "," - "&amp;Tabel_Forespørgsel_fra_Visma28[[#This Row],[SupDescr]])</f>
        <v xml:space="preserve"> </v>
      </c>
      <c r="G7946" t="s">
        <v>3560</v>
      </c>
      <c r="H7946">
        <v>1</v>
      </c>
      <c r="I7946" t="str">
        <f>IF(A7946=A7945,I7945&amp;CHAR(10)&amp;"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47" spans="1:9" x14ac:dyDescent="0.25">
      <c r="A7947" t="s">
        <v>41276</v>
      </c>
      <c r="B7947">
        <v>75500133</v>
      </c>
      <c r="C7947" t="s">
        <v>16</v>
      </c>
      <c r="D7947" t="str">
        <f>IF(Tabel_Forespørgsel_fra_Visma28[[#This Row],[SupProd]]=" "," "," - "&amp;Tabel_Forespørgsel_fra_Visma28[[#This Row],[SupProd]])</f>
        <v xml:space="preserve"> </v>
      </c>
      <c r="E7947" t="s">
        <v>16</v>
      </c>
      <c r="F7947" t="str">
        <f>IF(Tabel_Forespørgsel_fra_Visma28[[#This Row],[SupDescr]]=" "," "," - "&amp;Tabel_Forespørgsel_fra_Visma28[[#This Row],[SupDescr]])</f>
        <v xml:space="preserve"> </v>
      </c>
      <c r="G7947" t="s">
        <v>3560</v>
      </c>
      <c r="H7947">
        <v>1</v>
      </c>
      <c r="I7947" t="str">
        <f>IF(A7947=A7946,I7946&amp;CHAR(10)&amp;"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48" spans="1:9" x14ac:dyDescent="0.25">
      <c r="A7948" t="s">
        <v>41271</v>
      </c>
      <c r="B7948">
        <v>75500133</v>
      </c>
      <c r="C7948" t="s">
        <v>16</v>
      </c>
      <c r="D7948" t="str">
        <f>IF(Tabel_Forespørgsel_fra_Visma28[[#This Row],[SupProd]]=" "," "," - "&amp;Tabel_Forespørgsel_fra_Visma28[[#This Row],[SupProd]])</f>
        <v xml:space="preserve"> </v>
      </c>
      <c r="E7948" t="s">
        <v>16</v>
      </c>
      <c r="F7948" t="str">
        <f>IF(Tabel_Forespørgsel_fra_Visma28[[#This Row],[SupDescr]]=" "," "," - "&amp;Tabel_Forespørgsel_fra_Visma28[[#This Row],[SupDescr]])</f>
        <v xml:space="preserve"> </v>
      </c>
      <c r="G7948" t="s">
        <v>3560</v>
      </c>
      <c r="H7948">
        <v>1</v>
      </c>
      <c r="I7948" t="str">
        <f>IF(A7948=A7947,I7947&amp;CHAR(10)&amp;"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49" spans="1:9" x14ac:dyDescent="0.25">
      <c r="A7949" t="s">
        <v>41231</v>
      </c>
      <c r="B7949">
        <v>75500133</v>
      </c>
      <c r="C7949" t="s">
        <v>16</v>
      </c>
      <c r="D7949" t="str">
        <f>IF(Tabel_Forespørgsel_fra_Visma28[[#This Row],[SupProd]]=" "," "," - "&amp;Tabel_Forespørgsel_fra_Visma28[[#This Row],[SupProd]])</f>
        <v xml:space="preserve"> </v>
      </c>
      <c r="E7949" t="s">
        <v>16</v>
      </c>
      <c r="F7949" t="str">
        <f>IF(Tabel_Forespørgsel_fra_Visma28[[#This Row],[SupDescr]]=" "," "," - "&amp;Tabel_Forespørgsel_fra_Visma28[[#This Row],[SupDescr]])</f>
        <v xml:space="preserve"> </v>
      </c>
      <c r="G7949" t="s">
        <v>3560</v>
      </c>
      <c r="H7949">
        <v>1</v>
      </c>
      <c r="I7949" t="str">
        <f>IF(A7949=A7948,I7948&amp;CHAR(10)&amp;"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0" spans="1:9" x14ac:dyDescent="0.25">
      <c r="A7950" t="s">
        <v>41283</v>
      </c>
      <c r="B7950">
        <v>75500133</v>
      </c>
      <c r="C7950" t="s">
        <v>16</v>
      </c>
      <c r="D7950" t="str">
        <f>IF(Tabel_Forespørgsel_fra_Visma28[[#This Row],[SupProd]]=" "," "," - "&amp;Tabel_Forespørgsel_fra_Visma28[[#This Row],[SupProd]])</f>
        <v xml:space="preserve"> </v>
      </c>
      <c r="E7950" t="s">
        <v>16</v>
      </c>
      <c r="F7950" t="str">
        <f>IF(Tabel_Forespørgsel_fra_Visma28[[#This Row],[SupDescr]]=" "," "," - "&amp;Tabel_Forespørgsel_fra_Visma28[[#This Row],[SupDescr]])</f>
        <v xml:space="preserve"> </v>
      </c>
      <c r="G7950" t="s">
        <v>3560</v>
      </c>
      <c r="H7950">
        <v>1</v>
      </c>
      <c r="I7950" t="str">
        <f>IF(A7950=A7949,I7949&amp;CHAR(10)&amp;"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1" spans="1:9" x14ac:dyDescent="0.25">
      <c r="A7951" t="s">
        <v>41285</v>
      </c>
      <c r="B7951">
        <v>75500133</v>
      </c>
      <c r="C7951" t="s">
        <v>16</v>
      </c>
      <c r="D7951" t="str">
        <f>IF(Tabel_Forespørgsel_fra_Visma28[[#This Row],[SupProd]]=" "," "," - "&amp;Tabel_Forespørgsel_fra_Visma28[[#This Row],[SupProd]])</f>
        <v xml:space="preserve"> </v>
      </c>
      <c r="E7951" t="s">
        <v>16</v>
      </c>
      <c r="F7951" t="str">
        <f>IF(Tabel_Forespørgsel_fra_Visma28[[#This Row],[SupDescr]]=" "," "," - "&amp;Tabel_Forespørgsel_fra_Visma28[[#This Row],[SupDescr]])</f>
        <v xml:space="preserve"> </v>
      </c>
      <c r="G7951" t="s">
        <v>3560</v>
      </c>
      <c r="H7951">
        <v>1</v>
      </c>
      <c r="I7951" t="str">
        <f>IF(A7951=A7950,I7950&amp;CHAR(10)&amp;"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2" spans="1:9" x14ac:dyDescent="0.25">
      <c r="A7952" t="s">
        <v>41279</v>
      </c>
      <c r="B7952">
        <v>75500133</v>
      </c>
      <c r="C7952" t="s">
        <v>16</v>
      </c>
      <c r="D7952" t="str">
        <f>IF(Tabel_Forespørgsel_fra_Visma28[[#This Row],[SupProd]]=" "," "," - "&amp;Tabel_Forespørgsel_fra_Visma28[[#This Row],[SupProd]])</f>
        <v xml:space="preserve"> </v>
      </c>
      <c r="E7952" t="s">
        <v>16</v>
      </c>
      <c r="F7952" t="str">
        <f>IF(Tabel_Forespørgsel_fra_Visma28[[#This Row],[SupDescr]]=" "," "," - "&amp;Tabel_Forespørgsel_fra_Visma28[[#This Row],[SupDescr]])</f>
        <v xml:space="preserve"> </v>
      </c>
      <c r="G7952" t="s">
        <v>3560</v>
      </c>
      <c r="H7952">
        <v>1</v>
      </c>
      <c r="I7952" t="str">
        <f>IF(A7952=A7951,I7951&amp;CHAR(10)&amp;"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3" spans="1:9" x14ac:dyDescent="0.25">
      <c r="A7953" t="s">
        <v>41280</v>
      </c>
      <c r="B7953">
        <v>75500133</v>
      </c>
      <c r="C7953" t="s">
        <v>16</v>
      </c>
      <c r="D7953" t="str">
        <f>IF(Tabel_Forespørgsel_fra_Visma28[[#This Row],[SupProd]]=" "," "," - "&amp;Tabel_Forespørgsel_fra_Visma28[[#This Row],[SupProd]])</f>
        <v xml:space="preserve"> </v>
      </c>
      <c r="E7953" t="s">
        <v>16</v>
      </c>
      <c r="F7953" t="str">
        <f>IF(Tabel_Forespørgsel_fra_Visma28[[#This Row],[SupDescr]]=" "," "," - "&amp;Tabel_Forespørgsel_fra_Visma28[[#This Row],[SupDescr]])</f>
        <v xml:space="preserve"> </v>
      </c>
      <c r="G7953" t="s">
        <v>3560</v>
      </c>
      <c r="H7953">
        <v>1</v>
      </c>
      <c r="I7953" t="str">
        <f>IF(A7953=A7952,I7952&amp;CHAR(10)&amp;"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4" spans="1:9" x14ac:dyDescent="0.25">
      <c r="A7954" t="s">
        <v>41272</v>
      </c>
      <c r="B7954">
        <v>75500133</v>
      </c>
      <c r="C7954" t="s">
        <v>16</v>
      </c>
      <c r="D7954" t="str">
        <f>IF(Tabel_Forespørgsel_fra_Visma28[[#This Row],[SupProd]]=" "," "," - "&amp;Tabel_Forespørgsel_fra_Visma28[[#This Row],[SupProd]])</f>
        <v xml:space="preserve"> </v>
      </c>
      <c r="E7954" t="s">
        <v>16</v>
      </c>
      <c r="F7954" t="str">
        <f>IF(Tabel_Forespørgsel_fra_Visma28[[#This Row],[SupDescr]]=" "," "," - "&amp;Tabel_Forespørgsel_fra_Visma28[[#This Row],[SupDescr]])</f>
        <v xml:space="preserve"> </v>
      </c>
      <c r="G7954" t="s">
        <v>3560</v>
      </c>
      <c r="H7954">
        <v>1</v>
      </c>
      <c r="I7954" t="str">
        <f>IF(A7954=A7953,I7953&amp;CHAR(10)&amp;"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5" spans="1:9" x14ac:dyDescent="0.25">
      <c r="A7955" t="s">
        <v>41273</v>
      </c>
      <c r="B7955">
        <v>75500133</v>
      </c>
      <c r="C7955" t="s">
        <v>16</v>
      </c>
      <c r="D7955" t="str">
        <f>IF(Tabel_Forespørgsel_fra_Visma28[[#This Row],[SupProd]]=" "," "," - "&amp;Tabel_Forespørgsel_fra_Visma28[[#This Row],[SupProd]])</f>
        <v xml:space="preserve"> </v>
      </c>
      <c r="E7955" t="s">
        <v>16</v>
      </c>
      <c r="F7955" t="str">
        <f>IF(Tabel_Forespørgsel_fra_Visma28[[#This Row],[SupDescr]]=" "," "," - "&amp;Tabel_Forespørgsel_fra_Visma28[[#This Row],[SupDescr]])</f>
        <v xml:space="preserve"> </v>
      </c>
      <c r="G7955" t="s">
        <v>3560</v>
      </c>
      <c r="H7955">
        <v>1</v>
      </c>
      <c r="I7955" t="str">
        <f>IF(A7955=A7954,I7954&amp;CHAR(10)&amp;"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6" spans="1:9" x14ac:dyDescent="0.25">
      <c r="A7956" t="s">
        <v>41281</v>
      </c>
      <c r="B7956">
        <v>75500133</v>
      </c>
      <c r="C7956" t="s">
        <v>16</v>
      </c>
      <c r="D7956" t="str">
        <f>IF(Tabel_Forespørgsel_fra_Visma28[[#This Row],[SupProd]]=" "," "," - "&amp;Tabel_Forespørgsel_fra_Visma28[[#This Row],[SupProd]])</f>
        <v xml:space="preserve"> </v>
      </c>
      <c r="E7956" t="s">
        <v>16</v>
      </c>
      <c r="F7956" t="str">
        <f>IF(Tabel_Forespørgsel_fra_Visma28[[#This Row],[SupDescr]]=" "," "," - "&amp;Tabel_Forespørgsel_fra_Visma28[[#This Row],[SupDescr]])</f>
        <v xml:space="preserve"> </v>
      </c>
      <c r="G7956" t="s">
        <v>3560</v>
      </c>
      <c r="H7956">
        <v>1</v>
      </c>
      <c r="I7956" t="str">
        <f>IF(A7956=A7955,I7955&amp;CHAR(10)&amp;"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7" spans="1:9" x14ac:dyDescent="0.25">
      <c r="A7957" t="s">
        <v>41274</v>
      </c>
      <c r="B7957">
        <v>75500133</v>
      </c>
      <c r="C7957" t="s">
        <v>16</v>
      </c>
      <c r="D7957" t="str">
        <f>IF(Tabel_Forespørgsel_fra_Visma28[[#This Row],[SupProd]]=" "," "," - "&amp;Tabel_Forespørgsel_fra_Visma28[[#This Row],[SupProd]])</f>
        <v xml:space="preserve"> </v>
      </c>
      <c r="E7957" t="s">
        <v>16</v>
      </c>
      <c r="F7957" t="str">
        <f>IF(Tabel_Forespørgsel_fra_Visma28[[#This Row],[SupDescr]]=" "," "," - "&amp;Tabel_Forespørgsel_fra_Visma28[[#This Row],[SupDescr]])</f>
        <v xml:space="preserve"> </v>
      </c>
      <c r="G7957" t="s">
        <v>3560</v>
      </c>
      <c r="H7957">
        <v>1</v>
      </c>
      <c r="I7957" t="str">
        <f>IF(A7957=A7956,I7956&amp;CHAR(10)&amp;"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8" spans="1:9" x14ac:dyDescent="0.25">
      <c r="A7958" t="s">
        <v>41258</v>
      </c>
      <c r="B7958">
        <v>75500133</v>
      </c>
      <c r="C7958" t="s">
        <v>16</v>
      </c>
      <c r="D7958" t="str">
        <f>IF(Tabel_Forespørgsel_fra_Visma28[[#This Row],[SupProd]]=" "," "," - "&amp;Tabel_Forespørgsel_fra_Visma28[[#This Row],[SupProd]])</f>
        <v xml:space="preserve"> </v>
      </c>
      <c r="E7958" t="s">
        <v>16</v>
      </c>
      <c r="F7958" t="str">
        <f>IF(Tabel_Forespørgsel_fra_Visma28[[#This Row],[SupDescr]]=" "," "," - "&amp;Tabel_Forespørgsel_fra_Visma28[[#This Row],[SupDescr]])</f>
        <v xml:space="preserve"> </v>
      </c>
      <c r="G7958" t="s">
        <v>3560</v>
      </c>
      <c r="H7958">
        <v>1</v>
      </c>
      <c r="I7958" t="str">
        <f>IF(A7958=A7957,I7957&amp;CHAR(10)&amp;"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9" spans="1:9" x14ac:dyDescent="0.25">
      <c r="A7959" t="s">
        <v>41317</v>
      </c>
      <c r="B7959">
        <v>75500133</v>
      </c>
      <c r="C7959" t="s">
        <v>16</v>
      </c>
      <c r="D7959" t="str">
        <f>IF(Tabel_Forespørgsel_fra_Visma28[[#This Row],[SupProd]]=" "," "," - "&amp;Tabel_Forespørgsel_fra_Visma28[[#This Row],[SupProd]])</f>
        <v xml:space="preserve"> </v>
      </c>
      <c r="E7959" t="s">
        <v>16</v>
      </c>
      <c r="F7959" t="str">
        <f>IF(Tabel_Forespørgsel_fra_Visma28[[#This Row],[SupDescr]]=" "," "," - "&amp;Tabel_Forespørgsel_fra_Visma28[[#This Row],[SupDescr]])</f>
        <v xml:space="preserve"> </v>
      </c>
      <c r="G7959" t="s">
        <v>3560</v>
      </c>
      <c r="H7959">
        <v>1</v>
      </c>
      <c r="I7959" t="str">
        <f>IF(A7959=A7958,I7958&amp;CHAR(10)&amp;"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0" spans="1:9" x14ac:dyDescent="0.25">
      <c r="A7960" t="s">
        <v>41319</v>
      </c>
      <c r="B7960">
        <v>75500133</v>
      </c>
      <c r="C7960" t="s">
        <v>16</v>
      </c>
      <c r="D7960" t="str">
        <f>IF(Tabel_Forespørgsel_fra_Visma28[[#This Row],[SupProd]]=" "," "," - "&amp;Tabel_Forespørgsel_fra_Visma28[[#This Row],[SupProd]])</f>
        <v xml:space="preserve"> </v>
      </c>
      <c r="E7960" t="s">
        <v>16</v>
      </c>
      <c r="F7960" t="str">
        <f>IF(Tabel_Forespørgsel_fra_Visma28[[#This Row],[SupDescr]]=" "," "," - "&amp;Tabel_Forespørgsel_fra_Visma28[[#This Row],[SupDescr]])</f>
        <v xml:space="preserve"> </v>
      </c>
      <c r="G7960" t="s">
        <v>3560</v>
      </c>
      <c r="H7960">
        <v>1</v>
      </c>
      <c r="I7960" t="str">
        <f>IF(A7960=A7959,I7959&amp;CHAR(10)&amp;"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1" spans="1:9" x14ac:dyDescent="0.25">
      <c r="A7961" t="s">
        <v>41320</v>
      </c>
      <c r="B7961">
        <v>75500133</v>
      </c>
      <c r="C7961" t="s">
        <v>16</v>
      </c>
      <c r="D7961" t="str">
        <f>IF(Tabel_Forespørgsel_fra_Visma28[[#This Row],[SupProd]]=" "," "," - "&amp;Tabel_Forespørgsel_fra_Visma28[[#This Row],[SupProd]])</f>
        <v xml:space="preserve"> </v>
      </c>
      <c r="E7961" t="s">
        <v>16</v>
      </c>
      <c r="F7961" t="str">
        <f>IF(Tabel_Forespørgsel_fra_Visma28[[#This Row],[SupDescr]]=" "," "," - "&amp;Tabel_Forespørgsel_fra_Visma28[[#This Row],[SupDescr]])</f>
        <v xml:space="preserve"> </v>
      </c>
      <c r="G7961" t="s">
        <v>3560</v>
      </c>
      <c r="H7961">
        <v>1</v>
      </c>
      <c r="I7961" t="str">
        <f>IF(A7961=A7960,I7960&amp;CHAR(10)&amp;"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2" spans="1:9" x14ac:dyDescent="0.25">
      <c r="A7962" t="s">
        <v>41318</v>
      </c>
      <c r="B7962">
        <v>75500133</v>
      </c>
      <c r="C7962" t="s">
        <v>16</v>
      </c>
      <c r="D7962" t="str">
        <f>IF(Tabel_Forespørgsel_fra_Visma28[[#This Row],[SupProd]]=" "," "," - "&amp;Tabel_Forespørgsel_fra_Visma28[[#This Row],[SupProd]])</f>
        <v xml:space="preserve"> </v>
      </c>
      <c r="E7962" t="s">
        <v>16</v>
      </c>
      <c r="F7962" t="str">
        <f>IF(Tabel_Forespørgsel_fra_Visma28[[#This Row],[SupDescr]]=" "," "," - "&amp;Tabel_Forespørgsel_fra_Visma28[[#This Row],[SupDescr]])</f>
        <v xml:space="preserve"> </v>
      </c>
      <c r="G7962" t="s">
        <v>3560</v>
      </c>
      <c r="H7962">
        <v>1</v>
      </c>
      <c r="I7962" t="str">
        <f>IF(A7962=A7961,I7961&amp;CHAR(10)&amp;"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3" spans="1:9" x14ac:dyDescent="0.25">
      <c r="A7963" t="s">
        <v>41196</v>
      </c>
      <c r="B7963">
        <v>75500133</v>
      </c>
      <c r="C7963" t="s">
        <v>16</v>
      </c>
      <c r="D7963" t="str">
        <f>IF(Tabel_Forespørgsel_fra_Visma28[[#This Row],[SupProd]]=" "," "," - "&amp;Tabel_Forespørgsel_fra_Visma28[[#This Row],[SupProd]])</f>
        <v xml:space="preserve"> </v>
      </c>
      <c r="E7963" t="s">
        <v>16</v>
      </c>
      <c r="F7963" t="str">
        <f>IF(Tabel_Forespørgsel_fra_Visma28[[#This Row],[SupDescr]]=" "," "," - "&amp;Tabel_Forespørgsel_fra_Visma28[[#This Row],[SupDescr]])</f>
        <v xml:space="preserve"> </v>
      </c>
      <c r="G7963" t="s">
        <v>3560</v>
      </c>
      <c r="H7963">
        <v>1</v>
      </c>
      <c r="I7963" t="str">
        <f>IF(A7963=A7962,I7962&amp;CHAR(10)&amp;"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4" spans="1:9" x14ac:dyDescent="0.25">
      <c r="A7964" t="s">
        <v>41199</v>
      </c>
      <c r="B7964">
        <v>75211662</v>
      </c>
      <c r="C7964" t="s">
        <v>16</v>
      </c>
      <c r="D7964" t="str">
        <f>IF(Tabel_Forespørgsel_fra_Visma28[[#This Row],[SupProd]]=" "," "," - "&amp;Tabel_Forespørgsel_fra_Visma28[[#This Row],[SupProd]])</f>
        <v xml:space="preserve"> </v>
      </c>
      <c r="E7964" t="s">
        <v>16</v>
      </c>
      <c r="F7964" t="str">
        <f>IF(Tabel_Forespørgsel_fra_Visma28[[#This Row],[SupDescr]]=" "," "," - "&amp;Tabel_Forespørgsel_fra_Visma28[[#This Row],[SupDescr]])</f>
        <v xml:space="preserve"> </v>
      </c>
      <c r="G7964" t="s">
        <v>7015</v>
      </c>
      <c r="H7964">
        <v>1</v>
      </c>
      <c r="I7964" t="str">
        <f>IF(A7964=A7963,I7963&amp;CHAR(10)&amp;"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965" spans="1:9" x14ac:dyDescent="0.25">
      <c r="A7965" t="s">
        <v>41650</v>
      </c>
      <c r="B7965">
        <v>75500133</v>
      </c>
      <c r="C7965" t="s">
        <v>16</v>
      </c>
      <c r="D7965" t="str">
        <f>IF(Tabel_Forespørgsel_fra_Visma28[[#This Row],[SupProd]]=" "," "," - "&amp;Tabel_Forespørgsel_fra_Visma28[[#This Row],[SupProd]])</f>
        <v xml:space="preserve"> </v>
      </c>
      <c r="E7965" t="s">
        <v>16</v>
      </c>
      <c r="F7965" t="str">
        <f>IF(Tabel_Forespørgsel_fra_Visma28[[#This Row],[SupDescr]]=" "," "," - "&amp;Tabel_Forespørgsel_fra_Visma28[[#This Row],[SupDescr]])</f>
        <v xml:space="preserve"> </v>
      </c>
      <c r="G7965" t="s">
        <v>3560</v>
      </c>
      <c r="H7965">
        <v>1</v>
      </c>
      <c r="I7965" t="str">
        <f>IF(A7965=A7964,I7964&amp;CHAR(10)&amp;"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6" spans="1:9" x14ac:dyDescent="0.25">
      <c r="A7966" t="s">
        <v>41651</v>
      </c>
      <c r="B7966">
        <v>75500133</v>
      </c>
      <c r="C7966" t="s">
        <v>16</v>
      </c>
      <c r="D7966" t="str">
        <f>IF(Tabel_Forespørgsel_fra_Visma28[[#This Row],[SupProd]]=" "," "," - "&amp;Tabel_Forespørgsel_fra_Visma28[[#This Row],[SupProd]])</f>
        <v xml:space="preserve"> </v>
      </c>
      <c r="E7966" t="s">
        <v>16</v>
      </c>
      <c r="F7966" t="str">
        <f>IF(Tabel_Forespørgsel_fra_Visma28[[#This Row],[SupDescr]]=" "," "," - "&amp;Tabel_Forespørgsel_fra_Visma28[[#This Row],[SupDescr]])</f>
        <v xml:space="preserve"> </v>
      </c>
      <c r="G7966" t="s">
        <v>3560</v>
      </c>
      <c r="H7966">
        <v>1</v>
      </c>
      <c r="I7966" t="str">
        <f>IF(A7966=A7965,I7965&amp;CHAR(10)&amp;"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7" spans="1:9" x14ac:dyDescent="0.25">
      <c r="A7967" t="s">
        <v>41648</v>
      </c>
      <c r="B7967">
        <v>75500133</v>
      </c>
      <c r="C7967" t="s">
        <v>16</v>
      </c>
      <c r="D7967" t="str">
        <f>IF(Tabel_Forespørgsel_fra_Visma28[[#This Row],[SupProd]]=" "," "," - "&amp;Tabel_Forespørgsel_fra_Visma28[[#This Row],[SupProd]])</f>
        <v xml:space="preserve"> </v>
      </c>
      <c r="E7967" t="s">
        <v>16</v>
      </c>
      <c r="F7967" t="str">
        <f>IF(Tabel_Forespørgsel_fra_Visma28[[#This Row],[SupDescr]]=" "," "," - "&amp;Tabel_Forespørgsel_fra_Visma28[[#This Row],[SupDescr]])</f>
        <v xml:space="preserve"> </v>
      </c>
      <c r="G7967" t="s">
        <v>3560</v>
      </c>
      <c r="H7967">
        <v>1</v>
      </c>
      <c r="I7967" t="str">
        <f>IF(A7967=A7966,I7966&amp;CHAR(10)&amp;"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8" spans="1:9" x14ac:dyDescent="0.25">
      <c r="A7968" t="s">
        <v>41649</v>
      </c>
      <c r="B7968">
        <v>75500133</v>
      </c>
      <c r="C7968" t="s">
        <v>16</v>
      </c>
      <c r="D7968" t="str">
        <f>IF(Tabel_Forespørgsel_fra_Visma28[[#This Row],[SupProd]]=" "," "," - "&amp;Tabel_Forespørgsel_fra_Visma28[[#This Row],[SupProd]])</f>
        <v xml:space="preserve"> </v>
      </c>
      <c r="E7968" t="s">
        <v>16</v>
      </c>
      <c r="F7968" t="str">
        <f>IF(Tabel_Forespørgsel_fra_Visma28[[#This Row],[SupDescr]]=" "," "," - "&amp;Tabel_Forespørgsel_fra_Visma28[[#This Row],[SupDescr]])</f>
        <v xml:space="preserve"> </v>
      </c>
      <c r="G7968" t="s">
        <v>3560</v>
      </c>
      <c r="H7968">
        <v>1</v>
      </c>
      <c r="I7968" t="str">
        <f>IF(A7968=A7967,I7967&amp;CHAR(10)&amp;"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9" spans="1:9" x14ac:dyDescent="0.25">
      <c r="A7969" t="s">
        <v>41652</v>
      </c>
      <c r="B7969">
        <v>75500133</v>
      </c>
      <c r="C7969" t="s">
        <v>16</v>
      </c>
      <c r="D7969" t="str">
        <f>IF(Tabel_Forespørgsel_fra_Visma28[[#This Row],[SupProd]]=" "," "," - "&amp;Tabel_Forespørgsel_fra_Visma28[[#This Row],[SupProd]])</f>
        <v xml:space="preserve"> </v>
      </c>
      <c r="E7969" t="s">
        <v>16</v>
      </c>
      <c r="F7969" t="str">
        <f>IF(Tabel_Forespørgsel_fra_Visma28[[#This Row],[SupDescr]]=" "," "," - "&amp;Tabel_Forespørgsel_fra_Visma28[[#This Row],[SupDescr]])</f>
        <v xml:space="preserve"> </v>
      </c>
      <c r="G7969" t="s">
        <v>3560</v>
      </c>
      <c r="H7969">
        <v>1</v>
      </c>
      <c r="I7969" t="str">
        <f>IF(A7969=A7968,I7968&amp;CHAR(10)&amp;"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0" spans="1:9" x14ac:dyDescent="0.25">
      <c r="A7970" t="s">
        <v>41028</v>
      </c>
      <c r="B7970">
        <v>75500133</v>
      </c>
      <c r="C7970" t="s">
        <v>16</v>
      </c>
      <c r="D7970" t="str">
        <f>IF(Tabel_Forespørgsel_fra_Visma28[[#This Row],[SupProd]]=" "," "," - "&amp;Tabel_Forespørgsel_fra_Visma28[[#This Row],[SupProd]])</f>
        <v xml:space="preserve"> </v>
      </c>
      <c r="E7970" t="s">
        <v>16</v>
      </c>
      <c r="F7970" t="str">
        <f>IF(Tabel_Forespørgsel_fra_Visma28[[#This Row],[SupDescr]]=" "," "," - "&amp;Tabel_Forespørgsel_fra_Visma28[[#This Row],[SupDescr]])</f>
        <v xml:space="preserve"> </v>
      </c>
      <c r="G7970" t="s">
        <v>3560</v>
      </c>
      <c r="H7970">
        <v>1</v>
      </c>
      <c r="I7970" t="str">
        <f>IF(A7970=A7969,I7969&amp;CHAR(10)&amp;"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1" spans="1:9" x14ac:dyDescent="0.25">
      <c r="A7971" t="s">
        <v>41622</v>
      </c>
      <c r="B7971">
        <v>75500133</v>
      </c>
      <c r="C7971" t="s">
        <v>16</v>
      </c>
      <c r="D7971" t="str">
        <f>IF(Tabel_Forespørgsel_fra_Visma28[[#This Row],[SupProd]]=" "," "," - "&amp;Tabel_Forespørgsel_fra_Visma28[[#This Row],[SupProd]])</f>
        <v xml:space="preserve"> </v>
      </c>
      <c r="E7971" t="s">
        <v>16</v>
      </c>
      <c r="F7971" t="str">
        <f>IF(Tabel_Forespørgsel_fra_Visma28[[#This Row],[SupDescr]]=" "," "," - "&amp;Tabel_Forespørgsel_fra_Visma28[[#This Row],[SupDescr]])</f>
        <v xml:space="preserve"> </v>
      </c>
      <c r="G7971" t="s">
        <v>3560</v>
      </c>
      <c r="H7971">
        <v>1</v>
      </c>
      <c r="I7971" t="str">
        <f>IF(A7971=A7970,I7970&amp;CHAR(10)&amp;"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2" spans="1:9" x14ac:dyDescent="0.25">
      <c r="A7972" t="s">
        <v>41029</v>
      </c>
      <c r="B7972">
        <v>75500133</v>
      </c>
      <c r="C7972" t="s">
        <v>16</v>
      </c>
      <c r="D7972" t="str">
        <f>IF(Tabel_Forespørgsel_fra_Visma28[[#This Row],[SupProd]]=" "," "," - "&amp;Tabel_Forespørgsel_fra_Visma28[[#This Row],[SupProd]])</f>
        <v xml:space="preserve"> </v>
      </c>
      <c r="E7972" t="s">
        <v>16</v>
      </c>
      <c r="F7972" t="str">
        <f>IF(Tabel_Forespørgsel_fra_Visma28[[#This Row],[SupDescr]]=" "," "," - "&amp;Tabel_Forespørgsel_fra_Visma28[[#This Row],[SupDescr]])</f>
        <v xml:space="preserve"> </v>
      </c>
      <c r="G7972" t="s">
        <v>3560</v>
      </c>
      <c r="H7972">
        <v>1</v>
      </c>
      <c r="I7972" t="str">
        <f>IF(A7972=A7971,I7971&amp;CHAR(10)&amp;"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3" spans="1:9" x14ac:dyDescent="0.25">
      <c r="A7973" t="s">
        <v>41030</v>
      </c>
      <c r="B7973">
        <v>75500133</v>
      </c>
      <c r="C7973" t="s">
        <v>16</v>
      </c>
      <c r="D7973" t="str">
        <f>IF(Tabel_Forespørgsel_fra_Visma28[[#This Row],[SupProd]]=" "," "," - "&amp;Tabel_Forespørgsel_fra_Visma28[[#This Row],[SupProd]])</f>
        <v xml:space="preserve"> </v>
      </c>
      <c r="E7973" t="s">
        <v>16</v>
      </c>
      <c r="F7973" t="str">
        <f>IF(Tabel_Forespørgsel_fra_Visma28[[#This Row],[SupDescr]]=" "," "," - "&amp;Tabel_Forespørgsel_fra_Visma28[[#This Row],[SupDescr]])</f>
        <v xml:space="preserve"> </v>
      </c>
      <c r="G7973" t="s">
        <v>3560</v>
      </c>
      <c r="H7973">
        <v>1</v>
      </c>
      <c r="I7973" t="str">
        <f>IF(A7973=A7972,I7972&amp;CHAR(10)&amp;"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4" spans="1:9" x14ac:dyDescent="0.25">
      <c r="A7974" t="s">
        <v>41623</v>
      </c>
      <c r="B7974">
        <v>75500133</v>
      </c>
      <c r="C7974" t="s">
        <v>16</v>
      </c>
      <c r="D7974" t="str">
        <f>IF(Tabel_Forespørgsel_fra_Visma28[[#This Row],[SupProd]]=" "," "," - "&amp;Tabel_Forespørgsel_fra_Visma28[[#This Row],[SupProd]])</f>
        <v xml:space="preserve"> </v>
      </c>
      <c r="E7974" t="s">
        <v>16</v>
      </c>
      <c r="F7974" t="str">
        <f>IF(Tabel_Forespørgsel_fra_Visma28[[#This Row],[SupDescr]]=" "," "," - "&amp;Tabel_Forespørgsel_fra_Visma28[[#This Row],[SupDescr]])</f>
        <v xml:space="preserve"> </v>
      </c>
      <c r="G7974" t="s">
        <v>3560</v>
      </c>
      <c r="H7974">
        <v>1</v>
      </c>
      <c r="I7974" t="str">
        <f>IF(A7974=A7973,I7973&amp;CHAR(10)&amp;"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5" spans="1:9" x14ac:dyDescent="0.25">
      <c r="A7975" t="s">
        <v>41624</v>
      </c>
      <c r="B7975">
        <v>75500133</v>
      </c>
      <c r="C7975" t="s">
        <v>16</v>
      </c>
      <c r="D7975" t="str">
        <f>IF(Tabel_Forespørgsel_fra_Visma28[[#This Row],[SupProd]]=" "," "," - "&amp;Tabel_Forespørgsel_fra_Visma28[[#This Row],[SupProd]])</f>
        <v xml:space="preserve"> </v>
      </c>
      <c r="E7975" t="s">
        <v>16</v>
      </c>
      <c r="F7975" t="str">
        <f>IF(Tabel_Forespørgsel_fra_Visma28[[#This Row],[SupDescr]]=" "," "," - "&amp;Tabel_Forespørgsel_fra_Visma28[[#This Row],[SupDescr]])</f>
        <v xml:space="preserve"> </v>
      </c>
      <c r="G7975" t="s">
        <v>3560</v>
      </c>
      <c r="H7975">
        <v>1</v>
      </c>
      <c r="I7975" t="str">
        <f>IF(A7975=A7974,I7974&amp;CHAR(10)&amp;"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6" spans="1:9" x14ac:dyDescent="0.25">
      <c r="A7976" t="s">
        <v>41626</v>
      </c>
      <c r="B7976">
        <v>75500133</v>
      </c>
      <c r="C7976" t="s">
        <v>16</v>
      </c>
      <c r="D7976" t="str">
        <f>IF(Tabel_Forespørgsel_fra_Visma28[[#This Row],[SupProd]]=" "," "," - "&amp;Tabel_Forespørgsel_fra_Visma28[[#This Row],[SupProd]])</f>
        <v xml:space="preserve"> </v>
      </c>
      <c r="E7976" t="s">
        <v>16</v>
      </c>
      <c r="F7976" t="str">
        <f>IF(Tabel_Forespørgsel_fra_Visma28[[#This Row],[SupDescr]]=" "," "," - "&amp;Tabel_Forespørgsel_fra_Visma28[[#This Row],[SupDescr]])</f>
        <v xml:space="preserve"> </v>
      </c>
      <c r="G7976" t="s">
        <v>3560</v>
      </c>
      <c r="H7976">
        <v>1</v>
      </c>
      <c r="I7976" t="str">
        <f>IF(A7976=A7975,I7975&amp;CHAR(10)&amp;"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7" spans="1:9" x14ac:dyDescent="0.25">
      <c r="A7977" t="s">
        <v>41625</v>
      </c>
      <c r="B7977">
        <v>75500133</v>
      </c>
      <c r="C7977" t="s">
        <v>16</v>
      </c>
      <c r="D7977" t="str">
        <f>IF(Tabel_Forespørgsel_fra_Visma28[[#This Row],[SupProd]]=" "," "," - "&amp;Tabel_Forespørgsel_fra_Visma28[[#This Row],[SupProd]])</f>
        <v xml:space="preserve"> </v>
      </c>
      <c r="E7977" t="s">
        <v>16</v>
      </c>
      <c r="F7977" t="str">
        <f>IF(Tabel_Forespørgsel_fra_Visma28[[#This Row],[SupDescr]]=" "," "," - "&amp;Tabel_Forespørgsel_fra_Visma28[[#This Row],[SupDescr]])</f>
        <v xml:space="preserve"> </v>
      </c>
      <c r="G7977" t="s">
        <v>3560</v>
      </c>
      <c r="H7977">
        <v>1</v>
      </c>
      <c r="I7977" t="str">
        <f>IF(A7977=A7976,I7976&amp;CHAR(10)&amp;"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8" spans="1:9" x14ac:dyDescent="0.25">
      <c r="A7978" t="s">
        <v>41795</v>
      </c>
      <c r="B7978">
        <v>75500133</v>
      </c>
      <c r="C7978" t="s">
        <v>16</v>
      </c>
      <c r="D7978" t="str">
        <f>IF(Tabel_Forespørgsel_fra_Visma28[[#This Row],[SupProd]]=" "," "," - "&amp;Tabel_Forespørgsel_fra_Visma28[[#This Row],[SupProd]])</f>
        <v xml:space="preserve"> </v>
      </c>
      <c r="E7978" t="s">
        <v>16</v>
      </c>
      <c r="F7978" t="str">
        <f>IF(Tabel_Forespørgsel_fra_Visma28[[#This Row],[SupDescr]]=" "," "," - "&amp;Tabel_Forespørgsel_fra_Visma28[[#This Row],[SupDescr]])</f>
        <v xml:space="preserve"> </v>
      </c>
      <c r="G7978" t="s">
        <v>3560</v>
      </c>
      <c r="H7978">
        <v>1</v>
      </c>
      <c r="I7978" t="str">
        <f>IF(A7978=A7977,I7977&amp;CHAR(10)&amp;"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9" spans="1:9" x14ac:dyDescent="0.25">
      <c r="A7979" t="s">
        <v>41797</v>
      </c>
      <c r="B7979">
        <v>96266400</v>
      </c>
      <c r="C7979" t="s">
        <v>16</v>
      </c>
      <c r="D7979" t="str">
        <f>IF(Tabel_Forespørgsel_fra_Visma28[[#This Row],[SupProd]]=" "," "," - "&amp;Tabel_Forespørgsel_fra_Visma28[[#This Row],[SupProd]])</f>
        <v xml:space="preserve"> </v>
      </c>
      <c r="E7979" t="s">
        <v>16</v>
      </c>
      <c r="F7979" t="str">
        <f>IF(Tabel_Forespørgsel_fra_Visma28[[#This Row],[SupDescr]]=" "," "," - "&amp;Tabel_Forespørgsel_fra_Visma28[[#This Row],[SupDescr]])</f>
        <v xml:space="preserve"> </v>
      </c>
      <c r="G7979" t="s">
        <v>13916</v>
      </c>
      <c r="H7979">
        <v>1</v>
      </c>
      <c r="I7979" t="str">
        <f>IF(A7979=A7978,I7978&amp;CHAR(10)&amp;"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80" spans="1:9" x14ac:dyDescent="0.25">
      <c r="A7980" t="s">
        <v>41799</v>
      </c>
      <c r="B7980">
        <v>75500133</v>
      </c>
      <c r="C7980" t="s">
        <v>16</v>
      </c>
      <c r="D7980" t="str">
        <f>IF(Tabel_Forespørgsel_fra_Visma28[[#This Row],[SupProd]]=" "," "," - "&amp;Tabel_Forespørgsel_fra_Visma28[[#This Row],[SupProd]])</f>
        <v xml:space="preserve"> </v>
      </c>
      <c r="E7980" t="s">
        <v>16</v>
      </c>
      <c r="F7980" t="str">
        <f>IF(Tabel_Forespørgsel_fra_Visma28[[#This Row],[SupDescr]]=" "," "," - "&amp;Tabel_Forespørgsel_fra_Visma28[[#This Row],[SupDescr]])</f>
        <v xml:space="preserve"> </v>
      </c>
      <c r="G7980" t="s">
        <v>3560</v>
      </c>
      <c r="H7980">
        <v>1</v>
      </c>
      <c r="I7980" t="str">
        <f>IF(A7980=A7979,I7979&amp;CHAR(10)&amp;"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81" spans="1:9" x14ac:dyDescent="0.25">
      <c r="A7981" t="s">
        <v>41438</v>
      </c>
      <c r="B7981">
        <v>75500133</v>
      </c>
      <c r="C7981" t="s">
        <v>16</v>
      </c>
      <c r="D7981" t="str">
        <f>IF(Tabel_Forespørgsel_fra_Visma28[[#This Row],[SupProd]]=" "," "," - "&amp;Tabel_Forespørgsel_fra_Visma28[[#This Row],[SupProd]])</f>
        <v xml:space="preserve"> </v>
      </c>
      <c r="E7981" t="s">
        <v>16</v>
      </c>
      <c r="F7981" t="str">
        <f>IF(Tabel_Forespørgsel_fra_Visma28[[#This Row],[SupDescr]]=" "," "," - "&amp;Tabel_Forespørgsel_fra_Visma28[[#This Row],[SupDescr]])</f>
        <v xml:space="preserve"> </v>
      </c>
      <c r="G7981" t="s">
        <v>3560</v>
      </c>
      <c r="H7981">
        <v>1</v>
      </c>
      <c r="I7981" t="str">
        <f>IF(A7981=A7980,I7980&amp;CHAR(10)&amp;"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82" spans="1:9" x14ac:dyDescent="0.25">
      <c r="A7982" t="s">
        <v>41292</v>
      </c>
      <c r="B7982">
        <v>75180019</v>
      </c>
      <c r="C7982" t="s">
        <v>16</v>
      </c>
      <c r="D7982" t="str">
        <f>IF(Tabel_Forespørgsel_fra_Visma28[[#This Row],[SupProd]]=" "," "," - "&amp;Tabel_Forespørgsel_fra_Visma28[[#This Row],[SupProd]])</f>
        <v xml:space="preserve"> </v>
      </c>
      <c r="E7982" t="s">
        <v>16</v>
      </c>
      <c r="F7982" t="str">
        <f>IF(Tabel_Forespørgsel_fra_Visma28[[#This Row],[SupDescr]]=" "," "," - "&amp;Tabel_Forespørgsel_fra_Visma28[[#This Row],[SupDescr]])</f>
        <v xml:space="preserve"> </v>
      </c>
      <c r="G7982" t="s">
        <v>2430</v>
      </c>
      <c r="H7982">
        <v>1</v>
      </c>
      <c r="I7982" t="str">
        <f>IF(A7982=A7981,I7981&amp;CHAR(10)&amp;"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3" spans="1:9" x14ac:dyDescent="0.25">
      <c r="A7983" t="s">
        <v>41292</v>
      </c>
      <c r="B7983">
        <v>96266400</v>
      </c>
      <c r="C7983" t="s">
        <v>16</v>
      </c>
      <c r="D7983" t="str">
        <f>IF(Tabel_Forespørgsel_fra_Visma28[[#This Row],[SupProd]]=" "," "," - "&amp;Tabel_Forespørgsel_fra_Visma28[[#This Row],[SupProd]])</f>
        <v xml:space="preserve"> </v>
      </c>
      <c r="E7983" t="s">
        <v>16</v>
      </c>
      <c r="F7983" t="str">
        <f>IF(Tabel_Forespørgsel_fra_Visma28[[#This Row],[SupDescr]]=" "," "," - "&amp;Tabel_Forespørgsel_fra_Visma28[[#This Row],[SupDescr]])</f>
        <v xml:space="preserve"> </v>
      </c>
      <c r="G7983" t="s">
        <v>13916</v>
      </c>
      <c r="H7983">
        <v>2</v>
      </c>
      <c r="I7983" t="str">
        <f>IF(A7983=A7982,I7982&amp;CHAR(10)&amp;"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Midtjydsk Fornikling  </v>
      </c>
    </row>
    <row r="7984" spans="1:9" x14ac:dyDescent="0.25">
      <c r="A7984" t="s">
        <v>9340</v>
      </c>
      <c r="B7984">
        <v>75180019</v>
      </c>
      <c r="C7984" t="s">
        <v>16</v>
      </c>
      <c r="D7984" t="str">
        <f>IF(Tabel_Forespørgsel_fra_Visma28[[#This Row],[SupProd]]=" "," "," - "&amp;Tabel_Forespørgsel_fra_Visma28[[#This Row],[SupProd]])</f>
        <v xml:space="preserve"> </v>
      </c>
      <c r="E7984" t="s">
        <v>16</v>
      </c>
      <c r="F7984" t="str">
        <f>IF(Tabel_Forespørgsel_fra_Visma28[[#This Row],[SupDescr]]=" "," "," - "&amp;Tabel_Forespørgsel_fra_Visma28[[#This Row],[SupDescr]])</f>
        <v xml:space="preserve"> </v>
      </c>
      <c r="G7984" t="s">
        <v>2430</v>
      </c>
      <c r="H7984">
        <v>1</v>
      </c>
      <c r="I7984" t="str">
        <f>IF(A7984=A7983,I7983&amp;CHAR(10)&amp;"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5" spans="1:9" x14ac:dyDescent="0.25">
      <c r="A7985" t="s">
        <v>9341</v>
      </c>
      <c r="B7985">
        <v>75180019</v>
      </c>
      <c r="C7985" t="s">
        <v>16</v>
      </c>
      <c r="D7985" t="str">
        <f>IF(Tabel_Forespørgsel_fra_Visma28[[#This Row],[SupProd]]=" "," "," - "&amp;Tabel_Forespørgsel_fra_Visma28[[#This Row],[SupProd]])</f>
        <v xml:space="preserve"> </v>
      </c>
      <c r="E7985" t="s">
        <v>16</v>
      </c>
      <c r="F7985" t="str">
        <f>IF(Tabel_Forespørgsel_fra_Visma28[[#This Row],[SupDescr]]=" "," "," - "&amp;Tabel_Forespørgsel_fra_Visma28[[#This Row],[SupDescr]])</f>
        <v xml:space="preserve"> </v>
      </c>
      <c r="G7985" t="s">
        <v>2430</v>
      </c>
      <c r="H7985">
        <v>1</v>
      </c>
      <c r="I7985" t="str">
        <f>IF(A7985=A7984,I7984&amp;CHAR(10)&amp;"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6" spans="1:9" x14ac:dyDescent="0.25">
      <c r="A7986" t="s">
        <v>8128</v>
      </c>
      <c r="B7986">
        <v>75180019</v>
      </c>
      <c r="C7986" t="s">
        <v>16</v>
      </c>
      <c r="D7986" t="str">
        <f>IF(Tabel_Forespørgsel_fra_Visma28[[#This Row],[SupProd]]=" "," "," - "&amp;Tabel_Forespørgsel_fra_Visma28[[#This Row],[SupProd]])</f>
        <v xml:space="preserve"> </v>
      </c>
      <c r="E7986" t="s">
        <v>16</v>
      </c>
      <c r="F7986" t="str">
        <f>IF(Tabel_Forespørgsel_fra_Visma28[[#This Row],[SupDescr]]=" "," "," - "&amp;Tabel_Forespørgsel_fra_Visma28[[#This Row],[SupDescr]])</f>
        <v xml:space="preserve"> </v>
      </c>
      <c r="G7986" t="s">
        <v>2430</v>
      </c>
      <c r="H7986">
        <v>1</v>
      </c>
      <c r="I7986" t="str">
        <f>IF(A7986=A7985,I7985&amp;CHAR(10)&amp;"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7" spans="1:9" x14ac:dyDescent="0.25">
      <c r="A7987" t="s">
        <v>8129</v>
      </c>
      <c r="B7987">
        <v>75180019</v>
      </c>
      <c r="C7987" t="s">
        <v>16</v>
      </c>
      <c r="D7987" t="str">
        <f>IF(Tabel_Forespørgsel_fra_Visma28[[#This Row],[SupProd]]=" "," "," - "&amp;Tabel_Forespørgsel_fra_Visma28[[#This Row],[SupProd]])</f>
        <v xml:space="preserve"> </v>
      </c>
      <c r="E7987" t="s">
        <v>16</v>
      </c>
      <c r="F7987" t="str">
        <f>IF(Tabel_Forespørgsel_fra_Visma28[[#This Row],[SupDescr]]=" "," "," - "&amp;Tabel_Forespørgsel_fra_Visma28[[#This Row],[SupDescr]])</f>
        <v xml:space="preserve"> </v>
      </c>
      <c r="G7987" t="s">
        <v>2430</v>
      </c>
      <c r="H7987">
        <v>1</v>
      </c>
      <c r="I7987" t="str">
        <f>IF(A7987=A7986,I7986&amp;CHAR(10)&amp;"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8" spans="1:9" x14ac:dyDescent="0.25">
      <c r="A7988" t="s">
        <v>8132</v>
      </c>
      <c r="B7988">
        <v>75180019</v>
      </c>
      <c r="C7988" t="s">
        <v>16</v>
      </c>
      <c r="D7988" t="str">
        <f>IF(Tabel_Forespørgsel_fra_Visma28[[#This Row],[SupProd]]=" "," "," - "&amp;Tabel_Forespørgsel_fra_Visma28[[#This Row],[SupProd]])</f>
        <v xml:space="preserve"> </v>
      </c>
      <c r="E7988" t="s">
        <v>16</v>
      </c>
      <c r="F7988" t="str">
        <f>IF(Tabel_Forespørgsel_fra_Visma28[[#This Row],[SupDescr]]=" "," "," - "&amp;Tabel_Forespørgsel_fra_Visma28[[#This Row],[SupDescr]])</f>
        <v xml:space="preserve"> </v>
      </c>
      <c r="G7988" t="s">
        <v>2430</v>
      </c>
      <c r="H7988">
        <v>1</v>
      </c>
      <c r="I7988" t="str">
        <f>IF(A7988=A7987,I7987&amp;CHAR(10)&amp;"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9" spans="1:9" x14ac:dyDescent="0.25">
      <c r="A7989" t="s">
        <v>8133</v>
      </c>
      <c r="B7989">
        <v>75180019</v>
      </c>
      <c r="C7989" t="s">
        <v>16</v>
      </c>
      <c r="D7989" t="str">
        <f>IF(Tabel_Forespørgsel_fra_Visma28[[#This Row],[SupProd]]=" "," "," - "&amp;Tabel_Forespørgsel_fra_Visma28[[#This Row],[SupProd]])</f>
        <v xml:space="preserve"> </v>
      </c>
      <c r="E7989" t="s">
        <v>16</v>
      </c>
      <c r="F7989" t="str">
        <f>IF(Tabel_Forespørgsel_fra_Visma28[[#This Row],[SupDescr]]=" "," "," - "&amp;Tabel_Forespørgsel_fra_Visma28[[#This Row],[SupDescr]])</f>
        <v xml:space="preserve"> </v>
      </c>
      <c r="G7989" t="s">
        <v>2430</v>
      </c>
      <c r="H7989">
        <v>1</v>
      </c>
      <c r="I7989" t="str">
        <f>IF(A7989=A7988,I7988&amp;CHAR(10)&amp;"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90" spans="1:9" x14ac:dyDescent="0.25">
      <c r="A7990" t="s">
        <v>8134</v>
      </c>
      <c r="B7990">
        <v>75180019</v>
      </c>
      <c r="C7990" t="s">
        <v>16</v>
      </c>
      <c r="D7990" t="str">
        <f>IF(Tabel_Forespørgsel_fra_Visma28[[#This Row],[SupProd]]=" "," "," - "&amp;Tabel_Forespørgsel_fra_Visma28[[#This Row],[SupProd]])</f>
        <v xml:space="preserve"> </v>
      </c>
      <c r="E7990" t="s">
        <v>16</v>
      </c>
      <c r="F7990" t="str">
        <f>IF(Tabel_Forespørgsel_fra_Visma28[[#This Row],[SupDescr]]=" "," "," - "&amp;Tabel_Forespørgsel_fra_Visma28[[#This Row],[SupDescr]])</f>
        <v xml:space="preserve"> </v>
      </c>
      <c r="G7990" t="s">
        <v>2430</v>
      </c>
      <c r="H7990">
        <v>1</v>
      </c>
      <c r="I7990" t="str">
        <f>IF(A7990=A7989,I7989&amp;CHAR(10)&amp;"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91" spans="1:9" x14ac:dyDescent="0.25">
      <c r="A7991" t="s">
        <v>9325</v>
      </c>
      <c r="B7991">
        <v>75180019</v>
      </c>
      <c r="C7991" t="s">
        <v>16</v>
      </c>
      <c r="D7991" t="str">
        <f>IF(Tabel_Forespørgsel_fra_Visma28[[#This Row],[SupProd]]=" "," "," - "&amp;Tabel_Forespørgsel_fra_Visma28[[#This Row],[SupProd]])</f>
        <v xml:space="preserve"> </v>
      </c>
      <c r="E7991" t="s">
        <v>16</v>
      </c>
      <c r="F7991" t="str">
        <f>IF(Tabel_Forespørgsel_fra_Visma28[[#This Row],[SupDescr]]=" "," "," - "&amp;Tabel_Forespørgsel_fra_Visma28[[#This Row],[SupDescr]])</f>
        <v xml:space="preserve"> </v>
      </c>
      <c r="G7991" t="s">
        <v>2430</v>
      </c>
      <c r="H7991">
        <v>1</v>
      </c>
      <c r="I7991" t="str">
        <f>IF(A7991=A7990,I7990&amp;CHAR(10)&amp;"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92" spans="1:9" x14ac:dyDescent="0.25">
      <c r="A7992" t="s">
        <v>9066</v>
      </c>
      <c r="B7992">
        <v>70120140</v>
      </c>
      <c r="C7992" t="s">
        <v>16</v>
      </c>
      <c r="D7992" t="str">
        <f>IF(Tabel_Forespørgsel_fra_Visma28[[#This Row],[SupProd]]=" "," "," - "&amp;Tabel_Forespørgsel_fra_Visma28[[#This Row],[SupProd]])</f>
        <v xml:space="preserve"> </v>
      </c>
      <c r="E7992" t="s">
        <v>16</v>
      </c>
      <c r="F7992" t="str">
        <f>IF(Tabel_Forespørgsel_fra_Visma28[[#This Row],[SupDescr]]=" "," "," - "&amp;Tabel_Forespørgsel_fra_Visma28[[#This Row],[SupDescr]])</f>
        <v xml:space="preserve"> </v>
      </c>
      <c r="G7992" t="s">
        <v>2467</v>
      </c>
      <c r="H7992">
        <v>1</v>
      </c>
      <c r="I7992" t="str">
        <f>IF(A7992=A7991,I7991&amp;CHAR(10)&amp;"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93" spans="1:9" x14ac:dyDescent="0.25">
      <c r="A7993" t="s">
        <v>8836</v>
      </c>
      <c r="B7993">
        <v>70120140</v>
      </c>
      <c r="C7993" t="s">
        <v>16</v>
      </c>
      <c r="D7993" t="str">
        <f>IF(Tabel_Forespørgsel_fra_Visma28[[#This Row],[SupProd]]=" "," "," - "&amp;Tabel_Forespørgsel_fra_Visma28[[#This Row],[SupProd]])</f>
        <v xml:space="preserve"> </v>
      </c>
      <c r="E7993" t="s">
        <v>16</v>
      </c>
      <c r="F7993" t="str">
        <f>IF(Tabel_Forespørgsel_fra_Visma28[[#This Row],[SupDescr]]=" "," "," - "&amp;Tabel_Forespørgsel_fra_Visma28[[#This Row],[SupDescr]])</f>
        <v xml:space="preserve"> </v>
      </c>
      <c r="G7993" t="s">
        <v>2467</v>
      </c>
      <c r="H7993">
        <v>1</v>
      </c>
      <c r="I7993" t="str">
        <f>IF(A7993=A7992,I7992&amp;CHAR(10)&amp;"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94" spans="1:9" x14ac:dyDescent="0.25">
      <c r="A7994" t="s">
        <v>9067</v>
      </c>
      <c r="B7994">
        <v>70120140</v>
      </c>
      <c r="C7994" t="s">
        <v>16</v>
      </c>
      <c r="D7994" t="str">
        <f>IF(Tabel_Forespørgsel_fra_Visma28[[#This Row],[SupProd]]=" "," "," - "&amp;Tabel_Forespørgsel_fra_Visma28[[#This Row],[SupProd]])</f>
        <v xml:space="preserve"> </v>
      </c>
      <c r="E7994" t="s">
        <v>16</v>
      </c>
      <c r="F7994" t="str">
        <f>IF(Tabel_Forespørgsel_fra_Visma28[[#This Row],[SupDescr]]=" "," "," - "&amp;Tabel_Forespørgsel_fra_Visma28[[#This Row],[SupDescr]])</f>
        <v xml:space="preserve"> </v>
      </c>
      <c r="G7994" t="s">
        <v>2467</v>
      </c>
      <c r="H7994">
        <v>1</v>
      </c>
      <c r="I7994" t="str">
        <f>IF(A7994=A7993,I7993&amp;CHAR(10)&amp;"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95" spans="1:9" x14ac:dyDescent="0.25">
      <c r="A7995" t="s">
        <v>8305</v>
      </c>
      <c r="B7995">
        <v>70120140</v>
      </c>
      <c r="C7995" t="s">
        <v>16</v>
      </c>
      <c r="D7995" t="str">
        <f>IF(Tabel_Forespørgsel_fra_Visma28[[#This Row],[SupProd]]=" "," "," - "&amp;Tabel_Forespørgsel_fra_Visma28[[#This Row],[SupProd]])</f>
        <v xml:space="preserve"> </v>
      </c>
      <c r="E7995" t="s">
        <v>16</v>
      </c>
      <c r="F7995" t="str">
        <f>IF(Tabel_Forespørgsel_fra_Visma28[[#This Row],[SupDescr]]=" "," "," - "&amp;Tabel_Forespørgsel_fra_Visma28[[#This Row],[SupDescr]])</f>
        <v xml:space="preserve"> </v>
      </c>
      <c r="G7995" t="s">
        <v>2467</v>
      </c>
      <c r="H7995">
        <v>1</v>
      </c>
      <c r="I7995" t="str">
        <f>IF(A7995=A7994,I7994&amp;CHAR(10)&amp;"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96" spans="1:9" x14ac:dyDescent="0.25">
      <c r="A7996" t="s">
        <v>9254</v>
      </c>
      <c r="B7996">
        <v>75421677</v>
      </c>
      <c r="C7996" t="s">
        <v>16</v>
      </c>
      <c r="D7996" t="str">
        <f>IF(Tabel_Forespørgsel_fra_Visma28[[#This Row],[SupProd]]=" "," "," - "&amp;Tabel_Forespørgsel_fra_Visma28[[#This Row],[SupProd]])</f>
        <v xml:space="preserve"> </v>
      </c>
      <c r="E7996" t="s">
        <v>16</v>
      </c>
      <c r="F7996" t="str">
        <f>IF(Tabel_Forespørgsel_fra_Visma28[[#This Row],[SupDescr]]=" "," "," - "&amp;Tabel_Forespørgsel_fra_Visma28[[#This Row],[SupDescr]])</f>
        <v xml:space="preserve"> </v>
      </c>
      <c r="G7996" t="s">
        <v>3368</v>
      </c>
      <c r="H7996">
        <v>1</v>
      </c>
      <c r="I7996" t="str">
        <f>IF(A7996=A7995,I7995&amp;CHAR(10)&amp;"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97" spans="1:9" x14ac:dyDescent="0.25">
      <c r="A7997" t="s">
        <v>8802</v>
      </c>
      <c r="B7997">
        <v>75180019</v>
      </c>
      <c r="C7997" t="s">
        <v>16</v>
      </c>
      <c r="D7997" t="str">
        <f>IF(Tabel_Forespørgsel_fra_Visma28[[#This Row],[SupProd]]=" "," "," - "&amp;Tabel_Forespørgsel_fra_Visma28[[#This Row],[SupProd]])</f>
        <v xml:space="preserve"> </v>
      </c>
      <c r="E7997" t="s">
        <v>16</v>
      </c>
      <c r="F7997" t="str">
        <f>IF(Tabel_Forespørgsel_fra_Visma28[[#This Row],[SupDescr]]=" "," "," - "&amp;Tabel_Forespørgsel_fra_Visma28[[#This Row],[SupDescr]])</f>
        <v xml:space="preserve"> </v>
      </c>
      <c r="G7997" t="s">
        <v>2430</v>
      </c>
      <c r="H7997">
        <v>1</v>
      </c>
      <c r="I7997" t="str">
        <f>IF(A7997=A7996,I7996&amp;CHAR(10)&amp;"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98" spans="1:9" x14ac:dyDescent="0.25">
      <c r="A7998" t="s">
        <v>8804</v>
      </c>
      <c r="B7998">
        <v>75180019</v>
      </c>
      <c r="C7998" t="s">
        <v>16</v>
      </c>
      <c r="D7998" t="str">
        <f>IF(Tabel_Forespørgsel_fra_Visma28[[#This Row],[SupProd]]=" "," "," - "&amp;Tabel_Forespørgsel_fra_Visma28[[#This Row],[SupProd]])</f>
        <v xml:space="preserve"> </v>
      </c>
      <c r="E7998" t="s">
        <v>16</v>
      </c>
      <c r="F7998" t="str">
        <f>IF(Tabel_Forespørgsel_fra_Visma28[[#This Row],[SupDescr]]=" "," "," - "&amp;Tabel_Forespørgsel_fra_Visma28[[#This Row],[SupDescr]])</f>
        <v xml:space="preserve"> </v>
      </c>
      <c r="G7998" t="s">
        <v>2430</v>
      </c>
      <c r="H7998">
        <v>1</v>
      </c>
      <c r="I7998" t="str">
        <f>IF(A7998=A7997,I7997&amp;CHAR(10)&amp;"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99" spans="1:9" x14ac:dyDescent="0.25">
      <c r="A7999" t="s">
        <v>9381</v>
      </c>
      <c r="B7999">
        <v>75211662</v>
      </c>
      <c r="C7999" t="s">
        <v>16</v>
      </c>
      <c r="D7999" t="str">
        <f>IF(Tabel_Forespørgsel_fra_Visma28[[#This Row],[SupProd]]=" "," "," - "&amp;Tabel_Forespørgsel_fra_Visma28[[#This Row],[SupProd]])</f>
        <v xml:space="preserve"> </v>
      </c>
      <c r="E7999" t="s">
        <v>16</v>
      </c>
      <c r="F7999" t="str">
        <f>IF(Tabel_Forespørgsel_fra_Visma28[[#This Row],[SupDescr]]=" "," "," - "&amp;Tabel_Forespørgsel_fra_Visma28[[#This Row],[SupDescr]])</f>
        <v xml:space="preserve"> </v>
      </c>
      <c r="G7999" t="s">
        <v>7015</v>
      </c>
      <c r="H7999">
        <v>1</v>
      </c>
      <c r="I7999" t="str">
        <f>IF(A7999=A7998,I7998&amp;CHAR(10)&amp;"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00" spans="1:9" x14ac:dyDescent="0.25">
      <c r="A8000" t="s">
        <v>9374</v>
      </c>
      <c r="B8000">
        <v>70120140</v>
      </c>
      <c r="C8000" t="s">
        <v>16</v>
      </c>
      <c r="D8000" t="str">
        <f>IF(Tabel_Forespørgsel_fra_Visma28[[#This Row],[SupProd]]=" "," "," - "&amp;Tabel_Forespørgsel_fra_Visma28[[#This Row],[SupProd]])</f>
        <v xml:space="preserve"> </v>
      </c>
      <c r="E8000" t="s">
        <v>16</v>
      </c>
      <c r="F8000" t="str">
        <f>IF(Tabel_Forespørgsel_fra_Visma28[[#This Row],[SupDescr]]=" "," "," - "&amp;Tabel_Forespørgsel_fra_Visma28[[#This Row],[SupDescr]])</f>
        <v xml:space="preserve"> </v>
      </c>
      <c r="G8000" t="s">
        <v>2467</v>
      </c>
      <c r="H8000">
        <v>1</v>
      </c>
      <c r="I8000" t="str">
        <f>IF(A8000=A7999,I7999&amp;CHAR(10)&amp;"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1" spans="1:9" x14ac:dyDescent="0.25">
      <c r="A8001" t="s">
        <v>8830</v>
      </c>
      <c r="B8001">
        <v>70120140</v>
      </c>
      <c r="C8001" t="s">
        <v>16</v>
      </c>
      <c r="D8001" t="str">
        <f>IF(Tabel_Forespørgsel_fra_Visma28[[#This Row],[SupProd]]=" "," "," - "&amp;Tabel_Forespørgsel_fra_Visma28[[#This Row],[SupProd]])</f>
        <v xml:space="preserve"> </v>
      </c>
      <c r="E8001" t="s">
        <v>16</v>
      </c>
      <c r="F8001" t="str">
        <f>IF(Tabel_Forespørgsel_fra_Visma28[[#This Row],[SupDescr]]=" "," "," - "&amp;Tabel_Forespørgsel_fra_Visma28[[#This Row],[SupDescr]])</f>
        <v xml:space="preserve"> </v>
      </c>
      <c r="G8001" t="s">
        <v>2467</v>
      </c>
      <c r="H8001">
        <v>1</v>
      </c>
      <c r="I8001" t="str">
        <f>IF(A8001=A8000,I8000&amp;CHAR(10)&amp;"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2" spans="1:9" x14ac:dyDescent="0.25">
      <c r="A8002" t="s">
        <v>8828</v>
      </c>
      <c r="B8002">
        <v>70120140</v>
      </c>
      <c r="C8002" t="s">
        <v>16</v>
      </c>
      <c r="D8002" t="str">
        <f>IF(Tabel_Forespørgsel_fra_Visma28[[#This Row],[SupProd]]=" "," "," - "&amp;Tabel_Forespørgsel_fra_Visma28[[#This Row],[SupProd]])</f>
        <v xml:space="preserve"> </v>
      </c>
      <c r="E8002" t="s">
        <v>16</v>
      </c>
      <c r="F8002" t="str">
        <f>IF(Tabel_Forespørgsel_fra_Visma28[[#This Row],[SupDescr]]=" "," "," - "&amp;Tabel_Forespørgsel_fra_Visma28[[#This Row],[SupDescr]])</f>
        <v xml:space="preserve"> </v>
      </c>
      <c r="G8002" t="s">
        <v>2467</v>
      </c>
      <c r="H8002">
        <v>1</v>
      </c>
      <c r="I8002" t="str">
        <f>IF(A8002=A8001,I8001&amp;CHAR(10)&amp;"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3" spans="1:9" x14ac:dyDescent="0.25">
      <c r="A8003" t="s">
        <v>9349</v>
      </c>
      <c r="B8003">
        <v>70120140</v>
      </c>
      <c r="C8003" t="s">
        <v>16</v>
      </c>
      <c r="D8003" t="str">
        <f>IF(Tabel_Forespørgsel_fra_Visma28[[#This Row],[SupProd]]=" "," "," - "&amp;Tabel_Forespørgsel_fra_Visma28[[#This Row],[SupProd]])</f>
        <v xml:space="preserve"> </v>
      </c>
      <c r="E8003" t="s">
        <v>16</v>
      </c>
      <c r="F8003" t="str">
        <f>IF(Tabel_Forespørgsel_fra_Visma28[[#This Row],[SupDescr]]=" "," "," - "&amp;Tabel_Forespørgsel_fra_Visma28[[#This Row],[SupDescr]])</f>
        <v xml:space="preserve"> </v>
      </c>
      <c r="G8003" t="s">
        <v>2467</v>
      </c>
      <c r="H8003">
        <v>1</v>
      </c>
      <c r="I8003" t="str">
        <f>IF(A8003=A8002,I8002&amp;CHAR(10)&amp;"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4" spans="1:9" x14ac:dyDescent="0.25">
      <c r="A8004" t="s">
        <v>9351</v>
      </c>
      <c r="B8004">
        <v>70120140</v>
      </c>
      <c r="C8004" t="s">
        <v>16</v>
      </c>
      <c r="D8004" t="str">
        <f>IF(Tabel_Forespørgsel_fra_Visma28[[#This Row],[SupProd]]=" "," "," - "&amp;Tabel_Forespørgsel_fra_Visma28[[#This Row],[SupProd]])</f>
        <v xml:space="preserve"> </v>
      </c>
      <c r="E8004" t="s">
        <v>16</v>
      </c>
      <c r="F8004" t="str">
        <f>IF(Tabel_Forespørgsel_fra_Visma28[[#This Row],[SupDescr]]=" "," "," - "&amp;Tabel_Forespørgsel_fra_Visma28[[#This Row],[SupDescr]])</f>
        <v xml:space="preserve"> </v>
      </c>
      <c r="G8004" t="s">
        <v>2467</v>
      </c>
      <c r="H8004">
        <v>1</v>
      </c>
      <c r="I8004" t="str">
        <f>IF(A8004=A8003,I8003&amp;CHAR(10)&amp;"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5" spans="1:9" x14ac:dyDescent="0.25">
      <c r="A8005" t="s">
        <v>9352</v>
      </c>
      <c r="B8005">
        <v>70120140</v>
      </c>
      <c r="C8005" t="s">
        <v>16</v>
      </c>
      <c r="D8005" t="str">
        <f>IF(Tabel_Forespørgsel_fra_Visma28[[#This Row],[SupProd]]=" "," "," - "&amp;Tabel_Forespørgsel_fra_Visma28[[#This Row],[SupProd]])</f>
        <v xml:space="preserve"> </v>
      </c>
      <c r="E8005" t="s">
        <v>16</v>
      </c>
      <c r="F8005" t="str">
        <f>IF(Tabel_Forespørgsel_fra_Visma28[[#This Row],[SupDescr]]=" "," "," - "&amp;Tabel_Forespørgsel_fra_Visma28[[#This Row],[SupDescr]])</f>
        <v xml:space="preserve"> </v>
      </c>
      <c r="G8005" t="s">
        <v>2467</v>
      </c>
      <c r="H8005">
        <v>1</v>
      </c>
      <c r="I8005" t="str">
        <f>IF(A8005=A8004,I8004&amp;CHAR(10)&amp;"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6" spans="1:9" x14ac:dyDescent="0.25">
      <c r="A8006" t="s">
        <v>9353</v>
      </c>
      <c r="B8006">
        <v>70120140</v>
      </c>
      <c r="C8006" t="s">
        <v>16</v>
      </c>
      <c r="D8006" t="str">
        <f>IF(Tabel_Forespørgsel_fra_Visma28[[#This Row],[SupProd]]=" "," "," - "&amp;Tabel_Forespørgsel_fra_Visma28[[#This Row],[SupProd]])</f>
        <v xml:space="preserve"> </v>
      </c>
      <c r="E8006" t="s">
        <v>16</v>
      </c>
      <c r="F8006" t="str">
        <f>IF(Tabel_Forespørgsel_fra_Visma28[[#This Row],[SupDescr]]=" "," "," - "&amp;Tabel_Forespørgsel_fra_Visma28[[#This Row],[SupDescr]])</f>
        <v xml:space="preserve"> </v>
      </c>
      <c r="G8006" t="s">
        <v>2467</v>
      </c>
      <c r="H8006">
        <v>1</v>
      </c>
      <c r="I8006" t="str">
        <f>IF(A8006=A8005,I8005&amp;CHAR(10)&amp;"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7" spans="1:9" x14ac:dyDescent="0.25">
      <c r="A8007" t="s">
        <v>8574</v>
      </c>
      <c r="B8007">
        <v>75180019</v>
      </c>
      <c r="C8007" t="s">
        <v>16</v>
      </c>
      <c r="D8007" t="str">
        <f>IF(Tabel_Forespørgsel_fra_Visma28[[#This Row],[SupProd]]=" "," "," - "&amp;Tabel_Forespørgsel_fra_Visma28[[#This Row],[SupProd]])</f>
        <v xml:space="preserve"> </v>
      </c>
      <c r="E8007" t="s">
        <v>16</v>
      </c>
      <c r="F8007" t="str">
        <f>IF(Tabel_Forespørgsel_fra_Visma28[[#This Row],[SupDescr]]=" "," "," - "&amp;Tabel_Forespørgsel_fra_Visma28[[#This Row],[SupDescr]])</f>
        <v xml:space="preserve"> </v>
      </c>
      <c r="G8007" t="s">
        <v>2430</v>
      </c>
      <c r="H8007">
        <v>1</v>
      </c>
      <c r="I8007" t="str">
        <f>IF(A8007=A8006,I8006&amp;CHAR(10)&amp;"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08" spans="1:9" x14ac:dyDescent="0.25">
      <c r="A8008" t="s">
        <v>8570</v>
      </c>
      <c r="B8008">
        <v>75180019</v>
      </c>
      <c r="C8008" t="s">
        <v>16</v>
      </c>
      <c r="D8008" t="str">
        <f>IF(Tabel_Forespørgsel_fra_Visma28[[#This Row],[SupProd]]=" "," "," - "&amp;Tabel_Forespørgsel_fra_Visma28[[#This Row],[SupProd]])</f>
        <v xml:space="preserve"> </v>
      </c>
      <c r="E8008" t="s">
        <v>16</v>
      </c>
      <c r="F8008" t="str">
        <f>IF(Tabel_Forespørgsel_fra_Visma28[[#This Row],[SupDescr]]=" "," "," - "&amp;Tabel_Forespørgsel_fra_Visma28[[#This Row],[SupDescr]])</f>
        <v xml:space="preserve"> </v>
      </c>
      <c r="G8008" t="s">
        <v>2430</v>
      </c>
      <c r="H8008">
        <v>1</v>
      </c>
      <c r="I8008" t="str">
        <f>IF(A8008=A8007,I8007&amp;CHAR(10)&amp;"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09" spans="1:9" x14ac:dyDescent="0.25">
      <c r="A8009" t="s">
        <v>8572</v>
      </c>
      <c r="B8009">
        <v>75180019</v>
      </c>
      <c r="C8009" t="s">
        <v>16</v>
      </c>
      <c r="D8009" t="str">
        <f>IF(Tabel_Forespørgsel_fra_Visma28[[#This Row],[SupProd]]=" "," "," - "&amp;Tabel_Forespørgsel_fra_Visma28[[#This Row],[SupProd]])</f>
        <v xml:space="preserve"> </v>
      </c>
      <c r="E8009" t="s">
        <v>16</v>
      </c>
      <c r="F8009" t="str">
        <f>IF(Tabel_Forespørgsel_fra_Visma28[[#This Row],[SupDescr]]=" "," "," - "&amp;Tabel_Forespørgsel_fra_Visma28[[#This Row],[SupDescr]])</f>
        <v xml:space="preserve"> </v>
      </c>
      <c r="G8009" t="s">
        <v>2430</v>
      </c>
      <c r="H8009">
        <v>1</v>
      </c>
      <c r="I8009" t="str">
        <f>IF(A8009=A8008,I8008&amp;CHAR(10)&amp;"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10" spans="1:9" x14ac:dyDescent="0.25">
      <c r="A8010" t="s">
        <v>8571</v>
      </c>
      <c r="B8010">
        <v>75180019</v>
      </c>
      <c r="C8010" t="s">
        <v>16</v>
      </c>
      <c r="D8010" t="str">
        <f>IF(Tabel_Forespørgsel_fra_Visma28[[#This Row],[SupProd]]=" "," "," - "&amp;Tabel_Forespørgsel_fra_Visma28[[#This Row],[SupProd]])</f>
        <v xml:space="preserve"> </v>
      </c>
      <c r="E8010" t="s">
        <v>16</v>
      </c>
      <c r="F8010" t="str">
        <f>IF(Tabel_Forespørgsel_fra_Visma28[[#This Row],[SupDescr]]=" "," "," - "&amp;Tabel_Forespørgsel_fra_Visma28[[#This Row],[SupDescr]])</f>
        <v xml:space="preserve"> </v>
      </c>
      <c r="G8010" t="s">
        <v>2430</v>
      </c>
      <c r="H8010">
        <v>1</v>
      </c>
      <c r="I8010" t="str">
        <f>IF(A8010=A8009,I8009&amp;CHAR(10)&amp;"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11" spans="1:9" x14ac:dyDescent="0.25">
      <c r="A8011" t="s">
        <v>8573</v>
      </c>
      <c r="B8011">
        <v>75180019</v>
      </c>
      <c r="C8011" t="s">
        <v>16</v>
      </c>
      <c r="D8011" t="str">
        <f>IF(Tabel_Forespørgsel_fra_Visma28[[#This Row],[SupProd]]=" "," "," - "&amp;Tabel_Forespørgsel_fra_Visma28[[#This Row],[SupProd]])</f>
        <v xml:space="preserve"> </v>
      </c>
      <c r="E8011" t="s">
        <v>16</v>
      </c>
      <c r="F8011" t="str">
        <f>IF(Tabel_Forespørgsel_fra_Visma28[[#This Row],[SupDescr]]=" "," "," - "&amp;Tabel_Forespørgsel_fra_Visma28[[#This Row],[SupDescr]])</f>
        <v xml:space="preserve"> </v>
      </c>
      <c r="G8011" t="s">
        <v>2430</v>
      </c>
      <c r="H8011">
        <v>1</v>
      </c>
      <c r="I8011" t="str">
        <f>IF(A8011=A8010,I8010&amp;CHAR(10)&amp;"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12" spans="1:9" x14ac:dyDescent="0.25">
      <c r="A8012" t="s">
        <v>9123</v>
      </c>
      <c r="B8012">
        <v>75180019</v>
      </c>
      <c r="C8012" t="s">
        <v>16</v>
      </c>
      <c r="D8012" t="str">
        <f>IF(Tabel_Forespørgsel_fra_Visma28[[#This Row],[SupProd]]=" "," "," - "&amp;Tabel_Forespørgsel_fra_Visma28[[#This Row],[SupProd]])</f>
        <v xml:space="preserve"> </v>
      </c>
      <c r="E8012" t="s">
        <v>16</v>
      </c>
      <c r="F8012" t="str">
        <f>IF(Tabel_Forespørgsel_fra_Visma28[[#This Row],[SupDescr]]=" "," "," - "&amp;Tabel_Forespørgsel_fra_Visma28[[#This Row],[SupDescr]])</f>
        <v xml:space="preserve"> </v>
      </c>
      <c r="G8012" t="s">
        <v>2430</v>
      </c>
      <c r="H8012">
        <v>1</v>
      </c>
      <c r="I8012" t="str">
        <f>IF(A8012=A8011,I8011&amp;CHAR(10)&amp;"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13" spans="1:9" x14ac:dyDescent="0.25">
      <c r="A8013" t="s">
        <v>9413</v>
      </c>
      <c r="B8013">
        <v>75196500</v>
      </c>
      <c r="C8013" t="s">
        <v>16</v>
      </c>
      <c r="D8013" t="str">
        <f>IF(Tabel_Forespørgsel_fra_Visma28[[#This Row],[SupProd]]=" "," "," - "&amp;Tabel_Forespørgsel_fra_Visma28[[#This Row],[SupProd]])</f>
        <v xml:space="preserve"> </v>
      </c>
      <c r="E8013" t="s">
        <v>16</v>
      </c>
      <c r="F8013" t="str">
        <f>IF(Tabel_Forespørgsel_fra_Visma28[[#This Row],[SupDescr]]=" "," "," - "&amp;Tabel_Forespørgsel_fra_Visma28[[#This Row],[SupDescr]])</f>
        <v xml:space="preserve"> </v>
      </c>
      <c r="G8013" t="s">
        <v>2425</v>
      </c>
      <c r="H8013">
        <v>1</v>
      </c>
      <c r="I8013" t="str">
        <f>IF(A8013=A8012,I8012&amp;CHAR(10)&amp;"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014" spans="1:9" x14ac:dyDescent="0.25">
      <c r="A8014" t="s">
        <v>8428</v>
      </c>
      <c r="B8014">
        <v>75421677</v>
      </c>
      <c r="C8014" t="s">
        <v>16</v>
      </c>
      <c r="D8014" t="str">
        <f>IF(Tabel_Forespørgsel_fra_Visma28[[#This Row],[SupProd]]=" "," "," - "&amp;Tabel_Forespørgsel_fra_Visma28[[#This Row],[SupProd]])</f>
        <v xml:space="preserve"> </v>
      </c>
      <c r="E8014" t="s">
        <v>16</v>
      </c>
      <c r="F8014" t="str">
        <f>IF(Tabel_Forespørgsel_fra_Visma28[[#This Row],[SupDescr]]=" "," "," - "&amp;Tabel_Forespørgsel_fra_Visma28[[#This Row],[SupDescr]])</f>
        <v xml:space="preserve"> </v>
      </c>
      <c r="G8014" t="s">
        <v>3368</v>
      </c>
      <c r="H8014">
        <v>1</v>
      </c>
      <c r="I8014" t="str">
        <f>IF(A8014=A8013,I8013&amp;CHAR(10)&amp;"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15" spans="1:9" x14ac:dyDescent="0.25">
      <c r="A8015" t="s">
        <v>9263</v>
      </c>
      <c r="B8015">
        <v>74762273</v>
      </c>
      <c r="C8015" t="s">
        <v>16</v>
      </c>
      <c r="D8015" t="str">
        <f>IF(Tabel_Forespørgsel_fra_Visma28[[#This Row],[SupProd]]=" "," "," - "&amp;Tabel_Forespørgsel_fra_Visma28[[#This Row],[SupProd]])</f>
        <v xml:space="preserve"> </v>
      </c>
      <c r="E8015" t="s">
        <v>16</v>
      </c>
      <c r="F8015" t="str">
        <f>IF(Tabel_Forespørgsel_fra_Visma28[[#This Row],[SupDescr]]=" "," "," - "&amp;Tabel_Forespørgsel_fra_Visma28[[#This Row],[SupDescr]])</f>
        <v xml:space="preserve"> </v>
      </c>
      <c r="G8015" t="s">
        <v>154</v>
      </c>
      <c r="H8015">
        <v>1</v>
      </c>
      <c r="I8015" t="str">
        <f>IF(A8015=A8014,I8014&amp;CHAR(10)&amp;"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016" spans="1:9" x14ac:dyDescent="0.25">
      <c r="A8016" t="s">
        <v>9414</v>
      </c>
      <c r="B8016">
        <v>75291400</v>
      </c>
      <c r="C8016" t="s">
        <v>16</v>
      </c>
      <c r="D8016" t="str">
        <f>IF(Tabel_Forespørgsel_fra_Visma28[[#This Row],[SupProd]]=" "," "," - "&amp;Tabel_Forespørgsel_fra_Visma28[[#This Row],[SupProd]])</f>
        <v xml:space="preserve"> </v>
      </c>
      <c r="E8016" t="s">
        <v>16</v>
      </c>
      <c r="F8016" t="str">
        <f>IF(Tabel_Forespørgsel_fra_Visma28[[#This Row],[SupDescr]]=" "," "," - "&amp;Tabel_Forespørgsel_fra_Visma28[[#This Row],[SupDescr]])</f>
        <v xml:space="preserve"> </v>
      </c>
      <c r="G8016" t="s">
        <v>9415</v>
      </c>
      <c r="H8016">
        <v>1</v>
      </c>
      <c r="I8016" t="str">
        <f>IF(A8016=A8015,I8015&amp;CHAR(10)&amp;"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Staalvest  </v>
      </c>
    </row>
    <row r="8017" spans="1:9" x14ac:dyDescent="0.25">
      <c r="A8017" t="s">
        <v>8424</v>
      </c>
      <c r="B8017">
        <v>75421677</v>
      </c>
      <c r="C8017" t="s">
        <v>16</v>
      </c>
      <c r="D8017" t="str">
        <f>IF(Tabel_Forespørgsel_fra_Visma28[[#This Row],[SupProd]]=" "," "," - "&amp;Tabel_Forespørgsel_fra_Visma28[[#This Row],[SupProd]])</f>
        <v xml:space="preserve"> </v>
      </c>
      <c r="E8017" t="s">
        <v>16</v>
      </c>
      <c r="F8017" t="str">
        <f>IF(Tabel_Forespørgsel_fra_Visma28[[#This Row],[SupDescr]]=" "," "," - "&amp;Tabel_Forespørgsel_fra_Visma28[[#This Row],[SupDescr]])</f>
        <v xml:space="preserve"> </v>
      </c>
      <c r="G8017" t="s">
        <v>3368</v>
      </c>
      <c r="H8017">
        <v>1</v>
      </c>
      <c r="I8017" t="str">
        <f>IF(A8017=A8016,I8016&amp;CHAR(10)&amp;"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18" spans="1:9" x14ac:dyDescent="0.25">
      <c r="A8018" t="s">
        <v>8565</v>
      </c>
      <c r="B8018">
        <v>75421677</v>
      </c>
      <c r="C8018" t="s">
        <v>16</v>
      </c>
      <c r="D8018" t="str">
        <f>IF(Tabel_Forespørgsel_fra_Visma28[[#This Row],[SupProd]]=" "," "," - "&amp;Tabel_Forespørgsel_fra_Visma28[[#This Row],[SupProd]])</f>
        <v xml:space="preserve"> </v>
      </c>
      <c r="E8018" t="s">
        <v>16</v>
      </c>
      <c r="F8018" t="str">
        <f>IF(Tabel_Forespørgsel_fra_Visma28[[#This Row],[SupDescr]]=" "," "," - "&amp;Tabel_Forespørgsel_fra_Visma28[[#This Row],[SupDescr]])</f>
        <v xml:space="preserve"> </v>
      </c>
      <c r="G8018" t="s">
        <v>3368</v>
      </c>
      <c r="H8018">
        <v>1</v>
      </c>
      <c r="I8018" t="str">
        <f>IF(A8018=A8017,I8017&amp;CHAR(10)&amp;"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19" spans="1:9" x14ac:dyDescent="0.25">
      <c r="A8019" t="s">
        <v>8237</v>
      </c>
      <c r="B8019">
        <v>75211662</v>
      </c>
      <c r="C8019" t="s">
        <v>16</v>
      </c>
      <c r="D8019" t="str">
        <f>IF(Tabel_Forespørgsel_fra_Visma28[[#This Row],[SupProd]]=" "," "," - "&amp;Tabel_Forespørgsel_fra_Visma28[[#This Row],[SupProd]])</f>
        <v xml:space="preserve"> </v>
      </c>
      <c r="E8019" t="s">
        <v>16</v>
      </c>
      <c r="F8019" t="str">
        <f>IF(Tabel_Forespørgsel_fra_Visma28[[#This Row],[SupDescr]]=" "," "," - "&amp;Tabel_Forespørgsel_fra_Visma28[[#This Row],[SupDescr]])</f>
        <v xml:space="preserve"> </v>
      </c>
      <c r="G8019" t="s">
        <v>7015</v>
      </c>
      <c r="H8019">
        <v>1</v>
      </c>
      <c r="I8019" t="str">
        <f>IF(A8019=A8018,I8018&amp;CHAR(10)&amp;"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0" spans="1:9" x14ac:dyDescent="0.25">
      <c r="A8020" t="s">
        <v>8238</v>
      </c>
      <c r="B8020">
        <v>75211662</v>
      </c>
      <c r="C8020" t="s">
        <v>16</v>
      </c>
      <c r="D8020" t="str">
        <f>IF(Tabel_Forespørgsel_fra_Visma28[[#This Row],[SupProd]]=" "," "," - "&amp;Tabel_Forespørgsel_fra_Visma28[[#This Row],[SupProd]])</f>
        <v xml:space="preserve"> </v>
      </c>
      <c r="E8020" t="s">
        <v>16</v>
      </c>
      <c r="F8020" t="str">
        <f>IF(Tabel_Forespørgsel_fra_Visma28[[#This Row],[SupDescr]]=" "," "," - "&amp;Tabel_Forespørgsel_fra_Visma28[[#This Row],[SupDescr]])</f>
        <v xml:space="preserve"> </v>
      </c>
      <c r="G8020" t="s">
        <v>7015</v>
      </c>
      <c r="H8020">
        <v>1</v>
      </c>
      <c r="I8020" t="str">
        <f>IF(A8020=A8019,I8019&amp;CHAR(10)&amp;"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1" spans="1:9" x14ac:dyDescent="0.25">
      <c r="A8021" t="s">
        <v>11145</v>
      </c>
      <c r="B8021">
        <v>75180019</v>
      </c>
      <c r="C8021" t="s">
        <v>16</v>
      </c>
      <c r="D8021" t="str">
        <f>IF(Tabel_Forespørgsel_fra_Visma28[[#This Row],[SupProd]]=" "," "," - "&amp;Tabel_Forespørgsel_fra_Visma28[[#This Row],[SupProd]])</f>
        <v xml:space="preserve"> </v>
      </c>
      <c r="E8021" t="s">
        <v>16</v>
      </c>
      <c r="F8021" t="str">
        <f>IF(Tabel_Forespørgsel_fra_Visma28[[#This Row],[SupDescr]]=" "," "," - "&amp;Tabel_Forespørgsel_fra_Visma28[[#This Row],[SupDescr]])</f>
        <v xml:space="preserve"> </v>
      </c>
      <c r="G8021" t="s">
        <v>2430</v>
      </c>
      <c r="H8021">
        <v>1</v>
      </c>
      <c r="I8021" t="str">
        <f>IF(A8021=A8020,I8020&amp;CHAR(10)&amp;"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22" spans="1:9" x14ac:dyDescent="0.25">
      <c r="A8022" t="s">
        <v>8254</v>
      </c>
      <c r="B8022">
        <v>70120140</v>
      </c>
      <c r="C8022" t="s">
        <v>16</v>
      </c>
      <c r="D8022" t="str">
        <f>IF(Tabel_Forespørgsel_fra_Visma28[[#This Row],[SupProd]]=" "," "," - "&amp;Tabel_Forespørgsel_fra_Visma28[[#This Row],[SupProd]])</f>
        <v xml:space="preserve"> </v>
      </c>
      <c r="E8022" t="s">
        <v>16</v>
      </c>
      <c r="F8022" t="str">
        <f>IF(Tabel_Forespørgsel_fra_Visma28[[#This Row],[SupDescr]]=" "," "," - "&amp;Tabel_Forespørgsel_fra_Visma28[[#This Row],[SupDescr]])</f>
        <v xml:space="preserve"> </v>
      </c>
      <c r="G8022" t="s">
        <v>2467</v>
      </c>
      <c r="H8022">
        <v>1</v>
      </c>
      <c r="I8022" t="str">
        <f>IF(A8022=A8021,I8021&amp;CHAR(10)&amp;"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23" spans="1:9" x14ac:dyDescent="0.25">
      <c r="A8023" t="s">
        <v>8331</v>
      </c>
      <c r="B8023">
        <v>75211662</v>
      </c>
      <c r="C8023" t="s">
        <v>16</v>
      </c>
      <c r="D8023" t="str">
        <f>IF(Tabel_Forespørgsel_fra_Visma28[[#This Row],[SupProd]]=" "," "," - "&amp;Tabel_Forespørgsel_fra_Visma28[[#This Row],[SupProd]])</f>
        <v xml:space="preserve"> </v>
      </c>
      <c r="E8023" t="s">
        <v>16</v>
      </c>
      <c r="F8023" t="str">
        <f>IF(Tabel_Forespørgsel_fra_Visma28[[#This Row],[SupDescr]]=" "," "," - "&amp;Tabel_Forespørgsel_fra_Visma28[[#This Row],[SupDescr]])</f>
        <v xml:space="preserve"> </v>
      </c>
      <c r="G8023" t="s">
        <v>7015</v>
      </c>
      <c r="H8023">
        <v>1</v>
      </c>
      <c r="I8023" t="str">
        <f>IF(A8023=A8022,I8022&amp;CHAR(10)&amp;"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4" spans="1:9" x14ac:dyDescent="0.25">
      <c r="A8024" t="s">
        <v>8320</v>
      </c>
      <c r="B8024">
        <v>75211662</v>
      </c>
      <c r="C8024" t="s">
        <v>16</v>
      </c>
      <c r="D8024" t="str">
        <f>IF(Tabel_Forespørgsel_fra_Visma28[[#This Row],[SupProd]]=" "," "," - "&amp;Tabel_Forespørgsel_fra_Visma28[[#This Row],[SupProd]])</f>
        <v xml:space="preserve"> </v>
      </c>
      <c r="E8024" t="s">
        <v>16</v>
      </c>
      <c r="F8024" t="str">
        <f>IF(Tabel_Forespørgsel_fra_Visma28[[#This Row],[SupDescr]]=" "," "," - "&amp;Tabel_Forespørgsel_fra_Visma28[[#This Row],[SupDescr]])</f>
        <v xml:space="preserve"> </v>
      </c>
      <c r="G8024" t="s">
        <v>7015</v>
      </c>
      <c r="H8024">
        <v>1</v>
      </c>
      <c r="I8024" t="str">
        <f>IF(A8024=A8023,I8023&amp;CHAR(10)&amp;"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5" spans="1:9" x14ac:dyDescent="0.25">
      <c r="A8025" t="s">
        <v>8332</v>
      </c>
      <c r="B8025">
        <v>75211662</v>
      </c>
      <c r="C8025" t="s">
        <v>16</v>
      </c>
      <c r="D8025" t="str">
        <f>IF(Tabel_Forespørgsel_fra_Visma28[[#This Row],[SupProd]]=" "," "," - "&amp;Tabel_Forespørgsel_fra_Visma28[[#This Row],[SupProd]])</f>
        <v xml:space="preserve"> </v>
      </c>
      <c r="E8025" t="s">
        <v>16</v>
      </c>
      <c r="F8025" t="str">
        <f>IF(Tabel_Forespørgsel_fra_Visma28[[#This Row],[SupDescr]]=" "," "," - "&amp;Tabel_Forespørgsel_fra_Visma28[[#This Row],[SupDescr]])</f>
        <v xml:space="preserve"> </v>
      </c>
      <c r="G8025" t="s">
        <v>7015</v>
      </c>
      <c r="H8025">
        <v>1</v>
      </c>
      <c r="I8025" t="str">
        <f>IF(A8025=A8024,I8024&amp;CHAR(10)&amp;"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6" spans="1:9" x14ac:dyDescent="0.25">
      <c r="A8026" t="s">
        <v>8333</v>
      </c>
      <c r="B8026">
        <v>75211662</v>
      </c>
      <c r="C8026" t="s">
        <v>16</v>
      </c>
      <c r="D8026" t="str">
        <f>IF(Tabel_Forespørgsel_fra_Visma28[[#This Row],[SupProd]]=" "," "," - "&amp;Tabel_Forespørgsel_fra_Visma28[[#This Row],[SupProd]])</f>
        <v xml:space="preserve"> </v>
      </c>
      <c r="E8026" t="s">
        <v>16</v>
      </c>
      <c r="F8026" t="str">
        <f>IF(Tabel_Forespørgsel_fra_Visma28[[#This Row],[SupDescr]]=" "," "," - "&amp;Tabel_Forespørgsel_fra_Visma28[[#This Row],[SupDescr]])</f>
        <v xml:space="preserve"> </v>
      </c>
      <c r="G8026" t="s">
        <v>7015</v>
      </c>
      <c r="H8026">
        <v>1</v>
      </c>
      <c r="I8026" t="str">
        <f>IF(A8026=A8025,I8025&amp;CHAR(10)&amp;"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7" spans="1:9" x14ac:dyDescent="0.25">
      <c r="A8027" t="s">
        <v>8363</v>
      </c>
      <c r="B8027">
        <v>74755755</v>
      </c>
      <c r="C8027" t="s">
        <v>16</v>
      </c>
      <c r="D8027" t="str">
        <f>IF(Tabel_Forespørgsel_fra_Visma28[[#This Row],[SupProd]]=" "," "," - "&amp;Tabel_Forespørgsel_fra_Visma28[[#This Row],[SupProd]])</f>
        <v xml:space="preserve"> </v>
      </c>
      <c r="E8027" t="s">
        <v>16</v>
      </c>
      <c r="F8027" t="str">
        <f>IF(Tabel_Forespørgsel_fra_Visma28[[#This Row],[SupDescr]]=" "," "," - "&amp;Tabel_Forespørgsel_fra_Visma28[[#This Row],[SupDescr]])</f>
        <v xml:space="preserve"> </v>
      </c>
      <c r="G8027" t="s">
        <v>4786</v>
      </c>
      <c r="H8027">
        <v>1</v>
      </c>
      <c r="I8027" t="str">
        <f>IF(A8027=A8026,I8026&amp;CHAR(10)&amp;"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8028" spans="1:9" x14ac:dyDescent="0.25">
      <c r="A8028" t="s">
        <v>8372</v>
      </c>
      <c r="B8028">
        <v>75577000</v>
      </c>
      <c r="C8028" t="s">
        <v>16</v>
      </c>
      <c r="D8028" t="str">
        <f>IF(Tabel_Forespørgsel_fra_Visma28[[#This Row],[SupProd]]=" "," "," - "&amp;Tabel_Forespørgsel_fra_Visma28[[#This Row],[SupProd]])</f>
        <v xml:space="preserve"> </v>
      </c>
      <c r="E8028" t="s">
        <v>16</v>
      </c>
      <c r="F8028" t="str">
        <f>IF(Tabel_Forespørgsel_fra_Visma28[[#This Row],[SupDescr]]=" "," "," - "&amp;Tabel_Forespørgsel_fra_Visma28[[#This Row],[SupDescr]])</f>
        <v xml:space="preserve"> </v>
      </c>
      <c r="G8028" t="s">
        <v>3759</v>
      </c>
      <c r="H8028">
        <v>1</v>
      </c>
      <c r="I8028" t="str">
        <f>IF(A8028=A8027,I8027&amp;CHAR(10)&amp;"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029" spans="1:9" x14ac:dyDescent="0.25">
      <c r="A8029" t="s">
        <v>8444</v>
      </c>
      <c r="B8029">
        <v>74755755</v>
      </c>
      <c r="C8029" t="s">
        <v>16</v>
      </c>
      <c r="D8029" t="str">
        <f>IF(Tabel_Forespørgsel_fra_Visma28[[#This Row],[SupProd]]=" "," "," - "&amp;Tabel_Forespørgsel_fra_Visma28[[#This Row],[SupProd]])</f>
        <v xml:space="preserve"> </v>
      </c>
      <c r="E8029" t="s">
        <v>16</v>
      </c>
      <c r="F8029" t="str">
        <f>IF(Tabel_Forespørgsel_fra_Visma28[[#This Row],[SupDescr]]=" "," "," - "&amp;Tabel_Forespørgsel_fra_Visma28[[#This Row],[SupDescr]])</f>
        <v xml:space="preserve"> </v>
      </c>
      <c r="G8029" t="s">
        <v>4786</v>
      </c>
      <c r="H8029">
        <v>1</v>
      </c>
      <c r="I8029" t="str">
        <f>IF(A8029=A8028,I8028&amp;CHAR(10)&amp;"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8030" spans="1:9" x14ac:dyDescent="0.25">
      <c r="A8030" t="s">
        <v>8444</v>
      </c>
      <c r="B8030">
        <v>75577000</v>
      </c>
      <c r="C8030" t="s">
        <v>16</v>
      </c>
      <c r="D8030" t="str">
        <f>IF(Tabel_Forespørgsel_fra_Visma28[[#This Row],[SupProd]]=" "," "," - "&amp;Tabel_Forespørgsel_fra_Visma28[[#This Row],[SupProd]])</f>
        <v xml:space="preserve"> </v>
      </c>
      <c r="E8030" t="s">
        <v>16</v>
      </c>
      <c r="F8030" t="str">
        <f>IF(Tabel_Forespørgsel_fra_Visma28[[#This Row],[SupDescr]]=" "," "," - "&amp;Tabel_Forespørgsel_fra_Visma28[[#This Row],[SupDescr]])</f>
        <v xml:space="preserve"> </v>
      </c>
      <c r="G8030" t="s">
        <v>3759</v>
      </c>
      <c r="H8030">
        <v>2</v>
      </c>
      <c r="I8030" t="str">
        <f>IF(A8030=A8029,I8029&amp;CHAR(10)&amp;"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8031" spans="1:9" x14ac:dyDescent="0.25">
      <c r="A8031" t="s">
        <v>8439</v>
      </c>
      <c r="B8031">
        <v>74755755</v>
      </c>
      <c r="C8031" t="s">
        <v>16</v>
      </c>
      <c r="D8031" t="str">
        <f>IF(Tabel_Forespørgsel_fra_Visma28[[#This Row],[SupProd]]=" "," "," - "&amp;Tabel_Forespørgsel_fra_Visma28[[#This Row],[SupProd]])</f>
        <v xml:space="preserve"> </v>
      </c>
      <c r="E8031" t="s">
        <v>16</v>
      </c>
      <c r="F8031" t="str">
        <f>IF(Tabel_Forespørgsel_fra_Visma28[[#This Row],[SupDescr]]=" "," "," - "&amp;Tabel_Forespørgsel_fra_Visma28[[#This Row],[SupDescr]])</f>
        <v xml:space="preserve"> </v>
      </c>
      <c r="G8031" t="s">
        <v>4786</v>
      </c>
      <c r="H8031">
        <v>1</v>
      </c>
      <c r="I8031" t="str">
        <f>IF(A8031=A8030,I8030&amp;CHAR(10)&amp;"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8032" spans="1:9" x14ac:dyDescent="0.25">
      <c r="A8032" t="s">
        <v>8439</v>
      </c>
      <c r="B8032">
        <v>75577000</v>
      </c>
      <c r="C8032" t="s">
        <v>16</v>
      </c>
      <c r="D8032" t="str">
        <f>IF(Tabel_Forespørgsel_fra_Visma28[[#This Row],[SupProd]]=" "," "," - "&amp;Tabel_Forespørgsel_fra_Visma28[[#This Row],[SupProd]])</f>
        <v xml:space="preserve"> </v>
      </c>
      <c r="E8032" t="s">
        <v>16</v>
      </c>
      <c r="F8032" t="str">
        <f>IF(Tabel_Forespørgsel_fra_Visma28[[#This Row],[SupDescr]]=" "," "," - "&amp;Tabel_Forespørgsel_fra_Visma28[[#This Row],[SupDescr]])</f>
        <v xml:space="preserve"> </v>
      </c>
      <c r="G8032" t="s">
        <v>3759</v>
      </c>
      <c r="H8032">
        <v>2</v>
      </c>
      <c r="I8032" t="str">
        <f>IF(A8032=A8031,I8031&amp;CHAR(10)&amp;"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8033" spans="1:9" x14ac:dyDescent="0.25">
      <c r="A8033" t="s">
        <v>8457</v>
      </c>
      <c r="B8033">
        <v>74755755</v>
      </c>
      <c r="C8033" t="s">
        <v>16</v>
      </c>
      <c r="D8033" t="str">
        <f>IF(Tabel_Forespørgsel_fra_Visma28[[#This Row],[SupProd]]=" "," "," - "&amp;Tabel_Forespørgsel_fra_Visma28[[#This Row],[SupProd]])</f>
        <v xml:space="preserve"> </v>
      </c>
      <c r="E8033" t="s">
        <v>16</v>
      </c>
      <c r="F8033" t="str">
        <f>IF(Tabel_Forespørgsel_fra_Visma28[[#This Row],[SupDescr]]=" "," "," - "&amp;Tabel_Forespørgsel_fra_Visma28[[#This Row],[SupDescr]])</f>
        <v xml:space="preserve"> </v>
      </c>
      <c r="G8033" t="s">
        <v>4786</v>
      </c>
      <c r="H8033">
        <v>1</v>
      </c>
      <c r="I8033" t="str">
        <f>IF(A8033=A8032,I8032&amp;CHAR(10)&amp;"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8034" spans="1:9" x14ac:dyDescent="0.25">
      <c r="A8034" t="s">
        <v>8454</v>
      </c>
      <c r="B8034">
        <v>74755755</v>
      </c>
      <c r="C8034" t="s">
        <v>16</v>
      </c>
      <c r="D8034" t="str">
        <f>IF(Tabel_Forespørgsel_fra_Visma28[[#This Row],[SupProd]]=" "," "," - "&amp;Tabel_Forespørgsel_fra_Visma28[[#This Row],[SupProd]])</f>
        <v xml:space="preserve"> </v>
      </c>
      <c r="E8034" t="s">
        <v>16</v>
      </c>
      <c r="F8034" t="str">
        <f>IF(Tabel_Forespørgsel_fra_Visma28[[#This Row],[SupDescr]]=" "," "," - "&amp;Tabel_Forespørgsel_fra_Visma28[[#This Row],[SupDescr]])</f>
        <v xml:space="preserve"> </v>
      </c>
      <c r="G8034" t="s">
        <v>4786</v>
      </c>
      <c r="H8034">
        <v>1</v>
      </c>
      <c r="I8034" t="str">
        <f>IF(A8034=A8033,I8033&amp;CHAR(10)&amp;"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8035" spans="1:9" x14ac:dyDescent="0.25">
      <c r="A8035" t="s">
        <v>15244</v>
      </c>
      <c r="B8035">
        <v>96266400</v>
      </c>
      <c r="C8035" t="s">
        <v>16</v>
      </c>
      <c r="D8035" t="str">
        <f>IF(Tabel_Forespørgsel_fra_Visma28[[#This Row],[SupProd]]=" "," "," - "&amp;Tabel_Forespørgsel_fra_Visma28[[#This Row],[SupProd]])</f>
        <v xml:space="preserve"> </v>
      </c>
      <c r="E8035" t="s">
        <v>16</v>
      </c>
      <c r="F8035" t="str">
        <f>IF(Tabel_Forespørgsel_fra_Visma28[[#This Row],[SupDescr]]=" "," "," - "&amp;Tabel_Forespørgsel_fra_Visma28[[#This Row],[SupDescr]])</f>
        <v xml:space="preserve"> </v>
      </c>
      <c r="G8035" t="s">
        <v>13916</v>
      </c>
      <c r="H8035">
        <v>1</v>
      </c>
      <c r="I8035" t="str">
        <f>IF(A8035=A8034,I8034&amp;CHAR(10)&amp;"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036" spans="1:9" x14ac:dyDescent="0.25">
      <c r="A8036" t="s">
        <v>8415</v>
      </c>
      <c r="B8036">
        <v>75211662</v>
      </c>
      <c r="C8036" t="s">
        <v>16</v>
      </c>
      <c r="D8036" t="str">
        <f>IF(Tabel_Forespørgsel_fra_Visma28[[#This Row],[SupProd]]=" "," "," - "&amp;Tabel_Forespørgsel_fra_Visma28[[#This Row],[SupProd]])</f>
        <v xml:space="preserve"> </v>
      </c>
      <c r="E8036" t="s">
        <v>16</v>
      </c>
      <c r="F8036" t="str">
        <f>IF(Tabel_Forespørgsel_fra_Visma28[[#This Row],[SupDescr]]=" "," "," - "&amp;Tabel_Forespørgsel_fra_Visma28[[#This Row],[SupDescr]])</f>
        <v xml:space="preserve"> </v>
      </c>
      <c r="G8036" t="s">
        <v>7015</v>
      </c>
      <c r="H8036">
        <v>1</v>
      </c>
      <c r="I8036" t="str">
        <f>IF(A8036=A8035,I8035&amp;CHAR(10)&amp;"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37" spans="1:9" x14ac:dyDescent="0.25">
      <c r="A8037" t="s">
        <v>8378</v>
      </c>
      <c r="B8037">
        <v>75211662</v>
      </c>
      <c r="C8037" t="s">
        <v>16</v>
      </c>
      <c r="D8037" t="str">
        <f>IF(Tabel_Forespørgsel_fra_Visma28[[#This Row],[SupProd]]=" "," "," - "&amp;Tabel_Forespørgsel_fra_Visma28[[#This Row],[SupProd]])</f>
        <v xml:space="preserve"> </v>
      </c>
      <c r="E8037" t="s">
        <v>16</v>
      </c>
      <c r="F8037" t="str">
        <f>IF(Tabel_Forespørgsel_fra_Visma28[[#This Row],[SupDescr]]=" "," "," - "&amp;Tabel_Forespørgsel_fra_Visma28[[#This Row],[SupDescr]])</f>
        <v xml:space="preserve"> </v>
      </c>
      <c r="G8037" t="s">
        <v>7015</v>
      </c>
      <c r="H8037">
        <v>1</v>
      </c>
      <c r="I8037" t="str">
        <f>IF(A8037=A8036,I8036&amp;CHAR(10)&amp;"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38" spans="1:9" x14ac:dyDescent="0.25">
      <c r="A8038" t="s">
        <v>10428</v>
      </c>
      <c r="B8038">
        <v>75180019</v>
      </c>
      <c r="C8038" t="s">
        <v>16</v>
      </c>
      <c r="D8038" t="str">
        <f>IF(Tabel_Forespørgsel_fra_Visma28[[#This Row],[SupProd]]=" "," "," - "&amp;Tabel_Forespørgsel_fra_Visma28[[#This Row],[SupProd]])</f>
        <v xml:space="preserve"> </v>
      </c>
      <c r="E8038" t="s">
        <v>16</v>
      </c>
      <c r="F8038" t="str">
        <f>IF(Tabel_Forespørgsel_fra_Visma28[[#This Row],[SupDescr]]=" "," "," - "&amp;Tabel_Forespørgsel_fra_Visma28[[#This Row],[SupDescr]])</f>
        <v xml:space="preserve"> </v>
      </c>
      <c r="G8038" t="s">
        <v>2430</v>
      </c>
      <c r="H8038">
        <v>1</v>
      </c>
      <c r="I8038" t="str">
        <f>IF(A8038=A8037,I8037&amp;CHAR(10)&amp;"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39" spans="1:9" x14ac:dyDescent="0.25">
      <c r="A8039" t="s">
        <v>10892</v>
      </c>
      <c r="B8039">
        <v>75180019</v>
      </c>
      <c r="C8039" t="s">
        <v>16</v>
      </c>
      <c r="D8039" t="str">
        <f>IF(Tabel_Forespørgsel_fra_Visma28[[#This Row],[SupProd]]=" "," "," - "&amp;Tabel_Forespørgsel_fra_Visma28[[#This Row],[SupProd]])</f>
        <v xml:space="preserve"> </v>
      </c>
      <c r="E8039" t="s">
        <v>16</v>
      </c>
      <c r="F8039" t="str">
        <f>IF(Tabel_Forespørgsel_fra_Visma28[[#This Row],[SupDescr]]=" "," "," - "&amp;Tabel_Forespørgsel_fra_Visma28[[#This Row],[SupDescr]])</f>
        <v xml:space="preserve"> </v>
      </c>
      <c r="G8039" t="s">
        <v>2430</v>
      </c>
      <c r="H8039">
        <v>1</v>
      </c>
      <c r="I8039" t="str">
        <f>IF(A8039=A8038,I8038&amp;CHAR(10)&amp;"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0" spans="1:9" x14ac:dyDescent="0.25">
      <c r="A8040" t="s">
        <v>10823</v>
      </c>
      <c r="B8040">
        <v>75180019</v>
      </c>
      <c r="C8040" t="s">
        <v>16</v>
      </c>
      <c r="D8040" t="str">
        <f>IF(Tabel_Forespørgsel_fra_Visma28[[#This Row],[SupProd]]=" "," "," - "&amp;Tabel_Forespørgsel_fra_Visma28[[#This Row],[SupProd]])</f>
        <v xml:space="preserve"> </v>
      </c>
      <c r="E8040" t="s">
        <v>16</v>
      </c>
      <c r="F8040" t="str">
        <f>IF(Tabel_Forespørgsel_fra_Visma28[[#This Row],[SupDescr]]=" "," "," - "&amp;Tabel_Forespørgsel_fra_Visma28[[#This Row],[SupDescr]])</f>
        <v xml:space="preserve"> </v>
      </c>
      <c r="G8040" t="s">
        <v>2430</v>
      </c>
      <c r="H8040">
        <v>1</v>
      </c>
      <c r="I8040" t="str">
        <f>IF(A8040=A8039,I8039&amp;CHAR(10)&amp;"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1" spans="1:9" x14ac:dyDescent="0.25">
      <c r="A8041" t="s">
        <v>10877</v>
      </c>
      <c r="B8041">
        <v>75180019</v>
      </c>
      <c r="C8041" t="s">
        <v>16</v>
      </c>
      <c r="D8041" t="str">
        <f>IF(Tabel_Forespørgsel_fra_Visma28[[#This Row],[SupProd]]=" "," "," - "&amp;Tabel_Forespørgsel_fra_Visma28[[#This Row],[SupProd]])</f>
        <v xml:space="preserve"> </v>
      </c>
      <c r="E8041" t="s">
        <v>16</v>
      </c>
      <c r="F8041" t="str">
        <f>IF(Tabel_Forespørgsel_fra_Visma28[[#This Row],[SupDescr]]=" "," "," - "&amp;Tabel_Forespørgsel_fra_Visma28[[#This Row],[SupDescr]])</f>
        <v xml:space="preserve"> </v>
      </c>
      <c r="G8041" t="s">
        <v>2430</v>
      </c>
      <c r="H8041">
        <v>1</v>
      </c>
      <c r="I8041" t="str">
        <f>IF(A8041=A8040,I8040&amp;CHAR(10)&amp;"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2" spans="1:9" x14ac:dyDescent="0.25">
      <c r="A8042" t="s">
        <v>10822</v>
      </c>
      <c r="B8042">
        <v>75180019</v>
      </c>
      <c r="C8042" t="s">
        <v>16</v>
      </c>
      <c r="D8042" t="str">
        <f>IF(Tabel_Forespørgsel_fra_Visma28[[#This Row],[SupProd]]=" "," "," - "&amp;Tabel_Forespørgsel_fra_Visma28[[#This Row],[SupProd]])</f>
        <v xml:space="preserve"> </v>
      </c>
      <c r="E8042" t="s">
        <v>16</v>
      </c>
      <c r="F8042" t="str">
        <f>IF(Tabel_Forespørgsel_fra_Visma28[[#This Row],[SupDescr]]=" "," "," - "&amp;Tabel_Forespørgsel_fra_Visma28[[#This Row],[SupDescr]])</f>
        <v xml:space="preserve"> </v>
      </c>
      <c r="G8042" t="s">
        <v>2430</v>
      </c>
      <c r="H8042">
        <v>1</v>
      </c>
      <c r="I8042" t="str">
        <f>IF(A8042=A8041,I8041&amp;CHAR(10)&amp;"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3" spans="1:9" x14ac:dyDescent="0.25">
      <c r="A8043" t="s">
        <v>10876</v>
      </c>
      <c r="B8043">
        <v>75180019</v>
      </c>
      <c r="C8043" t="s">
        <v>16</v>
      </c>
      <c r="D8043" t="str">
        <f>IF(Tabel_Forespørgsel_fra_Visma28[[#This Row],[SupProd]]=" "," "," - "&amp;Tabel_Forespørgsel_fra_Visma28[[#This Row],[SupProd]])</f>
        <v xml:space="preserve"> </v>
      </c>
      <c r="E8043" t="s">
        <v>16</v>
      </c>
      <c r="F8043" t="str">
        <f>IF(Tabel_Forespørgsel_fra_Visma28[[#This Row],[SupDescr]]=" "," "," - "&amp;Tabel_Forespørgsel_fra_Visma28[[#This Row],[SupDescr]])</f>
        <v xml:space="preserve"> </v>
      </c>
      <c r="G8043" t="s">
        <v>2430</v>
      </c>
      <c r="H8043">
        <v>1</v>
      </c>
      <c r="I8043" t="str">
        <f>IF(A8043=A8042,I8042&amp;CHAR(10)&amp;"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4" spans="1:9" x14ac:dyDescent="0.25">
      <c r="A8044" t="s">
        <v>10831</v>
      </c>
      <c r="B8044">
        <v>75180019</v>
      </c>
      <c r="C8044" t="s">
        <v>16</v>
      </c>
      <c r="D8044" t="str">
        <f>IF(Tabel_Forespørgsel_fra_Visma28[[#This Row],[SupProd]]=" "," "," - "&amp;Tabel_Forespørgsel_fra_Visma28[[#This Row],[SupProd]])</f>
        <v xml:space="preserve"> </v>
      </c>
      <c r="E8044" t="s">
        <v>16</v>
      </c>
      <c r="F8044" t="str">
        <f>IF(Tabel_Forespørgsel_fra_Visma28[[#This Row],[SupDescr]]=" "," "," - "&amp;Tabel_Forespørgsel_fra_Visma28[[#This Row],[SupDescr]])</f>
        <v xml:space="preserve"> </v>
      </c>
      <c r="G8044" t="s">
        <v>2430</v>
      </c>
      <c r="H8044">
        <v>1</v>
      </c>
      <c r="I8044" t="str">
        <f>IF(A8044=A8043,I8043&amp;CHAR(10)&amp;"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5" spans="1:9" x14ac:dyDescent="0.25">
      <c r="A8045" t="s">
        <v>10821</v>
      </c>
      <c r="B8045">
        <v>75180019</v>
      </c>
      <c r="C8045" t="s">
        <v>16</v>
      </c>
      <c r="D8045" t="str">
        <f>IF(Tabel_Forespørgsel_fra_Visma28[[#This Row],[SupProd]]=" "," "," - "&amp;Tabel_Forespørgsel_fra_Visma28[[#This Row],[SupProd]])</f>
        <v xml:space="preserve"> </v>
      </c>
      <c r="E8045" t="s">
        <v>16</v>
      </c>
      <c r="F8045" t="str">
        <f>IF(Tabel_Forespørgsel_fra_Visma28[[#This Row],[SupDescr]]=" "," "," - "&amp;Tabel_Forespørgsel_fra_Visma28[[#This Row],[SupDescr]])</f>
        <v xml:space="preserve"> </v>
      </c>
      <c r="G8045" t="s">
        <v>2430</v>
      </c>
      <c r="H8045">
        <v>1</v>
      </c>
      <c r="I8045" t="str">
        <f>IF(A8045=A8044,I8044&amp;CHAR(10)&amp;"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6" spans="1:9" x14ac:dyDescent="0.25">
      <c r="A8046" t="s">
        <v>8430</v>
      </c>
      <c r="B8046">
        <v>75211662</v>
      </c>
      <c r="C8046" t="s">
        <v>16</v>
      </c>
      <c r="D8046" t="str">
        <f>IF(Tabel_Forespørgsel_fra_Visma28[[#This Row],[SupProd]]=" "," "," - "&amp;Tabel_Forespørgsel_fra_Visma28[[#This Row],[SupProd]])</f>
        <v xml:space="preserve"> </v>
      </c>
      <c r="E8046" t="s">
        <v>16</v>
      </c>
      <c r="F8046" t="str">
        <f>IF(Tabel_Forespørgsel_fra_Visma28[[#This Row],[SupDescr]]=" "," "," - "&amp;Tabel_Forespørgsel_fra_Visma28[[#This Row],[SupDescr]])</f>
        <v xml:space="preserve"> </v>
      </c>
      <c r="G8046" t="s">
        <v>7015</v>
      </c>
      <c r="H8046">
        <v>1</v>
      </c>
      <c r="I8046" t="str">
        <f>IF(A8046=A8045,I8045&amp;CHAR(10)&amp;"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47" spans="1:9" x14ac:dyDescent="0.25">
      <c r="A8047" t="s">
        <v>11624</v>
      </c>
      <c r="B8047">
        <v>75180019</v>
      </c>
      <c r="C8047" t="s">
        <v>16</v>
      </c>
      <c r="D8047" t="str">
        <f>IF(Tabel_Forespørgsel_fra_Visma28[[#This Row],[SupProd]]=" "," "," - "&amp;Tabel_Forespørgsel_fra_Visma28[[#This Row],[SupProd]])</f>
        <v xml:space="preserve"> </v>
      </c>
      <c r="E8047" t="s">
        <v>16</v>
      </c>
      <c r="F8047" t="str">
        <f>IF(Tabel_Forespørgsel_fra_Visma28[[#This Row],[SupDescr]]=" "," "," - "&amp;Tabel_Forespørgsel_fra_Visma28[[#This Row],[SupDescr]])</f>
        <v xml:space="preserve"> </v>
      </c>
      <c r="G8047" t="s">
        <v>2430</v>
      </c>
      <c r="H8047">
        <v>1</v>
      </c>
      <c r="I8047" t="str">
        <f>IF(A8047=A8046,I8046&amp;CHAR(10)&amp;"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8" spans="1:9" x14ac:dyDescent="0.25">
      <c r="A8048" t="s">
        <v>11625</v>
      </c>
      <c r="B8048">
        <v>75180019</v>
      </c>
      <c r="C8048" t="s">
        <v>16</v>
      </c>
      <c r="D8048" t="str">
        <f>IF(Tabel_Forespørgsel_fra_Visma28[[#This Row],[SupProd]]=" "," "," - "&amp;Tabel_Forespørgsel_fra_Visma28[[#This Row],[SupProd]])</f>
        <v xml:space="preserve"> </v>
      </c>
      <c r="E8048" t="s">
        <v>16</v>
      </c>
      <c r="F8048" t="str">
        <f>IF(Tabel_Forespørgsel_fra_Visma28[[#This Row],[SupDescr]]=" "," "," - "&amp;Tabel_Forespørgsel_fra_Visma28[[#This Row],[SupDescr]])</f>
        <v xml:space="preserve"> </v>
      </c>
      <c r="G8048" t="s">
        <v>2430</v>
      </c>
      <c r="H8048">
        <v>1</v>
      </c>
      <c r="I8048" t="str">
        <f>IF(A8048=A8047,I8047&amp;CHAR(10)&amp;"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9" spans="1:9" x14ac:dyDescent="0.25">
      <c r="A8049" t="s">
        <v>11626</v>
      </c>
      <c r="B8049">
        <v>75180019</v>
      </c>
      <c r="C8049" t="s">
        <v>16</v>
      </c>
      <c r="D8049" t="str">
        <f>IF(Tabel_Forespørgsel_fra_Visma28[[#This Row],[SupProd]]=" "," "," - "&amp;Tabel_Forespørgsel_fra_Visma28[[#This Row],[SupProd]])</f>
        <v xml:space="preserve"> </v>
      </c>
      <c r="E8049" t="s">
        <v>16</v>
      </c>
      <c r="F8049" t="str">
        <f>IF(Tabel_Forespørgsel_fra_Visma28[[#This Row],[SupDescr]]=" "," "," - "&amp;Tabel_Forespørgsel_fra_Visma28[[#This Row],[SupDescr]])</f>
        <v xml:space="preserve"> </v>
      </c>
      <c r="G8049" t="s">
        <v>2430</v>
      </c>
      <c r="H8049">
        <v>1</v>
      </c>
      <c r="I8049" t="str">
        <f>IF(A8049=A8048,I8048&amp;CHAR(10)&amp;"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0" spans="1:9" x14ac:dyDescent="0.25">
      <c r="A8050" t="s">
        <v>11627</v>
      </c>
      <c r="B8050">
        <v>75180019</v>
      </c>
      <c r="C8050" t="s">
        <v>16</v>
      </c>
      <c r="D8050" t="str">
        <f>IF(Tabel_Forespørgsel_fra_Visma28[[#This Row],[SupProd]]=" "," "," - "&amp;Tabel_Forespørgsel_fra_Visma28[[#This Row],[SupProd]])</f>
        <v xml:space="preserve"> </v>
      </c>
      <c r="E8050" t="s">
        <v>16</v>
      </c>
      <c r="F8050" t="str">
        <f>IF(Tabel_Forespørgsel_fra_Visma28[[#This Row],[SupDescr]]=" "," "," - "&amp;Tabel_Forespørgsel_fra_Visma28[[#This Row],[SupDescr]])</f>
        <v xml:space="preserve"> </v>
      </c>
      <c r="G8050" t="s">
        <v>2430</v>
      </c>
      <c r="H8050">
        <v>1</v>
      </c>
      <c r="I8050" t="str">
        <f>IF(A8050=A8049,I8049&amp;CHAR(10)&amp;"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1" spans="1:9" x14ac:dyDescent="0.25">
      <c r="A8051" t="s">
        <v>11628</v>
      </c>
      <c r="B8051">
        <v>75180019</v>
      </c>
      <c r="C8051" t="s">
        <v>16</v>
      </c>
      <c r="D8051" t="str">
        <f>IF(Tabel_Forespørgsel_fra_Visma28[[#This Row],[SupProd]]=" "," "," - "&amp;Tabel_Forespørgsel_fra_Visma28[[#This Row],[SupProd]])</f>
        <v xml:space="preserve"> </v>
      </c>
      <c r="E8051" t="s">
        <v>16</v>
      </c>
      <c r="F8051" t="str">
        <f>IF(Tabel_Forespørgsel_fra_Visma28[[#This Row],[SupDescr]]=" "," "," - "&amp;Tabel_Forespørgsel_fra_Visma28[[#This Row],[SupDescr]])</f>
        <v xml:space="preserve"> </v>
      </c>
      <c r="G8051" t="s">
        <v>2430</v>
      </c>
      <c r="H8051">
        <v>1</v>
      </c>
      <c r="I8051" t="str">
        <f>IF(A8051=A8050,I8050&amp;CHAR(10)&amp;"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2" spans="1:9" x14ac:dyDescent="0.25">
      <c r="A8052" t="s">
        <v>11033</v>
      </c>
      <c r="B8052">
        <v>75180019</v>
      </c>
      <c r="C8052" t="s">
        <v>16</v>
      </c>
      <c r="D8052" t="str">
        <f>IF(Tabel_Forespørgsel_fra_Visma28[[#This Row],[SupProd]]=" "," "," - "&amp;Tabel_Forespørgsel_fra_Visma28[[#This Row],[SupProd]])</f>
        <v xml:space="preserve"> </v>
      </c>
      <c r="E8052" t="s">
        <v>16</v>
      </c>
      <c r="F8052" t="str">
        <f>IF(Tabel_Forespørgsel_fra_Visma28[[#This Row],[SupDescr]]=" "," "," - "&amp;Tabel_Forespørgsel_fra_Visma28[[#This Row],[SupDescr]])</f>
        <v xml:space="preserve"> </v>
      </c>
      <c r="G8052" t="s">
        <v>2430</v>
      </c>
      <c r="H8052">
        <v>1</v>
      </c>
      <c r="I8052" t="str">
        <f>IF(A8052=A8051,I8051&amp;CHAR(10)&amp;"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3" spans="1:9" x14ac:dyDescent="0.25">
      <c r="A8053" t="s">
        <v>11034</v>
      </c>
      <c r="B8053">
        <v>75180019</v>
      </c>
      <c r="C8053" t="s">
        <v>16</v>
      </c>
      <c r="D8053" t="str">
        <f>IF(Tabel_Forespørgsel_fra_Visma28[[#This Row],[SupProd]]=" "," "," - "&amp;Tabel_Forespørgsel_fra_Visma28[[#This Row],[SupProd]])</f>
        <v xml:space="preserve"> </v>
      </c>
      <c r="E8053" t="s">
        <v>16</v>
      </c>
      <c r="F8053" t="str">
        <f>IF(Tabel_Forespørgsel_fra_Visma28[[#This Row],[SupDescr]]=" "," "," - "&amp;Tabel_Forespørgsel_fra_Visma28[[#This Row],[SupDescr]])</f>
        <v xml:space="preserve"> </v>
      </c>
      <c r="G8053" t="s">
        <v>2430</v>
      </c>
      <c r="H8053">
        <v>1</v>
      </c>
      <c r="I8053" t="str">
        <f>IF(A8053=A8052,I8052&amp;CHAR(10)&amp;"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4" spans="1:9" x14ac:dyDescent="0.25">
      <c r="A8054" t="s">
        <v>11035</v>
      </c>
      <c r="B8054">
        <v>75180019</v>
      </c>
      <c r="C8054" t="s">
        <v>16</v>
      </c>
      <c r="D8054" t="str">
        <f>IF(Tabel_Forespørgsel_fra_Visma28[[#This Row],[SupProd]]=" "," "," - "&amp;Tabel_Forespørgsel_fra_Visma28[[#This Row],[SupProd]])</f>
        <v xml:space="preserve"> </v>
      </c>
      <c r="E8054" t="s">
        <v>16</v>
      </c>
      <c r="F8054" t="str">
        <f>IF(Tabel_Forespørgsel_fra_Visma28[[#This Row],[SupDescr]]=" "," "," - "&amp;Tabel_Forespørgsel_fra_Visma28[[#This Row],[SupDescr]])</f>
        <v xml:space="preserve"> </v>
      </c>
      <c r="G8054" t="s">
        <v>2430</v>
      </c>
      <c r="H8054">
        <v>1</v>
      </c>
      <c r="I8054" t="str">
        <f>IF(A8054=A8053,I8053&amp;CHAR(10)&amp;"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5" spans="1:9" x14ac:dyDescent="0.25">
      <c r="A8055" t="s">
        <v>11427</v>
      </c>
      <c r="B8055">
        <v>75180019</v>
      </c>
      <c r="C8055" t="s">
        <v>16</v>
      </c>
      <c r="D8055" t="str">
        <f>IF(Tabel_Forespørgsel_fra_Visma28[[#This Row],[SupProd]]=" "," "," - "&amp;Tabel_Forespørgsel_fra_Visma28[[#This Row],[SupProd]])</f>
        <v xml:space="preserve"> </v>
      </c>
      <c r="E8055" t="s">
        <v>16</v>
      </c>
      <c r="F8055" t="str">
        <f>IF(Tabel_Forespørgsel_fra_Visma28[[#This Row],[SupDescr]]=" "," "," - "&amp;Tabel_Forespørgsel_fra_Visma28[[#This Row],[SupDescr]])</f>
        <v xml:space="preserve"> </v>
      </c>
      <c r="G8055" t="s">
        <v>2430</v>
      </c>
      <c r="H8055">
        <v>1</v>
      </c>
      <c r="I8055" t="str">
        <f>IF(A8055=A8054,I8054&amp;CHAR(10)&amp;"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6" spans="1:9" x14ac:dyDescent="0.25">
      <c r="A8056" t="s">
        <v>11428</v>
      </c>
      <c r="B8056">
        <v>75180019</v>
      </c>
      <c r="C8056" t="s">
        <v>16</v>
      </c>
      <c r="D8056" t="str">
        <f>IF(Tabel_Forespørgsel_fra_Visma28[[#This Row],[SupProd]]=" "," "," - "&amp;Tabel_Forespørgsel_fra_Visma28[[#This Row],[SupProd]])</f>
        <v xml:space="preserve"> </v>
      </c>
      <c r="E8056" t="s">
        <v>16</v>
      </c>
      <c r="F8056" t="str">
        <f>IF(Tabel_Forespørgsel_fra_Visma28[[#This Row],[SupDescr]]=" "," "," - "&amp;Tabel_Forespørgsel_fra_Visma28[[#This Row],[SupDescr]])</f>
        <v xml:space="preserve"> </v>
      </c>
      <c r="G8056" t="s">
        <v>2430</v>
      </c>
      <c r="H8056">
        <v>1</v>
      </c>
      <c r="I8056" t="str">
        <f>IF(A8056=A8055,I8055&amp;CHAR(10)&amp;"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7" spans="1:9" x14ac:dyDescent="0.25">
      <c r="A8057" t="s">
        <v>11374</v>
      </c>
      <c r="B8057">
        <v>75180019</v>
      </c>
      <c r="C8057" t="s">
        <v>16</v>
      </c>
      <c r="D8057" t="str">
        <f>IF(Tabel_Forespørgsel_fra_Visma28[[#This Row],[SupProd]]=" "," "," - "&amp;Tabel_Forespørgsel_fra_Visma28[[#This Row],[SupProd]])</f>
        <v xml:space="preserve"> </v>
      </c>
      <c r="E8057" t="s">
        <v>16</v>
      </c>
      <c r="F8057" t="str">
        <f>IF(Tabel_Forespørgsel_fra_Visma28[[#This Row],[SupDescr]]=" "," "," - "&amp;Tabel_Forespørgsel_fra_Visma28[[#This Row],[SupDescr]])</f>
        <v xml:space="preserve"> </v>
      </c>
      <c r="G8057" t="s">
        <v>2430</v>
      </c>
      <c r="H8057">
        <v>1</v>
      </c>
      <c r="I8057" t="str">
        <f>IF(A8057=A8056,I8056&amp;CHAR(10)&amp;"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8" spans="1:9" x14ac:dyDescent="0.25">
      <c r="A8058" t="s">
        <v>11375</v>
      </c>
      <c r="B8058">
        <v>75180019</v>
      </c>
      <c r="C8058" t="s">
        <v>16</v>
      </c>
      <c r="D8058" t="str">
        <f>IF(Tabel_Forespørgsel_fra_Visma28[[#This Row],[SupProd]]=" "," "," - "&amp;Tabel_Forespørgsel_fra_Visma28[[#This Row],[SupProd]])</f>
        <v xml:space="preserve"> </v>
      </c>
      <c r="E8058" t="s">
        <v>16</v>
      </c>
      <c r="F8058" t="str">
        <f>IF(Tabel_Forespørgsel_fra_Visma28[[#This Row],[SupDescr]]=" "," "," - "&amp;Tabel_Forespørgsel_fra_Visma28[[#This Row],[SupDescr]])</f>
        <v xml:space="preserve"> </v>
      </c>
      <c r="G8058" t="s">
        <v>2430</v>
      </c>
      <c r="H8058">
        <v>1</v>
      </c>
      <c r="I8058" t="str">
        <f>IF(A8058=A8057,I8057&amp;CHAR(10)&amp;"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9" spans="1:9" x14ac:dyDescent="0.25">
      <c r="A8059" t="s">
        <v>11376</v>
      </c>
      <c r="B8059">
        <v>75180019</v>
      </c>
      <c r="C8059" t="s">
        <v>16</v>
      </c>
      <c r="D8059" t="str">
        <f>IF(Tabel_Forespørgsel_fra_Visma28[[#This Row],[SupProd]]=" "," "," - "&amp;Tabel_Forespørgsel_fra_Visma28[[#This Row],[SupProd]])</f>
        <v xml:space="preserve"> </v>
      </c>
      <c r="E8059" t="s">
        <v>16</v>
      </c>
      <c r="F8059" t="str">
        <f>IF(Tabel_Forespørgsel_fra_Visma28[[#This Row],[SupDescr]]=" "," "," - "&amp;Tabel_Forespørgsel_fra_Visma28[[#This Row],[SupDescr]])</f>
        <v xml:space="preserve"> </v>
      </c>
      <c r="G8059" t="s">
        <v>2430</v>
      </c>
      <c r="H8059">
        <v>1</v>
      </c>
      <c r="I8059" t="str">
        <f>IF(A8059=A8058,I8058&amp;CHAR(10)&amp;"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0" spans="1:9" x14ac:dyDescent="0.25">
      <c r="A8060" t="s">
        <v>11377</v>
      </c>
      <c r="B8060">
        <v>75180019</v>
      </c>
      <c r="C8060" t="s">
        <v>16</v>
      </c>
      <c r="D8060" t="str">
        <f>IF(Tabel_Forespørgsel_fra_Visma28[[#This Row],[SupProd]]=" "," "," - "&amp;Tabel_Forespørgsel_fra_Visma28[[#This Row],[SupProd]])</f>
        <v xml:space="preserve"> </v>
      </c>
      <c r="E8060" t="s">
        <v>16</v>
      </c>
      <c r="F8060" t="str">
        <f>IF(Tabel_Forespørgsel_fra_Visma28[[#This Row],[SupDescr]]=" "," "," - "&amp;Tabel_Forespørgsel_fra_Visma28[[#This Row],[SupDescr]])</f>
        <v xml:space="preserve"> </v>
      </c>
      <c r="G8060" t="s">
        <v>2430</v>
      </c>
      <c r="H8060">
        <v>1</v>
      </c>
      <c r="I8060" t="str">
        <f>IF(A8060=A8059,I8059&amp;CHAR(10)&amp;"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1" spans="1:9" x14ac:dyDescent="0.25">
      <c r="A8061" t="s">
        <v>8486</v>
      </c>
      <c r="B8061">
        <v>75826799</v>
      </c>
      <c r="C8061" t="s">
        <v>16</v>
      </c>
      <c r="D8061" t="str">
        <f>IF(Tabel_Forespørgsel_fra_Visma28[[#This Row],[SupProd]]=" "," "," - "&amp;Tabel_Forespørgsel_fra_Visma28[[#This Row],[SupProd]])</f>
        <v xml:space="preserve"> </v>
      </c>
      <c r="E8061" t="s">
        <v>16</v>
      </c>
      <c r="F8061" t="str">
        <f>IF(Tabel_Forespørgsel_fra_Visma28[[#This Row],[SupDescr]]=" "," "," - "&amp;Tabel_Forespørgsel_fra_Visma28[[#This Row],[SupDescr]])</f>
        <v xml:space="preserve"> </v>
      </c>
      <c r="G8061" t="s">
        <v>8231</v>
      </c>
      <c r="H8061">
        <v>1</v>
      </c>
      <c r="I8061" t="str">
        <f>IF(A8061=A8060,I8060&amp;CHAR(10)&amp;"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8062" spans="1:9" x14ac:dyDescent="0.25">
      <c r="A8062" t="s">
        <v>8492</v>
      </c>
      <c r="B8062">
        <v>75826799</v>
      </c>
      <c r="C8062" t="s">
        <v>16</v>
      </c>
      <c r="D8062" t="str">
        <f>IF(Tabel_Forespørgsel_fra_Visma28[[#This Row],[SupProd]]=" "," "," - "&amp;Tabel_Forespørgsel_fra_Visma28[[#This Row],[SupProd]])</f>
        <v xml:space="preserve"> </v>
      </c>
      <c r="E8062" t="s">
        <v>16</v>
      </c>
      <c r="F8062" t="str">
        <f>IF(Tabel_Forespørgsel_fra_Visma28[[#This Row],[SupDescr]]=" "," "," - "&amp;Tabel_Forespørgsel_fra_Visma28[[#This Row],[SupDescr]])</f>
        <v xml:space="preserve"> </v>
      </c>
      <c r="G8062" t="s">
        <v>8231</v>
      </c>
      <c r="H8062">
        <v>1</v>
      </c>
      <c r="I8062" t="str">
        <f>IF(A8062=A8061,I8061&amp;CHAR(10)&amp;"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8063" spans="1:9" x14ac:dyDescent="0.25">
      <c r="A8063" t="s">
        <v>41743</v>
      </c>
      <c r="B8063">
        <v>75180019</v>
      </c>
      <c r="C8063" t="s">
        <v>16</v>
      </c>
      <c r="D8063" t="str">
        <f>IF(Tabel_Forespørgsel_fra_Visma28[[#This Row],[SupProd]]=" "," "," - "&amp;Tabel_Forespørgsel_fra_Visma28[[#This Row],[SupProd]])</f>
        <v xml:space="preserve"> </v>
      </c>
      <c r="E8063" t="s">
        <v>16</v>
      </c>
      <c r="F8063" t="str">
        <f>IF(Tabel_Forespørgsel_fra_Visma28[[#This Row],[SupDescr]]=" "," "," - "&amp;Tabel_Forespørgsel_fra_Visma28[[#This Row],[SupDescr]])</f>
        <v xml:space="preserve"> </v>
      </c>
      <c r="G8063" t="s">
        <v>2430</v>
      </c>
      <c r="H8063">
        <v>1</v>
      </c>
      <c r="I8063" t="str">
        <f>IF(A8063=A8062,I8062&amp;CHAR(10)&amp;"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4" spans="1:9" x14ac:dyDescent="0.25">
      <c r="A8064" t="s">
        <v>42092</v>
      </c>
      <c r="B8064">
        <v>75180019</v>
      </c>
      <c r="C8064" t="s">
        <v>16</v>
      </c>
      <c r="D8064" t="str">
        <f>IF(Tabel_Forespørgsel_fra_Visma28[[#This Row],[SupProd]]=" "," "," - "&amp;Tabel_Forespørgsel_fra_Visma28[[#This Row],[SupProd]])</f>
        <v xml:space="preserve"> </v>
      </c>
      <c r="E8064" t="s">
        <v>16</v>
      </c>
      <c r="F8064" t="str">
        <f>IF(Tabel_Forespørgsel_fra_Visma28[[#This Row],[SupDescr]]=" "," "," - "&amp;Tabel_Forespørgsel_fra_Visma28[[#This Row],[SupDescr]])</f>
        <v xml:space="preserve"> </v>
      </c>
      <c r="G8064" t="s">
        <v>2430</v>
      </c>
      <c r="H8064">
        <v>1</v>
      </c>
      <c r="I8064" t="str">
        <f>IF(A8064=A8063,I8063&amp;CHAR(10)&amp;"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5" spans="1:9" x14ac:dyDescent="0.25">
      <c r="A8065" t="s">
        <v>8533</v>
      </c>
      <c r="B8065">
        <v>75180019</v>
      </c>
      <c r="C8065" t="s">
        <v>16</v>
      </c>
      <c r="D8065" t="str">
        <f>IF(Tabel_Forespørgsel_fra_Visma28[[#This Row],[SupProd]]=" "," "," - "&amp;Tabel_Forespørgsel_fra_Visma28[[#This Row],[SupProd]])</f>
        <v xml:space="preserve"> </v>
      </c>
      <c r="E8065" t="s">
        <v>16</v>
      </c>
      <c r="F8065" t="str">
        <f>IF(Tabel_Forespørgsel_fra_Visma28[[#This Row],[SupDescr]]=" "," "," - "&amp;Tabel_Forespørgsel_fra_Visma28[[#This Row],[SupDescr]])</f>
        <v xml:space="preserve"> </v>
      </c>
      <c r="G8065" t="s">
        <v>2430</v>
      </c>
      <c r="H8065">
        <v>2</v>
      </c>
      <c r="I8065" t="str">
        <f>IF(A8065=A8064,I8064&amp;CHAR(10)&amp;"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6" spans="1:9" x14ac:dyDescent="0.25">
      <c r="A8066" t="s">
        <v>8971</v>
      </c>
      <c r="B8066">
        <v>74762273</v>
      </c>
      <c r="C8066" t="s">
        <v>16</v>
      </c>
      <c r="D8066" t="str">
        <f>IF(Tabel_Forespørgsel_fra_Visma28[[#This Row],[SupProd]]=" "," "," - "&amp;Tabel_Forespørgsel_fra_Visma28[[#This Row],[SupProd]])</f>
        <v xml:space="preserve"> </v>
      </c>
      <c r="E8066" t="s">
        <v>16</v>
      </c>
      <c r="F8066" t="str">
        <f>IF(Tabel_Forespørgsel_fra_Visma28[[#This Row],[SupDescr]]=" "," "," - "&amp;Tabel_Forespørgsel_fra_Visma28[[#This Row],[SupDescr]])</f>
        <v xml:space="preserve"> </v>
      </c>
      <c r="G8066" t="s">
        <v>154</v>
      </c>
      <c r="H8066">
        <v>1</v>
      </c>
      <c r="I8066" t="str">
        <f>IF(A8066=A8065,I8065&amp;CHAR(10)&amp;"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067" spans="1:9" x14ac:dyDescent="0.25">
      <c r="A8067" t="s">
        <v>15000</v>
      </c>
      <c r="B8067">
        <v>70120140</v>
      </c>
      <c r="C8067" t="s">
        <v>16</v>
      </c>
      <c r="D8067" t="str">
        <f>IF(Tabel_Forespørgsel_fra_Visma28[[#This Row],[SupProd]]=" "," "," - "&amp;Tabel_Forespørgsel_fra_Visma28[[#This Row],[SupProd]])</f>
        <v xml:space="preserve"> </v>
      </c>
      <c r="E8067" t="s">
        <v>16</v>
      </c>
      <c r="F8067" t="str">
        <f>IF(Tabel_Forespørgsel_fra_Visma28[[#This Row],[SupDescr]]=" "," "," - "&amp;Tabel_Forespørgsel_fra_Visma28[[#This Row],[SupDescr]])</f>
        <v xml:space="preserve"> </v>
      </c>
      <c r="G8067" t="s">
        <v>2467</v>
      </c>
      <c r="H8067">
        <v>1</v>
      </c>
      <c r="I8067" t="str">
        <f>IF(A8067=A8066,I8066&amp;CHAR(10)&amp;"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68" spans="1:9" x14ac:dyDescent="0.25">
      <c r="A8068" t="s">
        <v>41999</v>
      </c>
      <c r="B8068">
        <v>75180019</v>
      </c>
      <c r="C8068" t="s">
        <v>16</v>
      </c>
      <c r="D8068" t="str">
        <f>IF(Tabel_Forespørgsel_fra_Visma28[[#This Row],[SupProd]]=" "," "," - "&amp;Tabel_Forespørgsel_fra_Visma28[[#This Row],[SupProd]])</f>
        <v xml:space="preserve"> </v>
      </c>
      <c r="E8068" t="s">
        <v>16</v>
      </c>
      <c r="F8068" t="str">
        <f>IF(Tabel_Forespørgsel_fra_Visma28[[#This Row],[SupDescr]]=" "," "," - "&amp;Tabel_Forespørgsel_fra_Visma28[[#This Row],[SupDescr]])</f>
        <v xml:space="preserve"> </v>
      </c>
      <c r="G8068" t="s">
        <v>2430</v>
      </c>
      <c r="H8068">
        <v>1</v>
      </c>
      <c r="I8068" t="str">
        <f>IF(A8068=A8067,I8067&amp;CHAR(10)&amp;"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9" spans="1:9" x14ac:dyDescent="0.25">
      <c r="A8069" t="s">
        <v>41998</v>
      </c>
      <c r="B8069">
        <v>75180019</v>
      </c>
      <c r="C8069" t="s">
        <v>16</v>
      </c>
      <c r="D8069" t="str">
        <f>IF(Tabel_Forespørgsel_fra_Visma28[[#This Row],[SupProd]]=" "," "," - "&amp;Tabel_Forespørgsel_fra_Visma28[[#This Row],[SupProd]])</f>
        <v xml:space="preserve"> </v>
      </c>
      <c r="E8069" t="s">
        <v>16</v>
      </c>
      <c r="F8069" t="str">
        <f>IF(Tabel_Forespørgsel_fra_Visma28[[#This Row],[SupDescr]]=" "," "," - "&amp;Tabel_Forespørgsel_fra_Visma28[[#This Row],[SupDescr]])</f>
        <v xml:space="preserve"> </v>
      </c>
      <c r="G8069" t="s">
        <v>2430</v>
      </c>
      <c r="H8069">
        <v>1</v>
      </c>
      <c r="I8069" t="str">
        <f>IF(A8069=A8068,I8068&amp;CHAR(10)&amp;"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70" spans="1:9" x14ac:dyDescent="0.25">
      <c r="A8070" t="s">
        <v>8500</v>
      </c>
      <c r="B8070">
        <v>75211662</v>
      </c>
      <c r="C8070" t="s">
        <v>16</v>
      </c>
      <c r="D8070" t="str">
        <f>IF(Tabel_Forespørgsel_fra_Visma28[[#This Row],[SupProd]]=" "," "," - "&amp;Tabel_Forespørgsel_fra_Visma28[[#This Row],[SupProd]])</f>
        <v xml:space="preserve"> </v>
      </c>
      <c r="E8070" t="s">
        <v>16</v>
      </c>
      <c r="F8070" t="str">
        <f>IF(Tabel_Forespørgsel_fra_Visma28[[#This Row],[SupDescr]]=" "," "," - "&amp;Tabel_Forespørgsel_fra_Visma28[[#This Row],[SupDescr]])</f>
        <v xml:space="preserve"> </v>
      </c>
      <c r="G8070" t="s">
        <v>7015</v>
      </c>
      <c r="H8070">
        <v>1</v>
      </c>
      <c r="I8070" t="str">
        <f>IF(A8070=A8069,I8069&amp;CHAR(10)&amp;"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1" spans="1:9" x14ac:dyDescent="0.25">
      <c r="A8071" t="s">
        <v>8522</v>
      </c>
      <c r="B8071">
        <v>75211662</v>
      </c>
      <c r="C8071" t="s">
        <v>16</v>
      </c>
      <c r="D8071" t="str">
        <f>IF(Tabel_Forespørgsel_fra_Visma28[[#This Row],[SupProd]]=" "," "," - "&amp;Tabel_Forespørgsel_fra_Visma28[[#This Row],[SupProd]])</f>
        <v xml:space="preserve"> </v>
      </c>
      <c r="E8071" t="s">
        <v>16</v>
      </c>
      <c r="F8071" t="str">
        <f>IF(Tabel_Forespørgsel_fra_Visma28[[#This Row],[SupDescr]]=" "," "," - "&amp;Tabel_Forespørgsel_fra_Visma28[[#This Row],[SupDescr]])</f>
        <v xml:space="preserve"> </v>
      </c>
      <c r="G8071" t="s">
        <v>7015</v>
      </c>
      <c r="H8071">
        <v>1</v>
      </c>
      <c r="I8071" t="str">
        <f>IF(A8071=A8070,I8070&amp;CHAR(10)&amp;"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2" spans="1:9" x14ac:dyDescent="0.25">
      <c r="A8072" t="s">
        <v>8529</v>
      </c>
      <c r="B8072">
        <v>75211662</v>
      </c>
      <c r="C8072" t="s">
        <v>16</v>
      </c>
      <c r="D8072" t="str">
        <f>IF(Tabel_Forespørgsel_fra_Visma28[[#This Row],[SupProd]]=" "," "," - "&amp;Tabel_Forespørgsel_fra_Visma28[[#This Row],[SupProd]])</f>
        <v xml:space="preserve"> </v>
      </c>
      <c r="E8072" t="s">
        <v>16</v>
      </c>
      <c r="F8072" t="str">
        <f>IF(Tabel_Forespørgsel_fra_Visma28[[#This Row],[SupDescr]]=" "," "," - "&amp;Tabel_Forespørgsel_fra_Visma28[[#This Row],[SupDescr]])</f>
        <v xml:space="preserve"> </v>
      </c>
      <c r="G8072" t="s">
        <v>7015</v>
      </c>
      <c r="H8072">
        <v>1</v>
      </c>
      <c r="I8072" t="str">
        <f>IF(A8072=A8071,I8071&amp;CHAR(10)&amp;"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3" spans="1:9" x14ac:dyDescent="0.25">
      <c r="A8073" t="s">
        <v>8519</v>
      </c>
      <c r="B8073">
        <v>75211662</v>
      </c>
      <c r="C8073" t="s">
        <v>16</v>
      </c>
      <c r="D8073" t="str">
        <f>IF(Tabel_Forespørgsel_fra_Visma28[[#This Row],[SupProd]]=" "," "," - "&amp;Tabel_Forespørgsel_fra_Visma28[[#This Row],[SupProd]])</f>
        <v xml:space="preserve"> </v>
      </c>
      <c r="E8073" t="s">
        <v>16</v>
      </c>
      <c r="F8073" t="str">
        <f>IF(Tabel_Forespørgsel_fra_Visma28[[#This Row],[SupDescr]]=" "," "," - "&amp;Tabel_Forespørgsel_fra_Visma28[[#This Row],[SupDescr]])</f>
        <v xml:space="preserve"> </v>
      </c>
      <c r="G8073" t="s">
        <v>7015</v>
      </c>
      <c r="H8073">
        <v>1</v>
      </c>
      <c r="I8073" t="str">
        <f>IF(A8073=A8072,I8072&amp;CHAR(10)&amp;"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4" spans="1:9" x14ac:dyDescent="0.25">
      <c r="A8074" t="s">
        <v>8591</v>
      </c>
      <c r="B8074">
        <v>75211662</v>
      </c>
      <c r="C8074" t="s">
        <v>16</v>
      </c>
      <c r="D8074" t="str">
        <f>IF(Tabel_Forespørgsel_fra_Visma28[[#This Row],[SupProd]]=" "," "," - "&amp;Tabel_Forespørgsel_fra_Visma28[[#This Row],[SupProd]])</f>
        <v xml:space="preserve"> </v>
      </c>
      <c r="E8074" t="s">
        <v>16</v>
      </c>
      <c r="F8074" t="str">
        <f>IF(Tabel_Forespørgsel_fra_Visma28[[#This Row],[SupDescr]]=" "," "," - "&amp;Tabel_Forespørgsel_fra_Visma28[[#This Row],[SupDescr]])</f>
        <v xml:space="preserve"> </v>
      </c>
      <c r="G8074" t="s">
        <v>7015</v>
      </c>
      <c r="H8074">
        <v>1</v>
      </c>
      <c r="I8074" t="str">
        <f>IF(A8074=A8073,I8073&amp;CHAR(10)&amp;"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5" spans="1:9" x14ac:dyDescent="0.25">
      <c r="A8075" t="s">
        <v>8594</v>
      </c>
      <c r="B8075">
        <v>75211662</v>
      </c>
      <c r="C8075" t="s">
        <v>16</v>
      </c>
      <c r="D8075" t="str">
        <f>IF(Tabel_Forespørgsel_fra_Visma28[[#This Row],[SupProd]]=" "," "," - "&amp;Tabel_Forespørgsel_fra_Visma28[[#This Row],[SupProd]])</f>
        <v xml:space="preserve"> </v>
      </c>
      <c r="E8075" t="s">
        <v>16</v>
      </c>
      <c r="F8075" t="str">
        <f>IF(Tabel_Forespørgsel_fra_Visma28[[#This Row],[SupDescr]]=" "," "," - "&amp;Tabel_Forespørgsel_fra_Visma28[[#This Row],[SupDescr]])</f>
        <v xml:space="preserve"> </v>
      </c>
      <c r="G8075" t="s">
        <v>7015</v>
      </c>
      <c r="H8075">
        <v>1</v>
      </c>
      <c r="I8075" t="str">
        <f>IF(A8075=A8074,I8074&amp;CHAR(10)&amp;"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6" spans="1:9" x14ac:dyDescent="0.25">
      <c r="A8076" t="s">
        <v>8595</v>
      </c>
      <c r="B8076">
        <v>75211662</v>
      </c>
      <c r="C8076" t="s">
        <v>16</v>
      </c>
      <c r="D8076" t="str">
        <f>IF(Tabel_Forespørgsel_fra_Visma28[[#This Row],[SupProd]]=" "," "," - "&amp;Tabel_Forespørgsel_fra_Visma28[[#This Row],[SupProd]])</f>
        <v xml:space="preserve"> </v>
      </c>
      <c r="E8076" t="s">
        <v>16</v>
      </c>
      <c r="F8076" t="str">
        <f>IF(Tabel_Forespørgsel_fra_Visma28[[#This Row],[SupDescr]]=" "," "," - "&amp;Tabel_Forespørgsel_fra_Visma28[[#This Row],[SupDescr]])</f>
        <v xml:space="preserve"> </v>
      </c>
      <c r="G8076" t="s">
        <v>7015</v>
      </c>
      <c r="H8076">
        <v>1</v>
      </c>
      <c r="I8076" t="str">
        <f>IF(A8076=A8075,I8075&amp;CHAR(10)&amp;"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7" spans="1:9" x14ac:dyDescent="0.25">
      <c r="A8077" t="s">
        <v>8619</v>
      </c>
      <c r="B8077">
        <v>75211662</v>
      </c>
      <c r="C8077" t="s">
        <v>16</v>
      </c>
      <c r="D8077" t="str">
        <f>IF(Tabel_Forespørgsel_fra_Visma28[[#This Row],[SupProd]]=" "," "," - "&amp;Tabel_Forespørgsel_fra_Visma28[[#This Row],[SupProd]])</f>
        <v xml:space="preserve"> </v>
      </c>
      <c r="E8077" t="s">
        <v>16</v>
      </c>
      <c r="F8077" t="str">
        <f>IF(Tabel_Forespørgsel_fra_Visma28[[#This Row],[SupDescr]]=" "," "," - "&amp;Tabel_Forespørgsel_fra_Visma28[[#This Row],[SupDescr]])</f>
        <v xml:space="preserve"> </v>
      </c>
      <c r="G8077" t="s">
        <v>7015</v>
      </c>
      <c r="H8077">
        <v>1</v>
      </c>
      <c r="I8077" t="str">
        <f>IF(A8077=A8076,I8076&amp;CHAR(10)&amp;"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8" spans="1:9" x14ac:dyDescent="0.25">
      <c r="A8078" t="s">
        <v>8620</v>
      </c>
      <c r="B8078">
        <v>75211662</v>
      </c>
      <c r="C8078" t="s">
        <v>16</v>
      </c>
      <c r="D8078" t="str">
        <f>IF(Tabel_Forespørgsel_fra_Visma28[[#This Row],[SupProd]]=" "," "," - "&amp;Tabel_Forespørgsel_fra_Visma28[[#This Row],[SupProd]])</f>
        <v xml:space="preserve"> </v>
      </c>
      <c r="E8078" t="s">
        <v>16</v>
      </c>
      <c r="F8078" t="str">
        <f>IF(Tabel_Forespørgsel_fra_Visma28[[#This Row],[SupDescr]]=" "," "," - "&amp;Tabel_Forespørgsel_fra_Visma28[[#This Row],[SupDescr]])</f>
        <v xml:space="preserve"> </v>
      </c>
      <c r="G8078" t="s">
        <v>7015</v>
      </c>
      <c r="H8078">
        <v>1</v>
      </c>
      <c r="I8078" t="str">
        <f>IF(A8078=A8077,I8077&amp;CHAR(10)&amp;"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9" spans="1:9" x14ac:dyDescent="0.25">
      <c r="A8079" t="s">
        <v>8621</v>
      </c>
      <c r="B8079">
        <v>75211662</v>
      </c>
      <c r="C8079" t="s">
        <v>16</v>
      </c>
      <c r="D8079" t="str">
        <f>IF(Tabel_Forespørgsel_fra_Visma28[[#This Row],[SupProd]]=" "," "," - "&amp;Tabel_Forespørgsel_fra_Visma28[[#This Row],[SupProd]])</f>
        <v xml:space="preserve"> </v>
      </c>
      <c r="E8079" t="s">
        <v>16</v>
      </c>
      <c r="F8079" t="str">
        <f>IF(Tabel_Forespørgsel_fra_Visma28[[#This Row],[SupDescr]]=" "," "," - "&amp;Tabel_Forespørgsel_fra_Visma28[[#This Row],[SupDescr]])</f>
        <v xml:space="preserve"> </v>
      </c>
      <c r="G8079" t="s">
        <v>7015</v>
      </c>
      <c r="H8079">
        <v>1</v>
      </c>
      <c r="I8079" t="str">
        <f>IF(A8079=A8078,I8078&amp;CHAR(10)&amp;"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0" spans="1:9" x14ac:dyDescent="0.25">
      <c r="A8080" t="s">
        <v>8622</v>
      </c>
      <c r="B8080">
        <v>75211662</v>
      </c>
      <c r="C8080" t="s">
        <v>16</v>
      </c>
      <c r="D8080" t="str">
        <f>IF(Tabel_Forespørgsel_fra_Visma28[[#This Row],[SupProd]]=" "," "," - "&amp;Tabel_Forespørgsel_fra_Visma28[[#This Row],[SupProd]])</f>
        <v xml:space="preserve"> </v>
      </c>
      <c r="E8080" t="s">
        <v>16</v>
      </c>
      <c r="F8080" t="str">
        <f>IF(Tabel_Forespørgsel_fra_Visma28[[#This Row],[SupDescr]]=" "," "," - "&amp;Tabel_Forespørgsel_fra_Visma28[[#This Row],[SupDescr]])</f>
        <v xml:space="preserve"> </v>
      </c>
      <c r="G8080" t="s">
        <v>7015</v>
      </c>
      <c r="H8080">
        <v>1</v>
      </c>
      <c r="I8080" t="str">
        <f>IF(A8080=A8079,I8079&amp;CHAR(10)&amp;"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1" spans="1:9" x14ac:dyDescent="0.25">
      <c r="A8081" t="s">
        <v>8623</v>
      </c>
      <c r="B8081">
        <v>75211662</v>
      </c>
      <c r="C8081" t="s">
        <v>16</v>
      </c>
      <c r="D8081" t="str">
        <f>IF(Tabel_Forespørgsel_fra_Visma28[[#This Row],[SupProd]]=" "," "," - "&amp;Tabel_Forespørgsel_fra_Visma28[[#This Row],[SupProd]])</f>
        <v xml:space="preserve"> </v>
      </c>
      <c r="E8081" t="s">
        <v>16</v>
      </c>
      <c r="F8081" t="str">
        <f>IF(Tabel_Forespørgsel_fra_Visma28[[#This Row],[SupDescr]]=" "," "," - "&amp;Tabel_Forespørgsel_fra_Visma28[[#This Row],[SupDescr]])</f>
        <v xml:space="preserve"> </v>
      </c>
      <c r="G8081" t="s">
        <v>7015</v>
      </c>
      <c r="H8081">
        <v>1</v>
      </c>
      <c r="I8081" t="str">
        <f>IF(A8081=A8080,I8080&amp;CHAR(10)&amp;"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2" spans="1:9" x14ac:dyDescent="0.25">
      <c r="A8082" t="s">
        <v>8592</v>
      </c>
      <c r="B8082">
        <v>75211662</v>
      </c>
      <c r="C8082" t="s">
        <v>16</v>
      </c>
      <c r="D8082" t="str">
        <f>IF(Tabel_Forespørgsel_fra_Visma28[[#This Row],[SupProd]]=" "," "," - "&amp;Tabel_Forespørgsel_fra_Visma28[[#This Row],[SupProd]])</f>
        <v xml:space="preserve"> </v>
      </c>
      <c r="E8082" t="s">
        <v>16</v>
      </c>
      <c r="F8082" t="str">
        <f>IF(Tabel_Forespørgsel_fra_Visma28[[#This Row],[SupDescr]]=" "," "," - "&amp;Tabel_Forespørgsel_fra_Visma28[[#This Row],[SupDescr]])</f>
        <v xml:space="preserve"> </v>
      </c>
      <c r="G8082" t="s">
        <v>7015</v>
      </c>
      <c r="H8082">
        <v>1</v>
      </c>
      <c r="I8082" t="str">
        <f>IF(A8082=A8081,I8081&amp;CHAR(10)&amp;"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3" spans="1:9" x14ac:dyDescent="0.25">
      <c r="A8083" t="s">
        <v>8593</v>
      </c>
      <c r="B8083">
        <v>75211662</v>
      </c>
      <c r="C8083" t="s">
        <v>16</v>
      </c>
      <c r="D8083" t="str">
        <f>IF(Tabel_Forespørgsel_fra_Visma28[[#This Row],[SupProd]]=" "," "," - "&amp;Tabel_Forespørgsel_fra_Visma28[[#This Row],[SupProd]])</f>
        <v xml:space="preserve"> </v>
      </c>
      <c r="E8083" t="s">
        <v>16</v>
      </c>
      <c r="F8083" t="str">
        <f>IF(Tabel_Forespørgsel_fra_Visma28[[#This Row],[SupDescr]]=" "," "," - "&amp;Tabel_Forespørgsel_fra_Visma28[[#This Row],[SupDescr]])</f>
        <v xml:space="preserve"> </v>
      </c>
      <c r="G8083" t="s">
        <v>7015</v>
      </c>
      <c r="H8083">
        <v>1</v>
      </c>
      <c r="I8083" t="str">
        <f>IF(A8083=A8082,I8082&amp;CHAR(10)&amp;"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4" spans="1:9" x14ac:dyDescent="0.25">
      <c r="A8084" t="s">
        <v>9049</v>
      </c>
      <c r="B8084">
        <v>75211662</v>
      </c>
      <c r="C8084" t="s">
        <v>16</v>
      </c>
      <c r="D8084" t="str">
        <f>IF(Tabel_Forespørgsel_fra_Visma28[[#This Row],[SupProd]]=" "," "," - "&amp;Tabel_Forespørgsel_fra_Visma28[[#This Row],[SupProd]])</f>
        <v xml:space="preserve"> </v>
      </c>
      <c r="E8084" t="s">
        <v>16</v>
      </c>
      <c r="F8084" t="str">
        <f>IF(Tabel_Forespørgsel_fra_Visma28[[#This Row],[SupDescr]]=" "," "," - "&amp;Tabel_Forespørgsel_fra_Visma28[[#This Row],[SupDescr]])</f>
        <v xml:space="preserve"> </v>
      </c>
      <c r="G8084" t="s">
        <v>7015</v>
      </c>
      <c r="H8084">
        <v>1</v>
      </c>
      <c r="I8084" t="str">
        <f>IF(A8084=A8083,I8083&amp;CHAR(10)&amp;"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5" spans="1:9" x14ac:dyDescent="0.25">
      <c r="A8085" t="s">
        <v>9050</v>
      </c>
      <c r="B8085">
        <v>75211662</v>
      </c>
      <c r="C8085" t="s">
        <v>16</v>
      </c>
      <c r="D8085" t="str">
        <f>IF(Tabel_Forespørgsel_fra_Visma28[[#This Row],[SupProd]]=" "," "," - "&amp;Tabel_Forespørgsel_fra_Visma28[[#This Row],[SupProd]])</f>
        <v xml:space="preserve"> </v>
      </c>
      <c r="E8085" t="s">
        <v>16</v>
      </c>
      <c r="F8085" t="str">
        <f>IF(Tabel_Forespørgsel_fra_Visma28[[#This Row],[SupDescr]]=" "," "," - "&amp;Tabel_Forespørgsel_fra_Visma28[[#This Row],[SupDescr]])</f>
        <v xml:space="preserve"> </v>
      </c>
      <c r="G8085" t="s">
        <v>7015</v>
      </c>
      <c r="H8085">
        <v>1</v>
      </c>
      <c r="I8085" t="str">
        <f>IF(A8085=A8084,I8084&amp;CHAR(10)&amp;"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6" spans="1:9" x14ac:dyDescent="0.25">
      <c r="A8086" t="s">
        <v>9047</v>
      </c>
      <c r="B8086">
        <v>75211662</v>
      </c>
      <c r="C8086" t="s">
        <v>16</v>
      </c>
      <c r="D8086" t="str">
        <f>IF(Tabel_Forespørgsel_fra_Visma28[[#This Row],[SupProd]]=" "," "," - "&amp;Tabel_Forespørgsel_fra_Visma28[[#This Row],[SupProd]])</f>
        <v xml:space="preserve"> </v>
      </c>
      <c r="E8086" t="s">
        <v>16</v>
      </c>
      <c r="F8086" t="str">
        <f>IF(Tabel_Forespørgsel_fra_Visma28[[#This Row],[SupDescr]]=" "," "," - "&amp;Tabel_Forespørgsel_fra_Visma28[[#This Row],[SupDescr]])</f>
        <v xml:space="preserve"> </v>
      </c>
      <c r="G8086" t="s">
        <v>7015</v>
      </c>
      <c r="H8086">
        <v>1</v>
      </c>
      <c r="I8086" t="str">
        <f>IF(A8086=A8085,I8085&amp;CHAR(10)&amp;"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7" spans="1:9" x14ac:dyDescent="0.25">
      <c r="A8087" t="s">
        <v>9048</v>
      </c>
      <c r="B8087">
        <v>75211662</v>
      </c>
      <c r="C8087" t="s">
        <v>16</v>
      </c>
      <c r="D8087" t="str">
        <f>IF(Tabel_Forespørgsel_fra_Visma28[[#This Row],[SupProd]]=" "," "," - "&amp;Tabel_Forespørgsel_fra_Visma28[[#This Row],[SupProd]])</f>
        <v xml:space="preserve"> </v>
      </c>
      <c r="E8087" t="s">
        <v>16</v>
      </c>
      <c r="F8087" t="str">
        <f>IF(Tabel_Forespørgsel_fra_Visma28[[#This Row],[SupDescr]]=" "," "," - "&amp;Tabel_Forespørgsel_fra_Visma28[[#This Row],[SupDescr]])</f>
        <v xml:space="preserve"> </v>
      </c>
      <c r="G8087" t="s">
        <v>7015</v>
      </c>
      <c r="H8087">
        <v>1</v>
      </c>
      <c r="I8087" t="str">
        <f>IF(A8087=A8086,I8086&amp;CHAR(10)&amp;"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8" spans="1:9" x14ac:dyDescent="0.25">
      <c r="A8088" t="s">
        <v>8181</v>
      </c>
      <c r="B8088">
        <v>75211662</v>
      </c>
      <c r="C8088" t="s">
        <v>16</v>
      </c>
      <c r="D8088" t="str">
        <f>IF(Tabel_Forespørgsel_fra_Visma28[[#This Row],[SupProd]]=" "," "," - "&amp;Tabel_Forespørgsel_fra_Visma28[[#This Row],[SupProd]])</f>
        <v xml:space="preserve"> </v>
      </c>
      <c r="E8088" t="s">
        <v>16</v>
      </c>
      <c r="F8088" t="str">
        <f>IF(Tabel_Forespørgsel_fra_Visma28[[#This Row],[SupDescr]]=" "," "," - "&amp;Tabel_Forespørgsel_fra_Visma28[[#This Row],[SupDescr]])</f>
        <v xml:space="preserve"> </v>
      </c>
      <c r="G8088" t="s">
        <v>7015</v>
      </c>
      <c r="H8088">
        <v>1</v>
      </c>
      <c r="I8088" t="str">
        <f>IF(A8088=A8087,I8087&amp;CHAR(10)&amp;"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9" spans="1:9" x14ac:dyDescent="0.25">
      <c r="A8089" t="s">
        <v>11912</v>
      </c>
      <c r="B8089">
        <v>75211662</v>
      </c>
      <c r="C8089" t="s">
        <v>16</v>
      </c>
      <c r="D8089" t="str">
        <f>IF(Tabel_Forespørgsel_fra_Visma28[[#This Row],[SupProd]]=" "," "," - "&amp;Tabel_Forespørgsel_fra_Visma28[[#This Row],[SupProd]])</f>
        <v xml:space="preserve"> </v>
      </c>
      <c r="E8089" t="s">
        <v>16</v>
      </c>
      <c r="F8089" t="str">
        <f>IF(Tabel_Forespørgsel_fra_Visma28[[#This Row],[SupDescr]]=" "," "," - "&amp;Tabel_Forespørgsel_fra_Visma28[[#This Row],[SupDescr]])</f>
        <v xml:space="preserve"> </v>
      </c>
      <c r="G8089" t="s">
        <v>7015</v>
      </c>
      <c r="H8089">
        <v>1</v>
      </c>
      <c r="I8089" t="str">
        <f>IF(A8089=A8088,I8088&amp;CHAR(10)&amp;"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0" spans="1:9" x14ac:dyDescent="0.25">
      <c r="A8090" t="s">
        <v>10663</v>
      </c>
      <c r="B8090">
        <v>75211662</v>
      </c>
      <c r="C8090" t="s">
        <v>16</v>
      </c>
      <c r="D8090" t="str">
        <f>IF(Tabel_Forespørgsel_fra_Visma28[[#This Row],[SupProd]]=" "," "," - "&amp;Tabel_Forespørgsel_fra_Visma28[[#This Row],[SupProd]])</f>
        <v xml:space="preserve"> </v>
      </c>
      <c r="E8090" t="s">
        <v>16</v>
      </c>
      <c r="F8090" t="str">
        <f>IF(Tabel_Forespørgsel_fra_Visma28[[#This Row],[SupDescr]]=" "," "," - "&amp;Tabel_Forespørgsel_fra_Visma28[[#This Row],[SupDescr]])</f>
        <v xml:space="preserve"> </v>
      </c>
      <c r="G8090" t="s">
        <v>7015</v>
      </c>
      <c r="H8090">
        <v>1</v>
      </c>
      <c r="I8090" t="str">
        <f>IF(A8090=A8089,I8089&amp;CHAR(10)&amp;"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1" spans="1:9" x14ac:dyDescent="0.25">
      <c r="A8091" t="s">
        <v>10664</v>
      </c>
      <c r="B8091">
        <v>75211662</v>
      </c>
      <c r="C8091" t="s">
        <v>16</v>
      </c>
      <c r="D8091" t="str">
        <f>IF(Tabel_Forespørgsel_fra_Visma28[[#This Row],[SupProd]]=" "," "," - "&amp;Tabel_Forespørgsel_fra_Visma28[[#This Row],[SupProd]])</f>
        <v xml:space="preserve"> </v>
      </c>
      <c r="E8091" t="s">
        <v>16</v>
      </c>
      <c r="F8091" t="str">
        <f>IF(Tabel_Forespørgsel_fra_Visma28[[#This Row],[SupDescr]]=" "," "," - "&amp;Tabel_Forespørgsel_fra_Visma28[[#This Row],[SupDescr]])</f>
        <v xml:space="preserve"> </v>
      </c>
      <c r="G8091" t="s">
        <v>7015</v>
      </c>
      <c r="H8091">
        <v>1</v>
      </c>
      <c r="I8091" t="str">
        <f>IF(A8091=A8090,I8090&amp;CHAR(10)&amp;"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2" spans="1:9" x14ac:dyDescent="0.25">
      <c r="A8092" t="s">
        <v>10661</v>
      </c>
      <c r="B8092">
        <v>75211662</v>
      </c>
      <c r="C8092" t="s">
        <v>16</v>
      </c>
      <c r="D8092" t="str">
        <f>IF(Tabel_Forespørgsel_fra_Visma28[[#This Row],[SupProd]]=" "," "," - "&amp;Tabel_Forespørgsel_fra_Visma28[[#This Row],[SupProd]])</f>
        <v xml:space="preserve"> </v>
      </c>
      <c r="E8092" t="s">
        <v>16</v>
      </c>
      <c r="F8092" t="str">
        <f>IF(Tabel_Forespørgsel_fra_Visma28[[#This Row],[SupDescr]]=" "," "," - "&amp;Tabel_Forespørgsel_fra_Visma28[[#This Row],[SupDescr]])</f>
        <v xml:space="preserve"> </v>
      </c>
      <c r="G8092" t="s">
        <v>7015</v>
      </c>
      <c r="H8092">
        <v>1</v>
      </c>
      <c r="I8092" t="str">
        <f>IF(A8092=A8091,I8091&amp;CHAR(10)&amp;"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3" spans="1:9" x14ac:dyDescent="0.25">
      <c r="A8093" t="s">
        <v>10662</v>
      </c>
      <c r="B8093">
        <v>75211662</v>
      </c>
      <c r="C8093" t="s">
        <v>16</v>
      </c>
      <c r="D8093" t="str">
        <f>IF(Tabel_Forespørgsel_fra_Visma28[[#This Row],[SupProd]]=" "," "," - "&amp;Tabel_Forespørgsel_fra_Visma28[[#This Row],[SupProd]])</f>
        <v xml:space="preserve"> </v>
      </c>
      <c r="E8093" t="s">
        <v>16</v>
      </c>
      <c r="F8093" t="str">
        <f>IF(Tabel_Forespørgsel_fra_Visma28[[#This Row],[SupDescr]]=" "," "," - "&amp;Tabel_Forespørgsel_fra_Visma28[[#This Row],[SupDescr]])</f>
        <v xml:space="preserve"> </v>
      </c>
      <c r="G8093" t="s">
        <v>7015</v>
      </c>
      <c r="H8093">
        <v>1</v>
      </c>
      <c r="I8093" t="str">
        <f>IF(A8093=A8092,I8092&amp;CHAR(10)&amp;"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4" spans="1:9" x14ac:dyDescent="0.25">
      <c r="A8094" t="s">
        <v>10665</v>
      </c>
      <c r="B8094">
        <v>75211662</v>
      </c>
      <c r="C8094" t="s">
        <v>16</v>
      </c>
      <c r="D8094" t="str">
        <f>IF(Tabel_Forespørgsel_fra_Visma28[[#This Row],[SupProd]]=" "," "," - "&amp;Tabel_Forespørgsel_fra_Visma28[[#This Row],[SupProd]])</f>
        <v xml:space="preserve"> </v>
      </c>
      <c r="E8094" t="s">
        <v>16</v>
      </c>
      <c r="F8094" t="str">
        <f>IF(Tabel_Forespørgsel_fra_Visma28[[#This Row],[SupDescr]]=" "," "," - "&amp;Tabel_Forespørgsel_fra_Visma28[[#This Row],[SupDescr]])</f>
        <v xml:space="preserve"> </v>
      </c>
      <c r="G8094" t="s">
        <v>7015</v>
      </c>
      <c r="H8094">
        <v>1</v>
      </c>
      <c r="I8094" t="str">
        <f>IF(A8094=A8093,I8093&amp;CHAR(10)&amp;"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5" spans="1:9" x14ac:dyDescent="0.25">
      <c r="A8095" t="s">
        <v>11118</v>
      </c>
      <c r="B8095">
        <v>75211662</v>
      </c>
      <c r="C8095" t="s">
        <v>16</v>
      </c>
      <c r="D8095" t="str">
        <f>IF(Tabel_Forespørgsel_fra_Visma28[[#This Row],[SupProd]]=" "," "," - "&amp;Tabel_Forespørgsel_fra_Visma28[[#This Row],[SupProd]])</f>
        <v xml:space="preserve"> </v>
      </c>
      <c r="E8095" t="s">
        <v>16</v>
      </c>
      <c r="F8095" t="str">
        <f>IF(Tabel_Forespørgsel_fra_Visma28[[#This Row],[SupDescr]]=" "," "," - "&amp;Tabel_Forespørgsel_fra_Visma28[[#This Row],[SupDescr]])</f>
        <v xml:space="preserve"> </v>
      </c>
      <c r="G8095" t="s">
        <v>7015</v>
      </c>
      <c r="H8095">
        <v>1</v>
      </c>
      <c r="I8095" t="str">
        <f>IF(A8095=A8094,I8094&amp;CHAR(10)&amp;"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6" spans="1:9" x14ac:dyDescent="0.25">
      <c r="A8096" t="s">
        <v>11113</v>
      </c>
      <c r="B8096">
        <v>75211662</v>
      </c>
      <c r="C8096" t="s">
        <v>16</v>
      </c>
      <c r="D8096" t="str">
        <f>IF(Tabel_Forespørgsel_fra_Visma28[[#This Row],[SupProd]]=" "," "," - "&amp;Tabel_Forespørgsel_fra_Visma28[[#This Row],[SupProd]])</f>
        <v xml:space="preserve"> </v>
      </c>
      <c r="E8096" t="s">
        <v>16</v>
      </c>
      <c r="F8096" t="str">
        <f>IF(Tabel_Forespørgsel_fra_Visma28[[#This Row],[SupDescr]]=" "," "," - "&amp;Tabel_Forespørgsel_fra_Visma28[[#This Row],[SupDescr]])</f>
        <v xml:space="preserve"> </v>
      </c>
      <c r="G8096" t="s">
        <v>7015</v>
      </c>
      <c r="H8096">
        <v>1</v>
      </c>
      <c r="I8096" t="str">
        <f>IF(A8096=A8095,I8095&amp;CHAR(10)&amp;"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7" spans="1:9" x14ac:dyDescent="0.25">
      <c r="A8097" t="s">
        <v>11114</v>
      </c>
      <c r="B8097">
        <v>75211662</v>
      </c>
      <c r="C8097" t="s">
        <v>16</v>
      </c>
      <c r="D8097" t="str">
        <f>IF(Tabel_Forespørgsel_fra_Visma28[[#This Row],[SupProd]]=" "," "," - "&amp;Tabel_Forespørgsel_fra_Visma28[[#This Row],[SupProd]])</f>
        <v xml:space="preserve"> </v>
      </c>
      <c r="E8097" t="s">
        <v>16</v>
      </c>
      <c r="F8097" t="str">
        <f>IF(Tabel_Forespørgsel_fra_Visma28[[#This Row],[SupDescr]]=" "," "," - "&amp;Tabel_Forespørgsel_fra_Visma28[[#This Row],[SupDescr]])</f>
        <v xml:space="preserve"> </v>
      </c>
      <c r="G8097" t="s">
        <v>7015</v>
      </c>
      <c r="H8097">
        <v>1</v>
      </c>
      <c r="I8097" t="str">
        <f>IF(A8097=A8096,I8096&amp;CHAR(10)&amp;"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8" spans="1:9" x14ac:dyDescent="0.25">
      <c r="A8098" t="s">
        <v>11115</v>
      </c>
      <c r="B8098">
        <v>75211662</v>
      </c>
      <c r="C8098" t="s">
        <v>16</v>
      </c>
      <c r="D8098" t="str">
        <f>IF(Tabel_Forespørgsel_fra_Visma28[[#This Row],[SupProd]]=" "," "," - "&amp;Tabel_Forespørgsel_fra_Visma28[[#This Row],[SupProd]])</f>
        <v xml:space="preserve"> </v>
      </c>
      <c r="E8098" t="s">
        <v>16</v>
      </c>
      <c r="F8098" t="str">
        <f>IF(Tabel_Forespørgsel_fra_Visma28[[#This Row],[SupDescr]]=" "," "," - "&amp;Tabel_Forespørgsel_fra_Visma28[[#This Row],[SupDescr]])</f>
        <v xml:space="preserve"> </v>
      </c>
      <c r="G8098" t="s">
        <v>7015</v>
      </c>
      <c r="H8098">
        <v>1</v>
      </c>
      <c r="I8098" t="str">
        <f>IF(A8098=A8097,I8097&amp;CHAR(10)&amp;"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9" spans="1:9" x14ac:dyDescent="0.25">
      <c r="A8099" t="s">
        <v>11116</v>
      </c>
      <c r="B8099">
        <v>75211662</v>
      </c>
      <c r="C8099" t="s">
        <v>16</v>
      </c>
      <c r="D8099" t="str">
        <f>IF(Tabel_Forespørgsel_fra_Visma28[[#This Row],[SupProd]]=" "," "," - "&amp;Tabel_Forespørgsel_fra_Visma28[[#This Row],[SupProd]])</f>
        <v xml:space="preserve"> </v>
      </c>
      <c r="E8099" t="s">
        <v>16</v>
      </c>
      <c r="F8099" t="str">
        <f>IF(Tabel_Forespørgsel_fra_Visma28[[#This Row],[SupDescr]]=" "," "," - "&amp;Tabel_Forespørgsel_fra_Visma28[[#This Row],[SupDescr]])</f>
        <v xml:space="preserve"> </v>
      </c>
      <c r="G8099" t="s">
        <v>7015</v>
      </c>
      <c r="H8099">
        <v>1</v>
      </c>
      <c r="I8099" t="str">
        <f>IF(A8099=A8098,I8098&amp;CHAR(10)&amp;"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0" spans="1:9" x14ac:dyDescent="0.25">
      <c r="A8100" t="s">
        <v>11117</v>
      </c>
      <c r="B8100">
        <v>75211662</v>
      </c>
      <c r="C8100" t="s">
        <v>16</v>
      </c>
      <c r="D8100" t="str">
        <f>IF(Tabel_Forespørgsel_fra_Visma28[[#This Row],[SupProd]]=" "," "," - "&amp;Tabel_Forespørgsel_fra_Visma28[[#This Row],[SupProd]])</f>
        <v xml:space="preserve"> </v>
      </c>
      <c r="E8100" t="s">
        <v>16</v>
      </c>
      <c r="F8100" t="str">
        <f>IF(Tabel_Forespørgsel_fra_Visma28[[#This Row],[SupDescr]]=" "," "," - "&amp;Tabel_Forespørgsel_fra_Visma28[[#This Row],[SupDescr]])</f>
        <v xml:space="preserve"> </v>
      </c>
      <c r="G8100" t="s">
        <v>7015</v>
      </c>
      <c r="H8100">
        <v>1</v>
      </c>
      <c r="I8100" t="str">
        <f>IF(A8100=A8099,I8099&amp;CHAR(10)&amp;"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1" spans="1:9" x14ac:dyDescent="0.25">
      <c r="A8101" t="s">
        <v>11119</v>
      </c>
      <c r="B8101">
        <v>75211662</v>
      </c>
      <c r="C8101" t="s">
        <v>16</v>
      </c>
      <c r="D8101" t="str">
        <f>IF(Tabel_Forespørgsel_fra_Visma28[[#This Row],[SupProd]]=" "," "," - "&amp;Tabel_Forespørgsel_fra_Visma28[[#This Row],[SupProd]])</f>
        <v xml:space="preserve"> </v>
      </c>
      <c r="E8101" t="s">
        <v>16</v>
      </c>
      <c r="F8101" t="str">
        <f>IF(Tabel_Forespørgsel_fra_Visma28[[#This Row],[SupDescr]]=" "," "," - "&amp;Tabel_Forespørgsel_fra_Visma28[[#This Row],[SupDescr]])</f>
        <v xml:space="preserve"> </v>
      </c>
      <c r="G8101" t="s">
        <v>7015</v>
      </c>
      <c r="H8101">
        <v>1</v>
      </c>
      <c r="I8101" t="str">
        <f>IF(A8101=A8100,I8100&amp;CHAR(10)&amp;"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2" spans="1:9" x14ac:dyDescent="0.25">
      <c r="A8102" t="s">
        <v>10793</v>
      </c>
      <c r="B8102">
        <v>75211662</v>
      </c>
      <c r="C8102" t="s">
        <v>16</v>
      </c>
      <c r="D8102" t="str">
        <f>IF(Tabel_Forespørgsel_fra_Visma28[[#This Row],[SupProd]]=" "," "," - "&amp;Tabel_Forespørgsel_fra_Visma28[[#This Row],[SupProd]])</f>
        <v xml:space="preserve"> </v>
      </c>
      <c r="E8102" t="s">
        <v>16</v>
      </c>
      <c r="F8102" t="str">
        <f>IF(Tabel_Forespørgsel_fra_Visma28[[#This Row],[SupDescr]]=" "," "," - "&amp;Tabel_Forespørgsel_fra_Visma28[[#This Row],[SupDescr]])</f>
        <v xml:space="preserve"> </v>
      </c>
      <c r="G8102" t="s">
        <v>7015</v>
      </c>
      <c r="H8102">
        <v>1</v>
      </c>
      <c r="I8102" t="str">
        <f>IF(A8102=A8101,I8101&amp;CHAR(10)&amp;"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3" spans="1:9" x14ac:dyDescent="0.25">
      <c r="A8103" t="s">
        <v>10845</v>
      </c>
      <c r="B8103">
        <v>75211662</v>
      </c>
      <c r="C8103" t="s">
        <v>16</v>
      </c>
      <c r="D8103" t="str">
        <f>IF(Tabel_Forespørgsel_fra_Visma28[[#This Row],[SupProd]]=" "," "," - "&amp;Tabel_Forespørgsel_fra_Visma28[[#This Row],[SupProd]])</f>
        <v xml:space="preserve"> </v>
      </c>
      <c r="E8103" t="s">
        <v>16</v>
      </c>
      <c r="F8103" t="str">
        <f>IF(Tabel_Forespørgsel_fra_Visma28[[#This Row],[SupDescr]]=" "," "," - "&amp;Tabel_Forespørgsel_fra_Visma28[[#This Row],[SupDescr]])</f>
        <v xml:space="preserve"> </v>
      </c>
      <c r="G8103" t="s">
        <v>7015</v>
      </c>
      <c r="H8103">
        <v>1</v>
      </c>
      <c r="I8103" t="str">
        <f>IF(A8103=A8102,I8102&amp;CHAR(10)&amp;"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4" spans="1:9" x14ac:dyDescent="0.25">
      <c r="A8104" t="s">
        <v>10794</v>
      </c>
      <c r="B8104">
        <v>75211662</v>
      </c>
      <c r="C8104" t="s">
        <v>16</v>
      </c>
      <c r="D8104" t="str">
        <f>IF(Tabel_Forespørgsel_fra_Visma28[[#This Row],[SupProd]]=" "," "," - "&amp;Tabel_Forespørgsel_fra_Visma28[[#This Row],[SupProd]])</f>
        <v xml:space="preserve"> </v>
      </c>
      <c r="E8104" t="s">
        <v>16</v>
      </c>
      <c r="F8104" t="str">
        <f>IF(Tabel_Forespørgsel_fra_Visma28[[#This Row],[SupDescr]]=" "," "," - "&amp;Tabel_Forespørgsel_fra_Visma28[[#This Row],[SupDescr]])</f>
        <v xml:space="preserve"> </v>
      </c>
      <c r="G8104" t="s">
        <v>7015</v>
      </c>
      <c r="H8104">
        <v>1</v>
      </c>
      <c r="I8104" t="str">
        <f>IF(A8104=A8103,I8103&amp;CHAR(10)&amp;"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5" spans="1:9" x14ac:dyDescent="0.25">
      <c r="A8105" t="s">
        <v>10795</v>
      </c>
      <c r="B8105">
        <v>75211662</v>
      </c>
      <c r="C8105" t="s">
        <v>16</v>
      </c>
      <c r="D8105" t="str">
        <f>IF(Tabel_Forespørgsel_fra_Visma28[[#This Row],[SupProd]]=" "," "," - "&amp;Tabel_Forespørgsel_fra_Visma28[[#This Row],[SupProd]])</f>
        <v xml:space="preserve"> </v>
      </c>
      <c r="E8105" t="s">
        <v>16</v>
      </c>
      <c r="F8105" t="str">
        <f>IF(Tabel_Forespørgsel_fra_Visma28[[#This Row],[SupDescr]]=" "," "," - "&amp;Tabel_Forespørgsel_fra_Visma28[[#This Row],[SupDescr]])</f>
        <v xml:space="preserve"> </v>
      </c>
      <c r="G8105" t="s">
        <v>7015</v>
      </c>
      <c r="H8105">
        <v>1</v>
      </c>
      <c r="I8105" t="str">
        <f>IF(A8105=A8104,I8104&amp;CHAR(10)&amp;"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6" spans="1:9" x14ac:dyDescent="0.25">
      <c r="A8106" t="s">
        <v>11706</v>
      </c>
      <c r="B8106">
        <v>75211662</v>
      </c>
      <c r="C8106" t="s">
        <v>16</v>
      </c>
      <c r="D8106" t="str">
        <f>IF(Tabel_Forespørgsel_fra_Visma28[[#This Row],[SupProd]]=" "," "," - "&amp;Tabel_Forespørgsel_fra_Visma28[[#This Row],[SupProd]])</f>
        <v xml:space="preserve"> </v>
      </c>
      <c r="E8106" t="s">
        <v>16</v>
      </c>
      <c r="F8106" t="str">
        <f>IF(Tabel_Forespørgsel_fra_Visma28[[#This Row],[SupDescr]]=" "," "," - "&amp;Tabel_Forespørgsel_fra_Visma28[[#This Row],[SupDescr]])</f>
        <v xml:space="preserve"> </v>
      </c>
      <c r="G8106" t="s">
        <v>7015</v>
      </c>
      <c r="H8106">
        <v>1</v>
      </c>
      <c r="I8106" t="str">
        <f>IF(A8106=A8105,I8105&amp;CHAR(10)&amp;"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7" spans="1:9" x14ac:dyDescent="0.25">
      <c r="A8107" t="s">
        <v>11705</v>
      </c>
      <c r="B8107">
        <v>75211662</v>
      </c>
      <c r="C8107" t="s">
        <v>16</v>
      </c>
      <c r="D8107" t="str">
        <f>IF(Tabel_Forespørgsel_fra_Visma28[[#This Row],[SupProd]]=" "," "," - "&amp;Tabel_Forespørgsel_fra_Visma28[[#This Row],[SupProd]])</f>
        <v xml:space="preserve"> </v>
      </c>
      <c r="E8107" t="s">
        <v>16</v>
      </c>
      <c r="F8107" t="str">
        <f>IF(Tabel_Forespørgsel_fra_Visma28[[#This Row],[SupDescr]]=" "," "," - "&amp;Tabel_Forespørgsel_fra_Visma28[[#This Row],[SupDescr]])</f>
        <v xml:space="preserve"> </v>
      </c>
      <c r="G8107" t="s">
        <v>7015</v>
      </c>
      <c r="H8107">
        <v>1</v>
      </c>
      <c r="I8107" t="str">
        <f>IF(A8107=A8106,I8106&amp;CHAR(10)&amp;"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8" spans="1:9" x14ac:dyDescent="0.25">
      <c r="A8108" t="s">
        <v>11744</v>
      </c>
      <c r="B8108">
        <v>75211662</v>
      </c>
      <c r="C8108" t="s">
        <v>16</v>
      </c>
      <c r="D8108" t="str">
        <f>IF(Tabel_Forespørgsel_fra_Visma28[[#This Row],[SupProd]]=" "," "," - "&amp;Tabel_Forespørgsel_fra_Visma28[[#This Row],[SupProd]])</f>
        <v xml:space="preserve"> </v>
      </c>
      <c r="E8108" t="s">
        <v>16</v>
      </c>
      <c r="F8108" t="str">
        <f>IF(Tabel_Forespørgsel_fra_Visma28[[#This Row],[SupDescr]]=" "," "," - "&amp;Tabel_Forespørgsel_fra_Visma28[[#This Row],[SupDescr]])</f>
        <v xml:space="preserve"> </v>
      </c>
      <c r="G8108" t="s">
        <v>7015</v>
      </c>
      <c r="H8108">
        <v>1</v>
      </c>
      <c r="I8108" t="str">
        <f>IF(A8108=A8107,I8107&amp;CHAR(10)&amp;"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9" spans="1:9" x14ac:dyDescent="0.25">
      <c r="A8109" t="s">
        <v>11743</v>
      </c>
      <c r="B8109">
        <v>75211662</v>
      </c>
      <c r="C8109" t="s">
        <v>16</v>
      </c>
      <c r="D8109" t="str">
        <f>IF(Tabel_Forespørgsel_fra_Visma28[[#This Row],[SupProd]]=" "," "," - "&amp;Tabel_Forespørgsel_fra_Visma28[[#This Row],[SupProd]])</f>
        <v xml:space="preserve"> </v>
      </c>
      <c r="E8109" t="s">
        <v>16</v>
      </c>
      <c r="F8109" t="str">
        <f>IF(Tabel_Forespørgsel_fra_Visma28[[#This Row],[SupDescr]]=" "," "," - "&amp;Tabel_Forespørgsel_fra_Visma28[[#This Row],[SupDescr]])</f>
        <v xml:space="preserve"> </v>
      </c>
      <c r="G8109" t="s">
        <v>7015</v>
      </c>
      <c r="H8109">
        <v>1</v>
      </c>
      <c r="I8109" t="str">
        <f>IF(A8109=A8108,I8108&amp;CHAR(10)&amp;"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0" spans="1:9" x14ac:dyDescent="0.25">
      <c r="A8110" t="s">
        <v>11680</v>
      </c>
      <c r="B8110">
        <v>75211662</v>
      </c>
      <c r="C8110" t="s">
        <v>16</v>
      </c>
      <c r="D8110" t="str">
        <f>IF(Tabel_Forespørgsel_fra_Visma28[[#This Row],[SupProd]]=" "," "," - "&amp;Tabel_Forespørgsel_fra_Visma28[[#This Row],[SupProd]])</f>
        <v xml:space="preserve"> </v>
      </c>
      <c r="E8110" t="s">
        <v>16</v>
      </c>
      <c r="F8110" t="str">
        <f>IF(Tabel_Forespørgsel_fra_Visma28[[#This Row],[SupDescr]]=" "," "," - "&amp;Tabel_Forespørgsel_fra_Visma28[[#This Row],[SupDescr]])</f>
        <v xml:space="preserve"> </v>
      </c>
      <c r="G8110" t="s">
        <v>7015</v>
      </c>
      <c r="H8110">
        <v>1</v>
      </c>
      <c r="I8110" t="str">
        <f>IF(A8110=A8109,I8109&amp;CHAR(10)&amp;"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1" spans="1:9" x14ac:dyDescent="0.25">
      <c r="A8111" t="s">
        <v>11689</v>
      </c>
      <c r="B8111">
        <v>75211662</v>
      </c>
      <c r="C8111" t="s">
        <v>16</v>
      </c>
      <c r="D8111" t="str">
        <f>IF(Tabel_Forespørgsel_fra_Visma28[[#This Row],[SupProd]]=" "," "," - "&amp;Tabel_Forespørgsel_fra_Visma28[[#This Row],[SupProd]])</f>
        <v xml:space="preserve"> </v>
      </c>
      <c r="E8111" t="s">
        <v>16</v>
      </c>
      <c r="F8111" t="str">
        <f>IF(Tabel_Forespørgsel_fra_Visma28[[#This Row],[SupDescr]]=" "," "," - "&amp;Tabel_Forespørgsel_fra_Visma28[[#This Row],[SupDescr]])</f>
        <v xml:space="preserve"> </v>
      </c>
      <c r="G8111" t="s">
        <v>7015</v>
      </c>
      <c r="H8111">
        <v>1</v>
      </c>
      <c r="I8111" t="str">
        <f>IF(A8111=A8110,I8110&amp;CHAR(10)&amp;"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2" spans="1:9" x14ac:dyDescent="0.25">
      <c r="A8112" t="s">
        <v>11674</v>
      </c>
      <c r="B8112">
        <v>75211662</v>
      </c>
      <c r="C8112" t="s">
        <v>16</v>
      </c>
      <c r="D8112" t="str">
        <f>IF(Tabel_Forespørgsel_fra_Visma28[[#This Row],[SupProd]]=" "," "," - "&amp;Tabel_Forespørgsel_fra_Visma28[[#This Row],[SupProd]])</f>
        <v xml:space="preserve"> </v>
      </c>
      <c r="E8112" t="s">
        <v>16</v>
      </c>
      <c r="F8112" t="str">
        <f>IF(Tabel_Forespørgsel_fra_Visma28[[#This Row],[SupDescr]]=" "," "," - "&amp;Tabel_Forespørgsel_fra_Visma28[[#This Row],[SupDescr]])</f>
        <v xml:space="preserve"> </v>
      </c>
      <c r="G8112" t="s">
        <v>7015</v>
      </c>
      <c r="H8112">
        <v>1</v>
      </c>
      <c r="I8112" t="str">
        <f>IF(A8112=A8111,I8111&amp;CHAR(10)&amp;"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3" spans="1:9" x14ac:dyDescent="0.25">
      <c r="A8113" t="s">
        <v>11675</v>
      </c>
      <c r="B8113">
        <v>75211662</v>
      </c>
      <c r="C8113" t="s">
        <v>16</v>
      </c>
      <c r="D8113" t="str">
        <f>IF(Tabel_Forespørgsel_fra_Visma28[[#This Row],[SupProd]]=" "," "," - "&amp;Tabel_Forespørgsel_fra_Visma28[[#This Row],[SupProd]])</f>
        <v xml:space="preserve"> </v>
      </c>
      <c r="E8113" t="s">
        <v>16</v>
      </c>
      <c r="F8113" t="str">
        <f>IF(Tabel_Forespørgsel_fra_Visma28[[#This Row],[SupDescr]]=" "," "," - "&amp;Tabel_Forespørgsel_fra_Visma28[[#This Row],[SupDescr]])</f>
        <v xml:space="preserve"> </v>
      </c>
      <c r="G8113" t="s">
        <v>7015</v>
      </c>
      <c r="H8113">
        <v>1</v>
      </c>
      <c r="I8113" t="str">
        <f>IF(A8113=A8112,I8112&amp;CHAR(10)&amp;"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4" spans="1:9" x14ac:dyDescent="0.25">
      <c r="A8114" t="s">
        <v>11676</v>
      </c>
      <c r="B8114">
        <v>75211662</v>
      </c>
      <c r="C8114" t="s">
        <v>16</v>
      </c>
      <c r="D8114" t="str">
        <f>IF(Tabel_Forespørgsel_fra_Visma28[[#This Row],[SupProd]]=" "," "," - "&amp;Tabel_Forespørgsel_fra_Visma28[[#This Row],[SupProd]])</f>
        <v xml:space="preserve"> </v>
      </c>
      <c r="E8114" t="s">
        <v>16</v>
      </c>
      <c r="F8114" t="str">
        <f>IF(Tabel_Forespørgsel_fra_Visma28[[#This Row],[SupDescr]]=" "," "," - "&amp;Tabel_Forespørgsel_fra_Visma28[[#This Row],[SupDescr]])</f>
        <v xml:space="preserve"> </v>
      </c>
      <c r="G8114" t="s">
        <v>7015</v>
      </c>
      <c r="H8114">
        <v>1</v>
      </c>
      <c r="I8114" t="str">
        <f>IF(A8114=A8113,I8113&amp;CHAR(10)&amp;"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5" spans="1:9" x14ac:dyDescent="0.25">
      <c r="A8115" t="s">
        <v>11683</v>
      </c>
      <c r="B8115">
        <v>75211662</v>
      </c>
      <c r="C8115" t="s">
        <v>16</v>
      </c>
      <c r="D8115" t="str">
        <f>IF(Tabel_Forespørgsel_fra_Visma28[[#This Row],[SupProd]]=" "," "," - "&amp;Tabel_Forespørgsel_fra_Visma28[[#This Row],[SupProd]])</f>
        <v xml:space="preserve"> </v>
      </c>
      <c r="E8115" t="s">
        <v>16</v>
      </c>
      <c r="F8115" t="str">
        <f>IF(Tabel_Forespørgsel_fra_Visma28[[#This Row],[SupDescr]]=" "," "," - "&amp;Tabel_Forespørgsel_fra_Visma28[[#This Row],[SupDescr]])</f>
        <v xml:space="preserve"> </v>
      </c>
      <c r="G8115" t="s">
        <v>7015</v>
      </c>
      <c r="H8115">
        <v>1</v>
      </c>
      <c r="I8115" t="str">
        <f>IF(A8115=A8114,I8114&amp;CHAR(10)&amp;"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6" spans="1:9" x14ac:dyDescent="0.25">
      <c r="A8116" t="s">
        <v>11685</v>
      </c>
      <c r="B8116">
        <v>75211662</v>
      </c>
      <c r="C8116" t="s">
        <v>16</v>
      </c>
      <c r="D8116" t="str">
        <f>IF(Tabel_Forespørgsel_fra_Visma28[[#This Row],[SupProd]]=" "," "," - "&amp;Tabel_Forespørgsel_fra_Visma28[[#This Row],[SupProd]])</f>
        <v xml:space="preserve"> </v>
      </c>
      <c r="E8116" t="s">
        <v>16</v>
      </c>
      <c r="F8116" t="str">
        <f>IF(Tabel_Forespørgsel_fra_Visma28[[#This Row],[SupDescr]]=" "," "," - "&amp;Tabel_Forespørgsel_fra_Visma28[[#This Row],[SupDescr]])</f>
        <v xml:space="preserve"> </v>
      </c>
      <c r="G8116" t="s">
        <v>7015</v>
      </c>
      <c r="H8116">
        <v>1</v>
      </c>
      <c r="I8116" t="str">
        <f>IF(A8116=A8115,I8115&amp;CHAR(10)&amp;"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7" spans="1:9" x14ac:dyDescent="0.25">
      <c r="A8117" t="s">
        <v>11686</v>
      </c>
      <c r="B8117">
        <v>75211662</v>
      </c>
      <c r="C8117" t="s">
        <v>16</v>
      </c>
      <c r="D8117" t="str">
        <f>IF(Tabel_Forespørgsel_fra_Visma28[[#This Row],[SupProd]]=" "," "," - "&amp;Tabel_Forespørgsel_fra_Visma28[[#This Row],[SupProd]])</f>
        <v xml:space="preserve"> </v>
      </c>
      <c r="E8117" t="s">
        <v>16</v>
      </c>
      <c r="F8117" t="str">
        <f>IF(Tabel_Forespørgsel_fra_Visma28[[#This Row],[SupDescr]]=" "," "," - "&amp;Tabel_Forespørgsel_fra_Visma28[[#This Row],[SupDescr]])</f>
        <v xml:space="preserve"> </v>
      </c>
      <c r="G8117" t="s">
        <v>7015</v>
      </c>
      <c r="H8117">
        <v>1</v>
      </c>
      <c r="I8117" t="str">
        <f>IF(A8117=A8116,I8116&amp;CHAR(10)&amp;"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8" spans="1:9" x14ac:dyDescent="0.25">
      <c r="A8118" t="s">
        <v>12049</v>
      </c>
      <c r="B8118">
        <v>75211662</v>
      </c>
      <c r="C8118" t="s">
        <v>16</v>
      </c>
      <c r="D8118" t="str">
        <f>IF(Tabel_Forespørgsel_fra_Visma28[[#This Row],[SupProd]]=" "," "," - "&amp;Tabel_Forespørgsel_fra_Visma28[[#This Row],[SupProd]])</f>
        <v xml:space="preserve"> </v>
      </c>
      <c r="E8118" t="s">
        <v>16</v>
      </c>
      <c r="F8118" t="str">
        <f>IF(Tabel_Forespørgsel_fra_Visma28[[#This Row],[SupDescr]]=" "," "," - "&amp;Tabel_Forespørgsel_fra_Visma28[[#This Row],[SupDescr]])</f>
        <v xml:space="preserve"> </v>
      </c>
      <c r="G8118" t="s">
        <v>7015</v>
      </c>
      <c r="H8118">
        <v>1</v>
      </c>
      <c r="I8118" t="str">
        <f>IF(A8118=A8117,I8117&amp;CHAR(10)&amp;"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9" spans="1:9" x14ac:dyDescent="0.25">
      <c r="A8119" t="s">
        <v>12050</v>
      </c>
      <c r="B8119">
        <v>75211662</v>
      </c>
      <c r="C8119" t="s">
        <v>16</v>
      </c>
      <c r="D8119" t="str">
        <f>IF(Tabel_Forespørgsel_fra_Visma28[[#This Row],[SupProd]]=" "," "," - "&amp;Tabel_Forespørgsel_fra_Visma28[[#This Row],[SupProd]])</f>
        <v xml:space="preserve"> </v>
      </c>
      <c r="E8119" t="s">
        <v>16</v>
      </c>
      <c r="F8119" t="str">
        <f>IF(Tabel_Forespørgsel_fra_Visma28[[#This Row],[SupDescr]]=" "," "," - "&amp;Tabel_Forespørgsel_fra_Visma28[[#This Row],[SupDescr]])</f>
        <v xml:space="preserve"> </v>
      </c>
      <c r="G8119" t="s">
        <v>7015</v>
      </c>
      <c r="H8119">
        <v>1</v>
      </c>
      <c r="I8119" t="str">
        <f>IF(A8119=A8118,I8118&amp;CHAR(10)&amp;"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0" spans="1:9" x14ac:dyDescent="0.25">
      <c r="A8120" t="s">
        <v>12051</v>
      </c>
      <c r="B8120">
        <v>75211662</v>
      </c>
      <c r="C8120" t="s">
        <v>16</v>
      </c>
      <c r="D8120" t="str">
        <f>IF(Tabel_Forespørgsel_fra_Visma28[[#This Row],[SupProd]]=" "," "," - "&amp;Tabel_Forespørgsel_fra_Visma28[[#This Row],[SupProd]])</f>
        <v xml:space="preserve"> </v>
      </c>
      <c r="E8120" t="s">
        <v>16</v>
      </c>
      <c r="F8120" t="str">
        <f>IF(Tabel_Forespørgsel_fra_Visma28[[#This Row],[SupDescr]]=" "," "," - "&amp;Tabel_Forespørgsel_fra_Visma28[[#This Row],[SupDescr]])</f>
        <v xml:space="preserve"> </v>
      </c>
      <c r="G8120" t="s">
        <v>7015</v>
      </c>
      <c r="H8120">
        <v>1</v>
      </c>
      <c r="I8120" t="str">
        <f>IF(A8120=A8119,I8119&amp;CHAR(10)&amp;"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1" spans="1:9" x14ac:dyDescent="0.25">
      <c r="A8121" t="s">
        <v>12052</v>
      </c>
      <c r="B8121">
        <v>75211662</v>
      </c>
      <c r="C8121" t="s">
        <v>16</v>
      </c>
      <c r="D8121" t="str">
        <f>IF(Tabel_Forespørgsel_fra_Visma28[[#This Row],[SupProd]]=" "," "," - "&amp;Tabel_Forespørgsel_fra_Visma28[[#This Row],[SupProd]])</f>
        <v xml:space="preserve"> </v>
      </c>
      <c r="E8121" t="s">
        <v>16</v>
      </c>
      <c r="F8121" t="str">
        <f>IF(Tabel_Forespørgsel_fra_Visma28[[#This Row],[SupDescr]]=" "," "," - "&amp;Tabel_Forespørgsel_fra_Visma28[[#This Row],[SupDescr]])</f>
        <v xml:space="preserve"> </v>
      </c>
      <c r="G8121" t="s">
        <v>7015</v>
      </c>
      <c r="H8121">
        <v>1</v>
      </c>
      <c r="I8121" t="str">
        <f>IF(A8121=A8120,I8120&amp;CHAR(10)&amp;"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2" spans="1:9" x14ac:dyDescent="0.25">
      <c r="A8122" t="s">
        <v>12053</v>
      </c>
      <c r="B8122">
        <v>75211662</v>
      </c>
      <c r="C8122" t="s">
        <v>16</v>
      </c>
      <c r="D8122" t="str">
        <f>IF(Tabel_Forespørgsel_fra_Visma28[[#This Row],[SupProd]]=" "," "," - "&amp;Tabel_Forespørgsel_fra_Visma28[[#This Row],[SupProd]])</f>
        <v xml:space="preserve"> </v>
      </c>
      <c r="E8122" t="s">
        <v>16</v>
      </c>
      <c r="F8122" t="str">
        <f>IF(Tabel_Forespørgsel_fra_Visma28[[#This Row],[SupDescr]]=" "," "," - "&amp;Tabel_Forespørgsel_fra_Visma28[[#This Row],[SupDescr]])</f>
        <v xml:space="preserve"> </v>
      </c>
      <c r="G8122" t="s">
        <v>7015</v>
      </c>
      <c r="H8122">
        <v>1</v>
      </c>
      <c r="I8122" t="str">
        <f>IF(A8122=A8121,I8121&amp;CHAR(10)&amp;"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3" spans="1:9" x14ac:dyDescent="0.25">
      <c r="A8123" t="s">
        <v>12054</v>
      </c>
      <c r="B8123">
        <v>75211662</v>
      </c>
      <c r="C8123" t="s">
        <v>16</v>
      </c>
      <c r="D8123" t="str">
        <f>IF(Tabel_Forespørgsel_fra_Visma28[[#This Row],[SupProd]]=" "," "," - "&amp;Tabel_Forespørgsel_fra_Visma28[[#This Row],[SupProd]])</f>
        <v xml:space="preserve"> </v>
      </c>
      <c r="E8123" t="s">
        <v>16</v>
      </c>
      <c r="F8123" t="str">
        <f>IF(Tabel_Forespørgsel_fra_Visma28[[#This Row],[SupDescr]]=" "," "," - "&amp;Tabel_Forespørgsel_fra_Visma28[[#This Row],[SupDescr]])</f>
        <v xml:space="preserve"> </v>
      </c>
      <c r="G8123" t="s">
        <v>7015</v>
      </c>
      <c r="H8123">
        <v>1</v>
      </c>
      <c r="I8123" t="str">
        <f>IF(A8123=A8122,I8122&amp;CHAR(10)&amp;"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4" spans="1:9" x14ac:dyDescent="0.25">
      <c r="A8124" t="s">
        <v>12055</v>
      </c>
      <c r="B8124">
        <v>75211662</v>
      </c>
      <c r="C8124" t="s">
        <v>16</v>
      </c>
      <c r="D8124" t="str">
        <f>IF(Tabel_Forespørgsel_fra_Visma28[[#This Row],[SupProd]]=" "," "," - "&amp;Tabel_Forespørgsel_fra_Visma28[[#This Row],[SupProd]])</f>
        <v xml:space="preserve"> </v>
      </c>
      <c r="E8124" t="s">
        <v>16</v>
      </c>
      <c r="F8124" t="str">
        <f>IF(Tabel_Forespørgsel_fra_Visma28[[#This Row],[SupDescr]]=" "," "," - "&amp;Tabel_Forespørgsel_fra_Visma28[[#This Row],[SupDescr]])</f>
        <v xml:space="preserve"> </v>
      </c>
      <c r="G8124" t="s">
        <v>7015</v>
      </c>
      <c r="H8124">
        <v>1</v>
      </c>
      <c r="I8124" t="str">
        <f>IF(A8124=A8123,I8123&amp;CHAR(10)&amp;"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5" spans="1:9" x14ac:dyDescent="0.25">
      <c r="A8125" t="s">
        <v>12056</v>
      </c>
      <c r="B8125">
        <v>75211662</v>
      </c>
      <c r="C8125" t="s">
        <v>16</v>
      </c>
      <c r="D8125" t="str">
        <f>IF(Tabel_Forespørgsel_fra_Visma28[[#This Row],[SupProd]]=" "," "," - "&amp;Tabel_Forespørgsel_fra_Visma28[[#This Row],[SupProd]])</f>
        <v xml:space="preserve"> </v>
      </c>
      <c r="E8125" t="s">
        <v>16</v>
      </c>
      <c r="F8125" t="str">
        <f>IF(Tabel_Forespørgsel_fra_Visma28[[#This Row],[SupDescr]]=" "," "," - "&amp;Tabel_Forespørgsel_fra_Visma28[[#This Row],[SupDescr]])</f>
        <v xml:space="preserve"> </v>
      </c>
      <c r="G8125" t="s">
        <v>7015</v>
      </c>
      <c r="H8125">
        <v>1</v>
      </c>
      <c r="I8125" t="str">
        <f>IF(A8125=A8124,I8124&amp;CHAR(10)&amp;"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6" spans="1:9" x14ac:dyDescent="0.25">
      <c r="A8126" t="s">
        <v>12047</v>
      </c>
      <c r="B8126">
        <v>75211662</v>
      </c>
      <c r="C8126" t="s">
        <v>16</v>
      </c>
      <c r="D8126" t="str">
        <f>IF(Tabel_Forespørgsel_fra_Visma28[[#This Row],[SupProd]]=" "," "," - "&amp;Tabel_Forespørgsel_fra_Visma28[[#This Row],[SupProd]])</f>
        <v xml:space="preserve"> </v>
      </c>
      <c r="E8126" t="s">
        <v>16</v>
      </c>
      <c r="F8126" t="str">
        <f>IF(Tabel_Forespørgsel_fra_Visma28[[#This Row],[SupDescr]]=" "," "," - "&amp;Tabel_Forespørgsel_fra_Visma28[[#This Row],[SupDescr]])</f>
        <v xml:space="preserve"> </v>
      </c>
      <c r="G8126" t="s">
        <v>7015</v>
      </c>
      <c r="H8126">
        <v>1</v>
      </c>
      <c r="I8126" t="str">
        <f>IF(A8126=A8125,I8125&amp;CHAR(10)&amp;"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7" spans="1:9" x14ac:dyDescent="0.25">
      <c r="A8127" t="s">
        <v>12059</v>
      </c>
      <c r="B8127">
        <v>75211662</v>
      </c>
      <c r="C8127" t="s">
        <v>16</v>
      </c>
      <c r="D8127" t="str">
        <f>IF(Tabel_Forespørgsel_fra_Visma28[[#This Row],[SupProd]]=" "," "," - "&amp;Tabel_Forespørgsel_fra_Visma28[[#This Row],[SupProd]])</f>
        <v xml:space="preserve"> </v>
      </c>
      <c r="E8127" t="s">
        <v>16</v>
      </c>
      <c r="F8127" t="str">
        <f>IF(Tabel_Forespørgsel_fra_Visma28[[#This Row],[SupDescr]]=" "," "," - "&amp;Tabel_Forespørgsel_fra_Visma28[[#This Row],[SupDescr]])</f>
        <v xml:space="preserve"> </v>
      </c>
      <c r="G8127" t="s">
        <v>7015</v>
      </c>
      <c r="H8127">
        <v>1</v>
      </c>
      <c r="I8127" t="str">
        <f>IF(A8127=A8126,I8126&amp;CHAR(10)&amp;"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8" spans="1:9" x14ac:dyDescent="0.25">
      <c r="A8128" t="s">
        <v>12007</v>
      </c>
      <c r="B8128">
        <v>75211662</v>
      </c>
      <c r="C8128" t="s">
        <v>16</v>
      </c>
      <c r="D8128" t="str">
        <f>IF(Tabel_Forespørgsel_fra_Visma28[[#This Row],[SupProd]]=" "," "," - "&amp;Tabel_Forespørgsel_fra_Visma28[[#This Row],[SupProd]])</f>
        <v xml:space="preserve"> </v>
      </c>
      <c r="E8128" t="s">
        <v>16</v>
      </c>
      <c r="F8128" t="str">
        <f>IF(Tabel_Forespørgsel_fra_Visma28[[#This Row],[SupDescr]]=" "," "," - "&amp;Tabel_Forespørgsel_fra_Visma28[[#This Row],[SupDescr]])</f>
        <v xml:space="preserve"> </v>
      </c>
      <c r="G8128" t="s">
        <v>7015</v>
      </c>
      <c r="H8128">
        <v>1</v>
      </c>
      <c r="I8128" t="str">
        <f>IF(A8128=A8127,I8127&amp;CHAR(10)&amp;"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9" spans="1:9" x14ac:dyDescent="0.25">
      <c r="A8129" t="s">
        <v>12010</v>
      </c>
      <c r="B8129">
        <v>75211662</v>
      </c>
      <c r="C8129" t="s">
        <v>16</v>
      </c>
      <c r="D8129" t="str">
        <f>IF(Tabel_Forespørgsel_fra_Visma28[[#This Row],[SupProd]]=" "," "," - "&amp;Tabel_Forespørgsel_fra_Visma28[[#This Row],[SupProd]])</f>
        <v xml:space="preserve"> </v>
      </c>
      <c r="E8129" t="s">
        <v>16</v>
      </c>
      <c r="F8129" t="str">
        <f>IF(Tabel_Forespørgsel_fra_Visma28[[#This Row],[SupDescr]]=" "," "," - "&amp;Tabel_Forespørgsel_fra_Visma28[[#This Row],[SupDescr]])</f>
        <v xml:space="preserve"> </v>
      </c>
      <c r="G8129" t="s">
        <v>7015</v>
      </c>
      <c r="H8129">
        <v>1</v>
      </c>
      <c r="I8129" t="str">
        <f>IF(A8129=A8128,I8128&amp;CHAR(10)&amp;"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0" spans="1:9" x14ac:dyDescent="0.25">
      <c r="A8130" t="s">
        <v>12011</v>
      </c>
      <c r="B8130">
        <v>75211662</v>
      </c>
      <c r="C8130" t="s">
        <v>16</v>
      </c>
      <c r="D8130" t="str">
        <f>IF(Tabel_Forespørgsel_fra_Visma28[[#This Row],[SupProd]]=" "," "," - "&amp;Tabel_Forespørgsel_fra_Visma28[[#This Row],[SupProd]])</f>
        <v xml:space="preserve"> </v>
      </c>
      <c r="E8130" t="s">
        <v>16</v>
      </c>
      <c r="F8130" t="str">
        <f>IF(Tabel_Forespørgsel_fra_Visma28[[#This Row],[SupDescr]]=" "," "," - "&amp;Tabel_Forespørgsel_fra_Visma28[[#This Row],[SupDescr]])</f>
        <v xml:space="preserve"> </v>
      </c>
      <c r="G8130" t="s">
        <v>7015</v>
      </c>
      <c r="H8130">
        <v>1</v>
      </c>
      <c r="I8130" t="str">
        <f>IF(A8130=A8129,I8129&amp;CHAR(10)&amp;"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1" spans="1:9" x14ac:dyDescent="0.25">
      <c r="A8131" t="s">
        <v>12012</v>
      </c>
      <c r="B8131">
        <v>75211662</v>
      </c>
      <c r="C8131" t="s">
        <v>16</v>
      </c>
      <c r="D8131" t="str">
        <f>IF(Tabel_Forespørgsel_fra_Visma28[[#This Row],[SupProd]]=" "," "," - "&amp;Tabel_Forespørgsel_fra_Visma28[[#This Row],[SupProd]])</f>
        <v xml:space="preserve"> </v>
      </c>
      <c r="E8131" t="s">
        <v>16</v>
      </c>
      <c r="F8131" t="str">
        <f>IF(Tabel_Forespørgsel_fra_Visma28[[#This Row],[SupDescr]]=" "," "," - "&amp;Tabel_Forespørgsel_fra_Visma28[[#This Row],[SupDescr]])</f>
        <v xml:space="preserve"> </v>
      </c>
      <c r="G8131" t="s">
        <v>7015</v>
      </c>
      <c r="H8131">
        <v>1</v>
      </c>
      <c r="I8131" t="str">
        <f>IF(A8131=A8130,I8130&amp;CHAR(10)&amp;"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2" spans="1:9" x14ac:dyDescent="0.25">
      <c r="A8132" t="s">
        <v>12015</v>
      </c>
      <c r="B8132">
        <v>75211662</v>
      </c>
      <c r="C8132" t="s">
        <v>16</v>
      </c>
      <c r="D8132" t="str">
        <f>IF(Tabel_Forespørgsel_fra_Visma28[[#This Row],[SupProd]]=" "," "," - "&amp;Tabel_Forespørgsel_fra_Visma28[[#This Row],[SupProd]])</f>
        <v xml:space="preserve"> </v>
      </c>
      <c r="E8132" t="s">
        <v>16</v>
      </c>
      <c r="F8132" t="str">
        <f>IF(Tabel_Forespørgsel_fra_Visma28[[#This Row],[SupDescr]]=" "," "," - "&amp;Tabel_Forespørgsel_fra_Visma28[[#This Row],[SupDescr]])</f>
        <v xml:space="preserve"> </v>
      </c>
      <c r="G8132" t="s">
        <v>7015</v>
      </c>
      <c r="H8132">
        <v>1</v>
      </c>
      <c r="I8132" t="str">
        <f>IF(A8132=A8131,I8131&amp;CHAR(10)&amp;"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3" spans="1:9" x14ac:dyDescent="0.25">
      <c r="A8133" t="s">
        <v>12016</v>
      </c>
      <c r="B8133">
        <v>75211662</v>
      </c>
      <c r="C8133" t="s">
        <v>16</v>
      </c>
      <c r="D8133" t="str">
        <f>IF(Tabel_Forespørgsel_fra_Visma28[[#This Row],[SupProd]]=" "," "," - "&amp;Tabel_Forespørgsel_fra_Visma28[[#This Row],[SupProd]])</f>
        <v xml:space="preserve"> </v>
      </c>
      <c r="E8133" t="s">
        <v>16</v>
      </c>
      <c r="F8133" t="str">
        <f>IF(Tabel_Forespørgsel_fra_Visma28[[#This Row],[SupDescr]]=" "," "," - "&amp;Tabel_Forespørgsel_fra_Visma28[[#This Row],[SupDescr]])</f>
        <v xml:space="preserve"> </v>
      </c>
      <c r="G8133" t="s">
        <v>7015</v>
      </c>
      <c r="H8133">
        <v>1</v>
      </c>
      <c r="I8133" t="str">
        <f>IF(A8133=A8132,I8132&amp;CHAR(10)&amp;"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4" spans="1:9" x14ac:dyDescent="0.25">
      <c r="A8134" t="s">
        <v>12013</v>
      </c>
      <c r="B8134">
        <v>75211662</v>
      </c>
      <c r="C8134" t="s">
        <v>16</v>
      </c>
      <c r="D8134" t="str">
        <f>IF(Tabel_Forespørgsel_fra_Visma28[[#This Row],[SupProd]]=" "," "," - "&amp;Tabel_Forespørgsel_fra_Visma28[[#This Row],[SupProd]])</f>
        <v xml:space="preserve"> </v>
      </c>
      <c r="E8134" t="s">
        <v>16</v>
      </c>
      <c r="F8134" t="str">
        <f>IF(Tabel_Forespørgsel_fra_Visma28[[#This Row],[SupDescr]]=" "," "," - "&amp;Tabel_Forespørgsel_fra_Visma28[[#This Row],[SupDescr]])</f>
        <v xml:space="preserve"> </v>
      </c>
      <c r="G8134" t="s">
        <v>7015</v>
      </c>
      <c r="H8134">
        <v>1</v>
      </c>
      <c r="I8134" t="str">
        <f>IF(A8134=A8133,I8133&amp;CHAR(10)&amp;"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5" spans="1:9" x14ac:dyDescent="0.25">
      <c r="A8135" t="s">
        <v>10486</v>
      </c>
      <c r="B8135">
        <v>75211662</v>
      </c>
      <c r="C8135" t="s">
        <v>16</v>
      </c>
      <c r="D8135" t="str">
        <f>IF(Tabel_Forespørgsel_fra_Visma28[[#This Row],[SupProd]]=" "," "," - "&amp;Tabel_Forespørgsel_fra_Visma28[[#This Row],[SupProd]])</f>
        <v xml:space="preserve"> </v>
      </c>
      <c r="E8135" t="s">
        <v>16</v>
      </c>
      <c r="F8135" t="str">
        <f>IF(Tabel_Forespørgsel_fra_Visma28[[#This Row],[SupDescr]]=" "," "," - "&amp;Tabel_Forespørgsel_fra_Visma28[[#This Row],[SupDescr]])</f>
        <v xml:space="preserve"> </v>
      </c>
      <c r="G8135" t="s">
        <v>7015</v>
      </c>
      <c r="H8135">
        <v>1</v>
      </c>
      <c r="I8135" t="str">
        <f>IF(A8135=A8134,I8134&amp;CHAR(10)&amp;"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6" spans="1:9" x14ac:dyDescent="0.25">
      <c r="A8136" t="s">
        <v>10489</v>
      </c>
      <c r="B8136">
        <v>75211662</v>
      </c>
      <c r="C8136" t="s">
        <v>16</v>
      </c>
      <c r="D8136" t="str">
        <f>IF(Tabel_Forespørgsel_fra_Visma28[[#This Row],[SupProd]]=" "," "," - "&amp;Tabel_Forespørgsel_fra_Visma28[[#This Row],[SupProd]])</f>
        <v xml:space="preserve"> </v>
      </c>
      <c r="E8136" t="s">
        <v>16</v>
      </c>
      <c r="F8136" t="str">
        <f>IF(Tabel_Forespørgsel_fra_Visma28[[#This Row],[SupDescr]]=" "," "," - "&amp;Tabel_Forespørgsel_fra_Visma28[[#This Row],[SupDescr]])</f>
        <v xml:space="preserve"> </v>
      </c>
      <c r="G8136" t="s">
        <v>7015</v>
      </c>
      <c r="H8136">
        <v>1</v>
      </c>
      <c r="I8136" t="str">
        <f>IF(A8136=A8135,I8135&amp;CHAR(10)&amp;"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7" spans="1:9" x14ac:dyDescent="0.25">
      <c r="A8137" t="s">
        <v>10490</v>
      </c>
      <c r="B8137">
        <v>75211662</v>
      </c>
      <c r="C8137" t="s">
        <v>16</v>
      </c>
      <c r="D8137" t="str">
        <f>IF(Tabel_Forespørgsel_fra_Visma28[[#This Row],[SupProd]]=" "," "," - "&amp;Tabel_Forespørgsel_fra_Visma28[[#This Row],[SupProd]])</f>
        <v xml:space="preserve"> </v>
      </c>
      <c r="E8137" t="s">
        <v>16</v>
      </c>
      <c r="F8137" t="str">
        <f>IF(Tabel_Forespørgsel_fra_Visma28[[#This Row],[SupDescr]]=" "," "," - "&amp;Tabel_Forespørgsel_fra_Visma28[[#This Row],[SupDescr]])</f>
        <v xml:space="preserve"> </v>
      </c>
      <c r="G8137" t="s">
        <v>7015</v>
      </c>
      <c r="H8137">
        <v>1</v>
      </c>
      <c r="I8137" t="str">
        <f>IF(A8137=A8136,I8136&amp;CHAR(10)&amp;"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8" spans="1:9" x14ac:dyDescent="0.25">
      <c r="A8138" t="s">
        <v>10911</v>
      </c>
      <c r="B8138">
        <v>75211662</v>
      </c>
      <c r="C8138" t="s">
        <v>16</v>
      </c>
      <c r="D8138" t="str">
        <f>IF(Tabel_Forespørgsel_fra_Visma28[[#This Row],[SupProd]]=" "," "," - "&amp;Tabel_Forespørgsel_fra_Visma28[[#This Row],[SupProd]])</f>
        <v xml:space="preserve"> </v>
      </c>
      <c r="E8138" t="s">
        <v>16</v>
      </c>
      <c r="F8138" t="str">
        <f>IF(Tabel_Forespørgsel_fra_Visma28[[#This Row],[SupDescr]]=" "," "," - "&amp;Tabel_Forespørgsel_fra_Visma28[[#This Row],[SupDescr]])</f>
        <v xml:space="preserve"> </v>
      </c>
      <c r="G8138" t="s">
        <v>7015</v>
      </c>
      <c r="H8138">
        <v>1</v>
      </c>
      <c r="I8138" t="str">
        <f>IF(A8138=A8137,I8137&amp;CHAR(10)&amp;"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9" spans="1:9" x14ac:dyDescent="0.25">
      <c r="A8139" t="s">
        <v>12333</v>
      </c>
      <c r="B8139">
        <v>75211662</v>
      </c>
      <c r="C8139" t="s">
        <v>16</v>
      </c>
      <c r="D8139" t="str">
        <f>IF(Tabel_Forespørgsel_fra_Visma28[[#This Row],[SupProd]]=" "," "," - "&amp;Tabel_Forespørgsel_fra_Visma28[[#This Row],[SupProd]])</f>
        <v xml:space="preserve"> </v>
      </c>
      <c r="E8139" t="s">
        <v>16</v>
      </c>
      <c r="F8139" t="str">
        <f>IF(Tabel_Forespørgsel_fra_Visma28[[#This Row],[SupDescr]]=" "," "," - "&amp;Tabel_Forespørgsel_fra_Visma28[[#This Row],[SupDescr]])</f>
        <v xml:space="preserve"> </v>
      </c>
      <c r="G8139" t="s">
        <v>7015</v>
      </c>
      <c r="H8139">
        <v>1</v>
      </c>
      <c r="I8139" t="str">
        <f>IF(A8139=A8138,I8138&amp;CHAR(10)&amp;"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0" spans="1:9" x14ac:dyDescent="0.25">
      <c r="A8140" t="s">
        <v>11670</v>
      </c>
      <c r="B8140">
        <v>75211662</v>
      </c>
      <c r="C8140" t="s">
        <v>16</v>
      </c>
      <c r="D8140" t="str">
        <f>IF(Tabel_Forespørgsel_fra_Visma28[[#This Row],[SupProd]]=" "," "," - "&amp;Tabel_Forespørgsel_fra_Visma28[[#This Row],[SupProd]])</f>
        <v xml:space="preserve"> </v>
      </c>
      <c r="E8140" t="s">
        <v>16</v>
      </c>
      <c r="F8140" t="str">
        <f>IF(Tabel_Forespørgsel_fra_Visma28[[#This Row],[SupDescr]]=" "," "," - "&amp;Tabel_Forespørgsel_fra_Visma28[[#This Row],[SupDescr]])</f>
        <v xml:space="preserve"> </v>
      </c>
      <c r="G8140" t="s">
        <v>7015</v>
      </c>
      <c r="H8140">
        <v>1</v>
      </c>
      <c r="I8140" t="str">
        <f>IF(A8140=A8139,I8139&amp;CHAR(10)&amp;"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1" spans="1:9" x14ac:dyDescent="0.25">
      <c r="A8141" t="s">
        <v>14212</v>
      </c>
      <c r="B8141">
        <v>75211662</v>
      </c>
      <c r="C8141" t="s">
        <v>16</v>
      </c>
      <c r="D8141" t="str">
        <f>IF(Tabel_Forespørgsel_fra_Visma28[[#This Row],[SupProd]]=" "," "," - "&amp;Tabel_Forespørgsel_fra_Visma28[[#This Row],[SupProd]])</f>
        <v xml:space="preserve"> </v>
      </c>
      <c r="E8141" t="s">
        <v>16</v>
      </c>
      <c r="F8141" t="str">
        <f>IF(Tabel_Forespørgsel_fra_Visma28[[#This Row],[SupDescr]]=" "," "," - "&amp;Tabel_Forespørgsel_fra_Visma28[[#This Row],[SupDescr]])</f>
        <v xml:space="preserve"> </v>
      </c>
      <c r="G8141" t="s">
        <v>7015</v>
      </c>
      <c r="H8141">
        <v>1</v>
      </c>
      <c r="I8141" t="str">
        <f>IF(A8141=A8140,I8140&amp;CHAR(10)&amp;"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2" spans="1:9" x14ac:dyDescent="0.25">
      <c r="A8142" t="s">
        <v>14211</v>
      </c>
      <c r="B8142">
        <v>75211662</v>
      </c>
      <c r="C8142" t="s">
        <v>16</v>
      </c>
      <c r="D8142" t="str">
        <f>IF(Tabel_Forespørgsel_fra_Visma28[[#This Row],[SupProd]]=" "," "," - "&amp;Tabel_Forespørgsel_fra_Visma28[[#This Row],[SupProd]])</f>
        <v xml:space="preserve"> </v>
      </c>
      <c r="E8142" t="s">
        <v>16</v>
      </c>
      <c r="F8142" t="str">
        <f>IF(Tabel_Forespørgsel_fra_Visma28[[#This Row],[SupDescr]]=" "," "," - "&amp;Tabel_Forespørgsel_fra_Visma28[[#This Row],[SupDescr]])</f>
        <v xml:space="preserve"> </v>
      </c>
      <c r="G8142" t="s">
        <v>7015</v>
      </c>
      <c r="H8142">
        <v>1</v>
      </c>
      <c r="I8142" t="str">
        <f>IF(A8142=A8141,I8141&amp;CHAR(10)&amp;"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3" spans="1:9" x14ac:dyDescent="0.25">
      <c r="A8143" t="s">
        <v>14209</v>
      </c>
      <c r="B8143">
        <v>75211662</v>
      </c>
      <c r="C8143" t="s">
        <v>16</v>
      </c>
      <c r="D8143" t="str">
        <f>IF(Tabel_Forespørgsel_fra_Visma28[[#This Row],[SupProd]]=" "," "," - "&amp;Tabel_Forespørgsel_fra_Visma28[[#This Row],[SupProd]])</f>
        <v xml:space="preserve"> </v>
      </c>
      <c r="E8143" t="s">
        <v>16</v>
      </c>
      <c r="F8143" t="str">
        <f>IF(Tabel_Forespørgsel_fra_Visma28[[#This Row],[SupDescr]]=" "," "," - "&amp;Tabel_Forespørgsel_fra_Visma28[[#This Row],[SupDescr]])</f>
        <v xml:space="preserve"> </v>
      </c>
      <c r="G8143" t="s">
        <v>7015</v>
      </c>
      <c r="H8143">
        <v>1</v>
      </c>
      <c r="I8143" t="str">
        <f>IF(A8143=A8142,I8142&amp;CHAR(10)&amp;"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4" spans="1:9" x14ac:dyDescent="0.25">
      <c r="A8144" t="s">
        <v>15072</v>
      </c>
      <c r="B8144">
        <v>75211662</v>
      </c>
      <c r="C8144" t="s">
        <v>16</v>
      </c>
      <c r="D8144" t="str">
        <f>IF(Tabel_Forespørgsel_fra_Visma28[[#This Row],[SupProd]]=" "," "," - "&amp;Tabel_Forespørgsel_fra_Visma28[[#This Row],[SupProd]])</f>
        <v xml:space="preserve"> </v>
      </c>
      <c r="E8144" t="s">
        <v>16</v>
      </c>
      <c r="F8144" t="str">
        <f>IF(Tabel_Forespørgsel_fra_Visma28[[#This Row],[SupDescr]]=" "," "," - "&amp;Tabel_Forespørgsel_fra_Visma28[[#This Row],[SupDescr]])</f>
        <v xml:space="preserve"> </v>
      </c>
      <c r="G8144" t="s">
        <v>7015</v>
      </c>
      <c r="H8144">
        <v>1</v>
      </c>
      <c r="I8144" t="str">
        <f>IF(A8144=A8143,I8143&amp;CHAR(10)&amp;"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5" spans="1:9" x14ac:dyDescent="0.25">
      <c r="A8145" t="s">
        <v>15294</v>
      </c>
      <c r="B8145">
        <v>75211662</v>
      </c>
      <c r="C8145" t="s">
        <v>16</v>
      </c>
      <c r="D8145" t="str">
        <f>IF(Tabel_Forespørgsel_fra_Visma28[[#This Row],[SupProd]]=" "," "," - "&amp;Tabel_Forespørgsel_fra_Visma28[[#This Row],[SupProd]])</f>
        <v xml:space="preserve"> </v>
      </c>
      <c r="E8145" t="s">
        <v>16</v>
      </c>
      <c r="F8145" t="str">
        <f>IF(Tabel_Forespørgsel_fra_Visma28[[#This Row],[SupDescr]]=" "," "," - "&amp;Tabel_Forespørgsel_fra_Visma28[[#This Row],[SupDescr]])</f>
        <v xml:space="preserve"> </v>
      </c>
      <c r="G8145" t="s">
        <v>7015</v>
      </c>
      <c r="H8145">
        <v>1</v>
      </c>
      <c r="I8145" t="str">
        <f>IF(A8145=A8144,I8144&amp;CHAR(10)&amp;"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6" spans="1:9" x14ac:dyDescent="0.25">
      <c r="A8146" t="s">
        <v>16616</v>
      </c>
      <c r="B8146">
        <v>75211662</v>
      </c>
      <c r="C8146" t="s">
        <v>16</v>
      </c>
      <c r="D8146" t="str">
        <f>IF(Tabel_Forespørgsel_fra_Visma28[[#This Row],[SupProd]]=" "," "," - "&amp;Tabel_Forespørgsel_fra_Visma28[[#This Row],[SupProd]])</f>
        <v xml:space="preserve"> </v>
      </c>
      <c r="E8146" t="s">
        <v>16</v>
      </c>
      <c r="F8146" t="str">
        <f>IF(Tabel_Forespørgsel_fra_Visma28[[#This Row],[SupDescr]]=" "," "," - "&amp;Tabel_Forespørgsel_fra_Visma28[[#This Row],[SupDescr]])</f>
        <v xml:space="preserve"> </v>
      </c>
      <c r="G8146" t="s">
        <v>7015</v>
      </c>
      <c r="H8146">
        <v>1</v>
      </c>
      <c r="I8146" t="str">
        <f>IF(A8146=A8145,I8145&amp;CHAR(10)&amp;"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7" spans="1:9" x14ac:dyDescent="0.25">
      <c r="A8147" t="s">
        <v>15378</v>
      </c>
      <c r="B8147">
        <v>75211662</v>
      </c>
      <c r="C8147" t="s">
        <v>16</v>
      </c>
      <c r="D8147" t="str">
        <f>IF(Tabel_Forespørgsel_fra_Visma28[[#This Row],[SupProd]]=" "," "," - "&amp;Tabel_Forespørgsel_fra_Visma28[[#This Row],[SupProd]])</f>
        <v xml:space="preserve"> </v>
      </c>
      <c r="E8147" t="s">
        <v>16</v>
      </c>
      <c r="F8147" t="str">
        <f>IF(Tabel_Forespørgsel_fra_Visma28[[#This Row],[SupDescr]]=" "," "," - "&amp;Tabel_Forespørgsel_fra_Visma28[[#This Row],[SupDescr]])</f>
        <v xml:space="preserve"> </v>
      </c>
      <c r="G8147" t="s">
        <v>7015</v>
      </c>
      <c r="H8147">
        <v>1</v>
      </c>
      <c r="I8147" t="str">
        <f>IF(A8147=A8146,I8146&amp;CHAR(10)&amp;"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8" spans="1:9" x14ac:dyDescent="0.25">
      <c r="A8148" t="s">
        <v>15380</v>
      </c>
      <c r="B8148">
        <v>75211662</v>
      </c>
      <c r="C8148" t="s">
        <v>16</v>
      </c>
      <c r="D8148" t="str">
        <f>IF(Tabel_Forespørgsel_fra_Visma28[[#This Row],[SupProd]]=" "," "," - "&amp;Tabel_Forespørgsel_fra_Visma28[[#This Row],[SupProd]])</f>
        <v xml:space="preserve"> </v>
      </c>
      <c r="E8148" t="s">
        <v>16</v>
      </c>
      <c r="F8148" t="str">
        <f>IF(Tabel_Forespørgsel_fra_Visma28[[#This Row],[SupDescr]]=" "," "," - "&amp;Tabel_Forespørgsel_fra_Visma28[[#This Row],[SupDescr]])</f>
        <v xml:space="preserve"> </v>
      </c>
      <c r="G8148" t="s">
        <v>7015</v>
      </c>
      <c r="H8148">
        <v>1</v>
      </c>
      <c r="I8148" t="str">
        <f>IF(A8148=A8147,I8147&amp;CHAR(10)&amp;"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9" spans="1:9" x14ac:dyDescent="0.25">
      <c r="A8149" t="s">
        <v>15379</v>
      </c>
      <c r="B8149">
        <v>75211662</v>
      </c>
      <c r="C8149" t="s">
        <v>16</v>
      </c>
      <c r="D8149" t="str">
        <f>IF(Tabel_Forespørgsel_fra_Visma28[[#This Row],[SupProd]]=" "," "," - "&amp;Tabel_Forespørgsel_fra_Visma28[[#This Row],[SupProd]])</f>
        <v xml:space="preserve"> </v>
      </c>
      <c r="E8149" t="s">
        <v>16</v>
      </c>
      <c r="F8149" t="str">
        <f>IF(Tabel_Forespørgsel_fra_Visma28[[#This Row],[SupDescr]]=" "," "," - "&amp;Tabel_Forespørgsel_fra_Visma28[[#This Row],[SupDescr]])</f>
        <v xml:space="preserve"> </v>
      </c>
      <c r="G8149" t="s">
        <v>7015</v>
      </c>
      <c r="H8149">
        <v>1</v>
      </c>
      <c r="I8149" t="str">
        <f>IF(A8149=A8148,I8148&amp;CHAR(10)&amp;"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0" spans="1:9" x14ac:dyDescent="0.25">
      <c r="A8150" t="s">
        <v>14563</v>
      </c>
      <c r="B8150">
        <v>75211662</v>
      </c>
      <c r="C8150" t="s">
        <v>16</v>
      </c>
      <c r="D8150" t="str">
        <f>IF(Tabel_Forespørgsel_fra_Visma28[[#This Row],[SupProd]]=" "," "," - "&amp;Tabel_Forespørgsel_fra_Visma28[[#This Row],[SupProd]])</f>
        <v xml:space="preserve"> </v>
      </c>
      <c r="E8150" t="s">
        <v>16</v>
      </c>
      <c r="F8150" t="str">
        <f>IF(Tabel_Forespørgsel_fra_Visma28[[#This Row],[SupDescr]]=" "," "," - "&amp;Tabel_Forespørgsel_fra_Visma28[[#This Row],[SupDescr]])</f>
        <v xml:space="preserve"> </v>
      </c>
      <c r="G8150" t="s">
        <v>7015</v>
      </c>
      <c r="H8150">
        <v>1</v>
      </c>
      <c r="I8150" t="str">
        <f>IF(A8150=A8149,I8149&amp;CHAR(10)&amp;"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1" spans="1:9" x14ac:dyDescent="0.25">
      <c r="A8151" t="s">
        <v>16621</v>
      </c>
      <c r="B8151">
        <v>75211662</v>
      </c>
      <c r="C8151" t="s">
        <v>16</v>
      </c>
      <c r="D8151" t="str">
        <f>IF(Tabel_Forespørgsel_fra_Visma28[[#This Row],[SupProd]]=" "," "," - "&amp;Tabel_Forespørgsel_fra_Visma28[[#This Row],[SupProd]])</f>
        <v xml:space="preserve"> </v>
      </c>
      <c r="E8151" t="s">
        <v>16</v>
      </c>
      <c r="F8151" t="str">
        <f>IF(Tabel_Forespørgsel_fra_Visma28[[#This Row],[SupDescr]]=" "," "," - "&amp;Tabel_Forespørgsel_fra_Visma28[[#This Row],[SupDescr]])</f>
        <v xml:space="preserve"> </v>
      </c>
      <c r="G8151" t="s">
        <v>7015</v>
      </c>
      <c r="H8151">
        <v>1</v>
      </c>
      <c r="I8151" t="str">
        <f>IF(A8151=A8150,I8150&amp;CHAR(10)&amp;"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2" spans="1:9" x14ac:dyDescent="0.25">
      <c r="A8152" t="s">
        <v>41634</v>
      </c>
      <c r="B8152">
        <v>75211662</v>
      </c>
      <c r="C8152" t="s">
        <v>16</v>
      </c>
      <c r="D8152" t="str">
        <f>IF(Tabel_Forespørgsel_fra_Visma28[[#This Row],[SupProd]]=" "," "," - "&amp;Tabel_Forespørgsel_fra_Visma28[[#This Row],[SupProd]])</f>
        <v xml:space="preserve"> </v>
      </c>
      <c r="E8152" t="s">
        <v>16</v>
      </c>
      <c r="F8152" t="str">
        <f>IF(Tabel_Forespørgsel_fra_Visma28[[#This Row],[SupDescr]]=" "," "," - "&amp;Tabel_Forespørgsel_fra_Visma28[[#This Row],[SupDescr]])</f>
        <v xml:space="preserve"> </v>
      </c>
      <c r="G8152" t="s">
        <v>7015</v>
      </c>
      <c r="H8152">
        <v>1</v>
      </c>
      <c r="I8152" t="str">
        <f>IF(A8152=A8151,I8151&amp;CHAR(10)&amp;"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3" spans="1:9" x14ac:dyDescent="0.25">
      <c r="A8153" t="s">
        <v>41925</v>
      </c>
      <c r="B8153">
        <v>75211662</v>
      </c>
      <c r="C8153" t="s">
        <v>16</v>
      </c>
      <c r="D8153" t="str">
        <f>IF(Tabel_Forespørgsel_fra_Visma28[[#This Row],[SupProd]]=" "," "," - "&amp;Tabel_Forespørgsel_fra_Visma28[[#This Row],[SupProd]])</f>
        <v xml:space="preserve"> </v>
      </c>
      <c r="E8153" t="s">
        <v>16</v>
      </c>
      <c r="F8153" t="str">
        <f>IF(Tabel_Forespørgsel_fra_Visma28[[#This Row],[SupDescr]]=" "," "," - "&amp;Tabel_Forespørgsel_fra_Visma28[[#This Row],[SupDescr]])</f>
        <v xml:space="preserve"> </v>
      </c>
      <c r="G8153" t="s">
        <v>7015</v>
      </c>
      <c r="H8153">
        <v>1</v>
      </c>
      <c r="I8153" t="str">
        <f>IF(A8153=A8152,I8152&amp;CHAR(10)&amp;"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4" spans="1:9" x14ac:dyDescent="0.25">
      <c r="A8154" t="s">
        <v>41923</v>
      </c>
      <c r="B8154">
        <v>75211662</v>
      </c>
      <c r="C8154" t="s">
        <v>16</v>
      </c>
      <c r="D8154" t="str">
        <f>IF(Tabel_Forespørgsel_fra_Visma28[[#This Row],[SupProd]]=" "," "," - "&amp;Tabel_Forespørgsel_fra_Visma28[[#This Row],[SupProd]])</f>
        <v xml:space="preserve"> </v>
      </c>
      <c r="E8154" t="s">
        <v>16</v>
      </c>
      <c r="F8154" t="str">
        <f>IF(Tabel_Forespørgsel_fra_Visma28[[#This Row],[SupDescr]]=" "," "," - "&amp;Tabel_Forespørgsel_fra_Visma28[[#This Row],[SupDescr]])</f>
        <v xml:space="preserve"> </v>
      </c>
      <c r="G8154" t="s">
        <v>7015</v>
      </c>
      <c r="H8154">
        <v>1</v>
      </c>
      <c r="I8154" t="str">
        <f>IF(A8154=A8153,I8153&amp;CHAR(10)&amp;"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5" spans="1:9" x14ac:dyDescent="0.25">
      <c r="A8155" t="s">
        <v>41768</v>
      </c>
      <c r="B8155">
        <v>75211662</v>
      </c>
      <c r="C8155" t="s">
        <v>16</v>
      </c>
      <c r="D8155" t="str">
        <f>IF(Tabel_Forespørgsel_fra_Visma28[[#This Row],[SupProd]]=" "," "," - "&amp;Tabel_Forespørgsel_fra_Visma28[[#This Row],[SupProd]])</f>
        <v xml:space="preserve"> </v>
      </c>
      <c r="E8155" t="s">
        <v>16</v>
      </c>
      <c r="F8155" t="str">
        <f>IF(Tabel_Forespørgsel_fra_Visma28[[#This Row],[SupDescr]]=" "," "," - "&amp;Tabel_Forespørgsel_fra_Visma28[[#This Row],[SupDescr]])</f>
        <v xml:space="preserve"> </v>
      </c>
      <c r="G8155" t="s">
        <v>7015</v>
      </c>
      <c r="H8155">
        <v>1</v>
      </c>
      <c r="I8155" t="str">
        <f>IF(A8155=A8154,I8154&amp;CHAR(10)&amp;"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6" spans="1:9" x14ac:dyDescent="0.25">
      <c r="A8156" t="s">
        <v>41804</v>
      </c>
      <c r="B8156">
        <v>75211662</v>
      </c>
      <c r="C8156" t="s">
        <v>16</v>
      </c>
      <c r="D8156" t="str">
        <f>IF(Tabel_Forespørgsel_fra_Visma28[[#This Row],[SupProd]]=" "," "," - "&amp;Tabel_Forespørgsel_fra_Visma28[[#This Row],[SupProd]])</f>
        <v xml:space="preserve"> </v>
      </c>
      <c r="E8156" t="s">
        <v>16</v>
      </c>
      <c r="F8156" t="str">
        <f>IF(Tabel_Forespørgsel_fra_Visma28[[#This Row],[SupDescr]]=" "," "," - "&amp;Tabel_Forespørgsel_fra_Visma28[[#This Row],[SupDescr]])</f>
        <v xml:space="preserve"> </v>
      </c>
      <c r="G8156" t="s">
        <v>7015</v>
      </c>
      <c r="H8156">
        <v>1</v>
      </c>
      <c r="I8156" t="str">
        <f>IF(A8156=A8155,I8155&amp;CHAR(10)&amp;"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7" spans="1:9" x14ac:dyDescent="0.25">
      <c r="A8157" t="s">
        <v>41805</v>
      </c>
      <c r="B8157">
        <v>75211662</v>
      </c>
      <c r="C8157" t="s">
        <v>16</v>
      </c>
      <c r="D8157" t="str">
        <f>IF(Tabel_Forespørgsel_fra_Visma28[[#This Row],[SupProd]]=" "," "," - "&amp;Tabel_Forespørgsel_fra_Visma28[[#This Row],[SupProd]])</f>
        <v xml:space="preserve"> </v>
      </c>
      <c r="E8157" t="s">
        <v>16</v>
      </c>
      <c r="F8157" t="str">
        <f>IF(Tabel_Forespørgsel_fra_Visma28[[#This Row],[SupDescr]]=" "," "," - "&amp;Tabel_Forespørgsel_fra_Visma28[[#This Row],[SupDescr]])</f>
        <v xml:space="preserve"> </v>
      </c>
      <c r="G8157" t="s">
        <v>7015</v>
      </c>
      <c r="H8157">
        <v>1</v>
      </c>
      <c r="I8157" t="str">
        <f>IF(A8157=A8156,I8156&amp;CHAR(10)&amp;"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8" spans="1:9" x14ac:dyDescent="0.25">
      <c r="A8158" t="s">
        <v>41806</v>
      </c>
      <c r="B8158">
        <v>75211662</v>
      </c>
      <c r="C8158" t="s">
        <v>16</v>
      </c>
      <c r="D8158" t="str">
        <f>IF(Tabel_Forespørgsel_fra_Visma28[[#This Row],[SupProd]]=" "," "," - "&amp;Tabel_Forespørgsel_fra_Visma28[[#This Row],[SupProd]])</f>
        <v xml:space="preserve"> </v>
      </c>
      <c r="E8158" t="s">
        <v>16</v>
      </c>
      <c r="F8158" t="str">
        <f>IF(Tabel_Forespørgsel_fra_Visma28[[#This Row],[SupDescr]]=" "," "," - "&amp;Tabel_Forespørgsel_fra_Visma28[[#This Row],[SupDescr]])</f>
        <v xml:space="preserve"> </v>
      </c>
      <c r="G8158" t="s">
        <v>7015</v>
      </c>
      <c r="H8158">
        <v>1</v>
      </c>
      <c r="I8158" t="str">
        <f>IF(A8158=A8157,I8157&amp;CHAR(10)&amp;"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9" spans="1:9" x14ac:dyDescent="0.25">
      <c r="A8159" t="s">
        <v>40959</v>
      </c>
      <c r="B8159">
        <v>75211662</v>
      </c>
      <c r="C8159" t="s">
        <v>16</v>
      </c>
      <c r="D8159" t="str">
        <f>IF(Tabel_Forespørgsel_fra_Visma28[[#This Row],[SupProd]]=" "," "," - "&amp;Tabel_Forespørgsel_fra_Visma28[[#This Row],[SupProd]])</f>
        <v xml:space="preserve"> </v>
      </c>
      <c r="E8159" t="s">
        <v>16</v>
      </c>
      <c r="F8159" t="str">
        <f>IF(Tabel_Forespørgsel_fra_Visma28[[#This Row],[SupDescr]]=" "," "," - "&amp;Tabel_Forespørgsel_fra_Visma28[[#This Row],[SupDescr]])</f>
        <v xml:space="preserve"> </v>
      </c>
      <c r="G8159" t="s">
        <v>7015</v>
      </c>
      <c r="H8159">
        <v>1</v>
      </c>
      <c r="I8159" t="str">
        <f>IF(A8159=A8158,I8158&amp;CHAR(10)&amp;"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60" spans="1:9" x14ac:dyDescent="0.25">
      <c r="A8160" t="s">
        <v>41821</v>
      </c>
      <c r="B8160">
        <v>75211662</v>
      </c>
      <c r="C8160" t="s">
        <v>16</v>
      </c>
      <c r="D8160" t="str">
        <f>IF(Tabel_Forespørgsel_fra_Visma28[[#This Row],[SupProd]]=" "," "," - "&amp;Tabel_Forespørgsel_fra_Visma28[[#This Row],[SupProd]])</f>
        <v xml:space="preserve"> </v>
      </c>
      <c r="E8160" t="s">
        <v>16</v>
      </c>
      <c r="F8160" t="str">
        <f>IF(Tabel_Forespørgsel_fra_Visma28[[#This Row],[SupDescr]]=" "," "," - "&amp;Tabel_Forespørgsel_fra_Visma28[[#This Row],[SupDescr]])</f>
        <v xml:space="preserve"> </v>
      </c>
      <c r="G8160" t="s">
        <v>7015</v>
      </c>
      <c r="H8160">
        <v>1</v>
      </c>
      <c r="I8160" t="str">
        <f>IF(A8160=A8159,I8159&amp;CHAR(10)&amp;"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61" spans="1:9" x14ac:dyDescent="0.25">
      <c r="A8161" t="s">
        <v>41924</v>
      </c>
      <c r="B8161">
        <v>75211662</v>
      </c>
      <c r="C8161" t="s">
        <v>16</v>
      </c>
      <c r="D8161" t="str">
        <f>IF(Tabel_Forespørgsel_fra_Visma28[[#This Row],[SupProd]]=" "," "," - "&amp;Tabel_Forespørgsel_fra_Visma28[[#This Row],[SupProd]])</f>
        <v xml:space="preserve"> </v>
      </c>
      <c r="E8161" t="s">
        <v>16</v>
      </c>
      <c r="F8161" t="str">
        <f>IF(Tabel_Forespørgsel_fra_Visma28[[#This Row],[SupDescr]]=" "," "," - "&amp;Tabel_Forespørgsel_fra_Visma28[[#This Row],[SupDescr]])</f>
        <v xml:space="preserve"> </v>
      </c>
      <c r="G8161" t="s">
        <v>7015</v>
      </c>
      <c r="H8161">
        <v>1</v>
      </c>
      <c r="I8161" t="str">
        <f>IF(A8161=A8160,I8160&amp;CHAR(10)&amp;"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62" spans="1:9" x14ac:dyDescent="0.25">
      <c r="A8162" t="s">
        <v>41927</v>
      </c>
      <c r="B8162">
        <v>75211662</v>
      </c>
      <c r="C8162" t="s">
        <v>16</v>
      </c>
      <c r="D8162" t="str">
        <f>IF(Tabel_Forespørgsel_fra_Visma28[[#This Row],[SupProd]]=" "," "," - "&amp;Tabel_Forespørgsel_fra_Visma28[[#This Row],[SupProd]])</f>
        <v xml:space="preserve"> </v>
      </c>
      <c r="E8162" t="s">
        <v>16</v>
      </c>
      <c r="F8162" t="str">
        <f>IF(Tabel_Forespørgsel_fra_Visma28[[#This Row],[SupDescr]]=" "," "," - "&amp;Tabel_Forespørgsel_fra_Visma28[[#This Row],[SupDescr]])</f>
        <v xml:space="preserve"> </v>
      </c>
      <c r="G8162" t="s">
        <v>7015</v>
      </c>
      <c r="H8162">
        <v>1</v>
      </c>
      <c r="I8162" t="str">
        <f>IF(A8162=A8161,I8161&amp;CHAR(10)&amp;"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63" spans="1:9" x14ac:dyDescent="0.25">
      <c r="A8163" t="s">
        <v>15160</v>
      </c>
      <c r="B8163">
        <v>75577000</v>
      </c>
      <c r="C8163" t="s">
        <v>16</v>
      </c>
      <c r="D8163" t="str">
        <f>IF(Tabel_Forespørgsel_fra_Visma28[[#This Row],[SupProd]]=" "," "," - "&amp;Tabel_Forespørgsel_fra_Visma28[[#This Row],[SupProd]])</f>
        <v xml:space="preserve"> </v>
      </c>
      <c r="E8163" t="s">
        <v>16</v>
      </c>
      <c r="F8163" t="str">
        <f>IF(Tabel_Forespørgsel_fra_Visma28[[#This Row],[SupDescr]]=" "," "," - "&amp;Tabel_Forespørgsel_fra_Visma28[[#This Row],[SupDescr]])</f>
        <v xml:space="preserve"> </v>
      </c>
      <c r="G8163" t="s">
        <v>3759</v>
      </c>
      <c r="H8163">
        <v>1</v>
      </c>
      <c r="I8163" t="str">
        <f>IF(A8163=A8162,I8162&amp;CHAR(10)&amp;"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164" spans="1:9" x14ac:dyDescent="0.25">
      <c r="A8164" t="s">
        <v>9038</v>
      </c>
      <c r="B8164">
        <v>65381262</v>
      </c>
      <c r="C8164" t="s">
        <v>16</v>
      </c>
      <c r="D8164" t="str">
        <f>IF(Tabel_Forespørgsel_fra_Visma28[[#This Row],[SupProd]]=" "," "," - "&amp;Tabel_Forespørgsel_fra_Visma28[[#This Row],[SupProd]])</f>
        <v xml:space="preserve"> </v>
      </c>
      <c r="E8164" t="s">
        <v>16</v>
      </c>
      <c r="F8164" t="str">
        <f>IF(Tabel_Forespørgsel_fra_Visma28[[#This Row],[SupDescr]]=" "," "," - "&amp;Tabel_Forespørgsel_fra_Visma28[[#This Row],[SupDescr]])</f>
        <v xml:space="preserve"> </v>
      </c>
      <c r="G8164" t="s">
        <v>8149</v>
      </c>
      <c r="H8164">
        <v>1</v>
      </c>
      <c r="I8164" t="str">
        <f>IF(A8164=A8163,I8163&amp;CHAR(10)&amp;"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65" spans="1:9" x14ac:dyDescent="0.25">
      <c r="A8165" t="s">
        <v>8668</v>
      </c>
      <c r="B8165">
        <v>70120140</v>
      </c>
      <c r="C8165" t="s">
        <v>16</v>
      </c>
      <c r="D8165" t="str">
        <f>IF(Tabel_Forespørgsel_fra_Visma28[[#This Row],[SupProd]]=" "," "," - "&amp;Tabel_Forespørgsel_fra_Visma28[[#This Row],[SupProd]])</f>
        <v xml:space="preserve"> </v>
      </c>
      <c r="E8165" t="s">
        <v>16</v>
      </c>
      <c r="F8165" t="str">
        <f>IF(Tabel_Forespørgsel_fra_Visma28[[#This Row],[SupDescr]]=" "," "," - "&amp;Tabel_Forespørgsel_fra_Visma28[[#This Row],[SupDescr]])</f>
        <v xml:space="preserve"> </v>
      </c>
      <c r="G8165" t="s">
        <v>2467</v>
      </c>
      <c r="H8165">
        <v>1</v>
      </c>
      <c r="I8165" t="str">
        <f>IF(A8165=A8164,I8164&amp;CHAR(10)&amp;"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66" spans="1:9" x14ac:dyDescent="0.25">
      <c r="A8166" t="s">
        <v>8744</v>
      </c>
      <c r="B8166">
        <v>70120140</v>
      </c>
      <c r="C8166" t="s">
        <v>16</v>
      </c>
      <c r="D8166" t="str">
        <f>IF(Tabel_Forespørgsel_fra_Visma28[[#This Row],[SupProd]]=" "," "," - "&amp;Tabel_Forespørgsel_fra_Visma28[[#This Row],[SupProd]])</f>
        <v xml:space="preserve"> </v>
      </c>
      <c r="E8166" t="s">
        <v>16</v>
      </c>
      <c r="F8166" t="str">
        <f>IF(Tabel_Forespørgsel_fra_Visma28[[#This Row],[SupDescr]]=" "," "," - "&amp;Tabel_Forespørgsel_fra_Visma28[[#This Row],[SupDescr]])</f>
        <v xml:space="preserve"> </v>
      </c>
      <c r="G8166" t="s">
        <v>2467</v>
      </c>
      <c r="H8166">
        <v>1</v>
      </c>
      <c r="I8166" t="str">
        <f>IF(A8166=A8165,I8165&amp;CHAR(10)&amp;"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67" spans="1:9" x14ac:dyDescent="0.25">
      <c r="A8167" t="s">
        <v>8745</v>
      </c>
      <c r="B8167">
        <v>65381262</v>
      </c>
      <c r="C8167" t="s">
        <v>16</v>
      </c>
      <c r="D8167" t="str">
        <f>IF(Tabel_Forespørgsel_fra_Visma28[[#This Row],[SupProd]]=" "," "," - "&amp;Tabel_Forespørgsel_fra_Visma28[[#This Row],[SupProd]])</f>
        <v xml:space="preserve"> </v>
      </c>
      <c r="E8167" t="s">
        <v>16</v>
      </c>
      <c r="F8167" t="str">
        <f>IF(Tabel_Forespørgsel_fra_Visma28[[#This Row],[SupDescr]]=" "," "," - "&amp;Tabel_Forespørgsel_fra_Visma28[[#This Row],[SupDescr]])</f>
        <v xml:space="preserve"> </v>
      </c>
      <c r="G8167" t="s">
        <v>8149</v>
      </c>
      <c r="H8167">
        <v>1</v>
      </c>
      <c r="I8167" t="str">
        <f>IF(A8167=A8166,I8166&amp;CHAR(10)&amp;"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68" spans="1:9" x14ac:dyDescent="0.25">
      <c r="A8168" t="s">
        <v>8732</v>
      </c>
      <c r="B8168">
        <v>70120140</v>
      </c>
      <c r="C8168" t="s">
        <v>16</v>
      </c>
      <c r="D8168" t="str">
        <f>IF(Tabel_Forespørgsel_fra_Visma28[[#This Row],[SupProd]]=" "," "," - "&amp;Tabel_Forespørgsel_fra_Visma28[[#This Row],[SupProd]])</f>
        <v xml:space="preserve"> </v>
      </c>
      <c r="E8168" t="s">
        <v>16</v>
      </c>
      <c r="F8168" t="str">
        <f>IF(Tabel_Forespørgsel_fra_Visma28[[#This Row],[SupDescr]]=" "," "," - "&amp;Tabel_Forespørgsel_fra_Visma28[[#This Row],[SupDescr]])</f>
        <v xml:space="preserve"> </v>
      </c>
      <c r="G8168" t="s">
        <v>2467</v>
      </c>
      <c r="H8168">
        <v>1</v>
      </c>
      <c r="I8168" t="str">
        <f>IF(A8168=A8167,I8167&amp;CHAR(10)&amp;"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69" spans="1:9" x14ac:dyDescent="0.25">
      <c r="A8169" t="s">
        <v>8746</v>
      </c>
      <c r="B8169">
        <v>70120140</v>
      </c>
      <c r="C8169" t="s">
        <v>16</v>
      </c>
      <c r="D8169" t="str">
        <f>IF(Tabel_Forespørgsel_fra_Visma28[[#This Row],[SupProd]]=" "," "," - "&amp;Tabel_Forespørgsel_fra_Visma28[[#This Row],[SupProd]])</f>
        <v xml:space="preserve"> </v>
      </c>
      <c r="E8169" t="s">
        <v>16</v>
      </c>
      <c r="F8169" t="str">
        <f>IF(Tabel_Forespørgsel_fra_Visma28[[#This Row],[SupDescr]]=" "," "," - "&amp;Tabel_Forespørgsel_fra_Visma28[[#This Row],[SupDescr]])</f>
        <v xml:space="preserve"> </v>
      </c>
      <c r="G8169" t="s">
        <v>2467</v>
      </c>
      <c r="H8169">
        <v>1</v>
      </c>
      <c r="I8169" t="str">
        <f>IF(A8169=A8168,I8168&amp;CHAR(10)&amp;"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0" spans="1:9" x14ac:dyDescent="0.25">
      <c r="A8170" t="s">
        <v>8746</v>
      </c>
      <c r="B8170">
        <v>65381262</v>
      </c>
      <c r="C8170" t="s">
        <v>16</v>
      </c>
      <c r="D8170" t="str">
        <f>IF(Tabel_Forespørgsel_fra_Visma28[[#This Row],[SupProd]]=" "," "," - "&amp;Tabel_Forespørgsel_fra_Visma28[[#This Row],[SupProd]])</f>
        <v xml:space="preserve"> </v>
      </c>
      <c r="E8170" t="s">
        <v>16</v>
      </c>
      <c r="F8170" t="str">
        <f>IF(Tabel_Forespørgsel_fra_Visma28[[#This Row],[SupDescr]]=" "," "," - "&amp;Tabel_Forespørgsel_fra_Visma28[[#This Row],[SupDescr]])</f>
        <v xml:space="preserve"> </v>
      </c>
      <c r="G8170" t="s">
        <v>8149</v>
      </c>
      <c r="H8170">
        <v>2</v>
      </c>
      <c r="I8170" t="str">
        <f>IF(A8170=A8169,I8169&amp;CHAR(10)&amp;"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171" spans="1:9" x14ac:dyDescent="0.25">
      <c r="A8171" t="s">
        <v>8747</v>
      </c>
      <c r="B8171">
        <v>70120140</v>
      </c>
      <c r="C8171" t="s">
        <v>16</v>
      </c>
      <c r="D8171" t="str">
        <f>IF(Tabel_Forespørgsel_fra_Visma28[[#This Row],[SupProd]]=" "," "," - "&amp;Tabel_Forespørgsel_fra_Visma28[[#This Row],[SupProd]])</f>
        <v xml:space="preserve"> </v>
      </c>
      <c r="E8171" t="s">
        <v>16</v>
      </c>
      <c r="F8171" t="str">
        <f>IF(Tabel_Forespørgsel_fra_Visma28[[#This Row],[SupDescr]]=" "," "," - "&amp;Tabel_Forespørgsel_fra_Visma28[[#This Row],[SupDescr]])</f>
        <v xml:space="preserve"> </v>
      </c>
      <c r="G8171" t="s">
        <v>2467</v>
      </c>
      <c r="H8171">
        <v>1</v>
      </c>
      <c r="I8171" t="str">
        <f>IF(A8171=A8170,I8170&amp;CHAR(10)&amp;"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2" spans="1:9" x14ac:dyDescent="0.25">
      <c r="A8172" t="s">
        <v>8747</v>
      </c>
      <c r="B8172">
        <v>65381262</v>
      </c>
      <c r="C8172" t="s">
        <v>16</v>
      </c>
      <c r="D8172" t="str">
        <f>IF(Tabel_Forespørgsel_fra_Visma28[[#This Row],[SupProd]]=" "," "," - "&amp;Tabel_Forespørgsel_fra_Visma28[[#This Row],[SupProd]])</f>
        <v xml:space="preserve"> </v>
      </c>
      <c r="E8172" t="s">
        <v>16</v>
      </c>
      <c r="F8172" t="str">
        <f>IF(Tabel_Forespørgsel_fra_Visma28[[#This Row],[SupDescr]]=" "," "," - "&amp;Tabel_Forespørgsel_fra_Visma28[[#This Row],[SupDescr]])</f>
        <v xml:space="preserve"> </v>
      </c>
      <c r="G8172" t="s">
        <v>8149</v>
      </c>
      <c r="H8172">
        <v>2</v>
      </c>
      <c r="I8172" t="str">
        <f>IF(A8172=A8171,I8171&amp;CHAR(10)&amp;"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173" spans="1:9" x14ac:dyDescent="0.25">
      <c r="A8173" t="s">
        <v>8749</v>
      </c>
      <c r="B8173">
        <v>65381262</v>
      </c>
      <c r="C8173" t="s">
        <v>16</v>
      </c>
      <c r="D8173" t="str">
        <f>IF(Tabel_Forespørgsel_fra_Visma28[[#This Row],[SupProd]]=" "," "," - "&amp;Tabel_Forespørgsel_fra_Visma28[[#This Row],[SupProd]])</f>
        <v xml:space="preserve"> </v>
      </c>
      <c r="E8173" t="s">
        <v>16</v>
      </c>
      <c r="F8173" t="str">
        <f>IF(Tabel_Forespørgsel_fra_Visma28[[#This Row],[SupDescr]]=" "," "," - "&amp;Tabel_Forespørgsel_fra_Visma28[[#This Row],[SupDescr]])</f>
        <v xml:space="preserve"> </v>
      </c>
      <c r="G8173" t="s">
        <v>8149</v>
      </c>
      <c r="H8173">
        <v>1</v>
      </c>
      <c r="I8173" t="str">
        <f>IF(A8173=A8172,I8172&amp;CHAR(10)&amp;"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74" spans="1:9" x14ac:dyDescent="0.25">
      <c r="A8174" t="s">
        <v>8748</v>
      </c>
      <c r="B8174">
        <v>65381262</v>
      </c>
      <c r="C8174" t="s">
        <v>16</v>
      </c>
      <c r="D8174" t="str">
        <f>IF(Tabel_Forespørgsel_fra_Visma28[[#This Row],[SupProd]]=" "," "," - "&amp;Tabel_Forespørgsel_fra_Visma28[[#This Row],[SupProd]])</f>
        <v xml:space="preserve"> </v>
      </c>
      <c r="E8174" t="s">
        <v>16</v>
      </c>
      <c r="F8174" t="str">
        <f>IF(Tabel_Forespørgsel_fra_Visma28[[#This Row],[SupDescr]]=" "," "," - "&amp;Tabel_Forespørgsel_fra_Visma28[[#This Row],[SupDescr]])</f>
        <v xml:space="preserve"> </v>
      </c>
      <c r="G8174" t="s">
        <v>8149</v>
      </c>
      <c r="H8174">
        <v>1</v>
      </c>
      <c r="I8174" t="str">
        <f>IF(A8174=A8173,I8173&amp;CHAR(10)&amp;"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75" spans="1:9" x14ac:dyDescent="0.25">
      <c r="A8175" t="s">
        <v>8725</v>
      </c>
      <c r="B8175">
        <v>70120140</v>
      </c>
      <c r="C8175" t="s">
        <v>16</v>
      </c>
      <c r="D8175" t="str">
        <f>IF(Tabel_Forespørgsel_fra_Visma28[[#This Row],[SupProd]]=" "," "," - "&amp;Tabel_Forespørgsel_fra_Visma28[[#This Row],[SupProd]])</f>
        <v xml:space="preserve"> </v>
      </c>
      <c r="E8175" t="s">
        <v>16</v>
      </c>
      <c r="F8175" t="str">
        <f>IF(Tabel_Forespørgsel_fra_Visma28[[#This Row],[SupDescr]]=" "," "," - "&amp;Tabel_Forespørgsel_fra_Visma28[[#This Row],[SupDescr]])</f>
        <v xml:space="preserve"> </v>
      </c>
      <c r="G8175" t="s">
        <v>2467</v>
      </c>
      <c r="H8175">
        <v>1</v>
      </c>
      <c r="I8175" t="str">
        <f>IF(A8175=A8174,I8174&amp;CHAR(10)&amp;"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6" spans="1:9" x14ac:dyDescent="0.25">
      <c r="A8176" t="s">
        <v>8750</v>
      </c>
      <c r="B8176">
        <v>70120140</v>
      </c>
      <c r="C8176" t="s">
        <v>16</v>
      </c>
      <c r="D8176" t="str">
        <f>IF(Tabel_Forespørgsel_fra_Visma28[[#This Row],[SupProd]]=" "," "," - "&amp;Tabel_Forespørgsel_fra_Visma28[[#This Row],[SupProd]])</f>
        <v xml:space="preserve"> </v>
      </c>
      <c r="E8176" t="s">
        <v>16</v>
      </c>
      <c r="F8176" t="str">
        <f>IF(Tabel_Forespørgsel_fra_Visma28[[#This Row],[SupDescr]]=" "," "," - "&amp;Tabel_Forespørgsel_fra_Visma28[[#This Row],[SupDescr]])</f>
        <v xml:space="preserve"> </v>
      </c>
      <c r="G8176" t="s">
        <v>2467</v>
      </c>
      <c r="H8176">
        <v>1</v>
      </c>
      <c r="I8176" t="str">
        <f>IF(A8176=A8175,I8175&amp;CHAR(10)&amp;"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7" spans="1:9" x14ac:dyDescent="0.25">
      <c r="A8177" t="s">
        <v>8752</v>
      </c>
      <c r="B8177">
        <v>70120140</v>
      </c>
      <c r="C8177" t="s">
        <v>16</v>
      </c>
      <c r="D8177" t="str">
        <f>IF(Tabel_Forespørgsel_fra_Visma28[[#This Row],[SupProd]]=" "," "," - "&amp;Tabel_Forespørgsel_fra_Visma28[[#This Row],[SupProd]])</f>
        <v xml:space="preserve"> </v>
      </c>
      <c r="E8177" t="s">
        <v>16</v>
      </c>
      <c r="F8177" t="str">
        <f>IF(Tabel_Forespørgsel_fra_Visma28[[#This Row],[SupDescr]]=" "," "," - "&amp;Tabel_Forespørgsel_fra_Visma28[[#This Row],[SupDescr]])</f>
        <v xml:space="preserve"> </v>
      </c>
      <c r="G8177" t="s">
        <v>2467</v>
      </c>
      <c r="H8177">
        <v>1</v>
      </c>
      <c r="I8177" t="str">
        <f>IF(A8177=A8176,I8176&amp;CHAR(10)&amp;"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8" spans="1:9" x14ac:dyDescent="0.25">
      <c r="A8178" t="s">
        <v>8733</v>
      </c>
      <c r="B8178">
        <v>70120140</v>
      </c>
      <c r="C8178" t="s">
        <v>16</v>
      </c>
      <c r="D8178" t="str">
        <f>IF(Tabel_Forespørgsel_fra_Visma28[[#This Row],[SupProd]]=" "," "," - "&amp;Tabel_Forespørgsel_fra_Visma28[[#This Row],[SupProd]])</f>
        <v xml:space="preserve"> </v>
      </c>
      <c r="E8178" t="s">
        <v>16</v>
      </c>
      <c r="F8178" t="str">
        <f>IF(Tabel_Forespørgsel_fra_Visma28[[#This Row],[SupDescr]]=" "," "," - "&amp;Tabel_Forespørgsel_fra_Visma28[[#This Row],[SupDescr]])</f>
        <v xml:space="preserve"> </v>
      </c>
      <c r="G8178" t="s">
        <v>2467</v>
      </c>
      <c r="H8178">
        <v>1</v>
      </c>
      <c r="I8178" t="str">
        <f>IF(A8178=A8177,I8177&amp;CHAR(10)&amp;"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9" spans="1:9" x14ac:dyDescent="0.25">
      <c r="A8179" t="s">
        <v>8754</v>
      </c>
      <c r="B8179">
        <v>70120140</v>
      </c>
      <c r="C8179" t="s">
        <v>16</v>
      </c>
      <c r="D8179" t="str">
        <f>IF(Tabel_Forespørgsel_fra_Visma28[[#This Row],[SupProd]]=" "," "," - "&amp;Tabel_Forespørgsel_fra_Visma28[[#This Row],[SupProd]])</f>
        <v xml:space="preserve"> </v>
      </c>
      <c r="E8179" t="s">
        <v>16</v>
      </c>
      <c r="F8179" t="str">
        <f>IF(Tabel_Forespørgsel_fra_Visma28[[#This Row],[SupDescr]]=" "," "," - "&amp;Tabel_Forespørgsel_fra_Visma28[[#This Row],[SupDescr]])</f>
        <v xml:space="preserve"> </v>
      </c>
      <c r="G8179" t="s">
        <v>2467</v>
      </c>
      <c r="H8179">
        <v>1</v>
      </c>
      <c r="I8179" t="str">
        <f>IF(A8179=A8178,I8178&amp;CHAR(10)&amp;"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0" spans="1:9" x14ac:dyDescent="0.25">
      <c r="A8180" t="s">
        <v>8753</v>
      </c>
      <c r="B8180">
        <v>70120140</v>
      </c>
      <c r="C8180" t="s">
        <v>16</v>
      </c>
      <c r="D8180" t="str">
        <f>IF(Tabel_Forespørgsel_fra_Visma28[[#This Row],[SupProd]]=" "," "," - "&amp;Tabel_Forespørgsel_fra_Visma28[[#This Row],[SupProd]])</f>
        <v xml:space="preserve"> </v>
      </c>
      <c r="E8180" t="s">
        <v>16</v>
      </c>
      <c r="F8180" t="str">
        <f>IF(Tabel_Forespørgsel_fra_Visma28[[#This Row],[SupDescr]]=" "," "," - "&amp;Tabel_Forespørgsel_fra_Visma28[[#This Row],[SupDescr]])</f>
        <v xml:space="preserve"> </v>
      </c>
      <c r="G8180" t="s">
        <v>2467</v>
      </c>
      <c r="H8180">
        <v>1</v>
      </c>
      <c r="I8180" t="str">
        <f>IF(A8180=A8179,I8179&amp;CHAR(10)&amp;"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1" spans="1:9" x14ac:dyDescent="0.25">
      <c r="A8181" t="s">
        <v>8731</v>
      </c>
      <c r="B8181">
        <v>70120140</v>
      </c>
      <c r="C8181" t="s">
        <v>16</v>
      </c>
      <c r="D8181" t="str">
        <f>IF(Tabel_Forespørgsel_fra_Visma28[[#This Row],[SupProd]]=" "," "," - "&amp;Tabel_Forespørgsel_fra_Visma28[[#This Row],[SupProd]])</f>
        <v xml:space="preserve"> </v>
      </c>
      <c r="E8181" t="s">
        <v>16</v>
      </c>
      <c r="F8181" t="str">
        <f>IF(Tabel_Forespørgsel_fra_Visma28[[#This Row],[SupDescr]]=" "," "," - "&amp;Tabel_Forespørgsel_fra_Visma28[[#This Row],[SupDescr]])</f>
        <v xml:space="preserve"> </v>
      </c>
      <c r="G8181" t="s">
        <v>2467</v>
      </c>
      <c r="H8181">
        <v>1</v>
      </c>
      <c r="I8181" t="str">
        <f>IF(A8181=A8180,I8180&amp;CHAR(10)&amp;"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2" spans="1:9" x14ac:dyDescent="0.25">
      <c r="A8182" t="s">
        <v>8755</v>
      </c>
      <c r="B8182">
        <v>70120140</v>
      </c>
      <c r="C8182" t="s">
        <v>16</v>
      </c>
      <c r="D8182" t="str">
        <f>IF(Tabel_Forespørgsel_fra_Visma28[[#This Row],[SupProd]]=" "," "," - "&amp;Tabel_Forespørgsel_fra_Visma28[[#This Row],[SupProd]])</f>
        <v xml:space="preserve"> </v>
      </c>
      <c r="E8182" t="s">
        <v>16</v>
      </c>
      <c r="F8182" t="str">
        <f>IF(Tabel_Forespørgsel_fra_Visma28[[#This Row],[SupDescr]]=" "," "," - "&amp;Tabel_Forespørgsel_fra_Visma28[[#This Row],[SupDescr]])</f>
        <v xml:space="preserve"> </v>
      </c>
      <c r="G8182" t="s">
        <v>2467</v>
      </c>
      <c r="H8182">
        <v>1</v>
      </c>
      <c r="I8182" t="str">
        <f>IF(A8182=A8181,I8181&amp;CHAR(10)&amp;"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3" spans="1:9" x14ac:dyDescent="0.25">
      <c r="A8183" t="s">
        <v>8756</v>
      </c>
      <c r="B8183">
        <v>70120140</v>
      </c>
      <c r="C8183" t="s">
        <v>16</v>
      </c>
      <c r="D8183" t="str">
        <f>IF(Tabel_Forespørgsel_fra_Visma28[[#This Row],[SupProd]]=" "," "," - "&amp;Tabel_Forespørgsel_fra_Visma28[[#This Row],[SupProd]])</f>
        <v xml:space="preserve"> </v>
      </c>
      <c r="E8183" t="s">
        <v>16</v>
      </c>
      <c r="F8183" t="str">
        <f>IF(Tabel_Forespørgsel_fra_Visma28[[#This Row],[SupDescr]]=" "," "," - "&amp;Tabel_Forespørgsel_fra_Visma28[[#This Row],[SupDescr]])</f>
        <v xml:space="preserve"> </v>
      </c>
      <c r="G8183" t="s">
        <v>2467</v>
      </c>
      <c r="H8183">
        <v>1</v>
      </c>
      <c r="I8183" t="str">
        <f>IF(A8183=A8182,I8182&amp;CHAR(10)&amp;"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4" spans="1:9" x14ac:dyDescent="0.25">
      <c r="A8184" t="s">
        <v>8773</v>
      </c>
      <c r="B8184">
        <v>70120140</v>
      </c>
      <c r="C8184" t="s">
        <v>16</v>
      </c>
      <c r="D8184" t="str">
        <f>IF(Tabel_Forespørgsel_fra_Visma28[[#This Row],[SupProd]]=" "," "," - "&amp;Tabel_Forespørgsel_fra_Visma28[[#This Row],[SupProd]])</f>
        <v xml:space="preserve"> </v>
      </c>
      <c r="E8184" t="s">
        <v>16</v>
      </c>
      <c r="F8184" t="str">
        <f>IF(Tabel_Forespørgsel_fra_Visma28[[#This Row],[SupDescr]]=" "," "," - "&amp;Tabel_Forespørgsel_fra_Visma28[[#This Row],[SupDescr]])</f>
        <v xml:space="preserve"> </v>
      </c>
      <c r="G8184" t="s">
        <v>2467</v>
      </c>
      <c r="H8184">
        <v>1</v>
      </c>
      <c r="I8184" t="str">
        <f>IF(A8184=A8183,I8183&amp;CHAR(10)&amp;"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5" spans="1:9" x14ac:dyDescent="0.25">
      <c r="A8185" t="s">
        <v>8739</v>
      </c>
      <c r="B8185">
        <v>70120140</v>
      </c>
      <c r="C8185" t="s">
        <v>16</v>
      </c>
      <c r="D8185" t="str">
        <f>IF(Tabel_Forespørgsel_fra_Visma28[[#This Row],[SupProd]]=" "," "," - "&amp;Tabel_Forespørgsel_fra_Visma28[[#This Row],[SupProd]])</f>
        <v xml:space="preserve"> </v>
      </c>
      <c r="E8185" t="s">
        <v>16</v>
      </c>
      <c r="F8185" t="str">
        <f>IF(Tabel_Forespørgsel_fra_Visma28[[#This Row],[SupDescr]]=" "," "," - "&amp;Tabel_Forespørgsel_fra_Visma28[[#This Row],[SupDescr]])</f>
        <v xml:space="preserve"> </v>
      </c>
      <c r="G8185" t="s">
        <v>2467</v>
      </c>
      <c r="H8185">
        <v>1</v>
      </c>
      <c r="I8185" t="str">
        <f>IF(A8185=A8184,I8184&amp;CHAR(10)&amp;"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6" spans="1:9" x14ac:dyDescent="0.25">
      <c r="A8186" t="s">
        <v>8740</v>
      </c>
      <c r="B8186">
        <v>70120140</v>
      </c>
      <c r="C8186" t="s">
        <v>16</v>
      </c>
      <c r="D8186" t="str">
        <f>IF(Tabel_Forespørgsel_fra_Visma28[[#This Row],[SupProd]]=" "," "," - "&amp;Tabel_Forespørgsel_fra_Visma28[[#This Row],[SupProd]])</f>
        <v xml:space="preserve"> </v>
      </c>
      <c r="E8186" t="s">
        <v>16</v>
      </c>
      <c r="F8186" t="str">
        <f>IF(Tabel_Forespørgsel_fra_Visma28[[#This Row],[SupDescr]]=" "," "," - "&amp;Tabel_Forespørgsel_fra_Visma28[[#This Row],[SupDescr]])</f>
        <v xml:space="preserve"> </v>
      </c>
      <c r="G8186" t="s">
        <v>2467</v>
      </c>
      <c r="H8186">
        <v>1</v>
      </c>
      <c r="I8186" t="str">
        <f>IF(A8186=A8185,I8185&amp;CHAR(10)&amp;"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7" spans="1:9" x14ac:dyDescent="0.25">
      <c r="A8187" t="s">
        <v>8741</v>
      </c>
      <c r="B8187">
        <v>70120140</v>
      </c>
      <c r="C8187" t="s">
        <v>16</v>
      </c>
      <c r="D8187" t="str">
        <f>IF(Tabel_Forespørgsel_fra_Visma28[[#This Row],[SupProd]]=" "," "," - "&amp;Tabel_Forespørgsel_fra_Visma28[[#This Row],[SupProd]])</f>
        <v xml:space="preserve"> </v>
      </c>
      <c r="E8187" t="s">
        <v>16</v>
      </c>
      <c r="F8187" t="str">
        <f>IF(Tabel_Forespørgsel_fra_Visma28[[#This Row],[SupDescr]]=" "," "," - "&amp;Tabel_Forespørgsel_fra_Visma28[[#This Row],[SupDescr]])</f>
        <v xml:space="preserve"> </v>
      </c>
      <c r="G8187" t="s">
        <v>2467</v>
      </c>
      <c r="H8187">
        <v>1</v>
      </c>
      <c r="I8187" t="str">
        <f>IF(A8187=A8186,I8186&amp;CHAR(10)&amp;"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8" spans="1:9" x14ac:dyDescent="0.25">
      <c r="A8188" t="s">
        <v>8742</v>
      </c>
      <c r="B8188">
        <v>70120140</v>
      </c>
      <c r="C8188" t="s">
        <v>16</v>
      </c>
      <c r="D8188" t="str">
        <f>IF(Tabel_Forespørgsel_fra_Visma28[[#This Row],[SupProd]]=" "," "," - "&amp;Tabel_Forespørgsel_fra_Visma28[[#This Row],[SupProd]])</f>
        <v xml:space="preserve"> </v>
      </c>
      <c r="E8188" t="s">
        <v>16</v>
      </c>
      <c r="F8188" t="str">
        <f>IF(Tabel_Forespørgsel_fra_Visma28[[#This Row],[SupDescr]]=" "," "," - "&amp;Tabel_Forespørgsel_fra_Visma28[[#This Row],[SupDescr]])</f>
        <v xml:space="preserve"> </v>
      </c>
      <c r="G8188" t="s">
        <v>2467</v>
      </c>
      <c r="H8188">
        <v>1</v>
      </c>
      <c r="I8188" t="str">
        <f>IF(A8188=A8187,I8187&amp;CHAR(10)&amp;"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9" spans="1:9" x14ac:dyDescent="0.25">
      <c r="A8189" t="s">
        <v>9022</v>
      </c>
      <c r="B8189">
        <v>65381262</v>
      </c>
      <c r="C8189" t="s">
        <v>16</v>
      </c>
      <c r="D8189" t="str">
        <f>IF(Tabel_Forespørgsel_fra_Visma28[[#This Row],[SupProd]]=" "," "," - "&amp;Tabel_Forespørgsel_fra_Visma28[[#This Row],[SupProd]])</f>
        <v xml:space="preserve"> </v>
      </c>
      <c r="E8189" t="s">
        <v>16</v>
      </c>
      <c r="F8189" t="str">
        <f>IF(Tabel_Forespørgsel_fra_Visma28[[#This Row],[SupDescr]]=" "," "," - "&amp;Tabel_Forespørgsel_fra_Visma28[[#This Row],[SupDescr]])</f>
        <v xml:space="preserve"> </v>
      </c>
      <c r="G8189" t="s">
        <v>8149</v>
      </c>
      <c r="H8189">
        <v>1</v>
      </c>
      <c r="I8189" t="str">
        <f>IF(A8189=A8188,I8188&amp;CHAR(10)&amp;"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0" spans="1:9" x14ac:dyDescent="0.25">
      <c r="A8190" t="s">
        <v>9021</v>
      </c>
      <c r="B8190">
        <v>65381262</v>
      </c>
      <c r="C8190" t="s">
        <v>16</v>
      </c>
      <c r="D8190" t="str">
        <f>IF(Tabel_Forespørgsel_fra_Visma28[[#This Row],[SupProd]]=" "," "," - "&amp;Tabel_Forespørgsel_fra_Visma28[[#This Row],[SupProd]])</f>
        <v xml:space="preserve"> </v>
      </c>
      <c r="E8190" t="s">
        <v>16</v>
      </c>
      <c r="F8190" t="str">
        <f>IF(Tabel_Forespørgsel_fra_Visma28[[#This Row],[SupDescr]]=" "," "," - "&amp;Tabel_Forespørgsel_fra_Visma28[[#This Row],[SupDescr]])</f>
        <v xml:space="preserve"> </v>
      </c>
      <c r="G8190" t="s">
        <v>8149</v>
      </c>
      <c r="H8190">
        <v>1</v>
      </c>
      <c r="I8190" t="str">
        <f>IF(A8190=A8189,I8189&amp;CHAR(10)&amp;"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1" spans="1:9" x14ac:dyDescent="0.25">
      <c r="A8191" t="s">
        <v>9035</v>
      </c>
      <c r="B8191">
        <v>65381262</v>
      </c>
      <c r="C8191" t="s">
        <v>16</v>
      </c>
      <c r="D8191" t="str">
        <f>IF(Tabel_Forespørgsel_fra_Visma28[[#This Row],[SupProd]]=" "," "," - "&amp;Tabel_Forespørgsel_fra_Visma28[[#This Row],[SupProd]])</f>
        <v xml:space="preserve"> </v>
      </c>
      <c r="E8191" t="s">
        <v>16</v>
      </c>
      <c r="F8191" t="str">
        <f>IF(Tabel_Forespørgsel_fra_Visma28[[#This Row],[SupDescr]]=" "," "," - "&amp;Tabel_Forespørgsel_fra_Visma28[[#This Row],[SupDescr]])</f>
        <v xml:space="preserve"> </v>
      </c>
      <c r="G8191" t="s">
        <v>8149</v>
      </c>
      <c r="H8191">
        <v>1</v>
      </c>
      <c r="I8191" t="str">
        <f>IF(A8191=A8190,I8190&amp;CHAR(10)&amp;"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2" spans="1:9" x14ac:dyDescent="0.25">
      <c r="A8192" t="s">
        <v>9034</v>
      </c>
      <c r="B8192">
        <v>65381262</v>
      </c>
      <c r="C8192" t="s">
        <v>16</v>
      </c>
      <c r="D8192" t="str">
        <f>IF(Tabel_Forespørgsel_fra_Visma28[[#This Row],[SupProd]]=" "," "," - "&amp;Tabel_Forespørgsel_fra_Visma28[[#This Row],[SupProd]])</f>
        <v xml:space="preserve"> </v>
      </c>
      <c r="E8192" t="s">
        <v>16</v>
      </c>
      <c r="F8192" t="str">
        <f>IF(Tabel_Forespørgsel_fra_Visma28[[#This Row],[SupDescr]]=" "," "," - "&amp;Tabel_Forespørgsel_fra_Visma28[[#This Row],[SupDescr]])</f>
        <v xml:space="preserve"> </v>
      </c>
      <c r="G8192" t="s">
        <v>8149</v>
      </c>
      <c r="H8192">
        <v>1</v>
      </c>
      <c r="I8192" t="str">
        <f>IF(A8192=A8191,I8191&amp;CHAR(10)&amp;"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3" spans="1:9" x14ac:dyDescent="0.25">
      <c r="A8193" t="s">
        <v>9033</v>
      </c>
      <c r="B8193">
        <v>65381262</v>
      </c>
      <c r="C8193" t="s">
        <v>16</v>
      </c>
      <c r="D8193" t="str">
        <f>IF(Tabel_Forespørgsel_fra_Visma28[[#This Row],[SupProd]]=" "," "," - "&amp;Tabel_Forespørgsel_fra_Visma28[[#This Row],[SupProd]])</f>
        <v xml:space="preserve"> </v>
      </c>
      <c r="E8193" t="s">
        <v>16</v>
      </c>
      <c r="F8193" t="str">
        <f>IF(Tabel_Forespørgsel_fra_Visma28[[#This Row],[SupDescr]]=" "," "," - "&amp;Tabel_Forespørgsel_fra_Visma28[[#This Row],[SupDescr]])</f>
        <v xml:space="preserve"> </v>
      </c>
      <c r="G8193" t="s">
        <v>8149</v>
      </c>
      <c r="H8193">
        <v>1</v>
      </c>
      <c r="I8193" t="str">
        <f>IF(A8193=A8192,I8192&amp;CHAR(10)&amp;"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4" spans="1:9" x14ac:dyDescent="0.25">
      <c r="A8194" t="s">
        <v>9041</v>
      </c>
      <c r="B8194">
        <v>70120140</v>
      </c>
      <c r="C8194" t="s">
        <v>16</v>
      </c>
      <c r="D8194" t="str">
        <f>IF(Tabel_Forespørgsel_fra_Visma28[[#This Row],[SupProd]]=" "," "," - "&amp;Tabel_Forespørgsel_fra_Visma28[[#This Row],[SupProd]])</f>
        <v xml:space="preserve"> </v>
      </c>
      <c r="E8194" t="s">
        <v>16</v>
      </c>
      <c r="F8194" t="str">
        <f>IF(Tabel_Forespørgsel_fra_Visma28[[#This Row],[SupDescr]]=" "," "," - "&amp;Tabel_Forespørgsel_fra_Visma28[[#This Row],[SupDescr]])</f>
        <v xml:space="preserve"> </v>
      </c>
      <c r="G8194" t="s">
        <v>2467</v>
      </c>
      <c r="H8194">
        <v>1</v>
      </c>
      <c r="I8194" t="str">
        <f>IF(A8194=A8193,I8193&amp;CHAR(10)&amp;"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95" spans="1:9" x14ac:dyDescent="0.25">
      <c r="A8195" t="s">
        <v>9039</v>
      </c>
      <c r="B8195">
        <v>65381262</v>
      </c>
      <c r="C8195" t="s">
        <v>16</v>
      </c>
      <c r="D8195" t="str">
        <f>IF(Tabel_Forespørgsel_fra_Visma28[[#This Row],[SupProd]]=" "," "," - "&amp;Tabel_Forespørgsel_fra_Visma28[[#This Row],[SupProd]])</f>
        <v xml:space="preserve"> </v>
      </c>
      <c r="E8195" t="s">
        <v>16</v>
      </c>
      <c r="F8195" t="str">
        <f>IF(Tabel_Forespørgsel_fra_Visma28[[#This Row],[SupDescr]]=" "," "," - "&amp;Tabel_Forespørgsel_fra_Visma28[[#This Row],[SupDescr]])</f>
        <v xml:space="preserve"> </v>
      </c>
      <c r="G8195" t="s">
        <v>8149</v>
      </c>
      <c r="H8195">
        <v>1</v>
      </c>
      <c r="I8195" t="str">
        <f>IF(A8195=A8194,I8194&amp;CHAR(10)&amp;"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6" spans="1:9" x14ac:dyDescent="0.25">
      <c r="A8196" t="s">
        <v>9036</v>
      </c>
      <c r="B8196">
        <v>65381262</v>
      </c>
      <c r="C8196" t="s">
        <v>16</v>
      </c>
      <c r="D8196" t="str">
        <f>IF(Tabel_Forespørgsel_fra_Visma28[[#This Row],[SupProd]]=" "," "," - "&amp;Tabel_Forespørgsel_fra_Visma28[[#This Row],[SupProd]])</f>
        <v xml:space="preserve"> </v>
      </c>
      <c r="E8196" t="s">
        <v>16</v>
      </c>
      <c r="F8196" t="str">
        <f>IF(Tabel_Forespørgsel_fra_Visma28[[#This Row],[SupDescr]]=" "," "," - "&amp;Tabel_Forespørgsel_fra_Visma28[[#This Row],[SupDescr]])</f>
        <v xml:space="preserve"> </v>
      </c>
      <c r="G8196" t="s">
        <v>8149</v>
      </c>
      <c r="H8196">
        <v>1</v>
      </c>
      <c r="I8196" t="str">
        <f>IF(A8196=A8195,I8195&amp;CHAR(10)&amp;"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7" spans="1:9" x14ac:dyDescent="0.25">
      <c r="A8197" t="s">
        <v>9040</v>
      </c>
      <c r="B8197">
        <v>65381262</v>
      </c>
      <c r="C8197" t="s">
        <v>16</v>
      </c>
      <c r="D8197" t="str">
        <f>IF(Tabel_Forespørgsel_fra_Visma28[[#This Row],[SupProd]]=" "," "," - "&amp;Tabel_Forespørgsel_fra_Visma28[[#This Row],[SupProd]])</f>
        <v xml:space="preserve"> </v>
      </c>
      <c r="E8197" t="s">
        <v>16</v>
      </c>
      <c r="F8197" t="str">
        <f>IF(Tabel_Forespørgsel_fra_Visma28[[#This Row],[SupDescr]]=" "," "," - "&amp;Tabel_Forespørgsel_fra_Visma28[[#This Row],[SupDescr]])</f>
        <v xml:space="preserve"> </v>
      </c>
      <c r="G8197" t="s">
        <v>8149</v>
      </c>
      <c r="H8197">
        <v>1</v>
      </c>
      <c r="I8197" t="str">
        <f>IF(A8197=A8196,I8196&amp;CHAR(10)&amp;"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8" spans="1:9" x14ac:dyDescent="0.25">
      <c r="A8198" t="s">
        <v>9037</v>
      </c>
      <c r="B8198">
        <v>70120140</v>
      </c>
      <c r="C8198" t="s">
        <v>16</v>
      </c>
      <c r="D8198" t="str">
        <f>IF(Tabel_Forespørgsel_fra_Visma28[[#This Row],[SupProd]]=" "," "," - "&amp;Tabel_Forespørgsel_fra_Visma28[[#This Row],[SupProd]])</f>
        <v xml:space="preserve"> </v>
      </c>
      <c r="E8198" t="s">
        <v>16</v>
      </c>
      <c r="F8198" t="str">
        <f>IF(Tabel_Forespørgsel_fra_Visma28[[#This Row],[SupDescr]]=" "," "," - "&amp;Tabel_Forespørgsel_fra_Visma28[[#This Row],[SupDescr]])</f>
        <v xml:space="preserve"> </v>
      </c>
      <c r="G8198" t="s">
        <v>2467</v>
      </c>
      <c r="H8198">
        <v>1</v>
      </c>
      <c r="I8198" t="str">
        <f>IF(A8198=A8197,I8197&amp;CHAR(10)&amp;"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99" spans="1:9" x14ac:dyDescent="0.25">
      <c r="A8199" t="s">
        <v>8795</v>
      </c>
      <c r="B8199">
        <v>70120140</v>
      </c>
      <c r="C8199" t="s">
        <v>16</v>
      </c>
      <c r="D8199" t="str">
        <f>IF(Tabel_Forespørgsel_fra_Visma28[[#This Row],[SupProd]]=" "," "," - "&amp;Tabel_Forespørgsel_fra_Visma28[[#This Row],[SupProd]])</f>
        <v xml:space="preserve"> </v>
      </c>
      <c r="E8199" t="s">
        <v>16</v>
      </c>
      <c r="F8199" t="str">
        <f>IF(Tabel_Forespørgsel_fra_Visma28[[#This Row],[SupDescr]]=" "," "," - "&amp;Tabel_Forespørgsel_fra_Visma28[[#This Row],[SupDescr]])</f>
        <v xml:space="preserve"> </v>
      </c>
      <c r="G8199" t="s">
        <v>2467</v>
      </c>
      <c r="H8199">
        <v>1</v>
      </c>
      <c r="I8199" t="str">
        <f>IF(A8199=A8198,I8198&amp;CHAR(10)&amp;"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00" spans="1:9" x14ac:dyDescent="0.25">
      <c r="A8200" t="s">
        <v>8805</v>
      </c>
      <c r="B8200">
        <v>70120140</v>
      </c>
      <c r="C8200" t="s">
        <v>16</v>
      </c>
      <c r="D8200" t="str">
        <f>IF(Tabel_Forespørgsel_fra_Visma28[[#This Row],[SupProd]]=" "," "," - "&amp;Tabel_Forespørgsel_fra_Visma28[[#This Row],[SupProd]])</f>
        <v xml:space="preserve"> </v>
      </c>
      <c r="E8200" t="s">
        <v>16</v>
      </c>
      <c r="F8200" t="str">
        <f>IF(Tabel_Forespørgsel_fra_Visma28[[#This Row],[SupDescr]]=" "," "," - "&amp;Tabel_Forespørgsel_fra_Visma28[[#This Row],[SupDescr]])</f>
        <v xml:space="preserve"> </v>
      </c>
      <c r="G8200" t="s">
        <v>2467</v>
      </c>
      <c r="H8200">
        <v>1</v>
      </c>
      <c r="I8200" t="str">
        <f>IF(A8200=A8199,I8199&amp;CHAR(10)&amp;"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01" spans="1:9" x14ac:dyDescent="0.25">
      <c r="A8201" t="s">
        <v>8796</v>
      </c>
      <c r="B8201">
        <v>70120140</v>
      </c>
      <c r="C8201" t="s">
        <v>16</v>
      </c>
      <c r="D8201" t="str">
        <f>IF(Tabel_Forespørgsel_fra_Visma28[[#This Row],[SupProd]]=" "," "," - "&amp;Tabel_Forespørgsel_fra_Visma28[[#This Row],[SupProd]])</f>
        <v xml:space="preserve"> </v>
      </c>
      <c r="E8201" t="s">
        <v>16</v>
      </c>
      <c r="F8201" t="str">
        <f>IF(Tabel_Forespørgsel_fra_Visma28[[#This Row],[SupDescr]]=" "," "," - "&amp;Tabel_Forespørgsel_fra_Visma28[[#This Row],[SupDescr]])</f>
        <v xml:space="preserve"> </v>
      </c>
      <c r="G8201" t="s">
        <v>2467</v>
      </c>
      <c r="H8201">
        <v>1</v>
      </c>
      <c r="I8201" t="str">
        <f>IF(A8201=A8200,I8200&amp;CHAR(10)&amp;"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02" spans="1:9" x14ac:dyDescent="0.25">
      <c r="A8202" t="s">
        <v>8957</v>
      </c>
      <c r="B8202">
        <v>65381262</v>
      </c>
      <c r="C8202" t="s">
        <v>16</v>
      </c>
      <c r="D8202" t="str">
        <f>IF(Tabel_Forespørgsel_fra_Visma28[[#This Row],[SupProd]]=" "," "," - "&amp;Tabel_Forespørgsel_fra_Visma28[[#This Row],[SupProd]])</f>
        <v xml:space="preserve"> </v>
      </c>
      <c r="E8202" t="s">
        <v>16</v>
      </c>
      <c r="F8202" t="str">
        <f>IF(Tabel_Forespørgsel_fra_Visma28[[#This Row],[SupDescr]]=" "," "," - "&amp;Tabel_Forespørgsel_fra_Visma28[[#This Row],[SupDescr]])</f>
        <v xml:space="preserve"> </v>
      </c>
      <c r="G8202" t="s">
        <v>8149</v>
      </c>
      <c r="H8202">
        <v>2</v>
      </c>
      <c r="I8202" t="str">
        <f>IF(A8202=A8201,I8201&amp;CHAR(10)&amp;"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03" spans="1:9" x14ac:dyDescent="0.25">
      <c r="A8203" t="s">
        <v>8958</v>
      </c>
      <c r="B8203">
        <v>65381262</v>
      </c>
      <c r="C8203" t="s">
        <v>16</v>
      </c>
      <c r="D8203" t="str">
        <f>IF(Tabel_Forespørgsel_fra_Visma28[[#This Row],[SupProd]]=" "," "," - "&amp;Tabel_Forespørgsel_fra_Visma28[[#This Row],[SupProd]])</f>
        <v xml:space="preserve"> </v>
      </c>
      <c r="E8203" t="s">
        <v>16</v>
      </c>
      <c r="F8203" t="str">
        <f>IF(Tabel_Forespørgsel_fra_Visma28[[#This Row],[SupDescr]]=" "," "," - "&amp;Tabel_Forespørgsel_fra_Visma28[[#This Row],[SupDescr]])</f>
        <v xml:space="preserve"> </v>
      </c>
      <c r="G8203" t="s">
        <v>8149</v>
      </c>
      <c r="H8203">
        <v>2</v>
      </c>
      <c r="I8203" t="str">
        <f>IF(A8203=A8202,I8202&amp;CHAR(10)&amp;"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04" spans="1:9" x14ac:dyDescent="0.25">
      <c r="A8204" t="s">
        <v>8981</v>
      </c>
      <c r="B8204">
        <v>70120140</v>
      </c>
      <c r="C8204" t="s">
        <v>16</v>
      </c>
      <c r="D8204" t="str">
        <f>IF(Tabel_Forespørgsel_fra_Visma28[[#This Row],[SupProd]]=" "," "," - "&amp;Tabel_Forespørgsel_fra_Visma28[[#This Row],[SupProd]])</f>
        <v xml:space="preserve"> </v>
      </c>
      <c r="E8204" t="s">
        <v>16</v>
      </c>
      <c r="F8204" t="str">
        <f>IF(Tabel_Forespørgsel_fra_Visma28[[#This Row],[SupDescr]]=" "," "," - "&amp;Tabel_Forespørgsel_fra_Visma28[[#This Row],[SupDescr]])</f>
        <v xml:space="preserve"> </v>
      </c>
      <c r="G8204" t="s">
        <v>2467</v>
      </c>
      <c r="H8204">
        <v>2</v>
      </c>
      <c r="I8204" t="str">
        <f>IF(A8204=A8203,I8203&amp;CHAR(10)&amp;"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05" spans="1:9" x14ac:dyDescent="0.25">
      <c r="A8205" t="s">
        <v>8900</v>
      </c>
      <c r="B8205">
        <v>75211662</v>
      </c>
      <c r="C8205" t="s">
        <v>16</v>
      </c>
      <c r="D8205" t="str">
        <f>IF(Tabel_Forespørgsel_fra_Visma28[[#This Row],[SupProd]]=" "," "," - "&amp;Tabel_Forespørgsel_fra_Visma28[[#This Row],[SupProd]])</f>
        <v xml:space="preserve"> </v>
      </c>
      <c r="E8205" t="s">
        <v>16</v>
      </c>
      <c r="F8205" t="str">
        <f>IF(Tabel_Forespørgsel_fra_Visma28[[#This Row],[SupDescr]]=" "," "," - "&amp;Tabel_Forespørgsel_fra_Visma28[[#This Row],[SupDescr]])</f>
        <v xml:space="preserve"> </v>
      </c>
      <c r="G8205" t="s">
        <v>7015</v>
      </c>
      <c r="H8205">
        <v>1</v>
      </c>
      <c r="I8205" t="str">
        <f>IF(A8205=A8204,I8204&amp;CHAR(10)&amp;"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06" spans="1:9" x14ac:dyDescent="0.25">
      <c r="A8206" t="s">
        <v>8989</v>
      </c>
      <c r="B8206">
        <v>65381262</v>
      </c>
      <c r="C8206" t="s">
        <v>16</v>
      </c>
      <c r="D8206" t="str">
        <f>IF(Tabel_Forespørgsel_fra_Visma28[[#This Row],[SupProd]]=" "," "," - "&amp;Tabel_Forespørgsel_fra_Visma28[[#This Row],[SupProd]])</f>
        <v xml:space="preserve"> </v>
      </c>
      <c r="E8206" t="s">
        <v>16</v>
      </c>
      <c r="F8206" t="str">
        <f>IF(Tabel_Forespørgsel_fra_Visma28[[#This Row],[SupDescr]]=" "," "," - "&amp;Tabel_Forespørgsel_fra_Visma28[[#This Row],[SupDescr]])</f>
        <v xml:space="preserve"> </v>
      </c>
      <c r="G8206" t="s">
        <v>8149</v>
      </c>
      <c r="H8206">
        <v>1</v>
      </c>
      <c r="I8206" t="str">
        <f>IF(A8206=A8205,I8205&amp;CHAR(10)&amp;"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07" spans="1:9" x14ac:dyDescent="0.25">
      <c r="A8207" t="s">
        <v>8990</v>
      </c>
      <c r="B8207">
        <v>65381262</v>
      </c>
      <c r="C8207" t="s">
        <v>16</v>
      </c>
      <c r="D8207" t="str">
        <f>IF(Tabel_Forespørgsel_fra_Visma28[[#This Row],[SupProd]]=" "," "," - "&amp;Tabel_Forespørgsel_fra_Visma28[[#This Row],[SupProd]])</f>
        <v xml:space="preserve"> </v>
      </c>
      <c r="E8207" t="s">
        <v>16</v>
      </c>
      <c r="F8207" t="str">
        <f>IF(Tabel_Forespørgsel_fra_Visma28[[#This Row],[SupDescr]]=" "," "," - "&amp;Tabel_Forespørgsel_fra_Visma28[[#This Row],[SupDescr]])</f>
        <v xml:space="preserve"> </v>
      </c>
      <c r="G8207" t="s">
        <v>8149</v>
      </c>
      <c r="H8207">
        <v>1</v>
      </c>
      <c r="I8207" t="str">
        <f>IF(A8207=A8206,I8206&amp;CHAR(10)&amp;"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08" spans="1:9" x14ac:dyDescent="0.25">
      <c r="A8208" t="s">
        <v>8991</v>
      </c>
      <c r="B8208">
        <v>65381262</v>
      </c>
      <c r="C8208" t="s">
        <v>16</v>
      </c>
      <c r="D8208" t="str">
        <f>IF(Tabel_Forespørgsel_fra_Visma28[[#This Row],[SupProd]]=" "," "," - "&amp;Tabel_Forespørgsel_fra_Visma28[[#This Row],[SupProd]])</f>
        <v xml:space="preserve"> </v>
      </c>
      <c r="E8208" t="s">
        <v>16</v>
      </c>
      <c r="F8208" t="str">
        <f>IF(Tabel_Forespørgsel_fra_Visma28[[#This Row],[SupDescr]]=" "," "," - "&amp;Tabel_Forespørgsel_fra_Visma28[[#This Row],[SupDescr]])</f>
        <v xml:space="preserve"> </v>
      </c>
      <c r="G8208" t="s">
        <v>8149</v>
      </c>
      <c r="H8208">
        <v>1</v>
      </c>
      <c r="I8208" t="str">
        <f>IF(A8208=A8207,I8207&amp;CHAR(10)&amp;"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09" spans="1:9" x14ac:dyDescent="0.25">
      <c r="A8209" t="s">
        <v>8996</v>
      </c>
      <c r="B8209">
        <v>65381262</v>
      </c>
      <c r="C8209" t="s">
        <v>16</v>
      </c>
      <c r="D8209" t="str">
        <f>IF(Tabel_Forespørgsel_fra_Visma28[[#This Row],[SupProd]]=" "," "," - "&amp;Tabel_Forespørgsel_fra_Visma28[[#This Row],[SupProd]])</f>
        <v xml:space="preserve"> </v>
      </c>
      <c r="E8209" t="s">
        <v>16</v>
      </c>
      <c r="F8209" t="str">
        <f>IF(Tabel_Forespørgsel_fra_Visma28[[#This Row],[SupDescr]]=" "," "," - "&amp;Tabel_Forespørgsel_fra_Visma28[[#This Row],[SupDescr]])</f>
        <v xml:space="preserve"> </v>
      </c>
      <c r="G8209" t="s">
        <v>8149</v>
      </c>
      <c r="H8209">
        <v>1</v>
      </c>
      <c r="I8209" t="str">
        <f>IF(A8209=A8208,I8208&amp;CHAR(10)&amp;"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0" spans="1:9" x14ac:dyDescent="0.25">
      <c r="A8210" t="s">
        <v>8997</v>
      </c>
      <c r="B8210">
        <v>65381262</v>
      </c>
      <c r="C8210" t="s">
        <v>16</v>
      </c>
      <c r="D8210" t="str">
        <f>IF(Tabel_Forespørgsel_fra_Visma28[[#This Row],[SupProd]]=" "," "," - "&amp;Tabel_Forespørgsel_fra_Visma28[[#This Row],[SupProd]])</f>
        <v xml:space="preserve"> </v>
      </c>
      <c r="E8210" t="s">
        <v>16</v>
      </c>
      <c r="F8210" t="str">
        <f>IF(Tabel_Forespørgsel_fra_Visma28[[#This Row],[SupDescr]]=" "," "," - "&amp;Tabel_Forespørgsel_fra_Visma28[[#This Row],[SupDescr]])</f>
        <v xml:space="preserve"> </v>
      </c>
      <c r="G8210" t="s">
        <v>8149</v>
      </c>
      <c r="H8210">
        <v>1</v>
      </c>
      <c r="I8210" t="str">
        <f>IF(A8210=A8209,I8209&amp;CHAR(10)&amp;"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1" spans="1:9" x14ac:dyDescent="0.25">
      <c r="A8211" t="s">
        <v>8998</v>
      </c>
      <c r="B8211">
        <v>65381262</v>
      </c>
      <c r="C8211" t="s">
        <v>16</v>
      </c>
      <c r="D8211" t="str">
        <f>IF(Tabel_Forespørgsel_fra_Visma28[[#This Row],[SupProd]]=" "," "," - "&amp;Tabel_Forespørgsel_fra_Visma28[[#This Row],[SupProd]])</f>
        <v xml:space="preserve"> </v>
      </c>
      <c r="E8211" t="s">
        <v>16</v>
      </c>
      <c r="F8211" t="str">
        <f>IF(Tabel_Forespørgsel_fra_Visma28[[#This Row],[SupDescr]]=" "," "," - "&amp;Tabel_Forespørgsel_fra_Visma28[[#This Row],[SupDescr]])</f>
        <v xml:space="preserve"> </v>
      </c>
      <c r="G8211" t="s">
        <v>8149</v>
      </c>
      <c r="H8211">
        <v>1</v>
      </c>
      <c r="I8211" t="str">
        <f>IF(A8211=A8210,I8210&amp;CHAR(10)&amp;"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2" spans="1:9" x14ac:dyDescent="0.25">
      <c r="A8212" t="s">
        <v>8999</v>
      </c>
      <c r="B8212">
        <v>65381262</v>
      </c>
      <c r="C8212" t="s">
        <v>16</v>
      </c>
      <c r="D8212" t="str">
        <f>IF(Tabel_Forespørgsel_fra_Visma28[[#This Row],[SupProd]]=" "," "," - "&amp;Tabel_Forespørgsel_fra_Visma28[[#This Row],[SupProd]])</f>
        <v xml:space="preserve"> </v>
      </c>
      <c r="E8212" t="s">
        <v>16</v>
      </c>
      <c r="F8212" t="str">
        <f>IF(Tabel_Forespørgsel_fra_Visma28[[#This Row],[SupDescr]]=" "," "," - "&amp;Tabel_Forespørgsel_fra_Visma28[[#This Row],[SupDescr]])</f>
        <v xml:space="preserve"> </v>
      </c>
      <c r="G8212" t="s">
        <v>8149</v>
      </c>
      <c r="H8212">
        <v>1</v>
      </c>
      <c r="I8212" t="str">
        <f>IF(A8212=A8211,I8211&amp;CHAR(10)&amp;"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3" spans="1:9" x14ac:dyDescent="0.25">
      <c r="A8213" t="s">
        <v>9000</v>
      </c>
      <c r="B8213">
        <v>65381262</v>
      </c>
      <c r="C8213" t="s">
        <v>16</v>
      </c>
      <c r="D8213" t="str">
        <f>IF(Tabel_Forespørgsel_fra_Visma28[[#This Row],[SupProd]]=" "," "," - "&amp;Tabel_Forespørgsel_fra_Visma28[[#This Row],[SupProd]])</f>
        <v xml:space="preserve"> </v>
      </c>
      <c r="E8213" t="s">
        <v>16</v>
      </c>
      <c r="F8213" t="str">
        <f>IF(Tabel_Forespørgsel_fra_Visma28[[#This Row],[SupDescr]]=" "," "," - "&amp;Tabel_Forespørgsel_fra_Visma28[[#This Row],[SupDescr]])</f>
        <v xml:space="preserve"> </v>
      </c>
      <c r="G8213" t="s">
        <v>8149</v>
      </c>
      <c r="H8213">
        <v>1</v>
      </c>
      <c r="I8213" t="str">
        <f>IF(A8213=A8212,I8212&amp;CHAR(10)&amp;"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4" spans="1:9" x14ac:dyDescent="0.25">
      <c r="A8214" t="s">
        <v>8992</v>
      </c>
      <c r="B8214">
        <v>65381262</v>
      </c>
      <c r="C8214" t="s">
        <v>16</v>
      </c>
      <c r="D8214" t="str">
        <f>IF(Tabel_Forespørgsel_fra_Visma28[[#This Row],[SupProd]]=" "," "," - "&amp;Tabel_Forespørgsel_fra_Visma28[[#This Row],[SupProd]])</f>
        <v xml:space="preserve"> </v>
      </c>
      <c r="E8214" t="s">
        <v>16</v>
      </c>
      <c r="F8214" t="str">
        <f>IF(Tabel_Forespørgsel_fra_Visma28[[#This Row],[SupDescr]]=" "," "," - "&amp;Tabel_Forespørgsel_fra_Visma28[[#This Row],[SupDescr]])</f>
        <v xml:space="preserve"> </v>
      </c>
      <c r="G8214" t="s">
        <v>8149</v>
      </c>
      <c r="H8214">
        <v>1</v>
      </c>
      <c r="I8214" t="str">
        <f>IF(A8214=A8213,I8213&amp;CHAR(10)&amp;"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5" spans="1:9" x14ac:dyDescent="0.25">
      <c r="A8215" t="s">
        <v>8993</v>
      </c>
      <c r="B8215">
        <v>65381262</v>
      </c>
      <c r="C8215" t="s">
        <v>16</v>
      </c>
      <c r="D8215" t="str">
        <f>IF(Tabel_Forespørgsel_fra_Visma28[[#This Row],[SupProd]]=" "," "," - "&amp;Tabel_Forespørgsel_fra_Visma28[[#This Row],[SupProd]])</f>
        <v xml:space="preserve"> </v>
      </c>
      <c r="E8215" t="s">
        <v>16</v>
      </c>
      <c r="F8215" t="str">
        <f>IF(Tabel_Forespørgsel_fra_Visma28[[#This Row],[SupDescr]]=" "," "," - "&amp;Tabel_Forespørgsel_fra_Visma28[[#This Row],[SupDescr]])</f>
        <v xml:space="preserve"> </v>
      </c>
      <c r="G8215" t="s">
        <v>8149</v>
      </c>
      <c r="H8215">
        <v>1</v>
      </c>
      <c r="I8215" t="str">
        <f>IF(A8215=A8214,I8214&amp;CHAR(10)&amp;"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6" spans="1:9" x14ac:dyDescent="0.25">
      <c r="A8216" t="s">
        <v>9001</v>
      </c>
      <c r="B8216">
        <v>65381262</v>
      </c>
      <c r="C8216" t="s">
        <v>16</v>
      </c>
      <c r="D8216" t="str">
        <f>IF(Tabel_Forespørgsel_fra_Visma28[[#This Row],[SupProd]]=" "," "," - "&amp;Tabel_Forespørgsel_fra_Visma28[[#This Row],[SupProd]])</f>
        <v xml:space="preserve"> </v>
      </c>
      <c r="E8216" t="s">
        <v>16</v>
      </c>
      <c r="F8216" t="str">
        <f>IF(Tabel_Forespørgsel_fra_Visma28[[#This Row],[SupDescr]]=" "," "," - "&amp;Tabel_Forespørgsel_fra_Visma28[[#This Row],[SupDescr]])</f>
        <v xml:space="preserve"> </v>
      </c>
      <c r="G8216" t="s">
        <v>8149</v>
      </c>
      <c r="H8216">
        <v>1</v>
      </c>
      <c r="I8216" t="str">
        <f>IF(A8216=A8215,I8215&amp;CHAR(10)&amp;"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7" spans="1:9" x14ac:dyDescent="0.25">
      <c r="A8217" t="s">
        <v>9002</v>
      </c>
      <c r="B8217">
        <v>65381262</v>
      </c>
      <c r="C8217" t="s">
        <v>16</v>
      </c>
      <c r="D8217" t="str">
        <f>IF(Tabel_Forespørgsel_fra_Visma28[[#This Row],[SupProd]]=" "," "," - "&amp;Tabel_Forespørgsel_fra_Visma28[[#This Row],[SupProd]])</f>
        <v xml:space="preserve"> </v>
      </c>
      <c r="E8217" t="s">
        <v>16</v>
      </c>
      <c r="F8217" t="str">
        <f>IF(Tabel_Forespørgsel_fra_Visma28[[#This Row],[SupDescr]]=" "," "," - "&amp;Tabel_Forespørgsel_fra_Visma28[[#This Row],[SupDescr]])</f>
        <v xml:space="preserve"> </v>
      </c>
      <c r="G8217" t="s">
        <v>8149</v>
      </c>
      <c r="H8217">
        <v>1</v>
      </c>
      <c r="I8217" t="str">
        <f>IF(A8217=A8216,I8216&amp;CHAR(10)&amp;"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8" spans="1:9" x14ac:dyDescent="0.25">
      <c r="A8218" t="s">
        <v>9003</v>
      </c>
      <c r="B8218">
        <v>65381262</v>
      </c>
      <c r="C8218" t="s">
        <v>16</v>
      </c>
      <c r="D8218" t="str">
        <f>IF(Tabel_Forespørgsel_fra_Visma28[[#This Row],[SupProd]]=" "," "," - "&amp;Tabel_Forespørgsel_fra_Visma28[[#This Row],[SupProd]])</f>
        <v xml:space="preserve"> </v>
      </c>
      <c r="E8218" t="s">
        <v>16</v>
      </c>
      <c r="F8218" t="str">
        <f>IF(Tabel_Forespørgsel_fra_Visma28[[#This Row],[SupDescr]]=" "," "," - "&amp;Tabel_Forespørgsel_fra_Visma28[[#This Row],[SupDescr]])</f>
        <v xml:space="preserve"> </v>
      </c>
      <c r="G8218" t="s">
        <v>8149</v>
      </c>
      <c r="H8218">
        <v>1</v>
      </c>
      <c r="I8218" t="str">
        <f>IF(A8218=A8217,I8217&amp;CHAR(10)&amp;"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9" spans="1:9" x14ac:dyDescent="0.25">
      <c r="A8219" t="s">
        <v>9004</v>
      </c>
      <c r="B8219">
        <v>70120140</v>
      </c>
      <c r="C8219" t="s">
        <v>16</v>
      </c>
      <c r="D8219" t="str">
        <f>IF(Tabel_Forespørgsel_fra_Visma28[[#This Row],[SupProd]]=" "," "," - "&amp;Tabel_Forespørgsel_fra_Visma28[[#This Row],[SupProd]])</f>
        <v xml:space="preserve"> </v>
      </c>
      <c r="E8219" t="s">
        <v>16</v>
      </c>
      <c r="F8219" t="str">
        <f>IF(Tabel_Forespørgsel_fra_Visma28[[#This Row],[SupDescr]]=" "," "," - "&amp;Tabel_Forespørgsel_fra_Visma28[[#This Row],[SupDescr]])</f>
        <v xml:space="preserve"> </v>
      </c>
      <c r="G8219" t="s">
        <v>2467</v>
      </c>
      <c r="H8219">
        <v>1</v>
      </c>
      <c r="I8219" t="str">
        <f>IF(A8219=A8218,I8218&amp;CHAR(10)&amp;"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20" spans="1:9" x14ac:dyDescent="0.25">
      <c r="A8220" t="s">
        <v>9005</v>
      </c>
      <c r="B8220">
        <v>66158040</v>
      </c>
      <c r="C8220" t="s">
        <v>16</v>
      </c>
      <c r="D8220" t="str">
        <f>IF(Tabel_Forespørgsel_fra_Visma28[[#This Row],[SupProd]]=" "," "," - "&amp;Tabel_Forespørgsel_fra_Visma28[[#This Row],[SupProd]])</f>
        <v xml:space="preserve"> </v>
      </c>
      <c r="E8220" t="s">
        <v>16</v>
      </c>
      <c r="F8220" t="str">
        <f>IF(Tabel_Forespørgsel_fra_Visma28[[#This Row],[SupDescr]]=" "," "," - "&amp;Tabel_Forespørgsel_fra_Visma28[[#This Row],[SupDescr]])</f>
        <v xml:space="preserve"> </v>
      </c>
      <c r="G8220" t="s">
        <v>13920</v>
      </c>
      <c r="H8220">
        <v>1</v>
      </c>
      <c r="I8220" t="str">
        <f>IF(A8220=A8219,I8219&amp;CHAR(10)&amp;"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221" spans="1:9" x14ac:dyDescent="0.25">
      <c r="A8221" t="s">
        <v>9009</v>
      </c>
      <c r="B8221">
        <v>65381262</v>
      </c>
      <c r="C8221" t="s">
        <v>16</v>
      </c>
      <c r="D8221" t="str">
        <f>IF(Tabel_Forespørgsel_fra_Visma28[[#This Row],[SupProd]]=" "," "," - "&amp;Tabel_Forespørgsel_fra_Visma28[[#This Row],[SupProd]])</f>
        <v xml:space="preserve"> </v>
      </c>
      <c r="E8221" t="s">
        <v>16</v>
      </c>
      <c r="F8221" t="str">
        <f>IF(Tabel_Forespørgsel_fra_Visma28[[#This Row],[SupDescr]]=" "," "," - "&amp;Tabel_Forespørgsel_fra_Visma28[[#This Row],[SupDescr]])</f>
        <v xml:space="preserve"> </v>
      </c>
      <c r="G8221" t="s">
        <v>8149</v>
      </c>
      <c r="H8221">
        <v>1</v>
      </c>
      <c r="I8221" t="str">
        <f>IF(A8221=A8220,I8220&amp;CHAR(10)&amp;"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2" spans="1:9" x14ac:dyDescent="0.25">
      <c r="A8222" t="s">
        <v>9006</v>
      </c>
      <c r="B8222">
        <v>65381262</v>
      </c>
      <c r="C8222" t="s">
        <v>16</v>
      </c>
      <c r="D8222" t="str">
        <f>IF(Tabel_Forespørgsel_fra_Visma28[[#This Row],[SupProd]]=" "," "," - "&amp;Tabel_Forespørgsel_fra_Visma28[[#This Row],[SupProd]])</f>
        <v xml:space="preserve"> </v>
      </c>
      <c r="E8222" t="s">
        <v>16</v>
      </c>
      <c r="F8222" t="str">
        <f>IF(Tabel_Forespørgsel_fra_Visma28[[#This Row],[SupDescr]]=" "," "," - "&amp;Tabel_Forespørgsel_fra_Visma28[[#This Row],[SupDescr]])</f>
        <v xml:space="preserve"> </v>
      </c>
      <c r="G8222" t="s">
        <v>8149</v>
      </c>
      <c r="H8222">
        <v>1</v>
      </c>
      <c r="I8222" t="str">
        <f>IF(A8222=A8221,I8221&amp;CHAR(10)&amp;"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3" spans="1:9" x14ac:dyDescent="0.25">
      <c r="A8223" t="s">
        <v>9007</v>
      </c>
      <c r="B8223">
        <v>65381262</v>
      </c>
      <c r="C8223" t="s">
        <v>16</v>
      </c>
      <c r="D8223" t="str">
        <f>IF(Tabel_Forespørgsel_fra_Visma28[[#This Row],[SupProd]]=" "," "," - "&amp;Tabel_Forespørgsel_fra_Visma28[[#This Row],[SupProd]])</f>
        <v xml:space="preserve"> </v>
      </c>
      <c r="E8223" t="s">
        <v>16</v>
      </c>
      <c r="F8223" t="str">
        <f>IF(Tabel_Forespørgsel_fra_Visma28[[#This Row],[SupDescr]]=" "," "," - "&amp;Tabel_Forespørgsel_fra_Visma28[[#This Row],[SupDescr]])</f>
        <v xml:space="preserve"> </v>
      </c>
      <c r="G8223" t="s">
        <v>8149</v>
      </c>
      <c r="H8223">
        <v>1</v>
      </c>
      <c r="I8223" t="str">
        <f>IF(A8223=A8222,I8222&amp;CHAR(10)&amp;"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4" spans="1:9" x14ac:dyDescent="0.25">
      <c r="A8224" t="s">
        <v>9010</v>
      </c>
      <c r="B8224">
        <v>65381262</v>
      </c>
      <c r="C8224" t="s">
        <v>16</v>
      </c>
      <c r="D8224" t="str">
        <f>IF(Tabel_Forespørgsel_fra_Visma28[[#This Row],[SupProd]]=" "," "," - "&amp;Tabel_Forespørgsel_fra_Visma28[[#This Row],[SupProd]])</f>
        <v xml:space="preserve"> </v>
      </c>
      <c r="E8224" t="s">
        <v>16</v>
      </c>
      <c r="F8224" t="str">
        <f>IF(Tabel_Forespørgsel_fra_Visma28[[#This Row],[SupDescr]]=" "," "," - "&amp;Tabel_Forespørgsel_fra_Visma28[[#This Row],[SupDescr]])</f>
        <v xml:space="preserve"> </v>
      </c>
      <c r="G8224" t="s">
        <v>8149</v>
      </c>
      <c r="H8224">
        <v>1</v>
      </c>
      <c r="I8224" t="str">
        <f>IF(A8224=A8223,I8223&amp;CHAR(10)&amp;"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5" spans="1:9" x14ac:dyDescent="0.25">
      <c r="A8225" t="s">
        <v>9011</v>
      </c>
      <c r="B8225">
        <v>65381262</v>
      </c>
      <c r="C8225" t="s">
        <v>16</v>
      </c>
      <c r="D8225" t="str">
        <f>IF(Tabel_Forespørgsel_fra_Visma28[[#This Row],[SupProd]]=" "," "," - "&amp;Tabel_Forespørgsel_fra_Visma28[[#This Row],[SupProd]])</f>
        <v xml:space="preserve"> </v>
      </c>
      <c r="E8225" t="s">
        <v>16</v>
      </c>
      <c r="F8225" t="str">
        <f>IF(Tabel_Forespørgsel_fra_Visma28[[#This Row],[SupDescr]]=" "," "," - "&amp;Tabel_Forespørgsel_fra_Visma28[[#This Row],[SupDescr]])</f>
        <v xml:space="preserve"> </v>
      </c>
      <c r="G8225" t="s">
        <v>8149</v>
      </c>
      <c r="H8225">
        <v>1</v>
      </c>
      <c r="I8225" t="str">
        <f>IF(A8225=A8224,I8224&amp;CHAR(10)&amp;"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6" spans="1:9" x14ac:dyDescent="0.25">
      <c r="A8226" t="s">
        <v>9012</v>
      </c>
      <c r="B8226">
        <v>65381262</v>
      </c>
      <c r="C8226" t="s">
        <v>16</v>
      </c>
      <c r="D8226" t="str">
        <f>IF(Tabel_Forespørgsel_fra_Visma28[[#This Row],[SupProd]]=" "," "," - "&amp;Tabel_Forespørgsel_fra_Visma28[[#This Row],[SupProd]])</f>
        <v xml:space="preserve"> </v>
      </c>
      <c r="E8226" t="s">
        <v>16</v>
      </c>
      <c r="F8226" t="str">
        <f>IF(Tabel_Forespørgsel_fra_Visma28[[#This Row],[SupDescr]]=" "," "," - "&amp;Tabel_Forespørgsel_fra_Visma28[[#This Row],[SupDescr]])</f>
        <v xml:space="preserve"> </v>
      </c>
      <c r="G8226" t="s">
        <v>8149</v>
      </c>
      <c r="H8226">
        <v>1</v>
      </c>
      <c r="I8226" t="str">
        <f>IF(A8226=A8225,I8225&amp;CHAR(10)&amp;"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7" spans="1:9" x14ac:dyDescent="0.25">
      <c r="A8227" t="s">
        <v>9013</v>
      </c>
      <c r="B8227">
        <v>70120140</v>
      </c>
      <c r="C8227" t="s">
        <v>16</v>
      </c>
      <c r="D8227" t="str">
        <f>IF(Tabel_Forespørgsel_fra_Visma28[[#This Row],[SupProd]]=" "," "," - "&amp;Tabel_Forespørgsel_fra_Visma28[[#This Row],[SupProd]])</f>
        <v xml:space="preserve"> </v>
      </c>
      <c r="E8227" t="s">
        <v>16</v>
      </c>
      <c r="F8227" t="str">
        <f>IF(Tabel_Forespørgsel_fra_Visma28[[#This Row],[SupDescr]]=" "," "," - "&amp;Tabel_Forespørgsel_fra_Visma28[[#This Row],[SupDescr]])</f>
        <v xml:space="preserve"> </v>
      </c>
      <c r="G8227" t="s">
        <v>2467</v>
      </c>
      <c r="H8227">
        <v>1</v>
      </c>
      <c r="I8227" t="str">
        <f>IF(A8227=A8226,I8226&amp;CHAR(10)&amp;"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28" spans="1:9" x14ac:dyDescent="0.25">
      <c r="A8228" t="s">
        <v>9014</v>
      </c>
      <c r="B8228">
        <v>65381262</v>
      </c>
      <c r="C8228" t="s">
        <v>16</v>
      </c>
      <c r="D8228" t="str">
        <f>IF(Tabel_Forespørgsel_fra_Visma28[[#This Row],[SupProd]]=" "," "," - "&amp;Tabel_Forespørgsel_fra_Visma28[[#This Row],[SupProd]])</f>
        <v xml:space="preserve"> </v>
      </c>
      <c r="E8228" t="s">
        <v>16</v>
      </c>
      <c r="F8228" t="str">
        <f>IF(Tabel_Forespørgsel_fra_Visma28[[#This Row],[SupDescr]]=" "," "," - "&amp;Tabel_Forespørgsel_fra_Visma28[[#This Row],[SupDescr]])</f>
        <v xml:space="preserve"> </v>
      </c>
      <c r="G8228" t="s">
        <v>8149</v>
      </c>
      <c r="H8228">
        <v>1</v>
      </c>
      <c r="I8228" t="str">
        <f>IF(A8228=A8227,I8227&amp;CHAR(10)&amp;"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9" spans="1:9" x14ac:dyDescent="0.25">
      <c r="A8229" t="s">
        <v>9015</v>
      </c>
      <c r="B8229">
        <v>65381262</v>
      </c>
      <c r="C8229" t="s">
        <v>16</v>
      </c>
      <c r="D8229" t="str">
        <f>IF(Tabel_Forespørgsel_fra_Visma28[[#This Row],[SupProd]]=" "," "," - "&amp;Tabel_Forespørgsel_fra_Visma28[[#This Row],[SupProd]])</f>
        <v xml:space="preserve"> </v>
      </c>
      <c r="E8229" t="s">
        <v>16</v>
      </c>
      <c r="F8229" t="str">
        <f>IF(Tabel_Forespørgsel_fra_Visma28[[#This Row],[SupDescr]]=" "," "," - "&amp;Tabel_Forespørgsel_fra_Visma28[[#This Row],[SupDescr]])</f>
        <v xml:space="preserve"> </v>
      </c>
      <c r="G8229" t="s">
        <v>8149</v>
      </c>
      <c r="H8229">
        <v>1</v>
      </c>
      <c r="I8229" t="str">
        <f>IF(A8229=A8228,I8228&amp;CHAR(10)&amp;"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30" spans="1:9" x14ac:dyDescent="0.25">
      <c r="A8230" t="s">
        <v>9008</v>
      </c>
      <c r="B8230">
        <v>65381262</v>
      </c>
      <c r="C8230" t="s">
        <v>16</v>
      </c>
      <c r="D8230" t="str">
        <f>IF(Tabel_Forespørgsel_fra_Visma28[[#This Row],[SupProd]]=" "," "," - "&amp;Tabel_Forespørgsel_fra_Visma28[[#This Row],[SupProd]])</f>
        <v xml:space="preserve"> </v>
      </c>
      <c r="E8230" t="s">
        <v>16</v>
      </c>
      <c r="F8230" t="str">
        <f>IF(Tabel_Forespørgsel_fra_Visma28[[#This Row],[SupDescr]]=" "," "," - "&amp;Tabel_Forespørgsel_fra_Visma28[[#This Row],[SupDescr]])</f>
        <v xml:space="preserve"> </v>
      </c>
      <c r="G8230" t="s">
        <v>8149</v>
      </c>
      <c r="H8230">
        <v>1</v>
      </c>
      <c r="I8230" t="str">
        <f>IF(A8230=A8229,I8229&amp;CHAR(10)&amp;"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31" spans="1:9" x14ac:dyDescent="0.25">
      <c r="A8231" t="s">
        <v>10241</v>
      </c>
      <c r="B8231">
        <v>70120140</v>
      </c>
      <c r="C8231" t="s">
        <v>16</v>
      </c>
      <c r="D8231" t="str">
        <f>IF(Tabel_Forespørgsel_fra_Visma28[[#This Row],[SupProd]]=" "," "," - "&amp;Tabel_Forespørgsel_fra_Visma28[[#This Row],[SupProd]])</f>
        <v xml:space="preserve"> </v>
      </c>
      <c r="E8231" t="s">
        <v>16</v>
      </c>
      <c r="F8231" t="str">
        <f>IF(Tabel_Forespørgsel_fra_Visma28[[#This Row],[SupDescr]]=" "," "," - "&amp;Tabel_Forespørgsel_fra_Visma28[[#This Row],[SupDescr]])</f>
        <v xml:space="preserve"> </v>
      </c>
      <c r="G8231" t="s">
        <v>2467</v>
      </c>
      <c r="H8231">
        <v>1</v>
      </c>
      <c r="I8231" t="str">
        <f>IF(A8231=A8230,I8230&amp;CHAR(10)&amp;"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2" spans="1:9" x14ac:dyDescent="0.25">
      <c r="A8232" t="s">
        <v>11985</v>
      </c>
      <c r="B8232">
        <v>70120140</v>
      </c>
      <c r="C8232" t="s">
        <v>16</v>
      </c>
      <c r="D8232" t="str">
        <f>IF(Tabel_Forespørgsel_fra_Visma28[[#This Row],[SupProd]]=" "," "," - "&amp;Tabel_Forespørgsel_fra_Visma28[[#This Row],[SupProd]])</f>
        <v xml:space="preserve"> </v>
      </c>
      <c r="E8232" t="s">
        <v>16</v>
      </c>
      <c r="F8232" t="str">
        <f>IF(Tabel_Forespørgsel_fra_Visma28[[#This Row],[SupDescr]]=" "," "," - "&amp;Tabel_Forespørgsel_fra_Visma28[[#This Row],[SupDescr]])</f>
        <v xml:space="preserve"> </v>
      </c>
      <c r="G8232" t="s">
        <v>2467</v>
      </c>
      <c r="H8232">
        <v>1</v>
      </c>
      <c r="I8232" t="str">
        <f>IF(A8232=A8231,I8231&amp;CHAR(10)&amp;"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3" spans="1:9" x14ac:dyDescent="0.25">
      <c r="A8233" t="s">
        <v>10611</v>
      </c>
      <c r="B8233">
        <v>70120140</v>
      </c>
      <c r="C8233" t="s">
        <v>16</v>
      </c>
      <c r="D8233" t="str">
        <f>IF(Tabel_Forespørgsel_fra_Visma28[[#This Row],[SupProd]]=" "," "," - "&amp;Tabel_Forespørgsel_fra_Visma28[[#This Row],[SupProd]])</f>
        <v xml:space="preserve"> </v>
      </c>
      <c r="E8233" t="s">
        <v>16</v>
      </c>
      <c r="F8233" t="str">
        <f>IF(Tabel_Forespørgsel_fra_Visma28[[#This Row],[SupDescr]]=" "," "," - "&amp;Tabel_Forespørgsel_fra_Visma28[[#This Row],[SupDescr]])</f>
        <v xml:space="preserve"> </v>
      </c>
      <c r="G8233" t="s">
        <v>2467</v>
      </c>
      <c r="H8233">
        <v>1</v>
      </c>
      <c r="I8233" t="str">
        <f>IF(A8233=A8232,I8232&amp;CHAR(10)&amp;"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4" spans="1:9" x14ac:dyDescent="0.25">
      <c r="A8234" t="s">
        <v>10244</v>
      </c>
      <c r="B8234">
        <v>70120140</v>
      </c>
      <c r="C8234" t="s">
        <v>16</v>
      </c>
      <c r="D8234" t="str">
        <f>IF(Tabel_Forespørgsel_fra_Visma28[[#This Row],[SupProd]]=" "," "," - "&amp;Tabel_Forespørgsel_fra_Visma28[[#This Row],[SupProd]])</f>
        <v xml:space="preserve"> </v>
      </c>
      <c r="E8234" t="s">
        <v>16</v>
      </c>
      <c r="F8234" t="str">
        <f>IF(Tabel_Forespørgsel_fra_Visma28[[#This Row],[SupDescr]]=" "," "," - "&amp;Tabel_Forespørgsel_fra_Visma28[[#This Row],[SupDescr]])</f>
        <v xml:space="preserve"> </v>
      </c>
      <c r="G8234" t="s">
        <v>2467</v>
      </c>
      <c r="H8234">
        <v>1</v>
      </c>
      <c r="I8234" t="str">
        <f>IF(A8234=A8233,I8233&amp;CHAR(10)&amp;"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5" spans="1:9" x14ac:dyDescent="0.25">
      <c r="A8235" t="s">
        <v>10244</v>
      </c>
      <c r="B8235">
        <v>65381262</v>
      </c>
      <c r="C8235" t="s">
        <v>16</v>
      </c>
      <c r="D8235" t="str">
        <f>IF(Tabel_Forespørgsel_fra_Visma28[[#This Row],[SupProd]]=" "," "," - "&amp;Tabel_Forespørgsel_fra_Visma28[[#This Row],[SupProd]])</f>
        <v xml:space="preserve"> </v>
      </c>
      <c r="E8235" t="s">
        <v>16</v>
      </c>
      <c r="F8235" t="str">
        <f>IF(Tabel_Forespørgsel_fra_Visma28[[#This Row],[SupDescr]]=" "," "," - "&amp;Tabel_Forespørgsel_fra_Visma28[[#This Row],[SupDescr]])</f>
        <v xml:space="preserve"> </v>
      </c>
      <c r="G8235" t="s">
        <v>8149</v>
      </c>
      <c r="H8235">
        <v>2</v>
      </c>
      <c r="I8235" t="str">
        <f>IF(A8235=A8234,I8234&amp;CHAR(10)&amp;"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236" spans="1:9" x14ac:dyDescent="0.25">
      <c r="A8236" t="s">
        <v>10242</v>
      </c>
      <c r="B8236">
        <v>70120140</v>
      </c>
      <c r="C8236" t="s">
        <v>16</v>
      </c>
      <c r="D8236" t="str">
        <f>IF(Tabel_Forespørgsel_fra_Visma28[[#This Row],[SupProd]]=" "," "," - "&amp;Tabel_Forespørgsel_fra_Visma28[[#This Row],[SupProd]])</f>
        <v xml:space="preserve"> </v>
      </c>
      <c r="E8236" t="s">
        <v>16</v>
      </c>
      <c r="F8236" t="str">
        <f>IF(Tabel_Forespørgsel_fra_Visma28[[#This Row],[SupDescr]]=" "," "," - "&amp;Tabel_Forespørgsel_fra_Visma28[[#This Row],[SupDescr]])</f>
        <v xml:space="preserve"> </v>
      </c>
      <c r="G8236" t="s">
        <v>2467</v>
      </c>
      <c r="H8236">
        <v>1</v>
      </c>
      <c r="I8236" t="str">
        <f>IF(A8236=A8235,I8235&amp;CHAR(10)&amp;"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7" spans="1:9" x14ac:dyDescent="0.25">
      <c r="A8237" t="s">
        <v>10242</v>
      </c>
      <c r="B8237">
        <v>65381262</v>
      </c>
      <c r="C8237" t="s">
        <v>16</v>
      </c>
      <c r="D8237" t="str">
        <f>IF(Tabel_Forespørgsel_fra_Visma28[[#This Row],[SupProd]]=" "," "," - "&amp;Tabel_Forespørgsel_fra_Visma28[[#This Row],[SupProd]])</f>
        <v xml:space="preserve"> </v>
      </c>
      <c r="E8237" t="s">
        <v>16</v>
      </c>
      <c r="F8237" t="str">
        <f>IF(Tabel_Forespørgsel_fra_Visma28[[#This Row],[SupDescr]]=" "," "," - "&amp;Tabel_Forespørgsel_fra_Visma28[[#This Row],[SupDescr]])</f>
        <v xml:space="preserve"> </v>
      </c>
      <c r="G8237" t="s">
        <v>8149</v>
      </c>
      <c r="H8237">
        <v>2</v>
      </c>
      <c r="I8237" t="str">
        <f>IF(A8237=A8236,I8236&amp;CHAR(10)&amp;"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238" spans="1:9" x14ac:dyDescent="0.25">
      <c r="A8238" t="s">
        <v>14498</v>
      </c>
      <c r="B8238">
        <v>70120140</v>
      </c>
      <c r="C8238" t="s">
        <v>16</v>
      </c>
      <c r="D8238" t="str">
        <f>IF(Tabel_Forespørgsel_fra_Visma28[[#This Row],[SupProd]]=" "," "," - "&amp;Tabel_Forespørgsel_fra_Visma28[[#This Row],[SupProd]])</f>
        <v xml:space="preserve"> </v>
      </c>
      <c r="E8238" t="s">
        <v>16</v>
      </c>
      <c r="F8238" t="str">
        <f>IF(Tabel_Forespørgsel_fra_Visma28[[#This Row],[SupDescr]]=" "," "," - "&amp;Tabel_Forespørgsel_fra_Visma28[[#This Row],[SupDescr]])</f>
        <v xml:space="preserve"> </v>
      </c>
      <c r="G8238" t="s">
        <v>2467</v>
      </c>
      <c r="H8238">
        <v>1</v>
      </c>
      <c r="I8238" t="str">
        <f>IF(A8238=A8237,I8237&amp;CHAR(10)&amp;"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9" spans="1:9" x14ac:dyDescent="0.25">
      <c r="A8239" t="s">
        <v>10240</v>
      </c>
      <c r="B8239">
        <v>70120140</v>
      </c>
      <c r="C8239" t="s">
        <v>16</v>
      </c>
      <c r="D8239" t="str">
        <f>IF(Tabel_Forespørgsel_fra_Visma28[[#This Row],[SupProd]]=" "," "," - "&amp;Tabel_Forespørgsel_fra_Visma28[[#This Row],[SupProd]])</f>
        <v xml:space="preserve"> </v>
      </c>
      <c r="E8239" t="s">
        <v>16</v>
      </c>
      <c r="F8239" t="str">
        <f>IF(Tabel_Forespørgsel_fra_Visma28[[#This Row],[SupDescr]]=" "," "," - "&amp;Tabel_Forespørgsel_fra_Visma28[[#This Row],[SupDescr]])</f>
        <v xml:space="preserve"> </v>
      </c>
      <c r="G8239" t="s">
        <v>2467</v>
      </c>
      <c r="H8239">
        <v>1</v>
      </c>
      <c r="I8239" t="str">
        <f>IF(A8239=A8238,I8238&amp;CHAR(10)&amp;"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40" spans="1:9" x14ac:dyDescent="0.25">
      <c r="A8240" t="s">
        <v>9031</v>
      </c>
      <c r="B8240">
        <v>70120140</v>
      </c>
      <c r="C8240" t="s">
        <v>16</v>
      </c>
      <c r="D8240" t="str">
        <f>IF(Tabel_Forespørgsel_fra_Visma28[[#This Row],[SupProd]]=" "," "," - "&amp;Tabel_Forespørgsel_fra_Visma28[[#This Row],[SupProd]])</f>
        <v xml:space="preserve"> </v>
      </c>
      <c r="E8240" t="s">
        <v>16</v>
      </c>
      <c r="F8240" t="str">
        <f>IF(Tabel_Forespørgsel_fra_Visma28[[#This Row],[SupDescr]]=" "," "," - "&amp;Tabel_Forespørgsel_fra_Visma28[[#This Row],[SupDescr]])</f>
        <v xml:space="preserve"> </v>
      </c>
      <c r="G8240" t="s">
        <v>2467</v>
      </c>
      <c r="H8240">
        <v>1</v>
      </c>
      <c r="I8240" t="str">
        <f>IF(A8240=A8239,I8239&amp;CHAR(10)&amp;"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41" spans="1:9" x14ac:dyDescent="0.25">
      <c r="A8241" t="s">
        <v>11984</v>
      </c>
      <c r="B8241">
        <v>70120140</v>
      </c>
      <c r="C8241" t="s">
        <v>16</v>
      </c>
      <c r="D8241" t="str">
        <f>IF(Tabel_Forespørgsel_fra_Visma28[[#This Row],[SupProd]]=" "," "," - "&amp;Tabel_Forespørgsel_fra_Visma28[[#This Row],[SupProd]])</f>
        <v xml:space="preserve"> </v>
      </c>
      <c r="E8241" t="s">
        <v>16</v>
      </c>
      <c r="F8241" t="str">
        <f>IF(Tabel_Forespørgsel_fra_Visma28[[#This Row],[SupDescr]]=" "," "," - "&amp;Tabel_Forespørgsel_fra_Visma28[[#This Row],[SupDescr]])</f>
        <v xml:space="preserve"> </v>
      </c>
      <c r="G8241" t="s">
        <v>2467</v>
      </c>
      <c r="H8241">
        <v>1</v>
      </c>
      <c r="I8241" t="str">
        <f>IF(A8241=A8240,I8240&amp;CHAR(10)&amp;"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42" spans="1:9" x14ac:dyDescent="0.25">
      <c r="A8242" t="s">
        <v>9018</v>
      </c>
      <c r="B8242">
        <v>65381262</v>
      </c>
      <c r="C8242" t="s">
        <v>16</v>
      </c>
      <c r="D8242" t="str">
        <f>IF(Tabel_Forespørgsel_fra_Visma28[[#This Row],[SupProd]]=" "," "," - "&amp;Tabel_Forespørgsel_fra_Visma28[[#This Row],[SupProd]])</f>
        <v xml:space="preserve"> </v>
      </c>
      <c r="E8242" t="s">
        <v>16</v>
      </c>
      <c r="F8242" t="str">
        <f>IF(Tabel_Forespørgsel_fra_Visma28[[#This Row],[SupDescr]]=" "," "," - "&amp;Tabel_Forespørgsel_fra_Visma28[[#This Row],[SupDescr]])</f>
        <v xml:space="preserve"> </v>
      </c>
      <c r="G8242" t="s">
        <v>8149</v>
      </c>
      <c r="H8242">
        <v>1</v>
      </c>
      <c r="I8242" t="str">
        <f>IF(A8242=A8241,I8241&amp;CHAR(10)&amp;"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43" spans="1:9" x14ac:dyDescent="0.25">
      <c r="A8243" t="s">
        <v>8207</v>
      </c>
      <c r="B8243">
        <v>75622288</v>
      </c>
      <c r="C8243" t="s">
        <v>16</v>
      </c>
      <c r="D8243" t="str">
        <f>IF(Tabel_Forespørgsel_fra_Visma28[[#This Row],[SupProd]]=" "," "," - "&amp;Tabel_Forespørgsel_fra_Visma28[[#This Row],[SupProd]])</f>
        <v xml:space="preserve"> </v>
      </c>
      <c r="E8243" t="s">
        <v>16</v>
      </c>
      <c r="F8243" t="str">
        <f>IF(Tabel_Forespørgsel_fra_Visma28[[#This Row],[SupDescr]]=" "," "," - "&amp;Tabel_Forespørgsel_fra_Visma28[[#This Row],[SupDescr]])</f>
        <v xml:space="preserve"> </v>
      </c>
      <c r="G8243" t="s">
        <v>3797</v>
      </c>
      <c r="H8243">
        <v>1</v>
      </c>
      <c r="I8243" t="str">
        <f>IF(A8243=A8242,I8242&amp;CHAR(10)&amp;"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4" spans="1:9" x14ac:dyDescent="0.25">
      <c r="A8244" t="s">
        <v>10263</v>
      </c>
      <c r="B8244">
        <v>75622288</v>
      </c>
      <c r="C8244" t="s">
        <v>16</v>
      </c>
      <c r="D8244" t="str">
        <f>IF(Tabel_Forespørgsel_fra_Visma28[[#This Row],[SupProd]]=" "," "," - "&amp;Tabel_Forespørgsel_fra_Visma28[[#This Row],[SupProd]])</f>
        <v xml:space="preserve"> </v>
      </c>
      <c r="E8244" t="s">
        <v>16</v>
      </c>
      <c r="F8244" t="str">
        <f>IF(Tabel_Forespørgsel_fra_Visma28[[#This Row],[SupDescr]]=" "," "," - "&amp;Tabel_Forespørgsel_fra_Visma28[[#This Row],[SupDescr]])</f>
        <v xml:space="preserve"> </v>
      </c>
      <c r="G8244" t="s">
        <v>3797</v>
      </c>
      <c r="H8244">
        <v>1</v>
      </c>
      <c r="I8244" t="str">
        <f>IF(A8244=A8243,I8243&amp;CHAR(10)&amp;"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5" spans="1:9" x14ac:dyDescent="0.25">
      <c r="A8245" t="s">
        <v>14361</v>
      </c>
      <c r="B8245">
        <v>75622288</v>
      </c>
      <c r="C8245" t="s">
        <v>16</v>
      </c>
      <c r="D8245" t="str">
        <f>IF(Tabel_Forespørgsel_fra_Visma28[[#This Row],[SupProd]]=" "," "," - "&amp;Tabel_Forespørgsel_fra_Visma28[[#This Row],[SupProd]])</f>
        <v xml:space="preserve"> </v>
      </c>
      <c r="E8245" t="s">
        <v>16</v>
      </c>
      <c r="F8245" t="str">
        <f>IF(Tabel_Forespørgsel_fra_Visma28[[#This Row],[SupDescr]]=" "," "," - "&amp;Tabel_Forespørgsel_fra_Visma28[[#This Row],[SupDescr]])</f>
        <v xml:space="preserve"> </v>
      </c>
      <c r="G8245" t="s">
        <v>3797</v>
      </c>
      <c r="H8245">
        <v>1</v>
      </c>
      <c r="I8245" t="str">
        <f>IF(A8245=A8244,I8244&amp;CHAR(10)&amp;"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6" spans="1:9" x14ac:dyDescent="0.25">
      <c r="A8246" t="s">
        <v>10264</v>
      </c>
      <c r="B8246">
        <v>75622288</v>
      </c>
      <c r="C8246" t="s">
        <v>16</v>
      </c>
      <c r="D8246" t="str">
        <f>IF(Tabel_Forespørgsel_fra_Visma28[[#This Row],[SupProd]]=" "," "," - "&amp;Tabel_Forespørgsel_fra_Visma28[[#This Row],[SupProd]])</f>
        <v xml:space="preserve"> </v>
      </c>
      <c r="E8246" t="s">
        <v>16</v>
      </c>
      <c r="F8246" t="str">
        <f>IF(Tabel_Forespørgsel_fra_Visma28[[#This Row],[SupDescr]]=" "," "," - "&amp;Tabel_Forespørgsel_fra_Visma28[[#This Row],[SupDescr]])</f>
        <v xml:space="preserve"> </v>
      </c>
      <c r="G8246" t="s">
        <v>3797</v>
      </c>
      <c r="H8246">
        <v>1</v>
      </c>
      <c r="I8246" t="str">
        <f>IF(A8246=A8245,I8245&amp;CHAR(10)&amp;"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7" spans="1:9" x14ac:dyDescent="0.25">
      <c r="A8247" t="s">
        <v>8208</v>
      </c>
      <c r="B8247">
        <v>75622288</v>
      </c>
      <c r="C8247" t="s">
        <v>16</v>
      </c>
      <c r="D8247" t="str">
        <f>IF(Tabel_Forespørgsel_fra_Visma28[[#This Row],[SupProd]]=" "," "," - "&amp;Tabel_Forespørgsel_fra_Visma28[[#This Row],[SupProd]])</f>
        <v xml:space="preserve"> </v>
      </c>
      <c r="E8247" t="s">
        <v>16</v>
      </c>
      <c r="F8247" t="str">
        <f>IF(Tabel_Forespørgsel_fra_Visma28[[#This Row],[SupDescr]]=" "," "," - "&amp;Tabel_Forespørgsel_fra_Visma28[[#This Row],[SupDescr]])</f>
        <v xml:space="preserve"> </v>
      </c>
      <c r="G8247" t="s">
        <v>3797</v>
      </c>
      <c r="H8247">
        <v>1</v>
      </c>
      <c r="I8247" t="str">
        <f>IF(A8247=A8246,I8246&amp;CHAR(10)&amp;"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8" spans="1:9" x14ac:dyDescent="0.25">
      <c r="A8248" t="s">
        <v>11105</v>
      </c>
      <c r="B8248">
        <v>75622288</v>
      </c>
      <c r="C8248" t="s">
        <v>16</v>
      </c>
      <c r="D8248" t="str">
        <f>IF(Tabel_Forespørgsel_fra_Visma28[[#This Row],[SupProd]]=" "," "," - "&amp;Tabel_Forespørgsel_fra_Visma28[[#This Row],[SupProd]])</f>
        <v xml:space="preserve"> </v>
      </c>
      <c r="E8248" t="s">
        <v>16</v>
      </c>
      <c r="F8248" t="str">
        <f>IF(Tabel_Forespørgsel_fra_Visma28[[#This Row],[SupDescr]]=" "," "," - "&amp;Tabel_Forespørgsel_fra_Visma28[[#This Row],[SupDescr]])</f>
        <v xml:space="preserve"> </v>
      </c>
      <c r="G8248" t="s">
        <v>3797</v>
      </c>
      <c r="H8248">
        <v>1</v>
      </c>
      <c r="I8248" t="str">
        <f>IF(A8248=A8247,I8247&amp;CHAR(10)&amp;"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9" spans="1:9" x14ac:dyDescent="0.25">
      <c r="A8249" t="s">
        <v>10262</v>
      </c>
      <c r="B8249">
        <v>75622288</v>
      </c>
      <c r="C8249" t="s">
        <v>16</v>
      </c>
      <c r="D8249" t="str">
        <f>IF(Tabel_Forespørgsel_fra_Visma28[[#This Row],[SupProd]]=" "," "," - "&amp;Tabel_Forespørgsel_fra_Visma28[[#This Row],[SupProd]])</f>
        <v xml:space="preserve"> </v>
      </c>
      <c r="E8249" t="s">
        <v>16</v>
      </c>
      <c r="F8249" t="str">
        <f>IF(Tabel_Forespørgsel_fra_Visma28[[#This Row],[SupDescr]]=" "," "," - "&amp;Tabel_Forespørgsel_fra_Visma28[[#This Row],[SupDescr]])</f>
        <v xml:space="preserve"> </v>
      </c>
      <c r="G8249" t="s">
        <v>3797</v>
      </c>
      <c r="H8249">
        <v>1</v>
      </c>
      <c r="I8249" t="str">
        <f>IF(A8249=A8248,I8248&amp;CHAR(10)&amp;"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0" spans="1:9" x14ac:dyDescent="0.25">
      <c r="A8250" t="s">
        <v>8210</v>
      </c>
      <c r="B8250">
        <v>75622288</v>
      </c>
      <c r="C8250" t="s">
        <v>16</v>
      </c>
      <c r="D8250" t="str">
        <f>IF(Tabel_Forespørgsel_fra_Visma28[[#This Row],[SupProd]]=" "," "," - "&amp;Tabel_Forespørgsel_fra_Visma28[[#This Row],[SupProd]])</f>
        <v xml:space="preserve"> </v>
      </c>
      <c r="E8250" t="s">
        <v>16</v>
      </c>
      <c r="F8250" t="str">
        <f>IF(Tabel_Forespørgsel_fra_Visma28[[#This Row],[SupDescr]]=" "," "," - "&amp;Tabel_Forespørgsel_fra_Visma28[[#This Row],[SupDescr]])</f>
        <v xml:space="preserve"> </v>
      </c>
      <c r="G8250" t="s">
        <v>3797</v>
      </c>
      <c r="H8250">
        <v>1</v>
      </c>
      <c r="I8250" t="str">
        <f>IF(A8250=A8249,I8249&amp;CHAR(10)&amp;"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1" spans="1:9" x14ac:dyDescent="0.25">
      <c r="A8251" t="s">
        <v>11103</v>
      </c>
      <c r="B8251">
        <v>75622288</v>
      </c>
      <c r="C8251" t="s">
        <v>16</v>
      </c>
      <c r="D8251" t="str">
        <f>IF(Tabel_Forespørgsel_fra_Visma28[[#This Row],[SupProd]]=" "," "," - "&amp;Tabel_Forespørgsel_fra_Visma28[[#This Row],[SupProd]])</f>
        <v xml:space="preserve"> </v>
      </c>
      <c r="E8251" t="s">
        <v>16</v>
      </c>
      <c r="F8251" t="str">
        <f>IF(Tabel_Forespørgsel_fra_Visma28[[#This Row],[SupDescr]]=" "," "," - "&amp;Tabel_Forespørgsel_fra_Visma28[[#This Row],[SupDescr]])</f>
        <v xml:space="preserve"> </v>
      </c>
      <c r="G8251" t="s">
        <v>3797</v>
      </c>
      <c r="H8251">
        <v>1</v>
      </c>
      <c r="I8251" t="str">
        <f>IF(A8251=A8250,I8250&amp;CHAR(10)&amp;"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2" spans="1:9" x14ac:dyDescent="0.25">
      <c r="A8252" t="s">
        <v>12163</v>
      </c>
      <c r="B8252">
        <v>75622288</v>
      </c>
      <c r="C8252" t="s">
        <v>16</v>
      </c>
      <c r="D8252" t="str">
        <f>IF(Tabel_Forespørgsel_fra_Visma28[[#This Row],[SupProd]]=" "," "," - "&amp;Tabel_Forespørgsel_fra_Visma28[[#This Row],[SupProd]])</f>
        <v xml:space="preserve"> </v>
      </c>
      <c r="E8252" t="s">
        <v>16</v>
      </c>
      <c r="F8252" t="str">
        <f>IF(Tabel_Forespørgsel_fra_Visma28[[#This Row],[SupDescr]]=" "," "," - "&amp;Tabel_Forespørgsel_fra_Visma28[[#This Row],[SupDescr]])</f>
        <v xml:space="preserve"> </v>
      </c>
      <c r="G8252" t="s">
        <v>3797</v>
      </c>
      <c r="H8252">
        <v>1</v>
      </c>
      <c r="I8252" t="str">
        <f>IF(A8252=A8251,I8251&amp;CHAR(10)&amp;"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3" spans="1:9" x14ac:dyDescent="0.25">
      <c r="A8253" t="s">
        <v>11104</v>
      </c>
      <c r="B8253">
        <v>75622288</v>
      </c>
      <c r="C8253" t="s">
        <v>16</v>
      </c>
      <c r="D8253" t="str">
        <f>IF(Tabel_Forespørgsel_fra_Visma28[[#This Row],[SupProd]]=" "," "," - "&amp;Tabel_Forespørgsel_fra_Visma28[[#This Row],[SupProd]])</f>
        <v xml:space="preserve"> </v>
      </c>
      <c r="E8253" t="s">
        <v>16</v>
      </c>
      <c r="F8253" t="str">
        <f>IF(Tabel_Forespørgsel_fra_Visma28[[#This Row],[SupDescr]]=" "," "," - "&amp;Tabel_Forespørgsel_fra_Visma28[[#This Row],[SupDescr]])</f>
        <v xml:space="preserve"> </v>
      </c>
      <c r="G8253" t="s">
        <v>3797</v>
      </c>
      <c r="H8253">
        <v>1</v>
      </c>
      <c r="I8253" t="str">
        <f>IF(A8253=A8252,I8252&amp;CHAR(10)&amp;"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4" spans="1:9" x14ac:dyDescent="0.25">
      <c r="A8254" t="s">
        <v>12162</v>
      </c>
      <c r="B8254">
        <v>75622288</v>
      </c>
      <c r="C8254" t="s">
        <v>16</v>
      </c>
      <c r="D8254" t="str">
        <f>IF(Tabel_Forespørgsel_fra_Visma28[[#This Row],[SupProd]]=" "," "," - "&amp;Tabel_Forespørgsel_fra_Visma28[[#This Row],[SupProd]])</f>
        <v xml:space="preserve"> </v>
      </c>
      <c r="E8254" t="s">
        <v>16</v>
      </c>
      <c r="F8254" t="str">
        <f>IF(Tabel_Forespørgsel_fra_Visma28[[#This Row],[SupDescr]]=" "," "," - "&amp;Tabel_Forespørgsel_fra_Visma28[[#This Row],[SupDescr]])</f>
        <v xml:space="preserve"> </v>
      </c>
      <c r="G8254" t="s">
        <v>3797</v>
      </c>
      <c r="H8254">
        <v>1</v>
      </c>
      <c r="I8254" t="str">
        <f>IF(A8254=A8253,I8253&amp;CHAR(10)&amp;"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5" spans="1:9" x14ac:dyDescent="0.25">
      <c r="A8255" t="s">
        <v>8211</v>
      </c>
      <c r="B8255">
        <v>65381262</v>
      </c>
      <c r="C8255" t="s">
        <v>16</v>
      </c>
      <c r="D8255" t="str">
        <f>IF(Tabel_Forespørgsel_fra_Visma28[[#This Row],[SupProd]]=" "," "," - "&amp;Tabel_Forespørgsel_fra_Visma28[[#This Row],[SupProd]])</f>
        <v xml:space="preserve"> </v>
      </c>
      <c r="E8255" t="s">
        <v>16</v>
      </c>
      <c r="F8255" t="str">
        <f>IF(Tabel_Forespørgsel_fra_Visma28[[#This Row],[SupDescr]]=" "," "," - "&amp;Tabel_Forespørgsel_fra_Visma28[[#This Row],[SupDescr]])</f>
        <v xml:space="preserve"> </v>
      </c>
      <c r="G8255" t="s">
        <v>8149</v>
      </c>
      <c r="H8255">
        <v>1</v>
      </c>
      <c r="I8255" t="str">
        <f>IF(A8255=A8254,I8254&amp;CHAR(10)&amp;"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56" spans="1:9" x14ac:dyDescent="0.25">
      <c r="A8256" t="s">
        <v>10251</v>
      </c>
      <c r="B8256">
        <v>65381262</v>
      </c>
      <c r="C8256" t="s">
        <v>16</v>
      </c>
      <c r="D8256" t="str">
        <f>IF(Tabel_Forespørgsel_fra_Visma28[[#This Row],[SupProd]]=" "," "," - "&amp;Tabel_Forespørgsel_fra_Visma28[[#This Row],[SupProd]])</f>
        <v xml:space="preserve"> </v>
      </c>
      <c r="E8256" t="s">
        <v>16</v>
      </c>
      <c r="F8256" t="str">
        <f>IF(Tabel_Forespørgsel_fra_Visma28[[#This Row],[SupDescr]]=" "," "," - "&amp;Tabel_Forespørgsel_fra_Visma28[[#This Row],[SupDescr]])</f>
        <v xml:space="preserve"> </v>
      </c>
      <c r="G8256" t="s">
        <v>8149</v>
      </c>
      <c r="H8256">
        <v>1</v>
      </c>
      <c r="I8256" t="str">
        <f>IF(A8256=A8255,I8255&amp;CHAR(10)&amp;"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57" spans="1:9" x14ac:dyDescent="0.25">
      <c r="A8257" t="s">
        <v>10252</v>
      </c>
      <c r="B8257">
        <v>65381262</v>
      </c>
      <c r="C8257" t="s">
        <v>16</v>
      </c>
      <c r="D8257" t="str">
        <f>IF(Tabel_Forespørgsel_fra_Visma28[[#This Row],[SupProd]]=" "," "," - "&amp;Tabel_Forespørgsel_fra_Visma28[[#This Row],[SupProd]])</f>
        <v xml:space="preserve"> </v>
      </c>
      <c r="E8257" t="s">
        <v>16</v>
      </c>
      <c r="F8257" t="str">
        <f>IF(Tabel_Forespørgsel_fra_Visma28[[#This Row],[SupDescr]]=" "," "," - "&amp;Tabel_Forespørgsel_fra_Visma28[[#This Row],[SupDescr]])</f>
        <v xml:space="preserve"> </v>
      </c>
      <c r="G8257" t="s">
        <v>8149</v>
      </c>
      <c r="H8257">
        <v>1</v>
      </c>
      <c r="I8257" t="str">
        <f>IF(A8257=A8256,I8256&amp;CHAR(10)&amp;"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58" spans="1:9" x14ac:dyDescent="0.25">
      <c r="A8258" t="s">
        <v>10239</v>
      </c>
      <c r="B8258">
        <v>65381262</v>
      </c>
      <c r="C8258" t="s">
        <v>16</v>
      </c>
      <c r="D8258" t="str">
        <f>IF(Tabel_Forespørgsel_fra_Visma28[[#This Row],[SupProd]]=" "," "," - "&amp;Tabel_Forespørgsel_fra_Visma28[[#This Row],[SupProd]])</f>
        <v xml:space="preserve"> </v>
      </c>
      <c r="E8258" t="s">
        <v>16</v>
      </c>
      <c r="F8258" t="str">
        <f>IF(Tabel_Forespørgsel_fra_Visma28[[#This Row],[SupDescr]]=" "," "," - "&amp;Tabel_Forespørgsel_fra_Visma28[[#This Row],[SupDescr]])</f>
        <v xml:space="preserve"> </v>
      </c>
      <c r="G8258" t="s">
        <v>8149</v>
      </c>
      <c r="H8258">
        <v>1</v>
      </c>
      <c r="I8258" t="str">
        <f>IF(A8258=A8257,I8257&amp;CHAR(10)&amp;"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59" spans="1:9" x14ac:dyDescent="0.25">
      <c r="A8259" t="s">
        <v>10246</v>
      </c>
      <c r="B8259">
        <v>65381262</v>
      </c>
      <c r="C8259" t="s">
        <v>16</v>
      </c>
      <c r="D8259" t="str">
        <f>IF(Tabel_Forespørgsel_fra_Visma28[[#This Row],[SupProd]]=" "," "," - "&amp;Tabel_Forespørgsel_fra_Visma28[[#This Row],[SupProd]])</f>
        <v xml:space="preserve"> </v>
      </c>
      <c r="E8259" t="s">
        <v>16</v>
      </c>
      <c r="F8259" t="str">
        <f>IF(Tabel_Forespørgsel_fra_Visma28[[#This Row],[SupDescr]]=" "," "," - "&amp;Tabel_Forespørgsel_fra_Visma28[[#This Row],[SupDescr]])</f>
        <v xml:space="preserve"> </v>
      </c>
      <c r="G8259" t="s">
        <v>8149</v>
      </c>
      <c r="H8259">
        <v>1</v>
      </c>
      <c r="I8259" t="str">
        <f>IF(A8259=A8258,I8258&amp;CHAR(10)&amp;"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0" spans="1:9" x14ac:dyDescent="0.25">
      <c r="A8260" t="s">
        <v>10247</v>
      </c>
      <c r="B8260">
        <v>65381262</v>
      </c>
      <c r="C8260" t="s">
        <v>16</v>
      </c>
      <c r="D8260" t="str">
        <f>IF(Tabel_Forespørgsel_fra_Visma28[[#This Row],[SupProd]]=" "," "," - "&amp;Tabel_Forespørgsel_fra_Visma28[[#This Row],[SupProd]])</f>
        <v xml:space="preserve"> </v>
      </c>
      <c r="E8260" t="s">
        <v>16</v>
      </c>
      <c r="F8260" t="str">
        <f>IF(Tabel_Forespørgsel_fra_Visma28[[#This Row],[SupDescr]]=" "," "," - "&amp;Tabel_Forespørgsel_fra_Visma28[[#This Row],[SupDescr]])</f>
        <v xml:space="preserve"> </v>
      </c>
      <c r="G8260" t="s">
        <v>8149</v>
      </c>
      <c r="H8260">
        <v>1</v>
      </c>
      <c r="I8260" t="str">
        <f>IF(A8260=A8259,I8259&amp;CHAR(10)&amp;"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1" spans="1:9" x14ac:dyDescent="0.25">
      <c r="A8261" t="s">
        <v>11983</v>
      </c>
      <c r="B8261">
        <v>65381262</v>
      </c>
      <c r="C8261" t="s">
        <v>16</v>
      </c>
      <c r="D8261" t="str">
        <f>IF(Tabel_Forespørgsel_fra_Visma28[[#This Row],[SupProd]]=" "," "," - "&amp;Tabel_Forespørgsel_fra_Visma28[[#This Row],[SupProd]])</f>
        <v xml:space="preserve"> </v>
      </c>
      <c r="E8261" t="s">
        <v>16</v>
      </c>
      <c r="F8261" t="str">
        <f>IF(Tabel_Forespørgsel_fra_Visma28[[#This Row],[SupDescr]]=" "," "," - "&amp;Tabel_Forespørgsel_fra_Visma28[[#This Row],[SupDescr]])</f>
        <v xml:space="preserve"> </v>
      </c>
      <c r="G8261" t="s">
        <v>8149</v>
      </c>
      <c r="H8261">
        <v>1</v>
      </c>
      <c r="I8261" t="str">
        <f>IF(A8261=A8260,I8260&amp;CHAR(10)&amp;"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2" spans="1:9" x14ac:dyDescent="0.25">
      <c r="A8262" t="s">
        <v>11907</v>
      </c>
      <c r="B8262">
        <v>65381262</v>
      </c>
      <c r="C8262" t="s">
        <v>16</v>
      </c>
      <c r="D8262" t="str">
        <f>IF(Tabel_Forespørgsel_fra_Visma28[[#This Row],[SupProd]]=" "," "," - "&amp;Tabel_Forespørgsel_fra_Visma28[[#This Row],[SupProd]])</f>
        <v xml:space="preserve"> </v>
      </c>
      <c r="E8262" t="s">
        <v>16</v>
      </c>
      <c r="F8262" t="str">
        <f>IF(Tabel_Forespørgsel_fra_Visma28[[#This Row],[SupDescr]]=" "," "," - "&amp;Tabel_Forespørgsel_fra_Visma28[[#This Row],[SupDescr]])</f>
        <v xml:space="preserve"> </v>
      </c>
      <c r="G8262" t="s">
        <v>8149</v>
      </c>
      <c r="H8262">
        <v>1</v>
      </c>
      <c r="I8262" t="str">
        <f>IF(A8262=A8261,I8261&amp;CHAR(10)&amp;"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3" spans="1:9" x14ac:dyDescent="0.25">
      <c r="A8263" t="s">
        <v>11908</v>
      </c>
      <c r="B8263">
        <v>70120140</v>
      </c>
      <c r="C8263" t="s">
        <v>16</v>
      </c>
      <c r="D8263" t="str">
        <f>IF(Tabel_Forespørgsel_fra_Visma28[[#This Row],[SupProd]]=" "," "," - "&amp;Tabel_Forespørgsel_fra_Visma28[[#This Row],[SupProd]])</f>
        <v xml:space="preserve"> </v>
      </c>
      <c r="E8263" t="s">
        <v>16</v>
      </c>
      <c r="F8263" t="str">
        <f>IF(Tabel_Forespørgsel_fra_Visma28[[#This Row],[SupDescr]]=" "," "," - "&amp;Tabel_Forespørgsel_fra_Visma28[[#This Row],[SupDescr]])</f>
        <v xml:space="preserve"> </v>
      </c>
      <c r="G8263" t="s">
        <v>2467</v>
      </c>
      <c r="H8263">
        <v>1</v>
      </c>
      <c r="I8263" t="str">
        <f>IF(A8263=A8262,I8262&amp;CHAR(10)&amp;"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64" spans="1:9" x14ac:dyDescent="0.25">
      <c r="A8264" t="s">
        <v>11869</v>
      </c>
      <c r="B8264">
        <v>65381262</v>
      </c>
      <c r="C8264" t="s">
        <v>16</v>
      </c>
      <c r="D8264" t="str">
        <f>IF(Tabel_Forespørgsel_fra_Visma28[[#This Row],[SupProd]]=" "," "," - "&amp;Tabel_Forespørgsel_fra_Visma28[[#This Row],[SupProd]])</f>
        <v xml:space="preserve"> </v>
      </c>
      <c r="E8264" t="s">
        <v>16</v>
      </c>
      <c r="F8264" t="str">
        <f>IF(Tabel_Forespørgsel_fra_Visma28[[#This Row],[SupDescr]]=" "," "," - "&amp;Tabel_Forespørgsel_fra_Visma28[[#This Row],[SupDescr]])</f>
        <v xml:space="preserve"> </v>
      </c>
      <c r="G8264" t="s">
        <v>8149</v>
      </c>
      <c r="H8264">
        <v>1</v>
      </c>
      <c r="I8264" t="str">
        <f>IF(A8264=A8263,I8263&amp;CHAR(10)&amp;"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5" spans="1:9" x14ac:dyDescent="0.25">
      <c r="A8265" t="s">
        <v>11911</v>
      </c>
      <c r="B8265">
        <v>65381262</v>
      </c>
      <c r="C8265" t="s">
        <v>16</v>
      </c>
      <c r="D8265" t="str">
        <f>IF(Tabel_Forespørgsel_fra_Visma28[[#This Row],[SupProd]]=" "," "," - "&amp;Tabel_Forespørgsel_fra_Visma28[[#This Row],[SupProd]])</f>
        <v xml:space="preserve"> </v>
      </c>
      <c r="E8265" t="s">
        <v>16</v>
      </c>
      <c r="F8265" t="str">
        <f>IF(Tabel_Forespørgsel_fra_Visma28[[#This Row],[SupDescr]]=" "," "," - "&amp;Tabel_Forespørgsel_fra_Visma28[[#This Row],[SupDescr]])</f>
        <v xml:space="preserve"> </v>
      </c>
      <c r="G8265" t="s">
        <v>8149</v>
      </c>
      <c r="H8265">
        <v>1</v>
      </c>
      <c r="I8265" t="str">
        <f>IF(A8265=A8264,I8264&amp;CHAR(10)&amp;"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6" spans="1:9" x14ac:dyDescent="0.25">
      <c r="A8266" t="s">
        <v>10259</v>
      </c>
      <c r="B8266">
        <v>75622288</v>
      </c>
      <c r="C8266" t="s">
        <v>16</v>
      </c>
      <c r="D8266" t="str">
        <f>IF(Tabel_Forespørgsel_fra_Visma28[[#This Row],[SupProd]]=" "," "," - "&amp;Tabel_Forespørgsel_fra_Visma28[[#This Row],[SupProd]])</f>
        <v xml:space="preserve"> </v>
      </c>
      <c r="E8266" t="s">
        <v>16</v>
      </c>
      <c r="F8266" t="str">
        <f>IF(Tabel_Forespørgsel_fra_Visma28[[#This Row],[SupDescr]]=" "," "," - "&amp;Tabel_Forespørgsel_fra_Visma28[[#This Row],[SupDescr]])</f>
        <v xml:space="preserve"> </v>
      </c>
      <c r="G8266" t="s">
        <v>3797</v>
      </c>
      <c r="H8266">
        <v>1</v>
      </c>
      <c r="I8266" t="str">
        <f>IF(A8266=A8265,I8265&amp;CHAR(10)&amp;"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67" spans="1:9" x14ac:dyDescent="0.25">
      <c r="A8267" t="s">
        <v>10265</v>
      </c>
      <c r="B8267">
        <v>75622288</v>
      </c>
      <c r="C8267" t="s">
        <v>16</v>
      </c>
      <c r="D8267" t="str">
        <f>IF(Tabel_Forespørgsel_fra_Visma28[[#This Row],[SupProd]]=" "," "," - "&amp;Tabel_Forespørgsel_fra_Visma28[[#This Row],[SupProd]])</f>
        <v xml:space="preserve"> </v>
      </c>
      <c r="E8267" t="s">
        <v>16</v>
      </c>
      <c r="F8267" t="str">
        <f>IF(Tabel_Forespørgsel_fra_Visma28[[#This Row],[SupDescr]]=" "," "," - "&amp;Tabel_Forespørgsel_fra_Visma28[[#This Row],[SupDescr]])</f>
        <v xml:space="preserve"> </v>
      </c>
      <c r="G8267" t="s">
        <v>3797</v>
      </c>
      <c r="H8267">
        <v>1</v>
      </c>
      <c r="I8267" t="str">
        <f>IF(A8267=A8266,I8266&amp;CHAR(10)&amp;"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68" spans="1:9" x14ac:dyDescent="0.25">
      <c r="A8268" t="s">
        <v>10260</v>
      </c>
      <c r="B8268">
        <v>75622288</v>
      </c>
      <c r="C8268" t="s">
        <v>16</v>
      </c>
      <c r="D8268" t="str">
        <f>IF(Tabel_Forespørgsel_fra_Visma28[[#This Row],[SupProd]]=" "," "," - "&amp;Tabel_Forespørgsel_fra_Visma28[[#This Row],[SupProd]])</f>
        <v xml:space="preserve"> </v>
      </c>
      <c r="E8268" t="s">
        <v>16</v>
      </c>
      <c r="F8268" t="str">
        <f>IF(Tabel_Forespørgsel_fra_Visma28[[#This Row],[SupDescr]]=" "," "," - "&amp;Tabel_Forespørgsel_fra_Visma28[[#This Row],[SupDescr]])</f>
        <v xml:space="preserve"> </v>
      </c>
      <c r="G8268" t="s">
        <v>3797</v>
      </c>
      <c r="H8268">
        <v>1</v>
      </c>
      <c r="I8268" t="str">
        <f>IF(A8268=A8267,I8267&amp;CHAR(10)&amp;"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69" spans="1:9" x14ac:dyDescent="0.25">
      <c r="A8269" t="s">
        <v>11864</v>
      </c>
      <c r="B8269">
        <v>65381262</v>
      </c>
      <c r="C8269" t="s">
        <v>16</v>
      </c>
      <c r="D8269" t="str">
        <f>IF(Tabel_Forespørgsel_fra_Visma28[[#This Row],[SupProd]]=" "," "," - "&amp;Tabel_Forespørgsel_fra_Visma28[[#This Row],[SupProd]])</f>
        <v xml:space="preserve"> </v>
      </c>
      <c r="E8269" t="s">
        <v>16</v>
      </c>
      <c r="F8269" t="str">
        <f>IF(Tabel_Forespørgsel_fra_Visma28[[#This Row],[SupDescr]]=" "," "," - "&amp;Tabel_Forespørgsel_fra_Visma28[[#This Row],[SupDescr]])</f>
        <v xml:space="preserve"> </v>
      </c>
      <c r="G8269" t="s">
        <v>8149</v>
      </c>
      <c r="H8269">
        <v>1</v>
      </c>
      <c r="I8269" t="str">
        <f>IF(A8269=A8268,I8268&amp;CHAR(10)&amp;"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70" spans="1:9" x14ac:dyDescent="0.25">
      <c r="A8270" t="s">
        <v>11863</v>
      </c>
      <c r="B8270">
        <v>65381262</v>
      </c>
      <c r="C8270" t="s">
        <v>16</v>
      </c>
      <c r="D8270" t="str">
        <f>IF(Tabel_Forespørgsel_fra_Visma28[[#This Row],[SupProd]]=" "," "," - "&amp;Tabel_Forespørgsel_fra_Visma28[[#This Row],[SupProd]])</f>
        <v xml:space="preserve"> </v>
      </c>
      <c r="E8270" t="s">
        <v>16</v>
      </c>
      <c r="F8270" t="str">
        <f>IF(Tabel_Forespørgsel_fra_Visma28[[#This Row],[SupDescr]]=" "," "," - "&amp;Tabel_Forespørgsel_fra_Visma28[[#This Row],[SupDescr]])</f>
        <v xml:space="preserve"> </v>
      </c>
      <c r="G8270" t="s">
        <v>8149</v>
      </c>
      <c r="H8270">
        <v>1</v>
      </c>
      <c r="I8270" t="str">
        <f>IF(A8270=A8269,I8269&amp;CHAR(10)&amp;"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71" spans="1:9" x14ac:dyDescent="0.25">
      <c r="A8271" t="s">
        <v>11917</v>
      </c>
      <c r="B8271">
        <v>75622288</v>
      </c>
      <c r="C8271" t="s">
        <v>16</v>
      </c>
      <c r="D8271" t="str">
        <f>IF(Tabel_Forespørgsel_fra_Visma28[[#This Row],[SupProd]]=" "," "," - "&amp;Tabel_Forespørgsel_fra_Visma28[[#This Row],[SupProd]])</f>
        <v xml:space="preserve"> </v>
      </c>
      <c r="E8271" t="s">
        <v>16</v>
      </c>
      <c r="F8271" t="str">
        <f>IF(Tabel_Forespørgsel_fra_Visma28[[#This Row],[SupDescr]]=" "," "," - "&amp;Tabel_Forespørgsel_fra_Visma28[[#This Row],[SupDescr]])</f>
        <v xml:space="preserve"> </v>
      </c>
      <c r="G8271" t="s">
        <v>3797</v>
      </c>
      <c r="H8271">
        <v>1</v>
      </c>
      <c r="I8271" t="str">
        <f>IF(A8271=A8270,I8270&amp;CHAR(10)&amp;"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2" spans="1:9" x14ac:dyDescent="0.25">
      <c r="A8272" t="s">
        <v>11919</v>
      </c>
      <c r="B8272">
        <v>75622288</v>
      </c>
      <c r="C8272" t="s">
        <v>16</v>
      </c>
      <c r="D8272" t="str">
        <f>IF(Tabel_Forespørgsel_fra_Visma28[[#This Row],[SupProd]]=" "," "," - "&amp;Tabel_Forespørgsel_fra_Visma28[[#This Row],[SupProd]])</f>
        <v xml:space="preserve"> </v>
      </c>
      <c r="E8272" t="s">
        <v>16</v>
      </c>
      <c r="F8272" t="str">
        <f>IF(Tabel_Forespørgsel_fra_Visma28[[#This Row],[SupDescr]]=" "," "," - "&amp;Tabel_Forespørgsel_fra_Visma28[[#This Row],[SupDescr]])</f>
        <v xml:space="preserve"> </v>
      </c>
      <c r="G8272" t="s">
        <v>3797</v>
      </c>
      <c r="H8272">
        <v>1</v>
      </c>
      <c r="I8272" t="str">
        <f>IF(A8272=A8271,I8271&amp;CHAR(10)&amp;"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3" spans="1:9" x14ac:dyDescent="0.25">
      <c r="A8273" t="s">
        <v>11923</v>
      </c>
      <c r="B8273">
        <v>75622288</v>
      </c>
      <c r="C8273" t="s">
        <v>16</v>
      </c>
      <c r="D8273" t="str">
        <f>IF(Tabel_Forespørgsel_fra_Visma28[[#This Row],[SupProd]]=" "," "," - "&amp;Tabel_Forespørgsel_fra_Visma28[[#This Row],[SupProd]])</f>
        <v xml:space="preserve"> </v>
      </c>
      <c r="E8273" t="s">
        <v>16</v>
      </c>
      <c r="F8273" t="str">
        <f>IF(Tabel_Forespørgsel_fra_Visma28[[#This Row],[SupDescr]]=" "," "," - "&amp;Tabel_Forespørgsel_fra_Visma28[[#This Row],[SupDescr]])</f>
        <v xml:space="preserve"> </v>
      </c>
      <c r="G8273" t="s">
        <v>3797</v>
      </c>
      <c r="H8273">
        <v>1</v>
      </c>
      <c r="I8273" t="str">
        <f>IF(A8273=A8272,I8272&amp;CHAR(10)&amp;"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4" spans="1:9" x14ac:dyDescent="0.25">
      <c r="A8274" t="s">
        <v>11918</v>
      </c>
      <c r="B8274">
        <v>75622288</v>
      </c>
      <c r="C8274" t="s">
        <v>16</v>
      </c>
      <c r="D8274" t="str">
        <f>IF(Tabel_Forespørgsel_fra_Visma28[[#This Row],[SupProd]]=" "," "," - "&amp;Tabel_Forespørgsel_fra_Visma28[[#This Row],[SupProd]])</f>
        <v xml:space="preserve"> </v>
      </c>
      <c r="E8274" t="s">
        <v>16</v>
      </c>
      <c r="F8274" t="str">
        <f>IF(Tabel_Forespørgsel_fra_Visma28[[#This Row],[SupDescr]]=" "," "," - "&amp;Tabel_Forespørgsel_fra_Visma28[[#This Row],[SupDescr]])</f>
        <v xml:space="preserve"> </v>
      </c>
      <c r="G8274" t="s">
        <v>3797</v>
      </c>
      <c r="H8274">
        <v>1</v>
      </c>
      <c r="I8274" t="str">
        <f>IF(A8274=A8273,I8273&amp;CHAR(10)&amp;"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5" spans="1:9" x14ac:dyDescent="0.25">
      <c r="A8275" t="s">
        <v>11920</v>
      </c>
      <c r="B8275">
        <v>75622288</v>
      </c>
      <c r="C8275" t="s">
        <v>16</v>
      </c>
      <c r="D8275" t="str">
        <f>IF(Tabel_Forespørgsel_fra_Visma28[[#This Row],[SupProd]]=" "," "," - "&amp;Tabel_Forespørgsel_fra_Visma28[[#This Row],[SupProd]])</f>
        <v xml:space="preserve"> </v>
      </c>
      <c r="E8275" t="s">
        <v>16</v>
      </c>
      <c r="F8275" t="str">
        <f>IF(Tabel_Forespørgsel_fra_Visma28[[#This Row],[SupDescr]]=" "," "," - "&amp;Tabel_Forespørgsel_fra_Visma28[[#This Row],[SupDescr]])</f>
        <v xml:space="preserve"> </v>
      </c>
      <c r="G8275" t="s">
        <v>3797</v>
      </c>
      <c r="H8275">
        <v>1</v>
      </c>
      <c r="I8275" t="str">
        <f>IF(A8275=A8274,I8274&amp;CHAR(10)&amp;"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6" spans="1:9" x14ac:dyDescent="0.25">
      <c r="A8276" t="s">
        <v>11922</v>
      </c>
      <c r="B8276">
        <v>75622288</v>
      </c>
      <c r="C8276" t="s">
        <v>16</v>
      </c>
      <c r="D8276" t="str">
        <f>IF(Tabel_Forespørgsel_fra_Visma28[[#This Row],[SupProd]]=" "," "," - "&amp;Tabel_Forespørgsel_fra_Visma28[[#This Row],[SupProd]])</f>
        <v xml:space="preserve"> </v>
      </c>
      <c r="E8276" t="s">
        <v>16</v>
      </c>
      <c r="F8276" t="str">
        <f>IF(Tabel_Forespørgsel_fra_Visma28[[#This Row],[SupDescr]]=" "," "," - "&amp;Tabel_Forespørgsel_fra_Visma28[[#This Row],[SupDescr]])</f>
        <v xml:space="preserve"> </v>
      </c>
      <c r="G8276" t="s">
        <v>3797</v>
      </c>
      <c r="H8276">
        <v>1</v>
      </c>
      <c r="I8276" t="str">
        <f>IF(A8276=A8275,I8275&amp;CHAR(10)&amp;"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7" spans="1:9" x14ac:dyDescent="0.25">
      <c r="A8277" t="s">
        <v>11921</v>
      </c>
      <c r="B8277">
        <v>75211662</v>
      </c>
      <c r="C8277" t="s">
        <v>16</v>
      </c>
      <c r="D8277" t="str">
        <f>IF(Tabel_Forespørgsel_fra_Visma28[[#This Row],[SupProd]]=" "," "," - "&amp;Tabel_Forespørgsel_fra_Visma28[[#This Row],[SupProd]])</f>
        <v xml:space="preserve"> </v>
      </c>
      <c r="E8277" t="s">
        <v>16</v>
      </c>
      <c r="F8277" t="str">
        <f>IF(Tabel_Forespørgsel_fra_Visma28[[#This Row],[SupDescr]]=" "," "," - "&amp;Tabel_Forespørgsel_fra_Visma28[[#This Row],[SupDescr]])</f>
        <v xml:space="preserve"> </v>
      </c>
      <c r="G8277" t="s">
        <v>7015</v>
      </c>
      <c r="H8277">
        <v>1</v>
      </c>
      <c r="I8277" t="str">
        <f>IF(A8277=A8276,I8276&amp;CHAR(10)&amp;"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78" spans="1:9" x14ac:dyDescent="0.25">
      <c r="A8278" t="s">
        <v>11924</v>
      </c>
      <c r="B8278">
        <v>75211662</v>
      </c>
      <c r="C8278" t="s">
        <v>16</v>
      </c>
      <c r="D8278" t="str">
        <f>IF(Tabel_Forespørgsel_fra_Visma28[[#This Row],[SupProd]]=" "," "," - "&amp;Tabel_Forespørgsel_fra_Visma28[[#This Row],[SupProd]])</f>
        <v xml:space="preserve"> </v>
      </c>
      <c r="E8278" t="s">
        <v>16</v>
      </c>
      <c r="F8278" t="str">
        <f>IF(Tabel_Forespørgsel_fra_Visma28[[#This Row],[SupDescr]]=" "," "," - "&amp;Tabel_Forespørgsel_fra_Visma28[[#This Row],[SupDescr]])</f>
        <v xml:space="preserve"> </v>
      </c>
      <c r="G8278" t="s">
        <v>7015</v>
      </c>
      <c r="H8278">
        <v>1</v>
      </c>
      <c r="I8278" t="str">
        <f>IF(A8278=A8277,I8277&amp;CHAR(10)&amp;"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79" spans="1:9" x14ac:dyDescent="0.25">
      <c r="A8279" t="s">
        <v>11925</v>
      </c>
      <c r="B8279">
        <v>75211662</v>
      </c>
      <c r="C8279" t="s">
        <v>16</v>
      </c>
      <c r="D8279" t="str">
        <f>IF(Tabel_Forespørgsel_fra_Visma28[[#This Row],[SupProd]]=" "," "," - "&amp;Tabel_Forespørgsel_fra_Visma28[[#This Row],[SupProd]])</f>
        <v xml:space="preserve"> </v>
      </c>
      <c r="E8279" t="s">
        <v>16</v>
      </c>
      <c r="F8279" t="str">
        <f>IF(Tabel_Forespørgsel_fra_Visma28[[#This Row],[SupDescr]]=" "," "," - "&amp;Tabel_Forespørgsel_fra_Visma28[[#This Row],[SupDescr]])</f>
        <v xml:space="preserve"> </v>
      </c>
      <c r="G8279" t="s">
        <v>7015</v>
      </c>
      <c r="H8279">
        <v>1</v>
      </c>
      <c r="I8279" t="str">
        <f>IF(A8279=A8278,I8278&amp;CHAR(10)&amp;"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0" spans="1:9" x14ac:dyDescent="0.25">
      <c r="A8280" t="s">
        <v>11915</v>
      </c>
      <c r="B8280">
        <v>75211662</v>
      </c>
      <c r="C8280" t="s">
        <v>16</v>
      </c>
      <c r="D8280" t="str">
        <f>IF(Tabel_Forespørgsel_fra_Visma28[[#This Row],[SupProd]]=" "," "," - "&amp;Tabel_Forespørgsel_fra_Visma28[[#This Row],[SupProd]])</f>
        <v xml:space="preserve"> </v>
      </c>
      <c r="E8280" t="s">
        <v>16</v>
      </c>
      <c r="F8280" t="str">
        <f>IF(Tabel_Forespørgsel_fra_Visma28[[#This Row],[SupDescr]]=" "," "," - "&amp;Tabel_Forespørgsel_fra_Visma28[[#This Row],[SupDescr]])</f>
        <v xml:space="preserve"> </v>
      </c>
      <c r="G8280" t="s">
        <v>7015</v>
      </c>
      <c r="H8280">
        <v>1</v>
      </c>
      <c r="I8280" t="str">
        <f>IF(A8280=A8279,I8279&amp;CHAR(10)&amp;"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1" spans="1:9" x14ac:dyDescent="0.25">
      <c r="A8281" t="s">
        <v>11927</v>
      </c>
      <c r="B8281">
        <v>75211662</v>
      </c>
      <c r="C8281" t="s">
        <v>16</v>
      </c>
      <c r="D8281" t="str">
        <f>IF(Tabel_Forespørgsel_fra_Visma28[[#This Row],[SupProd]]=" "," "," - "&amp;Tabel_Forespørgsel_fra_Visma28[[#This Row],[SupProd]])</f>
        <v xml:space="preserve"> </v>
      </c>
      <c r="E8281" t="s">
        <v>16</v>
      </c>
      <c r="F8281" t="str">
        <f>IF(Tabel_Forespørgsel_fra_Visma28[[#This Row],[SupDescr]]=" "," "," - "&amp;Tabel_Forespørgsel_fra_Visma28[[#This Row],[SupDescr]])</f>
        <v xml:space="preserve"> </v>
      </c>
      <c r="G8281" t="s">
        <v>7015</v>
      </c>
      <c r="H8281">
        <v>1</v>
      </c>
      <c r="I8281" t="str">
        <f>IF(A8281=A8280,I8280&amp;CHAR(10)&amp;"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2" spans="1:9" x14ac:dyDescent="0.25">
      <c r="A8282" t="s">
        <v>11926</v>
      </c>
      <c r="B8282">
        <v>75211662</v>
      </c>
      <c r="C8282" t="s">
        <v>16</v>
      </c>
      <c r="D8282" t="str">
        <f>IF(Tabel_Forespørgsel_fra_Visma28[[#This Row],[SupProd]]=" "," "," - "&amp;Tabel_Forespørgsel_fra_Visma28[[#This Row],[SupProd]])</f>
        <v xml:space="preserve"> </v>
      </c>
      <c r="E8282" t="s">
        <v>16</v>
      </c>
      <c r="F8282" t="str">
        <f>IF(Tabel_Forespørgsel_fra_Visma28[[#This Row],[SupDescr]]=" "," "," - "&amp;Tabel_Forespørgsel_fra_Visma28[[#This Row],[SupDescr]])</f>
        <v xml:space="preserve"> </v>
      </c>
      <c r="G8282" t="s">
        <v>7015</v>
      </c>
      <c r="H8282">
        <v>1</v>
      </c>
      <c r="I8282" t="str">
        <f>IF(A8282=A8281,I8281&amp;CHAR(10)&amp;"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3" spans="1:9" x14ac:dyDescent="0.25">
      <c r="A8283" t="s">
        <v>11916</v>
      </c>
      <c r="B8283">
        <v>75211662</v>
      </c>
      <c r="C8283" t="s">
        <v>16</v>
      </c>
      <c r="D8283" t="str">
        <f>IF(Tabel_Forespørgsel_fra_Visma28[[#This Row],[SupProd]]=" "," "," - "&amp;Tabel_Forespørgsel_fra_Visma28[[#This Row],[SupProd]])</f>
        <v xml:space="preserve"> </v>
      </c>
      <c r="E8283" t="s">
        <v>16</v>
      </c>
      <c r="F8283" t="str">
        <f>IF(Tabel_Forespørgsel_fra_Visma28[[#This Row],[SupDescr]]=" "," "," - "&amp;Tabel_Forespørgsel_fra_Visma28[[#This Row],[SupDescr]])</f>
        <v xml:space="preserve"> </v>
      </c>
      <c r="G8283" t="s">
        <v>7015</v>
      </c>
      <c r="H8283">
        <v>1</v>
      </c>
      <c r="I8283" t="str">
        <f>IF(A8283=A8282,I8282&amp;CHAR(10)&amp;"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4" spans="1:9" x14ac:dyDescent="0.25">
      <c r="A8284" t="s">
        <v>11928</v>
      </c>
      <c r="B8284">
        <v>75211662</v>
      </c>
      <c r="C8284" t="s">
        <v>16</v>
      </c>
      <c r="D8284" t="str">
        <f>IF(Tabel_Forespørgsel_fra_Visma28[[#This Row],[SupProd]]=" "," "," - "&amp;Tabel_Forespørgsel_fra_Visma28[[#This Row],[SupProd]])</f>
        <v xml:space="preserve"> </v>
      </c>
      <c r="E8284" t="s">
        <v>16</v>
      </c>
      <c r="F8284" t="str">
        <f>IF(Tabel_Forespørgsel_fra_Visma28[[#This Row],[SupDescr]]=" "," "," - "&amp;Tabel_Forespørgsel_fra_Visma28[[#This Row],[SupDescr]])</f>
        <v xml:space="preserve"> </v>
      </c>
      <c r="G8284" t="s">
        <v>7015</v>
      </c>
      <c r="H8284">
        <v>1</v>
      </c>
      <c r="I8284" t="str">
        <f>IF(A8284=A8283,I8283&amp;CHAR(10)&amp;"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5" spans="1:9" x14ac:dyDescent="0.25">
      <c r="A8285" t="s">
        <v>10875</v>
      </c>
      <c r="B8285">
        <v>75211662</v>
      </c>
      <c r="C8285" t="s">
        <v>16</v>
      </c>
      <c r="D8285" t="str">
        <f>IF(Tabel_Forespørgsel_fra_Visma28[[#This Row],[SupProd]]=" "," "," - "&amp;Tabel_Forespørgsel_fra_Visma28[[#This Row],[SupProd]])</f>
        <v xml:space="preserve"> </v>
      </c>
      <c r="E8285" t="s">
        <v>16</v>
      </c>
      <c r="F8285" t="str">
        <f>IF(Tabel_Forespørgsel_fra_Visma28[[#This Row],[SupDescr]]=" "," "," - "&amp;Tabel_Forespørgsel_fra_Visma28[[#This Row],[SupDescr]])</f>
        <v xml:space="preserve"> </v>
      </c>
      <c r="G8285" t="s">
        <v>7015</v>
      </c>
      <c r="H8285">
        <v>1</v>
      </c>
      <c r="I8285" t="str">
        <f>IF(A8285=A8284,I8284&amp;CHAR(10)&amp;"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6" spans="1:9" x14ac:dyDescent="0.25">
      <c r="A8286" t="s">
        <v>10706</v>
      </c>
      <c r="B8286">
        <v>65381262</v>
      </c>
      <c r="C8286" t="s">
        <v>16</v>
      </c>
      <c r="D8286" t="str">
        <f>IF(Tabel_Forespørgsel_fra_Visma28[[#This Row],[SupProd]]=" "," "," - "&amp;Tabel_Forespørgsel_fra_Visma28[[#This Row],[SupProd]])</f>
        <v xml:space="preserve"> </v>
      </c>
      <c r="E8286" t="s">
        <v>16</v>
      </c>
      <c r="F8286" t="str">
        <f>IF(Tabel_Forespørgsel_fra_Visma28[[#This Row],[SupDescr]]=" "," "," - "&amp;Tabel_Forespørgsel_fra_Visma28[[#This Row],[SupDescr]])</f>
        <v xml:space="preserve"> </v>
      </c>
      <c r="G8286" t="s">
        <v>8149</v>
      </c>
      <c r="H8286">
        <v>1</v>
      </c>
      <c r="I8286" t="str">
        <f>IF(A8286=A8285,I8285&amp;CHAR(10)&amp;"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87" spans="1:9" x14ac:dyDescent="0.25">
      <c r="A8287" t="s">
        <v>11370</v>
      </c>
      <c r="B8287">
        <v>65381262</v>
      </c>
      <c r="C8287" t="s">
        <v>16</v>
      </c>
      <c r="D8287" t="str">
        <f>IF(Tabel_Forespørgsel_fra_Visma28[[#This Row],[SupProd]]=" "," "," - "&amp;Tabel_Forespørgsel_fra_Visma28[[#This Row],[SupProd]])</f>
        <v xml:space="preserve"> </v>
      </c>
      <c r="E8287" t="s">
        <v>16</v>
      </c>
      <c r="F8287" t="str">
        <f>IF(Tabel_Forespørgsel_fra_Visma28[[#This Row],[SupDescr]]=" "," "," - "&amp;Tabel_Forespørgsel_fra_Visma28[[#This Row],[SupDescr]])</f>
        <v xml:space="preserve"> </v>
      </c>
      <c r="G8287" t="s">
        <v>8149</v>
      </c>
      <c r="H8287">
        <v>1</v>
      </c>
      <c r="I8287" t="str">
        <f>IF(A8287=A8286,I8286&amp;CHAR(10)&amp;"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88" spans="1:9" x14ac:dyDescent="0.25">
      <c r="A8288" t="s">
        <v>11369</v>
      </c>
      <c r="B8288">
        <v>65381262</v>
      </c>
      <c r="C8288" t="s">
        <v>16</v>
      </c>
      <c r="D8288" t="str">
        <f>IF(Tabel_Forespørgsel_fra_Visma28[[#This Row],[SupProd]]=" "," "," - "&amp;Tabel_Forespørgsel_fra_Visma28[[#This Row],[SupProd]])</f>
        <v xml:space="preserve"> </v>
      </c>
      <c r="E8288" t="s">
        <v>16</v>
      </c>
      <c r="F8288" t="str">
        <f>IF(Tabel_Forespørgsel_fra_Visma28[[#This Row],[SupDescr]]=" "," "," - "&amp;Tabel_Forespørgsel_fra_Visma28[[#This Row],[SupDescr]])</f>
        <v xml:space="preserve"> </v>
      </c>
      <c r="G8288" t="s">
        <v>8149</v>
      </c>
      <c r="H8288">
        <v>1</v>
      </c>
      <c r="I8288" t="str">
        <f>IF(A8288=A8287,I8287&amp;CHAR(10)&amp;"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89" spans="1:9" x14ac:dyDescent="0.25">
      <c r="A8289" t="s">
        <v>11371</v>
      </c>
      <c r="B8289">
        <v>65381262</v>
      </c>
      <c r="C8289" t="s">
        <v>16</v>
      </c>
      <c r="D8289" t="str">
        <f>IF(Tabel_Forespørgsel_fra_Visma28[[#This Row],[SupProd]]=" "," "," - "&amp;Tabel_Forespørgsel_fra_Visma28[[#This Row],[SupProd]])</f>
        <v xml:space="preserve"> </v>
      </c>
      <c r="E8289" t="s">
        <v>16</v>
      </c>
      <c r="F8289" t="str">
        <f>IF(Tabel_Forespørgsel_fra_Visma28[[#This Row],[SupDescr]]=" "," "," - "&amp;Tabel_Forespørgsel_fra_Visma28[[#This Row],[SupDescr]])</f>
        <v xml:space="preserve"> </v>
      </c>
      <c r="G8289" t="s">
        <v>8149</v>
      </c>
      <c r="H8289">
        <v>1</v>
      </c>
      <c r="I8289" t="str">
        <f>IF(A8289=A8288,I8288&amp;CHAR(10)&amp;"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90" spans="1:9" x14ac:dyDescent="0.25">
      <c r="A8290" t="s">
        <v>10655</v>
      </c>
      <c r="B8290">
        <v>65381262</v>
      </c>
      <c r="C8290" t="s">
        <v>16</v>
      </c>
      <c r="D8290" t="str">
        <f>IF(Tabel_Forespørgsel_fra_Visma28[[#This Row],[SupProd]]=" "," "," - "&amp;Tabel_Forespørgsel_fra_Visma28[[#This Row],[SupProd]])</f>
        <v xml:space="preserve"> </v>
      </c>
      <c r="E8290" t="s">
        <v>16</v>
      </c>
      <c r="F8290" t="str">
        <f>IF(Tabel_Forespørgsel_fra_Visma28[[#This Row],[SupDescr]]=" "," "," - "&amp;Tabel_Forespørgsel_fra_Visma28[[#This Row],[SupDescr]])</f>
        <v xml:space="preserve"> </v>
      </c>
      <c r="G8290" t="s">
        <v>8149</v>
      </c>
      <c r="H8290">
        <v>1</v>
      </c>
      <c r="I8290" t="str">
        <f>IF(A8290=A8289,I8289&amp;CHAR(10)&amp;"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91" spans="1:9" x14ac:dyDescent="0.25">
      <c r="A8291" t="s">
        <v>10658</v>
      </c>
      <c r="B8291">
        <v>65381262</v>
      </c>
      <c r="C8291" t="s">
        <v>16</v>
      </c>
      <c r="D8291" t="str">
        <f>IF(Tabel_Forespørgsel_fra_Visma28[[#This Row],[SupProd]]=" "," "," - "&amp;Tabel_Forespørgsel_fra_Visma28[[#This Row],[SupProd]])</f>
        <v xml:space="preserve"> </v>
      </c>
      <c r="E8291" t="s">
        <v>16</v>
      </c>
      <c r="F8291" t="str">
        <f>IF(Tabel_Forespørgsel_fra_Visma28[[#This Row],[SupDescr]]=" "," "," - "&amp;Tabel_Forespørgsel_fra_Visma28[[#This Row],[SupDescr]])</f>
        <v xml:space="preserve"> </v>
      </c>
      <c r="G8291" t="s">
        <v>8149</v>
      </c>
      <c r="H8291">
        <v>1</v>
      </c>
      <c r="I8291" t="str">
        <f>IF(A8291=A8290,I8290&amp;CHAR(10)&amp;"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92" spans="1:9" x14ac:dyDescent="0.25">
      <c r="A8292" t="s">
        <v>11338</v>
      </c>
      <c r="B8292">
        <v>65381262</v>
      </c>
      <c r="C8292" t="s">
        <v>16</v>
      </c>
      <c r="D8292" t="str">
        <f>IF(Tabel_Forespørgsel_fra_Visma28[[#This Row],[SupProd]]=" "," "," - "&amp;Tabel_Forespørgsel_fra_Visma28[[#This Row],[SupProd]])</f>
        <v xml:space="preserve"> </v>
      </c>
      <c r="E8292" t="s">
        <v>16</v>
      </c>
      <c r="F8292" t="str">
        <f>IF(Tabel_Forespørgsel_fra_Visma28[[#This Row],[SupDescr]]=" "," "," - "&amp;Tabel_Forespørgsel_fra_Visma28[[#This Row],[SupDescr]])</f>
        <v xml:space="preserve"> </v>
      </c>
      <c r="G8292" t="s">
        <v>8149</v>
      </c>
      <c r="H8292">
        <v>1</v>
      </c>
      <c r="I8292" t="str">
        <f>IF(A8292=A8291,I8291&amp;CHAR(10)&amp;"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93" spans="1:9" x14ac:dyDescent="0.25">
      <c r="A8293" t="s">
        <v>10290</v>
      </c>
      <c r="B8293">
        <v>65381262</v>
      </c>
      <c r="C8293" t="s">
        <v>16</v>
      </c>
      <c r="D8293" t="str">
        <f>IF(Tabel_Forespørgsel_fra_Visma28[[#This Row],[SupProd]]=" "," "," - "&amp;Tabel_Forespørgsel_fra_Visma28[[#This Row],[SupProd]])</f>
        <v xml:space="preserve"> </v>
      </c>
      <c r="E8293" t="s">
        <v>16</v>
      </c>
      <c r="F8293" t="str">
        <f>IF(Tabel_Forespørgsel_fra_Visma28[[#This Row],[SupDescr]]=" "," "," - "&amp;Tabel_Forespørgsel_fra_Visma28[[#This Row],[SupDescr]])</f>
        <v xml:space="preserve"> </v>
      </c>
      <c r="G8293" t="s">
        <v>8149</v>
      </c>
      <c r="H8293">
        <v>1</v>
      </c>
      <c r="I8293" t="str">
        <f>IF(A8293=A8292,I8292&amp;CHAR(10)&amp;"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94" spans="1:9" x14ac:dyDescent="0.25">
      <c r="A8294" t="s">
        <v>10384</v>
      </c>
      <c r="B8294">
        <v>70120140</v>
      </c>
      <c r="C8294" t="s">
        <v>16</v>
      </c>
      <c r="D8294" t="str">
        <f>IF(Tabel_Forespørgsel_fra_Visma28[[#This Row],[SupProd]]=" "," "," - "&amp;Tabel_Forespørgsel_fra_Visma28[[#This Row],[SupProd]])</f>
        <v xml:space="preserve"> </v>
      </c>
      <c r="E8294" t="s">
        <v>16</v>
      </c>
      <c r="F8294" t="str">
        <f>IF(Tabel_Forespørgsel_fra_Visma28[[#This Row],[SupDescr]]=" "," "," - "&amp;Tabel_Forespørgsel_fra_Visma28[[#This Row],[SupDescr]])</f>
        <v xml:space="preserve"> </v>
      </c>
      <c r="G8294" t="s">
        <v>2467</v>
      </c>
      <c r="H8294">
        <v>3</v>
      </c>
      <c r="I8294" t="str">
        <f>IF(A8294=A8293,I8293&amp;CHAR(10)&amp;"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95" spans="1:9" x14ac:dyDescent="0.25">
      <c r="A8295" t="s">
        <v>10697</v>
      </c>
      <c r="B8295">
        <v>70120140</v>
      </c>
      <c r="C8295" t="s">
        <v>16</v>
      </c>
      <c r="D8295" t="str">
        <f>IF(Tabel_Forespørgsel_fra_Visma28[[#This Row],[SupProd]]=" "," "," - "&amp;Tabel_Forespørgsel_fra_Visma28[[#This Row],[SupProd]])</f>
        <v xml:space="preserve"> </v>
      </c>
      <c r="E8295" t="s">
        <v>16</v>
      </c>
      <c r="F8295" t="str">
        <f>IF(Tabel_Forespørgsel_fra_Visma28[[#This Row],[SupDescr]]=" "," "," - "&amp;Tabel_Forespørgsel_fra_Visma28[[#This Row],[SupDescr]])</f>
        <v xml:space="preserve"> </v>
      </c>
      <c r="G8295" t="s">
        <v>2467</v>
      </c>
      <c r="H8295">
        <v>1</v>
      </c>
      <c r="I8295" t="str">
        <f>IF(A8295=A8294,I8294&amp;CHAR(10)&amp;"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96" spans="1:9" x14ac:dyDescent="0.25">
      <c r="A8296" t="s">
        <v>10697</v>
      </c>
      <c r="B8296">
        <v>66158040</v>
      </c>
      <c r="C8296" t="s">
        <v>16</v>
      </c>
      <c r="D8296" t="str">
        <f>IF(Tabel_Forespørgsel_fra_Visma28[[#This Row],[SupProd]]=" "," "," - "&amp;Tabel_Forespørgsel_fra_Visma28[[#This Row],[SupProd]])</f>
        <v xml:space="preserve"> </v>
      </c>
      <c r="E8296" t="s">
        <v>16</v>
      </c>
      <c r="F8296" t="str">
        <f>IF(Tabel_Forespørgsel_fra_Visma28[[#This Row],[SupDescr]]=" "," "," - "&amp;Tabel_Forespørgsel_fra_Visma28[[#This Row],[SupDescr]])</f>
        <v xml:space="preserve"> </v>
      </c>
      <c r="G8296" t="s">
        <v>13920</v>
      </c>
      <c r="H8296">
        <v>2</v>
      </c>
      <c r="I8296" t="str">
        <f>IF(A8296=A8295,I8295&amp;CHAR(10)&amp;"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297" spans="1:9" x14ac:dyDescent="0.25">
      <c r="A8297" t="s">
        <v>10687</v>
      </c>
      <c r="B8297">
        <v>70120140</v>
      </c>
      <c r="C8297" t="s">
        <v>16</v>
      </c>
      <c r="D8297" t="str">
        <f>IF(Tabel_Forespørgsel_fra_Visma28[[#This Row],[SupProd]]=" "," "," - "&amp;Tabel_Forespørgsel_fra_Visma28[[#This Row],[SupProd]])</f>
        <v xml:space="preserve"> </v>
      </c>
      <c r="E8297" t="s">
        <v>16</v>
      </c>
      <c r="F8297" t="str">
        <f>IF(Tabel_Forespørgsel_fra_Visma28[[#This Row],[SupDescr]]=" "," "," - "&amp;Tabel_Forespørgsel_fra_Visma28[[#This Row],[SupDescr]])</f>
        <v xml:space="preserve"> </v>
      </c>
      <c r="G8297" t="s">
        <v>2467</v>
      </c>
      <c r="H8297">
        <v>1</v>
      </c>
      <c r="I8297" t="str">
        <f>IF(A8297=A8296,I8296&amp;CHAR(10)&amp;"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98" spans="1:9" x14ac:dyDescent="0.25">
      <c r="A8298" t="s">
        <v>10682</v>
      </c>
      <c r="B8298">
        <v>70120140</v>
      </c>
      <c r="C8298" t="s">
        <v>16</v>
      </c>
      <c r="D8298" t="str">
        <f>IF(Tabel_Forespørgsel_fra_Visma28[[#This Row],[SupProd]]=" "," "," - "&amp;Tabel_Forespørgsel_fra_Visma28[[#This Row],[SupProd]])</f>
        <v xml:space="preserve"> </v>
      </c>
      <c r="E8298" t="s">
        <v>16</v>
      </c>
      <c r="F8298" t="str">
        <f>IF(Tabel_Forespørgsel_fra_Visma28[[#This Row],[SupDescr]]=" "," "," - "&amp;Tabel_Forespørgsel_fra_Visma28[[#This Row],[SupDescr]])</f>
        <v xml:space="preserve"> </v>
      </c>
      <c r="G8298" t="s">
        <v>2467</v>
      </c>
      <c r="H8298">
        <v>1</v>
      </c>
      <c r="I8298" t="str">
        <f>IF(A8298=A8297,I8297&amp;CHAR(10)&amp;"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99" spans="1:9" x14ac:dyDescent="0.25">
      <c r="A8299" t="s">
        <v>10688</v>
      </c>
      <c r="B8299">
        <v>70120140</v>
      </c>
      <c r="C8299" t="s">
        <v>16</v>
      </c>
      <c r="D8299" t="str">
        <f>IF(Tabel_Forespørgsel_fra_Visma28[[#This Row],[SupProd]]=" "," "," - "&amp;Tabel_Forespørgsel_fra_Visma28[[#This Row],[SupProd]])</f>
        <v xml:space="preserve"> </v>
      </c>
      <c r="E8299" t="s">
        <v>16</v>
      </c>
      <c r="F8299" t="str">
        <f>IF(Tabel_Forespørgsel_fra_Visma28[[#This Row],[SupDescr]]=" "," "," - "&amp;Tabel_Forespørgsel_fra_Visma28[[#This Row],[SupDescr]])</f>
        <v xml:space="preserve"> </v>
      </c>
      <c r="G8299" t="s">
        <v>2467</v>
      </c>
      <c r="H8299">
        <v>1</v>
      </c>
      <c r="I8299" t="str">
        <f>IF(A8299=A8298,I8298&amp;CHAR(10)&amp;"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0" spans="1:9" x14ac:dyDescent="0.25">
      <c r="A8300" t="s">
        <v>10688</v>
      </c>
      <c r="B8300">
        <v>66158040</v>
      </c>
      <c r="C8300" t="s">
        <v>16</v>
      </c>
      <c r="D8300" t="str">
        <f>IF(Tabel_Forespørgsel_fra_Visma28[[#This Row],[SupProd]]=" "," "," - "&amp;Tabel_Forespørgsel_fra_Visma28[[#This Row],[SupProd]])</f>
        <v xml:space="preserve"> </v>
      </c>
      <c r="E8300" t="s">
        <v>16</v>
      </c>
      <c r="F8300" t="str">
        <f>IF(Tabel_Forespørgsel_fra_Visma28[[#This Row],[SupDescr]]=" "," "," - "&amp;Tabel_Forespørgsel_fra_Visma28[[#This Row],[SupDescr]])</f>
        <v xml:space="preserve"> </v>
      </c>
      <c r="G8300" t="s">
        <v>13920</v>
      </c>
      <c r="H8300">
        <v>2</v>
      </c>
      <c r="I8300" t="str">
        <f>IF(A8300=A8299,I8299&amp;CHAR(10)&amp;"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301" spans="1:9" x14ac:dyDescent="0.25">
      <c r="A8301" t="s">
        <v>10693</v>
      </c>
      <c r="B8301">
        <v>70120140</v>
      </c>
      <c r="C8301" t="s">
        <v>16</v>
      </c>
      <c r="D8301" t="str">
        <f>IF(Tabel_Forespørgsel_fra_Visma28[[#This Row],[SupProd]]=" "," "," - "&amp;Tabel_Forespørgsel_fra_Visma28[[#This Row],[SupProd]])</f>
        <v xml:space="preserve"> </v>
      </c>
      <c r="E8301" t="s">
        <v>16</v>
      </c>
      <c r="F8301" t="str">
        <f>IF(Tabel_Forespørgsel_fra_Visma28[[#This Row],[SupDescr]]=" "," "," - "&amp;Tabel_Forespørgsel_fra_Visma28[[#This Row],[SupDescr]])</f>
        <v xml:space="preserve"> </v>
      </c>
      <c r="G8301" t="s">
        <v>2467</v>
      </c>
      <c r="H8301">
        <v>1</v>
      </c>
      <c r="I8301" t="str">
        <f>IF(A8301=A8300,I8300&amp;CHAR(10)&amp;"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2" spans="1:9" x14ac:dyDescent="0.25">
      <c r="A8302" t="s">
        <v>10693</v>
      </c>
      <c r="B8302">
        <v>66158040</v>
      </c>
      <c r="C8302" t="s">
        <v>16</v>
      </c>
      <c r="D8302" t="str">
        <f>IF(Tabel_Forespørgsel_fra_Visma28[[#This Row],[SupProd]]=" "," "," - "&amp;Tabel_Forespørgsel_fra_Visma28[[#This Row],[SupProd]])</f>
        <v xml:space="preserve"> </v>
      </c>
      <c r="E8302" t="s">
        <v>16</v>
      </c>
      <c r="F8302" t="str">
        <f>IF(Tabel_Forespørgsel_fra_Visma28[[#This Row],[SupDescr]]=" "," "," - "&amp;Tabel_Forespørgsel_fra_Visma28[[#This Row],[SupDescr]])</f>
        <v xml:space="preserve"> </v>
      </c>
      <c r="G8302" t="s">
        <v>13920</v>
      </c>
      <c r="H8302">
        <v>2</v>
      </c>
      <c r="I8302" t="str">
        <f>IF(A8302=A8301,I8301&amp;CHAR(10)&amp;"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303" spans="1:9" x14ac:dyDescent="0.25">
      <c r="A8303" t="s">
        <v>10683</v>
      </c>
      <c r="B8303">
        <v>70120140</v>
      </c>
      <c r="C8303" t="s">
        <v>16</v>
      </c>
      <c r="D8303" t="str">
        <f>IF(Tabel_Forespørgsel_fra_Visma28[[#This Row],[SupProd]]=" "," "," - "&amp;Tabel_Forespørgsel_fra_Visma28[[#This Row],[SupProd]])</f>
        <v xml:space="preserve"> </v>
      </c>
      <c r="E8303" t="s">
        <v>16</v>
      </c>
      <c r="F8303" t="str">
        <f>IF(Tabel_Forespørgsel_fra_Visma28[[#This Row],[SupDescr]]=" "," "," - "&amp;Tabel_Forespørgsel_fra_Visma28[[#This Row],[SupDescr]])</f>
        <v xml:space="preserve"> </v>
      </c>
      <c r="G8303" t="s">
        <v>2467</v>
      </c>
      <c r="H8303">
        <v>1</v>
      </c>
      <c r="I8303" t="str">
        <f>IF(A8303=A8302,I8302&amp;CHAR(10)&amp;"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4" spans="1:9" x14ac:dyDescent="0.25">
      <c r="A8304" t="s">
        <v>10684</v>
      </c>
      <c r="B8304">
        <v>70120140</v>
      </c>
      <c r="C8304" t="s">
        <v>16</v>
      </c>
      <c r="D8304" t="str">
        <f>IF(Tabel_Forespørgsel_fra_Visma28[[#This Row],[SupProd]]=" "," "," - "&amp;Tabel_Forespørgsel_fra_Visma28[[#This Row],[SupProd]])</f>
        <v xml:space="preserve"> </v>
      </c>
      <c r="E8304" t="s">
        <v>16</v>
      </c>
      <c r="F8304" t="str">
        <f>IF(Tabel_Forespørgsel_fra_Visma28[[#This Row],[SupDescr]]=" "," "," - "&amp;Tabel_Forespørgsel_fra_Visma28[[#This Row],[SupDescr]])</f>
        <v xml:space="preserve"> </v>
      </c>
      <c r="G8304" t="s">
        <v>2467</v>
      </c>
      <c r="H8304">
        <v>1</v>
      </c>
      <c r="I8304" t="str">
        <f>IF(A8304=A8303,I8303&amp;CHAR(10)&amp;"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5" spans="1:9" x14ac:dyDescent="0.25">
      <c r="A8305" t="s">
        <v>10684</v>
      </c>
      <c r="B8305">
        <v>65381262</v>
      </c>
      <c r="C8305" t="s">
        <v>16</v>
      </c>
      <c r="D8305" t="str">
        <f>IF(Tabel_Forespørgsel_fra_Visma28[[#This Row],[SupProd]]=" "," "," - "&amp;Tabel_Forespørgsel_fra_Visma28[[#This Row],[SupProd]])</f>
        <v xml:space="preserve"> </v>
      </c>
      <c r="E8305" t="s">
        <v>16</v>
      </c>
      <c r="F8305" t="str">
        <f>IF(Tabel_Forespørgsel_fra_Visma28[[#This Row],[SupDescr]]=" "," "," - "&amp;Tabel_Forespørgsel_fra_Visma28[[#This Row],[SupDescr]])</f>
        <v xml:space="preserve"> </v>
      </c>
      <c r="G8305" t="s">
        <v>8149</v>
      </c>
      <c r="H8305">
        <v>2</v>
      </c>
      <c r="I8305" t="str">
        <f>IF(A8305=A8304,I8304&amp;CHAR(10)&amp;"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06" spans="1:9" x14ac:dyDescent="0.25">
      <c r="A8306" t="s">
        <v>10698</v>
      </c>
      <c r="B8306">
        <v>70120140</v>
      </c>
      <c r="C8306" t="s">
        <v>16</v>
      </c>
      <c r="D8306" t="str">
        <f>IF(Tabel_Forespørgsel_fra_Visma28[[#This Row],[SupProd]]=" "," "," - "&amp;Tabel_Forespørgsel_fra_Visma28[[#This Row],[SupProd]])</f>
        <v xml:space="preserve"> </v>
      </c>
      <c r="E8306" t="s">
        <v>16</v>
      </c>
      <c r="F8306" t="str">
        <f>IF(Tabel_Forespørgsel_fra_Visma28[[#This Row],[SupDescr]]=" "," "," - "&amp;Tabel_Forespørgsel_fra_Visma28[[#This Row],[SupDescr]])</f>
        <v xml:space="preserve"> </v>
      </c>
      <c r="G8306" t="s">
        <v>2467</v>
      </c>
      <c r="H8306">
        <v>1</v>
      </c>
      <c r="I8306" t="str">
        <f>IF(A8306=A8305,I8305&amp;CHAR(10)&amp;"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7" spans="1:9" x14ac:dyDescent="0.25">
      <c r="A8307" t="s">
        <v>10698</v>
      </c>
      <c r="B8307">
        <v>66158040</v>
      </c>
      <c r="C8307" t="s">
        <v>16</v>
      </c>
      <c r="D8307" t="str">
        <f>IF(Tabel_Forespørgsel_fra_Visma28[[#This Row],[SupProd]]=" "," "," - "&amp;Tabel_Forespørgsel_fra_Visma28[[#This Row],[SupProd]])</f>
        <v xml:space="preserve"> </v>
      </c>
      <c r="E8307" t="s">
        <v>16</v>
      </c>
      <c r="F8307" t="str">
        <f>IF(Tabel_Forespørgsel_fra_Visma28[[#This Row],[SupDescr]]=" "," "," - "&amp;Tabel_Forespørgsel_fra_Visma28[[#This Row],[SupDescr]])</f>
        <v xml:space="preserve"> </v>
      </c>
      <c r="G8307" t="s">
        <v>13920</v>
      </c>
      <c r="H8307">
        <v>2</v>
      </c>
      <c r="I8307" t="str">
        <f>IF(A8307=A8306,I8306&amp;CHAR(10)&amp;"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308" spans="1:9" x14ac:dyDescent="0.25">
      <c r="A8308" t="s">
        <v>10689</v>
      </c>
      <c r="B8308">
        <v>70120140</v>
      </c>
      <c r="C8308" t="s">
        <v>16</v>
      </c>
      <c r="D8308" t="str">
        <f>IF(Tabel_Forespørgsel_fra_Visma28[[#This Row],[SupProd]]=" "," "," - "&amp;Tabel_Forespørgsel_fra_Visma28[[#This Row],[SupProd]])</f>
        <v xml:space="preserve"> </v>
      </c>
      <c r="E8308" t="s">
        <v>16</v>
      </c>
      <c r="F8308" t="str">
        <f>IF(Tabel_Forespørgsel_fra_Visma28[[#This Row],[SupDescr]]=" "," "," - "&amp;Tabel_Forespørgsel_fra_Visma28[[#This Row],[SupDescr]])</f>
        <v xml:space="preserve"> </v>
      </c>
      <c r="G8308" t="s">
        <v>2467</v>
      </c>
      <c r="H8308">
        <v>1</v>
      </c>
      <c r="I8308" t="str">
        <f>IF(A8308=A8307,I8307&amp;CHAR(10)&amp;"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9" spans="1:9" x14ac:dyDescent="0.25">
      <c r="A8309" t="s">
        <v>10694</v>
      </c>
      <c r="B8309">
        <v>70120140</v>
      </c>
      <c r="C8309" t="s">
        <v>16</v>
      </c>
      <c r="D8309" t="str">
        <f>IF(Tabel_Forespørgsel_fra_Visma28[[#This Row],[SupProd]]=" "," "," - "&amp;Tabel_Forespørgsel_fra_Visma28[[#This Row],[SupProd]])</f>
        <v xml:space="preserve"> </v>
      </c>
      <c r="E8309" t="s">
        <v>16</v>
      </c>
      <c r="F8309" t="str">
        <f>IF(Tabel_Forespørgsel_fra_Visma28[[#This Row],[SupDescr]]=" "," "," - "&amp;Tabel_Forespørgsel_fra_Visma28[[#This Row],[SupDescr]])</f>
        <v xml:space="preserve"> </v>
      </c>
      <c r="G8309" t="s">
        <v>2467</v>
      </c>
      <c r="H8309">
        <v>1</v>
      </c>
      <c r="I8309" t="str">
        <f>IF(A8309=A8308,I8308&amp;CHAR(10)&amp;"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0" spans="1:9" x14ac:dyDescent="0.25">
      <c r="A8310" t="s">
        <v>10694</v>
      </c>
      <c r="B8310">
        <v>65381262</v>
      </c>
      <c r="C8310" t="s">
        <v>16</v>
      </c>
      <c r="D8310" t="str">
        <f>IF(Tabel_Forespørgsel_fra_Visma28[[#This Row],[SupProd]]=" "," "," - "&amp;Tabel_Forespørgsel_fra_Visma28[[#This Row],[SupProd]])</f>
        <v xml:space="preserve"> </v>
      </c>
      <c r="E8310" t="s">
        <v>16</v>
      </c>
      <c r="F8310" t="str">
        <f>IF(Tabel_Forespørgsel_fra_Visma28[[#This Row],[SupDescr]]=" "," "," - "&amp;Tabel_Forespørgsel_fra_Visma28[[#This Row],[SupDescr]])</f>
        <v xml:space="preserve"> </v>
      </c>
      <c r="G8310" t="s">
        <v>8149</v>
      </c>
      <c r="H8310">
        <v>2</v>
      </c>
      <c r="I8310" t="str">
        <f>IF(A8310=A8309,I8309&amp;CHAR(10)&amp;"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11" spans="1:9" x14ac:dyDescent="0.25">
      <c r="A8311" t="s">
        <v>10685</v>
      </c>
      <c r="B8311">
        <v>70120140</v>
      </c>
      <c r="C8311" t="s">
        <v>16</v>
      </c>
      <c r="D8311" t="str">
        <f>IF(Tabel_Forespørgsel_fra_Visma28[[#This Row],[SupProd]]=" "," "," - "&amp;Tabel_Forespørgsel_fra_Visma28[[#This Row],[SupProd]])</f>
        <v xml:space="preserve"> </v>
      </c>
      <c r="E8311" t="s">
        <v>16</v>
      </c>
      <c r="F8311" t="str">
        <f>IF(Tabel_Forespørgsel_fra_Visma28[[#This Row],[SupDescr]]=" "," "," - "&amp;Tabel_Forespørgsel_fra_Visma28[[#This Row],[SupDescr]])</f>
        <v xml:space="preserve"> </v>
      </c>
      <c r="G8311" t="s">
        <v>2467</v>
      </c>
      <c r="H8311">
        <v>1</v>
      </c>
      <c r="I8311" t="str">
        <f>IF(A8311=A8310,I8310&amp;CHAR(10)&amp;"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2" spans="1:9" x14ac:dyDescent="0.25">
      <c r="A8312" t="s">
        <v>10686</v>
      </c>
      <c r="B8312">
        <v>70120140</v>
      </c>
      <c r="C8312" t="s">
        <v>16</v>
      </c>
      <c r="D8312" t="str">
        <f>IF(Tabel_Forespørgsel_fra_Visma28[[#This Row],[SupProd]]=" "," "," - "&amp;Tabel_Forespørgsel_fra_Visma28[[#This Row],[SupProd]])</f>
        <v xml:space="preserve"> </v>
      </c>
      <c r="E8312" t="s">
        <v>16</v>
      </c>
      <c r="F8312" t="str">
        <f>IF(Tabel_Forespørgsel_fra_Visma28[[#This Row],[SupDescr]]=" "," "," - "&amp;Tabel_Forespørgsel_fra_Visma28[[#This Row],[SupDescr]])</f>
        <v xml:space="preserve"> </v>
      </c>
      <c r="G8312" t="s">
        <v>2467</v>
      </c>
      <c r="H8312">
        <v>1</v>
      </c>
      <c r="I8312" t="str">
        <f>IF(A8312=A8311,I8311&amp;CHAR(10)&amp;"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3" spans="1:9" x14ac:dyDescent="0.25">
      <c r="A8313" t="s">
        <v>10690</v>
      </c>
      <c r="B8313">
        <v>70120140</v>
      </c>
      <c r="C8313" t="s">
        <v>16</v>
      </c>
      <c r="D8313" t="str">
        <f>IF(Tabel_Forespørgsel_fra_Visma28[[#This Row],[SupProd]]=" "," "," - "&amp;Tabel_Forespørgsel_fra_Visma28[[#This Row],[SupProd]])</f>
        <v xml:space="preserve"> </v>
      </c>
      <c r="E8313" t="s">
        <v>16</v>
      </c>
      <c r="F8313" t="str">
        <f>IF(Tabel_Forespørgsel_fra_Visma28[[#This Row],[SupDescr]]=" "," "," - "&amp;Tabel_Forespørgsel_fra_Visma28[[#This Row],[SupDescr]])</f>
        <v xml:space="preserve"> </v>
      </c>
      <c r="G8313" t="s">
        <v>2467</v>
      </c>
      <c r="H8313">
        <v>1</v>
      </c>
      <c r="I8313" t="str">
        <f>IF(A8313=A8312,I8312&amp;CHAR(10)&amp;"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4" spans="1:9" x14ac:dyDescent="0.25">
      <c r="A8314" t="s">
        <v>10690</v>
      </c>
      <c r="B8314">
        <v>65381262</v>
      </c>
      <c r="C8314" t="s">
        <v>16</v>
      </c>
      <c r="D8314" t="str">
        <f>IF(Tabel_Forespørgsel_fra_Visma28[[#This Row],[SupProd]]=" "," "," - "&amp;Tabel_Forespørgsel_fra_Visma28[[#This Row],[SupProd]])</f>
        <v xml:space="preserve"> </v>
      </c>
      <c r="E8314" t="s">
        <v>16</v>
      </c>
      <c r="F8314" t="str">
        <f>IF(Tabel_Forespørgsel_fra_Visma28[[#This Row],[SupDescr]]=" "," "," - "&amp;Tabel_Forespørgsel_fra_Visma28[[#This Row],[SupDescr]])</f>
        <v xml:space="preserve"> </v>
      </c>
      <c r="G8314" t="s">
        <v>8149</v>
      </c>
      <c r="H8314">
        <v>2</v>
      </c>
      <c r="I8314" t="str">
        <f>IF(A8314=A8313,I8313&amp;CHAR(10)&amp;"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15" spans="1:9" x14ac:dyDescent="0.25">
      <c r="A8315" t="s">
        <v>10699</v>
      </c>
      <c r="B8315">
        <v>70120140</v>
      </c>
      <c r="C8315" t="s">
        <v>16</v>
      </c>
      <c r="D8315" t="str">
        <f>IF(Tabel_Forespørgsel_fra_Visma28[[#This Row],[SupProd]]=" "," "," - "&amp;Tabel_Forespørgsel_fra_Visma28[[#This Row],[SupProd]])</f>
        <v xml:space="preserve"> </v>
      </c>
      <c r="E8315" t="s">
        <v>16</v>
      </c>
      <c r="F8315" t="str">
        <f>IF(Tabel_Forespørgsel_fra_Visma28[[#This Row],[SupDescr]]=" "," "," - "&amp;Tabel_Forespørgsel_fra_Visma28[[#This Row],[SupDescr]])</f>
        <v xml:space="preserve"> </v>
      </c>
      <c r="G8315" t="s">
        <v>2467</v>
      </c>
      <c r="H8315">
        <v>1</v>
      </c>
      <c r="I8315" t="str">
        <f>IF(A8315=A8314,I8314&amp;CHAR(10)&amp;"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6" spans="1:9" x14ac:dyDescent="0.25">
      <c r="A8316" t="s">
        <v>10691</v>
      </c>
      <c r="B8316">
        <v>70120140</v>
      </c>
      <c r="C8316" t="s">
        <v>16</v>
      </c>
      <c r="D8316" t="str">
        <f>IF(Tabel_Forespørgsel_fra_Visma28[[#This Row],[SupProd]]=" "," "," - "&amp;Tabel_Forespørgsel_fra_Visma28[[#This Row],[SupProd]])</f>
        <v xml:space="preserve"> </v>
      </c>
      <c r="E8316" t="s">
        <v>16</v>
      </c>
      <c r="F8316" t="str">
        <f>IF(Tabel_Forespørgsel_fra_Visma28[[#This Row],[SupDescr]]=" "," "," - "&amp;Tabel_Forespørgsel_fra_Visma28[[#This Row],[SupDescr]])</f>
        <v xml:space="preserve"> </v>
      </c>
      <c r="G8316" t="s">
        <v>2467</v>
      </c>
      <c r="H8316">
        <v>1</v>
      </c>
      <c r="I8316" t="str">
        <f>IF(A8316=A8315,I8315&amp;CHAR(10)&amp;"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7" spans="1:9" x14ac:dyDescent="0.25">
      <c r="A8317" t="s">
        <v>10691</v>
      </c>
      <c r="B8317">
        <v>65381262</v>
      </c>
      <c r="C8317" t="s">
        <v>16</v>
      </c>
      <c r="D8317" t="str">
        <f>IF(Tabel_Forespørgsel_fra_Visma28[[#This Row],[SupProd]]=" "," "," - "&amp;Tabel_Forespørgsel_fra_Visma28[[#This Row],[SupProd]])</f>
        <v xml:space="preserve"> </v>
      </c>
      <c r="E8317" t="s">
        <v>16</v>
      </c>
      <c r="F8317" t="str">
        <f>IF(Tabel_Forespørgsel_fra_Visma28[[#This Row],[SupDescr]]=" "," "," - "&amp;Tabel_Forespørgsel_fra_Visma28[[#This Row],[SupDescr]])</f>
        <v xml:space="preserve"> </v>
      </c>
      <c r="G8317" t="s">
        <v>8149</v>
      </c>
      <c r="H8317">
        <v>2</v>
      </c>
      <c r="I8317" t="str">
        <f>IF(A8317=A8316,I8316&amp;CHAR(10)&amp;"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18" spans="1:9" x14ac:dyDescent="0.25">
      <c r="A8318" t="s">
        <v>10692</v>
      </c>
      <c r="B8318">
        <v>70120140</v>
      </c>
      <c r="C8318" t="s">
        <v>16</v>
      </c>
      <c r="D8318" t="str">
        <f>IF(Tabel_Forespørgsel_fra_Visma28[[#This Row],[SupProd]]=" "," "," - "&amp;Tabel_Forespørgsel_fra_Visma28[[#This Row],[SupProd]])</f>
        <v xml:space="preserve"> </v>
      </c>
      <c r="E8318" t="s">
        <v>16</v>
      </c>
      <c r="F8318" t="str">
        <f>IF(Tabel_Forespørgsel_fra_Visma28[[#This Row],[SupDescr]]=" "," "," - "&amp;Tabel_Forespørgsel_fra_Visma28[[#This Row],[SupDescr]])</f>
        <v xml:space="preserve"> </v>
      </c>
      <c r="G8318" t="s">
        <v>2467</v>
      </c>
      <c r="H8318">
        <v>1</v>
      </c>
      <c r="I8318" t="str">
        <f>IF(A8318=A8317,I8317&amp;CHAR(10)&amp;"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9" spans="1:9" x14ac:dyDescent="0.25">
      <c r="A8319" t="s">
        <v>10692</v>
      </c>
      <c r="B8319">
        <v>65381262</v>
      </c>
      <c r="C8319" t="s">
        <v>16</v>
      </c>
      <c r="D8319" t="str">
        <f>IF(Tabel_Forespørgsel_fra_Visma28[[#This Row],[SupProd]]=" "," "," - "&amp;Tabel_Forespørgsel_fra_Visma28[[#This Row],[SupProd]])</f>
        <v xml:space="preserve"> </v>
      </c>
      <c r="E8319" t="s">
        <v>16</v>
      </c>
      <c r="F8319" t="str">
        <f>IF(Tabel_Forespørgsel_fra_Visma28[[#This Row],[SupDescr]]=" "," "," - "&amp;Tabel_Forespørgsel_fra_Visma28[[#This Row],[SupDescr]])</f>
        <v xml:space="preserve"> </v>
      </c>
      <c r="G8319" t="s">
        <v>8149</v>
      </c>
      <c r="H8319">
        <v>2</v>
      </c>
      <c r="I8319" t="str">
        <f>IF(A8319=A8318,I8318&amp;CHAR(10)&amp;"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20" spans="1:9" x14ac:dyDescent="0.25">
      <c r="A8320" t="s">
        <v>10695</v>
      </c>
      <c r="B8320">
        <v>70120140</v>
      </c>
      <c r="C8320" t="s">
        <v>16</v>
      </c>
      <c r="D8320" t="str">
        <f>IF(Tabel_Forespørgsel_fra_Visma28[[#This Row],[SupProd]]=" "," "," - "&amp;Tabel_Forespørgsel_fra_Visma28[[#This Row],[SupProd]])</f>
        <v xml:space="preserve"> </v>
      </c>
      <c r="E8320" t="s">
        <v>16</v>
      </c>
      <c r="F8320" t="str">
        <f>IF(Tabel_Forespørgsel_fra_Visma28[[#This Row],[SupDescr]]=" "," "," - "&amp;Tabel_Forespørgsel_fra_Visma28[[#This Row],[SupDescr]])</f>
        <v xml:space="preserve"> </v>
      </c>
      <c r="G8320" t="s">
        <v>2467</v>
      </c>
      <c r="H8320">
        <v>2</v>
      </c>
      <c r="I8320" t="str">
        <f>IF(A8320=A8319,I8319&amp;CHAR(10)&amp;"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21" spans="1:9" x14ac:dyDescent="0.25">
      <c r="A8321" t="s">
        <v>10700</v>
      </c>
      <c r="B8321">
        <v>70120140</v>
      </c>
      <c r="C8321" t="s">
        <v>16</v>
      </c>
      <c r="D8321" t="str">
        <f>IF(Tabel_Forespørgsel_fra_Visma28[[#This Row],[SupProd]]=" "," "," - "&amp;Tabel_Forespørgsel_fra_Visma28[[#This Row],[SupProd]])</f>
        <v xml:space="preserve"> </v>
      </c>
      <c r="E8321" t="s">
        <v>16</v>
      </c>
      <c r="F8321" t="str">
        <f>IF(Tabel_Forespørgsel_fra_Visma28[[#This Row],[SupDescr]]=" "," "," - "&amp;Tabel_Forespørgsel_fra_Visma28[[#This Row],[SupDescr]])</f>
        <v xml:space="preserve"> </v>
      </c>
      <c r="G8321" t="s">
        <v>2467</v>
      </c>
      <c r="H8321">
        <v>1</v>
      </c>
      <c r="I8321" t="str">
        <f>IF(A8321=A8320,I8320&amp;CHAR(10)&amp;"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22" spans="1:9" x14ac:dyDescent="0.25">
      <c r="A8322" t="s">
        <v>10700</v>
      </c>
      <c r="B8322">
        <v>65381262</v>
      </c>
      <c r="C8322" t="s">
        <v>16</v>
      </c>
      <c r="D8322" t="str">
        <f>IF(Tabel_Forespørgsel_fra_Visma28[[#This Row],[SupProd]]=" "," "," - "&amp;Tabel_Forespørgsel_fra_Visma28[[#This Row],[SupProd]])</f>
        <v xml:space="preserve"> </v>
      </c>
      <c r="E8322" t="s">
        <v>16</v>
      </c>
      <c r="F8322" t="str">
        <f>IF(Tabel_Forespørgsel_fra_Visma28[[#This Row],[SupDescr]]=" "," "," - "&amp;Tabel_Forespørgsel_fra_Visma28[[#This Row],[SupDescr]])</f>
        <v xml:space="preserve"> </v>
      </c>
      <c r="G8322" t="s">
        <v>8149</v>
      </c>
      <c r="H8322">
        <v>2</v>
      </c>
      <c r="I8322" t="str">
        <f>IF(A8322=A8321,I8321&amp;CHAR(10)&amp;"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23" spans="1:9" x14ac:dyDescent="0.25">
      <c r="A8323" t="s">
        <v>10574</v>
      </c>
      <c r="B8323">
        <v>70120140</v>
      </c>
      <c r="C8323" t="s">
        <v>16</v>
      </c>
      <c r="D8323" t="str">
        <f>IF(Tabel_Forespørgsel_fra_Visma28[[#This Row],[SupProd]]=" "," "," - "&amp;Tabel_Forespørgsel_fra_Visma28[[#This Row],[SupProd]])</f>
        <v xml:space="preserve"> </v>
      </c>
      <c r="E8323" t="s">
        <v>16</v>
      </c>
      <c r="F8323" t="str">
        <f>IF(Tabel_Forespørgsel_fra_Visma28[[#This Row],[SupDescr]]=" "," "," - "&amp;Tabel_Forespørgsel_fra_Visma28[[#This Row],[SupDescr]])</f>
        <v xml:space="preserve"> </v>
      </c>
      <c r="G8323" t="s">
        <v>2467</v>
      </c>
      <c r="H8323">
        <v>1</v>
      </c>
      <c r="I8323" t="str">
        <f>IF(A8323=A8322,I8322&amp;CHAR(10)&amp;"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24" spans="1:9" x14ac:dyDescent="0.25">
      <c r="A8324" t="s">
        <v>10571</v>
      </c>
      <c r="B8324">
        <v>70120140</v>
      </c>
      <c r="C8324" t="s">
        <v>16</v>
      </c>
      <c r="D8324" t="str">
        <f>IF(Tabel_Forespørgsel_fra_Visma28[[#This Row],[SupProd]]=" "," "," - "&amp;Tabel_Forespørgsel_fra_Visma28[[#This Row],[SupProd]])</f>
        <v xml:space="preserve"> </v>
      </c>
      <c r="E8324" t="s">
        <v>16</v>
      </c>
      <c r="F8324" t="str">
        <f>IF(Tabel_Forespørgsel_fra_Visma28[[#This Row],[SupDescr]]=" "," "," - "&amp;Tabel_Forespørgsel_fra_Visma28[[#This Row],[SupDescr]])</f>
        <v xml:space="preserve"> </v>
      </c>
      <c r="G8324" t="s">
        <v>2467</v>
      </c>
      <c r="H8324">
        <v>1</v>
      </c>
      <c r="I8324" t="str">
        <f>IF(A8324=A8323,I8323&amp;CHAR(10)&amp;"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25" spans="1:9" x14ac:dyDescent="0.25">
      <c r="A8325" t="s">
        <v>10812</v>
      </c>
      <c r="B8325">
        <v>66158040</v>
      </c>
      <c r="C8325" t="s">
        <v>16</v>
      </c>
      <c r="D8325" t="str">
        <f>IF(Tabel_Forespørgsel_fra_Visma28[[#This Row],[SupProd]]=" "," "," - "&amp;Tabel_Forespørgsel_fra_Visma28[[#This Row],[SupProd]])</f>
        <v xml:space="preserve"> </v>
      </c>
      <c r="E8325" t="s">
        <v>16</v>
      </c>
      <c r="F8325" t="str">
        <f>IF(Tabel_Forespørgsel_fra_Visma28[[#This Row],[SupDescr]]=" "," "," - "&amp;Tabel_Forespørgsel_fra_Visma28[[#This Row],[SupDescr]])</f>
        <v xml:space="preserve"> </v>
      </c>
      <c r="G8325" t="s">
        <v>13920</v>
      </c>
      <c r="H8325">
        <v>1</v>
      </c>
      <c r="I8325" t="str">
        <f>IF(A8325=A8324,I8324&amp;CHAR(10)&amp;"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26" spans="1:9" x14ac:dyDescent="0.25">
      <c r="A8326" t="s">
        <v>10973</v>
      </c>
      <c r="B8326">
        <v>75211662</v>
      </c>
      <c r="C8326" t="s">
        <v>16</v>
      </c>
      <c r="D8326" t="str">
        <f>IF(Tabel_Forespørgsel_fra_Visma28[[#This Row],[SupProd]]=" "," "," - "&amp;Tabel_Forespørgsel_fra_Visma28[[#This Row],[SupProd]])</f>
        <v xml:space="preserve"> </v>
      </c>
      <c r="E8326" t="s">
        <v>16</v>
      </c>
      <c r="F8326" t="str">
        <f>IF(Tabel_Forespørgsel_fra_Visma28[[#This Row],[SupDescr]]=" "," "," - "&amp;Tabel_Forespørgsel_fra_Visma28[[#This Row],[SupDescr]])</f>
        <v xml:space="preserve"> </v>
      </c>
      <c r="G8326" t="s">
        <v>7015</v>
      </c>
      <c r="H8326">
        <v>1</v>
      </c>
      <c r="I8326" t="str">
        <f>IF(A8326=A8325,I8325&amp;CHAR(10)&amp;"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27" spans="1:9" x14ac:dyDescent="0.25">
      <c r="A8327" t="s">
        <v>10779</v>
      </c>
      <c r="B8327">
        <v>66158040</v>
      </c>
      <c r="C8327" t="s">
        <v>16</v>
      </c>
      <c r="D8327" t="str">
        <f>IF(Tabel_Forespørgsel_fra_Visma28[[#This Row],[SupProd]]=" "," "," - "&amp;Tabel_Forespørgsel_fra_Visma28[[#This Row],[SupProd]])</f>
        <v xml:space="preserve"> </v>
      </c>
      <c r="E8327" t="s">
        <v>16</v>
      </c>
      <c r="F8327" t="str">
        <f>IF(Tabel_Forespørgsel_fra_Visma28[[#This Row],[SupDescr]]=" "," "," - "&amp;Tabel_Forespørgsel_fra_Visma28[[#This Row],[SupDescr]])</f>
        <v xml:space="preserve"> </v>
      </c>
      <c r="G8327" t="s">
        <v>13920</v>
      </c>
      <c r="H8327">
        <v>1</v>
      </c>
      <c r="I8327" t="str">
        <f>IF(A8327=A8326,I8326&amp;CHAR(10)&amp;"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28" spans="1:9" x14ac:dyDescent="0.25">
      <c r="A8328" t="s">
        <v>10972</v>
      </c>
      <c r="B8328">
        <v>75211662</v>
      </c>
      <c r="C8328" t="s">
        <v>16</v>
      </c>
      <c r="D8328" t="str">
        <f>IF(Tabel_Forespørgsel_fra_Visma28[[#This Row],[SupProd]]=" "," "," - "&amp;Tabel_Forespørgsel_fra_Visma28[[#This Row],[SupProd]])</f>
        <v xml:space="preserve"> </v>
      </c>
      <c r="E8328" t="s">
        <v>16</v>
      </c>
      <c r="F8328" t="str">
        <f>IF(Tabel_Forespørgsel_fra_Visma28[[#This Row],[SupDescr]]=" "," "," - "&amp;Tabel_Forespørgsel_fra_Visma28[[#This Row],[SupDescr]])</f>
        <v xml:space="preserve"> </v>
      </c>
      <c r="G8328" t="s">
        <v>7015</v>
      </c>
      <c r="H8328">
        <v>1</v>
      </c>
      <c r="I8328" t="str">
        <f>IF(A8328=A8327,I8327&amp;CHAR(10)&amp;"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29" spans="1:9" x14ac:dyDescent="0.25">
      <c r="A8329" t="s">
        <v>11004</v>
      </c>
      <c r="B8329">
        <v>75211662</v>
      </c>
      <c r="C8329" t="s">
        <v>16</v>
      </c>
      <c r="D8329" t="str">
        <f>IF(Tabel_Forespørgsel_fra_Visma28[[#This Row],[SupProd]]=" "," "," - "&amp;Tabel_Forespørgsel_fra_Visma28[[#This Row],[SupProd]])</f>
        <v xml:space="preserve"> </v>
      </c>
      <c r="E8329" t="s">
        <v>16</v>
      </c>
      <c r="F8329" t="str">
        <f>IF(Tabel_Forespørgsel_fra_Visma28[[#This Row],[SupDescr]]=" "," "," - "&amp;Tabel_Forespørgsel_fra_Visma28[[#This Row],[SupDescr]])</f>
        <v xml:space="preserve"> </v>
      </c>
      <c r="G8329" t="s">
        <v>7015</v>
      </c>
      <c r="H8329">
        <v>1</v>
      </c>
      <c r="I8329" t="str">
        <f>IF(A8329=A8328,I8328&amp;CHAR(10)&amp;"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0" spans="1:9" x14ac:dyDescent="0.25">
      <c r="A8330" t="s">
        <v>11047</v>
      </c>
      <c r="B8330">
        <v>75211662</v>
      </c>
      <c r="C8330" t="s">
        <v>16</v>
      </c>
      <c r="D8330" t="str">
        <f>IF(Tabel_Forespørgsel_fra_Visma28[[#This Row],[SupProd]]=" "," "," - "&amp;Tabel_Forespørgsel_fra_Visma28[[#This Row],[SupProd]])</f>
        <v xml:space="preserve"> </v>
      </c>
      <c r="E8330" t="s">
        <v>16</v>
      </c>
      <c r="F8330" t="str">
        <f>IF(Tabel_Forespørgsel_fra_Visma28[[#This Row],[SupDescr]]=" "," "," - "&amp;Tabel_Forespørgsel_fra_Visma28[[#This Row],[SupDescr]])</f>
        <v xml:space="preserve"> </v>
      </c>
      <c r="G8330" t="s">
        <v>7015</v>
      </c>
      <c r="H8330">
        <v>1</v>
      </c>
      <c r="I8330" t="str">
        <f>IF(A8330=A8329,I8329&amp;CHAR(10)&amp;"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1" spans="1:9" x14ac:dyDescent="0.25">
      <c r="A8331" t="s">
        <v>11048</v>
      </c>
      <c r="B8331">
        <v>75211662</v>
      </c>
      <c r="C8331" t="s">
        <v>16</v>
      </c>
      <c r="D8331" t="str">
        <f>IF(Tabel_Forespørgsel_fra_Visma28[[#This Row],[SupProd]]=" "," "," - "&amp;Tabel_Forespørgsel_fra_Visma28[[#This Row],[SupProd]])</f>
        <v xml:space="preserve"> </v>
      </c>
      <c r="E8331" t="s">
        <v>16</v>
      </c>
      <c r="F8331" t="str">
        <f>IF(Tabel_Forespørgsel_fra_Visma28[[#This Row],[SupDescr]]=" "," "," - "&amp;Tabel_Forespørgsel_fra_Visma28[[#This Row],[SupDescr]])</f>
        <v xml:space="preserve"> </v>
      </c>
      <c r="G8331" t="s">
        <v>7015</v>
      </c>
      <c r="H8331">
        <v>1</v>
      </c>
      <c r="I8331" t="str">
        <f>IF(A8331=A8330,I8330&amp;CHAR(10)&amp;"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2" spans="1:9" x14ac:dyDescent="0.25">
      <c r="A8332" t="s">
        <v>14354</v>
      </c>
      <c r="B8332">
        <v>75211662</v>
      </c>
      <c r="C8332" t="s">
        <v>16</v>
      </c>
      <c r="D8332" t="str">
        <f>IF(Tabel_Forespørgsel_fra_Visma28[[#This Row],[SupProd]]=" "," "," - "&amp;Tabel_Forespørgsel_fra_Visma28[[#This Row],[SupProd]])</f>
        <v xml:space="preserve"> </v>
      </c>
      <c r="E8332" t="s">
        <v>16</v>
      </c>
      <c r="F8332" t="str">
        <f>IF(Tabel_Forespørgsel_fra_Visma28[[#This Row],[SupDescr]]=" "," "," - "&amp;Tabel_Forespørgsel_fra_Visma28[[#This Row],[SupDescr]])</f>
        <v xml:space="preserve"> </v>
      </c>
      <c r="G8332" t="s">
        <v>7015</v>
      </c>
      <c r="H8332">
        <v>1</v>
      </c>
      <c r="I8332" t="str">
        <f>IF(A8332=A8331,I8331&amp;CHAR(10)&amp;"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3" spans="1:9" x14ac:dyDescent="0.25">
      <c r="A8333" t="s">
        <v>14358</v>
      </c>
      <c r="B8333">
        <v>75211662</v>
      </c>
      <c r="C8333" t="s">
        <v>16</v>
      </c>
      <c r="D8333" t="str">
        <f>IF(Tabel_Forespørgsel_fra_Visma28[[#This Row],[SupProd]]=" "," "," - "&amp;Tabel_Forespørgsel_fra_Visma28[[#This Row],[SupProd]])</f>
        <v xml:space="preserve"> </v>
      </c>
      <c r="E8333" t="s">
        <v>16</v>
      </c>
      <c r="F8333" t="str">
        <f>IF(Tabel_Forespørgsel_fra_Visma28[[#This Row],[SupDescr]]=" "," "," - "&amp;Tabel_Forespørgsel_fra_Visma28[[#This Row],[SupDescr]])</f>
        <v xml:space="preserve"> </v>
      </c>
      <c r="G8333" t="s">
        <v>7015</v>
      </c>
      <c r="H8333">
        <v>1</v>
      </c>
      <c r="I8333" t="str">
        <f>IF(A8333=A8332,I8332&amp;CHAR(10)&amp;"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4" spans="1:9" x14ac:dyDescent="0.25">
      <c r="A8334" t="s">
        <v>14359</v>
      </c>
      <c r="B8334">
        <v>75211662</v>
      </c>
      <c r="C8334" t="s">
        <v>16</v>
      </c>
      <c r="D8334" t="str">
        <f>IF(Tabel_Forespørgsel_fra_Visma28[[#This Row],[SupProd]]=" "," "," - "&amp;Tabel_Forespørgsel_fra_Visma28[[#This Row],[SupProd]])</f>
        <v xml:space="preserve"> </v>
      </c>
      <c r="E8334" t="s">
        <v>16</v>
      </c>
      <c r="F8334" t="str">
        <f>IF(Tabel_Forespørgsel_fra_Visma28[[#This Row],[SupDescr]]=" "," "," - "&amp;Tabel_Forespørgsel_fra_Visma28[[#This Row],[SupDescr]])</f>
        <v xml:space="preserve"> </v>
      </c>
      <c r="G8334" t="s">
        <v>7015</v>
      </c>
      <c r="H8334">
        <v>1</v>
      </c>
      <c r="I8334" t="str">
        <f>IF(A8334=A8333,I8333&amp;CHAR(10)&amp;"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5" spans="1:9" x14ac:dyDescent="0.25">
      <c r="A8335" t="s">
        <v>11049</v>
      </c>
      <c r="B8335">
        <v>75211662</v>
      </c>
      <c r="C8335" t="s">
        <v>16</v>
      </c>
      <c r="D8335" t="str">
        <f>IF(Tabel_Forespørgsel_fra_Visma28[[#This Row],[SupProd]]=" "," "," - "&amp;Tabel_Forespørgsel_fra_Visma28[[#This Row],[SupProd]])</f>
        <v xml:space="preserve"> </v>
      </c>
      <c r="E8335" t="s">
        <v>16</v>
      </c>
      <c r="F8335" t="str">
        <f>IF(Tabel_Forespørgsel_fra_Visma28[[#This Row],[SupDescr]]=" "," "," - "&amp;Tabel_Forespørgsel_fra_Visma28[[#This Row],[SupDescr]])</f>
        <v xml:space="preserve"> </v>
      </c>
      <c r="G8335" t="s">
        <v>7015</v>
      </c>
      <c r="H8335">
        <v>1</v>
      </c>
      <c r="I8335" t="str">
        <f>IF(A8335=A8334,I8334&amp;CHAR(10)&amp;"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6" spans="1:9" x14ac:dyDescent="0.25">
      <c r="A8336" t="s">
        <v>10381</v>
      </c>
      <c r="B8336">
        <v>97911010</v>
      </c>
      <c r="C8336" t="s">
        <v>16</v>
      </c>
      <c r="D8336" t="str">
        <f>IF(Tabel_Forespørgsel_fra_Visma28[[#This Row],[SupProd]]=" "," "," - "&amp;Tabel_Forespørgsel_fra_Visma28[[#This Row],[SupProd]])</f>
        <v xml:space="preserve"> </v>
      </c>
      <c r="E8336" t="s">
        <v>16</v>
      </c>
      <c r="F8336" t="str">
        <f>IF(Tabel_Forespørgsel_fra_Visma28[[#This Row],[SupDescr]]=" "," "," - "&amp;Tabel_Forespørgsel_fra_Visma28[[#This Row],[SupDescr]])</f>
        <v xml:space="preserve"> </v>
      </c>
      <c r="G8336" t="s">
        <v>13921</v>
      </c>
      <c r="H8336">
        <v>1</v>
      </c>
      <c r="I8336" t="str">
        <f>IF(A8336=A8335,I8335&amp;CHAR(10)&amp;"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8337" spans="1:9" x14ac:dyDescent="0.25">
      <c r="A8337" t="s">
        <v>10381</v>
      </c>
      <c r="B8337">
        <v>75622288</v>
      </c>
      <c r="C8337" t="s">
        <v>16</v>
      </c>
      <c r="D8337" t="str">
        <f>IF(Tabel_Forespørgsel_fra_Visma28[[#This Row],[SupProd]]=" "," "," - "&amp;Tabel_Forespørgsel_fra_Visma28[[#This Row],[SupProd]])</f>
        <v xml:space="preserve"> </v>
      </c>
      <c r="E8337" t="s">
        <v>16</v>
      </c>
      <c r="F8337" t="str">
        <f>IF(Tabel_Forespørgsel_fra_Visma28[[#This Row],[SupDescr]]=" "," "," - "&amp;Tabel_Forespørgsel_fra_Visma28[[#This Row],[SupDescr]])</f>
        <v xml:space="preserve"> </v>
      </c>
      <c r="G8337" t="s">
        <v>3797</v>
      </c>
      <c r="H8337">
        <v>2</v>
      </c>
      <c r="I8337" t="str">
        <f>IF(A8337=A8336,I8336&amp;CHAR(10)&amp;"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
  Hai  </v>
      </c>
    </row>
    <row r="8338" spans="1:9" x14ac:dyDescent="0.25">
      <c r="A8338" t="s">
        <v>11050</v>
      </c>
      <c r="B8338">
        <v>75622288</v>
      </c>
      <c r="C8338" t="s">
        <v>16</v>
      </c>
      <c r="D8338" t="str">
        <f>IF(Tabel_Forespørgsel_fra_Visma28[[#This Row],[SupProd]]=" "," "," - "&amp;Tabel_Forespørgsel_fra_Visma28[[#This Row],[SupProd]])</f>
        <v xml:space="preserve"> </v>
      </c>
      <c r="E8338" t="s">
        <v>16</v>
      </c>
      <c r="F8338" t="str">
        <f>IF(Tabel_Forespørgsel_fra_Visma28[[#This Row],[SupDescr]]=" "," "," - "&amp;Tabel_Forespørgsel_fra_Visma28[[#This Row],[SupDescr]])</f>
        <v xml:space="preserve"> </v>
      </c>
      <c r="G8338" t="s">
        <v>3797</v>
      </c>
      <c r="H8338">
        <v>1</v>
      </c>
      <c r="I8338" t="str">
        <f>IF(A8338=A8337,I8337&amp;CHAR(10)&amp;"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39" spans="1:9" x14ac:dyDescent="0.25">
      <c r="A8339" t="s">
        <v>10382</v>
      </c>
      <c r="B8339">
        <v>75622288</v>
      </c>
      <c r="C8339" t="s">
        <v>16</v>
      </c>
      <c r="D8339" t="str">
        <f>IF(Tabel_Forespørgsel_fra_Visma28[[#This Row],[SupProd]]=" "," "," - "&amp;Tabel_Forespørgsel_fra_Visma28[[#This Row],[SupProd]])</f>
        <v xml:space="preserve"> </v>
      </c>
      <c r="E8339" t="s">
        <v>16</v>
      </c>
      <c r="F8339" t="str">
        <f>IF(Tabel_Forespørgsel_fra_Visma28[[#This Row],[SupDescr]]=" "," "," - "&amp;Tabel_Forespørgsel_fra_Visma28[[#This Row],[SupDescr]])</f>
        <v xml:space="preserve"> </v>
      </c>
      <c r="G8339" t="s">
        <v>3797</v>
      </c>
      <c r="H8339">
        <v>2</v>
      </c>
      <c r="I8339" t="str">
        <f>IF(A8339=A8338,I8338&amp;CHAR(10)&amp;"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40" spans="1:9" x14ac:dyDescent="0.25">
      <c r="A8340" t="s">
        <v>14357</v>
      </c>
      <c r="B8340">
        <v>75622288</v>
      </c>
      <c r="C8340" t="s">
        <v>16</v>
      </c>
      <c r="D8340" t="str">
        <f>IF(Tabel_Forespørgsel_fra_Visma28[[#This Row],[SupProd]]=" "," "," - "&amp;Tabel_Forespørgsel_fra_Visma28[[#This Row],[SupProd]])</f>
        <v xml:space="preserve"> </v>
      </c>
      <c r="E8340" t="s">
        <v>16</v>
      </c>
      <c r="F8340" t="str">
        <f>IF(Tabel_Forespørgsel_fra_Visma28[[#This Row],[SupDescr]]=" "," "," - "&amp;Tabel_Forespørgsel_fra_Visma28[[#This Row],[SupDescr]])</f>
        <v xml:space="preserve"> </v>
      </c>
      <c r="G8340" t="s">
        <v>3797</v>
      </c>
      <c r="H8340">
        <v>1</v>
      </c>
      <c r="I8340" t="str">
        <f>IF(A8340=A8339,I8339&amp;CHAR(10)&amp;"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41" spans="1:9" x14ac:dyDescent="0.25">
      <c r="A8341" t="s">
        <v>14362</v>
      </c>
      <c r="B8341">
        <v>75622288</v>
      </c>
      <c r="C8341" t="s">
        <v>16</v>
      </c>
      <c r="D8341" t="str">
        <f>IF(Tabel_Forespørgsel_fra_Visma28[[#This Row],[SupProd]]=" "," "," - "&amp;Tabel_Forespørgsel_fra_Visma28[[#This Row],[SupProd]])</f>
        <v xml:space="preserve"> </v>
      </c>
      <c r="E8341" t="s">
        <v>16</v>
      </c>
      <c r="F8341" t="str">
        <f>IF(Tabel_Forespørgsel_fra_Visma28[[#This Row],[SupDescr]]=" "," "," - "&amp;Tabel_Forespørgsel_fra_Visma28[[#This Row],[SupDescr]])</f>
        <v xml:space="preserve"> </v>
      </c>
      <c r="G8341" t="s">
        <v>3797</v>
      </c>
      <c r="H8341">
        <v>1</v>
      </c>
      <c r="I8341" t="str">
        <f>IF(A8341=A8340,I8340&amp;CHAR(10)&amp;"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42" spans="1:9" x14ac:dyDescent="0.25">
      <c r="A8342" t="s">
        <v>14363</v>
      </c>
      <c r="B8342">
        <v>75622288</v>
      </c>
      <c r="C8342" t="s">
        <v>16</v>
      </c>
      <c r="D8342" t="str">
        <f>IF(Tabel_Forespørgsel_fra_Visma28[[#This Row],[SupProd]]=" "," "," - "&amp;Tabel_Forespørgsel_fra_Visma28[[#This Row],[SupProd]])</f>
        <v xml:space="preserve"> </v>
      </c>
      <c r="E8342" t="s">
        <v>16</v>
      </c>
      <c r="F8342" t="str">
        <f>IF(Tabel_Forespørgsel_fra_Visma28[[#This Row],[SupDescr]]=" "," "," - "&amp;Tabel_Forespørgsel_fra_Visma28[[#This Row],[SupDescr]])</f>
        <v xml:space="preserve"> </v>
      </c>
      <c r="G8342" t="s">
        <v>3797</v>
      </c>
      <c r="H8342">
        <v>1</v>
      </c>
      <c r="I8342" t="str">
        <f>IF(A8342=A8341,I8341&amp;CHAR(10)&amp;"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43" spans="1:9" x14ac:dyDescent="0.25">
      <c r="A8343" t="s">
        <v>10383</v>
      </c>
      <c r="B8343">
        <v>97911010</v>
      </c>
      <c r="C8343" t="s">
        <v>16</v>
      </c>
      <c r="D8343" t="str">
        <f>IF(Tabel_Forespørgsel_fra_Visma28[[#This Row],[SupProd]]=" "," "," - "&amp;Tabel_Forespørgsel_fra_Visma28[[#This Row],[SupProd]])</f>
        <v xml:space="preserve"> </v>
      </c>
      <c r="E8343" t="s">
        <v>16</v>
      </c>
      <c r="F8343" t="str">
        <f>IF(Tabel_Forespørgsel_fra_Visma28[[#This Row],[SupDescr]]=" "," "," - "&amp;Tabel_Forespørgsel_fra_Visma28[[#This Row],[SupDescr]])</f>
        <v xml:space="preserve"> </v>
      </c>
      <c r="G8343" t="s">
        <v>13921</v>
      </c>
      <c r="H8343">
        <v>1</v>
      </c>
      <c r="I8343" t="str">
        <f>IF(A8343=A8342,I8342&amp;CHAR(10)&amp;"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8344" spans="1:9" x14ac:dyDescent="0.25">
      <c r="A8344" t="s">
        <v>10383</v>
      </c>
      <c r="B8344">
        <v>75622288</v>
      </c>
      <c r="C8344" t="s">
        <v>16</v>
      </c>
      <c r="D8344" t="str">
        <f>IF(Tabel_Forespørgsel_fra_Visma28[[#This Row],[SupProd]]=" "," "," - "&amp;Tabel_Forespørgsel_fra_Visma28[[#This Row],[SupProd]])</f>
        <v xml:space="preserve"> </v>
      </c>
      <c r="E8344" t="s">
        <v>16</v>
      </c>
      <c r="F8344" t="str">
        <f>IF(Tabel_Forespørgsel_fra_Visma28[[#This Row],[SupDescr]]=" "," "," - "&amp;Tabel_Forespørgsel_fra_Visma28[[#This Row],[SupDescr]])</f>
        <v xml:space="preserve"> </v>
      </c>
      <c r="G8344" t="s">
        <v>3797</v>
      </c>
      <c r="H8344">
        <v>2</v>
      </c>
      <c r="I8344" t="str">
        <f>IF(A8344=A8343,I8343&amp;CHAR(10)&amp;"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
  Hai  </v>
      </c>
    </row>
    <row r="8345" spans="1:9" x14ac:dyDescent="0.25">
      <c r="A8345" t="s">
        <v>10461</v>
      </c>
      <c r="B8345">
        <v>75622288</v>
      </c>
      <c r="C8345" t="s">
        <v>16</v>
      </c>
      <c r="D8345" t="str">
        <f>IF(Tabel_Forespørgsel_fra_Visma28[[#This Row],[SupProd]]=" "," "," - "&amp;Tabel_Forespørgsel_fra_Visma28[[#This Row],[SupProd]])</f>
        <v xml:space="preserve"> </v>
      </c>
      <c r="E8345" t="s">
        <v>16</v>
      </c>
      <c r="F8345" t="str">
        <f>IF(Tabel_Forespørgsel_fra_Visma28[[#This Row],[SupDescr]]=" "," "," - "&amp;Tabel_Forespørgsel_fra_Visma28[[#This Row],[SupDescr]])</f>
        <v xml:space="preserve"> </v>
      </c>
      <c r="G8345" t="s">
        <v>3797</v>
      </c>
      <c r="H8345">
        <v>1</v>
      </c>
      <c r="I8345" t="str">
        <f>IF(A8345=A8344,I8344&amp;CHAR(10)&amp;"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46" spans="1:9" x14ac:dyDescent="0.25">
      <c r="A8346" t="s">
        <v>10462</v>
      </c>
      <c r="B8346">
        <v>75211662</v>
      </c>
      <c r="C8346" t="s">
        <v>16</v>
      </c>
      <c r="D8346" t="str">
        <f>IF(Tabel_Forespørgsel_fra_Visma28[[#This Row],[SupProd]]=" "," "," - "&amp;Tabel_Forespørgsel_fra_Visma28[[#This Row],[SupProd]])</f>
        <v xml:space="preserve"> </v>
      </c>
      <c r="E8346" t="s">
        <v>16</v>
      </c>
      <c r="F8346" t="str">
        <f>IF(Tabel_Forespørgsel_fra_Visma28[[#This Row],[SupDescr]]=" "," "," - "&amp;Tabel_Forespørgsel_fra_Visma28[[#This Row],[SupDescr]])</f>
        <v xml:space="preserve"> </v>
      </c>
      <c r="G8346" t="s">
        <v>7015</v>
      </c>
      <c r="H8346">
        <v>1</v>
      </c>
      <c r="I8346" t="str">
        <f>IF(A8346=A8345,I8345&amp;CHAR(10)&amp;"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47" spans="1:9" x14ac:dyDescent="0.25">
      <c r="A8347" t="s">
        <v>10434</v>
      </c>
      <c r="B8347">
        <v>75211662</v>
      </c>
      <c r="C8347" t="s">
        <v>16</v>
      </c>
      <c r="D8347" t="str">
        <f>IF(Tabel_Forespørgsel_fra_Visma28[[#This Row],[SupProd]]=" "," "," - "&amp;Tabel_Forespørgsel_fra_Visma28[[#This Row],[SupProd]])</f>
        <v xml:space="preserve"> </v>
      </c>
      <c r="E8347" t="s">
        <v>16</v>
      </c>
      <c r="F8347" t="str">
        <f>IF(Tabel_Forespørgsel_fra_Visma28[[#This Row],[SupDescr]]=" "," "," - "&amp;Tabel_Forespørgsel_fra_Visma28[[#This Row],[SupDescr]])</f>
        <v xml:space="preserve"> </v>
      </c>
      <c r="G8347" t="s">
        <v>7015</v>
      </c>
      <c r="H8347">
        <v>1</v>
      </c>
      <c r="I8347" t="str">
        <f>IF(A8347=A8346,I8346&amp;CHAR(10)&amp;"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48" spans="1:9" x14ac:dyDescent="0.25">
      <c r="A8348" t="s">
        <v>10433</v>
      </c>
      <c r="B8348">
        <v>75211662</v>
      </c>
      <c r="C8348" t="s">
        <v>16</v>
      </c>
      <c r="D8348" t="str">
        <f>IF(Tabel_Forespørgsel_fra_Visma28[[#This Row],[SupProd]]=" "," "," - "&amp;Tabel_Forespørgsel_fra_Visma28[[#This Row],[SupProd]])</f>
        <v xml:space="preserve"> </v>
      </c>
      <c r="E8348" t="s">
        <v>16</v>
      </c>
      <c r="F8348" t="str">
        <f>IF(Tabel_Forespørgsel_fra_Visma28[[#This Row],[SupDescr]]=" "," "," - "&amp;Tabel_Forespørgsel_fra_Visma28[[#This Row],[SupDescr]])</f>
        <v xml:space="preserve"> </v>
      </c>
      <c r="G8348" t="s">
        <v>7015</v>
      </c>
      <c r="H8348">
        <v>1</v>
      </c>
      <c r="I8348" t="str">
        <f>IF(A8348=A8347,I8347&amp;CHAR(10)&amp;"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49" spans="1:9" x14ac:dyDescent="0.25">
      <c r="A8349" t="s">
        <v>10435</v>
      </c>
      <c r="B8349">
        <v>75211662</v>
      </c>
      <c r="C8349" t="s">
        <v>16</v>
      </c>
      <c r="D8349" t="str">
        <f>IF(Tabel_Forespørgsel_fra_Visma28[[#This Row],[SupProd]]=" "," "," - "&amp;Tabel_Forespørgsel_fra_Visma28[[#This Row],[SupProd]])</f>
        <v xml:space="preserve"> </v>
      </c>
      <c r="E8349" t="s">
        <v>16</v>
      </c>
      <c r="F8349" t="str">
        <f>IF(Tabel_Forespørgsel_fra_Visma28[[#This Row],[SupDescr]]=" "," "," - "&amp;Tabel_Forespørgsel_fra_Visma28[[#This Row],[SupDescr]])</f>
        <v xml:space="preserve"> </v>
      </c>
      <c r="G8349" t="s">
        <v>7015</v>
      </c>
      <c r="H8349">
        <v>1</v>
      </c>
      <c r="I8349" t="str">
        <f>IF(A8349=A8348,I8348&amp;CHAR(10)&amp;"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50" spans="1:9" x14ac:dyDescent="0.25">
      <c r="A8350" t="s">
        <v>10436</v>
      </c>
      <c r="B8350">
        <v>75211662</v>
      </c>
      <c r="C8350" t="s">
        <v>16</v>
      </c>
      <c r="D8350" t="str">
        <f>IF(Tabel_Forespørgsel_fra_Visma28[[#This Row],[SupProd]]=" "," "," - "&amp;Tabel_Forespørgsel_fra_Visma28[[#This Row],[SupProd]])</f>
        <v xml:space="preserve"> </v>
      </c>
      <c r="E8350" t="s">
        <v>16</v>
      </c>
      <c r="F8350" t="str">
        <f>IF(Tabel_Forespørgsel_fra_Visma28[[#This Row],[SupDescr]]=" "," "," - "&amp;Tabel_Forespørgsel_fra_Visma28[[#This Row],[SupDescr]])</f>
        <v xml:space="preserve"> </v>
      </c>
      <c r="G8350" t="s">
        <v>7015</v>
      </c>
      <c r="H8350">
        <v>1</v>
      </c>
      <c r="I8350" t="str">
        <f>IF(A8350=A8349,I8349&amp;CHAR(10)&amp;"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51" spans="1:9" x14ac:dyDescent="0.25">
      <c r="A8351" t="s">
        <v>10737</v>
      </c>
      <c r="B8351">
        <v>66158040</v>
      </c>
      <c r="C8351" t="s">
        <v>16</v>
      </c>
      <c r="D8351" t="str">
        <f>IF(Tabel_Forespørgsel_fra_Visma28[[#This Row],[SupProd]]=" "," "," - "&amp;Tabel_Forespørgsel_fra_Visma28[[#This Row],[SupProd]])</f>
        <v xml:space="preserve"> </v>
      </c>
      <c r="E8351" t="s">
        <v>16</v>
      </c>
      <c r="F8351" t="str">
        <f>IF(Tabel_Forespørgsel_fra_Visma28[[#This Row],[SupDescr]]=" "," "," - "&amp;Tabel_Forespørgsel_fra_Visma28[[#This Row],[SupDescr]])</f>
        <v xml:space="preserve"> </v>
      </c>
      <c r="G8351" t="s">
        <v>13920</v>
      </c>
      <c r="H8351">
        <v>1</v>
      </c>
      <c r="I8351" t="str">
        <f>IF(A8351=A8350,I8350&amp;CHAR(10)&amp;"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52" spans="1:9" x14ac:dyDescent="0.25">
      <c r="A8352" t="s">
        <v>10739</v>
      </c>
      <c r="B8352">
        <v>65381262</v>
      </c>
      <c r="C8352" t="s">
        <v>16</v>
      </c>
      <c r="D8352" t="str">
        <f>IF(Tabel_Forespørgsel_fra_Visma28[[#This Row],[SupProd]]=" "," "," - "&amp;Tabel_Forespørgsel_fra_Visma28[[#This Row],[SupProd]])</f>
        <v xml:space="preserve"> </v>
      </c>
      <c r="E8352" t="s">
        <v>16</v>
      </c>
      <c r="F8352" t="str">
        <f>IF(Tabel_Forespørgsel_fra_Visma28[[#This Row],[SupDescr]]=" "," "," - "&amp;Tabel_Forespørgsel_fra_Visma28[[#This Row],[SupDescr]])</f>
        <v xml:space="preserve"> </v>
      </c>
      <c r="G8352" t="s">
        <v>8149</v>
      </c>
      <c r="H8352">
        <v>1</v>
      </c>
      <c r="I8352" t="str">
        <f>IF(A8352=A8351,I8351&amp;CHAR(10)&amp;"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353" spans="1:9" x14ac:dyDescent="0.25">
      <c r="A8353" t="s">
        <v>10734</v>
      </c>
      <c r="B8353">
        <v>75211662</v>
      </c>
      <c r="C8353" t="s">
        <v>16</v>
      </c>
      <c r="D8353" t="str">
        <f>IF(Tabel_Forespørgsel_fra_Visma28[[#This Row],[SupProd]]=" "," "," - "&amp;Tabel_Forespørgsel_fra_Visma28[[#This Row],[SupProd]])</f>
        <v xml:space="preserve"> </v>
      </c>
      <c r="E8353" t="s">
        <v>16</v>
      </c>
      <c r="F8353" t="str">
        <f>IF(Tabel_Forespørgsel_fra_Visma28[[#This Row],[SupDescr]]=" "," "," - "&amp;Tabel_Forespørgsel_fra_Visma28[[#This Row],[SupDescr]])</f>
        <v xml:space="preserve"> </v>
      </c>
      <c r="G8353" t="s">
        <v>7015</v>
      </c>
      <c r="H8353">
        <v>1</v>
      </c>
      <c r="I8353" t="str">
        <f>IF(A8353=A8352,I8352&amp;CHAR(10)&amp;"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54" spans="1:9" x14ac:dyDescent="0.25">
      <c r="A8354" t="s">
        <v>10735</v>
      </c>
      <c r="B8354">
        <v>75211662</v>
      </c>
      <c r="C8354" t="s">
        <v>16</v>
      </c>
      <c r="D8354" t="str">
        <f>IF(Tabel_Forespørgsel_fra_Visma28[[#This Row],[SupProd]]=" "," "," - "&amp;Tabel_Forespørgsel_fra_Visma28[[#This Row],[SupProd]])</f>
        <v xml:space="preserve"> </v>
      </c>
      <c r="E8354" t="s">
        <v>16</v>
      </c>
      <c r="F8354" t="str">
        <f>IF(Tabel_Forespørgsel_fra_Visma28[[#This Row],[SupDescr]]=" "," "," - "&amp;Tabel_Forespørgsel_fra_Visma28[[#This Row],[SupDescr]])</f>
        <v xml:space="preserve"> </v>
      </c>
      <c r="G8354" t="s">
        <v>7015</v>
      </c>
      <c r="H8354">
        <v>1</v>
      </c>
      <c r="I8354" t="str">
        <f>IF(A8354=A8353,I8353&amp;CHAR(10)&amp;"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55" spans="1:9" x14ac:dyDescent="0.25">
      <c r="A8355" t="s">
        <v>10955</v>
      </c>
      <c r="B8355">
        <v>70120140</v>
      </c>
      <c r="C8355" t="s">
        <v>16</v>
      </c>
      <c r="D8355" t="str">
        <f>IF(Tabel_Forespørgsel_fra_Visma28[[#This Row],[SupProd]]=" "," "," - "&amp;Tabel_Forespørgsel_fra_Visma28[[#This Row],[SupProd]])</f>
        <v xml:space="preserve"> </v>
      </c>
      <c r="E8355" t="s">
        <v>16</v>
      </c>
      <c r="F8355" t="str">
        <f>IF(Tabel_Forespørgsel_fra_Visma28[[#This Row],[SupDescr]]=" "," "," - "&amp;Tabel_Forespørgsel_fra_Visma28[[#This Row],[SupDescr]])</f>
        <v xml:space="preserve"> </v>
      </c>
      <c r="G8355" t="s">
        <v>2467</v>
      </c>
      <c r="H8355">
        <v>1</v>
      </c>
      <c r="I8355" t="str">
        <f>IF(A8355=A8354,I8354&amp;CHAR(10)&amp;"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56" spans="1:9" x14ac:dyDescent="0.25">
      <c r="A8356" t="s">
        <v>10733</v>
      </c>
      <c r="B8356">
        <v>66158040</v>
      </c>
      <c r="C8356" t="s">
        <v>16</v>
      </c>
      <c r="D8356" t="str">
        <f>IF(Tabel_Forespørgsel_fra_Visma28[[#This Row],[SupProd]]=" "," "," - "&amp;Tabel_Forespørgsel_fra_Visma28[[#This Row],[SupProd]])</f>
        <v xml:space="preserve"> </v>
      </c>
      <c r="E8356" t="s">
        <v>16</v>
      </c>
      <c r="F8356" t="str">
        <f>IF(Tabel_Forespørgsel_fra_Visma28[[#This Row],[SupDescr]]=" "," "," - "&amp;Tabel_Forespørgsel_fra_Visma28[[#This Row],[SupDescr]])</f>
        <v xml:space="preserve"> </v>
      </c>
      <c r="G8356" t="s">
        <v>13920</v>
      </c>
      <c r="H8356">
        <v>1</v>
      </c>
      <c r="I8356" t="str">
        <f>IF(A8356=A8355,I8355&amp;CHAR(10)&amp;"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57" spans="1:9" x14ac:dyDescent="0.25">
      <c r="A8357" t="s">
        <v>10878</v>
      </c>
      <c r="B8357">
        <v>66158040</v>
      </c>
      <c r="C8357" t="s">
        <v>16</v>
      </c>
      <c r="D8357" t="str">
        <f>IF(Tabel_Forespørgsel_fra_Visma28[[#This Row],[SupProd]]=" "," "," - "&amp;Tabel_Forespørgsel_fra_Visma28[[#This Row],[SupProd]])</f>
        <v xml:space="preserve"> </v>
      </c>
      <c r="E8357" t="s">
        <v>16</v>
      </c>
      <c r="F8357" t="str">
        <f>IF(Tabel_Forespørgsel_fra_Visma28[[#This Row],[SupDescr]]=" "," "," - "&amp;Tabel_Forespørgsel_fra_Visma28[[#This Row],[SupDescr]])</f>
        <v xml:space="preserve"> </v>
      </c>
      <c r="G8357" t="s">
        <v>13920</v>
      </c>
      <c r="H8357">
        <v>1</v>
      </c>
      <c r="I8357" t="str">
        <f>IF(A8357=A8356,I8356&amp;CHAR(10)&amp;"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58" spans="1:9" x14ac:dyDescent="0.25">
      <c r="A8358" t="s">
        <v>10623</v>
      </c>
      <c r="B8358">
        <v>66158040</v>
      </c>
      <c r="C8358" t="s">
        <v>16</v>
      </c>
      <c r="D8358" t="str">
        <f>IF(Tabel_Forespørgsel_fra_Visma28[[#This Row],[SupProd]]=" "," "," - "&amp;Tabel_Forespørgsel_fra_Visma28[[#This Row],[SupProd]])</f>
        <v xml:space="preserve"> </v>
      </c>
      <c r="E8358" t="s">
        <v>16</v>
      </c>
      <c r="F8358" t="str">
        <f>IF(Tabel_Forespørgsel_fra_Visma28[[#This Row],[SupDescr]]=" "," "," - "&amp;Tabel_Forespørgsel_fra_Visma28[[#This Row],[SupDescr]])</f>
        <v xml:space="preserve"> </v>
      </c>
      <c r="G8358" t="s">
        <v>13920</v>
      </c>
      <c r="H8358">
        <v>1</v>
      </c>
      <c r="I8358" t="str">
        <f>IF(A8358=A8357,I8357&amp;CHAR(10)&amp;"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59" spans="1:9" x14ac:dyDescent="0.25">
      <c r="A8359" t="s">
        <v>10447</v>
      </c>
      <c r="B8359">
        <v>66158040</v>
      </c>
      <c r="C8359" t="s">
        <v>16</v>
      </c>
      <c r="D8359" t="str">
        <f>IF(Tabel_Forespørgsel_fra_Visma28[[#This Row],[SupProd]]=" "," "," - "&amp;Tabel_Forespørgsel_fra_Visma28[[#This Row],[SupProd]])</f>
        <v xml:space="preserve"> </v>
      </c>
      <c r="E8359" t="s">
        <v>16</v>
      </c>
      <c r="F8359" t="str">
        <f>IF(Tabel_Forespørgsel_fra_Visma28[[#This Row],[SupDescr]]=" "," "," - "&amp;Tabel_Forespørgsel_fra_Visma28[[#This Row],[SupDescr]])</f>
        <v xml:space="preserve"> </v>
      </c>
      <c r="G8359" t="s">
        <v>13920</v>
      </c>
      <c r="H8359">
        <v>1</v>
      </c>
      <c r="I8359" t="str">
        <f>IF(A8359=A8358,I8358&amp;CHAR(10)&amp;"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0" spans="1:9" x14ac:dyDescent="0.25">
      <c r="A8360" t="s">
        <v>10625</v>
      </c>
      <c r="B8360">
        <v>66158040</v>
      </c>
      <c r="C8360" t="s">
        <v>16</v>
      </c>
      <c r="D8360" t="str">
        <f>IF(Tabel_Forespørgsel_fra_Visma28[[#This Row],[SupProd]]=" "," "," - "&amp;Tabel_Forespørgsel_fra_Visma28[[#This Row],[SupProd]])</f>
        <v xml:space="preserve"> </v>
      </c>
      <c r="E8360" t="s">
        <v>16</v>
      </c>
      <c r="F8360" t="str">
        <f>IF(Tabel_Forespørgsel_fra_Visma28[[#This Row],[SupDescr]]=" "," "," - "&amp;Tabel_Forespørgsel_fra_Visma28[[#This Row],[SupDescr]])</f>
        <v xml:space="preserve"> </v>
      </c>
      <c r="G8360" t="s">
        <v>13920</v>
      </c>
      <c r="H8360">
        <v>1</v>
      </c>
      <c r="I8360" t="str">
        <f>IF(A8360=A8359,I8359&amp;CHAR(10)&amp;"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1" spans="1:9" x14ac:dyDescent="0.25">
      <c r="A8361" t="s">
        <v>11353</v>
      </c>
      <c r="B8361">
        <v>66158040</v>
      </c>
      <c r="C8361" t="s">
        <v>16</v>
      </c>
      <c r="D8361" t="str">
        <f>IF(Tabel_Forespørgsel_fra_Visma28[[#This Row],[SupProd]]=" "," "," - "&amp;Tabel_Forespørgsel_fra_Visma28[[#This Row],[SupProd]])</f>
        <v xml:space="preserve"> </v>
      </c>
      <c r="E8361" t="s">
        <v>16</v>
      </c>
      <c r="F8361" t="str">
        <f>IF(Tabel_Forespørgsel_fra_Visma28[[#This Row],[SupDescr]]=" "," "," - "&amp;Tabel_Forespørgsel_fra_Visma28[[#This Row],[SupDescr]])</f>
        <v xml:space="preserve"> </v>
      </c>
      <c r="G8361" t="s">
        <v>13920</v>
      </c>
      <c r="H8361">
        <v>1</v>
      </c>
      <c r="I8361" t="str">
        <f>IF(A8361=A8360,I8360&amp;CHAR(10)&amp;"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2" spans="1:9" x14ac:dyDescent="0.25">
      <c r="A8362" t="s">
        <v>10659</v>
      </c>
      <c r="B8362">
        <v>66158040</v>
      </c>
      <c r="C8362" t="s">
        <v>16</v>
      </c>
      <c r="D8362" t="str">
        <f>IF(Tabel_Forespørgsel_fra_Visma28[[#This Row],[SupProd]]=" "," "," - "&amp;Tabel_Forespørgsel_fra_Visma28[[#This Row],[SupProd]])</f>
        <v xml:space="preserve"> </v>
      </c>
      <c r="E8362" t="s">
        <v>16</v>
      </c>
      <c r="F8362" t="str">
        <f>IF(Tabel_Forespørgsel_fra_Visma28[[#This Row],[SupDescr]]=" "," "," - "&amp;Tabel_Forespørgsel_fra_Visma28[[#This Row],[SupDescr]])</f>
        <v xml:space="preserve"> </v>
      </c>
      <c r="G8362" t="s">
        <v>13920</v>
      </c>
      <c r="H8362">
        <v>1</v>
      </c>
      <c r="I8362" t="str">
        <f>IF(A8362=A8361,I8361&amp;CHAR(10)&amp;"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3" spans="1:9" x14ac:dyDescent="0.25">
      <c r="A8363" t="s">
        <v>10660</v>
      </c>
      <c r="B8363">
        <v>66158040</v>
      </c>
      <c r="C8363" t="s">
        <v>16</v>
      </c>
      <c r="D8363" t="str">
        <f>IF(Tabel_Forespørgsel_fra_Visma28[[#This Row],[SupProd]]=" "," "," - "&amp;Tabel_Forespørgsel_fra_Visma28[[#This Row],[SupProd]])</f>
        <v xml:space="preserve"> </v>
      </c>
      <c r="E8363" t="s">
        <v>16</v>
      </c>
      <c r="F8363" t="str">
        <f>IF(Tabel_Forespørgsel_fra_Visma28[[#This Row],[SupDescr]]=" "," "," - "&amp;Tabel_Forespørgsel_fra_Visma28[[#This Row],[SupDescr]])</f>
        <v xml:space="preserve"> </v>
      </c>
      <c r="G8363" t="s">
        <v>13920</v>
      </c>
      <c r="H8363">
        <v>1</v>
      </c>
      <c r="I8363" t="str">
        <f>IF(A8363=A8362,I8362&amp;CHAR(10)&amp;"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4" spans="1:9" x14ac:dyDescent="0.25">
      <c r="A8364" t="s">
        <v>11577</v>
      </c>
      <c r="B8364">
        <v>66158040</v>
      </c>
      <c r="C8364" t="s">
        <v>16</v>
      </c>
      <c r="D8364" t="str">
        <f>IF(Tabel_Forespørgsel_fra_Visma28[[#This Row],[SupProd]]=" "," "," - "&amp;Tabel_Forespørgsel_fra_Visma28[[#This Row],[SupProd]])</f>
        <v xml:space="preserve"> </v>
      </c>
      <c r="E8364" t="s">
        <v>16</v>
      </c>
      <c r="F8364" t="str">
        <f>IF(Tabel_Forespørgsel_fra_Visma28[[#This Row],[SupDescr]]=" "," "," - "&amp;Tabel_Forespørgsel_fra_Visma28[[#This Row],[SupDescr]])</f>
        <v xml:space="preserve"> </v>
      </c>
      <c r="G8364" t="s">
        <v>13920</v>
      </c>
      <c r="H8364">
        <v>1</v>
      </c>
      <c r="I8364" t="str">
        <f>IF(A8364=A8363,I8363&amp;CHAR(10)&amp;"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5" spans="1:9" x14ac:dyDescent="0.25">
      <c r="A8365" t="s">
        <v>11135</v>
      </c>
      <c r="B8365">
        <v>66158040</v>
      </c>
      <c r="C8365" t="s">
        <v>16</v>
      </c>
      <c r="D8365" t="str">
        <f>IF(Tabel_Forespørgsel_fra_Visma28[[#This Row],[SupProd]]=" "," "," - "&amp;Tabel_Forespørgsel_fra_Visma28[[#This Row],[SupProd]])</f>
        <v xml:space="preserve"> </v>
      </c>
      <c r="E8365" t="s">
        <v>16</v>
      </c>
      <c r="F8365" t="str">
        <f>IF(Tabel_Forespørgsel_fra_Visma28[[#This Row],[SupDescr]]=" "," "," - "&amp;Tabel_Forespørgsel_fra_Visma28[[#This Row],[SupDescr]])</f>
        <v xml:space="preserve"> </v>
      </c>
      <c r="G8365" t="s">
        <v>13920</v>
      </c>
      <c r="H8365">
        <v>1</v>
      </c>
      <c r="I8365" t="str">
        <f>IF(A8365=A8364,I8364&amp;CHAR(10)&amp;"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6" spans="1:9" x14ac:dyDescent="0.25">
      <c r="A8366" t="s">
        <v>11134</v>
      </c>
      <c r="B8366">
        <v>75211662</v>
      </c>
      <c r="C8366" t="s">
        <v>16</v>
      </c>
      <c r="D8366" t="str">
        <f>IF(Tabel_Forespørgsel_fra_Visma28[[#This Row],[SupProd]]=" "," "," - "&amp;Tabel_Forespørgsel_fra_Visma28[[#This Row],[SupProd]])</f>
        <v xml:space="preserve"> </v>
      </c>
      <c r="E8366" t="s">
        <v>16</v>
      </c>
      <c r="F8366" t="str">
        <f>IF(Tabel_Forespørgsel_fra_Visma28[[#This Row],[SupDescr]]=" "," "," - "&amp;Tabel_Forespørgsel_fra_Visma28[[#This Row],[SupDescr]])</f>
        <v xml:space="preserve"> </v>
      </c>
      <c r="G8366" t="s">
        <v>7015</v>
      </c>
      <c r="H8366">
        <v>1</v>
      </c>
      <c r="I8366" t="str">
        <f>IF(A8366=A8365,I8365&amp;CHAR(10)&amp;"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67" spans="1:9" x14ac:dyDescent="0.25">
      <c r="A8367" t="s">
        <v>11543</v>
      </c>
      <c r="B8367">
        <v>66158040</v>
      </c>
      <c r="C8367" t="s">
        <v>16</v>
      </c>
      <c r="D8367" t="str">
        <f>IF(Tabel_Forespørgsel_fra_Visma28[[#This Row],[SupProd]]=" "," "," - "&amp;Tabel_Forespørgsel_fra_Visma28[[#This Row],[SupProd]])</f>
        <v xml:space="preserve"> </v>
      </c>
      <c r="E8367" t="s">
        <v>16</v>
      </c>
      <c r="F8367" t="str">
        <f>IF(Tabel_Forespørgsel_fra_Visma28[[#This Row],[SupDescr]]=" "," "," - "&amp;Tabel_Forespørgsel_fra_Visma28[[#This Row],[SupDescr]])</f>
        <v xml:space="preserve"> </v>
      </c>
      <c r="G8367" t="s">
        <v>13920</v>
      </c>
      <c r="H8367">
        <v>1</v>
      </c>
      <c r="I8367" t="str">
        <f>IF(A8367=A8366,I8366&amp;CHAR(10)&amp;"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8" spans="1:9" x14ac:dyDescent="0.25">
      <c r="A8368" t="s">
        <v>11578</v>
      </c>
      <c r="B8368">
        <v>66158040</v>
      </c>
      <c r="C8368" t="s">
        <v>16</v>
      </c>
      <c r="D8368" t="str">
        <f>IF(Tabel_Forespørgsel_fra_Visma28[[#This Row],[SupProd]]=" "," "," - "&amp;Tabel_Forespørgsel_fra_Visma28[[#This Row],[SupProd]])</f>
        <v xml:space="preserve"> </v>
      </c>
      <c r="E8368" t="s">
        <v>16</v>
      </c>
      <c r="F8368" t="str">
        <f>IF(Tabel_Forespørgsel_fra_Visma28[[#This Row],[SupDescr]]=" "," "," - "&amp;Tabel_Forespørgsel_fra_Visma28[[#This Row],[SupDescr]])</f>
        <v xml:space="preserve"> </v>
      </c>
      <c r="G8368" t="s">
        <v>13920</v>
      </c>
      <c r="H8368">
        <v>1</v>
      </c>
      <c r="I8368" t="str">
        <f>IF(A8368=A8367,I8367&amp;CHAR(10)&amp;"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9" spans="1:9" x14ac:dyDescent="0.25">
      <c r="A8369" t="s">
        <v>10555</v>
      </c>
      <c r="B8369">
        <v>75211662</v>
      </c>
      <c r="C8369" t="s">
        <v>16</v>
      </c>
      <c r="D8369" t="str">
        <f>IF(Tabel_Forespørgsel_fra_Visma28[[#This Row],[SupProd]]=" "," "," - "&amp;Tabel_Forespørgsel_fra_Visma28[[#This Row],[SupProd]])</f>
        <v xml:space="preserve"> </v>
      </c>
      <c r="E8369" t="s">
        <v>16</v>
      </c>
      <c r="F8369" t="str">
        <f>IF(Tabel_Forespørgsel_fra_Visma28[[#This Row],[SupDescr]]=" "," "," - "&amp;Tabel_Forespørgsel_fra_Visma28[[#This Row],[SupDescr]])</f>
        <v xml:space="preserve"> </v>
      </c>
      <c r="G8369" t="s">
        <v>7015</v>
      </c>
      <c r="H8369">
        <v>1</v>
      </c>
      <c r="I8369" t="str">
        <f>IF(A8369=A8368,I8368&amp;CHAR(10)&amp;"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70" spans="1:9" x14ac:dyDescent="0.25">
      <c r="A8370" t="s">
        <v>10554</v>
      </c>
      <c r="B8370">
        <v>66158040</v>
      </c>
      <c r="C8370" t="s">
        <v>16</v>
      </c>
      <c r="D8370" t="str">
        <f>IF(Tabel_Forespørgsel_fra_Visma28[[#This Row],[SupProd]]=" "," "," - "&amp;Tabel_Forespørgsel_fra_Visma28[[#This Row],[SupProd]])</f>
        <v xml:space="preserve"> </v>
      </c>
      <c r="E8370" t="s">
        <v>16</v>
      </c>
      <c r="F8370" t="str">
        <f>IF(Tabel_Forespørgsel_fra_Visma28[[#This Row],[SupDescr]]=" "," "," - "&amp;Tabel_Forespørgsel_fra_Visma28[[#This Row],[SupDescr]])</f>
        <v xml:space="preserve"> </v>
      </c>
      <c r="G8370" t="s">
        <v>13920</v>
      </c>
      <c r="H8370">
        <v>1</v>
      </c>
      <c r="I8370" t="str">
        <f>IF(A8370=A8369,I8369&amp;CHAR(10)&amp;"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1" spans="1:9" x14ac:dyDescent="0.25">
      <c r="A8371" t="s">
        <v>10962</v>
      </c>
      <c r="B8371">
        <v>75211662</v>
      </c>
      <c r="C8371" t="s">
        <v>16</v>
      </c>
      <c r="D8371" t="str">
        <f>IF(Tabel_Forespørgsel_fra_Visma28[[#This Row],[SupProd]]=" "," "," - "&amp;Tabel_Forespørgsel_fra_Visma28[[#This Row],[SupProd]])</f>
        <v xml:space="preserve"> </v>
      </c>
      <c r="E8371" t="s">
        <v>16</v>
      </c>
      <c r="F8371" t="str">
        <f>IF(Tabel_Forespørgsel_fra_Visma28[[#This Row],[SupDescr]]=" "," "," - "&amp;Tabel_Forespørgsel_fra_Visma28[[#This Row],[SupDescr]])</f>
        <v xml:space="preserve"> </v>
      </c>
      <c r="G8371" t="s">
        <v>7015</v>
      </c>
      <c r="H8371">
        <v>1</v>
      </c>
      <c r="I8371" t="str">
        <f>IF(A8371=A8370,I8370&amp;CHAR(10)&amp;"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72" spans="1:9" x14ac:dyDescent="0.25">
      <c r="A8372" t="s">
        <v>10963</v>
      </c>
      <c r="B8372">
        <v>75211662</v>
      </c>
      <c r="C8372" t="s">
        <v>16</v>
      </c>
      <c r="D8372" t="str">
        <f>IF(Tabel_Forespørgsel_fra_Visma28[[#This Row],[SupProd]]=" "," "," - "&amp;Tabel_Forespørgsel_fra_Visma28[[#This Row],[SupProd]])</f>
        <v xml:space="preserve"> </v>
      </c>
      <c r="E8372" t="s">
        <v>16</v>
      </c>
      <c r="F8372" t="str">
        <f>IF(Tabel_Forespørgsel_fra_Visma28[[#This Row],[SupDescr]]=" "," "," - "&amp;Tabel_Forespørgsel_fra_Visma28[[#This Row],[SupDescr]])</f>
        <v xml:space="preserve"> </v>
      </c>
      <c r="G8372" t="s">
        <v>7015</v>
      </c>
      <c r="H8372">
        <v>1</v>
      </c>
      <c r="I8372" t="str">
        <f>IF(A8372=A8371,I8371&amp;CHAR(10)&amp;"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73" spans="1:9" x14ac:dyDescent="0.25">
      <c r="A8373" t="s">
        <v>11144</v>
      </c>
      <c r="B8373">
        <v>75211662</v>
      </c>
      <c r="C8373" t="s">
        <v>16</v>
      </c>
      <c r="D8373" t="str">
        <f>IF(Tabel_Forespørgsel_fra_Visma28[[#This Row],[SupProd]]=" "," "," - "&amp;Tabel_Forespørgsel_fra_Visma28[[#This Row],[SupProd]])</f>
        <v xml:space="preserve"> </v>
      </c>
      <c r="E8373" t="s">
        <v>16</v>
      </c>
      <c r="F8373" t="str">
        <f>IF(Tabel_Forespørgsel_fra_Visma28[[#This Row],[SupDescr]]=" "," "," - "&amp;Tabel_Forespørgsel_fra_Visma28[[#This Row],[SupDescr]])</f>
        <v xml:space="preserve"> </v>
      </c>
      <c r="G8373" t="s">
        <v>7015</v>
      </c>
      <c r="H8373">
        <v>1</v>
      </c>
      <c r="I8373" t="str">
        <f>IF(A8373=A8372,I8372&amp;CHAR(10)&amp;"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74" spans="1:9" x14ac:dyDescent="0.25">
      <c r="A8374" t="s">
        <v>11709</v>
      </c>
      <c r="B8374">
        <v>66158040</v>
      </c>
      <c r="C8374" t="s">
        <v>16</v>
      </c>
      <c r="D8374" t="str">
        <f>IF(Tabel_Forespørgsel_fra_Visma28[[#This Row],[SupProd]]=" "," "," - "&amp;Tabel_Forespørgsel_fra_Visma28[[#This Row],[SupProd]])</f>
        <v xml:space="preserve"> </v>
      </c>
      <c r="E8374" t="s">
        <v>16</v>
      </c>
      <c r="F8374" t="str">
        <f>IF(Tabel_Forespørgsel_fra_Visma28[[#This Row],[SupDescr]]=" "," "," - "&amp;Tabel_Forespørgsel_fra_Visma28[[#This Row],[SupDescr]])</f>
        <v xml:space="preserve"> </v>
      </c>
      <c r="G8374" t="s">
        <v>13920</v>
      </c>
      <c r="H8374">
        <v>1</v>
      </c>
      <c r="I8374" t="str">
        <f>IF(A8374=A8373,I8373&amp;CHAR(10)&amp;"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5" spans="1:9" x14ac:dyDescent="0.25">
      <c r="A8375" t="s">
        <v>11710</v>
      </c>
      <c r="B8375">
        <v>66158040</v>
      </c>
      <c r="C8375" t="s">
        <v>16</v>
      </c>
      <c r="D8375" t="str">
        <f>IF(Tabel_Forespørgsel_fra_Visma28[[#This Row],[SupProd]]=" "," "," - "&amp;Tabel_Forespørgsel_fra_Visma28[[#This Row],[SupProd]])</f>
        <v xml:space="preserve"> </v>
      </c>
      <c r="E8375" t="s">
        <v>16</v>
      </c>
      <c r="F8375" t="str">
        <f>IF(Tabel_Forespørgsel_fra_Visma28[[#This Row],[SupDescr]]=" "," "," - "&amp;Tabel_Forespørgsel_fra_Visma28[[#This Row],[SupDescr]])</f>
        <v xml:space="preserve"> </v>
      </c>
      <c r="G8375" t="s">
        <v>13920</v>
      </c>
      <c r="H8375">
        <v>1</v>
      </c>
      <c r="I8375" t="str">
        <f>IF(A8375=A8374,I8374&amp;CHAR(10)&amp;"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6" spans="1:9" x14ac:dyDescent="0.25">
      <c r="A8376" t="s">
        <v>11660</v>
      </c>
      <c r="B8376">
        <v>66158040</v>
      </c>
      <c r="C8376" t="s">
        <v>16</v>
      </c>
      <c r="D8376" t="str">
        <f>IF(Tabel_Forespørgsel_fra_Visma28[[#This Row],[SupProd]]=" "," "," - "&amp;Tabel_Forespørgsel_fra_Visma28[[#This Row],[SupProd]])</f>
        <v xml:space="preserve"> </v>
      </c>
      <c r="E8376" t="s">
        <v>16</v>
      </c>
      <c r="F8376" t="str">
        <f>IF(Tabel_Forespørgsel_fra_Visma28[[#This Row],[SupDescr]]=" "," "," - "&amp;Tabel_Forespørgsel_fra_Visma28[[#This Row],[SupDescr]])</f>
        <v xml:space="preserve"> </v>
      </c>
      <c r="G8376" t="s">
        <v>13920</v>
      </c>
      <c r="H8376">
        <v>1</v>
      </c>
      <c r="I8376" t="str">
        <f>IF(A8376=A8375,I8375&amp;CHAR(10)&amp;"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7" spans="1:9" x14ac:dyDescent="0.25">
      <c r="A8377" t="s">
        <v>11692</v>
      </c>
      <c r="B8377">
        <v>66158040</v>
      </c>
      <c r="C8377" t="s">
        <v>16</v>
      </c>
      <c r="D8377" t="str">
        <f>IF(Tabel_Forespørgsel_fra_Visma28[[#This Row],[SupProd]]=" "," "," - "&amp;Tabel_Forespørgsel_fra_Visma28[[#This Row],[SupProd]])</f>
        <v xml:space="preserve"> </v>
      </c>
      <c r="E8377" t="s">
        <v>16</v>
      </c>
      <c r="F8377" t="str">
        <f>IF(Tabel_Forespørgsel_fra_Visma28[[#This Row],[SupDescr]]=" "," "," - "&amp;Tabel_Forespørgsel_fra_Visma28[[#This Row],[SupDescr]])</f>
        <v xml:space="preserve"> </v>
      </c>
      <c r="G8377" t="s">
        <v>13920</v>
      </c>
      <c r="H8377">
        <v>1</v>
      </c>
      <c r="I8377" t="str">
        <f>IF(A8377=A8376,I8376&amp;CHAR(10)&amp;"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8" spans="1:9" x14ac:dyDescent="0.25">
      <c r="A8378" t="s">
        <v>11635</v>
      </c>
      <c r="B8378">
        <v>66158040</v>
      </c>
      <c r="C8378" t="s">
        <v>16</v>
      </c>
      <c r="D8378" t="str">
        <f>IF(Tabel_Forespørgsel_fra_Visma28[[#This Row],[SupProd]]=" "," "," - "&amp;Tabel_Forespørgsel_fra_Visma28[[#This Row],[SupProd]])</f>
        <v xml:space="preserve"> </v>
      </c>
      <c r="E8378" t="s">
        <v>16</v>
      </c>
      <c r="F8378" t="str">
        <f>IF(Tabel_Forespørgsel_fra_Visma28[[#This Row],[SupDescr]]=" "," "," - "&amp;Tabel_Forespørgsel_fra_Visma28[[#This Row],[SupDescr]])</f>
        <v xml:space="preserve"> </v>
      </c>
      <c r="G8378" t="s">
        <v>13920</v>
      </c>
      <c r="H8378">
        <v>1</v>
      </c>
      <c r="I8378" t="str">
        <f>IF(A8378=A8377,I8377&amp;CHAR(10)&amp;"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9" spans="1:9" x14ac:dyDescent="0.25">
      <c r="A8379" t="s">
        <v>11636</v>
      </c>
      <c r="B8379">
        <v>66158040</v>
      </c>
      <c r="C8379" t="s">
        <v>16</v>
      </c>
      <c r="D8379" t="str">
        <f>IF(Tabel_Forespørgsel_fra_Visma28[[#This Row],[SupProd]]=" "," "," - "&amp;Tabel_Forespørgsel_fra_Visma28[[#This Row],[SupProd]])</f>
        <v xml:space="preserve"> </v>
      </c>
      <c r="E8379" t="s">
        <v>16</v>
      </c>
      <c r="F8379" t="str">
        <f>IF(Tabel_Forespørgsel_fra_Visma28[[#This Row],[SupDescr]]=" "," "," - "&amp;Tabel_Forespørgsel_fra_Visma28[[#This Row],[SupDescr]])</f>
        <v xml:space="preserve"> </v>
      </c>
      <c r="G8379" t="s">
        <v>13920</v>
      </c>
      <c r="H8379">
        <v>1</v>
      </c>
      <c r="I8379" t="str">
        <f>IF(A8379=A8378,I8378&amp;CHAR(10)&amp;"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0" spans="1:9" x14ac:dyDescent="0.25">
      <c r="A8380" t="s">
        <v>11637</v>
      </c>
      <c r="B8380">
        <v>66158040</v>
      </c>
      <c r="C8380" t="s">
        <v>16</v>
      </c>
      <c r="D8380" t="str">
        <f>IF(Tabel_Forespørgsel_fra_Visma28[[#This Row],[SupProd]]=" "," "," - "&amp;Tabel_Forespørgsel_fra_Visma28[[#This Row],[SupProd]])</f>
        <v xml:space="preserve"> </v>
      </c>
      <c r="E8380" t="s">
        <v>16</v>
      </c>
      <c r="F8380" t="str">
        <f>IF(Tabel_Forespørgsel_fra_Visma28[[#This Row],[SupDescr]]=" "," "," - "&amp;Tabel_Forespørgsel_fra_Visma28[[#This Row],[SupDescr]])</f>
        <v xml:space="preserve"> </v>
      </c>
      <c r="G8380" t="s">
        <v>13920</v>
      </c>
      <c r="H8380">
        <v>1</v>
      </c>
      <c r="I8380" t="str">
        <f>IF(A8380=A8379,I8379&amp;CHAR(10)&amp;"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1" spans="1:9" x14ac:dyDescent="0.25">
      <c r="A8381" t="s">
        <v>11638</v>
      </c>
      <c r="B8381">
        <v>66158040</v>
      </c>
      <c r="C8381" t="s">
        <v>16</v>
      </c>
      <c r="D8381" t="str">
        <f>IF(Tabel_Forespørgsel_fra_Visma28[[#This Row],[SupProd]]=" "," "," - "&amp;Tabel_Forespørgsel_fra_Visma28[[#This Row],[SupProd]])</f>
        <v xml:space="preserve"> </v>
      </c>
      <c r="E8381" t="s">
        <v>16</v>
      </c>
      <c r="F8381" t="str">
        <f>IF(Tabel_Forespørgsel_fra_Visma28[[#This Row],[SupDescr]]=" "," "," - "&amp;Tabel_Forespørgsel_fra_Visma28[[#This Row],[SupDescr]])</f>
        <v xml:space="preserve"> </v>
      </c>
      <c r="G8381" t="s">
        <v>13920</v>
      </c>
      <c r="H8381">
        <v>1</v>
      </c>
      <c r="I8381" t="str">
        <f>IF(A8381=A8380,I8380&amp;CHAR(10)&amp;"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2" spans="1:9" x14ac:dyDescent="0.25">
      <c r="A8382" t="s">
        <v>11508</v>
      </c>
      <c r="B8382">
        <v>66158040</v>
      </c>
      <c r="C8382" t="s">
        <v>16</v>
      </c>
      <c r="D8382" t="str">
        <f>IF(Tabel_Forespørgsel_fra_Visma28[[#This Row],[SupProd]]=" "," "," - "&amp;Tabel_Forespørgsel_fra_Visma28[[#This Row],[SupProd]])</f>
        <v xml:space="preserve"> </v>
      </c>
      <c r="E8382" t="s">
        <v>16</v>
      </c>
      <c r="F8382" t="str">
        <f>IF(Tabel_Forespørgsel_fra_Visma28[[#This Row],[SupDescr]]=" "," "," - "&amp;Tabel_Forespørgsel_fra_Visma28[[#This Row],[SupDescr]])</f>
        <v xml:space="preserve"> </v>
      </c>
      <c r="G8382" t="s">
        <v>13920</v>
      </c>
      <c r="H8382">
        <v>1</v>
      </c>
      <c r="I8382" t="str">
        <f>IF(A8382=A8381,I8381&amp;CHAR(10)&amp;"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3" spans="1:9" x14ac:dyDescent="0.25">
      <c r="A8383" t="s">
        <v>11783</v>
      </c>
      <c r="B8383">
        <v>75622288</v>
      </c>
      <c r="C8383" t="s">
        <v>16</v>
      </c>
      <c r="D8383" t="str">
        <f>IF(Tabel_Forespørgsel_fra_Visma28[[#This Row],[SupProd]]=" "," "," - "&amp;Tabel_Forespørgsel_fra_Visma28[[#This Row],[SupProd]])</f>
        <v xml:space="preserve"> </v>
      </c>
      <c r="E8383" t="s">
        <v>16</v>
      </c>
      <c r="F8383" t="str">
        <f>IF(Tabel_Forespørgsel_fra_Visma28[[#This Row],[SupDescr]]=" "," "," - "&amp;Tabel_Forespørgsel_fra_Visma28[[#This Row],[SupDescr]])</f>
        <v xml:space="preserve"> </v>
      </c>
      <c r="G8383" t="s">
        <v>3797</v>
      </c>
      <c r="H8383">
        <v>1</v>
      </c>
      <c r="I8383" t="str">
        <f>IF(A8383=A8382,I8382&amp;CHAR(10)&amp;"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84" spans="1:9" x14ac:dyDescent="0.25">
      <c r="A8384" t="s">
        <v>11781</v>
      </c>
      <c r="B8384">
        <v>75622288</v>
      </c>
      <c r="C8384" t="s">
        <v>16</v>
      </c>
      <c r="D8384" t="str">
        <f>IF(Tabel_Forespørgsel_fra_Visma28[[#This Row],[SupProd]]=" "," "," - "&amp;Tabel_Forespørgsel_fra_Visma28[[#This Row],[SupProd]])</f>
        <v xml:space="preserve"> </v>
      </c>
      <c r="E8384" t="s">
        <v>16</v>
      </c>
      <c r="F8384" t="str">
        <f>IF(Tabel_Forespørgsel_fra_Visma28[[#This Row],[SupDescr]]=" "," "," - "&amp;Tabel_Forespørgsel_fra_Visma28[[#This Row],[SupDescr]])</f>
        <v xml:space="preserve"> </v>
      </c>
      <c r="G8384" t="s">
        <v>3797</v>
      </c>
      <c r="H8384">
        <v>1</v>
      </c>
      <c r="I8384" t="str">
        <f>IF(A8384=A8383,I8383&amp;CHAR(10)&amp;"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85" spans="1:9" x14ac:dyDescent="0.25">
      <c r="A8385" t="s">
        <v>11534</v>
      </c>
      <c r="B8385">
        <v>66158040</v>
      </c>
      <c r="C8385" t="s">
        <v>16</v>
      </c>
      <c r="D8385" t="str">
        <f>IF(Tabel_Forespørgsel_fra_Visma28[[#This Row],[SupProd]]=" "," "," - "&amp;Tabel_Forespørgsel_fra_Visma28[[#This Row],[SupProd]])</f>
        <v xml:space="preserve"> </v>
      </c>
      <c r="E8385" t="s">
        <v>16</v>
      </c>
      <c r="F8385" t="str">
        <f>IF(Tabel_Forespørgsel_fra_Visma28[[#This Row],[SupDescr]]=" "," "," - "&amp;Tabel_Forespørgsel_fra_Visma28[[#This Row],[SupDescr]])</f>
        <v xml:space="preserve"> </v>
      </c>
      <c r="G8385" t="s">
        <v>13920</v>
      </c>
      <c r="H8385">
        <v>1</v>
      </c>
      <c r="I8385" t="str">
        <f>IF(A8385=A8384,I8384&amp;CHAR(10)&amp;"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6" spans="1:9" x14ac:dyDescent="0.25">
      <c r="A8386" t="s">
        <v>11580</v>
      </c>
      <c r="B8386">
        <v>66158040</v>
      </c>
      <c r="C8386" t="s">
        <v>16</v>
      </c>
      <c r="D8386" t="str">
        <f>IF(Tabel_Forespørgsel_fra_Visma28[[#This Row],[SupProd]]=" "," "," - "&amp;Tabel_Forespørgsel_fra_Visma28[[#This Row],[SupProd]])</f>
        <v xml:space="preserve"> </v>
      </c>
      <c r="E8386" t="s">
        <v>16</v>
      </c>
      <c r="F8386" t="str">
        <f>IF(Tabel_Forespørgsel_fra_Visma28[[#This Row],[SupDescr]]=" "," "," - "&amp;Tabel_Forespørgsel_fra_Visma28[[#This Row],[SupDescr]])</f>
        <v xml:space="preserve"> </v>
      </c>
      <c r="G8386" t="s">
        <v>13920</v>
      </c>
      <c r="H8386">
        <v>1</v>
      </c>
      <c r="I8386" t="str">
        <f>IF(A8386=A8385,I8385&amp;CHAR(10)&amp;"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7" spans="1:9" x14ac:dyDescent="0.25">
      <c r="A8387" t="s">
        <v>11535</v>
      </c>
      <c r="B8387">
        <v>66158040</v>
      </c>
      <c r="C8387" t="s">
        <v>16</v>
      </c>
      <c r="D8387" t="str">
        <f>IF(Tabel_Forespørgsel_fra_Visma28[[#This Row],[SupProd]]=" "," "," - "&amp;Tabel_Forespørgsel_fra_Visma28[[#This Row],[SupProd]])</f>
        <v xml:space="preserve"> </v>
      </c>
      <c r="E8387" t="s">
        <v>16</v>
      </c>
      <c r="F8387" t="str">
        <f>IF(Tabel_Forespørgsel_fra_Visma28[[#This Row],[SupDescr]]=" "," "," - "&amp;Tabel_Forespørgsel_fra_Visma28[[#This Row],[SupDescr]])</f>
        <v xml:space="preserve"> </v>
      </c>
      <c r="G8387" t="s">
        <v>13920</v>
      </c>
      <c r="H8387">
        <v>1</v>
      </c>
      <c r="I8387" t="str">
        <f>IF(A8387=A8386,I8386&amp;CHAR(10)&amp;"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8" spans="1:9" x14ac:dyDescent="0.25">
      <c r="A8388" t="s">
        <v>12087</v>
      </c>
      <c r="B8388">
        <v>66158040</v>
      </c>
      <c r="C8388" t="s">
        <v>16</v>
      </c>
      <c r="D8388" t="str">
        <f>IF(Tabel_Forespørgsel_fra_Visma28[[#This Row],[SupProd]]=" "," "," - "&amp;Tabel_Forespørgsel_fra_Visma28[[#This Row],[SupProd]])</f>
        <v xml:space="preserve"> </v>
      </c>
      <c r="E8388" t="s">
        <v>16</v>
      </c>
      <c r="F8388" t="str">
        <f>IF(Tabel_Forespørgsel_fra_Visma28[[#This Row],[SupDescr]]=" "," "," - "&amp;Tabel_Forespørgsel_fra_Visma28[[#This Row],[SupDescr]])</f>
        <v xml:space="preserve"> </v>
      </c>
      <c r="G8388" t="s">
        <v>13920</v>
      </c>
      <c r="H8388">
        <v>1</v>
      </c>
      <c r="I8388" t="str">
        <f>IF(A8388=A8387,I8387&amp;CHAR(10)&amp;"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9" spans="1:9" x14ac:dyDescent="0.25">
      <c r="A8389" t="s">
        <v>12115</v>
      </c>
      <c r="B8389">
        <v>58373610</v>
      </c>
      <c r="C8389" t="s">
        <v>16</v>
      </c>
      <c r="D8389" t="str">
        <f>IF(Tabel_Forespørgsel_fra_Visma28[[#This Row],[SupProd]]=" "," "," - "&amp;Tabel_Forespørgsel_fra_Visma28[[#This Row],[SupProd]])</f>
        <v xml:space="preserve"> </v>
      </c>
      <c r="E8389" t="s">
        <v>16</v>
      </c>
      <c r="F8389" t="str">
        <f>IF(Tabel_Forespørgsel_fra_Visma28[[#This Row],[SupDescr]]=" "," "," - "&amp;Tabel_Forespørgsel_fra_Visma28[[#This Row],[SupDescr]])</f>
        <v xml:space="preserve"> </v>
      </c>
      <c r="G8389" t="s">
        <v>11618</v>
      </c>
      <c r="H8389">
        <v>1</v>
      </c>
      <c r="I8389" t="str">
        <f>IF(A8389=A8388,I8388&amp;CHAR(10)&amp;"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Alunord  </v>
      </c>
    </row>
    <row r="8390" spans="1:9" x14ac:dyDescent="0.25">
      <c r="A8390" t="s">
        <v>11737</v>
      </c>
      <c r="B8390">
        <v>75622288</v>
      </c>
      <c r="C8390" t="s">
        <v>16</v>
      </c>
      <c r="D8390" t="str">
        <f>IF(Tabel_Forespørgsel_fra_Visma28[[#This Row],[SupProd]]=" "," "," - "&amp;Tabel_Forespørgsel_fra_Visma28[[#This Row],[SupProd]])</f>
        <v xml:space="preserve"> </v>
      </c>
      <c r="E8390" t="s">
        <v>16</v>
      </c>
      <c r="F8390" t="str">
        <f>IF(Tabel_Forespørgsel_fra_Visma28[[#This Row],[SupDescr]]=" "," "," - "&amp;Tabel_Forespørgsel_fra_Visma28[[#This Row],[SupDescr]])</f>
        <v xml:space="preserve"> </v>
      </c>
      <c r="G8390" t="s">
        <v>3797</v>
      </c>
      <c r="H8390">
        <v>1</v>
      </c>
      <c r="I8390" t="str">
        <f>IF(A8390=A8389,I8389&amp;CHAR(10)&amp;"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1" spans="1:9" x14ac:dyDescent="0.25">
      <c r="A8391" t="s">
        <v>11738</v>
      </c>
      <c r="B8391">
        <v>75622288</v>
      </c>
      <c r="C8391" t="s">
        <v>16</v>
      </c>
      <c r="D8391" t="str">
        <f>IF(Tabel_Forespørgsel_fra_Visma28[[#This Row],[SupProd]]=" "," "," - "&amp;Tabel_Forespørgsel_fra_Visma28[[#This Row],[SupProd]])</f>
        <v xml:space="preserve"> </v>
      </c>
      <c r="E8391" t="s">
        <v>16</v>
      </c>
      <c r="F8391" t="str">
        <f>IF(Tabel_Forespørgsel_fra_Visma28[[#This Row],[SupDescr]]=" "," "," - "&amp;Tabel_Forespørgsel_fra_Visma28[[#This Row],[SupDescr]])</f>
        <v xml:space="preserve"> </v>
      </c>
      <c r="G8391" t="s">
        <v>3797</v>
      </c>
      <c r="H8391">
        <v>1</v>
      </c>
      <c r="I8391" t="str">
        <f>IF(A8391=A8390,I8390&amp;CHAR(10)&amp;"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2" spans="1:9" x14ac:dyDescent="0.25">
      <c r="A8392" t="s">
        <v>10380</v>
      </c>
      <c r="B8392">
        <v>75622288</v>
      </c>
      <c r="C8392" t="s">
        <v>16</v>
      </c>
      <c r="D8392" t="str">
        <f>IF(Tabel_Forespørgsel_fra_Visma28[[#This Row],[SupProd]]=" "," "," - "&amp;Tabel_Forespørgsel_fra_Visma28[[#This Row],[SupProd]])</f>
        <v xml:space="preserve"> </v>
      </c>
      <c r="E8392" t="s">
        <v>16</v>
      </c>
      <c r="F8392" t="str">
        <f>IF(Tabel_Forespørgsel_fra_Visma28[[#This Row],[SupDescr]]=" "," "," - "&amp;Tabel_Forespørgsel_fra_Visma28[[#This Row],[SupDescr]])</f>
        <v xml:space="preserve"> </v>
      </c>
      <c r="G8392" t="s">
        <v>3797</v>
      </c>
      <c r="H8392">
        <v>1</v>
      </c>
      <c r="I8392" t="str">
        <f>IF(A8392=A8391,I8391&amp;CHAR(10)&amp;"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3" spans="1:9" x14ac:dyDescent="0.25">
      <c r="A8393" t="s">
        <v>14224</v>
      </c>
      <c r="B8393">
        <v>75622288</v>
      </c>
      <c r="C8393" t="s">
        <v>16</v>
      </c>
      <c r="D8393" t="str">
        <f>IF(Tabel_Forespørgsel_fra_Visma28[[#This Row],[SupProd]]=" "," "," - "&amp;Tabel_Forespørgsel_fra_Visma28[[#This Row],[SupProd]])</f>
        <v xml:space="preserve"> </v>
      </c>
      <c r="E8393" t="s">
        <v>16</v>
      </c>
      <c r="F8393" t="str">
        <f>IF(Tabel_Forespørgsel_fra_Visma28[[#This Row],[SupDescr]]=" "," "," - "&amp;Tabel_Forespørgsel_fra_Visma28[[#This Row],[SupDescr]])</f>
        <v xml:space="preserve"> </v>
      </c>
      <c r="G8393" t="s">
        <v>3797</v>
      </c>
      <c r="H8393">
        <v>1</v>
      </c>
      <c r="I8393" t="str">
        <f>IF(A8393=A8392,I8392&amp;CHAR(10)&amp;"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4" spans="1:9" x14ac:dyDescent="0.25">
      <c r="A8394" t="s">
        <v>14222</v>
      </c>
      <c r="B8394">
        <v>75622288</v>
      </c>
      <c r="C8394" t="s">
        <v>16</v>
      </c>
      <c r="D8394" t="str">
        <f>IF(Tabel_Forespørgsel_fra_Visma28[[#This Row],[SupProd]]=" "," "," - "&amp;Tabel_Forespørgsel_fra_Visma28[[#This Row],[SupProd]])</f>
        <v xml:space="preserve"> </v>
      </c>
      <c r="E8394" t="s">
        <v>16</v>
      </c>
      <c r="F8394" t="str">
        <f>IF(Tabel_Forespørgsel_fra_Visma28[[#This Row],[SupDescr]]=" "," "," - "&amp;Tabel_Forespørgsel_fra_Visma28[[#This Row],[SupDescr]])</f>
        <v xml:space="preserve"> </v>
      </c>
      <c r="G8394" t="s">
        <v>3797</v>
      </c>
      <c r="H8394">
        <v>1</v>
      </c>
      <c r="I8394" t="str">
        <f>IF(A8394=A8393,I8393&amp;CHAR(10)&amp;"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5" spans="1:9" x14ac:dyDescent="0.25">
      <c r="A8395" t="s">
        <v>14223</v>
      </c>
      <c r="B8395">
        <v>75622288</v>
      </c>
      <c r="C8395" t="s">
        <v>16</v>
      </c>
      <c r="D8395" t="str">
        <f>IF(Tabel_Forespørgsel_fra_Visma28[[#This Row],[SupProd]]=" "," "," - "&amp;Tabel_Forespørgsel_fra_Visma28[[#This Row],[SupProd]])</f>
        <v xml:space="preserve"> </v>
      </c>
      <c r="E8395" t="s">
        <v>16</v>
      </c>
      <c r="F8395" t="str">
        <f>IF(Tabel_Forespørgsel_fra_Visma28[[#This Row],[SupDescr]]=" "," "," - "&amp;Tabel_Forespørgsel_fra_Visma28[[#This Row],[SupDescr]])</f>
        <v xml:space="preserve"> </v>
      </c>
      <c r="G8395" t="s">
        <v>3797</v>
      </c>
      <c r="H8395">
        <v>1</v>
      </c>
      <c r="I8395" t="str">
        <f>IF(A8395=A8394,I8394&amp;CHAR(10)&amp;"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6" spans="1:9" x14ac:dyDescent="0.25">
      <c r="A8396" t="s">
        <v>14612</v>
      </c>
      <c r="B8396">
        <v>66158040</v>
      </c>
      <c r="C8396" t="s">
        <v>16</v>
      </c>
      <c r="D8396" t="str">
        <f>IF(Tabel_Forespørgsel_fra_Visma28[[#This Row],[SupProd]]=" "," "," - "&amp;Tabel_Forespørgsel_fra_Visma28[[#This Row],[SupProd]])</f>
        <v xml:space="preserve"> </v>
      </c>
      <c r="E8396" t="s">
        <v>16</v>
      </c>
      <c r="F8396" t="str">
        <f>IF(Tabel_Forespørgsel_fra_Visma28[[#This Row],[SupDescr]]=" "," "," - "&amp;Tabel_Forespørgsel_fra_Visma28[[#This Row],[SupDescr]])</f>
        <v xml:space="preserve"> </v>
      </c>
      <c r="G8396" t="s">
        <v>13920</v>
      </c>
      <c r="H8396">
        <v>1</v>
      </c>
      <c r="I8396" t="str">
        <f>IF(A8396=A8395,I8395&amp;CHAR(10)&amp;"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97" spans="1:9" x14ac:dyDescent="0.25">
      <c r="A8397" t="s">
        <v>14613</v>
      </c>
      <c r="B8397">
        <v>66158040</v>
      </c>
      <c r="C8397" t="s">
        <v>16</v>
      </c>
      <c r="D8397" t="str">
        <f>IF(Tabel_Forespørgsel_fra_Visma28[[#This Row],[SupProd]]=" "," "," - "&amp;Tabel_Forespørgsel_fra_Visma28[[#This Row],[SupProd]])</f>
        <v xml:space="preserve"> </v>
      </c>
      <c r="E8397" t="s">
        <v>16</v>
      </c>
      <c r="F8397" t="str">
        <f>IF(Tabel_Forespørgsel_fra_Visma28[[#This Row],[SupDescr]]=" "," "," - "&amp;Tabel_Forespørgsel_fra_Visma28[[#This Row],[SupDescr]])</f>
        <v xml:space="preserve"> </v>
      </c>
      <c r="G8397" t="s">
        <v>13920</v>
      </c>
      <c r="H8397">
        <v>1</v>
      </c>
      <c r="I8397" t="str">
        <f>IF(A8397=A8396,I8396&amp;CHAR(10)&amp;"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98" spans="1:9" x14ac:dyDescent="0.25">
      <c r="A8398" t="s">
        <v>14509</v>
      </c>
      <c r="B8398">
        <v>75180019</v>
      </c>
      <c r="C8398" t="s">
        <v>16</v>
      </c>
      <c r="D8398" t="str">
        <f>IF(Tabel_Forespørgsel_fra_Visma28[[#This Row],[SupProd]]=" "," "," - "&amp;Tabel_Forespørgsel_fra_Visma28[[#This Row],[SupProd]])</f>
        <v xml:space="preserve"> </v>
      </c>
      <c r="E8398" t="s">
        <v>16</v>
      </c>
      <c r="F8398" t="str">
        <f>IF(Tabel_Forespørgsel_fra_Visma28[[#This Row],[SupDescr]]=" "," "," - "&amp;Tabel_Forespørgsel_fra_Visma28[[#This Row],[SupDescr]])</f>
        <v xml:space="preserve"> </v>
      </c>
      <c r="G8398" t="s">
        <v>2430</v>
      </c>
      <c r="H8398">
        <v>1</v>
      </c>
      <c r="I8398" t="str">
        <f>IF(A8398=A8397,I8397&amp;CHAR(10)&amp;"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399" spans="1:9" x14ac:dyDescent="0.25">
      <c r="A8399" t="s">
        <v>14884</v>
      </c>
      <c r="B8399">
        <v>75211662</v>
      </c>
      <c r="C8399" t="s">
        <v>16</v>
      </c>
      <c r="D8399" t="str">
        <f>IF(Tabel_Forespørgsel_fra_Visma28[[#This Row],[SupProd]]=" "," "," - "&amp;Tabel_Forespørgsel_fra_Visma28[[#This Row],[SupProd]])</f>
        <v xml:space="preserve"> </v>
      </c>
      <c r="E8399" t="s">
        <v>16</v>
      </c>
      <c r="F8399" t="str">
        <f>IF(Tabel_Forespørgsel_fra_Visma28[[#This Row],[SupDescr]]=" "," "," - "&amp;Tabel_Forespørgsel_fra_Visma28[[#This Row],[SupDescr]])</f>
        <v xml:space="preserve"> </v>
      </c>
      <c r="G8399" t="s">
        <v>7015</v>
      </c>
      <c r="H8399">
        <v>1</v>
      </c>
      <c r="I8399" t="str">
        <f>IF(A8399=A8398,I8398&amp;CHAR(10)&amp;"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00" spans="1:9" x14ac:dyDescent="0.25">
      <c r="A8400" t="s">
        <v>15156</v>
      </c>
      <c r="B8400">
        <v>70120140</v>
      </c>
      <c r="C8400" t="s">
        <v>16</v>
      </c>
      <c r="D8400" t="str">
        <f>IF(Tabel_Forespørgsel_fra_Visma28[[#This Row],[SupProd]]=" "," "," - "&amp;Tabel_Forespørgsel_fra_Visma28[[#This Row],[SupProd]])</f>
        <v xml:space="preserve"> </v>
      </c>
      <c r="E8400" t="s">
        <v>16</v>
      </c>
      <c r="F8400" t="str">
        <f>IF(Tabel_Forespørgsel_fra_Visma28[[#This Row],[SupDescr]]=" "," "," - "&amp;Tabel_Forespørgsel_fra_Visma28[[#This Row],[SupDescr]])</f>
        <v xml:space="preserve"> </v>
      </c>
      <c r="G8400" t="s">
        <v>2467</v>
      </c>
      <c r="H8400">
        <v>1</v>
      </c>
      <c r="I8400" t="str">
        <f>IF(A8400=A8399,I8399&amp;CHAR(10)&amp;"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1" spans="1:9" x14ac:dyDescent="0.25">
      <c r="A8401" t="s">
        <v>16659</v>
      </c>
      <c r="B8401">
        <v>70120140</v>
      </c>
      <c r="C8401" t="s">
        <v>16</v>
      </c>
      <c r="D8401" t="str">
        <f>IF(Tabel_Forespørgsel_fra_Visma28[[#This Row],[SupProd]]=" "," "," - "&amp;Tabel_Forespørgsel_fra_Visma28[[#This Row],[SupProd]])</f>
        <v xml:space="preserve"> </v>
      </c>
      <c r="E8401" t="s">
        <v>16</v>
      </c>
      <c r="F8401" t="str">
        <f>IF(Tabel_Forespørgsel_fra_Visma28[[#This Row],[SupDescr]]=" "," "," - "&amp;Tabel_Forespørgsel_fra_Visma28[[#This Row],[SupDescr]])</f>
        <v xml:space="preserve"> </v>
      </c>
      <c r="G8401" t="s">
        <v>2467</v>
      </c>
      <c r="H8401">
        <v>1</v>
      </c>
      <c r="I8401" t="str">
        <f>IF(A8401=A8400,I8400&amp;CHAR(10)&amp;"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2" spans="1:9" x14ac:dyDescent="0.25">
      <c r="A8402" t="s">
        <v>16593</v>
      </c>
      <c r="B8402">
        <v>70120140</v>
      </c>
      <c r="C8402" t="s">
        <v>16</v>
      </c>
      <c r="D8402" t="str">
        <f>IF(Tabel_Forespørgsel_fra_Visma28[[#This Row],[SupProd]]=" "," "," - "&amp;Tabel_Forespørgsel_fra_Visma28[[#This Row],[SupProd]])</f>
        <v xml:space="preserve"> </v>
      </c>
      <c r="E8402" t="s">
        <v>16</v>
      </c>
      <c r="F8402" t="str">
        <f>IF(Tabel_Forespørgsel_fra_Visma28[[#This Row],[SupDescr]]=" "," "," - "&amp;Tabel_Forespørgsel_fra_Visma28[[#This Row],[SupDescr]])</f>
        <v xml:space="preserve"> </v>
      </c>
      <c r="G8402" t="s">
        <v>2467</v>
      </c>
      <c r="H8402">
        <v>1</v>
      </c>
      <c r="I8402" t="str">
        <f>IF(A8402=A8401,I8401&amp;CHAR(10)&amp;"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3" spans="1:9" x14ac:dyDescent="0.25">
      <c r="A8403" t="s">
        <v>41413</v>
      </c>
      <c r="B8403">
        <v>70120140</v>
      </c>
      <c r="C8403" t="s">
        <v>16</v>
      </c>
      <c r="D8403" t="str">
        <f>IF(Tabel_Forespørgsel_fra_Visma28[[#This Row],[SupProd]]=" "," "," - "&amp;Tabel_Forespørgsel_fra_Visma28[[#This Row],[SupProd]])</f>
        <v xml:space="preserve"> </v>
      </c>
      <c r="E8403" t="s">
        <v>16</v>
      </c>
      <c r="F8403" t="str">
        <f>IF(Tabel_Forespørgsel_fra_Visma28[[#This Row],[SupDescr]]=" "," "," - "&amp;Tabel_Forespørgsel_fra_Visma28[[#This Row],[SupDescr]])</f>
        <v xml:space="preserve"> </v>
      </c>
      <c r="G8403" t="s">
        <v>2467</v>
      </c>
      <c r="H8403">
        <v>1</v>
      </c>
      <c r="I8403" t="str">
        <f>IF(A8403=A8402,I8402&amp;CHAR(10)&amp;"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4" spans="1:9" x14ac:dyDescent="0.25">
      <c r="A8404" t="s">
        <v>41412</v>
      </c>
      <c r="B8404">
        <v>70120140</v>
      </c>
      <c r="C8404" t="s">
        <v>16</v>
      </c>
      <c r="D8404" t="str">
        <f>IF(Tabel_Forespørgsel_fra_Visma28[[#This Row],[SupProd]]=" "," "," - "&amp;Tabel_Forespørgsel_fra_Visma28[[#This Row],[SupProd]])</f>
        <v xml:space="preserve"> </v>
      </c>
      <c r="E8404" t="s">
        <v>16</v>
      </c>
      <c r="F8404" t="str">
        <f>IF(Tabel_Forespørgsel_fra_Visma28[[#This Row],[SupDescr]]=" "," "," - "&amp;Tabel_Forespørgsel_fra_Visma28[[#This Row],[SupDescr]])</f>
        <v xml:space="preserve"> </v>
      </c>
      <c r="G8404" t="s">
        <v>2467</v>
      </c>
      <c r="H8404">
        <v>1</v>
      </c>
      <c r="I8404" t="str">
        <f>IF(A8404=A8403,I8403&amp;CHAR(10)&amp;"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5" spans="1:9" x14ac:dyDescent="0.25">
      <c r="A8405" t="s">
        <v>41828</v>
      </c>
      <c r="B8405">
        <v>70120140</v>
      </c>
      <c r="C8405" t="s">
        <v>16</v>
      </c>
      <c r="D8405" t="str">
        <f>IF(Tabel_Forespørgsel_fra_Visma28[[#This Row],[SupProd]]=" "," "," - "&amp;Tabel_Forespørgsel_fra_Visma28[[#This Row],[SupProd]])</f>
        <v xml:space="preserve"> </v>
      </c>
      <c r="E8405" t="s">
        <v>16</v>
      </c>
      <c r="F8405" t="str">
        <f>IF(Tabel_Forespørgsel_fra_Visma28[[#This Row],[SupDescr]]=" "," "," - "&amp;Tabel_Forespørgsel_fra_Visma28[[#This Row],[SupDescr]])</f>
        <v xml:space="preserve"> </v>
      </c>
      <c r="G8405" t="s">
        <v>2467</v>
      </c>
      <c r="H8405">
        <v>1</v>
      </c>
      <c r="I8405" t="str">
        <f>IF(A8405=A8404,I8404&amp;CHAR(10)&amp;"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6" spans="1:9" x14ac:dyDescent="0.25">
      <c r="A8406" t="s">
        <v>8774</v>
      </c>
      <c r="B8406">
        <v>75196500</v>
      </c>
      <c r="C8406" t="s">
        <v>16</v>
      </c>
      <c r="D8406" t="str">
        <f>IF(Tabel_Forespørgsel_fra_Visma28[[#This Row],[SupProd]]=" "," "," - "&amp;Tabel_Forespørgsel_fra_Visma28[[#This Row],[SupProd]])</f>
        <v xml:space="preserve"> </v>
      </c>
      <c r="E8406" t="s">
        <v>16</v>
      </c>
      <c r="F8406" t="str">
        <f>IF(Tabel_Forespørgsel_fra_Visma28[[#This Row],[SupDescr]]=" "," "," - "&amp;Tabel_Forespørgsel_fra_Visma28[[#This Row],[SupDescr]])</f>
        <v xml:space="preserve"> </v>
      </c>
      <c r="G8406" t="s">
        <v>2425</v>
      </c>
      <c r="H8406">
        <v>1</v>
      </c>
      <c r="I8406" t="str">
        <f>IF(A8406=A8405,I8405&amp;CHAR(10)&amp;"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07" spans="1:9" x14ac:dyDescent="0.25">
      <c r="A8407" t="s">
        <v>41627</v>
      </c>
      <c r="B8407">
        <v>75421677</v>
      </c>
      <c r="C8407" t="s">
        <v>16</v>
      </c>
      <c r="D8407" t="str">
        <f>IF(Tabel_Forespørgsel_fra_Visma28[[#This Row],[SupProd]]=" "," "," - "&amp;Tabel_Forespørgsel_fra_Visma28[[#This Row],[SupProd]])</f>
        <v xml:space="preserve"> </v>
      </c>
      <c r="E8407" t="s">
        <v>16</v>
      </c>
      <c r="F8407" t="str">
        <f>IF(Tabel_Forespørgsel_fra_Visma28[[#This Row],[SupDescr]]=" "," "," - "&amp;Tabel_Forespørgsel_fra_Visma28[[#This Row],[SupDescr]])</f>
        <v xml:space="preserve"> </v>
      </c>
      <c r="G8407" t="s">
        <v>3368</v>
      </c>
      <c r="H8407">
        <v>1</v>
      </c>
      <c r="I8407" t="str">
        <f>IF(A8407=A8406,I8406&amp;CHAR(10)&amp;"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08" spans="1:9" x14ac:dyDescent="0.25">
      <c r="A8408" t="s">
        <v>41903</v>
      </c>
      <c r="B8408">
        <v>75421677</v>
      </c>
      <c r="C8408" t="s">
        <v>16</v>
      </c>
      <c r="D8408" t="str">
        <f>IF(Tabel_Forespørgsel_fra_Visma28[[#This Row],[SupProd]]=" "," "," - "&amp;Tabel_Forespørgsel_fra_Visma28[[#This Row],[SupProd]])</f>
        <v xml:space="preserve"> </v>
      </c>
      <c r="E8408" t="s">
        <v>16</v>
      </c>
      <c r="F8408" t="str">
        <f>IF(Tabel_Forespørgsel_fra_Visma28[[#This Row],[SupDescr]]=" "," "," - "&amp;Tabel_Forespørgsel_fra_Visma28[[#This Row],[SupDescr]])</f>
        <v xml:space="preserve"> </v>
      </c>
      <c r="G8408" t="s">
        <v>3368</v>
      </c>
      <c r="H8408">
        <v>1</v>
      </c>
      <c r="I8408" t="str">
        <f>IF(A8408=A8407,I8407&amp;CHAR(10)&amp;"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09" spans="1:9" x14ac:dyDescent="0.25">
      <c r="A8409" t="s">
        <v>10610</v>
      </c>
      <c r="B8409">
        <v>70120140</v>
      </c>
      <c r="C8409" t="s">
        <v>16</v>
      </c>
      <c r="D8409" t="str">
        <f>IF(Tabel_Forespørgsel_fra_Visma28[[#This Row],[SupProd]]=" "," "," - "&amp;Tabel_Forespørgsel_fra_Visma28[[#This Row],[SupProd]])</f>
        <v xml:space="preserve"> </v>
      </c>
      <c r="E8409" t="s">
        <v>16</v>
      </c>
      <c r="F8409" t="str">
        <f>IF(Tabel_Forespørgsel_fra_Visma28[[#This Row],[SupDescr]]=" "," "," - "&amp;Tabel_Forespørgsel_fra_Visma28[[#This Row],[SupDescr]])</f>
        <v xml:space="preserve"> </v>
      </c>
      <c r="G8409" t="s">
        <v>2467</v>
      </c>
      <c r="H8409">
        <v>1</v>
      </c>
      <c r="I8409" t="str">
        <f>IF(A8409=A8408,I8408&amp;CHAR(10)&amp;"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10" spans="1:9" x14ac:dyDescent="0.25">
      <c r="A8410" t="s">
        <v>11434</v>
      </c>
      <c r="B8410">
        <v>70120140</v>
      </c>
      <c r="C8410" t="s">
        <v>16</v>
      </c>
      <c r="D8410" t="str">
        <f>IF(Tabel_Forespørgsel_fra_Visma28[[#This Row],[SupProd]]=" "," "," - "&amp;Tabel_Forespørgsel_fra_Visma28[[#This Row],[SupProd]])</f>
        <v xml:space="preserve"> </v>
      </c>
      <c r="E8410" t="s">
        <v>16</v>
      </c>
      <c r="F8410" t="str">
        <f>IF(Tabel_Forespørgsel_fra_Visma28[[#This Row],[SupDescr]]=" "," "," - "&amp;Tabel_Forespørgsel_fra_Visma28[[#This Row],[SupDescr]])</f>
        <v xml:space="preserve"> </v>
      </c>
      <c r="G8410" t="s">
        <v>2467</v>
      </c>
      <c r="H8410">
        <v>1</v>
      </c>
      <c r="I8410" t="str">
        <f>IF(A8410=A8409,I8409&amp;CHAR(10)&amp;"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11" spans="1:9" x14ac:dyDescent="0.25">
      <c r="A8411" t="s">
        <v>11436</v>
      </c>
      <c r="B8411">
        <v>70120140</v>
      </c>
      <c r="C8411" t="s">
        <v>16</v>
      </c>
      <c r="D8411" t="str">
        <f>IF(Tabel_Forespørgsel_fra_Visma28[[#This Row],[SupProd]]=" "," "," - "&amp;Tabel_Forespørgsel_fra_Visma28[[#This Row],[SupProd]])</f>
        <v xml:space="preserve"> </v>
      </c>
      <c r="E8411" t="s">
        <v>16</v>
      </c>
      <c r="F8411" t="str">
        <f>IF(Tabel_Forespørgsel_fra_Visma28[[#This Row],[SupDescr]]=" "," "," - "&amp;Tabel_Forespørgsel_fra_Visma28[[#This Row],[SupDescr]])</f>
        <v xml:space="preserve"> </v>
      </c>
      <c r="G8411" t="s">
        <v>2467</v>
      </c>
      <c r="H8411">
        <v>1</v>
      </c>
      <c r="I8411" t="str">
        <f>IF(A8411=A8410,I8410&amp;CHAR(10)&amp;"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12" spans="1:9" x14ac:dyDescent="0.25">
      <c r="A8412" t="s">
        <v>11435</v>
      </c>
      <c r="B8412">
        <v>70120140</v>
      </c>
      <c r="C8412" t="s">
        <v>16</v>
      </c>
      <c r="D8412" t="str">
        <f>IF(Tabel_Forespørgsel_fra_Visma28[[#This Row],[SupProd]]=" "," "," - "&amp;Tabel_Forespørgsel_fra_Visma28[[#This Row],[SupProd]])</f>
        <v xml:space="preserve"> </v>
      </c>
      <c r="E8412" t="s">
        <v>16</v>
      </c>
      <c r="F8412" t="str">
        <f>IF(Tabel_Forespørgsel_fra_Visma28[[#This Row],[SupDescr]]=" "," "," - "&amp;Tabel_Forespørgsel_fra_Visma28[[#This Row],[SupDescr]])</f>
        <v xml:space="preserve"> </v>
      </c>
      <c r="G8412" t="s">
        <v>2467</v>
      </c>
      <c r="H8412">
        <v>1</v>
      </c>
      <c r="I8412" t="str">
        <f>IF(A8412=A8411,I8411&amp;CHAR(10)&amp;"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13" spans="1:9" x14ac:dyDescent="0.25">
      <c r="A8413" t="s">
        <v>8765</v>
      </c>
      <c r="B8413">
        <v>75211662</v>
      </c>
      <c r="C8413" t="s">
        <v>16</v>
      </c>
      <c r="D8413" t="str">
        <f>IF(Tabel_Forespørgsel_fra_Visma28[[#This Row],[SupProd]]=" "," "," - "&amp;Tabel_Forespørgsel_fra_Visma28[[#This Row],[SupProd]])</f>
        <v xml:space="preserve"> </v>
      </c>
      <c r="E8413" t="s">
        <v>16</v>
      </c>
      <c r="F8413" t="str">
        <f>IF(Tabel_Forespørgsel_fra_Visma28[[#This Row],[SupDescr]]=" "," "," - "&amp;Tabel_Forespørgsel_fra_Visma28[[#This Row],[SupDescr]])</f>
        <v xml:space="preserve"> </v>
      </c>
      <c r="G8413" t="s">
        <v>7015</v>
      </c>
      <c r="H8413">
        <v>1</v>
      </c>
      <c r="I8413" t="str">
        <f>IF(A8413=A8412,I8412&amp;CHAR(10)&amp;"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14" spans="1:9" x14ac:dyDescent="0.25">
      <c r="A8414" t="s">
        <v>8777</v>
      </c>
      <c r="B8414">
        <v>75211662</v>
      </c>
      <c r="C8414" t="s">
        <v>16</v>
      </c>
      <c r="D8414" t="str">
        <f>IF(Tabel_Forespørgsel_fra_Visma28[[#This Row],[SupProd]]=" "," "," - "&amp;Tabel_Forespørgsel_fra_Visma28[[#This Row],[SupProd]])</f>
        <v xml:space="preserve"> </v>
      </c>
      <c r="E8414" t="s">
        <v>16</v>
      </c>
      <c r="F8414" t="str">
        <f>IF(Tabel_Forespørgsel_fra_Visma28[[#This Row],[SupDescr]]=" "," "," - "&amp;Tabel_Forespørgsel_fra_Visma28[[#This Row],[SupDescr]])</f>
        <v xml:space="preserve"> </v>
      </c>
      <c r="G8414" t="s">
        <v>7015</v>
      </c>
      <c r="H8414">
        <v>1</v>
      </c>
      <c r="I8414" t="str">
        <f>IF(A8414=A8413,I8413&amp;CHAR(10)&amp;"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15" spans="1:9" x14ac:dyDescent="0.25">
      <c r="A8415" t="s">
        <v>8148</v>
      </c>
      <c r="B8415">
        <v>65381262</v>
      </c>
      <c r="C8415" t="s">
        <v>16</v>
      </c>
      <c r="D8415" t="str">
        <f>IF(Tabel_Forespørgsel_fra_Visma28[[#This Row],[SupProd]]=" "," "," - "&amp;Tabel_Forespørgsel_fra_Visma28[[#This Row],[SupProd]])</f>
        <v xml:space="preserve"> </v>
      </c>
      <c r="E8415" t="s">
        <v>16</v>
      </c>
      <c r="F8415" t="str">
        <f>IF(Tabel_Forespørgsel_fra_Visma28[[#This Row],[SupDescr]]=" "," "," - "&amp;Tabel_Forespørgsel_fra_Visma28[[#This Row],[SupDescr]])</f>
        <v xml:space="preserve"> </v>
      </c>
      <c r="G8415" t="s">
        <v>8149</v>
      </c>
      <c r="H8415">
        <v>1</v>
      </c>
      <c r="I8415" t="str">
        <f>IF(A8415=A8414,I8414&amp;CHAR(10)&amp;"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16" spans="1:9" x14ac:dyDescent="0.25">
      <c r="A8416" t="s">
        <v>8156</v>
      </c>
      <c r="B8416">
        <v>65381262</v>
      </c>
      <c r="C8416" t="s">
        <v>16</v>
      </c>
      <c r="D8416" t="str">
        <f>IF(Tabel_Forespørgsel_fra_Visma28[[#This Row],[SupProd]]=" "," "," - "&amp;Tabel_Forespørgsel_fra_Visma28[[#This Row],[SupProd]])</f>
        <v xml:space="preserve"> </v>
      </c>
      <c r="E8416" t="s">
        <v>16</v>
      </c>
      <c r="F8416" t="str">
        <f>IF(Tabel_Forespørgsel_fra_Visma28[[#This Row],[SupDescr]]=" "," "," - "&amp;Tabel_Forespørgsel_fra_Visma28[[#This Row],[SupDescr]])</f>
        <v xml:space="preserve"> </v>
      </c>
      <c r="G8416" t="s">
        <v>8149</v>
      </c>
      <c r="H8416">
        <v>1</v>
      </c>
      <c r="I8416" t="str">
        <f>IF(A8416=A8415,I8415&amp;CHAR(10)&amp;"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17" spans="1:9" x14ac:dyDescent="0.25">
      <c r="A8417" t="s">
        <v>8150</v>
      </c>
      <c r="B8417">
        <v>65381262</v>
      </c>
      <c r="C8417" t="s">
        <v>16</v>
      </c>
      <c r="D8417" t="str">
        <f>IF(Tabel_Forespørgsel_fra_Visma28[[#This Row],[SupProd]]=" "," "," - "&amp;Tabel_Forespørgsel_fra_Visma28[[#This Row],[SupProd]])</f>
        <v xml:space="preserve"> </v>
      </c>
      <c r="E8417" t="s">
        <v>16</v>
      </c>
      <c r="F8417" t="str">
        <f>IF(Tabel_Forespørgsel_fra_Visma28[[#This Row],[SupDescr]]=" "," "," - "&amp;Tabel_Forespørgsel_fra_Visma28[[#This Row],[SupDescr]])</f>
        <v xml:space="preserve"> </v>
      </c>
      <c r="G8417" t="s">
        <v>8149</v>
      </c>
      <c r="H8417">
        <v>1</v>
      </c>
      <c r="I8417" t="str">
        <f>IF(A8417=A8416,I8416&amp;CHAR(10)&amp;"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18" spans="1:9" x14ac:dyDescent="0.25">
      <c r="A8418" t="s">
        <v>8154</v>
      </c>
      <c r="B8418">
        <v>66158040</v>
      </c>
      <c r="C8418" t="s">
        <v>16</v>
      </c>
      <c r="D8418" t="str">
        <f>IF(Tabel_Forespørgsel_fra_Visma28[[#This Row],[SupProd]]=" "," "," - "&amp;Tabel_Forespørgsel_fra_Visma28[[#This Row],[SupProd]])</f>
        <v xml:space="preserve"> </v>
      </c>
      <c r="E8418" t="s">
        <v>16</v>
      </c>
      <c r="F8418" t="str">
        <f>IF(Tabel_Forespørgsel_fra_Visma28[[#This Row],[SupDescr]]=" "," "," - "&amp;Tabel_Forespørgsel_fra_Visma28[[#This Row],[SupDescr]])</f>
        <v xml:space="preserve"> </v>
      </c>
      <c r="G8418" t="s">
        <v>13920</v>
      </c>
      <c r="H8418">
        <v>2</v>
      </c>
      <c r="I8418" t="str">
        <f>IF(A8418=A8417,I8417&amp;CHAR(10)&amp;"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19" spans="1:9" x14ac:dyDescent="0.25">
      <c r="A8419" t="s">
        <v>8151</v>
      </c>
      <c r="B8419">
        <v>65381262</v>
      </c>
      <c r="C8419" t="s">
        <v>16</v>
      </c>
      <c r="D8419" t="str">
        <f>IF(Tabel_Forespørgsel_fra_Visma28[[#This Row],[SupProd]]=" "," "," - "&amp;Tabel_Forespørgsel_fra_Visma28[[#This Row],[SupProd]])</f>
        <v xml:space="preserve"> </v>
      </c>
      <c r="E8419" t="s">
        <v>16</v>
      </c>
      <c r="F8419" t="str">
        <f>IF(Tabel_Forespørgsel_fra_Visma28[[#This Row],[SupDescr]]=" "," "," - "&amp;Tabel_Forespørgsel_fra_Visma28[[#This Row],[SupDescr]])</f>
        <v xml:space="preserve"> </v>
      </c>
      <c r="G8419" t="s">
        <v>8149</v>
      </c>
      <c r="H8419">
        <v>1</v>
      </c>
      <c r="I8419" t="str">
        <f>IF(A8419=A8418,I8418&amp;CHAR(10)&amp;"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20" spans="1:9" x14ac:dyDescent="0.25">
      <c r="A8420" t="s">
        <v>8152</v>
      </c>
      <c r="B8420">
        <v>65381262</v>
      </c>
      <c r="C8420" t="s">
        <v>16</v>
      </c>
      <c r="D8420" t="str">
        <f>IF(Tabel_Forespørgsel_fra_Visma28[[#This Row],[SupProd]]=" "," "," - "&amp;Tabel_Forespørgsel_fra_Visma28[[#This Row],[SupProd]])</f>
        <v xml:space="preserve"> </v>
      </c>
      <c r="E8420" t="s">
        <v>16</v>
      </c>
      <c r="F8420" t="str">
        <f>IF(Tabel_Forespørgsel_fra_Visma28[[#This Row],[SupDescr]]=" "," "," - "&amp;Tabel_Forespørgsel_fra_Visma28[[#This Row],[SupDescr]])</f>
        <v xml:space="preserve"> </v>
      </c>
      <c r="G8420" t="s">
        <v>8149</v>
      </c>
      <c r="H8420">
        <v>1</v>
      </c>
      <c r="I8420" t="str">
        <f>IF(A8420=A8419,I8419&amp;CHAR(10)&amp;"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21" spans="1:9" x14ac:dyDescent="0.25">
      <c r="A8421" t="s">
        <v>8155</v>
      </c>
      <c r="B8421">
        <v>65381262</v>
      </c>
      <c r="C8421" t="s">
        <v>16</v>
      </c>
      <c r="D8421" t="str">
        <f>IF(Tabel_Forespørgsel_fra_Visma28[[#This Row],[SupProd]]=" "," "," - "&amp;Tabel_Forespørgsel_fra_Visma28[[#This Row],[SupProd]])</f>
        <v xml:space="preserve"> </v>
      </c>
      <c r="E8421" t="s">
        <v>16</v>
      </c>
      <c r="F8421" t="str">
        <f>IF(Tabel_Forespørgsel_fra_Visma28[[#This Row],[SupDescr]]=" "," "," - "&amp;Tabel_Forespørgsel_fra_Visma28[[#This Row],[SupDescr]])</f>
        <v xml:space="preserve"> </v>
      </c>
      <c r="G8421" t="s">
        <v>8149</v>
      </c>
      <c r="H8421">
        <v>1</v>
      </c>
      <c r="I8421" t="str">
        <f>IF(A8421=A8420,I8420&amp;CHAR(10)&amp;"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22" spans="1:9" x14ac:dyDescent="0.25">
      <c r="A8422" t="s">
        <v>10635</v>
      </c>
      <c r="B8422">
        <v>96266400</v>
      </c>
      <c r="C8422" t="s">
        <v>16</v>
      </c>
      <c r="D8422" t="str">
        <f>IF(Tabel_Forespørgsel_fra_Visma28[[#This Row],[SupProd]]=" "," "," - "&amp;Tabel_Forespørgsel_fra_Visma28[[#This Row],[SupProd]])</f>
        <v xml:space="preserve"> </v>
      </c>
      <c r="E8422" t="s">
        <v>16</v>
      </c>
      <c r="F8422" t="str">
        <f>IF(Tabel_Forespørgsel_fra_Visma28[[#This Row],[SupDescr]]=" "," "," - "&amp;Tabel_Forespørgsel_fra_Visma28[[#This Row],[SupDescr]])</f>
        <v xml:space="preserve"> </v>
      </c>
      <c r="G8422" t="s">
        <v>13916</v>
      </c>
      <c r="H8422">
        <v>1</v>
      </c>
      <c r="I8422" t="str">
        <f>IF(A8422=A8421,I8421&amp;CHAR(10)&amp;"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423" spans="1:9" x14ac:dyDescent="0.25">
      <c r="A8423" t="s">
        <v>11541</v>
      </c>
      <c r="B8423">
        <v>75577000</v>
      </c>
      <c r="C8423" t="s">
        <v>16</v>
      </c>
      <c r="D8423" t="str">
        <f>IF(Tabel_Forespørgsel_fra_Visma28[[#This Row],[SupProd]]=" "," "," - "&amp;Tabel_Forespørgsel_fra_Visma28[[#This Row],[SupProd]])</f>
        <v xml:space="preserve"> </v>
      </c>
      <c r="E8423" t="s">
        <v>16</v>
      </c>
      <c r="F8423" t="str">
        <f>IF(Tabel_Forespørgsel_fra_Visma28[[#This Row],[SupDescr]]=" "," "," - "&amp;Tabel_Forespørgsel_fra_Visma28[[#This Row],[SupDescr]])</f>
        <v xml:space="preserve"> </v>
      </c>
      <c r="G8423" t="s">
        <v>3759</v>
      </c>
      <c r="H8423">
        <v>1</v>
      </c>
      <c r="I8423" t="str">
        <f>IF(A8423=A8422,I8422&amp;CHAR(10)&amp;"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424" spans="1:9" x14ac:dyDescent="0.25">
      <c r="A8424" t="s">
        <v>11186</v>
      </c>
      <c r="B8424">
        <v>74762273</v>
      </c>
      <c r="C8424" t="s">
        <v>16</v>
      </c>
      <c r="D8424" t="str">
        <f>IF(Tabel_Forespørgsel_fra_Visma28[[#This Row],[SupProd]]=" "," "," - "&amp;Tabel_Forespørgsel_fra_Visma28[[#This Row],[SupProd]])</f>
        <v xml:space="preserve"> </v>
      </c>
      <c r="E8424" t="s">
        <v>16</v>
      </c>
      <c r="F8424" t="str">
        <f>IF(Tabel_Forespørgsel_fra_Visma28[[#This Row],[SupDescr]]=" "," "," - "&amp;Tabel_Forespørgsel_fra_Visma28[[#This Row],[SupDescr]])</f>
        <v xml:space="preserve"> </v>
      </c>
      <c r="G8424" t="s">
        <v>154</v>
      </c>
      <c r="H8424">
        <v>1</v>
      </c>
      <c r="I8424" t="str">
        <f>IF(A8424=A8423,I8423&amp;CHAR(10)&amp;"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425" spans="1:9" x14ac:dyDescent="0.25">
      <c r="A8425" t="s">
        <v>11187</v>
      </c>
      <c r="B8425">
        <v>74762273</v>
      </c>
      <c r="C8425" t="s">
        <v>16</v>
      </c>
      <c r="D8425" t="str">
        <f>IF(Tabel_Forespørgsel_fra_Visma28[[#This Row],[SupProd]]=" "," "," - "&amp;Tabel_Forespørgsel_fra_Visma28[[#This Row],[SupProd]])</f>
        <v xml:space="preserve"> </v>
      </c>
      <c r="E8425" t="s">
        <v>16</v>
      </c>
      <c r="F8425" t="str">
        <f>IF(Tabel_Forespørgsel_fra_Visma28[[#This Row],[SupDescr]]=" "," "," - "&amp;Tabel_Forespørgsel_fra_Visma28[[#This Row],[SupDescr]])</f>
        <v xml:space="preserve"> </v>
      </c>
      <c r="G8425" t="s">
        <v>154</v>
      </c>
      <c r="H8425">
        <v>1</v>
      </c>
      <c r="I8425" t="str">
        <f>IF(A8425=A8424,I8424&amp;CHAR(10)&amp;"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426" spans="1:9" x14ac:dyDescent="0.25">
      <c r="A8426" t="s">
        <v>10835</v>
      </c>
      <c r="B8426">
        <v>75180019</v>
      </c>
      <c r="C8426" t="s">
        <v>16</v>
      </c>
      <c r="D8426" t="str">
        <f>IF(Tabel_Forespørgsel_fra_Visma28[[#This Row],[SupProd]]=" "," "," - "&amp;Tabel_Forespørgsel_fra_Visma28[[#This Row],[SupProd]])</f>
        <v xml:space="preserve"> </v>
      </c>
      <c r="E8426" t="s">
        <v>16</v>
      </c>
      <c r="F8426" t="str">
        <f>IF(Tabel_Forespørgsel_fra_Visma28[[#This Row],[SupDescr]]=" "," "," - "&amp;Tabel_Forespørgsel_fra_Visma28[[#This Row],[SupDescr]])</f>
        <v xml:space="preserve"> </v>
      </c>
      <c r="G8426" t="s">
        <v>2430</v>
      </c>
      <c r="H8426">
        <v>1</v>
      </c>
      <c r="I8426" t="str">
        <f>IF(A8426=A8425,I8425&amp;CHAR(10)&amp;"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427" spans="1:9" x14ac:dyDescent="0.25">
      <c r="A8427" t="s">
        <v>12245</v>
      </c>
      <c r="B8427">
        <v>75211662</v>
      </c>
      <c r="C8427" t="s">
        <v>16</v>
      </c>
      <c r="D8427" t="str">
        <f>IF(Tabel_Forespørgsel_fra_Visma28[[#This Row],[SupProd]]=" "," "," - "&amp;Tabel_Forespørgsel_fra_Visma28[[#This Row],[SupProd]])</f>
        <v xml:space="preserve"> </v>
      </c>
      <c r="E8427" t="s">
        <v>16</v>
      </c>
      <c r="F8427" t="str">
        <f>IF(Tabel_Forespørgsel_fra_Visma28[[#This Row],[SupDescr]]=" "," "," - "&amp;Tabel_Forespørgsel_fra_Visma28[[#This Row],[SupDescr]])</f>
        <v xml:space="preserve"> </v>
      </c>
      <c r="G8427" t="s">
        <v>7015</v>
      </c>
      <c r="H8427">
        <v>1</v>
      </c>
      <c r="I8427" t="str">
        <f>IF(A8427=A8426,I8426&amp;CHAR(10)&amp;"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28" spans="1:9" x14ac:dyDescent="0.25">
      <c r="A8428" t="s">
        <v>12246</v>
      </c>
      <c r="B8428">
        <v>75211662</v>
      </c>
      <c r="C8428" t="s">
        <v>16</v>
      </c>
      <c r="D8428" t="str">
        <f>IF(Tabel_Forespørgsel_fra_Visma28[[#This Row],[SupProd]]=" "," "," - "&amp;Tabel_Forespørgsel_fra_Visma28[[#This Row],[SupProd]])</f>
        <v xml:space="preserve"> </v>
      </c>
      <c r="E8428" t="s">
        <v>16</v>
      </c>
      <c r="F8428" t="str">
        <f>IF(Tabel_Forespørgsel_fra_Visma28[[#This Row],[SupDescr]]=" "," "," - "&amp;Tabel_Forespørgsel_fra_Visma28[[#This Row],[SupDescr]])</f>
        <v xml:space="preserve"> </v>
      </c>
      <c r="G8428" t="s">
        <v>7015</v>
      </c>
      <c r="H8428">
        <v>1</v>
      </c>
      <c r="I8428" t="str">
        <f>IF(A8428=A8427,I8427&amp;CHAR(10)&amp;"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29" spans="1:9" x14ac:dyDescent="0.25">
      <c r="A8429" t="s">
        <v>12248</v>
      </c>
      <c r="B8429">
        <v>75211662</v>
      </c>
      <c r="C8429" t="s">
        <v>16</v>
      </c>
      <c r="D8429" t="str">
        <f>IF(Tabel_Forespørgsel_fra_Visma28[[#This Row],[SupProd]]=" "," "," - "&amp;Tabel_Forespørgsel_fra_Visma28[[#This Row],[SupProd]])</f>
        <v xml:space="preserve"> </v>
      </c>
      <c r="E8429" t="s">
        <v>16</v>
      </c>
      <c r="F8429" t="str">
        <f>IF(Tabel_Forespørgsel_fra_Visma28[[#This Row],[SupDescr]]=" "," "," - "&amp;Tabel_Forespørgsel_fra_Visma28[[#This Row],[SupDescr]])</f>
        <v xml:space="preserve"> </v>
      </c>
      <c r="G8429" t="s">
        <v>7015</v>
      </c>
      <c r="H8429">
        <v>1</v>
      </c>
      <c r="I8429" t="str">
        <f>IF(A8429=A8428,I8428&amp;CHAR(10)&amp;"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30" spans="1:9" x14ac:dyDescent="0.25">
      <c r="A8430" t="s">
        <v>12247</v>
      </c>
      <c r="B8430">
        <v>75211662</v>
      </c>
      <c r="C8430" t="s">
        <v>16</v>
      </c>
      <c r="D8430" t="str">
        <f>IF(Tabel_Forespørgsel_fra_Visma28[[#This Row],[SupProd]]=" "," "," - "&amp;Tabel_Forespørgsel_fra_Visma28[[#This Row],[SupProd]])</f>
        <v xml:space="preserve"> </v>
      </c>
      <c r="E8430" t="s">
        <v>16</v>
      </c>
      <c r="F8430" t="str">
        <f>IF(Tabel_Forespørgsel_fra_Visma28[[#This Row],[SupDescr]]=" "," "," - "&amp;Tabel_Forespørgsel_fra_Visma28[[#This Row],[SupDescr]])</f>
        <v xml:space="preserve"> </v>
      </c>
      <c r="G8430" t="s">
        <v>7015</v>
      </c>
      <c r="H8430">
        <v>1</v>
      </c>
      <c r="I8430" t="str">
        <f>IF(A8430=A8429,I8429&amp;CHAR(10)&amp;"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31" spans="1:9" x14ac:dyDescent="0.25">
      <c r="A8431" t="s">
        <v>12249</v>
      </c>
      <c r="B8431">
        <v>75211662</v>
      </c>
      <c r="C8431" t="s">
        <v>16</v>
      </c>
      <c r="D8431" t="str">
        <f>IF(Tabel_Forespørgsel_fra_Visma28[[#This Row],[SupProd]]=" "," "," - "&amp;Tabel_Forespørgsel_fra_Visma28[[#This Row],[SupProd]])</f>
        <v xml:space="preserve"> </v>
      </c>
      <c r="E8431" t="s">
        <v>16</v>
      </c>
      <c r="F8431" t="str">
        <f>IF(Tabel_Forespørgsel_fra_Visma28[[#This Row],[SupDescr]]=" "," "," - "&amp;Tabel_Forespørgsel_fra_Visma28[[#This Row],[SupDescr]])</f>
        <v xml:space="preserve"> </v>
      </c>
      <c r="G8431" t="s">
        <v>7015</v>
      </c>
      <c r="H8431">
        <v>1</v>
      </c>
      <c r="I8431" t="str">
        <f>IF(A8431=A8430,I8430&amp;CHAR(10)&amp;"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32" spans="1:9" x14ac:dyDescent="0.25">
      <c r="A8432" t="s">
        <v>10879</v>
      </c>
      <c r="B8432">
        <v>66158040</v>
      </c>
      <c r="C8432" t="s">
        <v>16</v>
      </c>
      <c r="D8432" t="str">
        <f>IF(Tabel_Forespørgsel_fra_Visma28[[#This Row],[SupProd]]=" "," "," - "&amp;Tabel_Forespørgsel_fra_Visma28[[#This Row],[SupProd]])</f>
        <v xml:space="preserve"> </v>
      </c>
      <c r="E8432" t="s">
        <v>16</v>
      </c>
      <c r="F8432" t="str">
        <f>IF(Tabel_Forespørgsel_fra_Visma28[[#This Row],[SupDescr]]=" "," "," - "&amp;Tabel_Forespørgsel_fra_Visma28[[#This Row],[SupDescr]])</f>
        <v xml:space="preserve"> </v>
      </c>
      <c r="G8432" t="s">
        <v>13920</v>
      </c>
      <c r="H8432">
        <v>1</v>
      </c>
      <c r="I8432" t="str">
        <f>IF(A8432=A8431,I8431&amp;CHAR(10)&amp;"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33" spans="1:9" x14ac:dyDescent="0.25">
      <c r="A8433" t="s">
        <v>15313</v>
      </c>
      <c r="B8433">
        <v>74762273</v>
      </c>
      <c r="C8433" t="s">
        <v>16</v>
      </c>
      <c r="D8433" t="str">
        <f>IF(Tabel_Forespørgsel_fra_Visma28[[#This Row],[SupProd]]=" "," "," - "&amp;Tabel_Forespørgsel_fra_Visma28[[#This Row],[SupProd]])</f>
        <v xml:space="preserve"> </v>
      </c>
      <c r="E8433" t="s">
        <v>16</v>
      </c>
      <c r="F8433" t="str">
        <f>IF(Tabel_Forespørgsel_fra_Visma28[[#This Row],[SupDescr]]=" "," "," - "&amp;Tabel_Forespørgsel_fra_Visma28[[#This Row],[SupDescr]])</f>
        <v xml:space="preserve"> </v>
      </c>
      <c r="G8433" t="s">
        <v>154</v>
      </c>
      <c r="H8433">
        <v>1</v>
      </c>
      <c r="I8433" t="str">
        <f>IF(A8433=A8432,I8432&amp;CHAR(10)&amp;"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434" spans="1:9" x14ac:dyDescent="0.25">
      <c r="A8434" t="s">
        <v>14707</v>
      </c>
      <c r="B8434">
        <v>74762273</v>
      </c>
      <c r="C8434" t="s">
        <v>16</v>
      </c>
      <c r="D8434" t="str">
        <f>IF(Tabel_Forespørgsel_fra_Visma28[[#This Row],[SupProd]]=" "," "," - "&amp;Tabel_Forespørgsel_fra_Visma28[[#This Row],[SupProd]])</f>
        <v xml:space="preserve"> </v>
      </c>
      <c r="E8434" t="s">
        <v>16</v>
      </c>
      <c r="F8434" t="str">
        <f>IF(Tabel_Forespørgsel_fra_Visma28[[#This Row],[SupDescr]]=" "," "," - "&amp;Tabel_Forespørgsel_fra_Visma28[[#This Row],[SupDescr]])</f>
        <v xml:space="preserve"> </v>
      </c>
      <c r="G8434" t="s">
        <v>154</v>
      </c>
      <c r="H8434">
        <v>1</v>
      </c>
      <c r="I8434" t="str">
        <f>IF(A8434=A8433,I8433&amp;CHAR(10)&amp;"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435" spans="1:9" x14ac:dyDescent="0.25">
      <c r="A8435" t="s">
        <v>16651</v>
      </c>
      <c r="B8435">
        <v>70120140</v>
      </c>
      <c r="C8435" t="s">
        <v>16</v>
      </c>
      <c r="D8435" t="str">
        <f>IF(Tabel_Forespørgsel_fra_Visma28[[#This Row],[SupProd]]=" "," "," - "&amp;Tabel_Forespørgsel_fra_Visma28[[#This Row],[SupProd]])</f>
        <v xml:space="preserve"> </v>
      </c>
      <c r="E8435" t="s">
        <v>16</v>
      </c>
      <c r="F8435" t="str">
        <f>IF(Tabel_Forespørgsel_fra_Visma28[[#This Row],[SupDescr]]=" "," "," - "&amp;Tabel_Forespørgsel_fra_Visma28[[#This Row],[SupDescr]])</f>
        <v xml:space="preserve"> </v>
      </c>
      <c r="G8435" t="s">
        <v>2467</v>
      </c>
      <c r="H8435">
        <v>1</v>
      </c>
      <c r="I8435" t="str">
        <f>IF(A8435=A8434,I8434&amp;CHAR(10)&amp;"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36" spans="1:9" x14ac:dyDescent="0.25">
      <c r="A8436" t="s">
        <v>10768</v>
      </c>
      <c r="B8436">
        <v>73575757</v>
      </c>
      <c r="C8436" t="s">
        <v>16</v>
      </c>
      <c r="D8436" t="str">
        <f>IF(Tabel_Forespørgsel_fra_Visma28[[#This Row],[SupProd]]=" "," "," - "&amp;Tabel_Forespørgsel_fra_Visma28[[#This Row],[SupProd]])</f>
        <v xml:space="preserve"> </v>
      </c>
      <c r="E8436" t="s">
        <v>16</v>
      </c>
      <c r="F8436" t="str">
        <f>IF(Tabel_Forespørgsel_fra_Visma28[[#This Row],[SupDescr]]=" "," "," - "&amp;Tabel_Forespørgsel_fra_Visma28[[#This Row],[SupDescr]])</f>
        <v xml:space="preserve"> </v>
      </c>
      <c r="G8436" t="s">
        <v>4331</v>
      </c>
      <c r="H8436">
        <v>1</v>
      </c>
      <c r="I8436" t="str">
        <f>IF(A8436=A8435,I8435&amp;CHAR(10)&amp;"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37" spans="1:9" x14ac:dyDescent="0.25">
      <c r="A8437" t="s">
        <v>13929</v>
      </c>
      <c r="B8437">
        <v>73575757</v>
      </c>
      <c r="C8437" t="s">
        <v>16</v>
      </c>
      <c r="D8437" t="str">
        <f>IF(Tabel_Forespørgsel_fra_Visma28[[#This Row],[SupProd]]=" "," "," - "&amp;Tabel_Forespørgsel_fra_Visma28[[#This Row],[SupProd]])</f>
        <v xml:space="preserve"> </v>
      </c>
      <c r="E8437" t="s">
        <v>16</v>
      </c>
      <c r="F8437" t="str">
        <f>IF(Tabel_Forespørgsel_fra_Visma28[[#This Row],[SupDescr]]=" "," "," - "&amp;Tabel_Forespørgsel_fra_Visma28[[#This Row],[SupDescr]])</f>
        <v xml:space="preserve"> </v>
      </c>
      <c r="G8437" t="s">
        <v>4331</v>
      </c>
      <c r="H8437">
        <v>1</v>
      </c>
      <c r="I8437" t="str">
        <f>IF(A8437=A8436,I8436&amp;CHAR(10)&amp;"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38" spans="1:9" x14ac:dyDescent="0.25">
      <c r="A8438" t="s">
        <v>14406</v>
      </c>
      <c r="B8438">
        <v>73575757</v>
      </c>
      <c r="C8438" t="s">
        <v>16</v>
      </c>
      <c r="D8438" t="str">
        <f>IF(Tabel_Forespørgsel_fra_Visma28[[#This Row],[SupProd]]=" "," "," - "&amp;Tabel_Forespørgsel_fra_Visma28[[#This Row],[SupProd]])</f>
        <v xml:space="preserve"> </v>
      </c>
      <c r="E8438" t="s">
        <v>16</v>
      </c>
      <c r="F8438" t="str">
        <f>IF(Tabel_Forespørgsel_fra_Visma28[[#This Row],[SupDescr]]=" "," "," - "&amp;Tabel_Forespørgsel_fra_Visma28[[#This Row],[SupDescr]])</f>
        <v xml:space="preserve"> </v>
      </c>
      <c r="G8438" t="s">
        <v>4331</v>
      </c>
      <c r="H8438">
        <v>1</v>
      </c>
      <c r="I8438" t="str">
        <f>IF(A8438=A8437,I8437&amp;CHAR(10)&amp;"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39" spans="1:9" x14ac:dyDescent="0.25">
      <c r="A8439" t="s">
        <v>13930</v>
      </c>
      <c r="B8439">
        <v>73575757</v>
      </c>
      <c r="C8439" t="s">
        <v>16</v>
      </c>
      <c r="D8439" t="str">
        <f>IF(Tabel_Forespørgsel_fra_Visma28[[#This Row],[SupProd]]=" "," "," - "&amp;Tabel_Forespørgsel_fra_Visma28[[#This Row],[SupProd]])</f>
        <v xml:space="preserve"> </v>
      </c>
      <c r="E8439" t="s">
        <v>16</v>
      </c>
      <c r="F8439" t="str">
        <f>IF(Tabel_Forespørgsel_fra_Visma28[[#This Row],[SupDescr]]=" "," "," - "&amp;Tabel_Forespørgsel_fra_Visma28[[#This Row],[SupDescr]])</f>
        <v xml:space="preserve"> </v>
      </c>
      <c r="G8439" t="s">
        <v>4331</v>
      </c>
      <c r="H8439">
        <v>1</v>
      </c>
      <c r="I8439" t="str">
        <f>IF(A8439=A8438,I8438&amp;CHAR(10)&amp;"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40" spans="1:9" x14ac:dyDescent="0.25">
      <c r="A8440" t="s">
        <v>10353</v>
      </c>
      <c r="B8440">
        <v>75196500</v>
      </c>
      <c r="C8440" t="s">
        <v>16</v>
      </c>
      <c r="D8440" t="str">
        <f>IF(Tabel_Forespørgsel_fra_Visma28[[#This Row],[SupProd]]=" "," "," - "&amp;Tabel_Forespørgsel_fra_Visma28[[#This Row],[SupProd]])</f>
        <v xml:space="preserve"> </v>
      </c>
      <c r="E8440" t="s">
        <v>16</v>
      </c>
      <c r="F8440" t="str">
        <f>IF(Tabel_Forespørgsel_fra_Visma28[[#This Row],[SupDescr]]=" "," "," - "&amp;Tabel_Forespørgsel_fra_Visma28[[#This Row],[SupDescr]])</f>
        <v xml:space="preserve"> </v>
      </c>
      <c r="G8440" t="s">
        <v>2425</v>
      </c>
      <c r="H8440">
        <v>1</v>
      </c>
      <c r="I8440" t="str">
        <f>IF(A8440=A8439,I8439&amp;CHAR(10)&amp;"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41" spans="1:9" x14ac:dyDescent="0.25">
      <c r="A8441" t="s">
        <v>10800</v>
      </c>
      <c r="B8441">
        <v>75211662</v>
      </c>
      <c r="C8441" t="s">
        <v>16</v>
      </c>
      <c r="D8441" t="str">
        <f>IF(Tabel_Forespørgsel_fra_Visma28[[#This Row],[SupProd]]=" "," "," - "&amp;Tabel_Forespørgsel_fra_Visma28[[#This Row],[SupProd]])</f>
        <v xml:space="preserve"> </v>
      </c>
      <c r="E8441" t="s">
        <v>16</v>
      </c>
      <c r="F8441" t="str">
        <f>IF(Tabel_Forespørgsel_fra_Visma28[[#This Row],[SupDescr]]=" "," "," - "&amp;Tabel_Forespørgsel_fra_Visma28[[#This Row],[SupDescr]])</f>
        <v xml:space="preserve"> </v>
      </c>
      <c r="G8441" t="s">
        <v>7015</v>
      </c>
      <c r="H8441">
        <v>1</v>
      </c>
      <c r="I8441" t="str">
        <f>IF(A8441=A8440,I8440&amp;CHAR(10)&amp;"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42" spans="1:9" x14ac:dyDescent="0.25">
      <c r="A8442" t="s">
        <v>10798</v>
      </c>
      <c r="B8442">
        <v>75211662</v>
      </c>
      <c r="C8442" t="s">
        <v>16</v>
      </c>
      <c r="D8442" t="str">
        <f>IF(Tabel_Forespørgsel_fra_Visma28[[#This Row],[SupProd]]=" "," "," - "&amp;Tabel_Forespørgsel_fra_Visma28[[#This Row],[SupProd]])</f>
        <v xml:space="preserve"> </v>
      </c>
      <c r="E8442" t="s">
        <v>16</v>
      </c>
      <c r="F8442" t="str">
        <f>IF(Tabel_Forespørgsel_fra_Visma28[[#This Row],[SupDescr]]=" "," "," - "&amp;Tabel_Forespørgsel_fra_Visma28[[#This Row],[SupDescr]])</f>
        <v xml:space="preserve"> </v>
      </c>
      <c r="G8442" t="s">
        <v>7015</v>
      </c>
      <c r="H8442">
        <v>1</v>
      </c>
      <c r="I8442" t="str">
        <f>IF(A8442=A8441,I8441&amp;CHAR(10)&amp;"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43" spans="1:9" x14ac:dyDescent="0.25">
      <c r="A8443" t="s">
        <v>10799</v>
      </c>
      <c r="B8443">
        <v>75211662</v>
      </c>
      <c r="C8443" t="s">
        <v>16</v>
      </c>
      <c r="D8443" t="str">
        <f>IF(Tabel_Forespørgsel_fra_Visma28[[#This Row],[SupProd]]=" "," "," - "&amp;Tabel_Forespørgsel_fra_Visma28[[#This Row],[SupProd]])</f>
        <v xml:space="preserve"> </v>
      </c>
      <c r="E8443" t="s">
        <v>16</v>
      </c>
      <c r="F8443" t="str">
        <f>IF(Tabel_Forespørgsel_fra_Visma28[[#This Row],[SupDescr]]=" "," "," - "&amp;Tabel_Forespørgsel_fra_Visma28[[#This Row],[SupDescr]])</f>
        <v xml:space="preserve"> </v>
      </c>
      <c r="G8443" t="s">
        <v>7015</v>
      </c>
      <c r="H8443">
        <v>1</v>
      </c>
      <c r="I8443" t="str">
        <f>IF(A8443=A8442,I8442&amp;CHAR(10)&amp;"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44" spans="1:9" x14ac:dyDescent="0.25">
      <c r="A8444" t="s">
        <v>10802</v>
      </c>
      <c r="B8444">
        <v>75211662</v>
      </c>
      <c r="C8444" t="s">
        <v>16</v>
      </c>
      <c r="D8444" t="str">
        <f>IF(Tabel_Forespørgsel_fra_Visma28[[#This Row],[SupProd]]=" "," "," - "&amp;Tabel_Forespørgsel_fra_Visma28[[#This Row],[SupProd]])</f>
        <v xml:space="preserve"> </v>
      </c>
      <c r="E8444" t="s">
        <v>16</v>
      </c>
      <c r="F8444" t="str">
        <f>IF(Tabel_Forespørgsel_fra_Visma28[[#This Row],[SupDescr]]=" "," "," - "&amp;Tabel_Forespørgsel_fra_Visma28[[#This Row],[SupDescr]])</f>
        <v xml:space="preserve"> </v>
      </c>
      <c r="G8444" t="s">
        <v>7015</v>
      </c>
      <c r="H8444">
        <v>1</v>
      </c>
      <c r="I8444" t="str">
        <f>IF(A8444=A8443,I8443&amp;CHAR(10)&amp;"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45" spans="1:9" x14ac:dyDescent="0.25">
      <c r="A8445" t="s">
        <v>10803</v>
      </c>
      <c r="B8445">
        <v>75211662</v>
      </c>
      <c r="C8445" t="s">
        <v>16</v>
      </c>
      <c r="D8445" t="str">
        <f>IF(Tabel_Forespørgsel_fra_Visma28[[#This Row],[SupProd]]=" "," "," - "&amp;Tabel_Forespørgsel_fra_Visma28[[#This Row],[SupProd]])</f>
        <v xml:space="preserve"> </v>
      </c>
      <c r="E8445" t="s">
        <v>16</v>
      </c>
      <c r="F8445" t="str">
        <f>IF(Tabel_Forespørgsel_fra_Visma28[[#This Row],[SupDescr]]=" "," "," - "&amp;Tabel_Forespørgsel_fra_Visma28[[#This Row],[SupDescr]])</f>
        <v xml:space="preserve"> </v>
      </c>
      <c r="G8445" t="s">
        <v>7015</v>
      </c>
      <c r="H8445">
        <v>1</v>
      </c>
      <c r="I8445" t="str">
        <f>IF(A8445=A8444,I8444&amp;CHAR(10)&amp;"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46" spans="1:9" x14ac:dyDescent="0.25">
      <c r="A8446" t="s">
        <v>10513</v>
      </c>
      <c r="B8446">
        <v>75196500</v>
      </c>
      <c r="C8446" t="s">
        <v>16</v>
      </c>
      <c r="D8446" t="str">
        <f>IF(Tabel_Forespørgsel_fra_Visma28[[#This Row],[SupProd]]=" "," "," - "&amp;Tabel_Forespørgsel_fra_Visma28[[#This Row],[SupProd]])</f>
        <v xml:space="preserve"> </v>
      </c>
      <c r="E8446" t="s">
        <v>16</v>
      </c>
      <c r="F8446" t="str">
        <f>IF(Tabel_Forespørgsel_fra_Visma28[[#This Row],[SupDescr]]=" "," "," - "&amp;Tabel_Forespørgsel_fra_Visma28[[#This Row],[SupDescr]])</f>
        <v xml:space="preserve"> </v>
      </c>
      <c r="G8446" t="s">
        <v>2425</v>
      </c>
      <c r="H8446">
        <v>1</v>
      </c>
      <c r="I8446" t="str">
        <f>IF(A8446=A8445,I8445&amp;CHAR(10)&amp;"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47" spans="1:9" x14ac:dyDescent="0.25">
      <c r="A8447" t="s">
        <v>10517</v>
      </c>
      <c r="B8447">
        <v>75196500</v>
      </c>
      <c r="C8447" t="s">
        <v>16</v>
      </c>
      <c r="D8447" t="str">
        <f>IF(Tabel_Forespørgsel_fra_Visma28[[#This Row],[SupProd]]=" "," "," - "&amp;Tabel_Forespørgsel_fra_Visma28[[#This Row],[SupProd]])</f>
        <v xml:space="preserve"> </v>
      </c>
      <c r="E8447" t="s">
        <v>16</v>
      </c>
      <c r="F8447" t="str">
        <f>IF(Tabel_Forespørgsel_fra_Visma28[[#This Row],[SupDescr]]=" "," "," - "&amp;Tabel_Forespørgsel_fra_Visma28[[#This Row],[SupDescr]])</f>
        <v xml:space="preserve"> </v>
      </c>
      <c r="G8447" t="s">
        <v>2425</v>
      </c>
      <c r="H8447">
        <v>1</v>
      </c>
      <c r="I8447" t="str">
        <f>IF(A8447=A8446,I8446&amp;CHAR(10)&amp;"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48" spans="1:9" x14ac:dyDescent="0.25">
      <c r="A8448" t="s">
        <v>10516</v>
      </c>
      <c r="B8448">
        <v>75196500</v>
      </c>
      <c r="C8448" t="s">
        <v>16</v>
      </c>
      <c r="D8448" t="str">
        <f>IF(Tabel_Forespørgsel_fra_Visma28[[#This Row],[SupProd]]=" "," "," - "&amp;Tabel_Forespørgsel_fra_Visma28[[#This Row],[SupProd]])</f>
        <v xml:space="preserve"> </v>
      </c>
      <c r="E8448" t="s">
        <v>16</v>
      </c>
      <c r="F8448" t="str">
        <f>IF(Tabel_Forespørgsel_fra_Visma28[[#This Row],[SupDescr]]=" "," "," - "&amp;Tabel_Forespørgsel_fra_Visma28[[#This Row],[SupDescr]])</f>
        <v xml:space="preserve"> </v>
      </c>
      <c r="G8448" t="s">
        <v>2425</v>
      </c>
      <c r="H8448">
        <v>1</v>
      </c>
      <c r="I8448" t="str">
        <f>IF(A8448=A8447,I8447&amp;CHAR(10)&amp;"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49" spans="1:9" x14ac:dyDescent="0.25">
      <c r="A8449" t="s">
        <v>10957</v>
      </c>
      <c r="B8449">
        <v>75196500</v>
      </c>
      <c r="C8449" t="s">
        <v>16</v>
      </c>
      <c r="D8449" t="str">
        <f>IF(Tabel_Forespørgsel_fra_Visma28[[#This Row],[SupProd]]=" "," "," - "&amp;Tabel_Forespørgsel_fra_Visma28[[#This Row],[SupProd]])</f>
        <v xml:space="preserve"> </v>
      </c>
      <c r="E8449" t="s">
        <v>16</v>
      </c>
      <c r="F8449" t="str">
        <f>IF(Tabel_Forespørgsel_fra_Visma28[[#This Row],[SupDescr]]=" "," "," - "&amp;Tabel_Forespørgsel_fra_Visma28[[#This Row],[SupDescr]])</f>
        <v xml:space="preserve"> </v>
      </c>
      <c r="G8449" t="s">
        <v>2425</v>
      </c>
      <c r="H8449">
        <v>1</v>
      </c>
      <c r="I8449" t="str">
        <f>IF(A8449=A8448,I8448&amp;CHAR(10)&amp;"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0" spans="1:9" x14ac:dyDescent="0.25">
      <c r="A8450" t="s">
        <v>10956</v>
      </c>
      <c r="B8450">
        <v>75196500</v>
      </c>
      <c r="C8450" t="s">
        <v>16</v>
      </c>
      <c r="D8450" t="str">
        <f>IF(Tabel_Forespørgsel_fra_Visma28[[#This Row],[SupProd]]=" "," "," - "&amp;Tabel_Forespørgsel_fra_Visma28[[#This Row],[SupProd]])</f>
        <v xml:space="preserve"> </v>
      </c>
      <c r="E8450" t="s">
        <v>16</v>
      </c>
      <c r="F8450" t="str">
        <f>IF(Tabel_Forespørgsel_fra_Visma28[[#This Row],[SupDescr]]=" "," "," - "&amp;Tabel_Forespørgsel_fra_Visma28[[#This Row],[SupDescr]])</f>
        <v xml:space="preserve"> </v>
      </c>
      <c r="G8450" t="s">
        <v>2425</v>
      </c>
      <c r="H8450">
        <v>1</v>
      </c>
      <c r="I8450" t="str">
        <f>IF(A8450=A8449,I8449&amp;CHAR(10)&amp;"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1" spans="1:9" x14ac:dyDescent="0.25">
      <c r="A8451" t="s">
        <v>10411</v>
      </c>
      <c r="B8451">
        <v>56250500</v>
      </c>
      <c r="C8451" t="s">
        <v>16</v>
      </c>
      <c r="D8451" t="str">
        <f>IF(Tabel_Forespørgsel_fra_Visma28[[#This Row],[SupProd]]=" "," "," - "&amp;Tabel_Forespørgsel_fra_Visma28[[#This Row],[SupProd]])</f>
        <v xml:space="preserve"> </v>
      </c>
      <c r="E8451" t="s">
        <v>16</v>
      </c>
      <c r="F8451" t="str">
        <f>IF(Tabel_Forespørgsel_fra_Visma28[[#This Row],[SupDescr]]=" "," "," - "&amp;Tabel_Forespørgsel_fra_Visma28[[#This Row],[SupDescr]])</f>
        <v xml:space="preserve"> </v>
      </c>
      <c r="G8451" t="s">
        <v>3983</v>
      </c>
      <c r="H8451">
        <v>1</v>
      </c>
      <c r="I8451" t="str">
        <f>IF(A8451=A8450,I8450&amp;CHAR(10)&amp;"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 </v>
      </c>
    </row>
    <row r="8452" spans="1:9" x14ac:dyDescent="0.25">
      <c r="A8452" t="s">
        <v>10412</v>
      </c>
      <c r="B8452">
        <v>56250500</v>
      </c>
      <c r="C8452" t="s">
        <v>16</v>
      </c>
      <c r="D8452" t="str">
        <f>IF(Tabel_Forespørgsel_fra_Visma28[[#This Row],[SupProd]]=" "," "," - "&amp;Tabel_Forespørgsel_fra_Visma28[[#This Row],[SupProd]])</f>
        <v xml:space="preserve"> </v>
      </c>
      <c r="E8452" t="s">
        <v>16</v>
      </c>
      <c r="F8452" t="str">
        <f>IF(Tabel_Forespørgsel_fra_Visma28[[#This Row],[SupDescr]]=" "," "," - "&amp;Tabel_Forespørgsel_fra_Visma28[[#This Row],[SupDescr]])</f>
        <v xml:space="preserve"> </v>
      </c>
      <c r="G8452" t="s">
        <v>3983</v>
      </c>
      <c r="H8452">
        <v>1</v>
      </c>
      <c r="I8452" t="str">
        <f>IF(A8452=A8451,I8451&amp;CHAR(10)&amp;"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 </v>
      </c>
    </row>
    <row r="8453" spans="1:9" x14ac:dyDescent="0.25">
      <c r="A8453" t="s">
        <v>10403</v>
      </c>
      <c r="B8453">
        <v>75196500</v>
      </c>
      <c r="C8453" t="s">
        <v>16</v>
      </c>
      <c r="D8453" t="str">
        <f>IF(Tabel_Forespørgsel_fra_Visma28[[#This Row],[SupProd]]=" "," "," - "&amp;Tabel_Forespørgsel_fra_Visma28[[#This Row],[SupProd]])</f>
        <v xml:space="preserve"> </v>
      </c>
      <c r="E8453" t="s">
        <v>16</v>
      </c>
      <c r="F8453" t="str">
        <f>IF(Tabel_Forespørgsel_fra_Visma28[[#This Row],[SupDescr]]=" "," "," - "&amp;Tabel_Forespørgsel_fra_Visma28[[#This Row],[SupDescr]])</f>
        <v xml:space="preserve"> </v>
      </c>
      <c r="G8453" t="s">
        <v>2425</v>
      </c>
      <c r="H8453">
        <v>1</v>
      </c>
      <c r="I8453" t="str">
        <f>IF(A8453=A8452,I8452&amp;CHAR(10)&amp;"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4" spans="1:9" x14ac:dyDescent="0.25">
      <c r="A8454" t="s">
        <v>10453</v>
      </c>
      <c r="B8454">
        <v>75196500</v>
      </c>
      <c r="C8454" t="s">
        <v>16</v>
      </c>
      <c r="D8454" t="str">
        <f>IF(Tabel_Forespørgsel_fra_Visma28[[#This Row],[SupProd]]=" "," "," - "&amp;Tabel_Forespørgsel_fra_Visma28[[#This Row],[SupProd]])</f>
        <v xml:space="preserve"> </v>
      </c>
      <c r="E8454" t="s">
        <v>16</v>
      </c>
      <c r="F8454" t="str">
        <f>IF(Tabel_Forespørgsel_fra_Visma28[[#This Row],[SupDescr]]=" "," "," - "&amp;Tabel_Forespørgsel_fra_Visma28[[#This Row],[SupDescr]])</f>
        <v xml:space="preserve"> </v>
      </c>
      <c r="G8454" t="s">
        <v>2425</v>
      </c>
      <c r="H8454">
        <v>1</v>
      </c>
      <c r="I8454" t="str">
        <f>IF(A8454=A8453,I8453&amp;CHAR(10)&amp;"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5" spans="1:9" x14ac:dyDescent="0.25">
      <c r="A8455" t="s">
        <v>11219</v>
      </c>
      <c r="B8455">
        <v>75196500</v>
      </c>
      <c r="C8455" t="s">
        <v>16</v>
      </c>
      <c r="D8455" t="str">
        <f>IF(Tabel_Forespørgsel_fra_Visma28[[#This Row],[SupProd]]=" "," "," - "&amp;Tabel_Forespørgsel_fra_Visma28[[#This Row],[SupProd]])</f>
        <v xml:space="preserve"> </v>
      </c>
      <c r="E8455" t="s">
        <v>16</v>
      </c>
      <c r="F8455" t="str">
        <f>IF(Tabel_Forespørgsel_fra_Visma28[[#This Row],[SupDescr]]=" "," "," - "&amp;Tabel_Forespørgsel_fra_Visma28[[#This Row],[SupDescr]])</f>
        <v xml:space="preserve"> </v>
      </c>
      <c r="G8455" t="s">
        <v>2425</v>
      </c>
      <c r="H8455">
        <v>1</v>
      </c>
      <c r="I8455" t="str">
        <f>IF(A8455=A8454,I8454&amp;CHAR(10)&amp;"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6" spans="1:9" x14ac:dyDescent="0.25">
      <c r="A8456" t="s">
        <v>10597</v>
      </c>
      <c r="B8456">
        <v>75196500</v>
      </c>
      <c r="C8456" t="s">
        <v>16</v>
      </c>
      <c r="D8456" t="str">
        <f>IF(Tabel_Forespørgsel_fra_Visma28[[#This Row],[SupProd]]=" "," "," - "&amp;Tabel_Forespørgsel_fra_Visma28[[#This Row],[SupProd]])</f>
        <v xml:space="preserve"> </v>
      </c>
      <c r="E8456" t="s">
        <v>16</v>
      </c>
      <c r="F8456" t="str">
        <f>IF(Tabel_Forespørgsel_fra_Visma28[[#This Row],[SupDescr]]=" "," "," - "&amp;Tabel_Forespørgsel_fra_Visma28[[#This Row],[SupDescr]])</f>
        <v xml:space="preserve"> </v>
      </c>
      <c r="G8456" t="s">
        <v>2425</v>
      </c>
      <c r="H8456">
        <v>1</v>
      </c>
      <c r="I8456" t="str">
        <f>IF(A8456=A8455,I8455&amp;CHAR(10)&amp;"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7" spans="1:9" x14ac:dyDescent="0.25">
      <c r="A8457" t="s">
        <v>10598</v>
      </c>
      <c r="B8457">
        <v>75196500</v>
      </c>
      <c r="C8457" t="s">
        <v>16</v>
      </c>
      <c r="D8457" t="str">
        <f>IF(Tabel_Forespørgsel_fra_Visma28[[#This Row],[SupProd]]=" "," "," - "&amp;Tabel_Forespørgsel_fra_Visma28[[#This Row],[SupProd]])</f>
        <v xml:space="preserve"> </v>
      </c>
      <c r="E8457" t="s">
        <v>16</v>
      </c>
      <c r="F8457" t="str">
        <f>IF(Tabel_Forespørgsel_fra_Visma28[[#This Row],[SupDescr]]=" "," "," - "&amp;Tabel_Forespørgsel_fra_Visma28[[#This Row],[SupDescr]])</f>
        <v xml:space="preserve"> </v>
      </c>
      <c r="G8457" t="s">
        <v>2425</v>
      </c>
      <c r="H8457">
        <v>1</v>
      </c>
      <c r="I8457" t="str">
        <f>IF(A8457=A8456,I8456&amp;CHAR(10)&amp;"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8" spans="1:9" x14ac:dyDescent="0.25">
      <c r="A8458" t="s">
        <v>10599</v>
      </c>
      <c r="B8458">
        <v>75196500</v>
      </c>
      <c r="C8458" t="s">
        <v>16</v>
      </c>
      <c r="D8458" t="str">
        <f>IF(Tabel_Forespørgsel_fra_Visma28[[#This Row],[SupProd]]=" "," "," - "&amp;Tabel_Forespørgsel_fra_Visma28[[#This Row],[SupProd]])</f>
        <v xml:space="preserve"> </v>
      </c>
      <c r="E8458" t="s">
        <v>16</v>
      </c>
      <c r="F8458" t="str">
        <f>IF(Tabel_Forespørgsel_fra_Visma28[[#This Row],[SupDescr]]=" "," "," - "&amp;Tabel_Forespørgsel_fra_Visma28[[#This Row],[SupDescr]])</f>
        <v xml:space="preserve"> </v>
      </c>
      <c r="G8458" t="s">
        <v>2425</v>
      </c>
      <c r="H8458">
        <v>1</v>
      </c>
      <c r="I8458" t="str">
        <f>IF(A8458=A8457,I8457&amp;CHAR(10)&amp;"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9" spans="1:9" x14ac:dyDescent="0.25">
      <c r="A8459" t="s">
        <v>10594</v>
      </c>
      <c r="B8459">
        <v>75196500</v>
      </c>
      <c r="C8459" t="s">
        <v>16</v>
      </c>
      <c r="D8459" t="str">
        <f>IF(Tabel_Forespørgsel_fra_Visma28[[#This Row],[SupProd]]=" "," "," - "&amp;Tabel_Forespørgsel_fra_Visma28[[#This Row],[SupProd]])</f>
        <v xml:space="preserve"> </v>
      </c>
      <c r="E8459" t="s">
        <v>16</v>
      </c>
      <c r="F8459" t="str">
        <f>IF(Tabel_Forespørgsel_fra_Visma28[[#This Row],[SupDescr]]=" "," "," - "&amp;Tabel_Forespørgsel_fra_Visma28[[#This Row],[SupDescr]])</f>
        <v xml:space="preserve"> </v>
      </c>
      <c r="G8459" t="s">
        <v>2425</v>
      </c>
      <c r="H8459">
        <v>1</v>
      </c>
      <c r="I8459" t="str">
        <f>IF(A8459=A8458,I8458&amp;CHAR(10)&amp;"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0" spans="1:9" x14ac:dyDescent="0.25">
      <c r="A8460" t="s">
        <v>10595</v>
      </c>
      <c r="B8460">
        <v>75196500</v>
      </c>
      <c r="C8460" t="s">
        <v>16</v>
      </c>
      <c r="D8460" t="str">
        <f>IF(Tabel_Forespørgsel_fra_Visma28[[#This Row],[SupProd]]=" "," "," - "&amp;Tabel_Forespørgsel_fra_Visma28[[#This Row],[SupProd]])</f>
        <v xml:space="preserve"> </v>
      </c>
      <c r="E8460" t="s">
        <v>16</v>
      </c>
      <c r="F8460" t="str">
        <f>IF(Tabel_Forespørgsel_fra_Visma28[[#This Row],[SupDescr]]=" "," "," - "&amp;Tabel_Forespørgsel_fra_Visma28[[#This Row],[SupDescr]])</f>
        <v xml:space="preserve"> </v>
      </c>
      <c r="G8460" t="s">
        <v>2425</v>
      </c>
      <c r="H8460">
        <v>1</v>
      </c>
      <c r="I8460" t="str">
        <f>IF(A8460=A8459,I8459&amp;CHAR(10)&amp;"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1" spans="1:9" x14ac:dyDescent="0.25">
      <c r="A8461" t="s">
        <v>10596</v>
      </c>
      <c r="B8461">
        <v>75196500</v>
      </c>
      <c r="C8461" t="s">
        <v>16</v>
      </c>
      <c r="D8461" t="str">
        <f>IF(Tabel_Forespørgsel_fra_Visma28[[#This Row],[SupProd]]=" "," "," - "&amp;Tabel_Forespørgsel_fra_Visma28[[#This Row],[SupProd]])</f>
        <v xml:space="preserve"> </v>
      </c>
      <c r="E8461" t="s">
        <v>16</v>
      </c>
      <c r="F8461" t="str">
        <f>IF(Tabel_Forespørgsel_fra_Visma28[[#This Row],[SupDescr]]=" "," "," - "&amp;Tabel_Forespørgsel_fra_Visma28[[#This Row],[SupDescr]])</f>
        <v xml:space="preserve"> </v>
      </c>
      <c r="G8461" t="s">
        <v>2425</v>
      </c>
      <c r="H8461">
        <v>1</v>
      </c>
      <c r="I8461" t="str">
        <f>IF(A8461=A8460,I8460&amp;CHAR(10)&amp;"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2" spans="1:9" x14ac:dyDescent="0.25">
      <c r="A8462" t="s">
        <v>11973</v>
      </c>
      <c r="B8462">
        <v>75196500</v>
      </c>
      <c r="C8462" t="s">
        <v>16</v>
      </c>
      <c r="D8462" t="str">
        <f>IF(Tabel_Forespørgsel_fra_Visma28[[#This Row],[SupProd]]=" "," "," - "&amp;Tabel_Forespørgsel_fra_Visma28[[#This Row],[SupProd]])</f>
        <v xml:space="preserve"> </v>
      </c>
      <c r="E8462" t="s">
        <v>16</v>
      </c>
      <c r="F8462" t="str">
        <f>IF(Tabel_Forespørgsel_fra_Visma28[[#This Row],[SupDescr]]=" "," "," - "&amp;Tabel_Forespørgsel_fra_Visma28[[#This Row],[SupDescr]])</f>
        <v xml:space="preserve"> </v>
      </c>
      <c r="G8462" t="s">
        <v>2425</v>
      </c>
      <c r="H8462">
        <v>1</v>
      </c>
      <c r="I8462" t="str">
        <f>IF(A8462=A8461,I8461&amp;CHAR(10)&amp;"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3" spans="1:9" x14ac:dyDescent="0.25">
      <c r="A8463" t="s">
        <v>14173</v>
      </c>
      <c r="B8463">
        <v>75196500</v>
      </c>
      <c r="C8463" t="s">
        <v>16</v>
      </c>
      <c r="D8463" t="str">
        <f>IF(Tabel_Forespørgsel_fra_Visma28[[#This Row],[SupProd]]=" "," "," - "&amp;Tabel_Forespørgsel_fra_Visma28[[#This Row],[SupProd]])</f>
        <v xml:space="preserve"> </v>
      </c>
      <c r="E8463" t="s">
        <v>16</v>
      </c>
      <c r="F8463" t="str">
        <f>IF(Tabel_Forespørgsel_fra_Visma28[[#This Row],[SupDescr]]=" "," "," - "&amp;Tabel_Forespørgsel_fra_Visma28[[#This Row],[SupDescr]])</f>
        <v xml:space="preserve"> </v>
      </c>
      <c r="G8463" t="s">
        <v>2425</v>
      </c>
      <c r="H8463">
        <v>1</v>
      </c>
      <c r="I8463" t="str">
        <f>IF(A8463=A8462,I8462&amp;CHAR(10)&amp;"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4" spans="1:9" x14ac:dyDescent="0.25">
      <c r="A8464" t="s">
        <v>14414</v>
      </c>
      <c r="B8464">
        <v>75196500</v>
      </c>
      <c r="C8464" t="s">
        <v>16</v>
      </c>
      <c r="D8464" t="str">
        <f>IF(Tabel_Forespørgsel_fra_Visma28[[#This Row],[SupProd]]=" "," "," - "&amp;Tabel_Forespørgsel_fra_Visma28[[#This Row],[SupProd]])</f>
        <v xml:space="preserve"> </v>
      </c>
      <c r="E8464" t="s">
        <v>16</v>
      </c>
      <c r="F8464" t="str">
        <f>IF(Tabel_Forespørgsel_fra_Visma28[[#This Row],[SupDescr]]=" "," "," - "&amp;Tabel_Forespørgsel_fra_Visma28[[#This Row],[SupDescr]])</f>
        <v xml:space="preserve"> </v>
      </c>
      <c r="G8464" t="s">
        <v>2425</v>
      </c>
      <c r="H8464">
        <v>1</v>
      </c>
      <c r="I8464" t="str">
        <f>IF(A8464=A8463,I8463&amp;CHAR(10)&amp;"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5" spans="1:9" x14ac:dyDescent="0.25">
      <c r="A8465" t="s">
        <v>14171</v>
      </c>
      <c r="B8465">
        <v>75196500</v>
      </c>
      <c r="C8465" t="s">
        <v>16</v>
      </c>
      <c r="D8465" t="str">
        <f>IF(Tabel_Forespørgsel_fra_Visma28[[#This Row],[SupProd]]=" "," "," - "&amp;Tabel_Forespørgsel_fra_Visma28[[#This Row],[SupProd]])</f>
        <v xml:space="preserve"> </v>
      </c>
      <c r="E8465" t="s">
        <v>16</v>
      </c>
      <c r="F8465" t="str">
        <f>IF(Tabel_Forespørgsel_fra_Visma28[[#This Row],[SupDescr]]=" "," "," - "&amp;Tabel_Forespørgsel_fra_Visma28[[#This Row],[SupDescr]])</f>
        <v xml:space="preserve"> </v>
      </c>
      <c r="G8465" t="s">
        <v>2425</v>
      </c>
      <c r="H8465">
        <v>1</v>
      </c>
      <c r="I8465" t="str">
        <f>IF(A8465=A8464,I8464&amp;CHAR(10)&amp;"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6" spans="1:9" x14ac:dyDescent="0.25">
      <c r="A8466" t="s">
        <v>14172</v>
      </c>
      <c r="B8466">
        <v>75196500</v>
      </c>
      <c r="C8466" t="s">
        <v>16</v>
      </c>
      <c r="D8466" t="str">
        <f>IF(Tabel_Forespørgsel_fra_Visma28[[#This Row],[SupProd]]=" "," "," - "&amp;Tabel_Forespørgsel_fra_Visma28[[#This Row],[SupProd]])</f>
        <v xml:space="preserve"> </v>
      </c>
      <c r="E8466" t="s">
        <v>16</v>
      </c>
      <c r="F8466" t="str">
        <f>IF(Tabel_Forespørgsel_fra_Visma28[[#This Row],[SupDescr]]=" "," "," - "&amp;Tabel_Forespørgsel_fra_Visma28[[#This Row],[SupDescr]])</f>
        <v xml:space="preserve"> </v>
      </c>
      <c r="G8466" t="s">
        <v>2425</v>
      </c>
      <c r="H8466">
        <v>1</v>
      </c>
      <c r="I8466" t="str">
        <f>IF(A8466=A8465,I8465&amp;CHAR(10)&amp;"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7" spans="1:9" x14ac:dyDescent="0.25">
      <c r="A8467" t="s">
        <v>14417</v>
      </c>
      <c r="B8467">
        <v>75196500</v>
      </c>
      <c r="C8467" t="s">
        <v>16</v>
      </c>
      <c r="D8467" t="str">
        <f>IF(Tabel_Forespørgsel_fra_Visma28[[#This Row],[SupProd]]=" "," "," - "&amp;Tabel_Forespørgsel_fra_Visma28[[#This Row],[SupProd]])</f>
        <v xml:space="preserve"> </v>
      </c>
      <c r="E8467" t="s">
        <v>16</v>
      </c>
      <c r="F8467" t="str">
        <f>IF(Tabel_Forespørgsel_fra_Visma28[[#This Row],[SupDescr]]=" "," "," - "&amp;Tabel_Forespørgsel_fra_Visma28[[#This Row],[SupDescr]])</f>
        <v xml:space="preserve"> </v>
      </c>
      <c r="G8467" t="s">
        <v>2425</v>
      </c>
      <c r="H8467">
        <v>1</v>
      </c>
      <c r="I8467" t="str">
        <f>IF(A8467=A8466,I8466&amp;CHAR(10)&amp;"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8" spans="1:9" x14ac:dyDescent="0.25">
      <c r="A8468" t="s">
        <v>10751</v>
      </c>
      <c r="B8468">
        <v>75196500</v>
      </c>
      <c r="C8468" t="s">
        <v>16</v>
      </c>
      <c r="D8468" t="str">
        <f>IF(Tabel_Forespørgsel_fra_Visma28[[#This Row],[SupProd]]=" "," "," - "&amp;Tabel_Forespørgsel_fra_Visma28[[#This Row],[SupProd]])</f>
        <v xml:space="preserve"> </v>
      </c>
      <c r="E8468" t="s">
        <v>16</v>
      </c>
      <c r="F8468" t="str">
        <f>IF(Tabel_Forespørgsel_fra_Visma28[[#This Row],[SupDescr]]=" "," "," - "&amp;Tabel_Forespørgsel_fra_Visma28[[#This Row],[SupDescr]])</f>
        <v xml:space="preserve"> </v>
      </c>
      <c r="G8468" t="s">
        <v>2425</v>
      </c>
      <c r="H8468">
        <v>1</v>
      </c>
      <c r="I8468" t="str">
        <f>IF(A8468=A8467,I8467&amp;CHAR(10)&amp;"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9" spans="1:9" x14ac:dyDescent="0.25">
      <c r="A8469" t="s">
        <v>10760</v>
      </c>
      <c r="B8469">
        <v>75196500</v>
      </c>
      <c r="C8469" t="s">
        <v>16</v>
      </c>
      <c r="D8469" t="str">
        <f>IF(Tabel_Forespørgsel_fra_Visma28[[#This Row],[SupProd]]=" "," "," - "&amp;Tabel_Forespørgsel_fra_Visma28[[#This Row],[SupProd]])</f>
        <v xml:space="preserve"> </v>
      </c>
      <c r="E8469" t="s">
        <v>16</v>
      </c>
      <c r="F8469" t="str">
        <f>IF(Tabel_Forespørgsel_fra_Visma28[[#This Row],[SupDescr]]=" "," "," - "&amp;Tabel_Forespørgsel_fra_Visma28[[#This Row],[SupDescr]])</f>
        <v xml:space="preserve"> </v>
      </c>
      <c r="G8469" t="s">
        <v>2425</v>
      </c>
      <c r="H8469">
        <v>1</v>
      </c>
      <c r="I8469" t="str">
        <f>IF(A8469=A8468,I8468&amp;CHAR(10)&amp;"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70" spans="1:9" x14ac:dyDescent="0.25">
      <c r="A8470" t="s">
        <v>10761</v>
      </c>
      <c r="B8470">
        <v>75196500</v>
      </c>
      <c r="C8470" t="s">
        <v>16</v>
      </c>
      <c r="D8470" t="str">
        <f>IF(Tabel_Forespørgsel_fra_Visma28[[#This Row],[SupProd]]=" "," "," - "&amp;Tabel_Forespørgsel_fra_Visma28[[#This Row],[SupProd]])</f>
        <v xml:space="preserve"> </v>
      </c>
      <c r="E8470" t="s">
        <v>16</v>
      </c>
      <c r="F8470" t="str">
        <f>IF(Tabel_Forespørgsel_fra_Visma28[[#This Row],[SupDescr]]=" "," "," - "&amp;Tabel_Forespørgsel_fra_Visma28[[#This Row],[SupDescr]])</f>
        <v xml:space="preserve"> </v>
      </c>
      <c r="G8470" t="s">
        <v>2425</v>
      </c>
      <c r="H8470">
        <v>1</v>
      </c>
      <c r="I8470" t="str">
        <f>IF(A8470=A8469,I8469&amp;CHAR(10)&amp;"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71" spans="1:9" x14ac:dyDescent="0.25">
      <c r="A8471" t="s">
        <v>11087</v>
      </c>
      <c r="B8471">
        <v>75196500</v>
      </c>
      <c r="C8471" t="s">
        <v>16</v>
      </c>
      <c r="D8471" t="str">
        <f>IF(Tabel_Forespørgsel_fra_Visma28[[#This Row],[SupProd]]=" "," "," - "&amp;Tabel_Forespørgsel_fra_Visma28[[#This Row],[SupProd]])</f>
        <v xml:space="preserve"> </v>
      </c>
      <c r="E8471" t="s">
        <v>16</v>
      </c>
      <c r="F8471" t="str">
        <f>IF(Tabel_Forespørgsel_fra_Visma28[[#This Row],[SupDescr]]=" "," "," - "&amp;Tabel_Forespørgsel_fra_Visma28[[#This Row],[SupDescr]])</f>
        <v xml:space="preserve"> </v>
      </c>
      <c r="G8471" t="s">
        <v>2425</v>
      </c>
      <c r="H8471">
        <v>1</v>
      </c>
      <c r="I8471" t="str">
        <f>IF(A8471=A8470,I8470&amp;CHAR(10)&amp;"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72" spans="1:9" x14ac:dyDescent="0.25">
      <c r="A8472" t="s">
        <v>11057</v>
      </c>
      <c r="B8472">
        <v>75421677</v>
      </c>
      <c r="C8472" t="s">
        <v>16</v>
      </c>
      <c r="D8472" t="str">
        <f>IF(Tabel_Forespørgsel_fra_Visma28[[#This Row],[SupProd]]=" "," "," - "&amp;Tabel_Forespørgsel_fra_Visma28[[#This Row],[SupProd]])</f>
        <v xml:space="preserve"> </v>
      </c>
      <c r="E8472" t="s">
        <v>16</v>
      </c>
      <c r="F8472" t="str">
        <f>IF(Tabel_Forespørgsel_fra_Visma28[[#This Row],[SupDescr]]=" "," "," - "&amp;Tabel_Forespørgsel_fra_Visma28[[#This Row],[SupDescr]])</f>
        <v xml:space="preserve"> </v>
      </c>
      <c r="G8472" t="s">
        <v>3368</v>
      </c>
      <c r="H8472">
        <v>1</v>
      </c>
      <c r="I8472" t="str">
        <f>IF(A8472=A8471,I8471&amp;CHAR(10)&amp;"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3" spans="1:9" x14ac:dyDescent="0.25">
      <c r="A8473" t="s">
        <v>11058</v>
      </c>
      <c r="B8473">
        <v>75421677</v>
      </c>
      <c r="C8473" t="s">
        <v>16</v>
      </c>
      <c r="D8473" t="str">
        <f>IF(Tabel_Forespørgsel_fra_Visma28[[#This Row],[SupProd]]=" "," "," - "&amp;Tabel_Forespørgsel_fra_Visma28[[#This Row],[SupProd]])</f>
        <v xml:space="preserve"> </v>
      </c>
      <c r="E8473" t="s">
        <v>16</v>
      </c>
      <c r="F8473" t="str">
        <f>IF(Tabel_Forespørgsel_fra_Visma28[[#This Row],[SupDescr]]=" "," "," - "&amp;Tabel_Forespørgsel_fra_Visma28[[#This Row],[SupDescr]])</f>
        <v xml:space="preserve"> </v>
      </c>
      <c r="G8473" t="s">
        <v>3368</v>
      </c>
      <c r="H8473">
        <v>1</v>
      </c>
      <c r="I8473" t="str">
        <f>IF(A8473=A8472,I8472&amp;CHAR(10)&amp;"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4" spans="1:9" x14ac:dyDescent="0.25">
      <c r="A8474" t="s">
        <v>11059</v>
      </c>
      <c r="B8474">
        <v>75421677</v>
      </c>
      <c r="C8474" t="s">
        <v>16</v>
      </c>
      <c r="D8474" t="str">
        <f>IF(Tabel_Forespørgsel_fra_Visma28[[#This Row],[SupProd]]=" "," "," - "&amp;Tabel_Forespørgsel_fra_Visma28[[#This Row],[SupProd]])</f>
        <v xml:space="preserve"> </v>
      </c>
      <c r="E8474" t="s">
        <v>16</v>
      </c>
      <c r="F8474" t="str">
        <f>IF(Tabel_Forespørgsel_fra_Visma28[[#This Row],[SupDescr]]=" "," "," - "&amp;Tabel_Forespørgsel_fra_Visma28[[#This Row],[SupDescr]])</f>
        <v xml:space="preserve"> </v>
      </c>
      <c r="G8474" t="s">
        <v>3368</v>
      </c>
      <c r="H8474">
        <v>1</v>
      </c>
      <c r="I8474" t="str">
        <f>IF(A8474=A8473,I8473&amp;CHAR(10)&amp;"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5" spans="1:9" x14ac:dyDescent="0.25">
      <c r="A8475" t="s">
        <v>11060</v>
      </c>
      <c r="B8475">
        <v>75421677</v>
      </c>
      <c r="C8475" t="s">
        <v>16</v>
      </c>
      <c r="D8475" t="str">
        <f>IF(Tabel_Forespørgsel_fra_Visma28[[#This Row],[SupProd]]=" "," "," - "&amp;Tabel_Forespørgsel_fra_Visma28[[#This Row],[SupProd]])</f>
        <v xml:space="preserve"> </v>
      </c>
      <c r="E8475" t="s">
        <v>16</v>
      </c>
      <c r="F8475" t="str">
        <f>IF(Tabel_Forespørgsel_fra_Visma28[[#This Row],[SupDescr]]=" "," "," - "&amp;Tabel_Forespørgsel_fra_Visma28[[#This Row],[SupDescr]])</f>
        <v xml:space="preserve"> </v>
      </c>
      <c r="G8475" t="s">
        <v>3368</v>
      </c>
      <c r="H8475">
        <v>1</v>
      </c>
      <c r="I8475" t="str">
        <f>IF(A8475=A8474,I8474&amp;CHAR(10)&amp;"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6" spans="1:9" x14ac:dyDescent="0.25">
      <c r="A8476" t="s">
        <v>11061</v>
      </c>
      <c r="B8476">
        <v>75421677</v>
      </c>
      <c r="C8476" t="s">
        <v>16</v>
      </c>
      <c r="D8476" t="str">
        <f>IF(Tabel_Forespørgsel_fra_Visma28[[#This Row],[SupProd]]=" "," "," - "&amp;Tabel_Forespørgsel_fra_Visma28[[#This Row],[SupProd]])</f>
        <v xml:space="preserve"> </v>
      </c>
      <c r="E8476" t="s">
        <v>16</v>
      </c>
      <c r="F8476" t="str">
        <f>IF(Tabel_Forespørgsel_fra_Visma28[[#This Row],[SupDescr]]=" "," "," - "&amp;Tabel_Forespørgsel_fra_Visma28[[#This Row],[SupDescr]])</f>
        <v xml:space="preserve"> </v>
      </c>
      <c r="G8476" t="s">
        <v>3368</v>
      </c>
      <c r="H8476">
        <v>1</v>
      </c>
      <c r="I8476" t="str">
        <f>IF(A8476=A8475,I8475&amp;CHAR(10)&amp;"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7" spans="1:9" x14ac:dyDescent="0.25">
      <c r="A8477" t="s">
        <v>10455</v>
      </c>
      <c r="B8477">
        <v>75421677</v>
      </c>
      <c r="C8477" t="s">
        <v>16</v>
      </c>
      <c r="D8477" t="str">
        <f>IF(Tabel_Forespørgsel_fra_Visma28[[#This Row],[SupProd]]=" "," "," - "&amp;Tabel_Forespørgsel_fra_Visma28[[#This Row],[SupProd]])</f>
        <v xml:space="preserve"> </v>
      </c>
      <c r="E8477" t="s">
        <v>16</v>
      </c>
      <c r="F8477" t="str">
        <f>IF(Tabel_Forespørgsel_fra_Visma28[[#This Row],[SupDescr]]=" "," "," - "&amp;Tabel_Forespørgsel_fra_Visma28[[#This Row],[SupDescr]])</f>
        <v xml:space="preserve"> </v>
      </c>
      <c r="G8477" t="s">
        <v>3368</v>
      </c>
      <c r="H8477">
        <v>1</v>
      </c>
      <c r="I8477" t="str">
        <f>IF(A8477=A8476,I8476&amp;CHAR(10)&amp;"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8" spans="1:9" x14ac:dyDescent="0.25">
      <c r="A8478" t="s">
        <v>10454</v>
      </c>
      <c r="B8478">
        <v>75421677</v>
      </c>
      <c r="C8478" t="s">
        <v>16</v>
      </c>
      <c r="D8478" t="str">
        <f>IF(Tabel_Forespørgsel_fra_Visma28[[#This Row],[SupProd]]=" "," "," - "&amp;Tabel_Forespørgsel_fra_Visma28[[#This Row],[SupProd]])</f>
        <v xml:space="preserve"> </v>
      </c>
      <c r="E8478" t="s">
        <v>16</v>
      </c>
      <c r="F8478" t="str">
        <f>IF(Tabel_Forespørgsel_fra_Visma28[[#This Row],[SupDescr]]=" "," "," - "&amp;Tabel_Forespørgsel_fra_Visma28[[#This Row],[SupDescr]])</f>
        <v xml:space="preserve"> </v>
      </c>
      <c r="G8478" t="s">
        <v>3368</v>
      </c>
      <c r="H8478">
        <v>1</v>
      </c>
      <c r="I8478" t="str">
        <f>IF(A8478=A8477,I8477&amp;CHAR(10)&amp;"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9" spans="1:9" x14ac:dyDescent="0.25">
      <c r="A8479" t="s">
        <v>11062</v>
      </c>
      <c r="B8479">
        <v>75421677</v>
      </c>
      <c r="C8479" t="s">
        <v>16</v>
      </c>
      <c r="D8479" t="str">
        <f>IF(Tabel_Forespørgsel_fra_Visma28[[#This Row],[SupProd]]=" "," "," - "&amp;Tabel_Forespørgsel_fra_Visma28[[#This Row],[SupProd]])</f>
        <v xml:space="preserve"> </v>
      </c>
      <c r="E8479" t="s">
        <v>16</v>
      </c>
      <c r="F8479" t="str">
        <f>IF(Tabel_Forespørgsel_fra_Visma28[[#This Row],[SupDescr]]=" "," "," - "&amp;Tabel_Forespørgsel_fra_Visma28[[#This Row],[SupDescr]])</f>
        <v xml:space="preserve"> </v>
      </c>
      <c r="G8479" t="s">
        <v>3368</v>
      </c>
      <c r="H8479">
        <v>1</v>
      </c>
      <c r="I8479" t="str">
        <f>IF(A8479=A8478,I8478&amp;CHAR(10)&amp;"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80" spans="1:9" x14ac:dyDescent="0.25">
      <c r="A8480" t="s">
        <v>10456</v>
      </c>
      <c r="B8480">
        <v>75421677</v>
      </c>
      <c r="C8480" t="s">
        <v>16</v>
      </c>
      <c r="D8480" t="str">
        <f>IF(Tabel_Forespørgsel_fra_Visma28[[#This Row],[SupProd]]=" "," "," - "&amp;Tabel_Forespørgsel_fra_Visma28[[#This Row],[SupProd]])</f>
        <v xml:space="preserve"> </v>
      </c>
      <c r="E8480" t="s">
        <v>16</v>
      </c>
      <c r="F8480" t="str">
        <f>IF(Tabel_Forespørgsel_fra_Visma28[[#This Row],[SupDescr]]=" "," "," - "&amp;Tabel_Forespørgsel_fra_Visma28[[#This Row],[SupDescr]])</f>
        <v xml:space="preserve"> </v>
      </c>
      <c r="G8480" t="s">
        <v>3368</v>
      </c>
      <c r="H8480">
        <v>1</v>
      </c>
      <c r="I8480" t="str">
        <f>IF(A8480=A8479,I8479&amp;CHAR(10)&amp;"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81" spans="1:9" x14ac:dyDescent="0.25">
      <c r="A8481" t="s">
        <v>12020</v>
      </c>
      <c r="B8481">
        <v>75180019</v>
      </c>
      <c r="C8481" t="s">
        <v>16</v>
      </c>
      <c r="D8481" t="str">
        <f>IF(Tabel_Forespørgsel_fra_Visma28[[#This Row],[SupProd]]=" "," "," - "&amp;Tabel_Forespørgsel_fra_Visma28[[#This Row],[SupProd]])</f>
        <v xml:space="preserve"> </v>
      </c>
      <c r="E8481" t="s">
        <v>16</v>
      </c>
      <c r="F8481" t="str">
        <f>IF(Tabel_Forespørgsel_fra_Visma28[[#This Row],[SupDescr]]=" "," "," - "&amp;Tabel_Forespørgsel_fra_Visma28[[#This Row],[SupDescr]])</f>
        <v xml:space="preserve"> </v>
      </c>
      <c r="G8481" t="s">
        <v>2430</v>
      </c>
      <c r="H8481">
        <v>1</v>
      </c>
      <c r="I8481" t="str">
        <f>IF(A8481=A8480,I8480&amp;CHAR(10)&amp;"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482" spans="1:9" x14ac:dyDescent="0.25">
      <c r="A8482" t="s">
        <v>14802</v>
      </c>
      <c r="B8482">
        <v>66158040</v>
      </c>
      <c r="C8482" t="s">
        <v>16</v>
      </c>
      <c r="D8482" t="str">
        <f>IF(Tabel_Forespørgsel_fra_Visma28[[#This Row],[SupProd]]=" "," "," - "&amp;Tabel_Forespørgsel_fra_Visma28[[#This Row],[SupProd]])</f>
        <v xml:space="preserve"> </v>
      </c>
      <c r="E8482" t="s">
        <v>16</v>
      </c>
      <c r="F8482" t="str">
        <f>IF(Tabel_Forespørgsel_fra_Visma28[[#This Row],[SupDescr]]=" "," "," - "&amp;Tabel_Forespørgsel_fra_Visma28[[#This Row],[SupDescr]])</f>
        <v xml:space="preserve"> </v>
      </c>
      <c r="G8482" t="s">
        <v>13920</v>
      </c>
      <c r="H8482">
        <v>1</v>
      </c>
      <c r="I8482" t="str">
        <f>IF(A8482=A8481,I8481&amp;CHAR(10)&amp;"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83" spans="1:9" x14ac:dyDescent="0.25">
      <c r="A8483" t="s">
        <v>14501</v>
      </c>
      <c r="B8483">
        <v>73575757</v>
      </c>
      <c r="C8483" t="s">
        <v>16</v>
      </c>
      <c r="D8483" t="str">
        <f>IF(Tabel_Forespørgsel_fra_Visma28[[#This Row],[SupProd]]=" "," "," - "&amp;Tabel_Forespørgsel_fra_Visma28[[#This Row],[SupProd]])</f>
        <v xml:space="preserve"> </v>
      </c>
      <c r="E8483" t="s">
        <v>16</v>
      </c>
      <c r="F8483" t="str">
        <f>IF(Tabel_Forespørgsel_fra_Visma28[[#This Row],[SupDescr]]=" "," "," - "&amp;Tabel_Forespørgsel_fra_Visma28[[#This Row],[SupDescr]])</f>
        <v xml:space="preserve"> </v>
      </c>
      <c r="G8483" t="s">
        <v>4331</v>
      </c>
      <c r="H8483">
        <v>1</v>
      </c>
      <c r="I8483" t="str">
        <f>IF(A8483=A8482,I8482&amp;CHAR(10)&amp;"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84" spans="1:9" x14ac:dyDescent="0.25">
      <c r="A8484" t="s">
        <v>14506</v>
      </c>
      <c r="B8484">
        <v>73575757</v>
      </c>
      <c r="C8484" t="s">
        <v>16</v>
      </c>
      <c r="D8484" t="str">
        <f>IF(Tabel_Forespørgsel_fra_Visma28[[#This Row],[SupProd]]=" "," "," - "&amp;Tabel_Forespørgsel_fra_Visma28[[#This Row],[SupProd]])</f>
        <v xml:space="preserve"> </v>
      </c>
      <c r="E8484" t="s">
        <v>16</v>
      </c>
      <c r="F8484" t="str">
        <f>IF(Tabel_Forespørgsel_fra_Visma28[[#This Row],[SupDescr]]=" "," "," - "&amp;Tabel_Forespørgsel_fra_Visma28[[#This Row],[SupDescr]])</f>
        <v xml:space="preserve"> </v>
      </c>
      <c r="G8484" t="s">
        <v>4331</v>
      </c>
      <c r="H8484">
        <v>1</v>
      </c>
      <c r="I8484" t="str">
        <f>IF(A8484=A8483,I8483&amp;CHAR(10)&amp;"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85" spans="1:9" x14ac:dyDescent="0.25">
      <c r="A8485" t="s">
        <v>14807</v>
      </c>
      <c r="B8485">
        <v>66158040</v>
      </c>
      <c r="C8485" t="s">
        <v>16</v>
      </c>
      <c r="D8485" t="str">
        <f>IF(Tabel_Forespørgsel_fra_Visma28[[#This Row],[SupProd]]=" "," "," - "&amp;Tabel_Forespørgsel_fra_Visma28[[#This Row],[SupProd]])</f>
        <v xml:space="preserve"> </v>
      </c>
      <c r="E8485" t="s">
        <v>16</v>
      </c>
      <c r="F8485" t="str">
        <f>IF(Tabel_Forespørgsel_fra_Visma28[[#This Row],[SupDescr]]=" "," "," - "&amp;Tabel_Forespørgsel_fra_Visma28[[#This Row],[SupDescr]])</f>
        <v xml:space="preserve"> </v>
      </c>
      <c r="G8485" t="s">
        <v>13920</v>
      </c>
      <c r="H8485">
        <v>1</v>
      </c>
      <c r="I8485" t="str">
        <f>IF(A8485=A8484,I8484&amp;CHAR(10)&amp;"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86" spans="1:9" x14ac:dyDescent="0.25">
      <c r="A8486" t="s">
        <v>14800</v>
      </c>
      <c r="B8486">
        <v>73575757</v>
      </c>
      <c r="C8486" t="s">
        <v>16</v>
      </c>
      <c r="D8486" t="str">
        <f>IF(Tabel_Forespørgsel_fra_Visma28[[#This Row],[SupProd]]=" "," "," - "&amp;Tabel_Forespørgsel_fra_Visma28[[#This Row],[SupProd]])</f>
        <v xml:space="preserve"> </v>
      </c>
      <c r="E8486" t="s">
        <v>16</v>
      </c>
      <c r="F8486" t="str">
        <f>IF(Tabel_Forespørgsel_fra_Visma28[[#This Row],[SupDescr]]=" "," "," - "&amp;Tabel_Forespørgsel_fra_Visma28[[#This Row],[SupDescr]])</f>
        <v xml:space="preserve"> </v>
      </c>
      <c r="G8486" t="s">
        <v>4331</v>
      </c>
      <c r="H8486">
        <v>1</v>
      </c>
      <c r="I8486" t="str">
        <f>IF(A8486=A8485,I8485&amp;CHAR(10)&amp;"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87" spans="1:9" x14ac:dyDescent="0.25">
      <c r="A8487" t="s">
        <v>10767</v>
      </c>
      <c r="B8487">
        <v>75180019</v>
      </c>
      <c r="C8487" t="s">
        <v>16</v>
      </c>
      <c r="D8487" t="str">
        <f>IF(Tabel_Forespørgsel_fra_Visma28[[#This Row],[SupProd]]=" "," "," - "&amp;Tabel_Forespørgsel_fra_Visma28[[#This Row],[SupProd]])</f>
        <v xml:space="preserve"> </v>
      </c>
      <c r="E8487" t="s">
        <v>16</v>
      </c>
      <c r="F8487" t="str">
        <f>IF(Tabel_Forespørgsel_fra_Visma28[[#This Row],[SupDescr]]=" "," "," - "&amp;Tabel_Forespørgsel_fra_Visma28[[#This Row],[SupDescr]])</f>
        <v xml:space="preserve"> </v>
      </c>
      <c r="G8487" t="s">
        <v>2430</v>
      </c>
      <c r="H8487">
        <v>1</v>
      </c>
      <c r="I8487" t="str">
        <f>IF(A8487=A8486,I8486&amp;CHAR(10)&amp;"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488" spans="1:9" x14ac:dyDescent="0.25">
      <c r="A8488" t="s">
        <v>12329</v>
      </c>
      <c r="B8488">
        <v>75180019</v>
      </c>
      <c r="C8488" t="s">
        <v>16</v>
      </c>
      <c r="D8488" t="str">
        <f>IF(Tabel_Forespørgsel_fra_Visma28[[#This Row],[SupProd]]=" "," "," - "&amp;Tabel_Forespørgsel_fra_Visma28[[#This Row],[SupProd]])</f>
        <v xml:space="preserve"> </v>
      </c>
      <c r="E8488" t="s">
        <v>16</v>
      </c>
      <c r="F8488" t="str">
        <f>IF(Tabel_Forespørgsel_fra_Visma28[[#This Row],[SupDescr]]=" "," "," - "&amp;Tabel_Forespørgsel_fra_Visma28[[#This Row],[SupDescr]])</f>
        <v xml:space="preserve"> </v>
      </c>
      <c r="G8488" t="s">
        <v>2430</v>
      </c>
      <c r="H8488">
        <v>1</v>
      </c>
      <c r="I8488" t="str">
        <f>IF(A8488=A8487,I8487&amp;CHAR(10)&amp;"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489" spans="1:9" x14ac:dyDescent="0.25">
      <c r="A8489" t="s">
        <v>12315</v>
      </c>
      <c r="B8489">
        <v>66158040</v>
      </c>
      <c r="C8489" t="s">
        <v>16</v>
      </c>
      <c r="D8489" t="str">
        <f>IF(Tabel_Forespørgsel_fra_Visma28[[#This Row],[SupProd]]=" "," "," - "&amp;Tabel_Forespørgsel_fra_Visma28[[#This Row],[SupProd]])</f>
        <v xml:space="preserve"> </v>
      </c>
      <c r="E8489" t="s">
        <v>16</v>
      </c>
      <c r="F8489" t="str">
        <f>IF(Tabel_Forespørgsel_fra_Visma28[[#This Row],[SupDescr]]=" "," "," - "&amp;Tabel_Forespørgsel_fra_Visma28[[#This Row],[SupDescr]])</f>
        <v xml:space="preserve"> </v>
      </c>
      <c r="G8489" t="s">
        <v>13920</v>
      </c>
      <c r="H8489">
        <v>1</v>
      </c>
      <c r="I8489" t="str">
        <f>IF(A8489=A8488,I8488&amp;CHAR(10)&amp;"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90" spans="1:9" x14ac:dyDescent="0.25">
      <c r="A8490" t="s">
        <v>12331</v>
      </c>
      <c r="B8490">
        <v>66158040</v>
      </c>
      <c r="C8490" t="s">
        <v>16</v>
      </c>
      <c r="D8490" t="str">
        <f>IF(Tabel_Forespørgsel_fra_Visma28[[#This Row],[SupProd]]=" "," "," - "&amp;Tabel_Forespørgsel_fra_Visma28[[#This Row],[SupProd]])</f>
        <v xml:space="preserve"> </v>
      </c>
      <c r="E8490" t="s">
        <v>16</v>
      </c>
      <c r="F8490" t="str">
        <f>IF(Tabel_Forespørgsel_fra_Visma28[[#This Row],[SupDescr]]=" "," "," - "&amp;Tabel_Forespørgsel_fra_Visma28[[#This Row],[SupDescr]])</f>
        <v xml:space="preserve"> </v>
      </c>
      <c r="G8490" t="s">
        <v>13920</v>
      </c>
      <c r="H8490">
        <v>1</v>
      </c>
      <c r="I8490" t="str">
        <f>IF(A8490=A8489,I8489&amp;CHAR(10)&amp;"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91" spans="1:9" x14ac:dyDescent="0.25">
      <c r="A8491" t="s">
        <v>14278</v>
      </c>
      <c r="B8491">
        <v>75180019</v>
      </c>
      <c r="C8491" t="s">
        <v>16</v>
      </c>
      <c r="D8491" t="str">
        <f>IF(Tabel_Forespørgsel_fra_Visma28[[#This Row],[SupProd]]=" "," "," - "&amp;Tabel_Forespørgsel_fra_Visma28[[#This Row],[SupProd]])</f>
        <v xml:space="preserve"> </v>
      </c>
      <c r="E8491" t="s">
        <v>16</v>
      </c>
      <c r="F8491" t="str">
        <f>IF(Tabel_Forespørgsel_fra_Visma28[[#This Row],[SupDescr]]=" "," "," - "&amp;Tabel_Forespørgsel_fra_Visma28[[#This Row],[SupDescr]])</f>
        <v xml:space="preserve"> </v>
      </c>
      <c r="G8491" t="s">
        <v>2430</v>
      </c>
      <c r="H8491">
        <v>1</v>
      </c>
      <c r="I8491" t="str">
        <f>IF(A8491=A8490,I8490&amp;CHAR(10)&amp;"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492" spans="1:9" x14ac:dyDescent="0.25">
      <c r="A8492" t="s">
        <v>14378</v>
      </c>
      <c r="B8492">
        <v>75421677</v>
      </c>
      <c r="C8492" t="s">
        <v>16</v>
      </c>
      <c r="D8492" t="str">
        <f>IF(Tabel_Forespørgsel_fra_Visma28[[#This Row],[SupProd]]=" "," "," - "&amp;Tabel_Forespørgsel_fra_Visma28[[#This Row],[SupProd]])</f>
        <v xml:space="preserve"> </v>
      </c>
      <c r="E8492" t="s">
        <v>16</v>
      </c>
      <c r="F8492" t="str">
        <f>IF(Tabel_Forespørgsel_fra_Visma28[[#This Row],[SupDescr]]=" "," "," - "&amp;Tabel_Forespørgsel_fra_Visma28[[#This Row],[SupDescr]])</f>
        <v xml:space="preserve"> </v>
      </c>
      <c r="G8492" t="s">
        <v>3368</v>
      </c>
      <c r="H8492">
        <v>1</v>
      </c>
      <c r="I8492" t="str">
        <f>IF(A8492=A8491,I8491&amp;CHAR(10)&amp;"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93" spans="1:9" x14ac:dyDescent="0.25">
      <c r="A8493" t="s">
        <v>14375</v>
      </c>
      <c r="B8493">
        <v>75421677</v>
      </c>
      <c r="C8493" t="s">
        <v>16</v>
      </c>
      <c r="D8493" t="str">
        <f>IF(Tabel_Forespørgsel_fra_Visma28[[#This Row],[SupProd]]=" "," "," - "&amp;Tabel_Forespørgsel_fra_Visma28[[#This Row],[SupProd]])</f>
        <v xml:space="preserve"> </v>
      </c>
      <c r="E8493" t="s">
        <v>16</v>
      </c>
      <c r="F8493" t="str">
        <f>IF(Tabel_Forespørgsel_fra_Visma28[[#This Row],[SupDescr]]=" "," "," - "&amp;Tabel_Forespørgsel_fra_Visma28[[#This Row],[SupDescr]])</f>
        <v xml:space="preserve"> </v>
      </c>
      <c r="G8493" t="s">
        <v>3368</v>
      </c>
      <c r="H8493">
        <v>1</v>
      </c>
      <c r="I8493" t="str">
        <f>IF(A8493=A8492,I8492&amp;CHAR(10)&amp;"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94" spans="1:9" x14ac:dyDescent="0.25">
      <c r="A8494" t="s">
        <v>14376</v>
      </c>
      <c r="B8494">
        <v>75421677</v>
      </c>
      <c r="C8494" t="s">
        <v>16</v>
      </c>
      <c r="D8494" t="str">
        <f>IF(Tabel_Forespørgsel_fra_Visma28[[#This Row],[SupProd]]=" "," "," - "&amp;Tabel_Forespørgsel_fra_Visma28[[#This Row],[SupProd]])</f>
        <v xml:space="preserve"> </v>
      </c>
      <c r="E8494" t="s">
        <v>16</v>
      </c>
      <c r="F8494" t="str">
        <f>IF(Tabel_Forespørgsel_fra_Visma28[[#This Row],[SupDescr]]=" "," "," - "&amp;Tabel_Forespørgsel_fra_Visma28[[#This Row],[SupDescr]])</f>
        <v xml:space="preserve"> </v>
      </c>
      <c r="G8494" t="s">
        <v>3368</v>
      </c>
      <c r="H8494">
        <v>1</v>
      </c>
      <c r="I8494" t="str">
        <f>IF(A8494=A8493,I8493&amp;CHAR(10)&amp;"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95" spans="1:9" x14ac:dyDescent="0.25">
      <c r="A8495" t="s">
        <v>14005</v>
      </c>
      <c r="B8495">
        <v>75211662</v>
      </c>
      <c r="C8495" t="s">
        <v>16</v>
      </c>
      <c r="D8495" t="str">
        <f>IF(Tabel_Forespørgsel_fra_Visma28[[#This Row],[SupProd]]=" "," "," - "&amp;Tabel_Forespørgsel_fra_Visma28[[#This Row],[SupProd]])</f>
        <v xml:space="preserve"> </v>
      </c>
      <c r="E8495" t="s">
        <v>16</v>
      </c>
      <c r="F8495" t="str">
        <f>IF(Tabel_Forespørgsel_fra_Visma28[[#This Row],[SupDescr]]=" "," "," - "&amp;Tabel_Forespørgsel_fra_Visma28[[#This Row],[SupDescr]])</f>
        <v xml:space="preserve"> </v>
      </c>
      <c r="G8495" t="s">
        <v>7015</v>
      </c>
      <c r="H8495">
        <v>1</v>
      </c>
      <c r="I8495" t="str">
        <f>IF(A8495=A8494,I8494&amp;CHAR(10)&amp;"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96" spans="1:9" x14ac:dyDescent="0.25">
      <c r="A8496" t="s">
        <v>13961</v>
      </c>
      <c r="B8496">
        <v>73575757</v>
      </c>
      <c r="C8496" t="s">
        <v>16</v>
      </c>
      <c r="D8496" t="str">
        <f>IF(Tabel_Forespørgsel_fra_Visma28[[#This Row],[SupProd]]=" "," "," - "&amp;Tabel_Forespørgsel_fra_Visma28[[#This Row],[SupProd]])</f>
        <v xml:space="preserve"> </v>
      </c>
      <c r="E8496" t="s">
        <v>16</v>
      </c>
      <c r="F8496" t="str">
        <f>IF(Tabel_Forespørgsel_fra_Visma28[[#This Row],[SupDescr]]=" "," "," - "&amp;Tabel_Forespørgsel_fra_Visma28[[#This Row],[SupDescr]])</f>
        <v xml:space="preserve"> </v>
      </c>
      <c r="G8496" t="s">
        <v>4331</v>
      </c>
      <c r="H8496">
        <v>1</v>
      </c>
      <c r="I8496" t="str">
        <f>IF(A8496=A8495,I8495&amp;CHAR(10)&amp;"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97" spans="1:9" x14ac:dyDescent="0.25">
      <c r="A8497" t="s">
        <v>13962</v>
      </c>
      <c r="B8497">
        <v>73575757</v>
      </c>
      <c r="C8497" t="s">
        <v>16</v>
      </c>
      <c r="D8497" t="str">
        <f>IF(Tabel_Forespørgsel_fra_Visma28[[#This Row],[SupProd]]=" "," "," - "&amp;Tabel_Forespørgsel_fra_Visma28[[#This Row],[SupProd]])</f>
        <v xml:space="preserve"> </v>
      </c>
      <c r="E8497" t="s">
        <v>16</v>
      </c>
      <c r="F8497" t="str">
        <f>IF(Tabel_Forespørgsel_fra_Visma28[[#This Row],[SupDescr]]=" "," "," - "&amp;Tabel_Forespørgsel_fra_Visma28[[#This Row],[SupDescr]])</f>
        <v xml:space="preserve"> </v>
      </c>
      <c r="G8497" t="s">
        <v>4331</v>
      </c>
      <c r="H8497">
        <v>1</v>
      </c>
      <c r="I8497" t="str">
        <f>IF(A8497=A8496,I8496&amp;CHAR(10)&amp;"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98" spans="1:9" x14ac:dyDescent="0.25">
      <c r="A8498" t="s">
        <v>14115</v>
      </c>
      <c r="B8498">
        <v>75421677</v>
      </c>
      <c r="C8498" t="s">
        <v>16</v>
      </c>
      <c r="D8498" t="str">
        <f>IF(Tabel_Forespørgsel_fra_Visma28[[#This Row],[SupProd]]=" "," "," - "&amp;Tabel_Forespørgsel_fra_Visma28[[#This Row],[SupProd]])</f>
        <v xml:space="preserve"> </v>
      </c>
      <c r="E8498" t="s">
        <v>16</v>
      </c>
      <c r="F8498" t="str">
        <f>IF(Tabel_Forespørgsel_fra_Visma28[[#This Row],[SupDescr]]=" "," "," - "&amp;Tabel_Forespørgsel_fra_Visma28[[#This Row],[SupDescr]])</f>
        <v xml:space="preserve"> </v>
      </c>
      <c r="G8498" t="s">
        <v>3368</v>
      </c>
      <c r="H8498">
        <v>1</v>
      </c>
      <c r="I8498" t="str">
        <f>IF(A8498=A8497,I8497&amp;CHAR(10)&amp;"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99" spans="1:9" x14ac:dyDescent="0.25">
      <c r="A8499" t="s">
        <v>14116</v>
      </c>
      <c r="B8499">
        <v>75421677</v>
      </c>
      <c r="C8499" t="s">
        <v>16</v>
      </c>
      <c r="D8499" t="str">
        <f>IF(Tabel_Forespørgsel_fra_Visma28[[#This Row],[SupProd]]=" "," "," - "&amp;Tabel_Forespørgsel_fra_Visma28[[#This Row],[SupProd]])</f>
        <v xml:space="preserve"> </v>
      </c>
      <c r="E8499" t="s">
        <v>16</v>
      </c>
      <c r="F8499" t="str">
        <f>IF(Tabel_Forespørgsel_fra_Visma28[[#This Row],[SupDescr]]=" "," "," - "&amp;Tabel_Forespørgsel_fra_Visma28[[#This Row],[SupDescr]])</f>
        <v xml:space="preserve"> </v>
      </c>
      <c r="G8499" t="s">
        <v>3368</v>
      </c>
      <c r="H8499">
        <v>1</v>
      </c>
      <c r="I8499" t="str">
        <f>IF(A8499=A8498,I8498&amp;CHAR(10)&amp;"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500" spans="1:9" x14ac:dyDescent="0.25">
      <c r="A8500" t="s">
        <v>13949</v>
      </c>
      <c r="B8500">
        <v>75211662</v>
      </c>
      <c r="C8500" t="s">
        <v>16</v>
      </c>
      <c r="D8500" t="str">
        <f>IF(Tabel_Forespørgsel_fra_Visma28[[#This Row],[SupProd]]=" "," "," - "&amp;Tabel_Forespørgsel_fra_Visma28[[#This Row],[SupProd]])</f>
        <v xml:space="preserve"> </v>
      </c>
      <c r="E8500" t="s">
        <v>16</v>
      </c>
      <c r="F8500" t="str">
        <f>IF(Tabel_Forespørgsel_fra_Visma28[[#This Row],[SupDescr]]=" "," "," - "&amp;Tabel_Forespørgsel_fra_Visma28[[#This Row],[SupDescr]])</f>
        <v xml:space="preserve"> </v>
      </c>
      <c r="G8500" t="s">
        <v>7015</v>
      </c>
      <c r="H8500">
        <v>1</v>
      </c>
      <c r="I8500" t="str">
        <f>IF(A8500=A8499,I8499&amp;CHAR(10)&amp;"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01" spans="1:9" x14ac:dyDescent="0.25">
      <c r="A8501" t="s">
        <v>13950</v>
      </c>
      <c r="B8501">
        <v>75211662</v>
      </c>
      <c r="C8501" t="s">
        <v>16</v>
      </c>
      <c r="D8501" t="str">
        <f>IF(Tabel_Forespørgsel_fra_Visma28[[#This Row],[SupProd]]=" "," "," - "&amp;Tabel_Forespørgsel_fra_Visma28[[#This Row],[SupProd]])</f>
        <v xml:space="preserve"> </v>
      </c>
      <c r="E8501" t="s">
        <v>16</v>
      </c>
      <c r="F8501" t="str">
        <f>IF(Tabel_Forespørgsel_fra_Visma28[[#This Row],[SupDescr]]=" "," "," - "&amp;Tabel_Forespørgsel_fra_Visma28[[#This Row],[SupDescr]])</f>
        <v xml:space="preserve"> </v>
      </c>
      <c r="G8501" t="s">
        <v>7015</v>
      </c>
      <c r="H8501">
        <v>1</v>
      </c>
      <c r="I8501" t="str">
        <f>IF(A8501=A8500,I8500&amp;CHAR(10)&amp;"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02" spans="1:9" x14ac:dyDescent="0.25">
      <c r="A8502" t="s">
        <v>14985</v>
      </c>
      <c r="B8502">
        <v>75211662</v>
      </c>
      <c r="C8502" t="s">
        <v>16</v>
      </c>
      <c r="D8502" t="str">
        <f>IF(Tabel_Forespørgsel_fra_Visma28[[#This Row],[SupProd]]=" "," "," - "&amp;Tabel_Forespørgsel_fra_Visma28[[#This Row],[SupProd]])</f>
        <v xml:space="preserve"> </v>
      </c>
      <c r="E8502" t="s">
        <v>16</v>
      </c>
      <c r="F8502" t="str">
        <f>IF(Tabel_Forespørgsel_fra_Visma28[[#This Row],[SupDescr]]=" "," "," - "&amp;Tabel_Forespørgsel_fra_Visma28[[#This Row],[SupDescr]])</f>
        <v xml:space="preserve"> </v>
      </c>
      <c r="G8502" t="s">
        <v>7015</v>
      </c>
      <c r="H8502">
        <v>1</v>
      </c>
      <c r="I8502" t="str">
        <f>IF(A8502=A8501,I8501&amp;CHAR(10)&amp;"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03" spans="1:9" x14ac:dyDescent="0.25">
      <c r="A8503" t="s">
        <v>11790</v>
      </c>
      <c r="B8503">
        <v>75577000</v>
      </c>
      <c r="C8503" t="s">
        <v>16</v>
      </c>
      <c r="D8503" t="str">
        <f>IF(Tabel_Forespørgsel_fra_Visma28[[#This Row],[SupProd]]=" "," "," - "&amp;Tabel_Forespørgsel_fra_Visma28[[#This Row],[SupProd]])</f>
        <v xml:space="preserve"> </v>
      </c>
      <c r="E8503" t="s">
        <v>16</v>
      </c>
      <c r="F8503" t="str">
        <f>IF(Tabel_Forespørgsel_fra_Visma28[[#This Row],[SupDescr]]=" "," "," - "&amp;Tabel_Forespørgsel_fra_Visma28[[#This Row],[SupDescr]])</f>
        <v xml:space="preserve"> </v>
      </c>
      <c r="G8503" t="s">
        <v>3759</v>
      </c>
      <c r="H8503">
        <v>1</v>
      </c>
      <c r="I8503" t="str">
        <f>IF(A8503=A8502,I8502&amp;CHAR(10)&amp;"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04" spans="1:9" x14ac:dyDescent="0.25">
      <c r="A8504" t="s">
        <v>11791</v>
      </c>
      <c r="B8504">
        <v>75577000</v>
      </c>
      <c r="C8504" t="s">
        <v>16</v>
      </c>
      <c r="D8504" t="str">
        <f>IF(Tabel_Forespørgsel_fra_Visma28[[#This Row],[SupProd]]=" "," "," - "&amp;Tabel_Forespørgsel_fra_Visma28[[#This Row],[SupProd]])</f>
        <v xml:space="preserve"> </v>
      </c>
      <c r="E8504" t="s">
        <v>16</v>
      </c>
      <c r="F8504" t="str">
        <f>IF(Tabel_Forespørgsel_fra_Visma28[[#This Row],[SupDescr]]=" "," "," - "&amp;Tabel_Forespørgsel_fra_Visma28[[#This Row],[SupDescr]])</f>
        <v xml:space="preserve"> </v>
      </c>
      <c r="G8504" t="s">
        <v>3759</v>
      </c>
      <c r="H8504">
        <v>1</v>
      </c>
      <c r="I8504" t="str">
        <f>IF(A8504=A8503,I8503&amp;CHAR(10)&amp;"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05" spans="1:9" x14ac:dyDescent="0.25">
      <c r="A8505" t="s">
        <v>10551</v>
      </c>
      <c r="B8505">
        <v>73575757</v>
      </c>
      <c r="C8505" t="s">
        <v>16</v>
      </c>
      <c r="D8505" t="str">
        <f>IF(Tabel_Forespørgsel_fra_Visma28[[#This Row],[SupProd]]=" "," "," - "&amp;Tabel_Forespørgsel_fra_Visma28[[#This Row],[SupProd]])</f>
        <v xml:space="preserve"> </v>
      </c>
      <c r="E8505" t="s">
        <v>16</v>
      </c>
      <c r="F8505" t="str">
        <f>IF(Tabel_Forespørgsel_fra_Visma28[[#This Row],[SupDescr]]=" "," "," - "&amp;Tabel_Forespørgsel_fra_Visma28[[#This Row],[SupDescr]])</f>
        <v xml:space="preserve"> </v>
      </c>
      <c r="G8505" t="s">
        <v>4331</v>
      </c>
      <c r="H8505">
        <v>1</v>
      </c>
      <c r="I8505" t="str">
        <f>IF(A8505=A8504,I8504&amp;CHAR(10)&amp;"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506" spans="1:9" x14ac:dyDescent="0.25">
      <c r="A8506" t="s">
        <v>11271</v>
      </c>
      <c r="B8506">
        <v>73575757</v>
      </c>
      <c r="C8506" t="s">
        <v>16</v>
      </c>
      <c r="D8506" t="str">
        <f>IF(Tabel_Forespørgsel_fra_Visma28[[#This Row],[SupProd]]=" "," "," - "&amp;Tabel_Forespørgsel_fra_Visma28[[#This Row],[SupProd]])</f>
        <v xml:space="preserve"> </v>
      </c>
      <c r="E8506" t="s">
        <v>16</v>
      </c>
      <c r="F8506" t="str">
        <f>IF(Tabel_Forespørgsel_fra_Visma28[[#This Row],[SupDescr]]=" "," "," - "&amp;Tabel_Forespørgsel_fra_Visma28[[#This Row],[SupDescr]])</f>
        <v xml:space="preserve"> </v>
      </c>
      <c r="G8506" t="s">
        <v>4331</v>
      </c>
      <c r="H8506">
        <v>1</v>
      </c>
      <c r="I8506" t="str">
        <f>IF(A8506=A8505,I8505&amp;CHAR(10)&amp;"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507" spans="1:9" x14ac:dyDescent="0.25">
      <c r="A8507" t="s">
        <v>10552</v>
      </c>
      <c r="B8507">
        <v>73575757</v>
      </c>
      <c r="C8507" t="s">
        <v>16</v>
      </c>
      <c r="D8507" t="str">
        <f>IF(Tabel_Forespørgsel_fra_Visma28[[#This Row],[SupProd]]=" "," "," - "&amp;Tabel_Forespørgsel_fra_Visma28[[#This Row],[SupProd]])</f>
        <v xml:space="preserve"> </v>
      </c>
      <c r="E8507" t="s">
        <v>16</v>
      </c>
      <c r="F8507" t="str">
        <f>IF(Tabel_Forespørgsel_fra_Visma28[[#This Row],[SupDescr]]=" "," "," - "&amp;Tabel_Forespørgsel_fra_Visma28[[#This Row],[SupDescr]])</f>
        <v xml:space="preserve"> </v>
      </c>
      <c r="G8507" t="s">
        <v>4331</v>
      </c>
      <c r="H8507">
        <v>1</v>
      </c>
      <c r="I8507" t="str">
        <f>IF(A8507=A8506,I8506&amp;CHAR(10)&amp;"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508" spans="1:9" x14ac:dyDescent="0.25">
      <c r="A8508" t="s">
        <v>11717</v>
      </c>
      <c r="B8508">
        <v>75196500</v>
      </c>
      <c r="C8508" t="s">
        <v>16</v>
      </c>
      <c r="D8508" t="str">
        <f>IF(Tabel_Forespørgsel_fra_Visma28[[#This Row],[SupProd]]=" "," "," - "&amp;Tabel_Forespørgsel_fra_Visma28[[#This Row],[SupProd]])</f>
        <v xml:space="preserve"> </v>
      </c>
      <c r="E8508" t="s">
        <v>16</v>
      </c>
      <c r="F8508" t="str">
        <f>IF(Tabel_Forespørgsel_fra_Visma28[[#This Row],[SupDescr]]=" "," "," - "&amp;Tabel_Forespørgsel_fra_Visma28[[#This Row],[SupDescr]])</f>
        <v xml:space="preserve"> </v>
      </c>
      <c r="G8508" t="s">
        <v>2425</v>
      </c>
      <c r="H8508">
        <v>1</v>
      </c>
      <c r="I8508" t="str">
        <f>IF(A8508=A8507,I8507&amp;CHAR(10)&amp;"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509" spans="1:9" x14ac:dyDescent="0.25">
      <c r="A8509" t="s">
        <v>11719</v>
      </c>
      <c r="B8509">
        <v>75577000</v>
      </c>
      <c r="C8509" t="s">
        <v>16</v>
      </c>
      <c r="D8509" t="str">
        <f>IF(Tabel_Forespørgsel_fra_Visma28[[#This Row],[SupProd]]=" "," "," - "&amp;Tabel_Forespørgsel_fra_Visma28[[#This Row],[SupProd]])</f>
        <v xml:space="preserve"> </v>
      </c>
      <c r="E8509" t="s">
        <v>16</v>
      </c>
      <c r="F8509" t="str">
        <f>IF(Tabel_Forespørgsel_fra_Visma28[[#This Row],[SupDescr]]=" "," "," - "&amp;Tabel_Forespørgsel_fra_Visma28[[#This Row],[SupDescr]])</f>
        <v xml:space="preserve"> </v>
      </c>
      <c r="G8509" t="s">
        <v>3759</v>
      </c>
      <c r="H8509">
        <v>1</v>
      </c>
      <c r="I8509" t="str">
        <f>IF(A8509=A8508,I8508&amp;CHAR(10)&amp;"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10" spans="1:9" x14ac:dyDescent="0.25">
      <c r="A8510" t="s">
        <v>11931</v>
      </c>
      <c r="B8510">
        <v>75577000</v>
      </c>
      <c r="C8510" t="s">
        <v>16</v>
      </c>
      <c r="D8510" t="str">
        <f>IF(Tabel_Forespørgsel_fra_Visma28[[#This Row],[SupProd]]=" "," "," - "&amp;Tabel_Forespørgsel_fra_Visma28[[#This Row],[SupProd]])</f>
        <v xml:space="preserve"> </v>
      </c>
      <c r="E8510" t="s">
        <v>16</v>
      </c>
      <c r="F8510" t="str">
        <f>IF(Tabel_Forespørgsel_fra_Visma28[[#This Row],[SupDescr]]=" "," "," - "&amp;Tabel_Forespørgsel_fra_Visma28[[#This Row],[SupDescr]])</f>
        <v xml:space="preserve"> </v>
      </c>
      <c r="G8510" t="s">
        <v>3759</v>
      </c>
      <c r="H8510">
        <v>1</v>
      </c>
      <c r="I8510" t="str">
        <f>IF(A8510=A8509,I8509&amp;CHAR(10)&amp;"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11" spans="1:9" x14ac:dyDescent="0.25">
      <c r="A8511" t="s">
        <v>11937</v>
      </c>
      <c r="B8511">
        <v>75577000</v>
      </c>
      <c r="C8511" t="s">
        <v>16</v>
      </c>
      <c r="D8511" t="str">
        <f>IF(Tabel_Forespørgsel_fra_Visma28[[#This Row],[SupProd]]=" "," "," - "&amp;Tabel_Forespørgsel_fra_Visma28[[#This Row],[SupProd]])</f>
        <v xml:space="preserve"> </v>
      </c>
      <c r="E8511" t="s">
        <v>16</v>
      </c>
      <c r="F8511" t="str">
        <f>IF(Tabel_Forespørgsel_fra_Visma28[[#This Row],[SupDescr]]=" "," "," - "&amp;Tabel_Forespørgsel_fra_Visma28[[#This Row],[SupDescr]])</f>
        <v xml:space="preserve"> </v>
      </c>
      <c r="G8511" t="s">
        <v>3759</v>
      </c>
      <c r="H8511">
        <v>1</v>
      </c>
      <c r="I8511" t="str">
        <f>IF(A8511=A8510,I8510&amp;CHAR(10)&amp;"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12" spans="1:9" x14ac:dyDescent="0.25">
      <c r="A8512" t="s">
        <v>11602</v>
      </c>
      <c r="B8512">
        <v>57617080</v>
      </c>
      <c r="C8512" t="s">
        <v>16</v>
      </c>
      <c r="D8512" t="str">
        <f>IF(Tabel_Forespørgsel_fra_Visma28[[#This Row],[SupProd]]=" "," "," - "&amp;Tabel_Forespørgsel_fra_Visma28[[#This Row],[SupProd]])</f>
        <v xml:space="preserve"> </v>
      </c>
      <c r="E8512" t="s">
        <v>16</v>
      </c>
      <c r="F8512" t="str">
        <f>IF(Tabel_Forespørgsel_fra_Visma28[[#This Row],[SupDescr]]=" "," "," - "&amp;Tabel_Forespørgsel_fra_Visma28[[#This Row],[SupDescr]])</f>
        <v xml:space="preserve"> </v>
      </c>
      <c r="G8512" t="s">
        <v>11284</v>
      </c>
      <c r="H8512">
        <v>1</v>
      </c>
      <c r="I8512" t="str">
        <f>IF(A8512=A8511,I8511&amp;CHAR(10)&amp;"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13" spans="1:9" x14ac:dyDescent="0.25">
      <c r="A8513" t="s">
        <v>11602</v>
      </c>
      <c r="B8513">
        <v>75211662</v>
      </c>
      <c r="C8513" t="s">
        <v>16</v>
      </c>
      <c r="D8513" t="str">
        <f>IF(Tabel_Forespørgsel_fra_Visma28[[#This Row],[SupProd]]=" "," "," - "&amp;Tabel_Forespørgsel_fra_Visma28[[#This Row],[SupProd]])</f>
        <v xml:space="preserve"> </v>
      </c>
      <c r="E8513" t="s">
        <v>16</v>
      </c>
      <c r="F8513" t="str">
        <f>IF(Tabel_Forespørgsel_fra_Visma28[[#This Row],[SupDescr]]=" "," "," - "&amp;Tabel_Forespørgsel_fra_Visma28[[#This Row],[SupDescr]])</f>
        <v xml:space="preserve"> </v>
      </c>
      <c r="G8513" t="s">
        <v>7015</v>
      </c>
      <c r="H8513">
        <v>2</v>
      </c>
      <c r="I8513" t="str">
        <f>IF(A8513=A8512,I8512&amp;CHAR(10)&amp;"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514" spans="1:9" x14ac:dyDescent="0.25">
      <c r="A8514" t="s">
        <v>11890</v>
      </c>
      <c r="B8514">
        <v>57617080</v>
      </c>
      <c r="C8514" t="s">
        <v>16</v>
      </c>
      <c r="D8514" t="str">
        <f>IF(Tabel_Forespørgsel_fra_Visma28[[#This Row],[SupProd]]=" "," "," - "&amp;Tabel_Forespørgsel_fra_Visma28[[#This Row],[SupProd]])</f>
        <v xml:space="preserve"> </v>
      </c>
      <c r="E8514" t="s">
        <v>16</v>
      </c>
      <c r="F8514" t="str">
        <f>IF(Tabel_Forespørgsel_fra_Visma28[[#This Row],[SupDescr]]=" "," "," - "&amp;Tabel_Forespørgsel_fra_Visma28[[#This Row],[SupDescr]])</f>
        <v xml:space="preserve"> </v>
      </c>
      <c r="G8514" t="s">
        <v>11284</v>
      </c>
      <c r="H8514">
        <v>1</v>
      </c>
      <c r="I8514" t="str">
        <f>IF(A8514=A8513,I8513&amp;CHAR(10)&amp;"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15" spans="1:9" x14ac:dyDescent="0.25">
      <c r="A8515" t="s">
        <v>11891</v>
      </c>
      <c r="B8515">
        <v>57617080</v>
      </c>
      <c r="C8515" t="s">
        <v>16</v>
      </c>
      <c r="D8515" t="str">
        <f>IF(Tabel_Forespørgsel_fra_Visma28[[#This Row],[SupProd]]=" "," "," - "&amp;Tabel_Forespørgsel_fra_Visma28[[#This Row],[SupProd]])</f>
        <v xml:space="preserve"> </v>
      </c>
      <c r="E8515" t="s">
        <v>16</v>
      </c>
      <c r="F8515" t="str">
        <f>IF(Tabel_Forespørgsel_fra_Visma28[[#This Row],[SupDescr]]=" "," "," - "&amp;Tabel_Forespørgsel_fra_Visma28[[#This Row],[SupDescr]])</f>
        <v xml:space="preserve"> </v>
      </c>
      <c r="G8515" t="s">
        <v>11284</v>
      </c>
      <c r="H8515">
        <v>1</v>
      </c>
      <c r="I8515" t="str">
        <f>IF(A8515=A8514,I8514&amp;CHAR(10)&amp;"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16" spans="1:9" x14ac:dyDescent="0.25">
      <c r="A8516" t="s">
        <v>11889</v>
      </c>
      <c r="B8516">
        <v>57617080</v>
      </c>
      <c r="C8516" t="s">
        <v>16</v>
      </c>
      <c r="D8516" t="str">
        <f>IF(Tabel_Forespørgsel_fra_Visma28[[#This Row],[SupProd]]=" "," "," - "&amp;Tabel_Forespørgsel_fra_Visma28[[#This Row],[SupProd]])</f>
        <v xml:space="preserve"> </v>
      </c>
      <c r="E8516" t="s">
        <v>16</v>
      </c>
      <c r="F8516" t="str">
        <f>IF(Tabel_Forespørgsel_fra_Visma28[[#This Row],[SupDescr]]=" "," "," - "&amp;Tabel_Forespørgsel_fra_Visma28[[#This Row],[SupDescr]])</f>
        <v xml:space="preserve"> </v>
      </c>
      <c r="G8516" t="s">
        <v>11284</v>
      </c>
      <c r="H8516">
        <v>1</v>
      </c>
      <c r="I8516" t="str">
        <f>IF(A8516=A8515,I8515&amp;CHAR(10)&amp;"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17" spans="1:9" x14ac:dyDescent="0.25">
      <c r="A8517" t="s">
        <v>11894</v>
      </c>
      <c r="B8517">
        <v>57617080</v>
      </c>
      <c r="C8517" t="s">
        <v>16</v>
      </c>
      <c r="D8517" t="str">
        <f>IF(Tabel_Forespørgsel_fra_Visma28[[#This Row],[SupProd]]=" "," "," - "&amp;Tabel_Forespørgsel_fra_Visma28[[#This Row],[SupProd]])</f>
        <v xml:space="preserve"> </v>
      </c>
      <c r="E8517" t="s">
        <v>16</v>
      </c>
      <c r="F8517" t="str">
        <f>IF(Tabel_Forespørgsel_fra_Visma28[[#This Row],[SupDescr]]=" "," "," - "&amp;Tabel_Forespørgsel_fra_Visma28[[#This Row],[SupDescr]])</f>
        <v xml:space="preserve"> </v>
      </c>
      <c r="G8517" t="s">
        <v>11284</v>
      </c>
      <c r="H8517">
        <v>1</v>
      </c>
      <c r="I8517" t="str">
        <f>IF(A8517=A8516,I8516&amp;CHAR(10)&amp;"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18" spans="1:9" x14ac:dyDescent="0.25">
      <c r="A8518" t="s">
        <v>10463</v>
      </c>
      <c r="B8518">
        <v>75211662</v>
      </c>
      <c r="C8518" t="s">
        <v>16</v>
      </c>
      <c r="D8518" t="str">
        <f>IF(Tabel_Forespørgsel_fra_Visma28[[#This Row],[SupProd]]=" "," "," - "&amp;Tabel_Forespørgsel_fra_Visma28[[#This Row],[SupProd]])</f>
        <v xml:space="preserve"> </v>
      </c>
      <c r="E8518" t="s">
        <v>16</v>
      </c>
      <c r="F8518" t="str">
        <f>IF(Tabel_Forespørgsel_fra_Visma28[[#This Row],[SupDescr]]=" "," "," - "&amp;Tabel_Forespørgsel_fra_Visma28[[#This Row],[SupDescr]])</f>
        <v xml:space="preserve"> </v>
      </c>
      <c r="G8518" t="s">
        <v>7015</v>
      </c>
      <c r="H8518">
        <v>1</v>
      </c>
      <c r="I8518" t="str">
        <f>IF(A8518=A8517,I8517&amp;CHAR(10)&amp;"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19" spans="1:9" x14ac:dyDescent="0.25">
      <c r="A8519" t="s">
        <v>10464</v>
      </c>
      <c r="B8519">
        <v>75211662</v>
      </c>
      <c r="C8519" t="s">
        <v>16</v>
      </c>
      <c r="D8519" t="str">
        <f>IF(Tabel_Forespørgsel_fra_Visma28[[#This Row],[SupProd]]=" "," "," - "&amp;Tabel_Forespørgsel_fra_Visma28[[#This Row],[SupProd]])</f>
        <v xml:space="preserve"> </v>
      </c>
      <c r="E8519" t="s">
        <v>16</v>
      </c>
      <c r="F8519" t="str">
        <f>IF(Tabel_Forespørgsel_fra_Visma28[[#This Row],[SupDescr]]=" "," "," - "&amp;Tabel_Forespørgsel_fra_Visma28[[#This Row],[SupDescr]])</f>
        <v xml:space="preserve"> </v>
      </c>
      <c r="G8519" t="s">
        <v>7015</v>
      </c>
      <c r="H8519">
        <v>1</v>
      </c>
      <c r="I8519" t="str">
        <f>IF(A8519=A8518,I8518&amp;CHAR(10)&amp;"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0" spans="1:9" x14ac:dyDescent="0.25">
      <c r="A8520" t="s">
        <v>10465</v>
      </c>
      <c r="B8520">
        <v>75211662</v>
      </c>
      <c r="C8520" t="s">
        <v>16</v>
      </c>
      <c r="D8520" t="str">
        <f>IF(Tabel_Forespørgsel_fra_Visma28[[#This Row],[SupProd]]=" "," "," - "&amp;Tabel_Forespørgsel_fra_Visma28[[#This Row],[SupProd]])</f>
        <v xml:space="preserve"> </v>
      </c>
      <c r="E8520" t="s">
        <v>16</v>
      </c>
      <c r="F8520" t="str">
        <f>IF(Tabel_Forespørgsel_fra_Visma28[[#This Row],[SupDescr]]=" "," "," - "&amp;Tabel_Forespørgsel_fra_Visma28[[#This Row],[SupDescr]])</f>
        <v xml:space="preserve"> </v>
      </c>
      <c r="G8520" t="s">
        <v>7015</v>
      </c>
      <c r="H8520">
        <v>1</v>
      </c>
      <c r="I8520" t="str">
        <f>IF(A8520=A8519,I8519&amp;CHAR(10)&amp;"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1" spans="1:9" x14ac:dyDescent="0.25">
      <c r="A8521" t="s">
        <v>10467</v>
      </c>
      <c r="B8521">
        <v>75211662</v>
      </c>
      <c r="C8521" t="s">
        <v>16</v>
      </c>
      <c r="D8521" t="str">
        <f>IF(Tabel_Forespørgsel_fra_Visma28[[#This Row],[SupProd]]=" "," "," - "&amp;Tabel_Forespørgsel_fra_Visma28[[#This Row],[SupProd]])</f>
        <v xml:space="preserve"> </v>
      </c>
      <c r="E8521" t="s">
        <v>16</v>
      </c>
      <c r="F8521" t="str">
        <f>IF(Tabel_Forespørgsel_fra_Visma28[[#This Row],[SupDescr]]=" "," "," - "&amp;Tabel_Forespørgsel_fra_Visma28[[#This Row],[SupDescr]])</f>
        <v xml:space="preserve"> </v>
      </c>
      <c r="G8521" t="s">
        <v>7015</v>
      </c>
      <c r="H8521">
        <v>1</v>
      </c>
      <c r="I8521" t="str">
        <f>IF(A8521=A8520,I8520&amp;CHAR(10)&amp;"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2" spans="1:9" x14ac:dyDescent="0.25">
      <c r="A8522" t="s">
        <v>12033</v>
      </c>
      <c r="B8522">
        <v>75211662</v>
      </c>
      <c r="C8522" t="s">
        <v>16</v>
      </c>
      <c r="D8522" t="str">
        <f>IF(Tabel_Forespørgsel_fra_Visma28[[#This Row],[SupProd]]=" "," "," - "&amp;Tabel_Forespørgsel_fra_Visma28[[#This Row],[SupProd]])</f>
        <v xml:space="preserve"> </v>
      </c>
      <c r="E8522" t="s">
        <v>16</v>
      </c>
      <c r="F8522" t="str">
        <f>IF(Tabel_Forespørgsel_fra_Visma28[[#This Row],[SupDescr]]=" "," "," - "&amp;Tabel_Forespørgsel_fra_Visma28[[#This Row],[SupDescr]])</f>
        <v xml:space="preserve"> </v>
      </c>
      <c r="G8522" t="s">
        <v>7015</v>
      </c>
      <c r="H8522">
        <v>1</v>
      </c>
      <c r="I8522" t="str">
        <f>IF(A8522=A8521,I8521&amp;CHAR(10)&amp;"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3" spans="1:9" x14ac:dyDescent="0.25">
      <c r="A8523" t="s">
        <v>12032</v>
      </c>
      <c r="B8523">
        <v>75211662</v>
      </c>
      <c r="C8523" t="s">
        <v>16</v>
      </c>
      <c r="D8523" t="str">
        <f>IF(Tabel_Forespørgsel_fra_Visma28[[#This Row],[SupProd]]=" "," "," - "&amp;Tabel_Forespørgsel_fra_Visma28[[#This Row],[SupProd]])</f>
        <v xml:space="preserve"> </v>
      </c>
      <c r="E8523" t="s">
        <v>16</v>
      </c>
      <c r="F8523" t="str">
        <f>IF(Tabel_Forespørgsel_fra_Visma28[[#This Row],[SupDescr]]=" "," "," - "&amp;Tabel_Forespørgsel_fra_Visma28[[#This Row],[SupDescr]])</f>
        <v xml:space="preserve"> </v>
      </c>
      <c r="G8523" t="s">
        <v>7015</v>
      </c>
      <c r="H8523">
        <v>1</v>
      </c>
      <c r="I8523" t="str">
        <f>IF(A8523=A8522,I8522&amp;CHAR(10)&amp;"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4" spans="1:9" x14ac:dyDescent="0.25">
      <c r="A8524" t="s">
        <v>12035</v>
      </c>
      <c r="B8524">
        <v>75211662</v>
      </c>
      <c r="C8524" t="s">
        <v>16</v>
      </c>
      <c r="D8524" t="str">
        <f>IF(Tabel_Forespørgsel_fra_Visma28[[#This Row],[SupProd]]=" "," "," - "&amp;Tabel_Forespørgsel_fra_Visma28[[#This Row],[SupProd]])</f>
        <v xml:space="preserve"> </v>
      </c>
      <c r="E8524" t="s">
        <v>16</v>
      </c>
      <c r="F8524" t="str">
        <f>IF(Tabel_Forespørgsel_fra_Visma28[[#This Row],[SupDescr]]=" "," "," - "&amp;Tabel_Forespørgsel_fra_Visma28[[#This Row],[SupDescr]])</f>
        <v xml:space="preserve"> </v>
      </c>
      <c r="G8524" t="s">
        <v>7015</v>
      </c>
      <c r="H8524">
        <v>1</v>
      </c>
      <c r="I8524" t="str">
        <f>IF(A8524=A8523,I8523&amp;CHAR(10)&amp;"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5" spans="1:9" x14ac:dyDescent="0.25">
      <c r="A8525" t="s">
        <v>12034</v>
      </c>
      <c r="B8525">
        <v>75211662</v>
      </c>
      <c r="C8525" t="s">
        <v>16</v>
      </c>
      <c r="D8525" t="str">
        <f>IF(Tabel_Forespørgsel_fra_Visma28[[#This Row],[SupProd]]=" "," "," - "&amp;Tabel_Forespørgsel_fra_Visma28[[#This Row],[SupProd]])</f>
        <v xml:space="preserve"> </v>
      </c>
      <c r="E8525" t="s">
        <v>16</v>
      </c>
      <c r="F8525" t="str">
        <f>IF(Tabel_Forespørgsel_fra_Visma28[[#This Row],[SupDescr]]=" "," "," - "&amp;Tabel_Forespørgsel_fra_Visma28[[#This Row],[SupDescr]])</f>
        <v xml:space="preserve"> </v>
      </c>
      <c r="G8525" t="s">
        <v>7015</v>
      </c>
      <c r="H8525">
        <v>1</v>
      </c>
      <c r="I8525" t="str">
        <f>IF(A8525=A8524,I8524&amp;CHAR(10)&amp;"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6" spans="1:9" x14ac:dyDescent="0.25">
      <c r="A8526" t="s">
        <v>12070</v>
      </c>
      <c r="B8526">
        <v>75211662</v>
      </c>
      <c r="C8526" t="s">
        <v>16</v>
      </c>
      <c r="D8526" t="str">
        <f>IF(Tabel_Forespørgsel_fra_Visma28[[#This Row],[SupProd]]=" "," "," - "&amp;Tabel_Forespørgsel_fra_Visma28[[#This Row],[SupProd]])</f>
        <v xml:space="preserve"> </v>
      </c>
      <c r="E8526" t="s">
        <v>16</v>
      </c>
      <c r="F8526" t="str">
        <f>IF(Tabel_Forespørgsel_fra_Visma28[[#This Row],[SupDescr]]=" "," "," - "&amp;Tabel_Forespørgsel_fra_Visma28[[#This Row],[SupDescr]])</f>
        <v xml:space="preserve"> </v>
      </c>
      <c r="G8526" t="s">
        <v>7015</v>
      </c>
      <c r="H8526">
        <v>1</v>
      </c>
      <c r="I8526" t="str">
        <f>IF(A8526=A8525,I8525&amp;CHAR(10)&amp;"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7" spans="1:9" x14ac:dyDescent="0.25">
      <c r="A8527" t="s">
        <v>12057</v>
      </c>
      <c r="B8527">
        <v>75211662</v>
      </c>
      <c r="C8527" t="s">
        <v>16</v>
      </c>
      <c r="D8527" t="str">
        <f>IF(Tabel_Forespørgsel_fra_Visma28[[#This Row],[SupProd]]=" "," "," - "&amp;Tabel_Forespørgsel_fra_Visma28[[#This Row],[SupProd]])</f>
        <v xml:space="preserve"> </v>
      </c>
      <c r="E8527" t="s">
        <v>16</v>
      </c>
      <c r="F8527" t="str">
        <f>IF(Tabel_Forespørgsel_fra_Visma28[[#This Row],[SupDescr]]=" "," "," - "&amp;Tabel_Forespørgsel_fra_Visma28[[#This Row],[SupDescr]])</f>
        <v xml:space="preserve"> </v>
      </c>
      <c r="G8527" t="s">
        <v>7015</v>
      </c>
      <c r="H8527">
        <v>1</v>
      </c>
      <c r="I8527" t="str">
        <f>IF(A8527=A8526,I8526&amp;CHAR(10)&amp;"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8" spans="1:9" x14ac:dyDescent="0.25">
      <c r="A8528" t="s">
        <v>12125</v>
      </c>
      <c r="B8528">
        <v>75211662</v>
      </c>
      <c r="C8528" t="s">
        <v>16</v>
      </c>
      <c r="D8528" t="str">
        <f>IF(Tabel_Forespørgsel_fra_Visma28[[#This Row],[SupProd]]=" "," "," - "&amp;Tabel_Forespørgsel_fra_Visma28[[#This Row],[SupProd]])</f>
        <v xml:space="preserve"> </v>
      </c>
      <c r="E8528" t="s">
        <v>16</v>
      </c>
      <c r="F8528" t="str">
        <f>IF(Tabel_Forespørgsel_fra_Visma28[[#This Row],[SupDescr]]=" "," "," - "&amp;Tabel_Forespørgsel_fra_Visma28[[#This Row],[SupDescr]])</f>
        <v xml:space="preserve"> </v>
      </c>
      <c r="G8528" t="s">
        <v>7015</v>
      </c>
      <c r="H8528">
        <v>1</v>
      </c>
      <c r="I8528" t="str">
        <f>IF(A8528=A8527,I8527&amp;CHAR(10)&amp;"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9" spans="1:9" x14ac:dyDescent="0.25">
      <c r="A8529" t="s">
        <v>12123</v>
      </c>
      <c r="B8529">
        <v>75211662</v>
      </c>
      <c r="C8529" t="s">
        <v>16</v>
      </c>
      <c r="D8529" t="str">
        <f>IF(Tabel_Forespørgsel_fra_Visma28[[#This Row],[SupProd]]=" "," "," - "&amp;Tabel_Forespørgsel_fra_Visma28[[#This Row],[SupProd]])</f>
        <v xml:space="preserve"> </v>
      </c>
      <c r="E8529" t="s">
        <v>16</v>
      </c>
      <c r="F8529" t="str">
        <f>IF(Tabel_Forespørgsel_fra_Visma28[[#This Row],[SupDescr]]=" "," "," - "&amp;Tabel_Forespørgsel_fra_Visma28[[#This Row],[SupDescr]])</f>
        <v xml:space="preserve"> </v>
      </c>
      <c r="G8529" t="s">
        <v>7015</v>
      </c>
      <c r="H8529">
        <v>1</v>
      </c>
      <c r="I8529" t="str">
        <f>IF(A8529=A8528,I8528&amp;CHAR(10)&amp;"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0" spans="1:9" x14ac:dyDescent="0.25">
      <c r="A8530" t="s">
        <v>12130</v>
      </c>
      <c r="B8530">
        <v>75211662</v>
      </c>
      <c r="C8530" t="s">
        <v>16</v>
      </c>
      <c r="D8530" t="str">
        <f>IF(Tabel_Forespørgsel_fra_Visma28[[#This Row],[SupProd]]=" "," "," - "&amp;Tabel_Forespørgsel_fra_Visma28[[#This Row],[SupProd]])</f>
        <v xml:space="preserve"> </v>
      </c>
      <c r="E8530" t="s">
        <v>16</v>
      </c>
      <c r="F8530" t="str">
        <f>IF(Tabel_Forespørgsel_fra_Visma28[[#This Row],[SupDescr]]=" "," "," - "&amp;Tabel_Forespørgsel_fra_Visma28[[#This Row],[SupDescr]])</f>
        <v xml:space="preserve"> </v>
      </c>
      <c r="G8530" t="s">
        <v>7015</v>
      </c>
      <c r="H8530">
        <v>1</v>
      </c>
      <c r="I8530" t="str">
        <f>IF(A8530=A8529,I8529&amp;CHAR(10)&amp;"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1" spans="1:9" x14ac:dyDescent="0.25">
      <c r="A8531" t="s">
        <v>12131</v>
      </c>
      <c r="B8531">
        <v>75211662</v>
      </c>
      <c r="C8531" t="s">
        <v>16</v>
      </c>
      <c r="D8531" t="str">
        <f>IF(Tabel_Forespørgsel_fra_Visma28[[#This Row],[SupProd]]=" "," "," - "&amp;Tabel_Forespørgsel_fra_Visma28[[#This Row],[SupProd]])</f>
        <v xml:space="preserve"> </v>
      </c>
      <c r="E8531" t="s">
        <v>16</v>
      </c>
      <c r="F8531" t="str">
        <f>IF(Tabel_Forespørgsel_fra_Visma28[[#This Row],[SupDescr]]=" "," "," - "&amp;Tabel_Forespørgsel_fra_Visma28[[#This Row],[SupDescr]])</f>
        <v xml:space="preserve"> </v>
      </c>
      <c r="G8531" t="s">
        <v>7015</v>
      </c>
      <c r="H8531">
        <v>1</v>
      </c>
      <c r="I8531" t="str">
        <f>IF(A8531=A8530,I8530&amp;CHAR(10)&amp;"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2" spans="1:9" x14ac:dyDescent="0.25">
      <c r="A8532" t="s">
        <v>12133</v>
      </c>
      <c r="B8532">
        <v>75211662</v>
      </c>
      <c r="C8532" t="s">
        <v>16</v>
      </c>
      <c r="D8532" t="str">
        <f>IF(Tabel_Forespørgsel_fra_Visma28[[#This Row],[SupProd]]=" "," "," - "&amp;Tabel_Forespørgsel_fra_Visma28[[#This Row],[SupProd]])</f>
        <v xml:space="preserve"> </v>
      </c>
      <c r="E8532" t="s">
        <v>16</v>
      </c>
      <c r="F8532" t="str">
        <f>IF(Tabel_Forespørgsel_fra_Visma28[[#This Row],[SupDescr]]=" "," "," - "&amp;Tabel_Forespørgsel_fra_Visma28[[#This Row],[SupDescr]])</f>
        <v xml:space="preserve"> </v>
      </c>
      <c r="G8532" t="s">
        <v>7015</v>
      </c>
      <c r="H8532">
        <v>1</v>
      </c>
      <c r="I8532" t="str">
        <f>IF(A8532=A8531,I8531&amp;CHAR(10)&amp;"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3" spans="1:9" x14ac:dyDescent="0.25">
      <c r="A8533" t="s">
        <v>12126</v>
      </c>
      <c r="B8533">
        <v>75211662</v>
      </c>
      <c r="C8533" t="s">
        <v>16</v>
      </c>
      <c r="D8533" t="str">
        <f>IF(Tabel_Forespørgsel_fra_Visma28[[#This Row],[SupProd]]=" "," "," - "&amp;Tabel_Forespørgsel_fra_Visma28[[#This Row],[SupProd]])</f>
        <v xml:space="preserve"> </v>
      </c>
      <c r="E8533" t="s">
        <v>16</v>
      </c>
      <c r="F8533" t="str">
        <f>IF(Tabel_Forespørgsel_fra_Visma28[[#This Row],[SupDescr]]=" "," "," - "&amp;Tabel_Forespørgsel_fra_Visma28[[#This Row],[SupDescr]])</f>
        <v xml:space="preserve"> </v>
      </c>
      <c r="G8533" t="s">
        <v>7015</v>
      </c>
      <c r="H8533">
        <v>1</v>
      </c>
      <c r="I8533" t="str">
        <f>IF(A8533=A8532,I8532&amp;CHAR(10)&amp;"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4" spans="1:9" x14ac:dyDescent="0.25">
      <c r="A8534" t="s">
        <v>12135</v>
      </c>
      <c r="B8534">
        <v>75211662</v>
      </c>
      <c r="C8534" t="s">
        <v>16</v>
      </c>
      <c r="D8534" t="str">
        <f>IF(Tabel_Forespørgsel_fra_Visma28[[#This Row],[SupProd]]=" "," "," - "&amp;Tabel_Forespørgsel_fra_Visma28[[#This Row],[SupProd]])</f>
        <v xml:space="preserve"> </v>
      </c>
      <c r="E8534" t="s">
        <v>16</v>
      </c>
      <c r="F8534" t="str">
        <f>IF(Tabel_Forespørgsel_fra_Visma28[[#This Row],[SupDescr]]=" "," "," - "&amp;Tabel_Forespørgsel_fra_Visma28[[#This Row],[SupDescr]])</f>
        <v xml:space="preserve"> </v>
      </c>
      <c r="G8534" t="s">
        <v>7015</v>
      </c>
      <c r="H8534">
        <v>1</v>
      </c>
      <c r="I8534" t="str">
        <f>IF(A8534=A8533,I8533&amp;CHAR(10)&amp;"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5" spans="1:9" x14ac:dyDescent="0.25">
      <c r="A8535" t="s">
        <v>12136</v>
      </c>
      <c r="B8535">
        <v>75211662</v>
      </c>
      <c r="C8535" t="s">
        <v>16</v>
      </c>
      <c r="D8535" t="str">
        <f>IF(Tabel_Forespørgsel_fra_Visma28[[#This Row],[SupProd]]=" "," "," - "&amp;Tabel_Forespørgsel_fra_Visma28[[#This Row],[SupProd]])</f>
        <v xml:space="preserve"> </v>
      </c>
      <c r="E8535" t="s">
        <v>16</v>
      </c>
      <c r="F8535" t="str">
        <f>IF(Tabel_Forespørgsel_fra_Visma28[[#This Row],[SupDescr]]=" "," "," - "&amp;Tabel_Forespørgsel_fra_Visma28[[#This Row],[SupDescr]])</f>
        <v xml:space="preserve"> </v>
      </c>
      <c r="G8535" t="s">
        <v>7015</v>
      </c>
      <c r="H8535">
        <v>1</v>
      </c>
      <c r="I8535" t="str">
        <f>IF(A8535=A8534,I8534&amp;CHAR(10)&amp;"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6" spans="1:9" x14ac:dyDescent="0.25">
      <c r="A8536" t="s">
        <v>12127</v>
      </c>
      <c r="B8536">
        <v>75211662</v>
      </c>
      <c r="C8536" t="s">
        <v>16</v>
      </c>
      <c r="D8536" t="str">
        <f>IF(Tabel_Forespørgsel_fra_Visma28[[#This Row],[SupProd]]=" "," "," - "&amp;Tabel_Forespørgsel_fra_Visma28[[#This Row],[SupProd]])</f>
        <v xml:space="preserve"> </v>
      </c>
      <c r="E8536" t="s">
        <v>16</v>
      </c>
      <c r="F8536" t="str">
        <f>IF(Tabel_Forespørgsel_fra_Visma28[[#This Row],[SupDescr]]=" "," "," - "&amp;Tabel_Forespørgsel_fra_Visma28[[#This Row],[SupDescr]])</f>
        <v xml:space="preserve"> </v>
      </c>
      <c r="G8536" t="s">
        <v>7015</v>
      </c>
      <c r="H8536">
        <v>1</v>
      </c>
      <c r="I8536" t="str">
        <f>IF(A8536=A8535,I8535&amp;CHAR(10)&amp;"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7" spans="1:9" x14ac:dyDescent="0.25">
      <c r="A8537" t="s">
        <v>11283</v>
      </c>
      <c r="B8537">
        <v>57617080</v>
      </c>
      <c r="C8537" t="s">
        <v>16</v>
      </c>
      <c r="D8537" t="str">
        <f>IF(Tabel_Forespørgsel_fra_Visma28[[#This Row],[SupProd]]=" "," "," - "&amp;Tabel_Forespørgsel_fra_Visma28[[#This Row],[SupProd]])</f>
        <v xml:space="preserve"> </v>
      </c>
      <c r="E8537" t="s">
        <v>16</v>
      </c>
      <c r="F8537" t="str">
        <f>IF(Tabel_Forespørgsel_fra_Visma28[[#This Row],[SupDescr]]=" "," "," - "&amp;Tabel_Forespørgsel_fra_Visma28[[#This Row],[SupDescr]])</f>
        <v xml:space="preserve"> </v>
      </c>
      <c r="G8537" t="s">
        <v>11284</v>
      </c>
      <c r="H8537">
        <v>1</v>
      </c>
      <c r="I8537" t="str">
        <f>IF(A8537=A8536,I8536&amp;CHAR(10)&amp;"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38" spans="1:9" x14ac:dyDescent="0.25">
      <c r="A8538" t="s">
        <v>11283</v>
      </c>
      <c r="B8538">
        <v>75211662</v>
      </c>
      <c r="C8538" t="s">
        <v>16</v>
      </c>
      <c r="D8538" t="str">
        <f>IF(Tabel_Forespørgsel_fra_Visma28[[#This Row],[SupProd]]=" "," "," - "&amp;Tabel_Forespørgsel_fra_Visma28[[#This Row],[SupProd]])</f>
        <v xml:space="preserve"> </v>
      </c>
      <c r="E8538" t="s">
        <v>16</v>
      </c>
      <c r="F8538" t="str">
        <f>IF(Tabel_Forespørgsel_fra_Visma28[[#This Row],[SupDescr]]=" "," "," - "&amp;Tabel_Forespørgsel_fra_Visma28[[#This Row],[SupDescr]])</f>
        <v xml:space="preserve"> </v>
      </c>
      <c r="G8538" t="s">
        <v>7015</v>
      </c>
      <c r="H8538">
        <v>2</v>
      </c>
      <c r="I8538" t="str">
        <f>IF(A8538=A8537,I8537&amp;CHAR(10)&amp;"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539" spans="1:9" x14ac:dyDescent="0.25">
      <c r="A8539" t="s">
        <v>12178</v>
      </c>
      <c r="B8539">
        <v>75577000</v>
      </c>
      <c r="C8539" t="s">
        <v>16</v>
      </c>
      <c r="D8539" t="str">
        <f>IF(Tabel_Forespørgsel_fra_Visma28[[#This Row],[SupProd]]=" "," "," - "&amp;Tabel_Forespørgsel_fra_Visma28[[#This Row],[SupProd]])</f>
        <v xml:space="preserve"> </v>
      </c>
      <c r="E8539" t="s">
        <v>16</v>
      </c>
      <c r="F8539" t="str">
        <f>IF(Tabel_Forespørgsel_fra_Visma28[[#This Row],[SupDescr]]=" "," "," - "&amp;Tabel_Forespørgsel_fra_Visma28[[#This Row],[SupDescr]])</f>
        <v xml:space="preserve"> </v>
      </c>
      <c r="G8539" t="s">
        <v>3759</v>
      </c>
      <c r="H8539">
        <v>1</v>
      </c>
      <c r="I8539" t="str">
        <f>IF(A8539=A8538,I8538&amp;CHAR(10)&amp;"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40" spans="1:9" x14ac:dyDescent="0.25">
      <c r="A8540" t="s">
        <v>12202</v>
      </c>
      <c r="B8540">
        <v>57617080</v>
      </c>
      <c r="C8540" t="s">
        <v>16</v>
      </c>
      <c r="D8540" t="str">
        <f>IF(Tabel_Forespørgsel_fra_Visma28[[#This Row],[SupProd]]=" "," "," - "&amp;Tabel_Forespørgsel_fra_Visma28[[#This Row],[SupProd]])</f>
        <v xml:space="preserve"> </v>
      </c>
      <c r="E8540" t="s">
        <v>16</v>
      </c>
      <c r="F8540" t="str">
        <f>IF(Tabel_Forespørgsel_fra_Visma28[[#This Row],[SupDescr]]=" "," "," - "&amp;Tabel_Forespørgsel_fra_Visma28[[#This Row],[SupDescr]])</f>
        <v xml:space="preserve"> </v>
      </c>
      <c r="G8540" t="s">
        <v>11284</v>
      </c>
      <c r="H8540">
        <v>1</v>
      </c>
      <c r="I8540" t="str">
        <f>IF(A8540=A8539,I8539&amp;CHAR(10)&amp;"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1" spans="1:9" x14ac:dyDescent="0.25">
      <c r="A8541" t="s">
        <v>11290</v>
      </c>
      <c r="B8541">
        <v>57617080</v>
      </c>
      <c r="C8541" t="s">
        <v>16</v>
      </c>
      <c r="D8541" t="str">
        <f>IF(Tabel_Forespørgsel_fra_Visma28[[#This Row],[SupProd]]=" "," "," - "&amp;Tabel_Forespørgsel_fra_Visma28[[#This Row],[SupProd]])</f>
        <v xml:space="preserve"> </v>
      </c>
      <c r="E8541" t="s">
        <v>16</v>
      </c>
      <c r="F8541" t="str">
        <f>IF(Tabel_Forespørgsel_fra_Visma28[[#This Row],[SupDescr]]=" "," "," - "&amp;Tabel_Forespørgsel_fra_Visma28[[#This Row],[SupDescr]])</f>
        <v xml:space="preserve"> </v>
      </c>
      <c r="G8541" t="s">
        <v>11284</v>
      </c>
      <c r="H8541">
        <v>1</v>
      </c>
      <c r="I8541" t="str">
        <f>IF(A8541=A8540,I8540&amp;CHAR(10)&amp;"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2" spans="1:9" x14ac:dyDescent="0.25">
      <c r="A8542" t="s">
        <v>12161</v>
      </c>
      <c r="B8542">
        <v>57617080</v>
      </c>
      <c r="C8542" t="s">
        <v>16</v>
      </c>
      <c r="D8542" t="str">
        <f>IF(Tabel_Forespørgsel_fra_Visma28[[#This Row],[SupProd]]=" "," "," - "&amp;Tabel_Forespørgsel_fra_Visma28[[#This Row],[SupProd]])</f>
        <v xml:space="preserve"> </v>
      </c>
      <c r="E8542" t="s">
        <v>16</v>
      </c>
      <c r="F8542" t="str">
        <f>IF(Tabel_Forespørgsel_fra_Visma28[[#This Row],[SupDescr]]=" "," "," - "&amp;Tabel_Forespørgsel_fra_Visma28[[#This Row],[SupDescr]])</f>
        <v xml:space="preserve"> </v>
      </c>
      <c r="G8542" t="s">
        <v>11284</v>
      </c>
      <c r="H8542">
        <v>1</v>
      </c>
      <c r="I8542" t="str">
        <f>IF(A8542=A8541,I8541&amp;CHAR(10)&amp;"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3" spans="1:9" x14ac:dyDescent="0.25">
      <c r="A8543" t="s">
        <v>12203</v>
      </c>
      <c r="B8543">
        <v>57617080</v>
      </c>
      <c r="C8543" t="s">
        <v>16</v>
      </c>
      <c r="D8543" t="str">
        <f>IF(Tabel_Forespørgsel_fra_Visma28[[#This Row],[SupProd]]=" "," "," - "&amp;Tabel_Forespørgsel_fra_Visma28[[#This Row],[SupProd]])</f>
        <v xml:space="preserve"> </v>
      </c>
      <c r="E8543" t="s">
        <v>16</v>
      </c>
      <c r="F8543" t="str">
        <f>IF(Tabel_Forespørgsel_fra_Visma28[[#This Row],[SupDescr]]=" "," "," - "&amp;Tabel_Forespørgsel_fra_Visma28[[#This Row],[SupDescr]])</f>
        <v xml:space="preserve"> </v>
      </c>
      <c r="G8543" t="s">
        <v>11284</v>
      </c>
      <c r="H8543">
        <v>1</v>
      </c>
      <c r="I8543" t="str">
        <f>IF(A8543=A8542,I8542&amp;CHAR(10)&amp;"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4" spans="1:9" x14ac:dyDescent="0.25">
      <c r="A8544" t="s">
        <v>11291</v>
      </c>
      <c r="B8544">
        <v>57617080</v>
      </c>
      <c r="C8544" t="s">
        <v>16</v>
      </c>
      <c r="D8544" t="str">
        <f>IF(Tabel_Forespørgsel_fra_Visma28[[#This Row],[SupProd]]=" "," "," - "&amp;Tabel_Forespørgsel_fra_Visma28[[#This Row],[SupProd]])</f>
        <v xml:space="preserve"> </v>
      </c>
      <c r="E8544" t="s">
        <v>16</v>
      </c>
      <c r="F8544" t="str">
        <f>IF(Tabel_Forespørgsel_fra_Visma28[[#This Row],[SupDescr]]=" "," "," - "&amp;Tabel_Forespørgsel_fra_Visma28[[#This Row],[SupDescr]])</f>
        <v xml:space="preserve"> </v>
      </c>
      <c r="G8544" t="s">
        <v>11284</v>
      </c>
      <c r="H8544">
        <v>1</v>
      </c>
      <c r="I8544" t="str">
        <f>IF(A8544=A8543,I8543&amp;CHAR(10)&amp;"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5" spans="1:9" x14ac:dyDescent="0.25">
      <c r="A8545" t="s">
        <v>12204</v>
      </c>
      <c r="B8545">
        <v>57617080</v>
      </c>
      <c r="C8545" t="s">
        <v>16</v>
      </c>
      <c r="D8545" t="str">
        <f>IF(Tabel_Forespørgsel_fra_Visma28[[#This Row],[SupProd]]=" "," "," - "&amp;Tabel_Forespørgsel_fra_Visma28[[#This Row],[SupProd]])</f>
        <v xml:space="preserve"> </v>
      </c>
      <c r="E8545" t="s">
        <v>16</v>
      </c>
      <c r="F8545" t="str">
        <f>IF(Tabel_Forespørgsel_fra_Visma28[[#This Row],[SupDescr]]=" "," "," - "&amp;Tabel_Forespørgsel_fra_Visma28[[#This Row],[SupDescr]])</f>
        <v xml:space="preserve"> </v>
      </c>
      <c r="G8545" t="s">
        <v>11284</v>
      </c>
      <c r="H8545">
        <v>1</v>
      </c>
      <c r="I8545" t="str">
        <f>IF(A8545=A8544,I8544&amp;CHAR(10)&amp;"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6" spans="1:9" x14ac:dyDescent="0.25">
      <c r="A8546" t="s">
        <v>12205</v>
      </c>
      <c r="B8546">
        <v>57617080</v>
      </c>
      <c r="C8546" t="s">
        <v>16</v>
      </c>
      <c r="D8546" t="str">
        <f>IF(Tabel_Forespørgsel_fra_Visma28[[#This Row],[SupProd]]=" "," "," - "&amp;Tabel_Forespørgsel_fra_Visma28[[#This Row],[SupProd]])</f>
        <v xml:space="preserve"> </v>
      </c>
      <c r="E8546" t="s">
        <v>16</v>
      </c>
      <c r="F8546" t="str">
        <f>IF(Tabel_Forespørgsel_fra_Visma28[[#This Row],[SupDescr]]=" "," "," - "&amp;Tabel_Forespørgsel_fra_Visma28[[#This Row],[SupDescr]])</f>
        <v xml:space="preserve"> </v>
      </c>
      <c r="G8546" t="s">
        <v>11284</v>
      </c>
      <c r="H8546">
        <v>1</v>
      </c>
      <c r="I8546" t="str">
        <f>IF(A8546=A8545,I8545&amp;CHAR(10)&amp;"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7" spans="1:9" x14ac:dyDescent="0.25">
      <c r="A8547" t="s">
        <v>12206</v>
      </c>
      <c r="B8547">
        <v>57617080</v>
      </c>
      <c r="C8547" t="s">
        <v>16</v>
      </c>
      <c r="D8547" t="str">
        <f>IF(Tabel_Forespørgsel_fra_Visma28[[#This Row],[SupProd]]=" "," "," - "&amp;Tabel_Forespørgsel_fra_Visma28[[#This Row],[SupProd]])</f>
        <v xml:space="preserve"> </v>
      </c>
      <c r="E8547" t="s">
        <v>16</v>
      </c>
      <c r="F8547" t="str">
        <f>IF(Tabel_Forespørgsel_fra_Visma28[[#This Row],[SupDescr]]=" "," "," - "&amp;Tabel_Forespørgsel_fra_Visma28[[#This Row],[SupDescr]])</f>
        <v xml:space="preserve"> </v>
      </c>
      <c r="G8547" t="s">
        <v>11284</v>
      </c>
      <c r="H8547">
        <v>1</v>
      </c>
      <c r="I8547" t="str">
        <f>IF(A8547=A8546,I8546&amp;CHAR(10)&amp;"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8" spans="1:9" x14ac:dyDescent="0.25">
      <c r="A8548" t="s">
        <v>11292</v>
      </c>
      <c r="B8548">
        <v>57617080</v>
      </c>
      <c r="C8548" t="s">
        <v>16</v>
      </c>
      <c r="D8548" t="str">
        <f>IF(Tabel_Forespørgsel_fra_Visma28[[#This Row],[SupProd]]=" "," "," - "&amp;Tabel_Forespørgsel_fra_Visma28[[#This Row],[SupProd]])</f>
        <v xml:space="preserve"> </v>
      </c>
      <c r="E8548" t="s">
        <v>16</v>
      </c>
      <c r="F8548" t="str">
        <f>IF(Tabel_Forespørgsel_fra_Visma28[[#This Row],[SupDescr]]=" "," "," - "&amp;Tabel_Forespørgsel_fra_Visma28[[#This Row],[SupDescr]])</f>
        <v xml:space="preserve"> </v>
      </c>
      <c r="G8548" t="s">
        <v>11284</v>
      </c>
      <c r="H8548">
        <v>1</v>
      </c>
      <c r="I8548" t="str">
        <f>IF(A8548=A8547,I8547&amp;CHAR(10)&amp;"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9" spans="1:9" x14ac:dyDescent="0.25">
      <c r="A8549" t="s">
        <v>12207</v>
      </c>
      <c r="B8549">
        <v>57617080</v>
      </c>
      <c r="C8549" t="s">
        <v>16</v>
      </c>
      <c r="D8549" t="str">
        <f>IF(Tabel_Forespørgsel_fra_Visma28[[#This Row],[SupProd]]=" "," "," - "&amp;Tabel_Forespørgsel_fra_Visma28[[#This Row],[SupProd]])</f>
        <v xml:space="preserve"> </v>
      </c>
      <c r="E8549" t="s">
        <v>16</v>
      </c>
      <c r="F8549" t="str">
        <f>IF(Tabel_Forespørgsel_fra_Visma28[[#This Row],[SupDescr]]=" "," "," - "&amp;Tabel_Forespørgsel_fra_Visma28[[#This Row],[SupDescr]])</f>
        <v xml:space="preserve"> </v>
      </c>
      <c r="G8549" t="s">
        <v>11284</v>
      </c>
      <c r="H8549">
        <v>1</v>
      </c>
      <c r="I8549" t="str">
        <f>IF(A8549=A8548,I8548&amp;CHAR(10)&amp;"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0" spans="1:9" x14ac:dyDescent="0.25">
      <c r="A8550" t="s">
        <v>12164</v>
      </c>
      <c r="B8550">
        <v>57617080</v>
      </c>
      <c r="C8550" t="s">
        <v>16</v>
      </c>
      <c r="D8550" t="str">
        <f>IF(Tabel_Forespørgsel_fra_Visma28[[#This Row],[SupProd]]=" "," "," - "&amp;Tabel_Forespørgsel_fra_Visma28[[#This Row],[SupProd]])</f>
        <v xml:space="preserve"> </v>
      </c>
      <c r="E8550" t="s">
        <v>16</v>
      </c>
      <c r="F8550" t="str">
        <f>IF(Tabel_Forespørgsel_fra_Visma28[[#This Row],[SupDescr]]=" "," "," - "&amp;Tabel_Forespørgsel_fra_Visma28[[#This Row],[SupDescr]])</f>
        <v xml:space="preserve"> </v>
      </c>
      <c r="G8550" t="s">
        <v>11284</v>
      </c>
      <c r="H8550">
        <v>1</v>
      </c>
      <c r="I8550" t="str">
        <f>IF(A8550=A8549,I8549&amp;CHAR(10)&amp;"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1" spans="1:9" x14ac:dyDescent="0.25">
      <c r="A8551" t="s">
        <v>12195</v>
      </c>
      <c r="B8551">
        <v>57617080</v>
      </c>
      <c r="C8551" t="s">
        <v>16</v>
      </c>
      <c r="D8551" t="str">
        <f>IF(Tabel_Forespørgsel_fra_Visma28[[#This Row],[SupProd]]=" "," "," - "&amp;Tabel_Forespørgsel_fra_Visma28[[#This Row],[SupProd]])</f>
        <v xml:space="preserve"> </v>
      </c>
      <c r="E8551" t="s">
        <v>16</v>
      </c>
      <c r="F8551" t="str">
        <f>IF(Tabel_Forespørgsel_fra_Visma28[[#This Row],[SupDescr]]=" "," "," - "&amp;Tabel_Forespørgsel_fra_Visma28[[#This Row],[SupDescr]])</f>
        <v xml:space="preserve"> </v>
      </c>
      <c r="G8551" t="s">
        <v>11284</v>
      </c>
      <c r="H8551">
        <v>1</v>
      </c>
      <c r="I8551" t="str">
        <f>IF(A8551=A8550,I8550&amp;CHAR(10)&amp;"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2" spans="1:9" x14ac:dyDescent="0.25">
      <c r="A8552" t="s">
        <v>12194</v>
      </c>
      <c r="B8552">
        <v>57617080</v>
      </c>
      <c r="C8552" t="s">
        <v>16</v>
      </c>
      <c r="D8552" t="str">
        <f>IF(Tabel_Forespørgsel_fra_Visma28[[#This Row],[SupProd]]=" "," "," - "&amp;Tabel_Forespørgsel_fra_Visma28[[#This Row],[SupProd]])</f>
        <v xml:space="preserve"> </v>
      </c>
      <c r="E8552" t="s">
        <v>16</v>
      </c>
      <c r="F8552" t="str">
        <f>IF(Tabel_Forespørgsel_fra_Visma28[[#This Row],[SupDescr]]=" "," "," - "&amp;Tabel_Forespørgsel_fra_Visma28[[#This Row],[SupDescr]])</f>
        <v xml:space="preserve"> </v>
      </c>
      <c r="G8552" t="s">
        <v>11284</v>
      </c>
      <c r="H8552">
        <v>1</v>
      </c>
      <c r="I8552" t="str">
        <f>IF(A8552=A8551,I8551&amp;CHAR(10)&amp;"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3" spans="1:9" x14ac:dyDescent="0.25">
      <c r="A8553" t="s">
        <v>11293</v>
      </c>
      <c r="B8553">
        <v>57617080</v>
      </c>
      <c r="C8553" t="s">
        <v>16</v>
      </c>
      <c r="D8553" t="str">
        <f>IF(Tabel_Forespørgsel_fra_Visma28[[#This Row],[SupProd]]=" "," "," - "&amp;Tabel_Forespørgsel_fra_Visma28[[#This Row],[SupProd]])</f>
        <v xml:space="preserve"> </v>
      </c>
      <c r="E8553" t="s">
        <v>16</v>
      </c>
      <c r="F8553" t="str">
        <f>IF(Tabel_Forespørgsel_fra_Visma28[[#This Row],[SupDescr]]=" "," "," - "&amp;Tabel_Forespørgsel_fra_Visma28[[#This Row],[SupDescr]])</f>
        <v xml:space="preserve"> </v>
      </c>
      <c r="G8553" t="s">
        <v>11284</v>
      </c>
      <c r="H8553">
        <v>1</v>
      </c>
      <c r="I8553" t="str">
        <f>IF(A8553=A8552,I8552&amp;CHAR(10)&amp;"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4" spans="1:9" x14ac:dyDescent="0.25">
      <c r="A8554" t="s">
        <v>11587</v>
      </c>
      <c r="B8554">
        <v>57617080</v>
      </c>
      <c r="C8554" t="s">
        <v>16</v>
      </c>
      <c r="D8554" t="str">
        <f>IF(Tabel_Forespørgsel_fra_Visma28[[#This Row],[SupProd]]=" "," "," - "&amp;Tabel_Forespørgsel_fra_Visma28[[#This Row],[SupProd]])</f>
        <v xml:space="preserve"> </v>
      </c>
      <c r="E8554" t="s">
        <v>16</v>
      </c>
      <c r="F8554" t="str">
        <f>IF(Tabel_Forespørgsel_fra_Visma28[[#This Row],[SupDescr]]=" "," "," - "&amp;Tabel_Forespørgsel_fra_Visma28[[#This Row],[SupDescr]])</f>
        <v xml:space="preserve"> </v>
      </c>
      <c r="G8554" t="s">
        <v>11284</v>
      </c>
      <c r="H8554">
        <v>1</v>
      </c>
      <c r="I8554" t="str">
        <f>IF(A8554=A8553,I8553&amp;CHAR(10)&amp;"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5" spans="1:9" x14ac:dyDescent="0.25">
      <c r="A8555" t="s">
        <v>11589</v>
      </c>
      <c r="B8555">
        <v>75577000</v>
      </c>
      <c r="C8555" t="s">
        <v>16</v>
      </c>
      <c r="D8555" t="str">
        <f>IF(Tabel_Forespørgsel_fra_Visma28[[#This Row],[SupProd]]=" "," "," - "&amp;Tabel_Forespørgsel_fra_Visma28[[#This Row],[SupProd]])</f>
        <v xml:space="preserve"> </v>
      </c>
      <c r="E8555" t="s">
        <v>16</v>
      </c>
      <c r="F8555" t="str">
        <f>IF(Tabel_Forespørgsel_fra_Visma28[[#This Row],[SupDescr]]=" "," "," - "&amp;Tabel_Forespørgsel_fra_Visma28[[#This Row],[SupDescr]])</f>
        <v xml:space="preserve"> </v>
      </c>
      <c r="G8555" t="s">
        <v>3759</v>
      </c>
      <c r="H8555">
        <v>1</v>
      </c>
      <c r="I8555" t="str">
        <f>IF(A8555=A8554,I8554&amp;CHAR(10)&amp;"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56" spans="1:9" x14ac:dyDescent="0.25">
      <c r="A8556" t="s">
        <v>10906</v>
      </c>
      <c r="B8556">
        <v>96266400</v>
      </c>
      <c r="C8556" t="s">
        <v>16</v>
      </c>
      <c r="D8556" t="str">
        <f>IF(Tabel_Forespørgsel_fra_Visma28[[#This Row],[SupProd]]=" "," "," - "&amp;Tabel_Forespørgsel_fra_Visma28[[#This Row],[SupProd]])</f>
        <v xml:space="preserve"> </v>
      </c>
      <c r="E8556" t="s">
        <v>16</v>
      </c>
      <c r="F8556" t="str">
        <f>IF(Tabel_Forespørgsel_fra_Visma28[[#This Row],[SupDescr]]=" "," "," - "&amp;Tabel_Forespørgsel_fra_Visma28[[#This Row],[SupDescr]])</f>
        <v xml:space="preserve"> </v>
      </c>
      <c r="G8556" t="s">
        <v>13916</v>
      </c>
      <c r="H8556">
        <v>1</v>
      </c>
      <c r="I8556" t="str">
        <f>IF(A8556=A8555,I8555&amp;CHAR(10)&amp;"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57" spans="1:9" x14ac:dyDescent="0.25">
      <c r="A8557" t="s">
        <v>10881</v>
      </c>
      <c r="B8557">
        <v>66158040</v>
      </c>
      <c r="C8557" t="s">
        <v>16</v>
      </c>
      <c r="D8557" t="str">
        <f>IF(Tabel_Forespørgsel_fra_Visma28[[#This Row],[SupProd]]=" "," "," - "&amp;Tabel_Forespørgsel_fra_Visma28[[#This Row],[SupProd]])</f>
        <v xml:space="preserve"> </v>
      </c>
      <c r="E8557" t="s">
        <v>16</v>
      </c>
      <c r="F8557" t="str">
        <f>IF(Tabel_Forespørgsel_fra_Visma28[[#This Row],[SupDescr]]=" "," "," - "&amp;Tabel_Forespørgsel_fra_Visma28[[#This Row],[SupDescr]])</f>
        <v xml:space="preserve"> </v>
      </c>
      <c r="G8557" t="s">
        <v>13920</v>
      </c>
      <c r="H8557">
        <v>1</v>
      </c>
      <c r="I8557" t="str">
        <f>IF(A8557=A8556,I8556&amp;CHAR(10)&amp;"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558" spans="1:9" x14ac:dyDescent="0.25">
      <c r="A8558" t="s">
        <v>10886</v>
      </c>
      <c r="B8558">
        <v>66158040</v>
      </c>
      <c r="C8558" t="s">
        <v>16</v>
      </c>
      <c r="D8558" t="str">
        <f>IF(Tabel_Forespørgsel_fra_Visma28[[#This Row],[SupProd]]=" "," "," - "&amp;Tabel_Forespørgsel_fra_Visma28[[#This Row],[SupProd]])</f>
        <v xml:space="preserve"> </v>
      </c>
      <c r="E8558" t="s">
        <v>16</v>
      </c>
      <c r="F8558" t="str">
        <f>IF(Tabel_Forespørgsel_fra_Visma28[[#This Row],[SupDescr]]=" "," "," - "&amp;Tabel_Forespørgsel_fra_Visma28[[#This Row],[SupDescr]])</f>
        <v xml:space="preserve"> </v>
      </c>
      <c r="G8558" t="s">
        <v>13920</v>
      </c>
      <c r="H8558">
        <v>1</v>
      </c>
      <c r="I8558" t="str">
        <f>IF(A8558=A8557,I8557&amp;CHAR(10)&amp;"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559" spans="1:9" x14ac:dyDescent="0.25">
      <c r="A8559" t="s">
        <v>10884</v>
      </c>
      <c r="B8559">
        <v>66158040</v>
      </c>
      <c r="C8559" t="s">
        <v>16</v>
      </c>
      <c r="D8559" t="str">
        <f>IF(Tabel_Forespørgsel_fra_Visma28[[#This Row],[SupProd]]=" "," "," - "&amp;Tabel_Forespørgsel_fra_Visma28[[#This Row],[SupProd]])</f>
        <v xml:space="preserve"> </v>
      </c>
      <c r="E8559" t="s">
        <v>16</v>
      </c>
      <c r="F8559" t="str">
        <f>IF(Tabel_Forespørgsel_fra_Visma28[[#This Row],[SupDescr]]=" "," "," - "&amp;Tabel_Forespørgsel_fra_Visma28[[#This Row],[SupDescr]])</f>
        <v xml:space="preserve"> </v>
      </c>
      <c r="G8559" t="s">
        <v>13920</v>
      </c>
      <c r="H8559">
        <v>1</v>
      </c>
      <c r="I8559" t="str">
        <f>IF(A8559=A8558,I8558&amp;CHAR(10)&amp;"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560" spans="1:9" x14ac:dyDescent="0.25">
      <c r="A8560" t="s">
        <v>10888</v>
      </c>
      <c r="B8560">
        <v>75577000</v>
      </c>
      <c r="C8560" t="s">
        <v>16</v>
      </c>
      <c r="D8560" t="str">
        <f>IF(Tabel_Forespørgsel_fra_Visma28[[#This Row],[SupProd]]=" "," "," - "&amp;Tabel_Forespørgsel_fra_Visma28[[#This Row],[SupProd]])</f>
        <v xml:space="preserve"> </v>
      </c>
      <c r="E8560" t="s">
        <v>16</v>
      </c>
      <c r="F8560" t="str">
        <f>IF(Tabel_Forespørgsel_fra_Visma28[[#This Row],[SupDescr]]=" "," "," - "&amp;Tabel_Forespørgsel_fra_Visma28[[#This Row],[SupDescr]])</f>
        <v xml:space="preserve"> </v>
      </c>
      <c r="G8560" t="s">
        <v>3759</v>
      </c>
      <c r="H8560">
        <v>1</v>
      </c>
      <c r="I8560" t="str">
        <f>IF(A8560=A8559,I8559&amp;CHAR(10)&amp;"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61" spans="1:9" x14ac:dyDescent="0.25">
      <c r="A8561" t="s">
        <v>12251</v>
      </c>
      <c r="B8561">
        <v>57617080</v>
      </c>
      <c r="C8561" t="s">
        <v>16</v>
      </c>
      <c r="D8561" t="str">
        <f>IF(Tabel_Forespørgsel_fra_Visma28[[#This Row],[SupProd]]=" "," "," - "&amp;Tabel_Forespørgsel_fra_Visma28[[#This Row],[SupProd]])</f>
        <v xml:space="preserve"> </v>
      </c>
      <c r="E8561" t="s">
        <v>16</v>
      </c>
      <c r="F8561" t="str">
        <f>IF(Tabel_Forespørgsel_fra_Visma28[[#This Row],[SupDescr]]=" "," "," - "&amp;Tabel_Forespørgsel_fra_Visma28[[#This Row],[SupDescr]])</f>
        <v xml:space="preserve"> </v>
      </c>
      <c r="G8561" t="s">
        <v>11284</v>
      </c>
      <c r="H8561">
        <v>1</v>
      </c>
      <c r="I8561" t="str">
        <f>IF(A8561=A8560,I8560&amp;CHAR(10)&amp;"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62" spans="1:9" x14ac:dyDescent="0.25">
      <c r="A8562" t="s">
        <v>12253</v>
      </c>
      <c r="B8562">
        <v>57617080</v>
      </c>
      <c r="C8562" t="s">
        <v>16</v>
      </c>
      <c r="D8562" t="str">
        <f>IF(Tabel_Forespørgsel_fra_Visma28[[#This Row],[SupProd]]=" "," "," - "&amp;Tabel_Forespørgsel_fra_Visma28[[#This Row],[SupProd]])</f>
        <v xml:space="preserve"> </v>
      </c>
      <c r="E8562" t="s">
        <v>16</v>
      </c>
      <c r="F8562" t="str">
        <f>IF(Tabel_Forespørgsel_fra_Visma28[[#This Row],[SupDescr]]=" "," "," - "&amp;Tabel_Forespørgsel_fra_Visma28[[#This Row],[SupDescr]])</f>
        <v xml:space="preserve"> </v>
      </c>
      <c r="G8562" t="s">
        <v>11284</v>
      </c>
      <c r="H8562">
        <v>1</v>
      </c>
      <c r="I8562" t="str">
        <f>IF(A8562=A8561,I8561&amp;CHAR(10)&amp;"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63" spans="1:9" x14ac:dyDescent="0.25">
      <c r="A8563" t="s">
        <v>12218</v>
      </c>
      <c r="B8563">
        <v>75196500</v>
      </c>
      <c r="C8563" t="s">
        <v>16</v>
      </c>
      <c r="D8563" t="str">
        <f>IF(Tabel_Forespørgsel_fra_Visma28[[#This Row],[SupProd]]=" "," "," - "&amp;Tabel_Forespørgsel_fra_Visma28[[#This Row],[SupProd]])</f>
        <v xml:space="preserve"> </v>
      </c>
      <c r="E8563" t="s">
        <v>16</v>
      </c>
      <c r="F8563" t="str">
        <f>IF(Tabel_Forespørgsel_fra_Visma28[[#This Row],[SupDescr]]=" "," "," - "&amp;Tabel_Forespørgsel_fra_Visma28[[#This Row],[SupDescr]])</f>
        <v xml:space="preserve"> </v>
      </c>
      <c r="G8563" t="s">
        <v>2425</v>
      </c>
      <c r="H8563">
        <v>1</v>
      </c>
      <c r="I8563" t="str">
        <f>IF(A8563=A8562,I8562&amp;CHAR(10)&amp;"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564" spans="1:9" x14ac:dyDescent="0.25">
      <c r="A8564" t="s">
        <v>12218</v>
      </c>
      <c r="B8564">
        <v>57617080</v>
      </c>
      <c r="C8564" t="s">
        <v>16</v>
      </c>
      <c r="D8564" t="str">
        <f>IF(Tabel_Forespørgsel_fra_Visma28[[#This Row],[SupProd]]=" "," "," - "&amp;Tabel_Forespørgsel_fra_Visma28[[#This Row],[SupProd]])</f>
        <v xml:space="preserve"> </v>
      </c>
      <c r="E8564" t="s">
        <v>16</v>
      </c>
      <c r="F8564" t="str">
        <f>IF(Tabel_Forespørgsel_fra_Visma28[[#This Row],[SupDescr]]=" "," "," - "&amp;Tabel_Forespørgsel_fra_Visma28[[#This Row],[SupDescr]])</f>
        <v xml:space="preserve"> </v>
      </c>
      <c r="G8564" t="s">
        <v>11284</v>
      </c>
      <c r="H8564">
        <v>2</v>
      </c>
      <c r="I8564" t="str">
        <f>IF(A8564=A8563,I8563&amp;CHAR(10)&amp;"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
  P. Schmidt Ringsted A/S  </v>
      </c>
    </row>
    <row r="8565" spans="1:9" x14ac:dyDescent="0.25">
      <c r="A8565" t="s">
        <v>12316</v>
      </c>
      <c r="B8565">
        <v>75180019</v>
      </c>
      <c r="C8565" t="s">
        <v>16</v>
      </c>
      <c r="D8565" t="str">
        <f>IF(Tabel_Forespørgsel_fra_Visma28[[#This Row],[SupProd]]=" "," "," - "&amp;Tabel_Forespørgsel_fra_Visma28[[#This Row],[SupProd]])</f>
        <v xml:space="preserve"> </v>
      </c>
      <c r="E8565" t="s">
        <v>16</v>
      </c>
      <c r="F8565" t="str">
        <f>IF(Tabel_Forespørgsel_fra_Visma28[[#This Row],[SupDescr]]=" "," "," - "&amp;Tabel_Forespørgsel_fra_Visma28[[#This Row],[SupDescr]])</f>
        <v xml:space="preserve"> </v>
      </c>
      <c r="G8565" t="s">
        <v>2430</v>
      </c>
      <c r="H8565">
        <v>1</v>
      </c>
      <c r="I8565" t="str">
        <f>IF(A8565=A8564,I8564&amp;CHAR(10)&amp;"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566" spans="1:9" x14ac:dyDescent="0.25">
      <c r="A8566" t="s">
        <v>12317</v>
      </c>
      <c r="B8566">
        <v>75180019</v>
      </c>
      <c r="C8566" t="s">
        <v>16</v>
      </c>
      <c r="D8566" t="str">
        <f>IF(Tabel_Forespørgsel_fra_Visma28[[#This Row],[SupProd]]=" "," "," - "&amp;Tabel_Forespørgsel_fra_Visma28[[#This Row],[SupProd]])</f>
        <v xml:space="preserve"> </v>
      </c>
      <c r="E8566" t="s">
        <v>16</v>
      </c>
      <c r="F8566" t="str">
        <f>IF(Tabel_Forespørgsel_fra_Visma28[[#This Row],[SupDescr]]=" "," "," - "&amp;Tabel_Forespørgsel_fra_Visma28[[#This Row],[SupDescr]])</f>
        <v xml:space="preserve"> </v>
      </c>
      <c r="G8566" t="s">
        <v>2430</v>
      </c>
      <c r="H8566">
        <v>1</v>
      </c>
      <c r="I8566" t="str">
        <f>IF(A8566=A8565,I8565&amp;CHAR(10)&amp;"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567" spans="1:9" x14ac:dyDescent="0.25">
      <c r="A8567" t="s">
        <v>11762</v>
      </c>
      <c r="B8567">
        <v>75180019</v>
      </c>
      <c r="C8567" t="s">
        <v>16</v>
      </c>
      <c r="D8567" t="str">
        <f>IF(Tabel_Forespørgsel_fra_Visma28[[#This Row],[SupProd]]=" "," "," - "&amp;Tabel_Forespørgsel_fra_Visma28[[#This Row],[SupProd]])</f>
        <v xml:space="preserve"> </v>
      </c>
      <c r="E8567" t="s">
        <v>16</v>
      </c>
      <c r="F8567" t="str">
        <f>IF(Tabel_Forespørgsel_fra_Visma28[[#This Row],[SupDescr]]=" "," "," - "&amp;Tabel_Forespørgsel_fra_Visma28[[#This Row],[SupDescr]])</f>
        <v xml:space="preserve"> </v>
      </c>
      <c r="G8567" t="s">
        <v>2430</v>
      </c>
      <c r="H8567">
        <v>1</v>
      </c>
      <c r="I8567" t="str">
        <f>IF(A8567=A8566,I8566&amp;CHAR(10)&amp;"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568" spans="1:9" x14ac:dyDescent="0.25">
      <c r="A8568" t="s">
        <v>11766</v>
      </c>
      <c r="B8568">
        <v>75180019</v>
      </c>
      <c r="C8568" t="s">
        <v>16</v>
      </c>
      <c r="D8568" t="str">
        <f>IF(Tabel_Forespørgsel_fra_Visma28[[#This Row],[SupProd]]=" "," "," - "&amp;Tabel_Forespørgsel_fra_Visma28[[#This Row],[SupProd]])</f>
        <v xml:space="preserve"> </v>
      </c>
      <c r="E8568" t="s">
        <v>16</v>
      </c>
      <c r="F8568" t="str">
        <f>IF(Tabel_Forespørgsel_fra_Visma28[[#This Row],[SupDescr]]=" "," "," - "&amp;Tabel_Forespørgsel_fra_Visma28[[#This Row],[SupDescr]])</f>
        <v xml:space="preserve"> </v>
      </c>
      <c r="G8568" t="s">
        <v>2430</v>
      </c>
      <c r="H8568">
        <v>1</v>
      </c>
      <c r="I8568" t="str">
        <f>IF(A8568=A8567,I8567&amp;CHAR(10)&amp;"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569" spans="1:9" x14ac:dyDescent="0.25">
      <c r="A8569" t="s">
        <v>11765</v>
      </c>
      <c r="B8569">
        <v>75180019</v>
      </c>
      <c r="C8569" t="s">
        <v>16</v>
      </c>
      <c r="D8569" t="str">
        <f>IF(Tabel_Forespørgsel_fra_Visma28[[#This Row],[SupProd]]=" "," "," - "&amp;Tabel_Forespørgsel_fra_Visma28[[#This Row],[SupProd]])</f>
        <v xml:space="preserve"> </v>
      </c>
      <c r="E8569" t="s">
        <v>16</v>
      </c>
      <c r="F8569" t="str">
        <f>IF(Tabel_Forespørgsel_fra_Visma28[[#This Row],[SupDescr]]=" "," "," - "&amp;Tabel_Forespørgsel_fra_Visma28[[#This Row],[SupDescr]])</f>
        <v xml:space="preserve"> </v>
      </c>
      <c r="G8569" t="s">
        <v>2430</v>
      </c>
      <c r="H8569">
        <v>1</v>
      </c>
      <c r="I8569" t="str">
        <f>IF(A8569=A8568,I8568&amp;CHAR(10)&amp;"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570" spans="1:9" x14ac:dyDescent="0.25">
      <c r="A8570" t="s">
        <v>11333</v>
      </c>
      <c r="B8570">
        <v>70120140</v>
      </c>
      <c r="C8570" t="s">
        <v>16</v>
      </c>
      <c r="D8570" t="str">
        <f>IF(Tabel_Forespørgsel_fra_Visma28[[#This Row],[SupProd]]=" "," "," - "&amp;Tabel_Forespørgsel_fra_Visma28[[#This Row],[SupProd]])</f>
        <v xml:space="preserve"> </v>
      </c>
      <c r="E8570" t="s">
        <v>16</v>
      </c>
      <c r="F8570" t="str">
        <f>IF(Tabel_Forespørgsel_fra_Visma28[[#This Row],[SupDescr]]=" "," "," - "&amp;Tabel_Forespørgsel_fra_Visma28[[#This Row],[SupDescr]])</f>
        <v xml:space="preserve"> </v>
      </c>
      <c r="G8570" t="s">
        <v>2467</v>
      </c>
      <c r="H8570">
        <v>1</v>
      </c>
      <c r="I8570" t="str">
        <f>IF(A8570=A8569,I8569&amp;CHAR(10)&amp;"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571" spans="1:9" x14ac:dyDescent="0.25">
      <c r="A8571" t="s">
        <v>11333</v>
      </c>
      <c r="B8571">
        <v>66158040</v>
      </c>
      <c r="C8571" t="s">
        <v>16</v>
      </c>
      <c r="D8571" t="str">
        <f>IF(Tabel_Forespørgsel_fra_Visma28[[#This Row],[SupProd]]=" "," "," - "&amp;Tabel_Forespørgsel_fra_Visma28[[#This Row],[SupProd]])</f>
        <v xml:space="preserve"> </v>
      </c>
      <c r="E8571" t="s">
        <v>16</v>
      </c>
      <c r="F8571" t="str">
        <f>IF(Tabel_Forespørgsel_fra_Visma28[[#This Row],[SupDescr]]=" "," "," - "&amp;Tabel_Forespørgsel_fra_Visma28[[#This Row],[SupDescr]])</f>
        <v xml:space="preserve"> </v>
      </c>
      <c r="G8571" t="s">
        <v>13920</v>
      </c>
      <c r="H8571">
        <v>2</v>
      </c>
      <c r="I8571" t="str">
        <f>IF(A8571=A8570,I8570&amp;CHAR(10)&amp;"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572" spans="1:9" x14ac:dyDescent="0.25">
      <c r="A8572" t="s">
        <v>12285</v>
      </c>
      <c r="B8572">
        <v>96266400</v>
      </c>
      <c r="C8572" t="s">
        <v>16</v>
      </c>
      <c r="D8572" t="str">
        <f>IF(Tabel_Forespørgsel_fra_Visma28[[#This Row],[SupProd]]=" "," "," - "&amp;Tabel_Forespørgsel_fra_Visma28[[#This Row],[SupProd]])</f>
        <v xml:space="preserve"> </v>
      </c>
      <c r="E8572" t="s">
        <v>16</v>
      </c>
      <c r="F8572" t="str">
        <f>IF(Tabel_Forespørgsel_fra_Visma28[[#This Row],[SupDescr]]=" "," "," - "&amp;Tabel_Forespørgsel_fra_Visma28[[#This Row],[SupDescr]])</f>
        <v xml:space="preserve"> </v>
      </c>
      <c r="G8572" t="s">
        <v>13916</v>
      </c>
      <c r="H8572">
        <v>1</v>
      </c>
      <c r="I8572" t="str">
        <f>IF(A8572=A8571,I8571&amp;CHAR(10)&amp;"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73" spans="1:9" x14ac:dyDescent="0.25">
      <c r="A8573" t="s">
        <v>12290</v>
      </c>
      <c r="B8573">
        <v>96266400</v>
      </c>
      <c r="C8573" t="s">
        <v>16</v>
      </c>
      <c r="D8573" t="str">
        <f>IF(Tabel_Forespørgsel_fra_Visma28[[#This Row],[SupProd]]=" "," "," - "&amp;Tabel_Forespørgsel_fra_Visma28[[#This Row],[SupProd]])</f>
        <v xml:space="preserve"> </v>
      </c>
      <c r="E8573" t="s">
        <v>16</v>
      </c>
      <c r="F8573" t="str">
        <f>IF(Tabel_Forespørgsel_fra_Visma28[[#This Row],[SupDescr]]=" "," "," - "&amp;Tabel_Forespørgsel_fra_Visma28[[#This Row],[SupDescr]])</f>
        <v xml:space="preserve"> </v>
      </c>
      <c r="G8573" t="s">
        <v>13916</v>
      </c>
      <c r="H8573">
        <v>1</v>
      </c>
      <c r="I8573" t="str">
        <f>IF(A8573=A8572,I8572&amp;CHAR(10)&amp;"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74" spans="1:9" x14ac:dyDescent="0.25">
      <c r="A8574" t="s">
        <v>12296</v>
      </c>
      <c r="B8574">
        <v>96266400</v>
      </c>
      <c r="C8574" t="s">
        <v>16</v>
      </c>
      <c r="D8574" t="str">
        <f>IF(Tabel_Forespørgsel_fra_Visma28[[#This Row],[SupProd]]=" "," "," - "&amp;Tabel_Forespørgsel_fra_Visma28[[#This Row],[SupProd]])</f>
        <v xml:space="preserve"> </v>
      </c>
      <c r="E8574" t="s">
        <v>16</v>
      </c>
      <c r="F8574" t="str">
        <f>IF(Tabel_Forespørgsel_fra_Visma28[[#This Row],[SupDescr]]=" "," "," - "&amp;Tabel_Forespørgsel_fra_Visma28[[#This Row],[SupDescr]])</f>
        <v xml:space="preserve"> </v>
      </c>
      <c r="G8574" t="s">
        <v>13916</v>
      </c>
      <c r="H8574">
        <v>1</v>
      </c>
      <c r="I8574" t="str">
        <f>IF(A8574=A8573,I8573&amp;CHAR(10)&amp;"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75" spans="1:9" x14ac:dyDescent="0.25">
      <c r="A8575" t="s">
        <v>12294</v>
      </c>
      <c r="B8575">
        <v>75211662</v>
      </c>
      <c r="C8575" t="s">
        <v>16</v>
      </c>
      <c r="D8575" t="str">
        <f>IF(Tabel_Forespørgsel_fra_Visma28[[#This Row],[SupProd]]=" "," "," - "&amp;Tabel_Forespørgsel_fra_Visma28[[#This Row],[SupProd]])</f>
        <v xml:space="preserve"> </v>
      </c>
      <c r="E8575" t="s">
        <v>16</v>
      </c>
      <c r="F8575" t="str">
        <f>IF(Tabel_Forespørgsel_fra_Visma28[[#This Row],[SupDescr]]=" "," "," - "&amp;Tabel_Forespørgsel_fra_Visma28[[#This Row],[SupDescr]])</f>
        <v xml:space="preserve"> </v>
      </c>
      <c r="G8575" t="s">
        <v>7015</v>
      </c>
      <c r="H8575">
        <v>1</v>
      </c>
      <c r="I8575" t="str">
        <f>IF(A8575=A8574,I8574&amp;CHAR(10)&amp;"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76" spans="1:9" x14ac:dyDescent="0.25">
      <c r="A8576" t="s">
        <v>12295</v>
      </c>
      <c r="B8576">
        <v>75211662</v>
      </c>
      <c r="C8576" t="s">
        <v>16</v>
      </c>
      <c r="D8576" t="str">
        <f>IF(Tabel_Forespørgsel_fra_Visma28[[#This Row],[SupProd]]=" "," "," - "&amp;Tabel_Forespørgsel_fra_Visma28[[#This Row],[SupProd]])</f>
        <v xml:space="preserve"> </v>
      </c>
      <c r="E8576" t="s">
        <v>16</v>
      </c>
      <c r="F8576" t="str">
        <f>IF(Tabel_Forespørgsel_fra_Visma28[[#This Row],[SupDescr]]=" "," "," - "&amp;Tabel_Forespørgsel_fra_Visma28[[#This Row],[SupDescr]])</f>
        <v xml:space="preserve"> </v>
      </c>
      <c r="G8576" t="s">
        <v>7015</v>
      </c>
      <c r="H8576">
        <v>1</v>
      </c>
      <c r="I8576" t="str">
        <f>IF(A8576=A8575,I8575&amp;CHAR(10)&amp;"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77" spans="1:9" x14ac:dyDescent="0.25">
      <c r="A8577" t="s">
        <v>12297</v>
      </c>
      <c r="B8577">
        <v>75211662</v>
      </c>
      <c r="C8577" t="s">
        <v>16</v>
      </c>
      <c r="D8577" t="str">
        <f>IF(Tabel_Forespørgsel_fra_Visma28[[#This Row],[SupProd]]=" "," "," - "&amp;Tabel_Forespørgsel_fra_Visma28[[#This Row],[SupProd]])</f>
        <v xml:space="preserve"> </v>
      </c>
      <c r="E8577" t="s">
        <v>16</v>
      </c>
      <c r="F8577" t="str">
        <f>IF(Tabel_Forespørgsel_fra_Visma28[[#This Row],[SupDescr]]=" "," "," - "&amp;Tabel_Forespørgsel_fra_Visma28[[#This Row],[SupDescr]])</f>
        <v xml:space="preserve"> </v>
      </c>
      <c r="G8577" t="s">
        <v>7015</v>
      </c>
      <c r="H8577">
        <v>1</v>
      </c>
      <c r="I8577" t="str">
        <f>IF(A8577=A8576,I8576&amp;CHAR(10)&amp;"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78" spans="1:9" x14ac:dyDescent="0.25">
      <c r="A8578" t="s">
        <v>12346</v>
      </c>
      <c r="B8578">
        <v>75211662</v>
      </c>
      <c r="C8578" t="s">
        <v>16</v>
      </c>
      <c r="D8578" t="str">
        <f>IF(Tabel_Forespørgsel_fra_Visma28[[#This Row],[SupProd]]=" "," "," - "&amp;Tabel_Forespørgsel_fra_Visma28[[#This Row],[SupProd]])</f>
        <v xml:space="preserve"> </v>
      </c>
      <c r="E8578" t="s">
        <v>16</v>
      </c>
      <c r="F8578" t="str">
        <f>IF(Tabel_Forespørgsel_fra_Visma28[[#This Row],[SupDescr]]=" "," "," - "&amp;Tabel_Forespørgsel_fra_Visma28[[#This Row],[SupDescr]])</f>
        <v xml:space="preserve"> </v>
      </c>
      <c r="G8578" t="s">
        <v>7015</v>
      </c>
      <c r="H8578">
        <v>1</v>
      </c>
      <c r="I8578" t="str">
        <f>IF(A8578=A8577,I8577&amp;CHAR(10)&amp;"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79" spans="1:9" x14ac:dyDescent="0.25">
      <c r="A8579" t="s">
        <v>12350</v>
      </c>
      <c r="B8579">
        <v>75211662</v>
      </c>
      <c r="C8579" t="s">
        <v>16</v>
      </c>
      <c r="D8579" t="str">
        <f>IF(Tabel_Forespørgsel_fra_Visma28[[#This Row],[SupProd]]=" "," "," - "&amp;Tabel_Forespørgsel_fra_Visma28[[#This Row],[SupProd]])</f>
        <v xml:space="preserve"> </v>
      </c>
      <c r="E8579" t="s">
        <v>16</v>
      </c>
      <c r="F8579" t="str">
        <f>IF(Tabel_Forespørgsel_fra_Visma28[[#This Row],[SupDescr]]=" "," "," - "&amp;Tabel_Forespørgsel_fra_Visma28[[#This Row],[SupDescr]])</f>
        <v xml:space="preserve"> </v>
      </c>
      <c r="G8579" t="s">
        <v>7015</v>
      </c>
      <c r="H8579">
        <v>1</v>
      </c>
      <c r="I8579" t="str">
        <f>IF(A8579=A8578,I8578&amp;CHAR(10)&amp;"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80" spans="1:9" x14ac:dyDescent="0.25">
      <c r="A8580" t="s">
        <v>12304</v>
      </c>
      <c r="B8580">
        <v>70120140</v>
      </c>
      <c r="C8580" t="s">
        <v>16</v>
      </c>
      <c r="D8580" t="str">
        <f>IF(Tabel_Forespørgsel_fra_Visma28[[#This Row],[SupProd]]=" "," "," - "&amp;Tabel_Forespørgsel_fra_Visma28[[#This Row],[SupProd]])</f>
        <v xml:space="preserve"> </v>
      </c>
      <c r="E8580" t="s">
        <v>16</v>
      </c>
      <c r="F8580" t="str">
        <f>IF(Tabel_Forespørgsel_fra_Visma28[[#This Row],[SupDescr]]=" "," "," - "&amp;Tabel_Forespørgsel_fra_Visma28[[#This Row],[SupDescr]])</f>
        <v xml:space="preserve"> </v>
      </c>
      <c r="G8580" t="s">
        <v>2467</v>
      </c>
      <c r="H8580">
        <v>1</v>
      </c>
      <c r="I8580" t="str">
        <f>IF(A8580=A8579,I8579&amp;CHAR(10)&amp;"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581" spans="1:9" x14ac:dyDescent="0.25">
      <c r="A8581" t="s">
        <v>12304</v>
      </c>
      <c r="B8581">
        <v>66158040</v>
      </c>
      <c r="C8581" t="s">
        <v>16</v>
      </c>
      <c r="D8581" t="str">
        <f>IF(Tabel_Forespørgsel_fra_Visma28[[#This Row],[SupProd]]=" "," "," - "&amp;Tabel_Forespørgsel_fra_Visma28[[#This Row],[SupProd]])</f>
        <v xml:space="preserve"> </v>
      </c>
      <c r="E8581" t="s">
        <v>16</v>
      </c>
      <c r="F8581" t="str">
        <f>IF(Tabel_Forespørgsel_fra_Visma28[[#This Row],[SupDescr]]=" "," "," - "&amp;Tabel_Forespørgsel_fra_Visma28[[#This Row],[SupDescr]])</f>
        <v xml:space="preserve"> </v>
      </c>
      <c r="G8581" t="s">
        <v>13920</v>
      </c>
      <c r="H8581">
        <v>2</v>
      </c>
      <c r="I8581" t="str">
        <f>IF(A8581=A8580,I8580&amp;CHAR(10)&amp;"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582" spans="1:9" x14ac:dyDescent="0.25">
      <c r="A8582" t="s">
        <v>12305</v>
      </c>
      <c r="B8582">
        <v>57617080</v>
      </c>
      <c r="C8582" t="s">
        <v>16</v>
      </c>
      <c r="D8582" t="str">
        <f>IF(Tabel_Forespørgsel_fra_Visma28[[#This Row],[SupProd]]=" "," "," - "&amp;Tabel_Forespørgsel_fra_Visma28[[#This Row],[SupProd]])</f>
        <v xml:space="preserve"> </v>
      </c>
      <c r="E8582" t="s">
        <v>16</v>
      </c>
      <c r="F8582" t="str">
        <f>IF(Tabel_Forespørgsel_fra_Visma28[[#This Row],[SupDescr]]=" "," "," - "&amp;Tabel_Forespørgsel_fra_Visma28[[#This Row],[SupDescr]])</f>
        <v xml:space="preserve"> </v>
      </c>
      <c r="G8582" t="s">
        <v>11284</v>
      </c>
      <c r="H8582">
        <v>1</v>
      </c>
      <c r="I8582" t="str">
        <f>IF(A8582=A8581,I8581&amp;CHAR(10)&amp;"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83" spans="1:9" x14ac:dyDescent="0.25">
      <c r="A8583" t="s">
        <v>11560</v>
      </c>
      <c r="B8583">
        <v>66158040</v>
      </c>
      <c r="C8583" t="s">
        <v>16</v>
      </c>
      <c r="D8583" t="str">
        <f>IF(Tabel_Forespørgsel_fra_Visma28[[#This Row],[SupProd]]=" "," "," - "&amp;Tabel_Forespørgsel_fra_Visma28[[#This Row],[SupProd]])</f>
        <v xml:space="preserve"> </v>
      </c>
      <c r="E8583" t="s">
        <v>16</v>
      </c>
      <c r="F8583" t="str">
        <f>IF(Tabel_Forespørgsel_fra_Visma28[[#This Row],[SupDescr]]=" "," "," - "&amp;Tabel_Forespørgsel_fra_Visma28[[#This Row],[SupDescr]])</f>
        <v xml:space="preserve"> </v>
      </c>
      <c r="G8583" t="s">
        <v>13920</v>
      </c>
      <c r="H8583">
        <v>1</v>
      </c>
      <c r="I8583" t="str">
        <f>IF(A8583=A8582,I8582&amp;CHAR(10)&amp;"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584" spans="1:9" x14ac:dyDescent="0.25">
      <c r="A8584" t="s">
        <v>12319</v>
      </c>
      <c r="B8584">
        <v>57617080</v>
      </c>
      <c r="C8584" t="s">
        <v>16</v>
      </c>
      <c r="D8584" t="str">
        <f>IF(Tabel_Forespørgsel_fra_Visma28[[#This Row],[SupProd]]=" "," "," - "&amp;Tabel_Forespørgsel_fra_Visma28[[#This Row],[SupProd]])</f>
        <v xml:space="preserve"> </v>
      </c>
      <c r="E8584" t="s">
        <v>16</v>
      </c>
      <c r="F8584" t="str">
        <f>IF(Tabel_Forespørgsel_fra_Visma28[[#This Row],[SupDescr]]=" "," "," - "&amp;Tabel_Forespørgsel_fra_Visma28[[#This Row],[SupDescr]])</f>
        <v xml:space="preserve"> </v>
      </c>
      <c r="G8584" t="s">
        <v>11284</v>
      </c>
      <c r="H8584">
        <v>1</v>
      </c>
      <c r="I8584" t="str">
        <f>IF(A8584=A8583,I8583&amp;CHAR(10)&amp;"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85" spans="1:9" x14ac:dyDescent="0.25">
      <c r="A8585" t="s">
        <v>12321</v>
      </c>
      <c r="B8585">
        <v>57617080</v>
      </c>
      <c r="C8585" t="s">
        <v>16</v>
      </c>
      <c r="D8585" t="str">
        <f>IF(Tabel_Forespørgsel_fra_Visma28[[#This Row],[SupProd]]=" "," "," - "&amp;Tabel_Forespørgsel_fra_Visma28[[#This Row],[SupProd]])</f>
        <v xml:space="preserve"> </v>
      </c>
      <c r="E8585" t="s">
        <v>16</v>
      </c>
      <c r="F8585" t="str">
        <f>IF(Tabel_Forespørgsel_fra_Visma28[[#This Row],[SupDescr]]=" "," "," - "&amp;Tabel_Forespørgsel_fra_Visma28[[#This Row],[SupDescr]])</f>
        <v xml:space="preserve"> </v>
      </c>
      <c r="G8585" t="s">
        <v>11284</v>
      </c>
      <c r="H8585">
        <v>1</v>
      </c>
      <c r="I8585" t="str">
        <f>IF(A8585=A8584,I8584&amp;CHAR(10)&amp;"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86" spans="1:9" x14ac:dyDescent="0.25">
      <c r="A8586" t="s">
        <v>12389</v>
      </c>
      <c r="B8586">
        <v>57617080</v>
      </c>
      <c r="C8586" t="s">
        <v>16</v>
      </c>
      <c r="D8586" t="str">
        <f>IF(Tabel_Forespørgsel_fra_Visma28[[#This Row],[SupProd]]=" "," "," - "&amp;Tabel_Forespørgsel_fra_Visma28[[#This Row],[SupProd]])</f>
        <v xml:space="preserve"> </v>
      </c>
      <c r="E8586" t="s">
        <v>16</v>
      </c>
      <c r="F8586" t="str">
        <f>IF(Tabel_Forespørgsel_fra_Visma28[[#This Row],[SupDescr]]=" "," "," - "&amp;Tabel_Forespørgsel_fra_Visma28[[#This Row],[SupDescr]])</f>
        <v xml:space="preserve"> </v>
      </c>
      <c r="G8586" t="s">
        <v>11284</v>
      </c>
      <c r="H8586">
        <v>1</v>
      </c>
      <c r="I8586" t="str">
        <f>IF(A8586=A8585,I8585&amp;CHAR(10)&amp;"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87" spans="1:9" x14ac:dyDescent="0.25">
      <c r="A8587" t="s">
        <v>12380</v>
      </c>
      <c r="B8587">
        <v>96266400</v>
      </c>
      <c r="C8587" t="s">
        <v>16</v>
      </c>
      <c r="D8587" t="str">
        <f>IF(Tabel_Forespørgsel_fra_Visma28[[#This Row],[SupProd]]=" "," "," - "&amp;Tabel_Forespørgsel_fra_Visma28[[#This Row],[SupProd]])</f>
        <v xml:space="preserve"> </v>
      </c>
      <c r="E8587" t="s">
        <v>16</v>
      </c>
      <c r="F8587" t="str">
        <f>IF(Tabel_Forespørgsel_fra_Visma28[[#This Row],[SupDescr]]=" "," "," - "&amp;Tabel_Forespørgsel_fra_Visma28[[#This Row],[SupDescr]])</f>
        <v xml:space="preserve"> </v>
      </c>
      <c r="G8587" t="s">
        <v>13916</v>
      </c>
      <c r="H8587">
        <v>1</v>
      </c>
      <c r="I8587" t="str">
        <f>IF(A8587=A8586,I8586&amp;CHAR(10)&amp;"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88" spans="1:9" x14ac:dyDescent="0.25">
      <c r="A8588" t="s">
        <v>12366</v>
      </c>
      <c r="B8588">
        <v>46352425</v>
      </c>
      <c r="C8588" t="s">
        <v>16</v>
      </c>
      <c r="D8588" t="str">
        <f>IF(Tabel_Forespørgsel_fra_Visma28[[#This Row],[SupProd]]=" "," "," - "&amp;Tabel_Forespørgsel_fra_Visma28[[#This Row],[SupProd]])</f>
        <v xml:space="preserve"> </v>
      </c>
      <c r="E8588" t="s">
        <v>16</v>
      </c>
      <c r="F8588" t="str">
        <f>IF(Tabel_Forespørgsel_fra_Visma28[[#This Row],[SupDescr]]=" "," "," - "&amp;Tabel_Forespørgsel_fra_Visma28[[#This Row],[SupDescr]])</f>
        <v xml:space="preserve"> </v>
      </c>
      <c r="G8588" t="s">
        <v>14217</v>
      </c>
      <c r="H8588">
        <v>1</v>
      </c>
      <c r="I8588" t="str">
        <f>IF(A8588=A8587,I8587&amp;CHAR(10)&amp;"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589" spans="1:9" x14ac:dyDescent="0.25">
      <c r="A8589" t="s">
        <v>12366</v>
      </c>
      <c r="B8589">
        <v>96266400</v>
      </c>
      <c r="C8589" t="s">
        <v>16</v>
      </c>
      <c r="D8589" t="str">
        <f>IF(Tabel_Forespørgsel_fra_Visma28[[#This Row],[SupProd]]=" "," "," - "&amp;Tabel_Forespørgsel_fra_Visma28[[#This Row],[SupProd]])</f>
        <v xml:space="preserve"> </v>
      </c>
      <c r="E8589" t="s">
        <v>16</v>
      </c>
      <c r="F8589" t="str">
        <f>IF(Tabel_Forespørgsel_fra_Visma28[[#This Row],[SupDescr]]=" "," "," - "&amp;Tabel_Forespørgsel_fra_Visma28[[#This Row],[SupDescr]])</f>
        <v xml:space="preserve"> </v>
      </c>
      <c r="G8589" t="s">
        <v>13916</v>
      </c>
      <c r="H8589">
        <v>2</v>
      </c>
      <c r="I8589" t="str">
        <f>IF(A8589=A8588,I8588&amp;CHAR(10)&amp;"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590" spans="1:9" x14ac:dyDescent="0.25">
      <c r="A8590" t="s">
        <v>14400</v>
      </c>
      <c r="B8590">
        <v>96266400</v>
      </c>
      <c r="C8590" t="s">
        <v>16</v>
      </c>
      <c r="D8590" t="str">
        <f>IF(Tabel_Forespørgsel_fra_Visma28[[#This Row],[SupProd]]=" "," "," - "&amp;Tabel_Forespørgsel_fra_Visma28[[#This Row],[SupProd]])</f>
        <v xml:space="preserve"> </v>
      </c>
      <c r="E8590" t="s">
        <v>16</v>
      </c>
      <c r="F8590" t="str">
        <f>IF(Tabel_Forespørgsel_fra_Visma28[[#This Row],[SupDescr]]=" "," "," - "&amp;Tabel_Forespørgsel_fra_Visma28[[#This Row],[SupDescr]])</f>
        <v xml:space="preserve"> </v>
      </c>
      <c r="G8590" t="s">
        <v>13916</v>
      </c>
      <c r="H8590">
        <v>1</v>
      </c>
      <c r="I8590" t="str">
        <f>IF(A8590=A8589,I8589&amp;CHAR(10)&amp;"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91" spans="1:9" x14ac:dyDescent="0.25">
      <c r="A8591" t="s">
        <v>14538</v>
      </c>
      <c r="B8591">
        <v>75577000</v>
      </c>
      <c r="C8591" t="s">
        <v>16</v>
      </c>
      <c r="D8591" t="str">
        <f>IF(Tabel_Forespørgsel_fra_Visma28[[#This Row],[SupProd]]=" "," "," - "&amp;Tabel_Forespørgsel_fra_Visma28[[#This Row],[SupProd]])</f>
        <v xml:space="preserve"> </v>
      </c>
      <c r="E8591" t="s">
        <v>16</v>
      </c>
      <c r="F8591" t="str">
        <f>IF(Tabel_Forespørgsel_fra_Visma28[[#This Row],[SupDescr]]=" "," "," - "&amp;Tabel_Forespørgsel_fra_Visma28[[#This Row],[SupDescr]])</f>
        <v xml:space="preserve"> </v>
      </c>
      <c r="G8591" t="s">
        <v>3759</v>
      </c>
      <c r="H8591">
        <v>1</v>
      </c>
      <c r="I8591" t="str">
        <f>IF(A8591=A8590,I8590&amp;CHAR(10)&amp;"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92" spans="1:9" x14ac:dyDescent="0.25">
      <c r="A8592" t="s">
        <v>14403</v>
      </c>
      <c r="B8592">
        <v>96266400</v>
      </c>
      <c r="C8592" t="s">
        <v>16</v>
      </c>
      <c r="D8592" t="str">
        <f>IF(Tabel_Forespørgsel_fra_Visma28[[#This Row],[SupProd]]=" "," "," - "&amp;Tabel_Forespørgsel_fra_Visma28[[#This Row],[SupProd]])</f>
        <v xml:space="preserve"> </v>
      </c>
      <c r="E8592" t="s">
        <v>16</v>
      </c>
      <c r="F8592" t="str">
        <f>IF(Tabel_Forespørgsel_fra_Visma28[[#This Row],[SupDescr]]=" "," "," - "&amp;Tabel_Forespørgsel_fra_Visma28[[#This Row],[SupDescr]])</f>
        <v xml:space="preserve"> </v>
      </c>
      <c r="G8592" t="s">
        <v>13916</v>
      </c>
      <c r="H8592">
        <v>1</v>
      </c>
      <c r="I8592" t="str">
        <f>IF(A8592=A8591,I8591&amp;CHAR(10)&amp;"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93" spans="1:9" x14ac:dyDescent="0.25">
      <c r="A8593" t="s">
        <v>13924</v>
      </c>
      <c r="B8593">
        <v>75211662</v>
      </c>
      <c r="C8593" t="s">
        <v>16</v>
      </c>
      <c r="D8593" t="str">
        <f>IF(Tabel_Forespørgsel_fra_Visma28[[#This Row],[SupProd]]=" "," "," - "&amp;Tabel_Forespørgsel_fra_Visma28[[#This Row],[SupProd]])</f>
        <v xml:space="preserve"> </v>
      </c>
      <c r="E8593" t="s">
        <v>16</v>
      </c>
      <c r="F8593" t="str">
        <f>IF(Tabel_Forespørgsel_fra_Visma28[[#This Row],[SupDescr]]=" "," "," - "&amp;Tabel_Forespørgsel_fra_Visma28[[#This Row],[SupDescr]])</f>
        <v xml:space="preserve"> </v>
      </c>
      <c r="G8593" t="s">
        <v>7015</v>
      </c>
      <c r="H8593">
        <v>1</v>
      </c>
      <c r="I8593" t="str">
        <f>IF(A8593=A8592,I8592&amp;CHAR(10)&amp;"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94" spans="1:9" x14ac:dyDescent="0.25">
      <c r="A8594" t="s">
        <v>13927</v>
      </c>
      <c r="B8594">
        <v>96266400</v>
      </c>
      <c r="C8594" t="s">
        <v>16</v>
      </c>
      <c r="D8594" t="str">
        <f>IF(Tabel_Forespørgsel_fra_Visma28[[#This Row],[SupProd]]=" "," "," - "&amp;Tabel_Forespørgsel_fra_Visma28[[#This Row],[SupProd]])</f>
        <v xml:space="preserve"> </v>
      </c>
      <c r="E8594" t="s">
        <v>16</v>
      </c>
      <c r="F8594" t="str">
        <f>IF(Tabel_Forespørgsel_fra_Visma28[[#This Row],[SupDescr]]=" "," "," - "&amp;Tabel_Forespørgsel_fra_Visma28[[#This Row],[SupDescr]])</f>
        <v xml:space="preserve"> </v>
      </c>
      <c r="G8594" t="s">
        <v>13916</v>
      </c>
      <c r="H8594">
        <v>1</v>
      </c>
      <c r="I8594" t="str">
        <f>IF(A8594=A8593,I8593&amp;CHAR(10)&amp;"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95" spans="1:9" x14ac:dyDescent="0.25">
      <c r="A8595" t="s">
        <v>13925</v>
      </c>
      <c r="B8595">
        <v>96266400</v>
      </c>
      <c r="C8595" t="s">
        <v>16</v>
      </c>
      <c r="D8595" t="str">
        <f>IF(Tabel_Forespørgsel_fra_Visma28[[#This Row],[SupProd]]=" "," "," - "&amp;Tabel_Forespørgsel_fra_Visma28[[#This Row],[SupProd]])</f>
        <v xml:space="preserve"> </v>
      </c>
      <c r="E8595" t="s">
        <v>16</v>
      </c>
      <c r="F8595" t="str">
        <f>IF(Tabel_Forespørgsel_fra_Visma28[[#This Row],[SupDescr]]=" "," "," - "&amp;Tabel_Forespørgsel_fra_Visma28[[#This Row],[SupDescr]])</f>
        <v xml:space="preserve"> </v>
      </c>
      <c r="G8595" t="s">
        <v>13916</v>
      </c>
      <c r="H8595">
        <v>1</v>
      </c>
      <c r="I8595" t="str">
        <f>IF(A8595=A8594,I8594&amp;CHAR(10)&amp;"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96" spans="1:9" x14ac:dyDescent="0.25">
      <c r="A8596" t="s">
        <v>14404</v>
      </c>
      <c r="B8596">
        <v>75577000</v>
      </c>
      <c r="C8596" t="s">
        <v>16</v>
      </c>
      <c r="D8596" t="str">
        <f>IF(Tabel_Forespørgsel_fra_Visma28[[#This Row],[SupProd]]=" "," "," - "&amp;Tabel_Forespørgsel_fra_Visma28[[#This Row],[SupProd]])</f>
        <v xml:space="preserve"> </v>
      </c>
      <c r="E8596" t="s">
        <v>16</v>
      </c>
      <c r="F8596" t="str">
        <f>IF(Tabel_Forespørgsel_fra_Visma28[[#This Row],[SupDescr]]=" "," "," - "&amp;Tabel_Forespørgsel_fra_Visma28[[#This Row],[SupDescr]])</f>
        <v xml:space="preserve"> </v>
      </c>
      <c r="G8596" t="s">
        <v>3759</v>
      </c>
      <c r="H8596">
        <v>1</v>
      </c>
      <c r="I8596" t="str">
        <f>IF(A8596=A8595,I8595&amp;CHAR(10)&amp;"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97" spans="1:9" x14ac:dyDescent="0.25">
      <c r="A8597" t="s">
        <v>14407</v>
      </c>
      <c r="B8597">
        <v>75211662</v>
      </c>
      <c r="C8597" t="s">
        <v>16</v>
      </c>
      <c r="D8597" t="str">
        <f>IF(Tabel_Forespørgsel_fra_Visma28[[#This Row],[SupProd]]=" "," "," - "&amp;Tabel_Forespørgsel_fra_Visma28[[#This Row],[SupProd]])</f>
        <v xml:space="preserve"> </v>
      </c>
      <c r="E8597" t="s">
        <v>16</v>
      </c>
      <c r="F8597" t="str">
        <f>IF(Tabel_Forespørgsel_fra_Visma28[[#This Row],[SupDescr]]=" "," "," - "&amp;Tabel_Forespørgsel_fra_Visma28[[#This Row],[SupDescr]])</f>
        <v xml:space="preserve"> </v>
      </c>
      <c r="G8597" t="s">
        <v>7015</v>
      </c>
      <c r="H8597">
        <v>1</v>
      </c>
      <c r="I8597" t="str">
        <f>IF(A8597=A8596,I8596&amp;CHAR(10)&amp;"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98" spans="1:9" x14ac:dyDescent="0.25">
      <c r="A8598" t="s">
        <v>14405</v>
      </c>
      <c r="B8598">
        <v>75211662</v>
      </c>
      <c r="C8598" t="s">
        <v>16</v>
      </c>
      <c r="D8598" t="str">
        <f>IF(Tabel_Forespørgsel_fra_Visma28[[#This Row],[SupProd]]=" "," "," - "&amp;Tabel_Forespørgsel_fra_Visma28[[#This Row],[SupProd]])</f>
        <v xml:space="preserve"> </v>
      </c>
      <c r="E8598" t="s">
        <v>16</v>
      </c>
      <c r="F8598" t="str">
        <f>IF(Tabel_Forespørgsel_fra_Visma28[[#This Row],[SupDescr]]=" "," "," - "&amp;Tabel_Forespørgsel_fra_Visma28[[#This Row],[SupDescr]])</f>
        <v xml:space="preserve"> </v>
      </c>
      <c r="G8598" t="s">
        <v>7015</v>
      </c>
      <c r="H8598">
        <v>1</v>
      </c>
      <c r="I8598" t="str">
        <f>IF(A8598=A8597,I8597&amp;CHAR(10)&amp;"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99" spans="1:9" x14ac:dyDescent="0.25">
      <c r="A8599" t="s">
        <v>13928</v>
      </c>
      <c r="B8599">
        <v>96266400</v>
      </c>
      <c r="C8599" t="s">
        <v>16</v>
      </c>
      <c r="D8599" t="str">
        <f>IF(Tabel_Forespørgsel_fra_Visma28[[#This Row],[SupProd]]=" "," "," - "&amp;Tabel_Forespørgsel_fra_Visma28[[#This Row],[SupProd]])</f>
        <v xml:space="preserve"> </v>
      </c>
      <c r="E8599" t="s">
        <v>16</v>
      </c>
      <c r="F8599" t="str">
        <f>IF(Tabel_Forespørgsel_fra_Visma28[[#This Row],[SupDescr]]=" "," "," - "&amp;Tabel_Forespørgsel_fra_Visma28[[#This Row],[SupDescr]])</f>
        <v xml:space="preserve"> </v>
      </c>
      <c r="G8599" t="s">
        <v>13916</v>
      </c>
      <c r="H8599">
        <v>1</v>
      </c>
      <c r="I8599" t="str">
        <f>IF(A8599=A8598,I8598&amp;CHAR(10)&amp;"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00" spans="1:9" x14ac:dyDescent="0.25">
      <c r="A8600" t="s">
        <v>14408</v>
      </c>
      <c r="B8600">
        <v>75577000</v>
      </c>
      <c r="C8600" t="s">
        <v>16</v>
      </c>
      <c r="D8600" t="str">
        <f>IF(Tabel_Forespørgsel_fra_Visma28[[#This Row],[SupProd]]=" "," "," - "&amp;Tabel_Forespørgsel_fra_Visma28[[#This Row],[SupProd]])</f>
        <v xml:space="preserve"> </v>
      </c>
      <c r="E8600" t="s">
        <v>16</v>
      </c>
      <c r="F8600" t="str">
        <f>IF(Tabel_Forespørgsel_fra_Visma28[[#This Row],[SupDescr]]=" "," "," - "&amp;Tabel_Forespørgsel_fra_Visma28[[#This Row],[SupDescr]])</f>
        <v xml:space="preserve"> </v>
      </c>
      <c r="G8600" t="s">
        <v>3759</v>
      </c>
      <c r="H8600">
        <v>1</v>
      </c>
      <c r="I8600" t="str">
        <f>IF(A8600=A8599,I8599&amp;CHAR(10)&amp;"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01" spans="1:9" x14ac:dyDescent="0.25">
      <c r="A8601" t="s">
        <v>14410</v>
      </c>
      <c r="B8601">
        <v>75577000</v>
      </c>
      <c r="C8601" t="s">
        <v>16</v>
      </c>
      <c r="D8601" t="str">
        <f>IF(Tabel_Forespørgsel_fra_Visma28[[#This Row],[SupProd]]=" "," "," - "&amp;Tabel_Forespørgsel_fra_Visma28[[#This Row],[SupProd]])</f>
        <v xml:space="preserve"> </v>
      </c>
      <c r="E8601" t="s">
        <v>16</v>
      </c>
      <c r="F8601" t="str">
        <f>IF(Tabel_Forespørgsel_fra_Visma28[[#This Row],[SupDescr]]=" "," "," - "&amp;Tabel_Forespørgsel_fra_Visma28[[#This Row],[SupDescr]])</f>
        <v xml:space="preserve"> </v>
      </c>
      <c r="G8601" t="s">
        <v>3759</v>
      </c>
      <c r="H8601">
        <v>1</v>
      </c>
      <c r="I8601" t="str">
        <f>IF(A8601=A8600,I8600&amp;CHAR(10)&amp;"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02" spans="1:9" x14ac:dyDescent="0.25">
      <c r="A8602" t="s">
        <v>14448</v>
      </c>
      <c r="B8602">
        <v>96266400</v>
      </c>
      <c r="C8602" t="s">
        <v>16</v>
      </c>
      <c r="D8602" t="str">
        <f>IF(Tabel_Forespørgsel_fra_Visma28[[#This Row],[SupProd]]=" "," "," - "&amp;Tabel_Forespørgsel_fra_Visma28[[#This Row],[SupProd]])</f>
        <v xml:space="preserve"> </v>
      </c>
      <c r="E8602" t="s">
        <v>16</v>
      </c>
      <c r="F8602" t="str">
        <f>IF(Tabel_Forespørgsel_fra_Visma28[[#This Row],[SupDescr]]=" "," "," - "&amp;Tabel_Forespørgsel_fra_Visma28[[#This Row],[SupDescr]])</f>
        <v xml:space="preserve"> </v>
      </c>
      <c r="G8602" t="s">
        <v>13916</v>
      </c>
      <c r="H8602">
        <v>1</v>
      </c>
      <c r="I8602" t="str">
        <f>IF(A8602=A8601,I8601&amp;CHAR(10)&amp;"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03" spans="1:9" x14ac:dyDescent="0.25">
      <c r="A8603" t="s">
        <v>14449</v>
      </c>
      <c r="B8603">
        <v>96266400</v>
      </c>
      <c r="C8603" t="s">
        <v>16</v>
      </c>
      <c r="D8603" t="str">
        <f>IF(Tabel_Forespørgsel_fra_Visma28[[#This Row],[SupProd]]=" "," "," - "&amp;Tabel_Forespørgsel_fra_Visma28[[#This Row],[SupProd]])</f>
        <v xml:space="preserve"> </v>
      </c>
      <c r="E8603" t="s">
        <v>16</v>
      </c>
      <c r="F8603" t="str">
        <f>IF(Tabel_Forespørgsel_fra_Visma28[[#This Row],[SupDescr]]=" "," "," - "&amp;Tabel_Forespørgsel_fra_Visma28[[#This Row],[SupDescr]])</f>
        <v xml:space="preserve"> </v>
      </c>
      <c r="G8603" t="s">
        <v>13916</v>
      </c>
      <c r="H8603">
        <v>1</v>
      </c>
      <c r="I8603" t="str">
        <f>IF(A8603=A8602,I8602&amp;CHAR(10)&amp;"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04" spans="1:9" x14ac:dyDescent="0.25">
      <c r="A8604" t="s">
        <v>14194</v>
      </c>
      <c r="B8604">
        <v>66158040</v>
      </c>
      <c r="C8604" t="s">
        <v>16</v>
      </c>
      <c r="D8604" t="str">
        <f>IF(Tabel_Forespørgsel_fra_Visma28[[#This Row],[SupProd]]=" "," "," - "&amp;Tabel_Forespørgsel_fra_Visma28[[#This Row],[SupProd]])</f>
        <v xml:space="preserve"> </v>
      </c>
      <c r="E8604" t="s">
        <v>16</v>
      </c>
      <c r="F8604" t="str">
        <f>IF(Tabel_Forespørgsel_fra_Visma28[[#This Row],[SupDescr]]=" "," "," - "&amp;Tabel_Forespørgsel_fra_Visma28[[#This Row],[SupDescr]])</f>
        <v xml:space="preserve"> </v>
      </c>
      <c r="G8604" t="s">
        <v>13920</v>
      </c>
      <c r="H8604">
        <v>1</v>
      </c>
      <c r="I8604" t="str">
        <f>IF(A8604=A8603,I8603&amp;CHAR(10)&amp;"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605" spans="1:9" x14ac:dyDescent="0.25">
      <c r="A8605" t="s">
        <v>14195</v>
      </c>
      <c r="B8605">
        <v>66158040</v>
      </c>
      <c r="C8605" t="s">
        <v>16</v>
      </c>
      <c r="D8605" t="str">
        <f>IF(Tabel_Forespørgsel_fra_Visma28[[#This Row],[SupProd]]=" "," "," - "&amp;Tabel_Forespørgsel_fra_Visma28[[#This Row],[SupProd]])</f>
        <v xml:space="preserve"> </v>
      </c>
      <c r="E8605" t="s">
        <v>16</v>
      </c>
      <c r="F8605" t="str">
        <f>IF(Tabel_Forespørgsel_fra_Visma28[[#This Row],[SupDescr]]=" "," "," - "&amp;Tabel_Forespørgsel_fra_Visma28[[#This Row],[SupDescr]])</f>
        <v xml:space="preserve"> </v>
      </c>
      <c r="G8605" t="s">
        <v>13920</v>
      </c>
      <c r="H8605">
        <v>1</v>
      </c>
      <c r="I8605" t="str">
        <f>IF(A8605=A8604,I8604&amp;CHAR(10)&amp;"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606" spans="1:9" x14ac:dyDescent="0.25">
      <c r="A8606" t="s">
        <v>14196</v>
      </c>
      <c r="B8606">
        <v>66158040</v>
      </c>
      <c r="C8606" t="s">
        <v>16</v>
      </c>
      <c r="D8606" t="str">
        <f>IF(Tabel_Forespørgsel_fra_Visma28[[#This Row],[SupProd]]=" "," "," - "&amp;Tabel_Forespørgsel_fra_Visma28[[#This Row],[SupProd]])</f>
        <v xml:space="preserve"> </v>
      </c>
      <c r="E8606" t="s">
        <v>16</v>
      </c>
      <c r="F8606" t="str">
        <f>IF(Tabel_Forespørgsel_fra_Visma28[[#This Row],[SupDescr]]=" "," "," - "&amp;Tabel_Forespørgsel_fra_Visma28[[#This Row],[SupDescr]])</f>
        <v xml:space="preserve"> </v>
      </c>
      <c r="G8606" t="s">
        <v>13920</v>
      </c>
      <c r="H8606">
        <v>1</v>
      </c>
      <c r="I8606" t="str">
        <f>IF(A8606=A8605,I8605&amp;CHAR(10)&amp;"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607" spans="1:9" x14ac:dyDescent="0.25">
      <c r="A8607" t="s">
        <v>14198</v>
      </c>
      <c r="B8607">
        <v>96266400</v>
      </c>
      <c r="C8607" t="s">
        <v>16</v>
      </c>
      <c r="D8607" t="str">
        <f>IF(Tabel_Forespørgsel_fra_Visma28[[#This Row],[SupProd]]=" "," "," - "&amp;Tabel_Forespørgsel_fra_Visma28[[#This Row],[SupProd]])</f>
        <v xml:space="preserve"> </v>
      </c>
      <c r="E8607" t="s">
        <v>16</v>
      </c>
      <c r="F8607" t="str">
        <f>IF(Tabel_Forespørgsel_fra_Visma28[[#This Row],[SupDescr]]=" "," "," - "&amp;Tabel_Forespørgsel_fra_Visma28[[#This Row],[SupDescr]])</f>
        <v xml:space="preserve"> </v>
      </c>
      <c r="G8607" t="s">
        <v>13916</v>
      </c>
      <c r="H8607">
        <v>1</v>
      </c>
      <c r="I8607" t="str">
        <f>IF(A8607=A8606,I8606&amp;CHAR(10)&amp;"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08" spans="1:9" x14ac:dyDescent="0.25">
      <c r="A8608" t="s">
        <v>14597</v>
      </c>
      <c r="B8608">
        <v>57617080</v>
      </c>
      <c r="C8608" t="s">
        <v>16</v>
      </c>
      <c r="D8608" t="str">
        <f>IF(Tabel_Forespørgsel_fra_Visma28[[#This Row],[SupProd]]=" "," "," - "&amp;Tabel_Forespørgsel_fra_Visma28[[#This Row],[SupProd]])</f>
        <v xml:space="preserve"> </v>
      </c>
      <c r="E8608" t="s">
        <v>16</v>
      </c>
      <c r="F8608" t="str">
        <f>IF(Tabel_Forespørgsel_fra_Visma28[[#This Row],[SupDescr]]=" "," "," - "&amp;Tabel_Forespørgsel_fra_Visma28[[#This Row],[SupDescr]])</f>
        <v xml:space="preserve"> </v>
      </c>
      <c r="G8608" t="s">
        <v>11284</v>
      </c>
      <c r="H8608">
        <v>1</v>
      </c>
      <c r="I8608" t="str">
        <f>IF(A8608=A8607,I8607&amp;CHAR(10)&amp;"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09" spans="1:9" x14ac:dyDescent="0.25">
      <c r="A8609" t="s">
        <v>14598</v>
      </c>
      <c r="B8609">
        <v>57617080</v>
      </c>
      <c r="C8609" t="s">
        <v>16</v>
      </c>
      <c r="D8609" t="str">
        <f>IF(Tabel_Forespørgsel_fra_Visma28[[#This Row],[SupProd]]=" "," "," - "&amp;Tabel_Forespørgsel_fra_Visma28[[#This Row],[SupProd]])</f>
        <v xml:space="preserve"> </v>
      </c>
      <c r="E8609" t="s">
        <v>16</v>
      </c>
      <c r="F8609" t="str">
        <f>IF(Tabel_Forespørgsel_fra_Visma28[[#This Row],[SupDescr]]=" "," "," - "&amp;Tabel_Forespørgsel_fra_Visma28[[#This Row],[SupDescr]])</f>
        <v xml:space="preserve"> </v>
      </c>
      <c r="G8609" t="s">
        <v>11284</v>
      </c>
      <c r="H8609">
        <v>1</v>
      </c>
      <c r="I8609" t="str">
        <f>IF(A8609=A8608,I8608&amp;CHAR(10)&amp;"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10" spans="1:9" x14ac:dyDescent="0.25">
      <c r="A8610" t="s">
        <v>14553</v>
      </c>
      <c r="B8610">
        <v>75211662</v>
      </c>
      <c r="C8610" t="s">
        <v>16</v>
      </c>
      <c r="D8610" t="str">
        <f>IF(Tabel_Forespørgsel_fra_Visma28[[#This Row],[SupProd]]=" "," "," - "&amp;Tabel_Forespørgsel_fra_Visma28[[#This Row],[SupProd]])</f>
        <v xml:space="preserve"> </v>
      </c>
      <c r="E8610" t="s">
        <v>16</v>
      </c>
      <c r="F8610" t="str">
        <f>IF(Tabel_Forespørgsel_fra_Visma28[[#This Row],[SupDescr]]=" "," "," - "&amp;Tabel_Forespørgsel_fra_Visma28[[#This Row],[SupDescr]])</f>
        <v xml:space="preserve"> </v>
      </c>
      <c r="G8610" t="s">
        <v>7015</v>
      </c>
      <c r="H8610">
        <v>1</v>
      </c>
      <c r="I8610" t="str">
        <f>IF(A8610=A8609,I8609&amp;CHAR(10)&amp;"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11" spans="1:9" x14ac:dyDescent="0.25">
      <c r="A8611" t="s">
        <v>14603</v>
      </c>
      <c r="B8611">
        <v>75211662</v>
      </c>
      <c r="C8611" t="s">
        <v>16</v>
      </c>
      <c r="D8611" t="str">
        <f>IF(Tabel_Forespørgsel_fra_Visma28[[#This Row],[SupProd]]=" "," "," - "&amp;Tabel_Forespørgsel_fra_Visma28[[#This Row],[SupProd]])</f>
        <v xml:space="preserve"> </v>
      </c>
      <c r="E8611" t="s">
        <v>16</v>
      </c>
      <c r="F8611" t="str">
        <f>IF(Tabel_Forespørgsel_fra_Visma28[[#This Row],[SupDescr]]=" "," "," - "&amp;Tabel_Forespørgsel_fra_Visma28[[#This Row],[SupDescr]])</f>
        <v xml:space="preserve"> </v>
      </c>
      <c r="G8611" t="s">
        <v>7015</v>
      </c>
      <c r="H8611">
        <v>1</v>
      </c>
      <c r="I8611" t="str">
        <f>IF(A8611=A8610,I8610&amp;CHAR(10)&amp;"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12" spans="1:9" x14ac:dyDescent="0.25">
      <c r="A8612" t="s">
        <v>14554</v>
      </c>
      <c r="B8612">
        <v>75211662</v>
      </c>
      <c r="C8612" t="s">
        <v>16</v>
      </c>
      <c r="D8612" t="str">
        <f>IF(Tabel_Forespørgsel_fra_Visma28[[#This Row],[SupProd]]=" "," "," - "&amp;Tabel_Forespørgsel_fra_Visma28[[#This Row],[SupProd]])</f>
        <v xml:space="preserve"> </v>
      </c>
      <c r="E8612" t="s">
        <v>16</v>
      </c>
      <c r="F8612" t="str">
        <f>IF(Tabel_Forespørgsel_fra_Visma28[[#This Row],[SupDescr]]=" "," "," - "&amp;Tabel_Forespørgsel_fra_Visma28[[#This Row],[SupDescr]])</f>
        <v xml:space="preserve"> </v>
      </c>
      <c r="G8612" t="s">
        <v>7015</v>
      </c>
      <c r="H8612">
        <v>1</v>
      </c>
      <c r="I8612" t="str">
        <f>IF(A8612=A8611,I8611&amp;CHAR(10)&amp;"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13" spans="1:9" x14ac:dyDescent="0.25">
      <c r="A8613" t="s">
        <v>14555</v>
      </c>
      <c r="B8613">
        <v>75211662</v>
      </c>
      <c r="C8613" t="s">
        <v>16</v>
      </c>
      <c r="D8613" t="str">
        <f>IF(Tabel_Forespørgsel_fra_Visma28[[#This Row],[SupProd]]=" "," "," - "&amp;Tabel_Forespørgsel_fra_Visma28[[#This Row],[SupProd]])</f>
        <v xml:space="preserve"> </v>
      </c>
      <c r="E8613" t="s">
        <v>16</v>
      </c>
      <c r="F8613" t="str">
        <f>IF(Tabel_Forespørgsel_fra_Visma28[[#This Row],[SupDescr]]=" "," "," - "&amp;Tabel_Forespørgsel_fra_Visma28[[#This Row],[SupDescr]])</f>
        <v xml:space="preserve"> </v>
      </c>
      <c r="G8613" t="s">
        <v>7015</v>
      </c>
      <c r="H8613">
        <v>1</v>
      </c>
      <c r="I8613" t="str">
        <f>IF(A8613=A8612,I8612&amp;CHAR(10)&amp;"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14" spans="1:9" x14ac:dyDescent="0.25">
      <c r="A8614" t="s">
        <v>14604</v>
      </c>
      <c r="B8614">
        <v>96266400</v>
      </c>
      <c r="C8614" t="s">
        <v>16</v>
      </c>
      <c r="D8614" t="str">
        <f>IF(Tabel_Forespørgsel_fra_Visma28[[#This Row],[SupProd]]=" "," "," - "&amp;Tabel_Forespørgsel_fra_Visma28[[#This Row],[SupProd]])</f>
        <v xml:space="preserve"> </v>
      </c>
      <c r="E8614" t="s">
        <v>16</v>
      </c>
      <c r="F8614" t="str">
        <f>IF(Tabel_Forespørgsel_fra_Visma28[[#This Row],[SupDescr]]=" "," "," - "&amp;Tabel_Forespørgsel_fra_Visma28[[#This Row],[SupDescr]])</f>
        <v xml:space="preserve"> </v>
      </c>
      <c r="G8614" t="s">
        <v>13916</v>
      </c>
      <c r="H8614">
        <v>1</v>
      </c>
      <c r="I8614" t="str">
        <f>IF(A8614=A8613,I8613&amp;CHAR(10)&amp;"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15" spans="1:9" x14ac:dyDescent="0.25">
      <c r="A8615" t="s">
        <v>14557</v>
      </c>
      <c r="B8615">
        <v>96266400</v>
      </c>
      <c r="C8615" t="s">
        <v>16</v>
      </c>
      <c r="D8615" t="str">
        <f>IF(Tabel_Forespørgsel_fra_Visma28[[#This Row],[SupProd]]=" "," "," - "&amp;Tabel_Forespørgsel_fra_Visma28[[#This Row],[SupProd]])</f>
        <v xml:space="preserve"> </v>
      </c>
      <c r="E8615" t="s">
        <v>16</v>
      </c>
      <c r="F8615" t="str">
        <f>IF(Tabel_Forespørgsel_fra_Visma28[[#This Row],[SupDescr]]=" "," "," - "&amp;Tabel_Forespørgsel_fra_Visma28[[#This Row],[SupDescr]])</f>
        <v xml:space="preserve"> </v>
      </c>
      <c r="G8615" t="s">
        <v>13916</v>
      </c>
      <c r="H8615">
        <v>1</v>
      </c>
      <c r="I8615" t="str">
        <f>IF(A8615=A8614,I8614&amp;CHAR(10)&amp;"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16" spans="1:9" x14ac:dyDescent="0.25">
      <c r="A8616" t="s">
        <v>14558</v>
      </c>
      <c r="B8616">
        <v>96266400</v>
      </c>
      <c r="C8616" t="s">
        <v>16</v>
      </c>
      <c r="D8616" t="str">
        <f>IF(Tabel_Forespørgsel_fra_Visma28[[#This Row],[SupProd]]=" "," "," - "&amp;Tabel_Forespørgsel_fra_Visma28[[#This Row],[SupProd]])</f>
        <v xml:space="preserve"> </v>
      </c>
      <c r="E8616" t="s">
        <v>16</v>
      </c>
      <c r="F8616" t="str">
        <f>IF(Tabel_Forespørgsel_fra_Visma28[[#This Row],[SupDescr]]=" "," "," - "&amp;Tabel_Forespørgsel_fra_Visma28[[#This Row],[SupDescr]])</f>
        <v xml:space="preserve"> </v>
      </c>
      <c r="G8616" t="s">
        <v>13916</v>
      </c>
      <c r="H8616">
        <v>1</v>
      </c>
      <c r="I8616" t="str">
        <f>IF(A8616=A8615,I8615&amp;CHAR(10)&amp;"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17" spans="1:9" x14ac:dyDescent="0.25">
      <c r="A8617" t="s">
        <v>14559</v>
      </c>
      <c r="B8617">
        <v>96266400</v>
      </c>
      <c r="C8617" t="s">
        <v>16</v>
      </c>
      <c r="D8617" t="str">
        <f>IF(Tabel_Forespørgsel_fra_Visma28[[#This Row],[SupProd]]=" "," "," - "&amp;Tabel_Forespørgsel_fra_Visma28[[#This Row],[SupProd]])</f>
        <v xml:space="preserve"> </v>
      </c>
      <c r="E8617" t="s">
        <v>16</v>
      </c>
      <c r="F8617" t="str">
        <f>IF(Tabel_Forespørgsel_fra_Visma28[[#This Row],[SupDescr]]=" "," "," - "&amp;Tabel_Forespørgsel_fra_Visma28[[#This Row],[SupDescr]])</f>
        <v xml:space="preserve"> </v>
      </c>
      <c r="G8617" t="s">
        <v>13916</v>
      </c>
      <c r="H8617">
        <v>1</v>
      </c>
      <c r="I8617" t="str">
        <f>IF(A8617=A8616,I8616&amp;CHAR(10)&amp;"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18" spans="1:9" x14ac:dyDescent="0.25">
      <c r="A8618" t="s">
        <v>14601</v>
      </c>
      <c r="B8618">
        <v>96266400</v>
      </c>
      <c r="C8618" t="s">
        <v>16</v>
      </c>
      <c r="D8618" t="str">
        <f>IF(Tabel_Forespørgsel_fra_Visma28[[#This Row],[SupProd]]=" "," "," - "&amp;Tabel_Forespørgsel_fra_Visma28[[#This Row],[SupProd]])</f>
        <v xml:space="preserve"> </v>
      </c>
      <c r="E8618" t="s">
        <v>16</v>
      </c>
      <c r="F8618" t="str">
        <f>IF(Tabel_Forespørgsel_fra_Visma28[[#This Row],[SupDescr]]=" "," "," - "&amp;Tabel_Forespørgsel_fra_Visma28[[#This Row],[SupDescr]])</f>
        <v xml:space="preserve"> </v>
      </c>
      <c r="G8618" t="s">
        <v>13916</v>
      </c>
      <c r="H8618">
        <v>1</v>
      </c>
      <c r="I8618" t="str">
        <f>IF(A8618=A8617,I8617&amp;CHAR(10)&amp;"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19" spans="1:9" x14ac:dyDescent="0.25">
      <c r="A8619" t="s">
        <v>14551</v>
      </c>
      <c r="B8619">
        <v>96266400</v>
      </c>
      <c r="C8619" t="s">
        <v>16</v>
      </c>
      <c r="D8619" t="str">
        <f>IF(Tabel_Forespørgsel_fra_Visma28[[#This Row],[SupProd]]=" "," "," - "&amp;Tabel_Forespørgsel_fra_Visma28[[#This Row],[SupProd]])</f>
        <v xml:space="preserve"> </v>
      </c>
      <c r="E8619" t="s">
        <v>16</v>
      </c>
      <c r="F8619" t="str">
        <f>IF(Tabel_Forespørgsel_fra_Visma28[[#This Row],[SupDescr]]=" "," "," - "&amp;Tabel_Forespørgsel_fra_Visma28[[#This Row],[SupDescr]])</f>
        <v xml:space="preserve"> </v>
      </c>
      <c r="G8619" t="s">
        <v>13916</v>
      </c>
      <c r="H8619">
        <v>1</v>
      </c>
      <c r="I8619" t="str">
        <f>IF(A8619=A8618,I8618&amp;CHAR(10)&amp;"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0" spans="1:9" x14ac:dyDescent="0.25">
      <c r="A8620" t="s">
        <v>14600</v>
      </c>
      <c r="B8620">
        <v>96266400</v>
      </c>
      <c r="C8620" t="s">
        <v>16</v>
      </c>
      <c r="D8620" t="str">
        <f>IF(Tabel_Forespørgsel_fra_Visma28[[#This Row],[SupProd]]=" "," "," - "&amp;Tabel_Forespørgsel_fra_Visma28[[#This Row],[SupProd]])</f>
        <v xml:space="preserve"> </v>
      </c>
      <c r="E8620" t="s">
        <v>16</v>
      </c>
      <c r="F8620" t="str">
        <f>IF(Tabel_Forespørgsel_fra_Visma28[[#This Row],[SupDescr]]=" "," "," - "&amp;Tabel_Forespørgsel_fra_Visma28[[#This Row],[SupDescr]])</f>
        <v xml:space="preserve"> </v>
      </c>
      <c r="G8620" t="s">
        <v>13916</v>
      </c>
      <c r="H8620">
        <v>1</v>
      </c>
      <c r="I8620" t="str">
        <f>IF(A8620=A8619,I8619&amp;CHAR(10)&amp;"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1" spans="1:9" x14ac:dyDescent="0.25">
      <c r="A8621" t="s">
        <v>14560</v>
      </c>
      <c r="B8621">
        <v>96266400</v>
      </c>
      <c r="C8621" t="s">
        <v>16</v>
      </c>
      <c r="D8621" t="str">
        <f>IF(Tabel_Forespørgsel_fra_Visma28[[#This Row],[SupProd]]=" "," "," - "&amp;Tabel_Forespørgsel_fra_Visma28[[#This Row],[SupProd]])</f>
        <v xml:space="preserve"> </v>
      </c>
      <c r="E8621" t="s">
        <v>16</v>
      </c>
      <c r="F8621" t="str">
        <f>IF(Tabel_Forespørgsel_fra_Visma28[[#This Row],[SupDescr]]=" "," "," - "&amp;Tabel_Forespørgsel_fra_Visma28[[#This Row],[SupDescr]])</f>
        <v xml:space="preserve"> </v>
      </c>
      <c r="G8621" t="s">
        <v>13916</v>
      </c>
      <c r="H8621">
        <v>1</v>
      </c>
      <c r="I8621" t="str">
        <f>IF(A8621=A8620,I8620&amp;CHAR(10)&amp;"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2" spans="1:9" x14ac:dyDescent="0.25">
      <c r="A8622" t="s">
        <v>14602</v>
      </c>
      <c r="B8622">
        <v>96266400</v>
      </c>
      <c r="C8622" t="s">
        <v>16</v>
      </c>
      <c r="D8622" t="str">
        <f>IF(Tabel_Forespørgsel_fra_Visma28[[#This Row],[SupProd]]=" "," "," - "&amp;Tabel_Forespørgsel_fra_Visma28[[#This Row],[SupProd]])</f>
        <v xml:space="preserve"> </v>
      </c>
      <c r="E8622" t="s">
        <v>16</v>
      </c>
      <c r="F8622" t="str">
        <f>IF(Tabel_Forespørgsel_fra_Visma28[[#This Row],[SupDescr]]=" "," "," - "&amp;Tabel_Forespørgsel_fra_Visma28[[#This Row],[SupDescr]])</f>
        <v xml:space="preserve"> </v>
      </c>
      <c r="G8622" t="s">
        <v>13916</v>
      </c>
      <c r="H8622">
        <v>1</v>
      </c>
      <c r="I8622" t="str">
        <f>IF(A8622=A8621,I8621&amp;CHAR(10)&amp;"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3" spans="1:9" x14ac:dyDescent="0.25">
      <c r="A8623" t="s">
        <v>14556</v>
      </c>
      <c r="B8623">
        <v>75211662</v>
      </c>
      <c r="C8623" t="s">
        <v>16</v>
      </c>
      <c r="D8623" t="str">
        <f>IF(Tabel_Forespørgsel_fra_Visma28[[#This Row],[SupProd]]=" "," "," - "&amp;Tabel_Forespørgsel_fra_Visma28[[#This Row],[SupProd]])</f>
        <v xml:space="preserve"> </v>
      </c>
      <c r="E8623" t="s">
        <v>16</v>
      </c>
      <c r="F8623" t="str">
        <f>IF(Tabel_Forespørgsel_fra_Visma28[[#This Row],[SupDescr]]=" "," "," - "&amp;Tabel_Forespørgsel_fra_Visma28[[#This Row],[SupDescr]])</f>
        <v xml:space="preserve"> </v>
      </c>
      <c r="G8623" t="s">
        <v>7015</v>
      </c>
      <c r="H8623">
        <v>1</v>
      </c>
      <c r="I8623" t="str">
        <f>IF(A8623=A8622,I8622&amp;CHAR(10)&amp;"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24" spans="1:9" x14ac:dyDescent="0.25">
      <c r="A8624" t="s">
        <v>14499</v>
      </c>
      <c r="B8624">
        <v>57617080</v>
      </c>
      <c r="C8624" t="s">
        <v>16</v>
      </c>
      <c r="D8624" t="str">
        <f>IF(Tabel_Forespørgsel_fra_Visma28[[#This Row],[SupProd]]=" "," "," - "&amp;Tabel_Forespørgsel_fra_Visma28[[#This Row],[SupProd]])</f>
        <v xml:space="preserve"> </v>
      </c>
      <c r="E8624" t="s">
        <v>16</v>
      </c>
      <c r="F8624" t="str">
        <f>IF(Tabel_Forespørgsel_fra_Visma28[[#This Row],[SupDescr]]=" "," "," - "&amp;Tabel_Forespørgsel_fra_Visma28[[#This Row],[SupDescr]])</f>
        <v xml:space="preserve"> </v>
      </c>
      <c r="G8624" t="s">
        <v>11284</v>
      </c>
      <c r="H8624">
        <v>1</v>
      </c>
      <c r="I8624" t="str">
        <f>IF(A8624=A8623,I8623&amp;CHAR(10)&amp;"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25" spans="1:9" x14ac:dyDescent="0.25">
      <c r="A8625" t="s">
        <v>14500</v>
      </c>
      <c r="B8625">
        <v>57617080</v>
      </c>
      <c r="C8625" t="s">
        <v>16</v>
      </c>
      <c r="D8625" t="str">
        <f>IF(Tabel_Forespørgsel_fra_Visma28[[#This Row],[SupProd]]=" "," "," - "&amp;Tabel_Forespørgsel_fra_Visma28[[#This Row],[SupProd]])</f>
        <v xml:space="preserve"> </v>
      </c>
      <c r="E8625" t="s">
        <v>16</v>
      </c>
      <c r="F8625" t="str">
        <f>IF(Tabel_Forespørgsel_fra_Visma28[[#This Row],[SupDescr]]=" "," "," - "&amp;Tabel_Forespørgsel_fra_Visma28[[#This Row],[SupDescr]])</f>
        <v xml:space="preserve"> </v>
      </c>
      <c r="G8625" t="s">
        <v>11284</v>
      </c>
      <c r="H8625">
        <v>1</v>
      </c>
      <c r="I8625" t="str">
        <f>IF(A8625=A8624,I8624&amp;CHAR(10)&amp;"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26" spans="1:9" x14ac:dyDescent="0.25">
      <c r="A8626" t="s">
        <v>14322</v>
      </c>
      <c r="B8626">
        <v>96266400</v>
      </c>
      <c r="C8626" t="s">
        <v>16</v>
      </c>
      <c r="D8626" t="str">
        <f>IF(Tabel_Forespørgsel_fra_Visma28[[#This Row],[SupProd]]=" "," "," - "&amp;Tabel_Forespørgsel_fra_Visma28[[#This Row],[SupProd]])</f>
        <v xml:space="preserve"> </v>
      </c>
      <c r="E8626" t="s">
        <v>16</v>
      </c>
      <c r="F8626" t="str">
        <f>IF(Tabel_Forespørgsel_fra_Visma28[[#This Row],[SupDescr]]=" "," "," - "&amp;Tabel_Forespørgsel_fra_Visma28[[#This Row],[SupDescr]])</f>
        <v xml:space="preserve"> </v>
      </c>
      <c r="G8626" t="s">
        <v>13916</v>
      </c>
      <c r="H8626">
        <v>1</v>
      </c>
      <c r="I8626" t="str">
        <f>IF(A8626=A8625,I8625&amp;CHAR(10)&amp;"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7" spans="1:9" x14ac:dyDescent="0.25">
      <c r="A8627" t="s">
        <v>14324</v>
      </c>
      <c r="B8627">
        <v>96266400</v>
      </c>
      <c r="C8627" t="s">
        <v>16</v>
      </c>
      <c r="D8627" t="str">
        <f>IF(Tabel_Forespørgsel_fra_Visma28[[#This Row],[SupProd]]=" "," "," - "&amp;Tabel_Forespørgsel_fra_Visma28[[#This Row],[SupProd]])</f>
        <v xml:space="preserve"> </v>
      </c>
      <c r="E8627" t="s">
        <v>16</v>
      </c>
      <c r="F8627" t="str">
        <f>IF(Tabel_Forespørgsel_fra_Visma28[[#This Row],[SupDescr]]=" "," "," - "&amp;Tabel_Forespørgsel_fra_Visma28[[#This Row],[SupDescr]])</f>
        <v xml:space="preserve"> </v>
      </c>
      <c r="G8627" t="s">
        <v>13916</v>
      </c>
      <c r="H8627">
        <v>1</v>
      </c>
      <c r="I8627" t="str">
        <f>IF(A8627=A8626,I8626&amp;CHAR(10)&amp;"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8" spans="1:9" x14ac:dyDescent="0.25">
      <c r="A8628" t="s">
        <v>14326</v>
      </c>
      <c r="B8628">
        <v>96266400</v>
      </c>
      <c r="C8628" t="s">
        <v>16</v>
      </c>
      <c r="D8628" t="str">
        <f>IF(Tabel_Forespørgsel_fra_Visma28[[#This Row],[SupProd]]=" "," "," - "&amp;Tabel_Forespørgsel_fra_Visma28[[#This Row],[SupProd]])</f>
        <v xml:space="preserve"> </v>
      </c>
      <c r="E8628" t="s">
        <v>16</v>
      </c>
      <c r="F8628" t="str">
        <f>IF(Tabel_Forespørgsel_fra_Visma28[[#This Row],[SupDescr]]=" "," "," - "&amp;Tabel_Forespørgsel_fra_Visma28[[#This Row],[SupDescr]])</f>
        <v xml:space="preserve"> </v>
      </c>
      <c r="G8628" t="s">
        <v>13916</v>
      </c>
      <c r="H8628">
        <v>1</v>
      </c>
      <c r="I8628" t="str">
        <f>IF(A8628=A8627,I8627&amp;CHAR(10)&amp;"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9" spans="1:9" x14ac:dyDescent="0.25">
      <c r="A8629" t="s">
        <v>14333</v>
      </c>
      <c r="B8629">
        <v>96266400</v>
      </c>
      <c r="C8629" t="s">
        <v>16</v>
      </c>
      <c r="D8629" t="str">
        <f>IF(Tabel_Forespørgsel_fra_Visma28[[#This Row],[SupProd]]=" "," "," - "&amp;Tabel_Forespørgsel_fra_Visma28[[#This Row],[SupProd]])</f>
        <v xml:space="preserve"> </v>
      </c>
      <c r="E8629" t="s">
        <v>16</v>
      </c>
      <c r="F8629" t="str">
        <f>IF(Tabel_Forespørgsel_fra_Visma28[[#This Row],[SupDescr]]=" "," "," - "&amp;Tabel_Forespørgsel_fra_Visma28[[#This Row],[SupDescr]])</f>
        <v xml:space="preserve"> </v>
      </c>
      <c r="G8629" t="s">
        <v>13916</v>
      </c>
      <c r="H8629">
        <v>1</v>
      </c>
      <c r="I8629" t="str">
        <f>IF(A8629=A8628,I8628&amp;CHAR(10)&amp;"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30" spans="1:9" x14ac:dyDescent="0.25">
      <c r="A8630" t="s">
        <v>14333</v>
      </c>
      <c r="B8630">
        <v>64461511</v>
      </c>
      <c r="C8630" t="s">
        <v>16</v>
      </c>
      <c r="D8630" t="str">
        <f>IF(Tabel_Forespørgsel_fra_Visma28[[#This Row],[SupProd]]=" "," "," - "&amp;Tabel_Forespørgsel_fra_Visma28[[#This Row],[SupProd]])</f>
        <v xml:space="preserve"> </v>
      </c>
      <c r="E8630" t="s">
        <v>16</v>
      </c>
      <c r="F8630" t="str">
        <f>IF(Tabel_Forespørgsel_fra_Visma28[[#This Row],[SupDescr]]=" "," "," - "&amp;Tabel_Forespørgsel_fra_Visma28[[#This Row],[SupDescr]])</f>
        <v xml:space="preserve"> </v>
      </c>
      <c r="G8630" t="s">
        <v>6134</v>
      </c>
      <c r="H8630">
        <v>2</v>
      </c>
      <c r="I8630" t="str">
        <f>IF(A8630=A8629,I8629&amp;CHAR(10)&amp;"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Plus-Coat  </v>
      </c>
    </row>
    <row r="8631" spans="1:9" x14ac:dyDescent="0.25">
      <c r="A8631" t="s">
        <v>14329</v>
      </c>
      <c r="B8631">
        <v>96266400</v>
      </c>
      <c r="C8631" t="s">
        <v>16</v>
      </c>
      <c r="D8631" t="str">
        <f>IF(Tabel_Forespørgsel_fra_Visma28[[#This Row],[SupProd]]=" "," "," - "&amp;Tabel_Forespørgsel_fra_Visma28[[#This Row],[SupProd]])</f>
        <v xml:space="preserve"> </v>
      </c>
      <c r="E8631" t="s">
        <v>16</v>
      </c>
      <c r="F8631" t="str">
        <f>IF(Tabel_Forespørgsel_fra_Visma28[[#This Row],[SupDescr]]=" "," "," - "&amp;Tabel_Forespørgsel_fra_Visma28[[#This Row],[SupDescr]])</f>
        <v xml:space="preserve"> </v>
      </c>
      <c r="G8631" t="s">
        <v>13916</v>
      </c>
      <c r="H8631">
        <v>1</v>
      </c>
      <c r="I8631" t="str">
        <f>IF(A8631=A8630,I8630&amp;CHAR(10)&amp;"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32" spans="1:9" x14ac:dyDescent="0.25">
      <c r="A8632" t="s">
        <v>14337</v>
      </c>
      <c r="B8632">
        <v>96266400</v>
      </c>
      <c r="C8632" t="s">
        <v>16</v>
      </c>
      <c r="D8632" t="str">
        <f>IF(Tabel_Forespørgsel_fra_Visma28[[#This Row],[SupProd]]=" "," "," - "&amp;Tabel_Forespørgsel_fra_Visma28[[#This Row],[SupProd]])</f>
        <v xml:space="preserve"> </v>
      </c>
      <c r="E8632" t="s">
        <v>16</v>
      </c>
      <c r="F8632" t="str">
        <f>IF(Tabel_Forespørgsel_fra_Visma28[[#This Row],[SupDescr]]=" "," "," - "&amp;Tabel_Forespørgsel_fra_Visma28[[#This Row],[SupDescr]])</f>
        <v xml:space="preserve"> </v>
      </c>
      <c r="G8632" t="s">
        <v>13916</v>
      </c>
      <c r="H8632">
        <v>1</v>
      </c>
      <c r="I8632" t="str">
        <f>IF(A8632=A8631,I8631&amp;CHAR(10)&amp;"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33" spans="1:9" x14ac:dyDescent="0.25">
      <c r="A8633" t="s">
        <v>14330</v>
      </c>
      <c r="B8633">
        <v>96266400</v>
      </c>
      <c r="C8633" t="s">
        <v>16</v>
      </c>
      <c r="D8633" t="str">
        <f>IF(Tabel_Forespørgsel_fra_Visma28[[#This Row],[SupProd]]=" "," "," - "&amp;Tabel_Forespørgsel_fra_Visma28[[#This Row],[SupProd]])</f>
        <v xml:space="preserve"> </v>
      </c>
      <c r="E8633" t="s">
        <v>16</v>
      </c>
      <c r="F8633" t="str">
        <f>IF(Tabel_Forespørgsel_fra_Visma28[[#This Row],[SupDescr]]=" "," "," - "&amp;Tabel_Forespørgsel_fra_Visma28[[#This Row],[SupDescr]])</f>
        <v xml:space="preserve"> </v>
      </c>
      <c r="G8633" t="s">
        <v>13916</v>
      </c>
      <c r="H8633">
        <v>1</v>
      </c>
      <c r="I8633" t="str">
        <f>IF(A8633=A8632,I8632&amp;CHAR(10)&amp;"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34" spans="1:9" x14ac:dyDescent="0.25">
      <c r="A8634" t="s">
        <v>14331</v>
      </c>
      <c r="B8634">
        <v>96266400</v>
      </c>
      <c r="C8634" t="s">
        <v>16</v>
      </c>
      <c r="D8634" t="str">
        <f>IF(Tabel_Forespørgsel_fra_Visma28[[#This Row],[SupProd]]=" "," "," - "&amp;Tabel_Forespørgsel_fra_Visma28[[#This Row],[SupProd]])</f>
        <v xml:space="preserve"> </v>
      </c>
      <c r="E8634" t="s">
        <v>16</v>
      </c>
      <c r="F8634" t="str">
        <f>IF(Tabel_Forespørgsel_fra_Visma28[[#This Row],[SupDescr]]=" "," "," - "&amp;Tabel_Forespørgsel_fra_Visma28[[#This Row],[SupDescr]])</f>
        <v xml:space="preserve"> </v>
      </c>
      <c r="G8634" t="s">
        <v>13916</v>
      </c>
      <c r="H8634">
        <v>1</v>
      </c>
      <c r="I8634" t="str">
        <f>IF(A8634=A8633,I8633&amp;CHAR(10)&amp;"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35" spans="1:9" x14ac:dyDescent="0.25">
      <c r="A8635" t="s">
        <v>14332</v>
      </c>
      <c r="B8635">
        <v>75211662</v>
      </c>
      <c r="C8635" t="s">
        <v>16</v>
      </c>
      <c r="D8635" t="str">
        <f>IF(Tabel_Forespørgsel_fra_Visma28[[#This Row],[SupProd]]=" "," "," - "&amp;Tabel_Forespørgsel_fra_Visma28[[#This Row],[SupProd]])</f>
        <v xml:space="preserve"> </v>
      </c>
      <c r="E8635" t="s">
        <v>16</v>
      </c>
      <c r="F8635" t="str">
        <f>IF(Tabel_Forespørgsel_fra_Visma28[[#This Row],[SupDescr]]=" "," "," - "&amp;Tabel_Forespørgsel_fra_Visma28[[#This Row],[SupDescr]])</f>
        <v xml:space="preserve"> </v>
      </c>
      <c r="G8635" t="s">
        <v>7015</v>
      </c>
      <c r="H8635">
        <v>1</v>
      </c>
      <c r="I8635" t="str">
        <f>IF(A8635=A8634,I8634&amp;CHAR(10)&amp;"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36" spans="1:9" x14ac:dyDescent="0.25">
      <c r="A8636" t="s">
        <v>14334</v>
      </c>
      <c r="B8636">
        <v>75211662</v>
      </c>
      <c r="C8636" t="s">
        <v>16</v>
      </c>
      <c r="D8636" t="str">
        <f>IF(Tabel_Forespørgsel_fra_Visma28[[#This Row],[SupProd]]=" "," "," - "&amp;Tabel_Forespørgsel_fra_Visma28[[#This Row],[SupProd]])</f>
        <v xml:space="preserve"> </v>
      </c>
      <c r="E8636" t="s">
        <v>16</v>
      </c>
      <c r="F8636" t="str">
        <f>IF(Tabel_Forespørgsel_fra_Visma28[[#This Row],[SupDescr]]=" "," "," - "&amp;Tabel_Forespørgsel_fra_Visma28[[#This Row],[SupDescr]])</f>
        <v xml:space="preserve"> </v>
      </c>
      <c r="G8636" t="s">
        <v>7015</v>
      </c>
      <c r="H8636">
        <v>1</v>
      </c>
      <c r="I8636" t="str">
        <f>IF(A8636=A8635,I8635&amp;CHAR(10)&amp;"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37" spans="1:9" x14ac:dyDescent="0.25">
      <c r="A8637" t="s">
        <v>14335</v>
      </c>
      <c r="B8637">
        <v>75211662</v>
      </c>
      <c r="C8637" t="s">
        <v>16</v>
      </c>
      <c r="D8637" t="str">
        <f>IF(Tabel_Forespørgsel_fra_Visma28[[#This Row],[SupProd]]=" "," "," - "&amp;Tabel_Forespørgsel_fra_Visma28[[#This Row],[SupProd]])</f>
        <v xml:space="preserve"> </v>
      </c>
      <c r="E8637" t="s">
        <v>16</v>
      </c>
      <c r="F8637" t="str">
        <f>IF(Tabel_Forespørgsel_fra_Visma28[[#This Row],[SupDescr]]=" "," "," - "&amp;Tabel_Forespørgsel_fra_Visma28[[#This Row],[SupDescr]])</f>
        <v xml:space="preserve"> </v>
      </c>
      <c r="G8637" t="s">
        <v>7015</v>
      </c>
      <c r="H8637">
        <v>1</v>
      </c>
      <c r="I8637" t="str">
        <f>IF(A8637=A8636,I8636&amp;CHAR(10)&amp;"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38" spans="1:9" x14ac:dyDescent="0.25">
      <c r="A8638" t="s">
        <v>14340</v>
      </c>
      <c r="B8638">
        <v>75211662</v>
      </c>
      <c r="C8638" t="s">
        <v>16</v>
      </c>
      <c r="D8638" t="str">
        <f>IF(Tabel_Forespørgsel_fra_Visma28[[#This Row],[SupProd]]=" "," "," - "&amp;Tabel_Forespørgsel_fra_Visma28[[#This Row],[SupProd]])</f>
        <v xml:space="preserve"> </v>
      </c>
      <c r="E8638" t="s">
        <v>16</v>
      </c>
      <c r="F8638" t="str">
        <f>IF(Tabel_Forespørgsel_fra_Visma28[[#This Row],[SupDescr]]=" "," "," - "&amp;Tabel_Forespørgsel_fra_Visma28[[#This Row],[SupDescr]])</f>
        <v xml:space="preserve"> </v>
      </c>
      <c r="G8638" t="s">
        <v>7015</v>
      </c>
      <c r="H8638">
        <v>1</v>
      </c>
      <c r="I8638" t="str">
        <f>IF(A8638=A8637,I8637&amp;CHAR(10)&amp;"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39" spans="1:9" x14ac:dyDescent="0.25">
      <c r="A8639" t="s">
        <v>14341</v>
      </c>
      <c r="B8639">
        <v>75211662</v>
      </c>
      <c r="C8639" t="s">
        <v>16</v>
      </c>
      <c r="D8639" t="str">
        <f>IF(Tabel_Forespørgsel_fra_Visma28[[#This Row],[SupProd]]=" "," "," - "&amp;Tabel_Forespørgsel_fra_Visma28[[#This Row],[SupProd]])</f>
        <v xml:space="preserve"> </v>
      </c>
      <c r="E8639" t="s">
        <v>16</v>
      </c>
      <c r="F8639" t="str">
        <f>IF(Tabel_Forespørgsel_fra_Visma28[[#This Row],[SupDescr]]=" "," "," - "&amp;Tabel_Forespørgsel_fra_Visma28[[#This Row],[SupDescr]])</f>
        <v xml:space="preserve"> </v>
      </c>
      <c r="G8639" t="s">
        <v>7015</v>
      </c>
      <c r="H8639">
        <v>1</v>
      </c>
      <c r="I8639" t="str">
        <f>IF(A8639=A8638,I8638&amp;CHAR(10)&amp;"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0" spans="1:9" x14ac:dyDescent="0.25">
      <c r="A8640" t="s">
        <v>14336</v>
      </c>
      <c r="B8640">
        <v>75211662</v>
      </c>
      <c r="C8640" t="s">
        <v>16</v>
      </c>
      <c r="D8640" t="str">
        <f>IF(Tabel_Forespørgsel_fra_Visma28[[#This Row],[SupProd]]=" "," "," - "&amp;Tabel_Forespørgsel_fra_Visma28[[#This Row],[SupProd]])</f>
        <v xml:space="preserve"> </v>
      </c>
      <c r="E8640" t="s">
        <v>16</v>
      </c>
      <c r="F8640" t="str">
        <f>IF(Tabel_Forespørgsel_fra_Visma28[[#This Row],[SupDescr]]=" "," "," - "&amp;Tabel_Forespørgsel_fra_Visma28[[#This Row],[SupDescr]])</f>
        <v xml:space="preserve"> </v>
      </c>
      <c r="G8640" t="s">
        <v>7015</v>
      </c>
      <c r="H8640">
        <v>1</v>
      </c>
      <c r="I8640" t="str">
        <f>IF(A8640=A8639,I8639&amp;CHAR(10)&amp;"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1" spans="1:9" x14ac:dyDescent="0.25">
      <c r="A8641" t="s">
        <v>14342</v>
      </c>
      <c r="B8641">
        <v>75211662</v>
      </c>
      <c r="C8641" t="s">
        <v>16</v>
      </c>
      <c r="D8641" t="str">
        <f>IF(Tabel_Forespørgsel_fra_Visma28[[#This Row],[SupProd]]=" "," "," - "&amp;Tabel_Forespørgsel_fra_Visma28[[#This Row],[SupProd]])</f>
        <v xml:space="preserve"> </v>
      </c>
      <c r="E8641" t="s">
        <v>16</v>
      </c>
      <c r="F8641" t="str">
        <f>IF(Tabel_Forespørgsel_fra_Visma28[[#This Row],[SupDescr]]=" "," "," - "&amp;Tabel_Forespørgsel_fra_Visma28[[#This Row],[SupDescr]])</f>
        <v xml:space="preserve"> </v>
      </c>
      <c r="G8641" t="s">
        <v>7015</v>
      </c>
      <c r="H8641">
        <v>1</v>
      </c>
      <c r="I8641" t="str">
        <f>IF(A8641=A8640,I8640&amp;CHAR(10)&amp;"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2" spans="1:9" x14ac:dyDescent="0.25">
      <c r="A8642" t="s">
        <v>14351</v>
      </c>
      <c r="B8642">
        <v>75211662</v>
      </c>
      <c r="C8642" t="s">
        <v>16</v>
      </c>
      <c r="D8642" t="str">
        <f>IF(Tabel_Forespørgsel_fra_Visma28[[#This Row],[SupProd]]=" "," "," - "&amp;Tabel_Forespørgsel_fra_Visma28[[#This Row],[SupProd]])</f>
        <v xml:space="preserve"> </v>
      </c>
      <c r="E8642" t="s">
        <v>16</v>
      </c>
      <c r="F8642" t="str">
        <f>IF(Tabel_Forespørgsel_fra_Visma28[[#This Row],[SupDescr]]=" "," "," - "&amp;Tabel_Forespørgsel_fra_Visma28[[#This Row],[SupDescr]])</f>
        <v xml:space="preserve"> </v>
      </c>
      <c r="G8642" t="s">
        <v>7015</v>
      </c>
      <c r="H8642">
        <v>1</v>
      </c>
      <c r="I8642" t="str">
        <f>IF(A8642=A8641,I8641&amp;CHAR(10)&amp;"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3" spans="1:9" x14ac:dyDescent="0.25">
      <c r="A8643" t="s">
        <v>14352</v>
      </c>
      <c r="B8643">
        <v>96266400</v>
      </c>
      <c r="C8643" t="s">
        <v>16</v>
      </c>
      <c r="D8643" t="str">
        <f>IF(Tabel_Forespørgsel_fra_Visma28[[#This Row],[SupProd]]=" "," "," - "&amp;Tabel_Forespørgsel_fra_Visma28[[#This Row],[SupProd]])</f>
        <v xml:space="preserve"> </v>
      </c>
      <c r="E8643" t="s">
        <v>16</v>
      </c>
      <c r="F8643" t="str">
        <f>IF(Tabel_Forespørgsel_fra_Visma28[[#This Row],[SupDescr]]=" "," "," - "&amp;Tabel_Forespørgsel_fra_Visma28[[#This Row],[SupDescr]])</f>
        <v xml:space="preserve"> </v>
      </c>
      <c r="G8643" t="s">
        <v>13916</v>
      </c>
      <c r="H8643">
        <v>1</v>
      </c>
      <c r="I8643" t="str">
        <f>IF(A8643=A8642,I8642&amp;CHAR(10)&amp;"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44" spans="1:9" x14ac:dyDescent="0.25">
      <c r="A8644" t="s">
        <v>14306</v>
      </c>
      <c r="B8644">
        <v>75211662</v>
      </c>
      <c r="C8644" t="s">
        <v>16</v>
      </c>
      <c r="D8644" t="str">
        <f>IF(Tabel_Forespørgsel_fra_Visma28[[#This Row],[SupProd]]=" "," "," - "&amp;Tabel_Forespørgsel_fra_Visma28[[#This Row],[SupProd]])</f>
        <v xml:space="preserve"> </v>
      </c>
      <c r="E8644" t="s">
        <v>16</v>
      </c>
      <c r="F8644" t="str">
        <f>IF(Tabel_Forespørgsel_fra_Visma28[[#This Row],[SupDescr]]=" "," "," - "&amp;Tabel_Forespørgsel_fra_Visma28[[#This Row],[SupDescr]])</f>
        <v xml:space="preserve"> </v>
      </c>
      <c r="G8644" t="s">
        <v>7015</v>
      </c>
      <c r="H8644">
        <v>1</v>
      </c>
      <c r="I8644" t="str">
        <f>IF(A8644=A8643,I8643&amp;CHAR(10)&amp;"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5" spans="1:9" x14ac:dyDescent="0.25">
      <c r="A8645" t="s">
        <v>14348</v>
      </c>
      <c r="B8645">
        <v>75211662</v>
      </c>
      <c r="C8645" t="s">
        <v>16</v>
      </c>
      <c r="D8645" t="str">
        <f>IF(Tabel_Forespørgsel_fra_Visma28[[#This Row],[SupProd]]=" "," "," - "&amp;Tabel_Forespørgsel_fra_Visma28[[#This Row],[SupProd]])</f>
        <v xml:space="preserve"> </v>
      </c>
      <c r="E8645" t="s">
        <v>16</v>
      </c>
      <c r="F8645" t="str">
        <f>IF(Tabel_Forespørgsel_fra_Visma28[[#This Row],[SupDescr]]=" "," "," - "&amp;Tabel_Forespørgsel_fra_Visma28[[#This Row],[SupDescr]])</f>
        <v xml:space="preserve"> </v>
      </c>
      <c r="G8645" t="s">
        <v>7015</v>
      </c>
      <c r="H8645">
        <v>1</v>
      </c>
      <c r="I8645" t="str">
        <f>IF(A8645=A8644,I8644&amp;CHAR(10)&amp;"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6" spans="1:9" x14ac:dyDescent="0.25">
      <c r="A8646" t="s">
        <v>14371</v>
      </c>
      <c r="B8646">
        <v>75211662</v>
      </c>
      <c r="C8646" t="s">
        <v>16</v>
      </c>
      <c r="D8646" s="158" t="str">
        <f>IF(Tabel_Forespørgsel_fra_Visma28[[#This Row],[SupProd]]=" "," "," - "&amp;Tabel_Forespørgsel_fra_Visma28[[#This Row],[SupProd]])</f>
        <v xml:space="preserve"> </v>
      </c>
      <c r="E8646" t="s">
        <v>16</v>
      </c>
      <c r="F8646" s="158" t="str">
        <f>IF(Tabel_Forespørgsel_fra_Visma28[[#This Row],[SupDescr]]=" "," "," - "&amp;Tabel_Forespørgsel_fra_Visma28[[#This Row],[SupDescr]])</f>
        <v xml:space="preserve"> </v>
      </c>
      <c r="G8646" t="s">
        <v>7015</v>
      </c>
      <c r="H8646">
        <v>1</v>
      </c>
      <c r="I8646" s="158" t="str">
        <f>IF(A8646=A8645,I8645&amp;CHAR(10)&amp;"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7" spans="1:9" x14ac:dyDescent="0.25">
      <c r="A8647" t="s">
        <v>14252</v>
      </c>
      <c r="B8647">
        <v>75211662</v>
      </c>
      <c r="C8647" t="s">
        <v>16</v>
      </c>
      <c r="D8647" s="158" t="str">
        <f>IF(Tabel_Forespørgsel_fra_Visma28[[#This Row],[SupProd]]=" "," "," - "&amp;Tabel_Forespørgsel_fra_Visma28[[#This Row],[SupProd]])</f>
        <v xml:space="preserve"> </v>
      </c>
      <c r="E8647" t="s">
        <v>16</v>
      </c>
      <c r="F8647" s="158" t="str">
        <f>IF(Tabel_Forespørgsel_fra_Visma28[[#This Row],[SupDescr]]=" "," "," - "&amp;Tabel_Forespørgsel_fra_Visma28[[#This Row],[SupDescr]])</f>
        <v xml:space="preserve"> </v>
      </c>
      <c r="G8647" t="s">
        <v>7015</v>
      </c>
      <c r="H8647">
        <v>1</v>
      </c>
      <c r="I8647" s="158" t="str">
        <f>IF(A8647=A8646,I8646&amp;CHAR(10)&amp;"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8" spans="1:9" x14ac:dyDescent="0.25">
      <c r="A8648" t="s">
        <v>14369</v>
      </c>
      <c r="B8648">
        <v>75211662</v>
      </c>
      <c r="C8648" t="s">
        <v>16</v>
      </c>
      <c r="D8648" s="158" t="str">
        <f>IF(Tabel_Forespørgsel_fra_Visma28[[#This Row],[SupProd]]=" "," "," - "&amp;Tabel_Forespørgsel_fra_Visma28[[#This Row],[SupProd]])</f>
        <v xml:space="preserve"> </v>
      </c>
      <c r="E8648" t="s">
        <v>16</v>
      </c>
      <c r="F8648" s="158" t="str">
        <f>IF(Tabel_Forespørgsel_fra_Visma28[[#This Row],[SupDescr]]=" "," "," - "&amp;Tabel_Forespørgsel_fra_Visma28[[#This Row],[SupDescr]])</f>
        <v xml:space="preserve"> </v>
      </c>
      <c r="G8648" t="s">
        <v>7015</v>
      </c>
      <c r="H8648">
        <v>1</v>
      </c>
      <c r="I8648" s="158" t="str">
        <f>IF(A8648=A8647,I8647&amp;CHAR(10)&amp;"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9" spans="1:9" x14ac:dyDescent="0.25">
      <c r="A8649" t="s">
        <v>14718</v>
      </c>
      <c r="B8649">
        <v>75211662</v>
      </c>
      <c r="C8649" t="s">
        <v>16</v>
      </c>
      <c r="D8649" s="158" t="str">
        <f>IF(Tabel_Forespørgsel_fra_Visma28[[#This Row],[SupProd]]=" "," "," - "&amp;Tabel_Forespørgsel_fra_Visma28[[#This Row],[SupProd]])</f>
        <v xml:space="preserve"> </v>
      </c>
      <c r="E8649" t="s">
        <v>16</v>
      </c>
      <c r="F8649" s="158" t="str">
        <f>IF(Tabel_Forespørgsel_fra_Visma28[[#This Row],[SupDescr]]=" "," "," - "&amp;Tabel_Forespørgsel_fra_Visma28[[#This Row],[SupDescr]])</f>
        <v xml:space="preserve"> </v>
      </c>
      <c r="G8649" t="s">
        <v>7015</v>
      </c>
      <c r="H8649">
        <v>1</v>
      </c>
      <c r="I8649" s="158" t="str">
        <f>IF(A8649=A8648,I8648&amp;CHAR(10)&amp;"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0" spans="1:9" x14ac:dyDescent="0.25">
      <c r="A8650" t="s">
        <v>14523</v>
      </c>
      <c r="B8650">
        <v>96266400</v>
      </c>
      <c r="C8650" t="s">
        <v>16</v>
      </c>
      <c r="D8650" s="158" t="str">
        <f>IF(Tabel_Forespørgsel_fra_Visma28[[#This Row],[SupProd]]=" "," "," - "&amp;Tabel_Forespørgsel_fra_Visma28[[#This Row],[SupProd]])</f>
        <v xml:space="preserve"> </v>
      </c>
      <c r="E8650" t="s">
        <v>16</v>
      </c>
      <c r="F8650" s="158" t="str">
        <f>IF(Tabel_Forespørgsel_fra_Visma28[[#This Row],[SupDescr]]=" "," "," - "&amp;Tabel_Forespørgsel_fra_Visma28[[#This Row],[SupDescr]])</f>
        <v xml:space="preserve"> </v>
      </c>
      <c r="G8650" t="s">
        <v>13916</v>
      </c>
      <c r="H8650">
        <v>1</v>
      </c>
      <c r="I8650" s="158" t="str">
        <f>IF(A8650=A8649,I8649&amp;CHAR(10)&amp;"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51" spans="1:9" x14ac:dyDescent="0.25">
      <c r="A8651" t="s">
        <v>14524</v>
      </c>
      <c r="B8651">
        <v>96266400</v>
      </c>
      <c r="C8651" t="s">
        <v>16</v>
      </c>
      <c r="D8651" s="158" t="str">
        <f>IF(Tabel_Forespørgsel_fra_Visma28[[#This Row],[SupProd]]=" "," "," - "&amp;Tabel_Forespørgsel_fra_Visma28[[#This Row],[SupProd]])</f>
        <v xml:space="preserve"> </v>
      </c>
      <c r="E8651" t="s">
        <v>16</v>
      </c>
      <c r="F8651" s="158" t="str">
        <f>IF(Tabel_Forespørgsel_fra_Visma28[[#This Row],[SupDescr]]=" "," "," - "&amp;Tabel_Forespørgsel_fra_Visma28[[#This Row],[SupDescr]])</f>
        <v xml:space="preserve"> </v>
      </c>
      <c r="G8651" t="s">
        <v>13916</v>
      </c>
      <c r="H8651">
        <v>1</v>
      </c>
      <c r="I8651" s="158" t="str">
        <f>IF(A8651=A8650,I8650&amp;CHAR(10)&amp;"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52" spans="1:9" x14ac:dyDescent="0.25">
      <c r="A8652" t="s">
        <v>14469</v>
      </c>
      <c r="B8652">
        <v>75211662</v>
      </c>
      <c r="C8652" t="s">
        <v>16</v>
      </c>
      <c r="D8652" s="158" t="str">
        <f>IF(Tabel_Forespørgsel_fra_Visma28[[#This Row],[SupProd]]=" "," "," - "&amp;Tabel_Forespørgsel_fra_Visma28[[#This Row],[SupProd]])</f>
        <v xml:space="preserve"> </v>
      </c>
      <c r="E8652" t="s">
        <v>16</v>
      </c>
      <c r="F8652" s="158" t="str">
        <f>IF(Tabel_Forespørgsel_fra_Visma28[[#This Row],[SupDescr]]=" "," "," - "&amp;Tabel_Forespørgsel_fra_Visma28[[#This Row],[SupDescr]])</f>
        <v xml:space="preserve"> </v>
      </c>
      <c r="G8652" t="s">
        <v>7015</v>
      </c>
      <c r="H8652">
        <v>1</v>
      </c>
      <c r="I8652" s="158" t="str">
        <f>IF(A8652=A8651,I8651&amp;CHAR(10)&amp;"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3" spans="1:9" x14ac:dyDescent="0.25">
      <c r="A8653" t="s">
        <v>14470</v>
      </c>
      <c r="B8653">
        <v>75211662</v>
      </c>
      <c r="C8653" t="s">
        <v>16</v>
      </c>
      <c r="D8653" s="158" t="str">
        <f>IF(Tabel_Forespørgsel_fra_Visma28[[#This Row],[SupProd]]=" "," "," - "&amp;Tabel_Forespørgsel_fra_Visma28[[#This Row],[SupProd]])</f>
        <v xml:space="preserve"> </v>
      </c>
      <c r="E8653" t="s">
        <v>16</v>
      </c>
      <c r="F8653" s="158" t="str">
        <f>IF(Tabel_Forespørgsel_fra_Visma28[[#This Row],[SupDescr]]=" "," "," - "&amp;Tabel_Forespørgsel_fra_Visma28[[#This Row],[SupDescr]])</f>
        <v xml:space="preserve"> </v>
      </c>
      <c r="G8653" t="s">
        <v>7015</v>
      </c>
      <c r="H8653">
        <v>1</v>
      </c>
      <c r="I8653" s="158" t="str">
        <f>IF(A8653=A8652,I8652&amp;CHAR(10)&amp;"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4" spans="1:9" x14ac:dyDescent="0.25">
      <c r="A8654" t="s">
        <v>14528</v>
      </c>
      <c r="B8654">
        <v>75211662</v>
      </c>
      <c r="C8654" t="s">
        <v>16</v>
      </c>
      <c r="D8654" s="158" t="str">
        <f>IF(Tabel_Forespørgsel_fra_Visma28[[#This Row],[SupProd]]=" "," "," - "&amp;Tabel_Forespørgsel_fra_Visma28[[#This Row],[SupProd]])</f>
        <v xml:space="preserve"> </v>
      </c>
      <c r="E8654" t="s">
        <v>16</v>
      </c>
      <c r="F8654" s="158" t="str">
        <f>IF(Tabel_Forespørgsel_fra_Visma28[[#This Row],[SupDescr]]=" "," "," - "&amp;Tabel_Forespørgsel_fra_Visma28[[#This Row],[SupDescr]])</f>
        <v xml:space="preserve"> </v>
      </c>
      <c r="G8654" t="s">
        <v>7015</v>
      </c>
      <c r="H8654">
        <v>1</v>
      </c>
      <c r="I8654" s="158" t="str">
        <f>IF(A8654=A8653,I8653&amp;CHAR(10)&amp;"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5" spans="1:9" x14ac:dyDescent="0.25">
      <c r="A8655" t="s">
        <v>14529</v>
      </c>
      <c r="B8655">
        <v>75211662</v>
      </c>
      <c r="C8655" t="s">
        <v>16</v>
      </c>
      <c r="D8655" s="158" t="str">
        <f>IF(Tabel_Forespørgsel_fra_Visma28[[#This Row],[SupProd]]=" "," "," - "&amp;Tabel_Forespørgsel_fra_Visma28[[#This Row],[SupProd]])</f>
        <v xml:space="preserve"> </v>
      </c>
      <c r="E8655" t="s">
        <v>16</v>
      </c>
      <c r="F8655" s="158" t="str">
        <f>IF(Tabel_Forespørgsel_fra_Visma28[[#This Row],[SupDescr]]=" "," "," - "&amp;Tabel_Forespørgsel_fra_Visma28[[#This Row],[SupDescr]])</f>
        <v xml:space="preserve"> </v>
      </c>
      <c r="G8655" t="s">
        <v>7015</v>
      </c>
      <c r="H8655">
        <v>1</v>
      </c>
      <c r="I8655" s="158" t="str">
        <f>IF(A8655=A8654,I8654&amp;CHAR(10)&amp;"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6" spans="1:9" x14ac:dyDescent="0.25">
      <c r="A8656" t="s">
        <v>14471</v>
      </c>
      <c r="B8656">
        <v>75211662</v>
      </c>
      <c r="C8656" t="s">
        <v>16</v>
      </c>
      <c r="D8656" s="158" t="str">
        <f>IF(Tabel_Forespørgsel_fra_Visma28[[#This Row],[SupProd]]=" "," "," - "&amp;Tabel_Forespørgsel_fra_Visma28[[#This Row],[SupProd]])</f>
        <v xml:space="preserve"> </v>
      </c>
      <c r="E8656" t="s">
        <v>16</v>
      </c>
      <c r="F8656" s="158" t="str">
        <f>IF(Tabel_Forespørgsel_fra_Visma28[[#This Row],[SupDescr]]=" "," "," - "&amp;Tabel_Forespørgsel_fra_Visma28[[#This Row],[SupDescr]])</f>
        <v xml:space="preserve"> </v>
      </c>
      <c r="G8656" t="s">
        <v>7015</v>
      </c>
      <c r="H8656">
        <v>1</v>
      </c>
      <c r="I8656" s="158" t="str">
        <f>IF(A8656=A8655,I8655&amp;CHAR(10)&amp;"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7" spans="1:9" x14ac:dyDescent="0.25">
      <c r="A8657" t="s">
        <v>14481</v>
      </c>
      <c r="B8657">
        <v>75211662</v>
      </c>
      <c r="C8657" t="s">
        <v>16</v>
      </c>
      <c r="D8657" s="158" t="str">
        <f>IF(Tabel_Forespørgsel_fra_Visma28[[#This Row],[SupProd]]=" "," "," - "&amp;Tabel_Forespørgsel_fra_Visma28[[#This Row],[SupProd]])</f>
        <v xml:space="preserve"> </v>
      </c>
      <c r="E8657" t="s">
        <v>16</v>
      </c>
      <c r="F8657" s="158" t="str">
        <f>IF(Tabel_Forespørgsel_fra_Visma28[[#This Row],[SupDescr]]=" "," "," - "&amp;Tabel_Forespørgsel_fra_Visma28[[#This Row],[SupDescr]])</f>
        <v xml:space="preserve"> </v>
      </c>
      <c r="G8657" t="s">
        <v>7015</v>
      </c>
      <c r="H8657">
        <v>1</v>
      </c>
      <c r="I8657" s="158" t="str">
        <f>IF(A8657=A8656,I8656&amp;CHAR(10)&amp;"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8" spans="1:9" x14ac:dyDescent="0.25">
      <c r="A8658" t="s">
        <v>14075</v>
      </c>
      <c r="B8658">
        <v>66158040</v>
      </c>
      <c r="C8658" t="s">
        <v>16</v>
      </c>
      <c r="D8658" s="158" t="str">
        <f>IF(Tabel_Forespørgsel_fra_Visma28[[#This Row],[SupProd]]=" "," "," - "&amp;Tabel_Forespørgsel_fra_Visma28[[#This Row],[SupProd]])</f>
        <v xml:space="preserve"> </v>
      </c>
      <c r="E8658" t="s">
        <v>16</v>
      </c>
      <c r="F8658" s="158" t="str">
        <f>IF(Tabel_Forespørgsel_fra_Visma28[[#This Row],[SupDescr]]=" "," "," - "&amp;Tabel_Forespørgsel_fra_Visma28[[#This Row],[SupDescr]])</f>
        <v xml:space="preserve"> </v>
      </c>
      <c r="G8658" t="s">
        <v>13920</v>
      </c>
      <c r="H8658">
        <v>1</v>
      </c>
      <c r="I8658" s="158" t="str">
        <f>IF(A8658=A8657,I8657&amp;CHAR(10)&amp;"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659" spans="1:9" x14ac:dyDescent="0.25">
      <c r="A8659" t="s">
        <v>14070</v>
      </c>
      <c r="B8659">
        <v>96266400</v>
      </c>
      <c r="C8659" t="s">
        <v>16</v>
      </c>
      <c r="D8659" s="158" t="str">
        <f>IF(Tabel_Forespørgsel_fra_Visma28[[#This Row],[SupProd]]=" "," "," - "&amp;Tabel_Forespørgsel_fra_Visma28[[#This Row],[SupProd]])</f>
        <v xml:space="preserve"> </v>
      </c>
      <c r="E8659" t="s">
        <v>16</v>
      </c>
      <c r="F8659" s="158" t="str">
        <f>IF(Tabel_Forespørgsel_fra_Visma28[[#This Row],[SupDescr]]=" "," "," - "&amp;Tabel_Forespørgsel_fra_Visma28[[#This Row],[SupDescr]])</f>
        <v xml:space="preserve"> </v>
      </c>
      <c r="G8659" t="s">
        <v>13916</v>
      </c>
      <c r="H8659">
        <v>1</v>
      </c>
      <c r="I8659" s="158" t="str">
        <f>IF(A8659=A8658,I8658&amp;CHAR(10)&amp;"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0" spans="1:9" x14ac:dyDescent="0.25">
      <c r="A8660" t="s">
        <v>14071</v>
      </c>
      <c r="B8660">
        <v>96266400</v>
      </c>
      <c r="C8660" t="s">
        <v>16</v>
      </c>
      <c r="D8660" s="158" t="str">
        <f>IF(Tabel_Forespørgsel_fra_Visma28[[#This Row],[SupProd]]=" "," "," - "&amp;Tabel_Forespørgsel_fra_Visma28[[#This Row],[SupProd]])</f>
        <v xml:space="preserve"> </v>
      </c>
      <c r="E8660" t="s">
        <v>16</v>
      </c>
      <c r="F8660" s="158" t="str">
        <f>IF(Tabel_Forespørgsel_fra_Visma28[[#This Row],[SupDescr]]=" "," "," - "&amp;Tabel_Forespørgsel_fra_Visma28[[#This Row],[SupDescr]])</f>
        <v xml:space="preserve"> </v>
      </c>
      <c r="G8660" t="s">
        <v>13916</v>
      </c>
      <c r="H8660">
        <v>1</v>
      </c>
      <c r="I8660" s="158" t="str">
        <f>IF(A8660=A8659,I8659&amp;CHAR(10)&amp;"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1" spans="1:9" x14ac:dyDescent="0.25">
      <c r="A8661" t="s">
        <v>14073</v>
      </c>
      <c r="B8661">
        <v>96266400</v>
      </c>
      <c r="C8661" t="s">
        <v>16</v>
      </c>
      <c r="D8661" s="158" t="str">
        <f>IF(Tabel_Forespørgsel_fra_Visma28[[#This Row],[SupProd]]=" "," "," - "&amp;Tabel_Forespørgsel_fra_Visma28[[#This Row],[SupProd]])</f>
        <v xml:space="preserve"> </v>
      </c>
      <c r="E8661" t="s">
        <v>16</v>
      </c>
      <c r="F8661" s="158" t="str">
        <f>IF(Tabel_Forespørgsel_fra_Visma28[[#This Row],[SupDescr]]=" "," "," - "&amp;Tabel_Forespørgsel_fra_Visma28[[#This Row],[SupDescr]])</f>
        <v xml:space="preserve"> </v>
      </c>
      <c r="G8661" t="s">
        <v>13916</v>
      </c>
      <c r="H8661">
        <v>1</v>
      </c>
      <c r="I8661" s="158" t="str">
        <f>IF(A8661=A8660,I8660&amp;CHAR(10)&amp;"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2" spans="1:9" x14ac:dyDescent="0.25">
      <c r="A8662" t="s">
        <v>14790</v>
      </c>
      <c r="B8662">
        <v>57617080</v>
      </c>
      <c r="C8662" t="s">
        <v>16</v>
      </c>
      <c r="D8662" s="158" t="str">
        <f>IF(Tabel_Forespørgsel_fra_Visma28[[#This Row],[SupProd]]=" "," "," - "&amp;Tabel_Forespørgsel_fra_Visma28[[#This Row],[SupProd]])</f>
        <v xml:space="preserve"> </v>
      </c>
      <c r="E8662" t="s">
        <v>16</v>
      </c>
      <c r="F8662" s="158" t="str">
        <f>IF(Tabel_Forespørgsel_fra_Visma28[[#This Row],[SupDescr]]=" "," "," - "&amp;Tabel_Forespørgsel_fra_Visma28[[#This Row],[SupDescr]])</f>
        <v xml:space="preserve"> </v>
      </c>
      <c r="G8662" t="s">
        <v>11284</v>
      </c>
      <c r="H8662">
        <v>1</v>
      </c>
      <c r="I8662" s="158" t="str">
        <f>IF(A8662=A8661,I8661&amp;CHAR(10)&amp;"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63" spans="1:9" x14ac:dyDescent="0.25">
      <c r="A8663" t="s">
        <v>14816</v>
      </c>
      <c r="B8663">
        <v>57617080</v>
      </c>
      <c r="C8663" t="s">
        <v>16</v>
      </c>
      <c r="D8663" s="158" t="str">
        <f>IF(Tabel_Forespørgsel_fra_Visma28[[#This Row],[SupProd]]=" "," "," - "&amp;Tabel_Forespørgsel_fra_Visma28[[#This Row],[SupProd]])</f>
        <v xml:space="preserve"> </v>
      </c>
      <c r="E8663" t="s">
        <v>16</v>
      </c>
      <c r="F8663" s="158" t="str">
        <f>IF(Tabel_Forespørgsel_fra_Visma28[[#This Row],[SupDescr]]=" "," "," - "&amp;Tabel_Forespørgsel_fra_Visma28[[#This Row],[SupDescr]])</f>
        <v xml:space="preserve"> </v>
      </c>
      <c r="G8663" t="s">
        <v>11284</v>
      </c>
      <c r="H8663">
        <v>1</v>
      </c>
      <c r="I8663" s="158" t="str">
        <f>IF(A8663=A8662,I8662&amp;CHAR(10)&amp;"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64" spans="1:9" x14ac:dyDescent="0.25">
      <c r="A8664" t="s">
        <v>14791</v>
      </c>
      <c r="B8664">
        <v>57617080</v>
      </c>
      <c r="C8664" t="s">
        <v>16</v>
      </c>
      <c r="D8664" s="158" t="str">
        <f>IF(Tabel_Forespørgsel_fra_Visma28[[#This Row],[SupProd]]=" "," "," - "&amp;Tabel_Forespørgsel_fra_Visma28[[#This Row],[SupProd]])</f>
        <v xml:space="preserve"> </v>
      </c>
      <c r="E8664" t="s">
        <v>16</v>
      </c>
      <c r="F8664" s="158" t="str">
        <f>IF(Tabel_Forespørgsel_fra_Visma28[[#This Row],[SupDescr]]=" "," "," - "&amp;Tabel_Forespørgsel_fra_Visma28[[#This Row],[SupDescr]])</f>
        <v xml:space="preserve"> </v>
      </c>
      <c r="G8664" t="s">
        <v>11284</v>
      </c>
      <c r="H8664">
        <v>1</v>
      </c>
      <c r="I8664" s="158" t="str">
        <f>IF(A8664=A8663,I8663&amp;CHAR(10)&amp;"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65" spans="1:9" x14ac:dyDescent="0.25">
      <c r="A8665" t="s">
        <v>14815</v>
      </c>
      <c r="B8665">
        <v>57617080</v>
      </c>
      <c r="C8665" t="s">
        <v>16</v>
      </c>
      <c r="D8665" s="158" t="str">
        <f>IF(Tabel_Forespørgsel_fra_Visma28[[#This Row],[SupProd]]=" "," "," - "&amp;Tabel_Forespørgsel_fra_Visma28[[#This Row],[SupProd]])</f>
        <v xml:space="preserve"> </v>
      </c>
      <c r="E8665" t="s">
        <v>16</v>
      </c>
      <c r="F8665" s="158" t="str">
        <f>IF(Tabel_Forespørgsel_fra_Visma28[[#This Row],[SupDescr]]=" "," "," - "&amp;Tabel_Forespørgsel_fra_Visma28[[#This Row],[SupDescr]])</f>
        <v xml:space="preserve"> </v>
      </c>
      <c r="G8665" t="s">
        <v>11284</v>
      </c>
      <c r="H8665">
        <v>1</v>
      </c>
      <c r="I8665" s="158" t="str">
        <f>IF(A8665=A8664,I8664&amp;CHAR(10)&amp;"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66" spans="1:9" x14ac:dyDescent="0.25">
      <c r="A8666" t="s">
        <v>15043</v>
      </c>
      <c r="B8666">
        <v>96266400</v>
      </c>
      <c r="C8666" t="s">
        <v>16</v>
      </c>
      <c r="D8666" s="158" t="str">
        <f>IF(Tabel_Forespørgsel_fra_Visma28[[#This Row],[SupProd]]=" "," "," - "&amp;Tabel_Forespørgsel_fra_Visma28[[#This Row],[SupProd]])</f>
        <v xml:space="preserve"> </v>
      </c>
      <c r="E8666" t="s">
        <v>16</v>
      </c>
      <c r="F8666" s="158" t="str">
        <f>IF(Tabel_Forespørgsel_fra_Visma28[[#This Row],[SupDescr]]=" "," "," - "&amp;Tabel_Forespørgsel_fra_Visma28[[#This Row],[SupDescr]])</f>
        <v xml:space="preserve"> </v>
      </c>
      <c r="G8666" t="s">
        <v>13916</v>
      </c>
      <c r="H8666">
        <v>1</v>
      </c>
      <c r="I8666" s="158" t="str">
        <f>IF(A8666=A8665,I8665&amp;CHAR(10)&amp;"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7" spans="1:9" x14ac:dyDescent="0.25">
      <c r="A8667" t="s">
        <v>14952</v>
      </c>
      <c r="B8667">
        <v>96266400</v>
      </c>
      <c r="C8667" t="s">
        <v>16</v>
      </c>
      <c r="D8667" s="158" t="str">
        <f>IF(Tabel_Forespørgsel_fra_Visma28[[#This Row],[SupProd]]=" "," "," - "&amp;Tabel_Forespørgsel_fra_Visma28[[#This Row],[SupProd]])</f>
        <v xml:space="preserve"> </v>
      </c>
      <c r="E8667" t="s">
        <v>16</v>
      </c>
      <c r="F8667" s="158" t="str">
        <f>IF(Tabel_Forespørgsel_fra_Visma28[[#This Row],[SupDescr]]=" "," "," - "&amp;Tabel_Forespørgsel_fra_Visma28[[#This Row],[SupDescr]])</f>
        <v xml:space="preserve"> </v>
      </c>
      <c r="G8667" t="s">
        <v>13916</v>
      </c>
      <c r="H8667">
        <v>1</v>
      </c>
      <c r="I8667" s="158" t="str">
        <f>IF(A8667=A8666,I8666&amp;CHAR(10)&amp;"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8" spans="1:9" x14ac:dyDescent="0.25">
      <c r="A8668" t="s">
        <v>15044</v>
      </c>
      <c r="B8668">
        <v>96266400</v>
      </c>
      <c r="C8668" t="s">
        <v>16</v>
      </c>
      <c r="D8668" s="158" t="str">
        <f>IF(Tabel_Forespørgsel_fra_Visma28[[#This Row],[SupProd]]=" "," "," - "&amp;Tabel_Forespørgsel_fra_Visma28[[#This Row],[SupProd]])</f>
        <v xml:space="preserve"> </v>
      </c>
      <c r="E8668" t="s">
        <v>16</v>
      </c>
      <c r="F8668" s="158" t="str">
        <f>IF(Tabel_Forespørgsel_fra_Visma28[[#This Row],[SupDescr]]=" "," "," - "&amp;Tabel_Forespørgsel_fra_Visma28[[#This Row],[SupDescr]])</f>
        <v xml:space="preserve"> </v>
      </c>
      <c r="G8668" t="s">
        <v>13916</v>
      </c>
      <c r="H8668">
        <v>1</v>
      </c>
      <c r="I8668" s="158" t="str">
        <f>IF(A8668=A8667,I8667&amp;CHAR(10)&amp;"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9" spans="1:9" x14ac:dyDescent="0.25">
      <c r="A8669" t="s">
        <v>15045</v>
      </c>
      <c r="B8669">
        <v>96266400</v>
      </c>
      <c r="C8669" t="s">
        <v>16</v>
      </c>
      <c r="D8669" s="158" t="str">
        <f>IF(Tabel_Forespørgsel_fra_Visma28[[#This Row],[SupProd]]=" "," "," - "&amp;Tabel_Forespørgsel_fra_Visma28[[#This Row],[SupProd]])</f>
        <v xml:space="preserve"> </v>
      </c>
      <c r="E8669" t="s">
        <v>16</v>
      </c>
      <c r="F8669" s="158" t="str">
        <f>IF(Tabel_Forespørgsel_fra_Visma28[[#This Row],[SupDescr]]=" "," "," - "&amp;Tabel_Forespørgsel_fra_Visma28[[#This Row],[SupDescr]])</f>
        <v xml:space="preserve"> </v>
      </c>
      <c r="G8669" t="s">
        <v>13916</v>
      </c>
      <c r="H8669">
        <v>1</v>
      </c>
      <c r="I8669" s="158" t="str">
        <f>IF(A8669=A8668,I8668&amp;CHAR(10)&amp;"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0" spans="1:9" x14ac:dyDescent="0.25">
      <c r="A8670" t="s">
        <v>14960</v>
      </c>
      <c r="B8670">
        <v>96266400</v>
      </c>
      <c r="C8670" t="s">
        <v>16</v>
      </c>
      <c r="D8670" s="158" t="str">
        <f>IF(Tabel_Forespørgsel_fra_Visma28[[#This Row],[SupProd]]=" "," "," - "&amp;Tabel_Forespørgsel_fra_Visma28[[#This Row],[SupProd]])</f>
        <v xml:space="preserve"> </v>
      </c>
      <c r="E8670" t="s">
        <v>16</v>
      </c>
      <c r="F8670" s="158" t="str">
        <f>IF(Tabel_Forespørgsel_fra_Visma28[[#This Row],[SupDescr]]=" "," "," - "&amp;Tabel_Forespørgsel_fra_Visma28[[#This Row],[SupDescr]])</f>
        <v xml:space="preserve"> </v>
      </c>
      <c r="G8670" t="s">
        <v>13916</v>
      </c>
      <c r="H8670">
        <v>1</v>
      </c>
      <c r="I8670" s="158" t="str">
        <f>IF(A8670=A8669,I8669&amp;CHAR(10)&amp;"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1" spans="1:9" x14ac:dyDescent="0.25">
      <c r="A8671" t="s">
        <v>15046</v>
      </c>
      <c r="B8671">
        <v>96266400</v>
      </c>
      <c r="C8671" t="s">
        <v>16</v>
      </c>
      <c r="D8671" s="158" t="str">
        <f>IF(Tabel_Forespørgsel_fra_Visma28[[#This Row],[SupProd]]=" "," "," - "&amp;Tabel_Forespørgsel_fra_Visma28[[#This Row],[SupProd]])</f>
        <v xml:space="preserve"> </v>
      </c>
      <c r="E8671" t="s">
        <v>16</v>
      </c>
      <c r="F8671" s="158" t="str">
        <f>IF(Tabel_Forespørgsel_fra_Visma28[[#This Row],[SupDescr]]=" "," "," - "&amp;Tabel_Forespørgsel_fra_Visma28[[#This Row],[SupDescr]])</f>
        <v xml:space="preserve"> </v>
      </c>
      <c r="G8671" t="s">
        <v>13916</v>
      </c>
      <c r="H8671">
        <v>1</v>
      </c>
      <c r="I8671" s="158" t="str">
        <f>IF(A8671=A8670,I8670&amp;CHAR(10)&amp;"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2" spans="1:9" x14ac:dyDescent="0.25">
      <c r="A8672" t="s">
        <v>14953</v>
      </c>
      <c r="B8672">
        <v>96266400</v>
      </c>
      <c r="C8672" t="s">
        <v>16</v>
      </c>
      <c r="D8672" s="158" t="str">
        <f>IF(Tabel_Forespørgsel_fra_Visma28[[#This Row],[SupProd]]=" "," "," - "&amp;Tabel_Forespørgsel_fra_Visma28[[#This Row],[SupProd]])</f>
        <v xml:space="preserve"> </v>
      </c>
      <c r="E8672" t="s">
        <v>16</v>
      </c>
      <c r="F8672" s="158" t="str">
        <f>IF(Tabel_Forespørgsel_fra_Visma28[[#This Row],[SupDescr]]=" "," "," - "&amp;Tabel_Forespørgsel_fra_Visma28[[#This Row],[SupDescr]])</f>
        <v xml:space="preserve"> </v>
      </c>
      <c r="G8672" t="s">
        <v>13916</v>
      </c>
      <c r="H8672">
        <v>1</v>
      </c>
      <c r="I8672" s="158" t="str">
        <f>IF(A8672=A8671,I8671&amp;CHAR(10)&amp;"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3" spans="1:9" x14ac:dyDescent="0.25">
      <c r="A8673" t="s">
        <v>14959</v>
      </c>
      <c r="B8673">
        <v>96266400</v>
      </c>
      <c r="C8673" t="s">
        <v>16</v>
      </c>
      <c r="D8673" s="158" t="str">
        <f>IF(Tabel_Forespørgsel_fra_Visma28[[#This Row],[SupProd]]=" "," "," - "&amp;Tabel_Forespørgsel_fra_Visma28[[#This Row],[SupProd]])</f>
        <v xml:space="preserve"> </v>
      </c>
      <c r="E8673" t="s">
        <v>16</v>
      </c>
      <c r="F8673" s="158" t="str">
        <f>IF(Tabel_Forespørgsel_fra_Visma28[[#This Row],[SupDescr]]=" "," "," - "&amp;Tabel_Forespørgsel_fra_Visma28[[#This Row],[SupDescr]])</f>
        <v xml:space="preserve"> </v>
      </c>
      <c r="G8673" t="s">
        <v>13916</v>
      </c>
      <c r="H8673">
        <v>1</v>
      </c>
      <c r="I8673" s="158" t="str">
        <f>IF(A8673=A8672,I8672&amp;CHAR(10)&amp;"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4" spans="1:9" x14ac:dyDescent="0.25">
      <c r="A8674" t="s">
        <v>14955</v>
      </c>
      <c r="B8674">
        <v>96266400</v>
      </c>
      <c r="C8674" t="s">
        <v>16</v>
      </c>
      <c r="D8674" s="158" t="str">
        <f>IF(Tabel_Forespørgsel_fra_Visma28[[#This Row],[SupProd]]=" "," "," - "&amp;Tabel_Forespørgsel_fra_Visma28[[#This Row],[SupProd]])</f>
        <v xml:space="preserve"> </v>
      </c>
      <c r="E8674" t="s">
        <v>16</v>
      </c>
      <c r="F8674" s="158" t="str">
        <f>IF(Tabel_Forespørgsel_fra_Visma28[[#This Row],[SupDescr]]=" "," "," - "&amp;Tabel_Forespørgsel_fra_Visma28[[#This Row],[SupDescr]])</f>
        <v xml:space="preserve"> </v>
      </c>
      <c r="G8674" t="s">
        <v>13916</v>
      </c>
      <c r="H8674">
        <v>1</v>
      </c>
      <c r="I8674" s="158" t="str">
        <f>IF(A8674=A8673,I8673&amp;CHAR(10)&amp;"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5" spans="1:9" x14ac:dyDescent="0.25">
      <c r="A8675" t="s">
        <v>15001</v>
      </c>
      <c r="B8675">
        <v>96266400</v>
      </c>
      <c r="C8675" t="s">
        <v>16</v>
      </c>
      <c r="D8675" s="158" t="str">
        <f>IF(Tabel_Forespørgsel_fra_Visma28[[#This Row],[SupProd]]=" "," "," - "&amp;Tabel_Forespørgsel_fra_Visma28[[#This Row],[SupProd]])</f>
        <v xml:space="preserve"> </v>
      </c>
      <c r="E8675" t="s">
        <v>16</v>
      </c>
      <c r="F8675" s="158" t="str">
        <f>IF(Tabel_Forespørgsel_fra_Visma28[[#This Row],[SupDescr]]=" "," "," - "&amp;Tabel_Forespørgsel_fra_Visma28[[#This Row],[SupDescr]])</f>
        <v xml:space="preserve"> </v>
      </c>
      <c r="G8675" t="s">
        <v>13916</v>
      </c>
      <c r="H8675">
        <v>1</v>
      </c>
      <c r="I8675" s="158" t="str">
        <f>IF(A8675=A8674,I8674&amp;CHAR(10)&amp;"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6" spans="1:9" x14ac:dyDescent="0.25">
      <c r="A8676" t="s">
        <v>15047</v>
      </c>
      <c r="B8676">
        <v>96266400</v>
      </c>
      <c r="C8676" t="s">
        <v>16</v>
      </c>
      <c r="D8676" s="158" t="str">
        <f>IF(Tabel_Forespørgsel_fra_Visma28[[#This Row],[SupProd]]=" "," "," - "&amp;Tabel_Forespørgsel_fra_Visma28[[#This Row],[SupProd]])</f>
        <v xml:space="preserve"> </v>
      </c>
      <c r="E8676" t="s">
        <v>16</v>
      </c>
      <c r="F8676" s="158" t="str">
        <f>IF(Tabel_Forespørgsel_fra_Visma28[[#This Row],[SupDescr]]=" "," "," - "&amp;Tabel_Forespørgsel_fra_Visma28[[#This Row],[SupDescr]])</f>
        <v xml:space="preserve"> </v>
      </c>
      <c r="G8676" t="s">
        <v>13916</v>
      </c>
      <c r="H8676">
        <v>1</v>
      </c>
      <c r="I8676" s="158" t="str">
        <f>IF(A8676=A8675,I8675&amp;CHAR(10)&amp;"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7" spans="1:9" x14ac:dyDescent="0.25">
      <c r="A8677" t="s">
        <v>14204</v>
      </c>
      <c r="B8677">
        <v>57617080</v>
      </c>
      <c r="C8677" t="s">
        <v>16</v>
      </c>
      <c r="D8677" s="158" t="str">
        <f>IF(Tabel_Forespørgsel_fra_Visma28[[#This Row],[SupProd]]=" "," "," - "&amp;Tabel_Forespørgsel_fra_Visma28[[#This Row],[SupProd]])</f>
        <v xml:space="preserve"> </v>
      </c>
      <c r="E8677" t="s">
        <v>16</v>
      </c>
      <c r="F8677" s="158" t="str">
        <f>IF(Tabel_Forespørgsel_fra_Visma28[[#This Row],[SupDescr]]=" "," "," - "&amp;Tabel_Forespørgsel_fra_Visma28[[#This Row],[SupDescr]])</f>
        <v xml:space="preserve"> </v>
      </c>
      <c r="G8677" t="s">
        <v>11284</v>
      </c>
      <c r="H8677">
        <v>1</v>
      </c>
      <c r="I8677" s="158" t="str">
        <f>IF(A8677=A8676,I8676&amp;CHAR(10)&amp;"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78" spans="1:9" x14ac:dyDescent="0.25">
      <c r="A8678" t="s">
        <v>14201</v>
      </c>
      <c r="B8678">
        <v>66158040</v>
      </c>
      <c r="C8678" t="s">
        <v>16</v>
      </c>
      <c r="D8678" s="158" t="str">
        <f>IF(Tabel_Forespørgsel_fra_Visma28[[#This Row],[SupProd]]=" "," "," - "&amp;Tabel_Forespørgsel_fra_Visma28[[#This Row],[SupProd]])</f>
        <v xml:space="preserve"> </v>
      </c>
      <c r="E8678" t="s">
        <v>16</v>
      </c>
      <c r="F8678" s="158" t="str">
        <f>IF(Tabel_Forespørgsel_fra_Visma28[[#This Row],[SupDescr]]=" "," "," - "&amp;Tabel_Forespørgsel_fra_Visma28[[#This Row],[SupDescr]])</f>
        <v xml:space="preserve"> </v>
      </c>
      <c r="G8678" t="s">
        <v>13920</v>
      </c>
      <c r="H8678">
        <v>1</v>
      </c>
      <c r="I8678" s="158" t="str">
        <f>IF(A8678=A8677,I8677&amp;CHAR(10)&amp;"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679" spans="1:9" x14ac:dyDescent="0.25">
      <c r="A8679" t="s">
        <v>14751</v>
      </c>
      <c r="B8679">
        <v>96266400</v>
      </c>
      <c r="C8679" t="s">
        <v>16</v>
      </c>
      <c r="D8679" s="158" t="str">
        <f>IF(Tabel_Forespørgsel_fra_Visma28[[#This Row],[SupProd]]=" "," "," - "&amp;Tabel_Forespørgsel_fra_Visma28[[#This Row],[SupProd]])</f>
        <v xml:space="preserve"> </v>
      </c>
      <c r="E8679" t="s">
        <v>16</v>
      </c>
      <c r="F8679" s="158" t="str">
        <f>IF(Tabel_Forespørgsel_fra_Visma28[[#This Row],[SupDescr]]=" "," "," - "&amp;Tabel_Forespørgsel_fra_Visma28[[#This Row],[SupDescr]])</f>
        <v xml:space="preserve"> </v>
      </c>
      <c r="G8679" t="s">
        <v>13916</v>
      </c>
      <c r="H8679">
        <v>2</v>
      </c>
      <c r="I8679" s="158" t="str">
        <f>IF(A8679=A8678,I8678&amp;CHAR(10)&amp;"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80" spans="1:9" x14ac:dyDescent="0.25">
      <c r="A8680" t="s">
        <v>14745</v>
      </c>
      <c r="B8680">
        <v>96266400</v>
      </c>
      <c r="C8680" t="s">
        <v>16</v>
      </c>
      <c r="D8680" s="158" t="str">
        <f>IF(Tabel_Forespørgsel_fra_Visma28[[#This Row],[SupProd]]=" "," "," - "&amp;Tabel_Forespørgsel_fra_Visma28[[#This Row],[SupProd]])</f>
        <v xml:space="preserve"> </v>
      </c>
      <c r="E8680" t="s">
        <v>16</v>
      </c>
      <c r="F8680" s="158" t="str">
        <f>IF(Tabel_Forespørgsel_fra_Visma28[[#This Row],[SupDescr]]=" "," "," - "&amp;Tabel_Forespørgsel_fra_Visma28[[#This Row],[SupDescr]])</f>
        <v xml:space="preserve"> </v>
      </c>
      <c r="G8680" t="s">
        <v>13916</v>
      </c>
      <c r="H8680">
        <v>2</v>
      </c>
      <c r="I8680" s="158" t="str">
        <f>IF(A8680=A8679,I8679&amp;CHAR(10)&amp;"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81" spans="1:9" x14ac:dyDescent="0.25">
      <c r="A8681" t="s">
        <v>14964</v>
      </c>
      <c r="B8681">
        <v>96266400</v>
      </c>
      <c r="C8681" t="s">
        <v>16</v>
      </c>
      <c r="D8681" s="158" t="str">
        <f>IF(Tabel_Forespørgsel_fra_Visma28[[#This Row],[SupProd]]=" "," "," - "&amp;Tabel_Forespørgsel_fra_Visma28[[#This Row],[SupProd]])</f>
        <v xml:space="preserve"> </v>
      </c>
      <c r="E8681" t="s">
        <v>16</v>
      </c>
      <c r="F8681" s="158" t="str">
        <f>IF(Tabel_Forespørgsel_fra_Visma28[[#This Row],[SupDescr]]=" "," "," - "&amp;Tabel_Forespørgsel_fra_Visma28[[#This Row],[SupDescr]])</f>
        <v xml:space="preserve"> </v>
      </c>
      <c r="G8681" t="s">
        <v>13916</v>
      </c>
      <c r="H8681">
        <v>1</v>
      </c>
      <c r="I8681" s="158" t="str">
        <f>IF(A8681=A8680,I8680&amp;CHAR(10)&amp;"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82" spans="1:9" x14ac:dyDescent="0.25">
      <c r="A8682" t="s">
        <v>14965</v>
      </c>
      <c r="B8682">
        <v>75577000</v>
      </c>
      <c r="C8682" t="s">
        <v>16</v>
      </c>
      <c r="D8682" s="158" t="str">
        <f>IF(Tabel_Forespørgsel_fra_Visma28[[#This Row],[SupProd]]=" "," "," - "&amp;Tabel_Forespørgsel_fra_Visma28[[#This Row],[SupProd]])</f>
        <v xml:space="preserve"> </v>
      </c>
      <c r="E8682" t="s">
        <v>16</v>
      </c>
      <c r="F8682" s="158" t="str">
        <f>IF(Tabel_Forespørgsel_fra_Visma28[[#This Row],[SupDescr]]=" "," "," - "&amp;Tabel_Forespørgsel_fra_Visma28[[#This Row],[SupDescr]])</f>
        <v xml:space="preserve"> </v>
      </c>
      <c r="G8682" t="s">
        <v>3759</v>
      </c>
      <c r="H8682">
        <v>1</v>
      </c>
      <c r="I8682" s="158" t="str">
        <f>IF(A8682=A8681,I8681&amp;CHAR(10)&amp;"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83" spans="1:9" x14ac:dyDescent="0.25">
      <c r="A8683" t="s">
        <v>14641</v>
      </c>
      <c r="B8683">
        <v>96266400</v>
      </c>
      <c r="C8683" t="s">
        <v>16</v>
      </c>
      <c r="D8683" s="158" t="str">
        <f>IF(Tabel_Forespørgsel_fra_Visma28[[#This Row],[SupProd]]=" "," "," - "&amp;Tabel_Forespørgsel_fra_Visma28[[#This Row],[SupProd]])</f>
        <v xml:space="preserve"> </v>
      </c>
      <c r="E8683" t="s">
        <v>16</v>
      </c>
      <c r="F8683" s="158" t="str">
        <f>IF(Tabel_Forespørgsel_fra_Visma28[[#This Row],[SupDescr]]=" "," "," - "&amp;Tabel_Forespørgsel_fra_Visma28[[#This Row],[SupDescr]])</f>
        <v xml:space="preserve"> </v>
      </c>
      <c r="G8683" t="s">
        <v>13916</v>
      </c>
      <c r="H8683">
        <v>1</v>
      </c>
      <c r="I8683" s="158" t="str">
        <f>IF(A8683=A8682,I8682&amp;CHAR(10)&amp;"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84" spans="1:9" x14ac:dyDescent="0.25">
      <c r="A8684" t="s">
        <v>14089</v>
      </c>
      <c r="B8684">
        <v>57617080</v>
      </c>
      <c r="C8684" t="s">
        <v>16</v>
      </c>
      <c r="D8684" s="158" t="str">
        <f>IF(Tabel_Forespørgsel_fra_Visma28[[#This Row],[SupProd]]=" "," "," - "&amp;Tabel_Forespørgsel_fra_Visma28[[#This Row],[SupProd]])</f>
        <v xml:space="preserve"> </v>
      </c>
      <c r="E8684" t="s">
        <v>16</v>
      </c>
      <c r="F8684" s="158" t="str">
        <f>IF(Tabel_Forespørgsel_fra_Visma28[[#This Row],[SupDescr]]=" "," "," - "&amp;Tabel_Forespørgsel_fra_Visma28[[#This Row],[SupDescr]])</f>
        <v xml:space="preserve"> </v>
      </c>
      <c r="G8684" t="s">
        <v>11284</v>
      </c>
      <c r="H8684">
        <v>1</v>
      </c>
      <c r="I8684" s="158" t="str">
        <f>IF(A8684=A8683,I8683&amp;CHAR(10)&amp;"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85" spans="1:9" x14ac:dyDescent="0.25">
      <c r="A8685" t="s">
        <v>14089</v>
      </c>
      <c r="B8685">
        <v>75211662</v>
      </c>
      <c r="C8685" t="s">
        <v>16</v>
      </c>
      <c r="D8685" s="158" t="str">
        <f>IF(Tabel_Forespørgsel_fra_Visma28[[#This Row],[SupProd]]=" "," "," - "&amp;Tabel_Forespørgsel_fra_Visma28[[#This Row],[SupProd]])</f>
        <v xml:space="preserve"> </v>
      </c>
      <c r="E8685" t="s">
        <v>16</v>
      </c>
      <c r="F8685" s="158" t="str">
        <f>IF(Tabel_Forespørgsel_fra_Visma28[[#This Row],[SupDescr]]=" "," "," - "&amp;Tabel_Forespørgsel_fra_Visma28[[#This Row],[SupDescr]])</f>
        <v xml:space="preserve"> </v>
      </c>
      <c r="G8685" t="s">
        <v>7015</v>
      </c>
      <c r="H8685">
        <v>2</v>
      </c>
      <c r="I8685" s="158" t="str">
        <f>IF(A8685=A8684,I8684&amp;CHAR(10)&amp;"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86" spans="1:9" x14ac:dyDescent="0.25">
      <c r="A8686" t="s">
        <v>14907</v>
      </c>
      <c r="B8686">
        <v>96266400</v>
      </c>
      <c r="C8686" t="s">
        <v>16</v>
      </c>
      <c r="D8686" s="158" t="str">
        <f>IF(Tabel_Forespørgsel_fra_Visma28[[#This Row],[SupProd]]=" "," "," - "&amp;Tabel_Forespørgsel_fra_Visma28[[#This Row],[SupProd]])</f>
        <v xml:space="preserve"> </v>
      </c>
      <c r="E8686" t="s">
        <v>16</v>
      </c>
      <c r="F8686" s="158" t="str">
        <f>IF(Tabel_Forespørgsel_fra_Visma28[[#This Row],[SupDescr]]=" "," "," - "&amp;Tabel_Forespørgsel_fra_Visma28[[#This Row],[SupDescr]])</f>
        <v xml:space="preserve"> </v>
      </c>
      <c r="G8686" t="s">
        <v>13916</v>
      </c>
      <c r="H8686">
        <v>2</v>
      </c>
      <c r="I8686" s="158" t="str">
        <f>IF(A8686=A8685,I8685&amp;CHAR(10)&amp;"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87" spans="1:9" x14ac:dyDescent="0.25">
      <c r="A8687" t="s">
        <v>14966</v>
      </c>
      <c r="B8687">
        <v>75577000</v>
      </c>
      <c r="C8687" t="s">
        <v>16</v>
      </c>
      <c r="D8687" s="158" t="str">
        <f>IF(Tabel_Forespørgsel_fra_Visma28[[#This Row],[SupProd]]=" "," "," - "&amp;Tabel_Forespørgsel_fra_Visma28[[#This Row],[SupProd]])</f>
        <v xml:space="preserve"> </v>
      </c>
      <c r="E8687" t="s">
        <v>16</v>
      </c>
      <c r="F8687" s="158" t="str">
        <f>IF(Tabel_Forespørgsel_fra_Visma28[[#This Row],[SupDescr]]=" "," "," - "&amp;Tabel_Forespørgsel_fra_Visma28[[#This Row],[SupDescr]])</f>
        <v xml:space="preserve"> </v>
      </c>
      <c r="G8687" t="s">
        <v>3759</v>
      </c>
      <c r="H8687">
        <v>1</v>
      </c>
      <c r="I8687" s="158" t="str">
        <f>IF(A8687=A8686,I8686&amp;CHAR(10)&amp;"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88" spans="1:9" x14ac:dyDescent="0.25">
      <c r="A8688" t="s">
        <v>14087</v>
      </c>
      <c r="B8688">
        <v>57617080</v>
      </c>
      <c r="C8688" t="s">
        <v>16</v>
      </c>
      <c r="D8688" s="158" t="str">
        <f>IF(Tabel_Forespørgsel_fra_Visma28[[#This Row],[SupProd]]=" "," "," - "&amp;Tabel_Forespørgsel_fra_Visma28[[#This Row],[SupProd]])</f>
        <v xml:space="preserve"> </v>
      </c>
      <c r="E8688" t="s">
        <v>16</v>
      </c>
      <c r="F8688" s="158" t="str">
        <f>IF(Tabel_Forespørgsel_fra_Visma28[[#This Row],[SupDescr]]=" "," "," - "&amp;Tabel_Forespørgsel_fra_Visma28[[#This Row],[SupDescr]])</f>
        <v xml:space="preserve"> </v>
      </c>
      <c r="G8688" t="s">
        <v>11284</v>
      </c>
      <c r="H8688">
        <v>1</v>
      </c>
      <c r="I8688" s="158" t="str">
        <f>IF(A8688=A8687,I8687&amp;CHAR(10)&amp;"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89" spans="1:9" x14ac:dyDescent="0.25">
      <c r="A8689" t="s">
        <v>14087</v>
      </c>
      <c r="B8689">
        <v>75211662</v>
      </c>
      <c r="C8689" t="s">
        <v>16</v>
      </c>
      <c r="D8689" s="158" t="str">
        <f>IF(Tabel_Forespørgsel_fra_Visma28[[#This Row],[SupProd]]=" "," "," - "&amp;Tabel_Forespørgsel_fra_Visma28[[#This Row],[SupProd]])</f>
        <v xml:space="preserve"> </v>
      </c>
      <c r="E8689" t="s">
        <v>16</v>
      </c>
      <c r="F8689" s="158" t="str">
        <f>IF(Tabel_Forespørgsel_fra_Visma28[[#This Row],[SupDescr]]=" "," "," - "&amp;Tabel_Forespørgsel_fra_Visma28[[#This Row],[SupDescr]])</f>
        <v xml:space="preserve"> </v>
      </c>
      <c r="G8689" t="s">
        <v>7015</v>
      </c>
      <c r="H8689">
        <v>2</v>
      </c>
      <c r="I8689" s="158" t="str">
        <f>IF(A8689=A8688,I8688&amp;CHAR(10)&amp;"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90" spans="1:9" x14ac:dyDescent="0.25">
      <c r="A8690" t="s">
        <v>14088</v>
      </c>
      <c r="B8690">
        <v>57617080</v>
      </c>
      <c r="C8690" t="s">
        <v>16</v>
      </c>
      <c r="D8690" s="158" t="str">
        <f>IF(Tabel_Forespørgsel_fra_Visma28[[#This Row],[SupProd]]=" "," "," - "&amp;Tabel_Forespørgsel_fra_Visma28[[#This Row],[SupProd]])</f>
        <v xml:space="preserve"> </v>
      </c>
      <c r="E8690" t="s">
        <v>16</v>
      </c>
      <c r="F8690" s="158" t="str">
        <f>IF(Tabel_Forespørgsel_fra_Visma28[[#This Row],[SupDescr]]=" "," "," - "&amp;Tabel_Forespørgsel_fra_Visma28[[#This Row],[SupDescr]])</f>
        <v xml:space="preserve"> </v>
      </c>
      <c r="G8690" t="s">
        <v>11284</v>
      </c>
      <c r="H8690">
        <v>1</v>
      </c>
      <c r="I8690" s="158" t="str">
        <f>IF(A8690=A8689,I8689&amp;CHAR(10)&amp;"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91" spans="1:9" x14ac:dyDescent="0.25">
      <c r="A8691" t="s">
        <v>14088</v>
      </c>
      <c r="B8691">
        <v>75211662</v>
      </c>
      <c r="C8691" t="s">
        <v>16</v>
      </c>
      <c r="D8691" s="158" t="str">
        <f>IF(Tabel_Forespørgsel_fra_Visma28[[#This Row],[SupProd]]=" "," "," - "&amp;Tabel_Forespørgsel_fra_Visma28[[#This Row],[SupProd]])</f>
        <v xml:space="preserve"> </v>
      </c>
      <c r="E8691" t="s">
        <v>16</v>
      </c>
      <c r="F8691" s="158" t="str">
        <f>IF(Tabel_Forespørgsel_fra_Visma28[[#This Row],[SupDescr]]=" "," "," - "&amp;Tabel_Forespørgsel_fra_Visma28[[#This Row],[SupDescr]])</f>
        <v xml:space="preserve"> </v>
      </c>
      <c r="G8691" t="s">
        <v>7015</v>
      </c>
      <c r="H8691">
        <v>2</v>
      </c>
      <c r="I8691" s="158" t="str">
        <f>IF(A8691=A8690,I8690&amp;CHAR(10)&amp;"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92" spans="1:9" x14ac:dyDescent="0.25">
      <c r="A8692" t="s">
        <v>14914</v>
      </c>
      <c r="B8692">
        <v>75211662</v>
      </c>
      <c r="C8692" t="s">
        <v>16</v>
      </c>
      <c r="D8692" s="158" t="str">
        <f>IF(Tabel_Forespørgsel_fra_Visma28[[#This Row],[SupProd]]=" "," "," - "&amp;Tabel_Forespørgsel_fra_Visma28[[#This Row],[SupProd]])</f>
        <v xml:space="preserve"> </v>
      </c>
      <c r="E8692" t="s">
        <v>16</v>
      </c>
      <c r="F8692" s="158" t="str">
        <f>IF(Tabel_Forespørgsel_fra_Visma28[[#This Row],[SupDescr]]=" "," "," - "&amp;Tabel_Forespørgsel_fra_Visma28[[#This Row],[SupDescr]])</f>
        <v xml:space="preserve"> </v>
      </c>
      <c r="G8692" t="s">
        <v>7015</v>
      </c>
      <c r="H8692">
        <v>1</v>
      </c>
      <c r="I8692" s="158" t="str">
        <f>IF(A8692=A8691,I8691&amp;CHAR(10)&amp;"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93" spans="1:9" x14ac:dyDescent="0.25">
      <c r="A8693" t="s">
        <v>14919</v>
      </c>
      <c r="B8693">
        <v>57617080</v>
      </c>
      <c r="C8693" t="s">
        <v>16</v>
      </c>
      <c r="D8693" s="158" t="str">
        <f>IF(Tabel_Forespørgsel_fra_Visma28[[#This Row],[SupProd]]=" "," "," - "&amp;Tabel_Forespørgsel_fra_Visma28[[#This Row],[SupProd]])</f>
        <v xml:space="preserve"> </v>
      </c>
      <c r="E8693" t="s">
        <v>16</v>
      </c>
      <c r="F8693" s="158" t="str">
        <f>IF(Tabel_Forespørgsel_fra_Visma28[[#This Row],[SupDescr]]=" "," "," - "&amp;Tabel_Forespørgsel_fra_Visma28[[#This Row],[SupDescr]])</f>
        <v xml:space="preserve"> </v>
      </c>
      <c r="G8693" t="s">
        <v>11284</v>
      </c>
      <c r="H8693">
        <v>1</v>
      </c>
      <c r="I8693" s="158" t="str">
        <f>IF(A8693=A8692,I8692&amp;CHAR(10)&amp;"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94" spans="1:9" x14ac:dyDescent="0.25">
      <c r="A8694" t="s">
        <v>14919</v>
      </c>
      <c r="B8694">
        <v>75211662</v>
      </c>
      <c r="C8694" t="s">
        <v>16</v>
      </c>
      <c r="D8694" s="158" t="str">
        <f>IF(Tabel_Forespørgsel_fra_Visma28[[#This Row],[SupProd]]=" "," "," - "&amp;Tabel_Forespørgsel_fra_Visma28[[#This Row],[SupProd]])</f>
        <v xml:space="preserve"> </v>
      </c>
      <c r="E8694" t="s">
        <v>16</v>
      </c>
      <c r="F8694" s="158" t="str">
        <f>IF(Tabel_Forespørgsel_fra_Visma28[[#This Row],[SupDescr]]=" "," "," - "&amp;Tabel_Forespørgsel_fra_Visma28[[#This Row],[SupDescr]])</f>
        <v xml:space="preserve"> </v>
      </c>
      <c r="G8694" t="s">
        <v>7015</v>
      </c>
      <c r="H8694">
        <v>2</v>
      </c>
      <c r="I8694" s="158" t="str">
        <f>IF(A8694=A8693,I8693&amp;CHAR(10)&amp;"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95" spans="1:9" x14ac:dyDescent="0.25">
      <c r="A8695" t="s">
        <v>14920</v>
      </c>
      <c r="B8695">
        <v>57617080</v>
      </c>
      <c r="C8695" t="s">
        <v>16</v>
      </c>
      <c r="D8695" s="158" t="str">
        <f>IF(Tabel_Forespørgsel_fra_Visma28[[#This Row],[SupProd]]=" "," "," - "&amp;Tabel_Forespørgsel_fra_Visma28[[#This Row],[SupProd]])</f>
        <v xml:space="preserve"> </v>
      </c>
      <c r="E8695" t="s">
        <v>16</v>
      </c>
      <c r="F8695" s="158" t="str">
        <f>IF(Tabel_Forespørgsel_fra_Visma28[[#This Row],[SupDescr]]=" "," "," - "&amp;Tabel_Forespørgsel_fra_Visma28[[#This Row],[SupDescr]])</f>
        <v xml:space="preserve"> </v>
      </c>
      <c r="G8695" t="s">
        <v>11284</v>
      </c>
      <c r="H8695">
        <v>1</v>
      </c>
      <c r="I8695" s="158" t="str">
        <f>IF(A8695=A8694,I8694&amp;CHAR(10)&amp;"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96" spans="1:9" x14ac:dyDescent="0.25">
      <c r="A8696" t="s">
        <v>14920</v>
      </c>
      <c r="B8696">
        <v>75211662</v>
      </c>
      <c r="C8696" t="s">
        <v>16</v>
      </c>
      <c r="D8696" s="158" t="str">
        <f>IF(Tabel_Forespørgsel_fra_Visma28[[#This Row],[SupProd]]=" "," "," - "&amp;Tabel_Forespørgsel_fra_Visma28[[#This Row],[SupProd]])</f>
        <v xml:space="preserve"> </v>
      </c>
      <c r="E8696" t="s">
        <v>16</v>
      </c>
      <c r="F8696" s="158" t="str">
        <f>IF(Tabel_Forespørgsel_fra_Visma28[[#This Row],[SupDescr]]=" "," "," - "&amp;Tabel_Forespørgsel_fra_Visma28[[#This Row],[SupDescr]])</f>
        <v xml:space="preserve"> </v>
      </c>
      <c r="G8696" t="s">
        <v>7015</v>
      </c>
      <c r="H8696">
        <v>2</v>
      </c>
      <c r="I8696" s="158" t="str">
        <f>IF(A8696=A8695,I8695&amp;CHAR(10)&amp;"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97" spans="1:9" x14ac:dyDescent="0.25">
      <c r="A8697" t="s">
        <v>14086</v>
      </c>
      <c r="B8697">
        <v>57617080</v>
      </c>
      <c r="C8697" t="s">
        <v>16</v>
      </c>
      <c r="D8697" s="158" t="str">
        <f>IF(Tabel_Forespørgsel_fra_Visma28[[#This Row],[SupProd]]=" "," "," - "&amp;Tabel_Forespørgsel_fra_Visma28[[#This Row],[SupProd]])</f>
        <v xml:space="preserve"> </v>
      </c>
      <c r="E8697" t="s">
        <v>16</v>
      </c>
      <c r="F8697" s="158" t="str">
        <f>IF(Tabel_Forespørgsel_fra_Visma28[[#This Row],[SupDescr]]=" "," "," - "&amp;Tabel_Forespørgsel_fra_Visma28[[#This Row],[SupDescr]])</f>
        <v xml:space="preserve"> </v>
      </c>
      <c r="G8697" t="s">
        <v>11284</v>
      </c>
      <c r="H8697">
        <v>1</v>
      </c>
      <c r="I8697" s="158" t="str">
        <f>IF(A8697=A8696,I8696&amp;CHAR(10)&amp;"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98" spans="1:9" x14ac:dyDescent="0.25">
      <c r="A8698" t="s">
        <v>14086</v>
      </c>
      <c r="B8698">
        <v>75211662</v>
      </c>
      <c r="C8698" t="s">
        <v>16</v>
      </c>
      <c r="D8698" s="158" t="str">
        <f>IF(Tabel_Forespørgsel_fra_Visma28[[#This Row],[SupProd]]=" "," "," - "&amp;Tabel_Forespørgsel_fra_Visma28[[#This Row],[SupProd]])</f>
        <v xml:space="preserve"> </v>
      </c>
      <c r="E8698" t="s">
        <v>16</v>
      </c>
      <c r="F8698" s="158" t="str">
        <f>IF(Tabel_Forespørgsel_fra_Visma28[[#This Row],[SupDescr]]=" "," "," - "&amp;Tabel_Forespørgsel_fra_Visma28[[#This Row],[SupDescr]])</f>
        <v xml:space="preserve"> </v>
      </c>
      <c r="G8698" t="s">
        <v>7015</v>
      </c>
      <c r="H8698">
        <v>2</v>
      </c>
      <c r="I8698" s="158" t="str">
        <f>IF(A8698=A8697,I8697&amp;CHAR(10)&amp;"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99" spans="1:9" x14ac:dyDescent="0.25">
      <c r="A8699" t="s">
        <v>13939</v>
      </c>
      <c r="B8699">
        <v>57617080</v>
      </c>
      <c r="C8699" t="s">
        <v>16</v>
      </c>
      <c r="D8699" s="158" t="str">
        <f>IF(Tabel_Forespørgsel_fra_Visma28[[#This Row],[SupProd]]=" "," "," - "&amp;Tabel_Forespørgsel_fra_Visma28[[#This Row],[SupProd]])</f>
        <v xml:space="preserve"> </v>
      </c>
      <c r="E8699" t="s">
        <v>16</v>
      </c>
      <c r="F8699" s="158" t="str">
        <f>IF(Tabel_Forespørgsel_fra_Visma28[[#This Row],[SupDescr]]=" "," "," - "&amp;Tabel_Forespørgsel_fra_Visma28[[#This Row],[SupDescr]])</f>
        <v xml:space="preserve"> </v>
      </c>
      <c r="G8699" t="s">
        <v>11284</v>
      </c>
      <c r="H8699">
        <v>1</v>
      </c>
      <c r="I8699" s="158" t="str">
        <f>IF(A8699=A8698,I8698&amp;CHAR(10)&amp;"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00" spans="1:9" x14ac:dyDescent="0.25">
      <c r="A8700" t="s">
        <v>13939</v>
      </c>
      <c r="B8700">
        <v>75211662</v>
      </c>
      <c r="C8700" t="s">
        <v>16</v>
      </c>
      <c r="D8700" s="158" t="str">
        <f>IF(Tabel_Forespørgsel_fra_Visma28[[#This Row],[SupProd]]=" "," "," - "&amp;Tabel_Forespørgsel_fra_Visma28[[#This Row],[SupProd]])</f>
        <v xml:space="preserve"> </v>
      </c>
      <c r="E8700" t="s">
        <v>16</v>
      </c>
      <c r="F8700" s="158" t="str">
        <f>IF(Tabel_Forespørgsel_fra_Visma28[[#This Row],[SupDescr]]=" "," "," - "&amp;Tabel_Forespørgsel_fra_Visma28[[#This Row],[SupDescr]])</f>
        <v xml:space="preserve"> </v>
      </c>
      <c r="G8700" t="s">
        <v>7015</v>
      </c>
      <c r="H8700">
        <v>2</v>
      </c>
      <c r="I8700" s="158" t="str">
        <f>IF(A8700=A8699,I8699&amp;CHAR(10)&amp;"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701" spans="1:9" x14ac:dyDescent="0.25">
      <c r="A8701" t="s">
        <v>13940</v>
      </c>
      <c r="B8701">
        <v>57617080</v>
      </c>
      <c r="C8701" t="s">
        <v>16</v>
      </c>
      <c r="D8701" s="158" t="str">
        <f>IF(Tabel_Forespørgsel_fra_Visma28[[#This Row],[SupProd]]=" "," "," - "&amp;Tabel_Forespørgsel_fra_Visma28[[#This Row],[SupProd]])</f>
        <v xml:space="preserve"> </v>
      </c>
      <c r="E8701" t="s">
        <v>16</v>
      </c>
      <c r="F8701" s="158" t="str">
        <f>IF(Tabel_Forespørgsel_fra_Visma28[[#This Row],[SupDescr]]=" "," "," - "&amp;Tabel_Forespørgsel_fra_Visma28[[#This Row],[SupDescr]])</f>
        <v xml:space="preserve"> </v>
      </c>
      <c r="G8701" t="s">
        <v>11284</v>
      </c>
      <c r="H8701">
        <v>1</v>
      </c>
      <c r="I8701" s="158" t="str">
        <f>IF(A8701=A8700,I8700&amp;CHAR(10)&amp;"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02" spans="1:9" x14ac:dyDescent="0.25">
      <c r="A8702" t="s">
        <v>13940</v>
      </c>
      <c r="B8702">
        <v>75211662</v>
      </c>
      <c r="C8702" t="s">
        <v>16</v>
      </c>
      <c r="D8702" s="158" t="str">
        <f>IF(Tabel_Forespørgsel_fra_Visma28[[#This Row],[SupProd]]=" "," "," - "&amp;Tabel_Forespørgsel_fra_Visma28[[#This Row],[SupProd]])</f>
        <v xml:space="preserve"> </v>
      </c>
      <c r="E8702" t="s">
        <v>16</v>
      </c>
      <c r="F8702" s="158" t="str">
        <f>IF(Tabel_Forespørgsel_fra_Visma28[[#This Row],[SupDescr]]=" "," "," - "&amp;Tabel_Forespørgsel_fra_Visma28[[#This Row],[SupDescr]])</f>
        <v xml:space="preserve"> </v>
      </c>
      <c r="G8702" t="s">
        <v>7015</v>
      </c>
      <c r="H8702">
        <v>2</v>
      </c>
      <c r="I8702" s="158" t="str">
        <f>IF(A8702=A8701,I8701&amp;CHAR(10)&amp;"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703" spans="1:9" x14ac:dyDescent="0.25">
      <c r="A8703" t="s">
        <v>14915</v>
      </c>
      <c r="B8703">
        <v>57617080</v>
      </c>
      <c r="C8703" t="s">
        <v>16</v>
      </c>
      <c r="D8703" s="158" t="str">
        <f>IF(Tabel_Forespørgsel_fra_Visma28[[#This Row],[SupProd]]=" "," "," - "&amp;Tabel_Forespørgsel_fra_Visma28[[#This Row],[SupProd]])</f>
        <v xml:space="preserve"> </v>
      </c>
      <c r="E8703" t="s">
        <v>16</v>
      </c>
      <c r="F8703" s="158" t="str">
        <f>IF(Tabel_Forespørgsel_fra_Visma28[[#This Row],[SupDescr]]=" "," "," - "&amp;Tabel_Forespørgsel_fra_Visma28[[#This Row],[SupDescr]])</f>
        <v xml:space="preserve"> </v>
      </c>
      <c r="G8703" t="s">
        <v>11284</v>
      </c>
      <c r="H8703">
        <v>1</v>
      </c>
      <c r="I8703" s="158" t="str">
        <f>IF(A8703=A8702,I8702&amp;CHAR(10)&amp;"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04" spans="1:9" x14ac:dyDescent="0.25">
      <c r="A8704" t="s">
        <v>14915</v>
      </c>
      <c r="B8704">
        <v>75211662</v>
      </c>
      <c r="C8704" t="s">
        <v>16</v>
      </c>
      <c r="D8704" s="158" t="str">
        <f>IF(Tabel_Forespørgsel_fra_Visma28[[#This Row],[SupProd]]=" "," "," - "&amp;Tabel_Forespørgsel_fra_Visma28[[#This Row],[SupProd]])</f>
        <v xml:space="preserve"> </v>
      </c>
      <c r="E8704" t="s">
        <v>16</v>
      </c>
      <c r="F8704" s="158" t="str">
        <f>IF(Tabel_Forespørgsel_fra_Visma28[[#This Row],[SupDescr]]=" "," "," - "&amp;Tabel_Forespørgsel_fra_Visma28[[#This Row],[SupDescr]])</f>
        <v xml:space="preserve"> </v>
      </c>
      <c r="G8704" t="s">
        <v>7015</v>
      </c>
      <c r="H8704">
        <v>2</v>
      </c>
      <c r="I8704" s="158" t="str">
        <f>IF(A8704=A8703,I8703&amp;CHAR(10)&amp;"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705" spans="1:9" x14ac:dyDescent="0.25">
      <c r="A8705" t="s">
        <v>14112</v>
      </c>
      <c r="B8705">
        <v>96266400</v>
      </c>
      <c r="C8705" t="s">
        <v>16</v>
      </c>
      <c r="D8705" s="158" t="str">
        <f>IF(Tabel_Forespørgsel_fra_Visma28[[#This Row],[SupProd]]=" "," "," - "&amp;Tabel_Forespørgsel_fra_Visma28[[#This Row],[SupProd]])</f>
        <v xml:space="preserve"> </v>
      </c>
      <c r="E8705" t="s">
        <v>16</v>
      </c>
      <c r="F8705" s="158" t="str">
        <f>IF(Tabel_Forespørgsel_fra_Visma28[[#This Row],[SupDescr]]=" "," "," - "&amp;Tabel_Forespørgsel_fra_Visma28[[#This Row],[SupDescr]])</f>
        <v xml:space="preserve"> </v>
      </c>
      <c r="G8705" t="s">
        <v>13916</v>
      </c>
      <c r="H8705">
        <v>1</v>
      </c>
      <c r="I8705" s="158" t="str">
        <f>IF(A8705=A8704,I8704&amp;CHAR(10)&amp;"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06" spans="1:9" x14ac:dyDescent="0.25">
      <c r="A8706" t="s">
        <v>14891</v>
      </c>
      <c r="B8706">
        <v>96266400</v>
      </c>
      <c r="C8706" t="s">
        <v>16</v>
      </c>
      <c r="D8706" s="158" t="str">
        <f>IF(Tabel_Forespørgsel_fra_Visma28[[#This Row],[SupProd]]=" "," "," - "&amp;Tabel_Forespørgsel_fra_Visma28[[#This Row],[SupProd]])</f>
        <v xml:space="preserve"> </v>
      </c>
      <c r="E8706" t="s">
        <v>16</v>
      </c>
      <c r="F8706" s="158" t="str">
        <f>IF(Tabel_Forespørgsel_fra_Visma28[[#This Row],[SupDescr]]=" "," "," - "&amp;Tabel_Forespørgsel_fra_Visma28[[#This Row],[SupDescr]])</f>
        <v xml:space="preserve"> </v>
      </c>
      <c r="G8706" t="s">
        <v>13916</v>
      </c>
      <c r="H8706">
        <v>1</v>
      </c>
      <c r="I8706" s="158" t="str">
        <f>IF(A8706=A8705,I8705&amp;CHAR(10)&amp;"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07" spans="1:9" x14ac:dyDescent="0.25">
      <c r="A8707" t="s">
        <v>14892</v>
      </c>
      <c r="B8707">
        <v>96266400</v>
      </c>
      <c r="C8707" t="s">
        <v>16</v>
      </c>
      <c r="D8707" s="158" t="str">
        <f>IF(Tabel_Forespørgsel_fra_Visma28[[#This Row],[SupProd]]=" "," "," - "&amp;Tabel_Forespørgsel_fra_Visma28[[#This Row],[SupProd]])</f>
        <v xml:space="preserve"> </v>
      </c>
      <c r="E8707" t="s">
        <v>16</v>
      </c>
      <c r="F8707" s="158" t="str">
        <f>IF(Tabel_Forespørgsel_fra_Visma28[[#This Row],[SupDescr]]=" "," "," - "&amp;Tabel_Forespørgsel_fra_Visma28[[#This Row],[SupDescr]])</f>
        <v xml:space="preserve"> </v>
      </c>
      <c r="G8707" t="s">
        <v>13916</v>
      </c>
      <c r="H8707">
        <v>1</v>
      </c>
      <c r="I8707" s="158" t="str">
        <f>IF(A8707=A8706,I8706&amp;CHAR(10)&amp;"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08" spans="1:9" x14ac:dyDescent="0.25">
      <c r="A8708" t="s">
        <v>14893</v>
      </c>
      <c r="B8708">
        <v>96266400</v>
      </c>
      <c r="C8708" t="s">
        <v>16</v>
      </c>
      <c r="D8708" s="158" t="str">
        <f>IF(Tabel_Forespørgsel_fra_Visma28[[#This Row],[SupProd]]=" "," "," - "&amp;Tabel_Forespørgsel_fra_Visma28[[#This Row],[SupProd]])</f>
        <v xml:space="preserve"> </v>
      </c>
      <c r="E8708" t="s">
        <v>16</v>
      </c>
      <c r="F8708" s="158" t="str">
        <f>IF(Tabel_Forespørgsel_fra_Visma28[[#This Row],[SupDescr]]=" "," "," - "&amp;Tabel_Forespørgsel_fra_Visma28[[#This Row],[SupDescr]])</f>
        <v xml:space="preserve"> </v>
      </c>
      <c r="G8708" t="s">
        <v>13916</v>
      </c>
      <c r="H8708">
        <v>1</v>
      </c>
      <c r="I8708" s="158" t="str">
        <f>IF(A8708=A8707,I8707&amp;CHAR(10)&amp;"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09" spans="1:9" x14ac:dyDescent="0.25">
      <c r="A8709" t="s">
        <v>14895</v>
      </c>
      <c r="B8709">
        <v>57617080</v>
      </c>
      <c r="C8709" t="s">
        <v>16</v>
      </c>
      <c r="D8709" s="158" t="str">
        <f>IF(Tabel_Forespørgsel_fra_Visma28[[#This Row],[SupProd]]=" "," "," - "&amp;Tabel_Forespørgsel_fra_Visma28[[#This Row],[SupProd]])</f>
        <v xml:space="preserve"> </v>
      </c>
      <c r="E8709" t="s">
        <v>16</v>
      </c>
      <c r="F8709" s="158" t="str">
        <f>IF(Tabel_Forespørgsel_fra_Visma28[[#This Row],[SupDescr]]=" "," "," - "&amp;Tabel_Forespørgsel_fra_Visma28[[#This Row],[SupDescr]])</f>
        <v xml:space="preserve"> </v>
      </c>
      <c r="G8709" t="s">
        <v>11284</v>
      </c>
      <c r="H8709">
        <v>1</v>
      </c>
      <c r="I8709" s="158" t="str">
        <f>IF(A8709=A8708,I8708&amp;CHAR(10)&amp;"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10" spans="1:9" x14ac:dyDescent="0.25">
      <c r="A8710" t="s">
        <v>14894</v>
      </c>
      <c r="B8710">
        <v>96266400</v>
      </c>
      <c r="C8710" t="s">
        <v>16</v>
      </c>
      <c r="D8710" s="158" t="str">
        <f>IF(Tabel_Forespørgsel_fra_Visma28[[#This Row],[SupProd]]=" "," "," - "&amp;Tabel_Forespørgsel_fra_Visma28[[#This Row],[SupProd]])</f>
        <v xml:space="preserve"> </v>
      </c>
      <c r="E8710" t="s">
        <v>16</v>
      </c>
      <c r="F8710" s="158" t="str">
        <f>IF(Tabel_Forespørgsel_fra_Visma28[[#This Row],[SupDescr]]=" "," "," - "&amp;Tabel_Forespørgsel_fra_Visma28[[#This Row],[SupDescr]])</f>
        <v xml:space="preserve"> </v>
      </c>
      <c r="G8710" t="s">
        <v>13916</v>
      </c>
      <c r="H8710">
        <v>1</v>
      </c>
      <c r="I8710" s="158" t="str">
        <f>IF(A8710=A8709,I8709&amp;CHAR(10)&amp;"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1" spans="1:9" x14ac:dyDescent="0.25">
      <c r="A8711" t="s">
        <v>14901</v>
      </c>
      <c r="B8711">
        <v>96266400</v>
      </c>
      <c r="C8711" t="s">
        <v>16</v>
      </c>
      <c r="D8711" s="158" t="str">
        <f>IF(Tabel_Forespørgsel_fra_Visma28[[#This Row],[SupProd]]=" "," "," - "&amp;Tabel_Forespørgsel_fra_Visma28[[#This Row],[SupProd]])</f>
        <v xml:space="preserve"> </v>
      </c>
      <c r="E8711" t="s">
        <v>16</v>
      </c>
      <c r="F8711" s="158" t="str">
        <f>IF(Tabel_Forespørgsel_fra_Visma28[[#This Row],[SupDescr]]=" "," "," - "&amp;Tabel_Forespørgsel_fra_Visma28[[#This Row],[SupDescr]])</f>
        <v xml:space="preserve"> </v>
      </c>
      <c r="G8711" t="s">
        <v>13916</v>
      </c>
      <c r="H8711">
        <v>1</v>
      </c>
      <c r="I8711" s="158" t="str">
        <f>IF(A8711=A8710,I8710&amp;CHAR(10)&amp;"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2" spans="1:9" x14ac:dyDescent="0.25">
      <c r="A8712" t="s">
        <v>14896</v>
      </c>
      <c r="B8712">
        <v>96266400</v>
      </c>
      <c r="C8712" t="s">
        <v>16</v>
      </c>
      <c r="D8712" s="158" t="str">
        <f>IF(Tabel_Forespørgsel_fra_Visma28[[#This Row],[SupProd]]=" "," "," - "&amp;Tabel_Forespørgsel_fra_Visma28[[#This Row],[SupProd]])</f>
        <v xml:space="preserve"> </v>
      </c>
      <c r="E8712" t="s">
        <v>16</v>
      </c>
      <c r="F8712" s="158" t="str">
        <f>IF(Tabel_Forespørgsel_fra_Visma28[[#This Row],[SupDescr]]=" "," "," - "&amp;Tabel_Forespørgsel_fra_Visma28[[#This Row],[SupDescr]])</f>
        <v xml:space="preserve"> </v>
      </c>
      <c r="G8712" t="s">
        <v>13916</v>
      </c>
      <c r="H8712">
        <v>1</v>
      </c>
      <c r="I8712" s="158" t="str">
        <f>IF(A8712=A8711,I8711&amp;CHAR(10)&amp;"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3" spans="1:9" x14ac:dyDescent="0.25">
      <c r="A8713" t="s">
        <v>13941</v>
      </c>
      <c r="B8713">
        <v>96266400</v>
      </c>
      <c r="C8713" t="s">
        <v>16</v>
      </c>
      <c r="D8713" s="158" t="str">
        <f>IF(Tabel_Forespørgsel_fra_Visma28[[#This Row],[SupProd]]=" "," "," - "&amp;Tabel_Forespørgsel_fra_Visma28[[#This Row],[SupProd]])</f>
        <v xml:space="preserve"> </v>
      </c>
      <c r="E8713" t="s">
        <v>16</v>
      </c>
      <c r="F8713" s="158" t="str">
        <f>IF(Tabel_Forespørgsel_fra_Visma28[[#This Row],[SupDescr]]=" "," "," - "&amp;Tabel_Forespørgsel_fra_Visma28[[#This Row],[SupDescr]])</f>
        <v xml:space="preserve"> </v>
      </c>
      <c r="G8713" t="s">
        <v>13916</v>
      </c>
      <c r="H8713">
        <v>1</v>
      </c>
      <c r="I8713" s="158" t="str">
        <f>IF(A8713=A8712,I8712&amp;CHAR(10)&amp;"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4" spans="1:9" x14ac:dyDescent="0.25">
      <c r="A8714" t="s">
        <v>13942</v>
      </c>
      <c r="B8714">
        <v>96266400</v>
      </c>
      <c r="C8714" t="s">
        <v>16</v>
      </c>
      <c r="D8714" s="158" t="str">
        <f>IF(Tabel_Forespørgsel_fra_Visma28[[#This Row],[SupProd]]=" "," "," - "&amp;Tabel_Forespørgsel_fra_Visma28[[#This Row],[SupProd]])</f>
        <v xml:space="preserve"> </v>
      </c>
      <c r="E8714" t="s">
        <v>16</v>
      </c>
      <c r="F8714" s="158" t="str">
        <f>IF(Tabel_Forespørgsel_fra_Visma28[[#This Row],[SupDescr]]=" "," "," - "&amp;Tabel_Forespørgsel_fra_Visma28[[#This Row],[SupDescr]])</f>
        <v xml:space="preserve"> </v>
      </c>
      <c r="G8714" t="s">
        <v>13916</v>
      </c>
      <c r="H8714">
        <v>1</v>
      </c>
      <c r="I8714" s="158" t="str">
        <f>IF(A8714=A8713,I8713&amp;CHAR(10)&amp;"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5" spans="1:9" x14ac:dyDescent="0.25">
      <c r="A8715" t="s">
        <v>13943</v>
      </c>
      <c r="B8715">
        <v>96266400</v>
      </c>
      <c r="C8715" t="s">
        <v>16</v>
      </c>
      <c r="D8715" s="158" t="str">
        <f>IF(Tabel_Forespørgsel_fra_Visma28[[#This Row],[SupProd]]=" "," "," - "&amp;Tabel_Forespørgsel_fra_Visma28[[#This Row],[SupProd]])</f>
        <v xml:space="preserve"> </v>
      </c>
      <c r="E8715" t="s">
        <v>16</v>
      </c>
      <c r="F8715" s="158" t="str">
        <f>IF(Tabel_Forespørgsel_fra_Visma28[[#This Row],[SupDescr]]=" "," "," - "&amp;Tabel_Forespørgsel_fra_Visma28[[#This Row],[SupDescr]])</f>
        <v xml:space="preserve"> </v>
      </c>
      <c r="G8715" t="s">
        <v>13916</v>
      </c>
      <c r="H8715">
        <v>1</v>
      </c>
      <c r="I8715" s="158" t="str">
        <f>IF(A8715=A8714,I8714&amp;CHAR(10)&amp;"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6" spans="1:9" x14ac:dyDescent="0.25">
      <c r="A8716" t="s">
        <v>14898</v>
      </c>
      <c r="B8716">
        <v>96266400</v>
      </c>
      <c r="C8716" t="s">
        <v>16</v>
      </c>
      <c r="D8716" s="158" t="str">
        <f>IF(Tabel_Forespørgsel_fra_Visma28[[#This Row],[SupProd]]=" "," "," - "&amp;Tabel_Forespørgsel_fra_Visma28[[#This Row],[SupProd]])</f>
        <v xml:space="preserve"> </v>
      </c>
      <c r="E8716" t="s">
        <v>16</v>
      </c>
      <c r="F8716" s="158" t="str">
        <f>IF(Tabel_Forespørgsel_fra_Visma28[[#This Row],[SupDescr]]=" "," "," - "&amp;Tabel_Forespørgsel_fra_Visma28[[#This Row],[SupDescr]])</f>
        <v xml:space="preserve"> </v>
      </c>
      <c r="G8716" t="s">
        <v>13916</v>
      </c>
      <c r="H8716">
        <v>1</v>
      </c>
      <c r="I8716" s="158" t="str">
        <f>IF(A8716=A8715,I8715&amp;CHAR(10)&amp;"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7" spans="1:9" x14ac:dyDescent="0.25">
      <c r="A8717" t="s">
        <v>14897</v>
      </c>
      <c r="B8717">
        <v>57617080</v>
      </c>
      <c r="C8717" t="s">
        <v>16</v>
      </c>
      <c r="D8717" s="158" t="str">
        <f>IF(Tabel_Forespørgsel_fra_Visma28[[#This Row],[SupProd]]=" "," "," - "&amp;Tabel_Forespørgsel_fra_Visma28[[#This Row],[SupProd]])</f>
        <v xml:space="preserve"> </v>
      </c>
      <c r="E8717" t="s">
        <v>16</v>
      </c>
      <c r="F8717" s="158" t="str">
        <f>IF(Tabel_Forespørgsel_fra_Visma28[[#This Row],[SupDescr]]=" "," "," - "&amp;Tabel_Forespørgsel_fra_Visma28[[#This Row],[SupDescr]])</f>
        <v xml:space="preserve"> </v>
      </c>
      <c r="G8717" t="s">
        <v>11284</v>
      </c>
      <c r="H8717">
        <v>1</v>
      </c>
      <c r="I8717" s="158" t="str">
        <f>IF(A8717=A8716,I8716&amp;CHAR(10)&amp;"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18" spans="1:9" x14ac:dyDescent="0.25">
      <c r="A8718" t="s">
        <v>14899</v>
      </c>
      <c r="B8718">
        <v>57617080</v>
      </c>
      <c r="C8718" t="s">
        <v>16</v>
      </c>
      <c r="D8718" s="158" t="str">
        <f>IF(Tabel_Forespørgsel_fra_Visma28[[#This Row],[SupProd]]=" "," "," - "&amp;Tabel_Forespørgsel_fra_Visma28[[#This Row],[SupProd]])</f>
        <v xml:space="preserve"> </v>
      </c>
      <c r="E8718" t="s">
        <v>16</v>
      </c>
      <c r="F8718" s="158" t="str">
        <f>IF(Tabel_Forespørgsel_fra_Visma28[[#This Row],[SupDescr]]=" "," "," - "&amp;Tabel_Forespørgsel_fra_Visma28[[#This Row],[SupDescr]])</f>
        <v xml:space="preserve"> </v>
      </c>
      <c r="G8718" t="s">
        <v>11284</v>
      </c>
      <c r="H8718">
        <v>1</v>
      </c>
      <c r="I8718" s="158" t="str">
        <f>IF(A8718=A8717,I8717&amp;CHAR(10)&amp;"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19" spans="1:9" x14ac:dyDescent="0.25">
      <c r="A8719" t="s">
        <v>14900</v>
      </c>
      <c r="B8719">
        <v>57617080</v>
      </c>
      <c r="C8719" t="s">
        <v>16</v>
      </c>
      <c r="D8719" s="158" t="str">
        <f>IF(Tabel_Forespørgsel_fra_Visma28[[#This Row],[SupProd]]=" "," "," - "&amp;Tabel_Forespørgsel_fra_Visma28[[#This Row],[SupProd]])</f>
        <v xml:space="preserve"> </v>
      </c>
      <c r="E8719" t="s">
        <v>16</v>
      </c>
      <c r="F8719" s="158" t="str">
        <f>IF(Tabel_Forespørgsel_fra_Visma28[[#This Row],[SupDescr]]=" "," "," - "&amp;Tabel_Forespørgsel_fra_Visma28[[#This Row],[SupDescr]])</f>
        <v xml:space="preserve"> </v>
      </c>
      <c r="G8719" t="s">
        <v>11284</v>
      </c>
      <c r="H8719">
        <v>1</v>
      </c>
      <c r="I8719" s="158" t="str">
        <f>IF(A8719=A8718,I8718&amp;CHAR(10)&amp;"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0" spans="1:9" x14ac:dyDescent="0.25">
      <c r="A8720" t="s">
        <v>14902</v>
      </c>
      <c r="B8720">
        <v>57617080</v>
      </c>
      <c r="C8720" t="s">
        <v>16</v>
      </c>
      <c r="D8720" s="158" t="str">
        <f>IF(Tabel_Forespørgsel_fra_Visma28[[#This Row],[SupProd]]=" "," "," - "&amp;Tabel_Forespørgsel_fra_Visma28[[#This Row],[SupProd]])</f>
        <v xml:space="preserve"> </v>
      </c>
      <c r="E8720" t="s">
        <v>16</v>
      </c>
      <c r="F8720" s="158" t="str">
        <f>IF(Tabel_Forespørgsel_fra_Visma28[[#This Row],[SupDescr]]=" "," "," - "&amp;Tabel_Forespørgsel_fra_Visma28[[#This Row],[SupDescr]])</f>
        <v xml:space="preserve"> </v>
      </c>
      <c r="G8720" t="s">
        <v>11284</v>
      </c>
      <c r="H8720">
        <v>1</v>
      </c>
      <c r="I8720" s="158" t="str">
        <f>IF(A8720=A8719,I8719&amp;CHAR(10)&amp;"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1" spans="1:9" x14ac:dyDescent="0.25">
      <c r="A8721" t="s">
        <v>14903</v>
      </c>
      <c r="B8721">
        <v>57617080</v>
      </c>
      <c r="C8721" t="s">
        <v>16</v>
      </c>
      <c r="D8721" s="158" t="str">
        <f>IF(Tabel_Forespørgsel_fra_Visma28[[#This Row],[SupProd]]=" "," "," - "&amp;Tabel_Forespørgsel_fra_Visma28[[#This Row],[SupProd]])</f>
        <v xml:space="preserve"> </v>
      </c>
      <c r="E8721" t="s">
        <v>16</v>
      </c>
      <c r="F8721" s="158" t="str">
        <f>IF(Tabel_Forespørgsel_fra_Visma28[[#This Row],[SupDescr]]=" "," "," - "&amp;Tabel_Forespørgsel_fra_Visma28[[#This Row],[SupDescr]])</f>
        <v xml:space="preserve"> </v>
      </c>
      <c r="G8721" t="s">
        <v>11284</v>
      </c>
      <c r="H8721">
        <v>1</v>
      </c>
      <c r="I8721" s="158" t="str">
        <f>IF(A8721=A8720,I8720&amp;CHAR(10)&amp;"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2" spans="1:9" x14ac:dyDescent="0.25">
      <c r="A8722" t="s">
        <v>13944</v>
      </c>
      <c r="B8722">
        <v>57617080</v>
      </c>
      <c r="C8722" t="s">
        <v>16</v>
      </c>
      <c r="D8722" s="158" t="str">
        <f>IF(Tabel_Forespørgsel_fra_Visma28[[#This Row],[SupProd]]=" "," "," - "&amp;Tabel_Forespørgsel_fra_Visma28[[#This Row],[SupProd]])</f>
        <v xml:space="preserve"> </v>
      </c>
      <c r="E8722" t="s">
        <v>16</v>
      </c>
      <c r="F8722" s="158" t="str">
        <f>IF(Tabel_Forespørgsel_fra_Visma28[[#This Row],[SupDescr]]=" "," "," - "&amp;Tabel_Forespørgsel_fra_Visma28[[#This Row],[SupDescr]])</f>
        <v xml:space="preserve"> </v>
      </c>
      <c r="G8722" t="s">
        <v>11284</v>
      </c>
      <c r="H8722">
        <v>1</v>
      </c>
      <c r="I8722" s="158" t="str">
        <f>IF(A8722=A8721,I8721&amp;CHAR(10)&amp;"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3" spans="1:9" x14ac:dyDescent="0.25">
      <c r="A8723" t="s">
        <v>13945</v>
      </c>
      <c r="B8723">
        <v>57617080</v>
      </c>
      <c r="C8723" t="s">
        <v>16</v>
      </c>
      <c r="D8723" s="158" t="str">
        <f>IF(Tabel_Forespørgsel_fra_Visma28[[#This Row],[SupProd]]=" "," "," - "&amp;Tabel_Forespørgsel_fra_Visma28[[#This Row],[SupProd]])</f>
        <v xml:space="preserve"> </v>
      </c>
      <c r="E8723" t="s">
        <v>16</v>
      </c>
      <c r="F8723" s="158" t="str">
        <f>IF(Tabel_Forespørgsel_fra_Visma28[[#This Row],[SupDescr]]=" "," "," - "&amp;Tabel_Forespørgsel_fra_Visma28[[#This Row],[SupDescr]])</f>
        <v xml:space="preserve"> </v>
      </c>
      <c r="G8723" t="s">
        <v>11284</v>
      </c>
      <c r="H8723">
        <v>1</v>
      </c>
      <c r="I8723" s="158" t="str">
        <f>IF(A8723=A8722,I8722&amp;CHAR(10)&amp;"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4" spans="1:9" x14ac:dyDescent="0.25">
      <c r="A8724" t="s">
        <v>14904</v>
      </c>
      <c r="B8724">
        <v>57617080</v>
      </c>
      <c r="C8724" t="s">
        <v>16</v>
      </c>
      <c r="D8724" s="158" t="str">
        <f>IF(Tabel_Forespørgsel_fra_Visma28[[#This Row],[SupProd]]=" "," "," - "&amp;Tabel_Forespørgsel_fra_Visma28[[#This Row],[SupProd]])</f>
        <v xml:space="preserve"> </v>
      </c>
      <c r="E8724" t="s">
        <v>16</v>
      </c>
      <c r="F8724" s="158" t="str">
        <f>IF(Tabel_Forespørgsel_fra_Visma28[[#This Row],[SupDescr]]=" "," "," - "&amp;Tabel_Forespørgsel_fra_Visma28[[#This Row],[SupDescr]])</f>
        <v xml:space="preserve"> </v>
      </c>
      <c r="G8724" t="s">
        <v>11284</v>
      </c>
      <c r="H8724">
        <v>1</v>
      </c>
      <c r="I8724" s="158" t="str">
        <f>IF(A8724=A8723,I8723&amp;CHAR(10)&amp;"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5" spans="1:9" x14ac:dyDescent="0.25">
      <c r="A8725" t="s">
        <v>14905</v>
      </c>
      <c r="B8725">
        <v>57617080</v>
      </c>
      <c r="C8725" t="s">
        <v>16</v>
      </c>
      <c r="D8725" s="158" t="str">
        <f>IF(Tabel_Forespørgsel_fra_Visma28[[#This Row],[SupProd]]=" "," "," - "&amp;Tabel_Forespørgsel_fra_Visma28[[#This Row],[SupProd]])</f>
        <v xml:space="preserve"> </v>
      </c>
      <c r="E8725" t="s">
        <v>16</v>
      </c>
      <c r="F8725" s="158" t="str">
        <f>IF(Tabel_Forespørgsel_fra_Visma28[[#This Row],[SupDescr]]=" "," "," - "&amp;Tabel_Forespørgsel_fra_Visma28[[#This Row],[SupDescr]])</f>
        <v xml:space="preserve"> </v>
      </c>
      <c r="G8725" t="s">
        <v>11284</v>
      </c>
      <c r="H8725">
        <v>1</v>
      </c>
      <c r="I8725" s="158" t="str">
        <f>IF(A8725=A8724,I8724&amp;CHAR(10)&amp;"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6" spans="1:9" x14ac:dyDescent="0.25">
      <c r="A8726" t="s">
        <v>14906</v>
      </c>
      <c r="B8726">
        <v>57617080</v>
      </c>
      <c r="C8726" t="s">
        <v>16</v>
      </c>
      <c r="D8726" s="158" t="str">
        <f>IF(Tabel_Forespørgsel_fra_Visma28[[#This Row],[SupProd]]=" "," "," - "&amp;Tabel_Forespørgsel_fra_Visma28[[#This Row],[SupProd]])</f>
        <v xml:space="preserve"> </v>
      </c>
      <c r="E8726" t="s">
        <v>16</v>
      </c>
      <c r="F8726" s="158" t="str">
        <f>IF(Tabel_Forespørgsel_fra_Visma28[[#This Row],[SupDescr]]=" "," "," - "&amp;Tabel_Forespørgsel_fra_Visma28[[#This Row],[SupDescr]])</f>
        <v xml:space="preserve"> </v>
      </c>
      <c r="G8726" t="s">
        <v>11284</v>
      </c>
      <c r="H8726">
        <v>1</v>
      </c>
      <c r="I8726" s="158" t="str">
        <f>IF(A8726=A8725,I8725&amp;CHAR(10)&amp;"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7" spans="1:9" x14ac:dyDescent="0.25">
      <c r="A8727" t="s">
        <v>13946</v>
      </c>
      <c r="B8727">
        <v>57617080</v>
      </c>
      <c r="C8727" t="s">
        <v>16</v>
      </c>
      <c r="D8727" s="158" t="str">
        <f>IF(Tabel_Forespørgsel_fra_Visma28[[#This Row],[SupProd]]=" "," "," - "&amp;Tabel_Forespørgsel_fra_Visma28[[#This Row],[SupProd]])</f>
        <v xml:space="preserve"> </v>
      </c>
      <c r="E8727" t="s">
        <v>16</v>
      </c>
      <c r="F8727" s="158" t="str">
        <f>IF(Tabel_Forespørgsel_fra_Visma28[[#This Row],[SupDescr]]=" "," "," - "&amp;Tabel_Forespørgsel_fra_Visma28[[#This Row],[SupDescr]])</f>
        <v xml:space="preserve"> </v>
      </c>
      <c r="G8727" t="s">
        <v>11284</v>
      </c>
      <c r="H8727">
        <v>1</v>
      </c>
      <c r="I8727" s="158" t="str">
        <f>IF(A8727=A8726,I8726&amp;CHAR(10)&amp;"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8" spans="1:9" x14ac:dyDescent="0.25">
      <c r="A8728" t="s">
        <v>14786</v>
      </c>
      <c r="B8728">
        <v>57617080</v>
      </c>
      <c r="C8728" t="s">
        <v>16</v>
      </c>
      <c r="D8728" s="158" t="str">
        <f>IF(Tabel_Forespørgsel_fra_Visma28[[#This Row],[SupProd]]=" "," "," - "&amp;Tabel_Forespørgsel_fra_Visma28[[#This Row],[SupProd]])</f>
        <v xml:space="preserve"> </v>
      </c>
      <c r="E8728" t="s">
        <v>16</v>
      </c>
      <c r="F8728" s="158" t="str">
        <f>IF(Tabel_Forespørgsel_fra_Visma28[[#This Row],[SupDescr]]=" "," "," - "&amp;Tabel_Forespørgsel_fra_Visma28[[#This Row],[SupDescr]])</f>
        <v xml:space="preserve"> </v>
      </c>
      <c r="G8728" t="s">
        <v>11284</v>
      </c>
      <c r="H8728">
        <v>1</v>
      </c>
      <c r="I8728" s="158" t="str">
        <f>IF(A8728=A8727,I8727&amp;CHAR(10)&amp;"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9" spans="1:9" x14ac:dyDescent="0.25">
      <c r="A8729" t="s">
        <v>14788</v>
      </c>
      <c r="B8729">
        <v>57617080</v>
      </c>
      <c r="C8729" t="s">
        <v>16</v>
      </c>
      <c r="D8729" s="158" t="str">
        <f>IF(Tabel_Forespørgsel_fra_Visma28[[#This Row],[SupProd]]=" "," "," - "&amp;Tabel_Forespørgsel_fra_Visma28[[#This Row],[SupProd]])</f>
        <v xml:space="preserve"> </v>
      </c>
      <c r="E8729" t="s">
        <v>16</v>
      </c>
      <c r="F8729" s="158" t="str">
        <f>IF(Tabel_Forespørgsel_fra_Visma28[[#This Row],[SupDescr]]=" "," "," - "&amp;Tabel_Forespørgsel_fra_Visma28[[#This Row],[SupDescr]])</f>
        <v xml:space="preserve"> </v>
      </c>
      <c r="G8729" t="s">
        <v>11284</v>
      </c>
      <c r="H8729">
        <v>1</v>
      </c>
      <c r="I8729" s="158" t="str">
        <f>IF(A8729=A8728,I8728&amp;CHAR(10)&amp;"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30" spans="1:9" x14ac:dyDescent="0.25">
      <c r="A8730" t="s">
        <v>14763</v>
      </c>
      <c r="B8730">
        <v>96266400</v>
      </c>
      <c r="C8730" t="s">
        <v>16</v>
      </c>
      <c r="D8730" s="158" t="str">
        <f>IF(Tabel_Forespørgsel_fra_Visma28[[#This Row],[SupProd]]=" "," "," - "&amp;Tabel_Forespørgsel_fra_Visma28[[#This Row],[SupProd]])</f>
        <v xml:space="preserve"> </v>
      </c>
      <c r="E8730" t="s">
        <v>16</v>
      </c>
      <c r="F8730" s="158" t="str">
        <f>IF(Tabel_Forespørgsel_fra_Visma28[[#This Row],[SupDescr]]=" "," "," - "&amp;Tabel_Forespørgsel_fra_Visma28[[#This Row],[SupDescr]])</f>
        <v xml:space="preserve"> </v>
      </c>
      <c r="G8730" t="s">
        <v>13916</v>
      </c>
      <c r="H8730">
        <v>1</v>
      </c>
      <c r="I8730" s="158" t="str">
        <f>IF(A8730=A8729,I8729&amp;CHAR(10)&amp;"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31" spans="1:9" x14ac:dyDescent="0.25">
      <c r="A8731" t="s">
        <v>14779</v>
      </c>
      <c r="B8731">
        <v>75577000</v>
      </c>
      <c r="C8731" t="s">
        <v>16</v>
      </c>
      <c r="D8731" s="158" t="str">
        <f>IF(Tabel_Forespørgsel_fra_Visma28[[#This Row],[SupProd]]=" "," "," - "&amp;Tabel_Forespørgsel_fra_Visma28[[#This Row],[SupProd]])</f>
        <v xml:space="preserve"> </v>
      </c>
      <c r="E8731" t="s">
        <v>16</v>
      </c>
      <c r="F8731" s="158" t="str">
        <f>IF(Tabel_Forespørgsel_fra_Visma28[[#This Row],[SupDescr]]=" "," "," - "&amp;Tabel_Forespørgsel_fra_Visma28[[#This Row],[SupDescr]])</f>
        <v xml:space="preserve"> </v>
      </c>
      <c r="G8731" t="s">
        <v>3759</v>
      </c>
      <c r="H8731">
        <v>1</v>
      </c>
      <c r="I8731" s="158" t="str">
        <f>IF(A8731=A8730,I8730&amp;CHAR(10)&amp;"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2" spans="1:9" x14ac:dyDescent="0.25">
      <c r="A8732" t="s">
        <v>14782</v>
      </c>
      <c r="B8732">
        <v>75577000</v>
      </c>
      <c r="C8732" t="s">
        <v>16</v>
      </c>
      <c r="D8732" s="158" t="str">
        <f>IF(Tabel_Forespørgsel_fra_Visma28[[#This Row],[SupProd]]=" "," "," - "&amp;Tabel_Forespørgsel_fra_Visma28[[#This Row],[SupProd]])</f>
        <v xml:space="preserve"> </v>
      </c>
      <c r="E8732" t="s">
        <v>16</v>
      </c>
      <c r="F8732" s="158" t="str">
        <f>IF(Tabel_Forespørgsel_fra_Visma28[[#This Row],[SupDescr]]=" "," "," - "&amp;Tabel_Forespørgsel_fra_Visma28[[#This Row],[SupDescr]])</f>
        <v xml:space="preserve"> </v>
      </c>
      <c r="G8732" t="s">
        <v>3759</v>
      </c>
      <c r="H8732">
        <v>1</v>
      </c>
      <c r="I8732" s="158" t="str">
        <f>IF(A8732=A8731,I8731&amp;CHAR(10)&amp;"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3" spans="1:9" x14ac:dyDescent="0.25">
      <c r="A8733" t="s">
        <v>14743</v>
      </c>
      <c r="B8733">
        <v>96266400</v>
      </c>
      <c r="C8733" t="s">
        <v>16</v>
      </c>
      <c r="D8733" s="158" t="str">
        <f>IF(Tabel_Forespørgsel_fra_Visma28[[#This Row],[SupProd]]=" "," "," - "&amp;Tabel_Forespørgsel_fra_Visma28[[#This Row],[SupProd]])</f>
        <v xml:space="preserve"> </v>
      </c>
      <c r="E8733" t="s">
        <v>16</v>
      </c>
      <c r="F8733" s="158" t="str">
        <f>IF(Tabel_Forespørgsel_fra_Visma28[[#This Row],[SupDescr]]=" "," "," - "&amp;Tabel_Forespørgsel_fra_Visma28[[#This Row],[SupDescr]])</f>
        <v xml:space="preserve"> </v>
      </c>
      <c r="G8733" t="s">
        <v>13916</v>
      </c>
      <c r="H8733">
        <v>1</v>
      </c>
      <c r="I8733" s="158" t="str">
        <f>IF(A8733=A8732,I8732&amp;CHAR(10)&amp;"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34" spans="1:9" x14ac:dyDescent="0.25">
      <c r="A8734" t="s">
        <v>14744</v>
      </c>
      <c r="B8734">
        <v>96266400</v>
      </c>
      <c r="C8734" t="s">
        <v>16</v>
      </c>
      <c r="D8734" s="158" t="str">
        <f>IF(Tabel_Forespørgsel_fra_Visma28[[#This Row],[SupProd]]=" "," "," - "&amp;Tabel_Forespørgsel_fra_Visma28[[#This Row],[SupProd]])</f>
        <v xml:space="preserve"> </v>
      </c>
      <c r="E8734" t="s">
        <v>16</v>
      </c>
      <c r="F8734" s="158" t="str">
        <f>IF(Tabel_Forespørgsel_fra_Visma28[[#This Row],[SupDescr]]=" "," "," - "&amp;Tabel_Forespørgsel_fra_Visma28[[#This Row],[SupDescr]])</f>
        <v xml:space="preserve"> </v>
      </c>
      <c r="G8734" t="s">
        <v>13916</v>
      </c>
      <c r="H8734">
        <v>1</v>
      </c>
      <c r="I8734" s="158" t="str">
        <f>IF(A8734=A8733,I8733&amp;CHAR(10)&amp;"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35" spans="1:9" x14ac:dyDescent="0.25">
      <c r="A8735" t="s">
        <v>15137</v>
      </c>
      <c r="B8735">
        <v>75577000</v>
      </c>
      <c r="C8735" t="s">
        <v>16</v>
      </c>
      <c r="D8735" s="158" t="str">
        <f>IF(Tabel_Forespørgsel_fra_Visma28[[#This Row],[SupProd]]=" "," "," - "&amp;Tabel_Forespørgsel_fra_Visma28[[#This Row],[SupProd]])</f>
        <v xml:space="preserve"> </v>
      </c>
      <c r="E8735" t="s">
        <v>16</v>
      </c>
      <c r="F8735" s="158" t="str">
        <f>IF(Tabel_Forespørgsel_fra_Visma28[[#This Row],[SupDescr]]=" "," "," - "&amp;Tabel_Forespørgsel_fra_Visma28[[#This Row],[SupDescr]])</f>
        <v xml:space="preserve"> </v>
      </c>
      <c r="G8735" t="s">
        <v>3759</v>
      </c>
      <c r="H8735">
        <v>1</v>
      </c>
      <c r="I8735" s="158" t="str">
        <f>IF(A8735=A8734,I8734&amp;CHAR(10)&amp;"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6" spans="1:9" x14ac:dyDescent="0.25">
      <c r="A8736" t="s">
        <v>15138</v>
      </c>
      <c r="B8736">
        <v>75577000</v>
      </c>
      <c r="C8736" t="s">
        <v>16</v>
      </c>
      <c r="D8736" s="158" t="str">
        <f>IF(Tabel_Forespørgsel_fra_Visma28[[#This Row],[SupProd]]=" "," "," - "&amp;Tabel_Forespørgsel_fra_Visma28[[#This Row],[SupProd]])</f>
        <v xml:space="preserve"> </v>
      </c>
      <c r="E8736" t="s">
        <v>16</v>
      </c>
      <c r="F8736" s="158" t="str">
        <f>IF(Tabel_Forespørgsel_fra_Visma28[[#This Row],[SupDescr]]=" "," "," - "&amp;Tabel_Forespørgsel_fra_Visma28[[#This Row],[SupDescr]])</f>
        <v xml:space="preserve"> </v>
      </c>
      <c r="G8736" t="s">
        <v>3759</v>
      </c>
      <c r="H8736">
        <v>1</v>
      </c>
      <c r="I8736" s="158" t="str">
        <f>IF(A8736=A8735,I8735&amp;CHAR(10)&amp;"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7" spans="1:9" x14ac:dyDescent="0.25">
      <c r="A8737" t="s">
        <v>15134</v>
      </c>
      <c r="B8737">
        <v>75577000</v>
      </c>
      <c r="C8737" t="s">
        <v>16</v>
      </c>
      <c r="D8737" s="158" t="str">
        <f>IF(Tabel_Forespørgsel_fra_Visma28[[#This Row],[SupProd]]=" "," "," - "&amp;Tabel_Forespørgsel_fra_Visma28[[#This Row],[SupProd]])</f>
        <v xml:space="preserve"> </v>
      </c>
      <c r="E8737" t="s">
        <v>16</v>
      </c>
      <c r="F8737" s="158" t="str">
        <f>IF(Tabel_Forespørgsel_fra_Visma28[[#This Row],[SupDescr]]=" "," "," - "&amp;Tabel_Forespørgsel_fra_Visma28[[#This Row],[SupDescr]])</f>
        <v xml:space="preserve"> </v>
      </c>
      <c r="G8737" t="s">
        <v>3759</v>
      </c>
      <c r="H8737">
        <v>1</v>
      </c>
      <c r="I8737" s="158" t="str">
        <f>IF(A8737=A8736,I8736&amp;CHAR(10)&amp;"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8" spans="1:9" x14ac:dyDescent="0.25">
      <c r="A8738" t="s">
        <v>15135</v>
      </c>
      <c r="B8738">
        <v>75577000</v>
      </c>
      <c r="C8738" t="s">
        <v>16</v>
      </c>
      <c r="D8738" s="158" t="str">
        <f>IF(Tabel_Forespørgsel_fra_Visma28[[#This Row],[SupProd]]=" "," "," - "&amp;Tabel_Forespørgsel_fra_Visma28[[#This Row],[SupProd]])</f>
        <v xml:space="preserve"> </v>
      </c>
      <c r="E8738" t="s">
        <v>16</v>
      </c>
      <c r="F8738" s="158" t="str">
        <f>IF(Tabel_Forespørgsel_fra_Visma28[[#This Row],[SupDescr]]=" "," "," - "&amp;Tabel_Forespørgsel_fra_Visma28[[#This Row],[SupDescr]])</f>
        <v xml:space="preserve"> </v>
      </c>
      <c r="G8738" t="s">
        <v>3759</v>
      </c>
      <c r="H8738">
        <v>1</v>
      </c>
      <c r="I8738" s="158" t="str">
        <f>IF(A8738=A8737,I8737&amp;CHAR(10)&amp;"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9" spans="1:9" x14ac:dyDescent="0.25">
      <c r="A8739" t="s">
        <v>15147</v>
      </c>
      <c r="B8739">
        <v>57617080</v>
      </c>
      <c r="C8739" t="s">
        <v>16</v>
      </c>
      <c r="D8739" s="158" t="str">
        <f>IF(Tabel_Forespørgsel_fra_Visma28[[#This Row],[SupProd]]=" "," "," - "&amp;Tabel_Forespørgsel_fra_Visma28[[#This Row],[SupProd]])</f>
        <v xml:space="preserve"> </v>
      </c>
      <c r="E8739" t="s">
        <v>16</v>
      </c>
      <c r="F8739" s="158" t="str">
        <f>IF(Tabel_Forespørgsel_fra_Visma28[[#This Row],[SupDescr]]=" "," "," - "&amp;Tabel_Forespørgsel_fra_Visma28[[#This Row],[SupDescr]])</f>
        <v xml:space="preserve"> </v>
      </c>
      <c r="G8739" t="s">
        <v>11284</v>
      </c>
      <c r="H8739">
        <v>1</v>
      </c>
      <c r="I8739" s="158" t="str">
        <f>IF(A8739=A8738,I8738&amp;CHAR(10)&amp;"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0" spans="1:9" x14ac:dyDescent="0.25">
      <c r="A8740" t="s">
        <v>15145</v>
      </c>
      <c r="B8740">
        <v>57617080</v>
      </c>
      <c r="C8740" t="s">
        <v>16</v>
      </c>
      <c r="D8740" s="158" t="str">
        <f>IF(Tabel_Forespørgsel_fra_Visma28[[#This Row],[SupProd]]=" "," "," - "&amp;Tabel_Forespørgsel_fra_Visma28[[#This Row],[SupProd]])</f>
        <v xml:space="preserve"> </v>
      </c>
      <c r="E8740" t="s">
        <v>16</v>
      </c>
      <c r="F8740" s="158" t="str">
        <f>IF(Tabel_Forespørgsel_fra_Visma28[[#This Row],[SupDescr]]=" "," "," - "&amp;Tabel_Forespørgsel_fra_Visma28[[#This Row],[SupDescr]])</f>
        <v xml:space="preserve"> </v>
      </c>
      <c r="G8740" t="s">
        <v>11284</v>
      </c>
      <c r="H8740">
        <v>1</v>
      </c>
      <c r="I8740" s="158" t="str">
        <f>IF(A8740=A8739,I8739&amp;CHAR(10)&amp;"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1" spans="1:9" x14ac:dyDescent="0.25">
      <c r="A8741" t="s">
        <v>15146</v>
      </c>
      <c r="B8741">
        <v>57617080</v>
      </c>
      <c r="C8741" t="s">
        <v>16</v>
      </c>
      <c r="D8741" s="158" t="str">
        <f>IF(Tabel_Forespørgsel_fra_Visma28[[#This Row],[SupProd]]=" "," "," - "&amp;Tabel_Forespørgsel_fra_Visma28[[#This Row],[SupProd]])</f>
        <v xml:space="preserve"> </v>
      </c>
      <c r="E8741" t="s">
        <v>16</v>
      </c>
      <c r="F8741" s="158" t="str">
        <f>IF(Tabel_Forespørgsel_fra_Visma28[[#This Row],[SupDescr]]=" "," "," - "&amp;Tabel_Forespørgsel_fra_Visma28[[#This Row],[SupDescr]])</f>
        <v xml:space="preserve"> </v>
      </c>
      <c r="G8741" t="s">
        <v>11284</v>
      </c>
      <c r="H8741">
        <v>1</v>
      </c>
      <c r="I8741" s="158" t="str">
        <f>IF(A8741=A8740,I8740&amp;CHAR(10)&amp;"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2" spans="1:9" x14ac:dyDescent="0.25">
      <c r="A8742" t="s">
        <v>15097</v>
      </c>
      <c r="B8742">
        <v>96266400</v>
      </c>
      <c r="C8742" t="s">
        <v>16</v>
      </c>
      <c r="D8742" s="158" t="str">
        <f>IF(Tabel_Forespørgsel_fra_Visma28[[#This Row],[SupProd]]=" "," "," - "&amp;Tabel_Forespørgsel_fra_Visma28[[#This Row],[SupProd]])</f>
        <v xml:space="preserve"> </v>
      </c>
      <c r="E8742" t="s">
        <v>16</v>
      </c>
      <c r="F8742" s="158" t="str">
        <f>IF(Tabel_Forespørgsel_fra_Visma28[[#This Row],[SupDescr]]=" "," "," - "&amp;Tabel_Forespørgsel_fra_Visma28[[#This Row],[SupDescr]])</f>
        <v xml:space="preserve"> </v>
      </c>
      <c r="G8742" t="s">
        <v>13916</v>
      </c>
      <c r="H8742">
        <v>1</v>
      </c>
      <c r="I8742" s="158" t="str">
        <f>IF(A8742=A8741,I8741&amp;CHAR(10)&amp;"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43" spans="1:9" x14ac:dyDescent="0.25">
      <c r="A8743" t="s">
        <v>13969</v>
      </c>
      <c r="B8743">
        <v>75211662</v>
      </c>
      <c r="C8743" t="s">
        <v>16</v>
      </c>
      <c r="D8743" s="158" t="str">
        <f>IF(Tabel_Forespørgsel_fra_Visma28[[#This Row],[SupProd]]=" "," "," - "&amp;Tabel_Forespørgsel_fra_Visma28[[#This Row],[SupProd]])</f>
        <v xml:space="preserve"> </v>
      </c>
      <c r="E8743" t="s">
        <v>16</v>
      </c>
      <c r="F8743" s="158" t="str">
        <f>IF(Tabel_Forespørgsel_fra_Visma28[[#This Row],[SupDescr]]=" "," "," - "&amp;Tabel_Forespørgsel_fra_Visma28[[#This Row],[SupDescr]])</f>
        <v xml:space="preserve"> </v>
      </c>
      <c r="G8743" t="s">
        <v>7015</v>
      </c>
      <c r="H8743">
        <v>1</v>
      </c>
      <c r="I8743" s="158" t="str">
        <f>IF(A8743=A8742,I8742&amp;CHAR(10)&amp;"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744" spans="1:9" x14ac:dyDescent="0.25">
      <c r="A8744" t="s">
        <v>15098</v>
      </c>
      <c r="B8744">
        <v>57617080</v>
      </c>
      <c r="C8744" t="s">
        <v>16</v>
      </c>
      <c r="D8744" s="158" t="str">
        <f>IF(Tabel_Forespørgsel_fra_Visma28[[#This Row],[SupProd]]=" "," "," - "&amp;Tabel_Forespørgsel_fra_Visma28[[#This Row],[SupProd]])</f>
        <v xml:space="preserve"> </v>
      </c>
      <c r="E8744" t="s">
        <v>16</v>
      </c>
      <c r="F8744" s="158" t="str">
        <f>IF(Tabel_Forespørgsel_fra_Visma28[[#This Row],[SupDescr]]=" "," "," - "&amp;Tabel_Forespørgsel_fra_Visma28[[#This Row],[SupDescr]])</f>
        <v xml:space="preserve"> </v>
      </c>
      <c r="G8744" t="s">
        <v>11284</v>
      </c>
      <c r="H8744">
        <v>1</v>
      </c>
      <c r="I8744" s="158" t="str">
        <f>IF(A8744=A8743,I8743&amp;CHAR(10)&amp;"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5" spans="1:9" x14ac:dyDescent="0.25">
      <c r="A8745" t="s">
        <v>15099</v>
      </c>
      <c r="B8745">
        <v>57617080</v>
      </c>
      <c r="C8745" t="s">
        <v>16</v>
      </c>
      <c r="D8745" s="158" t="str">
        <f>IF(Tabel_Forespørgsel_fra_Visma28[[#This Row],[SupProd]]=" "," "," - "&amp;Tabel_Forespørgsel_fra_Visma28[[#This Row],[SupProd]])</f>
        <v xml:space="preserve"> </v>
      </c>
      <c r="E8745" t="s">
        <v>16</v>
      </c>
      <c r="F8745" s="158" t="str">
        <f>IF(Tabel_Forespørgsel_fra_Visma28[[#This Row],[SupDescr]]=" "," "," - "&amp;Tabel_Forespørgsel_fra_Visma28[[#This Row],[SupDescr]])</f>
        <v xml:space="preserve"> </v>
      </c>
      <c r="G8745" t="s">
        <v>11284</v>
      </c>
      <c r="H8745">
        <v>1</v>
      </c>
      <c r="I8745" s="158" t="str">
        <f>IF(A8745=A8744,I8744&amp;CHAR(10)&amp;"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6" spans="1:9" x14ac:dyDescent="0.25">
      <c r="A8746" t="s">
        <v>15100</v>
      </c>
      <c r="B8746">
        <v>57617080</v>
      </c>
      <c r="C8746" t="s">
        <v>16</v>
      </c>
      <c r="D8746" s="158" t="str">
        <f>IF(Tabel_Forespørgsel_fra_Visma28[[#This Row],[SupProd]]=" "," "," - "&amp;Tabel_Forespørgsel_fra_Visma28[[#This Row],[SupProd]])</f>
        <v xml:space="preserve"> </v>
      </c>
      <c r="E8746" t="s">
        <v>16</v>
      </c>
      <c r="F8746" s="158" t="str">
        <f>IF(Tabel_Forespørgsel_fra_Visma28[[#This Row],[SupDescr]]=" "," "," - "&amp;Tabel_Forespørgsel_fra_Visma28[[#This Row],[SupDescr]])</f>
        <v xml:space="preserve"> </v>
      </c>
      <c r="G8746" t="s">
        <v>11284</v>
      </c>
      <c r="H8746">
        <v>1</v>
      </c>
      <c r="I8746" s="158" t="str">
        <f>IF(A8746=A8745,I8745&amp;CHAR(10)&amp;"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7" spans="1:9" x14ac:dyDescent="0.25">
      <c r="A8747" t="s">
        <v>13970</v>
      </c>
      <c r="B8747">
        <v>57617080</v>
      </c>
      <c r="C8747" t="s">
        <v>16</v>
      </c>
      <c r="D8747" s="158" t="str">
        <f>IF(Tabel_Forespørgsel_fra_Visma28[[#This Row],[SupProd]]=" "," "," - "&amp;Tabel_Forespørgsel_fra_Visma28[[#This Row],[SupProd]])</f>
        <v xml:space="preserve"> </v>
      </c>
      <c r="E8747" t="s">
        <v>16</v>
      </c>
      <c r="F8747" s="158" t="str">
        <f>IF(Tabel_Forespørgsel_fra_Visma28[[#This Row],[SupDescr]]=" "," "," - "&amp;Tabel_Forespørgsel_fra_Visma28[[#This Row],[SupDescr]])</f>
        <v xml:space="preserve"> </v>
      </c>
      <c r="G8747" t="s">
        <v>11284</v>
      </c>
      <c r="H8747">
        <v>1</v>
      </c>
      <c r="I8747" s="158" t="str">
        <f>IF(A8747=A8746,I8746&amp;CHAR(10)&amp;"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8" spans="1:9" x14ac:dyDescent="0.25">
      <c r="A8748" t="s">
        <v>14121</v>
      </c>
      <c r="B8748">
        <v>96266400</v>
      </c>
      <c r="C8748" t="s">
        <v>16</v>
      </c>
      <c r="D8748" s="158" t="str">
        <f>IF(Tabel_Forespørgsel_fra_Visma28[[#This Row],[SupProd]]=" "," "," - "&amp;Tabel_Forespørgsel_fra_Visma28[[#This Row],[SupProd]])</f>
        <v xml:space="preserve"> </v>
      </c>
      <c r="E8748" t="s">
        <v>16</v>
      </c>
      <c r="F8748" s="158" t="str">
        <f>IF(Tabel_Forespørgsel_fra_Visma28[[#This Row],[SupDescr]]=" "," "," - "&amp;Tabel_Forespørgsel_fra_Visma28[[#This Row],[SupDescr]])</f>
        <v xml:space="preserve"> </v>
      </c>
      <c r="G8748" t="s">
        <v>13916</v>
      </c>
      <c r="H8748">
        <v>1</v>
      </c>
      <c r="I8748" s="158" t="str">
        <f>IF(A8748=A8747,I8747&amp;CHAR(10)&amp;"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49" spans="1:9" x14ac:dyDescent="0.25">
      <c r="A8749" t="s">
        <v>14119</v>
      </c>
      <c r="B8749">
        <v>75577000</v>
      </c>
      <c r="C8749" t="s">
        <v>16</v>
      </c>
      <c r="D8749" s="158" t="str">
        <f>IF(Tabel_Forespørgsel_fra_Visma28[[#This Row],[SupProd]]=" "," "," - "&amp;Tabel_Forespørgsel_fra_Visma28[[#This Row],[SupProd]])</f>
        <v xml:space="preserve"> </v>
      </c>
      <c r="E8749" t="s">
        <v>16</v>
      </c>
      <c r="F8749" s="158" t="str">
        <f>IF(Tabel_Forespørgsel_fra_Visma28[[#This Row],[SupDescr]]=" "," "," - "&amp;Tabel_Forespørgsel_fra_Visma28[[#This Row],[SupDescr]])</f>
        <v xml:space="preserve"> </v>
      </c>
      <c r="G8749" t="s">
        <v>3759</v>
      </c>
      <c r="H8749">
        <v>1</v>
      </c>
      <c r="I8749" s="158" t="str">
        <f>IF(A8749=A8748,I8748&amp;CHAR(10)&amp;"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50" spans="1:9" x14ac:dyDescent="0.25">
      <c r="A8750" t="s">
        <v>14122</v>
      </c>
      <c r="B8750">
        <v>75577000</v>
      </c>
      <c r="C8750" t="s">
        <v>16</v>
      </c>
      <c r="D8750" s="158" t="str">
        <f>IF(Tabel_Forespørgsel_fra_Visma28[[#This Row],[SupProd]]=" "," "," - "&amp;Tabel_Forespørgsel_fra_Visma28[[#This Row],[SupProd]])</f>
        <v xml:space="preserve"> </v>
      </c>
      <c r="E8750" t="s">
        <v>16</v>
      </c>
      <c r="F8750" s="158" t="str">
        <f>IF(Tabel_Forespørgsel_fra_Visma28[[#This Row],[SupDescr]]=" "," "," - "&amp;Tabel_Forespørgsel_fra_Visma28[[#This Row],[SupDescr]])</f>
        <v xml:space="preserve"> </v>
      </c>
      <c r="G8750" t="s">
        <v>3759</v>
      </c>
      <c r="H8750">
        <v>1</v>
      </c>
      <c r="I8750" s="158" t="str">
        <f>IF(A8750=A8749,I8749&amp;CHAR(10)&amp;"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51" spans="1:9" x14ac:dyDescent="0.25">
      <c r="A8751" t="s">
        <v>15211</v>
      </c>
      <c r="B8751">
        <v>96266400</v>
      </c>
      <c r="C8751" t="s">
        <v>16</v>
      </c>
      <c r="D8751" s="158" t="str">
        <f>IF(Tabel_Forespørgsel_fra_Visma28[[#This Row],[SupProd]]=" "," "," - "&amp;Tabel_Forespørgsel_fra_Visma28[[#This Row],[SupProd]])</f>
        <v xml:space="preserve"> </v>
      </c>
      <c r="E8751" t="s">
        <v>16</v>
      </c>
      <c r="F8751" s="158" t="str">
        <f>IF(Tabel_Forespørgsel_fra_Visma28[[#This Row],[SupDescr]]=" "," "," - "&amp;Tabel_Forespørgsel_fra_Visma28[[#This Row],[SupDescr]])</f>
        <v xml:space="preserve"> </v>
      </c>
      <c r="G8751" t="s">
        <v>13916</v>
      </c>
      <c r="H8751">
        <v>1</v>
      </c>
      <c r="I8751" s="158" t="str">
        <f>IF(A8751=A8750,I8750&amp;CHAR(10)&amp;"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2" spans="1:9" x14ac:dyDescent="0.25">
      <c r="A8752" t="s">
        <v>15132</v>
      </c>
      <c r="B8752">
        <v>70120140</v>
      </c>
      <c r="C8752" t="s">
        <v>16</v>
      </c>
      <c r="D8752" s="158" t="str">
        <f>IF(Tabel_Forespørgsel_fra_Visma28[[#This Row],[SupProd]]=" "," "," - "&amp;Tabel_Forespørgsel_fra_Visma28[[#This Row],[SupProd]])</f>
        <v xml:space="preserve"> </v>
      </c>
      <c r="E8752" t="s">
        <v>16</v>
      </c>
      <c r="F8752" s="158" t="str">
        <f>IF(Tabel_Forespørgsel_fra_Visma28[[#This Row],[SupDescr]]=" "," "," - "&amp;Tabel_Forespørgsel_fra_Visma28[[#This Row],[SupDescr]])</f>
        <v xml:space="preserve"> </v>
      </c>
      <c r="G8752" t="s">
        <v>2467</v>
      </c>
      <c r="H8752">
        <v>1</v>
      </c>
      <c r="I8752" s="158" t="str">
        <f>IF(A8752=A8751,I8751&amp;CHAR(10)&amp;"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753" spans="1:9" x14ac:dyDescent="0.25">
      <c r="A8753" t="s">
        <v>14247</v>
      </c>
      <c r="B8753">
        <v>96266400</v>
      </c>
      <c r="C8753" t="s">
        <v>16</v>
      </c>
      <c r="D8753" s="158" t="str">
        <f>IF(Tabel_Forespørgsel_fra_Visma28[[#This Row],[SupProd]]=" "," "," - "&amp;Tabel_Forespørgsel_fra_Visma28[[#This Row],[SupProd]])</f>
        <v xml:space="preserve"> </v>
      </c>
      <c r="E8753" t="s">
        <v>16</v>
      </c>
      <c r="F8753" s="158" t="str">
        <f>IF(Tabel_Forespørgsel_fra_Visma28[[#This Row],[SupDescr]]=" "," "," - "&amp;Tabel_Forespørgsel_fra_Visma28[[#This Row],[SupDescr]])</f>
        <v xml:space="preserve"> </v>
      </c>
      <c r="G8753" t="s">
        <v>13916</v>
      </c>
      <c r="H8753">
        <v>1</v>
      </c>
      <c r="I8753" s="158" t="str">
        <f>IF(A8753=A8752,I8752&amp;CHAR(10)&amp;"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4" spans="1:9" x14ac:dyDescent="0.25">
      <c r="A8754" t="s">
        <v>14248</v>
      </c>
      <c r="B8754">
        <v>96266400</v>
      </c>
      <c r="C8754" t="s">
        <v>16</v>
      </c>
      <c r="D8754" s="158" t="str">
        <f>IF(Tabel_Forespørgsel_fra_Visma28[[#This Row],[SupProd]]=" "," "," - "&amp;Tabel_Forespørgsel_fra_Visma28[[#This Row],[SupProd]])</f>
        <v xml:space="preserve"> </v>
      </c>
      <c r="E8754" t="s">
        <v>16</v>
      </c>
      <c r="F8754" s="158" t="str">
        <f>IF(Tabel_Forespørgsel_fra_Visma28[[#This Row],[SupDescr]]=" "," "," - "&amp;Tabel_Forespørgsel_fra_Visma28[[#This Row],[SupDescr]])</f>
        <v xml:space="preserve"> </v>
      </c>
      <c r="G8754" t="s">
        <v>13916</v>
      </c>
      <c r="H8754">
        <v>1</v>
      </c>
      <c r="I8754" s="158" t="str">
        <f>IF(A8754=A8753,I8753&amp;CHAR(10)&amp;"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5" spans="1:9" x14ac:dyDescent="0.25">
      <c r="A8755" t="s">
        <v>14249</v>
      </c>
      <c r="B8755">
        <v>96266400</v>
      </c>
      <c r="C8755" t="s">
        <v>16</v>
      </c>
      <c r="D8755" s="158" t="str">
        <f>IF(Tabel_Forespørgsel_fra_Visma28[[#This Row],[SupProd]]=" "," "," - "&amp;Tabel_Forespørgsel_fra_Visma28[[#This Row],[SupProd]])</f>
        <v xml:space="preserve"> </v>
      </c>
      <c r="E8755" t="s">
        <v>16</v>
      </c>
      <c r="F8755" s="158" t="str">
        <f>IF(Tabel_Forespørgsel_fra_Visma28[[#This Row],[SupDescr]]=" "," "," - "&amp;Tabel_Forespørgsel_fra_Visma28[[#This Row],[SupDescr]])</f>
        <v xml:space="preserve"> </v>
      </c>
      <c r="G8755" t="s">
        <v>13916</v>
      </c>
      <c r="H8755">
        <v>1</v>
      </c>
      <c r="I8755" s="158" t="str">
        <f>IF(A8755=A8754,I8754&amp;CHAR(10)&amp;"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6" spans="1:9" x14ac:dyDescent="0.25">
      <c r="A8756" t="s">
        <v>14250</v>
      </c>
      <c r="B8756">
        <v>96266400</v>
      </c>
      <c r="C8756" t="s">
        <v>16</v>
      </c>
      <c r="D8756" s="158" t="str">
        <f>IF(Tabel_Forespørgsel_fra_Visma28[[#This Row],[SupProd]]=" "," "," - "&amp;Tabel_Forespørgsel_fra_Visma28[[#This Row],[SupProd]])</f>
        <v xml:space="preserve"> </v>
      </c>
      <c r="E8756" t="s">
        <v>16</v>
      </c>
      <c r="F8756" s="158" t="str">
        <f>IF(Tabel_Forespørgsel_fra_Visma28[[#This Row],[SupDescr]]=" "," "," - "&amp;Tabel_Forespørgsel_fra_Visma28[[#This Row],[SupDescr]])</f>
        <v xml:space="preserve"> </v>
      </c>
      <c r="G8756" t="s">
        <v>13916</v>
      </c>
      <c r="H8756">
        <v>1</v>
      </c>
      <c r="I8756" s="158" t="str">
        <f>IF(A8756=A8755,I8755&amp;CHAR(10)&amp;"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7" spans="1:9" x14ac:dyDescent="0.25">
      <c r="A8757" t="s">
        <v>14251</v>
      </c>
      <c r="B8757">
        <v>96266400</v>
      </c>
      <c r="C8757" t="s">
        <v>16</v>
      </c>
      <c r="D8757" s="158" t="str">
        <f>IF(Tabel_Forespørgsel_fra_Visma28[[#This Row],[SupProd]]=" "," "," - "&amp;Tabel_Forespørgsel_fra_Visma28[[#This Row],[SupProd]])</f>
        <v xml:space="preserve"> </v>
      </c>
      <c r="E8757" t="s">
        <v>16</v>
      </c>
      <c r="F8757" s="158" t="str">
        <f>IF(Tabel_Forespørgsel_fra_Visma28[[#This Row],[SupDescr]]=" "," "," - "&amp;Tabel_Forespørgsel_fra_Visma28[[#This Row],[SupDescr]])</f>
        <v xml:space="preserve"> </v>
      </c>
      <c r="G8757" t="s">
        <v>13916</v>
      </c>
      <c r="H8757">
        <v>1</v>
      </c>
      <c r="I8757" s="158" t="str">
        <f>IF(A8757=A8756,I8756&amp;CHAR(10)&amp;"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8" spans="1:9" x14ac:dyDescent="0.25">
      <c r="A8758" t="s">
        <v>15151</v>
      </c>
      <c r="B8758">
        <v>96266400</v>
      </c>
      <c r="C8758" t="s">
        <v>16</v>
      </c>
      <c r="D8758" s="158" t="str">
        <f>IF(Tabel_Forespørgsel_fra_Visma28[[#This Row],[SupProd]]=" "," "," - "&amp;Tabel_Forespørgsel_fra_Visma28[[#This Row],[SupProd]])</f>
        <v xml:space="preserve"> </v>
      </c>
      <c r="E8758" t="s">
        <v>16</v>
      </c>
      <c r="F8758" s="158" t="str">
        <f>IF(Tabel_Forespørgsel_fra_Visma28[[#This Row],[SupDescr]]=" "," "," - "&amp;Tabel_Forespørgsel_fra_Visma28[[#This Row],[SupDescr]])</f>
        <v xml:space="preserve"> </v>
      </c>
      <c r="G8758" t="s">
        <v>13916</v>
      </c>
      <c r="H8758">
        <v>1</v>
      </c>
      <c r="I8758" s="158" t="str">
        <f>IF(A8758=A8757,I8757&amp;CHAR(10)&amp;"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9" spans="1:9" x14ac:dyDescent="0.25">
      <c r="A8759" t="s">
        <v>14397</v>
      </c>
      <c r="B8759">
        <v>96266400</v>
      </c>
      <c r="C8759" t="s">
        <v>16</v>
      </c>
      <c r="D8759" s="158" t="str">
        <f>IF(Tabel_Forespørgsel_fra_Visma28[[#This Row],[SupProd]]=" "," "," - "&amp;Tabel_Forespørgsel_fra_Visma28[[#This Row],[SupProd]])</f>
        <v xml:space="preserve"> </v>
      </c>
      <c r="E8759" t="s">
        <v>16</v>
      </c>
      <c r="F8759" s="158" t="str">
        <f>IF(Tabel_Forespørgsel_fra_Visma28[[#This Row],[SupDescr]]=" "," "," - "&amp;Tabel_Forespørgsel_fra_Visma28[[#This Row],[SupDescr]])</f>
        <v xml:space="preserve"> </v>
      </c>
      <c r="G8759" t="s">
        <v>13916</v>
      </c>
      <c r="H8759">
        <v>1</v>
      </c>
      <c r="I8759" s="158" t="str">
        <f>IF(A8759=A8758,I8758&amp;CHAR(10)&amp;"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60" spans="1:9" x14ac:dyDescent="0.25">
      <c r="A8760" t="s">
        <v>14684</v>
      </c>
      <c r="B8760">
        <v>96266400</v>
      </c>
      <c r="C8760" t="s">
        <v>16</v>
      </c>
      <c r="D8760" s="158" t="str">
        <f>IF(Tabel_Forespørgsel_fra_Visma28[[#This Row],[SupProd]]=" "," "," - "&amp;Tabel_Forespørgsel_fra_Visma28[[#This Row],[SupProd]])</f>
        <v xml:space="preserve"> </v>
      </c>
      <c r="E8760" t="s">
        <v>16</v>
      </c>
      <c r="F8760" s="158" t="str">
        <f>IF(Tabel_Forespørgsel_fra_Visma28[[#This Row],[SupDescr]]=" "," "," - "&amp;Tabel_Forespørgsel_fra_Visma28[[#This Row],[SupDescr]])</f>
        <v xml:space="preserve"> </v>
      </c>
      <c r="G8760" t="s">
        <v>13916</v>
      </c>
      <c r="H8760">
        <v>1</v>
      </c>
      <c r="I8760" s="158" t="str">
        <f>IF(A8760=A8759,I8759&amp;CHAR(10)&amp;"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61" spans="1:9" x14ac:dyDescent="0.25">
      <c r="A8761" t="s">
        <v>14685</v>
      </c>
      <c r="B8761">
        <v>96266400</v>
      </c>
      <c r="C8761" t="s">
        <v>16</v>
      </c>
      <c r="D8761" s="158" t="str">
        <f>IF(Tabel_Forespørgsel_fra_Visma28[[#This Row],[SupProd]]=" "," "," - "&amp;Tabel_Forespørgsel_fra_Visma28[[#This Row],[SupProd]])</f>
        <v xml:space="preserve"> </v>
      </c>
      <c r="E8761" t="s">
        <v>16</v>
      </c>
      <c r="F8761" s="158" t="str">
        <f>IF(Tabel_Forespørgsel_fra_Visma28[[#This Row],[SupDescr]]=" "," "," - "&amp;Tabel_Forespørgsel_fra_Visma28[[#This Row],[SupDescr]])</f>
        <v xml:space="preserve"> </v>
      </c>
      <c r="G8761" t="s">
        <v>13916</v>
      </c>
      <c r="H8761">
        <v>1</v>
      </c>
      <c r="I8761" s="158" t="str">
        <f>IF(A8761=A8760,I8760&amp;CHAR(10)&amp;"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62" spans="1:9" x14ac:dyDescent="0.25">
      <c r="A8762" t="s">
        <v>14398</v>
      </c>
      <c r="B8762">
        <v>57617080</v>
      </c>
      <c r="C8762" t="s">
        <v>16</v>
      </c>
      <c r="D8762" s="158" t="str">
        <f>IF(Tabel_Forespørgsel_fra_Visma28[[#This Row],[SupProd]]=" "," "," - "&amp;Tabel_Forespørgsel_fra_Visma28[[#This Row],[SupProd]])</f>
        <v xml:space="preserve"> </v>
      </c>
      <c r="E8762" t="s">
        <v>16</v>
      </c>
      <c r="F8762" s="158" t="str">
        <f>IF(Tabel_Forespørgsel_fra_Visma28[[#This Row],[SupDescr]]=" "," "," - "&amp;Tabel_Forespørgsel_fra_Visma28[[#This Row],[SupDescr]])</f>
        <v xml:space="preserve"> </v>
      </c>
      <c r="G8762" t="s">
        <v>11284</v>
      </c>
      <c r="H8762">
        <v>1</v>
      </c>
      <c r="I8762" s="158" t="str">
        <f>IF(A8762=A8761,I8761&amp;CHAR(10)&amp;"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3" spans="1:9" x14ac:dyDescent="0.25">
      <c r="A8763" t="s">
        <v>14680</v>
      </c>
      <c r="B8763">
        <v>57617080</v>
      </c>
      <c r="C8763" t="s">
        <v>16</v>
      </c>
      <c r="D8763" s="158" t="str">
        <f>IF(Tabel_Forespørgsel_fra_Visma28[[#This Row],[SupProd]]=" "," "," - "&amp;Tabel_Forespørgsel_fra_Visma28[[#This Row],[SupProd]])</f>
        <v xml:space="preserve"> </v>
      </c>
      <c r="E8763" t="s">
        <v>16</v>
      </c>
      <c r="F8763" s="158" t="str">
        <f>IF(Tabel_Forespørgsel_fra_Visma28[[#This Row],[SupDescr]]=" "," "," - "&amp;Tabel_Forespørgsel_fra_Visma28[[#This Row],[SupDescr]])</f>
        <v xml:space="preserve"> </v>
      </c>
      <c r="G8763" t="s">
        <v>11284</v>
      </c>
      <c r="H8763">
        <v>1</v>
      </c>
      <c r="I8763" s="158" t="str">
        <f>IF(A8763=A8762,I8762&amp;CHAR(10)&amp;"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4" spans="1:9" x14ac:dyDescent="0.25">
      <c r="A8764" t="s">
        <v>14399</v>
      </c>
      <c r="B8764">
        <v>57617080</v>
      </c>
      <c r="C8764" t="s">
        <v>16</v>
      </c>
      <c r="D8764" s="158" t="str">
        <f>IF(Tabel_Forespørgsel_fra_Visma28[[#This Row],[SupProd]]=" "," "," - "&amp;Tabel_Forespørgsel_fra_Visma28[[#This Row],[SupProd]])</f>
        <v xml:space="preserve"> </v>
      </c>
      <c r="E8764" t="s">
        <v>16</v>
      </c>
      <c r="F8764" s="158" t="str">
        <f>IF(Tabel_Forespørgsel_fra_Visma28[[#This Row],[SupDescr]]=" "," "," - "&amp;Tabel_Forespørgsel_fra_Visma28[[#This Row],[SupDescr]])</f>
        <v xml:space="preserve"> </v>
      </c>
      <c r="G8764" t="s">
        <v>11284</v>
      </c>
      <c r="H8764">
        <v>1</v>
      </c>
      <c r="I8764" s="158" t="str">
        <f>IF(A8764=A8763,I8763&amp;CHAR(10)&amp;"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5" spans="1:9" x14ac:dyDescent="0.25">
      <c r="A8765" t="s">
        <v>15214</v>
      </c>
      <c r="B8765">
        <v>57617080</v>
      </c>
      <c r="C8765" t="s">
        <v>16</v>
      </c>
      <c r="D8765" s="158" t="str">
        <f>IF(Tabel_Forespørgsel_fra_Visma28[[#This Row],[SupProd]]=" "," "," - "&amp;Tabel_Forespørgsel_fra_Visma28[[#This Row],[SupProd]])</f>
        <v xml:space="preserve"> </v>
      </c>
      <c r="E8765" t="s">
        <v>16</v>
      </c>
      <c r="F8765" s="158" t="str">
        <f>IF(Tabel_Forespørgsel_fra_Visma28[[#This Row],[SupDescr]]=" "," "," - "&amp;Tabel_Forespørgsel_fra_Visma28[[#This Row],[SupDescr]])</f>
        <v xml:space="preserve"> </v>
      </c>
      <c r="G8765" t="s">
        <v>11284</v>
      </c>
      <c r="H8765">
        <v>1</v>
      </c>
      <c r="I8765" s="158" t="str">
        <f>IF(A8765=A8764,I8764&amp;CHAR(10)&amp;"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6" spans="1:9" x14ac:dyDescent="0.25">
      <c r="A8766" t="s">
        <v>14693</v>
      </c>
      <c r="B8766">
        <v>57617080</v>
      </c>
      <c r="C8766" t="s">
        <v>16</v>
      </c>
      <c r="D8766" s="158" t="str">
        <f>IF(Tabel_Forespørgsel_fra_Visma28[[#This Row],[SupProd]]=" "," "," - "&amp;Tabel_Forespørgsel_fra_Visma28[[#This Row],[SupProd]])</f>
        <v xml:space="preserve"> </v>
      </c>
      <c r="E8766" t="s">
        <v>16</v>
      </c>
      <c r="F8766" s="158" t="str">
        <f>IF(Tabel_Forespørgsel_fra_Visma28[[#This Row],[SupDescr]]=" "," "," - "&amp;Tabel_Forespørgsel_fra_Visma28[[#This Row],[SupDescr]])</f>
        <v xml:space="preserve"> </v>
      </c>
      <c r="G8766" t="s">
        <v>11284</v>
      </c>
      <c r="H8766">
        <v>1</v>
      </c>
      <c r="I8766" s="158" t="str">
        <f>IF(A8766=A8765,I8765&amp;CHAR(10)&amp;"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7" spans="1:9" x14ac:dyDescent="0.25">
      <c r="A8767" t="s">
        <v>14697</v>
      </c>
      <c r="B8767">
        <v>57617080</v>
      </c>
      <c r="C8767" t="s">
        <v>16</v>
      </c>
      <c r="D8767" s="158" t="str">
        <f>IF(Tabel_Forespørgsel_fra_Visma28[[#This Row],[SupProd]]=" "," "," - "&amp;Tabel_Forespørgsel_fra_Visma28[[#This Row],[SupProd]])</f>
        <v xml:space="preserve"> </v>
      </c>
      <c r="E8767" t="s">
        <v>16</v>
      </c>
      <c r="F8767" s="158" t="str">
        <f>IF(Tabel_Forespørgsel_fra_Visma28[[#This Row],[SupDescr]]=" "," "," - "&amp;Tabel_Forespørgsel_fra_Visma28[[#This Row],[SupDescr]])</f>
        <v xml:space="preserve"> </v>
      </c>
      <c r="G8767" t="s">
        <v>11284</v>
      </c>
      <c r="H8767">
        <v>1</v>
      </c>
      <c r="I8767" s="158" t="str">
        <f>IF(A8767=A8766,I8766&amp;CHAR(10)&amp;"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8" spans="1:9" x14ac:dyDescent="0.25">
      <c r="A8768" t="s">
        <v>14216</v>
      </c>
      <c r="B8768">
        <v>46352425</v>
      </c>
      <c r="C8768" t="s">
        <v>16</v>
      </c>
      <c r="D8768" s="158" t="str">
        <f>IF(Tabel_Forespørgsel_fra_Visma28[[#This Row],[SupProd]]=" "," "," - "&amp;Tabel_Forespørgsel_fra_Visma28[[#This Row],[SupProd]])</f>
        <v xml:space="preserve"> </v>
      </c>
      <c r="E8768" t="s">
        <v>16</v>
      </c>
      <c r="F8768" s="158" t="str">
        <f>IF(Tabel_Forespørgsel_fra_Visma28[[#This Row],[SupDescr]]=" "," "," - "&amp;Tabel_Forespørgsel_fra_Visma28[[#This Row],[SupDescr]])</f>
        <v xml:space="preserve"> </v>
      </c>
      <c r="G8768" t="s">
        <v>14217</v>
      </c>
      <c r="H8768">
        <v>1</v>
      </c>
      <c r="I8768" s="158" t="str">
        <f>IF(A8768=A8767,I8767&amp;CHAR(10)&amp;"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769" spans="1:9" x14ac:dyDescent="0.25">
      <c r="A8769" t="s">
        <v>14216</v>
      </c>
      <c r="B8769">
        <v>96266400</v>
      </c>
      <c r="C8769" t="s">
        <v>16</v>
      </c>
      <c r="D8769" s="158" t="str">
        <f>IF(Tabel_Forespørgsel_fra_Visma28[[#This Row],[SupProd]]=" "," "," - "&amp;Tabel_Forespørgsel_fra_Visma28[[#This Row],[SupProd]])</f>
        <v xml:space="preserve"> </v>
      </c>
      <c r="E8769" t="s">
        <v>16</v>
      </c>
      <c r="F8769" s="158" t="str">
        <f>IF(Tabel_Forespørgsel_fra_Visma28[[#This Row],[SupDescr]]=" "," "," - "&amp;Tabel_Forespørgsel_fra_Visma28[[#This Row],[SupDescr]])</f>
        <v xml:space="preserve"> </v>
      </c>
      <c r="G8769" t="s">
        <v>13916</v>
      </c>
      <c r="H8769">
        <v>2</v>
      </c>
      <c r="I8769" s="158" t="str">
        <f>IF(A8769=A8768,I8768&amp;CHAR(10)&amp;"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770" spans="1:9" x14ac:dyDescent="0.25">
      <c r="A8770" t="s">
        <v>15318</v>
      </c>
      <c r="B8770">
        <v>96266400</v>
      </c>
      <c r="C8770" t="s">
        <v>16</v>
      </c>
      <c r="D8770" s="158" t="str">
        <f>IF(Tabel_Forespørgsel_fra_Visma28[[#This Row],[SupProd]]=" "," "," - "&amp;Tabel_Forespørgsel_fra_Visma28[[#This Row],[SupProd]])</f>
        <v xml:space="preserve"> </v>
      </c>
      <c r="E8770" t="s">
        <v>16</v>
      </c>
      <c r="F8770" s="158" t="str">
        <f>IF(Tabel_Forespørgsel_fra_Visma28[[#This Row],[SupDescr]]=" "," "," - "&amp;Tabel_Forespørgsel_fra_Visma28[[#This Row],[SupDescr]])</f>
        <v xml:space="preserve"> </v>
      </c>
      <c r="G8770" t="s">
        <v>13916</v>
      </c>
      <c r="H8770">
        <v>1</v>
      </c>
      <c r="I8770" s="158" t="str">
        <f>IF(A8770=A8769,I8769&amp;CHAR(10)&amp;"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1" spans="1:9" x14ac:dyDescent="0.25">
      <c r="A8771" t="s">
        <v>14702</v>
      </c>
      <c r="B8771">
        <v>96266400</v>
      </c>
      <c r="C8771" t="s">
        <v>16</v>
      </c>
      <c r="D8771" s="158" t="str">
        <f>IF(Tabel_Forespørgsel_fra_Visma28[[#This Row],[SupProd]]=" "," "," - "&amp;Tabel_Forespørgsel_fra_Visma28[[#This Row],[SupProd]])</f>
        <v xml:space="preserve"> </v>
      </c>
      <c r="E8771" t="s">
        <v>16</v>
      </c>
      <c r="F8771" s="158" t="str">
        <f>IF(Tabel_Forespørgsel_fra_Visma28[[#This Row],[SupDescr]]=" "," "," - "&amp;Tabel_Forespørgsel_fra_Visma28[[#This Row],[SupDescr]])</f>
        <v xml:space="preserve"> </v>
      </c>
      <c r="G8771" t="s">
        <v>13916</v>
      </c>
      <c r="H8771">
        <v>1</v>
      </c>
      <c r="I8771" s="158" t="str">
        <f>IF(A8771=A8770,I8770&amp;CHAR(10)&amp;"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2" spans="1:9" x14ac:dyDescent="0.25">
      <c r="A8772" t="s">
        <v>15273</v>
      </c>
      <c r="B8772">
        <v>96266400</v>
      </c>
      <c r="C8772" t="s">
        <v>16</v>
      </c>
      <c r="D8772" s="158" t="str">
        <f>IF(Tabel_Forespørgsel_fra_Visma28[[#This Row],[SupProd]]=" "," "," - "&amp;Tabel_Forespørgsel_fra_Visma28[[#This Row],[SupProd]])</f>
        <v xml:space="preserve"> </v>
      </c>
      <c r="E8772" t="s">
        <v>16</v>
      </c>
      <c r="F8772" s="158" t="str">
        <f>IF(Tabel_Forespørgsel_fra_Visma28[[#This Row],[SupDescr]]=" "," "," - "&amp;Tabel_Forespørgsel_fra_Visma28[[#This Row],[SupDescr]])</f>
        <v xml:space="preserve"> </v>
      </c>
      <c r="G8772" t="s">
        <v>13916</v>
      </c>
      <c r="H8772">
        <v>1</v>
      </c>
      <c r="I8772" s="158" t="str">
        <f>IF(A8772=A8771,I8771&amp;CHAR(10)&amp;"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3" spans="1:9" x14ac:dyDescent="0.25">
      <c r="A8773" t="s">
        <v>15272</v>
      </c>
      <c r="B8773">
        <v>96266400</v>
      </c>
      <c r="C8773" t="s">
        <v>16</v>
      </c>
      <c r="D8773" s="158" t="str">
        <f>IF(Tabel_Forespørgsel_fra_Visma28[[#This Row],[SupProd]]=" "," "," - "&amp;Tabel_Forespørgsel_fra_Visma28[[#This Row],[SupProd]])</f>
        <v xml:space="preserve"> </v>
      </c>
      <c r="E8773" t="s">
        <v>16</v>
      </c>
      <c r="F8773" s="158" t="str">
        <f>IF(Tabel_Forespørgsel_fra_Visma28[[#This Row],[SupDescr]]=" "," "," - "&amp;Tabel_Forespørgsel_fra_Visma28[[#This Row],[SupDescr]])</f>
        <v xml:space="preserve"> </v>
      </c>
      <c r="G8773" t="s">
        <v>13916</v>
      </c>
      <c r="H8773">
        <v>1</v>
      </c>
      <c r="I8773" s="158" t="str">
        <f>IF(A8773=A8772,I8772&amp;CHAR(10)&amp;"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4" spans="1:9" x14ac:dyDescent="0.25">
      <c r="A8774" t="s">
        <v>15275</v>
      </c>
      <c r="B8774">
        <v>96266400</v>
      </c>
      <c r="C8774" t="s">
        <v>16</v>
      </c>
      <c r="D8774" s="158" t="str">
        <f>IF(Tabel_Forespørgsel_fra_Visma28[[#This Row],[SupProd]]=" "," "," - "&amp;Tabel_Forespørgsel_fra_Visma28[[#This Row],[SupProd]])</f>
        <v xml:space="preserve"> </v>
      </c>
      <c r="E8774" t="s">
        <v>16</v>
      </c>
      <c r="F8774" s="158" t="str">
        <f>IF(Tabel_Forespørgsel_fra_Visma28[[#This Row],[SupDescr]]=" "," "," - "&amp;Tabel_Forespørgsel_fra_Visma28[[#This Row],[SupDescr]])</f>
        <v xml:space="preserve"> </v>
      </c>
      <c r="G8774" t="s">
        <v>13916</v>
      </c>
      <c r="H8774">
        <v>1</v>
      </c>
      <c r="I8774" s="158" t="str">
        <f>IF(A8774=A8773,I8773&amp;CHAR(10)&amp;"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5" spans="1:9" x14ac:dyDescent="0.25">
      <c r="A8775" t="s">
        <v>15276</v>
      </c>
      <c r="B8775">
        <v>96266400</v>
      </c>
      <c r="C8775" t="s">
        <v>16</v>
      </c>
      <c r="D8775" s="158" t="str">
        <f>IF(Tabel_Forespørgsel_fra_Visma28[[#This Row],[SupProd]]=" "," "," - "&amp;Tabel_Forespørgsel_fra_Visma28[[#This Row],[SupProd]])</f>
        <v xml:space="preserve"> </v>
      </c>
      <c r="E8775" t="s">
        <v>16</v>
      </c>
      <c r="F8775" s="158" t="str">
        <f>IF(Tabel_Forespørgsel_fra_Visma28[[#This Row],[SupDescr]]=" "," "," - "&amp;Tabel_Forespørgsel_fra_Visma28[[#This Row],[SupDescr]])</f>
        <v xml:space="preserve"> </v>
      </c>
      <c r="G8775" t="s">
        <v>13916</v>
      </c>
      <c r="H8775">
        <v>1</v>
      </c>
      <c r="I8775" s="158" t="str">
        <f>IF(A8775=A8774,I8774&amp;CHAR(10)&amp;"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6" spans="1:9" x14ac:dyDescent="0.25">
      <c r="A8776" t="s">
        <v>15277</v>
      </c>
      <c r="B8776">
        <v>96266400</v>
      </c>
      <c r="C8776" t="s">
        <v>16</v>
      </c>
      <c r="D8776" s="158" t="str">
        <f>IF(Tabel_Forespørgsel_fra_Visma28[[#This Row],[SupProd]]=" "," "," - "&amp;Tabel_Forespørgsel_fra_Visma28[[#This Row],[SupProd]])</f>
        <v xml:space="preserve"> </v>
      </c>
      <c r="E8776" t="s">
        <v>16</v>
      </c>
      <c r="F8776" s="158" t="str">
        <f>IF(Tabel_Forespørgsel_fra_Visma28[[#This Row],[SupDescr]]=" "," "," - "&amp;Tabel_Forespørgsel_fra_Visma28[[#This Row],[SupDescr]])</f>
        <v xml:space="preserve"> </v>
      </c>
      <c r="G8776" t="s">
        <v>13916</v>
      </c>
      <c r="H8776">
        <v>1</v>
      </c>
      <c r="I8776" s="158" t="str">
        <f>IF(A8776=A8775,I8775&amp;CHAR(10)&amp;"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7" spans="1:9" x14ac:dyDescent="0.25">
      <c r="A8777" t="s">
        <v>15278</v>
      </c>
      <c r="B8777">
        <v>57617080</v>
      </c>
      <c r="C8777" t="s">
        <v>16</v>
      </c>
      <c r="D8777" s="158" t="str">
        <f>IF(Tabel_Forespørgsel_fra_Visma28[[#This Row],[SupProd]]=" "," "," - "&amp;Tabel_Forespørgsel_fra_Visma28[[#This Row],[SupProd]])</f>
        <v xml:space="preserve"> </v>
      </c>
      <c r="E8777" t="s">
        <v>16</v>
      </c>
      <c r="F8777" s="158" t="str">
        <f>IF(Tabel_Forespørgsel_fra_Visma28[[#This Row],[SupDescr]]=" "," "," - "&amp;Tabel_Forespørgsel_fra_Visma28[[#This Row],[SupDescr]])</f>
        <v xml:space="preserve"> </v>
      </c>
      <c r="G8777" t="s">
        <v>11284</v>
      </c>
      <c r="H8777">
        <v>1</v>
      </c>
      <c r="I8777" s="158" t="str">
        <f>IF(A8777=A8776,I8776&amp;CHAR(10)&amp;"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78" spans="1:9" x14ac:dyDescent="0.25">
      <c r="A8778" t="s">
        <v>15279</v>
      </c>
      <c r="B8778">
        <v>57617080</v>
      </c>
      <c r="C8778" t="s">
        <v>16</v>
      </c>
      <c r="D8778" s="158" t="str">
        <f>IF(Tabel_Forespørgsel_fra_Visma28[[#This Row],[SupProd]]=" "," "," - "&amp;Tabel_Forespørgsel_fra_Visma28[[#This Row],[SupProd]])</f>
        <v xml:space="preserve"> </v>
      </c>
      <c r="E8778" t="s">
        <v>16</v>
      </c>
      <c r="F8778" s="158" t="str">
        <f>IF(Tabel_Forespørgsel_fra_Visma28[[#This Row],[SupDescr]]=" "," "," - "&amp;Tabel_Forespørgsel_fra_Visma28[[#This Row],[SupDescr]])</f>
        <v xml:space="preserve"> </v>
      </c>
      <c r="G8778" t="s">
        <v>11284</v>
      </c>
      <c r="H8778">
        <v>1</v>
      </c>
      <c r="I8778" s="158" t="str">
        <f>IF(A8778=A8777,I8777&amp;CHAR(10)&amp;"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79" spans="1:9" x14ac:dyDescent="0.25">
      <c r="A8779" t="s">
        <v>15280</v>
      </c>
      <c r="B8779">
        <v>57617080</v>
      </c>
      <c r="C8779" t="s">
        <v>16</v>
      </c>
      <c r="D8779" s="158" t="str">
        <f>IF(Tabel_Forespørgsel_fra_Visma28[[#This Row],[SupProd]]=" "," "," - "&amp;Tabel_Forespørgsel_fra_Visma28[[#This Row],[SupProd]])</f>
        <v xml:space="preserve"> </v>
      </c>
      <c r="E8779" t="s">
        <v>16</v>
      </c>
      <c r="F8779" s="158" t="str">
        <f>IF(Tabel_Forespørgsel_fra_Visma28[[#This Row],[SupDescr]]=" "," "," - "&amp;Tabel_Forespørgsel_fra_Visma28[[#This Row],[SupDescr]])</f>
        <v xml:space="preserve"> </v>
      </c>
      <c r="G8779" t="s">
        <v>11284</v>
      </c>
      <c r="H8779">
        <v>1</v>
      </c>
      <c r="I8779" s="158" t="str">
        <f>IF(A8779=A8778,I8778&amp;CHAR(10)&amp;"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80" spans="1:9" x14ac:dyDescent="0.25">
      <c r="A8780" t="s">
        <v>15281</v>
      </c>
      <c r="B8780">
        <v>57617080</v>
      </c>
      <c r="C8780" t="s">
        <v>16</v>
      </c>
      <c r="D8780" s="158" t="str">
        <f>IF(Tabel_Forespørgsel_fra_Visma28[[#This Row],[SupProd]]=" "," "," - "&amp;Tabel_Forespørgsel_fra_Visma28[[#This Row],[SupProd]])</f>
        <v xml:space="preserve"> </v>
      </c>
      <c r="E8780" t="s">
        <v>16</v>
      </c>
      <c r="F8780" s="158" t="str">
        <f>IF(Tabel_Forespørgsel_fra_Visma28[[#This Row],[SupDescr]]=" "," "," - "&amp;Tabel_Forespørgsel_fra_Visma28[[#This Row],[SupDescr]])</f>
        <v xml:space="preserve"> </v>
      </c>
      <c r="G8780" t="s">
        <v>11284</v>
      </c>
      <c r="H8780">
        <v>1</v>
      </c>
      <c r="I8780" s="158" t="str">
        <f>IF(A8780=A8779,I8779&amp;CHAR(10)&amp;"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81" spans="1:9" x14ac:dyDescent="0.25">
      <c r="A8781" t="s">
        <v>14575</v>
      </c>
      <c r="B8781">
        <v>57617080</v>
      </c>
      <c r="C8781" t="s">
        <v>16</v>
      </c>
      <c r="D8781" s="158" t="str">
        <f>IF(Tabel_Forespørgsel_fra_Visma28[[#This Row],[SupProd]]=" "," "," - "&amp;Tabel_Forespørgsel_fra_Visma28[[#This Row],[SupProd]])</f>
        <v xml:space="preserve"> </v>
      </c>
      <c r="E8781" t="s">
        <v>16</v>
      </c>
      <c r="F8781" s="158" t="str">
        <f>IF(Tabel_Forespørgsel_fra_Visma28[[#This Row],[SupDescr]]=" "," "," - "&amp;Tabel_Forespørgsel_fra_Visma28[[#This Row],[SupDescr]])</f>
        <v xml:space="preserve"> </v>
      </c>
      <c r="G8781" t="s">
        <v>11284</v>
      </c>
      <c r="H8781">
        <v>1</v>
      </c>
      <c r="I8781" s="158" t="str">
        <f>IF(A8781=A8780,I8780&amp;CHAR(10)&amp;"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82" spans="1:9" x14ac:dyDescent="0.25">
      <c r="A8782" t="s">
        <v>15256</v>
      </c>
      <c r="B8782">
        <v>96266400</v>
      </c>
      <c r="C8782" t="s">
        <v>16</v>
      </c>
      <c r="D8782" s="158" t="str">
        <f>IF(Tabel_Forespørgsel_fra_Visma28[[#This Row],[SupProd]]=" "," "," - "&amp;Tabel_Forespørgsel_fra_Visma28[[#This Row],[SupProd]])</f>
        <v xml:space="preserve"> </v>
      </c>
      <c r="E8782" t="s">
        <v>16</v>
      </c>
      <c r="F8782" s="158" t="str">
        <f>IF(Tabel_Forespørgsel_fra_Visma28[[#This Row],[SupDescr]]=" "," "," - "&amp;Tabel_Forespørgsel_fra_Visma28[[#This Row],[SupDescr]])</f>
        <v xml:space="preserve"> </v>
      </c>
      <c r="G8782" t="s">
        <v>13916</v>
      </c>
      <c r="H8782">
        <v>1</v>
      </c>
      <c r="I8782" s="158" t="str">
        <f>IF(A8782=A8781,I8781&amp;CHAR(10)&amp;"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83" spans="1:9" x14ac:dyDescent="0.25">
      <c r="A8783" t="s">
        <v>15257</v>
      </c>
      <c r="B8783">
        <v>96266400</v>
      </c>
      <c r="C8783" t="s">
        <v>16</v>
      </c>
      <c r="D8783" s="158" t="str">
        <f>IF(Tabel_Forespørgsel_fra_Visma28[[#This Row],[SupProd]]=" "," "," - "&amp;Tabel_Forespørgsel_fra_Visma28[[#This Row],[SupProd]])</f>
        <v xml:space="preserve"> </v>
      </c>
      <c r="E8783" t="s">
        <v>16</v>
      </c>
      <c r="F8783" s="158" t="str">
        <f>IF(Tabel_Forespørgsel_fra_Visma28[[#This Row],[SupDescr]]=" "," "," - "&amp;Tabel_Forespørgsel_fra_Visma28[[#This Row],[SupDescr]])</f>
        <v xml:space="preserve"> </v>
      </c>
      <c r="G8783" t="s">
        <v>13916</v>
      </c>
      <c r="H8783">
        <v>1</v>
      </c>
      <c r="I8783" s="158" t="str">
        <f>IF(A8783=A8782,I8782&amp;CHAR(10)&amp;"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84" spans="1:9" x14ac:dyDescent="0.25">
      <c r="A8784" t="s">
        <v>15157</v>
      </c>
      <c r="B8784">
        <v>57617080</v>
      </c>
      <c r="C8784" t="s">
        <v>16</v>
      </c>
      <c r="D8784" s="158" t="str">
        <f>IF(Tabel_Forespørgsel_fra_Visma28[[#This Row],[SupProd]]=" "," "," - "&amp;Tabel_Forespørgsel_fra_Visma28[[#This Row],[SupProd]])</f>
        <v xml:space="preserve"> </v>
      </c>
      <c r="E8784" t="s">
        <v>16</v>
      </c>
      <c r="F8784" s="158" t="str">
        <f>IF(Tabel_Forespørgsel_fra_Visma28[[#This Row],[SupDescr]]=" "," "," - "&amp;Tabel_Forespørgsel_fra_Visma28[[#This Row],[SupDescr]])</f>
        <v xml:space="preserve"> </v>
      </c>
      <c r="G8784" t="s">
        <v>11284</v>
      </c>
      <c r="H8784">
        <v>1</v>
      </c>
      <c r="I8784" s="158" t="str">
        <f>IF(A8784=A8783,I8783&amp;CHAR(10)&amp;"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85" spans="1:9" x14ac:dyDescent="0.25">
      <c r="A8785" t="s">
        <v>15158</v>
      </c>
      <c r="B8785">
        <v>57617080</v>
      </c>
      <c r="C8785" t="s">
        <v>16</v>
      </c>
      <c r="D8785" s="158" t="str">
        <f>IF(Tabel_Forespørgsel_fra_Visma28[[#This Row],[SupProd]]=" "," "," - "&amp;Tabel_Forespørgsel_fra_Visma28[[#This Row],[SupProd]])</f>
        <v xml:space="preserve"> </v>
      </c>
      <c r="E8785" t="s">
        <v>16</v>
      </c>
      <c r="F8785" s="158" t="str">
        <f>IF(Tabel_Forespørgsel_fra_Visma28[[#This Row],[SupDescr]]=" "," "," - "&amp;Tabel_Forespørgsel_fra_Visma28[[#This Row],[SupDescr]])</f>
        <v xml:space="preserve"> </v>
      </c>
      <c r="G8785" t="s">
        <v>11284</v>
      </c>
      <c r="H8785">
        <v>1</v>
      </c>
      <c r="I8785" s="158" t="str">
        <f>IF(A8785=A8784,I8784&amp;CHAR(10)&amp;"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86" spans="1:9" x14ac:dyDescent="0.25">
      <c r="A8786" t="s">
        <v>16614</v>
      </c>
      <c r="B8786">
        <v>46352425</v>
      </c>
      <c r="C8786" t="s">
        <v>16</v>
      </c>
      <c r="D8786" s="158" t="str">
        <f>IF(Tabel_Forespørgsel_fra_Visma28[[#This Row],[SupProd]]=" "," "," - "&amp;Tabel_Forespørgsel_fra_Visma28[[#This Row],[SupProd]])</f>
        <v xml:space="preserve"> </v>
      </c>
      <c r="E8786" t="s">
        <v>16</v>
      </c>
      <c r="F8786" s="158" t="str">
        <f>IF(Tabel_Forespørgsel_fra_Visma28[[#This Row],[SupDescr]]=" "," "," - "&amp;Tabel_Forespørgsel_fra_Visma28[[#This Row],[SupDescr]])</f>
        <v xml:space="preserve"> </v>
      </c>
      <c r="G8786" t="s">
        <v>14217</v>
      </c>
      <c r="H8786">
        <v>1</v>
      </c>
      <c r="I8786" s="158" t="str">
        <f>IF(A8786=A8785,I8785&amp;CHAR(10)&amp;"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787" spans="1:9" x14ac:dyDescent="0.25">
      <c r="A8787" t="s">
        <v>16662</v>
      </c>
      <c r="B8787">
        <v>96266400</v>
      </c>
      <c r="C8787" t="s">
        <v>16</v>
      </c>
      <c r="D8787" s="158" t="str">
        <f>IF(Tabel_Forespørgsel_fra_Visma28[[#This Row],[SupProd]]=" "," "," - "&amp;Tabel_Forespørgsel_fra_Visma28[[#This Row],[SupProd]])</f>
        <v xml:space="preserve"> </v>
      </c>
      <c r="E8787" t="s">
        <v>16</v>
      </c>
      <c r="F8787" s="158" t="str">
        <f>IF(Tabel_Forespørgsel_fra_Visma28[[#This Row],[SupDescr]]=" "," "," - "&amp;Tabel_Forespørgsel_fra_Visma28[[#This Row],[SupDescr]])</f>
        <v xml:space="preserve"> </v>
      </c>
      <c r="G8787" t="s">
        <v>13916</v>
      </c>
      <c r="H8787">
        <v>1</v>
      </c>
      <c r="I8787" s="158" t="str">
        <f>IF(A8787=A8786,I8786&amp;CHAR(10)&amp;"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88" spans="1:9" x14ac:dyDescent="0.25">
      <c r="A8788" t="s">
        <v>16662</v>
      </c>
      <c r="B8788">
        <v>46352425</v>
      </c>
      <c r="C8788" t="s">
        <v>16</v>
      </c>
      <c r="D8788" s="158" t="str">
        <f>IF(Tabel_Forespørgsel_fra_Visma28[[#This Row],[SupProd]]=" "," "," - "&amp;Tabel_Forespørgsel_fra_Visma28[[#This Row],[SupProd]])</f>
        <v xml:space="preserve"> </v>
      </c>
      <c r="E8788" t="s">
        <v>16</v>
      </c>
      <c r="F8788" s="158" t="str">
        <f>IF(Tabel_Forespørgsel_fra_Visma28[[#This Row],[SupDescr]]=" "," "," - "&amp;Tabel_Forespørgsel_fra_Visma28[[#This Row],[SupDescr]])</f>
        <v xml:space="preserve"> </v>
      </c>
      <c r="G8788" t="s">
        <v>14217</v>
      </c>
      <c r="H8788">
        <v>2</v>
      </c>
      <c r="I8788" s="158" t="str">
        <f>IF(A8788=A8787,I8787&amp;CHAR(10)&amp;"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789" spans="1:9" x14ac:dyDescent="0.25">
      <c r="A8789" t="s">
        <v>16622</v>
      </c>
      <c r="B8789">
        <v>96266400</v>
      </c>
      <c r="C8789" t="s">
        <v>16</v>
      </c>
      <c r="D8789" s="158" t="str">
        <f>IF(Tabel_Forespørgsel_fra_Visma28[[#This Row],[SupProd]]=" "," "," - "&amp;Tabel_Forespørgsel_fra_Visma28[[#This Row],[SupProd]])</f>
        <v xml:space="preserve"> </v>
      </c>
      <c r="E8789" t="s">
        <v>16</v>
      </c>
      <c r="F8789" s="158" t="str">
        <f>IF(Tabel_Forespørgsel_fra_Visma28[[#This Row],[SupDescr]]=" "," "," - "&amp;Tabel_Forespørgsel_fra_Visma28[[#This Row],[SupDescr]])</f>
        <v xml:space="preserve"> </v>
      </c>
      <c r="G8789" t="s">
        <v>13916</v>
      </c>
      <c r="H8789">
        <v>1</v>
      </c>
      <c r="I8789" s="158" t="str">
        <f>IF(A8789=A8788,I8788&amp;CHAR(10)&amp;"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90" spans="1:9" x14ac:dyDescent="0.25">
      <c r="A8790" t="s">
        <v>16622</v>
      </c>
      <c r="B8790">
        <v>46352425</v>
      </c>
      <c r="C8790" t="s">
        <v>16</v>
      </c>
      <c r="D8790" s="158" t="str">
        <f>IF(Tabel_Forespørgsel_fra_Visma28[[#This Row],[SupProd]]=" "," "," - "&amp;Tabel_Forespørgsel_fra_Visma28[[#This Row],[SupProd]])</f>
        <v xml:space="preserve"> </v>
      </c>
      <c r="E8790" t="s">
        <v>16</v>
      </c>
      <c r="F8790" s="158" t="str">
        <f>IF(Tabel_Forespørgsel_fra_Visma28[[#This Row],[SupDescr]]=" "," "," - "&amp;Tabel_Forespørgsel_fra_Visma28[[#This Row],[SupDescr]])</f>
        <v xml:space="preserve"> </v>
      </c>
      <c r="G8790" t="s">
        <v>14217</v>
      </c>
      <c r="H8790">
        <v>2</v>
      </c>
      <c r="I8790" s="158" t="str">
        <f>IF(A8790=A8789,I8789&amp;CHAR(10)&amp;"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791" spans="1:9" x14ac:dyDescent="0.25">
      <c r="A8791" t="s">
        <v>16623</v>
      </c>
      <c r="B8791">
        <v>96266400</v>
      </c>
      <c r="C8791" t="s">
        <v>16</v>
      </c>
      <c r="D8791" s="158" t="str">
        <f>IF(Tabel_Forespørgsel_fra_Visma28[[#This Row],[SupProd]]=" "," "," - "&amp;Tabel_Forespørgsel_fra_Visma28[[#This Row],[SupProd]])</f>
        <v xml:space="preserve"> </v>
      </c>
      <c r="E8791" t="s">
        <v>16</v>
      </c>
      <c r="F8791" s="158" t="str">
        <f>IF(Tabel_Forespørgsel_fra_Visma28[[#This Row],[SupDescr]]=" "," "," - "&amp;Tabel_Forespørgsel_fra_Visma28[[#This Row],[SupDescr]])</f>
        <v xml:space="preserve"> </v>
      </c>
      <c r="G8791" t="s">
        <v>13916</v>
      </c>
      <c r="H8791">
        <v>1</v>
      </c>
      <c r="I8791" s="158" t="str">
        <f>IF(A8791=A8790,I8790&amp;CHAR(10)&amp;"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92" spans="1:9" x14ac:dyDescent="0.25">
      <c r="A8792" t="s">
        <v>16623</v>
      </c>
      <c r="B8792">
        <v>46352425</v>
      </c>
      <c r="C8792" t="s">
        <v>16</v>
      </c>
      <c r="D8792" s="158" t="str">
        <f>IF(Tabel_Forespørgsel_fra_Visma28[[#This Row],[SupProd]]=" "," "," - "&amp;Tabel_Forespørgsel_fra_Visma28[[#This Row],[SupProd]])</f>
        <v xml:space="preserve"> </v>
      </c>
      <c r="E8792" t="s">
        <v>16</v>
      </c>
      <c r="F8792" s="158" t="str">
        <f>IF(Tabel_Forespørgsel_fra_Visma28[[#This Row],[SupDescr]]=" "," "," - "&amp;Tabel_Forespørgsel_fra_Visma28[[#This Row],[SupDescr]])</f>
        <v xml:space="preserve"> </v>
      </c>
      <c r="G8792" t="s">
        <v>14217</v>
      </c>
      <c r="H8792">
        <v>2</v>
      </c>
      <c r="I8792" s="158" t="str">
        <f>IF(A8792=A8791,I8791&amp;CHAR(10)&amp;"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793" spans="1:9" x14ac:dyDescent="0.25">
      <c r="A8793" t="s">
        <v>16620</v>
      </c>
      <c r="B8793">
        <v>96266400</v>
      </c>
      <c r="C8793" t="s">
        <v>16</v>
      </c>
      <c r="D8793" s="158" t="str">
        <f>IF(Tabel_Forespørgsel_fra_Visma28[[#This Row],[SupProd]]=" "," "," - "&amp;Tabel_Forespørgsel_fra_Visma28[[#This Row],[SupProd]])</f>
        <v xml:space="preserve"> </v>
      </c>
      <c r="E8793" t="s">
        <v>16</v>
      </c>
      <c r="F8793" s="158" t="str">
        <f>IF(Tabel_Forespørgsel_fra_Visma28[[#This Row],[SupDescr]]=" "," "," - "&amp;Tabel_Forespørgsel_fra_Visma28[[#This Row],[SupDescr]])</f>
        <v xml:space="preserve"> </v>
      </c>
      <c r="G8793" t="s">
        <v>13916</v>
      </c>
      <c r="H8793">
        <v>1</v>
      </c>
      <c r="I8793" s="158" t="str">
        <f>IF(A8793=A8792,I8792&amp;CHAR(10)&amp;"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94" spans="1:9" x14ac:dyDescent="0.25">
      <c r="A8794" t="s">
        <v>16620</v>
      </c>
      <c r="B8794">
        <v>46352425</v>
      </c>
      <c r="C8794" t="s">
        <v>16</v>
      </c>
      <c r="D8794" s="158" t="str">
        <f>IF(Tabel_Forespørgsel_fra_Visma28[[#This Row],[SupProd]]=" "," "," - "&amp;Tabel_Forespørgsel_fra_Visma28[[#This Row],[SupProd]])</f>
        <v xml:space="preserve"> </v>
      </c>
      <c r="E8794" t="s">
        <v>16</v>
      </c>
      <c r="F8794" s="158" t="str">
        <f>IF(Tabel_Forespørgsel_fra_Visma28[[#This Row],[SupDescr]]=" "," "," - "&amp;Tabel_Forespørgsel_fra_Visma28[[#This Row],[SupDescr]])</f>
        <v xml:space="preserve"> </v>
      </c>
      <c r="G8794" t="s">
        <v>14217</v>
      </c>
      <c r="H8794">
        <v>2</v>
      </c>
      <c r="I8794" s="158" t="str">
        <f>IF(A8794=A8793,I8793&amp;CHAR(10)&amp;"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795" spans="1:9" x14ac:dyDescent="0.25">
      <c r="A8795" t="s">
        <v>16644</v>
      </c>
      <c r="B8795">
        <v>96266400</v>
      </c>
      <c r="C8795" t="s">
        <v>16</v>
      </c>
      <c r="D8795" s="158" t="str">
        <f>IF(Tabel_Forespørgsel_fra_Visma28[[#This Row],[SupProd]]=" "," "," - "&amp;Tabel_Forespørgsel_fra_Visma28[[#This Row],[SupProd]])</f>
        <v xml:space="preserve"> </v>
      </c>
      <c r="E8795" t="s">
        <v>16</v>
      </c>
      <c r="F8795" s="158" t="str">
        <f>IF(Tabel_Forespørgsel_fra_Visma28[[#This Row],[SupDescr]]=" "," "," - "&amp;Tabel_Forespørgsel_fra_Visma28[[#This Row],[SupDescr]])</f>
        <v xml:space="preserve"> </v>
      </c>
      <c r="G8795" t="s">
        <v>13916</v>
      </c>
      <c r="H8795">
        <v>1</v>
      </c>
      <c r="I8795" s="158" t="str">
        <f>IF(A8795=A8794,I8794&amp;CHAR(10)&amp;"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96" spans="1:9" x14ac:dyDescent="0.25">
      <c r="A8796" t="s">
        <v>16644</v>
      </c>
      <c r="B8796">
        <v>46352425</v>
      </c>
      <c r="C8796" t="s">
        <v>16</v>
      </c>
      <c r="D8796" s="158" t="str">
        <f>IF(Tabel_Forespørgsel_fra_Visma28[[#This Row],[SupProd]]=" "," "," - "&amp;Tabel_Forespørgsel_fra_Visma28[[#This Row],[SupProd]])</f>
        <v xml:space="preserve"> </v>
      </c>
      <c r="E8796" t="s">
        <v>16</v>
      </c>
      <c r="F8796" s="158" t="str">
        <f>IF(Tabel_Forespørgsel_fra_Visma28[[#This Row],[SupDescr]]=" "," "," - "&amp;Tabel_Forespørgsel_fra_Visma28[[#This Row],[SupDescr]])</f>
        <v xml:space="preserve"> </v>
      </c>
      <c r="G8796" t="s">
        <v>14217</v>
      </c>
      <c r="H8796">
        <v>2</v>
      </c>
      <c r="I8796" s="158" t="str">
        <f>IF(A8796=A8795,I8795&amp;CHAR(10)&amp;"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797" spans="1:9" x14ac:dyDescent="0.25">
      <c r="A8797" t="s">
        <v>16666</v>
      </c>
      <c r="B8797">
        <v>57617080</v>
      </c>
      <c r="C8797" t="s">
        <v>16</v>
      </c>
      <c r="D8797" s="158" t="str">
        <f>IF(Tabel_Forespørgsel_fra_Visma28[[#This Row],[SupProd]]=" "," "," - "&amp;Tabel_Forespørgsel_fra_Visma28[[#This Row],[SupProd]])</f>
        <v xml:space="preserve"> </v>
      </c>
      <c r="E8797" t="s">
        <v>16</v>
      </c>
      <c r="F8797" s="158" t="str">
        <f>IF(Tabel_Forespørgsel_fra_Visma28[[#This Row],[SupDescr]]=" "," "," - "&amp;Tabel_Forespørgsel_fra_Visma28[[#This Row],[SupDescr]])</f>
        <v xml:space="preserve"> </v>
      </c>
      <c r="G8797" t="s">
        <v>11284</v>
      </c>
      <c r="H8797">
        <v>1</v>
      </c>
      <c r="I8797" s="158" t="str">
        <f>IF(A8797=A8796,I8796&amp;CHAR(10)&amp;"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98" spans="1:9" x14ac:dyDescent="0.25">
      <c r="A8798" t="s">
        <v>16646</v>
      </c>
      <c r="B8798">
        <v>96266400</v>
      </c>
      <c r="C8798" t="s">
        <v>16</v>
      </c>
      <c r="D8798" s="158" t="str">
        <f>IF(Tabel_Forespørgsel_fra_Visma28[[#This Row],[SupProd]]=" "," "," - "&amp;Tabel_Forespørgsel_fra_Visma28[[#This Row],[SupProd]])</f>
        <v xml:space="preserve"> </v>
      </c>
      <c r="E8798" t="s">
        <v>16</v>
      </c>
      <c r="F8798" s="158" t="str">
        <f>IF(Tabel_Forespørgsel_fra_Visma28[[#This Row],[SupDescr]]=" "," "," - "&amp;Tabel_Forespørgsel_fra_Visma28[[#This Row],[SupDescr]])</f>
        <v xml:space="preserve"> </v>
      </c>
      <c r="G8798" t="s">
        <v>13916</v>
      </c>
      <c r="H8798">
        <v>1</v>
      </c>
      <c r="I8798" s="158" t="str">
        <f>IF(A8798=A8797,I8797&amp;CHAR(10)&amp;"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99" spans="1:9" x14ac:dyDescent="0.25">
      <c r="A8799" t="s">
        <v>16646</v>
      </c>
      <c r="B8799">
        <v>46352425</v>
      </c>
      <c r="C8799" t="s">
        <v>16</v>
      </c>
      <c r="D8799" s="158" t="str">
        <f>IF(Tabel_Forespørgsel_fra_Visma28[[#This Row],[SupProd]]=" "," "," - "&amp;Tabel_Forespørgsel_fra_Visma28[[#This Row],[SupProd]])</f>
        <v xml:space="preserve"> </v>
      </c>
      <c r="E8799" t="s">
        <v>16</v>
      </c>
      <c r="F8799" s="158" t="str">
        <f>IF(Tabel_Forespørgsel_fra_Visma28[[#This Row],[SupDescr]]=" "," "," - "&amp;Tabel_Forespørgsel_fra_Visma28[[#This Row],[SupDescr]])</f>
        <v xml:space="preserve"> </v>
      </c>
      <c r="G8799" t="s">
        <v>14217</v>
      </c>
      <c r="H8799">
        <v>2</v>
      </c>
      <c r="I8799" s="158" t="str">
        <f>IF(A8799=A8798,I8798&amp;CHAR(10)&amp;"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00" spans="1:9" x14ac:dyDescent="0.25">
      <c r="A8800" t="s">
        <v>16640</v>
      </c>
      <c r="B8800">
        <v>96266400</v>
      </c>
      <c r="C8800" t="s">
        <v>16</v>
      </c>
      <c r="D8800" s="158" t="str">
        <f>IF(Tabel_Forespørgsel_fra_Visma28[[#This Row],[SupProd]]=" "," "," - "&amp;Tabel_Forespørgsel_fra_Visma28[[#This Row],[SupProd]])</f>
        <v xml:space="preserve"> </v>
      </c>
      <c r="E8800" t="s">
        <v>16</v>
      </c>
      <c r="F8800" s="158" t="str">
        <f>IF(Tabel_Forespørgsel_fra_Visma28[[#This Row],[SupDescr]]=" "," "," - "&amp;Tabel_Forespørgsel_fra_Visma28[[#This Row],[SupDescr]])</f>
        <v xml:space="preserve"> </v>
      </c>
      <c r="G8800" t="s">
        <v>13916</v>
      </c>
      <c r="H8800">
        <v>1</v>
      </c>
      <c r="I8800" s="158" t="str">
        <f>IF(A8800=A8799,I8799&amp;CHAR(10)&amp;"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01" spans="1:9" x14ac:dyDescent="0.25">
      <c r="A8801" t="s">
        <v>16640</v>
      </c>
      <c r="B8801">
        <v>46352425</v>
      </c>
      <c r="C8801" t="s">
        <v>16</v>
      </c>
      <c r="D8801" s="158" t="str">
        <f>IF(Tabel_Forespørgsel_fra_Visma28[[#This Row],[SupProd]]=" "," "," - "&amp;Tabel_Forespørgsel_fra_Visma28[[#This Row],[SupProd]])</f>
        <v xml:space="preserve"> </v>
      </c>
      <c r="E8801" t="s">
        <v>16</v>
      </c>
      <c r="F8801" s="158" t="str">
        <f>IF(Tabel_Forespørgsel_fra_Visma28[[#This Row],[SupDescr]]=" "," "," - "&amp;Tabel_Forespørgsel_fra_Visma28[[#This Row],[SupDescr]])</f>
        <v xml:space="preserve"> </v>
      </c>
      <c r="G8801" t="s">
        <v>14217</v>
      </c>
      <c r="H8801">
        <v>2</v>
      </c>
      <c r="I8801" s="158" t="str">
        <f>IF(A8801=A8800,I8800&amp;CHAR(10)&amp;"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02" spans="1:9" x14ac:dyDescent="0.25">
      <c r="A8802" t="s">
        <v>16641</v>
      </c>
      <c r="B8802">
        <v>96266400</v>
      </c>
      <c r="C8802" t="s">
        <v>16</v>
      </c>
      <c r="D8802" s="158" t="str">
        <f>IF(Tabel_Forespørgsel_fra_Visma28[[#This Row],[SupProd]]=" "," "," - "&amp;Tabel_Forespørgsel_fra_Visma28[[#This Row],[SupProd]])</f>
        <v xml:space="preserve"> </v>
      </c>
      <c r="E8802" t="s">
        <v>16</v>
      </c>
      <c r="F8802" s="158" t="str">
        <f>IF(Tabel_Forespørgsel_fra_Visma28[[#This Row],[SupDescr]]=" "," "," - "&amp;Tabel_Forespørgsel_fra_Visma28[[#This Row],[SupDescr]])</f>
        <v xml:space="preserve"> </v>
      </c>
      <c r="G8802" t="s">
        <v>13916</v>
      </c>
      <c r="H8802">
        <v>1</v>
      </c>
      <c r="I8802" s="158" t="str">
        <f>IF(A8802=A8801,I8801&amp;CHAR(10)&amp;"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03" spans="1:9" x14ac:dyDescent="0.25">
      <c r="A8803" t="s">
        <v>16641</v>
      </c>
      <c r="B8803">
        <v>46352425</v>
      </c>
      <c r="C8803" t="s">
        <v>16</v>
      </c>
      <c r="D8803" s="158" t="str">
        <f>IF(Tabel_Forespørgsel_fra_Visma28[[#This Row],[SupProd]]=" "," "," - "&amp;Tabel_Forespørgsel_fra_Visma28[[#This Row],[SupProd]])</f>
        <v xml:space="preserve"> </v>
      </c>
      <c r="E8803" t="s">
        <v>16</v>
      </c>
      <c r="F8803" s="158" t="str">
        <f>IF(Tabel_Forespørgsel_fra_Visma28[[#This Row],[SupDescr]]=" "," "," - "&amp;Tabel_Forespørgsel_fra_Visma28[[#This Row],[SupDescr]])</f>
        <v xml:space="preserve"> </v>
      </c>
      <c r="G8803" t="s">
        <v>14217</v>
      </c>
      <c r="H8803">
        <v>2</v>
      </c>
      <c r="I8803" s="158" t="str">
        <f>IF(A8803=A8802,I8802&amp;CHAR(10)&amp;"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04" spans="1:9" x14ac:dyDescent="0.25">
      <c r="A8804" t="s">
        <v>16642</v>
      </c>
      <c r="B8804">
        <v>96266400</v>
      </c>
      <c r="C8804" t="s">
        <v>16</v>
      </c>
      <c r="D8804" s="158" t="str">
        <f>IF(Tabel_Forespørgsel_fra_Visma28[[#This Row],[SupProd]]=" "," "," - "&amp;Tabel_Forespørgsel_fra_Visma28[[#This Row],[SupProd]])</f>
        <v xml:space="preserve"> </v>
      </c>
      <c r="E8804" t="s">
        <v>16</v>
      </c>
      <c r="F8804" s="158" t="str">
        <f>IF(Tabel_Forespørgsel_fra_Visma28[[#This Row],[SupDescr]]=" "," "," - "&amp;Tabel_Forespørgsel_fra_Visma28[[#This Row],[SupDescr]])</f>
        <v xml:space="preserve"> </v>
      </c>
      <c r="G8804" t="s">
        <v>13916</v>
      </c>
      <c r="H8804">
        <v>1</v>
      </c>
      <c r="I8804" s="158" t="str">
        <f>IF(A8804=A8803,I8803&amp;CHAR(10)&amp;"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05" spans="1:9" x14ac:dyDescent="0.25">
      <c r="A8805" t="s">
        <v>16642</v>
      </c>
      <c r="B8805">
        <v>46352425</v>
      </c>
      <c r="C8805" t="s">
        <v>16</v>
      </c>
      <c r="D8805" s="158" t="str">
        <f>IF(Tabel_Forespørgsel_fra_Visma28[[#This Row],[SupProd]]=" "," "," - "&amp;Tabel_Forespørgsel_fra_Visma28[[#This Row],[SupProd]])</f>
        <v xml:space="preserve"> </v>
      </c>
      <c r="E8805" t="s">
        <v>16</v>
      </c>
      <c r="F8805" s="158" t="str">
        <f>IF(Tabel_Forespørgsel_fra_Visma28[[#This Row],[SupDescr]]=" "," "," - "&amp;Tabel_Forespørgsel_fra_Visma28[[#This Row],[SupDescr]])</f>
        <v xml:space="preserve"> </v>
      </c>
      <c r="G8805" t="s">
        <v>14217</v>
      </c>
      <c r="H8805">
        <v>2</v>
      </c>
      <c r="I8805" s="158" t="str">
        <f>IF(A8805=A8804,I8804&amp;CHAR(10)&amp;"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06" spans="1:9" x14ac:dyDescent="0.25">
      <c r="A8806" t="s">
        <v>16643</v>
      </c>
      <c r="B8806">
        <v>96266400</v>
      </c>
      <c r="C8806" t="s">
        <v>16</v>
      </c>
      <c r="D8806" s="158" t="str">
        <f>IF(Tabel_Forespørgsel_fra_Visma28[[#This Row],[SupProd]]=" "," "," - "&amp;Tabel_Forespørgsel_fra_Visma28[[#This Row],[SupProd]])</f>
        <v xml:space="preserve"> </v>
      </c>
      <c r="E8806" t="s">
        <v>16</v>
      </c>
      <c r="F8806" s="158" t="str">
        <f>IF(Tabel_Forespørgsel_fra_Visma28[[#This Row],[SupDescr]]=" "," "," - "&amp;Tabel_Forespørgsel_fra_Visma28[[#This Row],[SupDescr]])</f>
        <v xml:space="preserve"> </v>
      </c>
      <c r="G8806" t="s">
        <v>13916</v>
      </c>
      <c r="H8806">
        <v>1</v>
      </c>
      <c r="I8806" s="158" t="str">
        <f>IF(A8806=A8805,I8805&amp;CHAR(10)&amp;"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07" spans="1:9" x14ac:dyDescent="0.25">
      <c r="A8807" t="s">
        <v>16643</v>
      </c>
      <c r="B8807">
        <v>46352425</v>
      </c>
      <c r="C8807" t="s">
        <v>16</v>
      </c>
      <c r="D8807" s="158" t="str">
        <f>IF(Tabel_Forespørgsel_fra_Visma28[[#This Row],[SupProd]]=" "," "," - "&amp;Tabel_Forespørgsel_fra_Visma28[[#This Row],[SupProd]])</f>
        <v xml:space="preserve"> </v>
      </c>
      <c r="E8807" t="s">
        <v>16</v>
      </c>
      <c r="F8807" s="158" t="str">
        <f>IF(Tabel_Forespørgsel_fra_Visma28[[#This Row],[SupDescr]]=" "," "," - "&amp;Tabel_Forespørgsel_fra_Visma28[[#This Row],[SupDescr]])</f>
        <v xml:space="preserve"> </v>
      </c>
      <c r="G8807" t="s">
        <v>14217</v>
      </c>
      <c r="H8807">
        <v>2</v>
      </c>
      <c r="I8807" s="158" t="str">
        <f>IF(A8807=A8806,I8806&amp;CHAR(10)&amp;"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08" spans="1:9" x14ac:dyDescent="0.25">
      <c r="A8808" t="s">
        <v>16669</v>
      </c>
      <c r="B8808">
        <v>96266400</v>
      </c>
      <c r="C8808" t="s">
        <v>16</v>
      </c>
      <c r="D8808" s="158" t="str">
        <f>IF(Tabel_Forespørgsel_fra_Visma28[[#This Row],[SupProd]]=" "," "," - "&amp;Tabel_Forespørgsel_fra_Visma28[[#This Row],[SupProd]])</f>
        <v xml:space="preserve"> </v>
      </c>
      <c r="E8808" t="s">
        <v>16</v>
      </c>
      <c r="F8808" s="158" t="str">
        <f>IF(Tabel_Forespørgsel_fra_Visma28[[#This Row],[SupDescr]]=" "," "," - "&amp;Tabel_Forespørgsel_fra_Visma28[[#This Row],[SupDescr]])</f>
        <v xml:space="preserve"> </v>
      </c>
      <c r="G8808" t="s">
        <v>13916</v>
      </c>
      <c r="H8808">
        <v>1</v>
      </c>
      <c r="I8808" s="158" t="str">
        <f>IF(A8808=A8807,I8807&amp;CHAR(10)&amp;"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09" spans="1:9" x14ac:dyDescent="0.25">
      <c r="A8809" t="s">
        <v>16669</v>
      </c>
      <c r="B8809">
        <v>46352425</v>
      </c>
      <c r="C8809" t="s">
        <v>16</v>
      </c>
      <c r="D8809" s="158" t="str">
        <f>IF(Tabel_Forespørgsel_fra_Visma28[[#This Row],[SupProd]]=" "," "," - "&amp;Tabel_Forespørgsel_fra_Visma28[[#This Row],[SupProd]])</f>
        <v xml:space="preserve"> </v>
      </c>
      <c r="E8809" t="s">
        <v>16</v>
      </c>
      <c r="F8809" s="158" t="str">
        <f>IF(Tabel_Forespørgsel_fra_Visma28[[#This Row],[SupDescr]]=" "," "," - "&amp;Tabel_Forespørgsel_fra_Visma28[[#This Row],[SupDescr]])</f>
        <v xml:space="preserve"> </v>
      </c>
      <c r="G8809" t="s">
        <v>14217</v>
      </c>
      <c r="H8809">
        <v>2</v>
      </c>
      <c r="I8809" s="158" t="str">
        <f>IF(A8809=A8808,I8808&amp;CHAR(10)&amp;"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10" spans="1:9" x14ac:dyDescent="0.25">
      <c r="A8810" t="s">
        <v>16665</v>
      </c>
      <c r="B8810">
        <v>96266400</v>
      </c>
      <c r="C8810" t="s">
        <v>16</v>
      </c>
      <c r="D8810" s="158" t="str">
        <f>IF(Tabel_Forespørgsel_fra_Visma28[[#This Row],[SupProd]]=" "," "," - "&amp;Tabel_Forespørgsel_fra_Visma28[[#This Row],[SupProd]])</f>
        <v xml:space="preserve"> </v>
      </c>
      <c r="E8810" t="s">
        <v>16</v>
      </c>
      <c r="F8810" s="158" t="str">
        <f>IF(Tabel_Forespørgsel_fra_Visma28[[#This Row],[SupDescr]]=" "," "," - "&amp;Tabel_Forespørgsel_fra_Visma28[[#This Row],[SupDescr]])</f>
        <v xml:space="preserve"> </v>
      </c>
      <c r="G8810" t="s">
        <v>13916</v>
      </c>
      <c r="H8810">
        <v>1</v>
      </c>
      <c r="I8810" s="158" t="str">
        <f>IF(A8810=A8809,I8809&amp;CHAR(10)&amp;"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11" spans="1:9" x14ac:dyDescent="0.25">
      <c r="A8811" t="s">
        <v>16665</v>
      </c>
      <c r="B8811">
        <v>46352425</v>
      </c>
      <c r="C8811" t="s">
        <v>16</v>
      </c>
      <c r="D8811" s="158" t="str">
        <f>IF(Tabel_Forespørgsel_fra_Visma28[[#This Row],[SupProd]]=" "," "," - "&amp;Tabel_Forespørgsel_fra_Visma28[[#This Row],[SupProd]])</f>
        <v xml:space="preserve"> </v>
      </c>
      <c r="E8811" t="s">
        <v>16</v>
      </c>
      <c r="F8811" s="158" t="str">
        <f>IF(Tabel_Forespørgsel_fra_Visma28[[#This Row],[SupDescr]]=" "," "," - "&amp;Tabel_Forespørgsel_fra_Visma28[[#This Row],[SupDescr]])</f>
        <v xml:space="preserve"> </v>
      </c>
      <c r="G8811" t="s">
        <v>14217</v>
      </c>
      <c r="H8811">
        <v>2</v>
      </c>
      <c r="I8811" s="158" t="str">
        <f>IF(A8811=A8810,I8810&amp;CHAR(10)&amp;"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12" spans="1:9" x14ac:dyDescent="0.25">
      <c r="A8812" t="s">
        <v>16670</v>
      </c>
      <c r="B8812">
        <v>96266400</v>
      </c>
      <c r="C8812" t="s">
        <v>16</v>
      </c>
      <c r="D8812" s="158" t="str">
        <f>IF(Tabel_Forespørgsel_fra_Visma28[[#This Row],[SupProd]]=" "," "," - "&amp;Tabel_Forespørgsel_fra_Visma28[[#This Row],[SupProd]])</f>
        <v xml:space="preserve"> </v>
      </c>
      <c r="E8812" t="s">
        <v>16</v>
      </c>
      <c r="F8812" s="158" t="str">
        <f>IF(Tabel_Forespørgsel_fra_Visma28[[#This Row],[SupDescr]]=" "," "," - "&amp;Tabel_Forespørgsel_fra_Visma28[[#This Row],[SupDescr]])</f>
        <v xml:space="preserve"> </v>
      </c>
      <c r="G8812" t="s">
        <v>13916</v>
      </c>
      <c r="H8812">
        <v>1</v>
      </c>
      <c r="I8812" s="158" t="str">
        <f>IF(A8812=A8811,I8811&amp;CHAR(10)&amp;"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13" spans="1:9" x14ac:dyDescent="0.25">
      <c r="A8813" t="s">
        <v>16670</v>
      </c>
      <c r="B8813">
        <v>46352425</v>
      </c>
      <c r="C8813" t="s">
        <v>16</v>
      </c>
      <c r="D8813" s="158" t="str">
        <f>IF(Tabel_Forespørgsel_fra_Visma28[[#This Row],[SupProd]]=" "," "," - "&amp;Tabel_Forespørgsel_fra_Visma28[[#This Row],[SupProd]])</f>
        <v xml:space="preserve"> </v>
      </c>
      <c r="E8813" t="s">
        <v>16</v>
      </c>
      <c r="F8813" s="158" t="str">
        <f>IF(Tabel_Forespørgsel_fra_Visma28[[#This Row],[SupDescr]]=" "," "," - "&amp;Tabel_Forespørgsel_fra_Visma28[[#This Row],[SupDescr]])</f>
        <v xml:space="preserve"> </v>
      </c>
      <c r="G8813" t="s">
        <v>14217</v>
      </c>
      <c r="H8813">
        <v>2</v>
      </c>
      <c r="I8813" s="158" t="str">
        <f>IF(A8813=A8812,I8812&amp;CHAR(10)&amp;"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14" spans="1:9" x14ac:dyDescent="0.25">
      <c r="A8814" t="s">
        <v>16664</v>
      </c>
      <c r="B8814">
        <v>57617080</v>
      </c>
      <c r="C8814" t="s">
        <v>16</v>
      </c>
      <c r="D8814" s="158" t="str">
        <f>IF(Tabel_Forespørgsel_fra_Visma28[[#This Row],[SupProd]]=" "," "," - "&amp;Tabel_Forespørgsel_fra_Visma28[[#This Row],[SupProd]])</f>
        <v xml:space="preserve"> </v>
      </c>
      <c r="E8814" t="s">
        <v>16</v>
      </c>
      <c r="F8814" s="158" t="str">
        <f>IF(Tabel_Forespørgsel_fra_Visma28[[#This Row],[SupDescr]]=" "," "," - "&amp;Tabel_Forespørgsel_fra_Visma28[[#This Row],[SupDescr]])</f>
        <v xml:space="preserve"> </v>
      </c>
      <c r="G8814" t="s">
        <v>11284</v>
      </c>
      <c r="H8814">
        <v>1</v>
      </c>
      <c r="I8814" s="158" t="str">
        <f>IF(A8814=A8813,I8813&amp;CHAR(10)&amp;"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15" spans="1:9" x14ac:dyDescent="0.25">
      <c r="A8815" t="s">
        <v>16671</v>
      </c>
      <c r="B8815">
        <v>57617080</v>
      </c>
      <c r="C8815" t="s">
        <v>16</v>
      </c>
      <c r="D8815" s="158" t="str">
        <f>IF(Tabel_Forespørgsel_fra_Visma28[[#This Row],[SupProd]]=" "," "," - "&amp;Tabel_Forespørgsel_fra_Visma28[[#This Row],[SupProd]])</f>
        <v xml:space="preserve"> </v>
      </c>
      <c r="E8815" t="s">
        <v>16</v>
      </c>
      <c r="F8815" s="158" t="str">
        <f>IF(Tabel_Forespørgsel_fra_Visma28[[#This Row],[SupDescr]]=" "," "," - "&amp;Tabel_Forespørgsel_fra_Visma28[[#This Row],[SupDescr]])</f>
        <v xml:space="preserve"> </v>
      </c>
      <c r="G8815" t="s">
        <v>11284</v>
      </c>
      <c r="H8815">
        <v>1</v>
      </c>
      <c r="I8815" s="158" t="str">
        <f>IF(A8815=A8814,I8814&amp;CHAR(10)&amp;"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16" spans="1:9" x14ac:dyDescent="0.25">
      <c r="A8816" t="s">
        <v>16672</v>
      </c>
      <c r="B8816">
        <v>96266400</v>
      </c>
      <c r="C8816" t="s">
        <v>16</v>
      </c>
      <c r="D8816" s="158" t="str">
        <f>IF(Tabel_Forespørgsel_fra_Visma28[[#This Row],[SupProd]]=" "," "," - "&amp;Tabel_Forespørgsel_fra_Visma28[[#This Row],[SupProd]])</f>
        <v xml:space="preserve"> </v>
      </c>
      <c r="E8816" t="s">
        <v>16</v>
      </c>
      <c r="F8816" s="158" t="str">
        <f>IF(Tabel_Forespørgsel_fra_Visma28[[#This Row],[SupDescr]]=" "," "," - "&amp;Tabel_Forespørgsel_fra_Visma28[[#This Row],[SupDescr]])</f>
        <v xml:space="preserve"> </v>
      </c>
      <c r="G8816" t="s">
        <v>13916</v>
      </c>
      <c r="H8816">
        <v>1</v>
      </c>
      <c r="I8816" s="158" t="str">
        <f>IF(A8816=A8815,I8815&amp;CHAR(10)&amp;"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17" spans="1:9" x14ac:dyDescent="0.25">
      <c r="A8817" t="s">
        <v>16672</v>
      </c>
      <c r="B8817">
        <v>46352425</v>
      </c>
      <c r="C8817" t="s">
        <v>16</v>
      </c>
      <c r="D8817" s="158" t="str">
        <f>IF(Tabel_Forespørgsel_fra_Visma28[[#This Row],[SupProd]]=" "," "," - "&amp;Tabel_Forespørgsel_fra_Visma28[[#This Row],[SupProd]])</f>
        <v xml:space="preserve"> </v>
      </c>
      <c r="E8817" t="s">
        <v>16</v>
      </c>
      <c r="F8817" s="158" t="str">
        <f>IF(Tabel_Forespørgsel_fra_Visma28[[#This Row],[SupDescr]]=" "," "," - "&amp;Tabel_Forespørgsel_fra_Visma28[[#This Row],[SupDescr]])</f>
        <v xml:space="preserve"> </v>
      </c>
      <c r="G8817" t="s">
        <v>14217</v>
      </c>
      <c r="H8817">
        <v>2</v>
      </c>
      <c r="I8817" s="158" t="str">
        <f>IF(A8817=A8816,I8816&amp;CHAR(10)&amp;"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18" spans="1:9" x14ac:dyDescent="0.25">
      <c r="A8818" t="s">
        <v>16647</v>
      </c>
      <c r="B8818">
        <v>57617080</v>
      </c>
      <c r="C8818" t="s">
        <v>16</v>
      </c>
      <c r="D8818" s="158" t="str">
        <f>IF(Tabel_Forespørgsel_fra_Visma28[[#This Row],[SupProd]]=" "," "," - "&amp;Tabel_Forespørgsel_fra_Visma28[[#This Row],[SupProd]])</f>
        <v xml:space="preserve"> </v>
      </c>
      <c r="E8818" t="s">
        <v>16</v>
      </c>
      <c r="F8818" s="158" t="str">
        <f>IF(Tabel_Forespørgsel_fra_Visma28[[#This Row],[SupDescr]]=" "," "," - "&amp;Tabel_Forespørgsel_fra_Visma28[[#This Row],[SupDescr]])</f>
        <v xml:space="preserve"> </v>
      </c>
      <c r="G8818" t="s">
        <v>11284</v>
      </c>
      <c r="H8818">
        <v>1</v>
      </c>
      <c r="I8818" s="158" t="str">
        <f>IF(A8818=A8817,I8817&amp;CHAR(10)&amp;"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19" spans="1:9" x14ac:dyDescent="0.25">
      <c r="A8819" t="s">
        <v>16668</v>
      </c>
      <c r="B8819">
        <v>96266400</v>
      </c>
      <c r="C8819" t="s">
        <v>16</v>
      </c>
      <c r="D8819" s="158" t="str">
        <f>IF(Tabel_Forespørgsel_fra_Visma28[[#This Row],[SupProd]]=" "," "," - "&amp;Tabel_Forespørgsel_fra_Visma28[[#This Row],[SupProd]])</f>
        <v xml:space="preserve"> </v>
      </c>
      <c r="E8819" t="s">
        <v>16</v>
      </c>
      <c r="F8819" s="158" t="str">
        <f>IF(Tabel_Forespørgsel_fra_Visma28[[#This Row],[SupDescr]]=" "," "," - "&amp;Tabel_Forespørgsel_fra_Visma28[[#This Row],[SupDescr]])</f>
        <v xml:space="preserve"> </v>
      </c>
      <c r="G8819" t="s">
        <v>13916</v>
      </c>
      <c r="H8819">
        <v>1</v>
      </c>
      <c r="I8819" s="158" t="str">
        <f>IF(A8819=A8818,I8818&amp;CHAR(10)&amp;"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20" spans="1:9" x14ac:dyDescent="0.25">
      <c r="A8820" t="s">
        <v>16668</v>
      </c>
      <c r="B8820">
        <v>46352425</v>
      </c>
      <c r="C8820" t="s">
        <v>16</v>
      </c>
      <c r="D8820" s="158" t="str">
        <f>IF(Tabel_Forespørgsel_fra_Visma28[[#This Row],[SupProd]]=" "," "," - "&amp;Tabel_Forespørgsel_fra_Visma28[[#This Row],[SupProd]])</f>
        <v xml:space="preserve"> </v>
      </c>
      <c r="E8820" t="s">
        <v>16</v>
      </c>
      <c r="F8820" s="158" t="str">
        <f>IF(Tabel_Forespørgsel_fra_Visma28[[#This Row],[SupDescr]]=" "," "," - "&amp;Tabel_Forespørgsel_fra_Visma28[[#This Row],[SupDescr]])</f>
        <v xml:space="preserve"> </v>
      </c>
      <c r="G8820" t="s">
        <v>14217</v>
      </c>
      <c r="H8820">
        <v>2</v>
      </c>
      <c r="I8820" s="158" t="str">
        <f>IF(A8820=A8819,I8819&amp;CHAR(10)&amp;"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21" spans="1:9" x14ac:dyDescent="0.25">
      <c r="A8821" t="s">
        <v>16667</v>
      </c>
      <c r="B8821">
        <v>96266400</v>
      </c>
      <c r="C8821" t="s">
        <v>16</v>
      </c>
      <c r="D8821" s="158" t="str">
        <f>IF(Tabel_Forespørgsel_fra_Visma28[[#This Row],[SupProd]]=" "," "," - "&amp;Tabel_Forespørgsel_fra_Visma28[[#This Row],[SupProd]])</f>
        <v xml:space="preserve"> </v>
      </c>
      <c r="E8821" t="s">
        <v>16</v>
      </c>
      <c r="F8821" s="158" t="str">
        <f>IF(Tabel_Forespørgsel_fra_Visma28[[#This Row],[SupDescr]]=" "," "," - "&amp;Tabel_Forespørgsel_fra_Visma28[[#This Row],[SupDescr]])</f>
        <v xml:space="preserve"> </v>
      </c>
      <c r="G8821" t="s">
        <v>13916</v>
      </c>
      <c r="H8821">
        <v>1</v>
      </c>
      <c r="I8821" s="158" t="str">
        <f>IF(A8821=A8820,I8820&amp;CHAR(10)&amp;"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22" spans="1:9" x14ac:dyDescent="0.25">
      <c r="A8822" t="s">
        <v>16667</v>
      </c>
      <c r="B8822">
        <v>46352425</v>
      </c>
      <c r="C8822" t="s">
        <v>16</v>
      </c>
      <c r="D8822" s="158" t="str">
        <f>IF(Tabel_Forespørgsel_fra_Visma28[[#This Row],[SupProd]]=" "," "," - "&amp;Tabel_Forespørgsel_fra_Visma28[[#This Row],[SupProd]])</f>
        <v xml:space="preserve"> </v>
      </c>
      <c r="E8822" t="s">
        <v>16</v>
      </c>
      <c r="F8822" s="158" t="str">
        <f>IF(Tabel_Forespørgsel_fra_Visma28[[#This Row],[SupDescr]]=" "," "," - "&amp;Tabel_Forespørgsel_fra_Visma28[[#This Row],[SupDescr]])</f>
        <v xml:space="preserve"> </v>
      </c>
      <c r="G8822" t="s">
        <v>14217</v>
      </c>
      <c r="H8822">
        <v>2</v>
      </c>
      <c r="I8822" s="158" t="str">
        <f>IF(A8822=A8821,I8821&amp;CHAR(10)&amp;"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23" spans="1:9" x14ac:dyDescent="0.25">
      <c r="A8823" t="s">
        <v>16624</v>
      </c>
      <c r="B8823">
        <v>57617080</v>
      </c>
      <c r="C8823" t="s">
        <v>16</v>
      </c>
      <c r="D8823" s="158" t="str">
        <f>IF(Tabel_Forespørgsel_fra_Visma28[[#This Row],[SupProd]]=" "," "," - "&amp;Tabel_Forespørgsel_fra_Visma28[[#This Row],[SupProd]])</f>
        <v xml:space="preserve"> </v>
      </c>
      <c r="E8823" t="s">
        <v>16</v>
      </c>
      <c r="F8823" s="158" t="str">
        <f>IF(Tabel_Forespørgsel_fra_Visma28[[#This Row],[SupDescr]]=" "," "," - "&amp;Tabel_Forespørgsel_fra_Visma28[[#This Row],[SupDescr]])</f>
        <v xml:space="preserve"> </v>
      </c>
      <c r="G8823" t="s">
        <v>11284</v>
      </c>
      <c r="H8823">
        <v>1</v>
      </c>
      <c r="I8823" s="158" t="str">
        <f>IF(A8823=A8822,I8822&amp;CHAR(10)&amp;"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24" spans="1:9" x14ac:dyDescent="0.25">
      <c r="A8824" t="s">
        <v>16566</v>
      </c>
      <c r="B8824">
        <v>96266400</v>
      </c>
      <c r="C8824" t="s">
        <v>16</v>
      </c>
      <c r="D8824" s="158" t="str">
        <f>IF(Tabel_Forespørgsel_fra_Visma28[[#This Row],[SupProd]]=" "," "," - "&amp;Tabel_Forespørgsel_fra_Visma28[[#This Row],[SupProd]])</f>
        <v xml:space="preserve"> </v>
      </c>
      <c r="E8824" t="s">
        <v>16</v>
      </c>
      <c r="F8824" s="158" t="str">
        <f>IF(Tabel_Forespørgsel_fra_Visma28[[#This Row],[SupDescr]]=" "," "," - "&amp;Tabel_Forespørgsel_fra_Visma28[[#This Row],[SupDescr]])</f>
        <v xml:space="preserve"> </v>
      </c>
      <c r="G8824" t="s">
        <v>13916</v>
      </c>
      <c r="H8824">
        <v>1</v>
      </c>
      <c r="I8824" s="158" t="str">
        <f>IF(A8824=A8823,I8823&amp;CHAR(10)&amp;"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25" spans="1:9" x14ac:dyDescent="0.25">
      <c r="A8825" t="s">
        <v>16566</v>
      </c>
      <c r="B8825">
        <v>46352425</v>
      </c>
      <c r="C8825" t="s">
        <v>16</v>
      </c>
      <c r="D8825" s="158" t="str">
        <f>IF(Tabel_Forespørgsel_fra_Visma28[[#This Row],[SupProd]]=" "," "," - "&amp;Tabel_Forespørgsel_fra_Visma28[[#This Row],[SupProd]])</f>
        <v xml:space="preserve"> </v>
      </c>
      <c r="E8825" t="s">
        <v>16</v>
      </c>
      <c r="F8825" s="158" t="str">
        <f>IF(Tabel_Forespørgsel_fra_Visma28[[#This Row],[SupDescr]]=" "," "," - "&amp;Tabel_Forespørgsel_fra_Visma28[[#This Row],[SupDescr]])</f>
        <v xml:space="preserve"> </v>
      </c>
      <c r="G8825" t="s">
        <v>14217</v>
      </c>
      <c r="H8825">
        <v>2</v>
      </c>
      <c r="I8825" s="158" t="str">
        <f>IF(A8825=A8824,I8824&amp;CHAR(10)&amp;"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26" spans="1:9" x14ac:dyDescent="0.25">
      <c r="A8826" t="s">
        <v>16567</v>
      </c>
      <c r="B8826">
        <v>96266400</v>
      </c>
      <c r="C8826" t="s">
        <v>16</v>
      </c>
      <c r="D8826" s="158" t="str">
        <f>IF(Tabel_Forespørgsel_fra_Visma28[[#This Row],[SupProd]]=" "," "," - "&amp;Tabel_Forespørgsel_fra_Visma28[[#This Row],[SupProd]])</f>
        <v xml:space="preserve"> </v>
      </c>
      <c r="E8826" t="s">
        <v>16</v>
      </c>
      <c r="F8826" s="158" t="str">
        <f>IF(Tabel_Forespørgsel_fra_Visma28[[#This Row],[SupDescr]]=" "," "," - "&amp;Tabel_Forespørgsel_fra_Visma28[[#This Row],[SupDescr]])</f>
        <v xml:space="preserve"> </v>
      </c>
      <c r="G8826" t="s">
        <v>13916</v>
      </c>
      <c r="H8826">
        <v>1</v>
      </c>
      <c r="I8826" s="158" t="str">
        <f>IF(A8826=A8825,I8825&amp;CHAR(10)&amp;"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27" spans="1:9" x14ac:dyDescent="0.25">
      <c r="A8827" t="s">
        <v>16567</v>
      </c>
      <c r="B8827">
        <v>46352425</v>
      </c>
      <c r="C8827" t="s">
        <v>16</v>
      </c>
      <c r="D8827" s="158" t="str">
        <f>IF(Tabel_Forespørgsel_fra_Visma28[[#This Row],[SupProd]]=" "," "," - "&amp;Tabel_Forespørgsel_fra_Visma28[[#This Row],[SupProd]])</f>
        <v xml:space="preserve"> </v>
      </c>
      <c r="E8827" t="s">
        <v>16</v>
      </c>
      <c r="F8827" s="158" t="str">
        <f>IF(Tabel_Forespørgsel_fra_Visma28[[#This Row],[SupDescr]]=" "," "," - "&amp;Tabel_Forespørgsel_fra_Visma28[[#This Row],[SupDescr]])</f>
        <v xml:space="preserve"> </v>
      </c>
      <c r="G8827" t="s">
        <v>14217</v>
      </c>
      <c r="H8827">
        <v>2</v>
      </c>
      <c r="I8827" s="158" t="str">
        <f>IF(A8827=A8826,I8826&amp;CHAR(10)&amp;"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28" spans="1:9" x14ac:dyDescent="0.25">
      <c r="A8828" t="s">
        <v>16564</v>
      </c>
      <c r="B8828">
        <v>96266400</v>
      </c>
      <c r="C8828" t="s">
        <v>16</v>
      </c>
      <c r="D8828" s="158" t="str">
        <f>IF(Tabel_Forespørgsel_fra_Visma28[[#This Row],[SupProd]]=" "," "," - "&amp;Tabel_Forespørgsel_fra_Visma28[[#This Row],[SupProd]])</f>
        <v xml:space="preserve"> </v>
      </c>
      <c r="E8828" t="s">
        <v>16</v>
      </c>
      <c r="F8828" s="158" t="str">
        <f>IF(Tabel_Forespørgsel_fra_Visma28[[#This Row],[SupDescr]]=" "," "," - "&amp;Tabel_Forespørgsel_fra_Visma28[[#This Row],[SupDescr]])</f>
        <v xml:space="preserve"> </v>
      </c>
      <c r="G8828" t="s">
        <v>13916</v>
      </c>
      <c r="H8828">
        <v>1</v>
      </c>
      <c r="I8828" s="158" t="str">
        <f>IF(A8828=A8827,I8827&amp;CHAR(10)&amp;"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29" spans="1:9" x14ac:dyDescent="0.25">
      <c r="A8829" t="s">
        <v>16564</v>
      </c>
      <c r="B8829">
        <v>46352425</v>
      </c>
      <c r="C8829" t="s">
        <v>16</v>
      </c>
      <c r="D8829" s="158" t="str">
        <f>IF(Tabel_Forespørgsel_fra_Visma28[[#This Row],[SupProd]]=" "," "," - "&amp;Tabel_Forespørgsel_fra_Visma28[[#This Row],[SupProd]])</f>
        <v xml:space="preserve"> </v>
      </c>
      <c r="E8829" t="s">
        <v>16</v>
      </c>
      <c r="F8829" s="158" t="str">
        <f>IF(Tabel_Forespørgsel_fra_Visma28[[#This Row],[SupDescr]]=" "," "," - "&amp;Tabel_Forespørgsel_fra_Visma28[[#This Row],[SupDescr]])</f>
        <v xml:space="preserve"> </v>
      </c>
      <c r="G8829" t="s">
        <v>14217</v>
      </c>
      <c r="H8829">
        <v>2</v>
      </c>
      <c r="I8829" s="158" t="str">
        <f>IF(A8829=A8828,I8828&amp;CHAR(10)&amp;"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30" spans="1:9" x14ac:dyDescent="0.25">
      <c r="A8830" t="s">
        <v>16565</v>
      </c>
      <c r="B8830">
        <v>96266400</v>
      </c>
      <c r="C8830" t="s">
        <v>16</v>
      </c>
      <c r="D8830" s="158" t="str">
        <f>IF(Tabel_Forespørgsel_fra_Visma28[[#This Row],[SupProd]]=" "," "," - "&amp;Tabel_Forespørgsel_fra_Visma28[[#This Row],[SupProd]])</f>
        <v xml:space="preserve"> </v>
      </c>
      <c r="E8830" t="s">
        <v>16</v>
      </c>
      <c r="F8830" s="158" t="str">
        <f>IF(Tabel_Forespørgsel_fra_Visma28[[#This Row],[SupDescr]]=" "," "," - "&amp;Tabel_Forespørgsel_fra_Visma28[[#This Row],[SupDescr]])</f>
        <v xml:space="preserve"> </v>
      </c>
      <c r="G8830" t="s">
        <v>13916</v>
      </c>
      <c r="H8830">
        <v>1</v>
      </c>
      <c r="I8830" s="158" t="str">
        <f>IF(A8830=A8829,I8829&amp;CHAR(10)&amp;"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31" spans="1:9" x14ac:dyDescent="0.25">
      <c r="A8831" t="s">
        <v>16565</v>
      </c>
      <c r="B8831">
        <v>46352425</v>
      </c>
      <c r="C8831" t="s">
        <v>16</v>
      </c>
      <c r="D8831" s="158" t="str">
        <f>IF(Tabel_Forespørgsel_fra_Visma28[[#This Row],[SupProd]]=" "," "," - "&amp;Tabel_Forespørgsel_fra_Visma28[[#This Row],[SupProd]])</f>
        <v xml:space="preserve"> </v>
      </c>
      <c r="E8831" t="s">
        <v>16</v>
      </c>
      <c r="F8831" s="158" t="str">
        <f>IF(Tabel_Forespørgsel_fra_Visma28[[#This Row],[SupDescr]]=" "," "," - "&amp;Tabel_Forespørgsel_fra_Visma28[[#This Row],[SupDescr]])</f>
        <v xml:space="preserve"> </v>
      </c>
      <c r="G8831" t="s">
        <v>14217</v>
      </c>
      <c r="H8831">
        <v>2</v>
      </c>
      <c r="I8831" s="158" t="str">
        <f>IF(A8831=A8830,I8830&amp;CHAR(10)&amp;"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32" spans="1:9" x14ac:dyDescent="0.25">
      <c r="A8832" t="s">
        <v>16569</v>
      </c>
      <c r="B8832">
        <v>96266400</v>
      </c>
      <c r="C8832" t="s">
        <v>16</v>
      </c>
      <c r="D8832" s="158" t="str">
        <f>IF(Tabel_Forespørgsel_fra_Visma28[[#This Row],[SupProd]]=" "," "," - "&amp;Tabel_Forespørgsel_fra_Visma28[[#This Row],[SupProd]])</f>
        <v xml:space="preserve"> </v>
      </c>
      <c r="E8832" t="s">
        <v>16</v>
      </c>
      <c r="F8832" s="158" t="str">
        <f>IF(Tabel_Forespørgsel_fra_Visma28[[#This Row],[SupDescr]]=" "," "," - "&amp;Tabel_Forespørgsel_fra_Visma28[[#This Row],[SupDescr]])</f>
        <v xml:space="preserve"> </v>
      </c>
      <c r="G8832" t="s">
        <v>13916</v>
      </c>
      <c r="H8832">
        <v>1</v>
      </c>
      <c r="I8832" s="158" t="str">
        <f>IF(A8832=A8831,I8831&amp;CHAR(10)&amp;"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33" spans="1:9" x14ac:dyDescent="0.25">
      <c r="A8833" t="s">
        <v>16569</v>
      </c>
      <c r="B8833">
        <v>46352425</v>
      </c>
      <c r="C8833" t="s">
        <v>16</v>
      </c>
      <c r="D8833" s="158" t="str">
        <f>IF(Tabel_Forespørgsel_fra_Visma28[[#This Row],[SupProd]]=" "," "," - "&amp;Tabel_Forespørgsel_fra_Visma28[[#This Row],[SupProd]])</f>
        <v xml:space="preserve"> </v>
      </c>
      <c r="E8833" t="s">
        <v>16</v>
      </c>
      <c r="F8833" s="158" t="str">
        <f>IF(Tabel_Forespørgsel_fra_Visma28[[#This Row],[SupDescr]]=" "," "," - "&amp;Tabel_Forespørgsel_fra_Visma28[[#This Row],[SupDescr]])</f>
        <v xml:space="preserve"> </v>
      </c>
      <c r="G8833" t="s">
        <v>14217</v>
      </c>
      <c r="H8833">
        <v>2</v>
      </c>
      <c r="I8833" s="158" t="str">
        <f>IF(A8833=A8832,I8832&amp;CHAR(10)&amp;"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34" spans="1:9" x14ac:dyDescent="0.25">
      <c r="A8834" t="s">
        <v>16568</v>
      </c>
      <c r="B8834">
        <v>96266400</v>
      </c>
      <c r="C8834" t="s">
        <v>16</v>
      </c>
      <c r="D8834" s="158" t="str">
        <f>IF(Tabel_Forespørgsel_fra_Visma28[[#This Row],[SupProd]]=" "," "," - "&amp;Tabel_Forespørgsel_fra_Visma28[[#This Row],[SupProd]])</f>
        <v xml:space="preserve"> </v>
      </c>
      <c r="E8834" t="s">
        <v>16</v>
      </c>
      <c r="F8834" s="158" t="str">
        <f>IF(Tabel_Forespørgsel_fra_Visma28[[#This Row],[SupDescr]]=" "," "," - "&amp;Tabel_Forespørgsel_fra_Visma28[[#This Row],[SupDescr]])</f>
        <v xml:space="preserve"> </v>
      </c>
      <c r="G8834" t="s">
        <v>13916</v>
      </c>
      <c r="H8834">
        <v>1</v>
      </c>
      <c r="I8834" s="158" t="str">
        <f>IF(A8834=A8833,I8833&amp;CHAR(10)&amp;"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35" spans="1:9" x14ac:dyDescent="0.25">
      <c r="A8835" t="s">
        <v>16568</v>
      </c>
      <c r="B8835">
        <v>46352425</v>
      </c>
      <c r="C8835" t="s">
        <v>16</v>
      </c>
      <c r="D8835" s="158" t="str">
        <f>IF(Tabel_Forespørgsel_fra_Visma28[[#This Row],[SupProd]]=" "," "," - "&amp;Tabel_Forespørgsel_fra_Visma28[[#This Row],[SupProd]])</f>
        <v xml:space="preserve"> </v>
      </c>
      <c r="E8835" t="s">
        <v>16</v>
      </c>
      <c r="F8835" s="158" t="str">
        <f>IF(Tabel_Forespørgsel_fra_Visma28[[#This Row],[SupDescr]]=" "," "," - "&amp;Tabel_Forespørgsel_fra_Visma28[[#This Row],[SupDescr]])</f>
        <v xml:space="preserve"> </v>
      </c>
      <c r="G8835" t="s">
        <v>14217</v>
      </c>
      <c r="H8835">
        <v>2</v>
      </c>
      <c r="I8835" s="158" t="str">
        <f>IF(A8835=A8834,I8834&amp;CHAR(10)&amp;"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36" spans="1:9" x14ac:dyDescent="0.25">
      <c r="A8836" t="s">
        <v>16625</v>
      </c>
      <c r="B8836">
        <v>96266400</v>
      </c>
      <c r="C8836" t="s">
        <v>16</v>
      </c>
      <c r="D8836" s="158" t="str">
        <f>IF(Tabel_Forespørgsel_fra_Visma28[[#This Row],[SupProd]]=" "," "," - "&amp;Tabel_Forespørgsel_fra_Visma28[[#This Row],[SupProd]])</f>
        <v xml:space="preserve"> </v>
      </c>
      <c r="E8836" t="s">
        <v>16</v>
      </c>
      <c r="F8836" s="158" t="str">
        <f>IF(Tabel_Forespørgsel_fra_Visma28[[#This Row],[SupDescr]]=" "," "," - "&amp;Tabel_Forespørgsel_fra_Visma28[[#This Row],[SupDescr]])</f>
        <v xml:space="preserve"> </v>
      </c>
      <c r="G8836" t="s">
        <v>13916</v>
      </c>
      <c r="H8836">
        <v>1</v>
      </c>
      <c r="I8836" s="158" t="str">
        <f>IF(A8836=A8835,I8835&amp;CHAR(10)&amp;"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37" spans="1:9" x14ac:dyDescent="0.25">
      <c r="A8837" t="s">
        <v>16625</v>
      </c>
      <c r="B8837">
        <v>46352425</v>
      </c>
      <c r="C8837" t="s">
        <v>16</v>
      </c>
      <c r="D8837" s="158" t="str">
        <f>IF(Tabel_Forespørgsel_fra_Visma28[[#This Row],[SupProd]]=" "," "," - "&amp;Tabel_Forespørgsel_fra_Visma28[[#This Row],[SupProd]])</f>
        <v xml:space="preserve"> </v>
      </c>
      <c r="E8837" t="s">
        <v>16</v>
      </c>
      <c r="F8837" s="158" t="str">
        <f>IF(Tabel_Forespørgsel_fra_Visma28[[#This Row],[SupDescr]]=" "," "," - "&amp;Tabel_Forespørgsel_fra_Visma28[[#This Row],[SupDescr]])</f>
        <v xml:space="preserve"> </v>
      </c>
      <c r="G8837" t="s">
        <v>14217</v>
      </c>
      <c r="H8837">
        <v>2</v>
      </c>
      <c r="I8837" s="158" t="str">
        <f>IF(A8837=A8836,I8836&amp;CHAR(10)&amp;"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38" spans="1:9" x14ac:dyDescent="0.25">
      <c r="A8838" t="s">
        <v>16563</v>
      </c>
      <c r="B8838">
        <v>96266400</v>
      </c>
      <c r="C8838" t="s">
        <v>16</v>
      </c>
      <c r="D8838" s="158" t="str">
        <f>IF(Tabel_Forespørgsel_fra_Visma28[[#This Row],[SupProd]]=" "," "," - "&amp;Tabel_Forespørgsel_fra_Visma28[[#This Row],[SupProd]])</f>
        <v xml:space="preserve"> </v>
      </c>
      <c r="E8838" t="s">
        <v>16</v>
      </c>
      <c r="F8838" s="158" t="str">
        <f>IF(Tabel_Forespørgsel_fra_Visma28[[#This Row],[SupDescr]]=" "," "," - "&amp;Tabel_Forespørgsel_fra_Visma28[[#This Row],[SupDescr]])</f>
        <v xml:space="preserve"> </v>
      </c>
      <c r="G8838" t="s">
        <v>13916</v>
      </c>
      <c r="H8838">
        <v>1</v>
      </c>
      <c r="I8838" s="158" t="str">
        <f>IF(A8838=A8837,I8837&amp;CHAR(10)&amp;"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39" spans="1:9" x14ac:dyDescent="0.25">
      <c r="A8839" t="s">
        <v>16563</v>
      </c>
      <c r="B8839">
        <v>46352425</v>
      </c>
      <c r="C8839" t="s">
        <v>16</v>
      </c>
      <c r="D8839" s="158" t="str">
        <f>IF(Tabel_Forespørgsel_fra_Visma28[[#This Row],[SupProd]]=" "," "," - "&amp;Tabel_Forespørgsel_fra_Visma28[[#This Row],[SupProd]])</f>
        <v xml:space="preserve"> </v>
      </c>
      <c r="E8839" t="s">
        <v>16</v>
      </c>
      <c r="F8839" s="158" t="str">
        <f>IF(Tabel_Forespørgsel_fra_Visma28[[#This Row],[SupDescr]]=" "," "," - "&amp;Tabel_Forespørgsel_fra_Visma28[[#This Row],[SupDescr]])</f>
        <v xml:space="preserve"> </v>
      </c>
      <c r="G8839" t="s">
        <v>14217</v>
      </c>
      <c r="H8839">
        <v>2</v>
      </c>
      <c r="I8839" s="158" t="str">
        <f>IF(A8839=A8838,I8838&amp;CHAR(10)&amp;"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40" spans="1:9" x14ac:dyDescent="0.25">
      <c r="A8840" t="s">
        <v>16570</v>
      </c>
      <c r="B8840">
        <v>57617080</v>
      </c>
      <c r="C8840" t="s">
        <v>16</v>
      </c>
      <c r="D8840" s="158" t="str">
        <f>IF(Tabel_Forespørgsel_fra_Visma28[[#This Row],[SupProd]]=" "," "," - "&amp;Tabel_Forespørgsel_fra_Visma28[[#This Row],[SupProd]])</f>
        <v xml:space="preserve"> </v>
      </c>
      <c r="E8840" t="s">
        <v>16</v>
      </c>
      <c r="F8840" s="158" t="str">
        <f>IF(Tabel_Forespørgsel_fra_Visma28[[#This Row],[SupDescr]]=" "," "," - "&amp;Tabel_Forespørgsel_fra_Visma28[[#This Row],[SupDescr]])</f>
        <v xml:space="preserve"> </v>
      </c>
      <c r="G8840" t="s">
        <v>11284</v>
      </c>
      <c r="H8840">
        <v>1</v>
      </c>
      <c r="I8840" s="158" t="str">
        <f>IF(A8840=A8839,I8839&amp;CHAR(10)&amp;"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1" spans="1:9" x14ac:dyDescent="0.25">
      <c r="A8841" t="s">
        <v>16571</v>
      </c>
      <c r="B8841">
        <v>57617080</v>
      </c>
      <c r="C8841" t="s">
        <v>16</v>
      </c>
      <c r="D8841" s="158" t="str">
        <f>IF(Tabel_Forespørgsel_fra_Visma28[[#This Row],[SupProd]]=" "," "," - "&amp;Tabel_Forespørgsel_fra_Visma28[[#This Row],[SupProd]])</f>
        <v xml:space="preserve"> </v>
      </c>
      <c r="E8841" t="s">
        <v>16</v>
      </c>
      <c r="F8841" s="158" t="str">
        <f>IF(Tabel_Forespørgsel_fra_Visma28[[#This Row],[SupDescr]]=" "," "," - "&amp;Tabel_Forespørgsel_fra_Visma28[[#This Row],[SupDescr]])</f>
        <v xml:space="preserve"> </v>
      </c>
      <c r="G8841" t="s">
        <v>11284</v>
      </c>
      <c r="H8841">
        <v>1</v>
      </c>
      <c r="I8841" s="158" t="str">
        <f>IF(A8841=A8840,I8840&amp;CHAR(10)&amp;"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2" spans="1:9" x14ac:dyDescent="0.25">
      <c r="A8842" t="s">
        <v>16572</v>
      </c>
      <c r="B8842">
        <v>57617080</v>
      </c>
      <c r="C8842" t="s">
        <v>16</v>
      </c>
      <c r="D8842" s="158" t="str">
        <f>IF(Tabel_Forespørgsel_fra_Visma28[[#This Row],[SupProd]]=" "," "," - "&amp;Tabel_Forespørgsel_fra_Visma28[[#This Row],[SupProd]])</f>
        <v xml:space="preserve"> </v>
      </c>
      <c r="E8842" t="s">
        <v>16</v>
      </c>
      <c r="F8842" s="158" t="str">
        <f>IF(Tabel_Forespørgsel_fra_Visma28[[#This Row],[SupDescr]]=" "," "," - "&amp;Tabel_Forespørgsel_fra_Visma28[[#This Row],[SupDescr]])</f>
        <v xml:space="preserve"> </v>
      </c>
      <c r="G8842" t="s">
        <v>11284</v>
      </c>
      <c r="H8842">
        <v>1</v>
      </c>
      <c r="I8842" s="158" t="str">
        <f>IF(A8842=A8841,I8841&amp;CHAR(10)&amp;"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3" spans="1:9" x14ac:dyDescent="0.25">
      <c r="A8843" t="s">
        <v>40788</v>
      </c>
      <c r="B8843">
        <v>57617080</v>
      </c>
      <c r="C8843" t="s">
        <v>16</v>
      </c>
      <c r="D8843" s="158" t="str">
        <f>IF(Tabel_Forespørgsel_fra_Visma28[[#This Row],[SupProd]]=" "," "," - "&amp;Tabel_Forespørgsel_fra_Visma28[[#This Row],[SupProd]])</f>
        <v xml:space="preserve"> </v>
      </c>
      <c r="E8843" t="s">
        <v>16</v>
      </c>
      <c r="F8843" s="158" t="str">
        <f>IF(Tabel_Forespørgsel_fra_Visma28[[#This Row],[SupDescr]]=" "," "," - "&amp;Tabel_Forespørgsel_fra_Visma28[[#This Row],[SupDescr]])</f>
        <v xml:space="preserve"> </v>
      </c>
      <c r="G8843" t="s">
        <v>11284</v>
      </c>
      <c r="H8843">
        <v>1</v>
      </c>
      <c r="I8843" s="158" t="str">
        <f>IF(A8843=A8842,I8842&amp;CHAR(10)&amp;"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4" spans="1:9" x14ac:dyDescent="0.25">
      <c r="A8844" t="s">
        <v>40795</v>
      </c>
      <c r="B8844">
        <v>57617080</v>
      </c>
      <c r="C8844" t="s">
        <v>16</v>
      </c>
      <c r="D8844" s="158" t="str">
        <f>IF(Tabel_Forespørgsel_fra_Visma28[[#This Row],[SupProd]]=" "," "," - "&amp;Tabel_Forespørgsel_fra_Visma28[[#This Row],[SupProd]])</f>
        <v xml:space="preserve"> </v>
      </c>
      <c r="E8844" t="s">
        <v>16</v>
      </c>
      <c r="F8844" s="158" t="str">
        <f>IF(Tabel_Forespørgsel_fra_Visma28[[#This Row],[SupDescr]]=" "," "," - "&amp;Tabel_Forespørgsel_fra_Visma28[[#This Row],[SupDescr]])</f>
        <v xml:space="preserve"> </v>
      </c>
      <c r="G8844" t="s">
        <v>11284</v>
      </c>
      <c r="H8844">
        <v>1</v>
      </c>
      <c r="I8844" s="158" t="str">
        <f>IF(A8844=A8843,I8843&amp;CHAR(10)&amp;"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5" spans="1:9" x14ac:dyDescent="0.25">
      <c r="A8845" t="s">
        <v>40791</v>
      </c>
      <c r="B8845">
        <v>57617080</v>
      </c>
      <c r="C8845" t="s">
        <v>16</v>
      </c>
      <c r="D8845" s="158" t="str">
        <f>IF(Tabel_Forespørgsel_fra_Visma28[[#This Row],[SupProd]]=" "," "," - "&amp;Tabel_Forespørgsel_fra_Visma28[[#This Row],[SupProd]])</f>
        <v xml:space="preserve"> </v>
      </c>
      <c r="E8845" t="s">
        <v>16</v>
      </c>
      <c r="F8845" s="158" t="str">
        <f>IF(Tabel_Forespørgsel_fra_Visma28[[#This Row],[SupDescr]]=" "," "," - "&amp;Tabel_Forespørgsel_fra_Visma28[[#This Row],[SupDescr]])</f>
        <v xml:space="preserve"> </v>
      </c>
      <c r="G8845" t="s">
        <v>11284</v>
      </c>
      <c r="H8845">
        <v>1</v>
      </c>
      <c r="I8845" s="158" t="str">
        <f>IF(A8845=A8844,I8844&amp;CHAR(10)&amp;"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6" spans="1:9" x14ac:dyDescent="0.25">
      <c r="A8846" t="s">
        <v>40789</v>
      </c>
      <c r="B8846">
        <v>57617080</v>
      </c>
      <c r="C8846" t="s">
        <v>16</v>
      </c>
      <c r="D8846" s="158" t="str">
        <f>IF(Tabel_Forespørgsel_fra_Visma28[[#This Row],[SupProd]]=" "," "," - "&amp;Tabel_Forespørgsel_fra_Visma28[[#This Row],[SupProd]])</f>
        <v xml:space="preserve"> </v>
      </c>
      <c r="E8846" t="s">
        <v>16</v>
      </c>
      <c r="F8846" s="158" t="str">
        <f>IF(Tabel_Forespørgsel_fra_Visma28[[#This Row],[SupDescr]]=" "," "," - "&amp;Tabel_Forespørgsel_fra_Visma28[[#This Row],[SupDescr]])</f>
        <v xml:space="preserve"> </v>
      </c>
      <c r="G8846" t="s">
        <v>11284</v>
      </c>
      <c r="H8846">
        <v>1</v>
      </c>
      <c r="I8846" s="158" t="str">
        <f>IF(A8846=A8845,I8845&amp;CHAR(10)&amp;"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7" spans="1:9" x14ac:dyDescent="0.25">
      <c r="A8847" t="s">
        <v>40790</v>
      </c>
      <c r="B8847">
        <v>57617080</v>
      </c>
      <c r="C8847" t="s">
        <v>16</v>
      </c>
      <c r="D8847" s="158" t="str">
        <f>IF(Tabel_Forespørgsel_fra_Visma28[[#This Row],[SupProd]]=" "," "," - "&amp;Tabel_Forespørgsel_fra_Visma28[[#This Row],[SupProd]])</f>
        <v xml:space="preserve"> </v>
      </c>
      <c r="E8847" t="s">
        <v>16</v>
      </c>
      <c r="F8847" s="158" t="str">
        <f>IF(Tabel_Forespørgsel_fra_Visma28[[#This Row],[SupDescr]]=" "," "," - "&amp;Tabel_Forespørgsel_fra_Visma28[[#This Row],[SupDescr]])</f>
        <v xml:space="preserve"> </v>
      </c>
      <c r="G8847" t="s">
        <v>11284</v>
      </c>
      <c r="H8847">
        <v>1</v>
      </c>
      <c r="I8847" s="158" t="str">
        <f>IF(A8847=A8846,I8846&amp;CHAR(10)&amp;"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8" spans="1:9" x14ac:dyDescent="0.25">
      <c r="A8848" t="s">
        <v>40833</v>
      </c>
      <c r="B8848">
        <v>96266400</v>
      </c>
      <c r="C8848" t="s">
        <v>16</v>
      </c>
      <c r="D8848" s="158" t="str">
        <f>IF(Tabel_Forespørgsel_fra_Visma28[[#This Row],[SupProd]]=" "," "," - "&amp;Tabel_Forespørgsel_fra_Visma28[[#This Row],[SupProd]])</f>
        <v xml:space="preserve"> </v>
      </c>
      <c r="E8848" t="s">
        <v>16</v>
      </c>
      <c r="F8848" s="158" t="str">
        <f>IF(Tabel_Forespørgsel_fra_Visma28[[#This Row],[SupDescr]]=" "," "," - "&amp;Tabel_Forespørgsel_fra_Visma28[[#This Row],[SupDescr]])</f>
        <v xml:space="preserve"> </v>
      </c>
      <c r="G8848" t="s">
        <v>13916</v>
      </c>
      <c r="H8848">
        <v>1</v>
      </c>
      <c r="I8848" s="158" t="str">
        <f>IF(A8848=A8847,I8847&amp;CHAR(10)&amp;"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49" spans="1:9" x14ac:dyDescent="0.25">
      <c r="A8849" t="s">
        <v>40845</v>
      </c>
      <c r="B8849">
        <v>57617080</v>
      </c>
      <c r="C8849" t="s">
        <v>16</v>
      </c>
      <c r="D8849" s="158" t="str">
        <f>IF(Tabel_Forespørgsel_fra_Visma28[[#This Row],[SupProd]]=" "," "," - "&amp;Tabel_Forespørgsel_fra_Visma28[[#This Row],[SupProd]])</f>
        <v xml:space="preserve"> </v>
      </c>
      <c r="E8849" t="s">
        <v>16</v>
      </c>
      <c r="F8849" s="158" t="str">
        <f>IF(Tabel_Forespørgsel_fra_Visma28[[#This Row],[SupDescr]]=" "," "," - "&amp;Tabel_Forespørgsel_fra_Visma28[[#This Row],[SupDescr]])</f>
        <v xml:space="preserve"> </v>
      </c>
      <c r="G8849" t="s">
        <v>11284</v>
      </c>
      <c r="H8849">
        <v>1</v>
      </c>
      <c r="I8849" s="158" t="str">
        <f>IF(A8849=A8848,I8848&amp;CHAR(10)&amp;"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50" spans="1:9" x14ac:dyDescent="0.25">
      <c r="A8850" t="s">
        <v>40840</v>
      </c>
      <c r="B8850">
        <v>57617080</v>
      </c>
      <c r="C8850" t="s">
        <v>16</v>
      </c>
      <c r="D8850" s="158" t="str">
        <f>IF(Tabel_Forespørgsel_fra_Visma28[[#This Row],[SupProd]]=" "," "," - "&amp;Tabel_Forespørgsel_fra_Visma28[[#This Row],[SupProd]])</f>
        <v xml:space="preserve"> </v>
      </c>
      <c r="E8850" t="s">
        <v>16</v>
      </c>
      <c r="F8850" s="158" t="str">
        <f>IF(Tabel_Forespørgsel_fra_Visma28[[#This Row],[SupDescr]]=" "," "," - "&amp;Tabel_Forespørgsel_fra_Visma28[[#This Row],[SupDescr]])</f>
        <v xml:space="preserve"> </v>
      </c>
      <c r="G8850" t="s">
        <v>11284</v>
      </c>
      <c r="H8850">
        <v>1</v>
      </c>
      <c r="I8850" s="158" t="str">
        <f>IF(A8850=A8849,I8849&amp;CHAR(10)&amp;"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51" spans="1:9" x14ac:dyDescent="0.25">
      <c r="A8851" t="s">
        <v>40826</v>
      </c>
      <c r="B8851">
        <v>57617080</v>
      </c>
      <c r="C8851" t="s">
        <v>16</v>
      </c>
      <c r="D8851" s="158" t="str">
        <f>IF(Tabel_Forespørgsel_fra_Visma28[[#This Row],[SupProd]]=" "," "," - "&amp;Tabel_Forespørgsel_fra_Visma28[[#This Row],[SupProd]])</f>
        <v xml:space="preserve"> </v>
      </c>
      <c r="E8851" t="s">
        <v>16</v>
      </c>
      <c r="F8851" s="158" t="str">
        <f>IF(Tabel_Forespørgsel_fra_Visma28[[#This Row],[SupDescr]]=" "," "," - "&amp;Tabel_Forespørgsel_fra_Visma28[[#This Row],[SupDescr]])</f>
        <v xml:space="preserve"> </v>
      </c>
      <c r="G8851" t="s">
        <v>11284</v>
      </c>
      <c r="H8851">
        <v>1</v>
      </c>
      <c r="I8851" s="158" t="str">
        <f>IF(A8851=A8850,I8850&amp;CHAR(10)&amp;"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52" spans="1:9" x14ac:dyDescent="0.25">
      <c r="A8852" t="s">
        <v>40835</v>
      </c>
      <c r="B8852">
        <v>57617080</v>
      </c>
      <c r="C8852" t="s">
        <v>16</v>
      </c>
      <c r="D8852" s="158" t="str">
        <f>IF(Tabel_Forespørgsel_fra_Visma28[[#This Row],[SupProd]]=" "," "," - "&amp;Tabel_Forespørgsel_fra_Visma28[[#This Row],[SupProd]])</f>
        <v xml:space="preserve"> </v>
      </c>
      <c r="E8852" t="s">
        <v>16</v>
      </c>
      <c r="F8852" s="158" t="str">
        <f>IF(Tabel_Forespørgsel_fra_Visma28[[#This Row],[SupDescr]]=" "," "," - "&amp;Tabel_Forespørgsel_fra_Visma28[[#This Row],[SupDescr]])</f>
        <v xml:space="preserve"> </v>
      </c>
      <c r="G8852" t="s">
        <v>11284</v>
      </c>
      <c r="H8852">
        <v>1</v>
      </c>
      <c r="I8852" s="158" t="str">
        <f>IF(A8852=A8851,I8851&amp;CHAR(10)&amp;"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53" spans="1:9" x14ac:dyDescent="0.25">
      <c r="A8853" t="s">
        <v>40836</v>
      </c>
      <c r="B8853">
        <v>96266400</v>
      </c>
      <c r="C8853" t="s">
        <v>16</v>
      </c>
      <c r="D8853" s="158" t="str">
        <f>IF(Tabel_Forespørgsel_fra_Visma28[[#This Row],[SupProd]]=" "," "," - "&amp;Tabel_Forespørgsel_fra_Visma28[[#This Row],[SupProd]])</f>
        <v xml:space="preserve"> </v>
      </c>
      <c r="E8853" t="s">
        <v>16</v>
      </c>
      <c r="F8853" s="158" t="str">
        <f>IF(Tabel_Forespørgsel_fra_Visma28[[#This Row],[SupDescr]]=" "," "," - "&amp;Tabel_Forespørgsel_fra_Visma28[[#This Row],[SupDescr]])</f>
        <v xml:space="preserve"> </v>
      </c>
      <c r="G8853" t="s">
        <v>13916</v>
      </c>
      <c r="H8853">
        <v>1</v>
      </c>
      <c r="I8853" s="158" t="str">
        <f>IF(A8853=A8852,I8852&amp;CHAR(10)&amp;"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4" spans="1:9" x14ac:dyDescent="0.25">
      <c r="A8854" t="s">
        <v>40834</v>
      </c>
      <c r="B8854">
        <v>96266400</v>
      </c>
      <c r="C8854" t="s">
        <v>16</v>
      </c>
      <c r="D8854" s="158" t="str">
        <f>IF(Tabel_Forespørgsel_fra_Visma28[[#This Row],[SupProd]]=" "," "," - "&amp;Tabel_Forespørgsel_fra_Visma28[[#This Row],[SupProd]])</f>
        <v xml:space="preserve"> </v>
      </c>
      <c r="E8854" t="s">
        <v>16</v>
      </c>
      <c r="F8854" s="158" t="str">
        <f>IF(Tabel_Forespørgsel_fra_Visma28[[#This Row],[SupDescr]]=" "," "," - "&amp;Tabel_Forespørgsel_fra_Visma28[[#This Row],[SupDescr]])</f>
        <v xml:space="preserve"> </v>
      </c>
      <c r="G8854" t="s">
        <v>13916</v>
      </c>
      <c r="H8854">
        <v>1</v>
      </c>
      <c r="I8854" s="158" t="str">
        <f>IF(A8854=A8853,I8853&amp;CHAR(10)&amp;"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5" spans="1:9" x14ac:dyDescent="0.25">
      <c r="A8855" t="s">
        <v>40824</v>
      </c>
      <c r="B8855">
        <v>96266400</v>
      </c>
      <c r="C8855" t="s">
        <v>16</v>
      </c>
      <c r="D8855" s="158" t="str">
        <f>IF(Tabel_Forespørgsel_fra_Visma28[[#This Row],[SupProd]]=" "," "," - "&amp;Tabel_Forespørgsel_fra_Visma28[[#This Row],[SupProd]])</f>
        <v xml:space="preserve"> </v>
      </c>
      <c r="E8855" t="s">
        <v>16</v>
      </c>
      <c r="F8855" s="158" t="str">
        <f>IF(Tabel_Forespørgsel_fra_Visma28[[#This Row],[SupDescr]]=" "," "," - "&amp;Tabel_Forespørgsel_fra_Visma28[[#This Row],[SupDescr]])</f>
        <v xml:space="preserve"> </v>
      </c>
      <c r="G8855" t="s">
        <v>13916</v>
      </c>
      <c r="H8855">
        <v>1</v>
      </c>
      <c r="I8855" s="158" t="str">
        <f>IF(A8855=A8854,I8854&amp;CHAR(10)&amp;"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6" spans="1:9" x14ac:dyDescent="0.25">
      <c r="A8856" t="s">
        <v>40828</v>
      </c>
      <c r="B8856">
        <v>96266400</v>
      </c>
      <c r="C8856" t="s">
        <v>16</v>
      </c>
      <c r="D8856" s="158" t="str">
        <f>IF(Tabel_Forespørgsel_fra_Visma28[[#This Row],[SupProd]]=" "," "," - "&amp;Tabel_Forespørgsel_fra_Visma28[[#This Row],[SupProd]])</f>
        <v xml:space="preserve"> </v>
      </c>
      <c r="E8856" t="s">
        <v>16</v>
      </c>
      <c r="F8856" s="158" t="str">
        <f>IF(Tabel_Forespørgsel_fra_Visma28[[#This Row],[SupDescr]]=" "," "," - "&amp;Tabel_Forespørgsel_fra_Visma28[[#This Row],[SupDescr]])</f>
        <v xml:space="preserve"> </v>
      </c>
      <c r="G8856" t="s">
        <v>13916</v>
      </c>
      <c r="H8856">
        <v>1</v>
      </c>
      <c r="I8856" s="158" t="str">
        <f>IF(A8856=A8855,I8855&amp;CHAR(10)&amp;"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7" spans="1:9" x14ac:dyDescent="0.25">
      <c r="A8857" t="s">
        <v>40829</v>
      </c>
      <c r="B8857">
        <v>96266400</v>
      </c>
      <c r="C8857" t="s">
        <v>16</v>
      </c>
      <c r="D8857" s="158" t="str">
        <f>IF(Tabel_Forespørgsel_fra_Visma28[[#This Row],[SupProd]]=" "," "," - "&amp;Tabel_Forespørgsel_fra_Visma28[[#This Row],[SupProd]])</f>
        <v xml:space="preserve"> </v>
      </c>
      <c r="E8857" t="s">
        <v>16</v>
      </c>
      <c r="F8857" s="158" t="str">
        <f>IF(Tabel_Forespørgsel_fra_Visma28[[#This Row],[SupDescr]]=" "," "," - "&amp;Tabel_Forespørgsel_fra_Visma28[[#This Row],[SupDescr]])</f>
        <v xml:space="preserve"> </v>
      </c>
      <c r="G8857" t="s">
        <v>13916</v>
      </c>
      <c r="H8857">
        <v>1</v>
      </c>
      <c r="I8857" s="158" t="str">
        <f>IF(A8857=A8856,I8856&amp;CHAR(10)&amp;"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8" spans="1:9" x14ac:dyDescent="0.25">
      <c r="A8858" t="s">
        <v>40830</v>
      </c>
      <c r="B8858">
        <v>96266400</v>
      </c>
      <c r="C8858" t="s">
        <v>16</v>
      </c>
      <c r="D8858" s="158" t="str">
        <f>IF(Tabel_Forespørgsel_fra_Visma28[[#This Row],[SupProd]]=" "," "," - "&amp;Tabel_Forespørgsel_fra_Visma28[[#This Row],[SupProd]])</f>
        <v xml:space="preserve"> </v>
      </c>
      <c r="E8858" t="s">
        <v>16</v>
      </c>
      <c r="F8858" s="158" t="str">
        <f>IF(Tabel_Forespørgsel_fra_Visma28[[#This Row],[SupDescr]]=" "," "," - "&amp;Tabel_Forespørgsel_fra_Visma28[[#This Row],[SupDescr]])</f>
        <v xml:space="preserve"> </v>
      </c>
      <c r="G8858" t="s">
        <v>13916</v>
      </c>
      <c r="H8858">
        <v>1</v>
      </c>
      <c r="I8858" s="158" t="str">
        <f>IF(A8858=A8857,I8857&amp;CHAR(10)&amp;"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9" spans="1:9" x14ac:dyDescent="0.25">
      <c r="A8859" t="s">
        <v>40839</v>
      </c>
      <c r="B8859">
        <v>57617080</v>
      </c>
      <c r="C8859" t="s">
        <v>16</v>
      </c>
      <c r="D8859" s="158" t="str">
        <f>IF(Tabel_Forespørgsel_fra_Visma28[[#This Row],[SupProd]]=" "," "," - "&amp;Tabel_Forespørgsel_fra_Visma28[[#This Row],[SupProd]])</f>
        <v xml:space="preserve"> </v>
      </c>
      <c r="E8859" t="s">
        <v>16</v>
      </c>
      <c r="F8859" s="158" t="str">
        <f>IF(Tabel_Forespørgsel_fra_Visma28[[#This Row],[SupDescr]]=" "," "," - "&amp;Tabel_Forespørgsel_fra_Visma28[[#This Row],[SupDescr]])</f>
        <v xml:space="preserve"> </v>
      </c>
      <c r="G8859" t="s">
        <v>11284</v>
      </c>
      <c r="H8859">
        <v>1</v>
      </c>
      <c r="I8859" s="158" t="str">
        <f>IF(A8859=A8858,I8858&amp;CHAR(10)&amp;"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0" spans="1:9" x14ac:dyDescent="0.25">
      <c r="A8860" t="s">
        <v>40831</v>
      </c>
      <c r="B8860">
        <v>57617080</v>
      </c>
      <c r="C8860" t="s">
        <v>16</v>
      </c>
      <c r="D8860" s="158" t="str">
        <f>IF(Tabel_Forespørgsel_fra_Visma28[[#This Row],[SupProd]]=" "," "," - "&amp;Tabel_Forespørgsel_fra_Visma28[[#This Row],[SupProd]])</f>
        <v xml:space="preserve"> </v>
      </c>
      <c r="E8860" t="s">
        <v>16</v>
      </c>
      <c r="F8860" s="158" t="str">
        <f>IF(Tabel_Forespørgsel_fra_Visma28[[#This Row],[SupDescr]]=" "," "," - "&amp;Tabel_Forespørgsel_fra_Visma28[[#This Row],[SupDescr]])</f>
        <v xml:space="preserve"> </v>
      </c>
      <c r="G8860" t="s">
        <v>11284</v>
      </c>
      <c r="H8860">
        <v>1</v>
      </c>
      <c r="I8860" s="158" t="str">
        <f>IF(A8860=A8859,I8859&amp;CHAR(10)&amp;"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1" spans="1:9" x14ac:dyDescent="0.25">
      <c r="A8861" t="s">
        <v>40844</v>
      </c>
      <c r="B8861">
        <v>57617080</v>
      </c>
      <c r="C8861" t="s">
        <v>16</v>
      </c>
      <c r="D8861" s="158" t="str">
        <f>IF(Tabel_Forespørgsel_fra_Visma28[[#This Row],[SupProd]]=" "," "," - "&amp;Tabel_Forespørgsel_fra_Visma28[[#This Row],[SupProd]])</f>
        <v xml:space="preserve"> </v>
      </c>
      <c r="E8861" t="s">
        <v>16</v>
      </c>
      <c r="F8861" s="158" t="str">
        <f>IF(Tabel_Forespørgsel_fra_Visma28[[#This Row],[SupDescr]]=" "," "," - "&amp;Tabel_Forespørgsel_fra_Visma28[[#This Row],[SupDescr]])</f>
        <v xml:space="preserve"> </v>
      </c>
      <c r="G8861" t="s">
        <v>11284</v>
      </c>
      <c r="H8861">
        <v>1</v>
      </c>
      <c r="I8861" s="158" t="str">
        <f>IF(A8861=A8860,I8860&amp;CHAR(10)&amp;"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2" spans="1:9" x14ac:dyDescent="0.25">
      <c r="A8862" t="s">
        <v>40800</v>
      </c>
      <c r="B8862">
        <v>57617080</v>
      </c>
      <c r="C8862" t="s">
        <v>16</v>
      </c>
      <c r="D8862" s="158" t="str">
        <f>IF(Tabel_Forespørgsel_fra_Visma28[[#This Row],[SupProd]]=" "," "," - "&amp;Tabel_Forespørgsel_fra_Visma28[[#This Row],[SupProd]])</f>
        <v xml:space="preserve"> </v>
      </c>
      <c r="E8862" t="s">
        <v>16</v>
      </c>
      <c r="F8862" s="158" t="str">
        <f>IF(Tabel_Forespørgsel_fra_Visma28[[#This Row],[SupDescr]]=" "," "," - "&amp;Tabel_Forespørgsel_fra_Visma28[[#This Row],[SupDescr]])</f>
        <v xml:space="preserve"> </v>
      </c>
      <c r="G8862" t="s">
        <v>11284</v>
      </c>
      <c r="H8862">
        <v>1</v>
      </c>
      <c r="I8862" s="158" t="str">
        <f>IF(A8862=A8861,I8861&amp;CHAR(10)&amp;"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3" spans="1:9" x14ac:dyDescent="0.25">
      <c r="A8863" t="s">
        <v>40825</v>
      </c>
      <c r="B8863">
        <v>57617080</v>
      </c>
      <c r="C8863" t="s">
        <v>16</v>
      </c>
      <c r="D8863" s="158" t="str">
        <f>IF(Tabel_Forespørgsel_fra_Visma28[[#This Row],[SupProd]]=" "," "," - "&amp;Tabel_Forespørgsel_fra_Visma28[[#This Row],[SupProd]])</f>
        <v xml:space="preserve"> </v>
      </c>
      <c r="E8863" t="s">
        <v>16</v>
      </c>
      <c r="F8863" s="158" t="str">
        <f>IF(Tabel_Forespørgsel_fra_Visma28[[#This Row],[SupDescr]]=" "," "," - "&amp;Tabel_Forespørgsel_fra_Visma28[[#This Row],[SupDescr]])</f>
        <v xml:space="preserve"> </v>
      </c>
      <c r="G8863" t="s">
        <v>11284</v>
      </c>
      <c r="H8863">
        <v>1</v>
      </c>
      <c r="I8863" s="158" t="str">
        <f>IF(A8863=A8862,I8862&amp;CHAR(10)&amp;"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4" spans="1:9" x14ac:dyDescent="0.25">
      <c r="A8864" t="s">
        <v>40822</v>
      </c>
      <c r="B8864">
        <v>57617080</v>
      </c>
      <c r="C8864" t="s">
        <v>16</v>
      </c>
      <c r="D8864" s="158" t="str">
        <f>IF(Tabel_Forespørgsel_fra_Visma28[[#This Row],[SupProd]]=" "," "," - "&amp;Tabel_Forespørgsel_fra_Visma28[[#This Row],[SupProd]])</f>
        <v xml:space="preserve"> </v>
      </c>
      <c r="E8864" t="s">
        <v>16</v>
      </c>
      <c r="F8864" s="158" t="str">
        <f>IF(Tabel_Forespørgsel_fra_Visma28[[#This Row],[SupDescr]]=" "," "," - "&amp;Tabel_Forespørgsel_fra_Visma28[[#This Row],[SupDescr]])</f>
        <v xml:space="preserve"> </v>
      </c>
      <c r="G8864" t="s">
        <v>11284</v>
      </c>
      <c r="H8864">
        <v>1</v>
      </c>
      <c r="I8864" s="158" t="str">
        <f>IF(A8864=A8863,I8863&amp;CHAR(10)&amp;"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5" spans="1:9" x14ac:dyDescent="0.25">
      <c r="A8865" t="s">
        <v>40823</v>
      </c>
      <c r="B8865">
        <v>57617080</v>
      </c>
      <c r="C8865" t="s">
        <v>16</v>
      </c>
      <c r="D8865" s="158" t="str">
        <f>IF(Tabel_Forespørgsel_fra_Visma28[[#This Row],[SupProd]]=" "," "," - "&amp;Tabel_Forespørgsel_fra_Visma28[[#This Row],[SupProd]])</f>
        <v xml:space="preserve"> </v>
      </c>
      <c r="E8865" t="s">
        <v>16</v>
      </c>
      <c r="F8865" s="158" t="str">
        <f>IF(Tabel_Forespørgsel_fra_Visma28[[#This Row],[SupDescr]]=" "," "," - "&amp;Tabel_Forespørgsel_fra_Visma28[[#This Row],[SupDescr]])</f>
        <v xml:space="preserve"> </v>
      </c>
      <c r="G8865" t="s">
        <v>11284</v>
      </c>
      <c r="H8865">
        <v>1</v>
      </c>
      <c r="I8865" s="158" t="str">
        <f>IF(A8865=A8864,I8864&amp;CHAR(10)&amp;"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6" spans="1:9" x14ac:dyDescent="0.25">
      <c r="A8866" t="s">
        <v>40841</v>
      </c>
      <c r="B8866">
        <v>96266400</v>
      </c>
      <c r="C8866" t="s">
        <v>16</v>
      </c>
      <c r="D8866" s="158" t="str">
        <f>IF(Tabel_Forespørgsel_fra_Visma28[[#This Row],[SupProd]]=" "," "," - "&amp;Tabel_Forespørgsel_fra_Visma28[[#This Row],[SupProd]])</f>
        <v xml:space="preserve"> </v>
      </c>
      <c r="E8866" t="s">
        <v>16</v>
      </c>
      <c r="F8866" s="158" t="str">
        <f>IF(Tabel_Forespørgsel_fra_Visma28[[#This Row],[SupDescr]]=" "," "," - "&amp;Tabel_Forespørgsel_fra_Visma28[[#This Row],[SupDescr]])</f>
        <v xml:space="preserve"> </v>
      </c>
      <c r="G8866" t="s">
        <v>13916</v>
      </c>
      <c r="H8866">
        <v>1</v>
      </c>
      <c r="I8866" s="158" t="str">
        <f>IF(A8866=A8865,I8865&amp;CHAR(10)&amp;"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67" spans="1:9" x14ac:dyDescent="0.25">
      <c r="A8867" t="s">
        <v>40842</v>
      </c>
      <c r="B8867">
        <v>96266400</v>
      </c>
      <c r="C8867" t="s">
        <v>16</v>
      </c>
      <c r="D8867" s="158" t="str">
        <f>IF(Tabel_Forespørgsel_fra_Visma28[[#This Row],[SupProd]]=" "," "," - "&amp;Tabel_Forespørgsel_fra_Visma28[[#This Row],[SupProd]])</f>
        <v xml:space="preserve"> </v>
      </c>
      <c r="E8867" t="s">
        <v>16</v>
      </c>
      <c r="F8867" s="158" t="str">
        <f>IF(Tabel_Forespørgsel_fra_Visma28[[#This Row],[SupDescr]]=" "," "," - "&amp;Tabel_Forespørgsel_fra_Visma28[[#This Row],[SupDescr]])</f>
        <v xml:space="preserve"> </v>
      </c>
      <c r="G8867" t="s">
        <v>13916</v>
      </c>
      <c r="H8867">
        <v>1</v>
      </c>
      <c r="I8867" s="158" t="str">
        <f>IF(A8867=A8866,I8866&amp;CHAR(10)&amp;"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68" spans="1:9" x14ac:dyDescent="0.25">
      <c r="A8868" t="s">
        <v>40827</v>
      </c>
      <c r="B8868">
        <v>96266400</v>
      </c>
      <c r="C8868" t="s">
        <v>16</v>
      </c>
      <c r="D8868" s="158" t="str">
        <f>IF(Tabel_Forespørgsel_fra_Visma28[[#This Row],[SupProd]]=" "," "," - "&amp;Tabel_Forespørgsel_fra_Visma28[[#This Row],[SupProd]])</f>
        <v xml:space="preserve"> </v>
      </c>
      <c r="E8868" t="s">
        <v>16</v>
      </c>
      <c r="F8868" s="158" t="str">
        <f>IF(Tabel_Forespørgsel_fra_Visma28[[#This Row],[SupDescr]]=" "," "," - "&amp;Tabel_Forespørgsel_fra_Visma28[[#This Row],[SupDescr]])</f>
        <v xml:space="preserve"> </v>
      </c>
      <c r="G8868" t="s">
        <v>13916</v>
      </c>
      <c r="H8868">
        <v>1</v>
      </c>
      <c r="I8868" s="158" t="str">
        <f>IF(A8868=A8867,I8867&amp;CHAR(10)&amp;"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69" spans="1:9" x14ac:dyDescent="0.25">
      <c r="A8869" t="s">
        <v>40811</v>
      </c>
      <c r="B8869">
        <v>46352425</v>
      </c>
      <c r="C8869" t="s">
        <v>16</v>
      </c>
      <c r="D8869" s="158" t="str">
        <f>IF(Tabel_Forespørgsel_fra_Visma28[[#This Row],[SupProd]]=" "," "," - "&amp;Tabel_Forespørgsel_fra_Visma28[[#This Row],[SupProd]])</f>
        <v xml:space="preserve"> </v>
      </c>
      <c r="E8869" t="s">
        <v>16</v>
      </c>
      <c r="F8869" s="158" t="str">
        <f>IF(Tabel_Forespørgsel_fra_Visma28[[#This Row],[SupDescr]]=" "," "," - "&amp;Tabel_Forespørgsel_fra_Visma28[[#This Row],[SupDescr]])</f>
        <v xml:space="preserve"> </v>
      </c>
      <c r="G8869" t="s">
        <v>14217</v>
      </c>
      <c r="H8869">
        <v>1</v>
      </c>
      <c r="I8869" s="158" t="str">
        <f>IF(A8869=A8868,I8868&amp;CHAR(10)&amp;"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70" spans="1:9" x14ac:dyDescent="0.25">
      <c r="A8870" t="s">
        <v>40811</v>
      </c>
      <c r="B8870">
        <v>96266400</v>
      </c>
      <c r="C8870" t="s">
        <v>16</v>
      </c>
      <c r="D8870" s="158" t="str">
        <f>IF(Tabel_Forespørgsel_fra_Visma28[[#This Row],[SupProd]]=" "," "," - "&amp;Tabel_Forespørgsel_fra_Visma28[[#This Row],[SupProd]])</f>
        <v xml:space="preserve"> </v>
      </c>
      <c r="E8870" t="s">
        <v>16</v>
      </c>
      <c r="F8870" s="158" t="str">
        <f>IF(Tabel_Forespørgsel_fra_Visma28[[#This Row],[SupDescr]]=" "," "," - "&amp;Tabel_Forespørgsel_fra_Visma28[[#This Row],[SupDescr]])</f>
        <v xml:space="preserve"> </v>
      </c>
      <c r="G8870" t="s">
        <v>13916</v>
      </c>
      <c r="H8870">
        <v>2</v>
      </c>
      <c r="I8870" s="158" t="str">
        <f>IF(A8870=A8869,I8869&amp;CHAR(10)&amp;"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71" spans="1:9" x14ac:dyDescent="0.25">
      <c r="A8871" t="s">
        <v>40804</v>
      </c>
      <c r="B8871">
        <v>46352425</v>
      </c>
      <c r="C8871" t="s">
        <v>16</v>
      </c>
      <c r="D8871" s="158" t="str">
        <f>IF(Tabel_Forespørgsel_fra_Visma28[[#This Row],[SupProd]]=" "," "," - "&amp;Tabel_Forespørgsel_fra_Visma28[[#This Row],[SupProd]])</f>
        <v xml:space="preserve"> </v>
      </c>
      <c r="E8871" t="s">
        <v>16</v>
      </c>
      <c r="F8871" s="158" t="str">
        <f>IF(Tabel_Forespørgsel_fra_Visma28[[#This Row],[SupDescr]]=" "," "," - "&amp;Tabel_Forespørgsel_fra_Visma28[[#This Row],[SupDescr]])</f>
        <v xml:space="preserve"> </v>
      </c>
      <c r="G8871" t="s">
        <v>14217</v>
      </c>
      <c r="H8871">
        <v>1</v>
      </c>
      <c r="I8871" s="158" t="str">
        <f>IF(A8871=A8870,I8870&amp;CHAR(10)&amp;"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72" spans="1:9" x14ac:dyDescent="0.25">
      <c r="A8872" t="s">
        <v>40804</v>
      </c>
      <c r="B8872">
        <v>96266400</v>
      </c>
      <c r="C8872" t="s">
        <v>16</v>
      </c>
      <c r="D8872" s="158" t="str">
        <f>IF(Tabel_Forespørgsel_fra_Visma28[[#This Row],[SupProd]]=" "," "," - "&amp;Tabel_Forespørgsel_fra_Visma28[[#This Row],[SupProd]])</f>
        <v xml:space="preserve"> </v>
      </c>
      <c r="E8872" t="s">
        <v>16</v>
      </c>
      <c r="F8872" s="158" t="str">
        <f>IF(Tabel_Forespørgsel_fra_Visma28[[#This Row],[SupDescr]]=" "," "," - "&amp;Tabel_Forespørgsel_fra_Visma28[[#This Row],[SupDescr]])</f>
        <v xml:space="preserve"> </v>
      </c>
      <c r="G8872" t="s">
        <v>13916</v>
      </c>
      <c r="H8872">
        <v>2</v>
      </c>
      <c r="I8872" s="158" t="str">
        <f>IF(A8872=A8871,I8871&amp;CHAR(10)&amp;"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73" spans="1:9" x14ac:dyDescent="0.25">
      <c r="A8873" t="s">
        <v>40810</v>
      </c>
      <c r="B8873">
        <v>46352425</v>
      </c>
      <c r="C8873" t="s">
        <v>16</v>
      </c>
      <c r="D8873" s="158" t="str">
        <f>IF(Tabel_Forespørgsel_fra_Visma28[[#This Row],[SupProd]]=" "," "," - "&amp;Tabel_Forespørgsel_fra_Visma28[[#This Row],[SupProd]])</f>
        <v xml:space="preserve"> </v>
      </c>
      <c r="E8873" t="s">
        <v>16</v>
      </c>
      <c r="F8873" s="158" t="str">
        <f>IF(Tabel_Forespørgsel_fra_Visma28[[#This Row],[SupDescr]]=" "," "," - "&amp;Tabel_Forespørgsel_fra_Visma28[[#This Row],[SupDescr]])</f>
        <v xml:space="preserve"> </v>
      </c>
      <c r="G8873" t="s">
        <v>14217</v>
      </c>
      <c r="H8873">
        <v>1</v>
      </c>
      <c r="I8873" s="158" t="str">
        <f>IF(A8873=A8872,I8872&amp;CHAR(10)&amp;"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74" spans="1:9" x14ac:dyDescent="0.25">
      <c r="A8874" t="s">
        <v>40810</v>
      </c>
      <c r="B8874">
        <v>96266400</v>
      </c>
      <c r="C8874" t="s">
        <v>16</v>
      </c>
      <c r="D8874" s="158" t="str">
        <f>IF(Tabel_Forespørgsel_fra_Visma28[[#This Row],[SupProd]]=" "," "," - "&amp;Tabel_Forespørgsel_fra_Visma28[[#This Row],[SupProd]])</f>
        <v xml:space="preserve"> </v>
      </c>
      <c r="E8874" t="s">
        <v>16</v>
      </c>
      <c r="F8874" s="158" t="str">
        <f>IF(Tabel_Forespørgsel_fra_Visma28[[#This Row],[SupDescr]]=" "," "," - "&amp;Tabel_Forespørgsel_fra_Visma28[[#This Row],[SupDescr]])</f>
        <v xml:space="preserve"> </v>
      </c>
      <c r="G8874" t="s">
        <v>13916</v>
      </c>
      <c r="H8874">
        <v>2</v>
      </c>
      <c r="I8874" s="158" t="str">
        <f>IF(A8874=A8873,I8873&amp;CHAR(10)&amp;"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75" spans="1:9" x14ac:dyDescent="0.25">
      <c r="A8875" t="s">
        <v>40805</v>
      </c>
      <c r="B8875">
        <v>46352425</v>
      </c>
      <c r="C8875" t="s">
        <v>16</v>
      </c>
      <c r="D8875" s="158" t="str">
        <f>IF(Tabel_Forespørgsel_fra_Visma28[[#This Row],[SupProd]]=" "," "," - "&amp;Tabel_Forespørgsel_fra_Visma28[[#This Row],[SupProd]])</f>
        <v xml:space="preserve"> </v>
      </c>
      <c r="E8875" t="s">
        <v>16</v>
      </c>
      <c r="F8875" s="158" t="str">
        <f>IF(Tabel_Forespørgsel_fra_Visma28[[#This Row],[SupDescr]]=" "," "," - "&amp;Tabel_Forespørgsel_fra_Visma28[[#This Row],[SupDescr]])</f>
        <v xml:space="preserve"> </v>
      </c>
      <c r="G8875" t="s">
        <v>14217</v>
      </c>
      <c r="H8875">
        <v>1</v>
      </c>
      <c r="I8875" s="158" t="str">
        <f>IF(A8875=A8874,I8874&amp;CHAR(10)&amp;"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76" spans="1:9" x14ac:dyDescent="0.25">
      <c r="A8876" t="s">
        <v>40805</v>
      </c>
      <c r="B8876">
        <v>96266400</v>
      </c>
      <c r="C8876" t="s">
        <v>16</v>
      </c>
      <c r="D8876" s="158" t="str">
        <f>IF(Tabel_Forespørgsel_fra_Visma28[[#This Row],[SupProd]]=" "," "," - "&amp;Tabel_Forespørgsel_fra_Visma28[[#This Row],[SupProd]])</f>
        <v xml:space="preserve"> </v>
      </c>
      <c r="E8876" t="s">
        <v>16</v>
      </c>
      <c r="F8876" s="158" t="str">
        <f>IF(Tabel_Forespørgsel_fra_Visma28[[#This Row],[SupDescr]]=" "," "," - "&amp;Tabel_Forespørgsel_fra_Visma28[[#This Row],[SupDescr]])</f>
        <v xml:space="preserve"> </v>
      </c>
      <c r="G8876" t="s">
        <v>13916</v>
      </c>
      <c r="H8876">
        <v>2</v>
      </c>
      <c r="I8876" s="158" t="str">
        <f>IF(A8876=A8875,I8875&amp;CHAR(10)&amp;"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77" spans="1:9" x14ac:dyDescent="0.25">
      <c r="A8877" t="s">
        <v>40802</v>
      </c>
      <c r="B8877">
        <v>46352425</v>
      </c>
      <c r="C8877" t="s">
        <v>16</v>
      </c>
      <c r="D8877" s="158" t="str">
        <f>IF(Tabel_Forespørgsel_fra_Visma28[[#This Row],[SupProd]]=" "," "," - "&amp;Tabel_Forespørgsel_fra_Visma28[[#This Row],[SupProd]])</f>
        <v xml:space="preserve"> </v>
      </c>
      <c r="E8877" t="s">
        <v>16</v>
      </c>
      <c r="F8877" s="158" t="str">
        <f>IF(Tabel_Forespørgsel_fra_Visma28[[#This Row],[SupDescr]]=" "," "," - "&amp;Tabel_Forespørgsel_fra_Visma28[[#This Row],[SupDescr]])</f>
        <v xml:space="preserve"> </v>
      </c>
      <c r="G8877" t="s">
        <v>14217</v>
      </c>
      <c r="H8877">
        <v>1</v>
      </c>
      <c r="I8877" s="158" t="str">
        <f>IF(A8877=A8876,I8876&amp;CHAR(10)&amp;"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78" spans="1:9" x14ac:dyDescent="0.25">
      <c r="A8878" t="s">
        <v>40802</v>
      </c>
      <c r="B8878">
        <v>96266400</v>
      </c>
      <c r="C8878" t="s">
        <v>16</v>
      </c>
      <c r="D8878" s="158" t="str">
        <f>IF(Tabel_Forespørgsel_fra_Visma28[[#This Row],[SupProd]]=" "," "," - "&amp;Tabel_Forespørgsel_fra_Visma28[[#This Row],[SupProd]])</f>
        <v xml:space="preserve"> </v>
      </c>
      <c r="E8878" t="s">
        <v>16</v>
      </c>
      <c r="F8878" s="158" t="str">
        <f>IF(Tabel_Forespørgsel_fra_Visma28[[#This Row],[SupDescr]]=" "," "," - "&amp;Tabel_Forespørgsel_fra_Visma28[[#This Row],[SupDescr]])</f>
        <v xml:space="preserve"> </v>
      </c>
      <c r="G8878" t="s">
        <v>13916</v>
      </c>
      <c r="H8878">
        <v>2</v>
      </c>
      <c r="I8878" s="158" t="str">
        <f>IF(A8878=A8877,I8877&amp;CHAR(10)&amp;"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79" spans="1:9" x14ac:dyDescent="0.25">
      <c r="A8879" t="s">
        <v>40813</v>
      </c>
      <c r="B8879">
        <v>46352425</v>
      </c>
      <c r="C8879" t="s">
        <v>16</v>
      </c>
      <c r="D8879" s="158" t="str">
        <f>IF(Tabel_Forespørgsel_fra_Visma28[[#This Row],[SupProd]]=" "," "," - "&amp;Tabel_Forespørgsel_fra_Visma28[[#This Row],[SupProd]])</f>
        <v xml:space="preserve"> </v>
      </c>
      <c r="E8879" t="s">
        <v>16</v>
      </c>
      <c r="F8879" s="158" t="str">
        <f>IF(Tabel_Forespørgsel_fra_Visma28[[#This Row],[SupDescr]]=" "," "," - "&amp;Tabel_Forespørgsel_fra_Visma28[[#This Row],[SupDescr]])</f>
        <v xml:space="preserve"> </v>
      </c>
      <c r="G8879" t="s">
        <v>14217</v>
      </c>
      <c r="H8879">
        <v>1</v>
      </c>
      <c r="I8879" s="158" t="str">
        <f>IF(A8879=A8878,I8878&amp;CHAR(10)&amp;"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80" spans="1:9" x14ac:dyDescent="0.25">
      <c r="A8880" t="s">
        <v>40813</v>
      </c>
      <c r="B8880">
        <v>96266400</v>
      </c>
      <c r="C8880" t="s">
        <v>16</v>
      </c>
      <c r="D8880" s="158" t="str">
        <f>IF(Tabel_Forespørgsel_fra_Visma28[[#This Row],[SupProd]]=" "," "," - "&amp;Tabel_Forespørgsel_fra_Visma28[[#This Row],[SupProd]])</f>
        <v xml:space="preserve"> </v>
      </c>
      <c r="E8880" t="s">
        <v>16</v>
      </c>
      <c r="F8880" s="158" t="str">
        <f>IF(Tabel_Forespørgsel_fra_Visma28[[#This Row],[SupDescr]]=" "," "," - "&amp;Tabel_Forespørgsel_fra_Visma28[[#This Row],[SupDescr]])</f>
        <v xml:space="preserve"> </v>
      </c>
      <c r="G8880" t="s">
        <v>13916</v>
      </c>
      <c r="H8880">
        <v>2</v>
      </c>
      <c r="I8880" s="158" t="str">
        <f>IF(A8880=A8879,I8879&amp;CHAR(10)&amp;"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81" spans="1:9" x14ac:dyDescent="0.25">
      <c r="A8881" t="s">
        <v>40812</v>
      </c>
      <c r="B8881">
        <v>57617080</v>
      </c>
      <c r="C8881" t="s">
        <v>16</v>
      </c>
      <c r="D8881" s="158" t="str">
        <f>IF(Tabel_Forespørgsel_fra_Visma28[[#This Row],[SupProd]]=" "," "," - "&amp;Tabel_Forespørgsel_fra_Visma28[[#This Row],[SupProd]])</f>
        <v xml:space="preserve"> </v>
      </c>
      <c r="E8881" t="s">
        <v>16</v>
      </c>
      <c r="F8881" s="158" t="str">
        <f>IF(Tabel_Forespørgsel_fra_Visma28[[#This Row],[SupDescr]]=" "," "," - "&amp;Tabel_Forespørgsel_fra_Visma28[[#This Row],[SupDescr]])</f>
        <v xml:space="preserve"> </v>
      </c>
      <c r="G8881" t="s">
        <v>11284</v>
      </c>
      <c r="H8881">
        <v>1</v>
      </c>
      <c r="I8881" s="158" t="str">
        <f>IF(A8881=A8880,I8880&amp;CHAR(10)&amp;"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82" spans="1:9" x14ac:dyDescent="0.25">
      <c r="A8882" t="s">
        <v>40807</v>
      </c>
      <c r="B8882">
        <v>57617080</v>
      </c>
      <c r="C8882" t="s">
        <v>16</v>
      </c>
      <c r="D8882" s="158" t="str">
        <f>IF(Tabel_Forespørgsel_fra_Visma28[[#This Row],[SupProd]]=" "," "," - "&amp;Tabel_Forespørgsel_fra_Visma28[[#This Row],[SupProd]])</f>
        <v xml:space="preserve"> </v>
      </c>
      <c r="E8882" t="s">
        <v>16</v>
      </c>
      <c r="F8882" s="158" t="str">
        <f>IF(Tabel_Forespørgsel_fra_Visma28[[#This Row],[SupDescr]]=" "," "," - "&amp;Tabel_Forespørgsel_fra_Visma28[[#This Row],[SupDescr]])</f>
        <v xml:space="preserve"> </v>
      </c>
      <c r="G8882" t="s">
        <v>11284</v>
      </c>
      <c r="H8882">
        <v>1</v>
      </c>
      <c r="I8882" s="158" t="str">
        <f>IF(A8882=A8881,I8881&amp;CHAR(10)&amp;"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83" spans="1:9" x14ac:dyDescent="0.25">
      <c r="A8883" t="s">
        <v>40808</v>
      </c>
      <c r="B8883">
        <v>57617080</v>
      </c>
      <c r="C8883" t="s">
        <v>16</v>
      </c>
      <c r="D8883" s="158" t="str">
        <f>IF(Tabel_Forespørgsel_fra_Visma28[[#This Row],[SupProd]]=" "," "," - "&amp;Tabel_Forespørgsel_fra_Visma28[[#This Row],[SupProd]])</f>
        <v xml:space="preserve"> </v>
      </c>
      <c r="E8883" t="s">
        <v>16</v>
      </c>
      <c r="F8883" s="158" t="str">
        <f>IF(Tabel_Forespørgsel_fra_Visma28[[#This Row],[SupDescr]]=" "," "," - "&amp;Tabel_Forespørgsel_fra_Visma28[[#This Row],[SupDescr]])</f>
        <v xml:space="preserve"> </v>
      </c>
      <c r="G8883" t="s">
        <v>11284</v>
      </c>
      <c r="H8883">
        <v>1</v>
      </c>
      <c r="I8883" s="158" t="str">
        <f>IF(A8883=A8882,I8882&amp;CHAR(10)&amp;"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84" spans="1:9" x14ac:dyDescent="0.25">
      <c r="A8884" t="s">
        <v>41573</v>
      </c>
      <c r="B8884">
        <v>46352425</v>
      </c>
      <c r="C8884" t="s">
        <v>16</v>
      </c>
      <c r="D8884" s="158" t="str">
        <f>IF(Tabel_Forespørgsel_fra_Visma28[[#This Row],[SupProd]]=" "," "," - "&amp;Tabel_Forespørgsel_fra_Visma28[[#This Row],[SupProd]])</f>
        <v xml:space="preserve"> </v>
      </c>
      <c r="E8884" t="s">
        <v>16</v>
      </c>
      <c r="F8884" s="158" t="str">
        <f>IF(Tabel_Forespørgsel_fra_Visma28[[#This Row],[SupDescr]]=" "," "," - "&amp;Tabel_Forespørgsel_fra_Visma28[[#This Row],[SupDescr]])</f>
        <v xml:space="preserve"> </v>
      </c>
      <c r="G8884" t="s">
        <v>14217</v>
      </c>
      <c r="H8884">
        <v>1</v>
      </c>
      <c r="I8884" s="158" t="str">
        <f>IF(A8884=A8883,I8883&amp;CHAR(10)&amp;"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85" spans="1:9" x14ac:dyDescent="0.25">
      <c r="A8885" t="s">
        <v>41574</v>
      </c>
      <c r="B8885">
        <v>46352425</v>
      </c>
      <c r="C8885" t="s">
        <v>16</v>
      </c>
      <c r="D8885" s="158" t="str">
        <f>IF(Tabel_Forespørgsel_fra_Visma28[[#This Row],[SupProd]]=" "," "," - "&amp;Tabel_Forespørgsel_fra_Visma28[[#This Row],[SupProd]])</f>
        <v xml:space="preserve"> </v>
      </c>
      <c r="E8885" t="s">
        <v>16</v>
      </c>
      <c r="F8885" s="158" t="str">
        <f>IF(Tabel_Forespørgsel_fra_Visma28[[#This Row],[SupDescr]]=" "," "," - "&amp;Tabel_Forespørgsel_fra_Visma28[[#This Row],[SupDescr]])</f>
        <v xml:space="preserve"> </v>
      </c>
      <c r="G8885" t="s">
        <v>14217</v>
      </c>
      <c r="H8885">
        <v>1</v>
      </c>
      <c r="I8885" s="158" t="str">
        <f>IF(A8885=A8884,I8884&amp;CHAR(10)&amp;"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86" spans="1:9" x14ac:dyDescent="0.25">
      <c r="A8886" t="s">
        <v>41571</v>
      </c>
      <c r="B8886">
        <v>46352425</v>
      </c>
      <c r="C8886" t="s">
        <v>16</v>
      </c>
      <c r="D8886" s="158" t="str">
        <f>IF(Tabel_Forespørgsel_fra_Visma28[[#This Row],[SupProd]]=" "," "," - "&amp;Tabel_Forespørgsel_fra_Visma28[[#This Row],[SupProd]])</f>
        <v xml:space="preserve"> </v>
      </c>
      <c r="E8886" t="s">
        <v>16</v>
      </c>
      <c r="F8886" s="158" t="str">
        <f>IF(Tabel_Forespørgsel_fra_Visma28[[#This Row],[SupDescr]]=" "," "," - "&amp;Tabel_Forespørgsel_fra_Visma28[[#This Row],[SupDescr]])</f>
        <v xml:space="preserve"> </v>
      </c>
      <c r="G8886" t="s">
        <v>14217</v>
      </c>
      <c r="H8886">
        <v>1</v>
      </c>
      <c r="I8886" s="158" t="str">
        <f>IF(A8886=A8885,I8885&amp;CHAR(10)&amp;"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87" spans="1:9" x14ac:dyDescent="0.25">
      <c r="A8887" t="s">
        <v>41572</v>
      </c>
      <c r="B8887">
        <v>46352425</v>
      </c>
      <c r="C8887" t="s">
        <v>16</v>
      </c>
      <c r="D8887" s="158" t="str">
        <f>IF(Tabel_Forespørgsel_fra_Visma28[[#This Row],[SupProd]]=" "," "," - "&amp;Tabel_Forespørgsel_fra_Visma28[[#This Row],[SupProd]])</f>
        <v xml:space="preserve"> </v>
      </c>
      <c r="E8887" t="s">
        <v>16</v>
      </c>
      <c r="F8887" s="158" t="str">
        <f>IF(Tabel_Forespørgsel_fra_Visma28[[#This Row],[SupDescr]]=" "," "," - "&amp;Tabel_Forespørgsel_fra_Visma28[[#This Row],[SupDescr]])</f>
        <v xml:space="preserve"> </v>
      </c>
      <c r="G8887" t="s">
        <v>14217</v>
      </c>
      <c r="H8887">
        <v>1</v>
      </c>
      <c r="I8887" s="158" t="str">
        <f>IF(A8887=A8886,I8886&amp;CHAR(10)&amp;"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88" spans="1:9" x14ac:dyDescent="0.25">
      <c r="A8888" t="s">
        <v>41286</v>
      </c>
      <c r="B8888">
        <v>96266400</v>
      </c>
      <c r="C8888" t="s">
        <v>16</v>
      </c>
      <c r="D8888" s="158" t="str">
        <f>IF(Tabel_Forespørgsel_fra_Visma28[[#This Row],[SupProd]]=" "," "," - "&amp;Tabel_Forespørgsel_fra_Visma28[[#This Row],[SupProd]])</f>
        <v xml:space="preserve"> </v>
      </c>
      <c r="E8888" t="s">
        <v>16</v>
      </c>
      <c r="F8888" s="158" t="str">
        <f>IF(Tabel_Forespørgsel_fra_Visma28[[#This Row],[SupDescr]]=" "," "," - "&amp;Tabel_Forespørgsel_fra_Visma28[[#This Row],[SupDescr]])</f>
        <v xml:space="preserve"> </v>
      </c>
      <c r="G8888" t="s">
        <v>13916</v>
      </c>
      <c r="H8888">
        <v>1</v>
      </c>
      <c r="I8888" s="158" t="str">
        <f>IF(A8888=A8887,I8887&amp;CHAR(10)&amp;"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89" spans="1:9" x14ac:dyDescent="0.25">
      <c r="A8889" t="s">
        <v>41275</v>
      </c>
      <c r="B8889">
        <v>96266400</v>
      </c>
      <c r="C8889" t="s">
        <v>16</v>
      </c>
      <c r="D8889" s="158" t="str">
        <f>IF(Tabel_Forespørgsel_fra_Visma28[[#This Row],[SupProd]]=" "," "," - "&amp;Tabel_Forespørgsel_fra_Visma28[[#This Row],[SupProd]])</f>
        <v xml:space="preserve"> </v>
      </c>
      <c r="E8889" t="s">
        <v>16</v>
      </c>
      <c r="F8889" s="158" t="str">
        <f>IF(Tabel_Forespørgsel_fra_Visma28[[#This Row],[SupDescr]]=" "," "," - "&amp;Tabel_Forespørgsel_fra_Visma28[[#This Row],[SupDescr]])</f>
        <v xml:space="preserve"> </v>
      </c>
      <c r="G8889" t="s">
        <v>13916</v>
      </c>
      <c r="H8889">
        <v>1</v>
      </c>
      <c r="I8889" s="158" t="str">
        <f>IF(A8889=A8888,I8888&amp;CHAR(10)&amp;"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0" spans="1:9" x14ac:dyDescent="0.25">
      <c r="A8890" t="s">
        <v>41288</v>
      </c>
      <c r="B8890">
        <v>96266400</v>
      </c>
      <c r="C8890" t="s">
        <v>16</v>
      </c>
      <c r="D8890" s="158" t="str">
        <f>IF(Tabel_Forespørgsel_fra_Visma28[[#This Row],[SupProd]]=" "," "," - "&amp;Tabel_Forespørgsel_fra_Visma28[[#This Row],[SupProd]])</f>
        <v xml:space="preserve"> </v>
      </c>
      <c r="E8890" t="s">
        <v>16</v>
      </c>
      <c r="F8890" s="158" t="str">
        <f>IF(Tabel_Forespørgsel_fra_Visma28[[#This Row],[SupDescr]]=" "," "," - "&amp;Tabel_Forespørgsel_fra_Visma28[[#This Row],[SupDescr]])</f>
        <v xml:space="preserve"> </v>
      </c>
      <c r="G8890" t="s">
        <v>13916</v>
      </c>
      <c r="H8890">
        <v>1</v>
      </c>
      <c r="I8890" s="158" t="str">
        <f>IF(A8890=A8889,I8889&amp;CHAR(10)&amp;"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1" spans="1:9" x14ac:dyDescent="0.25">
      <c r="A8891" t="s">
        <v>41289</v>
      </c>
      <c r="B8891">
        <v>96266400</v>
      </c>
      <c r="C8891" t="s">
        <v>16</v>
      </c>
      <c r="D8891" s="158" t="str">
        <f>IF(Tabel_Forespørgsel_fra_Visma28[[#This Row],[SupProd]]=" "," "," - "&amp;Tabel_Forespørgsel_fra_Visma28[[#This Row],[SupProd]])</f>
        <v xml:space="preserve"> </v>
      </c>
      <c r="E8891" t="s">
        <v>16</v>
      </c>
      <c r="F8891" s="158" t="str">
        <f>IF(Tabel_Forespørgsel_fra_Visma28[[#This Row],[SupDescr]]=" "," "," - "&amp;Tabel_Forespørgsel_fra_Visma28[[#This Row],[SupDescr]])</f>
        <v xml:space="preserve"> </v>
      </c>
      <c r="G8891" t="s">
        <v>13916</v>
      </c>
      <c r="H8891">
        <v>1</v>
      </c>
      <c r="I8891" s="158" t="str">
        <f>IF(A8891=A8890,I8890&amp;CHAR(10)&amp;"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2" spans="1:9" x14ac:dyDescent="0.25">
      <c r="A8892" t="s">
        <v>41277</v>
      </c>
      <c r="B8892">
        <v>75211662</v>
      </c>
      <c r="C8892" t="s">
        <v>16</v>
      </c>
      <c r="D8892" s="158" t="str">
        <f>IF(Tabel_Forespørgsel_fra_Visma28[[#This Row],[SupProd]]=" "," "," - "&amp;Tabel_Forespørgsel_fra_Visma28[[#This Row],[SupProd]])</f>
        <v xml:space="preserve"> </v>
      </c>
      <c r="E8892" t="s">
        <v>16</v>
      </c>
      <c r="F8892" s="158" t="str">
        <f>IF(Tabel_Forespørgsel_fra_Visma28[[#This Row],[SupDescr]]=" "," "," - "&amp;Tabel_Forespørgsel_fra_Visma28[[#This Row],[SupDescr]])</f>
        <v xml:space="preserve"> </v>
      </c>
      <c r="G8892" t="s">
        <v>7015</v>
      </c>
      <c r="H8892">
        <v>1</v>
      </c>
      <c r="I8892" s="158" t="str">
        <f>IF(A8892=A8891,I8891&amp;CHAR(10)&amp;"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893" spans="1:9" x14ac:dyDescent="0.25">
      <c r="A8893" t="s">
        <v>41530</v>
      </c>
      <c r="B8893">
        <v>96266400</v>
      </c>
      <c r="C8893" t="s">
        <v>16</v>
      </c>
      <c r="D8893" s="158" t="str">
        <f>IF(Tabel_Forespørgsel_fra_Visma28[[#This Row],[SupProd]]=" "," "," - "&amp;Tabel_Forespørgsel_fra_Visma28[[#This Row],[SupProd]])</f>
        <v xml:space="preserve"> </v>
      </c>
      <c r="E8893" t="s">
        <v>16</v>
      </c>
      <c r="F8893" s="158" t="str">
        <f>IF(Tabel_Forespørgsel_fra_Visma28[[#This Row],[SupDescr]]=" "," "," - "&amp;Tabel_Forespørgsel_fra_Visma28[[#This Row],[SupDescr]])</f>
        <v xml:space="preserve"> </v>
      </c>
      <c r="G8893" t="s">
        <v>13916</v>
      </c>
      <c r="H8893">
        <v>1</v>
      </c>
      <c r="I8893" s="158" t="str">
        <f>IF(A8893=A8892,I8892&amp;CHAR(10)&amp;"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4" spans="1:9" x14ac:dyDescent="0.25">
      <c r="A8894" t="s">
        <v>41609</v>
      </c>
      <c r="B8894">
        <v>96266400</v>
      </c>
      <c r="C8894" t="s">
        <v>16</v>
      </c>
      <c r="D8894" s="158" t="str">
        <f>IF(Tabel_Forespørgsel_fra_Visma28[[#This Row],[SupProd]]=" "," "," - "&amp;Tabel_Forespørgsel_fra_Visma28[[#This Row],[SupProd]])</f>
        <v xml:space="preserve"> </v>
      </c>
      <c r="E8894" t="s">
        <v>16</v>
      </c>
      <c r="F8894" s="158" t="str">
        <f>IF(Tabel_Forespørgsel_fra_Visma28[[#This Row],[SupDescr]]=" "," "," - "&amp;Tabel_Forespørgsel_fra_Visma28[[#This Row],[SupDescr]])</f>
        <v xml:space="preserve"> </v>
      </c>
      <c r="G8894" t="s">
        <v>13916</v>
      </c>
      <c r="H8894">
        <v>1</v>
      </c>
      <c r="I8894" s="158" t="str">
        <f>IF(A8894=A8893,I8893&amp;CHAR(10)&amp;"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5" spans="1:9" x14ac:dyDescent="0.25">
      <c r="A8895" t="s">
        <v>41461</v>
      </c>
      <c r="B8895">
        <v>96266400</v>
      </c>
      <c r="C8895" t="s">
        <v>16</v>
      </c>
      <c r="D8895" s="158" t="str">
        <f>IF(Tabel_Forespørgsel_fra_Visma28[[#This Row],[SupProd]]=" "," "," - "&amp;Tabel_Forespørgsel_fra_Visma28[[#This Row],[SupProd]])</f>
        <v xml:space="preserve"> </v>
      </c>
      <c r="E8895" t="s">
        <v>16</v>
      </c>
      <c r="F8895" s="158" t="str">
        <f>IF(Tabel_Forespørgsel_fra_Visma28[[#This Row],[SupDescr]]=" "," "," - "&amp;Tabel_Forespørgsel_fra_Visma28[[#This Row],[SupDescr]])</f>
        <v xml:space="preserve"> </v>
      </c>
      <c r="G8895" t="s">
        <v>13916</v>
      </c>
      <c r="H8895">
        <v>1</v>
      </c>
      <c r="I8895" s="158" t="str">
        <f>IF(A8895=A8894,I8894&amp;CHAR(10)&amp;"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6" spans="1:9" x14ac:dyDescent="0.25">
      <c r="A8896" t="s">
        <v>41461</v>
      </c>
      <c r="B8896">
        <v>46352425</v>
      </c>
      <c r="C8896" t="s">
        <v>16</v>
      </c>
      <c r="D8896" s="158" t="str">
        <f>IF(Tabel_Forespørgsel_fra_Visma28[[#This Row],[SupProd]]=" "," "," - "&amp;Tabel_Forespørgsel_fra_Visma28[[#This Row],[SupProd]])</f>
        <v xml:space="preserve"> </v>
      </c>
      <c r="E8896" t="s">
        <v>16</v>
      </c>
      <c r="F8896" s="158" t="str">
        <f>IF(Tabel_Forespørgsel_fra_Visma28[[#This Row],[SupDescr]]=" "," "," - "&amp;Tabel_Forespørgsel_fra_Visma28[[#This Row],[SupDescr]])</f>
        <v xml:space="preserve"> </v>
      </c>
      <c r="G8896" t="s">
        <v>14217</v>
      </c>
      <c r="H8896">
        <v>2</v>
      </c>
      <c r="I8896" s="158" t="str">
        <f>IF(A8896=A8895,I8895&amp;CHAR(10)&amp;"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97" spans="1:9" x14ac:dyDescent="0.25">
      <c r="A8897" t="s">
        <v>41460</v>
      </c>
      <c r="B8897">
        <v>96266400</v>
      </c>
      <c r="C8897" t="s">
        <v>16</v>
      </c>
      <c r="D8897" s="158" t="str">
        <f>IF(Tabel_Forespørgsel_fra_Visma28[[#This Row],[SupProd]]=" "," "," - "&amp;Tabel_Forespørgsel_fra_Visma28[[#This Row],[SupProd]])</f>
        <v xml:space="preserve"> </v>
      </c>
      <c r="E8897" t="s">
        <v>16</v>
      </c>
      <c r="F8897" s="158" t="str">
        <f>IF(Tabel_Forespørgsel_fra_Visma28[[#This Row],[SupDescr]]=" "," "," - "&amp;Tabel_Forespørgsel_fra_Visma28[[#This Row],[SupDescr]])</f>
        <v xml:space="preserve"> </v>
      </c>
      <c r="G8897" t="s">
        <v>13916</v>
      </c>
      <c r="H8897">
        <v>1</v>
      </c>
      <c r="I8897" s="158" t="str">
        <f>IF(A8897=A8896,I8896&amp;CHAR(10)&amp;"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8" spans="1:9" x14ac:dyDescent="0.25">
      <c r="A8898" t="s">
        <v>41460</v>
      </c>
      <c r="B8898">
        <v>46352425</v>
      </c>
      <c r="C8898" t="s">
        <v>16</v>
      </c>
      <c r="D8898" s="158" t="str">
        <f>IF(Tabel_Forespørgsel_fra_Visma28[[#This Row],[SupProd]]=" "," "," - "&amp;Tabel_Forespørgsel_fra_Visma28[[#This Row],[SupProd]])</f>
        <v xml:space="preserve"> </v>
      </c>
      <c r="E8898" t="s">
        <v>16</v>
      </c>
      <c r="F8898" s="158" t="str">
        <f>IF(Tabel_Forespørgsel_fra_Visma28[[#This Row],[SupDescr]]=" "," "," - "&amp;Tabel_Forespørgsel_fra_Visma28[[#This Row],[SupDescr]])</f>
        <v xml:space="preserve"> </v>
      </c>
      <c r="G8898" t="s">
        <v>14217</v>
      </c>
      <c r="H8898">
        <v>2</v>
      </c>
      <c r="I8898" s="158" t="str">
        <f>IF(A8898=A8897,I8897&amp;CHAR(10)&amp;"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99" spans="1:9" x14ac:dyDescent="0.25">
      <c r="A8899" t="s">
        <v>41459</v>
      </c>
      <c r="B8899">
        <v>96266400</v>
      </c>
      <c r="C8899" t="s">
        <v>16</v>
      </c>
      <c r="D8899" s="158" t="str">
        <f>IF(Tabel_Forespørgsel_fra_Visma28[[#This Row],[SupProd]]=" "," "," - "&amp;Tabel_Forespørgsel_fra_Visma28[[#This Row],[SupProd]])</f>
        <v xml:space="preserve"> </v>
      </c>
      <c r="E8899" t="s">
        <v>16</v>
      </c>
      <c r="F8899" s="158" t="str">
        <f>IF(Tabel_Forespørgsel_fra_Visma28[[#This Row],[SupDescr]]=" "," "," - "&amp;Tabel_Forespørgsel_fra_Visma28[[#This Row],[SupDescr]])</f>
        <v xml:space="preserve"> </v>
      </c>
      <c r="G8899" t="s">
        <v>13916</v>
      </c>
      <c r="H8899">
        <v>1</v>
      </c>
      <c r="I8899" s="158" t="str">
        <f>IF(A8899=A8898,I8898&amp;CHAR(10)&amp;"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00" spans="1:9" x14ac:dyDescent="0.25">
      <c r="A8900" t="s">
        <v>41459</v>
      </c>
      <c r="B8900">
        <v>46352425</v>
      </c>
      <c r="C8900" t="s">
        <v>16</v>
      </c>
      <c r="D8900" s="158" t="str">
        <f>IF(Tabel_Forespørgsel_fra_Visma28[[#This Row],[SupProd]]=" "," "," - "&amp;Tabel_Forespørgsel_fra_Visma28[[#This Row],[SupProd]])</f>
        <v xml:space="preserve"> </v>
      </c>
      <c r="E8900" t="s">
        <v>16</v>
      </c>
      <c r="F8900" s="158" t="str">
        <f>IF(Tabel_Forespørgsel_fra_Visma28[[#This Row],[SupDescr]]=" "," "," - "&amp;Tabel_Forespørgsel_fra_Visma28[[#This Row],[SupDescr]])</f>
        <v xml:space="preserve"> </v>
      </c>
      <c r="G8900" t="s">
        <v>14217</v>
      </c>
      <c r="H8900">
        <v>2</v>
      </c>
      <c r="I8900" s="158" t="str">
        <f>IF(A8900=A8899,I8899&amp;CHAR(10)&amp;"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01" spans="1:9" x14ac:dyDescent="0.25">
      <c r="A8901" t="s">
        <v>41458</v>
      </c>
      <c r="B8901">
        <v>96266400</v>
      </c>
      <c r="C8901" t="s">
        <v>16</v>
      </c>
      <c r="D8901" s="158" t="str">
        <f>IF(Tabel_Forespørgsel_fra_Visma28[[#This Row],[SupProd]]=" "," "," - "&amp;Tabel_Forespørgsel_fra_Visma28[[#This Row],[SupProd]])</f>
        <v xml:space="preserve"> </v>
      </c>
      <c r="E8901" t="s">
        <v>16</v>
      </c>
      <c r="F8901" s="158" t="str">
        <f>IF(Tabel_Forespørgsel_fra_Visma28[[#This Row],[SupDescr]]=" "," "," - "&amp;Tabel_Forespørgsel_fra_Visma28[[#This Row],[SupDescr]])</f>
        <v xml:space="preserve"> </v>
      </c>
      <c r="G8901" t="s">
        <v>13916</v>
      </c>
      <c r="H8901">
        <v>1</v>
      </c>
      <c r="I8901" s="158" t="str">
        <f>IF(A8901=A8900,I8900&amp;CHAR(10)&amp;"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02" spans="1:9" x14ac:dyDescent="0.25">
      <c r="A8902" t="s">
        <v>41458</v>
      </c>
      <c r="B8902">
        <v>46352425</v>
      </c>
      <c r="C8902" t="s">
        <v>16</v>
      </c>
      <c r="D8902" s="158" t="str">
        <f>IF(Tabel_Forespørgsel_fra_Visma28[[#This Row],[SupProd]]=" "," "," - "&amp;Tabel_Forespørgsel_fra_Visma28[[#This Row],[SupProd]])</f>
        <v xml:space="preserve"> </v>
      </c>
      <c r="E8902" t="s">
        <v>16</v>
      </c>
      <c r="F8902" s="158" t="str">
        <f>IF(Tabel_Forespørgsel_fra_Visma28[[#This Row],[SupDescr]]=" "," "," - "&amp;Tabel_Forespørgsel_fra_Visma28[[#This Row],[SupDescr]])</f>
        <v xml:space="preserve"> </v>
      </c>
      <c r="G8902" t="s">
        <v>14217</v>
      </c>
      <c r="H8902">
        <v>2</v>
      </c>
      <c r="I8902" s="158" t="str">
        <f>IF(A8902=A8901,I8901&amp;CHAR(10)&amp;"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03" spans="1:9" x14ac:dyDescent="0.25">
      <c r="A8903" t="s">
        <v>41462</v>
      </c>
      <c r="B8903">
        <v>96266400</v>
      </c>
      <c r="C8903" t="s">
        <v>16</v>
      </c>
      <c r="D8903" s="158" t="str">
        <f>IF(Tabel_Forespørgsel_fra_Visma28[[#This Row],[SupProd]]=" "," "," - "&amp;Tabel_Forespørgsel_fra_Visma28[[#This Row],[SupProd]])</f>
        <v xml:space="preserve"> </v>
      </c>
      <c r="E8903" t="s">
        <v>16</v>
      </c>
      <c r="F8903" s="158" t="str">
        <f>IF(Tabel_Forespørgsel_fra_Visma28[[#This Row],[SupDescr]]=" "," "," - "&amp;Tabel_Forespørgsel_fra_Visma28[[#This Row],[SupDescr]])</f>
        <v xml:space="preserve"> </v>
      </c>
      <c r="G8903" t="s">
        <v>13916</v>
      </c>
      <c r="H8903">
        <v>1</v>
      </c>
      <c r="I8903" s="158" t="str">
        <f>IF(A8903=A8902,I8902&amp;CHAR(10)&amp;"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04" spans="1:9" x14ac:dyDescent="0.25">
      <c r="A8904" t="s">
        <v>41462</v>
      </c>
      <c r="B8904">
        <v>46352425</v>
      </c>
      <c r="C8904" t="s">
        <v>16</v>
      </c>
      <c r="D8904" s="158" t="str">
        <f>IF(Tabel_Forespørgsel_fra_Visma28[[#This Row],[SupProd]]=" "," "," - "&amp;Tabel_Forespørgsel_fra_Visma28[[#This Row],[SupProd]])</f>
        <v xml:space="preserve"> </v>
      </c>
      <c r="E8904" t="s">
        <v>16</v>
      </c>
      <c r="F8904" s="158" t="str">
        <f>IF(Tabel_Forespørgsel_fra_Visma28[[#This Row],[SupDescr]]=" "," "," - "&amp;Tabel_Forespørgsel_fra_Visma28[[#This Row],[SupDescr]])</f>
        <v xml:space="preserve"> </v>
      </c>
      <c r="G8904" t="s">
        <v>14217</v>
      </c>
      <c r="H8904">
        <v>2</v>
      </c>
      <c r="I8904" s="158" t="str">
        <f>IF(A8904=A8903,I8903&amp;CHAR(10)&amp;"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05" spans="1:9" x14ac:dyDescent="0.25">
      <c r="A8905" t="s">
        <v>41463</v>
      </c>
      <c r="B8905">
        <v>96266400</v>
      </c>
      <c r="C8905" t="s">
        <v>16</v>
      </c>
      <c r="D8905" s="158" t="str">
        <f>IF(Tabel_Forespørgsel_fra_Visma28[[#This Row],[SupProd]]=" "," "," - "&amp;Tabel_Forespørgsel_fra_Visma28[[#This Row],[SupProd]])</f>
        <v xml:space="preserve"> </v>
      </c>
      <c r="E8905" t="s">
        <v>16</v>
      </c>
      <c r="F8905" s="158" t="str">
        <f>IF(Tabel_Forespørgsel_fra_Visma28[[#This Row],[SupDescr]]=" "," "," - "&amp;Tabel_Forespørgsel_fra_Visma28[[#This Row],[SupDescr]])</f>
        <v xml:space="preserve"> </v>
      </c>
      <c r="G8905" t="s">
        <v>13916</v>
      </c>
      <c r="H8905">
        <v>1</v>
      </c>
      <c r="I8905" s="158" t="str">
        <f>IF(A8905=A8904,I8904&amp;CHAR(10)&amp;"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06" spans="1:9" x14ac:dyDescent="0.25">
      <c r="A8906" t="s">
        <v>41463</v>
      </c>
      <c r="B8906">
        <v>46352425</v>
      </c>
      <c r="C8906" t="s">
        <v>16</v>
      </c>
      <c r="D8906" s="158" t="str">
        <f>IF(Tabel_Forespørgsel_fra_Visma28[[#This Row],[SupProd]]=" "," "," - "&amp;Tabel_Forespørgsel_fra_Visma28[[#This Row],[SupProd]])</f>
        <v xml:space="preserve"> </v>
      </c>
      <c r="E8906" t="s">
        <v>16</v>
      </c>
      <c r="F8906" s="158" t="str">
        <f>IF(Tabel_Forespørgsel_fra_Visma28[[#This Row],[SupDescr]]=" "," "," - "&amp;Tabel_Forespørgsel_fra_Visma28[[#This Row],[SupDescr]])</f>
        <v xml:space="preserve"> </v>
      </c>
      <c r="G8906" t="s">
        <v>14217</v>
      </c>
      <c r="H8906">
        <v>2</v>
      </c>
      <c r="I8906" s="158" t="str">
        <f>IF(A8906=A8905,I8905&amp;CHAR(10)&amp;"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07" spans="1:9" x14ac:dyDescent="0.25">
      <c r="A8907" t="s">
        <v>41464</v>
      </c>
      <c r="B8907">
        <v>96266400</v>
      </c>
      <c r="C8907" t="s">
        <v>16</v>
      </c>
      <c r="D8907" s="158" t="str">
        <f>IF(Tabel_Forespørgsel_fra_Visma28[[#This Row],[SupProd]]=" "," "," - "&amp;Tabel_Forespørgsel_fra_Visma28[[#This Row],[SupProd]])</f>
        <v xml:space="preserve"> </v>
      </c>
      <c r="E8907" t="s">
        <v>16</v>
      </c>
      <c r="F8907" s="158" t="str">
        <f>IF(Tabel_Forespørgsel_fra_Visma28[[#This Row],[SupDescr]]=" "," "," - "&amp;Tabel_Forespørgsel_fra_Visma28[[#This Row],[SupDescr]])</f>
        <v xml:space="preserve"> </v>
      </c>
      <c r="G8907" t="s">
        <v>13916</v>
      </c>
      <c r="H8907">
        <v>1</v>
      </c>
      <c r="I8907" s="158" t="str">
        <f>IF(A8907=A8906,I8906&amp;CHAR(10)&amp;"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08" spans="1:9" x14ac:dyDescent="0.25">
      <c r="A8908" t="s">
        <v>41464</v>
      </c>
      <c r="B8908">
        <v>46352425</v>
      </c>
      <c r="C8908" t="s">
        <v>16</v>
      </c>
      <c r="D8908" s="158" t="str">
        <f>IF(Tabel_Forespørgsel_fra_Visma28[[#This Row],[SupProd]]=" "," "," - "&amp;Tabel_Forespørgsel_fra_Visma28[[#This Row],[SupProd]])</f>
        <v xml:space="preserve"> </v>
      </c>
      <c r="E8908" t="s">
        <v>16</v>
      </c>
      <c r="F8908" s="158" t="str">
        <f>IF(Tabel_Forespørgsel_fra_Visma28[[#This Row],[SupDescr]]=" "," "," - "&amp;Tabel_Forespørgsel_fra_Visma28[[#This Row],[SupDescr]])</f>
        <v xml:space="preserve"> </v>
      </c>
      <c r="G8908" t="s">
        <v>14217</v>
      </c>
      <c r="H8908">
        <v>2</v>
      </c>
      <c r="I8908" s="158" t="str">
        <f>IF(A8908=A8907,I8907&amp;CHAR(10)&amp;"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09" spans="1:9" x14ac:dyDescent="0.25">
      <c r="A8909" t="s">
        <v>41465</v>
      </c>
      <c r="B8909">
        <v>96266400</v>
      </c>
      <c r="C8909" t="s">
        <v>16</v>
      </c>
      <c r="D8909" s="158" t="str">
        <f>IF(Tabel_Forespørgsel_fra_Visma28[[#This Row],[SupProd]]=" "," "," - "&amp;Tabel_Forespørgsel_fra_Visma28[[#This Row],[SupProd]])</f>
        <v xml:space="preserve"> </v>
      </c>
      <c r="E8909" t="s">
        <v>16</v>
      </c>
      <c r="F8909" s="158" t="str">
        <f>IF(Tabel_Forespørgsel_fra_Visma28[[#This Row],[SupDescr]]=" "," "," - "&amp;Tabel_Forespørgsel_fra_Visma28[[#This Row],[SupDescr]])</f>
        <v xml:space="preserve"> </v>
      </c>
      <c r="G8909" t="s">
        <v>13916</v>
      </c>
      <c r="H8909">
        <v>1</v>
      </c>
      <c r="I8909" s="158" t="str">
        <f>IF(A8909=A8908,I8908&amp;CHAR(10)&amp;"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0" spans="1:9" x14ac:dyDescent="0.25">
      <c r="A8910" t="s">
        <v>41465</v>
      </c>
      <c r="B8910">
        <v>46352425</v>
      </c>
      <c r="C8910" t="s">
        <v>16</v>
      </c>
      <c r="D8910" s="158" t="str">
        <f>IF(Tabel_Forespørgsel_fra_Visma28[[#This Row],[SupProd]]=" "," "," - "&amp;Tabel_Forespørgsel_fra_Visma28[[#This Row],[SupProd]])</f>
        <v xml:space="preserve"> </v>
      </c>
      <c r="E8910" t="s">
        <v>16</v>
      </c>
      <c r="F8910" s="158" t="str">
        <f>IF(Tabel_Forespørgsel_fra_Visma28[[#This Row],[SupDescr]]=" "," "," - "&amp;Tabel_Forespørgsel_fra_Visma28[[#This Row],[SupDescr]])</f>
        <v xml:space="preserve"> </v>
      </c>
      <c r="G8910" t="s">
        <v>14217</v>
      </c>
      <c r="H8910">
        <v>2</v>
      </c>
      <c r="I8910" s="158" t="str">
        <f>IF(A8910=A8909,I8909&amp;CHAR(10)&amp;"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11" spans="1:9" x14ac:dyDescent="0.25">
      <c r="A8911" t="s">
        <v>41605</v>
      </c>
      <c r="B8911">
        <v>57617080</v>
      </c>
      <c r="C8911" t="s">
        <v>16</v>
      </c>
      <c r="D8911" s="158" t="str">
        <f>IF(Tabel_Forespørgsel_fra_Visma28[[#This Row],[SupProd]]=" "," "," - "&amp;Tabel_Forespørgsel_fra_Visma28[[#This Row],[SupProd]])</f>
        <v xml:space="preserve"> </v>
      </c>
      <c r="E8911" t="s">
        <v>16</v>
      </c>
      <c r="F8911" s="158" t="str">
        <f>IF(Tabel_Forespørgsel_fra_Visma28[[#This Row],[SupDescr]]=" "," "," - "&amp;Tabel_Forespørgsel_fra_Visma28[[#This Row],[SupDescr]])</f>
        <v xml:space="preserve"> </v>
      </c>
      <c r="G8911" t="s">
        <v>11284</v>
      </c>
      <c r="H8911">
        <v>1</v>
      </c>
      <c r="I8911" s="158" t="str">
        <f>IF(A8911=A8910,I8910&amp;CHAR(10)&amp;"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12" spans="1:9" x14ac:dyDescent="0.25">
      <c r="A8912" t="s">
        <v>41606</v>
      </c>
      <c r="B8912">
        <v>57617080</v>
      </c>
      <c r="C8912" t="s">
        <v>16</v>
      </c>
      <c r="D8912" s="158" t="str">
        <f>IF(Tabel_Forespørgsel_fra_Visma28[[#This Row],[SupProd]]=" "," "," - "&amp;Tabel_Forespørgsel_fra_Visma28[[#This Row],[SupProd]])</f>
        <v xml:space="preserve"> </v>
      </c>
      <c r="E8912" t="s">
        <v>16</v>
      </c>
      <c r="F8912" s="158" t="str">
        <f>IF(Tabel_Forespørgsel_fra_Visma28[[#This Row],[SupDescr]]=" "," "," - "&amp;Tabel_Forespørgsel_fra_Visma28[[#This Row],[SupDescr]])</f>
        <v xml:space="preserve"> </v>
      </c>
      <c r="G8912" t="s">
        <v>11284</v>
      </c>
      <c r="H8912">
        <v>1</v>
      </c>
      <c r="I8912" s="158" t="str">
        <f>IF(A8912=A8911,I8911&amp;CHAR(10)&amp;"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13" spans="1:9" x14ac:dyDescent="0.25">
      <c r="A8913" t="s">
        <v>41852</v>
      </c>
      <c r="B8913">
        <v>96266400</v>
      </c>
      <c r="C8913" t="s">
        <v>16</v>
      </c>
      <c r="D8913" s="158" t="str">
        <f>IF(Tabel_Forespørgsel_fra_Visma28[[#This Row],[SupProd]]=" "," "," - "&amp;Tabel_Forespørgsel_fra_Visma28[[#This Row],[SupProd]])</f>
        <v xml:space="preserve"> </v>
      </c>
      <c r="E8913" t="s">
        <v>16</v>
      </c>
      <c r="F8913" s="158" t="str">
        <f>IF(Tabel_Forespørgsel_fra_Visma28[[#This Row],[SupDescr]]=" "," "," - "&amp;Tabel_Forespørgsel_fra_Visma28[[#This Row],[SupDescr]])</f>
        <v xml:space="preserve"> </v>
      </c>
      <c r="G8913" t="s">
        <v>13916</v>
      </c>
      <c r="H8913">
        <v>1</v>
      </c>
      <c r="I8913" s="158" t="str">
        <f>IF(A8913=A8912,I8912&amp;CHAR(10)&amp;"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4" spans="1:9" x14ac:dyDescent="0.25">
      <c r="A8914" t="s">
        <v>41453</v>
      </c>
      <c r="B8914">
        <v>96266400</v>
      </c>
      <c r="C8914" t="s">
        <v>16</v>
      </c>
      <c r="D8914" s="158" t="str">
        <f>IF(Tabel_Forespørgsel_fra_Visma28[[#This Row],[SupProd]]=" "," "," - "&amp;Tabel_Forespørgsel_fra_Visma28[[#This Row],[SupProd]])</f>
        <v xml:space="preserve"> </v>
      </c>
      <c r="E8914" t="s">
        <v>16</v>
      </c>
      <c r="F8914" s="158" t="str">
        <f>IF(Tabel_Forespørgsel_fra_Visma28[[#This Row],[SupDescr]]=" "," "," - "&amp;Tabel_Forespørgsel_fra_Visma28[[#This Row],[SupDescr]])</f>
        <v xml:space="preserve"> </v>
      </c>
      <c r="G8914" t="s">
        <v>13916</v>
      </c>
      <c r="H8914">
        <v>1</v>
      </c>
      <c r="I8914" s="158" t="str">
        <f>IF(A8914=A8913,I8913&amp;CHAR(10)&amp;"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5" spans="1:9" x14ac:dyDescent="0.25">
      <c r="A8915" t="s">
        <v>41454</v>
      </c>
      <c r="B8915">
        <v>96266400</v>
      </c>
      <c r="C8915" t="s">
        <v>16</v>
      </c>
      <c r="D8915" s="158" t="str">
        <f>IF(Tabel_Forespørgsel_fra_Visma28[[#This Row],[SupProd]]=" "," "," - "&amp;Tabel_Forespørgsel_fra_Visma28[[#This Row],[SupProd]])</f>
        <v xml:space="preserve"> </v>
      </c>
      <c r="E8915" t="s">
        <v>16</v>
      </c>
      <c r="F8915" s="158" t="str">
        <f>IF(Tabel_Forespørgsel_fra_Visma28[[#This Row],[SupDescr]]=" "," "," - "&amp;Tabel_Forespørgsel_fra_Visma28[[#This Row],[SupDescr]])</f>
        <v xml:space="preserve"> </v>
      </c>
      <c r="G8915" t="s">
        <v>13916</v>
      </c>
      <c r="H8915">
        <v>1</v>
      </c>
      <c r="I8915" s="158" t="str">
        <f>IF(A8915=A8914,I8914&amp;CHAR(10)&amp;"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6" spans="1:9" x14ac:dyDescent="0.25">
      <c r="A8916" t="s">
        <v>41455</v>
      </c>
      <c r="B8916">
        <v>96266400</v>
      </c>
      <c r="C8916" t="s">
        <v>16</v>
      </c>
      <c r="D8916" s="158" t="str">
        <f>IF(Tabel_Forespørgsel_fra_Visma28[[#This Row],[SupProd]]=" "," "," - "&amp;Tabel_Forespørgsel_fra_Visma28[[#This Row],[SupProd]])</f>
        <v xml:space="preserve"> </v>
      </c>
      <c r="E8916" t="s">
        <v>16</v>
      </c>
      <c r="F8916" s="158" t="str">
        <f>IF(Tabel_Forespørgsel_fra_Visma28[[#This Row],[SupDescr]]=" "," "," - "&amp;Tabel_Forespørgsel_fra_Visma28[[#This Row],[SupDescr]])</f>
        <v xml:space="preserve"> </v>
      </c>
      <c r="G8916" t="s">
        <v>13916</v>
      </c>
      <c r="H8916">
        <v>1</v>
      </c>
      <c r="I8916" s="158" t="str">
        <f>IF(A8916=A8915,I8915&amp;CHAR(10)&amp;"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7" spans="1:9" x14ac:dyDescent="0.25">
      <c r="A8917" t="s">
        <v>41456</v>
      </c>
      <c r="B8917">
        <v>96266400</v>
      </c>
      <c r="C8917" t="s">
        <v>16</v>
      </c>
      <c r="D8917" s="158" t="str">
        <f>IF(Tabel_Forespørgsel_fra_Visma28[[#This Row],[SupProd]]=" "," "," - "&amp;Tabel_Forespørgsel_fra_Visma28[[#This Row],[SupProd]])</f>
        <v xml:space="preserve"> </v>
      </c>
      <c r="E8917" t="s">
        <v>16</v>
      </c>
      <c r="F8917" s="158" t="str">
        <f>IF(Tabel_Forespørgsel_fra_Visma28[[#This Row],[SupDescr]]=" "," "," - "&amp;Tabel_Forespørgsel_fra_Visma28[[#This Row],[SupDescr]])</f>
        <v xml:space="preserve"> </v>
      </c>
      <c r="G8917" t="s">
        <v>13916</v>
      </c>
      <c r="H8917">
        <v>1</v>
      </c>
      <c r="I8917" s="158" t="str">
        <f>IF(A8917=A8916,I8916&amp;CHAR(10)&amp;"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8" spans="1:9" x14ac:dyDescent="0.25">
      <c r="A8918" t="s">
        <v>41457</v>
      </c>
      <c r="B8918">
        <v>96266400</v>
      </c>
      <c r="C8918" t="s">
        <v>16</v>
      </c>
      <c r="D8918" s="158" t="str">
        <f>IF(Tabel_Forespørgsel_fra_Visma28[[#This Row],[SupProd]]=" "," "," - "&amp;Tabel_Forespørgsel_fra_Visma28[[#This Row],[SupProd]])</f>
        <v xml:space="preserve"> </v>
      </c>
      <c r="E8918" t="s">
        <v>16</v>
      </c>
      <c r="F8918" s="158" t="str">
        <f>IF(Tabel_Forespørgsel_fra_Visma28[[#This Row],[SupDescr]]=" "," "," - "&amp;Tabel_Forespørgsel_fra_Visma28[[#This Row],[SupDescr]])</f>
        <v xml:space="preserve"> </v>
      </c>
      <c r="G8918" t="s">
        <v>13916</v>
      </c>
      <c r="H8918">
        <v>1</v>
      </c>
      <c r="I8918" s="158" t="str">
        <f>IF(A8918=A8917,I8917&amp;CHAR(10)&amp;"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9" spans="1:9" x14ac:dyDescent="0.25">
      <c r="A8919" t="s">
        <v>41853</v>
      </c>
      <c r="B8919">
        <v>96266400</v>
      </c>
      <c r="C8919" t="s">
        <v>16</v>
      </c>
      <c r="D8919" s="158" t="str">
        <f>IF(Tabel_Forespørgsel_fra_Visma28[[#This Row],[SupProd]]=" "," "," - "&amp;Tabel_Forespørgsel_fra_Visma28[[#This Row],[SupProd]])</f>
        <v xml:space="preserve"> </v>
      </c>
      <c r="E8919" t="s">
        <v>16</v>
      </c>
      <c r="F8919" s="158" t="str">
        <f>IF(Tabel_Forespørgsel_fra_Visma28[[#This Row],[SupDescr]]=" "," "," - "&amp;Tabel_Forespørgsel_fra_Visma28[[#This Row],[SupDescr]])</f>
        <v xml:space="preserve"> </v>
      </c>
      <c r="G8919" t="s">
        <v>13916</v>
      </c>
      <c r="H8919">
        <v>1</v>
      </c>
      <c r="I8919" s="158" t="str">
        <f>IF(A8919=A8918,I8918&amp;CHAR(10)&amp;"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20" spans="1:9" x14ac:dyDescent="0.25">
      <c r="A8920" t="s">
        <v>41851</v>
      </c>
      <c r="B8920">
        <v>75211662</v>
      </c>
      <c r="C8920" t="s">
        <v>16</v>
      </c>
      <c r="D8920" s="158" t="str">
        <f>IF(Tabel_Forespørgsel_fra_Visma28[[#This Row],[SupProd]]=" "," "," - "&amp;Tabel_Forespørgsel_fra_Visma28[[#This Row],[SupProd]])</f>
        <v xml:space="preserve"> </v>
      </c>
      <c r="E8920" t="s">
        <v>16</v>
      </c>
      <c r="F8920" s="158" t="str">
        <f>IF(Tabel_Forespørgsel_fra_Visma28[[#This Row],[SupDescr]]=" "," "," - "&amp;Tabel_Forespørgsel_fra_Visma28[[#This Row],[SupDescr]])</f>
        <v xml:space="preserve"> </v>
      </c>
      <c r="G8920" t="s">
        <v>7015</v>
      </c>
      <c r="H8920">
        <v>1</v>
      </c>
      <c r="I8920" s="158" t="str">
        <f>IF(A8920=A8919,I8919&amp;CHAR(10)&amp;"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921" spans="1:9" x14ac:dyDescent="0.25">
      <c r="A8921" t="s">
        <v>41162</v>
      </c>
      <c r="B8921">
        <v>46352425</v>
      </c>
      <c r="C8921" t="s">
        <v>16</v>
      </c>
      <c r="D8921" s="158" t="str">
        <f>IF(Tabel_Forespørgsel_fra_Visma28[[#This Row],[SupProd]]=" "," "," - "&amp;Tabel_Forespørgsel_fra_Visma28[[#This Row],[SupProd]])</f>
        <v xml:space="preserve"> </v>
      </c>
      <c r="E8921" t="s">
        <v>16</v>
      </c>
      <c r="F8921" s="158" t="str">
        <f>IF(Tabel_Forespørgsel_fra_Visma28[[#This Row],[SupDescr]]=" "," "," - "&amp;Tabel_Forespørgsel_fra_Visma28[[#This Row],[SupDescr]])</f>
        <v xml:space="preserve"> </v>
      </c>
      <c r="G8921" t="s">
        <v>14217</v>
      </c>
      <c r="H8921">
        <v>1</v>
      </c>
      <c r="I8921" s="158" t="str">
        <f>IF(A8921=A8920,I8920&amp;CHAR(10)&amp;"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22" spans="1:9" x14ac:dyDescent="0.25">
      <c r="A8922" t="s">
        <v>41165</v>
      </c>
      <c r="B8922">
        <v>46352425</v>
      </c>
      <c r="C8922" t="s">
        <v>16</v>
      </c>
      <c r="D8922" s="158" t="str">
        <f>IF(Tabel_Forespørgsel_fra_Visma28[[#This Row],[SupProd]]=" "," "," - "&amp;Tabel_Forespørgsel_fra_Visma28[[#This Row],[SupProd]])</f>
        <v xml:space="preserve"> </v>
      </c>
      <c r="E8922" t="s">
        <v>16</v>
      </c>
      <c r="F8922" s="158" t="str">
        <f>IF(Tabel_Forespørgsel_fra_Visma28[[#This Row],[SupDescr]]=" "," "," - "&amp;Tabel_Forespørgsel_fra_Visma28[[#This Row],[SupDescr]])</f>
        <v xml:space="preserve"> </v>
      </c>
      <c r="G8922" t="s">
        <v>14217</v>
      </c>
      <c r="H8922">
        <v>1</v>
      </c>
      <c r="I8922" s="158" t="str">
        <f>IF(A8922=A8921,I8921&amp;CHAR(10)&amp;"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23" spans="1:9" x14ac:dyDescent="0.25">
      <c r="A8923" t="s">
        <v>41158</v>
      </c>
      <c r="B8923">
        <v>46352425</v>
      </c>
      <c r="C8923" t="s">
        <v>16</v>
      </c>
      <c r="D8923" s="158" t="str">
        <f>IF(Tabel_Forespørgsel_fra_Visma28[[#This Row],[SupProd]]=" "," "," - "&amp;Tabel_Forespørgsel_fra_Visma28[[#This Row],[SupProd]])</f>
        <v xml:space="preserve"> </v>
      </c>
      <c r="E8923" t="s">
        <v>16</v>
      </c>
      <c r="F8923" s="158" t="str">
        <f>IF(Tabel_Forespørgsel_fra_Visma28[[#This Row],[SupDescr]]=" "," "," - "&amp;Tabel_Forespørgsel_fra_Visma28[[#This Row],[SupDescr]])</f>
        <v xml:space="preserve"> </v>
      </c>
      <c r="G8923" t="s">
        <v>14217</v>
      </c>
      <c r="H8923">
        <v>1</v>
      </c>
      <c r="I8923" s="158" t="str">
        <f>IF(A8923=A8922,I8922&amp;CHAR(10)&amp;"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24" spans="1:9" x14ac:dyDescent="0.25">
      <c r="A8924" t="s">
        <v>41154</v>
      </c>
      <c r="B8924">
        <v>57617080</v>
      </c>
      <c r="C8924" t="s">
        <v>16</v>
      </c>
      <c r="D8924" s="158" t="str">
        <f>IF(Tabel_Forespørgsel_fra_Visma28[[#This Row],[SupProd]]=" "," "," - "&amp;Tabel_Forespørgsel_fra_Visma28[[#This Row],[SupProd]])</f>
        <v xml:space="preserve"> </v>
      </c>
      <c r="E8924" t="s">
        <v>16</v>
      </c>
      <c r="F8924" s="158" t="str">
        <f>IF(Tabel_Forespørgsel_fra_Visma28[[#This Row],[SupDescr]]=" "," "," - "&amp;Tabel_Forespørgsel_fra_Visma28[[#This Row],[SupDescr]])</f>
        <v xml:space="preserve"> </v>
      </c>
      <c r="G8924" t="s">
        <v>11284</v>
      </c>
      <c r="H8924">
        <v>1</v>
      </c>
      <c r="I8924" s="158" t="str">
        <f>IF(A8924=A8923,I8923&amp;CHAR(10)&amp;"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25" spans="1:9" x14ac:dyDescent="0.25">
      <c r="A8925" t="s">
        <v>41155</v>
      </c>
      <c r="B8925">
        <v>57617080</v>
      </c>
      <c r="C8925" t="s">
        <v>16</v>
      </c>
      <c r="D8925" s="158" t="str">
        <f>IF(Tabel_Forespørgsel_fra_Visma28[[#This Row],[SupProd]]=" "," "," - "&amp;Tabel_Forespørgsel_fra_Visma28[[#This Row],[SupProd]])</f>
        <v xml:space="preserve"> </v>
      </c>
      <c r="E8925" t="s">
        <v>16</v>
      </c>
      <c r="F8925" s="158" t="str">
        <f>IF(Tabel_Forespørgsel_fra_Visma28[[#This Row],[SupDescr]]=" "," "," - "&amp;Tabel_Forespørgsel_fra_Visma28[[#This Row],[SupDescr]])</f>
        <v xml:space="preserve"> </v>
      </c>
      <c r="G8925" t="s">
        <v>11284</v>
      </c>
      <c r="H8925">
        <v>1</v>
      </c>
      <c r="I8925" s="158" t="str">
        <f>IF(A8925=A8924,I8924&amp;CHAR(10)&amp;"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26" spans="1:9" x14ac:dyDescent="0.25">
      <c r="A8926" t="s">
        <v>41709</v>
      </c>
      <c r="B8926">
        <v>57617080</v>
      </c>
      <c r="C8926" t="s">
        <v>16</v>
      </c>
      <c r="D8926" s="158" t="str">
        <f>IF(Tabel_Forespørgsel_fra_Visma28[[#This Row],[SupProd]]=" "," "," - "&amp;Tabel_Forespørgsel_fra_Visma28[[#This Row],[SupProd]])</f>
        <v xml:space="preserve"> </v>
      </c>
      <c r="E8926" t="s">
        <v>16</v>
      </c>
      <c r="F8926" s="158" t="str">
        <f>IF(Tabel_Forespørgsel_fra_Visma28[[#This Row],[SupDescr]]=" "," "," - "&amp;Tabel_Forespørgsel_fra_Visma28[[#This Row],[SupDescr]])</f>
        <v xml:space="preserve"> </v>
      </c>
      <c r="G8926" t="s">
        <v>11284</v>
      </c>
      <c r="H8926">
        <v>1</v>
      </c>
      <c r="I8926" s="158" t="str">
        <f>IF(A8926=A8925,I8925&amp;CHAR(10)&amp;"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27" spans="1:9" x14ac:dyDescent="0.25">
      <c r="A8927" t="s">
        <v>41153</v>
      </c>
      <c r="B8927">
        <v>46352425</v>
      </c>
      <c r="C8927" t="s">
        <v>16</v>
      </c>
      <c r="D8927" s="158" t="str">
        <f>IF(Tabel_Forespørgsel_fra_Visma28[[#This Row],[SupProd]]=" "," "," - "&amp;Tabel_Forespørgsel_fra_Visma28[[#This Row],[SupProd]])</f>
        <v xml:space="preserve"> </v>
      </c>
      <c r="E8927" t="s">
        <v>16</v>
      </c>
      <c r="F8927" s="158" t="str">
        <f>IF(Tabel_Forespørgsel_fra_Visma28[[#This Row],[SupDescr]]=" "," "," - "&amp;Tabel_Forespørgsel_fra_Visma28[[#This Row],[SupDescr]])</f>
        <v xml:space="preserve"> </v>
      </c>
      <c r="G8927" t="s">
        <v>14217</v>
      </c>
      <c r="H8927">
        <v>1</v>
      </c>
      <c r="I8927" s="158" t="str">
        <f>IF(A8927=A8926,I8926&amp;CHAR(10)&amp;"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28" spans="1:9" x14ac:dyDescent="0.25">
      <c r="A8928" t="s">
        <v>41156</v>
      </c>
      <c r="B8928">
        <v>46352425</v>
      </c>
      <c r="C8928" t="s">
        <v>16</v>
      </c>
      <c r="D8928" s="158" t="str">
        <f>IF(Tabel_Forespørgsel_fra_Visma28[[#This Row],[SupProd]]=" "," "," - "&amp;Tabel_Forespørgsel_fra_Visma28[[#This Row],[SupProd]])</f>
        <v xml:space="preserve"> </v>
      </c>
      <c r="E8928" t="s">
        <v>16</v>
      </c>
      <c r="F8928" s="158" t="str">
        <f>IF(Tabel_Forespørgsel_fra_Visma28[[#This Row],[SupDescr]]=" "," "," - "&amp;Tabel_Forespørgsel_fra_Visma28[[#This Row],[SupDescr]])</f>
        <v xml:space="preserve"> </v>
      </c>
      <c r="G8928" t="s">
        <v>14217</v>
      </c>
      <c r="H8928">
        <v>1</v>
      </c>
      <c r="I8928" s="158" t="str">
        <f>IF(A8928=A8927,I8927&amp;CHAR(10)&amp;"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29" spans="1:9" x14ac:dyDescent="0.25">
      <c r="A8929" t="s">
        <v>41160</v>
      </c>
      <c r="B8929">
        <v>46352425</v>
      </c>
      <c r="C8929" t="s">
        <v>16</v>
      </c>
      <c r="D8929" s="158" t="str">
        <f>IF(Tabel_Forespørgsel_fra_Visma28[[#This Row],[SupProd]]=" "," "," - "&amp;Tabel_Forespørgsel_fra_Visma28[[#This Row],[SupProd]])</f>
        <v xml:space="preserve"> </v>
      </c>
      <c r="E8929" t="s">
        <v>16</v>
      </c>
      <c r="F8929" s="158" t="str">
        <f>IF(Tabel_Forespørgsel_fra_Visma28[[#This Row],[SupDescr]]=" "," "," - "&amp;Tabel_Forespørgsel_fra_Visma28[[#This Row],[SupDescr]])</f>
        <v xml:space="preserve"> </v>
      </c>
      <c r="G8929" t="s">
        <v>14217</v>
      </c>
      <c r="H8929">
        <v>1</v>
      </c>
      <c r="I8929" s="158" t="str">
        <f>IF(A8929=A8928,I8928&amp;CHAR(10)&amp;"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30" spans="1:9" x14ac:dyDescent="0.25">
      <c r="A8930" t="s">
        <v>41157</v>
      </c>
      <c r="B8930">
        <v>46352425</v>
      </c>
      <c r="C8930" t="s">
        <v>16</v>
      </c>
      <c r="D8930" s="158" t="str">
        <f>IF(Tabel_Forespørgsel_fra_Visma28[[#This Row],[SupProd]]=" "," "," - "&amp;Tabel_Forespørgsel_fra_Visma28[[#This Row],[SupProd]])</f>
        <v xml:space="preserve"> </v>
      </c>
      <c r="E8930" t="s">
        <v>16</v>
      </c>
      <c r="F8930" s="158" t="str">
        <f>IF(Tabel_Forespørgsel_fra_Visma28[[#This Row],[SupDescr]]=" "," "," - "&amp;Tabel_Forespørgsel_fra_Visma28[[#This Row],[SupDescr]])</f>
        <v xml:space="preserve"> </v>
      </c>
      <c r="G8930" t="s">
        <v>14217</v>
      </c>
      <c r="H8930">
        <v>1</v>
      </c>
      <c r="I8930" s="158" t="str">
        <f>IF(A8930=A8929,I8929&amp;CHAR(10)&amp;"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31" spans="1:9" x14ac:dyDescent="0.25">
      <c r="A8931" t="s">
        <v>41161</v>
      </c>
      <c r="B8931">
        <v>46352425</v>
      </c>
      <c r="C8931" t="s">
        <v>16</v>
      </c>
      <c r="D8931" s="158" t="str">
        <f>IF(Tabel_Forespørgsel_fra_Visma28[[#This Row],[SupProd]]=" "," "," - "&amp;Tabel_Forespørgsel_fra_Visma28[[#This Row],[SupProd]])</f>
        <v xml:space="preserve"> </v>
      </c>
      <c r="E8931" t="s">
        <v>16</v>
      </c>
      <c r="F8931" s="158" t="str">
        <f>IF(Tabel_Forespørgsel_fra_Visma28[[#This Row],[SupDescr]]=" "," "," - "&amp;Tabel_Forespørgsel_fra_Visma28[[#This Row],[SupDescr]])</f>
        <v xml:space="preserve"> </v>
      </c>
      <c r="G8931" t="s">
        <v>14217</v>
      </c>
      <c r="H8931">
        <v>1</v>
      </c>
      <c r="I8931" s="158" t="str">
        <f>IF(A8931=A8930,I8930&amp;CHAR(10)&amp;"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32" spans="1:9" x14ac:dyDescent="0.25">
      <c r="A8932" t="s">
        <v>41135</v>
      </c>
      <c r="B8932">
        <v>76569900</v>
      </c>
      <c r="C8932" t="s">
        <v>16</v>
      </c>
      <c r="D8932" s="158" t="str">
        <f>IF(Tabel_Forespørgsel_fra_Visma28[[#This Row],[SupProd]]=" "," "," - "&amp;Tabel_Forespørgsel_fra_Visma28[[#This Row],[SupProd]])</f>
        <v xml:space="preserve"> </v>
      </c>
      <c r="E8932" t="s">
        <v>16</v>
      </c>
      <c r="F8932" s="158" t="str">
        <f>IF(Tabel_Forespørgsel_fra_Visma28[[#This Row],[SupDescr]]=" "," "," - "&amp;Tabel_Forespørgsel_fra_Visma28[[#This Row],[SupDescr]])</f>
        <v xml:space="preserve"> </v>
      </c>
      <c r="G8932" t="s">
        <v>41086</v>
      </c>
      <c r="H8932">
        <v>1</v>
      </c>
      <c r="I8932" s="158" t="str">
        <f>IF(A8932=A8931,I8931&amp;CHAR(10)&amp;"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8933" spans="1:9" x14ac:dyDescent="0.25">
      <c r="A8933" t="s">
        <v>41135</v>
      </c>
      <c r="B8933">
        <v>75577000</v>
      </c>
      <c r="C8933" t="s">
        <v>16</v>
      </c>
      <c r="D8933" s="158" t="str">
        <f>IF(Tabel_Forespørgsel_fra_Visma28[[#This Row],[SupProd]]=" "," "," - "&amp;Tabel_Forespørgsel_fra_Visma28[[#This Row],[SupProd]])</f>
        <v xml:space="preserve"> </v>
      </c>
      <c r="E8933" t="s">
        <v>16</v>
      </c>
      <c r="F8933" s="158" t="str">
        <f>IF(Tabel_Forespørgsel_fra_Visma28[[#This Row],[SupDescr]]=" "," "," - "&amp;Tabel_Forespørgsel_fra_Visma28[[#This Row],[SupDescr]])</f>
        <v xml:space="preserve"> </v>
      </c>
      <c r="G8933" t="s">
        <v>3759</v>
      </c>
      <c r="H8933">
        <v>2</v>
      </c>
      <c r="I8933" s="158" t="str">
        <f>IF(A8933=A8932,I8932&amp;CHAR(10)&amp;"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8934" spans="1:9" x14ac:dyDescent="0.25">
      <c r="A8934" t="s">
        <v>41136</v>
      </c>
      <c r="B8934">
        <v>76569900</v>
      </c>
      <c r="C8934" t="s">
        <v>16</v>
      </c>
      <c r="D8934" s="158" t="str">
        <f>IF(Tabel_Forespørgsel_fra_Visma28[[#This Row],[SupProd]]=" "," "," - "&amp;Tabel_Forespørgsel_fra_Visma28[[#This Row],[SupProd]])</f>
        <v xml:space="preserve"> </v>
      </c>
      <c r="E8934" t="s">
        <v>16</v>
      </c>
      <c r="F8934" s="158" t="str">
        <f>IF(Tabel_Forespørgsel_fra_Visma28[[#This Row],[SupDescr]]=" "," "," - "&amp;Tabel_Forespørgsel_fra_Visma28[[#This Row],[SupDescr]])</f>
        <v xml:space="preserve"> </v>
      </c>
      <c r="G8934" t="s">
        <v>41086</v>
      </c>
      <c r="H8934">
        <v>1</v>
      </c>
      <c r="I8934" s="158" t="str">
        <f>IF(A8934=A8933,I8933&amp;CHAR(10)&amp;"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8935" spans="1:9" x14ac:dyDescent="0.25">
      <c r="A8935" t="s">
        <v>41136</v>
      </c>
      <c r="B8935">
        <v>75577000</v>
      </c>
      <c r="C8935" t="s">
        <v>16</v>
      </c>
      <c r="D8935" s="158" t="str">
        <f>IF(Tabel_Forespørgsel_fra_Visma28[[#This Row],[SupProd]]=" "," "," - "&amp;Tabel_Forespørgsel_fra_Visma28[[#This Row],[SupProd]])</f>
        <v xml:space="preserve"> </v>
      </c>
      <c r="E8935" t="s">
        <v>16</v>
      </c>
      <c r="F8935" s="158" t="str">
        <f>IF(Tabel_Forespørgsel_fra_Visma28[[#This Row],[SupDescr]]=" "," "," - "&amp;Tabel_Forespørgsel_fra_Visma28[[#This Row],[SupDescr]])</f>
        <v xml:space="preserve"> </v>
      </c>
      <c r="G8935" t="s">
        <v>3759</v>
      </c>
      <c r="H8935">
        <v>2</v>
      </c>
      <c r="I8935" s="158" t="str">
        <f>IF(A8935=A8934,I8934&amp;CHAR(10)&amp;"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8936" spans="1:9" x14ac:dyDescent="0.25">
      <c r="A8936" t="s">
        <v>41137</v>
      </c>
      <c r="B8936">
        <v>76569900</v>
      </c>
      <c r="C8936" t="s">
        <v>16</v>
      </c>
      <c r="D8936" s="158" t="str">
        <f>IF(Tabel_Forespørgsel_fra_Visma28[[#This Row],[SupProd]]=" "," "," - "&amp;Tabel_Forespørgsel_fra_Visma28[[#This Row],[SupProd]])</f>
        <v xml:space="preserve"> </v>
      </c>
      <c r="E8936" t="s">
        <v>16</v>
      </c>
      <c r="F8936" s="158" t="str">
        <f>IF(Tabel_Forespørgsel_fra_Visma28[[#This Row],[SupDescr]]=" "," "," - "&amp;Tabel_Forespørgsel_fra_Visma28[[#This Row],[SupDescr]])</f>
        <v xml:space="preserve"> </v>
      </c>
      <c r="G8936" t="s">
        <v>41086</v>
      </c>
      <c r="H8936">
        <v>1</v>
      </c>
      <c r="I8936" s="158" t="str">
        <f>IF(A8936=A8935,I8935&amp;CHAR(10)&amp;"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8937" spans="1:9" x14ac:dyDescent="0.25">
      <c r="A8937" t="s">
        <v>41137</v>
      </c>
      <c r="B8937">
        <v>75577000</v>
      </c>
      <c r="C8937" t="s">
        <v>16</v>
      </c>
      <c r="D8937" s="158" t="str">
        <f>IF(Tabel_Forespørgsel_fra_Visma28[[#This Row],[SupProd]]=" "," "," - "&amp;Tabel_Forespørgsel_fra_Visma28[[#This Row],[SupProd]])</f>
        <v xml:space="preserve"> </v>
      </c>
      <c r="E8937" t="s">
        <v>16</v>
      </c>
      <c r="F8937" s="158" t="str">
        <f>IF(Tabel_Forespørgsel_fra_Visma28[[#This Row],[SupDescr]]=" "," "," - "&amp;Tabel_Forespørgsel_fra_Visma28[[#This Row],[SupDescr]])</f>
        <v xml:space="preserve"> </v>
      </c>
      <c r="G8937" t="s">
        <v>3759</v>
      </c>
      <c r="H8937">
        <v>2</v>
      </c>
      <c r="I8937" s="158" t="str">
        <f>IF(A8937=A8936,I8936&amp;CHAR(10)&amp;"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8938" spans="1:9" x14ac:dyDescent="0.25">
      <c r="A8938" t="s">
        <v>41159</v>
      </c>
      <c r="B8938">
        <v>46352425</v>
      </c>
      <c r="C8938" t="s">
        <v>16</v>
      </c>
      <c r="D8938" s="158" t="str">
        <f>IF(Tabel_Forespørgsel_fra_Visma28[[#This Row],[SupProd]]=" "," "," - "&amp;Tabel_Forespørgsel_fra_Visma28[[#This Row],[SupProd]])</f>
        <v xml:space="preserve"> </v>
      </c>
      <c r="E8938" t="s">
        <v>16</v>
      </c>
      <c r="F8938" s="158" t="str">
        <f>IF(Tabel_Forespørgsel_fra_Visma28[[#This Row],[SupDescr]]=" "," "," - "&amp;Tabel_Forespørgsel_fra_Visma28[[#This Row],[SupDescr]])</f>
        <v xml:space="preserve"> </v>
      </c>
      <c r="G8938" t="s">
        <v>14217</v>
      </c>
      <c r="H8938">
        <v>1</v>
      </c>
      <c r="I8938" s="158" t="str">
        <f>IF(A8938=A8937,I8937&amp;CHAR(10)&amp;"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39" spans="1:9" x14ac:dyDescent="0.25">
      <c r="A8939" t="s">
        <v>41163</v>
      </c>
      <c r="B8939">
        <v>46352425</v>
      </c>
      <c r="C8939" t="s">
        <v>16</v>
      </c>
      <c r="D8939" s="158" t="str">
        <f>IF(Tabel_Forespørgsel_fra_Visma28[[#This Row],[SupProd]]=" "," "," - "&amp;Tabel_Forespørgsel_fra_Visma28[[#This Row],[SupProd]])</f>
        <v xml:space="preserve"> </v>
      </c>
      <c r="E8939" t="s">
        <v>16</v>
      </c>
      <c r="F8939" s="158" t="str">
        <f>IF(Tabel_Forespørgsel_fra_Visma28[[#This Row],[SupDescr]]=" "," "," - "&amp;Tabel_Forespørgsel_fra_Visma28[[#This Row],[SupDescr]])</f>
        <v xml:space="preserve"> </v>
      </c>
      <c r="G8939" t="s">
        <v>14217</v>
      </c>
      <c r="H8939">
        <v>1</v>
      </c>
      <c r="I8939" s="158" t="str">
        <f>IF(A8939=A8938,I8938&amp;CHAR(10)&amp;"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40" spans="1:9" x14ac:dyDescent="0.25">
      <c r="A8940" t="s">
        <v>41174</v>
      </c>
      <c r="B8940">
        <v>46352425</v>
      </c>
      <c r="C8940" t="s">
        <v>16</v>
      </c>
      <c r="D8940" s="158" t="str">
        <f>IF(Tabel_Forespørgsel_fra_Visma28[[#This Row],[SupProd]]=" "," "," - "&amp;Tabel_Forespørgsel_fra_Visma28[[#This Row],[SupProd]])</f>
        <v xml:space="preserve"> </v>
      </c>
      <c r="E8940" t="s">
        <v>16</v>
      </c>
      <c r="F8940" s="158" t="str">
        <f>IF(Tabel_Forespørgsel_fra_Visma28[[#This Row],[SupDescr]]=" "," "," - "&amp;Tabel_Forespørgsel_fra_Visma28[[#This Row],[SupDescr]])</f>
        <v xml:space="preserve"> </v>
      </c>
      <c r="G8940" t="s">
        <v>14217</v>
      </c>
      <c r="H8940">
        <v>1</v>
      </c>
      <c r="I8940" s="158" t="str">
        <f>IF(A8940=A8939,I8939&amp;CHAR(10)&amp;"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41" spans="1:9" x14ac:dyDescent="0.25">
      <c r="A8941" t="s">
        <v>41176</v>
      </c>
      <c r="B8941">
        <v>46352425</v>
      </c>
      <c r="C8941" t="s">
        <v>16</v>
      </c>
      <c r="D8941" s="158" t="str">
        <f>IF(Tabel_Forespørgsel_fra_Visma28[[#This Row],[SupProd]]=" "," "," - "&amp;Tabel_Forespørgsel_fra_Visma28[[#This Row],[SupProd]])</f>
        <v xml:space="preserve"> </v>
      </c>
      <c r="E8941" t="s">
        <v>16</v>
      </c>
      <c r="F8941" s="158" t="str">
        <f>IF(Tabel_Forespørgsel_fra_Visma28[[#This Row],[SupDescr]]=" "," "," - "&amp;Tabel_Forespørgsel_fra_Visma28[[#This Row],[SupDescr]])</f>
        <v xml:space="preserve"> </v>
      </c>
      <c r="G8941" t="s">
        <v>14217</v>
      </c>
      <c r="H8941">
        <v>1</v>
      </c>
      <c r="I8941" s="158" t="str">
        <f>IF(A8941=A8940,I8940&amp;CHAR(10)&amp;"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42" spans="1:9" x14ac:dyDescent="0.25">
      <c r="A8942" t="s">
        <v>41164</v>
      </c>
      <c r="B8942">
        <v>46352425</v>
      </c>
      <c r="C8942" t="s">
        <v>16</v>
      </c>
      <c r="D8942" s="158" t="str">
        <f>IF(Tabel_Forespørgsel_fra_Visma28[[#This Row],[SupProd]]=" "," "," - "&amp;Tabel_Forespørgsel_fra_Visma28[[#This Row],[SupProd]])</f>
        <v xml:space="preserve"> </v>
      </c>
      <c r="E8942" t="s">
        <v>16</v>
      </c>
      <c r="F8942" s="158" t="str">
        <f>IF(Tabel_Forespørgsel_fra_Visma28[[#This Row],[SupDescr]]=" "," "," - "&amp;Tabel_Forespørgsel_fra_Visma28[[#This Row],[SupDescr]])</f>
        <v xml:space="preserve"> </v>
      </c>
      <c r="G8942" t="s">
        <v>14217</v>
      </c>
      <c r="H8942">
        <v>1</v>
      </c>
      <c r="I8942" s="158" t="str">
        <f>IF(A8942=A8941,I8941&amp;CHAR(10)&amp;"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43" spans="1:9" x14ac:dyDescent="0.25">
      <c r="A8943" t="s">
        <v>41175</v>
      </c>
      <c r="B8943">
        <v>46352425</v>
      </c>
      <c r="C8943" t="s">
        <v>16</v>
      </c>
      <c r="D8943" s="158" t="str">
        <f>IF(Tabel_Forespørgsel_fra_Visma28[[#This Row],[SupProd]]=" "," "," - "&amp;Tabel_Forespørgsel_fra_Visma28[[#This Row],[SupProd]])</f>
        <v xml:space="preserve"> </v>
      </c>
      <c r="E8943" t="s">
        <v>16</v>
      </c>
      <c r="F8943" s="158" t="str">
        <f>IF(Tabel_Forespørgsel_fra_Visma28[[#This Row],[SupDescr]]=" "," "," - "&amp;Tabel_Forespørgsel_fra_Visma28[[#This Row],[SupDescr]])</f>
        <v xml:space="preserve"> </v>
      </c>
      <c r="G8943" t="s">
        <v>14217</v>
      </c>
      <c r="H8943">
        <v>1</v>
      </c>
      <c r="I8943" s="158" t="str">
        <f>IF(A8943=A8942,I8942&amp;CHAR(10)&amp;"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44" spans="1:9" x14ac:dyDescent="0.25">
      <c r="A8944" t="s">
        <v>41904</v>
      </c>
      <c r="B8944">
        <v>70120140</v>
      </c>
      <c r="C8944" t="s">
        <v>16</v>
      </c>
      <c r="D8944" s="158" t="str">
        <f>IF(Tabel_Forespørgsel_fra_Visma28[[#This Row],[SupProd]]=" "," "," - "&amp;Tabel_Forespørgsel_fra_Visma28[[#This Row],[SupProd]])</f>
        <v xml:space="preserve"> </v>
      </c>
      <c r="E8944" t="s">
        <v>16</v>
      </c>
      <c r="F8944" s="158" t="str">
        <f>IF(Tabel_Forespørgsel_fra_Visma28[[#This Row],[SupDescr]]=" "," "," - "&amp;Tabel_Forespørgsel_fra_Visma28[[#This Row],[SupDescr]])</f>
        <v xml:space="preserve"> </v>
      </c>
      <c r="G8944" t="s">
        <v>2467</v>
      </c>
      <c r="H8944">
        <v>1</v>
      </c>
      <c r="I8944" s="158" t="str">
        <f>IF(A8944=A8943,I8943&amp;CHAR(10)&amp;"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945" spans="1:9" x14ac:dyDescent="0.25">
      <c r="A8945" t="s">
        <v>42032</v>
      </c>
      <c r="B8945">
        <v>57617080</v>
      </c>
      <c r="C8945" t="s">
        <v>16</v>
      </c>
      <c r="D8945" s="158" t="str">
        <f>IF(Tabel_Forespørgsel_fra_Visma28[[#This Row],[SupProd]]=" "," "," - "&amp;Tabel_Forespørgsel_fra_Visma28[[#This Row],[SupProd]])</f>
        <v xml:space="preserve"> </v>
      </c>
      <c r="E8945" t="s">
        <v>16</v>
      </c>
      <c r="F8945" s="158" t="str">
        <f>IF(Tabel_Forespørgsel_fra_Visma28[[#This Row],[SupDescr]]=" "," "," - "&amp;Tabel_Forespørgsel_fra_Visma28[[#This Row],[SupDescr]])</f>
        <v xml:space="preserve"> </v>
      </c>
      <c r="G8945" t="s">
        <v>11284</v>
      </c>
      <c r="H8945">
        <v>1</v>
      </c>
      <c r="I8945" s="158" t="str">
        <f>IF(A8945=A8944,I8944&amp;CHAR(10)&amp;"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46" spans="1:9" x14ac:dyDescent="0.25">
      <c r="A8946" t="s">
        <v>42036</v>
      </c>
      <c r="B8946">
        <v>57617080</v>
      </c>
      <c r="C8946" t="s">
        <v>16</v>
      </c>
      <c r="D8946" s="158" t="str">
        <f>IF(Tabel_Forespørgsel_fra_Visma28[[#This Row],[SupProd]]=" "," "," - "&amp;Tabel_Forespørgsel_fra_Visma28[[#This Row],[SupProd]])</f>
        <v xml:space="preserve"> </v>
      </c>
      <c r="E8946" t="s">
        <v>16</v>
      </c>
      <c r="F8946" s="158" t="str">
        <f>IF(Tabel_Forespørgsel_fra_Visma28[[#This Row],[SupDescr]]=" "," "," - "&amp;Tabel_Forespørgsel_fra_Visma28[[#This Row],[SupDescr]])</f>
        <v xml:space="preserve"> </v>
      </c>
      <c r="G8946" t="s">
        <v>11284</v>
      </c>
      <c r="H8946">
        <v>1</v>
      </c>
      <c r="I8946" s="158" t="str">
        <f>IF(A8946=A8945,I8945&amp;CHAR(10)&amp;"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47" spans="1:9" x14ac:dyDescent="0.25">
      <c r="A8947" t="s">
        <v>42033</v>
      </c>
      <c r="B8947">
        <v>57617080</v>
      </c>
      <c r="C8947" t="s">
        <v>16</v>
      </c>
      <c r="D8947" s="158" t="str">
        <f>IF(Tabel_Forespørgsel_fra_Visma28[[#This Row],[SupProd]]=" "," "," - "&amp;Tabel_Forespørgsel_fra_Visma28[[#This Row],[SupProd]])</f>
        <v xml:space="preserve"> </v>
      </c>
      <c r="E8947" t="s">
        <v>16</v>
      </c>
      <c r="F8947" s="158" t="str">
        <f>IF(Tabel_Forespørgsel_fra_Visma28[[#This Row],[SupDescr]]=" "," "," - "&amp;Tabel_Forespørgsel_fra_Visma28[[#This Row],[SupDescr]])</f>
        <v xml:space="preserve"> </v>
      </c>
      <c r="G8947" t="s">
        <v>11284</v>
      </c>
      <c r="H8947">
        <v>1</v>
      </c>
      <c r="I8947" s="158" t="str">
        <f>IF(A8947=A8946,I8946&amp;CHAR(10)&amp;"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48" spans="1:9" x14ac:dyDescent="0.25">
      <c r="A8948" t="s">
        <v>42035</v>
      </c>
      <c r="B8948">
        <v>57617080</v>
      </c>
      <c r="C8948" t="s">
        <v>16</v>
      </c>
      <c r="D8948" s="158" t="str">
        <f>IF(Tabel_Forespørgsel_fra_Visma28[[#This Row],[SupProd]]=" "," "," - "&amp;Tabel_Forespørgsel_fra_Visma28[[#This Row],[SupProd]])</f>
        <v xml:space="preserve"> </v>
      </c>
      <c r="E8948" t="s">
        <v>16</v>
      </c>
      <c r="F8948" s="158" t="str">
        <f>IF(Tabel_Forespørgsel_fra_Visma28[[#This Row],[SupDescr]]=" "," "," - "&amp;Tabel_Forespørgsel_fra_Visma28[[#This Row],[SupDescr]])</f>
        <v xml:space="preserve"> </v>
      </c>
      <c r="G8948" t="s">
        <v>11284</v>
      </c>
      <c r="H8948">
        <v>1</v>
      </c>
      <c r="I8948" s="158" t="str">
        <f>IF(A8948=A8947,I8947&amp;CHAR(10)&amp;"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49" spans="1:9" x14ac:dyDescent="0.25">
      <c r="A8949" t="s">
        <v>42034</v>
      </c>
      <c r="B8949">
        <v>57617080</v>
      </c>
      <c r="C8949" t="s">
        <v>16</v>
      </c>
      <c r="D8949" s="158" t="str">
        <f>IF(Tabel_Forespørgsel_fra_Visma28[[#This Row],[SupProd]]=" "," "," - "&amp;Tabel_Forespørgsel_fra_Visma28[[#This Row],[SupProd]])</f>
        <v xml:space="preserve"> </v>
      </c>
      <c r="E8949" t="s">
        <v>16</v>
      </c>
      <c r="F8949" s="158" t="str">
        <f>IF(Tabel_Forespørgsel_fra_Visma28[[#This Row],[SupDescr]]=" "," "," - "&amp;Tabel_Forespørgsel_fra_Visma28[[#This Row],[SupDescr]])</f>
        <v xml:space="preserve"> </v>
      </c>
      <c r="G8949" t="s">
        <v>11284</v>
      </c>
      <c r="H8949">
        <v>1</v>
      </c>
      <c r="I8949" s="158" t="str">
        <f>IF(A8949=A8948,I8948&amp;CHAR(10)&amp;"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0" spans="1:9" x14ac:dyDescent="0.25">
      <c r="A8950" t="s">
        <v>42037</v>
      </c>
      <c r="B8950">
        <v>57617080</v>
      </c>
      <c r="C8950" t="s">
        <v>16</v>
      </c>
      <c r="D8950" s="158" t="str">
        <f>IF(Tabel_Forespørgsel_fra_Visma28[[#This Row],[SupProd]]=" "," "," - "&amp;Tabel_Forespørgsel_fra_Visma28[[#This Row],[SupProd]])</f>
        <v xml:space="preserve"> </v>
      </c>
      <c r="E8950" t="s">
        <v>16</v>
      </c>
      <c r="F8950" s="158" t="str">
        <f>IF(Tabel_Forespørgsel_fra_Visma28[[#This Row],[SupDescr]]=" "," "," - "&amp;Tabel_Forespørgsel_fra_Visma28[[#This Row],[SupDescr]])</f>
        <v xml:space="preserve"> </v>
      </c>
      <c r="G8950" t="s">
        <v>11284</v>
      </c>
      <c r="H8950">
        <v>1</v>
      </c>
      <c r="I8950" s="158" t="str">
        <f>IF(A8950=A8949,I8949&amp;CHAR(10)&amp;"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1" spans="1:9" x14ac:dyDescent="0.25">
      <c r="A8951" t="s">
        <v>42038</v>
      </c>
      <c r="B8951">
        <v>57617080</v>
      </c>
      <c r="C8951" t="s">
        <v>16</v>
      </c>
      <c r="D8951" s="158" t="str">
        <f>IF(Tabel_Forespørgsel_fra_Visma28[[#This Row],[SupProd]]=" "," "," - "&amp;Tabel_Forespørgsel_fra_Visma28[[#This Row],[SupProd]])</f>
        <v xml:space="preserve"> </v>
      </c>
      <c r="E8951" t="s">
        <v>16</v>
      </c>
      <c r="F8951" s="158" t="str">
        <f>IF(Tabel_Forespørgsel_fra_Visma28[[#This Row],[SupDescr]]=" "," "," - "&amp;Tabel_Forespørgsel_fra_Visma28[[#This Row],[SupDescr]])</f>
        <v xml:space="preserve"> </v>
      </c>
      <c r="G8951" t="s">
        <v>11284</v>
      </c>
      <c r="H8951">
        <v>1</v>
      </c>
      <c r="I8951" s="158" t="str">
        <f>IF(A8951=A8950,I8950&amp;CHAR(10)&amp;"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2" spans="1:9" x14ac:dyDescent="0.25">
      <c r="A8952" t="s">
        <v>42039</v>
      </c>
      <c r="B8952">
        <v>57617080</v>
      </c>
      <c r="C8952" t="s">
        <v>16</v>
      </c>
      <c r="D8952" s="158" t="str">
        <f>IF(Tabel_Forespørgsel_fra_Visma28[[#This Row],[SupProd]]=" "," "," - "&amp;Tabel_Forespørgsel_fra_Visma28[[#This Row],[SupProd]])</f>
        <v xml:space="preserve"> </v>
      </c>
      <c r="E8952" t="s">
        <v>16</v>
      </c>
      <c r="F8952" s="158" t="str">
        <f>IF(Tabel_Forespørgsel_fra_Visma28[[#This Row],[SupDescr]]=" "," "," - "&amp;Tabel_Forespørgsel_fra_Visma28[[#This Row],[SupDescr]])</f>
        <v xml:space="preserve"> </v>
      </c>
      <c r="G8952" t="s">
        <v>11284</v>
      </c>
      <c r="H8952">
        <v>1</v>
      </c>
      <c r="I8952" s="158" t="str">
        <f>IF(A8952=A8951,I8951&amp;CHAR(10)&amp;"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3" spans="1:9" x14ac:dyDescent="0.25">
      <c r="A8953" t="s">
        <v>42040</v>
      </c>
      <c r="B8953">
        <v>57617080</v>
      </c>
      <c r="C8953" t="s">
        <v>16</v>
      </c>
      <c r="D8953" s="158" t="str">
        <f>IF(Tabel_Forespørgsel_fra_Visma28[[#This Row],[SupProd]]=" "," "," - "&amp;Tabel_Forespørgsel_fra_Visma28[[#This Row],[SupProd]])</f>
        <v xml:space="preserve"> </v>
      </c>
      <c r="E8953" t="s">
        <v>16</v>
      </c>
      <c r="F8953" s="158" t="str">
        <f>IF(Tabel_Forespørgsel_fra_Visma28[[#This Row],[SupDescr]]=" "," "," - "&amp;Tabel_Forespørgsel_fra_Visma28[[#This Row],[SupDescr]])</f>
        <v xml:space="preserve"> </v>
      </c>
      <c r="G8953" t="s">
        <v>11284</v>
      </c>
      <c r="H8953">
        <v>1</v>
      </c>
      <c r="I8953" s="158" t="str">
        <f>IF(A8953=A8952,I8952&amp;CHAR(10)&amp;"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4" spans="1:9" x14ac:dyDescent="0.25">
      <c r="A8954" t="s">
        <v>42045</v>
      </c>
      <c r="B8954">
        <v>57617080</v>
      </c>
      <c r="C8954" t="s">
        <v>16</v>
      </c>
      <c r="D8954" s="158" t="str">
        <f>IF(Tabel_Forespørgsel_fra_Visma28[[#This Row],[SupProd]]=" "," "," - "&amp;Tabel_Forespørgsel_fra_Visma28[[#This Row],[SupProd]])</f>
        <v xml:space="preserve"> </v>
      </c>
      <c r="E8954" t="s">
        <v>16</v>
      </c>
      <c r="F8954" s="158" t="str">
        <f>IF(Tabel_Forespørgsel_fra_Visma28[[#This Row],[SupDescr]]=" "," "," - "&amp;Tabel_Forespørgsel_fra_Visma28[[#This Row],[SupDescr]])</f>
        <v xml:space="preserve"> </v>
      </c>
      <c r="G8954" t="s">
        <v>11284</v>
      </c>
      <c r="H8954">
        <v>1</v>
      </c>
      <c r="I8954" s="158" t="str">
        <f>IF(A8954=A8953,I8953&amp;CHAR(10)&amp;"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5" spans="1:9" x14ac:dyDescent="0.25">
      <c r="A8955" t="s">
        <v>42046</v>
      </c>
      <c r="B8955">
        <v>57617080</v>
      </c>
      <c r="C8955" t="s">
        <v>16</v>
      </c>
      <c r="D8955" s="158" t="str">
        <f>IF(Tabel_Forespørgsel_fra_Visma28[[#This Row],[SupProd]]=" "," "," - "&amp;Tabel_Forespørgsel_fra_Visma28[[#This Row],[SupProd]])</f>
        <v xml:space="preserve"> </v>
      </c>
      <c r="E8955" t="s">
        <v>16</v>
      </c>
      <c r="F8955" s="158" t="str">
        <f>IF(Tabel_Forespørgsel_fra_Visma28[[#This Row],[SupDescr]]=" "," "," - "&amp;Tabel_Forespørgsel_fra_Visma28[[#This Row],[SupDescr]])</f>
        <v xml:space="preserve"> </v>
      </c>
      <c r="G8955" t="s">
        <v>11284</v>
      </c>
      <c r="H8955">
        <v>1</v>
      </c>
      <c r="I8955" s="158" t="str">
        <f>IF(A8955=A8954,I8954&amp;CHAR(10)&amp;"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6" spans="1:9" x14ac:dyDescent="0.25">
      <c r="A8956" t="s">
        <v>42041</v>
      </c>
      <c r="B8956">
        <v>57617080</v>
      </c>
      <c r="C8956" t="s">
        <v>16</v>
      </c>
      <c r="D8956" s="158" t="str">
        <f>IF(Tabel_Forespørgsel_fra_Visma28[[#This Row],[SupProd]]=" "," "," - "&amp;Tabel_Forespørgsel_fra_Visma28[[#This Row],[SupProd]])</f>
        <v xml:space="preserve"> </v>
      </c>
      <c r="E8956" t="s">
        <v>16</v>
      </c>
      <c r="F8956" s="158" t="str">
        <f>IF(Tabel_Forespørgsel_fra_Visma28[[#This Row],[SupDescr]]=" "," "," - "&amp;Tabel_Forespørgsel_fra_Visma28[[#This Row],[SupDescr]])</f>
        <v xml:space="preserve"> </v>
      </c>
      <c r="G8956" t="s">
        <v>11284</v>
      </c>
      <c r="H8956">
        <v>1</v>
      </c>
      <c r="I8956" s="158" t="str">
        <f>IF(A8956=A8955,I8955&amp;CHAR(10)&amp;"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7" spans="1:9" x14ac:dyDescent="0.25">
      <c r="A8957" t="s">
        <v>41906</v>
      </c>
      <c r="B8957">
        <v>96266400</v>
      </c>
      <c r="C8957" t="s">
        <v>16</v>
      </c>
      <c r="D8957" s="158" t="str">
        <f>IF(Tabel_Forespørgsel_fra_Visma28[[#This Row],[SupProd]]=" "," "," - "&amp;Tabel_Forespørgsel_fra_Visma28[[#This Row],[SupProd]])</f>
        <v xml:space="preserve"> </v>
      </c>
      <c r="E8957" t="s">
        <v>16</v>
      </c>
      <c r="F8957" s="158" t="str">
        <f>IF(Tabel_Forespørgsel_fra_Visma28[[#This Row],[SupDescr]]=" "," "," - "&amp;Tabel_Forespørgsel_fra_Visma28[[#This Row],[SupDescr]])</f>
        <v xml:space="preserve"> </v>
      </c>
      <c r="G8957" t="s">
        <v>13916</v>
      </c>
      <c r="H8957">
        <v>1</v>
      </c>
      <c r="I8957" s="158" t="str">
        <f>IF(A8957=A8956,I8956&amp;CHAR(10)&amp;"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58" spans="1:9" x14ac:dyDescent="0.25">
      <c r="A8958" t="s">
        <v>41311</v>
      </c>
      <c r="B8958">
        <v>57617080</v>
      </c>
      <c r="C8958" t="s">
        <v>16</v>
      </c>
      <c r="D8958" s="158" t="str">
        <f>IF(Tabel_Forespørgsel_fra_Visma28[[#This Row],[SupProd]]=" "," "," - "&amp;Tabel_Forespørgsel_fra_Visma28[[#This Row],[SupProd]])</f>
        <v xml:space="preserve"> </v>
      </c>
      <c r="E8958" t="s">
        <v>16</v>
      </c>
      <c r="F8958" s="158" t="str">
        <f>IF(Tabel_Forespørgsel_fra_Visma28[[#This Row],[SupDescr]]=" "," "," - "&amp;Tabel_Forespørgsel_fra_Visma28[[#This Row],[SupDescr]])</f>
        <v xml:space="preserve"> </v>
      </c>
      <c r="G8958" t="s">
        <v>11284</v>
      </c>
      <c r="H8958">
        <v>1</v>
      </c>
      <c r="I8958" s="158" t="str">
        <f>IF(A8958=A8957,I8957&amp;CHAR(10)&amp;"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9" spans="1:9" x14ac:dyDescent="0.25">
      <c r="A8959" t="s">
        <v>41353</v>
      </c>
      <c r="B8959">
        <v>46352425</v>
      </c>
      <c r="C8959" t="s">
        <v>16</v>
      </c>
      <c r="D8959" s="158" t="str">
        <f>IF(Tabel_Forespørgsel_fra_Visma28[[#This Row],[SupProd]]=" "," "," - "&amp;Tabel_Forespørgsel_fra_Visma28[[#This Row],[SupProd]])</f>
        <v xml:space="preserve"> </v>
      </c>
      <c r="E8959" t="s">
        <v>16</v>
      </c>
      <c r="F8959" s="158" t="str">
        <f>IF(Tabel_Forespørgsel_fra_Visma28[[#This Row],[SupDescr]]=" "," "," - "&amp;Tabel_Forespørgsel_fra_Visma28[[#This Row],[SupDescr]])</f>
        <v xml:space="preserve"> </v>
      </c>
      <c r="G8959" t="s">
        <v>14217</v>
      </c>
      <c r="H8959">
        <v>1</v>
      </c>
      <c r="I8959" s="158" t="str">
        <f>IF(A8959=A8958,I8958&amp;CHAR(10)&amp;"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60" spans="1:9" x14ac:dyDescent="0.25">
      <c r="A8960" t="s">
        <v>41312</v>
      </c>
      <c r="B8960">
        <v>46352425</v>
      </c>
      <c r="C8960" t="s">
        <v>16</v>
      </c>
      <c r="D8960" s="158" t="str">
        <f>IF(Tabel_Forespørgsel_fra_Visma28[[#This Row],[SupProd]]=" "," "," - "&amp;Tabel_Forespørgsel_fra_Visma28[[#This Row],[SupProd]])</f>
        <v xml:space="preserve"> </v>
      </c>
      <c r="E8960" t="s">
        <v>16</v>
      </c>
      <c r="F8960" s="158" t="str">
        <f>IF(Tabel_Forespørgsel_fra_Visma28[[#This Row],[SupDescr]]=" "," "," - "&amp;Tabel_Forespørgsel_fra_Visma28[[#This Row],[SupDescr]])</f>
        <v xml:space="preserve"> </v>
      </c>
      <c r="G8960" t="s">
        <v>14217</v>
      </c>
      <c r="H8960">
        <v>1</v>
      </c>
      <c r="I8960" s="158" t="str">
        <f>IF(A8960=A8959,I8959&amp;CHAR(10)&amp;"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61" spans="1:9" x14ac:dyDescent="0.25">
      <c r="A8961" t="s">
        <v>41355</v>
      </c>
      <c r="B8961">
        <v>57617080</v>
      </c>
      <c r="C8961" t="s">
        <v>16</v>
      </c>
      <c r="D8961" s="158" t="str">
        <f>IF(Tabel_Forespørgsel_fra_Visma28[[#This Row],[SupProd]]=" "," "," - "&amp;Tabel_Forespørgsel_fra_Visma28[[#This Row],[SupProd]])</f>
        <v xml:space="preserve"> </v>
      </c>
      <c r="E8961" t="s">
        <v>16</v>
      </c>
      <c r="F8961" s="158" t="str">
        <f>IF(Tabel_Forespørgsel_fra_Visma28[[#This Row],[SupDescr]]=" "," "," - "&amp;Tabel_Forespørgsel_fra_Visma28[[#This Row],[SupDescr]])</f>
        <v xml:space="preserve"> </v>
      </c>
      <c r="G8961" t="s">
        <v>11284</v>
      </c>
      <c r="H8961">
        <v>1</v>
      </c>
      <c r="I8961" s="158" t="str">
        <f>IF(A8961=A8960,I8960&amp;CHAR(10)&amp;"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62" spans="1:9" x14ac:dyDescent="0.25">
      <c r="A8962" t="s">
        <v>41356</v>
      </c>
      <c r="B8962">
        <v>75577000</v>
      </c>
      <c r="C8962" t="s">
        <v>16</v>
      </c>
      <c r="D8962" s="158" t="str">
        <f>IF(Tabel_Forespørgsel_fra_Visma28[[#This Row],[SupProd]]=" "," "," - "&amp;Tabel_Forespørgsel_fra_Visma28[[#This Row],[SupProd]])</f>
        <v xml:space="preserve"> </v>
      </c>
      <c r="E8962" t="s">
        <v>16</v>
      </c>
      <c r="F8962" s="158" t="str">
        <f>IF(Tabel_Forespørgsel_fra_Visma28[[#This Row],[SupDescr]]=" "," "," - "&amp;Tabel_Forespørgsel_fra_Visma28[[#This Row],[SupDescr]])</f>
        <v xml:space="preserve"> </v>
      </c>
      <c r="G8962" t="s">
        <v>3759</v>
      </c>
      <c r="H8962">
        <v>1</v>
      </c>
      <c r="I8962" s="158" t="str">
        <f>IF(A8962=A8961,I8961&amp;CHAR(10)&amp;"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3" spans="1:9" x14ac:dyDescent="0.25">
      <c r="A8963" t="s">
        <v>41357</v>
      </c>
      <c r="B8963">
        <v>75577000</v>
      </c>
      <c r="C8963" t="s">
        <v>16</v>
      </c>
      <c r="D8963" s="158" t="str">
        <f>IF(Tabel_Forespørgsel_fra_Visma28[[#This Row],[SupProd]]=" "," "," - "&amp;Tabel_Forespørgsel_fra_Visma28[[#This Row],[SupProd]])</f>
        <v xml:space="preserve"> </v>
      </c>
      <c r="E8963" t="s">
        <v>16</v>
      </c>
      <c r="F8963" s="158" t="str">
        <f>IF(Tabel_Forespørgsel_fra_Visma28[[#This Row],[SupDescr]]=" "," "," - "&amp;Tabel_Forespørgsel_fra_Visma28[[#This Row],[SupDescr]])</f>
        <v xml:space="preserve"> </v>
      </c>
      <c r="G8963" t="s">
        <v>3759</v>
      </c>
      <c r="H8963">
        <v>1</v>
      </c>
      <c r="I8963" s="158" t="str">
        <f>IF(A8963=A8962,I8962&amp;CHAR(10)&amp;"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4" spans="1:9" x14ac:dyDescent="0.25">
      <c r="A8964" t="s">
        <v>41313</v>
      </c>
      <c r="B8964">
        <v>75577000</v>
      </c>
      <c r="C8964" t="s">
        <v>16</v>
      </c>
      <c r="D8964" s="158" t="str">
        <f>IF(Tabel_Forespørgsel_fra_Visma28[[#This Row],[SupProd]]=" "," "," - "&amp;Tabel_Forespørgsel_fra_Visma28[[#This Row],[SupProd]])</f>
        <v xml:space="preserve"> </v>
      </c>
      <c r="E8964" t="s">
        <v>16</v>
      </c>
      <c r="F8964" s="158" t="str">
        <f>IF(Tabel_Forespørgsel_fra_Visma28[[#This Row],[SupDescr]]=" "," "," - "&amp;Tabel_Forespørgsel_fra_Visma28[[#This Row],[SupDescr]])</f>
        <v xml:space="preserve"> </v>
      </c>
      <c r="G8964" t="s">
        <v>3759</v>
      </c>
      <c r="H8964">
        <v>1</v>
      </c>
      <c r="I8964" s="158" t="str">
        <f>IF(A8964=A8963,I8963&amp;CHAR(10)&amp;"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5" spans="1:9" x14ac:dyDescent="0.25">
      <c r="A8965" t="s">
        <v>41314</v>
      </c>
      <c r="B8965">
        <v>75577000</v>
      </c>
      <c r="C8965" t="s">
        <v>16</v>
      </c>
      <c r="D8965" s="158" t="str">
        <f>IF(Tabel_Forespørgsel_fra_Visma28[[#This Row],[SupProd]]=" "," "," - "&amp;Tabel_Forespørgsel_fra_Visma28[[#This Row],[SupProd]])</f>
        <v xml:space="preserve"> </v>
      </c>
      <c r="E8965" t="s">
        <v>16</v>
      </c>
      <c r="F8965" s="158" t="str">
        <f>IF(Tabel_Forespørgsel_fra_Visma28[[#This Row],[SupDescr]]=" "," "," - "&amp;Tabel_Forespørgsel_fra_Visma28[[#This Row],[SupDescr]])</f>
        <v xml:space="preserve"> </v>
      </c>
      <c r="G8965" t="s">
        <v>3759</v>
      </c>
      <c r="H8965">
        <v>1</v>
      </c>
      <c r="I8965" s="158" t="str">
        <f>IF(A8965=A8964,I8964&amp;CHAR(10)&amp;"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6" spans="1:9" x14ac:dyDescent="0.25">
      <c r="A8966" t="s">
        <v>41352</v>
      </c>
      <c r="B8966">
        <v>75577000</v>
      </c>
      <c r="C8966" t="s">
        <v>16</v>
      </c>
      <c r="D8966" s="158" t="str">
        <f>IF(Tabel_Forespørgsel_fra_Visma28[[#This Row],[SupProd]]=" "," "," - "&amp;Tabel_Forespørgsel_fra_Visma28[[#This Row],[SupProd]])</f>
        <v xml:space="preserve"> </v>
      </c>
      <c r="E8966" t="s">
        <v>16</v>
      </c>
      <c r="F8966" s="158" t="str">
        <f>IF(Tabel_Forespørgsel_fra_Visma28[[#This Row],[SupDescr]]=" "," "," - "&amp;Tabel_Forespørgsel_fra_Visma28[[#This Row],[SupDescr]])</f>
        <v xml:space="preserve"> </v>
      </c>
      <c r="G8966" t="s">
        <v>3759</v>
      </c>
      <c r="H8966">
        <v>1</v>
      </c>
      <c r="I8966" s="158" t="str">
        <f>IF(A8966=A8965,I8965&amp;CHAR(10)&amp;"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7" spans="1:9" x14ac:dyDescent="0.25">
      <c r="A8967" t="s">
        <v>41354</v>
      </c>
      <c r="B8967">
        <v>75577000</v>
      </c>
      <c r="C8967" t="s">
        <v>16</v>
      </c>
      <c r="D8967" s="158" t="str">
        <f>IF(Tabel_Forespørgsel_fra_Visma28[[#This Row],[SupProd]]=" "," "," - "&amp;Tabel_Forespørgsel_fra_Visma28[[#This Row],[SupProd]])</f>
        <v xml:space="preserve"> </v>
      </c>
      <c r="E8967" t="s">
        <v>16</v>
      </c>
      <c r="F8967" s="158" t="str">
        <f>IF(Tabel_Forespørgsel_fra_Visma28[[#This Row],[SupDescr]]=" "," "," - "&amp;Tabel_Forespørgsel_fra_Visma28[[#This Row],[SupDescr]])</f>
        <v xml:space="preserve"> </v>
      </c>
      <c r="G8967" t="s">
        <v>3759</v>
      </c>
      <c r="H8967">
        <v>1</v>
      </c>
      <c r="I8967" s="158" t="str">
        <f>IF(A8967=A8966,I8966&amp;CHAR(10)&amp;"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8" spans="1:9" x14ac:dyDescent="0.25">
      <c r="A8968" t="s">
        <v>41358</v>
      </c>
      <c r="B8968">
        <v>75577000</v>
      </c>
      <c r="C8968" t="s">
        <v>16</v>
      </c>
      <c r="D8968" s="158" t="str">
        <f>IF(Tabel_Forespørgsel_fra_Visma28[[#This Row],[SupProd]]=" "," "," - "&amp;Tabel_Forespørgsel_fra_Visma28[[#This Row],[SupProd]])</f>
        <v xml:space="preserve"> </v>
      </c>
      <c r="E8968" t="s">
        <v>16</v>
      </c>
      <c r="F8968" s="158" t="str">
        <f>IF(Tabel_Forespørgsel_fra_Visma28[[#This Row],[SupDescr]]=" "," "," - "&amp;Tabel_Forespørgsel_fra_Visma28[[#This Row],[SupDescr]])</f>
        <v xml:space="preserve"> </v>
      </c>
      <c r="G8968" t="s">
        <v>3759</v>
      </c>
      <c r="H8968">
        <v>1</v>
      </c>
      <c r="I8968" s="158" t="str">
        <f>IF(A8968=A8967,I8967&amp;CHAR(10)&amp;"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9" spans="1:9" x14ac:dyDescent="0.25">
      <c r="A8969" t="s">
        <v>41359</v>
      </c>
      <c r="B8969">
        <v>75577000</v>
      </c>
      <c r="C8969" t="s">
        <v>16</v>
      </c>
      <c r="D8969" s="158" t="str">
        <f>IF(Tabel_Forespørgsel_fra_Visma28[[#This Row],[SupProd]]=" "," "," - "&amp;Tabel_Forespørgsel_fra_Visma28[[#This Row],[SupProd]])</f>
        <v xml:space="preserve"> </v>
      </c>
      <c r="E8969" t="s">
        <v>16</v>
      </c>
      <c r="F8969" s="158" t="str">
        <f>IF(Tabel_Forespørgsel_fra_Visma28[[#This Row],[SupDescr]]=" "," "," - "&amp;Tabel_Forespørgsel_fra_Visma28[[#This Row],[SupDescr]])</f>
        <v xml:space="preserve"> </v>
      </c>
      <c r="G8969" t="s">
        <v>3759</v>
      </c>
      <c r="H8969">
        <v>1</v>
      </c>
      <c r="I8969" s="158" t="str">
        <f>IF(A8969=A8968,I8968&amp;CHAR(10)&amp;"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70" spans="1:9" x14ac:dyDescent="0.25">
      <c r="A8970" t="s">
        <v>41360</v>
      </c>
      <c r="B8970">
        <v>75577000</v>
      </c>
      <c r="C8970" t="s">
        <v>16</v>
      </c>
      <c r="D8970" s="158" t="str">
        <f>IF(Tabel_Forespørgsel_fra_Visma28[[#This Row],[SupProd]]=" "," "," - "&amp;Tabel_Forespørgsel_fra_Visma28[[#This Row],[SupProd]])</f>
        <v xml:space="preserve"> </v>
      </c>
      <c r="E8970" t="s">
        <v>16</v>
      </c>
      <c r="F8970" s="158" t="str">
        <f>IF(Tabel_Forespørgsel_fra_Visma28[[#This Row],[SupDescr]]=" "," "," - "&amp;Tabel_Forespørgsel_fra_Visma28[[#This Row],[SupDescr]])</f>
        <v xml:space="preserve"> </v>
      </c>
      <c r="G8970" t="s">
        <v>3759</v>
      </c>
      <c r="H8970">
        <v>1</v>
      </c>
      <c r="I8970" s="158" t="str">
        <f>IF(A8970=A8969,I8969&amp;CHAR(10)&amp;"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71" spans="1:9" x14ac:dyDescent="0.25">
      <c r="A8971" t="s">
        <v>42042</v>
      </c>
      <c r="B8971">
        <v>75577000</v>
      </c>
      <c r="C8971" t="s">
        <v>16</v>
      </c>
      <c r="D8971" s="158" t="str">
        <f>IF(Tabel_Forespørgsel_fra_Visma28[[#This Row],[SupProd]]=" "," "," - "&amp;Tabel_Forespørgsel_fra_Visma28[[#This Row],[SupProd]])</f>
        <v xml:space="preserve"> </v>
      </c>
      <c r="E8971" t="s">
        <v>16</v>
      </c>
      <c r="F8971" s="158" t="str">
        <f>IF(Tabel_Forespørgsel_fra_Visma28[[#This Row],[SupDescr]]=" "," "," - "&amp;Tabel_Forespørgsel_fra_Visma28[[#This Row],[SupDescr]])</f>
        <v xml:space="preserve"> </v>
      </c>
      <c r="G8971" t="s">
        <v>3759</v>
      </c>
      <c r="H8971">
        <v>1</v>
      </c>
      <c r="I8971" s="158" t="str">
        <f>IF(A8971=A8970,I8970&amp;CHAR(10)&amp;"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72" spans="1:9" x14ac:dyDescent="0.25">
      <c r="A8972" t="s">
        <v>42043</v>
      </c>
      <c r="B8972">
        <v>75577000</v>
      </c>
      <c r="C8972" t="s">
        <v>16</v>
      </c>
      <c r="D8972" s="158" t="str">
        <f>IF(Tabel_Forespørgsel_fra_Visma28[[#This Row],[SupProd]]=" "," "," - "&amp;Tabel_Forespørgsel_fra_Visma28[[#This Row],[SupProd]])</f>
        <v xml:space="preserve"> </v>
      </c>
      <c r="E8972" t="s">
        <v>16</v>
      </c>
      <c r="F8972" s="158" t="str">
        <f>IF(Tabel_Forespørgsel_fra_Visma28[[#This Row],[SupDescr]]=" "," "," - "&amp;Tabel_Forespørgsel_fra_Visma28[[#This Row],[SupDescr]])</f>
        <v xml:space="preserve"> </v>
      </c>
      <c r="G8972" t="s">
        <v>3759</v>
      </c>
      <c r="H8972">
        <v>1</v>
      </c>
      <c r="I8972" s="158" t="str">
        <f>IF(A8972=A8971,I8971&amp;CHAR(10)&amp;"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73" spans="1:9" x14ac:dyDescent="0.25">
      <c r="A8973" t="s">
        <v>42044</v>
      </c>
      <c r="B8973">
        <v>75577000</v>
      </c>
      <c r="C8973" t="s">
        <v>16</v>
      </c>
      <c r="D8973" s="158" t="str">
        <f>IF(Tabel_Forespørgsel_fra_Visma28[[#This Row],[SupProd]]=" "," "," - "&amp;Tabel_Forespørgsel_fra_Visma28[[#This Row],[SupProd]])</f>
        <v xml:space="preserve"> </v>
      </c>
      <c r="E8973" t="s">
        <v>16</v>
      </c>
      <c r="F8973" s="158" t="str">
        <f>IF(Tabel_Forespørgsel_fra_Visma28[[#This Row],[SupDescr]]=" "," "," - "&amp;Tabel_Forespørgsel_fra_Visma28[[#This Row],[SupDescr]])</f>
        <v xml:space="preserve"> </v>
      </c>
      <c r="G8973" t="s">
        <v>3759</v>
      </c>
      <c r="H8973">
        <v>1</v>
      </c>
      <c r="I8973" s="158" t="str">
        <f>IF(A8973=A8972,I8972&amp;CHAR(10)&amp;"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74" spans="1:9" x14ac:dyDescent="0.25">
      <c r="A8974" t="s">
        <v>41388</v>
      </c>
      <c r="B8974">
        <v>46352425</v>
      </c>
      <c r="C8974" t="s">
        <v>16</v>
      </c>
      <c r="D8974" s="158" t="str">
        <f>IF(Tabel_Forespørgsel_fra_Visma28[[#This Row],[SupProd]]=" "," "," - "&amp;Tabel_Forespørgsel_fra_Visma28[[#This Row],[SupProd]])</f>
        <v xml:space="preserve"> </v>
      </c>
      <c r="E8974" t="s">
        <v>16</v>
      </c>
      <c r="F8974" s="158" t="str">
        <f>IF(Tabel_Forespørgsel_fra_Visma28[[#This Row],[SupDescr]]=" "," "," - "&amp;Tabel_Forespørgsel_fra_Visma28[[#This Row],[SupDescr]])</f>
        <v xml:space="preserve"> </v>
      </c>
      <c r="G8974" t="s">
        <v>14217</v>
      </c>
      <c r="H8974">
        <v>1</v>
      </c>
      <c r="I8974" s="158" t="str">
        <f>IF(A8974=A8973,I8973&amp;CHAR(10)&amp;"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75" spans="1:9" x14ac:dyDescent="0.25">
      <c r="A8975" t="s">
        <v>41600</v>
      </c>
      <c r="B8975">
        <v>46352425</v>
      </c>
      <c r="C8975" t="s">
        <v>16</v>
      </c>
      <c r="D8975" s="158" t="str">
        <f>IF(Tabel_Forespørgsel_fra_Visma28[[#This Row],[SupProd]]=" "," "," - "&amp;Tabel_Forespørgsel_fra_Visma28[[#This Row],[SupProd]])</f>
        <v xml:space="preserve"> </v>
      </c>
      <c r="E8975" t="s">
        <v>16</v>
      </c>
      <c r="F8975" s="158" t="str">
        <f>IF(Tabel_Forespørgsel_fra_Visma28[[#This Row],[SupDescr]]=" "," "," - "&amp;Tabel_Forespørgsel_fra_Visma28[[#This Row],[SupDescr]])</f>
        <v xml:space="preserve"> </v>
      </c>
      <c r="G8975" t="s">
        <v>14217</v>
      </c>
      <c r="H8975">
        <v>1</v>
      </c>
      <c r="I8975" s="158" t="str">
        <f>IF(A8975=A8974,I8974&amp;CHAR(10)&amp;"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76" spans="1:9" x14ac:dyDescent="0.25">
      <c r="A8976" t="s">
        <v>41601</v>
      </c>
      <c r="B8976">
        <v>46352425</v>
      </c>
      <c r="C8976" t="s">
        <v>16</v>
      </c>
      <c r="D8976" s="158" t="str">
        <f>IF(Tabel_Forespørgsel_fra_Visma28[[#This Row],[SupProd]]=" "," "," - "&amp;Tabel_Forespørgsel_fra_Visma28[[#This Row],[SupProd]])</f>
        <v xml:space="preserve"> </v>
      </c>
      <c r="E8976" t="s">
        <v>16</v>
      </c>
      <c r="F8976" s="158" t="str">
        <f>IF(Tabel_Forespørgsel_fra_Visma28[[#This Row],[SupDescr]]=" "," "," - "&amp;Tabel_Forespørgsel_fra_Visma28[[#This Row],[SupDescr]])</f>
        <v xml:space="preserve"> </v>
      </c>
      <c r="G8976" t="s">
        <v>14217</v>
      </c>
      <c r="H8976">
        <v>1</v>
      </c>
      <c r="I8976" s="158" t="str">
        <f>IF(A8976=A8975,I8975&amp;CHAR(10)&amp;"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77" spans="1:9" x14ac:dyDescent="0.25">
      <c r="A8977" t="s">
        <v>41389</v>
      </c>
      <c r="B8977">
        <v>46352425</v>
      </c>
      <c r="C8977" t="s">
        <v>16</v>
      </c>
      <c r="D8977" s="158" t="str">
        <f>IF(Tabel_Forespørgsel_fra_Visma28[[#This Row],[SupProd]]=" "," "," - "&amp;Tabel_Forespørgsel_fra_Visma28[[#This Row],[SupProd]])</f>
        <v xml:space="preserve"> </v>
      </c>
      <c r="E8977" t="s">
        <v>16</v>
      </c>
      <c r="F8977" s="158" t="str">
        <f>IF(Tabel_Forespørgsel_fra_Visma28[[#This Row],[SupDescr]]=" "," "," - "&amp;Tabel_Forespørgsel_fra_Visma28[[#This Row],[SupDescr]])</f>
        <v xml:space="preserve"> </v>
      </c>
      <c r="G8977" t="s">
        <v>14217</v>
      </c>
      <c r="H8977">
        <v>1</v>
      </c>
      <c r="I8977" s="158" t="str">
        <f>IF(A8977=A8976,I8976&amp;CHAR(10)&amp;"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78" spans="1:9" x14ac:dyDescent="0.25">
      <c r="A8978" t="s">
        <v>41387</v>
      </c>
      <c r="B8978">
        <v>46352425</v>
      </c>
      <c r="C8978" t="s">
        <v>16</v>
      </c>
      <c r="D8978" s="158" t="str">
        <f>IF(Tabel_Forespørgsel_fra_Visma28[[#This Row],[SupProd]]=" "," "," - "&amp;Tabel_Forespørgsel_fra_Visma28[[#This Row],[SupProd]])</f>
        <v xml:space="preserve"> </v>
      </c>
      <c r="E8978" t="s">
        <v>16</v>
      </c>
      <c r="F8978" s="158" t="str">
        <f>IF(Tabel_Forespørgsel_fra_Visma28[[#This Row],[SupDescr]]=" "," "," - "&amp;Tabel_Forespørgsel_fra_Visma28[[#This Row],[SupDescr]])</f>
        <v xml:space="preserve"> </v>
      </c>
      <c r="G8978" t="s">
        <v>14217</v>
      </c>
      <c r="H8978">
        <v>1</v>
      </c>
      <c r="I8978" s="158" t="str">
        <f>IF(A8978=A8977,I8977&amp;CHAR(10)&amp;"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79" spans="1:9" x14ac:dyDescent="0.25">
      <c r="A8979" t="s">
        <v>41390</v>
      </c>
      <c r="B8979">
        <v>46352425</v>
      </c>
      <c r="C8979" t="s">
        <v>16</v>
      </c>
      <c r="D8979" s="158" t="str">
        <f>IF(Tabel_Forespørgsel_fra_Visma28[[#This Row],[SupProd]]=" "," "," - "&amp;Tabel_Forespørgsel_fra_Visma28[[#This Row],[SupProd]])</f>
        <v xml:space="preserve"> </v>
      </c>
      <c r="E8979" t="s">
        <v>16</v>
      </c>
      <c r="F8979" s="158" t="str">
        <f>IF(Tabel_Forespørgsel_fra_Visma28[[#This Row],[SupDescr]]=" "," "," - "&amp;Tabel_Forespørgsel_fra_Visma28[[#This Row],[SupDescr]])</f>
        <v xml:space="preserve"> </v>
      </c>
      <c r="G8979" t="s">
        <v>14217</v>
      </c>
      <c r="H8979">
        <v>1</v>
      </c>
      <c r="I8979" s="158" t="str">
        <f>IF(A8979=A8978,I8978&amp;CHAR(10)&amp;"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80" spans="1:9" x14ac:dyDescent="0.25">
      <c r="A8980" t="s">
        <v>41569</v>
      </c>
      <c r="B8980">
        <v>57617080</v>
      </c>
      <c r="C8980" t="s">
        <v>16</v>
      </c>
      <c r="D8980" s="158" t="str">
        <f>IF(Tabel_Forespørgsel_fra_Visma28[[#This Row],[SupProd]]=" "," "," - "&amp;Tabel_Forespørgsel_fra_Visma28[[#This Row],[SupProd]])</f>
        <v xml:space="preserve"> </v>
      </c>
      <c r="E8980" t="s">
        <v>16</v>
      </c>
      <c r="F8980" s="158" t="str">
        <f>IF(Tabel_Forespørgsel_fra_Visma28[[#This Row],[SupDescr]]=" "," "," - "&amp;Tabel_Forespørgsel_fra_Visma28[[#This Row],[SupDescr]])</f>
        <v xml:space="preserve"> </v>
      </c>
      <c r="G8980" t="s">
        <v>11284</v>
      </c>
      <c r="H8980">
        <v>1</v>
      </c>
      <c r="I8980" s="158" t="str">
        <f>IF(A8980=A8979,I8979&amp;CHAR(10)&amp;"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81" spans="1:9" x14ac:dyDescent="0.25">
      <c r="A8981" t="s">
        <v>41570</v>
      </c>
      <c r="B8981">
        <v>57617080</v>
      </c>
      <c r="C8981" t="s">
        <v>16</v>
      </c>
      <c r="D8981" s="158" t="str">
        <f>IF(Tabel_Forespørgsel_fra_Visma28[[#This Row],[SupProd]]=" "," "," - "&amp;Tabel_Forespørgsel_fra_Visma28[[#This Row],[SupProd]])</f>
        <v xml:space="preserve"> </v>
      </c>
      <c r="E8981" t="s">
        <v>16</v>
      </c>
      <c r="F8981" s="158" t="str">
        <f>IF(Tabel_Forespørgsel_fra_Visma28[[#This Row],[SupDescr]]=" "," "," - "&amp;Tabel_Forespørgsel_fra_Visma28[[#This Row],[SupDescr]])</f>
        <v xml:space="preserve"> </v>
      </c>
      <c r="G8981" t="s">
        <v>11284</v>
      </c>
      <c r="H8981">
        <v>1</v>
      </c>
      <c r="I8981" s="158" t="str">
        <f>IF(A8981=A8980,I8980&amp;CHAR(10)&amp;"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82" spans="1:9" x14ac:dyDescent="0.25">
      <c r="A8982" t="s">
        <v>41568</v>
      </c>
      <c r="B8982">
        <v>57617080</v>
      </c>
      <c r="C8982" t="s">
        <v>16</v>
      </c>
      <c r="D8982" s="158" t="str">
        <f>IF(Tabel_Forespørgsel_fra_Visma28[[#This Row],[SupProd]]=" "," "," - "&amp;Tabel_Forespørgsel_fra_Visma28[[#This Row],[SupProd]])</f>
        <v xml:space="preserve"> </v>
      </c>
      <c r="E8982" t="s">
        <v>16</v>
      </c>
      <c r="F8982" s="158" t="str">
        <f>IF(Tabel_Forespørgsel_fra_Visma28[[#This Row],[SupDescr]]=" "," "," - "&amp;Tabel_Forespørgsel_fra_Visma28[[#This Row],[SupDescr]])</f>
        <v xml:space="preserve"> </v>
      </c>
      <c r="G8982" t="s">
        <v>11284</v>
      </c>
      <c r="H8982">
        <v>1</v>
      </c>
      <c r="I8982" s="158" t="str">
        <f>IF(A8982=A8981,I8981&amp;CHAR(10)&amp;"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83" spans="1:9" x14ac:dyDescent="0.25">
      <c r="A8983" t="s">
        <v>41426</v>
      </c>
      <c r="B8983">
        <v>96266400</v>
      </c>
      <c r="C8983" t="s">
        <v>16</v>
      </c>
      <c r="D8983" s="158" t="str">
        <f>IF(Tabel_Forespørgsel_fra_Visma28[[#This Row],[SupProd]]=" "," "," - "&amp;Tabel_Forespørgsel_fra_Visma28[[#This Row],[SupProd]])</f>
        <v xml:space="preserve"> </v>
      </c>
      <c r="E8983" t="s">
        <v>16</v>
      </c>
      <c r="F8983" s="158" t="str">
        <f>IF(Tabel_Forespørgsel_fra_Visma28[[#This Row],[SupDescr]]=" "," "," - "&amp;Tabel_Forespørgsel_fra_Visma28[[#This Row],[SupDescr]])</f>
        <v xml:space="preserve"> </v>
      </c>
      <c r="G8983" t="s">
        <v>13916</v>
      </c>
      <c r="H8983">
        <v>1</v>
      </c>
      <c r="I8983" s="158" t="str">
        <f>IF(A8983=A8982,I8982&amp;CHAR(10)&amp;"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84" spans="1:9" x14ac:dyDescent="0.25">
      <c r="A8984" t="s">
        <v>41423</v>
      </c>
      <c r="B8984">
        <v>75577000</v>
      </c>
      <c r="C8984" t="s">
        <v>16</v>
      </c>
      <c r="D8984" s="158" t="str">
        <f>IF(Tabel_Forespørgsel_fra_Visma28[[#This Row],[SupProd]]=" "," "," - "&amp;Tabel_Forespørgsel_fra_Visma28[[#This Row],[SupProd]])</f>
        <v xml:space="preserve"> </v>
      </c>
      <c r="E8984" t="s">
        <v>16</v>
      </c>
      <c r="F8984" s="158" t="str">
        <f>IF(Tabel_Forespørgsel_fra_Visma28[[#This Row],[SupDescr]]=" "," "," - "&amp;Tabel_Forespørgsel_fra_Visma28[[#This Row],[SupDescr]])</f>
        <v xml:space="preserve"> </v>
      </c>
      <c r="G8984" t="s">
        <v>3759</v>
      </c>
      <c r="H8984">
        <v>1</v>
      </c>
      <c r="I8984" s="158" t="str">
        <f>IF(A8984=A8983,I8983&amp;CHAR(10)&amp;"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85" spans="1:9" x14ac:dyDescent="0.25">
      <c r="A8985" t="s">
        <v>42047</v>
      </c>
      <c r="B8985">
        <v>74762273</v>
      </c>
      <c r="C8985" t="s">
        <v>16</v>
      </c>
      <c r="D8985" s="158" t="str">
        <f>IF(Tabel_Forespørgsel_fra_Visma28[[#This Row],[SupProd]]=" "," "," - "&amp;Tabel_Forespørgsel_fra_Visma28[[#This Row],[SupProd]])</f>
        <v xml:space="preserve"> </v>
      </c>
      <c r="E8985" t="s">
        <v>16</v>
      </c>
      <c r="F8985" s="158" t="str">
        <f>IF(Tabel_Forespørgsel_fra_Visma28[[#This Row],[SupDescr]]=" "," "," - "&amp;Tabel_Forespørgsel_fra_Visma28[[#This Row],[SupDescr]])</f>
        <v xml:space="preserve"> </v>
      </c>
      <c r="G8985" t="s">
        <v>154</v>
      </c>
      <c r="H8985">
        <v>1</v>
      </c>
      <c r="I8985" s="158" t="str">
        <f>IF(A8985=A8984,I8984&amp;CHAR(10)&amp;"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986" spans="1:9" x14ac:dyDescent="0.25">
      <c r="A8986" t="s">
        <v>41950</v>
      </c>
      <c r="B8986">
        <v>96266400</v>
      </c>
      <c r="C8986" t="s">
        <v>16</v>
      </c>
      <c r="D8986" s="158" t="str">
        <f>IF(Tabel_Forespørgsel_fra_Visma28[[#This Row],[SupProd]]=" "," "," - "&amp;Tabel_Forespørgsel_fra_Visma28[[#This Row],[SupProd]])</f>
        <v xml:space="preserve"> </v>
      </c>
      <c r="E8986" t="s">
        <v>16</v>
      </c>
      <c r="F8986" s="158" t="str">
        <f>IF(Tabel_Forespørgsel_fra_Visma28[[#This Row],[SupDescr]]=" "," "," - "&amp;Tabel_Forespørgsel_fra_Visma28[[#This Row],[SupDescr]])</f>
        <v xml:space="preserve"> </v>
      </c>
      <c r="G8986" t="s">
        <v>13916</v>
      </c>
      <c r="H8986">
        <v>1</v>
      </c>
      <c r="I8986" s="158" t="str">
        <f>IF(A8986=A8985,I8985&amp;CHAR(10)&amp;"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87" spans="1:9" x14ac:dyDescent="0.25">
      <c r="A8987" t="s">
        <v>41955</v>
      </c>
      <c r="B8987">
        <v>96266400</v>
      </c>
      <c r="C8987" t="s">
        <v>16</v>
      </c>
      <c r="D8987" s="158" t="str">
        <f>IF(Tabel_Forespørgsel_fra_Visma28[[#This Row],[SupProd]]=" "," "," - "&amp;Tabel_Forespørgsel_fra_Visma28[[#This Row],[SupProd]])</f>
        <v xml:space="preserve"> </v>
      </c>
      <c r="E8987" t="s">
        <v>16</v>
      </c>
      <c r="F8987" s="158" t="str">
        <f>IF(Tabel_Forespørgsel_fra_Visma28[[#This Row],[SupDescr]]=" "," "," - "&amp;Tabel_Forespørgsel_fra_Visma28[[#This Row],[SupDescr]])</f>
        <v xml:space="preserve"> </v>
      </c>
      <c r="G8987" t="s">
        <v>13916</v>
      </c>
      <c r="H8987">
        <v>1</v>
      </c>
      <c r="I8987" s="158" t="str">
        <f>IF(A8987=A8986,I8986&amp;CHAR(10)&amp;"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88" spans="1:9" x14ac:dyDescent="0.25">
      <c r="A8988" t="s">
        <v>41951</v>
      </c>
      <c r="B8988">
        <v>96266400</v>
      </c>
      <c r="C8988" t="s">
        <v>16</v>
      </c>
      <c r="D8988" s="158" t="str">
        <f>IF(Tabel_Forespørgsel_fra_Visma28[[#This Row],[SupProd]]=" "," "," - "&amp;Tabel_Forespørgsel_fra_Visma28[[#This Row],[SupProd]])</f>
        <v xml:space="preserve"> </v>
      </c>
      <c r="E8988" t="s">
        <v>16</v>
      </c>
      <c r="F8988" s="158" t="str">
        <f>IF(Tabel_Forespørgsel_fra_Visma28[[#This Row],[SupDescr]]=" "," "," - "&amp;Tabel_Forespørgsel_fra_Visma28[[#This Row],[SupDescr]])</f>
        <v xml:space="preserve"> </v>
      </c>
      <c r="G8988" t="s">
        <v>13916</v>
      </c>
      <c r="H8988">
        <v>1</v>
      </c>
      <c r="I8988" s="158" t="str">
        <f>IF(A8988=A8987,I8987&amp;CHAR(10)&amp;"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89" spans="1:9" x14ac:dyDescent="0.25">
      <c r="A8989" t="s">
        <v>41956</v>
      </c>
      <c r="B8989">
        <v>96266400</v>
      </c>
      <c r="C8989" t="s">
        <v>16</v>
      </c>
      <c r="D8989" s="158" t="str">
        <f>IF(Tabel_Forespørgsel_fra_Visma28[[#This Row],[SupProd]]=" "," "," - "&amp;Tabel_Forespørgsel_fra_Visma28[[#This Row],[SupProd]])</f>
        <v xml:space="preserve"> </v>
      </c>
      <c r="E8989" t="s">
        <v>16</v>
      </c>
      <c r="F8989" s="158" t="str">
        <f>IF(Tabel_Forespørgsel_fra_Visma28[[#This Row],[SupDescr]]=" "," "," - "&amp;Tabel_Forespørgsel_fra_Visma28[[#This Row],[SupDescr]])</f>
        <v xml:space="preserve"> </v>
      </c>
      <c r="G8989" t="s">
        <v>13916</v>
      </c>
      <c r="H8989">
        <v>1</v>
      </c>
      <c r="I8989" s="158" t="str">
        <f>IF(A8989=A8988,I8988&amp;CHAR(10)&amp;"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0" spans="1:9" x14ac:dyDescent="0.25">
      <c r="A8990" t="s">
        <v>41957</v>
      </c>
      <c r="B8990">
        <v>96266400</v>
      </c>
      <c r="C8990" t="s">
        <v>16</v>
      </c>
      <c r="D8990" s="158" t="str">
        <f>IF(Tabel_Forespørgsel_fra_Visma28[[#This Row],[SupProd]]=" "," "," - "&amp;Tabel_Forespørgsel_fra_Visma28[[#This Row],[SupProd]])</f>
        <v xml:space="preserve"> </v>
      </c>
      <c r="E8990" t="s">
        <v>16</v>
      </c>
      <c r="F8990" s="158" t="str">
        <f>IF(Tabel_Forespørgsel_fra_Visma28[[#This Row],[SupDescr]]=" "," "," - "&amp;Tabel_Forespørgsel_fra_Visma28[[#This Row],[SupDescr]])</f>
        <v xml:space="preserve"> </v>
      </c>
      <c r="G8990" t="s">
        <v>13916</v>
      </c>
      <c r="H8990">
        <v>1</v>
      </c>
      <c r="I8990" s="158" t="str">
        <f>IF(A8990=A8989,I8989&amp;CHAR(10)&amp;"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1" spans="1:9" x14ac:dyDescent="0.25">
      <c r="A8991" t="s">
        <v>41961</v>
      </c>
      <c r="B8991">
        <v>96266400</v>
      </c>
      <c r="C8991" t="s">
        <v>16</v>
      </c>
      <c r="D8991" s="158" t="str">
        <f>IF(Tabel_Forespørgsel_fra_Visma28[[#This Row],[SupProd]]=" "," "," - "&amp;Tabel_Forespørgsel_fra_Visma28[[#This Row],[SupProd]])</f>
        <v xml:space="preserve"> </v>
      </c>
      <c r="E8991" t="s">
        <v>16</v>
      </c>
      <c r="F8991" s="158" t="str">
        <f>IF(Tabel_Forespørgsel_fra_Visma28[[#This Row],[SupDescr]]=" "," "," - "&amp;Tabel_Forespørgsel_fra_Visma28[[#This Row],[SupDescr]])</f>
        <v xml:space="preserve"> </v>
      </c>
      <c r="G8991" t="s">
        <v>13916</v>
      </c>
      <c r="H8991">
        <v>1</v>
      </c>
      <c r="I8991" s="158" t="str">
        <f>IF(A8991=A8990,I8990&amp;CHAR(10)&amp;"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2" spans="1:9" x14ac:dyDescent="0.25">
      <c r="A8992" t="s">
        <v>41952</v>
      </c>
      <c r="B8992">
        <v>96266400</v>
      </c>
      <c r="C8992" t="s">
        <v>16</v>
      </c>
      <c r="D8992" s="158" t="str">
        <f>IF(Tabel_Forespørgsel_fra_Visma28[[#This Row],[SupProd]]=" "," "," - "&amp;Tabel_Forespørgsel_fra_Visma28[[#This Row],[SupProd]])</f>
        <v xml:space="preserve"> </v>
      </c>
      <c r="E8992" t="s">
        <v>16</v>
      </c>
      <c r="F8992" s="158" t="str">
        <f>IF(Tabel_Forespørgsel_fra_Visma28[[#This Row],[SupDescr]]=" "," "," - "&amp;Tabel_Forespørgsel_fra_Visma28[[#This Row],[SupDescr]])</f>
        <v xml:space="preserve"> </v>
      </c>
      <c r="G8992" t="s">
        <v>13916</v>
      </c>
      <c r="H8992">
        <v>1</v>
      </c>
      <c r="I8992" s="158" t="str">
        <f>IF(A8992=A8991,I8991&amp;CHAR(10)&amp;"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3" spans="1:9" x14ac:dyDescent="0.25">
      <c r="A8993" t="s">
        <v>40962</v>
      </c>
      <c r="B8993">
        <v>96266400</v>
      </c>
      <c r="C8993" t="s">
        <v>16</v>
      </c>
      <c r="D8993" s="158" t="str">
        <f>IF(Tabel_Forespørgsel_fra_Visma28[[#This Row],[SupProd]]=" "," "," - "&amp;Tabel_Forespørgsel_fra_Visma28[[#This Row],[SupProd]])</f>
        <v xml:space="preserve"> </v>
      </c>
      <c r="E8993" t="s">
        <v>16</v>
      </c>
      <c r="F8993" s="158" t="str">
        <f>IF(Tabel_Forespørgsel_fra_Visma28[[#This Row],[SupDescr]]=" "," "," - "&amp;Tabel_Forespørgsel_fra_Visma28[[#This Row],[SupDescr]])</f>
        <v xml:space="preserve"> </v>
      </c>
      <c r="G8993" t="s">
        <v>13916</v>
      </c>
      <c r="H8993">
        <v>1</v>
      </c>
      <c r="I8993" s="158" t="str">
        <f>IF(A8993=A8992,I8992&amp;CHAR(10)&amp;"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4" spans="1:9" x14ac:dyDescent="0.25">
      <c r="A8994" t="s">
        <v>40964</v>
      </c>
      <c r="B8994">
        <v>96266400</v>
      </c>
      <c r="C8994" t="s">
        <v>16</v>
      </c>
      <c r="D8994" s="158" t="str">
        <f>IF(Tabel_Forespørgsel_fra_Visma28[[#This Row],[SupProd]]=" "," "," - "&amp;Tabel_Forespørgsel_fra_Visma28[[#This Row],[SupProd]])</f>
        <v xml:space="preserve"> </v>
      </c>
      <c r="E8994" t="s">
        <v>16</v>
      </c>
      <c r="F8994" s="158" t="str">
        <f>IF(Tabel_Forespørgsel_fra_Visma28[[#This Row],[SupDescr]]=" "," "," - "&amp;Tabel_Forespørgsel_fra_Visma28[[#This Row],[SupDescr]])</f>
        <v xml:space="preserve"> </v>
      </c>
      <c r="G8994" t="s">
        <v>13916</v>
      </c>
      <c r="H8994">
        <v>1</v>
      </c>
      <c r="I8994" s="158" t="str">
        <f>IF(A8994=A8993,I8993&amp;CHAR(10)&amp;"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5" spans="1:9" x14ac:dyDescent="0.25">
      <c r="A8995" t="s">
        <v>40963</v>
      </c>
      <c r="B8995">
        <v>96266400</v>
      </c>
      <c r="C8995" t="s">
        <v>16</v>
      </c>
      <c r="D8995" s="158" t="str">
        <f>IF(Tabel_Forespørgsel_fra_Visma28[[#This Row],[SupProd]]=" "," "," - "&amp;Tabel_Forespørgsel_fra_Visma28[[#This Row],[SupProd]])</f>
        <v xml:space="preserve"> </v>
      </c>
      <c r="E8995" t="s">
        <v>16</v>
      </c>
      <c r="F8995" s="158" t="str">
        <f>IF(Tabel_Forespørgsel_fra_Visma28[[#This Row],[SupDescr]]=" "," "," - "&amp;Tabel_Forespørgsel_fra_Visma28[[#This Row],[SupDescr]])</f>
        <v xml:space="preserve"> </v>
      </c>
      <c r="G8995" t="s">
        <v>13916</v>
      </c>
      <c r="H8995">
        <v>1</v>
      </c>
      <c r="I8995" s="158" t="str">
        <f>IF(A8995=A8994,I8994&amp;CHAR(10)&amp;"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6" spans="1:9" x14ac:dyDescent="0.25">
      <c r="A8996" t="s">
        <v>41953</v>
      </c>
      <c r="B8996">
        <v>96266400</v>
      </c>
      <c r="C8996" t="s">
        <v>16</v>
      </c>
      <c r="D8996" s="158" t="str">
        <f>IF(Tabel_Forespørgsel_fra_Visma28[[#This Row],[SupProd]]=" "," "," - "&amp;Tabel_Forespørgsel_fra_Visma28[[#This Row],[SupProd]])</f>
        <v xml:space="preserve"> </v>
      </c>
      <c r="E8996" t="s">
        <v>16</v>
      </c>
      <c r="F8996" s="158" t="str">
        <f>IF(Tabel_Forespørgsel_fra_Visma28[[#This Row],[SupDescr]]=" "," "," - "&amp;Tabel_Forespørgsel_fra_Visma28[[#This Row],[SupDescr]])</f>
        <v xml:space="preserve"> </v>
      </c>
      <c r="G8996" t="s">
        <v>13916</v>
      </c>
      <c r="H8996">
        <v>1</v>
      </c>
      <c r="I8996" s="158" t="str">
        <f>IF(A8996=A8995,I8995&amp;CHAR(10)&amp;"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7" spans="1:9" x14ac:dyDescent="0.25">
      <c r="A8997" t="s">
        <v>41954</v>
      </c>
      <c r="B8997">
        <v>96266400</v>
      </c>
      <c r="C8997" t="s">
        <v>16</v>
      </c>
      <c r="D8997" s="158" t="str">
        <f>IF(Tabel_Forespørgsel_fra_Visma28[[#This Row],[SupProd]]=" "," "," - "&amp;Tabel_Forespørgsel_fra_Visma28[[#This Row],[SupProd]])</f>
        <v xml:space="preserve"> </v>
      </c>
      <c r="E8997" t="s">
        <v>16</v>
      </c>
      <c r="F8997" s="158" t="str">
        <f>IF(Tabel_Forespørgsel_fra_Visma28[[#This Row],[SupDescr]]=" "," "," - "&amp;Tabel_Forespørgsel_fra_Visma28[[#This Row],[SupDescr]])</f>
        <v xml:space="preserve"> </v>
      </c>
      <c r="G8997" t="s">
        <v>13916</v>
      </c>
      <c r="H8997">
        <v>1</v>
      </c>
      <c r="I8997" s="158" t="str">
        <f>IF(A8997=A8996,I8996&amp;CHAR(10)&amp;"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8" spans="1:9" x14ac:dyDescent="0.25">
      <c r="A8998" t="s">
        <v>40965</v>
      </c>
      <c r="B8998">
        <v>96266400</v>
      </c>
      <c r="C8998" t="s">
        <v>16</v>
      </c>
      <c r="D8998" s="158" t="str">
        <f>IF(Tabel_Forespørgsel_fra_Visma28[[#This Row],[SupProd]]=" "," "," - "&amp;Tabel_Forespørgsel_fra_Visma28[[#This Row],[SupProd]])</f>
        <v xml:space="preserve"> </v>
      </c>
      <c r="E8998" t="s">
        <v>16</v>
      </c>
      <c r="F8998" s="158" t="str">
        <f>IF(Tabel_Forespørgsel_fra_Visma28[[#This Row],[SupDescr]]=" "," "," - "&amp;Tabel_Forespørgsel_fra_Visma28[[#This Row],[SupDescr]])</f>
        <v xml:space="preserve"> </v>
      </c>
      <c r="G8998" t="s">
        <v>13916</v>
      </c>
      <c r="H8998">
        <v>1</v>
      </c>
      <c r="I8998" s="158" t="str">
        <f>IF(A8998=A8997,I8997&amp;CHAR(10)&amp;"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9" spans="1:9" x14ac:dyDescent="0.25">
      <c r="A8999" t="s">
        <v>40993</v>
      </c>
      <c r="B8999">
        <v>75577000</v>
      </c>
      <c r="C8999" t="s">
        <v>16</v>
      </c>
      <c r="D8999" s="158" t="str">
        <f>IF(Tabel_Forespørgsel_fra_Visma28[[#This Row],[SupProd]]=" "," "," - "&amp;Tabel_Forespørgsel_fra_Visma28[[#This Row],[SupProd]])</f>
        <v xml:space="preserve"> </v>
      </c>
      <c r="E8999" t="s">
        <v>16</v>
      </c>
      <c r="F8999" s="158" t="str">
        <f>IF(Tabel_Forespørgsel_fra_Visma28[[#This Row],[SupDescr]]=" "," "," - "&amp;Tabel_Forespørgsel_fra_Visma28[[#This Row],[SupDescr]])</f>
        <v xml:space="preserve"> </v>
      </c>
      <c r="G8999" t="s">
        <v>3759</v>
      </c>
      <c r="H8999">
        <v>1</v>
      </c>
      <c r="I8999" s="158" t="str">
        <f>IF(A8999=A8998,I8998&amp;CHAR(10)&amp;"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000" spans="1:9" x14ac:dyDescent="0.25">
      <c r="A9000" t="s">
        <v>40967</v>
      </c>
      <c r="B9000">
        <v>96266400</v>
      </c>
      <c r="C9000" t="s">
        <v>16</v>
      </c>
      <c r="D9000" s="158" t="str">
        <f>IF(Tabel_Forespørgsel_fra_Visma28[[#This Row],[SupProd]]=" "," "," - "&amp;Tabel_Forespørgsel_fra_Visma28[[#This Row],[SupProd]])</f>
        <v xml:space="preserve"> </v>
      </c>
      <c r="E9000" t="s">
        <v>16</v>
      </c>
      <c r="F9000" s="158" t="str">
        <f>IF(Tabel_Forespørgsel_fra_Visma28[[#This Row],[SupDescr]]=" "," "," - "&amp;Tabel_Forespørgsel_fra_Visma28[[#This Row],[SupDescr]])</f>
        <v xml:space="preserve"> </v>
      </c>
      <c r="G9000" t="s">
        <v>13916</v>
      </c>
      <c r="H9000">
        <v>1</v>
      </c>
      <c r="I9000" s="158" t="str">
        <f>IF(A9000=A8999,I8999&amp;CHAR(10)&amp;"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1" spans="1:9" x14ac:dyDescent="0.25">
      <c r="A9001" t="s">
        <v>40968</v>
      </c>
      <c r="B9001">
        <v>96266400</v>
      </c>
      <c r="C9001" t="s">
        <v>16</v>
      </c>
      <c r="D9001" s="158" t="str">
        <f>IF(Tabel_Forespørgsel_fra_Visma28[[#This Row],[SupProd]]=" "," "," - "&amp;Tabel_Forespørgsel_fra_Visma28[[#This Row],[SupProd]])</f>
        <v xml:space="preserve"> </v>
      </c>
      <c r="E9001" t="s">
        <v>16</v>
      </c>
      <c r="F9001" s="158" t="str">
        <f>IF(Tabel_Forespørgsel_fra_Visma28[[#This Row],[SupDescr]]=" "," "," - "&amp;Tabel_Forespørgsel_fra_Visma28[[#This Row],[SupDescr]])</f>
        <v xml:space="preserve"> </v>
      </c>
      <c r="G9001" t="s">
        <v>13916</v>
      </c>
      <c r="H9001">
        <v>1</v>
      </c>
      <c r="I9001" s="158" t="str">
        <f>IF(A9001=A9000,I9000&amp;CHAR(10)&amp;"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2" spans="1:9" x14ac:dyDescent="0.25">
      <c r="A9002" t="s">
        <v>41958</v>
      </c>
      <c r="B9002">
        <v>96266400</v>
      </c>
      <c r="C9002" t="s">
        <v>16</v>
      </c>
      <c r="D9002" s="158" t="str">
        <f>IF(Tabel_Forespørgsel_fra_Visma28[[#This Row],[SupProd]]=" "," "," - "&amp;Tabel_Forespørgsel_fra_Visma28[[#This Row],[SupProd]])</f>
        <v xml:space="preserve"> </v>
      </c>
      <c r="E9002" t="s">
        <v>16</v>
      </c>
      <c r="F9002" s="158" t="str">
        <f>IF(Tabel_Forespørgsel_fra_Visma28[[#This Row],[SupDescr]]=" "," "," - "&amp;Tabel_Forespørgsel_fra_Visma28[[#This Row],[SupDescr]])</f>
        <v xml:space="preserve"> </v>
      </c>
      <c r="G9002" t="s">
        <v>13916</v>
      </c>
      <c r="H9002">
        <v>1</v>
      </c>
      <c r="I9002" s="158" t="str">
        <f>IF(A9002=A9001,I9001&amp;CHAR(10)&amp;"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3" spans="1:9" x14ac:dyDescent="0.25">
      <c r="A9003" t="s">
        <v>41959</v>
      </c>
      <c r="B9003">
        <v>96266400</v>
      </c>
      <c r="C9003" t="s">
        <v>16</v>
      </c>
      <c r="D9003" s="158" t="str">
        <f>IF(Tabel_Forespørgsel_fra_Visma28[[#This Row],[SupProd]]=" "," "," - "&amp;Tabel_Forespørgsel_fra_Visma28[[#This Row],[SupProd]])</f>
        <v xml:space="preserve"> </v>
      </c>
      <c r="E9003" t="s">
        <v>16</v>
      </c>
      <c r="F9003" s="158" t="str">
        <f>IF(Tabel_Forespørgsel_fra_Visma28[[#This Row],[SupDescr]]=" "," "," - "&amp;Tabel_Forespørgsel_fra_Visma28[[#This Row],[SupDescr]])</f>
        <v xml:space="preserve"> </v>
      </c>
      <c r="G9003" t="s">
        <v>13916</v>
      </c>
      <c r="H9003">
        <v>1</v>
      </c>
      <c r="I9003" s="158" t="str">
        <f>IF(A9003=A9002,I9002&amp;CHAR(10)&amp;"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4" spans="1:9" x14ac:dyDescent="0.25">
      <c r="A9004" t="s">
        <v>41960</v>
      </c>
      <c r="B9004">
        <v>96266400</v>
      </c>
      <c r="C9004" t="s">
        <v>16</v>
      </c>
      <c r="D9004" s="158" t="str">
        <f>IF(Tabel_Forespørgsel_fra_Visma28[[#This Row],[SupProd]]=" "," "," - "&amp;Tabel_Forespørgsel_fra_Visma28[[#This Row],[SupProd]])</f>
        <v xml:space="preserve"> </v>
      </c>
      <c r="E9004" t="s">
        <v>16</v>
      </c>
      <c r="F9004" s="158" t="str">
        <f>IF(Tabel_Forespørgsel_fra_Visma28[[#This Row],[SupDescr]]=" "," "," - "&amp;Tabel_Forespørgsel_fra_Visma28[[#This Row],[SupDescr]])</f>
        <v xml:space="preserve"> </v>
      </c>
      <c r="G9004" t="s">
        <v>13916</v>
      </c>
      <c r="H9004">
        <v>1</v>
      </c>
      <c r="I9004" s="158" t="str">
        <f>IF(A9004=A9003,I9003&amp;CHAR(10)&amp;"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5" spans="1:9" x14ac:dyDescent="0.25">
      <c r="A9005" t="s">
        <v>41962</v>
      </c>
      <c r="B9005">
        <v>96266400</v>
      </c>
      <c r="C9005" t="s">
        <v>16</v>
      </c>
      <c r="D9005" s="158" t="str">
        <f>IF(Tabel_Forespørgsel_fra_Visma28[[#This Row],[SupProd]]=" "," "," - "&amp;Tabel_Forespørgsel_fra_Visma28[[#This Row],[SupProd]])</f>
        <v xml:space="preserve"> </v>
      </c>
      <c r="E9005" t="s">
        <v>16</v>
      </c>
      <c r="F9005" s="158" t="str">
        <f>IF(Tabel_Forespørgsel_fra_Visma28[[#This Row],[SupDescr]]=" "," "," - "&amp;Tabel_Forespørgsel_fra_Visma28[[#This Row],[SupDescr]])</f>
        <v xml:space="preserve"> </v>
      </c>
      <c r="G9005" t="s">
        <v>13916</v>
      </c>
      <c r="H9005">
        <v>1</v>
      </c>
      <c r="I9005" s="158" t="str">
        <f>IF(A9005=A9004,I9004&amp;CHAR(10)&amp;"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6" spans="1:9" x14ac:dyDescent="0.25">
      <c r="A9006" t="s">
        <v>41963</v>
      </c>
      <c r="B9006">
        <v>96266400</v>
      </c>
      <c r="C9006" t="s">
        <v>16</v>
      </c>
      <c r="D9006" s="158" t="str">
        <f>IF(Tabel_Forespørgsel_fra_Visma28[[#This Row],[SupProd]]=" "," "," - "&amp;Tabel_Forespørgsel_fra_Visma28[[#This Row],[SupProd]])</f>
        <v xml:space="preserve"> </v>
      </c>
      <c r="E9006" t="s">
        <v>16</v>
      </c>
      <c r="F9006" s="158" t="str">
        <f>IF(Tabel_Forespørgsel_fra_Visma28[[#This Row],[SupDescr]]=" "," "," - "&amp;Tabel_Forespørgsel_fra_Visma28[[#This Row],[SupDescr]])</f>
        <v xml:space="preserve"> </v>
      </c>
      <c r="G9006" t="s">
        <v>13916</v>
      </c>
      <c r="H9006">
        <v>1</v>
      </c>
      <c r="I9006" s="158" t="str">
        <f>IF(A9006=A9005,I9005&amp;CHAR(10)&amp;"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7" spans="1:9" x14ac:dyDescent="0.25">
      <c r="A9007" t="s">
        <v>41966</v>
      </c>
      <c r="B9007">
        <v>96266400</v>
      </c>
      <c r="C9007" t="s">
        <v>16</v>
      </c>
      <c r="D9007" s="158" t="str">
        <f>IF(Tabel_Forespørgsel_fra_Visma28[[#This Row],[SupProd]]=" "," "," - "&amp;Tabel_Forespørgsel_fra_Visma28[[#This Row],[SupProd]])</f>
        <v xml:space="preserve"> </v>
      </c>
      <c r="E9007" t="s">
        <v>16</v>
      </c>
      <c r="F9007" s="158" t="str">
        <f>IF(Tabel_Forespørgsel_fra_Visma28[[#This Row],[SupDescr]]=" "," "," - "&amp;Tabel_Forespørgsel_fra_Visma28[[#This Row],[SupDescr]])</f>
        <v xml:space="preserve"> </v>
      </c>
      <c r="G9007" t="s">
        <v>13916</v>
      </c>
      <c r="H9007">
        <v>1</v>
      </c>
      <c r="I9007" s="158" t="str">
        <f>IF(A9007=A9006,I9006&amp;CHAR(10)&amp;"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8" spans="1:9" x14ac:dyDescent="0.25">
      <c r="A9008" t="s">
        <v>40969</v>
      </c>
      <c r="B9008">
        <v>96266400</v>
      </c>
      <c r="C9008" t="s">
        <v>16</v>
      </c>
      <c r="D9008" s="158" t="str">
        <f>IF(Tabel_Forespørgsel_fra_Visma28[[#This Row],[SupProd]]=" "," "," - "&amp;Tabel_Forespørgsel_fra_Visma28[[#This Row],[SupProd]])</f>
        <v xml:space="preserve"> </v>
      </c>
      <c r="E9008" t="s">
        <v>16</v>
      </c>
      <c r="F9008" s="158" t="str">
        <f>IF(Tabel_Forespørgsel_fra_Visma28[[#This Row],[SupDescr]]=" "," "," - "&amp;Tabel_Forespørgsel_fra_Visma28[[#This Row],[SupDescr]])</f>
        <v xml:space="preserve"> </v>
      </c>
      <c r="G9008" t="s">
        <v>13916</v>
      </c>
      <c r="H9008">
        <v>1</v>
      </c>
      <c r="I9008" s="158" t="str">
        <f>IF(A9008=A9007,I9007&amp;CHAR(10)&amp;"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9" spans="1:9" x14ac:dyDescent="0.25">
      <c r="A9009" t="s">
        <v>41967</v>
      </c>
      <c r="B9009">
        <v>96266400</v>
      </c>
      <c r="C9009" t="s">
        <v>16</v>
      </c>
      <c r="D9009" s="158" t="str">
        <f>IF(Tabel_Forespørgsel_fra_Visma28[[#This Row],[SupProd]]=" "," "," - "&amp;Tabel_Forespørgsel_fra_Visma28[[#This Row],[SupProd]])</f>
        <v xml:space="preserve"> </v>
      </c>
      <c r="E9009" t="s">
        <v>16</v>
      </c>
      <c r="F9009" s="158" t="str">
        <f>IF(Tabel_Forespørgsel_fra_Visma28[[#This Row],[SupDescr]]=" "," "," - "&amp;Tabel_Forespørgsel_fra_Visma28[[#This Row],[SupDescr]])</f>
        <v xml:space="preserve"> </v>
      </c>
      <c r="G9009" t="s">
        <v>13916</v>
      </c>
      <c r="H9009">
        <v>1</v>
      </c>
      <c r="I9009" s="158" t="str">
        <f>IF(A9009=A9008,I9008&amp;CHAR(10)&amp;"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10" spans="1:9" x14ac:dyDescent="0.25">
      <c r="A9010" t="s">
        <v>41968</v>
      </c>
      <c r="B9010">
        <v>70120140</v>
      </c>
      <c r="C9010" t="s">
        <v>16</v>
      </c>
      <c r="D9010" s="158" t="str">
        <f>IF(Tabel_Forespørgsel_fra_Visma28[[#This Row],[SupProd]]=" "," "," - "&amp;Tabel_Forespørgsel_fra_Visma28[[#This Row],[SupProd]])</f>
        <v xml:space="preserve"> </v>
      </c>
      <c r="E9010" t="s">
        <v>16</v>
      </c>
      <c r="F9010" s="158" t="str">
        <f>IF(Tabel_Forespørgsel_fra_Visma28[[#This Row],[SupDescr]]=" "," "," - "&amp;Tabel_Forespørgsel_fra_Visma28[[#This Row],[SupDescr]])</f>
        <v xml:space="preserve"> </v>
      </c>
      <c r="G9010" t="s">
        <v>2467</v>
      </c>
      <c r="H9010">
        <v>1</v>
      </c>
      <c r="I9010" s="158" t="str">
        <f>IF(A9010=A9009,I9009&amp;CHAR(10)&amp;"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11" spans="1:9" x14ac:dyDescent="0.25">
      <c r="A9011" t="s">
        <v>40970</v>
      </c>
      <c r="B9011">
        <v>70120140</v>
      </c>
      <c r="C9011" t="s">
        <v>16</v>
      </c>
      <c r="D9011" s="158" t="str">
        <f>IF(Tabel_Forespørgsel_fra_Visma28[[#This Row],[SupProd]]=" "," "," - "&amp;Tabel_Forespørgsel_fra_Visma28[[#This Row],[SupProd]])</f>
        <v xml:space="preserve"> </v>
      </c>
      <c r="E9011" t="s">
        <v>16</v>
      </c>
      <c r="F9011" s="158" t="str">
        <f>IF(Tabel_Forespørgsel_fra_Visma28[[#This Row],[SupDescr]]=" "," "," - "&amp;Tabel_Forespørgsel_fra_Visma28[[#This Row],[SupDescr]])</f>
        <v xml:space="preserve"> </v>
      </c>
      <c r="G9011" t="s">
        <v>2467</v>
      </c>
      <c r="H9011">
        <v>1</v>
      </c>
      <c r="I9011" s="158" t="str">
        <f>IF(A9011=A9010,I9010&amp;CHAR(10)&amp;"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12" spans="1:9" x14ac:dyDescent="0.25">
      <c r="A9012" t="s">
        <v>40971</v>
      </c>
      <c r="B9012">
        <v>70120140</v>
      </c>
      <c r="C9012" t="s">
        <v>16</v>
      </c>
      <c r="D9012" s="158" t="str">
        <f>IF(Tabel_Forespørgsel_fra_Visma28[[#This Row],[SupProd]]=" "," "," - "&amp;Tabel_Forespørgsel_fra_Visma28[[#This Row],[SupProd]])</f>
        <v xml:space="preserve"> </v>
      </c>
      <c r="E9012" t="s">
        <v>16</v>
      </c>
      <c r="F9012" s="158" t="str">
        <f>IF(Tabel_Forespørgsel_fra_Visma28[[#This Row],[SupDescr]]=" "," "," - "&amp;Tabel_Forespørgsel_fra_Visma28[[#This Row],[SupDescr]])</f>
        <v xml:space="preserve"> </v>
      </c>
      <c r="G9012" t="s">
        <v>2467</v>
      </c>
      <c r="H9012">
        <v>1</v>
      </c>
      <c r="I9012" s="158" t="str">
        <f>IF(A9012=A9011,I9011&amp;CHAR(10)&amp;"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13" spans="1:9" x14ac:dyDescent="0.25">
      <c r="A9013" t="s">
        <v>41399</v>
      </c>
      <c r="B9013">
        <v>70120140</v>
      </c>
      <c r="C9013" t="s">
        <v>16</v>
      </c>
      <c r="D9013" s="158" t="str">
        <f>IF(Tabel_Forespørgsel_fra_Visma28[[#This Row],[SupProd]]=" "," "," - "&amp;Tabel_Forespørgsel_fra_Visma28[[#This Row],[SupProd]])</f>
        <v xml:space="preserve"> </v>
      </c>
      <c r="E9013" t="s">
        <v>16</v>
      </c>
      <c r="F9013" s="158" t="str">
        <f>IF(Tabel_Forespørgsel_fra_Visma28[[#This Row],[SupDescr]]=" "," "," - "&amp;Tabel_Forespørgsel_fra_Visma28[[#This Row],[SupDescr]])</f>
        <v xml:space="preserve"> </v>
      </c>
      <c r="G9013" t="s">
        <v>2467</v>
      </c>
      <c r="H9013">
        <v>1</v>
      </c>
      <c r="I9013" s="158" t="str">
        <f>IF(A9013=A9012,I9012&amp;CHAR(10)&amp;"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14" spans="1:9" x14ac:dyDescent="0.25">
      <c r="A9014" t="s">
        <v>41969</v>
      </c>
      <c r="B9014">
        <v>75211662</v>
      </c>
      <c r="C9014" t="s">
        <v>16</v>
      </c>
      <c r="D9014" s="158" t="str">
        <f>IF(Tabel_Forespørgsel_fra_Visma28[[#This Row],[SupProd]]=" "," "," - "&amp;Tabel_Forespørgsel_fra_Visma28[[#This Row],[SupProd]])</f>
        <v xml:space="preserve"> </v>
      </c>
      <c r="E9014" t="s">
        <v>16</v>
      </c>
      <c r="F9014" s="158" t="str">
        <f>IF(Tabel_Forespørgsel_fra_Visma28[[#This Row],[SupDescr]]=" "," "," - "&amp;Tabel_Forespørgsel_fra_Visma28[[#This Row],[SupDescr]])</f>
        <v xml:space="preserve"> </v>
      </c>
      <c r="G9014" t="s">
        <v>7015</v>
      </c>
      <c r="H9014">
        <v>1</v>
      </c>
      <c r="I9014" s="158" t="str">
        <f>IF(A9014=A9013,I9013&amp;CHAR(10)&amp;"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15" spans="1:9" x14ac:dyDescent="0.25">
      <c r="A9015" t="s">
        <v>41964</v>
      </c>
      <c r="B9015">
        <v>75211662</v>
      </c>
      <c r="C9015" t="s">
        <v>16</v>
      </c>
      <c r="D9015" s="158" t="str">
        <f>IF(Tabel_Forespørgsel_fra_Visma28[[#This Row],[SupProd]]=" "," "," - "&amp;Tabel_Forespørgsel_fra_Visma28[[#This Row],[SupProd]])</f>
        <v xml:space="preserve"> </v>
      </c>
      <c r="E9015" t="s">
        <v>16</v>
      </c>
      <c r="F9015" s="158" t="str">
        <f>IF(Tabel_Forespørgsel_fra_Visma28[[#This Row],[SupDescr]]=" "," "," - "&amp;Tabel_Forespørgsel_fra_Visma28[[#This Row],[SupDescr]])</f>
        <v xml:space="preserve"> </v>
      </c>
      <c r="G9015" t="s">
        <v>7015</v>
      </c>
      <c r="H9015">
        <v>1</v>
      </c>
      <c r="I9015" s="158" t="str">
        <f>IF(A9015=A9014,I9014&amp;CHAR(10)&amp;"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16" spans="1:9" x14ac:dyDescent="0.25">
      <c r="A9016" t="s">
        <v>41400</v>
      </c>
      <c r="B9016">
        <v>75211662</v>
      </c>
      <c r="C9016" t="s">
        <v>16</v>
      </c>
      <c r="D9016" s="158" t="str">
        <f>IF(Tabel_Forespørgsel_fra_Visma28[[#This Row],[SupProd]]=" "," "," - "&amp;Tabel_Forespørgsel_fra_Visma28[[#This Row],[SupProd]])</f>
        <v xml:space="preserve"> </v>
      </c>
      <c r="E9016" t="s">
        <v>16</v>
      </c>
      <c r="F9016" s="158" t="str">
        <f>IF(Tabel_Forespørgsel_fra_Visma28[[#This Row],[SupDescr]]=" "," "," - "&amp;Tabel_Forespørgsel_fra_Visma28[[#This Row],[SupDescr]])</f>
        <v xml:space="preserve"> </v>
      </c>
      <c r="G9016" t="s">
        <v>7015</v>
      </c>
      <c r="H9016">
        <v>1</v>
      </c>
      <c r="I9016" s="158" t="str">
        <f>IF(A9016=A9015,I9015&amp;CHAR(10)&amp;"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17" spans="1:9" x14ac:dyDescent="0.25">
      <c r="A9017" t="s">
        <v>41970</v>
      </c>
      <c r="B9017">
        <v>75211662</v>
      </c>
      <c r="C9017" t="s">
        <v>16</v>
      </c>
      <c r="D9017" s="158" t="str">
        <f>IF(Tabel_Forespørgsel_fra_Visma28[[#This Row],[SupProd]]=" "," "," - "&amp;Tabel_Forespørgsel_fra_Visma28[[#This Row],[SupProd]])</f>
        <v xml:space="preserve"> </v>
      </c>
      <c r="E9017" t="s">
        <v>16</v>
      </c>
      <c r="F9017" s="158" t="str">
        <f>IF(Tabel_Forespørgsel_fra_Visma28[[#This Row],[SupDescr]]=" "," "," - "&amp;Tabel_Forespørgsel_fra_Visma28[[#This Row],[SupDescr]])</f>
        <v xml:space="preserve"> </v>
      </c>
      <c r="G9017" t="s">
        <v>7015</v>
      </c>
      <c r="H9017">
        <v>1</v>
      </c>
      <c r="I9017" s="158" t="str">
        <f>IF(A9017=A9016,I9016&amp;CHAR(10)&amp;"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18" spans="1:9" x14ac:dyDescent="0.25">
      <c r="A9018" t="s">
        <v>41403</v>
      </c>
      <c r="B9018">
        <v>75211662</v>
      </c>
      <c r="C9018" t="s">
        <v>16</v>
      </c>
      <c r="D9018" s="158" t="str">
        <f>IF(Tabel_Forespørgsel_fra_Visma28[[#This Row],[SupProd]]=" "," "," - "&amp;Tabel_Forespørgsel_fra_Visma28[[#This Row],[SupProd]])</f>
        <v xml:space="preserve"> </v>
      </c>
      <c r="E9018" t="s">
        <v>16</v>
      </c>
      <c r="F9018" s="158" t="str">
        <f>IF(Tabel_Forespørgsel_fra_Visma28[[#This Row],[SupDescr]]=" "," "," - "&amp;Tabel_Forespørgsel_fra_Visma28[[#This Row],[SupDescr]])</f>
        <v xml:space="preserve"> </v>
      </c>
      <c r="G9018" t="s">
        <v>7015</v>
      </c>
      <c r="H9018">
        <v>1</v>
      </c>
      <c r="I9018" s="158" t="str">
        <f>IF(A9018=A9017,I9017&amp;CHAR(10)&amp;"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19" spans="1:9" x14ac:dyDescent="0.25">
      <c r="A9019" t="s">
        <v>41401</v>
      </c>
      <c r="B9019">
        <v>75211662</v>
      </c>
      <c r="C9019" t="s">
        <v>16</v>
      </c>
      <c r="D9019" s="158" t="str">
        <f>IF(Tabel_Forespørgsel_fra_Visma28[[#This Row],[SupProd]]=" "," "," - "&amp;Tabel_Forespørgsel_fra_Visma28[[#This Row],[SupProd]])</f>
        <v xml:space="preserve"> </v>
      </c>
      <c r="E9019" t="s">
        <v>16</v>
      </c>
      <c r="F9019" s="158" t="str">
        <f>IF(Tabel_Forespørgsel_fra_Visma28[[#This Row],[SupDescr]]=" "," "," - "&amp;Tabel_Forespørgsel_fra_Visma28[[#This Row],[SupDescr]])</f>
        <v xml:space="preserve"> </v>
      </c>
      <c r="G9019" t="s">
        <v>7015</v>
      </c>
      <c r="H9019">
        <v>1</v>
      </c>
      <c r="I9019" s="158" t="str">
        <f>IF(A9019=A9018,I9018&amp;CHAR(10)&amp;"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0" spans="1:9" x14ac:dyDescent="0.25">
      <c r="A9020" t="s">
        <v>40972</v>
      </c>
      <c r="B9020">
        <v>75211662</v>
      </c>
      <c r="C9020" t="s">
        <v>16</v>
      </c>
      <c r="D9020" s="158" t="str">
        <f>IF(Tabel_Forespørgsel_fra_Visma28[[#This Row],[SupProd]]=" "," "," - "&amp;Tabel_Forespørgsel_fra_Visma28[[#This Row],[SupProd]])</f>
        <v xml:space="preserve"> </v>
      </c>
      <c r="E9020" t="s">
        <v>16</v>
      </c>
      <c r="F9020" s="158" t="str">
        <f>IF(Tabel_Forespørgsel_fra_Visma28[[#This Row],[SupDescr]]=" "," "," - "&amp;Tabel_Forespørgsel_fra_Visma28[[#This Row],[SupDescr]])</f>
        <v xml:space="preserve"> </v>
      </c>
      <c r="G9020" t="s">
        <v>7015</v>
      </c>
      <c r="H9020">
        <v>1</v>
      </c>
      <c r="I9020" s="158" t="str">
        <f>IF(A9020=A9019,I9019&amp;CHAR(10)&amp;"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1" spans="1:9" x14ac:dyDescent="0.25">
      <c r="A9021" t="s">
        <v>41405</v>
      </c>
      <c r="B9021">
        <v>75211662</v>
      </c>
      <c r="C9021" t="s">
        <v>16</v>
      </c>
      <c r="D9021" s="158" t="str">
        <f>IF(Tabel_Forespørgsel_fra_Visma28[[#This Row],[SupProd]]=" "," "," - "&amp;Tabel_Forespørgsel_fra_Visma28[[#This Row],[SupProd]])</f>
        <v xml:space="preserve"> </v>
      </c>
      <c r="E9021" t="s">
        <v>16</v>
      </c>
      <c r="F9021" s="158" t="str">
        <f>IF(Tabel_Forespørgsel_fra_Visma28[[#This Row],[SupDescr]]=" "," "," - "&amp;Tabel_Forespørgsel_fra_Visma28[[#This Row],[SupDescr]])</f>
        <v xml:space="preserve"> </v>
      </c>
      <c r="G9021" t="s">
        <v>7015</v>
      </c>
      <c r="H9021">
        <v>1</v>
      </c>
      <c r="I9021" s="158" t="str">
        <f>IF(A9021=A9020,I9020&amp;CHAR(10)&amp;"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2" spans="1:9" x14ac:dyDescent="0.25">
      <c r="A9022" t="s">
        <v>41402</v>
      </c>
      <c r="B9022">
        <v>75211662</v>
      </c>
      <c r="C9022" t="s">
        <v>16</v>
      </c>
      <c r="D9022" s="158" t="str">
        <f>IF(Tabel_Forespørgsel_fra_Visma28[[#This Row],[SupProd]]=" "," "," - "&amp;Tabel_Forespørgsel_fra_Visma28[[#This Row],[SupProd]])</f>
        <v xml:space="preserve"> </v>
      </c>
      <c r="E9022" t="s">
        <v>16</v>
      </c>
      <c r="F9022" s="158" t="str">
        <f>IF(Tabel_Forespørgsel_fra_Visma28[[#This Row],[SupDescr]]=" "," "," - "&amp;Tabel_Forespørgsel_fra_Visma28[[#This Row],[SupDescr]])</f>
        <v xml:space="preserve"> </v>
      </c>
      <c r="G9022" t="s">
        <v>7015</v>
      </c>
      <c r="H9022">
        <v>1</v>
      </c>
      <c r="I9022" s="158" t="str">
        <f>IF(A9022=A9021,I9021&amp;CHAR(10)&amp;"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3" spans="1:9" x14ac:dyDescent="0.25">
      <c r="A9023" t="s">
        <v>41965</v>
      </c>
      <c r="B9023">
        <v>75211662</v>
      </c>
      <c r="C9023" t="s">
        <v>16</v>
      </c>
      <c r="D9023" s="158" t="str">
        <f>IF(Tabel_Forespørgsel_fra_Visma28[[#This Row],[SupProd]]=" "," "," - "&amp;Tabel_Forespørgsel_fra_Visma28[[#This Row],[SupProd]])</f>
        <v xml:space="preserve"> </v>
      </c>
      <c r="E9023" t="s">
        <v>16</v>
      </c>
      <c r="F9023" s="158" t="str">
        <f>IF(Tabel_Forespørgsel_fra_Visma28[[#This Row],[SupDescr]]=" "," "," - "&amp;Tabel_Forespørgsel_fra_Visma28[[#This Row],[SupDescr]])</f>
        <v xml:space="preserve"> </v>
      </c>
      <c r="G9023" t="s">
        <v>7015</v>
      </c>
      <c r="H9023">
        <v>1</v>
      </c>
      <c r="I9023" s="158" t="str">
        <f>IF(A9023=A9022,I9022&amp;CHAR(10)&amp;"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4" spans="1:9" x14ac:dyDescent="0.25">
      <c r="A9024" t="s">
        <v>41971</v>
      </c>
      <c r="B9024">
        <v>75211662</v>
      </c>
      <c r="C9024" t="s">
        <v>16</v>
      </c>
      <c r="D9024" s="158" t="str">
        <f>IF(Tabel_Forespørgsel_fra_Visma28[[#This Row],[SupProd]]=" "," "," - "&amp;Tabel_Forespørgsel_fra_Visma28[[#This Row],[SupProd]])</f>
        <v xml:space="preserve"> </v>
      </c>
      <c r="E9024" t="s">
        <v>16</v>
      </c>
      <c r="F9024" s="158" t="str">
        <f>IF(Tabel_Forespørgsel_fra_Visma28[[#This Row],[SupDescr]]=" "," "," - "&amp;Tabel_Forespørgsel_fra_Visma28[[#This Row],[SupDescr]])</f>
        <v xml:space="preserve"> </v>
      </c>
      <c r="G9024" t="s">
        <v>7015</v>
      </c>
      <c r="H9024">
        <v>1</v>
      </c>
      <c r="I9024" s="158" t="str">
        <f>IF(A9024=A9023,I9023&amp;CHAR(10)&amp;"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5" spans="1:9" x14ac:dyDescent="0.25">
      <c r="A9025" t="s">
        <v>41972</v>
      </c>
      <c r="B9025">
        <v>75211662</v>
      </c>
      <c r="C9025" t="s">
        <v>16</v>
      </c>
      <c r="D9025" s="158" t="str">
        <f>IF(Tabel_Forespørgsel_fra_Visma28[[#This Row],[SupProd]]=" "," "," - "&amp;Tabel_Forespørgsel_fra_Visma28[[#This Row],[SupProd]])</f>
        <v xml:space="preserve"> </v>
      </c>
      <c r="E9025" t="s">
        <v>16</v>
      </c>
      <c r="F9025" s="158" t="str">
        <f>IF(Tabel_Forespørgsel_fra_Visma28[[#This Row],[SupDescr]]=" "," "," - "&amp;Tabel_Forespørgsel_fra_Visma28[[#This Row],[SupDescr]])</f>
        <v xml:space="preserve"> </v>
      </c>
      <c r="G9025" t="s">
        <v>7015</v>
      </c>
      <c r="H9025">
        <v>1</v>
      </c>
      <c r="I9025" s="158" t="str">
        <f>IF(A9025=A9024,I9024&amp;CHAR(10)&amp;"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6" spans="1:9" x14ac:dyDescent="0.25">
      <c r="A9026" t="s">
        <v>40973</v>
      </c>
      <c r="B9026">
        <v>75211662</v>
      </c>
      <c r="C9026" t="s">
        <v>16</v>
      </c>
      <c r="D9026" s="158" t="str">
        <f>IF(Tabel_Forespørgsel_fra_Visma28[[#This Row],[SupProd]]=" "," "," - "&amp;Tabel_Forespørgsel_fra_Visma28[[#This Row],[SupProd]])</f>
        <v xml:space="preserve"> </v>
      </c>
      <c r="E9026" t="s">
        <v>16</v>
      </c>
      <c r="F9026" s="158" t="str">
        <f>IF(Tabel_Forespørgsel_fra_Visma28[[#This Row],[SupDescr]]=" "," "," - "&amp;Tabel_Forespørgsel_fra_Visma28[[#This Row],[SupDescr]])</f>
        <v xml:space="preserve"> </v>
      </c>
      <c r="G9026" t="s">
        <v>7015</v>
      </c>
      <c r="H9026">
        <v>1</v>
      </c>
      <c r="I9026" s="158" t="str">
        <f>IF(A9026=A9025,I9025&amp;CHAR(10)&amp;"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7" spans="1:9" x14ac:dyDescent="0.25">
      <c r="A9027" t="s">
        <v>40974</v>
      </c>
      <c r="B9027">
        <v>75211662</v>
      </c>
      <c r="C9027" t="s">
        <v>16</v>
      </c>
      <c r="D9027" s="158" t="str">
        <f>IF(Tabel_Forespørgsel_fra_Visma28[[#This Row],[SupProd]]=" "," "," - "&amp;Tabel_Forespørgsel_fra_Visma28[[#This Row],[SupProd]])</f>
        <v xml:space="preserve"> </v>
      </c>
      <c r="E9027" t="s">
        <v>16</v>
      </c>
      <c r="F9027" s="158" t="str">
        <f>IF(Tabel_Forespørgsel_fra_Visma28[[#This Row],[SupDescr]]=" "," "," - "&amp;Tabel_Forespørgsel_fra_Visma28[[#This Row],[SupDescr]])</f>
        <v xml:space="preserve"> </v>
      </c>
      <c r="G9027" t="s">
        <v>7015</v>
      </c>
      <c r="H9027">
        <v>1</v>
      </c>
      <c r="I9027" s="158" t="str">
        <f>IF(A9027=A9026,I9026&amp;CHAR(10)&amp;"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8" spans="1:9" x14ac:dyDescent="0.25">
      <c r="A9028" t="s">
        <v>41406</v>
      </c>
      <c r="B9028">
        <v>75211662</v>
      </c>
      <c r="C9028" t="s">
        <v>16</v>
      </c>
      <c r="D9028" s="158" t="str">
        <f>IF(Tabel_Forespørgsel_fra_Visma28[[#This Row],[SupProd]]=" "," "," - "&amp;Tabel_Forespørgsel_fra_Visma28[[#This Row],[SupProd]])</f>
        <v xml:space="preserve"> </v>
      </c>
      <c r="E9028" t="s">
        <v>16</v>
      </c>
      <c r="F9028" s="158" t="str">
        <f>IF(Tabel_Forespørgsel_fra_Visma28[[#This Row],[SupDescr]]=" "," "," - "&amp;Tabel_Forespørgsel_fra_Visma28[[#This Row],[SupDescr]])</f>
        <v xml:space="preserve"> </v>
      </c>
      <c r="G9028" t="s">
        <v>7015</v>
      </c>
      <c r="H9028">
        <v>1</v>
      </c>
      <c r="I9028" s="158" t="str">
        <f>IF(A9028=A9027,I9027&amp;CHAR(10)&amp;"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9" spans="1:9" x14ac:dyDescent="0.25">
      <c r="A9029" t="s">
        <v>41404</v>
      </c>
      <c r="B9029">
        <v>75211662</v>
      </c>
      <c r="C9029" t="s">
        <v>16</v>
      </c>
      <c r="D9029" s="158" t="str">
        <f>IF(Tabel_Forespørgsel_fra_Visma28[[#This Row],[SupProd]]=" "," "," - "&amp;Tabel_Forespørgsel_fra_Visma28[[#This Row],[SupProd]])</f>
        <v xml:space="preserve"> </v>
      </c>
      <c r="E9029" t="s">
        <v>16</v>
      </c>
      <c r="F9029" s="158" t="str">
        <f>IF(Tabel_Forespørgsel_fra_Visma28[[#This Row],[SupDescr]]=" "," "," - "&amp;Tabel_Forespørgsel_fra_Visma28[[#This Row],[SupDescr]])</f>
        <v xml:space="preserve"> </v>
      </c>
      <c r="G9029" t="s">
        <v>7015</v>
      </c>
      <c r="H9029">
        <v>1</v>
      </c>
      <c r="I9029" s="158" t="str">
        <f>IF(A9029=A9028,I9028&amp;CHAR(10)&amp;"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0" spans="1:9" x14ac:dyDescent="0.25">
      <c r="A9030" t="s">
        <v>41980</v>
      </c>
      <c r="B9030">
        <v>75211662</v>
      </c>
      <c r="C9030" t="s">
        <v>16</v>
      </c>
      <c r="D9030" s="158" t="str">
        <f>IF(Tabel_Forespørgsel_fra_Visma28[[#This Row],[SupProd]]=" "," "," - "&amp;Tabel_Forespørgsel_fra_Visma28[[#This Row],[SupProd]])</f>
        <v xml:space="preserve"> </v>
      </c>
      <c r="E9030" t="s">
        <v>16</v>
      </c>
      <c r="F9030" s="158" t="str">
        <f>IF(Tabel_Forespørgsel_fra_Visma28[[#This Row],[SupDescr]]=" "," "," - "&amp;Tabel_Forespørgsel_fra_Visma28[[#This Row],[SupDescr]])</f>
        <v xml:space="preserve"> </v>
      </c>
      <c r="G9030" t="s">
        <v>7015</v>
      </c>
      <c r="H9030">
        <v>1</v>
      </c>
      <c r="I9030" s="158" t="str">
        <f>IF(A9030=A9029,I9029&amp;CHAR(10)&amp;"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1" spans="1:9" x14ac:dyDescent="0.25">
      <c r="A9031" t="s">
        <v>41407</v>
      </c>
      <c r="B9031">
        <v>75211662</v>
      </c>
      <c r="C9031" t="s">
        <v>16</v>
      </c>
      <c r="D9031" s="158" t="str">
        <f>IF(Tabel_Forespørgsel_fra_Visma28[[#This Row],[SupProd]]=" "," "," - "&amp;Tabel_Forespørgsel_fra_Visma28[[#This Row],[SupProd]])</f>
        <v xml:space="preserve"> </v>
      </c>
      <c r="E9031" t="s">
        <v>16</v>
      </c>
      <c r="F9031" s="158" t="str">
        <f>IF(Tabel_Forespørgsel_fra_Visma28[[#This Row],[SupDescr]]=" "," "," - "&amp;Tabel_Forespørgsel_fra_Visma28[[#This Row],[SupDescr]])</f>
        <v xml:space="preserve"> </v>
      </c>
      <c r="G9031" t="s">
        <v>7015</v>
      </c>
      <c r="H9031">
        <v>1</v>
      </c>
      <c r="I9031" s="158" t="str">
        <f>IF(A9031=A9030,I9030&amp;CHAR(10)&amp;"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2" spans="1:9" x14ac:dyDescent="0.25">
      <c r="A9032" t="s">
        <v>41945</v>
      </c>
      <c r="B9032">
        <v>75211662</v>
      </c>
      <c r="C9032" t="s">
        <v>16</v>
      </c>
      <c r="D9032" s="158" t="str">
        <f>IF(Tabel_Forespørgsel_fra_Visma28[[#This Row],[SupProd]]=" "," "," - "&amp;Tabel_Forespørgsel_fra_Visma28[[#This Row],[SupProd]])</f>
        <v xml:space="preserve"> </v>
      </c>
      <c r="E9032" t="s">
        <v>16</v>
      </c>
      <c r="F9032" s="158" t="str">
        <f>IF(Tabel_Forespørgsel_fra_Visma28[[#This Row],[SupDescr]]=" "," "," - "&amp;Tabel_Forespørgsel_fra_Visma28[[#This Row],[SupDescr]])</f>
        <v xml:space="preserve"> </v>
      </c>
      <c r="G9032" t="s">
        <v>7015</v>
      </c>
      <c r="H9032">
        <v>1</v>
      </c>
      <c r="I9032" s="158" t="str">
        <f>IF(A9032=A9031,I9031&amp;CHAR(10)&amp;"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3" spans="1:9" x14ac:dyDescent="0.25">
      <c r="A9033" t="s">
        <v>41949</v>
      </c>
      <c r="B9033">
        <v>75211662</v>
      </c>
      <c r="C9033" t="s">
        <v>16</v>
      </c>
      <c r="D9033" s="158" t="str">
        <f>IF(Tabel_Forespørgsel_fra_Visma28[[#This Row],[SupProd]]=" "," "," - "&amp;Tabel_Forespørgsel_fra_Visma28[[#This Row],[SupProd]])</f>
        <v xml:space="preserve"> </v>
      </c>
      <c r="E9033" t="s">
        <v>16</v>
      </c>
      <c r="F9033" s="158" t="str">
        <f>IF(Tabel_Forespørgsel_fra_Visma28[[#This Row],[SupDescr]]=" "," "," - "&amp;Tabel_Forespørgsel_fra_Visma28[[#This Row],[SupDescr]])</f>
        <v xml:space="preserve"> </v>
      </c>
      <c r="G9033" t="s">
        <v>7015</v>
      </c>
      <c r="H9033">
        <v>1</v>
      </c>
      <c r="I9033" s="158" t="str">
        <f>IF(A9033=A9032,I9032&amp;CHAR(10)&amp;"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4" spans="1:9" x14ac:dyDescent="0.25">
      <c r="A9034" t="s">
        <v>41408</v>
      </c>
      <c r="B9034">
        <v>75211662</v>
      </c>
      <c r="C9034" t="s">
        <v>16</v>
      </c>
      <c r="D9034" s="158" t="str">
        <f>IF(Tabel_Forespørgsel_fra_Visma28[[#This Row],[SupProd]]=" "," "," - "&amp;Tabel_Forespørgsel_fra_Visma28[[#This Row],[SupProd]])</f>
        <v xml:space="preserve"> </v>
      </c>
      <c r="E9034" t="s">
        <v>16</v>
      </c>
      <c r="F9034" s="158" t="str">
        <f>IF(Tabel_Forespørgsel_fra_Visma28[[#This Row],[SupDescr]]=" "," "," - "&amp;Tabel_Forespørgsel_fra_Visma28[[#This Row],[SupDescr]])</f>
        <v xml:space="preserve"> </v>
      </c>
      <c r="G9034" t="s">
        <v>7015</v>
      </c>
      <c r="H9034">
        <v>1</v>
      </c>
      <c r="I9034" s="158" t="str">
        <f>IF(A9034=A9033,I9033&amp;CHAR(10)&amp;"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5" spans="1:9" x14ac:dyDescent="0.25">
      <c r="A9035" t="s">
        <v>41946</v>
      </c>
      <c r="B9035">
        <v>75211662</v>
      </c>
      <c r="C9035" t="s">
        <v>16</v>
      </c>
      <c r="D9035" s="158" t="str">
        <f>IF(Tabel_Forespørgsel_fra_Visma28[[#This Row],[SupProd]]=" "," "," - "&amp;Tabel_Forespørgsel_fra_Visma28[[#This Row],[SupProd]])</f>
        <v xml:space="preserve"> </v>
      </c>
      <c r="E9035" t="s">
        <v>16</v>
      </c>
      <c r="F9035" s="158" t="str">
        <f>IF(Tabel_Forespørgsel_fra_Visma28[[#This Row],[SupDescr]]=" "," "," - "&amp;Tabel_Forespørgsel_fra_Visma28[[#This Row],[SupDescr]])</f>
        <v xml:space="preserve"> </v>
      </c>
      <c r="G9035" t="s">
        <v>7015</v>
      </c>
      <c r="H9035">
        <v>1</v>
      </c>
      <c r="I9035" s="158" t="str">
        <f>IF(A9035=A9034,I9034&amp;CHAR(10)&amp;"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6" spans="1:9" x14ac:dyDescent="0.25">
      <c r="A9036" t="s">
        <v>41947</v>
      </c>
      <c r="B9036">
        <v>75211662</v>
      </c>
      <c r="C9036" t="s">
        <v>16</v>
      </c>
      <c r="D9036" s="158" t="str">
        <f>IF(Tabel_Forespørgsel_fra_Visma28[[#This Row],[SupProd]]=" "," "," - "&amp;Tabel_Forespørgsel_fra_Visma28[[#This Row],[SupProd]])</f>
        <v xml:space="preserve"> </v>
      </c>
      <c r="E9036" t="s">
        <v>16</v>
      </c>
      <c r="F9036" s="158" t="str">
        <f>IF(Tabel_Forespørgsel_fra_Visma28[[#This Row],[SupDescr]]=" "," "," - "&amp;Tabel_Forespørgsel_fra_Visma28[[#This Row],[SupDescr]])</f>
        <v xml:space="preserve"> </v>
      </c>
      <c r="G9036" t="s">
        <v>7015</v>
      </c>
      <c r="H9036">
        <v>1</v>
      </c>
      <c r="I9036" s="158" t="str">
        <f>IF(A9036=A9035,I9035&amp;CHAR(10)&amp;"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7" spans="1:9" x14ac:dyDescent="0.25">
      <c r="A9037" t="s">
        <v>41948</v>
      </c>
      <c r="B9037">
        <v>75211662</v>
      </c>
      <c r="C9037" t="s">
        <v>16</v>
      </c>
      <c r="D9037" s="158" t="str">
        <f>IF(Tabel_Forespørgsel_fra_Visma28[[#This Row],[SupProd]]=" "," "," - "&amp;Tabel_Forespørgsel_fra_Visma28[[#This Row],[SupProd]])</f>
        <v xml:space="preserve"> </v>
      </c>
      <c r="E9037" t="s">
        <v>16</v>
      </c>
      <c r="F9037" s="158" t="str">
        <f>IF(Tabel_Forespørgsel_fra_Visma28[[#This Row],[SupDescr]]=" "," "," - "&amp;Tabel_Forespørgsel_fra_Visma28[[#This Row],[SupDescr]])</f>
        <v xml:space="preserve"> </v>
      </c>
      <c r="G9037" t="s">
        <v>7015</v>
      </c>
      <c r="H9037">
        <v>1</v>
      </c>
      <c r="I9037" s="158" t="str">
        <f>IF(A9037=A9036,I9036&amp;CHAR(10)&amp;"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8" spans="1:9" x14ac:dyDescent="0.25">
      <c r="A9038" t="s">
        <v>11617</v>
      </c>
      <c r="B9038">
        <v>58373610</v>
      </c>
      <c r="C9038" t="s">
        <v>16</v>
      </c>
      <c r="D9038" s="158" t="str">
        <f>IF(Tabel_Forespørgsel_fra_Visma28[[#This Row],[SupProd]]=" "," "," - "&amp;Tabel_Forespørgsel_fra_Visma28[[#This Row],[SupProd]])</f>
        <v xml:space="preserve"> </v>
      </c>
      <c r="E9038" t="s">
        <v>16</v>
      </c>
      <c r="F9038" s="158" t="str">
        <f>IF(Tabel_Forespørgsel_fra_Visma28[[#This Row],[SupDescr]]=" "," "," - "&amp;Tabel_Forespørgsel_fra_Visma28[[#This Row],[SupDescr]])</f>
        <v xml:space="preserve"> </v>
      </c>
      <c r="G9038" t="s">
        <v>11618</v>
      </c>
      <c r="H9038">
        <v>1</v>
      </c>
      <c r="I9038" s="158" t="str">
        <f>IF(A9038=A9037,I9037&amp;CHAR(10)&amp;"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Alunord  </v>
      </c>
    </row>
    <row r="9039" spans="1:9" x14ac:dyDescent="0.25">
      <c r="A9039" t="s">
        <v>11615</v>
      </c>
      <c r="B9039">
        <v>75211662</v>
      </c>
      <c r="C9039" t="s">
        <v>16</v>
      </c>
      <c r="D9039" s="158" t="str">
        <f>IF(Tabel_Forespørgsel_fra_Visma28[[#This Row],[SupProd]]=" "," "," - "&amp;Tabel_Forespørgsel_fra_Visma28[[#This Row],[SupProd]])</f>
        <v xml:space="preserve"> </v>
      </c>
      <c r="E9039" t="s">
        <v>16</v>
      </c>
      <c r="F9039" s="158" t="str">
        <f>IF(Tabel_Forespørgsel_fra_Visma28[[#This Row],[SupDescr]]=" "," "," - "&amp;Tabel_Forespørgsel_fra_Visma28[[#This Row],[SupDescr]])</f>
        <v xml:space="preserve"> </v>
      </c>
      <c r="G9039" t="s">
        <v>7015</v>
      </c>
      <c r="H9039">
        <v>1</v>
      </c>
      <c r="I9039" s="158" t="str">
        <f>IF(A9039=A9038,I9038&amp;CHAR(10)&amp;"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40" spans="1:9" x14ac:dyDescent="0.25">
      <c r="A9040" t="s">
        <v>11616</v>
      </c>
      <c r="B9040">
        <v>66158040</v>
      </c>
      <c r="C9040" t="s">
        <v>16</v>
      </c>
      <c r="D9040" s="158" t="str">
        <f>IF(Tabel_Forespørgsel_fra_Visma28[[#This Row],[SupProd]]=" "," "," - "&amp;Tabel_Forespørgsel_fra_Visma28[[#This Row],[SupProd]])</f>
        <v xml:space="preserve"> </v>
      </c>
      <c r="E9040" t="s">
        <v>16</v>
      </c>
      <c r="F9040" s="158" t="str">
        <f>IF(Tabel_Forespørgsel_fra_Visma28[[#This Row],[SupDescr]]=" "," "," - "&amp;Tabel_Forespørgsel_fra_Visma28[[#This Row],[SupDescr]])</f>
        <v xml:space="preserve"> </v>
      </c>
      <c r="G9040" t="s">
        <v>13920</v>
      </c>
      <c r="H9040">
        <v>1</v>
      </c>
      <c r="I9040" s="158" t="str">
        <f>IF(A9040=A9039,I9039&amp;CHAR(10)&amp;"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1" spans="1:9" x14ac:dyDescent="0.25">
      <c r="A9041" t="s">
        <v>11988</v>
      </c>
      <c r="B9041">
        <v>66158040</v>
      </c>
      <c r="C9041" t="s">
        <v>16</v>
      </c>
      <c r="D9041" s="158" t="str">
        <f>IF(Tabel_Forespørgsel_fra_Visma28[[#This Row],[SupProd]]=" "," "," - "&amp;Tabel_Forespørgsel_fra_Visma28[[#This Row],[SupProd]])</f>
        <v xml:space="preserve"> </v>
      </c>
      <c r="E9041" t="s">
        <v>16</v>
      </c>
      <c r="F9041" s="158" t="str">
        <f>IF(Tabel_Forespørgsel_fra_Visma28[[#This Row],[SupDescr]]=" "," "," - "&amp;Tabel_Forespørgsel_fra_Visma28[[#This Row],[SupDescr]])</f>
        <v xml:space="preserve"> </v>
      </c>
      <c r="G9041" t="s">
        <v>13920</v>
      </c>
      <c r="H9041">
        <v>1</v>
      </c>
      <c r="I9041" s="158" t="str">
        <f>IF(A9041=A9040,I9040&amp;CHAR(10)&amp;"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2" spans="1:9" x14ac:dyDescent="0.25">
      <c r="A9042" t="s">
        <v>10502</v>
      </c>
      <c r="B9042">
        <v>66158040</v>
      </c>
      <c r="C9042" t="s">
        <v>16</v>
      </c>
      <c r="D9042" s="158" t="str">
        <f>IF(Tabel_Forespørgsel_fra_Visma28[[#This Row],[SupProd]]=" "," "," - "&amp;Tabel_Forespørgsel_fra_Visma28[[#This Row],[SupProd]])</f>
        <v xml:space="preserve"> </v>
      </c>
      <c r="E9042" t="s">
        <v>16</v>
      </c>
      <c r="F9042" s="158" t="str">
        <f>IF(Tabel_Forespørgsel_fra_Visma28[[#This Row],[SupDescr]]=" "," "," - "&amp;Tabel_Forespørgsel_fra_Visma28[[#This Row],[SupDescr]])</f>
        <v xml:space="preserve"> </v>
      </c>
      <c r="G9042" t="s">
        <v>13920</v>
      </c>
      <c r="H9042">
        <v>1</v>
      </c>
      <c r="I9042" s="158" t="str">
        <f>IF(A9042=A9041,I9041&amp;CHAR(10)&amp;"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3" spans="1:9" x14ac:dyDescent="0.25">
      <c r="A9043" t="s">
        <v>10498</v>
      </c>
      <c r="B9043">
        <v>66158040</v>
      </c>
      <c r="C9043" t="s">
        <v>16</v>
      </c>
      <c r="D9043" s="158" t="str">
        <f>IF(Tabel_Forespørgsel_fra_Visma28[[#This Row],[SupProd]]=" "," "," - "&amp;Tabel_Forespørgsel_fra_Visma28[[#This Row],[SupProd]])</f>
        <v xml:space="preserve"> </v>
      </c>
      <c r="E9043" t="s">
        <v>16</v>
      </c>
      <c r="F9043" s="158" t="str">
        <f>IF(Tabel_Forespørgsel_fra_Visma28[[#This Row],[SupDescr]]=" "," "," - "&amp;Tabel_Forespørgsel_fra_Visma28[[#This Row],[SupDescr]])</f>
        <v xml:space="preserve"> </v>
      </c>
      <c r="G9043" t="s">
        <v>13920</v>
      </c>
      <c r="H9043">
        <v>1</v>
      </c>
      <c r="I9043" s="158" t="str">
        <f>IF(A9043=A9042,I9042&amp;CHAR(10)&amp;"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4" spans="1:9" x14ac:dyDescent="0.25">
      <c r="A9044" t="s">
        <v>10304</v>
      </c>
      <c r="B9044">
        <v>66158040</v>
      </c>
      <c r="C9044" t="s">
        <v>16</v>
      </c>
      <c r="D9044" s="158" t="str">
        <f>IF(Tabel_Forespørgsel_fra_Visma28[[#This Row],[SupProd]]=" "," "," - "&amp;Tabel_Forespørgsel_fra_Visma28[[#This Row],[SupProd]])</f>
        <v xml:space="preserve"> </v>
      </c>
      <c r="E9044" t="s">
        <v>16</v>
      </c>
      <c r="F9044" s="158" t="str">
        <f>IF(Tabel_Forespørgsel_fra_Visma28[[#This Row],[SupDescr]]=" "," "," - "&amp;Tabel_Forespørgsel_fra_Visma28[[#This Row],[SupDescr]])</f>
        <v xml:space="preserve"> </v>
      </c>
      <c r="G9044" t="s">
        <v>13920</v>
      </c>
      <c r="H9044">
        <v>1</v>
      </c>
      <c r="I9044" s="158" t="str">
        <f>IF(A9044=A9043,I9043&amp;CHAR(10)&amp;"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5" spans="1:9" x14ac:dyDescent="0.25">
      <c r="A9045" t="s">
        <v>10305</v>
      </c>
      <c r="B9045">
        <v>66158040</v>
      </c>
      <c r="C9045" t="s">
        <v>16</v>
      </c>
      <c r="D9045" s="158" t="str">
        <f>IF(Tabel_Forespørgsel_fra_Visma28[[#This Row],[SupProd]]=" "," "," - "&amp;Tabel_Forespørgsel_fra_Visma28[[#This Row],[SupProd]])</f>
        <v xml:space="preserve"> </v>
      </c>
      <c r="E9045" t="s">
        <v>16</v>
      </c>
      <c r="F9045" s="158" t="str">
        <f>IF(Tabel_Forespørgsel_fra_Visma28[[#This Row],[SupDescr]]=" "," "," - "&amp;Tabel_Forespørgsel_fra_Visma28[[#This Row],[SupDescr]])</f>
        <v xml:space="preserve"> </v>
      </c>
      <c r="G9045" t="s">
        <v>13920</v>
      </c>
      <c r="H9045">
        <v>1</v>
      </c>
      <c r="I9045" s="158" t="str">
        <f>IF(A9045=A9044,I9044&amp;CHAR(10)&amp;"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6" spans="1:9" x14ac:dyDescent="0.25">
      <c r="A9046" t="s">
        <v>11767</v>
      </c>
      <c r="B9046">
        <v>66158040</v>
      </c>
      <c r="C9046" t="s">
        <v>16</v>
      </c>
      <c r="D9046" s="158" t="str">
        <f>IF(Tabel_Forespørgsel_fra_Visma28[[#This Row],[SupProd]]=" "," "," - "&amp;Tabel_Forespørgsel_fra_Visma28[[#This Row],[SupProd]])</f>
        <v xml:space="preserve"> </v>
      </c>
      <c r="E9046" t="s">
        <v>16</v>
      </c>
      <c r="F9046" s="158" t="str">
        <f>IF(Tabel_Forespørgsel_fra_Visma28[[#This Row],[SupDescr]]=" "," "," - "&amp;Tabel_Forespørgsel_fra_Visma28[[#This Row],[SupDescr]])</f>
        <v xml:space="preserve"> </v>
      </c>
      <c r="G9046" t="s">
        <v>13920</v>
      </c>
      <c r="H9046">
        <v>1</v>
      </c>
      <c r="I9046" s="158" t="str">
        <f>IF(A9046=A9045,I9045&amp;CHAR(10)&amp;"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7" spans="1:9" x14ac:dyDescent="0.25">
      <c r="A9047" t="s">
        <v>11771</v>
      </c>
      <c r="B9047">
        <v>66158040</v>
      </c>
      <c r="C9047" t="s">
        <v>16</v>
      </c>
      <c r="D9047" s="158" t="str">
        <f>IF(Tabel_Forespørgsel_fra_Visma28[[#This Row],[SupProd]]=" "," "," - "&amp;Tabel_Forespørgsel_fra_Visma28[[#This Row],[SupProd]])</f>
        <v xml:space="preserve"> </v>
      </c>
      <c r="E9047" t="s">
        <v>16</v>
      </c>
      <c r="F9047" s="158" t="str">
        <f>IF(Tabel_Forespørgsel_fra_Visma28[[#This Row],[SupDescr]]=" "," "," - "&amp;Tabel_Forespørgsel_fra_Visma28[[#This Row],[SupDescr]])</f>
        <v xml:space="preserve"> </v>
      </c>
      <c r="G9047" t="s">
        <v>13920</v>
      </c>
      <c r="H9047">
        <v>1</v>
      </c>
      <c r="I9047" s="158" t="str">
        <f>IF(A9047=A9046,I9046&amp;CHAR(10)&amp;"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8" spans="1:9" x14ac:dyDescent="0.25">
      <c r="A9048" t="s">
        <v>12268</v>
      </c>
      <c r="B9048">
        <v>66158040</v>
      </c>
      <c r="C9048" t="s">
        <v>16</v>
      </c>
      <c r="D9048" s="158" t="str">
        <f>IF(Tabel_Forespørgsel_fra_Visma28[[#This Row],[SupProd]]=" "," "," - "&amp;Tabel_Forespørgsel_fra_Visma28[[#This Row],[SupProd]])</f>
        <v xml:space="preserve"> </v>
      </c>
      <c r="E9048" t="s">
        <v>16</v>
      </c>
      <c r="F9048" s="158" t="str">
        <f>IF(Tabel_Forespørgsel_fra_Visma28[[#This Row],[SupDescr]]=" "," "," - "&amp;Tabel_Forespørgsel_fra_Visma28[[#This Row],[SupDescr]])</f>
        <v xml:space="preserve"> </v>
      </c>
      <c r="G9048" t="s">
        <v>13920</v>
      </c>
      <c r="H9048">
        <v>1</v>
      </c>
      <c r="I9048" s="158" t="str">
        <f>IF(A9048=A9047,I9047&amp;CHAR(10)&amp;"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9" spans="1:9" x14ac:dyDescent="0.25">
      <c r="A9049" t="s">
        <v>11776</v>
      </c>
      <c r="B9049">
        <v>66158040</v>
      </c>
      <c r="C9049" t="s">
        <v>16</v>
      </c>
      <c r="D9049" s="158" t="str">
        <f>IF(Tabel_Forespørgsel_fra_Visma28[[#This Row],[SupProd]]=" "," "," - "&amp;Tabel_Forespørgsel_fra_Visma28[[#This Row],[SupProd]])</f>
        <v xml:space="preserve"> </v>
      </c>
      <c r="E9049" t="s">
        <v>16</v>
      </c>
      <c r="F9049" s="158" t="str">
        <f>IF(Tabel_Forespørgsel_fra_Visma28[[#This Row],[SupDescr]]=" "," "," - "&amp;Tabel_Forespørgsel_fra_Visma28[[#This Row],[SupDescr]])</f>
        <v xml:space="preserve"> </v>
      </c>
      <c r="G9049" t="s">
        <v>13920</v>
      </c>
      <c r="H9049">
        <v>1</v>
      </c>
      <c r="I9049" s="158" t="str">
        <f>IF(A9049=A9048,I9048&amp;CHAR(10)&amp;"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0" spans="1:9" x14ac:dyDescent="0.25">
      <c r="A9050" t="s">
        <v>11777</v>
      </c>
      <c r="B9050">
        <v>66158040</v>
      </c>
      <c r="C9050" t="s">
        <v>16</v>
      </c>
      <c r="D9050" s="158" t="str">
        <f>IF(Tabel_Forespørgsel_fra_Visma28[[#This Row],[SupProd]]=" "," "," - "&amp;Tabel_Forespørgsel_fra_Visma28[[#This Row],[SupProd]])</f>
        <v xml:space="preserve"> </v>
      </c>
      <c r="E9050" t="s">
        <v>16</v>
      </c>
      <c r="F9050" s="158" t="str">
        <f>IF(Tabel_Forespørgsel_fra_Visma28[[#This Row],[SupDescr]]=" "," "," - "&amp;Tabel_Forespørgsel_fra_Visma28[[#This Row],[SupDescr]])</f>
        <v xml:space="preserve"> </v>
      </c>
      <c r="G9050" t="s">
        <v>13920</v>
      </c>
      <c r="H9050">
        <v>1</v>
      </c>
      <c r="I9050" s="158" t="str">
        <f>IF(A9050=A9049,I9049&amp;CHAR(10)&amp;"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1" spans="1:9" x14ac:dyDescent="0.25">
      <c r="A9051" t="s">
        <v>11778</v>
      </c>
      <c r="B9051">
        <v>66158040</v>
      </c>
      <c r="C9051" t="s">
        <v>16</v>
      </c>
      <c r="D9051" s="158" t="str">
        <f>IF(Tabel_Forespørgsel_fra_Visma28[[#This Row],[SupProd]]=" "," "," - "&amp;Tabel_Forespørgsel_fra_Visma28[[#This Row],[SupProd]])</f>
        <v xml:space="preserve"> </v>
      </c>
      <c r="E9051" t="s">
        <v>16</v>
      </c>
      <c r="F9051" s="158" t="str">
        <f>IF(Tabel_Forespørgsel_fra_Visma28[[#This Row],[SupDescr]]=" "," "," - "&amp;Tabel_Forespørgsel_fra_Visma28[[#This Row],[SupDescr]])</f>
        <v xml:space="preserve"> </v>
      </c>
      <c r="G9051" t="s">
        <v>13920</v>
      </c>
      <c r="H9051">
        <v>1</v>
      </c>
      <c r="I9051" s="158" t="str">
        <f>IF(A9051=A9050,I9050&amp;CHAR(10)&amp;"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2" spans="1:9" x14ac:dyDescent="0.25">
      <c r="A9052" t="s">
        <v>11779</v>
      </c>
      <c r="B9052">
        <v>66158040</v>
      </c>
      <c r="C9052" t="s">
        <v>16</v>
      </c>
      <c r="D9052" s="158" t="str">
        <f>IF(Tabel_Forespørgsel_fra_Visma28[[#This Row],[SupProd]]=" "," "," - "&amp;Tabel_Forespørgsel_fra_Visma28[[#This Row],[SupProd]])</f>
        <v xml:space="preserve"> </v>
      </c>
      <c r="E9052" t="s">
        <v>16</v>
      </c>
      <c r="F9052" s="158" t="str">
        <f>IF(Tabel_Forespørgsel_fra_Visma28[[#This Row],[SupDescr]]=" "," "," - "&amp;Tabel_Forespørgsel_fra_Visma28[[#This Row],[SupDescr]])</f>
        <v xml:space="preserve"> </v>
      </c>
      <c r="G9052" t="s">
        <v>13920</v>
      </c>
      <c r="H9052">
        <v>1</v>
      </c>
      <c r="I9052" s="158" t="str">
        <f>IF(A9052=A9051,I9051&amp;CHAR(10)&amp;"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3" spans="1:9" x14ac:dyDescent="0.25">
      <c r="A9053" t="s">
        <v>12147</v>
      </c>
      <c r="B9053">
        <v>66158040</v>
      </c>
      <c r="C9053" t="s">
        <v>16</v>
      </c>
      <c r="D9053" s="158" t="str">
        <f>IF(Tabel_Forespørgsel_fra_Visma28[[#This Row],[SupProd]]=" "," "," - "&amp;Tabel_Forespørgsel_fra_Visma28[[#This Row],[SupProd]])</f>
        <v xml:space="preserve"> </v>
      </c>
      <c r="E9053" t="s">
        <v>16</v>
      </c>
      <c r="F9053" s="158" t="str">
        <f>IF(Tabel_Forespørgsel_fra_Visma28[[#This Row],[SupDescr]]=" "," "," - "&amp;Tabel_Forespørgsel_fra_Visma28[[#This Row],[SupDescr]])</f>
        <v xml:space="preserve"> </v>
      </c>
      <c r="G9053" t="s">
        <v>13920</v>
      </c>
      <c r="H9053">
        <v>1</v>
      </c>
      <c r="I9053" s="158" t="str">
        <f>IF(A9053=A9052,I9052&amp;CHAR(10)&amp;"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4" spans="1:9" x14ac:dyDescent="0.25">
      <c r="A9054" t="s">
        <v>12146</v>
      </c>
      <c r="B9054">
        <v>66158040</v>
      </c>
      <c r="C9054" t="s">
        <v>16</v>
      </c>
      <c r="D9054" s="158" t="str">
        <f>IF(Tabel_Forespørgsel_fra_Visma28[[#This Row],[SupProd]]=" "," "," - "&amp;Tabel_Forespørgsel_fra_Visma28[[#This Row],[SupProd]])</f>
        <v xml:space="preserve"> </v>
      </c>
      <c r="E9054" t="s">
        <v>16</v>
      </c>
      <c r="F9054" s="158" t="str">
        <f>IF(Tabel_Forespørgsel_fra_Visma28[[#This Row],[SupDescr]]=" "," "," - "&amp;Tabel_Forespørgsel_fra_Visma28[[#This Row],[SupDescr]])</f>
        <v xml:space="preserve"> </v>
      </c>
      <c r="G9054" t="s">
        <v>13920</v>
      </c>
      <c r="H9054">
        <v>1</v>
      </c>
      <c r="I9054" s="158" t="str">
        <f>IF(A9054=A9053,I9053&amp;CHAR(10)&amp;"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5" spans="1:9" x14ac:dyDescent="0.25">
      <c r="A9055" t="s">
        <v>11780</v>
      </c>
      <c r="B9055">
        <v>66158040</v>
      </c>
      <c r="C9055" t="s">
        <v>16</v>
      </c>
      <c r="D9055" s="158" t="str">
        <f>IF(Tabel_Forespørgsel_fra_Visma28[[#This Row],[SupProd]]=" "," "," - "&amp;Tabel_Forespørgsel_fra_Visma28[[#This Row],[SupProd]])</f>
        <v xml:space="preserve"> </v>
      </c>
      <c r="E9055" t="s">
        <v>16</v>
      </c>
      <c r="F9055" s="158" t="str">
        <f>IF(Tabel_Forespørgsel_fra_Visma28[[#This Row],[SupDescr]]=" "," "," - "&amp;Tabel_Forespørgsel_fra_Visma28[[#This Row],[SupDescr]])</f>
        <v xml:space="preserve"> </v>
      </c>
      <c r="G9055" t="s">
        <v>13920</v>
      </c>
      <c r="H9055">
        <v>1</v>
      </c>
      <c r="I9055" s="158" t="str">
        <f>IF(A9055=A9054,I9054&amp;CHAR(10)&amp;"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6" spans="1:9" x14ac:dyDescent="0.25">
      <c r="A9056" t="s">
        <v>12311</v>
      </c>
      <c r="B9056">
        <v>66158040</v>
      </c>
      <c r="C9056" t="s">
        <v>16</v>
      </c>
      <c r="D9056" s="158" t="str">
        <f>IF(Tabel_Forespørgsel_fra_Visma28[[#This Row],[SupProd]]=" "," "," - "&amp;Tabel_Forespørgsel_fra_Visma28[[#This Row],[SupProd]])</f>
        <v xml:space="preserve"> </v>
      </c>
      <c r="E9056" t="s">
        <v>16</v>
      </c>
      <c r="F9056" s="158" t="str">
        <f>IF(Tabel_Forespørgsel_fra_Visma28[[#This Row],[SupDescr]]=" "," "," - "&amp;Tabel_Forespørgsel_fra_Visma28[[#This Row],[SupDescr]])</f>
        <v xml:space="preserve"> </v>
      </c>
      <c r="G9056" t="s">
        <v>13920</v>
      </c>
      <c r="H9056">
        <v>1</v>
      </c>
      <c r="I9056" s="158" t="str">
        <f>IF(A9056=A9055,I9055&amp;CHAR(10)&amp;"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7" spans="1:9" x14ac:dyDescent="0.25">
      <c r="A9057" t="s">
        <v>12223</v>
      </c>
      <c r="B9057">
        <v>66158040</v>
      </c>
      <c r="C9057" t="s">
        <v>16</v>
      </c>
      <c r="D9057" s="158" t="str">
        <f>IF(Tabel_Forespørgsel_fra_Visma28[[#This Row],[SupProd]]=" "," "," - "&amp;Tabel_Forespørgsel_fra_Visma28[[#This Row],[SupProd]])</f>
        <v xml:space="preserve"> </v>
      </c>
      <c r="E9057" t="s">
        <v>16</v>
      </c>
      <c r="F9057" s="158" t="str">
        <f>IF(Tabel_Forespørgsel_fra_Visma28[[#This Row],[SupDescr]]=" "," "," - "&amp;Tabel_Forespørgsel_fra_Visma28[[#This Row],[SupDescr]])</f>
        <v xml:space="preserve"> </v>
      </c>
      <c r="G9057" t="s">
        <v>13920</v>
      </c>
      <c r="H9057">
        <v>1</v>
      </c>
      <c r="I9057" s="158" t="str">
        <f>IF(A9057=A9056,I9056&amp;CHAR(10)&amp;"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8" spans="1:9" x14ac:dyDescent="0.25">
      <c r="A9058" t="s">
        <v>12312</v>
      </c>
      <c r="B9058">
        <v>66158040</v>
      </c>
      <c r="C9058" t="s">
        <v>16</v>
      </c>
      <c r="D9058" s="158" t="str">
        <f>IF(Tabel_Forespørgsel_fra_Visma28[[#This Row],[SupProd]]=" "," "," - "&amp;Tabel_Forespørgsel_fra_Visma28[[#This Row],[SupProd]])</f>
        <v xml:space="preserve"> </v>
      </c>
      <c r="E9058" t="s">
        <v>16</v>
      </c>
      <c r="F9058" s="158" t="str">
        <f>IF(Tabel_Forespørgsel_fra_Visma28[[#This Row],[SupDescr]]=" "," "," - "&amp;Tabel_Forespørgsel_fra_Visma28[[#This Row],[SupDescr]])</f>
        <v xml:space="preserve"> </v>
      </c>
      <c r="G9058" t="s">
        <v>13920</v>
      </c>
      <c r="H9058">
        <v>1</v>
      </c>
      <c r="I9058" s="158" t="str">
        <f>IF(A9058=A9057,I9057&amp;CHAR(10)&amp;"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9" spans="1:9" x14ac:dyDescent="0.25">
      <c r="A9059" t="s">
        <v>12219</v>
      </c>
      <c r="B9059">
        <v>66158040</v>
      </c>
      <c r="C9059" t="s">
        <v>16</v>
      </c>
      <c r="D9059" s="158" t="str">
        <f>IF(Tabel_Forespørgsel_fra_Visma28[[#This Row],[SupProd]]=" "," "," - "&amp;Tabel_Forespørgsel_fra_Visma28[[#This Row],[SupProd]])</f>
        <v xml:space="preserve"> </v>
      </c>
      <c r="E9059" t="s">
        <v>16</v>
      </c>
      <c r="F9059" s="158" t="str">
        <f>IF(Tabel_Forespørgsel_fra_Visma28[[#This Row],[SupDescr]]=" "," "," - "&amp;Tabel_Forespørgsel_fra_Visma28[[#This Row],[SupDescr]])</f>
        <v xml:space="preserve"> </v>
      </c>
      <c r="G9059" t="s">
        <v>13920</v>
      </c>
      <c r="H9059">
        <v>1</v>
      </c>
      <c r="I9059" s="158" t="str">
        <f>IF(A9059=A9058,I9058&amp;CHAR(10)&amp;"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60" spans="1:9" x14ac:dyDescent="0.25">
      <c r="A9060" t="s">
        <v>12220</v>
      </c>
      <c r="B9060">
        <v>66158040</v>
      </c>
      <c r="C9060" t="s">
        <v>16</v>
      </c>
      <c r="D9060" s="158" t="str">
        <f>IF(Tabel_Forespørgsel_fra_Visma28[[#This Row],[SupProd]]=" "," "," - "&amp;Tabel_Forespørgsel_fra_Visma28[[#This Row],[SupProd]])</f>
        <v xml:space="preserve"> </v>
      </c>
      <c r="E9060" t="s">
        <v>16</v>
      </c>
      <c r="F9060" s="158" t="str">
        <f>IF(Tabel_Forespørgsel_fra_Visma28[[#This Row],[SupDescr]]=" "," "," - "&amp;Tabel_Forespørgsel_fra_Visma28[[#This Row],[SupDescr]])</f>
        <v xml:space="preserve"> </v>
      </c>
      <c r="G9060" t="s">
        <v>13920</v>
      </c>
      <c r="H9060">
        <v>1</v>
      </c>
      <c r="I9060" s="158" t="str">
        <f>IF(A9060=A9059,I9059&amp;CHAR(10)&amp;"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61" spans="1:9" x14ac:dyDescent="0.25">
      <c r="A9061" t="s">
        <v>12221</v>
      </c>
      <c r="B9061">
        <v>66158040</v>
      </c>
      <c r="C9061" t="s">
        <v>16</v>
      </c>
      <c r="D9061" s="158" t="str">
        <f>IF(Tabel_Forespørgsel_fra_Visma28[[#This Row],[SupProd]]=" "," "," - "&amp;Tabel_Forespørgsel_fra_Visma28[[#This Row],[SupProd]])</f>
        <v xml:space="preserve"> </v>
      </c>
      <c r="E9061" t="s">
        <v>16</v>
      </c>
      <c r="F9061" s="158" t="str">
        <f>IF(Tabel_Forespørgsel_fra_Visma28[[#This Row],[SupDescr]]=" "," "," - "&amp;Tabel_Forespørgsel_fra_Visma28[[#This Row],[SupDescr]])</f>
        <v xml:space="preserve"> </v>
      </c>
      <c r="G9061" t="s">
        <v>13920</v>
      </c>
      <c r="H9061">
        <v>1</v>
      </c>
      <c r="I9061" s="158" t="str">
        <f>IF(A9061=A9060,I9060&amp;CHAR(10)&amp;"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62" spans="1:9" x14ac:dyDescent="0.25">
      <c r="A9062" t="s">
        <v>12222</v>
      </c>
      <c r="B9062">
        <v>66158040</v>
      </c>
      <c r="C9062" t="s">
        <v>16</v>
      </c>
      <c r="D9062" s="158" t="str">
        <f>IF(Tabel_Forespørgsel_fra_Visma28[[#This Row],[SupProd]]=" "," "," - "&amp;Tabel_Forespørgsel_fra_Visma28[[#This Row],[SupProd]])</f>
        <v xml:space="preserve"> </v>
      </c>
      <c r="E9062" t="s">
        <v>16</v>
      </c>
      <c r="F9062" s="158" t="str">
        <f>IF(Tabel_Forespørgsel_fra_Visma28[[#This Row],[SupDescr]]=" "," "," - "&amp;Tabel_Forespørgsel_fra_Visma28[[#This Row],[SupDescr]])</f>
        <v xml:space="preserve"> </v>
      </c>
      <c r="G9062" t="s">
        <v>13920</v>
      </c>
      <c r="H9062">
        <v>1</v>
      </c>
      <c r="I9062" s="158" t="str">
        <f>IF(A9062=A9061,I9061&amp;CHAR(10)&amp;"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63" spans="1:9" x14ac:dyDescent="0.25">
      <c r="A9063" t="s">
        <v>11044</v>
      </c>
      <c r="B9063">
        <v>75180019</v>
      </c>
      <c r="C9063" t="s">
        <v>16</v>
      </c>
      <c r="D9063" s="158" t="str">
        <f>IF(Tabel_Forespørgsel_fra_Visma28[[#This Row],[SupProd]]=" "," "," - "&amp;Tabel_Forespørgsel_fra_Visma28[[#This Row],[SupProd]])</f>
        <v xml:space="preserve"> </v>
      </c>
      <c r="E9063" t="s">
        <v>16</v>
      </c>
      <c r="F9063" s="158" t="str">
        <f>IF(Tabel_Forespørgsel_fra_Visma28[[#This Row],[SupDescr]]=" "," "," - "&amp;Tabel_Forespørgsel_fra_Visma28[[#This Row],[SupDescr]])</f>
        <v xml:space="preserve"> </v>
      </c>
      <c r="G9063" t="s">
        <v>2430</v>
      </c>
      <c r="H9063">
        <v>1</v>
      </c>
      <c r="I9063" s="158" t="str">
        <f>IF(A9063=A9062,I9062&amp;CHAR(10)&amp;"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4" spans="1:9" x14ac:dyDescent="0.25">
      <c r="A9064" t="s">
        <v>11623</v>
      </c>
      <c r="B9064">
        <v>75180019</v>
      </c>
      <c r="C9064" t="s">
        <v>16</v>
      </c>
      <c r="D9064" s="158" t="str">
        <f>IF(Tabel_Forespørgsel_fra_Visma28[[#This Row],[SupProd]]=" "," "," - "&amp;Tabel_Forespørgsel_fra_Visma28[[#This Row],[SupProd]])</f>
        <v xml:space="preserve"> </v>
      </c>
      <c r="E9064" t="s">
        <v>16</v>
      </c>
      <c r="F9064" s="158" t="str">
        <f>IF(Tabel_Forespørgsel_fra_Visma28[[#This Row],[SupDescr]]=" "," "," - "&amp;Tabel_Forespørgsel_fra_Visma28[[#This Row],[SupDescr]])</f>
        <v xml:space="preserve"> </v>
      </c>
      <c r="G9064" t="s">
        <v>2430</v>
      </c>
      <c r="H9064">
        <v>1</v>
      </c>
      <c r="I9064" s="158" t="str">
        <f>IF(A9064=A9063,I9063&amp;CHAR(10)&amp;"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5" spans="1:9" x14ac:dyDescent="0.25">
      <c r="A9065" t="s">
        <v>11039</v>
      </c>
      <c r="B9065">
        <v>75180019</v>
      </c>
      <c r="C9065" t="s">
        <v>16</v>
      </c>
      <c r="D9065" s="158" t="str">
        <f>IF(Tabel_Forespørgsel_fra_Visma28[[#This Row],[SupProd]]=" "," "," - "&amp;Tabel_Forespørgsel_fra_Visma28[[#This Row],[SupProd]])</f>
        <v xml:space="preserve"> </v>
      </c>
      <c r="E9065" t="s">
        <v>16</v>
      </c>
      <c r="F9065" s="158" t="str">
        <f>IF(Tabel_Forespørgsel_fra_Visma28[[#This Row],[SupDescr]]=" "," "," - "&amp;Tabel_Forespørgsel_fra_Visma28[[#This Row],[SupDescr]])</f>
        <v xml:space="preserve"> </v>
      </c>
      <c r="G9065" t="s">
        <v>2430</v>
      </c>
      <c r="H9065">
        <v>1</v>
      </c>
      <c r="I9065" s="158" t="str">
        <f>IF(A9065=A9064,I9064&amp;CHAR(10)&amp;"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6" spans="1:9" x14ac:dyDescent="0.25">
      <c r="A9066" t="s">
        <v>11041</v>
      </c>
      <c r="B9066">
        <v>75180019</v>
      </c>
      <c r="C9066" t="s">
        <v>16</v>
      </c>
      <c r="D9066" s="158" t="str">
        <f>IF(Tabel_Forespørgsel_fra_Visma28[[#This Row],[SupProd]]=" "," "," - "&amp;Tabel_Forespørgsel_fra_Visma28[[#This Row],[SupProd]])</f>
        <v xml:space="preserve"> </v>
      </c>
      <c r="E9066" t="s">
        <v>16</v>
      </c>
      <c r="F9066" s="158" t="str">
        <f>IF(Tabel_Forespørgsel_fra_Visma28[[#This Row],[SupDescr]]=" "," "," - "&amp;Tabel_Forespørgsel_fra_Visma28[[#This Row],[SupDescr]])</f>
        <v xml:space="preserve"> </v>
      </c>
      <c r="G9066" t="s">
        <v>2430</v>
      </c>
      <c r="H9066">
        <v>1</v>
      </c>
      <c r="I9066" s="158" t="str">
        <f>IF(A9066=A9065,I9065&amp;CHAR(10)&amp;"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7" spans="1:9" x14ac:dyDescent="0.25">
      <c r="A9067" t="s">
        <v>11994</v>
      </c>
      <c r="B9067">
        <v>75180019</v>
      </c>
      <c r="C9067" t="s">
        <v>16</v>
      </c>
      <c r="D9067" s="158" t="str">
        <f>IF(Tabel_Forespørgsel_fra_Visma28[[#This Row],[SupProd]]=" "," "," - "&amp;Tabel_Forespørgsel_fra_Visma28[[#This Row],[SupProd]])</f>
        <v xml:space="preserve"> </v>
      </c>
      <c r="E9067" t="s">
        <v>16</v>
      </c>
      <c r="F9067" s="158" t="str">
        <f>IF(Tabel_Forespørgsel_fra_Visma28[[#This Row],[SupDescr]]=" "," "," - "&amp;Tabel_Forespørgsel_fra_Visma28[[#This Row],[SupDescr]])</f>
        <v xml:space="preserve"> </v>
      </c>
      <c r="G9067" t="s">
        <v>2430</v>
      </c>
      <c r="H9067">
        <v>1</v>
      </c>
      <c r="I9067" s="158" t="str">
        <f>IF(A9067=A9066,I9066&amp;CHAR(10)&amp;"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8" spans="1:9" x14ac:dyDescent="0.25">
      <c r="A9068" t="s">
        <v>10471</v>
      </c>
      <c r="B9068">
        <v>75180019</v>
      </c>
      <c r="C9068" t="s">
        <v>16</v>
      </c>
      <c r="D9068" s="158" t="str">
        <f>IF(Tabel_Forespørgsel_fra_Visma28[[#This Row],[SupProd]]=" "," "," - "&amp;Tabel_Forespørgsel_fra_Visma28[[#This Row],[SupProd]])</f>
        <v xml:space="preserve"> </v>
      </c>
      <c r="E9068" t="s">
        <v>16</v>
      </c>
      <c r="F9068" s="158" t="str">
        <f>IF(Tabel_Forespørgsel_fra_Visma28[[#This Row],[SupDescr]]=" "," "," - "&amp;Tabel_Forespørgsel_fra_Visma28[[#This Row],[SupDescr]])</f>
        <v xml:space="preserve"> </v>
      </c>
      <c r="G9068" t="s">
        <v>2430</v>
      </c>
      <c r="H9068">
        <v>1</v>
      </c>
      <c r="I9068" s="158" t="str">
        <f>IF(A9068=A9067,I9067&amp;CHAR(10)&amp;"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9" spans="1:9" x14ac:dyDescent="0.25">
      <c r="A9069" t="s">
        <v>10470</v>
      </c>
      <c r="B9069">
        <v>75180019</v>
      </c>
      <c r="C9069" t="s">
        <v>16</v>
      </c>
      <c r="D9069" s="158" t="str">
        <f>IF(Tabel_Forespørgsel_fra_Visma28[[#This Row],[SupProd]]=" "," "," - "&amp;Tabel_Forespørgsel_fra_Visma28[[#This Row],[SupProd]])</f>
        <v xml:space="preserve"> </v>
      </c>
      <c r="E9069" t="s">
        <v>16</v>
      </c>
      <c r="F9069" s="158" t="str">
        <f>IF(Tabel_Forespørgsel_fra_Visma28[[#This Row],[SupDescr]]=" "," "," - "&amp;Tabel_Forespørgsel_fra_Visma28[[#This Row],[SupDescr]])</f>
        <v xml:space="preserve"> </v>
      </c>
      <c r="G9069" t="s">
        <v>2430</v>
      </c>
      <c r="H9069">
        <v>1</v>
      </c>
      <c r="I9069" s="158" t="str">
        <f>IF(A9069=A9068,I9068&amp;CHAR(10)&amp;"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70" spans="1:9" x14ac:dyDescent="0.25">
      <c r="A9070" t="s">
        <v>12027</v>
      </c>
      <c r="B9070">
        <v>75180019</v>
      </c>
      <c r="C9070" t="s">
        <v>16</v>
      </c>
      <c r="D9070" s="158" t="str">
        <f>IF(Tabel_Forespørgsel_fra_Visma28[[#This Row],[SupProd]]=" "," "," - "&amp;Tabel_Forespørgsel_fra_Visma28[[#This Row],[SupProd]])</f>
        <v xml:space="preserve"> </v>
      </c>
      <c r="E9070" t="s">
        <v>16</v>
      </c>
      <c r="F9070" s="158" t="str">
        <f>IF(Tabel_Forespørgsel_fra_Visma28[[#This Row],[SupDescr]]=" "," "," - "&amp;Tabel_Forespørgsel_fra_Visma28[[#This Row],[SupDescr]])</f>
        <v xml:space="preserve"> </v>
      </c>
      <c r="G9070" t="s">
        <v>2430</v>
      </c>
      <c r="H9070">
        <v>1</v>
      </c>
      <c r="I9070" s="158" t="str">
        <f>IF(A9070=A9069,I9069&amp;CHAR(10)&amp;"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71" spans="1:9" x14ac:dyDescent="0.25">
      <c r="A9071" t="s">
        <v>12026</v>
      </c>
      <c r="B9071">
        <v>75180019</v>
      </c>
      <c r="C9071" t="s">
        <v>16</v>
      </c>
      <c r="D9071" s="158" t="str">
        <f>IF(Tabel_Forespørgsel_fra_Visma28[[#This Row],[SupProd]]=" "," "," - "&amp;Tabel_Forespørgsel_fra_Visma28[[#This Row],[SupProd]])</f>
        <v xml:space="preserve"> </v>
      </c>
      <c r="E9071" t="s">
        <v>16</v>
      </c>
      <c r="F9071" s="158" t="str">
        <f>IF(Tabel_Forespørgsel_fra_Visma28[[#This Row],[SupDescr]]=" "," "," - "&amp;Tabel_Forespørgsel_fra_Visma28[[#This Row],[SupDescr]])</f>
        <v xml:space="preserve"> </v>
      </c>
      <c r="G9071" t="s">
        <v>2430</v>
      </c>
      <c r="H9071">
        <v>1</v>
      </c>
      <c r="I9071" s="158" t="str">
        <f>IF(A9071=A9070,I9070&amp;CHAR(10)&amp;"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72" spans="1:9" x14ac:dyDescent="0.25">
      <c r="A9072" t="s">
        <v>12086</v>
      </c>
      <c r="B9072">
        <v>75180019</v>
      </c>
      <c r="C9072" t="s">
        <v>16</v>
      </c>
      <c r="D9072" s="158" t="str">
        <f>IF(Tabel_Forespørgsel_fra_Visma28[[#This Row],[SupProd]]=" "," "," - "&amp;Tabel_Forespørgsel_fra_Visma28[[#This Row],[SupProd]])</f>
        <v xml:space="preserve"> </v>
      </c>
      <c r="E9072" t="s">
        <v>16</v>
      </c>
      <c r="F9072" s="158" t="str">
        <f>IF(Tabel_Forespørgsel_fra_Visma28[[#This Row],[SupDescr]]=" "," "," - "&amp;Tabel_Forespørgsel_fra_Visma28[[#This Row],[SupDescr]])</f>
        <v xml:space="preserve"> </v>
      </c>
      <c r="G9072" t="s">
        <v>2430</v>
      </c>
      <c r="H9072">
        <v>1</v>
      </c>
      <c r="I9072" s="158" t="str">
        <f>IF(A9072=A9071,I9071&amp;CHAR(10)&amp;"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73" spans="1:9" x14ac:dyDescent="0.25">
      <c r="A9073" t="s">
        <v>11607</v>
      </c>
      <c r="B9073">
        <v>75180019</v>
      </c>
      <c r="C9073" t="s">
        <v>16</v>
      </c>
      <c r="D9073" s="158" t="str">
        <f>IF(Tabel_Forespørgsel_fra_Visma28[[#This Row],[SupProd]]=" "," "," - "&amp;Tabel_Forespørgsel_fra_Visma28[[#This Row],[SupProd]])</f>
        <v xml:space="preserve"> </v>
      </c>
      <c r="E9073" t="s">
        <v>16</v>
      </c>
      <c r="F9073" s="158" t="str">
        <f>IF(Tabel_Forespørgsel_fra_Visma28[[#This Row],[SupDescr]]=" "," "," - "&amp;Tabel_Forespørgsel_fra_Visma28[[#This Row],[SupDescr]])</f>
        <v xml:space="preserve"> </v>
      </c>
      <c r="G9073" t="s">
        <v>2430</v>
      </c>
      <c r="H9073">
        <v>1</v>
      </c>
      <c r="I9073" s="158" t="str">
        <f>IF(A9073=A9072,I9072&amp;CHAR(10)&amp;"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74" spans="1:9" x14ac:dyDescent="0.25">
      <c r="A9074" t="s">
        <v>11608</v>
      </c>
      <c r="B9074">
        <v>74755755</v>
      </c>
      <c r="C9074" t="s">
        <v>16</v>
      </c>
      <c r="D9074" s="158" t="str">
        <f>IF(Tabel_Forespørgsel_fra_Visma28[[#This Row],[SupProd]]=" "," "," - "&amp;Tabel_Forespørgsel_fra_Visma28[[#This Row],[SupProd]])</f>
        <v xml:space="preserve"> </v>
      </c>
      <c r="E9074" t="s">
        <v>16</v>
      </c>
      <c r="F9074" s="158" t="str">
        <f>IF(Tabel_Forespørgsel_fra_Visma28[[#This Row],[SupDescr]]=" "," "," - "&amp;Tabel_Forespørgsel_fra_Visma28[[#This Row],[SupDescr]])</f>
        <v xml:space="preserve"> </v>
      </c>
      <c r="G9074" t="s">
        <v>4786</v>
      </c>
      <c r="H9074">
        <v>1</v>
      </c>
      <c r="I9074" s="158" t="str">
        <f>IF(A9074=A9073,I9073&amp;CHAR(10)&amp;"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075" spans="1:9" x14ac:dyDescent="0.25">
      <c r="A9075" t="s">
        <v>11384</v>
      </c>
      <c r="B9075">
        <v>75577000</v>
      </c>
      <c r="C9075" t="s">
        <v>16</v>
      </c>
      <c r="D9075" s="158" t="str">
        <f>IF(Tabel_Forespørgsel_fra_Visma28[[#This Row],[SupProd]]=" "," "," - "&amp;Tabel_Forespørgsel_fra_Visma28[[#This Row],[SupProd]])</f>
        <v xml:space="preserve"> </v>
      </c>
      <c r="E9075" t="s">
        <v>16</v>
      </c>
      <c r="F9075" s="158" t="str">
        <f>IF(Tabel_Forespørgsel_fra_Visma28[[#This Row],[SupDescr]]=" "," "," - "&amp;Tabel_Forespørgsel_fra_Visma28[[#This Row],[SupDescr]])</f>
        <v xml:space="preserve"> </v>
      </c>
      <c r="G9075" t="s">
        <v>3759</v>
      </c>
      <c r="H9075">
        <v>1</v>
      </c>
      <c r="I9075" s="158" t="str">
        <f>IF(A9075=A9074,I9074&amp;CHAR(10)&amp;"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076" spans="1:9" x14ac:dyDescent="0.25">
      <c r="A9076" t="s">
        <v>12273</v>
      </c>
      <c r="B9076">
        <v>74755755</v>
      </c>
      <c r="C9076" t="s">
        <v>16</v>
      </c>
      <c r="D9076" s="158" t="str">
        <f>IF(Tabel_Forespørgsel_fra_Visma28[[#This Row],[SupProd]]=" "," "," - "&amp;Tabel_Forespørgsel_fra_Visma28[[#This Row],[SupProd]])</f>
        <v xml:space="preserve"> </v>
      </c>
      <c r="E9076" t="s">
        <v>16</v>
      </c>
      <c r="F9076" s="158" t="str">
        <f>IF(Tabel_Forespørgsel_fra_Visma28[[#This Row],[SupDescr]]=" "," "," - "&amp;Tabel_Forespørgsel_fra_Visma28[[#This Row],[SupDescr]])</f>
        <v xml:space="preserve"> </v>
      </c>
      <c r="G9076" t="s">
        <v>4786</v>
      </c>
      <c r="H9076">
        <v>1</v>
      </c>
      <c r="I9076" s="158" t="str">
        <f>IF(A9076=A9075,I9075&amp;CHAR(10)&amp;"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077" spans="1:9" x14ac:dyDescent="0.25">
      <c r="A9077" t="s">
        <v>14715</v>
      </c>
      <c r="B9077">
        <v>75577000</v>
      </c>
      <c r="C9077" t="s">
        <v>16</v>
      </c>
      <c r="D9077" s="158" t="str">
        <f>IF(Tabel_Forespørgsel_fra_Visma28[[#This Row],[SupProd]]=" "," "," - "&amp;Tabel_Forespørgsel_fra_Visma28[[#This Row],[SupProd]])</f>
        <v xml:space="preserve"> </v>
      </c>
      <c r="E9077" t="s">
        <v>16</v>
      </c>
      <c r="F9077" s="158" t="str">
        <f>IF(Tabel_Forespørgsel_fra_Visma28[[#This Row],[SupDescr]]=" "," "," - "&amp;Tabel_Forespørgsel_fra_Visma28[[#This Row],[SupDescr]])</f>
        <v xml:space="preserve"> </v>
      </c>
      <c r="G9077" t="s">
        <v>3759</v>
      </c>
      <c r="H9077">
        <v>1</v>
      </c>
      <c r="I9077" s="158" t="str">
        <f>IF(A9077=A9076,I9076&amp;CHAR(10)&amp;"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078" spans="1:9" x14ac:dyDescent="0.25">
      <c r="A9078" t="s">
        <v>14717</v>
      </c>
      <c r="B9078">
        <v>75577000</v>
      </c>
      <c r="C9078" t="s">
        <v>16</v>
      </c>
      <c r="D9078" s="158" t="str">
        <f>IF(Tabel_Forespørgsel_fra_Visma28[[#This Row],[SupProd]]=" "," "," - "&amp;Tabel_Forespørgsel_fra_Visma28[[#This Row],[SupProd]])</f>
        <v xml:space="preserve"> </v>
      </c>
      <c r="E9078" t="s">
        <v>16</v>
      </c>
      <c r="F9078" s="158" t="str">
        <f>IF(Tabel_Forespørgsel_fra_Visma28[[#This Row],[SupDescr]]=" "," "," - "&amp;Tabel_Forespørgsel_fra_Visma28[[#This Row],[SupDescr]])</f>
        <v xml:space="preserve"> </v>
      </c>
      <c r="G9078" t="s">
        <v>3759</v>
      </c>
      <c r="H9078">
        <v>1</v>
      </c>
      <c r="I9078" s="158" t="str">
        <f>IF(A9078=A9077,I9077&amp;CHAR(10)&amp;"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079" spans="1:9" x14ac:dyDescent="0.25">
      <c r="A9079" t="s">
        <v>12348</v>
      </c>
      <c r="B9079">
        <v>74755755</v>
      </c>
      <c r="C9079" t="s">
        <v>16</v>
      </c>
      <c r="D9079" s="158" t="str">
        <f>IF(Tabel_Forespørgsel_fra_Visma28[[#This Row],[SupProd]]=" "," "," - "&amp;Tabel_Forespørgsel_fra_Visma28[[#This Row],[SupProd]])</f>
        <v xml:space="preserve"> </v>
      </c>
      <c r="E9079" t="s">
        <v>16</v>
      </c>
      <c r="F9079" s="158" t="str">
        <f>IF(Tabel_Forespørgsel_fra_Visma28[[#This Row],[SupDescr]]=" "," "," - "&amp;Tabel_Forespørgsel_fra_Visma28[[#This Row],[SupDescr]])</f>
        <v xml:space="preserve"> </v>
      </c>
      <c r="G9079" t="s">
        <v>4786</v>
      </c>
      <c r="H9079">
        <v>1</v>
      </c>
      <c r="I9079" s="158" t="str">
        <f>IF(A9079=A9078,I9078&amp;CHAR(10)&amp;"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080" spans="1:9" x14ac:dyDescent="0.25">
      <c r="A9080" t="s">
        <v>11378</v>
      </c>
      <c r="B9080">
        <v>75211662</v>
      </c>
      <c r="C9080" t="s">
        <v>16</v>
      </c>
      <c r="D9080" s="158" t="str">
        <f>IF(Tabel_Forespørgsel_fra_Visma28[[#This Row],[SupProd]]=" "," "," - "&amp;Tabel_Forespørgsel_fra_Visma28[[#This Row],[SupProd]])</f>
        <v xml:space="preserve"> </v>
      </c>
      <c r="E9080" t="s">
        <v>16</v>
      </c>
      <c r="F9080" s="158" t="str">
        <f>IF(Tabel_Forespørgsel_fra_Visma28[[#This Row],[SupDescr]]=" "," "," - "&amp;Tabel_Forespørgsel_fra_Visma28[[#This Row],[SupDescr]])</f>
        <v xml:space="preserve"> </v>
      </c>
      <c r="G9080" t="s">
        <v>7015</v>
      </c>
      <c r="H9080">
        <v>1</v>
      </c>
      <c r="I9080" s="158" t="str">
        <f>IF(A9080=A9079,I9079&amp;CHAR(10)&amp;"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1" spans="1:9" x14ac:dyDescent="0.25">
      <c r="A9081" t="s">
        <v>10933</v>
      </c>
      <c r="B9081">
        <v>75211662</v>
      </c>
      <c r="C9081" t="s">
        <v>16</v>
      </c>
      <c r="D9081" s="158" t="str">
        <f>IF(Tabel_Forespørgsel_fra_Visma28[[#This Row],[SupProd]]=" "," "," - "&amp;Tabel_Forespørgsel_fra_Visma28[[#This Row],[SupProd]])</f>
        <v xml:space="preserve"> </v>
      </c>
      <c r="E9081" t="s">
        <v>16</v>
      </c>
      <c r="F9081" s="158" t="str">
        <f>IF(Tabel_Forespørgsel_fra_Visma28[[#This Row],[SupDescr]]=" "," "," - "&amp;Tabel_Forespørgsel_fra_Visma28[[#This Row],[SupDescr]])</f>
        <v xml:space="preserve"> </v>
      </c>
      <c r="G9081" t="s">
        <v>7015</v>
      </c>
      <c r="H9081">
        <v>1</v>
      </c>
      <c r="I9081" s="158" t="str">
        <f>IF(A9081=A9080,I9080&amp;CHAR(10)&amp;"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2" spans="1:9" x14ac:dyDescent="0.25">
      <c r="A9082" t="s">
        <v>10934</v>
      </c>
      <c r="B9082">
        <v>75211662</v>
      </c>
      <c r="C9082" t="s">
        <v>16</v>
      </c>
      <c r="D9082" s="158" t="str">
        <f>IF(Tabel_Forespørgsel_fra_Visma28[[#This Row],[SupProd]]=" "," "," - "&amp;Tabel_Forespørgsel_fra_Visma28[[#This Row],[SupProd]])</f>
        <v xml:space="preserve"> </v>
      </c>
      <c r="E9082" t="s">
        <v>16</v>
      </c>
      <c r="F9082" s="158" t="str">
        <f>IF(Tabel_Forespørgsel_fra_Visma28[[#This Row],[SupDescr]]=" "," "," - "&amp;Tabel_Forespørgsel_fra_Visma28[[#This Row],[SupDescr]])</f>
        <v xml:space="preserve"> </v>
      </c>
      <c r="G9082" t="s">
        <v>7015</v>
      </c>
      <c r="H9082">
        <v>1</v>
      </c>
      <c r="I9082" s="158" t="str">
        <f>IF(A9082=A9081,I9081&amp;CHAR(10)&amp;"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3" spans="1:9" x14ac:dyDescent="0.25">
      <c r="A9083" t="s">
        <v>10935</v>
      </c>
      <c r="B9083">
        <v>75211662</v>
      </c>
      <c r="C9083" t="s">
        <v>16</v>
      </c>
      <c r="D9083" s="158" t="str">
        <f>IF(Tabel_Forespørgsel_fra_Visma28[[#This Row],[SupProd]]=" "," "," - "&amp;Tabel_Forespørgsel_fra_Visma28[[#This Row],[SupProd]])</f>
        <v xml:space="preserve"> </v>
      </c>
      <c r="E9083" t="s">
        <v>16</v>
      </c>
      <c r="F9083" s="158" t="str">
        <f>IF(Tabel_Forespørgsel_fra_Visma28[[#This Row],[SupDescr]]=" "," "," - "&amp;Tabel_Forespørgsel_fra_Visma28[[#This Row],[SupDescr]])</f>
        <v xml:space="preserve"> </v>
      </c>
      <c r="G9083" t="s">
        <v>7015</v>
      </c>
      <c r="H9083">
        <v>1</v>
      </c>
      <c r="I9083" s="158" t="str">
        <f>IF(A9083=A9082,I9082&amp;CHAR(10)&amp;"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4" spans="1:9" x14ac:dyDescent="0.25">
      <c r="A9084" t="s">
        <v>10936</v>
      </c>
      <c r="B9084">
        <v>75211662</v>
      </c>
      <c r="C9084" t="s">
        <v>16</v>
      </c>
      <c r="D9084" s="158" t="str">
        <f>IF(Tabel_Forespørgsel_fra_Visma28[[#This Row],[SupProd]]=" "," "," - "&amp;Tabel_Forespørgsel_fra_Visma28[[#This Row],[SupProd]])</f>
        <v xml:space="preserve"> </v>
      </c>
      <c r="E9084" t="s">
        <v>16</v>
      </c>
      <c r="F9084" s="158" t="str">
        <f>IF(Tabel_Forespørgsel_fra_Visma28[[#This Row],[SupDescr]]=" "," "," - "&amp;Tabel_Forespørgsel_fra_Visma28[[#This Row],[SupDescr]])</f>
        <v xml:space="preserve"> </v>
      </c>
      <c r="G9084" t="s">
        <v>7015</v>
      </c>
      <c r="H9084">
        <v>1</v>
      </c>
      <c r="I9084" s="158" t="str">
        <f>IF(A9084=A9083,I9083&amp;CHAR(10)&amp;"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5" spans="1:9" x14ac:dyDescent="0.25">
      <c r="A9085" t="s">
        <v>11387</v>
      </c>
      <c r="B9085">
        <v>75211662</v>
      </c>
      <c r="C9085" t="s">
        <v>16</v>
      </c>
      <c r="D9085" s="158" t="str">
        <f>IF(Tabel_Forespørgsel_fra_Visma28[[#This Row],[SupProd]]=" "," "," - "&amp;Tabel_Forespørgsel_fra_Visma28[[#This Row],[SupProd]])</f>
        <v xml:space="preserve"> </v>
      </c>
      <c r="E9085" t="s">
        <v>16</v>
      </c>
      <c r="F9085" s="158" t="str">
        <f>IF(Tabel_Forespørgsel_fra_Visma28[[#This Row],[SupDescr]]=" "," "," - "&amp;Tabel_Forespørgsel_fra_Visma28[[#This Row],[SupDescr]])</f>
        <v xml:space="preserve"> </v>
      </c>
      <c r="G9085" t="s">
        <v>7015</v>
      </c>
      <c r="H9085">
        <v>1</v>
      </c>
      <c r="I9085" s="158" t="str">
        <f>IF(A9085=A9084,I9084&amp;CHAR(10)&amp;"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6" spans="1:9" x14ac:dyDescent="0.25">
      <c r="A9086" t="s">
        <v>11388</v>
      </c>
      <c r="B9086">
        <v>75211662</v>
      </c>
      <c r="C9086" t="s">
        <v>16</v>
      </c>
      <c r="D9086" s="158" t="str">
        <f>IF(Tabel_Forespørgsel_fra_Visma28[[#This Row],[SupProd]]=" "," "," - "&amp;Tabel_Forespørgsel_fra_Visma28[[#This Row],[SupProd]])</f>
        <v xml:space="preserve"> </v>
      </c>
      <c r="E9086" t="s">
        <v>16</v>
      </c>
      <c r="F9086" s="158" t="str">
        <f>IF(Tabel_Forespørgsel_fra_Visma28[[#This Row],[SupDescr]]=" "," "," - "&amp;Tabel_Forespørgsel_fra_Visma28[[#This Row],[SupDescr]])</f>
        <v xml:space="preserve"> </v>
      </c>
      <c r="G9086" t="s">
        <v>7015</v>
      </c>
      <c r="H9086">
        <v>1</v>
      </c>
      <c r="I9086" s="158" t="str">
        <f>IF(A9086=A9085,I9085&amp;CHAR(10)&amp;"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7" spans="1:9" x14ac:dyDescent="0.25">
      <c r="A9087" t="s">
        <v>11382</v>
      </c>
      <c r="B9087">
        <v>75211662</v>
      </c>
      <c r="C9087" t="s">
        <v>16</v>
      </c>
      <c r="D9087" s="158" t="str">
        <f>IF(Tabel_Forespørgsel_fra_Visma28[[#This Row],[SupProd]]=" "," "," - "&amp;Tabel_Forespørgsel_fra_Visma28[[#This Row],[SupProd]])</f>
        <v xml:space="preserve"> </v>
      </c>
      <c r="E9087" t="s">
        <v>16</v>
      </c>
      <c r="F9087" s="158" t="str">
        <f>IF(Tabel_Forespørgsel_fra_Visma28[[#This Row],[SupDescr]]=" "," "," - "&amp;Tabel_Forespørgsel_fra_Visma28[[#This Row],[SupDescr]])</f>
        <v xml:space="preserve"> </v>
      </c>
      <c r="G9087" t="s">
        <v>7015</v>
      </c>
      <c r="H9087">
        <v>1</v>
      </c>
      <c r="I9087" s="158" t="str">
        <f>IF(A9087=A9086,I9086&amp;CHAR(10)&amp;"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8" spans="1:9" x14ac:dyDescent="0.25">
      <c r="A9088" t="s">
        <v>11383</v>
      </c>
      <c r="B9088">
        <v>75211662</v>
      </c>
      <c r="C9088" t="s">
        <v>16</v>
      </c>
      <c r="D9088" s="158" t="str">
        <f>IF(Tabel_Forespørgsel_fra_Visma28[[#This Row],[SupProd]]=" "," "," - "&amp;Tabel_Forespørgsel_fra_Visma28[[#This Row],[SupProd]])</f>
        <v xml:space="preserve"> </v>
      </c>
      <c r="E9088" t="s">
        <v>16</v>
      </c>
      <c r="F9088" s="158" t="str">
        <f>IF(Tabel_Forespørgsel_fra_Visma28[[#This Row],[SupDescr]]=" "," "," - "&amp;Tabel_Forespørgsel_fra_Visma28[[#This Row],[SupDescr]])</f>
        <v xml:space="preserve"> </v>
      </c>
      <c r="G9088" t="s">
        <v>7015</v>
      </c>
      <c r="H9088">
        <v>1</v>
      </c>
      <c r="I9088" s="158" t="str">
        <f>IF(A9088=A9087,I9087&amp;CHAR(10)&amp;"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9" spans="1:9" x14ac:dyDescent="0.25">
      <c r="A9089" t="s">
        <v>11389</v>
      </c>
      <c r="B9089">
        <v>75211662</v>
      </c>
      <c r="C9089" t="s">
        <v>16</v>
      </c>
      <c r="D9089" s="158" t="str">
        <f>IF(Tabel_Forespørgsel_fra_Visma28[[#This Row],[SupProd]]=" "," "," - "&amp;Tabel_Forespørgsel_fra_Visma28[[#This Row],[SupProd]])</f>
        <v xml:space="preserve"> </v>
      </c>
      <c r="E9089" t="s">
        <v>16</v>
      </c>
      <c r="F9089" s="158" t="str">
        <f>IF(Tabel_Forespørgsel_fra_Visma28[[#This Row],[SupDescr]]=" "," "," - "&amp;Tabel_Forespørgsel_fra_Visma28[[#This Row],[SupDescr]])</f>
        <v xml:space="preserve"> </v>
      </c>
      <c r="G9089" t="s">
        <v>7015</v>
      </c>
      <c r="H9089">
        <v>1</v>
      </c>
      <c r="I9089" s="158" t="str">
        <f>IF(A9089=A9088,I9088&amp;CHAR(10)&amp;"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90" spans="1:9" x14ac:dyDescent="0.25">
      <c r="A9090" t="s">
        <v>14242</v>
      </c>
      <c r="B9090">
        <v>75500133</v>
      </c>
      <c r="C9090" t="s">
        <v>16</v>
      </c>
      <c r="D9090" s="158" t="str">
        <f>IF(Tabel_Forespørgsel_fra_Visma28[[#This Row],[SupProd]]=" "," "," - "&amp;Tabel_Forespørgsel_fra_Visma28[[#This Row],[SupProd]])</f>
        <v xml:space="preserve"> </v>
      </c>
      <c r="E9090" t="s">
        <v>16</v>
      </c>
      <c r="F9090" s="158" t="str">
        <f>IF(Tabel_Forespørgsel_fra_Visma28[[#This Row],[SupDescr]]=" "," "," - "&amp;Tabel_Forespørgsel_fra_Visma28[[#This Row],[SupDescr]])</f>
        <v xml:space="preserve"> </v>
      </c>
      <c r="G9090" t="s">
        <v>3560</v>
      </c>
      <c r="H9090">
        <v>1</v>
      </c>
      <c r="I9090" s="158" t="str">
        <f>IF(A9090=A9089,I9089&amp;CHAR(10)&amp;"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091" spans="1:9" x14ac:dyDescent="0.25">
      <c r="A9091" t="s">
        <v>14231</v>
      </c>
      <c r="B9091">
        <v>75500133</v>
      </c>
      <c r="C9091" t="s">
        <v>16</v>
      </c>
      <c r="D9091" s="158" t="str">
        <f>IF(Tabel_Forespørgsel_fra_Visma28[[#This Row],[SupProd]]=" "," "," - "&amp;Tabel_Forespørgsel_fra_Visma28[[#This Row],[SupProd]])</f>
        <v xml:space="preserve"> </v>
      </c>
      <c r="E9091" t="s">
        <v>16</v>
      </c>
      <c r="F9091" s="158" t="str">
        <f>IF(Tabel_Forespørgsel_fra_Visma28[[#This Row],[SupDescr]]=" "," "," - "&amp;Tabel_Forespørgsel_fra_Visma28[[#This Row],[SupDescr]])</f>
        <v xml:space="preserve"> </v>
      </c>
      <c r="G9091" t="s">
        <v>3560</v>
      </c>
      <c r="H9091">
        <v>1</v>
      </c>
      <c r="I9091" s="158" t="str">
        <f>IF(A9091=A9090,I9090&amp;CHAR(10)&amp;"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092" spans="1:9" x14ac:dyDescent="0.25">
      <c r="A9092" t="s">
        <v>12190</v>
      </c>
      <c r="B9092">
        <v>66158040</v>
      </c>
      <c r="C9092" t="s">
        <v>16</v>
      </c>
      <c r="D9092" s="158" t="str">
        <f>IF(Tabel_Forespørgsel_fra_Visma28[[#This Row],[SupProd]]=" "," "," - "&amp;Tabel_Forespørgsel_fra_Visma28[[#This Row],[SupProd]])</f>
        <v xml:space="preserve"> </v>
      </c>
      <c r="E9092" t="s">
        <v>16</v>
      </c>
      <c r="F9092" s="158" t="str">
        <f>IF(Tabel_Forespørgsel_fra_Visma28[[#This Row],[SupDescr]]=" "," "," - "&amp;Tabel_Forespørgsel_fra_Visma28[[#This Row],[SupDescr]])</f>
        <v xml:space="preserve"> </v>
      </c>
      <c r="G9092" t="s">
        <v>13920</v>
      </c>
      <c r="H9092">
        <v>1</v>
      </c>
      <c r="I9092" s="158" t="str">
        <f>IF(A9092=A9091,I9091&amp;CHAR(10)&amp;"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93" spans="1:9" x14ac:dyDescent="0.25">
      <c r="A9093" t="s">
        <v>12191</v>
      </c>
      <c r="B9093">
        <v>66158040</v>
      </c>
      <c r="C9093" t="s">
        <v>16</v>
      </c>
      <c r="D9093" s="158" t="str">
        <f>IF(Tabel_Forespørgsel_fra_Visma28[[#This Row],[SupProd]]=" "," "," - "&amp;Tabel_Forespørgsel_fra_Visma28[[#This Row],[SupProd]])</f>
        <v xml:space="preserve"> </v>
      </c>
      <c r="E9093" t="s">
        <v>16</v>
      </c>
      <c r="F9093" s="158" t="str">
        <f>IF(Tabel_Forespørgsel_fra_Visma28[[#This Row],[SupDescr]]=" "," "," - "&amp;Tabel_Forespørgsel_fra_Visma28[[#This Row],[SupDescr]])</f>
        <v xml:space="preserve"> </v>
      </c>
      <c r="G9093" t="s">
        <v>13920</v>
      </c>
      <c r="H9093">
        <v>1</v>
      </c>
      <c r="I9093" s="158" t="str">
        <f>IF(A9093=A9092,I9092&amp;CHAR(10)&amp;"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94" spans="1:9" x14ac:dyDescent="0.25">
      <c r="A9094" t="s">
        <v>12143</v>
      </c>
      <c r="B9094">
        <v>66158040</v>
      </c>
      <c r="C9094" t="s">
        <v>16</v>
      </c>
      <c r="D9094" s="158" t="str">
        <f>IF(Tabel_Forespørgsel_fra_Visma28[[#This Row],[SupProd]]=" "," "," - "&amp;Tabel_Forespørgsel_fra_Visma28[[#This Row],[SupProd]])</f>
        <v xml:space="preserve"> </v>
      </c>
      <c r="E9094" t="s">
        <v>16</v>
      </c>
      <c r="F9094" s="158" t="str">
        <f>IF(Tabel_Forespørgsel_fra_Visma28[[#This Row],[SupDescr]]=" "," "," - "&amp;Tabel_Forespørgsel_fra_Visma28[[#This Row],[SupDescr]])</f>
        <v xml:space="preserve"> </v>
      </c>
      <c r="G9094" t="s">
        <v>13920</v>
      </c>
      <c r="H9094">
        <v>1</v>
      </c>
      <c r="I9094" s="158" t="str">
        <f>IF(A9094=A9093,I9093&amp;CHAR(10)&amp;"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95" spans="1:9" x14ac:dyDescent="0.25">
      <c r="A9095" t="s">
        <v>12091</v>
      </c>
      <c r="B9095">
        <v>66158040</v>
      </c>
      <c r="C9095" t="s">
        <v>16</v>
      </c>
      <c r="D9095" s="158" t="str">
        <f>IF(Tabel_Forespørgsel_fra_Visma28[[#This Row],[SupProd]]=" "," "," - "&amp;Tabel_Forespørgsel_fra_Visma28[[#This Row],[SupProd]])</f>
        <v xml:space="preserve"> </v>
      </c>
      <c r="E9095" t="s">
        <v>16</v>
      </c>
      <c r="F9095" s="158" t="str">
        <f>IF(Tabel_Forespørgsel_fra_Visma28[[#This Row],[SupDescr]]=" "," "," - "&amp;Tabel_Forespørgsel_fra_Visma28[[#This Row],[SupDescr]])</f>
        <v xml:space="preserve"> </v>
      </c>
      <c r="G9095" t="s">
        <v>13920</v>
      </c>
      <c r="H9095">
        <v>1</v>
      </c>
      <c r="I9095" s="158" t="str">
        <f>IF(A9095=A9094,I9094&amp;CHAR(10)&amp;"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96" spans="1:9" x14ac:dyDescent="0.25">
      <c r="A9096" t="s">
        <v>12264</v>
      </c>
      <c r="B9096">
        <v>66158040</v>
      </c>
      <c r="C9096" t="s">
        <v>16</v>
      </c>
      <c r="D9096" s="158" t="str">
        <f>IF(Tabel_Forespørgsel_fra_Visma28[[#This Row],[SupProd]]=" "," "," - "&amp;Tabel_Forespørgsel_fra_Visma28[[#This Row],[SupProd]])</f>
        <v xml:space="preserve"> </v>
      </c>
      <c r="E9096" t="s">
        <v>16</v>
      </c>
      <c r="F9096" s="158" t="str">
        <f>IF(Tabel_Forespørgsel_fra_Visma28[[#This Row],[SupDescr]]=" "," "," - "&amp;Tabel_Forespørgsel_fra_Visma28[[#This Row],[SupDescr]])</f>
        <v xml:space="preserve"> </v>
      </c>
      <c r="G9096" t="s">
        <v>13920</v>
      </c>
      <c r="H9096">
        <v>1</v>
      </c>
      <c r="I9096" s="158" t="str">
        <f>IF(A9096=A9095,I9095&amp;CHAR(10)&amp;"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97" spans="1:9" x14ac:dyDescent="0.25">
      <c r="A9097" t="s">
        <v>14416</v>
      </c>
      <c r="B9097">
        <v>70120140</v>
      </c>
      <c r="C9097" t="s">
        <v>16</v>
      </c>
      <c r="D9097" s="158" t="str">
        <f>IF(Tabel_Forespørgsel_fra_Visma28[[#This Row],[SupProd]]=" "," "," - "&amp;Tabel_Forespørgsel_fra_Visma28[[#This Row],[SupProd]])</f>
        <v xml:space="preserve"> </v>
      </c>
      <c r="E9097" t="s">
        <v>16</v>
      </c>
      <c r="F9097" s="158" t="str">
        <f>IF(Tabel_Forespørgsel_fra_Visma28[[#This Row],[SupDescr]]=" "," "," - "&amp;Tabel_Forespørgsel_fra_Visma28[[#This Row],[SupDescr]])</f>
        <v xml:space="preserve"> </v>
      </c>
      <c r="G9097" t="s">
        <v>2467</v>
      </c>
      <c r="H9097">
        <v>1</v>
      </c>
      <c r="I9097" s="158" t="str">
        <f>IF(A9097=A9096,I9096&amp;CHAR(10)&amp;"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98" spans="1:9" x14ac:dyDescent="0.25">
      <c r="A9098" t="s">
        <v>14419</v>
      </c>
      <c r="B9098">
        <v>70120140</v>
      </c>
      <c r="C9098" t="s">
        <v>16</v>
      </c>
      <c r="D9098" s="158" t="str">
        <f>IF(Tabel_Forespørgsel_fra_Visma28[[#This Row],[SupProd]]=" "," "," - "&amp;Tabel_Forespørgsel_fra_Visma28[[#This Row],[SupProd]])</f>
        <v xml:space="preserve"> </v>
      </c>
      <c r="E9098" t="s">
        <v>16</v>
      </c>
      <c r="F9098" s="158" t="str">
        <f>IF(Tabel_Forespørgsel_fra_Visma28[[#This Row],[SupDescr]]=" "," "," - "&amp;Tabel_Forespørgsel_fra_Visma28[[#This Row],[SupDescr]])</f>
        <v xml:space="preserve"> </v>
      </c>
      <c r="G9098" t="s">
        <v>2467</v>
      </c>
      <c r="H9098">
        <v>1</v>
      </c>
      <c r="I9098" s="158" t="str">
        <f>IF(A9098=A9097,I9097&amp;CHAR(10)&amp;"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99" spans="1:9" x14ac:dyDescent="0.25">
      <c r="A9099" t="s">
        <v>14660</v>
      </c>
      <c r="B9099">
        <v>70120140</v>
      </c>
      <c r="C9099" t="s">
        <v>16</v>
      </c>
      <c r="D9099" s="158" t="str">
        <f>IF(Tabel_Forespørgsel_fra_Visma28[[#This Row],[SupProd]]=" "," "," - "&amp;Tabel_Forespørgsel_fra_Visma28[[#This Row],[SupProd]])</f>
        <v xml:space="preserve"> </v>
      </c>
      <c r="E9099" t="s">
        <v>16</v>
      </c>
      <c r="F9099" s="158" t="str">
        <f>IF(Tabel_Forespørgsel_fra_Visma28[[#This Row],[SupDescr]]=" "," "," - "&amp;Tabel_Forespørgsel_fra_Visma28[[#This Row],[SupDescr]])</f>
        <v xml:space="preserve"> </v>
      </c>
      <c r="G9099" t="s">
        <v>2467</v>
      </c>
      <c r="H9099">
        <v>1</v>
      </c>
      <c r="I9099" s="158" t="str">
        <f>IF(A9099=A9098,I9098&amp;CHAR(10)&amp;"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0" spans="1:9" x14ac:dyDescent="0.25">
      <c r="A9100" t="s">
        <v>14775</v>
      </c>
      <c r="B9100">
        <v>70120140</v>
      </c>
      <c r="C9100" t="s">
        <v>16</v>
      </c>
      <c r="D9100" s="158" t="str">
        <f>IF(Tabel_Forespørgsel_fra_Visma28[[#This Row],[SupProd]]=" "," "," - "&amp;Tabel_Forespørgsel_fra_Visma28[[#This Row],[SupProd]])</f>
        <v xml:space="preserve"> </v>
      </c>
      <c r="E9100" t="s">
        <v>16</v>
      </c>
      <c r="F9100" s="158" t="str">
        <f>IF(Tabel_Forespørgsel_fra_Visma28[[#This Row],[SupDescr]]=" "," "," - "&amp;Tabel_Forespørgsel_fra_Visma28[[#This Row],[SupDescr]])</f>
        <v xml:space="preserve"> </v>
      </c>
      <c r="G9100" t="s">
        <v>2467</v>
      </c>
      <c r="H9100">
        <v>1</v>
      </c>
      <c r="I9100" s="158" t="str">
        <f>IF(A9100=A9099,I9099&amp;CHAR(10)&amp;"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1" spans="1:9" x14ac:dyDescent="0.25">
      <c r="A9101" t="s">
        <v>14661</v>
      </c>
      <c r="B9101">
        <v>70120140</v>
      </c>
      <c r="C9101" t="s">
        <v>16</v>
      </c>
      <c r="D9101" s="158" t="str">
        <f>IF(Tabel_Forespørgsel_fra_Visma28[[#This Row],[SupProd]]=" "," "," - "&amp;Tabel_Forespørgsel_fra_Visma28[[#This Row],[SupProd]])</f>
        <v xml:space="preserve"> </v>
      </c>
      <c r="E9101" t="s">
        <v>16</v>
      </c>
      <c r="F9101" s="158" t="str">
        <f>IF(Tabel_Forespørgsel_fra_Visma28[[#This Row],[SupDescr]]=" "," "," - "&amp;Tabel_Forespørgsel_fra_Visma28[[#This Row],[SupDescr]])</f>
        <v xml:space="preserve"> </v>
      </c>
      <c r="G9101" t="s">
        <v>2467</v>
      </c>
      <c r="H9101">
        <v>1</v>
      </c>
      <c r="I9101" s="158" t="str">
        <f>IF(A9101=A9100,I9100&amp;CHAR(10)&amp;"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2" spans="1:9" x14ac:dyDescent="0.25">
      <c r="A9102" t="s">
        <v>14776</v>
      </c>
      <c r="B9102">
        <v>70120140</v>
      </c>
      <c r="C9102" t="s">
        <v>16</v>
      </c>
      <c r="D9102" s="158" t="str">
        <f>IF(Tabel_Forespørgsel_fra_Visma28[[#This Row],[SupProd]]=" "," "," - "&amp;Tabel_Forespørgsel_fra_Visma28[[#This Row],[SupProd]])</f>
        <v xml:space="preserve"> </v>
      </c>
      <c r="E9102" t="s">
        <v>16</v>
      </c>
      <c r="F9102" s="158" t="str">
        <f>IF(Tabel_Forespørgsel_fra_Visma28[[#This Row],[SupDescr]]=" "," "," - "&amp;Tabel_Forespørgsel_fra_Visma28[[#This Row],[SupDescr]])</f>
        <v xml:space="preserve"> </v>
      </c>
      <c r="G9102" t="s">
        <v>2467</v>
      </c>
      <c r="H9102">
        <v>1</v>
      </c>
      <c r="I9102" s="158" t="str">
        <f>IF(A9102=A9101,I9101&amp;CHAR(10)&amp;"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3" spans="1:9" x14ac:dyDescent="0.25">
      <c r="A9103" t="s">
        <v>14777</v>
      </c>
      <c r="B9103">
        <v>70120140</v>
      </c>
      <c r="C9103" t="s">
        <v>16</v>
      </c>
      <c r="D9103" s="158" t="str">
        <f>IF(Tabel_Forespørgsel_fra_Visma28[[#This Row],[SupProd]]=" "," "," - "&amp;Tabel_Forespørgsel_fra_Visma28[[#This Row],[SupProd]])</f>
        <v xml:space="preserve"> </v>
      </c>
      <c r="E9103" t="s">
        <v>16</v>
      </c>
      <c r="F9103" s="158" t="str">
        <f>IF(Tabel_Forespørgsel_fra_Visma28[[#This Row],[SupDescr]]=" "," "," - "&amp;Tabel_Forespørgsel_fra_Visma28[[#This Row],[SupDescr]])</f>
        <v xml:space="preserve"> </v>
      </c>
      <c r="G9103" t="s">
        <v>2467</v>
      </c>
      <c r="H9103">
        <v>1</v>
      </c>
      <c r="I9103" s="158" t="str">
        <f>IF(A9103=A9102,I9102&amp;CHAR(10)&amp;"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4" spans="1:9" x14ac:dyDescent="0.25">
      <c r="A9104" t="s">
        <v>14778</v>
      </c>
      <c r="B9104">
        <v>70120140</v>
      </c>
      <c r="C9104" t="s">
        <v>16</v>
      </c>
      <c r="D9104" s="158" t="str">
        <f>IF(Tabel_Forespørgsel_fra_Visma28[[#This Row],[SupProd]]=" "," "," - "&amp;Tabel_Forespørgsel_fra_Visma28[[#This Row],[SupProd]])</f>
        <v xml:space="preserve"> </v>
      </c>
      <c r="E9104" t="s">
        <v>16</v>
      </c>
      <c r="F9104" s="158" t="str">
        <f>IF(Tabel_Forespørgsel_fra_Visma28[[#This Row],[SupDescr]]=" "," "," - "&amp;Tabel_Forespørgsel_fra_Visma28[[#This Row],[SupDescr]])</f>
        <v xml:space="preserve"> </v>
      </c>
      <c r="G9104" t="s">
        <v>2467</v>
      </c>
      <c r="H9104">
        <v>1</v>
      </c>
      <c r="I9104" s="158" t="str">
        <f>IF(A9104=A9103,I9103&amp;CHAR(10)&amp;"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5" spans="1:9" x14ac:dyDescent="0.25">
      <c r="A9105" t="s">
        <v>15061</v>
      </c>
      <c r="B9105">
        <v>70120140</v>
      </c>
      <c r="C9105" t="s">
        <v>16</v>
      </c>
      <c r="D9105" s="158" t="str">
        <f>IF(Tabel_Forespørgsel_fra_Visma28[[#This Row],[SupProd]]=" "," "," - "&amp;Tabel_Forespørgsel_fra_Visma28[[#This Row],[SupProd]])</f>
        <v xml:space="preserve"> </v>
      </c>
      <c r="E9105" t="s">
        <v>16</v>
      </c>
      <c r="F9105" s="158" t="str">
        <f>IF(Tabel_Forespørgsel_fra_Visma28[[#This Row],[SupDescr]]=" "," "," - "&amp;Tabel_Forespørgsel_fra_Visma28[[#This Row],[SupDescr]])</f>
        <v xml:space="preserve"> </v>
      </c>
      <c r="G9105" t="s">
        <v>2467</v>
      </c>
      <c r="H9105">
        <v>1</v>
      </c>
      <c r="I9105" s="158" t="str">
        <f>IF(A9105=A9104,I9104&amp;CHAR(10)&amp;"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6" spans="1:9" x14ac:dyDescent="0.25">
      <c r="A9106" t="s">
        <v>15062</v>
      </c>
      <c r="B9106">
        <v>70120140</v>
      </c>
      <c r="C9106" t="s">
        <v>16</v>
      </c>
      <c r="D9106" s="158" t="str">
        <f>IF(Tabel_Forespørgsel_fra_Visma28[[#This Row],[SupProd]]=" "," "," - "&amp;Tabel_Forespørgsel_fra_Visma28[[#This Row],[SupProd]])</f>
        <v xml:space="preserve"> </v>
      </c>
      <c r="E9106" t="s">
        <v>16</v>
      </c>
      <c r="F9106" s="158" t="str">
        <f>IF(Tabel_Forespørgsel_fra_Visma28[[#This Row],[SupDescr]]=" "," "," - "&amp;Tabel_Forespørgsel_fra_Visma28[[#This Row],[SupDescr]])</f>
        <v xml:space="preserve"> </v>
      </c>
      <c r="G9106" t="s">
        <v>2467</v>
      </c>
      <c r="H9106">
        <v>1</v>
      </c>
      <c r="I9106" s="158" t="str">
        <f>IF(A9106=A9105,I9105&amp;CHAR(10)&amp;"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7" spans="1:9" x14ac:dyDescent="0.25">
      <c r="A9107" t="s">
        <v>15111</v>
      </c>
      <c r="B9107">
        <v>70120140</v>
      </c>
      <c r="C9107" t="s">
        <v>16</v>
      </c>
      <c r="D9107" s="158" t="str">
        <f>IF(Tabel_Forespørgsel_fra_Visma28[[#This Row],[SupProd]]=" "," "," - "&amp;Tabel_Forespørgsel_fra_Visma28[[#This Row],[SupProd]])</f>
        <v xml:space="preserve"> </v>
      </c>
      <c r="E9107" t="s">
        <v>16</v>
      </c>
      <c r="F9107" s="158" t="str">
        <f>IF(Tabel_Forespørgsel_fra_Visma28[[#This Row],[SupDescr]]=" "," "," - "&amp;Tabel_Forespørgsel_fra_Visma28[[#This Row],[SupDescr]])</f>
        <v xml:space="preserve"> </v>
      </c>
      <c r="G9107" t="s">
        <v>2467</v>
      </c>
      <c r="H9107">
        <v>1</v>
      </c>
      <c r="I9107" s="158" t="str">
        <f>IF(A9107=A9106,I9106&amp;CHAR(10)&amp;"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8" spans="1:9" x14ac:dyDescent="0.25">
      <c r="A9108" t="s">
        <v>15115</v>
      </c>
      <c r="B9108">
        <v>70120140</v>
      </c>
      <c r="C9108" t="s">
        <v>16</v>
      </c>
      <c r="D9108" s="158" t="str">
        <f>IF(Tabel_Forespørgsel_fra_Visma28[[#This Row],[SupProd]]=" "," "," - "&amp;Tabel_Forespørgsel_fra_Visma28[[#This Row],[SupProd]])</f>
        <v xml:space="preserve"> </v>
      </c>
      <c r="E9108" t="s">
        <v>16</v>
      </c>
      <c r="F9108" s="158" t="str">
        <f>IF(Tabel_Forespørgsel_fra_Visma28[[#This Row],[SupDescr]]=" "," "," - "&amp;Tabel_Forespørgsel_fra_Visma28[[#This Row],[SupDescr]])</f>
        <v xml:space="preserve"> </v>
      </c>
      <c r="G9108" t="s">
        <v>2467</v>
      </c>
      <c r="H9108">
        <v>1</v>
      </c>
      <c r="I9108" s="158" t="str">
        <f>IF(A9108=A9107,I9107&amp;CHAR(10)&amp;"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9" spans="1:9" x14ac:dyDescent="0.25">
      <c r="A9109" t="s">
        <v>15112</v>
      </c>
      <c r="B9109">
        <v>70120140</v>
      </c>
      <c r="C9109" t="s">
        <v>16</v>
      </c>
      <c r="D9109" s="158" t="str">
        <f>IF(Tabel_Forespørgsel_fra_Visma28[[#This Row],[SupProd]]=" "," "," - "&amp;Tabel_Forespørgsel_fra_Visma28[[#This Row],[SupProd]])</f>
        <v xml:space="preserve"> </v>
      </c>
      <c r="E9109" t="s">
        <v>16</v>
      </c>
      <c r="F9109" s="158" t="str">
        <f>IF(Tabel_Forespørgsel_fra_Visma28[[#This Row],[SupDescr]]=" "," "," - "&amp;Tabel_Forespørgsel_fra_Visma28[[#This Row],[SupDescr]])</f>
        <v xml:space="preserve"> </v>
      </c>
      <c r="G9109" t="s">
        <v>2467</v>
      </c>
      <c r="H9109">
        <v>1</v>
      </c>
      <c r="I9109" s="158" t="str">
        <f>IF(A9109=A9108,I9108&amp;CHAR(10)&amp;"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0" spans="1:9" x14ac:dyDescent="0.25">
      <c r="A9110" t="s">
        <v>15067</v>
      </c>
      <c r="B9110">
        <v>75211662</v>
      </c>
      <c r="C9110" t="s">
        <v>16</v>
      </c>
      <c r="D9110" s="158" t="str">
        <f>IF(Tabel_Forespørgsel_fra_Visma28[[#This Row],[SupProd]]=" "," "," - "&amp;Tabel_Forespørgsel_fra_Visma28[[#This Row],[SupProd]])</f>
        <v xml:space="preserve"> </v>
      </c>
      <c r="E9110" t="s">
        <v>16</v>
      </c>
      <c r="F9110" s="158" t="str">
        <f>IF(Tabel_Forespørgsel_fra_Visma28[[#This Row],[SupDescr]]=" "," "," - "&amp;Tabel_Forespørgsel_fra_Visma28[[#This Row],[SupDescr]])</f>
        <v xml:space="preserve"> </v>
      </c>
      <c r="G9110" t="s">
        <v>7015</v>
      </c>
      <c r="H9110">
        <v>1</v>
      </c>
      <c r="I9110" s="158" t="str">
        <f>IF(A9110=A9109,I9109&amp;CHAR(10)&amp;"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11" spans="1:9" x14ac:dyDescent="0.25">
      <c r="A9111" t="s">
        <v>15069</v>
      </c>
      <c r="B9111">
        <v>75211662</v>
      </c>
      <c r="C9111" t="s">
        <v>16</v>
      </c>
      <c r="D9111" s="158" t="str">
        <f>IF(Tabel_Forespørgsel_fra_Visma28[[#This Row],[SupProd]]=" "," "," - "&amp;Tabel_Forespørgsel_fra_Visma28[[#This Row],[SupProd]])</f>
        <v xml:space="preserve"> </v>
      </c>
      <c r="E9111" t="s">
        <v>16</v>
      </c>
      <c r="F9111" s="158" t="str">
        <f>IF(Tabel_Forespørgsel_fra_Visma28[[#This Row],[SupDescr]]=" "," "," - "&amp;Tabel_Forespørgsel_fra_Visma28[[#This Row],[SupDescr]])</f>
        <v xml:space="preserve"> </v>
      </c>
      <c r="G9111" t="s">
        <v>7015</v>
      </c>
      <c r="H9111">
        <v>1</v>
      </c>
      <c r="I9111" s="158" t="str">
        <f>IF(A9111=A9110,I9110&amp;CHAR(10)&amp;"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12" spans="1:9" x14ac:dyDescent="0.25">
      <c r="A9112" t="s">
        <v>14131</v>
      </c>
      <c r="B9112">
        <v>75211662</v>
      </c>
      <c r="C9112" t="s">
        <v>16</v>
      </c>
      <c r="D9112" s="158" t="str">
        <f>IF(Tabel_Forespørgsel_fra_Visma28[[#This Row],[SupProd]]=" "," "," - "&amp;Tabel_Forespørgsel_fra_Visma28[[#This Row],[SupProd]])</f>
        <v xml:space="preserve"> </v>
      </c>
      <c r="E9112" t="s">
        <v>16</v>
      </c>
      <c r="F9112" s="158" t="str">
        <f>IF(Tabel_Forespørgsel_fra_Visma28[[#This Row],[SupDescr]]=" "," "," - "&amp;Tabel_Forespørgsel_fra_Visma28[[#This Row],[SupDescr]])</f>
        <v xml:space="preserve"> </v>
      </c>
      <c r="G9112" t="s">
        <v>7015</v>
      </c>
      <c r="H9112">
        <v>1</v>
      </c>
      <c r="I9112" s="158" t="str">
        <f>IF(A9112=A9111,I9111&amp;CHAR(10)&amp;"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13" spans="1:9" x14ac:dyDescent="0.25">
      <c r="A9113" t="s">
        <v>15073</v>
      </c>
      <c r="B9113">
        <v>70120140</v>
      </c>
      <c r="C9113" t="s">
        <v>16</v>
      </c>
      <c r="D9113" s="158" t="str">
        <f>IF(Tabel_Forespørgsel_fra_Visma28[[#This Row],[SupProd]]=" "," "," - "&amp;Tabel_Forespørgsel_fra_Visma28[[#This Row],[SupProd]])</f>
        <v xml:space="preserve"> </v>
      </c>
      <c r="E9113" t="s">
        <v>16</v>
      </c>
      <c r="F9113" s="158" t="str">
        <f>IF(Tabel_Forespørgsel_fra_Visma28[[#This Row],[SupDescr]]=" "," "," - "&amp;Tabel_Forespørgsel_fra_Visma28[[#This Row],[SupDescr]])</f>
        <v xml:space="preserve"> </v>
      </c>
      <c r="G9113" t="s">
        <v>2467</v>
      </c>
      <c r="H9113">
        <v>1</v>
      </c>
      <c r="I9113" s="158" t="str">
        <f>IF(A9113=A9112,I9112&amp;CHAR(10)&amp;"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4" spans="1:9" x14ac:dyDescent="0.25">
      <c r="A9114" t="s">
        <v>14132</v>
      </c>
      <c r="B9114">
        <v>70120140</v>
      </c>
      <c r="C9114" t="s">
        <v>16</v>
      </c>
      <c r="D9114" s="158" t="str">
        <f>IF(Tabel_Forespørgsel_fra_Visma28[[#This Row],[SupProd]]=" "," "," - "&amp;Tabel_Forespørgsel_fra_Visma28[[#This Row],[SupProd]])</f>
        <v xml:space="preserve"> </v>
      </c>
      <c r="E9114" t="s">
        <v>16</v>
      </c>
      <c r="F9114" s="158" t="str">
        <f>IF(Tabel_Forespørgsel_fra_Visma28[[#This Row],[SupDescr]]=" "," "," - "&amp;Tabel_Forespørgsel_fra_Visma28[[#This Row],[SupDescr]])</f>
        <v xml:space="preserve"> </v>
      </c>
      <c r="G9114" t="s">
        <v>2467</v>
      </c>
      <c r="H9114">
        <v>1</v>
      </c>
      <c r="I9114" s="158" t="str">
        <f>IF(A9114=A9113,I9113&amp;CHAR(10)&amp;"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5" spans="1:9" x14ac:dyDescent="0.25">
      <c r="A9115" t="s">
        <v>15074</v>
      </c>
      <c r="B9115">
        <v>70120140</v>
      </c>
      <c r="C9115" t="s">
        <v>16</v>
      </c>
      <c r="D9115" s="158" t="str">
        <f>IF(Tabel_Forespørgsel_fra_Visma28[[#This Row],[SupProd]]=" "," "," - "&amp;Tabel_Forespørgsel_fra_Visma28[[#This Row],[SupProd]])</f>
        <v xml:space="preserve"> </v>
      </c>
      <c r="E9115" t="s">
        <v>16</v>
      </c>
      <c r="F9115" s="158" t="str">
        <f>IF(Tabel_Forespørgsel_fra_Visma28[[#This Row],[SupDescr]]=" "," "," - "&amp;Tabel_Forespørgsel_fra_Visma28[[#This Row],[SupDescr]])</f>
        <v xml:space="preserve"> </v>
      </c>
      <c r="G9115" t="s">
        <v>2467</v>
      </c>
      <c r="H9115">
        <v>1</v>
      </c>
      <c r="I9115" s="158" t="str">
        <f>IF(A9115=A9114,I9114&amp;CHAR(10)&amp;"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6" spans="1:9" x14ac:dyDescent="0.25">
      <c r="A9116" t="s">
        <v>15066</v>
      </c>
      <c r="B9116">
        <v>70120140</v>
      </c>
      <c r="C9116" t="s">
        <v>16</v>
      </c>
      <c r="D9116" s="158" t="str">
        <f>IF(Tabel_Forespørgsel_fra_Visma28[[#This Row],[SupProd]]=" "," "," - "&amp;Tabel_Forespørgsel_fra_Visma28[[#This Row],[SupProd]])</f>
        <v xml:space="preserve"> </v>
      </c>
      <c r="E9116" t="s">
        <v>16</v>
      </c>
      <c r="F9116" s="158" t="str">
        <f>IF(Tabel_Forespørgsel_fra_Visma28[[#This Row],[SupDescr]]=" "," "," - "&amp;Tabel_Forespørgsel_fra_Visma28[[#This Row],[SupDescr]])</f>
        <v xml:space="preserve"> </v>
      </c>
      <c r="G9116" t="s">
        <v>2467</v>
      </c>
      <c r="H9116">
        <v>1</v>
      </c>
      <c r="I9116" s="158" t="str">
        <f>IF(A9116=A9115,I9115&amp;CHAR(10)&amp;"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7" spans="1:9" x14ac:dyDescent="0.25">
      <c r="A9117" t="s">
        <v>15013</v>
      </c>
      <c r="B9117">
        <v>70120140</v>
      </c>
      <c r="C9117" t="s">
        <v>16</v>
      </c>
      <c r="D9117" s="158" t="str">
        <f>IF(Tabel_Forespørgsel_fra_Visma28[[#This Row],[SupProd]]=" "," "," - "&amp;Tabel_Forespørgsel_fra_Visma28[[#This Row],[SupProd]])</f>
        <v xml:space="preserve"> </v>
      </c>
      <c r="E9117" t="s">
        <v>16</v>
      </c>
      <c r="F9117" s="158" t="str">
        <f>IF(Tabel_Forespørgsel_fra_Visma28[[#This Row],[SupDescr]]=" "," "," - "&amp;Tabel_Forespørgsel_fra_Visma28[[#This Row],[SupDescr]])</f>
        <v xml:space="preserve"> </v>
      </c>
      <c r="G9117" t="s">
        <v>2467</v>
      </c>
      <c r="H9117">
        <v>1</v>
      </c>
      <c r="I9117" s="158" t="str">
        <f>IF(A9117=A9116,I9116&amp;CHAR(10)&amp;"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8" spans="1:9" x14ac:dyDescent="0.25">
      <c r="A9118" t="s">
        <v>15076</v>
      </c>
      <c r="B9118">
        <v>70120140</v>
      </c>
      <c r="C9118" t="s">
        <v>16</v>
      </c>
      <c r="D9118" s="158" t="str">
        <f>IF(Tabel_Forespørgsel_fra_Visma28[[#This Row],[SupProd]]=" "," "," - "&amp;Tabel_Forespørgsel_fra_Visma28[[#This Row],[SupProd]])</f>
        <v xml:space="preserve"> </v>
      </c>
      <c r="E9118" t="s">
        <v>16</v>
      </c>
      <c r="F9118" s="158" t="str">
        <f>IF(Tabel_Forespørgsel_fra_Visma28[[#This Row],[SupDescr]]=" "," "," - "&amp;Tabel_Forespørgsel_fra_Visma28[[#This Row],[SupDescr]])</f>
        <v xml:space="preserve"> </v>
      </c>
      <c r="G9118" t="s">
        <v>2467</v>
      </c>
      <c r="H9118">
        <v>1</v>
      </c>
      <c r="I9118" s="158" t="str">
        <f>IF(A9118=A9117,I9117&amp;CHAR(10)&amp;"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9" spans="1:9" x14ac:dyDescent="0.25">
      <c r="A9119" t="s">
        <v>15139</v>
      </c>
      <c r="B9119">
        <v>70120140</v>
      </c>
      <c r="C9119" t="s">
        <v>16</v>
      </c>
      <c r="D9119" s="158" t="str">
        <f>IF(Tabel_Forespørgsel_fra_Visma28[[#This Row],[SupProd]]=" "," "," - "&amp;Tabel_Forespørgsel_fra_Visma28[[#This Row],[SupProd]])</f>
        <v xml:space="preserve"> </v>
      </c>
      <c r="E9119" t="s">
        <v>16</v>
      </c>
      <c r="F9119" s="158" t="str">
        <f>IF(Tabel_Forespørgsel_fra_Visma28[[#This Row],[SupDescr]]=" "," "," - "&amp;Tabel_Forespørgsel_fra_Visma28[[#This Row],[SupDescr]])</f>
        <v xml:space="preserve"> </v>
      </c>
      <c r="G9119" t="s">
        <v>2467</v>
      </c>
      <c r="H9119">
        <v>1</v>
      </c>
      <c r="I9119" s="158" t="str">
        <f>IF(A9119=A9118,I9118&amp;CHAR(10)&amp;"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0" spans="1:9" x14ac:dyDescent="0.25">
      <c r="A9120" t="s">
        <v>15136</v>
      </c>
      <c r="B9120">
        <v>70120140</v>
      </c>
      <c r="C9120" t="s">
        <v>16</v>
      </c>
      <c r="D9120" s="158" t="str">
        <f>IF(Tabel_Forespørgsel_fra_Visma28[[#This Row],[SupProd]]=" "," "," - "&amp;Tabel_Forespørgsel_fra_Visma28[[#This Row],[SupProd]])</f>
        <v xml:space="preserve"> </v>
      </c>
      <c r="E9120" t="s">
        <v>16</v>
      </c>
      <c r="F9120" s="158" t="str">
        <f>IF(Tabel_Forespørgsel_fra_Visma28[[#This Row],[SupDescr]]=" "," "," - "&amp;Tabel_Forespørgsel_fra_Visma28[[#This Row],[SupDescr]])</f>
        <v xml:space="preserve"> </v>
      </c>
      <c r="G9120" t="s">
        <v>2467</v>
      </c>
      <c r="H9120">
        <v>1</v>
      </c>
      <c r="I9120" s="158" t="str">
        <f>IF(A9120=A9119,I9119&amp;CHAR(10)&amp;"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1" spans="1:9" x14ac:dyDescent="0.25">
      <c r="A9121" t="s">
        <v>15216</v>
      </c>
      <c r="B9121">
        <v>70120140</v>
      </c>
      <c r="C9121" t="s">
        <v>16</v>
      </c>
      <c r="D9121" s="158" t="str">
        <f>IF(Tabel_Forespørgsel_fra_Visma28[[#This Row],[SupProd]]=" "," "," - "&amp;Tabel_Forespørgsel_fra_Visma28[[#This Row],[SupProd]])</f>
        <v xml:space="preserve"> </v>
      </c>
      <c r="E9121" t="s">
        <v>16</v>
      </c>
      <c r="F9121" s="158" t="str">
        <f>IF(Tabel_Forespørgsel_fra_Visma28[[#This Row],[SupDescr]]=" "," "," - "&amp;Tabel_Forespørgsel_fra_Visma28[[#This Row],[SupDescr]])</f>
        <v xml:space="preserve"> </v>
      </c>
      <c r="G9121" t="s">
        <v>2467</v>
      </c>
      <c r="H9121">
        <v>1</v>
      </c>
      <c r="I9121" s="158" t="str">
        <f>IF(A9121=A9120,I9120&amp;CHAR(10)&amp;"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2" spans="1:9" x14ac:dyDescent="0.25">
      <c r="A9122" t="s">
        <v>15320</v>
      </c>
      <c r="B9122">
        <v>70120140</v>
      </c>
      <c r="C9122" t="s">
        <v>16</v>
      </c>
      <c r="D9122" s="158" t="str">
        <f>IF(Tabel_Forespørgsel_fra_Visma28[[#This Row],[SupProd]]=" "," "," - "&amp;Tabel_Forespørgsel_fra_Visma28[[#This Row],[SupProd]])</f>
        <v xml:space="preserve"> </v>
      </c>
      <c r="E9122" t="s">
        <v>16</v>
      </c>
      <c r="F9122" s="158" t="str">
        <f>IF(Tabel_Forespørgsel_fra_Visma28[[#This Row],[SupDescr]]=" "," "," - "&amp;Tabel_Forespørgsel_fra_Visma28[[#This Row],[SupDescr]])</f>
        <v xml:space="preserve"> </v>
      </c>
      <c r="G9122" t="s">
        <v>2467</v>
      </c>
      <c r="H9122">
        <v>1</v>
      </c>
      <c r="I9122" s="158" t="str">
        <f>IF(A9122=A9121,I9121&amp;CHAR(10)&amp;"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3" spans="1:9" x14ac:dyDescent="0.25">
      <c r="A9123" t="s">
        <v>15274</v>
      </c>
      <c r="B9123">
        <v>70120140</v>
      </c>
      <c r="C9123" t="s">
        <v>16</v>
      </c>
      <c r="D9123" s="158" t="str">
        <f>IF(Tabel_Forespørgsel_fra_Visma28[[#This Row],[SupProd]]=" "," "," - "&amp;Tabel_Forespørgsel_fra_Visma28[[#This Row],[SupProd]])</f>
        <v xml:space="preserve"> </v>
      </c>
      <c r="E9123" t="s">
        <v>16</v>
      </c>
      <c r="F9123" s="158" t="str">
        <f>IF(Tabel_Forespørgsel_fra_Visma28[[#This Row],[SupDescr]]=" "," "," - "&amp;Tabel_Forespørgsel_fra_Visma28[[#This Row],[SupDescr]])</f>
        <v xml:space="preserve"> </v>
      </c>
      <c r="G9123" t="s">
        <v>2467</v>
      </c>
      <c r="H9123">
        <v>1</v>
      </c>
      <c r="I9123" s="158" t="str">
        <f>IF(A9123=A9122,I9122&amp;CHAR(10)&amp;"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4" spans="1:9" x14ac:dyDescent="0.25">
      <c r="A9124" t="s">
        <v>14572</v>
      </c>
      <c r="B9124">
        <v>70120140</v>
      </c>
      <c r="C9124" t="s">
        <v>16</v>
      </c>
      <c r="D9124" s="158" t="str">
        <f>IF(Tabel_Forespørgsel_fra_Visma28[[#This Row],[SupProd]]=" "," "," - "&amp;Tabel_Forespørgsel_fra_Visma28[[#This Row],[SupProd]])</f>
        <v xml:space="preserve"> </v>
      </c>
      <c r="E9124" t="s">
        <v>16</v>
      </c>
      <c r="F9124" s="158" t="str">
        <f>IF(Tabel_Forespørgsel_fra_Visma28[[#This Row],[SupDescr]]=" "," "," - "&amp;Tabel_Forespørgsel_fra_Visma28[[#This Row],[SupDescr]])</f>
        <v xml:space="preserve"> </v>
      </c>
      <c r="G9124" t="s">
        <v>2467</v>
      </c>
      <c r="H9124">
        <v>1</v>
      </c>
      <c r="I9124" s="158" t="str">
        <f>IF(A9124=A9123,I9123&amp;CHAR(10)&amp;"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5" spans="1:9" x14ac:dyDescent="0.25">
      <c r="A9125" t="s">
        <v>14570</v>
      </c>
      <c r="B9125">
        <v>70120140</v>
      </c>
      <c r="C9125" t="s">
        <v>16</v>
      </c>
      <c r="D9125" s="158" t="str">
        <f>IF(Tabel_Forespørgsel_fra_Visma28[[#This Row],[SupProd]]=" "," "," - "&amp;Tabel_Forespørgsel_fra_Visma28[[#This Row],[SupProd]])</f>
        <v xml:space="preserve"> </v>
      </c>
      <c r="E9125" t="s">
        <v>16</v>
      </c>
      <c r="F9125" s="158" t="str">
        <f>IF(Tabel_Forespørgsel_fra_Visma28[[#This Row],[SupDescr]]=" "," "," - "&amp;Tabel_Forespørgsel_fra_Visma28[[#This Row],[SupDescr]])</f>
        <v xml:space="preserve"> </v>
      </c>
      <c r="G9125" t="s">
        <v>2467</v>
      </c>
      <c r="H9125">
        <v>1</v>
      </c>
      <c r="I9125" s="158" t="str">
        <f>IF(A9125=A9124,I9124&amp;CHAR(10)&amp;"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6" spans="1:9" x14ac:dyDescent="0.25">
      <c r="A9126" t="s">
        <v>14574</v>
      </c>
      <c r="B9126">
        <v>70120140</v>
      </c>
      <c r="C9126" t="s">
        <v>16</v>
      </c>
      <c r="D9126" s="158" t="str">
        <f>IF(Tabel_Forespørgsel_fra_Visma28[[#This Row],[SupProd]]=" "," "," - "&amp;Tabel_Forespørgsel_fra_Visma28[[#This Row],[SupProd]])</f>
        <v xml:space="preserve"> </v>
      </c>
      <c r="E9126" t="s">
        <v>16</v>
      </c>
      <c r="F9126" s="158" t="str">
        <f>IF(Tabel_Forespørgsel_fra_Visma28[[#This Row],[SupDescr]]=" "," "," - "&amp;Tabel_Forespørgsel_fra_Visma28[[#This Row],[SupDescr]])</f>
        <v xml:space="preserve"> </v>
      </c>
      <c r="G9126" t="s">
        <v>2467</v>
      </c>
      <c r="H9126">
        <v>1</v>
      </c>
      <c r="I9126" s="158" t="str">
        <f>IF(A9126=A9125,I9125&amp;CHAR(10)&amp;"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7" spans="1:9" x14ac:dyDescent="0.25">
      <c r="A9127" t="s">
        <v>15322</v>
      </c>
      <c r="B9127">
        <v>70120140</v>
      </c>
      <c r="C9127" t="s">
        <v>16</v>
      </c>
      <c r="D9127" s="158" t="str">
        <f>IF(Tabel_Forespørgsel_fra_Visma28[[#This Row],[SupProd]]=" "," "," - "&amp;Tabel_Forespørgsel_fra_Visma28[[#This Row],[SupProd]])</f>
        <v xml:space="preserve"> </v>
      </c>
      <c r="E9127" t="s">
        <v>16</v>
      </c>
      <c r="F9127" s="158" t="str">
        <f>IF(Tabel_Forespørgsel_fra_Visma28[[#This Row],[SupDescr]]=" "," "," - "&amp;Tabel_Forespørgsel_fra_Visma28[[#This Row],[SupDescr]])</f>
        <v xml:space="preserve"> </v>
      </c>
      <c r="G9127" t="s">
        <v>2467</v>
      </c>
      <c r="H9127">
        <v>1</v>
      </c>
      <c r="I9127" s="158" t="str">
        <f>IF(A9127=A9126,I9126&amp;CHAR(10)&amp;"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8" spans="1:9" x14ac:dyDescent="0.25">
      <c r="A9128" t="s">
        <v>15335</v>
      </c>
      <c r="B9128">
        <v>70120140</v>
      </c>
      <c r="C9128" t="s">
        <v>16</v>
      </c>
      <c r="D9128" s="158" t="str">
        <f>IF(Tabel_Forespørgsel_fra_Visma28[[#This Row],[SupProd]]=" "," "," - "&amp;Tabel_Forespørgsel_fra_Visma28[[#This Row],[SupProd]])</f>
        <v xml:space="preserve"> </v>
      </c>
      <c r="E9128" t="s">
        <v>16</v>
      </c>
      <c r="F9128" s="158" t="str">
        <f>IF(Tabel_Forespørgsel_fra_Visma28[[#This Row],[SupDescr]]=" "," "," - "&amp;Tabel_Forespørgsel_fra_Visma28[[#This Row],[SupDescr]])</f>
        <v xml:space="preserve"> </v>
      </c>
      <c r="G9128" t="s">
        <v>2467</v>
      </c>
      <c r="H9128">
        <v>1</v>
      </c>
      <c r="I9128" s="158" t="str">
        <f>IF(A9128=A9127,I9127&amp;CHAR(10)&amp;"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9" spans="1:9" x14ac:dyDescent="0.25">
      <c r="A9129" t="s">
        <v>14579</v>
      </c>
      <c r="B9129">
        <v>70120140</v>
      </c>
      <c r="C9129" t="s">
        <v>16</v>
      </c>
      <c r="D9129" s="158" t="str">
        <f>IF(Tabel_Forespørgsel_fra_Visma28[[#This Row],[SupProd]]=" "," "," - "&amp;Tabel_Forespørgsel_fra_Visma28[[#This Row],[SupProd]])</f>
        <v xml:space="preserve"> </v>
      </c>
      <c r="E9129" t="s">
        <v>16</v>
      </c>
      <c r="F9129" s="158" t="str">
        <f>IF(Tabel_Forespørgsel_fra_Visma28[[#This Row],[SupDescr]]=" "," "," - "&amp;Tabel_Forespørgsel_fra_Visma28[[#This Row],[SupDescr]])</f>
        <v xml:space="preserve"> </v>
      </c>
      <c r="G9129" t="s">
        <v>2467</v>
      </c>
      <c r="H9129">
        <v>1</v>
      </c>
      <c r="I9129" s="158" t="str">
        <f>IF(A9129=A9128,I9128&amp;CHAR(10)&amp;"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0" spans="1:9" x14ac:dyDescent="0.25">
      <c r="A9130" t="s">
        <v>15336</v>
      </c>
      <c r="B9130">
        <v>70120140</v>
      </c>
      <c r="C9130" t="s">
        <v>16</v>
      </c>
      <c r="D9130" s="158" t="str">
        <f>IF(Tabel_Forespørgsel_fra_Visma28[[#This Row],[SupProd]]=" "," "," - "&amp;Tabel_Forespørgsel_fra_Visma28[[#This Row],[SupProd]])</f>
        <v xml:space="preserve"> </v>
      </c>
      <c r="E9130" t="s">
        <v>16</v>
      </c>
      <c r="F9130" s="158" t="str">
        <f>IF(Tabel_Forespørgsel_fra_Visma28[[#This Row],[SupDescr]]=" "," "," - "&amp;Tabel_Forespørgsel_fra_Visma28[[#This Row],[SupDescr]])</f>
        <v xml:space="preserve"> </v>
      </c>
      <c r="G9130" t="s">
        <v>2467</v>
      </c>
      <c r="H9130">
        <v>1</v>
      </c>
      <c r="I9130" s="158" t="str">
        <f>IF(A9130=A9129,I9129&amp;CHAR(10)&amp;"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1" spans="1:9" x14ac:dyDescent="0.25">
      <c r="A9131" t="s">
        <v>16654</v>
      </c>
      <c r="B9131">
        <v>70120140</v>
      </c>
      <c r="C9131" t="s">
        <v>16</v>
      </c>
      <c r="D9131" s="158" t="str">
        <f>IF(Tabel_Forespørgsel_fra_Visma28[[#This Row],[SupProd]]=" "," "," - "&amp;Tabel_Forespørgsel_fra_Visma28[[#This Row],[SupProd]])</f>
        <v xml:space="preserve"> </v>
      </c>
      <c r="E9131" t="s">
        <v>16</v>
      </c>
      <c r="F9131" s="158" t="str">
        <f>IF(Tabel_Forespørgsel_fra_Visma28[[#This Row],[SupDescr]]=" "," "," - "&amp;Tabel_Forespørgsel_fra_Visma28[[#This Row],[SupDescr]])</f>
        <v xml:space="preserve"> </v>
      </c>
      <c r="G9131" t="s">
        <v>2467</v>
      </c>
      <c r="H9131">
        <v>1</v>
      </c>
      <c r="I9131" s="158" t="str">
        <f>IF(A9131=A9130,I9130&amp;CHAR(10)&amp;"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2" spans="1:9" x14ac:dyDescent="0.25">
      <c r="A9132" t="s">
        <v>16658</v>
      </c>
      <c r="B9132">
        <v>70120140</v>
      </c>
      <c r="C9132" t="s">
        <v>16</v>
      </c>
      <c r="D9132" s="158" t="str">
        <f>IF(Tabel_Forespørgsel_fra_Visma28[[#This Row],[SupProd]]=" "," "," - "&amp;Tabel_Forespørgsel_fra_Visma28[[#This Row],[SupProd]])</f>
        <v xml:space="preserve"> </v>
      </c>
      <c r="E9132" t="s">
        <v>16</v>
      </c>
      <c r="F9132" s="158" t="str">
        <f>IF(Tabel_Forespørgsel_fra_Visma28[[#This Row],[SupDescr]]=" "," "," - "&amp;Tabel_Forespørgsel_fra_Visma28[[#This Row],[SupDescr]])</f>
        <v xml:space="preserve"> </v>
      </c>
      <c r="G9132" t="s">
        <v>2467</v>
      </c>
      <c r="H9132">
        <v>1</v>
      </c>
      <c r="I9132" s="158" t="str">
        <f>IF(A9132=A9131,I9131&amp;CHAR(10)&amp;"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3" spans="1:9" x14ac:dyDescent="0.25">
      <c r="A9133" t="s">
        <v>16606</v>
      </c>
      <c r="B9133">
        <v>70120140</v>
      </c>
      <c r="C9133" t="s">
        <v>16</v>
      </c>
      <c r="D9133" s="158" t="str">
        <f>IF(Tabel_Forespørgsel_fra_Visma28[[#This Row],[SupProd]]=" "," "," - "&amp;Tabel_Forespørgsel_fra_Visma28[[#This Row],[SupProd]])</f>
        <v xml:space="preserve"> </v>
      </c>
      <c r="E9133" t="s">
        <v>16</v>
      </c>
      <c r="F9133" s="158" t="str">
        <f>IF(Tabel_Forespørgsel_fra_Visma28[[#This Row],[SupDescr]]=" "," "," - "&amp;Tabel_Forespørgsel_fra_Visma28[[#This Row],[SupDescr]])</f>
        <v xml:space="preserve"> </v>
      </c>
      <c r="G9133" t="s">
        <v>2467</v>
      </c>
      <c r="H9133">
        <v>1</v>
      </c>
      <c r="I9133" s="158" t="str">
        <f>IF(A9133=A9132,I9132&amp;CHAR(10)&amp;"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4" spans="1:9" x14ac:dyDescent="0.25">
      <c r="A9134" t="s">
        <v>16608</v>
      </c>
      <c r="B9134">
        <v>70120140</v>
      </c>
      <c r="C9134" t="s">
        <v>16</v>
      </c>
      <c r="D9134" s="158" t="str">
        <f>IF(Tabel_Forespørgsel_fra_Visma28[[#This Row],[SupProd]]=" "," "," - "&amp;Tabel_Forespørgsel_fra_Visma28[[#This Row],[SupProd]])</f>
        <v xml:space="preserve"> </v>
      </c>
      <c r="E9134" t="s">
        <v>16</v>
      </c>
      <c r="F9134" s="158" t="str">
        <f>IF(Tabel_Forespørgsel_fra_Visma28[[#This Row],[SupDescr]]=" "," "," - "&amp;Tabel_Forespørgsel_fra_Visma28[[#This Row],[SupDescr]])</f>
        <v xml:space="preserve"> </v>
      </c>
      <c r="G9134" t="s">
        <v>2467</v>
      </c>
      <c r="H9134">
        <v>1</v>
      </c>
      <c r="I9134" s="158" t="str">
        <f>IF(A9134=A9133,I9133&amp;CHAR(10)&amp;"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5" spans="1:9" x14ac:dyDescent="0.25">
      <c r="A9135" t="s">
        <v>16607</v>
      </c>
      <c r="B9135">
        <v>70120140</v>
      </c>
      <c r="C9135" t="s">
        <v>16</v>
      </c>
      <c r="D9135" s="158" t="str">
        <f>IF(Tabel_Forespørgsel_fra_Visma28[[#This Row],[SupProd]]=" "," "," - "&amp;Tabel_Forespørgsel_fra_Visma28[[#This Row],[SupProd]])</f>
        <v xml:space="preserve"> </v>
      </c>
      <c r="E9135" t="s">
        <v>16</v>
      </c>
      <c r="F9135" s="158" t="str">
        <f>IF(Tabel_Forespørgsel_fra_Visma28[[#This Row],[SupDescr]]=" "," "," - "&amp;Tabel_Forespørgsel_fra_Visma28[[#This Row],[SupDescr]])</f>
        <v xml:space="preserve"> </v>
      </c>
      <c r="G9135" t="s">
        <v>2467</v>
      </c>
      <c r="H9135">
        <v>1</v>
      </c>
      <c r="I9135" s="158" t="str">
        <f>IF(A9135=A9134,I9134&amp;CHAR(10)&amp;"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6" spans="1:9" x14ac:dyDescent="0.25">
      <c r="A9136" t="s">
        <v>16609</v>
      </c>
      <c r="B9136">
        <v>70120140</v>
      </c>
      <c r="C9136" t="s">
        <v>16</v>
      </c>
      <c r="D9136" s="158" t="str">
        <f>IF(Tabel_Forespørgsel_fra_Visma28[[#This Row],[SupProd]]=" "," "," - "&amp;Tabel_Forespørgsel_fra_Visma28[[#This Row],[SupProd]])</f>
        <v xml:space="preserve"> </v>
      </c>
      <c r="E9136" t="s">
        <v>16</v>
      </c>
      <c r="F9136" s="158" t="str">
        <f>IF(Tabel_Forespørgsel_fra_Visma28[[#This Row],[SupDescr]]=" "," "," - "&amp;Tabel_Forespørgsel_fra_Visma28[[#This Row],[SupDescr]])</f>
        <v xml:space="preserve"> </v>
      </c>
      <c r="G9136" t="s">
        <v>2467</v>
      </c>
      <c r="H9136">
        <v>1</v>
      </c>
      <c r="I9136" s="158" t="str">
        <f>IF(A9136=A9135,I9135&amp;CHAR(10)&amp;"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7" spans="1:9" x14ac:dyDescent="0.25">
      <c r="A9137" t="s">
        <v>41689</v>
      </c>
      <c r="B9137">
        <v>70120140</v>
      </c>
      <c r="C9137" t="s">
        <v>16</v>
      </c>
      <c r="D9137" s="158" t="str">
        <f>IF(Tabel_Forespørgsel_fra_Visma28[[#This Row],[SupProd]]=" "," "," - "&amp;Tabel_Forespørgsel_fra_Visma28[[#This Row],[SupProd]])</f>
        <v xml:space="preserve"> </v>
      </c>
      <c r="E9137" t="s">
        <v>16</v>
      </c>
      <c r="F9137" s="158" t="str">
        <f>IF(Tabel_Forespørgsel_fra_Visma28[[#This Row],[SupDescr]]=" "," "," - "&amp;Tabel_Forespørgsel_fra_Visma28[[#This Row],[SupDescr]])</f>
        <v xml:space="preserve"> </v>
      </c>
      <c r="G9137" t="s">
        <v>2467</v>
      </c>
      <c r="H9137">
        <v>1</v>
      </c>
      <c r="I9137" s="158" t="str">
        <f>IF(A9137=A9136,I9136&amp;CHAR(10)&amp;"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8" spans="1:9" x14ac:dyDescent="0.25">
      <c r="A9138" t="s">
        <v>40894</v>
      </c>
      <c r="B9138">
        <v>70120140</v>
      </c>
      <c r="C9138" t="s">
        <v>16</v>
      </c>
      <c r="D9138" s="158" t="str">
        <f>IF(Tabel_Forespørgsel_fra_Visma28[[#This Row],[SupProd]]=" "," "," - "&amp;Tabel_Forespørgsel_fra_Visma28[[#This Row],[SupProd]])</f>
        <v xml:space="preserve"> </v>
      </c>
      <c r="E9138" t="s">
        <v>16</v>
      </c>
      <c r="F9138" s="158" t="str">
        <f>IF(Tabel_Forespørgsel_fra_Visma28[[#This Row],[SupDescr]]=" "," "," - "&amp;Tabel_Forespørgsel_fra_Visma28[[#This Row],[SupDescr]])</f>
        <v xml:space="preserve"> </v>
      </c>
      <c r="G9138" t="s">
        <v>2467</v>
      </c>
      <c r="H9138">
        <v>1</v>
      </c>
      <c r="I9138" s="158" t="str">
        <f>IF(A9138=A9137,I9137&amp;CHAR(10)&amp;"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9" spans="1:9" x14ac:dyDescent="0.25">
      <c r="A9139" t="s">
        <v>41398</v>
      </c>
      <c r="B9139">
        <v>70120140</v>
      </c>
      <c r="C9139" t="s">
        <v>16</v>
      </c>
      <c r="D9139" s="158" t="str">
        <f>IF(Tabel_Forespørgsel_fra_Visma28[[#This Row],[SupProd]]=" "," "," - "&amp;Tabel_Forespørgsel_fra_Visma28[[#This Row],[SupProd]])</f>
        <v xml:space="preserve"> </v>
      </c>
      <c r="E9139" t="s">
        <v>16</v>
      </c>
      <c r="F9139" s="158" t="str">
        <f>IF(Tabel_Forespørgsel_fra_Visma28[[#This Row],[SupDescr]]=" "," "," - "&amp;Tabel_Forespørgsel_fra_Visma28[[#This Row],[SupDescr]])</f>
        <v xml:space="preserve"> </v>
      </c>
      <c r="G9139" t="s">
        <v>2467</v>
      </c>
      <c r="H9139">
        <v>1</v>
      </c>
      <c r="I9139" s="158" t="str">
        <f>IF(A9139=A9138,I9138&amp;CHAR(10)&amp;"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40" spans="1:9" x14ac:dyDescent="0.25">
      <c r="A9140" t="s">
        <v>41822</v>
      </c>
      <c r="B9140">
        <v>70120140</v>
      </c>
      <c r="C9140" t="s">
        <v>16</v>
      </c>
      <c r="D9140" s="158" t="str">
        <f>IF(Tabel_Forespørgsel_fra_Visma28[[#This Row],[SupProd]]=" "," "," - "&amp;Tabel_Forespørgsel_fra_Visma28[[#This Row],[SupProd]])</f>
        <v xml:space="preserve"> </v>
      </c>
      <c r="E9140" t="s">
        <v>16</v>
      </c>
      <c r="F9140" s="158" t="str">
        <f>IF(Tabel_Forespørgsel_fra_Visma28[[#This Row],[SupDescr]]=" "," "," - "&amp;Tabel_Forespørgsel_fra_Visma28[[#This Row],[SupDescr]])</f>
        <v xml:space="preserve"> </v>
      </c>
      <c r="G9140" t="s">
        <v>2467</v>
      </c>
      <c r="H9140">
        <v>1</v>
      </c>
      <c r="I9140" s="158" t="str">
        <f>IF(A9140=A9139,I9139&amp;CHAR(10)&amp;"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41" spans="1:9" x14ac:dyDescent="0.25">
      <c r="A9141" t="s">
        <v>41944</v>
      </c>
      <c r="B9141">
        <v>70120140</v>
      </c>
      <c r="C9141" t="s">
        <v>16</v>
      </c>
      <c r="D9141" s="158" t="str">
        <f>IF(Tabel_Forespørgsel_fra_Visma28[[#This Row],[SupProd]]=" "," "," - "&amp;Tabel_Forespørgsel_fra_Visma28[[#This Row],[SupProd]])</f>
        <v xml:space="preserve"> </v>
      </c>
      <c r="E9141" t="s">
        <v>16</v>
      </c>
      <c r="F9141" s="158" t="str">
        <f>IF(Tabel_Forespørgsel_fra_Visma28[[#This Row],[SupDescr]]=" "," "," - "&amp;Tabel_Forespørgsel_fra_Visma28[[#This Row],[SupDescr]])</f>
        <v xml:space="preserve"> </v>
      </c>
      <c r="G9141" t="s">
        <v>2467</v>
      </c>
      <c r="H9141">
        <v>1</v>
      </c>
      <c r="I9141" s="158" t="str">
        <f>IF(A9141=A9140,I9140&amp;CHAR(10)&amp;"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42" spans="1:9" x14ac:dyDescent="0.25">
      <c r="A9142" t="s">
        <v>41981</v>
      </c>
      <c r="B9142">
        <v>70120140</v>
      </c>
      <c r="C9142" t="s">
        <v>16</v>
      </c>
      <c r="D9142" s="158" t="str">
        <f>IF(Tabel_Forespørgsel_fra_Visma28[[#This Row],[SupProd]]=" "," "," - "&amp;Tabel_Forespørgsel_fra_Visma28[[#This Row],[SupProd]])</f>
        <v xml:space="preserve"> </v>
      </c>
      <c r="E9142" t="s">
        <v>16</v>
      </c>
      <c r="F9142" s="158" t="str">
        <f>IF(Tabel_Forespørgsel_fra_Visma28[[#This Row],[SupDescr]]=" "," "," - "&amp;Tabel_Forespørgsel_fra_Visma28[[#This Row],[SupDescr]])</f>
        <v xml:space="preserve"> </v>
      </c>
      <c r="G9142" t="s">
        <v>2467</v>
      </c>
      <c r="H9142">
        <v>1</v>
      </c>
      <c r="I9142" s="158" t="str">
        <f>IF(A9142=A9141,I9141&amp;CHAR(10)&amp;"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43" spans="1:9" x14ac:dyDescent="0.25">
      <c r="A9143" t="s">
        <v>12209</v>
      </c>
      <c r="B9143">
        <v>66158040</v>
      </c>
      <c r="C9143" t="s">
        <v>16</v>
      </c>
      <c r="D9143" s="158" t="str">
        <f>IF(Tabel_Forespørgsel_fra_Visma28[[#This Row],[SupProd]]=" "," "," - "&amp;Tabel_Forespørgsel_fra_Visma28[[#This Row],[SupProd]])</f>
        <v xml:space="preserve"> </v>
      </c>
      <c r="E9143" t="s">
        <v>16</v>
      </c>
      <c r="F9143" s="158" t="str">
        <f>IF(Tabel_Forespørgsel_fra_Visma28[[#This Row],[SupDescr]]=" "," "," - "&amp;Tabel_Forespørgsel_fra_Visma28[[#This Row],[SupDescr]])</f>
        <v xml:space="preserve"> </v>
      </c>
      <c r="G9143" t="s">
        <v>13920</v>
      </c>
      <c r="H9143">
        <v>1</v>
      </c>
      <c r="I9143" s="158" t="str">
        <f>IF(A9143=A9142,I9142&amp;CHAR(10)&amp;"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44" spans="1:9" x14ac:dyDescent="0.25">
      <c r="A9144" t="s">
        <v>12269</v>
      </c>
      <c r="B9144">
        <v>75577000</v>
      </c>
      <c r="C9144" t="s">
        <v>16</v>
      </c>
      <c r="D9144" s="158" t="str">
        <f>IF(Tabel_Forespørgsel_fra_Visma28[[#This Row],[SupProd]]=" "," "," - "&amp;Tabel_Forespørgsel_fra_Visma28[[#This Row],[SupProd]])</f>
        <v xml:space="preserve"> </v>
      </c>
      <c r="E9144" t="s">
        <v>16</v>
      </c>
      <c r="F9144" s="158" t="str">
        <f>IF(Tabel_Forespørgsel_fra_Visma28[[#This Row],[SupDescr]]=" "," "," - "&amp;Tabel_Forespørgsel_fra_Visma28[[#This Row],[SupDescr]])</f>
        <v xml:space="preserve"> </v>
      </c>
      <c r="G9144" t="s">
        <v>3759</v>
      </c>
      <c r="H9144">
        <v>1</v>
      </c>
      <c r="I9144" s="158" t="str">
        <f>IF(A9144=A9143,I9143&amp;CHAR(10)&amp;"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145" spans="1:9" x14ac:dyDescent="0.25">
      <c r="A9145" t="s">
        <v>14110</v>
      </c>
      <c r="B9145">
        <v>75577000</v>
      </c>
      <c r="C9145" t="s">
        <v>16</v>
      </c>
      <c r="D9145" s="158" t="str">
        <f>IF(Tabel_Forespørgsel_fra_Visma28[[#This Row],[SupProd]]=" "," "," - "&amp;Tabel_Forespørgsel_fra_Visma28[[#This Row],[SupProd]])</f>
        <v xml:space="preserve"> </v>
      </c>
      <c r="E9145" t="s">
        <v>16</v>
      </c>
      <c r="F9145" s="158" t="str">
        <f>IF(Tabel_Forespørgsel_fra_Visma28[[#This Row],[SupDescr]]=" "," "," - "&amp;Tabel_Forespørgsel_fra_Visma28[[#This Row],[SupDescr]])</f>
        <v xml:space="preserve"> </v>
      </c>
      <c r="G9145" t="s">
        <v>3759</v>
      </c>
      <c r="H9145">
        <v>1</v>
      </c>
      <c r="I9145" s="158" t="str">
        <f>IF(A9145=A9144,I9144&amp;CHAR(10)&amp;"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146" spans="1:9" x14ac:dyDescent="0.25">
      <c r="A9146" t="s">
        <v>12156</v>
      </c>
      <c r="B9146">
        <v>75196500</v>
      </c>
      <c r="C9146" t="s">
        <v>16</v>
      </c>
      <c r="D9146" s="158" t="str">
        <f>IF(Tabel_Forespørgsel_fra_Visma28[[#This Row],[SupProd]]=" "," "," - "&amp;Tabel_Forespørgsel_fra_Visma28[[#This Row],[SupProd]])</f>
        <v xml:space="preserve"> </v>
      </c>
      <c r="E9146" t="s">
        <v>16</v>
      </c>
      <c r="F9146" s="158" t="str">
        <f>IF(Tabel_Forespørgsel_fra_Visma28[[#This Row],[SupDescr]]=" "," "," - "&amp;Tabel_Forespørgsel_fra_Visma28[[#This Row],[SupDescr]])</f>
        <v xml:space="preserve"> </v>
      </c>
      <c r="G9146" t="s">
        <v>2425</v>
      </c>
      <c r="H9146">
        <v>1</v>
      </c>
      <c r="I9146" s="158" t="str">
        <f>IF(A9146=A9145,I9145&amp;CHAR(10)&amp;"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147" spans="1:9" x14ac:dyDescent="0.25">
      <c r="A9147" t="s">
        <v>12158</v>
      </c>
      <c r="B9147">
        <v>75196500</v>
      </c>
      <c r="C9147" t="s">
        <v>16</v>
      </c>
      <c r="D9147" s="158" t="str">
        <f>IF(Tabel_Forespørgsel_fra_Visma28[[#This Row],[SupProd]]=" "," "," - "&amp;Tabel_Forespørgsel_fra_Visma28[[#This Row],[SupProd]])</f>
        <v xml:space="preserve"> </v>
      </c>
      <c r="E9147" t="s">
        <v>16</v>
      </c>
      <c r="F9147" s="158" t="str">
        <f>IF(Tabel_Forespørgsel_fra_Visma28[[#This Row],[SupDescr]]=" "," "," - "&amp;Tabel_Forespørgsel_fra_Visma28[[#This Row],[SupDescr]])</f>
        <v xml:space="preserve"> </v>
      </c>
      <c r="G9147" t="s">
        <v>2425</v>
      </c>
      <c r="H9147">
        <v>1</v>
      </c>
      <c r="I9147" s="158" t="str">
        <f>IF(A9147=A9146,I9146&amp;CHAR(10)&amp;"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148" spans="1:9" x14ac:dyDescent="0.25">
      <c r="A9148" t="s">
        <v>12160</v>
      </c>
      <c r="B9148">
        <v>75196500</v>
      </c>
      <c r="C9148" t="s">
        <v>16</v>
      </c>
      <c r="D9148" s="158" t="str">
        <f>IF(Tabel_Forespørgsel_fra_Visma28[[#This Row],[SupProd]]=" "," "," - "&amp;Tabel_Forespørgsel_fra_Visma28[[#This Row],[SupProd]])</f>
        <v xml:space="preserve"> </v>
      </c>
      <c r="E9148" t="s">
        <v>16</v>
      </c>
      <c r="F9148" s="158" t="str">
        <f>IF(Tabel_Forespørgsel_fra_Visma28[[#This Row],[SupDescr]]=" "," "," - "&amp;Tabel_Forespørgsel_fra_Visma28[[#This Row],[SupDescr]])</f>
        <v xml:space="preserve"> </v>
      </c>
      <c r="G9148" t="s">
        <v>2425</v>
      </c>
      <c r="H9148">
        <v>1</v>
      </c>
      <c r="I9148" s="158" t="str">
        <f>IF(A9148=A9147,I9147&amp;CHAR(10)&amp;"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149" spans="1:9" x14ac:dyDescent="0.25">
      <c r="A9149" t="s">
        <v>12159</v>
      </c>
      <c r="B9149">
        <v>75196500</v>
      </c>
      <c r="C9149" t="s">
        <v>16</v>
      </c>
      <c r="D9149" s="158" t="str">
        <f>IF(Tabel_Forespørgsel_fra_Visma28[[#This Row],[SupProd]]=" "," "," - "&amp;Tabel_Forespørgsel_fra_Visma28[[#This Row],[SupProd]])</f>
        <v xml:space="preserve"> </v>
      </c>
      <c r="E9149" t="s">
        <v>16</v>
      </c>
      <c r="F9149" s="158" t="str">
        <f>IF(Tabel_Forespørgsel_fra_Visma28[[#This Row],[SupDescr]]=" "," "," - "&amp;Tabel_Forespørgsel_fra_Visma28[[#This Row],[SupDescr]])</f>
        <v xml:space="preserve"> </v>
      </c>
      <c r="G9149" t="s">
        <v>2425</v>
      </c>
      <c r="H9149">
        <v>1</v>
      </c>
      <c r="I9149" s="158" t="str">
        <f>IF(A9149=A9148,I9148&amp;CHAR(10)&amp;"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150" spans="1:9" x14ac:dyDescent="0.25">
      <c r="A9150" t="s">
        <v>14303</v>
      </c>
      <c r="B9150">
        <v>75211662</v>
      </c>
      <c r="C9150" t="s">
        <v>16</v>
      </c>
      <c r="D9150" s="158" t="str">
        <f>IF(Tabel_Forespørgsel_fra_Visma28[[#This Row],[SupProd]]=" "," "," - "&amp;Tabel_Forespørgsel_fra_Visma28[[#This Row],[SupProd]])</f>
        <v xml:space="preserve"> </v>
      </c>
      <c r="E9150" t="s">
        <v>16</v>
      </c>
      <c r="F9150" s="158" t="str">
        <f>IF(Tabel_Forespørgsel_fra_Visma28[[#This Row],[SupDescr]]=" "," "," - "&amp;Tabel_Forespørgsel_fra_Visma28[[#This Row],[SupDescr]])</f>
        <v xml:space="preserve"> </v>
      </c>
      <c r="G9150" t="s">
        <v>7015</v>
      </c>
      <c r="H9150">
        <v>1</v>
      </c>
      <c r="I9150" s="158" t="str">
        <f>IF(A9150=A9149,I9149&amp;CHAR(10)&amp;"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51" spans="1:9" x14ac:dyDescent="0.25">
      <c r="A9151" t="s">
        <v>12403</v>
      </c>
      <c r="B9151">
        <v>74755755</v>
      </c>
      <c r="C9151" t="s">
        <v>16</v>
      </c>
      <c r="D9151" s="158" t="str">
        <f>IF(Tabel_Forespørgsel_fra_Visma28[[#This Row],[SupProd]]=" "," "," - "&amp;Tabel_Forespørgsel_fra_Visma28[[#This Row],[SupProd]])</f>
        <v xml:space="preserve"> </v>
      </c>
      <c r="E9151" t="s">
        <v>16</v>
      </c>
      <c r="F9151" s="158" t="str">
        <f>IF(Tabel_Forespørgsel_fra_Visma28[[#This Row],[SupDescr]]=" "," "," - "&amp;Tabel_Forespørgsel_fra_Visma28[[#This Row],[SupDescr]])</f>
        <v xml:space="preserve"> </v>
      </c>
      <c r="G9151" t="s">
        <v>4786</v>
      </c>
      <c r="H9151">
        <v>1</v>
      </c>
      <c r="I9151" s="158" t="str">
        <f>IF(A9151=A9150,I9150&amp;CHAR(10)&amp;"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152" spans="1:9" x14ac:dyDescent="0.25">
      <c r="A9152" t="s">
        <v>12326</v>
      </c>
      <c r="B9152">
        <v>74755755</v>
      </c>
      <c r="C9152" t="s">
        <v>16</v>
      </c>
      <c r="D9152" s="158" t="str">
        <f>IF(Tabel_Forespørgsel_fra_Visma28[[#This Row],[SupProd]]=" "," "," - "&amp;Tabel_Forespørgsel_fra_Visma28[[#This Row],[SupProd]])</f>
        <v xml:space="preserve"> </v>
      </c>
      <c r="E9152" t="s">
        <v>16</v>
      </c>
      <c r="F9152" s="158" t="str">
        <f>IF(Tabel_Forespørgsel_fra_Visma28[[#This Row],[SupDescr]]=" "," "," - "&amp;Tabel_Forespørgsel_fra_Visma28[[#This Row],[SupDescr]])</f>
        <v xml:space="preserve"> </v>
      </c>
      <c r="G9152" t="s">
        <v>4786</v>
      </c>
      <c r="H9152">
        <v>1</v>
      </c>
      <c r="I9152" s="158" t="str">
        <f>IF(A9152=A9151,I9151&amp;CHAR(10)&amp;"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153" spans="1:9" x14ac:dyDescent="0.25">
      <c r="A9153" t="s">
        <v>14517</v>
      </c>
      <c r="B9153">
        <v>74755755</v>
      </c>
      <c r="C9153" t="s">
        <v>16</v>
      </c>
      <c r="D9153" s="158" t="str">
        <f>IF(Tabel_Forespørgsel_fra_Visma28[[#This Row],[SupProd]]=" "," "," - "&amp;Tabel_Forespørgsel_fra_Visma28[[#This Row],[SupProd]])</f>
        <v xml:space="preserve"> </v>
      </c>
      <c r="E9153" t="s">
        <v>16</v>
      </c>
      <c r="F9153" s="158" t="str">
        <f>IF(Tabel_Forespørgsel_fra_Visma28[[#This Row],[SupDescr]]=" "," "," - "&amp;Tabel_Forespørgsel_fra_Visma28[[#This Row],[SupDescr]])</f>
        <v xml:space="preserve"> </v>
      </c>
      <c r="G9153" t="s">
        <v>4786</v>
      </c>
      <c r="H9153">
        <v>1</v>
      </c>
      <c r="I9153" s="158" t="str">
        <f>IF(A9153=A9152,I9152&amp;CHAR(10)&amp;"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154" spans="1:9" x14ac:dyDescent="0.25">
      <c r="A9154" t="s">
        <v>14379</v>
      </c>
      <c r="B9154">
        <v>74755755</v>
      </c>
      <c r="C9154" t="s">
        <v>16</v>
      </c>
      <c r="D9154" s="158" t="str">
        <f>IF(Tabel_Forespørgsel_fra_Visma28[[#This Row],[SupProd]]=" "," "," - "&amp;Tabel_Forespørgsel_fra_Visma28[[#This Row],[SupProd]])</f>
        <v xml:space="preserve"> </v>
      </c>
      <c r="E9154" t="s">
        <v>16</v>
      </c>
      <c r="F9154" s="158" t="str">
        <f>IF(Tabel_Forespørgsel_fra_Visma28[[#This Row],[SupDescr]]=" "," "," - "&amp;Tabel_Forespørgsel_fra_Visma28[[#This Row],[SupDescr]])</f>
        <v xml:space="preserve"> </v>
      </c>
      <c r="G9154" t="s">
        <v>4786</v>
      </c>
      <c r="H9154">
        <v>1</v>
      </c>
      <c r="I9154" s="158" t="str">
        <f>IF(A9154=A9153,I9153&amp;CHAR(10)&amp;"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155" spans="1:9" x14ac:dyDescent="0.25">
      <c r="A9155" t="s">
        <v>14274</v>
      </c>
      <c r="B9155">
        <v>75180019</v>
      </c>
      <c r="C9155" t="s">
        <v>16</v>
      </c>
      <c r="D9155" s="158" t="str">
        <f>IF(Tabel_Forespørgsel_fra_Visma28[[#This Row],[SupProd]]=" "," "," - "&amp;Tabel_Forespørgsel_fra_Visma28[[#This Row],[SupProd]])</f>
        <v xml:space="preserve"> </v>
      </c>
      <c r="E9155" t="s">
        <v>16</v>
      </c>
      <c r="F9155" s="158" t="str">
        <f>IF(Tabel_Forespørgsel_fra_Visma28[[#This Row],[SupDescr]]=" "," "," - "&amp;Tabel_Forespørgsel_fra_Visma28[[#This Row],[SupDescr]])</f>
        <v xml:space="preserve"> </v>
      </c>
      <c r="G9155" t="s">
        <v>2430</v>
      </c>
      <c r="H9155">
        <v>1</v>
      </c>
      <c r="I9155" s="158" t="str">
        <f>IF(A9155=A9154,I9154&amp;CHAR(10)&amp;"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156" spans="1:9" x14ac:dyDescent="0.25">
      <c r="A9156" t="s">
        <v>14838</v>
      </c>
      <c r="B9156">
        <v>75180019</v>
      </c>
      <c r="C9156" t="s">
        <v>16</v>
      </c>
      <c r="D9156" s="158" t="str">
        <f>IF(Tabel_Forespørgsel_fra_Visma28[[#This Row],[SupProd]]=" "," "," - "&amp;Tabel_Forespørgsel_fra_Visma28[[#This Row],[SupProd]])</f>
        <v xml:space="preserve"> </v>
      </c>
      <c r="E9156" t="s">
        <v>16</v>
      </c>
      <c r="F9156" s="158" t="str">
        <f>IF(Tabel_Forespørgsel_fra_Visma28[[#This Row],[SupDescr]]=" "," "," - "&amp;Tabel_Forespørgsel_fra_Visma28[[#This Row],[SupDescr]])</f>
        <v xml:space="preserve"> </v>
      </c>
      <c r="G9156" t="s">
        <v>2430</v>
      </c>
      <c r="H9156">
        <v>1</v>
      </c>
      <c r="I9156" s="158" t="str">
        <f>IF(A9156=A9155,I9155&amp;CHAR(10)&amp;"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157" spans="1:9" x14ac:dyDescent="0.25">
      <c r="A9157" t="s">
        <v>15038</v>
      </c>
      <c r="B9157">
        <v>75622288</v>
      </c>
      <c r="C9157" t="s">
        <v>16</v>
      </c>
      <c r="D9157" s="158" t="str">
        <f>IF(Tabel_Forespørgsel_fra_Visma28[[#This Row],[SupProd]]=" "," "," - "&amp;Tabel_Forespørgsel_fra_Visma28[[#This Row],[SupProd]])</f>
        <v xml:space="preserve"> </v>
      </c>
      <c r="E9157" t="s">
        <v>16</v>
      </c>
      <c r="F9157" s="158" t="str">
        <f>IF(Tabel_Forespørgsel_fra_Visma28[[#This Row],[SupDescr]]=" "," "," - "&amp;Tabel_Forespørgsel_fra_Visma28[[#This Row],[SupDescr]])</f>
        <v xml:space="preserve"> </v>
      </c>
      <c r="G9157" t="s">
        <v>3797</v>
      </c>
      <c r="H9157">
        <v>1</v>
      </c>
      <c r="I9157" s="158" t="str">
        <f>IF(A9157=A9156,I9156&amp;CHAR(10)&amp;"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9158" spans="1:9" x14ac:dyDescent="0.25">
      <c r="A9158" t="s">
        <v>14160</v>
      </c>
      <c r="B9158">
        <v>75500133</v>
      </c>
      <c r="C9158" t="s">
        <v>16</v>
      </c>
      <c r="D9158" s="158" t="str">
        <f>IF(Tabel_Forespørgsel_fra_Visma28[[#This Row],[SupProd]]=" "," "," - "&amp;Tabel_Forespørgsel_fra_Visma28[[#This Row],[SupProd]])</f>
        <v xml:space="preserve"> </v>
      </c>
      <c r="E9158" t="s">
        <v>16</v>
      </c>
      <c r="F9158" s="158" t="str">
        <f>IF(Tabel_Forespørgsel_fra_Visma28[[#This Row],[SupDescr]]=" "," "," - "&amp;Tabel_Forespørgsel_fra_Visma28[[#This Row],[SupDescr]])</f>
        <v xml:space="preserve"> </v>
      </c>
      <c r="G9158" t="s">
        <v>3560</v>
      </c>
      <c r="H9158">
        <v>1</v>
      </c>
      <c r="I9158" s="158" t="str">
        <f>IF(A9158=A9157,I9157&amp;CHAR(10)&amp;"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159" spans="1:9" x14ac:dyDescent="0.25">
      <c r="A9159" t="s">
        <v>14794</v>
      </c>
      <c r="B9159">
        <v>66158040</v>
      </c>
      <c r="C9159" t="s">
        <v>16</v>
      </c>
      <c r="D9159" s="158" t="str">
        <f>IF(Tabel_Forespørgsel_fra_Visma28[[#This Row],[SupProd]]=" "," "," - "&amp;Tabel_Forespørgsel_fra_Visma28[[#This Row],[SupProd]])</f>
        <v xml:space="preserve"> </v>
      </c>
      <c r="E9159" t="s">
        <v>16</v>
      </c>
      <c r="F9159" s="158" t="str">
        <f>IF(Tabel_Forespørgsel_fra_Visma28[[#This Row],[SupDescr]]=" "," "," - "&amp;Tabel_Forespørgsel_fra_Visma28[[#This Row],[SupDescr]])</f>
        <v xml:space="preserve"> </v>
      </c>
      <c r="G9159" t="s">
        <v>13920</v>
      </c>
      <c r="H9159">
        <v>1</v>
      </c>
      <c r="I9159" s="158" t="str">
        <f>IF(A9159=A9158,I9158&amp;CHAR(10)&amp;"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0" spans="1:9" x14ac:dyDescent="0.25">
      <c r="A9160" t="s">
        <v>14796</v>
      </c>
      <c r="B9160">
        <v>66158040</v>
      </c>
      <c r="C9160" t="s">
        <v>16</v>
      </c>
      <c r="D9160" s="158" t="str">
        <f>IF(Tabel_Forespørgsel_fra_Visma28[[#This Row],[SupProd]]=" "," "," - "&amp;Tabel_Forespørgsel_fra_Visma28[[#This Row],[SupProd]])</f>
        <v xml:space="preserve"> </v>
      </c>
      <c r="E9160" t="s">
        <v>16</v>
      </c>
      <c r="F9160" s="158" t="str">
        <f>IF(Tabel_Forespørgsel_fra_Visma28[[#This Row],[SupDescr]]=" "," "," - "&amp;Tabel_Forespørgsel_fra_Visma28[[#This Row],[SupDescr]])</f>
        <v xml:space="preserve"> </v>
      </c>
      <c r="G9160" t="s">
        <v>13920</v>
      </c>
      <c r="H9160">
        <v>1</v>
      </c>
      <c r="I9160" s="158" t="str">
        <f>IF(A9160=A9159,I9159&amp;CHAR(10)&amp;"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1" spans="1:9" x14ac:dyDescent="0.25">
      <c r="A9161" t="s">
        <v>14213</v>
      </c>
      <c r="B9161">
        <v>66158040</v>
      </c>
      <c r="C9161" t="s">
        <v>16</v>
      </c>
      <c r="D9161" s="158" t="str">
        <f>IF(Tabel_Forespørgsel_fra_Visma28[[#This Row],[SupProd]]=" "," "," - "&amp;Tabel_Forespørgsel_fra_Visma28[[#This Row],[SupProd]])</f>
        <v xml:space="preserve"> </v>
      </c>
      <c r="E9161" t="s">
        <v>16</v>
      </c>
      <c r="F9161" s="158" t="str">
        <f>IF(Tabel_Forespørgsel_fra_Visma28[[#This Row],[SupDescr]]=" "," "," - "&amp;Tabel_Forespørgsel_fra_Visma28[[#This Row],[SupDescr]])</f>
        <v xml:space="preserve"> </v>
      </c>
      <c r="G9161" t="s">
        <v>13920</v>
      </c>
      <c r="H9161">
        <v>1</v>
      </c>
      <c r="I9161" s="158" t="str">
        <f>IF(A9161=A9160,I9160&amp;CHAR(10)&amp;"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2" spans="1:9" x14ac:dyDescent="0.25">
      <c r="A9162" t="s">
        <v>14795</v>
      </c>
      <c r="B9162">
        <v>66158040</v>
      </c>
      <c r="C9162" t="s">
        <v>16</v>
      </c>
      <c r="D9162" s="158" t="str">
        <f>IF(Tabel_Forespørgsel_fra_Visma28[[#This Row],[SupProd]]=" "," "," - "&amp;Tabel_Forespørgsel_fra_Visma28[[#This Row],[SupProd]])</f>
        <v xml:space="preserve"> </v>
      </c>
      <c r="E9162" t="s">
        <v>16</v>
      </c>
      <c r="F9162" s="158" t="str">
        <f>IF(Tabel_Forespørgsel_fra_Visma28[[#This Row],[SupDescr]]=" "," "," - "&amp;Tabel_Forespørgsel_fra_Visma28[[#This Row],[SupDescr]])</f>
        <v xml:space="preserve"> </v>
      </c>
      <c r="G9162" t="s">
        <v>13920</v>
      </c>
      <c r="H9162">
        <v>1</v>
      </c>
      <c r="I9162" s="158" t="str">
        <f>IF(A9162=A9161,I9161&amp;CHAR(10)&amp;"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3" spans="1:9" x14ac:dyDescent="0.25">
      <c r="A9163" t="s">
        <v>14797</v>
      </c>
      <c r="B9163">
        <v>66158040</v>
      </c>
      <c r="C9163" t="s">
        <v>16</v>
      </c>
      <c r="D9163" s="158" t="str">
        <f>IF(Tabel_Forespørgsel_fra_Visma28[[#This Row],[SupProd]]=" "," "," - "&amp;Tabel_Forespørgsel_fra_Visma28[[#This Row],[SupProd]])</f>
        <v xml:space="preserve"> </v>
      </c>
      <c r="E9163" t="s">
        <v>16</v>
      </c>
      <c r="F9163" s="158" t="str">
        <f>IF(Tabel_Forespørgsel_fra_Visma28[[#This Row],[SupDescr]]=" "," "," - "&amp;Tabel_Forespørgsel_fra_Visma28[[#This Row],[SupDescr]])</f>
        <v xml:space="preserve"> </v>
      </c>
      <c r="G9163" t="s">
        <v>13920</v>
      </c>
      <c r="H9163">
        <v>1</v>
      </c>
      <c r="I9163" s="158" t="str">
        <f>IF(A9163=A9162,I9162&amp;CHAR(10)&amp;"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4" spans="1:9" x14ac:dyDescent="0.25">
      <c r="A9164" t="s">
        <v>14214</v>
      </c>
      <c r="B9164">
        <v>66158040</v>
      </c>
      <c r="C9164" t="s">
        <v>16</v>
      </c>
      <c r="D9164" s="158" t="str">
        <f>IF(Tabel_Forespørgsel_fra_Visma28[[#This Row],[SupProd]]=" "," "," - "&amp;Tabel_Forespørgsel_fra_Visma28[[#This Row],[SupProd]])</f>
        <v xml:space="preserve"> </v>
      </c>
      <c r="E9164" t="s">
        <v>16</v>
      </c>
      <c r="F9164" s="158" t="str">
        <f>IF(Tabel_Forespørgsel_fra_Visma28[[#This Row],[SupDescr]]=" "," "," - "&amp;Tabel_Forespørgsel_fra_Visma28[[#This Row],[SupDescr]])</f>
        <v xml:space="preserve"> </v>
      </c>
      <c r="G9164" t="s">
        <v>13920</v>
      </c>
      <c r="H9164">
        <v>1</v>
      </c>
      <c r="I9164" s="158" t="str">
        <f>IF(A9164=A9163,I9163&amp;CHAR(10)&amp;"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5" spans="1:9" x14ac:dyDescent="0.25">
      <c r="A9165" t="s">
        <v>14798</v>
      </c>
      <c r="B9165">
        <v>66158040</v>
      </c>
      <c r="C9165" t="s">
        <v>16</v>
      </c>
      <c r="D9165" s="158" t="str">
        <f>IF(Tabel_Forespørgsel_fra_Visma28[[#This Row],[SupProd]]=" "," "," - "&amp;Tabel_Forespørgsel_fra_Visma28[[#This Row],[SupProd]])</f>
        <v xml:space="preserve"> </v>
      </c>
      <c r="E9165" t="s">
        <v>16</v>
      </c>
      <c r="F9165" s="158" t="str">
        <f>IF(Tabel_Forespørgsel_fra_Visma28[[#This Row],[SupDescr]]=" "," "," - "&amp;Tabel_Forespørgsel_fra_Visma28[[#This Row],[SupDescr]])</f>
        <v xml:space="preserve"> </v>
      </c>
      <c r="G9165" t="s">
        <v>13920</v>
      </c>
      <c r="H9165">
        <v>1</v>
      </c>
      <c r="I9165" s="158" t="str">
        <f>IF(A9165=A9164,I9164&amp;CHAR(10)&amp;"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6" spans="1:9" x14ac:dyDescent="0.25">
      <c r="A9166" t="s">
        <v>14878</v>
      </c>
      <c r="B9166">
        <v>75500133</v>
      </c>
      <c r="C9166" t="s">
        <v>16</v>
      </c>
      <c r="D9166" s="158" t="str">
        <f>IF(Tabel_Forespørgsel_fra_Visma28[[#This Row],[SupProd]]=" "," "," - "&amp;Tabel_Forespørgsel_fra_Visma28[[#This Row],[SupProd]])</f>
        <v xml:space="preserve"> </v>
      </c>
      <c r="E9166" t="s">
        <v>16</v>
      </c>
      <c r="F9166" s="158" t="str">
        <f>IF(Tabel_Forespørgsel_fra_Visma28[[#This Row],[SupDescr]]=" "," "," - "&amp;Tabel_Forespørgsel_fra_Visma28[[#This Row],[SupDescr]])</f>
        <v xml:space="preserve"> </v>
      </c>
      <c r="G9166" t="s">
        <v>3560</v>
      </c>
      <c r="H9166">
        <v>1</v>
      </c>
      <c r="I9166" s="158" t="str">
        <f>IF(A9166=A9165,I9165&amp;CHAR(10)&amp;"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167" spans="1:9" x14ac:dyDescent="0.25">
      <c r="A9167" t="s">
        <v>14879</v>
      </c>
      <c r="B9167">
        <v>75500133</v>
      </c>
      <c r="C9167" t="s">
        <v>16</v>
      </c>
      <c r="D9167" s="158" t="str">
        <f>IF(Tabel_Forespørgsel_fra_Visma28[[#This Row],[SupProd]]=" "," "," - "&amp;Tabel_Forespørgsel_fra_Visma28[[#This Row],[SupProd]])</f>
        <v xml:space="preserve"> </v>
      </c>
      <c r="E9167" t="s">
        <v>16</v>
      </c>
      <c r="F9167" s="158" t="str">
        <f>IF(Tabel_Forespørgsel_fra_Visma28[[#This Row],[SupDescr]]=" "," "," - "&amp;Tabel_Forespørgsel_fra_Visma28[[#This Row],[SupDescr]])</f>
        <v xml:space="preserve"> </v>
      </c>
      <c r="G9167" t="s">
        <v>3560</v>
      </c>
      <c r="H9167">
        <v>1</v>
      </c>
      <c r="I9167" s="158" t="str">
        <f>IF(A9167=A9166,I9166&amp;CHAR(10)&amp;"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168" spans="1:9" x14ac:dyDescent="0.25">
      <c r="A9168" t="s">
        <v>14161</v>
      </c>
      <c r="B9168">
        <v>75500133</v>
      </c>
      <c r="C9168" t="s">
        <v>16</v>
      </c>
      <c r="D9168" s="158" t="str">
        <f>IF(Tabel_Forespørgsel_fra_Visma28[[#This Row],[SupProd]]=" "," "," - "&amp;Tabel_Forespørgsel_fra_Visma28[[#This Row],[SupProd]])</f>
        <v xml:space="preserve"> </v>
      </c>
      <c r="E9168" t="s">
        <v>16</v>
      </c>
      <c r="F9168" s="158" t="str">
        <f>IF(Tabel_Forespørgsel_fra_Visma28[[#This Row],[SupDescr]]=" "," "," - "&amp;Tabel_Forespørgsel_fra_Visma28[[#This Row],[SupDescr]])</f>
        <v xml:space="preserve"> </v>
      </c>
      <c r="G9168" t="s">
        <v>3560</v>
      </c>
      <c r="H9168">
        <v>1</v>
      </c>
      <c r="I9168" s="158" t="str">
        <f>IF(A9168=A9167,I9167&amp;CHAR(10)&amp;"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169" spans="1:9" x14ac:dyDescent="0.25">
      <c r="A9169" t="s">
        <v>14836</v>
      </c>
      <c r="B9169">
        <v>70120140</v>
      </c>
      <c r="C9169" t="s">
        <v>16</v>
      </c>
      <c r="D9169" s="158" t="str">
        <f>IF(Tabel_Forespørgsel_fra_Visma28[[#This Row],[SupProd]]=" "," "," - "&amp;Tabel_Forespørgsel_fra_Visma28[[#This Row],[SupProd]])</f>
        <v xml:space="preserve"> </v>
      </c>
      <c r="E9169" t="s">
        <v>16</v>
      </c>
      <c r="F9169" s="158" t="str">
        <f>IF(Tabel_Forespørgsel_fra_Visma28[[#This Row],[SupDescr]]=" "," "," - "&amp;Tabel_Forespørgsel_fra_Visma28[[#This Row],[SupDescr]])</f>
        <v xml:space="preserve"> </v>
      </c>
      <c r="G9169" t="s">
        <v>2467</v>
      </c>
      <c r="H9169">
        <v>1</v>
      </c>
      <c r="I9169" s="158" t="str">
        <f>IF(A9169=A9168,I9168&amp;CHAR(10)&amp;"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0" spans="1:9" x14ac:dyDescent="0.25">
      <c r="A9170" t="s">
        <v>13974</v>
      </c>
      <c r="B9170">
        <v>70120140</v>
      </c>
      <c r="C9170" t="s">
        <v>16</v>
      </c>
      <c r="D9170" s="158" t="str">
        <f>IF(Tabel_Forespørgsel_fra_Visma28[[#This Row],[SupProd]]=" "," "," - "&amp;Tabel_Forespørgsel_fra_Visma28[[#This Row],[SupProd]])</f>
        <v xml:space="preserve"> </v>
      </c>
      <c r="E9170" t="s">
        <v>16</v>
      </c>
      <c r="F9170" s="158" t="str">
        <f>IF(Tabel_Forespørgsel_fra_Visma28[[#This Row],[SupDescr]]=" "," "," - "&amp;Tabel_Forespørgsel_fra_Visma28[[#This Row],[SupDescr]])</f>
        <v xml:space="preserve"> </v>
      </c>
      <c r="G9170" t="s">
        <v>2467</v>
      </c>
      <c r="H9170">
        <v>1</v>
      </c>
      <c r="I9170" s="158" t="str">
        <f>IF(A9170=A9169,I9169&amp;CHAR(10)&amp;"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1" spans="1:9" x14ac:dyDescent="0.25">
      <c r="A9171" t="s">
        <v>14839</v>
      </c>
      <c r="B9171">
        <v>70120140</v>
      </c>
      <c r="C9171" t="s">
        <v>16</v>
      </c>
      <c r="D9171" s="158" t="str">
        <f>IF(Tabel_Forespørgsel_fra_Visma28[[#This Row],[SupProd]]=" "," "," - "&amp;Tabel_Forespørgsel_fra_Visma28[[#This Row],[SupProd]])</f>
        <v xml:space="preserve"> </v>
      </c>
      <c r="E9171" t="s">
        <v>16</v>
      </c>
      <c r="F9171" s="158" t="str">
        <f>IF(Tabel_Forespørgsel_fra_Visma28[[#This Row],[SupDescr]]=" "," "," - "&amp;Tabel_Forespørgsel_fra_Visma28[[#This Row],[SupDescr]])</f>
        <v xml:space="preserve"> </v>
      </c>
      <c r="G9171" t="s">
        <v>2467</v>
      </c>
      <c r="H9171">
        <v>1</v>
      </c>
      <c r="I9171" s="158" t="str">
        <f>IF(A9171=A9170,I9170&amp;CHAR(10)&amp;"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2" spans="1:9" x14ac:dyDescent="0.25">
      <c r="A9172" t="s">
        <v>14837</v>
      </c>
      <c r="B9172">
        <v>70120140</v>
      </c>
      <c r="C9172" t="s">
        <v>16</v>
      </c>
      <c r="D9172" s="158" t="str">
        <f>IF(Tabel_Forespørgsel_fra_Visma28[[#This Row],[SupProd]]=" "," "," - "&amp;Tabel_Forespørgsel_fra_Visma28[[#This Row],[SupProd]])</f>
        <v xml:space="preserve"> </v>
      </c>
      <c r="E9172" t="s">
        <v>16</v>
      </c>
      <c r="F9172" s="158" t="str">
        <f>IF(Tabel_Forespørgsel_fra_Visma28[[#This Row],[SupDescr]]=" "," "," - "&amp;Tabel_Forespørgsel_fra_Visma28[[#This Row],[SupDescr]])</f>
        <v xml:space="preserve"> </v>
      </c>
      <c r="G9172" t="s">
        <v>2467</v>
      </c>
      <c r="H9172">
        <v>1</v>
      </c>
      <c r="I9172" s="158" t="str">
        <f>IF(A9172=A9171,I9171&amp;CHAR(10)&amp;"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3" spans="1:9" x14ac:dyDescent="0.25">
      <c r="A9173" t="s">
        <v>14840</v>
      </c>
      <c r="B9173">
        <v>70120140</v>
      </c>
      <c r="C9173" t="s">
        <v>16</v>
      </c>
      <c r="D9173" s="158" t="str">
        <f>IF(Tabel_Forespørgsel_fra_Visma28[[#This Row],[SupProd]]=" "," "," - "&amp;Tabel_Forespørgsel_fra_Visma28[[#This Row],[SupProd]])</f>
        <v xml:space="preserve"> </v>
      </c>
      <c r="E9173" t="s">
        <v>16</v>
      </c>
      <c r="F9173" s="158" t="str">
        <f>IF(Tabel_Forespørgsel_fra_Visma28[[#This Row],[SupDescr]]=" "," "," - "&amp;Tabel_Forespørgsel_fra_Visma28[[#This Row],[SupDescr]])</f>
        <v xml:space="preserve"> </v>
      </c>
      <c r="G9173" t="s">
        <v>2467</v>
      </c>
      <c r="H9173">
        <v>1</v>
      </c>
      <c r="I9173" s="158" t="str">
        <f>IF(A9173=A9172,I9172&amp;CHAR(10)&amp;"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4" spans="1:9" x14ac:dyDescent="0.25">
      <c r="A9174" t="s">
        <v>15016</v>
      </c>
      <c r="B9174">
        <v>70120140</v>
      </c>
      <c r="C9174" t="s">
        <v>16</v>
      </c>
      <c r="D9174" s="158" t="str">
        <f>IF(Tabel_Forespørgsel_fra_Visma28[[#This Row],[SupProd]]=" "," "," - "&amp;Tabel_Forespørgsel_fra_Visma28[[#This Row],[SupProd]])</f>
        <v xml:space="preserve"> </v>
      </c>
      <c r="E9174" t="s">
        <v>16</v>
      </c>
      <c r="F9174" s="158" t="str">
        <f>IF(Tabel_Forespørgsel_fra_Visma28[[#This Row],[SupDescr]]=" "," "," - "&amp;Tabel_Forespørgsel_fra_Visma28[[#This Row],[SupDescr]])</f>
        <v xml:space="preserve"> </v>
      </c>
      <c r="G9174" t="s">
        <v>2467</v>
      </c>
      <c r="H9174">
        <v>1</v>
      </c>
      <c r="I9174" s="158" t="str">
        <f>IF(A9174=A9173,I9173&amp;CHAR(10)&amp;"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5" spans="1:9" x14ac:dyDescent="0.25">
      <c r="A9175" t="s">
        <v>15337</v>
      </c>
      <c r="B9175">
        <v>70120140</v>
      </c>
      <c r="C9175" t="s">
        <v>16</v>
      </c>
      <c r="D9175" s="158" t="str">
        <f>IF(Tabel_Forespørgsel_fra_Visma28[[#This Row],[SupProd]]=" "," "," - "&amp;Tabel_Forespørgsel_fra_Visma28[[#This Row],[SupProd]])</f>
        <v xml:space="preserve"> </v>
      </c>
      <c r="E9175" t="s">
        <v>16</v>
      </c>
      <c r="F9175" s="158" t="str">
        <f>IF(Tabel_Forespørgsel_fra_Visma28[[#This Row],[SupDescr]]=" "," "," - "&amp;Tabel_Forespørgsel_fra_Visma28[[#This Row],[SupDescr]])</f>
        <v xml:space="preserve"> </v>
      </c>
      <c r="G9175" t="s">
        <v>2467</v>
      </c>
      <c r="H9175">
        <v>1</v>
      </c>
      <c r="I9175" s="158" t="str">
        <f>IF(A9175=A9174,I9174&amp;CHAR(10)&amp;"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6" spans="1:9" x14ac:dyDescent="0.25">
      <c r="A9176" t="s">
        <v>42002</v>
      </c>
      <c r="B9176">
        <v>74762273</v>
      </c>
      <c r="C9176" t="s">
        <v>16</v>
      </c>
      <c r="D9176" s="158" t="str">
        <f>IF(Tabel_Forespørgsel_fra_Visma28[[#This Row],[SupProd]]=" "," "," - "&amp;Tabel_Forespørgsel_fra_Visma28[[#This Row],[SupProd]])</f>
        <v xml:space="preserve"> </v>
      </c>
      <c r="E9176" t="s">
        <v>16</v>
      </c>
      <c r="F9176" s="158" t="str">
        <f>IF(Tabel_Forespørgsel_fra_Visma28[[#This Row],[SupDescr]]=" "," "," - "&amp;Tabel_Forespørgsel_fra_Visma28[[#This Row],[SupDescr]])</f>
        <v xml:space="preserve"> </v>
      </c>
      <c r="G9176" t="s">
        <v>154</v>
      </c>
      <c r="H9176">
        <v>1</v>
      </c>
      <c r="I9176" s="158" t="str">
        <f>IF(A9176=A9175,I9175&amp;CHAR(10)&amp;"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177" spans="1:9" x14ac:dyDescent="0.25">
      <c r="A9177" t="s">
        <v>41920</v>
      </c>
      <c r="B9177">
        <v>75211662</v>
      </c>
      <c r="C9177" t="s">
        <v>16</v>
      </c>
      <c r="D9177" s="158" t="str">
        <f>IF(Tabel_Forespørgsel_fra_Visma28[[#This Row],[SupProd]]=" "," "," - "&amp;Tabel_Forespørgsel_fra_Visma28[[#This Row],[SupProd]])</f>
        <v xml:space="preserve"> </v>
      </c>
      <c r="E9177" t="s">
        <v>16</v>
      </c>
      <c r="F9177" s="158" t="str">
        <f>IF(Tabel_Forespørgsel_fra_Visma28[[#This Row],[SupDescr]]=" "," "," - "&amp;Tabel_Forespørgsel_fra_Visma28[[#This Row],[SupDescr]])</f>
        <v xml:space="preserve"> </v>
      </c>
      <c r="G9177" t="s">
        <v>7015</v>
      </c>
      <c r="H9177">
        <v>1</v>
      </c>
      <c r="I9177" s="158" t="str">
        <f>IF(A9177=A9176,I9176&amp;CHAR(10)&amp;"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78" spans="1:9" x14ac:dyDescent="0.25">
      <c r="A9178" t="s">
        <v>41807</v>
      </c>
      <c r="B9178">
        <v>75211662</v>
      </c>
      <c r="C9178" t="s">
        <v>16</v>
      </c>
      <c r="D9178" s="158" t="str">
        <f>IF(Tabel_Forespørgsel_fra_Visma28[[#This Row],[SupProd]]=" "," "," - "&amp;Tabel_Forespørgsel_fra_Visma28[[#This Row],[SupProd]])</f>
        <v xml:space="preserve"> </v>
      </c>
      <c r="E9178" t="s">
        <v>16</v>
      </c>
      <c r="F9178" s="158" t="str">
        <f>IF(Tabel_Forespørgsel_fra_Visma28[[#This Row],[SupDescr]]=" "," "," - "&amp;Tabel_Forespørgsel_fra_Visma28[[#This Row],[SupDescr]])</f>
        <v xml:space="preserve"> </v>
      </c>
      <c r="G9178" t="s">
        <v>7015</v>
      </c>
      <c r="H9178">
        <v>1</v>
      </c>
      <c r="I9178" s="158" t="str">
        <f>IF(A9178=A9177,I9177&amp;CHAR(10)&amp;"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79" spans="1:9" x14ac:dyDescent="0.25">
      <c r="A9179" t="s">
        <v>41808</v>
      </c>
      <c r="B9179">
        <v>75211662</v>
      </c>
      <c r="C9179" t="s">
        <v>16</v>
      </c>
      <c r="D9179" s="158" t="str">
        <f>IF(Tabel_Forespørgsel_fra_Visma28[[#This Row],[SupProd]]=" "," "," - "&amp;Tabel_Forespørgsel_fra_Visma28[[#This Row],[SupProd]])</f>
        <v xml:space="preserve"> </v>
      </c>
      <c r="E9179" t="s">
        <v>16</v>
      </c>
      <c r="F9179" s="158" t="str">
        <f>IF(Tabel_Forespørgsel_fra_Visma28[[#This Row],[SupDescr]]=" "," "," - "&amp;Tabel_Forespørgsel_fra_Visma28[[#This Row],[SupDescr]])</f>
        <v xml:space="preserve"> </v>
      </c>
      <c r="G9179" t="s">
        <v>7015</v>
      </c>
      <c r="H9179">
        <v>1</v>
      </c>
      <c r="I9179" s="158" t="str">
        <f>IF(A9179=A9178,I9178&amp;CHAR(10)&amp;"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80" spans="1:9" x14ac:dyDescent="0.25">
      <c r="A9180" t="s">
        <v>41220</v>
      </c>
      <c r="B9180">
        <v>75211662</v>
      </c>
      <c r="C9180" t="s">
        <v>16</v>
      </c>
      <c r="D9180" s="158" t="str">
        <f>IF(Tabel_Forespørgsel_fra_Visma28[[#This Row],[SupProd]]=" "," "," - "&amp;Tabel_Forespørgsel_fra_Visma28[[#This Row],[SupProd]])</f>
        <v xml:space="preserve"> </v>
      </c>
      <c r="E9180" t="s">
        <v>16</v>
      </c>
      <c r="F9180" s="158" t="str">
        <f>IF(Tabel_Forespørgsel_fra_Visma28[[#This Row],[SupDescr]]=" "," "," - "&amp;Tabel_Forespørgsel_fra_Visma28[[#This Row],[SupDescr]])</f>
        <v xml:space="preserve"> </v>
      </c>
      <c r="G9180" t="s">
        <v>7015</v>
      </c>
      <c r="H9180">
        <v>1</v>
      </c>
      <c r="I9180" s="158" t="str">
        <f>IF(A9180=A9179,I9179&amp;CHAR(10)&amp;"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81" spans="1:9" x14ac:dyDescent="0.25">
      <c r="A9181" t="s">
        <v>13992</v>
      </c>
      <c r="B9181">
        <v>66158040</v>
      </c>
      <c r="C9181" t="s">
        <v>16</v>
      </c>
      <c r="D9181" s="158" t="str">
        <f>IF(Tabel_Forespørgsel_fra_Visma28[[#This Row],[SupProd]]=" "," "," - "&amp;Tabel_Forespørgsel_fra_Visma28[[#This Row],[SupProd]])</f>
        <v xml:space="preserve"> </v>
      </c>
      <c r="E9181" t="s">
        <v>16</v>
      </c>
      <c r="F9181" s="158" t="str">
        <f>IF(Tabel_Forespørgsel_fra_Visma28[[#This Row],[SupDescr]]=" "," "," - "&amp;Tabel_Forespørgsel_fra_Visma28[[#This Row],[SupDescr]])</f>
        <v xml:space="preserve"> </v>
      </c>
      <c r="G9181" t="s">
        <v>13920</v>
      </c>
      <c r="H9181">
        <v>1</v>
      </c>
      <c r="I9181" s="158" t="str">
        <f>IF(A9181=A9180,I9180&amp;CHAR(10)&amp;"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2" spans="1:9" x14ac:dyDescent="0.25">
      <c r="A9182" t="s">
        <v>13975</v>
      </c>
      <c r="B9182">
        <v>66158040</v>
      </c>
      <c r="C9182" t="s">
        <v>16</v>
      </c>
      <c r="D9182" s="158" t="str">
        <f>IF(Tabel_Forespørgsel_fra_Visma28[[#This Row],[SupProd]]=" "," "," - "&amp;Tabel_Forespørgsel_fra_Visma28[[#This Row],[SupProd]])</f>
        <v xml:space="preserve"> </v>
      </c>
      <c r="E9182" t="s">
        <v>16</v>
      </c>
      <c r="F9182" s="158" t="str">
        <f>IF(Tabel_Forespørgsel_fra_Visma28[[#This Row],[SupDescr]]=" "," "," - "&amp;Tabel_Forespørgsel_fra_Visma28[[#This Row],[SupDescr]])</f>
        <v xml:space="preserve"> </v>
      </c>
      <c r="G9182" t="s">
        <v>13920</v>
      </c>
      <c r="H9182">
        <v>1</v>
      </c>
      <c r="I9182" s="158" t="str">
        <f>IF(A9182=A9181,I9181&amp;CHAR(10)&amp;"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3" spans="1:9" x14ac:dyDescent="0.25">
      <c r="A9183" t="s">
        <v>13976</v>
      </c>
      <c r="B9183">
        <v>66158040</v>
      </c>
      <c r="C9183" t="s">
        <v>16</v>
      </c>
      <c r="D9183" s="158" t="str">
        <f>IF(Tabel_Forespørgsel_fra_Visma28[[#This Row],[SupProd]]=" "," "," - "&amp;Tabel_Forespørgsel_fra_Visma28[[#This Row],[SupProd]])</f>
        <v xml:space="preserve"> </v>
      </c>
      <c r="E9183" t="s">
        <v>16</v>
      </c>
      <c r="F9183" s="158" t="str">
        <f>IF(Tabel_Forespørgsel_fra_Visma28[[#This Row],[SupDescr]]=" "," "," - "&amp;Tabel_Forespørgsel_fra_Visma28[[#This Row],[SupDescr]])</f>
        <v xml:space="preserve"> </v>
      </c>
      <c r="G9183" t="s">
        <v>13920</v>
      </c>
      <c r="H9183">
        <v>1</v>
      </c>
      <c r="I9183" s="158" t="str">
        <f>IF(A9183=A9182,I9182&amp;CHAR(10)&amp;"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4" spans="1:9" x14ac:dyDescent="0.25">
      <c r="A9184" t="s">
        <v>13977</v>
      </c>
      <c r="B9184">
        <v>66158040</v>
      </c>
      <c r="C9184" t="s">
        <v>16</v>
      </c>
      <c r="D9184" s="158" t="str">
        <f>IF(Tabel_Forespørgsel_fra_Visma28[[#This Row],[SupProd]]=" "," "," - "&amp;Tabel_Forespørgsel_fra_Visma28[[#This Row],[SupProd]])</f>
        <v xml:space="preserve"> </v>
      </c>
      <c r="E9184" t="s">
        <v>16</v>
      </c>
      <c r="F9184" s="158" t="str">
        <f>IF(Tabel_Forespørgsel_fra_Visma28[[#This Row],[SupDescr]]=" "," "," - "&amp;Tabel_Forespørgsel_fra_Visma28[[#This Row],[SupDescr]])</f>
        <v xml:space="preserve"> </v>
      </c>
      <c r="G9184" t="s">
        <v>13920</v>
      </c>
      <c r="H9184">
        <v>1</v>
      </c>
      <c r="I9184" s="158" t="str">
        <f>IF(A9184=A9183,I9183&amp;CHAR(10)&amp;"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5" spans="1:9" x14ac:dyDescent="0.25">
      <c r="A9185" t="s">
        <v>13987</v>
      </c>
      <c r="B9185">
        <v>66158040</v>
      </c>
      <c r="C9185" t="s">
        <v>16</v>
      </c>
      <c r="D9185" s="158" t="str">
        <f>IF(Tabel_Forespørgsel_fra_Visma28[[#This Row],[SupProd]]=" "," "," - "&amp;Tabel_Forespørgsel_fra_Visma28[[#This Row],[SupProd]])</f>
        <v xml:space="preserve"> </v>
      </c>
      <c r="E9185" t="s">
        <v>16</v>
      </c>
      <c r="F9185" s="158" t="str">
        <f>IF(Tabel_Forespørgsel_fra_Visma28[[#This Row],[SupDescr]]=" "," "," - "&amp;Tabel_Forespørgsel_fra_Visma28[[#This Row],[SupDescr]])</f>
        <v xml:space="preserve"> </v>
      </c>
      <c r="G9185" t="s">
        <v>13920</v>
      </c>
      <c r="H9185">
        <v>1</v>
      </c>
      <c r="I9185" s="158" t="str">
        <f>IF(A9185=A9184,I9184&amp;CHAR(10)&amp;"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6" spans="1:9" x14ac:dyDescent="0.25">
      <c r="A9186" t="s">
        <v>13978</v>
      </c>
      <c r="B9186">
        <v>66158040</v>
      </c>
      <c r="C9186" t="s">
        <v>16</v>
      </c>
      <c r="D9186" s="158" t="str">
        <f>IF(Tabel_Forespørgsel_fra_Visma28[[#This Row],[SupProd]]=" "," "," - "&amp;Tabel_Forespørgsel_fra_Visma28[[#This Row],[SupProd]])</f>
        <v xml:space="preserve"> </v>
      </c>
      <c r="E9186" t="s">
        <v>16</v>
      </c>
      <c r="F9186" s="158" t="str">
        <f>IF(Tabel_Forespørgsel_fra_Visma28[[#This Row],[SupDescr]]=" "," "," - "&amp;Tabel_Forespørgsel_fra_Visma28[[#This Row],[SupDescr]])</f>
        <v xml:space="preserve"> </v>
      </c>
      <c r="G9186" t="s">
        <v>13920</v>
      </c>
      <c r="H9186">
        <v>1</v>
      </c>
      <c r="I9186" s="158" t="str">
        <f>IF(A9186=A9185,I9185&amp;CHAR(10)&amp;"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7" spans="1:9" x14ac:dyDescent="0.25">
      <c r="A9187" t="s">
        <v>13979</v>
      </c>
      <c r="B9187">
        <v>66158040</v>
      </c>
      <c r="C9187" t="s">
        <v>16</v>
      </c>
      <c r="D9187" s="158" t="str">
        <f>IF(Tabel_Forespørgsel_fra_Visma28[[#This Row],[SupProd]]=" "," "," - "&amp;Tabel_Forespørgsel_fra_Visma28[[#This Row],[SupProd]])</f>
        <v xml:space="preserve"> </v>
      </c>
      <c r="E9187" t="s">
        <v>16</v>
      </c>
      <c r="F9187" s="158" t="str">
        <f>IF(Tabel_Forespørgsel_fra_Visma28[[#This Row],[SupDescr]]=" "," "," - "&amp;Tabel_Forespørgsel_fra_Visma28[[#This Row],[SupDescr]])</f>
        <v xml:space="preserve"> </v>
      </c>
      <c r="G9187" t="s">
        <v>13920</v>
      </c>
      <c r="H9187">
        <v>1</v>
      </c>
      <c r="I9187" s="158" t="str">
        <f>IF(A9187=A9186,I9186&amp;CHAR(10)&amp;"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8" spans="1:9" x14ac:dyDescent="0.25">
      <c r="A9188" t="s">
        <v>13988</v>
      </c>
      <c r="B9188">
        <v>66158040</v>
      </c>
      <c r="C9188" t="s">
        <v>16</v>
      </c>
      <c r="D9188" s="158" t="str">
        <f>IF(Tabel_Forespørgsel_fra_Visma28[[#This Row],[SupProd]]=" "," "," - "&amp;Tabel_Forespørgsel_fra_Visma28[[#This Row],[SupProd]])</f>
        <v xml:space="preserve"> </v>
      </c>
      <c r="E9188" t="s">
        <v>16</v>
      </c>
      <c r="F9188" s="158" t="str">
        <f>IF(Tabel_Forespørgsel_fra_Visma28[[#This Row],[SupDescr]]=" "," "," - "&amp;Tabel_Forespørgsel_fra_Visma28[[#This Row],[SupDescr]])</f>
        <v xml:space="preserve"> </v>
      </c>
      <c r="G9188" t="s">
        <v>13920</v>
      </c>
      <c r="H9188">
        <v>1</v>
      </c>
      <c r="I9188" s="158" t="str">
        <f>IF(A9188=A9187,I9187&amp;CHAR(10)&amp;"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9" spans="1:9" x14ac:dyDescent="0.25">
      <c r="A9189" t="s">
        <v>13999</v>
      </c>
      <c r="B9189">
        <v>66158040</v>
      </c>
      <c r="C9189" t="s">
        <v>16</v>
      </c>
      <c r="D9189" s="158" t="str">
        <f>IF(Tabel_Forespørgsel_fra_Visma28[[#This Row],[SupProd]]=" "," "," - "&amp;Tabel_Forespørgsel_fra_Visma28[[#This Row],[SupProd]])</f>
        <v xml:space="preserve"> </v>
      </c>
      <c r="E9189" t="s">
        <v>16</v>
      </c>
      <c r="F9189" s="158" t="str">
        <f>IF(Tabel_Forespørgsel_fra_Visma28[[#This Row],[SupDescr]]=" "," "," - "&amp;Tabel_Forespørgsel_fra_Visma28[[#This Row],[SupDescr]])</f>
        <v xml:space="preserve"> </v>
      </c>
      <c r="G9189" t="s">
        <v>13920</v>
      </c>
      <c r="H9189">
        <v>1</v>
      </c>
      <c r="I9189" s="158" t="str">
        <f>IF(A9189=A9188,I9188&amp;CHAR(10)&amp;"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0" spans="1:9" x14ac:dyDescent="0.25">
      <c r="A9190" t="s">
        <v>13981</v>
      </c>
      <c r="B9190">
        <v>66158040</v>
      </c>
      <c r="C9190" t="s">
        <v>16</v>
      </c>
      <c r="D9190" s="158" t="str">
        <f>IF(Tabel_Forespørgsel_fra_Visma28[[#This Row],[SupProd]]=" "," "," - "&amp;Tabel_Forespørgsel_fra_Visma28[[#This Row],[SupProd]])</f>
        <v xml:space="preserve"> </v>
      </c>
      <c r="E9190" t="s">
        <v>16</v>
      </c>
      <c r="F9190" s="158" t="str">
        <f>IF(Tabel_Forespørgsel_fra_Visma28[[#This Row],[SupDescr]]=" "," "," - "&amp;Tabel_Forespørgsel_fra_Visma28[[#This Row],[SupDescr]])</f>
        <v xml:space="preserve"> </v>
      </c>
      <c r="G9190" t="s">
        <v>13920</v>
      </c>
      <c r="H9190">
        <v>1</v>
      </c>
      <c r="I9190" s="158" t="str">
        <f>IF(A9190=A9189,I9189&amp;CHAR(10)&amp;"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1" spans="1:9" x14ac:dyDescent="0.25">
      <c r="A9191" t="s">
        <v>13982</v>
      </c>
      <c r="B9191">
        <v>66158040</v>
      </c>
      <c r="C9191" t="s">
        <v>16</v>
      </c>
      <c r="D9191" s="158" t="str">
        <f>IF(Tabel_Forespørgsel_fra_Visma28[[#This Row],[SupProd]]=" "," "," - "&amp;Tabel_Forespørgsel_fra_Visma28[[#This Row],[SupProd]])</f>
        <v xml:space="preserve"> </v>
      </c>
      <c r="E9191" t="s">
        <v>16</v>
      </c>
      <c r="F9191" s="158" t="str">
        <f>IF(Tabel_Forespørgsel_fra_Visma28[[#This Row],[SupDescr]]=" "," "," - "&amp;Tabel_Forespørgsel_fra_Visma28[[#This Row],[SupDescr]])</f>
        <v xml:space="preserve"> </v>
      </c>
      <c r="G9191" t="s">
        <v>13920</v>
      </c>
      <c r="H9191">
        <v>1</v>
      </c>
      <c r="I9191" s="158" t="str">
        <f>IF(A9191=A9190,I9190&amp;CHAR(10)&amp;"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2" spans="1:9" x14ac:dyDescent="0.25">
      <c r="A9192" t="s">
        <v>13983</v>
      </c>
      <c r="B9192">
        <v>66158040</v>
      </c>
      <c r="C9192" t="s">
        <v>16</v>
      </c>
      <c r="D9192" s="158" t="str">
        <f>IF(Tabel_Forespørgsel_fra_Visma28[[#This Row],[SupProd]]=" "," "," - "&amp;Tabel_Forespørgsel_fra_Visma28[[#This Row],[SupProd]])</f>
        <v xml:space="preserve"> </v>
      </c>
      <c r="E9192" t="s">
        <v>16</v>
      </c>
      <c r="F9192" s="158" t="str">
        <f>IF(Tabel_Forespørgsel_fra_Visma28[[#This Row],[SupDescr]]=" "," "," - "&amp;Tabel_Forespørgsel_fra_Visma28[[#This Row],[SupDescr]])</f>
        <v xml:space="preserve"> </v>
      </c>
      <c r="G9192" t="s">
        <v>13920</v>
      </c>
      <c r="H9192">
        <v>1</v>
      </c>
      <c r="I9192" s="158" t="str">
        <f>IF(A9192=A9191,I9191&amp;CHAR(10)&amp;"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3" spans="1:9" x14ac:dyDescent="0.25">
      <c r="A9193" t="s">
        <v>14637</v>
      </c>
      <c r="B9193">
        <v>66158040</v>
      </c>
      <c r="C9193" t="s">
        <v>16</v>
      </c>
      <c r="D9193" s="158" t="str">
        <f>IF(Tabel_Forespørgsel_fra_Visma28[[#This Row],[SupProd]]=" "," "," - "&amp;Tabel_Forespørgsel_fra_Visma28[[#This Row],[SupProd]])</f>
        <v xml:space="preserve"> </v>
      </c>
      <c r="E9193" t="s">
        <v>16</v>
      </c>
      <c r="F9193" s="158" t="str">
        <f>IF(Tabel_Forespørgsel_fra_Visma28[[#This Row],[SupDescr]]=" "," "," - "&amp;Tabel_Forespørgsel_fra_Visma28[[#This Row],[SupDescr]])</f>
        <v xml:space="preserve"> </v>
      </c>
      <c r="G9193" t="s">
        <v>13920</v>
      </c>
      <c r="H9193">
        <v>1</v>
      </c>
      <c r="I9193" s="158" t="str">
        <f>IF(A9193=A9192,I9192&amp;CHAR(10)&amp;"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4" spans="1:9" x14ac:dyDescent="0.25">
      <c r="A9194" t="s">
        <v>14638</v>
      </c>
      <c r="B9194">
        <v>66158040</v>
      </c>
      <c r="C9194" t="s">
        <v>16</v>
      </c>
      <c r="D9194" s="158" t="str">
        <f>IF(Tabel_Forespørgsel_fra_Visma28[[#This Row],[SupProd]]=" "," "," - "&amp;Tabel_Forespørgsel_fra_Visma28[[#This Row],[SupProd]])</f>
        <v xml:space="preserve"> </v>
      </c>
      <c r="E9194" t="s">
        <v>16</v>
      </c>
      <c r="F9194" s="158" t="str">
        <f>IF(Tabel_Forespørgsel_fra_Visma28[[#This Row],[SupDescr]]=" "," "," - "&amp;Tabel_Forespørgsel_fra_Visma28[[#This Row],[SupDescr]])</f>
        <v xml:space="preserve"> </v>
      </c>
      <c r="G9194" t="s">
        <v>13920</v>
      </c>
      <c r="H9194">
        <v>1</v>
      </c>
      <c r="I9194" s="158" t="str">
        <f>IF(A9194=A9193,I9193&amp;CHAR(10)&amp;"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5" spans="1:9" x14ac:dyDescent="0.25">
      <c r="A9195" t="s">
        <v>13984</v>
      </c>
      <c r="B9195">
        <v>66158040</v>
      </c>
      <c r="C9195" t="s">
        <v>16</v>
      </c>
      <c r="D9195" s="158" t="str">
        <f>IF(Tabel_Forespørgsel_fra_Visma28[[#This Row],[SupProd]]=" "," "," - "&amp;Tabel_Forespørgsel_fra_Visma28[[#This Row],[SupProd]])</f>
        <v xml:space="preserve"> </v>
      </c>
      <c r="E9195" t="s">
        <v>16</v>
      </c>
      <c r="F9195" s="158" t="str">
        <f>IF(Tabel_Forespørgsel_fra_Visma28[[#This Row],[SupDescr]]=" "," "," - "&amp;Tabel_Forespørgsel_fra_Visma28[[#This Row],[SupDescr]])</f>
        <v xml:space="preserve"> </v>
      </c>
      <c r="G9195" t="s">
        <v>13920</v>
      </c>
      <c r="H9195">
        <v>1</v>
      </c>
      <c r="I9195" s="158" t="str">
        <f>IF(A9195=A9194,I9194&amp;CHAR(10)&amp;"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6" spans="1:9" x14ac:dyDescent="0.25">
      <c r="A9196" t="s">
        <v>13985</v>
      </c>
      <c r="B9196">
        <v>66158040</v>
      </c>
      <c r="C9196" t="s">
        <v>16</v>
      </c>
      <c r="D9196" s="158" t="str">
        <f>IF(Tabel_Forespørgsel_fra_Visma28[[#This Row],[SupProd]]=" "," "," - "&amp;Tabel_Forespørgsel_fra_Visma28[[#This Row],[SupProd]])</f>
        <v xml:space="preserve"> </v>
      </c>
      <c r="E9196" t="s">
        <v>16</v>
      </c>
      <c r="F9196" s="158" t="str">
        <f>IF(Tabel_Forespørgsel_fra_Visma28[[#This Row],[SupDescr]]=" "," "," - "&amp;Tabel_Forespørgsel_fra_Visma28[[#This Row],[SupDescr]])</f>
        <v xml:space="preserve"> </v>
      </c>
      <c r="G9196" t="s">
        <v>13920</v>
      </c>
      <c r="H9196">
        <v>1</v>
      </c>
      <c r="I9196" s="158" t="str">
        <f>IF(A9196=A9195,I9195&amp;CHAR(10)&amp;"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7" spans="1:9" x14ac:dyDescent="0.25">
      <c r="A9197" t="s">
        <v>13986</v>
      </c>
      <c r="B9197">
        <v>66158040</v>
      </c>
      <c r="C9197" t="s">
        <v>16</v>
      </c>
      <c r="D9197" s="158" t="str">
        <f>IF(Tabel_Forespørgsel_fra_Visma28[[#This Row],[SupProd]]=" "," "," - "&amp;Tabel_Forespørgsel_fra_Visma28[[#This Row],[SupProd]])</f>
        <v xml:space="preserve"> </v>
      </c>
      <c r="E9197" t="s">
        <v>16</v>
      </c>
      <c r="F9197" s="158" t="str">
        <f>IF(Tabel_Forespørgsel_fra_Visma28[[#This Row],[SupDescr]]=" "," "," - "&amp;Tabel_Forespørgsel_fra_Visma28[[#This Row],[SupDescr]])</f>
        <v xml:space="preserve"> </v>
      </c>
      <c r="G9197" t="s">
        <v>13920</v>
      </c>
      <c r="H9197">
        <v>1</v>
      </c>
      <c r="I9197" s="158" t="str">
        <f>IF(A9197=A9196,I9196&amp;CHAR(10)&amp;"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8" spans="1:9" x14ac:dyDescent="0.25">
      <c r="A9198" t="s">
        <v>13989</v>
      </c>
      <c r="B9198">
        <v>66158040</v>
      </c>
      <c r="C9198" t="s">
        <v>16</v>
      </c>
      <c r="D9198" s="158" t="str">
        <f>IF(Tabel_Forespørgsel_fra_Visma28[[#This Row],[SupProd]]=" "," "," - "&amp;Tabel_Forespørgsel_fra_Visma28[[#This Row],[SupProd]])</f>
        <v xml:space="preserve"> </v>
      </c>
      <c r="E9198" t="s">
        <v>16</v>
      </c>
      <c r="F9198" s="158" t="str">
        <f>IF(Tabel_Forespørgsel_fra_Visma28[[#This Row],[SupDescr]]=" "," "," - "&amp;Tabel_Forespørgsel_fra_Visma28[[#This Row],[SupDescr]])</f>
        <v xml:space="preserve"> </v>
      </c>
      <c r="G9198" t="s">
        <v>13920</v>
      </c>
      <c r="H9198">
        <v>1</v>
      </c>
      <c r="I9198" s="158" t="str">
        <f>IF(A9198=A9197,I9197&amp;CHAR(10)&amp;"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9" spans="1:9" x14ac:dyDescent="0.25">
      <c r="A9199" t="s">
        <v>13993</v>
      </c>
      <c r="B9199">
        <v>66158040</v>
      </c>
      <c r="C9199" t="s">
        <v>16</v>
      </c>
      <c r="D9199" s="158" t="str">
        <f>IF(Tabel_Forespørgsel_fra_Visma28[[#This Row],[SupProd]]=" "," "," - "&amp;Tabel_Forespørgsel_fra_Visma28[[#This Row],[SupProd]])</f>
        <v xml:space="preserve"> </v>
      </c>
      <c r="E9199" t="s">
        <v>16</v>
      </c>
      <c r="F9199" s="158" t="str">
        <f>IF(Tabel_Forespørgsel_fra_Visma28[[#This Row],[SupDescr]]=" "," "," - "&amp;Tabel_Forespørgsel_fra_Visma28[[#This Row],[SupDescr]])</f>
        <v xml:space="preserve"> </v>
      </c>
      <c r="G9199" t="s">
        <v>13920</v>
      </c>
      <c r="H9199">
        <v>1</v>
      </c>
      <c r="I9199" s="158" t="str">
        <f>IF(A9199=A9198,I9198&amp;CHAR(10)&amp;"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0" spans="1:9" x14ac:dyDescent="0.25">
      <c r="A9200" t="s">
        <v>13990</v>
      </c>
      <c r="B9200">
        <v>66158040</v>
      </c>
      <c r="C9200" t="s">
        <v>16</v>
      </c>
      <c r="D9200" s="158" t="str">
        <f>IF(Tabel_Forespørgsel_fra_Visma28[[#This Row],[SupProd]]=" "," "," - "&amp;Tabel_Forespørgsel_fra_Visma28[[#This Row],[SupProd]])</f>
        <v xml:space="preserve"> </v>
      </c>
      <c r="E9200" t="s">
        <v>16</v>
      </c>
      <c r="F9200" s="158" t="str">
        <f>IF(Tabel_Forespørgsel_fra_Visma28[[#This Row],[SupDescr]]=" "," "," - "&amp;Tabel_Forespørgsel_fra_Visma28[[#This Row],[SupDescr]])</f>
        <v xml:space="preserve"> </v>
      </c>
      <c r="G9200" t="s">
        <v>13920</v>
      </c>
      <c r="H9200">
        <v>1</v>
      </c>
      <c r="I9200" s="158" t="str">
        <f>IF(A9200=A9199,I9199&amp;CHAR(10)&amp;"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1" spans="1:9" x14ac:dyDescent="0.25">
      <c r="A9201" t="s">
        <v>13991</v>
      </c>
      <c r="B9201">
        <v>66158040</v>
      </c>
      <c r="C9201" t="s">
        <v>16</v>
      </c>
      <c r="D9201" s="158" t="str">
        <f>IF(Tabel_Forespørgsel_fra_Visma28[[#This Row],[SupProd]]=" "," "," - "&amp;Tabel_Forespørgsel_fra_Visma28[[#This Row],[SupProd]])</f>
        <v xml:space="preserve"> </v>
      </c>
      <c r="E9201" t="s">
        <v>16</v>
      </c>
      <c r="F9201" s="158" t="str">
        <f>IF(Tabel_Forespørgsel_fra_Visma28[[#This Row],[SupDescr]]=" "," "," - "&amp;Tabel_Forespørgsel_fra_Visma28[[#This Row],[SupDescr]])</f>
        <v xml:space="preserve"> </v>
      </c>
      <c r="G9201" t="s">
        <v>13920</v>
      </c>
      <c r="H9201">
        <v>1</v>
      </c>
      <c r="I9201" s="158" t="str">
        <f>IF(A9201=A9200,I9200&amp;CHAR(10)&amp;"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2" spans="1:9" x14ac:dyDescent="0.25">
      <c r="A9202" t="s">
        <v>14007</v>
      </c>
      <c r="B9202">
        <v>66158040</v>
      </c>
      <c r="C9202" t="s">
        <v>16</v>
      </c>
      <c r="D9202" s="158" t="str">
        <f>IF(Tabel_Forespørgsel_fra_Visma28[[#This Row],[SupProd]]=" "," "," - "&amp;Tabel_Forespørgsel_fra_Visma28[[#This Row],[SupProd]])</f>
        <v xml:space="preserve"> </v>
      </c>
      <c r="E9202" t="s">
        <v>16</v>
      </c>
      <c r="F9202" s="158" t="str">
        <f>IF(Tabel_Forespørgsel_fra_Visma28[[#This Row],[SupDescr]]=" "," "," - "&amp;Tabel_Forespørgsel_fra_Visma28[[#This Row],[SupDescr]])</f>
        <v xml:space="preserve"> </v>
      </c>
      <c r="G9202" t="s">
        <v>13920</v>
      </c>
      <c r="H9202">
        <v>1</v>
      </c>
      <c r="I9202" s="158" t="str">
        <f>IF(A9202=A9201,I9201&amp;CHAR(10)&amp;"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3" spans="1:9" x14ac:dyDescent="0.25">
      <c r="A9203" t="s">
        <v>14639</v>
      </c>
      <c r="B9203">
        <v>66158040</v>
      </c>
      <c r="C9203" t="s">
        <v>16</v>
      </c>
      <c r="D9203" s="158" t="str">
        <f>IF(Tabel_Forespørgsel_fra_Visma28[[#This Row],[SupProd]]=" "," "," - "&amp;Tabel_Forespørgsel_fra_Visma28[[#This Row],[SupProd]])</f>
        <v xml:space="preserve"> </v>
      </c>
      <c r="E9203" t="s">
        <v>16</v>
      </c>
      <c r="F9203" s="158" t="str">
        <f>IF(Tabel_Forespørgsel_fra_Visma28[[#This Row],[SupDescr]]=" "," "," - "&amp;Tabel_Forespørgsel_fra_Visma28[[#This Row],[SupDescr]])</f>
        <v xml:space="preserve"> </v>
      </c>
      <c r="G9203" t="s">
        <v>13920</v>
      </c>
      <c r="H9203">
        <v>1</v>
      </c>
      <c r="I9203" s="158" t="str">
        <f>IF(A9203=A9202,I9202&amp;CHAR(10)&amp;"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4" spans="1:9" x14ac:dyDescent="0.25">
      <c r="A9204" t="s">
        <v>13994</v>
      </c>
      <c r="B9204">
        <v>66158040</v>
      </c>
      <c r="C9204" t="s">
        <v>16</v>
      </c>
      <c r="D9204" s="158" t="str">
        <f>IF(Tabel_Forespørgsel_fra_Visma28[[#This Row],[SupProd]]=" "," "," - "&amp;Tabel_Forespørgsel_fra_Visma28[[#This Row],[SupProd]])</f>
        <v xml:space="preserve"> </v>
      </c>
      <c r="E9204" t="s">
        <v>16</v>
      </c>
      <c r="F9204" s="158" t="str">
        <f>IF(Tabel_Forespørgsel_fra_Visma28[[#This Row],[SupDescr]]=" "," "," - "&amp;Tabel_Forespørgsel_fra_Visma28[[#This Row],[SupDescr]])</f>
        <v xml:space="preserve"> </v>
      </c>
      <c r="G9204" t="s">
        <v>13920</v>
      </c>
      <c r="H9204">
        <v>1</v>
      </c>
      <c r="I9204" s="158" t="str">
        <f>IF(A9204=A9203,I9203&amp;CHAR(10)&amp;"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5" spans="1:9" x14ac:dyDescent="0.25">
      <c r="A9205" t="s">
        <v>14000</v>
      </c>
      <c r="B9205">
        <v>66158040</v>
      </c>
      <c r="C9205" t="s">
        <v>16</v>
      </c>
      <c r="D9205" s="158" t="str">
        <f>IF(Tabel_Forespørgsel_fra_Visma28[[#This Row],[SupProd]]=" "," "," - "&amp;Tabel_Forespørgsel_fra_Visma28[[#This Row],[SupProd]])</f>
        <v xml:space="preserve"> </v>
      </c>
      <c r="E9205" t="s">
        <v>16</v>
      </c>
      <c r="F9205" s="158" t="str">
        <f>IF(Tabel_Forespørgsel_fra_Visma28[[#This Row],[SupDescr]]=" "," "," - "&amp;Tabel_Forespørgsel_fra_Visma28[[#This Row],[SupDescr]])</f>
        <v xml:space="preserve"> </v>
      </c>
      <c r="G9205" t="s">
        <v>13920</v>
      </c>
      <c r="H9205">
        <v>1</v>
      </c>
      <c r="I9205" s="158" t="str">
        <f>IF(A9205=A9204,I9204&amp;CHAR(10)&amp;"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6" spans="1:9" x14ac:dyDescent="0.25">
      <c r="A9206" t="s">
        <v>13995</v>
      </c>
      <c r="B9206">
        <v>66158040</v>
      </c>
      <c r="C9206" t="s">
        <v>16</v>
      </c>
      <c r="D9206" s="158" t="str">
        <f>IF(Tabel_Forespørgsel_fra_Visma28[[#This Row],[SupProd]]=" "," "," - "&amp;Tabel_Forespørgsel_fra_Visma28[[#This Row],[SupProd]])</f>
        <v xml:space="preserve"> </v>
      </c>
      <c r="E9206" t="s">
        <v>16</v>
      </c>
      <c r="F9206" s="158" t="str">
        <f>IF(Tabel_Forespørgsel_fra_Visma28[[#This Row],[SupDescr]]=" "," "," - "&amp;Tabel_Forespørgsel_fra_Visma28[[#This Row],[SupDescr]])</f>
        <v xml:space="preserve"> </v>
      </c>
      <c r="G9206" t="s">
        <v>13920</v>
      </c>
      <c r="H9206">
        <v>1</v>
      </c>
      <c r="I9206" s="158" t="str">
        <f>IF(A9206=A9205,I9205&amp;CHAR(10)&amp;"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7" spans="1:9" x14ac:dyDescent="0.25">
      <c r="A9207" t="s">
        <v>14001</v>
      </c>
      <c r="B9207">
        <v>66158040</v>
      </c>
      <c r="C9207" t="s">
        <v>16</v>
      </c>
      <c r="D9207" s="158" t="str">
        <f>IF(Tabel_Forespørgsel_fra_Visma28[[#This Row],[SupProd]]=" "," "," - "&amp;Tabel_Forespørgsel_fra_Visma28[[#This Row],[SupProd]])</f>
        <v xml:space="preserve"> </v>
      </c>
      <c r="E9207" t="s">
        <v>16</v>
      </c>
      <c r="F9207" s="158" t="str">
        <f>IF(Tabel_Forespørgsel_fra_Visma28[[#This Row],[SupDescr]]=" "," "," - "&amp;Tabel_Forespørgsel_fra_Visma28[[#This Row],[SupDescr]])</f>
        <v xml:space="preserve"> </v>
      </c>
      <c r="G9207" t="s">
        <v>13920</v>
      </c>
      <c r="H9207">
        <v>1</v>
      </c>
      <c r="I9207" s="158" t="str">
        <f>IF(A9207=A9206,I9206&amp;CHAR(10)&amp;"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8" spans="1:9" x14ac:dyDescent="0.25">
      <c r="A9208" t="s">
        <v>13996</v>
      </c>
      <c r="B9208">
        <v>66158040</v>
      </c>
      <c r="C9208" t="s">
        <v>16</v>
      </c>
      <c r="D9208" s="158" t="str">
        <f>IF(Tabel_Forespørgsel_fra_Visma28[[#This Row],[SupProd]]=" "," "," - "&amp;Tabel_Forespørgsel_fra_Visma28[[#This Row],[SupProd]])</f>
        <v xml:space="preserve"> </v>
      </c>
      <c r="E9208" t="s">
        <v>16</v>
      </c>
      <c r="F9208" s="158" t="str">
        <f>IF(Tabel_Forespørgsel_fra_Visma28[[#This Row],[SupDescr]]=" "," "," - "&amp;Tabel_Forespørgsel_fra_Visma28[[#This Row],[SupDescr]])</f>
        <v xml:space="preserve"> </v>
      </c>
      <c r="G9208" t="s">
        <v>13920</v>
      </c>
      <c r="H9208">
        <v>1</v>
      </c>
      <c r="I9208" s="158" t="str">
        <f>IF(A9208=A9207,I9207&amp;CHAR(10)&amp;"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9" spans="1:9" x14ac:dyDescent="0.25">
      <c r="A9209" t="s">
        <v>13997</v>
      </c>
      <c r="B9209">
        <v>66158040</v>
      </c>
      <c r="C9209" t="s">
        <v>16</v>
      </c>
      <c r="D9209" s="158" t="str">
        <f>IF(Tabel_Forespørgsel_fra_Visma28[[#This Row],[SupProd]]=" "," "," - "&amp;Tabel_Forespørgsel_fra_Visma28[[#This Row],[SupProd]])</f>
        <v xml:space="preserve"> </v>
      </c>
      <c r="E9209" t="s">
        <v>16</v>
      </c>
      <c r="F9209" s="158" t="str">
        <f>IF(Tabel_Forespørgsel_fra_Visma28[[#This Row],[SupDescr]]=" "," "," - "&amp;Tabel_Forespørgsel_fra_Visma28[[#This Row],[SupDescr]])</f>
        <v xml:space="preserve"> </v>
      </c>
      <c r="G9209" t="s">
        <v>13920</v>
      </c>
      <c r="H9209">
        <v>1</v>
      </c>
      <c r="I9209" s="158" t="str">
        <f>IF(A9209=A9208,I9208&amp;CHAR(10)&amp;"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0" spans="1:9" x14ac:dyDescent="0.25">
      <c r="A9210" t="s">
        <v>14008</v>
      </c>
      <c r="B9210">
        <v>66158040</v>
      </c>
      <c r="C9210" t="s">
        <v>16</v>
      </c>
      <c r="D9210" s="158" t="str">
        <f>IF(Tabel_Forespørgsel_fra_Visma28[[#This Row],[SupProd]]=" "," "," - "&amp;Tabel_Forespørgsel_fra_Visma28[[#This Row],[SupProd]])</f>
        <v xml:space="preserve"> </v>
      </c>
      <c r="E9210" t="s">
        <v>16</v>
      </c>
      <c r="F9210" s="158" t="str">
        <f>IF(Tabel_Forespørgsel_fra_Visma28[[#This Row],[SupDescr]]=" "," "," - "&amp;Tabel_Forespørgsel_fra_Visma28[[#This Row],[SupDescr]])</f>
        <v xml:space="preserve"> </v>
      </c>
      <c r="G9210" t="s">
        <v>13920</v>
      </c>
      <c r="H9210">
        <v>1</v>
      </c>
      <c r="I9210" s="158" t="str">
        <f>IF(A9210=A9209,I9209&amp;CHAR(10)&amp;"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1" spans="1:9" x14ac:dyDescent="0.25">
      <c r="A9211" t="s">
        <v>13998</v>
      </c>
      <c r="B9211">
        <v>66158040</v>
      </c>
      <c r="C9211" t="s">
        <v>16</v>
      </c>
      <c r="D9211" s="158" t="str">
        <f>IF(Tabel_Forespørgsel_fra_Visma28[[#This Row],[SupProd]]=" "," "," - "&amp;Tabel_Forespørgsel_fra_Visma28[[#This Row],[SupProd]])</f>
        <v xml:space="preserve"> </v>
      </c>
      <c r="E9211" t="s">
        <v>16</v>
      </c>
      <c r="F9211" s="158" t="str">
        <f>IF(Tabel_Forespørgsel_fra_Visma28[[#This Row],[SupDescr]]=" "," "," - "&amp;Tabel_Forespørgsel_fra_Visma28[[#This Row],[SupDescr]])</f>
        <v xml:space="preserve"> </v>
      </c>
      <c r="G9211" t="s">
        <v>13920</v>
      </c>
      <c r="H9211">
        <v>1</v>
      </c>
      <c r="I9211" s="158" t="str">
        <f>IF(A9211=A9210,I9210&amp;CHAR(10)&amp;"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2" spans="1:9" x14ac:dyDescent="0.25">
      <c r="A9212" t="s">
        <v>14002</v>
      </c>
      <c r="B9212">
        <v>66158040</v>
      </c>
      <c r="C9212" t="s">
        <v>16</v>
      </c>
      <c r="D9212" s="158" t="str">
        <f>IF(Tabel_Forespørgsel_fra_Visma28[[#This Row],[SupProd]]=" "," "," - "&amp;Tabel_Forespørgsel_fra_Visma28[[#This Row],[SupProd]])</f>
        <v xml:space="preserve"> </v>
      </c>
      <c r="E9212" t="s">
        <v>16</v>
      </c>
      <c r="F9212" s="158" t="str">
        <f>IF(Tabel_Forespørgsel_fra_Visma28[[#This Row],[SupDescr]]=" "," "," - "&amp;Tabel_Forespørgsel_fra_Visma28[[#This Row],[SupDescr]])</f>
        <v xml:space="preserve"> </v>
      </c>
      <c r="G9212" t="s">
        <v>13920</v>
      </c>
      <c r="H9212">
        <v>1</v>
      </c>
      <c r="I9212" s="158" t="str">
        <f>IF(A9212=A9211,I9211&amp;CHAR(10)&amp;"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3" spans="1:9" x14ac:dyDescent="0.25">
      <c r="A9213" t="s">
        <v>14716</v>
      </c>
      <c r="B9213">
        <v>66158040</v>
      </c>
      <c r="C9213" t="s">
        <v>16</v>
      </c>
      <c r="D9213" s="158" t="str">
        <f>IF(Tabel_Forespørgsel_fra_Visma28[[#This Row],[SupProd]]=" "," "," - "&amp;Tabel_Forespørgsel_fra_Visma28[[#This Row],[SupProd]])</f>
        <v xml:space="preserve"> </v>
      </c>
      <c r="E9213" t="s">
        <v>16</v>
      </c>
      <c r="F9213" s="158" t="str">
        <f>IF(Tabel_Forespørgsel_fra_Visma28[[#This Row],[SupDescr]]=" "," "," - "&amp;Tabel_Forespørgsel_fra_Visma28[[#This Row],[SupDescr]])</f>
        <v xml:space="preserve"> </v>
      </c>
      <c r="G9213" t="s">
        <v>13920</v>
      </c>
      <c r="H9213">
        <v>1</v>
      </c>
      <c r="I9213" s="158" t="str">
        <f>IF(A9213=A9212,I9212&amp;CHAR(10)&amp;"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4" spans="1:9" x14ac:dyDescent="0.25">
      <c r="A9214" t="s">
        <v>14792</v>
      </c>
      <c r="B9214">
        <v>75180019</v>
      </c>
      <c r="C9214" t="s">
        <v>16</v>
      </c>
      <c r="D9214" s="158" t="str">
        <f>IF(Tabel_Forespørgsel_fra_Visma28[[#This Row],[SupProd]]=" "," "," - "&amp;Tabel_Forespørgsel_fra_Visma28[[#This Row],[SupProd]])</f>
        <v xml:space="preserve"> </v>
      </c>
      <c r="E9214" t="s">
        <v>16</v>
      </c>
      <c r="F9214" s="158" t="str">
        <f>IF(Tabel_Forespørgsel_fra_Visma28[[#This Row],[SupDescr]]=" "," "," - "&amp;Tabel_Forespørgsel_fra_Visma28[[#This Row],[SupDescr]])</f>
        <v xml:space="preserve"> </v>
      </c>
      <c r="G9214" t="s">
        <v>2430</v>
      </c>
      <c r="H9214">
        <v>1</v>
      </c>
      <c r="I9214" s="158" t="str">
        <f>IF(A9214=A9213,I9213&amp;CHAR(10)&amp;"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15" spans="1:9" x14ac:dyDescent="0.25">
      <c r="A9215" t="s">
        <v>14949</v>
      </c>
      <c r="B9215">
        <v>66158040</v>
      </c>
      <c r="C9215" t="s">
        <v>16</v>
      </c>
      <c r="D9215" s="158" t="str">
        <f>IF(Tabel_Forespørgsel_fra_Visma28[[#This Row],[SupProd]]=" "," "," - "&amp;Tabel_Forespørgsel_fra_Visma28[[#This Row],[SupProd]])</f>
        <v xml:space="preserve"> </v>
      </c>
      <c r="E9215" t="s">
        <v>16</v>
      </c>
      <c r="F9215" s="158" t="str">
        <f>IF(Tabel_Forespørgsel_fra_Visma28[[#This Row],[SupDescr]]=" "," "," - "&amp;Tabel_Forespørgsel_fra_Visma28[[#This Row],[SupDescr]])</f>
        <v xml:space="preserve"> </v>
      </c>
      <c r="G9215" t="s">
        <v>13920</v>
      </c>
      <c r="H9215">
        <v>1</v>
      </c>
      <c r="I9215" s="158" t="str">
        <f>IF(A9215=A9214,I9214&amp;CHAR(10)&amp;"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6" spans="1:9" x14ac:dyDescent="0.25">
      <c r="A9216" t="s">
        <v>14154</v>
      </c>
      <c r="B9216">
        <v>75180019</v>
      </c>
      <c r="C9216" t="s">
        <v>16</v>
      </c>
      <c r="D9216" s="158" t="str">
        <f>IF(Tabel_Forespørgsel_fra_Visma28[[#This Row],[SupProd]]=" "," "," - "&amp;Tabel_Forespørgsel_fra_Visma28[[#This Row],[SupProd]])</f>
        <v xml:space="preserve"> </v>
      </c>
      <c r="E9216" t="s">
        <v>16</v>
      </c>
      <c r="F9216" s="158" t="str">
        <f>IF(Tabel_Forespørgsel_fra_Visma28[[#This Row],[SupDescr]]=" "," "," - "&amp;Tabel_Forespørgsel_fra_Visma28[[#This Row],[SupDescr]])</f>
        <v xml:space="preserve"> </v>
      </c>
      <c r="G9216" t="s">
        <v>2430</v>
      </c>
      <c r="H9216">
        <v>1</v>
      </c>
      <c r="I9216" s="158" t="str">
        <f>IF(A9216=A9215,I9215&amp;CHAR(10)&amp;"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17" spans="1:9" x14ac:dyDescent="0.25">
      <c r="A9217" t="s">
        <v>14155</v>
      </c>
      <c r="B9217">
        <v>75180019</v>
      </c>
      <c r="C9217" t="s">
        <v>16</v>
      </c>
      <c r="D9217" s="158" t="str">
        <f>IF(Tabel_Forespørgsel_fra_Visma28[[#This Row],[SupProd]]=" "," "," - "&amp;Tabel_Forespørgsel_fra_Visma28[[#This Row],[SupProd]])</f>
        <v xml:space="preserve"> </v>
      </c>
      <c r="E9217" t="s">
        <v>16</v>
      </c>
      <c r="F9217" s="158" t="str">
        <f>IF(Tabel_Forespørgsel_fra_Visma28[[#This Row],[SupDescr]]=" "," "," - "&amp;Tabel_Forespørgsel_fra_Visma28[[#This Row],[SupDescr]])</f>
        <v xml:space="preserve"> </v>
      </c>
      <c r="G9217" t="s">
        <v>2430</v>
      </c>
      <c r="H9217">
        <v>1</v>
      </c>
      <c r="I9217" s="158" t="str">
        <f>IF(A9217=A9216,I9216&amp;CHAR(10)&amp;"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18" spans="1:9" x14ac:dyDescent="0.25">
      <c r="A9218" t="s">
        <v>14887</v>
      </c>
      <c r="B9218">
        <v>75180019</v>
      </c>
      <c r="C9218" t="s">
        <v>16</v>
      </c>
      <c r="D9218" s="158" t="str">
        <f>IF(Tabel_Forespørgsel_fra_Visma28[[#This Row],[SupProd]]=" "," "," - "&amp;Tabel_Forespørgsel_fra_Visma28[[#This Row],[SupProd]])</f>
        <v xml:space="preserve"> </v>
      </c>
      <c r="E9218" t="s">
        <v>16</v>
      </c>
      <c r="F9218" s="158" t="str">
        <f>IF(Tabel_Forespørgsel_fra_Visma28[[#This Row],[SupDescr]]=" "," "," - "&amp;Tabel_Forespørgsel_fra_Visma28[[#This Row],[SupDescr]])</f>
        <v xml:space="preserve"> </v>
      </c>
      <c r="G9218" t="s">
        <v>2430</v>
      </c>
      <c r="H9218">
        <v>1</v>
      </c>
      <c r="I9218" s="158" t="str">
        <f>IF(A9218=A9217,I9217&amp;CHAR(10)&amp;"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19" spans="1:9" x14ac:dyDescent="0.25">
      <c r="A9219" t="s">
        <v>14756</v>
      </c>
      <c r="B9219">
        <v>75180019</v>
      </c>
      <c r="C9219" t="s">
        <v>16</v>
      </c>
      <c r="D9219" s="158" t="str">
        <f>IF(Tabel_Forespørgsel_fra_Visma28[[#This Row],[SupProd]]=" "," "," - "&amp;Tabel_Forespørgsel_fra_Visma28[[#This Row],[SupProd]])</f>
        <v xml:space="preserve"> </v>
      </c>
      <c r="E9219" t="s">
        <v>16</v>
      </c>
      <c r="F9219" s="158" t="str">
        <f>IF(Tabel_Forespørgsel_fra_Visma28[[#This Row],[SupDescr]]=" "," "," - "&amp;Tabel_Forespørgsel_fra_Visma28[[#This Row],[SupDescr]])</f>
        <v xml:space="preserve"> </v>
      </c>
      <c r="G9219" t="s">
        <v>2430</v>
      </c>
      <c r="H9219">
        <v>1</v>
      </c>
      <c r="I9219" s="158" t="str">
        <f>IF(A9219=A9218,I9218&amp;CHAR(10)&amp;"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20" spans="1:9" x14ac:dyDescent="0.25">
      <c r="A9220" t="s">
        <v>15122</v>
      </c>
      <c r="B9220">
        <v>75180019</v>
      </c>
      <c r="C9220" t="s">
        <v>16</v>
      </c>
      <c r="D9220" s="158" t="str">
        <f>IF(Tabel_Forespørgsel_fra_Visma28[[#This Row],[SupProd]]=" "," "," - "&amp;Tabel_Forespørgsel_fra_Visma28[[#This Row],[SupProd]])</f>
        <v xml:space="preserve"> </v>
      </c>
      <c r="E9220" t="s">
        <v>16</v>
      </c>
      <c r="F9220" s="158" t="str">
        <f>IF(Tabel_Forespørgsel_fra_Visma28[[#This Row],[SupDescr]]=" "," "," - "&amp;Tabel_Forespørgsel_fra_Visma28[[#This Row],[SupDescr]])</f>
        <v xml:space="preserve"> </v>
      </c>
      <c r="G9220" t="s">
        <v>2430</v>
      </c>
      <c r="H9220">
        <v>1</v>
      </c>
      <c r="I9220" s="158" t="str">
        <f>IF(A9220=A9219,I9219&amp;CHAR(10)&amp;"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21" spans="1:9" x14ac:dyDescent="0.25">
      <c r="A9221" t="s">
        <v>15295</v>
      </c>
      <c r="B9221">
        <v>75180019</v>
      </c>
      <c r="C9221" t="s">
        <v>16</v>
      </c>
      <c r="D9221" s="158" t="str">
        <f>IF(Tabel_Forespørgsel_fra_Visma28[[#This Row],[SupProd]]=" "," "," - "&amp;Tabel_Forespørgsel_fra_Visma28[[#This Row],[SupProd]])</f>
        <v xml:space="preserve"> </v>
      </c>
      <c r="E9221" t="s">
        <v>16</v>
      </c>
      <c r="F9221" s="158" t="str">
        <f>IF(Tabel_Forespørgsel_fra_Visma28[[#This Row],[SupDescr]]=" "," "," - "&amp;Tabel_Forespørgsel_fra_Visma28[[#This Row],[SupDescr]])</f>
        <v xml:space="preserve"> </v>
      </c>
      <c r="G9221" t="s">
        <v>2430</v>
      </c>
      <c r="H9221">
        <v>1</v>
      </c>
      <c r="I9221" s="158" t="str">
        <f>IF(A9221=A9220,I9220&amp;CHAR(10)&amp;"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22" spans="1:9" x14ac:dyDescent="0.25">
      <c r="A9222" t="s">
        <v>15141</v>
      </c>
      <c r="B9222">
        <v>75180019</v>
      </c>
      <c r="C9222" t="s">
        <v>16</v>
      </c>
      <c r="D9222" s="158" t="str">
        <f>IF(Tabel_Forespørgsel_fra_Visma28[[#This Row],[SupProd]]=" "," "," - "&amp;Tabel_Forespørgsel_fra_Visma28[[#This Row],[SupProd]])</f>
        <v xml:space="preserve"> </v>
      </c>
      <c r="E9222" t="s">
        <v>16</v>
      </c>
      <c r="F9222" s="158" t="str">
        <f>IF(Tabel_Forespørgsel_fra_Visma28[[#This Row],[SupDescr]]=" "," "," - "&amp;Tabel_Forespørgsel_fra_Visma28[[#This Row],[SupDescr]])</f>
        <v xml:space="preserve"> </v>
      </c>
      <c r="G9222" t="s">
        <v>2430</v>
      </c>
      <c r="H9222">
        <v>1</v>
      </c>
      <c r="I9222" s="158" t="str">
        <f>IF(A9222=A9221,I9221&amp;CHAR(10)&amp;"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23" spans="1:9" x14ac:dyDescent="0.25">
      <c r="A9223" t="s">
        <v>15246</v>
      </c>
      <c r="B9223">
        <v>70120140</v>
      </c>
      <c r="C9223" t="s">
        <v>16</v>
      </c>
      <c r="D9223" s="158" t="str">
        <f>IF(Tabel_Forespørgsel_fra_Visma28[[#This Row],[SupProd]]=" "," "," - "&amp;Tabel_Forespørgsel_fra_Visma28[[#This Row],[SupProd]])</f>
        <v xml:space="preserve"> </v>
      </c>
      <c r="E9223" t="s">
        <v>16</v>
      </c>
      <c r="F9223" s="158" t="str">
        <f>IF(Tabel_Forespørgsel_fra_Visma28[[#This Row],[SupDescr]]=" "," "," - "&amp;Tabel_Forespørgsel_fra_Visma28[[#This Row],[SupDescr]])</f>
        <v xml:space="preserve"> </v>
      </c>
      <c r="G9223" t="s">
        <v>2467</v>
      </c>
      <c r="H9223">
        <v>1</v>
      </c>
      <c r="I9223" s="158" t="str">
        <f>IF(A9223=A9222,I9222&amp;CHAR(10)&amp;"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24" spans="1:9" x14ac:dyDescent="0.25">
      <c r="A9224" t="s">
        <v>15245</v>
      </c>
      <c r="B9224">
        <v>70120140</v>
      </c>
      <c r="C9224" t="s">
        <v>16</v>
      </c>
      <c r="D9224" s="158" t="str">
        <f>IF(Tabel_Forespørgsel_fra_Visma28[[#This Row],[SupProd]]=" "," "," - "&amp;Tabel_Forespørgsel_fra_Visma28[[#This Row],[SupProd]])</f>
        <v xml:space="preserve"> </v>
      </c>
      <c r="E9224" t="s">
        <v>16</v>
      </c>
      <c r="F9224" s="158" t="str">
        <f>IF(Tabel_Forespørgsel_fra_Visma28[[#This Row],[SupDescr]]=" "," "," - "&amp;Tabel_Forespørgsel_fra_Visma28[[#This Row],[SupDescr]])</f>
        <v xml:space="preserve"> </v>
      </c>
      <c r="G9224" t="s">
        <v>2467</v>
      </c>
      <c r="H9224">
        <v>1</v>
      </c>
      <c r="I9224" s="158" t="str">
        <f>IF(A9224=A9223,I9223&amp;CHAR(10)&amp;"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25" spans="1:9" x14ac:dyDescent="0.25">
      <c r="A9225" t="s">
        <v>15247</v>
      </c>
      <c r="B9225">
        <v>70120140</v>
      </c>
      <c r="C9225" t="s">
        <v>16</v>
      </c>
      <c r="D9225" s="158" t="str">
        <f>IF(Tabel_Forespørgsel_fra_Visma28[[#This Row],[SupProd]]=" "," "," - "&amp;Tabel_Forespørgsel_fra_Visma28[[#This Row],[SupProd]])</f>
        <v xml:space="preserve"> </v>
      </c>
      <c r="E9225" t="s">
        <v>16</v>
      </c>
      <c r="F9225" s="158" t="str">
        <f>IF(Tabel_Forespørgsel_fra_Visma28[[#This Row],[SupDescr]]=" "," "," - "&amp;Tabel_Forespørgsel_fra_Visma28[[#This Row],[SupDescr]])</f>
        <v xml:space="preserve"> </v>
      </c>
      <c r="G9225" t="s">
        <v>2467</v>
      </c>
      <c r="H9225">
        <v>1</v>
      </c>
      <c r="I9225" s="158" t="str">
        <f>IF(A9225=A9224,I9224&amp;CHAR(10)&amp;"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26" spans="1:9" x14ac:dyDescent="0.25">
      <c r="A9226" t="s">
        <v>15248</v>
      </c>
      <c r="B9226">
        <v>70120140</v>
      </c>
      <c r="C9226" t="s">
        <v>16</v>
      </c>
      <c r="D9226" s="158" t="str">
        <f>IF(Tabel_Forespørgsel_fra_Visma28[[#This Row],[SupProd]]=" "," "," - "&amp;Tabel_Forespørgsel_fra_Visma28[[#This Row],[SupProd]])</f>
        <v xml:space="preserve"> </v>
      </c>
      <c r="E9226" t="s">
        <v>16</v>
      </c>
      <c r="F9226" s="158" t="str">
        <f>IF(Tabel_Forespørgsel_fra_Visma28[[#This Row],[SupDescr]]=" "," "," - "&amp;Tabel_Forespørgsel_fra_Visma28[[#This Row],[SupDescr]])</f>
        <v xml:space="preserve"> </v>
      </c>
      <c r="G9226" t="s">
        <v>2467</v>
      </c>
      <c r="H9226">
        <v>1</v>
      </c>
      <c r="I9226" s="158" t="str">
        <f>IF(A9226=A9225,I9225&amp;CHAR(10)&amp;"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27" spans="1:9" x14ac:dyDescent="0.25">
      <c r="A9227" t="s">
        <v>14653</v>
      </c>
      <c r="B9227">
        <v>75180019</v>
      </c>
      <c r="C9227" t="s">
        <v>16</v>
      </c>
      <c r="D9227" s="158" t="str">
        <f>IF(Tabel_Forespørgsel_fra_Visma28[[#This Row],[SupProd]]=" "," "," - "&amp;Tabel_Forespørgsel_fra_Visma28[[#This Row],[SupProd]])</f>
        <v xml:space="preserve"> </v>
      </c>
      <c r="E9227" t="s">
        <v>16</v>
      </c>
      <c r="F9227" s="158" t="str">
        <f>IF(Tabel_Forespørgsel_fra_Visma28[[#This Row],[SupDescr]]=" "," "," - "&amp;Tabel_Forespørgsel_fra_Visma28[[#This Row],[SupDescr]])</f>
        <v xml:space="preserve"> </v>
      </c>
      <c r="G9227" t="s">
        <v>2430</v>
      </c>
      <c r="H9227">
        <v>1</v>
      </c>
      <c r="I9227" s="158" t="str">
        <f>IF(A9227=A9226,I9226&amp;CHAR(10)&amp;"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28" spans="1:9" x14ac:dyDescent="0.25">
      <c r="A9228" t="s">
        <v>14962</v>
      </c>
      <c r="B9228">
        <v>66158040</v>
      </c>
      <c r="C9228" t="s">
        <v>16</v>
      </c>
      <c r="D9228" s="158" t="str">
        <f>IF(Tabel_Forespørgsel_fra_Visma28[[#This Row],[SupProd]]=" "," "," - "&amp;Tabel_Forespørgsel_fra_Visma28[[#This Row],[SupProd]])</f>
        <v xml:space="preserve"> </v>
      </c>
      <c r="E9228" t="s">
        <v>16</v>
      </c>
      <c r="F9228" s="158" t="str">
        <f>IF(Tabel_Forespørgsel_fra_Visma28[[#This Row],[SupDescr]]=" "," "," - "&amp;Tabel_Forespørgsel_fra_Visma28[[#This Row],[SupDescr]])</f>
        <v xml:space="preserve"> </v>
      </c>
      <c r="G9228" t="s">
        <v>13920</v>
      </c>
      <c r="H9228">
        <v>1</v>
      </c>
      <c r="I9228" s="158" t="str">
        <f>IF(A9228=A9227,I9227&amp;CHAR(10)&amp;"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29" spans="1:9" x14ac:dyDescent="0.25">
      <c r="A9229" t="s">
        <v>14200</v>
      </c>
      <c r="B9229">
        <v>66158040</v>
      </c>
      <c r="C9229" t="s">
        <v>16</v>
      </c>
      <c r="D9229" s="158" t="str">
        <f>IF(Tabel_Forespørgsel_fra_Visma28[[#This Row],[SupProd]]=" "," "," - "&amp;Tabel_Forespørgsel_fra_Visma28[[#This Row],[SupProd]])</f>
        <v xml:space="preserve"> </v>
      </c>
      <c r="E9229" t="s">
        <v>16</v>
      </c>
      <c r="F9229" s="158" t="str">
        <f>IF(Tabel_Forespørgsel_fra_Visma28[[#This Row],[SupDescr]]=" "," "," - "&amp;Tabel_Forespørgsel_fra_Visma28[[#This Row],[SupDescr]])</f>
        <v xml:space="preserve"> </v>
      </c>
      <c r="G9229" t="s">
        <v>13920</v>
      </c>
      <c r="H9229">
        <v>1</v>
      </c>
      <c r="I9229" s="158" t="str">
        <f>IF(A9229=A9228,I9228&amp;CHAR(10)&amp;"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30" spans="1:9" x14ac:dyDescent="0.25">
      <c r="A9230" t="s">
        <v>14956</v>
      </c>
      <c r="B9230">
        <v>66158040</v>
      </c>
      <c r="C9230" t="s">
        <v>16</v>
      </c>
      <c r="D9230" s="158" t="str">
        <f>IF(Tabel_Forespørgsel_fra_Visma28[[#This Row],[SupProd]]=" "," "," - "&amp;Tabel_Forespørgsel_fra_Visma28[[#This Row],[SupProd]])</f>
        <v xml:space="preserve"> </v>
      </c>
      <c r="E9230" t="s">
        <v>16</v>
      </c>
      <c r="F9230" s="158" t="str">
        <f>IF(Tabel_Forespørgsel_fra_Visma28[[#This Row],[SupDescr]]=" "," "," - "&amp;Tabel_Forespørgsel_fra_Visma28[[#This Row],[SupDescr]])</f>
        <v xml:space="preserve"> </v>
      </c>
      <c r="G9230" t="s">
        <v>13920</v>
      </c>
      <c r="H9230">
        <v>1</v>
      </c>
      <c r="I9230" s="158" t="str">
        <f>IF(A9230=A9229,I9229&amp;CHAR(10)&amp;"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31" spans="1:9" x14ac:dyDescent="0.25">
      <c r="A9231" t="s">
        <v>14957</v>
      </c>
      <c r="B9231">
        <v>66158040</v>
      </c>
      <c r="C9231" t="s">
        <v>16</v>
      </c>
      <c r="D9231" s="158" t="str">
        <f>IF(Tabel_Forespørgsel_fra_Visma28[[#This Row],[SupProd]]=" "," "," - "&amp;Tabel_Forespørgsel_fra_Visma28[[#This Row],[SupProd]])</f>
        <v xml:space="preserve"> </v>
      </c>
      <c r="E9231" t="s">
        <v>16</v>
      </c>
      <c r="F9231" s="158" t="str">
        <f>IF(Tabel_Forespørgsel_fra_Visma28[[#This Row],[SupDescr]]=" "," "," - "&amp;Tabel_Forespørgsel_fra_Visma28[[#This Row],[SupDescr]])</f>
        <v xml:space="preserve"> </v>
      </c>
      <c r="G9231" t="s">
        <v>13920</v>
      </c>
      <c r="H9231">
        <v>1</v>
      </c>
      <c r="I9231" s="158" t="str">
        <f>IF(A9231=A9230,I9230&amp;CHAR(10)&amp;"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32" spans="1:9" x14ac:dyDescent="0.25">
      <c r="A9232" t="s">
        <v>14662</v>
      </c>
      <c r="B9232">
        <v>70120140</v>
      </c>
      <c r="C9232" t="s">
        <v>16</v>
      </c>
      <c r="D9232" s="158" t="str">
        <f>IF(Tabel_Forespørgsel_fra_Visma28[[#This Row],[SupProd]]=" "," "," - "&amp;Tabel_Forespørgsel_fra_Visma28[[#This Row],[SupProd]])</f>
        <v xml:space="preserve"> </v>
      </c>
      <c r="E9232" t="s">
        <v>16</v>
      </c>
      <c r="F9232" s="158" t="str">
        <f>IF(Tabel_Forespørgsel_fra_Visma28[[#This Row],[SupDescr]]=" "," "," - "&amp;Tabel_Forespørgsel_fra_Visma28[[#This Row],[SupDescr]])</f>
        <v xml:space="preserve"> </v>
      </c>
      <c r="G9232" t="s">
        <v>2467</v>
      </c>
      <c r="H9232">
        <v>1</v>
      </c>
      <c r="I9232" s="158" t="str">
        <f>IF(A9232=A9231,I9231&amp;CHAR(10)&amp;"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33" spans="1:9" x14ac:dyDescent="0.25">
      <c r="A9233" t="s">
        <v>15022</v>
      </c>
      <c r="B9233">
        <v>66158040</v>
      </c>
      <c r="C9233" t="s">
        <v>16</v>
      </c>
      <c r="D9233" s="158" t="str">
        <f>IF(Tabel_Forespørgsel_fra_Visma28[[#This Row],[SupProd]]=" "," "," - "&amp;Tabel_Forespørgsel_fra_Visma28[[#This Row],[SupProd]])</f>
        <v xml:space="preserve"> </v>
      </c>
      <c r="E9233" t="s">
        <v>16</v>
      </c>
      <c r="F9233" s="158" t="str">
        <f>IF(Tabel_Forespørgsel_fra_Visma28[[#This Row],[SupDescr]]=" "," "," - "&amp;Tabel_Forespørgsel_fra_Visma28[[#This Row],[SupDescr]])</f>
        <v xml:space="preserve"> </v>
      </c>
      <c r="G9233" t="s">
        <v>13920</v>
      </c>
      <c r="H9233">
        <v>1</v>
      </c>
      <c r="I9233" s="158" t="str">
        <f>IF(A9233=A9232,I9232&amp;CHAR(10)&amp;"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34" spans="1:9" x14ac:dyDescent="0.25">
      <c r="A9234" t="s">
        <v>15020</v>
      </c>
      <c r="B9234">
        <v>66158040</v>
      </c>
      <c r="C9234" t="s">
        <v>16</v>
      </c>
      <c r="D9234" s="158" t="str">
        <f>IF(Tabel_Forespørgsel_fra_Visma28[[#This Row],[SupProd]]=" "," "," - "&amp;Tabel_Forespørgsel_fra_Visma28[[#This Row],[SupProd]])</f>
        <v xml:space="preserve"> </v>
      </c>
      <c r="E9234" t="s">
        <v>16</v>
      </c>
      <c r="F9234" s="158" t="str">
        <f>IF(Tabel_Forespørgsel_fra_Visma28[[#This Row],[SupDescr]]=" "," "," - "&amp;Tabel_Forespørgsel_fra_Visma28[[#This Row],[SupDescr]])</f>
        <v xml:space="preserve"> </v>
      </c>
      <c r="G9234" t="s">
        <v>13920</v>
      </c>
      <c r="H9234">
        <v>1</v>
      </c>
      <c r="I9234" s="158" t="str">
        <f>IF(A9234=A9233,I9233&amp;CHAR(10)&amp;"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35" spans="1:9" x14ac:dyDescent="0.25">
      <c r="A9235" t="s">
        <v>15059</v>
      </c>
      <c r="B9235">
        <v>75577000</v>
      </c>
      <c r="C9235" t="s">
        <v>16</v>
      </c>
      <c r="D9235" s="158" t="str">
        <f>IF(Tabel_Forespørgsel_fra_Visma28[[#This Row],[SupProd]]=" "," "," - "&amp;Tabel_Forespørgsel_fra_Visma28[[#This Row],[SupProd]])</f>
        <v xml:space="preserve"> </v>
      </c>
      <c r="E9235" t="s">
        <v>16</v>
      </c>
      <c r="F9235" s="158" t="str">
        <f>IF(Tabel_Forespørgsel_fra_Visma28[[#This Row],[SupDescr]]=" "," "," - "&amp;Tabel_Forespørgsel_fra_Visma28[[#This Row],[SupDescr]])</f>
        <v xml:space="preserve"> </v>
      </c>
      <c r="G9235" t="s">
        <v>3759</v>
      </c>
      <c r="H9235">
        <v>1</v>
      </c>
      <c r="I9235" s="158" t="str">
        <f>IF(A9235=A9234,I9234&amp;CHAR(10)&amp;"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236" spans="1:9" x14ac:dyDescent="0.25">
      <c r="A9236" t="s">
        <v>15060</v>
      </c>
      <c r="B9236">
        <v>75577000</v>
      </c>
      <c r="C9236" t="s">
        <v>16</v>
      </c>
      <c r="D9236" s="158" t="str">
        <f>IF(Tabel_Forespørgsel_fra_Visma28[[#This Row],[SupProd]]=" "," "," - "&amp;Tabel_Forespørgsel_fra_Visma28[[#This Row],[SupProd]])</f>
        <v xml:space="preserve"> </v>
      </c>
      <c r="E9236" t="s">
        <v>16</v>
      </c>
      <c r="F9236" s="158" t="str">
        <f>IF(Tabel_Forespørgsel_fra_Visma28[[#This Row],[SupDescr]]=" "," "," - "&amp;Tabel_Forespørgsel_fra_Visma28[[#This Row],[SupDescr]])</f>
        <v xml:space="preserve"> </v>
      </c>
      <c r="G9236" t="s">
        <v>3759</v>
      </c>
      <c r="H9236">
        <v>1</v>
      </c>
      <c r="I9236" s="158" t="str">
        <f>IF(A9236=A9235,I9235&amp;CHAR(10)&amp;"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237" spans="1:9" x14ac:dyDescent="0.25">
      <c r="A9237" t="s">
        <v>14986</v>
      </c>
      <c r="B9237">
        <v>70120140</v>
      </c>
      <c r="C9237" t="s">
        <v>16</v>
      </c>
      <c r="D9237" s="158" t="str">
        <f>IF(Tabel_Forespørgsel_fra_Visma28[[#This Row],[SupProd]]=" "," "," - "&amp;Tabel_Forespørgsel_fra_Visma28[[#This Row],[SupProd]])</f>
        <v xml:space="preserve"> </v>
      </c>
      <c r="E9237" t="s">
        <v>16</v>
      </c>
      <c r="F9237" s="158" t="str">
        <f>IF(Tabel_Forespørgsel_fra_Visma28[[#This Row],[SupDescr]]=" "," "," - "&amp;Tabel_Forespørgsel_fra_Visma28[[#This Row],[SupDescr]])</f>
        <v xml:space="preserve"> </v>
      </c>
      <c r="G9237" t="s">
        <v>2467</v>
      </c>
      <c r="H9237">
        <v>1</v>
      </c>
      <c r="I9237" s="158" t="str">
        <f>IF(A9237=A9236,I9236&amp;CHAR(10)&amp;"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38" spans="1:9" x14ac:dyDescent="0.25">
      <c r="A9238" t="s">
        <v>14494</v>
      </c>
      <c r="B9238">
        <v>64415169</v>
      </c>
      <c r="C9238" t="s">
        <v>16</v>
      </c>
      <c r="D9238" s="158" t="str">
        <f>IF(Tabel_Forespørgsel_fra_Visma28[[#This Row],[SupProd]]=" "," "," - "&amp;Tabel_Forespørgsel_fra_Visma28[[#This Row],[SupProd]])</f>
        <v xml:space="preserve"> </v>
      </c>
      <c r="E9238" t="s">
        <v>16</v>
      </c>
      <c r="F9238" s="158" t="str">
        <f>IF(Tabel_Forespørgsel_fra_Visma28[[#This Row],[SupDescr]]=" "," "," - "&amp;Tabel_Forespørgsel_fra_Visma28[[#This Row],[SupDescr]])</f>
        <v xml:space="preserve"> </v>
      </c>
      <c r="G9238" t="s">
        <v>14447</v>
      </c>
      <c r="H9238">
        <v>1</v>
      </c>
      <c r="I9238" s="158" t="str">
        <f>IF(A9238=A9237,I9237&amp;CHAR(10)&amp;"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Maskinfabrikken 4 I En ApS  </v>
      </c>
    </row>
    <row r="9239" spans="1:9" x14ac:dyDescent="0.25">
      <c r="A9239" t="s">
        <v>14083</v>
      </c>
      <c r="B9239">
        <v>70120140</v>
      </c>
      <c r="C9239" t="s">
        <v>16</v>
      </c>
      <c r="D9239" s="158" t="str">
        <f>IF(Tabel_Forespørgsel_fra_Visma28[[#This Row],[SupProd]]=" "," "," - "&amp;Tabel_Forespørgsel_fra_Visma28[[#This Row],[SupProd]])</f>
        <v xml:space="preserve"> </v>
      </c>
      <c r="E9239" t="s">
        <v>16</v>
      </c>
      <c r="F9239" s="158" t="str">
        <f>IF(Tabel_Forespørgsel_fra_Visma28[[#This Row],[SupDescr]]=" "," "," - "&amp;Tabel_Forespørgsel_fra_Visma28[[#This Row],[SupDescr]])</f>
        <v xml:space="preserve"> </v>
      </c>
      <c r="G9239" t="s">
        <v>2467</v>
      </c>
      <c r="H9239">
        <v>1</v>
      </c>
      <c r="I9239" s="158" t="str">
        <f>IF(A9239=A9238,I9238&amp;CHAR(10)&amp;"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0" spans="1:9" x14ac:dyDescent="0.25">
      <c r="A9240" t="s">
        <v>15096</v>
      </c>
      <c r="B9240">
        <v>70120140</v>
      </c>
      <c r="C9240" t="s">
        <v>16</v>
      </c>
      <c r="D9240" s="158" t="str">
        <f>IF(Tabel_Forespørgsel_fra_Visma28[[#This Row],[SupProd]]=" "," "," - "&amp;Tabel_Forespørgsel_fra_Visma28[[#This Row],[SupProd]])</f>
        <v xml:space="preserve"> </v>
      </c>
      <c r="E9240" t="s">
        <v>16</v>
      </c>
      <c r="F9240" s="158" t="str">
        <f>IF(Tabel_Forespørgsel_fra_Visma28[[#This Row],[SupDescr]]=" "," "," - "&amp;Tabel_Forespørgsel_fra_Visma28[[#This Row],[SupDescr]])</f>
        <v xml:space="preserve"> </v>
      </c>
      <c r="G9240" t="s">
        <v>2467</v>
      </c>
      <c r="H9240">
        <v>1</v>
      </c>
      <c r="I9240" s="158" t="str">
        <f>IF(A9240=A9239,I9239&amp;CHAR(10)&amp;"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1" spans="1:9" x14ac:dyDescent="0.25">
      <c r="A9241" t="s">
        <v>14364</v>
      </c>
      <c r="B9241">
        <v>70120140</v>
      </c>
      <c r="C9241" t="s">
        <v>16</v>
      </c>
      <c r="D9241" s="158" t="str">
        <f>IF(Tabel_Forespørgsel_fra_Visma28[[#This Row],[SupProd]]=" "," "," - "&amp;Tabel_Forespørgsel_fra_Visma28[[#This Row],[SupProd]])</f>
        <v xml:space="preserve"> </v>
      </c>
      <c r="E9241" t="s">
        <v>16</v>
      </c>
      <c r="F9241" s="158" t="str">
        <f>IF(Tabel_Forespørgsel_fra_Visma28[[#This Row],[SupDescr]]=" "," "," - "&amp;Tabel_Forespørgsel_fra_Visma28[[#This Row],[SupDescr]])</f>
        <v xml:space="preserve"> </v>
      </c>
      <c r="G9241" t="s">
        <v>2467</v>
      </c>
      <c r="H9241">
        <v>1</v>
      </c>
      <c r="I9241" s="158" t="str">
        <f>IF(A9241=A9240,I9240&amp;CHAR(10)&amp;"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2" spans="1:9" x14ac:dyDescent="0.25">
      <c r="A9242" t="s">
        <v>14355</v>
      </c>
      <c r="B9242">
        <v>70120140</v>
      </c>
      <c r="C9242" t="s">
        <v>16</v>
      </c>
      <c r="D9242" s="158" t="str">
        <f>IF(Tabel_Forespørgsel_fra_Visma28[[#This Row],[SupProd]]=" "," "," - "&amp;Tabel_Forespørgsel_fra_Visma28[[#This Row],[SupProd]])</f>
        <v xml:space="preserve"> </v>
      </c>
      <c r="E9242" t="s">
        <v>16</v>
      </c>
      <c r="F9242" s="158" t="str">
        <f>IF(Tabel_Forespørgsel_fra_Visma28[[#This Row],[SupDescr]]=" "," "," - "&amp;Tabel_Forespørgsel_fra_Visma28[[#This Row],[SupDescr]])</f>
        <v xml:space="preserve"> </v>
      </c>
      <c r="G9242" t="s">
        <v>2467</v>
      </c>
      <c r="H9242">
        <v>1</v>
      </c>
      <c r="I9242" s="158" t="str">
        <f>IF(A9242=A9241,I9241&amp;CHAR(10)&amp;"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3" spans="1:9" x14ac:dyDescent="0.25">
      <c r="A9243" t="s">
        <v>15161</v>
      </c>
      <c r="B9243">
        <v>70120140</v>
      </c>
      <c r="C9243" t="s">
        <v>16</v>
      </c>
      <c r="D9243" s="158" t="str">
        <f>IF(Tabel_Forespørgsel_fra_Visma28[[#This Row],[SupProd]]=" "," "," - "&amp;Tabel_Forespørgsel_fra_Visma28[[#This Row],[SupProd]])</f>
        <v xml:space="preserve"> </v>
      </c>
      <c r="E9243" t="s">
        <v>16</v>
      </c>
      <c r="F9243" s="158" t="str">
        <f>IF(Tabel_Forespørgsel_fra_Visma28[[#This Row],[SupDescr]]=" "," "," - "&amp;Tabel_Forespørgsel_fra_Visma28[[#This Row],[SupDescr]])</f>
        <v xml:space="preserve"> </v>
      </c>
      <c r="G9243" t="s">
        <v>2467</v>
      </c>
      <c r="H9243">
        <v>1</v>
      </c>
      <c r="I9243" s="158" t="str">
        <f>IF(A9243=A9242,I9242&amp;CHAR(10)&amp;"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4" spans="1:9" x14ac:dyDescent="0.25">
      <c r="A9244" t="s">
        <v>15131</v>
      </c>
      <c r="B9244">
        <v>70120140</v>
      </c>
      <c r="C9244" t="s">
        <v>16</v>
      </c>
      <c r="D9244" s="158" t="str">
        <f>IF(Tabel_Forespørgsel_fra_Visma28[[#This Row],[SupProd]]=" "," "," - "&amp;Tabel_Forespørgsel_fra_Visma28[[#This Row],[SupProd]])</f>
        <v xml:space="preserve"> </v>
      </c>
      <c r="E9244" t="s">
        <v>16</v>
      </c>
      <c r="F9244" s="158" t="str">
        <f>IF(Tabel_Forespørgsel_fra_Visma28[[#This Row],[SupDescr]]=" "," "," - "&amp;Tabel_Forespørgsel_fra_Visma28[[#This Row],[SupDescr]])</f>
        <v xml:space="preserve"> </v>
      </c>
      <c r="G9244" t="s">
        <v>2467</v>
      </c>
      <c r="H9244">
        <v>1</v>
      </c>
      <c r="I9244" s="158" t="str">
        <f>IF(A9244=A9243,I9243&amp;CHAR(10)&amp;"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5" spans="1:9" x14ac:dyDescent="0.25">
      <c r="A9245" t="s">
        <v>14266</v>
      </c>
      <c r="B9245">
        <v>70120140</v>
      </c>
      <c r="C9245" t="s">
        <v>16</v>
      </c>
      <c r="D9245" s="158" t="str">
        <f>IF(Tabel_Forespørgsel_fra_Visma28[[#This Row],[SupProd]]=" "," "," - "&amp;Tabel_Forespørgsel_fra_Visma28[[#This Row],[SupProd]])</f>
        <v xml:space="preserve"> </v>
      </c>
      <c r="E9245" t="s">
        <v>16</v>
      </c>
      <c r="F9245" s="158" t="str">
        <f>IF(Tabel_Forespørgsel_fra_Visma28[[#This Row],[SupDescr]]=" "," "," - "&amp;Tabel_Forespørgsel_fra_Visma28[[#This Row],[SupDescr]])</f>
        <v xml:space="preserve"> </v>
      </c>
      <c r="G9245" t="s">
        <v>2467</v>
      </c>
      <c r="H9245">
        <v>1</v>
      </c>
      <c r="I9245" s="158" t="str">
        <f>IF(A9245=A9244,I9244&amp;CHAR(10)&amp;"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6" spans="1:9" x14ac:dyDescent="0.25">
      <c r="A9246" t="s">
        <v>15152</v>
      </c>
      <c r="B9246">
        <v>70120140</v>
      </c>
      <c r="C9246" t="s">
        <v>16</v>
      </c>
      <c r="D9246" s="158" t="str">
        <f>IF(Tabel_Forespørgsel_fra_Visma28[[#This Row],[SupProd]]=" "," "," - "&amp;Tabel_Forespørgsel_fra_Visma28[[#This Row],[SupProd]])</f>
        <v xml:space="preserve"> </v>
      </c>
      <c r="E9246" t="s">
        <v>16</v>
      </c>
      <c r="F9246" s="158" t="str">
        <f>IF(Tabel_Forespørgsel_fra_Visma28[[#This Row],[SupDescr]]=" "," "," - "&amp;Tabel_Forespørgsel_fra_Visma28[[#This Row],[SupDescr]])</f>
        <v xml:space="preserve"> </v>
      </c>
      <c r="G9246" t="s">
        <v>2467</v>
      </c>
      <c r="H9246">
        <v>1</v>
      </c>
      <c r="I9246" s="158" t="str">
        <f>IF(A9246=A9245,I9245&amp;CHAR(10)&amp;"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7" spans="1:9" x14ac:dyDescent="0.25">
      <c r="A9247" t="s">
        <v>15213</v>
      </c>
      <c r="B9247">
        <v>70120140</v>
      </c>
      <c r="C9247" t="s">
        <v>16</v>
      </c>
      <c r="D9247" s="158" t="str">
        <f>IF(Tabel_Forespørgsel_fra_Visma28[[#This Row],[SupProd]]=" "," "," - "&amp;Tabel_Forespørgsel_fra_Visma28[[#This Row],[SupProd]])</f>
        <v xml:space="preserve"> </v>
      </c>
      <c r="E9247" t="s">
        <v>16</v>
      </c>
      <c r="F9247" s="158" t="str">
        <f>IF(Tabel_Forespørgsel_fra_Visma28[[#This Row],[SupDescr]]=" "," "," - "&amp;Tabel_Forespørgsel_fra_Visma28[[#This Row],[SupDescr]])</f>
        <v xml:space="preserve"> </v>
      </c>
      <c r="G9247" t="s">
        <v>2467</v>
      </c>
      <c r="H9247">
        <v>1</v>
      </c>
      <c r="I9247" s="158" t="str">
        <f>IF(A9247=A9246,I9246&amp;CHAR(10)&amp;"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8" spans="1:9" x14ac:dyDescent="0.25">
      <c r="A9248" t="s">
        <v>15153</v>
      </c>
      <c r="B9248">
        <v>70120140</v>
      </c>
      <c r="C9248" t="s">
        <v>16</v>
      </c>
      <c r="D9248" s="158" t="str">
        <f>IF(Tabel_Forespørgsel_fra_Visma28[[#This Row],[SupProd]]=" "," "," - "&amp;Tabel_Forespørgsel_fra_Visma28[[#This Row],[SupProd]])</f>
        <v xml:space="preserve"> </v>
      </c>
      <c r="E9248" t="s">
        <v>16</v>
      </c>
      <c r="F9248" s="158" t="str">
        <f>IF(Tabel_Forespørgsel_fra_Visma28[[#This Row],[SupDescr]]=" "," "," - "&amp;Tabel_Forespørgsel_fra_Visma28[[#This Row],[SupDescr]])</f>
        <v xml:space="preserve"> </v>
      </c>
      <c r="G9248" t="s">
        <v>2467</v>
      </c>
      <c r="H9248">
        <v>1</v>
      </c>
      <c r="I9248" s="158" t="str">
        <f>IF(A9248=A9247,I9247&amp;CHAR(10)&amp;"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9" spans="1:9" x14ac:dyDescent="0.25">
      <c r="A9249" t="s">
        <v>15091</v>
      </c>
      <c r="B9249">
        <v>70120140</v>
      </c>
      <c r="C9249" t="s">
        <v>16</v>
      </c>
      <c r="D9249" s="158" t="str">
        <f>IF(Tabel_Forespørgsel_fra_Visma28[[#This Row],[SupProd]]=" "," "," - "&amp;Tabel_Forespørgsel_fra_Visma28[[#This Row],[SupProd]])</f>
        <v xml:space="preserve"> </v>
      </c>
      <c r="E9249" t="s">
        <v>16</v>
      </c>
      <c r="F9249" s="158" t="str">
        <f>IF(Tabel_Forespørgsel_fra_Visma28[[#This Row],[SupDescr]]=" "," "," - "&amp;Tabel_Forespørgsel_fra_Visma28[[#This Row],[SupDescr]])</f>
        <v xml:space="preserve"> </v>
      </c>
      <c r="G9249" t="s">
        <v>2467</v>
      </c>
      <c r="H9249">
        <v>1</v>
      </c>
      <c r="I9249" s="158" t="str">
        <f>IF(A9249=A9248,I9248&amp;CHAR(10)&amp;"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0" spans="1:9" x14ac:dyDescent="0.25">
      <c r="A9250" t="s">
        <v>15032</v>
      </c>
      <c r="B9250">
        <v>70120140</v>
      </c>
      <c r="C9250" t="s">
        <v>16</v>
      </c>
      <c r="D9250" s="158" t="str">
        <f>IF(Tabel_Forespørgsel_fra_Visma28[[#This Row],[SupProd]]=" "," "," - "&amp;Tabel_Forespørgsel_fra_Visma28[[#This Row],[SupProd]])</f>
        <v xml:space="preserve"> </v>
      </c>
      <c r="E9250" t="s">
        <v>16</v>
      </c>
      <c r="F9250" s="158" t="str">
        <f>IF(Tabel_Forespørgsel_fra_Visma28[[#This Row],[SupDescr]]=" "," "," - "&amp;Tabel_Forespørgsel_fra_Visma28[[#This Row],[SupDescr]])</f>
        <v xml:space="preserve"> </v>
      </c>
      <c r="G9250" t="s">
        <v>2467</v>
      </c>
      <c r="H9250">
        <v>1</v>
      </c>
      <c r="I9250" s="158" t="str">
        <f>IF(A9250=A9249,I9249&amp;CHAR(10)&amp;"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1" spans="1:9" x14ac:dyDescent="0.25">
      <c r="A9251" t="s">
        <v>15092</v>
      </c>
      <c r="B9251">
        <v>70120140</v>
      </c>
      <c r="C9251" t="s">
        <v>16</v>
      </c>
      <c r="D9251" s="158" t="str">
        <f>IF(Tabel_Forespørgsel_fra_Visma28[[#This Row],[SupProd]]=" "," "," - "&amp;Tabel_Forespørgsel_fra_Visma28[[#This Row],[SupProd]])</f>
        <v xml:space="preserve"> </v>
      </c>
      <c r="E9251" t="s">
        <v>16</v>
      </c>
      <c r="F9251" s="158" t="str">
        <f>IF(Tabel_Forespørgsel_fra_Visma28[[#This Row],[SupDescr]]=" "," "," - "&amp;Tabel_Forespørgsel_fra_Visma28[[#This Row],[SupDescr]])</f>
        <v xml:space="preserve"> </v>
      </c>
      <c r="G9251" t="s">
        <v>2467</v>
      </c>
      <c r="H9251">
        <v>1</v>
      </c>
      <c r="I9251" s="158" t="str">
        <f>IF(A9251=A9250,I9250&amp;CHAR(10)&amp;"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2" spans="1:9" x14ac:dyDescent="0.25">
      <c r="A9252" t="s">
        <v>15118</v>
      </c>
      <c r="B9252">
        <v>70120140</v>
      </c>
      <c r="C9252" t="s">
        <v>16</v>
      </c>
      <c r="D9252" s="158" t="str">
        <f>IF(Tabel_Forespørgsel_fra_Visma28[[#This Row],[SupProd]]=" "," "," - "&amp;Tabel_Forespørgsel_fra_Visma28[[#This Row],[SupProd]])</f>
        <v xml:space="preserve"> </v>
      </c>
      <c r="E9252" t="s">
        <v>16</v>
      </c>
      <c r="F9252" s="158" t="str">
        <f>IF(Tabel_Forespørgsel_fra_Visma28[[#This Row],[SupDescr]]=" "," "," - "&amp;Tabel_Forespørgsel_fra_Visma28[[#This Row],[SupDescr]])</f>
        <v xml:space="preserve"> </v>
      </c>
      <c r="G9252" t="s">
        <v>2467</v>
      </c>
      <c r="H9252">
        <v>1</v>
      </c>
      <c r="I9252" s="158" t="str">
        <f>IF(A9252=A9251,I9251&amp;CHAR(10)&amp;"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3" spans="1:9" x14ac:dyDescent="0.25">
      <c r="A9253" t="s">
        <v>15288</v>
      </c>
      <c r="B9253">
        <v>70120140</v>
      </c>
      <c r="C9253" t="s">
        <v>16</v>
      </c>
      <c r="D9253" s="158" t="str">
        <f>IF(Tabel_Forespørgsel_fra_Visma28[[#This Row],[SupProd]]=" "," "," - "&amp;Tabel_Forespørgsel_fra_Visma28[[#This Row],[SupProd]])</f>
        <v xml:space="preserve"> </v>
      </c>
      <c r="E9253" t="s">
        <v>16</v>
      </c>
      <c r="F9253" s="158" t="str">
        <f>IF(Tabel_Forespørgsel_fra_Visma28[[#This Row],[SupDescr]]=" "," "," - "&amp;Tabel_Forespørgsel_fra_Visma28[[#This Row],[SupDescr]])</f>
        <v xml:space="preserve"> </v>
      </c>
      <c r="G9253" t="s">
        <v>2467</v>
      </c>
      <c r="H9253">
        <v>1</v>
      </c>
      <c r="I9253" s="158" t="str">
        <f>IF(A9253=A9252,I9252&amp;CHAR(10)&amp;"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4" spans="1:9" x14ac:dyDescent="0.25">
      <c r="A9254" t="s">
        <v>15317</v>
      </c>
      <c r="B9254">
        <v>70120140</v>
      </c>
      <c r="C9254" t="s">
        <v>16</v>
      </c>
      <c r="D9254" s="158" t="str">
        <f>IF(Tabel_Forespørgsel_fra_Visma28[[#This Row],[SupProd]]=" "," "," - "&amp;Tabel_Forespørgsel_fra_Visma28[[#This Row],[SupProd]])</f>
        <v xml:space="preserve"> </v>
      </c>
      <c r="E9254" t="s">
        <v>16</v>
      </c>
      <c r="F9254" s="158" t="str">
        <f>IF(Tabel_Forespørgsel_fra_Visma28[[#This Row],[SupDescr]]=" "," "," - "&amp;Tabel_Forespørgsel_fra_Visma28[[#This Row],[SupDescr]])</f>
        <v xml:space="preserve"> </v>
      </c>
      <c r="G9254" t="s">
        <v>2467</v>
      </c>
      <c r="H9254">
        <v>1</v>
      </c>
      <c r="I9254" s="158" t="str">
        <f>IF(A9254=A9253,I9253&amp;CHAR(10)&amp;"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5" spans="1:9" x14ac:dyDescent="0.25">
      <c r="A9255" t="s">
        <v>15316</v>
      </c>
      <c r="B9255">
        <v>70120140</v>
      </c>
      <c r="C9255" t="s">
        <v>16</v>
      </c>
      <c r="D9255" s="158" t="str">
        <f>IF(Tabel_Forespørgsel_fra_Visma28[[#This Row],[SupProd]]=" "," "," - "&amp;Tabel_Forespørgsel_fra_Visma28[[#This Row],[SupProd]])</f>
        <v xml:space="preserve"> </v>
      </c>
      <c r="E9255" t="s">
        <v>16</v>
      </c>
      <c r="F9255" s="158" t="str">
        <f>IF(Tabel_Forespørgsel_fra_Visma28[[#This Row],[SupDescr]]=" "," "," - "&amp;Tabel_Forespørgsel_fra_Visma28[[#This Row],[SupDescr]])</f>
        <v xml:space="preserve"> </v>
      </c>
      <c r="G9255" t="s">
        <v>2467</v>
      </c>
      <c r="H9255">
        <v>1</v>
      </c>
      <c r="I9255" s="158" t="str">
        <f>IF(A9255=A9254,I9254&amp;CHAR(10)&amp;"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6" spans="1:9" x14ac:dyDescent="0.25">
      <c r="A9256" t="s">
        <v>15359</v>
      </c>
      <c r="B9256">
        <v>70120140</v>
      </c>
      <c r="C9256" t="s">
        <v>16</v>
      </c>
      <c r="D9256" s="158" t="str">
        <f>IF(Tabel_Forespørgsel_fra_Visma28[[#This Row],[SupProd]]=" "," "," - "&amp;Tabel_Forespørgsel_fra_Visma28[[#This Row],[SupProd]])</f>
        <v xml:space="preserve"> </v>
      </c>
      <c r="E9256" t="s">
        <v>16</v>
      </c>
      <c r="F9256" s="158" t="str">
        <f>IF(Tabel_Forespørgsel_fra_Visma28[[#This Row],[SupDescr]]=" "," "," - "&amp;Tabel_Forespørgsel_fra_Visma28[[#This Row],[SupDescr]])</f>
        <v xml:space="preserve"> </v>
      </c>
      <c r="G9256" t="s">
        <v>2467</v>
      </c>
      <c r="H9256">
        <v>1</v>
      </c>
      <c r="I9256" s="158" t="str">
        <f>IF(A9256=A9255,I9255&amp;CHAR(10)&amp;"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7" spans="1:9" x14ac:dyDescent="0.25">
      <c r="A9257" t="s">
        <v>14591</v>
      </c>
      <c r="B9257">
        <v>70120140</v>
      </c>
      <c r="C9257" t="s">
        <v>16</v>
      </c>
      <c r="D9257" s="158" t="str">
        <f>IF(Tabel_Forespørgsel_fra_Visma28[[#This Row],[SupProd]]=" "," "," - "&amp;Tabel_Forespørgsel_fra_Visma28[[#This Row],[SupProd]])</f>
        <v xml:space="preserve"> </v>
      </c>
      <c r="E9257" t="s">
        <v>16</v>
      </c>
      <c r="F9257" s="158" t="str">
        <f>IF(Tabel_Forespørgsel_fra_Visma28[[#This Row],[SupDescr]]=" "," "," - "&amp;Tabel_Forespørgsel_fra_Visma28[[#This Row],[SupDescr]])</f>
        <v xml:space="preserve"> </v>
      </c>
      <c r="G9257" t="s">
        <v>2467</v>
      </c>
      <c r="H9257">
        <v>1</v>
      </c>
      <c r="I9257" s="158" t="str">
        <f>IF(A9257=A9256,I9256&amp;CHAR(10)&amp;"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8" spans="1:9" x14ac:dyDescent="0.25">
      <c r="A9258" t="s">
        <v>14714</v>
      </c>
      <c r="B9258">
        <v>70120140</v>
      </c>
      <c r="C9258" t="s">
        <v>16</v>
      </c>
      <c r="D9258" s="158" t="str">
        <f>IF(Tabel_Forespørgsel_fra_Visma28[[#This Row],[SupProd]]=" "," "," - "&amp;Tabel_Forespørgsel_fra_Visma28[[#This Row],[SupProd]])</f>
        <v xml:space="preserve"> </v>
      </c>
      <c r="E9258" t="s">
        <v>16</v>
      </c>
      <c r="F9258" s="158" t="str">
        <f>IF(Tabel_Forespørgsel_fra_Visma28[[#This Row],[SupDescr]]=" "," "," - "&amp;Tabel_Forespørgsel_fra_Visma28[[#This Row],[SupDescr]])</f>
        <v xml:space="preserve"> </v>
      </c>
      <c r="G9258" t="s">
        <v>2467</v>
      </c>
      <c r="H9258">
        <v>1</v>
      </c>
      <c r="I9258" s="158" t="str">
        <f>IF(A9258=A9257,I9257&amp;CHAR(10)&amp;"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9" spans="1:9" x14ac:dyDescent="0.25">
      <c r="A9259" t="s">
        <v>41832</v>
      </c>
      <c r="B9259">
        <v>75211600</v>
      </c>
      <c r="C9259" t="s">
        <v>16</v>
      </c>
      <c r="D9259" s="158" t="str">
        <f>IF(Tabel_Forespørgsel_fra_Visma28[[#This Row],[SupProd]]=" "," "," - "&amp;Tabel_Forespørgsel_fra_Visma28[[#This Row],[SupProd]])</f>
        <v xml:space="preserve"> </v>
      </c>
      <c r="E9259" t="s">
        <v>16</v>
      </c>
      <c r="F9259" s="158" t="str">
        <f>IF(Tabel_Forespørgsel_fra_Visma28[[#This Row],[SupDescr]]=" "," "," - "&amp;Tabel_Forespørgsel_fra_Visma28[[#This Row],[SupDescr]])</f>
        <v xml:space="preserve"> </v>
      </c>
      <c r="G9259" t="s">
        <v>7099</v>
      </c>
      <c r="H9259">
        <v>1</v>
      </c>
      <c r="I9259" s="158" t="str">
        <f>IF(A9259=A9258,I9258&amp;CHAR(10)&amp;"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260" spans="1:9" x14ac:dyDescent="0.25">
      <c r="A9260" t="s">
        <v>41833</v>
      </c>
      <c r="B9260">
        <v>75211600</v>
      </c>
      <c r="C9260" t="s">
        <v>16</v>
      </c>
      <c r="D9260" s="158" t="str">
        <f>IF(Tabel_Forespørgsel_fra_Visma28[[#This Row],[SupProd]]=" "," "," - "&amp;Tabel_Forespørgsel_fra_Visma28[[#This Row],[SupProd]])</f>
        <v xml:space="preserve"> </v>
      </c>
      <c r="E9260" t="s">
        <v>16</v>
      </c>
      <c r="F9260" s="158" t="str">
        <f>IF(Tabel_Forespørgsel_fra_Visma28[[#This Row],[SupDescr]]=" "," "," - "&amp;Tabel_Forespørgsel_fra_Visma28[[#This Row],[SupDescr]])</f>
        <v xml:space="preserve"> </v>
      </c>
      <c r="G9260" t="s">
        <v>7099</v>
      </c>
      <c r="H9260">
        <v>1</v>
      </c>
      <c r="I9260" s="158" t="str">
        <f>IF(A9260=A9259,I9259&amp;CHAR(10)&amp;"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261" spans="1:9" x14ac:dyDescent="0.25">
      <c r="A9261" t="s">
        <v>41835</v>
      </c>
      <c r="B9261">
        <v>75211600</v>
      </c>
      <c r="C9261" t="s">
        <v>16</v>
      </c>
      <c r="D9261" s="158" t="str">
        <f>IF(Tabel_Forespørgsel_fra_Visma28[[#This Row],[SupProd]]=" "," "," - "&amp;Tabel_Forespørgsel_fra_Visma28[[#This Row],[SupProd]])</f>
        <v xml:space="preserve"> </v>
      </c>
      <c r="E9261" t="s">
        <v>16</v>
      </c>
      <c r="F9261" s="158" t="str">
        <f>IF(Tabel_Forespørgsel_fra_Visma28[[#This Row],[SupDescr]]=" "," "," - "&amp;Tabel_Forespørgsel_fra_Visma28[[#This Row],[SupDescr]])</f>
        <v xml:space="preserve"> </v>
      </c>
      <c r="G9261" t="s">
        <v>7099</v>
      </c>
      <c r="H9261">
        <v>1</v>
      </c>
      <c r="I9261" s="158" t="str">
        <f>IF(A9261=A9260,I9260&amp;CHAR(10)&amp;"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262" spans="1:9" x14ac:dyDescent="0.25">
      <c r="A9262" t="s">
        <v>41836</v>
      </c>
      <c r="B9262">
        <v>75211600</v>
      </c>
      <c r="C9262" t="s">
        <v>16</v>
      </c>
      <c r="D9262" s="158" t="str">
        <f>IF(Tabel_Forespørgsel_fra_Visma28[[#This Row],[SupProd]]=" "," "," - "&amp;Tabel_Forespørgsel_fra_Visma28[[#This Row],[SupProd]])</f>
        <v xml:space="preserve"> </v>
      </c>
      <c r="E9262" t="s">
        <v>16</v>
      </c>
      <c r="F9262" s="158" t="str">
        <f>IF(Tabel_Forespørgsel_fra_Visma28[[#This Row],[SupDescr]]=" "," "," - "&amp;Tabel_Forespørgsel_fra_Visma28[[#This Row],[SupDescr]])</f>
        <v xml:space="preserve"> </v>
      </c>
      <c r="G9262" t="s">
        <v>7099</v>
      </c>
      <c r="H9262">
        <v>1</v>
      </c>
      <c r="I9262" s="158" t="str">
        <f>IF(A9262=A9261,I9261&amp;CHAR(10)&amp;"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263" spans="1:9" x14ac:dyDescent="0.25">
      <c r="A9263" t="s">
        <v>41837</v>
      </c>
      <c r="B9263">
        <v>75211600</v>
      </c>
      <c r="C9263" t="s">
        <v>16</v>
      </c>
      <c r="D9263" s="158" t="str">
        <f>IF(Tabel_Forespørgsel_fra_Visma28[[#This Row],[SupProd]]=" "," "," - "&amp;Tabel_Forespørgsel_fra_Visma28[[#This Row],[SupProd]])</f>
        <v xml:space="preserve"> </v>
      </c>
      <c r="E9263" t="s">
        <v>16</v>
      </c>
      <c r="F9263" s="158" t="str">
        <f>IF(Tabel_Forespørgsel_fra_Visma28[[#This Row],[SupDescr]]=" "," "," - "&amp;Tabel_Forespørgsel_fra_Visma28[[#This Row],[SupDescr]])</f>
        <v xml:space="preserve"> </v>
      </c>
      <c r="G9263" t="s">
        <v>7099</v>
      </c>
      <c r="H9263">
        <v>1</v>
      </c>
      <c r="I9263" s="158" t="str">
        <f>IF(A9263=A9262,I9262&amp;CHAR(10)&amp;"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264" spans="1:9" x14ac:dyDescent="0.25">
      <c r="A9264" t="s">
        <v>16578</v>
      </c>
      <c r="B9264">
        <v>70120140</v>
      </c>
      <c r="C9264" t="s">
        <v>16</v>
      </c>
      <c r="D9264" s="158" t="str">
        <f>IF(Tabel_Forespørgsel_fra_Visma28[[#This Row],[SupProd]]=" "," "," - "&amp;Tabel_Forespørgsel_fra_Visma28[[#This Row],[SupProd]])</f>
        <v xml:space="preserve"> </v>
      </c>
      <c r="E9264" t="s">
        <v>16</v>
      </c>
      <c r="F9264" s="158" t="str">
        <f>IF(Tabel_Forespørgsel_fra_Visma28[[#This Row],[SupDescr]]=" "," "," - "&amp;Tabel_Forespørgsel_fra_Visma28[[#This Row],[SupDescr]])</f>
        <v xml:space="preserve"> </v>
      </c>
      <c r="G9264" t="s">
        <v>2467</v>
      </c>
      <c r="H9264">
        <v>1</v>
      </c>
      <c r="I9264" s="158" t="str">
        <f>IF(A9264=A9263,I9263&amp;CHAR(10)&amp;"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65" spans="1:9" x14ac:dyDescent="0.25">
      <c r="A9265" t="s">
        <v>41839</v>
      </c>
      <c r="B9265">
        <v>70120140</v>
      </c>
      <c r="C9265" t="s">
        <v>16</v>
      </c>
      <c r="D9265" s="158" t="str">
        <f>IF(Tabel_Forespørgsel_fra_Visma28[[#This Row],[SupProd]]=" "," "," - "&amp;Tabel_Forespørgsel_fra_Visma28[[#This Row],[SupProd]])</f>
        <v xml:space="preserve"> </v>
      </c>
      <c r="E9265" t="s">
        <v>16</v>
      </c>
      <c r="F9265" s="158" t="str">
        <f>IF(Tabel_Forespørgsel_fra_Visma28[[#This Row],[SupDescr]]=" "," "," - "&amp;Tabel_Forespørgsel_fra_Visma28[[#This Row],[SupDescr]])</f>
        <v xml:space="preserve"> </v>
      </c>
      <c r="G9265" t="s">
        <v>2467</v>
      </c>
      <c r="H9265">
        <v>1</v>
      </c>
      <c r="I9265" s="158" t="str">
        <f>IF(A9265=A9264,I9264&amp;CHAR(10)&amp;"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66" spans="1:9" x14ac:dyDescent="0.25">
      <c r="A9266" t="s">
        <v>16595</v>
      </c>
      <c r="B9266">
        <v>70120140</v>
      </c>
      <c r="C9266" t="s">
        <v>16</v>
      </c>
      <c r="D9266" s="158" t="str">
        <f>IF(Tabel_Forespørgsel_fra_Visma28[[#This Row],[SupProd]]=" "," "," - "&amp;Tabel_Forespørgsel_fra_Visma28[[#This Row],[SupProd]])</f>
        <v xml:space="preserve"> </v>
      </c>
      <c r="E9266" t="s">
        <v>16</v>
      </c>
      <c r="F9266" s="158" t="str">
        <f>IF(Tabel_Forespørgsel_fra_Visma28[[#This Row],[SupDescr]]=" "," "," - "&amp;Tabel_Forespørgsel_fra_Visma28[[#This Row],[SupDescr]])</f>
        <v xml:space="preserve"> </v>
      </c>
      <c r="G9266" t="s">
        <v>2467</v>
      </c>
      <c r="H9266">
        <v>1</v>
      </c>
      <c r="I9266" s="158" t="str">
        <f>IF(A9266=A9265,I9265&amp;CHAR(10)&amp;"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67" spans="1:9" x14ac:dyDescent="0.25">
      <c r="A9267" t="s">
        <v>16703</v>
      </c>
      <c r="B9267">
        <v>70120140</v>
      </c>
      <c r="C9267" t="s">
        <v>16</v>
      </c>
      <c r="D9267" s="158" t="str">
        <f>IF(Tabel_Forespørgsel_fra_Visma28[[#This Row],[SupProd]]=" "," "," - "&amp;Tabel_Forespørgsel_fra_Visma28[[#This Row],[SupProd]])</f>
        <v xml:space="preserve"> </v>
      </c>
      <c r="E9267" t="s">
        <v>16</v>
      </c>
      <c r="F9267" s="158" t="str">
        <f>IF(Tabel_Forespørgsel_fra_Visma28[[#This Row],[SupDescr]]=" "," "," - "&amp;Tabel_Forespørgsel_fra_Visma28[[#This Row],[SupDescr]])</f>
        <v xml:space="preserve"> </v>
      </c>
      <c r="G9267" t="s">
        <v>2467</v>
      </c>
      <c r="H9267">
        <v>1</v>
      </c>
      <c r="I9267" s="158" t="str">
        <f>IF(A9267=A9266,I9266&amp;CHAR(10)&amp;"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68" spans="1:9" x14ac:dyDescent="0.25">
      <c r="A9268" t="s">
        <v>16704</v>
      </c>
      <c r="B9268">
        <v>70120140</v>
      </c>
      <c r="C9268" t="s">
        <v>16</v>
      </c>
      <c r="D9268" s="158" t="str">
        <f>IF(Tabel_Forespørgsel_fra_Visma28[[#This Row],[SupProd]]=" "," "," - "&amp;Tabel_Forespørgsel_fra_Visma28[[#This Row],[SupProd]])</f>
        <v xml:space="preserve"> </v>
      </c>
      <c r="E9268" t="s">
        <v>16</v>
      </c>
      <c r="F9268" s="158" t="str">
        <f>IF(Tabel_Forespørgsel_fra_Visma28[[#This Row],[SupDescr]]=" "," "," - "&amp;Tabel_Forespørgsel_fra_Visma28[[#This Row],[SupDescr]])</f>
        <v xml:space="preserve"> </v>
      </c>
      <c r="G9268" t="s">
        <v>2467</v>
      </c>
      <c r="H9268">
        <v>1</v>
      </c>
      <c r="I9268" s="158" t="str">
        <f>IF(A9268=A9267,I9267&amp;CHAR(10)&amp;"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69" spans="1:9" x14ac:dyDescent="0.25">
      <c r="A9269" t="s">
        <v>16587</v>
      </c>
      <c r="B9269">
        <v>70120140</v>
      </c>
      <c r="C9269" t="s">
        <v>16</v>
      </c>
      <c r="D9269" s="158" t="str">
        <f>IF(Tabel_Forespørgsel_fra_Visma28[[#This Row],[SupProd]]=" "," "," - "&amp;Tabel_Forespørgsel_fra_Visma28[[#This Row],[SupProd]])</f>
        <v xml:space="preserve"> </v>
      </c>
      <c r="E9269" t="s">
        <v>16</v>
      </c>
      <c r="F9269" s="158" t="str">
        <f>IF(Tabel_Forespørgsel_fra_Visma28[[#This Row],[SupDescr]]=" "," "," - "&amp;Tabel_Forespørgsel_fra_Visma28[[#This Row],[SupDescr]])</f>
        <v xml:space="preserve"> </v>
      </c>
      <c r="G9269" t="s">
        <v>2467</v>
      </c>
      <c r="H9269">
        <v>1</v>
      </c>
      <c r="I9269" s="158" t="str">
        <f>IF(A9269=A9268,I9268&amp;CHAR(10)&amp;"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0" spans="1:9" x14ac:dyDescent="0.25">
      <c r="A9270" t="s">
        <v>16598</v>
      </c>
      <c r="B9270">
        <v>70120140</v>
      </c>
      <c r="C9270" t="s">
        <v>16</v>
      </c>
      <c r="D9270" s="158" t="str">
        <f>IF(Tabel_Forespørgsel_fra_Visma28[[#This Row],[SupProd]]=" "," "," - "&amp;Tabel_Forespørgsel_fra_Visma28[[#This Row],[SupProd]])</f>
        <v xml:space="preserve"> </v>
      </c>
      <c r="E9270" t="s">
        <v>16</v>
      </c>
      <c r="F9270" s="158" t="str">
        <f>IF(Tabel_Forespørgsel_fra_Visma28[[#This Row],[SupDescr]]=" "," "," - "&amp;Tabel_Forespørgsel_fra_Visma28[[#This Row],[SupDescr]])</f>
        <v xml:space="preserve"> </v>
      </c>
      <c r="G9270" t="s">
        <v>2467</v>
      </c>
      <c r="H9270">
        <v>1</v>
      </c>
      <c r="I9270" s="158" t="str">
        <f>IF(A9270=A9269,I9269&amp;CHAR(10)&amp;"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1" spans="1:9" x14ac:dyDescent="0.25">
      <c r="A9271" t="s">
        <v>16605</v>
      </c>
      <c r="B9271">
        <v>70120140</v>
      </c>
      <c r="C9271" t="s">
        <v>16</v>
      </c>
      <c r="D9271" s="158" t="str">
        <f>IF(Tabel_Forespørgsel_fra_Visma28[[#This Row],[SupProd]]=" "," "," - "&amp;Tabel_Forespørgsel_fra_Visma28[[#This Row],[SupProd]])</f>
        <v xml:space="preserve"> </v>
      </c>
      <c r="E9271" t="s">
        <v>16</v>
      </c>
      <c r="F9271" s="158" t="str">
        <f>IF(Tabel_Forespørgsel_fra_Visma28[[#This Row],[SupDescr]]=" "," "," - "&amp;Tabel_Forespørgsel_fra_Visma28[[#This Row],[SupDescr]])</f>
        <v xml:space="preserve"> </v>
      </c>
      <c r="G9271" t="s">
        <v>2467</v>
      </c>
      <c r="H9271">
        <v>1</v>
      </c>
      <c r="I9271" s="158" t="str">
        <f>IF(A9271=A9270,I9270&amp;CHAR(10)&amp;"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2" spans="1:9" x14ac:dyDescent="0.25">
      <c r="A9272" t="s">
        <v>16638</v>
      </c>
      <c r="B9272">
        <v>70120140</v>
      </c>
      <c r="C9272" t="s">
        <v>16</v>
      </c>
      <c r="D9272" s="158" t="str">
        <f>IF(Tabel_Forespørgsel_fra_Visma28[[#This Row],[SupProd]]=" "," "," - "&amp;Tabel_Forespørgsel_fra_Visma28[[#This Row],[SupProd]])</f>
        <v xml:space="preserve"> </v>
      </c>
      <c r="E9272" t="s">
        <v>16</v>
      </c>
      <c r="F9272" s="158" t="str">
        <f>IF(Tabel_Forespørgsel_fra_Visma28[[#This Row],[SupDescr]]=" "," "," - "&amp;Tabel_Forespørgsel_fra_Visma28[[#This Row],[SupDescr]])</f>
        <v xml:space="preserve"> </v>
      </c>
      <c r="G9272" t="s">
        <v>2467</v>
      </c>
      <c r="H9272">
        <v>1</v>
      </c>
      <c r="I9272" s="158" t="str">
        <f>IF(A9272=A9271,I9271&amp;CHAR(10)&amp;"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3" spans="1:9" x14ac:dyDescent="0.25">
      <c r="A9273" t="s">
        <v>40793</v>
      </c>
      <c r="B9273">
        <v>70120140</v>
      </c>
      <c r="C9273" t="s">
        <v>16</v>
      </c>
      <c r="D9273" s="158" t="str">
        <f>IF(Tabel_Forespørgsel_fra_Visma28[[#This Row],[SupProd]]=" "," "," - "&amp;Tabel_Forespørgsel_fra_Visma28[[#This Row],[SupProd]])</f>
        <v xml:space="preserve"> </v>
      </c>
      <c r="E9273" t="s">
        <v>16</v>
      </c>
      <c r="F9273" s="158" t="str">
        <f>IF(Tabel_Forespørgsel_fra_Visma28[[#This Row],[SupDescr]]=" "," "," - "&amp;Tabel_Forespørgsel_fra_Visma28[[#This Row],[SupDescr]])</f>
        <v xml:space="preserve"> </v>
      </c>
      <c r="G9273" t="s">
        <v>2467</v>
      </c>
      <c r="H9273">
        <v>1</v>
      </c>
      <c r="I9273" s="158" t="str">
        <f>IF(A9273=A9272,I9272&amp;CHAR(10)&amp;"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4" spans="1:9" x14ac:dyDescent="0.25">
      <c r="A9274" t="s">
        <v>40794</v>
      </c>
      <c r="B9274">
        <v>70120140</v>
      </c>
      <c r="C9274" t="s">
        <v>16</v>
      </c>
      <c r="D9274" s="158" t="str">
        <f>IF(Tabel_Forespørgsel_fra_Visma28[[#This Row],[SupProd]]=" "," "," - "&amp;Tabel_Forespørgsel_fra_Visma28[[#This Row],[SupProd]])</f>
        <v xml:space="preserve"> </v>
      </c>
      <c r="E9274" t="s">
        <v>16</v>
      </c>
      <c r="F9274" s="158" t="str">
        <f>IF(Tabel_Forespørgsel_fra_Visma28[[#This Row],[SupDescr]]=" "," "," - "&amp;Tabel_Forespørgsel_fra_Visma28[[#This Row],[SupDescr]])</f>
        <v xml:space="preserve"> </v>
      </c>
      <c r="G9274" t="s">
        <v>2467</v>
      </c>
      <c r="H9274">
        <v>1</v>
      </c>
      <c r="I9274" s="158" t="str">
        <f>IF(A9274=A9273,I9273&amp;CHAR(10)&amp;"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5" spans="1:9" x14ac:dyDescent="0.25">
      <c r="A9275" t="s">
        <v>40796</v>
      </c>
      <c r="B9275">
        <v>70120140</v>
      </c>
      <c r="C9275" t="s">
        <v>16</v>
      </c>
      <c r="D9275" s="158" t="str">
        <f>IF(Tabel_Forespørgsel_fra_Visma28[[#This Row],[SupProd]]=" "," "," - "&amp;Tabel_Forespørgsel_fra_Visma28[[#This Row],[SupProd]])</f>
        <v xml:space="preserve"> </v>
      </c>
      <c r="E9275" t="s">
        <v>16</v>
      </c>
      <c r="F9275" s="158" t="str">
        <f>IF(Tabel_Forespørgsel_fra_Visma28[[#This Row],[SupDescr]]=" "," "," - "&amp;Tabel_Forespørgsel_fra_Visma28[[#This Row],[SupDescr]])</f>
        <v xml:space="preserve"> </v>
      </c>
      <c r="G9275" t="s">
        <v>2467</v>
      </c>
      <c r="H9275">
        <v>1</v>
      </c>
      <c r="I9275" s="158" t="str">
        <f>IF(A9275=A9274,I9274&amp;CHAR(10)&amp;"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6" spans="1:9" x14ac:dyDescent="0.25">
      <c r="A9276" t="s">
        <v>41636</v>
      </c>
      <c r="B9276">
        <v>70120140</v>
      </c>
      <c r="C9276" t="s">
        <v>16</v>
      </c>
      <c r="D9276" s="158" t="str">
        <f>IF(Tabel_Forespørgsel_fra_Visma28[[#This Row],[SupProd]]=" "," "," - "&amp;Tabel_Forespørgsel_fra_Visma28[[#This Row],[SupProd]])</f>
        <v xml:space="preserve"> </v>
      </c>
      <c r="E9276" t="s">
        <v>16</v>
      </c>
      <c r="F9276" s="158" t="str">
        <f>IF(Tabel_Forespørgsel_fra_Visma28[[#This Row],[SupDescr]]=" "," "," - "&amp;Tabel_Forespørgsel_fra_Visma28[[#This Row],[SupDescr]])</f>
        <v xml:space="preserve"> </v>
      </c>
      <c r="G9276" t="s">
        <v>2467</v>
      </c>
      <c r="H9276">
        <v>1</v>
      </c>
      <c r="I9276" s="158" t="str">
        <f>IF(A9276=A9275,I9275&amp;CHAR(10)&amp;"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7" spans="1:9" x14ac:dyDescent="0.25">
      <c r="A9277" t="s">
        <v>41282</v>
      </c>
      <c r="B9277">
        <v>70120140</v>
      </c>
      <c r="C9277" t="s">
        <v>16</v>
      </c>
      <c r="D9277" s="158" t="str">
        <f>IF(Tabel_Forespørgsel_fra_Visma28[[#This Row],[SupProd]]=" "," "," - "&amp;Tabel_Forespørgsel_fra_Visma28[[#This Row],[SupProd]])</f>
        <v xml:space="preserve"> </v>
      </c>
      <c r="E9277" t="s">
        <v>16</v>
      </c>
      <c r="F9277" s="158" t="str">
        <f>IF(Tabel_Forespørgsel_fra_Visma28[[#This Row],[SupDescr]]=" "," "," - "&amp;Tabel_Forespørgsel_fra_Visma28[[#This Row],[SupDescr]])</f>
        <v xml:space="preserve"> </v>
      </c>
      <c r="G9277" t="s">
        <v>2467</v>
      </c>
      <c r="H9277">
        <v>1</v>
      </c>
      <c r="I9277" s="158" t="str">
        <f>IF(A9277=A9276,I9276&amp;CHAR(10)&amp;"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8" spans="1:9" x14ac:dyDescent="0.25">
      <c r="A9278" t="s">
        <v>41223</v>
      </c>
      <c r="B9278">
        <v>70120140</v>
      </c>
      <c r="C9278" t="s">
        <v>16</v>
      </c>
      <c r="D9278" s="158" t="str">
        <f>IF(Tabel_Forespørgsel_fra_Visma28[[#This Row],[SupProd]]=" "," "," - "&amp;Tabel_Forespørgsel_fra_Visma28[[#This Row],[SupProd]])</f>
        <v xml:space="preserve"> </v>
      </c>
      <c r="E9278" t="s">
        <v>16</v>
      </c>
      <c r="F9278" s="158" t="str">
        <f>IF(Tabel_Forespørgsel_fra_Visma28[[#This Row],[SupDescr]]=" "," "," - "&amp;Tabel_Forespørgsel_fra_Visma28[[#This Row],[SupDescr]])</f>
        <v xml:space="preserve"> </v>
      </c>
      <c r="G9278" t="s">
        <v>2467</v>
      </c>
      <c r="H9278">
        <v>1</v>
      </c>
      <c r="I9278" s="158" t="str">
        <f>IF(A9278=A9277,I9277&amp;CHAR(10)&amp;"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9" spans="1:9" x14ac:dyDescent="0.25">
      <c r="A9279" t="s">
        <v>41225</v>
      </c>
      <c r="B9279">
        <v>70120140</v>
      </c>
      <c r="C9279" t="s">
        <v>16</v>
      </c>
      <c r="D9279" s="158" t="str">
        <f>IF(Tabel_Forespørgsel_fra_Visma28[[#This Row],[SupProd]]=" "," "," - "&amp;Tabel_Forespørgsel_fra_Visma28[[#This Row],[SupProd]])</f>
        <v xml:space="preserve"> </v>
      </c>
      <c r="E9279" t="s">
        <v>16</v>
      </c>
      <c r="F9279" s="158" t="str">
        <f>IF(Tabel_Forespørgsel_fra_Visma28[[#This Row],[SupDescr]]=" "," "," - "&amp;Tabel_Forespørgsel_fra_Visma28[[#This Row],[SupDescr]])</f>
        <v xml:space="preserve"> </v>
      </c>
      <c r="G9279" t="s">
        <v>2467</v>
      </c>
      <c r="H9279">
        <v>1</v>
      </c>
      <c r="I9279" s="158" t="str">
        <f>IF(A9279=A9278,I9278&amp;CHAR(10)&amp;"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0" spans="1:9" x14ac:dyDescent="0.25">
      <c r="A9280" t="s">
        <v>41224</v>
      </c>
      <c r="B9280">
        <v>70120140</v>
      </c>
      <c r="C9280" t="s">
        <v>16</v>
      </c>
      <c r="D9280" s="158" t="str">
        <f>IF(Tabel_Forespørgsel_fra_Visma28[[#This Row],[SupProd]]=" "," "," - "&amp;Tabel_Forespørgsel_fra_Visma28[[#This Row],[SupProd]])</f>
        <v xml:space="preserve"> </v>
      </c>
      <c r="E9280" t="s">
        <v>16</v>
      </c>
      <c r="F9280" s="158" t="str">
        <f>IF(Tabel_Forespørgsel_fra_Visma28[[#This Row],[SupDescr]]=" "," "," - "&amp;Tabel_Forespørgsel_fra_Visma28[[#This Row],[SupDescr]])</f>
        <v xml:space="preserve"> </v>
      </c>
      <c r="G9280" t="s">
        <v>2467</v>
      </c>
      <c r="H9280">
        <v>1</v>
      </c>
      <c r="I9280" s="158" t="str">
        <f>IF(A9280=A9279,I9279&amp;CHAR(10)&amp;"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1" spans="1:9" x14ac:dyDescent="0.25">
      <c r="A9281" t="s">
        <v>41218</v>
      </c>
      <c r="B9281">
        <v>70120140</v>
      </c>
      <c r="C9281" t="s">
        <v>16</v>
      </c>
      <c r="D9281" s="158" t="str">
        <f>IF(Tabel_Forespørgsel_fra_Visma28[[#This Row],[SupProd]]=" "," "," - "&amp;Tabel_Forespørgsel_fra_Visma28[[#This Row],[SupProd]])</f>
        <v xml:space="preserve"> </v>
      </c>
      <c r="E9281" t="s">
        <v>16</v>
      </c>
      <c r="F9281" s="158" t="str">
        <f>IF(Tabel_Forespørgsel_fra_Visma28[[#This Row],[SupDescr]]=" "," "," - "&amp;Tabel_Forespørgsel_fra_Visma28[[#This Row],[SupDescr]])</f>
        <v xml:space="preserve"> </v>
      </c>
      <c r="G9281" t="s">
        <v>2467</v>
      </c>
      <c r="H9281">
        <v>1</v>
      </c>
      <c r="I9281" s="158" t="str">
        <f>IF(A9281=A9280,I9280&amp;CHAR(10)&amp;"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2" spans="1:9" x14ac:dyDescent="0.25">
      <c r="A9282" t="s">
        <v>41466</v>
      </c>
      <c r="B9282">
        <v>70120140</v>
      </c>
      <c r="C9282" t="s">
        <v>16</v>
      </c>
      <c r="D9282" s="158" t="str">
        <f>IF(Tabel_Forespørgsel_fra_Visma28[[#This Row],[SupProd]]=" "," "," - "&amp;Tabel_Forespørgsel_fra_Visma28[[#This Row],[SupProd]])</f>
        <v xml:space="preserve"> </v>
      </c>
      <c r="E9282" t="s">
        <v>16</v>
      </c>
      <c r="F9282" s="158" t="str">
        <f>IF(Tabel_Forespørgsel_fra_Visma28[[#This Row],[SupDescr]]=" "," "," - "&amp;Tabel_Forespørgsel_fra_Visma28[[#This Row],[SupDescr]])</f>
        <v xml:space="preserve"> </v>
      </c>
      <c r="G9282" t="s">
        <v>2467</v>
      </c>
      <c r="H9282">
        <v>1</v>
      </c>
      <c r="I9282" s="158" t="str">
        <f>IF(A9282=A9281,I9281&amp;CHAR(10)&amp;"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3" spans="1:9" x14ac:dyDescent="0.25">
      <c r="A9283" t="s">
        <v>41443</v>
      </c>
      <c r="B9283">
        <v>70120140</v>
      </c>
      <c r="C9283" t="s">
        <v>16</v>
      </c>
      <c r="D9283" s="158" t="str">
        <f>IF(Tabel_Forespørgsel_fra_Visma28[[#This Row],[SupProd]]=" "," "," - "&amp;Tabel_Forespørgsel_fra_Visma28[[#This Row],[SupProd]])</f>
        <v xml:space="preserve"> </v>
      </c>
      <c r="E9283" t="s">
        <v>16</v>
      </c>
      <c r="F9283" s="158" t="str">
        <f>IF(Tabel_Forespørgsel_fra_Visma28[[#This Row],[SupDescr]]=" "," "," - "&amp;Tabel_Forespørgsel_fra_Visma28[[#This Row],[SupDescr]])</f>
        <v xml:space="preserve"> </v>
      </c>
      <c r="G9283" t="s">
        <v>2467</v>
      </c>
      <c r="H9283">
        <v>1</v>
      </c>
      <c r="I9283" s="158" t="str">
        <f>IF(A9283=A9282,I9282&amp;CHAR(10)&amp;"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4" spans="1:9" x14ac:dyDescent="0.25">
      <c r="A9284" t="s">
        <v>41635</v>
      </c>
      <c r="B9284">
        <v>70120140</v>
      </c>
      <c r="C9284" t="s">
        <v>16</v>
      </c>
      <c r="D9284" s="158" t="str">
        <f>IF(Tabel_Forespørgsel_fra_Visma28[[#This Row],[SupProd]]=" "," "," - "&amp;Tabel_Forespørgsel_fra_Visma28[[#This Row],[SupProd]])</f>
        <v xml:space="preserve"> </v>
      </c>
      <c r="E9284" t="s">
        <v>16</v>
      </c>
      <c r="F9284" s="158" t="str">
        <f>IF(Tabel_Forespørgsel_fra_Visma28[[#This Row],[SupDescr]]=" "," "," - "&amp;Tabel_Forespørgsel_fra_Visma28[[#This Row],[SupDescr]])</f>
        <v xml:space="preserve"> </v>
      </c>
      <c r="G9284" t="s">
        <v>2467</v>
      </c>
      <c r="H9284">
        <v>1</v>
      </c>
      <c r="I9284" s="158" t="str">
        <f>IF(A9284=A9283,I9283&amp;CHAR(10)&amp;"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5" spans="1:9" x14ac:dyDescent="0.25">
      <c r="A9285" t="s">
        <v>40928</v>
      </c>
      <c r="B9285">
        <v>70120140</v>
      </c>
      <c r="C9285" t="s">
        <v>16</v>
      </c>
      <c r="D9285" s="158" t="str">
        <f>IF(Tabel_Forespørgsel_fra_Visma28[[#This Row],[SupProd]]=" "," "," - "&amp;Tabel_Forespørgsel_fra_Visma28[[#This Row],[SupProd]])</f>
        <v xml:space="preserve"> </v>
      </c>
      <c r="E9285" t="s">
        <v>16</v>
      </c>
      <c r="F9285" s="158" t="str">
        <f>IF(Tabel_Forespørgsel_fra_Visma28[[#This Row],[SupDescr]]=" "," "," - "&amp;Tabel_Forespørgsel_fra_Visma28[[#This Row],[SupDescr]])</f>
        <v xml:space="preserve"> </v>
      </c>
      <c r="G9285" t="s">
        <v>2467</v>
      </c>
      <c r="H9285">
        <v>1</v>
      </c>
      <c r="I9285" s="158" t="str">
        <f>IF(A9285=A9284,I9284&amp;CHAR(10)&amp;"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6" spans="1:9" x14ac:dyDescent="0.25">
      <c r="A9286" t="s">
        <v>41846</v>
      </c>
      <c r="B9286">
        <v>70120140</v>
      </c>
      <c r="C9286" t="s">
        <v>16</v>
      </c>
      <c r="D9286" s="158" t="str">
        <f>IF(Tabel_Forespørgsel_fra_Visma28[[#This Row],[SupProd]]=" "," "," - "&amp;Tabel_Forespørgsel_fra_Visma28[[#This Row],[SupProd]])</f>
        <v xml:space="preserve"> </v>
      </c>
      <c r="E9286" t="s">
        <v>16</v>
      </c>
      <c r="F9286" s="158" t="str">
        <f>IF(Tabel_Forespørgsel_fra_Visma28[[#This Row],[SupDescr]]=" "," "," - "&amp;Tabel_Forespørgsel_fra_Visma28[[#This Row],[SupDescr]])</f>
        <v xml:space="preserve"> </v>
      </c>
      <c r="G9286" t="s">
        <v>2467</v>
      </c>
      <c r="H9286">
        <v>1</v>
      </c>
      <c r="I9286" s="158" t="str">
        <f>IF(A9286=A9285,I9285&amp;CHAR(10)&amp;"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7" spans="1:9" x14ac:dyDescent="0.25">
      <c r="A9287" t="s">
        <v>41907</v>
      </c>
      <c r="B9287">
        <v>70120140</v>
      </c>
      <c r="C9287" t="s">
        <v>16</v>
      </c>
      <c r="D9287" s="158" t="str">
        <f>IF(Tabel_Forespørgsel_fra_Visma28[[#This Row],[SupProd]]=" "," "," - "&amp;Tabel_Forespørgsel_fra_Visma28[[#This Row],[SupProd]])</f>
        <v xml:space="preserve"> </v>
      </c>
      <c r="E9287" t="s">
        <v>16</v>
      </c>
      <c r="F9287" s="158" t="str">
        <f>IF(Tabel_Forespørgsel_fra_Visma28[[#This Row],[SupDescr]]=" "," "," - "&amp;Tabel_Forespørgsel_fra_Visma28[[#This Row],[SupDescr]])</f>
        <v xml:space="preserve"> </v>
      </c>
      <c r="G9287" t="s">
        <v>2467</v>
      </c>
      <c r="H9287">
        <v>1</v>
      </c>
      <c r="I9287" s="158" t="str">
        <f>IF(A9287=A9286,I9286&amp;CHAR(10)&amp;"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8" spans="1:9" x14ac:dyDescent="0.25">
      <c r="A9288" t="s">
        <v>41662</v>
      </c>
      <c r="B9288">
        <v>70120140</v>
      </c>
      <c r="C9288" t="s">
        <v>16</v>
      </c>
      <c r="D9288" s="158" t="str">
        <f>IF(Tabel_Forespørgsel_fra_Visma28[[#This Row],[SupProd]]=" "," "," - "&amp;Tabel_Forespørgsel_fra_Visma28[[#This Row],[SupProd]])</f>
        <v xml:space="preserve"> </v>
      </c>
      <c r="E9288" t="s">
        <v>16</v>
      </c>
      <c r="F9288" s="158" t="str">
        <f>IF(Tabel_Forespørgsel_fra_Visma28[[#This Row],[SupDescr]]=" "," "," - "&amp;Tabel_Forespørgsel_fra_Visma28[[#This Row],[SupDescr]])</f>
        <v xml:space="preserve"> </v>
      </c>
      <c r="G9288" t="s">
        <v>2467</v>
      </c>
      <c r="H9288">
        <v>1</v>
      </c>
      <c r="I9288" s="158" t="str">
        <f>IF(A9288=A9287,I9287&amp;CHAR(10)&amp;"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9" spans="1:9" x14ac:dyDescent="0.25">
      <c r="A9289" t="s">
        <v>41661</v>
      </c>
      <c r="B9289">
        <v>70120140</v>
      </c>
      <c r="C9289" t="s">
        <v>16</v>
      </c>
      <c r="D9289" s="158" t="str">
        <f>IF(Tabel_Forespørgsel_fra_Visma28[[#This Row],[SupProd]]=" "," "," - "&amp;Tabel_Forespørgsel_fra_Visma28[[#This Row],[SupProd]])</f>
        <v xml:space="preserve"> </v>
      </c>
      <c r="E9289" t="s">
        <v>16</v>
      </c>
      <c r="F9289" s="158" t="str">
        <f>IF(Tabel_Forespørgsel_fra_Visma28[[#This Row],[SupDescr]]=" "," "," - "&amp;Tabel_Forespørgsel_fra_Visma28[[#This Row],[SupDescr]])</f>
        <v xml:space="preserve"> </v>
      </c>
      <c r="G9289" t="s">
        <v>2467</v>
      </c>
      <c r="H9289">
        <v>1</v>
      </c>
      <c r="I9289" s="158" t="str">
        <f>IF(A9289=A9288,I9288&amp;CHAR(10)&amp;"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0" spans="1:9" x14ac:dyDescent="0.25">
      <c r="A9290" t="s">
        <v>41827</v>
      </c>
      <c r="B9290">
        <v>70120140</v>
      </c>
      <c r="C9290" t="s">
        <v>16</v>
      </c>
      <c r="D9290" s="158" t="str">
        <f>IF(Tabel_Forespørgsel_fra_Visma28[[#This Row],[SupProd]]=" "," "," - "&amp;Tabel_Forespørgsel_fra_Visma28[[#This Row],[SupProd]])</f>
        <v xml:space="preserve"> </v>
      </c>
      <c r="E9290" t="s">
        <v>16</v>
      </c>
      <c r="F9290" s="158" t="str">
        <f>IF(Tabel_Forespørgsel_fra_Visma28[[#This Row],[SupDescr]]=" "," "," - "&amp;Tabel_Forespørgsel_fra_Visma28[[#This Row],[SupDescr]])</f>
        <v xml:space="preserve"> </v>
      </c>
      <c r="G9290" t="s">
        <v>2467</v>
      </c>
      <c r="H9290">
        <v>1</v>
      </c>
      <c r="I9290" s="158" t="str">
        <f>IF(A9290=A9289,I9289&amp;CHAR(10)&amp;"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1" spans="1:9" x14ac:dyDescent="0.25">
      <c r="A9291" t="s">
        <v>40915</v>
      </c>
      <c r="B9291">
        <v>70120140</v>
      </c>
      <c r="C9291" t="s">
        <v>16</v>
      </c>
      <c r="D9291" s="158" t="str">
        <f>IF(Tabel_Forespørgsel_fra_Visma28[[#This Row],[SupProd]]=" "," "," - "&amp;Tabel_Forespørgsel_fra_Visma28[[#This Row],[SupProd]])</f>
        <v xml:space="preserve"> </v>
      </c>
      <c r="E9291" t="s">
        <v>16</v>
      </c>
      <c r="F9291" s="158" t="str">
        <f>IF(Tabel_Forespørgsel_fra_Visma28[[#This Row],[SupDescr]]=" "," "," - "&amp;Tabel_Forespørgsel_fra_Visma28[[#This Row],[SupDescr]])</f>
        <v xml:space="preserve"> </v>
      </c>
      <c r="G9291" t="s">
        <v>2467</v>
      </c>
      <c r="H9291">
        <v>1</v>
      </c>
      <c r="I9291" s="158" t="str">
        <f>IF(A9291=A9290,I9290&amp;CHAR(10)&amp;"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2" spans="1:9" x14ac:dyDescent="0.25">
      <c r="A9292" t="s">
        <v>41043</v>
      </c>
      <c r="B9292">
        <v>70120140</v>
      </c>
      <c r="C9292" t="s">
        <v>16</v>
      </c>
      <c r="D9292" s="158" t="str">
        <f>IF(Tabel_Forespørgsel_fra_Visma28[[#This Row],[SupProd]]=" "," "," - "&amp;Tabel_Forespørgsel_fra_Visma28[[#This Row],[SupProd]])</f>
        <v xml:space="preserve"> </v>
      </c>
      <c r="E9292" t="s">
        <v>16</v>
      </c>
      <c r="F9292" s="158" t="str">
        <f>IF(Tabel_Forespørgsel_fra_Visma28[[#This Row],[SupDescr]]=" "," "," - "&amp;Tabel_Forespørgsel_fra_Visma28[[#This Row],[SupDescr]])</f>
        <v xml:space="preserve"> </v>
      </c>
      <c r="G9292" t="s">
        <v>2467</v>
      </c>
      <c r="H9292">
        <v>1</v>
      </c>
      <c r="I9292" s="158" t="str">
        <f>IF(A9292=A9291,I9291&amp;CHAR(10)&amp;"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3" spans="1:9" x14ac:dyDescent="0.25">
      <c r="A9293" t="s">
        <v>41044</v>
      </c>
      <c r="B9293">
        <v>70120140</v>
      </c>
      <c r="C9293" t="s">
        <v>16</v>
      </c>
      <c r="D9293" s="158" t="str">
        <f>IF(Tabel_Forespørgsel_fra_Visma28[[#This Row],[SupProd]]=" "," "," - "&amp;Tabel_Forespørgsel_fra_Visma28[[#This Row],[SupProd]])</f>
        <v xml:space="preserve"> </v>
      </c>
      <c r="E9293" t="s">
        <v>16</v>
      </c>
      <c r="F9293" s="158" t="str">
        <f>IF(Tabel_Forespørgsel_fra_Visma28[[#This Row],[SupDescr]]=" "," "," - "&amp;Tabel_Forespørgsel_fra_Visma28[[#This Row],[SupDescr]])</f>
        <v xml:space="preserve"> </v>
      </c>
      <c r="G9293" t="s">
        <v>2467</v>
      </c>
      <c r="H9293">
        <v>1</v>
      </c>
      <c r="I9293" s="158" t="str">
        <f>IF(A9293=A9292,I9292&amp;CHAR(10)&amp;"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4" spans="1:9" x14ac:dyDescent="0.25">
      <c r="A9294" t="s">
        <v>41049</v>
      </c>
      <c r="B9294">
        <v>70120140</v>
      </c>
      <c r="C9294" t="s">
        <v>16</v>
      </c>
      <c r="D9294" s="158" t="str">
        <f>IF(Tabel_Forespørgsel_fra_Visma28[[#This Row],[SupProd]]=" "," "," - "&amp;Tabel_Forespørgsel_fra_Visma28[[#This Row],[SupProd]])</f>
        <v xml:space="preserve"> </v>
      </c>
      <c r="E9294" t="s">
        <v>16</v>
      </c>
      <c r="F9294" s="158" t="str">
        <f>IF(Tabel_Forespørgsel_fra_Visma28[[#This Row],[SupDescr]]=" "," "," - "&amp;Tabel_Forespørgsel_fra_Visma28[[#This Row],[SupDescr]])</f>
        <v xml:space="preserve"> </v>
      </c>
      <c r="G9294" t="s">
        <v>2467</v>
      </c>
      <c r="H9294">
        <v>1</v>
      </c>
      <c r="I9294" s="158" t="str">
        <f>IF(A9294=A9293,I9293&amp;CHAR(10)&amp;"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5" spans="1:9" x14ac:dyDescent="0.25">
      <c r="A9295" t="s">
        <v>41687</v>
      </c>
      <c r="B9295">
        <v>70120140</v>
      </c>
      <c r="C9295" t="s">
        <v>16</v>
      </c>
      <c r="D9295" s="158" t="str">
        <f>IF(Tabel_Forespørgsel_fra_Visma28[[#This Row],[SupProd]]=" "," "," - "&amp;Tabel_Forespørgsel_fra_Visma28[[#This Row],[SupProd]])</f>
        <v xml:space="preserve"> </v>
      </c>
      <c r="E9295" t="s">
        <v>16</v>
      </c>
      <c r="F9295" s="158" t="str">
        <f>IF(Tabel_Forespørgsel_fra_Visma28[[#This Row],[SupDescr]]=" "," "," - "&amp;Tabel_Forespørgsel_fra_Visma28[[#This Row],[SupDescr]])</f>
        <v xml:space="preserve"> </v>
      </c>
      <c r="G9295" t="s">
        <v>2467</v>
      </c>
      <c r="H9295">
        <v>1</v>
      </c>
      <c r="I9295" s="158" t="str">
        <f>IF(A9295=A9294,I9294&amp;CHAR(10)&amp;"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6" spans="1:9" x14ac:dyDescent="0.25">
      <c r="A9296" t="s">
        <v>41684</v>
      </c>
      <c r="B9296">
        <v>70120140</v>
      </c>
      <c r="C9296" t="s">
        <v>16</v>
      </c>
      <c r="D9296" s="158" t="str">
        <f>IF(Tabel_Forespørgsel_fra_Visma28[[#This Row],[SupProd]]=" "," "," - "&amp;Tabel_Forespørgsel_fra_Visma28[[#This Row],[SupProd]])</f>
        <v xml:space="preserve"> </v>
      </c>
      <c r="E9296" t="s">
        <v>16</v>
      </c>
      <c r="F9296" s="158" t="str">
        <f>IF(Tabel_Forespørgsel_fra_Visma28[[#This Row],[SupDescr]]=" "," "," - "&amp;Tabel_Forespørgsel_fra_Visma28[[#This Row],[SupDescr]])</f>
        <v xml:space="preserve"> </v>
      </c>
      <c r="G9296" t="s">
        <v>2467</v>
      </c>
      <c r="H9296">
        <v>1</v>
      </c>
      <c r="I9296" s="158" t="str">
        <f>IF(A9296=A9295,I9295&amp;CHAR(10)&amp;"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7" spans="1:9" x14ac:dyDescent="0.25">
      <c r="A9297" t="s">
        <v>41685</v>
      </c>
      <c r="B9297">
        <v>70120140</v>
      </c>
      <c r="C9297" t="s">
        <v>16</v>
      </c>
      <c r="D9297" s="158" t="str">
        <f>IF(Tabel_Forespørgsel_fra_Visma28[[#This Row],[SupProd]]=" "," "," - "&amp;Tabel_Forespørgsel_fra_Visma28[[#This Row],[SupProd]])</f>
        <v xml:space="preserve"> </v>
      </c>
      <c r="E9297" t="s">
        <v>16</v>
      </c>
      <c r="F9297" s="158" t="str">
        <f>IF(Tabel_Forespørgsel_fra_Visma28[[#This Row],[SupDescr]]=" "," "," - "&amp;Tabel_Forespørgsel_fra_Visma28[[#This Row],[SupDescr]])</f>
        <v xml:space="preserve"> </v>
      </c>
      <c r="G9297" t="s">
        <v>2467</v>
      </c>
      <c r="H9297">
        <v>1</v>
      </c>
      <c r="I9297" s="158" t="str">
        <f>IF(A9297=A9296,I9296&amp;CHAR(10)&amp;"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8" spans="1:9" x14ac:dyDescent="0.25">
      <c r="A9298" t="s">
        <v>41688</v>
      </c>
      <c r="B9298">
        <v>70120140</v>
      </c>
      <c r="C9298" t="s">
        <v>16</v>
      </c>
      <c r="D9298" s="158" t="str">
        <f>IF(Tabel_Forespørgsel_fra_Visma28[[#This Row],[SupProd]]=" "," "," - "&amp;Tabel_Forespørgsel_fra_Visma28[[#This Row],[SupProd]])</f>
        <v xml:space="preserve"> </v>
      </c>
      <c r="E9298" t="s">
        <v>16</v>
      </c>
      <c r="F9298" s="158" t="str">
        <f>IF(Tabel_Forespørgsel_fra_Visma28[[#This Row],[SupDescr]]=" "," "," - "&amp;Tabel_Forespørgsel_fra_Visma28[[#This Row],[SupDescr]])</f>
        <v xml:space="preserve"> </v>
      </c>
      <c r="G9298" t="s">
        <v>2467</v>
      </c>
      <c r="H9298">
        <v>1</v>
      </c>
      <c r="I9298" s="158" t="str">
        <f>IF(A9298=A9297,I9297&amp;CHAR(10)&amp;"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9" spans="1:9" x14ac:dyDescent="0.25">
      <c r="A9299" t="s">
        <v>41693</v>
      </c>
      <c r="B9299">
        <v>70120140</v>
      </c>
      <c r="C9299" t="s">
        <v>16</v>
      </c>
      <c r="D9299" s="158" t="str">
        <f>IF(Tabel_Forespørgsel_fra_Visma28[[#This Row],[SupProd]]=" "," "," - "&amp;Tabel_Forespørgsel_fra_Visma28[[#This Row],[SupProd]])</f>
        <v xml:space="preserve"> </v>
      </c>
      <c r="E9299" t="s">
        <v>16</v>
      </c>
      <c r="F9299" s="158" t="str">
        <f>IF(Tabel_Forespørgsel_fra_Visma28[[#This Row],[SupDescr]]=" "," "," - "&amp;Tabel_Forespørgsel_fra_Visma28[[#This Row],[SupDescr]])</f>
        <v xml:space="preserve"> </v>
      </c>
      <c r="G9299" t="s">
        <v>2467</v>
      </c>
      <c r="H9299">
        <v>1</v>
      </c>
      <c r="I9299" s="158" t="str">
        <f>IF(A9299=A9298,I9298&amp;CHAR(10)&amp;"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0" spans="1:9" x14ac:dyDescent="0.25">
      <c r="A9300" t="s">
        <v>41686</v>
      </c>
      <c r="B9300">
        <v>70120140</v>
      </c>
      <c r="C9300" t="s">
        <v>16</v>
      </c>
      <c r="D9300" s="158" t="str">
        <f>IF(Tabel_Forespørgsel_fra_Visma28[[#This Row],[SupProd]]=" "," "," - "&amp;Tabel_Forespørgsel_fra_Visma28[[#This Row],[SupProd]])</f>
        <v xml:space="preserve"> </v>
      </c>
      <c r="E9300" t="s">
        <v>16</v>
      </c>
      <c r="F9300" s="158" t="str">
        <f>IF(Tabel_Forespørgsel_fra_Visma28[[#This Row],[SupDescr]]=" "," "," - "&amp;Tabel_Forespørgsel_fra_Visma28[[#This Row],[SupDescr]])</f>
        <v xml:space="preserve"> </v>
      </c>
      <c r="G9300" t="s">
        <v>2467</v>
      </c>
      <c r="H9300">
        <v>1</v>
      </c>
      <c r="I9300" s="158" t="str">
        <f>IF(A9300=A9299,I9299&amp;CHAR(10)&amp;"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1" spans="1:9" x14ac:dyDescent="0.25">
      <c r="A9301" t="s">
        <v>41393</v>
      </c>
      <c r="B9301">
        <v>70120140</v>
      </c>
      <c r="C9301" t="s">
        <v>16</v>
      </c>
      <c r="D9301" s="158" t="str">
        <f>IF(Tabel_Forespørgsel_fra_Visma28[[#This Row],[SupProd]]=" "," "," - "&amp;Tabel_Forespørgsel_fra_Visma28[[#This Row],[SupProd]])</f>
        <v xml:space="preserve"> </v>
      </c>
      <c r="E9301" t="s">
        <v>16</v>
      </c>
      <c r="F9301" s="158" t="str">
        <f>IF(Tabel_Forespørgsel_fra_Visma28[[#This Row],[SupDescr]]=" "," "," - "&amp;Tabel_Forespørgsel_fra_Visma28[[#This Row],[SupDescr]])</f>
        <v xml:space="preserve"> </v>
      </c>
      <c r="G9301" t="s">
        <v>2467</v>
      </c>
      <c r="H9301">
        <v>1</v>
      </c>
      <c r="I9301" s="158" t="str">
        <f>IF(A9301=A9300,I9300&amp;CHAR(10)&amp;"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2" spans="1:9" x14ac:dyDescent="0.25">
      <c r="A9302" t="s">
        <v>41351</v>
      </c>
      <c r="B9302">
        <v>70120140</v>
      </c>
      <c r="C9302" t="s">
        <v>16</v>
      </c>
      <c r="D9302" s="158" t="str">
        <f>IF(Tabel_Forespørgsel_fra_Visma28[[#This Row],[SupProd]]=" "," "," - "&amp;Tabel_Forespørgsel_fra_Visma28[[#This Row],[SupProd]])</f>
        <v xml:space="preserve"> </v>
      </c>
      <c r="E9302" t="s">
        <v>16</v>
      </c>
      <c r="F9302" s="158" t="str">
        <f>IF(Tabel_Forespørgsel_fra_Visma28[[#This Row],[SupDescr]]=" "," "," - "&amp;Tabel_Forespørgsel_fra_Visma28[[#This Row],[SupDescr]])</f>
        <v xml:space="preserve"> </v>
      </c>
      <c r="G9302" t="s">
        <v>2467</v>
      </c>
      <c r="H9302">
        <v>1</v>
      </c>
      <c r="I9302" s="158" t="str">
        <f>IF(A9302=A9301,I9301&amp;CHAR(10)&amp;"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3" spans="1:9" x14ac:dyDescent="0.25">
      <c r="A9303" t="s">
        <v>41391</v>
      </c>
      <c r="B9303">
        <v>70120140</v>
      </c>
      <c r="C9303" t="s">
        <v>16</v>
      </c>
      <c r="D9303" s="158" t="str">
        <f>IF(Tabel_Forespørgsel_fra_Visma28[[#This Row],[SupProd]]=" "," "," - "&amp;Tabel_Forespørgsel_fra_Visma28[[#This Row],[SupProd]])</f>
        <v xml:space="preserve"> </v>
      </c>
      <c r="E9303" t="s">
        <v>16</v>
      </c>
      <c r="F9303" s="158" t="str">
        <f>IF(Tabel_Forespørgsel_fra_Visma28[[#This Row],[SupDescr]]=" "," "," - "&amp;Tabel_Forespørgsel_fra_Visma28[[#This Row],[SupDescr]])</f>
        <v xml:space="preserve"> </v>
      </c>
      <c r="G9303" t="s">
        <v>2467</v>
      </c>
      <c r="H9303">
        <v>1</v>
      </c>
      <c r="I9303" s="158" t="str">
        <f>IF(A9303=A9302,I9302&amp;CHAR(10)&amp;"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4" spans="1:9" x14ac:dyDescent="0.25">
      <c r="A9304" t="s">
        <v>41394</v>
      </c>
      <c r="B9304">
        <v>70120140</v>
      </c>
      <c r="C9304" t="s">
        <v>16</v>
      </c>
      <c r="D9304" s="158" t="str">
        <f>IF(Tabel_Forespørgsel_fra_Visma28[[#This Row],[SupProd]]=" "," "," - "&amp;Tabel_Forespørgsel_fra_Visma28[[#This Row],[SupProd]])</f>
        <v xml:space="preserve"> </v>
      </c>
      <c r="E9304" t="s">
        <v>16</v>
      </c>
      <c r="F9304" s="158" t="str">
        <f>IF(Tabel_Forespørgsel_fra_Visma28[[#This Row],[SupDescr]]=" "," "," - "&amp;Tabel_Forespørgsel_fra_Visma28[[#This Row],[SupDescr]])</f>
        <v xml:space="preserve"> </v>
      </c>
      <c r="G9304" t="s">
        <v>2467</v>
      </c>
      <c r="H9304">
        <v>1</v>
      </c>
      <c r="I9304" s="158" t="str">
        <f>IF(A9304=A9303,I9303&amp;CHAR(10)&amp;"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5" spans="1:9" x14ac:dyDescent="0.25">
      <c r="A9305" t="s">
        <v>41395</v>
      </c>
      <c r="B9305">
        <v>70120140</v>
      </c>
      <c r="C9305" t="s">
        <v>16</v>
      </c>
      <c r="D9305" s="158" t="str">
        <f>IF(Tabel_Forespørgsel_fra_Visma28[[#This Row],[SupProd]]=" "," "," - "&amp;Tabel_Forespørgsel_fra_Visma28[[#This Row],[SupProd]])</f>
        <v xml:space="preserve"> </v>
      </c>
      <c r="E9305" t="s">
        <v>16</v>
      </c>
      <c r="F9305" s="158" t="str">
        <f>IF(Tabel_Forespørgsel_fra_Visma28[[#This Row],[SupDescr]]=" "," "," - "&amp;Tabel_Forespørgsel_fra_Visma28[[#This Row],[SupDescr]])</f>
        <v xml:space="preserve"> </v>
      </c>
      <c r="G9305" t="s">
        <v>2467</v>
      </c>
      <c r="H9305">
        <v>1</v>
      </c>
      <c r="I9305" s="158" t="str">
        <f>IF(A9305=A9304,I9304&amp;CHAR(10)&amp;"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6" spans="1:9" x14ac:dyDescent="0.25">
      <c r="A9306" t="s">
        <v>41392</v>
      </c>
      <c r="B9306">
        <v>70120140</v>
      </c>
      <c r="C9306" t="s">
        <v>16</v>
      </c>
      <c r="D9306" s="158" t="str">
        <f>IF(Tabel_Forespørgsel_fra_Visma28[[#This Row],[SupProd]]=" "," "," - "&amp;Tabel_Forespørgsel_fra_Visma28[[#This Row],[SupProd]])</f>
        <v xml:space="preserve"> </v>
      </c>
      <c r="E9306" t="s">
        <v>16</v>
      </c>
      <c r="F9306" s="158" t="str">
        <f>IF(Tabel_Forespørgsel_fra_Visma28[[#This Row],[SupDescr]]=" "," "," - "&amp;Tabel_Forespørgsel_fra_Visma28[[#This Row],[SupDescr]])</f>
        <v xml:space="preserve"> </v>
      </c>
      <c r="G9306" t="s">
        <v>2467</v>
      </c>
      <c r="H9306">
        <v>1</v>
      </c>
      <c r="I9306" s="158" t="str">
        <f>IF(A9306=A9305,I9305&amp;CHAR(10)&amp;"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7" spans="1:9" x14ac:dyDescent="0.25">
      <c r="A9307" t="s">
        <v>40893</v>
      </c>
      <c r="B9307">
        <v>70120140</v>
      </c>
      <c r="C9307" t="s">
        <v>16</v>
      </c>
      <c r="D9307" s="158" t="str">
        <f>IF(Tabel_Forespørgsel_fra_Visma28[[#This Row],[SupProd]]=" "," "," - "&amp;Tabel_Forespørgsel_fra_Visma28[[#This Row],[SupProd]])</f>
        <v xml:space="preserve"> </v>
      </c>
      <c r="E9307" t="s">
        <v>16</v>
      </c>
      <c r="F9307" s="158" t="str">
        <f>IF(Tabel_Forespørgsel_fra_Visma28[[#This Row],[SupDescr]]=" "," "," - "&amp;Tabel_Forespørgsel_fra_Visma28[[#This Row],[SupDescr]])</f>
        <v xml:space="preserve"> </v>
      </c>
      <c r="G9307" t="s">
        <v>2467</v>
      </c>
      <c r="H9307">
        <v>1</v>
      </c>
      <c r="I9307" s="158" t="str">
        <f>IF(A9307=A9306,I9306&amp;CHAR(10)&amp;"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8" spans="1:9" x14ac:dyDescent="0.25">
      <c r="A9308" t="s">
        <v>41647</v>
      </c>
      <c r="B9308">
        <v>70120140</v>
      </c>
      <c r="C9308" t="s">
        <v>16</v>
      </c>
      <c r="D9308" s="158" t="str">
        <f>IF(Tabel_Forespørgsel_fra_Visma28[[#This Row],[SupProd]]=" "," "," - "&amp;Tabel_Forespørgsel_fra_Visma28[[#This Row],[SupProd]])</f>
        <v xml:space="preserve"> </v>
      </c>
      <c r="E9308" t="s">
        <v>16</v>
      </c>
      <c r="F9308" s="158" t="str">
        <f>IF(Tabel_Forespørgsel_fra_Visma28[[#This Row],[SupDescr]]=" "," "," - "&amp;Tabel_Forespørgsel_fra_Visma28[[#This Row],[SupDescr]])</f>
        <v xml:space="preserve"> </v>
      </c>
      <c r="G9308" t="s">
        <v>2467</v>
      </c>
      <c r="H9308">
        <v>1</v>
      </c>
      <c r="I9308" s="158" t="str">
        <f>IF(A9308=A9307,I9307&amp;CHAR(10)&amp;"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9" spans="1:9" x14ac:dyDescent="0.25">
      <c r="A9309" t="s">
        <v>40960</v>
      </c>
      <c r="B9309">
        <v>70120140</v>
      </c>
      <c r="C9309" t="s">
        <v>16</v>
      </c>
      <c r="D9309" s="158" t="str">
        <f>IF(Tabel_Forespørgsel_fra_Visma28[[#This Row],[SupProd]]=" "," "," - "&amp;Tabel_Forespørgsel_fra_Visma28[[#This Row],[SupProd]])</f>
        <v xml:space="preserve"> </v>
      </c>
      <c r="E9309" t="s">
        <v>16</v>
      </c>
      <c r="F9309" s="158" t="str">
        <f>IF(Tabel_Forespørgsel_fra_Visma28[[#This Row],[SupDescr]]=" "," "," - "&amp;Tabel_Forespørgsel_fra_Visma28[[#This Row],[SupDescr]])</f>
        <v xml:space="preserve"> </v>
      </c>
      <c r="G9309" t="s">
        <v>2467</v>
      </c>
      <c r="H9309">
        <v>1</v>
      </c>
      <c r="I9309" s="158" t="str">
        <f>IF(A9309=A9308,I9308&amp;CHAR(10)&amp;"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0" spans="1:9" x14ac:dyDescent="0.25">
      <c r="A9310" t="s">
        <v>41654</v>
      </c>
      <c r="B9310">
        <v>70120140</v>
      </c>
      <c r="C9310" t="s">
        <v>16</v>
      </c>
      <c r="D9310" s="158" t="str">
        <f>IF(Tabel_Forespørgsel_fra_Visma28[[#This Row],[SupProd]]=" "," "," - "&amp;Tabel_Forespørgsel_fra_Visma28[[#This Row],[SupProd]])</f>
        <v xml:space="preserve"> </v>
      </c>
      <c r="E9310" t="s">
        <v>16</v>
      </c>
      <c r="F9310" s="158" t="str">
        <f>IF(Tabel_Forespørgsel_fra_Visma28[[#This Row],[SupDescr]]=" "," "," - "&amp;Tabel_Forespørgsel_fra_Visma28[[#This Row],[SupDescr]])</f>
        <v xml:space="preserve"> </v>
      </c>
      <c r="G9310" t="s">
        <v>2467</v>
      </c>
      <c r="H9310">
        <v>1</v>
      </c>
      <c r="I9310" s="158" t="str">
        <f>IF(A9310=A9309,I9309&amp;CHAR(10)&amp;"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1" spans="1:9" x14ac:dyDescent="0.25">
      <c r="A9311" t="s">
        <v>40957</v>
      </c>
      <c r="B9311">
        <v>70120140</v>
      </c>
      <c r="C9311" t="s">
        <v>16</v>
      </c>
      <c r="D9311" s="158" t="str">
        <f>IF(Tabel_Forespørgsel_fra_Visma28[[#This Row],[SupProd]]=" "," "," - "&amp;Tabel_Forespørgsel_fra_Visma28[[#This Row],[SupProd]])</f>
        <v xml:space="preserve"> </v>
      </c>
      <c r="E9311" t="s">
        <v>16</v>
      </c>
      <c r="F9311" s="158" t="str">
        <f>IF(Tabel_Forespørgsel_fra_Visma28[[#This Row],[SupDescr]]=" "," "," - "&amp;Tabel_Forespørgsel_fra_Visma28[[#This Row],[SupDescr]])</f>
        <v xml:space="preserve"> </v>
      </c>
      <c r="G9311" t="s">
        <v>2467</v>
      </c>
      <c r="H9311">
        <v>1</v>
      </c>
      <c r="I9311" s="158" t="str">
        <f>IF(A9311=A9310,I9310&amp;CHAR(10)&amp;"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2" spans="1:9" x14ac:dyDescent="0.25">
      <c r="A9312" t="s">
        <v>41794</v>
      </c>
      <c r="B9312">
        <v>70120140</v>
      </c>
      <c r="C9312" t="s">
        <v>16</v>
      </c>
      <c r="D9312" s="158" t="str">
        <f>IF(Tabel_Forespørgsel_fra_Visma28[[#This Row],[SupProd]]=" "," "," - "&amp;Tabel_Forespørgsel_fra_Visma28[[#This Row],[SupProd]])</f>
        <v xml:space="preserve"> </v>
      </c>
      <c r="E9312" t="s">
        <v>16</v>
      </c>
      <c r="F9312" s="158" t="str">
        <f>IF(Tabel_Forespørgsel_fra_Visma28[[#This Row],[SupDescr]]=" "," "," - "&amp;Tabel_Forespørgsel_fra_Visma28[[#This Row],[SupDescr]])</f>
        <v xml:space="preserve"> </v>
      </c>
      <c r="G9312" t="s">
        <v>2467</v>
      </c>
      <c r="H9312">
        <v>1</v>
      </c>
      <c r="I9312" s="158" t="str">
        <f>IF(A9312=A9311,I9311&amp;CHAR(10)&amp;"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3" spans="1:9" x14ac:dyDescent="0.25">
      <c r="A9313" t="s">
        <v>41577</v>
      </c>
      <c r="B9313">
        <v>74762273</v>
      </c>
      <c r="C9313" t="s">
        <v>16</v>
      </c>
      <c r="D9313" s="158" t="str">
        <f>IF(Tabel_Forespørgsel_fra_Visma28[[#This Row],[SupProd]]=" "," "," - "&amp;Tabel_Forespørgsel_fra_Visma28[[#This Row],[SupProd]])</f>
        <v xml:space="preserve"> </v>
      </c>
      <c r="E9313" t="s">
        <v>16</v>
      </c>
      <c r="F9313" s="158" t="str">
        <f>IF(Tabel_Forespørgsel_fra_Visma28[[#This Row],[SupDescr]]=" "," "," - "&amp;Tabel_Forespørgsel_fra_Visma28[[#This Row],[SupDescr]])</f>
        <v xml:space="preserve"> </v>
      </c>
      <c r="G9313" t="s">
        <v>154</v>
      </c>
      <c r="H9313">
        <v>1</v>
      </c>
      <c r="I9313" s="158" t="str">
        <f>IF(A9313=A9312,I9312&amp;CHAR(10)&amp;"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314" spans="1:9" x14ac:dyDescent="0.25">
      <c r="A9314" t="s">
        <v>41578</v>
      </c>
      <c r="B9314">
        <v>74762273</v>
      </c>
      <c r="C9314" t="s">
        <v>16</v>
      </c>
      <c r="D9314" s="158" t="str">
        <f>IF(Tabel_Forespørgsel_fra_Visma28[[#This Row],[SupProd]]=" "," "," - "&amp;Tabel_Forespørgsel_fra_Visma28[[#This Row],[SupProd]])</f>
        <v xml:space="preserve"> </v>
      </c>
      <c r="E9314" t="s">
        <v>16</v>
      </c>
      <c r="F9314" s="158" t="str">
        <f>IF(Tabel_Forespørgsel_fra_Visma28[[#This Row],[SupDescr]]=" "," "," - "&amp;Tabel_Forespørgsel_fra_Visma28[[#This Row],[SupDescr]])</f>
        <v xml:space="preserve"> </v>
      </c>
      <c r="G9314" t="s">
        <v>154</v>
      </c>
      <c r="H9314">
        <v>1</v>
      </c>
      <c r="I9314" s="158" t="str">
        <f>IF(A9314=A9313,I9313&amp;CHAR(10)&amp;"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315" spans="1:9" x14ac:dyDescent="0.25">
      <c r="A9315" t="s">
        <v>41221</v>
      </c>
      <c r="B9315">
        <v>70120140</v>
      </c>
      <c r="C9315" t="s">
        <v>16</v>
      </c>
      <c r="D9315" s="158" t="str">
        <f>IF(Tabel_Forespørgsel_fra_Visma28[[#This Row],[SupProd]]=" "," "," - "&amp;Tabel_Forespørgsel_fra_Visma28[[#This Row],[SupProd]])</f>
        <v xml:space="preserve"> </v>
      </c>
      <c r="E9315" t="s">
        <v>16</v>
      </c>
      <c r="F9315" s="158" t="str">
        <f>IF(Tabel_Forespørgsel_fra_Visma28[[#This Row],[SupDescr]]=" "," "," - "&amp;Tabel_Forespørgsel_fra_Visma28[[#This Row],[SupDescr]])</f>
        <v xml:space="preserve"> </v>
      </c>
      <c r="G9315" t="s">
        <v>2467</v>
      </c>
      <c r="H9315">
        <v>1</v>
      </c>
      <c r="I9315" s="158" t="str">
        <f>IF(A9315=A9314,I9314&amp;CHAR(10)&amp;"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6" spans="1:9" x14ac:dyDescent="0.25">
      <c r="A9316" t="s">
        <v>41809</v>
      </c>
      <c r="B9316">
        <v>70120140</v>
      </c>
      <c r="C9316" t="s">
        <v>16</v>
      </c>
      <c r="D9316" s="158" t="str">
        <f>IF(Tabel_Forespørgsel_fra_Visma28[[#This Row],[SupProd]]=" "," "," - "&amp;Tabel_Forespørgsel_fra_Visma28[[#This Row],[SupProd]])</f>
        <v xml:space="preserve"> </v>
      </c>
      <c r="E9316" t="s">
        <v>16</v>
      </c>
      <c r="F9316" s="158" t="str">
        <f>IF(Tabel_Forespørgsel_fra_Visma28[[#This Row],[SupDescr]]=" "," "," - "&amp;Tabel_Forespørgsel_fra_Visma28[[#This Row],[SupDescr]])</f>
        <v xml:space="preserve"> </v>
      </c>
      <c r="G9316" t="s">
        <v>2467</v>
      </c>
      <c r="H9316">
        <v>1</v>
      </c>
      <c r="I9316" s="158" t="str">
        <f>IF(A9316=A9315,I9315&amp;CHAR(10)&amp;"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7" spans="1:9" x14ac:dyDescent="0.25">
      <c r="A9317" t="s">
        <v>41690</v>
      </c>
      <c r="B9317">
        <v>70120140</v>
      </c>
      <c r="C9317" t="s">
        <v>16</v>
      </c>
      <c r="D9317" s="158" t="str">
        <f>IF(Tabel_Forespørgsel_fra_Visma28[[#This Row],[SupProd]]=" "," "," - "&amp;Tabel_Forespørgsel_fra_Visma28[[#This Row],[SupProd]])</f>
        <v xml:space="preserve"> </v>
      </c>
      <c r="E9317" t="s">
        <v>16</v>
      </c>
      <c r="F9317" s="158" t="str">
        <f>IF(Tabel_Forespørgsel_fra_Visma28[[#This Row],[SupDescr]]=" "," "," - "&amp;Tabel_Forespørgsel_fra_Visma28[[#This Row],[SupDescr]])</f>
        <v xml:space="preserve"> </v>
      </c>
      <c r="G9317" t="s">
        <v>2467</v>
      </c>
      <c r="H9317">
        <v>1</v>
      </c>
      <c r="I9317" s="158" t="str">
        <f>IF(A9317=A9316,I9316&amp;CHAR(10)&amp;"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8" spans="1:9" x14ac:dyDescent="0.25">
      <c r="A9318" t="s">
        <v>42076</v>
      </c>
      <c r="B9318">
        <v>57617080</v>
      </c>
      <c r="C9318" t="s">
        <v>16</v>
      </c>
      <c r="D9318" s="158" t="str">
        <f>IF(Tabel_Forespørgsel_fra_Visma28[[#This Row],[SupProd]]=" "," "," - "&amp;Tabel_Forespørgsel_fra_Visma28[[#This Row],[SupProd]])</f>
        <v xml:space="preserve"> </v>
      </c>
      <c r="E9318" t="s">
        <v>16</v>
      </c>
      <c r="F9318" s="158" t="str">
        <f>IF(Tabel_Forespørgsel_fra_Visma28[[#This Row],[SupDescr]]=" "," "," - "&amp;Tabel_Forespørgsel_fra_Visma28[[#This Row],[SupDescr]])</f>
        <v xml:space="preserve"> </v>
      </c>
      <c r="G9318" t="s">
        <v>11284</v>
      </c>
      <c r="H9318">
        <v>1</v>
      </c>
      <c r="I9318" s="158" t="str">
        <f>IF(A9318=A9317,I9317&amp;CHAR(10)&amp;"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19" spans="1:9" x14ac:dyDescent="0.25">
      <c r="A9319" t="s">
        <v>42077</v>
      </c>
      <c r="B9319">
        <v>57617080</v>
      </c>
      <c r="C9319" t="s">
        <v>16</v>
      </c>
      <c r="D9319" s="158" t="str">
        <f>IF(Tabel_Forespørgsel_fra_Visma28[[#This Row],[SupProd]]=" "," "," - "&amp;Tabel_Forespørgsel_fra_Visma28[[#This Row],[SupProd]])</f>
        <v xml:space="preserve"> </v>
      </c>
      <c r="E9319" t="s">
        <v>16</v>
      </c>
      <c r="F9319" s="158" t="str">
        <f>IF(Tabel_Forespørgsel_fra_Visma28[[#This Row],[SupDescr]]=" "," "," - "&amp;Tabel_Forespørgsel_fra_Visma28[[#This Row],[SupDescr]])</f>
        <v xml:space="preserve"> </v>
      </c>
      <c r="G9319" t="s">
        <v>11284</v>
      </c>
      <c r="H9319">
        <v>1</v>
      </c>
      <c r="I9319" s="158" t="str">
        <f>IF(A9319=A9318,I9318&amp;CHAR(10)&amp;"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20" spans="1:9" x14ac:dyDescent="0.25">
      <c r="A9320" t="s">
        <v>42078</v>
      </c>
      <c r="B9320">
        <v>57617080</v>
      </c>
      <c r="C9320" t="s">
        <v>16</v>
      </c>
      <c r="D9320" s="158" t="str">
        <f>IF(Tabel_Forespørgsel_fra_Visma28[[#This Row],[SupProd]]=" "," "," - "&amp;Tabel_Forespørgsel_fra_Visma28[[#This Row],[SupProd]])</f>
        <v xml:space="preserve"> </v>
      </c>
      <c r="E9320" t="s">
        <v>16</v>
      </c>
      <c r="F9320" s="158" t="str">
        <f>IF(Tabel_Forespørgsel_fra_Visma28[[#This Row],[SupDescr]]=" "," "," - "&amp;Tabel_Forespørgsel_fra_Visma28[[#This Row],[SupDescr]])</f>
        <v xml:space="preserve"> </v>
      </c>
      <c r="G9320" t="s">
        <v>11284</v>
      </c>
      <c r="H9320">
        <v>1</v>
      </c>
      <c r="I9320" s="158" t="str">
        <f>IF(A9320=A9319,I9319&amp;CHAR(10)&amp;"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21" spans="1:9" x14ac:dyDescent="0.25">
      <c r="A9321" t="s">
        <v>42079</v>
      </c>
      <c r="B9321">
        <v>57617080</v>
      </c>
      <c r="C9321" t="s">
        <v>16</v>
      </c>
      <c r="D9321" s="158" t="str">
        <f>IF(Tabel_Forespørgsel_fra_Visma28[[#This Row],[SupProd]]=" "," "," - "&amp;Tabel_Forespørgsel_fra_Visma28[[#This Row],[SupProd]])</f>
        <v xml:space="preserve"> </v>
      </c>
      <c r="E9321" t="s">
        <v>16</v>
      </c>
      <c r="F9321" s="158" t="str">
        <f>IF(Tabel_Forespørgsel_fra_Visma28[[#This Row],[SupDescr]]=" "," "," - "&amp;Tabel_Forespørgsel_fra_Visma28[[#This Row],[SupDescr]])</f>
        <v xml:space="preserve"> </v>
      </c>
      <c r="G9321" t="s">
        <v>11284</v>
      </c>
      <c r="H9321">
        <v>1</v>
      </c>
      <c r="I9321" s="158" t="str">
        <f>IF(A9321=A9320,I9320&amp;CHAR(10)&amp;"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22" spans="1:9" x14ac:dyDescent="0.25">
      <c r="A9322" t="s">
        <v>41711</v>
      </c>
      <c r="B9322">
        <v>57617080</v>
      </c>
      <c r="C9322" t="s">
        <v>16</v>
      </c>
      <c r="D9322" s="158" t="str">
        <f>IF(Tabel_Forespørgsel_fra_Visma28[[#This Row],[SupProd]]=" "," "," - "&amp;Tabel_Forespørgsel_fra_Visma28[[#This Row],[SupProd]])</f>
        <v xml:space="preserve"> </v>
      </c>
      <c r="E9322" t="s">
        <v>16</v>
      </c>
      <c r="F9322" s="158" t="str">
        <f>IF(Tabel_Forespørgsel_fra_Visma28[[#This Row],[SupDescr]]=" "," "," - "&amp;Tabel_Forespørgsel_fra_Visma28[[#This Row],[SupDescr]])</f>
        <v xml:space="preserve"> </v>
      </c>
      <c r="G9322" t="s">
        <v>11284</v>
      </c>
      <c r="H9322">
        <v>1</v>
      </c>
      <c r="I9322" s="158" t="str">
        <f>IF(A9322=A9321,I9321&amp;CHAR(10)&amp;"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23" spans="1:9" x14ac:dyDescent="0.25">
      <c r="A9323" t="s">
        <v>41712</v>
      </c>
      <c r="B9323">
        <v>57617080</v>
      </c>
      <c r="C9323" t="s">
        <v>16</v>
      </c>
      <c r="D9323" s="158" t="str">
        <f>IF(Tabel_Forespørgsel_fra_Visma28[[#This Row],[SupProd]]=" "," "," - "&amp;Tabel_Forespørgsel_fra_Visma28[[#This Row],[SupProd]])</f>
        <v xml:space="preserve"> </v>
      </c>
      <c r="E9323" t="s">
        <v>16</v>
      </c>
      <c r="F9323" s="158" t="str">
        <f>IF(Tabel_Forespørgsel_fra_Visma28[[#This Row],[SupDescr]]=" "," "," - "&amp;Tabel_Forespørgsel_fra_Visma28[[#This Row],[SupDescr]])</f>
        <v xml:space="preserve"> </v>
      </c>
      <c r="G9323" t="s">
        <v>11284</v>
      </c>
      <c r="H9323">
        <v>1</v>
      </c>
      <c r="I9323" s="158" t="str">
        <f>IF(A9323=A9322,I9322&amp;CHAR(10)&amp;"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24" spans="1:9" x14ac:dyDescent="0.25">
      <c r="A9324" t="s">
        <v>14806</v>
      </c>
      <c r="B9324">
        <v>75180019</v>
      </c>
      <c r="C9324" t="s">
        <v>16</v>
      </c>
      <c r="D9324" s="158" t="str">
        <f>IF(Tabel_Forespørgsel_fra_Visma28[[#This Row],[SupProd]]=" "," "," - "&amp;Tabel_Forespørgsel_fra_Visma28[[#This Row],[SupProd]])</f>
        <v xml:space="preserve"> </v>
      </c>
      <c r="E9324" t="s">
        <v>16</v>
      </c>
      <c r="F9324" s="158" t="str">
        <f>IF(Tabel_Forespørgsel_fra_Visma28[[#This Row],[SupDescr]]=" "," "," - "&amp;Tabel_Forespørgsel_fra_Visma28[[#This Row],[SupDescr]])</f>
        <v xml:space="preserve"> </v>
      </c>
      <c r="G9324" t="s">
        <v>2430</v>
      </c>
      <c r="H9324">
        <v>1</v>
      </c>
      <c r="I9324" s="158" t="str">
        <f>IF(A9324=A9323,I9323&amp;CHAR(10)&amp;"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25" spans="1:9" x14ac:dyDescent="0.25">
      <c r="A9325" t="s">
        <v>14801</v>
      </c>
      <c r="B9325">
        <v>75180019</v>
      </c>
      <c r="C9325" t="s">
        <v>16</v>
      </c>
      <c r="D9325" s="158" t="str">
        <f>IF(Tabel_Forespørgsel_fra_Visma28[[#This Row],[SupProd]]=" "," "," - "&amp;Tabel_Forespørgsel_fra_Visma28[[#This Row],[SupProd]])</f>
        <v xml:space="preserve"> </v>
      </c>
      <c r="E9325" t="s">
        <v>16</v>
      </c>
      <c r="F9325" s="158" t="str">
        <f>IF(Tabel_Forespørgsel_fra_Visma28[[#This Row],[SupDescr]]=" "," "," - "&amp;Tabel_Forespørgsel_fra_Visma28[[#This Row],[SupDescr]])</f>
        <v xml:space="preserve"> </v>
      </c>
      <c r="G9325" t="s">
        <v>2430</v>
      </c>
      <c r="H9325">
        <v>1</v>
      </c>
      <c r="I9325" s="158" t="str">
        <f>IF(A9325=A9324,I9324&amp;CHAR(10)&amp;"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26" spans="1:9" x14ac:dyDescent="0.25">
      <c r="A9326" t="s">
        <v>16705</v>
      </c>
      <c r="B9326">
        <v>70120140</v>
      </c>
      <c r="C9326" t="s">
        <v>16</v>
      </c>
      <c r="D9326" s="158" t="str">
        <f>IF(Tabel_Forespørgsel_fra_Visma28[[#This Row],[SupProd]]=" "," "," - "&amp;Tabel_Forespørgsel_fra_Visma28[[#This Row],[SupProd]])</f>
        <v xml:space="preserve"> </v>
      </c>
      <c r="E9326" t="s">
        <v>16</v>
      </c>
      <c r="F9326" s="158" t="str">
        <f>IF(Tabel_Forespørgsel_fra_Visma28[[#This Row],[SupDescr]]=" "," "," - "&amp;Tabel_Forespørgsel_fra_Visma28[[#This Row],[SupDescr]])</f>
        <v xml:space="preserve"> </v>
      </c>
      <c r="G9326" t="s">
        <v>2467</v>
      </c>
      <c r="H9326">
        <v>1</v>
      </c>
      <c r="I9326" s="158" t="str">
        <f>IF(A9326=A9325,I9325&amp;CHAR(10)&amp;"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27" spans="1:9" x14ac:dyDescent="0.25">
      <c r="A9327" t="s">
        <v>14937</v>
      </c>
      <c r="B9327">
        <v>70120140</v>
      </c>
      <c r="C9327" t="s">
        <v>16</v>
      </c>
      <c r="D9327" s="158" t="str">
        <f>IF(Tabel_Forespørgsel_fra_Visma28[[#This Row],[SupProd]]=" "," "," - "&amp;Tabel_Forespørgsel_fra_Visma28[[#This Row],[SupProd]])</f>
        <v xml:space="preserve"> </v>
      </c>
      <c r="E9327" t="s">
        <v>16</v>
      </c>
      <c r="F9327" s="158" t="str">
        <f>IF(Tabel_Forespørgsel_fra_Visma28[[#This Row],[SupDescr]]=" "," "," - "&amp;Tabel_Forespørgsel_fra_Visma28[[#This Row],[SupDescr]])</f>
        <v xml:space="preserve"> </v>
      </c>
      <c r="G9327" t="s">
        <v>2467</v>
      </c>
      <c r="H9327">
        <v>1</v>
      </c>
      <c r="I9327" s="158" t="str">
        <f>IF(A9327=A9326,I9326&amp;CHAR(10)&amp;"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28" spans="1:9" x14ac:dyDescent="0.25">
      <c r="A9328" t="s">
        <v>14938</v>
      </c>
      <c r="B9328">
        <v>70120140</v>
      </c>
      <c r="C9328" t="s">
        <v>16</v>
      </c>
      <c r="D9328" s="158" t="str">
        <f>IF(Tabel_Forespørgsel_fra_Visma28[[#This Row],[SupProd]]=" "," "," - "&amp;Tabel_Forespørgsel_fra_Visma28[[#This Row],[SupProd]])</f>
        <v xml:space="preserve"> </v>
      </c>
      <c r="E9328" t="s">
        <v>16</v>
      </c>
      <c r="F9328" s="158" t="str">
        <f>IF(Tabel_Forespørgsel_fra_Visma28[[#This Row],[SupDescr]]=" "," "," - "&amp;Tabel_Forespørgsel_fra_Visma28[[#This Row],[SupDescr]])</f>
        <v xml:space="preserve"> </v>
      </c>
      <c r="G9328" t="s">
        <v>2467</v>
      </c>
      <c r="H9328">
        <v>1</v>
      </c>
      <c r="I9328" s="158" t="str">
        <f>IF(A9328=A9327,I9327&amp;CHAR(10)&amp;"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29" spans="1:9" x14ac:dyDescent="0.25">
      <c r="A9329" t="s">
        <v>14948</v>
      </c>
      <c r="B9329">
        <v>75577000</v>
      </c>
      <c r="C9329" t="s">
        <v>16</v>
      </c>
      <c r="D9329" s="158" t="str">
        <f>IF(Tabel_Forespørgsel_fra_Visma28[[#This Row],[SupProd]]=" "," "," - "&amp;Tabel_Forespørgsel_fra_Visma28[[#This Row],[SupProd]])</f>
        <v xml:space="preserve"> </v>
      </c>
      <c r="E9329" t="s">
        <v>16</v>
      </c>
      <c r="F9329" s="158" t="str">
        <f>IF(Tabel_Forespørgsel_fra_Visma28[[#This Row],[SupDescr]]=" "," "," - "&amp;Tabel_Forespørgsel_fra_Visma28[[#This Row],[SupDescr]])</f>
        <v xml:space="preserve"> </v>
      </c>
      <c r="G9329" t="s">
        <v>3759</v>
      </c>
      <c r="H9329">
        <v>1</v>
      </c>
      <c r="I9329" s="158" t="str">
        <f>IF(A9329=A9328,I9328&amp;CHAR(10)&amp;"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330" spans="1:9" x14ac:dyDescent="0.25">
      <c r="A9330" t="s">
        <v>14090</v>
      </c>
      <c r="B9330">
        <v>75577000</v>
      </c>
      <c r="C9330" t="s">
        <v>16</v>
      </c>
      <c r="D9330" s="158" t="str">
        <f>IF(Tabel_Forespørgsel_fra_Visma28[[#This Row],[SupProd]]=" "," "," - "&amp;Tabel_Forespørgsel_fra_Visma28[[#This Row],[SupProd]])</f>
        <v xml:space="preserve"> </v>
      </c>
      <c r="E9330" t="s">
        <v>16</v>
      </c>
      <c r="F9330" s="158" t="str">
        <f>IF(Tabel_Forespørgsel_fra_Visma28[[#This Row],[SupDescr]]=" "," "," - "&amp;Tabel_Forespørgsel_fra_Visma28[[#This Row],[SupDescr]])</f>
        <v xml:space="preserve"> </v>
      </c>
      <c r="G9330" t="s">
        <v>3759</v>
      </c>
      <c r="H9330">
        <v>1</v>
      </c>
      <c r="I9330" s="158" t="str">
        <f>IF(A9330=A9329,I9329&amp;CHAR(10)&amp;"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331" spans="1:9" x14ac:dyDescent="0.25">
      <c r="A9331" t="s">
        <v>41087</v>
      </c>
      <c r="B9331">
        <v>70120140</v>
      </c>
      <c r="C9331" t="s">
        <v>16</v>
      </c>
      <c r="D9331" s="158" t="str">
        <f>IF(Tabel_Forespørgsel_fra_Visma28[[#This Row],[SupProd]]=" "," "," - "&amp;Tabel_Forespørgsel_fra_Visma28[[#This Row],[SupProd]])</f>
        <v xml:space="preserve"> </v>
      </c>
      <c r="E9331" t="s">
        <v>16</v>
      </c>
      <c r="F9331" s="158" t="str">
        <f>IF(Tabel_Forespørgsel_fra_Visma28[[#This Row],[SupDescr]]=" "," "," - "&amp;Tabel_Forespørgsel_fra_Visma28[[#This Row],[SupDescr]])</f>
        <v xml:space="preserve"> </v>
      </c>
      <c r="G9331" t="s">
        <v>2467</v>
      </c>
      <c r="H9331">
        <v>1</v>
      </c>
      <c r="I9331" s="158" t="str">
        <f>IF(A9331=A9330,I9330&amp;CHAR(10)&amp;"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32" spans="1:9" x14ac:dyDescent="0.25">
      <c r="A9332" t="s">
        <v>14881</v>
      </c>
      <c r="B9332">
        <v>75211662</v>
      </c>
      <c r="C9332" t="s">
        <v>16</v>
      </c>
      <c r="D9332" s="158" t="str">
        <f>IF(Tabel_Forespørgsel_fra_Visma28[[#This Row],[SupProd]]=" "," "," - "&amp;Tabel_Forespørgsel_fra_Visma28[[#This Row],[SupProd]])</f>
        <v xml:space="preserve"> </v>
      </c>
      <c r="E9332" t="s">
        <v>16</v>
      </c>
      <c r="F9332" s="158" t="str">
        <f>IF(Tabel_Forespørgsel_fra_Visma28[[#This Row],[SupDescr]]=" "," "," - "&amp;Tabel_Forespørgsel_fra_Visma28[[#This Row],[SupDescr]])</f>
        <v xml:space="preserve"> </v>
      </c>
      <c r="G9332" t="s">
        <v>7015</v>
      </c>
      <c r="H9332">
        <v>1</v>
      </c>
      <c r="I9332" s="158" t="str">
        <f>IF(A9332=A9331,I9331&amp;CHAR(10)&amp;"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3" spans="1:9" x14ac:dyDescent="0.25">
      <c r="A9333" t="s">
        <v>14436</v>
      </c>
      <c r="B9333">
        <v>75211662</v>
      </c>
      <c r="C9333" t="s">
        <v>16</v>
      </c>
      <c r="D9333" s="158" t="str">
        <f>IF(Tabel_Forespørgsel_fra_Visma28[[#This Row],[SupProd]]=" "," "," - "&amp;Tabel_Forespørgsel_fra_Visma28[[#This Row],[SupProd]])</f>
        <v xml:space="preserve"> </v>
      </c>
      <c r="E9333" t="s">
        <v>16</v>
      </c>
      <c r="F9333" s="158" t="str">
        <f>IF(Tabel_Forespørgsel_fra_Visma28[[#This Row],[SupDescr]]=" "," "," - "&amp;Tabel_Forespørgsel_fra_Visma28[[#This Row],[SupDescr]])</f>
        <v xml:space="preserve"> </v>
      </c>
      <c r="G9333" t="s">
        <v>7015</v>
      </c>
      <c r="H9333">
        <v>1</v>
      </c>
      <c r="I9333" s="158" t="str">
        <f>IF(A9333=A9332,I9332&amp;CHAR(10)&amp;"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4" spans="1:9" x14ac:dyDescent="0.25">
      <c r="A9334" t="s">
        <v>14882</v>
      </c>
      <c r="B9334">
        <v>75211662</v>
      </c>
      <c r="C9334" t="s">
        <v>16</v>
      </c>
      <c r="D9334" s="158" t="str">
        <f>IF(Tabel_Forespørgsel_fra_Visma28[[#This Row],[SupProd]]=" "," "," - "&amp;Tabel_Forespørgsel_fra_Visma28[[#This Row],[SupProd]])</f>
        <v xml:space="preserve"> </v>
      </c>
      <c r="E9334" t="s">
        <v>16</v>
      </c>
      <c r="F9334" s="158" t="str">
        <f>IF(Tabel_Forespørgsel_fra_Visma28[[#This Row],[SupDescr]]=" "," "," - "&amp;Tabel_Forespørgsel_fra_Visma28[[#This Row],[SupDescr]])</f>
        <v xml:space="preserve"> </v>
      </c>
      <c r="G9334" t="s">
        <v>7015</v>
      </c>
      <c r="H9334">
        <v>1</v>
      </c>
      <c r="I9334" s="158" t="str">
        <f>IF(A9334=A9333,I9333&amp;CHAR(10)&amp;"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5" spans="1:9" x14ac:dyDescent="0.25">
      <c r="A9335" t="s">
        <v>14437</v>
      </c>
      <c r="B9335">
        <v>75211662</v>
      </c>
      <c r="C9335" t="s">
        <v>16</v>
      </c>
      <c r="D9335" s="158" t="str">
        <f>IF(Tabel_Forespørgsel_fra_Visma28[[#This Row],[SupProd]]=" "," "," - "&amp;Tabel_Forespørgsel_fra_Visma28[[#This Row],[SupProd]])</f>
        <v xml:space="preserve"> </v>
      </c>
      <c r="E9335" t="s">
        <v>16</v>
      </c>
      <c r="F9335" s="158" t="str">
        <f>IF(Tabel_Forespørgsel_fra_Visma28[[#This Row],[SupDescr]]=" "," "," - "&amp;Tabel_Forespørgsel_fra_Visma28[[#This Row],[SupDescr]])</f>
        <v xml:space="preserve"> </v>
      </c>
      <c r="G9335" t="s">
        <v>7015</v>
      </c>
      <c r="H9335">
        <v>1</v>
      </c>
      <c r="I9335" s="158" t="str">
        <f>IF(A9335=A9334,I9334&amp;CHAR(10)&amp;"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6" spans="1:9" x14ac:dyDescent="0.25">
      <c r="A9336" t="s">
        <v>14438</v>
      </c>
      <c r="B9336">
        <v>75211662</v>
      </c>
      <c r="C9336" t="s">
        <v>16</v>
      </c>
      <c r="D9336" s="158" t="str">
        <f>IF(Tabel_Forespørgsel_fra_Visma28[[#This Row],[SupProd]]=" "," "," - "&amp;Tabel_Forespørgsel_fra_Visma28[[#This Row],[SupProd]])</f>
        <v xml:space="preserve"> </v>
      </c>
      <c r="E9336" t="s">
        <v>16</v>
      </c>
      <c r="F9336" s="158" t="str">
        <f>IF(Tabel_Forespørgsel_fra_Visma28[[#This Row],[SupDescr]]=" "," "," - "&amp;Tabel_Forespørgsel_fra_Visma28[[#This Row],[SupDescr]])</f>
        <v xml:space="preserve"> </v>
      </c>
      <c r="G9336" t="s">
        <v>7015</v>
      </c>
      <c r="H9336">
        <v>1</v>
      </c>
      <c r="I9336" s="158" t="str">
        <f>IF(A9336=A9335,I9335&amp;CHAR(10)&amp;"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7" spans="1:9" x14ac:dyDescent="0.25">
      <c r="A9337" t="s">
        <v>14439</v>
      </c>
      <c r="B9337">
        <v>75211662</v>
      </c>
      <c r="C9337" t="s">
        <v>16</v>
      </c>
      <c r="D9337" s="158" t="str">
        <f>IF(Tabel_Forespørgsel_fra_Visma28[[#This Row],[SupProd]]=" "," "," - "&amp;Tabel_Forespørgsel_fra_Visma28[[#This Row],[SupProd]])</f>
        <v xml:space="preserve"> </v>
      </c>
      <c r="E9337" t="s">
        <v>16</v>
      </c>
      <c r="F9337" s="158" t="str">
        <f>IF(Tabel_Forespørgsel_fra_Visma28[[#This Row],[SupDescr]]=" "," "," - "&amp;Tabel_Forespørgsel_fra_Visma28[[#This Row],[SupDescr]])</f>
        <v xml:space="preserve"> </v>
      </c>
      <c r="G9337" t="s">
        <v>7015</v>
      </c>
      <c r="H9337">
        <v>1</v>
      </c>
      <c r="I9337" s="158" t="str">
        <f>IF(A9337=A9336,I9336&amp;CHAR(10)&amp;"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8" spans="1:9" x14ac:dyDescent="0.25">
      <c r="A9338" t="s">
        <v>14885</v>
      </c>
      <c r="B9338">
        <v>75211662</v>
      </c>
      <c r="C9338" t="s">
        <v>16</v>
      </c>
      <c r="D9338" s="158" t="str">
        <f>IF(Tabel_Forespørgsel_fra_Visma28[[#This Row],[SupProd]]=" "," "," - "&amp;Tabel_Forespørgsel_fra_Visma28[[#This Row],[SupProd]])</f>
        <v xml:space="preserve"> </v>
      </c>
      <c r="E9338" t="s">
        <v>16</v>
      </c>
      <c r="F9338" s="158" t="str">
        <f>IF(Tabel_Forespørgsel_fra_Visma28[[#This Row],[SupDescr]]=" "," "," - "&amp;Tabel_Forespørgsel_fra_Visma28[[#This Row],[SupDescr]])</f>
        <v xml:space="preserve"> </v>
      </c>
      <c r="G9338" t="s">
        <v>7015</v>
      </c>
      <c r="H9338">
        <v>1</v>
      </c>
      <c r="I9338" s="158" t="str">
        <f>IF(A9338=A9337,I9337&amp;CHAR(10)&amp;"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9" spans="1:9" x14ac:dyDescent="0.25">
      <c r="A9339" t="s">
        <v>14890</v>
      </c>
      <c r="B9339">
        <v>75211662</v>
      </c>
      <c r="C9339" t="s">
        <v>16</v>
      </c>
      <c r="D9339" s="158" t="str">
        <f>IF(Tabel_Forespørgsel_fra_Visma28[[#This Row],[SupProd]]=" "," "," - "&amp;Tabel_Forespørgsel_fra_Visma28[[#This Row],[SupProd]])</f>
        <v xml:space="preserve"> </v>
      </c>
      <c r="E9339" t="s">
        <v>16</v>
      </c>
      <c r="F9339" s="158" t="str">
        <f>IF(Tabel_Forespørgsel_fra_Visma28[[#This Row],[SupDescr]]=" "," "," - "&amp;Tabel_Forespørgsel_fra_Visma28[[#This Row],[SupDescr]])</f>
        <v xml:space="preserve"> </v>
      </c>
      <c r="G9339" t="s">
        <v>7015</v>
      </c>
      <c r="H9339">
        <v>1</v>
      </c>
      <c r="I9339" s="158" t="str">
        <f>IF(A9339=A9338,I9338&amp;CHAR(10)&amp;"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40" spans="1:9" x14ac:dyDescent="0.25">
      <c r="A9340" t="s">
        <v>14886</v>
      </c>
      <c r="B9340">
        <v>75211662</v>
      </c>
      <c r="C9340" t="s">
        <v>16</v>
      </c>
      <c r="D9340" s="158" t="str">
        <f>IF(Tabel_Forespørgsel_fra_Visma28[[#This Row],[SupProd]]=" "," "," - "&amp;Tabel_Forespørgsel_fra_Visma28[[#This Row],[SupProd]])</f>
        <v xml:space="preserve"> </v>
      </c>
      <c r="E9340" t="s">
        <v>16</v>
      </c>
      <c r="F9340" s="158" t="str">
        <f>IF(Tabel_Forespørgsel_fra_Visma28[[#This Row],[SupDescr]]=" "," "," - "&amp;Tabel_Forespørgsel_fra_Visma28[[#This Row],[SupDescr]])</f>
        <v xml:space="preserve"> </v>
      </c>
      <c r="G9340" t="s">
        <v>7015</v>
      </c>
      <c r="H9340">
        <v>1</v>
      </c>
      <c r="I9340" s="158" t="str">
        <f>IF(A9340=A9339,I9339&amp;CHAR(10)&amp;"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41" spans="1:9" x14ac:dyDescent="0.25">
      <c r="A9341" t="s">
        <v>15048</v>
      </c>
      <c r="B9341">
        <v>75826799</v>
      </c>
      <c r="C9341" t="s">
        <v>16</v>
      </c>
      <c r="D9341" s="158" t="str">
        <f>IF(Tabel_Forespørgsel_fra_Visma28[[#This Row],[SupProd]]=" "," "," - "&amp;Tabel_Forespørgsel_fra_Visma28[[#This Row],[SupProd]])</f>
        <v xml:space="preserve"> </v>
      </c>
      <c r="E9341" t="s">
        <v>16</v>
      </c>
      <c r="F9341" s="158" t="str">
        <f>IF(Tabel_Forespørgsel_fra_Visma28[[#This Row],[SupDescr]]=" "," "," - "&amp;Tabel_Forespørgsel_fra_Visma28[[#This Row],[SupDescr]])</f>
        <v xml:space="preserve"> </v>
      </c>
      <c r="G9341" t="s">
        <v>8231</v>
      </c>
      <c r="H9341">
        <v>1</v>
      </c>
      <c r="I9341" s="158" t="str">
        <f>IF(A9341=A9340,I9340&amp;CHAR(10)&amp;"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2" spans="1:9" x14ac:dyDescent="0.25">
      <c r="A9342" t="s">
        <v>15049</v>
      </c>
      <c r="B9342">
        <v>75826799</v>
      </c>
      <c r="C9342" t="s">
        <v>16</v>
      </c>
      <c r="D9342" s="158" t="str">
        <f>IF(Tabel_Forespørgsel_fra_Visma28[[#This Row],[SupProd]]=" "," "," - "&amp;Tabel_Forespørgsel_fra_Visma28[[#This Row],[SupProd]])</f>
        <v xml:space="preserve"> </v>
      </c>
      <c r="E9342" t="s">
        <v>16</v>
      </c>
      <c r="F9342" s="158" t="str">
        <f>IF(Tabel_Forespørgsel_fra_Visma28[[#This Row],[SupDescr]]=" "," "," - "&amp;Tabel_Forespørgsel_fra_Visma28[[#This Row],[SupDescr]])</f>
        <v xml:space="preserve"> </v>
      </c>
      <c r="G9342" t="s">
        <v>8231</v>
      </c>
      <c r="H9342">
        <v>1</v>
      </c>
      <c r="I9342" s="158" t="str">
        <f>IF(A9342=A9341,I9341&amp;CHAR(10)&amp;"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3" spans="1:9" x14ac:dyDescent="0.25">
      <c r="A9343" t="s">
        <v>15039</v>
      </c>
      <c r="B9343">
        <v>75826799</v>
      </c>
      <c r="C9343" t="s">
        <v>16</v>
      </c>
      <c r="D9343" s="158" t="str">
        <f>IF(Tabel_Forespørgsel_fra_Visma28[[#This Row],[SupProd]]=" "," "," - "&amp;Tabel_Forespørgsel_fra_Visma28[[#This Row],[SupProd]])</f>
        <v xml:space="preserve"> </v>
      </c>
      <c r="E9343" t="s">
        <v>16</v>
      </c>
      <c r="F9343" s="158" t="str">
        <f>IF(Tabel_Forespørgsel_fra_Visma28[[#This Row],[SupDescr]]=" "," "," - "&amp;Tabel_Forespørgsel_fra_Visma28[[#This Row],[SupDescr]])</f>
        <v xml:space="preserve"> </v>
      </c>
      <c r="G9343" t="s">
        <v>8231</v>
      </c>
      <c r="H9343">
        <v>1</v>
      </c>
      <c r="I9343" s="158" t="str">
        <f>IF(A9343=A9342,I9342&amp;CHAR(10)&amp;"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4" spans="1:9" x14ac:dyDescent="0.25">
      <c r="A9344" t="s">
        <v>15040</v>
      </c>
      <c r="B9344">
        <v>75826799</v>
      </c>
      <c r="C9344" t="s">
        <v>16</v>
      </c>
      <c r="D9344" s="158" t="str">
        <f>IF(Tabel_Forespørgsel_fra_Visma28[[#This Row],[SupProd]]=" "," "," - "&amp;Tabel_Forespørgsel_fra_Visma28[[#This Row],[SupProd]])</f>
        <v xml:space="preserve"> </v>
      </c>
      <c r="E9344" t="s">
        <v>16</v>
      </c>
      <c r="F9344" s="158" t="str">
        <f>IF(Tabel_Forespørgsel_fra_Visma28[[#This Row],[SupDescr]]=" "," "," - "&amp;Tabel_Forespørgsel_fra_Visma28[[#This Row],[SupDescr]])</f>
        <v xml:space="preserve"> </v>
      </c>
      <c r="G9344" t="s">
        <v>8231</v>
      </c>
      <c r="H9344">
        <v>1</v>
      </c>
      <c r="I9344" s="158" t="str">
        <f>IF(A9344=A9343,I9343&amp;CHAR(10)&amp;"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5" spans="1:9" x14ac:dyDescent="0.25">
      <c r="A9345" t="s">
        <v>14163</v>
      </c>
      <c r="B9345">
        <v>75826799</v>
      </c>
      <c r="C9345" t="s">
        <v>16</v>
      </c>
      <c r="D9345" s="158" t="str">
        <f>IF(Tabel_Forespørgsel_fra_Visma28[[#This Row],[SupProd]]=" "," "," - "&amp;Tabel_Forespørgsel_fra_Visma28[[#This Row],[SupProd]])</f>
        <v xml:space="preserve"> </v>
      </c>
      <c r="E9345" t="s">
        <v>16</v>
      </c>
      <c r="F9345" s="158" t="str">
        <f>IF(Tabel_Forespørgsel_fra_Visma28[[#This Row],[SupDescr]]=" "," "," - "&amp;Tabel_Forespørgsel_fra_Visma28[[#This Row],[SupDescr]])</f>
        <v xml:space="preserve"> </v>
      </c>
      <c r="G9345" t="s">
        <v>8231</v>
      </c>
      <c r="H9345">
        <v>1</v>
      </c>
      <c r="I9345" s="158" t="str">
        <f>IF(A9345=A9344,I9344&amp;CHAR(10)&amp;"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6" spans="1:9" x14ac:dyDescent="0.25">
      <c r="A9346" t="s">
        <v>14169</v>
      </c>
      <c r="B9346">
        <v>75826799</v>
      </c>
      <c r="C9346" t="s">
        <v>16</v>
      </c>
      <c r="D9346" s="158" t="str">
        <f>IF(Tabel_Forespørgsel_fra_Visma28[[#This Row],[SupProd]]=" "," "," - "&amp;Tabel_Forespørgsel_fra_Visma28[[#This Row],[SupProd]])</f>
        <v xml:space="preserve"> </v>
      </c>
      <c r="E9346" t="s">
        <v>16</v>
      </c>
      <c r="F9346" s="158" t="str">
        <f>IF(Tabel_Forespørgsel_fra_Visma28[[#This Row],[SupDescr]]=" "," "," - "&amp;Tabel_Forespørgsel_fra_Visma28[[#This Row],[SupDescr]])</f>
        <v xml:space="preserve"> </v>
      </c>
      <c r="G9346" t="s">
        <v>8231</v>
      </c>
      <c r="H9346">
        <v>1</v>
      </c>
      <c r="I9346" s="158" t="str">
        <f>IF(A9346=A9345,I9345&amp;CHAR(10)&amp;"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7" spans="1:9" x14ac:dyDescent="0.25">
      <c r="A9347" t="s">
        <v>14164</v>
      </c>
      <c r="B9347">
        <v>75826799</v>
      </c>
      <c r="C9347" t="s">
        <v>16</v>
      </c>
      <c r="D9347" s="158" t="str">
        <f>IF(Tabel_Forespørgsel_fra_Visma28[[#This Row],[SupProd]]=" "," "," - "&amp;Tabel_Forespørgsel_fra_Visma28[[#This Row],[SupProd]])</f>
        <v xml:space="preserve"> </v>
      </c>
      <c r="E9347" t="s">
        <v>16</v>
      </c>
      <c r="F9347" s="158" t="str">
        <f>IF(Tabel_Forespørgsel_fra_Visma28[[#This Row],[SupDescr]]=" "," "," - "&amp;Tabel_Forespørgsel_fra_Visma28[[#This Row],[SupDescr]])</f>
        <v xml:space="preserve"> </v>
      </c>
      <c r="G9347" t="s">
        <v>8231</v>
      </c>
      <c r="H9347">
        <v>1</v>
      </c>
      <c r="I9347" s="158" t="str">
        <f>IF(A9347=A9346,I9346&amp;CHAR(10)&amp;"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8" spans="1:9" x14ac:dyDescent="0.25">
      <c r="A9348" t="s">
        <v>15050</v>
      </c>
      <c r="B9348">
        <v>75826799</v>
      </c>
      <c r="C9348" t="s">
        <v>16</v>
      </c>
      <c r="D9348" s="158" t="str">
        <f>IF(Tabel_Forespørgsel_fra_Visma28[[#This Row],[SupProd]]=" "," "," - "&amp;Tabel_Forespørgsel_fra_Visma28[[#This Row],[SupProd]])</f>
        <v xml:space="preserve"> </v>
      </c>
      <c r="E9348" t="s">
        <v>16</v>
      </c>
      <c r="F9348" s="158" t="str">
        <f>IF(Tabel_Forespørgsel_fra_Visma28[[#This Row],[SupDescr]]=" "," "," - "&amp;Tabel_Forespørgsel_fra_Visma28[[#This Row],[SupDescr]])</f>
        <v xml:space="preserve"> </v>
      </c>
      <c r="G9348" t="s">
        <v>8231</v>
      </c>
      <c r="H9348">
        <v>1</v>
      </c>
      <c r="I9348" s="158" t="str">
        <f>IF(A9348=A9347,I9347&amp;CHAR(10)&amp;"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9" spans="1:9" x14ac:dyDescent="0.25">
      <c r="A9349" t="s">
        <v>15051</v>
      </c>
      <c r="B9349">
        <v>75826799</v>
      </c>
      <c r="C9349" t="s">
        <v>16</v>
      </c>
      <c r="D9349" s="158" t="str">
        <f>IF(Tabel_Forespørgsel_fra_Visma28[[#This Row],[SupProd]]=" "," "," - "&amp;Tabel_Forespørgsel_fra_Visma28[[#This Row],[SupProd]])</f>
        <v xml:space="preserve"> </v>
      </c>
      <c r="E9349" t="s">
        <v>16</v>
      </c>
      <c r="F9349" s="158" t="str">
        <f>IF(Tabel_Forespørgsel_fra_Visma28[[#This Row],[SupDescr]]=" "," "," - "&amp;Tabel_Forespørgsel_fra_Visma28[[#This Row],[SupDescr]])</f>
        <v xml:space="preserve"> </v>
      </c>
      <c r="G9349" t="s">
        <v>8231</v>
      </c>
      <c r="H9349">
        <v>1</v>
      </c>
      <c r="I9349" s="158" t="str">
        <f>IF(A9349=A9348,I9348&amp;CHAR(10)&amp;"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0" spans="1:9" x14ac:dyDescent="0.25">
      <c r="A9350" t="s">
        <v>15052</v>
      </c>
      <c r="B9350">
        <v>75826799</v>
      </c>
      <c r="C9350" t="s">
        <v>16</v>
      </c>
      <c r="D9350" s="158" t="str">
        <f>IF(Tabel_Forespørgsel_fra_Visma28[[#This Row],[SupProd]]=" "," "," - "&amp;Tabel_Forespørgsel_fra_Visma28[[#This Row],[SupProd]])</f>
        <v xml:space="preserve"> </v>
      </c>
      <c r="E9350" t="s">
        <v>16</v>
      </c>
      <c r="F9350" s="158" t="str">
        <f>IF(Tabel_Forespørgsel_fra_Visma28[[#This Row],[SupDescr]]=" "," "," - "&amp;Tabel_Forespørgsel_fra_Visma28[[#This Row],[SupDescr]])</f>
        <v xml:space="preserve"> </v>
      </c>
      <c r="G9350" t="s">
        <v>8231</v>
      </c>
      <c r="H9350">
        <v>1</v>
      </c>
      <c r="I9350" s="158" t="str">
        <f>IF(A9350=A9349,I9349&amp;CHAR(10)&amp;"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1" spans="1:9" x14ac:dyDescent="0.25">
      <c r="A9351" t="s">
        <v>15053</v>
      </c>
      <c r="B9351">
        <v>75826799</v>
      </c>
      <c r="C9351" t="s">
        <v>16</v>
      </c>
      <c r="D9351" s="158" t="str">
        <f>IF(Tabel_Forespørgsel_fra_Visma28[[#This Row],[SupProd]]=" "," "," - "&amp;Tabel_Forespørgsel_fra_Visma28[[#This Row],[SupProd]])</f>
        <v xml:space="preserve"> </v>
      </c>
      <c r="E9351" t="s">
        <v>16</v>
      </c>
      <c r="F9351" s="158" t="str">
        <f>IF(Tabel_Forespørgsel_fra_Visma28[[#This Row],[SupDescr]]=" "," "," - "&amp;Tabel_Forespørgsel_fra_Visma28[[#This Row],[SupDescr]])</f>
        <v xml:space="preserve"> </v>
      </c>
      <c r="G9351" t="s">
        <v>8231</v>
      </c>
      <c r="H9351">
        <v>1</v>
      </c>
      <c r="I9351" s="158" t="str">
        <f>IF(A9351=A9350,I9350&amp;CHAR(10)&amp;"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2" spans="1:9" x14ac:dyDescent="0.25">
      <c r="A9352" t="s">
        <v>15054</v>
      </c>
      <c r="B9352">
        <v>75826799</v>
      </c>
      <c r="C9352" t="s">
        <v>16</v>
      </c>
      <c r="D9352" s="158" t="str">
        <f>IF(Tabel_Forespørgsel_fra_Visma28[[#This Row],[SupProd]]=" "," "," - "&amp;Tabel_Forespørgsel_fra_Visma28[[#This Row],[SupProd]])</f>
        <v xml:space="preserve"> </v>
      </c>
      <c r="E9352" t="s">
        <v>16</v>
      </c>
      <c r="F9352" s="158" t="str">
        <f>IF(Tabel_Forespørgsel_fra_Visma28[[#This Row],[SupDescr]]=" "," "," - "&amp;Tabel_Forespørgsel_fra_Visma28[[#This Row],[SupDescr]])</f>
        <v xml:space="preserve"> </v>
      </c>
      <c r="G9352" t="s">
        <v>8231</v>
      </c>
      <c r="H9352">
        <v>1</v>
      </c>
      <c r="I9352" s="158" t="str">
        <f>IF(A9352=A9351,I9351&amp;CHAR(10)&amp;"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3" spans="1:9" x14ac:dyDescent="0.25">
      <c r="A9353" t="s">
        <v>15021</v>
      </c>
      <c r="B9353">
        <v>75826799</v>
      </c>
      <c r="C9353" t="s">
        <v>16</v>
      </c>
      <c r="D9353" s="158" t="str">
        <f>IF(Tabel_Forespørgsel_fra_Visma28[[#This Row],[SupProd]]=" "," "," - "&amp;Tabel_Forespørgsel_fra_Visma28[[#This Row],[SupProd]])</f>
        <v xml:space="preserve"> </v>
      </c>
      <c r="E9353" t="s">
        <v>16</v>
      </c>
      <c r="F9353" s="158" t="str">
        <f>IF(Tabel_Forespørgsel_fra_Visma28[[#This Row],[SupDescr]]=" "," "," - "&amp;Tabel_Forespørgsel_fra_Visma28[[#This Row],[SupDescr]])</f>
        <v xml:space="preserve"> </v>
      </c>
      <c r="G9353" t="s">
        <v>8231</v>
      </c>
      <c r="H9353">
        <v>1</v>
      </c>
      <c r="I9353" s="158" t="str">
        <f>IF(A9353=A9352,I9352&amp;CHAR(10)&amp;"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4" spans="1:9" x14ac:dyDescent="0.25">
      <c r="A9354" t="s">
        <v>15055</v>
      </c>
      <c r="B9354">
        <v>75826799</v>
      </c>
      <c r="C9354" t="s">
        <v>16</v>
      </c>
      <c r="D9354" s="158" t="str">
        <f>IF(Tabel_Forespørgsel_fra_Visma28[[#This Row],[SupProd]]=" "," "," - "&amp;Tabel_Forespørgsel_fra_Visma28[[#This Row],[SupProd]])</f>
        <v xml:space="preserve"> </v>
      </c>
      <c r="E9354" t="s">
        <v>16</v>
      </c>
      <c r="F9354" s="158" t="str">
        <f>IF(Tabel_Forespørgsel_fra_Visma28[[#This Row],[SupDescr]]=" "," "," - "&amp;Tabel_Forespørgsel_fra_Visma28[[#This Row],[SupDescr]])</f>
        <v xml:space="preserve"> </v>
      </c>
      <c r="G9354" t="s">
        <v>8231</v>
      </c>
      <c r="H9354">
        <v>1</v>
      </c>
      <c r="I9354" s="158" t="str">
        <f>IF(A9354=A9353,I9353&amp;CHAR(10)&amp;"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5" spans="1:9" x14ac:dyDescent="0.25">
      <c r="A9355" t="s">
        <v>15041</v>
      </c>
      <c r="B9355">
        <v>75826799</v>
      </c>
      <c r="C9355" t="s">
        <v>16</v>
      </c>
      <c r="D9355" s="158" t="str">
        <f>IF(Tabel_Forespørgsel_fra_Visma28[[#This Row],[SupProd]]=" "," "," - "&amp;Tabel_Forespørgsel_fra_Visma28[[#This Row],[SupProd]])</f>
        <v xml:space="preserve"> </v>
      </c>
      <c r="E9355" t="s">
        <v>16</v>
      </c>
      <c r="F9355" s="158" t="str">
        <f>IF(Tabel_Forespørgsel_fra_Visma28[[#This Row],[SupDescr]]=" "," "," - "&amp;Tabel_Forespørgsel_fra_Visma28[[#This Row],[SupDescr]])</f>
        <v xml:space="preserve"> </v>
      </c>
      <c r="G9355" t="s">
        <v>8231</v>
      </c>
      <c r="H9355">
        <v>1</v>
      </c>
      <c r="I9355" s="158" t="str">
        <f>IF(A9355=A9354,I9354&amp;CHAR(10)&amp;"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6" spans="1:9" x14ac:dyDescent="0.25">
      <c r="A9356" t="s">
        <v>15042</v>
      </c>
      <c r="B9356">
        <v>75826799</v>
      </c>
      <c r="C9356" t="s">
        <v>16</v>
      </c>
      <c r="D9356" s="158" t="str">
        <f>IF(Tabel_Forespørgsel_fra_Visma28[[#This Row],[SupProd]]=" "," "," - "&amp;Tabel_Forespørgsel_fra_Visma28[[#This Row],[SupProd]])</f>
        <v xml:space="preserve"> </v>
      </c>
      <c r="E9356" t="s">
        <v>16</v>
      </c>
      <c r="F9356" s="158" t="str">
        <f>IF(Tabel_Forespørgsel_fra_Visma28[[#This Row],[SupDescr]]=" "," "," - "&amp;Tabel_Forespørgsel_fra_Visma28[[#This Row],[SupDescr]])</f>
        <v xml:space="preserve"> </v>
      </c>
      <c r="G9356" t="s">
        <v>8231</v>
      </c>
      <c r="H9356">
        <v>1</v>
      </c>
      <c r="I9356" s="158" t="str">
        <f>IF(A9356=A9355,I9355&amp;CHAR(10)&amp;"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7" spans="1:9" x14ac:dyDescent="0.25">
      <c r="A9357" t="s">
        <v>14165</v>
      </c>
      <c r="B9357">
        <v>75826799</v>
      </c>
      <c r="C9357" t="s">
        <v>16</v>
      </c>
      <c r="D9357" s="158" t="str">
        <f>IF(Tabel_Forespørgsel_fra_Visma28[[#This Row],[SupProd]]=" "," "," - "&amp;Tabel_Forespørgsel_fra_Visma28[[#This Row],[SupProd]])</f>
        <v xml:space="preserve"> </v>
      </c>
      <c r="E9357" t="s">
        <v>16</v>
      </c>
      <c r="F9357" s="158" t="str">
        <f>IF(Tabel_Forespørgsel_fra_Visma28[[#This Row],[SupDescr]]=" "," "," - "&amp;Tabel_Forespørgsel_fra_Visma28[[#This Row],[SupDescr]])</f>
        <v xml:space="preserve"> </v>
      </c>
      <c r="G9357" t="s">
        <v>8231</v>
      </c>
      <c r="H9357">
        <v>1</v>
      </c>
      <c r="I9357" s="158" t="str">
        <f>IF(A9357=A9356,I9356&amp;CHAR(10)&amp;"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8" spans="1:9" x14ac:dyDescent="0.25">
      <c r="A9358" t="s">
        <v>15056</v>
      </c>
      <c r="B9358">
        <v>75826799</v>
      </c>
      <c r="C9358" t="s">
        <v>16</v>
      </c>
      <c r="D9358" s="158" t="str">
        <f>IF(Tabel_Forespørgsel_fra_Visma28[[#This Row],[SupProd]]=" "," "," - "&amp;Tabel_Forespørgsel_fra_Visma28[[#This Row],[SupProd]])</f>
        <v xml:space="preserve"> </v>
      </c>
      <c r="E9358" t="s">
        <v>16</v>
      </c>
      <c r="F9358" s="158" t="str">
        <f>IF(Tabel_Forespørgsel_fra_Visma28[[#This Row],[SupDescr]]=" "," "," - "&amp;Tabel_Forespørgsel_fra_Visma28[[#This Row],[SupDescr]])</f>
        <v xml:space="preserve"> </v>
      </c>
      <c r="G9358" t="s">
        <v>8231</v>
      </c>
      <c r="H9358">
        <v>1</v>
      </c>
      <c r="I9358" s="158" t="str">
        <f>IF(A9358=A9357,I9357&amp;CHAR(10)&amp;"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9" spans="1:9" x14ac:dyDescent="0.25">
      <c r="A9359" t="s">
        <v>15057</v>
      </c>
      <c r="B9359">
        <v>75826799</v>
      </c>
      <c r="C9359" t="s">
        <v>16</v>
      </c>
      <c r="D9359" s="158" t="str">
        <f>IF(Tabel_Forespørgsel_fra_Visma28[[#This Row],[SupProd]]=" "," "," - "&amp;Tabel_Forespørgsel_fra_Visma28[[#This Row],[SupProd]])</f>
        <v xml:space="preserve"> </v>
      </c>
      <c r="E9359" t="s">
        <v>16</v>
      </c>
      <c r="F9359" s="158" t="str">
        <f>IF(Tabel_Forespørgsel_fra_Visma28[[#This Row],[SupDescr]]=" "," "," - "&amp;Tabel_Forespørgsel_fra_Visma28[[#This Row],[SupDescr]])</f>
        <v xml:space="preserve"> </v>
      </c>
      <c r="G9359" t="s">
        <v>8231</v>
      </c>
      <c r="H9359">
        <v>1</v>
      </c>
      <c r="I9359" s="158" t="str">
        <f>IF(A9359=A9358,I9358&amp;CHAR(10)&amp;"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60" spans="1:9" x14ac:dyDescent="0.25">
      <c r="A9360" t="s">
        <v>14978</v>
      </c>
      <c r="B9360">
        <v>75826799</v>
      </c>
      <c r="C9360" t="s">
        <v>16</v>
      </c>
      <c r="D9360" s="158" t="str">
        <f>IF(Tabel_Forespørgsel_fra_Visma28[[#This Row],[SupProd]]=" "," "," - "&amp;Tabel_Forespørgsel_fra_Visma28[[#This Row],[SupProd]])</f>
        <v xml:space="preserve"> </v>
      </c>
      <c r="E9360" t="s">
        <v>16</v>
      </c>
      <c r="F9360" s="158" t="str">
        <f>IF(Tabel_Forespørgsel_fra_Visma28[[#This Row],[SupDescr]]=" "," "," - "&amp;Tabel_Forespørgsel_fra_Visma28[[#This Row],[SupDescr]])</f>
        <v xml:space="preserve"> </v>
      </c>
      <c r="G9360" t="s">
        <v>8231</v>
      </c>
      <c r="H9360">
        <v>1</v>
      </c>
      <c r="I9360" s="158" t="str">
        <f>IF(A9360=A9359,I9359&amp;CHAR(10)&amp;"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61" spans="1:9" x14ac:dyDescent="0.25">
      <c r="A9361" t="s">
        <v>14983</v>
      </c>
      <c r="B9361">
        <v>75826799</v>
      </c>
      <c r="C9361" t="s">
        <v>16</v>
      </c>
      <c r="D9361" s="158" t="str">
        <f>IF(Tabel_Forespørgsel_fra_Visma28[[#This Row],[SupProd]]=" "," "," - "&amp;Tabel_Forespørgsel_fra_Visma28[[#This Row],[SupProd]])</f>
        <v xml:space="preserve"> </v>
      </c>
      <c r="E9361" t="s">
        <v>16</v>
      </c>
      <c r="F9361" s="158" t="str">
        <f>IF(Tabel_Forespørgsel_fra_Visma28[[#This Row],[SupDescr]]=" "," "," - "&amp;Tabel_Forespørgsel_fra_Visma28[[#This Row],[SupDescr]])</f>
        <v xml:space="preserve"> </v>
      </c>
      <c r="G9361" t="s">
        <v>8231</v>
      </c>
      <c r="H9361">
        <v>1</v>
      </c>
      <c r="I9361" s="158" t="str">
        <f>IF(A9361=A9360,I9360&amp;CHAR(10)&amp;"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62" spans="1:9" x14ac:dyDescent="0.25">
      <c r="A9362" t="s">
        <v>14984</v>
      </c>
      <c r="B9362">
        <v>75826799</v>
      </c>
      <c r="C9362" t="s">
        <v>16</v>
      </c>
      <c r="D9362" s="158" t="str">
        <f>IF(Tabel_Forespørgsel_fra_Visma28[[#This Row],[SupProd]]=" "," "," - "&amp;Tabel_Forespørgsel_fra_Visma28[[#This Row],[SupProd]])</f>
        <v xml:space="preserve"> </v>
      </c>
      <c r="E9362" t="s">
        <v>16</v>
      </c>
      <c r="F9362" s="158" t="str">
        <f>IF(Tabel_Forespørgsel_fra_Visma28[[#This Row],[SupDescr]]=" "," "," - "&amp;Tabel_Forespørgsel_fra_Visma28[[#This Row],[SupDescr]])</f>
        <v xml:space="preserve"> </v>
      </c>
      <c r="G9362" t="s">
        <v>8231</v>
      </c>
      <c r="H9362">
        <v>1</v>
      </c>
      <c r="I9362" s="158" t="str">
        <f>IF(A9362=A9361,I9361&amp;CHAR(10)&amp;"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63" spans="1:9" x14ac:dyDescent="0.25">
      <c r="A9363" t="s">
        <v>14609</v>
      </c>
      <c r="B9363">
        <v>74755755</v>
      </c>
      <c r="C9363" t="s">
        <v>16</v>
      </c>
      <c r="D9363" s="158" t="str">
        <f>IF(Tabel_Forespørgsel_fra_Visma28[[#This Row],[SupProd]]=" "," "," - "&amp;Tabel_Forespørgsel_fra_Visma28[[#This Row],[SupProd]])</f>
        <v xml:space="preserve"> </v>
      </c>
      <c r="E9363" t="s">
        <v>16</v>
      </c>
      <c r="F9363" s="158" t="str">
        <f>IF(Tabel_Forespørgsel_fra_Visma28[[#This Row],[SupDescr]]=" "," "," - "&amp;Tabel_Forespørgsel_fra_Visma28[[#This Row],[SupDescr]])</f>
        <v xml:space="preserve"> </v>
      </c>
      <c r="G9363" t="s">
        <v>4786</v>
      </c>
      <c r="H9363">
        <v>1</v>
      </c>
      <c r="I9363" s="158" t="str">
        <f>IF(A9363=A9362,I9362&amp;CHAR(10)&amp;"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364" spans="1:9" x14ac:dyDescent="0.25">
      <c r="A9364" t="s">
        <v>14767</v>
      </c>
      <c r="B9364">
        <v>75211662</v>
      </c>
      <c r="C9364" t="s">
        <v>16</v>
      </c>
      <c r="D9364" s="158" t="str">
        <f>IF(Tabel_Forespørgsel_fra_Visma28[[#This Row],[SupProd]]=" "," "," - "&amp;Tabel_Forespørgsel_fra_Visma28[[#This Row],[SupProd]])</f>
        <v xml:space="preserve"> </v>
      </c>
      <c r="E9364" t="s">
        <v>16</v>
      </c>
      <c r="F9364" s="158" t="str">
        <f>IF(Tabel_Forespørgsel_fra_Visma28[[#This Row],[SupDescr]]=" "," "," - "&amp;Tabel_Forespørgsel_fra_Visma28[[#This Row],[SupDescr]])</f>
        <v xml:space="preserve"> </v>
      </c>
      <c r="G9364" t="s">
        <v>7015</v>
      </c>
      <c r="H9364">
        <v>1</v>
      </c>
      <c r="I9364" s="158" t="str">
        <f>IF(A9364=A9363,I9363&amp;CHAR(10)&amp;"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65" spans="1:9" x14ac:dyDescent="0.25">
      <c r="A9365" t="s">
        <v>14760</v>
      </c>
      <c r="B9365">
        <v>74762273</v>
      </c>
      <c r="C9365" t="s">
        <v>16</v>
      </c>
      <c r="D9365" s="158" t="str">
        <f>IF(Tabel_Forespørgsel_fra_Visma28[[#This Row],[SupProd]]=" "," "," - "&amp;Tabel_Forespørgsel_fra_Visma28[[#This Row],[SupProd]])</f>
        <v xml:space="preserve"> </v>
      </c>
      <c r="E9365" t="s">
        <v>16</v>
      </c>
      <c r="F9365" s="158" t="str">
        <f>IF(Tabel_Forespørgsel_fra_Visma28[[#This Row],[SupDescr]]=" "," "," - "&amp;Tabel_Forespørgsel_fra_Visma28[[#This Row],[SupDescr]])</f>
        <v xml:space="preserve"> </v>
      </c>
      <c r="G9365" t="s">
        <v>154</v>
      </c>
      <c r="H9365">
        <v>1</v>
      </c>
      <c r="I9365" s="158" t="str">
        <f>IF(A9365=A9364,I9364&amp;CHAR(10)&amp;"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366" spans="1:9" x14ac:dyDescent="0.25">
      <c r="A9366" t="s">
        <v>14431</v>
      </c>
      <c r="B9366">
        <v>75211662</v>
      </c>
      <c r="C9366" t="s">
        <v>16</v>
      </c>
      <c r="D9366" s="158" t="str">
        <f>IF(Tabel_Forespørgsel_fra_Visma28[[#This Row],[SupProd]]=" "," "," - "&amp;Tabel_Forespørgsel_fra_Visma28[[#This Row],[SupProd]])</f>
        <v xml:space="preserve"> </v>
      </c>
      <c r="E9366" t="s">
        <v>16</v>
      </c>
      <c r="F9366" s="158" t="str">
        <f>IF(Tabel_Forespørgsel_fra_Visma28[[#This Row],[SupDescr]]=" "," "," - "&amp;Tabel_Forespørgsel_fra_Visma28[[#This Row],[SupDescr]])</f>
        <v xml:space="preserve"> </v>
      </c>
      <c r="G9366" t="s">
        <v>7015</v>
      </c>
      <c r="H9366">
        <v>1</v>
      </c>
      <c r="I9366" s="158" t="str">
        <f>IF(A9366=A9365,I9365&amp;CHAR(10)&amp;"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67" spans="1:9" x14ac:dyDescent="0.25">
      <c r="A9367" t="s">
        <v>13956</v>
      </c>
      <c r="B9367">
        <v>75196500</v>
      </c>
      <c r="C9367" t="s">
        <v>16</v>
      </c>
      <c r="D9367" s="158" t="str">
        <f>IF(Tabel_Forespørgsel_fra_Visma28[[#This Row],[SupProd]]=" "," "," - "&amp;Tabel_Forespørgsel_fra_Visma28[[#This Row],[SupProd]])</f>
        <v xml:space="preserve"> </v>
      </c>
      <c r="E9367" t="s">
        <v>16</v>
      </c>
      <c r="F9367" s="158" t="str">
        <f>IF(Tabel_Forespørgsel_fra_Visma28[[#This Row],[SupDescr]]=" "," "," - "&amp;Tabel_Forespørgsel_fra_Visma28[[#This Row],[SupDescr]])</f>
        <v xml:space="preserve"> </v>
      </c>
      <c r="G9367" t="s">
        <v>2425</v>
      </c>
      <c r="H9367">
        <v>1</v>
      </c>
      <c r="I9367" s="158" t="str">
        <f>IF(A9367=A9366,I9366&amp;CHAR(10)&amp;"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368" spans="1:9" x14ac:dyDescent="0.25">
      <c r="A9368" t="s">
        <v>14829</v>
      </c>
      <c r="B9368">
        <v>75500133</v>
      </c>
      <c r="C9368" t="s">
        <v>16</v>
      </c>
      <c r="D9368" s="158" t="str">
        <f>IF(Tabel_Forespørgsel_fra_Visma28[[#This Row],[SupProd]]=" "," "," - "&amp;Tabel_Forespørgsel_fra_Visma28[[#This Row],[SupProd]])</f>
        <v xml:space="preserve"> </v>
      </c>
      <c r="E9368" t="s">
        <v>16</v>
      </c>
      <c r="F9368" s="158" t="str">
        <f>IF(Tabel_Forespørgsel_fra_Visma28[[#This Row],[SupDescr]]=" "," "," - "&amp;Tabel_Forespørgsel_fra_Visma28[[#This Row],[SupDescr]])</f>
        <v xml:space="preserve"> </v>
      </c>
      <c r="G9368" t="s">
        <v>3560</v>
      </c>
      <c r="H9368">
        <v>1</v>
      </c>
      <c r="I9368" s="158" t="str">
        <f>IF(A9368=A9367,I9367&amp;CHAR(10)&amp;"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69" spans="1:9" x14ac:dyDescent="0.25">
      <c r="A9369" t="s">
        <v>14124</v>
      </c>
      <c r="B9369">
        <v>75500133</v>
      </c>
      <c r="C9369" t="s">
        <v>16</v>
      </c>
      <c r="D9369" s="158" t="str">
        <f>IF(Tabel_Forespørgsel_fra_Visma28[[#This Row],[SupProd]]=" "," "," - "&amp;Tabel_Forespørgsel_fra_Visma28[[#This Row],[SupProd]])</f>
        <v xml:space="preserve"> </v>
      </c>
      <c r="E9369" t="s">
        <v>16</v>
      </c>
      <c r="F9369" s="158" t="str">
        <f>IF(Tabel_Forespørgsel_fra_Visma28[[#This Row],[SupDescr]]=" "," "," - "&amp;Tabel_Forespørgsel_fra_Visma28[[#This Row],[SupDescr]])</f>
        <v xml:space="preserve"> </v>
      </c>
      <c r="G9369" t="s">
        <v>3560</v>
      </c>
      <c r="H9369">
        <v>1</v>
      </c>
      <c r="I9369" s="158" t="str">
        <f>IF(A9369=A9368,I9368&amp;CHAR(10)&amp;"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70" spans="1:9" x14ac:dyDescent="0.25">
      <c r="A9370" t="s">
        <v>14830</v>
      </c>
      <c r="B9370">
        <v>75500133</v>
      </c>
      <c r="C9370" t="s">
        <v>16</v>
      </c>
      <c r="D9370" s="158" t="str">
        <f>IF(Tabel_Forespørgsel_fra_Visma28[[#This Row],[SupProd]]=" "," "," - "&amp;Tabel_Forespørgsel_fra_Visma28[[#This Row],[SupProd]])</f>
        <v xml:space="preserve"> </v>
      </c>
      <c r="E9370" t="s">
        <v>16</v>
      </c>
      <c r="F9370" s="158" t="str">
        <f>IF(Tabel_Forespørgsel_fra_Visma28[[#This Row],[SupDescr]]=" "," "," - "&amp;Tabel_Forespørgsel_fra_Visma28[[#This Row],[SupDescr]])</f>
        <v xml:space="preserve"> </v>
      </c>
      <c r="G9370" t="s">
        <v>3560</v>
      </c>
      <c r="H9370">
        <v>1</v>
      </c>
      <c r="I9370" s="158" t="str">
        <f>IF(A9370=A9369,I9369&amp;CHAR(10)&amp;"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71" spans="1:9" x14ac:dyDescent="0.25">
      <c r="A9371" t="s">
        <v>14832</v>
      </c>
      <c r="B9371">
        <v>75500133</v>
      </c>
      <c r="C9371" t="s">
        <v>16</v>
      </c>
      <c r="D9371" s="158" t="str">
        <f>IF(Tabel_Forespørgsel_fra_Visma28[[#This Row],[SupProd]]=" "," "," - "&amp;Tabel_Forespørgsel_fra_Visma28[[#This Row],[SupProd]])</f>
        <v xml:space="preserve"> </v>
      </c>
      <c r="E9371" t="s">
        <v>16</v>
      </c>
      <c r="F9371" s="158" t="str">
        <f>IF(Tabel_Forespørgsel_fra_Visma28[[#This Row],[SupDescr]]=" "," "," - "&amp;Tabel_Forespørgsel_fra_Visma28[[#This Row],[SupDescr]])</f>
        <v xml:space="preserve"> </v>
      </c>
      <c r="G9371" t="s">
        <v>3560</v>
      </c>
      <c r="H9371">
        <v>1</v>
      </c>
      <c r="I9371" s="158" t="str">
        <f>IF(A9371=A9370,I9370&amp;CHAR(10)&amp;"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72" spans="1:9" x14ac:dyDescent="0.25">
      <c r="A9372" t="s">
        <v>15023</v>
      </c>
      <c r="B9372">
        <v>75196500</v>
      </c>
      <c r="C9372" t="s">
        <v>16</v>
      </c>
      <c r="D9372" s="158" t="str">
        <f>IF(Tabel_Forespørgsel_fra_Visma28[[#This Row],[SupProd]]=" "," "," - "&amp;Tabel_Forespørgsel_fra_Visma28[[#This Row],[SupProd]])</f>
        <v xml:space="preserve"> </v>
      </c>
      <c r="E9372" t="s">
        <v>16</v>
      </c>
      <c r="F9372" s="158" t="str">
        <f>IF(Tabel_Forespørgsel_fra_Visma28[[#This Row],[SupDescr]]=" "," "," - "&amp;Tabel_Forespørgsel_fra_Visma28[[#This Row],[SupDescr]])</f>
        <v xml:space="preserve"> </v>
      </c>
      <c r="G9372" t="s">
        <v>2425</v>
      </c>
      <c r="H9372">
        <v>1</v>
      </c>
      <c r="I9372" s="158" t="str">
        <f>IF(A9372=A9371,I9371&amp;CHAR(10)&amp;"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373" spans="1:9" x14ac:dyDescent="0.25">
      <c r="A9373" t="s">
        <v>14079</v>
      </c>
      <c r="B9373">
        <v>75180019</v>
      </c>
      <c r="C9373" t="s">
        <v>16</v>
      </c>
      <c r="D9373" s="158" t="str">
        <f>IF(Tabel_Forespørgsel_fra_Visma28[[#This Row],[SupProd]]=" "," "," - "&amp;Tabel_Forespørgsel_fra_Visma28[[#This Row],[SupProd]])</f>
        <v xml:space="preserve"> </v>
      </c>
      <c r="E9373" t="s">
        <v>16</v>
      </c>
      <c r="F9373" s="158" t="str">
        <f>IF(Tabel_Forespørgsel_fra_Visma28[[#This Row],[SupDescr]]=" "," "," - "&amp;Tabel_Forespørgsel_fra_Visma28[[#This Row],[SupDescr]])</f>
        <v xml:space="preserve"> </v>
      </c>
      <c r="G9373" t="s">
        <v>2430</v>
      </c>
      <c r="H9373">
        <v>1</v>
      </c>
      <c r="I9373" s="158" t="str">
        <f>IF(A9373=A9372,I9372&amp;CHAR(10)&amp;"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74" spans="1:9" x14ac:dyDescent="0.25">
      <c r="A9374" t="s">
        <v>14076</v>
      </c>
      <c r="B9374">
        <v>75180019</v>
      </c>
      <c r="C9374" t="s">
        <v>16</v>
      </c>
      <c r="D9374" s="158" t="str">
        <f>IF(Tabel_Forespørgsel_fra_Visma28[[#This Row],[SupProd]]=" "," "," - "&amp;Tabel_Forespørgsel_fra_Visma28[[#This Row],[SupProd]])</f>
        <v xml:space="preserve"> </v>
      </c>
      <c r="E9374" t="s">
        <v>16</v>
      </c>
      <c r="F9374" s="158" t="str">
        <f>IF(Tabel_Forespørgsel_fra_Visma28[[#This Row],[SupDescr]]=" "," "," - "&amp;Tabel_Forespørgsel_fra_Visma28[[#This Row],[SupDescr]])</f>
        <v xml:space="preserve"> </v>
      </c>
      <c r="G9374" t="s">
        <v>2430</v>
      </c>
      <c r="H9374">
        <v>1</v>
      </c>
      <c r="I9374" s="158" t="str">
        <f>IF(A9374=A9373,I9373&amp;CHAR(10)&amp;"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75" spans="1:9" x14ac:dyDescent="0.25">
      <c r="A9375" t="s">
        <v>14059</v>
      </c>
      <c r="B9375">
        <v>75180019</v>
      </c>
      <c r="C9375" t="s">
        <v>16</v>
      </c>
      <c r="D9375" s="158" t="str">
        <f>IF(Tabel_Forespørgsel_fra_Visma28[[#This Row],[SupProd]]=" "," "," - "&amp;Tabel_Forespørgsel_fra_Visma28[[#This Row],[SupProd]])</f>
        <v xml:space="preserve"> </v>
      </c>
      <c r="E9375" t="s">
        <v>16</v>
      </c>
      <c r="F9375" s="158" t="str">
        <f>IF(Tabel_Forespørgsel_fra_Visma28[[#This Row],[SupDescr]]=" "," "," - "&amp;Tabel_Forespørgsel_fra_Visma28[[#This Row],[SupDescr]])</f>
        <v xml:space="preserve"> </v>
      </c>
      <c r="G9375" t="s">
        <v>2430</v>
      </c>
      <c r="H9375">
        <v>1</v>
      </c>
      <c r="I9375" s="158" t="str">
        <f>IF(A9375=A9374,I9374&amp;CHAR(10)&amp;"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76" spans="1:9" x14ac:dyDescent="0.25">
      <c r="A9376" t="s">
        <v>14060</v>
      </c>
      <c r="B9376">
        <v>75180019</v>
      </c>
      <c r="C9376" t="s">
        <v>16</v>
      </c>
      <c r="D9376" s="158" t="str">
        <f>IF(Tabel_Forespørgsel_fra_Visma28[[#This Row],[SupProd]]=" "," "," - "&amp;Tabel_Forespørgsel_fra_Visma28[[#This Row],[SupProd]])</f>
        <v xml:space="preserve"> </v>
      </c>
      <c r="E9376" t="s">
        <v>16</v>
      </c>
      <c r="F9376" s="158" t="str">
        <f>IF(Tabel_Forespørgsel_fra_Visma28[[#This Row],[SupDescr]]=" "," "," - "&amp;Tabel_Forespørgsel_fra_Visma28[[#This Row],[SupDescr]])</f>
        <v xml:space="preserve"> </v>
      </c>
      <c r="G9376" t="s">
        <v>2430</v>
      </c>
      <c r="H9376">
        <v>1</v>
      </c>
      <c r="I9376" s="158" t="str">
        <f>IF(A9376=A9375,I9375&amp;CHAR(10)&amp;"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77" spans="1:9" x14ac:dyDescent="0.25">
      <c r="A9377" t="s">
        <v>14061</v>
      </c>
      <c r="B9377">
        <v>75180019</v>
      </c>
      <c r="C9377" t="s">
        <v>16</v>
      </c>
      <c r="D9377" s="158" t="str">
        <f>IF(Tabel_Forespørgsel_fra_Visma28[[#This Row],[SupProd]]=" "," "," - "&amp;Tabel_Forespørgsel_fra_Visma28[[#This Row],[SupProd]])</f>
        <v xml:space="preserve"> </v>
      </c>
      <c r="E9377" t="s">
        <v>16</v>
      </c>
      <c r="F9377" s="158" t="str">
        <f>IF(Tabel_Forespørgsel_fra_Visma28[[#This Row],[SupDescr]]=" "," "," - "&amp;Tabel_Forespørgsel_fra_Visma28[[#This Row],[SupDescr]])</f>
        <v xml:space="preserve"> </v>
      </c>
      <c r="G9377" t="s">
        <v>2430</v>
      </c>
      <c r="H9377">
        <v>1</v>
      </c>
      <c r="I9377" s="158" t="str">
        <f>IF(A9377=A9376,I9376&amp;CHAR(10)&amp;"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78" spans="1:9" x14ac:dyDescent="0.25">
      <c r="A9378" t="s">
        <v>14677</v>
      </c>
      <c r="B9378">
        <v>75500133</v>
      </c>
      <c r="C9378" t="s">
        <v>16</v>
      </c>
      <c r="D9378" s="158" t="str">
        <f>IF(Tabel_Forespørgsel_fra_Visma28[[#This Row],[SupProd]]=" "," "," - "&amp;Tabel_Forespørgsel_fra_Visma28[[#This Row],[SupProd]])</f>
        <v xml:space="preserve"> </v>
      </c>
      <c r="E9378" t="s">
        <v>16</v>
      </c>
      <c r="F9378" s="158" t="str">
        <f>IF(Tabel_Forespørgsel_fra_Visma28[[#This Row],[SupDescr]]=" "," "," - "&amp;Tabel_Forespørgsel_fra_Visma28[[#This Row],[SupDescr]])</f>
        <v xml:space="preserve"> </v>
      </c>
      <c r="G9378" t="s">
        <v>3560</v>
      </c>
      <c r="H9378">
        <v>1</v>
      </c>
      <c r="I9378" s="158" t="str">
        <f>IF(A9378=A9377,I9377&amp;CHAR(10)&amp;"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79" spans="1:9" x14ac:dyDescent="0.25">
      <c r="A9379" t="s">
        <v>14789</v>
      </c>
      <c r="B9379">
        <v>75500133</v>
      </c>
      <c r="C9379" t="s">
        <v>16</v>
      </c>
      <c r="D9379" s="158" t="str">
        <f>IF(Tabel_Forespørgsel_fra_Visma28[[#This Row],[SupProd]]=" "," "," - "&amp;Tabel_Forespørgsel_fra_Visma28[[#This Row],[SupProd]])</f>
        <v xml:space="preserve"> </v>
      </c>
      <c r="E9379" t="s">
        <v>16</v>
      </c>
      <c r="F9379" s="158" t="str">
        <f>IF(Tabel_Forespørgsel_fra_Visma28[[#This Row],[SupDescr]]=" "," "," - "&amp;Tabel_Forespørgsel_fra_Visma28[[#This Row],[SupDescr]])</f>
        <v xml:space="preserve"> </v>
      </c>
      <c r="G9379" t="s">
        <v>3560</v>
      </c>
      <c r="H9379">
        <v>1</v>
      </c>
      <c r="I9379" s="158" t="str">
        <f>IF(A9379=A9378,I9378&amp;CHAR(10)&amp;"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80" spans="1:9" x14ac:dyDescent="0.25">
      <c r="A9380" t="s">
        <v>14126</v>
      </c>
      <c r="B9380">
        <v>75196500</v>
      </c>
      <c r="C9380" t="s">
        <v>16</v>
      </c>
      <c r="D9380" s="158" t="str">
        <f>IF(Tabel_Forespørgsel_fra_Visma28[[#This Row],[SupProd]]=" "," "," - "&amp;Tabel_Forespørgsel_fra_Visma28[[#This Row],[SupProd]])</f>
        <v xml:space="preserve"> </v>
      </c>
      <c r="E9380" t="s">
        <v>16</v>
      </c>
      <c r="F9380" s="158" t="str">
        <f>IF(Tabel_Forespørgsel_fra_Visma28[[#This Row],[SupDescr]]=" "," "," - "&amp;Tabel_Forespørgsel_fra_Visma28[[#This Row],[SupDescr]])</f>
        <v xml:space="preserve"> </v>
      </c>
      <c r="G9380" t="s">
        <v>2425</v>
      </c>
      <c r="H9380">
        <v>1</v>
      </c>
      <c r="I9380" s="158" t="str">
        <f>IF(A9380=A9379,I9379&amp;CHAR(10)&amp;"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381" spans="1:9" x14ac:dyDescent="0.25">
      <c r="A9381" t="s">
        <v>14946</v>
      </c>
      <c r="B9381">
        <v>75196500</v>
      </c>
      <c r="C9381" t="s">
        <v>16</v>
      </c>
      <c r="D9381" s="158" t="str">
        <f>IF(Tabel_Forespørgsel_fra_Visma28[[#This Row],[SupProd]]=" "," "," - "&amp;Tabel_Forespørgsel_fra_Visma28[[#This Row],[SupProd]])</f>
        <v xml:space="preserve"> </v>
      </c>
      <c r="E9381" t="s">
        <v>16</v>
      </c>
      <c r="F9381" s="158" t="str">
        <f>IF(Tabel_Forespørgsel_fra_Visma28[[#This Row],[SupDescr]]=" "," "," - "&amp;Tabel_Forespørgsel_fra_Visma28[[#This Row],[SupDescr]])</f>
        <v xml:space="preserve"> </v>
      </c>
      <c r="G9381" t="s">
        <v>2425</v>
      </c>
      <c r="H9381">
        <v>1</v>
      </c>
      <c r="I9381" s="158" t="str">
        <f>IF(A9381=A9380,I9380&amp;CHAR(10)&amp;"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382" spans="1:9" x14ac:dyDescent="0.25">
      <c r="A9382" t="s">
        <v>41415</v>
      </c>
      <c r="B9382">
        <v>75180019</v>
      </c>
      <c r="C9382" t="s">
        <v>16</v>
      </c>
      <c r="D9382" s="158" t="str">
        <f>IF(Tabel_Forespørgsel_fra_Visma28[[#This Row],[SupProd]]=" "," "," - "&amp;Tabel_Forespørgsel_fra_Visma28[[#This Row],[SupProd]])</f>
        <v xml:space="preserve"> </v>
      </c>
      <c r="E9382" t="s">
        <v>16</v>
      </c>
      <c r="F9382" s="158" t="str">
        <f>IF(Tabel_Forespørgsel_fra_Visma28[[#This Row],[SupDescr]]=" "," "," - "&amp;Tabel_Forespørgsel_fra_Visma28[[#This Row],[SupDescr]])</f>
        <v xml:space="preserve"> </v>
      </c>
      <c r="G9382" t="s">
        <v>2430</v>
      </c>
      <c r="H9382">
        <v>1</v>
      </c>
      <c r="I9382" s="158" t="str">
        <f>IF(A9382=A9381,I9381&amp;CHAR(10)&amp;"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83" spans="1:9" x14ac:dyDescent="0.25">
      <c r="A9383" t="s">
        <v>41396</v>
      </c>
      <c r="B9383">
        <v>75211662</v>
      </c>
      <c r="C9383" t="s">
        <v>16</v>
      </c>
      <c r="D9383" s="158" t="str">
        <f>IF(Tabel_Forespørgsel_fra_Visma28[[#This Row],[SupProd]]=" "," "," - "&amp;Tabel_Forespørgsel_fra_Visma28[[#This Row],[SupProd]])</f>
        <v xml:space="preserve"> </v>
      </c>
      <c r="E9383" t="s">
        <v>16</v>
      </c>
      <c r="F9383" s="158" t="str">
        <f>IF(Tabel_Forespørgsel_fra_Visma28[[#This Row],[SupDescr]]=" "," "," - "&amp;Tabel_Forespørgsel_fra_Visma28[[#This Row],[SupDescr]])</f>
        <v xml:space="preserve"> </v>
      </c>
      <c r="G9383" t="s">
        <v>7015</v>
      </c>
      <c r="H9383">
        <v>2</v>
      </c>
      <c r="I9383" s="158" t="str">
        <f>IF(A9383=A9382,I9382&amp;CHAR(10)&amp;"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4" spans="1:9" x14ac:dyDescent="0.25">
      <c r="A9384" t="s">
        <v>41397</v>
      </c>
      <c r="B9384">
        <v>75211662</v>
      </c>
      <c r="C9384" t="s">
        <v>16</v>
      </c>
      <c r="D9384" s="158" t="str">
        <f>IF(Tabel_Forespørgsel_fra_Visma28[[#This Row],[SupProd]]=" "," "," - "&amp;Tabel_Forespørgsel_fra_Visma28[[#This Row],[SupProd]])</f>
        <v xml:space="preserve"> </v>
      </c>
      <c r="E9384" t="s">
        <v>16</v>
      </c>
      <c r="F9384" s="158" t="str">
        <f>IF(Tabel_Forespørgsel_fra_Visma28[[#This Row],[SupDescr]]=" "," "," - "&amp;Tabel_Forespørgsel_fra_Visma28[[#This Row],[SupDescr]])</f>
        <v xml:space="preserve"> </v>
      </c>
      <c r="G9384" t="s">
        <v>7015</v>
      </c>
      <c r="H9384">
        <v>2</v>
      </c>
      <c r="I9384" s="158" t="str">
        <f>IF(A9384=A9383,I9383&amp;CHAR(10)&amp;"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5" spans="1:9" x14ac:dyDescent="0.25">
      <c r="A9385" t="s">
        <v>41694</v>
      </c>
      <c r="B9385">
        <v>75211662</v>
      </c>
      <c r="C9385" t="s">
        <v>16</v>
      </c>
      <c r="D9385" s="158" t="str">
        <f>IF(Tabel_Forespørgsel_fra_Visma28[[#This Row],[SupProd]]=" "," "," - "&amp;Tabel_Forespørgsel_fra_Visma28[[#This Row],[SupProd]])</f>
        <v xml:space="preserve"> </v>
      </c>
      <c r="E9385" t="s">
        <v>16</v>
      </c>
      <c r="F9385" s="158" t="str">
        <f>IF(Tabel_Forespørgsel_fra_Visma28[[#This Row],[SupDescr]]=" "," "," - "&amp;Tabel_Forespørgsel_fra_Visma28[[#This Row],[SupDescr]])</f>
        <v xml:space="preserve"> </v>
      </c>
      <c r="G9385" t="s">
        <v>7015</v>
      </c>
      <c r="H9385">
        <v>2</v>
      </c>
      <c r="I9385" s="158" t="str">
        <f>IF(A9385=A9384,I9384&amp;CHAR(10)&amp;"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6" spans="1:9" x14ac:dyDescent="0.25">
      <c r="A9386" t="s">
        <v>41695</v>
      </c>
      <c r="B9386">
        <v>75211662</v>
      </c>
      <c r="C9386" t="s">
        <v>16</v>
      </c>
      <c r="D9386" s="158" t="str">
        <f>IF(Tabel_Forespørgsel_fra_Visma28[[#This Row],[SupProd]]=" "," "," - "&amp;Tabel_Forespørgsel_fra_Visma28[[#This Row],[SupProd]])</f>
        <v xml:space="preserve"> </v>
      </c>
      <c r="E9386" t="s">
        <v>16</v>
      </c>
      <c r="F9386" s="158" t="str">
        <f>IF(Tabel_Forespørgsel_fra_Visma28[[#This Row],[SupDescr]]=" "," "," - "&amp;Tabel_Forespørgsel_fra_Visma28[[#This Row],[SupDescr]])</f>
        <v xml:space="preserve"> </v>
      </c>
      <c r="G9386" t="s">
        <v>7015</v>
      </c>
      <c r="H9386">
        <v>1</v>
      </c>
      <c r="I9386" s="158" t="str">
        <f>IF(A9386=A9385,I9385&amp;CHAR(10)&amp;"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7" spans="1:9" x14ac:dyDescent="0.25">
      <c r="A9387" t="s">
        <v>41050</v>
      </c>
      <c r="B9387">
        <v>75211662</v>
      </c>
      <c r="C9387" t="s">
        <v>16</v>
      </c>
      <c r="D9387" s="158" t="str">
        <f>IF(Tabel_Forespørgsel_fra_Visma28[[#This Row],[SupProd]]=" "," "," - "&amp;Tabel_Forespørgsel_fra_Visma28[[#This Row],[SupProd]])</f>
        <v xml:space="preserve"> </v>
      </c>
      <c r="E9387" t="s">
        <v>16</v>
      </c>
      <c r="F9387" s="158" t="str">
        <f>IF(Tabel_Forespørgsel_fra_Visma28[[#This Row],[SupDescr]]=" "," "," - "&amp;Tabel_Forespørgsel_fra_Visma28[[#This Row],[SupDescr]])</f>
        <v xml:space="preserve"> </v>
      </c>
      <c r="G9387" t="s">
        <v>7015</v>
      </c>
      <c r="H9387">
        <v>1</v>
      </c>
      <c r="I9387" s="158" t="str">
        <f>IF(A9387=A9386,I9386&amp;CHAR(10)&amp;"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8" spans="1:9" x14ac:dyDescent="0.25">
      <c r="A9388" t="s">
        <v>41696</v>
      </c>
      <c r="B9388">
        <v>75211662</v>
      </c>
      <c r="C9388" t="s">
        <v>16</v>
      </c>
      <c r="D9388" s="158" t="str">
        <f>IF(Tabel_Forespørgsel_fra_Visma28[[#This Row],[SupProd]]=" "," "," - "&amp;Tabel_Forespørgsel_fra_Visma28[[#This Row],[SupProd]])</f>
        <v xml:space="preserve"> </v>
      </c>
      <c r="E9388" t="s">
        <v>16</v>
      </c>
      <c r="F9388" s="158" t="str">
        <f>IF(Tabel_Forespørgsel_fra_Visma28[[#This Row],[SupDescr]]=" "," "," - "&amp;Tabel_Forespørgsel_fra_Visma28[[#This Row],[SupDescr]])</f>
        <v xml:space="preserve"> </v>
      </c>
      <c r="G9388" t="s">
        <v>7015</v>
      </c>
      <c r="H9388">
        <v>1</v>
      </c>
      <c r="I9388" s="158" t="str">
        <f>IF(A9388=A9387,I9387&amp;CHAR(10)&amp;"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9" spans="1:9" x14ac:dyDescent="0.25">
      <c r="A9389" t="s">
        <v>41697</v>
      </c>
      <c r="B9389">
        <v>75211662</v>
      </c>
      <c r="C9389" t="s">
        <v>16</v>
      </c>
      <c r="D9389" s="158" t="str">
        <f>IF(Tabel_Forespørgsel_fra_Visma28[[#This Row],[SupProd]]=" "," "," - "&amp;Tabel_Forespørgsel_fra_Visma28[[#This Row],[SupProd]])</f>
        <v xml:space="preserve"> </v>
      </c>
      <c r="E9389" t="s">
        <v>16</v>
      </c>
      <c r="F9389" s="158" t="str">
        <f>IF(Tabel_Forespørgsel_fra_Visma28[[#This Row],[SupDescr]]=" "," "," - "&amp;Tabel_Forespørgsel_fra_Visma28[[#This Row],[SupDescr]])</f>
        <v xml:space="preserve"> </v>
      </c>
      <c r="G9389" t="s">
        <v>7015</v>
      </c>
      <c r="H9389">
        <v>1</v>
      </c>
      <c r="I9389" s="158" t="str">
        <f>IF(A9389=A9388,I9388&amp;CHAR(10)&amp;"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90" spans="1:9" x14ac:dyDescent="0.25">
      <c r="A9390" t="s">
        <v>41051</v>
      </c>
      <c r="B9390">
        <v>75211662</v>
      </c>
      <c r="C9390" t="s">
        <v>16</v>
      </c>
      <c r="D9390" s="158" t="str">
        <f>IF(Tabel_Forespørgsel_fra_Visma28[[#This Row],[SupProd]]=" "," "," - "&amp;Tabel_Forespørgsel_fra_Visma28[[#This Row],[SupProd]])</f>
        <v xml:space="preserve"> </v>
      </c>
      <c r="E9390" t="s">
        <v>16</v>
      </c>
      <c r="F9390" s="158" t="str">
        <f>IF(Tabel_Forespørgsel_fra_Visma28[[#This Row],[SupDescr]]=" "," "," - "&amp;Tabel_Forespørgsel_fra_Visma28[[#This Row],[SupDescr]])</f>
        <v xml:space="preserve"> </v>
      </c>
      <c r="G9390" t="s">
        <v>7015</v>
      </c>
      <c r="H9390">
        <v>1</v>
      </c>
      <c r="I9390" s="158" t="str">
        <f>IF(A9390=A9389,I9389&amp;CHAR(10)&amp;"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91" spans="1:9" x14ac:dyDescent="0.25">
      <c r="A9391" t="s">
        <v>41681</v>
      </c>
      <c r="B9391">
        <v>75211662</v>
      </c>
      <c r="C9391" t="s">
        <v>16</v>
      </c>
      <c r="D9391" s="158" t="str">
        <f>IF(Tabel_Forespørgsel_fra_Visma28[[#This Row],[SupProd]]=" "," "," - "&amp;Tabel_Forespørgsel_fra_Visma28[[#This Row],[SupProd]])</f>
        <v xml:space="preserve"> </v>
      </c>
      <c r="E9391" t="s">
        <v>16</v>
      </c>
      <c r="F9391" s="158" t="str">
        <f>IF(Tabel_Forespørgsel_fra_Visma28[[#This Row],[SupDescr]]=" "," "," - "&amp;Tabel_Forespørgsel_fra_Visma28[[#This Row],[SupDescr]])</f>
        <v xml:space="preserve"> </v>
      </c>
      <c r="G9391" t="s">
        <v>7015</v>
      </c>
      <c r="H9391">
        <v>1</v>
      </c>
      <c r="I9391" s="158" t="str">
        <f>IF(A9391=A9390,I9390&amp;CHAR(10)&amp;"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92" spans="1:9" x14ac:dyDescent="0.25">
      <c r="A9392" t="s">
        <v>41682</v>
      </c>
      <c r="B9392">
        <v>75211662</v>
      </c>
      <c r="C9392" t="s">
        <v>16</v>
      </c>
      <c r="D9392" s="158" t="str">
        <f>IF(Tabel_Forespørgsel_fra_Visma28[[#This Row],[SupProd]]=" "," "," - "&amp;Tabel_Forespørgsel_fra_Visma28[[#This Row],[SupProd]])</f>
        <v xml:space="preserve"> </v>
      </c>
      <c r="E9392" t="s">
        <v>16</v>
      </c>
      <c r="F9392" s="158" t="str">
        <f>IF(Tabel_Forespørgsel_fra_Visma28[[#This Row],[SupDescr]]=" "," "," - "&amp;Tabel_Forespørgsel_fra_Visma28[[#This Row],[SupDescr]])</f>
        <v xml:space="preserve"> </v>
      </c>
      <c r="G9392" t="s">
        <v>7015</v>
      </c>
      <c r="H9392">
        <v>1</v>
      </c>
      <c r="I9392" s="158" t="str">
        <f>IF(A9392=A9391,I9391&amp;CHAR(10)&amp;"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93" spans="1:9" x14ac:dyDescent="0.25">
      <c r="A9393" t="s">
        <v>41419</v>
      </c>
      <c r="B9393">
        <v>75180019</v>
      </c>
      <c r="C9393" t="s">
        <v>16</v>
      </c>
      <c r="D9393" s="158" t="str">
        <f>IF(Tabel_Forespørgsel_fra_Visma28[[#This Row],[SupProd]]=" "," "," - "&amp;Tabel_Forespørgsel_fra_Visma28[[#This Row],[SupProd]])</f>
        <v xml:space="preserve"> </v>
      </c>
      <c r="E9393" t="s">
        <v>16</v>
      </c>
      <c r="F9393" s="158" t="str">
        <f>IF(Tabel_Forespørgsel_fra_Visma28[[#This Row],[SupDescr]]=" "," "," - "&amp;Tabel_Forespørgsel_fra_Visma28[[#This Row],[SupDescr]])</f>
        <v xml:space="preserve"> </v>
      </c>
      <c r="G9393" t="s">
        <v>2430</v>
      </c>
      <c r="H9393">
        <v>1</v>
      </c>
      <c r="I9393" s="158" t="str">
        <f>IF(A9393=A9392,I9392&amp;CHAR(10)&amp;"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94" spans="1:9" x14ac:dyDescent="0.25">
      <c r="A9394" t="s">
        <v>41417</v>
      </c>
      <c r="B9394">
        <v>75180019</v>
      </c>
      <c r="C9394" t="s">
        <v>16</v>
      </c>
      <c r="D9394" s="158" t="str">
        <f>IF(Tabel_Forespørgsel_fra_Visma28[[#This Row],[SupProd]]=" "," "," - "&amp;Tabel_Forespørgsel_fra_Visma28[[#This Row],[SupProd]])</f>
        <v xml:space="preserve"> </v>
      </c>
      <c r="E9394" t="s">
        <v>16</v>
      </c>
      <c r="F9394" s="158" t="str">
        <f>IF(Tabel_Forespørgsel_fra_Visma28[[#This Row],[SupDescr]]=" "," "," - "&amp;Tabel_Forespørgsel_fra_Visma28[[#This Row],[SupDescr]])</f>
        <v xml:space="preserve"> </v>
      </c>
      <c r="G9394" t="s">
        <v>2430</v>
      </c>
      <c r="H9394">
        <v>1</v>
      </c>
      <c r="I9394" s="158" t="str">
        <f>IF(A9394=A9393,I9393&amp;CHAR(10)&amp;"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95" spans="1:9" x14ac:dyDescent="0.25">
      <c r="A9395" t="s">
        <v>41418</v>
      </c>
      <c r="B9395">
        <v>75180019</v>
      </c>
      <c r="C9395" t="s">
        <v>16</v>
      </c>
      <c r="D9395" s="158" t="str">
        <f>IF(Tabel_Forespørgsel_fra_Visma28[[#This Row],[SupProd]]=" "," "," - "&amp;Tabel_Forespørgsel_fra_Visma28[[#This Row],[SupProd]])</f>
        <v xml:space="preserve"> </v>
      </c>
      <c r="E9395" t="s">
        <v>16</v>
      </c>
      <c r="F9395" s="158" t="str">
        <f>IF(Tabel_Forespørgsel_fra_Visma28[[#This Row],[SupDescr]]=" "," "," - "&amp;Tabel_Forespørgsel_fra_Visma28[[#This Row],[SupDescr]])</f>
        <v xml:space="preserve"> </v>
      </c>
      <c r="G9395" t="s">
        <v>2430</v>
      </c>
      <c r="H9395">
        <v>1</v>
      </c>
      <c r="I9395" s="158" t="str">
        <f>IF(A9395=A9394,I9394&amp;CHAR(10)&amp;"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96" spans="1:9" x14ac:dyDescent="0.25">
      <c r="A9396" t="s">
        <v>41420</v>
      </c>
      <c r="B9396">
        <v>75180019</v>
      </c>
      <c r="C9396" t="s">
        <v>16</v>
      </c>
      <c r="D9396" s="158" t="str">
        <f>IF(Tabel_Forespørgsel_fra_Visma28[[#This Row],[SupProd]]=" "," "," - "&amp;Tabel_Forespørgsel_fra_Visma28[[#This Row],[SupProd]])</f>
        <v xml:space="preserve"> </v>
      </c>
      <c r="E9396" t="s">
        <v>16</v>
      </c>
      <c r="F9396" s="158" t="str">
        <f>IF(Tabel_Forespørgsel_fra_Visma28[[#This Row],[SupDescr]]=" "," "," - "&amp;Tabel_Forespørgsel_fra_Visma28[[#This Row],[SupDescr]])</f>
        <v xml:space="preserve"> </v>
      </c>
      <c r="G9396" t="s">
        <v>2430</v>
      </c>
      <c r="H9396">
        <v>1</v>
      </c>
      <c r="I9396" s="158" t="str">
        <f>IF(A9396=A9395,I9395&amp;CHAR(10)&amp;"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97" spans="1:9" x14ac:dyDescent="0.25">
      <c r="A9397" t="s">
        <v>41058</v>
      </c>
      <c r="B9397">
        <v>75180019</v>
      </c>
      <c r="C9397" t="s">
        <v>16</v>
      </c>
      <c r="D9397" s="158" t="str">
        <f>IF(Tabel_Forespørgsel_fra_Visma28[[#This Row],[SupProd]]=" "," "," - "&amp;Tabel_Forespørgsel_fra_Visma28[[#This Row],[SupProd]])</f>
        <v xml:space="preserve"> </v>
      </c>
      <c r="E9397" t="s">
        <v>16</v>
      </c>
      <c r="F9397" s="158" t="str">
        <f>IF(Tabel_Forespørgsel_fra_Visma28[[#This Row],[SupDescr]]=" "," "," - "&amp;Tabel_Forespørgsel_fra_Visma28[[#This Row],[SupDescr]])</f>
        <v xml:space="preserve"> </v>
      </c>
      <c r="G9397" t="s">
        <v>2430</v>
      </c>
      <c r="H9397">
        <v>1</v>
      </c>
      <c r="I9397" s="158" t="str">
        <f>IF(A9397=A9396,I9396&amp;CHAR(10)&amp;"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98" spans="1:9" x14ac:dyDescent="0.25">
      <c r="A9398" t="s">
        <v>41922</v>
      </c>
      <c r="B9398">
        <v>75211662</v>
      </c>
      <c r="C9398" t="s">
        <v>16</v>
      </c>
      <c r="D9398" s="158" t="str">
        <f>IF(Tabel_Forespørgsel_fra_Visma28[[#This Row],[SupProd]]=" "," "," - "&amp;Tabel_Forespørgsel_fra_Visma28[[#This Row],[SupProd]])</f>
        <v xml:space="preserve"> </v>
      </c>
      <c r="E9398" t="s">
        <v>16</v>
      </c>
      <c r="F9398" s="158" t="str">
        <f>IF(Tabel_Forespørgsel_fra_Visma28[[#This Row],[SupDescr]]=" "," "," - "&amp;Tabel_Forespørgsel_fra_Visma28[[#This Row],[SupDescr]])</f>
        <v xml:space="preserve"> </v>
      </c>
      <c r="G9398" t="s">
        <v>7015</v>
      </c>
      <c r="H9398">
        <v>1</v>
      </c>
      <c r="I9398" s="158" t="str">
        <f>IF(A9398=A9397,I9397&amp;CHAR(10)&amp;"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99" spans="1:9" x14ac:dyDescent="0.25">
      <c r="A9399" t="s">
        <v>41921</v>
      </c>
      <c r="B9399">
        <v>75211662</v>
      </c>
      <c r="C9399" t="s">
        <v>16</v>
      </c>
      <c r="D9399" s="158" t="str">
        <f>IF(Tabel_Forespørgsel_fra_Visma28[[#This Row],[SupProd]]=" "," "," - "&amp;Tabel_Forespørgsel_fra_Visma28[[#This Row],[SupProd]])</f>
        <v xml:space="preserve"> </v>
      </c>
      <c r="E9399" t="s">
        <v>16</v>
      </c>
      <c r="F9399" s="158" t="str">
        <f>IF(Tabel_Forespørgsel_fra_Visma28[[#This Row],[SupDescr]]=" "," "," - "&amp;Tabel_Forespørgsel_fra_Visma28[[#This Row],[SupDescr]])</f>
        <v xml:space="preserve"> </v>
      </c>
      <c r="G9399" t="s">
        <v>7015</v>
      </c>
      <c r="H9399">
        <v>1</v>
      </c>
      <c r="I9399" s="158" t="str">
        <f>IF(A9399=A9398,I9398&amp;CHAR(10)&amp;"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00" spans="1:9" x14ac:dyDescent="0.25">
      <c r="A9400" t="s">
        <v>42080</v>
      </c>
      <c r="B9400">
        <v>75180019</v>
      </c>
      <c r="C9400" t="s">
        <v>16</v>
      </c>
      <c r="D9400" s="158" t="str">
        <f>IF(Tabel_Forespørgsel_fra_Visma28[[#This Row],[SupProd]]=" "," "," - "&amp;Tabel_Forespørgsel_fra_Visma28[[#This Row],[SupProd]])</f>
        <v xml:space="preserve"> </v>
      </c>
      <c r="E9400" t="s">
        <v>16</v>
      </c>
      <c r="F9400" s="158" t="str">
        <f>IF(Tabel_Forespørgsel_fra_Visma28[[#This Row],[SupDescr]]=" "," "," - "&amp;Tabel_Forespørgsel_fra_Visma28[[#This Row],[SupDescr]])</f>
        <v xml:space="preserve"> </v>
      </c>
      <c r="G9400" t="s">
        <v>2430</v>
      </c>
      <c r="H9400">
        <v>1</v>
      </c>
      <c r="I9400" s="158" t="str">
        <f>IF(A9400=A9399,I9399&amp;CHAR(10)&amp;"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01" spans="1:9" x14ac:dyDescent="0.25">
      <c r="A9401" t="s">
        <v>42023</v>
      </c>
      <c r="B9401">
        <v>75180019</v>
      </c>
      <c r="C9401" t="s">
        <v>16</v>
      </c>
      <c r="D9401" s="158" t="str">
        <f>IF(Tabel_Forespørgsel_fra_Visma28[[#This Row],[SupProd]]=" "," "," - "&amp;Tabel_Forespørgsel_fra_Visma28[[#This Row],[SupProd]])</f>
        <v xml:space="preserve"> </v>
      </c>
      <c r="E9401" t="s">
        <v>16</v>
      </c>
      <c r="F9401" s="158" t="str">
        <f>IF(Tabel_Forespørgsel_fra_Visma28[[#This Row],[SupDescr]]=" "," "," - "&amp;Tabel_Forespørgsel_fra_Visma28[[#This Row],[SupDescr]])</f>
        <v xml:space="preserve"> </v>
      </c>
      <c r="G9401" t="s">
        <v>2430</v>
      </c>
      <c r="H9401">
        <v>1</v>
      </c>
      <c r="I9401" s="158" t="str">
        <f>IF(A9401=A9400,I9400&amp;CHAR(10)&amp;"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02" spans="1:9" x14ac:dyDescent="0.25">
      <c r="A9402" t="s">
        <v>42019</v>
      </c>
      <c r="B9402">
        <v>75180019</v>
      </c>
      <c r="C9402" t="s">
        <v>16</v>
      </c>
      <c r="D9402" s="158" t="str">
        <f>IF(Tabel_Forespørgsel_fra_Visma28[[#This Row],[SupProd]]=" "," "," - "&amp;Tabel_Forespørgsel_fra_Visma28[[#This Row],[SupProd]])</f>
        <v xml:space="preserve"> </v>
      </c>
      <c r="E9402" t="s">
        <v>16</v>
      </c>
      <c r="F9402" s="158" t="str">
        <f>IF(Tabel_Forespørgsel_fra_Visma28[[#This Row],[SupDescr]]=" "," "," - "&amp;Tabel_Forespørgsel_fra_Visma28[[#This Row],[SupDescr]])</f>
        <v xml:space="preserve"> </v>
      </c>
      <c r="G9402" t="s">
        <v>2430</v>
      </c>
      <c r="H9402">
        <v>1</v>
      </c>
      <c r="I9402" s="158" t="str">
        <f>IF(A9402=A9401,I9401&amp;CHAR(10)&amp;"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03" spans="1:9" x14ac:dyDescent="0.25">
      <c r="A9403" t="s">
        <v>42069</v>
      </c>
      <c r="B9403">
        <v>75180019</v>
      </c>
      <c r="C9403" t="s">
        <v>16</v>
      </c>
      <c r="D9403" s="158" t="str">
        <f>IF(Tabel_Forespørgsel_fra_Visma28[[#This Row],[SupProd]]=" "," "," - "&amp;Tabel_Forespørgsel_fra_Visma28[[#This Row],[SupProd]])</f>
        <v xml:space="preserve"> </v>
      </c>
      <c r="E9403" t="s">
        <v>16</v>
      </c>
      <c r="F9403" s="158" t="str">
        <f>IF(Tabel_Forespørgsel_fra_Visma28[[#This Row],[SupDescr]]=" "," "," - "&amp;Tabel_Forespørgsel_fra_Visma28[[#This Row],[SupDescr]])</f>
        <v xml:space="preserve"> </v>
      </c>
      <c r="G9403" t="s">
        <v>2430</v>
      </c>
      <c r="H9403">
        <v>1</v>
      </c>
      <c r="I9403" s="158" t="str">
        <f>IF(A9403=A9402,I9402&amp;CHAR(10)&amp;"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04" spans="1:9" x14ac:dyDescent="0.25">
      <c r="A9404" t="s">
        <v>42072</v>
      </c>
      <c r="B9404">
        <v>75180019</v>
      </c>
      <c r="C9404" t="s">
        <v>16</v>
      </c>
      <c r="D9404" s="158" t="str">
        <f>IF(Tabel_Forespørgsel_fra_Visma28[[#This Row],[SupProd]]=" "," "," - "&amp;Tabel_Forespørgsel_fra_Visma28[[#This Row],[SupProd]])</f>
        <v xml:space="preserve"> </v>
      </c>
      <c r="E9404" t="s">
        <v>16</v>
      </c>
      <c r="F9404" s="158" t="str">
        <f>IF(Tabel_Forespørgsel_fra_Visma28[[#This Row],[SupDescr]]=" "," "," - "&amp;Tabel_Forespørgsel_fra_Visma28[[#This Row],[SupDescr]])</f>
        <v xml:space="preserve"> </v>
      </c>
      <c r="G9404" t="s">
        <v>2430</v>
      </c>
      <c r="H9404">
        <v>1</v>
      </c>
      <c r="I9404" s="158" t="str">
        <f>IF(A9404=A9403,I9403&amp;CHAR(10)&amp;"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05" spans="1:9" x14ac:dyDescent="0.25">
      <c r="A9405" t="s">
        <v>41237</v>
      </c>
      <c r="B9405">
        <v>75211662</v>
      </c>
      <c r="C9405" t="s">
        <v>16</v>
      </c>
      <c r="D9405" s="158" t="str">
        <f>IF(Tabel_Forespørgsel_fra_Visma28[[#This Row],[SupProd]]=" "," "," - "&amp;Tabel_Forespørgsel_fra_Visma28[[#This Row],[SupProd]])</f>
        <v xml:space="preserve"> </v>
      </c>
      <c r="E9405" t="s">
        <v>16</v>
      </c>
      <c r="F9405" s="158" t="str">
        <f>IF(Tabel_Forespørgsel_fra_Visma28[[#This Row],[SupDescr]]=" "," "," - "&amp;Tabel_Forespørgsel_fra_Visma28[[#This Row],[SupDescr]])</f>
        <v xml:space="preserve"> </v>
      </c>
      <c r="G9405" t="s">
        <v>7015</v>
      </c>
      <c r="H9405">
        <v>1</v>
      </c>
      <c r="I9405" s="158" t="str">
        <f>IF(A9405=A9404,I9404&amp;CHAR(10)&amp;"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06" spans="1:9" x14ac:dyDescent="0.25">
      <c r="A9406" t="s">
        <v>41238</v>
      </c>
      <c r="B9406">
        <v>75211662</v>
      </c>
      <c r="C9406" t="s">
        <v>16</v>
      </c>
      <c r="D9406" s="158" t="str">
        <f>IF(Tabel_Forespørgsel_fra_Visma28[[#This Row],[SupProd]]=" "," "," - "&amp;Tabel_Forespørgsel_fra_Visma28[[#This Row],[SupProd]])</f>
        <v xml:space="preserve"> </v>
      </c>
      <c r="E9406" t="s">
        <v>16</v>
      </c>
      <c r="F9406" s="158" t="str">
        <f>IF(Tabel_Forespørgsel_fra_Visma28[[#This Row],[SupDescr]]=" "," "," - "&amp;Tabel_Forespørgsel_fra_Visma28[[#This Row],[SupDescr]])</f>
        <v xml:space="preserve"> </v>
      </c>
      <c r="G9406" t="s">
        <v>7015</v>
      </c>
      <c r="H9406">
        <v>1</v>
      </c>
      <c r="I9406" s="158" t="str">
        <f>IF(A9406=A9405,I9405&amp;CHAR(10)&amp;"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07" spans="1:9" x14ac:dyDescent="0.25">
      <c r="A9407" t="s">
        <v>41234</v>
      </c>
      <c r="B9407">
        <v>75211662</v>
      </c>
      <c r="C9407" t="s">
        <v>16</v>
      </c>
      <c r="D9407" s="158" t="str">
        <f>IF(Tabel_Forespørgsel_fra_Visma28[[#This Row],[SupProd]]=" "," "," - "&amp;Tabel_Forespørgsel_fra_Visma28[[#This Row],[SupProd]])</f>
        <v xml:space="preserve"> </v>
      </c>
      <c r="E9407" t="s">
        <v>16</v>
      </c>
      <c r="F9407" s="158" t="str">
        <f>IF(Tabel_Forespørgsel_fra_Visma28[[#This Row],[SupDescr]]=" "," "," - "&amp;Tabel_Forespørgsel_fra_Visma28[[#This Row],[SupDescr]])</f>
        <v xml:space="preserve"> </v>
      </c>
      <c r="G9407" t="s">
        <v>7015</v>
      </c>
      <c r="H9407">
        <v>1</v>
      </c>
      <c r="I9407" s="158" t="str">
        <f>IF(A9407=A9406,I9406&amp;CHAR(10)&amp;"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08" spans="1:9" x14ac:dyDescent="0.25">
      <c r="A9408" t="s">
        <v>41235</v>
      </c>
      <c r="B9408">
        <v>75211662</v>
      </c>
      <c r="C9408" t="s">
        <v>16</v>
      </c>
      <c r="D9408" s="158" t="str">
        <f>IF(Tabel_Forespørgsel_fra_Visma28[[#This Row],[SupProd]]=" "," "," - "&amp;Tabel_Forespørgsel_fra_Visma28[[#This Row],[SupProd]])</f>
        <v xml:space="preserve"> </v>
      </c>
      <c r="E9408" t="s">
        <v>16</v>
      </c>
      <c r="F9408" s="158" t="str">
        <f>IF(Tabel_Forespørgsel_fra_Visma28[[#This Row],[SupDescr]]=" "," "," - "&amp;Tabel_Forespørgsel_fra_Visma28[[#This Row],[SupDescr]])</f>
        <v xml:space="preserve"> </v>
      </c>
      <c r="G9408" t="s">
        <v>7015</v>
      </c>
      <c r="H9408">
        <v>1</v>
      </c>
      <c r="I9408" s="158" t="str">
        <f>IF(A9408=A9407,I9407&amp;CHAR(10)&amp;"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09" spans="1:9" x14ac:dyDescent="0.25">
      <c r="A9409" t="s">
        <v>41239</v>
      </c>
      <c r="B9409">
        <v>75211662</v>
      </c>
      <c r="C9409" t="s">
        <v>16</v>
      </c>
      <c r="D9409" s="158" t="str">
        <f>IF(Tabel_Forespørgsel_fra_Visma28[[#This Row],[SupProd]]=" "," "," - "&amp;Tabel_Forespørgsel_fra_Visma28[[#This Row],[SupProd]])</f>
        <v xml:space="preserve"> </v>
      </c>
      <c r="E9409" t="s">
        <v>16</v>
      </c>
      <c r="F9409" s="158" t="str">
        <f>IF(Tabel_Forespørgsel_fra_Visma28[[#This Row],[SupDescr]]=" "," "," - "&amp;Tabel_Forespørgsel_fra_Visma28[[#This Row],[SupDescr]])</f>
        <v xml:space="preserve"> </v>
      </c>
      <c r="G9409" t="s">
        <v>7015</v>
      </c>
      <c r="H9409">
        <v>1</v>
      </c>
      <c r="I9409" s="158" t="str">
        <f>IF(A9409=A9408,I9408&amp;CHAR(10)&amp;"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0" spans="1:9" x14ac:dyDescent="0.25">
      <c r="A9410" t="s">
        <v>41240</v>
      </c>
      <c r="B9410">
        <v>75211662</v>
      </c>
      <c r="C9410" t="s">
        <v>16</v>
      </c>
      <c r="D9410" s="158" t="str">
        <f>IF(Tabel_Forespørgsel_fra_Visma28[[#This Row],[SupProd]]=" "," "," - "&amp;Tabel_Forespørgsel_fra_Visma28[[#This Row],[SupProd]])</f>
        <v xml:space="preserve"> </v>
      </c>
      <c r="E9410" t="s">
        <v>16</v>
      </c>
      <c r="F9410" s="158" t="str">
        <f>IF(Tabel_Forespørgsel_fra_Visma28[[#This Row],[SupDescr]]=" "," "," - "&amp;Tabel_Forespørgsel_fra_Visma28[[#This Row],[SupDescr]])</f>
        <v xml:space="preserve"> </v>
      </c>
      <c r="G9410" t="s">
        <v>7015</v>
      </c>
      <c r="H9410">
        <v>1</v>
      </c>
      <c r="I9410" s="158" t="str">
        <f>IF(A9410=A9409,I9409&amp;CHAR(10)&amp;"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1" spans="1:9" x14ac:dyDescent="0.25">
      <c r="A9411" t="s">
        <v>41244</v>
      </c>
      <c r="B9411">
        <v>75211662</v>
      </c>
      <c r="C9411" t="s">
        <v>16</v>
      </c>
      <c r="D9411" s="158" t="str">
        <f>IF(Tabel_Forespørgsel_fra_Visma28[[#This Row],[SupProd]]=" "," "," - "&amp;Tabel_Forespørgsel_fra_Visma28[[#This Row],[SupProd]])</f>
        <v xml:space="preserve"> </v>
      </c>
      <c r="E9411" t="s">
        <v>16</v>
      </c>
      <c r="F9411" s="158" t="str">
        <f>IF(Tabel_Forespørgsel_fra_Visma28[[#This Row],[SupDescr]]=" "," "," - "&amp;Tabel_Forespørgsel_fra_Visma28[[#This Row],[SupDescr]])</f>
        <v xml:space="preserve"> </v>
      </c>
      <c r="G9411" t="s">
        <v>7015</v>
      </c>
      <c r="H9411">
        <v>1</v>
      </c>
      <c r="I9411" s="158" t="str">
        <f>IF(A9411=A9410,I9410&amp;CHAR(10)&amp;"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2" spans="1:9" x14ac:dyDescent="0.25">
      <c r="A9412" t="s">
        <v>41236</v>
      </c>
      <c r="B9412">
        <v>75211662</v>
      </c>
      <c r="C9412" t="s">
        <v>16</v>
      </c>
      <c r="D9412" s="158" t="str">
        <f>IF(Tabel_Forespørgsel_fra_Visma28[[#This Row],[SupProd]]=" "," "," - "&amp;Tabel_Forespørgsel_fra_Visma28[[#This Row],[SupProd]])</f>
        <v xml:space="preserve"> </v>
      </c>
      <c r="E9412" t="s">
        <v>16</v>
      </c>
      <c r="F9412" s="158" t="str">
        <f>IF(Tabel_Forespørgsel_fra_Visma28[[#This Row],[SupDescr]]=" "," "," - "&amp;Tabel_Forespørgsel_fra_Visma28[[#This Row],[SupDescr]])</f>
        <v xml:space="preserve"> </v>
      </c>
      <c r="G9412" t="s">
        <v>7015</v>
      </c>
      <c r="H9412">
        <v>1</v>
      </c>
      <c r="I9412" s="158" t="str">
        <f>IF(A9412=A9411,I9411&amp;CHAR(10)&amp;"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3" spans="1:9" x14ac:dyDescent="0.25">
      <c r="A9413" t="s">
        <v>41241</v>
      </c>
      <c r="B9413">
        <v>75211662</v>
      </c>
      <c r="C9413" t="s">
        <v>16</v>
      </c>
      <c r="D9413" s="158" t="str">
        <f>IF(Tabel_Forespørgsel_fra_Visma28[[#This Row],[SupProd]]=" "," "," - "&amp;Tabel_Forespørgsel_fra_Visma28[[#This Row],[SupProd]])</f>
        <v xml:space="preserve"> </v>
      </c>
      <c r="E9413" t="s">
        <v>16</v>
      </c>
      <c r="F9413" s="158" t="str">
        <f>IF(Tabel_Forespørgsel_fra_Visma28[[#This Row],[SupDescr]]=" "," "," - "&amp;Tabel_Forespørgsel_fra_Visma28[[#This Row],[SupDescr]])</f>
        <v xml:space="preserve"> </v>
      </c>
      <c r="G9413" t="s">
        <v>7015</v>
      </c>
      <c r="H9413">
        <v>1</v>
      </c>
      <c r="I9413" s="158" t="str">
        <f>IF(A9413=A9412,I9412&amp;CHAR(10)&amp;"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4" spans="1:9" x14ac:dyDescent="0.25">
      <c r="A9414" t="s">
        <v>41248</v>
      </c>
      <c r="B9414">
        <v>75211662</v>
      </c>
      <c r="C9414" t="s">
        <v>16</v>
      </c>
      <c r="D9414" s="158" t="str">
        <f>IF(Tabel_Forespørgsel_fra_Visma28[[#This Row],[SupProd]]=" "," "," - "&amp;Tabel_Forespørgsel_fra_Visma28[[#This Row],[SupProd]])</f>
        <v xml:space="preserve"> </v>
      </c>
      <c r="E9414" t="s">
        <v>16</v>
      </c>
      <c r="F9414" s="158" t="str">
        <f>IF(Tabel_Forespørgsel_fra_Visma28[[#This Row],[SupDescr]]=" "," "," - "&amp;Tabel_Forespørgsel_fra_Visma28[[#This Row],[SupDescr]])</f>
        <v xml:space="preserve"> </v>
      </c>
      <c r="G9414" t="s">
        <v>7015</v>
      </c>
      <c r="H9414">
        <v>1</v>
      </c>
      <c r="I9414" s="158" t="str">
        <f>IF(A9414=A9413,I9413&amp;CHAR(10)&amp;"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5" spans="1:9" x14ac:dyDescent="0.25">
      <c r="A9415" t="s">
        <v>41250</v>
      </c>
      <c r="B9415">
        <v>75211662</v>
      </c>
      <c r="C9415" t="s">
        <v>16</v>
      </c>
      <c r="D9415" s="158" t="str">
        <f>IF(Tabel_Forespørgsel_fra_Visma28[[#This Row],[SupProd]]=" "," "," - "&amp;Tabel_Forespørgsel_fra_Visma28[[#This Row],[SupProd]])</f>
        <v xml:space="preserve"> </v>
      </c>
      <c r="E9415" t="s">
        <v>16</v>
      </c>
      <c r="F9415" s="158" t="str">
        <f>IF(Tabel_Forespørgsel_fra_Visma28[[#This Row],[SupDescr]]=" "," "," - "&amp;Tabel_Forespørgsel_fra_Visma28[[#This Row],[SupDescr]])</f>
        <v xml:space="preserve"> </v>
      </c>
      <c r="G9415" t="s">
        <v>7015</v>
      </c>
      <c r="H9415">
        <v>1</v>
      </c>
      <c r="I9415" s="158" t="str">
        <f>IF(A9415=A9414,I9414&amp;CHAR(10)&amp;"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6" spans="1:9" x14ac:dyDescent="0.25">
      <c r="A9416" t="s">
        <v>41242</v>
      </c>
      <c r="B9416">
        <v>75211662</v>
      </c>
      <c r="C9416" t="s">
        <v>16</v>
      </c>
      <c r="D9416" s="158" t="str">
        <f>IF(Tabel_Forespørgsel_fra_Visma28[[#This Row],[SupProd]]=" "," "," - "&amp;Tabel_Forespørgsel_fra_Visma28[[#This Row],[SupProd]])</f>
        <v xml:space="preserve"> </v>
      </c>
      <c r="E9416" t="s">
        <v>16</v>
      </c>
      <c r="F9416" s="158" t="str">
        <f>IF(Tabel_Forespørgsel_fra_Visma28[[#This Row],[SupDescr]]=" "," "," - "&amp;Tabel_Forespørgsel_fra_Visma28[[#This Row],[SupDescr]])</f>
        <v xml:space="preserve"> </v>
      </c>
      <c r="G9416" t="s">
        <v>7015</v>
      </c>
      <c r="H9416">
        <v>1</v>
      </c>
      <c r="I9416" s="158" t="str">
        <f>IF(A9416=A9415,I9415&amp;CHAR(10)&amp;"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7" spans="1:9" x14ac:dyDescent="0.25">
      <c r="A9417" t="s">
        <v>41245</v>
      </c>
      <c r="B9417">
        <v>75211662</v>
      </c>
      <c r="C9417" t="s">
        <v>16</v>
      </c>
      <c r="D9417" s="158" t="str">
        <f>IF(Tabel_Forespørgsel_fra_Visma28[[#This Row],[SupProd]]=" "," "," - "&amp;Tabel_Forespørgsel_fra_Visma28[[#This Row],[SupProd]])</f>
        <v xml:space="preserve"> </v>
      </c>
      <c r="E9417" t="s">
        <v>16</v>
      </c>
      <c r="F9417" s="158" t="str">
        <f>IF(Tabel_Forespørgsel_fra_Visma28[[#This Row],[SupDescr]]=" "," "," - "&amp;Tabel_Forespørgsel_fra_Visma28[[#This Row],[SupDescr]])</f>
        <v xml:space="preserve"> </v>
      </c>
      <c r="G9417" t="s">
        <v>7015</v>
      </c>
      <c r="H9417">
        <v>1</v>
      </c>
      <c r="I9417" s="158" t="str">
        <f>IF(A9417=A9416,I9416&amp;CHAR(10)&amp;"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8" spans="1:9" x14ac:dyDescent="0.25">
      <c r="A9418" t="s">
        <v>41255</v>
      </c>
      <c r="B9418">
        <v>75211662</v>
      </c>
      <c r="C9418" t="s">
        <v>16</v>
      </c>
      <c r="D9418" s="158" t="str">
        <f>IF(Tabel_Forespørgsel_fra_Visma28[[#This Row],[SupProd]]=" "," "," - "&amp;Tabel_Forespørgsel_fra_Visma28[[#This Row],[SupProd]])</f>
        <v xml:space="preserve"> </v>
      </c>
      <c r="E9418" t="s">
        <v>16</v>
      </c>
      <c r="F9418" s="158" t="str">
        <f>IF(Tabel_Forespørgsel_fra_Visma28[[#This Row],[SupDescr]]=" "," "," - "&amp;Tabel_Forespørgsel_fra_Visma28[[#This Row],[SupDescr]])</f>
        <v xml:space="preserve"> </v>
      </c>
      <c r="G9418" t="s">
        <v>7015</v>
      </c>
      <c r="H9418">
        <v>1</v>
      </c>
      <c r="I9418" s="158" t="str">
        <f>IF(A9418=A9417,I9417&amp;CHAR(10)&amp;"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9" spans="1:9" x14ac:dyDescent="0.25">
      <c r="A9419" t="s">
        <v>41243</v>
      </c>
      <c r="B9419">
        <v>75211662</v>
      </c>
      <c r="C9419" t="s">
        <v>16</v>
      </c>
      <c r="D9419" s="158" t="str">
        <f>IF(Tabel_Forespørgsel_fra_Visma28[[#This Row],[SupProd]]=" "," "," - "&amp;Tabel_Forespørgsel_fra_Visma28[[#This Row],[SupProd]])</f>
        <v xml:space="preserve"> </v>
      </c>
      <c r="E9419" t="s">
        <v>16</v>
      </c>
      <c r="F9419" s="158" t="str">
        <f>IF(Tabel_Forespørgsel_fra_Visma28[[#This Row],[SupDescr]]=" "," "," - "&amp;Tabel_Forespørgsel_fra_Visma28[[#This Row],[SupDescr]])</f>
        <v xml:space="preserve"> </v>
      </c>
      <c r="G9419" t="s">
        <v>7015</v>
      </c>
      <c r="H9419">
        <v>1</v>
      </c>
      <c r="I9419" s="158" t="str">
        <f>IF(A9419=A9418,I9418&amp;CHAR(10)&amp;"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0" spans="1:9" x14ac:dyDescent="0.25">
      <c r="A9420" t="s">
        <v>41249</v>
      </c>
      <c r="B9420">
        <v>75211662</v>
      </c>
      <c r="C9420" t="s">
        <v>16</v>
      </c>
      <c r="D9420" s="158" t="str">
        <f>IF(Tabel_Forespørgsel_fra_Visma28[[#This Row],[SupProd]]=" "," "," - "&amp;Tabel_Forespørgsel_fra_Visma28[[#This Row],[SupProd]])</f>
        <v xml:space="preserve"> </v>
      </c>
      <c r="E9420" t="s">
        <v>16</v>
      </c>
      <c r="F9420" s="158" t="str">
        <f>IF(Tabel_Forespørgsel_fra_Visma28[[#This Row],[SupDescr]]=" "," "," - "&amp;Tabel_Forespørgsel_fra_Visma28[[#This Row],[SupDescr]])</f>
        <v xml:space="preserve"> </v>
      </c>
      <c r="G9420" t="s">
        <v>7015</v>
      </c>
      <c r="H9420">
        <v>1</v>
      </c>
      <c r="I9420" s="158" t="str">
        <f>IF(A9420=A9419,I9419&amp;CHAR(10)&amp;"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1" spans="1:9" x14ac:dyDescent="0.25">
      <c r="A9421" t="s">
        <v>41246</v>
      </c>
      <c r="B9421">
        <v>75211662</v>
      </c>
      <c r="C9421" t="s">
        <v>16</v>
      </c>
      <c r="D9421" s="158" t="str">
        <f>IF(Tabel_Forespørgsel_fra_Visma28[[#This Row],[SupProd]]=" "," "," - "&amp;Tabel_Forespørgsel_fra_Visma28[[#This Row],[SupProd]])</f>
        <v xml:space="preserve"> </v>
      </c>
      <c r="E9421" t="s">
        <v>16</v>
      </c>
      <c r="F9421" s="158" t="str">
        <f>IF(Tabel_Forespørgsel_fra_Visma28[[#This Row],[SupDescr]]=" "," "," - "&amp;Tabel_Forespørgsel_fra_Visma28[[#This Row],[SupDescr]])</f>
        <v xml:space="preserve"> </v>
      </c>
      <c r="G9421" t="s">
        <v>7015</v>
      </c>
      <c r="H9421">
        <v>1</v>
      </c>
      <c r="I9421" s="158" t="str">
        <f>IF(A9421=A9420,I9420&amp;CHAR(10)&amp;"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2" spans="1:9" x14ac:dyDescent="0.25">
      <c r="A9422" t="s">
        <v>41678</v>
      </c>
      <c r="B9422">
        <v>75211662</v>
      </c>
      <c r="C9422" t="s">
        <v>16</v>
      </c>
      <c r="D9422" s="158" t="str">
        <f>IF(Tabel_Forespørgsel_fra_Visma28[[#This Row],[SupProd]]=" "," "," - "&amp;Tabel_Forespørgsel_fra_Visma28[[#This Row],[SupProd]])</f>
        <v xml:space="preserve"> </v>
      </c>
      <c r="E9422" t="s">
        <v>16</v>
      </c>
      <c r="F9422" s="158" t="str">
        <f>IF(Tabel_Forespørgsel_fra_Visma28[[#This Row],[SupDescr]]=" "," "," - "&amp;Tabel_Forespørgsel_fra_Visma28[[#This Row],[SupDescr]])</f>
        <v xml:space="preserve"> </v>
      </c>
      <c r="G9422" t="s">
        <v>7015</v>
      </c>
      <c r="H9422">
        <v>1</v>
      </c>
      <c r="I9422" s="158" t="str">
        <f>IF(A9422=A9421,I9421&amp;CHAR(10)&amp;"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3" spans="1:9" x14ac:dyDescent="0.25">
      <c r="A9423" t="s">
        <v>41680</v>
      </c>
      <c r="B9423">
        <v>75211662</v>
      </c>
      <c r="C9423" t="s">
        <v>16</v>
      </c>
      <c r="D9423" s="158" t="str">
        <f>IF(Tabel_Forespørgsel_fra_Visma28[[#This Row],[SupProd]]=" "," "," - "&amp;Tabel_Forespørgsel_fra_Visma28[[#This Row],[SupProd]])</f>
        <v xml:space="preserve"> </v>
      </c>
      <c r="E9423" t="s">
        <v>16</v>
      </c>
      <c r="F9423" s="158" t="str">
        <f>IF(Tabel_Forespørgsel_fra_Visma28[[#This Row],[SupDescr]]=" "," "," - "&amp;Tabel_Forespørgsel_fra_Visma28[[#This Row],[SupDescr]])</f>
        <v xml:space="preserve"> </v>
      </c>
      <c r="G9423" t="s">
        <v>7015</v>
      </c>
      <c r="H9423">
        <v>1</v>
      </c>
      <c r="I9423" s="158" t="str">
        <f>IF(A9423=A9422,I9422&amp;CHAR(10)&amp;"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4" spans="1:9" x14ac:dyDescent="0.25">
      <c r="A9424" t="s">
        <v>41247</v>
      </c>
      <c r="B9424">
        <v>75211662</v>
      </c>
      <c r="C9424" t="s">
        <v>16</v>
      </c>
      <c r="D9424" s="158" t="str">
        <f>IF(Tabel_Forespørgsel_fra_Visma28[[#This Row],[SupProd]]=" "," "," - "&amp;Tabel_Forespørgsel_fra_Visma28[[#This Row],[SupProd]])</f>
        <v xml:space="preserve"> </v>
      </c>
      <c r="E9424" t="s">
        <v>16</v>
      </c>
      <c r="F9424" s="158" t="str">
        <f>IF(Tabel_Forespørgsel_fra_Visma28[[#This Row],[SupDescr]]=" "," "," - "&amp;Tabel_Forespørgsel_fra_Visma28[[#This Row],[SupDescr]])</f>
        <v xml:space="preserve"> </v>
      </c>
      <c r="G9424" t="s">
        <v>7015</v>
      </c>
      <c r="H9424">
        <v>1</v>
      </c>
      <c r="I9424" s="158" t="str">
        <f>IF(A9424=A9423,I9423&amp;CHAR(10)&amp;"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5" spans="1:9" x14ac:dyDescent="0.25">
      <c r="A9425" t="s">
        <v>41942</v>
      </c>
      <c r="B9425">
        <v>75211662</v>
      </c>
      <c r="C9425" t="s">
        <v>16</v>
      </c>
      <c r="D9425" s="158" t="str">
        <f>IF(Tabel_Forespørgsel_fra_Visma28[[#This Row],[SupProd]]=" "," "," - "&amp;Tabel_Forespørgsel_fra_Visma28[[#This Row],[SupProd]])</f>
        <v xml:space="preserve"> </v>
      </c>
      <c r="E9425" t="s">
        <v>16</v>
      </c>
      <c r="F9425" s="158" t="str">
        <f>IF(Tabel_Forespørgsel_fra_Visma28[[#This Row],[SupDescr]]=" "," "," - "&amp;Tabel_Forespørgsel_fra_Visma28[[#This Row],[SupDescr]])</f>
        <v xml:space="preserve"> </v>
      </c>
      <c r="G9425" t="s">
        <v>7015</v>
      </c>
      <c r="H9425">
        <v>1</v>
      </c>
      <c r="I9425" s="158" t="str">
        <f>IF(A9425=A9424,I9424&amp;CHAR(10)&amp;"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6" spans="1:9" x14ac:dyDescent="0.25">
      <c r="A9426" t="s">
        <v>41133</v>
      </c>
      <c r="B9426">
        <v>75211662</v>
      </c>
      <c r="C9426" t="s">
        <v>16</v>
      </c>
      <c r="D9426" s="158" t="str">
        <f>IF(Tabel_Forespørgsel_fra_Visma28[[#This Row],[SupProd]]=" "," "," - "&amp;Tabel_Forespørgsel_fra_Visma28[[#This Row],[SupProd]])</f>
        <v xml:space="preserve"> </v>
      </c>
      <c r="E9426" t="s">
        <v>16</v>
      </c>
      <c r="F9426" s="158" t="str">
        <f>IF(Tabel_Forespørgsel_fra_Visma28[[#This Row],[SupDescr]]=" "," "," - "&amp;Tabel_Forespørgsel_fra_Visma28[[#This Row],[SupDescr]])</f>
        <v xml:space="preserve"> </v>
      </c>
      <c r="G9426" t="s">
        <v>7015</v>
      </c>
      <c r="H9426">
        <v>1</v>
      </c>
      <c r="I9426" s="158" t="str">
        <f>IF(A9426=A9425,I9425&amp;CHAR(10)&amp;"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7" spans="1:9" x14ac:dyDescent="0.25">
      <c r="A9427" t="s">
        <v>41974</v>
      </c>
      <c r="B9427">
        <v>75211662</v>
      </c>
      <c r="C9427" t="s">
        <v>16</v>
      </c>
      <c r="D9427" s="158" t="str">
        <f>IF(Tabel_Forespørgsel_fra_Visma28[[#This Row],[SupProd]]=" "," "," - "&amp;Tabel_Forespørgsel_fra_Visma28[[#This Row],[SupProd]])</f>
        <v xml:space="preserve"> </v>
      </c>
      <c r="E9427" t="s">
        <v>16</v>
      </c>
      <c r="F9427" s="158" t="str">
        <f>IF(Tabel_Forespørgsel_fra_Visma28[[#This Row],[SupDescr]]=" "," "," - "&amp;Tabel_Forespørgsel_fra_Visma28[[#This Row],[SupDescr]])</f>
        <v xml:space="preserve"> </v>
      </c>
      <c r="G9427" t="s">
        <v>7015</v>
      </c>
      <c r="H9427">
        <v>1</v>
      </c>
      <c r="I9427" s="158" t="str">
        <f>IF(A9427=A9426,I9426&amp;CHAR(10)&amp;"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8" spans="1:9" x14ac:dyDescent="0.25">
      <c r="A9428" t="s">
        <v>41975</v>
      </c>
      <c r="B9428">
        <v>75211662</v>
      </c>
      <c r="C9428" t="s">
        <v>16</v>
      </c>
      <c r="D9428" s="158" t="str">
        <f>IF(Tabel_Forespørgsel_fra_Visma28[[#This Row],[SupProd]]=" "," "," - "&amp;Tabel_Forespørgsel_fra_Visma28[[#This Row],[SupProd]])</f>
        <v xml:space="preserve"> </v>
      </c>
      <c r="E9428" t="s">
        <v>16</v>
      </c>
      <c r="F9428" s="158" t="str">
        <f>IF(Tabel_Forespørgsel_fra_Visma28[[#This Row],[SupDescr]]=" "," "," - "&amp;Tabel_Forespørgsel_fra_Visma28[[#This Row],[SupDescr]])</f>
        <v xml:space="preserve"> </v>
      </c>
      <c r="G9428" t="s">
        <v>7015</v>
      </c>
      <c r="H9428">
        <v>1</v>
      </c>
      <c r="I9428" s="158" t="str">
        <f>IF(A9428=A9427,I9427&amp;CHAR(10)&amp;"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9" spans="1:9" x14ac:dyDescent="0.25">
      <c r="A9429" t="s">
        <v>41977</v>
      </c>
      <c r="B9429">
        <v>75211662</v>
      </c>
      <c r="C9429" t="s">
        <v>16</v>
      </c>
      <c r="D9429" s="158" t="str">
        <f>IF(Tabel_Forespørgsel_fra_Visma28[[#This Row],[SupProd]]=" "," "," - "&amp;Tabel_Forespørgsel_fra_Visma28[[#This Row],[SupProd]])</f>
        <v xml:space="preserve"> </v>
      </c>
      <c r="E9429" t="s">
        <v>16</v>
      </c>
      <c r="F9429" s="158" t="str">
        <f>IF(Tabel_Forespørgsel_fra_Visma28[[#This Row],[SupDescr]]=" "," "," - "&amp;Tabel_Forespørgsel_fra_Visma28[[#This Row],[SupDescr]])</f>
        <v xml:space="preserve"> </v>
      </c>
      <c r="G9429" t="s">
        <v>7015</v>
      </c>
      <c r="H9429">
        <v>1</v>
      </c>
      <c r="I9429" s="158" t="str">
        <f>IF(A9429=A9428,I9428&amp;CHAR(10)&amp;"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0" spans="1:9" x14ac:dyDescent="0.25">
      <c r="A9430" t="s">
        <v>41976</v>
      </c>
      <c r="B9430">
        <v>75211662</v>
      </c>
      <c r="C9430" t="s">
        <v>16</v>
      </c>
      <c r="D9430" s="158" t="str">
        <f>IF(Tabel_Forespørgsel_fra_Visma28[[#This Row],[SupProd]]=" "," "," - "&amp;Tabel_Forespørgsel_fra_Visma28[[#This Row],[SupProd]])</f>
        <v xml:space="preserve"> </v>
      </c>
      <c r="E9430" t="s">
        <v>16</v>
      </c>
      <c r="F9430" s="158" t="str">
        <f>IF(Tabel_Forespørgsel_fra_Visma28[[#This Row],[SupDescr]]=" "," "," - "&amp;Tabel_Forespørgsel_fra_Visma28[[#This Row],[SupDescr]])</f>
        <v xml:space="preserve"> </v>
      </c>
      <c r="G9430" t="s">
        <v>7015</v>
      </c>
      <c r="H9430">
        <v>1</v>
      </c>
      <c r="I9430" s="158" t="str">
        <f>IF(A9430=A9429,I9429&amp;CHAR(10)&amp;"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1" spans="1:9" x14ac:dyDescent="0.25">
      <c r="A9431" t="s">
        <v>41979</v>
      </c>
      <c r="B9431">
        <v>75211662</v>
      </c>
      <c r="C9431" t="s">
        <v>16</v>
      </c>
      <c r="D9431" s="158" t="str">
        <f>IF(Tabel_Forespørgsel_fra_Visma28[[#This Row],[SupProd]]=" "," "," - "&amp;Tabel_Forespørgsel_fra_Visma28[[#This Row],[SupProd]])</f>
        <v xml:space="preserve"> </v>
      </c>
      <c r="E9431" t="s">
        <v>16</v>
      </c>
      <c r="F9431" s="158" t="str">
        <f>IF(Tabel_Forespørgsel_fra_Visma28[[#This Row],[SupDescr]]=" "," "," - "&amp;Tabel_Forespørgsel_fra_Visma28[[#This Row],[SupDescr]])</f>
        <v xml:space="preserve"> </v>
      </c>
      <c r="G9431" t="s">
        <v>7015</v>
      </c>
      <c r="H9431">
        <v>1</v>
      </c>
      <c r="I9431" s="158" t="str">
        <f>IF(A9431=A9430,I9430&amp;CHAR(10)&amp;"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2" spans="1:9" x14ac:dyDescent="0.25">
      <c r="A9432" t="s">
        <v>41978</v>
      </c>
      <c r="B9432">
        <v>75211662</v>
      </c>
      <c r="C9432" t="s">
        <v>16</v>
      </c>
      <c r="D9432" s="158" t="str">
        <f>IF(Tabel_Forespørgsel_fra_Visma28[[#This Row],[SupProd]]=" "," "," - "&amp;Tabel_Forespørgsel_fra_Visma28[[#This Row],[SupProd]])</f>
        <v xml:space="preserve"> </v>
      </c>
      <c r="E9432" t="s">
        <v>16</v>
      </c>
      <c r="F9432" s="158" t="str">
        <f>IF(Tabel_Forespørgsel_fra_Visma28[[#This Row],[SupDescr]]=" "," "," - "&amp;Tabel_Forespørgsel_fra_Visma28[[#This Row],[SupDescr]])</f>
        <v xml:space="preserve"> </v>
      </c>
      <c r="G9432" t="s">
        <v>7015</v>
      </c>
      <c r="H9432">
        <v>1</v>
      </c>
      <c r="I9432" s="158" t="str">
        <f>IF(A9432=A9431,I9431&amp;CHAR(10)&amp;"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3" spans="1:9" x14ac:dyDescent="0.25">
      <c r="A9433" t="s">
        <v>41824</v>
      </c>
      <c r="B9433">
        <v>75211662</v>
      </c>
      <c r="C9433" t="s">
        <v>16</v>
      </c>
      <c r="D9433" s="158" t="str">
        <f>IF(Tabel_Forespørgsel_fra_Visma28[[#This Row],[SupProd]]=" "," "," - "&amp;Tabel_Forespørgsel_fra_Visma28[[#This Row],[SupProd]])</f>
        <v xml:space="preserve"> </v>
      </c>
      <c r="E9433" t="s">
        <v>16</v>
      </c>
      <c r="F9433" s="158" t="str">
        <f>IF(Tabel_Forespørgsel_fra_Visma28[[#This Row],[SupDescr]]=" "," "," - "&amp;Tabel_Forespørgsel_fra_Visma28[[#This Row],[SupDescr]])</f>
        <v xml:space="preserve"> </v>
      </c>
      <c r="G9433" t="s">
        <v>7015</v>
      </c>
      <c r="H9433">
        <v>1</v>
      </c>
      <c r="I9433" s="158" t="str">
        <f>IF(A9433=A9432,I9432&amp;CHAR(10)&amp;"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4" spans="1:9" x14ac:dyDescent="0.25">
      <c r="A9434" t="s">
        <v>41825</v>
      </c>
      <c r="B9434">
        <v>75211662</v>
      </c>
      <c r="C9434" t="s">
        <v>16</v>
      </c>
      <c r="D9434" s="158" t="str">
        <f>IF(Tabel_Forespørgsel_fra_Visma28[[#This Row],[SupProd]]=" "," "," - "&amp;Tabel_Forespørgsel_fra_Visma28[[#This Row],[SupProd]])</f>
        <v xml:space="preserve"> </v>
      </c>
      <c r="E9434" t="s">
        <v>16</v>
      </c>
      <c r="F9434" s="158" t="str">
        <f>IF(Tabel_Forespørgsel_fra_Visma28[[#This Row],[SupDescr]]=" "," "," - "&amp;Tabel_Forespørgsel_fra_Visma28[[#This Row],[SupDescr]])</f>
        <v xml:space="preserve"> </v>
      </c>
      <c r="G9434" t="s">
        <v>7015</v>
      </c>
      <c r="H9434">
        <v>1</v>
      </c>
      <c r="I9434" s="158" t="str">
        <f>IF(A9434=A9433,I9433&amp;CHAR(10)&amp;"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5" spans="1:9" x14ac:dyDescent="0.25">
      <c r="A9435" t="s">
        <v>41823</v>
      </c>
      <c r="B9435">
        <v>75211662</v>
      </c>
      <c r="C9435" t="s">
        <v>16</v>
      </c>
      <c r="D9435" s="158" t="str">
        <f>IF(Tabel_Forespørgsel_fra_Visma28[[#This Row],[SupProd]]=" "," "," - "&amp;Tabel_Forespørgsel_fra_Visma28[[#This Row],[SupProd]])</f>
        <v xml:space="preserve"> </v>
      </c>
      <c r="E9435" t="s">
        <v>16</v>
      </c>
      <c r="F9435" s="158" t="str">
        <f>IF(Tabel_Forespørgsel_fra_Visma28[[#This Row],[SupDescr]]=" "," "," - "&amp;Tabel_Forespørgsel_fra_Visma28[[#This Row],[SupDescr]])</f>
        <v xml:space="preserve"> </v>
      </c>
      <c r="G9435" t="s">
        <v>7015</v>
      </c>
      <c r="H9435">
        <v>1</v>
      </c>
      <c r="I9435" s="158" t="str">
        <f>IF(A9435=A9434,I9434&amp;CHAR(10)&amp;"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6" spans="1:9" x14ac:dyDescent="0.25">
      <c r="A9436" t="s">
        <v>14162</v>
      </c>
      <c r="B9436">
        <v>75421677</v>
      </c>
      <c r="C9436" t="s">
        <v>16</v>
      </c>
      <c r="D9436" s="158" t="str">
        <f>IF(Tabel_Forespørgsel_fra_Visma28[[#This Row],[SupProd]]=" "," "," - "&amp;Tabel_Forespørgsel_fra_Visma28[[#This Row],[SupProd]])</f>
        <v xml:space="preserve"> </v>
      </c>
      <c r="E9436" t="s">
        <v>16</v>
      </c>
      <c r="F9436" s="158" t="str">
        <f>IF(Tabel_Forespørgsel_fra_Visma28[[#This Row],[SupDescr]]=" "," "," - "&amp;Tabel_Forespørgsel_fra_Visma28[[#This Row],[SupDescr]])</f>
        <v xml:space="preserve"> </v>
      </c>
      <c r="G9436" t="s">
        <v>3368</v>
      </c>
      <c r="H9436">
        <v>1</v>
      </c>
      <c r="I9436" s="158" t="str">
        <f>IF(A9436=A9435,I9435&amp;CHAR(10)&amp;"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437" spans="1:9" x14ac:dyDescent="0.25">
      <c r="A9437" t="s">
        <v>14170</v>
      </c>
      <c r="B9437">
        <v>76991777</v>
      </c>
      <c r="C9437" t="s">
        <v>16</v>
      </c>
      <c r="D9437" s="158" t="str">
        <f>IF(Tabel_Forespørgsel_fra_Visma28[[#This Row],[SupProd]]=" "," "," - "&amp;Tabel_Forespørgsel_fra_Visma28[[#This Row],[SupProd]])</f>
        <v xml:space="preserve"> </v>
      </c>
      <c r="E9437" t="s">
        <v>16</v>
      </c>
      <c r="F9437" s="158" t="str">
        <f>IF(Tabel_Forespørgsel_fra_Visma28[[#This Row],[SupDescr]]=" "," "," - "&amp;Tabel_Forespørgsel_fra_Visma28[[#This Row],[SupDescr]])</f>
        <v xml:space="preserve"> </v>
      </c>
      <c r="G9437" t="s">
        <v>10931</v>
      </c>
      <c r="H9437">
        <v>1</v>
      </c>
      <c r="I9437" s="158" t="str">
        <f>IF(A9437=A9436,I9436&amp;CHAR(10)&amp;"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9438" spans="1:9" x14ac:dyDescent="0.25">
      <c r="A9438" t="s">
        <v>14774</v>
      </c>
      <c r="B9438">
        <v>75577000</v>
      </c>
      <c r="C9438" t="s">
        <v>16</v>
      </c>
      <c r="D9438" s="158" t="str">
        <f>IF(Tabel_Forespørgsel_fra_Visma28[[#This Row],[SupProd]]=" "," "," - "&amp;Tabel_Forespørgsel_fra_Visma28[[#This Row],[SupProd]])</f>
        <v xml:space="preserve"> </v>
      </c>
      <c r="E9438" t="s">
        <v>16</v>
      </c>
      <c r="F9438" s="158" t="str">
        <f>IF(Tabel_Forespørgsel_fra_Visma28[[#This Row],[SupDescr]]=" "," "," - "&amp;Tabel_Forespørgsel_fra_Visma28[[#This Row],[SupDescr]])</f>
        <v xml:space="preserve"> </v>
      </c>
      <c r="G9438" t="s">
        <v>3759</v>
      </c>
      <c r="H9438">
        <v>1</v>
      </c>
      <c r="I9438" s="158" t="str">
        <f>IF(A9438=A9437,I9437&amp;CHAR(10)&amp;"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439" spans="1:9" x14ac:dyDescent="0.25">
      <c r="A9439" t="s">
        <v>15140</v>
      </c>
      <c r="B9439">
        <v>73575757</v>
      </c>
      <c r="C9439" t="s">
        <v>16</v>
      </c>
      <c r="D9439" s="158" t="str">
        <f>IF(Tabel_Forespørgsel_fra_Visma28[[#This Row],[SupProd]]=" "," "," - "&amp;Tabel_Forespørgsel_fra_Visma28[[#This Row],[SupProd]])</f>
        <v xml:space="preserve"> </v>
      </c>
      <c r="E9439" t="s">
        <v>16</v>
      </c>
      <c r="F9439" s="158" t="str">
        <f>IF(Tabel_Forespørgsel_fra_Visma28[[#This Row],[SupDescr]]=" "," "," - "&amp;Tabel_Forespørgsel_fra_Visma28[[#This Row],[SupDescr]])</f>
        <v xml:space="preserve"> </v>
      </c>
      <c r="G9439" t="s">
        <v>4331</v>
      </c>
      <c r="H9439">
        <v>1</v>
      </c>
      <c r="I9439" s="158" t="str">
        <f>IF(A9439=A9438,I9438&amp;CHAR(10)&amp;"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440" spans="1:9" x14ac:dyDescent="0.25">
      <c r="A9440" t="s">
        <v>15289</v>
      </c>
      <c r="B9440">
        <v>73575757</v>
      </c>
      <c r="C9440" t="s">
        <v>16</v>
      </c>
      <c r="D9440" s="158" t="str">
        <f>IF(Tabel_Forespørgsel_fra_Visma28[[#This Row],[SupProd]]=" "," "," - "&amp;Tabel_Forespørgsel_fra_Visma28[[#This Row],[SupProd]])</f>
        <v xml:space="preserve"> </v>
      </c>
      <c r="E9440" t="s">
        <v>16</v>
      </c>
      <c r="F9440" s="158" t="str">
        <f>IF(Tabel_Forespørgsel_fra_Visma28[[#This Row],[SupDescr]]=" "," "," - "&amp;Tabel_Forespørgsel_fra_Visma28[[#This Row],[SupDescr]])</f>
        <v xml:space="preserve"> </v>
      </c>
      <c r="G9440" t="s">
        <v>4331</v>
      </c>
      <c r="H9440">
        <v>1</v>
      </c>
      <c r="I9440" s="158" t="str">
        <f>IF(A9440=A9439,I9439&amp;CHAR(10)&amp;"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441" spans="1:9" x14ac:dyDescent="0.25">
      <c r="A9441" t="s">
        <v>14415</v>
      </c>
      <c r="B9441">
        <v>75211662</v>
      </c>
      <c r="C9441" t="s">
        <v>16</v>
      </c>
      <c r="D9441" s="158" t="str">
        <f>IF(Tabel_Forespørgsel_fra_Visma28[[#This Row],[SupProd]]=" "," "," - "&amp;Tabel_Forespørgsel_fra_Visma28[[#This Row],[SupProd]])</f>
        <v xml:space="preserve"> </v>
      </c>
      <c r="E9441" t="s">
        <v>16</v>
      </c>
      <c r="F9441" s="158" t="str">
        <f>IF(Tabel_Forespørgsel_fra_Visma28[[#This Row],[SupDescr]]=" "," "," - "&amp;Tabel_Forespørgsel_fra_Visma28[[#This Row],[SupDescr]])</f>
        <v xml:space="preserve"> </v>
      </c>
      <c r="G9441" t="s">
        <v>7015</v>
      </c>
      <c r="H9441">
        <v>1</v>
      </c>
      <c r="I9441" s="158" t="str">
        <f>IF(A9441=A9440,I9440&amp;CHAR(10)&amp;"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42" spans="1:9" x14ac:dyDescent="0.25">
      <c r="A9442" t="s">
        <v>15027</v>
      </c>
      <c r="B9442">
        <v>70120140</v>
      </c>
      <c r="C9442" t="s">
        <v>16</v>
      </c>
      <c r="D9442" s="158" t="str">
        <f>IF(Tabel_Forespørgsel_fra_Visma28[[#This Row],[SupProd]]=" "," "," - "&amp;Tabel_Forespørgsel_fra_Visma28[[#This Row],[SupProd]])</f>
        <v xml:space="preserve"> </v>
      </c>
      <c r="E9442" t="s">
        <v>16</v>
      </c>
      <c r="F9442" s="158" t="str">
        <f>IF(Tabel_Forespørgsel_fra_Visma28[[#This Row],[SupDescr]]=" "," "," - "&amp;Tabel_Forespørgsel_fra_Visma28[[#This Row],[SupDescr]])</f>
        <v xml:space="preserve"> </v>
      </c>
      <c r="G9442" t="s">
        <v>2467</v>
      </c>
      <c r="H9442">
        <v>1</v>
      </c>
      <c r="I9442" s="158" t="str">
        <f>IF(A9442=A9441,I9441&amp;CHAR(10)&amp;"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3" spans="1:9" x14ac:dyDescent="0.25">
      <c r="A9443" t="s">
        <v>15110</v>
      </c>
      <c r="B9443">
        <v>70120140</v>
      </c>
      <c r="C9443" t="s">
        <v>16</v>
      </c>
      <c r="D9443" s="158" t="str">
        <f>IF(Tabel_Forespørgsel_fra_Visma28[[#This Row],[SupProd]]=" "," "," - "&amp;Tabel_Forespørgsel_fra_Visma28[[#This Row],[SupProd]])</f>
        <v xml:space="preserve"> </v>
      </c>
      <c r="E9443" t="s">
        <v>16</v>
      </c>
      <c r="F9443" s="158" t="str">
        <f>IF(Tabel_Forespørgsel_fra_Visma28[[#This Row],[SupDescr]]=" "," "," - "&amp;Tabel_Forespørgsel_fra_Visma28[[#This Row],[SupDescr]])</f>
        <v xml:space="preserve"> </v>
      </c>
      <c r="G9443" t="s">
        <v>2467</v>
      </c>
      <c r="H9443">
        <v>1</v>
      </c>
      <c r="I9443" s="158" t="str">
        <f>IF(A9443=A9442,I9442&amp;CHAR(10)&amp;"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4" spans="1:9" x14ac:dyDescent="0.25">
      <c r="A9444" t="s">
        <v>15104</v>
      </c>
      <c r="B9444">
        <v>70120140</v>
      </c>
      <c r="C9444" t="s">
        <v>16</v>
      </c>
      <c r="D9444" s="158" t="str">
        <f>IF(Tabel_Forespørgsel_fra_Visma28[[#This Row],[SupProd]]=" "," "," - "&amp;Tabel_Forespørgsel_fra_Visma28[[#This Row],[SupProd]])</f>
        <v xml:space="preserve"> </v>
      </c>
      <c r="E9444" t="s">
        <v>16</v>
      </c>
      <c r="F9444" s="158" t="str">
        <f>IF(Tabel_Forespørgsel_fra_Visma28[[#This Row],[SupDescr]]=" "," "," - "&amp;Tabel_Forespørgsel_fra_Visma28[[#This Row],[SupDescr]])</f>
        <v xml:space="preserve"> </v>
      </c>
      <c r="G9444" t="s">
        <v>2467</v>
      </c>
      <c r="H9444">
        <v>1</v>
      </c>
      <c r="I9444" s="158" t="str">
        <f>IF(A9444=A9443,I9443&amp;CHAR(10)&amp;"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5" spans="1:9" x14ac:dyDescent="0.25">
      <c r="A9445" t="s">
        <v>15108</v>
      </c>
      <c r="B9445">
        <v>70120140</v>
      </c>
      <c r="C9445" t="s">
        <v>16</v>
      </c>
      <c r="D9445" s="158" t="str">
        <f>IF(Tabel_Forespørgsel_fra_Visma28[[#This Row],[SupProd]]=" "," "," - "&amp;Tabel_Forespørgsel_fra_Visma28[[#This Row],[SupProd]])</f>
        <v xml:space="preserve"> </v>
      </c>
      <c r="E9445" t="s">
        <v>16</v>
      </c>
      <c r="F9445" s="158" t="str">
        <f>IF(Tabel_Forespørgsel_fra_Visma28[[#This Row],[SupDescr]]=" "," "," - "&amp;Tabel_Forespørgsel_fra_Visma28[[#This Row],[SupDescr]])</f>
        <v xml:space="preserve"> </v>
      </c>
      <c r="G9445" t="s">
        <v>2467</v>
      </c>
      <c r="H9445">
        <v>1</v>
      </c>
      <c r="I9445" s="158" t="str">
        <f>IF(A9445=A9444,I9444&amp;CHAR(10)&amp;"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6" spans="1:9" x14ac:dyDescent="0.25">
      <c r="A9446" t="s">
        <v>15105</v>
      </c>
      <c r="B9446">
        <v>70120140</v>
      </c>
      <c r="C9446" t="s">
        <v>16</v>
      </c>
      <c r="D9446" s="158" t="str">
        <f>IF(Tabel_Forespørgsel_fra_Visma28[[#This Row],[SupProd]]=" "," "," - "&amp;Tabel_Forespørgsel_fra_Visma28[[#This Row],[SupProd]])</f>
        <v xml:space="preserve"> </v>
      </c>
      <c r="E9446" t="s">
        <v>16</v>
      </c>
      <c r="F9446" s="158" t="str">
        <f>IF(Tabel_Forespørgsel_fra_Visma28[[#This Row],[SupDescr]]=" "," "," - "&amp;Tabel_Forespørgsel_fra_Visma28[[#This Row],[SupDescr]])</f>
        <v xml:space="preserve"> </v>
      </c>
      <c r="G9446" t="s">
        <v>2467</v>
      </c>
      <c r="H9446">
        <v>1</v>
      </c>
      <c r="I9446" s="158" t="str">
        <f>IF(A9446=A9445,I9445&amp;CHAR(10)&amp;"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7" spans="1:9" x14ac:dyDescent="0.25">
      <c r="A9447" t="s">
        <v>15109</v>
      </c>
      <c r="B9447">
        <v>70120140</v>
      </c>
      <c r="C9447" t="s">
        <v>16</v>
      </c>
      <c r="D9447" s="158" t="str">
        <f>IF(Tabel_Forespørgsel_fra_Visma28[[#This Row],[SupProd]]=" "," "," - "&amp;Tabel_Forespørgsel_fra_Visma28[[#This Row],[SupProd]])</f>
        <v xml:space="preserve"> </v>
      </c>
      <c r="E9447" t="s">
        <v>16</v>
      </c>
      <c r="F9447" s="158" t="str">
        <f>IF(Tabel_Forespørgsel_fra_Visma28[[#This Row],[SupDescr]]=" "," "," - "&amp;Tabel_Forespørgsel_fra_Visma28[[#This Row],[SupDescr]])</f>
        <v xml:space="preserve"> </v>
      </c>
      <c r="G9447" t="s">
        <v>2467</v>
      </c>
      <c r="H9447">
        <v>1</v>
      </c>
      <c r="I9447" s="158" t="str">
        <f>IF(A9447=A9446,I9446&amp;CHAR(10)&amp;"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8" spans="1:9" x14ac:dyDescent="0.25">
      <c r="A9448" t="s">
        <v>15113</v>
      </c>
      <c r="B9448">
        <v>70120140</v>
      </c>
      <c r="C9448" t="s">
        <v>16</v>
      </c>
      <c r="D9448" s="158" t="str">
        <f>IF(Tabel_Forespørgsel_fra_Visma28[[#This Row],[SupProd]]=" "," "," - "&amp;Tabel_Forespørgsel_fra_Visma28[[#This Row],[SupProd]])</f>
        <v xml:space="preserve"> </v>
      </c>
      <c r="E9448" t="s">
        <v>16</v>
      </c>
      <c r="F9448" s="158" t="str">
        <f>IF(Tabel_Forespørgsel_fra_Visma28[[#This Row],[SupDescr]]=" "," "," - "&amp;Tabel_Forespørgsel_fra_Visma28[[#This Row],[SupDescr]])</f>
        <v xml:space="preserve"> </v>
      </c>
      <c r="G9448" t="s">
        <v>2467</v>
      </c>
      <c r="H9448">
        <v>1</v>
      </c>
      <c r="I9448" s="158" t="str">
        <f>IF(A9448=A9447,I9447&amp;CHAR(10)&amp;"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9" spans="1:9" x14ac:dyDescent="0.25">
      <c r="A9449" t="s">
        <v>15070</v>
      </c>
      <c r="B9449">
        <v>70120140</v>
      </c>
      <c r="C9449" t="s">
        <v>16</v>
      </c>
      <c r="D9449" s="158" t="str">
        <f>IF(Tabel_Forespørgsel_fra_Visma28[[#This Row],[SupProd]]=" "," "," - "&amp;Tabel_Forespørgsel_fra_Visma28[[#This Row],[SupProd]])</f>
        <v xml:space="preserve"> </v>
      </c>
      <c r="E9449" t="s">
        <v>16</v>
      </c>
      <c r="F9449" s="158" t="str">
        <f>IF(Tabel_Forespørgsel_fra_Visma28[[#This Row],[SupDescr]]=" "," "," - "&amp;Tabel_Forespørgsel_fra_Visma28[[#This Row],[SupDescr]])</f>
        <v xml:space="preserve"> </v>
      </c>
      <c r="G9449" t="s">
        <v>2467</v>
      </c>
      <c r="H9449">
        <v>1</v>
      </c>
      <c r="I9449" s="158" t="str">
        <f>IF(A9449=A9448,I9448&amp;CHAR(10)&amp;"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0" spans="1:9" x14ac:dyDescent="0.25">
      <c r="A9450" t="s">
        <v>13968</v>
      </c>
      <c r="B9450">
        <v>70120140</v>
      </c>
      <c r="C9450" t="s">
        <v>16</v>
      </c>
      <c r="D9450" s="158" t="str">
        <f>IF(Tabel_Forespørgsel_fra_Visma28[[#This Row],[SupProd]]=" "," "," - "&amp;Tabel_Forespørgsel_fra_Visma28[[#This Row],[SupProd]])</f>
        <v xml:space="preserve"> </v>
      </c>
      <c r="E9450" t="s">
        <v>16</v>
      </c>
      <c r="F9450" s="158" t="str">
        <f>IF(Tabel_Forespørgsel_fra_Visma28[[#This Row],[SupDescr]]=" "," "," - "&amp;Tabel_Forespørgsel_fra_Visma28[[#This Row],[SupDescr]])</f>
        <v xml:space="preserve"> </v>
      </c>
      <c r="G9450" t="s">
        <v>2467</v>
      </c>
      <c r="H9450">
        <v>1</v>
      </c>
      <c r="I9450" s="158" t="str">
        <f>IF(A9450=A9449,I9449&amp;CHAR(10)&amp;"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1" spans="1:9" x14ac:dyDescent="0.25">
      <c r="A9451" t="s">
        <v>15192</v>
      </c>
      <c r="B9451">
        <v>70120140</v>
      </c>
      <c r="C9451" t="s">
        <v>16</v>
      </c>
      <c r="D9451" s="158" t="str">
        <f>IF(Tabel_Forespørgsel_fra_Visma28[[#This Row],[SupProd]]=" "," "," - "&amp;Tabel_Forespørgsel_fra_Visma28[[#This Row],[SupProd]])</f>
        <v xml:space="preserve"> </v>
      </c>
      <c r="E9451" t="s">
        <v>16</v>
      </c>
      <c r="F9451" s="158" t="str">
        <f>IF(Tabel_Forespørgsel_fra_Visma28[[#This Row],[SupDescr]]=" "," "," - "&amp;Tabel_Forespørgsel_fra_Visma28[[#This Row],[SupDescr]])</f>
        <v xml:space="preserve"> </v>
      </c>
      <c r="G9451" t="s">
        <v>2467</v>
      </c>
      <c r="H9451">
        <v>1</v>
      </c>
      <c r="I9451" s="158" t="str">
        <f>IF(A9451=A9450,I9450&amp;CHAR(10)&amp;"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2" spans="1:9" x14ac:dyDescent="0.25">
      <c r="A9452" t="s">
        <v>15198</v>
      </c>
      <c r="B9452">
        <v>70120140</v>
      </c>
      <c r="C9452" t="s">
        <v>16</v>
      </c>
      <c r="D9452" s="158" t="str">
        <f>IF(Tabel_Forespørgsel_fra_Visma28[[#This Row],[SupProd]]=" "," "," - "&amp;Tabel_Forespørgsel_fra_Visma28[[#This Row],[SupProd]])</f>
        <v xml:space="preserve"> </v>
      </c>
      <c r="E9452" t="s">
        <v>16</v>
      </c>
      <c r="F9452" s="158" t="str">
        <f>IF(Tabel_Forespørgsel_fra_Visma28[[#This Row],[SupDescr]]=" "," "," - "&amp;Tabel_Forespørgsel_fra_Visma28[[#This Row],[SupDescr]])</f>
        <v xml:space="preserve"> </v>
      </c>
      <c r="G9452" t="s">
        <v>2467</v>
      </c>
      <c r="H9452">
        <v>1</v>
      </c>
      <c r="I9452" s="158" t="str">
        <f>IF(A9452=A9451,I9451&amp;CHAR(10)&amp;"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3" spans="1:9" x14ac:dyDescent="0.25">
      <c r="A9453" t="s">
        <v>15206</v>
      </c>
      <c r="B9453">
        <v>70120140</v>
      </c>
      <c r="C9453" t="s">
        <v>16</v>
      </c>
      <c r="D9453" s="158" t="str">
        <f>IF(Tabel_Forespørgsel_fra_Visma28[[#This Row],[SupProd]]=" "," "," - "&amp;Tabel_Forespørgsel_fra_Visma28[[#This Row],[SupProd]])</f>
        <v xml:space="preserve"> </v>
      </c>
      <c r="E9453" t="s">
        <v>16</v>
      </c>
      <c r="F9453" s="158" t="str">
        <f>IF(Tabel_Forespørgsel_fra_Visma28[[#This Row],[SupDescr]]=" "," "," - "&amp;Tabel_Forespørgsel_fra_Visma28[[#This Row],[SupDescr]])</f>
        <v xml:space="preserve"> </v>
      </c>
      <c r="G9453" t="s">
        <v>2467</v>
      </c>
      <c r="H9453">
        <v>1</v>
      </c>
      <c r="I9453" s="158" t="str">
        <f>IF(A9453=A9452,I9452&amp;CHAR(10)&amp;"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4" spans="1:9" x14ac:dyDescent="0.25">
      <c r="A9454" t="s">
        <v>15199</v>
      </c>
      <c r="B9454">
        <v>70120140</v>
      </c>
      <c r="C9454" t="s">
        <v>16</v>
      </c>
      <c r="D9454" s="158" t="str">
        <f>IF(Tabel_Forespørgsel_fra_Visma28[[#This Row],[SupProd]]=" "," "," - "&amp;Tabel_Forespørgsel_fra_Visma28[[#This Row],[SupProd]])</f>
        <v xml:space="preserve"> </v>
      </c>
      <c r="E9454" t="s">
        <v>16</v>
      </c>
      <c r="F9454" s="158" t="str">
        <f>IF(Tabel_Forespørgsel_fra_Visma28[[#This Row],[SupDescr]]=" "," "," - "&amp;Tabel_Forespørgsel_fra_Visma28[[#This Row],[SupDescr]])</f>
        <v xml:space="preserve"> </v>
      </c>
      <c r="G9454" t="s">
        <v>2467</v>
      </c>
      <c r="H9454">
        <v>1</v>
      </c>
      <c r="I9454" s="158" t="str">
        <f>IF(A9454=A9453,I9453&amp;CHAR(10)&amp;"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5" spans="1:9" x14ac:dyDescent="0.25">
      <c r="A9455" t="s">
        <v>15200</v>
      </c>
      <c r="B9455">
        <v>70120140</v>
      </c>
      <c r="C9455" t="s">
        <v>16</v>
      </c>
      <c r="D9455" s="158" t="str">
        <f>IF(Tabel_Forespørgsel_fra_Visma28[[#This Row],[SupProd]]=" "," "," - "&amp;Tabel_Forespørgsel_fra_Visma28[[#This Row],[SupProd]])</f>
        <v xml:space="preserve"> </v>
      </c>
      <c r="E9455" t="s">
        <v>16</v>
      </c>
      <c r="F9455" s="158" t="str">
        <f>IF(Tabel_Forespørgsel_fra_Visma28[[#This Row],[SupDescr]]=" "," "," - "&amp;Tabel_Forespørgsel_fra_Visma28[[#This Row],[SupDescr]])</f>
        <v xml:space="preserve"> </v>
      </c>
      <c r="G9455" t="s">
        <v>2467</v>
      </c>
      <c r="H9455">
        <v>1</v>
      </c>
      <c r="I9455" s="158" t="str">
        <f>IF(A9455=A9454,I9454&amp;CHAR(10)&amp;"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6" spans="1:9" x14ac:dyDescent="0.25">
      <c r="A9456" t="s">
        <v>15250</v>
      </c>
      <c r="B9456">
        <v>70120140</v>
      </c>
      <c r="C9456" t="s">
        <v>16</v>
      </c>
      <c r="D9456" s="158" t="str">
        <f>IF(Tabel_Forespørgsel_fra_Visma28[[#This Row],[SupProd]]=" "," "," - "&amp;Tabel_Forespørgsel_fra_Visma28[[#This Row],[SupProd]])</f>
        <v xml:space="preserve"> </v>
      </c>
      <c r="E9456" t="s">
        <v>16</v>
      </c>
      <c r="F9456" s="158" t="str">
        <f>IF(Tabel_Forespørgsel_fra_Visma28[[#This Row],[SupDescr]]=" "," "," - "&amp;Tabel_Forespørgsel_fra_Visma28[[#This Row],[SupDescr]])</f>
        <v xml:space="preserve"> </v>
      </c>
      <c r="G9456" t="s">
        <v>2467</v>
      </c>
      <c r="H9456">
        <v>1</v>
      </c>
      <c r="I9456" s="158" t="str">
        <f>IF(A9456=A9455,I9455&amp;CHAR(10)&amp;"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7" spans="1:9" x14ac:dyDescent="0.25">
      <c r="A9457" t="s">
        <v>15033</v>
      </c>
      <c r="B9457">
        <v>70120140</v>
      </c>
      <c r="C9457" t="s">
        <v>16</v>
      </c>
      <c r="D9457" s="158" t="str">
        <f>IF(Tabel_Forespørgsel_fra_Visma28[[#This Row],[SupProd]]=" "," "," - "&amp;Tabel_Forespørgsel_fra_Visma28[[#This Row],[SupProd]])</f>
        <v xml:space="preserve"> </v>
      </c>
      <c r="E9457" t="s">
        <v>16</v>
      </c>
      <c r="F9457" s="158" t="str">
        <f>IF(Tabel_Forespørgsel_fra_Visma28[[#This Row],[SupDescr]]=" "," "," - "&amp;Tabel_Forespørgsel_fra_Visma28[[#This Row],[SupDescr]])</f>
        <v xml:space="preserve"> </v>
      </c>
      <c r="G9457" t="s">
        <v>2467</v>
      </c>
      <c r="H9457">
        <v>1</v>
      </c>
      <c r="I9457" s="158" t="str">
        <f>IF(A9457=A9456,I9456&amp;CHAR(10)&amp;"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8" spans="1:9" x14ac:dyDescent="0.25">
      <c r="A9458" t="s">
        <v>15126</v>
      </c>
      <c r="B9458">
        <v>70120140</v>
      </c>
      <c r="C9458" t="s">
        <v>16</v>
      </c>
      <c r="D9458" s="158" t="str">
        <f>IF(Tabel_Forespørgsel_fra_Visma28[[#This Row],[SupProd]]=" "," "," - "&amp;Tabel_Forespørgsel_fra_Visma28[[#This Row],[SupProd]])</f>
        <v xml:space="preserve"> </v>
      </c>
      <c r="E9458" t="s">
        <v>16</v>
      </c>
      <c r="F9458" s="158" t="str">
        <f>IF(Tabel_Forespørgsel_fra_Visma28[[#This Row],[SupDescr]]=" "," "," - "&amp;Tabel_Forespørgsel_fra_Visma28[[#This Row],[SupDescr]])</f>
        <v xml:space="preserve"> </v>
      </c>
      <c r="G9458" t="s">
        <v>2467</v>
      </c>
      <c r="H9458">
        <v>1</v>
      </c>
      <c r="I9458" s="158" t="str">
        <f>IF(A9458=A9457,I9457&amp;CHAR(10)&amp;"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9" spans="1:9" x14ac:dyDescent="0.25">
      <c r="A9459" t="s">
        <v>15124</v>
      </c>
      <c r="B9459">
        <v>70120140</v>
      </c>
      <c r="C9459" t="s">
        <v>16</v>
      </c>
      <c r="D9459" s="158" t="str">
        <f>IF(Tabel_Forespørgsel_fra_Visma28[[#This Row],[SupProd]]=" "," "," - "&amp;Tabel_Forespørgsel_fra_Visma28[[#This Row],[SupProd]])</f>
        <v xml:space="preserve"> </v>
      </c>
      <c r="E9459" t="s">
        <v>16</v>
      </c>
      <c r="F9459" s="158" t="str">
        <f>IF(Tabel_Forespørgsel_fra_Visma28[[#This Row],[SupDescr]]=" "," "," - "&amp;Tabel_Forespørgsel_fra_Visma28[[#This Row],[SupDescr]])</f>
        <v xml:space="preserve"> </v>
      </c>
      <c r="G9459" t="s">
        <v>2467</v>
      </c>
      <c r="H9459">
        <v>1</v>
      </c>
      <c r="I9459" s="158" t="str">
        <f>IF(A9459=A9458,I9458&amp;CHAR(10)&amp;"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60" spans="1:9" x14ac:dyDescent="0.25">
      <c r="A9460" t="s">
        <v>15125</v>
      </c>
      <c r="B9460">
        <v>70120140</v>
      </c>
      <c r="C9460" t="s">
        <v>16</v>
      </c>
      <c r="D9460" s="158" t="str">
        <f>IF(Tabel_Forespørgsel_fra_Visma28[[#This Row],[SupProd]]=" "," "," - "&amp;Tabel_Forespørgsel_fra_Visma28[[#This Row],[SupProd]])</f>
        <v xml:space="preserve"> </v>
      </c>
      <c r="E9460" t="s">
        <v>16</v>
      </c>
      <c r="F9460" s="158" t="str">
        <f>IF(Tabel_Forespørgsel_fra_Visma28[[#This Row],[SupDescr]]=" "," "," - "&amp;Tabel_Forespørgsel_fra_Visma28[[#This Row],[SupDescr]])</f>
        <v xml:space="preserve"> </v>
      </c>
      <c r="G9460" t="s">
        <v>2467</v>
      </c>
      <c r="H9460">
        <v>1</v>
      </c>
      <c r="I9460" s="158" t="str">
        <f>IF(A9460=A9459,I9459&amp;CHAR(10)&amp;"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61" spans="1:9" x14ac:dyDescent="0.25">
      <c r="A9461" t="s">
        <v>41995</v>
      </c>
      <c r="B9461">
        <v>75180019</v>
      </c>
      <c r="C9461" t="s">
        <v>16</v>
      </c>
      <c r="D9461" s="158" t="str">
        <f>IF(Tabel_Forespørgsel_fra_Visma28[[#This Row],[SupProd]]=" "," "," - "&amp;Tabel_Forespørgsel_fra_Visma28[[#This Row],[SupProd]])</f>
        <v xml:space="preserve"> </v>
      </c>
      <c r="E9461" t="s">
        <v>16</v>
      </c>
      <c r="F9461" s="158" t="str">
        <f>IF(Tabel_Forespørgsel_fra_Visma28[[#This Row],[SupDescr]]=" "," "," - "&amp;Tabel_Forespørgsel_fra_Visma28[[#This Row],[SupDescr]])</f>
        <v xml:space="preserve"> </v>
      </c>
      <c r="G9461" t="s">
        <v>2430</v>
      </c>
      <c r="H9461">
        <v>1</v>
      </c>
      <c r="I9461" s="158" t="str">
        <f>IF(A9461=A9460,I9460&amp;CHAR(10)&amp;"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2" spans="1:9" x14ac:dyDescent="0.25">
      <c r="A9462" t="s">
        <v>41993</v>
      </c>
      <c r="B9462">
        <v>75180019</v>
      </c>
      <c r="C9462" t="s">
        <v>16</v>
      </c>
      <c r="D9462" s="158" t="str">
        <f>IF(Tabel_Forespørgsel_fra_Visma28[[#This Row],[SupProd]]=" "," "," - "&amp;Tabel_Forespørgsel_fra_Visma28[[#This Row],[SupProd]])</f>
        <v xml:space="preserve"> </v>
      </c>
      <c r="E9462" t="s">
        <v>16</v>
      </c>
      <c r="F9462" s="158" t="str">
        <f>IF(Tabel_Forespørgsel_fra_Visma28[[#This Row],[SupDescr]]=" "," "," - "&amp;Tabel_Forespørgsel_fra_Visma28[[#This Row],[SupDescr]])</f>
        <v xml:space="preserve"> </v>
      </c>
      <c r="G9462" t="s">
        <v>2430</v>
      </c>
      <c r="H9462">
        <v>1</v>
      </c>
      <c r="I9462" s="158" t="str">
        <f>IF(A9462=A9461,I9461&amp;CHAR(10)&amp;"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3" spans="1:9" x14ac:dyDescent="0.25">
      <c r="A9463" t="s">
        <v>41994</v>
      </c>
      <c r="B9463">
        <v>75180019</v>
      </c>
      <c r="C9463" t="s">
        <v>16</v>
      </c>
      <c r="D9463" s="158" t="str">
        <f>IF(Tabel_Forespørgsel_fra_Visma28[[#This Row],[SupProd]]=" "," "," - "&amp;Tabel_Forespørgsel_fra_Visma28[[#This Row],[SupProd]])</f>
        <v xml:space="preserve"> </v>
      </c>
      <c r="E9463" t="s">
        <v>16</v>
      </c>
      <c r="F9463" s="158" t="str">
        <f>IF(Tabel_Forespørgsel_fra_Visma28[[#This Row],[SupDescr]]=" "," "," - "&amp;Tabel_Forespørgsel_fra_Visma28[[#This Row],[SupDescr]])</f>
        <v xml:space="preserve"> </v>
      </c>
      <c r="G9463" t="s">
        <v>2430</v>
      </c>
      <c r="H9463">
        <v>1</v>
      </c>
      <c r="I9463" s="158" t="str">
        <f>IF(A9463=A9462,I9462&amp;CHAR(10)&amp;"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4" spans="1:9" x14ac:dyDescent="0.25">
      <c r="A9464" t="s">
        <v>14178</v>
      </c>
      <c r="B9464">
        <v>75180019</v>
      </c>
      <c r="C9464" t="s">
        <v>16</v>
      </c>
      <c r="D9464" s="158" t="str">
        <f>IF(Tabel_Forespørgsel_fra_Visma28[[#This Row],[SupProd]]=" "," "," - "&amp;Tabel_Forespørgsel_fra_Visma28[[#This Row],[SupProd]])</f>
        <v xml:space="preserve"> </v>
      </c>
      <c r="E9464" t="s">
        <v>16</v>
      </c>
      <c r="F9464" s="158" t="str">
        <f>IF(Tabel_Forespørgsel_fra_Visma28[[#This Row],[SupDescr]]=" "," "," - "&amp;Tabel_Forespørgsel_fra_Visma28[[#This Row],[SupDescr]])</f>
        <v xml:space="preserve"> </v>
      </c>
      <c r="G9464" t="s">
        <v>2430</v>
      </c>
      <c r="H9464">
        <v>1</v>
      </c>
      <c r="I9464" s="158" t="str">
        <f>IF(A9464=A9463,I9463&amp;CHAR(10)&amp;"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5" spans="1:9" x14ac:dyDescent="0.25">
      <c r="A9465" t="s">
        <v>14174</v>
      </c>
      <c r="B9465">
        <v>75180019</v>
      </c>
      <c r="C9465" t="s">
        <v>16</v>
      </c>
      <c r="D9465" s="158" t="str">
        <f>IF(Tabel_Forespørgsel_fra_Visma28[[#This Row],[SupProd]]=" "," "," - "&amp;Tabel_Forespørgsel_fra_Visma28[[#This Row],[SupProd]])</f>
        <v xml:space="preserve"> </v>
      </c>
      <c r="E9465" t="s">
        <v>16</v>
      </c>
      <c r="F9465" s="158" t="str">
        <f>IF(Tabel_Forespørgsel_fra_Visma28[[#This Row],[SupDescr]]=" "," "," - "&amp;Tabel_Forespørgsel_fra_Visma28[[#This Row],[SupDescr]])</f>
        <v xml:space="preserve"> </v>
      </c>
      <c r="G9465" t="s">
        <v>2430</v>
      </c>
      <c r="H9465">
        <v>1</v>
      </c>
      <c r="I9465" s="158" t="str">
        <f>IF(A9465=A9464,I9464&amp;CHAR(10)&amp;"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6" spans="1:9" x14ac:dyDescent="0.25">
      <c r="A9466" t="s">
        <v>13971</v>
      </c>
      <c r="B9466">
        <v>75180019</v>
      </c>
      <c r="C9466" t="s">
        <v>16</v>
      </c>
      <c r="D9466" s="158" t="str">
        <f>IF(Tabel_Forespørgsel_fra_Visma28[[#This Row],[SupProd]]=" "," "," - "&amp;Tabel_Forespørgsel_fra_Visma28[[#This Row],[SupProd]])</f>
        <v xml:space="preserve"> </v>
      </c>
      <c r="E9466" t="s">
        <v>16</v>
      </c>
      <c r="F9466" s="158" t="str">
        <f>IF(Tabel_Forespørgsel_fra_Visma28[[#This Row],[SupDescr]]=" "," "," - "&amp;Tabel_Forespørgsel_fra_Visma28[[#This Row],[SupDescr]])</f>
        <v xml:space="preserve"> </v>
      </c>
      <c r="G9466" t="s">
        <v>2430</v>
      </c>
      <c r="H9466">
        <v>1</v>
      </c>
      <c r="I9466" s="158" t="str">
        <f>IF(A9466=A9465,I9465&amp;CHAR(10)&amp;"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7" spans="1:9" x14ac:dyDescent="0.25">
      <c r="A9467" t="s">
        <v>14136</v>
      </c>
      <c r="B9467">
        <v>75211662</v>
      </c>
      <c r="C9467" t="s">
        <v>16</v>
      </c>
      <c r="D9467" s="158" t="str">
        <f>IF(Tabel_Forespørgsel_fra_Visma28[[#This Row],[SupProd]]=" "," "," - "&amp;Tabel_Forespørgsel_fra_Visma28[[#This Row],[SupProd]])</f>
        <v xml:space="preserve"> </v>
      </c>
      <c r="E9467" t="s">
        <v>16</v>
      </c>
      <c r="F9467" s="158" t="str">
        <f>IF(Tabel_Forespørgsel_fra_Visma28[[#This Row],[SupDescr]]=" "," "," - "&amp;Tabel_Forespørgsel_fra_Visma28[[#This Row],[SupDescr]])</f>
        <v xml:space="preserve"> </v>
      </c>
      <c r="G9467" t="s">
        <v>7015</v>
      </c>
      <c r="H9467">
        <v>1</v>
      </c>
      <c r="I9467" s="158" t="str">
        <f>IF(A9467=A9466,I9466&amp;CHAR(10)&amp;"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68" spans="1:9" x14ac:dyDescent="0.25">
      <c r="A9468" t="s">
        <v>14137</v>
      </c>
      <c r="B9468">
        <v>75211662</v>
      </c>
      <c r="C9468" t="s">
        <v>16</v>
      </c>
      <c r="D9468" s="158" t="str">
        <f>IF(Tabel_Forespørgsel_fra_Visma28[[#This Row],[SupProd]]=" "," "," - "&amp;Tabel_Forespørgsel_fra_Visma28[[#This Row],[SupProd]])</f>
        <v xml:space="preserve"> </v>
      </c>
      <c r="E9468" t="s">
        <v>16</v>
      </c>
      <c r="F9468" s="158" t="str">
        <f>IF(Tabel_Forespørgsel_fra_Visma28[[#This Row],[SupDescr]]=" "," "," - "&amp;Tabel_Forespørgsel_fra_Visma28[[#This Row],[SupDescr]])</f>
        <v xml:space="preserve"> </v>
      </c>
      <c r="G9468" t="s">
        <v>7015</v>
      </c>
      <c r="H9468">
        <v>1</v>
      </c>
      <c r="I9468" s="158" t="str">
        <f>IF(A9468=A9467,I9467&amp;CHAR(10)&amp;"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69" spans="1:9" x14ac:dyDescent="0.25">
      <c r="A9469" t="s">
        <v>14134</v>
      </c>
      <c r="B9469">
        <v>75211662</v>
      </c>
      <c r="C9469" t="s">
        <v>16</v>
      </c>
      <c r="D9469" s="158" t="str">
        <f>IF(Tabel_Forespørgsel_fra_Visma28[[#This Row],[SupProd]]=" "," "," - "&amp;Tabel_Forespørgsel_fra_Visma28[[#This Row],[SupProd]])</f>
        <v xml:space="preserve"> </v>
      </c>
      <c r="E9469" t="s">
        <v>16</v>
      </c>
      <c r="F9469" s="158" t="str">
        <f>IF(Tabel_Forespørgsel_fra_Visma28[[#This Row],[SupDescr]]=" "," "," - "&amp;Tabel_Forespørgsel_fra_Visma28[[#This Row],[SupDescr]])</f>
        <v xml:space="preserve"> </v>
      </c>
      <c r="G9469" t="s">
        <v>7015</v>
      </c>
      <c r="H9469">
        <v>1</v>
      </c>
      <c r="I9469" s="158" t="str">
        <f>IF(A9469=A9468,I9468&amp;CHAR(10)&amp;"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0" spans="1:9" x14ac:dyDescent="0.25">
      <c r="A9470" t="s">
        <v>14138</v>
      </c>
      <c r="B9470">
        <v>75211662</v>
      </c>
      <c r="C9470" t="s">
        <v>16</v>
      </c>
      <c r="D9470" s="158" t="str">
        <f>IF(Tabel_Forespørgsel_fra_Visma28[[#This Row],[SupProd]]=" "," "," - "&amp;Tabel_Forespørgsel_fra_Visma28[[#This Row],[SupProd]])</f>
        <v xml:space="preserve"> </v>
      </c>
      <c r="E9470" t="s">
        <v>16</v>
      </c>
      <c r="F9470" s="158" t="str">
        <f>IF(Tabel_Forespørgsel_fra_Visma28[[#This Row],[SupDescr]]=" "," "," - "&amp;Tabel_Forespørgsel_fra_Visma28[[#This Row],[SupDescr]])</f>
        <v xml:space="preserve"> </v>
      </c>
      <c r="G9470" t="s">
        <v>7015</v>
      </c>
      <c r="H9470">
        <v>1</v>
      </c>
      <c r="I9470" s="158" t="str">
        <f>IF(A9470=A9469,I9469&amp;CHAR(10)&amp;"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1" spans="1:9" x14ac:dyDescent="0.25">
      <c r="A9471" t="s">
        <v>14987</v>
      </c>
      <c r="B9471">
        <v>75211662</v>
      </c>
      <c r="C9471" t="s">
        <v>16</v>
      </c>
      <c r="D9471" s="158" t="str">
        <f>IF(Tabel_Forespørgsel_fra_Visma28[[#This Row],[SupProd]]=" "," "," - "&amp;Tabel_Forespørgsel_fra_Visma28[[#This Row],[SupProd]])</f>
        <v xml:space="preserve"> </v>
      </c>
      <c r="E9471" t="s">
        <v>16</v>
      </c>
      <c r="F9471" s="158" t="str">
        <f>IF(Tabel_Forespørgsel_fra_Visma28[[#This Row],[SupDescr]]=" "," "," - "&amp;Tabel_Forespørgsel_fra_Visma28[[#This Row],[SupDescr]])</f>
        <v xml:space="preserve"> </v>
      </c>
      <c r="G9471" t="s">
        <v>7015</v>
      </c>
      <c r="H9471">
        <v>1</v>
      </c>
      <c r="I9471" s="158" t="str">
        <f>IF(A9471=A9470,I9470&amp;CHAR(10)&amp;"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2" spans="1:9" x14ac:dyDescent="0.25">
      <c r="A9472" t="s">
        <v>14139</v>
      </c>
      <c r="B9472">
        <v>75211662</v>
      </c>
      <c r="C9472" t="s">
        <v>16</v>
      </c>
      <c r="D9472" s="158" t="str">
        <f>IF(Tabel_Forespørgsel_fra_Visma28[[#This Row],[SupProd]]=" "," "," - "&amp;Tabel_Forespørgsel_fra_Visma28[[#This Row],[SupProd]])</f>
        <v xml:space="preserve"> </v>
      </c>
      <c r="E9472" t="s">
        <v>16</v>
      </c>
      <c r="F9472" s="158" t="str">
        <f>IF(Tabel_Forespørgsel_fra_Visma28[[#This Row],[SupDescr]]=" "," "," - "&amp;Tabel_Forespørgsel_fra_Visma28[[#This Row],[SupDescr]])</f>
        <v xml:space="preserve"> </v>
      </c>
      <c r="G9472" t="s">
        <v>7015</v>
      </c>
      <c r="H9472">
        <v>1</v>
      </c>
      <c r="I9472" s="158" t="str">
        <f>IF(A9472=A9471,I9471&amp;CHAR(10)&amp;"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3" spans="1:9" x14ac:dyDescent="0.25">
      <c r="A9473" t="s">
        <v>14135</v>
      </c>
      <c r="B9473">
        <v>75211662</v>
      </c>
      <c r="C9473" t="s">
        <v>16</v>
      </c>
      <c r="D9473" s="158" t="str">
        <f>IF(Tabel_Forespørgsel_fra_Visma28[[#This Row],[SupProd]]=" "," "," - "&amp;Tabel_Forespørgsel_fra_Visma28[[#This Row],[SupProd]])</f>
        <v xml:space="preserve"> </v>
      </c>
      <c r="E9473" t="s">
        <v>16</v>
      </c>
      <c r="F9473" s="158" t="str">
        <f>IF(Tabel_Forespørgsel_fra_Visma28[[#This Row],[SupDescr]]=" "," "," - "&amp;Tabel_Forespørgsel_fra_Visma28[[#This Row],[SupDescr]])</f>
        <v xml:space="preserve"> </v>
      </c>
      <c r="G9473" t="s">
        <v>7015</v>
      </c>
      <c r="H9473">
        <v>1</v>
      </c>
      <c r="I9473" s="158" t="str">
        <f>IF(A9473=A9472,I9472&amp;CHAR(10)&amp;"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4" spans="1:9" x14ac:dyDescent="0.25">
      <c r="A9474" t="s">
        <v>15144</v>
      </c>
      <c r="B9474">
        <v>75211662</v>
      </c>
      <c r="C9474" t="s">
        <v>16</v>
      </c>
      <c r="D9474" s="158" t="str">
        <f>IF(Tabel_Forespørgsel_fra_Visma28[[#This Row],[SupProd]]=" "," "," - "&amp;Tabel_Forespørgsel_fra_Visma28[[#This Row],[SupProd]])</f>
        <v xml:space="preserve"> </v>
      </c>
      <c r="E9474" t="s">
        <v>16</v>
      </c>
      <c r="F9474" s="158" t="str">
        <f>IF(Tabel_Forespørgsel_fra_Visma28[[#This Row],[SupDescr]]=" "," "," - "&amp;Tabel_Forespørgsel_fra_Visma28[[#This Row],[SupDescr]])</f>
        <v xml:space="preserve"> </v>
      </c>
      <c r="G9474" t="s">
        <v>7015</v>
      </c>
      <c r="H9474">
        <v>1</v>
      </c>
      <c r="I9474" s="158" t="str">
        <f>IF(A9474=A9473,I9473&amp;CHAR(10)&amp;"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5" spans="1:9" x14ac:dyDescent="0.25">
      <c r="A9475" t="s">
        <v>14150</v>
      </c>
      <c r="B9475">
        <v>75211662</v>
      </c>
      <c r="C9475" t="s">
        <v>16</v>
      </c>
      <c r="D9475" s="158" t="str">
        <f>IF(Tabel_Forespørgsel_fra_Visma28[[#This Row],[SupProd]]=" "," "," - "&amp;Tabel_Forespørgsel_fra_Visma28[[#This Row],[SupProd]])</f>
        <v xml:space="preserve"> </v>
      </c>
      <c r="E9475" t="s">
        <v>16</v>
      </c>
      <c r="F9475" s="158" t="str">
        <f>IF(Tabel_Forespørgsel_fra_Visma28[[#This Row],[SupDescr]]=" "," "," - "&amp;Tabel_Forespørgsel_fra_Visma28[[#This Row],[SupDescr]])</f>
        <v xml:space="preserve"> </v>
      </c>
      <c r="G9475" t="s">
        <v>7015</v>
      </c>
      <c r="H9475">
        <v>1</v>
      </c>
      <c r="I9475" s="158" t="str">
        <f>IF(A9475=A9474,I9474&amp;CHAR(10)&amp;"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6" spans="1:9" x14ac:dyDescent="0.25">
      <c r="A9476" t="s">
        <v>14140</v>
      </c>
      <c r="B9476">
        <v>75211662</v>
      </c>
      <c r="C9476" t="s">
        <v>16</v>
      </c>
      <c r="D9476" s="158" t="str">
        <f>IF(Tabel_Forespørgsel_fra_Visma28[[#This Row],[SupProd]]=" "," "," - "&amp;Tabel_Forespørgsel_fra_Visma28[[#This Row],[SupProd]])</f>
        <v xml:space="preserve"> </v>
      </c>
      <c r="E9476" t="s">
        <v>16</v>
      </c>
      <c r="F9476" s="158" t="str">
        <f>IF(Tabel_Forespørgsel_fra_Visma28[[#This Row],[SupDescr]]=" "," "," - "&amp;Tabel_Forespørgsel_fra_Visma28[[#This Row],[SupDescr]])</f>
        <v xml:space="preserve"> </v>
      </c>
      <c r="G9476" t="s">
        <v>7015</v>
      </c>
      <c r="H9476">
        <v>1</v>
      </c>
      <c r="I9476" s="158" t="str">
        <f>IF(A9476=A9475,I9475&amp;CHAR(10)&amp;"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7" spans="1:9" x14ac:dyDescent="0.25">
      <c r="A9477" t="s">
        <v>14243</v>
      </c>
      <c r="B9477">
        <v>75211662</v>
      </c>
      <c r="C9477" t="s">
        <v>16</v>
      </c>
      <c r="D9477" s="158" t="str">
        <f>IF(Tabel_Forespørgsel_fra_Visma28[[#This Row],[SupProd]]=" "," "," - "&amp;Tabel_Forespørgsel_fra_Visma28[[#This Row],[SupProd]])</f>
        <v xml:space="preserve"> </v>
      </c>
      <c r="E9477" t="s">
        <v>16</v>
      </c>
      <c r="F9477" s="158" t="str">
        <f>IF(Tabel_Forespørgsel_fra_Visma28[[#This Row],[SupDescr]]=" "," "," - "&amp;Tabel_Forespørgsel_fra_Visma28[[#This Row],[SupDescr]])</f>
        <v xml:space="preserve"> </v>
      </c>
      <c r="G9477" t="s">
        <v>7015</v>
      </c>
      <c r="H9477">
        <v>1</v>
      </c>
      <c r="I9477" s="158" t="str">
        <f>IF(A9477=A9476,I9476&amp;CHAR(10)&amp;"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8" spans="1:9" x14ac:dyDescent="0.25">
      <c r="A9478" t="s">
        <v>14577</v>
      </c>
      <c r="B9478">
        <v>75211662</v>
      </c>
      <c r="C9478" t="s">
        <v>16</v>
      </c>
      <c r="D9478" s="158" t="str">
        <f>IF(Tabel_Forespørgsel_fra_Visma28[[#This Row],[SupProd]]=" "," "," - "&amp;Tabel_Forespørgsel_fra_Visma28[[#This Row],[SupProd]])</f>
        <v xml:space="preserve"> </v>
      </c>
      <c r="E9478" t="s">
        <v>16</v>
      </c>
      <c r="F9478" s="158" t="str">
        <f>IF(Tabel_Forespørgsel_fra_Visma28[[#This Row],[SupDescr]]=" "," "," - "&amp;Tabel_Forespørgsel_fra_Visma28[[#This Row],[SupDescr]])</f>
        <v xml:space="preserve"> </v>
      </c>
      <c r="G9478" t="s">
        <v>7015</v>
      </c>
      <c r="H9478">
        <v>1</v>
      </c>
      <c r="I9478" s="158" t="str">
        <f>IF(A9478=A9477,I9477&amp;CHAR(10)&amp;"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9" spans="1:9" x14ac:dyDescent="0.25">
      <c r="A9479" t="s">
        <v>14245</v>
      </c>
      <c r="B9479">
        <v>75211662</v>
      </c>
      <c r="C9479" t="s">
        <v>16</v>
      </c>
      <c r="D9479" s="158" t="str">
        <f>IF(Tabel_Forespørgsel_fra_Visma28[[#This Row],[SupProd]]=" "," "," - "&amp;Tabel_Forespørgsel_fra_Visma28[[#This Row],[SupProd]])</f>
        <v xml:space="preserve"> </v>
      </c>
      <c r="E9479" t="s">
        <v>16</v>
      </c>
      <c r="F9479" s="158" t="str">
        <f>IF(Tabel_Forespørgsel_fra_Visma28[[#This Row],[SupDescr]]=" "," "," - "&amp;Tabel_Forespørgsel_fra_Visma28[[#This Row],[SupDescr]])</f>
        <v xml:space="preserve"> </v>
      </c>
      <c r="G9479" t="s">
        <v>7015</v>
      </c>
      <c r="H9479">
        <v>1</v>
      </c>
      <c r="I9479" s="158" t="str">
        <f>IF(A9479=A9478,I9478&amp;CHAR(10)&amp;"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0" spans="1:9" x14ac:dyDescent="0.25">
      <c r="A9480" t="s">
        <v>14595</v>
      </c>
      <c r="B9480">
        <v>75211662</v>
      </c>
      <c r="C9480" t="s">
        <v>16</v>
      </c>
      <c r="D9480" s="158" t="str">
        <f>IF(Tabel_Forespørgsel_fra_Visma28[[#This Row],[SupProd]]=" "," "," - "&amp;Tabel_Forespørgsel_fra_Visma28[[#This Row],[SupProd]])</f>
        <v xml:space="preserve"> </v>
      </c>
      <c r="E9480" t="s">
        <v>16</v>
      </c>
      <c r="F9480" s="158" t="str">
        <f>IF(Tabel_Forespørgsel_fra_Visma28[[#This Row],[SupDescr]]=" "," "," - "&amp;Tabel_Forespørgsel_fra_Visma28[[#This Row],[SupDescr]])</f>
        <v xml:space="preserve"> </v>
      </c>
      <c r="G9480" t="s">
        <v>7015</v>
      </c>
      <c r="H9480">
        <v>1</v>
      </c>
      <c r="I9480" s="158" t="str">
        <f>IF(A9480=A9479,I9479&amp;CHAR(10)&amp;"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1" spans="1:9" x14ac:dyDescent="0.25">
      <c r="A9481" t="s">
        <v>14246</v>
      </c>
      <c r="B9481">
        <v>75211662</v>
      </c>
      <c r="C9481" t="s">
        <v>16</v>
      </c>
      <c r="D9481" s="158" t="str">
        <f>IF(Tabel_Forespørgsel_fra_Visma28[[#This Row],[SupProd]]=" "," "," - "&amp;Tabel_Forespørgsel_fra_Visma28[[#This Row],[SupProd]])</f>
        <v xml:space="preserve"> </v>
      </c>
      <c r="E9481" t="s">
        <v>16</v>
      </c>
      <c r="F9481" s="158" t="str">
        <f>IF(Tabel_Forespørgsel_fra_Visma28[[#This Row],[SupDescr]]=" "," "," - "&amp;Tabel_Forespørgsel_fra_Visma28[[#This Row],[SupDescr]])</f>
        <v xml:space="preserve"> </v>
      </c>
      <c r="G9481" t="s">
        <v>7015</v>
      </c>
      <c r="H9481">
        <v>1</v>
      </c>
      <c r="I9481" s="158" t="str">
        <f>IF(A9481=A9480,I9480&amp;CHAR(10)&amp;"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2" spans="1:9" x14ac:dyDescent="0.25">
      <c r="A9482" t="s">
        <v>14576</v>
      </c>
      <c r="B9482">
        <v>75211662</v>
      </c>
      <c r="C9482" t="s">
        <v>16</v>
      </c>
      <c r="D9482" s="158" t="str">
        <f>IF(Tabel_Forespørgsel_fra_Visma28[[#This Row],[SupProd]]=" "," "," - "&amp;Tabel_Forespørgsel_fra_Visma28[[#This Row],[SupProd]])</f>
        <v xml:space="preserve"> </v>
      </c>
      <c r="E9482" t="s">
        <v>16</v>
      </c>
      <c r="F9482" s="158" t="str">
        <f>IF(Tabel_Forespørgsel_fra_Visma28[[#This Row],[SupDescr]]=" "," "," - "&amp;Tabel_Forespørgsel_fra_Visma28[[#This Row],[SupDescr]])</f>
        <v xml:space="preserve"> </v>
      </c>
      <c r="G9482" t="s">
        <v>7015</v>
      </c>
      <c r="H9482">
        <v>1</v>
      </c>
      <c r="I9482" s="158" t="str">
        <f>IF(A9482=A9481,I9481&amp;CHAR(10)&amp;"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3" spans="1:9" x14ac:dyDescent="0.25">
      <c r="A9483" t="s">
        <v>15338</v>
      </c>
      <c r="B9483">
        <v>75211662</v>
      </c>
      <c r="C9483" t="s">
        <v>16</v>
      </c>
      <c r="D9483" s="158" t="str">
        <f>IF(Tabel_Forespørgsel_fra_Visma28[[#This Row],[SupProd]]=" "," "," - "&amp;Tabel_Forespørgsel_fra_Visma28[[#This Row],[SupProd]])</f>
        <v xml:space="preserve"> </v>
      </c>
      <c r="E9483" t="s">
        <v>16</v>
      </c>
      <c r="F9483" s="158" t="str">
        <f>IF(Tabel_Forespørgsel_fra_Visma28[[#This Row],[SupDescr]]=" "," "," - "&amp;Tabel_Forespørgsel_fra_Visma28[[#This Row],[SupDescr]])</f>
        <v xml:space="preserve"> </v>
      </c>
      <c r="G9483" t="s">
        <v>7015</v>
      </c>
      <c r="H9483">
        <v>1</v>
      </c>
      <c r="I9483" s="158" t="str">
        <f>IF(A9483=A9482,I9482&amp;CHAR(10)&amp;"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4" spans="1:9" x14ac:dyDescent="0.25">
      <c r="A9484" t="s">
        <v>15358</v>
      </c>
      <c r="B9484">
        <v>75211662</v>
      </c>
      <c r="C9484" t="s">
        <v>16</v>
      </c>
      <c r="D9484" s="158" t="str">
        <f>IF(Tabel_Forespørgsel_fra_Visma28[[#This Row],[SupProd]]=" "," "," - "&amp;Tabel_Forespørgsel_fra_Visma28[[#This Row],[SupProd]])</f>
        <v xml:space="preserve"> </v>
      </c>
      <c r="E9484" t="s">
        <v>16</v>
      </c>
      <c r="F9484" s="158" t="str">
        <f>IF(Tabel_Forespørgsel_fra_Visma28[[#This Row],[SupDescr]]=" "," "," - "&amp;Tabel_Forespørgsel_fra_Visma28[[#This Row],[SupDescr]])</f>
        <v xml:space="preserve"> </v>
      </c>
      <c r="G9484" t="s">
        <v>7015</v>
      </c>
      <c r="H9484">
        <v>1</v>
      </c>
      <c r="I9484" s="158" t="str">
        <f>IF(A9484=A9483,I9483&amp;CHAR(10)&amp;"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5" spans="1:9" x14ac:dyDescent="0.25">
      <c r="A9485" t="s">
        <v>14593</v>
      </c>
      <c r="B9485">
        <v>75211662</v>
      </c>
      <c r="C9485" t="s">
        <v>16</v>
      </c>
      <c r="D9485" s="158" t="str">
        <f>IF(Tabel_Forespørgsel_fra_Visma28[[#This Row],[SupProd]]=" "," "," - "&amp;Tabel_Forespørgsel_fra_Visma28[[#This Row],[SupProd]])</f>
        <v xml:space="preserve"> </v>
      </c>
      <c r="E9485" t="s">
        <v>16</v>
      </c>
      <c r="F9485" s="158" t="str">
        <f>IF(Tabel_Forespørgsel_fra_Visma28[[#This Row],[SupDescr]]=" "," "," - "&amp;Tabel_Forespørgsel_fra_Visma28[[#This Row],[SupDescr]])</f>
        <v xml:space="preserve"> </v>
      </c>
      <c r="G9485" t="s">
        <v>7015</v>
      </c>
      <c r="H9485">
        <v>1</v>
      </c>
      <c r="I9485" s="158" t="str">
        <f>IF(A9485=A9484,I9484&amp;CHAR(10)&amp;"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6" spans="1:9" x14ac:dyDescent="0.25">
      <c r="A9486" t="s">
        <v>16683</v>
      </c>
      <c r="B9486">
        <v>75211662</v>
      </c>
      <c r="C9486" t="s">
        <v>16</v>
      </c>
      <c r="D9486" s="158" t="str">
        <f>IF(Tabel_Forespørgsel_fra_Visma28[[#This Row],[SupProd]]=" "," "," - "&amp;Tabel_Forespørgsel_fra_Visma28[[#This Row],[SupProd]])</f>
        <v xml:space="preserve"> </v>
      </c>
      <c r="E9486" t="s">
        <v>16</v>
      </c>
      <c r="F9486" s="158" t="str">
        <f>IF(Tabel_Forespørgsel_fra_Visma28[[#This Row],[SupDescr]]=" "," "," - "&amp;Tabel_Forespørgsel_fra_Visma28[[#This Row],[SupDescr]])</f>
        <v xml:space="preserve"> </v>
      </c>
      <c r="G9486" t="s">
        <v>7015</v>
      </c>
      <c r="H9486">
        <v>1</v>
      </c>
      <c r="I9486" s="158" t="str">
        <f>IF(A9486=A9485,I9485&amp;CHAR(10)&amp;"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7" spans="1:9" x14ac:dyDescent="0.25">
      <c r="A9487" t="s">
        <v>16660</v>
      </c>
      <c r="B9487">
        <v>75211662</v>
      </c>
      <c r="C9487" t="s">
        <v>16</v>
      </c>
      <c r="D9487" s="158" t="str">
        <f>IF(Tabel_Forespørgsel_fra_Visma28[[#This Row],[SupProd]]=" "," "," - "&amp;Tabel_Forespørgsel_fra_Visma28[[#This Row],[SupProd]])</f>
        <v xml:space="preserve"> </v>
      </c>
      <c r="E9487" t="s">
        <v>16</v>
      </c>
      <c r="F9487" s="158" t="str">
        <f>IF(Tabel_Forespørgsel_fra_Visma28[[#This Row],[SupDescr]]=" "," "," - "&amp;Tabel_Forespørgsel_fra_Visma28[[#This Row],[SupDescr]])</f>
        <v xml:space="preserve"> </v>
      </c>
      <c r="G9487" t="s">
        <v>7015</v>
      </c>
      <c r="H9487">
        <v>1</v>
      </c>
      <c r="I9487" s="158" t="str">
        <f>IF(A9487=A9486,I9486&amp;CHAR(10)&amp;"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8" spans="1:9" x14ac:dyDescent="0.25">
      <c r="A9488" t="s">
        <v>40799</v>
      </c>
      <c r="B9488">
        <v>75211662</v>
      </c>
      <c r="C9488" t="s">
        <v>16</v>
      </c>
      <c r="D9488" s="158" t="str">
        <f>IF(Tabel_Forespørgsel_fra_Visma28[[#This Row],[SupProd]]=" "," "," - "&amp;Tabel_Forespørgsel_fra_Visma28[[#This Row],[SupProd]])</f>
        <v xml:space="preserve"> </v>
      </c>
      <c r="E9488" t="s">
        <v>16</v>
      </c>
      <c r="F9488" s="158" t="str">
        <f>IF(Tabel_Forespørgsel_fra_Visma28[[#This Row],[SupDescr]]=" "," "," - "&amp;Tabel_Forespørgsel_fra_Visma28[[#This Row],[SupDescr]])</f>
        <v xml:space="preserve"> </v>
      </c>
      <c r="G9488" t="s">
        <v>7015</v>
      </c>
      <c r="H9488">
        <v>1</v>
      </c>
      <c r="I9488" s="158" t="str">
        <f>IF(A9488=A9487,I9487&amp;CHAR(10)&amp;"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9" spans="1:9" x14ac:dyDescent="0.25">
      <c r="A9489" t="s">
        <v>40843</v>
      </c>
      <c r="B9489">
        <v>75211662</v>
      </c>
      <c r="C9489" t="s">
        <v>16</v>
      </c>
      <c r="D9489" s="158" t="str">
        <f>IF(Tabel_Forespørgsel_fra_Visma28[[#This Row],[SupProd]]=" "," "," - "&amp;Tabel_Forespørgsel_fra_Visma28[[#This Row],[SupProd]])</f>
        <v xml:space="preserve"> </v>
      </c>
      <c r="E9489" t="s">
        <v>16</v>
      </c>
      <c r="F9489" s="158" t="str">
        <f>IF(Tabel_Forespørgsel_fra_Visma28[[#This Row],[SupDescr]]=" "," "," - "&amp;Tabel_Forespørgsel_fra_Visma28[[#This Row],[SupDescr]])</f>
        <v xml:space="preserve"> </v>
      </c>
      <c r="G9489" t="s">
        <v>7015</v>
      </c>
      <c r="H9489">
        <v>1</v>
      </c>
      <c r="I9489" s="158" t="str">
        <f>IF(A9489=A9488,I9488&amp;CHAR(10)&amp;"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0" spans="1:9" x14ac:dyDescent="0.25">
      <c r="A9490" t="s">
        <v>40814</v>
      </c>
      <c r="B9490">
        <v>75211662</v>
      </c>
      <c r="C9490" t="s">
        <v>16</v>
      </c>
      <c r="D9490" s="158" t="str">
        <f>IF(Tabel_Forespørgsel_fra_Visma28[[#This Row],[SupProd]]=" "," "," - "&amp;Tabel_Forespørgsel_fra_Visma28[[#This Row],[SupProd]])</f>
        <v xml:space="preserve"> </v>
      </c>
      <c r="E9490" t="s">
        <v>16</v>
      </c>
      <c r="F9490" s="158" t="str">
        <f>IF(Tabel_Forespørgsel_fra_Visma28[[#This Row],[SupDescr]]=" "," "," - "&amp;Tabel_Forespørgsel_fra_Visma28[[#This Row],[SupDescr]])</f>
        <v xml:space="preserve"> </v>
      </c>
      <c r="G9490" t="s">
        <v>7015</v>
      </c>
      <c r="H9490">
        <v>1</v>
      </c>
      <c r="I9490" s="158" t="str">
        <f>IF(A9490=A9489,I9489&amp;CHAR(10)&amp;"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1" spans="1:9" x14ac:dyDescent="0.25">
      <c r="A9491" t="s">
        <v>40801</v>
      </c>
      <c r="B9491">
        <v>75211662</v>
      </c>
      <c r="C9491" t="s">
        <v>16</v>
      </c>
      <c r="D9491" s="158" t="str">
        <f>IF(Tabel_Forespørgsel_fra_Visma28[[#This Row],[SupProd]]=" "," "," - "&amp;Tabel_Forespørgsel_fra_Visma28[[#This Row],[SupProd]])</f>
        <v xml:space="preserve"> </v>
      </c>
      <c r="E9491" t="s">
        <v>16</v>
      </c>
      <c r="F9491" s="158" t="str">
        <f>IF(Tabel_Forespørgsel_fra_Visma28[[#This Row],[SupDescr]]=" "," "," - "&amp;Tabel_Forespørgsel_fra_Visma28[[#This Row],[SupDescr]])</f>
        <v xml:space="preserve"> </v>
      </c>
      <c r="G9491" t="s">
        <v>7015</v>
      </c>
      <c r="H9491">
        <v>1</v>
      </c>
      <c r="I9491" s="158" t="str">
        <f>IF(A9491=A9490,I9490&amp;CHAR(10)&amp;"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2" spans="1:9" x14ac:dyDescent="0.25">
      <c r="A9492" t="s">
        <v>40803</v>
      </c>
      <c r="B9492">
        <v>75211662</v>
      </c>
      <c r="C9492" t="s">
        <v>16</v>
      </c>
      <c r="D9492" s="158" t="str">
        <f>IF(Tabel_Forespørgsel_fra_Visma28[[#This Row],[SupProd]]=" "," "," - "&amp;Tabel_Forespørgsel_fra_Visma28[[#This Row],[SupProd]])</f>
        <v xml:space="preserve"> </v>
      </c>
      <c r="E9492" t="s">
        <v>16</v>
      </c>
      <c r="F9492" s="158" t="str">
        <f>IF(Tabel_Forespørgsel_fra_Visma28[[#This Row],[SupDescr]]=" "," "," - "&amp;Tabel_Forespørgsel_fra_Visma28[[#This Row],[SupDescr]])</f>
        <v xml:space="preserve"> </v>
      </c>
      <c r="G9492" t="s">
        <v>7015</v>
      </c>
      <c r="H9492">
        <v>1</v>
      </c>
      <c r="I9492" s="158" t="str">
        <f>IF(A9492=A9491,I9491&amp;CHAR(10)&amp;"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3" spans="1:9" x14ac:dyDescent="0.25">
      <c r="A9493" t="s">
        <v>41838</v>
      </c>
      <c r="B9493">
        <v>75211662</v>
      </c>
      <c r="C9493" t="s">
        <v>16</v>
      </c>
      <c r="D9493" s="158" t="str">
        <f>IF(Tabel_Forespørgsel_fra_Visma28[[#This Row],[SupProd]]=" "," "," - "&amp;Tabel_Forespørgsel_fra_Visma28[[#This Row],[SupProd]])</f>
        <v xml:space="preserve"> </v>
      </c>
      <c r="E9493" t="s">
        <v>16</v>
      </c>
      <c r="F9493" s="158" t="str">
        <f>IF(Tabel_Forespørgsel_fra_Visma28[[#This Row],[SupDescr]]=" "," "," - "&amp;Tabel_Forespørgsel_fra_Visma28[[#This Row],[SupDescr]])</f>
        <v xml:space="preserve"> </v>
      </c>
      <c r="G9493" t="s">
        <v>7015</v>
      </c>
      <c r="H9493">
        <v>1</v>
      </c>
      <c r="I9493" s="158" t="str">
        <f>IF(A9493=A9492,I9492&amp;CHAR(10)&amp;"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4" spans="1:9" x14ac:dyDescent="0.25">
      <c r="A9494" t="s">
        <v>41834</v>
      </c>
      <c r="B9494">
        <v>75211662</v>
      </c>
      <c r="C9494" t="s">
        <v>16</v>
      </c>
      <c r="D9494" s="158" t="str">
        <f>IF(Tabel_Forespørgsel_fra_Visma28[[#This Row],[SupProd]]=" "," "," - "&amp;Tabel_Forespørgsel_fra_Visma28[[#This Row],[SupProd]])</f>
        <v xml:space="preserve"> </v>
      </c>
      <c r="E9494" t="s">
        <v>16</v>
      </c>
      <c r="F9494" s="158" t="str">
        <f>IF(Tabel_Forespørgsel_fra_Visma28[[#This Row],[SupDescr]]=" "," "," - "&amp;Tabel_Forespørgsel_fra_Visma28[[#This Row],[SupDescr]])</f>
        <v xml:space="preserve"> </v>
      </c>
      <c r="G9494" t="s">
        <v>7015</v>
      </c>
      <c r="H9494">
        <v>1</v>
      </c>
      <c r="I9494" s="158" t="str">
        <f>IF(A9494=A9493,I9493&amp;CHAR(10)&amp;"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5" spans="1:9" x14ac:dyDescent="0.25">
      <c r="A9495" t="s">
        <v>41213</v>
      </c>
      <c r="B9495">
        <v>75211662</v>
      </c>
      <c r="C9495" t="s">
        <v>16</v>
      </c>
      <c r="D9495" s="158" t="str">
        <f>IF(Tabel_Forespørgsel_fra_Visma28[[#This Row],[SupProd]]=" "," "," - "&amp;Tabel_Forespørgsel_fra_Visma28[[#This Row],[SupProd]])</f>
        <v xml:space="preserve"> </v>
      </c>
      <c r="E9495" t="s">
        <v>16</v>
      </c>
      <c r="F9495" s="158" t="str">
        <f>IF(Tabel_Forespørgsel_fra_Visma28[[#This Row],[SupDescr]]=" "," "," - "&amp;Tabel_Forespørgsel_fra_Visma28[[#This Row],[SupDescr]])</f>
        <v xml:space="preserve"> </v>
      </c>
      <c r="G9495" t="s">
        <v>7015</v>
      </c>
      <c r="H9495">
        <v>1</v>
      </c>
      <c r="I9495" s="158" t="str">
        <f>IF(A9495=A9494,I9494&amp;CHAR(10)&amp;"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6" spans="1:9" x14ac:dyDescent="0.25">
      <c r="A9496" t="s">
        <v>41214</v>
      </c>
      <c r="B9496">
        <v>75211662</v>
      </c>
      <c r="C9496" t="s">
        <v>16</v>
      </c>
      <c r="D9496" s="158" t="str">
        <f>IF(Tabel_Forespørgsel_fra_Visma28[[#This Row],[SupProd]]=" "," "," - "&amp;Tabel_Forespørgsel_fra_Visma28[[#This Row],[SupProd]])</f>
        <v xml:space="preserve"> </v>
      </c>
      <c r="E9496" t="s">
        <v>16</v>
      </c>
      <c r="F9496" s="158" t="str">
        <f>IF(Tabel_Forespørgsel_fra_Visma28[[#This Row],[SupDescr]]=" "," "," - "&amp;Tabel_Forespørgsel_fra_Visma28[[#This Row],[SupDescr]])</f>
        <v xml:space="preserve"> </v>
      </c>
      <c r="G9496" t="s">
        <v>7015</v>
      </c>
      <c r="H9496">
        <v>1</v>
      </c>
      <c r="I9496" s="158" t="str">
        <f>IF(A9496=A9495,I9495&amp;CHAR(10)&amp;"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7" spans="1:9" x14ac:dyDescent="0.25">
      <c r="A9497" t="s">
        <v>41637</v>
      </c>
      <c r="B9497">
        <v>75211662</v>
      </c>
      <c r="C9497" t="s">
        <v>16</v>
      </c>
      <c r="D9497" s="158" t="str">
        <f>IF(Tabel_Forespørgsel_fra_Visma28[[#This Row],[SupProd]]=" "," "," - "&amp;Tabel_Forespørgsel_fra_Visma28[[#This Row],[SupProd]])</f>
        <v xml:space="preserve"> </v>
      </c>
      <c r="E9497" t="s">
        <v>16</v>
      </c>
      <c r="F9497" s="158" t="str">
        <f>IF(Tabel_Forespørgsel_fra_Visma28[[#This Row],[SupDescr]]=" "," "," - "&amp;Tabel_Forespørgsel_fra_Visma28[[#This Row],[SupDescr]])</f>
        <v xml:space="preserve"> </v>
      </c>
      <c r="G9497" t="s">
        <v>7015</v>
      </c>
      <c r="H9497">
        <v>1</v>
      </c>
      <c r="I9497" s="158" t="str">
        <f>IF(A9497=A9496,I9496&amp;CHAR(10)&amp;"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8" spans="1:9" x14ac:dyDescent="0.25">
      <c r="A9498" t="s">
        <v>41640</v>
      </c>
      <c r="B9498">
        <v>75211662</v>
      </c>
      <c r="C9498" t="s">
        <v>16</v>
      </c>
      <c r="D9498" s="158" t="str">
        <f>IF(Tabel_Forespørgsel_fra_Visma28[[#This Row],[SupProd]]=" "," "," - "&amp;Tabel_Forespørgsel_fra_Visma28[[#This Row],[SupProd]])</f>
        <v xml:space="preserve"> </v>
      </c>
      <c r="E9498" t="s">
        <v>16</v>
      </c>
      <c r="F9498" s="158" t="str">
        <f>IF(Tabel_Forespørgsel_fra_Visma28[[#This Row],[SupDescr]]=" "," "," - "&amp;Tabel_Forespørgsel_fra_Visma28[[#This Row],[SupDescr]])</f>
        <v xml:space="preserve"> </v>
      </c>
      <c r="G9498" t="s">
        <v>7015</v>
      </c>
      <c r="H9498">
        <v>1</v>
      </c>
      <c r="I9498" s="158" t="str">
        <f>IF(A9498=A9497,I9497&amp;CHAR(10)&amp;"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9" spans="1:9" x14ac:dyDescent="0.25">
      <c r="A9499" t="s">
        <v>41641</v>
      </c>
      <c r="B9499">
        <v>75211662</v>
      </c>
      <c r="C9499" t="s">
        <v>16</v>
      </c>
      <c r="D9499" s="158" t="str">
        <f>IF(Tabel_Forespørgsel_fra_Visma28[[#This Row],[SupProd]]=" "," "," - "&amp;Tabel_Forespørgsel_fra_Visma28[[#This Row],[SupProd]])</f>
        <v xml:space="preserve"> </v>
      </c>
      <c r="E9499" t="s">
        <v>16</v>
      </c>
      <c r="F9499" s="158" t="str">
        <f>IF(Tabel_Forespørgsel_fra_Visma28[[#This Row],[SupDescr]]=" "," "," - "&amp;Tabel_Forespørgsel_fra_Visma28[[#This Row],[SupDescr]])</f>
        <v xml:space="preserve"> </v>
      </c>
      <c r="G9499" t="s">
        <v>7015</v>
      </c>
      <c r="H9499">
        <v>1</v>
      </c>
      <c r="I9499" s="158" t="str">
        <f>IF(A9499=A9498,I9498&amp;CHAR(10)&amp;"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0" spans="1:9" x14ac:dyDescent="0.25">
      <c r="A9500" t="s">
        <v>41642</v>
      </c>
      <c r="B9500">
        <v>75211662</v>
      </c>
      <c r="C9500" t="s">
        <v>16</v>
      </c>
      <c r="D9500" s="158" t="str">
        <f>IF(Tabel_Forespørgsel_fra_Visma28[[#This Row],[SupProd]]=" "," "," - "&amp;Tabel_Forespørgsel_fra_Visma28[[#This Row],[SupProd]])</f>
        <v xml:space="preserve"> </v>
      </c>
      <c r="E9500" t="s">
        <v>16</v>
      </c>
      <c r="F9500" s="158" t="str">
        <f>IF(Tabel_Forespørgsel_fra_Visma28[[#This Row],[SupDescr]]=" "," "," - "&amp;Tabel_Forespørgsel_fra_Visma28[[#This Row],[SupDescr]])</f>
        <v xml:space="preserve"> </v>
      </c>
      <c r="G9500" t="s">
        <v>7015</v>
      </c>
      <c r="H9500">
        <v>1</v>
      </c>
      <c r="I9500" s="158" t="str">
        <f>IF(A9500=A9499,I9499&amp;CHAR(10)&amp;"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1" spans="1:9" x14ac:dyDescent="0.25">
      <c r="A9501" t="s">
        <v>41643</v>
      </c>
      <c r="B9501">
        <v>75211662</v>
      </c>
      <c r="C9501" t="s">
        <v>16</v>
      </c>
      <c r="D9501" s="158" t="str">
        <f>IF(Tabel_Forespørgsel_fra_Visma28[[#This Row],[SupProd]]=" "," "," - "&amp;Tabel_Forespørgsel_fra_Visma28[[#This Row],[SupProd]])</f>
        <v xml:space="preserve"> </v>
      </c>
      <c r="E9501" t="s">
        <v>16</v>
      </c>
      <c r="F9501" s="158" t="str">
        <f>IF(Tabel_Forespørgsel_fra_Visma28[[#This Row],[SupDescr]]=" "," "," - "&amp;Tabel_Forespørgsel_fra_Visma28[[#This Row],[SupDescr]])</f>
        <v xml:space="preserve"> </v>
      </c>
      <c r="G9501" t="s">
        <v>7015</v>
      </c>
      <c r="H9501">
        <v>1</v>
      </c>
      <c r="I9501" s="158" t="str">
        <f>IF(A9501=A9500,I9500&amp;CHAR(10)&amp;"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2" spans="1:9" x14ac:dyDescent="0.25">
      <c r="A9502" t="s">
        <v>41644</v>
      </c>
      <c r="B9502">
        <v>75211662</v>
      </c>
      <c r="C9502" t="s">
        <v>16</v>
      </c>
      <c r="D9502" s="158" t="str">
        <f>IF(Tabel_Forespørgsel_fra_Visma28[[#This Row],[SupProd]]=" "," "," - "&amp;Tabel_Forespørgsel_fra_Visma28[[#This Row],[SupProd]])</f>
        <v xml:space="preserve"> </v>
      </c>
      <c r="E9502" t="s">
        <v>16</v>
      </c>
      <c r="F9502" s="158" t="str">
        <f>IF(Tabel_Forespørgsel_fra_Visma28[[#This Row],[SupDescr]]=" "," "," - "&amp;Tabel_Forespørgsel_fra_Visma28[[#This Row],[SupDescr]])</f>
        <v xml:space="preserve"> </v>
      </c>
      <c r="G9502" t="s">
        <v>7015</v>
      </c>
      <c r="H9502">
        <v>1</v>
      </c>
      <c r="I9502" s="158" t="str">
        <f>IF(A9502=A9501,I9501&amp;CHAR(10)&amp;"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3" spans="1:9" x14ac:dyDescent="0.25">
      <c r="A9503" t="s">
        <v>41645</v>
      </c>
      <c r="B9503">
        <v>75211662</v>
      </c>
      <c r="C9503" t="s">
        <v>16</v>
      </c>
      <c r="D9503" s="158" t="str">
        <f>IF(Tabel_Forespørgsel_fra_Visma28[[#This Row],[SupProd]]=" "," "," - "&amp;Tabel_Forespørgsel_fra_Visma28[[#This Row],[SupProd]])</f>
        <v xml:space="preserve"> </v>
      </c>
      <c r="E9503" t="s">
        <v>16</v>
      </c>
      <c r="F9503" s="158" t="str">
        <f>IF(Tabel_Forespørgsel_fra_Visma28[[#This Row],[SupDescr]]=" "," "," - "&amp;Tabel_Forespørgsel_fra_Visma28[[#This Row],[SupDescr]])</f>
        <v xml:space="preserve"> </v>
      </c>
      <c r="G9503" t="s">
        <v>7015</v>
      </c>
      <c r="H9503">
        <v>1</v>
      </c>
      <c r="I9503" s="158" t="str">
        <f>IF(A9503=A9502,I9502&amp;CHAR(10)&amp;"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4" spans="1:9" x14ac:dyDescent="0.25">
      <c r="A9504" t="s">
        <v>41646</v>
      </c>
      <c r="B9504">
        <v>75211662</v>
      </c>
      <c r="C9504" t="s">
        <v>16</v>
      </c>
      <c r="D9504" s="158" t="str">
        <f>IF(Tabel_Forespørgsel_fra_Visma28[[#This Row],[SupProd]]=" "," "," - "&amp;Tabel_Forespørgsel_fra_Visma28[[#This Row],[SupProd]])</f>
        <v xml:space="preserve"> </v>
      </c>
      <c r="E9504" t="s">
        <v>16</v>
      </c>
      <c r="F9504" s="158" t="str">
        <f>IF(Tabel_Forespørgsel_fra_Visma28[[#This Row],[SupDescr]]=" "," "," - "&amp;Tabel_Forespørgsel_fra_Visma28[[#This Row],[SupDescr]])</f>
        <v xml:space="preserve"> </v>
      </c>
      <c r="G9504" t="s">
        <v>7015</v>
      </c>
      <c r="H9504">
        <v>1</v>
      </c>
      <c r="I9504" s="158" t="str">
        <f>IF(A9504=A9503,I9503&amp;CHAR(10)&amp;"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5" spans="1:9" x14ac:dyDescent="0.25">
      <c r="A9505" t="s">
        <v>41474</v>
      </c>
      <c r="B9505">
        <v>75211662</v>
      </c>
      <c r="C9505" t="s">
        <v>16</v>
      </c>
      <c r="D9505" s="158" t="str">
        <f>IF(Tabel_Forespørgsel_fra_Visma28[[#This Row],[SupProd]]=" "," "," - "&amp;Tabel_Forespørgsel_fra_Visma28[[#This Row],[SupProd]])</f>
        <v xml:space="preserve"> </v>
      </c>
      <c r="E9505" t="s">
        <v>16</v>
      </c>
      <c r="F9505" s="158" t="str">
        <f>IF(Tabel_Forespørgsel_fra_Visma28[[#This Row],[SupDescr]]=" "," "," - "&amp;Tabel_Forespørgsel_fra_Visma28[[#This Row],[SupDescr]])</f>
        <v xml:space="preserve"> </v>
      </c>
      <c r="G9505" t="s">
        <v>7015</v>
      </c>
      <c r="H9505">
        <v>1</v>
      </c>
      <c r="I9505" s="158" t="str">
        <f>IF(A9505=A9504,I9504&amp;CHAR(10)&amp;"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6" spans="1:9" x14ac:dyDescent="0.25">
      <c r="A9506" t="s">
        <v>41232</v>
      </c>
      <c r="B9506">
        <v>75211662</v>
      </c>
      <c r="C9506" t="s">
        <v>16</v>
      </c>
      <c r="D9506" s="158" t="str">
        <f>IF(Tabel_Forespørgsel_fra_Visma28[[#This Row],[SupProd]]=" "," "," - "&amp;Tabel_Forespørgsel_fra_Visma28[[#This Row],[SupProd]])</f>
        <v xml:space="preserve"> </v>
      </c>
      <c r="E9506" t="s">
        <v>16</v>
      </c>
      <c r="F9506" s="158" t="str">
        <f>IF(Tabel_Forespørgsel_fra_Visma28[[#This Row],[SupDescr]]=" "," "," - "&amp;Tabel_Forespørgsel_fra_Visma28[[#This Row],[SupDescr]])</f>
        <v xml:space="preserve"> </v>
      </c>
      <c r="G9506" t="s">
        <v>7015</v>
      </c>
      <c r="H9506">
        <v>1</v>
      </c>
      <c r="I9506" s="158" t="str">
        <f>IF(A9506=A9505,I9505&amp;CHAR(10)&amp;"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7" spans="1:9" x14ac:dyDescent="0.25">
      <c r="A9507" t="s">
        <v>41216</v>
      </c>
      <c r="B9507">
        <v>75211662</v>
      </c>
      <c r="C9507" t="s">
        <v>16</v>
      </c>
      <c r="D9507" s="158" t="str">
        <f>IF(Tabel_Forespørgsel_fra_Visma28[[#This Row],[SupProd]]=" "," "," - "&amp;Tabel_Forespørgsel_fra_Visma28[[#This Row],[SupProd]])</f>
        <v xml:space="preserve"> </v>
      </c>
      <c r="E9507" t="s">
        <v>16</v>
      </c>
      <c r="F9507" s="158" t="str">
        <f>IF(Tabel_Forespørgsel_fra_Visma28[[#This Row],[SupDescr]]=" "," "," - "&amp;Tabel_Forespørgsel_fra_Visma28[[#This Row],[SupDescr]])</f>
        <v xml:space="preserve"> </v>
      </c>
      <c r="G9507" t="s">
        <v>7015</v>
      </c>
      <c r="H9507">
        <v>1</v>
      </c>
      <c r="I9507" s="158" t="str">
        <f>IF(A9507=A9506,I9506&amp;CHAR(10)&amp;"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8" spans="1:9" x14ac:dyDescent="0.25">
      <c r="A9508" t="s">
        <v>41217</v>
      </c>
      <c r="B9508">
        <v>75211662</v>
      </c>
      <c r="C9508" t="s">
        <v>16</v>
      </c>
      <c r="D9508" s="158" t="str">
        <f>IF(Tabel_Forespørgsel_fra_Visma28[[#This Row],[SupProd]]=" "," "," - "&amp;Tabel_Forespørgsel_fra_Visma28[[#This Row],[SupProd]])</f>
        <v xml:space="preserve"> </v>
      </c>
      <c r="E9508" t="s">
        <v>16</v>
      </c>
      <c r="F9508" s="158" t="str">
        <f>IF(Tabel_Forespørgsel_fra_Visma28[[#This Row],[SupDescr]]=" "," "," - "&amp;Tabel_Forespørgsel_fra_Visma28[[#This Row],[SupDescr]])</f>
        <v xml:space="preserve"> </v>
      </c>
      <c r="G9508" t="s">
        <v>7015</v>
      </c>
      <c r="H9508">
        <v>1</v>
      </c>
      <c r="I9508" s="158" t="str">
        <f>IF(A9508=A9507,I9507&amp;CHAR(10)&amp;"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9" spans="1:9" x14ac:dyDescent="0.25">
      <c r="A9509" t="s">
        <v>41471</v>
      </c>
      <c r="B9509">
        <v>75211662</v>
      </c>
      <c r="C9509" t="s">
        <v>16</v>
      </c>
      <c r="D9509" s="158" t="str">
        <f>IF(Tabel_Forespørgsel_fra_Visma28[[#This Row],[SupProd]]=" "," "," - "&amp;Tabel_Forespørgsel_fra_Visma28[[#This Row],[SupProd]])</f>
        <v xml:space="preserve"> </v>
      </c>
      <c r="E9509" t="s">
        <v>16</v>
      </c>
      <c r="F9509" s="158" t="str">
        <f>IF(Tabel_Forespørgsel_fra_Visma28[[#This Row],[SupDescr]]=" "," "," - "&amp;Tabel_Forespørgsel_fra_Visma28[[#This Row],[SupDescr]])</f>
        <v xml:space="preserve"> </v>
      </c>
      <c r="G9509" t="s">
        <v>7015</v>
      </c>
      <c r="H9509">
        <v>1</v>
      </c>
      <c r="I9509" s="158" t="str">
        <f>IF(A9509=A9508,I9508&amp;CHAR(10)&amp;"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0" spans="1:9" x14ac:dyDescent="0.25">
      <c r="A9510" t="s">
        <v>41472</v>
      </c>
      <c r="B9510">
        <v>75211662</v>
      </c>
      <c r="C9510" t="s">
        <v>16</v>
      </c>
      <c r="D9510" s="158" t="str">
        <f>IF(Tabel_Forespørgsel_fra_Visma28[[#This Row],[SupProd]]=" "," "," - "&amp;Tabel_Forespørgsel_fra_Visma28[[#This Row],[SupProd]])</f>
        <v xml:space="preserve"> </v>
      </c>
      <c r="E9510" t="s">
        <v>16</v>
      </c>
      <c r="F9510" s="158" t="str">
        <f>IF(Tabel_Forespørgsel_fra_Visma28[[#This Row],[SupDescr]]=" "," "," - "&amp;Tabel_Forespørgsel_fra_Visma28[[#This Row],[SupDescr]])</f>
        <v xml:space="preserve"> </v>
      </c>
      <c r="G9510" t="s">
        <v>7015</v>
      </c>
      <c r="H9510">
        <v>1</v>
      </c>
      <c r="I9510" s="158" t="str">
        <f>IF(A9510=A9509,I9509&amp;CHAR(10)&amp;"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1" spans="1:9" x14ac:dyDescent="0.25">
      <c r="A9511" t="s">
        <v>41473</v>
      </c>
      <c r="B9511">
        <v>75211662</v>
      </c>
      <c r="C9511" t="s">
        <v>16</v>
      </c>
      <c r="D9511" s="158" t="str">
        <f>IF(Tabel_Forespørgsel_fra_Visma28[[#This Row],[SupProd]]=" "," "," - "&amp;Tabel_Forespørgsel_fra_Visma28[[#This Row],[SupProd]])</f>
        <v xml:space="preserve"> </v>
      </c>
      <c r="E9511" t="s">
        <v>16</v>
      </c>
      <c r="F9511" s="158" t="str">
        <f>IF(Tabel_Forespørgsel_fra_Visma28[[#This Row],[SupDescr]]=" "," "," - "&amp;Tabel_Forespørgsel_fra_Visma28[[#This Row],[SupDescr]])</f>
        <v xml:space="preserve"> </v>
      </c>
      <c r="G9511" t="s">
        <v>7015</v>
      </c>
      <c r="H9511">
        <v>1</v>
      </c>
      <c r="I9511" s="158" t="str">
        <f>IF(A9511=A9510,I9510&amp;CHAR(10)&amp;"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2" spans="1:9" x14ac:dyDescent="0.25">
      <c r="A9512" t="s">
        <v>41496</v>
      </c>
      <c r="B9512">
        <v>75211662</v>
      </c>
      <c r="C9512" t="s">
        <v>16</v>
      </c>
      <c r="D9512" s="158" t="str">
        <f>IF(Tabel_Forespørgsel_fra_Visma28[[#This Row],[SupProd]]=" "," "," - "&amp;Tabel_Forespørgsel_fra_Visma28[[#This Row],[SupProd]])</f>
        <v xml:space="preserve"> </v>
      </c>
      <c r="E9512" t="s">
        <v>16</v>
      </c>
      <c r="F9512" s="158" t="str">
        <f>IF(Tabel_Forespørgsel_fra_Visma28[[#This Row],[SupDescr]]=" "," "," - "&amp;Tabel_Forespørgsel_fra_Visma28[[#This Row],[SupDescr]])</f>
        <v xml:space="preserve"> </v>
      </c>
      <c r="G9512" t="s">
        <v>7015</v>
      </c>
      <c r="H9512">
        <v>1</v>
      </c>
      <c r="I9512" s="158" t="str">
        <f>IF(A9512=A9511,I9511&amp;CHAR(10)&amp;"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3" spans="1:9" x14ac:dyDescent="0.25">
      <c r="A9513" t="s">
        <v>41503</v>
      </c>
      <c r="B9513">
        <v>75211662</v>
      </c>
      <c r="C9513" t="s">
        <v>16</v>
      </c>
      <c r="D9513" s="158" t="str">
        <f>IF(Tabel_Forespørgsel_fra_Visma28[[#This Row],[SupProd]]=" "," "," - "&amp;Tabel_Forespørgsel_fra_Visma28[[#This Row],[SupProd]])</f>
        <v xml:space="preserve"> </v>
      </c>
      <c r="E9513" t="s">
        <v>16</v>
      </c>
      <c r="F9513" s="158" t="str">
        <f>IF(Tabel_Forespørgsel_fra_Visma28[[#This Row],[SupDescr]]=" "," "," - "&amp;Tabel_Forespørgsel_fra_Visma28[[#This Row],[SupDescr]])</f>
        <v xml:space="preserve"> </v>
      </c>
      <c r="G9513" t="s">
        <v>7015</v>
      </c>
      <c r="H9513">
        <v>1</v>
      </c>
      <c r="I9513" s="158" t="str">
        <f>IF(A9513=A9512,I9512&amp;CHAR(10)&amp;"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4" spans="1:9" x14ac:dyDescent="0.25">
      <c r="A9514" t="s">
        <v>41508</v>
      </c>
      <c r="B9514">
        <v>75211662</v>
      </c>
      <c r="C9514" t="s">
        <v>16</v>
      </c>
      <c r="D9514" s="158" t="str">
        <f>IF(Tabel_Forespørgsel_fra_Visma28[[#This Row],[SupProd]]=" "," "," - "&amp;Tabel_Forespørgsel_fra_Visma28[[#This Row],[SupProd]])</f>
        <v xml:space="preserve"> </v>
      </c>
      <c r="E9514" t="s">
        <v>16</v>
      </c>
      <c r="F9514" s="158" t="str">
        <f>IF(Tabel_Forespørgsel_fra_Visma28[[#This Row],[SupDescr]]=" "," "," - "&amp;Tabel_Forespørgsel_fra_Visma28[[#This Row],[SupDescr]])</f>
        <v xml:space="preserve"> </v>
      </c>
      <c r="G9514" t="s">
        <v>7015</v>
      </c>
      <c r="H9514">
        <v>1</v>
      </c>
      <c r="I9514" s="158" t="str">
        <f>IF(A9514=A9513,I9513&amp;CHAR(10)&amp;"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5" spans="1:9" x14ac:dyDescent="0.25">
      <c r="A9515" t="s">
        <v>41509</v>
      </c>
      <c r="B9515">
        <v>75211662</v>
      </c>
      <c r="C9515" t="s">
        <v>16</v>
      </c>
      <c r="D9515" s="158" t="str">
        <f>IF(Tabel_Forespørgsel_fra_Visma28[[#This Row],[SupProd]]=" "," "," - "&amp;Tabel_Forespørgsel_fra_Visma28[[#This Row],[SupProd]])</f>
        <v xml:space="preserve"> </v>
      </c>
      <c r="E9515" t="s">
        <v>16</v>
      </c>
      <c r="F9515" s="158" t="str">
        <f>IF(Tabel_Forespørgsel_fra_Visma28[[#This Row],[SupDescr]]=" "," "," - "&amp;Tabel_Forespørgsel_fra_Visma28[[#This Row],[SupDescr]])</f>
        <v xml:space="preserve"> </v>
      </c>
      <c r="G9515" t="s">
        <v>7015</v>
      </c>
      <c r="H9515">
        <v>1</v>
      </c>
      <c r="I9515" s="158" t="str">
        <f>IF(A9515=A9514,I9514&amp;CHAR(10)&amp;"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6" spans="1:9" x14ac:dyDescent="0.25">
      <c r="A9516" t="s">
        <v>41507</v>
      </c>
      <c r="B9516">
        <v>75211662</v>
      </c>
      <c r="C9516" t="s">
        <v>16</v>
      </c>
      <c r="D9516" s="158" t="str">
        <f>IF(Tabel_Forespørgsel_fra_Visma28[[#This Row],[SupProd]]=" "," "," - "&amp;Tabel_Forespørgsel_fra_Visma28[[#This Row],[SupProd]])</f>
        <v xml:space="preserve"> </v>
      </c>
      <c r="E9516" t="s">
        <v>16</v>
      </c>
      <c r="F9516" s="158" t="str">
        <f>IF(Tabel_Forespørgsel_fra_Visma28[[#This Row],[SupDescr]]=" "," "," - "&amp;Tabel_Forespørgsel_fra_Visma28[[#This Row],[SupDescr]])</f>
        <v xml:space="preserve"> </v>
      </c>
      <c r="G9516" t="s">
        <v>7015</v>
      </c>
      <c r="H9516">
        <v>1</v>
      </c>
      <c r="I9516" s="158" t="str">
        <f>IF(A9516=A9515,I9515&amp;CHAR(10)&amp;"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7" spans="1:9" x14ac:dyDescent="0.25">
      <c r="A9517" t="s">
        <v>41321</v>
      </c>
      <c r="B9517">
        <v>75211662</v>
      </c>
      <c r="C9517" t="s">
        <v>16</v>
      </c>
      <c r="D9517" s="158" t="str">
        <f>IF(Tabel_Forespørgsel_fra_Visma28[[#This Row],[SupProd]]=" "," "," - "&amp;Tabel_Forespørgsel_fra_Visma28[[#This Row],[SupProd]])</f>
        <v xml:space="preserve"> </v>
      </c>
      <c r="E9517" t="s">
        <v>16</v>
      </c>
      <c r="F9517" s="158" t="str">
        <f>IF(Tabel_Forespørgsel_fra_Visma28[[#This Row],[SupDescr]]=" "," "," - "&amp;Tabel_Forespørgsel_fra_Visma28[[#This Row],[SupDescr]])</f>
        <v xml:space="preserve"> </v>
      </c>
      <c r="G9517" t="s">
        <v>7015</v>
      </c>
      <c r="H9517">
        <v>1</v>
      </c>
      <c r="I9517" s="158" t="str">
        <f>IF(A9517=A9516,I9516&amp;CHAR(10)&amp;"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8" spans="1:9" x14ac:dyDescent="0.25">
      <c r="A9518" t="s">
        <v>41323</v>
      </c>
      <c r="B9518">
        <v>75211662</v>
      </c>
      <c r="C9518" t="s">
        <v>16</v>
      </c>
      <c r="D9518" s="158" t="str">
        <f>IF(Tabel_Forespørgsel_fra_Visma28[[#This Row],[SupProd]]=" "," "," - "&amp;Tabel_Forespørgsel_fra_Visma28[[#This Row],[SupProd]])</f>
        <v xml:space="preserve"> </v>
      </c>
      <c r="E9518" t="s">
        <v>16</v>
      </c>
      <c r="F9518" s="158" t="str">
        <f>IF(Tabel_Forespørgsel_fra_Visma28[[#This Row],[SupDescr]]=" "," "," - "&amp;Tabel_Forespørgsel_fra_Visma28[[#This Row],[SupDescr]])</f>
        <v xml:space="preserve"> </v>
      </c>
      <c r="G9518" t="s">
        <v>7015</v>
      </c>
      <c r="H9518">
        <v>1</v>
      </c>
      <c r="I9518" s="158" t="str">
        <f>IF(A9518=A9517,I9517&amp;CHAR(10)&amp;"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9" spans="1:9" x14ac:dyDescent="0.25">
      <c r="A9519" t="s">
        <v>41324</v>
      </c>
      <c r="B9519">
        <v>75211662</v>
      </c>
      <c r="C9519" t="s">
        <v>16</v>
      </c>
      <c r="D9519" s="158" t="str">
        <f>IF(Tabel_Forespørgsel_fra_Visma28[[#This Row],[SupProd]]=" "," "," - "&amp;Tabel_Forespørgsel_fra_Visma28[[#This Row],[SupProd]])</f>
        <v xml:space="preserve"> </v>
      </c>
      <c r="E9519" t="s">
        <v>16</v>
      </c>
      <c r="F9519" s="158" t="str">
        <f>IF(Tabel_Forespørgsel_fra_Visma28[[#This Row],[SupDescr]]=" "," "," - "&amp;Tabel_Forespørgsel_fra_Visma28[[#This Row],[SupDescr]])</f>
        <v xml:space="preserve"> </v>
      </c>
      <c r="G9519" t="s">
        <v>7015</v>
      </c>
      <c r="H9519">
        <v>1</v>
      </c>
      <c r="I9519" s="158" t="str">
        <f>IF(A9519=A9518,I9518&amp;CHAR(10)&amp;"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0" spans="1:9" x14ac:dyDescent="0.25">
      <c r="A9520" t="s">
        <v>41325</v>
      </c>
      <c r="B9520">
        <v>75211662</v>
      </c>
      <c r="C9520" t="s">
        <v>16</v>
      </c>
      <c r="D9520" s="158" t="str">
        <f>IF(Tabel_Forespørgsel_fra_Visma28[[#This Row],[SupProd]]=" "," "," - "&amp;Tabel_Forespørgsel_fra_Visma28[[#This Row],[SupProd]])</f>
        <v xml:space="preserve"> </v>
      </c>
      <c r="E9520" t="s">
        <v>16</v>
      </c>
      <c r="F9520" s="158" t="str">
        <f>IF(Tabel_Forespørgsel_fra_Visma28[[#This Row],[SupDescr]]=" "," "," - "&amp;Tabel_Forespørgsel_fra_Visma28[[#This Row],[SupDescr]])</f>
        <v xml:space="preserve"> </v>
      </c>
      <c r="G9520" t="s">
        <v>7015</v>
      </c>
      <c r="H9520">
        <v>1</v>
      </c>
      <c r="I9520" s="158" t="str">
        <f>IF(A9520=A9519,I9519&amp;CHAR(10)&amp;"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1" spans="1:9" x14ac:dyDescent="0.25">
      <c r="A9521" t="s">
        <v>41322</v>
      </c>
      <c r="B9521">
        <v>75211662</v>
      </c>
      <c r="C9521" t="s">
        <v>16</v>
      </c>
      <c r="D9521" s="158" t="str">
        <f>IF(Tabel_Forespørgsel_fra_Visma28[[#This Row],[SupProd]]=" "," "," - "&amp;Tabel_Forespørgsel_fra_Visma28[[#This Row],[SupProd]])</f>
        <v xml:space="preserve"> </v>
      </c>
      <c r="E9521" t="s">
        <v>16</v>
      </c>
      <c r="F9521" s="158" t="str">
        <f>IF(Tabel_Forespørgsel_fra_Visma28[[#This Row],[SupDescr]]=" "," "," - "&amp;Tabel_Forespørgsel_fra_Visma28[[#This Row],[SupDescr]])</f>
        <v xml:space="preserve"> </v>
      </c>
      <c r="G9521" t="s">
        <v>7015</v>
      </c>
      <c r="H9521">
        <v>1</v>
      </c>
      <c r="I9521" s="158" t="str">
        <f>IF(A9521=A9520,I9520&amp;CHAR(10)&amp;"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2" spans="1:9" x14ac:dyDescent="0.25">
      <c r="A9522" t="s">
        <v>41452</v>
      </c>
      <c r="B9522">
        <v>75211662</v>
      </c>
      <c r="C9522" t="s">
        <v>16</v>
      </c>
      <c r="D9522" s="158" t="str">
        <f>IF(Tabel_Forespørgsel_fra_Visma28[[#This Row],[SupProd]]=" "," "," - "&amp;Tabel_Forespørgsel_fra_Visma28[[#This Row],[SupProd]])</f>
        <v xml:space="preserve"> </v>
      </c>
      <c r="E9522" t="s">
        <v>16</v>
      </c>
      <c r="F9522" s="158" t="str">
        <f>IF(Tabel_Forespørgsel_fra_Visma28[[#This Row],[SupDescr]]=" "," "," - "&amp;Tabel_Forespørgsel_fra_Visma28[[#This Row],[SupDescr]])</f>
        <v xml:space="preserve"> </v>
      </c>
      <c r="G9522" t="s">
        <v>7015</v>
      </c>
      <c r="H9522">
        <v>1</v>
      </c>
      <c r="I9522" s="158" t="str">
        <f>IF(A9522=A9521,I9521&amp;CHAR(10)&amp;"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3" spans="1:9" x14ac:dyDescent="0.25">
      <c r="A9523" t="s">
        <v>41885</v>
      </c>
      <c r="B9523">
        <v>75211662</v>
      </c>
      <c r="C9523" t="s">
        <v>16</v>
      </c>
      <c r="D9523" s="158" t="str">
        <f>IF(Tabel_Forespørgsel_fra_Visma28[[#This Row],[SupProd]]=" "," "," - "&amp;Tabel_Forespørgsel_fra_Visma28[[#This Row],[SupProd]])</f>
        <v xml:space="preserve"> </v>
      </c>
      <c r="E9523" t="s">
        <v>16</v>
      </c>
      <c r="F9523" s="158" t="str">
        <f>IF(Tabel_Forespørgsel_fra_Visma28[[#This Row],[SupDescr]]=" "," "," - "&amp;Tabel_Forespørgsel_fra_Visma28[[#This Row],[SupDescr]])</f>
        <v xml:space="preserve"> </v>
      </c>
      <c r="G9523" t="s">
        <v>7015</v>
      </c>
      <c r="H9523">
        <v>1</v>
      </c>
      <c r="I9523" s="158" t="str">
        <f>IF(A9523=A9522,I9522&amp;CHAR(10)&amp;"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4" spans="1:9" x14ac:dyDescent="0.25">
      <c r="A9524" t="s">
        <v>41886</v>
      </c>
      <c r="B9524">
        <v>75211662</v>
      </c>
      <c r="C9524" t="s">
        <v>16</v>
      </c>
      <c r="D9524" s="158" t="str">
        <f>IF(Tabel_Forespørgsel_fra_Visma28[[#This Row],[SupProd]]=" "," "," - "&amp;Tabel_Forespørgsel_fra_Visma28[[#This Row],[SupProd]])</f>
        <v xml:space="preserve"> </v>
      </c>
      <c r="E9524" t="s">
        <v>16</v>
      </c>
      <c r="F9524" s="158" t="str">
        <f>IF(Tabel_Forespørgsel_fra_Visma28[[#This Row],[SupDescr]]=" "," "," - "&amp;Tabel_Forespørgsel_fra_Visma28[[#This Row],[SupDescr]])</f>
        <v xml:space="preserve"> </v>
      </c>
      <c r="G9524" t="s">
        <v>7015</v>
      </c>
      <c r="H9524">
        <v>1</v>
      </c>
      <c r="I9524" s="158" t="str">
        <f>IF(A9524=A9523,I9523&amp;CHAR(10)&amp;"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5" spans="1:9" x14ac:dyDescent="0.25">
      <c r="A9525" t="s">
        <v>41887</v>
      </c>
      <c r="B9525">
        <v>75211662</v>
      </c>
      <c r="C9525" t="s">
        <v>16</v>
      </c>
      <c r="D9525" s="158" t="str">
        <f>IF(Tabel_Forespørgsel_fra_Visma28[[#This Row],[SupProd]]=" "," "," - "&amp;Tabel_Forespørgsel_fra_Visma28[[#This Row],[SupProd]])</f>
        <v xml:space="preserve"> </v>
      </c>
      <c r="E9525" t="s">
        <v>16</v>
      </c>
      <c r="F9525" s="158" t="str">
        <f>IF(Tabel_Forespørgsel_fra_Visma28[[#This Row],[SupDescr]]=" "," "," - "&amp;Tabel_Forespørgsel_fra_Visma28[[#This Row],[SupDescr]])</f>
        <v xml:space="preserve"> </v>
      </c>
      <c r="G9525" t="s">
        <v>7015</v>
      </c>
      <c r="H9525">
        <v>1</v>
      </c>
      <c r="I9525" s="158" t="str">
        <f>IF(A9525=A9524,I9524&amp;CHAR(10)&amp;"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6" spans="1:9" x14ac:dyDescent="0.25">
      <c r="A9526" t="s">
        <v>41888</v>
      </c>
      <c r="B9526">
        <v>75211662</v>
      </c>
      <c r="C9526" t="s">
        <v>16</v>
      </c>
      <c r="D9526" s="158" t="str">
        <f>IF(Tabel_Forespørgsel_fra_Visma28[[#This Row],[SupProd]]=" "," "," - "&amp;Tabel_Forespørgsel_fra_Visma28[[#This Row],[SupProd]])</f>
        <v xml:space="preserve"> </v>
      </c>
      <c r="E9526" t="s">
        <v>16</v>
      </c>
      <c r="F9526" s="158" t="str">
        <f>IF(Tabel_Forespørgsel_fra_Visma28[[#This Row],[SupDescr]]=" "," "," - "&amp;Tabel_Forespørgsel_fra_Visma28[[#This Row],[SupDescr]])</f>
        <v xml:space="preserve"> </v>
      </c>
      <c r="G9526" t="s">
        <v>7015</v>
      </c>
      <c r="H9526">
        <v>1</v>
      </c>
      <c r="I9526" s="158" t="str">
        <f>IF(A9526=A9525,I9525&amp;CHAR(10)&amp;"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7" spans="1:9" x14ac:dyDescent="0.25">
      <c r="A9527" t="s">
        <v>41891</v>
      </c>
      <c r="B9527">
        <v>75211662</v>
      </c>
      <c r="C9527" t="s">
        <v>16</v>
      </c>
      <c r="D9527" s="158" t="str">
        <f>IF(Tabel_Forespørgsel_fra_Visma28[[#This Row],[SupProd]]=" "," "," - "&amp;Tabel_Forespørgsel_fra_Visma28[[#This Row],[SupProd]])</f>
        <v xml:space="preserve"> </v>
      </c>
      <c r="E9527" t="s">
        <v>16</v>
      </c>
      <c r="F9527" s="158" t="str">
        <f>IF(Tabel_Forespørgsel_fra_Visma28[[#This Row],[SupDescr]]=" "," "," - "&amp;Tabel_Forespørgsel_fra_Visma28[[#This Row],[SupDescr]])</f>
        <v xml:space="preserve"> </v>
      </c>
      <c r="G9527" t="s">
        <v>7015</v>
      </c>
      <c r="H9527">
        <v>1</v>
      </c>
      <c r="I9527" s="158" t="str">
        <f>IF(A9527=A9526,I9526&amp;CHAR(10)&amp;"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8" spans="1:9" x14ac:dyDescent="0.25">
      <c r="A9528" t="s">
        <v>41889</v>
      </c>
      <c r="B9528">
        <v>75211662</v>
      </c>
      <c r="C9528" t="s">
        <v>16</v>
      </c>
      <c r="D9528" s="158" t="str">
        <f>IF(Tabel_Forespørgsel_fra_Visma28[[#This Row],[SupProd]]=" "," "," - "&amp;Tabel_Forespørgsel_fra_Visma28[[#This Row],[SupProd]])</f>
        <v xml:space="preserve"> </v>
      </c>
      <c r="E9528" t="s">
        <v>16</v>
      </c>
      <c r="F9528" s="158" t="str">
        <f>IF(Tabel_Forespørgsel_fra_Visma28[[#This Row],[SupDescr]]=" "," "," - "&amp;Tabel_Forespørgsel_fra_Visma28[[#This Row],[SupDescr]])</f>
        <v xml:space="preserve"> </v>
      </c>
      <c r="G9528" t="s">
        <v>7015</v>
      </c>
      <c r="H9528">
        <v>1</v>
      </c>
      <c r="I9528" s="158" t="str">
        <f>IF(A9528=A9527,I9527&amp;CHAR(10)&amp;"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9" spans="1:9" x14ac:dyDescent="0.25">
      <c r="A9529" t="s">
        <v>41890</v>
      </c>
      <c r="B9529">
        <v>75211662</v>
      </c>
      <c r="C9529" t="s">
        <v>16</v>
      </c>
      <c r="D9529" s="158" t="str">
        <f>IF(Tabel_Forespørgsel_fra_Visma28[[#This Row],[SupProd]]=" "," "," - "&amp;Tabel_Forespørgsel_fra_Visma28[[#This Row],[SupProd]])</f>
        <v xml:space="preserve"> </v>
      </c>
      <c r="E9529" t="s">
        <v>16</v>
      </c>
      <c r="F9529" s="158" t="str">
        <f>IF(Tabel_Forespørgsel_fra_Visma28[[#This Row],[SupDescr]]=" "," "," - "&amp;Tabel_Forespørgsel_fra_Visma28[[#This Row],[SupDescr]])</f>
        <v xml:space="preserve"> </v>
      </c>
      <c r="G9529" t="s">
        <v>7015</v>
      </c>
      <c r="H9529">
        <v>1</v>
      </c>
      <c r="I9529" s="158" t="str">
        <f>IF(A9529=A9528,I9528&amp;CHAR(10)&amp;"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0" spans="1:9" x14ac:dyDescent="0.25">
      <c r="A9530" t="s">
        <v>41884</v>
      </c>
      <c r="B9530">
        <v>75211662</v>
      </c>
      <c r="C9530" t="s">
        <v>16</v>
      </c>
      <c r="D9530" s="158" t="str">
        <f>IF(Tabel_Forespørgsel_fra_Visma28[[#This Row],[SupProd]]=" "," "," - "&amp;Tabel_Forespørgsel_fra_Visma28[[#This Row],[SupProd]])</f>
        <v xml:space="preserve"> </v>
      </c>
      <c r="E9530" t="s">
        <v>16</v>
      </c>
      <c r="F9530" s="158" t="str">
        <f>IF(Tabel_Forespørgsel_fra_Visma28[[#This Row],[SupDescr]]=" "," "," - "&amp;Tabel_Forespørgsel_fra_Visma28[[#This Row],[SupDescr]])</f>
        <v xml:space="preserve"> </v>
      </c>
      <c r="G9530" t="s">
        <v>7015</v>
      </c>
      <c r="H9530">
        <v>1</v>
      </c>
      <c r="I9530" s="158" t="str">
        <f>IF(A9530=A9529,I9529&amp;CHAR(10)&amp;"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1" spans="1:9" x14ac:dyDescent="0.25">
      <c r="A9531" t="s">
        <v>41666</v>
      </c>
      <c r="B9531">
        <v>75211662</v>
      </c>
      <c r="C9531" t="s">
        <v>16</v>
      </c>
      <c r="D9531" s="158" t="str">
        <f>IF(Tabel_Forespørgsel_fra_Visma28[[#This Row],[SupProd]]=" "," "," - "&amp;Tabel_Forespørgsel_fra_Visma28[[#This Row],[SupProd]])</f>
        <v xml:space="preserve"> </v>
      </c>
      <c r="E9531" t="s">
        <v>16</v>
      </c>
      <c r="F9531" s="158" t="str">
        <f>IF(Tabel_Forespørgsel_fra_Visma28[[#This Row],[SupDescr]]=" "," "," - "&amp;Tabel_Forespørgsel_fra_Visma28[[#This Row],[SupDescr]])</f>
        <v xml:space="preserve"> </v>
      </c>
      <c r="G9531" t="s">
        <v>7015</v>
      </c>
      <c r="H9531">
        <v>1</v>
      </c>
      <c r="I9531" s="158" t="str">
        <f>IF(A9531=A9530,I9530&amp;CHAR(10)&amp;"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2" spans="1:9" x14ac:dyDescent="0.25">
      <c r="A9532" t="s">
        <v>41667</v>
      </c>
      <c r="B9532">
        <v>75211662</v>
      </c>
      <c r="C9532" t="s">
        <v>16</v>
      </c>
      <c r="D9532" s="158" t="str">
        <f>IF(Tabel_Forespørgsel_fra_Visma28[[#This Row],[SupProd]]=" "," "," - "&amp;Tabel_Forespørgsel_fra_Visma28[[#This Row],[SupProd]])</f>
        <v xml:space="preserve"> </v>
      </c>
      <c r="E9532" t="s">
        <v>16</v>
      </c>
      <c r="F9532" s="158" t="str">
        <f>IF(Tabel_Forespørgsel_fra_Visma28[[#This Row],[SupDescr]]=" "," "," - "&amp;Tabel_Forespørgsel_fra_Visma28[[#This Row],[SupDescr]])</f>
        <v xml:space="preserve"> </v>
      </c>
      <c r="G9532" t="s">
        <v>7015</v>
      </c>
      <c r="H9532">
        <v>1</v>
      </c>
      <c r="I9532" s="158" t="str">
        <f>IF(A9532=A9531,I9531&amp;CHAR(10)&amp;"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3" spans="1:9" x14ac:dyDescent="0.25">
      <c r="A9533" t="s">
        <v>41425</v>
      </c>
      <c r="B9533">
        <v>75211662</v>
      </c>
      <c r="C9533" t="s">
        <v>16</v>
      </c>
      <c r="D9533" s="158" t="str">
        <f>IF(Tabel_Forespørgsel_fra_Visma28[[#This Row],[SupProd]]=" "," "," - "&amp;Tabel_Forespørgsel_fra_Visma28[[#This Row],[SupProd]])</f>
        <v xml:space="preserve"> </v>
      </c>
      <c r="E9533" t="s">
        <v>16</v>
      </c>
      <c r="F9533" s="158" t="str">
        <f>IF(Tabel_Forespørgsel_fra_Visma28[[#This Row],[SupDescr]]=" "," "," - "&amp;Tabel_Forespørgsel_fra_Visma28[[#This Row],[SupDescr]])</f>
        <v xml:space="preserve"> </v>
      </c>
      <c r="G9533" t="s">
        <v>7015</v>
      </c>
      <c r="H9533">
        <v>1</v>
      </c>
      <c r="I9533" s="158" t="str">
        <f>IF(A9533=A9532,I9532&amp;CHAR(10)&amp;"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4" spans="1:9" x14ac:dyDescent="0.25">
      <c r="A9534" t="s">
        <v>40955</v>
      </c>
      <c r="B9534">
        <v>75211662</v>
      </c>
      <c r="C9534" t="s">
        <v>16</v>
      </c>
      <c r="D9534" s="158" t="str">
        <f>IF(Tabel_Forespørgsel_fra_Visma28[[#This Row],[SupProd]]=" "," "," - "&amp;Tabel_Forespørgsel_fra_Visma28[[#This Row],[SupProd]])</f>
        <v xml:space="preserve"> </v>
      </c>
      <c r="E9534" t="s">
        <v>16</v>
      </c>
      <c r="F9534" s="158" t="str">
        <f>IF(Tabel_Forespørgsel_fra_Visma28[[#This Row],[SupDescr]]=" "," "," - "&amp;Tabel_Forespørgsel_fra_Visma28[[#This Row],[SupDescr]])</f>
        <v xml:space="preserve"> </v>
      </c>
      <c r="G9534" t="s">
        <v>7015</v>
      </c>
      <c r="H9534">
        <v>1</v>
      </c>
      <c r="I9534" s="158" t="str">
        <f>IF(A9534=A9533,I9533&amp;CHAR(10)&amp;"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5" spans="1:9" x14ac:dyDescent="0.25">
      <c r="A9535" t="s">
        <v>40956</v>
      </c>
      <c r="B9535">
        <v>75211662</v>
      </c>
      <c r="C9535" t="s">
        <v>16</v>
      </c>
      <c r="D9535" s="158" t="str">
        <f>IF(Tabel_Forespørgsel_fra_Visma28[[#This Row],[SupProd]]=" "," "," - "&amp;Tabel_Forespørgsel_fra_Visma28[[#This Row],[SupProd]])</f>
        <v xml:space="preserve"> </v>
      </c>
      <c r="E9535" t="s">
        <v>16</v>
      </c>
      <c r="F9535" s="158" t="str">
        <f>IF(Tabel_Forespørgsel_fra_Visma28[[#This Row],[SupDescr]]=" "," "," - "&amp;Tabel_Forespørgsel_fra_Visma28[[#This Row],[SupDescr]])</f>
        <v xml:space="preserve"> </v>
      </c>
      <c r="G9535" t="s">
        <v>7015</v>
      </c>
      <c r="H9535">
        <v>1</v>
      </c>
      <c r="I9535" s="158" t="str">
        <f>IF(A9535=A9534,I9534&amp;CHAR(10)&amp;"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6" spans="1:9" x14ac:dyDescent="0.25">
      <c r="A9536" t="s">
        <v>41793</v>
      </c>
      <c r="B9536">
        <v>75211662</v>
      </c>
      <c r="C9536" t="s">
        <v>16</v>
      </c>
      <c r="D9536" s="158" t="str">
        <f>IF(Tabel_Forespørgsel_fra_Visma28[[#This Row],[SupProd]]=" "," "," - "&amp;Tabel_Forespørgsel_fra_Visma28[[#This Row],[SupProd]])</f>
        <v xml:space="preserve"> </v>
      </c>
      <c r="E9536" t="s">
        <v>16</v>
      </c>
      <c r="F9536" s="158" t="str">
        <f>IF(Tabel_Forespørgsel_fra_Visma28[[#This Row],[SupDescr]]=" "," "," - "&amp;Tabel_Forespørgsel_fra_Visma28[[#This Row],[SupDescr]])</f>
        <v xml:space="preserve"> </v>
      </c>
      <c r="G9536" t="s">
        <v>7015</v>
      </c>
      <c r="H9536">
        <v>1</v>
      </c>
      <c r="I9536" s="158" t="str">
        <f>IF(A9536=A9535,I9535&amp;CHAR(10)&amp;"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7" spans="1:9" x14ac:dyDescent="0.25">
      <c r="A9537" t="s">
        <v>41929</v>
      </c>
      <c r="B9537">
        <v>75211662</v>
      </c>
      <c r="C9537" t="s">
        <v>16</v>
      </c>
      <c r="D9537" s="158" t="str">
        <f>IF(Tabel_Forespørgsel_fra_Visma28[[#This Row],[SupProd]]=" "," "," - "&amp;Tabel_Forespørgsel_fra_Visma28[[#This Row],[SupProd]])</f>
        <v xml:space="preserve"> </v>
      </c>
      <c r="E9537" t="s">
        <v>16</v>
      </c>
      <c r="F9537" s="158" t="str">
        <f>IF(Tabel_Forespørgsel_fra_Visma28[[#This Row],[SupDescr]]=" "," "," - "&amp;Tabel_Forespørgsel_fra_Visma28[[#This Row],[SupDescr]])</f>
        <v xml:space="preserve"> </v>
      </c>
      <c r="G9537" t="s">
        <v>7015</v>
      </c>
      <c r="H9537">
        <v>1</v>
      </c>
      <c r="I9537" s="158" t="str">
        <f>IF(A9537=A9536,I9536&amp;CHAR(10)&amp;"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8" spans="1:9" x14ac:dyDescent="0.25">
      <c r="A9538" t="s">
        <v>41813</v>
      </c>
      <c r="B9538">
        <v>75211662</v>
      </c>
      <c r="C9538" t="s">
        <v>16</v>
      </c>
      <c r="D9538" s="158" t="str">
        <f>IF(Tabel_Forespørgsel_fra_Visma28[[#This Row],[SupProd]]=" "," "," - "&amp;Tabel_Forespørgsel_fra_Visma28[[#This Row],[SupProd]])</f>
        <v xml:space="preserve"> </v>
      </c>
      <c r="E9538" t="s">
        <v>16</v>
      </c>
      <c r="F9538" s="158" t="str">
        <f>IF(Tabel_Forespørgsel_fra_Visma28[[#This Row],[SupDescr]]=" "," "," - "&amp;Tabel_Forespørgsel_fra_Visma28[[#This Row],[SupDescr]])</f>
        <v xml:space="preserve"> </v>
      </c>
      <c r="G9538" t="s">
        <v>7015</v>
      </c>
      <c r="H9538">
        <v>1</v>
      </c>
      <c r="I9538" s="158" t="str">
        <f>IF(A9538=A9537,I9537&amp;CHAR(10)&amp;"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9" spans="1:9" x14ac:dyDescent="0.25">
      <c r="A9539" t="s">
        <v>15155</v>
      </c>
      <c r="B9539">
        <v>96266400</v>
      </c>
      <c r="C9539" t="s">
        <v>16</v>
      </c>
      <c r="D9539" s="158" t="str">
        <f>IF(Tabel_Forespørgsel_fra_Visma28[[#This Row],[SupProd]]=" "," "," - "&amp;Tabel_Forespørgsel_fra_Visma28[[#This Row],[SupProd]])</f>
        <v xml:space="preserve"> </v>
      </c>
      <c r="E9539" t="s">
        <v>16</v>
      </c>
      <c r="F9539" s="158" t="str">
        <f>IF(Tabel_Forespørgsel_fra_Visma28[[#This Row],[SupDescr]]=" "," "," - "&amp;Tabel_Forespørgsel_fra_Visma28[[#This Row],[SupDescr]])</f>
        <v xml:space="preserve"> </v>
      </c>
      <c r="G9539" t="s">
        <v>13916</v>
      </c>
      <c r="H9539">
        <v>1</v>
      </c>
      <c r="I9539" s="158" t="str">
        <f>IF(A9539=A9538,I9538&amp;CHAR(10)&amp;"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540" spans="1:9" x14ac:dyDescent="0.25">
      <c r="A9540" t="s">
        <v>14094</v>
      </c>
      <c r="B9540">
        <v>75577000</v>
      </c>
      <c r="C9540" t="s">
        <v>16</v>
      </c>
      <c r="D9540" s="158" t="str">
        <f>IF(Tabel_Forespørgsel_fra_Visma28[[#This Row],[SupProd]]=" "," "," - "&amp;Tabel_Forespørgsel_fra_Visma28[[#This Row],[SupProd]])</f>
        <v xml:space="preserve"> </v>
      </c>
      <c r="E9540" t="s">
        <v>16</v>
      </c>
      <c r="F9540" s="158" t="str">
        <f>IF(Tabel_Forespørgsel_fra_Visma28[[#This Row],[SupDescr]]=" "," "," - "&amp;Tabel_Forespørgsel_fra_Visma28[[#This Row],[SupDescr]])</f>
        <v xml:space="preserve"> </v>
      </c>
      <c r="G9540" t="s">
        <v>3759</v>
      </c>
      <c r="H9540">
        <v>1</v>
      </c>
      <c r="I9540" s="158" t="str">
        <f>IF(A9540=A9539,I9539&amp;CHAR(10)&amp;"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541" spans="1:9" x14ac:dyDescent="0.25">
      <c r="A9541" t="s">
        <v>41744</v>
      </c>
      <c r="B9541">
        <v>74755755</v>
      </c>
      <c r="C9541" t="s">
        <v>16</v>
      </c>
      <c r="D9541" s="158" t="str">
        <f>IF(Tabel_Forespørgsel_fra_Visma28[[#This Row],[SupProd]]=" "," "," - "&amp;Tabel_Forespørgsel_fra_Visma28[[#This Row],[SupProd]])</f>
        <v xml:space="preserve"> </v>
      </c>
      <c r="E9541" t="s">
        <v>16</v>
      </c>
      <c r="F9541" s="158" t="str">
        <f>IF(Tabel_Forespørgsel_fra_Visma28[[#This Row],[SupDescr]]=" "," "," - "&amp;Tabel_Forespørgsel_fra_Visma28[[#This Row],[SupDescr]])</f>
        <v xml:space="preserve"> </v>
      </c>
      <c r="G9541" t="s">
        <v>4786</v>
      </c>
      <c r="H9541">
        <v>1</v>
      </c>
      <c r="I9541" s="158" t="str">
        <f>IF(A9541=A9540,I9540&amp;CHAR(10)&amp;"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542" spans="1:9" x14ac:dyDescent="0.25">
      <c r="A9542" t="s">
        <v>41123</v>
      </c>
      <c r="B9542">
        <v>76569900</v>
      </c>
      <c r="C9542" t="s">
        <v>16</v>
      </c>
      <c r="D9542" s="158" t="str">
        <f>IF(Tabel_Forespørgsel_fra_Visma28[[#This Row],[SupProd]]=" "," "," - "&amp;Tabel_Forespørgsel_fra_Visma28[[#This Row],[SupProd]])</f>
        <v xml:space="preserve"> </v>
      </c>
      <c r="E9542" t="s">
        <v>16</v>
      </c>
      <c r="F9542" s="158" t="str">
        <f>IF(Tabel_Forespørgsel_fra_Visma28[[#This Row],[SupDescr]]=" "," "," - "&amp;Tabel_Forespørgsel_fra_Visma28[[#This Row],[SupDescr]])</f>
        <v xml:space="preserve"> </v>
      </c>
      <c r="G9542" t="s">
        <v>41086</v>
      </c>
      <c r="H9542">
        <v>1</v>
      </c>
      <c r="I9542" s="158" t="str">
        <f>IF(A9542=A9541,I9541&amp;CHAR(10)&amp;"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9543" spans="1:9" x14ac:dyDescent="0.25">
      <c r="A9543" t="s">
        <v>41119</v>
      </c>
      <c r="B9543">
        <v>96266400</v>
      </c>
      <c r="C9543" t="s">
        <v>16</v>
      </c>
      <c r="D9543" s="158" t="str">
        <f>IF(Tabel_Forespørgsel_fra_Visma28[[#This Row],[SupProd]]=" "," "," - "&amp;Tabel_Forespørgsel_fra_Visma28[[#This Row],[SupProd]])</f>
        <v xml:space="preserve"> </v>
      </c>
      <c r="E9543" t="s">
        <v>16</v>
      </c>
      <c r="F9543" s="158" t="str">
        <f>IF(Tabel_Forespørgsel_fra_Visma28[[#This Row],[SupDescr]]=" "," "," - "&amp;Tabel_Forespørgsel_fra_Visma28[[#This Row],[SupDescr]])</f>
        <v xml:space="preserve"> </v>
      </c>
      <c r="G9543" t="s">
        <v>13916</v>
      </c>
      <c r="H9543">
        <v>1</v>
      </c>
      <c r="I9543" s="158" t="str">
        <f>IF(A9543=A9542,I9542&amp;CHAR(10)&amp;"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544" spans="1:9" x14ac:dyDescent="0.25">
      <c r="A9544" t="s">
        <v>15309</v>
      </c>
      <c r="B9544">
        <v>96921100</v>
      </c>
      <c r="C9544" t="s">
        <v>16</v>
      </c>
      <c r="D9544" s="158" t="str">
        <f>IF(Tabel_Forespørgsel_fra_Visma28[[#This Row],[SupProd]]=" "," "," - "&amp;Tabel_Forespørgsel_fra_Visma28[[#This Row],[SupProd]])</f>
        <v xml:space="preserve"> </v>
      </c>
      <c r="E9544" t="s">
        <v>16</v>
      </c>
      <c r="F9544" s="158" t="str">
        <f>IF(Tabel_Forespørgsel_fra_Visma28[[#This Row],[SupDescr]]=" "," "," - "&amp;Tabel_Forespørgsel_fra_Visma28[[#This Row],[SupDescr]])</f>
        <v xml:space="preserve"> </v>
      </c>
      <c r="G9544" t="s">
        <v>15310</v>
      </c>
      <c r="H9544">
        <v>1</v>
      </c>
      <c r="I9544" s="158" t="str">
        <f>IF(A9544=A9543,I9543&amp;CHAR(10)&amp;"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Es Stålindustri ApS  </v>
      </c>
    </row>
    <row r="9545" spans="1:9" x14ac:dyDescent="0.25">
      <c r="A9545" t="s">
        <v>16685</v>
      </c>
      <c r="B9545">
        <v>75211662</v>
      </c>
      <c r="C9545" t="s">
        <v>16</v>
      </c>
      <c r="D9545" s="158" t="str">
        <f>IF(Tabel_Forespørgsel_fra_Visma28[[#This Row],[SupProd]]=" "," "," - "&amp;Tabel_Forespørgsel_fra_Visma28[[#This Row],[SupProd]])</f>
        <v xml:space="preserve"> </v>
      </c>
      <c r="E9545" t="s">
        <v>16</v>
      </c>
      <c r="F9545" s="158" t="str">
        <f>IF(Tabel_Forespørgsel_fra_Visma28[[#This Row],[SupDescr]]=" "," "," - "&amp;Tabel_Forespørgsel_fra_Visma28[[#This Row],[SupDescr]])</f>
        <v xml:space="preserve"> </v>
      </c>
      <c r="G9545" t="s">
        <v>7015</v>
      </c>
      <c r="H9545">
        <v>1</v>
      </c>
      <c r="I9545" s="158" t="str">
        <f>IF(A9545=A9544,I9544&amp;CHAR(10)&amp;"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46" spans="1:9" x14ac:dyDescent="0.25">
      <c r="A9546" t="s">
        <v>16690</v>
      </c>
      <c r="B9546">
        <v>75211662</v>
      </c>
      <c r="C9546" t="s">
        <v>16</v>
      </c>
      <c r="D9546" s="158" t="str">
        <f>IF(Tabel_Forespørgsel_fra_Visma28[[#This Row],[SupProd]]=" "," "," - "&amp;Tabel_Forespørgsel_fra_Visma28[[#This Row],[SupProd]])</f>
        <v xml:space="preserve"> </v>
      </c>
      <c r="E9546" t="s">
        <v>16</v>
      </c>
      <c r="F9546" s="158" t="str">
        <f>IF(Tabel_Forespørgsel_fra_Visma28[[#This Row],[SupDescr]]=" "," "," - "&amp;Tabel_Forespørgsel_fra_Visma28[[#This Row],[SupDescr]])</f>
        <v xml:space="preserve"> </v>
      </c>
      <c r="G9546" t="s">
        <v>7015</v>
      </c>
      <c r="H9546">
        <v>1</v>
      </c>
      <c r="I9546" s="158" t="str">
        <f>IF(A9546=A9545,I9545&amp;CHAR(10)&amp;"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47" spans="1:9" x14ac:dyDescent="0.25">
      <c r="A9547" t="s">
        <v>16686</v>
      </c>
      <c r="B9547">
        <v>75211662</v>
      </c>
      <c r="C9547" t="s">
        <v>16</v>
      </c>
      <c r="D9547" s="158" t="str">
        <f>IF(Tabel_Forespørgsel_fra_Visma28[[#This Row],[SupProd]]=" "," "," - "&amp;Tabel_Forespørgsel_fra_Visma28[[#This Row],[SupProd]])</f>
        <v xml:space="preserve"> </v>
      </c>
      <c r="E9547" t="s">
        <v>16</v>
      </c>
      <c r="F9547" s="158" t="str">
        <f>IF(Tabel_Forespørgsel_fra_Visma28[[#This Row],[SupDescr]]=" "," "," - "&amp;Tabel_Forespørgsel_fra_Visma28[[#This Row],[SupDescr]])</f>
        <v xml:space="preserve"> </v>
      </c>
      <c r="G9547" t="s">
        <v>7015</v>
      </c>
      <c r="H9547">
        <v>1</v>
      </c>
      <c r="I9547" s="158" t="str">
        <f>IF(A9547=A9546,I9546&amp;CHAR(10)&amp;"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48" spans="1:9" x14ac:dyDescent="0.25">
      <c r="A9548" t="s">
        <v>16687</v>
      </c>
      <c r="B9548">
        <v>75211662</v>
      </c>
      <c r="C9548" t="s">
        <v>16</v>
      </c>
      <c r="D9548" s="158" t="str">
        <f>IF(Tabel_Forespørgsel_fra_Visma28[[#This Row],[SupProd]]=" "," "," - "&amp;Tabel_Forespørgsel_fra_Visma28[[#This Row],[SupProd]])</f>
        <v xml:space="preserve"> </v>
      </c>
      <c r="E9548" t="s">
        <v>16</v>
      </c>
      <c r="F9548" s="158" t="str">
        <f>IF(Tabel_Forespørgsel_fra_Visma28[[#This Row],[SupDescr]]=" "," "," - "&amp;Tabel_Forespørgsel_fra_Visma28[[#This Row],[SupDescr]])</f>
        <v xml:space="preserve"> </v>
      </c>
      <c r="G9548" t="s">
        <v>7015</v>
      </c>
      <c r="H9548">
        <v>1</v>
      </c>
      <c r="I9548" s="158" t="str">
        <f>IF(A9548=A9547,I9547&amp;CHAR(10)&amp;"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49" spans="1:9" x14ac:dyDescent="0.25">
      <c r="A9549" t="s">
        <v>16691</v>
      </c>
      <c r="B9549">
        <v>75211662</v>
      </c>
      <c r="C9549" t="s">
        <v>16</v>
      </c>
      <c r="D9549" s="158" t="str">
        <f>IF(Tabel_Forespørgsel_fra_Visma28[[#This Row],[SupProd]]=" "," "," - "&amp;Tabel_Forespørgsel_fra_Visma28[[#This Row],[SupProd]])</f>
        <v xml:space="preserve"> </v>
      </c>
      <c r="E9549" t="s">
        <v>16</v>
      </c>
      <c r="F9549" s="158" t="str">
        <f>IF(Tabel_Forespørgsel_fra_Visma28[[#This Row],[SupDescr]]=" "," "," - "&amp;Tabel_Forespørgsel_fra_Visma28[[#This Row],[SupDescr]])</f>
        <v xml:space="preserve"> </v>
      </c>
      <c r="G9549" t="s">
        <v>7015</v>
      </c>
      <c r="H9549">
        <v>1</v>
      </c>
      <c r="I9549" s="158" t="str">
        <f>IF(A9549=A9548,I9548&amp;CHAR(10)&amp;"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0" spans="1:9" x14ac:dyDescent="0.25">
      <c r="A9550" t="s">
        <v>16695</v>
      </c>
      <c r="B9550">
        <v>75211662</v>
      </c>
      <c r="C9550" t="s">
        <v>16</v>
      </c>
      <c r="D9550" s="158" t="str">
        <f>IF(Tabel_Forespørgsel_fra_Visma28[[#This Row],[SupProd]]=" "," "," - "&amp;Tabel_Forespørgsel_fra_Visma28[[#This Row],[SupProd]])</f>
        <v xml:space="preserve"> </v>
      </c>
      <c r="E9550" t="s">
        <v>16</v>
      </c>
      <c r="F9550" s="158" t="str">
        <f>IF(Tabel_Forespørgsel_fra_Visma28[[#This Row],[SupDescr]]=" "," "," - "&amp;Tabel_Forespørgsel_fra_Visma28[[#This Row],[SupDescr]])</f>
        <v xml:space="preserve"> </v>
      </c>
      <c r="G9550" t="s">
        <v>7015</v>
      </c>
      <c r="H9550">
        <v>1</v>
      </c>
      <c r="I9550" s="158" t="str">
        <f>IF(A9550=A9549,I9549&amp;CHAR(10)&amp;"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1" spans="1:9" x14ac:dyDescent="0.25">
      <c r="A9551" t="s">
        <v>16696</v>
      </c>
      <c r="B9551">
        <v>75211662</v>
      </c>
      <c r="C9551" t="s">
        <v>16</v>
      </c>
      <c r="D9551" s="158" t="str">
        <f>IF(Tabel_Forespørgsel_fra_Visma28[[#This Row],[SupProd]]=" "," "," - "&amp;Tabel_Forespørgsel_fra_Visma28[[#This Row],[SupProd]])</f>
        <v xml:space="preserve"> </v>
      </c>
      <c r="E9551" t="s">
        <v>16</v>
      </c>
      <c r="F9551" s="158" t="str">
        <f>IF(Tabel_Forespørgsel_fra_Visma28[[#This Row],[SupDescr]]=" "," "," - "&amp;Tabel_Forespørgsel_fra_Visma28[[#This Row],[SupDescr]])</f>
        <v xml:space="preserve"> </v>
      </c>
      <c r="G9551" t="s">
        <v>7015</v>
      </c>
      <c r="H9551">
        <v>1</v>
      </c>
      <c r="I9551" s="158" t="str">
        <f>IF(A9551=A9550,I9550&amp;CHAR(10)&amp;"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2" spans="1:9" x14ac:dyDescent="0.25">
      <c r="A9552" t="s">
        <v>16697</v>
      </c>
      <c r="B9552">
        <v>75211662</v>
      </c>
      <c r="C9552" t="s">
        <v>16</v>
      </c>
      <c r="D9552" s="158" t="str">
        <f>IF(Tabel_Forespørgsel_fra_Visma28[[#This Row],[SupProd]]=" "," "," - "&amp;Tabel_Forespørgsel_fra_Visma28[[#This Row],[SupProd]])</f>
        <v xml:space="preserve"> </v>
      </c>
      <c r="E9552" t="s">
        <v>16</v>
      </c>
      <c r="F9552" s="158" t="str">
        <f>IF(Tabel_Forespørgsel_fra_Visma28[[#This Row],[SupDescr]]=" "," "," - "&amp;Tabel_Forespørgsel_fra_Visma28[[#This Row],[SupDescr]])</f>
        <v xml:space="preserve"> </v>
      </c>
      <c r="G9552" t="s">
        <v>7015</v>
      </c>
      <c r="H9552">
        <v>1</v>
      </c>
      <c r="I9552" s="158" t="str">
        <f>IF(A9552=A9551,I9551&amp;CHAR(10)&amp;"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3" spans="1:9" x14ac:dyDescent="0.25">
      <c r="A9553" t="s">
        <v>16688</v>
      </c>
      <c r="B9553">
        <v>75211662</v>
      </c>
      <c r="C9553" t="s">
        <v>16</v>
      </c>
      <c r="D9553" s="158" t="str">
        <f>IF(Tabel_Forespørgsel_fra_Visma28[[#This Row],[SupProd]]=" "," "," - "&amp;Tabel_Forespørgsel_fra_Visma28[[#This Row],[SupProd]])</f>
        <v xml:space="preserve"> </v>
      </c>
      <c r="E9553" t="s">
        <v>16</v>
      </c>
      <c r="F9553" s="158" t="str">
        <f>IF(Tabel_Forespørgsel_fra_Visma28[[#This Row],[SupDescr]]=" "," "," - "&amp;Tabel_Forespørgsel_fra_Visma28[[#This Row],[SupDescr]])</f>
        <v xml:space="preserve"> </v>
      </c>
      <c r="G9553" t="s">
        <v>7015</v>
      </c>
      <c r="H9553">
        <v>1</v>
      </c>
      <c r="I9553" s="158" t="str">
        <f>IF(A9553=A9552,I9552&amp;CHAR(10)&amp;"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4" spans="1:9" x14ac:dyDescent="0.25">
      <c r="A9554" t="s">
        <v>16689</v>
      </c>
      <c r="B9554">
        <v>75211662</v>
      </c>
      <c r="C9554" t="s">
        <v>16</v>
      </c>
      <c r="D9554" s="158" t="str">
        <f>IF(Tabel_Forespørgsel_fra_Visma28[[#This Row],[SupProd]]=" "," "," - "&amp;Tabel_Forespørgsel_fra_Visma28[[#This Row],[SupProd]])</f>
        <v xml:space="preserve"> </v>
      </c>
      <c r="E9554" t="s">
        <v>16</v>
      </c>
      <c r="F9554" s="158" t="str">
        <f>IF(Tabel_Forespørgsel_fra_Visma28[[#This Row],[SupDescr]]=" "," "," - "&amp;Tabel_Forespørgsel_fra_Visma28[[#This Row],[SupDescr]])</f>
        <v xml:space="preserve"> </v>
      </c>
      <c r="G9554" t="s">
        <v>7015</v>
      </c>
      <c r="H9554">
        <v>1</v>
      </c>
      <c r="I9554" s="158" t="str">
        <f>IF(A9554=A9553,I9553&amp;CHAR(10)&amp;"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5" spans="1:9" x14ac:dyDescent="0.25">
      <c r="A9555" t="s">
        <v>16692</v>
      </c>
      <c r="B9555">
        <v>75211662</v>
      </c>
      <c r="C9555" t="s">
        <v>16</v>
      </c>
      <c r="D9555" s="158" t="str">
        <f>IF(Tabel_Forespørgsel_fra_Visma28[[#This Row],[SupProd]]=" "," "," - "&amp;Tabel_Forespørgsel_fra_Visma28[[#This Row],[SupProd]])</f>
        <v xml:space="preserve"> </v>
      </c>
      <c r="E9555" t="s">
        <v>16</v>
      </c>
      <c r="F9555" s="158" t="str">
        <f>IF(Tabel_Forespørgsel_fra_Visma28[[#This Row],[SupDescr]]=" "," "," - "&amp;Tabel_Forespørgsel_fra_Visma28[[#This Row],[SupDescr]])</f>
        <v xml:space="preserve"> </v>
      </c>
      <c r="G9555" t="s">
        <v>7015</v>
      </c>
      <c r="H9555">
        <v>1</v>
      </c>
      <c r="I9555" s="158" t="str">
        <f>IF(A9555=A9554,I9554&amp;CHAR(10)&amp;"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6" spans="1:9" x14ac:dyDescent="0.25">
      <c r="A9556" t="s">
        <v>16698</v>
      </c>
      <c r="B9556">
        <v>75211662</v>
      </c>
      <c r="C9556" t="s">
        <v>16</v>
      </c>
      <c r="D9556" s="158" t="str">
        <f>IF(Tabel_Forespørgsel_fra_Visma28[[#This Row],[SupProd]]=" "," "," - "&amp;Tabel_Forespørgsel_fra_Visma28[[#This Row],[SupProd]])</f>
        <v xml:space="preserve"> </v>
      </c>
      <c r="E9556" t="s">
        <v>16</v>
      </c>
      <c r="F9556" s="158" t="str">
        <f>IF(Tabel_Forespørgsel_fra_Visma28[[#This Row],[SupDescr]]=" "," "," - "&amp;Tabel_Forespørgsel_fra_Visma28[[#This Row],[SupDescr]])</f>
        <v xml:space="preserve"> </v>
      </c>
      <c r="G9556" t="s">
        <v>7015</v>
      </c>
      <c r="H9556">
        <v>1</v>
      </c>
      <c r="I9556" s="158" t="str">
        <f>IF(A9556=A9555,I9555&amp;CHAR(10)&amp;"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7" spans="1:9" x14ac:dyDescent="0.25">
      <c r="A9557" t="s">
        <v>16599</v>
      </c>
      <c r="B9557">
        <v>75211662</v>
      </c>
      <c r="C9557" t="s">
        <v>16</v>
      </c>
      <c r="D9557" s="158" t="str">
        <f>IF(Tabel_Forespørgsel_fra_Visma28[[#This Row],[SupProd]]=" "," "," - "&amp;Tabel_Forespørgsel_fra_Visma28[[#This Row],[SupProd]])</f>
        <v xml:space="preserve"> </v>
      </c>
      <c r="E9557" t="s">
        <v>16</v>
      </c>
      <c r="F9557" s="158" t="str">
        <f>IF(Tabel_Forespørgsel_fra_Visma28[[#This Row],[SupDescr]]=" "," "," - "&amp;Tabel_Forespørgsel_fra_Visma28[[#This Row],[SupDescr]])</f>
        <v xml:space="preserve"> </v>
      </c>
      <c r="G9557" t="s">
        <v>7015</v>
      </c>
      <c r="H9557">
        <v>1</v>
      </c>
      <c r="I9557" s="158" t="str">
        <f>IF(A9557=A9556,I9556&amp;CHAR(10)&amp;"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8" spans="1:9" x14ac:dyDescent="0.25">
      <c r="A9558" t="s">
        <v>16693</v>
      </c>
      <c r="B9558">
        <v>75211662</v>
      </c>
      <c r="C9558" t="s">
        <v>16</v>
      </c>
      <c r="D9558" s="158" t="str">
        <f>IF(Tabel_Forespørgsel_fra_Visma28[[#This Row],[SupProd]]=" "," "," - "&amp;Tabel_Forespørgsel_fra_Visma28[[#This Row],[SupProd]])</f>
        <v xml:space="preserve"> </v>
      </c>
      <c r="E9558" t="s">
        <v>16</v>
      </c>
      <c r="F9558" s="158" t="str">
        <f>IF(Tabel_Forespørgsel_fra_Visma28[[#This Row],[SupDescr]]=" "," "," - "&amp;Tabel_Forespørgsel_fra_Visma28[[#This Row],[SupDescr]])</f>
        <v xml:space="preserve"> </v>
      </c>
      <c r="G9558" t="s">
        <v>7015</v>
      </c>
      <c r="H9558">
        <v>1</v>
      </c>
      <c r="I9558" s="158" t="str">
        <f>IF(A9558=A9557,I9557&amp;CHAR(10)&amp;"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9" spans="1:9" x14ac:dyDescent="0.25">
      <c r="A9559" t="s">
        <v>16602</v>
      </c>
      <c r="B9559">
        <v>75211662</v>
      </c>
      <c r="C9559" t="s">
        <v>16</v>
      </c>
      <c r="D9559" s="158" t="str">
        <f>IF(Tabel_Forespørgsel_fra_Visma28[[#This Row],[SupProd]]=" "," "," - "&amp;Tabel_Forespørgsel_fra_Visma28[[#This Row],[SupProd]])</f>
        <v xml:space="preserve"> </v>
      </c>
      <c r="E9559" t="s">
        <v>16</v>
      </c>
      <c r="F9559" s="158" t="str">
        <f>IF(Tabel_Forespørgsel_fra_Visma28[[#This Row],[SupDescr]]=" "," "," - "&amp;Tabel_Forespørgsel_fra_Visma28[[#This Row],[SupDescr]])</f>
        <v xml:space="preserve"> </v>
      </c>
      <c r="G9559" t="s">
        <v>7015</v>
      </c>
      <c r="H9559">
        <v>1</v>
      </c>
      <c r="I9559" s="158" t="str">
        <f>IF(A9559=A9558,I9558&amp;CHAR(10)&amp;"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0" spans="1:9" x14ac:dyDescent="0.25">
      <c r="A9560" t="s">
        <v>16600</v>
      </c>
      <c r="B9560">
        <v>75211662</v>
      </c>
      <c r="C9560" t="s">
        <v>16</v>
      </c>
      <c r="D9560" s="158" t="str">
        <f>IF(Tabel_Forespørgsel_fra_Visma28[[#This Row],[SupProd]]=" "," "," - "&amp;Tabel_Forespørgsel_fra_Visma28[[#This Row],[SupProd]])</f>
        <v xml:space="preserve"> </v>
      </c>
      <c r="E9560" t="s">
        <v>16</v>
      </c>
      <c r="F9560" s="158" t="str">
        <f>IF(Tabel_Forespørgsel_fra_Visma28[[#This Row],[SupDescr]]=" "," "," - "&amp;Tabel_Forespørgsel_fra_Visma28[[#This Row],[SupDescr]])</f>
        <v xml:space="preserve"> </v>
      </c>
      <c r="G9560" t="s">
        <v>7015</v>
      </c>
      <c r="H9560">
        <v>1</v>
      </c>
      <c r="I9560" s="158" t="str">
        <f>IF(A9560=A9559,I9559&amp;CHAR(10)&amp;"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1" spans="1:9" x14ac:dyDescent="0.25">
      <c r="A9561" t="s">
        <v>16601</v>
      </c>
      <c r="B9561">
        <v>75211662</v>
      </c>
      <c r="C9561" t="s">
        <v>16</v>
      </c>
      <c r="D9561" s="158" t="str">
        <f>IF(Tabel_Forespørgsel_fra_Visma28[[#This Row],[SupProd]]=" "," "," - "&amp;Tabel_Forespørgsel_fra_Visma28[[#This Row],[SupProd]])</f>
        <v xml:space="preserve"> </v>
      </c>
      <c r="E9561" t="s">
        <v>16</v>
      </c>
      <c r="F9561" s="158" t="str">
        <f>IF(Tabel_Forespørgsel_fra_Visma28[[#This Row],[SupDescr]]=" "," "," - "&amp;Tabel_Forespørgsel_fra_Visma28[[#This Row],[SupDescr]])</f>
        <v xml:space="preserve"> </v>
      </c>
      <c r="G9561" t="s">
        <v>7015</v>
      </c>
      <c r="H9561">
        <v>1</v>
      </c>
      <c r="I9561" s="158" t="str">
        <f>IF(A9561=A9560,I9560&amp;CHAR(10)&amp;"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2" spans="1:9" x14ac:dyDescent="0.25">
      <c r="A9562" t="s">
        <v>16694</v>
      </c>
      <c r="B9562">
        <v>75211662</v>
      </c>
      <c r="C9562" t="s">
        <v>16</v>
      </c>
      <c r="D9562" s="158" t="str">
        <f>IF(Tabel_Forespørgsel_fra_Visma28[[#This Row],[SupProd]]=" "," "," - "&amp;Tabel_Forespørgsel_fra_Visma28[[#This Row],[SupProd]])</f>
        <v xml:space="preserve"> </v>
      </c>
      <c r="E9562" t="s">
        <v>16</v>
      </c>
      <c r="F9562" s="158" t="str">
        <f>IF(Tabel_Forespørgsel_fra_Visma28[[#This Row],[SupDescr]]=" "," "," - "&amp;Tabel_Forespørgsel_fra_Visma28[[#This Row],[SupDescr]])</f>
        <v xml:space="preserve"> </v>
      </c>
      <c r="G9562" t="s">
        <v>7015</v>
      </c>
      <c r="H9562">
        <v>1</v>
      </c>
      <c r="I9562" s="158" t="str">
        <f>IF(A9562=A9561,I9561&amp;CHAR(10)&amp;"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3" spans="1:9" x14ac:dyDescent="0.25">
      <c r="A9563" t="s">
        <v>16603</v>
      </c>
      <c r="B9563">
        <v>75211662</v>
      </c>
      <c r="C9563" t="s">
        <v>16</v>
      </c>
      <c r="D9563" s="158" t="str">
        <f>IF(Tabel_Forespørgsel_fra_Visma28[[#This Row],[SupProd]]=" "," "," - "&amp;Tabel_Forespørgsel_fra_Visma28[[#This Row],[SupProd]])</f>
        <v xml:space="preserve"> </v>
      </c>
      <c r="E9563" t="s">
        <v>16</v>
      </c>
      <c r="F9563" s="158" t="str">
        <f>IF(Tabel_Forespørgsel_fra_Visma28[[#This Row],[SupDescr]]=" "," "," - "&amp;Tabel_Forespørgsel_fra_Visma28[[#This Row],[SupDescr]])</f>
        <v xml:space="preserve"> </v>
      </c>
      <c r="G9563" t="s">
        <v>7015</v>
      </c>
      <c r="H9563">
        <v>1</v>
      </c>
      <c r="I9563" s="158" t="str">
        <f>IF(A9563=A9562,I9562&amp;CHAR(10)&amp;"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4" spans="1:9" x14ac:dyDescent="0.25">
      <c r="A9564" t="s">
        <v>16604</v>
      </c>
      <c r="B9564">
        <v>75211662</v>
      </c>
      <c r="C9564" t="s">
        <v>16</v>
      </c>
      <c r="D9564" s="158" t="str">
        <f>IF(Tabel_Forespørgsel_fra_Visma28[[#This Row],[SupProd]]=" "," "," - "&amp;Tabel_Forespørgsel_fra_Visma28[[#This Row],[SupProd]])</f>
        <v xml:space="preserve"> </v>
      </c>
      <c r="E9564" t="s">
        <v>16</v>
      </c>
      <c r="F9564" s="158" t="str">
        <f>IF(Tabel_Forespørgsel_fra_Visma28[[#This Row],[SupDescr]]=" "," "," - "&amp;Tabel_Forespørgsel_fra_Visma28[[#This Row],[SupDescr]])</f>
        <v xml:space="preserve"> </v>
      </c>
      <c r="G9564" t="s">
        <v>7015</v>
      </c>
      <c r="H9564">
        <v>1</v>
      </c>
      <c r="I9564" s="158" t="str">
        <f>IF(A9564=A9563,I9563&amp;CHAR(10)&amp;"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5" spans="1:9" x14ac:dyDescent="0.25">
      <c r="A9565" t="s">
        <v>16699</v>
      </c>
      <c r="B9565">
        <v>75211662</v>
      </c>
      <c r="C9565" t="s">
        <v>16</v>
      </c>
      <c r="D9565" s="158" t="str">
        <f>IF(Tabel_Forespørgsel_fra_Visma28[[#This Row],[SupProd]]=" "," "," - "&amp;Tabel_Forespørgsel_fra_Visma28[[#This Row],[SupProd]])</f>
        <v xml:space="preserve"> </v>
      </c>
      <c r="E9565" t="s">
        <v>16</v>
      </c>
      <c r="F9565" s="158" t="str">
        <f>IF(Tabel_Forespørgsel_fra_Visma28[[#This Row],[SupDescr]]=" "," "," - "&amp;Tabel_Forespørgsel_fra_Visma28[[#This Row],[SupDescr]])</f>
        <v xml:space="preserve"> </v>
      </c>
      <c r="G9565" t="s">
        <v>7015</v>
      </c>
      <c r="H9565">
        <v>1</v>
      </c>
      <c r="I9565" s="158" t="str">
        <f>IF(A9565=A9564,I9564&amp;CHAR(10)&amp;"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6" spans="1:9" x14ac:dyDescent="0.25">
      <c r="A9566" t="s">
        <v>16586</v>
      </c>
      <c r="B9566">
        <v>75211600</v>
      </c>
      <c r="C9566" t="s">
        <v>16</v>
      </c>
      <c r="D9566" s="158" t="str">
        <f>IF(Tabel_Forespørgsel_fra_Visma28[[#This Row],[SupProd]]=" "," "," - "&amp;Tabel_Forespørgsel_fra_Visma28[[#This Row],[SupProd]])</f>
        <v xml:space="preserve"> </v>
      </c>
      <c r="E9566" t="s">
        <v>16</v>
      </c>
      <c r="F9566" s="158" t="str">
        <f>IF(Tabel_Forespørgsel_fra_Visma28[[#This Row],[SupDescr]]=" "," "," - "&amp;Tabel_Forespørgsel_fra_Visma28[[#This Row],[SupDescr]])</f>
        <v xml:space="preserve"> </v>
      </c>
      <c r="G9566" t="s">
        <v>7099</v>
      </c>
      <c r="H9566">
        <v>1</v>
      </c>
      <c r="I9566" s="158" t="str">
        <f>IF(A9566=A9565,I9565&amp;CHAR(10)&amp;"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567" spans="1:9" x14ac:dyDescent="0.25">
      <c r="A9567" t="s">
        <v>41984</v>
      </c>
      <c r="B9567">
        <v>74762273</v>
      </c>
      <c r="C9567" t="s">
        <v>16</v>
      </c>
      <c r="D9567" s="158" t="str">
        <f>IF(Tabel_Forespørgsel_fra_Visma28[[#This Row],[SupProd]]=" "," "," - "&amp;Tabel_Forespørgsel_fra_Visma28[[#This Row],[SupProd]])</f>
        <v xml:space="preserve"> </v>
      </c>
      <c r="E9567" t="s">
        <v>16</v>
      </c>
      <c r="F9567" s="158" t="str">
        <f>IF(Tabel_Forespørgsel_fra_Visma28[[#This Row],[SupDescr]]=" "," "," - "&amp;Tabel_Forespørgsel_fra_Visma28[[#This Row],[SupDescr]])</f>
        <v xml:space="preserve"> </v>
      </c>
      <c r="G9567" t="s">
        <v>154</v>
      </c>
      <c r="H9567">
        <v>1</v>
      </c>
      <c r="I9567" s="158" t="str">
        <f>IF(A9567=A9566,I9566&amp;CHAR(10)&amp;"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568" spans="1:9" x14ac:dyDescent="0.25">
      <c r="A9568" t="s">
        <v>16634</v>
      </c>
      <c r="B9568">
        <v>74762273</v>
      </c>
      <c r="C9568" t="s">
        <v>16</v>
      </c>
      <c r="D9568" s="158" t="str">
        <f>IF(Tabel_Forespørgsel_fra_Visma28[[#This Row],[SupProd]]=" "," "," - "&amp;Tabel_Forespørgsel_fra_Visma28[[#This Row],[SupProd]])</f>
        <v xml:space="preserve"> </v>
      </c>
      <c r="E9568" t="s">
        <v>16</v>
      </c>
      <c r="F9568" s="158" t="str">
        <f>IF(Tabel_Forespørgsel_fra_Visma28[[#This Row],[SupDescr]]=" "," "," - "&amp;Tabel_Forespørgsel_fra_Visma28[[#This Row],[SupDescr]])</f>
        <v xml:space="preserve"> </v>
      </c>
      <c r="G9568" t="s">
        <v>154</v>
      </c>
      <c r="H9568">
        <v>1</v>
      </c>
      <c r="I9568" s="158" t="str">
        <f>IF(A9568=A9567,I9567&amp;CHAR(10)&amp;"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569" spans="1:9" x14ac:dyDescent="0.25">
      <c r="A9569" t="s">
        <v>16639</v>
      </c>
      <c r="B9569">
        <v>74762273</v>
      </c>
      <c r="C9569" t="s">
        <v>16</v>
      </c>
      <c r="D9569" s="158" t="str">
        <f>IF(Tabel_Forespørgsel_fra_Visma28[[#This Row],[SupProd]]=" "," "," - "&amp;Tabel_Forespørgsel_fra_Visma28[[#This Row],[SupProd]])</f>
        <v xml:space="preserve"> </v>
      </c>
      <c r="E9569" t="s">
        <v>16</v>
      </c>
      <c r="F9569" s="158" t="str">
        <f>IF(Tabel_Forespørgsel_fra_Visma28[[#This Row],[SupDescr]]=" "," "," - "&amp;Tabel_Forespørgsel_fra_Visma28[[#This Row],[SupDescr]])</f>
        <v xml:space="preserve"> </v>
      </c>
      <c r="G9569" t="s">
        <v>154</v>
      </c>
      <c r="H9569">
        <v>1</v>
      </c>
      <c r="I9569" s="158" t="str">
        <f>IF(A9569=A9568,I9568&amp;CHAR(10)&amp;"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570" spans="1:9" x14ac:dyDescent="0.25">
      <c r="A9570" t="s">
        <v>16635</v>
      </c>
      <c r="B9570">
        <v>74762273</v>
      </c>
      <c r="C9570" t="s">
        <v>16</v>
      </c>
      <c r="D9570" s="158" t="str">
        <f>IF(Tabel_Forespørgsel_fra_Visma28[[#This Row],[SupProd]]=" "," "," - "&amp;Tabel_Forespørgsel_fra_Visma28[[#This Row],[SupProd]])</f>
        <v xml:space="preserve"> </v>
      </c>
      <c r="E9570" t="s">
        <v>16</v>
      </c>
      <c r="F9570" s="158" t="str">
        <f>IF(Tabel_Forespørgsel_fra_Visma28[[#This Row],[SupDescr]]=" "," "," - "&amp;Tabel_Forespørgsel_fra_Visma28[[#This Row],[SupDescr]])</f>
        <v xml:space="preserve"> </v>
      </c>
      <c r="G9570" t="s">
        <v>154</v>
      </c>
      <c r="H9570">
        <v>1</v>
      </c>
      <c r="I9570" s="158" t="str">
        <f>IF(A9570=A9569,I9569&amp;CHAR(10)&amp;"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571" spans="1:9" x14ac:dyDescent="0.25">
      <c r="A9571" t="s">
        <v>40901</v>
      </c>
      <c r="B9571">
        <v>75211662</v>
      </c>
      <c r="C9571" t="s">
        <v>16</v>
      </c>
      <c r="D9571" s="158" t="str">
        <f>IF(Tabel_Forespørgsel_fra_Visma28[[#This Row],[SupProd]]=" "," "," - "&amp;Tabel_Forespørgsel_fra_Visma28[[#This Row],[SupProd]])</f>
        <v xml:space="preserve"> </v>
      </c>
      <c r="E9571" t="s">
        <v>16</v>
      </c>
      <c r="F9571" s="158" t="str">
        <f>IF(Tabel_Forespørgsel_fra_Visma28[[#This Row],[SupDescr]]=" "," "," - "&amp;Tabel_Forespørgsel_fra_Visma28[[#This Row],[SupDescr]])</f>
        <v xml:space="preserve"> </v>
      </c>
      <c r="G9571" t="s">
        <v>7015</v>
      </c>
      <c r="H9571">
        <v>1</v>
      </c>
      <c r="I9571" s="158" t="str">
        <f>IF(A9571=A9570,I9570&amp;CHAR(10)&amp;"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2" spans="1:9" x14ac:dyDescent="0.25">
      <c r="A9572" t="s">
        <v>40899</v>
      </c>
      <c r="B9572">
        <v>75211662</v>
      </c>
      <c r="C9572" t="s">
        <v>16</v>
      </c>
      <c r="D9572" s="158" t="str">
        <f>IF(Tabel_Forespørgsel_fra_Visma28[[#This Row],[SupProd]]=" "," "," - "&amp;Tabel_Forespørgsel_fra_Visma28[[#This Row],[SupProd]])</f>
        <v xml:space="preserve"> </v>
      </c>
      <c r="E9572" t="s">
        <v>16</v>
      </c>
      <c r="F9572" s="158" t="str">
        <f>IF(Tabel_Forespørgsel_fra_Visma28[[#This Row],[SupDescr]]=" "," "," - "&amp;Tabel_Forespørgsel_fra_Visma28[[#This Row],[SupDescr]])</f>
        <v xml:space="preserve"> </v>
      </c>
      <c r="G9572" t="s">
        <v>7015</v>
      </c>
      <c r="H9572">
        <v>1</v>
      </c>
      <c r="I9572" s="158" t="str">
        <f>IF(A9572=A9571,I9571&amp;CHAR(10)&amp;"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3" spans="1:9" x14ac:dyDescent="0.25">
      <c r="A9573" t="s">
        <v>40902</v>
      </c>
      <c r="B9573">
        <v>75211662</v>
      </c>
      <c r="C9573" t="s">
        <v>16</v>
      </c>
      <c r="D9573" s="158" t="str">
        <f>IF(Tabel_Forespørgsel_fra_Visma28[[#This Row],[SupProd]]=" "," "," - "&amp;Tabel_Forespørgsel_fra_Visma28[[#This Row],[SupProd]])</f>
        <v xml:space="preserve"> </v>
      </c>
      <c r="E9573" t="s">
        <v>16</v>
      </c>
      <c r="F9573" s="158" t="str">
        <f>IF(Tabel_Forespørgsel_fra_Visma28[[#This Row],[SupDescr]]=" "," "," - "&amp;Tabel_Forespørgsel_fra_Visma28[[#This Row],[SupDescr]])</f>
        <v xml:space="preserve"> </v>
      </c>
      <c r="G9573" t="s">
        <v>7015</v>
      </c>
      <c r="H9573">
        <v>1</v>
      </c>
      <c r="I9573" s="158" t="str">
        <f>IF(A9573=A9572,I9572&amp;CHAR(10)&amp;"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4" spans="1:9" x14ac:dyDescent="0.25">
      <c r="A9574" t="s">
        <v>40900</v>
      </c>
      <c r="B9574">
        <v>75211662</v>
      </c>
      <c r="C9574" t="s">
        <v>16</v>
      </c>
      <c r="D9574" s="158" t="str">
        <f>IF(Tabel_Forespørgsel_fra_Visma28[[#This Row],[SupProd]]=" "," "," - "&amp;Tabel_Forespørgsel_fra_Visma28[[#This Row],[SupProd]])</f>
        <v xml:space="preserve"> </v>
      </c>
      <c r="E9574" t="s">
        <v>16</v>
      </c>
      <c r="F9574" s="158" t="str">
        <f>IF(Tabel_Forespørgsel_fra_Visma28[[#This Row],[SupDescr]]=" "," "," - "&amp;Tabel_Forespørgsel_fra_Visma28[[#This Row],[SupDescr]])</f>
        <v xml:space="preserve"> </v>
      </c>
      <c r="G9574" t="s">
        <v>7015</v>
      </c>
      <c r="H9574">
        <v>1</v>
      </c>
      <c r="I9574" s="158" t="str">
        <f>IF(A9574=A9573,I9573&amp;CHAR(10)&amp;"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5" spans="1:9" x14ac:dyDescent="0.25">
      <c r="A9575" t="s">
        <v>40907</v>
      </c>
      <c r="B9575">
        <v>75211662</v>
      </c>
      <c r="C9575" t="s">
        <v>16</v>
      </c>
      <c r="D9575" s="158" t="str">
        <f>IF(Tabel_Forespørgsel_fra_Visma28[[#This Row],[SupProd]]=" "," "," - "&amp;Tabel_Forespørgsel_fra_Visma28[[#This Row],[SupProd]])</f>
        <v xml:space="preserve"> </v>
      </c>
      <c r="E9575" t="s">
        <v>16</v>
      </c>
      <c r="F9575" s="158" t="str">
        <f>IF(Tabel_Forespørgsel_fra_Visma28[[#This Row],[SupDescr]]=" "," "," - "&amp;Tabel_Forespørgsel_fra_Visma28[[#This Row],[SupDescr]])</f>
        <v xml:space="preserve"> </v>
      </c>
      <c r="G9575" t="s">
        <v>7015</v>
      </c>
      <c r="H9575">
        <v>1</v>
      </c>
      <c r="I9575" s="158" t="str">
        <f>IF(A9575=A9574,I9574&amp;CHAR(10)&amp;"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6" spans="1:9" x14ac:dyDescent="0.25">
      <c r="A9576" t="s">
        <v>40908</v>
      </c>
      <c r="B9576">
        <v>75211662</v>
      </c>
      <c r="C9576" t="s">
        <v>16</v>
      </c>
      <c r="D9576" s="158" t="str">
        <f>IF(Tabel_Forespørgsel_fra_Visma28[[#This Row],[SupProd]]=" "," "," - "&amp;Tabel_Forespørgsel_fra_Visma28[[#This Row],[SupProd]])</f>
        <v xml:space="preserve"> </v>
      </c>
      <c r="E9576" t="s">
        <v>16</v>
      </c>
      <c r="F9576" s="158" t="str">
        <f>IF(Tabel_Forespørgsel_fra_Visma28[[#This Row],[SupDescr]]=" "," "," - "&amp;Tabel_Forespørgsel_fra_Visma28[[#This Row],[SupDescr]])</f>
        <v xml:space="preserve"> </v>
      </c>
      <c r="G9576" t="s">
        <v>7015</v>
      </c>
      <c r="H9576">
        <v>1</v>
      </c>
      <c r="I9576" s="158" t="str">
        <f>IF(A9576=A9575,I9575&amp;CHAR(10)&amp;"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7" spans="1:9" x14ac:dyDescent="0.25">
      <c r="A9577" t="s">
        <v>40909</v>
      </c>
      <c r="B9577">
        <v>75211662</v>
      </c>
      <c r="C9577" t="s">
        <v>16</v>
      </c>
      <c r="D9577" s="158" t="str">
        <f>IF(Tabel_Forespørgsel_fra_Visma28[[#This Row],[SupProd]]=" "," "," - "&amp;Tabel_Forespørgsel_fra_Visma28[[#This Row],[SupProd]])</f>
        <v xml:space="preserve"> </v>
      </c>
      <c r="E9577" t="s">
        <v>16</v>
      </c>
      <c r="F9577" s="158" t="str">
        <f>IF(Tabel_Forespørgsel_fra_Visma28[[#This Row],[SupDescr]]=" "," "," - "&amp;Tabel_Forespørgsel_fra_Visma28[[#This Row],[SupDescr]])</f>
        <v xml:space="preserve"> </v>
      </c>
      <c r="G9577" t="s">
        <v>7015</v>
      </c>
      <c r="H9577">
        <v>1</v>
      </c>
      <c r="I9577" s="158" t="str">
        <f>IF(A9577=A9576,I9576&amp;CHAR(10)&amp;"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8" spans="1:9" x14ac:dyDescent="0.25">
      <c r="A9578" t="s">
        <v>40903</v>
      </c>
      <c r="B9578">
        <v>75211662</v>
      </c>
      <c r="C9578" t="s">
        <v>16</v>
      </c>
      <c r="D9578" s="158" t="str">
        <f>IF(Tabel_Forespørgsel_fra_Visma28[[#This Row],[SupProd]]=" "," "," - "&amp;Tabel_Forespørgsel_fra_Visma28[[#This Row],[SupProd]])</f>
        <v xml:space="preserve"> </v>
      </c>
      <c r="E9578" t="s">
        <v>16</v>
      </c>
      <c r="F9578" s="158" t="str">
        <f>IF(Tabel_Forespørgsel_fra_Visma28[[#This Row],[SupDescr]]=" "," "," - "&amp;Tabel_Forespørgsel_fra_Visma28[[#This Row],[SupDescr]])</f>
        <v xml:space="preserve"> </v>
      </c>
      <c r="G9578" t="s">
        <v>7015</v>
      </c>
      <c r="H9578">
        <v>1</v>
      </c>
      <c r="I9578" s="158" t="str">
        <f>IF(A9578=A9577,I9577&amp;CHAR(10)&amp;"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9" spans="1:9" x14ac:dyDescent="0.25">
      <c r="A9579" t="s">
        <v>40904</v>
      </c>
      <c r="B9579">
        <v>75211662</v>
      </c>
      <c r="C9579" t="s">
        <v>16</v>
      </c>
      <c r="D9579" s="158" t="str">
        <f>IF(Tabel_Forespørgsel_fra_Visma28[[#This Row],[SupProd]]=" "," "," - "&amp;Tabel_Forespørgsel_fra_Visma28[[#This Row],[SupProd]])</f>
        <v xml:space="preserve"> </v>
      </c>
      <c r="E9579" t="s">
        <v>16</v>
      </c>
      <c r="F9579" s="158" t="str">
        <f>IF(Tabel_Forespørgsel_fra_Visma28[[#This Row],[SupDescr]]=" "," "," - "&amp;Tabel_Forespørgsel_fra_Visma28[[#This Row],[SupDescr]])</f>
        <v xml:space="preserve"> </v>
      </c>
      <c r="G9579" t="s">
        <v>7015</v>
      </c>
      <c r="H9579">
        <v>1</v>
      </c>
      <c r="I9579" s="158" t="str">
        <f>IF(A9579=A9578,I9578&amp;CHAR(10)&amp;"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80" spans="1:9" x14ac:dyDescent="0.25">
      <c r="A9580" t="s">
        <v>40905</v>
      </c>
      <c r="B9580">
        <v>75211662</v>
      </c>
      <c r="C9580" t="s">
        <v>16</v>
      </c>
      <c r="D9580" s="158" t="str">
        <f>IF(Tabel_Forespørgsel_fra_Visma28[[#This Row],[SupProd]]=" "," "," - "&amp;Tabel_Forespørgsel_fra_Visma28[[#This Row],[SupProd]])</f>
        <v xml:space="preserve"> </v>
      </c>
      <c r="E9580" t="s">
        <v>16</v>
      </c>
      <c r="F9580" s="158" t="str">
        <f>IF(Tabel_Forespørgsel_fra_Visma28[[#This Row],[SupDescr]]=" "," "," - "&amp;Tabel_Forespørgsel_fra_Visma28[[#This Row],[SupDescr]])</f>
        <v xml:space="preserve"> </v>
      </c>
      <c r="G9580" t="s">
        <v>7015</v>
      </c>
      <c r="H9580">
        <v>1</v>
      </c>
      <c r="I9580" s="158" t="str">
        <f>IF(A9580=A9579,I9579&amp;CHAR(10)&amp;"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81" spans="1:9" x14ac:dyDescent="0.25">
      <c r="A9581" t="s">
        <v>40906</v>
      </c>
      <c r="B9581">
        <v>75211662</v>
      </c>
      <c r="C9581" t="s">
        <v>16</v>
      </c>
      <c r="D9581" s="158" t="str">
        <f>IF(Tabel_Forespørgsel_fra_Visma28[[#This Row],[SupProd]]=" "," "," - "&amp;Tabel_Forespørgsel_fra_Visma28[[#This Row],[SupProd]])</f>
        <v xml:space="preserve"> </v>
      </c>
      <c r="E9581" t="s">
        <v>16</v>
      </c>
      <c r="F9581" s="158" t="str">
        <f>IF(Tabel_Forespørgsel_fra_Visma28[[#This Row],[SupDescr]]=" "," "," - "&amp;Tabel_Forespørgsel_fra_Visma28[[#This Row],[SupDescr]])</f>
        <v xml:space="preserve"> </v>
      </c>
      <c r="G9581" t="s">
        <v>7015</v>
      </c>
      <c r="H9581">
        <v>1</v>
      </c>
      <c r="I9581" s="158" t="str">
        <f>IF(A9581=A9580,I9580&amp;CHAR(10)&amp;"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82" spans="1:9" x14ac:dyDescent="0.25">
      <c r="A9582" t="s">
        <v>41031</v>
      </c>
      <c r="B9582">
        <v>70120140</v>
      </c>
      <c r="C9582" t="s">
        <v>16</v>
      </c>
      <c r="D9582" s="158" t="str">
        <f>IF(Tabel_Forespørgsel_fra_Visma28[[#This Row],[SupProd]]=" "," "," - "&amp;Tabel_Forespørgsel_fra_Visma28[[#This Row],[SupProd]])</f>
        <v xml:space="preserve"> </v>
      </c>
      <c r="E9582" t="s">
        <v>16</v>
      </c>
      <c r="F9582" s="158" t="str">
        <f>IF(Tabel_Forespørgsel_fra_Visma28[[#This Row],[SupDescr]]=" "," "," - "&amp;Tabel_Forespørgsel_fra_Visma28[[#This Row],[SupDescr]])</f>
        <v xml:space="preserve"> </v>
      </c>
      <c r="G9582" t="s">
        <v>2467</v>
      </c>
      <c r="H9582">
        <v>1</v>
      </c>
      <c r="I9582" s="158" t="str">
        <f>IF(A9582=A9581,I9581&amp;CHAR(10)&amp;"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83" spans="1:9" x14ac:dyDescent="0.25">
      <c r="A9583" t="s">
        <v>15356</v>
      </c>
      <c r="B9583">
        <v>70120140</v>
      </c>
      <c r="C9583" t="s">
        <v>16</v>
      </c>
      <c r="D9583" s="158" t="str">
        <f>IF(Tabel_Forespørgsel_fra_Visma28[[#This Row],[SupProd]]=" "," "," - "&amp;Tabel_Forespørgsel_fra_Visma28[[#This Row],[SupProd]])</f>
        <v xml:space="preserve"> </v>
      </c>
      <c r="E9583" t="s">
        <v>16</v>
      </c>
      <c r="F9583" s="158" t="str">
        <f>IF(Tabel_Forespørgsel_fra_Visma28[[#This Row],[SupDescr]]=" "," "," - "&amp;Tabel_Forespørgsel_fra_Visma28[[#This Row],[SupDescr]])</f>
        <v xml:space="preserve"> </v>
      </c>
      <c r="G9583" t="s">
        <v>2467</v>
      </c>
      <c r="H9583">
        <v>1</v>
      </c>
      <c r="I9583" s="158" t="str">
        <f>IF(A9583=A9582,I9582&amp;CHAR(10)&amp;"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84" spans="1:9" x14ac:dyDescent="0.25">
      <c r="A9584" t="s">
        <v>14244</v>
      </c>
      <c r="B9584">
        <v>74755755</v>
      </c>
      <c r="C9584" t="s">
        <v>16</v>
      </c>
      <c r="D9584" s="158" t="str">
        <f>IF(Tabel_Forespørgsel_fra_Visma28[[#This Row],[SupProd]]=" "," "," - "&amp;Tabel_Forespørgsel_fra_Visma28[[#This Row],[SupProd]])</f>
        <v xml:space="preserve"> </v>
      </c>
      <c r="E9584" t="s">
        <v>16</v>
      </c>
      <c r="F9584" s="158" t="str">
        <f>IF(Tabel_Forespørgsel_fra_Visma28[[#This Row],[SupDescr]]=" "," "," - "&amp;Tabel_Forespørgsel_fra_Visma28[[#This Row],[SupDescr]])</f>
        <v xml:space="preserve"> </v>
      </c>
      <c r="G9584" t="s">
        <v>4786</v>
      </c>
      <c r="H9584">
        <v>1</v>
      </c>
      <c r="I9584" s="158" t="str">
        <f>IF(A9584=A9583,I9583&amp;CHAR(10)&amp;"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585" spans="1:9" x14ac:dyDescent="0.25">
      <c r="A9585" t="s">
        <v>14596</v>
      </c>
      <c r="B9585">
        <v>74755755</v>
      </c>
      <c r="C9585" t="s">
        <v>16</v>
      </c>
      <c r="D9585" s="158" t="str">
        <f>IF(Tabel_Forespørgsel_fra_Visma28[[#This Row],[SupProd]]=" "," "," - "&amp;Tabel_Forespørgsel_fra_Visma28[[#This Row],[SupProd]])</f>
        <v xml:space="preserve"> </v>
      </c>
      <c r="E9585" t="s">
        <v>16</v>
      </c>
      <c r="F9585" s="158" t="str">
        <f>IF(Tabel_Forespørgsel_fra_Visma28[[#This Row],[SupDescr]]=" "," "," - "&amp;Tabel_Forespørgsel_fra_Visma28[[#This Row],[SupDescr]])</f>
        <v xml:space="preserve"> </v>
      </c>
      <c r="G9585" t="s">
        <v>4786</v>
      </c>
      <c r="H9585">
        <v>1</v>
      </c>
      <c r="I9585" s="158" t="str">
        <f>IF(A9585=A9584,I9584&amp;CHAR(10)&amp;"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586" spans="1:9" x14ac:dyDescent="0.25">
      <c r="A9586" t="s">
        <v>41010</v>
      </c>
      <c r="B9586">
        <v>35515739</v>
      </c>
      <c r="C9586" t="s">
        <v>16</v>
      </c>
      <c r="D9586" s="158" t="str">
        <f>IF(Tabel_Forespørgsel_fra_Visma28[[#This Row],[SupProd]]=" "," "," - "&amp;Tabel_Forespørgsel_fra_Visma28[[#This Row],[SupProd]])</f>
        <v xml:space="preserve"> </v>
      </c>
      <c r="E9586" t="s">
        <v>16</v>
      </c>
      <c r="F9586" s="158" t="str">
        <f>IF(Tabel_Forespørgsel_fra_Visma28[[#This Row],[SupDescr]]=" "," "," - "&amp;Tabel_Forespørgsel_fra_Visma28[[#This Row],[SupDescr]])</f>
        <v xml:space="preserve"> </v>
      </c>
      <c r="G9586" t="s">
        <v>41011</v>
      </c>
      <c r="H9586">
        <v>1</v>
      </c>
      <c r="I9586" s="158" t="str">
        <f>IF(A9586=A9585,I9585&amp;CHAR(10)&amp;"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Finsø  </v>
      </c>
    </row>
    <row r="9587" spans="1:9" x14ac:dyDescent="0.25">
      <c r="A9587" t="s">
        <v>41130</v>
      </c>
      <c r="B9587">
        <v>35515739</v>
      </c>
      <c r="C9587" t="s">
        <v>16</v>
      </c>
      <c r="D9587" s="158" t="str">
        <f>IF(Tabel_Forespørgsel_fra_Visma28[[#This Row],[SupProd]]=" "," "," - "&amp;Tabel_Forespørgsel_fra_Visma28[[#This Row],[SupProd]])</f>
        <v xml:space="preserve"> </v>
      </c>
      <c r="E9587" t="s">
        <v>16</v>
      </c>
      <c r="F9587" s="158" t="str">
        <f>IF(Tabel_Forespørgsel_fra_Visma28[[#This Row],[SupDescr]]=" "," "," - "&amp;Tabel_Forespørgsel_fra_Visma28[[#This Row],[SupDescr]])</f>
        <v xml:space="preserve"> </v>
      </c>
      <c r="G9587" t="s">
        <v>41011</v>
      </c>
      <c r="H9587">
        <v>1</v>
      </c>
      <c r="I9587" s="158" t="str">
        <f>IF(A9587=A9586,I9586&amp;CHAR(10)&amp;"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Finsø  </v>
      </c>
    </row>
    <row r="9588" spans="1:9" x14ac:dyDescent="0.25">
      <c r="A9588" t="s">
        <v>41259</v>
      </c>
      <c r="B9588">
        <v>35515739</v>
      </c>
      <c r="C9588" t="s">
        <v>16</v>
      </c>
      <c r="D9588" s="158" t="str">
        <f>IF(Tabel_Forespørgsel_fra_Visma28[[#This Row],[SupProd]]=" "," "," - "&amp;Tabel_Forespørgsel_fra_Visma28[[#This Row],[SupProd]])</f>
        <v xml:space="preserve"> </v>
      </c>
      <c r="E9588" t="s">
        <v>16</v>
      </c>
      <c r="F9588" s="158" t="str">
        <f>IF(Tabel_Forespørgsel_fra_Visma28[[#This Row],[SupDescr]]=" "," "," - "&amp;Tabel_Forespørgsel_fra_Visma28[[#This Row],[SupDescr]])</f>
        <v xml:space="preserve"> </v>
      </c>
      <c r="G9588" t="s">
        <v>41011</v>
      </c>
      <c r="H9588">
        <v>1</v>
      </c>
      <c r="I9588" s="158" t="str">
        <f>IF(A9588=A9587,I9587&amp;CHAR(10)&amp;"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Finsø  </v>
      </c>
    </row>
    <row r="9589" spans="1:9" x14ac:dyDescent="0.25">
      <c r="A9589" t="s">
        <v>41792</v>
      </c>
      <c r="B9589">
        <v>70120140</v>
      </c>
      <c r="C9589" t="s">
        <v>16</v>
      </c>
      <c r="D9589" s="158" t="str">
        <f>IF(Tabel_Forespørgsel_fra_Visma28[[#This Row],[SupProd]]=" "," "," - "&amp;Tabel_Forespørgsel_fra_Visma28[[#This Row],[SupProd]])</f>
        <v xml:space="preserve"> </v>
      </c>
      <c r="E9589" t="s">
        <v>16</v>
      </c>
      <c r="F9589" s="158" t="str">
        <f>IF(Tabel_Forespørgsel_fra_Visma28[[#This Row],[SupDescr]]=" "," "," - "&amp;Tabel_Forespørgsel_fra_Visma28[[#This Row],[SupDescr]])</f>
        <v xml:space="preserve"> </v>
      </c>
      <c r="G9589" t="s">
        <v>2467</v>
      </c>
      <c r="H9589">
        <v>1</v>
      </c>
      <c r="I9589" s="158" t="str">
        <f>IF(A9589=A9588,I9588&amp;CHAR(10)&amp;"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0" spans="1:9" x14ac:dyDescent="0.25">
      <c r="A9590" t="s">
        <v>40898</v>
      </c>
      <c r="B9590">
        <v>75180019</v>
      </c>
      <c r="C9590" t="s">
        <v>16</v>
      </c>
      <c r="D9590" s="158" t="str">
        <f>IF(Tabel_Forespørgsel_fra_Visma28[[#This Row],[SupProd]]=" "," "," - "&amp;Tabel_Forespørgsel_fra_Visma28[[#This Row],[SupProd]])</f>
        <v xml:space="preserve"> </v>
      </c>
      <c r="E9590" t="s">
        <v>16</v>
      </c>
      <c r="F9590" s="158" t="str">
        <f>IF(Tabel_Forespørgsel_fra_Visma28[[#This Row],[SupDescr]]=" "," "," - "&amp;Tabel_Forespørgsel_fra_Visma28[[#This Row],[SupDescr]])</f>
        <v xml:space="preserve"> </v>
      </c>
      <c r="G9590" t="s">
        <v>2430</v>
      </c>
      <c r="H9590">
        <v>1</v>
      </c>
      <c r="I9590" s="158" t="str">
        <f>IF(A9590=A9589,I9589&amp;CHAR(10)&amp;"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591" spans="1:9" x14ac:dyDescent="0.25">
      <c r="A9591" t="s">
        <v>41748</v>
      </c>
      <c r="B9591">
        <v>75180019</v>
      </c>
      <c r="C9591" t="s">
        <v>16</v>
      </c>
      <c r="D9591" s="158" t="str">
        <f>IF(Tabel_Forespørgsel_fra_Visma28[[#This Row],[SupProd]]=" "," "," - "&amp;Tabel_Forespørgsel_fra_Visma28[[#This Row],[SupProd]])</f>
        <v xml:space="preserve"> </v>
      </c>
      <c r="E9591" t="s">
        <v>16</v>
      </c>
      <c r="F9591" s="158" t="str">
        <f>IF(Tabel_Forespørgsel_fra_Visma28[[#This Row],[SupDescr]]=" "," "," - "&amp;Tabel_Forespørgsel_fra_Visma28[[#This Row],[SupDescr]])</f>
        <v xml:space="preserve"> </v>
      </c>
      <c r="G9591" t="s">
        <v>2430</v>
      </c>
      <c r="H9591">
        <v>1</v>
      </c>
      <c r="I9591" s="158" t="str">
        <f>IF(A9591=A9590,I9590&amp;CHAR(10)&amp;"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592" spans="1:9" x14ac:dyDescent="0.25">
      <c r="A9592" t="s">
        <v>41747</v>
      </c>
      <c r="B9592">
        <v>75348466</v>
      </c>
      <c r="C9592" t="s">
        <v>16</v>
      </c>
      <c r="D9592" s="158" t="str">
        <f>IF(Tabel_Forespørgsel_fra_Visma28[[#This Row],[SupProd]]=" "," "," - "&amp;Tabel_Forespørgsel_fra_Visma28[[#This Row],[SupProd]])</f>
        <v xml:space="preserve"> </v>
      </c>
      <c r="E9592" t="s">
        <v>16</v>
      </c>
      <c r="F9592" s="158" t="str">
        <f>IF(Tabel_Forespørgsel_fra_Visma28[[#This Row],[SupDescr]]=" "," "," - "&amp;Tabel_Forespørgsel_fra_Visma28[[#This Row],[SupDescr]])</f>
        <v xml:space="preserve"> </v>
      </c>
      <c r="G9592" t="s">
        <v>4125</v>
      </c>
      <c r="H9592">
        <v>1</v>
      </c>
      <c r="I9592" s="158" t="str">
        <f>IF(A9592=A9591,I9591&amp;CHAR(10)&amp;"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9593" spans="1:9" x14ac:dyDescent="0.25">
      <c r="A9593" t="s">
        <v>41749</v>
      </c>
      <c r="B9593">
        <v>75180019</v>
      </c>
      <c r="C9593" t="s">
        <v>16</v>
      </c>
      <c r="D9593" s="158" t="str">
        <f>IF(Tabel_Forespørgsel_fra_Visma28[[#This Row],[SupProd]]=" "," "," - "&amp;Tabel_Forespørgsel_fra_Visma28[[#This Row],[SupProd]])</f>
        <v xml:space="preserve"> </v>
      </c>
      <c r="E9593" t="s">
        <v>16</v>
      </c>
      <c r="F9593" s="158" t="str">
        <f>IF(Tabel_Forespørgsel_fra_Visma28[[#This Row],[SupDescr]]=" "," "," - "&amp;Tabel_Forespørgsel_fra_Visma28[[#This Row],[SupDescr]])</f>
        <v xml:space="preserve"> </v>
      </c>
      <c r="G9593" t="s">
        <v>2430</v>
      </c>
      <c r="H9593">
        <v>1</v>
      </c>
      <c r="I9593" s="158" t="str">
        <f>IF(A9593=A9592,I9592&amp;CHAR(10)&amp;"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594" spans="1:9" x14ac:dyDescent="0.25">
      <c r="A9594" t="s">
        <v>41534</v>
      </c>
      <c r="B9594">
        <v>70120140</v>
      </c>
      <c r="C9594" t="s">
        <v>16</v>
      </c>
      <c r="D9594" s="158" t="str">
        <f>IF(Tabel_Forespørgsel_fra_Visma28[[#This Row],[SupProd]]=" "," "," - "&amp;Tabel_Forespørgsel_fra_Visma28[[#This Row],[SupProd]])</f>
        <v xml:space="preserve"> </v>
      </c>
      <c r="E9594" t="s">
        <v>16</v>
      </c>
      <c r="F9594" s="158" t="str">
        <f>IF(Tabel_Forespørgsel_fra_Visma28[[#This Row],[SupDescr]]=" "," "," - "&amp;Tabel_Forespørgsel_fra_Visma28[[#This Row],[SupDescr]])</f>
        <v xml:space="preserve"> </v>
      </c>
      <c r="G9594" t="s">
        <v>2467</v>
      </c>
      <c r="H9594">
        <v>1</v>
      </c>
      <c r="I9594" s="158" t="str">
        <f>IF(A9594=A9593,I9593&amp;CHAR(10)&amp;"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5" spans="1:9" x14ac:dyDescent="0.25">
      <c r="A9595" t="s">
        <v>41535</v>
      </c>
      <c r="B9595">
        <v>70120140</v>
      </c>
      <c r="C9595" t="s">
        <v>16</v>
      </c>
      <c r="D9595" s="158" t="str">
        <f>IF(Tabel_Forespørgsel_fra_Visma28[[#This Row],[SupProd]]=" "," "," - "&amp;Tabel_Forespørgsel_fra_Visma28[[#This Row],[SupProd]])</f>
        <v xml:space="preserve"> </v>
      </c>
      <c r="E9595" t="s">
        <v>16</v>
      </c>
      <c r="F9595" s="158" t="str">
        <f>IF(Tabel_Forespørgsel_fra_Visma28[[#This Row],[SupDescr]]=" "," "," - "&amp;Tabel_Forespørgsel_fra_Visma28[[#This Row],[SupDescr]])</f>
        <v xml:space="preserve"> </v>
      </c>
      <c r="G9595" t="s">
        <v>2467</v>
      </c>
      <c r="H9595">
        <v>1</v>
      </c>
      <c r="I9595" s="158" t="str">
        <f>IF(A9595=A9594,I9594&amp;CHAR(10)&amp;"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6" spans="1:9" x14ac:dyDescent="0.25">
      <c r="A9596" t="s">
        <v>41230</v>
      </c>
      <c r="B9596">
        <v>70120140</v>
      </c>
      <c r="C9596" t="s">
        <v>16</v>
      </c>
      <c r="D9596" s="158" t="str">
        <f>IF(Tabel_Forespørgsel_fra_Visma28[[#This Row],[SupProd]]=" "," "," - "&amp;Tabel_Forespørgsel_fra_Visma28[[#This Row],[SupProd]])</f>
        <v xml:space="preserve"> </v>
      </c>
      <c r="E9596" t="s">
        <v>16</v>
      </c>
      <c r="F9596" s="158" t="str">
        <f>IF(Tabel_Forespørgsel_fra_Visma28[[#This Row],[SupDescr]]=" "," "," - "&amp;Tabel_Forespørgsel_fra_Visma28[[#This Row],[SupDescr]])</f>
        <v xml:space="preserve"> </v>
      </c>
      <c r="G9596" t="s">
        <v>2467</v>
      </c>
      <c r="H9596">
        <v>1</v>
      </c>
      <c r="I9596" s="158" t="str">
        <f>IF(A9596=A9595,I9595&amp;CHAR(10)&amp;"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7" spans="1:9" x14ac:dyDescent="0.25">
      <c r="A9597" t="s">
        <v>41639</v>
      </c>
      <c r="B9597">
        <v>70120140</v>
      </c>
      <c r="C9597" t="s">
        <v>16</v>
      </c>
      <c r="D9597" s="158" t="str">
        <f>IF(Tabel_Forespørgsel_fra_Visma28[[#This Row],[SupProd]]=" "," "," - "&amp;Tabel_Forespørgsel_fra_Visma28[[#This Row],[SupProd]])</f>
        <v xml:space="preserve"> </v>
      </c>
      <c r="E9597" t="s">
        <v>16</v>
      </c>
      <c r="F9597" s="158" t="str">
        <f>IF(Tabel_Forespørgsel_fra_Visma28[[#This Row],[SupDescr]]=" "," "," - "&amp;Tabel_Forespørgsel_fra_Visma28[[#This Row],[SupDescr]])</f>
        <v xml:space="preserve"> </v>
      </c>
      <c r="G9597" t="s">
        <v>2467</v>
      </c>
      <c r="H9597">
        <v>1</v>
      </c>
      <c r="I9597" s="158" t="str">
        <f>IF(A9597=A9596,I9596&amp;CHAR(10)&amp;"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8" spans="1:9" x14ac:dyDescent="0.25">
      <c r="A9598" t="s">
        <v>41228</v>
      </c>
      <c r="B9598">
        <v>70120140</v>
      </c>
      <c r="C9598" t="s">
        <v>16</v>
      </c>
      <c r="D9598" s="158" t="str">
        <f>IF(Tabel_Forespørgsel_fra_Visma28[[#This Row],[SupProd]]=" "," "," - "&amp;Tabel_Forespørgsel_fra_Visma28[[#This Row],[SupProd]])</f>
        <v xml:space="preserve"> </v>
      </c>
      <c r="E9598" t="s">
        <v>16</v>
      </c>
      <c r="F9598" s="158" t="str">
        <f>IF(Tabel_Forespørgsel_fra_Visma28[[#This Row],[SupDescr]]=" "," "," - "&amp;Tabel_Forespørgsel_fra_Visma28[[#This Row],[SupDescr]])</f>
        <v xml:space="preserve"> </v>
      </c>
      <c r="G9598" t="s">
        <v>2467</v>
      </c>
      <c r="H9598">
        <v>1</v>
      </c>
      <c r="I9598" s="158" t="str">
        <f>IF(A9598=A9597,I9597&amp;CHAR(10)&amp;"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9" spans="1:9" x14ac:dyDescent="0.25">
      <c r="A9599" t="s">
        <v>41227</v>
      </c>
      <c r="B9599">
        <v>70120140</v>
      </c>
      <c r="C9599" t="s">
        <v>16</v>
      </c>
      <c r="D9599" s="158" t="str">
        <f>IF(Tabel_Forespørgsel_fra_Visma28[[#This Row],[SupProd]]=" "," "," - "&amp;Tabel_Forespørgsel_fra_Visma28[[#This Row],[SupProd]])</f>
        <v xml:space="preserve"> </v>
      </c>
      <c r="E9599" t="s">
        <v>16</v>
      </c>
      <c r="F9599" s="158" t="str">
        <f>IF(Tabel_Forespørgsel_fra_Visma28[[#This Row],[SupDescr]]=" "," "," - "&amp;Tabel_Forespørgsel_fra_Visma28[[#This Row],[SupDescr]])</f>
        <v xml:space="preserve"> </v>
      </c>
      <c r="G9599" t="s">
        <v>2467</v>
      </c>
      <c r="H9599">
        <v>1</v>
      </c>
      <c r="I9599" s="158" t="str">
        <f>IF(A9599=A9598,I9598&amp;CHAR(10)&amp;"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0" spans="1:9" x14ac:dyDescent="0.25">
      <c r="A9600" t="s">
        <v>41618</v>
      </c>
      <c r="B9600">
        <v>70120140</v>
      </c>
      <c r="C9600" t="s">
        <v>16</v>
      </c>
      <c r="D9600" s="158" t="str">
        <f>IF(Tabel_Forespørgsel_fra_Visma28[[#This Row],[SupProd]]=" "," "," - "&amp;Tabel_Forespørgsel_fra_Visma28[[#This Row],[SupProd]])</f>
        <v xml:space="preserve"> </v>
      </c>
      <c r="E9600" t="s">
        <v>16</v>
      </c>
      <c r="F9600" s="158" t="str">
        <f>IF(Tabel_Forespørgsel_fra_Visma28[[#This Row],[SupDescr]]=" "," "," - "&amp;Tabel_Forespørgsel_fra_Visma28[[#This Row],[SupDescr]])</f>
        <v xml:space="preserve"> </v>
      </c>
      <c r="G9600" t="s">
        <v>2467</v>
      </c>
      <c r="H9600">
        <v>1</v>
      </c>
      <c r="I9600" s="158" t="str">
        <f>IF(A9600=A9599,I9599&amp;CHAR(10)&amp;"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1" spans="1:9" x14ac:dyDescent="0.25">
      <c r="A9601" t="s">
        <v>41617</v>
      </c>
      <c r="B9601">
        <v>70120140</v>
      </c>
      <c r="C9601" t="s">
        <v>16</v>
      </c>
      <c r="D9601" s="158" t="str">
        <f>IF(Tabel_Forespørgsel_fra_Visma28[[#This Row],[SupProd]]=" "," "," - "&amp;Tabel_Forespørgsel_fra_Visma28[[#This Row],[SupProd]])</f>
        <v xml:space="preserve"> </v>
      </c>
      <c r="E9601" t="s">
        <v>16</v>
      </c>
      <c r="F9601" s="158" t="str">
        <f>IF(Tabel_Forespørgsel_fra_Visma28[[#This Row],[SupDescr]]=" "," "," - "&amp;Tabel_Forespørgsel_fra_Visma28[[#This Row],[SupDescr]])</f>
        <v xml:space="preserve"> </v>
      </c>
      <c r="G9601" t="s">
        <v>2467</v>
      </c>
      <c r="H9601">
        <v>1</v>
      </c>
      <c r="I9601" s="158" t="str">
        <f>IF(A9601=A9600,I9600&amp;CHAR(10)&amp;"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2" spans="1:9" x14ac:dyDescent="0.25">
      <c r="A9602" t="s">
        <v>41226</v>
      </c>
      <c r="B9602">
        <v>70120140</v>
      </c>
      <c r="C9602" t="s">
        <v>16</v>
      </c>
      <c r="D9602" s="158" t="str">
        <f>IF(Tabel_Forespørgsel_fra_Visma28[[#This Row],[SupProd]]=" "," "," - "&amp;Tabel_Forespørgsel_fra_Visma28[[#This Row],[SupProd]])</f>
        <v xml:space="preserve"> </v>
      </c>
      <c r="E9602" t="s">
        <v>16</v>
      </c>
      <c r="F9602" s="158" t="str">
        <f>IF(Tabel_Forespørgsel_fra_Visma28[[#This Row],[SupDescr]]=" "," "," - "&amp;Tabel_Forespørgsel_fra_Visma28[[#This Row],[SupDescr]])</f>
        <v xml:space="preserve"> </v>
      </c>
      <c r="G9602" t="s">
        <v>2467</v>
      </c>
      <c r="H9602">
        <v>1</v>
      </c>
      <c r="I9602" s="158" t="str">
        <f>IF(A9602=A9601,I9601&amp;CHAR(10)&amp;"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3" spans="1:9" x14ac:dyDescent="0.25">
      <c r="A9603" t="s">
        <v>41229</v>
      </c>
      <c r="B9603">
        <v>70120140</v>
      </c>
      <c r="C9603" t="s">
        <v>16</v>
      </c>
      <c r="D9603" s="158" t="str">
        <f>IF(Tabel_Forespørgsel_fra_Visma28[[#This Row],[SupProd]]=" "," "," - "&amp;Tabel_Forespørgsel_fra_Visma28[[#This Row],[SupProd]])</f>
        <v xml:space="preserve"> </v>
      </c>
      <c r="E9603" t="s">
        <v>16</v>
      </c>
      <c r="F9603" s="158" t="str">
        <f>IF(Tabel_Forespørgsel_fra_Visma28[[#This Row],[SupDescr]]=" "," "," - "&amp;Tabel_Forespørgsel_fra_Visma28[[#This Row],[SupDescr]])</f>
        <v xml:space="preserve"> </v>
      </c>
      <c r="G9603" t="s">
        <v>2467</v>
      </c>
      <c r="H9603">
        <v>1</v>
      </c>
      <c r="I9603" s="158" t="str">
        <f>IF(A9603=A9602,I9602&amp;CHAR(10)&amp;"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4" spans="1:9" x14ac:dyDescent="0.25">
      <c r="A9604" t="s">
        <v>41014</v>
      </c>
      <c r="B9604">
        <v>70120140</v>
      </c>
      <c r="C9604" t="s">
        <v>16</v>
      </c>
      <c r="D9604" s="158" t="str">
        <f>IF(Tabel_Forespørgsel_fra_Visma28[[#This Row],[SupProd]]=" "," "," - "&amp;Tabel_Forespørgsel_fra_Visma28[[#This Row],[SupProd]])</f>
        <v xml:space="preserve"> </v>
      </c>
      <c r="E9604" t="s">
        <v>16</v>
      </c>
      <c r="F9604" s="158" t="str">
        <f>IF(Tabel_Forespørgsel_fra_Visma28[[#This Row],[SupDescr]]=" "," "," - "&amp;Tabel_Forespørgsel_fra_Visma28[[#This Row],[SupDescr]])</f>
        <v xml:space="preserve"> </v>
      </c>
      <c r="G9604" t="s">
        <v>2467</v>
      </c>
      <c r="H9604">
        <v>1</v>
      </c>
      <c r="I9604" s="158" t="str">
        <f>IF(A9604=A9603,I9603&amp;CHAR(10)&amp;"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5" spans="1:9" x14ac:dyDescent="0.25">
      <c r="A9605" t="s">
        <v>41009</v>
      </c>
      <c r="B9605">
        <v>74755755</v>
      </c>
      <c r="C9605" t="s">
        <v>16</v>
      </c>
      <c r="D9605" s="158" t="str">
        <f>IF(Tabel_Forespørgsel_fra_Visma28[[#This Row],[SupProd]]=" "," "," - "&amp;Tabel_Forespørgsel_fra_Visma28[[#This Row],[SupProd]])</f>
        <v xml:space="preserve"> </v>
      </c>
      <c r="E9605" t="s">
        <v>16</v>
      </c>
      <c r="F9605" s="158" t="str">
        <f>IF(Tabel_Forespørgsel_fra_Visma28[[#This Row],[SupDescr]]=" "," "," - "&amp;Tabel_Forespørgsel_fra_Visma28[[#This Row],[SupDescr]])</f>
        <v xml:space="preserve"> </v>
      </c>
      <c r="G9605" t="s">
        <v>4786</v>
      </c>
      <c r="H9605">
        <v>1</v>
      </c>
      <c r="I9605" s="158" t="str">
        <f>IF(A9605=A9604,I9604&amp;CHAR(10)&amp;"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06" spans="1:9" x14ac:dyDescent="0.25">
      <c r="A9606" t="s">
        <v>41751</v>
      </c>
      <c r="B9606">
        <v>75180019</v>
      </c>
      <c r="C9606" t="s">
        <v>16</v>
      </c>
      <c r="D9606" s="158" t="str">
        <f>IF(Tabel_Forespørgsel_fra_Visma28[[#This Row],[SupProd]]=" "," "," - "&amp;Tabel_Forespørgsel_fra_Visma28[[#This Row],[SupProd]])</f>
        <v xml:space="preserve"> </v>
      </c>
      <c r="E9606" t="s">
        <v>16</v>
      </c>
      <c r="F9606" s="158" t="str">
        <f>IF(Tabel_Forespørgsel_fra_Visma28[[#This Row],[SupDescr]]=" "," "," - "&amp;Tabel_Forespørgsel_fra_Visma28[[#This Row],[SupDescr]])</f>
        <v xml:space="preserve"> </v>
      </c>
      <c r="G9606" t="s">
        <v>2430</v>
      </c>
      <c r="H9606">
        <v>1</v>
      </c>
      <c r="I9606" s="158" t="str">
        <f>IF(A9606=A9605,I9605&amp;CHAR(10)&amp;"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07" spans="1:9" x14ac:dyDescent="0.25">
      <c r="A9607" t="s">
        <v>41750</v>
      </c>
      <c r="B9607">
        <v>75180019</v>
      </c>
      <c r="C9607" t="s">
        <v>16</v>
      </c>
      <c r="D9607" s="158" t="str">
        <f>IF(Tabel_Forespørgsel_fra_Visma28[[#This Row],[SupProd]]=" "," "," - "&amp;Tabel_Forespørgsel_fra_Visma28[[#This Row],[SupProd]])</f>
        <v xml:space="preserve"> </v>
      </c>
      <c r="E9607" t="s">
        <v>16</v>
      </c>
      <c r="F9607" s="158" t="str">
        <f>IF(Tabel_Forespørgsel_fra_Visma28[[#This Row],[SupDescr]]=" "," "," - "&amp;Tabel_Forespørgsel_fra_Visma28[[#This Row],[SupDescr]])</f>
        <v xml:space="preserve"> </v>
      </c>
      <c r="G9607" t="s">
        <v>2430</v>
      </c>
      <c r="H9607">
        <v>1</v>
      </c>
      <c r="I9607" s="158" t="str">
        <f>IF(A9607=A9606,I9606&amp;CHAR(10)&amp;"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08" spans="1:9" x14ac:dyDescent="0.25">
      <c r="A9608" t="s">
        <v>41633</v>
      </c>
      <c r="B9608">
        <v>75196500</v>
      </c>
      <c r="C9608" t="s">
        <v>16</v>
      </c>
      <c r="D9608" s="158" t="str">
        <f>IF(Tabel_Forespørgsel_fra_Visma28[[#This Row],[SupProd]]=" "," "," - "&amp;Tabel_Forespørgsel_fra_Visma28[[#This Row],[SupProd]])</f>
        <v xml:space="preserve"> </v>
      </c>
      <c r="E9608" t="s">
        <v>16</v>
      </c>
      <c r="F9608" s="158" t="str">
        <f>IF(Tabel_Forespørgsel_fra_Visma28[[#This Row],[SupDescr]]=" "," "," - "&amp;Tabel_Forespørgsel_fra_Visma28[[#This Row],[SupDescr]])</f>
        <v xml:space="preserve"> </v>
      </c>
      <c r="G9608" t="s">
        <v>2425</v>
      </c>
      <c r="H9608">
        <v>2</v>
      </c>
      <c r="I9608" s="158" t="str">
        <f>IF(A9608=A9607,I9607&amp;CHAR(10)&amp;"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609" spans="1:9" x14ac:dyDescent="0.25">
      <c r="A9609" t="s">
        <v>41632</v>
      </c>
      <c r="B9609">
        <v>75196500</v>
      </c>
      <c r="C9609" t="s">
        <v>16</v>
      </c>
      <c r="D9609" s="158" t="str">
        <f>IF(Tabel_Forespørgsel_fra_Visma28[[#This Row],[SupProd]]=" "," "," - "&amp;Tabel_Forespørgsel_fra_Visma28[[#This Row],[SupProd]])</f>
        <v xml:space="preserve"> </v>
      </c>
      <c r="E9609" t="s">
        <v>16</v>
      </c>
      <c r="F9609" s="158" t="str">
        <f>IF(Tabel_Forespørgsel_fra_Visma28[[#This Row],[SupDescr]]=" "," "," - "&amp;Tabel_Forespørgsel_fra_Visma28[[#This Row],[SupDescr]])</f>
        <v xml:space="preserve"> </v>
      </c>
      <c r="G9609" t="s">
        <v>2425</v>
      </c>
      <c r="H9609">
        <v>1</v>
      </c>
      <c r="I9609" s="158" t="str">
        <f>IF(A9609=A9608,I9608&amp;CHAR(10)&amp;"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610" spans="1:9" x14ac:dyDescent="0.25">
      <c r="A9610" t="s">
        <v>41997</v>
      </c>
      <c r="B9610">
        <v>75180019</v>
      </c>
      <c r="C9610" t="s">
        <v>16</v>
      </c>
      <c r="D9610" s="158" t="str">
        <f>IF(Tabel_Forespørgsel_fra_Visma28[[#This Row],[SupProd]]=" "," "," - "&amp;Tabel_Forespørgsel_fra_Visma28[[#This Row],[SupProd]])</f>
        <v xml:space="preserve"> </v>
      </c>
      <c r="E9610" t="s">
        <v>16</v>
      </c>
      <c r="F9610" s="158" t="str">
        <f>IF(Tabel_Forespørgsel_fra_Visma28[[#This Row],[SupDescr]]=" "," "," - "&amp;Tabel_Forespørgsel_fra_Visma28[[#This Row],[SupDescr]])</f>
        <v xml:space="preserve"> </v>
      </c>
      <c r="G9610" t="s">
        <v>2430</v>
      </c>
      <c r="H9610">
        <v>1</v>
      </c>
      <c r="I9610" s="158" t="str">
        <f>IF(A9610=A9609,I9609&amp;CHAR(10)&amp;"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11" spans="1:9" x14ac:dyDescent="0.25">
      <c r="A9611" t="s">
        <v>42001</v>
      </c>
      <c r="B9611">
        <v>75622288</v>
      </c>
      <c r="C9611" t="s">
        <v>16</v>
      </c>
      <c r="D9611" s="158" t="str">
        <f>IF(Tabel_Forespørgsel_fra_Visma28[[#This Row],[SupProd]]=" "," "," - "&amp;Tabel_Forespørgsel_fra_Visma28[[#This Row],[SupProd]])</f>
        <v xml:space="preserve"> </v>
      </c>
      <c r="E9611" t="s">
        <v>16</v>
      </c>
      <c r="F9611" s="158" t="str">
        <f>IF(Tabel_Forespørgsel_fra_Visma28[[#This Row],[SupDescr]]=" "," "," - "&amp;Tabel_Forespørgsel_fra_Visma28[[#This Row],[SupDescr]])</f>
        <v xml:space="preserve"> </v>
      </c>
      <c r="G9611" t="s">
        <v>3797</v>
      </c>
      <c r="H9611">
        <v>1</v>
      </c>
      <c r="I9611" s="158" t="str">
        <f>IF(A9611=A9610,I9610&amp;CHAR(10)&amp;"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9612" spans="1:9" x14ac:dyDescent="0.25">
      <c r="A9612" t="s">
        <v>41756</v>
      </c>
      <c r="B9612">
        <v>75577000</v>
      </c>
      <c r="C9612" t="s">
        <v>16</v>
      </c>
      <c r="D9612" s="158" t="str">
        <f>IF(Tabel_Forespørgsel_fra_Visma28[[#This Row],[SupProd]]=" "," "," - "&amp;Tabel_Forespørgsel_fra_Visma28[[#This Row],[SupProd]])</f>
        <v xml:space="preserve"> </v>
      </c>
      <c r="E9612" t="s">
        <v>16</v>
      </c>
      <c r="F9612" s="158" t="str">
        <f>IF(Tabel_Forespørgsel_fra_Visma28[[#This Row],[SupDescr]]=" "," "," - "&amp;Tabel_Forespørgsel_fra_Visma28[[#This Row],[SupDescr]])</f>
        <v xml:space="preserve"> </v>
      </c>
      <c r="G9612" t="s">
        <v>3759</v>
      </c>
      <c r="H9612">
        <v>1</v>
      </c>
      <c r="I9612" s="158" t="str">
        <f>IF(A9612=A9611,I9611&amp;CHAR(10)&amp;"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613" spans="1:9" x14ac:dyDescent="0.25">
      <c r="A9613" t="s">
        <v>41757</v>
      </c>
      <c r="B9613">
        <v>75577000</v>
      </c>
      <c r="C9613" t="s">
        <v>16</v>
      </c>
      <c r="D9613" s="158" t="str">
        <f>IF(Tabel_Forespørgsel_fra_Visma28[[#This Row],[SupProd]]=" "," "," - "&amp;Tabel_Forespørgsel_fra_Visma28[[#This Row],[SupProd]])</f>
        <v xml:space="preserve"> </v>
      </c>
      <c r="E9613" t="s">
        <v>16</v>
      </c>
      <c r="F9613" s="158" t="str">
        <f>IF(Tabel_Forespørgsel_fra_Visma28[[#This Row],[SupDescr]]=" "," "," - "&amp;Tabel_Forespørgsel_fra_Visma28[[#This Row],[SupDescr]])</f>
        <v xml:space="preserve"> </v>
      </c>
      <c r="G9613" t="s">
        <v>3759</v>
      </c>
      <c r="H9613">
        <v>1</v>
      </c>
      <c r="I9613" s="158" t="str">
        <f>IF(A9613=A9612,I9612&amp;CHAR(10)&amp;"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614" spans="1:9" x14ac:dyDescent="0.25">
      <c r="A9614" t="s">
        <v>41178</v>
      </c>
      <c r="B9614">
        <v>75577000</v>
      </c>
      <c r="C9614" t="s">
        <v>16</v>
      </c>
      <c r="D9614" s="158" t="str">
        <f>IF(Tabel_Forespørgsel_fra_Visma28[[#This Row],[SupProd]]=" "," "," - "&amp;Tabel_Forespørgsel_fra_Visma28[[#This Row],[SupProd]])</f>
        <v xml:space="preserve"> </v>
      </c>
      <c r="E9614" t="s">
        <v>16</v>
      </c>
      <c r="F9614" s="158" t="str">
        <f>IF(Tabel_Forespørgsel_fra_Visma28[[#This Row],[SupDescr]]=" "," "," - "&amp;Tabel_Forespørgsel_fra_Visma28[[#This Row],[SupDescr]])</f>
        <v xml:space="preserve"> </v>
      </c>
      <c r="G9614" t="s">
        <v>3759</v>
      </c>
      <c r="H9614">
        <v>1</v>
      </c>
      <c r="I9614" s="158" t="str">
        <f>IF(A9614=A9613,I9613&amp;CHAR(10)&amp;"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615" spans="1:9" x14ac:dyDescent="0.25">
      <c r="A9615" t="s">
        <v>41179</v>
      </c>
      <c r="B9615">
        <v>75577000</v>
      </c>
      <c r="C9615" t="s">
        <v>16</v>
      </c>
      <c r="D9615" s="158" t="str">
        <f>IF(Tabel_Forespørgsel_fra_Visma28[[#This Row],[SupProd]]=" "," "," - "&amp;Tabel_Forespørgsel_fra_Visma28[[#This Row],[SupProd]])</f>
        <v xml:space="preserve"> </v>
      </c>
      <c r="E9615" t="s">
        <v>16</v>
      </c>
      <c r="F9615" s="158" t="str">
        <f>IF(Tabel_Forespørgsel_fra_Visma28[[#This Row],[SupDescr]]=" "," "," - "&amp;Tabel_Forespørgsel_fra_Visma28[[#This Row],[SupDescr]])</f>
        <v xml:space="preserve"> </v>
      </c>
      <c r="G9615" t="s">
        <v>3759</v>
      </c>
      <c r="H9615">
        <v>1</v>
      </c>
      <c r="I9615" s="158" t="str">
        <f>IF(A9615=A9614,I9614&amp;CHAR(10)&amp;"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616" spans="1:9" x14ac:dyDescent="0.25">
      <c r="A9616" t="s">
        <v>41073</v>
      </c>
      <c r="B9616">
        <v>75211662</v>
      </c>
      <c r="C9616" t="s">
        <v>16</v>
      </c>
      <c r="D9616" s="158" t="str">
        <f>IF(Tabel_Forespørgsel_fra_Visma28[[#This Row],[SupProd]]=" "," "," - "&amp;Tabel_Forespørgsel_fra_Visma28[[#This Row],[SupProd]])</f>
        <v xml:space="preserve"> </v>
      </c>
      <c r="E9616" t="s">
        <v>16</v>
      </c>
      <c r="F9616" s="158" t="str">
        <f>IF(Tabel_Forespørgsel_fra_Visma28[[#This Row],[SupDescr]]=" "," "," - "&amp;Tabel_Forespørgsel_fra_Visma28[[#This Row],[SupDescr]])</f>
        <v xml:space="preserve"> </v>
      </c>
      <c r="G9616" t="s">
        <v>7015</v>
      </c>
      <c r="H9616">
        <v>1</v>
      </c>
      <c r="I9616" s="158" t="str">
        <f>IF(A9616=A9615,I9615&amp;CHAR(10)&amp;"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17" spans="1:9" x14ac:dyDescent="0.25">
      <c r="A9617" t="s">
        <v>41074</v>
      </c>
      <c r="B9617">
        <v>75211662</v>
      </c>
      <c r="C9617" t="s">
        <v>16</v>
      </c>
      <c r="D9617" s="158" t="str">
        <f>IF(Tabel_Forespørgsel_fra_Visma28[[#This Row],[SupProd]]=" "," "," - "&amp;Tabel_Forespørgsel_fra_Visma28[[#This Row],[SupProd]])</f>
        <v xml:space="preserve"> </v>
      </c>
      <c r="E9617" t="s">
        <v>16</v>
      </c>
      <c r="F9617" s="158" t="str">
        <f>IF(Tabel_Forespørgsel_fra_Visma28[[#This Row],[SupDescr]]=" "," "," - "&amp;Tabel_Forespørgsel_fra_Visma28[[#This Row],[SupDescr]])</f>
        <v xml:space="preserve"> </v>
      </c>
      <c r="G9617" t="s">
        <v>7015</v>
      </c>
      <c r="H9617">
        <v>1</v>
      </c>
      <c r="I9617" s="158" t="str">
        <f>IF(A9617=A9616,I9616&amp;CHAR(10)&amp;"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18" spans="1:9" x14ac:dyDescent="0.25">
      <c r="A9618" t="s">
        <v>41075</v>
      </c>
      <c r="B9618">
        <v>75211662</v>
      </c>
      <c r="C9618" t="s">
        <v>16</v>
      </c>
      <c r="D9618" s="158" t="str">
        <f>IF(Tabel_Forespørgsel_fra_Visma28[[#This Row],[SupProd]]=" "," "," - "&amp;Tabel_Forespørgsel_fra_Visma28[[#This Row],[SupProd]])</f>
        <v xml:space="preserve"> </v>
      </c>
      <c r="E9618" t="s">
        <v>16</v>
      </c>
      <c r="F9618" s="158" t="str">
        <f>IF(Tabel_Forespørgsel_fra_Visma28[[#This Row],[SupDescr]]=" "," "," - "&amp;Tabel_Forespørgsel_fra_Visma28[[#This Row],[SupDescr]])</f>
        <v xml:space="preserve"> </v>
      </c>
      <c r="G9618" t="s">
        <v>7015</v>
      </c>
      <c r="H9618">
        <v>1</v>
      </c>
      <c r="I9618" s="158" t="str">
        <f>IF(A9618=A9617,I9617&amp;CHAR(10)&amp;"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19" spans="1:9" x14ac:dyDescent="0.25">
      <c r="A9619" t="s">
        <v>41668</v>
      </c>
      <c r="B9619">
        <v>75211662</v>
      </c>
      <c r="C9619" t="s">
        <v>16</v>
      </c>
      <c r="D9619" s="158" t="str">
        <f>IF(Tabel_Forespørgsel_fra_Visma28[[#This Row],[SupProd]]=" "," "," - "&amp;Tabel_Forespørgsel_fra_Visma28[[#This Row],[SupProd]])</f>
        <v xml:space="preserve"> </v>
      </c>
      <c r="E9619" t="s">
        <v>16</v>
      </c>
      <c r="F9619" s="158" t="str">
        <f>IF(Tabel_Forespørgsel_fra_Visma28[[#This Row],[SupDescr]]=" "," "," - "&amp;Tabel_Forespørgsel_fra_Visma28[[#This Row],[SupDescr]])</f>
        <v xml:space="preserve"> </v>
      </c>
      <c r="G9619" t="s">
        <v>7015</v>
      </c>
      <c r="H9619">
        <v>1</v>
      </c>
      <c r="I9619" s="158" t="str">
        <f>IF(A9619=A9618,I9618&amp;CHAR(10)&amp;"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0" spans="1:9" x14ac:dyDescent="0.25">
      <c r="A9620" t="s">
        <v>41663</v>
      </c>
      <c r="B9620">
        <v>75211662</v>
      </c>
      <c r="C9620" t="s">
        <v>16</v>
      </c>
      <c r="D9620" s="158" t="str">
        <f>IF(Tabel_Forespørgsel_fra_Visma28[[#This Row],[SupProd]]=" "," "," - "&amp;Tabel_Forespørgsel_fra_Visma28[[#This Row],[SupProd]])</f>
        <v xml:space="preserve"> </v>
      </c>
      <c r="E9620" t="s">
        <v>16</v>
      </c>
      <c r="F9620" s="158" t="str">
        <f>IF(Tabel_Forespørgsel_fra_Visma28[[#This Row],[SupDescr]]=" "," "," - "&amp;Tabel_Forespørgsel_fra_Visma28[[#This Row],[SupDescr]])</f>
        <v xml:space="preserve"> </v>
      </c>
      <c r="G9620" t="s">
        <v>7015</v>
      </c>
      <c r="H9620">
        <v>1</v>
      </c>
      <c r="I9620" s="158" t="str">
        <f>IF(A9620=A9619,I9619&amp;CHAR(10)&amp;"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1" spans="1:9" x14ac:dyDescent="0.25">
      <c r="A9621" t="s">
        <v>41664</v>
      </c>
      <c r="B9621">
        <v>75211662</v>
      </c>
      <c r="C9621" t="s">
        <v>16</v>
      </c>
      <c r="D9621" s="158" t="str">
        <f>IF(Tabel_Forespørgsel_fra_Visma28[[#This Row],[SupProd]]=" "," "," - "&amp;Tabel_Forespørgsel_fra_Visma28[[#This Row],[SupProd]])</f>
        <v xml:space="preserve"> </v>
      </c>
      <c r="E9621" t="s">
        <v>16</v>
      </c>
      <c r="F9621" s="158" t="str">
        <f>IF(Tabel_Forespørgsel_fra_Visma28[[#This Row],[SupDescr]]=" "," "," - "&amp;Tabel_Forespørgsel_fra_Visma28[[#This Row],[SupDescr]])</f>
        <v xml:space="preserve"> </v>
      </c>
      <c r="G9621" t="s">
        <v>7015</v>
      </c>
      <c r="H9621">
        <v>1</v>
      </c>
      <c r="I9621" s="158" t="str">
        <f>IF(A9621=A9620,I9620&amp;CHAR(10)&amp;"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2" spans="1:9" x14ac:dyDescent="0.25">
      <c r="A9622" t="s">
        <v>41669</v>
      </c>
      <c r="B9622">
        <v>75211662</v>
      </c>
      <c r="C9622" t="s">
        <v>16</v>
      </c>
      <c r="D9622" s="158" t="str">
        <f>IF(Tabel_Forespørgsel_fra_Visma28[[#This Row],[SupProd]]=" "," "," - "&amp;Tabel_Forespørgsel_fra_Visma28[[#This Row],[SupProd]])</f>
        <v xml:space="preserve"> </v>
      </c>
      <c r="E9622" t="s">
        <v>16</v>
      </c>
      <c r="F9622" s="158" t="str">
        <f>IF(Tabel_Forespørgsel_fra_Visma28[[#This Row],[SupDescr]]=" "," "," - "&amp;Tabel_Forespørgsel_fra_Visma28[[#This Row],[SupDescr]])</f>
        <v xml:space="preserve"> </v>
      </c>
      <c r="G9622" t="s">
        <v>7015</v>
      </c>
      <c r="H9622">
        <v>1</v>
      </c>
      <c r="I9622" s="158" t="str">
        <f>IF(A9622=A9621,I9621&amp;CHAR(10)&amp;"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3" spans="1:9" x14ac:dyDescent="0.25">
      <c r="A9623" t="s">
        <v>41665</v>
      </c>
      <c r="B9623">
        <v>75211662</v>
      </c>
      <c r="C9623" t="s">
        <v>16</v>
      </c>
      <c r="D9623" s="158" t="str">
        <f>IF(Tabel_Forespørgsel_fra_Visma28[[#This Row],[SupProd]]=" "," "," - "&amp;Tabel_Forespørgsel_fra_Visma28[[#This Row],[SupProd]])</f>
        <v xml:space="preserve"> </v>
      </c>
      <c r="E9623" t="s">
        <v>16</v>
      </c>
      <c r="F9623" s="158" t="str">
        <f>IF(Tabel_Forespørgsel_fra_Visma28[[#This Row],[SupDescr]]=" "," "," - "&amp;Tabel_Forespørgsel_fra_Visma28[[#This Row],[SupDescr]])</f>
        <v xml:space="preserve"> </v>
      </c>
      <c r="G9623" t="s">
        <v>7015</v>
      </c>
      <c r="H9623">
        <v>1</v>
      </c>
      <c r="I9623" s="158" t="str">
        <f>IF(A9623=A9622,I9622&amp;CHAR(10)&amp;"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4" spans="1:9" x14ac:dyDescent="0.25">
      <c r="A9624" t="s">
        <v>41012</v>
      </c>
      <c r="B9624">
        <v>75211662</v>
      </c>
      <c r="C9624" t="s">
        <v>16</v>
      </c>
      <c r="D9624" s="158" t="str">
        <f>IF(Tabel_Forespørgsel_fra_Visma28[[#This Row],[SupProd]]=" "," "," - "&amp;Tabel_Forespørgsel_fra_Visma28[[#This Row],[SupProd]])</f>
        <v xml:space="preserve"> </v>
      </c>
      <c r="E9624" t="s">
        <v>16</v>
      </c>
      <c r="F9624" s="158" t="str">
        <f>IF(Tabel_Forespørgsel_fra_Visma28[[#This Row],[SupDescr]]=" "," "," - "&amp;Tabel_Forespørgsel_fra_Visma28[[#This Row],[SupDescr]])</f>
        <v xml:space="preserve"> </v>
      </c>
      <c r="G9624" t="s">
        <v>7015</v>
      </c>
      <c r="H9624">
        <v>1</v>
      </c>
      <c r="I9624" s="158" t="str">
        <f>IF(A9624=A9623,I9623&amp;CHAR(10)&amp;"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5" spans="1:9" x14ac:dyDescent="0.25">
      <c r="A9625" t="s">
        <v>41013</v>
      </c>
      <c r="B9625">
        <v>75211662</v>
      </c>
      <c r="C9625" t="s">
        <v>16</v>
      </c>
      <c r="D9625" s="158" t="str">
        <f>IF(Tabel_Forespørgsel_fra_Visma28[[#This Row],[SupProd]]=" "," "," - "&amp;Tabel_Forespørgsel_fra_Visma28[[#This Row],[SupProd]])</f>
        <v xml:space="preserve"> </v>
      </c>
      <c r="E9625" t="s">
        <v>16</v>
      </c>
      <c r="F9625" s="158" t="str">
        <f>IF(Tabel_Forespørgsel_fra_Visma28[[#This Row],[SupDescr]]=" "," "," - "&amp;Tabel_Forespørgsel_fra_Visma28[[#This Row],[SupDescr]])</f>
        <v xml:space="preserve"> </v>
      </c>
      <c r="G9625" t="s">
        <v>7015</v>
      </c>
      <c r="H9625">
        <v>1</v>
      </c>
      <c r="I9625" s="158" t="str">
        <f>IF(A9625=A9624,I9624&amp;CHAR(10)&amp;"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6" spans="1:9" x14ac:dyDescent="0.25">
      <c r="A9626" t="s">
        <v>41428</v>
      </c>
      <c r="B9626">
        <v>75211662</v>
      </c>
      <c r="C9626" t="s">
        <v>16</v>
      </c>
      <c r="D9626" s="158" t="str">
        <f>IF(Tabel_Forespørgsel_fra_Visma28[[#This Row],[SupProd]]=" "," "," - "&amp;Tabel_Forespørgsel_fra_Visma28[[#This Row],[SupProd]])</f>
        <v xml:space="preserve"> </v>
      </c>
      <c r="E9626" t="s">
        <v>16</v>
      </c>
      <c r="F9626" s="158" t="str">
        <f>IF(Tabel_Forespørgsel_fra_Visma28[[#This Row],[SupDescr]]=" "," "," - "&amp;Tabel_Forespørgsel_fra_Visma28[[#This Row],[SupDescr]])</f>
        <v xml:space="preserve"> </v>
      </c>
      <c r="G9626" t="s">
        <v>7015</v>
      </c>
      <c r="H9626">
        <v>1</v>
      </c>
      <c r="I9626" s="158" t="str">
        <f>IF(A9626=A9625,I9625&amp;CHAR(10)&amp;"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7" spans="1:9" x14ac:dyDescent="0.25">
      <c r="A9627" t="s">
        <v>41575</v>
      </c>
      <c r="B9627">
        <v>75180019</v>
      </c>
      <c r="C9627" t="s">
        <v>16</v>
      </c>
      <c r="D9627" s="158" t="str">
        <f>IF(Tabel_Forespørgsel_fra_Visma28[[#This Row],[SupProd]]=" "," "," - "&amp;Tabel_Forespørgsel_fra_Visma28[[#This Row],[SupProd]])</f>
        <v xml:space="preserve"> </v>
      </c>
      <c r="E9627" t="s">
        <v>16</v>
      </c>
      <c r="F9627" s="158" t="str">
        <f>IF(Tabel_Forespørgsel_fra_Visma28[[#This Row],[SupDescr]]=" "," "," - "&amp;Tabel_Forespørgsel_fra_Visma28[[#This Row],[SupDescr]])</f>
        <v xml:space="preserve"> </v>
      </c>
      <c r="G9627" t="s">
        <v>2430</v>
      </c>
      <c r="H9627">
        <v>1</v>
      </c>
      <c r="I9627" s="158" t="str">
        <f>IF(A9627=A9626,I9626&amp;CHAR(10)&amp;"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28" spans="1:9" x14ac:dyDescent="0.25">
      <c r="A9628" t="s">
        <v>41576</v>
      </c>
      <c r="B9628">
        <v>75180019</v>
      </c>
      <c r="C9628" t="s">
        <v>16</v>
      </c>
      <c r="D9628" s="158" t="str">
        <f>IF(Tabel_Forespørgsel_fra_Visma28[[#This Row],[SupProd]]=" "," "," - "&amp;Tabel_Forespørgsel_fra_Visma28[[#This Row],[SupProd]])</f>
        <v xml:space="preserve"> </v>
      </c>
      <c r="E9628" t="s">
        <v>16</v>
      </c>
      <c r="F9628" s="158" t="str">
        <f>IF(Tabel_Forespørgsel_fra_Visma28[[#This Row],[SupDescr]]=" "," "," - "&amp;Tabel_Forespørgsel_fra_Visma28[[#This Row],[SupDescr]])</f>
        <v xml:space="preserve"> </v>
      </c>
      <c r="G9628" t="s">
        <v>2430</v>
      </c>
      <c r="H9628">
        <v>1</v>
      </c>
      <c r="I9628" s="158" t="str">
        <f>IF(A9628=A9627,I9627&amp;CHAR(10)&amp;"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29" spans="1:9" x14ac:dyDescent="0.25">
      <c r="A9629" t="s">
        <v>41261</v>
      </c>
      <c r="B9629">
        <v>75211662</v>
      </c>
      <c r="C9629" t="s">
        <v>16</v>
      </c>
      <c r="D9629" s="158" t="str">
        <f>IF(Tabel_Forespørgsel_fra_Visma28[[#This Row],[SupProd]]=" "," "," - "&amp;Tabel_Forespørgsel_fra_Visma28[[#This Row],[SupProd]])</f>
        <v xml:space="preserve"> </v>
      </c>
      <c r="E9629" t="s">
        <v>16</v>
      </c>
      <c r="F9629" s="158" t="str">
        <f>IF(Tabel_Forespørgsel_fra_Visma28[[#This Row],[SupDescr]]=" "," "," - "&amp;Tabel_Forespørgsel_fra_Visma28[[#This Row],[SupDescr]])</f>
        <v xml:space="preserve"> </v>
      </c>
      <c r="G9629" t="s">
        <v>7015</v>
      </c>
      <c r="H9629">
        <v>1</v>
      </c>
      <c r="I9629" s="158" t="str">
        <f>IF(A9629=A9628,I9628&amp;CHAR(10)&amp;"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0" spans="1:9" x14ac:dyDescent="0.25">
      <c r="A9630" t="s">
        <v>41262</v>
      </c>
      <c r="B9630">
        <v>75211662</v>
      </c>
      <c r="C9630" t="s">
        <v>16</v>
      </c>
      <c r="D9630" s="158" t="str">
        <f>IF(Tabel_Forespørgsel_fra_Visma28[[#This Row],[SupProd]]=" "," "," - "&amp;Tabel_Forespørgsel_fra_Visma28[[#This Row],[SupProd]])</f>
        <v xml:space="preserve"> </v>
      </c>
      <c r="E9630" t="s">
        <v>16</v>
      </c>
      <c r="F9630" s="158" t="str">
        <f>IF(Tabel_Forespørgsel_fra_Visma28[[#This Row],[SupDescr]]=" "," "," - "&amp;Tabel_Forespørgsel_fra_Visma28[[#This Row],[SupDescr]])</f>
        <v xml:space="preserve"> </v>
      </c>
      <c r="G9630" t="s">
        <v>7015</v>
      </c>
      <c r="H9630">
        <v>1</v>
      </c>
      <c r="I9630" s="158" t="str">
        <f>IF(A9630=A9629,I9629&amp;CHAR(10)&amp;"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1" spans="1:9" x14ac:dyDescent="0.25">
      <c r="A9631" t="s">
        <v>41263</v>
      </c>
      <c r="B9631">
        <v>75211662</v>
      </c>
      <c r="C9631" t="s">
        <v>16</v>
      </c>
      <c r="D9631" s="158" t="str">
        <f>IF(Tabel_Forespørgsel_fra_Visma28[[#This Row],[SupProd]]=" "," "," - "&amp;Tabel_Forespørgsel_fra_Visma28[[#This Row],[SupProd]])</f>
        <v xml:space="preserve"> </v>
      </c>
      <c r="E9631" t="s">
        <v>16</v>
      </c>
      <c r="F9631" s="158" t="str">
        <f>IF(Tabel_Forespørgsel_fra_Visma28[[#This Row],[SupDescr]]=" "," "," - "&amp;Tabel_Forespørgsel_fra_Visma28[[#This Row],[SupDescr]])</f>
        <v xml:space="preserve"> </v>
      </c>
      <c r="G9631" t="s">
        <v>7015</v>
      </c>
      <c r="H9631">
        <v>1</v>
      </c>
      <c r="I9631" s="158" t="str">
        <f>IF(A9631=A9630,I9630&amp;CHAR(10)&amp;"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2" spans="1:9" x14ac:dyDescent="0.25">
      <c r="A9632" t="s">
        <v>41264</v>
      </c>
      <c r="B9632">
        <v>75211662</v>
      </c>
      <c r="C9632" t="s">
        <v>16</v>
      </c>
      <c r="D9632" s="158" t="str">
        <f>IF(Tabel_Forespørgsel_fra_Visma28[[#This Row],[SupProd]]=" "," "," - "&amp;Tabel_Forespørgsel_fra_Visma28[[#This Row],[SupProd]])</f>
        <v xml:space="preserve"> </v>
      </c>
      <c r="E9632" t="s">
        <v>16</v>
      </c>
      <c r="F9632" s="158" t="str">
        <f>IF(Tabel_Forespørgsel_fra_Visma28[[#This Row],[SupDescr]]=" "," "," - "&amp;Tabel_Forespørgsel_fra_Visma28[[#This Row],[SupDescr]])</f>
        <v xml:space="preserve"> </v>
      </c>
      <c r="G9632" t="s">
        <v>7015</v>
      </c>
      <c r="H9632">
        <v>1</v>
      </c>
      <c r="I9632" s="158" t="str">
        <f>IF(A9632=A9631,I9631&amp;CHAR(10)&amp;"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3" spans="1:9" x14ac:dyDescent="0.25">
      <c r="A9633" t="s">
        <v>41076</v>
      </c>
      <c r="B9633">
        <v>73575757</v>
      </c>
      <c r="C9633" t="s">
        <v>16</v>
      </c>
      <c r="D9633" s="158" t="str">
        <f>IF(Tabel_Forespørgsel_fra_Visma28[[#This Row],[SupProd]]=" "," "," - "&amp;Tabel_Forespørgsel_fra_Visma28[[#This Row],[SupProd]])</f>
        <v xml:space="preserve"> </v>
      </c>
      <c r="E9633" t="s">
        <v>16</v>
      </c>
      <c r="F9633" s="158" t="str">
        <f>IF(Tabel_Forespørgsel_fra_Visma28[[#This Row],[SupDescr]]=" "," "," - "&amp;Tabel_Forespørgsel_fra_Visma28[[#This Row],[SupDescr]])</f>
        <v xml:space="preserve"> </v>
      </c>
      <c r="G9633" t="s">
        <v>4331</v>
      </c>
      <c r="H9633">
        <v>1</v>
      </c>
      <c r="I9633" s="158" t="str">
        <f>IF(A9633=A9632,I9632&amp;CHAR(10)&amp;"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634" spans="1:9" x14ac:dyDescent="0.25">
      <c r="A9634" t="s">
        <v>41077</v>
      </c>
      <c r="B9634">
        <v>73575757</v>
      </c>
      <c r="C9634" t="s">
        <v>16</v>
      </c>
      <c r="D9634" s="158" t="str">
        <f>IF(Tabel_Forespørgsel_fra_Visma28[[#This Row],[SupProd]]=" "," "," - "&amp;Tabel_Forespørgsel_fra_Visma28[[#This Row],[SupProd]])</f>
        <v xml:space="preserve"> </v>
      </c>
      <c r="E9634" t="s">
        <v>16</v>
      </c>
      <c r="F9634" s="158" t="str">
        <f>IF(Tabel_Forespørgsel_fra_Visma28[[#This Row],[SupDescr]]=" "," "," - "&amp;Tabel_Forespørgsel_fra_Visma28[[#This Row],[SupDescr]])</f>
        <v xml:space="preserve"> </v>
      </c>
      <c r="G9634" t="s">
        <v>4331</v>
      </c>
      <c r="H9634">
        <v>1</v>
      </c>
      <c r="I9634" s="158" t="str">
        <f>IF(A9634=A9633,I9633&amp;CHAR(10)&amp;"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635" spans="1:9" x14ac:dyDescent="0.25">
      <c r="A9635" t="s">
        <v>42094</v>
      </c>
      <c r="B9635">
        <v>30123242</v>
      </c>
      <c r="C9635" t="s">
        <v>16</v>
      </c>
      <c r="D9635" s="158" t="str">
        <f>IF(Tabel_Forespørgsel_fra_Visma28[[#This Row],[SupProd]]=" "," "," - "&amp;Tabel_Forespørgsel_fra_Visma28[[#This Row],[SupProd]])</f>
        <v xml:space="preserve"> </v>
      </c>
      <c r="E9635" t="s">
        <v>16</v>
      </c>
      <c r="F9635" s="158" t="str">
        <f>IF(Tabel_Forespørgsel_fra_Visma28[[#This Row],[SupDescr]]=" "," "," - "&amp;Tabel_Forespørgsel_fra_Visma28[[#This Row],[SupDescr]])</f>
        <v xml:space="preserve"> </v>
      </c>
      <c r="G9635" t="s">
        <v>42074</v>
      </c>
      <c r="H9635">
        <v>1</v>
      </c>
      <c r="I9635" s="158" t="str">
        <f>IF(A9635=A9634,I9634&amp;CHAR(10)&amp;"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9636" spans="1:9" x14ac:dyDescent="0.25">
      <c r="A9636" t="s">
        <v>41989</v>
      </c>
      <c r="B9636">
        <v>75180019</v>
      </c>
      <c r="C9636" t="s">
        <v>16</v>
      </c>
      <c r="D9636" s="158" t="str">
        <f>IF(Tabel_Forespørgsel_fra_Visma28[[#This Row],[SupProd]]=" "," "," - "&amp;Tabel_Forespørgsel_fra_Visma28[[#This Row],[SupProd]])</f>
        <v xml:space="preserve"> </v>
      </c>
      <c r="E9636" t="s">
        <v>16</v>
      </c>
      <c r="F9636" s="158" t="str">
        <f>IF(Tabel_Forespørgsel_fra_Visma28[[#This Row],[SupDescr]]=" "," "," - "&amp;Tabel_Forespørgsel_fra_Visma28[[#This Row],[SupDescr]])</f>
        <v xml:space="preserve"> </v>
      </c>
      <c r="G9636" t="s">
        <v>2430</v>
      </c>
      <c r="H9636">
        <v>1</v>
      </c>
      <c r="I9636" s="158" t="str">
        <f>IF(A9636=A9635,I9635&amp;CHAR(10)&amp;"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37" spans="1:9" x14ac:dyDescent="0.25">
      <c r="A9637" t="s">
        <v>41796</v>
      </c>
      <c r="B9637">
        <v>75211662</v>
      </c>
      <c r="C9637" t="s">
        <v>16</v>
      </c>
      <c r="D9637" s="158" t="str">
        <f>IF(Tabel_Forespørgsel_fra_Visma28[[#This Row],[SupProd]]=" "," "," - "&amp;Tabel_Forespørgsel_fra_Visma28[[#This Row],[SupProd]])</f>
        <v xml:space="preserve"> </v>
      </c>
      <c r="E9637" t="s">
        <v>16</v>
      </c>
      <c r="F9637" s="158" t="str">
        <f>IF(Tabel_Forespørgsel_fra_Visma28[[#This Row],[SupDescr]]=" "," "," - "&amp;Tabel_Forespørgsel_fra_Visma28[[#This Row],[SupDescr]])</f>
        <v xml:space="preserve"> </v>
      </c>
      <c r="G9637" t="s">
        <v>7015</v>
      </c>
      <c r="H9637">
        <v>1</v>
      </c>
      <c r="I9637" s="158" t="str">
        <f>IF(A9637=A9636,I9636&amp;CHAR(10)&amp;"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8" spans="1:9" x14ac:dyDescent="0.25">
      <c r="A9638" t="s">
        <v>41800</v>
      </c>
      <c r="B9638">
        <v>75211662</v>
      </c>
      <c r="C9638" t="s">
        <v>16</v>
      </c>
      <c r="D9638" s="158" t="str">
        <f>IF(Tabel_Forespørgsel_fra_Visma28[[#This Row],[SupProd]]=" "," "," - "&amp;Tabel_Forespørgsel_fra_Visma28[[#This Row],[SupProd]])</f>
        <v xml:space="preserve"> </v>
      </c>
      <c r="E9638" t="s">
        <v>16</v>
      </c>
      <c r="F9638" s="158" t="str">
        <f>IF(Tabel_Forespørgsel_fra_Visma28[[#This Row],[SupDescr]]=" "," "," - "&amp;Tabel_Forespørgsel_fra_Visma28[[#This Row],[SupDescr]])</f>
        <v xml:space="preserve"> </v>
      </c>
      <c r="G9638" t="s">
        <v>7015</v>
      </c>
      <c r="H9638">
        <v>1</v>
      </c>
      <c r="I9638" s="158" t="str">
        <f>IF(A9638=A9637,I9637&amp;CHAR(10)&amp;"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9" spans="1:9" x14ac:dyDescent="0.25">
      <c r="A9639" t="s">
        <v>42000</v>
      </c>
      <c r="B9639">
        <v>75180019</v>
      </c>
      <c r="C9639" t="s">
        <v>16</v>
      </c>
      <c r="D9639" s="158" t="str">
        <f>IF(Tabel_Forespørgsel_fra_Visma28[[#This Row],[SupProd]]=" "," "," - "&amp;Tabel_Forespørgsel_fra_Visma28[[#This Row],[SupProd]])</f>
        <v xml:space="preserve"> </v>
      </c>
      <c r="E9639" t="s">
        <v>16</v>
      </c>
      <c r="F9639" s="158" t="str">
        <f>IF(Tabel_Forespørgsel_fra_Visma28[[#This Row],[SupDescr]]=" "," "," - "&amp;Tabel_Forespørgsel_fra_Visma28[[#This Row],[SupDescr]])</f>
        <v xml:space="preserve"> </v>
      </c>
      <c r="G9639" t="s">
        <v>2430</v>
      </c>
      <c r="H9639">
        <v>1</v>
      </c>
      <c r="I9639" s="158" t="str">
        <f>IF(A9639=A9638,I9638&amp;CHAR(10)&amp;"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40" spans="1:9" x14ac:dyDescent="0.25">
      <c r="A9640" t="s">
        <v>41131</v>
      </c>
      <c r="B9640">
        <v>75211662</v>
      </c>
      <c r="C9640" t="s">
        <v>16</v>
      </c>
      <c r="D9640" s="158" t="str">
        <f>IF(Tabel_Forespørgsel_fra_Visma28[[#This Row],[SupProd]]=" "," "," - "&amp;Tabel_Forespørgsel_fra_Visma28[[#This Row],[SupProd]])</f>
        <v xml:space="preserve"> </v>
      </c>
      <c r="E9640" t="s">
        <v>16</v>
      </c>
      <c r="F9640" s="158" t="str">
        <f>IF(Tabel_Forespørgsel_fra_Visma28[[#This Row],[SupDescr]]=" "," "," - "&amp;Tabel_Forespørgsel_fra_Visma28[[#This Row],[SupDescr]])</f>
        <v xml:space="preserve"> </v>
      </c>
      <c r="G9640" t="s">
        <v>7015</v>
      </c>
      <c r="H9640">
        <v>1</v>
      </c>
      <c r="I9640" s="158" t="str">
        <f>IF(A9640=A9639,I9639&amp;CHAR(10)&amp;"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1" spans="1:9" x14ac:dyDescent="0.25">
      <c r="A9641" t="s">
        <v>6397</v>
      </c>
      <c r="B9641">
        <v>74762273</v>
      </c>
      <c r="C9641" t="s">
        <v>16</v>
      </c>
      <c r="D9641" s="158" t="str">
        <f>IF(Tabel_Forespørgsel_fra_Visma28[[#This Row],[SupProd]]=" "," "," - "&amp;Tabel_Forespørgsel_fra_Visma28[[#This Row],[SupProd]])</f>
        <v xml:space="preserve"> </v>
      </c>
      <c r="E9641" t="s">
        <v>16</v>
      </c>
      <c r="F9641" s="158" t="str">
        <f>IF(Tabel_Forespørgsel_fra_Visma28[[#This Row],[SupDescr]]=" "," "," - "&amp;Tabel_Forespørgsel_fra_Visma28[[#This Row],[SupDescr]])</f>
        <v xml:space="preserve"> </v>
      </c>
      <c r="G9641" t="s">
        <v>154</v>
      </c>
      <c r="H9641">
        <v>1</v>
      </c>
      <c r="I9641" s="158" t="str">
        <f>IF(A9641=A9640,I9640&amp;CHAR(10)&amp;"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642" spans="1:9" x14ac:dyDescent="0.25">
      <c r="A9642" t="s">
        <v>3265</v>
      </c>
      <c r="B9642">
        <v>75211662</v>
      </c>
      <c r="C9642" t="s">
        <v>16</v>
      </c>
      <c r="D9642" s="158" t="str">
        <f>IF(Tabel_Forespørgsel_fra_Visma28[[#This Row],[SupProd]]=" "," "," - "&amp;Tabel_Forespørgsel_fra_Visma28[[#This Row],[SupProd]])</f>
        <v xml:space="preserve"> </v>
      </c>
      <c r="E9642" t="s">
        <v>16</v>
      </c>
      <c r="F9642" s="158" t="str">
        <f>IF(Tabel_Forespørgsel_fra_Visma28[[#This Row],[SupDescr]]=" "," "," - "&amp;Tabel_Forespørgsel_fra_Visma28[[#This Row],[SupDescr]])</f>
        <v xml:space="preserve"> </v>
      </c>
      <c r="G9642" t="s">
        <v>7015</v>
      </c>
      <c r="H9642">
        <v>1</v>
      </c>
      <c r="I9642" s="158" t="str">
        <f>IF(A9642=A9641,I9641&amp;CHAR(10)&amp;"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3" spans="1:9" x14ac:dyDescent="0.25">
      <c r="A9643" t="s">
        <v>2532</v>
      </c>
      <c r="B9643">
        <v>74757166</v>
      </c>
      <c r="C9643" t="s">
        <v>16</v>
      </c>
      <c r="D9643" s="158" t="str">
        <f>IF(Tabel_Forespørgsel_fra_Visma28[[#This Row],[SupProd]]=" "," "," - "&amp;Tabel_Forespørgsel_fra_Visma28[[#This Row],[SupProd]])</f>
        <v xml:space="preserve"> </v>
      </c>
      <c r="E9643" t="s">
        <v>16</v>
      </c>
      <c r="F9643" s="158" t="str">
        <f>IF(Tabel_Forespørgsel_fra_Visma28[[#This Row],[SupDescr]]=" "," "," - "&amp;Tabel_Forespørgsel_fra_Visma28[[#This Row],[SupDescr]])</f>
        <v xml:space="preserve"> </v>
      </c>
      <c r="G9643" t="s">
        <v>2533</v>
      </c>
      <c r="H9643">
        <v>1</v>
      </c>
      <c r="I9643" s="158" t="str">
        <f>IF(A9643=A9642,I9642&amp;CHAR(10)&amp;"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Frifelt  </v>
      </c>
    </row>
    <row r="9644" spans="1:9" x14ac:dyDescent="0.25">
      <c r="A9644" t="s">
        <v>15142</v>
      </c>
      <c r="B9644">
        <v>75211662</v>
      </c>
      <c r="C9644" t="s">
        <v>16</v>
      </c>
      <c r="D9644" s="158" t="str">
        <f>IF(Tabel_Forespørgsel_fra_Visma28[[#This Row],[SupProd]]=" "," "," - "&amp;Tabel_Forespørgsel_fra_Visma28[[#This Row],[SupProd]])</f>
        <v xml:space="preserve"> </v>
      </c>
      <c r="E9644" t="s">
        <v>16</v>
      </c>
      <c r="F9644" s="158" t="str">
        <f>IF(Tabel_Forespørgsel_fra_Visma28[[#This Row],[SupDescr]]=" "," "," - "&amp;Tabel_Forespørgsel_fra_Visma28[[#This Row],[SupDescr]])</f>
        <v xml:space="preserve"> </v>
      </c>
      <c r="G9644" t="s">
        <v>7015</v>
      </c>
      <c r="H9644">
        <v>1</v>
      </c>
      <c r="I9644" s="158" t="str">
        <f>IF(A9644=A9643,I9643&amp;CHAR(10)&amp;"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5" spans="1:9" x14ac:dyDescent="0.25">
      <c r="A9645" t="s">
        <v>12088</v>
      </c>
      <c r="B9645">
        <v>75211662</v>
      </c>
      <c r="C9645" t="s">
        <v>16</v>
      </c>
      <c r="D9645" s="158" t="str">
        <f>IF(Tabel_Forespørgsel_fra_Visma28[[#This Row],[SupProd]]=" "," "," - "&amp;Tabel_Forespørgsel_fra_Visma28[[#This Row],[SupProd]])</f>
        <v xml:space="preserve"> </v>
      </c>
      <c r="E9645" t="s">
        <v>16</v>
      </c>
      <c r="F9645" s="158" t="str">
        <f>IF(Tabel_Forespørgsel_fra_Visma28[[#This Row],[SupDescr]]=" "," "," - "&amp;Tabel_Forespørgsel_fra_Visma28[[#This Row],[SupDescr]])</f>
        <v xml:space="preserve"> </v>
      </c>
      <c r="G9645" t="s">
        <v>7015</v>
      </c>
      <c r="H9645">
        <v>1</v>
      </c>
      <c r="I9645" s="158" t="str">
        <f>IF(A9645=A9644,I9644&amp;CHAR(10)&amp;"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6" spans="1:9" x14ac:dyDescent="0.25">
      <c r="A9646" t="s">
        <v>12092</v>
      </c>
      <c r="B9646">
        <v>75211662</v>
      </c>
      <c r="C9646" t="s">
        <v>16</v>
      </c>
      <c r="D9646" s="158" t="str">
        <f>IF(Tabel_Forespørgsel_fra_Visma28[[#This Row],[SupProd]]=" "," "," - "&amp;Tabel_Forespørgsel_fra_Visma28[[#This Row],[SupProd]])</f>
        <v xml:space="preserve"> </v>
      </c>
      <c r="E9646" t="s">
        <v>16</v>
      </c>
      <c r="F9646" s="158" t="str">
        <f>IF(Tabel_Forespørgsel_fra_Visma28[[#This Row],[SupDescr]]=" "," "," - "&amp;Tabel_Forespørgsel_fra_Visma28[[#This Row],[SupDescr]])</f>
        <v xml:space="preserve"> </v>
      </c>
      <c r="G9646" t="s">
        <v>7015</v>
      </c>
      <c r="H9646">
        <v>1</v>
      </c>
      <c r="I9646" s="158" t="str">
        <f>IF(A9646=A9645,I9645&amp;CHAR(10)&amp;"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7" spans="1:9" x14ac:dyDescent="0.25">
      <c r="A9647" t="s">
        <v>12089</v>
      </c>
      <c r="B9647">
        <v>75211662</v>
      </c>
      <c r="C9647" t="s">
        <v>16</v>
      </c>
      <c r="D9647" s="158" t="str">
        <f>IF(Tabel_Forespørgsel_fra_Visma28[[#This Row],[SupProd]]=" "," "," - "&amp;Tabel_Forespørgsel_fra_Visma28[[#This Row],[SupProd]])</f>
        <v xml:space="preserve"> </v>
      </c>
      <c r="E9647" t="s">
        <v>16</v>
      </c>
      <c r="F9647" s="158" t="str">
        <f>IF(Tabel_Forespørgsel_fra_Visma28[[#This Row],[SupDescr]]=" "," "," - "&amp;Tabel_Forespørgsel_fra_Visma28[[#This Row],[SupDescr]])</f>
        <v xml:space="preserve"> </v>
      </c>
      <c r="G9647" t="s">
        <v>7015</v>
      </c>
      <c r="H9647">
        <v>1</v>
      </c>
      <c r="I9647" s="158" t="str">
        <f>IF(A9647=A9646,I9646&amp;CHAR(10)&amp;"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8" spans="1:9" x14ac:dyDescent="0.25">
      <c r="A9648" t="s">
        <v>12090</v>
      </c>
      <c r="B9648">
        <v>75211662</v>
      </c>
      <c r="C9648" t="s">
        <v>16</v>
      </c>
      <c r="D9648" s="158" t="str">
        <f>IF(Tabel_Forespørgsel_fra_Visma28[[#This Row],[SupProd]]=" "," "," - "&amp;Tabel_Forespørgsel_fra_Visma28[[#This Row],[SupProd]])</f>
        <v xml:space="preserve"> </v>
      </c>
      <c r="E9648" t="s">
        <v>16</v>
      </c>
      <c r="F9648" s="158" t="str">
        <f>IF(Tabel_Forespørgsel_fra_Visma28[[#This Row],[SupDescr]]=" "," "," - "&amp;Tabel_Forespørgsel_fra_Visma28[[#This Row],[SupDescr]])</f>
        <v xml:space="preserve"> </v>
      </c>
      <c r="G9648" t="s">
        <v>7015</v>
      </c>
      <c r="H9648">
        <v>1</v>
      </c>
      <c r="I9648" s="158" t="str">
        <f>IF(A9648=A9647,I9647&amp;CHAR(10)&amp;"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9" spans="1:9" x14ac:dyDescent="0.25">
      <c r="A9649" t="s">
        <v>12212</v>
      </c>
      <c r="B9649">
        <v>75211662</v>
      </c>
      <c r="C9649" t="s">
        <v>16</v>
      </c>
      <c r="D9649" s="158" t="str">
        <f>IF(Tabel_Forespørgsel_fra_Visma28[[#This Row],[SupProd]]=" "," "," - "&amp;Tabel_Forespørgsel_fra_Visma28[[#This Row],[SupProd]])</f>
        <v xml:space="preserve"> </v>
      </c>
      <c r="E9649" t="s">
        <v>16</v>
      </c>
      <c r="F9649" s="158" t="str">
        <f>IF(Tabel_Forespørgsel_fra_Visma28[[#This Row],[SupDescr]]=" "," "," - "&amp;Tabel_Forespørgsel_fra_Visma28[[#This Row],[SupDescr]])</f>
        <v xml:space="preserve"> </v>
      </c>
      <c r="G9649" t="s">
        <v>7015</v>
      </c>
      <c r="H9649">
        <v>1</v>
      </c>
      <c r="I9649" s="158" t="str">
        <f>IF(A9649=A9648,I9648&amp;CHAR(10)&amp;"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0" spans="1:9" x14ac:dyDescent="0.25">
      <c r="A9650" t="s">
        <v>12214</v>
      </c>
      <c r="B9650">
        <v>75211662</v>
      </c>
      <c r="C9650" t="s">
        <v>16</v>
      </c>
      <c r="D9650" s="158" t="str">
        <f>IF(Tabel_Forespørgsel_fra_Visma28[[#This Row],[SupProd]]=" "," "," - "&amp;Tabel_Forespørgsel_fra_Visma28[[#This Row],[SupProd]])</f>
        <v xml:space="preserve"> </v>
      </c>
      <c r="E9650" t="s">
        <v>16</v>
      </c>
      <c r="F9650" s="158" t="str">
        <f>IF(Tabel_Forespørgsel_fra_Visma28[[#This Row],[SupDescr]]=" "," "," - "&amp;Tabel_Forespørgsel_fra_Visma28[[#This Row],[SupDescr]])</f>
        <v xml:space="preserve"> </v>
      </c>
      <c r="G9650" t="s">
        <v>7015</v>
      </c>
      <c r="H9650">
        <v>1</v>
      </c>
      <c r="I9650" s="158" t="str">
        <f>IF(A9650=A9649,I9649&amp;CHAR(10)&amp;"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1" spans="1:9" x14ac:dyDescent="0.25">
      <c r="A9651" t="s">
        <v>12213</v>
      </c>
      <c r="B9651">
        <v>75211662</v>
      </c>
      <c r="C9651" t="s">
        <v>16</v>
      </c>
      <c r="D9651" s="158" t="str">
        <f>IF(Tabel_Forespørgsel_fra_Visma28[[#This Row],[SupProd]]=" "," "," - "&amp;Tabel_Forespørgsel_fra_Visma28[[#This Row],[SupProd]])</f>
        <v xml:space="preserve"> </v>
      </c>
      <c r="E9651" t="s">
        <v>16</v>
      </c>
      <c r="F9651" s="158" t="str">
        <f>IF(Tabel_Forespørgsel_fra_Visma28[[#This Row],[SupDescr]]=" "," "," - "&amp;Tabel_Forespørgsel_fra_Visma28[[#This Row],[SupDescr]])</f>
        <v xml:space="preserve"> </v>
      </c>
      <c r="G9651" t="s">
        <v>7015</v>
      </c>
      <c r="H9651">
        <v>1</v>
      </c>
      <c r="I9651" s="158" t="str">
        <f>IF(A9651=A9650,I9650&amp;CHAR(10)&amp;"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2" spans="1:9" x14ac:dyDescent="0.25">
      <c r="A9652" t="s">
        <v>12215</v>
      </c>
      <c r="B9652">
        <v>75211662</v>
      </c>
      <c r="C9652" t="s">
        <v>16</v>
      </c>
      <c r="D9652" s="158" t="str">
        <f>IF(Tabel_Forespørgsel_fra_Visma28[[#This Row],[SupProd]]=" "," "," - "&amp;Tabel_Forespørgsel_fra_Visma28[[#This Row],[SupProd]])</f>
        <v xml:space="preserve"> </v>
      </c>
      <c r="E9652" t="s">
        <v>16</v>
      </c>
      <c r="F9652" s="158" t="str">
        <f>IF(Tabel_Forespørgsel_fra_Visma28[[#This Row],[SupDescr]]=" "," "," - "&amp;Tabel_Forespørgsel_fra_Visma28[[#This Row],[SupDescr]])</f>
        <v xml:space="preserve"> </v>
      </c>
      <c r="G9652" t="s">
        <v>7015</v>
      </c>
      <c r="H9652">
        <v>1</v>
      </c>
      <c r="I9652" s="158" t="str">
        <f>IF(A9652=A9651,I9651&amp;CHAR(10)&amp;"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3" spans="1:9" x14ac:dyDescent="0.25">
      <c r="A9653" t="s">
        <v>12216</v>
      </c>
      <c r="B9653">
        <v>75211662</v>
      </c>
      <c r="C9653" t="s">
        <v>16</v>
      </c>
      <c r="D9653" s="158" t="str">
        <f>IF(Tabel_Forespørgsel_fra_Visma28[[#This Row],[SupProd]]=" "," "," - "&amp;Tabel_Forespørgsel_fra_Visma28[[#This Row],[SupProd]])</f>
        <v xml:space="preserve"> </v>
      </c>
      <c r="E9653" t="s">
        <v>16</v>
      </c>
      <c r="F9653" s="158" t="str">
        <f>IF(Tabel_Forespørgsel_fra_Visma28[[#This Row],[SupDescr]]=" "," "," - "&amp;Tabel_Forespørgsel_fra_Visma28[[#This Row],[SupDescr]])</f>
        <v xml:space="preserve"> </v>
      </c>
      <c r="G9653" t="s">
        <v>7015</v>
      </c>
      <c r="H9653">
        <v>1</v>
      </c>
      <c r="I9653" s="158" t="str">
        <f>IF(A9653=A9652,I9652&amp;CHAR(10)&amp;"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4" spans="1:9" x14ac:dyDescent="0.25">
      <c r="A9654" t="s">
        <v>12093</v>
      </c>
      <c r="B9654">
        <v>75211662</v>
      </c>
      <c r="C9654" t="s">
        <v>16</v>
      </c>
      <c r="D9654" s="158" t="str">
        <f>IF(Tabel_Forespørgsel_fra_Visma28[[#This Row],[SupProd]]=" "," "," - "&amp;Tabel_Forespørgsel_fra_Visma28[[#This Row],[SupProd]])</f>
        <v xml:space="preserve"> </v>
      </c>
      <c r="E9654" t="s">
        <v>16</v>
      </c>
      <c r="F9654" s="158" t="str">
        <f>IF(Tabel_Forespørgsel_fra_Visma28[[#This Row],[SupDescr]]=" "," "," - "&amp;Tabel_Forespørgsel_fra_Visma28[[#This Row],[SupDescr]])</f>
        <v xml:space="preserve"> </v>
      </c>
      <c r="G9654" t="s">
        <v>7015</v>
      </c>
      <c r="H9654">
        <v>1</v>
      </c>
      <c r="I9654" s="158" t="str">
        <f>IF(A9654=A9653,I9653&amp;CHAR(10)&amp;"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5" spans="1:9" x14ac:dyDescent="0.25">
      <c r="A9655" t="s">
        <v>12217</v>
      </c>
      <c r="B9655">
        <v>75211662</v>
      </c>
      <c r="C9655" t="s">
        <v>16</v>
      </c>
      <c r="D9655" s="158" t="str">
        <f>IF(Tabel_Forespørgsel_fra_Visma28[[#This Row],[SupProd]]=" "," "," - "&amp;Tabel_Forespørgsel_fra_Visma28[[#This Row],[SupProd]])</f>
        <v xml:space="preserve"> </v>
      </c>
      <c r="E9655" t="s">
        <v>16</v>
      </c>
      <c r="F9655" s="158" t="str">
        <f>IF(Tabel_Forespørgsel_fra_Visma28[[#This Row],[SupDescr]]=" "," "," - "&amp;Tabel_Forespørgsel_fra_Visma28[[#This Row],[SupDescr]])</f>
        <v xml:space="preserve"> </v>
      </c>
      <c r="G9655" t="s">
        <v>7015</v>
      </c>
      <c r="H9655">
        <v>1</v>
      </c>
      <c r="I9655" s="158" t="str">
        <f>IF(A9655=A9654,I9654&amp;CHAR(10)&amp;"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6" spans="1:9" x14ac:dyDescent="0.25">
      <c r="A9656" t="s">
        <v>15361</v>
      </c>
      <c r="B9656">
        <v>75211662</v>
      </c>
      <c r="C9656" t="s">
        <v>16</v>
      </c>
      <c r="D9656" s="158" t="str">
        <f>IF(Tabel_Forespørgsel_fra_Visma28[[#This Row],[SupProd]]=" "," "," - "&amp;Tabel_Forespørgsel_fra_Visma28[[#This Row],[SupProd]])</f>
        <v xml:space="preserve"> </v>
      </c>
      <c r="E9656" t="s">
        <v>16</v>
      </c>
      <c r="F9656" s="158" t="str">
        <f>IF(Tabel_Forespørgsel_fra_Visma28[[#This Row],[SupDescr]]=" "," "," - "&amp;Tabel_Forespørgsel_fra_Visma28[[#This Row],[SupDescr]])</f>
        <v xml:space="preserve"> </v>
      </c>
      <c r="G9656" t="s">
        <v>7015</v>
      </c>
      <c r="H9656">
        <v>1</v>
      </c>
      <c r="I9656" s="158" t="str">
        <f>IF(A9656=A9655,I9655&amp;CHAR(10)&amp;"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7" spans="1:9" x14ac:dyDescent="0.25">
      <c r="A9657" t="s">
        <v>7089</v>
      </c>
      <c r="B9657">
        <v>75180019</v>
      </c>
      <c r="C9657" t="s">
        <v>16</v>
      </c>
      <c r="D9657" s="158" t="str">
        <f>IF(Tabel_Forespørgsel_fra_Visma28[[#This Row],[SupProd]]=" "," "," - "&amp;Tabel_Forespørgsel_fra_Visma28[[#This Row],[SupProd]])</f>
        <v xml:space="preserve"> </v>
      </c>
      <c r="E9657" t="s">
        <v>16</v>
      </c>
      <c r="F9657" s="158" t="str">
        <f>IF(Tabel_Forespørgsel_fra_Visma28[[#This Row],[SupDescr]]=" "," "," - "&amp;Tabel_Forespørgsel_fra_Visma28[[#This Row],[SupDescr]])</f>
        <v xml:space="preserve"> </v>
      </c>
      <c r="G9657" t="s">
        <v>2430</v>
      </c>
      <c r="H9657">
        <v>1</v>
      </c>
      <c r="I9657" s="158" t="str">
        <f>IF(A9657=A9656,I9656&amp;CHAR(10)&amp;"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58" spans="1:9" x14ac:dyDescent="0.25">
      <c r="A9658" t="s">
        <v>7090</v>
      </c>
      <c r="B9658">
        <v>75583888</v>
      </c>
      <c r="C9658" t="s">
        <v>16</v>
      </c>
      <c r="D9658" s="158" t="str">
        <f>IF(Tabel_Forespørgsel_fra_Visma28[[#This Row],[SupProd]]=" "," "," - "&amp;Tabel_Forespørgsel_fra_Visma28[[#This Row],[SupProd]])</f>
        <v xml:space="preserve"> </v>
      </c>
      <c r="E9658" t="s">
        <v>16</v>
      </c>
      <c r="F9658" s="158" t="str">
        <f>IF(Tabel_Forespørgsel_fra_Visma28[[#This Row],[SupDescr]]=" "," "," - "&amp;Tabel_Forespørgsel_fra_Visma28[[#This Row],[SupDescr]])</f>
        <v xml:space="preserve"> </v>
      </c>
      <c r="G9658" t="s">
        <v>3914</v>
      </c>
      <c r="H9658">
        <v>1</v>
      </c>
      <c r="I9658" s="158" t="str">
        <f>IF(A9658=A9657,I9657&amp;CHAR(10)&amp;"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9659" spans="1:9" x14ac:dyDescent="0.25">
      <c r="A9659" t="s">
        <v>7038</v>
      </c>
      <c r="B9659">
        <v>75583888</v>
      </c>
      <c r="C9659" t="s">
        <v>16</v>
      </c>
      <c r="D9659" s="158" t="str">
        <f>IF(Tabel_Forespørgsel_fra_Visma28[[#This Row],[SupProd]]=" "," "," - "&amp;Tabel_Forespørgsel_fra_Visma28[[#This Row],[SupProd]])</f>
        <v xml:space="preserve"> </v>
      </c>
      <c r="E9659" t="s">
        <v>16</v>
      </c>
      <c r="F9659" s="158" t="str">
        <f>IF(Tabel_Forespørgsel_fra_Visma28[[#This Row],[SupDescr]]=" "," "," - "&amp;Tabel_Forespørgsel_fra_Visma28[[#This Row],[SupDescr]])</f>
        <v xml:space="preserve"> </v>
      </c>
      <c r="G9659" t="s">
        <v>3914</v>
      </c>
      <c r="H9659">
        <v>1</v>
      </c>
      <c r="I9659" s="158" t="str">
        <f>IF(A9659=A9658,I9658&amp;CHAR(10)&amp;"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9660" spans="1:9" x14ac:dyDescent="0.25">
      <c r="A9660" t="s">
        <v>8762</v>
      </c>
      <c r="B9660">
        <v>70120140</v>
      </c>
      <c r="C9660" t="s">
        <v>16</v>
      </c>
      <c r="D9660" s="158" t="str">
        <f>IF(Tabel_Forespørgsel_fra_Visma28[[#This Row],[SupProd]]=" "," "," - "&amp;Tabel_Forespørgsel_fra_Visma28[[#This Row],[SupProd]])</f>
        <v xml:space="preserve"> </v>
      </c>
      <c r="E9660" t="s">
        <v>16</v>
      </c>
      <c r="F9660" s="158" t="str">
        <f>IF(Tabel_Forespørgsel_fra_Visma28[[#This Row],[SupDescr]]=" "," "," - "&amp;Tabel_Forespørgsel_fra_Visma28[[#This Row],[SupDescr]])</f>
        <v xml:space="preserve"> </v>
      </c>
      <c r="G9660" t="s">
        <v>2467</v>
      </c>
      <c r="H9660">
        <v>1</v>
      </c>
      <c r="I9660" s="158" t="str">
        <f>IF(A9660=A9659,I9659&amp;CHAR(10)&amp;"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61" spans="1:9" x14ac:dyDescent="0.25">
      <c r="A9661" t="s">
        <v>11461</v>
      </c>
      <c r="B9661">
        <v>75211662</v>
      </c>
      <c r="C9661" t="s">
        <v>16</v>
      </c>
      <c r="D9661" s="158" t="str">
        <f>IF(Tabel_Forespørgsel_fra_Visma28[[#This Row],[SupProd]]=" "," "," - "&amp;Tabel_Forespørgsel_fra_Visma28[[#This Row],[SupProd]])</f>
        <v xml:space="preserve"> </v>
      </c>
      <c r="E9661" t="s">
        <v>16</v>
      </c>
      <c r="F9661" s="158" t="str">
        <f>IF(Tabel_Forespørgsel_fra_Visma28[[#This Row],[SupDescr]]=" "," "," - "&amp;Tabel_Forespørgsel_fra_Visma28[[#This Row],[SupDescr]])</f>
        <v xml:space="preserve"> </v>
      </c>
      <c r="G9661" t="s">
        <v>7015</v>
      </c>
      <c r="H9661">
        <v>1</v>
      </c>
      <c r="I9661" s="158" t="str">
        <f>IF(A9661=A9660,I9660&amp;CHAR(10)&amp;"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62" spans="1:9" x14ac:dyDescent="0.25">
      <c r="A9662" t="s">
        <v>11460</v>
      </c>
      <c r="B9662">
        <v>75211662</v>
      </c>
      <c r="C9662" t="s">
        <v>16</v>
      </c>
      <c r="D9662" s="158" t="str">
        <f>IF(Tabel_Forespørgsel_fra_Visma28[[#This Row],[SupProd]]=" "," "," - "&amp;Tabel_Forespørgsel_fra_Visma28[[#This Row],[SupProd]])</f>
        <v xml:space="preserve"> </v>
      </c>
      <c r="E9662" t="s">
        <v>16</v>
      </c>
      <c r="F9662" s="158" t="str">
        <f>IF(Tabel_Forespørgsel_fra_Visma28[[#This Row],[SupDescr]]=" "," "," - "&amp;Tabel_Forespørgsel_fra_Visma28[[#This Row],[SupDescr]])</f>
        <v xml:space="preserve"> </v>
      </c>
      <c r="G9662" t="s">
        <v>7015</v>
      </c>
      <c r="H9662">
        <v>1</v>
      </c>
      <c r="I9662" s="158" t="str">
        <f>IF(A9662=A9661,I9661&amp;CHAR(10)&amp;"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63" spans="1:9" x14ac:dyDescent="0.25">
      <c r="A9663" t="s">
        <v>42053</v>
      </c>
      <c r="B9663">
        <v>74755755</v>
      </c>
      <c r="C9663" t="s">
        <v>16</v>
      </c>
      <c r="D9663" s="158" t="str">
        <f>IF(Tabel_Forespørgsel_fra_Visma28[[#This Row],[SupProd]]=" "," "," - "&amp;Tabel_Forespørgsel_fra_Visma28[[#This Row],[SupProd]])</f>
        <v xml:space="preserve"> </v>
      </c>
      <c r="E9663" t="s">
        <v>16</v>
      </c>
      <c r="F9663" s="158" t="str">
        <f>IF(Tabel_Forespørgsel_fra_Visma28[[#This Row],[SupDescr]]=" "," "," - "&amp;Tabel_Forespørgsel_fra_Visma28[[#This Row],[SupDescr]])</f>
        <v xml:space="preserve"> </v>
      </c>
      <c r="G9663" t="s">
        <v>4786</v>
      </c>
      <c r="H9663">
        <v>1</v>
      </c>
      <c r="I9663" s="158" t="str">
        <f>IF(A9663=A9662,I9662&amp;CHAR(10)&amp;"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64" spans="1:9" x14ac:dyDescent="0.25">
      <c r="A9664" t="s">
        <v>41702</v>
      </c>
      <c r="B9664">
        <v>74755755</v>
      </c>
      <c r="C9664" t="s">
        <v>16</v>
      </c>
      <c r="D9664" s="158" t="str">
        <f>IF(Tabel_Forespørgsel_fra_Visma28[[#This Row],[SupProd]]=" "," "," - "&amp;Tabel_Forespørgsel_fra_Visma28[[#This Row],[SupProd]])</f>
        <v xml:space="preserve"> </v>
      </c>
      <c r="E9664" t="s">
        <v>16</v>
      </c>
      <c r="F9664" s="158" t="str">
        <f>IF(Tabel_Forespørgsel_fra_Visma28[[#This Row],[SupDescr]]=" "," "," - "&amp;Tabel_Forespørgsel_fra_Visma28[[#This Row],[SupDescr]])</f>
        <v xml:space="preserve"> </v>
      </c>
      <c r="G9664" t="s">
        <v>4786</v>
      </c>
      <c r="H9664">
        <v>1</v>
      </c>
      <c r="I9664" s="158" t="str">
        <f>IF(A9664=A9663,I9663&amp;CHAR(10)&amp;"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65" spans="1:9" x14ac:dyDescent="0.25">
      <c r="A9665" t="s">
        <v>8521</v>
      </c>
      <c r="B9665">
        <v>30454642</v>
      </c>
      <c r="C9665" t="s">
        <v>16</v>
      </c>
      <c r="D9665" s="158" t="str">
        <f>IF(Tabel_Forespørgsel_fra_Visma28[[#This Row],[SupProd]]=" "," "," - "&amp;Tabel_Forespørgsel_fra_Visma28[[#This Row],[SupProd]])</f>
        <v xml:space="preserve"> </v>
      </c>
      <c r="E9665" t="s">
        <v>16</v>
      </c>
      <c r="F9665" s="158" t="str">
        <f>IF(Tabel_Forespørgsel_fra_Visma28[[#This Row],[SupDescr]]=" "," "," - "&amp;Tabel_Forespørgsel_fra_Visma28[[#This Row],[SupDescr]])</f>
        <v xml:space="preserve"> </v>
      </c>
      <c r="G9665" t="s">
        <v>8518</v>
      </c>
      <c r="H9665">
        <v>1</v>
      </c>
      <c r="I9665" s="158" t="str">
        <f>IF(A9665=A9664,I9664&amp;CHAR(10)&amp;"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9666" spans="1:9" x14ac:dyDescent="0.25">
      <c r="A9666" t="s">
        <v>8527</v>
      </c>
      <c r="B9666">
        <v>30454642</v>
      </c>
      <c r="C9666" t="s">
        <v>16</v>
      </c>
      <c r="D9666" s="158" t="str">
        <f>IF(Tabel_Forespørgsel_fra_Visma28[[#This Row],[SupProd]]=" "," "," - "&amp;Tabel_Forespørgsel_fra_Visma28[[#This Row],[SupProd]])</f>
        <v xml:space="preserve"> </v>
      </c>
      <c r="E9666" t="s">
        <v>16</v>
      </c>
      <c r="F9666" s="158" t="str">
        <f>IF(Tabel_Forespørgsel_fra_Visma28[[#This Row],[SupDescr]]=" "," "," - "&amp;Tabel_Forespørgsel_fra_Visma28[[#This Row],[SupDescr]])</f>
        <v xml:space="preserve"> </v>
      </c>
      <c r="G9666" t="s">
        <v>8518</v>
      </c>
      <c r="H9666">
        <v>1</v>
      </c>
      <c r="I9666" s="158" t="str">
        <f>IF(A9666=A9665,I9665&amp;CHAR(10)&amp;"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9667" spans="1:9" x14ac:dyDescent="0.25">
      <c r="A9667" t="s">
        <v>14457</v>
      </c>
      <c r="B9667">
        <v>75500133</v>
      </c>
      <c r="C9667" t="s">
        <v>16</v>
      </c>
      <c r="D9667" s="158" t="str">
        <f>IF(Tabel_Forespørgsel_fra_Visma28[[#This Row],[SupProd]]=" "," "," - "&amp;Tabel_Forespørgsel_fra_Visma28[[#This Row],[SupProd]])</f>
        <v xml:space="preserve"> </v>
      </c>
      <c r="E9667" t="s">
        <v>16</v>
      </c>
      <c r="F9667" s="158" t="str">
        <f>IF(Tabel_Forespørgsel_fra_Visma28[[#This Row],[SupDescr]]=" "," "," - "&amp;Tabel_Forespørgsel_fra_Visma28[[#This Row],[SupDescr]])</f>
        <v xml:space="preserve"> </v>
      </c>
      <c r="G9667" t="s">
        <v>3560</v>
      </c>
      <c r="H9667">
        <v>1</v>
      </c>
      <c r="I9667" s="158" t="str">
        <f>IF(A9667=A9666,I9666&amp;CHAR(10)&amp;"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668" spans="1:9" x14ac:dyDescent="0.25">
      <c r="A9668" t="s">
        <v>14455</v>
      </c>
      <c r="B9668">
        <v>75500133</v>
      </c>
      <c r="C9668" t="s">
        <v>16</v>
      </c>
      <c r="D9668" s="158" t="str">
        <f>IF(Tabel_Forespørgsel_fra_Visma28[[#This Row],[SupProd]]=" "," "," - "&amp;Tabel_Forespørgsel_fra_Visma28[[#This Row],[SupProd]])</f>
        <v xml:space="preserve"> </v>
      </c>
      <c r="E9668" t="s">
        <v>16</v>
      </c>
      <c r="F9668" s="158" t="str">
        <f>IF(Tabel_Forespørgsel_fra_Visma28[[#This Row],[SupDescr]]=" "," "," - "&amp;Tabel_Forespørgsel_fra_Visma28[[#This Row],[SupDescr]])</f>
        <v xml:space="preserve"> </v>
      </c>
      <c r="G9668" t="s">
        <v>3560</v>
      </c>
      <c r="H9668">
        <v>1</v>
      </c>
      <c r="I9668" s="158" t="str">
        <f>IF(A9668=A9667,I9667&amp;CHAR(10)&amp;"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669" spans="1:9" x14ac:dyDescent="0.25">
      <c r="A9669" t="s">
        <v>4330</v>
      </c>
      <c r="B9669">
        <v>73575757</v>
      </c>
      <c r="C9669" t="s">
        <v>16</v>
      </c>
      <c r="D9669" s="158" t="str">
        <f>IF(Tabel_Forespørgsel_fra_Visma28[[#This Row],[SupProd]]=" "," "," - "&amp;Tabel_Forespørgsel_fra_Visma28[[#This Row],[SupProd]])</f>
        <v xml:space="preserve"> </v>
      </c>
      <c r="E9669" t="s">
        <v>16</v>
      </c>
      <c r="F9669" s="158" t="str">
        <f>IF(Tabel_Forespørgsel_fra_Visma28[[#This Row],[SupDescr]]=" "," "," - "&amp;Tabel_Forespørgsel_fra_Visma28[[#This Row],[SupDescr]])</f>
        <v xml:space="preserve"> </v>
      </c>
      <c r="G9669" t="s">
        <v>4331</v>
      </c>
      <c r="H9669">
        <v>1</v>
      </c>
      <c r="I9669" s="158" t="str">
        <f>IF(A9669=A9668,I9668&amp;CHAR(10)&amp;"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670" spans="1:9" x14ac:dyDescent="0.25">
      <c r="A9670" t="s">
        <v>3793</v>
      </c>
      <c r="B9670">
        <v>75586804</v>
      </c>
      <c r="C9670" t="s">
        <v>16</v>
      </c>
      <c r="D9670" s="158" t="str">
        <f>IF(Tabel_Forespørgsel_fra_Visma28[[#This Row],[SupProd]]=" "," "," - "&amp;Tabel_Forespørgsel_fra_Visma28[[#This Row],[SupProd]])</f>
        <v xml:space="preserve"> </v>
      </c>
      <c r="E9670" t="s">
        <v>16</v>
      </c>
      <c r="F9670" s="158" t="str">
        <f>IF(Tabel_Forespørgsel_fra_Visma28[[#This Row],[SupDescr]]=" "," "," - "&amp;Tabel_Forespørgsel_fra_Visma28[[#This Row],[SupDescr]])</f>
        <v xml:space="preserve"> </v>
      </c>
      <c r="G9670" t="s">
        <v>3787</v>
      </c>
      <c r="H9670">
        <v>1</v>
      </c>
      <c r="I9670" s="158" t="str">
        <f>IF(A9670=A9669,I9669&amp;CHAR(10)&amp;"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671" spans="1:9" x14ac:dyDescent="0.25">
      <c r="A9671" t="s">
        <v>3794</v>
      </c>
      <c r="B9671">
        <v>75586804</v>
      </c>
      <c r="C9671" t="s">
        <v>16</v>
      </c>
      <c r="D9671" s="158" t="str">
        <f>IF(Tabel_Forespørgsel_fra_Visma28[[#This Row],[SupProd]]=" "," "," - "&amp;Tabel_Forespørgsel_fra_Visma28[[#This Row],[SupProd]])</f>
        <v xml:space="preserve"> </v>
      </c>
      <c r="E9671" t="s">
        <v>16</v>
      </c>
      <c r="F9671" s="158" t="str">
        <f>IF(Tabel_Forespørgsel_fra_Visma28[[#This Row],[SupDescr]]=" "," "," - "&amp;Tabel_Forespørgsel_fra_Visma28[[#This Row],[SupDescr]])</f>
        <v xml:space="preserve"> </v>
      </c>
      <c r="G9671" t="s">
        <v>3787</v>
      </c>
      <c r="H9671">
        <v>1</v>
      </c>
      <c r="I9671" s="158" t="str">
        <f>IF(A9671=A9670,I9670&amp;CHAR(10)&amp;"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672" spans="1:9" x14ac:dyDescent="0.25">
      <c r="A9672" t="s">
        <v>5276</v>
      </c>
      <c r="B9672">
        <v>74762273</v>
      </c>
      <c r="C9672" t="s">
        <v>16</v>
      </c>
      <c r="D9672" s="158" t="str">
        <f>IF(Tabel_Forespørgsel_fra_Visma28[[#This Row],[SupProd]]=" "," "," - "&amp;Tabel_Forespørgsel_fra_Visma28[[#This Row],[SupProd]])</f>
        <v xml:space="preserve"> </v>
      </c>
      <c r="E9672" t="s">
        <v>16</v>
      </c>
      <c r="F9672" s="158" t="str">
        <f>IF(Tabel_Forespørgsel_fra_Visma28[[#This Row],[SupDescr]]=" "," "," - "&amp;Tabel_Forespørgsel_fra_Visma28[[#This Row],[SupDescr]])</f>
        <v xml:space="preserve"> </v>
      </c>
      <c r="G9672" t="s">
        <v>154</v>
      </c>
      <c r="H9672">
        <v>1</v>
      </c>
      <c r="I9672" s="158" t="str">
        <f>IF(A9672=A9671,I9671&amp;CHAR(10)&amp;"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673" spans="1:9" x14ac:dyDescent="0.25">
      <c r="A9673" t="s">
        <v>41915</v>
      </c>
      <c r="B9673">
        <v>75586804</v>
      </c>
      <c r="C9673" t="s">
        <v>16</v>
      </c>
      <c r="D9673" s="158" t="str">
        <f>IF(Tabel_Forespørgsel_fra_Visma28[[#This Row],[SupProd]]=" "," "," - "&amp;Tabel_Forespørgsel_fra_Visma28[[#This Row],[SupProd]])</f>
        <v xml:space="preserve"> </v>
      </c>
      <c r="E9673" t="s">
        <v>16</v>
      </c>
      <c r="F9673" s="158" t="str">
        <f>IF(Tabel_Forespørgsel_fra_Visma28[[#This Row],[SupDescr]]=" "," "," - "&amp;Tabel_Forespørgsel_fra_Visma28[[#This Row],[SupDescr]])</f>
        <v xml:space="preserve"> </v>
      </c>
      <c r="G9673" t="s">
        <v>3787</v>
      </c>
      <c r="H9673">
        <v>1</v>
      </c>
      <c r="I9673" s="158" t="str">
        <f>IF(A9673=A9672,I9672&amp;CHAR(10)&amp;"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674" spans="1:9" x14ac:dyDescent="0.25">
      <c r="A9674" t="s">
        <v>41803</v>
      </c>
      <c r="B9674">
        <v>75586804</v>
      </c>
      <c r="C9674" t="s">
        <v>16</v>
      </c>
      <c r="D9674" s="158" t="str">
        <f>IF(Tabel_Forespørgsel_fra_Visma28[[#This Row],[SupProd]]=" "," "," - "&amp;Tabel_Forespørgsel_fra_Visma28[[#This Row],[SupProd]])</f>
        <v xml:space="preserve"> </v>
      </c>
      <c r="E9674" t="s">
        <v>16</v>
      </c>
      <c r="F9674" s="158" t="str">
        <f>IF(Tabel_Forespørgsel_fra_Visma28[[#This Row],[SupDescr]]=" "," "," - "&amp;Tabel_Forespørgsel_fra_Visma28[[#This Row],[SupDescr]])</f>
        <v xml:space="preserve"> </v>
      </c>
      <c r="G9674" t="s">
        <v>3787</v>
      </c>
      <c r="H9674">
        <v>1</v>
      </c>
      <c r="I9674" s="158" t="str">
        <f>IF(A9674=A9673,I9673&amp;CHAR(10)&amp;"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675" spans="1:9" x14ac:dyDescent="0.25">
      <c r="A9675" t="s">
        <v>3923</v>
      </c>
      <c r="B9675">
        <v>75583888</v>
      </c>
      <c r="C9675" t="s">
        <v>16</v>
      </c>
      <c r="D9675" s="158" t="str">
        <f>IF(Tabel_Forespørgsel_fra_Visma28[[#This Row],[SupProd]]=" "," "," - "&amp;Tabel_Forespørgsel_fra_Visma28[[#This Row],[SupProd]])</f>
        <v xml:space="preserve"> </v>
      </c>
      <c r="E9675" t="s">
        <v>16</v>
      </c>
      <c r="F9675" s="158" t="str">
        <f>IF(Tabel_Forespørgsel_fra_Visma28[[#This Row],[SupDescr]]=" "," "," - "&amp;Tabel_Forespørgsel_fra_Visma28[[#This Row],[SupDescr]])</f>
        <v xml:space="preserve"> </v>
      </c>
      <c r="G9675" t="s">
        <v>3914</v>
      </c>
      <c r="H9675">
        <v>1</v>
      </c>
      <c r="I9675" s="158" t="str">
        <f>IF(A9675=A9674,I9674&amp;CHAR(10)&amp;"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9676" spans="1:9" x14ac:dyDescent="0.25">
      <c r="A9676" t="s">
        <v>14456</v>
      </c>
      <c r="B9676">
        <v>74867900</v>
      </c>
      <c r="C9676" t="s">
        <v>16</v>
      </c>
      <c r="D9676" s="158" t="str">
        <f>IF(Tabel_Forespørgsel_fra_Visma28[[#This Row],[SupProd]]=" "," "," - "&amp;Tabel_Forespørgsel_fra_Visma28[[#This Row],[SupProd]])</f>
        <v xml:space="preserve"> </v>
      </c>
      <c r="E9676" t="s">
        <v>16</v>
      </c>
      <c r="F9676" s="158" t="str">
        <f>IF(Tabel_Forespørgsel_fra_Visma28[[#This Row],[SupDescr]]=" "," "," - "&amp;Tabel_Forespørgsel_fra_Visma28[[#This Row],[SupDescr]])</f>
        <v xml:space="preserve"> </v>
      </c>
      <c r="G9676" t="s">
        <v>11223</v>
      </c>
      <c r="H9676">
        <v>1</v>
      </c>
      <c r="I9676" s="158" t="str">
        <f>IF(A9676=A9675,I9675&amp;CHAR(10)&amp;"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9677" spans="1:9" x14ac:dyDescent="0.25">
      <c r="A9677" t="s">
        <v>14571</v>
      </c>
      <c r="B9677">
        <v>75196500</v>
      </c>
      <c r="C9677" t="s">
        <v>16</v>
      </c>
      <c r="D9677" s="158" t="str">
        <f>IF(Tabel_Forespørgsel_fra_Visma28[[#This Row],[SupProd]]=" "," "," - "&amp;Tabel_Forespørgsel_fra_Visma28[[#This Row],[SupProd]])</f>
        <v xml:space="preserve"> </v>
      </c>
      <c r="E9677" t="s">
        <v>16</v>
      </c>
      <c r="F9677" s="158" t="str">
        <f>IF(Tabel_Forespørgsel_fra_Visma28[[#This Row],[SupDescr]]=" "," "," - "&amp;Tabel_Forespørgsel_fra_Visma28[[#This Row],[SupDescr]])</f>
        <v xml:space="preserve"> </v>
      </c>
      <c r="G9677" t="s">
        <v>2425</v>
      </c>
      <c r="H9677">
        <v>1</v>
      </c>
      <c r="I9677" s="158" t="str">
        <f>IF(A9677=A9676,I9676&amp;CHAR(10)&amp;"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678" spans="1:9" x14ac:dyDescent="0.25">
      <c r="A9678" t="s">
        <v>14573</v>
      </c>
      <c r="B9678">
        <v>75196500</v>
      </c>
      <c r="C9678" t="s">
        <v>16</v>
      </c>
      <c r="D9678" s="158" t="str">
        <f>IF(Tabel_Forespørgsel_fra_Visma28[[#This Row],[SupProd]]=" "," "," - "&amp;Tabel_Forespørgsel_fra_Visma28[[#This Row],[SupProd]])</f>
        <v xml:space="preserve"> </v>
      </c>
      <c r="E9678" t="s">
        <v>16</v>
      </c>
      <c r="F9678" s="158" t="str">
        <f>IF(Tabel_Forespørgsel_fra_Visma28[[#This Row],[SupDescr]]=" "," "," - "&amp;Tabel_Forespørgsel_fra_Visma28[[#This Row],[SupDescr]])</f>
        <v xml:space="preserve"> </v>
      </c>
      <c r="G9678" t="s">
        <v>2425</v>
      </c>
      <c r="H9678">
        <v>1</v>
      </c>
      <c r="I9678" s="158" t="str">
        <f>IF(A9678=A9677,I9677&amp;CHAR(10)&amp;"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679" spans="1:9" x14ac:dyDescent="0.25">
      <c r="A9679" t="s">
        <v>41653</v>
      </c>
      <c r="B9679">
        <v>74867900</v>
      </c>
      <c r="C9679" t="s">
        <v>16</v>
      </c>
      <c r="D9679" s="158" t="str">
        <f>IF(Tabel_Forespørgsel_fra_Visma28[[#This Row],[SupProd]]=" "," "," - "&amp;Tabel_Forespørgsel_fra_Visma28[[#This Row],[SupProd]])</f>
        <v xml:space="preserve"> </v>
      </c>
      <c r="E9679" t="s">
        <v>16</v>
      </c>
      <c r="F9679" s="158" t="str">
        <f>IF(Tabel_Forespørgsel_fra_Visma28[[#This Row],[SupDescr]]=" "," "," - "&amp;Tabel_Forespørgsel_fra_Visma28[[#This Row],[SupDescr]])</f>
        <v xml:space="preserve"> </v>
      </c>
      <c r="G9679" t="s">
        <v>11223</v>
      </c>
      <c r="H9679">
        <v>1</v>
      </c>
      <c r="I9679" s="158" t="str">
        <f>IF(A9679=A9678,I9678&amp;CHAR(10)&amp;"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9680" spans="1:9" x14ac:dyDescent="0.25">
      <c r="A9680" t="s">
        <v>4242</v>
      </c>
      <c r="B9680">
        <v>75196500</v>
      </c>
      <c r="C9680" t="s">
        <v>16</v>
      </c>
      <c r="D9680" s="158" t="str">
        <f>IF(Tabel_Forespørgsel_fra_Visma28[[#This Row],[SupProd]]=" "," "," - "&amp;Tabel_Forespørgsel_fra_Visma28[[#This Row],[SupProd]])</f>
        <v xml:space="preserve"> </v>
      </c>
      <c r="E9680" t="s">
        <v>16</v>
      </c>
      <c r="F9680" s="158" t="str">
        <f>IF(Tabel_Forespørgsel_fra_Visma28[[#This Row],[SupDescr]]=" "," "," - "&amp;Tabel_Forespørgsel_fra_Visma28[[#This Row],[SupDescr]])</f>
        <v xml:space="preserve"> </v>
      </c>
      <c r="G9680" t="s">
        <v>2425</v>
      </c>
      <c r="H9680">
        <v>1</v>
      </c>
      <c r="I9680" s="158" t="str">
        <f>IF(A9680=A9679,I9679&amp;CHAR(10)&amp;"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681" spans="1:9" x14ac:dyDescent="0.25">
      <c r="A9681" t="s">
        <v>5860</v>
      </c>
      <c r="B9681">
        <v>75180019</v>
      </c>
      <c r="C9681" t="s">
        <v>16</v>
      </c>
      <c r="D9681" s="158" t="str">
        <f>IF(Tabel_Forespørgsel_fra_Visma28[[#This Row],[SupProd]]=" "," "," - "&amp;Tabel_Forespørgsel_fra_Visma28[[#This Row],[SupProd]])</f>
        <v xml:space="preserve"> </v>
      </c>
      <c r="E9681" t="s">
        <v>16</v>
      </c>
      <c r="F9681" s="158" t="str">
        <f>IF(Tabel_Forespørgsel_fra_Visma28[[#This Row],[SupDescr]]=" "," "," - "&amp;Tabel_Forespørgsel_fra_Visma28[[#This Row],[SupDescr]])</f>
        <v xml:space="preserve"> </v>
      </c>
      <c r="G9681" t="s">
        <v>2430</v>
      </c>
      <c r="H9681">
        <v>1</v>
      </c>
      <c r="I9681" s="158" t="str">
        <f>IF(A9681=A9680,I9680&amp;CHAR(10)&amp;"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82" spans="1:9" x14ac:dyDescent="0.25">
      <c r="A9682" t="s">
        <v>5861</v>
      </c>
      <c r="B9682">
        <v>75180019</v>
      </c>
      <c r="C9682" t="s">
        <v>16</v>
      </c>
      <c r="D9682" s="158" t="str">
        <f>IF(Tabel_Forespørgsel_fra_Visma28[[#This Row],[SupProd]]=" "," "," - "&amp;Tabel_Forespørgsel_fra_Visma28[[#This Row],[SupProd]])</f>
        <v xml:space="preserve"> </v>
      </c>
      <c r="E9682" t="s">
        <v>16</v>
      </c>
      <c r="F9682" s="158" t="str">
        <f>IF(Tabel_Forespørgsel_fra_Visma28[[#This Row],[SupDescr]]=" "," "," - "&amp;Tabel_Forespørgsel_fra_Visma28[[#This Row],[SupDescr]])</f>
        <v xml:space="preserve"> </v>
      </c>
      <c r="G9682" t="s">
        <v>2430</v>
      </c>
      <c r="H9682">
        <v>1</v>
      </c>
      <c r="I9682" s="158" t="str">
        <f>IF(A9682=A9681,I9681&amp;CHAR(10)&amp;"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83" spans="1:9" x14ac:dyDescent="0.25">
      <c r="A9683" t="s">
        <v>6788</v>
      </c>
      <c r="B9683">
        <v>70120140</v>
      </c>
      <c r="C9683" t="s">
        <v>16</v>
      </c>
      <c r="D9683" s="158" t="str">
        <f>IF(Tabel_Forespørgsel_fra_Visma28[[#This Row],[SupProd]]=" "," "," - "&amp;Tabel_Forespørgsel_fra_Visma28[[#This Row],[SupProd]])</f>
        <v xml:space="preserve"> </v>
      </c>
      <c r="E9683" t="s">
        <v>16</v>
      </c>
      <c r="F9683" s="158" t="str">
        <f>IF(Tabel_Forespørgsel_fra_Visma28[[#This Row],[SupDescr]]=" "," "," - "&amp;Tabel_Forespørgsel_fra_Visma28[[#This Row],[SupDescr]])</f>
        <v xml:space="preserve"> </v>
      </c>
      <c r="G9683" t="s">
        <v>2467</v>
      </c>
      <c r="H9683">
        <v>1</v>
      </c>
      <c r="I9683" s="158" t="str">
        <f>IF(A9683=A9682,I9682&amp;CHAR(10)&amp;"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84" spans="1:9" x14ac:dyDescent="0.25">
      <c r="A9684" t="s">
        <v>7200</v>
      </c>
      <c r="B9684">
        <v>75211662</v>
      </c>
      <c r="C9684" t="s">
        <v>16</v>
      </c>
      <c r="D9684" s="158" t="str">
        <f>IF(Tabel_Forespørgsel_fra_Visma28[[#This Row],[SupProd]]=" "," "," - "&amp;Tabel_Forespørgsel_fra_Visma28[[#This Row],[SupProd]])</f>
        <v xml:space="preserve"> </v>
      </c>
      <c r="E9684" t="s">
        <v>16</v>
      </c>
      <c r="F9684" s="158" t="str">
        <f>IF(Tabel_Forespørgsel_fra_Visma28[[#This Row],[SupDescr]]=" "," "," - "&amp;Tabel_Forespørgsel_fra_Visma28[[#This Row],[SupDescr]])</f>
        <v xml:space="preserve"> </v>
      </c>
      <c r="G9684" t="s">
        <v>7015</v>
      </c>
      <c r="H9684">
        <v>1</v>
      </c>
      <c r="I9684" s="158" t="str">
        <f>IF(A9684=A9683,I9683&amp;CHAR(10)&amp;"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85" spans="1:9" x14ac:dyDescent="0.25">
      <c r="A9685" t="s">
        <v>7199</v>
      </c>
      <c r="B9685">
        <v>75211600</v>
      </c>
      <c r="C9685" t="s">
        <v>16</v>
      </c>
      <c r="D9685" s="158" t="str">
        <f>IF(Tabel_Forespørgsel_fra_Visma28[[#This Row],[SupProd]]=" "," "," - "&amp;Tabel_Forespørgsel_fra_Visma28[[#This Row],[SupProd]])</f>
        <v xml:space="preserve"> </v>
      </c>
      <c r="E9685" t="s">
        <v>16</v>
      </c>
      <c r="F9685" s="158" t="str">
        <f>IF(Tabel_Forespørgsel_fra_Visma28[[#This Row],[SupDescr]]=" "," "," - "&amp;Tabel_Forespørgsel_fra_Visma28[[#This Row],[SupDescr]])</f>
        <v xml:space="preserve"> </v>
      </c>
      <c r="G9685" t="s">
        <v>7099</v>
      </c>
      <c r="H9685">
        <v>1</v>
      </c>
      <c r="I9685" s="158" t="str">
        <f>IF(A9685=A9684,I9684&amp;CHAR(10)&amp;"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686" spans="1:9" x14ac:dyDescent="0.25">
      <c r="A9686" t="s">
        <v>9058</v>
      </c>
      <c r="B9686">
        <v>75211662</v>
      </c>
      <c r="C9686" t="s">
        <v>16</v>
      </c>
      <c r="D9686" s="158" t="str">
        <f>IF(Tabel_Forespørgsel_fra_Visma28[[#This Row],[SupProd]]=" "," "," - "&amp;Tabel_Forespørgsel_fra_Visma28[[#This Row],[SupProd]])</f>
        <v xml:space="preserve"> </v>
      </c>
      <c r="E9686" t="s">
        <v>16</v>
      </c>
      <c r="F9686" s="158" t="str">
        <f>IF(Tabel_Forespørgsel_fra_Visma28[[#This Row],[SupDescr]]=" "," "," - "&amp;Tabel_Forespørgsel_fra_Visma28[[#This Row],[SupDescr]])</f>
        <v xml:space="preserve"> </v>
      </c>
      <c r="G9686" t="s">
        <v>7015</v>
      </c>
      <c r="H9686">
        <v>1</v>
      </c>
      <c r="I9686" s="158" t="str">
        <f>IF(A9686=A9685,I9685&amp;CHAR(10)&amp;"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87" spans="1:9" x14ac:dyDescent="0.25">
      <c r="A9687" t="s">
        <v>12360</v>
      </c>
      <c r="B9687">
        <v>74755755</v>
      </c>
      <c r="C9687" t="s">
        <v>16</v>
      </c>
      <c r="D9687" s="158" t="str">
        <f>IF(Tabel_Forespørgsel_fra_Visma28[[#This Row],[SupProd]]=" "," "," - "&amp;Tabel_Forespørgsel_fra_Visma28[[#This Row],[SupProd]])</f>
        <v xml:space="preserve"> </v>
      </c>
      <c r="E9687" t="s">
        <v>16</v>
      </c>
      <c r="F9687" s="158" t="str">
        <f>IF(Tabel_Forespørgsel_fra_Visma28[[#This Row],[SupDescr]]=" "," "," - "&amp;Tabel_Forespørgsel_fra_Visma28[[#This Row],[SupDescr]])</f>
        <v xml:space="preserve"> </v>
      </c>
      <c r="G9687" t="s">
        <v>4786</v>
      </c>
      <c r="H9687">
        <v>1</v>
      </c>
      <c r="I9687" s="158" t="str">
        <f>IF(A9687=A9686,I9686&amp;CHAR(10)&amp;"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88" spans="1:9" x14ac:dyDescent="0.25">
      <c r="A9688" t="s">
        <v>11978</v>
      </c>
      <c r="B9688">
        <v>75180019</v>
      </c>
      <c r="C9688" t="s">
        <v>16</v>
      </c>
      <c r="D9688" s="158" t="str">
        <f>IF(Tabel_Forespørgsel_fra_Visma28[[#This Row],[SupProd]]=" "," "," - "&amp;Tabel_Forespørgsel_fra_Visma28[[#This Row],[SupProd]])</f>
        <v xml:space="preserve"> </v>
      </c>
      <c r="E9688" t="s">
        <v>16</v>
      </c>
      <c r="F9688" s="158" t="str">
        <f>IF(Tabel_Forespørgsel_fra_Visma28[[#This Row],[SupDescr]]=" "," "," - "&amp;Tabel_Forespørgsel_fra_Visma28[[#This Row],[SupDescr]])</f>
        <v xml:space="preserve"> </v>
      </c>
      <c r="G9688" t="s">
        <v>2430</v>
      </c>
      <c r="H9688">
        <v>1</v>
      </c>
      <c r="I9688" s="158" t="str">
        <f>IF(A9688=A9687,I9687&amp;CHAR(10)&amp;"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89" spans="1:9" x14ac:dyDescent="0.25">
      <c r="A9689" t="s">
        <v>14310</v>
      </c>
      <c r="B9689">
        <v>75180019</v>
      </c>
      <c r="C9689" t="s">
        <v>16</v>
      </c>
      <c r="D9689" s="158" t="str">
        <f>IF(Tabel_Forespørgsel_fra_Visma28[[#This Row],[SupProd]]=" "," "," - "&amp;Tabel_Forespørgsel_fra_Visma28[[#This Row],[SupProd]])</f>
        <v xml:space="preserve"> </v>
      </c>
      <c r="E9689" t="s">
        <v>16</v>
      </c>
      <c r="F9689" s="158" t="str">
        <f>IF(Tabel_Forespørgsel_fra_Visma28[[#This Row],[SupDescr]]=" "," "," - "&amp;Tabel_Forespørgsel_fra_Visma28[[#This Row],[SupDescr]])</f>
        <v xml:space="preserve"> </v>
      </c>
      <c r="G9689" t="s">
        <v>2430</v>
      </c>
      <c r="H9689">
        <v>1</v>
      </c>
      <c r="I9689" s="158" t="str">
        <f>IF(A9689=A9688,I9688&amp;CHAR(10)&amp;"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0" spans="1:9" x14ac:dyDescent="0.25">
      <c r="A9690" t="s">
        <v>15229</v>
      </c>
      <c r="B9690">
        <v>75211662</v>
      </c>
      <c r="C9690" t="s">
        <v>16</v>
      </c>
      <c r="D9690" s="158" t="str">
        <f>IF(Tabel_Forespørgsel_fra_Visma28[[#This Row],[SupProd]]=" "," "," - "&amp;Tabel_Forespørgsel_fra_Visma28[[#This Row],[SupProd]])</f>
        <v xml:space="preserve"> </v>
      </c>
      <c r="E9690" t="s">
        <v>16</v>
      </c>
      <c r="F9690" s="158" t="str">
        <f>IF(Tabel_Forespørgsel_fra_Visma28[[#This Row],[SupDescr]]=" "," "," - "&amp;Tabel_Forespørgsel_fra_Visma28[[#This Row],[SupDescr]])</f>
        <v xml:space="preserve"> </v>
      </c>
      <c r="G9690" t="s">
        <v>7015</v>
      </c>
      <c r="H9690">
        <v>1</v>
      </c>
      <c r="I9690" s="158" t="str">
        <f>IF(A9690=A9689,I9689&amp;CHAR(10)&amp;"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91" spans="1:9" x14ac:dyDescent="0.25">
      <c r="A9691" t="s">
        <v>15321</v>
      </c>
      <c r="B9691">
        <v>30454642</v>
      </c>
      <c r="C9691" t="s">
        <v>16</v>
      </c>
      <c r="D9691" s="158" t="str">
        <f>IF(Tabel_Forespørgsel_fra_Visma28[[#This Row],[SupProd]]=" "," "," - "&amp;Tabel_Forespørgsel_fra_Visma28[[#This Row],[SupProd]])</f>
        <v xml:space="preserve"> </v>
      </c>
      <c r="E9691" t="s">
        <v>16</v>
      </c>
      <c r="F9691" s="158" t="str">
        <f>IF(Tabel_Forespørgsel_fra_Visma28[[#This Row],[SupDescr]]=" "," "," - "&amp;Tabel_Forespørgsel_fra_Visma28[[#This Row],[SupDescr]])</f>
        <v xml:space="preserve"> </v>
      </c>
      <c r="G9691" t="s">
        <v>8518</v>
      </c>
      <c r="H9691">
        <v>1</v>
      </c>
      <c r="I9691" s="158" t="str">
        <f>IF(A9691=A9690,I9690&amp;CHAR(10)&amp;"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9692" spans="1:9" x14ac:dyDescent="0.25">
      <c r="A9692" t="s">
        <v>15300</v>
      </c>
      <c r="B9692">
        <v>70120140</v>
      </c>
      <c r="C9692" t="s">
        <v>16</v>
      </c>
      <c r="D9692" s="158" t="str">
        <f>IF(Tabel_Forespørgsel_fra_Visma28[[#This Row],[SupProd]]=" "," "," - "&amp;Tabel_Forespørgsel_fra_Visma28[[#This Row],[SupProd]])</f>
        <v xml:space="preserve"> </v>
      </c>
      <c r="E9692" t="s">
        <v>16</v>
      </c>
      <c r="F9692" s="158" t="str">
        <f>IF(Tabel_Forespørgsel_fra_Visma28[[#This Row],[SupDescr]]=" "," "," - "&amp;Tabel_Forespørgsel_fra_Visma28[[#This Row],[SupDescr]])</f>
        <v xml:space="preserve"> </v>
      </c>
      <c r="G9692" t="s">
        <v>2467</v>
      </c>
      <c r="H9692">
        <v>1</v>
      </c>
      <c r="I9692" s="158" t="str">
        <f>IF(A9692=A9691,I9691&amp;CHAR(10)&amp;"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93" spans="1:9" x14ac:dyDescent="0.25">
      <c r="A9693" t="s">
        <v>15260</v>
      </c>
      <c r="B9693">
        <v>75180019</v>
      </c>
      <c r="C9693" t="s">
        <v>16</v>
      </c>
      <c r="D9693" s="158" t="str">
        <f>IF(Tabel_Forespørgsel_fra_Visma28[[#This Row],[SupProd]]=" "," "," - "&amp;Tabel_Forespørgsel_fra_Visma28[[#This Row],[SupProd]])</f>
        <v xml:space="preserve"> </v>
      </c>
      <c r="E9693" t="s">
        <v>16</v>
      </c>
      <c r="F9693" s="158" t="str">
        <f>IF(Tabel_Forespørgsel_fra_Visma28[[#This Row],[SupDescr]]=" "," "," - "&amp;Tabel_Forespørgsel_fra_Visma28[[#This Row],[SupDescr]])</f>
        <v xml:space="preserve"> </v>
      </c>
      <c r="G9693" t="s">
        <v>2430</v>
      </c>
      <c r="H9693">
        <v>1</v>
      </c>
      <c r="I9693" s="158" t="str">
        <f>IF(A9693=A9692,I9692&amp;CHAR(10)&amp;"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4" spans="1:9" x14ac:dyDescent="0.25">
      <c r="A9694" t="s">
        <v>15271</v>
      </c>
      <c r="B9694">
        <v>75180019</v>
      </c>
      <c r="C9694" t="s">
        <v>16</v>
      </c>
      <c r="D9694" s="158" t="str">
        <f>IF(Tabel_Forespørgsel_fra_Visma28[[#This Row],[SupProd]]=" "," "," - "&amp;Tabel_Forespørgsel_fra_Visma28[[#This Row],[SupProd]])</f>
        <v xml:space="preserve"> </v>
      </c>
      <c r="E9694" t="s">
        <v>16</v>
      </c>
      <c r="F9694" s="158" t="str">
        <f>IF(Tabel_Forespørgsel_fra_Visma28[[#This Row],[SupDescr]]=" "," "," - "&amp;Tabel_Forespørgsel_fra_Visma28[[#This Row],[SupDescr]])</f>
        <v xml:space="preserve"> </v>
      </c>
      <c r="G9694" t="s">
        <v>2430</v>
      </c>
      <c r="H9694">
        <v>1</v>
      </c>
      <c r="I9694" s="158" t="str">
        <f>IF(A9694=A9693,I9693&amp;CHAR(10)&amp;"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5" spans="1:9" x14ac:dyDescent="0.25">
      <c r="A9695" t="s">
        <v>15304</v>
      </c>
      <c r="B9695">
        <v>75180019</v>
      </c>
      <c r="C9695" t="s">
        <v>16</v>
      </c>
      <c r="D9695" s="158" t="str">
        <f>IF(Tabel_Forespørgsel_fra_Visma28[[#This Row],[SupProd]]=" "," "," - "&amp;Tabel_Forespørgsel_fra_Visma28[[#This Row],[SupProd]])</f>
        <v xml:space="preserve"> </v>
      </c>
      <c r="E9695" t="s">
        <v>16</v>
      </c>
      <c r="F9695" s="158" t="str">
        <f>IF(Tabel_Forespørgsel_fra_Visma28[[#This Row],[SupDescr]]=" "," "," - "&amp;Tabel_Forespørgsel_fra_Visma28[[#This Row],[SupDescr]])</f>
        <v xml:space="preserve"> </v>
      </c>
      <c r="G9695" t="s">
        <v>2430</v>
      </c>
      <c r="H9695">
        <v>1</v>
      </c>
      <c r="I9695" s="158" t="str">
        <f>IF(A9695=A9694,I9694&amp;CHAR(10)&amp;"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6" spans="1:9" x14ac:dyDescent="0.25">
      <c r="A9696" t="s">
        <v>15005</v>
      </c>
      <c r="B9696">
        <v>75180019</v>
      </c>
      <c r="C9696" t="s">
        <v>16</v>
      </c>
      <c r="D9696" s="158" t="str">
        <f>IF(Tabel_Forespørgsel_fra_Visma28[[#This Row],[SupProd]]=" "," "," - "&amp;Tabel_Forespørgsel_fra_Visma28[[#This Row],[SupProd]])</f>
        <v xml:space="preserve"> </v>
      </c>
      <c r="E9696" t="s">
        <v>16</v>
      </c>
      <c r="F9696" s="158" t="str">
        <f>IF(Tabel_Forespørgsel_fra_Visma28[[#This Row],[SupDescr]]=" "," "," - "&amp;Tabel_Forespørgsel_fra_Visma28[[#This Row],[SupDescr]])</f>
        <v xml:space="preserve"> </v>
      </c>
      <c r="G9696" t="s">
        <v>2430</v>
      </c>
      <c r="H9696">
        <v>1</v>
      </c>
      <c r="I9696" s="158" t="str">
        <f>IF(A9696=A9695,I9695&amp;CHAR(10)&amp;"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7" spans="1:9" x14ac:dyDescent="0.25">
      <c r="A9697" t="s">
        <v>15368</v>
      </c>
      <c r="B9697">
        <v>75180019</v>
      </c>
      <c r="C9697" t="s">
        <v>16</v>
      </c>
      <c r="D9697" s="158" t="str">
        <f>IF(Tabel_Forespørgsel_fra_Visma28[[#This Row],[SupProd]]=" "," "," - "&amp;Tabel_Forespørgsel_fra_Visma28[[#This Row],[SupProd]])</f>
        <v xml:space="preserve"> </v>
      </c>
      <c r="E9697" t="s">
        <v>16</v>
      </c>
      <c r="F9697" s="158" t="str">
        <f>IF(Tabel_Forespørgsel_fra_Visma28[[#This Row],[SupDescr]]=" "," "," - "&amp;Tabel_Forespørgsel_fra_Visma28[[#This Row],[SupDescr]])</f>
        <v xml:space="preserve"> </v>
      </c>
      <c r="G9697" t="s">
        <v>2430</v>
      </c>
      <c r="H9697">
        <v>1</v>
      </c>
      <c r="I9697" s="158" t="str">
        <f>IF(A9697=A9696,I9696&amp;CHAR(10)&amp;"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8" spans="1:9" x14ac:dyDescent="0.25">
      <c r="A9698" t="s">
        <v>15370</v>
      </c>
      <c r="B9698">
        <v>75180019</v>
      </c>
      <c r="C9698" t="s">
        <v>16</v>
      </c>
      <c r="D9698" s="158" t="str">
        <f>IF(Tabel_Forespørgsel_fra_Visma28[[#This Row],[SupProd]]=" "," "," - "&amp;Tabel_Forespørgsel_fra_Visma28[[#This Row],[SupProd]])</f>
        <v xml:space="preserve"> </v>
      </c>
      <c r="E9698" t="s">
        <v>16</v>
      </c>
      <c r="F9698" s="158" t="str">
        <f>IF(Tabel_Forespørgsel_fra_Visma28[[#This Row],[SupDescr]]=" "," "," - "&amp;Tabel_Forespørgsel_fra_Visma28[[#This Row],[SupDescr]])</f>
        <v xml:space="preserve"> </v>
      </c>
      <c r="G9698" t="s">
        <v>2430</v>
      </c>
      <c r="H9698">
        <v>1</v>
      </c>
      <c r="I9698" s="158" t="str">
        <f>IF(A9698=A9697,I9697&amp;CHAR(10)&amp;"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9" spans="1:9" x14ac:dyDescent="0.25">
      <c r="A9699" t="s">
        <v>15102</v>
      </c>
      <c r="B9699">
        <v>75180019</v>
      </c>
      <c r="C9699" t="s">
        <v>16</v>
      </c>
      <c r="D9699" s="158" t="str">
        <f>IF(Tabel_Forespørgsel_fra_Visma28[[#This Row],[SupProd]]=" "," "," - "&amp;Tabel_Forespørgsel_fra_Visma28[[#This Row],[SupProd]])</f>
        <v xml:space="preserve"> </v>
      </c>
      <c r="E9699" t="s">
        <v>16</v>
      </c>
      <c r="F9699" s="158" t="str">
        <f>IF(Tabel_Forespørgsel_fra_Visma28[[#This Row],[SupDescr]]=" "," "," - "&amp;Tabel_Forespørgsel_fra_Visma28[[#This Row],[SupDescr]])</f>
        <v xml:space="preserve"> </v>
      </c>
      <c r="G9699" t="s">
        <v>2430</v>
      </c>
      <c r="H9699">
        <v>1</v>
      </c>
      <c r="I9699" s="158" t="str">
        <f>IF(A9699=A9698,I9698&amp;CHAR(10)&amp;"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0" spans="1:9" x14ac:dyDescent="0.25">
      <c r="A9700" t="s">
        <v>15372</v>
      </c>
      <c r="B9700">
        <v>75180019</v>
      </c>
      <c r="C9700" t="s">
        <v>16</v>
      </c>
      <c r="D9700" s="158" t="str">
        <f>IF(Tabel_Forespørgsel_fra_Visma28[[#This Row],[SupProd]]=" "," "," - "&amp;Tabel_Forespørgsel_fra_Visma28[[#This Row],[SupProd]])</f>
        <v xml:space="preserve"> </v>
      </c>
      <c r="E9700" t="s">
        <v>16</v>
      </c>
      <c r="F9700" s="158" t="str">
        <f>IF(Tabel_Forespørgsel_fra_Visma28[[#This Row],[SupDescr]]=" "," "," - "&amp;Tabel_Forespørgsel_fra_Visma28[[#This Row],[SupDescr]])</f>
        <v xml:space="preserve"> </v>
      </c>
      <c r="G9700" t="s">
        <v>2430</v>
      </c>
      <c r="H9700">
        <v>1</v>
      </c>
      <c r="I9700" s="158" t="str">
        <f>IF(A9700=A9699,I9699&amp;CHAR(10)&amp;"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1" spans="1:9" x14ac:dyDescent="0.25">
      <c r="A9701" t="s">
        <v>15235</v>
      </c>
      <c r="B9701">
        <v>75180019</v>
      </c>
      <c r="C9701" t="s">
        <v>16</v>
      </c>
      <c r="D9701" s="158" t="str">
        <f>IF(Tabel_Forespørgsel_fra_Visma28[[#This Row],[SupProd]]=" "," "," - "&amp;Tabel_Forespørgsel_fra_Visma28[[#This Row],[SupProd]])</f>
        <v xml:space="preserve"> </v>
      </c>
      <c r="E9701" t="s">
        <v>16</v>
      </c>
      <c r="F9701" s="158" t="str">
        <f>IF(Tabel_Forespørgsel_fra_Visma28[[#This Row],[SupDescr]]=" "," "," - "&amp;Tabel_Forespørgsel_fra_Visma28[[#This Row],[SupDescr]])</f>
        <v xml:space="preserve"> </v>
      </c>
      <c r="G9701" t="s">
        <v>2430</v>
      </c>
      <c r="H9701">
        <v>1</v>
      </c>
      <c r="I9701" s="158" t="str">
        <f>IF(A9701=A9700,I9700&amp;CHAR(10)&amp;"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2" spans="1:9" x14ac:dyDescent="0.25">
      <c r="A9702" t="s">
        <v>15237</v>
      </c>
      <c r="B9702">
        <v>75180019</v>
      </c>
      <c r="C9702" t="s">
        <v>16</v>
      </c>
      <c r="D9702" s="158" t="str">
        <f>IF(Tabel_Forespørgsel_fra_Visma28[[#This Row],[SupProd]]=" "," "," - "&amp;Tabel_Forespørgsel_fra_Visma28[[#This Row],[SupProd]])</f>
        <v xml:space="preserve"> </v>
      </c>
      <c r="E9702" t="s">
        <v>16</v>
      </c>
      <c r="F9702" s="158" t="str">
        <f>IF(Tabel_Forespørgsel_fra_Visma28[[#This Row],[SupDescr]]=" "," "," - "&amp;Tabel_Forespørgsel_fra_Visma28[[#This Row],[SupDescr]])</f>
        <v xml:space="preserve"> </v>
      </c>
      <c r="G9702" t="s">
        <v>2430</v>
      </c>
      <c r="H9702">
        <v>1</v>
      </c>
      <c r="I9702" s="158" t="str">
        <f>IF(A9702=A9701,I9701&amp;CHAR(10)&amp;"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3" spans="1:9" x14ac:dyDescent="0.25">
      <c r="A9703" t="s">
        <v>15239</v>
      </c>
      <c r="B9703">
        <v>75180019</v>
      </c>
      <c r="C9703" t="s">
        <v>16</v>
      </c>
      <c r="D9703" s="158" t="str">
        <f>IF(Tabel_Forespørgsel_fra_Visma28[[#This Row],[SupProd]]=" "," "," - "&amp;Tabel_Forespørgsel_fra_Visma28[[#This Row],[SupProd]])</f>
        <v xml:space="preserve"> </v>
      </c>
      <c r="E9703" t="s">
        <v>16</v>
      </c>
      <c r="F9703" s="158" t="str">
        <f>IF(Tabel_Forespørgsel_fra_Visma28[[#This Row],[SupDescr]]=" "," "," - "&amp;Tabel_Forespørgsel_fra_Visma28[[#This Row],[SupDescr]])</f>
        <v xml:space="preserve"> </v>
      </c>
      <c r="G9703" t="s">
        <v>2430</v>
      </c>
      <c r="H9703">
        <v>1</v>
      </c>
      <c r="I9703" s="158" t="str">
        <f>IF(A9703=A9702,I9702&amp;CHAR(10)&amp;"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4" spans="1:9" x14ac:dyDescent="0.25">
      <c r="A9704" t="s">
        <v>15241</v>
      </c>
      <c r="B9704">
        <v>75180019</v>
      </c>
      <c r="C9704" t="s">
        <v>16</v>
      </c>
      <c r="D9704" s="158" t="str">
        <f>IF(Tabel_Forespørgsel_fra_Visma28[[#This Row],[SupProd]]=" "," "," - "&amp;Tabel_Forespørgsel_fra_Visma28[[#This Row],[SupProd]])</f>
        <v xml:space="preserve"> </v>
      </c>
      <c r="E9704" t="s">
        <v>16</v>
      </c>
      <c r="F9704" s="158" t="str">
        <f>IF(Tabel_Forespørgsel_fra_Visma28[[#This Row],[SupDescr]]=" "," "," - "&amp;Tabel_Forespørgsel_fra_Visma28[[#This Row],[SupDescr]])</f>
        <v xml:space="preserve"> </v>
      </c>
      <c r="G9704" t="s">
        <v>2430</v>
      </c>
      <c r="H9704">
        <v>1</v>
      </c>
      <c r="I9704" s="158" t="str">
        <f>IF(A9704=A9703,I9703&amp;CHAR(10)&amp;"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5" spans="1:9" x14ac:dyDescent="0.25">
      <c r="A9705" t="s">
        <v>15243</v>
      </c>
      <c r="B9705">
        <v>75180019</v>
      </c>
      <c r="C9705" t="s">
        <v>16</v>
      </c>
      <c r="D9705" s="158" t="str">
        <f>IF(Tabel_Forespørgsel_fra_Visma28[[#This Row],[SupProd]]=" "," "," - "&amp;Tabel_Forespørgsel_fra_Visma28[[#This Row],[SupProd]])</f>
        <v xml:space="preserve"> </v>
      </c>
      <c r="E9705" t="s">
        <v>16</v>
      </c>
      <c r="F9705" s="158" t="str">
        <f>IF(Tabel_Forespørgsel_fra_Visma28[[#This Row],[SupDescr]]=" "," "," - "&amp;Tabel_Forespørgsel_fra_Visma28[[#This Row],[SupDescr]])</f>
        <v xml:space="preserve"> </v>
      </c>
      <c r="G9705" t="s">
        <v>2430</v>
      </c>
      <c r="H9705">
        <v>1</v>
      </c>
      <c r="I9705" s="158" t="str">
        <f>IF(A9705=A9704,I9704&amp;CHAR(10)&amp;"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6" spans="1:9" x14ac:dyDescent="0.25">
      <c r="A9706" t="s">
        <v>41740</v>
      </c>
      <c r="B9706">
        <v>75180019</v>
      </c>
      <c r="C9706" t="s">
        <v>16</v>
      </c>
      <c r="D9706" s="158" t="str">
        <f>IF(Tabel_Forespørgsel_fra_Visma28[[#This Row],[SupProd]]=" "," "," - "&amp;Tabel_Forespørgsel_fra_Visma28[[#This Row],[SupProd]])</f>
        <v xml:space="preserve"> </v>
      </c>
      <c r="E9706" t="s">
        <v>16</v>
      </c>
      <c r="F9706" s="158" t="str">
        <f>IF(Tabel_Forespørgsel_fra_Visma28[[#This Row],[SupDescr]]=" "," "," - "&amp;Tabel_Forespørgsel_fra_Visma28[[#This Row],[SupDescr]])</f>
        <v xml:space="preserve"> </v>
      </c>
      <c r="G9706" t="s">
        <v>2430</v>
      </c>
      <c r="H9706">
        <v>1</v>
      </c>
      <c r="I9706" s="158" t="str">
        <f>IF(A9706=A9705,I9705&amp;CHAR(10)&amp;"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7" spans="1:9" x14ac:dyDescent="0.25">
      <c r="A9707" t="s">
        <v>12365</v>
      </c>
      <c r="B9707">
        <v>75211600</v>
      </c>
      <c r="C9707" t="s">
        <v>16</v>
      </c>
      <c r="D9707" s="158" t="str">
        <f>IF(Tabel_Forespørgsel_fra_Visma28[[#This Row],[SupProd]]=" "," "," - "&amp;Tabel_Forespørgsel_fra_Visma28[[#This Row],[SupProd]])</f>
        <v xml:space="preserve"> </v>
      </c>
      <c r="E9707" t="s">
        <v>16</v>
      </c>
      <c r="F9707" s="158" t="str">
        <f>IF(Tabel_Forespørgsel_fra_Visma28[[#This Row],[SupDescr]]=" "," "," - "&amp;Tabel_Forespørgsel_fra_Visma28[[#This Row],[SupDescr]])</f>
        <v xml:space="preserve"> </v>
      </c>
      <c r="G9707" t="s">
        <v>7099</v>
      </c>
      <c r="H9707">
        <v>1</v>
      </c>
      <c r="I9707" s="158" t="str">
        <f>IF(A9707=A9706,I9706&amp;CHAR(10)&amp;"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708" spans="1:9" x14ac:dyDescent="0.25">
      <c r="A9708" t="s">
        <v>2760</v>
      </c>
      <c r="B9708">
        <v>75180019</v>
      </c>
      <c r="C9708" t="s">
        <v>16</v>
      </c>
      <c r="D9708" s="158" t="str">
        <f>IF(Tabel_Forespørgsel_fra_Visma28[[#This Row],[SupProd]]=" "," "," - "&amp;Tabel_Forespørgsel_fra_Visma28[[#This Row],[SupProd]])</f>
        <v xml:space="preserve"> </v>
      </c>
      <c r="E9708" t="s">
        <v>16</v>
      </c>
      <c r="F9708" s="158" t="str">
        <f>IF(Tabel_Forespørgsel_fra_Visma28[[#This Row],[SupDescr]]=" "," "," - "&amp;Tabel_Forespørgsel_fra_Visma28[[#This Row],[SupDescr]])</f>
        <v xml:space="preserve"> </v>
      </c>
      <c r="G9708" t="s">
        <v>2430</v>
      </c>
      <c r="H9708">
        <v>1</v>
      </c>
      <c r="I9708" s="158" t="str">
        <f>IF(A9708=A9707,I9707&amp;CHAR(10)&amp;"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9" spans="1:9" x14ac:dyDescent="0.25">
      <c r="A9709" t="s">
        <v>2761</v>
      </c>
      <c r="B9709">
        <v>75180019</v>
      </c>
      <c r="C9709" t="s">
        <v>16</v>
      </c>
      <c r="D9709" s="158" t="str">
        <f>IF(Tabel_Forespørgsel_fra_Visma28[[#This Row],[SupProd]]=" "," "," - "&amp;Tabel_Forespørgsel_fra_Visma28[[#This Row],[SupProd]])</f>
        <v xml:space="preserve"> </v>
      </c>
      <c r="E9709" t="s">
        <v>16</v>
      </c>
      <c r="F9709" s="158" t="str">
        <f>IF(Tabel_Forespørgsel_fra_Visma28[[#This Row],[SupDescr]]=" "," "," - "&amp;Tabel_Forespørgsel_fra_Visma28[[#This Row],[SupDescr]])</f>
        <v xml:space="preserve"> </v>
      </c>
      <c r="G9709" t="s">
        <v>2430</v>
      </c>
      <c r="H9709">
        <v>1</v>
      </c>
      <c r="I9709" s="158" t="str">
        <f>IF(A9709=A9708,I9708&amp;CHAR(10)&amp;"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10" spans="1:9" x14ac:dyDescent="0.25">
      <c r="A9710" t="s">
        <v>3593</v>
      </c>
      <c r="B9710">
        <v>53565668</v>
      </c>
      <c r="C9710" t="s">
        <v>16</v>
      </c>
      <c r="D9710" s="158" t="str">
        <f>IF(Tabel_Forespørgsel_fra_Visma28[[#This Row],[SupProd]]=" "," "," - "&amp;Tabel_Forespørgsel_fra_Visma28[[#This Row],[SupProd]])</f>
        <v xml:space="preserve"> </v>
      </c>
      <c r="E9710" t="s">
        <v>16</v>
      </c>
      <c r="F9710" s="158" t="str">
        <f>IF(Tabel_Forespørgsel_fra_Visma28[[#This Row],[SupDescr]]=" "," "," - "&amp;Tabel_Forespørgsel_fra_Visma28[[#This Row],[SupDescr]])</f>
        <v xml:space="preserve"> </v>
      </c>
      <c r="G9710" t="s">
        <v>5435</v>
      </c>
      <c r="H9710">
        <v>2</v>
      </c>
      <c r="I9710" s="158" t="str">
        <f>IF(A9710=A9709,I9709&amp;CHAR(10)&amp;"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1" spans="1:9" x14ac:dyDescent="0.25">
      <c r="A9711" t="s">
        <v>3710</v>
      </c>
      <c r="B9711">
        <v>53565668</v>
      </c>
      <c r="C9711" t="s">
        <v>16</v>
      </c>
      <c r="D9711" s="158" t="str">
        <f>IF(Tabel_Forespørgsel_fra_Visma28[[#This Row],[SupProd]]=" "," "," - "&amp;Tabel_Forespørgsel_fra_Visma28[[#This Row],[SupProd]])</f>
        <v xml:space="preserve"> </v>
      </c>
      <c r="E9711" t="s">
        <v>16</v>
      </c>
      <c r="F9711" s="158" t="str">
        <f>IF(Tabel_Forespørgsel_fra_Visma28[[#This Row],[SupDescr]]=" "," "," - "&amp;Tabel_Forespørgsel_fra_Visma28[[#This Row],[SupDescr]])</f>
        <v xml:space="preserve"> </v>
      </c>
      <c r="G9711" t="s">
        <v>5435</v>
      </c>
      <c r="H9711">
        <v>1</v>
      </c>
      <c r="I9711" s="158" t="str">
        <f>IF(A9711=A9710,I9710&amp;CHAR(10)&amp;"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2" spans="1:9" x14ac:dyDescent="0.25">
      <c r="A9712" t="s">
        <v>3699</v>
      </c>
      <c r="B9712">
        <v>53565668</v>
      </c>
      <c r="C9712" t="s">
        <v>16</v>
      </c>
      <c r="D9712" s="158" t="str">
        <f>IF(Tabel_Forespørgsel_fra_Visma28[[#This Row],[SupProd]]=" "," "," - "&amp;Tabel_Forespørgsel_fra_Visma28[[#This Row],[SupProd]])</f>
        <v xml:space="preserve"> </v>
      </c>
      <c r="E9712" t="s">
        <v>16</v>
      </c>
      <c r="F9712" s="158" t="str">
        <f>IF(Tabel_Forespørgsel_fra_Visma28[[#This Row],[SupDescr]]=" "," "," - "&amp;Tabel_Forespørgsel_fra_Visma28[[#This Row],[SupDescr]])</f>
        <v xml:space="preserve"> </v>
      </c>
      <c r="G9712" t="s">
        <v>5435</v>
      </c>
      <c r="H9712">
        <v>1</v>
      </c>
      <c r="I9712" s="158" t="str">
        <f>IF(A9712=A9711,I9711&amp;CHAR(10)&amp;"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3" spans="1:9" x14ac:dyDescent="0.25">
      <c r="A9713" t="s">
        <v>3700</v>
      </c>
      <c r="B9713">
        <v>53565668</v>
      </c>
      <c r="C9713" t="s">
        <v>16</v>
      </c>
      <c r="D9713" s="158" t="str">
        <f>IF(Tabel_Forespørgsel_fra_Visma28[[#This Row],[SupProd]]=" "," "," - "&amp;Tabel_Forespørgsel_fra_Visma28[[#This Row],[SupProd]])</f>
        <v xml:space="preserve"> </v>
      </c>
      <c r="E9713" t="s">
        <v>16</v>
      </c>
      <c r="F9713" s="158" t="str">
        <f>IF(Tabel_Forespørgsel_fra_Visma28[[#This Row],[SupDescr]]=" "," "," - "&amp;Tabel_Forespørgsel_fra_Visma28[[#This Row],[SupDescr]])</f>
        <v xml:space="preserve"> </v>
      </c>
      <c r="G9713" t="s">
        <v>5435</v>
      </c>
      <c r="H9713">
        <v>1</v>
      </c>
      <c r="I9713" s="158" t="str">
        <f>IF(A9713=A9712,I9712&amp;CHAR(10)&amp;"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4" spans="1:9" x14ac:dyDescent="0.25">
      <c r="A9714" t="s">
        <v>3701</v>
      </c>
      <c r="B9714">
        <v>53565668</v>
      </c>
      <c r="C9714" t="s">
        <v>16</v>
      </c>
      <c r="D9714" s="158" t="str">
        <f>IF(Tabel_Forespørgsel_fra_Visma28[[#This Row],[SupProd]]=" "," "," - "&amp;Tabel_Forespørgsel_fra_Visma28[[#This Row],[SupProd]])</f>
        <v xml:space="preserve"> </v>
      </c>
      <c r="E9714" t="s">
        <v>16</v>
      </c>
      <c r="F9714" s="158" t="str">
        <f>IF(Tabel_Forespørgsel_fra_Visma28[[#This Row],[SupDescr]]=" "," "," - "&amp;Tabel_Forespørgsel_fra_Visma28[[#This Row],[SupDescr]])</f>
        <v xml:space="preserve"> </v>
      </c>
      <c r="G9714" t="s">
        <v>5435</v>
      </c>
      <c r="H9714">
        <v>1</v>
      </c>
      <c r="I9714" s="158" t="str">
        <f>IF(A9714=A9713,I9713&amp;CHAR(10)&amp;"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5" spans="1:9" x14ac:dyDescent="0.25">
      <c r="A9715" t="s">
        <v>3731</v>
      </c>
      <c r="B9715">
        <v>53565668</v>
      </c>
      <c r="C9715" t="s">
        <v>16</v>
      </c>
      <c r="D9715" s="158" t="str">
        <f>IF(Tabel_Forespørgsel_fra_Visma28[[#This Row],[SupProd]]=" "," "," - "&amp;Tabel_Forespørgsel_fra_Visma28[[#This Row],[SupProd]])</f>
        <v xml:space="preserve"> </v>
      </c>
      <c r="E9715" t="s">
        <v>16</v>
      </c>
      <c r="F9715" s="158" t="str">
        <f>IF(Tabel_Forespørgsel_fra_Visma28[[#This Row],[SupDescr]]=" "," "," - "&amp;Tabel_Forespørgsel_fra_Visma28[[#This Row],[SupDescr]])</f>
        <v xml:space="preserve"> </v>
      </c>
      <c r="G9715" t="s">
        <v>5435</v>
      </c>
      <c r="H9715">
        <v>1</v>
      </c>
      <c r="I9715" s="158" t="str">
        <f>IF(A9715=A9714,I9714&amp;CHAR(10)&amp;"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6" spans="1:9" x14ac:dyDescent="0.25">
      <c r="A9716" t="s">
        <v>3702</v>
      </c>
      <c r="B9716">
        <v>53565668</v>
      </c>
      <c r="C9716" t="s">
        <v>16</v>
      </c>
      <c r="D9716" s="158" t="str">
        <f>IF(Tabel_Forespørgsel_fra_Visma28[[#This Row],[SupProd]]=" "," "," - "&amp;Tabel_Forespørgsel_fra_Visma28[[#This Row],[SupProd]])</f>
        <v xml:space="preserve"> </v>
      </c>
      <c r="E9716" t="s">
        <v>16</v>
      </c>
      <c r="F9716" s="158" t="str">
        <f>IF(Tabel_Forespørgsel_fra_Visma28[[#This Row],[SupDescr]]=" "," "," - "&amp;Tabel_Forespørgsel_fra_Visma28[[#This Row],[SupDescr]])</f>
        <v xml:space="preserve"> </v>
      </c>
      <c r="G9716" t="s">
        <v>5435</v>
      </c>
      <c r="H9716">
        <v>1</v>
      </c>
      <c r="I9716" s="158" t="str">
        <f>IF(A9716=A9715,I9715&amp;CHAR(10)&amp;"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7" spans="1:9" x14ac:dyDescent="0.25">
      <c r="A9717" t="s">
        <v>3732</v>
      </c>
      <c r="B9717">
        <v>53565668</v>
      </c>
      <c r="C9717" t="s">
        <v>16</v>
      </c>
      <c r="D9717" s="158" t="str">
        <f>IF(Tabel_Forespørgsel_fra_Visma28[[#This Row],[SupProd]]=" "," "," - "&amp;Tabel_Forespørgsel_fra_Visma28[[#This Row],[SupProd]])</f>
        <v xml:space="preserve"> </v>
      </c>
      <c r="E9717" t="s">
        <v>16</v>
      </c>
      <c r="F9717" s="158" t="str">
        <f>IF(Tabel_Forespørgsel_fra_Visma28[[#This Row],[SupDescr]]=" "," "," - "&amp;Tabel_Forespørgsel_fra_Visma28[[#This Row],[SupDescr]])</f>
        <v xml:space="preserve"> </v>
      </c>
      <c r="G9717" t="s">
        <v>5435</v>
      </c>
      <c r="H9717">
        <v>1</v>
      </c>
      <c r="I9717" s="158" t="str">
        <f>IF(A9717=A9716,I9716&amp;CHAR(10)&amp;"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8" spans="1:9" x14ac:dyDescent="0.25">
      <c r="A9718" t="s">
        <v>3703</v>
      </c>
      <c r="B9718">
        <v>53565668</v>
      </c>
      <c r="C9718" t="s">
        <v>16</v>
      </c>
      <c r="D9718" s="158" t="str">
        <f>IF(Tabel_Forespørgsel_fra_Visma28[[#This Row],[SupProd]]=" "," "," - "&amp;Tabel_Forespørgsel_fra_Visma28[[#This Row],[SupProd]])</f>
        <v xml:space="preserve"> </v>
      </c>
      <c r="E9718" t="s">
        <v>16</v>
      </c>
      <c r="F9718" s="158" t="str">
        <f>IF(Tabel_Forespørgsel_fra_Visma28[[#This Row],[SupDescr]]=" "," "," - "&amp;Tabel_Forespørgsel_fra_Visma28[[#This Row],[SupDescr]])</f>
        <v xml:space="preserve"> </v>
      </c>
      <c r="G9718" t="s">
        <v>5435</v>
      </c>
      <c r="H9718">
        <v>1</v>
      </c>
      <c r="I9718" s="158" t="str">
        <f>IF(A9718=A9717,I9717&amp;CHAR(10)&amp;"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9" spans="1:9" x14ac:dyDescent="0.25">
      <c r="A9719" t="s">
        <v>3704</v>
      </c>
      <c r="B9719">
        <v>53565668</v>
      </c>
      <c r="C9719" t="s">
        <v>16</v>
      </c>
      <c r="D9719" s="158" t="str">
        <f>IF(Tabel_Forespørgsel_fra_Visma28[[#This Row],[SupProd]]=" "," "," - "&amp;Tabel_Forespørgsel_fra_Visma28[[#This Row],[SupProd]])</f>
        <v xml:space="preserve"> </v>
      </c>
      <c r="E9719" t="s">
        <v>16</v>
      </c>
      <c r="F9719" s="158" t="str">
        <f>IF(Tabel_Forespørgsel_fra_Visma28[[#This Row],[SupDescr]]=" "," "," - "&amp;Tabel_Forespørgsel_fra_Visma28[[#This Row],[SupDescr]])</f>
        <v xml:space="preserve"> </v>
      </c>
      <c r="G9719" t="s">
        <v>5435</v>
      </c>
      <c r="H9719">
        <v>1</v>
      </c>
      <c r="I9719" s="158" t="str">
        <f>IF(A9719=A9718,I9718&amp;CHAR(10)&amp;"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0" spans="1:9" x14ac:dyDescent="0.25">
      <c r="A9720" t="s">
        <v>3693</v>
      </c>
      <c r="B9720">
        <v>53565668</v>
      </c>
      <c r="C9720" t="s">
        <v>16</v>
      </c>
      <c r="D9720" s="158" t="str">
        <f>IF(Tabel_Forespørgsel_fra_Visma28[[#This Row],[SupProd]]=" "," "," - "&amp;Tabel_Forespørgsel_fra_Visma28[[#This Row],[SupProd]])</f>
        <v xml:space="preserve"> </v>
      </c>
      <c r="E9720" t="s">
        <v>16</v>
      </c>
      <c r="F9720" s="158" t="str">
        <f>IF(Tabel_Forespørgsel_fra_Visma28[[#This Row],[SupDescr]]=" "," "," - "&amp;Tabel_Forespørgsel_fra_Visma28[[#This Row],[SupDescr]])</f>
        <v xml:space="preserve"> </v>
      </c>
      <c r="G9720" t="s">
        <v>5435</v>
      </c>
      <c r="H9720">
        <v>1</v>
      </c>
      <c r="I9720" s="158" t="str">
        <f>IF(A9720=A9719,I9719&amp;CHAR(10)&amp;"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1" spans="1:9" x14ac:dyDescent="0.25">
      <c r="A9721" t="s">
        <v>3694</v>
      </c>
      <c r="B9721">
        <v>53565668</v>
      </c>
      <c r="C9721" t="s">
        <v>16</v>
      </c>
      <c r="D9721" s="158" t="str">
        <f>IF(Tabel_Forespørgsel_fra_Visma28[[#This Row],[SupProd]]=" "," "," - "&amp;Tabel_Forespørgsel_fra_Visma28[[#This Row],[SupProd]])</f>
        <v xml:space="preserve"> </v>
      </c>
      <c r="E9721" t="s">
        <v>16</v>
      </c>
      <c r="F9721" s="158" t="str">
        <f>IF(Tabel_Forespørgsel_fra_Visma28[[#This Row],[SupDescr]]=" "," "," - "&amp;Tabel_Forespørgsel_fra_Visma28[[#This Row],[SupDescr]])</f>
        <v xml:space="preserve"> </v>
      </c>
      <c r="G9721" t="s">
        <v>5435</v>
      </c>
      <c r="H9721">
        <v>1</v>
      </c>
      <c r="I9721" s="158" t="str">
        <f>IF(A9721=A9720,I9720&amp;CHAR(10)&amp;"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2" spans="1:9" x14ac:dyDescent="0.25">
      <c r="A9722" t="s">
        <v>3695</v>
      </c>
      <c r="B9722">
        <v>53565668</v>
      </c>
      <c r="C9722" t="s">
        <v>16</v>
      </c>
      <c r="D9722" s="158" t="str">
        <f>IF(Tabel_Forespørgsel_fra_Visma28[[#This Row],[SupProd]]=" "," "," - "&amp;Tabel_Forespørgsel_fra_Visma28[[#This Row],[SupProd]])</f>
        <v xml:space="preserve"> </v>
      </c>
      <c r="E9722" t="s">
        <v>16</v>
      </c>
      <c r="F9722" s="158" t="str">
        <f>IF(Tabel_Forespørgsel_fra_Visma28[[#This Row],[SupDescr]]=" "," "," - "&amp;Tabel_Forespørgsel_fra_Visma28[[#This Row],[SupDescr]])</f>
        <v xml:space="preserve"> </v>
      </c>
      <c r="G9722" t="s">
        <v>5435</v>
      </c>
      <c r="H9722">
        <v>1</v>
      </c>
      <c r="I9722" s="158" t="str">
        <f>IF(A9722=A9721,I9721&amp;CHAR(10)&amp;"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3" spans="1:9" x14ac:dyDescent="0.25">
      <c r="A9723" t="s">
        <v>3696</v>
      </c>
      <c r="B9723">
        <v>53565668</v>
      </c>
      <c r="C9723" t="s">
        <v>16</v>
      </c>
      <c r="D9723" s="158" t="str">
        <f>IF(Tabel_Forespørgsel_fra_Visma28[[#This Row],[SupProd]]=" "," "," - "&amp;Tabel_Forespørgsel_fra_Visma28[[#This Row],[SupProd]])</f>
        <v xml:space="preserve"> </v>
      </c>
      <c r="E9723" t="s">
        <v>16</v>
      </c>
      <c r="F9723" s="158" t="str">
        <f>IF(Tabel_Forespørgsel_fra_Visma28[[#This Row],[SupDescr]]=" "," "," - "&amp;Tabel_Forespørgsel_fra_Visma28[[#This Row],[SupDescr]])</f>
        <v xml:space="preserve"> </v>
      </c>
      <c r="G9723" t="s">
        <v>5435</v>
      </c>
      <c r="H9723">
        <v>1</v>
      </c>
      <c r="I9723" s="158" t="str">
        <f>IF(A9723=A9722,I9722&amp;CHAR(10)&amp;"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4" spans="1:9" x14ac:dyDescent="0.25">
      <c r="A9724" t="s">
        <v>3697</v>
      </c>
      <c r="B9724">
        <v>53565668</v>
      </c>
      <c r="C9724" t="s">
        <v>16</v>
      </c>
      <c r="D9724" s="158" t="str">
        <f>IF(Tabel_Forespørgsel_fra_Visma28[[#This Row],[SupProd]]=" "," "," - "&amp;Tabel_Forespørgsel_fra_Visma28[[#This Row],[SupProd]])</f>
        <v xml:space="preserve"> </v>
      </c>
      <c r="E9724" t="s">
        <v>16</v>
      </c>
      <c r="F9724" s="158" t="str">
        <f>IF(Tabel_Forespørgsel_fra_Visma28[[#This Row],[SupDescr]]=" "," "," - "&amp;Tabel_Forespørgsel_fra_Visma28[[#This Row],[SupDescr]])</f>
        <v xml:space="preserve"> </v>
      </c>
      <c r="G9724" t="s">
        <v>5435</v>
      </c>
      <c r="H9724">
        <v>1</v>
      </c>
      <c r="I9724" s="158" t="str">
        <f>IF(A9724=A9723,I9723&amp;CHAR(10)&amp;"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5" spans="1:9" x14ac:dyDescent="0.25">
      <c r="A9725" t="s">
        <v>3573</v>
      </c>
      <c r="B9725">
        <v>53565668</v>
      </c>
      <c r="C9725" t="s">
        <v>16</v>
      </c>
      <c r="D9725" s="158" t="str">
        <f>IF(Tabel_Forespørgsel_fra_Visma28[[#This Row],[SupProd]]=" "," "," - "&amp;Tabel_Forespørgsel_fra_Visma28[[#This Row],[SupProd]])</f>
        <v xml:space="preserve"> </v>
      </c>
      <c r="E9725" t="s">
        <v>16</v>
      </c>
      <c r="F9725" s="158" t="str">
        <f>IF(Tabel_Forespørgsel_fra_Visma28[[#This Row],[SupDescr]]=" "," "," - "&amp;Tabel_Forespørgsel_fra_Visma28[[#This Row],[SupDescr]])</f>
        <v xml:space="preserve"> </v>
      </c>
      <c r="G9725" t="s">
        <v>5435</v>
      </c>
      <c r="H9725">
        <v>1</v>
      </c>
      <c r="I9725" s="158" t="str">
        <f>IF(A9725=A9724,I9724&amp;CHAR(10)&amp;"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6" spans="1:9" x14ac:dyDescent="0.25">
      <c r="A9726" t="s">
        <v>3610</v>
      </c>
      <c r="B9726">
        <v>53565668</v>
      </c>
      <c r="C9726" t="s">
        <v>16</v>
      </c>
      <c r="D9726" s="158" t="str">
        <f>IF(Tabel_Forespørgsel_fra_Visma28[[#This Row],[SupProd]]=" "," "," - "&amp;Tabel_Forespørgsel_fra_Visma28[[#This Row],[SupProd]])</f>
        <v xml:space="preserve"> </v>
      </c>
      <c r="E9726" t="s">
        <v>16</v>
      </c>
      <c r="F9726" s="158" t="str">
        <f>IF(Tabel_Forespørgsel_fra_Visma28[[#This Row],[SupDescr]]=" "," "," - "&amp;Tabel_Forespørgsel_fra_Visma28[[#This Row],[SupDescr]])</f>
        <v xml:space="preserve"> </v>
      </c>
      <c r="G9726" t="s">
        <v>5435</v>
      </c>
      <c r="H9726">
        <v>1</v>
      </c>
      <c r="I9726" s="158" t="str">
        <f>IF(A9726=A9725,I9725&amp;CHAR(10)&amp;"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7" spans="1:9" x14ac:dyDescent="0.25">
      <c r="A9727" t="s">
        <v>3698</v>
      </c>
      <c r="B9727">
        <v>53565668</v>
      </c>
      <c r="C9727" t="s">
        <v>16</v>
      </c>
      <c r="D9727" s="158" t="str">
        <f>IF(Tabel_Forespørgsel_fra_Visma28[[#This Row],[SupProd]]=" "," "," - "&amp;Tabel_Forespørgsel_fra_Visma28[[#This Row],[SupProd]])</f>
        <v xml:space="preserve"> </v>
      </c>
      <c r="E9727" t="s">
        <v>16</v>
      </c>
      <c r="F9727" s="158" t="str">
        <f>IF(Tabel_Forespørgsel_fra_Visma28[[#This Row],[SupDescr]]=" "," "," - "&amp;Tabel_Forespørgsel_fra_Visma28[[#This Row],[SupDescr]])</f>
        <v xml:space="preserve"> </v>
      </c>
      <c r="G9727" t="s">
        <v>5435</v>
      </c>
      <c r="H9727">
        <v>1</v>
      </c>
      <c r="I9727" s="158" t="str">
        <f>IF(A9727=A9726,I9726&amp;CHAR(10)&amp;"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8" spans="1:9" x14ac:dyDescent="0.25">
      <c r="A9728" t="s">
        <v>3687</v>
      </c>
      <c r="B9728">
        <v>53565668</v>
      </c>
      <c r="C9728" t="s">
        <v>16</v>
      </c>
      <c r="D9728" s="158" t="str">
        <f>IF(Tabel_Forespørgsel_fra_Visma28[[#This Row],[SupProd]]=" "," "," - "&amp;Tabel_Forespørgsel_fra_Visma28[[#This Row],[SupProd]])</f>
        <v xml:space="preserve"> </v>
      </c>
      <c r="E9728" t="s">
        <v>16</v>
      </c>
      <c r="F9728" s="158" t="str">
        <f>IF(Tabel_Forespørgsel_fra_Visma28[[#This Row],[SupDescr]]=" "," "," - "&amp;Tabel_Forespørgsel_fra_Visma28[[#This Row],[SupDescr]])</f>
        <v xml:space="preserve"> </v>
      </c>
      <c r="G9728" t="s">
        <v>5435</v>
      </c>
      <c r="H9728">
        <v>1</v>
      </c>
      <c r="I9728" s="158" t="str">
        <f>IF(A9728=A9727,I9727&amp;CHAR(10)&amp;"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9" spans="1:9" x14ac:dyDescent="0.25">
      <c r="A9729" t="s">
        <v>3688</v>
      </c>
      <c r="B9729">
        <v>53565668</v>
      </c>
      <c r="C9729" t="s">
        <v>16</v>
      </c>
      <c r="D9729" s="158" t="str">
        <f>IF(Tabel_Forespørgsel_fra_Visma28[[#This Row],[SupProd]]=" "," "," - "&amp;Tabel_Forespørgsel_fra_Visma28[[#This Row],[SupProd]])</f>
        <v xml:space="preserve"> </v>
      </c>
      <c r="E9729" t="s">
        <v>16</v>
      </c>
      <c r="F9729" s="158" t="str">
        <f>IF(Tabel_Forespørgsel_fra_Visma28[[#This Row],[SupDescr]]=" "," "," - "&amp;Tabel_Forespørgsel_fra_Visma28[[#This Row],[SupDescr]])</f>
        <v xml:space="preserve"> </v>
      </c>
      <c r="G9729" t="s">
        <v>5435</v>
      </c>
      <c r="H9729">
        <v>1</v>
      </c>
      <c r="I9729" s="158" t="str">
        <f>IF(A9729=A9728,I9728&amp;CHAR(10)&amp;"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0" spans="1:9" x14ac:dyDescent="0.25">
      <c r="A9730" t="s">
        <v>3689</v>
      </c>
      <c r="B9730">
        <v>53565668</v>
      </c>
      <c r="C9730" t="s">
        <v>16</v>
      </c>
      <c r="D9730" s="158" t="str">
        <f>IF(Tabel_Forespørgsel_fra_Visma28[[#This Row],[SupProd]]=" "," "," - "&amp;Tabel_Forespørgsel_fra_Visma28[[#This Row],[SupProd]])</f>
        <v xml:space="preserve"> </v>
      </c>
      <c r="E9730" t="s">
        <v>16</v>
      </c>
      <c r="F9730" s="158" t="str">
        <f>IF(Tabel_Forespørgsel_fra_Visma28[[#This Row],[SupDescr]]=" "," "," - "&amp;Tabel_Forespørgsel_fra_Visma28[[#This Row],[SupDescr]])</f>
        <v xml:space="preserve"> </v>
      </c>
      <c r="G9730" t="s">
        <v>5435</v>
      </c>
      <c r="H9730">
        <v>1</v>
      </c>
      <c r="I9730" s="158" t="str">
        <f>IF(A9730=A9729,I9729&amp;CHAR(10)&amp;"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1" spans="1:9" x14ac:dyDescent="0.25">
      <c r="A9731" t="s">
        <v>3605</v>
      </c>
      <c r="B9731">
        <v>53565668</v>
      </c>
      <c r="C9731" t="s">
        <v>16</v>
      </c>
      <c r="D9731" s="158" t="str">
        <f>IF(Tabel_Forespørgsel_fra_Visma28[[#This Row],[SupProd]]=" "," "," - "&amp;Tabel_Forespørgsel_fra_Visma28[[#This Row],[SupProd]])</f>
        <v xml:space="preserve"> </v>
      </c>
      <c r="E9731" t="s">
        <v>16</v>
      </c>
      <c r="F9731" s="158" t="str">
        <f>IF(Tabel_Forespørgsel_fra_Visma28[[#This Row],[SupDescr]]=" "," "," - "&amp;Tabel_Forespørgsel_fra_Visma28[[#This Row],[SupDescr]])</f>
        <v xml:space="preserve"> </v>
      </c>
      <c r="G9731" t="s">
        <v>5435</v>
      </c>
      <c r="H9731">
        <v>1</v>
      </c>
      <c r="I9731" s="158" t="str">
        <f>IF(A9731=A9730,I9730&amp;CHAR(10)&amp;"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2" spans="1:9" x14ac:dyDescent="0.25">
      <c r="A9732" t="s">
        <v>3606</v>
      </c>
      <c r="B9732">
        <v>53565668</v>
      </c>
      <c r="C9732" t="s">
        <v>16</v>
      </c>
      <c r="D9732" s="158" t="str">
        <f>IF(Tabel_Forespørgsel_fra_Visma28[[#This Row],[SupProd]]=" "," "," - "&amp;Tabel_Forespørgsel_fra_Visma28[[#This Row],[SupProd]])</f>
        <v xml:space="preserve"> </v>
      </c>
      <c r="E9732" t="s">
        <v>16</v>
      </c>
      <c r="F9732" s="158" t="str">
        <f>IF(Tabel_Forespørgsel_fra_Visma28[[#This Row],[SupDescr]]=" "," "," - "&amp;Tabel_Forespørgsel_fra_Visma28[[#This Row],[SupDescr]])</f>
        <v xml:space="preserve"> </v>
      </c>
      <c r="G9732" t="s">
        <v>5435</v>
      </c>
      <c r="H9732">
        <v>1</v>
      </c>
      <c r="I9732" s="158" t="str">
        <f>IF(A9732=A9731,I9731&amp;CHAR(10)&amp;"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3" spans="1:9" x14ac:dyDescent="0.25">
      <c r="A9733" t="s">
        <v>3614</v>
      </c>
      <c r="B9733">
        <v>53565668</v>
      </c>
      <c r="C9733" t="s">
        <v>16</v>
      </c>
      <c r="D9733" s="158" t="str">
        <f>IF(Tabel_Forespørgsel_fra_Visma28[[#This Row],[SupProd]]=" "," "," - "&amp;Tabel_Forespørgsel_fra_Visma28[[#This Row],[SupProd]])</f>
        <v xml:space="preserve"> </v>
      </c>
      <c r="E9733" t="s">
        <v>16</v>
      </c>
      <c r="F9733" s="158" t="str">
        <f>IF(Tabel_Forespørgsel_fra_Visma28[[#This Row],[SupDescr]]=" "," "," - "&amp;Tabel_Forespørgsel_fra_Visma28[[#This Row],[SupDescr]])</f>
        <v xml:space="preserve"> </v>
      </c>
      <c r="G9733" t="s">
        <v>5435</v>
      </c>
      <c r="H9733">
        <v>1</v>
      </c>
      <c r="I9733" s="158" t="str">
        <f>IF(A9733=A9732,I9732&amp;CHAR(10)&amp;"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4" spans="1:9" x14ac:dyDescent="0.25">
      <c r="A9734" t="s">
        <v>3690</v>
      </c>
      <c r="B9734">
        <v>53565668</v>
      </c>
      <c r="C9734" t="s">
        <v>16</v>
      </c>
      <c r="D9734" s="158" t="str">
        <f>IF(Tabel_Forespørgsel_fra_Visma28[[#This Row],[SupProd]]=" "," "," - "&amp;Tabel_Forespørgsel_fra_Visma28[[#This Row],[SupProd]])</f>
        <v xml:space="preserve"> </v>
      </c>
      <c r="E9734" t="s">
        <v>16</v>
      </c>
      <c r="F9734" s="158" t="str">
        <f>IF(Tabel_Forespørgsel_fra_Visma28[[#This Row],[SupDescr]]=" "," "," - "&amp;Tabel_Forespørgsel_fra_Visma28[[#This Row],[SupDescr]])</f>
        <v xml:space="preserve"> </v>
      </c>
      <c r="G9734" t="s">
        <v>5435</v>
      </c>
      <c r="H9734">
        <v>1</v>
      </c>
      <c r="I9734" s="158" t="str">
        <f>IF(A9734=A9733,I9733&amp;CHAR(10)&amp;"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5" spans="1:9" x14ac:dyDescent="0.25">
      <c r="A9735" t="s">
        <v>3691</v>
      </c>
      <c r="B9735">
        <v>53565668</v>
      </c>
      <c r="C9735" t="s">
        <v>16</v>
      </c>
      <c r="D9735" s="158" t="str">
        <f>IF(Tabel_Forespørgsel_fra_Visma28[[#This Row],[SupProd]]=" "," "," - "&amp;Tabel_Forespørgsel_fra_Visma28[[#This Row],[SupProd]])</f>
        <v xml:space="preserve"> </v>
      </c>
      <c r="E9735" t="s">
        <v>16</v>
      </c>
      <c r="F9735" s="158" t="str">
        <f>IF(Tabel_Forespørgsel_fra_Visma28[[#This Row],[SupDescr]]=" "," "," - "&amp;Tabel_Forespørgsel_fra_Visma28[[#This Row],[SupDescr]])</f>
        <v xml:space="preserve"> </v>
      </c>
      <c r="G9735" t="s">
        <v>5435</v>
      </c>
      <c r="H9735">
        <v>1</v>
      </c>
      <c r="I9735" s="158" t="str">
        <f>IF(A9735=A9734,I9734&amp;CHAR(10)&amp;"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6" spans="1:9" x14ac:dyDescent="0.25">
      <c r="A9736" t="s">
        <v>3577</v>
      </c>
      <c r="B9736">
        <v>53565668</v>
      </c>
      <c r="C9736" t="s">
        <v>16</v>
      </c>
      <c r="D9736" s="158" t="str">
        <f>IF(Tabel_Forespørgsel_fra_Visma28[[#This Row],[SupProd]]=" "," "," - "&amp;Tabel_Forespørgsel_fra_Visma28[[#This Row],[SupProd]])</f>
        <v xml:space="preserve"> </v>
      </c>
      <c r="E9736" t="s">
        <v>16</v>
      </c>
      <c r="F9736" s="158" t="str">
        <f>IF(Tabel_Forespørgsel_fra_Visma28[[#This Row],[SupDescr]]=" "," "," - "&amp;Tabel_Forespørgsel_fra_Visma28[[#This Row],[SupDescr]])</f>
        <v xml:space="preserve"> </v>
      </c>
      <c r="G9736" t="s">
        <v>5435</v>
      </c>
      <c r="H9736">
        <v>1</v>
      </c>
      <c r="I9736" s="158" t="str">
        <f>IF(A9736=A9735,I9735&amp;CHAR(10)&amp;"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7" spans="1:9" x14ac:dyDescent="0.25">
      <c r="A9737" t="s">
        <v>3753</v>
      </c>
      <c r="B9737">
        <v>53565668</v>
      </c>
      <c r="C9737" t="s">
        <v>16</v>
      </c>
      <c r="D9737" s="158" t="str">
        <f>IF(Tabel_Forespørgsel_fra_Visma28[[#This Row],[SupProd]]=" "," "," - "&amp;Tabel_Forespørgsel_fra_Visma28[[#This Row],[SupProd]])</f>
        <v xml:space="preserve"> </v>
      </c>
      <c r="E9737" t="s">
        <v>16</v>
      </c>
      <c r="F9737" s="158" t="str">
        <f>IF(Tabel_Forespørgsel_fra_Visma28[[#This Row],[SupDescr]]=" "," "," - "&amp;Tabel_Forespørgsel_fra_Visma28[[#This Row],[SupDescr]])</f>
        <v xml:space="preserve"> </v>
      </c>
      <c r="G9737" t="s">
        <v>5435</v>
      </c>
      <c r="H9737">
        <v>1</v>
      </c>
      <c r="I9737" s="158" t="str">
        <f>IF(A9737=A9736,I9736&amp;CHAR(10)&amp;"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8" spans="1:9" x14ac:dyDescent="0.25">
      <c r="A9738" t="s">
        <v>3692</v>
      </c>
      <c r="B9738">
        <v>53565668</v>
      </c>
      <c r="C9738" t="s">
        <v>16</v>
      </c>
      <c r="D9738" s="158" t="str">
        <f>IF(Tabel_Forespørgsel_fra_Visma28[[#This Row],[SupProd]]=" "," "," - "&amp;Tabel_Forespørgsel_fra_Visma28[[#This Row],[SupProd]])</f>
        <v xml:space="preserve"> </v>
      </c>
      <c r="E9738" t="s">
        <v>16</v>
      </c>
      <c r="F9738" s="158" t="str">
        <f>IF(Tabel_Forespørgsel_fra_Visma28[[#This Row],[SupDescr]]=" "," "," - "&amp;Tabel_Forespørgsel_fra_Visma28[[#This Row],[SupDescr]])</f>
        <v xml:space="preserve"> </v>
      </c>
      <c r="G9738" t="s">
        <v>5435</v>
      </c>
      <c r="H9738">
        <v>1</v>
      </c>
      <c r="I9738" s="158" t="str">
        <f>IF(A9738=A9737,I9737&amp;CHAR(10)&amp;"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9" spans="1:9" x14ac:dyDescent="0.25">
      <c r="A9739" t="s">
        <v>3682</v>
      </c>
      <c r="B9739">
        <v>53565668</v>
      </c>
      <c r="C9739" t="s">
        <v>16</v>
      </c>
      <c r="D9739" s="158" t="str">
        <f>IF(Tabel_Forespørgsel_fra_Visma28[[#This Row],[SupProd]]=" "," "," - "&amp;Tabel_Forespørgsel_fra_Visma28[[#This Row],[SupProd]])</f>
        <v xml:space="preserve"> </v>
      </c>
      <c r="E9739" t="s">
        <v>16</v>
      </c>
      <c r="F9739" s="158" t="str">
        <f>IF(Tabel_Forespørgsel_fra_Visma28[[#This Row],[SupDescr]]=" "," "," - "&amp;Tabel_Forespørgsel_fra_Visma28[[#This Row],[SupDescr]])</f>
        <v xml:space="preserve"> </v>
      </c>
      <c r="G9739" t="s">
        <v>5435</v>
      </c>
      <c r="H9739">
        <v>1</v>
      </c>
      <c r="I9739" s="158" t="str">
        <f>IF(A9739=A9738,I9738&amp;CHAR(10)&amp;"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0" spans="1:9" x14ac:dyDescent="0.25">
      <c r="A9740" t="s">
        <v>3723</v>
      </c>
      <c r="B9740">
        <v>53565668</v>
      </c>
      <c r="C9740" t="s">
        <v>16</v>
      </c>
      <c r="D9740" s="158" t="str">
        <f>IF(Tabel_Forespørgsel_fra_Visma28[[#This Row],[SupProd]]=" "," "," - "&amp;Tabel_Forespørgsel_fra_Visma28[[#This Row],[SupProd]])</f>
        <v xml:space="preserve"> </v>
      </c>
      <c r="E9740" t="s">
        <v>16</v>
      </c>
      <c r="F9740" s="158" t="str">
        <f>IF(Tabel_Forespørgsel_fra_Visma28[[#This Row],[SupDescr]]=" "," "," - "&amp;Tabel_Forespørgsel_fra_Visma28[[#This Row],[SupDescr]])</f>
        <v xml:space="preserve"> </v>
      </c>
      <c r="G9740" t="s">
        <v>5435</v>
      </c>
      <c r="H9740">
        <v>1</v>
      </c>
      <c r="I9740" s="158" t="str">
        <f>IF(A9740=A9739,I9739&amp;CHAR(10)&amp;"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1" spans="1:9" x14ac:dyDescent="0.25">
      <c r="A9741" t="s">
        <v>3683</v>
      </c>
      <c r="B9741">
        <v>53565668</v>
      </c>
      <c r="C9741" t="s">
        <v>16</v>
      </c>
      <c r="D9741" s="158" t="str">
        <f>IF(Tabel_Forespørgsel_fra_Visma28[[#This Row],[SupProd]]=" "," "," - "&amp;Tabel_Forespørgsel_fra_Visma28[[#This Row],[SupProd]])</f>
        <v xml:space="preserve"> </v>
      </c>
      <c r="E9741" t="s">
        <v>16</v>
      </c>
      <c r="F9741" s="158" t="str">
        <f>IF(Tabel_Forespørgsel_fra_Visma28[[#This Row],[SupDescr]]=" "," "," - "&amp;Tabel_Forespørgsel_fra_Visma28[[#This Row],[SupDescr]])</f>
        <v xml:space="preserve"> </v>
      </c>
      <c r="G9741" t="s">
        <v>5435</v>
      </c>
      <c r="H9741">
        <v>1</v>
      </c>
      <c r="I9741" s="158" t="str">
        <f>IF(A9741=A9740,I9740&amp;CHAR(10)&amp;"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2" spans="1:9" x14ac:dyDescent="0.25">
      <c r="A9742" t="s">
        <v>3684</v>
      </c>
      <c r="B9742">
        <v>53565668</v>
      </c>
      <c r="C9742" t="s">
        <v>16</v>
      </c>
      <c r="D9742" s="158" t="str">
        <f>IF(Tabel_Forespørgsel_fra_Visma28[[#This Row],[SupProd]]=" "," "," - "&amp;Tabel_Forespørgsel_fra_Visma28[[#This Row],[SupProd]])</f>
        <v xml:space="preserve"> </v>
      </c>
      <c r="E9742" t="s">
        <v>16</v>
      </c>
      <c r="F9742" s="158" t="str">
        <f>IF(Tabel_Forespørgsel_fra_Visma28[[#This Row],[SupDescr]]=" "," "," - "&amp;Tabel_Forespørgsel_fra_Visma28[[#This Row],[SupDescr]])</f>
        <v xml:space="preserve"> </v>
      </c>
      <c r="G9742" t="s">
        <v>5435</v>
      </c>
      <c r="H9742">
        <v>1</v>
      </c>
      <c r="I9742" s="158" t="str">
        <f>IF(A9742=A9741,I9741&amp;CHAR(10)&amp;"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3" spans="1:9" x14ac:dyDescent="0.25">
      <c r="A9743" t="s">
        <v>3685</v>
      </c>
      <c r="B9743">
        <v>53565668</v>
      </c>
      <c r="C9743" t="s">
        <v>16</v>
      </c>
      <c r="D9743" s="158" t="str">
        <f>IF(Tabel_Forespørgsel_fra_Visma28[[#This Row],[SupProd]]=" "," "," - "&amp;Tabel_Forespørgsel_fra_Visma28[[#This Row],[SupProd]])</f>
        <v xml:space="preserve"> </v>
      </c>
      <c r="E9743" t="s">
        <v>16</v>
      </c>
      <c r="F9743" s="158" t="str">
        <f>IF(Tabel_Forespørgsel_fra_Visma28[[#This Row],[SupDescr]]=" "," "," - "&amp;Tabel_Forespørgsel_fra_Visma28[[#This Row],[SupDescr]])</f>
        <v xml:space="preserve"> </v>
      </c>
      <c r="G9743" t="s">
        <v>5435</v>
      </c>
      <c r="H9743">
        <v>1</v>
      </c>
      <c r="I9743" s="158" t="str">
        <f>IF(A9743=A9742,I9742&amp;CHAR(10)&amp;"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4" spans="1:9" x14ac:dyDescent="0.25">
      <c r="A9744" t="s">
        <v>3686</v>
      </c>
      <c r="B9744">
        <v>53565668</v>
      </c>
      <c r="C9744" t="s">
        <v>16</v>
      </c>
      <c r="D9744" s="158" t="str">
        <f>IF(Tabel_Forespørgsel_fra_Visma28[[#This Row],[SupProd]]=" "," "," - "&amp;Tabel_Forespørgsel_fra_Visma28[[#This Row],[SupProd]])</f>
        <v xml:space="preserve"> </v>
      </c>
      <c r="E9744" t="s">
        <v>16</v>
      </c>
      <c r="F9744" s="158" t="str">
        <f>IF(Tabel_Forespørgsel_fra_Visma28[[#This Row],[SupDescr]]=" "," "," - "&amp;Tabel_Forespørgsel_fra_Visma28[[#This Row],[SupDescr]])</f>
        <v xml:space="preserve"> </v>
      </c>
      <c r="G9744" t="s">
        <v>5435</v>
      </c>
      <c r="H9744">
        <v>1</v>
      </c>
      <c r="I9744" s="158" t="str">
        <f>IF(A9744=A9743,I9743&amp;CHAR(10)&amp;"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5" spans="1:9" x14ac:dyDescent="0.25">
      <c r="A9745" t="s">
        <v>6622</v>
      </c>
      <c r="B9745">
        <v>53565668</v>
      </c>
      <c r="C9745" t="s">
        <v>16</v>
      </c>
      <c r="D9745" s="158" t="str">
        <f>IF(Tabel_Forespørgsel_fra_Visma28[[#This Row],[SupProd]]=" "," "," - "&amp;Tabel_Forespørgsel_fra_Visma28[[#This Row],[SupProd]])</f>
        <v xml:space="preserve"> </v>
      </c>
      <c r="E9745" t="s">
        <v>16</v>
      </c>
      <c r="F9745" s="158" t="str">
        <f>IF(Tabel_Forespørgsel_fra_Visma28[[#This Row],[SupDescr]]=" "," "," - "&amp;Tabel_Forespørgsel_fra_Visma28[[#This Row],[SupDescr]])</f>
        <v xml:space="preserve"> </v>
      </c>
      <c r="G9745" t="s">
        <v>5435</v>
      </c>
      <c r="H9745">
        <v>1</v>
      </c>
      <c r="I9745" s="158" t="str">
        <f>IF(A9745=A9744,I9744&amp;CHAR(10)&amp;"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6" spans="1:9" x14ac:dyDescent="0.25">
      <c r="A9746" t="s">
        <v>3676</v>
      </c>
      <c r="B9746">
        <v>53565668</v>
      </c>
      <c r="C9746" t="s">
        <v>16</v>
      </c>
      <c r="D9746" s="158" t="str">
        <f>IF(Tabel_Forespørgsel_fra_Visma28[[#This Row],[SupProd]]=" "," "," - "&amp;Tabel_Forespørgsel_fra_Visma28[[#This Row],[SupProd]])</f>
        <v xml:space="preserve"> </v>
      </c>
      <c r="E9746" t="s">
        <v>16</v>
      </c>
      <c r="F9746" s="158" t="str">
        <f>IF(Tabel_Forespørgsel_fra_Visma28[[#This Row],[SupDescr]]=" "," "," - "&amp;Tabel_Forespørgsel_fra_Visma28[[#This Row],[SupDescr]])</f>
        <v xml:space="preserve"> </v>
      </c>
      <c r="G9746" t="s">
        <v>5435</v>
      </c>
      <c r="H9746">
        <v>1</v>
      </c>
      <c r="I9746" s="158" t="str">
        <f>IF(A9746=A9745,I9745&amp;CHAR(10)&amp;"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7" spans="1:9" x14ac:dyDescent="0.25">
      <c r="A9747" t="s">
        <v>3677</v>
      </c>
      <c r="B9747">
        <v>53565668</v>
      </c>
      <c r="C9747" t="s">
        <v>16</v>
      </c>
      <c r="D9747" s="158" t="str">
        <f>IF(Tabel_Forespørgsel_fra_Visma28[[#This Row],[SupProd]]=" "," "," - "&amp;Tabel_Forespørgsel_fra_Visma28[[#This Row],[SupProd]])</f>
        <v xml:space="preserve"> </v>
      </c>
      <c r="E9747" t="s">
        <v>16</v>
      </c>
      <c r="F9747" s="158" t="str">
        <f>IF(Tabel_Forespørgsel_fra_Visma28[[#This Row],[SupDescr]]=" "," "," - "&amp;Tabel_Forespørgsel_fra_Visma28[[#This Row],[SupDescr]])</f>
        <v xml:space="preserve"> </v>
      </c>
      <c r="G9747" t="s">
        <v>5435</v>
      </c>
      <c r="H9747">
        <v>1</v>
      </c>
      <c r="I9747" s="158" t="str">
        <f>IF(A9747=A9746,I9746&amp;CHAR(10)&amp;"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8" spans="1:9" x14ac:dyDescent="0.25">
      <c r="A9748" t="s">
        <v>3678</v>
      </c>
      <c r="B9748">
        <v>53565668</v>
      </c>
      <c r="C9748" t="s">
        <v>16</v>
      </c>
      <c r="D9748" s="158" t="str">
        <f>IF(Tabel_Forespørgsel_fra_Visma28[[#This Row],[SupProd]]=" "," "," - "&amp;Tabel_Forespørgsel_fra_Visma28[[#This Row],[SupProd]])</f>
        <v xml:space="preserve"> </v>
      </c>
      <c r="E9748" t="s">
        <v>16</v>
      </c>
      <c r="F9748" s="158" t="str">
        <f>IF(Tabel_Forespørgsel_fra_Visma28[[#This Row],[SupDescr]]=" "," "," - "&amp;Tabel_Forespørgsel_fra_Visma28[[#This Row],[SupDescr]])</f>
        <v xml:space="preserve"> </v>
      </c>
      <c r="G9748" t="s">
        <v>5435</v>
      </c>
      <c r="H9748">
        <v>1</v>
      </c>
      <c r="I9748" s="158" t="str">
        <f>IF(A9748=A9747,I9747&amp;CHAR(10)&amp;"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9" spans="1:9" x14ac:dyDescent="0.25">
      <c r="A9749" t="s">
        <v>3679</v>
      </c>
      <c r="B9749">
        <v>53565668</v>
      </c>
      <c r="C9749" t="s">
        <v>16</v>
      </c>
      <c r="D9749" s="158" t="str">
        <f>IF(Tabel_Forespørgsel_fra_Visma28[[#This Row],[SupProd]]=" "," "," - "&amp;Tabel_Forespørgsel_fra_Visma28[[#This Row],[SupProd]])</f>
        <v xml:space="preserve"> </v>
      </c>
      <c r="E9749" t="s">
        <v>16</v>
      </c>
      <c r="F9749" s="158" t="str">
        <f>IF(Tabel_Forespørgsel_fra_Visma28[[#This Row],[SupDescr]]=" "," "," - "&amp;Tabel_Forespørgsel_fra_Visma28[[#This Row],[SupDescr]])</f>
        <v xml:space="preserve"> </v>
      </c>
      <c r="G9749" t="s">
        <v>5435</v>
      </c>
      <c r="H9749">
        <v>1</v>
      </c>
      <c r="I9749" s="158" t="str">
        <f>IF(A9749=A9748,I9748&amp;CHAR(10)&amp;"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0" spans="1:9" x14ac:dyDescent="0.25">
      <c r="A9750" t="s">
        <v>3644</v>
      </c>
      <c r="B9750">
        <v>53565668</v>
      </c>
      <c r="C9750" t="s">
        <v>16</v>
      </c>
      <c r="D9750" s="158" t="str">
        <f>IF(Tabel_Forespørgsel_fra_Visma28[[#This Row],[SupProd]]=" "," "," - "&amp;Tabel_Forespørgsel_fra_Visma28[[#This Row],[SupProd]])</f>
        <v xml:space="preserve"> </v>
      </c>
      <c r="E9750" t="s">
        <v>16</v>
      </c>
      <c r="F9750" s="158" t="str">
        <f>IF(Tabel_Forespørgsel_fra_Visma28[[#This Row],[SupDescr]]=" "," "," - "&amp;Tabel_Forespørgsel_fra_Visma28[[#This Row],[SupDescr]])</f>
        <v xml:space="preserve"> </v>
      </c>
      <c r="G9750" t="s">
        <v>5435</v>
      </c>
      <c r="H9750">
        <v>1</v>
      </c>
      <c r="I9750" s="158" t="str">
        <f>IF(A9750=A9749,I9749&amp;CHAR(10)&amp;"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1" spans="1:9" x14ac:dyDescent="0.25">
      <c r="A9751" t="s">
        <v>3680</v>
      </c>
      <c r="B9751">
        <v>53565668</v>
      </c>
      <c r="C9751" t="s">
        <v>16</v>
      </c>
      <c r="D9751" s="158" t="str">
        <f>IF(Tabel_Forespørgsel_fra_Visma28[[#This Row],[SupProd]]=" "," "," - "&amp;Tabel_Forespørgsel_fra_Visma28[[#This Row],[SupProd]])</f>
        <v xml:space="preserve"> </v>
      </c>
      <c r="E9751" t="s">
        <v>16</v>
      </c>
      <c r="F9751" s="158" t="str">
        <f>IF(Tabel_Forespørgsel_fra_Visma28[[#This Row],[SupDescr]]=" "," "," - "&amp;Tabel_Forespørgsel_fra_Visma28[[#This Row],[SupDescr]])</f>
        <v xml:space="preserve"> </v>
      </c>
      <c r="G9751" t="s">
        <v>5435</v>
      </c>
      <c r="H9751">
        <v>1</v>
      </c>
      <c r="I9751" s="158" t="str">
        <f>IF(A9751=A9750,I9750&amp;CHAR(10)&amp;"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2" spans="1:9" x14ac:dyDescent="0.25">
      <c r="A9752" t="s">
        <v>3607</v>
      </c>
      <c r="B9752">
        <v>53565668</v>
      </c>
      <c r="C9752" t="s">
        <v>16</v>
      </c>
      <c r="D9752" s="158" t="str">
        <f>IF(Tabel_Forespørgsel_fra_Visma28[[#This Row],[SupProd]]=" "," "," - "&amp;Tabel_Forespørgsel_fra_Visma28[[#This Row],[SupProd]])</f>
        <v xml:space="preserve"> </v>
      </c>
      <c r="E9752" t="s">
        <v>16</v>
      </c>
      <c r="F9752" s="158" t="str">
        <f>IF(Tabel_Forespørgsel_fra_Visma28[[#This Row],[SupDescr]]=" "," "," - "&amp;Tabel_Forespørgsel_fra_Visma28[[#This Row],[SupDescr]])</f>
        <v xml:space="preserve"> </v>
      </c>
      <c r="G9752" t="s">
        <v>5435</v>
      </c>
      <c r="H9752">
        <v>1</v>
      </c>
      <c r="I9752" s="158" t="str">
        <f>IF(A9752=A9751,I9751&amp;CHAR(10)&amp;"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3" spans="1:9" x14ac:dyDescent="0.25">
      <c r="A9753" t="s">
        <v>3681</v>
      </c>
      <c r="B9753">
        <v>53565668</v>
      </c>
      <c r="C9753" t="s">
        <v>16</v>
      </c>
      <c r="D9753" s="158" t="str">
        <f>IF(Tabel_Forespørgsel_fra_Visma28[[#This Row],[SupProd]]=" "," "," - "&amp;Tabel_Forespørgsel_fra_Visma28[[#This Row],[SupProd]])</f>
        <v xml:space="preserve"> </v>
      </c>
      <c r="E9753" t="s">
        <v>16</v>
      </c>
      <c r="F9753" s="158" t="str">
        <f>IF(Tabel_Forespørgsel_fra_Visma28[[#This Row],[SupDescr]]=" "," "," - "&amp;Tabel_Forespørgsel_fra_Visma28[[#This Row],[SupDescr]])</f>
        <v xml:space="preserve"> </v>
      </c>
      <c r="G9753" t="s">
        <v>5435</v>
      </c>
      <c r="H9753">
        <v>1</v>
      </c>
      <c r="I9753" s="158" t="str">
        <f>IF(A9753=A9752,I9752&amp;CHAR(10)&amp;"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4" spans="1:9" x14ac:dyDescent="0.25">
      <c r="A9754" t="s">
        <v>3670</v>
      </c>
      <c r="B9754">
        <v>53565668</v>
      </c>
      <c r="C9754" t="s">
        <v>16</v>
      </c>
      <c r="D9754" s="158" t="str">
        <f>IF(Tabel_Forespørgsel_fra_Visma28[[#This Row],[SupProd]]=" "," "," - "&amp;Tabel_Forespørgsel_fra_Visma28[[#This Row],[SupProd]])</f>
        <v xml:space="preserve"> </v>
      </c>
      <c r="E9754" t="s">
        <v>16</v>
      </c>
      <c r="F9754" s="158" t="str">
        <f>IF(Tabel_Forespørgsel_fra_Visma28[[#This Row],[SupDescr]]=" "," "," - "&amp;Tabel_Forespørgsel_fra_Visma28[[#This Row],[SupDescr]])</f>
        <v xml:space="preserve"> </v>
      </c>
      <c r="G9754" t="s">
        <v>5435</v>
      </c>
      <c r="H9754">
        <v>1</v>
      </c>
      <c r="I9754" s="158" t="str">
        <f>IF(A9754=A9753,I9753&amp;CHAR(10)&amp;"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5" spans="1:9" x14ac:dyDescent="0.25">
      <c r="A9755" t="s">
        <v>3671</v>
      </c>
      <c r="B9755">
        <v>53565668</v>
      </c>
      <c r="C9755" t="s">
        <v>16</v>
      </c>
      <c r="D9755" s="158" t="str">
        <f>IF(Tabel_Forespørgsel_fra_Visma28[[#This Row],[SupProd]]=" "," "," - "&amp;Tabel_Forespørgsel_fra_Visma28[[#This Row],[SupProd]])</f>
        <v xml:space="preserve"> </v>
      </c>
      <c r="E9755" t="s">
        <v>16</v>
      </c>
      <c r="F9755" s="158" t="str">
        <f>IF(Tabel_Forespørgsel_fra_Visma28[[#This Row],[SupDescr]]=" "," "," - "&amp;Tabel_Forespørgsel_fra_Visma28[[#This Row],[SupDescr]])</f>
        <v xml:space="preserve"> </v>
      </c>
      <c r="G9755" t="s">
        <v>5435</v>
      </c>
      <c r="H9755">
        <v>1</v>
      </c>
      <c r="I9755" s="158" t="str">
        <f>IF(A9755=A9754,I9754&amp;CHAR(10)&amp;"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6" spans="1:9" x14ac:dyDescent="0.25">
      <c r="A9756" t="s">
        <v>3672</v>
      </c>
      <c r="B9756">
        <v>53565668</v>
      </c>
      <c r="C9756" t="s">
        <v>16</v>
      </c>
      <c r="D9756" s="158" t="str">
        <f>IF(Tabel_Forespørgsel_fra_Visma28[[#This Row],[SupProd]]=" "," "," - "&amp;Tabel_Forespørgsel_fra_Visma28[[#This Row],[SupProd]])</f>
        <v xml:space="preserve"> </v>
      </c>
      <c r="E9756" t="s">
        <v>16</v>
      </c>
      <c r="F9756" s="158" t="str">
        <f>IF(Tabel_Forespørgsel_fra_Visma28[[#This Row],[SupDescr]]=" "," "," - "&amp;Tabel_Forespørgsel_fra_Visma28[[#This Row],[SupDescr]])</f>
        <v xml:space="preserve"> </v>
      </c>
      <c r="G9756" t="s">
        <v>5435</v>
      </c>
      <c r="H9756">
        <v>1</v>
      </c>
      <c r="I9756" s="158" t="str">
        <f>IF(A9756=A9755,I9755&amp;CHAR(10)&amp;"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7" spans="1:9" x14ac:dyDescent="0.25">
      <c r="A9757" t="s">
        <v>3673</v>
      </c>
      <c r="B9757">
        <v>53565668</v>
      </c>
      <c r="C9757" t="s">
        <v>16</v>
      </c>
      <c r="D9757" s="158" t="str">
        <f>IF(Tabel_Forespørgsel_fra_Visma28[[#This Row],[SupProd]]=" "," "," - "&amp;Tabel_Forespørgsel_fra_Visma28[[#This Row],[SupProd]])</f>
        <v xml:space="preserve"> </v>
      </c>
      <c r="E9757" t="s">
        <v>16</v>
      </c>
      <c r="F9757" s="158" t="str">
        <f>IF(Tabel_Forespørgsel_fra_Visma28[[#This Row],[SupDescr]]=" "," "," - "&amp;Tabel_Forespørgsel_fra_Visma28[[#This Row],[SupDescr]])</f>
        <v xml:space="preserve"> </v>
      </c>
      <c r="G9757" t="s">
        <v>5435</v>
      </c>
      <c r="H9757">
        <v>1</v>
      </c>
      <c r="I9757" s="158" t="str">
        <f>IF(A9757=A9756,I9756&amp;CHAR(10)&amp;"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8" spans="1:9" x14ac:dyDescent="0.25">
      <c r="A9758" t="s">
        <v>3674</v>
      </c>
      <c r="B9758">
        <v>53565668</v>
      </c>
      <c r="C9758" t="s">
        <v>16</v>
      </c>
      <c r="D9758" s="158" t="str">
        <f>IF(Tabel_Forespørgsel_fra_Visma28[[#This Row],[SupProd]]=" "," "," - "&amp;Tabel_Forespørgsel_fra_Visma28[[#This Row],[SupProd]])</f>
        <v xml:space="preserve"> </v>
      </c>
      <c r="E9758" t="s">
        <v>16</v>
      </c>
      <c r="F9758" s="158" t="str">
        <f>IF(Tabel_Forespørgsel_fra_Visma28[[#This Row],[SupDescr]]=" "," "," - "&amp;Tabel_Forespørgsel_fra_Visma28[[#This Row],[SupDescr]])</f>
        <v xml:space="preserve"> </v>
      </c>
      <c r="G9758" t="s">
        <v>5435</v>
      </c>
      <c r="H9758">
        <v>1</v>
      </c>
      <c r="I9758" s="158" t="str">
        <f>IF(A9758=A9757,I9757&amp;CHAR(10)&amp;"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9" spans="1:9" x14ac:dyDescent="0.25">
      <c r="A9759" t="s">
        <v>3675</v>
      </c>
      <c r="B9759">
        <v>53565668</v>
      </c>
      <c r="C9759" t="s">
        <v>16</v>
      </c>
      <c r="D9759" s="158" t="str">
        <f>IF(Tabel_Forespørgsel_fra_Visma28[[#This Row],[SupProd]]=" "," "," - "&amp;Tabel_Forespørgsel_fra_Visma28[[#This Row],[SupProd]])</f>
        <v xml:space="preserve"> </v>
      </c>
      <c r="E9759" t="s">
        <v>16</v>
      </c>
      <c r="F9759" s="158" t="str">
        <f>IF(Tabel_Forespørgsel_fra_Visma28[[#This Row],[SupDescr]]=" "," "," - "&amp;Tabel_Forespørgsel_fra_Visma28[[#This Row],[SupDescr]])</f>
        <v xml:space="preserve"> </v>
      </c>
      <c r="G9759" t="s">
        <v>5435</v>
      </c>
      <c r="H9759">
        <v>1</v>
      </c>
      <c r="I9759" s="158" t="str">
        <f>IF(A9759=A9758,I9758&amp;CHAR(10)&amp;"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0" spans="1:9" x14ac:dyDescent="0.25">
      <c r="A9760" t="s">
        <v>3664</v>
      </c>
      <c r="B9760">
        <v>53565668</v>
      </c>
      <c r="C9760" t="s">
        <v>16</v>
      </c>
      <c r="D9760" s="158" t="str">
        <f>IF(Tabel_Forespørgsel_fra_Visma28[[#This Row],[SupProd]]=" "," "," - "&amp;Tabel_Forespørgsel_fra_Visma28[[#This Row],[SupProd]])</f>
        <v xml:space="preserve"> </v>
      </c>
      <c r="E9760" t="s">
        <v>16</v>
      </c>
      <c r="F9760" s="158" t="str">
        <f>IF(Tabel_Forespørgsel_fra_Visma28[[#This Row],[SupDescr]]=" "," "," - "&amp;Tabel_Forespørgsel_fra_Visma28[[#This Row],[SupDescr]])</f>
        <v xml:space="preserve"> </v>
      </c>
      <c r="G9760" t="s">
        <v>5435</v>
      </c>
      <c r="H9760">
        <v>1</v>
      </c>
      <c r="I9760" s="158" t="str">
        <f>IF(A9760=A9759,I9759&amp;CHAR(10)&amp;"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1" spans="1:9" x14ac:dyDescent="0.25">
      <c r="A9761" t="s">
        <v>3665</v>
      </c>
      <c r="B9761">
        <v>53565668</v>
      </c>
      <c r="C9761" t="s">
        <v>16</v>
      </c>
      <c r="D9761" s="158" t="str">
        <f>IF(Tabel_Forespørgsel_fra_Visma28[[#This Row],[SupProd]]=" "," "," - "&amp;Tabel_Forespørgsel_fra_Visma28[[#This Row],[SupProd]])</f>
        <v xml:space="preserve"> </v>
      </c>
      <c r="E9761" t="s">
        <v>16</v>
      </c>
      <c r="F9761" s="158" t="str">
        <f>IF(Tabel_Forespørgsel_fra_Visma28[[#This Row],[SupDescr]]=" "," "," - "&amp;Tabel_Forespørgsel_fra_Visma28[[#This Row],[SupDescr]])</f>
        <v xml:space="preserve"> </v>
      </c>
      <c r="G9761" t="s">
        <v>5435</v>
      </c>
      <c r="H9761">
        <v>1</v>
      </c>
      <c r="I9761" s="158" t="str">
        <f>IF(A9761=A9760,I9760&amp;CHAR(10)&amp;"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2" spans="1:9" x14ac:dyDescent="0.25">
      <c r="A9762" t="s">
        <v>3666</v>
      </c>
      <c r="B9762">
        <v>53565668</v>
      </c>
      <c r="C9762" t="s">
        <v>16</v>
      </c>
      <c r="D9762" s="158" t="str">
        <f>IF(Tabel_Forespørgsel_fra_Visma28[[#This Row],[SupProd]]=" "," "," - "&amp;Tabel_Forespørgsel_fra_Visma28[[#This Row],[SupProd]])</f>
        <v xml:space="preserve"> </v>
      </c>
      <c r="E9762" t="s">
        <v>16</v>
      </c>
      <c r="F9762" s="158" t="str">
        <f>IF(Tabel_Forespørgsel_fra_Visma28[[#This Row],[SupDescr]]=" "," "," - "&amp;Tabel_Forespørgsel_fra_Visma28[[#This Row],[SupDescr]])</f>
        <v xml:space="preserve"> </v>
      </c>
      <c r="G9762" t="s">
        <v>5435</v>
      </c>
      <c r="H9762">
        <v>1</v>
      </c>
      <c r="I9762" s="158" t="str">
        <f>IF(A9762=A9761,I9761&amp;CHAR(10)&amp;"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3" spans="1:9" x14ac:dyDescent="0.25">
      <c r="A9763" t="s">
        <v>3667</v>
      </c>
      <c r="B9763">
        <v>53565668</v>
      </c>
      <c r="C9763" t="s">
        <v>16</v>
      </c>
      <c r="D9763" s="158" t="str">
        <f>IF(Tabel_Forespørgsel_fra_Visma28[[#This Row],[SupProd]]=" "," "," - "&amp;Tabel_Forespørgsel_fra_Visma28[[#This Row],[SupProd]])</f>
        <v xml:space="preserve"> </v>
      </c>
      <c r="E9763" t="s">
        <v>16</v>
      </c>
      <c r="F9763" s="158" t="str">
        <f>IF(Tabel_Forespørgsel_fra_Visma28[[#This Row],[SupDescr]]=" "," "," - "&amp;Tabel_Forespørgsel_fra_Visma28[[#This Row],[SupDescr]])</f>
        <v xml:space="preserve"> </v>
      </c>
      <c r="G9763" t="s">
        <v>5435</v>
      </c>
      <c r="H9763">
        <v>1</v>
      </c>
      <c r="I9763" s="158" t="str">
        <f>IF(A9763=A9762,I9762&amp;CHAR(10)&amp;"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4" spans="1:9" x14ac:dyDescent="0.25">
      <c r="A9764" t="s">
        <v>3668</v>
      </c>
      <c r="B9764">
        <v>53565668</v>
      </c>
      <c r="C9764" t="s">
        <v>16</v>
      </c>
      <c r="D9764" s="158" t="str">
        <f>IF(Tabel_Forespørgsel_fra_Visma28[[#This Row],[SupProd]]=" "," "," - "&amp;Tabel_Forespørgsel_fra_Visma28[[#This Row],[SupProd]])</f>
        <v xml:space="preserve"> </v>
      </c>
      <c r="E9764" t="s">
        <v>16</v>
      </c>
      <c r="F9764" s="158" t="str">
        <f>IF(Tabel_Forespørgsel_fra_Visma28[[#This Row],[SupDescr]]=" "," "," - "&amp;Tabel_Forespørgsel_fra_Visma28[[#This Row],[SupDescr]])</f>
        <v xml:space="preserve"> </v>
      </c>
      <c r="G9764" t="s">
        <v>5435</v>
      </c>
      <c r="H9764">
        <v>1</v>
      </c>
      <c r="I9764" s="158" t="str">
        <f>IF(A9764=A9763,I9763&amp;CHAR(10)&amp;"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5" spans="1:9" x14ac:dyDescent="0.25">
      <c r="A9765" t="s">
        <v>3669</v>
      </c>
      <c r="B9765">
        <v>53565668</v>
      </c>
      <c r="C9765" t="s">
        <v>16</v>
      </c>
      <c r="D9765" s="158" t="str">
        <f>IF(Tabel_Forespørgsel_fra_Visma28[[#This Row],[SupProd]]=" "," "," - "&amp;Tabel_Forespørgsel_fra_Visma28[[#This Row],[SupProd]])</f>
        <v xml:space="preserve"> </v>
      </c>
      <c r="E9765" t="s">
        <v>16</v>
      </c>
      <c r="F9765" s="158" t="str">
        <f>IF(Tabel_Forespørgsel_fra_Visma28[[#This Row],[SupDescr]]=" "," "," - "&amp;Tabel_Forespørgsel_fra_Visma28[[#This Row],[SupDescr]])</f>
        <v xml:space="preserve"> </v>
      </c>
      <c r="G9765" t="s">
        <v>5435</v>
      </c>
      <c r="H9765">
        <v>1</v>
      </c>
      <c r="I9765" s="158" t="str">
        <f>IF(A9765=A9764,I9764&amp;CHAR(10)&amp;"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6" spans="1:9" x14ac:dyDescent="0.25">
      <c r="A9766" t="s">
        <v>3658</v>
      </c>
      <c r="B9766">
        <v>53565668</v>
      </c>
      <c r="C9766" t="s">
        <v>16</v>
      </c>
      <c r="D9766" s="158" t="str">
        <f>IF(Tabel_Forespørgsel_fra_Visma28[[#This Row],[SupProd]]=" "," "," - "&amp;Tabel_Forespørgsel_fra_Visma28[[#This Row],[SupProd]])</f>
        <v xml:space="preserve"> </v>
      </c>
      <c r="E9766" t="s">
        <v>16</v>
      </c>
      <c r="F9766" s="158" t="str">
        <f>IF(Tabel_Forespørgsel_fra_Visma28[[#This Row],[SupDescr]]=" "," "," - "&amp;Tabel_Forespørgsel_fra_Visma28[[#This Row],[SupDescr]])</f>
        <v xml:space="preserve"> </v>
      </c>
      <c r="G9766" t="s">
        <v>5435</v>
      </c>
      <c r="H9766">
        <v>1</v>
      </c>
      <c r="I9766" s="158" t="str">
        <f>IF(A9766=A9765,I9765&amp;CHAR(10)&amp;"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7" spans="1:9" x14ac:dyDescent="0.25">
      <c r="A9767" t="s">
        <v>3659</v>
      </c>
      <c r="B9767">
        <v>53565668</v>
      </c>
      <c r="C9767" t="s">
        <v>16</v>
      </c>
      <c r="D9767" s="158" t="str">
        <f>IF(Tabel_Forespørgsel_fra_Visma28[[#This Row],[SupProd]]=" "," "," - "&amp;Tabel_Forespørgsel_fra_Visma28[[#This Row],[SupProd]])</f>
        <v xml:space="preserve"> </v>
      </c>
      <c r="E9767" t="s">
        <v>16</v>
      </c>
      <c r="F9767" s="158" t="str">
        <f>IF(Tabel_Forespørgsel_fra_Visma28[[#This Row],[SupDescr]]=" "," "," - "&amp;Tabel_Forespørgsel_fra_Visma28[[#This Row],[SupDescr]])</f>
        <v xml:space="preserve"> </v>
      </c>
      <c r="G9767" t="s">
        <v>5435</v>
      </c>
      <c r="H9767">
        <v>1</v>
      </c>
      <c r="I9767" s="158" t="str">
        <f>IF(A9767=A9766,I9766&amp;CHAR(10)&amp;"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8" spans="1:9" x14ac:dyDescent="0.25">
      <c r="A9768" t="s">
        <v>3660</v>
      </c>
      <c r="B9768">
        <v>53565668</v>
      </c>
      <c r="C9768" t="s">
        <v>16</v>
      </c>
      <c r="D9768" s="158" t="str">
        <f>IF(Tabel_Forespørgsel_fra_Visma28[[#This Row],[SupProd]]=" "," "," - "&amp;Tabel_Forespørgsel_fra_Visma28[[#This Row],[SupProd]])</f>
        <v xml:space="preserve"> </v>
      </c>
      <c r="E9768" t="s">
        <v>16</v>
      </c>
      <c r="F9768" s="158" t="str">
        <f>IF(Tabel_Forespørgsel_fra_Visma28[[#This Row],[SupDescr]]=" "," "," - "&amp;Tabel_Forespørgsel_fra_Visma28[[#This Row],[SupDescr]])</f>
        <v xml:space="preserve"> </v>
      </c>
      <c r="G9768" t="s">
        <v>5435</v>
      </c>
      <c r="H9768">
        <v>1</v>
      </c>
      <c r="I9768" s="158" t="str">
        <f>IF(A9768=A9767,I9767&amp;CHAR(10)&amp;"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9" spans="1:9" x14ac:dyDescent="0.25">
      <c r="A9769" t="s">
        <v>3661</v>
      </c>
      <c r="B9769">
        <v>53565668</v>
      </c>
      <c r="C9769" t="s">
        <v>16</v>
      </c>
      <c r="D9769" s="158" t="str">
        <f>IF(Tabel_Forespørgsel_fra_Visma28[[#This Row],[SupProd]]=" "," "," - "&amp;Tabel_Forespørgsel_fra_Visma28[[#This Row],[SupProd]])</f>
        <v xml:space="preserve"> </v>
      </c>
      <c r="E9769" t="s">
        <v>16</v>
      </c>
      <c r="F9769" s="158" t="str">
        <f>IF(Tabel_Forespørgsel_fra_Visma28[[#This Row],[SupDescr]]=" "," "," - "&amp;Tabel_Forespørgsel_fra_Visma28[[#This Row],[SupDescr]])</f>
        <v xml:space="preserve"> </v>
      </c>
      <c r="G9769" t="s">
        <v>5435</v>
      </c>
      <c r="H9769">
        <v>1</v>
      </c>
      <c r="I9769" s="158" t="str">
        <f>IF(A9769=A9768,I9768&amp;CHAR(10)&amp;"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0" spans="1:9" x14ac:dyDescent="0.25">
      <c r="A9770" t="s">
        <v>3662</v>
      </c>
      <c r="B9770">
        <v>53565668</v>
      </c>
      <c r="C9770" t="s">
        <v>16</v>
      </c>
      <c r="D9770" s="158" t="str">
        <f>IF(Tabel_Forespørgsel_fra_Visma28[[#This Row],[SupProd]]=" "," "," - "&amp;Tabel_Forespørgsel_fra_Visma28[[#This Row],[SupProd]])</f>
        <v xml:space="preserve"> </v>
      </c>
      <c r="E9770" t="s">
        <v>16</v>
      </c>
      <c r="F9770" s="158" t="str">
        <f>IF(Tabel_Forespørgsel_fra_Visma28[[#This Row],[SupDescr]]=" "," "," - "&amp;Tabel_Forespørgsel_fra_Visma28[[#This Row],[SupDescr]])</f>
        <v xml:space="preserve"> </v>
      </c>
      <c r="G9770" t="s">
        <v>5435</v>
      </c>
      <c r="H9770">
        <v>1</v>
      </c>
      <c r="I9770" s="158" t="str">
        <f>IF(A9770=A9769,I9769&amp;CHAR(10)&amp;"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1" spans="1:9" x14ac:dyDescent="0.25">
      <c r="A9771" t="s">
        <v>3663</v>
      </c>
      <c r="B9771">
        <v>53565668</v>
      </c>
      <c r="C9771" t="s">
        <v>16</v>
      </c>
      <c r="D9771" s="158" t="str">
        <f>IF(Tabel_Forespørgsel_fra_Visma28[[#This Row],[SupProd]]=" "," "," - "&amp;Tabel_Forespørgsel_fra_Visma28[[#This Row],[SupProd]])</f>
        <v xml:space="preserve"> </v>
      </c>
      <c r="E9771" t="s">
        <v>16</v>
      </c>
      <c r="F9771" s="158" t="str">
        <f>IF(Tabel_Forespørgsel_fra_Visma28[[#This Row],[SupDescr]]=" "," "," - "&amp;Tabel_Forespørgsel_fra_Visma28[[#This Row],[SupDescr]])</f>
        <v xml:space="preserve"> </v>
      </c>
      <c r="G9771" t="s">
        <v>5435</v>
      </c>
      <c r="H9771">
        <v>1</v>
      </c>
      <c r="I9771" s="158" t="str">
        <f>IF(A9771=A9770,I9770&amp;CHAR(10)&amp;"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2" spans="1:9" x14ac:dyDescent="0.25">
      <c r="A9772" t="s">
        <v>3652</v>
      </c>
      <c r="B9772">
        <v>53565668</v>
      </c>
      <c r="C9772" t="s">
        <v>16</v>
      </c>
      <c r="D9772" s="158" t="str">
        <f>IF(Tabel_Forespørgsel_fra_Visma28[[#This Row],[SupProd]]=" "," "," - "&amp;Tabel_Forespørgsel_fra_Visma28[[#This Row],[SupProd]])</f>
        <v xml:space="preserve"> </v>
      </c>
      <c r="E9772" t="s">
        <v>16</v>
      </c>
      <c r="F9772" s="158" t="str">
        <f>IF(Tabel_Forespørgsel_fra_Visma28[[#This Row],[SupDescr]]=" "," "," - "&amp;Tabel_Forespørgsel_fra_Visma28[[#This Row],[SupDescr]])</f>
        <v xml:space="preserve"> </v>
      </c>
      <c r="G9772" t="s">
        <v>5435</v>
      </c>
      <c r="H9772">
        <v>1</v>
      </c>
      <c r="I9772" s="158" t="str">
        <f>IF(A9772=A9771,I9771&amp;CHAR(10)&amp;"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3" spans="1:9" x14ac:dyDescent="0.25">
      <c r="A9773" t="s">
        <v>3653</v>
      </c>
      <c r="B9773">
        <v>53565668</v>
      </c>
      <c r="C9773" t="s">
        <v>16</v>
      </c>
      <c r="D9773" s="158" t="str">
        <f>IF(Tabel_Forespørgsel_fra_Visma28[[#This Row],[SupProd]]=" "," "," - "&amp;Tabel_Forespørgsel_fra_Visma28[[#This Row],[SupProd]])</f>
        <v xml:space="preserve"> </v>
      </c>
      <c r="E9773" t="s">
        <v>16</v>
      </c>
      <c r="F9773" s="158" t="str">
        <f>IF(Tabel_Forespørgsel_fra_Visma28[[#This Row],[SupDescr]]=" "," "," - "&amp;Tabel_Forespørgsel_fra_Visma28[[#This Row],[SupDescr]])</f>
        <v xml:space="preserve"> </v>
      </c>
      <c r="G9773" t="s">
        <v>5435</v>
      </c>
      <c r="H9773">
        <v>1</v>
      </c>
      <c r="I9773" s="158" t="str">
        <f>IF(A9773=A9772,I9772&amp;CHAR(10)&amp;"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4" spans="1:9" x14ac:dyDescent="0.25">
      <c r="A9774" t="s">
        <v>3654</v>
      </c>
      <c r="B9774">
        <v>53565668</v>
      </c>
      <c r="C9774" t="s">
        <v>16</v>
      </c>
      <c r="D9774" s="158" t="str">
        <f>IF(Tabel_Forespørgsel_fra_Visma28[[#This Row],[SupProd]]=" "," "," - "&amp;Tabel_Forespørgsel_fra_Visma28[[#This Row],[SupProd]])</f>
        <v xml:space="preserve"> </v>
      </c>
      <c r="E9774" t="s">
        <v>16</v>
      </c>
      <c r="F9774" s="158" t="str">
        <f>IF(Tabel_Forespørgsel_fra_Visma28[[#This Row],[SupDescr]]=" "," "," - "&amp;Tabel_Forespørgsel_fra_Visma28[[#This Row],[SupDescr]])</f>
        <v xml:space="preserve"> </v>
      </c>
      <c r="G9774" t="s">
        <v>5435</v>
      </c>
      <c r="H9774">
        <v>1</v>
      </c>
      <c r="I9774" s="158" t="str">
        <f>IF(A9774=A9773,I9773&amp;CHAR(10)&amp;"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5" spans="1:9" x14ac:dyDescent="0.25">
      <c r="A9775" t="s">
        <v>3655</v>
      </c>
      <c r="B9775">
        <v>53565668</v>
      </c>
      <c r="C9775" t="s">
        <v>16</v>
      </c>
      <c r="D9775" s="158" t="str">
        <f>IF(Tabel_Forespørgsel_fra_Visma28[[#This Row],[SupProd]]=" "," "," - "&amp;Tabel_Forespørgsel_fra_Visma28[[#This Row],[SupProd]])</f>
        <v xml:space="preserve"> </v>
      </c>
      <c r="E9775" t="s">
        <v>16</v>
      </c>
      <c r="F9775" s="158" t="str">
        <f>IF(Tabel_Forespørgsel_fra_Visma28[[#This Row],[SupDescr]]=" "," "," - "&amp;Tabel_Forespørgsel_fra_Visma28[[#This Row],[SupDescr]])</f>
        <v xml:space="preserve"> </v>
      </c>
      <c r="G9775" t="s">
        <v>5435</v>
      </c>
      <c r="H9775">
        <v>1</v>
      </c>
      <c r="I9775" s="158" t="str">
        <f>IF(A9775=A9774,I9774&amp;CHAR(10)&amp;"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6" spans="1:9" x14ac:dyDescent="0.25">
      <c r="A9776" t="s">
        <v>3656</v>
      </c>
      <c r="B9776">
        <v>53565668</v>
      </c>
      <c r="C9776" t="s">
        <v>16</v>
      </c>
      <c r="D9776" s="158" t="str">
        <f>IF(Tabel_Forespørgsel_fra_Visma28[[#This Row],[SupProd]]=" "," "," - "&amp;Tabel_Forespørgsel_fra_Visma28[[#This Row],[SupProd]])</f>
        <v xml:space="preserve"> </v>
      </c>
      <c r="E9776" t="s">
        <v>16</v>
      </c>
      <c r="F9776" s="158" t="str">
        <f>IF(Tabel_Forespørgsel_fra_Visma28[[#This Row],[SupDescr]]=" "," "," - "&amp;Tabel_Forespørgsel_fra_Visma28[[#This Row],[SupDescr]])</f>
        <v xml:space="preserve"> </v>
      </c>
      <c r="G9776" t="s">
        <v>5435</v>
      </c>
      <c r="H9776">
        <v>1</v>
      </c>
      <c r="I9776" s="158" t="str">
        <f>IF(A9776=A9775,I9775&amp;CHAR(10)&amp;"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7" spans="1:9" x14ac:dyDescent="0.25">
      <c r="A9777" t="s">
        <v>3645</v>
      </c>
      <c r="B9777">
        <v>53565668</v>
      </c>
      <c r="C9777" t="s">
        <v>16</v>
      </c>
      <c r="D9777" s="158" t="str">
        <f>IF(Tabel_Forespørgsel_fra_Visma28[[#This Row],[SupProd]]=" "," "," - "&amp;Tabel_Forespørgsel_fra_Visma28[[#This Row],[SupProd]])</f>
        <v xml:space="preserve"> </v>
      </c>
      <c r="E9777" t="s">
        <v>16</v>
      </c>
      <c r="F9777" s="158" t="str">
        <f>IF(Tabel_Forespørgsel_fra_Visma28[[#This Row],[SupDescr]]=" "," "," - "&amp;Tabel_Forespørgsel_fra_Visma28[[#This Row],[SupDescr]])</f>
        <v xml:space="preserve"> </v>
      </c>
      <c r="G9777" t="s">
        <v>5435</v>
      </c>
      <c r="H9777">
        <v>1</v>
      </c>
      <c r="I9777" s="158" t="str">
        <f>IF(A9777=A9776,I9776&amp;CHAR(10)&amp;"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8" spans="1:9" x14ac:dyDescent="0.25">
      <c r="A9778" t="s">
        <v>3657</v>
      </c>
      <c r="B9778">
        <v>53565668</v>
      </c>
      <c r="C9778" t="s">
        <v>16</v>
      </c>
      <c r="D9778" s="158" t="str">
        <f>IF(Tabel_Forespørgsel_fra_Visma28[[#This Row],[SupProd]]=" "," "," - "&amp;Tabel_Forespørgsel_fra_Visma28[[#This Row],[SupProd]])</f>
        <v xml:space="preserve"> </v>
      </c>
      <c r="E9778" t="s">
        <v>16</v>
      </c>
      <c r="F9778" s="158" t="str">
        <f>IF(Tabel_Forespørgsel_fra_Visma28[[#This Row],[SupDescr]]=" "," "," - "&amp;Tabel_Forespørgsel_fra_Visma28[[#This Row],[SupDescr]])</f>
        <v xml:space="preserve"> </v>
      </c>
      <c r="G9778" t="s">
        <v>5435</v>
      </c>
      <c r="H9778">
        <v>1</v>
      </c>
      <c r="I9778" s="158" t="str">
        <f>IF(A9778=A9777,I9777&amp;CHAR(10)&amp;"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9" spans="1:9" x14ac:dyDescent="0.25">
      <c r="A9779" t="s">
        <v>3646</v>
      </c>
      <c r="B9779">
        <v>53565668</v>
      </c>
      <c r="C9779" t="s">
        <v>16</v>
      </c>
      <c r="D9779" s="158" t="str">
        <f>IF(Tabel_Forespørgsel_fra_Visma28[[#This Row],[SupProd]]=" "," "," - "&amp;Tabel_Forespørgsel_fra_Visma28[[#This Row],[SupProd]])</f>
        <v xml:space="preserve"> </v>
      </c>
      <c r="E9779" t="s">
        <v>16</v>
      </c>
      <c r="F9779" s="158" t="str">
        <f>IF(Tabel_Forespørgsel_fra_Visma28[[#This Row],[SupDescr]]=" "," "," - "&amp;Tabel_Forespørgsel_fra_Visma28[[#This Row],[SupDescr]])</f>
        <v xml:space="preserve"> </v>
      </c>
      <c r="G9779" t="s">
        <v>5435</v>
      </c>
      <c r="H9779">
        <v>1</v>
      </c>
      <c r="I9779" s="158" t="str">
        <f>IF(A9779=A9778,I9778&amp;CHAR(10)&amp;"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0" spans="1:9" x14ac:dyDescent="0.25">
      <c r="A9780" t="s">
        <v>3647</v>
      </c>
      <c r="B9780">
        <v>53565668</v>
      </c>
      <c r="C9780" t="s">
        <v>16</v>
      </c>
      <c r="D9780" s="158" t="str">
        <f>IF(Tabel_Forespørgsel_fra_Visma28[[#This Row],[SupProd]]=" "," "," - "&amp;Tabel_Forespørgsel_fra_Visma28[[#This Row],[SupProd]])</f>
        <v xml:space="preserve"> </v>
      </c>
      <c r="E9780" t="s">
        <v>16</v>
      </c>
      <c r="F9780" s="158" t="str">
        <f>IF(Tabel_Forespørgsel_fra_Visma28[[#This Row],[SupDescr]]=" "," "," - "&amp;Tabel_Forespørgsel_fra_Visma28[[#This Row],[SupDescr]])</f>
        <v xml:space="preserve"> </v>
      </c>
      <c r="G9780" t="s">
        <v>5435</v>
      </c>
      <c r="H9780">
        <v>1</v>
      </c>
      <c r="I9780" s="158" t="str">
        <f>IF(A9780=A9779,I9779&amp;CHAR(10)&amp;"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1" spans="1:9" x14ac:dyDescent="0.25">
      <c r="A9781" t="s">
        <v>3648</v>
      </c>
      <c r="B9781">
        <v>53565668</v>
      </c>
      <c r="C9781" t="s">
        <v>16</v>
      </c>
      <c r="D9781" s="158" t="str">
        <f>IF(Tabel_Forespørgsel_fra_Visma28[[#This Row],[SupProd]]=" "," "," - "&amp;Tabel_Forespørgsel_fra_Visma28[[#This Row],[SupProd]])</f>
        <v xml:space="preserve"> </v>
      </c>
      <c r="E9781" t="s">
        <v>16</v>
      </c>
      <c r="F9781" s="158" t="str">
        <f>IF(Tabel_Forespørgsel_fra_Visma28[[#This Row],[SupDescr]]=" "," "," - "&amp;Tabel_Forespørgsel_fra_Visma28[[#This Row],[SupDescr]])</f>
        <v xml:space="preserve"> </v>
      </c>
      <c r="G9781" t="s">
        <v>5435</v>
      </c>
      <c r="H9781">
        <v>1</v>
      </c>
      <c r="I9781" s="158" t="str">
        <f>IF(A9781=A9780,I9780&amp;CHAR(10)&amp;"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2" spans="1:9" x14ac:dyDescent="0.25">
      <c r="A9782" t="s">
        <v>3649</v>
      </c>
      <c r="B9782">
        <v>53565668</v>
      </c>
      <c r="C9782" t="s">
        <v>16</v>
      </c>
      <c r="D9782" s="158" t="str">
        <f>IF(Tabel_Forespørgsel_fra_Visma28[[#This Row],[SupProd]]=" "," "," - "&amp;Tabel_Forespørgsel_fra_Visma28[[#This Row],[SupProd]])</f>
        <v xml:space="preserve"> </v>
      </c>
      <c r="E9782" t="s">
        <v>16</v>
      </c>
      <c r="F9782" s="158" t="str">
        <f>IF(Tabel_Forespørgsel_fra_Visma28[[#This Row],[SupDescr]]=" "," "," - "&amp;Tabel_Forespørgsel_fra_Visma28[[#This Row],[SupDescr]])</f>
        <v xml:space="preserve"> </v>
      </c>
      <c r="G9782" t="s">
        <v>5435</v>
      </c>
      <c r="H9782">
        <v>1</v>
      </c>
      <c r="I9782" s="158" t="str">
        <f>IF(A9782=A9781,I9781&amp;CHAR(10)&amp;"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3" spans="1:9" x14ac:dyDescent="0.25">
      <c r="A9783" t="s">
        <v>3650</v>
      </c>
      <c r="B9783">
        <v>53565668</v>
      </c>
      <c r="C9783" t="s">
        <v>16</v>
      </c>
      <c r="D9783" s="158" t="str">
        <f>IF(Tabel_Forespørgsel_fra_Visma28[[#This Row],[SupProd]]=" "," "," - "&amp;Tabel_Forespørgsel_fra_Visma28[[#This Row],[SupProd]])</f>
        <v xml:space="preserve"> </v>
      </c>
      <c r="E9783" t="s">
        <v>16</v>
      </c>
      <c r="F9783" s="158" t="str">
        <f>IF(Tabel_Forespørgsel_fra_Visma28[[#This Row],[SupDescr]]=" "," "," - "&amp;Tabel_Forespørgsel_fra_Visma28[[#This Row],[SupDescr]])</f>
        <v xml:space="preserve"> </v>
      </c>
      <c r="G9783" t="s">
        <v>5435</v>
      </c>
      <c r="H9783">
        <v>1</v>
      </c>
      <c r="I9783" s="158" t="str">
        <f>IF(A9783=A9782,I9782&amp;CHAR(10)&amp;"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4" spans="1:9" x14ac:dyDescent="0.25">
      <c r="A9784" t="s">
        <v>3651</v>
      </c>
      <c r="B9784">
        <v>53565668</v>
      </c>
      <c r="C9784" t="s">
        <v>16</v>
      </c>
      <c r="D9784" s="158" t="str">
        <f>IF(Tabel_Forespørgsel_fra_Visma28[[#This Row],[SupProd]]=" "," "," - "&amp;Tabel_Forespørgsel_fra_Visma28[[#This Row],[SupProd]])</f>
        <v xml:space="preserve"> </v>
      </c>
      <c r="E9784" t="s">
        <v>16</v>
      </c>
      <c r="F9784" s="158" t="str">
        <f>IF(Tabel_Forespørgsel_fra_Visma28[[#This Row],[SupDescr]]=" "," "," - "&amp;Tabel_Forespørgsel_fra_Visma28[[#This Row],[SupDescr]])</f>
        <v xml:space="preserve"> </v>
      </c>
      <c r="G9784" t="s">
        <v>5435</v>
      </c>
      <c r="H9784">
        <v>1</v>
      </c>
      <c r="I9784" s="158" t="str">
        <f>IF(A9784=A9783,I9783&amp;CHAR(10)&amp;"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5" spans="1:9" x14ac:dyDescent="0.25">
      <c r="A9785" t="s">
        <v>3640</v>
      </c>
      <c r="B9785">
        <v>53565668</v>
      </c>
      <c r="C9785" t="s">
        <v>16</v>
      </c>
      <c r="D9785" s="158" t="str">
        <f>IF(Tabel_Forespørgsel_fra_Visma28[[#This Row],[SupProd]]=" "," "," - "&amp;Tabel_Forespørgsel_fra_Visma28[[#This Row],[SupProd]])</f>
        <v xml:space="preserve"> </v>
      </c>
      <c r="E9785" t="s">
        <v>16</v>
      </c>
      <c r="F9785" s="158" t="str">
        <f>IF(Tabel_Forespørgsel_fra_Visma28[[#This Row],[SupDescr]]=" "," "," - "&amp;Tabel_Forespørgsel_fra_Visma28[[#This Row],[SupDescr]])</f>
        <v xml:space="preserve"> </v>
      </c>
      <c r="G9785" t="s">
        <v>5435</v>
      </c>
      <c r="H9785">
        <v>1</v>
      </c>
      <c r="I9785" s="158" t="str">
        <f>IF(A9785=A9784,I9784&amp;CHAR(10)&amp;"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6" spans="1:9" x14ac:dyDescent="0.25">
      <c r="A9786" t="s">
        <v>3641</v>
      </c>
      <c r="B9786">
        <v>53565668</v>
      </c>
      <c r="C9786" t="s">
        <v>16</v>
      </c>
      <c r="D9786" s="158" t="str">
        <f>IF(Tabel_Forespørgsel_fra_Visma28[[#This Row],[SupProd]]=" "," "," - "&amp;Tabel_Forespørgsel_fra_Visma28[[#This Row],[SupProd]])</f>
        <v xml:space="preserve"> </v>
      </c>
      <c r="E9786" t="s">
        <v>16</v>
      </c>
      <c r="F9786" s="158" t="str">
        <f>IF(Tabel_Forespørgsel_fra_Visma28[[#This Row],[SupDescr]]=" "," "," - "&amp;Tabel_Forespørgsel_fra_Visma28[[#This Row],[SupDescr]])</f>
        <v xml:space="preserve"> </v>
      </c>
      <c r="G9786" t="s">
        <v>5435</v>
      </c>
      <c r="H9786">
        <v>1</v>
      </c>
      <c r="I9786" s="158" t="str">
        <f>IF(A9786=A9785,I9785&amp;CHAR(10)&amp;"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7" spans="1:9" x14ac:dyDescent="0.25">
      <c r="A9787" t="s">
        <v>3642</v>
      </c>
      <c r="B9787">
        <v>53565668</v>
      </c>
      <c r="C9787" t="s">
        <v>16</v>
      </c>
      <c r="D9787" s="158" t="str">
        <f>IF(Tabel_Forespørgsel_fra_Visma28[[#This Row],[SupProd]]=" "," "," - "&amp;Tabel_Forespørgsel_fra_Visma28[[#This Row],[SupProd]])</f>
        <v xml:space="preserve"> </v>
      </c>
      <c r="E9787" t="s">
        <v>16</v>
      </c>
      <c r="F9787" s="158" t="str">
        <f>IF(Tabel_Forespørgsel_fra_Visma28[[#This Row],[SupDescr]]=" "," "," - "&amp;Tabel_Forespørgsel_fra_Visma28[[#This Row],[SupDescr]])</f>
        <v xml:space="preserve"> </v>
      </c>
      <c r="G9787" t="s">
        <v>5435</v>
      </c>
      <c r="H9787">
        <v>1</v>
      </c>
      <c r="I9787" s="158" t="str">
        <f>IF(A9787=A9786,I9786&amp;CHAR(10)&amp;"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8" spans="1:9" x14ac:dyDescent="0.25">
      <c r="A9788" t="s">
        <v>3608</v>
      </c>
      <c r="B9788">
        <v>53565668</v>
      </c>
      <c r="C9788" t="s">
        <v>16</v>
      </c>
      <c r="D9788" s="158" t="str">
        <f>IF(Tabel_Forespørgsel_fra_Visma28[[#This Row],[SupProd]]=" "," "," - "&amp;Tabel_Forespørgsel_fra_Visma28[[#This Row],[SupProd]])</f>
        <v xml:space="preserve"> </v>
      </c>
      <c r="E9788" t="s">
        <v>16</v>
      </c>
      <c r="F9788" s="158" t="str">
        <f>IF(Tabel_Forespørgsel_fra_Visma28[[#This Row],[SupDescr]]=" "," "," - "&amp;Tabel_Forespørgsel_fra_Visma28[[#This Row],[SupDescr]])</f>
        <v xml:space="preserve"> </v>
      </c>
      <c r="G9788" t="s">
        <v>5435</v>
      </c>
      <c r="H9788">
        <v>1</v>
      </c>
      <c r="I9788" s="158" t="str">
        <f>IF(A9788=A9787,I9787&amp;CHAR(10)&amp;"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9" spans="1:9" x14ac:dyDescent="0.25">
      <c r="A9789" t="s">
        <v>3609</v>
      </c>
      <c r="B9789">
        <v>53565668</v>
      </c>
      <c r="C9789" t="s">
        <v>16</v>
      </c>
      <c r="D9789" s="158" t="str">
        <f>IF(Tabel_Forespørgsel_fra_Visma28[[#This Row],[SupProd]]=" "," "," - "&amp;Tabel_Forespørgsel_fra_Visma28[[#This Row],[SupProd]])</f>
        <v xml:space="preserve"> </v>
      </c>
      <c r="E9789" t="s">
        <v>16</v>
      </c>
      <c r="F9789" s="158" t="str">
        <f>IF(Tabel_Forespørgsel_fra_Visma28[[#This Row],[SupDescr]]=" "," "," - "&amp;Tabel_Forespørgsel_fra_Visma28[[#This Row],[SupDescr]])</f>
        <v xml:space="preserve"> </v>
      </c>
      <c r="G9789" t="s">
        <v>5435</v>
      </c>
      <c r="H9789">
        <v>1</v>
      </c>
      <c r="I9789" s="158" t="str">
        <f>IF(A9789=A9788,I9788&amp;CHAR(10)&amp;"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0" spans="1:9" x14ac:dyDescent="0.25">
      <c r="A9790" t="s">
        <v>3598</v>
      </c>
      <c r="B9790">
        <v>53565668</v>
      </c>
      <c r="C9790" t="s">
        <v>16</v>
      </c>
      <c r="D9790" s="158" t="str">
        <f>IF(Tabel_Forespørgsel_fra_Visma28[[#This Row],[SupProd]]=" "," "," - "&amp;Tabel_Forespørgsel_fra_Visma28[[#This Row],[SupProd]])</f>
        <v xml:space="preserve"> </v>
      </c>
      <c r="E9790" t="s">
        <v>16</v>
      </c>
      <c r="F9790" s="158" t="str">
        <f>IF(Tabel_Forespørgsel_fra_Visma28[[#This Row],[SupDescr]]=" "," "," - "&amp;Tabel_Forespørgsel_fra_Visma28[[#This Row],[SupDescr]])</f>
        <v xml:space="preserve"> </v>
      </c>
      <c r="G9790" t="s">
        <v>5435</v>
      </c>
      <c r="H9790">
        <v>1</v>
      </c>
      <c r="I9790" s="158" t="str">
        <f>IF(A9790=A9789,I9789&amp;CHAR(10)&amp;"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1" spans="1:9" x14ac:dyDescent="0.25">
      <c r="A9791" t="s">
        <v>3611</v>
      </c>
      <c r="B9791">
        <v>53565668</v>
      </c>
      <c r="C9791" t="s">
        <v>16</v>
      </c>
      <c r="D9791" s="158" t="str">
        <f>IF(Tabel_Forespørgsel_fra_Visma28[[#This Row],[SupProd]]=" "," "," - "&amp;Tabel_Forespørgsel_fra_Visma28[[#This Row],[SupProd]])</f>
        <v xml:space="preserve"> </v>
      </c>
      <c r="E9791" t="s">
        <v>16</v>
      </c>
      <c r="F9791" s="158" t="str">
        <f>IF(Tabel_Forespørgsel_fra_Visma28[[#This Row],[SupDescr]]=" "," "," - "&amp;Tabel_Forespørgsel_fra_Visma28[[#This Row],[SupDescr]])</f>
        <v xml:space="preserve"> </v>
      </c>
      <c r="G9791" t="s">
        <v>5435</v>
      </c>
      <c r="H9791">
        <v>1</v>
      </c>
      <c r="I9791" s="158" t="str">
        <f>IF(A9791=A9790,I9790&amp;CHAR(10)&amp;"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2" spans="1:9" x14ac:dyDescent="0.25">
      <c r="A9792" t="s">
        <v>3599</v>
      </c>
      <c r="B9792">
        <v>53565668</v>
      </c>
      <c r="C9792" t="s">
        <v>16</v>
      </c>
      <c r="D9792" s="158" t="str">
        <f>IF(Tabel_Forespørgsel_fra_Visma28[[#This Row],[SupProd]]=" "," "," - "&amp;Tabel_Forespørgsel_fra_Visma28[[#This Row],[SupProd]])</f>
        <v xml:space="preserve"> </v>
      </c>
      <c r="E9792" t="s">
        <v>16</v>
      </c>
      <c r="F9792" s="158" t="str">
        <f>IF(Tabel_Forespørgsel_fra_Visma28[[#This Row],[SupDescr]]=" "," "," - "&amp;Tabel_Forespørgsel_fra_Visma28[[#This Row],[SupDescr]])</f>
        <v xml:space="preserve"> </v>
      </c>
      <c r="G9792" t="s">
        <v>5435</v>
      </c>
      <c r="H9792">
        <v>1</v>
      </c>
      <c r="I9792" s="158" t="str">
        <f>IF(A9792=A9791,I9791&amp;CHAR(10)&amp;"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3" spans="1:9" x14ac:dyDescent="0.25">
      <c r="A9793" t="s">
        <v>3600</v>
      </c>
      <c r="B9793">
        <v>53565668</v>
      </c>
      <c r="C9793" t="s">
        <v>16</v>
      </c>
      <c r="D9793" s="158" t="str">
        <f>IF(Tabel_Forespørgsel_fra_Visma28[[#This Row],[SupProd]]=" "," "," - "&amp;Tabel_Forespørgsel_fra_Visma28[[#This Row],[SupProd]])</f>
        <v xml:space="preserve"> </v>
      </c>
      <c r="E9793" t="s">
        <v>16</v>
      </c>
      <c r="F9793" s="158" t="str">
        <f>IF(Tabel_Forespørgsel_fra_Visma28[[#This Row],[SupDescr]]=" "," "," - "&amp;Tabel_Forespørgsel_fra_Visma28[[#This Row],[SupDescr]])</f>
        <v xml:space="preserve"> </v>
      </c>
      <c r="G9793" t="s">
        <v>5435</v>
      </c>
      <c r="H9793">
        <v>1</v>
      </c>
      <c r="I9793" s="158" t="str">
        <f>IF(A9793=A9792,I9792&amp;CHAR(10)&amp;"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4" spans="1:9" x14ac:dyDescent="0.25">
      <c r="A9794" t="s">
        <v>3621</v>
      </c>
      <c r="B9794">
        <v>53565668</v>
      </c>
      <c r="C9794" t="s">
        <v>16</v>
      </c>
      <c r="D9794" s="158" t="str">
        <f>IF(Tabel_Forespørgsel_fra_Visma28[[#This Row],[SupProd]]=" "," "," - "&amp;Tabel_Forespørgsel_fra_Visma28[[#This Row],[SupProd]])</f>
        <v xml:space="preserve"> </v>
      </c>
      <c r="E9794" t="s">
        <v>16</v>
      </c>
      <c r="F9794" s="158" t="str">
        <f>IF(Tabel_Forespørgsel_fra_Visma28[[#This Row],[SupDescr]]=" "," "," - "&amp;Tabel_Forespørgsel_fra_Visma28[[#This Row],[SupDescr]])</f>
        <v xml:space="preserve"> </v>
      </c>
      <c r="G9794" t="s">
        <v>5435</v>
      </c>
      <c r="H9794">
        <v>1</v>
      </c>
      <c r="I9794" s="158" t="str">
        <f>IF(A9794=A9793,I9793&amp;CHAR(10)&amp;"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5" spans="1:9" x14ac:dyDescent="0.25">
      <c r="A9795" t="s">
        <v>3619</v>
      </c>
      <c r="B9795">
        <v>53565668</v>
      </c>
      <c r="C9795" t="s">
        <v>16</v>
      </c>
      <c r="D9795" s="158" t="str">
        <f>IF(Tabel_Forespørgsel_fra_Visma28[[#This Row],[SupProd]]=" "," "," - "&amp;Tabel_Forespørgsel_fra_Visma28[[#This Row],[SupProd]])</f>
        <v xml:space="preserve"> </v>
      </c>
      <c r="E9795" t="s">
        <v>16</v>
      </c>
      <c r="F9795" s="158" t="str">
        <f>IF(Tabel_Forespørgsel_fra_Visma28[[#This Row],[SupDescr]]=" "," "," - "&amp;Tabel_Forespørgsel_fra_Visma28[[#This Row],[SupDescr]])</f>
        <v xml:space="preserve"> </v>
      </c>
      <c r="G9795" t="s">
        <v>5435</v>
      </c>
      <c r="H9795">
        <v>1</v>
      </c>
      <c r="I9795" s="158" t="str">
        <f>IF(A9795=A9794,I9794&amp;CHAR(10)&amp;"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6" spans="1:9" x14ac:dyDescent="0.25">
      <c r="A9796" t="s">
        <v>3628</v>
      </c>
      <c r="B9796">
        <v>53565668</v>
      </c>
      <c r="C9796" t="s">
        <v>16</v>
      </c>
      <c r="D9796" s="158" t="str">
        <f>IF(Tabel_Forespørgsel_fra_Visma28[[#This Row],[SupProd]]=" "," "," - "&amp;Tabel_Forespørgsel_fra_Visma28[[#This Row],[SupProd]])</f>
        <v xml:space="preserve"> </v>
      </c>
      <c r="E9796" t="s">
        <v>16</v>
      </c>
      <c r="F9796" s="158" t="str">
        <f>IF(Tabel_Forespørgsel_fra_Visma28[[#This Row],[SupDescr]]=" "," "," - "&amp;Tabel_Forespørgsel_fra_Visma28[[#This Row],[SupDescr]])</f>
        <v xml:space="preserve"> </v>
      </c>
      <c r="G9796" t="s">
        <v>5435</v>
      </c>
      <c r="H9796">
        <v>1</v>
      </c>
      <c r="I9796" s="158" t="str">
        <f>IF(A9796=A9795,I9795&amp;CHAR(10)&amp;"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7" spans="1:9" x14ac:dyDescent="0.25">
      <c r="A9797" t="s">
        <v>3620</v>
      </c>
      <c r="B9797">
        <v>53565668</v>
      </c>
      <c r="C9797" t="s">
        <v>16</v>
      </c>
      <c r="D9797" s="158" t="str">
        <f>IF(Tabel_Forespørgsel_fra_Visma28[[#This Row],[SupProd]]=" "," "," - "&amp;Tabel_Forespørgsel_fra_Visma28[[#This Row],[SupProd]])</f>
        <v xml:space="preserve"> </v>
      </c>
      <c r="E9797" t="s">
        <v>16</v>
      </c>
      <c r="F9797" s="158" t="str">
        <f>IF(Tabel_Forespørgsel_fra_Visma28[[#This Row],[SupDescr]]=" "," "," - "&amp;Tabel_Forespørgsel_fra_Visma28[[#This Row],[SupDescr]])</f>
        <v xml:space="preserve"> </v>
      </c>
      <c r="G9797" t="s">
        <v>5435</v>
      </c>
      <c r="H9797">
        <v>1</v>
      </c>
      <c r="I9797" s="158" t="str">
        <f>IF(A9797=A9796,I9796&amp;CHAR(10)&amp;"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8" spans="1:9" x14ac:dyDescent="0.25">
      <c r="A9798" t="s">
        <v>3603</v>
      </c>
      <c r="B9798">
        <v>53565668</v>
      </c>
      <c r="C9798" t="s">
        <v>16</v>
      </c>
      <c r="D9798" s="158" t="str">
        <f>IF(Tabel_Forespørgsel_fra_Visma28[[#This Row],[SupProd]]=" "," "," - "&amp;Tabel_Forespørgsel_fra_Visma28[[#This Row],[SupProd]])</f>
        <v xml:space="preserve"> </v>
      </c>
      <c r="E9798" t="s">
        <v>16</v>
      </c>
      <c r="F9798" s="158" t="str">
        <f>IF(Tabel_Forespørgsel_fra_Visma28[[#This Row],[SupDescr]]=" "," "," - "&amp;Tabel_Forespørgsel_fra_Visma28[[#This Row],[SupDescr]])</f>
        <v xml:space="preserve"> </v>
      </c>
      <c r="G9798" t="s">
        <v>5435</v>
      </c>
      <c r="H9798">
        <v>2</v>
      </c>
      <c r="I9798" s="158" t="str">
        <f>IF(A9798=A9797,I9797&amp;CHAR(10)&amp;"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9" spans="1:9" x14ac:dyDescent="0.25">
      <c r="A9799" t="s">
        <v>3601</v>
      </c>
      <c r="B9799">
        <v>53565668</v>
      </c>
      <c r="C9799" t="s">
        <v>16</v>
      </c>
      <c r="D9799" s="158" t="str">
        <f>IF(Tabel_Forespørgsel_fra_Visma28[[#This Row],[SupProd]]=" "," "," - "&amp;Tabel_Forespørgsel_fra_Visma28[[#This Row],[SupProd]])</f>
        <v xml:space="preserve"> </v>
      </c>
      <c r="E9799" t="s">
        <v>16</v>
      </c>
      <c r="F9799" s="158" t="str">
        <f>IF(Tabel_Forespørgsel_fra_Visma28[[#This Row],[SupDescr]]=" "," "," - "&amp;Tabel_Forespørgsel_fra_Visma28[[#This Row],[SupDescr]])</f>
        <v xml:space="preserve"> </v>
      </c>
      <c r="G9799" t="s">
        <v>5435</v>
      </c>
      <c r="H9799">
        <v>1</v>
      </c>
      <c r="I9799" s="158" t="str">
        <f>IF(A9799=A9798,I9798&amp;CHAR(10)&amp;"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0" spans="1:9" x14ac:dyDescent="0.25">
      <c r="A9800" t="s">
        <v>3602</v>
      </c>
      <c r="B9800">
        <v>53565668</v>
      </c>
      <c r="C9800" t="s">
        <v>16</v>
      </c>
      <c r="D9800" s="158" t="str">
        <f>IF(Tabel_Forespørgsel_fra_Visma28[[#This Row],[SupProd]]=" "," "," - "&amp;Tabel_Forespørgsel_fra_Visma28[[#This Row],[SupProd]])</f>
        <v xml:space="preserve"> </v>
      </c>
      <c r="E9800" t="s">
        <v>16</v>
      </c>
      <c r="F9800" s="158" t="str">
        <f>IF(Tabel_Forespørgsel_fra_Visma28[[#This Row],[SupDescr]]=" "," "," - "&amp;Tabel_Forespørgsel_fra_Visma28[[#This Row],[SupDescr]])</f>
        <v xml:space="preserve"> </v>
      </c>
      <c r="G9800" t="s">
        <v>5435</v>
      </c>
      <c r="H9800">
        <v>1</v>
      </c>
      <c r="I9800" s="158" t="str">
        <f>IF(A9800=A9799,I9799&amp;CHAR(10)&amp;"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1" spans="1:9" x14ac:dyDescent="0.25">
      <c r="A9801" t="s">
        <v>3636</v>
      </c>
      <c r="B9801">
        <v>53565668</v>
      </c>
      <c r="C9801" t="s">
        <v>16</v>
      </c>
      <c r="D9801" s="158" t="str">
        <f>IF(Tabel_Forespørgsel_fra_Visma28[[#This Row],[SupProd]]=" "," "," - "&amp;Tabel_Forespørgsel_fra_Visma28[[#This Row],[SupProd]])</f>
        <v xml:space="preserve"> </v>
      </c>
      <c r="E9801" t="s">
        <v>16</v>
      </c>
      <c r="F9801" s="158" t="str">
        <f>IF(Tabel_Forespørgsel_fra_Visma28[[#This Row],[SupDescr]]=" "," "," - "&amp;Tabel_Forespørgsel_fra_Visma28[[#This Row],[SupDescr]])</f>
        <v xml:space="preserve"> </v>
      </c>
      <c r="G9801" t="s">
        <v>5435</v>
      </c>
      <c r="H9801">
        <v>1</v>
      </c>
      <c r="I9801" s="158" t="str">
        <f>IF(A9801=A9800,I9800&amp;CHAR(10)&amp;"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2" spans="1:9" x14ac:dyDescent="0.25">
      <c r="A9802" t="s">
        <v>3756</v>
      </c>
      <c r="B9802">
        <v>53565668</v>
      </c>
      <c r="C9802" t="s">
        <v>16</v>
      </c>
      <c r="D9802" s="158" t="str">
        <f>IF(Tabel_Forespørgsel_fra_Visma28[[#This Row],[SupProd]]=" "," "," - "&amp;Tabel_Forespørgsel_fra_Visma28[[#This Row],[SupProd]])</f>
        <v xml:space="preserve"> </v>
      </c>
      <c r="E9802" t="s">
        <v>16</v>
      </c>
      <c r="F9802" s="158" t="str">
        <f>IF(Tabel_Forespørgsel_fra_Visma28[[#This Row],[SupDescr]]=" "," "," - "&amp;Tabel_Forespørgsel_fra_Visma28[[#This Row],[SupDescr]])</f>
        <v xml:space="preserve"> </v>
      </c>
      <c r="G9802" t="s">
        <v>5435</v>
      </c>
      <c r="H9802">
        <v>1</v>
      </c>
      <c r="I9802" s="158" t="str">
        <f>IF(A9802=A9801,I9801&amp;CHAR(10)&amp;"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3" spans="1:9" x14ac:dyDescent="0.25">
      <c r="A9803" t="s">
        <v>3755</v>
      </c>
      <c r="B9803">
        <v>53565668</v>
      </c>
      <c r="C9803" t="s">
        <v>16</v>
      </c>
      <c r="D9803" s="158" t="str">
        <f>IF(Tabel_Forespørgsel_fra_Visma28[[#This Row],[SupProd]]=" "," "," - "&amp;Tabel_Forespørgsel_fra_Visma28[[#This Row],[SupProd]])</f>
        <v xml:space="preserve"> </v>
      </c>
      <c r="E9803" t="s">
        <v>16</v>
      </c>
      <c r="F9803" s="158" t="str">
        <f>IF(Tabel_Forespørgsel_fra_Visma28[[#This Row],[SupDescr]]=" "," "," - "&amp;Tabel_Forespørgsel_fra_Visma28[[#This Row],[SupDescr]])</f>
        <v xml:space="preserve"> </v>
      </c>
      <c r="G9803" t="s">
        <v>5435</v>
      </c>
      <c r="H9803">
        <v>1</v>
      </c>
      <c r="I9803" s="158" t="str">
        <f>IF(A9803=A9802,I9802&amp;CHAR(10)&amp;"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4" spans="1:9" x14ac:dyDescent="0.25">
      <c r="A9804" t="s">
        <v>3744</v>
      </c>
      <c r="B9804">
        <v>53565668</v>
      </c>
      <c r="C9804" t="s">
        <v>16</v>
      </c>
      <c r="D9804" s="158" t="str">
        <f>IF(Tabel_Forespørgsel_fra_Visma28[[#This Row],[SupProd]]=" "," "," - "&amp;Tabel_Forespørgsel_fra_Visma28[[#This Row],[SupProd]])</f>
        <v xml:space="preserve"> </v>
      </c>
      <c r="E9804" t="s">
        <v>16</v>
      </c>
      <c r="F9804" s="158" t="str">
        <f>IF(Tabel_Forespørgsel_fra_Visma28[[#This Row],[SupDescr]]=" "," "," - "&amp;Tabel_Forespørgsel_fra_Visma28[[#This Row],[SupDescr]])</f>
        <v xml:space="preserve"> </v>
      </c>
      <c r="G9804" t="s">
        <v>5435</v>
      </c>
      <c r="H9804">
        <v>1</v>
      </c>
      <c r="I9804" s="158" t="str">
        <f>IF(A9804=A9803,I9803&amp;CHAR(10)&amp;"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5" spans="1:9" x14ac:dyDescent="0.25">
      <c r="A9805" t="s">
        <v>3574</v>
      </c>
      <c r="B9805">
        <v>53565668</v>
      </c>
      <c r="C9805" t="s">
        <v>16</v>
      </c>
      <c r="D9805" s="158" t="str">
        <f>IF(Tabel_Forespørgsel_fra_Visma28[[#This Row],[SupProd]]=" "," "," - "&amp;Tabel_Forespørgsel_fra_Visma28[[#This Row],[SupProd]])</f>
        <v xml:space="preserve"> </v>
      </c>
      <c r="E9805" t="s">
        <v>16</v>
      </c>
      <c r="F9805" s="158" t="str">
        <f>IF(Tabel_Forespørgsel_fra_Visma28[[#This Row],[SupDescr]]=" "," "," - "&amp;Tabel_Forespørgsel_fra_Visma28[[#This Row],[SupDescr]])</f>
        <v xml:space="preserve"> </v>
      </c>
      <c r="G9805" t="s">
        <v>5435</v>
      </c>
      <c r="H9805">
        <v>1</v>
      </c>
      <c r="I9805" s="158" t="str">
        <f>IF(A9805=A9804,I9804&amp;CHAR(10)&amp;"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6" spans="1:9" x14ac:dyDescent="0.25">
      <c r="A9806" t="s">
        <v>3575</v>
      </c>
      <c r="B9806">
        <v>53565668</v>
      </c>
      <c r="C9806" t="s">
        <v>16</v>
      </c>
      <c r="D9806" s="158" t="str">
        <f>IF(Tabel_Forespørgsel_fra_Visma28[[#This Row],[SupProd]]=" "," "," - "&amp;Tabel_Forespørgsel_fra_Visma28[[#This Row],[SupProd]])</f>
        <v xml:space="preserve"> </v>
      </c>
      <c r="E9806" t="s">
        <v>16</v>
      </c>
      <c r="F9806" s="158" t="str">
        <f>IF(Tabel_Forespørgsel_fra_Visma28[[#This Row],[SupDescr]]=" "," "," - "&amp;Tabel_Forespørgsel_fra_Visma28[[#This Row],[SupDescr]])</f>
        <v xml:space="preserve"> </v>
      </c>
      <c r="G9806" t="s">
        <v>5435</v>
      </c>
      <c r="H9806">
        <v>1</v>
      </c>
      <c r="I9806" s="158" t="str">
        <f>IF(A9806=A9805,I9805&amp;CHAR(10)&amp;"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7" spans="1:9" x14ac:dyDescent="0.25">
      <c r="A9807" t="s">
        <v>3739</v>
      </c>
      <c r="B9807">
        <v>53565668</v>
      </c>
      <c r="C9807" t="s">
        <v>16</v>
      </c>
      <c r="D9807" s="158" t="str">
        <f>IF(Tabel_Forespørgsel_fra_Visma28[[#This Row],[SupProd]]=" "," "," - "&amp;Tabel_Forespørgsel_fra_Visma28[[#This Row],[SupProd]])</f>
        <v xml:space="preserve"> </v>
      </c>
      <c r="E9807" t="s">
        <v>16</v>
      </c>
      <c r="F9807" s="158" t="str">
        <f>IF(Tabel_Forespørgsel_fra_Visma28[[#This Row],[SupDescr]]=" "," "," - "&amp;Tabel_Forespørgsel_fra_Visma28[[#This Row],[SupDescr]])</f>
        <v xml:space="preserve"> </v>
      </c>
      <c r="G9807" t="s">
        <v>5435</v>
      </c>
      <c r="H9807">
        <v>1</v>
      </c>
      <c r="I9807" s="158" t="str">
        <f>IF(A9807=A9806,I9806&amp;CHAR(10)&amp;"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8" spans="1:9" x14ac:dyDescent="0.25">
      <c r="A9808" t="s">
        <v>3736</v>
      </c>
      <c r="B9808">
        <v>53565668</v>
      </c>
      <c r="C9808" t="s">
        <v>16</v>
      </c>
      <c r="D9808" s="158" t="str">
        <f>IF(Tabel_Forespørgsel_fra_Visma28[[#This Row],[SupProd]]=" "," "," - "&amp;Tabel_Forespørgsel_fra_Visma28[[#This Row],[SupProd]])</f>
        <v xml:space="preserve"> </v>
      </c>
      <c r="E9808" t="s">
        <v>16</v>
      </c>
      <c r="F9808" s="158" t="str">
        <f>IF(Tabel_Forespørgsel_fra_Visma28[[#This Row],[SupDescr]]=" "," "," - "&amp;Tabel_Forespørgsel_fra_Visma28[[#This Row],[SupDescr]])</f>
        <v xml:space="preserve"> </v>
      </c>
      <c r="G9808" t="s">
        <v>5435</v>
      </c>
      <c r="H9808">
        <v>1</v>
      </c>
      <c r="I9808" s="158" t="str">
        <f>IF(A9808=A9807,I9807&amp;CHAR(10)&amp;"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9" spans="1:9" x14ac:dyDescent="0.25">
      <c r="A9809" t="s">
        <v>3632</v>
      </c>
      <c r="B9809">
        <v>53565668</v>
      </c>
      <c r="C9809" t="s">
        <v>16</v>
      </c>
      <c r="D9809" s="158" t="str">
        <f>IF(Tabel_Forespørgsel_fra_Visma28[[#This Row],[SupProd]]=" "," "," - "&amp;Tabel_Forespørgsel_fra_Visma28[[#This Row],[SupProd]])</f>
        <v xml:space="preserve"> </v>
      </c>
      <c r="E9809" t="s">
        <v>16</v>
      </c>
      <c r="F9809" s="158" t="str">
        <f>IF(Tabel_Forespørgsel_fra_Visma28[[#This Row],[SupDescr]]=" "," "," - "&amp;Tabel_Forespørgsel_fra_Visma28[[#This Row],[SupDescr]])</f>
        <v xml:space="preserve"> </v>
      </c>
      <c r="G9809" t="s">
        <v>5435</v>
      </c>
      <c r="H9809">
        <v>1</v>
      </c>
      <c r="I9809" s="158" t="str">
        <f>IF(A9809=A9808,I9808&amp;CHAR(10)&amp;"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0" spans="1:9" x14ac:dyDescent="0.25">
      <c r="A9810" t="s">
        <v>3638</v>
      </c>
      <c r="B9810">
        <v>53565668</v>
      </c>
      <c r="C9810" t="s">
        <v>16</v>
      </c>
      <c r="D9810" s="158" t="str">
        <f>IF(Tabel_Forespørgsel_fra_Visma28[[#This Row],[SupProd]]=" "," "," - "&amp;Tabel_Forespørgsel_fra_Visma28[[#This Row],[SupProd]])</f>
        <v xml:space="preserve"> </v>
      </c>
      <c r="E9810" t="s">
        <v>16</v>
      </c>
      <c r="F9810" s="158" t="str">
        <f>IF(Tabel_Forespørgsel_fra_Visma28[[#This Row],[SupDescr]]=" "," "," - "&amp;Tabel_Forespørgsel_fra_Visma28[[#This Row],[SupDescr]])</f>
        <v xml:space="preserve"> </v>
      </c>
      <c r="G9810" t="s">
        <v>5435</v>
      </c>
      <c r="H9810">
        <v>1</v>
      </c>
      <c r="I9810" s="158" t="str">
        <f>IF(A9810=A9809,I9809&amp;CHAR(10)&amp;"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1" spans="1:9" x14ac:dyDescent="0.25">
      <c r="A9811" t="s">
        <v>3639</v>
      </c>
      <c r="B9811">
        <v>53565668</v>
      </c>
      <c r="C9811" t="s">
        <v>16</v>
      </c>
      <c r="D9811" s="158" t="str">
        <f>IF(Tabel_Forespørgsel_fra_Visma28[[#This Row],[SupProd]]=" "," "," - "&amp;Tabel_Forespørgsel_fra_Visma28[[#This Row],[SupProd]])</f>
        <v xml:space="preserve"> </v>
      </c>
      <c r="E9811" t="s">
        <v>16</v>
      </c>
      <c r="F9811" s="158" t="str">
        <f>IF(Tabel_Forespørgsel_fra_Visma28[[#This Row],[SupDescr]]=" "," "," - "&amp;Tabel_Forespørgsel_fra_Visma28[[#This Row],[SupDescr]])</f>
        <v xml:space="preserve"> </v>
      </c>
      <c r="G9811" t="s">
        <v>5435</v>
      </c>
      <c r="H9811">
        <v>1</v>
      </c>
      <c r="I9811" s="158" t="str">
        <f>IF(A9811=A9810,I9810&amp;CHAR(10)&amp;"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2" spans="1:9" x14ac:dyDescent="0.25">
      <c r="A9812" t="s">
        <v>3627</v>
      </c>
      <c r="B9812">
        <v>53565668</v>
      </c>
      <c r="C9812" t="s">
        <v>16</v>
      </c>
      <c r="D9812" s="158" t="str">
        <f>IF(Tabel_Forespørgsel_fra_Visma28[[#This Row],[SupProd]]=" "," "," - "&amp;Tabel_Forespørgsel_fra_Visma28[[#This Row],[SupProd]])</f>
        <v xml:space="preserve"> </v>
      </c>
      <c r="E9812" t="s">
        <v>16</v>
      </c>
      <c r="F9812" s="158" t="str">
        <f>IF(Tabel_Forespørgsel_fra_Visma28[[#This Row],[SupDescr]]=" "," "," - "&amp;Tabel_Forespørgsel_fra_Visma28[[#This Row],[SupDescr]])</f>
        <v xml:space="preserve"> </v>
      </c>
      <c r="G9812" t="s">
        <v>5435</v>
      </c>
      <c r="H9812">
        <v>1</v>
      </c>
      <c r="I9812" s="158" t="str">
        <f>IF(A9812=A9811,I9811&amp;CHAR(10)&amp;"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3" spans="1:9" x14ac:dyDescent="0.25">
      <c r="A9813" t="s">
        <v>3617</v>
      </c>
      <c r="B9813">
        <v>53565668</v>
      </c>
      <c r="C9813" t="s">
        <v>16</v>
      </c>
      <c r="D9813" s="158" t="str">
        <f>IF(Tabel_Forespørgsel_fra_Visma28[[#This Row],[SupProd]]=" "," "," - "&amp;Tabel_Forespørgsel_fra_Visma28[[#This Row],[SupProd]])</f>
        <v xml:space="preserve"> </v>
      </c>
      <c r="E9813" t="s">
        <v>16</v>
      </c>
      <c r="F9813" s="158" t="str">
        <f>IF(Tabel_Forespørgsel_fra_Visma28[[#This Row],[SupDescr]]=" "," "," - "&amp;Tabel_Forespørgsel_fra_Visma28[[#This Row],[SupDescr]])</f>
        <v xml:space="preserve"> </v>
      </c>
      <c r="G9813" t="s">
        <v>5435</v>
      </c>
      <c r="H9813">
        <v>1</v>
      </c>
      <c r="I9813" s="158" t="str">
        <f>IF(A9813=A9812,I9812&amp;CHAR(10)&amp;"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4" spans="1:9" x14ac:dyDescent="0.25">
      <c r="A9814" t="s">
        <v>3618</v>
      </c>
      <c r="B9814">
        <v>53565668</v>
      </c>
      <c r="C9814" t="s">
        <v>16</v>
      </c>
      <c r="D9814" s="158" t="str">
        <f>IF(Tabel_Forespørgsel_fra_Visma28[[#This Row],[SupProd]]=" "," "," - "&amp;Tabel_Forespørgsel_fra_Visma28[[#This Row],[SupProd]])</f>
        <v xml:space="preserve"> </v>
      </c>
      <c r="E9814" t="s">
        <v>16</v>
      </c>
      <c r="F9814" s="158" t="str">
        <f>IF(Tabel_Forespørgsel_fra_Visma28[[#This Row],[SupDescr]]=" "," "," - "&amp;Tabel_Forespørgsel_fra_Visma28[[#This Row],[SupDescr]])</f>
        <v xml:space="preserve"> </v>
      </c>
      <c r="G9814" t="s">
        <v>5435</v>
      </c>
      <c r="H9814">
        <v>1</v>
      </c>
      <c r="I9814" s="158" t="str">
        <f>IF(A9814=A9813,I9813&amp;CHAR(10)&amp;"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5" spans="1:9" x14ac:dyDescent="0.25">
      <c r="A9815" t="s">
        <v>3733</v>
      </c>
      <c r="B9815">
        <v>53565668</v>
      </c>
      <c r="C9815" t="s">
        <v>16</v>
      </c>
      <c r="D9815" s="158" t="str">
        <f>IF(Tabel_Forespørgsel_fra_Visma28[[#This Row],[SupProd]]=" "," "," - "&amp;Tabel_Forespørgsel_fra_Visma28[[#This Row],[SupProd]])</f>
        <v xml:space="preserve"> </v>
      </c>
      <c r="E9815" t="s">
        <v>16</v>
      </c>
      <c r="F9815" s="158" t="str">
        <f>IF(Tabel_Forespørgsel_fra_Visma28[[#This Row],[SupDescr]]=" "," "," - "&amp;Tabel_Forespørgsel_fra_Visma28[[#This Row],[SupDescr]])</f>
        <v xml:space="preserve"> </v>
      </c>
      <c r="G9815" t="s">
        <v>5435</v>
      </c>
      <c r="H9815">
        <v>1</v>
      </c>
      <c r="I9815" s="158" t="str">
        <f>IF(A9815=A9814,I9814&amp;CHAR(10)&amp;"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6" spans="1:9" x14ac:dyDescent="0.25">
      <c r="A9816" t="s">
        <v>3757</v>
      </c>
      <c r="B9816">
        <v>53565668</v>
      </c>
      <c r="C9816" t="s">
        <v>16</v>
      </c>
      <c r="D9816" s="158" t="str">
        <f>IF(Tabel_Forespørgsel_fra_Visma28[[#This Row],[SupProd]]=" "," "," - "&amp;Tabel_Forespørgsel_fra_Visma28[[#This Row],[SupProd]])</f>
        <v xml:space="preserve"> </v>
      </c>
      <c r="E9816" t="s">
        <v>16</v>
      </c>
      <c r="F9816" s="158" t="str">
        <f>IF(Tabel_Forespørgsel_fra_Visma28[[#This Row],[SupDescr]]=" "," "," - "&amp;Tabel_Forespørgsel_fra_Visma28[[#This Row],[SupDescr]])</f>
        <v xml:space="preserve"> </v>
      </c>
      <c r="G9816" t="s">
        <v>5435</v>
      </c>
      <c r="H9816">
        <v>1</v>
      </c>
      <c r="I9816" s="158" t="str">
        <f>IF(A9816=A9815,I9815&amp;CHAR(10)&amp;"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7" spans="1:9" x14ac:dyDescent="0.25">
      <c r="A9817" t="s">
        <v>3630</v>
      </c>
      <c r="B9817">
        <v>53565668</v>
      </c>
      <c r="C9817" t="s">
        <v>16</v>
      </c>
      <c r="D9817" s="158" t="str">
        <f>IF(Tabel_Forespørgsel_fra_Visma28[[#This Row],[SupProd]]=" "," "," - "&amp;Tabel_Forespørgsel_fra_Visma28[[#This Row],[SupProd]])</f>
        <v xml:space="preserve"> </v>
      </c>
      <c r="E9817" t="s">
        <v>16</v>
      </c>
      <c r="F9817" s="158" t="str">
        <f>IF(Tabel_Forespørgsel_fra_Visma28[[#This Row],[SupDescr]]=" "," "," - "&amp;Tabel_Forespørgsel_fra_Visma28[[#This Row],[SupDescr]])</f>
        <v xml:space="preserve"> </v>
      </c>
      <c r="G9817" t="s">
        <v>5435</v>
      </c>
      <c r="H9817">
        <v>1</v>
      </c>
      <c r="I9817" s="158" t="str">
        <f>IF(A9817=A9816,I9816&amp;CHAR(10)&amp;"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8" spans="1:9" x14ac:dyDescent="0.25">
      <c r="A9818" t="s">
        <v>3746</v>
      </c>
      <c r="B9818">
        <v>53565668</v>
      </c>
      <c r="C9818" t="s">
        <v>16</v>
      </c>
      <c r="D9818" s="158" t="str">
        <f>IF(Tabel_Forespørgsel_fra_Visma28[[#This Row],[SupProd]]=" "," "," - "&amp;Tabel_Forespørgsel_fra_Visma28[[#This Row],[SupProd]])</f>
        <v xml:space="preserve"> </v>
      </c>
      <c r="E9818" t="s">
        <v>16</v>
      </c>
      <c r="F9818" s="158" t="str">
        <f>IF(Tabel_Forespørgsel_fra_Visma28[[#This Row],[SupDescr]]=" "," "," - "&amp;Tabel_Forespørgsel_fra_Visma28[[#This Row],[SupDescr]])</f>
        <v xml:space="preserve"> </v>
      </c>
      <c r="G9818" t="s">
        <v>5435</v>
      </c>
      <c r="H9818">
        <v>1</v>
      </c>
      <c r="I9818" s="158" t="str">
        <f>IF(A9818=A9817,I9817&amp;CHAR(10)&amp;"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9" spans="1:9" x14ac:dyDescent="0.25">
      <c r="A9819" t="s">
        <v>3624</v>
      </c>
      <c r="B9819">
        <v>53565668</v>
      </c>
      <c r="C9819" t="s">
        <v>16</v>
      </c>
      <c r="D9819" s="158" t="str">
        <f>IF(Tabel_Forespørgsel_fra_Visma28[[#This Row],[SupProd]]=" "," "," - "&amp;Tabel_Forespørgsel_fra_Visma28[[#This Row],[SupProd]])</f>
        <v xml:space="preserve"> </v>
      </c>
      <c r="E9819" t="s">
        <v>16</v>
      </c>
      <c r="F9819" s="158" t="str">
        <f>IF(Tabel_Forespørgsel_fra_Visma28[[#This Row],[SupDescr]]=" "," "," - "&amp;Tabel_Forespørgsel_fra_Visma28[[#This Row],[SupDescr]])</f>
        <v xml:space="preserve"> </v>
      </c>
      <c r="G9819" t="s">
        <v>5435</v>
      </c>
      <c r="H9819">
        <v>1</v>
      </c>
      <c r="I9819" s="158" t="str">
        <f>IF(A9819=A9818,I9818&amp;CHAR(10)&amp;"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0" spans="1:9" x14ac:dyDescent="0.25">
      <c r="A9820" t="s">
        <v>3625</v>
      </c>
      <c r="B9820">
        <v>53565668</v>
      </c>
      <c r="C9820" t="s">
        <v>16</v>
      </c>
      <c r="D9820" s="158" t="str">
        <f>IF(Tabel_Forespørgsel_fra_Visma28[[#This Row],[SupProd]]=" "," "," - "&amp;Tabel_Forespørgsel_fra_Visma28[[#This Row],[SupProd]])</f>
        <v xml:space="preserve"> </v>
      </c>
      <c r="E9820" t="s">
        <v>16</v>
      </c>
      <c r="F9820" s="158" t="str">
        <f>IF(Tabel_Forespørgsel_fra_Visma28[[#This Row],[SupDescr]]=" "," "," - "&amp;Tabel_Forespørgsel_fra_Visma28[[#This Row],[SupDescr]])</f>
        <v xml:space="preserve"> </v>
      </c>
      <c r="G9820" t="s">
        <v>5435</v>
      </c>
      <c r="H9820">
        <v>1</v>
      </c>
      <c r="I9820" s="158" t="str">
        <f>IF(A9820=A9819,I9819&amp;CHAR(10)&amp;"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1" spans="1:9" x14ac:dyDescent="0.25">
      <c r="A9821" t="s">
        <v>3747</v>
      </c>
      <c r="B9821">
        <v>53565668</v>
      </c>
      <c r="C9821" t="s">
        <v>16</v>
      </c>
      <c r="D9821" s="158" t="str">
        <f>IF(Tabel_Forespørgsel_fra_Visma28[[#This Row],[SupProd]]=" "," "," - "&amp;Tabel_Forespørgsel_fra_Visma28[[#This Row],[SupProd]])</f>
        <v xml:space="preserve"> </v>
      </c>
      <c r="E9821" t="s">
        <v>16</v>
      </c>
      <c r="F9821" s="158" t="str">
        <f>IF(Tabel_Forespørgsel_fra_Visma28[[#This Row],[SupDescr]]=" "," "," - "&amp;Tabel_Forespørgsel_fra_Visma28[[#This Row],[SupDescr]])</f>
        <v xml:space="preserve"> </v>
      </c>
      <c r="G9821" t="s">
        <v>5435</v>
      </c>
      <c r="H9821">
        <v>1</v>
      </c>
      <c r="I9821" s="158" t="str">
        <f>IF(A9821=A9820,I9820&amp;CHAR(10)&amp;"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2" spans="1:9" x14ac:dyDescent="0.25">
      <c r="A9822" t="s">
        <v>3629</v>
      </c>
      <c r="B9822">
        <v>53565668</v>
      </c>
      <c r="C9822" t="s">
        <v>16</v>
      </c>
      <c r="D9822" s="158" t="str">
        <f>IF(Tabel_Forespørgsel_fra_Visma28[[#This Row],[SupProd]]=" "," "," - "&amp;Tabel_Forespørgsel_fra_Visma28[[#This Row],[SupProd]])</f>
        <v xml:space="preserve"> </v>
      </c>
      <c r="E9822" t="s">
        <v>16</v>
      </c>
      <c r="F9822" s="158" t="str">
        <f>IF(Tabel_Forespørgsel_fra_Visma28[[#This Row],[SupDescr]]=" "," "," - "&amp;Tabel_Forespørgsel_fra_Visma28[[#This Row],[SupDescr]])</f>
        <v xml:space="preserve"> </v>
      </c>
      <c r="G9822" t="s">
        <v>5435</v>
      </c>
      <c r="H9822">
        <v>1</v>
      </c>
      <c r="I9822" s="158" t="str">
        <f>IF(A9822=A9821,I9821&amp;CHAR(10)&amp;"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3" spans="1:9" x14ac:dyDescent="0.25">
      <c r="A9823" t="s">
        <v>3622</v>
      </c>
      <c r="B9823">
        <v>53565668</v>
      </c>
      <c r="C9823" t="s">
        <v>16</v>
      </c>
      <c r="D9823" s="158" t="str">
        <f>IF(Tabel_Forespørgsel_fra_Visma28[[#This Row],[SupProd]]=" "," "," - "&amp;Tabel_Forespørgsel_fra_Visma28[[#This Row],[SupProd]])</f>
        <v xml:space="preserve"> </v>
      </c>
      <c r="E9823" t="s">
        <v>16</v>
      </c>
      <c r="F9823" s="158" t="str">
        <f>IF(Tabel_Forespørgsel_fra_Visma28[[#This Row],[SupDescr]]=" "," "," - "&amp;Tabel_Forespørgsel_fra_Visma28[[#This Row],[SupDescr]])</f>
        <v xml:space="preserve"> </v>
      </c>
      <c r="G9823" t="s">
        <v>5435</v>
      </c>
      <c r="H9823">
        <v>1</v>
      </c>
      <c r="I9823" s="158" t="str">
        <f>IF(A9823=A9822,I9822&amp;CHAR(10)&amp;"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4" spans="1:9" x14ac:dyDescent="0.25">
      <c r="A9824" t="s">
        <v>3748</v>
      </c>
      <c r="B9824">
        <v>53565668</v>
      </c>
      <c r="C9824" t="s">
        <v>16</v>
      </c>
      <c r="D9824" s="158" t="str">
        <f>IF(Tabel_Forespørgsel_fra_Visma28[[#This Row],[SupProd]]=" "," "," - "&amp;Tabel_Forespørgsel_fra_Visma28[[#This Row],[SupProd]])</f>
        <v xml:space="preserve"> </v>
      </c>
      <c r="E9824" t="s">
        <v>16</v>
      </c>
      <c r="F9824" s="158" t="str">
        <f>IF(Tabel_Forespørgsel_fra_Visma28[[#This Row],[SupDescr]]=" "," "," - "&amp;Tabel_Forespørgsel_fra_Visma28[[#This Row],[SupDescr]])</f>
        <v xml:space="preserve"> </v>
      </c>
      <c r="G9824" t="s">
        <v>5435</v>
      </c>
      <c r="H9824">
        <v>1</v>
      </c>
      <c r="I9824" s="158" t="str">
        <f>IF(A9824=A9823,I9823&amp;CHAR(10)&amp;"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5" spans="1:9" x14ac:dyDescent="0.25">
      <c r="A9825" t="s">
        <v>3623</v>
      </c>
      <c r="B9825">
        <v>53565668</v>
      </c>
      <c r="C9825" t="s">
        <v>16</v>
      </c>
      <c r="D9825" s="158" t="str">
        <f>IF(Tabel_Forespørgsel_fra_Visma28[[#This Row],[SupProd]]=" "," "," - "&amp;Tabel_Forespørgsel_fra_Visma28[[#This Row],[SupProd]])</f>
        <v xml:space="preserve"> </v>
      </c>
      <c r="E9825" t="s">
        <v>16</v>
      </c>
      <c r="F9825" s="158" t="str">
        <f>IF(Tabel_Forespørgsel_fra_Visma28[[#This Row],[SupDescr]]=" "," "," - "&amp;Tabel_Forespørgsel_fra_Visma28[[#This Row],[SupDescr]])</f>
        <v xml:space="preserve"> </v>
      </c>
      <c r="G9825" t="s">
        <v>5435</v>
      </c>
      <c r="H9825">
        <v>1</v>
      </c>
      <c r="I9825" s="158" t="str">
        <f>IF(A9825=A9824,I9824&amp;CHAR(10)&amp;"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6" spans="1:9" x14ac:dyDescent="0.25">
      <c r="A9826" t="s">
        <v>3749</v>
      </c>
      <c r="B9826">
        <v>53565668</v>
      </c>
      <c r="C9826" t="s">
        <v>16</v>
      </c>
      <c r="D9826" s="158" t="str">
        <f>IF(Tabel_Forespørgsel_fra_Visma28[[#This Row],[SupProd]]=" "," "," - "&amp;Tabel_Forespørgsel_fra_Visma28[[#This Row],[SupProd]])</f>
        <v xml:space="preserve"> </v>
      </c>
      <c r="E9826" t="s">
        <v>16</v>
      </c>
      <c r="F9826" s="158" t="str">
        <f>IF(Tabel_Forespørgsel_fra_Visma28[[#This Row],[SupDescr]]=" "," "," - "&amp;Tabel_Forespørgsel_fra_Visma28[[#This Row],[SupDescr]])</f>
        <v xml:space="preserve"> </v>
      </c>
      <c r="G9826" t="s">
        <v>5435</v>
      </c>
      <c r="H9826">
        <v>1</v>
      </c>
      <c r="I9826" s="158" t="str">
        <f>IF(A9826=A9825,I9825&amp;CHAR(10)&amp;"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7" spans="1:9" x14ac:dyDescent="0.25">
      <c r="A9827" t="s">
        <v>3750</v>
      </c>
      <c r="B9827">
        <v>53565668</v>
      </c>
      <c r="C9827" t="s">
        <v>16</v>
      </c>
      <c r="D9827" s="158" t="str">
        <f>IF(Tabel_Forespørgsel_fra_Visma28[[#This Row],[SupProd]]=" "," "," - "&amp;Tabel_Forespørgsel_fra_Visma28[[#This Row],[SupProd]])</f>
        <v xml:space="preserve"> </v>
      </c>
      <c r="E9827" t="s">
        <v>16</v>
      </c>
      <c r="F9827" s="158" t="str">
        <f>IF(Tabel_Forespørgsel_fra_Visma28[[#This Row],[SupDescr]]=" "," "," - "&amp;Tabel_Forespørgsel_fra_Visma28[[#This Row],[SupDescr]])</f>
        <v xml:space="preserve"> </v>
      </c>
      <c r="G9827" t="s">
        <v>5435</v>
      </c>
      <c r="H9827">
        <v>1</v>
      </c>
      <c r="I9827" s="158" t="str">
        <f>IF(A9827=A9826,I9826&amp;CHAR(10)&amp;"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8" spans="1:9" x14ac:dyDescent="0.25">
      <c r="A9828" t="s">
        <v>3751</v>
      </c>
      <c r="B9828">
        <v>53565668</v>
      </c>
      <c r="C9828" t="s">
        <v>16</v>
      </c>
      <c r="D9828" s="158" t="str">
        <f>IF(Tabel_Forespørgsel_fra_Visma28[[#This Row],[SupProd]]=" "," "," - "&amp;Tabel_Forespørgsel_fra_Visma28[[#This Row],[SupProd]])</f>
        <v xml:space="preserve"> </v>
      </c>
      <c r="E9828" t="s">
        <v>16</v>
      </c>
      <c r="F9828" s="158" t="str">
        <f>IF(Tabel_Forespørgsel_fra_Visma28[[#This Row],[SupDescr]]=" "," "," - "&amp;Tabel_Forespørgsel_fra_Visma28[[#This Row],[SupDescr]])</f>
        <v xml:space="preserve"> </v>
      </c>
      <c r="G9828" t="s">
        <v>5435</v>
      </c>
      <c r="H9828">
        <v>1</v>
      </c>
      <c r="I9828" s="158" t="str">
        <f>IF(A9828=A9827,I9827&amp;CHAR(10)&amp;"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9" spans="1:9" x14ac:dyDescent="0.25">
      <c r="A9829" t="s">
        <v>3740</v>
      </c>
      <c r="B9829">
        <v>53565668</v>
      </c>
      <c r="C9829" t="s">
        <v>16</v>
      </c>
      <c r="D9829" s="158" t="str">
        <f>IF(Tabel_Forespørgsel_fra_Visma28[[#This Row],[SupProd]]=" "," "," - "&amp;Tabel_Forespørgsel_fra_Visma28[[#This Row],[SupProd]])</f>
        <v xml:space="preserve"> </v>
      </c>
      <c r="E9829" t="s">
        <v>16</v>
      </c>
      <c r="F9829" s="158" t="str">
        <f>IF(Tabel_Forespørgsel_fra_Visma28[[#This Row],[SupDescr]]=" "," "," - "&amp;Tabel_Forespørgsel_fra_Visma28[[#This Row],[SupDescr]])</f>
        <v xml:space="preserve"> </v>
      </c>
      <c r="G9829" t="s">
        <v>5435</v>
      </c>
      <c r="H9829">
        <v>1</v>
      </c>
      <c r="I9829" s="158" t="str">
        <f>IF(A9829=A9828,I9828&amp;CHAR(10)&amp;"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0" spans="1:9" x14ac:dyDescent="0.25">
      <c r="A9830" t="s">
        <v>3742</v>
      </c>
      <c r="B9830">
        <v>53565668</v>
      </c>
      <c r="C9830" t="s">
        <v>16</v>
      </c>
      <c r="D9830" s="158" t="str">
        <f>IF(Tabel_Forespørgsel_fra_Visma28[[#This Row],[SupProd]]=" "," "," - "&amp;Tabel_Forespørgsel_fra_Visma28[[#This Row],[SupProd]])</f>
        <v xml:space="preserve"> </v>
      </c>
      <c r="E9830" t="s">
        <v>16</v>
      </c>
      <c r="F9830" s="158" t="str">
        <f>IF(Tabel_Forespørgsel_fra_Visma28[[#This Row],[SupDescr]]=" "," "," - "&amp;Tabel_Forespørgsel_fra_Visma28[[#This Row],[SupDescr]])</f>
        <v xml:space="preserve"> </v>
      </c>
      <c r="G9830" t="s">
        <v>5435</v>
      </c>
      <c r="H9830">
        <v>1</v>
      </c>
      <c r="I9830" s="158" t="str">
        <f>IF(A9830=A9829,I9829&amp;CHAR(10)&amp;"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1" spans="1:9" x14ac:dyDescent="0.25">
      <c r="A9831" t="s">
        <v>3741</v>
      </c>
      <c r="B9831">
        <v>53565668</v>
      </c>
      <c r="C9831" t="s">
        <v>16</v>
      </c>
      <c r="D9831" s="158" t="str">
        <f>IF(Tabel_Forespørgsel_fra_Visma28[[#This Row],[SupProd]]=" "," "," - "&amp;Tabel_Forespørgsel_fra_Visma28[[#This Row],[SupProd]])</f>
        <v xml:space="preserve"> </v>
      </c>
      <c r="E9831" t="s">
        <v>16</v>
      </c>
      <c r="F9831" s="158" t="str">
        <f>IF(Tabel_Forespørgsel_fra_Visma28[[#This Row],[SupDescr]]=" "," "," - "&amp;Tabel_Forespørgsel_fra_Visma28[[#This Row],[SupDescr]])</f>
        <v xml:space="preserve"> </v>
      </c>
      <c r="G9831" t="s">
        <v>5435</v>
      </c>
      <c r="H9831">
        <v>1</v>
      </c>
      <c r="I9831" s="158" t="str">
        <f>IF(A9831=A9830,I9830&amp;CHAR(10)&amp;"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2" spans="1:9" x14ac:dyDescent="0.25">
      <c r="A9832" t="s">
        <v>3743</v>
      </c>
      <c r="B9832">
        <v>53565668</v>
      </c>
      <c r="C9832" t="s">
        <v>16</v>
      </c>
      <c r="D9832" s="158" t="str">
        <f>IF(Tabel_Forespørgsel_fra_Visma28[[#This Row],[SupProd]]=" "," "," - "&amp;Tabel_Forespørgsel_fra_Visma28[[#This Row],[SupProd]])</f>
        <v xml:space="preserve"> </v>
      </c>
      <c r="E9832" t="s">
        <v>16</v>
      </c>
      <c r="F9832" s="158" t="str">
        <f>IF(Tabel_Forespørgsel_fra_Visma28[[#This Row],[SupDescr]]=" "," "," - "&amp;Tabel_Forespørgsel_fra_Visma28[[#This Row],[SupDescr]])</f>
        <v xml:space="preserve"> </v>
      </c>
      <c r="G9832" t="s">
        <v>5435</v>
      </c>
      <c r="H9832">
        <v>1</v>
      </c>
      <c r="I9832" s="158" t="str">
        <f>IF(A9832=A9831,I9831&amp;CHAR(10)&amp;"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3" spans="1:9" x14ac:dyDescent="0.25">
      <c r="A9833" t="s">
        <v>3745</v>
      </c>
      <c r="B9833">
        <v>53565668</v>
      </c>
      <c r="C9833" t="s">
        <v>16</v>
      </c>
      <c r="D9833" s="158" t="str">
        <f>IF(Tabel_Forespørgsel_fra_Visma28[[#This Row],[SupProd]]=" "," "," - "&amp;Tabel_Forespørgsel_fra_Visma28[[#This Row],[SupProd]])</f>
        <v xml:space="preserve"> </v>
      </c>
      <c r="E9833" t="s">
        <v>16</v>
      </c>
      <c r="F9833" s="158" t="str">
        <f>IF(Tabel_Forespørgsel_fra_Visma28[[#This Row],[SupDescr]]=" "," "," - "&amp;Tabel_Forespørgsel_fra_Visma28[[#This Row],[SupDescr]])</f>
        <v xml:space="preserve"> </v>
      </c>
      <c r="G9833" t="s">
        <v>5435</v>
      </c>
      <c r="H9833">
        <v>1</v>
      </c>
      <c r="I9833" s="158" t="str">
        <f>IF(A9833=A9832,I9832&amp;CHAR(10)&amp;"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4" spans="1:9" x14ac:dyDescent="0.25">
      <c r="A9834" t="s">
        <v>3596</v>
      </c>
      <c r="B9834">
        <v>53565668</v>
      </c>
      <c r="C9834" t="s">
        <v>16</v>
      </c>
      <c r="D9834" s="158" t="str">
        <f>IF(Tabel_Forespørgsel_fra_Visma28[[#This Row],[SupProd]]=" "," "," - "&amp;Tabel_Forespørgsel_fra_Visma28[[#This Row],[SupProd]])</f>
        <v xml:space="preserve"> </v>
      </c>
      <c r="E9834" t="s">
        <v>16</v>
      </c>
      <c r="F9834" s="158" t="str">
        <f>IF(Tabel_Forespørgsel_fra_Visma28[[#This Row],[SupDescr]]=" "," "," - "&amp;Tabel_Forespørgsel_fra_Visma28[[#This Row],[SupDescr]])</f>
        <v xml:space="preserve"> </v>
      </c>
      <c r="G9834" t="s">
        <v>5435</v>
      </c>
      <c r="H9834">
        <v>1</v>
      </c>
      <c r="I9834" s="158" t="str">
        <f>IF(A9834=A9833,I9833&amp;CHAR(10)&amp;"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5" spans="1:9" x14ac:dyDescent="0.25">
      <c r="A9835" t="s">
        <v>3594</v>
      </c>
      <c r="B9835">
        <v>53565668</v>
      </c>
      <c r="C9835" t="s">
        <v>16</v>
      </c>
      <c r="D9835" s="158" t="str">
        <f>IF(Tabel_Forespørgsel_fra_Visma28[[#This Row],[SupProd]]=" "," "," - "&amp;Tabel_Forespørgsel_fra_Visma28[[#This Row],[SupProd]])</f>
        <v xml:space="preserve"> </v>
      </c>
      <c r="E9835" t="s">
        <v>16</v>
      </c>
      <c r="F9835" s="158" t="str">
        <f>IF(Tabel_Forespørgsel_fra_Visma28[[#This Row],[SupDescr]]=" "," "," - "&amp;Tabel_Forespørgsel_fra_Visma28[[#This Row],[SupDescr]])</f>
        <v xml:space="preserve"> </v>
      </c>
      <c r="G9835" t="s">
        <v>5435</v>
      </c>
      <c r="H9835">
        <v>1</v>
      </c>
      <c r="I9835" s="158" t="str">
        <f>IF(A9835=A9834,I9834&amp;CHAR(10)&amp;"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6" spans="1:9" x14ac:dyDescent="0.25">
      <c r="A9836" t="s">
        <v>3590</v>
      </c>
      <c r="B9836">
        <v>53565668</v>
      </c>
      <c r="C9836" t="s">
        <v>16</v>
      </c>
      <c r="D9836" s="158" t="str">
        <f>IF(Tabel_Forespørgsel_fra_Visma28[[#This Row],[SupProd]]=" "," "," - "&amp;Tabel_Forespørgsel_fra_Visma28[[#This Row],[SupProd]])</f>
        <v xml:space="preserve"> </v>
      </c>
      <c r="E9836" t="s">
        <v>16</v>
      </c>
      <c r="F9836" s="158" t="str">
        <f>IF(Tabel_Forespørgsel_fra_Visma28[[#This Row],[SupDescr]]=" "," "," - "&amp;Tabel_Forespørgsel_fra_Visma28[[#This Row],[SupDescr]])</f>
        <v xml:space="preserve"> </v>
      </c>
      <c r="G9836" t="s">
        <v>5435</v>
      </c>
      <c r="H9836">
        <v>1</v>
      </c>
      <c r="I9836" s="158" t="str">
        <f>IF(A9836=A9835,I9835&amp;CHAR(10)&amp;"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7" spans="1:9" x14ac:dyDescent="0.25">
      <c r="A9837" t="s">
        <v>3580</v>
      </c>
      <c r="B9837">
        <v>53565668</v>
      </c>
      <c r="C9837" t="s">
        <v>16</v>
      </c>
      <c r="D9837" s="158" t="str">
        <f>IF(Tabel_Forespørgsel_fra_Visma28[[#This Row],[SupProd]]=" "," "," - "&amp;Tabel_Forespørgsel_fra_Visma28[[#This Row],[SupProd]])</f>
        <v xml:space="preserve"> </v>
      </c>
      <c r="E9837" t="s">
        <v>16</v>
      </c>
      <c r="F9837" s="158" t="str">
        <f>IF(Tabel_Forespørgsel_fra_Visma28[[#This Row],[SupDescr]]=" "," "," - "&amp;Tabel_Forespørgsel_fra_Visma28[[#This Row],[SupDescr]])</f>
        <v xml:space="preserve"> </v>
      </c>
      <c r="G9837" t="s">
        <v>5435</v>
      </c>
      <c r="H9837">
        <v>1</v>
      </c>
      <c r="I9837" s="158" t="str">
        <f>IF(A9837=A9836,I9836&amp;CHAR(10)&amp;"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8" spans="1:9" x14ac:dyDescent="0.25">
      <c r="A9838" t="s">
        <v>3582</v>
      </c>
      <c r="B9838">
        <v>53565668</v>
      </c>
      <c r="C9838" t="s">
        <v>16</v>
      </c>
      <c r="D9838" s="158" t="str">
        <f>IF(Tabel_Forespørgsel_fra_Visma28[[#This Row],[SupProd]]=" "," "," - "&amp;Tabel_Forespørgsel_fra_Visma28[[#This Row],[SupProd]])</f>
        <v xml:space="preserve"> </v>
      </c>
      <c r="E9838" t="s">
        <v>16</v>
      </c>
      <c r="F9838" s="158" t="str">
        <f>IF(Tabel_Forespørgsel_fra_Visma28[[#This Row],[SupDescr]]=" "," "," - "&amp;Tabel_Forespørgsel_fra_Visma28[[#This Row],[SupDescr]])</f>
        <v xml:space="preserve"> </v>
      </c>
      <c r="G9838" t="s">
        <v>5435</v>
      </c>
      <c r="H9838">
        <v>1</v>
      </c>
      <c r="I9838" s="158" t="str">
        <f>IF(A9838=A9837,I9837&amp;CHAR(10)&amp;"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9" spans="1:9" x14ac:dyDescent="0.25">
      <c r="A9839" t="s">
        <v>3584</v>
      </c>
      <c r="B9839">
        <v>53565668</v>
      </c>
      <c r="C9839" t="s">
        <v>16</v>
      </c>
      <c r="D9839" s="158" t="str">
        <f>IF(Tabel_Forespørgsel_fra_Visma28[[#This Row],[SupProd]]=" "," "," - "&amp;Tabel_Forespørgsel_fra_Visma28[[#This Row],[SupProd]])</f>
        <v xml:space="preserve"> </v>
      </c>
      <c r="E9839" t="s">
        <v>16</v>
      </c>
      <c r="F9839" s="158" t="str">
        <f>IF(Tabel_Forespørgsel_fra_Visma28[[#This Row],[SupDescr]]=" "," "," - "&amp;Tabel_Forespørgsel_fra_Visma28[[#This Row],[SupDescr]])</f>
        <v xml:space="preserve"> </v>
      </c>
      <c r="G9839" t="s">
        <v>5435</v>
      </c>
      <c r="H9839">
        <v>1</v>
      </c>
      <c r="I9839" s="158" t="str">
        <f>IF(A9839=A9838,I9838&amp;CHAR(10)&amp;"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0" spans="1:9" x14ac:dyDescent="0.25">
      <c r="A9840" t="s">
        <v>3589</v>
      </c>
      <c r="B9840">
        <v>53565668</v>
      </c>
      <c r="C9840" t="s">
        <v>16</v>
      </c>
      <c r="D9840" s="158" t="str">
        <f>IF(Tabel_Forespørgsel_fra_Visma28[[#This Row],[SupProd]]=" "," "," - "&amp;Tabel_Forespørgsel_fra_Visma28[[#This Row],[SupProd]])</f>
        <v xml:space="preserve"> </v>
      </c>
      <c r="E9840" t="s">
        <v>16</v>
      </c>
      <c r="F9840" s="158" t="str">
        <f>IF(Tabel_Forespørgsel_fra_Visma28[[#This Row],[SupDescr]]=" "," "," - "&amp;Tabel_Forespørgsel_fra_Visma28[[#This Row],[SupDescr]])</f>
        <v xml:space="preserve"> </v>
      </c>
      <c r="G9840" t="s">
        <v>5435</v>
      </c>
      <c r="H9840">
        <v>1</v>
      </c>
      <c r="I9840" s="158" t="str">
        <f>IF(A9840=A9839,I9839&amp;CHAR(10)&amp;"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1" spans="1:9" x14ac:dyDescent="0.25">
      <c r="A9841" t="s">
        <v>3591</v>
      </c>
      <c r="B9841">
        <v>53565668</v>
      </c>
      <c r="C9841" t="s">
        <v>16</v>
      </c>
      <c r="D9841" s="158" t="str">
        <f>IF(Tabel_Forespørgsel_fra_Visma28[[#This Row],[SupProd]]=" "," "," - "&amp;Tabel_Forespørgsel_fra_Visma28[[#This Row],[SupProd]])</f>
        <v xml:space="preserve"> </v>
      </c>
      <c r="E9841" t="s">
        <v>16</v>
      </c>
      <c r="F9841" s="158" t="str">
        <f>IF(Tabel_Forespørgsel_fra_Visma28[[#This Row],[SupDescr]]=" "," "," - "&amp;Tabel_Forespørgsel_fra_Visma28[[#This Row],[SupDescr]])</f>
        <v xml:space="preserve"> </v>
      </c>
      <c r="G9841" t="s">
        <v>5435</v>
      </c>
      <c r="H9841">
        <v>1</v>
      </c>
      <c r="I9841" s="158" t="str">
        <f>IF(A9841=A9840,I9840&amp;CHAR(10)&amp;"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2" spans="1:9" x14ac:dyDescent="0.25">
      <c r="A9842" t="s">
        <v>3585</v>
      </c>
      <c r="B9842">
        <v>53565668</v>
      </c>
      <c r="C9842" t="s">
        <v>16</v>
      </c>
      <c r="D9842" s="158" t="str">
        <f>IF(Tabel_Forespørgsel_fra_Visma28[[#This Row],[SupProd]]=" "," "," - "&amp;Tabel_Forespørgsel_fra_Visma28[[#This Row],[SupProd]])</f>
        <v xml:space="preserve"> </v>
      </c>
      <c r="E9842" t="s">
        <v>16</v>
      </c>
      <c r="F9842" s="158" t="str">
        <f>IF(Tabel_Forespørgsel_fra_Visma28[[#This Row],[SupDescr]]=" "," "," - "&amp;Tabel_Forespørgsel_fra_Visma28[[#This Row],[SupDescr]])</f>
        <v xml:space="preserve"> </v>
      </c>
      <c r="G9842" t="s">
        <v>5435</v>
      </c>
      <c r="H9842">
        <v>1</v>
      </c>
      <c r="I9842" s="158" t="str">
        <f>IF(A9842=A9841,I9841&amp;CHAR(10)&amp;"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3" spans="1:9" x14ac:dyDescent="0.25">
      <c r="A9843" t="s">
        <v>3581</v>
      </c>
      <c r="B9843">
        <v>53565668</v>
      </c>
      <c r="C9843" t="s">
        <v>16</v>
      </c>
      <c r="D9843" s="158" t="str">
        <f>IF(Tabel_Forespørgsel_fra_Visma28[[#This Row],[SupProd]]=" "," "," - "&amp;Tabel_Forespørgsel_fra_Visma28[[#This Row],[SupProd]])</f>
        <v xml:space="preserve"> </v>
      </c>
      <c r="E9843" t="s">
        <v>16</v>
      </c>
      <c r="F9843" s="158" t="str">
        <f>IF(Tabel_Forespørgsel_fra_Visma28[[#This Row],[SupDescr]]=" "," "," - "&amp;Tabel_Forespørgsel_fra_Visma28[[#This Row],[SupDescr]])</f>
        <v xml:space="preserve"> </v>
      </c>
      <c r="G9843" t="s">
        <v>5435</v>
      </c>
      <c r="H9843">
        <v>1</v>
      </c>
      <c r="I9843" s="158" t="str">
        <f>IF(A9843=A9842,I9842&amp;CHAR(10)&amp;"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4" spans="1:9" x14ac:dyDescent="0.25">
      <c r="A9844" t="s">
        <v>3583</v>
      </c>
      <c r="B9844">
        <v>53565668</v>
      </c>
      <c r="C9844" t="s">
        <v>16</v>
      </c>
      <c r="D9844" s="158" t="str">
        <f>IF(Tabel_Forespørgsel_fra_Visma28[[#This Row],[SupProd]]=" "," "," - "&amp;Tabel_Forespørgsel_fra_Visma28[[#This Row],[SupProd]])</f>
        <v xml:space="preserve"> </v>
      </c>
      <c r="E9844" t="s">
        <v>16</v>
      </c>
      <c r="F9844" s="158" t="str">
        <f>IF(Tabel_Forespørgsel_fra_Visma28[[#This Row],[SupDescr]]=" "," "," - "&amp;Tabel_Forespørgsel_fra_Visma28[[#This Row],[SupDescr]])</f>
        <v xml:space="preserve"> </v>
      </c>
      <c r="G9844" t="s">
        <v>5435</v>
      </c>
      <c r="H9844">
        <v>1</v>
      </c>
      <c r="I9844" s="158" t="str">
        <f>IF(A9844=A9843,I9843&amp;CHAR(10)&amp;"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5" spans="1:9" x14ac:dyDescent="0.25">
      <c r="A9845" t="s">
        <v>3579</v>
      </c>
      <c r="B9845">
        <v>53565668</v>
      </c>
      <c r="C9845" t="s">
        <v>16</v>
      </c>
      <c r="D9845" s="158" t="str">
        <f>IF(Tabel_Forespørgsel_fra_Visma28[[#This Row],[SupProd]]=" "," "," - "&amp;Tabel_Forespørgsel_fra_Visma28[[#This Row],[SupProd]])</f>
        <v xml:space="preserve"> </v>
      </c>
      <c r="E9845" t="s">
        <v>16</v>
      </c>
      <c r="F9845" s="158" t="str">
        <f>IF(Tabel_Forespørgsel_fra_Visma28[[#This Row],[SupDescr]]=" "," "," - "&amp;Tabel_Forespørgsel_fra_Visma28[[#This Row],[SupDescr]])</f>
        <v xml:space="preserve"> </v>
      </c>
      <c r="G9845" t="s">
        <v>5435</v>
      </c>
      <c r="H9845">
        <v>1</v>
      </c>
      <c r="I9845" s="158" t="str">
        <f>IF(A9845=A9844,I9844&amp;CHAR(10)&amp;"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6" spans="1:9" x14ac:dyDescent="0.25">
      <c r="A9846" t="s">
        <v>3578</v>
      </c>
      <c r="B9846">
        <v>53565668</v>
      </c>
      <c r="C9846" t="s">
        <v>16</v>
      </c>
      <c r="D9846" s="158" t="str">
        <f>IF(Tabel_Forespørgsel_fra_Visma28[[#This Row],[SupProd]]=" "," "," - "&amp;Tabel_Forespørgsel_fra_Visma28[[#This Row],[SupProd]])</f>
        <v xml:space="preserve"> </v>
      </c>
      <c r="E9846" t="s">
        <v>16</v>
      </c>
      <c r="F9846" s="158" t="str">
        <f>IF(Tabel_Forespørgsel_fra_Visma28[[#This Row],[SupDescr]]=" "," "," - "&amp;Tabel_Forespørgsel_fra_Visma28[[#This Row],[SupDescr]])</f>
        <v xml:space="preserve"> </v>
      </c>
      <c r="G9846" t="s">
        <v>5435</v>
      </c>
      <c r="H9846">
        <v>1</v>
      </c>
      <c r="I9846" s="158" t="str">
        <f>IF(A9846=A9845,I9845&amp;CHAR(10)&amp;"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7" spans="1:9" x14ac:dyDescent="0.25">
      <c r="A9847" t="s">
        <v>3597</v>
      </c>
      <c r="B9847">
        <v>53565668</v>
      </c>
      <c r="C9847" t="s">
        <v>16</v>
      </c>
      <c r="D9847" s="158" t="str">
        <f>IF(Tabel_Forespørgsel_fra_Visma28[[#This Row],[SupProd]]=" "," "," - "&amp;Tabel_Forespørgsel_fra_Visma28[[#This Row],[SupProd]])</f>
        <v xml:space="preserve"> </v>
      </c>
      <c r="E9847" t="s">
        <v>16</v>
      </c>
      <c r="F9847" s="158" t="str">
        <f>IF(Tabel_Forespørgsel_fra_Visma28[[#This Row],[SupDescr]]=" "," "," - "&amp;Tabel_Forespørgsel_fra_Visma28[[#This Row],[SupDescr]])</f>
        <v xml:space="preserve"> </v>
      </c>
      <c r="G9847" t="s">
        <v>5435</v>
      </c>
      <c r="H9847">
        <v>1</v>
      </c>
      <c r="I9847" s="158" t="str">
        <f>IF(A9847=A9846,I9846&amp;CHAR(10)&amp;"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8" spans="1:9" x14ac:dyDescent="0.25">
      <c r="A9848" t="s">
        <v>3588</v>
      </c>
      <c r="B9848">
        <v>53565668</v>
      </c>
      <c r="C9848" t="s">
        <v>16</v>
      </c>
      <c r="D9848" s="158" t="str">
        <f>IF(Tabel_Forespørgsel_fra_Visma28[[#This Row],[SupProd]]=" "," "," - "&amp;Tabel_Forespørgsel_fra_Visma28[[#This Row],[SupProd]])</f>
        <v xml:space="preserve"> </v>
      </c>
      <c r="E9848" t="s">
        <v>16</v>
      </c>
      <c r="F9848" s="158" t="str">
        <f>IF(Tabel_Forespørgsel_fra_Visma28[[#This Row],[SupDescr]]=" "," "," - "&amp;Tabel_Forespørgsel_fra_Visma28[[#This Row],[SupDescr]])</f>
        <v xml:space="preserve"> </v>
      </c>
      <c r="G9848" t="s">
        <v>5435</v>
      </c>
      <c r="H9848">
        <v>1</v>
      </c>
      <c r="I9848" s="158" t="str">
        <f>IF(A9848=A9847,I9847&amp;CHAR(10)&amp;"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9" spans="1:9" x14ac:dyDescent="0.25">
      <c r="A9849" t="s">
        <v>8230</v>
      </c>
      <c r="B9849">
        <v>75826799</v>
      </c>
      <c r="C9849" t="s">
        <v>16</v>
      </c>
      <c r="D9849" s="158" t="str">
        <f>IF(Tabel_Forespørgsel_fra_Visma28[[#This Row],[SupProd]]=" "," "," - "&amp;Tabel_Forespørgsel_fra_Visma28[[#This Row],[SupProd]])</f>
        <v xml:space="preserve"> </v>
      </c>
      <c r="E9849" t="s">
        <v>16</v>
      </c>
      <c r="F9849" s="158" t="str">
        <f>IF(Tabel_Forespørgsel_fra_Visma28[[#This Row],[SupDescr]]=" "," "," - "&amp;Tabel_Forespørgsel_fra_Visma28[[#This Row],[SupDescr]])</f>
        <v xml:space="preserve"> </v>
      </c>
      <c r="G9849" t="s">
        <v>8231</v>
      </c>
      <c r="H9849">
        <v>1</v>
      </c>
      <c r="I9849" s="158" t="str">
        <f>IF(A9849=A9848,I9848&amp;CHAR(10)&amp;"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850" spans="1:9" x14ac:dyDescent="0.25">
      <c r="A9850" t="s">
        <v>4112</v>
      </c>
      <c r="B9850">
        <v>53565668</v>
      </c>
      <c r="C9850" t="s">
        <v>16</v>
      </c>
      <c r="D9850" s="158" t="str">
        <f>IF(Tabel_Forespørgsel_fra_Visma28[[#This Row],[SupProd]]=" "," "," - "&amp;Tabel_Forespørgsel_fra_Visma28[[#This Row],[SupProd]])</f>
        <v xml:space="preserve"> </v>
      </c>
      <c r="E9850" t="s">
        <v>16</v>
      </c>
      <c r="F9850" s="158" t="str">
        <f>IF(Tabel_Forespørgsel_fra_Visma28[[#This Row],[SupDescr]]=" "," "," - "&amp;Tabel_Forespørgsel_fra_Visma28[[#This Row],[SupDescr]])</f>
        <v xml:space="preserve"> </v>
      </c>
      <c r="G9850" t="s">
        <v>5435</v>
      </c>
      <c r="H9850">
        <v>1</v>
      </c>
      <c r="I9850" s="158" t="str">
        <f>IF(A9850=A9849,I9849&amp;CHAR(10)&amp;"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1" spans="1:9" x14ac:dyDescent="0.25">
      <c r="A9851" t="s">
        <v>4111</v>
      </c>
      <c r="B9851">
        <v>53565668</v>
      </c>
      <c r="C9851" t="s">
        <v>16</v>
      </c>
      <c r="D9851" s="158" t="str">
        <f>IF(Tabel_Forespørgsel_fra_Visma28[[#This Row],[SupProd]]=" "," "," - "&amp;Tabel_Forespørgsel_fra_Visma28[[#This Row],[SupProd]])</f>
        <v xml:space="preserve"> </v>
      </c>
      <c r="E9851" t="s">
        <v>16</v>
      </c>
      <c r="F9851" s="158" t="str">
        <f>IF(Tabel_Forespørgsel_fra_Visma28[[#This Row],[SupDescr]]=" "," "," - "&amp;Tabel_Forespørgsel_fra_Visma28[[#This Row],[SupDescr]])</f>
        <v xml:space="preserve"> </v>
      </c>
      <c r="G9851" t="s">
        <v>5435</v>
      </c>
      <c r="H9851">
        <v>1</v>
      </c>
      <c r="I9851" s="158" t="str">
        <f>IF(A9851=A9850,I9850&amp;CHAR(10)&amp;"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2" spans="1:9" x14ac:dyDescent="0.25">
      <c r="A9852" t="s">
        <v>4094</v>
      </c>
      <c r="B9852">
        <v>53565668</v>
      </c>
      <c r="C9852" t="s">
        <v>16</v>
      </c>
      <c r="D9852" s="158" t="str">
        <f>IF(Tabel_Forespørgsel_fra_Visma28[[#This Row],[SupProd]]=" "," "," - "&amp;Tabel_Forespørgsel_fra_Visma28[[#This Row],[SupProd]])</f>
        <v xml:space="preserve"> </v>
      </c>
      <c r="E9852" t="s">
        <v>16</v>
      </c>
      <c r="F9852" s="158" t="str">
        <f>IF(Tabel_Forespørgsel_fra_Visma28[[#This Row],[SupDescr]]=" "," "," - "&amp;Tabel_Forespørgsel_fra_Visma28[[#This Row],[SupDescr]])</f>
        <v xml:space="preserve"> </v>
      </c>
      <c r="G9852" t="s">
        <v>5435</v>
      </c>
      <c r="H9852">
        <v>1</v>
      </c>
      <c r="I9852" s="158" t="str">
        <f>IF(A9852=A9851,I9851&amp;CHAR(10)&amp;"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3" spans="1:9" x14ac:dyDescent="0.25">
      <c r="A9853" t="s">
        <v>4095</v>
      </c>
      <c r="B9853">
        <v>53565668</v>
      </c>
      <c r="C9853" t="s">
        <v>16</v>
      </c>
      <c r="D9853" s="158" t="str">
        <f>IF(Tabel_Forespørgsel_fra_Visma28[[#This Row],[SupProd]]=" "," "," - "&amp;Tabel_Forespørgsel_fra_Visma28[[#This Row],[SupProd]])</f>
        <v xml:space="preserve"> </v>
      </c>
      <c r="E9853" t="s">
        <v>16</v>
      </c>
      <c r="F9853" s="158" t="str">
        <f>IF(Tabel_Forespørgsel_fra_Visma28[[#This Row],[SupDescr]]=" "," "," - "&amp;Tabel_Forespørgsel_fra_Visma28[[#This Row],[SupDescr]])</f>
        <v xml:space="preserve"> </v>
      </c>
      <c r="G9853" t="s">
        <v>5435</v>
      </c>
      <c r="H9853">
        <v>1</v>
      </c>
      <c r="I9853" s="158" t="str">
        <f>IF(A9853=A9852,I9852&amp;CHAR(10)&amp;"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4" spans="1:9" x14ac:dyDescent="0.25">
      <c r="A9854" t="s">
        <v>4114</v>
      </c>
      <c r="B9854">
        <v>53565668</v>
      </c>
      <c r="C9854" t="s">
        <v>16</v>
      </c>
      <c r="D9854" s="158" t="str">
        <f>IF(Tabel_Forespørgsel_fra_Visma28[[#This Row],[SupProd]]=" "," "," - "&amp;Tabel_Forespørgsel_fra_Visma28[[#This Row],[SupProd]])</f>
        <v xml:space="preserve"> </v>
      </c>
      <c r="E9854" t="s">
        <v>16</v>
      </c>
      <c r="F9854" s="158" t="str">
        <f>IF(Tabel_Forespørgsel_fra_Visma28[[#This Row],[SupDescr]]=" "," "," - "&amp;Tabel_Forespørgsel_fra_Visma28[[#This Row],[SupDescr]])</f>
        <v xml:space="preserve"> </v>
      </c>
      <c r="G9854" t="s">
        <v>5435</v>
      </c>
      <c r="H9854">
        <v>1</v>
      </c>
      <c r="I9854" s="158" t="str">
        <f>IF(A9854=A9853,I9853&amp;CHAR(10)&amp;"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5" spans="1:9" x14ac:dyDescent="0.25">
      <c r="A9855" t="s">
        <v>4115</v>
      </c>
      <c r="B9855">
        <v>53565668</v>
      </c>
      <c r="C9855" t="s">
        <v>16</v>
      </c>
      <c r="D9855" s="158" t="str">
        <f>IF(Tabel_Forespørgsel_fra_Visma28[[#This Row],[SupProd]]=" "," "," - "&amp;Tabel_Forespørgsel_fra_Visma28[[#This Row],[SupProd]])</f>
        <v xml:space="preserve"> </v>
      </c>
      <c r="E9855" t="s">
        <v>16</v>
      </c>
      <c r="F9855" s="158" t="str">
        <f>IF(Tabel_Forespørgsel_fra_Visma28[[#This Row],[SupDescr]]=" "," "," - "&amp;Tabel_Forespørgsel_fra_Visma28[[#This Row],[SupDescr]])</f>
        <v xml:space="preserve"> </v>
      </c>
      <c r="G9855" t="s">
        <v>5435</v>
      </c>
      <c r="H9855">
        <v>1</v>
      </c>
      <c r="I9855" s="158" t="str">
        <f>IF(A9855=A9854,I9854&amp;CHAR(10)&amp;"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6" spans="1:9" x14ac:dyDescent="0.25">
      <c r="A9856" t="s">
        <v>4113</v>
      </c>
      <c r="B9856">
        <v>53565668</v>
      </c>
      <c r="C9856" t="s">
        <v>16</v>
      </c>
      <c r="D9856" s="158" t="str">
        <f>IF(Tabel_Forespørgsel_fra_Visma28[[#This Row],[SupProd]]=" "," "," - "&amp;Tabel_Forespørgsel_fra_Visma28[[#This Row],[SupProd]])</f>
        <v xml:space="preserve"> </v>
      </c>
      <c r="E9856" t="s">
        <v>16</v>
      </c>
      <c r="F9856" s="158" t="str">
        <f>IF(Tabel_Forespørgsel_fra_Visma28[[#This Row],[SupDescr]]=" "," "," - "&amp;Tabel_Forespørgsel_fra_Visma28[[#This Row],[SupDescr]])</f>
        <v xml:space="preserve"> </v>
      </c>
      <c r="G9856" t="s">
        <v>5435</v>
      </c>
      <c r="H9856">
        <v>1</v>
      </c>
      <c r="I9856" s="158" t="str">
        <f>IF(A9856=A9855,I9855&amp;CHAR(10)&amp;"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7" spans="1:9" x14ac:dyDescent="0.25">
      <c r="A9857" t="s">
        <v>4116</v>
      </c>
      <c r="B9857">
        <v>53565668</v>
      </c>
      <c r="C9857" t="s">
        <v>16</v>
      </c>
      <c r="D9857" s="158" t="str">
        <f>IF(Tabel_Forespørgsel_fra_Visma28[[#This Row],[SupProd]]=" "," "," - "&amp;Tabel_Forespørgsel_fra_Visma28[[#This Row],[SupProd]])</f>
        <v xml:space="preserve"> </v>
      </c>
      <c r="E9857" t="s">
        <v>16</v>
      </c>
      <c r="F9857" s="158" t="str">
        <f>IF(Tabel_Forespørgsel_fra_Visma28[[#This Row],[SupDescr]]=" "," "," - "&amp;Tabel_Forespørgsel_fra_Visma28[[#This Row],[SupDescr]])</f>
        <v xml:space="preserve"> </v>
      </c>
      <c r="G9857" t="s">
        <v>5435</v>
      </c>
      <c r="H9857">
        <v>1</v>
      </c>
      <c r="I9857" s="158" t="str">
        <f>IF(A9857=A9856,I9856&amp;CHAR(10)&amp;"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8" spans="1:9" x14ac:dyDescent="0.25">
      <c r="A9858" t="s">
        <v>4107</v>
      </c>
      <c r="B9858">
        <v>53565668</v>
      </c>
      <c r="C9858" t="s">
        <v>16</v>
      </c>
      <c r="D9858" s="158" t="str">
        <f>IF(Tabel_Forespørgsel_fra_Visma28[[#This Row],[SupProd]]=" "," "," - "&amp;Tabel_Forespørgsel_fra_Visma28[[#This Row],[SupProd]])</f>
        <v xml:space="preserve"> </v>
      </c>
      <c r="E9858" t="s">
        <v>16</v>
      </c>
      <c r="F9858" s="158" t="str">
        <f>IF(Tabel_Forespørgsel_fra_Visma28[[#This Row],[SupDescr]]=" "," "," - "&amp;Tabel_Forespørgsel_fra_Visma28[[#This Row],[SupDescr]])</f>
        <v xml:space="preserve"> </v>
      </c>
      <c r="G9858" t="s">
        <v>5435</v>
      </c>
      <c r="H9858">
        <v>1</v>
      </c>
      <c r="I9858" s="158" t="str">
        <f>IF(A9858=A9857,I9857&amp;CHAR(10)&amp;"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9" spans="1:9" x14ac:dyDescent="0.25">
      <c r="A9859" t="s">
        <v>4110</v>
      </c>
      <c r="B9859">
        <v>53565668</v>
      </c>
      <c r="C9859" t="s">
        <v>16</v>
      </c>
      <c r="D9859" s="158" t="str">
        <f>IF(Tabel_Forespørgsel_fra_Visma28[[#This Row],[SupProd]]=" "," "," - "&amp;Tabel_Forespørgsel_fra_Visma28[[#This Row],[SupProd]])</f>
        <v xml:space="preserve"> </v>
      </c>
      <c r="E9859" t="s">
        <v>16</v>
      </c>
      <c r="F9859" s="158" t="str">
        <f>IF(Tabel_Forespørgsel_fra_Visma28[[#This Row],[SupDescr]]=" "," "," - "&amp;Tabel_Forespørgsel_fra_Visma28[[#This Row],[SupDescr]])</f>
        <v xml:space="preserve"> </v>
      </c>
      <c r="G9859" t="s">
        <v>5435</v>
      </c>
      <c r="H9859">
        <v>1</v>
      </c>
      <c r="I9859" s="158" t="str">
        <f>IF(A9859=A9858,I9858&amp;CHAR(10)&amp;"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0" spans="1:9" x14ac:dyDescent="0.25">
      <c r="A9860" t="s">
        <v>4334</v>
      </c>
      <c r="B9860">
        <v>53565668</v>
      </c>
      <c r="C9860" t="s">
        <v>16</v>
      </c>
      <c r="D9860" s="158" t="str">
        <f>IF(Tabel_Forespørgsel_fra_Visma28[[#This Row],[SupProd]]=" "," "," - "&amp;Tabel_Forespørgsel_fra_Visma28[[#This Row],[SupProd]])</f>
        <v xml:space="preserve"> </v>
      </c>
      <c r="E9860" t="s">
        <v>16</v>
      </c>
      <c r="F9860" s="158" t="str">
        <f>IF(Tabel_Forespørgsel_fra_Visma28[[#This Row],[SupDescr]]=" "," "," - "&amp;Tabel_Forespørgsel_fra_Visma28[[#This Row],[SupDescr]])</f>
        <v xml:space="preserve"> </v>
      </c>
      <c r="G9860" t="s">
        <v>5435</v>
      </c>
      <c r="H9860">
        <v>1</v>
      </c>
      <c r="I9860" s="158" t="str">
        <f>IF(A9860=A9859,I9859&amp;CHAR(10)&amp;"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1" spans="1:9" x14ac:dyDescent="0.25">
      <c r="A9861" t="s">
        <v>6687</v>
      </c>
      <c r="B9861">
        <v>53565668</v>
      </c>
      <c r="C9861" t="s">
        <v>16</v>
      </c>
      <c r="D9861" s="158" t="str">
        <f>IF(Tabel_Forespørgsel_fra_Visma28[[#This Row],[SupProd]]=" "," "," - "&amp;Tabel_Forespørgsel_fra_Visma28[[#This Row],[SupProd]])</f>
        <v xml:space="preserve"> </v>
      </c>
      <c r="E9861" t="s">
        <v>16</v>
      </c>
      <c r="F9861" s="158" t="str">
        <f>IF(Tabel_Forespørgsel_fra_Visma28[[#This Row],[SupDescr]]=" "," "," - "&amp;Tabel_Forespørgsel_fra_Visma28[[#This Row],[SupDescr]])</f>
        <v xml:space="preserve"> </v>
      </c>
      <c r="G9861" t="s">
        <v>5435</v>
      </c>
      <c r="H9861">
        <v>1</v>
      </c>
      <c r="I9861" s="158" t="str">
        <f>IF(A9861=A9860,I9860&amp;CHAR(10)&amp;"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2" spans="1:9" x14ac:dyDescent="0.25">
      <c r="A9862" t="s">
        <v>4481</v>
      </c>
      <c r="B9862">
        <v>53565668</v>
      </c>
      <c r="C9862" t="s">
        <v>16</v>
      </c>
      <c r="D9862" s="158" t="str">
        <f>IF(Tabel_Forespørgsel_fra_Visma28[[#This Row],[SupProd]]=" "," "," - "&amp;Tabel_Forespørgsel_fra_Visma28[[#This Row],[SupProd]])</f>
        <v xml:space="preserve"> </v>
      </c>
      <c r="E9862" t="s">
        <v>16</v>
      </c>
      <c r="F9862" s="158" t="str">
        <f>IF(Tabel_Forespørgsel_fra_Visma28[[#This Row],[SupDescr]]=" "," "," - "&amp;Tabel_Forespørgsel_fra_Visma28[[#This Row],[SupDescr]])</f>
        <v xml:space="preserve"> </v>
      </c>
      <c r="G9862" t="s">
        <v>5435</v>
      </c>
      <c r="H9862">
        <v>1</v>
      </c>
      <c r="I9862" s="158" t="str">
        <f>IF(A9862=A9861,I9861&amp;CHAR(10)&amp;"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3" spans="1:9" x14ac:dyDescent="0.25">
      <c r="A9863" t="s">
        <v>5427</v>
      </c>
      <c r="B9863">
        <v>53565668</v>
      </c>
      <c r="C9863" t="s">
        <v>16</v>
      </c>
      <c r="D9863" s="158" t="str">
        <f>IF(Tabel_Forespørgsel_fra_Visma28[[#This Row],[SupProd]]=" "," "," - "&amp;Tabel_Forespørgsel_fra_Visma28[[#This Row],[SupProd]])</f>
        <v xml:space="preserve"> </v>
      </c>
      <c r="E9863" t="s">
        <v>16</v>
      </c>
      <c r="F9863" s="158" t="str">
        <f>IF(Tabel_Forespørgsel_fra_Visma28[[#This Row],[SupDescr]]=" "," "," - "&amp;Tabel_Forespørgsel_fra_Visma28[[#This Row],[SupDescr]])</f>
        <v xml:space="preserve"> </v>
      </c>
      <c r="G9863" t="s">
        <v>5435</v>
      </c>
      <c r="H9863">
        <v>1</v>
      </c>
      <c r="I9863" s="158" t="str">
        <f>IF(A9863=A9862,I9862&amp;CHAR(10)&amp;"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4" spans="1:9" x14ac:dyDescent="0.25">
      <c r="A9864" t="s">
        <v>5428</v>
      </c>
      <c r="B9864">
        <v>53565668</v>
      </c>
      <c r="C9864" t="s">
        <v>16</v>
      </c>
      <c r="D9864" s="158" t="str">
        <f>IF(Tabel_Forespørgsel_fra_Visma28[[#This Row],[SupProd]]=" "," "," - "&amp;Tabel_Forespørgsel_fra_Visma28[[#This Row],[SupProd]])</f>
        <v xml:space="preserve"> </v>
      </c>
      <c r="E9864" t="s">
        <v>16</v>
      </c>
      <c r="F9864" s="158" t="str">
        <f>IF(Tabel_Forespørgsel_fra_Visma28[[#This Row],[SupDescr]]=" "," "," - "&amp;Tabel_Forespørgsel_fra_Visma28[[#This Row],[SupDescr]])</f>
        <v xml:space="preserve"> </v>
      </c>
      <c r="G9864" t="s">
        <v>5435</v>
      </c>
      <c r="H9864">
        <v>1</v>
      </c>
      <c r="I9864" s="158" t="str">
        <f>IF(A9864=A9863,I9863&amp;CHAR(10)&amp;"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5" spans="1:9" x14ac:dyDescent="0.25">
      <c r="A9865" t="s">
        <v>5508</v>
      </c>
      <c r="B9865">
        <v>53565668</v>
      </c>
      <c r="C9865" t="s">
        <v>16</v>
      </c>
      <c r="D9865" s="158" t="str">
        <f>IF(Tabel_Forespørgsel_fra_Visma28[[#This Row],[SupProd]]=" "," "," - "&amp;Tabel_Forespørgsel_fra_Visma28[[#This Row],[SupProd]])</f>
        <v xml:space="preserve"> </v>
      </c>
      <c r="E9865" t="s">
        <v>16</v>
      </c>
      <c r="F9865" s="158" t="str">
        <f>IF(Tabel_Forespørgsel_fra_Visma28[[#This Row],[SupDescr]]=" "," "," - "&amp;Tabel_Forespørgsel_fra_Visma28[[#This Row],[SupDescr]])</f>
        <v xml:space="preserve"> </v>
      </c>
      <c r="G9865" t="s">
        <v>5435</v>
      </c>
      <c r="H9865">
        <v>1</v>
      </c>
      <c r="I9865" s="158" t="str">
        <f>IF(A9865=A9864,I9864&amp;CHAR(10)&amp;"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6" spans="1:9" x14ac:dyDescent="0.25">
      <c r="A9866" t="s">
        <v>5570</v>
      </c>
      <c r="B9866">
        <v>53565668</v>
      </c>
      <c r="C9866" t="s">
        <v>16</v>
      </c>
      <c r="D9866" s="158" t="str">
        <f>IF(Tabel_Forespørgsel_fra_Visma28[[#This Row],[SupProd]]=" "," "," - "&amp;Tabel_Forespørgsel_fra_Visma28[[#This Row],[SupProd]])</f>
        <v xml:space="preserve"> </v>
      </c>
      <c r="E9866" t="s">
        <v>16</v>
      </c>
      <c r="F9866" s="158" t="str">
        <f>IF(Tabel_Forespørgsel_fra_Visma28[[#This Row],[SupDescr]]=" "," "," - "&amp;Tabel_Forespørgsel_fra_Visma28[[#This Row],[SupDescr]])</f>
        <v xml:space="preserve"> </v>
      </c>
      <c r="G9866" t="s">
        <v>5435</v>
      </c>
      <c r="H9866">
        <v>1</v>
      </c>
      <c r="I9866" s="158" t="str">
        <f>IF(A9866=A9865,I9865&amp;CHAR(10)&amp;"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7" spans="1:9" x14ac:dyDescent="0.25">
      <c r="A9867" t="s">
        <v>5582</v>
      </c>
      <c r="B9867">
        <v>53565668</v>
      </c>
      <c r="C9867" t="s">
        <v>16</v>
      </c>
      <c r="D9867" s="158" t="str">
        <f>IF(Tabel_Forespørgsel_fra_Visma28[[#This Row],[SupProd]]=" "," "," - "&amp;Tabel_Forespørgsel_fra_Visma28[[#This Row],[SupProd]])</f>
        <v xml:space="preserve"> </v>
      </c>
      <c r="E9867" t="s">
        <v>16</v>
      </c>
      <c r="F9867" s="158" t="str">
        <f>IF(Tabel_Forespørgsel_fra_Visma28[[#This Row],[SupDescr]]=" "," "," - "&amp;Tabel_Forespørgsel_fra_Visma28[[#This Row],[SupDescr]])</f>
        <v xml:space="preserve"> </v>
      </c>
      <c r="G9867" t="s">
        <v>5435</v>
      </c>
      <c r="H9867">
        <v>1</v>
      </c>
      <c r="I9867" s="158" t="str">
        <f>IF(A9867=A9866,I9866&amp;CHAR(10)&amp;"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8" spans="1:9" x14ac:dyDescent="0.25">
      <c r="A9868" t="s">
        <v>6685</v>
      </c>
      <c r="B9868">
        <v>53565668</v>
      </c>
      <c r="C9868" t="s">
        <v>16</v>
      </c>
      <c r="D9868" s="158" t="str">
        <f>IF(Tabel_Forespørgsel_fra_Visma28[[#This Row],[SupProd]]=" "," "," - "&amp;Tabel_Forespørgsel_fra_Visma28[[#This Row],[SupProd]])</f>
        <v xml:space="preserve"> </v>
      </c>
      <c r="E9868" t="s">
        <v>16</v>
      </c>
      <c r="F9868" s="158" t="str">
        <f>IF(Tabel_Forespørgsel_fra_Visma28[[#This Row],[SupDescr]]=" "," "," - "&amp;Tabel_Forespørgsel_fra_Visma28[[#This Row],[SupDescr]])</f>
        <v xml:space="preserve"> </v>
      </c>
      <c r="G9868" t="s">
        <v>5435</v>
      </c>
      <c r="H9868">
        <v>1</v>
      </c>
      <c r="I9868" s="158" t="str">
        <f>IF(A9868=A9867,I9867&amp;CHAR(10)&amp;"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9" spans="1:9" x14ac:dyDescent="0.25">
      <c r="A9869" t="s">
        <v>6762</v>
      </c>
      <c r="B9869">
        <v>53565668</v>
      </c>
      <c r="C9869" t="s">
        <v>16</v>
      </c>
      <c r="D9869" s="158" t="str">
        <f>IF(Tabel_Forespørgsel_fra_Visma28[[#This Row],[SupProd]]=" "," "," - "&amp;Tabel_Forespørgsel_fra_Visma28[[#This Row],[SupProd]])</f>
        <v xml:space="preserve"> </v>
      </c>
      <c r="E9869" t="s">
        <v>16</v>
      </c>
      <c r="F9869" s="158" t="str">
        <f>IF(Tabel_Forespørgsel_fra_Visma28[[#This Row],[SupDescr]]=" "," "," - "&amp;Tabel_Forespørgsel_fra_Visma28[[#This Row],[SupDescr]])</f>
        <v xml:space="preserve"> </v>
      </c>
      <c r="G9869" t="s">
        <v>5435</v>
      </c>
      <c r="H9869">
        <v>1</v>
      </c>
      <c r="I9869" s="158" t="str">
        <f>IF(A9869=A9868,I9868&amp;CHAR(10)&amp;"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0" spans="1:9" x14ac:dyDescent="0.25">
      <c r="A9870" t="s">
        <v>6765</v>
      </c>
      <c r="B9870">
        <v>53565668</v>
      </c>
      <c r="C9870" t="s">
        <v>16</v>
      </c>
      <c r="D9870" s="158" t="str">
        <f>IF(Tabel_Forespørgsel_fra_Visma28[[#This Row],[SupProd]]=" "," "," - "&amp;Tabel_Forespørgsel_fra_Visma28[[#This Row],[SupProd]])</f>
        <v xml:space="preserve"> </v>
      </c>
      <c r="E9870" t="s">
        <v>16</v>
      </c>
      <c r="F9870" s="158" t="str">
        <f>IF(Tabel_Forespørgsel_fra_Visma28[[#This Row],[SupDescr]]=" "," "," - "&amp;Tabel_Forespørgsel_fra_Visma28[[#This Row],[SupDescr]])</f>
        <v xml:space="preserve"> </v>
      </c>
      <c r="G9870" t="s">
        <v>5435</v>
      </c>
      <c r="H9870">
        <v>1</v>
      </c>
      <c r="I9870" s="158" t="str">
        <f>IF(A9870=A9869,I9869&amp;CHAR(10)&amp;"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1" spans="1:9" x14ac:dyDescent="0.25">
      <c r="A9871" t="s">
        <v>6827</v>
      </c>
      <c r="B9871">
        <v>53565668</v>
      </c>
      <c r="C9871" t="s">
        <v>16</v>
      </c>
      <c r="D9871" s="158" t="str">
        <f>IF(Tabel_Forespørgsel_fra_Visma28[[#This Row],[SupProd]]=" "," "," - "&amp;Tabel_Forespørgsel_fra_Visma28[[#This Row],[SupProd]])</f>
        <v xml:space="preserve"> </v>
      </c>
      <c r="E9871" t="s">
        <v>16</v>
      </c>
      <c r="F9871" s="158" t="str">
        <f>IF(Tabel_Forespørgsel_fra_Visma28[[#This Row],[SupDescr]]=" "," "," - "&amp;Tabel_Forespørgsel_fra_Visma28[[#This Row],[SupDescr]])</f>
        <v xml:space="preserve"> </v>
      </c>
      <c r="G9871" t="s">
        <v>5435</v>
      </c>
      <c r="H9871">
        <v>1</v>
      </c>
      <c r="I9871" s="158" t="str">
        <f>IF(A9871=A9870,I9870&amp;CHAR(10)&amp;"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2" spans="1:9" x14ac:dyDescent="0.25">
      <c r="A9872" t="s">
        <v>7091</v>
      </c>
      <c r="B9872">
        <v>53565668</v>
      </c>
      <c r="C9872" t="s">
        <v>16</v>
      </c>
      <c r="D9872" s="158" t="str">
        <f>IF(Tabel_Forespørgsel_fra_Visma28[[#This Row],[SupProd]]=" "," "," - "&amp;Tabel_Forespørgsel_fra_Visma28[[#This Row],[SupProd]])</f>
        <v xml:space="preserve"> </v>
      </c>
      <c r="E9872" t="s">
        <v>16</v>
      </c>
      <c r="F9872" s="158" t="str">
        <f>IF(Tabel_Forespørgsel_fra_Visma28[[#This Row],[SupDescr]]=" "," "," - "&amp;Tabel_Forespørgsel_fra_Visma28[[#This Row],[SupDescr]])</f>
        <v xml:space="preserve"> </v>
      </c>
      <c r="G9872" t="s">
        <v>5435</v>
      </c>
      <c r="H9872">
        <v>1</v>
      </c>
      <c r="I9872" s="158" t="str">
        <f>IF(A9872=A9871,I9871&amp;CHAR(10)&amp;"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3" spans="1:9" x14ac:dyDescent="0.25">
      <c r="A9873" t="s">
        <v>7093</v>
      </c>
      <c r="B9873">
        <v>53565668</v>
      </c>
      <c r="C9873" t="s">
        <v>16</v>
      </c>
      <c r="D9873" s="158" t="str">
        <f>IF(Tabel_Forespørgsel_fra_Visma28[[#This Row],[SupProd]]=" "," "," - "&amp;Tabel_Forespørgsel_fra_Visma28[[#This Row],[SupProd]])</f>
        <v xml:space="preserve"> </v>
      </c>
      <c r="E9873" t="s">
        <v>16</v>
      </c>
      <c r="F9873" s="158" t="str">
        <f>IF(Tabel_Forespørgsel_fra_Visma28[[#This Row],[SupDescr]]=" "," "," - "&amp;Tabel_Forespørgsel_fra_Visma28[[#This Row],[SupDescr]])</f>
        <v xml:space="preserve"> </v>
      </c>
      <c r="G9873" t="s">
        <v>5435</v>
      </c>
      <c r="H9873">
        <v>1</v>
      </c>
      <c r="I9873" s="158" t="str">
        <f>IF(A9873=A9872,I9872&amp;CHAR(10)&amp;"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4" spans="1:9" x14ac:dyDescent="0.25">
      <c r="A9874" t="s">
        <v>7183</v>
      </c>
      <c r="B9874">
        <v>53565668</v>
      </c>
      <c r="C9874" t="s">
        <v>16</v>
      </c>
      <c r="D9874" s="158" t="str">
        <f>IF(Tabel_Forespørgsel_fra_Visma28[[#This Row],[SupProd]]=" "," "," - "&amp;Tabel_Forespørgsel_fra_Visma28[[#This Row],[SupProd]])</f>
        <v xml:space="preserve"> </v>
      </c>
      <c r="E9874" t="s">
        <v>16</v>
      </c>
      <c r="F9874" s="158" t="str">
        <f>IF(Tabel_Forespørgsel_fra_Visma28[[#This Row],[SupDescr]]=" "," "," - "&amp;Tabel_Forespørgsel_fra_Visma28[[#This Row],[SupDescr]])</f>
        <v xml:space="preserve"> </v>
      </c>
      <c r="G9874" t="s">
        <v>5435</v>
      </c>
      <c r="H9874">
        <v>1</v>
      </c>
      <c r="I9874" s="158" t="str">
        <f>IF(A9874=A9873,I9873&amp;CHAR(10)&amp;"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5" spans="1:9" x14ac:dyDescent="0.25">
      <c r="A9875" t="s">
        <v>7212</v>
      </c>
      <c r="B9875">
        <v>53565668</v>
      </c>
      <c r="C9875" t="s">
        <v>16</v>
      </c>
      <c r="D9875" s="158" t="str">
        <f>IF(Tabel_Forespørgsel_fra_Visma28[[#This Row],[SupProd]]=" "," "," - "&amp;Tabel_Forespørgsel_fra_Visma28[[#This Row],[SupProd]])</f>
        <v xml:space="preserve"> </v>
      </c>
      <c r="E9875" t="s">
        <v>16</v>
      </c>
      <c r="F9875" s="158" t="str">
        <f>IF(Tabel_Forespørgsel_fra_Visma28[[#This Row],[SupDescr]]=" "," "," - "&amp;Tabel_Forespørgsel_fra_Visma28[[#This Row],[SupDescr]])</f>
        <v xml:space="preserve"> </v>
      </c>
      <c r="G9875" t="s">
        <v>5435</v>
      </c>
      <c r="H9875">
        <v>1</v>
      </c>
      <c r="I9875" s="158" t="str">
        <f>IF(A9875=A9874,I9874&amp;CHAR(10)&amp;"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6" spans="1:9" x14ac:dyDescent="0.25">
      <c r="A9876" t="s">
        <v>9356</v>
      </c>
      <c r="B9876">
        <v>53565668</v>
      </c>
      <c r="C9876" t="s">
        <v>16</v>
      </c>
      <c r="D9876" s="158" t="str">
        <f>IF(Tabel_Forespørgsel_fra_Visma28[[#This Row],[SupProd]]=" "," "," - "&amp;Tabel_Forespørgsel_fra_Visma28[[#This Row],[SupProd]])</f>
        <v xml:space="preserve"> </v>
      </c>
      <c r="E9876" t="s">
        <v>16</v>
      </c>
      <c r="F9876" s="158" t="str">
        <f>IF(Tabel_Forespørgsel_fra_Visma28[[#This Row],[SupDescr]]=" "," "," - "&amp;Tabel_Forespørgsel_fra_Visma28[[#This Row],[SupDescr]])</f>
        <v xml:space="preserve"> </v>
      </c>
      <c r="G9876" t="s">
        <v>5435</v>
      </c>
      <c r="H9876">
        <v>1</v>
      </c>
      <c r="I9876" s="158" t="str">
        <f>IF(A9876=A9875,I9875&amp;CHAR(10)&amp;"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7" spans="1:9" x14ac:dyDescent="0.25">
      <c r="A9877" t="s">
        <v>10670</v>
      </c>
      <c r="B9877">
        <v>75211662</v>
      </c>
      <c r="C9877" t="s">
        <v>16</v>
      </c>
      <c r="D9877" s="158" t="str">
        <f>IF(Tabel_Forespørgsel_fra_Visma28[[#This Row],[SupProd]]=" "," "," - "&amp;Tabel_Forespørgsel_fra_Visma28[[#This Row],[SupProd]])</f>
        <v xml:space="preserve"> </v>
      </c>
      <c r="E9877" t="s">
        <v>16</v>
      </c>
      <c r="F9877" s="158" t="str">
        <f>IF(Tabel_Forespørgsel_fra_Visma28[[#This Row],[SupDescr]]=" "," "," - "&amp;Tabel_Forespørgsel_fra_Visma28[[#This Row],[SupDescr]])</f>
        <v xml:space="preserve"> </v>
      </c>
      <c r="G9877" t="s">
        <v>7015</v>
      </c>
      <c r="H9877">
        <v>1</v>
      </c>
      <c r="I9877" s="158" t="str">
        <f>IF(A9877=A9876,I9876&amp;CHAR(10)&amp;"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878" spans="1:9" x14ac:dyDescent="0.25">
      <c r="A9878" t="s">
        <v>14979</v>
      </c>
      <c r="B9878">
        <v>75577000</v>
      </c>
      <c r="C9878" t="s">
        <v>16</v>
      </c>
      <c r="D9878" s="158" t="str">
        <f>IF(Tabel_Forespørgsel_fra_Visma28[[#This Row],[SupProd]]=" "," "," - "&amp;Tabel_Forespørgsel_fra_Visma28[[#This Row],[SupProd]])</f>
        <v xml:space="preserve"> </v>
      </c>
      <c r="E9878" t="s">
        <v>16</v>
      </c>
      <c r="F9878" s="158" t="str">
        <f>IF(Tabel_Forespørgsel_fra_Visma28[[#This Row],[SupDescr]]=" "," "," - "&amp;Tabel_Forespørgsel_fra_Visma28[[#This Row],[SupDescr]])</f>
        <v xml:space="preserve"> </v>
      </c>
      <c r="G9878" t="s">
        <v>3759</v>
      </c>
      <c r="H9878">
        <v>1</v>
      </c>
      <c r="I9878" s="158" t="str">
        <f>IF(A9878=A9877,I9877&amp;CHAR(10)&amp;"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79" spans="1:9" x14ac:dyDescent="0.25">
      <c r="A9879" t="s">
        <v>14979</v>
      </c>
      <c r="B9879">
        <v>74642514</v>
      </c>
      <c r="C9879" t="s">
        <v>16</v>
      </c>
      <c r="D9879" s="158" t="str">
        <f>IF(Tabel_Forespørgsel_fra_Visma28[[#This Row],[SupProd]]=" "," "," - "&amp;Tabel_Forespørgsel_fra_Visma28[[#This Row],[SupProd]])</f>
        <v xml:space="preserve"> </v>
      </c>
      <c r="E9879" t="s">
        <v>16</v>
      </c>
      <c r="F9879" s="158" t="str">
        <f>IF(Tabel_Forespørgsel_fra_Visma28[[#This Row],[SupDescr]]=" "," "," - "&amp;Tabel_Forespørgsel_fra_Visma28[[#This Row],[SupDescr]])</f>
        <v xml:space="preserve"> </v>
      </c>
      <c r="G9879" t="s">
        <v>14063</v>
      </c>
      <c r="H9879">
        <v>2</v>
      </c>
      <c r="I9879" s="158" t="str">
        <f>IF(A9879=A9878,I9878&amp;CHAR(10)&amp;"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9880" spans="1:9" x14ac:dyDescent="0.25">
      <c r="A9880" t="s">
        <v>10748</v>
      </c>
      <c r="B9880">
        <v>70120140</v>
      </c>
      <c r="C9880" t="s">
        <v>16</v>
      </c>
      <c r="D9880" s="158" t="str">
        <f>IF(Tabel_Forespørgsel_fra_Visma28[[#This Row],[SupProd]]=" "," "," - "&amp;Tabel_Forespørgsel_fra_Visma28[[#This Row],[SupProd]])</f>
        <v xml:space="preserve"> </v>
      </c>
      <c r="E9880" t="s">
        <v>16</v>
      </c>
      <c r="F9880" s="158" t="str">
        <f>IF(Tabel_Forespørgsel_fra_Visma28[[#This Row],[SupDescr]]=" "," "," - "&amp;Tabel_Forespørgsel_fra_Visma28[[#This Row],[SupDescr]])</f>
        <v xml:space="preserve"> </v>
      </c>
      <c r="G9880" t="s">
        <v>2467</v>
      </c>
      <c r="H9880">
        <v>2</v>
      </c>
      <c r="I9880" s="158" t="str">
        <f>IF(A9880=A9879,I9879&amp;CHAR(10)&amp;"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881" spans="1:9" x14ac:dyDescent="0.25">
      <c r="A9881" t="s">
        <v>10749</v>
      </c>
      <c r="B9881">
        <v>70120140</v>
      </c>
      <c r="C9881" t="s">
        <v>16</v>
      </c>
      <c r="D9881" s="158" t="str">
        <f>IF(Tabel_Forespørgsel_fra_Visma28[[#This Row],[SupProd]]=" "," "," - "&amp;Tabel_Forespørgsel_fra_Visma28[[#This Row],[SupProd]])</f>
        <v xml:space="preserve"> </v>
      </c>
      <c r="E9881" t="s">
        <v>16</v>
      </c>
      <c r="F9881" s="158" t="str">
        <f>IF(Tabel_Forespørgsel_fra_Visma28[[#This Row],[SupDescr]]=" "," "," - "&amp;Tabel_Forespørgsel_fra_Visma28[[#This Row],[SupDescr]])</f>
        <v xml:space="preserve"> </v>
      </c>
      <c r="G9881" t="s">
        <v>2467</v>
      </c>
      <c r="H9881">
        <v>2</v>
      </c>
      <c r="I9881" s="158" t="str">
        <f>IF(A9881=A9880,I9880&amp;CHAR(10)&amp;"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882" spans="1:9" x14ac:dyDescent="0.25">
      <c r="A9882" t="s">
        <v>10750</v>
      </c>
      <c r="B9882">
        <v>70120140</v>
      </c>
      <c r="C9882" t="s">
        <v>16</v>
      </c>
      <c r="D9882" s="158" t="str">
        <f>IF(Tabel_Forespørgsel_fra_Visma28[[#This Row],[SupProd]]=" "," "," - "&amp;Tabel_Forespørgsel_fra_Visma28[[#This Row],[SupProd]])</f>
        <v xml:space="preserve"> </v>
      </c>
      <c r="E9882" t="s">
        <v>16</v>
      </c>
      <c r="F9882" s="158" t="str">
        <f>IF(Tabel_Forespørgsel_fra_Visma28[[#This Row],[SupDescr]]=" "," "," - "&amp;Tabel_Forespørgsel_fra_Visma28[[#This Row],[SupDescr]])</f>
        <v xml:space="preserve"> </v>
      </c>
      <c r="G9882" t="s">
        <v>2467</v>
      </c>
      <c r="H9882">
        <v>2</v>
      </c>
      <c r="I9882" s="158" t="str">
        <f>IF(A9882=A9881,I9881&amp;CHAR(10)&amp;"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883" spans="1:9" x14ac:dyDescent="0.25">
      <c r="A9883" t="s">
        <v>3643</v>
      </c>
      <c r="B9883">
        <v>75556166</v>
      </c>
      <c r="C9883" t="s">
        <v>16</v>
      </c>
      <c r="D9883" s="158" t="str">
        <f>IF(Tabel_Forespørgsel_fra_Visma28[[#This Row],[SupProd]]=" "," "," - "&amp;Tabel_Forespørgsel_fra_Visma28[[#This Row],[SupProd]])</f>
        <v xml:space="preserve"> </v>
      </c>
      <c r="E9883" t="s">
        <v>16</v>
      </c>
      <c r="F9883" s="158" t="str">
        <f>IF(Tabel_Forespørgsel_fra_Visma28[[#This Row],[SupDescr]]=" "," "," - "&amp;Tabel_Forespørgsel_fra_Visma28[[#This Row],[SupDescr]])</f>
        <v xml:space="preserve"> </v>
      </c>
      <c r="G9883" t="s">
        <v>3572</v>
      </c>
      <c r="H9883">
        <v>1</v>
      </c>
      <c r="I9883" s="158" t="str">
        <f>IF(A9883=A9882,I9882&amp;CHAR(10)&amp;"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9884" spans="1:9" x14ac:dyDescent="0.25">
      <c r="A9884" t="s">
        <v>3191</v>
      </c>
      <c r="B9884">
        <v>75196500</v>
      </c>
      <c r="C9884" t="s">
        <v>16</v>
      </c>
      <c r="D9884" s="158" t="str">
        <f>IF(Tabel_Forespørgsel_fra_Visma28[[#This Row],[SupProd]]=" "," "," - "&amp;Tabel_Forespørgsel_fra_Visma28[[#This Row],[SupProd]])</f>
        <v xml:space="preserve"> </v>
      </c>
      <c r="E9884" t="s">
        <v>16</v>
      </c>
      <c r="F9884" s="158" t="str">
        <f>IF(Tabel_Forespørgsel_fra_Visma28[[#This Row],[SupDescr]]=" "," "," - "&amp;Tabel_Forespørgsel_fra_Visma28[[#This Row],[SupDescr]])</f>
        <v xml:space="preserve"> </v>
      </c>
      <c r="G9884" t="s">
        <v>2425</v>
      </c>
      <c r="H9884">
        <v>1</v>
      </c>
      <c r="I9884" s="158" t="str">
        <f>IF(A9884=A9883,I9883&amp;CHAR(10)&amp;"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885" spans="1:9" x14ac:dyDescent="0.25">
      <c r="A9885" t="s">
        <v>3790</v>
      </c>
      <c r="B9885">
        <v>75586804</v>
      </c>
      <c r="C9885" t="s">
        <v>16</v>
      </c>
      <c r="D9885" s="158" t="str">
        <f>IF(Tabel_Forespørgsel_fra_Visma28[[#This Row],[SupProd]]=" "," "," - "&amp;Tabel_Forespørgsel_fra_Visma28[[#This Row],[SupProd]])</f>
        <v xml:space="preserve"> </v>
      </c>
      <c r="E9885" t="s">
        <v>16</v>
      </c>
      <c r="F9885" s="158" t="str">
        <f>IF(Tabel_Forespørgsel_fra_Visma28[[#This Row],[SupDescr]]=" "," "," - "&amp;Tabel_Forespørgsel_fra_Visma28[[#This Row],[SupDescr]])</f>
        <v xml:space="preserve"> </v>
      </c>
      <c r="G9885" t="s">
        <v>3787</v>
      </c>
      <c r="H9885">
        <v>1</v>
      </c>
      <c r="I9885" s="158" t="str">
        <f>IF(A9885=A9884,I9884&amp;CHAR(10)&amp;"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886" spans="1:9" x14ac:dyDescent="0.25">
      <c r="A9886" t="s">
        <v>3926</v>
      </c>
      <c r="B9886">
        <v>75128823</v>
      </c>
      <c r="C9886" t="s">
        <v>16</v>
      </c>
      <c r="D9886" s="158" t="str">
        <f>IF(Tabel_Forespørgsel_fra_Visma28[[#This Row],[SupProd]]=" "," "," - "&amp;Tabel_Forespørgsel_fra_Visma28[[#This Row],[SupProd]])</f>
        <v xml:space="preserve"> </v>
      </c>
      <c r="E9886" t="s">
        <v>16</v>
      </c>
      <c r="F9886" s="158" t="str">
        <f>IF(Tabel_Forespørgsel_fra_Visma28[[#This Row],[SupDescr]]=" "," "," - "&amp;Tabel_Forespørgsel_fra_Visma28[[#This Row],[SupDescr]])</f>
        <v xml:space="preserve"> </v>
      </c>
      <c r="G9886" t="s">
        <v>3925</v>
      </c>
      <c r="H9886">
        <v>1</v>
      </c>
      <c r="I9886" s="158" t="str">
        <f>IF(A9886=A9885,I9885&amp;CHAR(10)&amp;"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Shape  </v>
      </c>
    </row>
    <row r="9887" spans="1:9" x14ac:dyDescent="0.25">
      <c r="A9887" t="s">
        <v>2488</v>
      </c>
      <c r="B9887">
        <v>70120140</v>
      </c>
      <c r="C9887" t="s">
        <v>16</v>
      </c>
      <c r="D9887" s="158" t="str">
        <f>IF(Tabel_Forespørgsel_fra_Visma28[[#This Row],[SupProd]]=" "," "," - "&amp;Tabel_Forespørgsel_fra_Visma28[[#This Row],[SupProd]])</f>
        <v xml:space="preserve"> </v>
      </c>
      <c r="E9887" t="s">
        <v>16</v>
      </c>
      <c r="F9887" s="158" t="str">
        <f>IF(Tabel_Forespørgsel_fra_Visma28[[#This Row],[SupDescr]]=" "," "," - "&amp;Tabel_Forespørgsel_fra_Visma28[[#This Row],[SupDescr]])</f>
        <v xml:space="preserve"> </v>
      </c>
      <c r="G9887" t="s">
        <v>2467</v>
      </c>
      <c r="H9887">
        <v>1</v>
      </c>
      <c r="I9887" s="158" t="str">
        <f>IF(A9887=A9886,I9886&amp;CHAR(10)&amp;"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888" spans="1:9" x14ac:dyDescent="0.25">
      <c r="A9888" t="s">
        <v>3904</v>
      </c>
      <c r="B9888">
        <v>97220144</v>
      </c>
      <c r="C9888" t="s">
        <v>16</v>
      </c>
      <c r="D9888" s="158" t="str">
        <f>IF(Tabel_Forespørgsel_fra_Visma28[[#This Row],[SupProd]]=" "," "," - "&amp;Tabel_Forespørgsel_fra_Visma28[[#This Row],[SupProd]])</f>
        <v xml:space="preserve"> </v>
      </c>
      <c r="E9888" t="s">
        <v>16</v>
      </c>
      <c r="F9888" s="158" t="str">
        <f>IF(Tabel_Forespørgsel_fra_Visma28[[#This Row],[SupDescr]]=" "," "," - "&amp;Tabel_Forespørgsel_fra_Visma28[[#This Row],[SupDescr]])</f>
        <v xml:space="preserve"> </v>
      </c>
      <c r="G9888" t="s">
        <v>3898</v>
      </c>
      <c r="H9888">
        <v>1</v>
      </c>
      <c r="I9888" s="158" t="str">
        <f>IF(A9888=A9887,I9887&amp;CHAR(10)&amp;"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9889" spans="1:9" x14ac:dyDescent="0.25">
      <c r="A9889" t="s">
        <v>3563</v>
      </c>
      <c r="B9889">
        <v>75500133</v>
      </c>
      <c r="C9889" t="s">
        <v>16</v>
      </c>
      <c r="D9889" s="158" t="str">
        <f>IF(Tabel_Forespørgsel_fra_Visma28[[#This Row],[SupProd]]=" "," "," - "&amp;Tabel_Forespørgsel_fra_Visma28[[#This Row],[SupProd]])</f>
        <v xml:space="preserve"> </v>
      </c>
      <c r="E9889" t="s">
        <v>16</v>
      </c>
      <c r="F9889" s="158" t="str">
        <f>IF(Tabel_Forespørgsel_fra_Visma28[[#This Row],[SupDescr]]=" "," "," - "&amp;Tabel_Forespørgsel_fra_Visma28[[#This Row],[SupDescr]])</f>
        <v xml:space="preserve"> </v>
      </c>
      <c r="G9889" t="s">
        <v>3560</v>
      </c>
      <c r="H9889">
        <v>1</v>
      </c>
      <c r="I9889" s="158" t="str">
        <f>IF(A9889=A9888,I9888&amp;CHAR(10)&amp;"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890" spans="1:9" x14ac:dyDescent="0.25">
      <c r="A9890" t="s">
        <v>2890</v>
      </c>
      <c r="B9890">
        <v>75180019</v>
      </c>
      <c r="C9890" t="s">
        <v>16</v>
      </c>
      <c r="D9890" s="158" t="str">
        <f>IF(Tabel_Forespørgsel_fra_Visma28[[#This Row],[SupProd]]=" "," "," - "&amp;Tabel_Forespørgsel_fra_Visma28[[#This Row],[SupProd]])</f>
        <v xml:space="preserve"> </v>
      </c>
      <c r="E9890" t="s">
        <v>16</v>
      </c>
      <c r="F9890" s="158" t="str">
        <f>IF(Tabel_Forespørgsel_fra_Visma28[[#This Row],[SupDescr]]=" "," "," - "&amp;Tabel_Forespørgsel_fra_Visma28[[#This Row],[SupDescr]])</f>
        <v xml:space="preserve"> </v>
      </c>
      <c r="G9890" t="s">
        <v>2430</v>
      </c>
      <c r="H9890">
        <v>1</v>
      </c>
      <c r="I9890" s="158" t="str">
        <f>IF(A9890=A9889,I9889&amp;CHAR(10)&amp;"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891" spans="1:9" x14ac:dyDescent="0.25">
      <c r="A9891" t="s">
        <v>6600</v>
      </c>
      <c r="B9891">
        <v>75180019</v>
      </c>
      <c r="C9891" t="s">
        <v>16</v>
      </c>
      <c r="D9891" s="158" t="str">
        <f>IF(Tabel_Forespørgsel_fra_Visma28[[#This Row],[SupProd]]=" "," "," - "&amp;Tabel_Forespørgsel_fra_Visma28[[#This Row],[SupProd]])</f>
        <v xml:space="preserve"> </v>
      </c>
      <c r="E9891" t="s">
        <v>16</v>
      </c>
      <c r="F9891" s="158" t="str">
        <f>IF(Tabel_Forespørgsel_fra_Visma28[[#This Row],[SupDescr]]=" "," "," - "&amp;Tabel_Forespørgsel_fra_Visma28[[#This Row],[SupDescr]])</f>
        <v xml:space="preserve"> </v>
      </c>
      <c r="G9891" t="s">
        <v>2430</v>
      </c>
      <c r="H9891">
        <v>1</v>
      </c>
      <c r="I9891" s="158" t="str">
        <f>IF(A9891=A9890,I9890&amp;CHAR(10)&amp;"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892" spans="1:9" x14ac:dyDescent="0.25">
      <c r="A9892" t="s">
        <v>2607</v>
      </c>
      <c r="B9892">
        <v>74762273</v>
      </c>
      <c r="C9892" t="s">
        <v>16</v>
      </c>
      <c r="D9892" s="158" t="str">
        <f>IF(Tabel_Forespørgsel_fra_Visma28[[#This Row],[SupProd]]=" "," "," - "&amp;Tabel_Forespørgsel_fra_Visma28[[#This Row],[SupProd]])</f>
        <v xml:space="preserve"> </v>
      </c>
      <c r="E9892" t="s">
        <v>16</v>
      </c>
      <c r="F9892" s="158" t="str">
        <f>IF(Tabel_Forespørgsel_fra_Visma28[[#This Row],[SupDescr]]=" "," "," - "&amp;Tabel_Forespørgsel_fra_Visma28[[#This Row],[SupDescr]])</f>
        <v xml:space="preserve"> </v>
      </c>
      <c r="G9892" t="s">
        <v>154</v>
      </c>
      <c r="H9892">
        <v>1</v>
      </c>
      <c r="I9892" s="158" t="str">
        <f>IF(A9892=A9891,I9891&amp;CHAR(10)&amp;"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893" spans="1:9" x14ac:dyDescent="0.25">
      <c r="A9893" t="s">
        <v>2608</v>
      </c>
      <c r="B9893">
        <v>74762273</v>
      </c>
      <c r="C9893" t="s">
        <v>16</v>
      </c>
      <c r="D9893" s="158" t="str">
        <f>IF(Tabel_Forespørgsel_fra_Visma28[[#This Row],[SupProd]]=" "," "," - "&amp;Tabel_Forespørgsel_fra_Visma28[[#This Row],[SupProd]])</f>
        <v xml:space="preserve"> </v>
      </c>
      <c r="E9893" t="s">
        <v>16</v>
      </c>
      <c r="F9893" s="158" t="str">
        <f>IF(Tabel_Forespørgsel_fra_Visma28[[#This Row],[SupDescr]]=" "," "," - "&amp;Tabel_Forespørgsel_fra_Visma28[[#This Row],[SupDescr]])</f>
        <v xml:space="preserve"> </v>
      </c>
      <c r="G9893" t="s">
        <v>154</v>
      </c>
      <c r="H9893">
        <v>1</v>
      </c>
      <c r="I9893" s="158" t="str">
        <f>IF(A9893=A9892,I9892&amp;CHAR(10)&amp;"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894" spans="1:9" x14ac:dyDescent="0.25">
      <c r="A9894" t="s">
        <v>2988</v>
      </c>
      <c r="B9894">
        <v>75180019</v>
      </c>
      <c r="C9894" t="s">
        <v>16</v>
      </c>
      <c r="D9894" s="158" t="str">
        <f>IF(Tabel_Forespørgsel_fra_Visma28[[#This Row],[SupProd]]=" "," "," - "&amp;Tabel_Forespørgsel_fra_Visma28[[#This Row],[SupProd]])</f>
        <v xml:space="preserve"> </v>
      </c>
      <c r="E9894" t="s">
        <v>16</v>
      </c>
      <c r="F9894" s="158" t="str">
        <f>IF(Tabel_Forespørgsel_fra_Visma28[[#This Row],[SupDescr]]=" "," "," - "&amp;Tabel_Forespørgsel_fra_Visma28[[#This Row],[SupDescr]])</f>
        <v xml:space="preserve"> </v>
      </c>
      <c r="G9894" t="s">
        <v>2430</v>
      </c>
      <c r="H9894">
        <v>1</v>
      </c>
      <c r="I9894" s="158" t="str">
        <f>IF(A9894=A9893,I9893&amp;CHAR(10)&amp;"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895" spans="1:9" x14ac:dyDescent="0.25">
      <c r="A9895" t="s">
        <v>2884</v>
      </c>
      <c r="B9895">
        <v>75180019</v>
      </c>
      <c r="C9895" t="s">
        <v>16</v>
      </c>
      <c r="D9895" s="158" t="str">
        <f>IF(Tabel_Forespørgsel_fra_Visma28[[#This Row],[SupProd]]=" "," "," - "&amp;Tabel_Forespørgsel_fra_Visma28[[#This Row],[SupProd]])</f>
        <v xml:space="preserve"> </v>
      </c>
      <c r="E9895" t="s">
        <v>16</v>
      </c>
      <c r="F9895" s="158" t="str">
        <f>IF(Tabel_Forespørgsel_fra_Visma28[[#This Row],[SupDescr]]=" "," "," - "&amp;Tabel_Forespørgsel_fra_Visma28[[#This Row],[SupDescr]])</f>
        <v xml:space="preserve"> </v>
      </c>
      <c r="G9895" t="s">
        <v>2430</v>
      </c>
      <c r="H9895">
        <v>1</v>
      </c>
      <c r="I9895" s="158" t="str">
        <f>IF(A9895=A9894,I9894&amp;CHAR(10)&amp;"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896" spans="1:9" x14ac:dyDescent="0.25">
      <c r="A9896" t="s">
        <v>2587</v>
      </c>
      <c r="B9896">
        <v>74762273</v>
      </c>
      <c r="C9896" t="s">
        <v>16</v>
      </c>
      <c r="D9896" s="158" t="str">
        <f>IF(Tabel_Forespørgsel_fra_Visma28[[#This Row],[SupProd]]=" "," "," - "&amp;Tabel_Forespørgsel_fra_Visma28[[#This Row],[SupProd]])</f>
        <v xml:space="preserve"> </v>
      </c>
      <c r="E9896" t="s">
        <v>16</v>
      </c>
      <c r="F9896" s="158" t="str">
        <f>IF(Tabel_Forespørgsel_fra_Visma28[[#This Row],[SupDescr]]=" "," "," - "&amp;Tabel_Forespørgsel_fra_Visma28[[#This Row],[SupDescr]])</f>
        <v xml:space="preserve"> </v>
      </c>
      <c r="G9896" t="s">
        <v>154</v>
      </c>
      <c r="H9896">
        <v>1</v>
      </c>
      <c r="I9896" s="158" t="str">
        <f>IF(A9896=A9895,I9895&amp;CHAR(10)&amp;"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897" spans="1:9" x14ac:dyDescent="0.25">
      <c r="A9897" t="s">
        <v>2586</v>
      </c>
      <c r="B9897">
        <v>74762273</v>
      </c>
      <c r="C9897" t="s">
        <v>16</v>
      </c>
      <c r="D9897" s="158" t="str">
        <f>IF(Tabel_Forespørgsel_fra_Visma28[[#This Row],[SupProd]]=" "," "," - "&amp;Tabel_Forespørgsel_fra_Visma28[[#This Row],[SupProd]])</f>
        <v xml:space="preserve"> </v>
      </c>
      <c r="E9897" t="s">
        <v>16</v>
      </c>
      <c r="F9897" s="158" t="str">
        <f>IF(Tabel_Forespørgsel_fra_Visma28[[#This Row],[SupDescr]]=" "," "," - "&amp;Tabel_Forespørgsel_fra_Visma28[[#This Row],[SupDescr]])</f>
        <v xml:space="preserve"> </v>
      </c>
      <c r="G9897" t="s">
        <v>154</v>
      </c>
      <c r="H9897">
        <v>1</v>
      </c>
      <c r="I9897" s="158" t="str">
        <f>IF(A9897=A9896,I9896&amp;CHAR(10)&amp;"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898" spans="1:9" x14ac:dyDescent="0.25">
      <c r="A9898" t="s">
        <v>3104</v>
      </c>
      <c r="B9898">
        <v>75196500</v>
      </c>
      <c r="C9898" t="s">
        <v>16</v>
      </c>
      <c r="D9898" s="158" t="str">
        <f>IF(Tabel_Forespørgsel_fra_Visma28[[#This Row],[SupProd]]=" "," "," - "&amp;Tabel_Forespørgsel_fra_Visma28[[#This Row],[SupProd]])</f>
        <v xml:space="preserve"> </v>
      </c>
      <c r="E9898" t="s">
        <v>16</v>
      </c>
      <c r="F9898" s="158" t="str">
        <f>IF(Tabel_Forespørgsel_fra_Visma28[[#This Row],[SupDescr]]=" "," "," - "&amp;Tabel_Forespørgsel_fra_Visma28[[#This Row],[SupDescr]])</f>
        <v xml:space="preserve"> </v>
      </c>
      <c r="G9898" t="s">
        <v>2425</v>
      </c>
      <c r="H9898">
        <v>1</v>
      </c>
      <c r="I9898" s="158" t="str">
        <f>IF(A9898=A9897,I9897&amp;CHAR(10)&amp;"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899" spans="1:9" x14ac:dyDescent="0.25">
      <c r="A9899" t="s">
        <v>3964</v>
      </c>
      <c r="B9899">
        <v>75211662</v>
      </c>
      <c r="C9899" t="s">
        <v>16</v>
      </c>
      <c r="D9899" s="158" t="str">
        <f>IF(Tabel_Forespørgsel_fra_Visma28[[#This Row],[SupProd]]=" "," "," - "&amp;Tabel_Forespørgsel_fra_Visma28[[#This Row],[SupProd]])</f>
        <v xml:space="preserve"> </v>
      </c>
      <c r="E9899" t="s">
        <v>16</v>
      </c>
      <c r="F9899" s="158" t="str">
        <f>IF(Tabel_Forespørgsel_fra_Visma28[[#This Row],[SupDescr]]=" "," "," - "&amp;Tabel_Forespørgsel_fra_Visma28[[#This Row],[SupDescr]])</f>
        <v xml:space="preserve"> </v>
      </c>
      <c r="G9899" t="s">
        <v>7015</v>
      </c>
      <c r="H9899">
        <v>1</v>
      </c>
      <c r="I9899" s="158" t="str">
        <f>IF(A9899=A9898,I9898&amp;CHAR(10)&amp;"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0" spans="1:9" x14ac:dyDescent="0.25">
      <c r="A9900" t="s">
        <v>6060</v>
      </c>
      <c r="B9900">
        <v>74755755</v>
      </c>
      <c r="C9900" t="s">
        <v>16</v>
      </c>
      <c r="D9900" s="158" t="str">
        <f>IF(Tabel_Forespørgsel_fra_Visma28[[#This Row],[SupProd]]=" "," "," - "&amp;Tabel_Forespørgsel_fra_Visma28[[#This Row],[SupProd]])</f>
        <v xml:space="preserve"> </v>
      </c>
      <c r="E9900" t="s">
        <v>16</v>
      </c>
      <c r="F9900" s="158" t="str">
        <f>IF(Tabel_Forespørgsel_fra_Visma28[[#This Row],[SupDescr]]=" "," "," - "&amp;Tabel_Forespørgsel_fra_Visma28[[#This Row],[SupDescr]])</f>
        <v xml:space="preserve"> </v>
      </c>
      <c r="G9900" t="s">
        <v>4786</v>
      </c>
      <c r="H9900">
        <v>2</v>
      </c>
      <c r="I9900" s="158" t="str">
        <f>IF(A9900=A9899,I9899&amp;CHAR(10)&amp;"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901" spans="1:9" x14ac:dyDescent="0.25">
      <c r="A9901" t="s">
        <v>5869</v>
      </c>
      <c r="B9901">
        <v>75180019</v>
      </c>
      <c r="C9901" t="s">
        <v>16</v>
      </c>
      <c r="D9901" s="158" t="str">
        <f>IF(Tabel_Forespørgsel_fra_Visma28[[#This Row],[SupProd]]=" "," "," - "&amp;Tabel_Forespørgsel_fra_Visma28[[#This Row],[SupProd]])</f>
        <v xml:space="preserve"> </v>
      </c>
      <c r="E9901" t="s">
        <v>16</v>
      </c>
      <c r="F9901" s="158" t="str">
        <f>IF(Tabel_Forespørgsel_fra_Visma28[[#This Row],[SupDescr]]=" "," "," - "&amp;Tabel_Forespørgsel_fra_Visma28[[#This Row],[SupDescr]])</f>
        <v xml:space="preserve"> </v>
      </c>
      <c r="G9901" t="s">
        <v>2430</v>
      </c>
      <c r="H9901">
        <v>1</v>
      </c>
      <c r="I9901" s="158" t="str">
        <f>IF(A9901=A9900,I9900&amp;CHAR(10)&amp;"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902" spans="1:9" x14ac:dyDescent="0.25">
      <c r="A9902" t="s">
        <v>6314</v>
      </c>
      <c r="B9902">
        <v>75211662</v>
      </c>
      <c r="C9902" t="s">
        <v>16</v>
      </c>
      <c r="D9902" s="158" t="str">
        <f>IF(Tabel_Forespørgsel_fra_Visma28[[#This Row],[SupProd]]=" "," "," - "&amp;Tabel_Forespørgsel_fra_Visma28[[#This Row],[SupProd]])</f>
        <v xml:space="preserve"> </v>
      </c>
      <c r="E9902" t="s">
        <v>16</v>
      </c>
      <c r="F9902" s="158" t="str">
        <f>IF(Tabel_Forespørgsel_fra_Visma28[[#This Row],[SupDescr]]=" "," "," - "&amp;Tabel_Forespørgsel_fra_Visma28[[#This Row],[SupDescr]])</f>
        <v xml:space="preserve"> </v>
      </c>
      <c r="G9902" t="s">
        <v>7015</v>
      </c>
      <c r="H9902">
        <v>1</v>
      </c>
      <c r="I9902" s="158" t="str">
        <f>IF(A9902=A9901,I9901&amp;CHAR(10)&amp;"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3" spans="1:9" x14ac:dyDescent="0.25">
      <c r="A9903" t="s">
        <v>6315</v>
      </c>
      <c r="B9903">
        <v>75211662</v>
      </c>
      <c r="C9903" t="s">
        <v>16</v>
      </c>
      <c r="D9903" s="158" t="str">
        <f>IF(Tabel_Forespørgsel_fra_Visma28[[#This Row],[SupProd]]=" "," "," - "&amp;Tabel_Forespørgsel_fra_Visma28[[#This Row],[SupProd]])</f>
        <v xml:space="preserve"> </v>
      </c>
      <c r="E9903" t="s">
        <v>16</v>
      </c>
      <c r="F9903" s="158" t="str">
        <f>IF(Tabel_Forespørgsel_fra_Visma28[[#This Row],[SupDescr]]=" "," "," - "&amp;Tabel_Forespørgsel_fra_Visma28[[#This Row],[SupDescr]])</f>
        <v xml:space="preserve"> </v>
      </c>
      <c r="G9903" t="s">
        <v>7015</v>
      </c>
      <c r="H9903">
        <v>1</v>
      </c>
      <c r="I9903" s="158" t="str">
        <f>IF(A9903=A9902,I9902&amp;CHAR(10)&amp;"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4" spans="1:9" x14ac:dyDescent="0.25">
      <c r="A9904" t="s">
        <v>8433</v>
      </c>
      <c r="B9904">
        <v>75211662</v>
      </c>
      <c r="C9904" t="s">
        <v>16</v>
      </c>
      <c r="D9904" s="158" t="str">
        <f>IF(Tabel_Forespørgsel_fra_Visma28[[#This Row],[SupProd]]=" "," "," - "&amp;Tabel_Forespørgsel_fra_Visma28[[#This Row],[SupProd]])</f>
        <v xml:space="preserve"> </v>
      </c>
      <c r="E9904" t="s">
        <v>16</v>
      </c>
      <c r="F9904" s="158" t="str">
        <f>IF(Tabel_Forespørgsel_fra_Visma28[[#This Row],[SupDescr]]=" "," "," - "&amp;Tabel_Forespørgsel_fra_Visma28[[#This Row],[SupDescr]])</f>
        <v xml:space="preserve"> </v>
      </c>
      <c r="G9904" t="s">
        <v>7015</v>
      </c>
      <c r="H9904">
        <v>1</v>
      </c>
      <c r="I9904" s="158" t="str">
        <f>IF(A9904=A9903,I9903&amp;CHAR(10)&amp;"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5" spans="1:9" x14ac:dyDescent="0.25">
      <c r="A9905" t="s">
        <v>11069</v>
      </c>
      <c r="B9905">
        <v>75180019</v>
      </c>
      <c r="C9905" t="s">
        <v>16</v>
      </c>
      <c r="D9905" s="158" t="str">
        <f>IF(Tabel_Forespørgsel_fra_Visma28[[#This Row],[SupProd]]=" "," "," - "&amp;Tabel_Forespørgsel_fra_Visma28[[#This Row],[SupProd]])</f>
        <v xml:space="preserve"> </v>
      </c>
      <c r="E9905" t="s">
        <v>16</v>
      </c>
      <c r="F9905" s="158" t="str">
        <f>IF(Tabel_Forespørgsel_fra_Visma28[[#This Row],[SupDescr]]=" "," "," - "&amp;Tabel_Forespørgsel_fra_Visma28[[#This Row],[SupDescr]])</f>
        <v xml:space="preserve"> </v>
      </c>
      <c r="G9905" t="s">
        <v>2430</v>
      </c>
      <c r="H9905">
        <v>1</v>
      </c>
      <c r="I9905" s="158" t="str">
        <f>IF(A9905=A9904,I9904&amp;CHAR(10)&amp;"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906" spans="1:9" x14ac:dyDescent="0.25">
      <c r="A9906" t="s">
        <v>11076</v>
      </c>
      <c r="B9906">
        <v>75180019</v>
      </c>
      <c r="C9906" t="s">
        <v>16</v>
      </c>
      <c r="D9906" s="158" t="str">
        <f>IF(Tabel_Forespørgsel_fra_Visma28[[#This Row],[SupProd]]=" "," "," - "&amp;Tabel_Forespørgsel_fra_Visma28[[#This Row],[SupProd]])</f>
        <v xml:space="preserve"> </v>
      </c>
      <c r="E9906" t="s">
        <v>16</v>
      </c>
      <c r="F9906" s="158" t="str">
        <f>IF(Tabel_Forespørgsel_fra_Visma28[[#This Row],[SupDescr]]=" "," "," - "&amp;Tabel_Forespørgsel_fra_Visma28[[#This Row],[SupDescr]])</f>
        <v xml:space="preserve"> </v>
      </c>
      <c r="G9906" t="s">
        <v>2430</v>
      </c>
      <c r="H9906">
        <v>1</v>
      </c>
      <c r="I9906" s="158" t="str">
        <f>IF(A9906=A9905,I9905&amp;CHAR(10)&amp;"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907" spans="1:9" x14ac:dyDescent="0.25">
      <c r="A9907" t="s">
        <v>11854</v>
      </c>
      <c r="B9907">
        <v>75211662</v>
      </c>
      <c r="C9907" t="s">
        <v>16</v>
      </c>
      <c r="D9907" s="158" t="str">
        <f>IF(Tabel_Forespørgsel_fra_Visma28[[#This Row],[SupProd]]=" "," "," - "&amp;Tabel_Forespørgsel_fra_Visma28[[#This Row],[SupProd]])</f>
        <v xml:space="preserve"> </v>
      </c>
      <c r="E9907" t="s">
        <v>16</v>
      </c>
      <c r="F9907" s="158" t="str">
        <f>IF(Tabel_Forespørgsel_fra_Visma28[[#This Row],[SupDescr]]=" "," "," - "&amp;Tabel_Forespørgsel_fra_Visma28[[#This Row],[SupDescr]])</f>
        <v xml:space="preserve"> </v>
      </c>
      <c r="G9907" t="s">
        <v>7015</v>
      </c>
      <c r="H9907">
        <v>1</v>
      </c>
      <c r="I9907" s="158" t="str">
        <f>IF(A9907=A9906,I9906&amp;CHAR(10)&amp;"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8" spans="1:9" x14ac:dyDescent="0.25">
      <c r="A9908" t="s">
        <v>14584</v>
      </c>
      <c r="B9908">
        <v>75211662</v>
      </c>
      <c r="C9908" t="s">
        <v>16</v>
      </c>
      <c r="D9908" s="158" t="str">
        <f>IF(Tabel_Forespørgsel_fra_Visma28[[#This Row],[SupProd]]=" "," "," - "&amp;Tabel_Forespørgsel_fra_Visma28[[#This Row],[SupProd]])</f>
        <v xml:space="preserve"> </v>
      </c>
      <c r="E9908" t="s">
        <v>16</v>
      </c>
      <c r="F9908" s="158" t="str">
        <f>IF(Tabel_Forespørgsel_fra_Visma28[[#This Row],[SupDescr]]=" "," "," - "&amp;Tabel_Forespørgsel_fra_Visma28[[#This Row],[SupDescr]])</f>
        <v xml:space="preserve"> </v>
      </c>
      <c r="G9908" t="s">
        <v>7015</v>
      </c>
      <c r="H9908">
        <v>1</v>
      </c>
      <c r="I9908" s="158" t="str">
        <f>IF(A9908=A9907,I9907&amp;CHAR(10)&amp;"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9" spans="1:9" x14ac:dyDescent="0.25">
      <c r="A9909" t="s">
        <v>14585</v>
      </c>
      <c r="B9909">
        <v>75211662</v>
      </c>
      <c r="C9909" t="s">
        <v>16</v>
      </c>
      <c r="D9909" s="158" t="str">
        <f>IF(Tabel_Forespørgsel_fra_Visma28[[#This Row],[SupProd]]=" "," "," - "&amp;Tabel_Forespørgsel_fra_Visma28[[#This Row],[SupProd]])</f>
        <v xml:space="preserve"> </v>
      </c>
      <c r="E9909" t="s">
        <v>16</v>
      </c>
      <c r="F9909" s="158" t="str">
        <f>IF(Tabel_Forespørgsel_fra_Visma28[[#This Row],[SupDescr]]=" "," "," - "&amp;Tabel_Forespørgsel_fra_Visma28[[#This Row],[SupDescr]])</f>
        <v xml:space="preserve"> </v>
      </c>
      <c r="G9909" t="s">
        <v>7015</v>
      </c>
      <c r="H9909">
        <v>1</v>
      </c>
      <c r="I9909" s="158" t="str">
        <f>IF(A9909=A9908,I9908&amp;CHAR(10)&amp;"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10" spans="1:9" x14ac:dyDescent="0.25">
      <c r="A9910" t="s">
        <v>7103</v>
      </c>
      <c r="B9910">
        <v>75421677</v>
      </c>
      <c r="C9910" t="s">
        <v>16</v>
      </c>
      <c r="D9910" s="158" t="str">
        <f>IF(Tabel_Forespørgsel_fra_Visma28[[#This Row],[SupProd]]=" "," "," - "&amp;Tabel_Forespørgsel_fra_Visma28[[#This Row],[SupProd]])</f>
        <v xml:space="preserve"> </v>
      </c>
      <c r="E9910" t="s">
        <v>16</v>
      </c>
      <c r="F9910" s="158" t="str">
        <f>IF(Tabel_Forespørgsel_fra_Visma28[[#This Row],[SupDescr]]=" "," "," - "&amp;Tabel_Forespørgsel_fra_Visma28[[#This Row],[SupDescr]])</f>
        <v xml:space="preserve"> </v>
      </c>
      <c r="G9910" t="s">
        <v>3368</v>
      </c>
      <c r="H9910">
        <v>1</v>
      </c>
      <c r="I9910" s="158" t="str">
        <f>IF(A9910=A9909,I9909&amp;CHAR(10)&amp;"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911" spans="1:9" x14ac:dyDescent="0.25">
      <c r="A9911" t="s">
        <v>12062</v>
      </c>
      <c r="B9911">
        <v>75586804</v>
      </c>
      <c r="C9911" t="s">
        <v>16</v>
      </c>
      <c r="D9911" s="158" t="str">
        <f>IF(Tabel_Forespørgsel_fra_Visma28[[#This Row],[SupProd]]=" "," "," - "&amp;Tabel_Forespørgsel_fra_Visma28[[#This Row],[SupProd]])</f>
        <v xml:space="preserve"> </v>
      </c>
      <c r="E9911" t="s">
        <v>16</v>
      </c>
      <c r="F9911" s="158" t="str">
        <f>IF(Tabel_Forespørgsel_fra_Visma28[[#This Row],[SupDescr]]=" "," "," - "&amp;Tabel_Forespørgsel_fra_Visma28[[#This Row],[SupDescr]])</f>
        <v xml:space="preserve"> </v>
      </c>
      <c r="G9911" t="s">
        <v>3787</v>
      </c>
      <c r="H9911">
        <v>1</v>
      </c>
      <c r="I9911" s="158" t="str">
        <f>IF(A9911=A9910,I9910&amp;CHAR(10)&amp;"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912" spans="1:9" x14ac:dyDescent="0.25">
      <c r="A9912" t="s">
        <v>12063</v>
      </c>
      <c r="B9912">
        <v>75586804</v>
      </c>
      <c r="C9912" t="s">
        <v>16</v>
      </c>
      <c r="D9912" s="158" t="str">
        <f>IF(Tabel_Forespørgsel_fra_Visma28[[#This Row],[SupProd]]=" "," "," - "&amp;Tabel_Forespørgsel_fra_Visma28[[#This Row],[SupProd]])</f>
        <v xml:space="preserve"> </v>
      </c>
      <c r="E9912" t="s">
        <v>16</v>
      </c>
      <c r="F9912" s="158" t="str">
        <f>IF(Tabel_Forespørgsel_fra_Visma28[[#This Row],[SupDescr]]=" "," "," - "&amp;Tabel_Forespørgsel_fra_Visma28[[#This Row],[SupDescr]])</f>
        <v xml:space="preserve"> </v>
      </c>
      <c r="G9912" t="s">
        <v>3787</v>
      </c>
      <c r="H9912">
        <v>1</v>
      </c>
      <c r="I9912" s="158" t="str">
        <f>IF(A9912=A9911,I9911&amp;CHAR(10)&amp;"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913" spans="1:9" x14ac:dyDescent="0.25">
      <c r="A9913" t="s">
        <v>12064</v>
      </c>
      <c r="B9913">
        <v>75586804</v>
      </c>
      <c r="C9913" t="s">
        <v>16</v>
      </c>
      <c r="D9913" s="158" t="str">
        <f>IF(Tabel_Forespørgsel_fra_Visma28[[#This Row],[SupProd]]=" "," "," - "&amp;Tabel_Forespørgsel_fra_Visma28[[#This Row],[SupProd]])</f>
        <v xml:space="preserve"> </v>
      </c>
      <c r="E9913" t="s">
        <v>16</v>
      </c>
      <c r="F9913" s="158" t="str">
        <f>IF(Tabel_Forespørgsel_fra_Visma28[[#This Row],[SupDescr]]=" "," "," - "&amp;Tabel_Forespørgsel_fra_Visma28[[#This Row],[SupDescr]])</f>
        <v xml:space="preserve"> </v>
      </c>
      <c r="G9913" t="s">
        <v>3787</v>
      </c>
      <c r="H9913">
        <v>1</v>
      </c>
      <c r="I9913" s="158" t="str">
        <f>IF(A9913=A9912,I9912&amp;CHAR(10)&amp;"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914" spans="1:9" x14ac:dyDescent="0.25">
      <c r="A9914" t="s">
        <v>12065</v>
      </c>
      <c r="B9914">
        <v>75586804</v>
      </c>
      <c r="C9914" t="s">
        <v>16</v>
      </c>
      <c r="D9914" s="158" t="str">
        <f>IF(Tabel_Forespørgsel_fra_Visma28[[#This Row],[SupProd]]=" "," "," - "&amp;Tabel_Forespørgsel_fra_Visma28[[#This Row],[SupProd]])</f>
        <v xml:space="preserve"> </v>
      </c>
      <c r="E9914" t="s">
        <v>16</v>
      </c>
      <c r="F9914" s="158" t="str">
        <f>IF(Tabel_Forespørgsel_fra_Visma28[[#This Row],[SupDescr]]=" "," "," - "&amp;Tabel_Forespørgsel_fra_Visma28[[#This Row],[SupDescr]])</f>
        <v xml:space="preserve"> </v>
      </c>
      <c r="G9914" t="s">
        <v>3787</v>
      </c>
      <c r="H9914">
        <v>1</v>
      </c>
      <c r="I9914" s="158" t="str">
        <f>IF(A9914=A9913,I9913&amp;CHAR(10)&amp;"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915" spans="1:9" x14ac:dyDescent="0.25">
      <c r="A9915" t="s">
        <v>4172</v>
      </c>
      <c r="B9915">
        <v>75196500</v>
      </c>
      <c r="C9915" t="s">
        <v>16</v>
      </c>
      <c r="D9915" s="158" t="str">
        <f>IF(Tabel_Forespørgsel_fra_Visma28[[#This Row],[SupProd]]=" "," "," - "&amp;Tabel_Forespørgsel_fra_Visma28[[#This Row],[SupProd]])</f>
        <v xml:space="preserve"> </v>
      </c>
      <c r="E9915" t="s">
        <v>16</v>
      </c>
      <c r="F9915" s="158" t="str">
        <f>IF(Tabel_Forespørgsel_fra_Visma28[[#This Row],[SupDescr]]=" "," "," - "&amp;Tabel_Forespørgsel_fra_Visma28[[#This Row],[SupDescr]])</f>
        <v xml:space="preserve"> </v>
      </c>
      <c r="G9915" t="s">
        <v>2425</v>
      </c>
      <c r="H9915">
        <v>1</v>
      </c>
      <c r="I9915" s="158" t="str">
        <f>IF(A9915=A9914,I9914&amp;CHAR(10)&amp;"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16" spans="1:9" x14ac:dyDescent="0.25">
      <c r="A9916" t="s">
        <v>5990</v>
      </c>
      <c r="B9916">
        <v>73575757</v>
      </c>
      <c r="C9916" t="s">
        <v>16</v>
      </c>
      <c r="D9916" s="158" t="str">
        <f>IF(Tabel_Forespørgsel_fra_Visma28[[#This Row],[SupProd]]=" "," "," - "&amp;Tabel_Forespørgsel_fra_Visma28[[#This Row],[SupProd]])</f>
        <v xml:space="preserve"> </v>
      </c>
      <c r="E9916" t="s">
        <v>16</v>
      </c>
      <c r="F9916" s="158" t="str">
        <f>IF(Tabel_Forespørgsel_fra_Visma28[[#This Row],[SupDescr]]=" "," "," - "&amp;Tabel_Forespørgsel_fra_Visma28[[#This Row],[SupDescr]])</f>
        <v xml:space="preserve"> </v>
      </c>
      <c r="G9916" t="s">
        <v>4331</v>
      </c>
      <c r="H9916">
        <v>1</v>
      </c>
      <c r="I9916" s="158" t="str">
        <f>IF(A9916=A9915,I9915&amp;CHAR(10)&amp;"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17" spans="1:9" x14ac:dyDescent="0.25">
      <c r="A9917" t="s">
        <v>5991</v>
      </c>
      <c r="B9917">
        <v>73575757</v>
      </c>
      <c r="C9917" t="s">
        <v>16</v>
      </c>
      <c r="D9917" s="158" t="str">
        <f>IF(Tabel_Forespørgsel_fra_Visma28[[#This Row],[SupProd]]=" "," "," - "&amp;Tabel_Forespørgsel_fra_Visma28[[#This Row],[SupProd]])</f>
        <v xml:space="preserve"> </v>
      </c>
      <c r="E9917" t="s">
        <v>16</v>
      </c>
      <c r="F9917" s="158" t="str">
        <f>IF(Tabel_Forespørgsel_fra_Visma28[[#This Row],[SupDescr]]=" "," "," - "&amp;Tabel_Forespørgsel_fra_Visma28[[#This Row],[SupDescr]])</f>
        <v xml:space="preserve"> </v>
      </c>
      <c r="G9917" t="s">
        <v>4331</v>
      </c>
      <c r="H9917">
        <v>1</v>
      </c>
      <c r="I9917" s="158" t="str">
        <f>IF(A9917=A9916,I9916&amp;CHAR(10)&amp;"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18" spans="1:9" x14ac:dyDescent="0.25">
      <c r="A9918" t="s">
        <v>6831</v>
      </c>
      <c r="B9918">
        <v>73575757</v>
      </c>
      <c r="C9918" t="s">
        <v>16</v>
      </c>
      <c r="D9918" s="158" t="str">
        <f>IF(Tabel_Forespørgsel_fra_Visma28[[#This Row],[SupProd]]=" "," "," - "&amp;Tabel_Forespørgsel_fra_Visma28[[#This Row],[SupProd]])</f>
        <v xml:space="preserve"> </v>
      </c>
      <c r="E9918" t="s">
        <v>16</v>
      </c>
      <c r="F9918" s="158" t="str">
        <f>IF(Tabel_Forespørgsel_fra_Visma28[[#This Row],[SupDescr]]=" "," "," - "&amp;Tabel_Forespørgsel_fra_Visma28[[#This Row],[SupDescr]])</f>
        <v xml:space="preserve"> </v>
      </c>
      <c r="G9918" t="s">
        <v>4331</v>
      </c>
      <c r="H9918">
        <v>1</v>
      </c>
      <c r="I9918" s="158" t="str">
        <f>IF(A9918=A9917,I9917&amp;CHAR(10)&amp;"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19" spans="1:9" x14ac:dyDescent="0.25">
      <c r="A9919" t="s">
        <v>6830</v>
      </c>
      <c r="B9919">
        <v>73575757</v>
      </c>
      <c r="C9919" t="s">
        <v>16</v>
      </c>
      <c r="D9919" s="158" t="str">
        <f>IF(Tabel_Forespørgsel_fra_Visma28[[#This Row],[SupProd]]=" "," "," - "&amp;Tabel_Forespørgsel_fra_Visma28[[#This Row],[SupProd]])</f>
        <v xml:space="preserve"> </v>
      </c>
      <c r="E9919" t="s">
        <v>16</v>
      </c>
      <c r="F9919" s="158" t="str">
        <f>IF(Tabel_Forespørgsel_fra_Visma28[[#This Row],[SupDescr]]=" "," "," - "&amp;Tabel_Forespørgsel_fra_Visma28[[#This Row],[SupDescr]])</f>
        <v xml:space="preserve"> </v>
      </c>
      <c r="G9919" t="s">
        <v>4331</v>
      </c>
      <c r="H9919">
        <v>1</v>
      </c>
      <c r="I9919" s="158" t="str">
        <f>IF(A9919=A9918,I9918&amp;CHAR(10)&amp;"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20" spans="1:9" x14ac:dyDescent="0.25">
      <c r="A9920" t="s">
        <v>6454</v>
      </c>
      <c r="B9920">
        <v>75196500</v>
      </c>
      <c r="C9920" t="s">
        <v>16</v>
      </c>
      <c r="D9920" s="158" t="str">
        <f>IF(Tabel_Forespørgsel_fra_Visma28[[#This Row],[SupProd]]=" "," "," - "&amp;Tabel_Forespørgsel_fra_Visma28[[#This Row],[SupProd]])</f>
        <v xml:space="preserve"> </v>
      </c>
      <c r="E9920" t="s">
        <v>16</v>
      </c>
      <c r="F9920" s="158" t="str">
        <f>IF(Tabel_Forespørgsel_fra_Visma28[[#This Row],[SupDescr]]=" "," "," - "&amp;Tabel_Forespørgsel_fra_Visma28[[#This Row],[SupDescr]])</f>
        <v xml:space="preserve"> </v>
      </c>
      <c r="G9920" t="s">
        <v>2425</v>
      </c>
      <c r="H9920">
        <v>1</v>
      </c>
      <c r="I9920" s="158" t="str">
        <f>IF(A9920=A9919,I9919&amp;CHAR(10)&amp;"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1" spans="1:9" x14ac:dyDescent="0.25">
      <c r="A9921" t="s">
        <v>6459</v>
      </c>
      <c r="B9921">
        <v>75196500</v>
      </c>
      <c r="C9921" t="s">
        <v>16</v>
      </c>
      <c r="D9921" s="158" t="str">
        <f>IF(Tabel_Forespørgsel_fra_Visma28[[#This Row],[SupProd]]=" "," "," - "&amp;Tabel_Forespørgsel_fra_Visma28[[#This Row],[SupProd]])</f>
        <v xml:space="preserve"> </v>
      </c>
      <c r="E9921" t="s">
        <v>16</v>
      </c>
      <c r="F9921" s="158" t="str">
        <f>IF(Tabel_Forespørgsel_fra_Visma28[[#This Row],[SupDescr]]=" "," "," - "&amp;Tabel_Forespørgsel_fra_Visma28[[#This Row],[SupDescr]])</f>
        <v xml:space="preserve"> </v>
      </c>
      <c r="G9921" t="s">
        <v>2425</v>
      </c>
      <c r="H9921">
        <v>1</v>
      </c>
      <c r="I9921" s="158" t="str">
        <f>IF(A9921=A9920,I9920&amp;CHAR(10)&amp;"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2" spans="1:9" x14ac:dyDescent="0.25">
      <c r="A9922" t="s">
        <v>6458</v>
      </c>
      <c r="B9922">
        <v>75196500</v>
      </c>
      <c r="C9922" t="s">
        <v>16</v>
      </c>
      <c r="D9922" s="158" t="str">
        <f>IF(Tabel_Forespørgsel_fra_Visma28[[#This Row],[SupProd]]=" "," "," - "&amp;Tabel_Forespørgsel_fra_Visma28[[#This Row],[SupProd]])</f>
        <v xml:space="preserve"> </v>
      </c>
      <c r="E9922" t="s">
        <v>16</v>
      </c>
      <c r="F9922" s="158" t="str">
        <f>IF(Tabel_Forespørgsel_fra_Visma28[[#This Row],[SupDescr]]=" "," "," - "&amp;Tabel_Forespørgsel_fra_Visma28[[#This Row],[SupDescr]])</f>
        <v xml:space="preserve"> </v>
      </c>
      <c r="G9922" t="s">
        <v>2425</v>
      </c>
      <c r="H9922">
        <v>1</v>
      </c>
      <c r="I9922" s="158" t="str">
        <f>IF(A9922=A9921,I9921&amp;CHAR(10)&amp;"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3" spans="1:9" x14ac:dyDescent="0.25">
      <c r="A9923" t="s">
        <v>6461</v>
      </c>
      <c r="B9923">
        <v>75196500</v>
      </c>
      <c r="C9923" t="s">
        <v>16</v>
      </c>
      <c r="D9923" s="158" t="str">
        <f>IF(Tabel_Forespørgsel_fra_Visma28[[#This Row],[SupProd]]=" "," "," - "&amp;Tabel_Forespørgsel_fra_Visma28[[#This Row],[SupProd]])</f>
        <v xml:space="preserve"> </v>
      </c>
      <c r="E9923" t="s">
        <v>16</v>
      </c>
      <c r="F9923" s="158" t="str">
        <f>IF(Tabel_Forespørgsel_fra_Visma28[[#This Row],[SupDescr]]=" "," "," - "&amp;Tabel_Forespørgsel_fra_Visma28[[#This Row],[SupDescr]])</f>
        <v xml:space="preserve"> </v>
      </c>
      <c r="G9923" t="s">
        <v>2425</v>
      </c>
      <c r="H9923">
        <v>1</v>
      </c>
      <c r="I9923" s="158" t="str">
        <f>IF(A9923=A9922,I9922&amp;CHAR(10)&amp;"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4" spans="1:9" x14ac:dyDescent="0.25">
      <c r="A9924" t="s">
        <v>6460</v>
      </c>
      <c r="B9924">
        <v>75196500</v>
      </c>
      <c r="C9924" t="s">
        <v>16</v>
      </c>
      <c r="D9924" s="158" t="str">
        <f>IF(Tabel_Forespørgsel_fra_Visma28[[#This Row],[SupProd]]=" "," "," - "&amp;Tabel_Forespørgsel_fra_Visma28[[#This Row],[SupProd]])</f>
        <v xml:space="preserve"> </v>
      </c>
      <c r="E9924" t="s">
        <v>16</v>
      </c>
      <c r="F9924" s="158" t="str">
        <f>IF(Tabel_Forespørgsel_fra_Visma28[[#This Row],[SupDescr]]=" "," "," - "&amp;Tabel_Forespørgsel_fra_Visma28[[#This Row],[SupDescr]])</f>
        <v xml:space="preserve"> </v>
      </c>
      <c r="G9924" t="s">
        <v>2425</v>
      </c>
      <c r="H9924">
        <v>1</v>
      </c>
      <c r="I9924" s="158" t="str">
        <f>IF(A9924=A9923,I9923&amp;CHAR(10)&amp;"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5" spans="1:9" x14ac:dyDescent="0.25">
      <c r="A9925" t="s">
        <v>6464</v>
      </c>
      <c r="B9925">
        <v>75196500</v>
      </c>
      <c r="C9925" t="s">
        <v>16</v>
      </c>
      <c r="D9925" s="158" t="str">
        <f>IF(Tabel_Forespørgsel_fra_Visma28[[#This Row],[SupProd]]=" "," "," - "&amp;Tabel_Forespørgsel_fra_Visma28[[#This Row],[SupProd]])</f>
        <v xml:space="preserve"> </v>
      </c>
      <c r="E9925" t="s">
        <v>16</v>
      </c>
      <c r="F9925" s="158" t="str">
        <f>IF(Tabel_Forespørgsel_fra_Visma28[[#This Row],[SupDescr]]=" "," "," - "&amp;Tabel_Forespørgsel_fra_Visma28[[#This Row],[SupDescr]])</f>
        <v xml:space="preserve"> </v>
      </c>
      <c r="G9925" t="s">
        <v>2425</v>
      </c>
      <c r="H9925">
        <v>1</v>
      </c>
      <c r="I9925" s="158" t="str">
        <f>IF(A9925=A9924,I9924&amp;CHAR(10)&amp;"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6" spans="1:9" x14ac:dyDescent="0.25">
      <c r="A9926" t="s">
        <v>6463</v>
      </c>
      <c r="B9926">
        <v>75196500</v>
      </c>
      <c r="C9926" t="s">
        <v>16</v>
      </c>
      <c r="D9926" s="158" t="str">
        <f>IF(Tabel_Forespørgsel_fra_Visma28[[#This Row],[SupProd]]=" "," "," - "&amp;Tabel_Forespørgsel_fra_Visma28[[#This Row],[SupProd]])</f>
        <v xml:space="preserve"> </v>
      </c>
      <c r="E9926" t="s">
        <v>16</v>
      </c>
      <c r="F9926" s="158" t="str">
        <f>IF(Tabel_Forespørgsel_fra_Visma28[[#This Row],[SupDescr]]=" "," "," - "&amp;Tabel_Forespørgsel_fra_Visma28[[#This Row],[SupDescr]])</f>
        <v xml:space="preserve"> </v>
      </c>
      <c r="G9926" t="s">
        <v>2425</v>
      </c>
      <c r="H9926">
        <v>1</v>
      </c>
      <c r="I9926" s="158" t="str">
        <f>IF(A9926=A9925,I9925&amp;CHAR(10)&amp;"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7" spans="1:9" x14ac:dyDescent="0.25">
      <c r="A9927" t="s">
        <v>6462</v>
      </c>
      <c r="B9927">
        <v>75196500</v>
      </c>
      <c r="C9927" t="s">
        <v>16</v>
      </c>
      <c r="D9927" s="158" t="str">
        <f>IF(Tabel_Forespørgsel_fra_Visma28[[#This Row],[SupProd]]=" "," "," - "&amp;Tabel_Forespørgsel_fra_Visma28[[#This Row],[SupProd]])</f>
        <v xml:space="preserve"> </v>
      </c>
      <c r="E9927" t="s">
        <v>16</v>
      </c>
      <c r="F9927" s="158" t="str">
        <f>IF(Tabel_Forespørgsel_fra_Visma28[[#This Row],[SupDescr]]=" "," "," - "&amp;Tabel_Forespørgsel_fra_Visma28[[#This Row],[SupDescr]])</f>
        <v xml:space="preserve"> </v>
      </c>
      <c r="G9927" t="s">
        <v>2425</v>
      </c>
      <c r="H9927">
        <v>1</v>
      </c>
      <c r="I9927" s="158" t="str">
        <f>IF(A9927=A9926,I9926&amp;CHAR(10)&amp;"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8" spans="1:9" x14ac:dyDescent="0.25">
      <c r="A9928" t="s">
        <v>6832</v>
      </c>
      <c r="B9928">
        <v>73575757</v>
      </c>
      <c r="C9928" t="s">
        <v>16</v>
      </c>
      <c r="D9928" s="158" t="str">
        <f>IF(Tabel_Forespørgsel_fra_Visma28[[#This Row],[SupProd]]=" "," "," - "&amp;Tabel_Forespørgsel_fra_Visma28[[#This Row],[SupProd]])</f>
        <v xml:space="preserve"> </v>
      </c>
      <c r="E9928" t="s">
        <v>16</v>
      </c>
      <c r="F9928" s="158" t="str">
        <f>IF(Tabel_Forespørgsel_fra_Visma28[[#This Row],[SupDescr]]=" "," "," - "&amp;Tabel_Forespørgsel_fra_Visma28[[#This Row],[SupDescr]])</f>
        <v xml:space="preserve"> </v>
      </c>
      <c r="G9928" t="s">
        <v>4331</v>
      </c>
      <c r="H9928">
        <v>1</v>
      </c>
      <c r="I9928" s="158" t="str">
        <f>IF(A9928=A9927,I9927&amp;CHAR(10)&amp;"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29" spans="1:9" x14ac:dyDescent="0.25">
      <c r="A9929" t="s">
        <v>6854</v>
      </c>
      <c r="B9929">
        <v>73575757</v>
      </c>
      <c r="C9929" t="s">
        <v>16</v>
      </c>
      <c r="D9929" s="158" t="str">
        <f>IF(Tabel_Forespørgsel_fra_Visma28[[#This Row],[SupProd]]=" "," "," - "&amp;Tabel_Forespørgsel_fra_Visma28[[#This Row],[SupProd]])</f>
        <v xml:space="preserve"> </v>
      </c>
      <c r="E9929" t="s">
        <v>16</v>
      </c>
      <c r="F9929" s="158" t="str">
        <f>IF(Tabel_Forespørgsel_fra_Visma28[[#This Row],[SupDescr]]=" "," "," - "&amp;Tabel_Forespørgsel_fra_Visma28[[#This Row],[SupDescr]])</f>
        <v xml:space="preserve"> </v>
      </c>
      <c r="G9929" t="s">
        <v>4331</v>
      </c>
      <c r="H9929">
        <v>1</v>
      </c>
      <c r="I9929" s="158" t="str">
        <f>IF(A9929=A9928,I9928&amp;CHAR(10)&amp;"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30" spans="1:9" x14ac:dyDescent="0.25">
      <c r="A9930" t="s">
        <v>6856</v>
      </c>
      <c r="B9930">
        <v>73575757</v>
      </c>
      <c r="C9930" t="s">
        <v>16</v>
      </c>
      <c r="D9930" s="158" t="str">
        <f>IF(Tabel_Forespørgsel_fra_Visma28[[#This Row],[SupProd]]=" "," "," - "&amp;Tabel_Forespørgsel_fra_Visma28[[#This Row],[SupProd]])</f>
        <v xml:space="preserve"> </v>
      </c>
      <c r="E9930" t="s">
        <v>16</v>
      </c>
      <c r="F9930" s="158" t="str">
        <f>IF(Tabel_Forespørgsel_fra_Visma28[[#This Row],[SupDescr]]=" "," "," - "&amp;Tabel_Forespørgsel_fra_Visma28[[#This Row],[SupDescr]])</f>
        <v xml:space="preserve"> </v>
      </c>
      <c r="G9930" t="s">
        <v>4331</v>
      </c>
      <c r="H9930">
        <v>1</v>
      </c>
      <c r="I9930" s="158" t="str">
        <f>IF(A9930=A9929,I9929&amp;CHAR(10)&amp;"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31" spans="1:9" x14ac:dyDescent="0.25">
      <c r="A9931" t="s">
        <v>6720</v>
      </c>
      <c r="B9931">
        <v>73575757</v>
      </c>
      <c r="C9931" t="s">
        <v>16</v>
      </c>
      <c r="D9931" s="158" t="str">
        <f>IF(Tabel_Forespørgsel_fra_Visma28[[#This Row],[SupProd]]=" "," "," - "&amp;Tabel_Forespørgsel_fra_Visma28[[#This Row],[SupProd]])</f>
        <v xml:space="preserve"> </v>
      </c>
      <c r="E9931" t="s">
        <v>16</v>
      </c>
      <c r="F9931" s="158" t="str">
        <f>IF(Tabel_Forespørgsel_fra_Visma28[[#This Row],[SupDescr]]=" "," "," - "&amp;Tabel_Forespørgsel_fra_Visma28[[#This Row],[SupDescr]])</f>
        <v xml:space="preserve"> </v>
      </c>
      <c r="G9931" t="s">
        <v>4331</v>
      </c>
      <c r="H9931">
        <v>1</v>
      </c>
      <c r="I9931" s="158" t="str">
        <f>IF(A9931=A9930,I9930&amp;CHAR(10)&amp;"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32" spans="1:9" x14ac:dyDescent="0.25">
      <c r="A9932" t="s">
        <v>6755</v>
      </c>
      <c r="B9932">
        <v>75211662</v>
      </c>
      <c r="C9932" t="s">
        <v>16</v>
      </c>
      <c r="D9932" s="158" t="str">
        <f>IF(Tabel_Forespørgsel_fra_Visma28[[#This Row],[SupProd]]=" "," "," - "&amp;Tabel_Forespørgsel_fra_Visma28[[#This Row],[SupProd]])</f>
        <v xml:space="preserve"> </v>
      </c>
      <c r="E9932" t="s">
        <v>16</v>
      </c>
      <c r="F9932" s="158" t="str">
        <f>IF(Tabel_Forespørgsel_fra_Visma28[[#This Row],[SupDescr]]=" "," "," - "&amp;Tabel_Forespørgsel_fra_Visma28[[#This Row],[SupDescr]])</f>
        <v xml:space="preserve"> </v>
      </c>
      <c r="G9932" t="s">
        <v>7015</v>
      </c>
      <c r="H9932">
        <v>1</v>
      </c>
      <c r="I9932" s="158" t="str">
        <f>IF(A9932=A9931,I9931&amp;CHAR(10)&amp;"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3" spans="1:9" x14ac:dyDescent="0.25">
      <c r="A9933" t="s">
        <v>6864</v>
      </c>
      <c r="B9933">
        <v>75211662</v>
      </c>
      <c r="C9933" t="s">
        <v>16</v>
      </c>
      <c r="D9933" s="158" t="str">
        <f>IF(Tabel_Forespørgsel_fra_Visma28[[#This Row],[SupProd]]=" "," "," - "&amp;Tabel_Forespørgsel_fra_Visma28[[#This Row],[SupProd]])</f>
        <v xml:space="preserve"> </v>
      </c>
      <c r="E9933" t="s">
        <v>16</v>
      </c>
      <c r="F9933" s="158" t="str">
        <f>IF(Tabel_Forespørgsel_fra_Visma28[[#This Row],[SupDescr]]=" "," "," - "&amp;Tabel_Forespørgsel_fra_Visma28[[#This Row],[SupDescr]])</f>
        <v xml:space="preserve"> </v>
      </c>
      <c r="G9933" t="s">
        <v>7015</v>
      </c>
      <c r="H9933">
        <v>1</v>
      </c>
      <c r="I9933" s="158" t="str">
        <f>IF(A9933=A9932,I9932&amp;CHAR(10)&amp;"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4" spans="1:9" x14ac:dyDescent="0.25">
      <c r="A9934" t="s">
        <v>6749</v>
      </c>
      <c r="B9934">
        <v>75211662</v>
      </c>
      <c r="C9934" t="s">
        <v>16</v>
      </c>
      <c r="D9934" s="158" t="str">
        <f>IF(Tabel_Forespørgsel_fra_Visma28[[#This Row],[SupProd]]=" "," "," - "&amp;Tabel_Forespørgsel_fra_Visma28[[#This Row],[SupProd]])</f>
        <v xml:space="preserve"> </v>
      </c>
      <c r="E9934" t="s">
        <v>16</v>
      </c>
      <c r="F9934" s="158" t="str">
        <f>IF(Tabel_Forespørgsel_fra_Visma28[[#This Row],[SupDescr]]=" "," "," - "&amp;Tabel_Forespørgsel_fra_Visma28[[#This Row],[SupDescr]])</f>
        <v xml:space="preserve"> </v>
      </c>
      <c r="G9934" t="s">
        <v>7015</v>
      </c>
      <c r="H9934">
        <v>1</v>
      </c>
      <c r="I9934" s="158" t="str">
        <f>IF(A9934=A9933,I9933&amp;CHAR(10)&amp;"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5" spans="1:9" x14ac:dyDescent="0.25">
      <c r="A9935" t="s">
        <v>6750</v>
      </c>
      <c r="B9935">
        <v>75211662</v>
      </c>
      <c r="C9935" t="s">
        <v>16</v>
      </c>
      <c r="D9935" s="158" t="str">
        <f>IF(Tabel_Forespørgsel_fra_Visma28[[#This Row],[SupProd]]=" "," "," - "&amp;Tabel_Forespørgsel_fra_Visma28[[#This Row],[SupProd]])</f>
        <v xml:space="preserve"> </v>
      </c>
      <c r="E9935" t="s">
        <v>16</v>
      </c>
      <c r="F9935" s="158" t="str">
        <f>IF(Tabel_Forespørgsel_fra_Visma28[[#This Row],[SupDescr]]=" "," "," - "&amp;Tabel_Forespørgsel_fra_Visma28[[#This Row],[SupDescr]])</f>
        <v xml:space="preserve"> </v>
      </c>
      <c r="G9935" t="s">
        <v>7015</v>
      </c>
      <c r="H9935">
        <v>1</v>
      </c>
      <c r="I9935" s="158" t="str">
        <f>IF(A9935=A9934,I9934&amp;CHAR(10)&amp;"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6" spans="1:9" x14ac:dyDescent="0.25">
      <c r="A9936" t="s">
        <v>6924</v>
      </c>
      <c r="B9936">
        <v>75211662</v>
      </c>
      <c r="C9936" t="s">
        <v>16</v>
      </c>
      <c r="D9936" s="158" t="str">
        <f>IF(Tabel_Forespørgsel_fra_Visma28[[#This Row],[SupProd]]=" "," "," - "&amp;Tabel_Forespørgsel_fra_Visma28[[#This Row],[SupProd]])</f>
        <v xml:space="preserve"> </v>
      </c>
      <c r="E9936" t="s">
        <v>16</v>
      </c>
      <c r="F9936" s="158" t="str">
        <f>IF(Tabel_Forespørgsel_fra_Visma28[[#This Row],[SupDescr]]=" "," "," - "&amp;Tabel_Forespørgsel_fra_Visma28[[#This Row],[SupDescr]])</f>
        <v xml:space="preserve"> </v>
      </c>
      <c r="G9936" t="s">
        <v>7015</v>
      </c>
      <c r="H9936">
        <v>1</v>
      </c>
      <c r="I9936" s="158" t="str">
        <f>IF(A9936=A9935,I9935&amp;CHAR(10)&amp;"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7" spans="1:9" x14ac:dyDescent="0.25">
      <c r="A9937" t="s">
        <v>7025</v>
      </c>
      <c r="B9937">
        <v>75211662</v>
      </c>
      <c r="C9937" t="s">
        <v>16</v>
      </c>
      <c r="D9937" s="158" t="str">
        <f>IF(Tabel_Forespørgsel_fra_Visma28[[#This Row],[SupProd]]=" "," "," - "&amp;Tabel_Forespørgsel_fra_Visma28[[#This Row],[SupProd]])</f>
        <v xml:space="preserve"> </v>
      </c>
      <c r="E9937" t="s">
        <v>16</v>
      </c>
      <c r="F9937" s="158" t="str">
        <f>IF(Tabel_Forespørgsel_fra_Visma28[[#This Row],[SupDescr]]=" "," "," - "&amp;Tabel_Forespørgsel_fra_Visma28[[#This Row],[SupDescr]])</f>
        <v xml:space="preserve"> </v>
      </c>
      <c r="G9937" t="s">
        <v>7015</v>
      </c>
      <c r="H9937">
        <v>1</v>
      </c>
      <c r="I9937" s="158" t="str">
        <f>IF(A9937=A9936,I9936&amp;CHAR(10)&amp;"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8" spans="1:9" x14ac:dyDescent="0.25">
      <c r="A9938" t="s">
        <v>14462</v>
      </c>
      <c r="B9938">
        <v>75180019</v>
      </c>
      <c r="C9938" t="s">
        <v>16</v>
      </c>
      <c r="D9938" s="158" t="str">
        <f>IF(Tabel_Forespørgsel_fra_Visma28[[#This Row],[SupProd]]=" "," "," - "&amp;Tabel_Forespørgsel_fra_Visma28[[#This Row],[SupProd]])</f>
        <v xml:space="preserve"> </v>
      </c>
      <c r="E9938" t="s">
        <v>16</v>
      </c>
      <c r="F9938" s="158" t="str">
        <f>IF(Tabel_Forespørgsel_fra_Visma28[[#This Row],[SupDescr]]=" "," "," - "&amp;Tabel_Forespørgsel_fra_Visma28[[#This Row],[SupDescr]])</f>
        <v xml:space="preserve"> </v>
      </c>
      <c r="G9938" t="s">
        <v>2430</v>
      </c>
      <c r="H9938">
        <v>1</v>
      </c>
      <c r="I9938" s="158" t="str">
        <f>IF(A9938=A9937,I9937&amp;CHAR(10)&amp;"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939" spans="1:9" x14ac:dyDescent="0.25">
      <c r="A9939" t="s">
        <v>14102</v>
      </c>
      <c r="B9939">
        <v>70120140</v>
      </c>
      <c r="C9939" t="s">
        <v>16</v>
      </c>
      <c r="D9939" s="158" t="str">
        <f>IF(Tabel_Forespørgsel_fra_Visma28[[#This Row],[SupProd]]=" "," "," - "&amp;Tabel_Forespørgsel_fra_Visma28[[#This Row],[SupProd]])</f>
        <v xml:space="preserve"> </v>
      </c>
      <c r="E9939" t="s">
        <v>16</v>
      </c>
      <c r="F9939" s="158" t="str">
        <f>IF(Tabel_Forespørgsel_fra_Visma28[[#This Row],[SupDescr]]=" "," "," - "&amp;Tabel_Forespørgsel_fra_Visma28[[#This Row],[SupDescr]])</f>
        <v xml:space="preserve"> </v>
      </c>
      <c r="G9939" t="s">
        <v>2467</v>
      </c>
      <c r="H9939">
        <v>1</v>
      </c>
      <c r="I9939" s="158" t="str">
        <f>IF(A9939=A9938,I9938&amp;CHAR(10)&amp;"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0" spans="1:9" x14ac:dyDescent="0.25">
      <c r="A9940" t="s">
        <v>14103</v>
      </c>
      <c r="B9940">
        <v>70120140</v>
      </c>
      <c r="C9940" t="s">
        <v>16</v>
      </c>
      <c r="D9940" s="158" t="str">
        <f>IF(Tabel_Forespørgsel_fra_Visma28[[#This Row],[SupProd]]=" "," "," - "&amp;Tabel_Forespørgsel_fra_Visma28[[#This Row],[SupProd]])</f>
        <v xml:space="preserve"> </v>
      </c>
      <c r="E9940" t="s">
        <v>16</v>
      </c>
      <c r="F9940" s="158" t="str">
        <f>IF(Tabel_Forespørgsel_fra_Visma28[[#This Row],[SupDescr]]=" "," "," - "&amp;Tabel_Forespørgsel_fra_Visma28[[#This Row],[SupDescr]])</f>
        <v xml:space="preserve"> </v>
      </c>
      <c r="G9940" t="s">
        <v>2467</v>
      </c>
      <c r="H9940">
        <v>1</v>
      </c>
      <c r="I9940" s="158" t="str">
        <f>IF(A9940=A9939,I9939&amp;CHAR(10)&amp;"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1" spans="1:9" x14ac:dyDescent="0.25">
      <c r="A9941" t="s">
        <v>15088</v>
      </c>
      <c r="B9941">
        <v>70120140</v>
      </c>
      <c r="C9941" t="s">
        <v>16</v>
      </c>
      <c r="D9941" s="158" t="str">
        <f>IF(Tabel_Forespørgsel_fra_Visma28[[#This Row],[SupProd]]=" "," "," - "&amp;Tabel_Forespørgsel_fra_Visma28[[#This Row],[SupProd]])</f>
        <v xml:space="preserve"> </v>
      </c>
      <c r="E9941" t="s">
        <v>16</v>
      </c>
      <c r="F9941" s="158" t="str">
        <f>IF(Tabel_Forespørgsel_fra_Visma28[[#This Row],[SupDescr]]=" "," "," - "&amp;Tabel_Forespørgsel_fra_Visma28[[#This Row],[SupDescr]])</f>
        <v xml:space="preserve"> </v>
      </c>
      <c r="G9941" t="s">
        <v>2467</v>
      </c>
      <c r="H9941">
        <v>1</v>
      </c>
      <c r="I9941" s="158" t="str">
        <f>IF(A9941=A9940,I9940&amp;CHAR(10)&amp;"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2" spans="1:9" x14ac:dyDescent="0.25">
      <c r="A9942" t="s">
        <v>15089</v>
      </c>
      <c r="B9942">
        <v>70120140</v>
      </c>
      <c r="C9942" t="s">
        <v>16</v>
      </c>
      <c r="D9942" s="158" t="str">
        <f>IF(Tabel_Forespørgsel_fra_Visma28[[#This Row],[SupProd]]=" "," "," - "&amp;Tabel_Forespørgsel_fra_Visma28[[#This Row],[SupProd]])</f>
        <v xml:space="preserve"> </v>
      </c>
      <c r="E9942" t="s">
        <v>16</v>
      </c>
      <c r="F9942" s="158" t="str">
        <f>IF(Tabel_Forespørgsel_fra_Visma28[[#This Row],[SupDescr]]=" "," "," - "&amp;Tabel_Forespørgsel_fra_Visma28[[#This Row],[SupDescr]])</f>
        <v xml:space="preserve"> </v>
      </c>
      <c r="G9942" t="s">
        <v>2467</v>
      </c>
      <c r="H9942">
        <v>1</v>
      </c>
      <c r="I9942" s="158" t="str">
        <f>IF(A9942=A9941,I9941&amp;CHAR(10)&amp;"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3" spans="1:9" x14ac:dyDescent="0.25">
      <c r="A9943" t="s">
        <v>41495</v>
      </c>
      <c r="B9943">
        <v>70120140</v>
      </c>
      <c r="C9943" t="s">
        <v>16</v>
      </c>
      <c r="D9943" s="158" t="str">
        <f>IF(Tabel_Forespørgsel_fra_Visma28[[#This Row],[SupProd]]=" "," "," - "&amp;Tabel_Forespørgsel_fra_Visma28[[#This Row],[SupProd]])</f>
        <v xml:space="preserve"> </v>
      </c>
      <c r="E9943" t="s">
        <v>16</v>
      </c>
      <c r="F9943" s="158" t="str">
        <f>IF(Tabel_Forespørgsel_fra_Visma28[[#This Row],[SupDescr]]=" "," "," - "&amp;Tabel_Forespørgsel_fra_Visma28[[#This Row],[SupDescr]])</f>
        <v xml:space="preserve"> </v>
      </c>
      <c r="G9943" t="s">
        <v>2467</v>
      </c>
      <c r="H9943">
        <v>1</v>
      </c>
      <c r="I9943" s="158" t="str">
        <f>IF(A9943=A9942,I9942&amp;CHAR(10)&amp;"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4" spans="1:9" x14ac:dyDescent="0.25">
      <c r="A9944" t="s">
        <v>41498</v>
      </c>
      <c r="B9944">
        <v>70120140</v>
      </c>
      <c r="C9944" t="s">
        <v>16</v>
      </c>
      <c r="D9944" s="158" t="str">
        <f>IF(Tabel_Forespørgsel_fra_Visma28[[#This Row],[SupProd]]=" "," "," - "&amp;Tabel_Forespørgsel_fra_Visma28[[#This Row],[SupProd]])</f>
        <v xml:space="preserve"> </v>
      </c>
      <c r="E9944" t="s">
        <v>16</v>
      </c>
      <c r="F9944" s="158" t="str">
        <f>IF(Tabel_Forespørgsel_fra_Visma28[[#This Row],[SupDescr]]=" "," "," - "&amp;Tabel_Forespørgsel_fra_Visma28[[#This Row],[SupDescr]])</f>
        <v xml:space="preserve"> </v>
      </c>
      <c r="G9944" t="s">
        <v>2467</v>
      </c>
      <c r="H9944">
        <v>1</v>
      </c>
      <c r="I9944" s="158" t="str">
        <f>IF(A9944=A9943,I9943&amp;CHAR(10)&amp;"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5" spans="1:9" x14ac:dyDescent="0.25">
      <c r="A9945" t="s">
        <v>41500</v>
      </c>
      <c r="B9945">
        <v>70120140</v>
      </c>
      <c r="C9945" t="s">
        <v>16</v>
      </c>
      <c r="D9945" s="158" t="str">
        <f>IF(Tabel_Forespørgsel_fra_Visma28[[#This Row],[SupProd]]=" "," "," - "&amp;Tabel_Forespørgsel_fra_Visma28[[#This Row],[SupProd]])</f>
        <v xml:space="preserve"> </v>
      </c>
      <c r="E9945" t="s">
        <v>16</v>
      </c>
      <c r="F9945" s="158" t="str">
        <f>IF(Tabel_Forespørgsel_fra_Visma28[[#This Row],[SupDescr]]=" "," "," - "&amp;Tabel_Forespørgsel_fra_Visma28[[#This Row],[SupDescr]])</f>
        <v xml:space="preserve"> </v>
      </c>
      <c r="G9945" t="s">
        <v>2467</v>
      </c>
      <c r="H9945">
        <v>1</v>
      </c>
      <c r="I9945" s="158" t="str">
        <f>IF(A9945=A9944,I9944&amp;CHAR(10)&amp;"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6" spans="1:9" x14ac:dyDescent="0.25">
      <c r="A9946" t="s">
        <v>41501</v>
      </c>
      <c r="B9946">
        <v>70120140</v>
      </c>
      <c r="C9946" t="s">
        <v>16</v>
      </c>
      <c r="D9946" s="158" t="str">
        <f>IF(Tabel_Forespørgsel_fra_Visma28[[#This Row],[SupProd]]=" "," "," - "&amp;Tabel_Forespørgsel_fra_Visma28[[#This Row],[SupProd]])</f>
        <v xml:space="preserve"> </v>
      </c>
      <c r="E9946" t="s">
        <v>16</v>
      </c>
      <c r="F9946" s="158" t="str">
        <f>IF(Tabel_Forespørgsel_fra_Visma28[[#This Row],[SupDescr]]=" "," "," - "&amp;Tabel_Forespørgsel_fra_Visma28[[#This Row],[SupDescr]])</f>
        <v xml:space="preserve"> </v>
      </c>
      <c r="G9946" t="s">
        <v>2467</v>
      </c>
      <c r="H9946">
        <v>1</v>
      </c>
      <c r="I9946" s="158" t="str">
        <f>IF(A9946=A9945,I9945&amp;CHAR(10)&amp;"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7" spans="1:9" x14ac:dyDescent="0.25">
      <c r="A9947" t="s">
        <v>41504</v>
      </c>
      <c r="B9947">
        <v>70120140</v>
      </c>
      <c r="C9947" t="s">
        <v>16</v>
      </c>
      <c r="D9947" s="158" t="str">
        <f>IF(Tabel_Forespørgsel_fra_Visma28[[#This Row],[SupProd]]=" "," "," - "&amp;Tabel_Forespørgsel_fra_Visma28[[#This Row],[SupProd]])</f>
        <v xml:space="preserve"> </v>
      </c>
      <c r="E9947" t="s">
        <v>16</v>
      </c>
      <c r="F9947" s="158" t="str">
        <f>IF(Tabel_Forespørgsel_fra_Visma28[[#This Row],[SupDescr]]=" "," "," - "&amp;Tabel_Forespørgsel_fra_Visma28[[#This Row],[SupDescr]])</f>
        <v xml:space="preserve"> </v>
      </c>
      <c r="G9947" t="s">
        <v>2467</v>
      </c>
      <c r="H9947">
        <v>1</v>
      </c>
      <c r="I9947" s="158" t="str">
        <f>IF(A9947=A9946,I9946&amp;CHAR(10)&amp;"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8" spans="1:9" x14ac:dyDescent="0.25">
      <c r="A9948" t="s">
        <v>41506</v>
      </c>
      <c r="B9948">
        <v>70120140</v>
      </c>
      <c r="C9948" t="s">
        <v>16</v>
      </c>
      <c r="D9948" s="158" t="str">
        <f>IF(Tabel_Forespørgsel_fra_Visma28[[#This Row],[SupProd]]=" "," "," - "&amp;Tabel_Forespørgsel_fra_Visma28[[#This Row],[SupProd]])</f>
        <v xml:space="preserve"> </v>
      </c>
      <c r="E9948" t="s">
        <v>16</v>
      </c>
      <c r="F9948" s="158" t="str">
        <f>IF(Tabel_Forespørgsel_fra_Visma28[[#This Row],[SupDescr]]=" "," "," - "&amp;Tabel_Forespørgsel_fra_Visma28[[#This Row],[SupDescr]])</f>
        <v xml:space="preserve"> </v>
      </c>
      <c r="G9948" t="s">
        <v>2467</v>
      </c>
      <c r="H9948">
        <v>1</v>
      </c>
      <c r="I9948" s="158" t="str">
        <f>IF(A9948=A9947,I9947&amp;CHAR(10)&amp;"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9" spans="1:9" x14ac:dyDescent="0.25">
      <c r="A9949" t="s">
        <v>41444</v>
      </c>
      <c r="B9949">
        <v>70120140</v>
      </c>
      <c r="C9949" t="s">
        <v>16</v>
      </c>
      <c r="D9949" s="158" t="str">
        <f>IF(Tabel_Forespørgsel_fra_Visma28[[#This Row],[SupProd]]=" "," "," - "&amp;Tabel_Forespørgsel_fra_Visma28[[#This Row],[SupProd]])</f>
        <v xml:space="preserve"> </v>
      </c>
      <c r="E9949" t="s">
        <v>16</v>
      </c>
      <c r="F9949" s="158" t="str">
        <f>IF(Tabel_Forespørgsel_fra_Visma28[[#This Row],[SupDescr]]=" "," "," - "&amp;Tabel_Forespørgsel_fra_Visma28[[#This Row],[SupDescr]])</f>
        <v xml:space="preserve"> </v>
      </c>
      <c r="G9949" t="s">
        <v>2467</v>
      </c>
      <c r="H9949">
        <v>1</v>
      </c>
      <c r="I9949" s="158" t="str">
        <f>IF(A9949=A9948,I9948&amp;CHAR(10)&amp;"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0" spans="1:9" x14ac:dyDescent="0.25">
      <c r="A9950" t="s">
        <v>41445</v>
      </c>
      <c r="B9950">
        <v>70120140</v>
      </c>
      <c r="C9950" t="s">
        <v>16</v>
      </c>
      <c r="D9950" s="158" t="str">
        <f>IF(Tabel_Forespørgsel_fra_Visma28[[#This Row],[SupProd]]=" "," "," - "&amp;Tabel_Forespørgsel_fra_Visma28[[#This Row],[SupProd]])</f>
        <v xml:space="preserve"> </v>
      </c>
      <c r="E9950" t="s">
        <v>16</v>
      </c>
      <c r="F9950" s="158" t="str">
        <f>IF(Tabel_Forespørgsel_fra_Visma28[[#This Row],[SupDescr]]=" "," "," - "&amp;Tabel_Forespørgsel_fra_Visma28[[#This Row],[SupDescr]])</f>
        <v xml:space="preserve"> </v>
      </c>
      <c r="G9950" t="s">
        <v>2467</v>
      </c>
      <c r="H9950">
        <v>1</v>
      </c>
      <c r="I9950" s="158" t="str">
        <f>IF(A9950=A9949,I9949&amp;CHAR(10)&amp;"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1" spans="1:9" x14ac:dyDescent="0.25">
      <c r="A9951" t="s">
        <v>41446</v>
      </c>
      <c r="B9951">
        <v>70120140</v>
      </c>
      <c r="C9951" t="s">
        <v>16</v>
      </c>
      <c r="D9951" s="158" t="str">
        <f>IF(Tabel_Forespørgsel_fra_Visma28[[#This Row],[SupProd]]=" "," "," - "&amp;Tabel_Forespørgsel_fra_Visma28[[#This Row],[SupProd]])</f>
        <v xml:space="preserve"> </v>
      </c>
      <c r="E9951" t="s">
        <v>16</v>
      </c>
      <c r="F9951" s="158" t="str">
        <f>IF(Tabel_Forespørgsel_fra_Visma28[[#This Row],[SupDescr]]=" "," "," - "&amp;Tabel_Forespørgsel_fra_Visma28[[#This Row],[SupDescr]])</f>
        <v xml:space="preserve"> </v>
      </c>
      <c r="G9951" t="s">
        <v>2467</v>
      </c>
      <c r="H9951">
        <v>1</v>
      </c>
      <c r="I9951" s="158" t="str">
        <f>IF(A9951=A9950,I9950&amp;CHAR(10)&amp;"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2" spans="1:9" x14ac:dyDescent="0.25">
      <c r="A9952" t="s">
        <v>41447</v>
      </c>
      <c r="B9952">
        <v>70120140</v>
      </c>
      <c r="C9952" t="s">
        <v>16</v>
      </c>
      <c r="D9952" s="158" t="str">
        <f>IF(Tabel_Forespørgsel_fra_Visma28[[#This Row],[SupProd]]=" "," "," - "&amp;Tabel_Forespørgsel_fra_Visma28[[#This Row],[SupProd]])</f>
        <v xml:space="preserve"> </v>
      </c>
      <c r="E9952" t="s">
        <v>16</v>
      </c>
      <c r="F9952" s="158" t="str">
        <f>IF(Tabel_Forespørgsel_fra_Visma28[[#This Row],[SupDescr]]=" "," "," - "&amp;Tabel_Forespørgsel_fra_Visma28[[#This Row],[SupDescr]])</f>
        <v xml:space="preserve"> </v>
      </c>
      <c r="G9952" t="s">
        <v>2467</v>
      </c>
      <c r="H9952">
        <v>1</v>
      </c>
      <c r="I9952" s="158" t="str">
        <f>IF(A9952=A9951,I9951&amp;CHAR(10)&amp;"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3" spans="1:9" x14ac:dyDescent="0.25">
      <c r="A9953" t="s">
        <v>41448</v>
      </c>
      <c r="B9953">
        <v>70120140</v>
      </c>
      <c r="C9953" t="s">
        <v>16</v>
      </c>
      <c r="D9953" s="158" t="str">
        <f>IF(Tabel_Forespørgsel_fra_Visma28[[#This Row],[SupProd]]=" "," "," - "&amp;Tabel_Forespørgsel_fra_Visma28[[#This Row],[SupProd]])</f>
        <v xml:space="preserve"> </v>
      </c>
      <c r="E9953" t="s">
        <v>16</v>
      </c>
      <c r="F9953" s="158" t="str">
        <f>IF(Tabel_Forespørgsel_fra_Visma28[[#This Row],[SupDescr]]=" "," "," - "&amp;Tabel_Forespørgsel_fra_Visma28[[#This Row],[SupDescr]])</f>
        <v xml:space="preserve"> </v>
      </c>
      <c r="G9953" t="s">
        <v>2467</v>
      </c>
      <c r="H9953">
        <v>1</v>
      </c>
      <c r="I9953" s="158" t="str">
        <f>IF(A9953=A9952,I9952&amp;CHAR(10)&amp;"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4" spans="1:9" x14ac:dyDescent="0.25">
      <c r="A9954" t="s">
        <v>41449</v>
      </c>
      <c r="B9954">
        <v>70120140</v>
      </c>
      <c r="C9954" t="s">
        <v>16</v>
      </c>
      <c r="D9954" s="158" t="str">
        <f>IF(Tabel_Forespørgsel_fra_Visma28[[#This Row],[SupProd]]=" "," "," - "&amp;Tabel_Forespørgsel_fra_Visma28[[#This Row],[SupProd]])</f>
        <v xml:space="preserve"> </v>
      </c>
      <c r="E9954" t="s">
        <v>16</v>
      </c>
      <c r="F9954" s="158" t="str">
        <f>IF(Tabel_Forespørgsel_fra_Visma28[[#This Row],[SupDescr]]=" "," "," - "&amp;Tabel_Forespørgsel_fra_Visma28[[#This Row],[SupDescr]])</f>
        <v xml:space="preserve"> </v>
      </c>
      <c r="G9954" t="s">
        <v>2467</v>
      </c>
      <c r="H9954">
        <v>1</v>
      </c>
      <c r="I9954" s="158" t="str">
        <f>IF(A9954=A9953,I9953&amp;CHAR(10)&amp;"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5" spans="1:9" x14ac:dyDescent="0.25">
      <c r="A9955" t="s">
        <v>41450</v>
      </c>
      <c r="B9955">
        <v>70120140</v>
      </c>
      <c r="C9955" t="s">
        <v>16</v>
      </c>
      <c r="D9955" s="158" t="str">
        <f>IF(Tabel_Forespørgsel_fra_Visma28[[#This Row],[SupProd]]=" "," "," - "&amp;Tabel_Forespørgsel_fra_Visma28[[#This Row],[SupProd]])</f>
        <v xml:space="preserve"> </v>
      </c>
      <c r="E9955" t="s">
        <v>16</v>
      </c>
      <c r="F9955" s="158" t="str">
        <f>IF(Tabel_Forespørgsel_fra_Visma28[[#This Row],[SupDescr]]=" "," "," - "&amp;Tabel_Forespørgsel_fra_Visma28[[#This Row],[SupDescr]])</f>
        <v xml:space="preserve"> </v>
      </c>
      <c r="G9955" t="s">
        <v>2467</v>
      </c>
      <c r="H9955">
        <v>1</v>
      </c>
      <c r="I9955" s="158" t="str">
        <f>IF(A9955=A9954,I9954&amp;CHAR(10)&amp;"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6" spans="1:9" x14ac:dyDescent="0.25">
      <c r="A9956" t="s">
        <v>41451</v>
      </c>
      <c r="B9956">
        <v>70120140</v>
      </c>
      <c r="C9956" t="s">
        <v>16</v>
      </c>
      <c r="D9956" s="158" t="str">
        <f>IF(Tabel_Forespørgsel_fra_Visma28[[#This Row],[SupProd]]=" "," "," - "&amp;Tabel_Forespørgsel_fra_Visma28[[#This Row],[SupProd]])</f>
        <v xml:space="preserve"> </v>
      </c>
      <c r="E9956" t="s">
        <v>16</v>
      </c>
      <c r="F9956" s="158" t="str">
        <f>IF(Tabel_Forespørgsel_fra_Visma28[[#This Row],[SupDescr]]=" "," "," - "&amp;Tabel_Forespørgsel_fra_Visma28[[#This Row],[SupDescr]])</f>
        <v xml:space="preserve"> </v>
      </c>
      <c r="G9956" t="s">
        <v>2467</v>
      </c>
      <c r="H9956">
        <v>1</v>
      </c>
      <c r="I9956" s="158" t="str">
        <f>IF(A9956=A9955,I9955&amp;CHAR(10)&amp;"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7" spans="1:9" x14ac:dyDescent="0.25">
      <c r="A9957" t="s">
        <v>41181</v>
      </c>
      <c r="B9957">
        <v>70120140</v>
      </c>
      <c r="C9957" t="s">
        <v>16</v>
      </c>
      <c r="D9957" s="158" t="str">
        <f>IF(Tabel_Forespørgsel_fra_Visma28[[#This Row],[SupProd]]=" "," "," - "&amp;Tabel_Forespørgsel_fra_Visma28[[#This Row],[SupProd]])</f>
        <v xml:space="preserve"> </v>
      </c>
      <c r="E9957" t="s">
        <v>16</v>
      </c>
      <c r="F9957" s="158" t="str">
        <f>IF(Tabel_Forespørgsel_fra_Visma28[[#This Row],[SupDescr]]=" "," "," - "&amp;Tabel_Forespørgsel_fra_Visma28[[#This Row],[SupDescr]])</f>
        <v xml:space="preserve"> </v>
      </c>
      <c r="G9957" t="s">
        <v>2467</v>
      </c>
      <c r="H9957">
        <v>1</v>
      </c>
      <c r="I9957" s="158" t="str">
        <f>IF(A9957=A9956,I9956&amp;CHAR(10)&amp;"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8" spans="1:9" x14ac:dyDescent="0.25">
      <c r="A9958" t="s">
        <v>40930</v>
      </c>
      <c r="B9958">
        <v>70120140</v>
      </c>
      <c r="C9958" t="s">
        <v>16</v>
      </c>
      <c r="D9958" s="158" t="str">
        <f>IF(Tabel_Forespørgsel_fra_Visma28[[#This Row],[SupProd]]=" "," "," - "&amp;Tabel_Forespørgsel_fra_Visma28[[#This Row],[SupProd]])</f>
        <v xml:space="preserve"> </v>
      </c>
      <c r="E9958" t="s">
        <v>16</v>
      </c>
      <c r="F9958" s="158" t="str">
        <f>IF(Tabel_Forespørgsel_fra_Visma28[[#This Row],[SupDescr]]=" "," "," - "&amp;Tabel_Forespørgsel_fra_Visma28[[#This Row],[SupDescr]])</f>
        <v xml:space="preserve"> </v>
      </c>
      <c r="G9958" t="s">
        <v>2467</v>
      </c>
      <c r="H9958">
        <v>1</v>
      </c>
      <c r="I9958" s="158" t="str">
        <f>IF(A9958=A9957,I9957&amp;CHAR(10)&amp;"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9" spans="1:9" x14ac:dyDescent="0.25">
      <c r="A9959" t="s">
        <v>40934</v>
      </c>
      <c r="B9959">
        <v>70120140</v>
      </c>
      <c r="C9959" t="s">
        <v>16</v>
      </c>
      <c r="D9959" s="158" t="str">
        <f>IF(Tabel_Forespørgsel_fra_Visma28[[#This Row],[SupProd]]=" "," "," - "&amp;Tabel_Forespørgsel_fra_Visma28[[#This Row],[SupProd]])</f>
        <v xml:space="preserve"> </v>
      </c>
      <c r="E9959" t="s">
        <v>16</v>
      </c>
      <c r="F9959" s="158" t="str">
        <f>IF(Tabel_Forespørgsel_fra_Visma28[[#This Row],[SupDescr]]=" "," "," - "&amp;Tabel_Forespørgsel_fra_Visma28[[#This Row],[SupDescr]])</f>
        <v xml:space="preserve"> </v>
      </c>
      <c r="G9959" t="s">
        <v>2467</v>
      </c>
      <c r="H9959">
        <v>1</v>
      </c>
      <c r="I9959" s="158" t="str">
        <f>IF(A9959=A9958,I9958&amp;CHAR(10)&amp;"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0" spans="1:9" x14ac:dyDescent="0.25">
      <c r="A9960" t="s">
        <v>40937</v>
      </c>
      <c r="B9960">
        <v>70120140</v>
      </c>
      <c r="C9960" t="s">
        <v>16</v>
      </c>
      <c r="D9960" s="158" t="str">
        <f>IF(Tabel_Forespørgsel_fra_Visma28[[#This Row],[SupProd]]=" "," "," - "&amp;Tabel_Forespørgsel_fra_Visma28[[#This Row],[SupProd]])</f>
        <v xml:space="preserve"> </v>
      </c>
      <c r="E9960" t="s">
        <v>16</v>
      </c>
      <c r="F9960" s="158" t="str">
        <f>IF(Tabel_Forespørgsel_fra_Visma28[[#This Row],[SupDescr]]=" "," "," - "&amp;Tabel_Forespørgsel_fra_Visma28[[#This Row],[SupDescr]])</f>
        <v xml:space="preserve"> </v>
      </c>
      <c r="G9960" t="s">
        <v>2467</v>
      </c>
      <c r="H9960">
        <v>1</v>
      </c>
      <c r="I9960" s="158" t="str">
        <f>IF(A9960=A9959,I9959&amp;CHAR(10)&amp;"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1" spans="1:9" x14ac:dyDescent="0.25">
      <c r="A9961" t="s">
        <v>40938</v>
      </c>
      <c r="B9961">
        <v>70120140</v>
      </c>
      <c r="C9961" t="s">
        <v>16</v>
      </c>
      <c r="D9961" s="158" t="str">
        <f>IF(Tabel_Forespørgsel_fra_Visma28[[#This Row],[SupProd]]=" "," "," - "&amp;Tabel_Forespørgsel_fra_Visma28[[#This Row],[SupProd]])</f>
        <v xml:space="preserve"> </v>
      </c>
      <c r="E9961" t="s">
        <v>16</v>
      </c>
      <c r="F9961" s="158" t="str">
        <f>IF(Tabel_Forespørgsel_fra_Visma28[[#This Row],[SupDescr]]=" "," "," - "&amp;Tabel_Forespørgsel_fra_Visma28[[#This Row],[SupDescr]])</f>
        <v xml:space="preserve"> </v>
      </c>
      <c r="G9961" t="s">
        <v>2467</v>
      </c>
      <c r="H9961">
        <v>1</v>
      </c>
      <c r="I9961" s="158" t="str">
        <f>IF(A9961=A9960,I9960&amp;CHAR(10)&amp;"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2" spans="1:9" x14ac:dyDescent="0.25">
      <c r="A9962" t="s">
        <v>40931</v>
      </c>
      <c r="B9962">
        <v>70120140</v>
      </c>
      <c r="C9962" t="s">
        <v>16</v>
      </c>
      <c r="D9962" s="158" t="str">
        <f>IF(Tabel_Forespørgsel_fra_Visma28[[#This Row],[SupProd]]=" "," "," - "&amp;Tabel_Forespørgsel_fra_Visma28[[#This Row],[SupProd]])</f>
        <v xml:space="preserve"> </v>
      </c>
      <c r="E9962" t="s">
        <v>16</v>
      </c>
      <c r="F9962" s="158" t="str">
        <f>IF(Tabel_Forespørgsel_fra_Visma28[[#This Row],[SupDescr]]=" "," "," - "&amp;Tabel_Forespørgsel_fra_Visma28[[#This Row],[SupDescr]])</f>
        <v xml:space="preserve"> </v>
      </c>
      <c r="G9962" t="s">
        <v>2467</v>
      </c>
      <c r="H9962">
        <v>1</v>
      </c>
      <c r="I9962" s="158" t="str">
        <f>IF(A9962=A9961,I9961&amp;CHAR(10)&amp;"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3" spans="1:9" x14ac:dyDescent="0.25">
      <c r="A9963" t="s">
        <v>40935</v>
      </c>
      <c r="B9963">
        <v>70120140</v>
      </c>
      <c r="C9963" t="s">
        <v>16</v>
      </c>
      <c r="D9963" s="158" t="str">
        <f>IF(Tabel_Forespørgsel_fra_Visma28[[#This Row],[SupProd]]=" "," "," - "&amp;Tabel_Forespørgsel_fra_Visma28[[#This Row],[SupProd]])</f>
        <v xml:space="preserve"> </v>
      </c>
      <c r="E9963" t="s">
        <v>16</v>
      </c>
      <c r="F9963" s="158" t="str">
        <f>IF(Tabel_Forespørgsel_fra_Visma28[[#This Row],[SupDescr]]=" "," "," - "&amp;Tabel_Forespørgsel_fra_Visma28[[#This Row],[SupDescr]])</f>
        <v xml:space="preserve"> </v>
      </c>
      <c r="G9963" t="s">
        <v>2467</v>
      </c>
      <c r="H9963">
        <v>1</v>
      </c>
      <c r="I9963" s="158" t="str">
        <f>IF(A9963=A9962,I9962&amp;CHAR(10)&amp;"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4" spans="1:9" x14ac:dyDescent="0.25">
      <c r="A9964" t="s">
        <v>40932</v>
      </c>
      <c r="B9964">
        <v>70120140</v>
      </c>
      <c r="C9964" t="s">
        <v>16</v>
      </c>
      <c r="D9964" s="158" t="str">
        <f>IF(Tabel_Forespørgsel_fra_Visma28[[#This Row],[SupProd]]=" "," "," - "&amp;Tabel_Forespørgsel_fra_Visma28[[#This Row],[SupProd]])</f>
        <v xml:space="preserve"> </v>
      </c>
      <c r="E9964" t="s">
        <v>16</v>
      </c>
      <c r="F9964" s="158" t="str">
        <f>IF(Tabel_Forespørgsel_fra_Visma28[[#This Row],[SupDescr]]=" "," "," - "&amp;Tabel_Forespørgsel_fra_Visma28[[#This Row],[SupDescr]])</f>
        <v xml:space="preserve"> </v>
      </c>
      <c r="G9964" t="s">
        <v>2467</v>
      </c>
      <c r="H9964">
        <v>1</v>
      </c>
      <c r="I9964" s="158" t="str">
        <f>IF(A9964=A9963,I9963&amp;CHAR(10)&amp;"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5" spans="1:9" x14ac:dyDescent="0.25">
      <c r="A9965" t="s">
        <v>40933</v>
      </c>
      <c r="B9965">
        <v>70120140</v>
      </c>
      <c r="C9965" t="s">
        <v>16</v>
      </c>
      <c r="D9965" s="158" t="str">
        <f>IF(Tabel_Forespørgsel_fra_Visma28[[#This Row],[SupProd]]=" "," "," - "&amp;Tabel_Forespørgsel_fra_Visma28[[#This Row],[SupProd]])</f>
        <v xml:space="preserve"> </v>
      </c>
      <c r="E9965" t="s">
        <v>16</v>
      </c>
      <c r="F9965" s="158" t="str">
        <f>IF(Tabel_Forespørgsel_fra_Visma28[[#This Row],[SupDescr]]=" "," "," - "&amp;Tabel_Forespørgsel_fra_Visma28[[#This Row],[SupDescr]])</f>
        <v xml:space="preserve"> </v>
      </c>
      <c r="G9965" t="s">
        <v>2467</v>
      </c>
      <c r="H9965">
        <v>1</v>
      </c>
      <c r="I9965" s="158" t="str">
        <f>IF(A9965=A9964,I9964&amp;CHAR(10)&amp;"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6" spans="1:9" x14ac:dyDescent="0.25">
      <c r="A9966" t="s">
        <v>40939</v>
      </c>
      <c r="B9966">
        <v>70120140</v>
      </c>
      <c r="C9966" t="s">
        <v>16</v>
      </c>
      <c r="D9966" s="158" t="str">
        <f>IF(Tabel_Forespørgsel_fra_Visma28[[#This Row],[SupProd]]=" "," "," - "&amp;Tabel_Forespørgsel_fra_Visma28[[#This Row],[SupProd]])</f>
        <v xml:space="preserve"> </v>
      </c>
      <c r="E9966" t="s">
        <v>16</v>
      </c>
      <c r="F9966" s="158" t="str">
        <f>IF(Tabel_Forespørgsel_fra_Visma28[[#This Row],[SupDescr]]=" "," "," - "&amp;Tabel_Forespørgsel_fra_Visma28[[#This Row],[SupDescr]])</f>
        <v xml:space="preserve"> </v>
      </c>
      <c r="G9966" t="s">
        <v>2467</v>
      </c>
      <c r="H9966">
        <v>1</v>
      </c>
      <c r="I9966" s="158" t="str">
        <f>IF(A9966=A9965,I9965&amp;CHAR(10)&amp;"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7" spans="1:9" x14ac:dyDescent="0.25">
      <c r="A9967" t="s">
        <v>40940</v>
      </c>
      <c r="B9967">
        <v>70120140</v>
      </c>
      <c r="C9967" t="s">
        <v>16</v>
      </c>
      <c r="D9967" s="158" t="str">
        <f>IF(Tabel_Forespørgsel_fra_Visma28[[#This Row],[SupProd]]=" "," "," - "&amp;Tabel_Forespørgsel_fra_Visma28[[#This Row],[SupProd]])</f>
        <v xml:space="preserve"> </v>
      </c>
      <c r="E9967" t="s">
        <v>16</v>
      </c>
      <c r="F9967" s="158" t="str">
        <f>IF(Tabel_Forespørgsel_fra_Visma28[[#This Row],[SupDescr]]=" "," "," - "&amp;Tabel_Forespørgsel_fra_Visma28[[#This Row],[SupDescr]])</f>
        <v xml:space="preserve"> </v>
      </c>
      <c r="G9967" t="s">
        <v>2467</v>
      </c>
      <c r="H9967">
        <v>1</v>
      </c>
      <c r="I9967" s="158" t="str">
        <f>IF(A9967=A9966,I9966&amp;CHAR(10)&amp;"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8" spans="1:9" x14ac:dyDescent="0.25">
      <c r="A9968" t="s">
        <v>40941</v>
      </c>
      <c r="B9968">
        <v>70120140</v>
      </c>
      <c r="C9968" t="s">
        <v>16</v>
      </c>
      <c r="D9968" s="158" t="str">
        <f>IF(Tabel_Forespørgsel_fra_Visma28[[#This Row],[SupProd]]=" "," "," - "&amp;Tabel_Forespørgsel_fra_Visma28[[#This Row],[SupProd]])</f>
        <v xml:space="preserve"> </v>
      </c>
      <c r="E9968" t="s">
        <v>16</v>
      </c>
      <c r="F9968" s="158" t="str">
        <f>IF(Tabel_Forespørgsel_fra_Visma28[[#This Row],[SupDescr]]=" "," "," - "&amp;Tabel_Forespørgsel_fra_Visma28[[#This Row],[SupDescr]])</f>
        <v xml:space="preserve"> </v>
      </c>
      <c r="G9968" t="s">
        <v>2467</v>
      </c>
      <c r="H9968">
        <v>1</v>
      </c>
      <c r="I9968" s="158" t="str">
        <f>IF(A9968=A9967,I9967&amp;CHAR(10)&amp;"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9" spans="1:9" x14ac:dyDescent="0.25">
      <c r="A9969" t="s">
        <v>40945</v>
      </c>
      <c r="B9969">
        <v>70120140</v>
      </c>
      <c r="C9969" t="s">
        <v>16</v>
      </c>
      <c r="D9969" s="158" t="str">
        <f>IF(Tabel_Forespørgsel_fra_Visma28[[#This Row],[SupProd]]=" "," "," - "&amp;Tabel_Forespørgsel_fra_Visma28[[#This Row],[SupProd]])</f>
        <v xml:space="preserve"> </v>
      </c>
      <c r="E9969" t="s">
        <v>16</v>
      </c>
      <c r="F9969" s="158" t="str">
        <f>IF(Tabel_Forespørgsel_fra_Visma28[[#This Row],[SupDescr]]=" "," "," - "&amp;Tabel_Forespørgsel_fra_Visma28[[#This Row],[SupDescr]])</f>
        <v xml:space="preserve"> </v>
      </c>
      <c r="G9969" t="s">
        <v>2467</v>
      </c>
      <c r="H9969">
        <v>1</v>
      </c>
      <c r="I9969" s="158" t="str">
        <f>IF(A9969=A9968,I9968&amp;CHAR(10)&amp;"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0" spans="1:9" x14ac:dyDescent="0.25">
      <c r="A9970" t="s">
        <v>40942</v>
      </c>
      <c r="B9970">
        <v>70120140</v>
      </c>
      <c r="C9970" t="s">
        <v>16</v>
      </c>
      <c r="D9970" s="158" t="str">
        <f>IF(Tabel_Forespørgsel_fra_Visma28[[#This Row],[SupProd]]=" "," "," - "&amp;Tabel_Forespørgsel_fra_Visma28[[#This Row],[SupProd]])</f>
        <v xml:space="preserve"> </v>
      </c>
      <c r="E9970" t="s">
        <v>16</v>
      </c>
      <c r="F9970" s="158" t="str">
        <f>IF(Tabel_Forespørgsel_fra_Visma28[[#This Row],[SupDescr]]=" "," "," - "&amp;Tabel_Forespørgsel_fra_Visma28[[#This Row],[SupDescr]])</f>
        <v xml:space="preserve"> </v>
      </c>
      <c r="G9970" t="s">
        <v>2467</v>
      </c>
      <c r="H9970">
        <v>1</v>
      </c>
      <c r="I9970" s="158" t="str">
        <f>IF(A9970=A9969,I9969&amp;CHAR(10)&amp;"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1" spans="1:9" x14ac:dyDescent="0.25">
      <c r="A9971" t="s">
        <v>40936</v>
      </c>
      <c r="B9971">
        <v>70120140</v>
      </c>
      <c r="C9971" t="s">
        <v>16</v>
      </c>
      <c r="D9971" s="158" t="str">
        <f>IF(Tabel_Forespørgsel_fra_Visma28[[#This Row],[SupProd]]=" "," "," - "&amp;Tabel_Forespørgsel_fra_Visma28[[#This Row],[SupProd]])</f>
        <v xml:space="preserve"> </v>
      </c>
      <c r="E9971" t="s">
        <v>16</v>
      </c>
      <c r="F9971" s="158" t="str">
        <f>IF(Tabel_Forespørgsel_fra_Visma28[[#This Row],[SupDescr]]=" "," "," - "&amp;Tabel_Forespørgsel_fra_Visma28[[#This Row],[SupDescr]])</f>
        <v xml:space="preserve"> </v>
      </c>
      <c r="G9971" t="s">
        <v>2467</v>
      </c>
      <c r="H9971">
        <v>1</v>
      </c>
      <c r="I9971" s="158" t="str">
        <f>IF(A9971=A9970,I9970&amp;CHAR(10)&amp;"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2" spans="1:9" x14ac:dyDescent="0.25">
      <c r="A9972" t="s">
        <v>40948</v>
      </c>
      <c r="B9972">
        <v>70120140</v>
      </c>
      <c r="C9972" t="s">
        <v>16</v>
      </c>
      <c r="D9972" s="158" t="str">
        <f>IF(Tabel_Forespørgsel_fra_Visma28[[#This Row],[SupProd]]=" "," "," - "&amp;Tabel_Forespørgsel_fra_Visma28[[#This Row],[SupProd]])</f>
        <v xml:space="preserve"> </v>
      </c>
      <c r="E9972" t="s">
        <v>16</v>
      </c>
      <c r="F9972" s="158" t="str">
        <f>IF(Tabel_Forespørgsel_fra_Visma28[[#This Row],[SupDescr]]=" "," "," - "&amp;Tabel_Forespørgsel_fra_Visma28[[#This Row],[SupDescr]])</f>
        <v xml:space="preserve"> </v>
      </c>
      <c r="G9972" t="s">
        <v>2467</v>
      </c>
      <c r="H9972">
        <v>1</v>
      </c>
      <c r="I9972" s="158" t="str">
        <f>IF(A9972=A9971,I9971&amp;CHAR(10)&amp;"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3" spans="1:9" x14ac:dyDescent="0.25">
      <c r="A9973" t="s">
        <v>40943</v>
      </c>
      <c r="B9973">
        <v>70120140</v>
      </c>
      <c r="C9973" t="s">
        <v>16</v>
      </c>
      <c r="D9973" s="158" t="str">
        <f>IF(Tabel_Forespørgsel_fra_Visma28[[#This Row],[SupProd]]=" "," "," - "&amp;Tabel_Forespørgsel_fra_Visma28[[#This Row],[SupProd]])</f>
        <v xml:space="preserve"> </v>
      </c>
      <c r="E9973" t="s">
        <v>16</v>
      </c>
      <c r="F9973" s="158" t="str">
        <f>IF(Tabel_Forespørgsel_fra_Visma28[[#This Row],[SupDescr]]=" "," "," - "&amp;Tabel_Forespørgsel_fra_Visma28[[#This Row],[SupDescr]])</f>
        <v xml:space="preserve"> </v>
      </c>
      <c r="G9973" t="s">
        <v>2467</v>
      </c>
      <c r="H9973">
        <v>1</v>
      </c>
      <c r="I9973" s="158" t="str">
        <f>IF(A9973=A9972,I9972&amp;CHAR(10)&amp;"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4" spans="1:9" x14ac:dyDescent="0.25">
      <c r="A9974" t="s">
        <v>40944</v>
      </c>
      <c r="B9974">
        <v>70120140</v>
      </c>
      <c r="C9974" t="s">
        <v>16</v>
      </c>
      <c r="D9974" s="158" t="str">
        <f>IF(Tabel_Forespørgsel_fra_Visma28[[#This Row],[SupProd]]=" "," "," - "&amp;Tabel_Forespørgsel_fra_Visma28[[#This Row],[SupProd]])</f>
        <v xml:space="preserve"> </v>
      </c>
      <c r="E9974" t="s">
        <v>16</v>
      </c>
      <c r="F9974" s="158" t="str">
        <f>IF(Tabel_Forespørgsel_fra_Visma28[[#This Row],[SupDescr]]=" "," "," - "&amp;Tabel_Forespørgsel_fra_Visma28[[#This Row],[SupDescr]])</f>
        <v xml:space="preserve"> </v>
      </c>
      <c r="G9974" t="s">
        <v>2467</v>
      </c>
      <c r="H9974">
        <v>1</v>
      </c>
      <c r="I9974" s="158" t="str">
        <f>IF(A9974=A9973,I9973&amp;CHAR(10)&amp;"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5" spans="1:9" x14ac:dyDescent="0.25">
      <c r="A9975" t="s">
        <v>40950</v>
      </c>
      <c r="B9975">
        <v>70120140</v>
      </c>
      <c r="C9975" t="s">
        <v>16</v>
      </c>
      <c r="D9975" s="158" t="str">
        <f>IF(Tabel_Forespørgsel_fra_Visma28[[#This Row],[SupProd]]=" "," "," - "&amp;Tabel_Forespørgsel_fra_Visma28[[#This Row],[SupProd]])</f>
        <v xml:space="preserve"> </v>
      </c>
      <c r="E9975" t="s">
        <v>16</v>
      </c>
      <c r="F9975" s="158" t="str">
        <f>IF(Tabel_Forespørgsel_fra_Visma28[[#This Row],[SupDescr]]=" "," "," - "&amp;Tabel_Forespørgsel_fra_Visma28[[#This Row],[SupDescr]])</f>
        <v xml:space="preserve"> </v>
      </c>
      <c r="G9975" t="s">
        <v>2467</v>
      </c>
      <c r="H9975">
        <v>1</v>
      </c>
      <c r="I9975" s="158" t="str">
        <f>IF(A9975=A9974,I9974&amp;CHAR(10)&amp;"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6" spans="1:9" x14ac:dyDescent="0.25">
      <c r="A9976" t="s">
        <v>41191</v>
      </c>
      <c r="B9976">
        <v>70120140</v>
      </c>
      <c r="C9976" t="s">
        <v>16</v>
      </c>
      <c r="D9976" s="158" t="str">
        <f>IF(Tabel_Forespørgsel_fra_Visma28[[#This Row],[SupProd]]=" "," "," - "&amp;Tabel_Forespørgsel_fra_Visma28[[#This Row],[SupProd]])</f>
        <v xml:space="preserve"> </v>
      </c>
      <c r="E9976" t="s">
        <v>16</v>
      </c>
      <c r="F9976" s="158" t="str">
        <f>IF(Tabel_Forespørgsel_fra_Visma28[[#This Row],[SupDescr]]=" "," "," - "&amp;Tabel_Forespørgsel_fra_Visma28[[#This Row],[SupDescr]])</f>
        <v xml:space="preserve"> </v>
      </c>
      <c r="G9976" t="s">
        <v>2467</v>
      </c>
      <c r="H9976">
        <v>1</v>
      </c>
      <c r="I9976" s="158" t="str">
        <f>IF(A9976=A9975,I9975&amp;CHAR(10)&amp;"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7" spans="1:9" x14ac:dyDescent="0.25">
      <c r="A9977" t="s">
        <v>41187</v>
      </c>
      <c r="B9977">
        <v>70120140</v>
      </c>
      <c r="C9977" t="s">
        <v>16</v>
      </c>
      <c r="D9977" s="158" t="str">
        <f>IF(Tabel_Forespørgsel_fra_Visma28[[#This Row],[SupProd]]=" "," "," - "&amp;Tabel_Forespørgsel_fra_Visma28[[#This Row],[SupProd]])</f>
        <v xml:space="preserve"> </v>
      </c>
      <c r="E9977" t="s">
        <v>16</v>
      </c>
      <c r="F9977" s="158" t="str">
        <f>IF(Tabel_Forespørgsel_fra_Visma28[[#This Row],[SupDescr]]=" "," "," - "&amp;Tabel_Forespørgsel_fra_Visma28[[#This Row],[SupDescr]])</f>
        <v xml:space="preserve"> </v>
      </c>
      <c r="G9977" t="s">
        <v>2467</v>
      </c>
      <c r="H9977">
        <v>1</v>
      </c>
      <c r="I9977" s="158" t="str">
        <f>IF(A9977=A9976,I9976&amp;CHAR(10)&amp;"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8" spans="1:9" x14ac:dyDescent="0.25">
      <c r="A9978" t="s">
        <v>41188</v>
      </c>
      <c r="B9978">
        <v>70120140</v>
      </c>
      <c r="C9978" t="s">
        <v>16</v>
      </c>
      <c r="D9978" s="158" t="str">
        <f>IF(Tabel_Forespørgsel_fra_Visma28[[#This Row],[SupProd]]=" "," "," - "&amp;Tabel_Forespørgsel_fra_Visma28[[#This Row],[SupProd]])</f>
        <v xml:space="preserve"> </v>
      </c>
      <c r="E9978" t="s">
        <v>16</v>
      </c>
      <c r="F9978" s="158" t="str">
        <f>IF(Tabel_Forespørgsel_fra_Visma28[[#This Row],[SupDescr]]=" "," "," - "&amp;Tabel_Forespørgsel_fra_Visma28[[#This Row],[SupDescr]])</f>
        <v xml:space="preserve"> </v>
      </c>
      <c r="G9978" t="s">
        <v>2467</v>
      </c>
      <c r="H9978">
        <v>1</v>
      </c>
      <c r="I9978" s="158" t="str">
        <f>IF(A9978=A9977,I9977&amp;CHAR(10)&amp;"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9" spans="1:9" x14ac:dyDescent="0.25">
      <c r="A9979" t="s">
        <v>41184</v>
      </c>
      <c r="B9979">
        <v>70120140</v>
      </c>
      <c r="C9979" t="s">
        <v>16</v>
      </c>
      <c r="D9979" s="158" t="str">
        <f>IF(Tabel_Forespørgsel_fra_Visma28[[#This Row],[SupProd]]=" "," "," - "&amp;Tabel_Forespørgsel_fra_Visma28[[#This Row],[SupProd]])</f>
        <v xml:space="preserve"> </v>
      </c>
      <c r="E9979" t="s">
        <v>16</v>
      </c>
      <c r="F9979" s="158" t="str">
        <f>IF(Tabel_Forespørgsel_fra_Visma28[[#This Row],[SupDescr]]=" "," "," - "&amp;Tabel_Forespørgsel_fra_Visma28[[#This Row],[SupDescr]])</f>
        <v xml:space="preserve"> </v>
      </c>
      <c r="G9979" t="s">
        <v>2467</v>
      </c>
      <c r="H9979">
        <v>1</v>
      </c>
      <c r="I9979" s="158" t="str">
        <f>IF(A9979=A9978,I9978&amp;CHAR(10)&amp;"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0" spans="1:9" x14ac:dyDescent="0.25">
      <c r="A9980" t="s">
        <v>41194</v>
      </c>
      <c r="B9980">
        <v>70120140</v>
      </c>
      <c r="C9980" t="s">
        <v>16</v>
      </c>
      <c r="D9980" s="158" t="str">
        <f>IF(Tabel_Forespørgsel_fra_Visma28[[#This Row],[SupProd]]=" "," "," - "&amp;Tabel_Forespørgsel_fra_Visma28[[#This Row],[SupProd]])</f>
        <v xml:space="preserve"> </v>
      </c>
      <c r="E9980" t="s">
        <v>16</v>
      </c>
      <c r="F9980" s="158" t="str">
        <f>IF(Tabel_Forespørgsel_fra_Visma28[[#This Row],[SupDescr]]=" "," "," - "&amp;Tabel_Forespørgsel_fra_Visma28[[#This Row],[SupDescr]])</f>
        <v xml:space="preserve"> </v>
      </c>
      <c r="G9980" t="s">
        <v>2467</v>
      </c>
      <c r="H9980">
        <v>1</v>
      </c>
      <c r="I9980" s="158" t="str">
        <f>IF(A9980=A9979,I9979&amp;CHAR(10)&amp;"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1" spans="1:9" x14ac:dyDescent="0.25">
      <c r="A9981" t="s">
        <v>41185</v>
      </c>
      <c r="B9981">
        <v>70120140</v>
      </c>
      <c r="C9981" t="s">
        <v>16</v>
      </c>
      <c r="D9981" s="158" t="str">
        <f>IF(Tabel_Forespørgsel_fra_Visma28[[#This Row],[SupProd]]=" "," "," - "&amp;Tabel_Forespørgsel_fra_Visma28[[#This Row],[SupProd]])</f>
        <v xml:space="preserve"> </v>
      </c>
      <c r="E9981" t="s">
        <v>16</v>
      </c>
      <c r="F9981" s="158" t="str">
        <f>IF(Tabel_Forespørgsel_fra_Visma28[[#This Row],[SupDescr]]=" "," "," - "&amp;Tabel_Forespørgsel_fra_Visma28[[#This Row],[SupDescr]])</f>
        <v xml:space="preserve"> </v>
      </c>
      <c r="G9981" t="s">
        <v>2467</v>
      </c>
      <c r="H9981">
        <v>1</v>
      </c>
      <c r="I9981" s="158" t="str">
        <f>IF(A9981=A9980,I9980&amp;CHAR(10)&amp;"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2" spans="1:9" x14ac:dyDescent="0.25">
      <c r="A9982" t="s">
        <v>41189</v>
      </c>
      <c r="B9982">
        <v>70120140</v>
      </c>
      <c r="C9982" t="s">
        <v>16</v>
      </c>
      <c r="D9982" s="158" t="str">
        <f>IF(Tabel_Forespørgsel_fra_Visma28[[#This Row],[SupProd]]=" "," "," - "&amp;Tabel_Forespørgsel_fra_Visma28[[#This Row],[SupProd]])</f>
        <v xml:space="preserve"> </v>
      </c>
      <c r="E9982" t="s">
        <v>16</v>
      </c>
      <c r="F9982" s="158" t="str">
        <f>IF(Tabel_Forespørgsel_fra_Visma28[[#This Row],[SupDescr]]=" "," "," - "&amp;Tabel_Forespørgsel_fra_Visma28[[#This Row],[SupDescr]])</f>
        <v xml:space="preserve"> </v>
      </c>
      <c r="G9982" t="s">
        <v>2467</v>
      </c>
      <c r="H9982">
        <v>1</v>
      </c>
      <c r="I9982" s="158" t="str">
        <f>IF(A9982=A9981,I9981&amp;CHAR(10)&amp;"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3" spans="1:9" x14ac:dyDescent="0.25">
      <c r="A9983" t="s">
        <v>41195</v>
      </c>
      <c r="B9983">
        <v>70120140</v>
      </c>
      <c r="C9983" t="s">
        <v>16</v>
      </c>
      <c r="D9983" s="158" t="str">
        <f>IF(Tabel_Forespørgsel_fra_Visma28[[#This Row],[SupProd]]=" "," "," - "&amp;Tabel_Forespørgsel_fra_Visma28[[#This Row],[SupProd]])</f>
        <v xml:space="preserve"> </v>
      </c>
      <c r="E9983" t="s">
        <v>16</v>
      </c>
      <c r="F9983" s="158" t="str">
        <f>IF(Tabel_Forespørgsel_fra_Visma28[[#This Row],[SupDescr]]=" "," "," - "&amp;Tabel_Forespørgsel_fra_Visma28[[#This Row],[SupDescr]])</f>
        <v xml:space="preserve"> </v>
      </c>
      <c r="G9983" t="s">
        <v>2467</v>
      </c>
      <c r="H9983">
        <v>1</v>
      </c>
      <c r="I9983" s="158" t="str">
        <f>IF(A9983=A9982,I9982&amp;CHAR(10)&amp;"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4" spans="1:9" x14ac:dyDescent="0.25">
      <c r="A9984" t="s">
        <v>41190</v>
      </c>
      <c r="B9984">
        <v>70120140</v>
      </c>
      <c r="C9984" t="s">
        <v>16</v>
      </c>
      <c r="D9984" s="158" t="str">
        <f>IF(Tabel_Forespørgsel_fra_Visma28[[#This Row],[SupProd]]=" "," "," - "&amp;Tabel_Forespørgsel_fra_Visma28[[#This Row],[SupProd]])</f>
        <v xml:space="preserve"> </v>
      </c>
      <c r="E9984" t="s">
        <v>16</v>
      </c>
      <c r="F9984" s="158" t="str">
        <f>IF(Tabel_Forespørgsel_fra_Visma28[[#This Row],[SupDescr]]=" "," "," - "&amp;Tabel_Forespørgsel_fra_Visma28[[#This Row],[SupDescr]])</f>
        <v xml:space="preserve"> </v>
      </c>
      <c r="G9984" t="s">
        <v>2467</v>
      </c>
      <c r="H9984">
        <v>1</v>
      </c>
      <c r="I9984" s="158" t="str">
        <f>IF(A9984=A9983,I9983&amp;CHAR(10)&amp;"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5" spans="1:9" x14ac:dyDescent="0.25">
      <c r="A9985" t="s">
        <v>41200</v>
      </c>
      <c r="B9985">
        <v>70120140</v>
      </c>
      <c r="C9985" t="s">
        <v>16</v>
      </c>
      <c r="D9985" s="158" t="str">
        <f>IF(Tabel_Forespørgsel_fra_Visma28[[#This Row],[SupProd]]=" "," "," - "&amp;Tabel_Forespørgsel_fra_Visma28[[#This Row],[SupProd]])</f>
        <v xml:space="preserve"> </v>
      </c>
      <c r="E9985" t="s">
        <v>16</v>
      </c>
      <c r="F9985" s="158" t="str">
        <f>IF(Tabel_Forespørgsel_fra_Visma28[[#This Row],[SupDescr]]=" "," "," - "&amp;Tabel_Forespørgsel_fra_Visma28[[#This Row],[SupDescr]])</f>
        <v xml:space="preserve"> </v>
      </c>
      <c r="G9985" t="s">
        <v>2467</v>
      </c>
      <c r="H9985">
        <v>1</v>
      </c>
      <c r="I9985" s="158" t="str">
        <f>IF(A9985=A9984,I9984&amp;CHAR(10)&amp;"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6" spans="1:9" x14ac:dyDescent="0.25">
      <c r="A9986" t="s">
        <v>41206</v>
      </c>
      <c r="B9986">
        <v>70120140</v>
      </c>
      <c r="C9986" t="s">
        <v>16</v>
      </c>
      <c r="D9986" s="158" t="str">
        <f>IF(Tabel_Forespørgsel_fra_Visma28[[#This Row],[SupProd]]=" "," "," - "&amp;Tabel_Forespørgsel_fra_Visma28[[#This Row],[SupProd]])</f>
        <v xml:space="preserve"> </v>
      </c>
      <c r="E9986" t="s">
        <v>16</v>
      </c>
      <c r="F9986" s="158" t="str">
        <f>IF(Tabel_Forespørgsel_fra_Visma28[[#This Row],[SupDescr]]=" "," "," - "&amp;Tabel_Forespørgsel_fra_Visma28[[#This Row],[SupDescr]])</f>
        <v xml:space="preserve"> </v>
      </c>
      <c r="G9986" t="s">
        <v>2467</v>
      </c>
      <c r="H9986">
        <v>1</v>
      </c>
      <c r="I9986" s="158" t="str">
        <f>IF(A9986=A9985,I9985&amp;CHAR(10)&amp;"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7" spans="1:9" x14ac:dyDescent="0.25">
      <c r="A9987" t="s">
        <v>41197</v>
      </c>
      <c r="B9987">
        <v>70120140</v>
      </c>
      <c r="C9987" t="s">
        <v>16</v>
      </c>
      <c r="D9987" s="158" t="str">
        <f>IF(Tabel_Forespørgsel_fra_Visma28[[#This Row],[SupProd]]=" "," "," - "&amp;Tabel_Forespørgsel_fra_Visma28[[#This Row],[SupProd]])</f>
        <v xml:space="preserve"> </v>
      </c>
      <c r="E9987" t="s">
        <v>16</v>
      </c>
      <c r="F9987" s="158" t="str">
        <f>IF(Tabel_Forespørgsel_fra_Visma28[[#This Row],[SupDescr]]=" "," "," - "&amp;Tabel_Forespørgsel_fra_Visma28[[#This Row],[SupDescr]])</f>
        <v xml:space="preserve"> </v>
      </c>
      <c r="G9987" t="s">
        <v>2467</v>
      </c>
      <c r="H9987">
        <v>1</v>
      </c>
      <c r="I9987" s="158" t="str">
        <f>IF(A9987=A9986,I9986&amp;CHAR(10)&amp;"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8" spans="1:9" x14ac:dyDescent="0.25">
      <c r="A9988" t="s">
        <v>41840</v>
      </c>
      <c r="B9988">
        <v>70120140</v>
      </c>
      <c r="C9988" t="s">
        <v>16</v>
      </c>
      <c r="D9988" s="158" t="str">
        <f>IF(Tabel_Forespørgsel_fra_Visma28[[#This Row],[SupProd]]=" "," "," - "&amp;Tabel_Forespørgsel_fra_Visma28[[#This Row],[SupProd]])</f>
        <v xml:space="preserve"> </v>
      </c>
      <c r="E9988" t="s">
        <v>16</v>
      </c>
      <c r="F9988" s="158" t="str">
        <f>IF(Tabel_Forespørgsel_fra_Visma28[[#This Row],[SupDescr]]=" "," "," - "&amp;Tabel_Forespørgsel_fra_Visma28[[#This Row],[SupDescr]])</f>
        <v xml:space="preserve"> </v>
      </c>
      <c r="G9988" t="s">
        <v>2467</v>
      </c>
      <c r="H9988">
        <v>1</v>
      </c>
      <c r="I9988" s="158" t="str">
        <f>IF(A9988=A9987,I9987&amp;CHAR(10)&amp;"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9" spans="1:9" x14ac:dyDescent="0.25">
      <c r="A9989" t="s">
        <v>41198</v>
      </c>
      <c r="B9989">
        <v>70120140</v>
      </c>
      <c r="C9989" t="s">
        <v>16</v>
      </c>
      <c r="D9989" s="158" t="str">
        <f>IF(Tabel_Forespørgsel_fra_Visma28[[#This Row],[SupProd]]=" "," "," - "&amp;Tabel_Forespørgsel_fra_Visma28[[#This Row],[SupProd]])</f>
        <v xml:space="preserve"> </v>
      </c>
      <c r="E9989" t="s">
        <v>16</v>
      </c>
      <c r="F9989" s="158" t="str">
        <f>IF(Tabel_Forespørgsel_fra_Visma28[[#This Row],[SupDescr]]=" "," "," - "&amp;Tabel_Forespørgsel_fra_Visma28[[#This Row],[SupDescr]])</f>
        <v xml:space="preserve"> </v>
      </c>
      <c r="G9989" t="s">
        <v>2467</v>
      </c>
      <c r="H9989">
        <v>1</v>
      </c>
      <c r="I9989" s="158" t="str">
        <f>IF(A9989=A9988,I9988&amp;CHAR(10)&amp;"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0" spans="1:9" x14ac:dyDescent="0.25">
      <c r="A9990" t="s">
        <v>41841</v>
      </c>
      <c r="B9990">
        <v>70120140</v>
      </c>
      <c r="C9990" t="s">
        <v>16</v>
      </c>
      <c r="D9990" s="158" t="str">
        <f>IF(Tabel_Forespørgsel_fra_Visma28[[#This Row],[SupProd]]=" "," "," - "&amp;Tabel_Forespørgsel_fra_Visma28[[#This Row],[SupProd]])</f>
        <v xml:space="preserve"> </v>
      </c>
      <c r="E9990" t="s">
        <v>16</v>
      </c>
      <c r="F9990" s="158" t="str">
        <f>IF(Tabel_Forespørgsel_fra_Visma28[[#This Row],[SupDescr]]=" "," "," - "&amp;Tabel_Forespørgsel_fra_Visma28[[#This Row],[SupDescr]])</f>
        <v xml:space="preserve"> </v>
      </c>
      <c r="G9990" t="s">
        <v>2467</v>
      </c>
      <c r="H9990">
        <v>1</v>
      </c>
      <c r="I9990" s="158" t="str">
        <f>IF(A9990=A9989,I9989&amp;CHAR(10)&amp;"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1" spans="1:9" x14ac:dyDescent="0.25">
      <c r="A9991" t="s">
        <v>41207</v>
      </c>
      <c r="B9991">
        <v>70120140</v>
      </c>
      <c r="C9991" t="s">
        <v>16</v>
      </c>
      <c r="D9991" s="158" t="str">
        <f>IF(Tabel_Forespørgsel_fra_Visma28[[#This Row],[SupProd]]=" "," "," - "&amp;Tabel_Forespørgsel_fra_Visma28[[#This Row],[SupProd]])</f>
        <v xml:space="preserve"> </v>
      </c>
      <c r="E9991" t="s">
        <v>16</v>
      </c>
      <c r="F9991" s="158" t="str">
        <f>IF(Tabel_Forespørgsel_fra_Visma28[[#This Row],[SupDescr]]=" "," "," - "&amp;Tabel_Forespørgsel_fra_Visma28[[#This Row],[SupDescr]])</f>
        <v xml:space="preserve"> </v>
      </c>
      <c r="G9991" t="s">
        <v>2467</v>
      </c>
      <c r="H9991">
        <v>1</v>
      </c>
      <c r="I9991" s="158" t="str">
        <f>IF(A9991=A9990,I9990&amp;CHAR(10)&amp;"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2" spans="1:9" x14ac:dyDescent="0.25">
      <c r="A9992" t="s">
        <v>41208</v>
      </c>
      <c r="B9992">
        <v>70120140</v>
      </c>
      <c r="C9992" t="s">
        <v>16</v>
      </c>
      <c r="D9992" s="158" t="str">
        <f>IF(Tabel_Forespørgsel_fra_Visma28[[#This Row],[SupProd]]=" "," "," - "&amp;Tabel_Forespørgsel_fra_Visma28[[#This Row],[SupProd]])</f>
        <v xml:space="preserve"> </v>
      </c>
      <c r="E9992" t="s">
        <v>16</v>
      </c>
      <c r="F9992" s="158" t="str">
        <f>IF(Tabel_Forespørgsel_fra_Visma28[[#This Row],[SupDescr]]=" "," "," - "&amp;Tabel_Forespørgsel_fra_Visma28[[#This Row],[SupDescr]])</f>
        <v xml:space="preserve"> </v>
      </c>
      <c r="G9992" t="s">
        <v>2467</v>
      </c>
      <c r="H9992">
        <v>1</v>
      </c>
      <c r="I9992" s="158" t="str">
        <f>IF(A9992=A9991,I9991&amp;CHAR(10)&amp;"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3" spans="1:9" x14ac:dyDescent="0.25">
      <c r="A9993" t="s">
        <v>41843</v>
      </c>
      <c r="B9993">
        <v>70120140</v>
      </c>
      <c r="C9993" t="s">
        <v>16</v>
      </c>
      <c r="D9993" s="158" t="str">
        <f>IF(Tabel_Forespørgsel_fra_Visma28[[#This Row],[SupProd]]=" "," "," - "&amp;Tabel_Forespørgsel_fra_Visma28[[#This Row],[SupProd]])</f>
        <v xml:space="preserve"> </v>
      </c>
      <c r="E9993" t="s">
        <v>16</v>
      </c>
      <c r="F9993" s="158" t="str">
        <f>IF(Tabel_Forespørgsel_fra_Visma28[[#This Row],[SupDescr]]=" "," "," - "&amp;Tabel_Forespørgsel_fra_Visma28[[#This Row],[SupDescr]])</f>
        <v xml:space="preserve"> </v>
      </c>
      <c r="G9993" t="s">
        <v>2467</v>
      </c>
      <c r="H9993">
        <v>1</v>
      </c>
      <c r="I9993" s="158" t="str">
        <f>IF(A9993=A9992,I9992&amp;CHAR(10)&amp;"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4" spans="1:9" x14ac:dyDescent="0.25">
      <c r="A9994" t="s">
        <v>41844</v>
      </c>
      <c r="B9994">
        <v>70120140</v>
      </c>
      <c r="C9994" t="s">
        <v>16</v>
      </c>
      <c r="D9994" s="158" t="str">
        <f>IF(Tabel_Forespørgsel_fra_Visma28[[#This Row],[SupProd]]=" "," "," - "&amp;Tabel_Forespørgsel_fra_Visma28[[#This Row],[SupProd]])</f>
        <v xml:space="preserve"> </v>
      </c>
      <c r="E9994" t="s">
        <v>16</v>
      </c>
      <c r="F9994" s="158" t="str">
        <f>IF(Tabel_Forespørgsel_fra_Visma28[[#This Row],[SupDescr]]=" "," "," - "&amp;Tabel_Forespørgsel_fra_Visma28[[#This Row],[SupDescr]])</f>
        <v xml:space="preserve"> </v>
      </c>
      <c r="G9994" t="s">
        <v>2467</v>
      </c>
      <c r="H9994">
        <v>1</v>
      </c>
      <c r="I9994" s="158" t="str">
        <f>IF(A9994=A9993,I9993&amp;CHAR(10)&amp;"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5" spans="1:9" x14ac:dyDescent="0.25">
      <c r="A9995" t="s">
        <v>41210</v>
      </c>
      <c r="B9995">
        <v>70120140</v>
      </c>
      <c r="C9995" t="s">
        <v>16</v>
      </c>
      <c r="D9995" s="158" t="str">
        <f>IF(Tabel_Forespørgsel_fra_Visma28[[#This Row],[SupProd]]=" "," "," - "&amp;Tabel_Forespørgsel_fra_Visma28[[#This Row],[SupProd]])</f>
        <v xml:space="preserve"> </v>
      </c>
      <c r="E9995" t="s">
        <v>16</v>
      </c>
      <c r="F9995" s="158" t="str">
        <f>IF(Tabel_Forespørgsel_fra_Visma28[[#This Row],[SupDescr]]=" "," "," - "&amp;Tabel_Forespørgsel_fra_Visma28[[#This Row],[SupDescr]])</f>
        <v xml:space="preserve"> </v>
      </c>
      <c r="G9995" t="s">
        <v>2467</v>
      </c>
      <c r="H9995">
        <v>1</v>
      </c>
      <c r="I9995" s="158" t="str">
        <f>IF(A9995=A9994,I9994&amp;CHAR(10)&amp;"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6" spans="1:9" x14ac:dyDescent="0.25">
      <c r="A9996" t="s">
        <v>41211</v>
      </c>
      <c r="B9996">
        <v>70120140</v>
      </c>
      <c r="C9996" t="s">
        <v>16</v>
      </c>
      <c r="D9996" s="158" t="str">
        <f>IF(Tabel_Forespørgsel_fra_Visma28[[#This Row],[SupProd]]=" "," "," - "&amp;Tabel_Forespørgsel_fra_Visma28[[#This Row],[SupProd]])</f>
        <v xml:space="preserve"> </v>
      </c>
      <c r="E9996" t="s">
        <v>16</v>
      </c>
      <c r="F9996" s="158" t="str">
        <f>IF(Tabel_Forespørgsel_fra_Visma28[[#This Row],[SupDescr]]=" "," "," - "&amp;Tabel_Forespørgsel_fra_Visma28[[#This Row],[SupDescr]])</f>
        <v xml:space="preserve"> </v>
      </c>
      <c r="G9996" t="s">
        <v>2467</v>
      </c>
      <c r="H9996">
        <v>1</v>
      </c>
      <c r="I9996" s="158" t="str">
        <f>IF(A9996=A9995,I9995&amp;CHAR(10)&amp;"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7" spans="1:9" x14ac:dyDescent="0.25">
      <c r="A9997" t="s">
        <v>41202</v>
      </c>
      <c r="B9997">
        <v>70120140</v>
      </c>
      <c r="C9997" t="s">
        <v>16</v>
      </c>
      <c r="D9997" s="158" t="str">
        <f>IF(Tabel_Forespørgsel_fra_Visma28[[#This Row],[SupProd]]=" "," "," - "&amp;Tabel_Forespørgsel_fra_Visma28[[#This Row],[SupProd]])</f>
        <v xml:space="preserve"> </v>
      </c>
      <c r="E9997" t="s">
        <v>16</v>
      </c>
      <c r="F9997" s="158" t="str">
        <f>IF(Tabel_Forespørgsel_fra_Visma28[[#This Row],[SupDescr]]=" "," "," - "&amp;Tabel_Forespørgsel_fra_Visma28[[#This Row],[SupDescr]])</f>
        <v xml:space="preserve"> </v>
      </c>
      <c r="G9997" t="s">
        <v>2467</v>
      </c>
      <c r="H9997">
        <v>1</v>
      </c>
      <c r="I9997" s="158" t="str">
        <f>IF(A9997=A9996,I9996&amp;CHAR(10)&amp;"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8" spans="1:9" x14ac:dyDescent="0.25">
      <c r="A9998" t="s">
        <v>41845</v>
      </c>
      <c r="B9998">
        <v>70120140</v>
      </c>
      <c r="C9998" t="s">
        <v>16</v>
      </c>
      <c r="D9998" s="158" t="str">
        <f>IF(Tabel_Forespørgsel_fra_Visma28[[#This Row],[SupProd]]=" "," "," - "&amp;Tabel_Forespørgsel_fra_Visma28[[#This Row],[SupProd]])</f>
        <v xml:space="preserve"> </v>
      </c>
      <c r="E9998" t="s">
        <v>16</v>
      </c>
      <c r="F9998" s="158" t="str">
        <f>IF(Tabel_Forespørgsel_fra_Visma28[[#This Row],[SupDescr]]=" "," "," - "&amp;Tabel_Forespørgsel_fra_Visma28[[#This Row],[SupDescr]])</f>
        <v xml:space="preserve"> </v>
      </c>
      <c r="G9998" t="s">
        <v>2467</v>
      </c>
      <c r="H9998">
        <v>1</v>
      </c>
      <c r="I9998" s="158" t="str">
        <f>IF(A9998=A9997,I9997&amp;CHAR(10)&amp;"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9" spans="1:9" x14ac:dyDescent="0.25">
      <c r="A9999" t="s">
        <v>41203</v>
      </c>
      <c r="B9999">
        <v>70120140</v>
      </c>
      <c r="C9999" t="s">
        <v>16</v>
      </c>
      <c r="D9999" s="158" t="str">
        <f>IF(Tabel_Forespørgsel_fra_Visma28[[#This Row],[SupProd]]=" "," "," - "&amp;Tabel_Forespørgsel_fra_Visma28[[#This Row],[SupProd]])</f>
        <v xml:space="preserve"> </v>
      </c>
      <c r="E9999" t="s">
        <v>16</v>
      </c>
      <c r="F9999" s="158" t="str">
        <f>IF(Tabel_Forespørgsel_fra_Visma28[[#This Row],[SupDescr]]=" "," "," - "&amp;Tabel_Forespørgsel_fra_Visma28[[#This Row],[SupDescr]])</f>
        <v xml:space="preserve"> </v>
      </c>
      <c r="G9999" t="s">
        <v>2467</v>
      </c>
      <c r="H9999">
        <v>1</v>
      </c>
      <c r="I9999" s="158" t="str">
        <f>IF(A9999=A9998,I9998&amp;CHAR(10)&amp;"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00" spans="1:9" x14ac:dyDescent="0.25">
      <c r="A10000" t="s">
        <v>41204</v>
      </c>
      <c r="B10000">
        <v>70120140</v>
      </c>
      <c r="C10000" t="s">
        <v>16</v>
      </c>
      <c r="D10000" s="158" t="str">
        <f>IF(Tabel_Forespørgsel_fra_Visma28[[#This Row],[SupProd]]=" "," "," - "&amp;Tabel_Forespørgsel_fra_Visma28[[#This Row],[SupProd]])</f>
        <v xml:space="preserve"> </v>
      </c>
      <c r="E10000" t="s">
        <v>16</v>
      </c>
      <c r="F10000" s="158" t="str">
        <f>IF(Tabel_Forespørgsel_fra_Visma28[[#This Row],[SupDescr]]=" "," "," - "&amp;Tabel_Forespørgsel_fra_Visma28[[#This Row],[SupDescr]])</f>
        <v xml:space="preserve"> </v>
      </c>
      <c r="G10000" t="s">
        <v>2467</v>
      </c>
      <c r="H10000">
        <v>1</v>
      </c>
      <c r="I10000" s="158" t="str">
        <f>IF(A10000=A9999,I9999&amp;CHAR(10)&amp;"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01" spans="1:9" x14ac:dyDescent="0.25">
      <c r="A10001" t="s">
        <v>41205</v>
      </c>
      <c r="B10001">
        <v>70120140</v>
      </c>
      <c r="C10001" t="s">
        <v>16</v>
      </c>
      <c r="D10001" s="158" t="str">
        <f>IF(Tabel_Forespørgsel_fra_Visma28[[#This Row],[SupProd]]=" "," "," - "&amp;Tabel_Forespørgsel_fra_Visma28[[#This Row],[SupProd]])</f>
        <v xml:space="preserve"> </v>
      </c>
      <c r="E10001" t="s">
        <v>16</v>
      </c>
      <c r="F10001" s="158" t="str">
        <f>IF(Tabel_Forespørgsel_fra_Visma28[[#This Row],[SupDescr]]=" "," "," - "&amp;Tabel_Forespørgsel_fra_Visma28[[#This Row],[SupDescr]])</f>
        <v xml:space="preserve"> </v>
      </c>
      <c r="G10001" t="s">
        <v>2467</v>
      </c>
      <c r="H10001">
        <v>1</v>
      </c>
      <c r="I10001" s="158" t="str">
        <f>IF(A10001=A10000,I10000&amp;CHAR(10)&amp;"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02" spans="1:9" x14ac:dyDescent="0.25">
      <c r="A10002" t="s">
        <v>9115</v>
      </c>
      <c r="B10002">
        <v>75180019</v>
      </c>
      <c r="C10002" t="s">
        <v>16</v>
      </c>
      <c r="D10002" s="158" t="str">
        <f>IF(Tabel_Forespørgsel_fra_Visma28[[#This Row],[SupProd]]=" "," "," - "&amp;Tabel_Forespørgsel_fra_Visma28[[#This Row],[SupProd]])</f>
        <v xml:space="preserve"> </v>
      </c>
      <c r="E10002" t="s">
        <v>16</v>
      </c>
      <c r="F10002" s="158" t="str">
        <f>IF(Tabel_Forespørgsel_fra_Visma28[[#This Row],[SupDescr]]=" "," "," - "&amp;Tabel_Forespørgsel_fra_Visma28[[#This Row],[SupDescr]])</f>
        <v xml:space="preserve"> </v>
      </c>
      <c r="G10002" t="s">
        <v>2430</v>
      </c>
      <c r="H10002">
        <v>1</v>
      </c>
      <c r="I10002" s="158" t="str">
        <f>IF(A10002=A10001,I10001&amp;CHAR(10)&amp;"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03" spans="1:9" x14ac:dyDescent="0.25">
      <c r="A10003" t="s">
        <v>9387</v>
      </c>
      <c r="B10003">
        <v>75421677</v>
      </c>
      <c r="C10003" t="s">
        <v>16</v>
      </c>
      <c r="D10003" s="158" t="str">
        <f>IF(Tabel_Forespørgsel_fra_Visma28[[#This Row],[SupProd]]=" "," "," - "&amp;Tabel_Forespørgsel_fra_Visma28[[#This Row],[SupProd]])</f>
        <v xml:space="preserve"> </v>
      </c>
      <c r="E10003" t="s">
        <v>16</v>
      </c>
      <c r="F10003" s="158" t="str">
        <f>IF(Tabel_Forespørgsel_fra_Visma28[[#This Row],[SupDescr]]=" "," "," - "&amp;Tabel_Forespørgsel_fra_Visma28[[#This Row],[SupDescr]])</f>
        <v xml:space="preserve"> </v>
      </c>
      <c r="G10003" t="s">
        <v>3368</v>
      </c>
      <c r="H10003">
        <v>1</v>
      </c>
      <c r="I10003" s="158" t="str">
        <f>IF(A10003=A10002,I10002&amp;CHAR(10)&amp;"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4" spans="1:9" x14ac:dyDescent="0.25">
      <c r="A10004" t="s">
        <v>9385</v>
      </c>
      <c r="B10004">
        <v>75421677</v>
      </c>
      <c r="C10004" t="s">
        <v>16</v>
      </c>
      <c r="D10004" s="158" t="str">
        <f>IF(Tabel_Forespørgsel_fra_Visma28[[#This Row],[SupProd]]=" "," "," - "&amp;Tabel_Forespørgsel_fra_Visma28[[#This Row],[SupProd]])</f>
        <v xml:space="preserve"> </v>
      </c>
      <c r="E10004" t="s">
        <v>16</v>
      </c>
      <c r="F10004" s="158" t="str">
        <f>IF(Tabel_Forespørgsel_fra_Visma28[[#This Row],[SupDescr]]=" "," "," - "&amp;Tabel_Forespørgsel_fra_Visma28[[#This Row],[SupDescr]])</f>
        <v xml:space="preserve"> </v>
      </c>
      <c r="G10004" t="s">
        <v>3368</v>
      </c>
      <c r="H10004">
        <v>1</v>
      </c>
      <c r="I10004" s="158" t="str">
        <f>IF(A10004=A10003,I10003&amp;CHAR(10)&amp;"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5" spans="1:9" x14ac:dyDescent="0.25">
      <c r="A10005" t="s">
        <v>8291</v>
      </c>
      <c r="B10005">
        <v>75421677</v>
      </c>
      <c r="C10005" t="s">
        <v>16</v>
      </c>
      <c r="D10005" s="158" t="str">
        <f>IF(Tabel_Forespørgsel_fra_Visma28[[#This Row],[SupProd]]=" "," "," - "&amp;Tabel_Forespørgsel_fra_Visma28[[#This Row],[SupProd]])</f>
        <v xml:space="preserve"> </v>
      </c>
      <c r="E10005" t="s">
        <v>16</v>
      </c>
      <c r="F10005" s="158" t="str">
        <f>IF(Tabel_Forespørgsel_fra_Visma28[[#This Row],[SupDescr]]=" "," "," - "&amp;Tabel_Forespørgsel_fra_Visma28[[#This Row],[SupDescr]])</f>
        <v xml:space="preserve"> </v>
      </c>
      <c r="G10005" t="s">
        <v>3368</v>
      </c>
      <c r="H10005">
        <v>1</v>
      </c>
      <c r="I10005" s="158" t="str">
        <f>IF(A10005=A10004,I10004&amp;CHAR(10)&amp;"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6" spans="1:9" x14ac:dyDescent="0.25">
      <c r="A10006" t="s">
        <v>8286</v>
      </c>
      <c r="B10006">
        <v>75421677</v>
      </c>
      <c r="C10006" t="s">
        <v>16</v>
      </c>
      <c r="D10006" s="158" t="str">
        <f>IF(Tabel_Forespørgsel_fra_Visma28[[#This Row],[SupProd]]=" "," "," - "&amp;Tabel_Forespørgsel_fra_Visma28[[#This Row],[SupProd]])</f>
        <v xml:space="preserve"> </v>
      </c>
      <c r="E10006" t="s">
        <v>16</v>
      </c>
      <c r="F10006" s="158" t="str">
        <f>IF(Tabel_Forespørgsel_fra_Visma28[[#This Row],[SupDescr]]=" "," "," - "&amp;Tabel_Forespørgsel_fra_Visma28[[#This Row],[SupDescr]])</f>
        <v xml:space="preserve"> </v>
      </c>
      <c r="G10006" t="s">
        <v>3368</v>
      </c>
      <c r="H10006">
        <v>1</v>
      </c>
      <c r="I10006" s="158" t="str">
        <f>IF(A10006=A10005,I10005&amp;CHAR(10)&amp;"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7" spans="1:9" x14ac:dyDescent="0.25">
      <c r="A10007" t="s">
        <v>9386</v>
      </c>
      <c r="B10007">
        <v>75421677</v>
      </c>
      <c r="C10007" t="s">
        <v>16</v>
      </c>
      <c r="D10007" s="158" t="str">
        <f>IF(Tabel_Forespørgsel_fra_Visma28[[#This Row],[SupProd]]=" "," "," - "&amp;Tabel_Forespørgsel_fra_Visma28[[#This Row],[SupProd]])</f>
        <v xml:space="preserve"> </v>
      </c>
      <c r="E10007" t="s">
        <v>16</v>
      </c>
      <c r="F10007" s="158" t="str">
        <f>IF(Tabel_Forespørgsel_fra_Visma28[[#This Row],[SupDescr]]=" "," "," - "&amp;Tabel_Forespørgsel_fra_Visma28[[#This Row],[SupDescr]])</f>
        <v xml:space="preserve"> </v>
      </c>
      <c r="G10007" t="s">
        <v>3368</v>
      </c>
      <c r="H10007">
        <v>1</v>
      </c>
      <c r="I10007" s="158" t="str">
        <f>IF(A10007=A10006,I10006&amp;CHAR(10)&amp;"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8" spans="1:9" x14ac:dyDescent="0.25">
      <c r="A10008" t="s">
        <v>8288</v>
      </c>
      <c r="B10008">
        <v>75421677</v>
      </c>
      <c r="C10008" t="s">
        <v>16</v>
      </c>
      <c r="D10008" s="158" t="str">
        <f>IF(Tabel_Forespørgsel_fra_Visma28[[#This Row],[SupProd]]=" "," "," - "&amp;Tabel_Forespørgsel_fra_Visma28[[#This Row],[SupProd]])</f>
        <v xml:space="preserve"> </v>
      </c>
      <c r="E10008" t="s">
        <v>16</v>
      </c>
      <c r="F10008" s="158" t="str">
        <f>IF(Tabel_Forespørgsel_fra_Visma28[[#This Row],[SupDescr]]=" "," "," - "&amp;Tabel_Forespørgsel_fra_Visma28[[#This Row],[SupDescr]])</f>
        <v xml:space="preserve"> </v>
      </c>
      <c r="G10008" t="s">
        <v>3368</v>
      </c>
      <c r="H10008">
        <v>1</v>
      </c>
      <c r="I10008" s="158" t="str">
        <f>IF(A10008=A10007,I10007&amp;CHAR(10)&amp;"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9" spans="1:9" x14ac:dyDescent="0.25">
      <c r="A10009" t="s">
        <v>8287</v>
      </c>
      <c r="B10009">
        <v>75421677</v>
      </c>
      <c r="C10009" t="s">
        <v>16</v>
      </c>
      <c r="D10009" s="158" t="str">
        <f>IF(Tabel_Forespørgsel_fra_Visma28[[#This Row],[SupProd]]=" "," "," - "&amp;Tabel_Forespørgsel_fra_Visma28[[#This Row],[SupProd]])</f>
        <v xml:space="preserve"> </v>
      </c>
      <c r="E10009" t="s">
        <v>16</v>
      </c>
      <c r="F10009" s="158" t="str">
        <f>IF(Tabel_Forespørgsel_fra_Visma28[[#This Row],[SupDescr]]=" "," "," - "&amp;Tabel_Forespørgsel_fra_Visma28[[#This Row],[SupDescr]])</f>
        <v xml:space="preserve"> </v>
      </c>
      <c r="G10009" t="s">
        <v>3368</v>
      </c>
      <c r="H10009">
        <v>1</v>
      </c>
      <c r="I10009" s="158" t="str">
        <f>IF(A10009=A10008,I10008&amp;CHAR(10)&amp;"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10" spans="1:9" x14ac:dyDescent="0.25">
      <c r="A10010" t="s">
        <v>11807</v>
      </c>
      <c r="B10010">
        <v>66158040</v>
      </c>
      <c r="C10010" t="s">
        <v>16</v>
      </c>
      <c r="D10010" s="158" t="str">
        <f>IF(Tabel_Forespørgsel_fra_Visma28[[#This Row],[SupProd]]=" "," "," - "&amp;Tabel_Forespørgsel_fra_Visma28[[#This Row],[SupProd]])</f>
        <v xml:space="preserve"> </v>
      </c>
      <c r="E10010" t="s">
        <v>16</v>
      </c>
      <c r="F10010" s="158" t="str">
        <f>IF(Tabel_Forespørgsel_fra_Visma28[[#This Row],[SupDescr]]=" "," "," - "&amp;Tabel_Forespørgsel_fra_Visma28[[#This Row],[SupDescr]])</f>
        <v xml:space="preserve"> </v>
      </c>
      <c r="G10010" t="s">
        <v>13920</v>
      </c>
      <c r="H10010">
        <v>1</v>
      </c>
      <c r="I10010" s="158" t="str">
        <f>IF(A10010=A10009,I10009&amp;CHAR(10)&amp;"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11" spans="1:9" x14ac:dyDescent="0.25">
      <c r="A10011" t="s">
        <v>11644</v>
      </c>
      <c r="B10011">
        <v>66158040</v>
      </c>
      <c r="C10011" t="s">
        <v>16</v>
      </c>
      <c r="D10011" s="158" t="str">
        <f>IF(Tabel_Forespørgsel_fra_Visma28[[#This Row],[SupProd]]=" "," "," - "&amp;Tabel_Forespørgsel_fra_Visma28[[#This Row],[SupProd]])</f>
        <v xml:space="preserve"> </v>
      </c>
      <c r="E10011" t="s">
        <v>16</v>
      </c>
      <c r="F10011" s="158" t="str">
        <f>IF(Tabel_Forespørgsel_fra_Visma28[[#This Row],[SupDescr]]=" "," "," - "&amp;Tabel_Forespørgsel_fra_Visma28[[#This Row],[SupDescr]])</f>
        <v xml:space="preserve"> </v>
      </c>
      <c r="G10011" t="s">
        <v>13920</v>
      </c>
      <c r="H10011">
        <v>1</v>
      </c>
      <c r="I10011" s="158" t="str">
        <f>IF(A10011=A10010,I10010&amp;CHAR(10)&amp;"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12" spans="1:9" x14ac:dyDescent="0.25">
      <c r="A10012" t="s">
        <v>14649</v>
      </c>
      <c r="B10012">
        <v>75211662</v>
      </c>
      <c r="C10012" t="s">
        <v>16</v>
      </c>
      <c r="D10012" s="158" t="str">
        <f>IF(Tabel_Forespørgsel_fra_Visma28[[#This Row],[SupProd]]=" "," "," - "&amp;Tabel_Forespørgsel_fra_Visma28[[#This Row],[SupProd]])</f>
        <v xml:space="preserve"> </v>
      </c>
      <c r="E10012" t="s">
        <v>16</v>
      </c>
      <c r="F10012" s="158" t="str">
        <f>IF(Tabel_Forespørgsel_fra_Visma28[[#This Row],[SupDescr]]=" "," "," - "&amp;Tabel_Forespørgsel_fra_Visma28[[#This Row],[SupDescr]])</f>
        <v xml:space="preserve"> </v>
      </c>
      <c r="G10012" t="s">
        <v>7015</v>
      </c>
      <c r="H10012">
        <v>1</v>
      </c>
      <c r="I10012" s="158" t="str">
        <f>IF(A10012=A10011,I10011&amp;CHAR(10)&amp;"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3" spans="1:9" x14ac:dyDescent="0.25">
      <c r="A10013" t="s">
        <v>14642</v>
      </c>
      <c r="B10013">
        <v>75211662</v>
      </c>
      <c r="C10013" t="s">
        <v>16</v>
      </c>
      <c r="D10013" s="158" t="str">
        <f>IF(Tabel_Forespørgsel_fra_Visma28[[#This Row],[SupProd]]=" "," "," - "&amp;Tabel_Forespørgsel_fra_Visma28[[#This Row],[SupProd]])</f>
        <v xml:space="preserve"> </v>
      </c>
      <c r="E10013" t="s">
        <v>16</v>
      </c>
      <c r="F10013" s="158" t="str">
        <f>IF(Tabel_Forespørgsel_fra_Visma28[[#This Row],[SupDescr]]=" "," "," - "&amp;Tabel_Forespørgsel_fra_Visma28[[#This Row],[SupDescr]])</f>
        <v xml:space="preserve"> </v>
      </c>
      <c r="G10013" t="s">
        <v>7015</v>
      </c>
      <c r="H10013">
        <v>1</v>
      </c>
      <c r="I10013" s="158" t="str">
        <f>IF(A10013=A10012,I10012&amp;CHAR(10)&amp;"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4" spans="1:9" x14ac:dyDescent="0.25">
      <c r="A10014" t="s">
        <v>14643</v>
      </c>
      <c r="B10014">
        <v>75211662</v>
      </c>
      <c r="C10014" t="s">
        <v>16</v>
      </c>
      <c r="D10014" s="158" t="str">
        <f>IF(Tabel_Forespørgsel_fra_Visma28[[#This Row],[SupProd]]=" "," "," - "&amp;Tabel_Forespørgsel_fra_Visma28[[#This Row],[SupProd]])</f>
        <v xml:space="preserve"> </v>
      </c>
      <c r="E10014" t="s">
        <v>16</v>
      </c>
      <c r="F10014" s="158" t="str">
        <f>IF(Tabel_Forespørgsel_fra_Visma28[[#This Row],[SupDescr]]=" "," "," - "&amp;Tabel_Forespørgsel_fra_Visma28[[#This Row],[SupDescr]])</f>
        <v xml:space="preserve"> </v>
      </c>
      <c r="G10014" t="s">
        <v>7015</v>
      </c>
      <c r="H10014">
        <v>1</v>
      </c>
      <c r="I10014" s="158" t="str">
        <f>IF(A10014=A10013,I10013&amp;CHAR(10)&amp;"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5" spans="1:9" x14ac:dyDescent="0.25">
      <c r="A10015" t="s">
        <v>14652</v>
      </c>
      <c r="B10015">
        <v>75211662</v>
      </c>
      <c r="C10015" t="s">
        <v>16</v>
      </c>
      <c r="D10015" s="158" t="str">
        <f>IF(Tabel_Forespørgsel_fra_Visma28[[#This Row],[SupProd]]=" "," "," - "&amp;Tabel_Forespørgsel_fra_Visma28[[#This Row],[SupProd]])</f>
        <v xml:space="preserve"> </v>
      </c>
      <c r="E10015" t="s">
        <v>16</v>
      </c>
      <c r="F10015" s="158" t="str">
        <f>IF(Tabel_Forespørgsel_fra_Visma28[[#This Row],[SupDescr]]=" "," "," - "&amp;Tabel_Forespørgsel_fra_Visma28[[#This Row],[SupDescr]])</f>
        <v xml:space="preserve"> </v>
      </c>
      <c r="G10015" t="s">
        <v>7015</v>
      </c>
      <c r="H10015">
        <v>1</v>
      </c>
      <c r="I10015" s="158" t="str">
        <f>IF(A10015=A10014,I10014&amp;CHAR(10)&amp;"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6" spans="1:9" x14ac:dyDescent="0.25">
      <c r="A10016" t="s">
        <v>14078</v>
      </c>
      <c r="B10016">
        <v>70120140</v>
      </c>
      <c r="C10016" t="s">
        <v>16</v>
      </c>
      <c r="D10016" s="158" t="str">
        <f>IF(Tabel_Forespørgsel_fra_Visma28[[#This Row],[SupProd]]=" "," "," - "&amp;Tabel_Forespørgsel_fra_Visma28[[#This Row],[SupProd]])</f>
        <v xml:space="preserve"> </v>
      </c>
      <c r="E10016" t="s">
        <v>16</v>
      </c>
      <c r="F10016" s="158" t="str">
        <f>IF(Tabel_Forespørgsel_fra_Visma28[[#This Row],[SupDescr]]=" "," "," - "&amp;Tabel_Forespørgsel_fra_Visma28[[#This Row],[SupDescr]])</f>
        <v xml:space="preserve"> </v>
      </c>
      <c r="G10016" t="s">
        <v>2467</v>
      </c>
      <c r="H10016">
        <v>1</v>
      </c>
      <c r="I10016" s="158" t="str">
        <f>IF(A10016=A10015,I10015&amp;CHAR(10)&amp;"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17" spans="1:9" x14ac:dyDescent="0.25">
      <c r="A10017" t="s">
        <v>8826</v>
      </c>
      <c r="B10017">
        <v>75211662</v>
      </c>
      <c r="C10017" t="s">
        <v>16</v>
      </c>
      <c r="D10017" s="158" t="str">
        <f>IF(Tabel_Forespørgsel_fra_Visma28[[#This Row],[SupProd]]=" "," "," - "&amp;Tabel_Forespørgsel_fra_Visma28[[#This Row],[SupProd]])</f>
        <v xml:space="preserve"> </v>
      </c>
      <c r="E10017" t="s">
        <v>16</v>
      </c>
      <c r="F10017" s="158" t="str">
        <f>IF(Tabel_Forespørgsel_fra_Visma28[[#This Row],[SupDescr]]=" "," "," - "&amp;Tabel_Forespørgsel_fra_Visma28[[#This Row],[SupDescr]])</f>
        <v xml:space="preserve"> </v>
      </c>
      <c r="G10017" t="s">
        <v>7015</v>
      </c>
      <c r="H10017">
        <v>1</v>
      </c>
      <c r="I10017" s="158" t="str">
        <f>IF(A10017=A10016,I10016&amp;CHAR(10)&amp;"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8" spans="1:9" x14ac:dyDescent="0.25">
      <c r="A10018" t="s">
        <v>8824</v>
      </c>
      <c r="B10018">
        <v>75211662</v>
      </c>
      <c r="C10018" t="s">
        <v>16</v>
      </c>
      <c r="D10018" s="158" t="str">
        <f>IF(Tabel_Forespørgsel_fra_Visma28[[#This Row],[SupProd]]=" "," "," - "&amp;Tabel_Forespørgsel_fra_Visma28[[#This Row],[SupProd]])</f>
        <v xml:space="preserve"> </v>
      </c>
      <c r="E10018" t="s">
        <v>16</v>
      </c>
      <c r="F10018" s="158" t="str">
        <f>IF(Tabel_Forespørgsel_fra_Visma28[[#This Row],[SupDescr]]=" "," "," - "&amp;Tabel_Forespørgsel_fra_Visma28[[#This Row],[SupDescr]])</f>
        <v xml:space="preserve"> </v>
      </c>
      <c r="G10018" t="s">
        <v>7015</v>
      </c>
      <c r="H10018">
        <v>1</v>
      </c>
      <c r="I10018" s="158" t="str">
        <f>IF(A10018=A10017,I10017&amp;CHAR(10)&amp;"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9" spans="1:9" x14ac:dyDescent="0.25">
      <c r="A10019" t="s">
        <v>8823</v>
      </c>
      <c r="B10019">
        <v>75211662</v>
      </c>
      <c r="C10019" t="s">
        <v>16</v>
      </c>
      <c r="D10019" s="158" t="str">
        <f>IF(Tabel_Forespørgsel_fra_Visma28[[#This Row],[SupProd]]=" "," "," - "&amp;Tabel_Forespørgsel_fra_Visma28[[#This Row],[SupProd]])</f>
        <v xml:space="preserve"> </v>
      </c>
      <c r="E10019" t="s">
        <v>16</v>
      </c>
      <c r="F10019" s="158" t="str">
        <f>IF(Tabel_Forespørgsel_fra_Visma28[[#This Row],[SupDescr]]=" "," "," - "&amp;Tabel_Forespørgsel_fra_Visma28[[#This Row],[SupDescr]])</f>
        <v xml:space="preserve"> </v>
      </c>
      <c r="G10019" t="s">
        <v>7015</v>
      </c>
      <c r="H10019">
        <v>1</v>
      </c>
      <c r="I10019" s="158" t="str">
        <f>IF(A10019=A10018,I10018&amp;CHAR(10)&amp;"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20" spans="1:9" x14ac:dyDescent="0.25">
      <c r="A10020" t="s">
        <v>8825</v>
      </c>
      <c r="B10020">
        <v>75211662</v>
      </c>
      <c r="C10020" t="s">
        <v>16</v>
      </c>
      <c r="D10020" s="158" t="str">
        <f>IF(Tabel_Forespørgsel_fra_Visma28[[#This Row],[SupProd]]=" "," "," - "&amp;Tabel_Forespørgsel_fra_Visma28[[#This Row],[SupProd]])</f>
        <v xml:space="preserve"> </v>
      </c>
      <c r="E10020" t="s">
        <v>16</v>
      </c>
      <c r="F10020" s="158" t="str">
        <f>IF(Tabel_Forespørgsel_fra_Visma28[[#This Row],[SupDescr]]=" "," "," - "&amp;Tabel_Forespørgsel_fra_Visma28[[#This Row],[SupDescr]])</f>
        <v xml:space="preserve"> </v>
      </c>
      <c r="G10020" t="s">
        <v>7015</v>
      </c>
      <c r="H10020">
        <v>1</v>
      </c>
      <c r="I10020" s="158" t="str">
        <f>IF(A10020=A10019,I10019&amp;CHAR(10)&amp;"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21" spans="1:9" x14ac:dyDescent="0.25">
      <c r="A10021" t="s">
        <v>11518</v>
      </c>
      <c r="B10021">
        <v>75577000</v>
      </c>
      <c r="C10021" t="s">
        <v>16</v>
      </c>
      <c r="D10021" s="158" t="str">
        <f>IF(Tabel_Forespørgsel_fra_Visma28[[#This Row],[SupProd]]=" "," "," - "&amp;Tabel_Forespørgsel_fra_Visma28[[#This Row],[SupProd]])</f>
        <v xml:space="preserve"> </v>
      </c>
      <c r="E10021" t="s">
        <v>16</v>
      </c>
      <c r="F10021" s="158" t="str">
        <f>IF(Tabel_Forespørgsel_fra_Visma28[[#This Row],[SupDescr]]=" "," "," - "&amp;Tabel_Forespørgsel_fra_Visma28[[#This Row],[SupDescr]])</f>
        <v xml:space="preserve"> </v>
      </c>
      <c r="G10021" t="s">
        <v>3759</v>
      </c>
      <c r="H10021">
        <v>2</v>
      </c>
      <c r="I10021" s="158" t="str">
        <f>IF(A10021=A10020,I10020&amp;CHAR(10)&amp;"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022" spans="1:9" x14ac:dyDescent="0.25">
      <c r="A10022" t="s">
        <v>11542</v>
      </c>
      <c r="B10022">
        <v>75180019</v>
      </c>
      <c r="C10022" t="s">
        <v>16</v>
      </c>
      <c r="D10022" s="158" t="str">
        <f>IF(Tabel_Forespørgsel_fra_Visma28[[#This Row],[SupProd]]=" "," "," - "&amp;Tabel_Forespørgsel_fra_Visma28[[#This Row],[SupProd]])</f>
        <v xml:space="preserve"> </v>
      </c>
      <c r="E10022" t="s">
        <v>16</v>
      </c>
      <c r="F10022" s="158" t="str">
        <f>IF(Tabel_Forespørgsel_fra_Visma28[[#This Row],[SupDescr]]=" "," "," - "&amp;Tabel_Forespørgsel_fra_Visma28[[#This Row],[SupDescr]])</f>
        <v xml:space="preserve"> </v>
      </c>
      <c r="G10022" t="s">
        <v>2430</v>
      </c>
      <c r="H10022">
        <v>1</v>
      </c>
      <c r="I10022" s="158" t="str">
        <f>IF(A10022=A10021,I10021&amp;CHAR(10)&amp;"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23" spans="1:9" x14ac:dyDescent="0.25">
      <c r="A10023" t="s">
        <v>11651</v>
      </c>
      <c r="B10023">
        <v>75180019</v>
      </c>
      <c r="C10023" t="s">
        <v>16</v>
      </c>
      <c r="D10023" s="158" t="str">
        <f>IF(Tabel_Forespørgsel_fra_Visma28[[#This Row],[SupProd]]=" "," "," - "&amp;Tabel_Forespørgsel_fra_Visma28[[#This Row],[SupProd]])</f>
        <v xml:space="preserve"> </v>
      </c>
      <c r="E10023" t="s">
        <v>16</v>
      </c>
      <c r="F10023" s="158" t="str">
        <f>IF(Tabel_Forespørgsel_fra_Visma28[[#This Row],[SupDescr]]=" "," "," - "&amp;Tabel_Forespørgsel_fra_Visma28[[#This Row],[SupDescr]])</f>
        <v xml:space="preserve"> </v>
      </c>
      <c r="G10023" t="s">
        <v>2430</v>
      </c>
      <c r="H10023">
        <v>1</v>
      </c>
      <c r="I10023" s="158" t="str">
        <f>IF(A10023=A10022,I10022&amp;CHAR(10)&amp;"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24" spans="1:9" x14ac:dyDescent="0.25">
      <c r="A10024" t="s">
        <v>10980</v>
      </c>
      <c r="B10024">
        <v>66158040</v>
      </c>
      <c r="C10024" t="s">
        <v>16</v>
      </c>
      <c r="D10024" s="158" t="str">
        <f>IF(Tabel_Forespørgsel_fra_Visma28[[#This Row],[SupProd]]=" "," "," - "&amp;Tabel_Forespørgsel_fra_Visma28[[#This Row],[SupProd]])</f>
        <v xml:space="preserve"> </v>
      </c>
      <c r="E10024" t="s">
        <v>16</v>
      </c>
      <c r="F10024" s="158" t="str">
        <f>IF(Tabel_Forespørgsel_fra_Visma28[[#This Row],[SupDescr]]=" "," "," - "&amp;Tabel_Forespørgsel_fra_Visma28[[#This Row],[SupDescr]])</f>
        <v xml:space="preserve"> </v>
      </c>
      <c r="G10024" t="s">
        <v>13920</v>
      </c>
      <c r="H10024">
        <v>1</v>
      </c>
      <c r="I10024" s="158" t="str">
        <f>IF(A10024=A10023,I10023&amp;CHAR(10)&amp;"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25" spans="1:9" x14ac:dyDescent="0.25">
      <c r="A10025" t="s">
        <v>16652</v>
      </c>
      <c r="B10025">
        <v>70120140</v>
      </c>
      <c r="C10025" t="s">
        <v>16</v>
      </c>
      <c r="D10025" s="158" t="str">
        <f>IF(Tabel_Forespørgsel_fra_Visma28[[#This Row],[SupProd]]=" "," "," - "&amp;Tabel_Forespørgsel_fra_Visma28[[#This Row],[SupProd]])</f>
        <v xml:space="preserve"> </v>
      </c>
      <c r="E10025" t="s">
        <v>16</v>
      </c>
      <c r="F10025" s="158" t="str">
        <f>IF(Tabel_Forespørgsel_fra_Visma28[[#This Row],[SupDescr]]=" "," "," - "&amp;Tabel_Forespørgsel_fra_Visma28[[#This Row],[SupDescr]])</f>
        <v xml:space="preserve"> </v>
      </c>
      <c r="G10025" t="s">
        <v>2467</v>
      </c>
      <c r="H10025">
        <v>1</v>
      </c>
      <c r="I10025" s="158" t="str">
        <f>IF(A10025=A10024,I10024&amp;CHAR(10)&amp;"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26" spans="1:9" x14ac:dyDescent="0.25">
      <c r="A10026" t="s">
        <v>16657</v>
      </c>
      <c r="B10026">
        <v>70120140</v>
      </c>
      <c r="C10026" t="s">
        <v>16</v>
      </c>
      <c r="D10026" s="158" t="str">
        <f>IF(Tabel_Forespørgsel_fra_Visma28[[#This Row],[SupProd]]=" "," "," - "&amp;Tabel_Forespørgsel_fra_Visma28[[#This Row],[SupProd]])</f>
        <v xml:space="preserve"> </v>
      </c>
      <c r="E10026" t="s">
        <v>16</v>
      </c>
      <c r="F10026" s="158" t="str">
        <f>IF(Tabel_Forespørgsel_fra_Visma28[[#This Row],[SupDescr]]=" "," "," - "&amp;Tabel_Forespørgsel_fra_Visma28[[#This Row],[SupDescr]])</f>
        <v xml:space="preserve"> </v>
      </c>
      <c r="G10026" t="s">
        <v>2467</v>
      </c>
      <c r="H10026">
        <v>1</v>
      </c>
      <c r="I10026" s="158" t="str">
        <f>IF(A10026=A10025,I10025&amp;CHAR(10)&amp;"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27" spans="1:9" x14ac:dyDescent="0.25">
      <c r="A10027" t="s">
        <v>12282</v>
      </c>
      <c r="B10027">
        <v>75211662</v>
      </c>
      <c r="C10027" t="s">
        <v>16</v>
      </c>
      <c r="D10027" s="158" t="str">
        <f>IF(Tabel_Forespørgsel_fra_Visma28[[#This Row],[SupProd]]=" "," "," - "&amp;Tabel_Forespørgsel_fra_Visma28[[#This Row],[SupProd]])</f>
        <v xml:space="preserve"> </v>
      </c>
      <c r="E10027" t="s">
        <v>16</v>
      </c>
      <c r="F10027" s="158" t="str">
        <f>IF(Tabel_Forespørgsel_fra_Visma28[[#This Row],[SupDescr]]=" "," "," - "&amp;Tabel_Forespørgsel_fra_Visma28[[#This Row],[SupDescr]])</f>
        <v xml:space="preserve"> </v>
      </c>
      <c r="G10027" t="s">
        <v>7015</v>
      </c>
      <c r="H10027">
        <v>1</v>
      </c>
      <c r="I10027" s="158" t="str">
        <f>IF(A10027=A10026,I10026&amp;CHAR(10)&amp;"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28" spans="1:9" x14ac:dyDescent="0.25">
      <c r="A10028" t="s">
        <v>12281</v>
      </c>
      <c r="B10028">
        <v>75211662</v>
      </c>
      <c r="C10028" t="s">
        <v>16</v>
      </c>
      <c r="D10028" s="158" t="str">
        <f>IF(Tabel_Forespørgsel_fra_Visma28[[#This Row],[SupProd]]=" "," "," - "&amp;Tabel_Forespørgsel_fra_Visma28[[#This Row],[SupProd]])</f>
        <v xml:space="preserve"> </v>
      </c>
      <c r="E10028" t="s">
        <v>16</v>
      </c>
      <c r="F10028" s="158" t="str">
        <f>IF(Tabel_Forespørgsel_fra_Visma28[[#This Row],[SupDescr]]=" "," "," - "&amp;Tabel_Forespørgsel_fra_Visma28[[#This Row],[SupDescr]])</f>
        <v xml:space="preserve"> </v>
      </c>
      <c r="G10028" t="s">
        <v>7015</v>
      </c>
      <c r="H10028">
        <v>1</v>
      </c>
      <c r="I10028" s="158" t="str">
        <f>IF(A10028=A10027,I10027&amp;CHAR(10)&amp;"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29" spans="1:9" x14ac:dyDescent="0.25">
      <c r="A10029" t="s">
        <v>12277</v>
      </c>
      <c r="B10029">
        <v>75211662</v>
      </c>
      <c r="C10029" t="s">
        <v>16</v>
      </c>
      <c r="D10029" s="158" t="str">
        <f>IF(Tabel_Forespørgsel_fra_Visma28[[#This Row],[SupProd]]=" "," "," - "&amp;Tabel_Forespørgsel_fra_Visma28[[#This Row],[SupProd]])</f>
        <v xml:space="preserve"> </v>
      </c>
      <c r="E10029" t="s">
        <v>16</v>
      </c>
      <c r="F10029" s="158" t="str">
        <f>IF(Tabel_Forespørgsel_fra_Visma28[[#This Row],[SupDescr]]=" "," "," - "&amp;Tabel_Forespørgsel_fra_Visma28[[#This Row],[SupDescr]])</f>
        <v xml:space="preserve"> </v>
      </c>
      <c r="G10029" t="s">
        <v>7015</v>
      </c>
      <c r="H10029">
        <v>1</v>
      </c>
      <c r="I10029" s="158" t="str">
        <f>IF(A10029=A10028,I10028&amp;CHAR(10)&amp;"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30" spans="1:9" x14ac:dyDescent="0.25">
      <c r="A10030" t="s">
        <v>12278</v>
      </c>
      <c r="B10030">
        <v>75211662</v>
      </c>
      <c r="C10030" t="s">
        <v>16</v>
      </c>
      <c r="D10030" s="158" t="str">
        <f>IF(Tabel_Forespørgsel_fra_Visma28[[#This Row],[SupProd]]=" "," "," - "&amp;Tabel_Forespørgsel_fra_Visma28[[#This Row],[SupProd]])</f>
        <v xml:space="preserve"> </v>
      </c>
      <c r="E10030" t="s">
        <v>16</v>
      </c>
      <c r="F10030" s="158" t="str">
        <f>IF(Tabel_Forespørgsel_fra_Visma28[[#This Row],[SupDescr]]=" "," "," - "&amp;Tabel_Forespørgsel_fra_Visma28[[#This Row],[SupDescr]])</f>
        <v xml:space="preserve"> </v>
      </c>
      <c r="G10030" t="s">
        <v>7015</v>
      </c>
      <c r="H10030">
        <v>1</v>
      </c>
      <c r="I10030" s="158" t="str">
        <f>IF(A10030=A10029,I10029&amp;CHAR(10)&amp;"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31" spans="1:9" x14ac:dyDescent="0.25">
      <c r="A10031" t="s">
        <v>12279</v>
      </c>
      <c r="B10031">
        <v>75211662</v>
      </c>
      <c r="C10031" t="s">
        <v>16</v>
      </c>
      <c r="D10031" s="158" t="str">
        <f>IF(Tabel_Forespørgsel_fra_Visma28[[#This Row],[SupProd]]=" "," "," - "&amp;Tabel_Forespørgsel_fra_Visma28[[#This Row],[SupProd]])</f>
        <v xml:space="preserve"> </v>
      </c>
      <c r="E10031" t="s">
        <v>16</v>
      </c>
      <c r="F10031" s="158" t="str">
        <f>IF(Tabel_Forespørgsel_fra_Visma28[[#This Row],[SupDescr]]=" "," "," - "&amp;Tabel_Forespørgsel_fra_Visma28[[#This Row],[SupDescr]])</f>
        <v xml:space="preserve"> </v>
      </c>
      <c r="G10031" t="s">
        <v>7015</v>
      </c>
      <c r="H10031">
        <v>1</v>
      </c>
      <c r="I10031" s="158" t="str">
        <f>IF(A10031=A10030,I10030&amp;CHAR(10)&amp;"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32" spans="1:9" x14ac:dyDescent="0.25">
      <c r="A10032" t="s">
        <v>12280</v>
      </c>
      <c r="B10032">
        <v>75211662</v>
      </c>
      <c r="C10032" t="s">
        <v>16</v>
      </c>
      <c r="D10032" s="158" t="str">
        <f>IF(Tabel_Forespørgsel_fra_Visma28[[#This Row],[SupProd]]=" "," "," - "&amp;Tabel_Forespørgsel_fra_Visma28[[#This Row],[SupProd]])</f>
        <v xml:space="preserve"> </v>
      </c>
      <c r="E10032" t="s">
        <v>16</v>
      </c>
      <c r="F10032" s="158" t="str">
        <f>IF(Tabel_Forespørgsel_fra_Visma28[[#This Row],[SupDescr]]=" "," "," - "&amp;Tabel_Forespørgsel_fra_Visma28[[#This Row],[SupDescr]])</f>
        <v xml:space="preserve"> </v>
      </c>
      <c r="G10032" t="s">
        <v>7015</v>
      </c>
      <c r="H10032">
        <v>1</v>
      </c>
      <c r="I10032" s="158" t="str">
        <f>IF(A10032=A10031,I10031&amp;CHAR(10)&amp;"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33" spans="1:9" x14ac:dyDescent="0.25">
      <c r="A10033" t="s">
        <v>14552</v>
      </c>
      <c r="B10033">
        <v>75586804</v>
      </c>
      <c r="C10033" t="s">
        <v>16</v>
      </c>
      <c r="D10033" s="158" t="str">
        <f>IF(Tabel_Forespørgsel_fra_Visma28[[#This Row],[SupProd]]=" "," "," - "&amp;Tabel_Forespørgsel_fra_Visma28[[#This Row],[SupProd]])</f>
        <v xml:space="preserve"> </v>
      </c>
      <c r="E10033" t="s">
        <v>16</v>
      </c>
      <c r="F10033" s="158" t="str">
        <f>IF(Tabel_Forespørgsel_fra_Visma28[[#This Row],[SupDescr]]=" "," "," - "&amp;Tabel_Forespørgsel_fra_Visma28[[#This Row],[SupDescr]])</f>
        <v xml:space="preserve"> </v>
      </c>
      <c r="G10033" t="s">
        <v>3787</v>
      </c>
      <c r="H10033">
        <v>1</v>
      </c>
      <c r="I10033" s="158" t="str">
        <f>IF(A10033=A10032,I10032&amp;CHAR(10)&amp;"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10034" spans="1:9" x14ac:dyDescent="0.25">
      <c r="A10034" t="s">
        <v>12196</v>
      </c>
      <c r="B10034">
        <v>57617080</v>
      </c>
      <c r="C10034" t="s">
        <v>16</v>
      </c>
      <c r="D10034" s="158" t="str">
        <f>IF(Tabel_Forespørgsel_fra_Visma28[[#This Row],[SupProd]]=" "," "," - "&amp;Tabel_Forespørgsel_fra_Visma28[[#This Row],[SupProd]])</f>
        <v xml:space="preserve"> </v>
      </c>
      <c r="E10034" t="s">
        <v>16</v>
      </c>
      <c r="F10034" s="158" t="str">
        <f>IF(Tabel_Forespørgsel_fra_Visma28[[#This Row],[SupDescr]]=" "," "," - "&amp;Tabel_Forespørgsel_fra_Visma28[[#This Row],[SupDescr]])</f>
        <v xml:space="preserve"> </v>
      </c>
      <c r="G10034" t="s">
        <v>11284</v>
      </c>
      <c r="H10034">
        <v>1</v>
      </c>
      <c r="I10034" s="158" t="str">
        <f>IF(A10034=A10033,I10033&amp;CHAR(10)&amp;"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10035" spans="1:9" x14ac:dyDescent="0.25">
      <c r="A10035" t="s">
        <v>12192</v>
      </c>
      <c r="B10035">
        <v>57617080</v>
      </c>
      <c r="C10035" t="s">
        <v>16</v>
      </c>
      <c r="D10035" s="158" t="str">
        <f>IF(Tabel_Forespørgsel_fra_Visma28[[#This Row],[SupProd]]=" "," "," - "&amp;Tabel_Forespørgsel_fra_Visma28[[#This Row],[SupProd]])</f>
        <v xml:space="preserve"> </v>
      </c>
      <c r="E10035" t="s">
        <v>16</v>
      </c>
      <c r="F10035" s="158" t="str">
        <f>IF(Tabel_Forespørgsel_fra_Visma28[[#This Row],[SupDescr]]=" "," "," - "&amp;Tabel_Forespørgsel_fra_Visma28[[#This Row],[SupDescr]])</f>
        <v xml:space="preserve"> </v>
      </c>
      <c r="G10035" t="s">
        <v>11284</v>
      </c>
      <c r="H10035">
        <v>1</v>
      </c>
      <c r="I10035" s="158" t="str">
        <f>IF(A10035=A10034,I10034&amp;CHAR(10)&amp;"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10036" spans="1:9" x14ac:dyDescent="0.25">
      <c r="A10036" t="s">
        <v>10908</v>
      </c>
      <c r="B10036">
        <v>29458561</v>
      </c>
      <c r="C10036" t="s">
        <v>16</v>
      </c>
      <c r="D10036" s="158" t="str">
        <f>IF(Tabel_Forespørgsel_fra_Visma28[[#This Row],[SupProd]]=" "," "," - "&amp;Tabel_Forespørgsel_fra_Visma28[[#This Row],[SupProd]])</f>
        <v xml:space="preserve"> </v>
      </c>
      <c r="E10036" t="s">
        <v>16</v>
      </c>
      <c r="F10036" s="158" t="str">
        <f>IF(Tabel_Forespørgsel_fra_Visma28[[#This Row],[SupDescr]]=" "," "," - "&amp;Tabel_Forespørgsel_fra_Visma28[[#This Row],[SupDescr]])</f>
        <v xml:space="preserve"> </v>
      </c>
      <c r="G10036" t="s">
        <v>14111</v>
      </c>
      <c r="H10036">
        <v>1</v>
      </c>
      <c r="I10036" s="158" t="str">
        <f>IF(A10036=A10035,I10035&amp;CHAR(10)&amp;"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A/S  </v>
      </c>
    </row>
    <row r="10037" spans="1:9" x14ac:dyDescent="0.25">
      <c r="A10037" t="s">
        <v>41257</v>
      </c>
      <c r="B10037">
        <v>75577000</v>
      </c>
      <c r="C10037" t="s">
        <v>16</v>
      </c>
      <c r="D10037" s="158" t="str">
        <f>IF(Tabel_Forespørgsel_fra_Visma28[[#This Row],[SupProd]]=" "," "," - "&amp;Tabel_Forespørgsel_fra_Visma28[[#This Row],[SupProd]])</f>
        <v xml:space="preserve"> </v>
      </c>
      <c r="E10037" t="s">
        <v>16</v>
      </c>
      <c r="F10037" s="158" t="str">
        <f>IF(Tabel_Forespørgsel_fra_Visma28[[#This Row],[SupDescr]]=" "," "," - "&amp;Tabel_Forespørgsel_fra_Visma28[[#This Row],[SupDescr]])</f>
        <v xml:space="preserve"> </v>
      </c>
      <c r="G10037" t="s">
        <v>3759</v>
      </c>
      <c r="H10037">
        <v>1</v>
      </c>
      <c r="I10037" s="158" t="str">
        <f>IF(A10037=A10036,I10036&amp;CHAR(10)&amp;"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038" spans="1:9" x14ac:dyDescent="0.25">
      <c r="A10038" t="s">
        <v>41257</v>
      </c>
      <c r="B10038">
        <v>76569900</v>
      </c>
      <c r="C10038" t="s">
        <v>16</v>
      </c>
      <c r="D10038" s="158" t="str">
        <f>IF(Tabel_Forespørgsel_fra_Visma28[[#This Row],[SupProd]]=" "," "," - "&amp;Tabel_Forespørgsel_fra_Visma28[[#This Row],[SupProd]])</f>
        <v xml:space="preserve"> </v>
      </c>
      <c r="E10038" t="s">
        <v>16</v>
      </c>
      <c r="F10038" s="158" t="str">
        <f>IF(Tabel_Forespørgsel_fra_Visma28[[#This Row],[SupDescr]]=" "," "," - "&amp;Tabel_Forespørgsel_fra_Visma28[[#This Row],[SupDescr]])</f>
        <v xml:space="preserve"> </v>
      </c>
      <c r="G10038" t="s">
        <v>41086</v>
      </c>
      <c r="H10038">
        <v>2</v>
      </c>
      <c r="I10038" s="158" t="str">
        <f>IF(A10038=A10037,I10037&amp;CHAR(10)&amp;"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EMS  </v>
      </c>
    </row>
    <row r="10039" spans="1:9" x14ac:dyDescent="0.25">
      <c r="A10039" t="s">
        <v>14409</v>
      </c>
      <c r="B10039">
        <v>96266400</v>
      </c>
      <c r="C10039" t="s">
        <v>16</v>
      </c>
      <c r="D10039" s="158" t="str">
        <f>IF(Tabel_Forespørgsel_fra_Visma28[[#This Row],[SupProd]]=" "," "," - "&amp;Tabel_Forespørgsel_fra_Visma28[[#This Row],[SupProd]])</f>
        <v xml:space="preserve"> </v>
      </c>
      <c r="E10039" t="s">
        <v>16</v>
      </c>
      <c r="F10039" s="158" t="str">
        <f>IF(Tabel_Forespørgsel_fra_Visma28[[#This Row],[SupDescr]]=" "," "," - "&amp;Tabel_Forespørgsel_fra_Visma28[[#This Row],[SupDescr]])</f>
        <v xml:space="preserve"> </v>
      </c>
      <c r="G10039" t="s">
        <v>13916</v>
      </c>
      <c r="H10039">
        <v>1</v>
      </c>
      <c r="I10039" s="158" t="str">
        <f>IF(A10039=A10038,I10038&amp;CHAR(10)&amp;"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0" spans="1:9" x14ac:dyDescent="0.25">
      <c r="A10040" t="s">
        <v>14411</v>
      </c>
      <c r="B10040">
        <v>96266400</v>
      </c>
      <c r="C10040" t="s">
        <v>16</v>
      </c>
      <c r="D10040" s="158" t="str">
        <f>IF(Tabel_Forespørgsel_fra_Visma28[[#This Row],[SupProd]]=" "," "," - "&amp;Tabel_Forespørgsel_fra_Visma28[[#This Row],[SupProd]])</f>
        <v xml:space="preserve"> </v>
      </c>
      <c r="E10040" t="s">
        <v>16</v>
      </c>
      <c r="F10040" s="158" t="str">
        <f>IF(Tabel_Forespørgsel_fra_Visma28[[#This Row],[SupDescr]]=" "," "," - "&amp;Tabel_Forespørgsel_fra_Visma28[[#This Row],[SupDescr]])</f>
        <v xml:space="preserve"> </v>
      </c>
      <c r="G10040" t="s">
        <v>13916</v>
      </c>
      <c r="H10040">
        <v>1</v>
      </c>
      <c r="I10040" s="158" t="str">
        <f>IF(A10040=A10039,I10039&amp;CHAR(10)&amp;"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1" spans="1:9" x14ac:dyDescent="0.25">
      <c r="A10041" t="s">
        <v>14058</v>
      </c>
      <c r="B10041">
        <v>75577000</v>
      </c>
      <c r="C10041" t="s">
        <v>16</v>
      </c>
      <c r="D10041" s="158" t="str">
        <f>IF(Tabel_Forespørgsel_fra_Visma28[[#This Row],[SupProd]]=" "," "," - "&amp;Tabel_Forespørgsel_fra_Visma28[[#This Row],[SupProd]])</f>
        <v xml:space="preserve"> </v>
      </c>
      <c r="E10041" t="s">
        <v>16</v>
      </c>
      <c r="F10041" s="158" t="str">
        <f>IF(Tabel_Forespørgsel_fra_Visma28[[#This Row],[SupDescr]]=" "," "," - "&amp;Tabel_Forespørgsel_fra_Visma28[[#This Row],[SupDescr]])</f>
        <v xml:space="preserve"> </v>
      </c>
      <c r="G10041" t="s">
        <v>3759</v>
      </c>
      <c r="H10041">
        <v>1</v>
      </c>
      <c r="I10041" s="158" t="str">
        <f>IF(A10041=A10040,I10040&amp;CHAR(10)&amp;"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042" spans="1:9" x14ac:dyDescent="0.25">
      <c r="A10042" t="s">
        <v>14120</v>
      </c>
      <c r="B10042">
        <v>96266400</v>
      </c>
      <c r="C10042" t="s">
        <v>16</v>
      </c>
      <c r="D10042" s="158" t="str">
        <f>IF(Tabel_Forespørgsel_fra_Visma28[[#This Row],[SupProd]]=" "," "," - "&amp;Tabel_Forespørgsel_fra_Visma28[[#This Row],[SupProd]])</f>
        <v xml:space="preserve"> </v>
      </c>
      <c r="E10042" t="s">
        <v>16</v>
      </c>
      <c r="F10042" s="158" t="str">
        <f>IF(Tabel_Forespørgsel_fra_Visma28[[#This Row],[SupDescr]]=" "," "," - "&amp;Tabel_Forespørgsel_fra_Visma28[[#This Row],[SupDescr]])</f>
        <v xml:space="preserve"> </v>
      </c>
      <c r="G10042" t="s">
        <v>13916</v>
      </c>
      <c r="H10042">
        <v>1</v>
      </c>
      <c r="I10042" s="158" t="str">
        <f>IF(A10042=A10041,I10041&amp;CHAR(10)&amp;"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3" spans="1:9" x14ac:dyDescent="0.25">
      <c r="A10043" t="s">
        <v>14123</v>
      </c>
      <c r="B10043">
        <v>96266400</v>
      </c>
      <c r="C10043" t="s">
        <v>16</v>
      </c>
      <c r="D10043" s="158" t="str">
        <f>IF(Tabel_Forespørgsel_fra_Visma28[[#This Row],[SupProd]]=" "," "," - "&amp;Tabel_Forespørgsel_fra_Visma28[[#This Row],[SupProd]])</f>
        <v xml:space="preserve"> </v>
      </c>
      <c r="E10043" t="s">
        <v>16</v>
      </c>
      <c r="F10043" s="158" t="str">
        <f>IF(Tabel_Forespørgsel_fra_Visma28[[#This Row],[SupDescr]]=" "," "," - "&amp;Tabel_Forespørgsel_fra_Visma28[[#This Row],[SupDescr]])</f>
        <v xml:space="preserve"> </v>
      </c>
      <c r="G10043" t="s">
        <v>13916</v>
      </c>
      <c r="H10043">
        <v>1</v>
      </c>
      <c r="I10043" s="158" t="str">
        <f>IF(A10043=A10042,I10042&amp;CHAR(10)&amp;"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4" spans="1:9" x14ac:dyDescent="0.25">
      <c r="A10044" t="s">
        <v>41222</v>
      </c>
      <c r="B10044">
        <v>76569900</v>
      </c>
      <c r="C10044" t="s">
        <v>16</v>
      </c>
      <c r="D10044" s="158" t="str">
        <f>IF(Tabel_Forespørgsel_fra_Visma28[[#This Row],[SupProd]]=" "," "," - "&amp;Tabel_Forespørgsel_fra_Visma28[[#This Row],[SupProd]])</f>
        <v xml:space="preserve"> </v>
      </c>
      <c r="E10044" t="s">
        <v>16</v>
      </c>
      <c r="F10044" s="158" t="str">
        <f>IF(Tabel_Forespørgsel_fra_Visma28[[#This Row],[SupDescr]]=" "," "," - "&amp;Tabel_Forespørgsel_fra_Visma28[[#This Row],[SupDescr]])</f>
        <v xml:space="preserve"> </v>
      </c>
      <c r="G10044" t="s">
        <v>41086</v>
      </c>
      <c r="H10044">
        <v>1</v>
      </c>
      <c r="I10044" s="158" t="str">
        <f>IF(A10044=A10043,I10043&amp;CHAR(10)&amp;"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10045" spans="1:9" x14ac:dyDescent="0.25">
      <c r="A10045" t="s">
        <v>41410</v>
      </c>
      <c r="B10045">
        <v>96266400</v>
      </c>
      <c r="C10045" t="s">
        <v>16</v>
      </c>
      <c r="D10045" s="158" t="str">
        <f>IF(Tabel_Forespørgsel_fra_Visma28[[#This Row],[SupProd]]=" "," "," - "&amp;Tabel_Forespørgsel_fra_Visma28[[#This Row],[SupProd]])</f>
        <v xml:space="preserve"> </v>
      </c>
      <c r="E10045" t="s">
        <v>16</v>
      </c>
      <c r="F10045" s="158" t="str">
        <f>IF(Tabel_Forespørgsel_fra_Visma28[[#This Row],[SupDescr]]=" "," "," - "&amp;Tabel_Forespørgsel_fra_Visma28[[#This Row],[SupDescr]])</f>
        <v xml:space="preserve"> </v>
      </c>
      <c r="G10045" t="s">
        <v>13916</v>
      </c>
      <c r="H10045">
        <v>1</v>
      </c>
      <c r="I10045" s="158" t="str">
        <f>IF(A10045=A10044,I10044&amp;CHAR(10)&amp;"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6" spans="1:9" x14ac:dyDescent="0.25">
      <c r="A10046" t="s">
        <v>42048</v>
      </c>
      <c r="B10046">
        <v>46352425</v>
      </c>
      <c r="C10046" t="s">
        <v>16</v>
      </c>
      <c r="D10046" s="158" t="str">
        <f>IF(Tabel_Forespørgsel_fra_Visma28[[#This Row],[SupProd]]=" "," "," - "&amp;Tabel_Forespørgsel_fra_Visma28[[#This Row],[SupProd]])</f>
        <v xml:space="preserve"> </v>
      </c>
      <c r="E10046" t="s">
        <v>16</v>
      </c>
      <c r="F10046" s="158" t="str">
        <f>IF(Tabel_Forespørgsel_fra_Visma28[[#This Row],[SupDescr]]=" "," "," - "&amp;Tabel_Forespørgsel_fra_Visma28[[#This Row],[SupDescr]])</f>
        <v xml:space="preserve"> </v>
      </c>
      <c r="G10046" t="s">
        <v>14217</v>
      </c>
      <c r="H10046">
        <v>1</v>
      </c>
      <c r="I10046" s="158" t="str">
        <f>IF(A10046=A10045,I10045&amp;CHAR(10)&amp;"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10047" spans="1:9" x14ac:dyDescent="0.25">
      <c r="A10047" t="s">
        <v>40966</v>
      </c>
      <c r="B10047">
        <v>96266400</v>
      </c>
      <c r="C10047" t="s">
        <v>16</v>
      </c>
      <c r="D10047" s="158" t="str">
        <f>IF(Tabel_Forespørgsel_fra_Visma28[[#This Row],[SupProd]]=" "," "," - "&amp;Tabel_Forespørgsel_fra_Visma28[[#This Row],[SupProd]])</f>
        <v xml:space="preserve"> </v>
      </c>
      <c r="E10047" t="s">
        <v>16</v>
      </c>
      <c r="F10047" s="158" t="str">
        <f>IF(Tabel_Forespørgsel_fra_Visma28[[#This Row],[SupDescr]]=" "," "," - "&amp;Tabel_Forespørgsel_fra_Visma28[[#This Row],[SupDescr]])</f>
        <v xml:space="preserve"> </v>
      </c>
      <c r="G10047" t="s">
        <v>13916</v>
      </c>
      <c r="H10047">
        <v>1</v>
      </c>
      <c r="I10047" s="158" t="str">
        <f>IF(A10047=A10046,I10046&amp;CHAR(10)&amp;"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8" spans="1:9" x14ac:dyDescent="0.25">
      <c r="A10048" t="s">
        <v>11385</v>
      </c>
      <c r="B10048">
        <v>75180019</v>
      </c>
      <c r="C10048" t="s">
        <v>16</v>
      </c>
      <c r="D10048" s="158" t="str">
        <f>IF(Tabel_Forespørgsel_fra_Visma28[[#This Row],[SupProd]]=" "," "," - "&amp;Tabel_Forespørgsel_fra_Visma28[[#This Row],[SupProd]])</f>
        <v xml:space="preserve"> </v>
      </c>
      <c r="E10048" t="s">
        <v>16</v>
      </c>
      <c r="F10048" s="158" t="str">
        <f>IF(Tabel_Forespørgsel_fra_Visma28[[#This Row],[SupDescr]]=" "," "," - "&amp;Tabel_Forespørgsel_fra_Visma28[[#This Row],[SupDescr]])</f>
        <v xml:space="preserve"> </v>
      </c>
      <c r="G10048" t="s">
        <v>2430</v>
      </c>
      <c r="H10048">
        <v>1</v>
      </c>
      <c r="I10048" s="158" t="str">
        <f>IF(A10048=A10047,I10047&amp;CHAR(10)&amp;"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49" spans="1:9" x14ac:dyDescent="0.25">
      <c r="A10049" t="s">
        <v>11332</v>
      </c>
      <c r="B10049">
        <v>74755755</v>
      </c>
      <c r="C10049" t="s">
        <v>16</v>
      </c>
      <c r="D10049" s="158" t="str">
        <f>IF(Tabel_Forespørgsel_fra_Visma28[[#This Row],[SupProd]]=" "," "," - "&amp;Tabel_Forespørgsel_fra_Visma28[[#This Row],[SupProd]])</f>
        <v xml:space="preserve"> </v>
      </c>
      <c r="E10049" t="s">
        <v>16</v>
      </c>
      <c r="F10049" s="158" t="str">
        <f>IF(Tabel_Forespørgsel_fra_Visma28[[#This Row],[SupDescr]]=" "," "," - "&amp;Tabel_Forespørgsel_fra_Visma28[[#This Row],[SupDescr]])</f>
        <v xml:space="preserve"> </v>
      </c>
      <c r="G10049" t="s">
        <v>4786</v>
      </c>
      <c r="H10049">
        <v>1</v>
      </c>
      <c r="I10049" s="158" t="str">
        <f>IF(A10049=A10048,I10048&amp;CHAR(10)&amp;"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0050" spans="1:9" x14ac:dyDescent="0.25">
      <c r="A10050" t="s">
        <v>12283</v>
      </c>
      <c r="B10050">
        <v>74755755</v>
      </c>
      <c r="C10050" t="s">
        <v>16</v>
      </c>
      <c r="D10050" s="158" t="str">
        <f>IF(Tabel_Forespørgsel_fra_Visma28[[#This Row],[SupProd]]=" "," "," - "&amp;Tabel_Forespørgsel_fra_Visma28[[#This Row],[SupProd]])</f>
        <v xml:space="preserve"> </v>
      </c>
      <c r="E10050" t="s">
        <v>16</v>
      </c>
      <c r="F10050" s="158" t="str">
        <f>IF(Tabel_Forespørgsel_fra_Visma28[[#This Row],[SupDescr]]=" "," "," - "&amp;Tabel_Forespørgsel_fra_Visma28[[#This Row],[SupDescr]])</f>
        <v xml:space="preserve"> </v>
      </c>
      <c r="G10050" t="s">
        <v>4786</v>
      </c>
      <c r="H10050">
        <v>1</v>
      </c>
      <c r="I10050" s="158" t="str">
        <f>IF(A10050=A10049,I10049&amp;CHAR(10)&amp;"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0051" spans="1:9" x14ac:dyDescent="0.25">
      <c r="A10051" t="s">
        <v>12284</v>
      </c>
      <c r="B10051">
        <v>74755755</v>
      </c>
      <c r="C10051" t="s">
        <v>16</v>
      </c>
      <c r="D10051" s="158" t="str">
        <f>IF(Tabel_Forespørgsel_fra_Visma28[[#This Row],[SupProd]]=" "," "," - "&amp;Tabel_Forespørgsel_fra_Visma28[[#This Row],[SupProd]])</f>
        <v xml:space="preserve"> </v>
      </c>
      <c r="E10051" t="s">
        <v>16</v>
      </c>
      <c r="F10051" s="158" t="str">
        <f>IF(Tabel_Forespørgsel_fra_Visma28[[#This Row],[SupDescr]]=" "," "," - "&amp;Tabel_Forespørgsel_fra_Visma28[[#This Row],[SupDescr]])</f>
        <v xml:space="preserve"> </v>
      </c>
      <c r="G10051" t="s">
        <v>4786</v>
      </c>
      <c r="H10051">
        <v>1</v>
      </c>
      <c r="I10051" s="158" t="str">
        <f>IF(A10051=A10050,I10050&amp;CHAR(10)&amp;"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0052" spans="1:9" x14ac:dyDescent="0.25">
      <c r="A10052" t="s">
        <v>11582</v>
      </c>
      <c r="B10052">
        <v>76991777</v>
      </c>
      <c r="C10052" t="s">
        <v>16</v>
      </c>
      <c r="D10052" s="158" t="str">
        <f>IF(Tabel_Forespørgsel_fra_Visma28[[#This Row],[SupProd]]=" "," "," - "&amp;Tabel_Forespørgsel_fra_Visma28[[#This Row],[SupProd]])</f>
        <v xml:space="preserve"> </v>
      </c>
      <c r="E10052" t="s">
        <v>16</v>
      </c>
      <c r="F10052" s="158" t="str">
        <f>IF(Tabel_Forespørgsel_fra_Visma28[[#This Row],[SupDescr]]=" "," "," - "&amp;Tabel_Forespørgsel_fra_Visma28[[#This Row],[SupDescr]])</f>
        <v xml:space="preserve"> </v>
      </c>
      <c r="G10052" t="s">
        <v>10931</v>
      </c>
      <c r="H10052">
        <v>1</v>
      </c>
      <c r="I10052" s="158" t="str">
        <f>IF(A10052=A10051,I10051&amp;CHAR(10)&amp;"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10053" spans="1:9" x14ac:dyDescent="0.25">
      <c r="A10053" t="s">
        <v>11583</v>
      </c>
      <c r="B10053">
        <v>76991777</v>
      </c>
      <c r="C10053" t="s">
        <v>16</v>
      </c>
      <c r="D10053" s="158" t="str">
        <f>IF(Tabel_Forespørgsel_fra_Visma28[[#This Row],[SupProd]]=" "," "," - "&amp;Tabel_Forespørgsel_fra_Visma28[[#This Row],[SupProd]])</f>
        <v xml:space="preserve"> </v>
      </c>
      <c r="E10053" t="s">
        <v>16</v>
      </c>
      <c r="F10053" s="158" t="str">
        <f>IF(Tabel_Forespørgsel_fra_Visma28[[#This Row],[SupDescr]]=" "," "," - "&amp;Tabel_Forespørgsel_fra_Visma28[[#This Row],[SupDescr]])</f>
        <v xml:space="preserve"> </v>
      </c>
      <c r="G10053" t="s">
        <v>10931</v>
      </c>
      <c r="H10053">
        <v>1</v>
      </c>
      <c r="I10053" s="158" t="str">
        <f>IF(A10053=A10052,I10052&amp;CHAR(10)&amp;"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10054" spans="1:9" x14ac:dyDescent="0.25">
      <c r="A10054" t="s">
        <v>11584</v>
      </c>
      <c r="B10054">
        <v>76991777</v>
      </c>
      <c r="C10054" t="s">
        <v>16</v>
      </c>
      <c r="D10054" s="158" t="str">
        <f>IF(Tabel_Forespørgsel_fra_Visma28[[#This Row],[SupProd]]=" "," "," - "&amp;Tabel_Forespørgsel_fra_Visma28[[#This Row],[SupProd]])</f>
        <v xml:space="preserve"> </v>
      </c>
      <c r="E10054" t="s">
        <v>16</v>
      </c>
      <c r="F10054" s="158" t="str">
        <f>IF(Tabel_Forespørgsel_fra_Visma28[[#This Row],[SupDescr]]=" "," "," - "&amp;Tabel_Forespørgsel_fra_Visma28[[#This Row],[SupDescr]])</f>
        <v xml:space="preserve"> </v>
      </c>
      <c r="G10054" t="s">
        <v>10931</v>
      </c>
      <c r="H10054">
        <v>1</v>
      </c>
      <c r="I10054" s="158" t="str">
        <f>IF(A10054=A10053,I10053&amp;CHAR(10)&amp;"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10055" spans="1:9" x14ac:dyDescent="0.25">
      <c r="A10055" t="s">
        <v>11585</v>
      </c>
      <c r="B10055">
        <v>76991777</v>
      </c>
      <c r="C10055" t="s">
        <v>16</v>
      </c>
      <c r="D10055" s="158" t="str">
        <f>IF(Tabel_Forespørgsel_fra_Visma28[[#This Row],[SupProd]]=" "," "," - "&amp;Tabel_Forespørgsel_fra_Visma28[[#This Row],[SupProd]])</f>
        <v xml:space="preserve"> </v>
      </c>
      <c r="E10055" t="s">
        <v>16</v>
      </c>
      <c r="F10055" s="158" t="str">
        <f>IF(Tabel_Forespørgsel_fra_Visma28[[#This Row],[SupDescr]]=" "," "," - "&amp;Tabel_Forespørgsel_fra_Visma28[[#This Row],[SupDescr]])</f>
        <v xml:space="preserve"> </v>
      </c>
      <c r="G10055" t="s">
        <v>10931</v>
      </c>
      <c r="H10055">
        <v>1</v>
      </c>
      <c r="I10055" s="158" t="str">
        <f>IF(A10055=A10054,I10054&amp;CHAR(10)&amp;"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10056" spans="1:9" x14ac:dyDescent="0.25">
      <c r="A10056" t="s">
        <v>16655</v>
      </c>
      <c r="B10056">
        <v>70120140</v>
      </c>
      <c r="C10056" t="s">
        <v>16</v>
      </c>
      <c r="D10056" s="158" t="str">
        <f>IF(Tabel_Forespørgsel_fra_Visma28[[#This Row],[SupProd]]=" "," "," - "&amp;Tabel_Forespørgsel_fra_Visma28[[#This Row],[SupProd]])</f>
        <v xml:space="preserve"> </v>
      </c>
      <c r="E10056" t="s">
        <v>16</v>
      </c>
      <c r="F10056" s="158" t="str">
        <f>IF(Tabel_Forespørgsel_fra_Visma28[[#This Row],[SupDescr]]=" "," "," - "&amp;Tabel_Forespørgsel_fra_Visma28[[#This Row],[SupDescr]])</f>
        <v xml:space="preserve"> </v>
      </c>
      <c r="G10056" t="s">
        <v>2467</v>
      </c>
      <c r="H10056">
        <v>1</v>
      </c>
      <c r="I10056" s="158" t="str">
        <f>IF(A10056=A10055,I10055&amp;CHAR(10)&amp;"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57" spans="1:9" x14ac:dyDescent="0.25">
      <c r="A10057" t="s">
        <v>14305</v>
      </c>
      <c r="B10057">
        <v>58373610</v>
      </c>
      <c r="C10057" t="s">
        <v>16</v>
      </c>
      <c r="D10057" s="158" t="str">
        <f>IF(Tabel_Forespørgsel_fra_Visma28[[#This Row],[SupProd]]=" "," "," - "&amp;Tabel_Forespørgsel_fra_Visma28[[#This Row],[SupProd]])</f>
        <v xml:space="preserve"> </v>
      </c>
      <c r="E10057" t="s">
        <v>16</v>
      </c>
      <c r="F10057" s="158" t="str">
        <f>IF(Tabel_Forespørgsel_fra_Visma28[[#This Row],[SupDescr]]=" "," "," - "&amp;Tabel_Forespørgsel_fra_Visma28[[#This Row],[SupDescr]])</f>
        <v xml:space="preserve"> </v>
      </c>
      <c r="G10057" t="s">
        <v>11618</v>
      </c>
      <c r="H10057">
        <v>1</v>
      </c>
      <c r="I10057" s="158" t="str">
        <f>IF(A10057=A10056,I10056&amp;CHAR(10)&amp;"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Alunord  </v>
      </c>
    </row>
    <row r="10058" spans="1:9" x14ac:dyDescent="0.25">
      <c r="A10058" t="s">
        <v>41810</v>
      </c>
      <c r="B10058">
        <v>75211662</v>
      </c>
      <c r="C10058" t="s">
        <v>16</v>
      </c>
      <c r="D10058" s="158" t="str">
        <f>IF(Tabel_Forespørgsel_fra_Visma28[[#This Row],[SupProd]]=" "," "," - "&amp;Tabel_Forespørgsel_fra_Visma28[[#This Row],[SupProd]])</f>
        <v xml:space="preserve"> </v>
      </c>
      <c r="E10058" t="s">
        <v>16</v>
      </c>
      <c r="F10058" s="158" t="str">
        <f>IF(Tabel_Forespørgsel_fra_Visma28[[#This Row],[SupDescr]]=" "," "," - "&amp;Tabel_Forespørgsel_fra_Visma28[[#This Row],[SupDescr]])</f>
        <v xml:space="preserve"> </v>
      </c>
      <c r="G10058" t="s">
        <v>7015</v>
      </c>
      <c r="H10058">
        <v>1</v>
      </c>
      <c r="I10058" s="158" t="str">
        <f>IF(A10058=A10057,I10057&amp;CHAR(10)&amp;"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59" spans="1:9" x14ac:dyDescent="0.25">
      <c r="A10059" t="s">
        <v>41219</v>
      </c>
      <c r="B10059">
        <v>75211662</v>
      </c>
      <c r="C10059" t="s">
        <v>16</v>
      </c>
      <c r="D10059" s="158" t="str">
        <f>IF(Tabel_Forespørgsel_fra_Visma28[[#This Row],[SupProd]]=" "," "," - "&amp;Tabel_Forespørgsel_fra_Visma28[[#This Row],[SupProd]])</f>
        <v xml:space="preserve"> </v>
      </c>
      <c r="E10059" t="s">
        <v>16</v>
      </c>
      <c r="F10059" s="158" t="str">
        <f>IF(Tabel_Forespørgsel_fra_Visma28[[#This Row],[SupDescr]]=" "," "," - "&amp;Tabel_Forespørgsel_fra_Visma28[[#This Row],[SupDescr]])</f>
        <v xml:space="preserve"> </v>
      </c>
      <c r="G10059" t="s">
        <v>7015</v>
      </c>
      <c r="H10059">
        <v>1</v>
      </c>
      <c r="I10059" s="158" t="str">
        <f>IF(A10059=A10058,I10058&amp;CHAR(10)&amp;"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60" spans="1:9" x14ac:dyDescent="0.25">
      <c r="A10060" t="s">
        <v>14268</v>
      </c>
      <c r="B10060">
        <v>66158040</v>
      </c>
      <c r="C10060" t="s">
        <v>16</v>
      </c>
      <c r="D10060" s="158" t="str">
        <f>IF(Tabel_Forespørgsel_fra_Visma28[[#This Row],[SupProd]]=" "," "," - "&amp;Tabel_Forespørgsel_fra_Visma28[[#This Row],[SupProd]])</f>
        <v xml:space="preserve"> </v>
      </c>
      <c r="E10060" t="s">
        <v>16</v>
      </c>
      <c r="F10060" s="158" t="str">
        <f>IF(Tabel_Forespørgsel_fra_Visma28[[#This Row],[SupDescr]]=" "," "," - "&amp;Tabel_Forespørgsel_fra_Visma28[[#This Row],[SupDescr]])</f>
        <v xml:space="preserve"> </v>
      </c>
      <c r="G10060" t="s">
        <v>13920</v>
      </c>
      <c r="H10060">
        <v>1</v>
      </c>
      <c r="I10060" s="158" t="str">
        <f>IF(A10060=A10059,I10059&amp;CHAR(10)&amp;"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1" spans="1:9" x14ac:dyDescent="0.25">
      <c r="A10061" t="s">
        <v>14269</v>
      </c>
      <c r="B10061">
        <v>66158040</v>
      </c>
      <c r="C10061" t="s">
        <v>16</v>
      </c>
      <c r="D10061" s="158" t="str">
        <f>IF(Tabel_Forespørgsel_fra_Visma28[[#This Row],[SupProd]]=" "," "," - "&amp;Tabel_Forespørgsel_fra_Visma28[[#This Row],[SupProd]])</f>
        <v xml:space="preserve"> </v>
      </c>
      <c r="E10061" t="s">
        <v>16</v>
      </c>
      <c r="F10061" s="158" t="str">
        <f>IF(Tabel_Forespørgsel_fra_Visma28[[#This Row],[SupDescr]]=" "," "," - "&amp;Tabel_Forespørgsel_fra_Visma28[[#This Row],[SupDescr]])</f>
        <v xml:space="preserve"> </v>
      </c>
      <c r="G10061" t="s">
        <v>13920</v>
      </c>
      <c r="H10061">
        <v>1</v>
      </c>
      <c r="I10061" s="158" t="str">
        <f>IF(A10061=A10060,I10060&amp;CHAR(10)&amp;"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2" spans="1:9" x14ac:dyDescent="0.25">
      <c r="A10062" t="s">
        <v>14271</v>
      </c>
      <c r="B10062">
        <v>66158040</v>
      </c>
      <c r="C10062" t="s">
        <v>16</v>
      </c>
      <c r="D10062" s="158" t="str">
        <f>IF(Tabel_Forespørgsel_fra_Visma28[[#This Row],[SupProd]]=" "," "," - "&amp;Tabel_Forespørgsel_fra_Visma28[[#This Row],[SupProd]])</f>
        <v xml:space="preserve"> </v>
      </c>
      <c r="E10062" t="s">
        <v>16</v>
      </c>
      <c r="F10062" s="158" t="str">
        <f>IF(Tabel_Forespørgsel_fra_Visma28[[#This Row],[SupDescr]]=" "," "," - "&amp;Tabel_Forespørgsel_fra_Visma28[[#This Row],[SupDescr]])</f>
        <v xml:space="preserve"> </v>
      </c>
      <c r="G10062" t="s">
        <v>13920</v>
      </c>
      <c r="H10062">
        <v>1</v>
      </c>
      <c r="I10062" s="158" t="str">
        <f>IF(A10062=A10061,I10061&amp;CHAR(10)&amp;"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3" spans="1:9" x14ac:dyDescent="0.25">
      <c r="A10063" t="s">
        <v>14270</v>
      </c>
      <c r="B10063">
        <v>66158040</v>
      </c>
      <c r="C10063" t="s">
        <v>16</v>
      </c>
      <c r="D10063" s="158" t="str">
        <f>IF(Tabel_Forespørgsel_fra_Visma28[[#This Row],[SupProd]]=" "," "," - "&amp;Tabel_Forespørgsel_fra_Visma28[[#This Row],[SupProd]])</f>
        <v xml:space="preserve"> </v>
      </c>
      <c r="E10063" t="s">
        <v>16</v>
      </c>
      <c r="F10063" s="158" t="str">
        <f>IF(Tabel_Forespørgsel_fra_Visma28[[#This Row],[SupDescr]]=" "," "," - "&amp;Tabel_Forespørgsel_fra_Visma28[[#This Row],[SupDescr]])</f>
        <v xml:space="preserve"> </v>
      </c>
      <c r="G10063" t="s">
        <v>13920</v>
      </c>
      <c r="H10063">
        <v>1</v>
      </c>
      <c r="I10063" s="158" t="str">
        <f>IF(A10063=A10062,I10062&amp;CHAR(10)&amp;"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4" spans="1:9" x14ac:dyDescent="0.25">
      <c r="A10064" t="s">
        <v>14272</v>
      </c>
      <c r="B10064">
        <v>66158040</v>
      </c>
      <c r="C10064" t="s">
        <v>16</v>
      </c>
      <c r="D10064" s="158" t="str">
        <f>IF(Tabel_Forespørgsel_fra_Visma28[[#This Row],[SupProd]]=" "," "," - "&amp;Tabel_Forespørgsel_fra_Visma28[[#This Row],[SupProd]])</f>
        <v xml:space="preserve"> </v>
      </c>
      <c r="E10064" t="s">
        <v>16</v>
      </c>
      <c r="F10064" s="158" t="str">
        <f>IF(Tabel_Forespørgsel_fra_Visma28[[#This Row],[SupDescr]]=" "," "," - "&amp;Tabel_Forespørgsel_fra_Visma28[[#This Row],[SupDescr]])</f>
        <v xml:space="preserve"> </v>
      </c>
      <c r="G10064" t="s">
        <v>13920</v>
      </c>
      <c r="H10064">
        <v>1</v>
      </c>
      <c r="I10064" s="158" t="str">
        <f>IF(A10064=A10063,I10063&amp;CHAR(10)&amp;"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5" spans="1:9" x14ac:dyDescent="0.25">
      <c r="A10065" t="s">
        <v>14273</v>
      </c>
      <c r="B10065">
        <v>66158040</v>
      </c>
      <c r="C10065" t="s">
        <v>16</v>
      </c>
      <c r="D10065" s="158" t="str">
        <f>IF(Tabel_Forespørgsel_fra_Visma28[[#This Row],[SupProd]]=" "," "," - "&amp;Tabel_Forespørgsel_fra_Visma28[[#This Row],[SupProd]])</f>
        <v xml:space="preserve"> </v>
      </c>
      <c r="E10065" t="s">
        <v>16</v>
      </c>
      <c r="F10065" s="158" t="str">
        <f>IF(Tabel_Forespørgsel_fra_Visma28[[#This Row],[SupDescr]]=" "," "," - "&amp;Tabel_Forespørgsel_fra_Visma28[[#This Row],[SupDescr]])</f>
        <v xml:space="preserve"> </v>
      </c>
      <c r="G10065" t="s">
        <v>13920</v>
      </c>
      <c r="H10065">
        <v>1</v>
      </c>
      <c r="I10065" s="158" t="str">
        <f>IF(A10065=A10064,I10064&amp;CHAR(10)&amp;"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6" spans="1:9" x14ac:dyDescent="0.25">
      <c r="A10066" t="s">
        <v>14368</v>
      </c>
      <c r="B10066">
        <v>66158040</v>
      </c>
      <c r="C10066" t="s">
        <v>16</v>
      </c>
      <c r="D10066" s="158" t="str">
        <f>IF(Tabel_Forespørgsel_fra_Visma28[[#This Row],[SupProd]]=" "," "," - "&amp;Tabel_Forespørgsel_fra_Visma28[[#This Row],[SupProd]])</f>
        <v xml:space="preserve"> </v>
      </c>
      <c r="E10066" t="s">
        <v>16</v>
      </c>
      <c r="F10066" s="158" t="str">
        <f>IF(Tabel_Forespørgsel_fra_Visma28[[#This Row],[SupDescr]]=" "," "," - "&amp;Tabel_Forespørgsel_fra_Visma28[[#This Row],[SupDescr]])</f>
        <v xml:space="preserve"> </v>
      </c>
      <c r="G10066" t="s">
        <v>13920</v>
      </c>
      <c r="H10066">
        <v>1</v>
      </c>
      <c r="I10066" s="158" t="str">
        <f>IF(A10066=A10065,I10065&amp;CHAR(10)&amp;"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7" spans="1:9" x14ac:dyDescent="0.25">
      <c r="A10067" t="s">
        <v>14678</v>
      </c>
      <c r="B10067">
        <v>66158040</v>
      </c>
      <c r="C10067" t="s">
        <v>16</v>
      </c>
      <c r="D10067" s="158" t="str">
        <f>IF(Tabel_Forespørgsel_fra_Visma28[[#This Row],[SupProd]]=" "," "," - "&amp;Tabel_Forespørgsel_fra_Visma28[[#This Row],[SupProd]])</f>
        <v xml:space="preserve"> </v>
      </c>
      <c r="E10067" t="s">
        <v>16</v>
      </c>
      <c r="F10067" s="158" t="str">
        <f>IF(Tabel_Forespørgsel_fra_Visma28[[#This Row],[SupDescr]]=" "," "," - "&amp;Tabel_Forespørgsel_fra_Visma28[[#This Row],[SupDescr]])</f>
        <v xml:space="preserve"> </v>
      </c>
      <c r="G10067" t="s">
        <v>13920</v>
      </c>
      <c r="H10067">
        <v>1</v>
      </c>
      <c r="I10067" s="158" t="str">
        <f>IF(A10067=A10066,I10066&amp;CHAR(10)&amp;"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8" spans="1:9" x14ac:dyDescent="0.25">
      <c r="A10068" t="s">
        <v>14679</v>
      </c>
      <c r="B10068">
        <v>66158040</v>
      </c>
      <c r="C10068" t="s">
        <v>16</v>
      </c>
      <c r="D10068" s="158" t="str">
        <f>IF(Tabel_Forespørgsel_fra_Visma28[[#This Row],[SupProd]]=" "," "," - "&amp;Tabel_Forespørgsel_fra_Visma28[[#This Row],[SupProd]])</f>
        <v xml:space="preserve"> </v>
      </c>
      <c r="E10068" t="s">
        <v>16</v>
      </c>
      <c r="F10068" s="158" t="str">
        <f>IF(Tabel_Forespørgsel_fra_Visma28[[#This Row],[SupDescr]]=" "," "," - "&amp;Tabel_Forespørgsel_fra_Visma28[[#This Row],[SupDescr]])</f>
        <v xml:space="preserve"> </v>
      </c>
      <c r="G10068" t="s">
        <v>13920</v>
      </c>
      <c r="H10068">
        <v>1</v>
      </c>
      <c r="I10068" s="158" t="str">
        <f>IF(A10068=A10067,I10067&amp;CHAR(10)&amp;"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9" spans="1:9" x14ac:dyDescent="0.25">
      <c r="A10069" t="s">
        <v>14370</v>
      </c>
      <c r="B10069">
        <v>66158040</v>
      </c>
      <c r="C10069" t="s">
        <v>16</v>
      </c>
      <c r="D10069" s="158" t="str">
        <f>IF(Tabel_Forespørgsel_fra_Visma28[[#This Row],[SupProd]]=" "," "," - "&amp;Tabel_Forespørgsel_fra_Visma28[[#This Row],[SupProd]])</f>
        <v xml:space="preserve"> </v>
      </c>
      <c r="E10069" t="s">
        <v>16</v>
      </c>
      <c r="F10069" s="158" t="str">
        <f>IF(Tabel_Forespørgsel_fra_Visma28[[#This Row],[SupDescr]]=" "," "," - "&amp;Tabel_Forespørgsel_fra_Visma28[[#This Row],[SupDescr]])</f>
        <v xml:space="preserve"> </v>
      </c>
      <c r="G10069" t="s">
        <v>13920</v>
      </c>
      <c r="H10069">
        <v>1</v>
      </c>
      <c r="I10069" s="158" t="str">
        <f>IF(A10069=A10068,I10068&amp;CHAR(10)&amp;"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70" spans="1:9" x14ac:dyDescent="0.25">
      <c r="A10070" t="s">
        <v>41430</v>
      </c>
      <c r="B10070">
        <v>70120140</v>
      </c>
      <c r="C10070" t="s">
        <v>16</v>
      </c>
      <c r="D10070" s="158" t="str">
        <f>IF(Tabel_Forespørgsel_fra_Visma28[[#This Row],[SupProd]]=" "," "," - "&amp;Tabel_Forespørgsel_fra_Visma28[[#This Row],[SupProd]])</f>
        <v xml:space="preserve"> </v>
      </c>
      <c r="E10070" t="s">
        <v>16</v>
      </c>
      <c r="F10070" s="158" t="str">
        <f>IF(Tabel_Forespørgsel_fra_Visma28[[#This Row],[SupDescr]]=" "," "," - "&amp;Tabel_Forespørgsel_fra_Visma28[[#This Row],[SupDescr]])</f>
        <v xml:space="preserve"> </v>
      </c>
      <c r="G10070" t="s">
        <v>2467</v>
      </c>
      <c r="H10070">
        <v>1</v>
      </c>
      <c r="I10070" s="158" t="str">
        <f>IF(A10070=A10069,I10069&amp;CHAR(10)&amp;"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71" spans="1:9" x14ac:dyDescent="0.25">
      <c r="A10071" t="s">
        <v>41431</v>
      </c>
      <c r="B10071">
        <v>70120140</v>
      </c>
      <c r="C10071" t="s">
        <v>16</v>
      </c>
      <c r="D10071" s="158" t="str">
        <f>IF(Tabel_Forespørgsel_fra_Visma28[[#This Row],[SupProd]]=" "," "," - "&amp;Tabel_Forespørgsel_fra_Visma28[[#This Row],[SupProd]])</f>
        <v xml:space="preserve"> </v>
      </c>
      <c r="E10071" t="s">
        <v>16</v>
      </c>
      <c r="F10071" s="158" t="str">
        <f>IF(Tabel_Forespørgsel_fra_Visma28[[#This Row],[SupDescr]]=" "," "," - "&amp;Tabel_Forespørgsel_fra_Visma28[[#This Row],[SupDescr]])</f>
        <v xml:space="preserve"> </v>
      </c>
      <c r="G10071" t="s">
        <v>2467</v>
      </c>
      <c r="H10071">
        <v>1</v>
      </c>
      <c r="I10071" s="158" t="str">
        <f>IF(A10071=A10070,I10070&amp;CHAR(10)&amp;"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72" spans="1:9" x14ac:dyDescent="0.25">
      <c r="A10072" t="s">
        <v>14761</v>
      </c>
      <c r="B10072">
        <v>75211662</v>
      </c>
      <c r="C10072" t="s">
        <v>16</v>
      </c>
      <c r="D10072" s="158" t="str">
        <f>IF(Tabel_Forespørgsel_fra_Visma28[[#This Row],[SupProd]]=" "," "," - "&amp;Tabel_Forespørgsel_fra_Visma28[[#This Row],[SupProd]])</f>
        <v xml:space="preserve"> </v>
      </c>
      <c r="E10072" t="s">
        <v>16</v>
      </c>
      <c r="F10072" s="158" t="str">
        <f>IF(Tabel_Forespørgsel_fra_Visma28[[#This Row],[SupDescr]]=" "," "," - "&amp;Tabel_Forespørgsel_fra_Visma28[[#This Row],[SupDescr]])</f>
        <v xml:space="preserve"> </v>
      </c>
      <c r="G10072" t="s">
        <v>7015</v>
      </c>
      <c r="H10072">
        <v>1</v>
      </c>
      <c r="I10072" s="158" t="str">
        <f>IF(A10072=A10071,I10071&amp;CHAR(10)&amp;"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73" spans="1:9" x14ac:dyDescent="0.25">
      <c r="A10073" t="s">
        <v>16597</v>
      </c>
      <c r="B10073">
        <v>75180019</v>
      </c>
      <c r="C10073" t="s">
        <v>16</v>
      </c>
      <c r="D10073" s="158" t="str">
        <f>IF(Tabel_Forespørgsel_fra_Visma28[[#This Row],[SupProd]]=" "," "," - "&amp;Tabel_Forespørgsel_fra_Visma28[[#This Row],[SupProd]])</f>
        <v xml:space="preserve"> </v>
      </c>
      <c r="E10073" t="s">
        <v>16</v>
      </c>
      <c r="F10073" s="158" t="str">
        <f>IF(Tabel_Forespørgsel_fra_Visma28[[#This Row],[SupDescr]]=" "," "," - "&amp;Tabel_Forespørgsel_fra_Visma28[[#This Row],[SupDescr]])</f>
        <v xml:space="preserve"> </v>
      </c>
      <c r="G10073" t="s">
        <v>2430</v>
      </c>
      <c r="H10073">
        <v>1</v>
      </c>
      <c r="I10073" s="158" t="str">
        <f>IF(A10073=A10072,I10072&amp;CHAR(10)&amp;"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74" spans="1:9" x14ac:dyDescent="0.25">
      <c r="A10074" t="s">
        <v>41101</v>
      </c>
      <c r="B10074">
        <v>96266400</v>
      </c>
      <c r="C10074" t="s">
        <v>16</v>
      </c>
      <c r="D10074" s="158" t="str">
        <f>IF(Tabel_Forespørgsel_fra_Visma28[[#This Row],[SupProd]]=" "," "," - "&amp;Tabel_Forespørgsel_fra_Visma28[[#This Row],[SupProd]])</f>
        <v xml:space="preserve"> </v>
      </c>
      <c r="E10074" t="s">
        <v>16</v>
      </c>
      <c r="F10074" s="158" t="str">
        <f>IF(Tabel_Forespørgsel_fra_Visma28[[#This Row],[SupDescr]]=" "," "," - "&amp;Tabel_Forespørgsel_fra_Visma28[[#This Row],[SupDescr]])</f>
        <v xml:space="preserve"> </v>
      </c>
      <c r="G10074" t="s">
        <v>13916</v>
      </c>
      <c r="H10074">
        <v>1</v>
      </c>
      <c r="I10074" s="158" t="str">
        <f>IF(A10074=A10073,I10073&amp;CHAR(10)&amp;"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75" spans="1:9" x14ac:dyDescent="0.25">
      <c r="A10075" t="s">
        <v>41118</v>
      </c>
      <c r="B10075">
        <v>96266400</v>
      </c>
      <c r="C10075" t="s">
        <v>16</v>
      </c>
      <c r="D10075" s="158" t="str">
        <f>IF(Tabel_Forespørgsel_fra_Visma28[[#This Row],[SupProd]]=" "," "," - "&amp;Tabel_Forespørgsel_fra_Visma28[[#This Row],[SupProd]])</f>
        <v xml:space="preserve"> </v>
      </c>
      <c r="E10075" t="s">
        <v>16</v>
      </c>
      <c r="F10075" s="158" t="str">
        <f>IF(Tabel_Forespørgsel_fra_Visma28[[#This Row],[SupDescr]]=" "," "," - "&amp;Tabel_Forespørgsel_fra_Visma28[[#This Row],[SupDescr]])</f>
        <v xml:space="preserve"> </v>
      </c>
      <c r="G10075" t="s">
        <v>13916</v>
      </c>
      <c r="H10075">
        <v>1</v>
      </c>
      <c r="I10075" s="158" t="str">
        <f>IF(A10075=A10074,I10074&amp;CHAR(10)&amp;"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76" spans="1:9" x14ac:dyDescent="0.25">
      <c r="A10076" t="s">
        <v>14583</v>
      </c>
      <c r="B10076">
        <v>75211662</v>
      </c>
      <c r="C10076" t="s">
        <v>16</v>
      </c>
      <c r="D10076" s="158" t="str">
        <f>IF(Tabel_Forespørgsel_fra_Visma28[[#This Row],[SupProd]]=" "," "," - "&amp;Tabel_Forespørgsel_fra_Visma28[[#This Row],[SupProd]])</f>
        <v xml:space="preserve"> </v>
      </c>
      <c r="E10076" t="s">
        <v>16</v>
      </c>
      <c r="F10076" s="158" t="str">
        <f>IF(Tabel_Forespørgsel_fra_Visma28[[#This Row],[SupDescr]]=" "," "," - "&amp;Tabel_Forespørgsel_fra_Visma28[[#This Row],[SupDescr]])</f>
        <v xml:space="preserve"> </v>
      </c>
      <c r="G10076" t="s">
        <v>7015</v>
      </c>
      <c r="H10076">
        <v>1</v>
      </c>
      <c r="I10076" s="158" t="str">
        <f>IF(A10076=A10075,I10075&amp;CHAR(10)&amp;"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77" spans="1:9" x14ac:dyDescent="0.25">
      <c r="A10077" t="s">
        <v>41018</v>
      </c>
      <c r="B10077">
        <v>75180019</v>
      </c>
      <c r="C10077" t="s">
        <v>16</v>
      </c>
      <c r="D10077" s="158" t="str">
        <f>IF(Tabel_Forespørgsel_fra_Visma28[[#This Row],[SupProd]]=" "," "," - "&amp;Tabel_Forespørgsel_fra_Visma28[[#This Row],[SupProd]])</f>
        <v xml:space="preserve"> </v>
      </c>
      <c r="E10077" t="s">
        <v>16</v>
      </c>
      <c r="F10077" s="158" t="str">
        <f>IF(Tabel_Forespørgsel_fra_Visma28[[#This Row],[SupDescr]]=" "," "," - "&amp;Tabel_Forespørgsel_fra_Visma28[[#This Row],[SupDescr]])</f>
        <v xml:space="preserve"> </v>
      </c>
      <c r="G10077" t="s">
        <v>2430</v>
      </c>
      <c r="H10077">
        <v>1</v>
      </c>
      <c r="I10077" s="158" t="str">
        <f>IF(A10077=A10076,I10076&amp;CHAR(10)&amp;"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78" spans="1:9" x14ac:dyDescent="0.25">
      <c r="A10078" t="s">
        <v>41180</v>
      </c>
      <c r="B10078">
        <v>75180019</v>
      </c>
      <c r="C10078" t="s">
        <v>16</v>
      </c>
      <c r="D10078" s="158" t="str">
        <f>IF(Tabel_Forespørgsel_fra_Visma28[[#This Row],[SupProd]]=" "," "," - "&amp;Tabel_Forespørgsel_fra_Visma28[[#This Row],[SupProd]])</f>
        <v xml:space="preserve"> </v>
      </c>
      <c r="E10078" t="s">
        <v>16</v>
      </c>
      <c r="F10078" s="158" t="str">
        <f>IF(Tabel_Forespørgsel_fra_Visma28[[#This Row],[SupDescr]]=" "," "," - "&amp;Tabel_Forespørgsel_fra_Visma28[[#This Row],[SupDescr]])</f>
        <v xml:space="preserve"> </v>
      </c>
      <c r="G10078" t="s">
        <v>2430</v>
      </c>
      <c r="H10078">
        <v>1</v>
      </c>
      <c r="I10078" s="158" t="str">
        <f>IF(A10078=A10077,I10077&amp;CHAR(10)&amp;"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79" spans="1:9" x14ac:dyDescent="0.25">
      <c r="A10079" t="s">
        <v>41366</v>
      </c>
      <c r="B10079">
        <v>75180019</v>
      </c>
      <c r="C10079" t="s">
        <v>16</v>
      </c>
      <c r="D10079" s="158" t="str">
        <f>IF(Tabel_Forespørgsel_fra_Visma28[[#This Row],[SupProd]]=" "," "," - "&amp;Tabel_Forespørgsel_fra_Visma28[[#This Row],[SupProd]])</f>
        <v xml:space="preserve"> </v>
      </c>
      <c r="E10079" t="s">
        <v>16</v>
      </c>
      <c r="F10079" s="158" t="str">
        <f>IF(Tabel_Forespørgsel_fra_Visma28[[#This Row],[SupDescr]]=" "," "," - "&amp;Tabel_Forespørgsel_fra_Visma28[[#This Row],[SupDescr]])</f>
        <v xml:space="preserve"> </v>
      </c>
      <c r="G10079" t="s">
        <v>2430</v>
      </c>
      <c r="H10079">
        <v>1</v>
      </c>
      <c r="I10079" s="158" t="str">
        <f>IF(A10079=A10078,I10078&amp;CHAR(10)&amp;"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80" spans="1:9" x14ac:dyDescent="0.25">
      <c r="A10080" t="s">
        <v>41759</v>
      </c>
      <c r="B10080">
        <v>75577000</v>
      </c>
      <c r="C10080" t="s">
        <v>16</v>
      </c>
      <c r="D10080" s="158" t="str">
        <f>IF(Tabel_Forespørgsel_fra_Visma28[[#This Row],[SupProd]]=" "," "," - "&amp;Tabel_Forespørgsel_fra_Visma28[[#This Row],[SupProd]])</f>
        <v xml:space="preserve"> </v>
      </c>
      <c r="E10080" t="s">
        <v>16</v>
      </c>
      <c r="F10080" s="158" t="str">
        <f>IF(Tabel_Forespørgsel_fra_Visma28[[#This Row],[SupDescr]]=" "," "," - "&amp;Tabel_Forespørgsel_fra_Visma28[[#This Row],[SupDescr]])</f>
        <v xml:space="preserve"> </v>
      </c>
      <c r="G10080" t="s">
        <v>3759</v>
      </c>
      <c r="H10080">
        <v>1</v>
      </c>
      <c r="I10080" s="158" t="str">
        <f>IF(A10080=A10079,I10079&amp;CHAR(10)&amp;"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081" spans="1:9" x14ac:dyDescent="0.25">
      <c r="A10081" t="s">
        <v>41758</v>
      </c>
      <c r="B10081">
        <v>75577000</v>
      </c>
      <c r="C10081" t="s">
        <v>16</v>
      </c>
      <c r="D10081" s="158" t="str">
        <f>IF(Tabel_Forespørgsel_fra_Visma28[[#This Row],[SupProd]]=" "," "," - "&amp;Tabel_Forespørgsel_fra_Visma28[[#This Row],[SupProd]])</f>
        <v xml:space="preserve"> </v>
      </c>
      <c r="E10081" t="s">
        <v>16</v>
      </c>
      <c r="F10081" s="158" t="str">
        <f>IF(Tabel_Forespørgsel_fra_Visma28[[#This Row],[SupDescr]]=" "," "," - "&amp;Tabel_Forespørgsel_fra_Visma28[[#This Row],[SupDescr]])</f>
        <v xml:space="preserve"> </v>
      </c>
      <c r="G10081" t="s">
        <v>3759</v>
      </c>
      <c r="H10081">
        <v>1</v>
      </c>
      <c r="I10081" s="158" t="str">
        <f>IF(A10081=A10080,I10080&amp;CHAR(10)&amp;"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27"/>
  <dimension ref="A1:I10081"/>
  <sheetViews>
    <sheetView workbookViewId="0">
      <selection sqref="A1:XFD1048576"/>
    </sheetView>
  </sheetViews>
  <sheetFormatPr defaultRowHeight="15" x14ac:dyDescent="0.25"/>
  <cols>
    <col min="1" max="1" width="16.85546875" bestFit="1" customWidth="1"/>
  </cols>
  <sheetData>
    <row r="1" spans="1:9" x14ac:dyDescent="0.25">
      <c r="A1" t="s">
        <v>2</v>
      </c>
      <c r="B1" t="s">
        <v>2303</v>
      </c>
      <c r="C1" t="s">
        <v>2304</v>
      </c>
      <c r="D1" t="s">
        <v>3960</v>
      </c>
      <c r="E1" t="s">
        <v>2305</v>
      </c>
      <c r="F1" t="s">
        <v>41</v>
      </c>
      <c r="G1" t="s">
        <v>2306</v>
      </c>
      <c r="H1" t="s">
        <v>1242</v>
      </c>
      <c r="I1" t="s">
        <v>2424</v>
      </c>
    </row>
    <row r="2" spans="1:9" x14ac:dyDescent="0.25">
      <c r="A2" t="s">
        <v>2565</v>
      </c>
      <c r="B2">
        <v>74762273</v>
      </c>
      <c r="C2" t="s">
        <v>16</v>
      </c>
      <c r="D2" t="s">
        <v>16</v>
      </c>
      <c r="E2" t="s">
        <v>16</v>
      </c>
      <c r="F2" t="s">
        <v>16</v>
      </c>
      <c r="G2" t="s">
        <v>154</v>
      </c>
      <c r="H2">
        <v>2</v>
      </c>
      <c r="I2" t="s">
        <v>4887</v>
      </c>
    </row>
    <row r="3" spans="1:9" x14ac:dyDescent="0.25">
      <c r="A3" t="s">
        <v>2552</v>
      </c>
      <c r="B3">
        <v>74762273</v>
      </c>
      <c r="C3" t="s">
        <v>16</v>
      </c>
      <c r="D3" t="s">
        <v>16</v>
      </c>
      <c r="E3" t="s">
        <v>16</v>
      </c>
      <c r="F3" t="s">
        <v>16</v>
      </c>
      <c r="G3" t="s">
        <v>154</v>
      </c>
      <c r="H3">
        <v>1</v>
      </c>
      <c r="I3" t="s">
        <v>4887</v>
      </c>
    </row>
    <row r="4" spans="1:9" x14ac:dyDescent="0.25">
      <c r="A4" t="s">
        <v>2566</v>
      </c>
      <c r="B4">
        <v>74762273</v>
      </c>
      <c r="C4" t="s">
        <v>16</v>
      </c>
      <c r="D4" t="s">
        <v>16</v>
      </c>
      <c r="E4" t="s">
        <v>16</v>
      </c>
      <c r="F4" t="s">
        <v>16</v>
      </c>
      <c r="G4" t="s">
        <v>154</v>
      </c>
      <c r="H4">
        <v>2</v>
      </c>
      <c r="I4" t="s">
        <v>4887</v>
      </c>
    </row>
    <row r="5" spans="1:9" x14ac:dyDescent="0.25">
      <c r="A5" t="s">
        <v>3933</v>
      </c>
      <c r="B5">
        <v>76971100</v>
      </c>
      <c r="C5" t="s">
        <v>16</v>
      </c>
      <c r="D5" t="s">
        <v>16</v>
      </c>
      <c r="E5" t="s">
        <v>16</v>
      </c>
      <c r="F5" t="s">
        <v>16</v>
      </c>
      <c r="G5" t="s">
        <v>7275</v>
      </c>
      <c r="H5">
        <v>1</v>
      </c>
      <c r="I5" t="s">
        <v>7396</v>
      </c>
    </row>
    <row r="6" spans="1:9" x14ac:dyDescent="0.25">
      <c r="A6" t="s">
        <v>3934</v>
      </c>
      <c r="B6">
        <v>76971100</v>
      </c>
      <c r="C6" t="s">
        <v>16</v>
      </c>
      <c r="D6" t="s">
        <v>16</v>
      </c>
      <c r="E6" t="s">
        <v>16</v>
      </c>
      <c r="F6" t="s">
        <v>16</v>
      </c>
      <c r="G6" t="s">
        <v>7275</v>
      </c>
      <c r="H6">
        <v>1</v>
      </c>
      <c r="I6" t="s">
        <v>7396</v>
      </c>
    </row>
    <row r="7" spans="1:9" x14ac:dyDescent="0.25">
      <c r="A7" t="s">
        <v>2653</v>
      </c>
      <c r="B7">
        <v>74762273</v>
      </c>
      <c r="C7" t="s">
        <v>16</v>
      </c>
      <c r="D7" t="s">
        <v>16</v>
      </c>
      <c r="E7" t="s">
        <v>16</v>
      </c>
      <c r="F7" t="s">
        <v>16</v>
      </c>
      <c r="G7" t="s">
        <v>154</v>
      </c>
      <c r="H7">
        <v>1</v>
      </c>
      <c r="I7" t="s">
        <v>4887</v>
      </c>
    </row>
    <row r="8" spans="1:9" x14ac:dyDescent="0.25">
      <c r="A8" t="s">
        <v>4462</v>
      </c>
      <c r="B8">
        <v>76109800</v>
      </c>
      <c r="C8" t="s">
        <v>16</v>
      </c>
      <c r="D8" t="s">
        <v>16</v>
      </c>
      <c r="E8" t="s">
        <v>16</v>
      </c>
      <c r="F8" t="s">
        <v>16</v>
      </c>
      <c r="G8" t="s">
        <v>4463</v>
      </c>
      <c r="H8">
        <v>1</v>
      </c>
      <c r="I8" t="s">
        <v>4888</v>
      </c>
    </row>
    <row r="9" spans="1:9" x14ac:dyDescent="0.25">
      <c r="A9" t="s">
        <v>14997</v>
      </c>
      <c r="B9">
        <v>75624950</v>
      </c>
      <c r="C9" t="s">
        <v>16</v>
      </c>
      <c r="D9" t="s">
        <v>16</v>
      </c>
      <c r="E9" t="s">
        <v>16</v>
      </c>
      <c r="F9" t="s">
        <v>16</v>
      </c>
      <c r="G9" t="s">
        <v>13948</v>
      </c>
      <c r="H9">
        <v>1</v>
      </c>
      <c r="I9" t="s">
        <v>15585</v>
      </c>
    </row>
    <row r="10" spans="1:9" x14ac:dyDescent="0.25">
      <c r="A10" t="s">
        <v>14149</v>
      </c>
      <c r="B10">
        <v>75891331</v>
      </c>
      <c r="C10" t="s">
        <v>16</v>
      </c>
      <c r="D10" t="s">
        <v>16</v>
      </c>
      <c r="E10" t="s">
        <v>16</v>
      </c>
      <c r="F10" t="s">
        <v>16</v>
      </c>
      <c r="G10" t="s">
        <v>9065</v>
      </c>
      <c r="H10">
        <v>2</v>
      </c>
      <c r="I10" t="s">
        <v>12579</v>
      </c>
    </row>
    <row r="11" spans="1:9" x14ac:dyDescent="0.25">
      <c r="A11" t="s">
        <v>14144</v>
      </c>
      <c r="B11">
        <v>75891331</v>
      </c>
      <c r="C11" t="s">
        <v>16</v>
      </c>
      <c r="D11" t="s">
        <v>16</v>
      </c>
      <c r="E11" t="s">
        <v>16</v>
      </c>
      <c r="F11" t="s">
        <v>16</v>
      </c>
      <c r="G11" t="s">
        <v>9065</v>
      </c>
      <c r="H11">
        <v>2</v>
      </c>
      <c r="I11" t="s">
        <v>12579</v>
      </c>
    </row>
    <row r="12" spans="1:9" x14ac:dyDescent="0.25">
      <c r="A12" t="s">
        <v>14145</v>
      </c>
      <c r="B12">
        <v>75891331</v>
      </c>
      <c r="C12" t="s">
        <v>16</v>
      </c>
      <c r="D12" t="s">
        <v>16</v>
      </c>
      <c r="E12" t="s">
        <v>16</v>
      </c>
      <c r="F12" t="s">
        <v>16</v>
      </c>
      <c r="G12" t="s">
        <v>9065</v>
      </c>
      <c r="H12">
        <v>2</v>
      </c>
      <c r="I12" t="s">
        <v>12579</v>
      </c>
    </row>
    <row r="13" spans="1:9" x14ac:dyDescent="0.25">
      <c r="A13" t="s">
        <v>14146</v>
      </c>
      <c r="B13">
        <v>75891331</v>
      </c>
      <c r="C13" t="s">
        <v>16</v>
      </c>
      <c r="D13" t="s">
        <v>16</v>
      </c>
      <c r="E13" t="s">
        <v>16</v>
      </c>
      <c r="F13" t="s">
        <v>16</v>
      </c>
      <c r="G13" t="s">
        <v>9065</v>
      </c>
      <c r="H13">
        <v>2</v>
      </c>
      <c r="I13" t="s">
        <v>12579</v>
      </c>
    </row>
    <row r="14" spans="1:9" x14ac:dyDescent="0.25">
      <c r="A14" t="s">
        <v>14147</v>
      </c>
      <c r="B14">
        <v>75891331</v>
      </c>
      <c r="C14" t="s">
        <v>16</v>
      </c>
      <c r="D14" t="s">
        <v>16</v>
      </c>
      <c r="E14" t="s">
        <v>16</v>
      </c>
      <c r="F14" t="s">
        <v>16</v>
      </c>
      <c r="G14" t="s">
        <v>9065</v>
      </c>
      <c r="H14">
        <v>2</v>
      </c>
      <c r="I14" t="s">
        <v>12579</v>
      </c>
    </row>
    <row r="15" spans="1:9" x14ac:dyDescent="0.25">
      <c r="A15" t="s">
        <v>14148</v>
      </c>
      <c r="B15">
        <v>75891331</v>
      </c>
      <c r="C15" t="s">
        <v>16</v>
      </c>
      <c r="D15" t="s">
        <v>16</v>
      </c>
      <c r="E15" t="s">
        <v>16</v>
      </c>
      <c r="F15" t="s">
        <v>16</v>
      </c>
      <c r="G15" t="s">
        <v>9065</v>
      </c>
      <c r="H15">
        <v>2</v>
      </c>
      <c r="I15" t="s">
        <v>12579</v>
      </c>
    </row>
    <row r="16" spans="1:9" x14ac:dyDescent="0.25">
      <c r="A16" t="s">
        <v>2674</v>
      </c>
      <c r="B16">
        <v>75173266</v>
      </c>
      <c r="C16" t="s">
        <v>16</v>
      </c>
      <c r="D16" t="s">
        <v>16</v>
      </c>
      <c r="E16" t="s">
        <v>16</v>
      </c>
      <c r="F16" t="s">
        <v>16</v>
      </c>
      <c r="G16" t="s">
        <v>2675</v>
      </c>
      <c r="H16">
        <v>1</v>
      </c>
      <c r="I16" t="s">
        <v>4889</v>
      </c>
    </row>
    <row r="17" spans="1:9" x14ac:dyDescent="0.25">
      <c r="A17" t="s">
        <v>2676</v>
      </c>
      <c r="B17">
        <v>75173266</v>
      </c>
      <c r="C17" t="s">
        <v>16</v>
      </c>
      <c r="D17" t="s">
        <v>16</v>
      </c>
      <c r="E17" t="s">
        <v>16</v>
      </c>
      <c r="F17" t="s">
        <v>16</v>
      </c>
      <c r="G17" t="s">
        <v>2675</v>
      </c>
      <c r="H17">
        <v>1</v>
      </c>
      <c r="I17" t="s">
        <v>4889</v>
      </c>
    </row>
    <row r="18" spans="1:9" x14ac:dyDescent="0.25">
      <c r="A18" t="s">
        <v>2658</v>
      </c>
      <c r="B18">
        <v>74762273</v>
      </c>
      <c r="C18" t="s">
        <v>16</v>
      </c>
      <c r="D18" t="s">
        <v>16</v>
      </c>
      <c r="E18" t="s">
        <v>16</v>
      </c>
      <c r="F18" t="s">
        <v>16</v>
      </c>
      <c r="G18" t="s">
        <v>154</v>
      </c>
      <c r="H18">
        <v>1</v>
      </c>
      <c r="I18" t="s">
        <v>4887</v>
      </c>
    </row>
    <row r="19" spans="1:9" x14ac:dyDescent="0.25">
      <c r="A19" t="s">
        <v>2599</v>
      </c>
      <c r="B19">
        <v>74762273</v>
      </c>
      <c r="C19" t="s">
        <v>16</v>
      </c>
      <c r="D19" t="s">
        <v>16</v>
      </c>
      <c r="E19" t="s">
        <v>16</v>
      </c>
      <c r="F19" t="s">
        <v>16</v>
      </c>
      <c r="G19" t="s">
        <v>154</v>
      </c>
      <c r="H19">
        <v>1</v>
      </c>
      <c r="I19" t="s">
        <v>4887</v>
      </c>
    </row>
    <row r="20" spans="1:9" x14ac:dyDescent="0.25">
      <c r="A20" t="s">
        <v>2678</v>
      </c>
      <c r="B20">
        <v>75173266</v>
      </c>
      <c r="C20" t="s">
        <v>16</v>
      </c>
      <c r="D20" t="s">
        <v>16</v>
      </c>
      <c r="E20" t="s">
        <v>16</v>
      </c>
      <c r="F20" t="s">
        <v>16</v>
      </c>
      <c r="G20" t="s">
        <v>2675</v>
      </c>
      <c r="H20">
        <v>1</v>
      </c>
      <c r="I20" t="s">
        <v>4889</v>
      </c>
    </row>
    <row r="21" spans="1:9" x14ac:dyDescent="0.25">
      <c r="A21" t="s">
        <v>2679</v>
      </c>
      <c r="B21">
        <v>75173266</v>
      </c>
      <c r="C21" t="s">
        <v>16</v>
      </c>
      <c r="D21" t="s">
        <v>16</v>
      </c>
      <c r="E21" t="s">
        <v>16</v>
      </c>
      <c r="F21" t="s">
        <v>16</v>
      </c>
      <c r="G21" t="s">
        <v>2675</v>
      </c>
      <c r="H21">
        <v>1</v>
      </c>
      <c r="I21" t="s">
        <v>4889</v>
      </c>
    </row>
    <row r="22" spans="1:9" x14ac:dyDescent="0.25">
      <c r="A22" t="s">
        <v>2683</v>
      </c>
      <c r="B22">
        <v>75173266</v>
      </c>
      <c r="C22" t="s">
        <v>16</v>
      </c>
      <c r="D22" t="s">
        <v>16</v>
      </c>
      <c r="E22" t="s">
        <v>16</v>
      </c>
      <c r="F22" t="s">
        <v>16</v>
      </c>
      <c r="G22" t="s">
        <v>2675</v>
      </c>
      <c r="H22">
        <v>1</v>
      </c>
      <c r="I22" t="s">
        <v>4889</v>
      </c>
    </row>
    <row r="23" spans="1:9" x14ac:dyDescent="0.25">
      <c r="A23" t="s">
        <v>2677</v>
      </c>
      <c r="B23">
        <v>75173266</v>
      </c>
      <c r="C23" t="s">
        <v>16</v>
      </c>
      <c r="D23" t="s">
        <v>16</v>
      </c>
      <c r="E23" t="s">
        <v>16</v>
      </c>
      <c r="F23" t="s">
        <v>16</v>
      </c>
      <c r="G23" t="s">
        <v>2675</v>
      </c>
      <c r="H23">
        <v>1</v>
      </c>
      <c r="I23" t="s">
        <v>4889</v>
      </c>
    </row>
    <row r="24" spans="1:9" x14ac:dyDescent="0.25">
      <c r="A24" t="s">
        <v>2680</v>
      </c>
      <c r="B24">
        <v>75173266</v>
      </c>
      <c r="C24" t="s">
        <v>16</v>
      </c>
      <c r="D24" t="s">
        <v>16</v>
      </c>
      <c r="E24" t="s">
        <v>16</v>
      </c>
      <c r="F24" t="s">
        <v>16</v>
      </c>
      <c r="G24" t="s">
        <v>2675</v>
      </c>
      <c r="H24">
        <v>1</v>
      </c>
      <c r="I24" t="s">
        <v>4889</v>
      </c>
    </row>
    <row r="25" spans="1:9" x14ac:dyDescent="0.25">
      <c r="A25" t="s">
        <v>2682</v>
      </c>
      <c r="B25">
        <v>75173266</v>
      </c>
      <c r="C25" t="s">
        <v>16</v>
      </c>
      <c r="D25" t="s">
        <v>16</v>
      </c>
      <c r="E25" t="s">
        <v>16</v>
      </c>
      <c r="F25" t="s">
        <v>16</v>
      </c>
      <c r="G25" t="s">
        <v>2675</v>
      </c>
      <c r="H25">
        <v>1</v>
      </c>
      <c r="I25" t="s">
        <v>4889</v>
      </c>
    </row>
    <row r="26" spans="1:9" x14ac:dyDescent="0.25">
      <c r="A26" t="s">
        <v>2681</v>
      </c>
      <c r="B26">
        <v>75173266</v>
      </c>
      <c r="C26" t="s">
        <v>16</v>
      </c>
      <c r="D26" t="s">
        <v>16</v>
      </c>
      <c r="E26" t="s">
        <v>16</v>
      </c>
      <c r="F26" t="s">
        <v>16</v>
      </c>
      <c r="G26" t="s">
        <v>2675</v>
      </c>
      <c r="H26">
        <v>1</v>
      </c>
      <c r="I26" t="s">
        <v>4889</v>
      </c>
    </row>
    <row r="27" spans="1:9" x14ac:dyDescent="0.25">
      <c r="A27" t="s">
        <v>4844</v>
      </c>
      <c r="B27">
        <v>76971100</v>
      </c>
      <c r="C27" t="s">
        <v>16</v>
      </c>
      <c r="D27" t="s">
        <v>16</v>
      </c>
      <c r="E27" t="s">
        <v>16</v>
      </c>
      <c r="F27" t="s">
        <v>16</v>
      </c>
      <c r="G27" t="s">
        <v>7275</v>
      </c>
      <c r="H27">
        <v>1</v>
      </c>
      <c r="I27" t="s">
        <v>7396</v>
      </c>
    </row>
    <row r="28" spans="1:9" x14ac:dyDescent="0.25">
      <c r="A28" t="s">
        <v>4860</v>
      </c>
      <c r="B28">
        <v>74762273</v>
      </c>
      <c r="C28" t="s">
        <v>16</v>
      </c>
      <c r="D28" t="s">
        <v>16</v>
      </c>
      <c r="E28" t="s">
        <v>16</v>
      </c>
      <c r="F28" t="s">
        <v>16</v>
      </c>
      <c r="G28" t="s">
        <v>154</v>
      </c>
      <c r="H28">
        <v>1</v>
      </c>
      <c r="I28" t="s">
        <v>4887</v>
      </c>
    </row>
    <row r="29" spans="1:9" x14ac:dyDescent="0.25">
      <c r="A29" t="s">
        <v>7752</v>
      </c>
      <c r="B29">
        <v>75945955</v>
      </c>
      <c r="C29" t="s">
        <v>16</v>
      </c>
      <c r="D29" t="s">
        <v>16</v>
      </c>
      <c r="E29" t="s">
        <v>16</v>
      </c>
      <c r="F29" t="s">
        <v>16</v>
      </c>
      <c r="G29" t="s">
        <v>6652</v>
      </c>
      <c r="H29">
        <v>1</v>
      </c>
      <c r="I29" t="s">
        <v>6961</v>
      </c>
    </row>
    <row r="30" spans="1:9" x14ac:dyDescent="0.25">
      <c r="A30" t="s">
        <v>6403</v>
      </c>
      <c r="B30">
        <v>74762273</v>
      </c>
      <c r="C30" t="s">
        <v>16</v>
      </c>
      <c r="D30" t="s">
        <v>16</v>
      </c>
      <c r="E30" t="s">
        <v>16</v>
      </c>
      <c r="F30" t="s">
        <v>16</v>
      </c>
      <c r="G30" t="s">
        <v>154</v>
      </c>
      <c r="H30">
        <v>1</v>
      </c>
      <c r="I30" t="s">
        <v>4887</v>
      </c>
    </row>
    <row r="31" spans="1:9" x14ac:dyDescent="0.25">
      <c r="A31" t="s">
        <v>6653</v>
      </c>
      <c r="B31">
        <v>96574211</v>
      </c>
      <c r="C31" t="s">
        <v>6654</v>
      </c>
      <c r="D31" t="s">
        <v>6657</v>
      </c>
      <c r="E31" t="s">
        <v>16</v>
      </c>
      <c r="F31" t="s">
        <v>16</v>
      </c>
      <c r="G31" t="s">
        <v>3999</v>
      </c>
      <c r="H31">
        <v>1</v>
      </c>
      <c r="I31" t="s">
        <v>6658</v>
      </c>
    </row>
    <row r="32" spans="1:9" x14ac:dyDescent="0.25">
      <c r="A32" t="s">
        <v>10237</v>
      </c>
      <c r="B32">
        <v>75577000</v>
      </c>
      <c r="C32" t="s">
        <v>16</v>
      </c>
      <c r="D32" t="s">
        <v>16</v>
      </c>
      <c r="E32" t="s">
        <v>16</v>
      </c>
      <c r="F32" t="s">
        <v>16</v>
      </c>
      <c r="G32" t="s">
        <v>3759</v>
      </c>
      <c r="H32">
        <v>1</v>
      </c>
      <c r="I32" t="s">
        <v>4898</v>
      </c>
    </row>
    <row r="33" spans="1:9" x14ac:dyDescent="0.25">
      <c r="A33" t="s">
        <v>41706</v>
      </c>
      <c r="B33">
        <v>75577000</v>
      </c>
      <c r="C33" t="s">
        <v>16</v>
      </c>
      <c r="D33" t="s">
        <v>16</v>
      </c>
      <c r="E33" t="s">
        <v>16</v>
      </c>
      <c r="F33" t="s">
        <v>16</v>
      </c>
      <c r="G33" t="s">
        <v>3759</v>
      </c>
      <c r="H33">
        <v>1</v>
      </c>
      <c r="I33" t="s">
        <v>4898</v>
      </c>
    </row>
    <row r="34" spans="1:9" x14ac:dyDescent="0.25">
      <c r="A34" t="s">
        <v>5455</v>
      </c>
      <c r="B34">
        <v>74762273</v>
      </c>
      <c r="C34" t="s">
        <v>16</v>
      </c>
      <c r="D34" t="s">
        <v>16</v>
      </c>
      <c r="E34" t="s">
        <v>16</v>
      </c>
      <c r="F34" t="s">
        <v>16</v>
      </c>
      <c r="G34" t="s">
        <v>154</v>
      </c>
      <c r="H34">
        <v>1</v>
      </c>
      <c r="I34" t="s">
        <v>4887</v>
      </c>
    </row>
    <row r="35" spans="1:9" x14ac:dyDescent="0.25">
      <c r="A35" t="s">
        <v>7378</v>
      </c>
      <c r="B35">
        <v>75421677</v>
      </c>
      <c r="C35" t="s">
        <v>16</v>
      </c>
      <c r="D35" t="s">
        <v>16</v>
      </c>
      <c r="E35" t="s">
        <v>16</v>
      </c>
      <c r="F35" t="s">
        <v>16</v>
      </c>
      <c r="G35" t="s">
        <v>3368</v>
      </c>
      <c r="H35">
        <v>1</v>
      </c>
      <c r="I35" t="s">
        <v>4892</v>
      </c>
    </row>
    <row r="36" spans="1:9" x14ac:dyDescent="0.25">
      <c r="A36" t="s">
        <v>15306</v>
      </c>
      <c r="B36">
        <v>70108720</v>
      </c>
      <c r="C36" t="s">
        <v>16</v>
      </c>
      <c r="D36" t="s">
        <v>16</v>
      </c>
      <c r="E36" t="s">
        <v>16</v>
      </c>
      <c r="F36" t="s">
        <v>16</v>
      </c>
      <c r="G36" t="s">
        <v>8125</v>
      </c>
      <c r="H36">
        <v>1</v>
      </c>
      <c r="I36" t="s">
        <v>12575</v>
      </c>
    </row>
    <row r="37" spans="1:9" x14ac:dyDescent="0.25">
      <c r="A37" t="s">
        <v>15307</v>
      </c>
      <c r="B37">
        <v>70108720</v>
      </c>
      <c r="C37" t="s">
        <v>16</v>
      </c>
      <c r="D37" t="s">
        <v>16</v>
      </c>
      <c r="E37" t="s">
        <v>16</v>
      </c>
      <c r="F37" t="s">
        <v>16</v>
      </c>
      <c r="G37" t="s">
        <v>8125</v>
      </c>
      <c r="H37">
        <v>1</v>
      </c>
      <c r="I37" t="s">
        <v>12575</v>
      </c>
    </row>
    <row r="38" spans="1:9" x14ac:dyDescent="0.25">
      <c r="A38" t="s">
        <v>15314</v>
      </c>
      <c r="B38">
        <v>70108720</v>
      </c>
      <c r="C38" t="s">
        <v>16</v>
      </c>
      <c r="D38" t="s">
        <v>16</v>
      </c>
      <c r="E38" t="s">
        <v>16</v>
      </c>
      <c r="F38" t="s">
        <v>16</v>
      </c>
      <c r="G38" t="s">
        <v>8125</v>
      </c>
      <c r="H38">
        <v>1</v>
      </c>
      <c r="I38" t="s">
        <v>12575</v>
      </c>
    </row>
    <row r="39" spans="1:9" x14ac:dyDescent="0.25">
      <c r="A39" t="s">
        <v>15308</v>
      </c>
      <c r="B39">
        <v>70108720</v>
      </c>
      <c r="C39" t="s">
        <v>16</v>
      </c>
      <c r="D39" t="s">
        <v>16</v>
      </c>
      <c r="E39" t="s">
        <v>16</v>
      </c>
      <c r="F39" t="s">
        <v>16</v>
      </c>
      <c r="G39" t="s">
        <v>8125</v>
      </c>
      <c r="H39">
        <v>1</v>
      </c>
      <c r="I39" t="s">
        <v>12575</v>
      </c>
    </row>
    <row r="40" spans="1:9" x14ac:dyDescent="0.25">
      <c r="A40" t="s">
        <v>15311</v>
      </c>
      <c r="B40">
        <v>70108720</v>
      </c>
      <c r="C40" t="s">
        <v>16</v>
      </c>
      <c r="D40" t="s">
        <v>16</v>
      </c>
      <c r="E40" t="s">
        <v>16</v>
      </c>
      <c r="F40" t="s">
        <v>16</v>
      </c>
      <c r="G40" t="s">
        <v>8125</v>
      </c>
      <c r="H40">
        <v>1</v>
      </c>
      <c r="I40" t="s">
        <v>12575</v>
      </c>
    </row>
    <row r="41" spans="1:9" x14ac:dyDescent="0.25">
      <c r="A41" t="s">
        <v>14694</v>
      </c>
      <c r="B41">
        <v>70108720</v>
      </c>
      <c r="C41" t="s">
        <v>16</v>
      </c>
      <c r="D41" t="s">
        <v>16</v>
      </c>
      <c r="E41" t="s">
        <v>16</v>
      </c>
      <c r="F41" t="s">
        <v>16</v>
      </c>
      <c r="G41" t="s">
        <v>8125</v>
      </c>
      <c r="H41">
        <v>1</v>
      </c>
      <c r="I41" t="s">
        <v>12575</v>
      </c>
    </row>
    <row r="42" spans="1:9" x14ac:dyDescent="0.25">
      <c r="A42" t="s">
        <v>15312</v>
      </c>
      <c r="B42">
        <v>70108720</v>
      </c>
      <c r="C42" t="s">
        <v>16</v>
      </c>
      <c r="D42" t="s">
        <v>16</v>
      </c>
      <c r="E42" t="s">
        <v>16</v>
      </c>
      <c r="F42" t="s">
        <v>16</v>
      </c>
      <c r="G42" t="s">
        <v>8125</v>
      </c>
      <c r="H42">
        <v>1</v>
      </c>
      <c r="I42" t="s">
        <v>12575</v>
      </c>
    </row>
    <row r="43" spans="1:9" x14ac:dyDescent="0.25">
      <c r="A43" t="s">
        <v>14695</v>
      </c>
      <c r="B43">
        <v>70108720</v>
      </c>
      <c r="C43" t="s">
        <v>16</v>
      </c>
      <c r="D43" t="s">
        <v>16</v>
      </c>
      <c r="E43" t="s">
        <v>16</v>
      </c>
      <c r="F43" t="s">
        <v>16</v>
      </c>
      <c r="G43" t="s">
        <v>8125</v>
      </c>
      <c r="H43">
        <v>1</v>
      </c>
      <c r="I43" t="s">
        <v>12575</v>
      </c>
    </row>
    <row r="44" spans="1:9" x14ac:dyDescent="0.25">
      <c r="A44" t="s">
        <v>14696</v>
      </c>
      <c r="B44">
        <v>70108720</v>
      </c>
      <c r="C44" t="s">
        <v>16</v>
      </c>
      <c r="D44" t="s">
        <v>16</v>
      </c>
      <c r="E44" t="s">
        <v>16</v>
      </c>
      <c r="F44" t="s">
        <v>16</v>
      </c>
      <c r="G44" t="s">
        <v>8125</v>
      </c>
      <c r="H44">
        <v>1</v>
      </c>
      <c r="I44" t="s">
        <v>12575</v>
      </c>
    </row>
    <row r="45" spans="1:9" x14ac:dyDescent="0.25">
      <c r="A45" t="s">
        <v>14279</v>
      </c>
      <c r="B45">
        <v>70108720</v>
      </c>
      <c r="C45" t="s">
        <v>16</v>
      </c>
      <c r="D45" t="s">
        <v>16</v>
      </c>
      <c r="E45" t="s">
        <v>16</v>
      </c>
      <c r="F45" t="s">
        <v>16</v>
      </c>
      <c r="G45" t="s">
        <v>8125</v>
      </c>
      <c r="H45">
        <v>1</v>
      </c>
      <c r="I45" t="s">
        <v>12575</v>
      </c>
    </row>
    <row r="46" spans="1:9" x14ac:dyDescent="0.25">
      <c r="A46" t="s">
        <v>14281</v>
      </c>
      <c r="B46">
        <v>70108720</v>
      </c>
      <c r="C46" t="s">
        <v>16</v>
      </c>
      <c r="D46" t="s">
        <v>16</v>
      </c>
      <c r="E46" t="s">
        <v>16</v>
      </c>
      <c r="F46" t="s">
        <v>16</v>
      </c>
      <c r="G46" t="s">
        <v>8125</v>
      </c>
      <c r="H46">
        <v>1</v>
      </c>
      <c r="I46" t="s">
        <v>12575</v>
      </c>
    </row>
    <row r="47" spans="1:9" x14ac:dyDescent="0.25">
      <c r="A47" t="s">
        <v>14280</v>
      </c>
      <c r="B47">
        <v>70108720</v>
      </c>
      <c r="C47" t="s">
        <v>16</v>
      </c>
      <c r="D47" t="s">
        <v>16</v>
      </c>
      <c r="E47" t="s">
        <v>16</v>
      </c>
      <c r="F47" t="s">
        <v>16</v>
      </c>
      <c r="G47" t="s">
        <v>8125</v>
      </c>
      <c r="H47">
        <v>1</v>
      </c>
      <c r="I47" t="s">
        <v>12575</v>
      </c>
    </row>
    <row r="48" spans="1:9" x14ac:dyDescent="0.25">
      <c r="A48" t="s">
        <v>14282</v>
      </c>
      <c r="B48">
        <v>70108720</v>
      </c>
      <c r="C48" t="s">
        <v>16</v>
      </c>
      <c r="D48" t="s">
        <v>16</v>
      </c>
      <c r="E48" t="s">
        <v>16</v>
      </c>
      <c r="F48" t="s">
        <v>16</v>
      </c>
      <c r="G48" t="s">
        <v>8125</v>
      </c>
      <c r="H48">
        <v>1</v>
      </c>
      <c r="I48" t="s">
        <v>12575</v>
      </c>
    </row>
    <row r="49" spans="1:9" x14ac:dyDescent="0.25">
      <c r="A49" t="s">
        <v>14287</v>
      </c>
      <c r="B49">
        <v>70108720</v>
      </c>
      <c r="C49" t="s">
        <v>16</v>
      </c>
      <c r="D49" t="s">
        <v>16</v>
      </c>
      <c r="E49" t="s">
        <v>16</v>
      </c>
      <c r="F49" t="s">
        <v>16</v>
      </c>
      <c r="G49" t="s">
        <v>8125</v>
      </c>
      <c r="H49">
        <v>1</v>
      </c>
      <c r="I49" t="s">
        <v>12575</v>
      </c>
    </row>
    <row r="50" spans="1:9" x14ac:dyDescent="0.25">
      <c r="A50" t="s">
        <v>14288</v>
      </c>
      <c r="B50">
        <v>70108720</v>
      </c>
      <c r="C50" t="s">
        <v>16</v>
      </c>
      <c r="D50" t="s">
        <v>16</v>
      </c>
      <c r="E50" t="s">
        <v>16</v>
      </c>
      <c r="F50" t="s">
        <v>16</v>
      </c>
      <c r="G50" t="s">
        <v>8125</v>
      </c>
      <c r="H50">
        <v>1</v>
      </c>
      <c r="I50" t="s">
        <v>12575</v>
      </c>
    </row>
    <row r="51" spans="1:9" x14ac:dyDescent="0.25">
      <c r="A51" t="s">
        <v>41152</v>
      </c>
      <c r="B51">
        <v>70108720</v>
      </c>
      <c r="C51" t="s">
        <v>16</v>
      </c>
      <c r="D51" t="s">
        <v>16</v>
      </c>
      <c r="E51" t="s">
        <v>16</v>
      </c>
      <c r="F51" t="s">
        <v>16</v>
      </c>
      <c r="G51" t="s">
        <v>8125</v>
      </c>
      <c r="H51">
        <v>1</v>
      </c>
      <c r="I51" t="s">
        <v>12575</v>
      </c>
    </row>
    <row r="52" spans="1:9" x14ac:dyDescent="0.25">
      <c r="A52" t="s">
        <v>14283</v>
      </c>
      <c r="B52">
        <v>70108720</v>
      </c>
      <c r="C52" t="s">
        <v>16</v>
      </c>
      <c r="D52" t="s">
        <v>16</v>
      </c>
      <c r="E52" t="s">
        <v>16</v>
      </c>
      <c r="F52" t="s">
        <v>16</v>
      </c>
      <c r="G52" t="s">
        <v>8125</v>
      </c>
      <c r="H52">
        <v>1</v>
      </c>
      <c r="I52" t="s">
        <v>12575</v>
      </c>
    </row>
    <row r="53" spans="1:9" x14ac:dyDescent="0.25">
      <c r="A53" t="s">
        <v>14284</v>
      </c>
      <c r="B53">
        <v>70108720</v>
      </c>
      <c r="C53" t="s">
        <v>16</v>
      </c>
      <c r="D53" t="s">
        <v>16</v>
      </c>
      <c r="E53" t="s">
        <v>16</v>
      </c>
      <c r="F53" t="s">
        <v>16</v>
      </c>
      <c r="G53" t="s">
        <v>8125</v>
      </c>
      <c r="H53">
        <v>1</v>
      </c>
      <c r="I53" t="s">
        <v>12575</v>
      </c>
    </row>
    <row r="54" spans="1:9" x14ac:dyDescent="0.25">
      <c r="A54" t="s">
        <v>14285</v>
      </c>
      <c r="B54">
        <v>70108720</v>
      </c>
      <c r="C54" t="s">
        <v>16</v>
      </c>
      <c r="D54" t="s">
        <v>16</v>
      </c>
      <c r="E54" t="s">
        <v>16</v>
      </c>
      <c r="F54" t="s">
        <v>16</v>
      </c>
      <c r="G54" t="s">
        <v>8125</v>
      </c>
      <c r="H54">
        <v>1</v>
      </c>
      <c r="I54" t="s">
        <v>12575</v>
      </c>
    </row>
    <row r="55" spans="1:9" x14ac:dyDescent="0.25">
      <c r="A55" t="s">
        <v>14293</v>
      </c>
      <c r="B55">
        <v>70108720</v>
      </c>
      <c r="C55" t="s">
        <v>16</v>
      </c>
      <c r="D55" t="s">
        <v>16</v>
      </c>
      <c r="E55" t="s">
        <v>16</v>
      </c>
      <c r="F55" t="s">
        <v>16</v>
      </c>
      <c r="G55" t="s">
        <v>8125</v>
      </c>
      <c r="H55">
        <v>1</v>
      </c>
      <c r="I55" t="s">
        <v>12575</v>
      </c>
    </row>
    <row r="56" spans="1:9" x14ac:dyDescent="0.25">
      <c r="A56" t="s">
        <v>14286</v>
      </c>
      <c r="B56">
        <v>70108720</v>
      </c>
      <c r="C56" t="s">
        <v>16</v>
      </c>
      <c r="D56" t="s">
        <v>16</v>
      </c>
      <c r="E56" t="s">
        <v>16</v>
      </c>
      <c r="F56" t="s">
        <v>16</v>
      </c>
      <c r="G56" t="s">
        <v>8125</v>
      </c>
      <c r="H56">
        <v>1</v>
      </c>
      <c r="I56" t="s">
        <v>12575</v>
      </c>
    </row>
    <row r="57" spans="1:9" x14ac:dyDescent="0.25">
      <c r="A57" t="s">
        <v>14295</v>
      </c>
      <c r="B57">
        <v>70108720</v>
      </c>
      <c r="C57" t="s">
        <v>16</v>
      </c>
      <c r="D57" t="s">
        <v>16</v>
      </c>
      <c r="E57" t="s">
        <v>16</v>
      </c>
      <c r="F57" t="s">
        <v>16</v>
      </c>
      <c r="G57" t="s">
        <v>8125</v>
      </c>
      <c r="H57">
        <v>1</v>
      </c>
      <c r="I57" t="s">
        <v>12575</v>
      </c>
    </row>
    <row r="58" spans="1:9" x14ac:dyDescent="0.25">
      <c r="A58" t="s">
        <v>16678</v>
      </c>
      <c r="B58">
        <v>70108720</v>
      </c>
      <c r="C58" t="s">
        <v>16</v>
      </c>
      <c r="D58" t="s">
        <v>16</v>
      </c>
      <c r="E58" t="s">
        <v>16</v>
      </c>
      <c r="F58" t="s">
        <v>16</v>
      </c>
      <c r="G58" t="s">
        <v>8125</v>
      </c>
      <c r="H58">
        <v>1</v>
      </c>
      <c r="I58" t="s">
        <v>12575</v>
      </c>
    </row>
    <row r="59" spans="1:9" x14ac:dyDescent="0.25">
      <c r="A59" t="s">
        <v>14292</v>
      </c>
      <c r="B59">
        <v>70108720</v>
      </c>
      <c r="C59" t="s">
        <v>16</v>
      </c>
      <c r="D59" t="s">
        <v>16</v>
      </c>
      <c r="E59" t="s">
        <v>16</v>
      </c>
      <c r="F59" t="s">
        <v>16</v>
      </c>
      <c r="G59" t="s">
        <v>8125</v>
      </c>
      <c r="H59">
        <v>1</v>
      </c>
      <c r="I59" t="s">
        <v>12575</v>
      </c>
    </row>
    <row r="60" spans="1:9" x14ac:dyDescent="0.25">
      <c r="A60" t="s">
        <v>14298</v>
      </c>
      <c r="B60">
        <v>70108720</v>
      </c>
      <c r="C60" t="s">
        <v>16</v>
      </c>
      <c r="D60" t="s">
        <v>16</v>
      </c>
      <c r="E60" t="s">
        <v>16</v>
      </c>
      <c r="F60" t="s">
        <v>16</v>
      </c>
      <c r="G60" t="s">
        <v>8125</v>
      </c>
      <c r="H60">
        <v>1</v>
      </c>
      <c r="I60" t="s">
        <v>12575</v>
      </c>
    </row>
    <row r="61" spans="1:9" x14ac:dyDescent="0.25">
      <c r="A61" t="s">
        <v>16673</v>
      </c>
      <c r="B61">
        <v>70108720</v>
      </c>
      <c r="C61" t="s">
        <v>16</v>
      </c>
      <c r="D61" t="s">
        <v>16</v>
      </c>
      <c r="E61" t="s">
        <v>16</v>
      </c>
      <c r="F61" t="s">
        <v>16</v>
      </c>
      <c r="G61" t="s">
        <v>8125</v>
      </c>
      <c r="H61">
        <v>1</v>
      </c>
      <c r="I61" t="s">
        <v>12575</v>
      </c>
    </row>
    <row r="62" spans="1:9" x14ac:dyDescent="0.25">
      <c r="A62" t="s">
        <v>16682</v>
      </c>
      <c r="B62">
        <v>70108720</v>
      </c>
      <c r="C62" t="s">
        <v>16</v>
      </c>
      <c r="D62" t="s">
        <v>16</v>
      </c>
      <c r="E62" t="s">
        <v>16</v>
      </c>
      <c r="F62" t="s">
        <v>16</v>
      </c>
      <c r="G62" t="s">
        <v>8125</v>
      </c>
      <c r="H62">
        <v>1</v>
      </c>
      <c r="I62" t="s">
        <v>12575</v>
      </c>
    </row>
    <row r="63" spans="1:9" x14ac:dyDescent="0.25">
      <c r="A63" t="s">
        <v>16674</v>
      </c>
      <c r="B63">
        <v>70108720</v>
      </c>
      <c r="C63" t="s">
        <v>16</v>
      </c>
      <c r="D63" t="s">
        <v>16</v>
      </c>
      <c r="E63" t="s">
        <v>16</v>
      </c>
      <c r="F63" t="s">
        <v>16</v>
      </c>
      <c r="G63" t="s">
        <v>8125</v>
      </c>
      <c r="H63">
        <v>1</v>
      </c>
      <c r="I63" t="s">
        <v>12575</v>
      </c>
    </row>
    <row r="64" spans="1:9" x14ac:dyDescent="0.25">
      <c r="A64" t="s">
        <v>16675</v>
      </c>
      <c r="B64">
        <v>70108720</v>
      </c>
      <c r="C64" t="s">
        <v>16</v>
      </c>
      <c r="D64" t="s">
        <v>16</v>
      </c>
      <c r="E64" t="s">
        <v>16</v>
      </c>
      <c r="F64" t="s">
        <v>16</v>
      </c>
      <c r="G64" t="s">
        <v>8125</v>
      </c>
      <c r="H64">
        <v>1</v>
      </c>
      <c r="I64" t="s">
        <v>12575</v>
      </c>
    </row>
    <row r="65" spans="1:9" x14ac:dyDescent="0.25">
      <c r="A65" t="s">
        <v>16676</v>
      </c>
      <c r="B65">
        <v>70108720</v>
      </c>
      <c r="C65" t="s">
        <v>16</v>
      </c>
      <c r="D65" t="s">
        <v>16</v>
      </c>
      <c r="E65" t="s">
        <v>16</v>
      </c>
      <c r="F65" t="s">
        <v>16</v>
      </c>
      <c r="G65" t="s">
        <v>8125</v>
      </c>
      <c r="H65">
        <v>1</v>
      </c>
      <c r="I65" t="s">
        <v>12575</v>
      </c>
    </row>
    <row r="66" spans="1:9" x14ac:dyDescent="0.25">
      <c r="A66" t="s">
        <v>16677</v>
      </c>
      <c r="B66">
        <v>70108720</v>
      </c>
      <c r="C66" t="s">
        <v>16</v>
      </c>
      <c r="D66" t="s">
        <v>16</v>
      </c>
      <c r="E66" t="s">
        <v>16</v>
      </c>
      <c r="F66" t="s">
        <v>16</v>
      </c>
      <c r="G66" t="s">
        <v>8125</v>
      </c>
      <c r="H66">
        <v>1</v>
      </c>
      <c r="I66" t="s">
        <v>12575</v>
      </c>
    </row>
    <row r="67" spans="1:9" x14ac:dyDescent="0.25">
      <c r="A67" t="s">
        <v>14296</v>
      </c>
      <c r="B67">
        <v>70108720</v>
      </c>
      <c r="C67" t="s">
        <v>16</v>
      </c>
      <c r="D67" t="s">
        <v>16</v>
      </c>
      <c r="E67" t="s">
        <v>16</v>
      </c>
      <c r="F67" t="s">
        <v>16</v>
      </c>
      <c r="G67" t="s">
        <v>8125</v>
      </c>
      <c r="H67">
        <v>1</v>
      </c>
      <c r="I67" t="s">
        <v>12575</v>
      </c>
    </row>
    <row r="68" spans="1:9" x14ac:dyDescent="0.25">
      <c r="A68" t="s">
        <v>14294</v>
      </c>
      <c r="B68">
        <v>70108720</v>
      </c>
      <c r="C68" t="s">
        <v>16</v>
      </c>
      <c r="D68" t="s">
        <v>16</v>
      </c>
      <c r="E68" t="s">
        <v>16</v>
      </c>
      <c r="F68" t="s">
        <v>16</v>
      </c>
      <c r="G68" t="s">
        <v>8125</v>
      </c>
      <c r="H68">
        <v>1</v>
      </c>
      <c r="I68" t="s">
        <v>12575</v>
      </c>
    </row>
    <row r="69" spans="1:9" x14ac:dyDescent="0.25">
      <c r="A69" t="s">
        <v>14289</v>
      </c>
      <c r="B69">
        <v>70108720</v>
      </c>
      <c r="C69" t="s">
        <v>16</v>
      </c>
      <c r="D69" t="s">
        <v>16</v>
      </c>
      <c r="E69" t="s">
        <v>16</v>
      </c>
      <c r="F69" t="s">
        <v>16</v>
      </c>
      <c r="G69" t="s">
        <v>8125</v>
      </c>
      <c r="H69">
        <v>1</v>
      </c>
      <c r="I69" t="s">
        <v>12575</v>
      </c>
    </row>
    <row r="70" spans="1:9" x14ac:dyDescent="0.25">
      <c r="A70" t="s">
        <v>14290</v>
      </c>
      <c r="B70">
        <v>70108720</v>
      </c>
      <c r="C70" t="s">
        <v>16</v>
      </c>
      <c r="D70" t="s">
        <v>16</v>
      </c>
      <c r="E70" t="s">
        <v>16</v>
      </c>
      <c r="F70" t="s">
        <v>16</v>
      </c>
      <c r="G70" t="s">
        <v>8125</v>
      </c>
      <c r="H70">
        <v>1</v>
      </c>
      <c r="I70" t="s">
        <v>12575</v>
      </c>
    </row>
    <row r="71" spans="1:9" x14ac:dyDescent="0.25">
      <c r="A71" t="s">
        <v>14299</v>
      </c>
      <c r="B71">
        <v>70108720</v>
      </c>
      <c r="C71" t="s">
        <v>16</v>
      </c>
      <c r="D71" t="s">
        <v>16</v>
      </c>
      <c r="E71" t="s">
        <v>16</v>
      </c>
      <c r="F71" t="s">
        <v>16</v>
      </c>
      <c r="G71" t="s">
        <v>8125</v>
      </c>
      <c r="H71">
        <v>1</v>
      </c>
      <c r="I71" t="s">
        <v>12575</v>
      </c>
    </row>
    <row r="72" spans="1:9" x14ac:dyDescent="0.25">
      <c r="A72" t="s">
        <v>14291</v>
      </c>
      <c r="B72">
        <v>70108720</v>
      </c>
      <c r="C72" t="s">
        <v>16</v>
      </c>
      <c r="D72" t="s">
        <v>16</v>
      </c>
      <c r="E72" t="s">
        <v>16</v>
      </c>
      <c r="F72" t="s">
        <v>16</v>
      </c>
      <c r="G72" t="s">
        <v>8125</v>
      </c>
      <c r="H72">
        <v>1</v>
      </c>
      <c r="I72" t="s">
        <v>12575</v>
      </c>
    </row>
    <row r="73" spans="1:9" x14ac:dyDescent="0.25">
      <c r="A73" t="s">
        <v>14297</v>
      </c>
      <c r="B73">
        <v>70108720</v>
      </c>
      <c r="C73" t="s">
        <v>16</v>
      </c>
      <c r="D73" t="s">
        <v>16</v>
      </c>
      <c r="E73" t="s">
        <v>16</v>
      </c>
      <c r="F73" t="s">
        <v>16</v>
      </c>
      <c r="G73" t="s">
        <v>8125</v>
      </c>
      <c r="H73">
        <v>1</v>
      </c>
      <c r="I73" t="s">
        <v>12575</v>
      </c>
    </row>
    <row r="74" spans="1:9" x14ac:dyDescent="0.25">
      <c r="A74" t="s">
        <v>14712</v>
      </c>
      <c r="B74">
        <v>74762273</v>
      </c>
      <c r="C74" t="s">
        <v>16</v>
      </c>
      <c r="D74" t="s">
        <v>16</v>
      </c>
      <c r="E74" t="s">
        <v>16</v>
      </c>
      <c r="F74" t="s">
        <v>16</v>
      </c>
      <c r="G74" t="s">
        <v>154</v>
      </c>
      <c r="H74">
        <v>1</v>
      </c>
      <c r="I74" t="s">
        <v>4887</v>
      </c>
    </row>
    <row r="75" spans="1:9" x14ac:dyDescent="0.25">
      <c r="A75" t="s">
        <v>14301</v>
      </c>
      <c r="B75">
        <v>74762273</v>
      </c>
      <c r="C75" t="s">
        <v>16</v>
      </c>
      <c r="D75" t="s">
        <v>16</v>
      </c>
      <c r="E75" t="s">
        <v>16</v>
      </c>
      <c r="F75" t="s">
        <v>16</v>
      </c>
      <c r="G75" t="s">
        <v>154</v>
      </c>
      <c r="H75">
        <v>2</v>
      </c>
      <c r="I75" t="s">
        <v>42253</v>
      </c>
    </row>
    <row r="76" spans="1:9" x14ac:dyDescent="0.25">
      <c r="A76" t="s">
        <v>14301</v>
      </c>
      <c r="B76">
        <v>30123242</v>
      </c>
      <c r="C76" t="s">
        <v>16</v>
      </c>
      <c r="D76" t="s">
        <v>16</v>
      </c>
      <c r="E76" t="s">
        <v>16</v>
      </c>
      <c r="F76" t="s">
        <v>16</v>
      </c>
      <c r="G76" t="s">
        <v>42074</v>
      </c>
      <c r="H76">
        <v>1</v>
      </c>
      <c r="I76" t="s">
        <v>42252</v>
      </c>
    </row>
    <row r="77" spans="1:9" x14ac:dyDescent="0.25">
      <c r="A77" t="s">
        <v>16679</v>
      </c>
      <c r="B77">
        <v>70108720</v>
      </c>
      <c r="C77" t="s">
        <v>16</v>
      </c>
      <c r="D77" t="s">
        <v>16</v>
      </c>
      <c r="E77" t="s">
        <v>16</v>
      </c>
      <c r="F77" t="s">
        <v>16</v>
      </c>
      <c r="G77" t="s">
        <v>8125</v>
      </c>
      <c r="H77">
        <v>1</v>
      </c>
      <c r="I77" t="s">
        <v>12575</v>
      </c>
    </row>
    <row r="78" spans="1:9" x14ac:dyDescent="0.25">
      <c r="A78" t="s">
        <v>16680</v>
      </c>
      <c r="B78">
        <v>70108720</v>
      </c>
      <c r="C78" t="s">
        <v>16</v>
      </c>
      <c r="D78" t="s">
        <v>16</v>
      </c>
      <c r="E78" t="s">
        <v>16</v>
      </c>
      <c r="F78" t="s">
        <v>16</v>
      </c>
      <c r="G78" t="s">
        <v>8125</v>
      </c>
      <c r="H78">
        <v>1</v>
      </c>
      <c r="I78" t="s">
        <v>12575</v>
      </c>
    </row>
    <row r="79" spans="1:9" x14ac:dyDescent="0.25">
      <c r="A79" t="s">
        <v>16681</v>
      </c>
      <c r="B79">
        <v>70108720</v>
      </c>
      <c r="C79" t="s">
        <v>16</v>
      </c>
      <c r="D79" t="s">
        <v>16</v>
      </c>
      <c r="E79" t="s">
        <v>16</v>
      </c>
      <c r="F79" t="s">
        <v>16</v>
      </c>
      <c r="G79" t="s">
        <v>8125</v>
      </c>
      <c r="H79">
        <v>1</v>
      </c>
      <c r="I79" t="s">
        <v>12575</v>
      </c>
    </row>
    <row r="80" spans="1:9" x14ac:dyDescent="0.25">
      <c r="A80" t="s">
        <v>41060</v>
      </c>
      <c r="B80">
        <v>70108720</v>
      </c>
      <c r="C80" t="s">
        <v>16</v>
      </c>
      <c r="D80" t="s">
        <v>16</v>
      </c>
      <c r="E80" t="s">
        <v>16</v>
      </c>
      <c r="F80" t="s">
        <v>16</v>
      </c>
      <c r="G80" t="s">
        <v>8125</v>
      </c>
      <c r="H80">
        <v>1</v>
      </c>
      <c r="I80" t="s">
        <v>12575</v>
      </c>
    </row>
    <row r="81" spans="1:9" x14ac:dyDescent="0.25">
      <c r="A81" t="s">
        <v>41061</v>
      </c>
      <c r="B81">
        <v>70108720</v>
      </c>
      <c r="C81" t="s">
        <v>16</v>
      </c>
      <c r="D81" t="s">
        <v>16</v>
      </c>
      <c r="E81" t="s">
        <v>16</v>
      </c>
      <c r="F81" t="s">
        <v>16</v>
      </c>
      <c r="G81" t="s">
        <v>8125</v>
      </c>
      <c r="H81">
        <v>1</v>
      </c>
      <c r="I81" t="s">
        <v>12575</v>
      </c>
    </row>
    <row r="82" spans="1:9" x14ac:dyDescent="0.25">
      <c r="A82" t="s">
        <v>41065</v>
      </c>
      <c r="B82">
        <v>70108720</v>
      </c>
      <c r="C82" t="s">
        <v>16</v>
      </c>
      <c r="D82" t="s">
        <v>16</v>
      </c>
      <c r="E82" t="s">
        <v>16</v>
      </c>
      <c r="F82" t="s">
        <v>16</v>
      </c>
      <c r="G82" t="s">
        <v>8125</v>
      </c>
      <c r="H82">
        <v>1</v>
      </c>
      <c r="I82" t="s">
        <v>12575</v>
      </c>
    </row>
    <row r="83" spans="1:9" x14ac:dyDescent="0.25">
      <c r="A83" t="s">
        <v>41066</v>
      </c>
      <c r="B83">
        <v>70108720</v>
      </c>
      <c r="C83" t="s">
        <v>16</v>
      </c>
      <c r="D83" t="s">
        <v>16</v>
      </c>
      <c r="E83" t="s">
        <v>16</v>
      </c>
      <c r="F83" t="s">
        <v>16</v>
      </c>
      <c r="G83" t="s">
        <v>8125</v>
      </c>
      <c r="H83">
        <v>1</v>
      </c>
      <c r="I83" t="s">
        <v>12575</v>
      </c>
    </row>
    <row r="84" spans="1:9" x14ac:dyDescent="0.25">
      <c r="A84" t="s">
        <v>41067</v>
      </c>
      <c r="B84">
        <v>70108720</v>
      </c>
      <c r="C84" t="s">
        <v>16</v>
      </c>
      <c r="D84" t="s">
        <v>16</v>
      </c>
      <c r="E84" t="s">
        <v>16</v>
      </c>
      <c r="F84" t="s">
        <v>16</v>
      </c>
      <c r="G84" t="s">
        <v>8125</v>
      </c>
      <c r="H84">
        <v>1</v>
      </c>
      <c r="I84" t="s">
        <v>12575</v>
      </c>
    </row>
    <row r="85" spans="1:9" x14ac:dyDescent="0.25">
      <c r="A85" t="s">
        <v>41068</v>
      </c>
      <c r="B85">
        <v>70108720</v>
      </c>
      <c r="C85" t="s">
        <v>16</v>
      </c>
      <c r="D85" t="s">
        <v>16</v>
      </c>
      <c r="E85" t="s">
        <v>16</v>
      </c>
      <c r="F85" t="s">
        <v>16</v>
      </c>
      <c r="G85" t="s">
        <v>8125</v>
      </c>
      <c r="H85">
        <v>1</v>
      </c>
      <c r="I85" t="s">
        <v>12575</v>
      </c>
    </row>
    <row r="86" spans="1:9" x14ac:dyDescent="0.25">
      <c r="A86" t="s">
        <v>41072</v>
      </c>
      <c r="B86">
        <v>70108720</v>
      </c>
      <c r="C86" t="s">
        <v>16</v>
      </c>
      <c r="D86" t="s">
        <v>16</v>
      </c>
      <c r="E86" t="s">
        <v>16</v>
      </c>
      <c r="F86" t="s">
        <v>16</v>
      </c>
      <c r="G86" t="s">
        <v>8125</v>
      </c>
      <c r="H86">
        <v>1</v>
      </c>
      <c r="I86" t="s">
        <v>12575</v>
      </c>
    </row>
    <row r="87" spans="1:9" x14ac:dyDescent="0.25">
      <c r="A87" t="s">
        <v>41597</v>
      </c>
      <c r="B87">
        <v>70108720</v>
      </c>
      <c r="C87" t="s">
        <v>16</v>
      </c>
      <c r="D87" t="s">
        <v>16</v>
      </c>
      <c r="E87" t="s">
        <v>16</v>
      </c>
      <c r="F87" t="s">
        <v>16</v>
      </c>
      <c r="G87" t="s">
        <v>8125</v>
      </c>
      <c r="H87">
        <v>1</v>
      </c>
      <c r="I87" t="s">
        <v>12575</v>
      </c>
    </row>
    <row r="88" spans="1:9" x14ac:dyDescent="0.25">
      <c r="A88" t="s">
        <v>41598</v>
      </c>
      <c r="B88">
        <v>70108720</v>
      </c>
      <c r="C88" t="s">
        <v>16</v>
      </c>
      <c r="D88" t="s">
        <v>16</v>
      </c>
      <c r="E88" t="s">
        <v>16</v>
      </c>
      <c r="F88" t="s">
        <v>16</v>
      </c>
      <c r="G88" t="s">
        <v>8125</v>
      </c>
      <c r="H88">
        <v>1</v>
      </c>
      <c r="I88" t="s">
        <v>12575</v>
      </c>
    </row>
    <row r="89" spans="1:9" x14ac:dyDescent="0.25">
      <c r="A89" t="s">
        <v>41062</v>
      </c>
      <c r="B89">
        <v>70108720</v>
      </c>
      <c r="C89" t="s">
        <v>16</v>
      </c>
      <c r="D89" t="s">
        <v>16</v>
      </c>
      <c r="E89" t="s">
        <v>16</v>
      </c>
      <c r="F89" t="s">
        <v>16</v>
      </c>
      <c r="G89" t="s">
        <v>8125</v>
      </c>
      <c r="H89">
        <v>1</v>
      </c>
      <c r="I89" t="s">
        <v>12575</v>
      </c>
    </row>
    <row r="90" spans="1:9" x14ac:dyDescent="0.25">
      <c r="A90" t="s">
        <v>41063</v>
      </c>
      <c r="B90">
        <v>70108720</v>
      </c>
      <c r="C90" t="s">
        <v>16</v>
      </c>
      <c r="D90" t="s">
        <v>16</v>
      </c>
      <c r="E90" t="s">
        <v>16</v>
      </c>
      <c r="F90" t="s">
        <v>16</v>
      </c>
      <c r="G90" t="s">
        <v>8125</v>
      </c>
      <c r="H90">
        <v>1</v>
      </c>
      <c r="I90" t="s">
        <v>12575</v>
      </c>
    </row>
    <row r="91" spans="1:9" x14ac:dyDescent="0.25">
      <c r="A91" t="s">
        <v>41069</v>
      </c>
      <c r="B91">
        <v>70108720</v>
      </c>
      <c r="C91" t="s">
        <v>16</v>
      </c>
      <c r="D91" t="s">
        <v>16</v>
      </c>
      <c r="E91" t="s">
        <v>16</v>
      </c>
      <c r="F91" t="s">
        <v>16</v>
      </c>
      <c r="G91" t="s">
        <v>8125</v>
      </c>
      <c r="H91">
        <v>1</v>
      </c>
      <c r="I91" t="s">
        <v>12575</v>
      </c>
    </row>
    <row r="92" spans="1:9" x14ac:dyDescent="0.25">
      <c r="A92" t="s">
        <v>41070</v>
      </c>
      <c r="B92">
        <v>70108720</v>
      </c>
      <c r="C92" t="s">
        <v>16</v>
      </c>
      <c r="D92" t="s">
        <v>16</v>
      </c>
      <c r="E92" t="s">
        <v>16</v>
      </c>
      <c r="F92" t="s">
        <v>16</v>
      </c>
      <c r="G92" t="s">
        <v>8125</v>
      </c>
      <c r="H92">
        <v>1</v>
      </c>
      <c r="I92" t="s">
        <v>12575</v>
      </c>
    </row>
    <row r="93" spans="1:9" x14ac:dyDescent="0.25">
      <c r="A93" t="s">
        <v>41071</v>
      </c>
      <c r="B93">
        <v>70108720</v>
      </c>
      <c r="C93" t="s">
        <v>16</v>
      </c>
      <c r="D93" t="s">
        <v>16</v>
      </c>
      <c r="E93" t="s">
        <v>16</v>
      </c>
      <c r="F93" t="s">
        <v>16</v>
      </c>
      <c r="G93" t="s">
        <v>8125</v>
      </c>
      <c r="H93">
        <v>1</v>
      </c>
      <c r="I93" t="s">
        <v>12575</v>
      </c>
    </row>
    <row r="94" spans="1:9" x14ac:dyDescent="0.25">
      <c r="A94" t="s">
        <v>41367</v>
      </c>
      <c r="B94">
        <v>70108720</v>
      </c>
      <c r="C94" t="s">
        <v>16</v>
      </c>
      <c r="D94" t="s">
        <v>16</v>
      </c>
      <c r="E94" t="s">
        <v>16</v>
      </c>
      <c r="F94" t="s">
        <v>16</v>
      </c>
      <c r="G94" t="s">
        <v>8125</v>
      </c>
      <c r="H94">
        <v>1</v>
      </c>
      <c r="I94" t="s">
        <v>12575</v>
      </c>
    </row>
    <row r="95" spans="1:9" x14ac:dyDescent="0.25">
      <c r="A95" t="s">
        <v>41368</v>
      </c>
      <c r="B95">
        <v>70108720</v>
      </c>
      <c r="C95" t="s">
        <v>16</v>
      </c>
      <c r="D95" t="s">
        <v>16</v>
      </c>
      <c r="E95" t="s">
        <v>16</v>
      </c>
      <c r="F95" t="s">
        <v>16</v>
      </c>
      <c r="G95" t="s">
        <v>8125</v>
      </c>
      <c r="H95">
        <v>1</v>
      </c>
      <c r="I95" t="s">
        <v>12575</v>
      </c>
    </row>
    <row r="96" spans="1:9" x14ac:dyDescent="0.25">
      <c r="A96" t="s">
        <v>41364</v>
      </c>
      <c r="B96">
        <v>70108720</v>
      </c>
      <c r="C96" t="s">
        <v>16</v>
      </c>
      <c r="D96" t="s">
        <v>16</v>
      </c>
      <c r="E96" t="s">
        <v>16</v>
      </c>
      <c r="F96" t="s">
        <v>16</v>
      </c>
      <c r="G96" t="s">
        <v>8125</v>
      </c>
      <c r="H96">
        <v>1</v>
      </c>
      <c r="I96" t="s">
        <v>12575</v>
      </c>
    </row>
    <row r="97" spans="1:9" x14ac:dyDescent="0.25">
      <c r="A97" t="s">
        <v>41363</v>
      </c>
      <c r="B97">
        <v>70108720</v>
      </c>
      <c r="C97" t="s">
        <v>16</v>
      </c>
      <c r="D97" t="s">
        <v>16</v>
      </c>
      <c r="E97" t="s">
        <v>16</v>
      </c>
      <c r="F97" t="s">
        <v>16</v>
      </c>
      <c r="G97" t="s">
        <v>8125</v>
      </c>
      <c r="H97">
        <v>1</v>
      </c>
      <c r="I97" t="s">
        <v>12575</v>
      </c>
    </row>
    <row r="98" spans="1:9" x14ac:dyDescent="0.25">
      <c r="A98" t="s">
        <v>41365</v>
      </c>
      <c r="B98">
        <v>70108720</v>
      </c>
      <c r="C98" t="s">
        <v>16</v>
      </c>
      <c r="D98" t="s">
        <v>16</v>
      </c>
      <c r="E98" t="s">
        <v>16</v>
      </c>
      <c r="F98" t="s">
        <v>16</v>
      </c>
      <c r="G98" t="s">
        <v>8125</v>
      </c>
      <c r="H98">
        <v>1</v>
      </c>
      <c r="I98" t="s">
        <v>12575</v>
      </c>
    </row>
    <row r="99" spans="1:9" x14ac:dyDescent="0.25">
      <c r="A99" t="s">
        <v>41761</v>
      </c>
      <c r="B99">
        <v>70108720</v>
      </c>
      <c r="C99" t="s">
        <v>16</v>
      </c>
      <c r="D99" t="s">
        <v>16</v>
      </c>
      <c r="E99" t="s">
        <v>16</v>
      </c>
      <c r="F99" t="s">
        <v>16</v>
      </c>
      <c r="G99" t="s">
        <v>8125</v>
      </c>
      <c r="H99">
        <v>1</v>
      </c>
      <c r="I99" t="s">
        <v>12575</v>
      </c>
    </row>
    <row r="100" spans="1:9" x14ac:dyDescent="0.25">
      <c r="A100" t="s">
        <v>40988</v>
      </c>
      <c r="B100">
        <v>70108720</v>
      </c>
      <c r="C100" t="s">
        <v>16</v>
      </c>
      <c r="D100" t="s">
        <v>16</v>
      </c>
      <c r="E100" t="s">
        <v>16</v>
      </c>
      <c r="F100" t="s">
        <v>16</v>
      </c>
      <c r="G100" t="s">
        <v>8125</v>
      </c>
      <c r="H100">
        <v>1</v>
      </c>
      <c r="I100" t="s">
        <v>12575</v>
      </c>
    </row>
    <row r="101" spans="1:9" x14ac:dyDescent="0.25">
      <c r="A101" t="s">
        <v>40985</v>
      </c>
      <c r="B101">
        <v>70108720</v>
      </c>
      <c r="C101" t="s">
        <v>16</v>
      </c>
      <c r="D101" t="s">
        <v>16</v>
      </c>
      <c r="E101" t="s">
        <v>16</v>
      </c>
      <c r="F101" t="s">
        <v>16</v>
      </c>
      <c r="G101" t="s">
        <v>8125</v>
      </c>
      <c r="H101">
        <v>1</v>
      </c>
      <c r="I101" t="s">
        <v>12575</v>
      </c>
    </row>
    <row r="102" spans="1:9" x14ac:dyDescent="0.25">
      <c r="A102" t="s">
        <v>40989</v>
      </c>
      <c r="B102">
        <v>70108720</v>
      </c>
      <c r="C102" t="s">
        <v>16</v>
      </c>
      <c r="D102" t="s">
        <v>16</v>
      </c>
      <c r="E102" t="s">
        <v>16</v>
      </c>
      <c r="F102" t="s">
        <v>16</v>
      </c>
      <c r="G102" t="s">
        <v>8125</v>
      </c>
      <c r="H102">
        <v>1</v>
      </c>
      <c r="I102" t="s">
        <v>12575</v>
      </c>
    </row>
    <row r="103" spans="1:9" x14ac:dyDescent="0.25">
      <c r="A103" t="s">
        <v>40986</v>
      </c>
      <c r="B103">
        <v>70108720</v>
      </c>
      <c r="C103" t="s">
        <v>16</v>
      </c>
      <c r="D103" t="s">
        <v>16</v>
      </c>
      <c r="E103" t="s">
        <v>16</v>
      </c>
      <c r="F103" t="s">
        <v>16</v>
      </c>
      <c r="G103" t="s">
        <v>8125</v>
      </c>
      <c r="H103">
        <v>1</v>
      </c>
      <c r="I103" t="s">
        <v>12575</v>
      </c>
    </row>
    <row r="104" spans="1:9" x14ac:dyDescent="0.25">
      <c r="A104" t="s">
        <v>40987</v>
      </c>
      <c r="B104">
        <v>70108720</v>
      </c>
      <c r="C104" t="s">
        <v>16</v>
      </c>
      <c r="D104" t="s">
        <v>16</v>
      </c>
      <c r="E104" t="s">
        <v>16</v>
      </c>
      <c r="F104" t="s">
        <v>16</v>
      </c>
      <c r="G104" t="s">
        <v>8125</v>
      </c>
      <c r="H104">
        <v>1</v>
      </c>
      <c r="I104" t="s">
        <v>12575</v>
      </c>
    </row>
    <row r="105" spans="1:9" x14ac:dyDescent="0.25">
      <c r="A105" t="s">
        <v>41760</v>
      </c>
      <c r="B105">
        <v>70108720</v>
      </c>
      <c r="C105" t="s">
        <v>16</v>
      </c>
      <c r="D105" t="s">
        <v>16</v>
      </c>
      <c r="E105" t="s">
        <v>16</v>
      </c>
      <c r="F105" t="s">
        <v>16</v>
      </c>
      <c r="G105" t="s">
        <v>8125</v>
      </c>
      <c r="H105">
        <v>1</v>
      </c>
      <c r="I105" t="s">
        <v>12575</v>
      </c>
    </row>
    <row r="106" spans="1:9" x14ac:dyDescent="0.25">
      <c r="A106" t="s">
        <v>41762</v>
      </c>
      <c r="B106">
        <v>70108720</v>
      </c>
      <c r="C106" t="s">
        <v>16</v>
      </c>
      <c r="D106" t="s">
        <v>16</v>
      </c>
      <c r="E106" t="s">
        <v>16</v>
      </c>
      <c r="F106" t="s">
        <v>16</v>
      </c>
      <c r="G106" t="s">
        <v>8125</v>
      </c>
      <c r="H106">
        <v>1</v>
      </c>
      <c r="I106" t="s">
        <v>12575</v>
      </c>
    </row>
    <row r="107" spans="1:9" x14ac:dyDescent="0.25">
      <c r="A107" t="s">
        <v>41056</v>
      </c>
      <c r="B107">
        <v>70108720</v>
      </c>
      <c r="C107" t="s">
        <v>16</v>
      </c>
      <c r="D107" t="s">
        <v>16</v>
      </c>
      <c r="E107" t="s">
        <v>16</v>
      </c>
      <c r="F107" t="s">
        <v>16</v>
      </c>
      <c r="G107" t="s">
        <v>8125</v>
      </c>
      <c r="H107">
        <v>1</v>
      </c>
      <c r="I107" t="s">
        <v>12575</v>
      </c>
    </row>
    <row r="108" spans="1:9" x14ac:dyDescent="0.25">
      <c r="A108" t="s">
        <v>41053</v>
      </c>
      <c r="B108">
        <v>70108720</v>
      </c>
      <c r="C108" t="s">
        <v>16</v>
      </c>
      <c r="D108" t="s">
        <v>16</v>
      </c>
      <c r="E108" t="s">
        <v>16</v>
      </c>
      <c r="F108" t="s">
        <v>16</v>
      </c>
      <c r="G108" t="s">
        <v>8125</v>
      </c>
      <c r="H108">
        <v>1</v>
      </c>
      <c r="I108" t="s">
        <v>12575</v>
      </c>
    </row>
    <row r="109" spans="1:9" x14ac:dyDescent="0.25">
      <c r="A109" t="s">
        <v>41057</v>
      </c>
      <c r="B109">
        <v>70108720</v>
      </c>
      <c r="C109" t="s">
        <v>16</v>
      </c>
      <c r="D109" t="s">
        <v>16</v>
      </c>
      <c r="E109" t="s">
        <v>16</v>
      </c>
      <c r="F109" t="s">
        <v>16</v>
      </c>
      <c r="G109" t="s">
        <v>8125</v>
      </c>
      <c r="H109">
        <v>1</v>
      </c>
      <c r="I109" t="s">
        <v>12575</v>
      </c>
    </row>
    <row r="110" spans="1:9" x14ac:dyDescent="0.25">
      <c r="A110" t="s">
        <v>41054</v>
      </c>
      <c r="B110">
        <v>70108720</v>
      </c>
      <c r="C110" t="s">
        <v>16</v>
      </c>
      <c r="D110" t="s">
        <v>16</v>
      </c>
      <c r="E110" t="s">
        <v>16</v>
      </c>
      <c r="F110" t="s">
        <v>16</v>
      </c>
      <c r="G110" t="s">
        <v>8125</v>
      </c>
      <c r="H110">
        <v>1</v>
      </c>
      <c r="I110" t="s">
        <v>12575</v>
      </c>
    </row>
    <row r="111" spans="1:9" x14ac:dyDescent="0.25">
      <c r="A111" t="s">
        <v>41055</v>
      </c>
      <c r="B111">
        <v>70108720</v>
      </c>
      <c r="C111" t="s">
        <v>16</v>
      </c>
      <c r="D111" t="s">
        <v>16</v>
      </c>
      <c r="E111" t="s">
        <v>16</v>
      </c>
      <c r="F111" t="s">
        <v>16</v>
      </c>
      <c r="G111" t="s">
        <v>8125</v>
      </c>
      <c r="H111">
        <v>1</v>
      </c>
      <c r="I111" t="s">
        <v>12575</v>
      </c>
    </row>
    <row r="112" spans="1:9" x14ac:dyDescent="0.25">
      <c r="A112" t="s">
        <v>41583</v>
      </c>
      <c r="B112">
        <v>70108720</v>
      </c>
      <c r="C112" t="s">
        <v>16</v>
      </c>
      <c r="D112" t="s">
        <v>16</v>
      </c>
      <c r="E112" t="s">
        <v>16</v>
      </c>
      <c r="F112" t="s">
        <v>16</v>
      </c>
      <c r="G112" t="s">
        <v>8125</v>
      </c>
      <c r="H112">
        <v>1</v>
      </c>
      <c r="I112" t="s">
        <v>12575</v>
      </c>
    </row>
    <row r="113" spans="1:9" x14ac:dyDescent="0.25">
      <c r="A113" t="s">
        <v>41593</v>
      </c>
      <c r="B113">
        <v>70108720</v>
      </c>
      <c r="C113" t="s">
        <v>16</v>
      </c>
      <c r="D113" t="s">
        <v>16</v>
      </c>
      <c r="E113" t="s">
        <v>16</v>
      </c>
      <c r="F113" t="s">
        <v>16</v>
      </c>
      <c r="G113" t="s">
        <v>8125</v>
      </c>
      <c r="H113">
        <v>1</v>
      </c>
      <c r="I113" t="s">
        <v>12575</v>
      </c>
    </row>
    <row r="114" spans="1:9" x14ac:dyDescent="0.25">
      <c r="A114" t="s">
        <v>41584</v>
      </c>
      <c r="B114">
        <v>70108720</v>
      </c>
      <c r="C114" t="s">
        <v>16</v>
      </c>
      <c r="D114" t="s">
        <v>16</v>
      </c>
      <c r="E114" t="s">
        <v>16</v>
      </c>
      <c r="F114" t="s">
        <v>16</v>
      </c>
      <c r="G114" t="s">
        <v>8125</v>
      </c>
      <c r="H114">
        <v>1</v>
      </c>
      <c r="I114" t="s">
        <v>12575</v>
      </c>
    </row>
    <row r="115" spans="1:9" x14ac:dyDescent="0.25">
      <c r="A115" t="s">
        <v>41585</v>
      </c>
      <c r="B115">
        <v>70108720</v>
      </c>
      <c r="C115" t="s">
        <v>16</v>
      </c>
      <c r="D115" t="s">
        <v>16</v>
      </c>
      <c r="E115" t="s">
        <v>16</v>
      </c>
      <c r="F115" t="s">
        <v>16</v>
      </c>
      <c r="G115" t="s">
        <v>8125</v>
      </c>
      <c r="H115">
        <v>1</v>
      </c>
      <c r="I115" t="s">
        <v>12575</v>
      </c>
    </row>
    <row r="116" spans="1:9" x14ac:dyDescent="0.25">
      <c r="A116" t="s">
        <v>41586</v>
      </c>
      <c r="B116">
        <v>70108720</v>
      </c>
      <c r="C116" t="s">
        <v>16</v>
      </c>
      <c r="D116" t="s">
        <v>16</v>
      </c>
      <c r="E116" t="s">
        <v>16</v>
      </c>
      <c r="F116" t="s">
        <v>16</v>
      </c>
      <c r="G116" t="s">
        <v>8125</v>
      </c>
      <c r="H116">
        <v>1</v>
      </c>
      <c r="I116" t="s">
        <v>12575</v>
      </c>
    </row>
    <row r="117" spans="1:9" x14ac:dyDescent="0.25">
      <c r="A117" t="s">
        <v>41587</v>
      </c>
      <c r="B117">
        <v>70108720</v>
      </c>
      <c r="C117" t="s">
        <v>16</v>
      </c>
      <c r="D117" t="s">
        <v>16</v>
      </c>
      <c r="E117" t="s">
        <v>16</v>
      </c>
      <c r="F117" t="s">
        <v>16</v>
      </c>
      <c r="G117" t="s">
        <v>8125</v>
      </c>
      <c r="H117">
        <v>1</v>
      </c>
      <c r="I117" t="s">
        <v>12575</v>
      </c>
    </row>
    <row r="118" spans="1:9" x14ac:dyDescent="0.25">
      <c r="A118" t="s">
        <v>41588</v>
      </c>
      <c r="B118">
        <v>70108720</v>
      </c>
      <c r="C118" t="s">
        <v>16</v>
      </c>
      <c r="D118" t="s">
        <v>16</v>
      </c>
      <c r="E118" t="s">
        <v>16</v>
      </c>
      <c r="F118" t="s">
        <v>16</v>
      </c>
      <c r="G118" t="s">
        <v>8125</v>
      </c>
      <c r="H118">
        <v>1</v>
      </c>
      <c r="I118" t="s">
        <v>12575</v>
      </c>
    </row>
    <row r="119" spans="1:9" x14ac:dyDescent="0.25">
      <c r="A119" t="s">
        <v>41589</v>
      </c>
      <c r="B119">
        <v>70108720</v>
      </c>
      <c r="C119" t="s">
        <v>16</v>
      </c>
      <c r="D119" t="s">
        <v>16</v>
      </c>
      <c r="E119" t="s">
        <v>16</v>
      </c>
      <c r="F119" t="s">
        <v>16</v>
      </c>
      <c r="G119" t="s">
        <v>8125</v>
      </c>
      <c r="H119">
        <v>1</v>
      </c>
      <c r="I119" t="s">
        <v>12575</v>
      </c>
    </row>
    <row r="120" spans="1:9" x14ac:dyDescent="0.25">
      <c r="A120" t="s">
        <v>41590</v>
      </c>
      <c r="B120">
        <v>70108720</v>
      </c>
      <c r="C120" t="s">
        <v>16</v>
      </c>
      <c r="D120" t="s">
        <v>16</v>
      </c>
      <c r="E120" t="s">
        <v>16</v>
      </c>
      <c r="F120" t="s">
        <v>16</v>
      </c>
      <c r="G120" t="s">
        <v>8125</v>
      </c>
      <c r="H120">
        <v>1</v>
      </c>
      <c r="I120" t="s">
        <v>12575</v>
      </c>
    </row>
    <row r="121" spans="1:9" x14ac:dyDescent="0.25">
      <c r="A121" t="s">
        <v>41729</v>
      </c>
      <c r="B121">
        <v>70108720</v>
      </c>
      <c r="C121" t="s">
        <v>16</v>
      </c>
      <c r="D121" t="s">
        <v>16</v>
      </c>
      <c r="E121" t="s">
        <v>16</v>
      </c>
      <c r="F121" t="s">
        <v>16</v>
      </c>
      <c r="G121" t="s">
        <v>8125</v>
      </c>
      <c r="H121">
        <v>1</v>
      </c>
      <c r="I121" t="s">
        <v>12575</v>
      </c>
    </row>
    <row r="122" spans="1:9" x14ac:dyDescent="0.25">
      <c r="A122" t="s">
        <v>41730</v>
      </c>
      <c r="B122">
        <v>70108720</v>
      </c>
      <c r="C122" t="s">
        <v>16</v>
      </c>
      <c r="D122" t="s">
        <v>16</v>
      </c>
      <c r="E122" t="s">
        <v>16</v>
      </c>
      <c r="F122" t="s">
        <v>16</v>
      </c>
      <c r="G122" t="s">
        <v>8125</v>
      </c>
      <c r="H122">
        <v>1</v>
      </c>
      <c r="I122" t="s">
        <v>12575</v>
      </c>
    </row>
    <row r="123" spans="1:9" x14ac:dyDescent="0.25">
      <c r="A123" t="s">
        <v>41731</v>
      </c>
      <c r="B123">
        <v>70108720</v>
      </c>
      <c r="C123" t="s">
        <v>16</v>
      </c>
      <c r="D123" t="s">
        <v>16</v>
      </c>
      <c r="E123" t="s">
        <v>16</v>
      </c>
      <c r="F123" t="s">
        <v>16</v>
      </c>
      <c r="G123" t="s">
        <v>8125</v>
      </c>
      <c r="H123">
        <v>1</v>
      </c>
      <c r="I123" t="s">
        <v>12575</v>
      </c>
    </row>
    <row r="124" spans="1:9" x14ac:dyDescent="0.25">
      <c r="A124" t="s">
        <v>41591</v>
      </c>
      <c r="B124">
        <v>70108720</v>
      </c>
      <c r="C124" t="s">
        <v>16</v>
      </c>
      <c r="D124" t="s">
        <v>16</v>
      </c>
      <c r="E124" t="s">
        <v>16</v>
      </c>
      <c r="F124" t="s">
        <v>16</v>
      </c>
      <c r="G124" t="s">
        <v>8125</v>
      </c>
      <c r="H124">
        <v>1</v>
      </c>
      <c r="I124" t="s">
        <v>12575</v>
      </c>
    </row>
    <row r="125" spans="1:9" x14ac:dyDescent="0.25">
      <c r="A125" t="s">
        <v>41592</v>
      </c>
      <c r="B125">
        <v>70108720</v>
      </c>
      <c r="C125" t="s">
        <v>16</v>
      </c>
      <c r="D125" t="s">
        <v>16</v>
      </c>
      <c r="E125" t="s">
        <v>16</v>
      </c>
      <c r="F125" t="s">
        <v>16</v>
      </c>
      <c r="G125" t="s">
        <v>8125</v>
      </c>
      <c r="H125">
        <v>1</v>
      </c>
      <c r="I125" t="s">
        <v>12575</v>
      </c>
    </row>
    <row r="126" spans="1:9" x14ac:dyDescent="0.25">
      <c r="A126" t="s">
        <v>41724</v>
      </c>
      <c r="B126">
        <v>70108720</v>
      </c>
      <c r="C126" t="s">
        <v>16</v>
      </c>
      <c r="D126" t="s">
        <v>16</v>
      </c>
      <c r="E126" t="s">
        <v>16</v>
      </c>
      <c r="F126" t="s">
        <v>16</v>
      </c>
      <c r="G126" t="s">
        <v>8125</v>
      </c>
      <c r="H126">
        <v>1</v>
      </c>
      <c r="I126" t="s">
        <v>12575</v>
      </c>
    </row>
    <row r="127" spans="1:9" x14ac:dyDescent="0.25">
      <c r="A127" t="s">
        <v>41732</v>
      </c>
      <c r="B127">
        <v>70108720</v>
      </c>
      <c r="C127" t="s">
        <v>16</v>
      </c>
      <c r="D127" t="s">
        <v>16</v>
      </c>
      <c r="E127" t="s">
        <v>16</v>
      </c>
      <c r="F127" t="s">
        <v>16</v>
      </c>
      <c r="G127" t="s">
        <v>8125</v>
      </c>
      <c r="H127">
        <v>1</v>
      </c>
      <c r="I127" t="s">
        <v>12575</v>
      </c>
    </row>
    <row r="128" spans="1:9" x14ac:dyDescent="0.25">
      <c r="A128" t="s">
        <v>41733</v>
      </c>
      <c r="B128">
        <v>70108720</v>
      </c>
      <c r="C128" t="s">
        <v>16</v>
      </c>
      <c r="D128" t="s">
        <v>16</v>
      </c>
      <c r="E128" t="s">
        <v>16</v>
      </c>
      <c r="F128" t="s">
        <v>16</v>
      </c>
      <c r="G128" t="s">
        <v>8125</v>
      </c>
      <c r="H128">
        <v>1</v>
      </c>
      <c r="I128" t="s">
        <v>12575</v>
      </c>
    </row>
    <row r="129" spans="1:9" x14ac:dyDescent="0.25">
      <c r="A129" t="s">
        <v>41725</v>
      </c>
      <c r="B129">
        <v>70108720</v>
      </c>
      <c r="C129" t="s">
        <v>16</v>
      </c>
      <c r="D129" t="s">
        <v>16</v>
      </c>
      <c r="E129" t="s">
        <v>16</v>
      </c>
      <c r="F129" t="s">
        <v>16</v>
      </c>
      <c r="G129" t="s">
        <v>8125</v>
      </c>
      <c r="H129">
        <v>1</v>
      </c>
      <c r="I129" t="s">
        <v>12575</v>
      </c>
    </row>
    <row r="130" spans="1:9" x14ac:dyDescent="0.25">
      <c r="A130" t="s">
        <v>41421</v>
      </c>
      <c r="B130">
        <v>70108720</v>
      </c>
      <c r="C130" t="s">
        <v>16</v>
      </c>
      <c r="D130" t="s">
        <v>16</v>
      </c>
      <c r="E130" t="s">
        <v>16</v>
      </c>
      <c r="F130" t="s">
        <v>16</v>
      </c>
      <c r="G130" t="s">
        <v>8125</v>
      </c>
      <c r="H130">
        <v>1</v>
      </c>
      <c r="I130" t="s">
        <v>12575</v>
      </c>
    </row>
    <row r="131" spans="1:9" x14ac:dyDescent="0.25">
      <c r="A131" t="s">
        <v>41726</v>
      </c>
      <c r="B131">
        <v>70108720</v>
      </c>
      <c r="C131" t="s">
        <v>16</v>
      </c>
      <c r="D131" t="s">
        <v>16</v>
      </c>
      <c r="E131" t="s">
        <v>16</v>
      </c>
      <c r="F131" t="s">
        <v>16</v>
      </c>
      <c r="G131" t="s">
        <v>8125</v>
      </c>
      <c r="H131">
        <v>1</v>
      </c>
      <c r="I131" t="s">
        <v>12575</v>
      </c>
    </row>
    <row r="132" spans="1:9" x14ac:dyDescent="0.25">
      <c r="A132" t="s">
        <v>41727</v>
      </c>
      <c r="B132">
        <v>70108720</v>
      </c>
      <c r="C132" t="s">
        <v>16</v>
      </c>
      <c r="D132" t="s">
        <v>16</v>
      </c>
      <c r="E132" t="s">
        <v>16</v>
      </c>
      <c r="F132" t="s">
        <v>16</v>
      </c>
      <c r="G132" t="s">
        <v>8125</v>
      </c>
      <c r="H132">
        <v>1</v>
      </c>
      <c r="I132" t="s">
        <v>12575</v>
      </c>
    </row>
    <row r="133" spans="1:9" x14ac:dyDescent="0.25">
      <c r="A133" t="s">
        <v>41734</v>
      </c>
      <c r="B133">
        <v>70108720</v>
      </c>
      <c r="C133" t="s">
        <v>16</v>
      </c>
      <c r="D133" t="s">
        <v>16</v>
      </c>
      <c r="E133" t="s">
        <v>16</v>
      </c>
      <c r="F133" t="s">
        <v>16</v>
      </c>
      <c r="G133" t="s">
        <v>8125</v>
      </c>
      <c r="H133">
        <v>1</v>
      </c>
      <c r="I133" t="s">
        <v>12575</v>
      </c>
    </row>
    <row r="134" spans="1:9" x14ac:dyDescent="0.25">
      <c r="A134" t="s">
        <v>41728</v>
      </c>
      <c r="B134">
        <v>70108720</v>
      </c>
      <c r="C134" t="s">
        <v>16</v>
      </c>
      <c r="D134" t="s">
        <v>16</v>
      </c>
      <c r="E134" t="s">
        <v>16</v>
      </c>
      <c r="F134" t="s">
        <v>16</v>
      </c>
      <c r="G134" t="s">
        <v>8125</v>
      </c>
      <c r="H134">
        <v>1</v>
      </c>
      <c r="I134" t="s">
        <v>12575</v>
      </c>
    </row>
    <row r="135" spans="1:9" x14ac:dyDescent="0.25">
      <c r="A135" t="s">
        <v>42075</v>
      </c>
      <c r="B135">
        <v>70108720</v>
      </c>
      <c r="C135" t="s">
        <v>16</v>
      </c>
      <c r="D135" t="s">
        <v>16</v>
      </c>
      <c r="E135" t="s">
        <v>16</v>
      </c>
      <c r="F135" t="s">
        <v>16</v>
      </c>
      <c r="G135" t="s">
        <v>8125</v>
      </c>
      <c r="H135">
        <v>1</v>
      </c>
      <c r="I135" t="s">
        <v>12575</v>
      </c>
    </row>
    <row r="136" spans="1:9" x14ac:dyDescent="0.25">
      <c r="A136" t="s">
        <v>42073</v>
      </c>
      <c r="B136">
        <v>70108720</v>
      </c>
      <c r="C136" t="s">
        <v>16</v>
      </c>
      <c r="D136" t="s">
        <v>16</v>
      </c>
      <c r="E136" t="s">
        <v>16</v>
      </c>
      <c r="F136" t="s">
        <v>16</v>
      </c>
      <c r="G136" t="s">
        <v>8125</v>
      </c>
      <c r="H136">
        <v>1</v>
      </c>
      <c r="I136" t="s">
        <v>12575</v>
      </c>
    </row>
    <row r="137" spans="1:9" x14ac:dyDescent="0.25">
      <c r="A137" t="s">
        <v>42082</v>
      </c>
      <c r="B137">
        <v>70108720</v>
      </c>
      <c r="C137" t="s">
        <v>16</v>
      </c>
      <c r="D137" t="s">
        <v>16</v>
      </c>
      <c r="E137" t="s">
        <v>16</v>
      </c>
      <c r="F137" t="s">
        <v>16</v>
      </c>
      <c r="G137" t="s">
        <v>8125</v>
      </c>
      <c r="H137">
        <v>1</v>
      </c>
      <c r="I137" t="s">
        <v>12575</v>
      </c>
    </row>
    <row r="138" spans="1:9" x14ac:dyDescent="0.25">
      <c r="A138" t="s">
        <v>42022</v>
      </c>
      <c r="B138">
        <v>70108720</v>
      </c>
      <c r="C138" t="s">
        <v>16</v>
      </c>
      <c r="D138" t="s">
        <v>16</v>
      </c>
      <c r="E138" t="s">
        <v>16</v>
      </c>
      <c r="F138" t="s">
        <v>16</v>
      </c>
      <c r="G138" t="s">
        <v>8125</v>
      </c>
      <c r="H138">
        <v>1</v>
      </c>
      <c r="I138" t="s">
        <v>12575</v>
      </c>
    </row>
    <row r="139" spans="1:9" x14ac:dyDescent="0.25">
      <c r="A139" t="s">
        <v>42083</v>
      </c>
      <c r="B139">
        <v>70108720</v>
      </c>
      <c r="C139" t="s">
        <v>16</v>
      </c>
      <c r="D139" t="s">
        <v>16</v>
      </c>
      <c r="E139" t="s">
        <v>16</v>
      </c>
      <c r="F139" t="s">
        <v>16</v>
      </c>
      <c r="G139" t="s">
        <v>8125</v>
      </c>
      <c r="H139">
        <v>1</v>
      </c>
      <c r="I139" t="s">
        <v>12575</v>
      </c>
    </row>
    <row r="140" spans="1:9" x14ac:dyDescent="0.25">
      <c r="A140" t="s">
        <v>42109</v>
      </c>
      <c r="B140">
        <v>70108720</v>
      </c>
      <c r="C140" t="s">
        <v>16</v>
      </c>
      <c r="D140" t="s">
        <v>16</v>
      </c>
      <c r="E140" t="s">
        <v>16</v>
      </c>
      <c r="F140" t="s">
        <v>16</v>
      </c>
      <c r="G140" t="s">
        <v>8125</v>
      </c>
      <c r="H140">
        <v>1</v>
      </c>
      <c r="I140" t="s">
        <v>12575</v>
      </c>
    </row>
    <row r="141" spans="1:9" x14ac:dyDescent="0.25">
      <c r="A141" t="s">
        <v>42112</v>
      </c>
      <c r="B141">
        <v>70108720</v>
      </c>
      <c r="C141" t="s">
        <v>16</v>
      </c>
      <c r="D141" t="s">
        <v>16</v>
      </c>
      <c r="E141" t="s">
        <v>16</v>
      </c>
      <c r="F141" t="s">
        <v>16</v>
      </c>
      <c r="G141" t="s">
        <v>8125</v>
      </c>
      <c r="H141">
        <v>1</v>
      </c>
      <c r="I141" t="s">
        <v>12575</v>
      </c>
    </row>
    <row r="142" spans="1:9" x14ac:dyDescent="0.25">
      <c r="A142" t="s">
        <v>42106</v>
      </c>
      <c r="B142">
        <v>70108720</v>
      </c>
      <c r="C142" t="s">
        <v>16</v>
      </c>
      <c r="D142" t="s">
        <v>16</v>
      </c>
      <c r="E142" t="s">
        <v>16</v>
      </c>
      <c r="F142" t="s">
        <v>16</v>
      </c>
      <c r="G142" t="s">
        <v>8125</v>
      </c>
      <c r="H142">
        <v>1</v>
      </c>
      <c r="I142" t="s">
        <v>12575</v>
      </c>
    </row>
    <row r="143" spans="1:9" x14ac:dyDescent="0.25">
      <c r="A143" t="s">
        <v>42107</v>
      </c>
      <c r="B143">
        <v>70108720</v>
      </c>
      <c r="C143" t="s">
        <v>16</v>
      </c>
      <c r="D143" t="s">
        <v>16</v>
      </c>
      <c r="E143" t="s">
        <v>16</v>
      </c>
      <c r="F143" t="s">
        <v>16</v>
      </c>
      <c r="G143" t="s">
        <v>8125</v>
      </c>
      <c r="H143">
        <v>1</v>
      </c>
      <c r="I143" t="s">
        <v>12575</v>
      </c>
    </row>
    <row r="144" spans="1:9" x14ac:dyDescent="0.25">
      <c r="A144" t="s">
        <v>42108</v>
      </c>
      <c r="B144">
        <v>70108720</v>
      </c>
      <c r="C144" t="s">
        <v>16</v>
      </c>
      <c r="D144" t="s">
        <v>16</v>
      </c>
      <c r="E144" t="s">
        <v>16</v>
      </c>
      <c r="F144" t="s">
        <v>16</v>
      </c>
      <c r="G144" t="s">
        <v>8125</v>
      </c>
      <c r="H144">
        <v>1</v>
      </c>
      <c r="I144" t="s">
        <v>12575</v>
      </c>
    </row>
    <row r="145" spans="1:9" x14ac:dyDescent="0.25">
      <c r="A145" t="s">
        <v>42113</v>
      </c>
      <c r="B145">
        <v>70108720</v>
      </c>
      <c r="C145" t="s">
        <v>16</v>
      </c>
      <c r="D145" t="s">
        <v>16</v>
      </c>
      <c r="E145" t="s">
        <v>16</v>
      </c>
      <c r="F145" t="s">
        <v>16</v>
      </c>
      <c r="G145" t="s">
        <v>8125</v>
      </c>
      <c r="H145">
        <v>1</v>
      </c>
      <c r="I145" t="s">
        <v>12575</v>
      </c>
    </row>
    <row r="146" spans="1:9" x14ac:dyDescent="0.25">
      <c r="A146" t="s">
        <v>42110</v>
      </c>
      <c r="B146">
        <v>70108720</v>
      </c>
      <c r="C146" t="s">
        <v>16</v>
      </c>
      <c r="D146" t="s">
        <v>16</v>
      </c>
      <c r="E146" t="s">
        <v>16</v>
      </c>
      <c r="F146" t="s">
        <v>16</v>
      </c>
      <c r="G146" t="s">
        <v>8125</v>
      </c>
      <c r="H146">
        <v>1</v>
      </c>
      <c r="I146" t="s">
        <v>12575</v>
      </c>
    </row>
    <row r="147" spans="1:9" x14ac:dyDescent="0.25">
      <c r="A147" t="s">
        <v>4033</v>
      </c>
      <c r="B147">
        <v>74762273</v>
      </c>
      <c r="C147" t="s">
        <v>16</v>
      </c>
      <c r="D147" t="s">
        <v>16</v>
      </c>
      <c r="E147" t="s">
        <v>16</v>
      </c>
      <c r="F147" t="s">
        <v>16</v>
      </c>
      <c r="G147" t="s">
        <v>154</v>
      </c>
      <c r="H147">
        <v>1</v>
      </c>
      <c r="I147" t="s">
        <v>4887</v>
      </c>
    </row>
    <row r="148" spans="1:9" x14ac:dyDescent="0.25">
      <c r="A148" t="s">
        <v>5851</v>
      </c>
      <c r="B148">
        <v>74762273</v>
      </c>
      <c r="C148" t="s">
        <v>16</v>
      </c>
      <c r="D148" t="s">
        <v>16</v>
      </c>
      <c r="E148" t="s">
        <v>16</v>
      </c>
      <c r="F148" t="s">
        <v>16</v>
      </c>
      <c r="G148" t="s">
        <v>154</v>
      </c>
      <c r="H148">
        <v>1</v>
      </c>
      <c r="I148" t="s">
        <v>4887</v>
      </c>
    </row>
    <row r="149" spans="1:9" x14ac:dyDescent="0.25">
      <c r="A149" t="s">
        <v>6058</v>
      </c>
      <c r="B149">
        <v>74755755</v>
      </c>
      <c r="C149" t="s">
        <v>16</v>
      </c>
      <c r="D149" t="s">
        <v>16</v>
      </c>
      <c r="E149" t="s">
        <v>16</v>
      </c>
      <c r="F149" t="s">
        <v>16</v>
      </c>
      <c r="G149" t="s">
        <v>4786</v>
      </c>
      <c r="H149">
        <v>1</v>
      </c>
      <c r="I149" t="s">
        <v>4922</v>
      </c>
    </row>
    <row r="150" spans="1:9" x14ac:dyDescent="0.25">
      <c r="A150" t="s">
        <v>6056</v>
      </c>
      <c r="B150">
        <v>74755755</v>
      </c>
      <c r="C150" t="s">
        <v>16</v>
      </c>
      <c r="D150" t="s">
        <v>16</v>
      </c>
      <c r="E150" t="s">
        <v>16</v>
      </c>
      <c r="F150" t="s">
        <v>16</v>
      </c>
      <c r="G150" t="s">
        <v>4786</v>
      </c>
      <c r="H150">
        <v>1</v>
      </c>
      <c r="I150" t="s">
        <v>4922</v>
      </c>
    </row>
    <row r="151" spans="1:9" x14ac:dyDescent="0.25">
      <c r="A151" t="s">
        <v>10362</v>
      </c>
      <c r="B151">
        <v>75577000</v>
      </c>
      <c r="C151" t="s">
        <v>16</v>
      </c>
      <c r="D151" t="s">
        <v>16</v>
      </c>
      <c r="E151" t="s">
        <v>16</v>
      </c>
      <c r="F151" t="s">
        <v>16</v>
      </c>
      <c r="G151" t="s">
        <v>3759</v>
      </c>
      <c r="H151">
        <v>1</v>
      </c>
      <c r="I151" t="s">
        <v>4898</v>
      </c>
    </row>
    <row r="152" spans="1:9" x14ac:dyDescent="0.25">
      <c r="A152" t="s">
        <v>10360</v>
      </c>
      <c r="B152">
        <v>75577000</v>
      </c>
      <c r="C152" t="s">
        <v>16</v>
      </c>
      <c r="D152" t="s">
        <v>16</v>
      </c>
      <c r="E152" t="s">
        <v>16</v>
      </c>
      <c r="F152" t="s">
        <v>16</v>
      </c>
      <c r="G152" t="s">
        <v>3759</v>
      </c>
      <c r="H152">
        <v>1</v>
      </c>
      <c r="I152" t="s">
        <v>4898</v>
      </c>
    </row>
    <row r="153" spans="1:9" x14ac:dyDescent="0.25">
      <c r="A153" t="s">
        <v>10356</v>
      </c>
      <c r="B153">
        <v>75577000</v>
      </c>
      <c r="C153" t="s">
        <v>16</v>
      </c>
      <c r="D153" t="s">
        <v>16</v>
      </c>
      <c r="E153" t="s">
        <v>16</v>
      </c>
      <c r="F153" t="s">
        <v>16</v>
      </c>
      <c r="G153" t="s">
        <v>3759</v>
      </c>
      <c r="H153">
        <v>1</v>
      </c>
      <c r="I153" t="s">
        <v>4898</v>
      </c>
    </row>
    <row r="154" spans="1:9" x14ac:dyDescent="0.25">
      <c r="A154" t="s">
        <v>10357</v>
      </c>
      <c r="B154">
        <v>75577000</v>
      </c>
      <c r="C154" t="s">
        <v>16</v>
      </c>
      <c r="D154" t="s">
        <v>16</v>
      </c>
      <c r="E154" t="s">
        <v>16</v>
      </c>
      <c r="F154" t="s">
        <v>16</v>
      </c>
      <c r="G154" t="s">
        <v>3759</v>
      </c>
      <c r="H154">
        <v>1</v>
      </c>
      <c r="I154" t="s">
        <v>4898</v>
      </c>
    </row>
    <row r="155" spans="1:9" x14ac:dyDescent="0.25">
      <c r="A155" t="s">
        <v>14605</v>
      </c>
      <c r="B155">
        <v>75577000</v>
      </c>
      <c r="C155" t="s">
        <v>16</v>
      </c>
      <c r="D155" t="s">
        <v>16</v>
      </c>
      <c r="E155" t="s">
        <v>16</v>
      </c>
      <c r="F155" t="s">
        <v>16</v>
      </c>
      <c r="G155" t="s">
        <v>3759</v>
      </c>
      <c r="H155">
        <v>1</v>
      </c>
      <c r="I155" t="s">
        <v>4898</v>
      </c>
    </row>
    <row r="156" spans="1:9" x14ac:dyDescent="0.25">
      <c r="A156" t="s">
        <v>3912</v>
      </c>
      <c r="B156">
        <v>98147777</v>
      </c>
      <c r="C156" t="s">
        <v>16</v>
      </c>
      <c r="D156" t="s">
        <v>16</v>
      </c>
      <c r="E156" t="s">
        <v>16</v>
      </c>
      <c r="F156" t="s">
        <v>16</v>
      </c>
      <c r="G156" t="s">
        <v>4001</v>
      </c>
      <c r="H156">
        <v>1</v>
      </c>
      <c r="I156" t="s">
        <v>4890</v>
      </c>
    </row>
    <row r="157" spans="1:9" x14ac:dyDescent="0.25">
      <c r="A157" t="s">
        <v>3911</v>
      </c>
      <c r="B157">
        <v>98147777</v>
      </c>
      <c r="C157" t="s">
        <v>16</v>
      </c>
      <c r="D157" t="s">
        <v>16</v>
      </c>
      <c r="E157" t="s">
        <v>16</v>
      </c>
      <c r="F157" t="s">
        <v>16</v>
      </c>
      <c r="G157" t="s">
        <v>4001</v>
      </c>
      <c r="H157">
        <v>1</v>
      </c>
      <c r="I157" t="s">
        <v>4890</v>
      </c>
    </row>
    <row r="158" spans="1:9" x14ac:dyDescent="0.25">
      <c r="A158" t="s">
        <v>11528</v>
      </c>
      <c r="B158">
        <v>75577000</v>
      </c>
      <c r="C158" t="s">
        <v>16</v>
      </c>
      <c r="D158" t="s">
        <v>16</v>
      </c>
      <c r="E158" t="s">
        <v>16</v>
      </c>
      <c r="F158" t="s">
        <v>16</v>
      </c>
      <c r="G158" t="s">
        <v>3759</v>
      </c>
      <c r="H158">
        <v>1</v>
      </c>
      <c r="I158" t="s">
        <v>4898</v>
      </c>
    </row>
    <row r="159" spans="1:9" x14ac:dyDescent="0.25">
      <c r="A159" t="s">
        <v>12262</v>
      </c>
      <c r="B159">
        <v>75577000</v>
      </c>
      <c r="C159" t="s">
        <v>16</v>
      </c>
      <c r="D159" t="s">
        <v>16</v>
      </c>
      <c r="E159" t="s">
        <v>16</v>
      </c>
      <c r="F159" t="s">
        <v>16</v>
      </c>
      <c r="G159" t="s">
        <v>3759</v>
      </c>
      <c r="H159">
        <v>1</v>
      </c>
      <c r="I159" t="s">
        <v>4898</v>
      </c>
    </row>
    <row r="160" spans="1:9" x14ac:dyDescent="0.25">
      <c r="A160" t="s">
        <v>11220</v>
      </c>
      <c r="B160">
        <v>75577000</v>
      </c>
      <c r="C160" t="s">
        <v>16</v>
      </c>
      <c r="D160" t="s">
        <v>16</v>
      </c>
      <c r="E160" t="s">
        <v>16</v>
      </c>
      <c r="F160" t="s">
        <v>16</v>
      </c>
      <c r="G160" t="s">
        <v>3759</v>
      </c>
      <c r="H160">
        <v>1</v>
      </c>
      <c r="I160" t="s">
        <v>4898</v>
      </c>
    </row>
    <row r="161" spans="1:9" x14ac:dyDescent="0.25">
      <c r="A161" t="s">
        <v>14367</v>
      </c>
      <c r="B161">
        <v>86560200</v>
      </c>
      <c r="C161" t="s">
        <v>16</v>
      </c>
      <c r="D161" t="s">
        <v>16</v>
      </c>
      <c r="E161" t="s">
        <v>16</v>
      </c>
      <c r="F161" t="s">
        <v>16</v>
      </c>
      <c r="G161" t="s">
        <v>10432</v>
      </c>
      <c r="H161">
        <v>1</v>
      </c>
      <c r="I161" t="s">
        <v>12633</v>
      </c>
    </row>
    <row r="162" spans="1:9" x14ac:dyDescent="0.25">
      <c r="A162" t="s">
        <v>5970</v>
      </c>
      <c r="B162">
        <v>75577000</v>
      </c>
      <c r="C162" t="s">
        <v>16</v>
      </c>
      <c r="D162" t="s">
        <v>16</v>
      </c>
      <c r="E162" t="s">
        <v>16</v>
      </c>
      <c r="F162" t="s">
        <v>16</v>
      </c>
      <c r="G162" t="s">
        <v>3759</v>
      </c>
      <c r="H162">
        <v>1</v>
      </c>
      <c r="I162" t="s">
        <v>4898</v>
      </c>
    </row>
    <row r="163" spans="1:9" x14ac:dyDescent="0.25">
      <c r="A163" t="s">
        <v>5972</v>
      </c>
      <c r="B163">
        <v>75577000</v>
      </c>
      <c r="C163" t="s">
        <v>16</v>
      </c>
      <c r="D163" t="s">
        <v>16</v>
      </c>
      <c r="E163" t="s">
        <v>16</v>
      </c>
      <c r="F163" t="s">
        <v>16</v>
      </c>
      <c r="G163" t="s">
        <v>3759</v>
      </c>
      <c r="H163">
        <v>1</v>
      </c>
      <c r="I163" t="s">
        <v>4898</v>
      </c>
    </row>
    <row r="164" spans="1:9" x14ac:dyDescent="0.25">
      <c r="A164" t="s">
        <v>8494</v>
      </c>
      <c r="B164">
        <v>43237700</v>
      </c>
      <c r="C164" t="s">
        <v>16</v>
      </c>
      <c r="D164" t="s">
        <v>16</v>
      </c>
      <c r="E164" t="s">
        <v>16</v>
      </c>
      <c r="F164" t="s">
        <v>16</v>
      </c>
      <c r="G164" t="s">
        <v>7296</v>
      </c>
      <c r="H164">
        <v>1</v>
      </c>
      <c r="I164" t="s">
        <v>7398</v>
      </c>
    </row>
    <row r="165" spans="1:9" x14ac:dyDescent="0.25">
      <c r="A165" t="s">
        <v>8495</v>
      </c>
      <c r="B165">
        <v>75577000</v>
      </c>
      <c r="C165" t="s">
        <v>16</v>
      </c>
      <c r="D165" t="s">
        <v>16</v>
      </c>
      <c r="E165" t="s">
        <v>16</v>
      </c>
      <c r="F165" t="s">
        <v>16</v>
      </c>
      <c r="G165" t="s">
        <v>3759</v>
      </c>
      <c r="H165">
        <v>1</v>
      </c>
      <c r="I165" t="s">
        <v>4898</v>
      </c>
    </row>
    <row r="166" spans="1:9" x14ac:dyDescent="0.25">
      <c r="A166" t="s">
        <v>8496</v>
      </c>
      <c r="B166">
        <v>43237700</v>
      </c>
      <c r="C166" t="s">
        <v>16</v>
      </c>
      <c r="D166" t="s">
        <v>16</v>
      </c>
      <c r="E166" t="s">
        <v>16</v>
      </c>
      <c r="F166" t="s">
        <v>16</v>
      </c>
      <c r="G166" t="s">
        <v>7296</v>
      </c>
      <c r="H166">
        <v>1</v>
      </c>
      <c r="I166" t="s">
        <v>7398</v>
      </c>
    </row>
    <row r="167" spans="1:9" x14ac:dyDescent="0.25">
      <c r="A167" t="s">
        <v>8630</v>
      </c>
      <c r="B167">
        <v>75577000</v>
      </c>
      <c r="C167" t="s">
        <v>16</v>
      </c>
      <c r="D167" t="s">
        <v>16</v>
      </c>
      <c r="E167" t="s">
        <v>16</v>
      </c>
      <c r="F167" t="s">
        <v>16</v>
      </c>
      <c r="G167" t="s">
        <v>3759</v>
      </c>
      <c r="H167">
        <v>1</v>
      </c>
      <c r="I167" t="s">
        <v>4898</v>
      </c>
    </row>
    <row r="168" spans="1:9" x14ac:dyDescent="0.25">
      <c r="A168" t="s">
        <v>41847</v>
      </c>
      <c r="B168">
        <v>75763222</v>
      </c>
      <c r="C168" t="s">
        <v>16</v>
      </c>
      <c r="D168" t="s">
        <v>16</v>
      </c>
      <c r="E168" t="s">
        <v>16</v>
      </c>
      <c r="F168" t="s">
        <v>16</v>
      </c>
      <c r="G168" t="s">
        <v>4847</v>
      </c>
      <c r="H168">
        <v>1</v>
      </c>
      <c r="I168" t="s">
        <v>4921</v>
      </c>
    </row>
    <row r="169" spans="1:9" x14ac:dyDescent="0.25">
      <c r="A169" t="s">
        <v>3557</v>
      </c>
      <c r="B169">
        <v>75431593</v>
      </c>
      <c r="C169" t="s">
        <v>16</v>
      </c>
      <c r="D169" t="s">
        <v>16</v>
      </c>
      <c r="E169" t="s">
        <v>16</v>
      </c>
      <c r="F169" t="s">
        <v>16</v>
      </c>
      <c r="G169" t="s">
        <v>3558</v>
      </c>
      <c r="H169">
        <v>1</v>
      </c>
      <c r="I169" t="s">
        <v>4891</v>
      </c>
    </row>
    <row r="170" spans="1:9" x14ac:dyDescent="0.25">
      <c r="A170" t="s">
        <v>8695</v>
      </c>
      <c r="B170">
        <v>74842524</v>
      </c>
      <c r="C170" t="s">
        <v>16</v>
      </c>
      <c r="D170" t="s">
        <v>16</v>
      </c>
      <c r="E170" t="s">
        <v>16</v>
      </c>
      <c r="F170" t="s">
        <v>16</v>
      </c>
      <c r="G170" t="s">
        <v>6414</v>
      </c>
      <c r="H170">
        <v>1</v>
      </c>
      <c r="I170" t="s">
        <v>6556</v>
      </c>
    </row>
    <row r="171" spans="1:9" x14ac:dyDescent="0.25">
      <c r="A171" t="s">
        <v>41326</v>
      </c>
      <c r="B171">
        <v>75763222</v>
      </c>
      <c r="C171" t="s">
        <v>16</v>
      </c>
      <c r="D171" t="s">
        <v>16</v>
      </c>
      <c r="E171" t="s">
        <v>16</v>
      </c>
      <c r="F171" t="s">
        <v>16</v>
      </c>
      <c r="G171" t="s">
        <v>4847</v>
      </c>
      <c r="H171">
        <v>1</v>
      </c>
      <c r="I171" t="s">
        <v>4921</v>
      </c>
    </row>
    <row r="172" spans="1:9" x14ac:dyDescent="0.25">
      <c r="A172" t="s">
        <v>41316</v>
      </c>
      <c r="B172">
        <v>75763222</v>
      </c>
      <c r="C172" t="s">
        <v>16</v>
      </c>
      <c r="D172" t="s">
        <v>16</v>
      </c>
      <c r="E172" t="s">
        <v>16</v>
      </c>
      <c r="F172" t="s">
        <v>16</v>
      </c>
      <c r="G172" t="s">
        <v>4847</v>
      </c>
      <c r="H172">
        <v>1</v>
      </c>
      <c r="I172" t="s">
        <v>4921</v>
      </c>
    </row>
    <row r="173" spans="1:9" x14ac:dyDescent="0.25">
      <c r="A173" t="s">
        <v>41327</v>
      </c>
      <c r="B173">
        <v>75763222</v>
      </c>
      <c r="C173" t="s">
        <v>16</v>
      </c>
      <c r="D173" t="s">
        <v>16</v>
      </c>
      <c r="E173" t="s">
        <v>16</v>
      </c>
      <c r="F173" t="s">
        <v>16</v>
      </c>
      <c r="G173" t="s">
        <v>4847</v>
      </c>
      <c r="H173">
        <v>1</v>
      </c>
      <c r="I173" t="s">
        <v>4921</v>
      </c>
    </row>
    <row r="174" spans="1:9" x14ac:dyDescent="0.25">
      <c r="A174" t="s">
        <v>41290</v>
      </c>
      <c r="B174">
        <v>75763222</v>
      </c>
      <c r="C174" t="s">
        <v>16</v>
      </c>
      <c r="D174" t="s">
        <v>16</v>
      </c>
      <c r="E174" t="s">
        <v>16</v>
      </c>
      <c r="F174" t="s">
        <v>16</v>
      </c>
      <c r="G174" t="s">
        <v>4847</v>
      </c>
      <c r="H174">
        <v>1</v>
      </c>
      <c r="I174" t="s">
        <v>4921</v>
      </c>
    </row>
    <row r="175" spans="1:9" x14ac:dyDescent="0.25">
      <c r="A175" t="s">
        <v>41291</v>
      </c>
      <c r="B175">
        <v>75763222</v>
      </c>
      <c r="C175" t="s">
        <v>16</v>
      </c>
      <c r="D175" t="s">
        <v>16</v>
      </c>
      <c r="E175" t="s">
        <v>16</v>
      </c>
      <c r="F175" t="s">
        <v>16</v>
      </c>
      <c r="G175" t="s">
        <v>4847</v>
      </c>
      <c r="H175">
        <v>1</v>
      </c>
      <c r="I175" t="s">
        <v>4921</v>
      </c>
    </row>
    <row r="176" spans="1:9" x14ac:dyDescent="0.25">
      <c r="A176" t="s">
        <v>41328</v>
      </c>
      <c r="B176">
        <v>75763222</v>
      </c>
      <c r="C176" t="s">
        <v>16</v>
      </c>
      <c r="D176" t="s">
        <v>16</v>
      </c>
      <c r="E176" t="s">
        <v>16</v>
      </c>
      <c r="F176" t="s">
        <v>16</v>
      </c>
      <c r="G176" t="s">
        <v>4847</v>
      </c>
      <c r="H176">
        <v>1</v>
      </c>
      <c r="I176" t="s">
        <v>4921</v>
      </c>
    </row>
    <row r="177" spans="1:9" x14ac:dyDescent="0.25">
      <c r="A177" t="s">
        <v>41315</v>
      </c>
      <c r="B177">
        <v>75763222</v>
      </c>
      <c r="C177" t="s">
        <v>16</v>
      </c>
      <c r="D177" t="s">
        <v>16</v>
      </c>
      <c r="E177" t="s">
        <v>16</v>
      </c>
      <c r="F177" t="s">
        <v>16</v>
      </c>
      <c r="G177" t="s">
        <v>4847</v>
      </c>
      <c r="H177">
        <v>1</v>
      </c>
      <c r="I177" t="s">
        <v>4921</v>
      </c>
    </row>
    <row r="178" spans="1:9" x14ac:dyDescent="0.25">
      <c r="A178" t="s">
        <v>2585</v>
      </c>
      <c r="B178">
        <v>74762273</v>
      </c>
      <c r="C178" t="s">
        <v>16</v>
      </c>
      <c r="D178" t="s">
        <v>16</v>
      </c>
      <c r="E178" t="s">
        <v>16</v>
      </c>
      <c r="F178" t="s">
        <v>16</v>
      </c>
      <c r="G178" t="s">
        <v>154</v>
      </c>
      <c r="H178">
        <v>1</v>
      </c>
      <c r="I178" t="s">
        <v>4887</v>
      </c>
    </row>
    <row r="179" spans="1:9" x14ac:dyDescent="0.25">
      <c r="A179" t="s">
        <v>2581</v>
      </c>
      <c r="B179">
        <v>74762273</v>
      </c>
      <c r="C179" t="s">
        <v>16</v>
      </c>
      <c r="D179" t="s">
        <v>16</v>
      </c>
      <c r="E179" t="s">
        <v>16</v>
      </c>
      <c r="F179" t="s">
        <v>16</v>
      </c>
      <c r="G179" t="s">
        <v>154</v>
      </c>
      <c r="H179">
        <v>1</v>
      </c>
      <c r="I179" t="s">
        <v>4887</v>
      </c>
    </row>
    <row r="180" spans="1:9" x14ac:dyDescent="0.25">
      <c r="A180" t="s">
        <v>5843</v>
      </c>
      <c r="B180">
        <v>73845100</v>
      </c>
      <c r="C180" t="s">
        <v>16</v>
      </c>
      <c r="D180" t="s">
        <v>16</v>
      </c>
      <c r="E180" t="s">
        <v>16</v>
      </c>
      <c r="F180" t="s">
        <v>16</v>
      </c>
      <c r="G180" t="s">
        <v>5844</v>
      </c>
      <c r="H180">
        <v>1</v>
      </c>
      <c r="I180" t="s">
        <v>6016</v>
      </c>
    </row>
    <row r="181" spans="1:9" x14ac:dyDescent="0.25">
      <c r="A181" t="s">
        <v>6623</v>
      </c>
      <c r="B181">
        <v>70890019</v>
      </c>
      <c r="C181" t="s">
        <v>16</v>
      </c>
      <c r="D181" t="s">
        <v>16</v>
      </c>
      <c r="E181" t="s">
        <v>16</v>
      </c>
      <c r="F181" t="s">
        <v>16</v>
      </c>
      <c r="G181" t="s">
        <v>5780</v>
      </c>
      <c r="H181">
        <v>4</v>
      </c>
      <c r="I181" t="s">
        <v>12578</v>
      </c>
    </row>
    <row r="182" spans="1:9" x14ac:dyDescent="0.25">
      <c r="A182" t="s">
        <v>6623</v>
      </c>
      <c r="B182">
        <v>75763222</v>
      </c>
      <c r="C182" t="s">
        <v>16</v>
      </c>
      <c r="D182" t="s">
        <v>16</v>
      </c>
      <c r="E182" t="s">
        <v>16</v>
      </c>
      <c r="F182" t="s">
        <v>16</v>
      </c>
      <c r="G182" t="s">
        <v>4847</v>
      </c>
      <c r="H182">
        <v>3</v>
      </c>
      <c r="I182" t="s">
        <v>12577</v>
      </c>
    </row>
    <row r="183" spans="1:9" x14ac:dyDescent="0.25">
      <c r="A183" t="s">
        <v>6623</v>
      </c>
      <c r="B183">
        <v>86439632</v>
      </c>
      <c r="C183" t="s">
        <v>16</v>
      </c>
      <c r="D183" t="s">
        <v>16</v>
      </c>
      <c r="E183" t="s">
        <v>16</v>
      </c>
      <c r="F183" t="s">
        <v>16</v>
      </c>
      <c r="G183" t="s">
        <v>3929</v>
      </c>
      <c r="H183">
        <v>2</v>
      </c>
      <c r="I183" t="s">
        <v>12576</v>
      </c>
    </row>
    <row r="184" spans="1:9" x14ac:dyDescent="0.25">
      <c r="A184" t="s">
        <v>6623</v>
      </c>
      <c r="B184">
        <v>70108720</v>
      </c>
      <c r="C184" t="s">
        <v>16</v>
      </c>
      <c r="D184" t="s">
        <v>16</v>
      </c>
      <c r="E184" t="s">
        <v>16</v>
      </c>
      <c r="F184" t="s">
        <v>16</v>
      </c>
      <c r="G184" t="s">
        <v>8125</v>
      </c>
      <c r="H184">
        <v>1</v>
      </c>
      <c r="I184" t="s">
        <v>12575</v>
      </c>
    </row>
    <row r="185" spans="1:9" x14ac:dyDescent="0.25">
      <c r="A185" t="s">
        <v>5353</v>
      </c>
      <c r="B185">
        <v>86439632</v>
      </c>
      <c r="C185" t="s">
        <v>16</v>
      </c>
      <c r="D185" t="s">
        <v>16</v>
      </c>
      <c r="E185" t="s">
        <v>16</v>
      </c>
      <c r="F185" t="s">
        <v>16</v>
      </c>
      <c r="G185" t="s">
        <v>3929</v>
      </c>
      <c r="H185">
        <v>1</v>
      </c>
      <c r="I185" t="s">
        <v>4893</v>
      </c>
    </row>
    <row r="186" spans="1:9" x14ac:dyDescent="0.25">
      <c r="A186" t="s">
        <v>5352</v>
      </c>
      <c r="B186">
        <v>86439632</v>
      </c>
      <c r="C186" t="s">
        <v>16</v>
      </c>
      <c r="D186" t="s">
        <v>16</v>
      </c>
      <c r="E186" t="s">
        <v>16</v>
      </c>
      <c r="F186" t="s">
        <v>16</v>
      </c>
      <c r="G186" t="s">
        <v>3929</v>
      </c>
      <c r="H186">
        <v>1</v>
      </c>
      <c r="I186" t="s">
        <v>4893</v>
      </c>
    </row>
    <row r="187" spans="1:9" x14ac:dyDescent="0.25">
      <c r="A187" t="s">
        <v>5356</v>
      </c>
      <c r="B187">
        <v>86439632</v>
      </c>
      <c r="C187" t="s">
        <v>16</v>
      </c>
      <c r="D187" t="s">
        <v>16</v>
      </c>
      <c r="E187" t="s">
        <v>16</v>
      </c>
      <c r="F187" t="s">
        <v>16</v>
      </c>
      <c r="G187" t="s">
        <v>3929</v>
      </c>
      <c r="H187">
        <v>1</v>
      </c>
      <c r="I187" t="s">
        <v>4893</v>
      </c>
    </row>
    <row r="188" spans="1:9" x14ac:dyDescent="0.25">
      <c r="A188" t="s">
        <v>6223</v>
      </c>
      <c r="B188">
        <v>75891331</v>
      </c>
      <c r="C188" t="s">
        <v>16</v>
      </c>
      <c r="D188" t="s">
        <v>16</v>
      </c>
      <c r="E188" t="s">
        <v>16</v>
      </c>
      <c r="F188" t="s">
        <v>16</v>
      </c>
      <c r="G188" t="s">
        <v>9065</v>
      </c>
      <c r="H188">
        <v>1</v>
      </c>
      <c r="I188" t="s">
        <v>12579</v>
      </c>
    </row>
    <row r="189" spans="1:9" x14ac:dyDescent="0.25">
      <c r="A189" t="s">
        <v>6206</v>
      </c>
      <c r="B189">
        <v>73845100</v>
      </c>
      <c r="C189" t="s">
        <v>16</v>
      </c>
      <c r="D189" t="s">
        <v>16</v>
      </c>
      <c r="E189" t="s">
        <v>16</v>
      </c>
      <c r="F189" t="s">
        <v>16</v>
      </c>
      <c r="G189" t="s">
        <v>5844</v>
      </c>
      <c r="H189">
        <v>1</v>
      </c>
      <c r="I189" t="s">
        <v>6016</v>
      </c>
    </row>
    <row r="190" spans="1:9" x14ac:dyDescent="0.25">
      <c r="A190" t="s">
        <v>7798</v>
      </c>
      <c r="B190">
        <v>75220200</v>
      </c>
      <c r="C190" t="s">
        <v>16</v>
      </c>
      <c r="D190" t="s">
        <v>16</v>
      </c>
      <c r="E190" t="s">
        <v>16</v>
      </c>
      <c r="F190" t="s">
        <v>16</v>
      </c>
      <c r="G190" t="s">
        <v>7238</v>
      </c>
      <c r="H190">
        <v>1</v>
      </c>
      <c r="I190" t="s">
        <v>7253</v>
      </c>
    </row>
    <row r="191" spans="1:9" x14ac:dyDescent="0.25">
      <c r="A191" t="s">
        <v>6546</v>
      </c>
      <c r="B191">
        <v>86439632</v>
      </c>
      <c r="C191" t="s">
        <v>16</v>
      </c>
      <c r="D191" t="s">
        <v>16</v>
      </c>
      <c r="E191" t="s">
        <v>16</v>
      </c>
      <c r="F191" t="s">
        <v>16</v>
      </c>
      <c r="G191" t="s">
        <v>3929</v>
      </c>
      <c r="H191">
        <v>1</v>
      </c>
      <c r="I191" t="s">
        <v>4893</v>
      </c>
    </row>
    <row r="192" spans="1:9" x14ac:dyDescent="0.25">
      <c r="A192" t="s">
        <v>7797</v>
      </c>
      <c r="B192">
        <v>75220200</v>
      </c>
      <c r="C192" t="s">
        <v>16</v>
      </c>
      <c r="D192" t="s">
        <v>16</v>
      </c>
      <c r="E192" t="s">
        <v>16</v>
      </c>
      <c r="F192" t="s">
        <v>16</v>
      </c>
      <c r="G192" t="s">
        <v>7238</v>
      </c>
      <c r="H192">
        <v>1</v>
      </c>
      <c r="I192" t="s">
        <v>7253</v>
      </c>
    </row>
    <row r="193" spans="1:9" x14ac:dyDescent="0.25">
      <c r="A193" t="s">
        <v>6543</v>
      </c>
      <c r="B193">
        <v>86439632</v>
      </c>
      <c r="C193" t="s">
        <v>16</v>
      </c>
      <c r="D193" t="s">
        <v>16</v>
      </c>
      <c r="E193" t="s">
        <v>16</v>
      </c>
      <c r="F193" t="s">
        <v>16</v>
      </c>
      <c r="G193" t="s">
        <v>3929</v>
      </c>
      <c r="H193">
        <v>1</v>
      </c>
      <c r="I193" t="s">
        <v>4893</v>
      </c>
    </row>
    <row r="194" spans="1:9" x14ac:dyDescent="0.25">
      <c r="A194" t="s">
        <v>6545</v>
      </c>
      <c r="B194">
        <v>75763222</v>
      </c>
      <c r="C194" t="s">
        <v>16</v>
      </c>
      <c r="D194" t="s">
        <v>16</v>
      </c>
      <c r="E194" t="s">
        <v>16</v>
      </c>
      <c r="F194" t="s">
        <v>16</v>
      </c>
      <c r="G194" t="s">
        <v>4847</v>
      </c>
      <c r="H194">
        <v>1</v>
      </c>
      <c r="I194" t="s">
        <v>4921</v>
      </c>
    </row>
    <row r="195" spans="1:9" x14ac:dyDescent="0.25">
      <c r="A195" t="s">
        <v>6875</v>
      </c>
      <c r="B195">
        <v>70890019</v>
      </c>
      <c r="C195" t="s">
        <v>16</v>
      </c>
      <c r="D195" t="s">
        <v>16</v>
      </c>
      <c r="E195" t="s">
        <v>16</v>
      </c>
      <c r="F195" t="s">
        <v>16</v>
      </c>
      <c r="G195" t="s">
        <v>5780</v>
      </c>
      <c r="H195">
        <v>1</v>
      </c>
      <c r="I195" t="s">
        <v>5798</v>
      </c>
    </row>
    <row r="196" spans="1:9" x14ac:dyDescent="0.25">
      <c r="A196" t="s">
        <v>6874</v>
      </c>
      <c r="B196">
        <v>70890019</v>
      </c>
      <c r="C196" t="s">
        <v>16</v>
      </c>
      <c r="D196" t="s">
        <v>16</v>
      </c>
      <c r="E196" t="s">
        <v>16</v>
      </c>
      <c r="F196" t="s">
        <v>16</v>
      </c>
      <c r="G196" t="s">
        <v>5780</v>
      </c>
      <c r="H196">
        <v>1</v>
      </c>
      <c r="I196" t="s">
        <v>5798</v>
      </c>
    </row>
    <row r="197" spans="1:9" x14ac:dyDescent="0.25">
      <c r="A197" t="s">
        <v>6710</v>
      </c>
      <c r="B197">
        <v>70890019</v>
      </c>
      <c r="C197" t="s">
        <v>16</v>
      </c>
      <c r="D197" t="s">
        <v>16</v>
      </c>
      <c r="E197" t="s">
        <v>16</v>
      </c>
      <c r="F197" t="s">
        <v>16</v>
      </c>
      <c r="G197" t="s">
        <v>5780</v>
      </c>
      <c r="H197">
        <v>1</v>
      </c>
      <c r="I197" t="s">
        <v>5798</v>
      </c>
    </row>
    <row r="198" spans="1:9" x14ac:dyDescent="0.25">
      <c r="A198" t="s">
        <v>6705</v>
      </c>
      <c r="B198">
        <v>70890019</v>
      </c>
      <c r="C198" t="s">
        <v>16</v>
      </c>
      <c r="D198" t="s">
        <v>16</v>
      </c>
      <c r="E198" t="s">
        <v>16</v>
      </c>
      <c r="F198" t="s">
        <v>16</v>
      </c>
      <c r="G198" t="s">
        <v>5780</v>
      </c>
      <c r="H198">
        <v>1</v>
      </c>
      <c r="I198" t="s">
        <v>5798</v>
      </c>
    </row>
    <row r="199" spans="1:9" x14ac:dyDescent="0.25">
      <c r="A199" t="s">
        <v>6664</v>
      </c>
      <c r="B199">
        <v>70890019</v>
      </c>
      <c r="C199" t="s">
        <v>16</v>
      </c>
      <c r="D199" t="s">
        <v>16</v>
      </c>
      <c r="E199" t="s">
        <v>16</v>
      </c>
      <c r="F199" t="s">
        <v>16</v>
      </c>
      <c r="G199" t="s">
        <v>5780</v>
      </c>
      <c r="H199">
        <v>1</v>
      </c>
      <c r="I199" t="s">
        <v>5798</v>
      </c>
    </row>
    <row r="200" spans="1:9" x14ac:dyDescent="0.25">
      <c r="A200" t="s">
        <v>6759</v>
      </c>
      <c r="B200">
        <v>70890019</v>
      </c>
      <c r="C200" t="s">
        <v>16</v>
      </c>
      <c r="D200" t="s">
        <v>16</v>
      </c>
      <c r="E200" t="s">
        <v>16</v>
      </c>
      <c r="F200" t="s">
        <v>16</v>
      </c>
      <c r="G200" t="s">
        <v>5780</v>
      </c>
      <c r="H200">
        <v>1</v>
      </c>
      <c r="I200" t="s">
        <v>5798</v>
      </c>
    </row>
    <row r="201" spans="1:9" x14ac:dyDescent="0.25">
      <c r="A201" t="s">
        <v>6729</v>
      </c>
      <c r="B201">
        <v>74762273</v>
      </c>
      <c r="C201" t="s">
        <v>16</v>
      </c>
      <c r="D201" t="s">
        <v>16</v>
      </c>
      <c r="E201" t="s">
        <v>16</v>
      </c>
      <c r="F201" t="s">
        <v>16</v>
      </c>
      <c r="G201" t="s">
        <v>154</v>
      </c>
      <c r="H201">
        <v>1</v>
      </c>
      <c r="I201" t="s">
        <v>4887</v>
      </c>
    </row>
    <row r="202" spans="1:9" x14ac:dyDescent="0.25">
      <c r="A202" t="s">
        <v>7033</v>
      </c>
      <c r="B202">
        <v>70890019</v>
      </c>
      <c r="C202" t="s">
        <v>16</v>
      </c>
      <c r="D202" t="s">
        <v>16</v>
      </c>
      <c r="E202" t="s">
        <v>16</v>
      </c>
      <c r="F202" t="s">
        <v>16</v>
      </c>
      <c r="G202" t="s">
        <v>5780</v>
      </c>
      <c r="H202">
        <v>1</v>
      </c>
      <c r="I202" t="s">
        <v>5798</v>
      </c>
    </row>
    <row r="203" spans="1:9" x14ac:dyDescent="0.25">
      <c r="A203" t="s">
        <v>7044</v>
      </c>
      <c r="B203">
        <v>70890019</v>
      </c>
      <c r="C203" t="s">
        <v>16</v>
      </c>
      <c r="D203" t="s">
        <v>16</v>
      </c>
      <c r="E203" t="s">
        <v>16</v>
      </c>
      <c r="F203" t="s">
        <v>16</v>
      </c>
      <c r="G203" t="s">
        <v>5780</v>
      </c>
      <c r="H203">
        <v>1</v>
      </c>
      <c r="I203" t="s">
        <v>5798</v>
      </c>
    </row>
    <row r="204" spans="1:9" x14ac:dyDescent="0.25">
      <c r="A204" t="s">
        <v>7046</v>
      </c>
      <c r="B204">
        <v>70890019</v>
      </c>
      <c r="C204" t="s">
        <v>16</v>
      </c>
      <c r="D204" t="s">
        <v>16</v>
      </c>
      <c r="E204" t="s">
        <v>16</v>
      </c>
      <c r="F204" t="s">
        <v>16</v>
      </c>
      <c r="G204" t="s">
        <v>5780</v>
      </c>
      <c r="H204">
        <v>1</v>
      </c>
      <c r="I204" t="s">
        <v>5798</v>
      </c>
    </row>
    <row r="205" spans="1:9" x14ac:dyDescent="0.25">
      <c r="A205" t="s">
        <v>7970</v>
      </c>
      <c r="B205">
        <v>75220200</v>
      </c>
      <c r="C205" t="s">
        <v>16</v>
      </c>
      <c r="D205" t="s">
        <v>16</v>
      </c>
      <c r="E205" t="s">
        <v>16</v>
      </c>
      <c r="F205" t="s">
        <v>16</v>
      </c>
      <c r="G205" t="s">
        <v>7238</v>
      </c>
      <c r="H205">
        <v>1</v>
      </c>
      <c r="I205" t="s">
        <v>7253</v>
      </c>
    </row>
    <row r="206" spans="1:9" x14ac:dyDescent="0.25">
      <c r="A206" t="s">
        <v>7972</v>
      </c>
      <c r="B206">
        <v>75220200</v>
      </c>
      <c r="C206" t="s">
        <v>16</v>
      </c>
      <c r="D206" t="s">
        <v>16</v>
      </c>
      <c r="E206" t="s">
        <v>16</v>
      </c>
      <c r="F206" t="s">
        <v>16</v>
      </c>
      <c r="G206" t="s">
        <v>7238</v>
      </c>
      <c r="H206">
        <v>1</v>
      </c>
      <c r="I206" t="s">
        <v>7253</v>
      </c>
    </row>
    <row r="207" spans="1:9" x14ac:dyDescent="0.25">
      <c r="A207" t="s">
        <v>7973</v>
      </c>
      <c r="B207">
        <v>75220200</v>
      </c>
      <c r="C207" t="s">
        <v>16</v>
      </c>
      <c r="D207" t="s">
        <v>16</v>
      </c>
      <c r="E207" t="s">
        <v>16</v>
      </c>
      <c r="F207" t="s">
        <v>16</v>
      </c>
      <c r="G207" t="s">
        <v>7238</v>
      </c>
      <c r="H207">
        <v>1</v>
      </c>
      <c r="I207" t="s">
        <v>7253</v>
      </c>
    </row>
    <row r="208" spans="1:9" x14ac:dyDescent="0.25">
      <c r="A208" t="s">
        <v>8242</v>
      </c>
      <c r="B208">
        <v>70890019</v>
      </c>
      <c r="C208" t="s">
        <v>16</v>
      </c>
      <c r="D208" t="s">
        <v>16</v>
      </c>
      <c r="E208" t="s">
        <v>16</v>
      </c>
      <c r="F208" t="s">
        <v>16</v>
      </c>
      <c r="G208" t="s">
        <v>5780</v>
      </c>
      <c r="H208">
        <v>1</v>
      </c>
      <c r="I208" t="s">
        <v>5798</v>
      </c>
    </row>
    <row r="209" spans="1:9" x14ac:dyDescent="0.25">
      <c r="A209" t="s">
        <v>9418</v>
      </c>
      <c r="B209">
        <v>75763222</v>
      </c>
      <c r="C209" t="s">
        <v>16</v>
      </c>
      <c r="D209" t="s">
        <v>16</v>
      </c>
      <c r="E209" t="s">
        <v>16</v>
      </c>
      <c r="F209" t="s">
        <v>16</v>
      </c>
      <c r="G209" t="s">
        <v>4847</v>
      </c>
      <c r="H209">
        <v>1</v>
      </c>
      <c r="I209" t="s">
        <v>4921</v>
      </c>
    </row>
    <row r="210" spans="1:9" x14ac:dyDescent="0.25">
      <c r="A210" t="s">
        <v>8689</v>
      </c>
      <c r="B210">
        <v>75577000</v>
      </c>
      <c r="C210" t="s">
        <v>16</v>
      </c>
      <c r="D210" t="s">
        <v>16</v>
      </c>
      <c r="E210" t="s">
        <v>16</v>
      </c>
      <c r="F210" t="s">
        <v>16</v>
      </c>
      <c r="G210" t="s">
        <v>3759</v>
      </c>
      <c r="H210">
        <v>1</v>
      </c>
      <c r="I210" t="s">
        <v>4898</v>
      </c>
    </row>
    <row r="211" spans="1:9" x14ac:dyDescent="0.25">
      <c r="A211" t="s">
        <v>9153</v>
      </c>
      <c r="B211">
        <v>75763222</v>
      </c>
      <c r="C211" t="s">
        <v>16</v>
      </c>
      <c r="D211" t="s">
        <v>16</v>
      </c>
      <c r="E211" t="s">
        <v>16</v>
      </c>
      <c r="F211" t="s">
        <v>16</v>
      </c>
      <c r="G211" t="s">
        <v>4847</v>
      </c>
      <c r="H211">
        <v>1</v>
      </c>
      <c r="I211" t="s">
        <v>4921</v>
      </c>
    </row>
    <row r="212" spans="1:9" x14ac:dyDescent="0.25">
      <c r="A212" t="s">
        <v>9154</v>
      </c>
      <c r="B212">
        <v>75763222</v>
      </c>
      <c r="C212" t="s">
        <v>16</v>
      </c>
      <c r="D212" t="s">
        <v>16</v>
      </c>
      <c r="E212" t="s">
        <v>16</v>
      </c>
      <c r="F212" t="s">
        <v>16</v>
      </c>
      <c r="G212" t="s">
        <v>4847</v>
      </c>
      <c r="H212">
        <v>1</v>
      </c>
      <c r="I212" t="s">
        <v>4921</v>
      </c>
    </row>
    <row r="213" spans="1:9" x14ac:dyDescent="0.25">
      <c r="A213" t="s">
        <v>9169</v>
      </c>
      <c r="B213">
        <v>75763222</v>
      </c>
      <c r="C213" t="s">
        <v>16</v>
      </c>
      <c r="D213" t="s">
        <v>16</v>
      </c>
      <c r="E213" t="s">
        <v>16</v>
      </c>
      <c r="F213" t="s">
        <v>16</v>
      </c>
      <c r="G213" t="s">
        <v>4847</v>
      </c>
      <c r="H213">
        <v>1</v>
      </c>
      <c r="I213" t="s">
        <v>4921</v>
      </c>
    </row>
    <row r="214" spans="1:9" x14ac:dyDescent="0.25">
      <c r="A214" t="s">
        <v>8819</v>
      </c>
      <c r="B214">
        <v>70108720</v>
      </c>
      <c r="C214" t="s">
        <v>16</v>
      </c>
      <c r="D214" t="s">
        <v>16</v>
      </c>
      <c r="E214" t="s">
        <v>16</v>
      </c>
      <c r="F214" t="s">
        <v>16</v>
      </c>
      <c r="G214" t="s">
        <v>8125</v>
      </c>
      <c r="H214">
        <v>1</v>
      </c>
      <c r="I214" t="s">
        <v>12575</v>
      </c>
    </row>
    <row r="215" spans="1:9" x14ac:dyDescent="0.25">
      <c r="A215" t="s">
        <v>8820</v>
      </c>
      <c r="B215">
        <v>70108720</v>
      </c>
      <c r="C215" t="s">
        <v>16</v>
      </c>
      <c r="D215" t="s">
        <v>16</v>
      </c>
      <c r="E215" t="s">
        <v>16</v>
      </c>
      <c r="F215" t="s">
        <v>16</v>
      </c>
      <c r="G215" t="s">
        <v>8125</v>
      </c>
      <c r="H215">
        <v>1</v>
      </c>
      <c r="I215" t="s">
        <v>12575</v>
      </c>
    </row>
    <row r="216" spans="1:9" x14ac:dyDescent="0.25">
      <c r="A216" t="s">
        <v>41361</v>
      </c>
      <c r="B216">
        <v>70108720</v>
      </c>
      <c r="C216" t="s">
        <v>16</v>
      </c>
      <c r="D216" t="s">
        <v>16</v>
      </c>
      <c r="E216" t="s">
        <v>16</v>
      </c>
      <c r="F216" t="s">
        <v>16</v>
      </c>
      <c r="G216" t="s">
        <v>8125</v>
      </c>
      <c r="H216">
        <v>1</v>
      </c>
      <c r="I216" t="s">
        <v>12575</v>
      </c>
    </row>
    <row r="217" spans="1:9" x14ac:dyDescent="0.25">
      <c r="A217" t="s">
        <v>3383</v>
      </c>
      <c r="B217">
        <v>75421677</v>
      </c>
      <c r="C217" t="s">
        <v>16</v>
      </c>
      <c r="D217" t="s">
        <v>16</v>
      </c>
      <c r="E217" t="s">
        <v>16</v>
      </c>
      <c r="F217" t="s">
        <v>16</v>
      </c>
      <c r="G217" t="s">
        <v>3368</v>
      </c>
      <c r="H217">
        <v>1</v>
      </c>
      <c r="I217" t="s">
        <v>4892</v>
      </c>
    </row>
    <row r="218" spans="1:9" x14ac:dyDescent="0.25">
      <c r="A218" t="s">
        <v>3387</v>
      </c>
      <c r="B218">
        <v>75421677</v>
      </c>
      <c r="C218" t="s">
        <v>16</v>
      </c>
      <c r="D218" t="s">
        <v>16</v>
      </c>
      <c r="E218" t="s">
        <v>16</v>
      </c>
      <c r="F218" t="s">
        <v>16</v>
      </c>
      <c r="G218" t="s">
        <v>3368</v>
      </c>
      <c r="H218">
        <v>1</v>
      </c>
      <c r="I218" t="s">
        <v>4892</v>
      </c>
    </row>
    <row r="219" spans="1:9" x14ac:dyDescent="0.25">
      <c r="A219" t="s">
        <v>4328</v>
      </c>
      <c r="B219">
        <v>86439632</v>
      </c>
      <c r="C219" t="s">
        <v>16</v>
      </c>
      <c r="D219" t="s">
        <v>16</v>
      </c>
      <c r="E219" t="s">
        <v>16</v>
      </c>
      <c r="F219" t="s">
        <v>16</v>
      </c>
      <c r="G219" t="s">
        <v>3929</v>
      </c>
      <c r="H219">
        <v>1</v>
      </c>
      <c r="I219" t="s">
        <v>4893</v>
      </c>
    </row>
    <row r="220" spans="1:9" x14ac:dyDescent="0.25">
      <c r="A220" t="s">
        <v>4329</v>
      </c>
      <c r="B220">
        <v>86439632</v>
      </c>
      <c r="C220" t="s">
        <v>16</v>
      </c>
      <c r="D220" t="s">
        <v>16</v>
      </c>
      <c r="E220" t="s">
        <v>16</v>
      </c>
      <c r="F220" t="s">
        <v>16</v>
      </c>
      <c r="G220" t="s">
        <v>3929</v>
      </c>
      <c r="H220">
        <v>1</v>
      </c>
      <c r="I220" t="s">
        <v>4893</v>
      </c>
    </row>
    <row r="221" spans="1:9" x14ac:dyDescent="0.25">
      <c r="A221" t="s">
        <v>4322</v>
      </c>
      <c r="B221">
        <v>86439632</v>
      </c>
      <c r="C221" t="s">
        <v>16</v>
      </c>
      <c r="D221" t="s">
        <v>16</v>
      </c>
      <c r="E221" t="s">
        <v>16</v>
      </c>
      <c r="F221" t="s">
        <v>16</v>
      </c>
      <c r="G221" t="s">
        <v>3929</v>
      </c>
      <c r="H221">
        <v>1</v>
      </c>
      <c r="I221" t="s">
        <v>4893</v>
      </c>
    </row>
    <row r="222" spans="1:9" x14ac:dyDescent="0.25">
      <c r="A222" t="s">
        <v>4326</v>
      </c>
      <c r="B222">
        <v>86439632</v>
      </c>
      <c r="C222" t="s">
        <v>16</v>
      </c>
      <c r="D222" t="s">
        <v>16</v>
      </c>
      <c r="E222" t="s">
        <v>16</v>
      </c>
      <c r="F222" t="s">
        <v>16</v>
      </c>
      <c r="G222" t="s">
        <v>3929</v>
      </c>
      <c r="H222">
        <v>1</v>
      </c>
      <c r="I222" t="s">
        <v>4893</v>
      </c>
    </row>
    <row r="223" spans="1:9" x14ac:dyDescent="0.25">
      <c r="A223" t="s">
        <v>4327</v>
      </c>
      <c r="B223">
        <v>86439632</v>
      </c>
      <c r="C223" t="s">
        <v>16</v>
      </c>
      <c r="D223" t="s">
        <v>16</v>
      </c>
      <c r="E223" t="s">
        <v>16</v>
      </c>
      <c r="F223" t="s">
        <v>16</v>
      </c>
      <c r="G223" t="s">
        <v>3929</v>
      </c>
      <c r="H223">
        <v>1</v>
      </c>
      <c r="I223" t="s">
        <v>4893</v>
      </c>
    </row>
    <row r="224" spans="1:9" x14ac:dyDescent="0.25">
      <c r="A224" t="s">
        <v>4323</v>
      </c>
      <c r="B224">
        <v>86439632</v>
      </c>
      <c r="C224" t="s">
        <v>16</v>
      </c>
      <c r="D224" t="s">
        <v>16</v>
      </c>
      <c r="E224" t="s">
        <v>16</v>
      </c>
      <c r="F224" t="s">
        <v>16</v>
      </c>
      <c r="G224" t="s">
        <v>3929</v>
      </c>
      <c r="H224">
        <v>1</v>
      </c>
      <c r="I224" t="s">
        <v>4893</v>
      </c>
    </row>
    <row r="225" spans="1:9" x14ac:dyDescent="0.25">
      <c r="A225" t="s">
        <v>5512</v>
      </c>
      <c r="B225">
        <v>86439632</v>
      </c>
      <c r="C225" t="s">
        <v>16</v>
      </c>
      <c r="D225" t="s">
        <v>16</v>
      </c>
      <c r="E225" t="s">
        <v>16</v>
      </c>
      <c r="F225" t="s">
        <v>16</v>
      </c>
      <c r="G225" t="s">
        <v>3929</v>
      </c>
      <c r="H225">
        <v>1</v>
      </c>
      <c r="I225" t="s">
        <v>4893</v>
      </c>
    </row>
    <row r="226" spans="1:9" x14ac:dyDescent="0.25">
      <c r="A226" t="s">
        <v>6398</v>
      </c>
      <c r="B226">
        <v>74762273</v>
      </c>
      <c r="C226" t="s">
        <v>16</v>
      </c>
      <c r="D226" t="s">
        <v>16</v>
      </c>
      <c r="E226" t="s">
        <v>16</v>
      </c>
      <c r="F226" t="s">
        <v>16</v>
      </c>
      <c r="G226" t="s">
        <v>154</v>
      </c>
      <c r="H226">
        <v>1</v>
      </c>
      <c r="I226" t="s">
        <v>4887</v>
      </c>
    </row>
    <row r="227" spans="1:9" x14ac:dyDescent="0.25">
      <c r="A227" t="s">
        <v>8640</v>
      </c>
      <c r="B227">
        <v>75577000</v>
      </c>
      <c r="C227" t="s">
        <v>16</v>
      </c>
      <c r="D227" t="s">
        <v>16</v>
      </c>
      <c r="E227" t="s">
        <v>16</v>
      </c>
      <c r="F227" t="s">
        <v>16</v>
      </c>
      <c r="G227" t="s">
        <v>3759</v>
      </c>
      <c r="H227">
        <v>1</v>
      </c>
      <c r="I227" t="s">
        <v>4898</v>
      </c>
    </row>
    <row r="228" spans="1:9" x14ac:dyDescent="0.25">
      <c r="A228" t="s">
        <v>8987</v>
      </c>
      <c r="B228">
        <v>75577000</v>
      </c>
      <c r="C228" t="s">
        <v>16</v>
      </c>
      <c r="D228" t="s">
        <v>16</v>
      </c>
      <c r="E228" t="s">
        <v>16</v>
      </c>
      <c r="F228" t="s">
        <v>16</v>
      </c>
      <c r="G228" t="s">
        <v>3759</v>
      </c>
      <c r="H228">
        <v>1</v>
      </c>
      <c r="I228" t="s">
        <v>4898</v>
      </c>
    </row>
    <row r="229" spans="1:9" x14ac:dyDescent="0.25">
      <c r="A229" t="s">
        <v>8140</v>
      </c>
      <c r="B229">
        <v>75577000</v>
      </c>
      <c r="C229" t="s">
        <v>16</v>
      </c>
      <c r="D229" t="s">
        <v>16</v>
      </c>
      <c r="E229" t="s">
        <v>16</v>
      </c>
      <c r="F229" t="s">
        <v>16</v>
      </c>
      <c r="G229" t="s">
        <v>3759</v>
      </c>
      <c r="H229">
        <v>1</v>
      </c>
      <c r="I229" t="s">
        <v>4898</v>
      </c>
    </row>
    <row r="230" spans="1:9" x14ac:dyDescent="0.25">
      <c r="A230" t="s">
        <v>8175</v>
      </c>
      <c r="B230">
        <v>75577000</v>
      </c>
      <c r="C230" t="s">
        <v>16</v>
      </c>
      <c r="D230" t="s">
        <v>16</v>
      </c>
      <c r="E230" t="s">
        <v>16</v>
      </c>
      <c r="F230" t="s">
        <v>16</v>
      </c>
      <c r="G230" t="s">
        <v>3759</v>
      </c>
      <c r="H230">
        <v>1</v>
      </c>
      <c r="I230" t="s">
        <v>4898</v>
      </c>
    </row>
    <row r="231" spans="1:9" x14ac:dyDescent="0.25">
      <c r="A231" t="s">
        <v>8169</v>
      </c>
      <c r="B231">
        <v>75577000</v>
      </c>
      <c r="C231" t="s">
        <v>16</v>
      </c>
      <c r="D231" t="s">
        <v>16</v>
      </c>
      <c r="E231" t="s">
        <v>16</v>
      </c>
      <c r="F231" t="s">
        <v>16</v>
      </c>
      <c r="G231" t="s">
        <v>3759</v>
      </c>
      <c r="H231">
        <v>1</v>
      </c>
      <c r="I231" t="s">
        <v>4898</v>
      </c>
    </row>
    <row r="232" spans="1:9" x14ac:dyDescent="0.25">
      <c r="A232" t="s">
        <v>8176</v>
      </c>
      <c r="B232">
        <v>75577000</v>
      </c>
      <c r="C232" t="s">
        <v>16</v>
      </c>
      <c r="D232" t="s">
        <v>16</v>
      </c>
      <c r="E232" t="s">
        <v>16</v>
      </c>
      <c r="F232" t="s">
        <v>16</v>
      </c>
      <c r="G232" t="s">
        <v>3759</v>
      </c>
      <c r="H232">
        <v>1</v>
      </c>
      <c r="I232" t="s">
        <v>4898</v>
      </c>
    </row>
    <row r="233" spans="1:9" x14ac:dyDescent="0.25">
      <c r="A233" t="s">
        <v>8177</v>
      </c>
      <c r="B233">
        <v>75577000</v>
      </c>
      <c r="C233" t="s">
        <v>16</v>
      </c>
      <c r="D233" t="s">
        <v>16</v>
      </c>
      <c r="E233" t="s">
        <v>16</v>
      </c>
      <c r="F233" t="s">
        <v>16</v>
      </c>
      <c r="G233" t="s">
        <v>3759</v>
      </c>
      <c r="H233">
        <v>1</v>
      </c>
      <c r="I233" t="s">
        <v>4898</v>
      </c>
    </row>
    <row r="234" spans="1:9" x14ac:dyDescent="0.25">
      <c r="A234" t="s">
        <v>11986</v>
      </c>
      <c r="B234">
        <v>70890019</v>
      </c>
      <c r="C234" t="s">
        <v>16</v>
      </c>
      <c r="D234" t="s">
        <v>16</v>
      </c>
      <c r="E234" t="s">
        <v>16</v>
      </c>
      <c r="F234" t="s">
        <v>16</v>
      </c>
      <c r="G234" t="s">
        <v>5780</v>
      </c>
      <c r="H234">
        <v>2</v>
      </c>
      <c r="I234" t="s">
        <v>5798</v>
      </c>
    </row>
    <row r="235" spans="1:9" x14ac:dyDescent="0.25">
      <c r="A235" t="s">
        <v>10575</v>
      </c>
      <c r="B235">
        <v>75421677</v>
      </c>
      <c r="C235" t="s">
        <v>16</v>
      </c>
      <c r="D235" t="s">
        <v>16</v>
      </c>
      <c r="E235" t="s">
        <v>16</v>
      </c>
      <c r="F235" t="s">
        <v>16</v>
      </c>
      <c r="G235" t="s">
        <v>3368</v>
      </c>
      <c r="H235">
        <v>1</v>
      </c>
      <c r="I235" t="s">
        <v>4892</v>
      </c>
    </row>
    <row r="236" spans="1:9" x14ac:dyDescent="0.25">
      <c r="A236" t="s">
        <v>11226</v>
      </c>
      <c r="B236">
        <v>75577000</v>
      </c>
      <c r="C236" t="s">
        <v>16</v>
      </c>
      <c r="D236" t="s">
        <v>16</v>
      </c>
      <c r="E236" t="s">
        <v>16</v>
      </c>
      <c r="F236" t="s">
        <v>16</v>
      </c>
      <c r="G236" t="s">
        <v>3759</v>
      </c>
      <c r="H236">
        <v>1</v>
      </c>
      <c r="I236" t="s">
        <v>4898</v>
      </c>
    </row>
    <row r="237" spans="1:9" x14ac:dyDescent="0.25">
      <c r="A237" t="s">
        <v>11231</v>
      </c>
      <c r="B237">
        <v>75577000</v>
      </c>
      <c r="C237" t="s">
        <v>16</v>
      </c>
      <c r="D237" t="s">
        <v>16</v>
      </c>
      <c r="E237" t="s">
        <v>16</v>
      </c>
      <c r="F237" t="s">
        <v>16</v>
      </c>
      <c r="G237" t="s">
        <v>3759</v>
      </c>
      <c r="H237">
        <v>1</v>
      </c>
      <c r="I237" t="s">
        <v>4898</v>
      </c>
    </row>
    <row r="238" spans="1:9" x14ac:dyDescent="0.25">
      <c r="A238" t="s">
        <v>11969</v>
      </c>
      <c r="B238">
        <v>70108720</v>
      </c>
      <c r="C238" t="s">
        <v>16</v>
      </c>
      <c r="D238" t="s">
        <v>16</v>
      </c>
      <c r="E238" t="s">
        <v>16</v>
      </c>
      <c r="F238" t="s">
        <v>16</v>
      </c>
      <c r="G238" t="s">
        <v>8125</v>
      </c>
      <c r="H238">
        <v>1</v>
      </c>
      <c r="I238" t="s">
        <v>12575</v>
      </c>
    </row>
    <row r="239" spans="1:9" x14ac:dyDescent="0.25">
      <c r="A239" t="s">
        <v>11509</v>
      </c>
      <c r="B239">
        <v>70108720</v>
      </c>
      <c r="C239" t="s">
        <v>16</v>
      </c>
      <c r="D239" t="s">
        <v>16</v>
      </c>
      <c r="E239" t="s">
        <v>16</v>
      </c>
      <c r="F239" t="s">
        <v>16</v>
      </c>
      <c r="G239" t="s">
        <v>8125</v>
      </c>
      <c r="H239">
        <v>1</v>
      </c>
      <c r="I239" t="s">
        <v>12575</v>
      </c>
    </row>
    <row r="240" spans="1:9" x14ac:dyDescent="0.25">
      <c r="A240" t="s">
        <v>10466</v>
      </c>
      <c r="B240">
        <v>66178117</v>
      </c>
      <c r="C240" t="s">
        <v>16</v>
      </c>
      <c r="D240" t="s">
        <v>16</v>
      </c>
      <c r="E240" t="s">
        <v>16</v>
      </c>
      <c r="F240" t="s">
        <v>16</v>
      </c>
      <c r="G240" t="s">
        <v>8856</v>
      </c>
      <c r="H240">
        <v>1</v>
      </c>
      <c r="I240" t="s">
        <v>12580</v>
      </c>
    </row>
    <row r="241" spans="1:9" x14ac:dyDescent="0.25">
      <c r="A241" t="s">
        <v>12097</v>
      </c>
      <c r="B241">
        <v>75577000</v>
      </c>
      <c r="C241" t="s">
        <v>16</v>
      </c>
      <c r="D241" t="s">
        <v>16</v>
      </c>
      <c r="E241" t="s">
        <v>16</v>
      </c>
      <c r="F241" t="s">
        <v>16</v>
      </c>
      <c r="G241" t="s">
        <v>3759</v>
      </c>
      <c r="H241">
        <v>1</v>
      </c>
      <c r="I241" t="s">
        <v>4898</v>
      </c>
    </row>
    <row r="242" spans="1:9" x14ac:dyDescent="0.25">
      <c r="A242" t="s">
        <v>14589</v>
      </c>
      <c r="B242">
        <v>75101026</v>
      </c>
      <c r="C242" t="s">
        <v>16</v>
      </c>
      <c r="D242" t="s">
        <v>16</v>
      </c>
      <c r="E242" t="s">
        <v>16</v>
      </c>
      <c r="F242" t="s">
        <v>16</v>
      </c>
      <c r="G242" t="s">
        <v>14590</v>
      </c>
      <c r="H242">
        <v>1</v>
      </c>
      <c r="I242" t="s">
        <v>15586</v>
      </c>
    </row>
    <row r="243" spans="1:9" x14ac:dyDescent="0.25">
      <c r="A243" t="s">
        <v>15339</v>
      </c>
      <c r="B243">
        <v>70108720</v>
      </c>
      <c r="C243" t="s">
        <v>16</v>
      </c>
      <c r="D243" t="s">
        <v>16</v>
      </c>
      <c r="E243" t="s">
        <v>16</v>
      </c>
      <c r="F243" t="s">
        <v>16</v>
      </c>
      <c r="G243" t="s">
        <v>8125</v>
      </c>
      <c r="H243">
        <v>1</v>
      </c>
      <c r="I243" t="s">
        <v>12575</v>
      </c>
    </row>
    <row r="244" spans="1:9" x14ac:dyDescent="0.25">
      <c r="A244" t="s">
        <v>16576</v>
      </c>
      <c r="B244">
        <v>74755755</v>
      </c>
      <c r="C244" t="s">
        <v>16</v>
      </c>
      <c r="D244" t="s">
        <v>16</v>
      </c>
      <c r="E244" t="s">
        <v>16</v>
      </c>
      <c r="F244" t="s">
        <v>16</v>
      </c>
      <c r="G244" t="s">
        <v>4786</v>
      </c>
      <c r="H244">
        <v>1</v>
      </c>
      <c r="I244" t="s">
        <v>4922</v>
      </c>
    </row>
    <row r="245" spans="1:9" x14ac:dyDescent="0.25">
      <c r="A245" t="s">
        <v>16617</v>
      </c>
      <c r="B245">
        <v>22882485</v>
      </c>
      <c r="C245" t="s">
        <v>16</v>
      </c>
      <c r="D245" t="s">
        <v>16</v>
      </c>
      <c r="E245" t="s">
        <v>16</v>
      </c>
      <c r="F245" t="s">
        <v>16</v>
      </c>
      <c r="G245" t="s">
        <v>16618</v>
      </c>
      <c r="H245">
        <v>1</v>
      </c>
      <c r="I245" t="s">
        <v>40777</v>
      </c>
    </row>
    <row r="246" spans="1:9" x14ac:dyDescent="0.25">
      <c r="A246" t="s">
        <v>16631</v>
      </c>
      <c r="B246">
        <v>70108720</v>
      </c>
      <c r="C246" t="s">
        <v>16</v>
      </c>
      <c r="D246" t="s">
        <v>16</v>
      </c>
      <c r="E246" t="s">
        <v>16</v>
      </c>
      <c r="F246" t="s">
        <v>16</v>
      </c>
      <c r="G246" t="s">
        <v>8125</v>
      </c>
      <c r="H246">
        <v>1</v>
      </c>
      <c r="I246" t="s">
        <v>12575</v>
      </c>
    </row>
    <row r="247" spans="1:9" x14ac:dyDescent="0.25">
      <c r="A247" t="s">
        <v>16627</v>
      </c>
      <c r="B247">
        <v>70108720</v>
      </c>
      <c r="C247" t="s">
        <v>16</v>
      </c>
      <c r="D247" t="s">
        <v>16</v>
      </c>
      <c r="E247" t="s">
        <v>16</v>
      </c>
      <c r="F247" t="s">
        <v>16</v>
      </c>
      <c r="G247" t="s">
        <v>8125</v>
      </c>
      <c r="H247">
        <v>1</v>
      </c>
      <c r="I247" t="s">
        <v>12575</v>
      </c>
    </row>
    <row r="248" spans="1:9" x14ac:dyDescent="0.25">
      <c r="A248" t="s">
        <v>16636</v>
      </c>
      <c r="B248">
        <v>70108720</v>
      </c>
      <c r="C248" t="s">
        <v>16</v>
      </c>
      <c r="D248" t="s">
        <v>16</v>
      </c>
      <c r="E248" t="s">
        <v>16</v>
      </c>
      <c r="F248" t="s">
        <v>16</v>
      </c>
      <c r="G248" t="s">
        <v>8125</v>
      </c>
      <c r="H248">
        <v>1</v>
      </c>
      <c r="I248" t="s">
        <v>12575</v>
      </c>
    </row>
    <row r="249" spans="1:9" x14ac:dyDescent="0.25">
      <c r="A249" t="s">
        <v>16628</v>
      </c>
      <c r="B249">
        <v>70108720</v>
      </c>
      <c r="C249" t="s">
        <v>16</v>
      </c>
      <c r="D249" t="s">
        <v>16</v>
      </c>
      <c r="E249" t="s">
        <v>16</v>
      </c>
      <c r="F249" t="s">
        <v>16</v>
      </c>
      <c r="G249" t="s">
        <v>8125</v>
      </c>
      <c r="H249">
        <v>1</v>
      </c>
      <c r="I249" t="s">
        <v>12575</v>
      </c>
    </row>
    <row r="250" spans="1:9" x14ac:dyDescent="0.25">
      <c r="A250" t="s">
        <v>16629</v>
      </c>
      <c r="B250">
        <v>70108720</v>
      </c>
      <c r="C250" t="s">
        <v>16</v>
      </c>
      <c r="D250" t="s">
        <v>16</v>
      </c>
      <c r="E250" t="s">
        <v>16</v>
      </c>
      <c r="F250" t="s">
        <v>16</v>
      </c>
      <c r="G250" t="s">
        <v>8125</v>
      </c>
      <c r="H250">
        <v>1</v>
      </c>
      <c r="I250" t="s">
        <v>12575</v>
      </c>
    </row>
    <row r="251" spans="1:9" x14ac:dyDescent="0.25">
      <c r="A251" t="s">
        <v>16632</v>
      </c>
      <c r="B251">
        <v>70108720</v>
      </c>
      <c r="C251" t="s">
        <v>16</v>
      </c>
      <c r="D251" t="s">
        <v>16</v>
      </c>
      <c r="E251" t="s">
        <v>16</v>
      </c>
      <c r="F251" t="s">
        <v>16</v>
      </c>
      <c r="G251" t="s">
        <v>8125</v>
      </c>
      <c r="H251">
        <v>1</v>
      </c>
      <c r="I251" t="s">
        <v>12575</v>
      </c>
    </row>
    <row r="252" spans="1:9" x14ac:dyDescent="0.25">
      <c r="A252" t="s">
        <v>16630</v>
      </c>
      <c r="B252">
        <v>70108720</v>
      </c>
      <c r="C252" t="s">
        <v>16</v>
      </c>
      <c r="D252" t="s">
        <v>16</v>
      </c>
      <c r="E252" t="s">
        <v>16</v>
      </c>
      <c r="F252" t="s">
        <v>16</v>
      </c>
      <c r="G252" t="s">
        <v>8125</v>
      </c>
      <c r="H252">
        <v>1</v>
      </c>
      <c r="I252" t="s">
        <v>12575</v>
      </c>
    </row>
    <row r="253" spans="1:9" x14ac:dyDescent="0.25">
      <c r="A253" t="s">
        <v>16619</v>
      </c>
      <c r="B253">
        <v>74762273</v>
      </c>
      <c r="C253" t="s">
        <v>16</v>
      </c>
      <c r="D253" t="s">
        <v>16</v>
      </c>
      <c r="E253" t="s">
        <v>16</v>
      </c>
      <c r="F253" t="s">
        <v>16</v>
      </c>
      <c r="G253" t="s">
        <v>154</v>
      </c>
      <c r="H253">
        <v>1</v>
      </c>
      <c r="I253" t="s">
        <v>4887</v>
      </c>
    </row>
    <row r="254" spans="1:9" x14ac:dyDescent="0.25">
      <c r="A254" t="s">
        <v>41435</v>
      </c>
      <c r="B254">
        <v>75577000</v>
      </c>
      <c r="C254" t="s">
        <v>16</v>
      </c>
      <c r="D254" t="s">
        <v>16</v>
      </c>
      <c r="E254" t="s">
        <v>16</v>
      </c>
      <c r="F254" t="s">
        <v>16</v>
      </c>
      <c r="G254" t="s">
        <v>3759</v>
      </c>
      <c r="H254">
        <v>2</v>
      </c>
      <c r="I254" t="s">
        <v>42255</v>
      </c>
    </row>
    <row r="255" spans="1:9" x14ac:dyDescent="0.25">
      <c r="A255" t="s">
        <v>41435</v>
      </c>
      <c r="B255">
        <v>76569900</v>
      </c>
      <c r="C255" t="s">
        <v>16</v>
      </c>
      <c r="D255" t="s">
        <v>16</v>
      </c>
      <c r="E255" t="s">
        <v>16</v>
      </c>
      <c r="F255" t="s">
        <v>16</v>
      </c>
      <c r="G255" t="s">
        <v>41086</v>
      </c>
      <c r="H255">
        <v>1</v>
      </c>
      <c r="I255" t="s">
        <v>42254</v>
      </c>
    </row>
    <row r="256" spans="1:9" x14ac:dyDescent="0.25">
      <c r="A256" t="s">
        <v>41436</v>
      </c>
      <c r="B256">
        <v>75577000</v>
      </c>
      <c r="C256" t="s">
        <v>16</v>
      </c>
      <c r="D256" t="s">
        <v>16</v>
      </c>
      <c r="E256" t="s">
        <v>16</v>
      </c>
      <c r="F256" t="s">
        <v>16</v>
      </c>
      <c r="G256" t="s">
        <v>3759</v>
      </c>
      <c r="H256">
        <v>2</v>
      </c>
      <c r="I256" t="s">
        <v>42255</v>
      </c>
    </row>
    <row r="257" spans="1:9" x14ac:dyDescent="0.25">
      <c r="A257" t="s">
        <v>41436</v>
      </c>
      <c r="B257">
        <v>76569900</v>
      </c>
      <c r="C257" t="s">
        <v>16</v>
      </c>
      <c r="D257" t="s">
        <v>16</v>
      </c>
      <c r="E257" t="s">
        <v>16</v>
      </c>
      <c r="F257" t="s">
        <v>16</v>
      </c>
      <c r="G257" t="s">
        <v>41086</v>
      </c>
      <c r="H257">
        <v>1</v>
      </c>
      <c r="I257" t="s">
        <v>42254</v>
      </c>
    </row>
    <row r="258" spans="1:9" x14ac:dyDescent="0.25">
      <c r="A258" t="s">
        <v>41613</v>
      </c>
      <c r="B258">
        <v>96306000</v>
      </c>
      <c r="C258" t="s">
        <v>16</v>
      </c>
      <c r="D258" t="s">
        <v>16</v>
      </c>
      <c r="E258" t="s">
        <v>16</v>
      </c>
      <c r="F258" t="s">
        <v>16</v>
      </c>
      <c r="G258" t="s">
        <v>8068</v>
      </c>
      <c r="H258">
        <v>1</v>
      </c>
      <c r="I258" t="s">
        <v>12613</v>
      </c>
    </row>
    <row r="259" spans="1:9" x14ac:dyDescent="0.25">
      <c r="A259" t="s">
        <v>41094</v>
      </c>
      <c r="B259">
        <v>76569900</v>
      </c>
      <c r="C259" t="s">
        <v>16</v>
      </c>
      <c r="D259" t="s">
        <v>16</v>
      </c>
      <c r="E259" t="s">
        <v>16</v>
      </c>
      <c r="F259" t="s">
        <v>16</v>
      </c>
      <c r="G259" t="s">
        <v>41086</v>
      </c>
      <c r="H259">
        <v>1</v>
      </c>
      <c r="I259" t="s">
        <v>42254</v>
      </c>
    </row>
    <row r="260" spans="1:9" x14ac:dyDescent="0.25">
      <c r="A260" t="s">
        <v>41658</v>
      </c>
      <c r="B260">
        <v>76569900</v>
      </c>
      <c r="C260" t="s">
        <v>16</v>
      </c>
      <c r="D260" t="s">
        <v>16</v>
      </c>
      <c r="E260" t="s">
        <v>16</v>
      </c>
      <c r="F260" t="s">
        <v>16</v>
      </c>
      <c r="G260" t="s">
        <v>41086</v>
      </c>
      <c r="H260">
        <v>1</v>
      </c>
      <c r="I260" t="s">
        <v>42254</v>
      </c>
    </row>
    <row r="261" spans="1:9" x14ac:dyDescent="0.25">
      <c r="A261" t="s">
        <v>41670</v>
      </c>
      <c r="B261">
        <v>75624950</v>
      </c>
      <c r="C261" t="s">
        <v>16</v>
      </c>
      <c r="D261" t="s">
        <v>16</v>
      </c>
      <c r="E261" t="s">
        <v>16</v>
      </c>
      <c r="F261" t="s">
        <v>16</v>
      </c>
      <c r="G261" t="s">
        <v>13948</v>
      </c>
      <c r="H261">
        <v>1</v>
      </c>
      <c r="I261" t="s">
        <v>15585</v>
      </c>
    </row>
    <row r="262" spans="1:9" x14ac:dyDescent="0.25">
      <c r="A262" t="s">
        <v>41671</v>
      </c>
      <c r="B262">
        <v>75624950</v>
      </c>
      <c r="C262" t="s">
        <v>16</v>
      </c>
      <c r="D262" t="s">
        <v>16</v>
      </c>
      <c r="E262" t="s">
        <v>16</v>
      </c>
      <c r="F262" t="s">
        <v>16</v>
      </c>
      <c r="G262" t="s">
        <v>13948</v>
      </c>
      <c r="H262">
        <v>1</v>
      </c>
      <c r="I262" t="s">
        <v>15585</v>
      </c>
    </row>
    <row r="263" spans="1:9" x14ac:dyDescent="0.25">
      <c r="A263" t="s">
        <v>41905</v>
      </c>
      <c r="B263">
        <v>75624950</v>
      </c>
      <c r="C263" t="s">
        <v>16</v>
      </c>
      <c r="D263" t="s">
        <v>16</v>
      </c>
      <c r="E263" t="s">
        <v>16</v>
      </c>
      <c r="F263" t="s">
        <v>16</v>
      </c>
      <c r="G263" t="s">
        <v>13948</v>
      </c>
      <c r="H263">
        <v>1</v>
      </c>
      <c r="I263" t="s">
        <v>15585</v>
      </c>
    </row>
    <row r="264" spans="1:9" x14ac:dyDescent="0.25">
      <c r="A264" t="s">
        <v>41432</v>
      </c>
      <c r="B264">
        <v>75624950</v>
      </c>
      <c r="C264" t="s">
        <v>16</v>
      </c>
      <c r="D264" t="s">
        <v>16</v>
      </c>
      <c r="E264" t="s">
        <v>16</v>
      </c>
      <c r="F264" t="s">
        <v>16</v>
      </c>
      <c r="G264" t="s">
        <v>13948</v>
      </c>
      <c r="H264">
        <v>1</v>
      </c>
      <c r="I264" t="s">
        <v>15585</v>
      </c>
    </row>
    <row r="265" spans="1:9" x14ac:dyDescent="0.25">
      <c r="A265" t="s">
        <v>41052</v>
      </c>
      <c r="B265">
        <v>75624950</v>
      </c>
      <c r="C265" t="s">
        <v>16</v>
      </c>
      <c r="D265" t="s">
        <v>16</v>
      </c>
      <c r="E265" t="s">
        <v>16</v>
      </c>
      <c r="F265" t="s">
        <v>16</v>
      </c>
      <c r="G265" t="s">
        <v>13948</v>
      </c>
      <c r="H265">
        <v>1</v>
      </c>
      <c r="I265" t="s">
        <v>15585</v>
      </c>
    </row>
    <row r="266" spans="1:9" x14ac:dyDescent="0.25">
      <c r="A266" t="s">
        <v>42055</v>
      </c>
      <c r="B266">
        <v>74755755</v>
      </c>
      <c r="C266" t="s">
        <v>16</v>
      </c>
      <c r="D266" t="s">
        <v>16</v>
      </c>
      <c r="E266" t="s">
        <v>16</v>
      </c>
      <c r="F266" t="s">
        <v>16</v>
      </c>
      <c r="G266" t="s">
        <v>4786</v>
      </c>
      <c r="H266">
        <v>1</v>
      </c>
      <c r="I266" t="s">
        <v>4922</v>
      </c>
    </row>
    <row r="267" spans="1:9" x14ac:dyDescent="0.25">
      <c r="A267" t="s">
        <v>41700</v>
      </c>
      <c r="B267">
        <v>74755755</v>
      </c>
      <c r="C267" t="s">
        <v>16</v>
      </c>
      <c r="D267" t="s">
        <v>16</v>
      </c>
      <c r="E267" t="s">
        <v>16</v>
      </c>
      <c r="F267" t="s">
        <v>16</v>
      </c>
      <c r="G267" t="s">
        <v>4786</v>
      </c>
      <c r="H267">
        <v>1</v>
      </c>
      <c r="I267" t="s">
        <v>4922</v>
      </c>
    </row>
    <row r="268" spans="1:9" x14ac:dyDescent="0.25">
      <c r="A268" t="s">
        <v>42052</v>
      </c>
      <c r="B268">
        <v>74755755</v>
      </c>
      <c r="C268" t="s">
        <v>16</v>
      </c>
      <c r="D268" t="s">
        <v>16</v>
      </c>
      <c r="E268" t="s">
        <v>16</v>
      </c>
      <c r="F268" t="s">
        <v>16</v>
      </c>
      <c r="G268" t="s">
        <v>4786</v>
      </c>
      <c r="H268">
        <v>1</v>
      </c>
      <c r="I268" t="s">
        <v>4922</v>
      </c>
    </row>
    <row r="269" spans="1:9" x14ac:dyDescent="0.25">
      <c r="A269" t="s">
        <v>42081</v>
      </c>
      <c r="B269">
        <v>56662422</v>
      </c>
      <c r="C269" t="s">
        <v>16</v>
      </c>
      <c r="D269" t="s">
        <v>16</v>
      </c>
      <c r="E269" t="s">
        <v>16</v>
      </c>
      <c r="F269" t="s">
        <v>16</v>
      </c>
      <c r="G269" t="s">
        <v>40995</v>
      </c>
      <c r="H269">
        <v>2</v>
      </c>
      <c r="I269" t="s">
        <v>42256</v>
      </c>
    </row>
    <row r="270" spans="1:9" x14ac:dyDescent="0.25">
      <c r="A270" t="s">
        <v>41422</v>
      </c>
      <c r="B270">
        <v>74755755</v>
      </c>
      <c r="C270" t="s">
        <v>16</v>
      </c>
      <c r="D270" t="s">
        <v>16</v>
      </c>
      <c r="E270" t="s">
        <v>16</v>
      </c>
      <c r="F270" t="s">
        <v>16</v>
      </c>
      <c r="G270" t="s">
        <v>4786</v>
      </c>
      <c r="H270">
        <v>1</v>
      </c>
      <c r="I270" t="s">
        <v>4922</v>
      </c>
    </row>
    <row r="271" spans="1:9" x14ac:dyDescent="0.25">
      <c r="A271" t="s">
        <v>9070</v>
      </c>
      <c r="B271">
        <v>74842524</v>
      </c>
      <c r="C271" t="s">
        <v>16</v>
      </c>
      <c r="D271" t="s">
        <v>16</v>
      </c>
      <c r="E271" t="s">
        <v>16</v>
      </c>
      <c r="F271" t="s">
        <v>16</v>
      </c>
      <c r="G271" t="s">
        <v>6414</v>
      </c>
      <c r="H271">
        <v>1</v>
      </c>
      <c r="I271" t="s">
        <v>6556</v>
      </c>
    </row>
    <row r="272" spans="1:9" x14ac:dyDescent="0.25">
      <c r="A272" t="s">
        <v>8190</v>
      </c>
      <c r="B272">
        <v>74842524</v>
      </c>
      <c r="C272" t="s">
        <v>16</v>
      </c>
      <c r="D272" t="s">
        <v>16</v>
      </c>
      <c r="E272" t="s">
        <v>16</v>
      </c>
      <c r="F272" t="s">
        <v>16</v>
      </c>
      <c r="G272" t="s">
        <v>6414</v>
      </c>
      <c r="H272">
        <v>1</v>
      </c>
      <c r="I272" t="s">
        <v>6556</v>
      </c>
    </row>
    <row r="273" spans="1:9" x14ac:dyDescent="0.25">
      <c r="A273" t="s">
        <v>8193</v>
      </c>
      <c r="B273">
        <v>74842524</v>
      </c>
      <c r="C273" t="s">
        <v>16</v>
      </c>
      <c r="D273" t="s">
        <v>16</v>
      </c>
      <c r="E273" t="s">
        <v>16</v>
      </c>
      <c r="F273" t="s">
        <v>16</v>
      </c>
      <c r="G273" t="s">
        <v>6414</v>
      </c>
      <c r="H273">
        <v>1</v>
      </c>
      <c r="I273" t="s">
        <v>6556</v>
      </c>
    </row>
    <row r="274" spans="1:9" x14ac:dyDescent="0.25">
      <c r="A274" t="s">
        <v>8101</v>
      </c>
      <c r="B274">
        <v>74842524</v>
      </c>
      <c r="C274" t="s">
        <v>16</v>
      </c>
      <c r="D274" t="s">
        <v>16</v>
      </c>
      <c r="E274" t="s">
        <v>16</v>
      </c>
      <c r="F274" t="s">
        <v>16</v>
      </c>
      <c r="G274" t="s">
        <v>6414</v>
      </c>
      <c r="H274">
        <v>1</v>
      </c>
      <c r="I274" t="s">
        <v>6556</v>
      </c>
    </row>
    <row r="275" spans="1:9" x14ac:dyDescent="0.25">
      <c r="A275" t="s">
        <v>10248</v>
      </c>
      <c r="B275">
        <v>74842524</v>
      </c>
      <c r="C275" t="s">
        <v>16</v>
      </c>
      <c r="D275" t="s">
        <v>16</v>
      </c>
      <c r="E275" t="s">
        <v>16</v>
      </c>
      <c r="F275" t="s">
        <v>16</v>
      </c>
      <c r="G275" t="s">
        <v>6414</v>
      </c>
      <c r="H275">
        <v>1</v>
      </c>
      <c r="I275" t="s">
        <v>6556</v>
      </c>
    </row>
    <row r="276" spans="1:9" x14ac:dyDescent="0.25">
      <c r="A276" t="s">
        <v>10253</v>
      </c>
      <c r="B276">
        <v>74842524</v>
      </c>
      <c r="C276" t="s">
        <v>16</v>
      </c>
      <c r="D276" t="s">
        <v>16</v>
      </c>
      <c r="E276" t="s">
        <v>16</v>
      </c>
      <c r="F276" t="s">
        <v>16</v>
      </c>
      <c r="G276" t="s">
        <v>6414</v>
      </c>
      <c r="H276">
        <v>1</v>
      </c>
      <c r="I276" t="s">
        <v>6556</v>
      </c>
    </row>
    <row r="277" spans="1:9" x14ac:dyDescent="0.25">
      <c r="A277" t="s">
        <v>10366</v>
      </c>
      <c r="B277">
        <v>75577000</v>
      </c>
      <c r="C277" t="s">
        <v>16</v>
      </c>
      <c r="D277" t="s">
        <v>16</v>
      </c>
      <c r="E277" t="s">
        <v>16</v>
      </c>
      <c r="F277" t="s">
        <v>16</v>
      </c>
      <c r="G277" t="s">
        <v>3759</v>
      </c>
      <c r="H277">
        <v>2</v>
      </c>
      <c r="I277" t="s">
        <v>12582</v>
      </c>
    </row>
    <row r="278" spans="1:9" x14ac:dyDescent="0.25">
      <c r="A278" t="s">
        <v>10366</v>
      </c>
      <c r="B278">
        <v>39893495</v>
      </c>
      <c r="C278" t="s">
        <v>16</v>
      </c>
      <c r="D278" t="s">
        <v>16</v>
      </c>
      <c r="E278" t="s">
        <v>16</v>
      </c>
      <c r="F278" t="s">
        <v>16</v>
      </c>
      <c r="G278" t="s">
        <v>10418</v>
      </c>
      <c r="H278">
        <v>1</v>
      </c>
      <c r="I278" t="s">
        <v>12581</v>
      </c>
    </row>
    <row r="279" spans="1:9" x14ac:dyDescent="0.25">
      <c r="A279" t="s">
        <v>10257</v>
      </c>
      <c r="B279">
        <v>74842524</v>
      </c>
      <c r="C279" t="s">
        <v>16</v>
      </c>
      <c r="D279" t="s">
        <v>16</v>
      </c>
      <c r="E279" t="s">
        <v>16</v>
      </c>
      <c r="F279" t="s">
        <v>16</v>
      </c>
      <c r="G279" t="s">
        <v>6414</v>
      </c>
      <c r="H279">
        <v>1</v>
      </c>
      <c r="I279" t="s">
        <v>6556</v>
      </c>
    </row>
    <row r="280" spans="1:9" x14ac:dyDescent="0.25">
      <c r="A280" t="s">
        <v>10258</v>
      </c>
      <c r="B280">
        <v>74842524</v>
      </c>
      <c r="C280" t="s">
        <v>16</v>
      </c>
      <c r="D280" t="s">
        <v>16</v>
      </c>
      <c r="E280" t="s">
        <v>16</v>
      </c>
      <c r="F280" t="s">
        <v>16</v>
      </c>
      <c r="G280" t="s">
        <v>6414</v>
      </c>
      <c r="H280">
        <v>1</v>
      </c>
      <c r="I280" t="s">
        <v>6556</v>
      </c>
    </row>
    <row r="281" spans="1:9" x14ac:dyDescent="0.25">
      <c r="A281" t="s">
        <v>11868</v>
      </c>
      <c r="B281">
        <v>74842524</v>
      </c>
      <c r="C281" t="s">
        <v>16</v>
      </c>
      <c r="D281" t="s">
        <v>16</v>
      </c>
      <c r="E281" t="s">
        <v>16</v>
      </c>
      <c r="F281" t="s">
        <v>16</v>
      </c>
      <c r="G281" t="s">
        <v>6414</v>
      </c>
      <c r="H281">
        <v>1</v>
      </c>
      <c r="I281" t="s">
        <v>6556</v>
      </c>
    </row>
    <row r="282" spans="1:9" x14ac:dyDescent="0.25">
      <c r="A282" t="s">
        <v>11865</v>
      </c>
      <c r="B282">
        <v>74842524</v>
      </c>
      <c r="C282" t="s">
        <v>16</v>
      </c>
      <c r="D282" t="s">
        <v>16</v>
      </c>
      <c r="E282" t="s">
        <v>16</v>
      </c>
      <c r="F282" t="s">
        <v>16</v>
      </c>
      <c r="G282" t="s">
        <v>6414</v>
      </c>
      <c r="H282">
        <v>1</v>
      </c>
      <c r="I282" t="s">
        <v>6556</v>
      </c>
    </row>
    <row r="283" spans="1:9" x14ac:dyDescent="0.25">
      <c r="A283" t="s">
        <v>11867</v>
      </c>
      <c r="B283">
        <v>74842524</v>
      </c>
      <c r="C283" t="s">
        <v>16</v>
      </c>
      <c r="D283" t="s">
        <v>16</v>
      </c>
      <c r="E283" t="s">
        <v>16</v>
      </c>
      <c r="F283" t="s">
        <v>16</v>
      </c>
      <c r="G283" t="s">
        <v>6414</v>
      </c>
      <c r="H283">
        <v>1</v>
      </c>
      <c r="I283" t="s">
        <v>6556</v>
      </c>
    </row>
    <row r="284" spans="1:9" x14ac:dyDescent="0.25">
      <c r="A284" t="s">
        <v>11455</v>
      </c>
      <c r="B284">
        <v>74842524</v>
      </c>
      <c r="C284" t="s">
        <v>16</v>
      </c>
      <c r="D284" t="s">
        <v>16</v>
      </c>
      <c r="E284" t="s">
        <v>16</v>
      </c>
      <c r="F284" t="s">
        <v>16</v>
      </c>
      <c r="G284" t="s">
        <v>6414</v>
      </c>
      <c r="H284">
        <v>1</v>
      </c>
      <c r="I284" t="s">
        <v>6556</v>
      </c>
    </row>
    <row r="285" spans="1:9" x14ac:dyDescent="0.25">
      <c r="A285" t="s">
        <v>11457</v>
      </c>
      <c r="B285">
        <v>74842524</v>
      </c>
      <c r="C285" t="s">
        <v>16</v>
      </c>
      <c r="D285" t="s">
        <v>16</v>
      </c>
      <c r="E285" t="s">
        <v>16</v>
      </c>
      <c r="F285" t="s">
        <v>16</v>
      </c>
      <c r="G285" t="s">
        <v>6414</v>
      </c>
      <c r="H285">
        <v>1</v>
      </c>
      <c r="I285" t="s">
        <v>6556</v>
      </c>
    </row>
    <row r="286" spans="1:9" x14ac:dyDescent="0.25">
      <c r="A286" t="s">
        <v>10705</v>
      </c>
      <c r="B286">
        <v>75577000</v>
      </c>
      <c r="C286" t="s">
        <v>16</v>
      </c>
      <c r="D286" t="s">
        <v>16</v>
      </c>
      <c r="E286" t="s">
        <v>16</v>
      </c>
      <c r="F286" t="s">
        <v>16</v>
      </c>
      <c r="G286" t="s">
        <v>3759</v>
      </c>
      <c r="H286">
        <v>1</v>
      </c>
      <c r="I286" t="s">
        <v>4898</v>
      </c>
    </row>
    <row r="287" spans="1:9" x14ac:dyDescent="0.25">
      <c r="A287" t="s">
        <v>11372</v>
      </c>
      <c r="B287">
        <v>75577000</v>
      </c>
      <c r="C287" t="s">
        <v>16</v>
      </c>
      <c r="D287" t="s">
        <v>16</v>
      </c>
      <c r="E287" t="s">
        <v>16</v>
      </c>
      <c r="F287" t="s">
        <v>16</v>
      </c>
      <c r="G287" t="s">
        <v>3759</v>
      </c>
      <c r="H287">
        <v>1</v>
      </c>
      <c r="I287" t="s">
        <v>4898</v>
      </c>
    </row>
    <row r="288" spans="1:9" x14ac:dyDescent="0.25">
      <c r="A288" t="s">
        <v>10811</v>
      </c>
      <c r="B288">
        <v>74842524</v>
      </c>
      <c r="C288" t="s">
        <v>16</v>
      </c>
      <c r="D288" t="s">
        <v>16</v>
      </c>
      <c r="E288" t="s">
        <v>16</v>
      </c>
      <c r="F288" t="s">
        <v>16</v>
      </c>
      <c r="G288" t="s">
        <v>6414</v>
      </c>
      <c r="H288">
        <v>1</v>
      </c>
      <c r="I288" t="s">
        <v>6556</v>
      </c>
    </row>
    <row r="289" spans="1:9" x14ac:dyDescent="0.25">
      <c r="A289" t="s">
        <v>10814</v>
      </c>
      <c r="B289">
        <v>74842524</v>
      </c>
      <c r="C289" t="s">
        <v>16</v>
      </c>
      <c r="D289" t="s">
        <v>16</v>
      </c>
      <c r="E289" t="s">
        <v>16</v>
      </c>
      <c r="F289" t="s">
        <v>16</v>
      </c>
      <c r="G289" t="s">
        <v>6414</v>
      </c>
      <c r="H289">
        <v>1</v>
      </c>
      <c r="I289" t="s">
        <v>6556</v>
      </c>
    </row>
    <row r="290" spans="1:9" x14ac:dyDescent="0.25">
      <c r="A290" t="s">
        <v>10409</v>
      </c>
      <c r="B290">
        <v>74842524</v>
      </c>
      <c r="C290" t="s">
        <v>16</v>
      </c>
      <c r="D290" t="s">
        <v>16</v>
      </c>
      <c r="E290" t="s">
        <v>16</v>
      </c>
      <c r="F290" t="s">
        <v>16</v>
      </c>
      <c r="G290" t="s">
        <v>6414</v>
      </c>
      <c r="H290">
        <v>1</v>
      </c>
      <c r="I290" t="s">
        <v>6556</v>
      </c>
    </row>
    <row r="291" spans="1:9" x14ac:dyDescent="0.25">
      <c r="A291" t="s">
        <v>10410</v>
      </c>
      <c r="B291">
        <v>74842524</v>
      </c>
      <c r="C291" t="s">
        <v>16</v>
      </c>
      <c r="D291" t="s">
        <v>16</v>
      </c>
      <c r="E291" t="s">
        <v>16</v>
      </c>
      <c r="F291" t="s">
        <v>16</v>
      </c>
      <c r="G291" t="s">
        <v>6414</v>
      </c>
      <c r="H291">
        <v>1</v>
      </c>
      <c r="I291" t="s">
        <v>6556</v>
      </c>
    </row>
    <row r="292" spans="1:9" x14ac:dyDescent="0.25">
      <c r="A292" t="s">
        <v>11929</v>
      </c>
      <c r="B292">
        <v>75450307</v>
      </c>
      <c r="C292" t="s">
        <v>16</v>
      </c>
      <c r="D292" t="s">
        <v>16</v>
      </c>
      <c r="E292" t="s">
        <v>16</v>
      </c>
      <c r="F292" t="s">
        <v>16</v>
      </c>
      <c r="G292" t="s">
        <v>11930</v>
      </c>
      <c r="H292">
        <v>1</v>
      </c>
      <c r="I292" t="s">
        <v>12583</v>
      </c>
    </row>
    <row r="293" spans="1:9" x14ac:dyDescent="0.25">
      <c r="A293" t="s">
        <v>9239</v>
      </c>
      <c r="B293">
        <v>75577000</v>
      </c>
      <c r="C293" t="s">
        <v>16</v>
      </c>
      <c r="D293" t="s">
        <v>16</v>
      </c>
      <c r="E293" t="s">
        <v>16</v>
      </c>
      <c r="F293" t="s">
        <v>16</v>
      </c>
      <c r="G293" t="s">
        <v>3759</v>
      </c>
      <c r="H293">
        <v>1</v>
      </c>
      <c r="I293" t="s">
        <v>4898</v>
      </c>
    </row>
    <row r="294" spans="1:9" x14ac:dyDescent="0.25">
      <c r="A294" t="s">
        <v>9240</v>
      </c>
      <c r="B294">
        <v>75577000</v>
      </c>
      <c r="C294" t="s">
        <v>16</v>
      </c>
      <c r="D294" t="s">
        <v>16</v>
      </c>
      <c r="E294" t="s">
        <v>16</v>
      </c>
      <c r="F294" t="s">
        <v>16</v>
      </c>
      <c r="G294" t="s">
        <v>3759</v>
      </c>
      <c r="H294">
        <v>1</v>
      </c>
      <c r="I294" t="s">
        <v>4898</v>
      </c>
    </row>
    <row r="295" spans="1:9" x14ac:dyDescent="0.25">
      <c r="A295" t="s">
        <v>8512</v>
      </c>
      <c r="B295">
        <v>75577000</v>
      </c>
      <c r="C295" t="s">
        <v>16</v>
      </c>
      <c r="D295" t="s">
        <v>16</v>
      </c>
      <c r="E295" t="s">
        <v>16</v>
      </c>
      <c r="F295" t="s">
        <v>16</v>
      </c>
      <c r="G295" t="s">
        <v>3759</v>
      </c>
      <c r="H295">
        <v>1</v>
      </c>
      <c r="I295" t="s">
        <v>4898</v>
      </c>
    </row>
    <row r="296" spans="1:9" x14ac:dyDescent="0.25">
      <c r="A296" t="s">
        <v>11433</v>
      </c>
      <c r="B296">
        <v>75577000</v>
      </c>
      <c r="C296" t="s">
        <v>16</v>
      </c>
      <c r="D296" t="s">
        <v>16</v>
      </c>
      <c r="E296" t="s">
        <v>16</v>
      </c>
      <c r="F296" t="s">
        <v>16</v>
      </c>
      <c r="G296" t="s">
        <v>3759</v>
      </c>
      <c r="H296">
        <v>1</v>
      </c>
      <c r="I296" t="s">
        <v>4898</v>
      </c>
    </row>
    <row r="297" spans="1:9" x14ac:dyDescent="0.25">
      <c r="A297" t="s">
        <v>14967</v>
      </c>
      <c r="B297">
        <v>75500133</v>
      </c>
      <c r="C297" t="s">
        <v>16</v>
      </c>
      <c r="D297" t="s">
        <v>16</v>
      </c>
      <c r="E297" t="s">
        <v>16</v>
      </c>
      <c r="F297" t="s">
        <v>16</v>
      </c>
      <c r="G297" t="s">
        <v>3560</v>
      </c>
      <c r="H297">
        <v>1</v>
      </c>
      <c r="I297" t="s">
        <v>5234</v>
      </c>
    </row>
    <row r="298" spans="1:9" x14ac:dyDescent="0.25">
      <c r="A298" t="s">
        <v>14971</v>
      </c>
      <c r="B298">
        <v>75500133</v>
      </c>
      <c r="C298" t="s">
        <v>16</v>
      </c>
      <c r="D298" t="s">
        <v>16</v>
      </c>
      <c r="E298" t="s">
        <v>16</v>
      </c>
      <c r="F298" t="s">
        <v>16</v>
      </c>
      <c r="G298" t="s">
        <v>3560</v>
      </c>
      <c r="H298">
        <v>1</v>
      </c>
      <c r="I298" t="s">
        <v>5234</v>
      </c>
    </row>
    <row r="299" spans="1:9" x14ac:dyDescent="0.25">
      <c r="A299" t="s">
        <v>15078</v>
      </c>
      <c r="B299">
        <v>75500133</v>
      </c>
      <c r="C299" t="s">
        <v>16</v>
      </c>
      <c r="D299" t="s">
        <v>16</v>
      </c>
      <c r="E299" t="s">
        <v>16</v>
      </c>
      <c r="F299" t="s">
        <v>16</v>
      </c>
      <c r="G299" t="s">
        <v>3560</v>
      </c>
      <c r="H299">
        <v>1</v>
      </c>
      <c r="I299" t="s">
        <v>5234</v>
      </c>
    </row>
    <row r="300" spans="1:9" x14ac:dyDescent="0.25">
      <c r="A300" t="s">
        <v>15080</v>
      </c>
      <c r="B300">
        <v>75500133</v>
      </c>
      <c r="C300" t="s">
        <v>16</v>
      </c>
      <c r="D300" t="s">
        <v>16</v>
      </c>
      <c r="E300" t="s">
        <v>16</v>
      </c>
      <c r="F300" t="s">
        <v>16</v>
      </c>
      <c r="G300" t="s">
        <v>3560</v>
      </c>
      <c r="H300">
        <v>1</v>
      </c>
      <c r="I300" t="s">
        <v>5234</v>
      </c>
    </row>
    <row r="301" spans="1:9" x14ac:dyDescent="0.25">
      <c r="A301" t="s">
        <v>15082</v>
      </c>
      <c r="B301">
        <v>75500133</v>
      </c>
      <c r="C301" t="s">
        <v>16</v>
      </c>
      <c r="D301" t="s">
        <v>16</v>
      </c>
      <c r="E301" t="s">
        <v>16</v>
      </c>
      <c r="F301" t="s">
        <v>16</v>
      </c>
      <c r="G301" t="s">
        <v>3560</v>
      </c>
      <c r="H301">
        <v>1</v>
      </c>
      <c r="I301" t="s">
        <v>5234</v>
      </c>
    </row>
    <row r="302" spans="1:9" x14ac:dyDescent="0.25">
      <c r="A302" t="s">
        <v>41579</v>
      </c>
      <c r="B302">
        <v>75577000</v>
      </c>
      <c r="C302" t="s">
        <v>16</v>
      </c>
      <c r="D302" t="s">
        <v>16</v>
      </c>
      <c r="E302" t="s">
        <v>16</v>
      </c>
      <c r="F302" t="s">
        <v>16</v>
      </c>
      <c r="G302" t="s">
        <v>3759</v>
      </c>
      <c r="H302">
        <v>1</v>
      </c>
      <c r="I302" t="s">
        <v>4898</v>
      </c>
    </row>
    <row r="303" spans="1:9" x14ac:dyDescent="0.25">
      <c r="A303" t="s">
        <v>41580</v>
      </c>
      <c r="B303">
        <v>75577000</v>
      </c>
      <c r="C303" t="s">
        <v>16</v>
      </c>
      <c r="D303" t="s">
        <v>16</v>
      </c>
      <c r="E303" t="s">
        <v>16</v>
      </c>
      <c r="F303" t="s">
        <v>16</v>
      </c>
      <c r="G303" t="s">
        <v>3759</v>
      </c>
      <c r="H303">
        <v>1</v>
      </c>
      <c r="I303" t="s">
        <v>4898</v>
      </c>
    </row>
    <row r="304" spans="1:9" x14ac:dyDescent="0.25">
      <c r="A304" t="s">
        <v>41177</v>
      </c>
      <c r="B304">
        <v>75577000</v>
      </c>
      <c r="C304" t="s">
        <v>16</v>
      </c>
      <c r="D304" t="s">
        <v>16</v>
      </c>
      <c r="E304" t="s">
        <v>16</v>
      </c>
      <c r="F304" t="s">
        <v>16</v>
      </c>
      <c r="G304" t="s">
        <v>3759</v>
      </c>
      <c r="H304">
        <v>1</v>
      </c>
      <c r="I304" t="s">
        <v>4898</v>
      </c>
    </row>
    <row r="305" spans="1:9" x14ac:dyDescent="0.25">
      <c r="A305" t="s">
        <v>41047</v>
      </c>
      <c r="B305">
        <v>86659222</v>
      </c>
      <c r="C305" t="s">
        <v>16</v>
      </c>
      <c r="D305" t="s">
        <v>16</v>
      </c>
      <c r="E305" t="s">
        <v>16</v>
      </c>
      <c r="F305" t="s">
        <v>16</v>
      </c>
      <c r="G305" t="s">
        <v>40888</v>
      </c>
      <c r="H305">
        <v>1</v>
      </c>
      <c r="I305" t="s">
        <v>42257</v>
      </c>
    </row>
    <row r="306" spans="1:9" x14ac:dyDescent="0.25">
      <c r="A306" t="s">
        <v>41048</v>
      </c>
      <c r="B306">
        <v>86659222</v>
      </c>
      <c r="C306" t="s">
        <v>16</v>
      </c>
      <c r="D306" t="s">
        <v>16</v>
      </c>
      <c r="E306" t="s">
        <v>16</v>
      </c>
      <c r="F306" t="s">
        <v>16</v>
      </c>
      <c r="G306" t="s">
        <v>40888</v>
      </c>
      <c r="H306">
        <v>1</v>
      </c>
      <c r="I306" t="s">
        <v>42257</v>
      </c>
    </row>
    <row r="307" spans="1:9" x14ac:dyDescent="0.25">
      <c r="A307" t="s">
        <v>41045</v>
      </c>
      <c r="B307">
        <v>86659222</v>
      </c>
      <c r="C307" t="s">
        <v>16</v>
      </c>
      <c r="D307" t="s">
        <v>16</v>
      </c>
      <c r="E307" t="s">
        <v>16</v>
      </c>
      <c r="F307" t="s">
        <v>16</v>
      </c>
      <c r="G307" t="s">
        <v>40888</v>
      </c>
      <c r="H307">
        <v>1</v>
      </c>
      <c r="I307" t="s">
        <v>42257</v>
      </c>
    </row>
    <row r="308" spans="1:9" x14ac:dyDescent="0.25">
      <c r="A308" t="s">
        <v>41046</v>
      </c>
      <c r="B308">
        <v>86659222</v>
      </c>
      <c r="C308" t="s">
        <v>16</v>
      </c>
      <c r="D308" t="s">
        <v>16</v>
      </c>
      <c r="E308" t="s">
        <v>16</v>
      </c>
      <c r="F308" t="s">
        <v>16</v>
      </c>
      <c r="G308" t="s">
        <v>40888</v>
      </c>
      <c r="H308">
        <v>1</v>
      </c>
      <c r="I308" t="s">
        <v>42257</v>
      </c>
    </row>
    <row r="309" spans="1:9" x14ac:dyDescent="0.25">
      <c r="A309" t="s">
        <v>42021</v>
      </c>
      <c r="B309">
        <v>75577000</v>
      </c>
      <c r="C309" t="s">
        <v>16</v>
      </c>
      <c r="D309" t="s">
        <v>16</v>
      </c>
      <c r="E309" t="s">
        <v>16</v>
      </c>
      <c r="F309" t="s">
        <v>16</v>
      </c>
      <c r="G309" t="s">
        <v>3759</v>
      </c>
      <c r="H309">
        <v>1</v>
      </c>
      <c r="I309" t="s">
        <v>4898</v>
      </c>
    </row>
    <row r="310" spans="1:9" x14ac:dyDescent="0.25">
      <c r="A310" t="s">
        <v>4332</v>
      </c>
      <c r="B310">
        <v>74762273</v>
      </c>
      <c r="C310" t="s">
        <v>16</v>
      </c>
      <c r="D310" t="s">
        <v>16</v>
      </c>
      <c r="E310" t="s">
        <v>16</v>
      </c>
      <c r="F310" t="s">
        <v>16</v>
      </c>
      <c r="G310" t="s">
        <v>154</v>
      </c>
      <c r="H310">
        <v>1</v>
      </c>
      <c r="I310" t="s">
        <v>4887</v>
      </c>
    </row>
    <row r="311" spans="1:9" x14ac:dyDescent="0.25">
      <c r="A311" t="s">
        <v>4333</v>
      </c>
      <c r="B311">
        <v>74762273</v>
      </c>
      <c r="C311" t="s">
        <v>16</v>
      </c>
      <c r="D311" t="s">
        <v>16</v>
      </c>
      <c r="E311" t="s">
        <v>16</v>
      </c>
      <c r="F311" t="s">
        <v>16</v>
      </c>
      <c r="G311" t="s">
        <v>154</v>
      </c>
      <c r="H311">
        <v>1</v>
      </c>
      <c r="I311" t="s">
        <v>4887</v>
      </c>
    </row>
    <row r="312" spans="1:9" x14ac:dyDescent="0.25">
      <c r="A312" t="s">
        <v>8135</v>
      </c>
      <c r="B312">
        <v>75421677</v>
      </c>
      <c r="C312" t="s">
        <v>16</v>
      </c>
      <c r="D312" t="s">
        <v>16</v>
      </c>
      <c r="E312" t="s">
        <v>16</v>
      </c>
      <c r="F312" t="s">
        <v>16</v>
      </c>
      <c r="G312" t="s">
        <v>3368</v>
      </c>
      <c r="H312">
        <v>1</v>
      </c>
      <c r="I312" t="s">
        <v>4892</v>
      </c>
    </row>
    <row r="313" spans="1:9" x14ac:dyDescent="0.25">
      <c r="A313" t="s">
        <v>8136</v>
      </c>
      <c r="B313">
        <v>75421677</v>
      </c>
      <c r="C313" t="s">
        <v>16</v>
      </c>
      <c r="D313" t="s">
        <v>16</v>
      </c>
      <c r="E313" t="s">
        <v>16</v>
      </c>
      <c r="F313" t="s">
        <v>16</v>
      </c>
      <c r="G313" t="s">
        <v>3368</v>
      </c>
      <c r="H313">
        <v>1</v>
      </c>
      <c r="I313" t="s">
        <v>4892</v>
      </c>
    </row>
    <row r="314" spans="1:9" x14ac:dyDescent="0.25">
      <c r="A314" t="s">
        <v>11653</v>
      </c>
      <c r="B314">
        <v>75577000</v>
      </c>
      <c r="C314" t="s">
        <v>16</v>
      </c>
      <c r="D314" t="s">
        <v>16</v>
      </c>
      <c r="E314" t="s">
        <v>16</v>
      </c>
      <c r="F314" t="s">
        <v>16</v>
      </c>
      <c r="G314" t="s">
        <v>3759</v>
      </c>
      <c r="H314">
        <v>1</v>
      </c>
      <c r="I314" t="s">
        <v>4898</v>
      </c>
    </row>
    <row r="315" spans="1:9" x14ac:dyDescent="0.25">
      <c r="A315" t="s">
        <v>4316</v>
      </c>
      <c r="B315">
        <v>75421677</v>
      </c>
      <c r="C315" t="s">
        <v>16</v>
      </c>
      <c r="D315" t="s">
        <v>16</v>
      </c>
      <c r="E315" t="s">
        <v>16</v>
      </c>
      <c r="F315" t="s">
        <v>16</v>
      </c>
      <c r="G315" t="s">
        <v>3368</v>
      </c>
      <c r="H315">
        <v>1</v>
      </c>
      <c r="I315" t="s">
        <v>4892</v>
      </c>
    </row>
    <row r="316" spans="1:9" x14ac:dyDescent="0.25">
      <c r="A316" t="s">
        <v>4317</v>
      </c>
      <c r="B316">
        <v>75421677</v>
      </c>
      <c r="C316" t="s">
        <v>16</v>
      </c>
      <c r="D316" t="s">
        <v>16</v>
      </c>
      <c r="E316" t="s">
        <v>16</v>
      </c>
      <c r="F316" t="s">
        <v>16</v>
      </c>
      <c r="G316" t="s">
        <v>3368</v>
      </c>
      <c r="H316">
        <v>1</v>
      </c>
      <c r="I316" t="s">
        <v>4892</v>
      </c>
    </row>
    <row r="317" spans="1:9" x14ac:dyDescent="0.25">
      <c r="A317" t="s">
        <v>4761</v>
      </c>
      <c r="B317">
        <v>75893711</v>
      </c>
      <c r="C317" t="s">
        <v>16</v>
      </c>
      <c r="D317" t="s">
        <v>16</v>
      </c>
      <c r="E317" t="s">
        <v>16</v>
      </c>
      <c r="F317" t="s">
        <v>16</v>
      </c>
      <c r="G317" t="s">
        <v>4759</v>
      </c>
      <c r="H317">
        <v>1</v>
      </c>
      <c r="I317" t="s">
        <v>4894</v>
      </c>
    </row>
    <row r="318" spans="1:9" x14ac:dyDescent="0.25">
      <c r="A318" t="s">
        <v>4760</v>
      </c>
      <c r="B318">
        <v>75893711</v>
      </c>
      <c r="C318" t="s">
        <v>16</v>
      </c>
      <c r="D318" t="s">
        <v>16</v>
      </c>
      <c r="E318" t="s">
        <v>16</v>
      </c>
      <c r="F318" t="s">
        <v>16</v>
      </c>
      <c r="G318" t="s">
        <v>4759</v>
      </c>
      <c r="H318">
        <v>1</v>
      </c>
      <c r="I318" t="s">
        <v>4894</v>
      </c>
    </row>
    <row r="319" spans="1:9" x14ac:dyDescent="0.25">
      <c r="A319" t="s">
        <v>4758</v>
      </c>
      <c r="B319">
        <v>75893711</v>
      </c>
      <c r="C319" t="s">
        <v>16</v>
      </c>
      <c r="D319" t="s">
        <v>16</v>
      </c>
      <c r="E319" t="s">
        <v>16</v>
      </c>
      <c r="F319" t="s">
        <v>16</v>
      </c>
      <c r="G319" t="s">
        <v>4759</v>
      </c>
      <c r="H319">
        <v>1</v>
      </c>
      <c r="I319" t="s">
        <v>4894</v>
      </c>
    </row>
    <row r="320" spans="1:9" x14ac:dyDescent="0.25">
      <c r="A320" t="s">
        <v>4762</v>
      </c>
      <c r="B320">
        <v>75893711</v>
      </c>
      <c r="C320" t="s">
        <v>16</v>
      </c>
      <c r="D320" t="s">
        <v>16</v>
      </c>
      <c r="E320" t="s">
        <v>16</v>
      </c>
      <c r="F320" t="s">
        <v>16</v>
      </c>
      <c r="G320" t="s">
        <v>4759</v>
      </c>
      <c r="H320">
        <v>1</v>
      </c>
      <c r="I320" t="s">
        <v>4894</v>
      </c>
    </row>
    <row r="321" spans="1:9" x14ac:dyDescent="0.25">
      <c r="A321" t="s">
        <v>2659</v>
      </c>
      <c r="B321">
        <v>74762273</v>
      </c>
      <c r="C321" t="s">
        <v>16</v>
      </c>
      <c r="D321" t="s">
        <v>16</v>
      </c>
      <c r="E321" t="s">
        <v>16</v>
      </c>
      <c r="F321" t="s">
        <v>16</v>
      </c>
      <c r="G321" t="s">
        <v>154</v>
      </c>
      <c r="H321">
        <v>1</v>
      </c>
      <c r="I321" t="s">
        <v>4887</v>
      </c>
    </row>
    <row r="322" spans="1:9" x14ac:dyDescent="0.25">
      <c r="A322" t="s">
        <v>2648</v>
      </c>
      <c r="B322">
        <v>74762273</v>
      </c>
      <c r="C322" t="s">
        <v>16</v>
      </c>
      <c r="D322" t="s">
        <v>16</v>
      </c>
      <c r="E322" t="s">
        <v>16</v>
      </c>
      <c r="F322" t="s">
        <v>16</v>
      </c>
      <c r="G322" t="s">
        <v>154</v>
      </c>
      <c r="H322">
        <v>1</v>
      </c>
      <c r="I322" t="s">
        <v>4887</v>
      </c>
    </row>
    <row r="323" spans="1:9" x14ac:dyDescent="0.25">
      <c r="A323" t="s">
        <v>2567</v>
      </c>
      <c r="B323">
        <v>74762273</v>
      </c>
      <c r="C323" t="s">
        <v>16</v>
      </c>
      <c r="D323" t="s">
        <v>16</v>
      </c>
      <c r="E323" t="s">
        <v>16</v>
      </c>
      <c r="F323" t="s">
        <v>16</v>
      </c>
      <c r="G323" t="s">
        <v>154</v>
      </c>
      <c r="H323">
        <v>1</v>
      </c>
      <c r="I323" t="s">
        <v>4887</v>
      </c>
    </row>
    <row r="324" spans="1:9" x14ac:dyDescent="0.25">
      <c r="A324" t="s">
        <v>3799</v>
      </c>
      <c r="B324">
        <v>76406200</v>
      </c>
      <c r="C324" t="s">
        <v>16</v>
      </c>
      <c r="D324" t="s">
        <v>16</v>
      </c>
      <c r="E324" t="s">
        <v>16</v>
      </c>
      <c r="F324" t="s">
        <v>16</v>
      </c>
      <c r="G324" t="s">
        <v>3988</v>
      </c>
      <c r="H324">
        <v>1</v>
      </c>
      <c r="I324" t="s">
        <v>4895</v>
      </c>
    </row>
    <row r="325" spans="1:9" x14ac:dyDescent="0.25">
      <c r="A325" t="s">
        <v>3798</v>
      </c>
      <c r="B325">
        <v>76406200</v>
      </c>
      <c r="C325" t="s">
        <v>16</v>
      </c>
      <c r="D325" t="s">
        <v>16</v>
      </c>
      <c r="E325" t="s">
        <v>16</v>
      </c>
      <c r="F325" t="s">
        <v>16</v>
      </c>
      <c r="G325" t="s">
        <v>3988</v>
      </c>
      <c r="H325">
        <v>1</v>
      </c>
      <c r="I325" t="s">
        <v>4895</v>
      </c>
    </row>
    <row r="326" spans="1:9" x14ac:dyDescent="0.25">
      <c r="A326" t="s">
        <v>3800</v>
      </c>
      <c r="B326">
        <v>76406200</v>
      </c>
      <c r="C326" t="s">
        <v>16</v>
      </c>
      <c r="D326" t="s">
        <v>16</v>
      </c>
      <c r="E326" t="s">
        <v>16</v>
      </c>
      <c r="F326" t="s">
        <v>16</v>
      </c>
      <c r="G326" t="s">
        <v>3988</v>
      </c>
      <c r="H326">
        <v>1</v>
      </c>
      <c r="I326" t="s">
        <v>4895</v>
      </c>
    </row>
    <row r="327" spans="1:9" x14ac:dyDescent="0.25">
      <c r="A327" t="s">
        <v>3805</v>
      </c>
      <c r="B327">
        <v>76562600</v>
      </c>
      <c r="C327" t="s">
        <v>16</v>
      </c>
      <c r="D327" t="s">
        <v>16</v>
      </c>
      <c r="E327" t="s">
        <v>16</v>
      </c>
      <c r="F327" t="s">
        <v>16</v>
      </c>
      <c r="G327" t="s">
        <v>3989</v>
      </c>
      <c r="H327">
        <v>1</v>
      </c>
      <c r="I327" t="s">
        <v>4896</v>
      </c>
    </row>
    <row r="328" spans="1:9" x14ac:dyDescent="0.25">
      <c r="A328" t="s">
        <v>3806</v>
      </c>
      <c r="B328">
        <v>76562600</v>
      </c>
      <c r="C328" t="s">
        <v>16</v>
      </c>
      <c r="D328" t="s">
        <v>16</v>
      </c>
      <c r="E328" t="s">
        <v>16</v>
      </c>
      <c r="F328" t="s">
        <v>16</v>
      </c>
      <c r="G328" t="s">
        <v>3989</v>
      </c>
      <c r="H328">
        <v>1</v>
      </c>
      <c r="I328" t="s">
        <v>4896</v>
      </c>
    </row>
    <row r="329" spans="1:9" x14ac:dyDescent="0.25">
      <c r="A329" t="s">
        <v>3801</v>
      </c>
      <c r="B329">
        <v>72278790</v>
      </c>
      <c r="C329" t="s">
        <v>10235</v>
      </c>
      <c r="D329" t="s">
        <v>12584</v>
      </c>
      <c r="E329" t="s">
        <v>10236</v>
      </c>
      <c r="F329" t="s">
        <v>12585</v>
      </c>
      <c r="G329" t="s">
        <v>13917</v>
      </c>
      <c r="H329">
        <v>1</v>
      </c>
      <c r="I329" t="s">
        <v>15587</v>
      </c>
    </row>
    <row r="330" spans="1:9" x14ac:dyDescent="0.25">
      <c r="A330" t="s">
        <v>2654</v>
      </c>
      <c r="B330">
        <v>74762273</v>
      </c>
      <c r="C330" t="s">
        <v>16</v>
      </c>
      <c r="D330" t="s">
        <v>16</v>
      </c>
      <c r="E330" t="s">
        <v>16</v>
      </c>
      <c r="F330" t="s">
        <v>16</v>
      </c>
      <c r="G330" t="s">
        <v>154</v>
      </c>
      <c r="H330">
        <v>1</v>
      </c>
      <c r="I330" t="s">
        <v>4887</v>
      </c>
    </row>
    <row r="331" spans="1:9" x14ac:dyDescent="0.25">
      <c r="A331" t="s">
        <v>2629</v>
      </c>
      <c r="B331">
        <v>74762273</v>
      </c>
      <c r="C331" t="s">
        <v>16</v>
      </c>
      <c r="D331" t="s">
        <v>16</v>
      </c>
      <c r="E331" t="s">
        <v>16</v>
      </c>
      <c r="F331" t="s">
        <v>16</v>
      </c>
      <c r="G331" t="s">
        <v>154</v>
      </c>
      <c r="H331">
        <v>1</v>
      </c>
      <c r="I331" t="s">
        <v>4887</v>
      </c>
    </row>
    <row r="332" spans="1:9" x14ac:dyDescent="0.25">
      <c r="A332" t="s">
        <v>2655</v>
      </c>
      <c r="B332">
        <v>74762273</v>
      </c>
      <c r="C332" t="s">
        <v>16</v>
      </c>
      <c r="D332" t="s">
        <v>16</v>
      </c>
      <c r="E332" t="s">
        <v>16</v>
      </c>
      <c r="F332" t="s">
        <v>16</v>
      </c>
      <c r="G332" t="s">
        <v>154</v>
      </c>
      <c r="H332">
        <v>1</v>
      </c>
      <c r="I332" t="s">
        <v>4887</v>
      </c>
    </row>
    <row r="333" spans="1:9" x14ac:dyDescent="0.25">
      <c r="A333" t="s">
        <v>2626</v>
      </c>
      <c r="B333">
        <v>74762273</v>
      </c>
      <c r="C333" t="s">
        <v>16</v>
      </c>
      <c r="D333" t="s">
        <v>16</v>
      </c>
      <c r="E333" t="s">
        <v>16</v>
      </c>
      <c r="F333" t="s">
        <v>16</v>
      </c>
      <c r="G333" t="s">
        <v>154</v>
      </c>
      <c r="H333">
        <v>1</v>
      </c>
      <c r="I333" t="s">
        <v>4887</v>
      </c>
    </row>
    <row r="334" spans="1:9" x14ac:dyDescent="0.25">
      <c r="A334" t="s">
        <v>2627</v>
      </c>
      <c r="B334">
        <v>74762273</v>
      </c>
      <c r="C334" t="s">
        <v>16</v>
      </c>
      <c r="D334" t="s">
        <v>16</v>
      </c>
      <c r="E334" t="s">
        <v>16</v>
      </c>
      <c r="F334" t="s">
        <v>16</v>
      </c>
      <c r="G334" t="s">
        <v>154</v>
      </c>
      <c r="H334">
        <v>1</v>
      </c>
      <c r="I334" t="s">
        <v>4887</v>
      </c>
    </row>
    <row r="335" spans="1:9" x14ac:dyDescent="0.25">
      <c r="A335" t="s">
        <v>2618</v>
      </c>
      <c r="B335">
        <v>74762273</v>
      </c>
      <c r="C335" t="s">
        <v>16</v>
      </c>
      <c r="D335" t="s">
        <v>16</v>
      </c>
      <c r="E335" t="s">
        <v>16</v>
      </c>
      <c r="F335" t="s">
        <v>16</v>
      </c>
      <c r="G335" t="s">
        <v>154</v>
      </c>
      <c r="H335">
        <v>1</v>
      </c>
      <c r="I335" t="s">
        <v>4887</v>
      </c>
    </row>
    <row r="336" spans="1:9" x14ac:dyDescent="0.25">
      <c r="A336" t="s">
        <v>2665</v>
      </c>
      <c r="B336">
        <v>74762273</v>
      </c>
      <c r="C336" t="s">
        <v>16</v>
      </c>
      <c r="D336" t="s">
        <v>16</v>
      </c>
      <c r="E336" t="s">
        <v>16</v>
      </c>
      <c r="F336" t="s">
        <v>16</v>
      </c>
      <c r="G336" t="s">
        <v>154</v>
      </c>
      <c r="H336">
        <v>1</v>
      </c>
      <c r="I336" t="s">
        <v>4887</v>
      </c>
    </row>
    <row r="337" spans="1:9" x14ac:dyDescent="0.25">
      <c r="A337" t="s">
        <v>11970</v>
      </c>
      <c r="B337">
        <v>74762273</v>
      </c>
      <c r="C337" t="s">
        <v>16</v>
      </c>
      <c r="D337" t="s">
        <v>16</v>
      </c>
      <c r="E337" t="s">
        <v>16</v>
      </c>
      <c r="F337" t="s">
        <v>16</v>
      </c>
      <c r="G337" t="s">
        <v>154</v>
      </c>
      <c r="H337">
        <v>1</v>
      </c>
      <c r="I337" t="s">
        <v>4887</v>
      </c>
    </row>
    <row r="338" spans="1:9" x14ac:dyDescent="0.25">
      <c r="A338" t="s">
        <v>11990</v>
      </c>
      <c r="B338">
        <v>74762273</v>
      </c>
      <c r="C338" t="s">
        <v>16</v>
      </c>
      <c r="D338" t="s">
        <v>16</v>
      </c>
      <c r="E338" t="s">
        <v>16</v>
      </c>
      <c r="F338" t="s">
        <v>16</v>
      </c>
      <c r="G338" t="s">
        <v>154</v>
      </c>
      <c r="H338">
        <v>1</v>
      </c>
      <c r="I338" t="s">
        <v>4887</v>
      </c>
    </row>
    <row r="339" spans="1:9" x14ac:dyDescent="0.25">
      <c r="A339" t="s">
        <v>11991</v>
      </c>
      <c r="B339">
        <v>74762273</v>
      </c>
      <c r="C339" t="s">
        <v>16</v>
      </c>
      <c r="D339" t="s">
        <v>16</v>
      </c>
      <c r="E339" t="s">
        <v>16</v>
      </c>
      <c r="F339" t="s">
        <v>16</v>
      </c>
      <c r="G339" t="s">
        <v>154</v>
      </c>
      <c r="H339">
        <v>1</v>
      </c>
      <c r="I339" t="s">
        <v>4887</v>
      </c>
    </row>
    <row r="340" spans="1:9" x14ac:dyDescent="0.25">
      <c r="A340" t="s">
        <v>11604</v>
      </c>
      <c r="B340">
        <v>76881600</v>
      </c>
      <c r="C340" t="s">
        <v>16</v>
      </c>
      <c r="D340" t="s">
        <v>16</v>
      </c>
      <c r="E340" t="s">
        <v>16</v>
      </c>
      <c r="F340" t="s">
        <v>16</v>
      </c>
      <c r="G340" t="s">
        <v>5974</v>
      </c>
      <c r="H340">
        <v>1</v>
      </c>
      <c r="I340" t="s">
        <v>6019</v>
      </c>
    </row>
    <row r="341" spans="1:9" x14ac:dyDescent="0.25">
      <c r="A341" t="s">
        <v>12014</v>
      </c>
      <c r="B341">
        <v>74762273</v>
      </c>
      <c r="C341" t="s">
        <v>16</v>
      </c>
      <c r="D341" t="s">
        <v>16</v>
      </c>
      <c r="E341" t="s">
        <v>16</v>
      </c>
      <c r="F341" t="s">
        <v>16</v>
      </c>
      <c r="G341" t="s">
        <v>154</v>
      </c>
      <c r="H341">
        <v>1</v>
      </c>
      <c r="I341" t="s">
        <v>4887</v>
      </c>
    </row>
    <row r="342" spans="1:9" x14ac:dyDescent="0.25">
      <c r="A342" t="s">
        <v>11090</v>
      </c>
      <c r="B342">
        <v>74762273</v>
      </c>
      <c r="C342" t="s">
        <v>16</v>
      </c>
      <c r="D342" t="s">
        <v>16</v>
      </c>
      <c r="E342" t="s">
        <v>16</v>
      </c>
      <c r="F342" t="s">
        <v>16</v>
      </c>
      <c r="G342" t="s">
        <v>154</v>
      </c>
      <c r="H342">
        <v>1</v>
      </c>
      <c r="I342" t="s">
        <v>4887</v>
      </c>
    </row>
    <row r="343" spans="1:9" x14ac:dyDescent="0.25">
      <c r="A343" t="s">
        <v>12234</v>
      </c>
      <c r="B343">
        <v>75577000</v>
      </c>
      <c r="C343" t="s">
        <v>16</v>
      </c>
      <c r="D343" t="s">
        <v>16</v>
      </c>
      <c r="E343" t="s">
        <v>16</v>
      </c>
      <c r="F343" t="s">
        <v>16</v>
      </c>
      <c r="G343" t="s">
        <v>3759</v>
      </c>
      <c r="H343">
        <v>1</v>
      </c>
      <c r="I343" t="s">
        <v>4898</v>
      </c>
    </row>
    <row r="344" spans="1:9" x14ac:dyDescent="0.25">
      <c r="A344" t="s">
        <v>12235</v>
      </c>
      <c r="B344">
        <v>75577000</v>
      </c>
      <c r="C344" t="s">
        <v>16</v>
      </c>
      <c r="D344" t="s">
        <v>16</v>
      </c>
      <c r="E344" t="s">
        <v>16</v>
      </c>
      <c r="F344" t="s">
        <v>16</v>
      </c>
      <c r="G344" t="s">
        <v>3759</v>
      </c>
      <c r="H344">
        <v>1</v>
      </c>
      <c r="I344" t="s">
        <v>4898</v>
      </c>
    </row>
    <row r="345" spans="1:9" x14ac:dyDescent="0.25">
      <c r="A345" t="s">
        <v>12236</v>
      </c>
      <c r="B345">
        <v>75577000</v>
      </c>
      <c r="C345" t="s">
        <v>16</v>
      </c>
      <c r="D345" t="s">
        <v>16</v>
      </c>
      <c r="E345" t="s">
        <v>16</v>
      </c>
      <c r="F345" t="s">
        <v>16</v>
      </c>
      <c r="G345" t="s">
        <v>3759</v>
      </c>
      <c r="H345">
        <v>1</v>
      </c>
      <c r="I345" t="s">
        <v>4898</v>
      </c>
    </row>
    <row r="346" spans="1:9" x14ac:dyDescent="0.25">
      <c r="A346" t="s">
        <v>12230</v>
      </c>
      <c r="B346">
        <v>75763222</v>
      </c>
      <c r="C346" t="s">
        <v>16</v>
      </c>
      <c r="D346" t="s">
        <v>16</v>
      </c>
      <c r="E346" t="s">
        <v>16</v>
      </c>
      <c r="F346" t="s">
        <v>16</v>
      </c>
      <c r="G346" t="s">
        <v>4847</v>
      </c>
      <c r="H346">
        <v>1</v>
      </c>
      <c r="I346" t="s">
        <v>4921</v>
      </c>
    </row>
    <row r="347" spans="1:9" x14ac:dyDescent="0.25">
      <c r="A347" t="s">
        <v>12233</v>
      </c>
      <c r="B347">
        <v>75763222</v>
      </c>
      <c r="C347" t="s">
        <v>16</v>
      </c>
      <c r="D347" t="s">
        <v>16</v>
      </c>
      <c r="E347" t="s">
        <v>16</v>
      </c>
      <c r="F347" t="s">
        <v>16</v>
      </c>
      <c r="G347" t="s">
        <v>4847</v>
      </c>
      <c r="H347">
        <v>1</v>
      </c>
      <c r="I347" t="s">
        <v>4921</v>
      </c>
    </row>
    <row r="348" spans="1:9" x14ac:dyDescent="0.25">
      <c r="A348" t="s">
        <v>14507</v>
      </c>
      <c r="B348">
        <v>74762273</v>
      </c>
      <c r="C348" t="s">
        <v>16</v>
      </c>
      <c r="D348" t="s">
        <v>16</v>
      </c>
      <c r="E348" t="s">
        <v>16</v>
      </c>
      <c r="F348" t="s">
        <v>16</v>
      </c>
      <c r="G348" t="s">
        <v>154</v>
      </c>
      <c r="H348">
        <v>1</v>
      </c>
      <c r="I348" t="s">
        <v>4887</v>
      </c>
    </row>
    <row r="349" spans="1:9" x14ac:dyDescent="0.25">
      <c r="A349" t="s">
        <v>14508</v>
      </c>
      <c r="B349">
        <v>74762273</v>
      </c>
      <c r="C349" t="s">
        <v>16</v>
      </c>
      <c r="D349" t="s">
        <v>16</v>
      </c>
      <c r="E349" t="s">
        <v>16</v>
      </c>
      <c r="F349" t="s">
        <v>16</v>
      </c>
      <c r="G349" t="s">
        <v>154</v>
      </c>
      <c r="H349">
        <v>1</v>
      </c>
      <c r="I349" t="s">
        <v>4887</v>
      </c>
    </row>
    <row r="350" spans="1:9" x14ac:dyDescent="0.25">
      <c r="A350" t="s">
        <v>15354</v>
      </c>
      <c r="B350">
        <v>74762273</v>
      </c>
      <c r="C350" t="s">
        <v>16</v>
      </c>
      <c r="D350" t="s">
        <v>16</v>
      </c>
      <c r="E350" t="s">
        <v>16</v>
      </c>
      <c r="F350" t="s">
        <v>16</v>
      </c>
      <c r="G350" t="s">
        <v>154</v>
      </c>
      <c r="H350">
        <v>1</v>
      </c>
      <c r="I350" t="s">
        <v>4887</v>
      </c>
    </row>
    <row r="351" spans="1:9" x14ac:dyDescent="0.25">
      <c r="A351" t="s">
        <v>3836</v>
      </c>
      <c r="B351">
        <v>86228644</v>
      </c>
      <c r="C351" t="s">
        <v>16</v>
      </c>
      <c r="D351" t="s">
        <v>16</v>
      </c>
      <c r="E351" t="s">
        <v>16</v>
      </c>
      <c r="F351" t="s">
        <v>16</v>
      </c>
      <c r="G351" t="s">
        <v>2440</v>
      </c>
      <c r="H351">
        <v>1</v>
      </c>
      <c r="I351" t="s">
        <v>4897</v>
      </c>
    </row>
    <row r="352" spans="1:9" x14ac:dyDescent="0.25">
      <c r="A352" t="s">
        <v>3928</v>
      </c>
      <c r="B352">
        <v>86439632</v>
      </c>
      <c r="C352" t="s">
        <v>16</v>
      </c>
      <c r="D352" t="s">
        <v>16</v>
      </c>
      <c r="E352" t="s">
        <v>16</v>
      </c>
      <c r="F352" t="s">
        <v>16</v>
      </c>
      <c r="G352" t="s">
        <v>3929</v>
      </c>
      <c r="H352">
        <v>1</v>
      </c>
      <c r="I352" t="s">
        <v>4893</v>
      </c>
    </row>
    <row r="353" spans="1:9" x14ac:dyDescent="0.25">
      <c r="A353" t="s">
        <v>3930</v>
      </c>
      <c r="B353">
        <v>86439632</v>
      </c>
      <c r="C353" t="s">
        <v>16</v>
      </c>
      <c r="D353" t="s">
        <v>16</v>
      </c>
      <c r="E353" t="s">
        <v>16</v>
      </c>
      <c r="F353" t="s">
        <v>16</v>
      </c>
      <c r="G353" t="s">
        <v>3929</v>
      </c>
      <c r="H353">
        <v>1</v>
      </c>
      <c r="I353" t="s">
        <v>4893</v>
      </c>
    </row>
    <row r="354" spans="1:9" x14ac:dyDescent="0.25">
      <c r="A354" t="s">
        <v>3483</v>
      </c>
      <c r="B354">
        <v>75577000</v>
      </c>
      <c r="C354" t="s">
        <v>16</v>
      </c>
      <c r="D354" t="s">
        <v>16</v>
      </c>
      <c r="E354" t="s">
        <v>16</v>
      </c>
      <c r="F354" t="s">
        <v>16</v>
      </c>
      <c r="G354" t="s">
        <v>3759</v>
      </c>
      <c r="H354">
        <v>1</v>
      </c>
      <c r="I354" t="s">
        <v>4898</v>
      </c>
    </row>
    <row r="355" spans="1:9" x14ac:dyDescent="0.25">
      <c r="A355" t="s">
        <v>3484</v>
      </c>
      <c r="B355">
        <v>75577000</v>
      </c>
      <c r="C355" t="s">
        <v>16</v>
      </c>
      <c r="D355" t="s">
        <v>16</v>
      </c>
      <c r="E355" t="s">
        <v>16</v>
      </c>
      <c r="F355" t="s">
        <v>16</v>
      </c>
      <c r="G355" t="s">
        <v>3759</v>
      </c>
      <c r="H355">
        <v>1</v>
      </c>
      <c r="I355" t="s">
        <v>4898</v>
      </c>
    </row>
    <row r="356" spans="1:9" x14ac:dyDescent="0.25">
      <c r="A356" t="s">
        <v>9170</v>
      </c>
      <c r="B356">
        <v>75577000</v>
      </c>
      <c r="C356" t="s">
        <v>16</v>
      </c>
      <c r="D356" t="s">
        <v>16</v>
      </c>
      <c r="E356" t="s">
        <v>16</v>
      </c>
      <c r="F356" t="s">
        <v>16</v>
      </c>
      <c r="G356" t="s">
        <v>3759</v>
      </c>
      <c r="H356">
        <v>1</v>
      </c>
      <c r="I356" t="s">
        <v>4898</v>
      </c>
    </row>
    <row r="357" spans="1:9" x14ac:dyDescent="0.25">
      <c r="A357" t="s">
        <v>8222</v>
      </c>
      <c r="B357">
        <v>75577000</v>
      </c>
      <c r="C357" t="s">
        <v>16</v>
      </c>
      <c r="D357" t="s">
        <v>16</v>
      </c>
      <c r="E357" t="s">
        <v>16</v>
      </c>
      <c r="F357" t="s">
        <v>16</v>
      </c>
      <c r="G357" t="s">
        <v>3759</v>
      </c>
      <c r="H357">
        <v>1</v>
      </c>
      <c r="I357" t="s">
        <v>4898</v>
      </c>
    </row>
    <row r="358" spans="1:9" x14ac:dyDescent="0.25">
      <c r="A358" t="s">
        <v>4258</v>
      </c>
      <c r="B358">
        <v>75577000</v>
      </c>
      <c r="C358" t="s">
        <v>16</v>
      </c>
      <c r="D358" t="s">
        <v>16</v>
      </c>
      <c r="E358" t="s">
        <v>16</v>
      </c>
      <c r="F358" t="s">
        <v>16</v>
      </c>
      <c r="G358" t="s">
        <v>3759</v>
      </c>
      <c r="H358">
        <v>1</v>
      </c>
      <c r="I358" t="s">
        <v>4898</v>
      </c>
    </row>
    <row r="359" spans="1:9" x14ac:dyDescent="0.25">
      <c r="A359" t="s">
        <v>4259</v>
      </c>
      <c r="B359">
        <v>75577000</v>
      </c>
      <c r="C359" t="s">
        <v>16</v>
      </c>
      <c r="D359" t="s">
        <v>16</v>
      </c>
      <c r="E359" t="s">
        <v>16</v>
      </c>
      <c r="F359" t="s">
        <v>16</v>
      </c>
      <c r="G359" t="s">
        <v>3759</v>
      </c>
      <c r="H359">
        <v>1</v>
      </c>
      <c r="I359" t="s">
        <v>4898</v>
      </c>
    </row>
    <row r="360" spans="1:9" x14ac:dyDescent="0.25">
      <c r="A360" t="s">
        <v>4729</v>
      </c>
      <c r="B360">
        <v>75577000</v>
      </c>
      <c r="C360" t="s">
        <v>16</v>
      </c>
      <c r="D360" t="s">
        <v>16</v>
      </c>
      <c r="E360" t="s">
        <v>16</v>
      </c>
      <c r="F360" t="s">
        <v>16</v>
      </c>
      <c r="G360" t="s">
        <v>3759</v>
      </c>
      <c r="H360">
        <v>1</v>
      </c>
      <c r="I360" t="s">
        <v>4898</v>
      </c>
    </row>
    <row r="361" spans="1:9" x14ac:dyDescent="0.25">
      <c r="A361" t="s">
        <v>4730</v>
      </c>
      <c r="B361">
        <v>75577000</v>
      </c>
      <c r="C361" t="s">
        <v>16</v>
      </c>
      <c r="D361" t="s">
        <v>16</v>
      </c>
      <c r="E361" t="s">
        <v>16</v>
      </c>
      <c r="F361" t="s">
        <v>16</v>
      </c>
      <c r="G361" t="s">
        <v>3759</v>
      </c>
      <c r="H361">
        <v>1</v>
      </c>
      <c r="I361" t="s">
        <v>4898</v>
      </c>
    </row>
    <row r="362" spans="1:9" x14ac:dyDescent="0.25">
      <c r="A362" t="s">
        <v>4725</v>
      </c>
      <c r="B362">
        <v>75577000</v>
      </c>
      <c r="C362" t="s">
        <v>16</v>
      </c>
      <c r="D362" t="s">
        <v>16</v>
      </c>
      <c r="E362" t="s">
        <v>16</v>
      </c>
      <c r="F362" t="s">
        <v>16</v>
      </c>
      <c r="G362" t="s">
        <v>3759</v>
      </c>
      <c r="H362">
        <v>1</v>
      </c>
      <c r="I362" t="s">
        <v>4898</v>
      </c>
    </row>
    <row r="363" spans="1:9" x14ac:dyDescent="0.25">
      <c r="A363" t="s">
        <v>4726</v>
      </c>
      <c r="B363">
        <v>75577000</v>
      </c>
      <c r="C363" t="s">
        <v>16</v>
      </c>
      <c r="D363" t="s">
        <v>16</v>
      </c>
      <c r="E363" t="s">
        <v>16</v>
      </c>
      <c r="F363" t="s">
        <v>16</v>
      </c>
      <c r="G363" t="s">
        <v>3759</v>
      </c>
      <c r="H363">
        <v>1</v>
      </c>
      <c r="I363" t="s">
        <v>4898</v>
      </c>
    </row>
    <row r="364" spans="1:9" x14ac:dyDescent="0.25">
      <c r="A364" t="s">
        <v>4727</v>
      </c>
      <c r="B364">
        <v>75577000</v>
      </c>
      <c r="C364" t="s">
        <v>16</v>
      </c>
      <c r="D364" t="s">
        <v>16</v>
      </c>
      <c r="E364" t="s">
        <v>16</v>
      </c>
      <c r="F364" t="s">
        <v>16</v>
      </c>
      <c r="G364" t="s">
        <v>3759</v>
      </c>
      <c r="H364">
        <v>1</v>
      </c>
      <c r="I364" t="s">
        <v>4898</v>
      </c>
    </row>
    <row r="365" spans="1:9" x14ac:dyDescent="0.25">
      <c r="A365" t="s">
        <v>4728</v>
      </c>
      <c r="B365">
        <v>75577000</v>
      </c>
      <c r="C365" t="s">
        <v>16</v>
      </c>
      <c r="D365" t="s">
        <v>16</v>
      </c>
      <c r="E365" t="s">
        <v>16</v>
      </c>
      <c r="F365" t="s">
        <v>16</v>
      </c>
      <c r="G365" t="s">
        <v>3759</v>
      </c>
      <c r="H365">
        <v>1</v>
      </c>
      <c r="I365" t="s">
        <v>4898</v>
      </c>
    </row>
    <row r="366" spans="1:9" x14ac:dyDescent="0.25">
      <c r="A366" t="s">
        <v>5340</v>
      </c>
      <c r="B366">
        <v>75421677</v>
      </c>
      <c r="C366" t="s">
        <v>16</v>
      </c>
      <c r="D366" t="s">
        <v>16</v>
      </c>
      <c r="E366" t="s">
        <v>16</v>
      </c>
      <c r="F366" t="s">
        <v>16</v>
      </c>
      <c r="G366" t="s">
        <v>3368</v>
      </c>
      <c r="H366">
        <v>1</v>
      </c>
      <c r="I366" t="s">
        <v>4892</v>
      </c>
    </row>
    <row r="367" spans="1:9" x14ac:dyDescent="0.25">
      <c r="A367" t="s">
        <v>5341</v>
      </c>
      <c r="B367">
        <v>75421677</v>
      </c>
      <c r="C367" t="s">
        <v>16</v>
      </c>
      <c r="D367" t="s">
        <v>16</v>
      </c>
      <c r="E367" t="s">
        <v>16</v>
      </c>
      <c r="F367" t="s">
        <v>16</v>
      </c>
      <c r="G367" t="s">
        <v>3368</v>
      </c>
      <c r="H367">
        <v>1</v>
      </c>
      <c r="I367" t="s">
        <v>4892</v>
      </c>
    </row>
    <row r="368" spans="1:9" x14ac:dyDescent="0.25">
      <c r="A368" t="s">
        <v>7737</v>
      </c>
      <c r="B368">
        <v>75577000</v>
      </c>
      <c r="C368" t="s">
        <v>16</v>
      </c>
      <c r="D368" t="s">
        <v>16</v>
      </c>
      <c r="E368" t="s">
        <v>16</v>
      </c>
      <c r="F368" t="s">
        <v>16</v>
      </c>
      <c r="G368" t="s">
        <v>3759</v>
      </c>
      <c r="H368">
        <v>1</v>
      </c>
      <c r="I368" t="s">
        <v>4898</v>
      </c>
    </row>
    <row r="369" spans="1:9" x14ac:dyDescent="0.25">
      <c r="A369" t="s">
        <v>9283</v>
      </c>
      <c r="B369">
        <v>75421677</v>
      </c>
      <c r="C369" t="s">
        <v>16</v>
      </c>
      <c r="D369" t="s">
        <v>16</v>
      </c>
      <c r="E369" t="s">
        <v>16</v>
      </c>
      <c r="F369" t="s">
        <v>16</v>
      </c>
      <c r="G369" t="s">
        <v>3368</v>
      </c>
      <c r="H369">
        <v>1</v>
      </c>
      <c r="I369" t="s">
        <v>4892</v>
      </c>
    </row>
    <row r="370" spans="1:9" x14ac:dyDescent="0.25">
      <c r="A370" t="s">
        <v>9284</v>
      </c>
      <c r="B370">
        <v>75421677</v>
      </c>
      <c r="C370" t="s">
        <v>16</v>
      </c>
      <c r="D370" t="s">
        <v>16</v>
      </c>
      <c r="E370" t="s">
        <v>16</v>
      </c>
      <c r="F370" t="s">
        <v>16</v>
      </c>
      <c r="G370" t="s">
        <v>3368</v>
      </c>
      <c r="H370">
        <v>1</v>
      </c>
      <c r="I370" t="s">
        <v>4892</v>
      </c>
    </row>
    <row r="371" spans="1:9" x14ac:dyDescent="0.25">
      <c r="A371" t="s">
        <v>8469</v>
      </c>
      <c r="B371">
        <v>75577000</v>
      </c>
      <c r="C371" t="s">
        <v>16</v>
      </c>
      <c r="D371" t="s">
        <v>16</v>
      </c>
      <c r="E371" t="s">
        <v>16</v>
      </c>
      <c r="F371" t="s">
        <v>16</v>
      </c>
      <c r="G371" t="s">
        <v>3759</v>
      </c>
      <c r="H371">
        <v>1</v>
      </c>
      <c r="I371" t="s">
        <v>4898</v>
      </c>
    </row>
    <row r="372" spans="1:9" x14ac:dyDescent="0.25">
      <c r="A372" t="s">
        <v>8480</v>
      </c>
      <c r="B372">
        <v>74842524</v>
      </c>
      <c r="C372" t="s">
        <v>16</v>
      </c>
      <c r="D372" t="s">
        <v>16</v>
      </c>
      <c r="E372" t="s">
        <v>16</v>
      </c>
      <c r="F372" t="s">
        <v>16</v>
      </c>
      <c r="G372" t="s">
        <v>6414</v>
      </c>
      <c r="H372">
        <v>1</v>
      </c>
      <c r="I372" t="s">
        <v>6556</v>
      </c>
    </row>
    <row r="373" spans="1:9" x14ac:dyDescent="0.25">
      <c r="A373" t="s">
        <v>8481</v>
      </c>
      <c r="B373">
        <v>74842524</v>
      </c>
      <c r="C373" t="s">
        <v>16</v>
      </c>
      <c r="D373" t="s">
        <v>16</v>
      </c>
      <c r="E373" t="s">
        <v>16</v>
      </c>
      <c r="F373" t="s">
        <v>16</v>
      </c>
      <c r="G373" t="s">
        <v>6414</v>
      </c>
      <c r="H373">
        <v>1</v>
      </c>
      <c r="I373" t="s">
        <v>6556</v>
      </c>
    </row>
    <row r="374" spans="1:9" x14ac:dyDescent="0.25">
      <c r="A374" t="s">
        <v>8797</v>
      </c>
      <c r="B374">
        <v>74842524</v>
      </c>
      <c r="C374" t="s">
        <v>16</v>
      </c>
      <c r="D374" t="s">
        <v>16</v>
      </c>
      <c r="E374" t="s">
        <v>16</v>
      </c>
      <c r="F374" t="s">
        <v>16</v>
      </c>
      <c r="G374" t="s">
        <v>6414</v>
      </c>
      <c r="H374">
        <v>1</v>
      </c>
      <c r="I374" t="s">
        <v>6556</v>
      </c>
    </row>
    <row r="375" spans="1:9" x14ac:dyDescent="0.25">
      <c r="A375" t="s">
        <v>8112</v>
      </c>
      <c r="B375">
        <v>75421677</v>
      </c>
      <c r="C375" t="s">
        <v>16</v>
      </c>
      <c r="D375" t="s">
        <v>16</v>
      </c>
      <c r="E375" t="s">
        <v>16</v>
      </c>
      <c r="F375" t="s">
        <v>16</v>
      </c>
      <c r="G375" t="s">
        <v>3368</v>
      </c>
      <c r="H375">
        <v>1</v>
      </c>
      <c r="I375" t="s">
        <v>4892</v>
      </c>
    </row>
    <row r="376" spans="1:9" x14ac:dyDescent="0.25">
      <c r="A376" t="s">
        <v>10344</v>
      </c>
      <c r="B376">
        <v>75577000</v>
      </c>
      <c r="C376" t="s">
        <v>16</v>
      </c>
      <c r="D376" t="s">
        <v>16</v>
      </c>
      <c r="E376" t="s">
        <v>16</v>
      </c>
      <c r="F376" t="s">
        <v>16</v>
      </c>
      <c r="G376" t="s">
        <v>3759</v>
      </c>
      <c r="H376">
        <v>1</v>
      </c>
      <c r="I376" t="s">
        <v>4898</v>
      </c>
    </row>
    <row r="377" spans="1:9" x14ac:dyDescent="0.25">
      <c r="A377" t="s">
        <v>10601</v>
      </c>
      <c r="B377">
        <v>74842524</v>
      </c>
      <c r="C377" t="s">
        <v>16</v>
      </c>
      <c r="D377" t="s">
        <v>16</v>
      </c>
      <c r="E377" t="s">
        <v>16</v>
      </c>
      <c r="F377" t="s">
        <v>16</v>
      </c>
      <c r="G377" t="s">
        <v>6414</v>
      </c>
      <c r="H377">
        <v>1</v>
      </c>
      <c r="I377" t="s">
        <v>6556</v>
      </c>
    </row>
    <row r="378" spans="1:9" x14ac:dyDescent="0.25">
      <c r="A378" t="s">
        <v>11965</v>
      </c>
      <c r="B378">
        <v>75421677</v>
      </c>
      <c r="C378" t="s">
        <v>16</v>
      </c>
      <c r="D378" t="s">
        <v>16</v>
      </c>
      <c r="E378" t="s">
        <v>16</v>
      </c>
      <c r="F378" t="s">
        <v>16</v>
      </c>
      <c r="G378" t="s">
        <v>3368</v>
      </c>
      <c r="H378">
        <v>1</v>
      </c>
      <c r="I378" t="s">
        <v>4892</v>
      </c>
    </row>
    <row r="379" spans="1:9" x14ac:dyDescent="0.25">
      <c r="A379" t="s">
        <v>12254</v>
      </c>
      <c r="B379">
        <v>70108720</v>
      </c>
      <c r="C379" t="s">
        <v>16</v>
      </c>
      <c r="D379" t="s">
        <v>16</v>
      </c>
      <c r="E379" t="s">
        <v>16</v>
      </c>
      <c r="F379" t="s">
        <v>16</v>
      </c>
      <c r="G379" t="s">
        <v>8125</v>
      </c>
      <c r="H379">
        <v>1</v>
      </c>
      <c r="I379" t="s">
        <v>12575</v>
      </c>
    </row>
    <row r="380" spans="1:9" x14ac:dyDescent="0.25">
      <c r="A380" t="s">
        <v>12255</v>
      </c>
      <c r="B380">
        <v>75577000</v>
      </c>
      <c r="C380" t="s">
        <v>16</v>
      </c>
      <c r="D380" t="s">
        <v>16</v>
      </c>
      <c r="E380" t="s">
        <v>16</v>
      </c>
      <c r="F380" t="s">
        <v>16</v>
      </c>
      <c r="G380" t="s">
        <v>3759</v>
      </c>
      <c r="H380">
        <v>1</v>
      </c>
      <c r="I380" t="s">
        <v>4898</v>
      </c>
    </row>
    <row r="381" spans="1:9" x14ac:dyDescent="0.25">
      <c r="A381" t="s">
        <v>12324</v>
      </c>
      <c r="B381">
        <v>75577000</v>
      </c>
      <c r="C381" t="s">
        <v>16</v>
      </c>
      <c r="D381" t="s">
        <v>16</v>
      </c>
      <c r="E381" t="s">
        <v>16</v>
      </c>
      <c r="F381" t="s">
        <v>16</v>
      </c>
      <c r="G381" t="s">
        <v>3759</v>
      </c>
      <c r="H381">
        <v>1</v>
      </c>
      <c r="I381" t="s">
        <v>4898</v>
      </c>
    </row>
    <row r="382" spans="1:9" x14ac:dyDescent="0.25">
      <c r="A382" t="s">
        <v>14669</v>
      </c>
      <c r="B382">
        <v>36700044</v>
      </c>
      <c r="C382" t="s">
        <v>16</v>
      </c>
      <c r="D382" t="s">
        <v>16</v>
      </c>
      <c r="E382" t="s">
        <v>16</v>
      </c>
      <c r="F382" t="s">
        <v>16</v>
      </c>
      <c r="G382" t="s">
        <v>5391</v>
      </c>
      <c r="H382">
        <v>1</v>
      </c>
      <c r="I382" t="s">
        <v>5400</v>
      </c>
    </row>
    <row r="383" spans="1:9" x14ac:dyDescent="0.25">
      <c r="A383" t="s">
        <v>14581</v>
      </c>
      <c r="B383">
        <v>75577000</v>
      </c>
      <c r="C383" t="s">
        <v>16</v>
      </c>
      <c r="D383" t="s">
        <v>16</v>
      </c>
      <c r="E383" t="s">
        <v>16</v>
      </c>
      <c r="F383" t="s">
        <v>16</v>
      </c>
      <c r="G383" t="s">
        <v>3759</v>
      </c>
      <c r="H383">
        <v>1</v>
      </c>
      <c r="I383" t="s">
        <v>4898</v>
      </c>
    </row>
    <row r="384" spans="1:9" x14ac:dyDescent="0.25">
      <c r="A384" t="s">
        <v>41655</v>
      </c>
      <c r="B384">
        <v>75624950</v>
      </c>
      <c r="C384" t="s">
        <v>16</v>
      </c>
      <c r="D384" t="s">
        <v>16</v>
      </c>
      <c r="E384" t="s">
        <v>16</v>
      </c>
      <c r="F384" t="s">
        <v>16</v>
      </c>
      <c r="G384" t="s">
        <v>13948</v>
      </c>
      <c r="H384">
        <v>1</v>
      </c>
      <c r="I384" t="s">
        <v>15585</v>
      </c>
    </row>
    <row r="385" spans="1:9" x14ac:dyDescent="0.25">
      <c r="A385" t="s">
        <v>41941</v>
      </c>
      <c r="B385">
        <v>75624950</v>
      </c>
      <c r="C385" t="s">
        <v>16</v>
      </c>
      <c r="D385" t="s">
        <v>16</v>
      </c>
      <c r="E385" t="s">
        <v>16</v>
      </c>
      <c r="F385" t="s">
        <v>16</v>
      </c>
      <c r="G385" t="s">
        <v>13948</v>
      </c>
      <c r="H385">
        <v>1</v>
      </c>
      <c r="I385" t="s">
        <v>15585</v>
      </c>
    </row>
    <row r="386" spans="1:9" x14ac:dyDescent="0.25">
      <c r="A386" t="s">
        <v>3374</v>
      </c>
      <c r="B386">
        <v>75421677</v>
      </c>
      <c r="C386" t="s">
        <v>16</v>
      </c>
      <c r="D386" t="s">
        <v>16</v>
      </c>
      <c r="E386" t="s">
        <v>16</v>
      </c>
      <c r="F386" t="s">
        <v>16</v>
      </c>
      <c r="G386" t="s">
        <v>3368</v>
      </c>
      <c r="H386">
        <v>1</v>
      </c>
      <c r="I386" t="s">
        <v>4892</v>
      </c>
    </row>
    <row r="387" spans="1:9" x14ac:dyDescent="0.25">
      <c r="A387" t="s">
        <v>2584</v>
      </c>
      <c r="B387">
        <v>74762273</v>
      </c>
      <c r="C387" t="s">
        <v>16</v>
      </c>
      <c r="D387" t="s">
        <v>16</v>
      </c>
      <c r="E387" t="s">
        <v>16</v>
      </c>
      <c r="F387" t="s">
        <v>16</v>
      </c>
      <c r="G387" t="s">
        <v>154</v>
      </c>
      <c r="H387">
        <v>2</v>
      </c>
      <c r="I387" t="s">
        <v>4887</v>
      </c>
    </row>
    <row r="388" spans="1:9" x14ac:dyDescent="0.25">
      <c r="A388" t="s">
        <v>3461</v>
      </c>
      <c r="B388">
        <v>75421677</v>
      </c>
      <c r="C388" t="s">
        <v>16</v>
      </c>
      <c r="D388" t="s">
        <v>16</v>
      </c>
      <c r="E388" t="s">
        <v>16</v>
      </c>
      <c r="F388" t="s">
        <v>16</v>
      </c>
      <c r="G388" t="s">
        <v>3368</v>
      </c>
      <c r="H388">
        <v>2</v>
      </c>
      <c r="I388" t="s">
        <v>4892</v>
      </c>
    </row>
    <row r="389" spans="1:9" x14ac:dyDescent="0.25">
      <c r="A389" t="s">
        <v>3450</v>
      </c>
      <c r="B389">
        <v>75421677</v>
      </c>
      <c r="C389" t="s">
        <v>16</v>
      </c>
      <c r="D389" t="s">
        <v>16</v>
      </c>
      <c r="E389" t="s">
        <v>16</v>
      </c>
      <c r="F389" t="s">
        <v>16</v>
      </c>
      <c r="G389" t="s">
        <v>3368</v>
      </c>
      <c r="H389">
        <v>1</v>
      </c>
      <c r="I389" t="s">
        <v>4892</v>
      </c>
    </row>
    <row r="390" spans="1:9" x14ac:dyDescent="0.25">
      <c r="A390" t="s">
        <v>3406</v>
      </c>
      <c r="B390">
        <v>75421677</v>
      </c>
      <c r="C390" t="s">
        <v>16</v>
      </c>
      <c r="D390" t="s">
        <v>16</v>
      </c>
      <c r="E390" t="s">
        <v>16</v>
      </c>
      <c r="F390" t="s">
        <v>16</v>
      </c>
      <c r="G390" t="s">
        <v>3368</v>
      </c>
      <c r="H390">
        <v>2</v>
      </c>
      <c r="I390" t="s">
        <v>4892</v>
      </c>
    </row>
    <row r="391" spans="1:9" x14ac:dyDescent="0.25">
      <c r="A391" t="s">
        <v>3407</v>
      </c>
      <c r="B391">
        <v>75421677</v>
      </c>
      <c r="C391" t="s">
        <v>16</v>
      </c>
      <c r="D391" t="s">
        <v>16</v>
      </c>
      <c r="E391" t="s">
        <v>16</v>
      </c>
      <c r="F391" t="s">
        <v>16</v>
      </c>
      <c r="G391" t="s">
        <v>3368</v>
      </c>
      <c r="H391">
        <v>2</v>
      </c>
      <c r="I391" t="s">
        <v>4892</v>
      </c>
    </row>
    <row r="392" spans="1:9" x14ac:dyDescent="0.25">
      <c r="A392" t="s">
        <v>3396</v>
      </c>
      <c r="B392">
        <v>75421677</v>
      </c>
      <c r="C392" t="s">
        <v>16</v>
      </c>
      <c r="D392" t="s">
        <v>16</v>
      </c>
      <c r="E392" t="s">
        <v>16</v>
      </c>
      <c r="F392" t="s">
        <v>16</v>
      </c>
      <c r="G392" t="s">
        <v>3368</v>
      </c>
      <c r="H392">
        <v>2</v>
      </c>
      <c r="I392" t="s">
        <v>4892</v>
      </c>
    </row>
    <row r="393" spans="1:9" x14ac:dyDescent="0.25">
      <c r="A393" t="s">
        <v>3397</v>
      </c>
      <c r="B393">
        <v>75421677</v>
      </c>
      <c r="C393" t="s">
        <v>16</v>
      </c>
      <c r="D393" t="s">
        <v>16</v>
      </c>
      <c r="E393" t="s">
        <v>16</v>
      </c>
      <c r="F393" t="s">
        <v>16</v>
      </c>
      <c r="G393" t="s">
        <v>3368</v>
      </c>
      <c r="H393">
        <v>2</v>
      </c>
      <c r="I393" t="s">
        <v>4892</v>
      </c>
    </row>
    <row r="394" spans="1:9" x14ac:dyDescent="0.25">
      <c r="A394" t="s">
        <v>3521</v>
      </c>
      <c r="B394">
        <v>75421677</v>
      </c>
      <c r="C394" t="s">
        <v>16</v>
      </c>
      <c r="D394" t="s">
        <v>16</v>
      </c>
      <c r="E394" t="s">
        <v>16</v>
      </c>
      <c r="F394" t="s">
        <v>16</v>
      </c>
      <c r="G394" t="s">
        <v>3368</v>
      </c>
      <c r="H394">
        <v>2</v>
      </c>
      <c r="I394" t="s">
        <v>4892</v>
      </c>
    </row>
    <row r="395" spans="1:9" x14ac:dyDescent="0.25">
      <c r="A395" t="s">
        <v>3544</v>
      </c>
      <c r="B395">
        <v>75421677</v>
      </c>
      <c r="C395" t="s">
        <v>16</v>
      </c>
      <c r="D395" t="s">
        <v>16</v>
      </c>
      <c r="E395" t="s">
        <v>16</v>
      </c>
      <c r="F395" t="s">
        <v>16</v>
      </c>
      <c r="G395" t="s">
        <v>3368</v>
      </c>
      <c r="H395">
        <v>1</v>
      </c>
      <c r="I395" t="s">
        <v>4892</v>
      </c>
    </row>
    <row r="396" spans="1:9" x14ac:dyDescent="0.25">
      <c r="A396" t="s">
        <v>3780</v>
      </c>
      <c r="B396">
        <v>75577000</v>
      </c>
      <c r="C396" t="s">
        <v>16</v>
      </c>
      <c r="D396" t="s">
        <v>16</v>
      </c>
      <c r="E396" t="s">
        <v>16</v>
      </c>
      <c r="F396" t="s">
        <v>16</v>
      </c>
      <c r="G396" t="s">
        <v>3759</v>
      </c>
      <c r="H396">
        <v>1</v>
      </c>
      <c r="I396" t="s">
        <v>4898</v>
      </c>
    </row>
    <row r="397" spans="1:9" x14ac:dyDescent="0.25">
      <c r="A397" t="s">
        <v>3398</v>
      </c>
      <c r="B397">
        <v>75421677</v>
      </c>
      <c r="C397" t="s">
        <v>16</v>
      </c>
      <c r="D397" t="s">
        <v>16</v>
      </c>
      <c r="E397" t="s">
        <v>16</v>
      </c>
      <c r="F397" t="s">
        <v>16</v>
      </c>
      <c r="G397" t="s">
        <v>3368</v>
      </c>
      <c r="H397">
        <v>2</v>
      </c>
      <c r="I397" t="s">
        <v>4892</v>
      </c>
    </row>
    <row r="398" spans="1:9" x14ac:dyDescent="0.25">
      <c r="A398" t="s">
        <v>3536</v>
      </c>
      <c r="B398">
        <v>75421677</v>
      </c>
      <c r="C398" t="s">
        <v>16</v>
      </c>
      <c r="D398" t="s">
        <v>16</v>
      </c>
      <c r="E398" t="s">
        <v>16</v>
      </c>
      <c r="F398" t="s">
        <v>16</v>
      </c>
      <c r="G398" t="s">
        <v>3368</v>
      </c>
      <c r="H398">
        <v>2</v>
      </c>
      <c r="I398" t="s">
        <v>4892</v>
      </c>
    </row>
    <row r="399" spans="1:9" x14ac:dyDescent="0.25">
      <c r="A399" t="s">
        <v>3538</v>
      </c>
      <c r="B399">
        <v>75421677</v>
      </c>
      <c r="C399" t="s">
        <v>16</v>
      </c>
      <c r="D399" t="s">
        <v>16</v>
      </c>
      <c r="E399" t="s">
        <v>16</v>
      </c>
      <c r="F399" t="s">
        <v>16</v>
      </c>
      <c r="G399" t="s">
        <v>3368</v>
      </c>
      <c r="H399">
        <v>2</v>
      </c>
      <c r="I399" t="s">
        <v>4892</v>
      </c>
    </row>
    <row r="400" spans="1:9" x14ac:dyDescent="0.25">
      <c r="A400" t="s">
        <v>3534</v>
      </c>
      <c r="B400">
        <v>75421677</v>
      </c>
      <c r="C400" t="s">
        <v>16</v>
      </c>
      <c r="D400" t="s">
        <v>16</v>
      </c>
      <c r="E400" t="s">
        <v>16</v>
      </c>
      <c r="F400" t="s">
        <v>16</v>
      </c>
      <c r="G400" t="s">
        <v>3368</v>
      </c>
      <c r="H400">
        <v>2</v>
      </c>
      <c r="I400" t="s">
        <v>4892</v>
      </c>
    </row>
    <row r="401" spans="1:9" x14ac:dyDescent="0.25">
      <c r="A401" t="s">
        <v>3968</v>
      </c>
      <c r="B401">
        <v>75421677</v>
      </c>
      <c r="C401" t="s">
        <v>16</v>
      </c>
      <c r="D401" t="s">
        <v>16</v>
      </c>
      <c r="E401" t="s">
        <v>16</v>
      </c>
      <c r="F401" t="s">
        <v>16</v>
      </c>
      <c r="G401" t="s">
        <v>3368</v>
      </c>
      <c r="H401">
        <v>1</v>
      </c>
      <c r="I401" t="s">
        <v>4892</v>
      </c>
    </row>
    <row r="402" spans="1:9" x14ac:dyDescent="0.25">
      <c r="A402" t="s">
        <v>3863</v>
      </c>
      <c r="B402">
        <v>86228644</v>
      </c>
      <c r="C402" t="s">
        <v>16</v>
      </c>
      <c r="D402" t="s">
        <v>16</v>
      </c>
      <c r="E402" t="s">
        <v>16</v>
      </c>
      <c r="F402" t="s">
        <v>16</v>
      </c>
      <c r="G402" t="s">
        <v>2440</v>
      </c>
      <c r="H402">
        <v>1</v>
      </c>
      <c r="I402" t="s">
        <v>4897</v>
      </c>
    </row>
    <row r="403" spans="1:9" x14ac:dyDescent="0.25">
      <c r="A403" t="s">
        <v>3388</v>
      </c>
      <c r="B403">
        <v>75421677</v>
      </c>
      <c r="C403" t="s">
        <v>16</v>
      </c>
      <c r="D403" t="s">
        <v>16</v>
      </c>
      <c r="E403" t="s">
        <v>16</v>
      </c>
      <c r="F403" t="s">
        <v>16</v>
      </c>
      <c r="G403" t="s">
        <v>3368</v>
      </c>
      <c r="H403">
        <v>1</v>
      </c>
      <c r="I403" t="s">
        <v>4892</v>
      </c>
    </row>
    <row r="404" spans="1:9" x14ac:dyDescent="0.25">
      <c r="A404" t="s">
        <v>3389</v>
      </c>
      <c r="B404">
        <v>75421677</v>
      </c>
      <c r="C404" t="s">
        <v>16</v>
      </c>
      <c r="D404" t="s">
        <v>16</v>
      </c>
      <c r="E404" t="s">
        <v>16</v>
      </c>
      <c r="F404" t="s">
        <v>16</v>
      </c>
      <c r="G404" t="s">
        <v>3368</v>
      </c>
      <c r="H404">
        <v>1</v>
      </c>
      <c r="I404" t="s">
        <v>4892</v>
      </c>
    </row>
    <row r="405" spans="1:9" x14ac:dyDescent="0.25">
      <c r="A405" t="s">
        <v>3379</v>
      </c>
      <c r="B405">
        <v>75421677</v>
      </c>
      <c r="C405" t="s">
        <v>16</v>
      </c>
      <c r="D405" t="s">
        <v>16</v>
      </c>
      <c r="E405" t="s">
        <v>16</v>
      </c>
      <c r="F405" t="s">
        <v>16</v>
      </c>
      <c r="G405" t="s">
        <v>3368</v>
      </c>
      <c r="H405">
        <v>1</v>
      </c>
      <c r="I405" t="s">
        <v>4892</v>
      </c>
    </row>
    <row r="406" spans="1:9" x14ac:dyDescent="0.25">
      <c r="A406" t="s">
        <v>3380</v>
      </c>
      <c r="B406">
        <v>75421677</v>
      </c>
      <c r="C406" t="s">
        <v>16</v>
      </c>
      <c r="D406" t="s">
        <v>16</v>
      </c>
      <c r="E406" t="s">
        <v>16</v>
      </c>
      <c r="F406" t="s">
        <v>16</v>
      </c>
      <c r="G406" t="s">
        <v>3368</v>
      </c>
      <c r="H406">
        <v>1</v>
      </c>
      <c r="I406" t="s">
        <v>4892</v>
      </c>
    </row>
    <row r="407" spans="1:9" x14ac:dyDescent="0.25">
      <c r="A407" t="s">
        <v>3381</v>
      </c>
      <c r="B407">
        <v>75421677</v>
      </c>
      <c r="C407" t="s">
        <v>16</v>
      </c>
      <c r="D407" t="s">
        <v>16</v>
      </c>
      <c r="E407" t="s">
        <v>16</v>
      </c>
      <c r="F407" t="s">
        <v>16</v>
      </c>
      <c r="G407" t="s">
        <v>3368</v>
      </c>
      <c r="H407">
        <v>1</v>
      </c>
      <c r="I407" t="s">
        <v>4892</v>
      </c>
    </row>
    <row r="408" spans="1:9" x14ac:dyDescent="0.25">
      <c r="A408" t="s">
        <v>3382</v>
      </c>
      <c r="B408">
        <v>75421677</v>
      </c>
      <c r="C408" t="s">
        <v>16</v>
      </c>
      <c r="D408" t="s">
        <v>16</v>
      </c>
      <c r="E408" t="s">
        <v>16</v>
      </c>
      <c r="F408" t="s">
        <v>16</v>
      </c>
      <c r="G408" t="s">
        <v>3368</v>
      </c>
      <c r="H408">
        <v>1</v>
      </c>
      <c r="I408" t="s">
        <v>4892</v>
      </c>
    </row>
    <row r="409" spans="1:9" x14ac:dyDescent="0.25">
      <c r="A409" t="s">
        <v>3458</v>
      </c>
      <c r="B409">
        <v>75421677</v>
      </c>
      <c r="C409" t="s">
        <v>16</v>
      </c>
      <c r="D409" t="s">
        <v>16</v>
      </c>
      <c r="E409" t="s">
        <v>16</v>
      </c>
      <c r="F409" t="s">
        <v>16</v>
      </c>
      <c r="G409" t="s">
        <v>3368</v>
      </c>
      <c r="H409">
        <v>1</v>
      </c>
      <c r="I409" t="s">
        <v>4892</v>
      </c>
    </row>
    <row r="410" spans="1:9" x14ac:dyDescent="0.25">
      <c r="A410" t="s">
        <v>3459</v>
      </c>
      <c r="B410">
        <v>75421677</v>
      </c>
      <c r="C410" t="s">
        <v>16</v>
      </c>
      <c r="D410" t="s">
        <v>16</v>
      </c>
      <c r="E410" t="s">
        <v>16</v>
      </c>
      <c r="F410" t="s">
        <v>16</v>
      </c>
      <c r="G410" t="s">
        <v>3368</v>
      </c>
      <c r="H410">
        <v>1</v>
      </c>
      <c r="I410" t="s">
        <v>4892</v>
      </c>
    </row>
    <row r="411" spans="1:9" x14ac:dyDescent="0.25">
      <c r="A411" t="s">
        <v>3375</v>
      </c>
      <c r="B411">
        <v>75421677</v>
      </c>
      <c r="C411" t="s">
        <v>16</v>
      </c>
      <c r="D411" t="s">
        <v>16</v>
      </c>
      <c r="E411" t="s">
        <v>16</v>
      </c>
      <c r="F411" t="s">
        <v>16</v>
      </c>
      <c r="G411" t="s">
        <v>3368</v>
      </c>
      <c r="H411">
        <v>1</v>
      </c>
      <c r="I411" t="s">
        <v>4892</v>
      </c>
    </row>
    <row r="412" spans="1:9" x14ac:dyDescent="0.25">
      <c r="A412" t="s">
        <v>4262</v>
      </c>
      <c r="B412">
        <v>86892211</v>
      </c>
      <c r="C412" t="s">
        <v>16</v>
      </c>
      <c r="D412" t="s">
        <v>16</v>
      </c>
      <c r="E412" t="s">
        <v>16</v>
      </c>
      <c r="F412" t="s">
        <v>16</v>
      </c>
      <c r="G412" t="s">
        <v>3996</v>
      </c>
      <c r="H412">
        <v>1</v>
      </c>
      <c r="I412" t="s">
        <v>4899</v>
      </c>
    </row>
    <row r="413" spans="1:9" x14ac:dyDescent="0.25">
      <c r="A413" t="s">
        <v>4460</v>
      </c>
      <c r="B413">
        <v>75421677</v>
      </c>
      <c r="C413" t="s">
        <v>16</v>
      </c>
      <c r="D413" t="s">
        <v>16</v>
      </c>
      <c r="E413" t="s">
        <v>16</v>
      </c>
      <c r="F413" t="s">
        <v>16</v>
      </c>
      <c r="G413" t="s">
        <v>3368</v>
      </c>
      <c r="H413">
        <v>1</v>
      </c>
      <c r="I413" t="s">
        <v>4892</v>
      </c>
    </row>
    <row r="414" spans="1:9" x14ac:dyDescent="0.25">
      <c r="A414" t="s">
        <v>4461</v>
      </c>
      <c r="B414">
        <v>75421677</v>
      </c>
      <c r="C414" t="s">
        <v>16</v>
      </c>
      <c r="D414" t="s">
        <v>16</v>
      </c>
      <c r="E414" t="s">
        <v>16</v>
      </c>
      <c r="F414" t="s">
        <v>16</v>
      </c>
      <c r="G414" t="s">
        <v>3368</v>
      </c>
      <c r="H414">
        <v>1</v>
      </c>
      <c r="I414" t="s">
        <v>4892</v>
      </c>
    </row>
    <row r="415" spans="1:9" x14ac:dyDescent="0.25">
      <c r="A415" t="s">
        <v>4675</v>
      </c>
      <c r="B415">
        <v>75421677</v>
      </c>
      <c r="C415" t="s">
        <v>16</v>
      </c>
      <c r="D415" t="s">
        <v>16</v>
      </c>
      <c r="E415" t="s">
        <v>16</v>
      </c>
      <c r="F415" t="s">
        <v>16</v>
      </c>
      <c r="G415" t="s">
        <v>3368</v>
      </c>
      <c r="H415">
        <v>1</v>
      </c>
      <c r="I415" t="s">
        <v>4892</v>
      </c>
    </row>
    <row r="416" spans="1:9" x14ac:dyDescent="0.25">
      <c r="A416" t="s">
        <v>4722</v>
      </c>
      <c r="B416">
        <v>75421677</v>
      </c>
      <c r="C416" t="s">
        <v>16</v>
      </c>
      <c r="D416" t="s">
        <v>16</v>
      </c>
      <c r="E416" t="s">
        <v>16</v>
      </c>
      <c r="F416" t="s">
        <v>16</v>
      </c>
      <c r="G416" t="s">
        <v>3368</v>
      </c>
      <c r="H416">
        <v>1</v>
      </c>
      <c r="I416" t="s">
        <v>4892</v>
      </c>
    </row>
    <row r="417" spans="1:9" x14ac:dyDescent="0.25">
      <c r="A417" t="s">
        <v>4825</v>
      </c>
      <c r="B417">
        <v>75421677</v>
      </c>
      <c r="C417" t="s">
        <v>16</v>
      </c>
      <c r="D417" t="s">
        <v>16</v>
      </c>
      <c r="E417" t="s">
        <v>16</v>
      </c>
      <c r="F417" t="s">
        <v>16</v>
      </c>
      <c r="G417" t="s">
        <v>3368</v>
      </c>
      <c r="H417">
        <v>1</v>
      </c>
      <c r="I417" t="s">
        <v>4892</v>
      </c>
    </row>
    <row r="418" spans="1:9" x14ac:dyDescent="0.25">
      <c r="A418" t="s">
        <v>4827</v>
      </c>
      <c r="B418">
        <v>75421677</v>
      </c>
      <c r="C418" t="s">
        <v>16</v>
      </c>
      <c r="D418" t="s">
        <v>16</v>
      </c>
      <c r="E418" t="s">
        <v>16</v>
      </c>
      <c r="F418" t="s">
        <v>16</v>
      </c>
      <c r="G418" t="s">
        <v>3368</v>
      </c>
      <c r="H418">
        <v>1</v>
      </c>
      <c r="I418" t="s">
        <v>4892</v>
      </c>
    </row>
    <row r="419" spans="1:9" x14ac:dyDescent="0.25">
      <c r="A419" t="s">
        <v>5339</v>
      </c>
      <c r="B419">
        <v>75421677</v>
      </c>
      <c r="C419" t="s">
        <v>16</v>
      </c>
      <c r="D419" t="s">
        <v>16</v>
      </c>
      <c r="E419" t="s">
        <v>16</v>
      </c>
      <c r="F419" t="s">
        <v>16</v>
      </c>
      <c r="G419" t="s">
        <v>3368</v>
      </c>
      <c r="H419">
        <v>1</v>
      </c>
      <c r="I419" t="s">
        <v>4892</v>
      </c>
    </row>
    <row r="420" spans="1:9" x14ac:dyDescent="0.25">
      <c r="A420" t="s">
        <v>5511</v>
      </c>
      <c r="B420">
        <v>75577000</v>
      </c>
      <c r="C420" t="s">
        <v>16</v>
      </c>
      <c r="D420" t="s">
        <v>16</v>
      </c>
      <c r="E420" t="s">
        <v>16</v>
      </c>
      <c r="F420" t="s">
        <v>16</v>
      </c>
      <c r="G420" t="s">
        <v>3759</v>
      </c>
      <c r="H420">
        <v>1</v>
      </c>
      <c r="I420" t="s">
        <v>4898</v>
      </c>
    </row>
    <row r="421" spans="1:9" x14ac:dyDescent="0.25">
      <c r="A421" t="s">
        <v>9203</v>
      </c>
      <c r="B421">
        <v>75421677</v>
      </c>
      <c r="C421" t="s">
        <v>16</v>
      </c>
      <c r="D421" t="s">
        <v>16</v>
      </c>
      <c r="E421" t="s">
        <v>16</v>
      </c>
      <c r="F421" t="s">
        <v>16</v>
      </c>
      <c r="G421" t="s">
        <v>3368</v>
      </c>
      <c r="H421">
        <v>1</v>
      </c>
      <c r="I421" t="s">
        <v>4892</v>
      </c>
    </row>
    <row r="422" spans="1:9" x14ac:dyDescent="0.25">
      <c r="A422" t="s">
        <v>10710</v>
      </c>
      <c r="B422">
        <v>75577000</v>
      </c>
      <c r="C422" t="s">
        <v>16</v>
      </c>
      <c r="D422" t="s">
        <v>16</v>
      </c>
      <c r="E422" t="s">
        <v>16</v>
      </c>
      <c r="F422" t="s">
        <v>16</v>
      </c>
      <c r="G422" t="s">
        <v>3759</v>
      </c>
      <c r="H422">
        <v>1</v>
      </c>
      <c r="I422" t="s">
        <v>4898</v>
      </c>
    </row>
    <row r="423" spans="1:9" x14ac:dyDescent="0.25">
      <c r="A423" t="s">
        <v>3520</v>
      </c>
      <c r="B423">
        <v>75421677</v>
      </c>
      <c r="C423" t="s">
        <v>16</v>
      </c>
      <c r="D423" t="s">
        <v>16</v>
      </c>
      <c r="E423" t="s">
        <v>16</v>
      </c>
      <c r="F423" t="s">
        <v>16</v>
      </c>
      <c r="G423" t="s">
        <v>3368</v>
      </c>
      <c r="H423">
        <v>1</v>
      </c>
      <c r="I423" t="s">
        <v>4892</v>
      </c>
    </row>
    <row r="424" spans="1:9" x14ac:dyDescent="0.25">
      <c r="A424" t="s">
        <v>8888</v>
      </c>
      <c r="B424">
        <v>86659222</v>
      </c>
      <c r="C424" t="s">
        <v>16</v>
      </c>
      <c r="D424" t="s">
        <v>16</v>
      </c>
      <c r="E424" t="s">
        <v>16</v>
      </c>
      <c r="F424" t="s">
        <v>16</v>
      </c>
      <c r="G424" t="s">
        <v>40888</v>
      </c>
      <c r="H424">
        <v>1</v>
      </c>
      <c r="I424" t="s">
        <v>42257</v>
      </c>
    </row>
    <row r="425" spans="1:9" x14ac:dyDescent="0.25">
      <c r="A425" t="s">
        <v>41033</v>
      </c>
      <c r="B425">
        <v>86659222</v>
      </c>
      <c r="C425" t="s">
        <v>16</v>
      </c>
      <c r="D425" t="s">
        <v>16</v>
      </c>
      <c r="E425" t="s">
        <v>16</v>
      </c>
      <c r="F425" t="s">
        <v>16</v>
      </c>
      <c r="G425" t="s">
        <v>40888</v>
      </c>
      <c r="H425">
        <v>1</v>
      </c>
      <c r="I425" t="s">
        <v>42257</v>
      </c>
    </row>
    <row r="426" spans="1:9" x14ac:dyDescent="0.25">
      <c r="A426" t="s">
        <v>41034</v>
      </c>
      <c r="B426">
        <v>86659222</v>
      </c>
      <c r="C426" t="s">
        <v>16</v>
      </c>
      <c r="D426" t="s">
        <v>16</v>
      </c>
      <c r="E426" t="s">
        <v>16</v>
      </c>
      <c r="F426" t="s">
        <v>16</v>
      </c>
      <c r="G426" t="s">
        <v>40888</v>
      </c>
      <c r="H426">
        <v>1</v>
      </c>
      <c r="I426" t="s">
        <v>42257</v>
      </c>
    </row>
    <row r="427" spans="1:9" x14ac:dyDescent="0.25">
      <c r="A427" t="s">
        <v>41035</v>
      </c>
      <c r="B427">
        <v>86659222</v>
      </c>
      <c r="C427" t="s">
        <v>16</v>
      </c>
      <c r="D427" t="s">
        <v>16</v>
      </c>
      <c r="E427" t="s">
        <v>16</v>
      </c>
      <c r="F427" t="s">
        <v>16</v>
      </c>
      <c r="G427" t="s">
        <v>40888</v>
      </c>
      <c r="H427">
        <v>1</v>
      </c>
      <c r="I427" t="s">
        <v>42257</v>
      </c>
    </row>
    <row r="428" spans="1:9" x14ac:dyDescent="0.25">
      <c r="A428" t="s">
        <v>41036</v>
      </c>
      <c r="B428">
        <v>86659222</v>
      </c>
      <c r="C428" t="s">
        <v>16</v>
      </c>
      <c r="D428" t="s">
        <v>16</v>
      </c>
      <c r="E428" t="s">
        <v>16</v>
      </c>
      <c r="F428" t="s">
        <v>16</v>
      </c>
      <c r="G428" t="s">
        <v>40888</v>
      </c>
      <c r="H428">
        <v>1</v>
      </c>
      <c r="I428" t="s">
        <v>42257</v>
      </c>
    </row>
    <row r="429" spans="1:9" x14ac:dyDescent="0.25">
      <c r="A429" t="s">
        <v>8182</v>
      </c>
      <c r="B429">
        <v>86659222</v>
      </c>
      <c r="C429" t="s">
        <v>16</v>
      </c>
      <c r="D429" t="s">
        <v>16</v>
      </c>
      <c r="E429" t="s">
        <v>16</v>
      </c>
      <c r="F429" t="s">
        <v>16</v>
      </c>
      <c r="G429" t="s">
        <v>40888</v>
      </c>
      <c r="H429">
        <v>1</v>
      </c>
      <c r="I429" t="s">
        <v>42257</v>
      </c>
    </row>
    <row r="430" spans="1:9" x14ac:dyDescent="0.25">
      <c r="A430" t="s">
        <v>41037</v>
      </c>
      <c r="B430">
        <v>86659222</v>
      </c>
      <c r="C430" t="s">
        <v>16</v>
      </c>
      <c r="D430" t="s">
        <v>16</v>
      </c>
      <c r="E430" t="s">
        <v>16</v>
      </c>
      <c r="F430" t="s">
        <v>16</v>
      </c>
      <c r="G430" t="s">
        <v>40888</v>
      </c>
      <c r="H430">
        <v>1</v>
      </c>
      <c r="I430" t="s">
        <v>42257</v>
      </c>
    </row>
    <row r="431" spans="1:9" x14ac:dyDescent="0.25">
      <c r="A431" t="s">
        <v>41038</v>
      </c>
      <c r="B431">
        <v>86659222</v>
      </c>
      <c r="C431" t="s">
        <v>16</v>
      </c>
      <c r="D431" t="s">
        <v>16</v>
      </c>
      <c r="E431" t="s">
        <v>16</v>
      </c>
      <c r="F431" t="s">
        <v>16</v>
      </c>
      <c r="G431" t="s">
        <v>40888</v>
      </c>
      <c r="H431">
        <v>1</v>
      </c>
      <c r="I431" t="s">
        <v>42257</v>
      </c>
    </row>
    <row r="432" spans="1:9" x14ac:dyDescent="0.25">
      <c r="A432" t="s">
        <v>41039</v>
      </c>
      <c r="B432">
        <v>86659222</v>
      </c>
      <c r="C432" t="s">
        <v>16</v>
      </c>
      <c r="D432" t="s">
        <v>16</v>
      </c>
      <c r="E432" t="s">
        <v>16</v>
      </c>
      <c r="F432" t="s">
        <v>16</v>
      </c>
      <c r="G432" t="s">
        <v>40888</v>
      </c>
      <c r="H432">
        <v>1</v>
      </c>
      <c r="I432" t="s">
        <v>42257</v>
      </c>
    </row>
    <row r="433" spans="1:9" x14ac:dyDescent="0.25">
      <c r="A433" t="s">
        <v>41040</v>
      </c>
      <c r="B433">
        <v>86659222</v>
      </c>
      <c r="C433" t="s">
        <v>16</v>
      </c>
      <c r="D433" t="s">
        <v>16</v>
      </c>
      <c r="E433" t="s">
        <v>16</v>
      </c>
      <c r="F433" t="s">
        <v>16</v>
      </c>
      <c r="G433" t="s">
        <v>40888</v>
      </c>
      <c r="H433">
        <v>1</v>
      </c>
      <c r="I433" t="s">
        <v>42257</v>
      </c>
    </row>
    <row r="434" spans="1:9" x14ac:dyDescent="0.25">
      <c r="A434" t="s">
        <v>41041</v>
      </c>
      <c r="B434">
        <v>86659222</v>
      </c>
      <c r="C434" t="s">
        <v>16</v>
      </c>
      <c r="D434" t="s">
        <v>16</v>
      </c>
      <c r="E434" t="s">
        <v>16</v>
      </c>
      <c r="F434" t="s">
        <v>16</v>
      </c>
      <c r="G434" t="s">
        <v>40888</v>
      </c>
      <c r="H434">
        <v>1</v>
      </c>
      <c r="I434" t="s">
        <v>42257</v>
      </c>
    </row>
    <row r="435" spans="1:9" x14ac:dyDescent="0.25">
      <c r="A435" t="s">
        <v>40914</v>
      </c>
      <c r="B435">
        <v>86659222</v>
      </c>
      <c r="C435" t="s">
        <v>16</v>
      </c>
      <c r="D435" t="s">
        <v>16</v>
      </c>
      <c r="E435" t="s">
        <v>16</v>
      </c>
      <c r="F435" t="s">
        <v>16</v>
      </c>
      <c r="G435" t="s">
        <v>40888</v>
      </c>
      <c r="H435">
        <v>1</v>
      </c>
      <c r="I435" t="s">
        <v>42257</v>
      </c>
    </row>
    <row r="436" spans="1:9" x14ac:dyDescent="0.25">
      <c r="A436" t="s">
        <v>41182</v>
      </c>
      <c r="B436">
        <v>86659222</v>
      </c>
      <c r="C436" t="s">
        <v>16</v>
      </c>
      <c r="D436" t="s">
        <v>16</v>
      </c>
      <c r="E436" t="s">
        <v>16</v>
      </c>
      <c r="F436" t="s">
        <v>16</v>
      </c>
      <c r="G436" t="s">
        <v>40888</v>
      </c>
      <c r="H436">
        <v>1</v>
      </c>
      <c r="I436" t="s">
        <v>42257</v>
      </c>
    </row>
    <row r="437" spans="1:9" x14ac:dyDescent="0.25">
      <c r="A437" t="s">
        <v>10255</v>
      </c>
      <c r="B437">
        <v>75577000</v>
      </c>
      <c r="C437" t="s">
        <v>16</v>
      </c>
      <c r="D437" t="s">
        <v>16</v>
      </c>
      <c r="E437" t="s">
        <v>16</v>
      </c>
      <c r="F437" t="s">
        <v>16</v>
      </c>
      <c r="G437" t="s">
        <v>3759</v>
      </c>
      <c r="H437">
        <v>1</v>
      </c>
      <c r="I437" t="s">
        <v>4898</v>
      </c>
    </row>
    <row r="438" spans="1:9" x14ac:dyDescent="0.25">
      <c r="A438" t="s">
        <v>41021</v>
      </c>
      <c r="B438">
        <v>86659222</v>
      </c>
      <c r="C438" t="s">
        <v>16</v>
      </c>
      <c r="D438" t="s">
        <v>16</v>
      </c>
      <c r="E438" t="s">
        <v>16</v>
      </c>
      <c r="F438" t="s">
        <v>16</v>
      </c>
      <c r="G438" t="s">
        <v>40888</v>
      </c>
      <c r="H438">
        <v>1</v>
      </c>
      <c r="I438" t="s">
        <v>42257</v>
      </c>
    </row>
    <row r="439" spans="1:9" x14ac:dyDescent="0.25">
      <c r="A439" t="s">
        <v>8189</v>
      </c>
      <c r="B439">
        <v>74762273</v>
      </c>
      <c r="C439" t="s">
        <v>16</v>
      </c>
      <c r="D439" t="s">
        <v>16</v>
      </c>
      <c r="E439" t="s">
        <v>16</v>
      </c>
      <c r="F439" t="s">
        <v>16</v>
      </c>
      <c r="G439" t="s">
        <v>154</v>
      </c>
      <c r="H439">
        <v>1</v>
      </c>
      <c r="I439" t="s">
        <v>4887</v>
      </c>
    </row>
    <row r="440" spans="1:9" x14ac:dyDescent="0.25">
      <c r="A440" t="s">
        <v>41019</v>
      </c>
      <c r="B440">
        <v>86659222</v>
      </c>
      <c r="C440" t="s">
        <v>16</v>
      </c>
      <c r="D440" t="s">
        <v>16</v>
      </c>
      <c r="E440" t="s">
        <v>16</v>
      </c>
      <c r="F440" t="s">
        <v>16</v>
      </c>
      <c r="G440" t="s">
        <v>40888</v>
      </c>
      <c r="H440">
        <v>1</v>
      </c>
      <c r="I440" t="s">
        <v>42257</v>
      </c>
    </row>
    <row r="441" spans="1:9" x14ac:dyDescent="0.25">
      <c r="A441" t="s">
        <v>41676</v>
      </c>
      <c r="B441">
        <v>86659222</v>
      </c>
      <c r="C441" t="s">
        <v>16</v>
      </c>
      <c r="D441" t="s">
        <v>16</v>
      </c>
      <c r="E441" t="s">
        <v>16</v>
      </c>
      <c r="F441" t="s">
        <v>16</v>
      </c>
      <c r="G441" t="s">
        <v>40888</v>
      </c>
      <c r="H441">
        <v>1</v>
      </c>
      <c r="I441" t="s">
        <v>42257</v>
      </c>
    </row>
    <row r="442" spans="1:9" x14ac:dyDescent="0.25">
      <c r="A442" t="s">
        <v>41024</v>
      </c>
      <c r="B442">
        <v>86659222</v>
      </c>
      <c r="C442" t="s">
        <v>16</v>
      </c>
      <c r="D442" t="s">
        <v>16</v>
      </c>
      <c r="E442" t="s">
        <v>16</v>
      </c>
      <c r="F442" t="s">
        <v>16</v>
      </c>
      <c r="G442" t="s">
        <v>40888</v>
      </c>
      <c r="H442">
        <v>1</v>
      </c>
      <c r="I442" t="s">
        <v>42257</v>
      </c>
    </row>
    <row r="443" spans="1:9" x14ac:dyDescent="0.25">
      <c r="A443" t="s">
        <v>41025</v>
      </c>
      <c r="B443">
        <v>86659222</v>
      </c>
      <c r="C443" t="s">
        <v>16</v>
      </c>
      <c r="D443" t="s">
        <v>16</v>
      </c>
      <c r="E443" t="s">
        <v>16</v>
      </c>
      <c r="F443" t="s">
        <v>16</v>
      </c>
      <c r="G443" t="s">
        <v>40888</v>
      </c>
      <c r="H443">
        <v>1</v>
      </c>
      <c r="I443" t="s">
        <v>42257</v>
      </c>
    </row>
    <row r="444" spans="1:9" x14ac:dyDescent="0.25">
      <c r="A444" t="s">
        <v>8883</v>
      </c>
      <c r="B444">
        <v>75577000</v>
      </c>
      <c r="C444" t="s">
        <v>16</v>
      </c>
      <c r="D444" t="s">
        <v>16</v>
      </c>
      <c r="E444" t="s">
        <v>16</v>
      </c>
      <c r="F444" t="s">
        <v>16</v>
      </c>
      <c r="G444" t="s">
        <v>3759</v>
      </c>
      <c r="H444">
        <v>1</v>
      </c>
      <c r="I444" t="s">
        <v>4898</v>
      </c>
    </row>
    <row r="445" spans="1:9" x14ac:dyDescent="0.25">
      <c r="A445" t="s">
        <v>14190</v>
      </c>
      <c r="B445">
        <v>74762273</v>
      </c>
      <c r="C445" t="s">
        <v>16</v>
      </c>
      <c r="D445" t="s">
        <v>16</v>
      </c>
      <c r="E445" t="s">
        <v>16</v>
      </c>
      <c r="F445" t="s">
        <v>16</v>
      </c>
      <c r="G445" t="s">
        <v>154</v>
      </c>
      <c r="H445">
        <v>1</v>
      </c>
      <c r="I445" t="s">
        <v>4887</v>
      </c>
    </row>
    <row r="446" spans="1:9" x14ac:dyDescent="0.25">
      <c r="A446" t="s">
        <v>41020</v>
      </c>
      <c r="B446">
        <v>86659222</v>
      </c>
      <c r="C446" t="s">
        <v>16</v>
      </c>
      <c r="D446" t="s">
        <v>16</v>
      </c>
      <c r="E446" t="s">
        <v>16</v>
      </c>
      <c r="F446" t="s">
        <v>16</v>
      </c>
      <c r="G446" t="s">
        <v>40888</v>
      </c>
      <c r="H446">
        <v>1</v>
      </c>
      <c r="I446" t="s">
        <v>42257</v>
      </c>
    </row>
    <row r="447" spans="1:9" x14ac:dyDescent="0.25">
      <c r="A447" t="s">
        <v>41022</v>
      </c>
      <c r="B447">
        <v>86659222</v>
      </c>
      <c r="C447" t="s">
        <v>16</v>
      </c>
      <c r="D447" t="s">
        <v>16</v>
      </c>
      <c r="E447" t="s">
        <v>16</v>
      </c>
      <c r="F447" t="s">
        <v>16</v>
      </c>
      <c r="G447" t="s">
        <v>40888</v>
      </c>
      <c r="H447">
        <v>1</v>
      </c>
      <c r="I447" t="s">
        <v>42257</v>
      </c>
    </row>
    <row r="448" spans="1:9" x14ac:dyDescent="0.25">
      <c r="A448" t="s">
        <v>41673</v>
      </c>
      <c r="B448">
        <v>86659222</v>
      </c>
      <c r="C448" t="s">
        <v>16</v>
      </c>
      <c r="D448" t="s">
        <v>16</v>
      </c>
      <c r="E448" t="s">
        <v>16</v>
      </c>
      <c r="F448" t="s">
        <v>16</v>
      </c>
      <c r="G448" t="s">
        <v>40888</v>
      </c>
      <c r="H448">
        <v>1</v>
      </c>
      <c r="I448" t="s">
        <v>42257</v>
      </c>
    </row>
    <row r="449" spans="1:9" x14ac:dyDescent="0.25">
      <c r="A449" t="s">
        <v>41674</v>
      </c>
      <c r="B449">
        <v>86659222</v>
      </c>
      <c r="C449" t="s">
        <v>16</v>
      </c>
      <c r="D449" t="s">
        <v>16</v>
      </c>
      <c r="E449" t="s">
        <v>16</v>
      </c>
      <c r="F449" t="s">
        <v>16</v>
      </c>
      <c r="G449" t="s">
        <v>40888</v>
      </c>
      <c r="H449">
        <v>1</v>
      </c>
      <c r="I449" t="s">
        <v>42257</v>
      </c>
    </row>
    <row r="450" spans="1:9" x14ac:dyDescent="0.25">
      <c r="A450" t="s">
        <v>41677</v>
      </c>
      <c r="B450">
        <v>86659222</v>
      </c>
      <c r="C450" t="s">
        <v>16</v>
      </c>
      <c r="D450" t="s">
        <v>16</v>
      </c>
      <c r="E450" t="s">
        <v>16</v>
      </c>
      <c r="F450" t="s">
        <v>16</v>
      </c>
      <c r="G450" t="s">
        <v>40888</v>
      </c>
      <c r="H450">
        <v>1</v>
      </c>
      <c r="I450" t="s">
        <v>42257</v>
      </c>
    </row>
    <row r="451" spans="1:9" x14ac:dyDescent="0.25">
      <c r="A451" t="s">
        <v>41026</v>
      </c>
      <c r="B451">
        <v>86659222</v>
      </c>
      <c r="C451" t="s">
        <v>16</v>
      </c>
      <c r="D451" t="s">
        <v>16</v>
      </c>
      <c r="E451" t="s">
        <v>16</v>
      </c>
      <c r="F451" t="s">
        <v>16</v>
      </c>
      <c r="G451" t="s">
        <v>40888</v>
      </c>
      <c r="H451">
        <v>1</v>
      </c>
      <c r="I451" t="s">
        <v>42257</v>
      </c>
    </row>
    <row r="452" spans="1:9" x14ac:dyDescent="0.25">
      <c r="A452" t="s">
        <v>41672</v>
      </c>
      <c r="B452">
        <v>86659222</v>
      </c>
      <c r="C452" t="s">
        <v>16</v>
      </c>
      <c r="D452" t="s">
        <v>16</v>
      </c>
      <c r="E452" t="s">
        <v>16</v>
      </c>
      <c r="F452" t="s">
        <v>16</v>
      </c>
      <c r="G452" t="s">
        <v>40888</v>
      </c>
      <c r="H452">
        <v>1</v>
      </c>
      <c r="I452" t="s">
        <v>42257</v>
      </c>
    </row>
    <row r="453" spans="1:9" x14ac:dyDescent="0.25">
      <c r="A453" t="s">
        <v>41675</v>
      </c>
      <c r="B453">
        <v>86659222</v>
      </c>
      <c r="C453" t="s">
        <v>16</v>
      </c>
      <c r="D453" t="s">
        <v>16</v>
      </c>
      <c r="E453" t="s">
        <v>16</v>
      </c>
      <c r="F453" t="s">
        <v>16</v>
      </c>
      <c r="G453" t="s">
        <v>40888</v>
      </c>
      <c r="H453">
        <v>1</v>
      </c>
      <c r="I453" t="s">
        <v>42257</v>
      </c>
    </row>
    <row r="454" spans="1:9" x14ac:dyDescent="0.25">
      <c r="A454" t="s">
        <v>41023</v>
      </c>
      <c r="B454">
        <v>86659222</v>
      </c>
      <c r="C454" t="s">
        <v>16</v>
      </c>
      <c r="D454" t="s">
        <v>16</v>
      </c>
      <c r="E454" t="s">
        <v>16</v>
      </c>
      <c r="F454" t="s">
        <v>16</v>
      </c>
      <c r="G454" t="s">
        <v>40888</v>
      </c>
      <c r="H454">
        <v>1</v>
      </c>
      <c r="I454" t="s">
        <v>42257</v>
      </c>
    </row>
    <row r="455" spans="1:9" x14ac:dyDescent="0.25">
      <c r="A455" t="s">
        <v>41027</v>
      </c>
      <c r="B455">
        <v>86659222</v>
      </c>
      <c r="C455" t="s">
        <v>16</v>
      </c>
      <c r="D455" t="s">
        <v>16</v>
      </c>
      <c r="E455" t="s">
        <v>16</v>
      </c>
      <c r="F455" t="s">
        <v>16</v>
      </c>
      <c r="G455" t="s">
        <v>40888</v>
      </c>
      <c r="H455">
        <v>1</v>
      </c>
      <c r="I455" t="s">
        <v>42257</v>
      </c>
    </row>
    <row r="456" spans="1:9" x14ac:dyDescent="0.25">
      <c r="A456" t="s">
        <v>11901</v>
      </c>
      <c r="B456">
        <v>86659222</v>
      </c>
      <c r="C456" t="s">
        <v>16</v>
      </c>
      <c r="D456" t="s">
        <v>16</v>
      </c>
      <c r="E456" t="s">
        <v>16</v>
      </c>
      <c r="F456" t="s">
        <v>16</v>
      </c>
      <c r="G456" t="s">
        <v>40888</v>
      </c>
      <c r="H456">
        <v>1</v>
      </c>
      <c r="I456" t="s">
        <v>42257</v>
      </c>
    </row>
    <row r="457" spans="1:9" x14ac:dyDescent="0.25">
      <c r="A457" t="s">
        <v>11902</v>
      </c>
      <c r="B457">
        <v>86659222</v>
      </c>
      <c r="C457" t="s">
        <v>16</v>
      </c>
      <c r="D457" t="s">
        <v>16</v>
      </c>
      <c r="E457" t="s">
        <v>16</v>
      </c>
      <c r="F457" t="s">
        <v>16</v>
      </c>
      <c r="G457" t="s">
        <v>40888</v>
      </c>
      <c r="H457">
        <v>1</v>
      </c>
      <c r="I457" t="s">
        <v>42257</v>
      </c>
    </row>
    <row r="458" spans="1:9" x14ac:dyDescent="0.25">
      <c r="A458" t="s">
        <v>11733</v>
      </c>
      <c r="B458">
        <v>86659222</v>
      </c>
      <c r="C458" t="s">
        <v>16</v>
      </c>
      <c r="D458" t="s">
        <v>16</v>
      </c>
      <c r="E458" t="s">
        <v>16</v>
      </c>
      <c r="F458" t="s">
        <v>16</v>
      </c>
      <c r="G458" t="s">
        <v>40888</v>
      </c>
      <c r="H458">
        <v>1</v>
      </c>
      <c r="I458" t="s">
        <v>42257</v>
      </c>
    </row>
    <row r="459" spans="1:9" x14ac:dyDescent="0.25">
      <c r="A459" t="s">
        <v>11734</v>
      </c>
      <c r="B459">
        <v>86659222</v>
      </c>
      <c r="C459" t="s">
        <v>16</v>
      </c>
      <c r="D459" t="s">
        <v>16</v>
      </c>
      <c r="E459" t="s">
        <v>16</v>
      </c>
      <c r="F459" t="s">
        <v>16</v>
      </c>
      <c r="G459" t="s">
        <v>40888</v>
      </c>
      <c r="H459">
        <v>1</v>
      </c>
      <c r="I459" t="s">
        <v>42257</v>
      </c>
    </row>
    <row r="460" spans="1:9" x14ac:dyDescent="0.25">
      <c r="A460" t="s">
        <v>41083</v>
      </c>
      <c r="B460">
        <v>86659222</v>
      </c>
      <c r="C460" t="s">
        <v>16</v>
      </c>
      <c r="D460" t="s">
        <v>16</v>
      </c>
      <c r="E460" t="s">
        <v>16</v>
      </c>
      <c r="F460" t="s">
        <v>16</v>
      </c>
      <c r="G460" t="s">
        <v>40888</v>
      </c>
      <c r="H460">
        <v>1</v>
      </c>
      <c r="I460" t="s">
        <v>42257</v>
      </c>
    </row>
    <row r="461" spans="1:9" x14ac:dyDescent="0.25">
      <c r="A461" t="s">
        <v>41078</v>
      </c>
      <c r="B461">
        <v>86659222</v>
      </c>
      <c r="C461" t="s">
        <v>16</v>
      </c>
      <c r="D461" t="s">
        <v>16</v>
      </c>
      <c r="E461" t="s">
        <v>16</v>
      </c>
      <c r="F461" t="s">
        <v>16</v>
      </c>
      <c r="G461" t="s">
        <v>40888</v>
      </c>
      <c r="H461">
        <v>1</v>
      </c>
      <c r="I461" t="s">
        <v>42257</v>
      </c>
    </row>
    <row r="462" spans="1:9" x14ac:dyDescent="0.25">
      <c r="A462" t="s">
        <v>41909</v>
      </c>
      <c r="B462">
        <v>86659222</v>
      </c>
      <c r="C462" t="s">
        <v>16</v>
      </c>
      <c r="D462" t="s">
        <v>16</v>
      </c>
      <c r="E462" t="s">
        <v>16</v>
      </c>
      <c r="F462" t="s">
        <v>16</v>
      </c>
      <c r="G462" t="s">
        <v>40888</v>
      </c>
      <c r="H462">
        <v>1</v>
      </c>
      <c r="I462" t="s">
        <v>42257</v>
      </c>
    </row>
    <row r="463" spans="1:9" x14ac:dyDescent="0.25">
      <c r="A463" t="s">
        <v>41911</v>
      </c>
      <c r="B463">
        <v>86659222</v>
      </c>
      <c r="C463" t="s">
        <v>16</v>
      </c>
      <c r="D463" t="s">
        <v>16</v>
      </c>
      <c r="E463" t="s">
        <v>16</v>
      </c>
      <c r="F463" t="s">
        <v>16</v>
      </c>
      <c r="G463" t="s">
        <v>40888</v>
      </c>
      <c r="H463">
        <v>1</v>
      </c>
      <c r="I463" t="s">
        <v>42257</v>
      </c>
    </row>
    <row r="464" spans="1:9" x14ac:dyDescent="0.25">
      <c r="A464" t="s">
        <v>41910</v>
      </c>
      <c r="B464">
        <v>86659222</v>
      </c>
      <c r="C464" t="s">
        <v>16</v>
      </c>
      <c r="D464" t="s">
        <v>16</v>
      </c>
      <c r="E464" t="s">
        <v>16</v>
      </c>
      <c r="F464" t="s">
        <v>16</v>
      </c>
      <c r="G464" t="s">
        <v>40888</v>
      </c>
      <c r="H464">
        <v>1</v>
      </c>
      <c r="I464" t="s">
        <v>42257</v>
      </c>
    </row>
    <row r="465" spans="1:9" x14ac:dyDescent="0.25">
      <c r="A465" t="s">
        <v>41912</v>
      </c>
      <c r="B465">
        <v>86659222</v>
      </c>
      <c r="C465" t="s">
        <v>16</v>
      </c>
      <c r="D465" t="s">
        <v>16</v>
      </c>
      <c r="E465" t="s">
        <v>16</v>
      </c>
      <c r="F465" t="s">
        <v>16</v>
      </c>
      <c r="G465" t="s">
        <v>40888</v>
      </c>
      <c r="H465">
        <v>1</v>
      </c>
      <c r="I465" t="s">
        <v>42257</v>
      </c>
    </row>
    <row r="466" spans="1:9" x14ac:dyDescent="0.25">
      <c r="A466" t="s">
        <v>41913</v>
      </c>
      <c r="B466">
        <v>86659222</v>
      </c>
      <c r="C466" t="s">
        <v>16</v>
      </c>
      <c r="D466" t="s">
        <v>16</v>
      </c>
      <c r="E466" t="s">
        <v>16</v>
      </c>
      <c r="F466" t="s">
        <v>16</v>
      </c>
      <c r="G466" t="s">
        <v>40888</v>
      </c>
      <c r="H466">
        <v>1</v>
      </c>
      <c r="I466" t="s">
        <v>42257</v>
      </c>
    </row>
    <row r="467" spans="1:9" x14ac:dyDescent="0.25">
      <c r="A467" t="s">
        <v>41914</v>
      </c>
      <c r="B467">
        <v>86659222</v>
      </c>
      <c r="C467" t="s">
        <v>16</v>
      </c>
      <c r="D467" t="s">
        <v>16</v>
      </c>
      <c r="E467" t="s">
        <v>16</v>
      </c>
      <c r="F467" t="s">
        <v>16</v>
      </c>
      <c r="G467" t="s">
        <v>40888</v>
      </c>
      <c r="H467">
        <v>1</v>
      </c>
      <c r="I467" t="s">
        <v>42257</v>
      </c>
    </row>
    <row r="468" spans="1:9" x14ac:dyDescent="0.25">
      <c r="A468" t="s">
        <v>40890</v>
      </c>
      <c r="B468">
        <v>86659222</v>
      </c>
      <c r="C468" t="s">
        <v>16</v>
      </c>
      <c r="D468" t="s">
        <v>16</v>
      </c>
      <c r="E468" t="s">
        <v>16</v>
      </c>
      <c r="F468" t="s">
        <v>16</v>
      </c>
      <c r="G468" t="s">
        <v>40888</v>
      </c>
      <c r="H468">
        <v>1</v>
      </c>
      <c r="I468" t="s">
        <v>42257</v>
      </c>
    </row>
    <row r="469" spans="1:9" x14ac:dyDescent="0.25">
      <c r="A469" t="s">
        <v>40891</v>
      </c>
      <c r="B469">
        <v>86659222</v>
      </c>
      <c r="C469" t="s">
        <v>16</v>
      </c>
      <c r="D469" t="s">
        <v>16</v>
      </c>
      <c r="E469" t="s">
        <v>16</v>
      </c>
      <c r="F469" t="s">
        <v>16</v>
      </c>
      <c r="G469" t="s">
        <v>40888</v>
      </c>
      <c r="H469">
        <v>1</v>
      </c>
      <c r="I469" t="s">
        <v>42257</v>
      </c>
    </row>
    <row r="470" spans="1:9" x14ac:dyDescent="0.25">
      <c r="A470" t="s">
        <v>40889</v>
      </c>
      <c r="B470">
        <v>86659222</v>
      </c>
      <c r="C470" t="s">
        <v>16</v>
      </c>
      <c r="D470" t="s">
        <v>16</v>
      </c>
      <c r="E470" t="s">
        <v>16</v>
      </c>
      <c r="F470" t="s">
        <v>16</v>
      </c>
      <c r="G470" t="s">
        <v>40888</v>
      </c>
      <c r="H470">
        <v>1</v>
      </c>
      <c r="I470" t="s">
        <v>42257</v>
      </c>
    </row>
    <row r="471" spans="1:9" x14ac:dyDescent="0.25">
      <c r="A471" t="s">
        <v>40887</v>
      </c>
      <c r="B471">
        <v>86659222</v>
      </c>
      <c r="C471" t="s">
        <v>16</v>
      </c>
      <c r="D471" t="s">
        <v>16</v>
      </c>
      <c r="E471" t="s">
        <v>16</v>
      </c>
      <c r="F471" t="s">
        <v>16</v>
      </c>
      <c r="G471" t="s">
        <v>40888</v>
      </c>
      <c r="H471">
        <v>1</v>
      </c>
      <c r="I471" t="s">
        <v>42257</v>
      </c>
    </row>
    <row r="472" spans="1:9" x14ac:dyDescent="0.25">
      <c r="A472" t="s">
        <v>10613</v>
      </c>
      <c r="B472">
        <v>75577000</v>
      </c>
      <c r="C472" t="s">
        <v>16</v>
      </c>
      <c r="D472" t="s">
        <v>16</v>
      </c>
      <c r="E472" t="s">
        <v>16</v>
      </c>
      <c r="F472" t="s">
        <v>16</v>
      </c>
      <c r="G472" t="s">
        <v>3759</v>
      </c>
      <c r="H472">
        <v>1</v>
      </c>
      <c r="I472" t="s">
        <v>4898</v>
      </c>
    </row>
    <row r="473" spans="1:9" x14ac:dyDescent="0.25">
      <c r="A473" t="s">
        <v>10614</v>
      </c>
      <c r="B473">
        <v>75577000</v>
      </c>
      <c r="C473" t="s">
        <v>16</v>
      </c>
      <c r="D473" t="s">
        <v>16</v>
      </c>
      <c r="E473" t="s">
        <v>16</v>
      </c>
      <c r="F473" t="s">
        <v>16</v>
      </c>
      <c r="G473" t="s">
        <v>3759</v>
      </c>
      <c r="H473">
        <v>1</v>
      </c>
      <c r="I473" t="s">
        <v>4898</v>
      </c>
    </row>
    <row r="474" spans="1:9" x14ac:dyDescent="0.25">
      <c r="A474" t="s">
        <v>11215</v>
      </c>
      <c r="B474">
        <v>75763222</v>
      </c>
      <c r="C474" t="s">
        <v>16</v>
      </c>
      <c r="D474" t="s">
        <v>16</v>
      </c>
      <c r="E474" t="s">
        <v>16</v>
      </c>
      <c r="F474" t="s">
        <v>16</v>
      </c>
      <c r="G474" t="s">
        <v>4847</v>
      </c>
      <c r="H474">
        <v>1</v>
      </c>
      <c r="I474" t="s">
        <v>4921</v>
      </c>
    </row>
    <row r="475" spans="1:9" x14ac:dyDescent="0.25">
      <c r="A475" t="s">
        <v>11216</v>
      </c>
      <c r="B475">
        <v>75763222</v>
      </c>
      <c r="C475" t="s">
        <v>16</v>
      </c>
      <c r="D475" t="s">
        <v>16</v>
      </c>
      <c r="E475" t="s">
        <v>16</v>
      </c>
      <c r="F475" t="s">
        <v>16</v>
      </c>
      <c r="G475" t="s">
        <v>4847</v>
      </c>
      <c r="H475">
        <v>1</v>
      </c>
      <c r="I475" t="s">
        <v>4921</v>
      </c>
    </row>
    <row r="476" spans="1:9" x14ac:dyDescent="0.25">
      <c r="A476" t="s">
        <v>11217</v>
      </c>
      <c r="B476">
        <v>75763222</v>
      </c>
      <c r="C476" t="s">
        <v>16</v>
      </c>
      <c r="D476" t="s">
        <v>16</v>
      </c>
      <c r="E476" t="s">
        <v>16</v>
      </c>
      <c r="F476" t="s">
        <v>16</v>
      </c>
      <c r="G476" t="s">
        <v>4847</v>
      </c>
      <c r="H476">
        <v>1</v>
      </c>
      <c r="I476" t="s">
        <v>4921</v>
      </c>
    </row>
    <row r="477" spans="1:9" x14ac:dyDescent="0.25">
      <c r="A477" t="s">
        <v>11211</v>
      </c>
      <c r="B477">
        <v>75763222</v>
      </c>
      <c r="C477" t="s">
        <v>16</v>
      </c>
      <c r="D477" t="s">
        <v>16</v>
      </c>
      <c r="E477" t="s">
        <v>16</v>
      </c>
      <c r="F477" t="s">
        <v>16</v>
      </c>
      <c r="G477" t="s">
        <v>4847</v>
      </c>
      <c r="H477">
        <v>1</v>
      </c>
      <c r="I477" t="s">
        <v>4921</v>
      </c>
    </row>
    <row r="478" spans="1:9" x14ac:dyDescent="0.25">
      <c r="A478" t="s">
        <v>11198</v>
      </c>
      <c r="B478">
        <v>75763222</v>
      </c>
      <c r="C478" t="s">
        <v>16</v>
      </c>
      <c r="D478" t="s">
        <v>16</v>
      </c>
      <c r="E478" t="s">
        <v>16</v>
      </c>
      <c r="F478" t="s">
        <v>16</v>
      </c>
      <c r="G478" t="s">
        <v>4847</v>
      </c>
      <c r="H478">
        <v>1</v>
      </c>
      <c r="I478" t="s">
        <v>4921</v>
      </c>
    </row>
    <row r="479" spans="1:9" x14ac:dyDescent="0.25">
      <c r="A479" t="s">
        <v>11202</v>
      </c>
      <c r="B479">
        <v>75763222</v>
      </c>
      <c r="C479" t="s">
        <v>16</v>
      </c>
      <c r="D479" t="s">
        <v>16</v>
      </c>
      <c r="E479" t="s">
        <v>16</v>
      </c>
      <c r="F479" t="s">
        <v>16</v>
      </c>
      <c r="G479" t="s">
        <v>4847</v>
      </c>
      <c r="H479">
        <v>1</v>
      </c>
      <c r="I479" t="s">
        <v>4921</v>
      </c>
    </row>
    <row r="480" spans="1:9" x14ac:dyDescent="0.25">
      <c r="A480" t="s">
        <v>11212</v>
      </c>
      <c r="B480">
        <v>75763222</v>
      </c>
      <c r="C480" t="s">
        <v>16</v>
      </c>
      <c r="D480" t="s">
        <v>16</v>
      </c>
      <c r="E480" t="s">
        <v>16</v>
      </c>
      <c r="F480" t="s">
        <v>16</v>
      </c>
      <c r="G480" t="s">
        <v>4847</v>
      </c>
      <c r="H480">
        <v>1</v>
      </c>
      <c r="I480" t="s">
        <v>4921</v>
      </c>
    </row>
    <row r="481" spans="1:9" x14ac:dyDescent="0.25">
      <c r="A481" t="s">
        <v>11199</v>
      </c>
      <c r="B481">
        <v>75763222</v>
      </c>
      <c r="C481" t="s">
        <v>16</v>
      </c>
      <c r="D481" t="s">
        <v>16</v>
      </c>
      <c r="E481" t="s">
        <v>16</v>
      </c>
      <c r="F481" t="s">
        <v>16</v>
      </c>
      <c r="G481" t="s">
        <v>4847</v>
      </c>
      <c r="H481">
        <v>1</v>
      </c>
      <c r="I481" t="s">
        <v>4921</v>
      </c>
    </row>
    <row r="482" spans="1:9" x14ac:dyDescent="0.25">
      <c r="A482" t="s">
        <v>10506</v>
      </c>
      <c r="B482">
        <v>75763222</v>
      </c>
      <c r="C482" t="s">
        <v>16</v>
      </c>
      <c r="D482" t="s">
        <v>16</v>
      </c>
      <c r="E482" t="s">
        <v>16</v>
      </c>
      <c r="F482" t="s">
        <v>16</v>
      </c>
      <c r="G482" t="s">
        <v>4847</v>
      </c>
      <c r="H482">
        <v>1</v>
      </c>
      <c r="I482" t="s">
        <v>4921</v>
      </c>
    </row>
    <row r="483" spans="1:9" x14ac:dyDescent="0.25">
      <c r="A483" t="s">
        <v>15255</v>
      </c>
      <c r="B483">
        <v>75763222</v>
      </c>
      <c r="C483" t="s">
        <v>16</v>
      </c>
      <c r="D483" t="s">
        <v>16</v>
      </c>
      <c r="E483" t="s">
        <v>16</v>
      </c>
      <c r="F483" t="s">
        <v>16</v>
      </c>
      <c r="G483" t="s">
        <v>4847</v>
      </c>
      <c r="H483">
        <v>1</v>
      </c>
      <c r="I483" t="s">
        <v>4921</v>
      </c>
    </row>
    <row r="484" spans="1:9" x14ac:dyDescent="0.25">
      <c r="A484" t="s">
        <v>40927</v>
      </c>
      <c r="B484">
        <v>75763222</v>
      </c>
      <c r="C484" t="s">
        <v>16</v>
      </c>
      <c r="D484" t="s">
        <v>16</v>
      </c>
      <c r="E484" t="s">
        <v>16</v>
      </c>
      <c r="F484" t="s">
        <v>16</v>
      </c>
      <c r="G484" t="s">
        <v>4847</v>
      </c>
      <c r="H484">
        <v>1</v>
      </c>
      <c r="I484" t="s">
        <v>4921</v>
      </c>
    </row>
    <row r="485" spans="1:9" x14ac:dyDescent="0.25">
      <c r="A485" t="s">
        <v>11200</v>
      </c>
      <c r="B485">
        <v>75763222</v>
      </c>
      <c r="C485" t="s">
        <v>16</v>
      </c>
      <c r="D485" t="s">
        <v>16</v>
      </c>
      <c r="E485" t="s">
        <v>16</v>
      </c>
      <c r="F485" t="s">
        <v>16</v>
      </c>
      <c r="G485" t="s">
        <v>4847</v>
      </c>
      <c r="H485">
        <v>1</v>
      </c>
      <c r="I485" t="s">
        <v>4921</v>
      </c>
    </row>
    <row r="486" spans="1:9" x14ac:dyDescent="0.25">
      <c r="A486" t="s">
        <v>11207</v>
      </c>
      <c r="B486">
        <v>75763222</v>
      </c>
      <c r="C486" t="s">
        <v>16</v>
      </c>
      <c r="D486" t="s">
        <v>16</v>
      </c>
      <c r="E486" t="s">
        <v>16</v>
      </c>
      <c r="F486" t="s">
        <v>16</v>
      </c>
      <c r="G486" t="s">
        <v>4847</v>
      </c>
      <c r="H486">
        <v>1</v>
      </c>
      <c r="I486" t="s">
        <v>4921</v>
      </c>
    </row>
    <row r="487" spans="1:9" x14ac:dyDescent="0.25">
      <c r="A487" t="s">
        <v>11201</v>
      </c>
      <c r="B487">
        <v>75763222</v>
      </c>
      <c r="C487" t="s">
        <v>16</v>
      </c>
      <c r="D487" t="s">
        <v>16</v>
      </c>
      <c r="E487" t="s">
        <v>16</v>
      </c>
      <c r="F487" t="s">
        <v>16</v>
      </c>
      <c r="G487" t="s">
        <v>4847</v>
      </c>
      <c r="H487">
        <v>1</v>
      </c>
      <c r="I487" t="s">
        <v>4921</v>
      </c>
    </row>
    <row r="488" spans="1:9" x14ac:dyDescent="0.25">
      <c r="A488" t="s">
        <v>10504</v>
      </c>
      <c r="B488">
        <v>75763222</v>
      </c>
      <c r="C488" t="s">
        <v>16</v>
      </c>
      <c r="D488" t="s">
        <v>16</v>
      </c>
      <c r="E488" t="s">
        <v>16</v>
      </c>
      <c r="F488" t="s">
        <v>16</v>
      </c>
      <c r="G488" t="s">
        <v>4847</v>
      </c>
      <c r="H488">
        <v>1</v>
      </c>
      <c r="I488" t="s">
        <v>4921</v>
      </c>
    </row>
    <row r="489" spans="1:9" x14ac:dyDescent="0.25">
      <c r="A489" t="s">
        <v>10505</v>
      </c>
      <c r="B489">
        <v>75763222</v>
      </c>
      <c r="C489" t="s">
        <v>16</v>
      </c>
      <c r="D489" t="s">
        <v>16</v>
      </c>
      <c r="E489" t="s">
        <v>16</v>
      </c>
      <c r="F489" t="s">
        <v>16</v>
      </c>
      <c r="G489" t="s">
        <v>4847</v>
      </c>
      <c r="H489">
        <v>1</v>
      </c>
      <c r="I489" t="s">
        <v>4921</v>
      </c>
    </row>
    <row r="490" spans="1:9" x14ac:dyDescent="0.25">
      <c r="A490" t="s">
        <v>11203</v>
      </c>
      <c r="B490">
        <v>75763222</v>
      </c>
      <c r="C490" t="s">
        <v>16</v>
      </c>
      <c r="D490" t="s">
        <v>16</v>
      </c>
      <c r="E490" t="s">
        <v>16</v>
      </c>
      <c r="F490" t="s">
        <v>16</v>
      </c>
      <c r="G490" t="s">
        <v>4847</v>
      </c>
      <c r="H490">
        <v>1</v>
      </c>
      <c r="I490" t="s">
        <v>4921</v>
      </c>
    </row>
    <row r="491" spans="1:9" x14ac:dyDescent="0.25">
      <c r="A491" t="s">
        <v>14947</v>
      </c>
      <c r="B491">
        <v>75763222</v>
      </c>
      <c r="C491" t="s">
        <v>16</v>
      </c>
      <c r="D491" t="s">
        <v>16</v>
      </c>
      <c r="E491" t="s">
        <v>16</v>
      </c>
      <c r="F491" t="s">
        <v>16</v>
      </c>
      <c r="G491" t="s">
        <v>4847</v>
      </c>
      <c r="H491">
        <v>1</v>
      </c>
      <c r="I491" t="s">
        <v>4921</v>
      </c>
    </row>
    <row r="492" spans="1:9" x14ac:dyDescent="0.25">
      <c r="A492" t="s">
        <v>41440</v>
      </c>
      <c r="B492">
        <v>75763222</v>
      </c>
      <c r="C492" t="s">
        <v>16</v>
      </c>
      <c r="D492" t="s">
        <v>16</v>
      </c>
      <c r="E492" t="s">
        <v>16</v>
      </c>
      <c r="F492" t="s">
        <v>16</v>
      </c>
      <c r="G492" t="s">
        <v>4847</v>
      </c>
      <c r="H492">
        <v>1</v>
      </c>
      <c r="I492" t="s">
        <v>4921</v>
      </c>
    </row>
    <row r="493" spans="1:9" x14ac:dyDescent="0.25">
      <c r="A493" t="s">
        <v>41439</v>
      </c>
      <c r="B493">
        <v>75763222</v>
      </c>
      <c r="C493" t="s">
        <v>16</v>
      </c>
      <c r="D493" t="s">
        <v>16</v>
      </c>
      <c r="E493" t="s">
        <v>16</v>
      </c>
      <c r="F493" t="s">
        <v>16</v>
      </c>
      <c r="G493" t="s">
        <v>4847</v>
      </c>
      <c r="H493">
        <v>1</v>
      </c>
      <c r="I493" t="s">
        <v>4921</v>
      </c>
    </row>
    <row r="494" spans="1:9" x14ac:dyDescent="0.25">
      <c r="A494" t="s">
        <v>11213</v>
      </c>
      <c r="B494">
        <v>75763222</v>
      </c>
      <c r="C494" t="s">
        <v>16</v>
      </c>
      <c r="D494" t="s">
        <v>16</v>
      </c>
      <c r="E494" t="s">
        <v>16</v>
      </c>
      <c r="F494" t="s">
        <v>16</v>
      </c>
      <c r="G494" t="s">
        <v>4847</v>
      </c>
      <c r="H494">
        <v>1</v>
      </c>
      <c r="I494" t="s">
        <v>4921</v>
      </c>
    </row>
    <row r="495" spans="1:9" x14ac:dyDescent="0.25">
      <c r="A495" t="s">
        <v>11214</v>
      </c>
      <c r="B495">
        <v>75763222</v>
      </c>
      <c r="C495" t="s">
        <v>16</v>
      </c>
      <c r="D495" t="s">
        <v>16</v>
      </c>
      <c r="E495" t="s">
        <v>16</v>
      </c>
      <c r="F495" t="s">
        <v>16</v>
      </c>
      <c r="G495" t="s">
        <v>4847</v>
      </c>
      <c r="H495">
        <v>1</v>
      </c>
      <c r="I495" t="s">
        <v>4921</v>
      </c>
    </row>
    <row r="496" spans="1:9" x14ac:dyDescent="0.25">
      <c r="A496" t="s">
        <v>11204</v>
      </c>
      <c r="B496">
        <v>75763222</v>
      </c>
      <c r="C496" t="s">
        <v>16</v>
      </c>
      <c r="D496" t="s">
        <v>16</v>
      </c>
      <c r="E496" t="s">
        <v>16</v>
      </c>
      <c r="F496" t="s">
        <v>16</v>
      </c>
      <c r="G496" t="s">
        <v>4847</v>
      </c>
      <c r="H496">
        <v>1</v>
      </c>
      <c r="I496" t="s">
        <v>4921</v>
      </c>
    </row>
    <row r="497" spans="1:9" x14ac:dyDescent="0.25">
      <c r="A497" t="s">
        <v>11210</v>
      </c>
      <c r="B497">
        <v>75763222</v>
      </c>
      <c r="C497" t="s">
        <v>16</v>
      </c>
      <c r="D497" t="s">
        <v>16</v>
      </c>
      <c r="E497" t="s">
        <v>16</v>
      </c>
      <c r="F497" t="s">
        <v>16</v>
      </c>
      <c r="G497" t="s">
        <v>4847</v>
      </c>
      <c r="H497">
        <v>1</v>
      </c>
      <c r="I497" t="s">
        <v>4921</v>
      </c>
    </row>
    <row r="498" spans="1:9" x14ac:dyDescent="0.25">
      <c r="A498" t="s">
        <v>11205</v>
      </c>
      <c r="B498">
        <v>75763222</v>
      </c>
      <c r="C498" t="s">
        <v>16</v>
      </c>
      <c r="D498" t="s">
        <v>16</v>
      </c>
      <c r="E498" t="s">
        <v>16</v>
      </c>
      <c r="F498" t="s">
        <v>16</v>
      </c>
      <c r="G498" t="s">
        <v>4847</v>
      </c>
      <c r="H498">
        <v>1</v>
      </c>
      <c r="I498" t="s">
        <v>4921</v>
      </c>
    </row>
    <row r="499" spans="1:9" x14ac:dyDescent="0.25">
      <c r="A499" t="s">
        <v>11206</v>
      </c>
      <c r="B499">
        <v>75763222</v>
      </c>
      <c r="C499" t="s">
        <v>16</v>
      </c>
      <c r="D499" t="s">
        <v>16</v>
      </c>
      <c r="E499" t="s">
        <v>16</v>
      </c>
      <c r="F499" t="s">
        <v>16</v>
      </c>
      <c r="G499" t="s">
        <v>4847</v>
      </c>
      <c r="H499">
        <v>1</v>
      </c>
      <c r="I499" t="s">
        <v>4921</v>
      </c>
    </row>
    <row r="500" spans="1:9" x14ac:dyDescent="0.25">
      <c r="A500" t="s">
        <v>11218</v>
      </c>
      <c r="B500">
        <v>75763222</v>
      </c>
      <c r="C500" t="s">
        <v>16</v>
      </c>
      <c r="D500" t="s">
        <v>16</v>
      </c>
      <c r="E500" t="s">
        <v>16</v>
      </c>
      <c r="F500" t="s">
        <v>16</v>
      </c>
      <c r="G500" t="s">
        <v>4847</v>
      </c>
      <c r="H500">
        <v>1</v>
      </c>
      <c r="I500" t="s">
        <v>4921</v>
      </c>
    </row>
    <row r="501" spans="1:9" x14ac:dyDescent="0.25">
      <c r="A501" t="s">
        <v>11208</v>
      </c>
      <c r="B501">
        <v>75577000</v>
      </c>
      <c r="C501" t="s">
        <v>16</v>
      </c>
      <c r="D501" t="s">
        <v>16</v>
      </c>
      <c r="E501" t="s">
        <v>16</v>
      </c>
      <c r="F501" t="s">
        <v>16</v>
      </c>
      <c r="G501" t="s">
        <v>3759</v>
      </c>
      <c r="H501">
        <v>1</v>
      </c>
      <c r="I501" t="s">
        <v>4898</v>
      </c>
    </row>
    <row r="502" spans="1:9" x14ac:dyDescent="0.25">
      <c r="A502" t="s">
        <v>41441</v>
      </c>
      <c r="B502">
        <v>75763222</v>
      </c>
      <c r="C502" t="s">
        <v>16</v>
      </c>
      <c r="D502" t="s">
        <v>16</v>
      </c>
      <c r="E502" t="s">
        <v>16</v>
      </c>
      <c r="F502" t="s">
        <v>16</v>
      </c>
      <c r="G502" t="s">
        <v>4847</v>
      </c>
      <c r="H502">
        <v>1</v>
      </c>
      <c r="I502" t="s">
        <v>4921</v>
      </c>
    </row>
    <row r="503" spans="1:9" x14ac:dyDescent="0.25">
      <c r="A503" t="s">
        <v>41442</v>
      </c>
      <c r="B503">
        <v>75763222</v>
      </c>
      <c r="C503" t="s">
        <v>16</v>
      </c>
      <c r="D503" t="s">
        <v>16</v>
      </c>
      <c r="E503" t="s">
        <v>16</v>
      </c>
      <c r="F503" t="s">
        <v>16</v>
      </c>
      <c r="G503" t="s">
        <v>4847</v>
      </c>
      <c r="H503">
        <v>1</v>
      </c>
      <c r="I503" t="s">
        <v>4921</v>
      </c>
    </row>
    <row r="504" spans="1:9" x14ac:dyDescent="0.25">
      <c r="A504" t="s">
        <v>11209</v>
      </c>
      <c r="B504">
        <v>75577000</v>
      </c>
      <c r="C504" t="s">
        <v>16</v>
      </c>
      <c r="D504" t="s">
        <v>16</v>
      </c>
      <c r="E504" t="s">
        <v>16</v>
      </c>
      <c r="F504" t="s">
        <v>16</v>
      </c>
      <c r="G504" t="s">
        <v>3759</v>
      </c>
      <c r="H504">
        <v>1</v>
      </c>
      <c r="I504" t="s">
        <v>4898</v>
      </c>
    </row>
    <row r="505" spans="1:9" x14ac:dyDescent="0.25">
      <c r="A505" t="s">
        <v>16594</v>
      </c>
      <c r="B505">
        <v>75763222</v>
      </c>
      <c r="C505" t="s">
        <v>16</v>
      </c>
      <c r="D505" t="s">
        <v>16</v>
      </c>
      <c r="E505" t="s">
        <v>16</v>
      </c>
      <c r="F505" t="s">
        <v>16</v>
      </c>
      <c r="G505" t="s">
        <v>4847</v>
      </c>
      <c r="H505">
        <v>1</v>
      </c>
      <c r="I505" t="s">
        <v>4921</v>
      </c>
    </row>
    <row r="506" spans="1:9" x14ac:dyDescent="0.25">
      <c r="A506" t="s">
        <v>41103</v>
      </c>
      <c r="B506">
        <v>75763222</v>
      </c>
      <c r="C506" t="s">
        <v>16</v>
      </c>
      <c r="D506" t="s">
        <v>16</v>
      </c>
      <c r="E506" t="s">
        <v>16</v>
      </c>
      <c r="F506" t="s">
        <v>16</v>
      </c>
      <c r="G506" t="s">
        <v>4847</v>
      </c>
      <c r="H506">
        <v>1</v>
      </c>
      <c r="I506" t="s">
        <v>4921</v>
      </c>
    </row>
    <row r="507" spans="1:9" x14ac:dyDescent="0.25">
      <c r="A507" t="s">
        <v>41111</v>
      </c>
      <c r="B507">
        <v>75763222</v>
      </c>
      <c r="C507" t="s">
        <v>16</v>
      </c>
      <c r="D507" t="s">
        <v>16</v>
      </c>
      <c r="E507" t="s">
        <v>16</v>
      </c>
      <c r="F507" t="s">
        <v>16</v>
      </c>
      <c r="G507" t="s">
        <v>4847</v>
      </c>
      <c r="H507">
        <v>1</v>
      </c>
      <c r="I507" t="s">
        <v>4921</v>
      </c>
    </row>
    <row r="508" spans="1:9" x14ac:dyDescent="0.25">
      <c r="A508" t="s">
        <v>41142</v>
      </c>
      <c r="B508">
        <v>75763222</v>
      </c>
      <c r="C508" t="s">
        <v>16</v>
      </c>
      <c r="D508" t="s">
        <v>16</v>
      </c>
      <c r="E508" t="s">
        <v>16</v>
      </c>
      <c r="F508" t="s">
        <v>16</v>
      </c>
      <c r="G508" t="s">
        <v>4847</v>
      </c>
      <c r="H508">
        <v>1</v>
      </c>
      <c r="I508" t="s">
        <v>4921</v>
      </c>
    </row>
    <row r="509" spans="1:9" x14ac:dyDescent="0.25">
      <c r="A509" t="s">
        <v>41107</v>
      </c>
      <c r="B509">
        <v>75763222</v>
      </c>
      <c r="C509" t="s">
        <v>16</v>
      </c>
      <c r="D509" t="s">
        <v>16</v>
      </c>
      <c r="E509" t="s">
        <v>16</v>
      </c>
      <c r="F509" t="s">
        <v>16</v>
      </c>
      <c r="G509" t="s">
        <v>4847</v>
      </c>
      <c r="H509">
        <v>1</v>
      </c>
      <c r="I509" t="s">
        <v>4921</v>
      </c>
    </row>
    <row r="510" spans="1:9" x14ac:dyDescent="0.25">
      <c r="A510" t="s">
        <v>41143</v>
      </c>
      <c r="B510">
        <v>75763222</v>
      </c>
      <c r="C510" t="s">
        <v>16</v>
      </c>
      <c r="D510" t="s">
        <v>16</v>
      </c>
      <c r="E510" t="s">
        <v>16</v>
      </c>
      <c r="F510" t="s">
        <v>16</v>
      </c>
      <c r="G510" t="s">
        <v>4847</v>
      </c>
      <c r="H510">
        <v>1</v>
      </c>
      <c r="I510" t="s">
        <v>4921</v>
      </c>
    </row>
    <row r="511" spans="1:9" x14ac:dyDescent="0.25">
      <c r="A511" t="s">
        <v>41144</v>
      </c>
      <c r="B511">
        <v>75763222</v>
      </c>
      <c r="C511" t="s">
        <v>16</v>
      </c>
      <c r="D511" t="s">
        <v>16</v>
      </c>
      <c r="E511" t="s">
        <v>16</v>
      </c>
      <c r="F511" t="s">
        <v>16</v>
      </c>
      <c r="G511" t="s">
        <v>4847</v>
      </c>
      <c r="H511">
        <v>1</v>
      </c>
      <c r="I511" t="s">
        <v>4921</v>
      </c>
    </row>
    <row r="512" spans="1:9" x14ac:dyDescent="0.25">
      <c r="A512" t="s">
        <v>41120</v>
      </c>
      <c r="B512">
        <v>75763222</v>
      </c>
      <c r="C512" t="s">
        <v>16</v>
      </c>
      <c r="D512" t="s">
        <v>16</v>
      </c>
      <c r="E512" t="s">
        <v>16</v>
      </c>
      <c r="F512" t="s">
        <v>16</v>
      </c>
      <c r="G512" t="s">
        <v>4847</v>
      </c>
      <c r="H512">
        <v>1</v>
      </c>
      <c r="I512" t="s">
        <v>4921</v>
      </c>
    </row>
    <row r="513" spans="1:9" x14ac:dyDescent="0.25">
      <c r="A513" t="s">
        <v>41121</v>
      </c>
      <c r="B513">
        <v>75763222</v>
      </c>
      <c r="C513" t="s">
        <v>16</v>
      </c>
      <c r="D513" t="s">
        <v>16</v>
      </c>
      <c r="E513" t="s">
        <v>16</v>
      </c>
      <c r="F513" t="s">
        <v>16</v>
      </c>
      <c r="G513" t="s">
        <v>4847</v>
      </c>
      <c r="H513">
        <v>1</v>
      </c>
      <c r="I513" t="s">
        <v>4921</v>
      </c>
    </row>
    <row r="514" spans="1:9" x14ac:dyDescent="0.25">
      <c r="A514" t="s">
        <v>41108</v>
      </c>
      <c r="B514">
        <v>75763222</v>
      </c>
      <c r="C514" t="s">
        <v>16</v>
      </c>
      <c r="D514" t="s">
        <v>16</v>
      </c>
      <c r="E514" t="s">
        <v>16</v>
      </c>
      <c r="F514" t="s">
        <v>16</v>
      </c>
      <c r="G514" t="s">
        <v>4847</v>
      </c>
      <c r="H514">
        <v>1</v>
      </c>
      <c r="I514" t="s">
        <v>4921</v>
      </c>
    </row>
    <row r="515" spans="1:9" x14ac:dyDescent="0.25">
      <c r="A515" t="s">
        <v>41109</v>
      </c>
      <c r="B515">
        <v>75763222</v>
      </c>
      <c r="C515" t="s">
        <v>16</v>
      </c>
      <c r="D515" t="s">
        <v>16</v>
      </c>
      <c r="E515" t="s">
        <v>16</v>
      </c>
      <c r="F515" t="s">
        <v>16</v>
      </c>
      <c r="G515" t="s">
        <v>4847</v>
      </c>
      <c r="H515">
        <v>1</v>
      </c>
      <c r="I515" t="s">
        <v>4921</v>
      </c>
    </row>
    <row r="516" spans="1:9" x14ac:dyDescent="0.25">
      <c r="A516" t="s">
        <v>41110</v>
      </c>
      <c r="B516">
        <v>75763222</v>
      </c>
      <c r="C516" t="s">
        <v>16</v>
      </c>
      <c r="D516" t="s">
        <v>16</v>
      </c>
      <c r="E516" t="s">
        <v>16</v>
      </c>
      <c r="F516" t="s">
        <v>16</v>
      </c>
      <c r="G516" t="s">
        <v>4847</v>
      </c>
      <c r="H516">
        <v>1</v>
      </c>
      <c r="I516" t="s">
        <v>4921</v>
      </c>
    </row>
    <row r="517" spans="1:9" x14ac:dyDescent="0.25">
      <c r="A517" t="s">
        <v>41112</v>
      </c>
      <c r="B517">
        <v>75763222</v>
      </c>
      <c r="C517" t="s">
        <v>16</v>
      </c>
      <c r="D517" t="s">
        <v>16</v>
      </c>
      <c r="E517" t="s">
        <v>16</v>
      </c>
      <c r="F517" t="s">
        <v>16</v>
      </c>
      <c r="G517" t="s">
        <v>4847</v>
      </c>
      <c r="H517">
        <v>1</v>
      </c>
      <c r="I517" t="s">
        <v>4921</v>
      </c>
    </row>
    <row r="518" spans="1:9" x14ac:dyDescent="0.25">
      <c r="A518" t="s">
        <v>41104</v>
      </c>
      <c r="B518">
        <v>75763222</v>
      </c>
      <c r="C518" t="s">
        <v>16</v>
      </c>
      <c r="D518" t="s">
        <v>16</v>
      </c>
      <c r="E518" t="s">
        <v>16</v>
      </c>
      <c r="F518" t="s">
        <v>16</v>
      </c>
      <c r="G518" t="s">
        <v>4847</v>
      </c>
      <c r="H518">
        <v>1</v>
      </c>
      <c r="I518" t="s">
        <v>4921</v>
      </c>
    </row>
    <row r="519" spans="1:9" x14ac:dyDescent="0.25">
      <c r="A519" t="s">
        <v>41113</v>
      </c>
      <c r="B519">
        <v>75763222</v>
      </c>
      <c r="C519" t="s">
        <v>16</v>
      </c>
      <c r="D519" t="s">
        <v>16</v>
      </c>
      <c r="E519" t="s">
        <v>16</v>
      </c>
      <c r="F519" t="s">
        <v>16</v>
      </c>
      <c r="G519" t="s">
        <v>4847</v>
      </c>
      <c r="H519">
        <v>1</v>
      </c>
      <c r="I519" t="s">
        <v>4921</v>
      </c>
    </row>
    <row r="520" spans="1:9" x14ac:dyDescent="0.25">
      <c r="A520" t="s">
        <v>41122</v>
      </c>
      <c r="B520">
        <v>75763222</v>
      </c>
      <c r="C520" t="s">
        <v>16</v>
      </c>
      <c r="D520" t="s">
        <v>16</v>
      </c>
      <c r="E520" t="s">
        <v>16</v>
      </c>
      <c r="F520" t="s">
        <v>16</v>
      </c>
      <c r="G520" t="s">
        <v>4847</v>
      </c>
      <c r="H520">
        <v>1</v>
      </c>
      <c r="I520" t="s">
        <v>4921</v>
      </c>
    </row>
    <row r="521" spans="1:9" x14ac:dyDescent="0.25">
      <c r="A521" t="s">
        <v>41114</v>
      </c>
      <c r="B521">
        <v>75763222</v>
      </c>
      <c r="C521" t="s">
        <v>16</v>
      </c>
      <c r="D521" t="s">
        <v>16</v>
      </c>
      <c r="E521" t="s">
        <v>16</v>
      </c>
      <c r="F521" t="s">
        <v>16</v>
      </c>
      <c r="G521" t="s">
        <v>4847</v>
      </c>
      <c r="H521">
        <v>1</v>
      </c>
      <c r="I521" t="s">
        <v>4921</v>
      </c>
    </row>
    <row r="522" spans="1:9" x14ac:dyDescent="0.25">
      <c r="A522" t="s">
        <v>41115</v>
      </c>
      <c r="B522">
        <v>75763222</v>
      </c>
      <c r="C522" t="s">
        <v>16</v>
      </c>
      <c r="D522" t="s">
        <v>16</v>
      </c>
      <c r="E522" t="s">
        <v>16</v>
      </c>
      <c r="F522" t="s">
        <v>16</v>
      </c>
      <c r="G522" t="s">
        <v>4847</v>
      </c>
      <c r="H522">
        <v>1</v>
      </c>
      <c r="I522" t="s">
        <v>4921</v>
      </c>
    </row>
    <row r="523" spans="1:9" x14ac:dyDescent="0.25">
      <c r="A523" t="s">
        <v>41116</v>
      </c>
      <c r="B523">
        <v>75763222</v>
      </c>
      <c r="C523" t="s">
        <v>16</v>
      </c>
      <c r="D523" t="s">
        <v>16</v>
      </c>
      <c r="E523" t="s">
        <v>16</v>
      </c>
      <c r="F523" t="s">
        <v>16</v>
      </c>
      <c r="G523" t="s">
        <v>4847</v>
      </c>
      <c r="H523">
        <v>1</v>
      </c>
      <c r="I523" t="s">
        <v>4921</v>
      </c>
    </row>
    <row r="524" spans="1:9" x14ac:dyDescent="0.25">
      <c r="A524" t="s">
        <v>41117</v>
      </c>
      <c r="B524">
        <v>75763222</v>
      </c>
      <c r="C524" t="s">
        <v>16</v>
      </c>
      <c r="D524" t="s">
        <v>16</v>
      </c>
      <c r="E524" t="s">
        <v>16</v>
      </c>
      <c r="F524" t="s">
        <v>16</v>
      </c>
      <c r="G524" t="s">
        <v>4847</v>
      </c>
      <c r="H524">
        <v>1</v>
      </c>
      <c r="I524" t="s">
        <v>4921</v>
      </c>
    </row>
    <row r="525" spans="1:9" x14ac:dyDescent="0.25">
      <c r="A525" t="s">
        <v>41149</v>
      </c>
      <c r="B525">
        <v>75763222</v>
      </c>
      <c r="C525" t="s">
        <v>16</v>
      </c>
      <c r="D525" t="s">
        <v>16</v>
      </c>
      <c r="E525" t="s">
        <v>16</v>
      </c>
      <c r="F525" t="s">
        <v>16</v>
      </c>
      <c r="G525" t="s">
        <v>4847</v>
      </c>
      <c r="H525">
        <v>1</v>
      </c>
      <c r="I525" t="s">
        <v>4921</v>
      </c>
    </row>
    <row r="526" spans="1:9" x14ac:dyDescent="0.25">
      <c r="A526" t="s">
        <v>41126</v>
      </c>
      <c r="B526">
        <v>75763222</v>
      </c>
      <c r="C526" t="s">
        <v>16</v>
      </c>
      <c r="D526" t="s">
        <v>16</v>
      </c>
      <c r="E526" t="s">
        <v>16</v>
      </c>
      <c r="F526" t="s">
        <v>16</v>
      </c>
      <c r="G526" t="s">
        <v>4847</v>
      </c>
      <c r="H526">
        <v>1</v>
      </c>
      <c r="I526" t="s">
        <v>4921</v>
      </c>
    </row>
    <row r="527" spans="1:9" x14ac:dyDescent="0.25">
      <c r="A527" t="s">
        <v>41105</v>
      </c>
      <c r="B527">
        <v>75763222</v>
      </c>
      <c r="C527" t="s">
        <v>16</v>
      </c>
      <c r="D527" t="s">
        <v>16</v>
      </c>
      <c r="E527" t="s">
        <v>16</v>
      </c>
      <c r="F527" t="s">
        <v>16</v>
      </c>
      <c r="G527" t="s">
        <v>4847</v>
      </c>
      <c r="H527">
        <v>1</v>
      </c>
      <c r="I527" t="s">
        <v>4921</v>
      </c>
    </row>
    <row r="528" spans="1:9" x14ac:dyDescent="0.25">
      <c r="A528" t="s">
        <v>41146</v>
      </c>
      <c r="B528">
        <v>75763222</v>
      </c>
      <c r="C528" t="s">
        <v>16</v>
      </c>
      <c r="D528" t="s">
        <v>16</v>
      </c>
      <c r="E528" t="s">
        <v>16</v>
      </c>
      <c r="F528" t="s">
        <v>16</v>
      </c>
      <c r="G528" t="s">
        <v>4847</v>
      </c>
      <c r="H528">
        <v>1</v>
      </c>
      <c r="I528" t="s">
        <v>4921</v>
      </c>
    </row>
    <row r="529" spans="1:9" x14ac:dyDescent="0.25">
      <c r="A529" t="s">
        <v>41138</v>
      </c>
      <c r="B529">
        <v>75763222</v>
      </c>
      <c r="C529" t="s">
        <v>16</v>
      </c>
      <c r="D529" t="s">
        <v>16</v>
      </c>
      <c r="E529" t="s">
        <v>16</v>
      </c>
      <c r="F529" t="s">
        <v>16</v>
      </c>
      <c r="G529" t="s">
        <v>4847</v>
      </c>
      <c r="H529">
        <v>1</v>
      </c>
      <c r="I529" t="s">
        <v>4921</v>
      </c>
    </row>
    <row r="530" spans="1:9" x14ac:dyDescent="0.25">
      <c r="A530" t="s">
        <v>41106</v>
      </c>
      <c r="B530">
        <v>75763222</v>
      </c>
      <c r="C530" t="s">
        <v>16</v>
      </c>
      <c r="D530" t="s">
        <v>16</v>
      </c>
      <c r="E530" t="s">
        <v>16</v>
      </c>
      <c r="F530" t="s">
        <v>16</v>
      </c>
      <c r="G530" t="s">
        <v>4847</v>
      </c>
      <c r="H530">
        <v>1</v>
      </c>
      <c r="I530" t="s">
        <v>4921</v>
      </c>
    </row>
    <row r="531" spans="1:9" x14ac:dyDescent="0.25">
      <c r="A531" t="s">
        <v>41139</v>
      </c>
      <c r="B531">
        <v>75763222</v>
      </c>
      <c r="C531" t="s">
        <v>16</v>
      </c>
      <c r="D531" t="s">
        <v>16</v>
      </c>
      <c r="E531" t="s">
        <v>16</v>
      </c>
      <c r="F531" t="s">
        <v>16</v>
      </c>
      <c r="G531" t="s">
        <v>4847</v>
      </c>
      <c r="H531">
        <v>1</v>
      </c>
      <c r="I531" t="s">
        <v>4921</v>
      </c>
    </row>
    <row r="532" spans="1:9" x14ac:dyDescent="0.25">
      <c r="A532" t="s">
        <v>41140</v>
      </c>
      <c r="B532">
        <v>75763222</v>
      </c>
      <c r="C532" t="s">
        <v>16</v>
      </c>
      <c r="D532" t="s">
        <v>16</v>
      </c>
      <c r="E532" t="s">
        <v>16</v>
      </c>
      <c r="F532" t="s">
        <v>16</v>
      </c>
      <c r="G532" t="s">
        <v>4847</v>
      </c>
      <c r="H532">
        <v>1</v>
      </c>
      <c r="I532" t="s">
        <v>4921</v>
      </c>
    </row>
    <row r="533" spans="1:9" x14ac:dyDescent="0.25">
      <c r="A533" t="s">
        <v>41141</v>
      </c>
      <c r="B533">
        <v>75763222</v>
      </c>
      <c r="C533" t="s">
        <v>16</v>
      </c>
      <c r="D533" t="s">
        <v>16</v>
      </c>
      <c r="E533" t="s">
        <v>16</v>
      </c>
      <c r="F533" t="s">
        <v>16</v>
      </c>
      <c r="G533" t="s">
        <v>4847</v>
      </c>
      <c r="H533">
        <v>1</v>
      </c>
      <c r="I533" t="s">
        <v>4921</v>
      </c>
    </row>
    <row r="534" spans="1:9" x14ac:dyDescent="0.25">
      <c r="A534" t="s">
        <v>41908</v>
      </c>
      <c r="B534">
        <v>86659222</v>
      </c>
      <c r="C534" t="s">
        <v>16</v>
      </c>
      <c r="D534" t="s">
        <v>16</v>
      </c>
      <c r="E534" t="s">
        <v>16</v>
      </c>
      <c r="F534" t="s">
        <v>16</v>
      </c>
      <c r="G534" t="s">
        <v>40888</v>
      </c>
      <c r="H534">
        <v>1</v>
      </c>
      <c r="I534" t="s">
        <v>42257</v>
      </c>
    </row>
    <row r="535" spans="1:9" x14ac:dyDescent="0.25">
      <c r="A535" t="s">
        <v>3967</v>
      </c>
      <c r="B535">
        <v>75421677</v>
      </c>
      <c r="C535" t="s">
        <v>16</v>
      </c>
      <c r="D535" t="s">
        <v>16</v>
      </c>
      <c r="E535" t="s">
        <v>16</v>
      </c>
      <c r="F535" t="s">
        <v>16</v>
      </c>
      <c r="G535" t="s">
        <v>3368</v>
      </c>
      <c r="H535">
        <v>1</v>
      </c>
      <c r="I535" t="s">
        <v>4892</v>
      </c>
    </row>
    <row r="536" spans="1:9" x14ac:dyDescent="0.25">
      <c r="A536" t="s">
        <v>14215</v>
      </c>
      <c r="B536">
        <v>75577000</v>
      </c>
      <c r="C536" t="s">
        <v>16</v>
      </c>
      <c r="D536" t="s">
        <v>16</v>
      </c>
      <c r="E536" t="s">
        <v>16</v>
      </c>
      <c r="F536" t="s">
        <v>16</v>
      </c>
      <c r="G536" t="s">
        <v>3759</v>
      </c>
      <c r="H536">
        <v>1</v>
      </c>
      <c r="I536" t="s">
        <v>4898</v>
      </c>
    </row>
    <row r="537" spans="1:9" x14ac:dyDescent="0.25">
      <c r="A537" t="s">
        <v>3448</v>
      </c>
      <c r="B537">
        <v>75421677</v>
      </c>
      <c r="C537" t="s">
        <v>16</v>
      </c>
      <c r="D537" t="s">
        <v>16</v>
      </c>
      <c r="E537" t="s">
        <v>16</v>
      </c>
      <c r="F537" t="s">
        <v>16</v>
      </c>
      <c r="G537" t="s">
        <v>3368</v>
      </c>
      <c r="H537">
        <v>1</v>
      </c>
      <c r="I537" t="s">
        <v>4892</v>
      </c>
    </row>
    <row r="538" spans="1:9" x14ac:dyDescent="0.25">
      <c r="A538" t="s">
        <v>3449</v>
      </c>
      <c r="B538">
        <v>75421677</v>
      </c>
      <c r="C538" t="s">
        <v>16</v>
      </c>
      <c r="D538" t="s">
        <v>16</v>
      </c>
      <c r="E538" t="s">
        <v>16</v>
      </c>
      <c r="F538" t="s">
        <v>16</v>
      </c>
      <c r="G538" t="s">
        <v>3368</v>
      </c>
      <c r="H538">
        <v>1</v>
      </c>
      <c r="I538" t="s">
        <v>4892</v>
      </c>
    </row>
    <row r="539" spans="1:9" x14ac:dyDescent="0.25">
      <c r="A539" t="s">
        <v>3439</v>
      </c>
      <c r="B539">
        <v>75421677</v>
      </c>
      <c r="C539" t="s">
        <v>16</v>
      </c>
      <c r="D539" t="s">
        <v>16</v>
      </c>
      <c r="E539" t="s">
        <v>16</v>
      </c>
      <c r="F539" t="s">
        <v>16</v>
      </c>
      <c r="G539" t="s">
        <v>3368</v>
      </c>
      <c r="H539">
        <v>1</v>
      </c>
      <c r="I539" t="s">
        <v>4892</v>
      </c>
    </row>
    <row r="540" spans="1:9" x14ac:dyDescent="0.25">
      <c r="A540" t="s">
        <v>3438</v>
      </c>
      <c r="B540">
        <v>75421677</v>
      </c>
      <c r="C540" t="s">
        <v>16</v>
      </c>
      <c r="D540" t="s">
        <v>16</v>
      </c>
      <c r="E540" t="s">
        <v>16</v>
      </c>
      <c r="F540" t="s">
        <v>16</v>
      </c>
      <c r="G540" t="s">
        <v>3368</v>
      </c>
      <c r="H540">
        <v>1</v>
      </c>
      <c r="I540" t="s">
        <v>4892</v>
      </c>
    </row>
    <row r="541" spans="1:9" x14ac:dyDescent="0.25">
      <c r="A541" t="s">
        <v>3440</v>
      </c>
      <c r="B541">
        <v>75421677</v>
      </c>
      <c r="C541" t="s">
        <v>16</v>
      </c>
      <c r="D541" t="s">
        <v>16</v>
      </c>
      <c r="E541" t="s">
        <v>16</v>
      </c>
      <c r="F541" t="s">
        <v>16</v>
      </c>
      <c r="G541" t="s">
        <v>3368</v>
      </c>
      <c r="H541">
        <v>1</v>
      </c>
      <c r="I541" t="s">
        <v>4892</v>
      </c>
    </row>
    <row r="542" spans="1:9" x14ac:dyDescent="0.25">
      <c r="A542" t="s">
        <v>11330</v>
      </c>
      <c r="B542">
        <v>75577000</v>
      </c>
      <c r="C542" t="s">
        <v>16</v>
      </c>
      <c r="D542" t="s">
        <v>16</v>
      </c>
      <c r="E542" t="s">
        <v>16</v>
      </c>
      <c r="F542" t="s">
        <v>16</v>
      </c>
      <c r="G542" t="s">
        <v>3759</v>
      </c>
      <c r="H542">
        <v>1</v>
      </c>
      <c r="I542" t="s">
        <v>4898</v>
      </c>
    </row>
    <row r="543" spans="1:9" x14ac:dyDescent="0.25">
      <c r="A543" t="s">
        <v>12006</v>
      </c>
      <c r="B543">
        <v>75577000</v>
      </c>
      <c r="C543" t="s">
        <v>16</v>
      </c>
      <c r="D543" t="s">
        <v>16</v>
      </c>
      <c r="E543" t="s">
        <v>16</v>
      </c>
      <c r="F543" t="s">
        <v>16</v>
      </c>
      <c r="G543" t="s">
        <v>3759</v>
      </c>
      <c r="H543">
        <v>1</v>
      </c>
      <c r="I543" t="s">
        <v>4898</v>
      </c>
    </row>
    <row r="544" spans="1:9" x14ac:dyDescent="0.25">
      <c r="A544" t="s">
        <v>14100</v>
      </c>
      <c r="B544">
        <v>75421677</v>
      </c>
      <c r="C544" t="s">
        <v>16</v>
      </c>
      <c r="D544" t="s">
        <v>16</v>
      </c>
      <c r="E544" t="s">
        <v>16</v>
      </c>
      <c r="F544" t="s">
        <v>16</v>
      </c>
      <c r="G544" t="s">
        <v>3368</v>
      </c>
      <c r="H544">
        <v>1</v>
      </c>
      <c r="I544" t="s">
        <v>4892</v>
      </c>
    </row>
    <row r="545" spans="1:9" x14ac:dyDescent="0.25">
      <c r="A545" t="s">
        <v>14104</v>
      </c>
      <c r="B545">
        <v>75421677</v>
      </c>
      <c r="C545" t="s">
        <v>16</v>
      </c>
      <c r="D545" t="s">
        <v>16</v>
      </c>
      <c r="E545" t="s">
        <v>16</v>
      </c>
      <c r="F545" t="s">
        <v>16</v>
      </c>
      <c r="G545" t="s">
        <v>3368</v>
      </c>
      <c r="H545">
        <v>1</v>
      </c>
      <c r="I545" t="s">
        <v>4892</v>
      </c>
    </row>
    <row r="546" spans="1:9" x14ac:dyDescent="0.25">
      <c r="A546" t="s">
        <v>14105</v>
      </c>
      <c r="B546">
        <v>75421677</v>
      </c>
      <c r="C546" t="s">
        <v>16</v>
      </c>
      <c r="D546" t="s">
        <v>16</v>
      </c>
      <c r="E546" t="s">
        <v>16</v>
      </c>
      <c r="F546" t="s">
        <v>16</v>
      </c>
      <c r="G546" t="s">
        <v>3368</v>
      </c>
      <c r="H546">
        <v>1</v>
      </c>
      <c r="I546" t="s">
        <v>4892</v>
      </c>
    </row>
    <row r="547" spans="1:9" x14ac:dyDescent="0.25">
      <c r="A547" t="s">
        <v>14681</v>
      </c>
      <c r="B547">
        <v>75421677</v>
      </c>
      <c r="C547" t="s">
        <v>16</v>
      </c>
      <c r="D547" t="s">
        <v>16</v>
      </c>
      <c r="E547" t="s">
        <v>16</v>
      </c>
      <c r="F547" t="s">
        <v>16</v>
      </c>
      <c r="G547" t="s">
        <v>3368</v>
      </c>
      <c r="H547">
        <v>1</v>
      </c>
      <c r="I547" t="s">
        <v>4892</v>
      </c>
    </row>
    <row r="548" spans="1:9" x14ac:dyDescent="0.25">
      <c r="A548" t="s">
        <v>14390</v>
      </c>
      <c r="B548">
        <v>75421677</v>
      </c>
      <c r="C548" t="s">
        <v>16</v>
      </c>
      <c r="D548" t="s">
        <v>16</v>
      </c>
      <c r="E548" t="s">
        <v>16</v>
      </c>
      <c r="F548" t="s">
        <v>16</v>
      </c>
      <c r="G548" t="s">
        <v>3368</v>
      </c>
      <c r="H548">
        <v>1</v>
      </c>
      <c r="I548" t="s">
        <v>4892</v>
      </c>
    </row>
    <row r="549" spans="1:9" x14ac:dyDescent="0.25">
      <c r="A549" t="s">
        <v>14391</v>
      </c>
      <c r="B549">
        <v>75421677</v>
      </c>
      <c r="C549" t="s">
        <v>16</v>
      </c>
      <c r="D549" t="s">
        <v>16</v>
      </c>
      <c r="E549" t="s">
        <v>16</v>
      </c>
      <c r="F549" t="s">
        <v>16</v>
      </c>
      <c r="G549" t="s">
        <v>3368</v>
      </c>
      <c r="H549">
        <v>1</v>
      </c>
      <c r="I549" t="s">
        <v>4892</v>
      </c>
    </row>
    <row r="550" spans="1:9" x14ac:dyDescent="0.25">
      <c r="A550" t="s">
        <v>14392</v>
      </c>
      <c r="B550">
        <v>75421677</v>
      </c>
      <c r="C550" t="s">
        <v>16</v>
      </c>
      <c r="D550" t="s">
        <v>16</v>
      </c>
      <c r="E550" t="s">
        <v>16</v>
      </c>
      <c r="F550" t="s">
        <v>16</v>
      </c>
      <c r="G550" t="s">
        <v>3368</v>
      </c>
      <c r="H550">
        <v>1</v>
      </c>
      <c r="I550" t="s">
        <v>4892</v>
      </c>
    </row>
    <row r="551" spans="1:9" x14ac:dyDescent="0.25">
      <c r="A551" t="s">
        <v>14682</v>
      </c>
      <c r="B551">
        <v>33324242</v>
      </c>
      <c r="C551" t="s">
        <v>16</v>
      </c>
      <c r="D551" t="s">
        <v>16</v>
      </c>
      <c r="E551" t="s">
        <v>16</v>
      </c>
      <c r="F551" t="s">
        <v>16</v>
      </c>
      <c r="G551" t="s">
        <v>14683</v>
      </c>
      <c r="H551">
        <v>1</v>
      </c>
      <c r="I551" t="s">
        <v>15588</v>
      </c>
    </row>
    <row r="552" spans="1:9" x14ac:dyDescent="0.25">
      <c r="A552" t="s">
        <v>14393</v>
      </c>
      <c r="B552">
        <v>75421677</v>
      </c>
      <c r="C552" t="s">
        <v>16</v>
      </c>
      <c r="D552" t="s">
        <v>16</v>
      </c>
      <c r="E552" t="s">
        <v>16</v>
      </c>
      <c r="F552" t="s">
        <v>16</v>
      </c>
      <c r="G552" t="s">
        <v>3368</v>
      </c>
      <c r="H552">
        <v>1</v>
      </c>
      <c r="I552" t="s">
        <v>4892</v>
      </c>
    </row>
    <row r="553" spans="1:9" x14ac:dyDescent="0.25">
      <c r="A553" t="s">
        <v>14394</v>
      </c>
      <c r="B553">
        <v>75421677</v>
      </c>
      <c r="C553" t="s">
        <v>16</v>
      </c>
      <c r="D553" t="s">
        <v>16</v>
      </c>
      <c r="E553" t="s">
        <v>16</v>
      </c>
      <c r="F553" t="s">
        <v>16</v>
      </c>
      <c r="G553" t="s">
        <v>3368</v>
      </c>
      <c r="H553">
        <v>1</v>
      </c>
      <c r="I553" t="s">
        <v>4892</v>
      </c>
    </row>
    <row r="554" spans="1:9" x14ac:dyDescent="0.25">
      <c r="A554" t="s">
        <v>14395</v>
      </c>
      <c r="B554">
        <v>75421677</v>
      </c>
      <c r="C554" t="s">
        <v>16</v>
      </c>
      <c r="D554" t="s">
        <v>16</v>
      </c>
      <c r="E554" t="s">
        <v>16</v>
      </c>
      <c r="F554" t="s">
        <v>16</v>
      </c>
      <c r="G554" t="s">
        <v>3368</v>
      </c>
      <c r="H554">
        <v>1</v>
      </c>
      <c r="I554" t="s">
        <v>4892</v>
      </c>
    </row>
    <row r="555" spans="1:9" x14ac:dyDescent="0.25">
      <c r="A555" t="s">
        <v>14396</v>
      </c>
      <c r="B555">
        <v>75421677</v>
      </c>
      <c r="C555" t="s">
        <v>16</v>
      </c>
      <c r="D555" t="s">
        <v>16</v>
      </c>
      <c r="E555" t="s">
        <v>16</v>
      </c>
      <c r="F555" t="s">
        <v>16</v>
      </c>
      <c r="G555" t="s">
        <v>3368</v>
      </c>
      <c r="H555">
        <v>1</v>
      </c>
      <c r="I555" t="s">
        <v>4892</v>
      </c>
    </row>
    <row r="556" spans="1:9" x14ac:dyDescent="0.25">
      <c r="A556" t="s">
        <v>15287</v>
      </c>
      <c r="B556">
        <v>75577000</v>
      </c>
      <c r="C556" t="s">
        <v>16</v>
      </c>
      <c r="D556" t="s">
        <v>16</v>
      </c>
      <c r="E556" t="s">
        <v>16</v>
      </c>
      <c r="F556" t="s">
        <v>16</v>
      </c>
      <c r="G556" t="s">
        <v>3759</v>
      </c>
      <c r="H556">
        <v>1</v>
      </c>
      <c r="I556" t="s">
        <v>4898</v>
      </c>
    </row>
    <row r="557" spans="1:9" x14ac:dyDescent="0.25">
      <c r="A557" t="s">
        <v>41707</v>
      </c>
      <c r="B557">
        <v>75577000</v>
      </c>
      <c r="C557" t="s">
        <v>16</v>
      </c>
      <c r="D557" t="s">
        <v>16</v>
      </c>
      <c r="E557" t="s">
        <v>16</v>
      </c>
      <c r="F557" t="s">
        <v>16</v>
      </c>
      <c r="G557" t="s">
        <v>3759</v>
      </c>
      <c r="H557">
        <v>1</v>
      </c>
      <c r="I557" t="s">
        <v>4898</v>
      </c>
    </row>
    <row r="558" spans="1:9" x14ac:dyDescent="0.25">
      <c r="A558" t="s">
        <v>41713</v>
      </c>
      <c r="B558">
        <v>75577000</v>
      </c>
      <c r="C558" t="s">
        <v>16</v>
      </c>
      <c r="D558" t="s">
        <v>16</v>
      </c>
      <c r="E558" t="s">
        <v>16</v>
      </c>
      <c r="F558" t="s">
        <v>16</v>
      </c>
      <c r="G558" t="s">
        <v>3759</v>
      </c>
      <c r="H558">
        <v>1</v>
      </c>
      <c r="I558" t="s">
        <v>4898</v>
      </c>
    </row>
    <row r="559" spans="1:9" x14ac:dyDescent="0.25">
      <c r="A559" t="s">
        <v>41714</v>
      </c>
      <c r="B559">
        <v>75577000</v>
      </c>
      <c r="C559" t="s">
        <v>16</v>
      </c>
      <c r="D559" t="s">
        <v>16</v>
      </c>
      <c r="E559" t="s">
        <v>16</v>
      </c>
      <c r="F559" t="s">
        <v>16</v>
      </c>
      <c r="G559" t="s">
        <v>3759</v>
      </c>
      <c r="H559">
        <v>1</v>
      </c>
      <c r="I559" t="s">
        <v>4898</v>
      </c>
    </row>
    <row r="560" spans="1:9" x14ac:dyDescent="0.25">
      <c r="A560" t="s">
        <v>41710</v>
      </c>
      <c r="B560">
        <v>75577000</v>
      </c>
      <c r="C560" t="s">
        <v>16</v>
      </c>
      <c r="D560" t="s">
        <v>16</v>
      </c>
      <c r="E560" t="s">
        <v>16</v>
      </c>
      <c r="F560" t="s">
        <v>16</v>
      </c>
      <c r="G560" t="s">
        <v>3759</v>
      </c>
      <c r="H560">
        <v>1</v>
      </c>
      <c r="I560" t="s">
        <v>4898</v>
      </c>
    </row>
    <row r="561" spans="1:9" x14ac:dyDescent="0.25">
      <c r="A561" t="s">
        <v>41708</v>
      </c>
      <c r="B561">
        <v>75577000</v>
      </c>
      <c r="C561" t="s">
        <v>16</v>
      </c>
      <c r="D561" t="s">
        <v>16</v>
      </c>
      <c r="E561" t="s">
        <v>16</v>
      </c>
      <c r="F561" t="s">
        <v>16</v>
      </c>
      <c r="G561" t="s">
        <v>3759</v>
      </c>
      <c r="H561">
        <v>1</v>
      </c>
      <c r="I561" t="s">
        <v>4898</v>
      </c>
    </row>
    <row r="562" spans="1:9" x14ac:dyDescent="0.25">
      <c r="A562" t="s">
        <v>41705</v>
      </c>
      <c r="B562">
        <v>75577000</v>
      </c>
      <c r="C562" t="s">
        <v>16</v>
      </c>
      <c r="D562" t="s">
        <v>16</v>
      </c>
      <c r="E562" t="s">
        <v>16</v>
      </c>
      <c r="F562" t="s">
        <v>16</v>
      </c>
      <c r="G562" t="s">
        <v>3759</v>
      </c>
      <c r="H562">
        <v>1</v>
      </c>
      <c r="I562" t="s">
        <v>4898</v>
      </c>
    </row>
    <row r="563" spans="1:9" x14ac:dyDescent="0.25">
      <c r="A563" t="s">
        <v>8760</v>
      </c>
      <c r="B563">
        <v>75421677</v>
      </c>
      <c r="C563" t="s">
        <v>16</v>
      </c>
      <c r="D563" t="s">
        <v>16</v>
      </c>
      <c r="E563" t="s">
        <v>16</v>
      </c>
      <c r="F563" t="s">
        <v>16</v>
      </c>
      <c r="G563" t="s">
        <v>3368</v>
      </c>
      <c r="H563">
        <v>1</v>
      </c>
      <c r="I563" t="s">
        <v>4892</v>
      </c>
    </row>
    <row r="564" spans="1:9" x14ac:dyDescent="0.25">
      <c r="A564" t="s">
        <v>2609</v>
      </c>
      <c r="B564">
        <v>74762273</v>
      </c>
      <c r="C564" t="s">
        <v>16</v>
      </c>
      <c r="D564" t="s">
        <v>16</v>
      </c>
      <c r="E564" t="s">
        <v>16</v>
      </c>
      <c r="F564" t="s">
        <v>16</v>
      </c>
      <c r="G564" t="s">
        <v>154</v>
      </c>
      <c r="H564">
        <v>1</v>
      </c>
      <c r="I564" t="s">
        <v>4887</v>
      </c>
    </row>
    <row r="565" spans="1:9" x14ac:dyDescent="0.25">
      <c r="A565" t="s">
        <v>2610</v>
      </c>
      <c r="B565">
        <v>74762273</v>
      </c>
      <c r="C565" t="s">
        <v>16</v>
      </c>
      <c r="D565" t="s">
        <v>16</v>
      </c>
      <c r="E565" t="s">
        <v>16</v>
      </c>
      <c r="F565" t="s">
        <v>16</v>
      </c>
      <c r="G565" t="s">
        <v>154</v>
      </c>
      <c r="H565">
        <v>1</v>
      </c>
      <c r="I565" t="s">
        <v>4887</v>
      </c>
    </row>
    <row r="566" spans="1:9" x14ac:dyDescent="0.25">
      <c r="A566" t="s">
        <v>2611</v>
      </c>
      <c r="B566">
        <v>74762273</v>
      </c>
      <c r="C566" t="s">
        <v>16</v>
      </c>
      <c r="D566" t="s">
        <v>16</v>
      </c>
      <c r="E566" t="s">
        <v>16</v>
      </c>
      <c r="F566" t="s">
        <v>16</v>
      </c>
      <c r="G566" t="s">
        <v>154</v>
      </c>
      <c r="H566">
        <v>1</v>
      </c>
      <c r="I566" t="s">
        <v>4887</v>
      </c>
    </row>
    <row r="567" spans="1:9" x14ac:dyDescent="0.25">
      <c r="A567" t="s">
        <v>3927</v>
      </c>
      <c r="B567">
        <v>76985200</v>
      </c>
      <c r="C567" t="s">
        <v>16</v>
      </c>
      <c r="D567" t="s">
        <v>16</v>
      </c>
      <c r="E567" t="s">
        <v>16</v>
      </c>
      <c r="F567" t="s">
        <v>16</v>
      </c>
      <c r="G567" t="s">
        <v>4002</v>
      </c>
      <c r="H567">
        <v>1</v>
      </c>
      <c r="I567" t="s">
        <v>4900</v>
      </c>
    </row>
    <row r="568" spans="1:9" x14ac:dyDescent="0.25">
      <c r="A568" t="s">
        <v>7026</v>
      </c>
      <c r="B568">
        <v>74762273</v>
      </c>
      <c r="C568" t="s">
        <v>16</v>
      </c>
      <c r="D568" t="s">
        <v>16</v>
      </c>
      <c r="E568" t="s">
        <v>16</v>
      </c>
      <c r="F568" t="s">
        <v>16</v>
      </c>
      <c r="G568" t="s">
        <v>154</v>
      </c>
      <c r="H568">
        <v>1</v>
      </c>
      <c r="I568" t="s">
        <v>4887</v>
      </c>
    </row>
    <row r="569" spans="1:9" x14ac:dyDescent="0.25">
      <c r="A569" t="s">
        <v>1716</v>
      </c>
      <c r="B569">
        <v>74762273</v>
      </c>
      <c r="C569" t="s">
        <v>16</v>
      </c>
      <c r="D569" t="s">
        <v>16</v>
      </c>
      <c r="E569" t="s">
        <v>16</v>
      </c>
      <c r="F569" t="s">
        <v>16</v>
      </c>
      <c r="G569" t="s">
        <v>154</v>
      </c>
      <c r="H569">
        <v>1</v>
      </c>
      <c r="I569" t="s">
        <v>4887</v>
      </c>
    </row>
    <row r="570" spans="1:9" x14ac:dyDescent="0.25">
      <c r="A570" t="s">
        <v>2591</v>
      </c>
      <c r="B570">
        <v>74762273</v>
      </c>
      <c r="C570" t="s">
        <v>16</v>
      </c>
      <c r="D570" t="s">
        <v>16</v>
      </c>
      <c r="E570" t="s">
        <v>16</v>
      </c>
      <c r="F570" t="s">
        <v>16</v>
      </c>
      <c r="G570" t="s">
        <v>154</v>
      </c>
      <c r="H570">
        <v>1</v>
      </c>
      <c r="I570" t="s">
        <v>4887</v>
      </c>
    </row>
    <row r="571" spans="1:9" x14ac:dyDescent="0.25">
      <c r="A571" t="s">
        <v>2631</v>
      </c>
      <c r="B571">
        <v>74762273</v>
      </c>
      <c r="C571" t="s">
        <v>16</v>
      </c>
      <c r="D571" t="s">
        <v>16</v>
      </c>
      <c r="E571" t="s">
        <v>16</v>
      </c>
      <c r="F571" t="s">
        <v>16</v>
      </c>
      <c r="G571" t="s">
        <v>154</v>
      </c>
      <c r="H571">
        <v>1</v>
      </c>
      <c r="I571" t="s">
        <v>4887</v>
      </c>
    </row>
    <row r="572" spans="1:9" x14ac:dyDescent="0.25">
      <c r="A572" t="s">
        <v>2632</v>
      </c>
      <c r="B572">
        <v>74762273</v>
      </c>
      <c r="C572" t="s">
        <v>16</v>
      </c>
      <c r="D572" t="s">
        <v>16</v>
      </c>
      <c r="E572" t="s">
        <v>16</v>
      </c>
      <c r="F572" t="s">
        <v>16</v>
      </c>
      <c r="G572" t="s">
        <v>154</v>
      </c>
      <c r="H572">
        <v>2</v>
      </c>
      <c r="I572" t="s">
        <v>4887</v>
      </c>
    </row>
    <row r="573" spans="1:9" x14ac:dyDescent="0.25">
      <c r="A573" t="s">
        <v>2575</v>
      </c>
      <c r="B573">
        <v>74762273</v>
      </c>
      <c r="C573" t="s">
        <v>16</v>
      </c>
      <c r="D573" t="s">
        <v>16</v>
      </c>
      <c r="E573" t="s">
        <v>16</v>
      </c>
      <c r="F573" t="s">
        <v>16</v>
      </c>
      <c r="G573" t="s">
        <v>154</v>
      </c>
      <c r="H573">
        <v>1</v>
      </c>
      <c r="I573" t="s">
        <v>4887</v>
      </c>
    </row>
    <row r="574" spans="1:9" x14ac:dyDescent="0.25">
      <c r="A574" t="s">
        <v>2576</v>
      </c>
      <c r="B574">
        <v>74762273</v>
      </c>
      <c r="C574" t="s">
        <v>16</v>
      </c>
      <c r="D574" t="s">
        <v>16</v>
      </c>
      <c r="E574" t="s">
        <v>16</v>
      </c>
      <c r="F574" t="s">
        <v>16</v>
      </c>
      <c r="G574" t="s">
        <v>154</v>
      </c>
      <c r="H574">
        <v>1</v>
      </c>
      <c r="I574" t="s">
        <v>4887</v>
      </c>
    </row>
    <row r="575" spans="1:9" x14ac:dyDescent="0.25">
      <c r="A575" t="s">
        <v>2574</v>
      </c>
      <c r="B575">
        <v>74762273</v>
      </c>
      <c r="C575" t="s">
        <v>16</v>
      </c>
      <c r="D575" t="s">
        <v>16</v>
      </c>
      <c r="E575" t="s">
        <v>16</v>
      </c>
      <c r="F575" t="s">
        <v>16</v>
      </c>
      <c r="G575" t="s">
        <v>154</v>
      </c>
      <c r="H575">
        <v>1</v>
      </c>
      <c r="I575" t="s">
        <v>4887</v>
      </c>
    </row>
    <row r="576" spans="1:9" x14ac:dyDescent="0.25">
      <c r="A576" t="s">
        <v>10238</v>
      </c>
      <c r="B576">
        <v>74762273</v>
      </c>
      <c r="C576" t="s">
        <v>16</v>
      </c>
      <c r="D576" t="s">
        <v>16</v>
      </c>
      <c r="E576" t="s">
        <v>16</v>
      </c>
      <c r="F576" t="s">
        <v>16</v>
      </c>
      <c r="G576" t="s">
        <v>154</v>
      </c>
      <c r="H576">
        <v>1</v>
      </c>
      <c r="I576" t="s">
        <v>4887</v>
      </c>
    </row>
    <row r="577" spans="1:9" x14ac:dyDescent="0.25">
      <c r="A577" t="s">
        <v>7277</v>
      </c>
      <c r="B577">
        <v>74762273</v>
      </c>
      <c r="C577" t="s">
        <v>16</v>
      </c>
      <c r="D577" t="s">
        <v>16</v>
      </c>
      <c r="E577" t="s">
        <v>16</v>
      </c>
      <c r="F577" t="s">
        <v>16</v>
      </c>
      <c r="G577" t="s">
        <v>154</v>
      </c>
      <c r="H577">
        <v>1</v>
      </c>
      <c r="I577" t="s">
        <v>4887</v>
      </c>
    </row>
    <row r="578" spans="1:9" x14ac:dyDescent="0.25">
      <c r="A578" t="s">
        <v>7303</v>
      </c>
      <c r="B578">
        <v>74762273</v>
      </c>
      <c r="C578" t="s">
        <v>16</v>
      </c>
      <c r="D578" t="s">
        <v>16</v>
      </c>
      <c r="E578" t="s">
        <v>16</v>
      </c>
      <c r="F578" t="s">
        <v>16</v>
      </c>
      <c r="G578" t="s">
        <v>154</v>
      </c>
      <c r="H578">
        <v>1</v>
      </c>
      <c r="I578" t="s">
        <v>4887</v>
      </c>
    </row>
    <row r="579" spans="1:9" x14ac:dyDescent="0.25">
      <c r="A579" t="s">
        <v>8239</v>
      </c>
      <c r="B579">
        <v>74762273</v>
      </c>
      <c r="C579" t="s">
        <v>16</v>
      </c>
      <c r="D579" t="s">
        <v>16</v>
      </c>
      <c r="E579" t="s">
        <v>16</v>
      </c>
      <c r="F579" t="s">
        <v>16</v>
      </c>
      <c r="G579" t="s">
        <v>154</v>
      </c>
      <c r="H579">
        <v>1</v>
      </c>
      <c r="I579" t="s">
        <v>4887</v>
      </c>
    </row>
    <row r="580" spans="1:9" x14ac:dyDescent="0.25">
      <c r="A580" t="s">
        <v>8138</v>
      </c>
      <c r="B580">
        <v>70200411</v>
      </c>
      <c r="C580" t="s">
        <v>16</v>
      </c>
      <c r="D580" t="s">
        <v>16</v>
      </c>
      <c r="E580" t="s">
        <v>16</v>
      </c>
      <c r="F580" t="s">
        <v>16</v>
      </c>
      <c r="G580" t="s">
        <v>8139</v>
      </c>
      <c r="H580">
        <v>2</v>
      </c>
      <c r="I580" t="s">
        <v>12586</v>
      </c>
    </row>
    <row r="581" spans="1:9" x14ac:dyDescent="0.25">
      <c r="A581" t="s">
        <v>3547</v>
      </c>
      <c r="B581">
        <v>75421677</v>
      </c>
      <c r="C581" t="s">
        <v>16</v>
      </c>
      <c r="D581" t="s">
        <v>16</v>
      </c>
      <c r="E581" t="s">
        <v>16</v>
      </c>
      <c r="F581" t="s">
        <v>16</v>
      </c>
      <c r="G581" t="s">
        <v>3368</v>
      </c>
      <c r="H581">
        <v>2</v>
      </c>
      <c r="I581" t="s">
        <v>4892</v>
      </c>
    </row>
    <row r="582" spans="1:9" x14ac:dyDescent="0.25">
      <c r="A582" t="s">
        <v>3541</v>
      </c>
      <c r="B582">
        <v>75421677</v>
      </c>
      <c r="C582" t="s">
        <v>16</v>
      </c>
      <c r="D582" t="s">
        <v>16</v>
      </c>
      <c r="E582" t="s">
        <v>16</v>
      </c>
      <c r="F582" t="s">
        <v>16</v>
      </c>
      <c r="G582" t="s">
        <v>3368</v>
      </c>
      <c r="H582">
        <v>2</v>
      </c>
      <c r="I582" t="s">
        <v>4892</v>
      </c>
    </row>
    <row r="583" spans="1:9" x14ac:dyDescent="0.25">
      <c r="A583" t="s">
        <v>2367</v>
      </c>
      <c r="B583">
        <v>56250500</v>
      </c>
      <c r="C583" t="s">
        <v>2368</v>
      </c>
      <c r="D583" t="s">
        <v>4901</v>
      </c>
      <c r="E583" t="s">
        <v>2369</v>
      </c>
      <c r="F583" t="s">
        <v>4902</v>
      </c>
      <c r="G583" t="s">
        <v>3983</v>
      </c>
      <c r="H583">
        <v>1</v>
      </c>
      <c r="I583" t="s">
        <v>4903</v>
      </c>
    </row>
    <row r="584" spans="1:9" x14ac:dyDescent="0.25">
      <c r="A584" t="s">
        <v>4459</v>
      </c>
      <c r="B584">
        <v>75421677</v>
      </c>
      <c r="C584" t="s">
        <v>16</v>
      </c>
      <c r="D584" t="s">
        <v>16</v>
      </c>
      <c r="E584" t="s">
        <v>16</v>
      </c>
      <c r="F584" t="s">
        <v>16</v>
      </c>
      <c r="G584" t="s">
        <v>3368</v>
      </c>
      <c r="H584">
        <v>1</v>
      </c>
      <c r="I584" t="s">
        <v>4892</v>
      </c>
    </row>
    <row r="585" spans="1:9" x14ac:dyDescent="0.25">
      <c r="A585" t="s">
        <v>4472</v>
      </c>
      <c r="B585">
        <v>74762273</v>
      </c>
      <c r="C585" t="s">
        <v>16</v>
      </c>
      <c r="D585" t="s">
        <v>16</v>
      </c>
      <c r="E585" t="s">
        <v>16</v>
      </c>
      <c r="F585" t="s">
        <v>16</v>
      </c>
      <c r="G585" t="s">
        <v>154</v>
      </c>
      <c r="H585">
        <v>1</v>
      </c>
      <c r="I585" t="s">
        <v>4887</v>
      </c>
    </row>
    <row r="586" spans="1:9" x14ac:dyDescent="0.25">
      <c r="A586" t="s">
        <v>4594</v>
      </c>
      <c r="B586">
        <v>75421677</v>
      </c>
      <c r="C586" t="s">
        <v>16</v>
      </c>
      <c r="D586" t="s">
        <v>16</v>
      </c>
      <c r="E586" t="s">
        <v>16</v>
      </c>
      <c r="F586" t="s">
        <v>16</v>
      </c>
      <c r="G586" t="s">
        <v>3368</v>
      </c>
      <c r="H586">
        <v>1</v>
      </c>
      <c r="I586" t="s">
        <v>4892</v>
      </c>
    </row>
    <row r="587" spans="1:9" x14ac:dyDescent="0.25">
      <c r="A587" t="s">
        <v>4595</v>
      </c>
      <c r="B587">
        <v>75421677</v>
      </c>
      <c r="C587" t="s">
        <v>16</v>
      </c>
      <c r="D587" t="s">
        <v>16</v>
      </c>
      <c r="E587" t="s">
        <v>16</v>
      </c>
      <c r="F587" t="s">
        <v>16</v>
      </c>
      <c r="G587" t="s">
        <v>3368</v>
      </c>
      <c r="H587">
        <v>1</v>
      </c>
      <c r="I587" t="s">
        <v>4892</v>
      </c>
    </row>
    <row r="588" spans="1:9" x14ac:dyDescent="0.25">
      <c r="A588" t="s">
        <v>4828</v>
      </c>
      <c r="B588">
        <v>75421677</v>
      </c>
      <c r="C588" t="s">
        <v>16</v>
      </c>
      <c r="D588" t="s">
        <v>16</v>
      </c>
      <c r="E588" t="s">
        <v>16</v>
      </c>
      <c r="F588" t="s">
        <v>16</v>
      </c>
      <c r="G588" t="s">
        <v>3368</v>
      </c>
      <c r="H588">
        <v>1</v>
      </c>
      <c r="I588" t="s">
        <v>4892</v>
      </c>
    </row>
    <row r="589" spans="1:9" x14ac:dyDescent="0.25">
      <c r="A589" t="s">
        <v>4824</v>
      </c>
      <c r="B589">
        <v>75421677</v>
      </c>
      <c r="C589" t="s">
        <v>16</v>
      </c>
      <c r="D589" t="s">
        <v>16</v>
      </c>
      <c r="E589" t="s">
        <v>16</v>
      </c>
      <c r="F589" t="s">
        <v>16</v>
      </c>
      <c r="G589" t="s">
        <v>3368</v>
      </c>
      <c r="H589">
        <v>1</v>
      </c>
      <c r="I589" t="s">
        <v>4892</v>
      </c>
    </row>
    <row r="590" spans="1:9" x14ac:dyDescent="0.25">
      <c r="A590" t="s">
        <v>4826</v>
      </c>
      <c r="B590">
        <v>75421677</v>
      </c>
      <c r="C590" t="s">
        <v>16</v>
      </c>
      <c r="D590" t="s">
        <v>16</v>
      </c>
      <c r="E590" t="s">
        <v>16</v>
      </c>
      <c r="F590" t="s">
        <v>16</v>
      </c>
      <c r="G590" t="s">
        <v>3368</v>
      </c>
      <c r="H590">
        <v>1</v>
      </c>
      <c r="I590" t="s">
        <v>4892</v>
      </c>
    </row>
    <row r="591" spans="1:9" x14ac:dyDescent="0.25">
      <c r="A591" t="s">
        <v>5277</v>
      </c>
      <c r="B591">
        <v>74762273</v>
      </c>
      <c r="C591" t="s">
        <v>16</v>
      </c>
      <c r="D591" t="s">
        <v>16</v>
      </c>
      <c r="E591" t="s">
        <v>16</v>
      </c>
      <c r="F591" t="s">
        <v>16</v>
      </c>
      <c r="G591" t="s">
        <v>154</v>
      </c>
      <c r="H591">
        <v>1</v>
      </c>
      <c r="I591" t="s">
        <v>4887</v>
      </c>
    </row>
    <row r="592" spans="1:9" x14ac:dyDescent="0.25">
      <c r="A592" t="s">
        <v>6125</v>
      </c>
      <c r="B592">
        <v>75577000</v>
      </c>
      <c r="C592" t="s">
        <v>16</v>
      </c>
      <c r="D592" t="s">
        <v>16</v>
      </c>
      <c r="E592" t="s">
        <v>16</v>
      </c>
      <c r="F592" t="s">
        <v>16</v>
      </c>
      <c r="G592" t="s">
        <v>3759</v>
      </c>
      <c r="H592">
        <v>2</v>
      </c>
      <c r="I592" t="s">
        <v>4898</v>
      </c>
    </row>
    <row r="593" spans="1:9" x14ac:dyDescent="0.25">
      <c r="A593" t="s">
        <v>6055</v>
      </c>
      <c r="B593">
        <v>74755755</v>
      </c>
      <c r="C593" t="s">
        <v>16</v>
      </c>
      <c r="D593" t="s">
        <v>16</v>
      </c>
      <c r="E593" t="s">
        <v>16</v>
      </c>
      <c r="F593" t="s">
        <v>16</v>
      </c>
      <c r="G593" t="s">
        <v>4786</v>
      </c>
      <c r="H593">
        <v>1</v>
      </c>
      <c r="I593" t="s">
        <v>4922</v>
      </c>
    </row>
    <row r="594" spans="1:9" x14ac:dyDescent="0.25">
      <c r="A594" t="s">
        <v>6757</v>
      </c>
      <c r="B594">
        <v>75421677</v>
      </c>
      <c r="C594" t="s">
        <v>16</v>
      </c>
      <c r="D594" t="s">
        <v>16</v>
      </c>
      <c r="E594" t="s">
        <v>16</v>
      </c>
      <c r="F594" t="s">
        <v>16</v>
      </c>
      <c r="G594" t="s">
        <v>3368</v>
      </c>
      <c r="H594">
        <v>1</v>
      </c>
      <c r="I594" t="s">
        <v>4892</v>
      </c>
    </row>
    <row r="595" spans="1:9" x14ac:dyDescent="0.25">
      <c r="A595" t="s">
        <v>6611</v>
      </c>
      <c r="B595">
        <v>75421677</v>
      </c>
      <c r="C595" t="s">
        <v>16</v>
      </c>
      <c r="D595" t="s">
        <v>16</v>
      </c>
      <c r="E595" t="s">
        <v>16</v>
      </c>
      <c r="F595" t="s">
        <v>16</v>
      </c>
      <c r="G595" t="s">
        <v>3368</v>
      </c>
      <c r="H595">
        <v>1</v>
      </c>
      <c r="I595" t="s">
        <v>4892</v>
      </c>
    </row>
    <row r="596" spans="1:9" x14ac:dyDescent="0.25">
      <c r="A596" t="s">
        <v>6612</v>
      </c>
      <c r="B596">
        <v>75421677</v>
      </c>
      <c r="C596" t="s">
        <v>16</v>
      </c>
      <c r="D596" t="s">
        <v>16</v>
      </c>
      <c r="E596" t="s">
        <v>16</v>
      </c>
      <c r="F596" t="s">
        <v>16</v>
      </c>
      <c r="G596" t="s">
        <v>3368</v>
      </c>
      <c r="H596">
        <v>1</v>
      </c>
      <c r="I596" t="s">
        <v>4892</v>
      </c>
    </row>
    <row r="597" spans="1:9" x14ac:dyDescent="0.25">
      <c r="A597" t="s">
        <v>6613</v>
      </c>
      <c r="B597">
        <v>75421677</v>
      </c>
      <c r="C597" t="s">
        <v>16</v>
      </c>
      <c r="D597" t="s">
        <v>16</v>
      </c>
      <c r="E597" t="s">
        <v>16</v>
      </c>
      <c r="F597" t="s">
        <v>16</v>
      </c>
      <c r="G597" t="s">
        <v>3368</v>
      </c>
      <c r="H597">
        <v>1</v>
      </c>
      <c r="I597" t="s">
        <v>4892</v>
      </c>
    </row>
    <row r="598" spans="1:9" x14ac:dyDescent="0.25">
      <c r="A598" t="s">
        <v>6616</v>
      </c>
      <c r="B598">
        <v>75421677</v>
      </c>
      <c r="C598" t="s">
        <v>16</v>
      </c>
      <c r="D598" t="s">
        <v>16</v>
      </c>
      <c r="E598" t="s">
        <v>16</v>
      </c>
      <c r="F598" t="s">
        <v>16</v>
      </c>
      <c r="G598" t="s">
        <v>3368</v>
      </c>
      <c r="H598">
        <v>1</v>
      </c>
      <c r="I598" t="s">
        <v>4892</v>
      </c>
    </row>
    <row r="599" spans="1:9" x14ac:dyDescent="0.25">
      <c r="A599" t="s">
        <v>6617</v>
      </c>
      <c r="B599">
        <v>75421677</v>
      </c>
      <c r="C599" t="s">
        <v>16</v>
      </c>
      <c r="D599" t="s">
        <v>16</v>
      </c>
      <c r="E599" t="s">
        <v>16</v>
      </c>
      <c r="F599" t="s">
        <v>16</v>
      </c>
      <c r="G599" t="s">
        <v>3368</v>
      </c>
      <c r="H599">
        <v>1</v>
      </c>
      <c r="I599" t="s">
        <v>4892</v>
      </c>
    </row>
    <row r="600" spans="1:9" x14ac:dyDescent="0.25">
      <c r="A600" t="s">
        <v>6614</v>
      </c>
      <c r="B600">
        <v>75421677</v>
      </c>
      <c r="C600" t="s">
        <v>16</v>
      </c>
      <c r="D600" t="s">
        <v>16</v>
      </c>
      <c r="E600" t="s">
        <v>16</v>
      </c>
      <c r="F600" t="s">
        <v>16</v>
      </c>
      <c r="G600" t="s">
        <v>3368</v>
      </c>
      <c r="H600">
        <v>1</v>
      </c>
      <c r="I600" t="s">
        <v>4892</v>
      </c>
    </row>
    <row r="601" spans="1:9" x14ac:dyDescent="0.25">
      <c r="A601" t="s">
        <v>6615</v>
      </c>
      <c r="B601">
        <v>75421677</v>
      </c>
      <c r="C601" t="s">
        <v>16</v>
      </c>
      <c r="D601" t="s">
        <v>16</v>
      </c>
      <c r="E601" t="s">
        <v>16</v>
      </c>
      <c r="F601" t="s">
        <v>16</v>
      </c>
      <c r="G601" t="s">
        <v>3368</v>
      </c>
      <c r="H601">
        <v>1</v>
      </c>
      <c r="I601" t="s">
        <v>4892</v>
      </c>
    </row>
    <row r="602" spans="1:9" x14ac:dyDescent="0.25">
      <c r="A602" t="s">
        <v>6620</v>
      </c>
      <c r="B602">
        <v>75421677</v>
      </c>
      <c r="C602" t="s">
        <v>16</v>
      </c>
      <c r="D602" t="s">
        <v>16</v>
      </c>
      <c r="E602" t="s">
        <v>16</v>
      </c>
      <c r="F602" t="s">
        <v>16</v>
      </c>
      <c r="G602" t="s">
        <v>3368</v>
      </c>
      <c r="H602">
        <v>1</v>
      </c>
      <c r="I602" t="s">
        <v>4892</v>
      </c>
    </row>
    <row r="603" spans="1:9" x14ac:dyDescent="0.25">
      <c r="A603" t="s">
        <v>6618</v>
      </c>
      <c r="B603">
        <v>75421677</v>
      </c>
      <c r="C603" t="s">
        <v>16</v>
      </c>
      <c r="D603" t="s">
        <v>16</v>
      </c>
      <c r="E603" t="s">
        <v>16</v>
      </c>
      <c r="F603" t="s">
        <v>16</v>
      </c>
      <c r="G603" t="s">
        <v>3368</v>
      </c>
      <c r="H603">
        <v>1</v>
      </c>
      <c r="I603" t="s">
        <v>4892</v>
      </c>
    </row>
    <row r="604" spans="1:9" x14ac:dyDescent="0.25">
      <c r="A604" t="s">
        <v>6593</v>
      </c>
      <c r="B604">
        <v>74762273</v>
      </c>
      <c r="C604" t="s">
        <v>16</v>
      </c>
      <c r="D604" t="s">
        <v>16</v>
      </c>
      <c r="E604" t="s">
        <v>16</v>
      </c>
      <c r="F604" t="s">
        <v>16</v>
      </c>
      <c r="G604" t="s">
        <v>154</v>
      </c>
      <c r="H604">
        <v>1</v>
      </c>
      <c r="I604" t="s">
        <v>4887</v>
      </c>
    </row>
    <row r="605" spans="1:9" x14ac:dyDescent="0.25">
      <c r="A605" t="s">
        <v>6621</v>
      </c>
      <c r="B605">
        <v>75421677</v>
      </c>
      <c r="C605" t="s">
        <v>16</v>
      </c>
      <c r="D605" t="s">
        <v>16</v>
      </c>
      <c r="E605" t="s">
        <v>16</v>
      </c>
      <c r="F605" t="s">
        <v>16</v>
      </c>
      <c r="G605" t="s">
        <v>3368</v>
      </c>
      <c r="H605">
        <v>1</v>
      </c>
      <c r="I605" t="s">
        <v>4892</v>
      </c>
    </row>
    <row r="606" spans="1:9" x14ac:dyDescent="0.25">
      <c r="A606" t="s">
        <v>6624</v>
      </c>
      <c r="B606">
        <v>76971100</v>
      </c>
      <c r="C606" t="s">
        <v>16</v>
      </c>
      <c r="D606" t="s">
        <v>16</v>
      </c>
      <c r="E606" t="s">
        <v>16</v>
      </c>
      <c r="F606" t="s">
        <v>16</v>
      </c>
      <c r="G606" t="s">
        <v>7275</v>
      </c>
      <c r="H606">
        <v>1</v>
      </c>
      <c r="I606" t="s">
        <v>7396</v>
      </c>
    </row>
    <row r="607" spans="1:9" x14ac:dyDescent="0.25">
      <c r="A607" t="s">
        <v>6776</v>
      </c>
      <c r="B607">
        <v>75421677</v>
      </c>
      <c r="C607" t="s">
        <v>16</v>
      </c>
      <c r="D607" t="s">
        <v>16</v>
      </c>
      <c r="E607" t="s">
        <v>16</v>
      </c>
      <c r="F607" t="s">
        <v>16</v>
      </c>
      <c r="G607" t="s">
        <v>3368</v>
      </c>
      <c r="H607">
        <v>1</v>
      </c>
      <c r="I607" t="s">
        <v>4892</v>
      </c>
    </row>
    <row r="608" spans="1:9" x14ac:dyDescent="0.25">
      <c r="A608" t="s">
        <v>6777</v>
      </c>
      <c r="B608">
        <v>75421677</v>
      </c>
      <c r="C608" t="s">
        <v>16</v>
      </c>
      <c r="D608" t="s">
        <v>16</v>
      </c>
      <c r="E608" t="s">
        <v>16</v>
      </c>
      <c r="F608" t="s">
        <v>16</v>
      </c>
      <c r="G608" t="s">
        <v>3368</v>
      </c>
      <c r="H608">
        <v>1</v>
      </c>
      <c r="I608" t="s">
        <v>4892</v>
      </c>
    </row>
    <row r="609" spans="1:9" x14ac:dyDescent="0.25">
      <c r="A609" t="s">
        <v>6778</v>
      </c>
      <c r="B609">
        <v>75421677</v>
      </c>
      <c r="C609" t="s">
        <v>16</v>
      </c>
      <c r="D609" t="s">
        <v>16</v>
      </c>
      <c r="E609" t="s">
        <v>16</v>
      </c>
      <c r="F609" t="s">
        <v>16</v>
      </c>
      <c r="G609" t="s">
        <v>3368</v>
      </c>
      <c r="H609">
        <v>1</v>
      </c>
      <c r="I609" t="s">
        <v>4892</v>
      </c>
    </row>
    <row r="610" spans="1:9" x14ac:dyDescent="0.25">
      <c r="A610" t="s">
        <v>6779</v>
      </c>
      <c r="B610">
        <v>75421677</v>
      </c>
      <c r="C610" t="s">
        <v>16</v>
      </c>
      <c r="D610" t="s">
        <v>16</v>
      </c>
      <c r="E610" t="s">
        <v>16</v>
      </c>
      <c r="F610" t="s">
        <v>16</v>
      </c>
      <c r="G610" t="s">
        <v>3368</v>
      </c>
      <c r="H610">
        <v>1</v>
      </c>
      <c r="I610" t="s">
        <v>4892</v>
      </c>
    </row>
    <row r="611" spans="1:9" x14ac:dyDescent="0.25">
      <c r="A611" t="s">
        <v>6780</v>
      </c>
      <c r="B611">
        <v>75421677</v>
      </c>
      <c r="C611" t="s">
        <v>16</v>
      </c>
      <c r="D611" t="s">
        <v>16</v>
      </c>
      <c r="E611" t="s">
        <v>16</v>
      </c>
      <c r="F611" t="s">
        <v>16</v>
      </c>
      <c r="G611" t="s">
        <v>3368</v>
      </c>
      <c r="H611">
        <v>1</v>
      </c>
      <c r="I611" t="s">
        <v>4892</v>
      </c>
    </row>
    <row r="612" spans="1:9" x14ac:dyDescent="0.25">
      <c r="A612" t="s">
        <v>6688</v>
      </c>
      <c r="B612">
        <v>75421677</v>
      </c>
      <c r="C612" t="s">
        <v>16</v>
      </c>
      <c r="D612" t="s">
        <v>16</v>
      </c>
      <c r="E612" t="s">
        <v>16</v>
      </c>
      <c r="F612" t="s">
        <v>16</v>
      </c>
      <c r="G612" t="s">
        <v>3368</v>
      </c>
      <c r="H612">
        <v>1</v>
      </c>
      <c r="I612" t="s">
        <v>4892</v>
      </c>
    </row>
    <row r="613" spans="1:9" x14ac:dyDescent="0.25">
      <c r="A613" t="s">
        <v>6689</v>
      </c>
      <c r="B613">
        <v>75421677</v>
      </c>
      <c r="C613" t="s">
        <v>16</v>
      </c>
      <c r="D613" t="s">
        <v>16</v>
      </c>
      <c r="E613" t="s">
        <v>16</v>
      </c>
      <c r="F613" t="s">
        <v>16</v>
      </c>
      <c r="G613" t="s">
        <v>3368</v>
      </c>
      <c r="H613">
        <v>1</v>
      </c>
      <c r="I613" t="s">
        <v>4892</v>
      </c>
    </row>
    <row r="614" spans="1:9" x14ac:dyDescent="0.25">
      <c r="A614" t="s">
        <v>6781</v>
      </c>
      <c r="B614">
        <v>75421677</v>
      </c>
      <c r="C614" t="s">
        <v>16</v>
      </c>
      <c r="D614" t="s">
        <v>16</v>
      </c>
      <c r="E614" t="s">
        <v>16</v>
      </c>
      <c r="F614" t="s">
        <v>16</v>
      </c>
      <c r="G614" t="s">
        <v>3368</v>
      </c>
      <c r="H614">
        <v>1</v>
      </c>
      <c r="I614" t="s">
        <v>4892</v>
      </c>
    </row>
    <row r="615" spans="1:9" x14ac:dyDescent="0.25">
      <c r="A615" t="s">
        <v>6782</v>
      </c>
      <c r="B615">
        <v>75421677</v>
      </c>
      <c r="C615" t="s">
        <v>16</v>
      </c>
      <c r="D615" t="s">
        <v>16</v>
      </c>
      <c r="E615" t="s">
        <v>16</v>
      </c>
      <c r="F615" t="s">
        <v>16</v>
      </c>
      <c r="G615" t="s">
        <v>3368</v>
      </c>
      <c r="H615">
        <v>1</v>
      </c>
      <c r="I615" t="s">
        <v>4892</v>
      </c>
    </row>
    <row r="616" spans="1:9" x14ac:dyDescent="0.25">
      <c r="A616" t="s">
        <v>6881</v>
      </c>
      <c r="B616">
        <v>75421677</v>
      </c>
      <c r="C616" t="s">
        <v>16</v>
      </c>
      <c r="D616" t="s">
        <v>16</v>
      </c>
      <c r="E616" t="s">
        <v>16</v>
      </c>
      <c r="F616" t="s">
        <v>16</v>
      </c>
      <c r="G616" t="s">
        <v>3368</v>
      </c>
      <c r="H616">
        <v>1</v>
      </c>
      <c r="I616" t="s">
        <v>4892</v>
      </c>
    </row>
    <row r="617" spans="1:9" x14ac:dyDescent="0.25">
      <c r="A617" t="s">
        <v>7022</v>
      </c>
      <c r="B617">
        <v>75421677</v>
      </c>
      <c r="C617" t="s">
        <v>16</v>
      </c>
      <c r="D617" t="s">
        <v>16</v>
      </c>
      <c r="E617" t="s">
        <v>16</v>
      </c>
      <c r="F617" t="s">
        <v>16</v>
      </c>
      <c r="G617" t="s">
        <v>3368</v>
      </c>
      <c r="H617">
        <v>1</v>
      </c>
      <c r="I617" t="s">
        <v>4892</v>
      </c>
    </row>
    <row r="618" spans="1:9" x14ac:dyDescent="0.25">
      <c r="A618" t="s">
        <v>7113</v>
      </c>
      <c r="B618">
        <v>75421677</v>
      </c>
      <c r="C618" t="s">
        <v>16</v>
      </c>
      <c r="D618" t="s">
        <v>16</v>
      </c>
      <c r="E618" t="s">
        <v>16</v>
      </c>
      <c r="F618" t="s">
        <v>16</v>
      </c>
      <c r="G618" t="s">
        <v>3368</v>
      </c>
      <c r="H618">
        <v>1</v>
      </c>
      <c r="I618" t="s">
        <v>4892</v>
      </c>
    </row>
    <row r="619" spans="1:9" x14ac:dyDescent="0.25">
      <c r="A619" t="s">
        <v>9140</v>
      </c>
      <c r="B619">
        <v>75421677</v>
      </c>
      <c r="C619" t="s">
        <v>16</v>
      </c>
      <c r="D619" t="s">
        <v>16</v>
      </c>
      <c r="E619" t="s">
        <v>16</v>
      </c>
      <c r="F619" t="s">
        <v>16</v>
      </c>
      <c r="G619" t="s">
        <v>3368</v>
      </c>
      <c r="H619">
        <v>1</v>
      </c>
      <c r="I619" t="s">
        <v>4892</v>
      </c>
    </row>
    <row r="620" spans="1:9" x14ac:dyDescent="0.25">
      <c r="A620" t="s">
        <v>8353</v>
      </c>
      <c r="B620">
        <v>75577000</v>
      </c>
      <c r="C620" t="s">
        <v>16</v>
      </c>
      <c r="D620" t="s">
        <v>16</v>
      </c>
      <c r="E620" t="s">
        <v>16</v>
      </c>
      <c r="F620" t="s">
        <v>16</v>
      </c>
      <c r="G620" t="s">
        <v>3759</v>
      </c>
      <c r="H620">
        <v>1</v>
      </c>
      <c r="I620" t="s">
        <v>4898</v>
      </c>
    </row>
    <row r="621" spans="1:9" x14ac:dyDescent="0.25">
      <c r="A621" t="s">
        <v>8360</v>
      </c>
      <c r="B621">
        <v>75577000</v>
      </c>
      <c r="C621" t="s">
        <v>16</v>
      </c>
      <c r="D621" t="s">
        <v>16</v>
      </c>
      <c r="E621" t="s">
        <v>16</v>
      </c>
      <c r="F621" t="s">
        <v>16</v>
      </c>
      <c r="G621" t="s">
        <v>3759</v>
      </c>
      <c r="H621">
        <v>1</v>
      </c>
      <c r="I621" t="s">
        <v>4898</v>
      </c>
    </row>
    <row r="622" spans="1:9" x14ac:dyDescent="0.25">
      <c r="A622" t="s">
        <v>10974</v>
      </c>
      <c r="B622">
        <v>75421677</v>
      </c>
      <c r="C622" t="s">
        <v>16</v>
      </c>
      <c r="D622" t="s">
        <v>16</v>
      </c>
      <c r="E622" t="s">
        <v>16</v>
      </c>
      <c r="F622" t="s">
        <v>16</v>
      </c>
      <c r="G622" t="s">
        <v>3368</v>
      </c>
      <c r="H622">
        <v>1</v>
      </c>
      <c r="I622" t="s">
        <v>4892</v>
      </c>
    </row>
    <row r="623" spans="1:9" x14ac:dyDescent="0.25">
      <c r="A623" t="s">
        <v>11070</v>
      </c>
      <c r="B623">
        <v>74842524</v>
      </c>
      <c r="C623" t="s">
        <v>16</v>
      </c>
      <c r="D623" t="s">
        <v>16</v>
      </c>
      <c r="E623" t="s">
        <v>16</v>
      </c>
      <c r="F623" t="s">
        <v>16</v>
      </c>
      <c r="G623" t="s">
        <v>6414</v>
      </c>
      <c r="H623">
        <v>1</v>
      </c>
      <c r="I623" t="s">
        <v>6556</v>
      </c>
    </row>
    <row r="624" spans="1:9" x14ac:dyDescent="0.25">
      <c r="A624" t="s">
        <v>10988</v>
      </c>
      <c r="B624">
        <v>76562600</v>
      </c>
      <c r="C624" t="s">
        <v>10989</v>
      </c>
      <c r="D624" t="s">
        <v>12587</v>
      </c>
      <c r="E624" t="s">
        <v>16</v>
      </c>
      <c r="F624" t="s">
        <v>16</v>
      </c>
      <c r="G624" t="s">
        <v>3989</v>
      </c>
      <c r="H624">
        <v>1</v>
      </c>
      <c r="I624" t="s">
        <v>12588</v>
      </c>
    </row>
    <row r="625" spans="1:9" x14ac:dyDescent="0.25">
      <c r="A625" t="s">
        <v>10992</v>
      </c>
      <c r="B625">
        <v>76562600</v>
      </c>
      <c r="C625" t="s">
        <v>10993</v>
      </c>
      <c r="D625" t="s">
        <v>12589</v>
      </c>
      <c r="E625" t="s">
        <v>16</v>
      </c>
      <c r="F625" t="s">
        <v>16</v>
      </c>
      <c r="G625" t="s">
        <v>3989</v>
      </c>
      <c r="H625">
        <v>1</v>
      </c>
      <c r="I625" t="s">
        <v>12590</v>
      </c>
    </row>
    <row r="626" spans="1:9" x14ac:dyDescent="0.25">
      <c r="A626" t="s">
        <v>10997</v>
      </c>
      <c r="B626">
        <v>75577000</v>
      </c>
      <c r="C626" t="s">
        <v>16</v>
      </c>
      <c r="D626" t="s">
        <v>16</v>
      </c>
      <c r="E626" t="s">
        <v>16</v>
      </c>
      <c r="F626" t="s">
        <v>16</v>
      </c>
      <c r="G626" t="s">
        <v>3759</v>
      </c>
      <c r="H626">
        <v>1</v>
      </c>
      <c r="I626" t="s">
        <v>4898</v>
      </c>
    </row>
    <row r="627" spans="1:9" x14ac:dyDescent="0.25">
      <c r="A627" t="s">
        <v>11297</v>
      </c>
      <c r="B627">
        <v>74755755</v>
      </c>
      <c r="C627" t="s">
        <v>16</v>
      </c>
      <c r="D627" t="s">
        <v>16</v>
      </c>
      <c r="E627" t="s">
        <v>16</v>
      </c>
      <c r="F627" t="s">
        <v>16</v>
      </c>
      <c r="G627" t="s">
        <v>4786</v>
      </c>
      <c r="H627">
        <v>1</v>
      </c>
      <c r="I627" t="s">
        <v>4922</v>
      </c>
    </row>
    <row r="628" spans="1:9" x14ac:dyDescent="0.25">
      <c r="A628" t="s">
        <v>11298</v>
      </c>
      <c r="B628">
        <v>74755755</v>
      </c>
      <c r="C628" t="s">
        <v>16</v>
      </c>
      <c r="D628" t="s">
        <v>16</v>
      </c>
      <c r="E628" t="s">
        <v>16</v>
      </c>
      <c r="F628" t="s">
        <v>16</v>
      </c>
      <c r="G628" t="s">
        <v>4786</v>
      </c>
      <c r="H628">
        <v>1</v>
      </c>
      <c r="I628" t="s">
        <v>4922</v>
      </c>
    </row>
    <row r="629" spans="1:9" x14ac:dyDescent="0.25">
      <c r="A629" t="s">
        <v>11299</v>
      </c>
      <c r="B629">
        <v>74755755</v>
      </c>
      <c r="C629" t="s">
        <v>16</v>
      </c>
      <c r="D629" t="s">
        <v>16</v>
      </c>
      <c r="E629" t="s">
        <v>16</v>
      </c>
      <c r="F629" t="s">
        <v>16</v>
      </c>
      <c r="G629" t="s">
        <v>4786</v>
      </c>
      <c r="H629">
        <v>1</v>
      </c>
      <c r="I629" t="s">
        <v>4922</v>
      </c>
    </row>
    <row r="630" spans="1:9" x14ac:dyDescent="0.25">
      <c r="A630" t="s">
        <v>11303</v>
      </c>
      <c r="B630">
        <v>74755755</v>
      </c>
      <c r="C630" t="s">
        <v>16</v>
      </c>
      <c r="D630" t="s">
        <v>16</v>
      </c>
      <c r="E630" t="s">
        <v>16</v>
      </c>
      <c r="F630" t="s">
        <v>16</v>
      </c>
      <c r="G630" t="s">
        <v>4786</v>
      </c>
      <c r="H630">
        <v>1</v>
      </c>
      <c r="I630" t="s">
        <v>4922</v>
      </c>
    </row>
    <row r="631" spans="1:9" x14ac:dyDescent="0.25">
      <c r="A631" t="s">
        <v>11304</v>
      </c>
      <c r="B631">
        <v>74755755</v>
      </c>
      <c r="C631" t="s">
        <v>16</v>
      </c>
      <c r="D631" t="s">
        <v>16</v>
      </c>
      <c r="E631" t="s">
        <v>16</v>
      </c>
      <c r="F631" t="s">
        <v>16</v>
      </c>
      <c r="G631" t="s">
        <v>4786</v>
      </c>
      <c r="H631">
        <v>1</v>
      </c>
      <c r="I631" t="s">
        <v>4922</v>
      </c>
    </row>
    <row r="632" spans="1:9" x14ac:dyDescent="0.25">
      <c r="A632" t="s">
        <v>11305</v>
      </c>
      <c r="B632">
        <v>74755755</v>
      </c>
      <c r="C632" t="s">
        <v>16</v>
      </c>
      <c r="D632" t="s">
        <v>16</v>
      </c>
      <c r="E632" t="s">
        <v>16</v>
      </c>
      <c r="F632" t="s">
        <v>16</v>
      </c>
      <c r="G632" t="s">
        <v>4786</v>
      </c>
      <c r="H632">
        <v>1</v>
      </c>
      <c r="I632" t="s">
        <v>4922</v>
      </c>
    </row>
    <row r="633" spans="1:9" x14ac:dyDescent="0.25">
      <c r="A633" t="s">
        <v>10792</v>
      </c>
      <c r="B633">
        <v>74755755</v>
      </c>
      <c r="C633" t="s">
        <v>16</v>
      </c>
      <c r="D633" t="s">
        <v>16</v>
      </c>
      <c r="E633" t="s">
        <v>16</v>
      </c>
      <c r="F633" t="s">
        <v>16</v>
      </c>
      <c r="G633" t="s">
        <v>4786</v>
      </c>
      <c r="H633">
        <v>1</v>
      </c>
      <c r="I633" t="s">
        <v>4922</v>
      </c>
    </row>
    <row r="634" spans="1:9" x14ac:dyDescent="0.25">
      <c r="A634" t="s">
        <v>11310</v>
      </c>
      <c r="B634">
        <v>74755755</v>
      </c>
      <c r="C634" t="s">
        <v>16</v>
      </c>
      <c r="D634" t="s">
        <v>16</v>
      </c>
      <c r="E634" t="s">
        <v>16</v>
      </c>
      <c r="F634" t="s">
        <v>16</v>
      </c>
      <c r="G634" t="s">
        <v>4786</v>
      </c>
      <c r="H634">
        <v>1</v>
      </c>
      <c r="I634" t="s">
        <v>4922</v>
      </c>
    </row>
    <row r="635" spans="1:9" x14ac:dyDescent="0.25">
      <c r="A635" t="s">
        <v>11311</v>
      </c>
      <c r="B635">
        <v>74755755</v>
      </c>
      <c r="C635" t="s">
        <v>16</v>
      </c>
      <c r="D635" t="s">
        <v>16</v>
      </c>
      <c r="E635" t="s">
        <v>16</v>
      </c>
      <c r="F635" t="s">
        <v>16</v>
      </c>
      <c r="G635" t="s">
        <v>4786</v>
      </c>
      <c r="H635">
        <v>1</v>
      </c>
      <c r="I635" t="s">
        <v>4922</v>
      </c>
    </row>
    <row r="636" spans="1:9" x14ac:dyDescent="0.25">
      <c r="A636" t="s">
        <v>10468</v>
      </c>
      <c r="B636">
        <v>75577000</v>
      </c>
      <c r="C636" t="s">
        <v>16</v>
      </c>
      <c r="D636" t="s">
        <v>16</v>
      </c>
      <c r="E636" t="s">
        <v>16</v>
      </c>
      <c r="F636" t="s">
        <v>16</v>
      </c>
      <c r="G636" t="s">
        <v>3759</v>
      </c>
      <c r="H636">
        <v>1</v>
      </c>
      <c r="I636" t="s">
        <v>4898</v>
      </c>
    </row>
    <row r="637" spans="1:9" x14ac:dyDescent="0.25">
      <c r="A637" t="s">
        <v>10469</v>
      </c>
      <c r="B637">
        <v>75577000</v>
      </c>
      <c r="C637" t="s">
        <v>16</v>
      </c>
      <c r="D637" t="s">
        <v>16</v>
      </c>
      <c r="E637" t="s">
        <v>16</v>
      </c>
      <c r="F637" t="s">
        <v>16</v>
      </c>
      <c r="G637" t="s">
        <v>3759</v>
      </c>
      <c r="H637">
        <v>1</v>
      </c>
      <c r="I637" t="s">
        <v>4898</v>
      </c>
    </row>
    <row r="638" spans="1:9" x14ac:dyDescent="0.25">
      <c r="A638" t="s">
        <v>12103</v>
      </c>
      <c r="B638">
        <v>75577000</v>
      </c>
      <c r="C638" t="s">
        <v>16</v>
      </c>
      <c r="D638" t="s">
        <v>16</v>
      </c>
      <c r="E638" t="s">
        <v>16</v>
      </c>
      <c r="F638" t="s">
        <v>16</v>
      </c>
      <c r="G638" t="s">
        <v>3759</v>
      </c>
      <c r="H638">
        <v>1</v>
      </c>
      <c r="I638" t="s">
        <v>4898</v>
      </c>
    </row>
    <row r="639" spans="1:9" x14ac:dyDescent="0.25">
      <c r="A639" t="s">
        <v>12099</v>
      </c>
      <c r="B639">
        <v>75577000</v>
      </c>
      <c r="C639" t="s">
        <v>16</v>
      </c>
      <c r="D639" t="s">
        <v>16</v>
      </c>
      <c r="E639" t="s">
        <v>16</v>
      </c>
      <c r="F639" t="s">
        <v>16</v>
      </c>
      <c r="G639" t="s">
        <v>3759</v>
      </c>
      <c r="H639">
        <v>1</v>
      </c>
      <c r="I639" t="s">
        <v>4898</v>
      </c>
    </row>
    <row r="640" spans="1:9" x14ac:dyDescent="0.25">
      <c r="A640" t="s">
        <v>12100</v>
      </c>
      <c r="B640">
        <v>75577000</v>
      </c>
      <c r="C640" t="s">
        <v>16</v>
      </c>
      <c r="D640" t="s">
        <v>16</v>
      </c>
      <c r="E640" t="s">
        <v>16</v>
      </c>
      <c r="F640" t="s">
        <v>16</v>
      </c>
      <c r="G640" t="s">
        <v>3759</v>
      </c>
      <c r="H640">
        <v>1</v>
      </c>
      <c r="I640" t="s">
        <v>4898</v>
      </c>
    </row>
    <row r="641" spans="1:9" x14ac:dyDescent="0.25">
      <c r="A641" t="s">
        <v>12101</v>
      </c>
      <c r="B641">
        <v>75577000</v>
      </c>
      <c r="C641" t="s">
        <v>16</v>
      </c>
      <c r="D641" t="s">
        <v>16</v>
      </c>
      <c r="E641" t="s">
        <v>16</v>
      </c>
      <c r="F641" t="s">
        <v>16</v>
      </c>
      <c r="G641" t="s">
        <v>3759</v>
      </c>
      <c r="H641">
        <v>1</v>
      </c>
      <c r="I641" t="s">
        <v>4898</v>
      </c>
    </row>
    <row r="642" spans="1:9" x14ac:dyDescent="0.25">
      <c r="A642" t="s">
        <v>11586</v>
      </c>
      <c r="B642">
        <v>75577000</v>
      </c>
      <c r="C642" t="s">
        <v>16</v>
      </c>
      <c r="D642" t="s">
        <v>16</v>
      </c>
      <c r="E642" t="s">
        <v>16</v>
      </c>
      <c r="F642" t="s">
        <v>16</v>
      </c>
      <c r="G642" t="s">
        <v>3759</v>
      </c>
      <c r="H642">
        <v>1</v>
      </c>
      <c r="I642" t="s">
        <v>4898</v>
      </c>
    </row>
    <row r="643" spans="1:9" x14ac:dyDescent="0.25">
      <c r="A643" t="s">
        <v>12187</v>
      </c>
      <c r="B643">
        <v>75577000</v>
      </c>
      <c r="C643" t="s">
        <v>16</v>
      </c>
      <c r="D643" t="s">
        <v>16</v>
      </c>
      <c r="E643" t="s">
        <v>16</v>
      </c>
      <c r="F643" t="s">
        <v>16</v>
      </c>
      <c r="G643" t="s">
        <v>3759</v>
      </c>
      <c r="H643">
        <v>1</v>
      </c>
      <c r="I643" t="s">
        <v>4898</v>
      </c>
    </row>
    <row r="644" spans="1:9" x14ac:dyDescent="0.25">
      <c r="A644" t="s">
        <v>11588</v>
      </c>
      <c r="B644">
        <v>75577000</v>
      </c>
      <c r="C644" t="s">
        <v>16</v>
      </c>
      <c r="D644" t="s">
        <v>16</v>
      </c>
      <c r="E644" t="s">
        <v>16</v>
      </c>
      <c r="F644" t="s">
        <v>16</v>
      </c>
      <c r="G644" t="s">
        <v>3759</v>
      </c>
      <c r="H644">
        <v>1</v>
      </c>
      <c r="I644" t="s">
        <v>4898</v>
      </c>
    </row>
    <row r="645" spans="1:9" x14ac:dyDescent="0.25">
      <c r="A645" t="s">
        <v>12188</v>
      </c>
      <c r="B645">
        <v>75577000</v>
      </c>
      <c r="C645" t="s">
        <v>16</v>
      </c>
      <c r="D645" t="s">
        <v>16</v>
      </c>
      <c r="E645" t="s">
        <v>16</v>
      </c>
      <c r="F645" t="s">
        <v>16</v>
      </c>
      <c r="G645" t="s">
        <v>3759</v>
      </c>
      <c r="H645">
        <v>1</v>
      </c>
      <c r="I645" t="s">
        <v>4898</v>
      </c>
    </row>
    <row r="646" spans="1:9" x14ac:dyDescent="0.25">
      <c r="A646" t="s">
        <v>12189</v>
      </c>
      <c r="B646">
        <v>75577000</v>
      </c>
      <c r="C646" t="s">
        <v>16</v>
      </c>
      <c r="D646" t="s">
        <v>16</v>
      </c>
      <c r="E646" t="s">
        <v>16</v>
      </c>
      <c r="F646" t="s">
        <v>16</v>
      </c>
      <c r="G646" t="s">
        <v>3759</v>
      </c>
      <c r="H646">
        <v>1</v>
      </c>
      <c r="I646" t="s">
        <v>4898</v>
      </c>
    </row>
    <row r="647" spans="1:9" x14ac:dyDescent="0.25">
      <c r="A647" t="s">
        <v>12318</v>
      </c>
      <c r="B647">
        <v>74755755</v>
      </c>
      <c r="C647" t="s">
        <v>16</v>
      </c>
      <c r="D647" t="s">
        <v>16</v>
      </c>
      <c r="E647" t="s">
        <v>16</v>
      </c>
      <c r="F647" t="s">
        <v>16</v>
      </c>
      <c r="G647" t="s">
        <v>4786</v>
      </c>
      <c r="H647">
        <v>1</v>
      </c>
      <c r="I647" t="s">
        <v>4922</v>
      </c>
    </row>
    <row r="648" spans="1:9" x14ac:dyDescent="0.25">
      <c r="A648" t="s">
        <v>12394</v>
      </c>
      <c r="B648">
        <v>43868333</v>
      </c>
      <c r="C648" t="s">
        <v>12395</v>
      </c>
      <c r="D648" t="s">
        <v>12591</v>
      </c>
      <c r="E648" t="s">
        <v>12396</v>
      </c>
      <c r="F648" t="s">
        <v>12592</v>
      </c>
      <c r="G648" t="s">
        <v>8629</v>
      </c>
      <c r="H648">
        <v>1</v>
      </c>
      <c r="I648" t="s">
        <v>12593</v>
      </c>
    </row>
    <row r="649" spans="1:9" x14ac:dyDescent="0.25">
      <c r="A649" t="s">
        <v>14412</v>
      </c>
      <c r="B649">
        <v>75577000</v>
      </c>
      <c r="C649" t="s">
        <v>16</v>
      </c>
      <c r="D649" t="s">
        <v>16</v>
      </c>
      <c r="E649" t="s">
        <v>16</v>
      </c>
      <c r="F649" t="s">
        <v>16</v>
      </c>
      <c r="G649" t="s">
        <v>3759</v>
      </c>
      <c r="H649">
        <v>1</v>
      </c>
      <c r="I649" t="s">
        <v>4898</v>
      </c>
    </row>
    <row r="650" spans="1:9" x14ac:dyDescent="0.25">
      <c r="A650" t="s">
        <v>14646</v>
      </c>
      <c r="B650">
        <v>86560200</v>
      </c>
      <c r="C650" t="s">
        <v>16</v>
      </c>
      <c r="D650" t="s">
        <v>16</v>
      </c>
      <c r="E650" t="s">
        <v>16</v>
      </c>
      <c r="F650" t="s">
        <v>16</v>
      </c>
      <c r="G650" t="s">
        <v>10432</v>
      </c>
      <c r="H650">
        <v>1</v>
      </c>
      <c r="I650" t="s">
        <v>12633</v>
      </c>
    </row>
    <row r="651" spans="1:9" x14ac:dyDescent="0.25">
      <c r="A651" t="s">
        <v>14647</v>
      </c>
      <c r="B651">
        <v>86560200</v>
      </c>
      <c r="C651" t="s">
        <v>16</v>
      </c>
      <c r="D651" t="s">
        <v>16</v>
      </c>
      <c r="E651" t="s">
        <v>16</v>
      </c>
      <c r="F651" t="s">
        <v>16</v>
      </c>
      <c r="G651" t="s">
        <v>10432</v>
      </c>
      <c r="H651">
        <v>1</v>
      </c>
      <c r="I651" t="s">
        <v>12633</v>
      </c>
    </row>
    <row r="652" spans="1:9" x14ac:dyDescent="0.25">
      <c r="A652" t="s">
        <v>14657</v>
      </c>
      <c r="B652">
        <v>86560200</v>
      </c>
      <c r="C652" t="s">
        <v>16</v>
      </c>
      <c r="D652" t="s">
        <v>16</v>
      </c>
      <c r="E652" t="s">
        <v>16</v>
      </c>
      <c r="F652" t="s">
        <v>16</v>
      </c>
      <c r="G652" t="s">
        <v>10432</v>
      </c>
      <c r="H652">
        <v>1</v>
      </c>
      <c r="I652" t="s">
        <v>12633</v>
      </c>
    </row>
    <row r="653" spans="1:9" x14ac:dyDescent="0.25">
      <c r="A653" t="s">
        <v>14658</v>
      </c>
      <c r="B653">
        <v>86560200</v>
      </c>
      <c r="C653" t="s">
        <v>16</v>
      </c>
      <c r="D653" t="s">
        <v>16</v>
      </c>
      <c r="E653" t="s">
        <v>16</v>
      </c>
      <c r="F653" t="s">
        <v>16</v>
      </c>
      <c r="G653" t="s">
        <v>10432</v>
      </c>
      <c r="H653">
        <v>1</v>
      </c>
      <c r="I653" t="s">
        <v>12633</v>
      </c>
    </row>
    <row r="654" spans="1:9" x14ac:dyDescent="0.25">
      <c r="A654" t="s">
        <v>14650</v>
      </c>
      <c r="B654">
        <v>86560200</v>
      </c>
      <c r="C654" t="s">
        <v>16</v>
      </c>
      <c r="D654" t="s">
        <v>16</v>
      </c>
      <c r="E654" t="s">
        <v>16</v>
      </c>
      <c r="F654" t="s">
        <v>16</v>
      </c>
      <c r="G654" t="s">
        <v>10432</v>
      </c>
      <c r="H654">
        <v>1</v>
      </c>
      <c r="I654" t="s">
        <v>12633</v>
      </c>
    </row>
    <row r="655" spans="1:9" x14ac:dyDescent="0.25">
      <c r="A655" t="s">
        <v>14648</v>
      </c>
      <c r="B655">
        <v>86560200</v>
      </c>
      <c r="C655" t="s">
        <v>16</v>
      </c>
      <c r="D655" t="s">
        <v>16</v>
      </c>
      <c r="E655" t="s">
        <v>16</v>
      </c>
      <c r="F655" t="s">
        <v>16</v>
      </c>
      <c r="G655" t="s">
        <v>10432</v>
      </c>
      <c r="H655">
        <v>1</v>
      </c>
      <c r="I655" t="s">
        <v>12633</v>
      </c>
    </row>
    <row r="656" spans="1:9" x14ac:dyDescent="0.25">
      <c r="A656" t="s">
        <v>14651</v>
      </c>
      <c r="B656">
        <v>86560200</v>
      </c>
      <c r="C656" t="s">
        <v>16</v>
      </c>
      <c r="D656" t="s">
        <v>16</v>
      </c>
      <c r="E656" t="s">
        <v>16</v>
      </c>
      <c r="F656" t="s">
        <v>16</v>
      </c>
      <c r="G656" t="s">
        <v>10432</v>
      </c>
      <c r="H656">
        <v>1</v>
      </c>
      <c r="I656" t="s">
        <v>12633</v>
      </c>
    </row>
    <row r="657" spans="1:9" x14ac:dyDescent="0.25">
      <c r="A657" t="s">
        <v>13959</v>
      </c>
      <c r="B657">
        <v>86560200</v>
      </c>
      <c r="C657" t="s">
        <v>16</v>
      </c>
      <c r="D657" t="s">
        <v>16</v>
      </c>
      <c r="E657" t="s">
        <v>16</v>
      </c>
      <c r="F657" t="s">
        <v>16</v>
      </c>
      <c r="G657" t="s">
        <v>10432</v>
      </c>
      <c r="H657">
        <v>1</v>
      </c>
      <c r="I657" t="s">
        <v>12633</v>
      </c>
    </row>
    <row r="658" spans="1:9" x14ac:dyDescent="0.25">
      <c r="A658" t="s">
        <v>13960</v>
      </c>
      <c r="B658">
        <v>86560200</v>
      </c>
      <c r="C658" t="s">
        <v>16</v>
      </c>
      <c r="D658" t="s">
        <v>16</v>
      </c>
      <c r="E658" t="s">
        <v>16</v>
      </c>
      <c r="F658" t="s">
        <v>16</v>
      </c>
      <c r="G658" t="s">
        <v>10432</v>
      </c>
      <c r="H658">
        <v>1</v>
      </c>
      <c r="I658" t="s">
        <v>12633</v>
      </c>
    </row>
    <row r="659" spans="1:9" x14ac:dyDescent="0.25">
      <c r="A659" t="s">
        <v>14056</v>
      </c>
      <c r="B659">
        <v>86560200</v>
      </c>
      <c r="C659" t="s">
        <v>16</v>
      </c>
      <c r="D659" t="s">
        <v>16</v>
      </c>
      <c r="E659" t="s">
        <v>16</v>
      </c>
      <c r="F659" t="s">
        <v>16</v>
      </c>
      <c r="G659" t="s">
        <v>10432</v>
      </c>
      <c r="H659">
        <v>1</v>
      </c>
      <c r="I659" t="s">
        <v>12633</v>
      </c>
    </row>
    <row r="660" spans="1:9" x14ac:dyDescent="0.25">
      <c r="A660" t="s">
        <v>14054</v>
      </c>
      <c r="B660">
        <v>86560200</v>
      </c>
      <c r="C660" t="s">
        <v>16</v>
      </c>
      <c r="D660" t="s">
        <v>16</v>
      </c>
      <c r="E660" t="s">
        <v>16</v>
      </c>
      <c r="F660" t="s">
        <v>16</v>
      </c>
      <c r="G660" t="s">
        <v>10432</v>
      </c>
      <c r="H660">
        <v>1</v>
      </c>
      <c r="I660" t="s">
        <v>12633</v>
      </c>
    </row>
    <row r="661" spans="1:9" x14ac:dyDescent="0.25">
      <c r="A661" t="s">
        <v>14055</v>
      </c>
      <c r="B661">
        <v>86560200</v>
      </c>
      <c r="C661" t="s">
        <v>16</v>
      </c>
      <c r="D661" t="s">
        <v>16</v>
      </c>
      <c r="E661" t="s">
        <v>16</v>
      </c>
      <c r="F661" t="s">
        <v>16</v>
      </c>
      <c r="G661" t="s">
        <v>10432</v>
      </c>
      <c r="H661">
        <v>1</v>
      </c>
      <c r="I661" t="s">
        <v>12633</v>
      </c>
    </row>
    <row r="662" spans="1:9" x14ac:dyDescent="0.25">
      <c r="A662" t="s">
        <v>14654</v>
      </c>
      <c r="B662">
        <v>86560200</v>
      </c>
      <c r="C662" t="s">
        <v>16</v>
      </c>
      <c r="D662" t="s">
        <v>16</v>
      </c>
      <c r="E662" t="s">
        <v>16</v>
      </c>
      <c r="F662" t="s">
        <v>16</v>
      </c>
      <c r="G662" t="s">
        <v>10432</v>
      </c>
      <c r="H662">
        <v>1</v>
      </c>
      <c r="I662" t="s">
        <v>12633</v>
      </c>
    </row>
    <row r="663" spans="1:9" x14ac:dyDescent="0.25">
      <c r="A663" t="s">
        <v>14644</v>
      </c>
      <c r="B663">
        <v>86560200</v>
      </c>
      <c r="C663" t="s">
        <v>16</v>
      </c>
      <c r="D663" t="s">
        <v>16</v>
      </c>
      <c r="E663" t="s">
        <v>16</v>
      </c>
      <c r="F663" t="s">
        <v>16</v>
      </c>
      <c r="G663" t="s">
        <v>10432</v>
      </c>
      <c r="H663">
        <v>1</v>
      </c>
      <c r="I663" t="s">
        <v>12633</v>
      </c>
    </row>
    <row r="664" spans="1:9" x14ac:dyDescent="0.25">
      <c r="A664" t="s">
        <v>14645</v>
      </c>
      <c r="B664">
        <v>86560200</v>
      </c>
      <c r="C664" t="s">
        <v>16</v>
      </c>
      <c r="D664" t="s">
        <v>16</v>
      </c>
      <c r="E664" t="s">
        <v>16</v>
      </c>
      <c r="F664" t="s">
        <v>16</v>
      </c>
      <c r="G664" t="s">
        <v>10432</v>
      </c>
      <c r="H664">
        <v>1</v>
      </c>
      <c r="I664" t="s">
        <v>12633</v>
      </c>
    </row>
    <row r="665" spans="1:9" x14ac:dyDescent="0.25">
      <c r="A665" t="s">
        <v>14740</v>
      </c>
      <c r="B665">
        <v>61194036</v>
      </c>
      <c r="C665" t="s">
        <v>16</v>
      </c>
      <c r="D665" t="s">
        <v>16</v>
      </c>
      <c r="E665" t="s">
        <v>16</v>
      </c>
      <c r="F665" t="s">
        <v>16</v>
      </c>
      <c r="G665" t="s">
        <v>11831</v>
      </c>
      <c r="H665">
        <v>1</v>
      </c>
      <c r="I665" t="s">
        <v>12653</v>
      </c>
    </row>
    <row r="666" spans="1:9" x14ac:dyDescent="0.25">
      <c r="A666" t="s">
        <v>14730</v>
      </c>
      <c r="B666">
        <v>61194036</v>
      </c>
      <c r="C666" t="s">
        <v>16</v>
      </c>
      <c r="D666" t="s">
        <v>16</v>
      </c>
      <c r="E666" t="s">
        <v>16</v>
      </c>
      <c r="F666" t="s">
        <v>16</v>
      </c>
      <c r="G666" t="s">
        <v>11831</v>
      </c>
      <c r="H666">
        <v>1</v>
      </c>
      <c r="I666" t="s">
        <v>12653</v>
      </c>
    </row>
    <row r="667" spans="1:9" x14ac:dyDescent="0.25">
      <c r="A667" t="s">
        <v>14992</v>
      </c>
      <c r="B667">
        <v>74762273</v>
      </c>
      <c r="C667" t="s">
        <v>16</v>
      </c>
      <c r="D667" t="s">
        <v>16</v>
      </c>
      <c r="E667" t="s">
        <v>16</v>
      </c>
      <c r="F667" t="s">
        <v>16</v>
      </c>
      <c r="G667" t="s">
        <v>154</v>
      </c>
      <c r="H667">
        <v>1</v>
      </c>
      <c r="I667" t="s">
        <v>4887</v>
      </c>
    </row>
    <row r="668" spans="1:9" x14ac:dyDescent="0.25">
      <c r="A668" t="s">
        <v>14703</v>
      </c>
      <c r="B668">
        <v>70108720</v>
      </c>
      <c r="C668" t="s">
        <v>16</v>
      </c>
      <c r="D668" t="s">
        <v>16</v>
      </c>
      <c r="E668" t="s">
        <v>16</v>
      </c>
      <c r="F668" t="s">
        <v>16</v>
      </c>
      <c r="G668" t="s">
        <v>8125</v>
      </c>
      <c r="H668">
        <v>1</v>
      </c>
      <c r="I668" t="s">
        <v>12575</v>
      </c>
    </row>
    <row r="669" spans="1:9" x14ac:dyDescent="0.25">
      <c r="A669" t="s">
        <v>14699</v>
      </c>
      <c r="B669">
        <v>70108720</v>
      </c>
      <c r="C669" t="s">
        <v>16</v>
      </c>
      <c r="D669" t="s">
        <v>16</v>
      </c>
      <c r="E669" t="s">
        <v>16</v>
      </c>
      <c r="F669" t="s">
        <v>16</v>
      </c>
      <c r="G669" t="s">
        <v>8125</v>
      </c>
      <c r="H669">
        <v>1</v>
      </c>
      <c r="I669" t="s">
        <v>12575</v>
      </c>
    </row>
    <row r="670" spans="1:9" x14ac:dyDescent="0.25">
      <c r="A670" t="s">
        <v>14704</v>
      </c>
      <c r="B670">
        <v>70108720</v>
      </c>
      <c r="C670" t="s">
        <v>16</v>
      </c>
      <c r="D670" t="s">
        <v>16</v>
      </c>
      <c r="E670" t="s">
        <v>16</v>
      </c>
      <c r="F670" t="s">
        <v>16</v>
      </c>
      <c r="G670" t="s">
        <v>8125</v>
      </c>
      <c r="H670">
        <v>1</v>
      </c>
      <c r="I670" t="s">
        <v>12575</v>
      </c>
    </row>
    <row r="671" spans="1:9" x14ac:dyDescent="0.25">
      <c r="A671" t="s">
        <v>14705</v>
      </c>
      <c r="B671">
        <v>70108720</v>
      </c>
      <c r="C671" t="s">
        <v>16</v>
      </c>
      <c r="D671" t="s">
        <v>16</v>
      </c>
      <c r="E671" t="s">
        <v>16</v>
      </c>
      <c r="F671" t="s">
        <v>16</v>
      </c>
      <c r="G671" t="s">
        <v>8125</v>
      </c>
      <c r="H671">
        <v>1</v>
      </c>
      <c r="I671" t="s">
        <v>12575</v>
      </c>
    </row>
    <row r="672" spans="1:9" x14ac:dyDescent="0.25">
      <c r="A672" t="s">
        <v>15344</v>
      </c>
      <c r="B672">
        <v>98158022</v>
      </c>
      <c r="C672" t="s">
        <v>16</v>
      </c>
      <c r="D672" t="s">
        <v>16</v>
      </c>
      <c r="E672" t="s">
        <v>16</v>
      </c>
      <c r="F672" t="s">
        <v>16</v>
      </c>
      <c r="G672" t="s">
        <v>8039</v>
      </c>
      <c r="H672">
        <v>1</v>
      </c>
      <c r="I672" t="s">
        <v>8054</v>
      </c>
    </row>
    <row r="673" spans="1:9" x14ac:dyDescent="0.25">
      <c r="A673" t="s">
        <v>14300</v>
      </c>
      <c r="B673">
        <v>74762273</v>
      </c>
      <c r="C673" t="s">
        <v>16</v>
      </c>
      <c r="D673" t="s">
        <v>16</v>
      </c>
      <c r="E673" t="s">
        <v>16</v>
      </c>
      <c r="F673" t="s">
        <v>16</v>
      </c>
      <c r="G673" t="s">
        <v>154</v>
      </c>
      <c r="H673">
        <v>1</v>
      </c>
      <c r="I673" t="s">
        <v>4887</v>
      </c>
    </row>
    <row r="674" spans="1:9" x14ac:dyDescent="0.25">
      <c r="A674" t="s">
        <v>41602</v>
      </c>
      <c r="B674">
        <v>74755755</v>
      </c>
      <c r="C674" t="s">
        <v>16</v>
      </c>
      <c r="D674" t="s">
        <v>16</v>
      </c>
      <c r="E674" t="s">
        <v>16</v>
      </c>
      <c r="F674" t="s">
        <v>16</v>
      </c>
      <c r="G674" t="s">
        <v>4786</v>
      </c>
      <c r="H674">
        <v>1</v>
      </c>
      <c r="I674" t="s">
        <v>4922</v>
      </c>
    </row>
    <row r="675" spans="1:9" x14ac:dyDescent="0.25">
      <c r="A675" t="s">
        <v>41603</v>
      </c>
      <c r="B675">
        <v>74755755</v>
      </c>
      <c r="C675" t="s">
        <v>16</v>
      </c>
      <c r="D675" t="s">
        <v>16</v>
      </c>
      <c r="E675" t="s">
        <v>16</v>
      </c>
      <c r="F675" t="s">
        <v>16</v>
      </c>
      <c r="G675" t="s">
        <v>4786</v>
      </c>
      <c r="H675">
        <v>1</v>
      </c>
      <c r="I675" t="s">
        <v>4922</v>
      </c>
    </row>
    <row r="676" spans="1:9" x14ac:dyDescent="0.25">
      <c r="A676" t="s">
        <v>41717</v>
      </c>
      <c r="B676">
        <v>75348466</v>
      </c>
      <c r="C676" t="s">
        <v>41718</v>
      </c>
      <c r="D676" t="s">
        <v>42258</v>
      </c>
      <c r="E676" t="s">
        <v>16</v>
      </c>
      <c r="F676" t="s">
        <v>16</v>
      </c>
      <c r="G676" t="s">
        <v>4125</v>
      </c>
      <c r="H676">
        <v>1</v>
      </c>
      <c r="I676" t="s">
        <v>42259</v>
      </c>
    </row>
    <row r="677" spans="1:9" x14ac:dyDescent="0.25">
      <c r="A677" t="s">
        <v>41721</v>
      </c>
      <c r="B677">
        <v>75348466</v>
      </c>
      <c r="C677" t="s">
        <v>41722</v>
      </c>
      <c r="D677" t="s">
        <v>42260</v>
      </c>
      <c r="E677" t="s">
        <v>16</v>
      </c>
      <c r="F677" t="s">
        <v>16</v>
      </c>
      <c r="G677" t="s">
        <v>4125</v>
      </c>
      <c r="H677">
        <v>1</v>
      </c>
      <c r="I677" t="s">
        <v>42261</v>
      </c>
    </row>
    <row r="678" spans="1:9" x14ac:dyDescent="0.25">
      <c r="A678" t="s">
        <v>41698</v>
      </c>
      <c r="B678">
        <v>75763222</v>
      </c>
      <c r="C678" t="s">
        <v>16</v>
      </c>
      <c r="D678" t="s">
        <v>16</v>
      </c>
      <c r="E678" t="s">
        <v>16</v>
      </c>
      <c r="F678" t="s">
        <v>16</v>
      </c>
      <c r="G678" t="s">
        <v>4847</v>
      </c>
      <c r="H678">
        <v>2</v>
      </c>
      <c r="I678" t="s">
        <v>12608</v>
      </c>
    </row>
    <row r="679" spans="1:9" x14ac:dyDescent="0.25">
      <c r="A679" t="s">
        <v>41698</v>
      </c>
      <c r="B679">
        <v>70108720</v>
      </c>
      <c r="C679" t="s">
        <v>16</v>
      </c>
      <c r="D679" t="s">
        <v>16</v>
      </c>
      <c r="E679" t="s">
        <v>16</v>
      </c>
      <c r="F679" t="s">
        <v>16</v>
      </c>
      <c r="G679" t="s">
        <v>8125</v>
      </c>
      <c r="H679">
        <v>1</v>
      </c>
      <c r="I679" t="s">
        <v>12575</v>
      </c>
    </row>
    <row r="680" spans="1:9" x14ac:dyDescent="0.25">
      <c r="A680" t="s">
        <v>41815</v>
      </c>
      <c r="B680">
        <v>75763222</v>
      </c>
      <c r="C680" t="s">
        <v>16</v>
      </c>
      <c r="D680" t="s">
        <v>16</v>
      </c>
      <c r="E680" t="s">
        <v>16</v>
      </c>
      <c r="F680" t="s">
        <v>16</v>
      </c>
      <c r="G680" t="s">
        <v>4847</v>
      </c>
      <c r="H680">
        <v>1</v>
      </c>
      <c r="I680" t="s">
        <v>4921</v>
      </c>
    </row>
    <row r="681" spans="1:9" x14ac:dyDescent="0.25">
      <c r="A681" t="s">
        <v>41816</v>
      </c>
      <c r="B681">
        <v>75763222</v>
      </c>
      <c r="C681" t="s">
        <v>16</v>
      </c>
      <c r="D681" t="s">
        <v>16</v>
      </c>
      <c r="E681" t="s">
        <v>16</v>
      </c>
      <c r="F681" t="s">
        <v>16</v>
      </c>
      <c r="G681" t="s">
        <v>4847</v>
      </c>
      <c r="H681">
        <v>1</v>
      </c>
      <c r="I681" t="s">
        <v>4921</v>
      </c>
    </row>
    <row r="682" spans="1:9" x14ac:dyDescent="0.25">
      <c r="A682" t="s">
        <v>41819</v>
      </c>
      <c r="B682">
        <v>75763222</v>
      </c>
      <c r="C682" t="s">
        <v>16</v>
      </c>
      <c r="D682" t="s">
        <v>16</v>
      </c>
      <c r="E682" t="s">
        <v>16</v>
      </c>
      <c r="F682" t="s">
        <v>16</v>
      </c>
      <c r="G682" t="s">
        <v>4847</v>
      </c>
      <c r="H682">
        <v>1</v>
      </c>
      <c r="I682" t="s">
        <v>4921</v>
      </c>
    </row>
    <row r="683" spans="1:9" x14ac:dyDescent="0.25">
      <c r="A683" t="s">
        <v>41820</v>
      </c>
      <c r="B683">
        <v>75763222</v>
      </c>
      <c r="C683" t="s">
        <v>16</v>
      </c>
      <c r="D683" t="s">
        <v>16</v>
      </c>
      <c r="E683" t="s">
        <v>16</v>
      </c>
      <c r="F683" t="s">
        <v>16</v>
      </c>
      <c r="G683" t="s">
        <v>4847</v>
      </c>
      <c r="H683">
        <v>1</v>
      </c>
      <c r="I683" t="s">
        <v>4921</v>
      </c>
    </row>
    <row r="684" spans="1:9" x14ac:dyDescent="0.25">
      <c r="A684" t="s">
        <v>4473</v>
      </c>
      <c r="B684">
        <v>74762273</v>
      </c>
      <c r="C684" t="s">
        <v>16</v>
      </c>
      <c r="D684" t="s">
        <v>16</v>
      </c>
      <c r="E684" t="s">
        <v>16</v>
      </c>
      <c r="F684" t="s">
        <v>16</v>
      </c>
      <c r="G684" t="s">
        <v>154</v>
      </c>
      <c r="H684">
        <v>1</v>
      </c>
      <c r="I684" t="s">
        <v>4887</v>
      </c>
    </row>
    <row r="685" spans="1:9" x14ac:dyDescent="0.25">
      <c r="A685" t="s">
        <v>4175</v>
      </c>
      <c r="B685">
        <v>74762273</v>
      </c>
      <c r="C685" t="s">
        <v>16</v>
      </c>
      <c r="D685" t="s">
        <v>16</v>
      </c>
      <c r="E685" t="s">
        <v>16</v>
      </c>
      <c r="F685" t="s">
        <v>16</v>
      </c>
      <c r="G685" t="s">
        <v>154</v>
      </c>
      <c r="H685">
        <v>1</v>
      </c>
      <c r="I685" t="s">
        <v>4887</v>
      </c>
    </row>
    <row r="686" spans="1:9" x14ac:dyDescent="0.25">
      <c r="A686" t="s">
        <v>4240</v>
      </c>
      <c r="B686">
        <v>74762273</v>
      </c>
      <c r="C686" t="s">
        <v>16</v>
      </c>
      <c r="D686" t="s">
        <v>16</v>
      </c>
      <c r="E686" t="s">
        <v>16</v>
      </c>
      <c r="F686" t="s">
        <v>16</v>
      </c>
      <c r="G686" t="s">
        <v>154</v>
      </c>
      <c r="H686">
        <v>1</v>
      </c>
      <c r="I686" t="s">
        <v>4887</v>
      </c>
    </row>
    <row r="687" spans="1:9" x14ac:dyDescent="0.25">
      <c r="A687" t="s">
        <v>7833</v>
      </c>
      <c r="B687">
        <v>74762273</v>
      </c>
      <c r="C687" t="s">
        <v>16</v>
      </c>
      <c r="D687" t="s">
        <v>16</v>
      </c>
      <c r="E687" t="s">
        <v>16</v>
      </c>
      <c r="F687" t="s">
        <v>16</v>
      </c>
      <c r="G687" t="s">
        <v>154</v>
      </c>
      <c r="H687">
        <v>1</v>
      </c>
      <c r="I687" t="s">
        <v>4887</v>
      </c>
    </row>
    <row r="688" spans="1:9" x14ac:dyDescent="0.25">
      <c r="A688" t="s">
        <v>9314</v>
      </c>
      <c r="B688">
        <v>76262626</v>
      </c>
      <c r="C688" t="s">
        <v>9315</v>
      </c>
      <c r="D688" t="s">
        <v>12594</v>
      </c>
      <c r="E688" t="s">
        <v>16</v>
      </c>
      <c r="F688" t="s">
        <v>16</v>
      </c>
      <c r="G688" t="s">
        <v>9316</v>
      </c>
      <c r="H688">
        <v>1</v>
      </c>
      <c r="I688" t="s">
        <v>12595</v>
      </c>
    </row>
    <row r="689" spans="1:9" x14ac:dyDescent="0.25">
      <c r="A689" t="s">
        <v>10643</v>
      </c>
      <c r="B689">
        <v>70108720</v>
      </c>
      <c r="C689" t="s">
        <v>16</v>
      </c>
      <c r="D689" t="s">
        <v>16</v>
      </c>
      <c r="E689" t="s">
        <v>16</v>
      </c>
      <c r="F689" t="s">
        <v>16</v>
      </c>
      <c r="G689" t="s">
        <v>8125</v>
      </c>
      <c r="H689">
        <v>1</v>
      </c>
      <c r="I689" t="s">
        <v>12575</v>
      </c>
    </row>
    <row r="690" spans="1:9" x14ac:dyDescent="0.25">
      <c r="A690" t="s">
        <v>10646</v>
      </c>
      <c r="B690">
        <v>70108720</v>
      </c>
      <c r="C690" t="s">
        <v>16</v>
      </c>
      <c r="D690" t="s">
        <v>16</v>
      </c>
      <c r="E690" t="s">
        <v>16</v>
      </c>
      <c r="F690" t="s">
        <v>16</v>
      </c>
      <c r="G690" t="s">
        <v>8125</v>
      </c>
      <c r="H690">
        <v>1</v>
      </c>
      <c r="I690" t="s">
        <v>12575</v>
      </c>
    </row>
    <row r="691" spans="1:9" x14ac:dyDescent="0.25">
      <c r="A691" t="s">
        <v>10647</v>
      </c>
      <c r="B691">
        <v>70108720</v>
      </c>
      <c r="C691" t="s">
        <v>16</v>
      </c>
      <c r="D691" t="s">
        <v>16</v>
      </c>
      <c r="E691" t="s">
        <v>16</v>
      </c>
      <c r="F691" t="s">
        <v>16</v>
      </c>
      <c r="G691" t="s">
        <v>8125</v>
      </c>
      <c r="H691">
        <v>1</v>
      </c>
      <c r="I691" t="s">
        <v>12575</v>
      </c>
    </row>
    <row r="692" spans="1:9" x14ac:dyDescent="0.25">
      <c r="A692" t="s">
        <v>10648</v>
      </c>
      <c r="B692">
        <v>70108720</v>
      </c>
      <c r="C692" t="s">
        <v>16</v>
      </c>
      <c r="D692" t="s">
        <v>16</v>
      </c>
      <c r="E692" t="s">
        <v>16</v>
      </c>
      <c r="F692" t="s">
        <v>16</v>
      </c>
      <c r="G692" t="s">
        <v>8125</v>
      </c>
      <c r="H692">
        <v>1</v>
      </c>
      <c r="I692" t="s">
        <v>12575</v>
      </c>
    </row>
    <row r="693" spans="1:9" x14ac:dyDescent="0.25">
      <c r="A693" t="s">
        <v>10649</v>
      </c>
      <c r="B693">
        <v>70108720</v>
      </c>
      <c r="C693" t="s">
        <v>16</v>
      </c>
      <c r="D693" t="s">
        <v>16</v>
      </c>
      <c r="E693" t="s">
        <v>16</v>
      </c>
      <c r="F693" t="s">
        <v>16</v>
      </c>
      <c r="G693" t="s">
        <v>8125</v>
      </c>
      <c r="H693">
        <v>1</v>
      </c>
      <c r="I693" t="s">
        <v>12575</v>
      </c>
    </row>
    <row r="694" spans="1:9" x14ac:dyDescent="0.25">
      <c r="A694" t="s">
        <v>11405</v>
      </c>
      <c r="B694">
        <v>70108720</v>
      </c>
      <c r="C694" t="s">
        <v>16</v>
      </c>
      <c r="D694" t="s">
        <v>16</v>
      </c>
      <c r="E694" t="s">
        <v>16</v>
      </c>
      <c r="F694" t="s">
        <v>16</v>
      </c>
      <c r="G694" t="s">
        <v>8125</v>
      </c>
      <c r="H694">
        <v>1</v>
      </c>
      <c r="I694" t="s">
        <v>12575</v>
      </c>
    </row>
    <row r="695" spans="1:9" x14ac:dyDescent="0.25">
      <c r="A695" t="s">
        <v>10650</v>
      </c>
      <c r="B695">
        <v>70108720</v>
      </c>
      <c r="C695" t="s">
        <v>16</v>
      </c>
      <c r="D695" t="s">
        <v>16</v>
      </c>
      <c r="E695" t="s">
        <v>16</v>
      </c>
      <c r="F695" t="s">
        <v>16</v>
      </c>
      <c r="G695" t="s">
        <v>8125</v>
      </c>
      <c r="H695">
        <v>1</v>
      </c>
      <c r="I695" t="s">
        <v>12575</v>
      </c>
    </row>
    <row r="696" spans="1:9" x14ac:dyDescent="0.25">
      <c r="A696" t="s">
        <v>10651</v>
      </c>
      <c r="B696">
        <v>70108720</v>
      </c>
      <c r="C696" t="s">
        <v>16</v>
      </c>
      <c r="D696" t="s">
        <v>16</v>
      </c>
      <c r="E696" t="s">
        <v>16</v>
      </c>
      <c r="F696" t="s">
        <v>16</v>
      </c>
      <c r="G696" t="s">
        <v>8125</v>
      </c>
      <c r="H696">
        <v>1</v>
      </c>
      <c r="I696" t="s">
        <v>12575</v>
      </c>
    </row>
    <row r="697" spans="1:9" x14ac:dyDescent="0.25">
      <c r="A697" t="s">
        <v>10652</v>
      </c>
      <c r="B697">
        <v>70108720</v>
      </c>
      <c r="C697" t="s">
        <v>16</v>
      </c>
      <c r="D697" t="s">
        <v>16</v>
      </c>
      <c r="E697" t="s">
        <v>16</v>
      </c>
      <c r="F697" t="s">
        <v>16</v>
      </c>
      <c r="G697" t="s">
        <v>8125</v>
      </c>
      <c r="H697">
        <v>1</v>
      </c>
      <c r="I697" t="s">
        <v>12575</v>
      </c>
    </row>
    <row r="698" spans="1:9" x14ac:dyDescent="0.25">
      <c r="A698" t="s">
        <v>10642</v>
      </c>
      <c r="B698">
        <v>70108720</v>
      </c>
      <c r="C698" t="s">
        <v>16</v>
      </c>
      <c r="D698" t="s">
        <v>16</v>
      </c>
      <c r="E698" t="s">
        <v>16</v>
      </c>
      <c r="F698" t="s">
        <v>16</v>
      </c>
      <c r="G698" t="s">
        <v>8125</v>
      </c>
      <c r="H698">
        <v>1</v>
      </c>
      <c r="I698" t="s">
        <v>12575</v>
      </c>
    </row>
    <row r="699" spans="1:9" x14ac:dyDescent="0.25">
      <c r="A699" t="s">
        <v>10644</v>
      </c>
      <c r="B699">
        <v>70108720</v>
      </c>
      <c r="C699" t="s">
        <v>16</v>
      </c>
      <c r="D699" t="s">
        <v>16</v>
      </c>
      <c r="E699" t="s">
        <v>16</v>
      </c>
      <c r="F699" t="s">
        <v>16</v>
      </c>
      <c r="G699" t="s">
        <v>8125</v>
      </c>
      <c r="H699">
        <v>1</v>
      </c>
      <c r="I699" t="s">
        <v>12575</v>
      </c>
    </row>
    <row r="700" spans="1:9" x14ac:dyDescent="0.25">
      <c r="A700" t="s">
        <v>10645</v>
      </c>
      <c r="B700">
        <v>70108720</v>
      </c>
      <c r="C700" t="s">
        <v>16</v>
      </c>
      <c r="D700" t="s">
        <v>16</v>
      </c>
      <c r="E700" t="s">
        <v>16</v>
      </c>
      <c r="F700" t="s">
        <v>16</v>
      </c>
      <c r="G700" t="s">
        <v>8125</v>
      </c>
      <c r="H700">
        <v>1</v>
      </c>
      <c r="I700" t="s">
        <v>12575</v>
      </c>
    </row>
    <row r="701" spans="1:9" x14ac:dyDescent="0.25">
      <c r="A701" t="s">
        <v>11408</v>
      </c>
      <c r="B701">
        <v>70108720</v>
      </c>
      <c r="C701" t="s">
        <v>16</v>
      </c>
      <c r="D701" t="s">
        <v>16</v>
      </c>
      <c r="E701" t="s">
        <v>16</v>
      </c>
      <c r="F701" t="s">
        <v>16</v>
      </c>
      <c r="G701" t="s">
        <v>8125</v>
      </c>
      <c r="H701">
        <v>1</v>
      </c>
      <c r="I701" t="s">
        <v>12575</v>
      </c>
    </row>
    <row r="702" spans="1:9" x14ac:dyDescent="0.25">
      <c r="A702" t="s">
        <v>7086</v>
      </c>
      <c r="B702">
        <v>97350599</v>
      </c>
      <c r="C702" t="s">
        <v>7087</v>
      </c>
      <c r="D702" t="s">
        <v>7119</v>
      </c>
      <c r="E702" t="s">
        <v>16</v>
      </c>
      <c r="F702" t="s">
        <v>16</v>
      </c>
      <c r="G702" t="s">
        <v>7088</v>
      </c>
      <c r="H702">
        <v>1</v>
      </c>
      <c r="I702" t="s">
        <v>7120</v>
      </c>
    </row>
    <row r="703" spans="1:9" x14ac:dyDescent="0.25">
      <c r="A703" t="s">
        <v>2635</v>
      </c>
      <c r="B703">
        <v>74762273</v>
      </c>
      <c r="C703" t="s">
        <v>16</v>
      </c>
      <c r="D703" t="s">
        <v>16</v>
      </c>
      <c r="E703" t="s">
        <v>16</v>
      </c>
      <c r="F703" t="s">
        <v>16</v>
      </c>
      <c r="G703" t="s">
        <v>154</v>
      </c>
      <c r="H703">
        <v>1</v>
      </c>
      <c r="I703" t="s">
        <v>4887</v>
      </c>
    </row>
    <row r="704" spans="1:9" x14ac:dyDescent="0.25">
      <c r="A704" t="s">
        <v>2595</v>
      </c>
      <c r="B704">
        <v>74762273</v>
      </c>
      <c r="C704" t="s">
        <v>16</v>
      </c>
      <c r="D704" t="s">
        <v>16</v>
      </c>
      <c r="E704" t="s">
        <v>16</v>
      </c>
      <c r="F704" t="s">
        <v>16</v>
      </c>
      <c r="G704" t="s">
        <v>154</v>
      </c>
      <c r="H704">
        <v>1</v>
      </c>
      <c r="I704" t="s">
        <v>4887</v>
      </c>
    </row>
    <row r="705" spans="1:9" x14ac:dyDescent="0.25">
      <c r="A705" t="s">
        <v>2594</v>
      </c>
      <c r="B705">
        <v>74762273</v>
      </c>
      <c r="C705" t="s">
        <v>16</v>
      </c>
      <c r="D705" t="s">
        <v>16</v>
      </c>
      <c r="E705" t="s">
        <v>16</v>
      </c>
      <c r="F705" t="s">
        <v>16</v>
      </c>
      <c r="G705" t="s">
        <v>154</v>
      </c>
      <c r="H705">
        <v>1</v>
      </c>
      <c r="I705" t="s">
        <v>4887</v>
      </c>
    </row>
    <row r="706" spans="1:9" x14ac:dyDescent="0.25">
      <c r="A706" t="s">
        <v>8042</v>
      </c>
      <c r="B706">
        <v>86439632</v>
      </c>
      <c r="C706" t="s">
        <v>16</v>
      </c>
      <c r="D706" t="s">
        <v>16</v>
      </c>
      <c r="E706" t="s">
        <v>16</v>
      </c>
      <c r="F706" t="s">
        <v>16</v>
      </c>
      <c r="G706" t="s">
        <v>3929</v>
      </c>
      <c r="H706">
        <v>1</v>
      </c>
      <c r="I706" t="s">
        <v>4893</v>
      </c>
    </row>
    <row r="707" spans="1:9" x14ac:dyDescent="0.25">
      <c r="A707" t="s">
        <v>6531</v>
      </c>
      <c r="B707">
        <v>75421677</v>
      </c>
      <c r="C707" t="s">
        <v>16</v>
      </c>
      <c r="D707" t="s">
        <v>16</v>
      </c>
      <c r="E707" t="s">
        <v>16</v>
      </c>
      <c r="F707" t="s">
        <v>16</v>
      </c>
      <c r="G707" t="s">
        <v>3368</v>
      </c>
      <c r="H707">
        <v>1</v>
      </c>
      <c r="I707" t="s">
        <v>4892</v>
      </c>
    </row>
    <row r="708" spans="1:9" x14ac:dyDescent="0.25">
      <c r="A708" t="s">
        <v>3399</v>
      </c>
      <c r="B708">
        <v>75421677</v>
      </c>
      <c r="C708" t="s">
        <v>16</v>
      </c>
      <c r="D708" t="s">
        <v>16</v>
      </c>
      <c r="E708" t="s">
        <v>16</v>
      </c>
      <c r="F708" t="s">
        <v>16</v>
      </c>
      <c r="G708" t="s">
        <v>3368</v>
      </c>
      <c r="H708">
        <v>2</v>
      </c>
      <c r="I708" t="s">
        <v>4892</v>
      </c>
    </row>
    <row r="709" spans="1:9" x14ac:dyDescent="0.25">
      <c r="A709" t="s">
        <v>3472</v>
      </c>
      <c r="B709">
        <v>75421677</v>
      </c>
      <c r="C709" t="s">
        <v>16</v>
      </c>
      <c r="D709" t="s">
        <v>16</v>
      </c>
      <c r="E709" t="s">
        <v>16</v>
      </c>
      <c r="F709" t="s">
        <v>16</v>
      </c>
      <c r="G709" t="s">
        <v>3368</v>
      </c>
      <c r="H709">
        <v>2</v>
      </c>
      <c r="I709" t="s">
        <v>4892</v>
      </c>
    </row>
    <row r="710" spans="1:9" x14ac:dyDescent="0.25">
      <c r="A710" t="s">
        <v>3469</v>
      </c>
      <c r="B710">
        <v>75421677</v>
      </c>
      <c r="C710" t="s">
        <v>16</v>
      </c>
      <c r="D710" t="s">
        <v>16</v>
      </c>
      <c r="E710" t="s">
        <v>16</v>
      </c>
      <c r="F710" t="s">
        <v>16</v>
      </c>
      <c r="G710" t="s">
        <v>3368</v>
      </c>
      <c r="H710">
        <v>2</v>
      </c>
      <c r="I710" t="s">
        <v>4892</v>
      </c>
    </row>
    <row r="711" spans="1:9" x14ac:dyDescent="0.25">
      <c r="A711" t="s">
        <v>3473</v>
      </c>
      <c r="B711">
        <v>75421677</v>
      </c>
      <c r="C711" t="s">
        <v>16</v>
      </c>
      <c r="D711" t="s">
        <v>16</v>
      </c>
      <c r="E711" t="s">
        <v>16</v>
      </c>
      <c r="F711" t="s">
        <v>16</v>
      </c>
      <c r="G711" t="s">
        <v>3368</v>
      </c>
      <c r="H711">
        <v>2</v>
      </c>
      <c r="I711" t="s">
        <v>4892</v>
      </c>
    </row>
    <row r="712" spans="1:9" x14ac:dyDescent="0.25">
      <c r="A712" t="s">
        <v>3835</v>
      </c>
      <c r="B712">
        <v>86228644</v>
      </c>
      <c r="C712" t="s">
        <v>16</v>
      </c>
      <c r="D712" t="s">
        <v>16</v>
      </c>
      <c r="E712" t="s">
        <v>16</v>
      </c>
      <c r="F712" t="s">
        <v>16</v>
      </c>
      <c r="G712" t="s">
        <v>2440</v>
      </c>
      <c r="H712">
        <v>1</v>
      </c>
      <c r="I712" t="s">
        <v>4897</v>
      </c>
    </row>
    <row r="713" spans="1:9" x14ac:dyDescent="0.25">
      <c r="A713" t="s">
        <v>5506</v>
      </c>
      <c r="B713">
        <v>75421677</v>
      </c>
      <c r="C713" t="s">
        <v>16</v>
      </c>
      <c r="D713" t="s">
        <v>16</v>
      </c>
      <c r="E713" t="s">
        <v>16</v>
      </c>
      <c r="F713" t="s">
        <v>16</v>
      </c>
      <c r="G713" t="s">
        <v>3368</v>
      </c>
      <c r="H713">
        <v>1</v>
      </c>
      <c r="I713" t="s">
        <v>4892</v>
      </c>
    </row>
    <row r="714" spans="1:9" x14ac:dyDescent="0.25">
      <c r="A714" t="s">
        <v>6775</v>
      </c>
      <c r="B714">
        <v>75421677</v>
      </c>
      <c r="C714" t="s">
        <v>16</v>
      </c>
      <c r="D714" t="s">
        <v>16</v>
      </c>
      <c r="E714" t="s">
        <v>16</v>
      </c>
      <c r="F714" t="s">
        <v>16</v>
      </c>
      <c r="G714" t="s">
        <v>3368</v>
      </c>
      <c r="H714">
        <v>1</v>
      </c>
      <c r="I714" t="s">
        <v>4892</v>
      </c>
    </row>
    <row r="715" spans="1:9" x14ac:dyDescent="0.25">
      <c r="A715" t="s">
        <v>8130</v>
      </c>
      <c r="B715">
        <v>75421677</v>
      </c>
      <c r="C715" t="s">
        <v>16</v>
      </c>
      <c r="D715" t="s">
        <v>16</v>
      </c>
      <c r="E715" t="s">
        <v>16</v>
      </c>
      <c r="F715" t="s">
        <v>16</v>
      </c>
      <c r="G715" t="s">
        <v>3368</v>
      </c>
      <c r="H715">
        <v>1</v>
      </c>
      <c r="I715" t="s">
        <v>4892</v>
      </c>
    </row>
    <row r="716" spans="1:9" x14ac:dyDescent="0.25">
      <c r="A716" t="s">
        <v>8131</v>
      </c>
      <c r="B716">
        <v>75421677</v>
      </c>
      <c r="C716" t="s">
        <v>16</v>
      </c>
      <c r="D716" t="s">
        <v>16</v>
      </c>
      <c r="E716" t="s">
        <v>16</v>
      </c>
      <c r="F716" t="s">
        <v>16</v>
      </c>
      <c r="G716" t="s">
        <v>3368</v>
      </c>
      <c r="H716">
        <v>1</v>
      </c>
      <c r="I716" t="s">
        <v>4892</v>
      </c>
    </row>
    <row r="717" spans="1:9" x14ac:dyDescent="0.25">
      <c r="A717" t="s">
        <v>8699</v>
      </c>
      <c r="B717">
        <v>74842524</v>
      </c>
      <c r="C717" t="s">
        <v>16</v>
      </c>
      <c r="D717" t="s">
        <v>16</v>
      </c>
      <c r="E717" t="s">
        <v>16</v>
      </c>
      <c r="F717" t="s">
        <v>16</v>
      </c>
      <c r="G717" t="s">
        <v>6414</v>
      </c>
      <c r="H717">
        <v>1</v>
      </c>
      <c r="I717" t="s">
        <v>6556</v>
      </c>
    </row>
    <row r="718" spans="1:9" x14ac:dyDescent="0.25">
      <c r="A718" t="s">
        <v>8700</v>
      </c>
      <c r="B718">
        <v>74842524</v>
      </c>
      <c r="C718" t="s">
        <v>16</v>
      </c>
      <c r="D718" t="s">
        <v>16</v>
      </c>
      <c r="E718" t="s">
        <v>16</v>
      </c>
      <c r="F718" t="s">
        <v>16</v>
      </c>
      <c r="G718" t="s">
        <v>6414</v>
      </c>
      <c r="H718">
        <v>1</v>
      </c>
      <c r="I718" t="s">
        <v>6556</v>
      </c>
    </row>
    <row r="719" spans="1:9" x14ac:dyDescent="0.25">
      <c r="A719" t="s">
        <v>10385</v>
      </c>
      <c r="B719">
        <v>74842524</v>
      </c>
      <c r="C719" t="s">
        <v>16</v>
      </c>
      <c r="D719" t="s">
        <v>16</v>
      </c>
      <c r="E719" t="s">
        <v>16</v>
      </c>
      <c r="F719" t="s">
        <v>16</v>
      </c>
      <c r="G719" t="s">
        <v>6414</v>
      </c>
      <c r="H719">
        <v>1</v>
      </c>
      <c r="I719" t="s">
        <v>6556</v>
      </c>
    </row>
    <row r="720" spans="1:9" x14ac:dyDescent="0.25">
      <c r="A720" t="s">
        <v>11910</v>
      </c>
      <c r="B720">
        <v>74842524</v>
      </c>
      <c r="C720" t="s">
        <v>16</v>
      </c>
      <c r="D720" t="s">
        <v>16</v>
      </c>
      <c r="E720" t="s">
        <v>16</v>
      </c>
      <c r="F720" t="s">
        <v>16</v>
      </c>
      <c r="G720" t="s">
        <v>6414</v>
      </c>
      <c r="H720">
        <v>1</v>
      </c>
      <c r="I720" t="s">
        <v>6556</v>
      </c>
    </row>
    <row r="721" spans="1:9" x14ac:dyDescent="0.25">
      <c r="A721" t="s">
        <v>11340</v>
      </c>
      <c r="B721">
        <v>74842524</v>
      </c>
      <c r="C721" t="s">
        <v>16</v>
      </c>
      <c r="D721" t="s">
        <v>16</v>
      </c>
      <c r="E721" t="s">
        <v>16</v>
      </c>
      <c r="F721" t="s">
        <v>16</v>
      </c>
      <c r="G721" t="s">
        <v>6414</v>
      </c>
      <c r="H721">
        <v>1</v>
      </c>
      <c r="I721" t="s">
        <v>6556</v>
      </c>
    </row>
    <row r="722" spans="1:9" x14ac:dyDescent="0.25">
      <c r="A722" t="s">
        <v>11707</v>
      </c>
      <c r="B722">
        <v>74842524</v>
      </c>
      <c r="C722" t="s">
        <v>16</v>
      </c>
      <c r="D722" t="s">
        <v>16</v>
      </c>
      <c r="E722" t="s">
        <v>16</v>
      </c>
      <c r="F722" t="s">
        <v>16</v>
      </c>
      <c r="G722" t="s">
        <v>6414</v>
      </c>
      <c r="H722">
        <v>1</v>
      </c>
      <c r="I722" t="s">
        <v>6556</v>
      </c>
    </row>
    <row r="723" spans="1:9" x14ac:dyDescent="0.25">
      <c r="A723" t="s">
        <v>11708</v>
      </c>
      <c r="B723">
        <v>74842524</v>
      </c>
      <c r="C723" t="s">
        <v>16</v>
      </c>
      <c r="D723" t="s">
        <v>16</v>
      </c>
      <c r="E723" t="s">
        <v>16</v>
      </c>
      <c r="F723" t="s">
        <v>16</v>
      </c>
      <c r="G723" t="s">
        <v>6414</v>
      </c>
      <c r="H723">
        <v>1</v>
      </c>
      <c r="I723" t="s">
        <v>6556</v>
      </c>
    </row>
    <row r="724" spans="1:9" x14ac:dyDescent="0.25">
      <c r="A724" t="s">
        <v>8896</v>
      </c>
      <c r="B724">
        <v>70108720</v>
      </c>
      <c r="C724" t="s">
        <v>16</v>
      </c>
      <c r="D724" t="s">
        <v>16</v>
      </c>
      <c r="E724" t="s">
        <v>16</v>
      </c>
      <c r="F724" t="s">
        <v>16</v>
      </c>
      <c r="G724" t="s">
        <v>8125</v>
      </c>
      <c r="H724">
        <v>1</v>
      </c>
      <c r="I724" t="s">
        <v>12575</v>
      </c>
    </row>
    <row r="725" spans="1:9" x14ac:dyDescent="0.25">
      <c r="A725" t="s">
        <v>8897</v>
      </c>
      <c r="B725">
        <v>70108720</v>
      </c>
      <c r="C725" t="s">
        <v>16</v>
      </c>
      <c r="D725" t="s">
        <v>16</v>
      </c>
      <c r="E725" t="s">
        <v>16</v>
      </c>
      <c r="F725" t="s">
        <v>16</v>
      </c>
      <c r="G725" t="s">
        <v>8125</v>
      </c>
      <c r="H725">
        <v>1</v>
      </c>
      <c r="I725" t="s">
        <v>12575</v>
      </c>
    </row>
    <row r="726" spans="1:9" x14ac:dyDescent="0.25">
      <c r="A726" t="s">
        <v>3766</v>
      </c>
      <c r="B726">
        <v>75577000</v>
      </c>
      <c r="C726" t="s">
        <v>16</v>
      </c>
      <c r="D726" t="s">
        <v>16</v>
      </c>
      <c r="E726" t="s">
        <v>16</v>
      </c>
      <c r="F726" t="s">
        <v>16</v>
      </c>
      <c r="G726" t="s">
        <v>3759</v>
      </c>
      <c r="H726">
        <v>1</v>
      </c>
      <c r="I726" t="s">
        <v>4898</v>
      </c>
    </row>
    <row r="727" spans="1:9" x14ac:dyDescent="0.25">
      <c r="A727" t="s">
        <v>3767</v>
      </c>
      <c r="B727">
        <v>75577000</v>
      </c>
      <c r="C727" t="s">
        <v>16</v>
      </c>
      <c r="D727" t="s">
        <v>16</v>
      </c>
      <c r="E727" t="s">
        <v>16</v>
      </c>
      <c r="F727" t="s">
        <v>16</v>
      </c>
      <c r="G727" t="s">
        <v>3759</v>
      </c>
      <c r="H727">
        <v>1</v>
      </c>
      <c r="I727" t="s">
        <v>4898</v>
      </c>
    </row>
    <row r="728" spans="1:9" x14ac:dyDescent="0.25">
      <c r="A728" t="s">
        <v>3768</v>
      </c>
      <c r="B728">
        <v>75577000</v>
      </c>
      <c r="C728" t="s">
        <v>16</v>
      </c>
      <c r="D728" t="s">
        <v>16</v>
      </c>
      <c r="E728" t="s">
        <v>16</v>
      </c>
      <c r="F728" t="s">
        <v>16</v>
      </c>
      <c r="G728" t="s">
        <v>3759</v>
      </c>
      <c r="H728">
        <v>1</v>
      </c>
      <c r="I728" t="s">
        <v>4898</v>
      </c>
    </row>
    <row r="729" spans="1:9" x14ac:dyDescent="0.25">
      <c r="A729" t="s">
        <v>8713</v>
      </c>
      <c r="B729">
        <v>75577000</v>
      </c>
      <c r="C729" t="s">
        <v>16</v>
      </c>
      <c r="D729" t="s">
        <v>16</v>
      </c>
      <c r="E729" t="s">
        <v>16</v>
      </c>
      <c r="F729" t="s">
        <v>16</v>
      </c>
      <c r="G729" t="s">
        <v>3759</v>
      </c>
      <c r="H729">
        <v>1</v>
      </c>
      <c r="I729" t="s">
        <v>4898</v>
      </c>
    </row>
    <row r="730" spans="1:9" x14ac:dyDescent="0.25">
      <c r="A730" t="s">
        <v>8714</v>
      </c>
      <c r="B730">
        <v>75577000</v>
      </c>
      <c r="C730" t="s">
        <v>16</v>
      </c>
      <c r="D730" t="s">
        <v>16</v>
      </c>
      <c r="E730" t="s">
        <v>16</v>
      </c>
      <c r="F730" t="s">
        <v>16</v>
      </c>
      <c r="G730" t="s">
        <v>3759</v>
      </c>
      <c r="H730">
        <v>1</v>
      </c>
      <c r="I730" t="s">
        <v>4898</v>
      </c>
    </row>
    <row r="731" spans="1:9" x14ac:dyDescent="0.25">
      <c r="A731" t="s">
        <v>11106</v>
      </c>
      <c r="B731">
        <v>75577000</v>
      </c>
      <c r="C731" t="s">
        <v>16</v>
      </c>
      <c r="D731" t="s">
        <v>16</v>
      </c>
      <c r="E731" t="s">
        <v>16</v>
      </c>
      <c r="F731" t="s">
        <v>16</v>
      </c>
      <c r="G731" t="s">
        <v>3759</v>
      </c>
      <c r="H731">
        <v>1</v>
      </c>
      <c r="I731" t="s">
        <v>4898</v>
      </c>
    </row>
    <row r="732" spans="1:9" x14ac:dyDescent="0.25">
      <c r="A732" t="s">
        <v>10738</v>
      </c>
      <c r="B732">
        <v>75577000</v>
      </c>
      <c r="C732" t="s">
        <v>16</v>
      </c>
      <c r="D732" t="s">
        <v>16</v>
      </c>
      <c r="E732" t="s">
        <v>16</v>
      </c>
      <c r="F732" t="s">
        <v>16</v>
      </c>
      <c r="G732" t="s">
        <v>3759</v>
      </c>
      <c r="H732">
        <v>1</v>
      </c>
      <c r="I732" t="s">
        <v>4898</v>
      </c>
    </row>
    <row r="733" spans="1:9" x14ac:dyDescent="0.25">
      <c r="A733" t="s">
        <v>10736</v>
      </c>
      <c r="B733">
        <v>75577000</v>
      </c>
      <c r="C733" t="s">
        <v>16</v>
      </c>
      <c r="D733" t="s">
        <v>16</v>
      </c>
      <c r="E733" t="s">
        <v>16</v>
      </c>
      <c r="F733" t="s">
        <v>16</v>
      </c>
      <c r="G733" t="s">
        <v>3759</v>
      </c>
      <c r="H733">
        <v>1</v>
      </c>
      <c r="I733" t="s">
        <v>4898</v>
      </c>
    </row>
    <row r="734" spans="1:9" x14ac:dyDescent="0.25">
      <c r="A734" t="s">
        <v>10743</v>
      </c>
      <c r="B734">
        <v>75577000</v>
      </c>
      <c r="C734" t="s">
        <v>16</v>
      </c>
      <c r="D734" t="s">
        <v>16</v>
      </c>
      <c r="E734" t="s">
        <v>16</v>
      </c>
      <c r="F734" t="s">
        <v>16</v>
      </c>
      <c r="G734" t="s">
        <v>3759</v>
      </c>
      <c r="H734">
        <v>1</v>
      </c>
      <c r="I734" t="s">
        <v>4898</v>
      </c>
    </row>
    <row r="735" spans="1:9" x14ac:dyDescent="0.25">
      <c r="A735" t="s">
        <v>10742</v>
      </c>
      <c r="B735">
        <v>75577000</v>
      </c>
      <c r="C735" t="s">
        <v>16</v>
      </c>
      <c r="D735" t="s">
        <v>16</v>
      </c>
      <c r="E735" t="s">
        <v>16</v>
      </c>
      <c r="F735" t="s">
        <v>16</v>
      </c>
      <c r="G735" t="s">
        <v>3759</v>
      </c>
      <c r="H735">
        <v>1</v>
      </c>
      <c r="I735" t="s">
        <v>4898</v>
      </c>
    </row>
    <row r="736" spans="1:9" x14ac:dyDescent="0.25">
      <c r="A736" t="s">
        <v>10745</v>
      </c>
      <c r="B736">
        <v>75577000</v>
      </c>
      <c r="C736" t="s">
        <v>16</v>
      </c>
      <c r="D736" t="s">
        <v>16</v>
      </c>
      <c r="E736" t="s">
        <v>16</v>
      </c>
      <c r="F736" t="s">
        <v>16</v>
      </c>
      <c r="G736" t="s">
        <v>3759</v>
      </c>
      <c r="H736">
        <v>1</v>
      </c>
      <c r="I736" t="s">
        <v>4898</v>
      </c>
    </row>
    <row r="737" spans="1:9" x14ac:dyDescent="0.25">
      <c r="A737" t="s">
        <v>10740</v>
      </c>
      <c r="B737">
        <v>75577000</v>
      </c>
      <c r="C737" t="s">
        <v>16</v>
      </c>
      <c r="D737" t="s">
        <v>16</v>
      </c>
      <c r="E737" t="s">
        <v>16</v>
      </c>
      <c r="F737" t="s">
        <v>16</v>
      </c>
      <c r="G737" t="s">
        <v>3759</v>
      </c>
      <c r="H737">
        <v>1</v>
      </c>
      <c r="I737" t="s">
        <v>4898</v>
      </c>
    </row>
    <row r="738" spans="1:9" x14ac:dyDescent="0.25">
      <c r="A738" t="s">
        <v>10741</v>
      </c>
      <c r="B738">
        <v>75577000</v>
      </c>
      <c r="C738" t="s">
        <v>16</v>
      </c>
      <c r="D738" t="s">
        <v>16</v>
      </c>
      <c r="E738" t="s">
        <v>16</v>
      </c>
      <c r="F738" t="s">
        <v>16</v>
      </c>
      <c r="G738" t="s">
        <v>3759</v>
      </c>
      <c r="H738">
        <v>1</v>
      </c>
      <c r="I738" t="s">
        <v>4898</v>
      </c>
    </row>
    <row r="739" spans="1:9" x14ac:dyDescent="0.25">
      <c r="A739" t="s">
        <v>10744</v>
      </c>
      <c r="B739">
        <v>75577000</v>
      </c>
      <c r="C739" t="s">
        <v>16</v>
      </c>
      <c r="D739" t="s">
        <v>16</v>
      </c>
      <c r="E739" t="s">
        <v>16</v>
      </c>
      <c r="F739" t="s">
        <v>16</v>
      </c>
      <c r="G739" t="s">
        <v>3759</v>
      </c>
      <c r="H739">
        <v>1</v>
      </c>
      <c r="I739" t="s">
        <v>4898</v>
      </c>
    </row>
    <row r="740" spans="1:9" x14ac:dyDescent="0.25">
      <c r="A740" t="s">
        <v>10746</v>
      </c>
      <c r="B740">
        <v>75577000</v>
      </c>
      <c r="C740" t="s">
        <v>16</v>
      </c>
      <c r="D740" t="s">
        <v>16</v>
      </c>
      <c r="E740" t="s">
        <v>16</v>
      </c>
      <c r="F740" t="s">
        <v>16</v>
      </c>
      <c r="G740" t="s">
        <v>3759</v>
      </c>
      <c r="H740">
        <v>1</v>
      </c>
      <c r="I740" t="s">
        <v>4898</v>
      </c>
    </row>
    <row r="741" spans="1:9" x14ac:dyDescent="0.25">
      <c r="A741" t="s">
        <v>10747</v>
      </c>
      <c r="B741">
        <v>75577000</v>
      </c>
      <c r="C741" t="s">
        <v>16</v>
      </c>
      <c r="D741" t="s">
        <v>16</v>
      </c>
      <c r="E741" t="s">
        <v>16</v>
      </c>
      <c r="F741" t="s">
        <v>16</v>
      </c>
      <c r="G741" t="s">
        <v>3759</v>
      </c>
      <c r="H741">
        <v>1</v>
      </c>
      <c r="I741" t="s">
        <v>4898</v>
      </c>
    </row>
    <row r="742" spans="1:9" x14ac:dyDescent="0.25">
      <c r="A742" t="s">
        <v>10797</v>
      </c>
      <c r="B742">
        <v>75577000</v>
      </c>
      <c r="C742" t="s">
        <v>16</v>
      </c>
      <c r="D742" t="s">
        <v>16</v>
      </c>
      <c r="E742" t="s">
        <v>16</v>
      </c>
      <c r="F742" t="s">
        <v>16</v>
      </c>
      <c r="G742" t="s">
        <v>3759</v>
      </c>
      <c r="H742">
        <v>1</v>
      </c>
      <c r="I742" t="s">
        <v>4898</v>
      </c>
    </row>
    <row r="743" spans="1:9" x14ac:dyDescent="0.25">
      <c r="A743" t="s">
        <v>11005</v>
      </c>
      <c r="B743">
        <v>75577000</v>
      </c>
      <c r="C743" t="s">
        <v>16</v>
      </c>
      <c r="D743" t="s">
        <v>16</v>
      </c>
      <c r="E743" t="s">
        <v>16</v>
      </c>
      <c r="F743" t="s">
        <v>16</v>
      </c>
      <c r="G743" t="s">
        <v>3759</v>
      </c>
      <c r="H743">
        <v>1</v>
      </c>
      <c r="I743" t="s">
        <v>4898</v>
      </c>
    </row>
    <row r="744" spans="1:9" x14ac:dyDescent="0.25">
      <c r="A744" t="s">
        <v>11012</v>
      </c>
      <c r="B744">
        <v>75577000</v>
      </c>
      <c r="C744" t="s">
        <v>16</v>
      </c>
      <c r="D744" t="s">
        <v>16</v>
      </c>
      <c r="E744" t="s">
        <v>16</v>
      </c>
      <c r="F744" t="s">
        <v>16</v>
      </c>
      <c r="G744" t="s">
        <v>3759</v>
      </c>
      <c r="H744">
        <v>1</v>
      </c>
      <c r="I744" t="s">
        <v>4898</v>
      </c>
    </row>
    <row r="745" spans="1:9" x14ac:dyDescent="0.25">
      <c r="A745" t="s">
        <v>12291</v>
      </c>
      <c r="B745">
        <v>75577000</v>
      </c>
      <c r="C745" t="s">
        <v>16</v>
      </c>
      <c r="D745" t="s">
        <v>16</v>
      </c>
      <c r="E745" t="s">
        <v>16</v>
      </c>
      <c r="F745" t="s">
        <v>16</v>
      </c>
      <c r="G745" t="s">
        <v>3759</v>
      </c>
      <c r="H745">
        <v>1</v>
      </c>
      <c r="I745" t="s">
        <v>4898</v>
      </c>
    </row>
    <row r="746" spans="1:9" x14ac:dyDescent="0.25">
      <c r="A746" t="s">
        <v>12292</v>
      </c>
      <c r="B746">
        <v>75577000</v>
      </c>
      <c r="C746" t="s">
        <v>16</v>
      </c>
      <c r="D746" t="s">
        <v>16</v>
      </c>
      <c r="E746" t="s">
        <v>16</v>
      </c>
      <c r="F746" t="s">
        <v>16</v>
      </c>
      <c r="G746" t="s">
        <v>3759</v>
      </c>
      <c r="H746">
        <v>1</v>
      </c>
      <c r="I746" t="s">
        <v>4898</v>
      </c>
    </row>
    <row r="747" spans="1:9" x14ac:dyDescent="0.25">
      <c r="A747" t="s">
        <v>12289</v>
      </c>
      <c r="B747">
        <v>75577000</v>
      </c>
      <c r="C747" t="s">
        <v>16</v>
      </c>
      <c r="D747" t="s">
        <v>16</v>
      </c>
      <c r="E747" t="s">
        <v>16</v>
      </c>
      <c r="F747" t="s">
        <v>16</v>
      </c>
      <c r="G747" t="s">
        <v>3759</v>
      </c>
      <c r="H747">
        <v>1</v>
      </c>
      <c r="I747" t="s">
        <v>4898</v>
      </c>
    </row>
    <row r="748" spans="1:9" x14ac:dyDescent="0.25">
      <c r="A748" t="s">
        <v>2605</v>
      </c>
      <c r="B748">
        <v>74762273</v>
      </c>
      <c r="C748" t="s">
        <v>16</v>
      </c>
      <c r="D748" t="s">
        <v>16</v>
      </c>
      <c r="E748" t="s">
        <v>16</v>
      </c>
      <c r="F748" t="s">
        <v>16</v>
      </c>
      <c r="G748" t="s">
        <v>154</v>
      </c>
      <c r="H748">
        <v>2</v>
      </c>
      <c r="I748" t="s">
        <v>4887</v>
      </c>
    </row>
    <row r="749" spans="1:9" x14ac:dyDescent="0.25">
      <c r="A749" t="s">
        <v>3852</v>
      </c>
      <c r="B749">
        <v>86228644</v>
      </c>
      <c r="C749" t="s">
        <v>16</v>
      </c>
      <c r="D749" t="s">
        <v>16</v>
      </c>
      <c r="E749" t="s">
        <v>16</v>
      </c>
      <c r="F749" t="s">
        <v>16</v>
      </c>
      <c r="G749" t="s">
        <v>2440</v>
      </c>
      <c r="H749">
        <v>2</v>
      </c>
      <c r="I749" t="s">
        <v>4897</v>
      </c>
    </row>
    <row r="750" spans="1:9" x14ac:dyDescent="0.25">
      <c r="A750" t="s">
        <v>3857</v>
      </c>
      <c r="B750">
        <v>86228644</v>
      </c>
      <c r="C750" t="s">
        <v>16</v>
      </c>
      <c r="D750" t="s">
        <v>16</v>
      </c>
      <c r="E750" t="s">
        <v>16</v>
      </c>
      <c r="F750" t="s">
        <v>16</v>
      </c>
      <c r="G750" t="s">
        <v>2440</v>
      </c>
      <c r="H750">
        <v>2</v>
      </c>
      <c r="I750" t="s">
        <v>4897</v>
      </c>
    </row>
    <row r="751" spans="1:9" x14ac:dyDescent="0.25">
      <c r="A751" t="s">
        <v>3860</v>
      </c>
      <c r="B751">
        <v>86228644</v>
      </c>
      <c r="C751" t="s">
        <v>16</v>
      </c>
      <c r="D751" t="s">
        <v>16</v>
      </c>
      <c r="E751" t="s">
        <v>16</v>
      </c>
      <c r="F751" t="s">
        <v>16</v>
      </c>
      <c r="G751" t="s">
        <v>2440</v>
      </c>
      <c r="H751">
        <v>2</v>
      </c>
      <c r="I751" t="s">
        <v>4897</v>
      </c>
    </row>
    <row r="752" spans="1:9" x14ac:dyDescent="0.25">
      <c r="A752" t="s">
        <v>3858</v>
      </c>
      <c r="B752">
        <v>86228644</v>
      </c>
      <c r="C752" t="s">
        <v>16</v>
      </c>
      <c r="D752" t="s">
        <v>16</v>
      </c>
      <c r="E752" t="s">
        <v>16</v>
      </c>
      <c r="F752" t="s">
        <v>16</v>
      </c>
      <c r="G752" t="s">
        <v>2440</v>
      </c>
      <c r="H752">
        <v>2</v>
      </c>
      <c r="I752" t="s">
        <v>4897</v>
      </c>
    </row>
    <row r="753" spans="1:9" x14ac:dyDescent="0.25">
      <c r="A753" t="s">
        <v>3859</v>
      </c>
      <c r="B753">
        <v>86228644</v>
      </c>
      <c r="C753" t="s">
        <v>16</v>
      </c>
      <c r="D753" t="s">
        <v>16</v>
      </c>
      <c r="E753" t="s">
        <v>16</v>
      </c>
      <c r="F753" t="s">
        <v>16</v>
      </c>
      <c r="G753" t="s">
        <v>2440</v>
      </c>
      <c r="H753">
        <v>2</v>
      </c>
      <c r="I753" t="s">
        <v>4897</v>
      </c>
    </row>
    <row r="754" spans="1:9" x14ac:dyDescent="0.25">
      <c r="A754" t="s">
        <v>3862</v>
      </c>
      <c r="B754">
        <v>86228644</v>
      </c>
      <c r="C754" t="s">
        <v>16</v>
      </c>
      <c r="D754" t="s">
        <v>16</v>
      </c>
      <c r="E754" t="s">
        <v>16</v>
      </c>
      <c r="F754" t="s">
        <v>16</v>
      </c>
      <c r="G754" t="s">
        <v>2440</v>
      </c>
      <c r="H754">
        <v>2</v>
      </c>
      <c r="I754" t="s">
        <v>4897</v>
      </c>
    </row>
    <row r="755" spans="1:9" x14ac:dyDescent="0.25">
      <c r="A755" t="s">
        <v>3851</v>
      </c>
      <c r="B755">
        <v>86228644</v>
      </c>
      <c r="C755" t="s">
        <v>16</v>
      </c>
      <c r="D755" t="s">
        <v>16</v>
      </c>
      <c r="E755" t="s">
        <v>16</v>
      </c>
      <c r="F755" t="s">
        <v>16</v>
      </c>
      <c r="G755" t="s">
        <v>2440</v>
      </c>
      <c r="H755">
        <v>2</v>
      </c>
      <c r="I755" t="s">
        <v>4897</v>
      </c>
    </row>
    <row r="756" spans="1:9" x14ac:dyDescent="0.25">
      <c r="A756" t="s">
        <v>3828</v>
      </c>
      <c r="B756">
        <v>86228644</v>
      </c>
      <c r="C756" t="s">
        <v>16</v>
      </c>
      <c r="D756" t="s">
        <v>16</v>
      </c>
      <c r="E756" t="s">
        <v>16</v>
      </c>
      <c r="F756" t="s">
        <v>16</v>
      </c>
      <c r="G756" t="s">
        <v>2440</v>
      </c>
      <c r="H756">
        <v>1</v>
      </c>
      <c r="I756" t="s">
        <v>4897</v>
      </c>
    </row>
    <row r="757" spans="1:9" x14ac:dyDescent="0.25">
      <c r="A757" t="s">
        <v>3829</v>
      </c>
      <c r="B757">
        <v>86228644</v>
      </c>
      <c r="C757" t="s">
        <v>16</v>
      </c>
      <c r="D757" t="s">
        <v>16</v>
      </c>
      <c r="E757" t="s">
        <v>16</v>
      </c>
      <c r="F757" t="s">
        <v>16</v>
      </c>
      <c r="G757" t="s">
        <v>2440</v>
      </c>
      <c r="H757">
        <v>1</v>
      </c>
      <c r="I757" t="s">
        <v>4897</v>
      </c>
    </row>
    <row r="758" spans="1:9" x14ac:dyDescent="0.25">
      <c r="A758" t="s">
        <v>3830</v>
      </c>
      <c r="B758">
        <v>86228644</v>
      </c>
      <c r="C758" t="s">
        <v>16</v>
      </c>
      <c r="D758" t="s">
        <v>16</v>
      </c>
      <c r="E758" t="s">
        <v>16</v>
      </c>
      <c r="F758" t="s">
        <v>16</v>
      </c>
      <c r="G758" t="s">
        <v>2440</v>
      </c>
      <c r="H758">
        <v>1</v>
      </c>
      <c r="I758" t="s">
        <v>4897</v>
      </c>
    </row>
    <row r="759" spans="1:9" x14ac:dyDescent="0.25">
      <c r="A759" t="s">
        <v>3831</v>
      </c>
      <c r="B759">
        <v>86228644</v>
      </c>
      <c r="C759" t="s">
        <v>16</v>
      </c>
      <c r="D759" t="s">
        <v>16</v>
      </c>
      <c r="E759" t="s">
        <v>16</v>
      </c>
      <c r="F759" t="s">
        <v>16</v>
      </c>
      <c r="G759" t="s">
        <v>2440</v>
      </c>
      <c r="H759">
        <v>1</v>
      </c>
      <c r="I759" t="s">
        <v>4897</v>
      </c>
    </row>
    <row r="760" spans="1:9" x14ac:dyDescent="0.25">
      <c r="A760" t="s">
        <v>3832</v>
      </c>
      <c r="B760">
        <v>86228644</v>
      </c>
      <c r="C760" t="s">
        <v>16</v>
      </c>
      <c r="D760" t="s">
        <v>16</v>
      </c>
      <c r="E760" t="s">
        <v>16</v>
      </c>
      <c r="F760" t="s">
        <v>16</v>
      </c>
      <c r="G760" t="s">
        <v>2440</v>
      </c>
      <c r="H760">
        <v>1</v>
      </c>
      <c r="I760" t="s">
        <v>4897</v>
      </c>
    </row>
    <row r="761" spans="1:9" x14ac:dyDescent="0.25">
      <c r="A761" t="s">
        <v>3367</v>
      </c>
      <c r="B761">
        <v>75421677</v>
      </c>
      <c r="C761" t="s">
        <v>16</v>
      </c>
      <c r="D761" t="s">
        <v>16</v>
      </c>
      <c r="E761" t="s">
        <v>16</v>
      </c>
      <c r="F761" t="s">
        <v>16</v>
      </c>
      <c r="G761" t="s">
        <v>3368</v>
      </c>
      <c r="H761">
        <v>1</v>
      </c>
      <c r="I761" t="s">
        <v>4892</v>
      </c>
    </row>
    <row r="762" spans="1:9" x14ac:dyDescent="0.25">
      <c r="A762" t="s">
        <v>3833</v>
      </c>
      <c r="B762">
        <v>86228644</v>
      </c>
      <c r="C762" t="s">
        <v>16</v>
      </c>
      <c r="D762" t="s">
        <v>16</v>
      </c>
      <c r="E762" t="s">
        <v>16</v>
      </c>
      <c r="F762" t="s">
        <v>16</v>
      </c>
      <c r="G762" t="s">
        <v>2440</v>
      </c>
      <c r="H762">
        <v>1</v>
      </c>
      <c r="I762" t="s">
        <v>4897</v>
      </c>
    </row>
    <row r="763" spans="1:9" x14ac:dyDescent="0.25">
      <c r="A763" t="s">
        <v>3881</v>
      </c>
      <c r="B763">
        <v>86228644</v>
      </c>
      <c r="C763" t="s">
        <v>16</v>
      </c>
      <c r="D763" t="s">
        <v>16</v>
      </c>
      <c r="E763" t="s">
        <v>16</v>
      </c>
      <c r="F763" t="s">
        <v>16</v>
      </c>
      <c r="G763" t="s">
        <v>2440</v>
      </c>
      <c r="H763">
        <v>1</v>
      </c>
      <c r="I763" t="s">
        <v>4897</v>
      </c>
    </row>
    <row r="764" spans="1:9" x14ac:dyDescent="0.25">
      <c r="A764" t="s">
        <v>3882</v>
      </c>
      <c r="B764">
        <v>86228644</v>
      </c>
      <c r="C764" t="s">
        <v>16</v>
      </c>
      <c r="D764" t="s">
        <v>16</v>
      </c>
      <c r="E764" t="s">
        <v>16</v>
      </c>
      <c r="F764" t="s">
        <v>16</v>
      </c>
      <c r="G764" t="s">
        <v>2440</v>
      </c>
      <c r="H764">
        <v>1</v>
      </c>
      <c r="I764" t="s">
        <v>4897</v>
      </c>
    </row>
    <row r="765" spans="1:9" x14ac:dyDescent="0.25">
      <c r="A765" t="s">
        <v>3883</v>
      </c>
      <c r="B765">
        <v>86228644</v>
      </c>
      <c r="C765" t="s">
        <v>16</v>
      </c>
      <c r="D765" t="s">
        <v>16</v>
      </c>
      <c r="E765" t="s">
        <v>16</v>
      </c>
      <c r="F765" t="s">
        <v>16</v>
      </c>
      <c r="G765" t="s">
        <v>2440</v>
      </c>
      <c r="H765">
        <v>1</v>
      </c>
      <c r="I765" t="s">
        <v>4897</v>
      </c>
    </row>
    <row r="766" spans="1:9" x14ac:dyDescent="0.25">
      <c r="A766" t="s">
        <v>3884</v>
      </c>
      <c r="B766">
        <v>86228644</v>
      </c>
      <c r="C766" t="s">
        <v>16</v>
      </c>
      <c r="D766" t="s">
        <v>16</v>
      </c>
      <c r="E766" t="s">
        <v>16</v>
      </c>
      <c r="F766" t="s">
        <v>16</v>
      </c>
      <c r="G766" t="s">
        <v>2440</v>
      </c>
      <c r="H766">
        <v>1</v>
      </c>
      <c r="I766" t="s">
        <v>4897</v>
      </c>
    </row>
    <row r="767" spans="1:9" x14ac:dyDescent="0.25">
      <c r="A767" t="s">
        <v>3877</v>
      </c>
      <c r="B767">
        <v>86228644</v>
      </c>
      <c r="C767" t="s">
        <v>16</v>
      </c>
      <c r="D767" t="s">
        <v>16</v>
      </c>
      <c r="E767" t="s">
        <v>16</v>
      </c>
      <c r="F767" t="s">
        <v>16</v>
      </c>
      <c r="G767" t="s">
        <v>2440</v>
      </c>
      <c r="H767">
        <v>1</v>
      </c>
      <c r="I767" t="s">
        <v>4897</v>
      </c>
    </row>
    <row r="768" spans="1:9" x14ac:dyDescent="0.25">
      <c r="A768" t="s">
        <v>3871</v>
      </c>
      <c r="B768">
        <v>86228644</v>
      </c>
      <c r="C768" t="s">
        <v>16</v>
      </c>
      <c r="D768" t="s">
        <v>16</v>
      </c>
      <c r="E768" t="s">
        <v>16</v>
      </c>
      <c r="F768" t="s">
        <v>16</v>
      </c>
      <c r="G768" t="s">
        <v>2440</v>
      </c>
      <c r="H768">
        <v>1</v>
      </c>
      <c r="I768" t="s">
        <v>4897</v>
      </c>
    </row>
    <row r="769" spans="1:9" x14ac:dyDescent="0.25">
      <c r="A769" t="s">
        <v>3872</v>
      </c>
      <c r="B769">
        <v>86228644</v>
      </c>
      <c r="C769" t="s">
        <v>16</v>
      </c>
      <c r="D769" t="s">
        <v>16</v>
      </c>
      <c r="E769" t="s">
        <v>16</v>
      </c>
      <c r="F769" t="s">
        <v>16</v>
      </c>
      <c r="G769" t="s">
        <v>2440</v>
      </c>
      <c r="H769">
        <v>1</v>
      </c>
      <c r="I769" t="s">
        <v>4897</v>
      </c>
    </row>
    <row r="770" spans="1:9" x14ac:dyDescent="0.25">
      <c r="A770" t="s">
        <v>3873</v>
      </c>
      <c r="B770">
        <v>86228644</v>
      </c>
      <c r="C770" t="s">
        <v>16</v>
      </c>
      <c r="D770" t="s">
        <v>16</v>
      </c>
      <c r="E770" t="s">
        <v>16</v>
      </c>
      <c r="F770" t="s">
        <v>16</v>
      </c>
      <c r="G770" t="s">
        <v>2440</v>
      </c>
      <c r="H770">
        <v>1</v>
      </c>
      <c r="I770" t="s">
        <v>4897</v>
      </c>
    </row>
    <row r="771" spans="1:9" x14ac:dyDescent="0.25">
      <c r="A771" t="s">
        <v>3869</v>
      </c>
      <c r="B771">
        <v>86228644</v>
      </c>
      <c r="C771" t="s">
        <v>16</v>
      </c>
      <c r="D771" t="s">
        <v>16</v>
      </c>
      <c r="E771" t="s">
        <v>16</v>
      </c>
      <c r="F771" t="s">
        <v>16</v>
      </c>
      <c r="G771" t="s">
        <v>2440</v>
      </c>
      <c r="H771">
        <v>1</v>
      </c>
      <c r="I771" t="s">
        <v>4897</v>
      </c>
    </row>
    <row r="772" spans="1:9" x14ac:dyDescent="0.25">
      <c r="A772" t="s">
        <v>3880</v>
      </c>
      <c r="B772">
        <v>86228644</v>
      </c>
      <c r="C772" t="s">
        <v>16</v>
      </c>
      <c r="D772" t="s">
        <v>16</v>
      </c>
      <c r="E772" t="s">
        <v>16</v>
      </c>
      <c r="F772" t="s">
        <v>16</v>
      </c>
      <c r="G772" t="s">
        <v>2440</v>
      </c>
      <c r="H772">
        <v>1</v>
      </c>
      <c r="I772" t="s">
        <v>4897</v>
      </c>
    </row>
    <row r="773" spans="1:9" x14ac:dyDescent="0.25">
      <c r="A773" t="s">
        <v>4712</v>
      </c>
      <c r="B773">
        <v>86228644</v>
      </c>
      <c r="C773" t="s">
        <v>16</v>
      </c>
      <c r="D773" t="s">
        <v>16</v>
      </c>
      <c r="E773" t="s">
        <v>16</v>
      </c>
      <c r="F773" t="s">
        <v>16</v>
      </c>
      <c r="G773" t="s">
        <v>2440</v>
      </c>
      <c r="H773">
        <v>1</v>
      </c>
      <c r="I773" t="s">
        <v>4897</v>
      </c>
    </row>
    <row r="774" spans="1:9" x14ac:dyDescent="0.25">
      <c r="A774" t="s">
        <v>3441</v>
      </c>
      <c r="B774">
        <v>75421677</v>
      </c>
      <c r="C774" t="s">
        <v>16</v>
      </c>
      <c r="D774" t="s">
        <v>16</v>
      </c>
      <c r="E774" t="s">
        <v>16</v>
      </c>
      <c r="F774" t="s">
        <v>16</v>
      </c>
      <c r="G774" t="s">
        <v>3368</v>
      </c>
      <c r="H774">
        <v>2</v>
      </c>
      <c r="I774" t="s">
        <v>4892</v>
      </c>
    </row>
    <row r="775" spans="1:9" x14ac:dyDescent="0.25">
      <c r="A775" t="s">
        <v>3442</v>
      </c>
      <c r="B775">
        <v>75421677</v>
      </c>
      <c r="C775" t="s">
        <v>16</v>
      </c>
      <c r="D775" t="s">
        <v>16</v>
      </c>
      <c r="E775" t="s">
        <v>16</v>
      </c>
      <c r="F775" t="s">
        <v>16</v>
      </c>
      <c r="G775" t="s">
        <v>3368</v>
      </c>
      <c r="H775">
        <v>2</v>
      </c>
      <c r="I775" t="s">
        <v>4892</v>
      </c>
    </row>
    <row r="776" spans="1:9" x14ac:dyDescent="0.25">
      <c r="A776" t="s">
        <v>3443</v>
      </c>
      <c r="B776">
        <v>75421677</v>
      </c>
      <c r="C776" t="s">
        <v>16</v>
      </c>
      <c r="D776" t="s">
        <v>16</v>
      </c>
      <c r="E776" t="s">
        <v>16</v>
      </c>
      <c r="F776" t="s">
        <v>16</v>
      </c>
      <c r="G776" t="s">
        <v>3368</v>
      </c>
      <c r="H776">
        <v>2</v>
      </c>
      <c r="I776" t="s">
        <v>4892</v>
      </c>
    </row>
    <row r="777" spans="1:9" x14ac:dyDescent="0.25">
      <c r="A777" t="s">
        <v>5505</v>
      </c>
      <c r="B777">
        <v>75421677</v>
      </c>
      <c r="C777" t="s">
        <v>16</v>
      </c>
      <c r="D777" t="s">
        <v>16</v>
      </c>
      <c r="E777" t="s">
        <v>16</v>
      </c>
      <c r="F777" t="s">
        <v>16</v>
      </c>
      <c r="G777" t="s">
        <v>3368</v>
      </c>
      <c r="H777">
        <v>1</v>
      </c>
      <c r="I777" t="s">
        <v>4892</v>
      </c>
    </row>
    <row r="778" spans="1:9" x14ac:dyDescent="0.25">
      <c r="A778" t="s">
        <v>2512</v>
      </c>
      <c r="B778">
        <v>74541608</v>
      </c>
      <c r="C778" t="s">
        <v>16</v>
      </c>
      <c r="D778" t="s">
        <v>16</v>
      </c>
      <c r="E778" t="s">
        <v>16</v>
      </c>
      <c r="F778" t="s">
        <v>16</v>
      </c>
      <c r="G778" t="s">
        <v>2496</v>
      </c>
      <c r="H778">
        <v>1</v>
      </c>
      <c r="I778" t="s">
        <v>4904</v>
      </c>
    </row>
    <row r="779" spans="1:9" x14ac:dyDescent="0.25">
      <c r="A779" t="s">
        <v>2505</v>
      </c>
      <c r="B779">
        <v>74541608</v>
      </c>
      <c r="C779" t="s">
        <v>16</v>
      </c>
      <c r="D779" t="s">
        <v>16</v>
      </c>
      <c r="E779" t="s">
        <v>16</v>
      </c>
      <c r="F779" t="s">
        <v>16</v>
      </c>
      <c r="G779" t="s">
        <v>2496</v>
      </c>
      <c r="H779">
        <v>1</v>
      </c>
      <c r="I779" t="s">
        <v>4904</v>
      </c>
    </row>
    <row r="780" spans="1:9" x14ac:dyDescent="0.25">
      <c r="A780" t="s">
        <v>2506</v>
      </c>
      <c r="B780">
        <v>74541608</v>
      </c>
      <c r="C780" t="s">
        <v>16</v>
      </c>
      <c r="D780" t="s">
        <v>16</v>
      </c>
      <c r="E780" t="s">
        <v>16</v>
      </c>
      <c r="F780" t="s">
        <v>16</v>
      </c>
      <c r="G780" t="s">
        <v>2496</v>
      </c>
      <c r="H780">
        <v>1</v>
      </c>
      <c r="I780" t="s">
        <v>4904</v>
      </c>
    </row>
    <row r="781" spans="1:9" x14ac:dyDescent="0.25">
      <c r="A781" t="s">
        <v>2513</v>
      </c>
      <c r="B781">
        <v>74541608</v>
      </c>
      <c r="C781" t="s">
        <v>16</v>
      </c>
      <c r="D781" t="s">
        <v>16</v>
      </c>
      <c r="E781" t="s">
        <v>16</v>
      </c>
      <c r="F781" t="s">
        <v>16</v>
      </c>
      <c r="G781" t="s">
        <v>2496</v>
      </c>
      <c r="H781">
        <v>1</v>
      </c>
      <c r="I781" t="s">
        <v>4904</v>
      </c>
    </row>
    <row r="782" spans="1:9" x14ac:dyDescent="0.25">
      <c r="A782" t="s">
        <v>3468</v>
      </c>
      <c r="B782">
        <v>75421677</v>
      </c>
      <c r="C782" t="s">
        <v>16</v>
      </c>
      <c r="D782" t="s">
        <v>16</v>
      </c>
      <c r="E782" t="s">
        <v>16</v>
      </c>
      <c r="F782" t="s">
        <v>16</v>
      </c>
      <c r="G782" t="s">
        <v>3368</v>
      </c>
      <c r="H782">
        <v>1</v>
      </c>
      <c r="I782" t="s">
        <v>4892</v>
      </c>
    </row>
    <row r="783" spans="1:9" x14ac:dyDescent="0.25">
      <c r="A783" t="s">
        <v>3957</v>
      </c>
      <c r="B783">
        <v>73547700</v>
      </c>
      <c r="C783" t="s">
        <v>16</v>
      </c>
      <c r="D783" t="s">
        <v>16</v>
      </c>
      <c r="E783" t="s">
        <v>16</v>
      </c>
      <c r="F783" t="s">
        <v>16</v>
      </c>
      <c r="G783" t="s">
        <v>3944</v>
      </c>
      <c r="H783">
        <v>1</v>
      </c>
      <c r="I783" t="s">
        <v>4905</v>
      </c>
    </row>
    <row r="784" spans="1:9" x14ac:dyDescent="0.25">
      <c r="A784" t="s">
        <v>2495</v>
      </c>
      <c r="B784">
        <v>74541608</v>
      </c>
      <c r="C784" t="s">
        <v>16</v>
      </c>
      <c r="D784" t="s">
        <v>16</v>
      </c>
      <c r="E784" t="s">
        <v>16</v>
      </c>
      <c r="F784" t="s">
        <v>16</v>
      </c>
      <c r="G784" t="s">
        <v>2496</v>
      </c>
      <c r="H784">
        <v>1</v>
      </c>
      <c r="I784" t="s">
        <v>4904</v>
      </c>
    </row>
    <row r="785" spans="1:9" x14ac:dyDescent="0.25">
      <c r="A785" t="s">
        <v>3475</v>
      </c>
      <c r="B785">
        <v>75421677</v>
      </c>
      <c r="C785" t="s">
        <v>16</v>
      </c>
      <c r="D785" t="s">
        <v>16</v>
      </c>
      <c r="E785" t="s">
        <v>16</v>
      </c>
      <c r="F785" t="s">
        <v>16</v>
      </c>
      <c r="G785" t="s">
        <v>3368</v>
      </c>
      <c r="H785">
        <v>1</v>
      </c>
      <c r="I785" t="s">
        <v>4892</v>
      </c>
    </row>
    <row r="786" spans="1:9" x14ac:dyDescent="0.25">
      <c r="A786" t="s">
        <v>4212</v>
      </c>
      <c r="B786">
        <v>75421677</v>
      </c>
      <c r="C786" t="s">
        <v>16</v>
      </c>
      <c r="D786" t="s">
        <v>16</v>
      </c>
      <c r="E786" t="s">
        <v>16</v>
      </c>
      <c r="F786" t="s">
        <v>16</v>
      </c>
      <c r="G786" t="s">
        <v>3368</v>
      </c>
      <c r="H786">
        <v>1</v>
      </c>
      <c r="I786" t="s">
        <v>4892</v>
      </c>
    </row>
    <row r="787" spans="1:9" x14ac:dyDescent="0.25">
      <c r="A787" t="s">
        <v>4204</v>
      </c>
      <c r="B787">
        <v>75421677</v>
      </c>
      <c r="C787" t="s">
        <v>16</v>
      </c>
      <c r="D787" t="s">
        <v>16</v>
      </c>
      <c r="E787" t="s">
        <v>16</v>
      </c>
      <c r="F787" t="s">
        <v>16</v>
      </c>
      <c r="G787" t="s">
        <v>3368</v>
      </c>
      <c r="H787">
        <v>1</v>
      </c>
      <c r="I787" t="s">
        <v>4892</v>
      </c>
    </row>
    <row r="788" spans="1:9" x14ac:dyDescent="0.25">
      <c r="A788" t="s">
        <v>4207</v>
      </c>
      <c r="B788">
        <v>75421677</v>
      </c>
      <c r="C788" t="s">
        <v>16</v>
      </c>
      <c r="D788" t="s">
        <v>16</v>
      </c>
      <c r="E788" t="s">
        <v>16</v>
      </c>
      <c r="F788" t="s">
        <v>16</v>
      </c>
      <c r="G788" t="s">
        <v>3368</v>
      </c>
      <c r="H788">
        <v>1</v>
      </c>
      <c r="I788" t="s">
        <v>4892</v>
      </c>
    </row>
    <row r="789" spans="1:9" x14ac:dyDescent="0.25">
      <c r="A789" t="s">
        <v>4205</v>
      </c>
      <c r="B789">
        <v>75421677</v>
      </c>
      <c r="C789" t="s">
        <v>16</v>
      </c>
      <c r="D789" t="s">
        <v>16</v>
      </c>
      <c r="E789" t="s">
        <v>16</v>
      </c>
      <c r="F789" t="s">
        <v>16</v>
      </c>
      <c r="G789" t="s">
        <v>3368</v>
      </c>
      <c r="H789">
        <v>1</v>
      </c>
      <c r="I789" t="s">
        <v>4892</v>
      </c>
    </row>
    <row r="790" spans="1:9" x14ac:dyDescent="0.25">
      <c r="A790" t="s">
        <v>4208</v>
      </c>
      <c r="B790">
        <v>75421677</v>
      </c>
      <c r="C790" t="s">
        <v>16</v>
      </c>
      <c r="D790" t="s">
        <v>16</v>
      </c>
      <c r="E790" t="s">
        <v>16</v>
      </c>
      <c r="F790" t="s">
        <v>16</v>
      </c>
      <c r="G790" t="s">
        <v>3368</v>
      </c>
      <c r="H790">
        <v>1</v>
      </c>
      <c r="I790" t="s">
        <v>4892</v>
      </c>
    </row>
    <row r="791" spans="1:9" x14ac:dyDescent="0.25">
      <c r="A791" t="s">
        <v>4203</v>
      </c>
      <c r="B791">
        <v>75421677</v>
      </c>
      <c r="C791" t="s">
        <v>16</v>
      </c>
      <c r="D791" t="s">
        <v>16</v>
      </c>
      <c r="E791" t="s">
        <v>16</v>
      </c>
      <c r="F791" t="s">
        <v>16</v>
      </c>
      <c r="G791" t="s">
        <v>3368</v>
      </c>
      <c r="H791">
        <v>1</v>
      </c>
      <c r="I791" t="s">
        <v>4892</v>
      </c>
    </row>
    <row r="792" spans="1:9" x14ac:dyDescent="0.25">
      <c r="A792" t="s">
        <v>4206</v>
      </c>
      <c r="B792">
        <v>75421677</v>
      </c>
      <c r="C792" t="s">
        <v>16</v>
      </c>
      <c r="D792" t="s">
        <v>16</v>
      </c>
      <c r="E792" t="s">
        <v>16</v>
      </c>
      <c r="F792" t="s">
        <v>16</v>
      </c>
      <c r="G792" t="s">
        <v>3368</v>
      </c>
      <c r="H792">
        <v>1</v>
      </c>
      <c r="I792" t="s">
        <v>4892</v>
      </c>
    </row>
    <row r="793" spans="1:9" x14ac:dyDescent="0.25">
      <c r="A793" t="s">
        <v>6184</v>
      </c>
      <c r="B793">
        <v>75421677</v>
      </c>
      <c r="C793" t="s">
        <v>16</v>
      </c>
      <c r="D793" t="s">
        <v>16</v>
      </c>
      <c r="E793" t="s">
        <v>16</v>
      </c>
      <c r="F793" t="s">
        <v>16</v>
      </c>
      <c r="G793" t="s">
        <v>3368</v>
      </c>
      <c r="H793">
        <v>1</v>
      </c>
      <c r="I793" t="s">
        <v>4892</v>
      </c>
    </row>
    <row r="794" spans="1:9" x14ac:dyDescent="0.25">
      <c r="A794" t="s">
        <v>7066</v>
      </c>
      <c r="B794">
        <v>75421677</v>
      </c>
      <c r="C794" t="s">
        <v>16</v>
      </c>
      <c r="D794" t="s">
        <v>16</v>
      </c>
      <c r="E794" t="s">
        <v>16</v>
      </c>
      <c r="F794" t="s">
        <v>16</v>
      </c>
      <c r="G794" t="s">
        <v>3368</v>
      </c>
      <c r="H794">
        <v>1</v>
      </c>
      <c r="I794" t="s">
        <v>4892</v>
      </c>
    </row>
    <row r="795" spans="1:9" x14ac:dyDescent="0.25">
      <c r="A795" t="s">
        <v>5349</v>
      </c>
      <c r="B795">
        <v>86439632</v>
      </c>
      <c r="C795" t="s">
        <v>16</v>
      </c>
      <c r="D795" t="s">
        <v>16</v>
      </c>
      <c r="E795" t="s">
        <v>16</v>
      </c>
      <c r="F795" t="s">
        <v>16</v>
      </c>
      <c r="G795" t="s">
        <v>3929</v>
      </c>
      <c r="H795">
        <v>1</v>
      </c>
      <c r="I795" t="s">
        <v>4893</v>
      </c>
    </row>
    <row r="796" spans="1:9" x14ac:dyDescent="0.25">
      <c r="A796" t="s">
        <v>3467</v>
      </c>
      <c r="B796">
        <v>75421677</v>
      </c>
      <c r="C796" t="s">
        <v>16</v>
      </c>
      <c r="D796" t="s">
        <v>16</v>
      </c>
      <c r="E796" t="s">
        <v>16</v>
      </c>
      <c r="F796" t="s">
        <v>16</v>
      </c>
      <c r="G796" t="s">
        <v>3368</v>
      </c>
      <c r="H796">
        <v>2</v>
      </c>
      <c r="I796" t="s">
        <v>4892</v>
      </c>
    </row>
    <row r="797" spans="1:9" x14ac:dyDescent="0.25">
      <c r="A797" t="s">
        <v>3456</v>
      </c>
      <c r="B797">
        <v>75421677</v>
      </c>
      <c r="C797" t="s">
        <v>16</v>
      </c>
      <c r="D797" t="s">
        <v>16</v>
      </c>
      <c r="E797" t="s">
        <v>16</v>
      </c>
      <c r="F797" t="s">
        <v>16</v>
      </c>
      <c r="G797" t="s">
        <v>3368</v>
      </c>
      <c r="H797">
        <v>2</v>
      </c>
      <c r="I797" t="s">
        <v>4892</v>
      </c>
    </row>
    <row r="798" spans="1:9" x14ac:dyDescent="0.25">
      <c r="A798" t="s">
        <v>3400</v>
      </c>
      <c r="B798">
        <v>75421677</v>
      </c>
      <c r="C798" t="s">
        <v>16</v>
      </c>
      <c r="D798" t="s">
        <v>16</v>
      </c>
      <c r="E798" t="s">
        <v>16</v>
      </c>
      <c r="F798" t="s">
        <v>16</v>
      </c>
      <c r="G798" t="s">
        <v>3368</v>
      </c>
      <c r="H798">
        <v>2</v>
      </c>
      <c r="I798" t="s">
        <v>4892</v>
      </c>
    </row>
    <row r="799" spans="1:9" x14ac:dyDescent="0.25">
      <c r="A799" t="s">
        <v>3405</v>
      </c>
      <c r="B799">
        <v>75421677</v>
      </c>
      <c r="C799" t="s">
        <v>16</v>
      </c>
      <c r="D799" t="s">
        <v>16</v>
      </c>
      <c r="E799" t="s">
        <v>16</v>
      </c>
      <c r="F799" t="s">
        <v>16</v>
      </c>
      <c r="G799" t="s">
        <v>3368</v>
      </c>
      <c r="H799">
        <v>2</v>
      </c>
      <c r="I799" t="s">
        <v>4892</v>
      </c>
    </row>
    <row r="800" spans="1:9" x14ac:dyDescent="0.25">
      <c r="A800" t="s">
        <v>3476</v>
      </c>
      <c r="B800">
        <v>75421677</v>
      </c>
      <c r="C800" t="s">
        <v>16</v>
      </c>
      <c r="D800" t="s">
        <v>16</v>
      </c>
      <c r="E800" t="s">
        <v>16</v>
      </c>
      <c r="F800" t="s">
        <v>16</v>
      </c>
      <c r="G800" t="s">
        <v>3368</v>
      </c>
      <c r="H800">
        <v>1</v>
      </c>
      <c r="I800" t="s">
        <v>4892</v>
      </c>
    </row>
    <row r="801" spans="1:9" x14ac:dyDescent="0.25">
      <c r="A801" t="s">
        <v>3478</v>
      </c>
      <c r="B801">
        <v>75421677</v>
      </c>
      <c r="C801" t="s">
        <v>16</v>
      </c>
      <c r="D801" t="s">
        <v>16</v>
      </c>
      <c r="E801" t="s">
        <v>16</v>
      </c>
      <c r="F801" t="s">
        <v>16</v>
      </c>
      <c r="G801" t="s">
        <v>3368</v>
      </c>
      <c r="H801">
        <v>1</v>
      </c>
      <c r="I801" t="s">
        <v>4892</v>
      </c>
    </row>
    <row r="802" spans="1:9" x14ac:dyDescent="0.25">
      <c r="A802" t="s">
        <v>3445</v>
      </c>
      <c r="B802">
        <v>75421677</v>
      </c>
      <c r="C802" t="s">
        <v>16</v>
      </c>
      <c r="D802" t="s">
        <v>16</v>
      </c>
      <c r="E802" t="s">
        <v>16</v>
      </c>
      <c r="F802" t="s">
        <v>16</v>
      </c>
      <c r="G802" t="s">
        <v>3368</v>
      </c>
      <c r="H802">
        <v>1</v>
      </c>
      <c r="I802" t="s">
        <v>4892</v>
      </c>
    </row>
    <row r="803" spans="1:9" x14ac:dyDescent="0.25">
      <c r="A803" t="s">
        <v>3477</v>
      </c>
      <c r="B803">
        <v>75421677</v>
      </c>
      <c r="C803" t="s">
        <v>16</v>
      </c>
      <c r="D803" t="s">
        <v>16</v>
      </c>
      <c r="E803" t="s">
        <v>16</v>
      </c>
      <c r="F803" t="s">
        <v>16</v>
      </c>
      <c r="G803" t="s">
        <v>3368</v>
      </c>
      <c r="H803">
        <v>1</v>
      </c>
      <c r="I803" t="s">
        <v>4892</v>
      </c>
    </row>
    <row r="804" spans="1:9" x14ac:dyDescent="0.25">
      <c r="A804" t="s">
        <v>3875</v>
      </c>
      <c r="B804">
        <v>86228644</v>
      </c>
      <c r="C804" t="s">
        <v>16</v>
      </c>
      <c r="D804" t="s">
        <v>16</v>
      </c>
      <c r="E804" t="s">
        <v>16</v>
      </c>
      <c r="F804" t="s">
        <v>16</v>
      </c>
      <c r="G804" t="s">
        <v>2440</v>
      </c>
      <c r="H804">
        <v>2</v>
      </c>
      <c r="I804" t="s">
        <v>4897</v>
      </c>
    </row>
    <row r="805" spans="1:9" x14ac:dyDescent="0.25">
      <c r="A805" t="s">
        <v>3876</v>
      </c>
      <c r="B805">
        <v>86228644</v>
      </c>
      <c r="C805" t="s">
        <v>16</v>
      </c>
      <c r="D805" t="s">
        <v>16</v>
      </c>
      <c r="E805" t="s">
        <v>16</v>
      </c>
      <c r="F805" t="s">
        <v>16</v>
      </c>
      <c r="G805" t="s">
        <v>2440</v>
      </c>
      <c r="H805">
        <v>2</v>
      </c>
      <c r="I805" t="s">
        <v>4897</v>
      </c>
    </row>
    <row r="806" spans="1:9" x14ac:dyDescent="0.25">
      <c r="A806" t="s">
        <v>3401</v>
      </c>
      <c r="B806">
        <v>75421677</v>
      </c>
      <c r="C806" t="s">
        <v>16</v>
      </c>
      <c r="D806" t="s">
        <v>16</v>
      </c>
      <c r="E806" t="s">
        <v>16</v>
      </c>
      <c r="F806" t="s">
        <v>16</v>
      </c>
      <c r="G806" t="s">
        <v>3368</v>
      </c>
      <c r="H806">
        <v>2</v>
      </c>
      <c r="I806" t="s">
        <v>4892</v>
      </c>
    </row>
    <row r="807" spans="1:9" x14ac:dyDescent="0.25">
      <c r="A807" t="s">
        <v>3390</v>
      </c>
      <c r="B807">
        <v>75421677</v>
      </c>
      <c r="C807" t="s">
        <v>16</v>
      </c>
      <c r="D807" t="s">
        <v>16</v>
      </c>
      <c r="E807" t="s">
        <v>16</v>
      </c>
      <c r="F807" t="s">
        <v>16</v>
      </c>
      <c r="G807" t="s">
        <v>3368</v>
      </c>
      <c r="H807">
        <v>2</v>
      </c>
      <c r="I807" t="s">
        <v>4892</v>
      </c>
    </row>
    <row r="808" spans="1:9" x14ac:dyDescent="0.25">
      <c r="A808" t="s">
        <v>3391</v>
      </c>
      <c r="B808">
        <v>75421677</v>
      </c>
      <c r="C808" t="s">
        <v>16</v>
      </c>
      <c r="D808" t="s">
        <v>16</v>
      </c>
      <c r="E808" t="s">
        <v>16</v>
      </c>
      <c r="F808" t="s">
        <v>16</v>
      </c>
      <c r="G808" t="s">
        <v>3368</v>
      </c>
      <c r="H808">
        <v>2</v>
      </c>
      <c r="I808" t="s">
        <v>4892</v>
      </c>
    </row>
    <row r="809" spans="1:9" x14ac:dyDescent="0.25">
      <c r="A809" t="s">
        <v>3392</v>
      </c>
      <c r="B809">
        <v>75421677</v>
      </c>
      <c r="C809" t="s">
        <v>16</v>
      </c>
      <c r="D809" t="s">
        <v>16</v>
      </c>
      <c r="E809" t="s">
        <v>16</v>
      </c>
      <c r="F809" t="s">
        <v>16</v>
      </c>
      <c r="G809" t="s">
        <v>3368</v>
      </c>
      <c r="H809">
        <v>2</v>
      </c>
      <c r="I809" t="s">
        <v>4892</v>
      </c>
    </row>
    <row r="810" spans="1:9" x14ac:dyDescent="0.25">
      <c r="A810" t="s">
        <v>3515</v>
      </c>
      <c r="B810">
        <v>75421677</v>
      </c>
      <c r="C810" t="s">
        <v>16</v>
      </c>
      <c r="D810" t="s">
        <v>16</v>
      </c>
      <c r="E810" t="s">
        <v>16</v>
      </c>
      <c r="F810" t="s">
        <v>16</v>
      </c>
      <c r="G810" t="s">
        <v>3368</v>
      </c>
      <c r="H810">
        <v>2</v>
      </c>
      <c r="I810" t="s">
        <v>4892</v>
      </c>
    </row>
    <row r="811" spans="1:9" x14ac:dyDescent="0.25">
      <c r="A811" t="s">
        <v>3465</v>
      </c>
      <c r="B811">
        <v>75421677</v>
      </c>
      <c r="C811" t="s">
        <v>16</v>
      </c>
      <c r="D811" t="s">
        <v>16</v>
      </c>
      <c r="E811" t="s">
        <v>16</v>
      </c>
      <c r="F811" t="s">
        <v>16</v>
      </c>
      <c r="G811" t="s">
        <v>3368</v>
      </c>
      <c r="H811">
        <v>2</v>
      </c>
      <c r="I811" t="s">
        <v>4892</v>
      </c>
    </row>
    <row r="812" spans="1:9" x14ac:dyDescent="0.25">
      <c r="A812" t="s">
        <v>3462</v>
      </c>
      <c r="B812">
        <v>75421677</v>
      </c>
      <c r="C812" t="s">
        <v>16</v>
      </c>
      <c r="D812" t="s">
        <v>16</v>
      </c>
      <c r="E812" t="s">
        <v>16</v>
      </c>
      <c r="F812" t="s">
        <v>16</v>
      </c>
      <c r="G812" t="s">
        <v>3368</v>
      </c>
      <c r="H812">
        <v>2</v>
      </c>
      <c r="I812" t="s">
        <v>4892</v>
      </c>
    </row>
    <row r="813" spans="1:9" x14ac:dyDescent="0.25">
      <c r="A813" t="s">
        <v>3466</v>
      </c>
      <c r="B813">
        <v>75421677</v>
      </c>
      <c r="C813" t="s">
        <v>16</v>
      </c>
      <c r="D813" t="s">
        <v>16</v>
      </c>
      <c r="E813" t="s">
        <v>16</v>
      </c>
      <c r="F813" t="s">
        <v>16</v>
      </c>
      <c r="G813" t="s">
        <v>3368</v>
      </c>
      <c r="H813">
        <v>2</v>
      </c>
      <c r="I813" t="s">
        <v>4892</v>
      </c>
    </row>
    <row r="814" spans="1:9" x14ac:dyDescent="0.25">
      <c r="A814" t="s">
        <v>3444</v>
      </c>
      <c r="B814">
        <v>75421677</v>
      </c>
      <c r="C814" t="s">
        <v>16</v>
      </c>
      <c r="D814" t="s">
        <v>16</v>
      </c>
      <c r="E814" t="s">
        <v>16</v>
      </c>
      <c r="F814" t="s">
        <v>16</v>
      </c>
      <c r="G814" t="s">
        <v>3368</v>
      </c>
      <c r="H814">
        <v>2</v>
      </c>
      <c r="I814" t="s">
        <v>4892</v>
      </c>
    </row>
    <row r="815" spans="1:9" x14ac:dyDescent="0.25">
      <c r="A815" t="s">
        <v>3409</v>
      </c>
      <c r="B815">
        <v>75421677</v>
      </c>
      <c r="C815" t="s">
        <v>16</v>
      </c>
      <c r="D815" t="s">
        <v>16</v>
      </c>
      <c r="E815" t="s">
        <v>16</v>
      </c>
      <c r="F815" t="s">
        <v>16</v>
      </c>
      <c r="G815" t="s">
        <v>3368</v>
      </c>
      <c r="H815">
        <v>1</v>
      </c>
      <c r="I815" t="s">
        <v>4892</v>
      </c>
    </row>
    <row r="816" spans="1:9" x14ac:dyDescent="0.25">
      <c r="A816" t="s">
        <v>2509</v>
      </c>
      <c r="B816">
        <v>74541608</v>
      </c>
      <c r="C816" t="s">
        <v>16</v>
      </c>
      <c r="D816" t="s">
        <v>16</v>
      </c>
      <c r="E816" t="s">
        <v>16</v>
      </c>
      <c r="F816" t="s">
        <v>16</v>
      </c>
      <c r="G816" t="s">
        <v>2496</v>
      </c>
      <c r="H816">
        <v>1</v>
      </c>
      <c r="I816" t="s">
        <v>4904</v>
      </c>
    </row>
    <row r="817" spans="1:9" x14ac:dyDescent="0.25">
      <c r="A817" t="s">
        <v>3769</v>
      </c>
      <c r="B817">
        <v>75577000</v>
      </c>
      <c r="C817" t="s">
        <v>16</v>
      </c>
      <c r="D817" t="s">
        <v>16</v>
      </c>
      <c r="E817" t="s">
        <v>16</v>
      </c>
      <c r="F817" t="s">
        <v>16</v>
      </c>
      <c r="G817" t="s">
        <v>3759</v>
      </c>
      <c r="H817">
        <v>1</v>
      </c>
      <c r="I817" t="s">
        <v>4898</v>
      </c>
    </row>
    <row r="818" spans="1:9" x14ac:dyDescent="0.25">
      <c r="A818" t="s">
        <v>3770</v>
      </c>
      <c r="B818">
        <v>75577000</v>
      </c>
      <c r="C818" t="s">
        <v>16</v>
      </c>
      <c r="D818" t="s">
        <v>16</v>
      </c>
      <c r="E818" t="s">
        <v>16</v>
      </c>
      <c r="F818" t="s">
        <v>16</v>
      </c>
      <c r="G818" t="s">
        <v>3759</v>
      </c>
      <c r="H818">
        <v>1</v>
      </c>
      <c r="I818" t="s">
        <v>4898</v>
      </c>
    </row>
    <row r="819" spans="1:9" x14ac:dyDescent="0.25">
      <c r="A819" t="s">
        <v>3771</v>
      </c>
      <c r="B819">
        <v>75577000</v>
      </c>
      <c r="C819" t="s">
        <v>16</v>
      </c>
      <c r="D819" t="s">
        <v>16</v>
      </c>
      <c r="E819" t="s">
        <v>16</v>
      </c>
      <c r="F819" t="s">
        <v>16</v>
      </c>
      <c r="G819" t="s">
        <v>3759</v>
      </c>
      <c r="H819">
        <v>1</v>
      </c>
      <c r="I819" t="s">
        <v>4898</v>
      </c>
    </row>
    <row r="820" spans="1:9" x14ac:dyDescent="0.25">
      <c r="A820" t="s">
        <v>3870</v>
      </c>
      <c r="B820">
        <v>86228644</v>
      </c>
      <c r="C820" t="s">
        <v>16</v>
      </c>
      <c r="D820" t="s">
        <v>16</v>
      </c>
      <c r="E820" t="s">
        <v>16</v>
      </c>
      <c r="F820" t="s">
        <v>16</v>
      </c>
      <c r="G820" t="s">
        <v>2440</v>
      </c>
      <c r="H820">
        <v>1</v>
      </c>
      <c r="I820" t="s">
        <v>4897</v>
      </c>
    </row>
    <row r="821" spans="1:9" x14ac:dyDescent="0.25">
      <c r="A821" t="s">
        <v>3939</v>
      </c>
      <c r="B821">
        <v>66155800</v>
      </c>
      <c r="C821" t="s">
        <v>16</v>
      </c>
      <c r="D821" t="s">
        <v>16</v>
      </c>
      <c r="E821" t="s">
        <v>16</v>
      </c>
      <c r="F821" t="s">
        <v>16</v>
      </c>
      <c r="G821" t="s">
        <v>8090</v>
      </c>
      <c r="H821">
        <v>1</v>
      </c>
      <c r="I821" t="s">
        <v>12596</v>
      </c>
    </row>
    <row r="822" spans="1:9" x14ac:dyDescent="0.25">
      <c r="A822" t="s">
        <v>3938</v>
      </c>
      <c r="B822">
        <v>46194666</v>
      </c>
      <c r="C822" t="s">
        <v>16</v>
      </c>
      <c r="D822" t="s">
        <v>16</v>
      </c>
      <c r="E822" t="s">
        <v>16</v>
      </c>
      <c r="F822" t="s">
        <v>16</v>
      </c>
      <c r="G822" t="s">
        <v>8091</v>
      </c>
      <c r="H822">
        <v>1</v>
      </c>
      <c r="I822" t="s">
        <v>12597</v>
      </c>
    </row>
    <row r="823" spans="1:9" x14ac:dyDescent="0.25">
      <c r="A823" t="s">
        <v>3937</v>
      </c>
      <c r="B823">
        <v>75857822</v>
      </c>
      <c r="C823" t="s">
        <v>16</v>
      </c>
      <c r="D823" t="s">
        <v>16</v>
      </c>
      <c r="E823" t="s">
        <v>16</v>
      </c>
      <c r="F823" t="s">
        <v>16</v>
      </c>
      <c r="G823" t="s">
        <v>4008</v>
      </c>
      <c r="H823">
        <v>1</v>
      </c>
      <c r="I823" t="s">
        <v>4906</v>
      </c>
    </row>
    <row r="824" spans="1:9" x14ac:dyDescent="0.25">
      <c r="A824" t="s">
        <v>3940</v>
      </c>
      <c r="B824">
        <v>36771781</v>
      </c>
      <c r="C824" t="s">
        <v>16</v>
      </c>
      <c r="D824" t="s">
        <v>16</v>
      </c>
      <c r="E824" t="s">
        <v>16</v>
      </c>
      <c r="F824" t="s">
        <v>16</v>
      </c>
      <c r="G824" t="s">
        <v>8092</v>
      </c>
      <c r="H824">
        <v>1</v>
      </c>
      <c r="I824" t="s">
        <v>12598</v>
      </c>
    </row>
    <row r="825" spans="1:9" x14ac:dyDescent="0.25">
      <c r="A825" t="s">
        <v>3511</v>
      </c>
      <c r="B825">
        <v>75421677</v>
      </c>
      <c r="C825" t="s">
        <v>16</v>
      </c>
      <c r="D825" t="s">
        <v>16</v>
      </c>
      <c r="E825" t="s">
        <v>16</v>
      </c>
      <c r="F825" t="s">
        <v>16</v>
      </c>
      <c r="G825" t="s">
        <v>3368</v>
      </c>
      <c r="H825">
        <v>1</v>
      </c>
      <c r="I825" t="s">
        <v>4892</v>
      </c>
    </row>
    <row r="826" spans="1:9" x14ac:dyDescent="0.25">
      <c r="A826" t="s">
        <v>3474</v>
      </c>
      <c r="B826">
        <v>75421677</v>
      </c>
      <c r="C826" t="s">
        <v>16</v>
      </c>
      <c r="D826" t="s">
        <v>16</v>
      </c>
      <c r="E826" t="s">
        <v>16</v>
      </c>
      <c r="F826" t="s">
        <v>16</v>
      </c>
      <c r="G826" t="s">
        <v>3368</v>
      </c>
      <c r="H826">
        <v>1</v>
      </c>
      <c r="I826" t="s">
        <v>4892</v>
      </c>
    </row>
    <row r="827" spans="1:9" x14ac:dyDescent="0.25">
      <c r="A827" t="s">
        <v>2507</v>
      </c>
      <c r="B827">
        <v>74541608</v>
      </c>
      <c r="C827" t="s">
        <v>16</v>
      </c>
      <c r="D827" t="s">
        <v>16</v>
      </c>
      <c r="E827" t="s">
        <v>16</v>
      </c>
      <c r="F827" t="s">
        <v>16</v>
      </c>
      <c r="G827" t="s">
        <v>2496</v>
      </c>
      <c r="H827">
        <v>1</v>
      </c>
      <c r="I827" t="s">
        <v>4904</v>
      </c>
    </row>
    <row r="828" spans="1:9" x14ac:dyDescent="0.25">
      <c r="A828" t="s">
        <v>2508</v>
      </c>
      <c r="B828">
        <v>74541608</v>
      </c>
      <c r="C828" t="s">
        <v>16</v>
      </c>
      <c r="D828" t="s">
        <v>16</v>
      </c>
      <c r="E828" t="s">
        <v>16</v>
      </c>
      <c r="F828" t="s">
        <v>16</v>
      </c>
      <c r="G828" t="s">
        <v>2496</v>
      </c>
      <c r="H828">
        <v>1</v>
      </c>
      <c r="I828" t="s">
        <v>4904</v>
      </c>
    </row>
    <row r="829" spans="1:9" x14ac:dyDescent="0.25">
      <c r="A829" t="s">
        <v>3737</v>
      </c>
      <c r="B829">
        <v>75556166</v>
      </c>
      <c r="C829" t="s">
        <v>16</v>
      </c>
      <c r="D829" t="s">
        <v>16</v>
      </c>
      <c r="E829" t="s">
        <v>16</v>
      </c>
      <c r="F829" t="s">
        <v>16</v>
      </c>
      <c r="G829" t="s">
        <v>3572</v>
      </c>
      <c r="H829">
        <v>1</v>
      </c>
      <c r="I829" t="s">
        <v>4907</v>
      </c>
    </row>
    <row r="830" spans="1:9" x14ac:dyDescent="0.25">
      <c r="A830" t="s">
        <v>2596</v>
      </c>
      <c r="B830">
        <v>74762273</v>
      </c>
      <c r="C830" t="s">
        <v>16</v>
      </c>
      <c r="D830" t="s">
        <v>16</v>
      </c>
      <c r="E830" t="s">
        <v>16</v>
      </c>
      <c r="F830" t="s">
        <v>16</v>
      </c>
      <c r="G830" t="s">
        <v>154</v>
      </c>
      <c r="H830">
        <v>1</v>
      </c>
      <c r="I830" t="s">
        <v>4887</v>
      </c>
    </row>
    <row r="831" spans="1:9" x14ac:dyDescent="0.25">
      <c r="A831" t="s">
        <v>2597</v>
      </c>
      <c r="B831">
        <v>74762273</v>
      </c>
      <c r="C831" t="s">
        <v>16</v>
      </c>
      <c r="D831" t="s">
        <v>16</v>
      </c>
      <c r="E831" t="s">
        <v>16</v>
      </c>
      <c r="F831" t="s">
        <v>16</v>
      </c>
      <c r="G831" t="s">
        <v>154</v>
      </c>
      <c r="H831">
        <v>1</v>
      </c>
      <c r="I831" t="s">
        <v>4887</v>
      </c>
    </row>
    <row r="832" spans="1:9" x14ac:dyDescent="0.25">
      <c r="A832" t="s">
        <v>2598</v>
      </c>
      <c r="B832">
        <v>74762273</v>
      </c>
      <c r="C832" t="s">
        <v>16</v>
      </c>
      <c r="D832" t="s">
        <v>16</v>
      </c>
      <c r="E832" t="s">
        <v>16</v>
      </c>
      <c r="F832" t="s">
        <v>16</v>
      </c>
      <c r="G832" t="s">
        <v>154</v>
      </c>
      <c r="H832">
        <v>1</v>
      </c>
      <c r="I832" t="s">
        <v>4887</v>
      </c>
    </row>
    <row r="833" spans="1:9" x14ac:dyDescent="0.25">
      <c r="A833" t="s">
        <v>3888</v>
      </c>
      <c r="B833">
        <v>87430000</v>
      </c>
      <c r="C833" t="s">
        <v>16</v>
      </c>
      <c r="D833" t="s">
        <v>16</v>
      </c>
      <c r="E833" t="s">
        <v>16</v>
      </c>
      <c r="F833" t="s">
        <v>16</v>
      </c>
      <c r="G833" t="s">
        <v>3997</v>
      </c>
      <c r="H833">
        <v>1</v>
      </c>
      <c r="I833" t="s">
        <v>4908</v>
      </c>
    </row>
    <row r="834" spans="1:9" x14ac:dyDescent="0.25">
      <c r="A834" t="s">
        <v>3470</v>
      </c>
      <c r="B834">
        <v>75421677</v>
      </c>
      <c r="C834" t="s">
        <v>16</v>
      </c>
      <c r="D834" t="s">
        <v>16</v>
      </c>
      <c r="E834" t="s">
        <v>16</v>
      </c>
      <c r="F834" t="s">
        <v>16</v>
      </c>
      <c r="G834" t="s">
        <v>3368</v>
      </c>
      <c r="H834">
        <v>1</v>
      </c>
      <c r="I834" t="s">
        <v>4892</v>
      </c>
    </row>
    <row r="835" spans="1:9" x14ac:dyDescent="0.25">
      <c r="A835" t="s">
        <v>3471</v>
      </c>
      <c r="B835">
        <v>75421677</v>
      </c>
      <c r="C835" t="s">
        <v>16</v>
      </c>
      <c r="D835" t="s">
        <v>16</v>
      </c>
      <c r="E835" t="s">
        <v>16</v>
      </c>
      <c r="F835" t="s">
        <v>16</v>
      </c>
      <c r="G835" t="s">
        <v>3368</v>
      </c>
      <c r="H835">
        <v>1</v>
      </c>
      <c r="I835" t="s">
        <v>4892</v>
      </c>
    </row>
    <row r="836" spans="1:9" x14ac:dyDescent="0.25">
      <c r="A836" t="s">
        <v>2501</v>
      </c>
      <c r="B836">
        <v>74541608</v>
      </c>
      <c r="C836" t="s">
        <v>16</v>
      </c>
      <c r="D836" t="s">
        <v>16</v>
      </c>
      <c r="E836" t="s">
        <v>16</v>
      </c>
      <c r="F836" t="s">
        <v>16</v>
      </c>
      <c r="G836" t="s">
        <v>2496</v>
      </c>
      <c r="H836">
        <v>1</v>
      </c>
      <c r="I836" t="s">
        <v>4904</v>
      </c>
    </row>
    <row r="837" spans="1:9" x14ac:dyDescent="0.25">
      <c r="A837" t="s">
        <v>3514</v>
      </c>
      <c r="B837">
        <v>75421677</v>
      </c>
      <c r="C837" t="s">
        <v>16</v>
      </c>
      <c r="D837" t="s">
        <v>16</v>
      </c>
      <c r="E837" t="s">
        <v>16</v>
      </c>
      <c r="F837" t="s">
        <v>16</v>
      </c>
      <c r="G837" t="s">
        <v>3368</v>
      </c>
      <c r="H837">
        <v>1</v>
      </c>
      <c r="I837" t="s">
        <v>4892</v>
      </c>
    </row>
    <row r="838" spans="1:9" x14ac:dyDescent="0.25">
      <c r="A838" t="s">
        <v>3513</v>
      </c>
      <c r="B838">
        <v>75421677</v>
      </c>
      <c r="C838" t="s">
        <v>16</v>
      </c>
      <c r="D838" t="s">
        <v>16</v>
      </c>
      <c r="E838" t="s">
        <v>16</v>
      </c>
      <c r="F838" t="s">
        <v>16</v>
      </c>
      <c r="G838" t="s">
        <v>3368</v>
      </c>
      <c r="H838">
        <v>1</v>
      </c>
      <c r="I838" t="s">
        <v>4892</v>
      </c>
    </row>
    <row r="839" spans="1:9" x14ac:dyDescent="0.25">
      <c r="A839" t="s">
        <v>3955</v>
      </c>
      <c r="B839">
        <v>73547700</v>
      </c>
      <c r="C839" t="s">
        <v>16</v>
      </c>
      <c r="D839" t="s">
        <v>16</v>
      </c>
      <c r="E839" t="s">
        <v>16</v>
      </c>
      <c r="F839" t="s">
        <v>16</v>
      </c>
      <c r="G839" t="s">
        <v>3944</v>
      </c>
      <c r="H839">
        <v>1</v>
      </c>
      <c r="I839" t="s">
        <v>4905</v>
      </c>
    </row>
    <row r="840" spans="1:9" x14ac:dyDescent="0.25">
      <c r="A840" t="s">
        <v>3504</v>
      </c>
      <c r="B840">
        <v>75421677</v>
      </c>
      <c r="C840" t="s">
        <v>16</v>
      </c>
      <c r="D840" t="s">
        <v>16</v>
      </c>
      <c r="E840" t="s">
        <v>16</v>
      </c>
      <c r="F840" t="s">
        <v>16</v>
      </c>
      <c r="G840" t="s">
        <v>3368</v>
      </c>
      <c r="H840">
        <v>1</v>
      </c>
      <c r="I840" t="s">
        <v>4892</v>
      </c>
    </row>
    <row r="841" spans="1:9" x14ac:dyDescent="0.25">
      <c r="A841" t="s">
        <v>2521</v>
      </c>
      <c r="B841">
        <v>74541608</v>
      </c>
      <c r="C841" t="s">
        <v>16</v>
      </c>
      <c r="D841" t="s">
        <v>16</v>
      </c>
      <c r="E841" t="s">
        <v>16</v>
      </c>
      <c r="F841" t="s">
        <v>16</v>
      </c>
      <c r="G841" t="s">
        <v>2496</v>
      </c>
      <c r="H841">
        <v>1</v>
      </c>
      <c r="I841" t="s">
        <v>4904</v>
      </c>
    </row>
    <row r="842" spans="1:9" x14ac:dyDescent="0.25">
      <c r="A842" t="s">
        <v>2502</v>
      </c>
      <c r="B842">
        <v>74541608</v>
      </c>
      <c r="C842" t="s">
        <v>16</v>
      </c>
      <c r="D842" t="s">
        <v>16</v>
      </c>
      <c r="E842" t="s">
        <v>16</v>
      </c>
      <c r="F842" t="s">
        <v>16</v>
      </c>
      <c r="G842" t="s">
        <v>2496</v>
      </c>
      <c r="H842">
        <v>1</v>
      </c>
      <c r="I842" t="s">
        <v>4904</v>
      </c>
    </row>
    <row r="843" spans="1:9" x14ac:dyDescent="0.25">
      <c r="A843" t="s">
        <v>2503</v>
      </c>
      <c r="B843">
        <v>74541608</v>
      </c>
      <c r="C843" t="s">
        <v>16</v>
      </c>
      <c r="D843" t="s">
        <v>16</v>
      </c>
      <c r="E843" t="s">
        <v>16</v>
      </c>
      <c r="F843" t="s">
        <v>16</v>
      </c>
      <c r="G843" t="s">
        <v>2496</v>
      </c>
      <c r="H843">
        <v>1</v>
      </c>
      <c r="I843" t="s">
        <v>4904</v>
      </c>
    </row>
    <row r="844" spans="1:9" x14ac:dyDescent="0.25">
      <c r="A844" t="s">
        <v>2522</v>
      </c>
      <c r="B844">
        <v>74541608</v>
      </c>
      <c r="C844" t="s">
        <v>16</v>
      </c>
      <c r="D844" t="s">
        <v>16</v>
      </c>
      <c r="E844" t="s">
        <v>16</v>
      </c>
      <c r="F844" t="s">
        <v>16</v>
      </c>
      <c r="G844" t="s">
        <v>2496</v>
      </c>
      <c r="H844">
        <v>1</v>
      </c>
      <c r="I844" t="s">
        <v>4904</v>
      </c>
    </row>
    <row r="845" spans="1:9" x14ac:dyDescent="0.25">
      <c r="A845" t="s">
        <v>4026</v>
      </c>
      <c r="B845">
        <v>75470066</v>
      </c>
      <c r="C845" t="s">
        <v>16</v>
      </c>
      <c r="D845" t="s">
        <v>16</v>
      </c>
      <c r="E845" t="s">
        <v>16</v>
      </c>
      <c r="F845" t="s">
        <v>16</v>
      </c>
      <c r="G845" t="s">
        <v>3979</v>
      </c>
      <c r="H845">
        <v>1</v>
      </c>
      <c r="I845" t="s">
        <v>4909</v>
      </c>
    </row>
    <row r="846" spans="1:9" x14ac:dyDescent="0.25">
      <c r="A846" t="s">
        <v>4027</v>
      </c>
      <c r="B846">
        <v>75470066</v>
      </c>
      <c r="C846" t="s">
        <v>16</v>
      </c>
      <c r="D846" t="s">
        <v>16</v>
      </c>
      <c r="E846" t="s">
        <v>16</v>
      </c>
      <c r="F846" t="s">
        <v>16</v>
      </c>
      <c r="G846" t="s">
        <v>3979</v>
      </c>
      <c r="H846">
        <v>1</v>
      </c>
      <c r="I846" t="s">
        <v>4909</v>
      </c>
    </row>
    <row r="847" spans="1:9" x14ac:dyDescent="0.25">
      <c r="A847" t="s">
        <v>4030</v>
      </c>
      <c r="B847">
        <v>75470066</v>
      </c>
      <c r="C847" t="s">
        <v>16</v>
      </c>
      <c r="D847" t="s">
        <v>16</v>
      </c>
      <c r="E847" t="s">
        <v>16</v>
      </c>
      <c r="F847" t="s">
        <v>16</v>
      </c>
      <c r="G847" t="s">
        <v>3979</v>
      </c>
      <c r="H847">
        <v>1</v>
      </c>
      <c r="I847" t="s">
        <v>4909</v>
      </c>
    </row>
    <row r="848" spans="1:9" x14ac:dyDescent="0.25">
      <c r="A848" t="s">
        <v>4028</v>
      </c>
      <c r="B848">
        <v>75470066</v>
      </c>
      <c r="C848" t="s">
        <v>16</v>
      </c>
      <c r="D848" t="s">
        <v>16</v>
      </c>
      <c r="E848" t="s">
        <v>16</v>
      </c>
      <c r="F848" t="s">
        <v>16</v>
      </c>
      <c r="G848" t="s">
        <v>3979</v>
      </c>
      <c r="H848">
        <v>1</v>
      </c>
      <c r="I848" t="s">
        <v>4909</v>
      </c>
    </row>
    <row r="849" spans="1:9" x14ac:dyDescent="0.25">
      <c r="A849" t="s">
        <v>4029</v>
      </c>
      <c r="B849">
        <v>75470066</v>
      </c>
      <c r="C849" t="s">
        <v>16</v>
      </c>
      <c r="D849" t="s">
        <v>16</v>
      </c>
      <c r="E849" t="s">
        <v>16</v>
      </c>
      <c r="F849" t="s">
        <v>16</v>
      </c>
      <c r="G849" t="s">
        <v>3979</v>
      </c>
      <c r="H849">
        <v>1</v>
      </c>
      <c r="I849" t="s">
        <v>4909</v>
      </c>
    </row>
    <row r="850" spans="1:9" x14ac:dyDescent="0.25">
      <c r="A850" t="s">
        <v>4031</v>
      </c>
      <c r="B850">
        <v>75470066</v>
      </c>
      <c r="C850" t="s">
        <v>16</v>
      </c>
      <c r="D850" t="s">
        <v>16</v>
      </c>
      <c r="E850" t="s">
        <v>16</v>
      </c>
      <c r="F850" t="s">
        <v>16</v>
      </c>
      <c r="G850" t="s">
        <v>3979</v>
      </c>
      <c r="H850">
        <v>1</v>
      </c>
      <c r="I850" t="s">
        <v>4909</v>
      </c>
    </row>
    <row r="851" spans="1:9" x14ac:dyDescent="0.25">
      <c r="A851" t="s">
        <v>4090</v>
      </c>
      <c r="B851">
        <v>75421677</v>
      </c>
      <c r="C851" t="s">
        <v>16</v>
      </c>
      <c r="D851" t="s">
        <v>16</v>
      </c>
      <c r="E851" t="s">
        <v>16</v>
      </c>
      <c r="F851" t="s">
        <v>16</v>
      </c>
      <c r="G851" t="s">
        <v>3368</v>
      </c>
      <c r="H851">
        <v>1</v>
      </c>
      <c r="I851" t="s">
        <v>4892</v>
      </c>
    </row>
    <row r="852" spans="1:9" x14ac:dyDescent="0.25">
      <c r="A852" t="s">
        <v>4315</v>
      </c>
      <c r="B852">
        <v>75421677</v>
      </c>
      <c r="C852" t="s">
        <v>16</v>
      </c>
      <c r="D852" t="s">
        <v>16</v>
      </c>
      <c r="E852" t="s">
        <v>16</v>
      </c>
      <c r="F852" t="s">
        <v>16</v>
      </c>
      <c r="G852" t="s">
        <v>3368</v>
      </c>
      <c r="H852">
        <v>1</v>
      </c>
      <c r="I852" t="s">
        <v>4892</v>
      </c>
    </row>
    <row r="853" spans="1:9" x14ac:dyDescent="0.25">
      <c r="A853" t="s">
        <v>4647</v>
      </c>
      <c r="B853">
        <v>75421677</v>
      </c>
      <c r="C853" t="s">
        <v>16</v>
      </c>
      <c r="D853" t="s">
        <v>16</v>
      </c>
      <c r="E853" t="s">
        <v>16</v>
      </c>
      <c r="F853" t="s">
        <v>16</v>
      </c>
      <c r="G853" t="s">
        <v>3368</v>
      </c>
      <c r="H853">
        <v>1</v>
      </c>
      <c r="I853" t="s">
        <v>4892</v>
      </c>
    </row>
    <row r="854" spans="1:9" x14ac:dyDescent="0.25">
      <c r="A854" t="s">
        <v>5337</v>
      </c>
      <c r="B854">
        <v>75421677</v>
      </c>
      <c r="C854" t="s">
        <v>16</v>
      </c>
      <c r="D854" t="s">
        <v>16</v>
      </c>
      <c r="E854" t="s">
        <v>16</v>
      </c>
      <c r="F854" t="s">
        <v>16</v>
      </c>
      <c r="G854" t="s">
        <v>3368</v>
      </c>
      <c r="H854">
        <v>1</v>
      </c>
      <c r="I854" t="s">
        <v>4892</v>
      </c>
    </row>
    <row r="855" spans="1:9" x14ac:dyDescent="0.25">
      <c r="A855" t="s">
        <v>4863</v>
      </c>
      <c r="B855">
        <v>73547700</v>
      </c>
      <c r="C855" t="s">
        <v>16</v>
      </c>
      <c r="D855" t="s">
        <v>16</v>
      </c>
      <c r="E855" t="s">
        <v>16</v>
      </c>
      <c r="F855" t="s">
        <v>16</v>
      </c>
      <c r="G855" t="s">
        <v>3944</v>
      </c>
      <c r="H855">
        <v>1</v>
      </c>
      <c r="I855" t="s">
        <v>4905</v>
      </c>
    </row>
    <row r="856" spans="1:9" x14ac:dyDescent="0.25">
      <c r="A856" t="s">
        <v>4862</v>
      </c>
      <c r="B856">
        <v>73547700</v>
      </c>
      <c r="C856" t="s">
        <v>16</v>
      </c>
      <c r="D856" t="s">
        <v>16</v>
      </c>
      <c r="E856" t="s">
        <v>16</v>
      </c>
      <c r="F856" t="s">
        <v>16</v>
      </c>
      <c r="G856" t="s">
        <v>3944</v>
      </c>
      <c r="H856">
        <v>1</v>
      </c>
      <c r="I856" t="s">
        <v>4905</v>
      </c>
    </row>
    <row r="857" spans="1:9" x14ac:dyDescent="0.25">
      <c r="A857" t="s">
        <v>3758</v>
      </c>
      <c r="B857">
        <v>75577000</v>
      </c>
      <c r="C857" t="s">
        <v>16</v>
      </c>
      <c r="D857" t="s">
        <v>16</v>
      </c>
      <c r="E857" t="s">
        <v>16</v>
      </c>
      <c r="F857" t="s">
        <v>16</v>
      </c>
      <c r="G857" t="s">
        <v>3759</v>
      </c>
      <c r="H857">
        <v>1</v>
      </c>
      <c r="I857" t="s">
        <v>4898</v>
      </c>
    </row>
    <row r="858" spans="1:9" x14ac:dyDescent="0.25">
      <c r="A858" t="s">
        <v>3760</v>
      </c>
      <c r="B858">
        <v>75577000</v>
      </c>
      <c r="C858" t="s">
        <v>16</v>
      </c>
      <c r="D858" t="s">
        <v>16</v>
      </c>
      <c r="E858" t="s">
        <v>16</v>
      </c>
      <c r="F858" t="s">
        <v>16</v>
      </c>
      <c r="G858" t="s">
        <v>3759</v>
      </c>
      <c r="H858">
        <v>1</v>
      </c>
      <c r="I858" t="s">
        <v>4898</v>
      </c>
    </row>
    <row r="859" spans="1:9" x14ac:dyDescent="0.25">
      <c r="A859" t="s">
        <v>3761</v>
      </c>
      <c r="B859">
        <v>75577000</v>
      </c>
      <c r="C859" t="s">
        <v>16</v>
      </c>
      <c r="D859" t="s">
        <v>16</v>
      </c>
      <c r="E859" t="s">
        <v>16</v>
      </c>
      <c r="F859" t="s">
        <v>16</v>
      </c>
      <c r="G859" t="s">
        <v>3759</v>
      </c>
      <c r="H859">
        <v>1</v>
      </c>
      <c r="I859" t="s">
        <v>4898</v>
      </c>
    </row>
    <row r="860" spans="1:9" x14ac:dyDescent="0.25">
      <c r="A860" t="s">
        <v>3512</v>
      </c>
      <c r="B860">
        <v>75421677</v>
      </c>
      <c r="C860" t="s">
        <v>16</v>
      </c>
      <c r="D860" t="s">
        <v>16</v>
      </c>
      <c r="E860" t="s">
        <v>16</v>
      </c>
      <c r="F860" t="s">
        <v>16</v>
      </c>
      <c r="G860" t="s">
        <v>3368</v>
      </c>
      <c r="H860">
        <v>1</v>
      </c>
      <c r="I860" t="s">
        <v>4892</v>
      </c>
    </row>
    <row r="861" spans="1:9" x14ac:dyDescent="0.25">
      <c r="A861" t="s">
        <v>3762</v>
      </c>
      <c r="B861">
        <v>75577000</v>
      </c>
      <c r="C861" t="s">
        <v>16</v>
      </c>
      <c r="D861" t="s">
        <v>16</v>
      </c>
      <c r="E861" t="s">
        <v>16</v>
      </c>
      <c r="F861" t="s">
        <v>16</v>
      </c>
      <c r="G861" t="s">
        <v>3759</v>
      </c>
      <c r="H861">
        <v>1</v>
      </c>
      <c r="I861" t="s">
        <v>4898</v>
      </c>
    </row>
    <row r="862" spans="1:9" x14ac:dyDescent="0.25">
      <c r="A862" t="s">
        <v>3763</v>
      </c>
      <c r="B862">
        <v>75577000</v>
      </c>
      <c r="C862" t="s">
        <v>16</v>
      </c>
      <c r="D862" t="s">
        <v>16</v>
      </c>
      <c r="E862" t="s">
        <v>16</v>
      </c>
      <c r="F862" t="s">
        <v>16</v>
      </c>
      <c r="G862" t="s">
        <v>3759</v>
      </c>
      <c r="H862">
        <v>1</v>
      </c>
      <c r="I862" t="s">
        <v>4898</v>
      </c>
    </row>
    <row r="863" spans="1:9" x14ac:dyDescent="0.25">
      <c r="A863" t="s">
        <v>3764</v>
      </c>
      <c r="B863">
        <v>75577000</v>
      </c>
      <c r="C863" t="s">
        <v>16</v>
      </c>
      <c r="D863" t="s">
        <v>16</v>
      </c>
      <c r="E863" t="s">
        <v>16</v>
      </c>
      <c r="F863" t="s">
        <v>16</v>
      </c>
      <c r="G863" t="s">
        <v>3759</v>
      </c>
      <c r="H863">
        <v>1</v>
      </c>
      <c r="I863" t="s">
        <v>4898</v>
      </c>
    </row>
    <row r="864" spans="1:9" x14ac:dyDescent="0.25">
      <c r="A864" t="s">
        <v>3782</v>
      </c>
      <c r="B864">
        <v>75577000</v>
      </c>
      <c r="C864" t="s">
        <v>16</v>
      </c>
      <c r="D864" t="s">
        <v>16</v>
      </c>
      <c r="E864" t="s">
        <v>16</v>
      </c>
      <c r="F864" t="s">
        <v>16</v>
      </c>
      <c r="G864" t="s">
        <v>3759</v>
      </c>
      <c r="H864">
        <v>1</v>
      </c>
      <c r="I864" t="s">
        <v>4898</v>
      </c>
    </row>
    <row r="865" spans="1:9" x14ac:dyDescent="0.25">
      <c r="A865" t="s">
        <v>3784</v>
      </c>
      <c r="B865">
        <v>75577000</v>
      </c>
      <c r="C865" t="s">
        <v>16</v>
      </c>
      <c r="D865" t="s">
        <v>16</v>
      </c>
      <c r="E865" t="s">
        <v>16</v>
      </c>
      <c r="F865" t="s">
        <v>16</v>
      </c>
      <c r="G865" t="s">
        <v>3759</v>
      </c>
      <c r="H865">
        <v>2</v>
      </c>
      <c r="I865" t="s">
        <v>4898</v>
      </c>
    </row>
    <row r="866" spans="1:9" x14ac:dyDescent="0.25">
      <c r="A866" t="s">
        <v>3786</v>
      </c>
      <c r="B866">
        <v>75577000</v>
      </c>
      <c r="C866" t="s">
        <v>16</v>
      </c>
      <c r="D866" t="s">
        <v>16</v>
      </c>
      <c r="E866" t="s">
        <v>16</v>
      </c>
      <c r="F866" t="s">
        <v>16</v>
      </c>
      <c r="G866" t="s">
        <v>3759</v>
      </c>
      <c r="H866">
        <v>2</v>
      </c>
      <c r="I866" t="s">
        <v>4898</v>
      </c>
    </row>
    <row r="867" spans="1:9" x14ac:dyDescent="0.25">
      <c r="A867" t="s">
        <v>3774</v>
      </c>
      <c r="B867">
        <v>75577000</v>
      </c>
      <c r="C867" t="s">
        <v>16</v>
      </c>
      <c r="D867" t="s">
        <v>16</v>
      </c>
      <c r="E867" t="s">
        <v>16</v>
      </c>
      <c r="F867" t="s">
        <v>16</v>
      </c>
      <c r="G867" t="s">
        <v>3759</v>
      </c>
      <c r="H867">
        <v>1</v>
      </c>
      <c r="I867" t="s">
        <v>4898</v>
      </c>
    </row>
    <row r="868" spans="1:9" x14ac:dyDescent="0.25">
      <c r="A868" t="s">
        <v>3775</v>
      </c>
      <c r="B868">
        <v>75577000</v>
      </c>
      <c r="C868" t="s">
        <v>16</v>
      </c>
      <c r="D868" t="s">
        <v>16</v>
      </c>
      <c r="E868" t="s">
        <v>16</v>
      </c>
      <c r="F868" t="s">
        <v>16</v>
      </c>
      <c r="G868" t="s">
        <v>3759</v>
      </c>
      <c r="H868">
        <v>1</v>
      </c>
      <c r="I868" t="s">
        <v>4898</v>
      </c>
    </row>
    <row r="869" spans="1:9" x14ac:dyDescent="0.25">
      <c r="A869" t="s">
        <v>3776</v>
      </c>
      <c r="B869">
        <v>75577000</v>
      </c>
      <c r="C869" t="s">
        <v>16</v>
      </c>
      <c r="D869" t="s">
        <v>16</v>
      </c>
      <c r="E869" t="s">
        <v>16</v>
      </c>
      <c r="F869" t="s">
        <v>16</v>
      </c>
      <c r="G869" t="s">
        <v>3759</v>
      </c>
      <c r="H869">
        <v>1</v>
      </c>
      <c r="I869" t="s">
        <v>4898</v>
      </c>
    </row>
    <row r="870" spans="1:9" x14ac:dyDescent="0.25">
      <c r="A870" t="s">
        <v>2530</v>
      </c>
      <c r="B870">
        <v>74661378</v>
      </c>
      <c r="C870" t="s">
        <v>16</v>
      </c>
      <c r="D870" t="s">
        <v>16</v>
      </c>
      <c r="E870" t="s">
        <v>16</v>
      </c>
      <c r="F870" t="s">
        <v>16</v>
      </c>
      <c r="G870" t="s">
        <v>2524</v>
      </c>
      <c r="H870">
        <v>1</v>
      </c>
      <c r="I870" t="s">
        <v>4910</v>
      </c>
    </row>
    <row r="871" spans="1:9" x14ac:dyDescent="0.25">
      <c r="A871" t="s">
        <v>2528</v>
      </c>
      <c r="B871">
        <v>74661378</v>
      </c>
      <c r="C871" t="s">
        <v>16</v>
      </c>
      <c r="D871" t="s">
        <v>16</v>
      </c>
      <c r="E871" t="s">
        <v>16</v>
      </c>
      <c r="F871" t="s">
        <v>16</v>
      </c>
      <c r="G871" t="s">
        <v>2524</v>
      </c>
      <c r="H871">
        <v>1</v>
      </c>
      <c r="I871" t="s">
        <v>4910</v>
      </c>
    </row>
    <row r="872" spans="1:9" x14ac:dyDescent="0.25">
      <c r="A872" t="s">
        <v>2531</v>
      </c>
      <c r="B872">
        <v>74661378</v>
      </c>
      <c r="C872" t="s">
        <v>16</v>
      </c>
      <c r="D872" t="s">
        <v>16</v>
      </c>
      <c r="E872" t="s">
        <v>16</v>
      </c>
      <c r="F872" t="s">
        <v>16</v>
      </c>
      <c r="G872" t="s">
        <v>2524</v>
      </c>
      <c r="H872">
        <v>1</v>
      </c>
      <c r="I872" t="s">
        <v>4910</v>
      </c>
    </row>
    <row r="873" spans="1:9" x14ac:dyDescent="0.25">
      <c r="A873" t="s">
        <v>3765</v>
      </c>
      <c r="B873">
        <v>75577000</v>
      </c>
      <c r="C873" t="s">
        <v>16</v>
      </c>
      <c r="D873" t="s">
        <v>16</v>
      </c>
      <c r="E873" t="s">
        <v>16</v>
      </c>
      <c r="F873" t="s">
        <v>16</v>
      </c>
      <c r="G873" t="s">
        <v>3759</v>
      </c>
      <c r="H873">
        <v>1</v>
      </c>
      <c r="I873" t="s">
        <v>4898</v>
      </c>
    </row>
    <row r="874" spans="1:9" x14ac:dyDescent="0.25">
      <c r="A874" t="s">
        <v>3376</v>
      </c>
      <c r="B874">
        <v>75421677</v>
      </c>
      <c r="C874" t="s">
        <v>16</v>
      </c>
      <c r="D874" t="s">
        <v>16</v>
      </c>
      <c r="E874" t="s">
        <v>16</v>
      </c>
      <c r="F874" t="s">
        <v>16</v>
      </c>
      <c r="G874" t="s">
        <v>3368</v>
      </c>
      <c r="H874">
        <v>1</v>
      </c>
      <c r="I874" t="s">
        <v>4892</v>
      </c>
    </row>
    <row r="875" spans="1:9" x14ac:dyDescent="0.25">
      <c r="A875" t="s">
        <v>4314</v>
      </c>
      <c r="B875">
        <v>75421677</v>
      </c>
      <c r="C875" t="s">
        <v>16</v>
      </c>
      <c r="D875" t="s">
        <v>16</v>
      </c>
      <c r="E875" t="s">
        <v>16</v>
      </c>
      <c r="F875" t="s">
        <v>16</v>
      </c>
      <c r="G875" t="s">
        <v>3368</v>
      </c>
      <c r="H875">
        <v>1</v>
      </c>
      <c r="I875" t="s">
        <v>4892</v>
      </c>
    </row>
    <row r="876" spans="1:9" x14ac:dyDescent="0.25">
      <c r="A876" t="s">
        <v>2525</v>
      </c>
      <c r="B876">
        <v>74661378</v>
      </c>
      <c r="C876" t="s">
        <v>16</v>
      </c>
      <c r="D876" t="s">
        <v>16</v>
      </c>
      <c r="E876" t="s">
        <v>16</v>
      </c>
      <c r="F876" t="s">
        <v>16</v>
      </c>
      <c r="G876" t="s">
        <v>2524</v>
      </c>
      <c r="H876">
        <v>1</v>
      </c>
      <c r="I876" t="s">
        <v>4910</v>
      </c>
    </row>
    <row r="877" spans="1:9" x14ac:dyDescent="0.25">
      <c r="A877" t="s">
        <v>2523</v>
      </c>
      <c r="B877">
        <v>74661378</v>
      </c>
      <c r="C877" t="s">
        <v>16</v>
      </c>
      <c r="D877" t="s">
        <v>16</v>
      </c>
      <c r="E877" t="s">
        <v>16</v>
      </c>
      <c r="F877" t="s">
        <v>16</v>
      </c>
      <c r="G877" t="s">
        <v>2524</v>
      </c>
      <c r="H877">
        <v>1</v>
      </c>
      <c r="I877" t="s">
        <v>4910</v>
      </c>
    </row>
    <row r="878" spans="1:9" x14ac:dyDescent="0.25">
      <c r="A878" t="s">
        <v>2526</v>
      </c>
      <c r="B878">
        <v>74661378</v>
      </c>
      <c r="C878" t="s">
        <v>16</v>
      </c>
      <c r="D878" t="s">
        <v>16</v>
      </c>
      <c r="E878" t="s">
        <v>16</v>
      </c>
      <c r="F878" t="s">
        <v>16</v>
      </c>
      <c r="G878" t="s">
        <v>2524</v>
      </c>
      <c r="H878">
        <v>1</v>
      </c>
      <c r="I878" t="s">
        <v>4910</v>
      </c>
    </row>
    <row r="879" spans="1:9" x14ac:dyDescent="0.25">
      <c r="A879" t="s">
        <v>2527</v>
      </c>
      <c r="B879">
        <v>74661378</v>
      </c>
      <c r="C879" t="s">
        <v>16</v>
      </c>
      <c r="D879" t="s">
        <v>16</v>
      </c>
      <c r="E879" t="s">
        <v>16</v>
      </c>
      <c r="F879" t="s">
        <v>16</v>
      </c>
      <c r="G879" t="s">
        <v>2524</v>
      </c>
      <c r="H879">
        <v>1</v>
      </c>
      <c r="I879" t="s">
        <v>4910</v>
      </c>
    </row>
    <row r="880" spans="1:9" x14ac:dyDescent="0.25">
      <c r="A880" t="s">
        <v>3457</v>
      </c>
      <c r="B880">
        <v>75421677</v>
      </c>
      <c r="C880" t="s">
        <v>16</v>
      </c>
      <c r="D880" t="s">
        <v>16</v>
      </c>
      <c r="E880" t="s">
        <v>16</v>
      </c>
      <c r="F880" t="s">
        <v>16</v>
      </c>
      <c r="G880" t="s">
        <v>3368</v>
      </c>
      <c r="H880">
        <v>1</v>
      </c>
      <c r="I880" t="s">
        <v>4892</v>
      </c>
    </row>
    <row r="881" spans="1:9" x14ac:dyDescent="0.25">
      <c r="A881" t="s">
        <v>5568</v>
      </c>
      <c r="B881">
        <v>75421677</v>
      </c>
      <c r="C881" t="s">
        <v>16</v>
      </c>
      <c r="D881" t="s">
        <v>16</v>
      </c>
      <c r="E881" t="s">
        <v>16</v>
      </c>
      <c r="F881" t="s">
        <v>16</v>
      </c>
      <c r="G881" t="s">
        <v>3368</v>
      </c>
      <c r="H881">
        <v>1</v>
      </c>
      <c r="I881" t="s">
        <v>4892</v>
      </c>
    </row>
    <row r="882" spans="1:9" x14ac:dyDescent="0.25">
      <c r="A882" t="s">
        <v>5569</v>
      </c>
      <c r="B882">
        <v>75421677</v>
      </c>
      <c r="C882" t="s">
        <v>16</v>
      </c>
      <c r="D882" t="s">
        <v>16</v>
      </c>
      <c r="E882" t="s">
        <v>16</v>
      </c>
      <c r="F882" t="s">
        <v>16</v>
      </c>
      <c r="G882" t="s">
        <v>3368</v>
      </c>
      <c r="H882">
        <v>1</v>
      </c>
      <c r="I882" t="s">
        <v>4892</v>
      </c>
    </row>
    <row r="883" spans="1:9" x14ac:dyDescent="0.25">
      <c r="A883" t="s">
        <v>8919</v>
      </c>
      <c r="B883">
        <v>70890019</v>
      </c>
      <c r="C883" t="s">
        <v>16</v>
      </c>
      <c r="D883" t="s">
        <v>16</v>
      </c>
      <c r="E883" t="s">
        <v>16</v>
      </c>
      <c r="F883" t="s">
        <v>16</v>
      </c>
      <c r="G883" t="s">
        <v>5780</v>
      </c>
      <c r="H883">
        <v>1</v>
      </c>
      <c r="I883" t="s">
        <v>5798</v>
      </c>
    </row>
    <row r="884" spans="1:9" x14ac:dyDescent="0.25">
      <c r="A884" t="s">
        <v>8920</v>
      </c>
      <c r="B884">
        <v>70890019</v>
      </c>
      <c r="C884" t="s">
        <v>16</v>
      </c>
      <c r="D884" t="s">
        <v>16</v>
      </c>
      <c r="E884" t="s">
        <v>16</v>
      </c>
      <c r="F884" t="s">
        <v>16</v>
      </c>
      <c r="G884" t="s">
        <v>5780</v>
      </c>
      <c r="H884">
        <v>1</v>
      </c>
      <c r="I884" t="s">
        <v>5798</v>
      </c>
    </row>
    <row r="885" spans="1:9" x14ac:dyDescent="0.25">
      <c r="A885" t="s">
        <v>8948</v>
      </c>
      <c r="B885">
        <v>70890019</v>
      </c>
      <c r="C885" t="s">
        <v>16</v>
      </c>
      <c r="D885" t="s">
        <v>16</v>
      </c>
      <c r="E885" t="s">
        <v>16</v>
      </c>
      <c r="F885" t="s">
        <v>16</v>
      </c>
      <c r="G885" t="s">
        <v>5780</v>
      </c>
      <c r="H885">
        <v>1</v>
      </c>
      <c r="I885" t="s">
        <v>5798</v>
      </c>
    </row>
    <row r="886" spans="1:9" x14ac:dyDescent="0.25">
      <c r="A886" t="s">
        <v>8949</v>
      </c>
      <c r="B886">
        <v>70890019</v>
      </c>
      <c r="C886" t="s">
        <v>16</v>
      </c>
      <c r="D886" t="s">
        <v>16</v>
      </c>
      <c r="E886" t="s">
        <v>16</v>
      </c>
      <c r="F886" t="s">
        <v>16</v>
      </c>
      <c r="G886" t="s">
        <v>5780</v>
      </c>
      <c r="H886">
        <v>1</v>
      </c>
      <c r="I886" t="s">
        <v>5798</v>
      </c>
    </row>
    <row r="887" spans="1:9" x14ac:dyDescent="0.25">
      <c r="A887" t="s">
        <v>8954</v>
      </c>
      <c r="B887">
        <v>70890019</v>
      </c>
      <c r="C887" t="s">
        <v>16</v>
      </c>
      <c r="D887" t="s">
        <v>16</v>
      </c>
      <c r="E887" t="s">
        <v>16</v>
      </c>
      <c r="F887" t="s">
        <v>16</v>
      </c>
      <c r="G887" t="s">
        <v>5780</v>
      </c>
      <c r="H887">
        <v>1</v>
      </c>
      <c r="I887" t="s">
        <v>5798</v>
      </c>
    </row>
    <row r="888" spans="1:9" x14ac:dyDescent="0.25">
      <c r="A888" t="s">
        <v>8950</v>
      </c>
      <c r="B888">
        <v>70890019</v>
      </c>
      <c r="C888" t="s">
        <v>16</v>
      </c>
      <c r="D888" t="s">
        <v>16</v>
      </c>
      <c r="E888" t="s">
        <v>16</v>
      </c>
      <c r="F888" t="s">
        <v>16</v>
      </c>
      <c r="G888" t="s">
        <v>5780</v>
      </c>
      <c r="H888">
        <v>1</v>
      </c>
      <c r="I888" t="s">
        <v>5798</v>
      </c>
    </row>
    <row r="889" spans="1:9" x14ac:dyDescent="0.25">
      <c r="A889" t="s">
        <v>8955</v>
      </c>
      <c r="B889">
        <v>70890019</v>
      </c>
      <c r="C889" t="s">
        <v>16</v>
      </c>
      <c r="D889" t="s">
        <v>16</v>
      </c>
      <c r="E889" t="s">
        <v>16</v>
      </c>
      <c r="F889" t="s">
        <v>16</v>
      </c>
      <c r="G889" t="s">
        <v>5780</v>
      </c>
      <c r="H889">
        <v>1</v>
      </c>
      <c r="I889" t="s">
        <v>5798</v>
      </c>
    </row>
    <row r="890" spans="1:9" x14ac:dyDescent="0.25">
      <c r="A890" t="s">
        <v>8956</v>
      </c>
      <c r="B890">
        <v>70890019</v>
      </c>
      <c r="C890" t="s">
        <v>16</v>
      </c>
      <c r="D890" t="s">
        <v>16</v>
      </c>
      <c r="E890" t="s">
        <v>16</v>
      </c>
      <c r="F890" t="s">
        <v>16</v>
      </c>
      <c r="G890" t="s">
        <v>5780</v>
      </c>
      <c r="H890">
        <v>1</v>
      </c>
      <c r="I890" t="s">
        <v>5798</v>
      </c>
    </row>
    <row r="891" spans="1:9" x14ac:dyDescent="0.25">
      <c r="A891" t="s">
        <v>10718</v>
      </c>
      <c r="B891">
        <v>75421677</v>
      </c>
      <c r="C891" t="s">
        <v>16</v>
      </c>
      <c r="D891" t="s">
        <v>16</v>
      </c>
      <c r="E891" t="s">
        <v>16</v>
      </c>
      <c r="F891" t="s">
        <v>16</v>
      </c>
      <c r="G891" t="s">
        <v>3368</v>
      </c>
      <c r="H891">
        <v>1</v>
      </c>
      <c r="I891" t="s">
        <v>4892</v>
      </c>
    </row>
    <row r="892" spans="1:9" x14ac:dyDescent="0.25">
      <c r="A892" t="s">
        <v>2593</v>
      </c>
      <c r="B892">
        <v>74762273</v>
      </c>
      <c r="C892" t="s">
        <v>16</v>
      </c>
      <c r="D892" t="s">
        <v>16</v>
      </c>
      <c r="E892" t="s">
        <v>16</v>
      </c>
      <c r="F892" t="s">
        <v>16</v>
      </c>
      <c r="G892" t="s">
        <v>154</v>
      </c>
      <c r="H892">
        <v>2</v>
      </c>
      <c r="I892" t="s">
        <v>4887</v>
      </c>
    </row>
    <row r="893" spans="1:9" x14ac:dyDescent="0.25">
      <c r="A893" t="s">
        <v>8616</v>
      </c>
      <c r="B893">
        <v>75577000</v>
      </c>
      <c r="C893" t="s">
        <v>16</v>
      </c>
      <c r="D893" t="s">
        <v>16</v>
      </c>
      <c r="E893" t="s">
        <v>16</v>
      </c>
      <c r="F893" t="s">
        <v>16</v>
      </c>
      <c r="G893" t="s">
        <v>3759</v>
      </c>
      <c r="H893">
        <v>1</v>
      </c>
      <c r="I893" t="s">
        <v>4898</v>
      </c>
    </row>
    <row r="894" spans="1:9" x14ac:dyDescent="0.25">
      <c r="A894" t="s">
        <v>8615</v>
      </c>
      <c r="B894">
        <v>75577000</v>
      </c>
      <c r="C894" t="s">
        <v>16</v>
      </c>
      <c r="D894" t="s">
        <v>16</v>
      </c>
      <c r="E894" t="s">
        <v>16</v>
      </c>
      <c r="F894" t="s">
        <v>16</v>
      </c>
      <c r="G894" t="s">
        <v>3759</v>
      </c>
      <c r="H894">
        <v>1</v>
      </c>
      <c r="I894" t="s">
        <v>4898</v>
      </c>
    </row>
    <row r="895" spans="1:9" x14ac:dyDescent="0.25">
      <c r="A895" t="s">
        <v>8617</v>
      </c>
      <c r="B895">
        <v>75577000</v>
      </c>
      <c r="C895" t="s">
        <v>16</v>
      </c>
      <c r="D895" t="s">
        <v>16</v>
      </c>
      <c r="E895" t="s">
        <v>16</v>
      </c>
      <c r="F895" t="s">
        <v>16</v>
      </c>
      <c r="G895" t="s">
        <v>3759</v>
      </c>
      <c r="H895">
        <v>1</v>
      </c>
      <c r="I895" t="s">
        <v>4898</v>
      </c>
    </row>
    <row r="896" spans="1:9" x14ac:dyDescent="0.25">
      <c r="A896" t="s">
        <v>2312</v>
      </c>
      <c r="B896">
        <v>96574211</v>
      </c>
      <c r="C896" t="s">
        <v>2313</v>
      </c>
      <c r="D896" t="s">
        <v>4911</v>
      </c>
      <c r="E896" t="s">
        <v>16</v>
      </c>
      <c r="F896" t="s">
        <v>16</v>
      </c>
      <c r="G896" t="s">
        <v>3999</v>
      </c>
      <c r="H896">
        <v>1</v>
      </c>
      <c r="I896" t="s">
        <v>4912</v>
      </c>
    </row>
    <row r="897" spans="1:9" x14ac:dyDescent="0.25">
      <c r="A897" t="s">
        <v>2662</v>
      </c>
      <c r="B897">
        <v>74762273</v>
      </c>
      <c r="C897" t="s">
        <v>16</v>
      </c>
      <c r="D897" t="s">
        <v>16</v>
      </c>
      <c r="E897" t="s">
        <v>16</v>
      </c>
      <c r="F897" t="s">
        <v>16</v>
      </c>
      <c r="G897" t="s">
        <v>154</v>
      </c>
      <c r="H897">
        <v>1</v>
      </c>
      <c r="I897" t="s">
        <v>4887</v>
      </c>
    </row>
    <row r="898" spans="1:9" x14ac:dyDescent="0.25">
      <c r="A898" t="s">
        <v>2644</v>
      </c>
      <c r="B898">
        <v>74762273</v>
      </c>
      <c r="C898" t="s">
        <v>16</v>
      </c>
      <c r="D898" t="s">
        <v>16</v>
      </c>
      <c r="E898" t="s">
        <v>16</v>
      </c>
      <c r="F898" t="s">
        <v>16</v>
      </c>
      <c r="G898" t="s">
        <v>154</v>
      </c>
      <c r="H898">
        <v>1</v>
      </c>
      <c r="I898" t="s">
        <v>4887</v>
      </c>
    </row>
    <row r="899" spans="1:9" x14ac:dyDescent="0.25">
      <c r="A899" t="s">
        <v>3868</v>
      </c>
      <c r="B899">
        <v>86228644</v>
      </c>
      <c r="C899" t="s">
        <v>16</v>
      </c>
      <c r="D899" t="s">
        <v>16</v>
      </c>
      <c r="E899" t="s">
        <v>16</v>
      </c>
      <c r="F899" t="s">
        <v>16</v>
      </c>
      <c r="G899" t="s">
        <v>2440</v>
      </c>
      <c r="H899">
        <v>1</v>
      </c>
      <c r="I899" t="s">
        <v>4897</v>
      </c>
    </row>
    <row r="900" spans="1:9" x14ac:dyDescent="0.25">
      <c r="A900" t="s">
        <v>3935</v>
      </c>
      <c r="B900">
        <v>76971100</v>
      </c>
      <c r="C900" t="s">
        <v>16</v>
      </c>
      <c r="D900" t="s">
        <v>16</v>
      </c>
      <c r="E900" t="s">
        <v>16</v>
      </c>
      <c r="F900" t="s">
        <v>16</v>
      </c>
      <c r="G900" t="s">
        <v>7275</v>
      </c>
      <c r="H900">
        <v>1</v>
      </c>
      <c r="I900" t="s">
        <v>7396</v>
      </c>
    </row>
    <row r="901" spans="1:9" x14ac:dyDescent="0.25">
      <c r="A901" t="s">
        <v>3936</v>
      </c>
      <c r="B901">
        <v>76971100</v>
      </c>
      <c r="C901" t="s">
        <v>16</v>
      </c>
      <c r="D901" t="s">
        <v>16</v>
      </c>
      <c r="E901" t="s">
        <v>16</v>
      </c>
      <c r="F901" t="s">
        <v>16</v>
      </c>
      <c r="G901" t="s">
        <v>7275</v>
      </c>
      <c r="H901">
        <v>1</v>
      </c>
      <c r="I901" t="s">
        <v>7396</v>
      </c>
    </row>
    <row r="902" spans="1:9" x14ac:dyDescent="0.25">
      <c r="A902" t="s">
        <v>6744</v>
      </c>
      <c r="B902">
        <v>74762273</v>
      </c>
      <c r="C902" t="s">
        <v>16</v>
      </c>
      <c r="D902" t="s">
        <v>16</v>
      </c>
      <c r="E902" t="s">
        <v>16</v>
      </c>
      <c r="F902" t="s">
        <v>16</v>
      </c>
      <c r="G902" t="s">
        <v>154</v>
      </c>
      <c r="H902">
        <v>1</v>
      </c>
      <c r="I902" t="s">
        <v>4887</v>
      </c>
    </row>
    <row r="903" spans="1:9" x14ac:dyDescent="0.25">
      <c r="A903" t="s">
        <v>6745</v>
      </c>
      <c r="B903">
        <v>75421677</v>
      </c>
      <c r="C903" t="s">
        <v>16</v>
      </c>
      <c r="D903" t="s">
        <v>16</v>
      </c>
      <c r="E903" t="s">
        <v>16</v>
      </c>
      <c r="F903" t="s">
        <v>16</v>
      </c>
      <c r="G903" t="s">
        <v>3368</v>
      </c>
      <c r="H903">
        <v>1</v>
      </c>
      <c r="I903" t="s">
        <v>4892</v>
      </c>
    </row>
    <row r="904" spans="1:9" x14ac:dyDescent="0.25">
      <c r="A904" t="s">
        <v>6592</v>
      </c>
      <c r="B904">
        <v>74762273</v>
      </c>
      <c r="C904" t="s">
        <v>16</v>
      </c>
      <c r="D904" t="s">
        <v>16</v>
      </c>
      <c r="E904" t="s">
        <v>16</v>
      </c>
      <c r="F904" t="s">
        <v>16</v>
      </c>
      <c r="G904" t="s">
        <v>154</v>
      </c>
      <c r="H904">
        <v>1</v>
      </c>
      <c r="I904" t="s">
        <v>4887</v>
      </c>
    </row>
    <row r="905" spans="1:9" x14ac:dyDescent="0.25">
      <c r="A905" t="s">
        <v>6649</v>
      </c>
      <c r="B905">
        <v>74762273</v>
      </c>
      <c r="C905" t="s">
        <v>16</v>
      </c>
      <c r="D905" t="s">
        <v>16</v>
      </c>
      <c r="E905" t="s">
        <v>16</v>
      </c>
      <c r="F905" t="s">
        <v>16</v>
      </c>
      <c r="G905" t="s">
        <v>154</v>
      </c>
      <c r="H905">
        <v>1</v>
      </c>
      <c r="I905" t="s">
        <v>4887</v>
      </c>
    </row>
    <row r="906" spans="1:9" x14ac:dyDescent="0.25">
      <c r="A906" t="s">
        <v>6650</v>
      </c>
      <c r="B906">
        <v>74762273</v>
      </c>
      <c r="C906" t="s">
        <v>16</v>
      </c>
      <c r="D906" t="s">
        <v>16</v>
      </c>
      <c r="E906" t="s">
        <v>16</v>
      </c>
      <c r="F906" t="s">
        <v>16</v>
      </c>
      <c r="G906" t="s">
        <v>154</v>
      </c>
      <c r="H906">
        <v>1</v>
      </c>
      <c r="I906" t="s">
        <v>4887</v>
      </c>
    </row>
    <row r="907" spans="1:9" x14ac:dyDescent="0.25">
      <c r="A907" t="s">
        <v>6648</v>
      </c>
      <c r="B907">
        <v>74762273</v>
      </c>
      <c r="C907" t="s">
        <v>16</v>
      </c>
      <c r="D907" t="s">
        <v>16</v>
      </c>
      <c r="E907" t="s">
        <v>16</v>
      </c>
      <c r="F907" t="s">
        <v>16</v>
      </c>
      <c r="G907" t="s">
        <v>154</v>
      </c>
      <c r="H907">
        <v>1</v>
      </c>
      <c r="I907" t="s">
        <v>4887</v>
      </c>
    </row>
    <row r="908" spans="1:9" x14ac:dyDescent="0.25">
      <c r="A908" t="s">
        <v>6807</v>
      </c>
      <c r="B908">
        <v>74762273</v>
      </c>
      <c r="C908" t="s">
        <v>16</v>
      </c>
      <c r="D908" t="s">
        <v>16</v>
      </c>
      <c r="E908" t="s">
        <v>16</v>
      </c>
      <c r="F908" t="s">
        <v>16</v>
      </c>
      <c r="G908" t="s">
        <v>154</v>
      </c>
      <c r="H908">
        <v>1</v>
      </c>
      <c r="I908" t="s">
        <v>4887</v>
      </c>
    </row>
    <row r="909" spans="1:9" x14ac:dyDescent="0.25">
      <c r="A909" t="s">
        <v>8384</v>
      </c>
      <c r="B909">
        <v>76123366</v>
      </c>
      <c r="C909" t="s">
        <v>16</v>
      </c>
      <c r="D909" t="s">
        <v>16</v>
      </c>
      <c r="E909" t="s">
        <v>16</v>
      </c>
      <c r="F909" t="s">
        <v>16</v>
      </c>
      <c r="G909" t="s">
        <v>8385</v>
      </c>
      <c r="H909">
        <v>1</v>
      </c>
      <c r="I909" t="s">
        <v>12599</v>
      </c>
    </row>
    <row r="910" spans="1:9" x14ac:dyDescent="0.25">
      <c r="A910" t="s">
        <v>3454</v>
      </c>
      <c r="B910">
        <v>75421677</v>
      </c>
      <c r="C910" t="s">
        <v>16</v>
      </c>
      <c r="D910" t="s">
        <v>16</v>
      </c>
      <c r="E910" t="s">
        <v>16</v>
      </c>
      <c r="F910" t="s">
        <v>16</v>
      </c>
      <c r="G910" t="s">
        <v>3368</v>
      </c>
      <c r="H910">
        <v>2</v>
      </c>
      <c r="I910" t="s">
        <v>4892</v>
      </c>
    </row>
    <row r="911" spans="1:9" x14ac:dyDescent="0.25">
      <c r="A911" t="s">
        <v>2497</v>
      </c>
      <c r="B911">
        <v>74541608</v>
      </c>
      <c r="C911" t="s">
        <v>16</v>
      </c>
      <c r="D911" t="s">
        <v>16</v>
      </c>
      <c r="E911" t="s">
        <v>16</v>
      </c>
      <c r="F911" t="s">
        <v>16</v>
      </c>
      <c r="G911" t="s">
        <v>2496</v>
      </c>
      <c r="H911">
        <v>1</v>
      </c>
      <c r="I911" t="s">
        <v>4904</v>
      </c>
    </row>
    <row r="912" spans="1:9" x14ac:dyDescent="0.25">
      <c r="A912" t="s">
        <v>2499</v>
      </c>
      <c r="B912">
        <v>74541608</v>
      </c>
      <c r="C912" t="s">
        <v>16</v>
      </c>
      <c r="D912" t="s">
        <v>16</v>
      </c>
      <c r="E912" t="s">
        <v>16</v>
      </c>
      <c r="F912" t="s">
        <v>16</v>
      </c>
      <c r="G912" t="s">
        <v>2496</v>
      </c>
      <c r="H912">
        <v>1</v>
      </c>
      <c r="I912" t="s">
        <v>4904</v>
      </c>
    </row>
    <row r="913" spans="1:9" x14ac:dyDescent="0.25">
      <c r="A913" t="s">
        <v>2422</v>
      </c>
      <c r="B913">
        <v>74762273</v>
      </c>
      <c r="C913" t="s">
        <v>2423</v>
      </c>
      <c r="D913" t="s">
        <v>4913</v>
      </c>
      <c r="E913" t="s">
        <v>16</v>
      </c>
      <c r="F913" t="s">
        <v>16</v>
      </c>
      <c r="G913" t="s">
        <v>154</v>
      </c>
      <c r="H913">
        <v>1</v>
      </c>
      <c r="I913" t="s">
        <v>4914</v>
      </c>
    </row>
    <row r="914" spans="1:9" x14ac:dyDescent="0.25">
      <c r="A914" t="s">
        <v>4618</v>
      </c>
      <c r="B914">
        <v>74762273</v>
      </c>
      <c r="C914" t="s">
        <v>16</v>
      </c>
      <c r="D914" t="s">
        <v>16</v>
      </c>
      <c r="E914" t="s">
        <v>16</v>
      </c>
      <c r="F914" t="s">
        <v>16</v>
      </c>
      <c r="G914" t="s">
        <v>154</v>
      </c>
      <c r="H914">
        <v>1</v>
      </c>
      <c r="I914" t="s">
        <v>4887</v>
      </c>
    </row>
    <row r="915" spans="1:9" x14ac:dyDescent="0.25">
      <c r="A915" t="s">
        <v>9107</v>
      </c>
      <c r="B915">
        <v>74842524</v>
      </c>
      <c r="C915" t="s">
        <v>16</v>
      </c>
      <c r="D915" t="s">
        <v>16</v>
      </c>
      <c r="E915" t="s">
        <v>16</v>
      </c>
      <c r="F915" t="s">
        <v>16</v>
      </c>
      <c r="G915" t="s">
        <v>6414</v>
      </c>
      <c r="H915">
        <v>1</v>
      </c>
      <c r="I915" t="s">
        <v>6556</v>
      </c>
    </row>
    <row r="916" spans="1:9" x14ac:dyDescent="0.25">
      <c r="A916" t="s">
        <v>9108</v>
      </c>
      <c r="B916">
        <v>74842524</v>
      </c>
      <c r="C916" t="s">
        <v>16</v>
      </c>
      <c r="D916" t="s">
        <v>16</v>
      </c>
      <c r="E916" t="s">
        <v>16</v>
      </c>
      <c r="F916" t="s">
        <v>16</v>
      </c>
      <c r="G916" t="s">
        <v>6414</v>
      </c>
      <c r="H916">
        <v>1</v>
      </c>
      <c r="I916" t="s">
        <v>6556</v>
      </c>
    </row>
    <row r="917" spans="1:9" x14ac:dyDescent="0.25">
      <c r="A917" t="s">
        <v>9109</v>
      </c>
      <c r="B917">
        <v>74842524</v>
      </c>
      <c r="C917" t="s">
        <v>16</v>
      </c>
      <c r="D917" t="s">
        <v>16</v>
      </c>
      <c r="E917" t="s">
        <v>16</v>
      </c>
      <c r="F917" t="s">
        <v>16</v>
      </c>
      <c r="G917" t="s">
        <v>6414</v>
      </c>
      <c r="H917">
        <v>1</v>
      </c>
      <c r="I917" t="s">
        <v>6556</v>
      </c>
    </row>
    <row r="918" spans="1:9" x14ac:dyDescent="0.25">
      <c r="A918" t="s">
        <v>9098</v>
      </c>
      <c r="B918">
        <v>74842524</v>
      </c>
      <c r="C918" t="s">
        <v>16</v>
      </c>
      <c r="D918" t="s">
        <v>16</v>
      </c>
      <c r="E918" t="s">
        <v>16</v>
      </c>
      <c r="F918" t="s">
        <v>16</v>
      </c>
      <c r="G918" t="s">
        <v>6414</v>
      </c>
      <c r="H918">
        <v>1</v>
      </c>
      <c r="I918" t="s">
        <v>6556</v>
      </c>
    </row>
    <row r="919" spans="1:9" x14ac:dyDescent="0.25">
      <c r="A919" t="s">
        <v>9099</v>
      </c>
      <c r="B919">
        <v>74842524</v>
      </c>
      <c r="C919" t="s">
        <v>16</v>
      </c>
      <c r="D919" t="s">
        <v>16</v>
      </c>
      <c r="E919" t="s">
        <v>16</v>
      </c>
      <c r="F919" t="s">
        <v>16</v>
      </c>
      <c r="G919" t="s">
        <v>6414</v>
      </c>
      <c r="H919">
        <v>1</v>
      </c>
      <c r="I919" t="s">
        <v>6556</v>
      </c>
    </row>
    <row r="920" spans="1:9" x14ac:dyDescent="0.25">
      <c r="A920" t="s">
        <v>9100</v>
      </c>
      <c r="B920">
        <v>74842524</v>
      </c>
      <c r="C920" t="s">
        <v>16</v>
      </c>
      <c r="D920" t="s">
        <v>16</v>
      </c>
      <c r="E920" t="s">
        <v>16</v>
      </c>
      <c r="F920" t="s">
        <v>16</v>
      </c>
      <c r="G920" t="s">
        <v>6414</v>
      </c>
      <c r="H920">
        <v>1</v>
      </c>
      <c r="I920" t="s">
        <v>6556</v>
      </c>
    </row>
    <row r="921" spans="1:9" x14ac:dyDescent="0.25">
      <c r="A921" t="s">
        <v>9101</v>
      </c>
      <c r="B921">
        <v>74842524</v>
      </c>
      <c r="C921" t="s">
        <v>16</v>
      </c>
      <c r="D921" t="s">
        <v>16</v>
      </c>
      <c r="E921" t="s">
        <v>16</v>
      </c>
      <c r="F921" t="s">
        <v>16</v>
      </c>
      <c r="G921" t="s">
        <v>6414</v>
      </c>
      <c r="H921">
        <v>1</v>
      </c>
      <c r="I921" t="s">
        <v>6556</v>
      </c>
    </row>
    <row r="922" spans="1:9" x14ac:dyDescent="0.25">
      <c r="A922" t="s">
        <v>9110</v>
      </c>
      <c r="B922">
        <v>74842524</v>
      </c>
      <c r="C922" t="s">
        <v>16</v>
      </c>
      <c r="D922" t="s">
        <v>16</v>
      </c>
      <c r="E922" t="s">
        <v>16</v>
      </c>
      <c r="F922" t="s">
        <v>16</v>
      </c>
      <c r="G922" t="s">
        <v>6414</v>
      </c>
      <c r="H922">
        <v>1</v>
      </c>
      <c r="I922" t="s">
        <v>6556</v>
      </c>
    </row>
    <row r="923" spans="1:9" x14ac:dyDescent="0.25">
      <c r="A923" t="s">
        <v>9111</v>
      </c>
      <c r="B923">
        <v>74842524</v>
      </c>
      <c r="C923" t="s">
        <v>16</v>
      </c>
      <c r="D923" t="s">
        <v>16</v>
      </c>
      <c r="E923" t="s">
        <v>16</v>
      </c>
      <c r="F923" t="s">
        <v>16</v>
      </c>
      <c r="G923" t="s">
        <v>6414</v>
      </c>
      <c r="H923">
        <v>1</v>
      </c>
      <c r="I923" t="s">
        <v>6556</v>
      </c>
    </row>
    <row r="924" spans="1:9" x14ac:dyDescent="0.25">
      <c r="A924" t="s">
        <v>9102</v>
      </c>
      <c r="B924">
        <v>74842524</v>
      </c>
      <c r="C924" t="s">
        <v>16</v>
      </c>
      <c r="D924" t="s">
        <v>16</v>
      </c>
      <c r="E924" t="s">
        <v>16</v>
      </c>
      <c r="F924" t="s">
        <v>16</v>
      </c>
      <c r="G924" t="s">
        <v>6414</v>
      </c>
      <c r="H924">
        <v>1</v>
      </c>
      <c r="I924" t="s">
        <v>6556</v>
      </c>
    </row>
    <row r="925" spans="1:9" x14ac:dyDescent="0.25">
      <c r="A925" t="s">
        <v>9103</v>
      </c>
      <c r="B925">
        <v>74842524</v>
      </c>
      <c r="C925" t="s">
        <v>16</v>
      </c>
      <c r="D925" t="s">
        <v>16</v>
      </c>
      <c r="E925" t="s">
        <v>16</v>
      </c>
      <c r="F925" t="s">
        <v>16</v>
      </c>
      <c r="G925" t="s">
        <v>6414</v>
      </c>
      <c r="H925">
        <v>1</v>
      </c>
      <c r="I925" t="s">
        <v>6556</v>
      </c>
    </row>
    <row r="926" spans="1:9" x14ac:dyDescent="0.25">
      <c r="A926" t="s">
        <v>9104</v>
      </c>
      <c r="B926">
        <v>74842524</v>
      </c>
      <c r="C926" t="s">
        <v>16</v>
      </c>
      <c r="D926" t="s">
        <v>16</v>
      </c>
      <c r="E926" t="s">
        <v>16</v>
      </c>
      <c r="F926" t="s">
        <v>16</v>
      </c>
      <c r="G926" t="s">
        <v>6414</v>
      </c>
      <c r="H926">
        <v>1</v>
      </c>
      <c r="I926" t="s">
        <v>6556</v>
      </c>
    </row>
    <row r="927" spans="1:9" x14ac:dyDescent="0.25">
      <c r="A927" t="s">
        <v>9105</v>
      </c>
      <c r="B927">
        <v>74842524</v>
      </c>
      <c r="C927" t="s">
        <v>16</v>
      </c>
      <c r="D927" t="s">
        <v>16</v>
      </c>
      <c r="E927" t="s">
        <v>16</v>
      </c>
      <c r="F927" t="s">
        <v>16</v>
      </c>
      <c r="G927" t="s">
        <v>6414</v>
      </c>
      <c r="H927">
        <v>1</v>
      </c>
      <c r="I927" t="s">
        <v>6556</v>
      </c>
    </row>
    <row r="928" spans="1:9" x14ac:dyDescent="0.25">
      <c r="A928" t="s">
        <v>9106</v>
      </c>
      <c r="B928">
        <v>74842524</v>
      </c>
      <c r="C928" t="s">
        <v>16</v>
      </c>
      <c r="D928" t="s">
        <v>16</v>
      </c>
      <c r="E928" t="s">
        <v>16</v>
      </c>
      <c r="F928" t="s">
        <v>16</v>
      </c>
      <c r="G928" t="s">
        <v>6414</v>
      </c>
      <c r="H928">
        <v>1</v>
      </c>
      <c r="I928" t="s">
        <v>6556</v>
      </c>
    </row>
    <row r="929" spans="1:9" x14ac:dyDescent="0.25">
      <c r="A929" t="s">
        <v>10295</v>
      </c>
      <c r="B929">
        <v>74842524</v>
      </c>
      <c r="C929" t="s">
        <v>16</v>
      </c>
      <c r="D929" t="s">
        <v>16</v>
      </c>
      <c r="E929" t="s">
        <v>16</v>
      </c>
      <c r="F929" t="s">
        <v>16</v>
      </c>
      <c r="G929" t="s">
        <v>6414</v>
      </c>
      <c r="H929">
        <v>1</v>
      </c>
      <c r="I929" t="s">
        <v>6556</v>
      </c>
    </row>
    <row r="930" spans="1:9" x14ac:dyDescent="0.25">
      <c r="A930" t="s">
        <v>7178</v>
      </c>
      <c r="B930">
        <v>86228644</v>
      </c>
      <c r="C930" t="s">
        <v>16</v>
      </c>
      <c r="D930" t="s">
        <v>16</v>
      </c>
      <c r="E930" t="s">
        <v>16</v>
      </c>
      <c r="F930" t="s">
        <v>16</v>
      </c>
      <c r="G930" t="s">
        <v>2440</v>
      </c>
      <c r="H930">
        <v>1</v>
      </c>
      <c r="I930" t="s">
        <v>4897</v>
      </c>
    </row>
    <row r="931" spans="1:9" x14ac:dyDescent="0.25">
      <c r="A931" t="s">
        <v>3540</v>
      </c>
      <c r="B931">
        <v>75421677</v>
      </c>
      <c r="C931" t="s">
        <v>16</v>
      </c>
      <c r="D931" t="s">
        <v>16</v>
      </c>
      <c r="E931" t="s">
        <v>16</v>
      </c>
      <c r="F931" t="s">
        <v>16</v>
      </c>
      <c r="G931" t="s">
        <v>3368</v>
      </c>
      <c r="H931">
        <v>1</v>
      </c>
      <c r="I931" t="s">
        <v>4892</v>
      </c>
    </row>
    <row r="932" spans="1:9" x14ac:dyDescent="0.25">
      <c r="A932" t="s">
        <v>3543</v>
      </c>
      <c r="B932">
        <v>75421677</v>
      </c>
      <c r="C932" t="s">
        <v>16</v>
      </c>
      <c r="D932" t="s">
        <v>16</v>
      </c>
      <c r="E932" t="s">
        <v>16</v>
      </c>
      <c r="F932" t="s">
        <v>16</v>
      </c>
      <c r="G932" t="s">
        <v>3368</v>
      </c>
      <c r="H932">
        <v>1</v>
      </c>
      <c r="I932" t="s">
        <v>4892</v>
      </c>
    </row>
    <row r="933" spans="1:9" x14ac:dyDescent="0.25">
      <c r="A933" t="s">
        <v>10672</v>
      </c>
      <c r="B933">
        <v>70890019</v>
      </c>
      <c r="C933" t="s">
        <v>16</v>
      </c>
      <c r="D933" t="s">
        <v>16</v>
      </c>
      <c r="E933" t="s">
        <v>16</v>
      </c>
      <c r="F933" t="s">
        <v>16</v>
      </c>
      <c r="G933" t="s">
        <v>5780</v>
      </c>
      <c r="H933">
        <v>1</v>
      </c>
      <c r="I933" t="s">
        <v>5798</v>
      </c>
    </row>
    <row r="934" spans="1:9" x14ac:dyDescent="0.25">
      <c r="A934" t="s">
        <v>11440</v>
      </c>
      <c r="B934">
        <v>70890019</v>
      </c>
      <c r="C934" t="s">
        <v>16</v>
      </c>
      <c r="D934" t="s">
        <v>16</v>
      </c>
      <c r="E934" t="s">
        <v>16</v>
      </c>
      <c r="F934" t="s">
        <v>16</v>
      </c>
      <c r="G934" t="s">
        <v>5780</v>
      </c>
      <c r="H934">
        <v>1</v>
      </c>
      <c r="I934" t="s">
        <v>5798</v>
      </c>
    </row>
    <row r="935" spans="1:9" x14ac:dyDescent="0.25">
      <c r="A935" t="s">
        <v>11445</v>
      </c>
      <c r="B935">
        <v>70890019</v>
      </c>
      <c r="C935" t="s">
        <v>16</v>
      </c>
      <c r="D935" t="s">
        <v>16</v>
      </c>
      <c r="E935" t="s">
        <v>16</v>
      </c>
      <c r="F935" t="s">
        <v>16</v>
      </c>
      <c r="G935" t="s">
        <v>5780</v>
      </c>
      <c r="H935">
        <v>1</v>
      </c>
      <c r="I935" t="s">
        <v>5798</v>
      </c>
    </row>
    <row r="936" spans="1:9" x14ac:dyDescent="0.25">
      <c r="A936" t="s">
        <v>11447</v>
      </c>
      <c r="B936">
        <v>70890019</v>
      </c>
      <c r="C936" t="s">
        <v>16</v>
      </c>
      <c r="D936" t="s">
        <v>16</v>
      </c>
      <c r="E936" t="s">
        <v>16</v>
      </c>
      <c r="F936" t="s">
        <v>16</v>
      </c>
      <c r="G936" t="s">
        <v>5780</v>
      </c>
      <c r="H936">
        <v>1</v>
      </c>
      <c r="I936" t="s">
        <v>5798</v>
      </c>
    </row>
    <row r="937" spans="1:9" x14ac:dyDescent="0.25">
      <c r="A937" t="s">
        <v>11448</v>
      </c>
      <c r="B937">
        <v>70890019</v>
      </c>
      <c r="C937" t="s">
        <v>16</v>
      </c>
      <c r="D937" t="s">
        <v>16</v>
      </c>
      <c r="E937" t="s">
        <v>16</v>
      </c>
      <c r="F937" t="s">
        <v>16</v>
      </c>
      <c r="G937" t="s">
        <v>5780</v>
      </c>
      <c r="H937">
        <v>1</v>
      </c>
      <c r="I937" t="s">
        <v>5798</v>
      </c>
    </row>
    <row r="938" spans="1:9" x14ac:dyDescent="0.25">
      <c r="A938" t="s">
        <v>11449</v>
      </c>
      <c r="B938">
        <v>70890019</v>
      </c>
      <c r="C938" t="s">
        <v>16</v>
      </c>
      <c r="D938" t="s">
        <v>16</v>
      </c>
      <c r="E938" t="s">
        <v>16</v>
      </c>
      <c r="F938" t="s">
        <v>16</v>
      </c>
      <c r="G938" t="s">
        <v>5780</v>
      </c>
      <c r="H938">
        <v>1</v>
      </c>
      <c r="I938" t="s">
        <v>5798</v>
      </c>
    </row>
    <row r="939" spans="1:9" x14ac:dyDescent="0.25">
      <c r="A939" t="s">
        <v>11441</v>
      </c>
      <c r="B939">
        <v>70890019</v>
      </c>
      <c r="C939" t="s">
        <v>16</v>
      </c>
      <c r="D939" t="s">
        <v>16</v>
      </c>
      <c r="E939" t="s">
        <v>16</v>
      </c>
      <c r="F939" t="s">
        <v>16</v>
      </c>
      <c r="G939" t="s">
        <v>5780</v>
      </c>
      <c r="H939">
        <v>1</v>
      </c>
      <c r="I939" t="s">
        <v>5798</v>
      </c>
    </row>
    <row r="940" spans="1:9" x14ac:dyDescent="0.25">
      <c r="A940" t="s">
        <v>11442</v>
      </c>
      <c r="B940">
        <v>70890019</v>
      </c>
      <c r="C940" t="s">
        <v>16</v>
      </c>
      <c r="D940" t="s">
        <v>16</v>
      </c>
      <c r="E940" t="s">
        <v>16</v>
      </c>
      <c r="F940" t="s">
        <v>16</v>
      </c>
      <c r="G940" t="s">
        <v>5780</v>
      </c>
      <c r="H940">
        <v>1</v>
      </c>
      <c r="I940" t="s">
        <v>5798</v>
      </c>
    </row>
    <row r="941" spans="1:9" x14ac:dyDescent="0.25">
      <c r="A941" t="s">
        <v>11450</v>
      </c>
      <c r="B941">
        <v>70890019</v>
      </c>
      <c r="C941" t="s">
        <v>16</v>
      </c>
      <c r="D941" t="s">
        <v>16</v>
      </c>
      <c r="E941" t="s">
        <v>16</v>
      </c>
      <c r="F941" t="s">
        <v>16</v>
      </c>
      <c r="G941" t="s">
        <v>5780</v>
      </c>
      <c r="H941">
        <v>1</v>
      </c>
      <c r="I941" t="s">
        <v>5798</v>
      </c>
    </row>
    <row r="942" spans="1:9" x14ac:dyDescent="0.25">
      <c r="A942" t="s">
        <v>11438</v>
      </c>
      <c r="B942">
        <v>70890019</v>
      </c>
      <c r="C942" t="s">
        <v>16</v>
      </c>
      <c r="D942" t="s">
        <v>16</v>
      </c>
      <c r="E942" t="s">
        <v>16</v>
      </c>
      <c r="F942" t="s">
        <v>16</v>
      </c>
      <c r="G942" t="s">
        <v>5780</v>
      </c>
      <c r="H942">
        <v>1</v>
      </c>
      <c r="I942" t="s">
        <v>5798</v>
      </c>
    </row>
    <row r="943" spans="1:9" x14ac:dyDescent="0.25">
      <c r="A943" t="s">
        <v>11439</v>
      </c>
      <c r="B943">
        <v>70890019</v>
      </c>
      <c r="C943" t="s">
        <v>16</v>
      </c>
      <c r="D943" t="s">
        <v>16</v>
      </c>
      <c r="E943" t="s">
        <v>16</v>
      </c>
      <c r="F943" t="s">
        <v>16</v>
      </c>
      <c r="G943" t="s">
        <v>5780</v>
      </c>
      <c r="H943">
        <v>1</v>
      </c>
      <c r="I943" t="s">
        <v>5798</v>
      </c>
    </row>
    <row r="944" spans="1:9" x14ac:dyDescent="0.25">
      <c r="A944" t="s">
        <v>10671</v>
      </c>
      <c r="B944">
        <v>70890019</v>
      </c>
      <c r="C944" t="s">
        <v>16</v>
      </c>
      <c r="D944" t="s">
        <v>16</v>
      </c>
      <c r="E944" t="s">
        <v>16</v>
      </c>
      <c r="F944" t="s">
        <v>16</v>
      </c>
      <c r="G944" t="s">
        <v>5780</v>
      </c>
      <c r="H944">
        <v>1</v>
      </c>
      <c r="I944" t="s">
        <v>5798</v>
      </c>
    </row>
    <row r="945" spans="1:9" x14ac:dyDescent="0.25">
      <c r="A945" t="s">
        <v>12302</v>
      </c>
      <c r="B945">
        <v>75577000</v>
      </c>
      <c r="C945" t="s">
        <v>16</v>
      </c>
      <c r="D945" t="s">
        <v>16</v>
      </c>
      <c r="E945" t="s">
        <v>16</v>
      </c>
      <c r="F945" t="s">
        <v>16</v>
      </c>
      <c r="G945" t="s">
        <v>3759</v>
      </c>
      <c r="H945">
        <v>1</v>
      </c>
      <c r="I945" t="s">
        <v>4898</v>
      </c>
    </row>
    <row r="946" spans="1:9" x14ac:dyDescent="0.25">
      <c r="A946" t="s">
        <v>4596</v>
      </c>
      <c r="B946">
        <v>76881488</v>
      </c>
      <c r="C946" t="s">
        <v>16</v>
      </c>
      <c r="D946" t="s">
        <v>16</v>
      </c>
      <c r="E946" t="s">
        <v>16</v>
      </c>
      <c r="F946" t="s">
        <v>16</v>
      </c>
      <c r="G946" t="s">
        <v>4597</v>
      </c>
      <c r="H946">
        <v>1</v>
      </c>
      <c r="I946" t="s">
        <v>4915</v>
      </c>
    </row>
    <row r="947" spans="1:9" x14ac:dyDescent="0.25">
      <c r="A947" t="s">
        <v>3479</v>
      </c>
      <c r="B947">
        <v>75421677</v>
      </c>
      <c r="C947" t="s">
        <v>16</v>
      </c>
      <c r="D947" t="s">
        <v>16</v>
      </c>
      <c r="E947" t="s">
        <v>16</v>
      </c>
      <c r="F947" t="s">
        <v>16</v>
      </c>
      <c r="G947" t="s">
        <v>3368</v>
      </c>
      <c r="H947">
        <v>1</v>
      </c>
      <c r="I947" t="s">
        <v>4892</v>
      </c>
    </row>
    <row r="948" spans="1:9" x14ac:dyDescent="0.25">
      <c r="A948" t="s">
        <v>4426</v>
      </c>
      <c r="B948">
        <v>74541608</v>
      </c>
      <c r="C948" t="s">
        <v>16</v>
      </c>
      <c r="D948" t="s">
        <v>16</v>
      </c>
      <c r="E948" t="s">
        <v>16</v>
      </c>
      <c r="F948" t="s">
        <v>16</v>
      </c>
      <c r="G948" t="s">
        <v>2496</v>
      </c>
      <c r="H948">
        <v>1</v>
      </c>
      <c r="I948" t="s">
        <v>4904</v>
      </c>
    </row>
    <row r="949" spans="1:9" x14ac:dyDescent="0.25">
      <c r="A949" t="s">
        <v>4427</v>
      </c>
      <c r="B949">
        <v>74541608</v>
      </c>
      <c r="C949" t="s">
        <v>16</v>
      </c>
      <c r="D949" t="s">
        <v>16</v>
      </c>
      <c r="E949" t="s">
        <v>16</v>
      </c>
      <c r="F949" t="s">
        <v>16</v>
      </c>
      <c r="G949" t="s">
        <v>2496</v>
      </c>
      <c r="H949">
        <v>1</v>
      </c>
      <c r="I949" t="s">
        <v>4904</v>
      </c>
    </row>
    <row r="950" spans="1:9" x14ac:dyDescent="0.25">
      <c r="A950" t="s">
        <v>4458</v>
      </c>
      <c r="B950">
        <v>75421677</v>
      </c>
      <c r="C950" t="s">
        <v>16</v>
      </c>
      <c r="D950" t="s">
        <v>16</v>
      </c>
      <c r="E950" t="s">
        <v>16</v>
      </c>
      <c r="F950" t="s">
        <v>16</v>
      </c>
      <c r="G950" t="s">
        <v>3368</v>
      </c>
      <c r="H950">
        <v>1</v>
      </c>
      <c r="I950" t="s">
        <v>4892</v>
      </c>
    </row>
    <row r="951" spans="1:9" x14ac:dyDescent="0.25">
      <c r="A951" t="s">
        <v>6120</v>
      </c>
      <c r="B951">
        <v>75421677</v>
      </c>
      <c r="C951" t="s">
        <v>16</v>
      </c>
      <c r="D951" t="s">
        <v>16</v>
      </c>
      <c r="E951" t="s">
        <v>16</v>
      </c>
      <c r="F951" t="s">
        <v>16</v>
      </c>
      <c r="G951" t="s">
        <v>3368</v>
      </c>
      <c r="H951">
        <v>1</v>
      </c>
      <c r="I951" t="s">
        <v>4892</v>
      </c>
    </row>
    <row r="952" spans="1:9" x14ac:dyDescent="0.25">
      <c r="A952" t="s">
        <v>6651</v>
      </c>
      <c r="B952">
        <v>75421677</v>
      </c>
      <c r="C952" t="s">
        <v>16</v>
      </c>
      <c r="D952" t="s">
        <v>16</v>
      </c>
      <c r="E952" t="s">
        <v>16</v>
      </c>
      <c r="F952" t="s">
        <v>16</v>
      </c>
      <c r="G952" t="s">
        <v>3368</v>
      </c>
      <c r="H952">
        <v>1</v>
      </c>
      <c r="I952" t="s">
        <v>4892</v>
      </c>
    </row>
    <row r="953" spans="1:9" x14ac:dyDescent="0.25">
      <c r="A953" t="s">
        <v>11429</v>
      </c>
      <c r="B953">
        <v>74842524</v>
      </c>
      <c r="C953" t="s">
        <v>16</v>
      </c>
      <c r="D953" t="s">
        <v>16</v>
      </c>
      <c r="E953" t="s">
        <v>16</v>
      </c>
      <c r="F953" t="s">
        <v>16</v>
      </c>
      <c r="G953" t="s">
        <v>6414</v>
      </c>
      <c r="H953">
        <v>1</v>
      </c>
      <c r="I953" t="s">
        <v>6556</v>
      </c>
    </row>
    <row r="954" spans="1:9" x14ac:dyDescent="0.25">
      <c r="A954" t="s">
        <v>11336</v>
      </c>
      <c r="B954">
        <v>30940084</v>
      </c>
      <c r="C954" t="s">
        <v>16</v>
      </c>
      <c r="D954" t="s">
        <v>16</v>
      </c>
      <c r="E954" t="s">
        <v>16</v>
      </c>
      <c r="F954" t="s">
        <v>16</v>
      </c>
      <c r="G954" t="s">
        <v>3981</v>
      </c>
      <c r="H954">
        <v>1</v>
      </c>
      <c r="I954" t="s">
        <v>4924</v>
      </c>
    </row>
    <row r="955" spans="1:9" x14ac:dyDescent="0.25">
      <c r="A955" t="s">
        <v>11188</v>
      </c>
      <c r="B955">
        <v>30940084</v>
      </c>
      <c r="C955" t="s">
        <v>16</v>
      </c>
      <c r="D955" t="s">
        <v>16</v>
      </c>
      <c r="E955" t="s">
        <v>16</v>
      </c>
      <c r="F955" t="s">
        <v>16</v>
      </c>
      <c r="G955" t="s">
        <v>3981</v>
      </c>
      <c r="H955">
        <v>1</v>
      </c>
      <c r="I955" t="s">
        <v>4924</v>
      </c>
    </row>
    <row r="956" spans="1:9" x14ac:dyDescent="0.25">
      <c r="A956" t="s">
        <v>11691</v>
      </c>
      <c r="B956">
        <v>70108720</v>
      </c>
      <c r="C956" t="s">
        <v>16</v>
      </c>
      <c r="D956" t="s">
        <v>16</v>
      </c>
      <c r="E956" t="s">
        <v>16</v>
      </c>
      <c r="F956" t="s">
        <v>16</v>
      </c>
      <c r="G956" t="s">
        <v>8125</v>
      </c>
      <c r="H956">
        <v>1</v>
      </c>
      <c r="I956" t="s">
        <v>12575</v>
      </c>
    </row>
    <row r="957" spans="1:9" x14ac:dyDescent="0.25">
      <c r="A957" t="s">
        <v>11678</v>
      </c>
      <c r="B957">
        <v>70108720</v>
      </c>
      <c r="C957" t="s">
        <v>16</v>
      </c>
      <c r="D957" t="s">
        <v>16</v>
      </c>
      <c r="E957" t="s">
        <v>16</v>
      </c>
      <c r="F957" t="s">
        <v>16</v>
      </c>
      <c r="G957" t="s">
        <v>8125</v>
      </c>
      <c r="H957">
        <v>1</v>
      </c>
      <c r="I957" t="s">
        <v>12575</v>
      </c>
    </row>
    <row r="958" spans="1:9" x14ac:dyDescent="0.25">
      <c r="A958" t="s">
        <v>11472</v>
      </c>
      <c r="B958">
        <v>74842524</v>
      </c>
      <c r="C958" t="s">
        <v>16</v>
      </c>
      <c r="D958" t="s">
        <v>16</v>
      </c>
      <c r="E958" t="s">
        <v>16</v>
      </c>
      <c r="F958" t="s">
        <v>16</v>
      </c>
      <c r="G958" t="s">
        <v>6414</v>
      </c>
      <c r="H958">
        <v>1</v>
      </c>
      <c r="I958" t="s">
        <v>6556</v>
      </c>
    </row>
    <row r="959" spans="1:9" x14ac:dyDescent="0.25">
      <c r="A959" t="s">
        <v>11473</v>
      </c>
      <c r="B959">
        <v>74842524</v>
      </c>
      <c r="C959" t="s">
        <v>16</v>
      </c>
      <c r="D959" t="s">
        <v>16</v>
      </c>
      <c r="E959" t="s">
        <v>16</v>
      </c>
      <c r="F959" t="s">
        <v>16</v>
      </c>
      <c r="G959" t="s">
        <v>6414</v>
      </c>
      <c r="H959">
        <v>1</v>
      </c>
      <c r="I959" t="s">
        <v>6556</v>
      </c>
    </row>
    <row r="960" spans="1:9" x14ac:dyDescent="0.25">
      <c r="A960" t="s">
        <v>11530</v>
      </c>
      <c r="B960">
        <v>74755755</v>
      </c>
      <c r="C960" t="s">
        <v>16</v>
      </c>
      <c r="D960" t="s">
        <v>16</v>
      </c>
      <c r="E960" t="s">
        <v>16</v>
      </c>
      <c r="F960" t="s">
        <v>16</v>
      </c>
      <c r="G960" t="s">
        <v>4786</v>
      </c>
      <c r="H960">
        <v>1</v>
      </c>
      <c r="I960" t="s">
        <v>4922</v>
      </c>
    </row>
    <row r="961" spans="1:9" x14ac:dyDescent="0.25">
      <c r="A961" t="s">
        <v>11531</v>
      </c>
      <c r="B961">
        <v>74755755</v>
      </c>
      <c r="C961" t="s">
        <v>16</v>
      </c>
      <c r="D961" t="s">
        <v>16</v>
      </c>
      <c r="E961" t="s">
        <v>16</v>
      </c>
      <c r="F961" t="s">
        <v>16</v>
      </c>
      <c r="G961" t="s">
        <v>4786</v>
      </c>
      <c r="H961">
        <v>1</v>
      </c>
      <c r="I961" t="s">
        <v>4922</v>
      </c>
    </row>
    <row r="962" spans="1:9" x14ac:dyDescent="0.25">
      <c r="A962" t="s">
        <v>12077</v>
      </c>
      <c r="B962">
        <v>75450307</v>
      </c>
      <c r="C962" t="s">
        <v>16</v>
      </c>
      <c r="D962" t="s">
        <v>16</v>
      </c>
      <c r="E962" t="s">
        <v>16</v>
      </c>
      <c r="F962" t="s">
        <v>16</v>
      </c>
      <c r="G962" t="s">
        <v>11930</v>
      </c>
      <c r="H962">
        <v>1</v>
      </c>
      <c r="I962" t="s">
        <v>12583</v>
      </c>
    </row>
    <row r="963" spans="1:9" x14ac:dyDescent="0.25">
      <c r="A963" t="s">
        <v>12078</v>
      </c>
      <c r="B963">
        <v>75450307</v>
      </c>
      <c r="C963" t="s">
        <v>16</v>
      </c>
      <c r="D963" t="s">
        <v>16</v>
      </c>
      <c r="E963" t="s">
        <v>16</v>
      </c>
      <c r="F963" t="s">
        <v>16</v>
      </c>
      <c r="G963" t="s">
        <v>11930</v>
      </c>
      <c r="H963">
        <v>1</v>
      </c>
      <c r="I963" t="s">
        <v>12583</v>
      </c>
    </row>
    <row r="964" spans="1:9" x14ac:dyDescent="0.25">
      <c r="A964" t="s">
        <v>12082</v>
      </c>
      <c r="B964">
        <v>74842524</v>
      </c>
      <c r="C964" t="s">
        <v>16</v>
      </c>
      <c r="D964" t="s">
        <v>16</v>
      </c>
      <c r="E964" t="s">
        <v>16</v>
      </c>
      <c r="F964" t="s">
        <v>16</v>
      </c>
      <c r="G964" t="s">
        <v>6414</v>
      </c>
      <c r="H964">
        <v>1</v>
      </c>
      <c r="I964" t="s">
        <v>6556</v>
      </c>
    </row>
    <row r="965" spans="1:9" x14ac:dyDescent="0.25">
      <c r="A965" t="s">
        <v>12083</v>
      </c>
      <c r="B965">
        <v>74842524</v>
      </c>
      <c r="C965" t="s">
        <v>16</v>
      </c>
      <c r="D965" t="s">
        <v>16</v>
      </c>
      <c r="E965" t="s">
        <v>16</v>
      </c>
      <c r="F965" t="s">
        <v>16</v>
      </c>
      <c r="G965" t="s">
        <v>6414</v>
      </c>
      <c r="H965">
        <v>1</v>
      </c>
      <c r="I965" t="s">
        <v>6556</v>
      </c>
    </row>
    <row r="966" spans="1:9" x14ac:dyDescent="0.25">
      <c r="A966" t="s">
        <v>12085</v>
      </c>
      <c r="B966">
        <v>74842524</v>
      </c>
      <c r="C966" t="s">
        <v>16</v>
      </c>
      <c r="D966" t="s">
        <v>16</v>
      </c>
      <c r="E966" t="s">
        <v>16</v>
      </c>
      <c r="F966" t="s">
        <v>16</v>
      </c>
      <c r="G966" t="s">
        <v>6414</v>
      </c>
      <c r="H966">
        <v>1</v>
      </c>
      <c r="I966" t="s">
        <v>6556</v>
      </c>
    </row>
    <row r="967" spans="1:9" x14ac:dyDescent="0.25">
      <c r="A967" t="s">
        <v>12104</v>
      </c>
      <c r="B967">
        <v>74842524</v>
      </c>
      <c r="C967" t="s">
        <v>16</v>
      </c>
      <c r="D967" t="s">
        <v>16</v>
      </c>
      <c r="E967" t="s">
        <v>16</v>
      </c>
      <c r="F967" t="s">
        <v>16</v>
      </c>
      <c r="G967" t="s">
        <v>6414</v>
      </c>
      <c r="H967">
        <v>1</v>
      </c>
      <c r="I967" t="s">
        <v>6556</v>
      </c>
    </row>
    <row r="968" spans="1:9" x14ac:dyDescent="0.25">
      <c r="A968" t="s">
        <v>11613</v>
      </c>
      <c r="B968">
        <v>74842524</v>
      </c>
      <c r="C968" t="s">
        <v>16</v>
      </c>
      <c r="D968" t="s">
        <v>16</v>
      </c>
      <c r="E968" t="s">
        <v>16</v>
      </c>
      <c r="F968" t="s">
        <v>16</v>
      </c>
      <c r="G968" t="s">
        <v>6414</v>
      </c>
      <c r="H968">
        <v>1</v>
      </c>
      <c r="I968" t="s">
        <v>6556</v>
      </c>
    </row>
    <row r="969" spans="1:9" x14ac:dyDescent="0.25">
      <c r="A969" t="s">
        <v>11609</v>
      </c>
      <c r="B969">
        <v>74842524</v>
      </c>
      <c r="C969" t="s">
        <v>16</v>
      </c>
      <c r="D969" t="s">
        <v>16</v>
      </c>
      <c r="E969" t="s">
        <v>16</v>
      </c>
      <c r="F969" t="s">
        <v>16</v>
      </c>
      <c r="G969" t="s">
        <v>6414</v>
      </c>
      <c r="H969">
        <v>1</v>
      </c>
      <c r="I969" t="s">
        <v>6556</v>
      </c>
    </row>
    <row r="970" spans="1:9" x14ac:dyDescent="0.25">
      <c r="A970" t="s">
        <v>11610</v>
      </c>
      <c r="B970">
        <v>74842524</v>
      </c>
      <c r="C970" t="s">
        <v>16</v>
      </c>
      <c r="D970" t="s">
        <v>16</v>
      </c>
      <c r="E970" t="s">
        <v>16</v>
      </c>
      <c r="F970" t="s">
        <v>16</v>
      </c>
      <c r="G970" t="s">
        <v>6414</v>
      </c>
      <c r="H970">
        <v>1</v>
      </c>
      <c r="I970" t="s">
        <v>6556</v>
      </c>
    </row>
    <row r="971" spans="1:9" x14ac:dyDescent="0.25">
      <c r="A971" t="s">
        <v>11611</v>
      </c>
      <c r="B971">
        <v>74842524</v>
      </c>
      <c r="C971" t="s">
        <v>16</v>
      </c>
      <c r="D971" t="s">
        <v>16</v>
      </c>
      <c r="E971" t="s">
        <v>16</v>
      </c>
      <c r="F971" t="s">
        <v>16</v>
      </c>
      <c r="G971" t="s">
        <v>6414</v>
      </c>
      <c r="H971">
        <v>1</v>
      </c>
      <c r="I971" t="s">
        <v>6556</v>
      </c>
    </row>
    <row r="972" spans="1:9" x14ac:dyDescent="0.25">
      <c r="A972" t="s">
        <v>11614</v>
      </c>
      <c r="B972">
        <v>74842524</v>
      </c>
      <c r="C972" t="s">
        <v>16</v>
      </c>
      <c r="D972" t="s">
        <v>16</v>
      </c>
      <c r="E972" t="s">
        <v>16</v>
      </c>
      <c r="F972" t="s">
        <v>16</v>
      </c>
      <c r="G972" t="s">
        <v>6414</v>
      </c>
      <c r="H972">
        <v>1</v>
      </c>
      <c r="I972" t="s">
        <v>6556</v>
      </c>
    </row>
    <row r="973" spans="1:9" x14ac:dyDescent="0.25">
      <c r="A973" t="s">
        <v>11612</v>
      </c>
      <c r="B973">
        <v>74842524</v>
      </c>
      <c r="C973" t="s">
        <v>16</v>
      </c>
      <c r="D973" t="s">
        <v>16</v>
      </c>
      <c r="E973" t="s">
        <v>16</v>
      </c>
      <c r="F973" t="s">
        <v>16</v>
      </c>
      <c r="G973" t="s">
        <v>6414</v>
      </c>
      <c r="H973">
        <v>1</v>
      </c>
      <c r="I973" t="s">
        <v>6556</v>
      </c>
    </row>
    <row r="974" spans="1:9" x14ac:dyDescent="0.25">
      <c r="A974" t="s">
        <v>11892</v>
      </c>
      <c r="B974">
        <v>22902543</v>
      </c>
      <c r="C974" t="s">
        <v>16</v>
      </c>
      <c r="D974" t="s">
        <v>16</v>
      </c>
      <c r="E974" t="s">
        <v>16</v>
      </c>
      <c r="F974" t="s">
        <v>16</v>
      </c>
      <c r="G974" t="s">
        <v>11893</v>
      </c>
      <c r="H974">
        <v>1</v>
      </c>
      <c r="I974" t="s">
        <v>12600</v>
      </c>
    </row>
    <row r="975" spans="1:9" x14ac:dyDescent="0.25">
      <c r="A975" t="s">
        <v>3455</v>
      </c>
      <c r="B975">
        <v>75421677</v>
      </c>
      <c r="C975" t="s">
        <v>16</v>
      </c>
      <c r="D975" t="s">
        <v>16</v>
      </c>
      <c r="E975" t="s">
        <v>16</v>
      </c>
      <c r="F975" t="s">
        <v>16</v>
      </c>
      <c r="G975" t="s">
        <v>3368</v>
      </c>
      <c r="H975">
        <v>2</v>
      </c>
      <c r="I975" t="s">
        <v>4892</v>
      </c>
    </row>
    <row r="976" spans="1:9" x14ac:dyDescent="0.25">
      <c r="A976" t="s">
        <v>11468</v>
      </c>
      <c r="B976">
        <v>75577000</v>
      </c>
      <c r="C976" t="s">
        <v>16</v>
      </c>
      <c r="D976" t="s">
        <v>16</v>
      </c>
      <c r="E976" t="s">
        <v>16</v>
      </c>
      <c r="F976" t="s">
        <v>16</v>
      </c>
      <c r="G976" t="s">
        <v>3759</v>
      </c>
      <c r="H976">
        <v>1</v>
      </c>
      <c r="I976" t="s">
        <v>4898</v>
      </c>
    </row>
    <row r="977" spans="1:9" x14ac:dyDescent="0.25">
      <c r="A977" t="s">
        <v>11469</v>
      </c>
      <c r="B977">
        <v>75577000</v>
      </c>
      <c r="C977" t="s">
        <v>16</v>
      </c>
      <c r="D977" t="s">
        <v>16</v>
      </c>
      <c r="E977" t="s">
        <v>16</v>
      </c>
      <c r="F977" t="s">
        <v>16</v>
      </c>
      <c r="G977" t="s">
        <v>3759</v>
      </c>
      <c r="H977">
        <v>1</v>
      </c>
      <c r="I977" t="s">
        <v>4898</v>
      </c>
    </row>
    <row r="978" spans="1:9" x14ac:dyDescent="0.25">
      <c r="A978" t="s">
        <v>11463</v>
      </c>
      <c r="B978">
        <v>75577000</v>
      </c>
      <c r="C978" t="s">
        <v>16</v>
      </c>
      <c r="D978" t="s">
        <v>16</v>
      </c>
      <c r="E978" t="s">
        <v>16</v>
      </c>
      <c r="F978" t="s">
        <v>16</v>
      </c>
      <c r="G978" t="s">
        <v>3759</v>
      </c>
      <c r="H978">
        <v>1</v>
      </c>
      <c r="I978" t="s">
        <v>4898</v>
      </c>
    </row>
    <row r="979" spans="1:9" x14ac:dyDescent="0.25">
      <c r="A979" t="s">
        <v>11464</v>
      </c>
      <c r="B979">
        <v>75577000</v>
      </c>
      <c r="C979" t="s">
        <v>16</v>
      </c>
      <c r="D979" t="s">
        <v>16</v>
      </c>
      <c r="E979" t="s">
        <v>16</v>
      </c>
      <c r="F979" t="s">
        <v>16</v>
      </c>
      <c r="G979" t="s">
        <v>3759</v>
      </c>
      <c r="H979">
        <v>1</v>
      </c>
      <c r="I979" t="s">
        <v>4898</v>
      </c>
    </row>
    <row r="980" spans="1:9" x14ac:dyDescent="0.25">
      <c r="A980" t="s">
        <v>11465</v>
      </c>
      <c r="B980">
        <v>75577000</v>
      </c>
      <c r="C980" t="s">
        <v>16</v>
      </c>
      <c r="D980" t="s">
        <v>16</v>
      </c>
      <c r="E980" t="s">
        <v>16</v>
      </c>
      <c r="F980" t="s">
        <v>16</v>
      </c>
      <c r="G980" t="s">
        <v>3759</v>
      </c>
      <c r="H980">
        <v>1</v>
      </c>
      <c r="I980" t="s">
        <v>4898</v>
      </c>
    </row>
    <row r="981" spans="1:9" x14ac:dyDescent="0.25">
      <c r="A981" t="s">
        <v>11470</v>
      </c>
      <c r="B981">
        <v>75577000</v>
      </c>
      <c r="C981" t="s">
        <v>16</v>
      </c>
      <c r="D981" t="s">
        <v>16</v>
      </c>
      <c r="E981" t="s">
        <v>16</v>
      </c>
      <c r="F981" t="s">
        <v>16</v>
      </c>
      <c r="G981" t="s">
        <v>3759</v>
      </c>
      <c r="H981">
        <v>1</v>
      </c>
      <c r="I981" t="s">
        <v>4898</v>
      </c>
    </row>
    <row r="982" spans="1:9" x14ac:dyDescent="0.25">
      <c r="A982" t="s">
        <v>11466</v>
      </c>
      <c r="B982">
        <v>75577000</v>
      </c>
      <c r="C982" t="s">
        <v>16</v>
      </c>
      <c r="D982" t="s">
        <v>16</v>
      </c>
      <c r="E982" t="s">
        <v>16</v>
      </c>
      <c r="F982" t="s">
        <v>16</v>
      </c>
      <c r="G982" t="s">
        <v>3759</v>
      </c>
      <c r="H982">
        <v>1</v>
      </c>
      <c r="I982" t="s">
        <v>4898</v>
      </c>
    </row>
    <row r="983" spans="1:9" x14ac:dyDescent="0.25">
      <c r="A983" t="s">
        <v>11467</v>
      </c>
      <c r="B983">
        <v>75577000</v>
      </c>
      <c r="C983" t="s">
        <v>16</v>
      </c>
      <c r="D983" t="s">
        <v>16</v>
      </c>
      <c r="E983" t="s">
        <v>16</v>
      </c>
      <c r="F983" t="s">
        <v>16</v>
      </c>
      <c r="G983" t="s">
        <v>3759</v>
      </c>
      <c r="H983">
        <v>1</v>
      </c>
      <c r="I983" t="s">
        <v>4898</v>
      </c>
    </row>
    <row r="984" spans="1:9" x14ac:dyDescent="0.25">
      <c r="A984" t="s">
        <v>11471</v>
      </c>
      <c r="B984">
        <v>75577000</v>
      </c>
      <c r="C984" t="s">
        <v>16</v>
      </c>
      <c r="D984" t="s">
        <v>16</v>
      </c>
      <c r="E984" t="s">
        <v>16</v>
      </c>
      <c r="F984" t="s">
        <v>16</v>
      </c>
      <c r="G984" t="s">
        <v>3759</v>
      </c>
      <c r="H984">
        <v>1</v>
      </c>
      <c r="I984" t="s">
        <v>4898</v>
      </c>
    </row>
    <row r="985" spans="1:9" x14ac:dyDescent="0.25">
      <c r="A985" t="s">
        <v>10757</v>
      </c>
      <c r="B985">
        <v>74842524</v>
      </c>
      <c r="C985" t="s">
        <v>16</v>
      </c>
      <c r="D985" t="s">
        <v>16</v>
      </c>
      <c r="E985" t="s">
        <v>16</v>
      </c>
      <c r="F985" t="s">
        <v>16</v>
      </c>
      <c r="G985" t="s">
        <v>6414</v>
      </c>
      <c r="H985">
        <v>1</v>
      </c>
      <c r="I985" t="s">
        <v>6556</v>
      </c>
    </row>
    <row r="986" spans="1:9" x14ac:dyDescent="0.25">
      <c r="A986" t="s">
        <v>10758</v>
      </c>
      <c r="B986">
        <v>74842524</v>
      </c>
      <c r="C986" t="s">
        <v>16</v>
      </c>
      <c r="D986" t="s">
        <v>16</v>
      </c>
      <c r="E986" t="s">
        <v>16</v>
      </c>
      <c r="F986" t="s">
        <v>16</v>
      </c>
      <c r="G986" t="s">
        <v>6414</v>
      </c>
      <c r="H986">
        <v>1</v>
      </c>
      <c r="I986" t="s">
        <v>6556</v>
      </c>
    </row>
    <row r="987" spans="1:9" x14ac:dyDescent="0.25">
      <c r="A987" t="s">
        <v>10759</v>
      </c>
      <c r="B987">
        <v>75421677</v>
      </c>
      <c r="C987" t="s">
        <v>16</v>
      </c>
      <c r="D987" t="s">
        <v>16</v>
      </c>
      <c r="E987" t="s">
        <v>16</v>
      </c>
      <c r="F987" t="s">
        <v>16</v>
      </c>
      <c r="G987" t="s">
        <v>3368</v>
      </c>
      <c r="H987">
        <v>1</v>
      </c>
      <c r="I987" t="s">
        <v>4892</v>
      </c>
    </row>
    <row r="988" spans="1:9" x14ac:dyDescent="0.25">
      <c r="A988" t="s">
        <v>10755</v>
      </c>
      <c r="B988">
        <v>74842524</v>
      </c>
      <c r="C988" t="s">
        <v>16</v>
      </c>
      <c r="D988" t="s">
        <v>16</v>
      </c>
      <c r="E988" t="s">
        <v>16</v>
      </c>
      <c r="F988" t="s">
        <v>16</v>
      </c>
      <c r="G988" t="s">
        <v>6414</v>
      </c>
      <c r="H988">
        <v>1</v>
      </c>
      <c r="I988" t="s">
        <v>6556</v>
      </c>
    </row>
    <row r="989" spans="1:9" x14ac:dyDescent="0.25">
      <c r="A989" t="s">
        <v>10756</v>
      </c>
      <c r="B989">
        <v>74842524</v>
      </c>
      <c r="C989" t="s">
        <v>16</v>
      </c>
      <c r="D989" t="s">
        <v>16</v>
      </c>
      <c r="E989" t="s">
        <v>16</v>
      </c>
      <c r="F989" t="s">
        <v>16</v>
      </c>
      <c r="G989" t="s">
        <v>6414</v>
      </c>
      <c r="H989">
        <v>1</v>
      </c>
      <c r="I989" t="s">
        <v>6556</v>
      </c>
    </row>
    <row r="990" spans="1:9" x14ac:dyDescent="0.25">
      <c r="A990" t="s">
        <v>10667</v>
      </c>
      <c r="B990">
        <v>75421677</v>
      </c>
      <c r="C990" t="s">
        <v>16</v>
      </c>
      <c r="D990" t="s">
        <v>16</v>
      </c>
      <c r="E990" t="s">
        <v>16</v>
      </c>
      <c r="F990" t="s">
        <v>16</v>
      </c>
      <c r="G990" t="s">
        <v>3368</v>
      </c>
      <c r="H990">
        <v>1</v>
      </c>
      <c r="I990" t="s">
        <v>4892</v>
      </c>
    </row>
    <row r="991" spans="1:9" x14ac:dyDescent="0.25">
      <c r="A991" t="s">
        <v>10668</v>
      </c>
      <c r="B991">
        <v>75421677</v>
      </c>
      <c r="C991" t="s">
        <v>16</v>
      </c>
      <c r="D991" t="s">
        <v>16</v>
      </c>
      <c r="E991" t="s">
        <v>16</v>
      </c>
      <c r="F991" t="s">
        <v>16</v>
      </c>
      <c r="G991" t="s">
        <v>3368</v>
      </c>
      <c r="H991">
        <v>1</v>
      </c>
      <c r="I991" t="s">
        <v>4892</v>
      </c>
    </row>
    <row r="992" spans="1:9" x14ac:dyDescent="0.25">
      <c r="A992" t="s">
        <v>10842</v>
      </c>
      <c r="B992">
        <v>75125651</v>
      </c>
      <c r="C992" t="s">
        <v>16</v>
      </c>
      <c r="D992" t="s">
        <v>16</v>
      </c>
      <c r="E992" t="s">
        <v>16</v>
      </c>
      <c r="F992" t="s">
        <v>16</v>
      </c>
      <c r="G992" t="s">
        <v>10843</v>
      </c>
      <c r="H992">
        <v>1</v>
      </c>
      <c r="I992" t="s">
        <v>12601</v>
      </c>
    </row>
    <row r="993" spans="1:9" x14ac:dyDescent="0.25">
      <c r="A993" t="s">
        <v>10844</v>
      </c>
      <c r="B993">
        <v>75125651</v>
      </c>
      <c r="C993" t="s">
        <v>16</v>
      </c>
      <c r="D993" t="s">
        <v>16</v>
      </c>
      <c r="E993" t="s">
        <v>16</v>
      </c>
      <c r="F993" t="s">
        <v>16</v>
      </c>
      <c r="G993" t="s">
        <v>10843</v>
      </c>
      <c r="H993">
        <v>1</v>
      </c>
      <c r="I993" t="s">
        <v>12601</v>
      </c>
    </row>
    <row r="994" spans="1:9" x14ac:dyDescent="0.25">
      <c r="A994" t="s">
        <v>11395</v>
      </c>
      <c r="B994">
        <v>75211816</v>
      </c>
      <c r="C994" t="s">
        <v>16</v>
      </c>
      <c r="D994" t="s">
        <v>16</v>
      </c>
      <c r="E994" t="s">
        <v>16</v>
      </c>
      <c r="F994" t="s">
        <v>16</v>
      </c>
      <c r="G994" t="s">
        <v>11396</v>
      </c>
      <c r="H994">
        <v>1</v>
      </c>
      <c r="I994" t="s">
        <v>12602</v>
      </c>
    </row>
    <row r="995" spans="1:9" x14ac:dyDescent="0.25">
      <c r="A995" t="s">
        <v>2537</v>
      </c>
      <c r="B995">
        <v>74762273</v>
      </c>
      <c r="C995" t="s">
        <v>16</v>
      </c>
      <c r="D995" t="s">
        <v>16</v>
      </c>
      <c r="E995" t="s">
        <v>16</v>
      </c>
      <c r="F995" t="s">
        <v>16</v>
      </c>
      <c r="G995" t="s">
        <v>154</v>
      </c>
      <c r="H995">
        <v>1</v>
      </c>
      <c r="I995" t="s">
        <v>4887</v>
      </c>
    </row>
    <row r="996" spans="1:9" x14ac:dyDescent="0.25">
      <c r="A996" t="s">
        <v>2590</v>
      </c>
      <c r="B996">
        <v>74762273</v>
      </c>
      <c r="C996" t="s">
        <v>16</v>
      </c>
      <c r="D996" t="s">
        <v>16</v>
      </c>
      <c r="E996" t="s">
        <v>16</v>
      </c>
      <c r="F996" t="s">
        <v>16</v>
      </c>
      <c r="G996" t="s">
        <v>154</v>
      </c>
      <c r="H996">
        <v>1</v>
      </c>
      <c r="I996" t="s">
        <v>4887</v>
      </c>
    </row>
    <row r="997" spans="1:9" x14ac:dyDescent="0.25">
      <c r="A997" t="s">
        <v>2556</v>
      </c>
      <c r="B997">
        <v>74762273</v>
      </c>
      <c r="C997" t="s">
        <v>16</v>
      </c>
      <c r="D997" t="s">
        <v>16</v>
      </c>
      <c r="E997" t="s">
        <v>16</v>
      </c>
      <c r="F997" t="s">
        <v>16</v>
      </c>
      <c r="G997" t="s">
        <v>154</v>
      </c>
      <c r="H997">
        <v>1</v>
      </c>
      <c r="I997" t="s">
        <v>4887</v>
      </c>
    </row>
    <row r="998" spans="1:9" x14ac:dyDescent="0.25">
      <c r="A998" t="s">
        <v>8887</v>
      </c>
      <c r="B998">
        <v>74762273</v>
      </c>
      <c r="C998" t="s">
        <v>16</v>
      </c>
      <c r="D998" t="s">
        <v>16</v>
      </c>
      <c r="E998" t="s">
        <v>16</v>
      </c>
      <c r="F998" t="s">
        <v>16</v>
      </c>
      <c r="G998" t="s">
        <v>154</v>
      </c>
      <c r="H998">
        <v>1</v>
      </c>
      <c r="I998" t="s">
        <v>4887</v>
      </c>
    </row>
    <row r="999" spans="1:9" x14ac:dyDescent="0.25">
      <c r="A999" t="s">
        <v>11086</v>
      </c>
      <c r="B999">
        <v>75577000</v>
      </c>
      <c r="C999" t="s">
        <v>16</v>
      </c>
      <c r="D999" t="s">
        <v>16</v>
      </c>
      <c r="E999" t="s">
        <v>16</v>
      </c>
      <c r="F999" t="s">
        <v>16</v>
      </c>
      <c r="G999" t="s">
        <v>3759</v>
      </c>
      <c r="H999">
        <v>1</v>
      </c>
      <c r="I999" t="s">
        <v>4898</v>
      </c>
    </row>
    <row r="1000" spans="1:9" x14ac:dyDescent="0.25">
      <c r="A1000" t="s">
        <v>3530</v>
      </c>
      <c r="B1000">
        <v>75421677</v>
      </c>
      <c r="C1000" t="s">
        <v>16</v>
      </c>
      <c r="D1000" t="s">
        <v>16</v>
      </c>
      <c r="E1000" t="s">
        <v>16</v>
      </c>
      <c r="F1000" t="s">
        <v>16</v>
      </c>
      <c r="G1000" t="s">
        <v>3368</v>
      </c>
      <c r="H1000">
        <v>2</v>
      </c>
      <c r="I1000" t="s">
        <v>4892</v>
      </c>
    </row>
    <row r="1001" spans="1:9" x14ac:dyDescent="0.25">
      <c r="A1001" t="s">
        <v>3531</v>
      </c>
      <c r="B1001">
        <v>75421677</v>
      </c>
      <c r="C1001" t="s">
        <v>16</v>
      </c>
      <c r="D1001" t="s">
        <v>16</v>
      </c>
      <c r="E1001" t="s">
        <v>16</v>
      </c>
      <c r="F1001" t="s">
        <v>16</v>
      </c>
      <c r="G1001" t="s">
        <v>3368</v>
      </c>
      <c r="H1001">
        <v>2</v>
      </c>
      <c r="I1001" t="s">
        <v>4892</v>
      </c>
    </row>
    <row r="1002" spans="1:9" x14ac:dyDescent="0.25">
      <c r="A1002" t="s">
        <v>3532</v>
      </c>
      <c r="B1002">
        <v>75421677</v>
      </c>
      <c r="C1002" t="s">
        <v>16</v>
      </c>
      <c r="D1002" t="s">
        <v>16</v>
      </c>
      <c r="E1002" t="s">
        <v>16</v>
      </c>
      <c r="F1002" t="s">
        <v>16</v>
      </c>
      <c r="G1002" t="s">
        <v>3368</v>
      </c>
      <c r="H1002">
        <v>2</v>
      </c>
      <c r="I1002" t="s">
        <v>4892</v>
      </c>
    </row>
    <row r="1003" spans="1:9" x14ac:dyDescent="0.25">
      <c r="A1003" t="s">
        <v>2664</v>
      </c>
      <c r="B1003">
        <v>74762273</v>
      </c>
      <c r="C1003" t="s">
        <v>16</v>
      </c>
      <c r="D1003" t="s">
        <v>16</v>
      </c>
      <c r="E1003" t="s">
        <v>16</v>
      </c>
      <c r="F1003" t="s">
        <v>16</v>
      </c>
      <c r="G1003" t="s">
        <v>154</v>
      </c>
      <c r="H1003">
        <v>1</v>
      </c>
      <c r="I1003" t="s">
        <v>4887</v>
      </c>
    </row>
    <row r="1004" spans="1:9" x14ac:dyDescent="0.25">
      <c r="A1004" t="s">
        <v>4469</v>
      </c>
      <c r="B1004">
        <v>75169029</v>
      </c>
      <c r="C1004" t="s">
        <v>16</v>
      </c>
      <c r="D1004" t="s">
        <v>16</v>
      </c>
      <c r="E1004" t="s">
        <v>16</v>
      </c>
      <c r="F1004" t="s">
        <v>16</v>
      </c>
      <c r="G1004" t="s">
        <v>4470</v>
      </c>
      <c r="H1004">
        <v>1</v>
      </c>
      <c r="I1004" t="s">
        <v>4916</v>
      </c>
    </row>
    <row r="1005" spans="1:9" x14ac:dyDescent="0.25">
      <c r="A1005" t="s">
        <v>14186</v>
      </c>
      <c r="B1005">
        <v>74762273</v>
      </c>
      <c r="C1005" t="s">
        <v>16</v>
      </c>
      <c r="D1005" t="s">
        <v>16</v>
      </c>
      <c r="E1005" t="s">
        <v>16</v>
      </c>
      <c r="F1005" t="s">
        <v>16</v>
      </c>
      <c r="G1005" t="s">
        <v>154</v>
      </c>
      <c r="H1005">
        <v>1</v>
      </c>
      <c r="I1005" t="s">
        <v>4887</v>
      </c>
    </row>
    <row r="1006" spans="1:9" x14ac:dyDescent="0.25">
      <c r="A1006" t="s">
        <v>3463</v>
      </c>
      <c r="B1006">
        <v>75421677</v>
      </c>
      <c r="C1006" t="s">
        <v>16</v>
      </c>
      <c r="D1006" t="s">
        <v>16</v>
      </c>
      <c r="E1006" t="s">
        <v>16</v>
      </c>
      <c r="F1006" t="s">
        <v>16</v>
      </c>
      <c r="G1006" t="s">
        <v>3368</v>
      </c>
      <c r="H1006">
        <v>1</v>
      </c>
      <c r="I1006" t="s">
        <v>4892</v>
      </c>
    </row>
    <row r="1007" spans="1:9" x14ac:dyDescent="0.25">
      <c r="A1007" t="s">
        <v>3464</v>
      </c>
      <c r="B1007">
        <v>75421677</v>
      </c>
      <c r="C1007" t="s">
        <v>16</v>
      </c>
      <c r="D1007" t="s">
        <v>16</v>
      </c>
      <c r="E1007" t="s">
        <v>16</v>
      </c>
      <c r="F1007" t="s">
        <v>16</v>
      </c>
      <c r="G1007" t="s">
        <v>3368</v>
      </c>
      <c r="H1007">
        <v>1</v>
      </c>
      <c r="I1007" t="s">
        <v>4892</v>
      </c>
    </row>
    <row r="1008" spans="1:9" x14ac:dyDescent="0.25">
      <c r="A1008" t="s">
        <v>2666</v>
      </c>
      <c r="B1008">
        <v>74842524</v>
      </c>
      <c r="C1008" t="s">
        <v>16</v>
      </c>
      <c r="D1008" t="s">
        <v>16</v>
      </c>
      <c r="E1008" t="s">
        <v>16</v>
      </c>
      <c r="F1008" t="s">
        <v>16</v>
      </c>
      <c r="G1008" t="s">
        <v>6414</v>
      </c>
      <c r="H1008">
        <v>1</v>
      </c>
      <c r="I1008" t="s">
        <v>6556</v>
      </c>
    </row>
    <row r="1009" spans="1:9" x14ac:dyDescent="0.25">
      <c r="A1009" t="s">
        <v>5268</v>
      </c>
      <c r="B1009">
        <v>74661378</v>
      </c>
      <c r="C1009" t="s">
        <v>16</v>
      </c>
      <c r="D1009" t="s">
        <v>16</v>
      </c>
      <c r="E1009" t="s">
        <v>16</v>
      </c>
      <c r="F1009" t="s">
        <v>16</v>
      </c>
      <c r="G1009" t="s">
        <v>2524</v>
      </c>
      <c r="H1009">
        <v>1</v>
      </c>
      <c r="I1009" t="s">
        <v>4910</v>
      </c>
    </row>
    <row r="1010" spans="1:9" x14ac:dyDescent="0.25">
      <c r="A1010" t="s">
        <v>5342</v>
      </c>
      <c r="B1010">
        <v>75421677</v>
      </c>
      <c r="C1010" t="s">
        <v>16</v>
      </c>
      <c r="D1010" t="s">
        <v>16</v>
      </c>
      <c r="E1010" t="s">
        <v>16</v>
      </c>
      <c r="F1010" t="s">
        <v>16</v>
      </c>
      <c r="G1010" t="s">
        <v>3368</v>
      </c>
      <c r="H1010">
        <v>1</v>
      </c>
      <c r="I1010" t="s">
        <v>4892</v>
      </c>
    </row>
    <row r="1011" spans="1:9" x14ac:dyDescent="0.25">
      <c r="A1011" t="s">
        <v>7174</v>
      </c>
      <c r="B1011">
        <v>75381811</v>
      </c>
      <c r="C1011" t="s">
        <v>16</v>
      </c>
      <c r="D1011" t="s">
        <v>16</v>
      </c>
      <c r="E1011" t="s">
        <v>16</v>
      </c>
      <c r="F1011" t="s">
        <v>16</v>
      </c>
      <c r="G1011" t="s">
        <v>7175</v>
      </c>
      <c r="H1011">
        <v>1</v>
      </c>
      <c r="I1011" t="s">
        <v>7252</v>
      </c>
    </row>
    <row r="1012" spans="1:9" x14ac:dyDescent="0.25">
      <c r="A1012" t="s">
        <v>7734</v>
      </c>
      <c r="B1012">
        <v>97119222</v>
      </c>
      <c r="C1012" t="s">
        <v>16</v>
      </c>
      <c r="D1012" t="s">
        <v>16</v>
      </c>
      <c r="E1012" t="s">
        <v>16</v>
      </c>
      <c r="F1012" t="s">
        <v>16</v>
      </c>
      <c r="G1012" t="s">
        <v>7735</v>
      </c>
      <c r="H1012">
        <v>1</v>
      </c>
      <c r="I1012" t="s">
        <v>7759</v>
      </c>
    </row>
    <row r="1013" spans="1:9" x14ac:dyDescent="0.25">
      <c r="A1013" t="s">
        <v>3878</v>
      </c>
      <c r="B1013">
        <v>86228644</v>
      </c>
      <c r="C1013" t="s">
        <v>16</v>
      </c>
      <c r="D1013" t="s">
        <v>16</v>
      </c>
      <c r="E1013" t="s">
        <v>16</v>
      </c>
      <c r="F1013" t="s">
        <v>16</v>
      </c>
      <c r="G1013" t="s">
        <v>2440</v>
      </c>
      <c r="H1013">
        <v>1</v>
      </c>
      <c r="I1013" t="s">
        <v>4897</v>
      </c>
    </row>
    <row r="1014" spans="1:9" x14ac:dyDescent="0.25">
      <c r="A1014" t="s">
        <v>3879</v>
      </c>
      <c r="B1014">
        <v>86228644</v>
      </c>
      <c r="C1014" t="s">
        <v>16</v>
      </c>
      <c r="D1014" t="s">
        <v>16</v>
      </c>
      <c r="E1014" t="s">
        <v>16</v>
      </c>
      <c r="F1014" t="s">
        <v>16</v>
      </c>
      <c r="G1014" t="s">
        <v>2440</v>
      </c>
      <c r="H1014">
        <v>1</v>
      </c>
      <c r="I1014" t="s">
        <v>4897</v>
      </c>
    </row>
    <row r="1015" spans="1:9" x14ac:dyDescent="0.25">
      <c r="A1015" t="s">
        <v>3959</v>
      </c>
      <c r="B1015">
        <v>86824366</v>
      </c>
      <c r="C1015" t="s">
        <v>16</v>
      </c>
      <c r="D1015" t="s">
        <v>16</v>
      </c>
      <c r="E1015" t="s">
        <v>16</v>
      </c>
      <c r="F1015" t="s">
        <v>16</v>
      </c>
      <c r="G1015" t="s">
        <v>4010</v>
      </c>
      <c r="H1015">
        <v>1</v>
      </c>
      <c r="I1015" t="s">
        <v>4917</v>
      </c>
    </row>
    <row r="1016" spans="1:9" x14ac:dyDescent="0.25">
      <c r="A1016" t="s">
        <v>2438</v>
      </c>
      <c r="B1016">
        <v>75624950</v>
      </c>
      <c r="C1016" t="s">
        <v>16</v>
      </c>
      <c r="D1016" t="s">
        <v>16</v>
      </c>
      <c r="E1016" t="s">
        <v>16</v>
      </c>
      <c r="F1016" t="s">
        <v>16</v>
      </c>
      <c r="G1016" t="s">
        <v>13948</v>
      </c>
      <c r="H1016">
        <v>1</v>
      </c>
      <c r="I1016" t="s">
        <v>15585</v>
      </c>
    </row>
    <row r="1017" spans="1:9" x14ac:dyDescent="0.25">
      <c r="A1017" t="s">
        <v>2439</v>
      </c>
      <c r="B1017">
        <v>75624950</v>
      </c>
      <c r="C1017" t="s">
        <v>16</v>
      </c>
      <c r="D1017" t="s">
        <v>16</v>
      </c>
      <c r="E1017" t="s">
        <v>16</v>
      </c>
      <c r="F1017" t="s">
        <v>16</v>
      </c>
      <c r="G1017" t="s">
        <v>13948</v>
      </c>
      <c r="H1017">
        <v>1</v>
      </c>
      <c r="I1017" t="s">
        <v>15585</v>
      </c>
    </row>
    <row r="1018" spans="1:9" x14ac:dyDescent="0.25">
      <c r="A1018" t="s">
        <v>2433</v>
      </c>
      <c r="B1018">
        <v>75624950</v>
      </c>
      <c r="C1018" t="s">
        <v>16</v>
      </c>
      <c r="D1018" t="s">
        <v>16</v>
      </c>
      <c r="E1018" t="s">
        <v>16</v>
      </c>
      <c r="F1018" t="s">
        <v>16</v>
      </c>
      <c r="G1018" t="s">
        <v>13948</v>
      </c>
      <c r="H1018">
        <v>1</v>
      </c>
      <c r="I1018" t="s">
        <v>15585</v>
      </c>
    </row>
    <row r="1019" spans="1:9" x14ac:dyDescent="0.25">
      <c r="A1019" t="s">
        <v>2434</v>
      </c>
      <c r="B1019">
        <v>75624950</v>
      </c>
      <c r="C1019" t="s">
        <v>16</v>
      </c>
      <c r="D1019" t="s">
        <v>16</v>
      </c>
      <c r="E1019" t="s">
        <v>16</v>
      </c>
      <c r="F1019" t="s">
        <v>16</v>
      </c>
      <c r="G1019" t="s">
        <v>13948</v>
      </c>
      <c r="H1019">
        <v>1</v>
      </c>
      <c r="I1019" t="s">
        <v>15585</v>
      </c>
    </row>
    <row r="1020" spans="1:9" x14ac:dyDescent="0.25">
      <c r="A1020" t="s">
        <v>2435</v>
      </c>
      <c r="B1020">
        <v>75624950</v>
      </c>
      <c r="C1020" t="s">
        <v>16</v>
      </c>
      <c r="D1020" t="s">
        <v>16</v>
      </c>
      <c r="E1020" t="s">
        <v>16</v>
      </c>
      <c r="F1020" t="s">
        <v>16</v>
      </c>
      <c r="G1020" t="s">
        <v>13948</v>
      </c>
      <c r="H1020">
        <v>1</v>
      </c>
      <c r="I1020" t="s">
        <v>15585</v>
      </c>
    </row>
    <row r="1021" spans="1:9" x14ac:dyDescent="0.25">
      <c r="A1021" t="s">
        <v>2436</v>
      </c>
      <c r="B1021">
        <v>75624950</v>
      </c>
      <c r="C1021" t="s">
        <v>16</v>
      </c>
      <c r="D1021" t="s">
        <v>16</v>
      </c>
      <c r="E1021" t="s">
        <v>16</v>
      </c>
      <c r="F1021" t="s">
        <v>16</v>
      </c>
      <c r="G1021" t="s">
        <v>13948</v>
      </c>
      <c r="H1021">
        <v>1</v>
      </c>
      <c r="I1021" t="s">
        <v>15585</v>
      </c>
    </row>
    <row r="1022" spans="1:9" x14ac:dyDescent="0.25">
      <c r="A1022" t="s">
        <v>2437</v>
      </c>
      <c r="B1022">
        <v>75624950</v>
      </c>
      <c r="C1022" t="s">
        <v>16</v>
      </c>
      <c r="D1022" t="s">
        <v>16</v>
      </c>
      <c r="E1022" t="s">
        <v>16</v>
      </c>
      <c r="F1022" t="s">
        <v>16</v>
      </c>
      <c r="G1022" t="s">
        <v>13948</v>
      </c>
      <c r="H1022">
        <v>1</v>
      </c>
      <c r="I1022" t="s">
        <v>15585</v>
      </c>
    </row>
    <row r="1023" spans="1:9" x14ac:dyDescent="0.25">
      <c r="A1023" t="s">
        <v>3837</v>
      </c>
      <c r="B1023">
        <v>75624950</v>
      </c>
      <c r="C1023" t="s">
        <v>16</v>
      </c>
      <c r="D1023" t="s">
        <v>16</v>
      </c>
      <c r="E1023" t="s">
        <v>16</v>
      </c>
      <c r="F1023" t="s">
        <v>16</v>
      </c>
      <c r="G1023" t="s">
        <v>13948</v>
      </c>
      <c r="H1023">
        <v>1</v>
      </c>
      <c r="I1023" t="s">
        <v>15585</v>
      </c>
    </row>
    <row r="1024" spans="1:9" x14ac:dyDescent="0.25">
      <c r="A1024" t="s">
        <v>3867</v>
      </c>
      <c r="B1024">
        <v>75624950</v>
      </c>
      <c r="C1024" t="s">
        <v>16</v>
      </c>
      <c r="D1024" t="s">
        <v>16</v>
      </c>
      <c r="E1024" t="s">
        <v>16</v>
      </c>
      <c r="F1024" t="s">
        <v>16</v>
      </c>
      <c r="G1024" t="s">
        <v>13948</v>
      </c>
      <c r="H1024">
        <v>2</v>
      </c>
      <c r="I1024" t="s">
        <v>15585</v>
      </c>
    </row>
    <row r="1025" spans="1:9" x14ac:dyDescent="0.25">
      <c r="A1025" t="s">
        <v>2432</v>
      </c>
      <c r="B1025">
        <v>75348466</v>
      </c>
      <c r="C1025" t="s">
        <v>13931</v>
      </c>
      <c r="D1025" t="s">
        <v>15589</v>
      </c>
      <c r="E1025" t="s">
        <v>16</v>
      </c>
      <c r="F1025" t="s">
        <v>16</v>
      </c>
      <c r="G1025" t="s">
        <v>4125</v>
      </c>
      <c r="H1025">
        <v>1</v>
      </c>
      <c r="I1025" t="s">
        <v>15590</v>
      </c>
    </row>
    <row r="1026" spans="1:9" x14ac:dyDescent="0.25">
      <c r="A1026" t="s">
        <v>4606</v>
      </c>
      <c r="B1026">
        <v>86824366</v>
      </c>
      <c r="C1026" t="s">
        <v>16</v>
      </c>
      <c r="D1026" t="s">
        <v>16</v>
      </c>
      <c r="E1026" t="s">
        <v>16</v>
      </c>
      <c r="F1026" t="s">
        <v>16</v>
      </c>
      <c r="G1026" t="s">
        <v>4010</v>
      </c>
      <c r="H1026">
        <v>1</v>
      </c>
      <c r="I1026" t="s">
        <v>4917</v>
      </c>
    </row>
    <row r="1027" spans="1:9" x14ac:dyDescent="0.25">
      <c r="A1027" t="s">
        <v>4660</v>
      </c>
      <c r="B1027">
        <v>86752600</v>
      </c>
      <c r="C1027" t="s">
        <v>16</v>
      </c>
      <c r="D1027" t="s">
        <v>16</v>
      </c>
      <c r="E1027" t="s">
        <v>16</v>
      </c>
      <c r="F1027" t="s">
        <v>16</v>
      </c>
      <c r="G1027" t="s">
        <v>5389</v>
      </c>
      <c r="H1027">
        <v>2</v>
      </c>
      <c r="I1027" t="s">
        <v>8044</v>
      </c>
    </row>
    <row r="1028" spans="1:9" x14ac:dyDescent="0.25">
      <c r="A1028" t="s">
        <v>4667</v>
      </c>
      <c r="B1028">
        <v>75348466</v>
      </c>
      <c r="C1028" t="s">
        <v>16</v>
      </c>
      <c r="D1028" t="s">
        <v>16</v>
      </c>
      <c r="E1028" t="s">
        <v>16</v>
      </c>
      <c r="F1028" t="s">
        <v>16</v>
      </c>
      <c r="G1028" t="s">
        <v>4125</v>
      </c>
      <c r="H1028">
        <v>1</v>
      </c>
      <c r="I1028" t="s">
        <v>4918</v>
      </c>
    </row>
    <row r="1029" spans="1:9" x14ac:dyDescent="0.25">
      <c r="A1029" t="s">
        <v>6127</v>
      </c>
      <c r="B1029">
        <v>75348466</v>
      </c>
      <c r="C1029" t="s">
        <v>16</v>
      </c>
      <c r="D1029" t="s">
        <v>16</v>
      </c>
      <c r="E1029" t="s">
        <v>16</v>
      </c>
      <c r="F1029" t="s">
        <v>16</v>
      </c>
      <c r="G1029" t="s">
        <v>4125</v>
      </c>
      <c r="H1029">
        <v>1</v>
      </c>
      <c r="I1029" t="s">
        <v>4918</v>
      </c>
    </row>
    <row r="1030" spans="1:9" x14ac:dyDescent="0.25">
      <c r="A1030" t="s">
        <v>6128</v>
      </c>
      <c r="B1030">
        <v>75348466</v>
      </c>
      <c r="C1030" t="s">
        <v>16</v>
      </c>
      <c r="D1030" t="s">
        <v>16</v>
      </c>
      <c r="E1030" t="s">
        <v>16</v>
      </c>
      <c r="F1030" t="s">
        <v>16</v>
      </c>
      <c r="G1030" t="s">
        <v>4125</v>
      </c>
      <c r="H1030">
        <v>1</v>
      </c>
      <c r="I1030" t="s">
        <v>4918</v>
      </c>
    </row>
    <row r="1031" spans="1:9" x14ac:dyDescent="0.25">
      <c r="A1031" t="s">
        <v>2568</v>
      </c>
      <c r="B1031">
        <v>75577000</v>
      </c>
      <c r="C1031" t="s">
        <v>16</v>
      </c>
      <c r="D1031" t="s">
        <v>16</v>
      </c>
      <c r="E1031" t="s">
        <v>16</v>
      </c>
      <c r="F1031" t="s">
        <v>16</v>
      </c>
      <c r="G1031" t="s">
        <v>3759</v>
      </c>
      <c r="H1031">
        <v>3</v>
      </c>
      <c r="I1031" t="s">
        <v>12603</v>
      </c>
    </row>
    <row r="1032" spans="1:9" x14ac:dyDescent="0.25">
      <c r="A1032" t="s">
        <v>2568</v>
      </c>
      <c r="B1032">
        <v>75220200</v>
      </c>
      <c r="C1032" t="s">
        <v>16</v>
      </c>
      <c r="D1032" t="s">
        <v>16</v>
      </c>
      <c r="E1032" t="s">
        <v>16</v>
      </c>
      <c r="F1032" t="s">
        <v>16</v>
      </c>
      <c r="G1032" t="s">
        <v>7238</v>
      </c>
      <c r="H1032">
        <v>2</v>
      </c>
      <c r="I1032" t="s">
        <v>7253</v>
      </c>
    </row>
    <row r="1033" spans="1:9" x14ac:dyDescent="0.25">
      <c r="A1033" t="s">
        <v>3886</v>
      </c>
      <c r="B1033">
        <v>86228644</v>
      </c>
      <c r="C1033" t="s">
        <v>16</v>
      </c>
      <c r="D1033" t="s">
        <v>16</v>
      </c>
      <c r="E1033" t="s">
        <v>16</v>
      </c>
      <c r="F1033" t="s">
        <v>16</v>
      </c>
      <c r="G1033" t="s">
        <v>2440</v>
      </c>
      <c r="H1033">
        <v>1</v>
      </c>
      <c r="I1033" t="s">
        <v>4897</v>
      </c>
    </row>
    <row r="1034" spans="1:9" x14ac:dyDescent="0.25">
      <c r="A1034" t="s">
        <v>2582</v>
      </c>
      <c r="B1034">
        <v>86228644</v>
      </c>
      <c r="C1034" t="s">
        <v>16</v>
      </c>
      <c r="D1034" t="s">
        <v>16</v>
      </c>
      <c r="E1034" t="s">
        <v>16</v>
      </c>
      <c r="F1034" t="s">
        <v>16</v>
      </c>
      <c r="G1034" t="s">
        <v>2440</v>
      </c>
      <c r="H1034">
        <v>4</v>
      </c>
      <c r="I1034" t="s">
        <v>42263</v>
      </c>
    </row>
    <row r="1035" spans="1:9" x14ac:dyDescent="0.25">
      <c r="A1035" t="s">
        <v>2582</v>
      </c>
      <c r="B1035">
        <v>75220200</v>
      </c>
      <c r="C1035" t="s">
        <v>16</v>
      </c>
      <c r="D1035" t="s">
        <v>16</v>
      </c>
      <c r="E1035" t="s">
        <v>16</v>
      </c>
      <c r="F1035" t="s">
        <v>16</v>
      </c>
      <c r="G1035" t="s">
        <v>7238</v>
      </c>
      <c r="H1035">
        <v>3</v>
      </c>
      <c r="I1035" t="s">
        <v>42262</v>
      </c>
    </row>
    <row r="1036" spans="1:9" x14ac:dyDescent="0.25">
      <c r="A1036" t="s">
        <v>2582</v>
      </c>
      <c r="B1036">
        <v>30123242</v>
      </c>
      <c r="C1036" t="s">
        <v>16</v>
      </c>
      <c r="D1036" t="s">
        <v>16</v>
      </c>
      <c r="E1036" t="s">
        <v>16</v>
      </c>
      <c r="F1036" t="s">
        <v>16</v>
      </c>
      <c r="G1036" t="s">
        <v>42074</v>
      </c>
      <c r="H1036">
        <v>2</v>
      </c>
      <c r="I1036" t="s">
        <v>42252</v>
      </c>
    </row>
    <row r="1037" spans="1:9" x14ac:dyDescent="0.25">
      <c r="A1037" t="s">
        <v>2571</v>
      </c>
      <c r="B1037">
        <v>86228644</v>
      </c>
      <c r="C1037" t="s">
        <v>16</v>
      </c>
      <c r="D1037" t="s">
        <v>16</v>
      </c>
      <c r="E1037" t="s">
        <v>16</v>
      </c>
      <c r="F1037" t="s">
        <v>16</v>
      </c>
      <c r="G1037" t="s">
        <v>2440</v>
      </c>
      <c r="H1037">
        <v>4</v>
      </c>
      <c r="I1037" t="s">
        <v>42263</v>
      </c>
    </row>
    <row r="1038" spans="1:9" x14ac:dyDescent="0.25">
      <c r="A1038" t="s">
        <v>2571</v>
      </c>
      <c r="B1038">
        <v>75220200</v>
      </c>
      <c r="C1038" t="s">
        <v>16</v>
      </c>
      <c r="D1038" t="s">
        <v>16</v>
      </c>
      <c r="E1038" t="s">
        <v>16</v>
      </c>
      <c r="F1038" t="s">
        <v>16</v>
      </c>
      <c r="G1038" t="s">
        <v>7238</v>
      </c>
      <c r="H1038">
        <v>3</v>
      </c>
      <c r="I1038" t="s">
        <v>42262</v>
      </c>
    </row>
    <row r="1039" spans="1:9" x14ac:dyDescent="0.25">
      <c r="A1039" t="s">
        <v>2571</v>
      </c>
      <c r="B1039">
        <v>30123242</v>
      </c>
      <c r="C1039" t="s">
        <v>16</v>
      </c>
      <c r="D1039" t="s">
        <v>16</v>
      </c>
      <c r="E1039" t="s">
        <v>16</v>
      </c>
      <c r="F1039" t="s">
        <v>16</v>
      </c>
      <c r="G1039" t="s">
        <v>42074</v>
      </c>
      <c r="H1039">
        <v>2</v>
      </c>
      <c r="I1039" t="s">
        <v>42252</v>
      </c>
    </row>
    <row r="1040" spans="1:9" x14ac:dyDescent="0.25">
      <c r="A1040" t="s">
        <v>3849</v>
      </c>
      <c r="B1040">
        <v>86228644</v>
      </c>
      <c r="C1040" t="s">
        <v>16</v>
      </c>
      <c r="D1040" t="s">
        <v>16</v>
      </c>
      <c r="E1040" t="s">
        <v>16</v>
      </c>
      <c r="F1040" t="s">
        <v>16</v>
      </c>
      <c r="G1040" t="s">
        <v>2440</v>
      </c>
      <c r="H1040">
        <v>1</v>
      </c>
      <c r="I1040" t="s">
        <v>4897</v>
      </c>
    </row>
    <row r="1041" spans="1:9" x14ac:dyDescent="0.25">
      <c r="A1041" t="s">
        <v>3850</v>
      </c>
      <c r="B1041">
        <v>86228644</v>
      </c>
      <c r="C1041" t="s">
        <v>16</v>
      </c>
      <c r="D1041" t="s">
        <v>16</v>
      </c>
      <c r="E1041" t="s">
        <v>16</v>
      </c>
      <c r="F1041" t="s">
        <v>16</v>
      </c>
      <c r="G1041" t="s">
        <v>2440</v>
      </c>
      <c r="H1041">
        <v>1</v>
      </c>
      <c r="I1041" t="s">
        <v>4897</v>
      </c>
    </row>
    <row r="1042" spans="1:9" x14ac:dyDescent="0.25">
      <c r="A1042" t="s">
        <v>3841</v>
      </c>
      <c r="B1042">
        <v>86228644</v>
      </c>
      <c r="C1042" t="s">
        <v>16</v>
      </c>
      <c r="D1042" t="s">
        <v>16</v>
      </c>
      <c r="E1042" t="s">
        <v>16</v>
      </c>
      <c r="F1042" t="s">
        <v>16</v>
      </c>
      <c r="G1042" t="s">
        <v>2440</v>
      </c>
      <c r="H1042">
        <v>1</v>
      </c>
      <c r="I1042" t="s">
        <v>4897</v>
      </c>
    </row>
    <row r="1043" spans="1:9" x14ac:dyDescent="0.25">
      <c r="A1043" t="s">
        <v>3842</v>
      </c>
      <c r="B1043">
        <v>86228644</v>
      </c>
      <c r="C1043" t="s">
        <v>16</v>
      </c>
      <c r="D1043" t="s">
        <v>16</v>
      </c>
      <c r="E1043" t="s">
        <v>16</v>
      </c>
      <c r="F1043" t="s">
        <v>16</v>
      </c>
      <c r="G1043" t="s">
        <v>2440</v>
      </c>
      <c r="H1043">
        <v>1</v>
      </c>
      <c r="I1043" t="s">
        <v>4897</v>
      </c>
    </row>
    <row r="1044" spans="1:9" x14ac:dyDescent="0.25">
      <c r="A1044" t="s">
        <v>3843</v>
      </c>
      <c r="B1044">
        <v>86228644</v>
      </c>
      <c r="C1044" t="s">
        <v>16</v>
      </c>
      <c r="D1044" t="s">
        <v>16</v>
      </c>
      <c r="E1044" t="s">
        <v>16</v>
      </c>
      <c r="F1044" t="s">
        <v>16</v>
      </c>
      <c r="G1044" t="s">
        <v>2440</v>
      </c>
      <c r="H1044">
        <v>1</v>
      </c>
      <c r="I1044" t="s">
        <v>4897</v>
      </c>
    </row>
    <row r="1045" spans="1:9" x14ac:dyDescent="0.25">
      <c r="A1045" t="s">
        <v>6709</v>
      </c>
      <c r="B1045">
        <v>86228644</v>
      </c>
      <c r="C1045" t="s">
        <v>16</v>
      </c>
      <c r="D1045" t="s">
        <v>16</v>
      </c>
      <c r="E1045" t="s">
        <v>16</v>
      </c>
      <c r="F1045" t="s">
        <v>16</v>
      </c>
      <c r="G1045" t="s">
        <v>2440</v>
      </c>
      <c r="H1045">
        <v>1</v>
      </c>
      <c r="I1045" t="s">
        <v>4897</v>
      </c>
    </row>
    <row r="1046" spans="1:9" x14ac:dyDescent="0.25">
      <c r="A1046" t="s">
        <v>6878</v>
      </c>
      <c r="B1046">
        <v>86228644</v>
      </c>
      <c r="C1046" t="s">
        <v>16</v>
      </c>
      <c r="D1046" t="s">
        <v>16</v>
      </c>
      <c r="E1046" t="s">
        <v>16</v>
      </c>
      <c r="F1046" t="s">
        <v>16</v>
      </c>
      <c r="G1046" t="s">
        <v>2440</v>
      </c>
      <c r="H1046">
        <v>1</v>
      </c>
      <c r="I1046" t="s">
        <v>4897</v>
      </c>
    </row>
    <row r="1047" spans="1:9" x14ac:dyDescent="0.25">
      <c r="A1047" t="s">
        <v>6879</v>
      </c>
      <c r="B1047">
        <v>86228644</v>
      </c>
      <c r="C1047" t="s">
        <v>16</v>
      </c>
      <c r="D1047" t="s">
        <v>16</v>
      </c>
      <c r="E1047" t="s">
        <v>16</v>
      </c>
      <c r="F1047" t="s">
        <v>16</v>
      </c>
      <c r="G1047" t="s">
        <v>2440</v>
      </c>
      <c r="H1047">
        <v>1</v>
      </c>
      <c r="I1047" t="s">
        <v>4897</v>
      </c>
    </row>
    <row r="1048" spans="1:9" x14ac:dyDescent="0.25">
      <c r="A1048" t="s">
        <v>6706</v>
      </c>
      <c r="B1048">
        <v>86228644</v>
      </c>
      <c r="C1048" t="s">
        <v>16</v>
      </c>
      <c r="D1048" t="s">
        <v>16</v>
      </c>
      <c r="E1048" t="s">
        <v>16</v>
      </c>
      <c r="F1048" t="s">
        <v>16</v>
      </c>
      <c r="G1048" t="s">
        <v>2440</v>
      </c>
      <c r="H1048">
        <v>1</v>
      </c>
      <c r="I1048" t="s">
        <v>4897</v>
      </c>
    </row>
    <row r="1049" spans="1:9" x14ac:dyDescent="0.25">
      <c r="A1049" t="s">
        <v>6880</v>
      </c>
      <c r="B1049">
        <v>86228644</v>
      </c>
      <c r="C1049" t="s">
        <v>16</v>
      </c>
      <c r="D1049" t="s">
        <v>16</v>
      </c>
      <c r="E1049" t="s">
        <v>16</v>
      </c>
      <c r="F1049" t="s">
        <v>16</v>
      </c>
      <c r="G1049" t="s">
        <v>2440</v>
      </c>
      <c r="H1049">
        <v>1</v>
      </c>
      <c r="I1049" t="s">
        <v>4897</v>
      </c>
    </row>
    <row r="1050" spans="1:9" x14ac:dyDescent="0.25">
      <c r="A1050" t="s">
        <v>10954</v>
      </c>
      <c r="B1050">
        <v>75577000</v>
      </c>
      <c r="C1050" t="s">
        <v>16</v>
      </c>
      <c r="D1050" t="s">
        <v>16</v>
      </c>
      <c r="E1050" t="s">
        <v>16</v>
      </c>
      <c r="F1050" t="s">
        <v>16</v>
      </c>
      <c r="G1050" t="s">
        <v>3759</v>
      </c>
      <c r="H1050">
        <v>2</v>
      </c>
      <c r="I1050" t="s">
        <v>42264</v>
      </c>
    </row>
    <row r="1051" spans="1:9" x14ac:dyDescent="0.25">
      <c r="A1051" t="s">
        <v>10954</v>
      </c>
      <c r="B1051">
        <v>30123242</v>
      </c>
      <c r="C1051" t="s">
        <v>16</v>
      </c>
      <c r="D1051" t="s">
        <v>16</v>
      </c>
      <c r="E1051" t="s">
        <v>16</v>
      </c>
      <c r="F1051" t="s">
        <v>16</v>
      </c>
      <c r="G1051" t="s">
        <v>42074</v>
      </c>
      <c r="H1051">
        <v>1</v>
      </c>
      <c r="I1051" t="s">
        <v>42252</v>
      </c>
    </row>
    <row r="1052" spans="1:9" x14ac:dyDescent="0.25">
      <c r="A1052" t="s">
        <v>2534</v>
      </c>
      <c r="B1052">
        <v>74762273</v>
      </c>
      <c r="C1052" t="s">
        <v>16</v>
      </c>
      <c r="D1052" t="s">
        <v>16</v>
      </c>
      <c r="E1052" t="s">
        <v>16</v>
      </c>
      <c r="F1052" t="s">
        <v>16</v>
      </c>
      <c r="G1052" t="s">
        <v>154</v>
      </c>
      <c r="H1052">
        <v>2</v>
      </c>
      <c r="I1052" t="s">
        <v>4887</v>
      </c>
    </row>
    <row r="1053" spans="1:9" x14ac:dyDescent="0.25">
      <c r="A1053" t="s">
        <v>2510</v>
      </c>
      <c r="B1053">
        <v>74541608</v>
      </c>
      <c r="C1053" t="s">
        <v>16</v>
      </c>
      <c r="D1053" t="s">
        <v>16</v>
      </c>
      <c r="E1053" t="s">
        <v>16</v>
      </c>
      <c r="F1053" t="s">
        <v>16</v>
      </c>
      <c r="G1053" t="s">
        <v>2496</v>
      </c>
      <c r="H1053">
        <v>1</v>
      </c>
      <c r="I1053" t="s">
        <v>4904</v>
      </c>
    </row>
    <row r="1054" spans="1:9" x14ac:dyDescent="0.25">
      <c r="A1054" t="s">
        <v>2518</v>
      </c>
      <c r="B1054">
        <v>74541608</v>
      </c>
      <c r="C1054" t="s">
        <v>16</v>
      </c>
      <c r="D1054" t="s">
        <v>16</v>
      </c>
      <c r="E1054" t="s">
        <v>16</v>
      </c>
      <c r="F1054" t="s">
        <v>16</v>
      </c>
      <c r="G1054" t="s">
        <v>2496</v>
      </c>
      <c r="H1054">
        <v>1</v>
      </c>
      <c r="I1054" t="s">
        <v>4904</v>
      </c>
    </row>
    <row r="1055" spans="1:9" x14ac:dyDescent="0.25">
      <c r="A1055" t="s">
        <v>2517</v>
      </c>
      <c r="B1055">
        <v>74541608</v>
      </c>
      <c r="C1055" t="s">
        <v>16</v>
      </c>
      <c r="D1055" t="s">
        <v>16</v>
      </c>
      <c r="E1055" t="s">
        <v>16</v>
      </c>
      <c r="F1055" t="s">
        <v>16</v>
      </c>
      <c r="G1055" t="s">
        <v>2496</v>
      </c>
      <c r="H1055">
        <v>1</v>
      </c>
      <c r="I1055" t="s">
        <v>4904</v>
      </c>
    </row>
    <row r="1056" spans="1:9" x14ac:dyDescent="0.25">
      <c r="A1056" t="s">
        <v>2519</v>
      </c>
      <c r="B1056">
        <v>74541608</v>
      </c>
      <c r="C1056" t="s">
        <v>16</v>
      </c>
      <c r="D1056" t="s">
        <v>16</v>
      </c>
      <c r="E1056" t="s">
        <v>16</v>
      </c>
      <c r="F1056" t="s">
        <v>16</v>
      </c>
      <c r="G1056" t="s">
        <v>2496</v>
      </c>
      <c r="H1056">
        <v>1</v>
      </c>
      <c r="I1056" t="s">
        <v>4904</v>
      </c>
    </row>
    <row r="1057" spans="1:9" x14ac:dyDescent="0.25">
      <c r="A1057" t="s">
        <v>2520</v>
      </c>
      <c r="B1057">
        <v>74541608</v>
      </c>
      <c r="C1057" t="s">
        <v>16</v>
      </c>
      <c r="D1057" t="s">
        <v>16</v>
      </c>
      <c r="E1057" t="s">
        <v>16</v>
      </c>
      <c r="F1057" t="s">
        <v>16</v>
      </c>
      <c r="G1057" t="s">
        <v>2496</v>
      </c>
      <c r="H1057">
        <v>1</v>
      </c>
      <c r="I1057" t="s">
        <v>4904</v>
      </c>
    </row>
    <row r="1058" spans="1:9" x14ac:dyDescent="0.25">
      <c r="A1058" t="s">
        <v>3533</v>
      </c>
      <c r="B1058">
        <v>75421677</v>
      </c>
      <c r="C1058" t="s">
        <v>16</v>
      </c>
      <c r="D1058" t="s">
        <v>16</v>
      </c>
      <c r="E1058" t="s">
        <v>16</v>
      </c>
      <c r="F1058" t="s">
        <v>16</v>
      </c>
      <c r="G1058" t="s">
        <v>3368</v>
      </c>
      <c r="H1058">
        <v>2</v>
      </c>
      <c r="I1058" t="s">
        <v>4892</v>
      </c>
    </row>
    <row r="1059" spans="1:9" x14ac:dyDescent="0.25">
      <c r="A1059" t="s">
        <v>3522</v>
      </c>
      <c r="B1059">
        <v>75421677</v>
      </c>
      <c r="C1059" t="s">
        <v>16</v>
      </c>
      <c r="D1059" t="s">
        <v>16</v>
      </c>
      <c r="E1059" t="s">
        <v>16</v>
      </c>
      <c r="F1059" t="s">
        <v>16</v>
      </c>
      <c r="G1059" t="s">
        <v>3368</v>
      </c>
      <c r="H1059">
        <v>2</v>
      </c>
      <c r="I1059" t="s">
        <v>4892</v>
      </c>
    </row>
    <row r="1060" spans="1:9" x14ac:dyDescent="0.25">
      <c r="A1060" t="s">
        <v>3523</v>
      </c>
      <c r="B1060">
        <v>75421677</v>
      </c>
      <c r="C1060" t="s">
        <v>16</v>
      </c>
      <c r="D1060" t="s">
        <v>16</v>
      </c>
      <c r="E1060" t="s">
        <v>16</v>
      </c>
      <c r="F1060" t="s">
        <v>16</v>
      </c>
      <c r="G1060" t="s">
        <v>3368</v>
      </c>
      <c r="H1060">
        <v>2</v>
      </c>
      <c r="I1060" t="s">
        <v>4892</v>
      </c>
    </row>
    <row r="1061" spans="1:9" x14ac:dyDescent="0.25">
      <c r="A1061" t="s">
        <v>3524</v>
      </c>
      <c r="B1061">
        <v>75421677</v>
      </c>
      <c r="C1061" t="s">
        <v>16</v>
      </c>
      <c r="D1061" t="s">
        <v>16</v>
      </c>
      <c r="E1061" t="s">
        <v>16</v>
      </c>
      <c r="F1061" t="s">
        <v>16</v>
      </c>
      <c r="G1061" t="s">
        <v>3368</v>
      </c>
      <c r="H1061">
        <v>2</v>
      </c>
      <c r="I1061" t="s">
        <v>4892</v>
      </c>
    </row>
    <row r="1062" spans="1:9" x14ac:dyDescent="0.25">
      <c r="A1062" t="s">
        <v>3525</v>
      </c>
      <c r="B1062">
        <v>75421677</v>
      </c>
      <c r="C1062" t="s">
        <v>16</v>
      </c>
      <c r="D1062" t="s">
        <v>16</v>
      </c>
      <c r="E1062" t="s">
        <v>16</v>
      </c>
      <c r="F1062" t="s">
        <v>16</v>
      </c>
      <c r="G1062" t="s">
        <v>3368</v>
      </c>
      <c r="H1062">
        <v>2</v>
      </c>
      <c r="I1062" t="s">
        <v>4892</v>
      </c>
    </row>
    <row r="1063" spans="1:9" x14ac:dyDescent="0.25">
      <c r="A1063" t="s">
        <v>3505</v>
      </c>
      <c r="B1063">
        <v>75421677</v>
      </c>
      <c r="C1063" t="s">
        <v>16</v>
      </c>
      <c r="D1063" t="s">
        <v>16</v>
      </c>
      <c r="E1063" t="s">
        <v>16</v>
      </c>
      <c r="F1063" t="s">
        <v>16</v>
      </c>
      <c r="G1063" t="s">
        <v>3368</v>
      </c>
      <c r="H1063">
        <v>1</v>
      </c>
      <c r="I1063" t="s">
        <v>4892</v>
      </c>
    </row>
    <row r="1064" spans="1:9" x14ac:dyDescent="0.25">
      <c r="A1064" t="s">
        <v>3526</v>
      </c>
      <c r="B1064">
        <v>75421677</v>
      </c>
      <c r="C1064" t="s">
        <v>16</v>
      </c>
      <c r="D1064" t="s">
        <v>16</v>
      </c>
      <c r="E1064" t="s">
        <v>16</v>
      </c>
      <c r="F1064" t="s">
        <v>16</v>
      </c>
      <c r="G1064" t="s">
        <v>3368</v>
      </c>
      <c r="H1064">
        <v>2</v>
      </c>
      <c r="I1064" t="s">
        <v>4892</v>
      </c>
    </row>
    <row r="1065" spans="1:9" x14ac:dyDescent="0.25">
      <c r="A1065" t="s">
        <v>2514</v>
      </c>
      <c r="B1065">
        <v>74541608</v>
      </c>
      <c r="C1065" t="s">
        <v>16</v>
      </c>
      <c r="D1065" t="s">
        <v>16</v>
      </c>
      <c r="E1065" t="s">
        <v>16</v>
      </c>
      <c r="F1065" t="s">
        <v>16</v>
      </c>
      <c r="G1065" t="s">
        <v>2496</v>
      </c>
      <c r="H1065">
        <v>1</v>
      </c>
      <c r="I1065" t="s">
        <v>4904</v>
      </c>
    </row>
    <row r="1066" spans="1:9" x14ac:dyDescent="0.25">
      <c r="A1066" t="s">
        <v>2511</v>
      </c>
      <c r="B1066">
        <v>74541608</v>
      </c>
      <c r="C1066" t="s">
        <v>16</v>
      </c>
      <c r="D1066" t="s">
        <v>16</v>
      </c>
      <c r="E1066" t="s">
        <v>16</v>
      </c>
      <c r="F1066" t="s">
        <v>16</v>
      </c>
      <c r="G1066" t="s">
        <v>2496</v>
      </c>
      <c r="H1066">
        <v>1</v>
      </c>
      <c r="I1066" t="s">
        <v>4904</v>
      </c>
    </row>
    <row r="1067" spans="1:9" x14ac:dyDescent="0.25">
      <c r="A1067" t="s">
        <v>2515</v>
      </c>
      <c r="B1067">
        <v>74541608</v>
      </c>
      <c r="C1067" t="s">
        <v>16</v>
      </c>
      <c r="D1067" t="s">
        <v>16</v>
      </c>
      <c r="E1067" t="s">
        <v>16</v>
      </c>
      <c r="F1067" t="s">
        <v>16</v>
      </c>
      <c r="G1067" t="s">
        <v>2496</v>
      </c>
      <c r="H1067">
        <v>1</v>
      </c>
      <c r="I1067" t="s">
        <v>4904</v>
      </c>
    </row>
    <row r="1068" spans="1:9" x14ac:dyDescent="0.25">
      <c r="A1068" t="s">
        <v>2516</v>
      </c>
      <c r="B1068">
        <v>74541608</v>
      </c>
      <c r="C1068" t="s">
        <v>16</v>
      </c>
      <c r="D1068" t="s">
        <v>16</v>
      </c>
      <c r="E1068" t="s">
        <v>16</v>
      </c>
      <c r="F1068" t="s">
        <v>16</v>
      </c>
      <c r="G1068" t="s">
        <v>2496</v>
      </c>
      <c r="H1068">
        <v>1</v>
      </c>
      <c r="I1068" t="s">
        <v>4904</v>
      </c>
    </row>
    <row r="1069" spans="1:9" x14ac:dyDescent="0.25">
      <c r="A1069" t="s">
        <v>3978</v>
      </c>
      <c r="B1069">
        <v>75470066</v>
      </c>
      <c r="C1069" t="s">
        <v>16</v>
      </c>
      <c r="D1069" t="s">
        <v>16</v>
      </c>
      <c r="E1069" t="s">
        <v>16</v>
      </c>
      <c r="F1069" t="s">
        <v>16</v>
      </c>
      <c r="G1069" t="s">
        <v>3979</v>
      </c>
      <c r="H1069">
        <v>1</v>
      </c>
      <c r="I1069" t="s">
        <v>4909</v>
      </c>
    </row>
    <row r="1070" spans="1:9" x14ac:dyDescent="0.25">
      <c r="A1070" t="s">
        <v>3451</v>
      </c>
      <c r="B1070">
        <v>75421677</v>
      </c>
      <c r="C1070" t="s">
        <v>16</v>
      </c>
      <c r="D1070" t="s">
        <v>16</v>
      </c>
      <c r="E1070" t="s">
        <v>16</v>
      </c>
      <c r="F1070" t="s">
        <v>16</v>
      </c>
      <c r="G1070" t="s">
        <v>3368</v>
      </c>
      <c r="H1070">
        <v>1</v>
      </c>
      <c r="I1070" t="s">
        <v>4892</v>
      </c>
    </row>
    <row r="1071" spans="1:9" x14ac:dyDescent="0.25">
      <c r="A1071" t="s">
        <v>3452</v>
      </c>
      <c r="B1071">
        <v>75421677</v>
      </c>
      <c r="C1071" t="s">
        <v>16</v>
      </c>
      <c r="D1071" t="s">
        <v>16</v>
      </c>
      <c r="E1071" t="s">
        <v>16</v>
      </c>
      <c r="F1071" t="s">
        <v>16</v>
      </c>
      <c r="G1071" t="s">
        <v>3368</v>
      </c>
      <c r="H1071">
        <v>1</v>
      </c>
      <c r="I1071" t="s">
        <v>4892</v>
      </c>
    </row>
    <row r="1072" spans="1:9" x14ac:dyDescent="0.25">
      <c r="A1072" t="s">
        <v>3453</v>
      </c>
      <c r="B1072">
        <v>75421677</v>
      </c>
      <c r="C1072" t="s">
        <v>16</v>
      </c>
      <c r="D1072" t="s">
        <v>16</v>
      </c>
      <c r="E1072" t="s">
        <v>16</v>
      </c>
      <c r="F1072" t="s">
        <v>16</v>
      </c>
      <c r="G1072" t="s">
        <v>3368</v>
      </c>
      <c r="H1072">
        <v>1</v>
      </c>
      <c r="I1072" t="s">
        <v>4892</v>
      </c>
    </row>
    <row r="1073" spans="1:9" x14ac:dyDescent="0.25">
      <c r="A1073" t="s">
        <v>8973</v>
      </c>
      <c r="B1073">
        <v>75577000</v>
      </c>
      <c r="C1073" t="s">
        <v>16</v>
      </c>
      <c r="D1073" t="s">
        <v>16</v>
      </c>
      <c r="E1073" t="s">
        <v>16</v>
      </c>
      <c r="F1073" t="s">
        <v>16</v>
      </c>
      <c r="G1073" t="s">
        <v>3759</v>
      </c>
      <c r="H1073">
        <v>1</v>
      </c>
      <c r="I1073" t="s">
        <v>4898</v>
      </c>
    </row>
    <row r="1074" spans="1:9" x14ac:dyDescent="0.25">
      <c r="A1074" t="s">
        <v>3827</v>
      </c>
      <c r="B1074">
        <v>76982255</v>
      </c>
      <c r="C1074" t="s">
        <v>16</v>
      </c>
      <c r="D1074" t="s">
        <v>16</v>
      </c>
      <c r="E1074" t="s">
        <v>16</v>
      </c>
      <c r="F1074" t="s">
        <v>16</v>
      </c>
      <c r="G1074" t="s">
        <v>3990</v>
      </c>
      <c r="H1074">
        <v>1</v>
      </c>
      <c r="I1074" t="s">
        <v>4920</v>
      </c>
    </row>
    <row r="1075" spans="1:9" x14ac:dyDescent="0.25">
      <c r="A1075" t="s">
        <v>3826</v>
      </c>
      <c r="B1075">
        <v>76982255</v>
      </c>
      <c r="C1075" t="s">
        <v>16</v>
      </c>
      <c r="D1075" t="s">
        <v>16</v>
      </c>
      <c r="E1075" t="s">
        <v>16</v>
      </c>
      <c r="F1075" t="s">
        <v>16</v>
      </c>
      <c r="G1075" t="s">
        <v>3990</v>
      </c>
      <c r="H1075">
        <v>1</v>
      </c>
      <c r="I1075" t="s">
        <v>4920</v>
      </c>
    </row>
    <row r="1076" spans="1:9" x14ac:dyDescent="0.25">
      <c r="A1076" t="s">
        <v>3808</v>
      </c>
      <c r="B1076">
        <v>76982255</v>
      </c>
      <c r="C1076" t="s">
        <v>16</v>
      </c>
      <c r="D1076" t="s">
        <v>16</v>
      </c>
      <c r="E1076" t="s">
        <v>16</v>
      </c>
      <c r="F1076" t="s">
        <v>16</v>
      </c>
      <c r="G1076" t="s">
        <v>3990</v>
      </c>
      <c r="H1076">
        <v>1</v>
      </c>
      <c r="I1076" t="s">
        <v>4920</v>
      </c>
    </row>
    <row r="1077" spans="1:9" x14ac:dyDescent="0.25">
      <c r="A1077" t="s">
        <v>3807</v>
      </c>
      <c r="B1077">
        <v>76982255</v>
      </c>
      <c r="C1077" t="s">
        <v>16</v>
      </c>
      <c r="D1077" t="s">
        <v>16</v>
      </c>
      <c r="E1077" t="s">
        <v>16</v>
      </c>
      <c r="F1077" t="s">
        <v>16</v>
      </c>
      <c r="G1077" t="s">
        <v>3990</v>
      </c>
      <c r="H1077">
        <v>1</v>
      </c>
      <c r="I1077" t="s">
        <v>4920</v>
      </c>
    </row>
    <row r="1078" spans="1:9" x14ac:dyDescent="0.25">
      <c r="A1078" t="s">
        <v>3809</v>
      </c>
      <c r="B1078">
        <v>76982255</v>
      </c>
      <c r="C1078" t="s">
        <v>16</v>
      </c>
      <c r="D1078" t="s">
        <v>16</v>
      </c>
      <c r="E1078" t="s">
        <v>16</v>
      </c>
      <c r="F1078" t="s">
        <v>16</v>
      </c>
      <c r="G1078" t="s">
        <v>3990</v>
      </c>
      <c r="H1078">
        <v>1</v>
      </c>
      <c r="I1078" t="s">
        <v>4920</v>
      </c>
    </row>
    <row r="1079" spans="1:9" x14ac:dyDescent="0.25">
      <c r="A1079" t="s">
        <v>3810</v>
      </c>
      <c r="B1079">
        <v>76982255</v>
      </c>
      <c r="C1079" t="s">
        <v>16</v>
      </c>
      <c r="D1079" t="s">
        <v>16</v>
      </c>
      <c r="E1079" t="s">
        <v>16</v>
      </c>
      <c r="F1079" t="s">
        <v>16</v>
      </c>
      <c r="G1079" t="s">
        <v>3990</v>
      </c>
      <c r="H1079">
        <v>1</v>
      </c>
      <c r="I1079" t="s">
        <v>4920</v>
      </c>
    </row>
    <row r="1080" spans="1:9" x14ac:dyDescent="0.25">
      <c r="A1080" t="s">
        <v>3811</v>
      </c>
      <c r="B1080">
        <v>76982255</v>
      </c>
      <c r="C1080" t="s">
        <v>16</v>
      </c>
      <c r="D1080" t="s">
        <v>16</v>
      </c>
      <c r="E1080" t="s">
        <v>16</v>
      </c>
      <c r="F1080" t="s">
        <v>16</v>
      </c>
      <c r="G1080" t="s">
        <v>3990</v>
      </c>
      <c r="H1080">
        <v>1</v>
      </c>
      <c r="I1080" t="s">
        <v>4920</v>
      </c>
    </row>
    <row r="1081" spans="1:9" x14ac:dyDescent="0.25">
      <c r="A1081" t="s">
        <v>3812</v>
      </c>
      <c r="B1081">
        <v>76982255</v>
      </c>
      <c r="C1081" t="s">
        <v>16</v>
      </c>
      <c r="D1081" t="s">
        <v>16</v>
      </c>
      <c r="E1081" t="s">
        <v>16</v>
      </c>
      <c r="F1081" t="s">
        <v>16</v>
      </c>
      <c r="G1081" t="s">
        <v>3990</v>
      </c>
      <c r="H1081">
        <v>1</v>
      </c>
      <c r="I1081" t="s">
        <v>4920</v>
      </c>
    </row>
    <row r="1082" spans="1:9" x14ac:dyDescent="0.25">
      <c r="A1082" t="s">
        <v>3816</v>
      </c>
      <c r="B1082">
        <v>76982255</v>
      </c>
      <c r="C1082" t="s">
        <v>16</v>
      </c>
      <c r="D1082" t="s">
        <v>16</v>
      </c>
      <c r="E1082" t="s">
        <v>16</v>
      </c>
      <c r="F1082" t="s">
        <v>16</v>
      </c>
      <c r="G1082" t="s">
        <v>3990</v>
      </c>
      <c r="H1082">
        <v>1</v>
      </c>
      <c r="I1082" t="s">
        <v>4920</v>
      </c>
    </row>
    <row r="1083" spans="1:9" x14ac:dyDescent="0.25">
      <c r="A1083" t="s">
        <v>3817</v>
      </c>
      <c r="B1083">
        <v>76982255</v>
      </c>
      <c r="C1083" t="s">
        <v>16</v>
      </c>
      <c r="D1083" t="s">
        <v>16</v>
      </c>
      <c r="E1083" t="s">
        <v>16</v>
      </c>
      <c r="F1083" t="s">
        <v>16</v>
      </c>
      <c r="G1083" t="s">
        <v>3990</v>
      </c>
      <c r="H1083">
        <v>1</v>
      </c>
      <c r="I1083" t="s">
        <v>4920</v>
      </c>
    </row>
    <row r="1084" spans="1:9" x14ac:dyDescent="0.25">
      <c r="A1084" t="s">
        <v>3818</v>
      </c>
      <c r="B1084">
        <v>76982255</v>
      </c>
      <c r="C1084" t="s">
        <v>16</v>
      </c>
      <c r="D1084" t="s">
        <v>16</v>
      </c>
      <c r="E1084" t="s">
        <v>16</v>
      </c>
      <c r="F1084" t="s">
        <v>16</v>
      </c>
      <c r="G1084" t="s">
        <v>3990</v>
      </c>
      <c r="H1084">
        <v>1</v>
      </c>
      <c r="I1084" t="s">
        <v>4920</v>
      </c>
    </row>
    <row r="1085" spans="1:9" x14ac:dyDescent="0.25">
      <c r="A1085" t="s">
        <v>3819</v>
      </c>
      <c r="B1085">
        <v>76982255</v>
      </c>
      <c r="C1085" t="s">
        <v>16</v>
      </c>
      <c r="D1085" t="s">
        <v>16</v>
      </c>
      <c r="E1085" t="s">
        <v>16</v>
      </c>
      <c r="F1085" t="s">
        <v>16</v>
      </c>
      <c r="G1085" t="s">
        <v>3990</v>
      </c>
      <c r="H1085">
        <v>1</v>
      </c>
      <c r="I1085" t="s">
        <v>4920</v>
      </c>
    </row>
    <row r="1086" spans="1:9" x14ac:dyDescent="0.25">
      <c r="A1086" t="s">
        <v>3820</v>
      </c>
      <c r="B1086">
        <v>76982255</v>
      </c>
      <c r="C1086" t="s">
        <v>16</v>
      </c>
      <c r="D1086" t="s">
        <v>16</v>
      </c>
      <c r="E1086" t="s">
        <v>16</v>
      </c>
      <c r="F1086" t="s">
        <v>16</v>
      </c>
      <c r="G1086" t="s">
        <v>3990</v>
      </c>
      <c r="H1086">
        <v>1</v>
      </c>
      <c r="I1086" t="s">
        <v>4920</v>
      </c>
    </row>
    <row r="1087" spans="1:9" x14ac:dyDescent="0.25">
      <c r="A1087" t="s">
        <v>3821</v>
      </c>
      <c r="B1087">
        <v>76982255</v>
      </c>
      <c r="C1087" t="s">
        <v>16</v>
      </c>
      <c r="D1087" t="s">
        <v>16</v>
      </c>
      <c r="E1087" t="s">
        <v>16</v>
      </c>
      <c r="F1087" t="s">
        <v>16</v>
      </c>
      <c r="G1087" t="s">
        <v>3990</v>
      </c>
      <c r="H1087">
        <v>1</v>
      </c>
      <c r="I1087" t="s">
        <v>4920</v>
      </c>
    </row>
    <row r="1088" spans="1:9" x14ac:dyDescent="0.25">
      <c r="A1088" t="s">
        <v>3823</v>
      </c>
      <c r="B1088">
        <v>76982255</v>
      </c>
      <c r="C1088" t="s">
        <v>16</v>
      </c>
      <c r="D1088" t="s">
        <v>16</v>
      </c>
      <c r="E1088" t="s">
        <v>16</v>
      </c>
      <c r="F1088" t="s">
        <v>16</v>
      </c>
      <c r="G1088" t="s">
        <v>3990</v>
      </c>
      <c r="H1088">
        <v>1</v>
      </c>
      <c r="I1088" t="s">
        <v>4920</v>
      </c>
    </row>
    <row r="1089" spans="1:9" x14ac:dyDescent="0.25">
      <c r="A1089" t="s">
        <v>3813</v>
      </c>
      <c r="B1089">
        <v>76982255</v>
      </c>
      <c r="C1089" t="s">
        <v>16</v>
      </c>
      <c r="D1089" t="s">
        <v>16</v>
      </c>
      <c r="E1089" t="s">
        <v>16</v>
      </c>
      <c r="F1089" t="s">
        <v>16</v>
      </c>
      <c r="G1089" t="s">
        <v>3990</v>
      </c>
      <c r="H1089">
        <v>1</v>
      </c>
      <c r="I1089" t="s">
        <v>4920</v>
      </c>
    </row>
    <row r="1090" spans="1:9" x14ac:dyDescent="0.25">
      <c r="A1090" t="s">
        <v>3814</v>
      </c>
      <c r="B1090">
        <v>76982255</v>
      </c>
      <c r="C1090" t="s">
        <v>16</v>
      </c>
      <c r="D1090" t="s">
        <v>16</v>
      </c>
      <c r="E1090" t="s">
        <v>16</v>
      </c>
      <c r="F1090" t="s">
        <v>16</v>
      </c>
      <c r="G1090" t="s">
        <v>3990</v>
      </c>
      <c r="H1090">
        <v>1</v>
      </c>
      <c r="I1090" t="s">
        <v>4920</v>
      </c>
    </row>
    <row r="1091" spans="1:9" x14ac:dyDescent="0.25">
      <c r="A1091" t="s">
        <v>3815</v>
      </c>
      <c r="B1091">
        <v>76982255</v>
      </c>
      <c r="C1091" t="s">
        <v>16</v>
      </c>
      <c r="D1091" t="s">
        <v>16</v>
      </c>
      <c r="E1091" t="s">
        <v>16</v>
      </c>
      <c r="F1091" t="s">
        <v>16</v>
      </c>
      <c r="G1091" t="s">
        <v>3990</v>
      </c>
      <c r="H1091">
        <v>1</v>
      </c>
      <c r="I1091" t="s">
        <v>4920</v>
      </c>
    </row>
    <row r="1092" spans="1:9" x14ac:dyDescent="0.25">
      <c r="A1092" t="s">
        <v>3822</v>
      </c>
      <c r="B1092">
        <v>76982255</v>
      </c>
      <c r="C1092" t="s">
        <v>16</v>
      </c>
      <c r="D1092" t="s">
        <v>16</v>
      </c>
      <c r="E1092" t="s">
        <v>16</v>
      </c>
      <c r="F1092" t="s">
        <v>16</v>
      </c>
      <c r="G1092" t="s">
        <v>3990</v>
      </c>
      <c r="H1092">
        <v>1</v>
      </c>
      <c r="I1092" t="s">
        <v>4920</v>
      </c>
    </row>
    <row r="1093" spans="1:9" x14ac:dyDescent="0.25">
      <c r="A1093" t="s">
        <v>3824</v>
      </c>
      <c r="B1093">
        <v>76982255</v>
      </c>
      <c r="C1093" t="s">
        <v>16</v>
      </c>
      <c r="D1093" t="s">
        <v>16</v>
      </c>
      <c r="E1093" t="s">
        <v>16</v>
      </c>
      <c r="F1093" t="s">
        <v>16</v>
      </c>
      <c r="G1093" t="s">
        <v>3990</v>
      </c>
      <c r="H1093">
        <v>1</v>
      </c>
      <c r="I1093" t="s">
        <v>4920</v>
      </c>
    </row>
    <row r="1094" spans="1:9" x14ac:dyDescent="0.25">
      <c r="A1094" t="s">
        <v>3825</v>
      </c>
      <c r="B1094">
        <v>76982255</v>
      </c>
      <c r="C1094" t="s">
        <v>16</v>
      </c>
      <c r="D1094" t="s">
        <v>16</v>
      </c>
      <c r="E1094" t="s">
        <v>16</v>
      </c>
      <c r="F1094" t="s">
        <v>16</v>
      </c>
      <c r="G1094" t="s">
        <v>3990</v>
      </c>
      <c r="H1094">
        <v>1</v>
      </c>
      <c r="I1094" t="s">
        <v>4920</v>
      </c>
    </row>
    <row r="1095" spans="1:9" x14ac:dyDescent="0.25">
      <c r="A1095" t="s">
        <v>3527</v>
      </c>
      <c r="B1095">
        <v>75421677</v>
      </c>
      <c r="C1095" t="s">
        <v>16</v>
      </c>
      <c r="D1095" t="s">
        <v>16</v>
      </c>
      <c r="E1095" t="s">
        <v>16</v>
      </c>
      <c r="F1095" t="s">
        <v>16</v>
      </c>
      <c r="G1095" t="s">
        <v>3368</v>
      </c>
      <c r="H1095">
        <v>2</v>
      </c>
      <c r="I1095" t="s">
        <v>4892</v>
      </c>
    </row>
    <row r="1096" spans="1:9" x14ac:dyDescent="0.25">
      <c r="A1096" t="s">
        <v>3516</v>
      </c>
      <c r="B1096">
        <v>75421677</v>
      </c>
      <c r="C1096" t="s">
        <v>16</v>
      </c>
      <c r="D1096" t="s">
        <v>16</v>
      </c>
      <c r="E1096" t="s">
        <v>16</v>
      </c>
      <c r="F1096" t="s">
        <v>16</v>
      </c>
      <c r="G1096" t="s">
        <v>3368</v>
      </c>
      <c r="H1096">
        <v>1</v>
      </c>
      <c r="I1096" t="s">
        <v>4892</v>
      </c>
    </row>
    <row r="1097" spans="1:9" x14ac:dyDescent="0.25">
      <c r="A1097" t="s">
        <v>3517</v>
      </c>
      <c r="B1097">
        <v>75421677</v>
      </c>
      <c r="C1097" t="s">
        <v>16</v>
      </c>
      <c r="D1097" t="s">
        <v>16</v>
      </c>
      <c r="E1097" t="s">
        <v>16</v>
      </c>
      <c r="F1097" t="s">
        <v>16</v>
      </c>
      <c r="G1097" t="s">
        <v>3368</v>
      </c>
      <c r="H1097">
        <v>2</v>
      </c>
      <c r="I1097" t="s">
        <v>4892</v>
      </c>
    </row>
    <row r="1098" spans="1:9" x14ac:dyDescent="0.25">
      <c r="A1098" t="s">
        <v>3412</v>
      </c>
      <c r="B1098">
        <v>75421677</v>
      </c>
      <c r="C1098" t="s">
        <v>16</v>
      </c>
      <c r="D1098" t="s">
        <v>16</v>
      </c>
      <c r="E1098" t="s">
        <v>16</v>
      </c>
      <c r="F1098" t="s">
        <v>16</v>
      </c>
      <c r="G1098" t="s">
        <v>3368</v>
      </c>
      <c r="H1098">
        <v>1</v>
      </c>
      <c r="I1098" t="s">
        <v>4892</v>
      </c>
    </row>
    <row r="1099" spans="1:9" x14ac:dyDescent="0.25">
      <c r="A1099" t="s">
        <v>3413</v>
      </c>
      <c r="B1099">
        <v>75421677</v>
      </c>
      <c r="C1099" t="s">
        <v>16</v>
      </c>
      <c r="D1099" t="s">
        <v>16</v>
      </c>
      <c r="E1099" t="s">
        <v>16</v>
      </c>
      <c r="F1099" t="s">
        <v>16</v>
      </c>
      <c r="G1099" t="s">
        <v>3368</v>
      </c>
      <c r="H1099">
        <v>1</v>
      </c>
      <c r="I1099" t="s">
        <v>4892</v>
      </c>
    </row>
    <row r="1100" spans="1:9" x14ac:dyDescent="0.25">
      <c r="A1100" t="s">
        <v>3402</v>
      </c>
      <c r="B1100">
        <v>75421677</v>
      </c>
      <c r="C1100" t="s">
        <v>16</v>
      </c>
      <c r="D1100" t="s">
        <v>16</v>
      </c>
      <c r="E1100" t="s">
        <v>16</v>
      </c>
      <c r="F1100" t="s">
        <v>16</v>
      </c>
      <c r="G1100" t="s">
        <v>3368</v>
      </c>
      <c r="H1100">
        <v>1</v>
      </c>
      <c r="I1100" t="s">
        <v>4892</v>
      </c>
    </row>
    <row r="1101" spans="1:9" x14ac:dyDescent="0.25">
      <c r="A1101" t="s">
        <v>3403</v>
      </c>
      <c r="B1101">
        <v>75421677</v>
      </c>
      <c r="C1101" t="s">
        <v>16</v>
      </c>
      <c r="D1101" t="s">
        <v>16</v>
      </c>
      <c r="E1101" t="s">
        <v>16</v>
      </c>
      <c r="F1101" t="s">
        <v>16</v>
      </c>
      <c r="G1101" t="s">
        <v>3368</v>
      </c>
      <c r="H1101">
        <v>1</v>
      </c>
      <c r="I1101" t="s">
        <v>4892</v>
      </c>
    </row>
    <row r="1102" spans="1:9" x14ac:dyDescent="0.25">
      <c r="A1102" t="s">
        <v>3416</v>
      </c>
      <c r="B1102">
        <v>75421677</v>
      </c>
      <c r="C1102" t="s">
        <v>16</v>
      </c>
      <c r="D1102" t="s">
        <v>16</v>
      </c>
      <c r="E1102" t="s">
        <v>16</v>
      </c>
      <c r="F1102" t="s">
        <v>16</v>
      </c>
      <c r="G1102" t="s">
        <v>3368</v>
      </c>
      <c r="H1102">
        <v>1</v>
      </c>
      <c r="I1102" t="s">
        <v>4892</v>
      </c>
    </row>
    <row r="1103" spans="1:9" x14ac:dyDescent="0.25">
      <c r="A1103" t="s">
        <v>3417</v>
      </c>
      <c r="B1103">
        <v>75421677</v>
      </c>
      <c r="C1103" t="s">
        <v>16</v>
      </c>
      <c r="D1103" t="s">
        <v>16</v>
      </c>
      <c r="E1103" t="s">
        <v>16</v>
      </c>
      <c r="F1103" t="s">
        <v>16</v>
      </c>
      <c r="G1103" t="s">
        <v>3368</v>
      </c>
      <c r="H1103">
        <v>1</v>
      </c>
      <c r="I1103" t="s">
        <v>4892</v>
      </c>
    </row>
    <row r="1104" spans="1:9" x14ac:dyDescent="0.25">
      <c r="A1104" t="s">
        <v>3418</v>
      </c>
      <c r="B1104">
        <v>75421677</v>
      </c>
      <c r="C1104" t="s">
        <v>16</v>
      </c>
      <c r="D1104" t="s">
        <v>16</v>
      </c>
      <c r="E1104" t="s">
        <v>16</v>
      </c>
      <c r="F1104" t="s">
        <v>16</v>
      </c>
      <c r="G1104" t="s">
        <v>3368</v>
      </c>
      <c r="H1104">
        <v>1</v>
      </c>
      <c r="I1104" t="s">
        <v>4892</v>
      </c>
    </row>
    <row r="1105" spans="1:9" x14ac:dyDescent="0.25">
      <c r="A1105" t="s">
        <v>3419</v>
      </c>
      <c r="B1105">
        <v>75421677</v>
      </c>
      <c r="C1105" t="s">
        <v>16</v>
      </c>
      <c r="D1105" t="s">
        <v>16</v>
      </c>
      <c r="E1105" t="s">
        <v>16</v>
      </c>
      <c r="F1105" t="s">
        <v>16</v>
      </c>
      <c r="G1105" t="s">
        <v>3368</v>
      </c>
      <c r="H1105">
        <v>1</v>
      </c>
      <c r="I1105" t="s">
        <v>4892</v>
      </c>
    </row>
    <row r="1106" spans="1:9" x14ac:dyDescent="0.25">
      <c r="A1106" t="s">
        <v>2637</v>
      </c>
      <c r="B1106">
        <v>74762273</v>
      </c>
      <c r="C1106" t="s">
        <v>16</v>
      </c>
      <c r="D1106" t="s">
        <v>16</v>
      </c>
      <c r="E1106" t="s">
        <v>16</v>
      </c>
      <c r="F1106" t="s">
        <v>16</v>
      </c>
      <c r="G1106" t="s">
        <v>154</v>
      </c>
      <c r="H1106">
        <v>2</v>
      </c>
      <c r="I1106" t="s">
        <v>4887</v>
      </c>
    </row>
    <row r="1107" spans="1:9" x14ac:dyDescent="0.25">
      <c r="A1107" t="s">
        <v>3518</v>
      </c>
      <c r="B1107">
        <v>75421677</v>
      </c>
      <c r="C1107" t="s">
        <v>16</v>
      </c>
      <c r="D1107" t="s">
        <v>16</v>
      </c>
      <c r="E1107" t="s">
        <v>16</v>
      </c>
      <c r="F1107" t="s">
        <v>16</v>
      </c>
      <c r="G1107" t="s">
        <v>3368</v>
      </c>
      <c r="H1107">
        <v>2</v>
      </c>
      <c r="I1107" t="s">
        <v>4892</v>
      </c>
    </row>
    <row r="1108" spans="1:9" x14ac:dyDescent="0.25">
      <c r="A1108" t="s">
        <v>3519</v>
      </c>
      <c r="B1108">
        <v>75421677</v>
      </c>
      <c r="C1108" t="s">
        <v>16</v>
      </c>
      <c r="D1108" t="s">
        <v>16</v>
      </c>
      <c r="E1108" t="s">
        <v>16</v>
      </c>
      <c r="F1108" t="s">
        <v>16</v>
      </c>
      <c r="G1108" t="s">
        <v>3368</v>
      </c>
      <c r="H1108">
        <v>2</v>
      </c>
      <c r="I1108" t="s">
        <v>4892</v>
      </c>
    </row>
    <row r="1109" spans="1:9" x14ac:dyDescent="0.25">
      <c r="A1109" t="s">
        <v>8241</v>
      </c>
      <c r="B1109">
        <v>75421677</v>
      </c>
      <c r="C1109" t="s">
        <v>16</v>
      </c>
      <c r="D1109" t="s">
        <v>16</v>
      </c>
      <c r="E1109" t="s">
        <v>16</v>
      </c>
      <c r="F1109" t="s">
        <v>16</v>
      </c>
      <c r="G1109" t="s">
        <v>3368</v>
      </c>
      <c r="H1109">
        <v>1</v>
      </c>
      <c r="I1109" t="s">
        <v>4892</v>
      </c>
    </row>
    <row r="1110" spans="1:9" x14ac:dyDescent="0.25">
      <c r="A1110" t="s">
        <v>15087</v>
      </c>
      <c r="B1110">
        <v>74762273</v>
      </c>
      <c r="C1110" t="s">
        <v>16</v>
      </c>
      <c r="D1110" t="s">
        <v>16</v>
      </c>
      <c r="E1110" t="s">
        <v>16</v>
      </c>
      <c r="F1110" t="s">
        <v>16</v>
      </c>
      <c r="G1110" t="s">
        <v>154</v>
      </c>
      <c r="H1110">
        <v>1</v>
      </c>
      <c r="I1110" t="s">
        <v>4887</v>
      </c>
    </row>
    <row r="1111" spans="1:9" x14ac:dyDescent="0.25">
      <c r="A1111" t="s">
        <v>41332</v>
      </c>
      <c r="B1111">
        <v>86659222</v>
      </c>
      <c r="C1111" t="s">
        <v>16</v>
      </c>
      <c r="D1111" t="s">
        <v>16</v>
      </c>
      <c r="E1111" t="s">
        <v>16</v>
      </c>
      <c r="F1111" t="s">
        <v>16</v>
      </c>
      <c r="G1111" t="s">
        <v>40888</v>
      </c>
      <c r="H1111">
        <v>1</v>
      </c>
      <c r="I1111" t="s">
        <v>42257</v>
      </c>
    </row>
    <row r="1112" spans="1:9" x14ac:dyDescent="0.25">
      <c r="A1112" t="s">
        <v>41330</v>
      </c>
      <c r="B1112">
        <v>86659222</v>
      </c>
      <c r="C1112" t="s">
        <v>16</v>
      </c>
      <c r="D1112" t="s">
        <v>16</v>
      </c>
      <c r="E1112" t="s">
        <v>16</v>
      </c>
      <c r="F1112" t="s">
        <v>16</v>
      </c>
      <c r="G1112" t="s">
        <v>40888</v>
      </c>
      <c r="H1112">
        <v>1</v>
      </c>
      <c r="I1112" t="s">
        <v>42257</v>
      </c>
    </row>
    <row r="1113" spans="1:9" x14ac:dyDescent="0.25">
      <c r="A1113" t="s">
        <v>41331</v>
      </c>
      <c r="B1113">
        <v>86659222</v>
      </c>
      <c r="C1113" t="s">
        <v>16</v>
      </c>
      <c r="D1113" t="s">
        <v>16</v>
      </c>
      <c r="E1113" t="s">
        <v>16</v>
      </c>
      <c r="F1113" t="s">
        <v>16</v>
      </c>
      <c r="G1113" t="s">
        <v>40888</v>
      </c>
      <c r="H1113">
        <v>1</v>
      </c>
      <c r="I1113" t="s">
        <v>42257</v>
      </c>
    </row>
    <row r="1114" spans="1:9" x14ac:dyDescent="0.25">
      <c r="A1114" t="s">
        <v>41333</v>
      </c>
      <c r="B1114">
        <v>75624950</v>
      </c>
      <c r="C1114" t="s">
        <v>16</v>
      </c>
      <c r="D1114" t="s">
        <v>16</v>
      </c>
      <c r="E1114" t="s">
        <v>16</v>
      </c>
      <c r="F1114" t="s">
        <v>16</v>
      </c>
      <c r="G1114" t="s">
        <v>13948</v>
      </c>
      <c r="H1114">
        <v>1</v>
      </c>
      <c r="I1114" t="s">
        <v>15585</v>
      </c>
    </row>
    <row r="1115" spans="1:9" x14ac:dyDescent="0.25">
      <c r="A1115" t="s">
        <v>41334</v>
      </c>
      <c r="B1115">
        <v>86659222</v>
      </c>
      <c r="C1115" t="s">
        <v>16</v>
      </c>
      <c r="D1115" t="s">
        <v>16</v>
      </c>
      <c r="E1115" t="s">
        <v>16</v>
      </c>
      <c r="F1115" t="s">
        <v>16</v>
      </c>
      <c r="G1115" t="s">
        <v>40888</v>
      </c>
      <c r="H1115">
        <v>1</v>
      </c>
      <c r="I1115" t="s">
        <v>42257</v>
      </c>
    </row>
    <row r="1116" spans="1:9" x14ac:dyDescent="0.25">
      <c r="A1116" t="s">
        <v>41329</v>
      </c>
      <c r="B1116">
        <v>86659222</v>
      </c>
      <c r="C1116" t="s">
        <v>16</v>
      </c>
      <c r="D1116" t="s">
        <v>16</v>
      </c>
      <c r="E1116" t="s">
        <v>16</v>
      </c>
      <c r="F1116" t="s">
        <v>16</v>
      </c>
      <c r="G1116" t="s">
        <v>40888</v>
      </c>
      <c r="H1116">
        <v>1</v>
      </c>
      <c r="I1116" t="s">
        <v>42257</v>
      </c>
    </row>
    <row r="1117" spans="1:9" x14ac:dyDescent="0.25">
      <c r="A1117" t="s">
        <v>3802</v>
      </c>
      <c r="B1117">
        <v>76429898</v>
      </c>
      <c r="C1117" t="s">
        <v>16</v>
      </c>
      <c r="D1117" t="s">
        <v>16</v>
      </c>
      <c r="E1117" t="s">
        <v>16</v>
      </c>
      <c r="F1117" t="s">
        <v>16</v>
      </c>
      <c r="G1117" t="s">
        <v>5345</v>
      </c>
      <c r="H1117">
        <v>1</v>
      </c>
      <c r="I1117" t="s">
        <v>5399</v>
      </c>
    </row>
    <row r="1118" spans="1:9" x14ac:dyDescent="0.25">
      <c r="A1118" t="s">
        <v>3885</v>
      </c>
      <c r="B1118">
        <v>86228644</v>
      </c>
      <c r="C1118" t="s">
        <v>16</v>
      </c>
      <c r="D1118" t="s">
        <v>16</v>
      </c>
      <c r="E1118" t="s">
        <v>16</v>
      </c>
      <c r="F1118" t="s">
        <v>16</v>
      </c>
      <c r="G1118" t="s">
        <v>2440</v>
      </c>
      <c r="H1118">
        <v>1</v>
      </c>
      <c r="I1118" t="s">
        <v>4897</v>
      </c>
    </row>
    <row r="1119" spans="1:9" x14ac:dyDescent="0.25">
      <c r="A1119" t="s">
        <v>3404</v>
      </c>
      <c r="B1119">
        <v>75421677</v>
      </c>
      <c r="C1119" t="s">
        <v>16</v>
      </c>
      <c r="D1119" t="s">
        <v>16</v>
      </c>
      <c r="E1119" t="s">
        <v>16</v>
      </c>
      <c r="F1119" t="s">
        <v>16</v>
      </c>
      <c r="G1119" t="s">
        <v>3368</v>
      </c>
      <c r="H1119">
        <v>1</v>
      </c>
      <c r="I1119" t="s">
        <v>4892</v>
      </c>
    </row>
    <row r="1120" spans="1:9" x14ac:dyDescent="0.25">
      <c r="A1120" t="s">
        <v>2545</v>
      </c>
      <c r="B1120">
        <v>74762273</v>
      </c>
      <c r="C1120" t="s">
        <v>16</v>
      </c>
      <c r="D1120" t="s">
        <v>16</v>
      </c>
      <c r="E1120" t="s">
        <v>16</v>
      </c>
      <c r="F1120" t="s">
        <v>16</v>
      </c>
      <c r="G1120" t="s">
        <v>154</v>
      </c>
      <c r="H1120">
        <v>1</v>
      </c>
      <c r="I1120" t="s">
        <v>4887</v>
      </c>
    </row>
    <row r="1121" spans="1:9" x14ac:dyDescent="0.25">
      <c r="A1121" t="s">
        <v>2563</v>
      </c>
      <c r="B1121">
        <v>74762273</v>
      </c>
      <c r="C1121" t="s">
        <v>16</v>
      </c>
      <c r="D1121" t="s">
        <v>16</v>
      </c>
      <c r="E1121" t="s">
        <v>16</v>
      </c>
      <c r="F1121" t="s">
        <v>16</v>
      </c>
      <c r="G1121" t="s">
        <v>154</v>
      </c>
      <c r="H1121">
        <v>1</v>
      </c>
      <c r="I1121" t="s">
        <v>4887</v>
      </c>
    </row>
    <row r="1122" spans="1:9" x14ac:dyDescent="0.25">
      <c r="A1122" t="s">
        <v>8261</v>
      </c>
      <c r="B1122">
        <v>96306000</v>
      </c>
      <c r="C1122" t="s">
        <v>8262</v>
      </c>
      <c r="D1122" t="s">
        <v>12604</v>
      </c>
      <c r="E1122" t="s">
        <v>16</v>
      </c>
      <c r="F1122" t="s">
        <v>16</v>
      </c>
      <c r="G1122" t="s">
        <v>8068</v>
      </c>
      <c r="H1122">
        <v>1</v>
      </c>
      <c r="I1122" t="s">
        <v>12605</v>
      </c>
    </row>
    <row r="1123" spans="1:9" x14ac:dyDescent="0.25">
      <c r="A1123" t="s">
        <v>4032</v>
      </c>
      <c r="B1123">
        <v>74762273</v>
      </c>
      <c r="C1123" t="s">
        <v>16</v>
      </c>
      <c r="D1123" t="s">
        <v>16</v>
      </c>
      <c r="E1123" t="s">
        <v>16</v>
      </c>
      <c r="F1123" t="s">
        <v>16</v>
      </c>
      <c r="G1123" t="s">
        <v>154</v>
      </c>
      <c r="H1123">
        <v>1</v>
      </c>
      <c r="I1123" t="s">
        <v>4887</v>
      </c>
    </row>
    <row r="1124" spans="1:9" x14ac:dyDescent="0.25">
      <c r="A1124" t="s">
        <v>4015</v>
      </c>
      <c r="B1124">
        <v>76429898</v>
      </c>
      <c r="C1124" t="s">
        <v>16</v>
      </c>
      <c r="D1124" t="s">
        <v>16</v>
      </c>
      <c r="E1124" t="s">
        <v>16</v>
      </c>
      <c r="F1124" t="s">
        <v>16</v>
      </c>
      <c r="G1124" t="s">
        <v>5345</v>
      </c>
      <c r="H1124">
        <v>1</v>
      </c>
      <c r="I1124" t="s">
        <v>5399</v>
      </c>
    </row>
    <row r="1125" spans="1:9" x14ac:dyDescent="0.25">
      <c r="A1125" t="s">
        <v>4239</v>
      </c>
      <c r="B1125">
        <v>74762273</v>
      </c>
      <c r="C1125" t="s">
        <v>16</v>
      </c>
      <c r="D1125" t="s">
        <v>16</v>
      </c>
      <c r="E1125" t="s">
        <v>16</v>
      </c>
      <c r="F1125" t="s">
        <v>16</v>
      </c>
      <c r="G1125" t="s">
        <v>154</v>
      </c>
      <c r="H1125">
        <v>2</v>
      </c>
      <c r="I1125" t="s">
        <v>7933</v>
      </c>
    </row>
    <row r="1126" spans="1:9" x14ac:dyDescent="0.25">
      <c r="A1126" t="s">
        <v>4239</v>
      </c>
      <c r="B1126">
        <v>75577000</v>
      </c>
      <c r="C1126" t="s">
        <v>16</v>
      </c>
      <c r="D1126" t="s">
        <v>16</v>
      </c>
      <c r="E1126" t="s">
        <v>16</v>
      </c>
      <c r="F1126" t="s">
        <v>16</v>
      </c>
      <c r="G1126" t="s">
        <v>3759</v>
      </c>
      <c r="H1126">
        <v>1</v>
      </c>
      <c r="I1126" t="s">
        <v>4898</v>
      </c>
    </row>
    <row r="1127" spans="1:9" x14ac:dyDescent="0.25">
      <c r="A1127" t="s">
        <v>4268</v>
      </c>
      <c r="B1127">
        <v>70890019</v>
      </c>
      <c r="C1127" t="s">
        <v>16</v>
      </c>
      <c r="D1127" t="s">
        <v>16</v>
      </c>
      <c r="E1127" t="s">
        <v>16</v>
      </c>
      <c r="F1127" t="s">
        <v>16</v>
      </c>
      <c r="G1127" t="s">
        <v>5780</v>
      </c>
      <c r="H1127">
        <v>3</v>
      </c>
      <c r="I1127" t="s">
        <v>6936</v>
      </c>
    </row>
    <row r="1128" spans="1:9" x14ac:dyDescent="0.25">
      <c r="A1128" t="s">
        <v>4268</v>
      </c>
      <c r="B1128">
        <v>86439632</v>
      </c>
      <c r="C1128" t="s">
        <v>16</v>
      </c>
      <c r="D1128" t="s">
        <v>16</v>
      </c>
      <c r="E1128" t="s">
        <v>16</v>
      </c>
      <c r="F1128" t="s">
        <v>16</v>
      </c>
      <c r="G1128" t="s">
        <v>3929</v>
      </c>
      <c r="H1128">
        <v>2</v>
      </c>
      <c r="I1128" t="s">
        <v>4893</v>
      </c>
    </row>
    <row r="1129" spans="1:9" x14ac:dyDescent="0.25">
      <c r="A1129" t="s">
        <v>4271</v>
      </c>
      <c r="B1129">
        <v>86439632</v>
      </c>
      <c r="C1129" t="s">
        <v>16</v>
      </c>
      <c r="D1129" t="s">
        <v>16</v>
      </c>
      <c r="E1129" t="s">
        <v>16</v>
      </c>
      <c r="F1129" t="s">
        <v>16</v>
      </c>
      <c r="G1129" t="s">
        <v>3929</v>
      </c>
      <c r="H1129">
        <v>2</v>
      </c>
      <c r="I1129" t="s">
        <v>4893</v>
      </c>
    </row>
    <row r="1130" spans="1:9" x14ac:dyDescent="0.25">
      <c r="A1130" t="s">
        <v>4269</v>
      </c>
      <c r="B1130">
        <v>86439632</v>
      </c>
      <c r="C1130" t="s">
        <v>16</v>
      </c>
      <c r="D1130" t="s">
        <v>16</v>
      </c>
      <c r="E1130" t="s">
        <v>16</v>
      </c>
      <c r="F1130" t="s">
        <v>16</v>
      </c>
      <c r="G1130" t="s">
        <v>3929</v>
      </c>
      <c r="H1130">
        <v>3</v>
      </c>
      <c r="I1130" t="s">
        <v>4893</v>
      </c>
    </row>
    <row r="1131" spans="1:9" x14ac:dyDescent="0.25">
      <c r="A1131" t="s">
        <v>4263</v>
      </c>
      <c r="B1131">
        <v>86439632</v>
      </c>
      <c r="C1131" t="s">
        <v>16</v>
      </c>
      <c r="D1131" t="s">
        <v>16</v>
      </c>
      <c r="E1131" t="s">
        <v>16</v>
      </c>
      <c r="F1131" t="s">
        <v>16</v>
      </c>
      <c r="G1131" t="s">
        <v>3929</v>
      </c>
      <c r="H1131">
        <v>3</v>
      </c>
      <c r="I1131" t="s">
        <v>12576</v>
      </c>
    </row>
    <row r="1132" spans="1:9" x14ac:dyDescent="0.25">
      <c r="A1132" t="s">
        <v>4263</v>
      </c>
      <c r="B1132">
        <v>70108720</v>
      </c>
      <c r="C1132" t="s">
        <v>16</v>
      </c>
      <c r="D1132" t="s">
        <v>16</v>
      </c>
      <c r="E1132" t="s">
        <v>16</v>
      </c>
      <c r="F1132" t="s">
        <v>16</v>
      </c>
      <c r="G1132" t="s">
        <v>8125</v>
      </c>
      <c r="H1132">
        <v>2</v>
      </c>
      <c r="I1132" t="s">
        <v>12575</v>
      </c>
    </row>
    <row r="1133" spans="1:9" x14ac:dyDescent="0.25">
      <c r="A1133" t="s">
        <v>4264</v>
      </c>
      <c r="B1133">
        <v>86439632</v>
      </c>
      <c r="C1133" t="s">
        <v>16</v>
      </c>
      <c r="D1133" t="s">
        <v>16</v>
      </c>
      <c r="E1133" t="s">
        <v>16</v>
      </c>
      <c r="F1133" t="s">
        <v>16</v>
      </c>
      <c r="G1133" t="s">
        <v>3929</v>
      </c>
      <c r="H1133">
        <v>3</v>
      </c>
      <c r="I1133" t="s">
        <v>12576</v>
      </c>
    </row>
    <row r="1134" spans="1:9" x14ac:dyDescent="0.25">
      <c r="A1134" t="s">
        <v>4264</v>
      </c>
      <c r="B1134">
        <v>70108720</v>
      </c>
      <c r="C1134" t="s">
        <v>16</v>
      </c>
      <c r="D1134" t="s">
        <v>16</v>
      </c>
      <c r="E1134" t="s">
        <v>16</v>
      </c>
      <c r="F1134" t="s">
        <v>16</v>
      </c>
      <c r="G1134" t="s">
        <v>8125</v>
      </c>
      <c r="H1134">
        <v>2</v>
      </c>
      <c r="I1134" t="s">
        <v>12575</v>
      </c>
    </row>
    <row r="1135" spans="1:9" x14ac:dyDescent="0.25">
      <c r="A1135" t="s">
        <v>10386</v>
      </c>
      <c r="B1135">
        <v>70108720</v>
      </c>
      <c r="C1135" t="s">
        <v>16</v>
      </c>
      <c r="D1135" t="s">
        <v>16</v>
      </c>
      <c r="E1135" t="s">
        <v>16</v>
      </c>
      <c r="F1135" t="s">
        <v>16</v>
      </c>
      <c r="G1135" t="s">
        <v>8125</v>
      </c>
      <c r="H1135">
        <v>1</v>
      </c>
      <c r="I1135" t="s">
        <v>12575</v>
      </c>
    </row>
    <row r="1136" spans="1:9" x14ac:dyDescent="0.25">
      <c r="A1136" t="s">
        <v>4270</v>
      </c>
      <c r="B1136">
        <v>86439632</v>
      </c>
      <c r="C1136" t="s">
        <v>16</v>
      </c>
      <c r="D1136" t="s">
        <v>16</v>
      </c>
      <c r="E1136" t="s">
        <v>16</v>
      </c>
      <c r="F1136" t="s">
        <v>16</v>
      </c>
      <c r="G1136" t="s">
        <v>3929</v>
      </c>
      <c r="H1136">
        <v>3</v>
      </c>
      <c r="I1136" t="s">
        <v>4893</v>
      </c>
    </row>
    <row r="1137" spans="1:9" x14ac:dyDescent="0.25">
      <c r="A1137" t="s">
        <v>4266</v>
      </c>
      <c r="B1137">
        <v>86439632</v>
      </c>
      <c r="C1137" t="s">
        <v>16</v>
      </c>
      <c r="D1137" t="s">
        <v>16</v>
      </c>
      <c r="E1137" t="s">
        <v>16</v>
      </c>
      <c r="F1137" t="s">
        <v>16</v>
      </c>
      <c r="G1137" t="s">
        <v>3929</v>
      </c>
      <c r="H1137">
        <v>1</v>
      </c>
      <c r="I1137" t="s">
        <v>4893</v>
      </c>
    </row>
    <row r="1138" spans="1:9" x14ac:dyDescent="0.25">
      <c r="A1138" t="s">
        <v>4267</v>
      </c>
      <c r="B1138">
        <v>86439632</v>
      </c>
      <c r="C1138" t="s">
        <v>16</v>
      </c>
      <c r="D1138" t="s">
        <v>16</v>
      </c>
      <c r="E1138" t="s">
        <v>16</v>
      </c>
      <c r="F1138" t="s">
        <v>16</v>
      </c>
      <c r="G1138" t="s">
        <v>3929</v>
      </c>
      <c r="H1138">
        <v>4</v>
      </c>
      <c r="I1138" t="s">
        <v>4893</v>
      </c>
    </row>
    <row r="1139" spans="1:9" x14ac:dyDescent="0.25">
      <c r="A1139" t="s">
        <v>7381</v>
      </c>
      <c r="B1139">
        <v>70890019</v>
      </c>
      <c r="C1139" t="s">
        <v>16</v>
      </c>
      <c r="D1139" t="s">
        <v>16</v>
      </c>
      <c r="E1139" t="s">
        <v>16</v>
      </c>
      <c r="F1139" t="s">
        <v>16</v>
      </c>
      <c r="G1139" t="s">
        <v>5780</v>
      </c>
      <c r="H1139">
        <v>3</v>
      </c>
      <c r="I1139" t="s">
        <v>12606</v>
      </c>
    </row>
    <row r="1140" spans="1:9" x14ac:dyDescent="0.25">
      <c r="A1140" t="s">
        <v>7381</v>
      </c>
      <c r="B1140">
        <v>86439632</v>
      </c>
      <c r="C1140" t="s">
        <v>16</v>
      </c>
      <c r="D1140" t="s">
        <v>16</v>
      </c>
      <c r="E1140" t="s">
        <v>16</v>
      </c>
      <c r="F1140" t="s">
        <v>16</v>
      </c>
      <c r="G1140" t="s">
        <v>3929</v>
      </c>
      <c r="H1140">
        <v>2</v>
      </c>
      <c r="I1140" t="s">
        <v>12576</v>
      </c>
    </row>
    <row r="1141" spans="1:9" x14ac:dyDescent="0.25">
      <c r="A1141" t="s">
        <v>7381</v>
      </c>
      <c r="B1141">
        <v>70108720</v>
      </c>
      <c r="C1141" t="s">
        <v>16</v>
      </c>
      <c r="D1141" t="s">
        <v>16</v>
      </c>
      <c r="E1141" t="s">
        <v>16</v>
      </c>
      <c r="F1141" t="s">
        <v>16</v>
      </c>
      <c r="G1141" t="s">
        <v>8125</v>
      </c>
      <c r="H1141">
        <v>1</v>
      </c>
      <c r="I1141" t="s">
        <v>12575</v>
      </c>
    </row>
    <row r="1142" spans="1:9" x14ac:dyDescent="0.25">
      <c r="A1142" t="s">
        <v>8116</v>
      </c>
      <c r="B1142">
        <v>86439632</v>
      </c>
      <c r="C1142" t="s">
        <v>16</v>
      </c>
      <c r="D1142" t="s">
        <v>16</v>
      </c>
      <c r="E1142" t="s">
        <v>16</v>
      </c>
      <c r="F1142" t="s">
        <v>16</v>
      </c>
      <c r="G1142" t="s">
        <v>3929</v>
      </c>
      <c r="H1142">
        <v>2</v>
      </c>
      <c r="I1142" t="s">
        <v>12576</v>
      </c>
    </row>
    <row r="1143" spans="1:9" x14ac:dyDescent="0.25">
      <c r="A1143" t="s">
        <v>8116</v>
      </c>
      <c r="B1143">
        <v>70108720</v>
      </c>
      <c r="C1143" t="s">
        <v>16</v>
      </c>
      <c r="D1143" t="s">
        <v>16</v>
      </c>
      <c r="E1143" t="s">
        <v>16</v>
      </c>
      <c r="F1143" t="s">
        <v>16</v>
      </c>
      <c r="G1143" t="s">
        <v>8125</v>
      </c>
      <c r="H1143">
        <v>1</v>
      </c>
      <c r="I1143" t="s">
        <v>12575</v>
      </c>
    </row>
    <row r="1144" spans="1:9" x14ac:dyDescent="0.25">
      <c r="A1144" t="s">
        <v>7738</v>
      </c>
      <c r="B1144">
        <v>96306000</v>
      </c>
      <c r="C1144" t="s">
        <v>7316</v>
      </c>
      <c r="D1144" t="s">
        <v>7465</v>
      </c>
      <c r="E1144" t="s">
        <v>16</v>
      </c>
      <c r="F1144" t="s">
        <v>16</v>
      </c>
      <c r="G1144" t="s">
        <v>8068</v>
      </c>
      <c r="H1144">
        <v>1</v>
      </c>
      <c r="I1144" t="s">
        <v>12607</v>
      </c>
    </row>
    <row r="1145" spans="1:9" x14ac:dyDescent="0.25">
      <c r="A1145" t="s">
        <v>4238</v>
      </c>
      <c r="B1145">
        <v>74755755</v>
      </c>
      <c r="C1145" t="s">
        <v>16</v>
      </c>
      <c r="D1145" t="s">
        <v>16</v>
      </c>
      <c r="E1145" t="s">
        <v>16</v>
      </c>
      <c r="F1145" t="s">
        <v>16</v>
      </c>
      <c r="G1145" t="s">
        <v>4786</v>
      </c>
      <c r="H1145">
        <v>3</v>
      </c>
      <c r="I1145" t="s">
        <v>8046</v>
      </c>
    </row>
    <row r="1146" spans="1:9" x14ac:dyDescent="0.25">
      <c r="A1146" t="s">
        <v>4238</v>
      </c>
      <c r="B1146">
        <v>75220200</v>
      </c>
      <c r="C1146" t="s">
        <v>16</v>
      </c>
      <c r="D1146" t="s">
        <v>16</v>
      </c>
      <c r="E1146" t="s">
        <v>16</v>
      </c>
      <c r="F1146" t="s">
        <v>16</v>
      </c>
      <c r="G1146" t="s">
        <v>7238</v>
      </c>
      <c r="H1146">
        <v>2</v>
      </c>
      <c r="I1146" t="s">
        <v>8045</v>
      </c>
    </row>
    <row r="1147" spans="1:9" x14ac:dyDescent="0.25">
      <c r="A1147" t="s">
        <v>4238</v>
      </c>
      <c r="B1147">
        <v>74762273</v>
      </c>
      <c r="C1147" t="s">
        <v>16</v>
      </c>
      <c r="D1147" t="s">
        <v>16</v>
      </c>
      <c r="E1147" t="s">
        <v>16</v>
      </c>
      <c r="F1147" t="s">
        <v>16</v>
      </c>
      <c r="G1147" t="s">
        <v>154</v>
      </c>
      <c r="H1147">
        <v>1</v>
      </c>
      <c r="I1147" t="s">
        <v>4887</v>
      </c>
    </row>
    <row r="1148" spans="1:9" x14ac:dyDescent="0.25">
      <c r="A1148" t="s">
        <v>4265</v>
      </c>
      <c r="B1148">
        <v>86439632</v>
      </c>
      <c r="C1148" t="s">
        <v>16</v>
      </c>
      <c r="D1148" t="s">
        <v>16</v>
      </c>
      <c r="E1148" t="s">
        <v>16</v>
      </c>
      <c r="F1148" t="s">
        <v>16</v>
      </c>
      <c r="G1148" t="s">
        <v>3929</v>
      </c>
      <c r="H1148">
        <v>3</v>
      </c>
      <c r="I1148" t="s">
        <v>12576</v>
      </c>
    </row>
    <row r="1149" spans="1:9" x14ac:dyDescent="0.25">
      <c r="A1149" t="s">
        <v>4265</v>
      </c>
      <c r="B1149">
        <v>70108720</v>
      </c>
      <c r="C1149" t="s">
        <v>16</v>
      </c>
      <c r="D1149" t="s">
        <v>16</v>
      </c>
      <c r="E1149" t="s">
        <v>16</v>
      </c>
      <c r="F1149" t="s">
        <v>16</v>
      </c>
      <c r="G1149" t="s">
        <v>8125</v>
      </c>
      <c r="H1149">
        <v>2</v>
      </c>
      <c r="I1149" t="s">
        <v>12575</v>
      </c>
    </row>
    <row r="1150" spans="1:9" x14ac:dyDescent="0.25">
      <c r="A1150" t="s">
        <v>4234</v>
      </c>
      <c r="B1150">
        <v>74762273</v>
      </c>
      <c r="C1150" t="s">
        <v>16</v>
      </c>
      <c r="D1150" t="s">
        <v>16</v>
      </c>
      <c r="E1150" t="s">
        <v>16</v>
      </c>
      <c r="F1150" t="s">
        <v>16</v>
      </c>
      <c r="G1150" t="s">
        <v>154</v>
      </c>
      <c r="H1150">
        <v>1</v>
      </c>
      <c r="I1150" t="s">
        <v>4887</v>
      </c>
    </row>
    <row r="1151" spans="1:9" x14ac:dyDescent="0.25">
      <c r="A1151" t="s">
        <v>4254</v>
      </c>
      <c r="B1151">
        <v>75421677</v>
      </c>
      <c r="C1151" t="s">
        <v>16</v>
      </c>
      <c r="D1151" t="s">
        <v>16</v>
      </c>
      <c r="E1151" t="s">
        <v>16</v>
      </c>
      <c r="F1151" t="s">
        <v>16</v>
      </c>
      <c r="G1151" t="s">
        <v>3368</v>
      </c>
      <c r="H1151">
        <v>1</v>
      </c>
      <c r="I1151" t="s">
        <v>4892</v>
      </c>
    </row>
    <row r="1152" spans="1:9" x14ac:dyDescent="0.25">
      <c r="A1152" t="s">
        <v>4235</v>
      </c>
      <c r="B1152">
        <v>74762273</v>
      </c>
      <c r="C1152" t="s">
        <v>16</v>
      </c>
      <c r="D1152" t="s">
        <v>16</v>
      </c>
      <c r="E1152" t="s">
        <v>16</v>
      </c>
      <c r="F1152" t="s">
        <v>16</v>
      </c>
      <c r="G1152" t="s">
        <v>154</v>
      </c>
      <c r="H1152">
        <v>1</v>
      </c>
      <c r="I1152" t="s">
        <v>4887</v>
      </c>
    </row>
    <row r="1153" spans="1:9" x14ac:dyDescent="0.25">
      <c r="A1153" t="s">
        <v>4236</v>
      </c>
      <c r="B1153">
        <v>74762273</v>
      </c>
      <c r="C1153" t="s">
        <v>16</v>
      </c>
      <c r="D1153" t="s">
        <v>16</v>
      </c>
      <c r="E1153" t="s">
        <v>16</v>
      </c>
      <c r="F1153" t="s">
        <v>16</v>
      </c>
      <c r="G1153" t="s">
        <v>154</v>
      </c>
      <c r="H1153">
        <v>1</v>
      </c>
      <c r="I1153" t="s">
        <v>4887</v>
      </c>
    </row>
    <row r="1154" spans="1:9" x14ac:dyDescent="0.25">
      <c r="A1154" t="s">
        <v>4253</v>
      </c>
      <c r="B1154">
        <v>75421677</v>
      </c>
      <c r="C1154" t="s">
        <v>16</v>
      </c>
      <c r="D1154" t="s">
        <v>16</v>
      </c>
      <c r="E1154" t="s">
        <v>16</v>
      </c>
      <c r="F1154" t="s">
        <v>16</v>
      </c>
      <c r="G1154" t="s">
        <v>3368</v>
      </c>
      <c r="H1154">
        <v>1</v>
      </c>
      <c r="I1154" t="s">
        <v>4892</v>
      </c>
    </row>
    <row r="1155" spans="1:9" x14ac:dyDescent="0.25">
      <c r="A1155" t="s">
        <v>4325</v>
      </c>
      <c r="B1155">
        <v>86439632</v>
      </c>
      <c r="C1155" t="s">
        <v>16</v>
      </c>
      <c r="D1155" t="s">
        <v>16</v>
      </c>
      <c r="E1155" t="s">
        <v>16</v>
      </c>
      <c r="F1155" t="s">
        <v>16</v>
      </c>
      <c r="G1155" t="s">
        <v>3929</v>
      </c>
      <c r="H1155">
        <v>3</v>
      </c>
      <c r="I1155" t="s">
        <v>12576</v>
      </c>
    </row>
    <row r="1156" spans="1:9" x14ac:dyDescent="0.25">
      <c r="A1156" t="s">
        <v>4325</v>
      </c>
      <c r="B1156">
        <v>70108720</v>
      </c>
      <c r="C1156" t="s">
        <v>16</v>
      </c>
      <c r="D1156" t="s">
        <v>16</v>
      </c>
      <c r="E1156" t="s">
        <v>16</v>
      </c>
      <c r="F1156" t="s">
        <v>16</v>
      </c>
      <c r="G1156" t="s">
        <v>8125</v>
      </c>
      <c r="H1156">
        <v>2</v>
      </c>
      <c r="I1156" t="s">
        <v>12575</v>
      </c>
    </row>
    <row r="1157" spans="1:9" x14ac:dyDescent="0.25">
      <c r="A1157" t="s">
        <v>7111</v>
      </c>
      <c r="B1157">
        <v>70890019</v>
      </c>
      <c r="C1157" t="s">
        <v>16</v>
      </c>
      <c r="D1157" t="s">
        <v>16</v>
      </c>
      <c r="E1157" t="s">
        <v>16</v>
      </c>
      <c r="F1157" t="s">
        <v>16</v>
      </c>
      <c r="G1157" t="s">
        <v>5780</v>
      </c>
      <c r="H1157">
        <v>3</v>
      </c>
      <c r="I1157" t="s">
        <v>12606</v>
      </c>
    </row>
    <row r="1158" spans="1:9" x14ac:dyDescent="0.25">
      <c r="A1158" t="s">
        <v>7111</v>
      </c>
      <c r="B1158">
        <v>86439632</v>
      </c>
      <c r="C1158" t="s">
        <v>16</v>
      </c>
      <c r="D1158" t="s">
        <v>16</v>
      </c>
      <c r="E1158" t="s">
        <v>16</v>
      </c>
      <c r="F1158" t="s">
        <v>16</v>
      </c>
      <c r="G1158" t="s">
        <v>3929</v>
      </c>
      <c r="H1158">
        <v>2</v>
      </c>
      <c r="I1158" t="s">
        <v>12576</v>
      </c>
    </row>
    <row r="1159" spans="1:9" x14ac:dyDescent="0.25">
      <c r="A1159" t="s">
        <v>7111</v>
      </c>
      <c r="B1159">
        <v>70108720</v>
      </c>
      <c r="C1159" t="s">
        <v>16</v>
      </c>
      <c r="D1159" t="s">
        <v>16</v>
      </c>
      <c r="E1159" t="s">
        <v>16</v>
      </c>
      <c r="F1159" t="s">
        <v>16</v>
      </c>
      <c r="G1159" t="s">
        <v>8125</v>
      </c>
      <c r="H1159">
        <v>1</v>
      </c>
      <c r="I1159" t="s">
        <v>12575</v>
      </c>
    </row>
    <row r="1160" spans="1:9" x14ac:dyDescent="0.25">
      <c r="A1160" t="s">
        <v>4318</v>
      </c>
      <c r="B1160">
        <v>86439632</v>
      </c>
      <c r="C1160" t="s">
        <v>16</v>
      </c>
      <c r="D1160" t="s">
        <v>16</v>
      </c>
      <c r="E1160" t="s">
        <v>16</v>
      </c>
      <c r="F1160" t="s">
        <v>16</v>
      </c>
      <c r="G1160" t="s">
        <v>3929</v>
      </c>
      <c r="H1160">
        <v>3</v>
      </c>
      <c r="I1160" t="s">
        <v>12576</v>
      </c>
    </row>
    <row r="1161" spans="1:9" x14ac:dyDescent="0.25">
      <c r="A1161" t="s">
        <v>4318</v>
      </c>
      <c r="B1161">
        <v>70108720</v>
      </c>
      <c r="C1161" t="s">
        <v>16</v>
      </c>
      <c r="D1161" t="s">
        <v>16</v>
      </c>
      <c r="E1161" t="s">
        <v>16</v>
      </c>
      <c r="F1161" t="s">
        <v>16</v>
      </c>
      <c r="G1161" t="s">
        <v>8125</v>
      </c>
      <c r="H1161">
        <v>2</v>
      </c>
      <c r="I1161" t="s">
        <v>12575</v>
      </c>
    </row>
    <row r="1162" spans="1:9" x14ac:dyDescent="0.25">
      <c r="A1162" t="s">
        <v>4319</v>
      </c>
      <c r="B1162">
        <v>86439632</v>
      </c>
      <c r="C1162" t="s">
        <v>16</v>
      </c>
      <c r="D1162" t="s">
        <v>16</v>
      </c>
      <c r="E1162" t="s">
        <v>16</v>
      </c>
      <c r="F1162" t="s">
        <v>16</v>
      </c>
      <c r="G1162" t="s">
        <v>3929</v>
      </c>
      <c r="H1162">
        <v>3</v>
      </c>
      <c r="I1162" t="s">
        <v>12576</v>
      </c>
    </row>
    <row r="1163" spans="1:9" x14ac:dyDescent="0.25">
      <c r="A1163" t="s">
        <v>4319</v>
      </c>
      <c r="B1163">
        <v>70108720</v>
      </c>
      <c r="C1163" t="s">
        <v>16</v>
      </c>
      <c r="D1163" t="s">
        <v>16</v>
      </c>
      <c r="E1163" t="s">
        <v>16</v>
      </c>
      <c r="F1163" t="s">
        <v>16</v>
      </c>
      <c r="G1163" t="s">
        <v>8125</v>
      </c>
      <c r="H1163">
        <v>2</v>
      </c>
      <c r="I1163" t="s">
        <v>12575</v>
      </c>
    </row>
    <row r="1164" spans="1:9" x14ac:dyDescent="0.25">
      <c r="A1164" t="s">
        <v>4320</v>
      </c>
      <c r="B1164">
        <v>70890019</v>
      </c>
      <c r="C1164" t="s">
        <v>16</v>
      </c>
      <c r="D1164" t="s">
        <v>16</v>
      </c>
      <c r="E1164" t="s">
        <v>16</v>
      </c>
      <c r="F1164" t="s">
        <v>16</v>
      </c>
      <c r="G1164" t="s">
        <v>5780</v>
      </c>
      <c r="H1164">
        <v>4</v>
      </c>
      <c r="I1164" t="s">
        <v>12606</v>
      </c>
    </row>
    <row r="1165" spans="1:9" x14ac:dyDescent="0.25">
      <c r="A1165" t="s">
        <v>4320</v>
      </c>
      <c r="B1165">
        <v>86439632</v>
      </c>
      <c r="C1165" t="s">
        <v>16</v>
      </c>
      <c r="D1165" t="s">
        <v>16</v>
      </c>
      <c r="E1165" t="s">
        <v>16</v>
      </c>
      <c r="F1165" t="s">
        <v>16</v>
      </c>
      <c r="G1165" t="s">
        <v>3929</v>
      </c>
      <c r="H1165">
        <v>3</v>
      </c>
      <c r="I1165" t="s">
        <v>12576</v>
      </c>
    </row>
    <row r="1166" spans="1:9" x14ac:dyDescent="0.25">
      <c r="A1166" t="s">
        <v>4320</v>
      </c>
      <c r="B1166">
        <v>70108720</v>
      </c>
      <c r="C1166" t="s">
        <v>16</v>
      </c>
      <c r="D1166" t="s">
        <v>16</v>
      </c>
      <c r="E1166" t="s">
        <v>16</v>
      </c>
      <c r="F1166" t="s">
        <v>16</v>
      </c>
      <c r="G1166" t="s">
        <v>8125</v>
      </c>
      <c r="H1166">
        <v>2</v>
      </c>
      <c r="I1166" t="s">
        <v>12575</v>
      </c>
    </row>
    <row r="1167" spans="1:9" x14ac:dyDescent="0.25">
      <c r="A1167" t="s">
        <v>4324</v>
      </c>
      <c r="B1167">
        <v>70890019</v>
      </c>
      <c r="C1167" t="s">
        <v>16</v>
      </c>
      <c r="D1167" t="s">
        <v>16</v>
      </c>
      <c r="E1167" t="s">
        <v>16</v>
      </c>
      <c r="F1167" t="s">
        <v>16</v>
      </c>
      <c r="G1167" t="s">
        <v>5780</v>
      </c>
      <c r="H1167">
        <v>4</v>
      </c>
      <c r="I1167" t="s">
        <v>12606</v>
      </c>
    </row>
    <row r="1168" spans="1:9" x14ac:dyDescent="0.25">
      <c r="A1168" t="s">
        <v>4324</v>
      </c>
      <c r="B1168">
        <v>86439632</v>
      </c>
      <c r="C1168" t="s">
        <v>16</v>
      </c>
      <c r="D1168" t="s">
        <v>16</v>
      </c>
      <c r="E1168" t="s">
        <v>16</v>
      </c>
      <c r="F1168" t="s">
        <v>16</v>
      </c>
      <c r="G1168" t="s">
        <v>3929</v>
      </c>
      <c r="H1168">
        <v>3</v>
      </c>
      <c r="I1168" t="s">
        <v>12576</v>
      </c>
    </row>
    <row r="1169" spans="1:9" x14ac:dyDescent="0.25">
      <c r="A1169" t="s">
        <v>4324</v>
      </c>
      <c r="B1169">
        <v>70108720</v>
      </c>
      <c r="C1169" t="s">
        <v>16</v>
      </c>
      <c r="D1169" t="s">
        <v>16</v>
      </c>
      <c r="E1169" t="s">
        <v>16</v>
      </c>
      <c r="F1169" t="s">
        <v>16</v>
      </c>
      <c r="G1169" t="s">
        <v>8125</v>
      </c>
      <c r="H1169">
        <v>2</v>
      </c>
      <c r="I1169" t="s">
        <v>12575</v>
      </c>
    </row>
    <row r="1170" spans="1:9" x14ac:dyDescent="0.25">
      <c r="A1170" t="s">
        <v>4321</v>
      </c>
      <c r="B1170">
        <v>86439632</v>
      </c>
      <c r="C1170" t="s">
        <v>16</v>
      </c>
      <c r="D1170" t="s">
        <v>16</v>
      </c>
      <c r="E1170" t="s">
        <v>16</v>
      </c>
      <c r="F1170" t="s">
        <v>16</v>
      </c>
      <c r="G1170" t="s">
        <v>3929</v>
      </c>
      <c r="H1170">
        <v>3</v>
      </c>
      <c r="I1170" t="s">
        <v>12576</v>
      </c>
    </row>
    <row r="1171" spans="1:9" x14ac:dyDescent="0.25">
      <c r="A1171" t="s">
        <v>4321</v>
      </c>
      <c r="B1171">
        <v>70108720</v>
      </c>
      <c r="C1171" t="s">
        <v>16</v>
      </c>
      <c r="D1171" t="s">
        <v>16</v>
      </c>
      <c r="E1171" t="s">
        <v>16</v>
      </c>
      <c r="F1171" t="s">
        <v>16</v>
      </c>
      <c r="G1171" t="s">
        <v>8125</v>
      </c>
      <c r="H1171">
        <v>2</v>
      </c>
      <c r="I1171" t="s">
        <v>12575</v>
      </c>
    </row>
    <row r="1172" spans="1:9" x14ac:dyDescent="0.25">
      <c r="A1172" t="s">
        <v>4604</v>
      </c>
      <c r="B1172">
        <v>86439632</v>
      </c>
      <c r="C1172" t="s">
        <v>16</v>
      </c>
      <c r="D1172" t="s">
        <v>16</v>
      </c>
      <c r="E1172" t="s">
        <v>16</v>
      </c>
      <c r="F1172" t="s">
        <v>16</v>
      </c>
      <c r="G1172" t="s">
        <v>3929</v>
      </c>
      <c r="H1172">
        <v>2</v>
      </c>
      <c r="I1172" t="s">
        <v>4893</v>
      </c>
    </row>
    <row r="1173" spans="1:9" x14ac:dyDescent="0.25">
      <c r="A1173" t="s">
        <v>4605</v>
      </c>
      <c r="B1173">
        <v>86439632</v>
      </c>
      <c r="C1173" t="s">
        <v>16</v>
      </c>
      <c r="D1173" t="s">
        <v>16</v>
      </c>
      <c r="E1173" t="s">
        <v>16</v>
      </c>
      <c r="F1173" t="s">
        <v>16</v>
      </c>
      <c r="G1173" t="s">
        <v>3929</v>
      </c>
      <c r="H1173">
        <v>2</v>
      </c>
      <c r="I1173" t="s">
        <v>4893</v>
      </c>
    </row>
    <row r="1174" spans="1:9" x14ac:dyDescent="0.25">
      <c r="A1174" t="s">
        <v>4602</v>
      </c>
      <c r="B1174">
        <v>86439632</v>
      </c>
      <c r="C1174" t="s">
        <v>16</v>
      </c>
      <c r="D1174" t="s">
        <v>16</v>
      </c>
      <c r="E1174" t="s">
        <v>16</v>
      </c>
      <c r="F1174" t="s">
        <v>16</v>
      </c>
      <c r="G1174" t="s">
        <v>3929</v>
      </c>
      <c r="H1174">
        <v>2</v>
      </c>
      <c r="I1174" t="s">
        <v>4893</v>
      </c>
    </row>
    <row r="1175" spans="1:9" x14ac:dyDescent="0.25">
      <c r="A1175" t="s">
        <v>8025</v>
      </c>
      <c r="B1175">
        <v>86439632</v>
      </c>
      <c r="C1175" t="s">
        <v>16</v>
      </c>
      <c r="D1175" t="s">
        <v>16</v>
      </c>
      <c r="E1175" t="s">
        <v>16</v>
      </c>
      <c r="F1175" t="s">
        <v>16</v>
      </c>
      <c r="G1175" t="s">
        <v>3929</v>
      </c>
      <c r="H1175">
        <v>1</v>
      </c>
      <c r="I1175" t="s">
        <v>4893</v>
      </c>
    </row>
    <row r="1176" spans="1:9" x14ac:dyDescent="0.25">
      <c r="A1176" t="s">
        <v>4598</v>
      </c>
      <c r="B1176">
        <v>70890019</v>
      </c>
      <c r="C1176" t="s">
        <v>16</v>
      </c>
      <c r="D1176" t="s">
        <v>16</v>
      </c>
      <c r="E1176" t="s">
        <v>16</v>
      </c>
      <c r="F1176" t="s">
        <v>16</v>
      </c>
      <c r="G1176" t="s">
        <v>5780</v>
      </c>
      <c r="H1176">
        <v>6</v>
      </c>
      <c r="I1176" t="s">
        <v>12606</v>
      </c>
    </row>
    <row r="1177" spans="1:9" x14ac:dyDescent="0.25">
      <c r="A1177" t="s">
        <v>4598</v>
      </c>
      <c r="B1177">
        <v>86439632</v>
      </c>
      <c r="C1177" t="s">
        <v>16</v>
      </c>
      <c r="D1177" t="s">
        <v>16</v>
      </c>
      <c r="E1177" t="s">
        <v>16</v>
      </c>
      <c r="F1177" t="s">
        <v>16</v>
      </c>
      <c r="G1177" t="s">
        <v>3929</v>
      </c>
      <c r="H1177">
        <v>5</v>
      </c>
      <c r="I1177" t="s">
        <v>12576</v>
      </c>
    </row>
    <row r="1178" spans="1:9" x14ac:dyDescent="0.25">
      <c r="A1178" t="s">
        <v>4598</v>
      </c>
      <c r="B1178">
        <v>70108720</v>
      </c>
      <c r="C1178" t="s">
        <v>16</v>
      </c>
      <c r="D1178" t="s">
        <v>16</v>
      </c>
      <c r="E1178" t="s">
        <v>16</v>
      </c>
      <c r="F1178" t="s">
        <v>16</v>
      </c>
      <c r="G1178" t="s">
        <v>8125</v>
      </c>
      <c r="H1178">
        <v>4</v>
      </c>
      <c r="I1178" t="s">
        <v>12575</v>
      </c>
    </row>
    <row r="1179" spans="1:9" x14ac:dyDescent="0.25">
      <c r="A1179" t="s">
        <v>4599</v>
      </c>
      <c r="B1179">
        <v>70890019</v>
      </c>
      <c r="C1179" t="s">
        <v>16</v>
      </c>
      <c r="D1179" t="s">
        <v>16</v>
      </c>
      <c r="E1179" t="s">
        <v>16</v>
      </c>
      <c r="F1179" t="s">
        <v>16</v>
      </c>
      <c r="G1179" t="s">
        <v>5780</v>
      </c>
      <c r="H1179">
        <v>6</v>
      </c>
      <c r="I1179" t="s">
        <v>12606</v>
      </c>
    </row>
    <row r="1180" spans="1:9" x14ac:dyDescent="0.25">
      <c r="A1180" t="s">
        <v>4599</v>
      </c>
      <c r="B1180">
        <v>86439632</v>
      </c>
      <c r="C1180" t="s">
        <v>16</v>
      </c>
      <c r="D1180" t="s">
        <v>16</v>
      </c>
      <c r="E1180" t="s">
        <v>16</v>
      </c>
      <c r="F1180" t="s">
        <v>16</v>
      </c>
      <c r="G1180" t="s">
        <v>3929</v>
      </c>
      <c r="H1180">
        <v>5</v>
      </c>
      <c r="I1180" t="s">
        <v>12576</v>
      </c>
    </row>
    <row r="1181" spans="1:9" x14ac:dyDescent="0.25">
      <c r="A1181" t="s">
        <v>4599</v>
      </c>
      <c r="B1181">
        <v>70108720</v>
      </c>
      <c r="C1181" t="s">
        <v>16</v>
      </c>
      <c r="D1181" t="s">
        <v>16</v>
      </c>
      <c r="E1181" t="s">
        <v>16</v>
      </c>
      <c r="F1181" t="s">
        <v>16</v>
      </c>
      <c r="G1181" t="s">
        <v>8125</v>
      </c>
      <c r="H1181">
        <v>4</v>
      </c>
      <c r="I1181" t="s">
        <v>12575</v>
      </c>
    </row>
    <row r="1182" spans="1:9" x14ac:dyDescent="0.25">
      <c r="A1182" t="s">
        <v>4600</v>
      </c>
      <c r="B1182">
        <v>86439632</v>
      </c>
      <c r="C1182" t="s">
        <v>16</v>
      </c>
      <c r="D1182" t="s">
        <v>16</v>
      </c>
      <c r="E1182" t="s">
        <v>16</v>
      </c>
      <c r="F1182" t="s">
        <v>16</v>
      </c>
      <c r="G1182" t="s">
        <v>3929</v>
      </c>
      <c r="H1182">
        <v>2</v>
      </c>
      <c r="I1182" t="s">
        <v>4893</v>
      </c>
    </row>
    <row r="1183" spans="1:9" x14ac:dyDescent="0.25">
      <c r="A1183" t="s">
        <v>4601</v>
      </c>
      <c r="B1183">
        <v>86439632</v>
      </c>
      <c r="C1183" t="s">
        <v>16</v>
      </c>
      <c r="D1183" t="s">
        <v>16</v>
      </c>
      <c r="E1183" t="s">
        <v>16</v>
      </c>
      <c r="F1183" t="s">
        <v>16</v>
      </c>
      <c r="G1183" t="s">
        <v>3929</v>
      </c>
      <c r="H1183">
        <v>2</v>
      </c>
      <c r="I1183" t="s">
        <v>4893</v>
      </c>
    </row>
    <row r="1184" spans="1:9" x14ac:dyDescent="0.25">
      <c r="A1184" t="s">
        <v>4603</v>
      </c>
      <c r="B1184">
        <v>86439632</v>
      </c>
      <c r="C1184" t="s">
        <v>16</v>
      </c>
      <c r="D1184" t="s">
        <v>16</v>
      </c>
      <c r="E1184" t="s">
        <v>16</v>
      </c>
      <c r="F1184" t="s">
        <v>16</v>
      </c>
      <c r="G1184" t="s">
        <v>3929</v>
      </c>
      <c r="H1184">
        <v>3</v>
      </c>
      <c r="I1184" t="s">
        <v>4893</v>
      </c>
    </row>
    <row r="1185" spans="1:9" x14ac:dyDescent="0.25">
      <c r="A1185" t="s">
        <v>4731</v>
      </c>
      <c r="B1185">
        <v>74762273</v>
      </c>
      <c r="C1185" t="s">
        <v>16</v>
      </c>
      <c r="D1185" t="s">
        <v>16</v>
      </c>
      <c r="E1185" t="s">
        <v>16</v>
      </c>
      <c r="F1185" t="s">
        <v>16</v>
      </c>
      <c r="G1185" t="s">
        <v>154</v>
      </c>
      <c r="H1185">
        <v>1</v>
      </c>
      <c r="I1185" t="s">
        <v>4887</v>
      </c>
    </row>
    <row r="1186" spans="1:9" x14ac:dyDescent="0.25">
      <c r="A1186" t="s">
        <v>4732</v>
      </c>
      <c r="B1186">
        <v>74762273</v>
      </c>
      <c r="C1186" t="s">
        <v>16</v>
      </c>
      <c r="D1186" t="s">
        <v>16</v>
      </c>
      <c r="E1186" t="s">
        <v>16</v>
      </c>
      <c r="F1186" t="s">
        <v>16</v>
      </c>
      <c r="G1186" t="s">
        <v>154</v>
      </c>
      <c r="H1186">
        <v>1</v>
      </c>
      <c r="I1186" t="s">
        <v>4887</v>
      </c>
    </row>
    <row r="1187" spans="1:9" x14ac:dyDescent="0.25">
      <c r="A1187" t="s">
        <v>4744</v>
      </c>
      <c r="B1187">
        <v>74762273</v>
      </c>
      <c r="C1187" t="s">
        <v>16</v>
      </c>
      <c r="D1187" t="s">
        <v>16</v>
      </c>
      <c r="E1187" t="s">
        <v>16</v>
      </c>
      <c r="F1187" t="s">
        <v>16</v>
      </c>
      <c r="G1187" t="s">
        <v>154</v>
      </c>
      <c r="H1187">
        <v>1</v>
      </c>
      <c r="I1187" t="s">
        <v>4887</v>
      </c>
    </row>
    <row r="1188" spans="1:9" x14ac:dyDescent="0.25">
      <c r="A1188" t="s">
        <v>4745</v>
      </c>
      <c r="B1188">
        <v>74762273</v>
      </c>
      <c r="C1188" t="s">
        <v>16</v>
      </c>
      <c r="D1188" t="s">
        <v>16</v>
      </c>
      <c r="E1188" t="s">
        <v>16</v>
      </c>
      <c r="F1188" t="s">
        <v>16</v>
      </c>
      <c r="G1188" t="s">
        <v>154</v>
      </c>
      <c r="H1188">
        <v>1</v>
      </c>
      <c r="I1188" t="s">
        <v>4887</v>
      </c>
    </row>
    <row r="1189" spans="1:9" x14ac:dyDescent="0.25">
      <c r="A1189" t="s">
        <v>4838</v>
      </c>
      <c r="B1189">
        <v>86439632</v>
      </c>
      <c r="C1189" t="s">
        <v>16</v>
      </c>
      <c r="D1189" t="s">
        <v>16</v>
      </c>
      <c r="E1189" t="s">
        <v>16</v>
      </c>
      <c r="F1189" t="s">
        <v>16</v>
      </c>
      <c r="G1189" t="s">
        <v>3929</v>
      </c>
      <c r="H1189">
        <v>1</v>
      </c>
      <c r="I1189" t="s">
        <v>4893</v>
      </c>
    </row>
    <row r="1190" spans="1:9" x14ac:dyDescent="0.25">
      <c r="A1190" t="s">
        <v>4785</v>
      </c>
      <c r="B1190">
        <v>74755755</v>
      </c>
      <c r="C1190" t="s">
        <v>16</v>
      </c>
      <c r="D1190" t="s">
        <v>16</v>
      </c>
      <c r="E1190" t="s">
        <v>16</v>
      </c>
      <c r="F1190" t="s">
        <v>16</v>
      </c>
      <c r="G1190" t="s">
        <v>4786</v>
      </c>
      <c r="H1190">
        <v>1</v>
      </c>
      <c r="I1190" t="s">
        <v>4922</v>
      </c>
    </row>
    <row r="1191" spans="1:9" x14ac:dyDescent="0.25">
      <c r="A1191" t="s">
        <v>4852</v>
      </c>
      <c r="B1191">
        <v>86439632</v>
      </c>
      <c r="C1191" t="s">
        <v>16</v>
      </c>
      <c r="D1191" t="s">
        <v>16</v>
      </c>
      <c r="E1191" t="s">
        <v>16</v>
      </c>
      <c r="F1191" t="s">
        <v>16</v>
      </c>
      <c r="G1191" t="s">
        <v>3929</v>
      </c>
      <c r="H1191">
        <v>2</v>
      </c>
      <c r="I1191" t="s">
        <v>4893</v>
      </c>
    </row>
    <row r="1192" spans="1:9" x14ac:dyDescent="0.25">
      <c r="A1192" t="s">
        <v>4853</v>
      </c>
      <c r="B1192">
        <v>86439632</v>
      </c>
      <c r="C1192" t="s">
        <v>16</v>
      </c>
      <c r="D1192" t="s">
        <v>16</v>
      </c>
      <c r="E1192" t="s">
        <v>16</v>
      </c>
      <c r="F1192" t="s">
        <v>16</v>
      </c>
      <c r="G1192" t="s">
        <v>3929</v>
      </c>
      <c r="H1192">
        <v>3</v>
      </c>
      <c r="I1192" t="s">
        <v>4893</v>
      </c>
    </row>
    <row r="1193" spans="1:9" x14ac:dyDescent="0.25">
      <c r="A1193" t="s">
        <v>4854</v>
      </c>
      <c r="B1193">
        <v>86439632</v>
      </c>
      <c r="C1193" t="s">
        <v>16</v>
      </c>
      <c r="D1193" t="s">
        <v>16</v>
      </c>
      <c r="E1193" t="s">
        <v>16</v>
      </c>
      <c r="F1193" t="s">
        <v>16</v>
      </c>
      <c r="G1193" t="s">
        <v>3929</v>
      </c>
      <c r="H1193">
        <v>2</v>
      </c>
      <c r="I1193" t="s">
        <v>4893</v>
      </c>
    </row>
    <row r="1194" spans="1:9" x14ac:dyDescent="0.25">
      <c r="A1194" t="s">
        <v>4848</v>
      </c>
      <c r="B1194">
        <v>86439632</v>
      </c>
      <c r="C1194" t="s">
        <v>16</v>
      </c>
      <c r="D1194" t="s">
        <v>16</v>
      </c>
      <c r="E1194" t="s">
        <v>16</v>
      </c>
      <c r="F1194" t="s">
        <v>16</v>
      </c>
      <c r="G1194" t="s">
        <v>3929</v>
      </c>
      <c r="H1194">
        <v>2</v>
      </c>
      <c r="I1194" t="s">
        <v>4893</v>
      </c>
    </row>
    <row r="1195" spans="1:9" x14ac:dyDescent="0.25">
      <c r="A1195" t="s">
        <v>4849</v>
      </c>
      <c r="B1195">
        <v>75763222</v>
      </c>
      <c r="C1195" t="s">
        <v>16</v>
      </c>
      <c r="D1195" t="s">
        <v>16</v>
      </c>
      <c r="E1195" t="s">
        <v>16</v>
      </c>
      <c r="F1195" t="s">
        <v>16</v>
      </c>
      <c r="G1195" t="s">
        <v>4847</v>
      </c>
      <c r="H1195">
        <v>1</v>
      </c>
      <c r="I1195" t="s">
        <v>4921</v>
      </c>
    </row>
    <row r="1196" spans="1:9" x14ac:dyDescent="0.25">
      <c r="A1196" t="s">
        <v>4846</v>
      </c>
      <c r="B1196">
        <v>70890019</v>
      </c>
      <c r="C1196" t="s">
        <v>16</v>
      </c>
      <c r="D1196" t="s">
        <v>16</v>
      </c>
      <c r="E1196" t="s">
        <v>16</v>
      </c>
      <c r="F1196" t="s">
        <v>16</v>
      </c>
      <c r="G1196" t="s">
        <v>5780</v>
      </c>
      <c r="H1196">
        <v>1</v>
      </c>
      <c r="I1196" t="s">
        <v>5798</v>
      </c>
    </row>
    <row r="1197" spans="1:9" x14ac:dyDescent="0.25">
      <c r="A1197" t="s">
        <v>4850</v>
      </c>
      <c r="B1197">
        <v>70890019</v>
      </c>
      <c r="C1197" t="s">
        <v>16</v>
      </c>
      <c r="D1197" t="s">
        <v>16</v>
      </c>
      <c r="E1197" t="s">
        <v>16</v>
      </c>
      <c r="F1197" t="s">
        <v>16</v>
      </c>
      <c r="G1197" t="s">
        <v>5780</v>
      </c>
      <c r="H1197">
        <v>1</v>
      </c>
      <c r="I1197" t="s">
        <v>5798</v>
      </c>
    </row>
    <row r="1198" spans="1:9" x14ac:dyDescent="0.25">
      <c r="A1198" t="s">
        <v>4851</v>
      </c>
      <c r="B1198">
        <v>75763222</v>
      </c>
      <c r="C1198" t="s">
        <v>16</v>
      </c>
      <c r="D1198" t="s">
        <v>16</v>
      </c>
      <c r="E1198" t="s">
        <v>16</v>
      </c>
      <c r="F1198" t="s">
        <v>16</v>
      </c>
      <c r="G1198" t="s">
        <v>4847</v>
      </c>
      <c r="H1198">
        <v>1</v>
      </c>
      <c r="I1198" t="s">
        <v>4921</v>
      </c>
    </row>
    <row r="1199" spans="1:9" x14ac:dyDescent="0.25">
      <c r="A1199" t="s">
        <v>5371</v>
      </c>
      <c r="B1199">
        <v>75763222</v>
      </c>
      <c r="C1199" t="s">
        <v>16</v>
      </c>
      <c r="D1199" t="s">
        <v>16</v>
      </c>
      <c r="E1199" t="s">
        <v>16</v>
      </c>
      <c r="F1199" t="s">
        <v>16</v>
      </c>
      <c r="G1199" t="s">
        <v>4847</v>
      </c>
      <c r="H1199">
        <v>2</v>
      </c>
      <c r="I1199" t="s">
        <v>12608</v>
      </c>
    </row>
    <row r="1200" spans="1:9" x14ac:dyDescent="0.25">
      <c r="A1200" t="s">
        <v>5371</v>
      </c>
      <c r="B1200">
        <v>70108720</v>
      </c>
      <c r="C1200" t="s">
        <v>16</v>
      </c>
      <c r="D1200" t="s">
        <v>16</v>
      </c>
      <c r="E1200" t="s">
        <v>16</v>
      </c>
      <c r="F1200" t="s">
        <v>16</v>
      </c>
      <c r="G1200" t="s">
        <v>8125</v>
      </c>
      <c r="H1200">
        <v>1</v>
      </c>
      <c r="I1200" t="s">
        <v>12575</v>
      </c>
    </row>
    <row r="1201" spans="1:9" x14ac:dyDescent="0.25">
      <c r="A1201" t="s">
        <v>5271</v>
      </c>
      <c r="B1201">
        <v>74762273</v>
      </c>
      <c r="C1201" t="s">
        <v>16</v>
      </c>
      <c r="D1201" t="s">
        <v>16</v>
      </c>
      <c r="E1201" t="s">
        <v>16</v>
      </c>
      <c r="F1201" t="s">
        <v>16</v>
      </c>
      <c r="G1201" t="s">
        <v>154</v>
      </c>
      <c r="H1201">
        <v>1</v>
      </c>
      <c r="I1201" t="s">
        <v>4887</v>
      </c>
    </row>
    <row r="1202" spans="1:9" x14ac:dyDescent="0.25">
      <c r="A1202" t="s">
        <v>5272</v>
      </c>
      <c r="B1202">
        <v>74762273</v>
      </c>
      <c r="C1202" t="s">
        <v>16</v>
      </c>
      <c r="D1202" t="s">
        <v>16</v>
      </c>
      <c r="E1202" t="s">
        <v>16</v>
      </c>
      <c r="F1202" t="s">
        <v>16</v>
      </c>
      <c r="G1202" t="s">
        <v>154</v>
      </c>
      <c r="H1202">
        <v>1</v>
      </c>
      <c r="I1202" t="s">
        <v>4887</v>
      </c>
    </row>
    <row r="1203" spans="1:9" x14ac:dyDescent="0.25">
      <c r="A1203" t="s">
        <v>5366</v>
      </c>
      <c r="B1203">
        <v>75763222</v>
      </c>
      <c r="C1203" t="s">
        <v>16</v>
      </c>
      <c r="D1203" t="s">
        <v>16</v>
      </c>
      <c r="E1203" t="s">
        <v>16</v>
      </c>
      <c r="F1203" t="s">
        <v>16</v>
      </c>
      <c r="G1203" t="s">
        <v>4847</v>
      </c>
      <c r="H1203">
        <v>2</v>
      </c>
      <c r="I1203" t="s">
        <v>12608</v>
      </c>
    </row>
    <row r="1204" spans="1:9" x14ac:dyDescent="0.25">
      <c r="A1204" t="s">
        <v>5366</v>
      </c>
      <c r="B1204">
        <v>70108720</v>
      </c>
      <c r="C1204" t="s">
        <v>16</v>
      </c>
      <c r="D1204" t="s">
        <v>16</v>
      </c>
      <c r="E1204" t="s">
        <v>16</v>
      </c>
      <c r="F1204" t="s">
        <v>16</v>
      </c>
      <c r="G1204" t="s">
        <v>8125</v>
      </c>
      <c r="H1204">
        <v>1</v>
      </c>
      <c r="I1204" t="s">
        <v>12575</v>
      </c>
    </row>
    <row r="1205" spans="1:9" x14ac:dyDescent="0.25">
      <c r="A1205" t="s">
        <v>5367</v>
      </c>
      <c r="B1205">
        <v>75763222</v>
      </c>
      <c r="C1205" t="s">
        <v>16</v>
      </c>
      <c r="D1205" t="s">
        <v>16</v>
      </c>
      <c r="E1205" t="s">
        <v>16</v>
      </c>
      <c r="F1205" t="s">
        <v>16</v>
      </c>
      <c r="G1205" t="s">
        <v>4847</v>
      </c>
      <c r="H1205">
        <v>2</v>
      </c>
      <c r="I1205" t="s">
        <v>12608</v>
      </c>
    </row>
    <row r="1206" spans="1:9" x14ac:dyDescent="0.25">
      <c r="A1206" t="s">
        <v>5367</v>
      </c>
      <c r="B1206">
        <v>70108720</v>
      </c>
      <c r="C1206" t="s">
        <v>16</v>
      </c>
      <c r="D1206" t="s">
        <v>16</v>
      </c>
      <c r="E1206" t="s">
        <v>16</v>
      </c>
      <c r="F1206" t="s">
        <v>16</v>
      </c>
      <c r="G1206" t="s">
        <v>8125</v>
      </c>
      <c r="H1206">
        <v>1</v>
      </c>
      <c r="I1206" t="s">
        <v>12575</v>
      </c>
    </row>
    <row r="1207" spans="1:9" x14ac:dyDescent="0.25">
      <c r="A1207" t="s">
        <v>5375</v>
      </c>
      <c r="B1207">
        <v>75763222</v>
      </c>
      <c r="C1207" t="s">
        <v>16</v>
      </c>
      <c r="D1207" t="s">
        <v>16</v>
      </c>
      <c r="E1207" t="s">
        <v>16</v>
      </c>
      <c r="F1207" t="s">
        <v>16</v>
      </c>
      <c r="G1207" t="s">
        <v>4847</v>
      </c>
      <c r="H1207">
        <v>2</v>
      </c>
      <c r="I1207" t="s">
        <v>12608</v>
      </c>
    </row>
    <row r="1208" spans="1:9" x14ac:dyDescent="0.25">
      <c r="A1208" t="s">
        <v>5375</v>
      </c>
      <c r="B1208">
        <v>70108720</v>
      </c>
      <c r="C1208" t="s">
        <v>16</v>
      </c>
      <c r="D1208" t="s">
        <v>16</v>
      </c>
      <c r="E1208" t="s">
        <v>16</v>
      </c>
      <c r="F1208" t="s">
        <v>16</v>
      </c>
      <c r="G1208" t="s">
        <v>8125</v>
      </c>
      <c r="H1208">
        <v>1</v>
      </c>
      <c r="I1208" t="s">
        <v>12575</v>
      </c>
    </row>
    <row r="1209" spans="1:9" x14ac:dyDescent="0.25">
      <c r="A1209" t="s">
        <v>5368</v>
      </c>
      <c r="B1209">
        <v>75763222</v>
      </c>
      <c r="C1209" t="s">
        <v>16</v>
      </c>
      <c r="D1209" t="s">
        <v>16</v>
      </c>
      <c r="E1209" t="s">
        <v>16</v>
      </c>
      <c r="F1209" t="s">
        <v>16</v>
      </c>
      <c r="G1209" t="s">
        <v>4847</v>
      </c>
      <c r="H1209">
        <v>2</v>
      </c>
      <c r="I1209" t="s">
        <v>12608</v>
      </c>
    </row>
    <row r="1210" spans="1:9" x14ac:dyDescent="0.25">
      <c r="A1210" t="s">
        <v>5368</v>
      </c>
      <c r="B1210">
        <v>70108720</v>
      </c>
      <c r="C1210" t="s">
        <v>16</v>
      </c>
      <c r="D1210" t="s">
        <v>16</v>
      </c>
      <c r="E1210" t="s">
        <v>16</v>
      </c>
      <c r="F1210" t="s">
        <v>16</v>
      </c>
      <c r="G1210" t="s">
        <v>8125</v>
      </c>
      <c r="H1210">
        <v>1</v>
      </c>
      <c r="I1210" t="s">
        <v>12575</v>
      </c>
    </row>
    <row r="1211" spans="1:9" x14ac:dyDescent="0.25">
      <c r="A1211" t="s">
        <v>5376</v>
      </c>
      <c r="B1211">
        <v>75763222</v>
      </c>
      <c r="C1211" t="s">
        <v>16</v>
      </c>
      <c r="D1211" t="s">
        <v>16</v>
      </c>
      <c r="E1211" t="s">
        <v>16</v>
      </c>
      <c r="F1211" t="s">
        <v>16</v>
      </c>
      <c r="G1211" t="s">
        <v>4847</v>
      </c>
      <c r="H1211">
        <v>2</v>
      </c>
      <c r="I1211" t="s">
        <v>12608</v>
      </c>
    </row>
    <row r="1212" spans="1:9" x14ac:dyDescent="0.25">
      <c r="A1212" t="s">
        <v>5376</v>
      </c>
      <c r="B1212">
        <v>70108720</v>
      </c>
      <c r="C1212" t="s">
        <v>16</v>
      </c>
      <c r="D1212" t="s">
        <v>16</v>
      </c>
      <c r="E1212" t="s">
        <v>16</v>
      </c>
      <c r="F1212" t="s">
        <v>16</v>
      </c>
      <c r="G1212" t="s">
        <v>8125</v>
      </c>
      <c r="H1212">
        <v>1</v>
      </c>
      <c r="I1212" t="s">
        <v>12575</v>
      </c>
    </row>
    <row r="1213" spans="1:9" x14ac:dyDescent="0.25">
      <c r="A1213" t="s">
        <v>5377</v>
      </c>
      <c r="B1213">
        <v>75763222</v>
      </c>
      <c r="C1213" t="s">
        <v>16</v>
      </c>
      <c r="D1213" t="s">
        <v>16</v>
      </c>
      <c r="E1213" t="s">
        <v>16</v>
      </c>
      <c r="F1213" t="s">
        <v>16</v>
      </c>
      <c r="G1213" t="s">
        <v>4847</v>
      </c>
      <c r="H1213">
        <v>2</v>
      </c>
      <c r="I1213" t="s">
        <v>12608</v>
      </c>
    </row>
    <row r="1214" spans="1:9" x14ac:dyDescent="0.25">
      <c r="A1214" t="s">
        <v>5377</v>
      </c>
      <c r="B1214">
        <v>70108720</v>
      </c>
      <c r="C1214" t="s">
        <v>16</v>
      </c>
      <c r="D1214" t="s">
        <v>16</v>
      </c>
      <c r="E1214" t="s">
        <v>16</v>
      </c>
      <c r="F1214" t="s">
        <v>16</v>
      </c>
      <c r="G1214" t="s">
        <v>8125</v>
      </c>
      <c r="H1214">
        <v>1</v>
      </c>
      <c r="I1214" t="s">
        <v>12575</v>
      </c>
    </row>
    <row r="1215" spans="1:9" x14ac:dyDescent="0.25">
      <c r="A1215" t="s">
        <v>5369</v>
      </c>
      <c r="B1215">
        <v>75763222</v>
      </c>
      <c r="C1215" t="s">
        <v>16</v>
      </c>
      <c r="D1215" t="s">
        <v>16</v>
      </c>
      <c r="E1215" t="s">
        <v>16</v>
      </c>
      <c r="F1215" t="s">
        <v>16</v>
      </c>
      <c r="G1215" t="s">
        <v>4847</v>
      </c>
      <c r="H1215">
        <v>2</v>
      </c>
      <c r="I1215" t="s">
        <v>12608</v>
      </c>
    </row>
    <row r="1216" spans="1:9" x14ac:dyDescent="0.25">
      <c r="A1216" t="s">
        <v>5369</v>
      </c>
      <c r="B1216">
        <v>70108720</v>
      </c>
      <c r="C1216" t="s">
        <v>16</v>
      </c>
      <c r="D1216" t="s">
        <v>16</v>
      </c>
      <c r="E1216" t="s">
        <v>16</v>
      </c>
      <c r="F1216" t="s">
        <v>16</v>
      </c>
      <c r="G1216" t="s">
        <v>8125</v>
      </c>
      <c r="H1216">
        <v>1</v>
      </c>
      <c r="I1216" t="s">
        <v>12575</v>
      </c>
    </row>
    <row r="1217" spans="1:9" x14ac:dyDescent="0.25">
      <c r="A1217" t="s">
        <v>5370</v>
      </c>
      <c r="B1217">
        <v>75763222</v>
      </c>
      <c r="C1217" t="s">
        <v>16</v>
      </c>
      <c r="D1217" t="s">
        <v>16</v>
      </c>
      <c r="E1217" t="s">
        <v>16</v>
      </c>
      <c r="F1217" t="s">
        <v>16</v>
      </c>
      <c r="G1217" t="s">
        <v>4847</v>
      </c>
      <c r="H1217">
        <v>2</v>
      </c>
      <c r="I1217" t="s">
        <v>12608</v>
      </c>
    </row>
    <row r="1218" spans="1:9" x14ac:dyDescent="0.25">
      <c r="A1218" t="s">
        <v>5370</v>
      </c>
      <c r="B1218">
        <v>70108720</v>
      </c>
      <c r="C1218" t="s">
        <v>16</v>
      </c>
      <c r="D1218" t="s">
        <v>16</v>
      </c>
      <c r="E1218" t="s">
        <v>16</v>
      </c>
      <c r="F1218" t="s">
        <v>16</v>
      </c>
      <c r="G1218" t="s">
        <v>8125</v>
      </c>
      <c r="H1218">
        <v>1</v>
      </c>
      <c r="I1218" t="s">
        <v>12575</v>
      </c>
    </row>
    <row r="1219" spans="1:9" x14ac:dyDescent="0.25">
      <c r="A1219" t="s">
        <v>5374</v>
      </c>
      <c r="B1219">
        <v>75763222</v>
      </c>
      <c r="C1219" t="s">
        <v>16</v>
      </c>
      <c r="D1219" t="s">
        <v>16</v>
      </c>
      <c r="E1219" t="s">
        <v>16</v>
      </c>
      <c r="F1219" t="s">
        <v>16</v>
      </c>
      <c r="G1219" t="s">
        <v>4847</v>
      </c>
      <c r="H1219">
        <v>1</v>
      </c>
      <c r="I1219" t="s">
        <v>4921</v>
      </c>
    </row>
    <row r="1220" spans="1:9" x14ac:dyDescent="0.25">
      <c r="A1220" t="s">
        <v>5372</v>
      </c>
      <c r="B1220">
        <v>75763222</v>
      </c>
      <c r="C1220" t="s">
        <v>16</v>
      </c>
      <c r="D1220" t="s">
        <v>16</v>
      </c>
      <c r="E1220" t="s">
        <v>16</v>
      </c>
      <c r="F1220" t="s">
        <v>16</v>
      </c>
      <c r="G1220" t="s">
        <v>4847</v>
      </c>
      <c r="H1220">
        <v>1</v>
      </c>
      <c r="I1220" t="s">
        <v>4921</v>
      </c>
    </row>
    <row r="1221" spans="1:9" x14ac:dyDescent="0.25">
      <c r="A1221" t="s">
        <v>5373</v>
      </c>
      <c r="B1221">
        <v>75763222</v>
      </c>
      <c r="C1221" t="s">
        <v>16</v>
      </c>
      <c r="D1221" t="s">
        <v>16</v>
      </c>
      <c r="E1221" t="s">
        <v>16</v>
      </c>
      <c r="F1221" t="s">
        <v>16</v>
      </c>
      <c r="G1221" t="s">
        <v>4847</v>
      </c>
      <c r="H1221">
        <v>1</v>
      </c>
      <c r="I1221" t="s">
        <v>4921</v>
      </c>
    </row>
    <row r="1222" spans="1:9" x14ac:dyDescent="0.25">
      <c r="A1222" t="s">
        <v>5279</v>
      </c>
      <c r="B1222">
        <v>74762273</v>
      </c>
      <c r="C1222" t="s">
        <v>16</v>
      </c>
      <c r="D1222" t="s">
        <v>16</v>
      </c>
      <c r="E1222" t="s">
        <v>16</v>
      </c>
      <c r="F1222" t="s">
        <v>16</v>
      </c>
      <c r="G1222" t="s">
        <v>154</v>
      </c>
      <c r="H1222">
        <v>1</v>
      </c>
      <c r="I1222" t="s">
        <v>4887</v>
      </c>
    </row>
    <row r="1223" spans="1:9" x14ac:dyDescent="0.25">
      <c r="A1223" t="s">
        <v>5280</v>
      </c>
      <c r="B1223">
        <v>74762273</v>
      </c>
      <c r="C1223" t="s">
        <v>16</v>
      </c>
      <c r="D1223" t="s">
        <v>16</v>
      </c>
      <c r="E1223" t="s">
        <v>16</v>
      </c>
      <c r="F1223" t="s">
        <v>16</v>
      </c>
      <c r="G1223" t="s">
        <v>154</v>
      </c>
      <c r="H1223">
        <v>1</v>
      </c>
      <c r="I1223" t="s">
        <v>4887</v>
      </c>
    </row>
    <row r="1224" spans="1:9" x14ac:dyDescent="0.25">
      <c r="A1224" t="s">
        <v>5382</v>
      </c>
      <c r="B1224">
        <v>75763222</v>
      </c>
      <c r="C1224" t="s">
        <v>16</v>
      </c>
      <c r="D1224" t="s">
        <v>16</v>
      </c>
      <c r="E1224" t="s">
        <v>16</v>
      </c>
      <c r="F1224" t="s">
        <v>16</v>
      </c>
      <c r="G1224" t="s">
        <v>4847</v>
      </c>
      <c r="H1224">
        <v>1</v>
      </c>
      <c r="I1224" t="s">
        <v>4921</v>
      </c>
    </row>
    <row r="1225" spans="1:9" x14ac:dyDescent="0.25">
      <c r="A1225" t="s">
        <v>5381</v>
      </c>
      <c r="B1225">
        <v>75763222</v>
      </c>
      <c r="C1225" t="s">
        <v>16</v>
      </c>
      <c r="D1225" t="s">
        <v>16</v>
      </c>
      <c r="E1225" t="s">
        <v>16</v>
      </c>
      <c r="F1225" t="s">
        <v>16</v>
      </c>
      <c r="G1225" t="s">
        <v>4847</v>
      </c>
      <c r="H1225">
        <v>1</v>
      </c>
      <c r="I1225" t="s">
        <v>4921</v>
      </c>
    </row>
    <row r="1226" spans="1:9" x14ac:dyDescent="0.25">
      <c r="A1226" t="s">
        <v>5364</v>
      </c>
      <c r="B1226">
        <v>75763222</v>
      </c>
      <c r="C1226" t="s">
        <v>16</v>
      </c>
      <c r="D1226" t="s">
        <v>16</v>
      </c>
      <c r="E1226" t="s">
        <v>16</v>
      </c>
      <c r="F1226" t="s">
        <v>16</v>
      </c>
      <c r="G1226" t="s">
        <v>4847</v>
      </c>
      <c r="H1226">
        <v>2</v>
      </c>
      <c r="I1226" t="s">
        <v>12608</v>
      </c>
    </row>
    <row r="1227" spans="1:9" x14ac:dyDescent="0.25">
      <c r="A1227" t="s">
        <v>5364</v>
      </c>
      <c r="B1227">
        <v>70108720</v>
      </c>
      <c r="C1227" t="s">
        <v>16</v>
      </c>
      <c r="D1227" t="s">
        <v>16</v>
      </c>
      <c r="E1227" t="s">
        <v>16</v>
      </c>
      <c r="F1227" t="s">
        <v>16</v>
      </c>
      <c r="G1227" t="s">
        <v>8125</v>
      </c>
      <c r="H1227">
        <v>1</v>
      </c>
      <c r="I1227" t="s">
        <v>12575</v>
      </c>
    </row>
    <row r="1228" spans="1:9" x14ac:dyDescent="0.25">
      <c r="A1228" t="s">
        <v>5283</v>
      </c>
      <c r="B1228">
        <v>74762273</v>
      </c>
      <c r="C1228" t="s">
        <v>16</v>
      </c>
      <c r="D1228" t="s">
        <v>16</v>
      </c>
      <c r="E1228" t="s">
        <v>16</v>
      </c>
      <c r="F1228" t="s">
        <v>16</v>
      </c>
      <c r="G1228" t="s">
        <v>154</v>
      </c>
      <c r="H1228">
        <v>1</v>
      </c>
      <c r="I1228" t="s">
        <v>4887</v>
      </c>
    </row>
    <row r="1229" spans="1:9" x14ac:dyDescent="0.25">
      <c r="A1229" t="s">
        <v>5284</v>
      </c>
      <c r="B1229">
        <v>74762273</v>
      </c>
      <c r="C1229" t="s">
        <v>16</v>
      </c>
      <c r="D1229" t="s">
        <v>16</v>
      </c>
      <c r="E1229" t="s">
        <v>16</v>
      </c>
      <c r="F1229" t="s">
        <v>16</v>
      </c>
      <c r="G1229" t="s">
        <v>154</v>
      </c>
      <c r="H1229">
        <v>1</v>
      </c>
      <c r="I1229" t="s">
        <v>4887</v>
      </c>
    </row>
    <row r="1230" spans="1:9" x14ac:dyDescent="0.25">
      <c r="A1230" t="s">
        <v>5386</v>
      </c>
      <c r="B1230">
        <v>75763222</v>
      </c>
      <c r="C1230" t="s">
        <v>16</v>
      </c>
      <c r="D1230" t="s">
        <v>16</v>
      </c>
      <c r="E1230" t="s">
        <v>16</v>
      </c>
      <c r="F1230" t="s">
        <v>16</v>
      </c>
      <c r="G1230" t="s">
        <v>4847</v>
      </c>
      <c r="H1230">
        <v>2</v>
      </c>
      <c r="I1230" t="s">
        <v>12608</v>
      </c>
    </row>
    <row r="1231" spans="1:9" x14ac:dyDescent="0.25">
      <c r="A1231" t="s">
        <v>5386</v>
      </c>
      <c r="B1231">
        <v>70108720</v>
      </c>
      <c r="C1231" t="s">
        <v>16</v>
      </c>
      <c r="D1231" t="s">
        <v>16</v>
      </c>
      <c r="E1231" t="s">
        <v>16</v>
      </c>
      <c r="F1231" t="s">
        <v>16</v>
      </c>
      <c r="G1231" t="s">
        <v>8125</v>
      </c>
      <c r="H1231">
        <v>1</v>
      </c>
      <c r="I1231" t="s">
        <v>12575</v>
      </c>
    </row>
    <row r="1232" spans="1:9" x14ac:dyDescent="0.25">
      <c r="A1232" t="s">
        <v>5387</v>
      </c>
      <c r="B1232">
        <v>75763222</v>
      </c>
      <c r="C1232" t="s">
        <v>16</v>
      </c>
      <c r="D1232" t="s">
        <v>16</v>
      </c>
      <c r="E1232" t="s">
        <v>16</v>
      </c>
      <c r="F1232" t="s">
        <v>16</v>
      </c>
      <c r="G1232" t="s">
        <v>4847</v>
      </c>
      <c r="H1232">
        <v>2</v>
      </c>
      <c r="I1232" t="s">
        <v>12608</v>
      </c>
    </row>
    <row r="1233" spans="1:9" x14ac:dyDescent="0.25">
      <c r="A1233" t="s">
        <v>5387</v>
      </c>
      <c r="B1233">
        <v>70108720</v>
      </c>
      <c r="C1233" t="s">
        <v>16</v>
      </c>
      <c r="D1233" t="s">
        <v>16</v>
      </c>
      <c r="E1233" t="s">
        <v>16</v>
      </c>
      <c r="F1233" t="s">
        <v>16</v>
      </c>
      <c r="G1233" t="s">
        <v>8125</v>
      </c>
      <c r="H1233">
        <v>1</v>
      </c>
      <c r="I1233" t="s">
        <v>12575</v>
      </c>
    </row>
    <row r="1234" spans="1:9" x14ac:dyDescent="0.25">
      <c r="A1234" t="s">
        <v>5388</v>
      </c>
      <c r="B1234">
        <v>75763222</v>
      </c>
      <c r="C1234" t="s">
        <v>16</v>
      </c>
      <c r="D1234" t="s">
        <v>16</v>
      </c>
      <c r="E1234" t="s">
        <v>16</v>
      </c>
      <c r="F1234" t="s">
        <v>16</v>
      </c>
      <c r="G1234" t="s">
        <v>4847</v>
      </c>
      <c r="H1234">
        <v>2</v>
      </c>
      <c r="I1234" t="s">
        <v>12608</v>
      </c>
    </row>
    <row r="1235" spans="1:9" x14ac:dyDescent="0.25">
      <c r="A1235" t="s">
        <v>5388</v>
      </c>
      <c r="B1235">
        <v>70108720</v>
      </c>
      <c r="C1235" t="s">
        <v>16</v>
      </c>
      <c r="D1235" t="s">
        <v>16</v>
      </c>
      <c r="E1235" t="s">
        <v>16</v>
      </c>
      <c r="F1235" t="s">
        <v>16</v>
      </c>
      <c r="G1235" t="s">
        <v>8125</v>
      </c>
      <c r="H1235">
        <v>1</v>
      </c>
      <c r="I1235" t="s">
        <v>12575</v>
      </c>
    </row>
    <row r="1236" spans="1:9" x14ac:dyDescent="0.25">
      <c r="A1236" t="s">
        <v>5378</v>
      </c>
      <c r="B1236">
        <v>75763222</v>
      </c>
      <c r="C1236" t="s">
        <v>16</v>
      </c>
      <c r="D1236" t="s">
        <v>16</v>
      </c>
      <c r="E1236" t="s">
        <v>16</v>
      </c>
      <c r="F1236" t="s">
        <v>16</v>
      </c>
      <c r="G1236" t="s">
        <v>4847</v>
      </c>
      <c r="H1236">
        <v>2</v>
      </c>
      <c r="I1236" t="s">
        <v>12608</v>
      </c>
    </row>
    <row r="1237" spans="1:9" x14ac:dyDescent="0.25">
      <c r="A1237" t="s">
        <v>5378</v>
      </c>
      <c r="B1237">
        <v>70108720</v>
      </c>
      <c r="C1237" t="s">
        <v>16</v>
      </c>
      <c r="D1237" t="s">
        <v>16</v>
      </c>
      <c r="E1237" t="s">
        <v>16</v>
      </c>
      <c r="F1237" t="s">
        <v>16</v>
      </c>
      <c r="G1237" t="s">
        <v>8125</v>
      </c>
      <c r="H1237">
        <v>1</v>
      </c>
      <c r="I1237" t="s">
        <v>12575</v>
      </c>
    </row>
    <row r="1238" spans="1:9" x14ac:dyDescent="0.25">
      <c r="A1238" t="s">
        <v>5379</v>
      </c>
      <c r="B1238">
        <v>75763222</v>
      </c>
      <c r="C1238" t="s">
        <v>16</v>
      </c>
      <c r="D1238" t="s">
        <v>16</v>
      </c>
      <c r="E1238" t="s">
        <v>16</v>
      </c>
      <c r="F1238" t="s">
        <v>16</v>
      </c>
      <c r="G1238" t="s">
        <v>4847</v>
      </c>
      <c r="H1238">
        <v>2</v>
      </c>
      <c r="I1238" t="s">
        <v>12608</v>
      </c>
    </row>
    <row r="1239" spans="1:9" x14ac:dyDescent="0.25">
      <c r="A1239" t="s">
        <v>5379</v>
      </c>
      <c r="B1239">
        <v>70108720</v>
      </c>
      <c r="C1239" t="s">
        <v>16</v>
      </c>
      <c r="D1239" t="s">
        <v>16</v>
      </c>
      <c r="E1239" t="s">
        <v>16</v>
      </c>
      <c r="F1239" t="s">
        <v>16</v>
      </c>
      <c r="G1239" t="s">
        <v>8125</v>
      </c>
      <c r="H1239">
        <v>1</v>
      </c>
      <c r="I1239" t="s">
        <v>12575</v>
      </c>
    </row>
    <row r="1240" spans="1:9" x14ac:dyDescent="0.25">
      <c r="A1240" t="s">
        <v>5365</v>
      </c>
      <c r="B1240">
        <v>75763222</v>
      </c>
      <c r="C1240" t="s">
        <v>16</v>
      </c>
      <c r="D1240" t="s">
        <v>16</v>
      </c>
      <c r="E1240" t="s">
        <v>16</v>
      </c>
      <c r="F1240" t="s">
        <v>16</v>
      </c>
      <c r="G1240" t="s">
        <v>4847</v>
      </c>
      <c r="H1240">
        <v>2</v>
      </c>
      <c r="I1240" t="s">
        <v>12608</v>
      </c>
    </row>
    <row r="1241" spans="1:9" x14ac:dyDescent="0.25">
      <c r="A1241" t="s">
        <v>5365</v>
      </c>
      <c r="B1241">
        <v>70108720</v>
      </c>
      <c r="C1241" t="s">
        <v>16</v>
      </c>
      <c r="D1241" t="s">
        <v>16</v>
      </c>
      <c r="E1241" t="s">
        <v>16</v>
      </c>
      <c r="F1241" t="s">
        <v>16</v>
      </c>
      <c r="G1241" t="s">
        <v>8125</v>
      </c>
      <c r="H1241">
        <v>1</v>
      </c>
      <c r="I1241" t="s">
        <v>12575</v>
      </c>
    </row>
    <row r="1242" spans="1:9" x14ac:dyDescent="0.25">
      <c r="A1242" t="s">
        <v>5390</v>
      </c>
      <c r="B1242">
        <v>36700044</v>
      </c>
      <c r="C1242" t="s">
        <v>16</v>
      </c>
      <c r="D1242" t="s">
        <v>16</v>
      </c>
      <c r="E1242" t="s">
        <v>16</v>
      </c>
      <c r="F1242" t="s">
        <v>16</v>
      </c>
      <c r="G1242" t="s">
        <v>5391</v>
      </c>
      <c r="H1242">
        <v>1</v>
      </c>
      <c r="I1242" t="s">
        <v>5400</v>
      </c>
    </row>
    <row r="1243" spans="1:9" x14ac:dyDescent="0.25">
      <c r="A1243" t="s">
        <v>5384</v>
      </c>
      <c r="B1243">
        <v>75763222</v>
      </c>
      <c r="C1243" t="s">
        <v>16</v>
      </c>
      <c r="D1243" t="s">
        <v>16</v>
      </c>
      <c r="E1243" t="s">
        <v>16</v>
      </c>
      <c r="F1243" t="s">
        <v>16</v>
      </c>
      <c r="G1243" t="s">
        <v>4847</v>
      </c>
      <c r="H1243">
        <v>2</v>
      </c>
      <c r="I1243" t="s">
        <v>12608</v>
      </c>
    </row>
    <row r="1244" spans="1:9" x14ac:dyDescent="0.25">
      <c r="A1244" t="s">
        <v>5384</v>
      </c>
      <c r="B1244">
        <v>70108720</v>
      </c>
      <c r="C1244" t="s">
        <v>16</v>
      </c>
      <c r="D1244" t="s">
        <v>16</v>
      </c>
      <c r="E1244" t="s">
        <v>16</v>
      </c>
      <c r="F1244" t="s">
        <v>16</v>
      </c>
      <c r="G1244" t="s">
        <v>8125</v>
      </c>
      <c r="H1244">
        <v>1</v>
      </c>
      <c r="I1244" t="s">
        <v>12575</v>
      </c>
    </row>
    <row r="1245" spans="1:9" x14ac:dyDescent="0.25">
      <c r="A1245" t="s">
        <v>5385</v>
      </c>
      <c r="B1245">
        <v>75763222</v>
      </c>
      <c r="C1245" t="s">
        <v>16</v>
      </c>
      <c r="D1245" t="s">
        <v>16</v>
      </c>
      <c r="E1245" t="s">
        <v>16</v>
      </c>
      <c r="F1245" t="s">
        <v>16</v>
      </c>
      <c r="G1245" t="s">
        <v>4847</v>
      </c>
      <c r="H1245">
        <v>2</v>
      </c>
      <c r="I1245" t="s">
        <v>12608</v>
      </c>
    </row>
    <row r="1246" spans="1:9" x14ac:dyDescent="0.25">
      <c r="A1246" t="s">
        <v>5385</v>
      </c>
      <c r="B1246">
        <v>70108720</v>
      </c>
      <c r="C1246" t="s">
        <v>16</v>
      </c>
      <c r="D1246" t="s">
        <v>16</v>
      </c>
      <c r="E1246" t="s">
        <v>16</v>
      </c>
      <c r="F1246" t="s">
        <v>16</v>
      </c>
      <c r="G1246" t="s">
        <v>8125</v>
      </c>
      <c r="H1246">
        <v>1</v>
      </c>
      <c r="I1246" t="s">
        <v>12575</v>
      </c>
    </row>
    <row r="1247" spans="1:9" x14ac:dyDescent="0.25">
      <c r="A1247" t="s">
        <v>5285</v>
      </c>
      <c r="B1247">
        <v>74762273</v>
      </c>
      <c r="C1247" t="s">
        <v>16</v>
      </c>
      <c r="D1247" t="s">
        <v>16</v>
      </c>
      <c r="E1247" t="s">
        <v>16</v>
      </c>
      <c r="F1247" t="s">
        <v>16</v>
      </c>
      <c r="G1247" t="s">
        <v>154</v>
      </c>
      <c r="H1247">
        <v>1</v>
      </c>
      <c r="I1247" t="s">
        <v>4887</v>
      </c>
    </row>
    <row r="1248" spans="1:9" x14ac:dyDescent="0.25">
      <c r="A1248" t="s">
        <v>5282</v>
      </c>
      <c r="B1248">
        <v>74762273</v>
      </c>
      <c r="C1248" t="s">
        <v>16</v>
      </c>
      <c r="D1248" t="s">
        <v>16</v>
      </c>
      <c r="E1248" t="s">
        <v>16</v>
      </c>
      <c r="F1248" t="s">
        <v>16</v>
      </c>
      <c r="G1248" t="s">
        <v>154</v>
      </c>
      <c r="H1248">
        <v>1</v>
      </c>
      <c r="I1248" t="s">
        <v>4887</v>
      </c>
    </row>
    <row r="1249" spans="1:9" x14ac:dyDescent="0.25">
      <c r="A1249" t="s">
        <v>5383</v>
      </c>
      <c r="B1249">
        <v>75763222</v>
      </c>
      <c r="C1249" t="s">
        <v>16</v>
      </c>
      <c r="D1249" t="s">
        <v>16</v>
      </c>
      <c r="E1249" t="s">
        <v>16</v>
      </c>
      <c r="F1249" t="s">
        <v>16</v>
      </c>
      <c r="G1249" t="s">
        <v>4847</v>
      </c>
      <c r="H1249">
        <v>2</v>
      </c>
      <c r="I1249" t="s">
        <v>12608</v>
      </c>
    </row>
    <row r="1250" spans="1:9" x14ac:dyDescent="0.25">
      <c r="A1250" t="s">
        <v>5383</v>
      </c>
      <c r="B1250">
        <v>70108720</v>
      </c>
      <c r="C1250" t="s">
        <v>16</v>
      </c>
      <c r="D1250" t="s">
        <v>16</v>
      </c>
      <c r="E1250" t="s">
        <v>16</v>
      </c>
      <c r="F1250" t="s">
        <v>16</v>
      </c>
      <c r="G1250" t="s">
        <v>8125</v>
      </c>
      <c r="H1250">
        <v>1</v>
      </c>
      <c r="I1250" t="s">
        <v>12575</v>
      </c>
    </row>
    <row r="1251" spans="1:9" x14ac:dyDescent="0.25">
      <c r="A1251" t="s">
        <v>5361</v>
      </c>
      <c r="B1251">
        <v>75763222</v>
      </c>
      <c r="C1251" t="s">
        <v>16</v>
      </c>
      <c r="D1251" t="s">
        <v>16</v>
      </c>
      <c r="E1251" t="s">
        <v>16</v>
      </c>
      <c r="F1251" t="s">
        <v>16</v>
      </c>
      <c r="G1251" t="s">
        <v>4847</v>
      </c>
      <c r="H1251">
        <v>2</v>
      </c>
      <c r="I1251" t="s">
        <v>12608</v>
      </c>
    </row>
    <row r="1252" spans="1:9" x14ac:dyDescent="0.25">
      <c r="A1252" t="s">
        <v>5361</v>
      </c>
      <c r="B1252">
        <v>70108720</v>
      </c>
      <c r="C1252" t="s">
        <v>16</v>
      </c>
      <c r="D1252" t="s">
        <v>16</v>
      </c>
      <c r="E1252" t="s">
        <v>16</v>
      </c>
      <c r="F1252" t="s">
        <v>16</v>
      </c>
      <c r="G1252" t="s">
        <v>8125</v>
      </c>
      <c r="H1252">
        <v>1</v>
      </c>
      <c r="I1252" t="s">
        <v>12575</v>
      </c>
    </row>
    <row r="1253" spans="1:9" x14ac:dyDescent="0.25">
      <c r="A1253" t="s">
        <v>5363</v>
      </c>
      <c r="B1253">
        <v>75763222</v>
      </c>
      <c r="C1253" t="s">
        <v>16</v>
      </c>
      <c r="D1253" t="s">
        <v>16</v>
      </c>
      <c r="E1253" t="s">
        <v>16</v>
      </c>
      <c r="F1253" t="s">
        <v>16</v>
      </c>
      <c r="G1253" t="s">
        <v>4847</v>
      </c>
      <c r="H1253">
        <v>2</v>
      </c>
      <c r="I1253" t="s">
        <v>12608</v>
      </c>
    </row>
    <row r="1254" spans="1:9" x14ac:dyDescent="0.25">
      <c r="A1254" t="s">
        <v>5363</v>
      </c>
      <c r="B1254">
        <v>70108720</v>
      </c>
      <c r="C1254" t="s">
        <v>16</v>
      </c>
      <c r="D1254" t="s">
        <v>16</v>
      </c>
      <c r="E1254" t="s">
        <v>16</v>
      </c>
      <c r="F1254" t="s">
        <v>16</v>
      </c>
      <c r="G1254" t="s">
        <v>8125</v>
      </c>
      <c r="H1254">
        <v>1</v>
      </c>
      <c r="I1254" t="s">
        <v>12575</v>
      </c>
    </row>
    <row r="1255" spans="1:9" x14ac:dyDescent="0.25">
      <c r="A1255" t="s">
        <v>5362</v>
      </c>
      <c r="B1255">
        <v>75763222</v>
      </c>
      <c r="C1255" t="s">
        <v>16</v>
      </c>
      <c r="D1255" t="s">
        <v>16</v>
      </c>
      <c r="E1255" t="s">
        <v>16</v>
      </c>
      <c r="F1255" t="s">
        <v>16</v>
      </c>
      <c r="G1255" t="s">
        <v>4847</v>
      </c>
      <c r="H1255">
        <v>2</v>
      </c>
      <c r="I1255" t="s">
        <v>12608</v>
      </c>
    </row>
    <row r="1256" spans="1:9" x14ac:dyDescent="0.25">
      <c r="A1256" t="s">
        <v>5362</v>
      </c>
      <c r="B1256">
        <v>70108720</v>
      </c>
      <c r="C1256" t="s">
        <v>16</v>
      </c>
      <c r="D1256" t="s">
        <v>16</v>
      </c>
      <c r="E1256" t="s">
        <v>16</v>
      </c>
      <c r="F1256" t="s">
        <v>16</v>
      </c>
      <c r="G1256" t="s">
        <v>8125</v>
      </c>
      <c r="H1256">
        <v>1</v>
      </c>
      <c r="I1256" t="s">
        <v>12575</v>
      </c>
    </row>
    <row r="1257" spans="1:9" x14ac:dyDescent="0.25">
      <c r="A1257" t="s">
        <v>5380</v>
      </c>
      <c r="B1257">
        <v>75763222</v>
      </c>
      <c r="C1257" t="s">
        <v>16</v>
      </c>
      <c r="D1257" t="s">
        <v>16</v>
      </c>
      <c r="E1257" t="s">
        <v>16</v>
      </c>
      <c r="F1257" t="s">
        <v>16</v>
      </c>
      <c r="G1257" t="s">
        <v>4847</v>
      </c>
      <c r="H1257">
        <v>2</v>
      </c>
      <c r="I1257" t="s">
        <v>12608</v>
      </c>
    </row>
    <row r="1258" spans="1:9" x14ac:dyDescent="0.25">
      <c r="A1258" t="s">
        <v>5380</v>
      </c>
      <c r="B1258">
        <v>70108720</v>
      </c>
      <c r="C1258" t="s">
        <v>16</v>
      </c>
      <c r="D1258" t="s">
        <v>16</v>
      </c>
      <c r="E1258" t="s">
        <v>16</v>
      </c>
      <c r="F1258" t="s">
        <v>16</v>
      </c>
      <c r="G1258" t="s">
        <v>8125</v>
      </c>
      <c r="H1258">
        <v>1</v>
      </c>
      <c r="I1258" t="s">
        <v>12575</v>
      </c>
    </row>
    <row r="1259" spans="1:9" x14ac:dyDescent="0.25">
      <c r="A1259" t="s">
        <v>5350</v>
      </c>
      <c r="B1259">
        <v>86439632</v>
      </c>
      <c r="C1259" t="s">
        <v>16</v>
      </c>
      <c r="D1259" t="s">
        <v>16</v>
      </c>
      <c r="E1259" t="s">
        <v>16</v>
      </c>
      <c r="F1259" t="s">
        <v>16</v>
      </c>
      <c r="G1259" t="s">
        <v>3929</v>
      </c>
      <c r="H1259">
        <v>1</v>
      </c>
      <c r="I1259" t="s">
        <v>4893</v>
      </c>
    </row>
    <row r="1260" spans="1:9" x14ac:dyDescent="0.25">
      <c r="A1260" t="s">
        <v>5278</v>
      </c>
      <c r="B1260">
        <v>74762273</v>
      </c>
      <c r="C1260" t="s">
        <v>16</v>
      </c>
      <c r="D1260" t="s">
        <v>16</v>
      </c>
      <c r="E1260" t="s">
        <v>16</v>
      </c>
      <c r="F1260" t="s">
        <v>16</v>
      </c>
      <c r="G1260" t="s">
        <v>154</v>
      </c>
      <c r="H1260">
        <v>1</v>
      </c>
      <c r="I1260" t="s">
        <v>4887</v>
      </c>
    </row>
    <row r="1261" spans="1:9" x14ac:dyDescent="0.25">
      <c r="A1261" t="s">
        <v>5355</v>
      </c>
      <c r="B1261">
        <v>86439632</v>
      </c>
      <c r="C1261" t="s">
        <v>16</v>
      </c>
      <c r="D1261" t="s">
        <v>16</v>
      </c>
      <c r="E1261" t="s">
        <v>16</v>
      </c>
      <c r="F1261" t="s">
        <v>16</v>
      </c>
      <c r="G1261" t="s">
        <v>3929</v>
      </c>
      <c r="H1261">
        <v>1</v>
      </c>
      <c r="I1261" t="s">
        <v>4893</v>
      </c>
    </row>
    <row r="1262" spans="1:9" x14ac:dyDescent="0.25">
      <c r="A1262" t="s">
        <v>5351</v>
      </c>
      <c r="B1262">
        <v>86439632</v>
      </c>
      <c r="C1262" t="s">
        <v>16</v>
      </c>
      <c r="D1262" t="s">
        <v>16</v>
      </c>
      <c r="E1262" t="s">
        <v>16</v>
      </c>
      <c r="F1262" t="s">
        <v>16</v>
      </c>
      <c r="G1262" t="s">
        <v>3929</v>
      </c>
      <c r="H1262">
        <v>1</v>
      </c>
      <c r="I1262" t="s">
        <v>4893</v>
      </c>
    </row>
    <row r="1263" spans="1:9" x14ac:dyDescent="0.25">
      <c r="A1263" t="s">
        <v>5458</v>
      </c>
      <c r="B1263">
        <v>74762273</v>
      </c>
      <c r="C1263" t="s">
        <v>16</v>
      </c>
      <c r="D1263" t="s">
        <v>16</v>
      </c>
      <c r="E1263" t="s">
        <v>16</v>
      </c>
      <c r="F1263" t="s">
        <v>16</v>
      </c>
      <c r="G1263" t="s">
        <v>154</v>
      </c>
      <c r="H1263">
        <v>2</v>
      </c>
      <c r="I1263" t="s">
        <v>4887</v>
      </c>
    </row>
    <row r="1264" spans="1:9" x14ac:dyDescent="0.25">
      <c r="A1264" t="s">
        <v>5456</v>
      </c>
      <c r="B1264">
        <v>74762273</v>
      </c>
      <c r="C1264" t="s">
        <v>16</v>
      </c>
      <c r="D1264" t="s">
        <v>16</v>
      </c>
      <c r="E1264" t="s">
        <v>16</v>
      </c>
      <c r="F1264" t="s">
        <v>16</v>
      </c>
      <c r="G1264" t="s">
        <v>154</v>
      </c>
      <c r="H1264">
        <v>2</v>
      </c>
      <c r="I1264" t="s">
        <v>4887</v>
      </c>
    </row>
    <row r="1265" spans="1:9" x14ac:dyDescent="0.25">
      <c r="A1265" t="s">
        <v>5457</v>
      </c>
      <c r="B1265">
        <v>74762273</v>
      </c>
      <c r="C1265" t="s">
        <v>16</v>
      </c>
      <c r="D1265" t="s">
        <v>16</v>
      </c>
      <c r="E1265" t="s">
        <v>16</v>
      </c>
      <c r="F1265" t="s">
        <v>16</v>
      </c>
      <c r="G1265" t="s">
        <v>154</v>
      </c>
      <c r="H1265">
        <v>2</v>
      </c>
      <c r="I1265" t="s">
        <v>4887</v>
      </c>
    </row>
    <row r="1266" spans="1:9" x14ac:dyDescent="0.25">
      <c r="A1266" t="s">
        <v>5461</v>
      </c>
      <c r="B1266">
        <v>74762273</v>
      </c>
      <c r="C1266" t="s">
        <v>16</v>
      </c>
      <c r="D1266" t="s">
        <v>16</v>
      </c>
      <c r="E1266" t="s">
        <v>16</v>
      </c>
      <c r="F1266" t="s">
        <v>16</v>
      </c>
      <c r="G1266" t="s">
        <v>154</v>
      </c>
      <c r="H1266">
        <v>1</v>
      </c>
      <c r="I1266" t="s">
        <v>4887</v>
      </c>
    </row>
    <row r="1267" spans="1:9" x14ac:dyDescent="0.25">
      <c r="A1267" t="s">
        <v>5462</v>
      </c>
      <c r="B1267">
        <v>74762273</v>
      </c>
      <c r="C1267" t="s">
        <v>16</v>
      </c>
      <c r="D1267" t="s">
        <v>16</v>
      </c>
      <c r="E1267" t="s">
        <v>16</v>
      </c>
      <c r="F1267" t="s">
        <v>16</v>
      </c>
      <c r="G1267" t="s">
        <v>154</v>
      </c>
      <c r="H1267">
        <v>1</v>
      </c>
      <c r="I1267" t="s">
        <v>4887</v>
      </c>
    </row>
    <row r="1268" spans="1:9" x14ac:dyDescent="0.25">
      <c r="A1268" t="s">
        <v>5535</v>
      </c>
      <c r="B1268">
        <v>74762273</v>
      </c>
      <c r="C1268" t="s">
        <v>16</v>
      </c>
      <c r="D1268" t="s">
        <v>16</v>
      </c>
      <c r="E1268" t="s">
        <v>16</v>
      </c>
      <c r="F1268" t="s">
        <v>16</v>
      </c>
      <c r="G1268" t="s">
        <v>154</v>
      </c>
      <c r="H1268">
        <v>1</v>
      </c>
      <c r="I1268" t="s">
        <v>4887</v>
      </c>
    </row>
    <row r="1269" spans="1:9" x14ac:dyDescent="0.25">
      <c r="A1269" t="s">
        <v>5534</v>
      </c>
      <c r="B1269">
        <v>74762273</v>
      </c>
      <c r="C1269" t="s">
        <v>16</v>
      </c>
      <c r="D1269" t="s">
        <v>16</v>
      </c>
      <c r="E1269" t="s">
        <v>16</v>
      </c>
      <c r="F1269" t="s">
        <v>16</v>
      </c>
      <c r="G1269" t="s">
        <v>154</v>
      </c>
      <c r="H1269">
        <v>1</v>
      </c>
      <c r="I1269" t="s">
        <v>4887</v>
      </c>
    </row>
    <row r="1270" spans="1:9" x14ac:dyDescent="0.25">
      <c r="A1270" t="s">
        <v>5774</v>
      </c>
      <c r="B1270">
        <v>75763222</v>
      </c>
      <c r="C1270" t="s">
        <v>16</v>
      </c>
      <c r="D1270" t="s">
        <v>16</v>
      </c>
      <c r="E1270" t="s">
        <v>16</v>
      </c>
      <c r="F1270" t="s">
        <v>16</v>
      </c>
      <c r="G1270" t="s">
        <v>4847</v>
      </c>
      <c r="H1270">
        <v>3</v>
      </c>
      <c r="I1270" t="s">
        <v>7397</v>
      </c>
    </row>
    <row r="1271" spans="1:9" x14ac:dyDescent="0.25">
      <c r="A1271" t="s">
        <v>5774</v>
      </c>
      <c r="B1271">
        <v>86439632</v>
      </c>
      <c r="C1271" t="s">
        <v>16</v>
      </c>
      <c r="D1271" t="s">
        <v>16</v>
      </c>
      <c r="E1271" t="s">
        <v>16</v>
      </c>
      <c r="F1271" t="s">
        <v>16</v>
      </c>
      <c r="G1271" t="s">
        <v>3929</v>
      </c>
      <c r="H1271">
        <v>2</v>
      </c>
      <c r="I1271" t="s">
        <v>7121</v>
      </c>
    </row>
    <row r="1272" spans="1:9" x14ac:dyDescent="0.25">
      <c r="A1272" t="s">
        <v>5774</v>
      </c>
      <c r="B1272">
        <v>70890019</v>
      </c>
      <c r="C1272" t="s">
        <v>16</v>
      </c>
      <c r="D1272" t="s">
        <v>16</v>
      </c>
      <c r="E1272" t="s">
        <v>16</v>
      </c>
      <c r="F1272" t="s">
        <v>16</v>
      </c>
      <c r="G1272" t="s">
        <v>5780</v>
      </c>
      <c r="H1272">
        <v>1</v>
      </c>
      <c r="I1272" t="s">
        <v>5798</v>
      </c>
    </row>
    <row r="1273" spans="1:9" x14ac:dyDescent="0.25">
      <c r="A1273" t="s">
        <v>5638</v>
      </c>
      <c r="B1273">
        <v>75577000</v>
      </c>
      <c r="C1273" t="s">
        <v>16</v>
      </c>
      <c r="D1273" t="s">
        <v>16</v>
      </c>
      <c r="E1273" t="s">
        <v>16</v>
      </c>
      <c r="F1273" t="s">
        <v>16</v>
      </c>
      <c r="G1273" t="s">
        <v>3759</v>
      </c>
      <c r="H1273">
        <v>1</v>
      </c>
      <c r="I1273" t="s">
        <v>4898</v>
      </c>
    </row>
    <row r="1274" spans="1:9" x14ac:dyDescent="0.25">
      <c r="A1274" t="s">
        <v>5624</v>
      </c>
      <c r="B1274">
        <v>74762273</v>
      </c>
      <c r="C1274" t="s">
        <v>16</v>
      </c>
      <c r="D1274" t="s">
        <v>16</v>
      </c>
      <c r="E1274" t="s">
        <v>16</v>
      </c>
      <c r="F1274" t="s">
        <v>16</v>
      </c>
      <c r="G1274" t="s">
        <v>154</v>
      </c>
      <c r="H1274">
        <v>3</v>
      </c>
      <c r="I1274" t="s">
        <v>7933</v>
      </c>
    </row>
    <row r="1275" spans="1:9" x14ac:dyDescent="0.25">
      <c r="A1275" t="s">
        <v>5624</v>
      </c>
      <c r="B1275">
        <v>75577000</v>
      </c>
      <c r="C1275" t="s">
        <v>16</v>
      </c>
      <c r="D1275" t="s">
        <v>16</v>
      </c>
      <c r="E1275" t="s">
        <v>16</v>
      </c>
      <c r="F1275" t="s">
        <v>16</v>
      </c>
      <c r="G1275" t="s">
        <v>3759</v>
      </c>
      <c r="H1275">
        <v>2</v>
      </c>
      <c r="I1275" t="s">
        <v>4898</v>
      </c>
    </row>
    <row r="1276" spans="1:9" x14ac:dyDescent="0.25">
      <c r="A1276" t="s">
        <v>5625</v>
      </c>
      <c r="B1276">
        <v>74755755</v>
      </c>
      <c r="C1276" t="s">
        <v>16</v>
      </c>
      <c r="D1276" t="s">
        <v>16</v>
      </c>
      <c r="E1276" t="s">
        <v>16</v>
      </c>
      <c r="F1276" t="s">
        <v>16</v>
      </c>
      <c r="G1276" t="s">
        <v>4786</v>
      </c>
      <c r="H1276">
        <v>2</v>
      </c>
      <c r="I1276" t="s">
        <v>4922</v>
      </c>
    </row>
    <row r="1277" spans="1:9" x14ac:dyDescent="0.25">
      <c r="A1277" t="s">
        <v>5626</v>
      </c>
      <c r="B1277">
        <v>75577000</v>
      </c>
      <c r="C1277" t="s">
        <v>16</v>
      </c>
      <c r="D1277" t="s">
        <v>16</v>
      </c>
      <c r="E1277" t="s">
        <v>16</v>
      </c>
      <c r="F1277" t="s">
        <v>16</v>
      </c>
      <c r="G1277" t="s">
        <v>3759</v>
      </c>
      <c r="H1277">
        <v>2</v>
      </c>
      <c r="I1277" t="s">
        <v>4898</v>
      </c>
    </row>
    <row r="1278" spans="1:9" x14ac:dyDescent="0.25">
      <c r="A1278" t="s">
        <v>5628</v>
      </c>
      <c r="B1278">
        <v>74755755</v>
      </c>
      <c r="C1278" t="s">
        <v>16</v>
      </c>
      <c r="D1278" t="s">
        <v>16</v>
      </c>
      <c r="E1278" t="s">
        <v>16</v>
      </c>
      <c r="F1278" t="s">
        <v>16</v>
      </c>
      <c r="G1278" t="s">
        <v>4786</v>
      </c>
      <c r="H1278">
        <v>3</v>
      </c>
      <c r="I1278" t="s">
        <v>4922</v>
      </c>
    </row>
    <row r="1279" spans="1:9" x14ac:dyDescent="0.25">
      <c r="A1279" t="s">
        <v>5629</v>
      </c>
      <c r="B1279">
        <v>74755755</v>
      </c>
      <c r="C1279" t="s">
        <v>16</v>
      </c>
      <c r="D1279" t="s">
        <v>16</v>
      </c>
      <c r="E1279" t="s">
        <v>16</v>
      </c>
      <c r="F1279" t="s">
        <v>16</v>
      </c>
      <c r="G1279" t="s">
        <v>4786</v>
      </c>
      <c r="H1279">
        <v>3</v>
      </c>
      <c r="I1279" t="s">
        <v>4922</v>
      </c>
    </row>
    <row r="1280" spans="1:9" x14ac:dyDescent="0.25">
      <c r="A1280" t="s">
        <v>5775</v>
      </c>
      <c r="B1280">
        <v>75763222</v>
      </c>
      <c r="C1280" t="s">
        <v>16</v>
      </c>
      <c r="D1280" t="s">
        <v>16</v>
      </c>
      <c r="E1280" t="s">
        <v>16</v>
      </c>
      <c r="F1280" t="s">
        <v>16</v>
      </c>
      <c r="G1280" t="s">
        <v>4847</v>
      </c>
      <c r="H1280">
        <v>1</v>
      </c>
      <c r="I1280" t="s">
        <v>4921</v>
      </c>
    </row>
    <row r="1281" spans="1:9" x14ac:dyDescent="0.25">
      <c r="A1281" t="s">
        <v>5776</v>
      </c>
      <c r="B1281">
        <v>75763222</v>
      </c>
      <c r="C1281" t="s">
        <v>16</v>
      </c>
      <c r="D1281" t="s">
        <v>16</v>
      </c>
      <c r="E1281" t="s">
        <v>16</v>
      </c>
      <c r="F1281" t="s">
        <v>16</v>
      </c>
      <c r="G1281" t="s">
        <v>4847</v>
      </c>
      <c r="H1281">
        <v>3</v>
      </c>
      <c r="I1281" t="s">
        <v>12610</v>
      </c>
    </row>
    <row r="1282" spans="1:9" x14ac:dyDescent="0.25">
      <c r="A1282" t="s">
        <v>5776</v>
      </c>
      <c r="B1282">
        <v>70890019</v>
      </c>
      <c r="C1282" t="s">
        <v>16</v>
      </c>
      <c r="D1282" t="s">
        <v>16</v>
      </c>
      <c r="E1282" t="s">
        <v>16</v>
      </c>
      <c r="F1282" t="s">
        <v>16</v>
      </c>
      <c r="G1282" t="s">
        <v>5780</v>
      </c>
      <c r="H1282">
        <v>2</v>
      </c>
      <c r="I1282" t="s">
        <v>12609</v>
      </c>
    </row>
    <row r="1283" spans="1:9" x14ac:dyDescent="0.25">
      <c r="A1283" t="s">
        <v>5776</v>
      </c>
      <c r="B1283">
        <v>70108720</v>
      </c>
      <c r="C1283" t="s">
        <v>16</v>
      </c>
      <c r="D1283" t="s">
        <v>16</v>
      </c>
      <c r="E1283" t="s">
        <v>16</v>
      </c>
      <c r="F1283" t="s">
        <v>16</v>
      </c>
      <c r="G1283" t="s">
        <v>8125</v>
      </c>
      <c r="H1283">
        <v>1</v>
      </c>
      <c r="I1283" t="s">
        <v>12575</v>
      </c>
    </row>
    <row r="1284" spans="1:9" x14ac:dyDescent="0.25">
      <c r="A1284" t="s">
        <v>5630</v>
      </c>
      <c r="B1284">
        <v>75577000</v>
      </c>
      <c r="C1284" t="s">
        <v>16</v>
      </c>
      <c r="D1284" t="s">
        <v>16</v>
      </c>
      <c r="E1284" t="s">
        <v>16</v>
      </c>
      <c r="F1284" t="s">
        <v>16</v>
      </c>
      <c r="G1284" t="s">
        <v>3759</v>
      </c>
      <c r="H1284">
        <v>3</v>
      </c>
      <c r="I1284" t="s">
        <v>4898</v>
      </c>
    </row>
    <row r="1285" spans="1:9" x14ac:dyDescent="0.25">
      <c r="A1285" t="s">
        <v>5637</v>
      </c>
      <c r="B1285">
        <v>75577000</v>
      </c>
      <c r="C1285" t="s">
        <v>16</v>
      </c>
      <c r="D1285" t="s">
        <v>16</v>
      </c>
      <c r="E1285" t="s">
        <v>16</v>
      </c>
      <c r="F1285" t="s">
        <v>16</v>
      </c>
      <c r="G1285" t="s">
        <v>3759</v>
      </c>
      <c r="H1285">
        <v>3</v>
      </c>
      <c r="I1285" t="s">
        <v>12611</v>
      </c>
    </row>
    <row r="1286" spans="1:9" x14ac:dyDescent="0.25">
      <c r="A1286" t="s">
        <v>5637</v>
      </c>
      <c r="B1286">
        <v>74762273</v>
      </c>
      <c r="C1286" t="s">
        <v>16</v>
      </c>
      <c r="D1286" t="s">
        <v>16</v>
      </c>
      <c r="E1286" t="s">
        <v>16</v>
      </c>
      <c r="F1286" t="s">
        <v>16</v>
      </c>
      <c r="G1286" t="s">
        <v>154</v>
      </c>
      <c r="H1286">
        <v>2</v>
      </c>
      <c r="I1286" t="s">
        <v>4887</v>
      </c>
    </row>
    <row r="1287" spans="1:9" x14ac:dyDescent="0.25">
      <c r="A1287" t="s">
        <v>5778</v>
      </c>
      <c r="B1287">
        <v>75763222</v>
      </c>
      <c r="C1287" t="s">
        <v>16</v>
      </c>
      <c r="D1287" t="s">
        <v>16</v>
      </c>
      <c r="E1287" t="s">
        <v>16</v>
      </c>
      <c r="F1287" t="s">
        <v>16</v>
      </c>
      <c r="G1287" t="s">
        <v>4847</v>
      </c>
      <c r="H1287">
        <v>1</v>
      </c>
      <c r="I1287" t="s">
        <v>4921</v>
      </c>
    </row>
    <row r="1288" spans="1:9" x14ac:dyDescent="0.25">
      <c r="A1288" t="s">
        <v>5777</v>
      </c>
      <c r="B1288">
        <v>75763222</v>
      </c>
      <c r="C1288" t="s">
        <v>16</v>
      </c>
      <c r="D1288" t="s">
        <v>16</v>
      </c>
      <c r="E1288" t="s">
        <v>16</v>
      </c>
      <c r="F1288" t="s">
        <v>16</v>
      </c>
      <c r="G1288" t="s">
        <v>4847</v>
      </c>
      <c r="H1288">
        <v>1</v>
      </c>
      <c r="I1288" t="s">
        <v>4921</v>
      </c>
    </row>
    <row r="1289" spans="1:9" x14ac:dyDescent="0.25">
      <c r="A1289" t="s">
        <v>5635</v>
      </c>
      <c r="B1289">
        <v>74755755</v>
      </c>
      <c r="C1289" t="s">
        <v>16</v>
      </c>
      <c r="D1289" t="s">
        <v>16</v>
      </c>
      <c r="E1289" t="s">
        <v>16</v>
      </c>
      <c r="F1289" t="s">
        <v>16</v>
      </c>
      <c r="G1289" t="s">
        <v>4786</v>
      </c>
      <c r="H1289">
        <v>3</v>
      </c>
      <c r="I1289" t="s">
        <v>12612</v>
      </c>
    </row>
    <row r="1290" spans="1:9" x14ac:dyDescent="0.25">
      <c r="A1290" t="s">
        <v>5635</v>
      </c>
      <c r="B1290">
        <v>75577000</v>
      </c>
      <c r="C1290" t="s">
        <v>16</v>
      </c>
      <c r="D1290" t="s">
        <v>16</v>
      </c>
      <c r="E1290" t="s">
        <v>16</v>
      </c>
      <c r="F1290" t="s">
        <v>16</v>
      </c>
      <c r="G1290" t="s">
        <v>3759</v>
      </c>
      <c r="H1290">
        <v>2</v>
      </c>
      <c r="I1290" t="s">
        <v>4898</v>
      </c>
    </row>
    <row r="1291" spans="1:9" x14ac:dyDescent="0.25">
      <c r="A1291" t="s">
        <v>5634</v>
      </c>
      <c r="B1291">
        <v>74762273</v>
      </c>
      <c r="C1291" t="s">
        <v>16</v>
      </c>
      <c r="D1291" t="s">
        <v>16</v>
      </c>
      <c r="E1291" t="s">
        <v>16</v>
      </c>
      <c r="F1291" t="s">
        <v>16</v>
      </c>
      <c r="G1291" t="s">
        <v>154</v>
      </c>
      <c r="H1291">
        <v>5</v>
      </c>
      <c r="I1291" t="s">
        <v>7933</v>
      </c>
    </row>
    <row r="1292" spans="1:9" x14ac:dyDescent="0.25">
      <c r="A1292" t="s">
        <v>5634</v>
      </c>
      <c r="B1292">
        <v>75577000</v>
      </c>
      <c r="C1292" t="s">
        <v>16</v>
      </c>
      <c r="D1292" t="s">
        <v>16</v>
      </c>
      <c r="E1292" t="s">
        <v>16</v>
      </c>
      <c r="F1292" t="s">
        <v>16</v>
      </c>
      <c r="G1292" t="s">
        <v>3759</v>
      </c>
      <c r="H1292">
        <v>4</v>
      </c>
      <c r="I1292" t="s">
        <v>4898</v>
      </c>
    </row>
    <row r="1293" spans="1:9" x14ac:dyDescent="0.25">
      <c r="A1293" t="s">
        <v>5620</v>
      </c>
      <c r="B1293">
        <v>74762273</v>
      </c>
      <c r="C1293" t="s">
        <v>16</v>
      </c>
      <c r="D1293" t="s">
        <v>16</v>
      </c>
      <c r="E1293" t="s">
        <v>16</v>
      </c>
      <c r="F1293" t="s">
        <v>16</v>
      </c>
      <c r="G1293" t="s">
        <v>154</v>
      </c>
      <c r="H1293">
        <v>1</v>
      </c>
      <c r="I1293" t="s">
        <v>4887</v>
      </c>
    </row>
    <row r="1294" spans="1:9" x14ac:dyDescent="0.25">
      <c r="A1294" t="s">
        <v>5623</v>
      </c>
      <c r="B1294">
        <v>74762273</v>
      </c>
      <c r="C1294" t="s">
        <v>16</v>
      </c>
      <c r="D1294" t="s">
        <v>16</v>
      </c>
      <c r="E1294" t="s">
        <v>16</v>
      </c>
      <c r="F1294" t="s">
        <v>16</v>
      </c>
      <c r="G1294" t="s">
        <v>154</v>
      </c>
      <c r="H1294">
        <v>1</v>
      </c>
      <c r="I1294" t="s">
        <v>4887</v>
      </c>
    </row>
    <row r="1295" spans="1:9" x14ac:dyDescent="0.25">
      <c r="A1295" t="s">
        <v>5621</v>
      </c>
      <c r="B1295">
        <v>74762273</v>
      </c>
      <c r="C1295" t="s">
        <v>16</v>
      </c>
      <c r="D1295" t="s">
        <v>16</v>
      </c>
      <c r="E1295" t="s">
        <v>16</v>
      </c>
      <c r="F1295" t="s">
        <v>16</v>
      </c>
      <c r="G1295" t="s">
        <v>154</v>
      </c>
      <c r="H1295">
        <v>1</v>
      </c>
      <c r="I1295" t="s">
        <v>4887</v>
      </c>
    </row>
    <row r="1296" spans="1:9" x14ac:dyDescent="0.25">
      <c r="A1296" t="s">
        <v>5622</v>
      </c>
      <c r="B1296">
        <v>74762273</v>
      </c>
      <c r="C1296" t="s">
        <v>16</v>
      </c>
      <c r="D1296" t="s">
        <v>16</v>
      </c>
      <c r="E1296" t="s">
        <v>16</v>
      </c>
      <c r="F1296" t="s">
        <v>16</v>
      </c>
      <c r="G1296" t="s">
        <v>154</v>
      </c>
      <c r="H1296">
        <v>1</v>
      </c>
      <c r="I1296" t="s">
        <v>4887</v>
      </c>
    </row>
    <row r="1297" spans="1:9" x14ac:dyDescent="0.25">
      <c r="A1297" t="s">
        <v>5768</v>
      </c>
      <c r="B1297">
        <v>86439632</v>
      </c>
      <c r="C1297" t="s">
        <v>16</v>
      </c>
      <c r="D1297" t="s">
        <v>16</v>
      </c>
      <c r="E1297" t="s">
        <v>16</v>
      </c>
      <c r="F1297" t="s">
        <v>16</v>
      </c>
      <c r="G1297" t="s">
        <v>3929</v>
      </c>
      <c r="H1297">
        <v>1</v>
      </c>
      <c r="I1297" t="s">
        <v>4893</v>
      </c>
    </row>
    <row r="1298" spans="1:9" x14ac:dyDescent="0.25">
      <c r="A1298" t="s">
        <v>5769</v>
      </c>
      <c r="B1298">
        <v>86439632</v>
      </c>
      <c r="C1298" t="s">
        <v>16</v>
      </c>
      <c r="D1298" t="s">
        <v>16</v>
      </c>
      <c r="E1298" t="s">
        <v>16</v>
      </c>
      <c r="F1298" t="s">
        <v>16</v>
      </c>
      <c r="G1298" t="s">
        <v>3929</v>
      </c>
      <c r="H1298">
        <v>1</v>
      </c>
      <c r="I1298" t="s">
        <v>4893</v>
      </c>
    </row>
    <row r="1299" spans="1:9" x14ac:dyDescent="0.25">
      <c r="A1299" t="s">
        <v>5636</v>
      </c>
      <c r="B1299">
        <v>74762273</v>
      </c>
      <c r="C1299" t="s">
        <v>16</v>
      </c>
      <c r="D1299" t="s">
        <v>16</v>
      </c>
      <c r="E1299" t="s">
        <v>16</v>
      </c>
      <c r="F1299" t="s">
        <v>16</v>
      </c>
      <c r="G1299" t="s">
        <v>154</v>
      </c>
      <c r="H1299">
        <v>1</v>
      </c>
      <c r="I1299" t="s">
        <v>4887</v>
      </c>
    </row>
    <row r="1300" spans="1:9" x14ac:dyDescent="0.25">
      <c r="A1300" t="s">
        <v>5765</v>
      </c>
      <c r="B1300">
        <v>86439632</v>
      </c>
      <c r="C1300" t="s">
        <v>16</v>
      </c>
      <c r="D1300" t="s">
        <v>16</v>
      </c>
      <c r="E1300" t="s">
        <v>16</v>
      </c>
      <c r="F1300" t="s">
        <v>16</v>
      </c>
      <c r="G1300" t="s">
        <v>3929</v>
      </c>
      <c r="H1300">
        <v>1</v>
      </c>
      <c r="I1300" t="s">
        <v>4893</v>
      </c>
    </row>
    <row r="1301" spans="1:9" x14ac:dyDescent="0.25">
      <c r="A1301" t="s">
        <v>5761</v>
      </c>
      <c r="B1301">
        <v>86439632</v>
      </c>
      <c r="C1301" t="s">
        <v>16</v>
      </c>
      <c r="D1301" t="s">
        <v>16</v>
      </c>
      <c r="E1301" t="s">
        <v>16</v>
      </c>
      <c r="F1301" t="s">
        <v>16</v>
      </c>
      <c r="G1301" t="s">
        <v>3929</v>
      </c>
      <c r="H1301">
        <v>1</v>
      </c>
      <c r="I1301" t="s">
        <v>4893</v>
      </c>
    </row>
    <row r="1302" spans="1:9" x14ac:dyDescent="0.25">
      <c r="A1302" t="s">
        <v>5763</v>
      </c>
      <c r="B1302">
        <v>86439632</v>
      </c>
      <c r="C1302" t="s">
        <v>16</v>
      </c>
      <c r="D1302" t="s">
        <v>16</v>
      </c>
      <c r="E1302" t="s">
        <v>16</v>
      </c>
      <c r="F1302" t="s">
        <v>16</v>
      </c>
      <c r="G1302" t="s">
        <v>3929</v>
      </c>
      <c r="H1302">
        <v>1</v>
      </c>
      <c r="I1302" t="s">
        <v>4893</v>
      </c>
    </row>
    <row r="1303" spans="1:9" x14ac:dyDescent="0.25">
      <c r="A1303" t="s">
        <v>5764</v>
      </c>
      <c r="B1303">
        <v>86439632</v>
      </c>
      <c r="C1303" t="s">
        <v>16</v>
      </c>
      <c r="D1303" t="s">
        <v>16</v>
      </c>
      <c r="E1303" t="s">
        <v>16</v>
      </c>
      <c r="F1303" t="s">
        <v>16</v>
      </c>
      <c r="G1303" t="s">
        <v>3929</v>
      </c>
      <c r="H1303">
        <v>1</v>
      </c>
      <c r="I1303" t="s">
        <v>4893</v>
      </c>
    </row>
    <row r="1304" spans="1:9" x14ac:dyDescent="0.25">
      <c r="A1304" t="s">
        <v>5762</v>
      </c>
      <c r="B1304">
        <v>86439632</v>
      </c>
      <c r="C1304" t="s">
        <v>16</v>
      </c>
      <c r="D1304" t="s">
        <v>16</v>
      </c>
      <c r="E1304" t="s">
        <v>16</v>
      </c>
      <c r="F1304" t="s">
        <v>16</v>
      </c>
      <c r="G1304" t="s">
        <v>3929</v>
      </c>
      <c r="H1304">
        <v>1</v>
      </c>
      <c r="I1304" t="s">
        <v>4893</v>
      </c>
    </row>
    <row r="1305" spans="1:9" x14ac:dyDescent="0.25">
      <c r="A1305" t="s">
        <v>5766</v>
      </c>
      <c r="B1305">
        <v>86439632</v>
      </c>
      <c r="C1305" t="s">
        <v>16</v>
      </c>
      <c r="D1305" t="s">
        <v>16</v>
      </c>
      <c r="E1305" t="s">
        <v>16</v>
      </c>
      <c r="F1305" t="s">
        <v>16</v>
      </c>
      <c r="G1305" t="s">
        <v>3929</v>
      </c>
      <c r="H1305">
        <v>2</v>
      </c>
      <c r="I1305" t="s">
        <v>12576</v>
      </c>
    </row>
    <row r="1306" spans="1:9" x14ac:dyDescent="0.25">
      <c r="A1306" t="s">
        <v>5766</v>
      </c>
      <c r="B1306">
        <v>70108720</v>
      </c>
      <c r="C1306" t="s">
        <v>16</v>
      </c>
      <c r="D1306" t="s">
        <v>16</v>
      </c>
      <c r="E1306" t="s">
        <v>16</v>
      </c>
      <c r="F1306" t="s">
        <v>16</v>
      </c>
      <c r="G1306" t="s">
        <v>8125</v>
      </c>
      <c r="H1306">
        <v>1</v>
      </c>
      <c r="I1306" t="s">
        <v>12575</v>
      </c>
    </row>
    <row r="1307" spans="1:9" x14ac:dyDescent="0.25">
      <c r="A1307" t="s">
        <v>5767</v>
      </c>
      <c r="B1307">
        <v>86439632</v>
      </c>
      <c r="C1307" t="s">
        <v>16</v>
      </c>
      <c r="D1307" t="s">
        <v>16</v>
      </c>
      <c r="E1307" t="s">
        <v>16</v>
      </c>
      <c r="F1307" t="s">
        <v>16</v>
      </c>
      <c r="G1307" t="s">
        <v>3929</v>
      </c>
      <c r="H1307">
        <v>2</v>
      </c>
      <c r="I1307" t="s">
        <v>12576</v>
      </c>
    </row>
    <row r="1308" spans="1:9" x14ac:dyDescent="0.25">
      <c r="A1308" t="s">
        <v>5767</v>
      </c>
      <c r="B1308">
        <v>70108720</v>
      </c>
      <c r="C1308" t="s">
        <v>16</v>
      </c>
      <c r="D1308" t="s">
        <v>16</v>
      </c>
      <c r="E1308" t="s">
        <v>16</v>
      </c>
      <c r="F1308" t="s">
        <v>16</v>
      </c>
      <c r="G1308" t="s">
        <v>8125</v>
      </c>
      <c r="H1308">
        <v>1</v>
      </c>
      <c r="I1308" t="s">
        <v>12575</v>
      </c>
    </row>
    <row r="1309" spans="1:9" x14ac:dyDescent="0.25">
      <c r="A1309" t="s">
        <v>5631</v>
      </c>
      <c r="B1309">
        <v>75421677</v>
      </c>
      <c r="C1309" t="s">
        <v>16</v>
      </c>
      <c r="D1309" t="s">
        <v>16</v>
      </c>
      <c r="E1309" t="s">
        <v>16</v>
      </c>
      <c r="F1309" t="s">
        <v>16</v>
      </c>
      <c r="G1309" t="s">
        <v>3368</v>
      </c>
      <c r="H1309">
        <v>1</v>
      </c>
      <c r="I1309" t="s">
        <v>4892</v>
      </c>
    </row>
    <row r="1310" spans="1:9" x14ac:dyDescent="0.25">
      <c r="A1310" t="s">
        <v>5852</v>
      </c>
      <c r="B1310">
        <v>74762273</v>
      </c>
      <c r="C1310" t="s">
        <v>16</v>
      </c>
      <c r="D1310" t="s">
        <v>16</v>
      </c>
      <c r="E1310" t="s">
        <v>16</v>
      </c>
      <c r="F1310" t="s">
        <v>16</v>
      </c>
      <c r="G1310" t="s">
        <v>154</v>
      </c>
      <c r="H1310">
        <v>1</v>
      </c>
      <c r="I1310" t="s">
        <v>4887</v>
      </c>
    </row>
    <row r="1311" spans="1:9" x14ac:dyDescent="0.25">
      <c r="A1311" t="s">
        <v>5848</v>
      </c>
      <c r="B1311">
        <v>74762273</v>
      </c>
      <c r="C1311" t="s">
        <v>16</v>
      </c>
      <c r="D1311" t="s">
        <v>16</v>
      </c>
      <c r="E1311" t="s">
        <v>16</v>
      </c>
      <c r="F1311" t="s">
        <v>16</v>
      </c>
      <c r="G1311" t="s">
        <v>154</v>
      </c>
      <c r="H1311">
        <v>2</v>
      </c>
      <c r="I1311" t="s">
        <v>7933</v>
      </c>
    </row>
    <row r="1312" spans="1:9" x14ac:dyDescent="0.25">
      <c r="A1312" t="s">
        <v>5848</v>
      </c>
      <c r="B1312">
        <v>75577000</v>
      </c>
      <c r="C1312" t="s">
        <v>16</v>
      </c>
      <c r="D1312" t="s">
        <v>16</v>
      </c>
      <c r="E1312" t="s">
        <v>16</v>
      </c>
      <c r="F1312" t="s">
        <v>16</v>
      </c>
      <c r="G1312" t="s">
        <v>3759</v>
      </c>
      <c r="H1312">
        <v>1</v>
      </c>
      <c r="I1312" t="s">
        <v>4898</v>
      </c>
    </row>
    <row r="1313" spans="1:9" x14ac:dyDescent="0.25">
      <c r="A1313" t="s">
        <v>5847</v>
      </c>
      <c r="B1313">
        <v>74762273</v>
      </c>
      <c r="C1313" t="s">
        <v>16</v>
      </c>
      <c r="D1313" t="s">
        <v>16</v>
      </c>
      <c r="E1313" t="s">
        <v>16</v>
      </c>
      <c r="F1313" t="s">
        <v>16</v>
      </c>
      <c r="G1313" t="s">
        <v>154</v>
      </c>
      <c r="H1313">
        <v>2</v>
      </c>
      <c r="I1313" t="s">
        <v>7933</v>
      </c>
    </row>
    <row r="1314" spans="1:9" x14ac:dyDescent="0.25">
      <c r="A1314" t="s">
        <v>5847</v>
      </c>
      <c r="B1314">
        <v>75577000</v>
      </c>
      <c r="C1314" t="s">
        <v>16</v>
      </c>
      <c r="D1314" t="s">
        <v>16</v>
      </c>
      <c r="E1314" t="s">
        <v>16</v>
      </c>
      <c r="F1314" t="s">
        <v>16</v>
      </c>
      <c r="G1314" t="s">
        <v>3759</v>
      </c>
      <c r="H1314">
        <v>1</v>
      </c>
      <c r="I1314" t="s">
        <v>4898</v>
      </c>
    </row>
    <row r="1315" spans="1:9" x14ac:dyDescent="0.25">
      <c r="A1315" t="s">
        <v>6124</v>
      </c>
      <c r="B1315">
        <v>75763222</v>
      </c>
      <c r="C1315" t="s">
        <v>16</v>
      </c>
      <c r="D1315" t="s">
        <v>16</v>
      </c>
      <c r="E1315" t="s">
        <v>16</v>
      </c>
      <c r="F1315" t="s">
        <v>16</v>
      </c>
      <c r="G1315" t="s">
        <v>4847</v>
      </c>
      <c r="H1315">
        <v>1</v>
      </c>
      <c r="I1315" t="s">
        <v>4921</v>
      </c>
    </row>
    <row r="1316" spans="1:9" x14ac:dyDescent="0.25">
      <c r="A1316" t="s">
        <v>6121</v>
      </c>
      <c r="B1316">
        <v>75763222</v>
      </c>
      <c r="C1316" t="s">
        <v>16</v>
      </c>
      <c r="D1316" t="s">
        <v>16</v>
      </c>
      <c r="E1316" t="s">
        <v>16</v>
      </c>
      <c r="F1316" t="s">
        <v>16</v>
      </c>
      <c r="G1316" t="s">
        <v>4847</v>
      </c>
      <c r="H1316">
        <v>1</v>
      </c>
      <c r="I1316" t="s">
        <v>4921</v>
      </c>
    </row>
    <row r="1317" spans="1:9" x14ac:dyDescent="0.25">
      <c r="A1317" t="s">
        <v>6122</v>
      </c>
      <c r="B1317">
        <v>75763222</v>
      </c>
      <c r="C1317" t="s">
        <v>16</v>
      </c>
      <c r="D1317" t="s">
        <v>16</v>
      </c>
      <c r="E1317" t="s">
        <v>16</v>
      </c>
      <c r="F1317" t="s">
        <v>16</v>
      </c>
      <c r="G1317" t="s">
        <v>4847</v>
      </c>
      <c r="H1317">
        <v>1</v>
      </c>
      <c r="I1317" t="s">
        <v>4921</v>
      </c>
    </row>
    <row r="1318" spans="1:9" x14ac:dyDescent="0.25">
      <c r="A1318" t="s">
        <v>6123</v>
      </c>
      <c r="B1318">
        <v>75763222</v>
      </c>
      <c r="C1318" t="s">
        <v>16</v>
      </c>
      <c r="D1318" t="s">
        <v>16</v>
      </c>
      <c r="E1318" t="s">
        <v>16</v>
      </c>
      <c r="F1318" t="s">
        <v>16</v>
      </c>
      <c r="G1318" t="s">
        <v>4847</v>
      </c>
      <c r="H1318">
        <v>1</v>
      </c>
      <c r="I1318" t="s">
        <v>4921</v>
      </c>
    </row>
    <row r="1319" spans="1:9" x14ac:dyDescent="0.25">
      <c r="A1319" t="s">
        <v>6185</v>
      </c>
      <c r="B1319">
        <v>75421677</v>
      </c>
      <c r="C1319" t="s">
        <v>16</v>
      </c>
      <c r="D1319" t="s">
        <v>16</v>
      </c>
      <c r="E1319" t="s">
        <v>16</v>
      </c>
      <c r="F1319" t="s">
        <v>16</v>
      </c>
      <c r="G1319" t="s">
        <v>3368</v>
      </c>
      <c r="H1319">
        <v>1</v>
      </c>
      <c r="I1319" t="s">
        <v>4892</v>
      </c>
    </row>
    <row r="1320" spans="1:9" x14ac:dyDescent="0.25">
      <c r="A1320" t="s">
        <v>6208</v>
      </c>
      <c r="B1320">
        <v>74762273</v>
      </c>
      <c r="C1320" t="s">
        <v>16</v>
      </c>
      <c r="D1320" t="s">
        <v>16</v>
      </c>
      <c r="E1320" t="s">
        <v>16</v>
      </c>
      <c r="F1320" t="s">
        <v>16</v>
      </c>
      <c r="G1320" t="s">
        <v>154</v>
      </c>
      <c r="H1320">
        <v>1</v>
      </c>
      <c r="I1320" t="s">
        <v>4887</v>
      </c>
    </row>
    <row r="1321" spans="1:9" x14ac:dyDescent="0.25">
      <c r="A1321" t="s">
        <v>6209</v>
      </c>
      <c r="B1321">
        <v>74762273</v>
      </c>
      <c r="C1321" t="s">
        <v>16</v>
      </c>
      <c r="D1321" t="s">
        <v>16</v>
      </c>
      <c r="E1321" t="s">
        <v>16</v>
      </c>
      <c r="F1321" t="s">
        <v>16</v>
      </c>
      <c r="G1321" t="s">
        <v>154</v>
      </c>
      <c r="H1321">
        <v>1</v>
      </c>
      <c r="I1321" t="s">
        <v>4887</v>
      </c>
    </row>
    <row r="1322" spans="1:9" x14ac:dyDescent="0.25">
      <c r="A1322" t="s">
        <v>6207</v>
      </c>
      <c r="B1322">
        <v>74762273</v>
      </c>
      <c r="C1322" t="s">
        <v>16</v>
      </c>
      <c r="D1322" t="s">
        <v>16</v>
      </c>
      <c r="E1322" t="s">
        <v>16</v>
      </c>
      <c r="F1322" t="s">
        <v>16</v>
      </c>
      <c r="G1322" t="s">
        <v>154</v>
      </c>
      <c r="H1322">
        <v>1</v>
      </c>
      <c r="I1322" t="s">
        <v>4887</v>
      </c>
    </row>
    <row r="1323" spans="1:9" x14ac:dyDescent="0.25">
      <c r="A1323" t="s">
        <v>6210</v>
      </c>
      <c r="B1323">
        <v>74762273</v>
      </c>
      <c r="C1323" t="s">
        <v>16</v>
      </c>
      <c r="D1323" t="s">
        <v>16</v>
      </c>
      <c r="E1323" t="s">
        <v>16</v>
      </c>
      <c r="F1323" t="s">
        <v>16</v>
      </c>
      <c r="G1323" t="s">
        <v>154</v>
      </c>
      <c r="H1323">
        <v>1</v>
      </c>
      <c r="I1323" t="s">
        <v>4887</v>
      </c>
    </row>
    <row r="1324" spans="1:9" x14ac:dyDescent="0.25">
      <c r="A1324" t="s">
        <v>7278</v>
      </c>
      <c r="B1324">
        <v>70890019</v>
      </c>
      <c r="C1324" t="s">
        <v>16</v>
      </c>
      <c r="D1324" t="s">
        <v>16</v>
      </c>
      <c r="E1324" t="s">
        <v>16</v>
      </c>
      <c r="F1324" t="s">
        <v>16</v>
      </c>
      <c r="G1324" t="s">
        <v>5780</v>
      </c>
      <c r="H1324">
        <v>2</v>
      </c>
      <c r="I1324" t="s">
        <v>12609</v>
      </c>
    </row>
    <row r="1325" spans="1:9" x14ac:dyDescent="0.25">
      <c r="A1325" t="s">
        <v>7278</v>
      </c>
      <c r="B1325">
        <v>70108720</v>
      </c>
      <c r="C1325" t="s">
        <v>16</v>
      </c>
      <c r="D1325" t="s">
        <v>16</v>
      </c>
      <c r="E1325" t="s">
        <v>16</v>
      </c>
      <c r="F1325" t="s">
        <v>16</v>
      </c>
      <c r="G1325" t="s">
        <v>8125</v>
      </c>
      <c r="H1325">
        <v>1</v>
      </c>
      <c r="I1325" t="s">
        <v>12575</v>
      </c>
    </row>
    <row r="1326" spans="1:9" x14ac:dyDescent="0.25">
      <c r="A1326" t="s">
        <v>6273</v>
      </c>
      <c r="B1326">
        <v>74762273</v>
      </c>
      <c r="C1326" t="s">
        <v>16</v>
      </c>
      <c r="D1326" t="s">
        <v>16</v>
      </c>
      <c r="E1326" t="s">
        <v>16</v>
      </c>
      <c r="F1326" t="s">
        <v>16</v>
      </c>
      <c r="G1326" t="s">
        <v>154</v>
      </c>
      <c r="H1326">
        <v>2</v>
      </c>
      <c r="I1326" t="s">
        <v>7933</v>
      </c>
    </row>
    <row r="1327" spans="1:9" x14ac:dyDescent="0.25">
      <c r="A1327" t="s">
        <v>6273</v>
      </c>
      <c r="B1327">
        <v>75577000</v>
      </c>
      <c r="C1327" t="s">
        <v>16</v>
      </c>
      <c r="D1327" t="s">
        <v>16</v>
      </c>
      <c r="E1327" t="s">
        <v>16</v>
      </c>
      <c r="F1327" t="s">
        <v>16</v>
      </c>
      <c r="G1327" t="s">
        <v>3759</v>
      </c>
      <c r="H1327">
        <v>1</v>
      </c>
      <c r="I1327" t="s">
        <v>4898</v>
      </c>
    </row>
    <row r="1328" spans="1:9" x14ac:dyDescent="0.25">
      <c r="A1328" t="s">
        <v>6281</v>
      </c>
      <c r="B1328">
        <v>74762273</v>
      </c>
      <c r="C1328" t="s">
        <v>16</v>
      </c>
      <c r="D1328" t="s">
        <v>16</v>
      </c>
      <c r="E1328" t="s">
        <v>16</v>
      </c>
      <c r="F1328" t="s">
        <v>16</v>
      </c>
      <c r="G1328" t="s">
        <v>154</v>
      </c>
      <c r="H1328">
        <v>1</v>
      </c>
      <c r="I1328" t="s">
        <v>4887</v>
      </c>
    </row>
    <row r="1329" spans="1:9" x14ac:dyDescent="0.25">
      <c r="A1329" t="s">
        <v>6300</v>
      </c>
      <c r="B1329">
        <v>75577000</v>
      </c>
      <c r="C1329" t="s">
        <v>16</v>
      </c>
      <c r="D1329" t="s">
        <v>16</v>
      </c>
      <c r="E1329" t="s">
        <v>16</v>
      </c>
      <c r="F1329" t="s">
        <v>16</v>
      </c>
      <c r="G1329" t="s">
        <v>3759</v>
      </c>
      <c r="H1329">
        <v>1</v>
      </c>
      <c r="I1329" t="s">
        <v>4898</v>
      </c>
    </row>
    <row r="1330" spans="1:9" x14ac:dyDescent="0.25">
      <c r="A1330" t="s">
        <v>6299</v>
      </c>
      <c r="B1330">
        <v>75577000</v>
      </c>
      <c r="C1330" t="s">
        <v>16</v>
      </c>
      <c r="D1330" t="s">
        <v>16</v>
      </c>
      <c r="E1330" t="s">
        <v>16</v>
      </c>
      <c r="F1330" t="s">
        <v>16</v>
      </c>
      <c r="G1330" t="s">
        <v>3759</v>
      </c>
      <c r="H1330">
        <v>1</v>
      </c>
      <c r="I1330" t="s">
        <v>4898</v>
      </c>
    </row>
    <row r="1331" spans="1:9" x14ac:dyDescent="0.25">
      <c r="A1331" t="s">
        <v>6342</v>
      </c>
      <c r="B1331">
        <v>76971100</v>
      </c>
      <c r="C1331" t="s">
        <v>16</v>
      </c>
      <c r="D1331" t="s">
        <v>16</v>
      </c>
      <c r="E1331" t="s">
        <v>16</v>
      </c>
      <c r="F1331" t="s">
        <v>16</v>
      </c>
      <c r="G1331" t="s">
        <v>7275</v>
      </c>
      <c r="H1331">
        <v>1</v>
      </c>
      <c r="I1331" t="s">
        <v>7396</v>
      </c>
    </row>
    <row r="1332" spans="1:9" x14ac:dyDescent="0.25">
      <c r="A1332" t="s">
        <v>6343</v>
      </c>
      <c r="B1332">
        <v>76971100</v>
      </c>
      <c r="C1332" t="s">
        <v>16</v>
      </c>
      <c r="D1332" t="s">
        <v>16</v>
      </c>
      <c r="E1332" t="s">
        <v>16</v>
      </c>
      <c r="F1332" t="s">
        <v>16</v>
      </c>
      <c r="G1332" t="s">
        <v>7275</v>
      </c>
      <c r="H1332">
        <v>1</v>
      </c>
      <c r="I1332" t="s">
        <v>7396</v>
      </c>
    </row>
    <row r="1333" spans="1:9" x14ac:dyDescent="0.25">
      <c r="A1333" t="s">
        <v>6400</v>
      </c>
      <c r="B1333">
        <v>74762273</v>
      </c>
      <c r="C1333" t="s">
        <v>16</v>
      </c>
      <c r="D1333" t="s">
        <v>16</v>
      </c>
      <c r="E1333" t="s">
        <v>16</v>
      </c>
      <c r="F1333" t="s">
        <v>16</v>
      </c>
      <c r="G1333" t="s">
        <v>154</v>
      </c>
      <c r="H1333">
        <v>1</v>
      </c>
      <c r="I1333" t="s">
        <v>4887</v>
      </c>
    </row>
    <row r="1334" spans="1:9" x14ac:dyDescent="0.25">
      <c r="A1334" t="s">
        <v>6544</v>
      </c>
      <c r="B1334">
        <v>86439632</v>
      </c>
      <c r="C1334" t="s">
        <v>16</v>
      </c>
      <c r="D1334" t="s">
        <v>16</v>
      </c>
      <c r="E1334" t="s">
        <v>16</v>
      </c>
      <c r="F1334" t="s">
        <v>16</v>
      </c>
      <c r="G1334" t="s">
        <v>3929</v>
      </c>
      <c r="H1334">
        <v>1</v>
      </c>
      <c r="I1334" t="s">
        <v>4893</v>
      </c>
    </row>
    <row r="1335" spans="1:9" x14ac:dyDescent="0.25">
      <c r="A1335" t="s">
        <v>6399</v>
      </c>
      <c r="B1335">
        <v>74762273</v>
      </c>
      <c r="C1335" t="s">
        <v>16</v>
      </c>
      <c r="D1335" t="s">
        <v>16</v>
      </c>
      <c r="E1335" t="s">
        <v>16</v>
      </c>
      <c r="F1335" t="s">
        <v>16</v>
      </c>
      <c r="G1335" t="s">
        <v>154</v>
      </c>
      <c r="H1335">
        <v>1</v>
      </c>
      <c r="I1335" t="s">
        <v>4887</v>
      </c>
    </row>
    <row r="1336" spans="1:9" x14ac:dyDescent="0.25">
      <c r="A1336" t="s">
        <v>6532</v>
      </c>
      <c r="B1336">
        <v>75763222</v>
      </c>
      <c r="C1336" t="s">
        <v>16</v>
      </c>
      <c r="D1336" t="s">
        <v>16</v>
      </c>
      <c r="E1336" t="s">
        <v>16</v>
      </c>
      <c r="F1336" t="s">
        <v>16</v>
      </c>
      <c r="G1336" t="s">
        <v>4847</v>
      </c>
      <c r="H1336">
        <v>1</v>
      </c>
      <c r="I1336" t="s">
        <v>4921</v>
      </c>
    </row>
    <row r="1337" spans="1:9" x14ac:dyDescent="0.25">
      <c r="A1337" t="s">
        <v>6533</v>
      </c>
      <c r="B1337">
        <v>75763222</v>
      </c>
      <c r="C1337" t="s">
        <v>16</v>
      </c>
      <c r="D1337" t="s">
        <v>16</v>
      </c>
      <c r="E1337" t="s">
        <v>16</v>
      </c>
      <c r="F1337" t="s">
        <v>16</v>
      </c>
      <c r="G1337" t="s">
        <v>4847</v>
      </c>
      <c r="H1337">
        <v>1</v>
      </c>
      <c r="I1337" t="s">
        <v>4921</v>
      </c>
    </row>
    <row r="1338" spans="1:9" x14ac:dyDescent="0.25">
      <c r="A1338" t="s">
        <v>6411</v>
      </c>
      <c r="B1338">
        <v>74762273</v>
      </c>
      <c r="C1338" t="s">
        <v>16</v>
      </c>
      <c r="D1338" t="s">
        <v>16</v>
      </c>
      <c r="E1338" t="s">
        <v>16</v>
      </c>
      <c r="F1338" t="s">
        <v>16</v>
      </c>
      <c r="G1338" t="s">
        <v>154</v>
      </c>
      <c r="H1338">
        <v>1</v>
      </c>
      <c r="I1338" t="s">
        <v>4887</v>
      </c>
    </row>
    <row r="1339" spans="1:9" x14ac:dyDescent="0.25">
      <c r="A1339" t="s">
        <v>6356</v>
      </c>
      <c r="B1339">
        <v>74762273</v>
      </c>
      <c r="C1339" t="s">
        <v>16</v>
      </c>
      <c r="D1339" t="s">
        <v>16</v>
      </c>
      <c r="E1339" t="s">
        <v>16</v>
      </c>
      <c r="F1339" t="s">
        <v>16</v>
      </c>
      <c r="G1339" t="s">
        <v>154</v>
      </c>
      <c r="H1339">
        <v>4</v>
      </c>
      <c r="I1339" t="s">
        <v>7933</v>
      </c>
    </row>
    <row r="1340" spans="1:9" x14ac:dyDescent="0.25">
      <c r="A1340" t="s">
        <v>6356</v>
      </c>
      <c r="B1340">
        <v>75577000</v>
      </c>
      <c r="C1340" t="s">
        <v>16</v>
      </c>
      <c r="D1340" t="s">
        <v>16</v>
      </c>
      <c r="E1340" t="s">
        <v>16</v>
      </c>
      <c r="F1340" t="s">
        <v>16</v>
      </c>
      <c r="G1340" t="s">
        <v>3759</v>
      </c>
      <c r="H1340">
        <v>3</v>
      </c>
      <c r="I1340" t="s">
        <v>4898</v>
      </c>
    </row>
    <row r="1341" spans="1:9" x14ac:dyDescent="0.25">
      <c r="A1341" t="s">
        <v>6540</v>
      </c>
      <c r="B1341">
        <v>76429898</v>
      </c>
      <c r="C1341" t="s">
        <v>16</v>
      </c>
      <c r="D1341" t="s">
        <v>16</v>
      </c>
      <c r="E1341" t="s">
        <v>16</v>
      </c>
      <c r="F1341" t="s">
        <v>16</v>
      </c>
      <c r="G1341" t="s">
        <v>5345</v>
      </c>
      <c r="H1341">
        <v>1</v>
      </c>
      <c r="I1341" t="s">
        <v>5399</v>
      </c>
    </row>
    <row r="1342" spans="1:9" x14ac:dyDescent="0.25">
      <c r="A1342" t="s">
        <v>6404</v>
      </c>
      <c r="B1342">
        <v>74762273</v>
      </c>
      <c r="C1342" t="s">
        <v>16</v>
      </c>
      <c r="D1342" t="s">
        <v>16</v>
      </c>
      <c r="E1342" t="s">
        <v>16</v>
      </c>
      <c r="F1342" t="s">
        <v>16</v>
      </c>
      <c r="G1342" t="s">
        <v>154</v>
      </c>
      <c r="H1342">
        <v>2</v>
      </c>
      <c r="I1342" t="s">
        <v>7933</v>
      </c>
    </row>
    <row r="1343" spans="1:9" x14ac:dyDescent="0.25">
      <c r="A1343" t="s">
        <v>6404</v>
      </c>
      <c r="B1343">
        <v>75577000</v>
      </c>
      <c r="C1343" t="s">
        <v>16</v>
      </c>
      <c r="D1343" t="s">
        <v>16</v>
      </c>
      <c r="E1343" t="s">
        <v>16</v>
      </c>
      <c r="F1343" t="s">
        <v>16</v>
      </c>
      <c r="G1343" t="s">
        <v>3759</v>
      </c>
      <c r="H1343">
        <v>1</v>
      </c>
      <c r="I1343" t="s">
        <v>4898</v>
      </c>
    </row>
    <row r="1344" spans="1:9" x14ac:dyDescent="0.25">
      <c r="A1344" t="s">
        <v>7927</v>
      </c>
      <c r="B1344">
        <v>75577000</v>
      </c>
      <c r="C1344" t="s">
        <v>16</v>
      </c>
      <c r="D1344" t="s">
        <v>16</v>
      </c>
      <c r="E1344" t="s">
        <v>16</v>
      </c>
      <c r="F1344" t="s">
        <v>16</v>
      </c>
      <c r="G1344" t="s">
        <v>3759</v>
      </c>
      <c r="H1344">
        <v>1</v>
      </c>
      <c r="I1344" t="s">
        <v>4898</v>
      </c>
    </row>
    <row r="1345" spans="1:9" x14ac:dyDescent="0.25">
      <c r="A1345" t="s">
        <v>6353</v>
      </c>
      <c r="B1345">
        <v>75421677</v>
      </c>
      <c r="C1345" t="s">
        <v>16</v>
      </c>
      <c r="D1345" t="s">
        <v>16</v>
      </c>
      <c r="E1345" t="s">
        <v>16</v>
      </c>
      <c r="F1345" t="s">
        <v>16</v>
      </c>
      <c r="G1345" t="s">
        <v>3368</v>
      </c>
      <c r="H1345">
        <v>2</v>
      </c>
      <c r="I1345" t="s">
        <v>7716</v>
      </c>
    </row>
    <row r="1346" spans="1:9" x14ac:dyDescent="0.25">
      <c r="A1346" t="s">
        <v>6353</v>
      </c>
      <c r="B1346">
        <v>75577000</v>
      </c>
      <c r="C1346" t="s">
        <v>16</v>
      </c>
      <c r="D1346" t="s">
        <v>16</v>
      </c>
      <c r="E1346" t="s">
        <v>16</v>
      </c>
      <c r="F1346" t="s">
        <v>16</v>
      </c>
      <c r="G1346" t="s">
        <v>3759</v>
      </c>
      <c r="H1346">
        <v>1</v>
      </c>
      <c r="I1346" t="s">
        <v>4898</v>
      </c>
    </row>
    <row r="1347" spans="1:9" x14ac:dyDescent="0.25">
      <c r="A1347" t="s">
        <v>6410</v>
      </c>
      <c r="B1347">
        <v>74762273</v>
      </c>
      <c r="C1347" t="s">
        <v>16</v>
      </c>
      <c r="D1347" t="s">
        <v>16</v>
      </c>
      <c r="E1347" t="s">
        <v>16</v>
      </c>
      <c r="F1347" t="s">
        <v>16</v>
      </c>
      <c r="G1347" t="s">
        <v>154</v>
      </c>
      <c r="H1347">
        <v>2</v>
      </c>
      <c r="I1347" t="s">
        <v>7933</v>
      </c>
    </row>
    <row r="1348" spans="1:9" x14ac:dyDescent="0.25">
      <c r="A1348" t="s">
        <v>6410</v>
      </c>
      <c r="B1348">
        <v>75577000</v>
      </c>
      <c r="C1348" t="s">
        <v>16</v>
      </c>
      <c r="D1348" t="s">
        <v>16</v>
      </c>
      <c r="E1348" t="s">
        <v>16</v>
      </c>
      <c r="F1348" t="s">
        <v>16</v>
      </c>
      <c r="G1348" t="s">
        <v>3759</v>
      </c>
      <c r="H1348">
        <v>1</v>
      </c>
      <c r="I1348" t="s">
        <v>4898</v>
      </c>
    </row>
    <row r="1349" spans="1:9" x14ac:dyDescent="0.25">
      <c r="A1349" t="s">
        <v>6534</v>
      </c>
      <c r="B1349">
        <v>75763222</v>
      </c>
      <c r="C1349" t="s">
        <v>16</v>
      </c>
      <c r="D1349" t="s">
        <v>16</v>
      </c>
      <c r="E1349" t="s">
        <v>16</v>
      </c>
      <c r="F1349" t="s">
        <v>16</v>
      </c>
      <c r="G1349" t="s">
        <v>4847</v>
      </c>
      <c r="H1349">
        <v>5</v>
      </c>
      <c r="I1349" t="s">
        <v>6937</v>
      </c>
    </row>
    <row r="1350" spans="1:9" x14ac:dyDescent="0.25">
      <c r="A1350" t="s">
        <v>6534</v>
      </c>
      <c r="B1350">
        <v>70890019</v>
      </c>
      <c r="C1350" t="s">
        <v>16</v>
      </c>
      <c r="D1350" t="s">
        <v>16</v>
      </c>
      <c r="E1350" t="s">
        <v>16</v>
      </c>
      <c r="F1350" t="s">
        <v>16</v>
      </c>
      <c r="G1350" t="s">
        <v>5780</v>
      </c>
      <c r="H1350">
        <v>4</v>
      </c>
      <c r="I1350" t="s">
        <v>6936</v>
      </c>
    </row>
    <row r="1351" spans="1:9" x14ac:dyDescent="0.25">
      <c r="A1351" t="s">
        <v>6534</v>
      </c>
      <c r="B1351">
        <v>86439632</v>
      </c>
      <c r="C1351" t="s">
        <v>16</v>
      </c>
      <c r="D1351" t="s">
        <v>16</v>
      </c>
      <c r="E1351" t="s">
        <v>16</v>
      </c>
      <c r="F1351" t="s">
        <v>16</v>
      </c>
      <c r="G1351" t="s">
        <v>3929</v>
      </c>
      <c r="H1351">
        <v>3</v>
      </c>
      <c r="I1351" t="s">
        <v>4893</v>
      </c>
    </row>
    <row r="1352" spans="1:9" x14ac:dyDescent="0.25">
      <c r="A1352" t="s">
        <v>6535</v>
      </c>
      <c r="B1352">
        <v>75763222</v>
      </c>
      <c r="C1352" t="s">
        <v>16</v>
      </c>
      <c r="D1352" t="s">
        <v>16</v>
      </c>
      <c r="E1352" t="s">
        <v>16</v>
      </c>
      <c r="F1352" t="s">
        <v>16</v>
      </c>
      <c r="G1352" t="s">
        <v>4847</v>
      </c>
      <c r="H1352">
        <v>5</v>
      </c>
      <c r="I1352" t="s">
        <v>6937</v>
      </c>
    </row>
    <row r="1353" spans="1:9" x14ac:dyDescent="0.25">
      <c r="A1353" t="s">
        <v>6535</v>
      </c>
      <c r="B1353">
        <v>70890019</v>
      </c>
      <c r="C1353" t="s">
        <v>16</v>
      </c>
      <c r="D1353" t="s">
        <v>16</v>
      </c>
      <c r="E1353" t="s">
        <v>16</v>
      </c>
      <c r="F1353" t="s">
        <v>16</v>
      </c>
      <c r="G1353" t="s">
        <v>5780</v>
      </c>
      <c r="H1353">
        <v>4</v>
      </c>
      <c r="I1353" t="s">
        <v>6936</v>
      </c>
    </row>
    <row r="1354" spans="1:9" x14ac:dyDescent="0.25">
      <c r="A1354" t="s">
        <v>6535</v>
      </c>
      <c r="B1354">
        <v>86439632</v>
      </c>
      <c r="C1354" t="s">
        <v>16</v>
      </c>
      <c r="D1354" t="s">
        <v>16</v>
      </c>
      <c r="E1354" t="s">
        <v>16</v>
      </c>
      <c r="F1354" t="s">
        <v>16</v>
      </c>
      <c r="G1354" t="s">
        <v>3929</v>
      </c>
      <c r="H1354">
        <v>3</v>
      </c>
      <c r="I1354" t="s">
        <v>4893</v>
      </c>
    </row>
    <row r="1355" spans="1:9" x14ac:dyDescent="0.25">
      <c r="A1355" t="s">
        <v>6539</v>
      </c>
      <c r="B1355">
        <v>75763222</v>
      </c>
      <c r="C1355" t="s">
        <v>16</v>
      </c>
      <c r="D1355" t="s">
        <v>16</v>
      </c>
      <c r="E1355" t="s">
        <v>16</v>
      </c>
      <c r="F1355" t="s">
        <v>16</v>
      </c>
      <c r="G1355" t="s">
        <v>4847</v>
      </c>
      <c r="H1355">
        <v>4</v>
      </c>
      <c r="I1355" t="s">
        <v>6937</v>
      </c>
    </row>
    <row r="1356" spans="1:9" x14ac:dyDescent="0.25">
      <c r="A1356" t="s">
        <v>6539</v>
      </c>
      <c r="B1356">
        <v>70890019</v>
      </c>
      <c r="C1356" t="s">
        <v>16</v>
      </c>
      <c r="D1356" t="s">
        <v>16</v>
      </c>
      <c r="E1356" t="s">
        <v>16</v>
      </c>
      <c r="F1356" t="s">
        <v>16</v>
      </c>
      <c r="G1356" t="s">
        <v>5780</v>
      </c>
      <c r="H1356">
        <v>3</v>
      </c>
      <c r="I1356" t="s">
        <v>6936</v>
      </c>
    </row>
    <row r="1357" spans="1:9" x14ac:dyDescent="0.25">
      <c r="A1357" t="s">
        <v>6539</v>
      </c>
      <c r="B1357">
        <v>86439632</v>
      </c>
      <c r="C1357" t="s">
        <v>16</v>
      </c>
      <c r="D1357" t="s">
        <v>16</v>
      </c>
      <c r="E1357" t="s">
        <v>16</v>
      </c>
      <c r="F1357" t="s">
        <v>16</v>
      </c>
      <c r="G1357" t="s">
        <v>3929</v>
      </c>
      <c r="H1357">
        <v>2</v>
      </c>
      <c r="I1357" t="s">
        <v>4893</v>
      </c>
    </row>
    <row r="1358" spans="1:9" x14ac:dyDescent="0.25">
      <c r="A1358" t="s">
        <v>6536</v>
      </c>
      <c r="B1358">
        <v>86439632</v>
      </c>
      <c r="C1358" t="s">
        <v>16</v>
      </c>
      <c r="D1358" t="s">
        <v>16</v>
      </c>
      <c r="E1358" t="s">
        <v>16</v>
      </c>
      <c r="F1358" t="s">
        <v>16</v>
      </c>
      <c r="G1358" t="s">
        <v>3929</v>
      </c>
      <c r="H1358">
        <v>6</v>
      </c>
      <c r="I1358" t="s">
        <v>6938</v>
      </c>
    </row>
    <row r="1359" spans="1:9" x14ac:dyDescent="0.25">
      <c r="A1359" t="s">
        <v>6536</v>
      </c>
      <c r="B1359">
        <v>75763222</v>
      </c>
      <c r="C1359" t="s">
        <v>16</v>
      </c>
      <c r="D1359" t="s">
        <v>16</v>
      </c>
      <c r="E1359" t="s">
        <v>16</v>
      </c>
      <c r="F1359" t="s">
        <v>16</v>
      </c>
      <c r="G1359" t="s">
        <v>4847</v>
      </c>
      <c r="H1359">
        <v>5</v>
      </c>
      <c r="I1359" t="s">
        <v>6937</v>
      </c>
    </row>
    <row r="1360" spans="1:9" x14ac:dyDescent="0.25">
      <c r="A1360" t="s">
        <v>6536</v>
      </c>
      <c r="B1360">
        <v>70890019</v>
      </c>
      <c r="C1360" t="s">
        <v>16</v>
      </c>
      <c r="D1360" t="s">
        <v>16</v>
      </c>
      <c r="E1360" t="s">
        <v>16</v>
      </c>
      <c r="F1360" t="s">
        <v>16</v>
      </c>
      <c r="G1360" t="s">
        <v>5780</v>
      </c>
      <c r="H1360">
        <v>4</v>
      </c>
      <c r="I1360" t="s">
        <v>6936</v>
      </c>
    </row>
    <row r="1361" spans="1:9" x14ac:dyDescent="0.25">
      <c r="A1361" t="s">
        <v>6536</v>
      </c>
      <c r="B1361">
        <v>86439632</v>
      </c>
      <c r="C1361" t="s">
        <v>16</v>
      </c>
      <c r="D1361" t="s">
        <v>16</v>
      </c>
      <c r="E1361" t="s">
        <v>16</v>
      </c>
      <c r="F1361" t="s">
        <v>16</v>
      </c>
      <c r="G1361" t="s">
        <v>3929</v>
      </c>
      <c r="H1361">
        <v>3</v>
      </c>
      <c r="I1361" t="s">
        <v>4893</v>
      </c>
    </row>
    <row r="1362" spans="1:9" x14ac:dyDescent="0.25">
      <c r="A1362" t="s">
        <v>6537</v>
      </c>
      <c r="B1362">
        <v>86439632</v>
      </c>
      <c r="C1362" t="s">
        <v>16</v>
      </c>
      <c r="D1362" t="s">
        <v>16</v>
      </c>
      <c r="E1362" t="s">
        <v>16</v>
      </c>
      <c r="F1362" t="s">
        <v>16</v>
      </c>
      <c r="G1362" t="s">
        <v>3929</v>
      </c>
      <c r="H1362">
        <v>3</v>
      </c>
      <c r="I1362" t="s">
        <v>4893</v>
      </c>
    </row>
    <row r="1363" spans="1:9" x14ac:dyDescent="0.25">
      <c r="A1363" t="s">
        <v>6538</v>
      </c>
      <c r="B1363">
        <v>86439632</v>
      </c>
      <c r="C1363" t="s">
        <v>16</v>
      </c>
      <c r="D1363" t="s">
        <v>16</v>
      </c>
      <c r="E1363" t="s">
        <v>16</v>
      </c>
      <c r="F1363" t="s">
        <v>16</v>
      </c>
      <c r="G1363" t="s">
        <v>3929</v>
      </c>
      <c r="H1363">
        <v>3</v>
      </c>
      <c r="I1363" t="s">
        <v>4893</v>
      </c>
    </row>
    <row r="1364" spans="1:9" x14ac:dyDescent="0.25">
      <c r="A1364" t="s">
        <v>6394</v>
      </c>
      <c r="B1364">
        <v>74762273</v>
      </c>
      <c r="C1364" t="s">
        <v>16</v>
      </c>
      <c r="D1364" t="s">
        <v>16</v>
      </c>
      <c r="E1364" t="s">
        <v>16</v>
      </c>
      <c r="F1364" t="s">
        <v>16</v>
      </c>
      <c r="G1364" t="s">
        <v>154</v>
      </c>
      <c r="H1364">
        <v>1</v>
      </c>
      <c r="I1364" t="s">
        <v>4887</v>
      </c>
    </row>
    <row r="1365" spans="1:9" x14ac:dyDescent="0.25">
      <c r="A1365" t="s">
        <v>6402</v>
      </c>
      <c r="B1365">
        <v>74762273</v>
      </c>
      <c r="C1365" t="s">
        <v>16</v>
      </c>
      <c r="D1365" t="s">
        <v>16</v>
      </c>
      <c r="E1365" t="s">
        <v>16</v>
      </c>
      <c r="F1365" t="s">
        <v>16</v>
      </c>
      <c r="G1365" t="s">
        <v>154</v>
      </c>
      <c r="H1365">
        <v>1</v>
      </c>
      <c r="I1365" t="s">
        <v>4887</v>
      </c>
    </row>
    <row r="1366" spans="1:9" x14ac:dyDescent="0.25">
      <c r="A1366" t="s">
        <v>6401</v>
      </c>
      <c r="B1366">
        <v>74762273</v>
      </c>
      <c r="C1366" t="s">
        <v>16</v>
      </c>
      <c r="D1366" t="s">
        <v>16</v>
      </c>
      <c r="E1366" t="s">
        <v>16</v>
      </c>
      <c r="F1366" t="s">
        <v>16</v>
      </c>
      <c r="G1366" t="s">
        <v>154</v>
      </c>
      <c r="H1366">
        <v>1</v>
      </c>
      <c r="I1366" t="s">
        <v>4887</v>
      </c>
    </row>
    <row r="1367" spans="1:9" x14ac:dyDescent="0.25">
      <c r="A1367" t="s">
        <v>6350</v>
      </c>
      <c r="B1367">
        <v>43237700</v>
      </c>
      <c r="C1367" t="s">
        <v>16</v>
      </c>
      <c r="D1367" t="s">
        <v>16</v>
      </c>
      <c r="E1367" t="s">
        <v>16</v>
      </c>
      <c r="F1367" t="s">
        <v>16</v>
      </c>
      <c r="G1367" t="s">
        <v>7296</v>
      </c>
      <c r="H1367">
        <v>1</v>
      </c>
      <c r="I1367" t="s">
        <v>7398</v>
      </c>
    </row>
    <row r="1368" spans="1:9" x14ac:dyDescent="0.25">
      <c r="A1368" t="s">
        <v>6351</v>
      </c>
      <c r="B1368">
        <v>43237700</v>
      </c>
      <c r="C1368" t="s">
        <v>16</v>
      </c>
      <c r="D1368" t="s">
        <v>16</v>
      </c>
      <c r="E1368" t="s">
        <v>16</v>
      </c>
      <c r="F1368" t="s">
        <v>16</v>
      </c>
      <c r="G1368" t="s">
        <v>7296</v>
      </c>
      <c r="H1368">
        <v>1</v>
      </c>
      <c r="I1368" t="s">
        <v>7398</v>
      </c>
    </row>
    <row r="1369" spans="1:9" x14ac:dyDescent="0.25">
      <c r="A1369" t="s">
        <v>6348</v>
      </c>
      <c r="B1369">
        <v>87387800</v>
      </c>
      <c r="C1369" t="s">
        <v>16</v>
      </c>
      <c r="D1369" t="s">
        <v>16</v>
      </c>
      <c r="E1369" t="s">
        <v>16</v>
      </c>
      <c r="F1369" t="s">
        <v>16</v>
      </c>
      <c r="G1369" t="s">
        <v>6547</v>
      </c>
      <c r="H1369">
        <v>1</v>
      </c>
      <c r="I1369" t="s">
        <v>6557</v>
      </c>
    </row>
    <row r="1370" spans="1:9" x14ac:dyDescent="0.25">
      <c r="A1370" t="s">
        <v>6359</v>
      </c>
      <c r="B1370">
        <v>87387800</v>
      </c>
      <c r="C1370" t="s">
        <v>16</v>
      </c>
      <c r="D1370" t="s">
        <v>16</v>
      </c>
      <c r="E1370" t="s">
        <v>16</v>
      </c>
      <c r="F1370" t="s">
        <v>16</v>
      </c>
      <c r="G1370" t="s">
        <v>6547</v>
      </c>
      <c r="H1370">
        <v>1</v>
      </c>
      <c r="I1370" t="s">
        <v>6557</v>
      </c>
    </row>
    <row r="1371" spans="1:9" x14ac:dyDescent="0.25">
      <c r="A1371" t="s">
        <v>6357</v>
      </c>
      <c r="B1371">
        <v>43237700</v>
      </c>
      <c r="C1371" t="s">
        <v>16</v>
      </c>
      <c r="D1371" t="s">
        <v>16</v>
      </c>
      <c r="E1371" t="s">
        <v>16</v>
      </c>
      <c r="F1371" t="s">
        <v>16</v>
      </c>
      <c r="G1371" t="s">
        <v>7296</v>
      </c>
      <c r="H1371">
        <v>1</v>
      </c>
      <c r="I1371" t="s">
        <v>7398</v>
      </c>
    </row>
    <row r="1372" spans="1:9" x14ac:dyDescent="0.25">
      <c r="A1372" t="s">
        <v>6354</v>
      </c>
      <c r="B1372">
        <v>43237700</v>
      </c>
      <c r="C1372" t="s">
        <v>16</v>
      </c>
      <c r="D1372" t="s">
        <v>16</v>
      </c>
      <c r="E1372" t="s">
        <v>16</v>
      </c>
      <c r="F1372" t="s">
        <v>16</v>
      </c>
      <c r="G1372" t="s">
        <v>7296</v>
      </c>
      <c r="H1372">
        <v>1</v>
      </c>
      <c r="I1372" t="s">
        <v>7398</v>
      </c>
    </row>
    <row r="1373" spans="1:9" x14ac:dyDescent="0.25">
      <c r="A1373" t="s">
        <v>6358</v>
      </c>
      <c r="B1373">
        <v>87387800</v>
      </c>
      <c r="C1373" t="s">
        <v>16</v>
      </c>
      <c r="D1373" t="s">
        <v>16</v>
      </c>
      <c r="E1373" t="s">
        <v>16</v>
      </c>
      <c r="F1373" t="s">
        <v>16</v>
      </c>
      <c r="G1373" t="s">
        <v>6547</v>
      </c>
      <c r="H1373">
        <v>1</v>
      </c>
      <c r="I1373" t="s">
        <v>6557</v>
      </c>
    </row>
    <row r="1374" spans="1:9" x14ac:dyDescent="0.25">
      <c r="A1374" t="s">
        <v>6355</v>
      </c>
      <c r="B1374">
        <v>87387800</v>
      </c>
      <c r="C1374" t="s">
        <v>16</v>
      </c>
      <c r="D1374" t="s">
        <v>16</v>
      </c>
      <c r="E1374" t="s">
        <v>16</v>
      </c>
      <c r="F1374" t="s">
        <v>16</v>
      </c>
      <c r="G1374" t="s">
        <v>6547</v>
      </c>
      <c r="H1374">
        <v>1</v>
      </c>
      <c r="I1374" t="s">
        <v>6557</v>
      </c>
    </row>
    <row r="1375" spans="1:9" x14ac:dyDescent="0.25">
      <c r="A1375" t="s">
        <v>6360</v>
      </c>
      <c r="B1375">
        <v>87387800</v>
      </c>
      <c r="C1375" t="s">
        <v>16</v>
      </c>
      <c r="D1375" t="s">
        <v>16</v>
      </c>
      <c r="E1375" t="s">
        <v>16</v>
      </c>
      <c r="F1375" t="s">
        <v>16</v>
      </c>
      <c r="G1375" t="s">
        <v>6547</v>
      </c>
      <c r="H1375">
        <v>1</v>
      </c>
      <c r="I1375" t="s">
        <v>6557</v>
      </c>
    </row>
    <row r="1376" spans="1:9" x14ac:dyDescent="0.25">
      <c r="A1376" t="s">
        <v>6349</v>
      </c>
      <c r="B1376">
        <v>87387800</v>
      </c>
      <c r="C1376" t="s">
        <v>16</v>
      </c>
      <c r="D1376" t="s">
        <v>16</v>
      </c>
      <c r="E1376" t="s">
        <v>16</v>
      </c>
      <c r="F1376" t="s">
        <v>16</v>
      </c>
      <c r="G1376" t="s">
        <v>6547</v>
      </c>
      <c r="H1376">
        <v>1</v>
      </c>
      <c r="I1376" t="s">
        <v>6557</v>
      </c>
    </row>
    <row r="1377" spans="1:9" x14ac:dyDescent="0.25">
      <c r="A1377" t="s">
        <v>6352</v>
      </c>
      <c r="B1377">
        <v>87387800</v>
      </c>
      <c r="C1377" t="s">
        <v>16</v>
      </c>
      <c r="D1377" t="s">
        <v>16</v>
      </c>
      <c r="E1377" t="s">
        <v>16</v>
      </c>
      <c r="F1377" t="s">
        <v>16</v>
      </c>
      <c r="G1377" t="s">
        <v>6547</v>
      </c>
      <c r="H1377">
        <v>1</v>
      </c>
      <c r="I1377" t="s">
        <v>6557</v>
      </c>
    </row>
    <row r="1378" spans="1:9" x14ac:dyDescent="0.25">
      <c r="A1378" t="s">
        <v>6361</v>
      </c>
      <c r="B1378">
        <v>87387800</v>
      </c>
      <c r="C1378" t="s">
        <v>16</v>
      </c>
      <c r="D1378" t="s">
        <v>16</v>
      </c>
      <c r="E1378" t="s">
        <v>16</v>
      </c>
      <c r="F1378" t="s">
        <v>16</v>
      </c>
      <c r="G1378" t="s">
        <v>6547</v>
      </c>
      <c r="H1378">
        <v>1</v>
      </c>
      <c r="I1378" t="s">
        <v>6557</v>
      </c>
    </row>
    <row r="1379" spans="1:9" x14ac:dyDescent="0.25">
      <c r="A1379" t="s">
        <v>6726</v>
      </c>
      <c r="B1379">
        <v>74762273</v>
      </c>
      <c r="C1379" t="s">
        <v>16</v>
      </c>
      <c r="D1379" t="s">
        <v>16</v>
      </c>
      <c r="E1379" t="s">
        <v>16</v>
      </c>
      <c r="F1379" t="s">
        <v>16</v>
      </c>
      <c r="G1379" t="s">
        <v>154</v>
      </c>
      <c r="H1379">
        <v>1</v>
      </c>
      <c r="I1379" t="s">
        <v>4887</v>
      </c>
    </row>
    <row r="1380" spans="1:9" x14ac:dyDescent="0.25">
      <c r="A1380" t="s">
        <v>6727</v>
      </c>
      <c r="B1380">
        <v>74762273</v>
      </c>
      <c r="C1380" t="s">
        <v>16</v>
      </c>
      <c r="D1380" t="s">
        <v>16</v>
      </c>
      <c r="E1380" t="s">
        <v>16</v>
      </c>
      <c r="F1380" t="s">
        <v>16</v>
      </c>
      <c r="G1380" t="s">
        <v>154</v>
      </c>
      <c r="H1380">
        <v>1</v>
      </c>
      <c r="I1380" t="s">
        <v>4887</v>
      </c>
    </row>
    <row r="1381" spans="1:9" x14ac:dyDescent="0.25">
      <c r="A1381" t="s">
        <v>6867</v>
      </c>
      <c r="B1381">
        <v>87387800</v>
      </c>
      <c r="C1381" t="s">
        <v>16</v>
      </c>
      <c r="D1381" t="s">
        <v>16</v>
      </c>
      <c r="E1381" t="s">
        <v>16</v>
      </c>
      <c r="F1381" t="s">
        <v>16</v>
      </c>
      <c r="G1381" t="s">
        <v>6547</v>
      </c>
      <c r="H1381">
        <v>1</v>
      </c>
      <c r="I1381" t="s">
        <v>6557</v>
      </c>
    </row>
    <row r="1382" spans="1:9" x14ac:dyDescent="0.25">
      <c r="A1382" t="s">
        <v>6868</v>
      </c>
      <c r="B1382">
        <v>87387800</v>
      </c>
      <c r="C1382" t="s">
        <v>16</v>
      </c>
      <c r="D1382" t="s">
        <v>16</v>
      </c>
      <c r="E1382" t="s">
        <v>16</v>
      </c>
      <c r="F1382" t="s">
        <v>16</v>
      </c>
      <c r="G1382" t="s">
        <v>6547</v>
      </c>
      <c r="H1382">
        <v>1</v>
      </c>
      <c r="I1382" t="s">
        <v>6557</v>
      </c>
    </row>
    <row r="1383" spans="1:9" x14ac:dyDescent="0.25">
      <c r="A1383" t="s">
        <v>6869</v>
      </c>
      <c r="B1383">
        <v>87387800</v>
      </c>
      <c r="C1383" t="s">
        <v>16</v>
      </c>
      <c r="D1383" t="s">
        <v>16</v>
      </c>
      <c r="E1383" t="s">
        <v>16</v>
      </c>
      <c r="F1383" t="s">
        <v>16</v>
      </c>
      <c r="G1383" t="s">
        <v>6547</v>
      </c>
      <c r="H1383">
        <v>1</v>
      </c>
      <c r="I1383" t="s">
        <v>6557</v>
      </c>
    </row>
    <row r="1384" spans="1:9" x14ac:dyDescent="0.25">
      <c r="A1384" t="s">
        <v>6870</v>
      </c>
      <c r="B1384">
        <v>87387800</v>
      </c>
      <c r="C1384" t="s">
        <v>16</v>
      </c>
      <c r="D1384" t="s">
        <v>16</v>
      </c>
      <c r="E1384" t="s">
        <v>16</v>
      </c>
      <c r="F1384" t="s">
        <v>16</v>
      </c>
      <c r="G1384" t="s">
        <v>6547</v>
      </c>
      <c r="H1384">
        <v>1</v>
      </c>
      <c r="I1384" t="s">
        <v>6557</v>
      </c>
    </row>
    <row r="1385" spans="1:9" x14ac:dyDescent="0.25">
      <c r="A1385" t="s">
        <v>6859</v>
      </c>
      <c r="B1385">
        <v>74762273</v>
      </c>
      <c r="C1385" t="s">
        <v>16</v>
      </c>
      <c r="D1385" t="s">
        <v>16</v>
      </c>
      <c r="E1385" t="s">
        <v>16</v>
      </c>
      <c r="F1385" t="s">
        <v>16</v>
      </c>
      <c r="G1385" t="s">
        <v>154</v>
      </c>
      <c r="H1385">
        <v>1</v>
      </c>
      <c r="I1385" t="s">
        <v>4887</v>
      </c>
    </row>
    <row r="1386" spans="1:9" x14ac:dyDescent="0.25">
      <c r="A1386" t="s">
        <v>6825</v>
      </c>
      <c r="B1386">
        <v>86439632</v>
      </c>
      <c r="C1386" t="s">
        <v>16</v>
      </c>
      <c r="D1386" t="s">
        <v>16</v>
      </c>
      <c r="E1386" t="s">
        <v>16</v>
      </c>
      <c r="F1386" t="s">
        <v>16</v>
      </c>
      <c r="G1386" t="s">
        <v>3929</v>
      </c>
      <c r="H1386">
        <v>1</v>
      </c>
      <c r="I1386" t="s">
        <v>4893</v>
      </c>
    </row>
    <row r="1387" spans="1:9" x14ac:dyDescent="0.25">
      <c r="A1387" t="s">
        <v>6735</v>
      </c>
      <c r="B1387">
        <v>74762273</v>
      </c>
      <c r="C1387" t="s">
        <v>16</v>
      </c>
      <c r="D1387" t="s">
        <v>16</v>
      </c>
      <c r="E1387" t="s">
        <v>16</v>
      </c>
      <c r="F1387" t="s">
        <v>16</v>
      </c>
      <c r="G1387" t="s">
        <v>154</v>
      </c>
      <c r="H1387">
        <v>1</v>
      </c>
      <c r="I1387" t="s">
        <v>4887</v>
      </c>
    </row>
    <row r="1388" spans="1:9" x14ac:dyDescent="0.25">
      <c r="A1388" t="s">
        <v>6736</v>
      </c>
      <c r="B1388">
        <v>74762273</v>
      </c>
      <c r="C1388" t="s">
        <v>16</v>
      </c>
      <c r="D1388" t="s">
        <v>16</v>
      </c>
      <c r="E1388" t="s">
        <v>16</v>
      </c>
      <c r="F1388" t="s">
        <v>16</v>
      </c>
      <c r="G1388" t="s">
        <v>154</v>
      </c>
      <c r="H1388">
        <v>1</v>
      </c>
      <c r="I1388" t="s">
        <v>4887</v>
      </c>
    </row>
    <row r="1389" spans="1:9" x14ac:dyDescent="0.25">
      <c r="A1389" t="s">
        <v>6734</v>
      </c>
      <c r="B1389">
        <v>74755755</v>
      </c>
      <c r="C1389" t="s">
        <v>16</v>
      </c>
      <c r="D1389" t="s">
        <v>16</v>
      </c>
      <c r="E1389" t="s">
        <v>16</v>
      </c>
      <c r="F1389" t="s">
        <v>16</v>
      </c>
      <c r="G1389" t="s">
        <v>4786</v>
      </c>
      <c r="H1389">
        <v>1</v>
      </c>
      <c r="I1389" t="s">
        <v>4922</v>
      </c>
    </row>
    <row r="1390" spans="1:9" x14ac:dyDescent="0.25">
      <c r="A1390" t="s">
        <v>6737</v>
      </c>
      <c r="B1390">
        <v>74762273</v>
      </c>
      <c r="C1390" t="s">
        <v>16</v>
      </c>
      <c r="D1390" t="s">
        <v>16</v>
      </c>
      <c r="E1390" t="s">
        <v>16</v>
      </c>
      <c r="F1390" t="s">
        <v>16</v>
      </c>
      <c r="G1390" t="s">
        <v>154</v>
      </c>
      <c r="H1390">
        <v>2</v>
      </c>
      <c r="I1390" t="s">
        <v>6935</v>
      </c>
    </row>
    <row r="1391" spans="1:9" x14ac:dyDescent="0.25">
      <c r="A1391" t="s">
        <v>6737</v>
      </c>
      <c r="B1391">
        <v>74755755</v>
      </c>
      <c r="C1391" t="s">
        <v>16</v>
      </c>
      <c r="D1391" t="s">
        <v>16</v>
      </c>
      <c r="E1391" t="s">
        <v>16</v>
      </c>
      <c r="F1391" t="s">
        <v>16</v>
      </c>
      <c r="G1391" t="s">
        <v>4786</v>
      </c>
      <c r="H1391">
        <v>1</v>
      </c>
      <c r="I1391" t="s">
        <v>4922</v>
      </c>
    </row>
    <row r="1392" spans="1:9" x14ac:dyDescent="0.25">
      <c r="A1392" t="s">
        <v>6811</v>
      </c>
      <c r="B1392">
        <v>70890019</v>
      </c>
      <c r="C1392" t="s">
        <v>16</v>
      </c>
      <c r="D1392" t="s">
        <v>16</v>
      </c>
      <c r="E1392" t="s">
        <v>16</v>
      </c>
      <c r="F1392" t="s">
        <v>16</v>
      </c>
      <c r="G1392" t="s">
        <v>5780</v>
      </c>
      <c r="H1392">
        <v>1</v>
      </c>
      <c r="I1392" t="s">
        <v>5798</v>
      </c>
    </row>
    <row r="1393" spans="1:9" x14ac:dyDescent="0.25">
      <c r="A1393" t="s">
        <v>6815</v>
      </c>
      <c r="B1393">
        <v>86439632</v>
      </c>
      <c r="C1393" t="s">
        <v>16</v>
      </c>
      <c r="D1393" t="s">
        <v>16</v>
      </c>
      <c r="E1393" t="s">
        <v>16</v>
      </c>
      <c r="F1393" t="s">
        <v>16</v>
      </c>
      <c r="G1393" t="s">
        <v>3929</v>
      </c>
      <c r="H1393">
        <v>1</v>
      </c>
      <c r="I1393" t="s">
        <v>4893</v>
      </c>
    </row>
    <row r="1394" spans="1:9" x14ac:dyDescent="0.25">
      <c r="A1394" t="s">
        <v>6691</v>
      </c>
      <c r="B1394">
        <v>86439632</v>
      </c>
      <c r="C1394" t="s">
        <v>16</v>
      </c>
      <c r="D1394" t="s">
        <v>16</v>
      </c>
      <c r="E1394" t="s">
        <v>16</v>
      </c>
      <c r="F1394" t="s">
        <v>16</v>
      </c>
      <c r="G1394" t="s">
        <v>3929</v>
      </c>
      <c r="H1394">
        <v>1</v>
      </c>
      <c r="I1394" t="s">
        <v>4893</v>
      </c>
    </row>
    <row r="1395" spans="1:9" x14ac:dyDescent="0.25">
      <c r="A1395" t="s">
        <v>6692</v>
      </c>
      <c r="B1395">
        <v>86439632</v>
      </c>
      <c r="C1395" t="s">
        <v>16</v>
      </c>
      <c r="D1395" t="s">
        <v>16</v>
      </c>
      <c r="E1395" t="s">
        <v>16</v>
      </c>
      <c r="F1395" t="s">
        <v>16</v>
      </c>
      <c r="G1395" t="s">
        <v>3929</v>
      </c>
      <c r="H1395">
        <v>1</v>
      </c>
      <c r="I1395" t="s">
        <v>4893</v>
      </c>
    </row>
    <row r="1396" spans="1:9" x14ac:dyDescent="0.25">
      <c r="A1396" t="s">
        <v>6698</v>
      </c>
      <c r="B1396">
        <v>86439632</v>
      </c>
      <c r="C1396" t="s">
        <v>16</v>
      </c>
      <c r="D1396" t="s">
        <v>16</v>
      </c>
      <c r="E1396" t="s">
        <v>16</v>
      </c>
      <c r="F1396" t="s">
        <v>16</v>
      </c>
      <c r="G1396" t="s">
        <v>3929</v>
      </c>
      <c r="H1396">
        <v>1</v>
      </c>
      <c r="I1396" t="s">
        <v>4893</v>
      </c>
    </row>
    <row r="1397" spans="1:9" x14ac:dyDescent="0.25">
      <c r="A1397" t="s">
        <v>6695</v>
      </c>
      <c r="B1397">
        <v>70890019</v>
      </c>
      <c r="C1397" t="s">
        <v>16</v>
      </c>
      <c r="D1397" t="s">
        <v>16</v>
      </c>
      <c r="E1397" t="s">
        <v>16</v>
      </c>
      <c r="F1397" t="s">
        <v>16</v>
      </c>
      <c r="G1397" t="s">
        <v>5780</v>
      </c>
      <c r="H1397">
        <v>2</v>
      </c>
      <c r="I1397" t="s">
        <v>12609</v>
      </c>
    </row>
    <row r="1398" spans="1:9" x14ac:dyDescent="0.25">
      <c r="A1398" t="s">
        <v>6695</v>
      </c>
      <c r="B1398">
        <v>70108720</v>
      </c>
      <c r="C1398" t="s">
        <v>16</v>
      </c>
      <c r="D1398" t="s">
        <v>16</v>
      </c>
      <c r="E1398" t="s">
        <v>16</v>
      </c>
      <c r="F1398" t="s">
        <v>16</v>
      </c>
      <c r="G1398" t="s">
        <v>8125</v>
      </c>
      <c r="H1398">
        <v>1</v>
      </c>
      <c r="I1398" t="s">
        <v>12575</v>
      </c>
    </row>
    <row r="1399" spans="1:9" x14ac:dyDescent="0.25">
      <c r="A1399" t="s">
        <v>6696</v>
      </c>
      <c r="B1399">
        <v>70890019</v>
      </c>
      <c r="C1399" t="s">
        <v>16</v>
      </c>
      <c r="D1399" t="s">
        <v>16</v>
      </c>
      <c r="E1399" t="s">
        <v>16</v>
      </c>
      <c r="F1399" t="s">
        <v>16</v>
      </c>
      <c r="G1399" t="s">
        <v>5780</v>
      </c>
      <c r="H1399">
        <v>2</v>
      </c>
      <c r="I1399" t="s">
        <v>12609</v>
      </c>
    </row>
    <row r="1400" spans="1:9" x14ac:dyDescent="0.25">
      <c r="A1400" t="s">
        <v>6696</v>
      </c>
      <c r="B1400">
        <v>70108720</v>
      </c>
      <c r="C1400" t="s">
        <v>16</v>
      </c>
      <c r="D1400" t="s">
        <v>16</v>
      </c>
      <c r="E1400" t="s">
        <v>16</v>
      </c>
      <c r="F1400" t="s">
        <v>16</v>
      </c>
      <c r="G1400" t="s">
        <v>8125</v>
      </c>
      <c r="H1400">
        <v>1</v>
      </c>
      <c r="I1400" t="s">
        <v>12575</v>
      </c>
    </row>
    <row r="1401" spans="1:9" x14ac:dyDescent="0.25">
      <c r="A1401" t="s">
        <v>6697</v>
      </c>
      <c r="B1401">
        <v>70890019</v>
      </c>
      <c r="C1401" t="s">
        <v>16</v>
      </c>
      <c r="D1401" t="s">
        <v>16</v>
      </c>
      <c r="E1401" t="s">
        <v>16</v>
      </c>
      <c r="F1401" t="s">
        <v>16</v>
      </c>
      <c r="G1401" t="s">
        <v>5780</v>
      </c>
      <c r="H1401">
        <v>3</v>
      </c>
      <c r="I1401" t="s">
        <v>12606</v>
      </c>
    </row>
    <row r="1402" spans="1:9" x14ac:dyDescent="0.25">
      <c r="A1402" t="s">
        <v>6697</v>
      </c>
      <c r="B1402">
        <v>86439632</v>
      </c>
      <c r="C1402" t="s">
        <v>16</v>
      </c>
      <c r="D1402" t="s">
        <v>16</v>
      </c>
      <c r="E1402" t="s">
        <v>16</v>
      </c>
      <c r="F1402" t="s">
        <v>16</v>
      </c>
      <c r="G1402" t="s">
        <v>3929</v>
      </c>
      <c r="H1402">
        <v>2</v>
      </c>
      <c r="I1402" t="s">
        <v>12576</v>
      </c>
    </row>
    <row r="1403" spans="1:9" x14ac:dyDescent="0.25">
      <c r="A1403" t="s">
        <v>6697</v>
      </c>
      <c r="B1403">
        <v>70108720</v>
      </c>
      <c r="C1403" t="s">
        <v>16</v>
      </c>
      <c r="D1403" t="s">
        <v>16</v>
      </c>
      <c r="E1403" t="s">
        <v>16</v>
      </c>
      <c r="F1403" t="s">
        <v>16</v>
      </c>
      <c r="G1403" t="s">
        <v>8125</v>
      </c>
      <c r="H1403">
        <v>1</v>
      </c>
      <c r="I1403" t="s">
        <v>12575</v>
      </c>
    </row>
    <row r="1404" spans="1:9" x14ac:dyDescent="0.25">
      <c r="A1404" t="s">
        <v>7109</v>
      </c>
      <c r="B1404">
        <v>74762273</v>
      </c>
      <c r="C1404" t="s">
        <v>16</v>
      </c>
      <c r="D1404" t="s">
        <v>16</v>
      </c>
      <c r="E1404" t="s">
        <v>16</v>
      </c>
      <c r="F1404" t="s">
        <v>16</v>
      </c>
      <c r="G1404" t="s">
        <v>154</v>
      </c>
      <c r="H1404">
        <v>1</v>
      </c>
      <c r="I1404" t="s">
        <v>4887</v>
      </c>
    </row>
    <row r="1405" spans="1:9" x14ac:dyDescent="0.25">
      <c r="A1405" t="s">
        <v>7189</v>
      </c>
      <c r="B1405">
        <v>87387800</v>
      </c>
      <c r="C1405" t="s">
        <v>16</v>
      </c>
      <c r="D1405" t="s">
        <v>16</v>
      </c>
      <c r="E1405" t="s">
        <v>16</v>
      </c>
      <c r="F1405" t="s">
        <v>16</v>
      </c>
      <c r="G1405" t="s">
        <v>6547</v>
      </c>
      <c r="H1405">
        <v>1</v>
      </c>
      <c r="I1405" t="s">
        <v>6557</v>
      </c>
    </row>
    <row r="1406" spans="1:9" x14ac:dyDescent="0.25">
      <c r="A1406" t="s">
        <v>7184</v>
      </c>
      <c r="B1406">
        <v>87387800</v>
      </c>
      <c r="C1406" t="s">
        <v>16</v>
      </c>
      <c r="D1406" t="s">
        <v>16</v>
      </c>
      <c r="E1406" t="s">
        <v>16</v>
      </c>
      <c r="F1406" t="s">
        <v>16</v>
      </c>
      <c r="G1406" t="s">
        <v>6547</v>
      </c>
      <c r="H1406">
        <v>1</v>
      </c>
      <c r="I1406" t="s">
        <v>6557</v>
      </c>
    </row>
    <row r="1407" spans="1:9" x14ac:dyDescent="0.25">
      <c r="A1407" t="s">
        <v>7185</v>
      </c>
      <c r="B1407">
        <v>87387800</v>
      </c>
      <c r="C1407" t="s">
        <v>16</v>
      </c>
      <c r="D1407" t="s">
        <v>16</v>
      </c>
      <c r="E1407" t="s">
        <v>16</v>
      </c>
      <c r="F1407" t="s">
        <v>16</v>
      </c>
      <c r="G1407" t="s">
        <v>6547</v>
      </c>
      <c r="H1407">
        <v>1</v>
      </c>
      <c r="I1407" t="s">
        <v>6557</v>
      </c>
    </row>
    <row r="1408" spans="1:9" x14ac:dyDescent="0.25">
      <c r="A1408" t="s">
        <v>7190</v>
      </c>
      <c r="B1408">
        <v>87387800</v>
      </c>
      <c r="C1408" t="s">
        <v>16</v>
      </c>
      <c r="D1408" t="s">
        <v>16</v>
      </c>
      <c r="E1408" t="s">
        <v>16</v>
      </c>
      <c r="F1408" t="s">
        <v>16</v>
      </c>
      <c r="G1408" t="s">
        <v>6547</v>
      </c>
      <c r="H1408">
        <v>1</v>
      </c>
      <c r="I1408" t="s">
        <v>6557</v>
      </c>
    </row>
    <row r="1409" spans="1:9" x14ac:dyDescent="0.25">
      <c r="A1409" t="s">
        <v>7181</v>
      </c>
      <c r="B1409">
        <v>87387800</v>
      </c>
      <c r="C1409" t="s">
        <v>16</v>
      </c>
      <c r="D1409" t="s">
        <v>16</v>
      </c>
      <c r="E1409" t="s">
        <v>16</v>
      </c>
      <c r="F1409" t="s">
        <v>16</v>
      </c>
      <c r="G1409" t="s">
        <v>6547</v>
      </c>
      <c r="H1409">
        <v>1</v>
      </c>
      <c r="I1409" t="s">
        <v>6557</v>
      </c>
    </row>
    <row r="1410" spans="1:9" x14ac:dyDescent="0.25">
      <c r="A1410" t="s">
        <v>7191</v>
      </c>
      <c r="B1410">
        <v>87387800</v>
      </c>
      <c r="C1410" t="s">
        <v>16</v>
      </c>
      <c r="D1410" t="s">
        <v>16</v>
      </c>
      <c r="E1410" t="s">
        <v>16</v>
      </c>
      <c r="F1410" t="s">
        <v>16</v>
      </c>
      <c r="G1410" t="s">
        <v>6547</v>
      </c>
      <c r="H1410">
        <v>1</v>
      </c>
      <c r="I1410" t="s">
        <v>6557</v>
      </c>
    </row>
    <row r="1411" spans="1:9" x14ac:dyDescent="0.25">
      <c r="A1411" t="s">
        <v>7192</v>
      </c>
      <c r="B1411">
        <v>87387800</v>
      </c>
      <c r="C1411" t="s">
        <v>16</v>
      </c>
      <c r="D1411" t="s">
        <v>16</v>
      </c>
      <c r="E1411" t="s">
        <v>16</v>
      </c>
      <c r="F1411" t="s">
        <v>16</v>
      </c>
      <c r="G1411" t="s">
        <v>6547</v>
      </c>
      <c r="H1411">
        <v>1</v>
      </c>
      <c r="I1411" t="s">
        <v>6557</v>
      </c>
    </row>
    <row r="1412" spans="1:9" x14ac:dyDescent="0.25">
      <c r="A1412" t="s">
        <v>7187</v>
      </c>
      <c r="B1412">
        <v>87387800</v>
      </c>
      <c r="C1412" t="s">
        <v>16</v>
      </c>
      <c r="D1412" t="s">
        <v>16</v>
      </c>
      <c r="E1412" t="s">
        <v>16</v>
      </c>
      <c r="F1412" t="s">
        <v>16</v>
      </c>
      <c r="G1412" t="s">
        <v>6547</v>
      </c>
      <c r="H1412">
        <v>1</v>
      </c>
      <c r="I1412" t="s">
        <v>6557</v>
      </c>
    </row>
    <row r="1413" spans="1:9" x14ac:dyDescent="0.25">
      <c r="A1413" t="s">
        <v>7188</v>
      </c>
      <c r="B1413">
        <v>87387800</v>
      </c>
      <c r="C1413" t="s">
        <v>16</v>
      </c>
      <c r="D1413" t="s">
        <v>16</v>
      </c>
      <c r="E1413" t="s">
        <v>16</v>
      </c>
      <c r="F1413" t="s">
        <v>16</v>
      </c>
      <c r="G1413" t="s">
        <v>6547</v>
      </c>
      <c r="H1413">
        <v>1</v>
      </c>
      <c r="I1413" t="s">
        <v>6557</v>
      </c>
    </row>
    <row r="1414" spans="1:9" x14ac:dyDescent="0.25">
      <c r="A1414" t="s">
        <v>7193</v>
      </c>
      <c r="B1414">
        <v>87387800</v>
      </c>
      <c r="C1414" t="s">
        <v>16</v>
      </c>
      <c r="D1414" t="s">
        <v>16</v>
      </c>
      <c r="E1414" t="s">
        <v>16</v>
      </c>
      <c r="F1414" t="s">
        <v>16</v>
      </c>
      <c r="G1414" t="s">
        <v>6547</v>
      </c>
      <c r="H1414">
        <v>1</v>
      </c>
      <c r="I1414" t="s">
        <v>6557</v>
      </c>
    </row>
    <row r="1415" spans="1:9" x14ac:dyDescent="0.25">
      <c r="A1415" t="s">
        <v>7207</v>
      </c>
      <c r="B1415">
        <v>87387800</v>
      </c>
      <c r="C1415" t="s">
        <v>16</v>
      </c>
      <c r="D1415" t="s">
        <v>16</v>
      </c>
      <c r="E1415" t="s">
        <v>16</v>
      </c>
      <c r="F1415" t="s">
        <v>16</v>
      </c>
      <c r="G1415" t="s">
        <v>6547</v>
      </c>
      <c r="H1415">
        <v>1</v>
      </c>
      <c r="I1415" t="s">
        <v>6557</v>
      </c>
    </row>
    <row r="1416" spans="1:9" x14ac:dyDescent="0.25">
      <c r="A1416" t="s">
        <v>7208</v>
      </c>
      <c r="B1416">
        <v>87387800</v>
      </c>
      <c r="C1416" t="s">
        <v>16</v>
      </c>
      <c r="D1416" t="s">
        <v>16</v>
      </c>
      <c r="E1416" t="s">
        <v>16</v>
      </c>
      <c r="F1416" t="s">
        <v>16</v>
      </c>
      <c r="G1416" t="s">
        <v>6547</v>
      </c>
      <c r="H1416">
        <v>1</v>
      </c>
      <c r="I1416" t="s">
        <v>6557</v>
      </c>
    </row>
    <row r="1417" spans="1:9" x14ac:dyDescent="0.25">
      <c r="A1417" t="s">
        <v>7194</v>
      </c>
      <c r="B1417">
        <v>87387800</v>
      </c>
      <c r="C1417" t="s">
        <v>16</v>
      </c>
      <c r="D1417" t="s">
        <v>16</v>
      </c>
      <c r="E1417" t="s">
        <v>16</v>
      </c>
      <c r="F1417" t="s">
        <v>16</v>
      </c>
      <c r="G1417" t="s">
        <v>6547</v>
      </c>
      <c r="H1417">
        <v>1</v>
      </c>
      <c r="I1417" t="s">
        <v>6557</v>
      </c>
    </row>
    <row r="1418" spans="1:9" x14ac:dyDescent="0.25">
      <c r="A1418" t="s">
        <v>7209</v>
      </c>
      <c r="B1418">
        <v>87387800</v>
      </c>
      <c r="C1418" t="s">
        <v>16</v>
      </c>
      <c r="D1418" t="s">
        <v>16</v>
      </c>
      <c r="E1418" t="s">
        <v>16</v>
      </c>
      <c r="F1418" t="s">
        <v>16</v>
      </c>
      <c r="G1418" t="s">
        <v>6547</v>
      </c>
      <c r="H1418">
        <v>1</v>
      </c>
      <c r="I1418" t="s">
        <v>6557</v>
      </c>
    </row>
    <row r="1419" spans="1:9" x14ac:dyDescent="0.25">
      <c r="A1419" t="s">
        <v>7197</v>
      </c>
      <c r="B1419">
        <v>87387800</v>
      </c>
      <c r="C1419" t="s">
        <v>16</v>
      </c>
      <c r="D1419" t="s">
        <v>16</v>
      </c>
      <c r="E1419" t="s">
        <v>16</v>
      </c>
      <c r="F1419" t="s">
        <v>16</v>
      </c>
      <c r="G1419" t="s">
        <v>6547</v>
      </c>
      <c r="H1419">
        <v>1</v>
      </c>
      <c r="I1419" t="s">
        <v>6557</v>
      </c>
    </row>
    <row r="1420" spans="1:9" x14ac:dyDescent="0.25">
      <c r="A1420" t="s">
        <v>7210</v>
      </c>
      <c r="B1420">
        <v>87387800</v>
      </c>
      <c r="C1420" t="s">
        <v>16</v>
      </c>
      <c r="D1420" t="s">
        <v>16</v>
      </c>
      <c r="E1420" t="s">
        <v>16</v>
      </c>
      <c r="F1420" t="s">
        <v>16</v>
      </c>
      <c r="G1420" t="s">
        <v>6547</v>
      </c>
      <c r="H1420">
        <v>1</v>
      </c>
      <c r="I1420" t="s">
        <v>6557</v>
      </c>
    </row>
    <row r="1421" spans="1:9" x14ac:dyDescent="0.25">
      <c r="A1421" t="s">
        <v>7363</v>
      </c>
      <c r="B1421">
        <v>70890019</v>
      </c>
      <c r="C1421" t="s">
        <v>16</v>
      </c>
      <c r="D1421" t="s">
        <v>16</v>
      </c>
      <c r="E1421" t="s">
        <v>16</v>
      </c>
      <c r="F1421" t="s">
        <v>16</v>
      </c>
      <c r="G1421" t="s">
        <v>5780</v>
      </c>
      <c r="H1421">
        <v>1</v>
      </c>
      <c r="I1421" t="s">
        <v>5798</v>
      </c>
    </row>
    <row r="1422" spans="1:9" x14ac:dyDescent="0.25">
      <c r="A1422" t="s">
        <v>7240</v>
      </c>
      <c r="B1422">
        <v>70108720</v>
      </c>
      <c r="C1422" t="s">
        <v>16</v>
      </c>
      <c r="D1422" t="s">
        <v>16</v>
      </c>
      <c r="E1422" t="s">
        <v>16</v>
      </c>
      <c r="F1422" t="s">
        <v>16</v>
      </c>
      <c r="G1422" t="s">
        <v>8125</v>
      </c>
      <c r="H1422">
        <v>1</v>
      </c>
      <c r="I1422" t="s">
        <v>12575</v>
      </c>
    </row>
    <row r="1423" spans="1:9" x14ac:dyDescent="0.25">
      <c r="A1423" t="s">
        <v>7173</v>
      </c>
      <c r="B1423">
        <v>75421677</v>
      </c>
      <c r="C1423" t="s">
        <v>16</v>
      </c>
      <c r="D1423" t="s">
        <v>16</v>
      </c>
      <c r="E1423" t="s">
        <v>16</v>
      </c>
      <c r="F1423" t="s">
        <v>16</v>
      </c>
      <c r="G1423" t="s">
        <v>3368</v>
      </c>
      <c r="H1423">
        <v>1</v>
      </c>
      <c r="I1423" t="s">
        <v>4892</v>
      </c>
    </row>
    <row r="1424" spans="1:9" x14ac:dyDescent="0.25">
      <c r="A1424" t="s">
        <v>7171</v>
      </c>
      <c r="B1424">
        <v>70890019</v>
      </c>
      <c r="C1424" t="s">
        <v>16</v>
      </c>
      <c r="D1424" t="s">
        <v>16</v>
      </c>
      <c r="E1424" t="s">
        <v>16</v>
      </c>
      <c r="F1424" t="s">
        <v>16</v>
      </c>
      <c r="G1424" t="s">
        <v>5780</v>
      </c>
      <c r="H1424">
        <v>1</v>
      </c>
      <c r="I1424" t="s">
        <v>5798</v>
      </c>
    </row>
    <row r="1425" spans="1:9" x14ac:dyDescent="0.25">
      <c r="A1425" t="s">
        <v>7248</v>
      </c>
      <c r="B1425">
        <v>74762273</v>
      </c>
      <c r="C1425" t="s">
        <v>16</v>
      </c>
      <c r="D1425" t="s">
        <v>16</v>
      </c>
      <c r="E1425" t="s">
        <v>16</v>
      </c>
      <c r="F1425" t="s">
        <v>16</v>
      </c>
      <c r="G1425" t="s">
        <v>154</v>
      </c>
      <c r="H1425">
        <v>2</v>
      </c>
      <c r="I1425" t="s">
        <v>7933</v>
      </c>
    </row>
    <row r="1426" spans="1:9" x14ac:dyDescent="0.25">
      <c r="A1426" t="s">
        <v>7248</v>
      </c>
      <c r="B1426">
        <v>75577000</v>
      </c>
      <c r="C1426" t="s">
        <v>16</v>
      </c>
      <c r="D1426" t="s">
        <v>16</v>
      </c>
      <c r="E1426" t="s">
        <v>16</v>
      </c>
      <c r="F1426" t="s">
        <v>16</v>
      </c>
      <c r="G1426" t="s">
        <v>3759</v>
      </c>
      <c r="H1426">
        <v>1</v>
      </c>
      <c r="I1426" t="s">
        <v>4898</v>
      </c>
    </row>
    <row r="1427" spans="1:9" x14ac:dyDescent="0.25">
      <c r="A1427" t="s">
        <v>7247</v>
      </c>
      <c r="B1427">
        <v>96306000</v>
      </c>
      <c r="C1427" t="s">
        <v>16</v>
      </c>
      <c r="D1427" t="s">
        <v>16</v>
      </c>
      <c r="E1427" t="s">
        <v>16</v>
      </c>
      <c r="F1427" t="s">
        <v>16</v>
      </c>
      <c r="G1427" t="s">
        <v>8068</v>
      </c>
      <c r="H1427">
        <v>1</v>
      </c>
      <c r="I1427" t="s">
        <v>12613</v>
      </c>
    </row>
    <row r="1428" spans="1:9" x14ac:dyDescent="0.25">
      <c r="A1428" t="s">
        <v>7179</v>
      </c>
      <c r="B1428">
        <v>70890019</v>
      </c>
      <c r="C1428" t="s">
        <v>16</v>
      </c>
      <c r="D1428" t="s">
        <v>16</v>
      </c>
      <c r="E1428" t="s">
        <v>16</v>
      </c>
      <c r="F1428" t="s">
        <v>16</v>
      </c>
      <c r="G1428" t="s">
        <v>5780</v>
      </c>
      <c r="H1428">
        <v>1</v>
      </c>
      <c r="I1428" t="s">
        <v>5798</v>
      </c>
    </row>
    <row r="1429" spans="1:9" x14ac:dyDescent="0.25">
      <c r="A1429" t="s">
        <v>7180</v>
      </c>
      <c r="B1429">
        <v>70890019</v>
      </c>
      <c r="C1429" t="s">
        <v>16</v>
      </c>
      <c r="D1429" t="s">
        <v>16</v>
      </c>
      <c r="E1429" t="s">
        <v>16</v>
      </c>
      <c r="F1429" t="s">
        <v>16</v>
      </c>
      <c r="G1429" t="s">
        <v>5780</v>
      </c>
      <c r="H1429">
        <v>1</v>
      </c>
      <c r="I1429" t="s">
        <v>5798</v>
      </c>
    </row>
    <row r="1430" spans="1:9" x14ac:dyDescent="0.25">
      <c r="A1430" t="s">
        <v>7384</v>
      </c>
      <c r="B1430">
        <v>70108720</v>
      </c>
      <c r="C1430" t="s">
        <v>16</v>
      </c>
      <c r="D1430" t="s">
        <v>16</v>
      </c>
      <c r="E1430" t="s">
        <v>16</v>
      </c>
      <c r="F1430" t="s">
        <v>16</v>
      </c>
      <c r="G1430" t="s">
        <v>8125</v>
      </c>
      <c r="H1430">
        <v>1</v>
      </c>
      <c r="I1430" t="s">
        <v>12575</v>
      </c>
    </row>
    <row r="1431" spans="1:9" x14ac:dyDescent="0.25">
      <c r="A1431" t="s">
        <v>7313</v>
      </c>
      <c r="B1431">
        <v>86439632</v>
      </c>
      <c r="C1431" t="s">
        <v>16</v>
      </c>
      <c r="D1431" t="s">
        <v>16</v>
      </c>
      <c r="E1431" t="s">
        <v>16</v>
      </c>
      <c r="F1431" t="s">
        <v>16</v>
      </c>
      <c r="G1431" t="s">
        <v>3929</v>
      </c>
      <c r="H1431">
        <v>2</v>
      </c>
      <c r="I1431" t="s">
        <v>12576</v>
      </c>
    </row>
    <row r="1432" spans="1:9" x14ac:dyDescent="0.25">
      <c r="A1432" t="s">
        <v>7313</v>
      </c>
      <c r="B1432">
        <v>70108720</v>
      </c>
      <c r="C1432" t="s">
        <v>16</v>
      </c>
      <c r="D1432" t="s">
        <v>16</v>
      </c>
      <c r="E1432" t="s">
        <v>16</v>
      </c>
      <c r="F1432" t="s">
        <v>16</v>
      </c>
      <c r="G1432" t="s">
        <v>8125</v>
      </c>
      <c r="H1432">
        <v>1</v>
      </c>
      <c r="I1432" t="s">
        <v>12575</v>
      </c>
    </row>
    <row r="1433" spans="1:9" x14ac:dyDescent="0.25">
      <c r="A1433" t="s">
        <v>7314</v>
      </c>
      <c r="B1433">
        <v>86439632</v>
      </c>
      <c r="C1433" t="s">
        <v>16</v>
      </c>
      <c r="D1433" t="s">
        <v>16</v>
      </c>
      <c r="E1433" t="s">
        <v>16</v>
      </c>
      <c r="F1433" t="s">
        <v>16</v>
      </c>
      <c r="G1433" t="s">
        <v>3929</v>
      </c>
      <c r="H1433">
        <v>2</v>
      </c>
      <c r="I1433" t="s">
        <v>12576</v>
      </c>
    </row>
    <row r="1434" spans="1:9" x14ac:dyDescent="0.25">
      <c r="A1434" t="s">
        <v>7314</v>
      </c>
      <c r="B1434">
        <v>70108720</v>
      </c>
      <c r="C1434" t="s">
        <v>16</v>
      </c>
      <c r="D1434" t="s">
        <v>16</v>
      </c>
      <c r="E1434" t="s">
        <v>16</v>
      </c>
      <c r="F1434" t="s">
        <v>16</v>
      </c>
      <c r="G1434" t="s">
        <v>8125</v>
      </c>
      <c r="H1434">
        <v>1</v>
      </c>
      <c r="I1434" t="s">
        <v>12575</v>
      </c>
    </row>
    <row r="1435" spans="1:9" x14ac:dyDescent="0.25">
      <c r="A1435" t="s">
        <v>7710</v>
      </c>
      <c r="B1435">
        <v>87387800</v>
      </c>
      <c r="C1435" t="s">
        <v>16</v>
      </c>
      <c r="D1435" t="s">
        <v>16</v>
      </c>
      <c r="E1435" t="s">
        <v>16</v>
      </c>
      <c r="F1435" t="s">
        <v>16</v>
      </c>
      <c r="G1435" t="s">
        <v>6547</v>
      </c>
      <c r="H1435">
        <v>1</v>
      </c>
      <c r="I1435" t="s">
        <v>6557</v>
      </c>
    </row>
    <row r="1436" spans="1:9" x14ac:dyDescent="0.25">
      <c r="A1436" t="s">
        <v>7711</v>
      </c>
      <c r="B1436">
        <v>87387800</v>
      </c>
      <c r="C1436" t="s">
        <v>16</v>
      </c>
      <c r="D1436" t="s">
        <v>16</v>
      </c>
      <c r="E1436" t="s">
        <v>16</v>
      </c>
      <c r="F1436" t="s">
        <v>16</v>
      </c>
      <c r="G1436" t="s">
        <v>6547</v>
      </c>
      <c r="H1436">
        <v>1</v>
      </c>
      <c r="I1436" t="s">
        <v>6557</v>
      </c>
    </row>
    <row r="1437" spans="1:9" x14ac:dyDescent="0.25">
      <c r="A1437" t="s">
        <v>7704</v>
      </c>
      <c r="B1437">
        <v>87387800</v>
      </c>
      <c r="C1437" t="s">
        <v>16</v>
      </c>
      <c r="D1437" t="s">
        <v>16</v>
      </c>
      <c r="E1437" t="s">
        <v>16</v>
      </c>
      <c r="F1437" t="s">
        <v>16</v>
      </c>
      <c r="G1437" t="s">
        <v>6547</v>
      </c>
      <c r="H1437">
        <v>1</v>
      </c>
      <c r="I1437" t="s">
        <v>6557</v>
      </c>
    </row>
    <row r="1438" spans="1:9" x14ac:dyDescent="0.25">
      <c r="A1438" t="s">
        <v>7708</v>
      </c>
      <c r="B1438">
        <v>87387800</v>
      </c>
      <c r="C1438" t="s">
        <v>16</v>
      </c>
      <c r="D1438" t="s">
        <v>16</v>
      </c>
      <c r="E1438" t="s">
        <v>16</v>
      </c>
      <c r="F1438" t="s">
        <v>16</v>
      </c>
      <c r="G1438" t="s">
        <v>6547</v>
      </c>
      <c r="H1438">
        <v>1</v>
      </c>
      <c r="I1438" t="s">
        <v>6557</v>
      </c>
    </row>
    <row r="1439" spans="1:9" x14ac:dyDescent="0.25">
      <c r="A1439" t="s">
        <v>7709</v>
      </c>
      <c r="B1439">
        <v>87387800</v>
      </c>
      <c r="C1439" t="s">
        <v>16</v>
      </c>
      <c r="D1439" t="s">
        <v>16</v>
      </c>
      <c r="E1439" t="s">
        <v>16</v>
      </c>
      <c r="F1439" t="s">
        <v>16</v>
      </c>
      <c r="G1439" t="s">
        <v>6547</v>
      </c>
      <c r="H1439">
        <v>1</v>
      </c>
      <c r="I1439" t="s">
        <v>6557</v>
      </c>
    </row>
    <row r="1440" spans="1:9" x14ac:dyDescent="0.25">
      <c r="A1440" t="s">
        <v>7755</v>
      </c>
      <c r="B1440">
        <v>75421677</v>
      </c>
      <c r="C1440" t="s">
        <v>16</v>
      </c>
      <c r="D1440" t="s">
        <v>16</v>
      </c>
      <c r="E1440" t="s">
        <v>16</v>
      </c>
      <c r="F1440" t="s">
        <v>16</v>
      </c>
      <c r="G1440" t="s">
        <v>3368</v>
      </c>
      <c r="H1440">
        <v>1</v>
      </c>
      <c r="I1440" t="s">
        <v>4892</v>
      </c>
    </row>
    <row r="1441" spans="1:9" x14ac:dyDescent="0.25">
      <c r="A1441" t="s">
        <v>7856</v>
      </c>
      <c r="B1441">
        <v>86439632</v>
      </c>
      <c r="C1441" t="s">
        <v>16</v>
      </c>
      <c r="D1441" t="s">
        <v>16</v>
      </c>
      <c r="E1441" t="s">
        <v>16</v>
      </c>
      <c r="F1441" t="s">
        <v>16</v>
      </c>
      <c r="G1441" t="s">
        <v>3929</v>
      </c>
      <c r="H1441">
        <v>2</v>
      </c>
      <c r="I1441" t="s">
        <v>12576</v>
      </c>
    </row>
    <row r="1442" spans="1:9" x14ac:dyDescent="0.25">
      <c r="A1442" t="s">
        <v>7856</v>
      </c>
      <c r="B1442">
        <v>70108720</v>
      </c>
      <c r="C1442" t="s">
        <v>16</v>
      </c>
      <c r="D1442" t="s">
        <v>16</v>
      </c>
      <c r="E1442" t="s">
        <v>16</v>
      </c>
      <c r="F1442" t="s">
        <v>16</v>
      </c>
      <c r="G1442" t="s">
        <v>8125</v>
      </c>
      <c r="H1442">
        <v>1</v>
      </c>
      <c r="I1442" t="s">
        <v>12575</v>
      </c>
    </row>
    <row r="1443" spans="1:9" x14ac:dyDescent="0.25">
      <c r="A1443" t="s">
        <v>7857</v>
      </c>
      <c r="B1443">
        <v>86439632</v>
      </c>
      <c r="C1443" t="s">
        <v>16</v>
      </c>
      <c r="D1443" t="s">
        <v>16</v>
      </c>
      <c r="E1443" t="s">
        <v>16</v>
      </c>
      <c r="F1443" t="s">
        <v>16</v>
      </c>
      <c r="G1443" t="s">
        <v>3929</v>
      </c>
      <c r="H1443">
        <v>2</v>
      </c>
      <c r="I1443" t="s">
        <v>12576</v>
      </c>
    </row>
    <row r="1444" spans="1:9" x14ac:dyDescent="0.25">
      <c r="A1444" t="s">
        <v>7857</v>
      </c>
      <c r="B1444">
        <v>70108720</v>
      </c>
      <c r="C1444" t="s">
        <v>16</v>
      </c>
      <c r="D1444" t="s">
        <v>16</v>
      </c>
      <c r="E1444" t="s">
        <v>16</v>
      </c>
      <c r="F1444" t="s">
        <v>16</v>
      </c>
      <c r="G1444" t="s">
        <v>8125</v>
      </c>
      <c r="H1444">
        <v>1</v>
      </c>
      <c r="I1444" t="s">
        <v>12575</v>
      </c>
    </row>
    <row r="1445" spans="1:9" x14ac:dyDescent="0.25">
      <c r="A1445" t="s">
        <v>7853</v>
      </c>
      <c r="B1445">
        <v>86439632</v>
      </c>
      <c r="C1445" t="s">
        <v>16</v>
      </c>
      <c r="D1445" t="s">
        <v>16</v>
      </c>
      <c r="E1445" t="s">
        <v>16</v>
      </c>
      <c r="F1445" t="s">
        <v>16</v>
      </c>
      <c r="G1445" t="s">
        <v>3929</v>
      </c>
      <c r="H1445">
        <v>2</v>
      </c>
      <c r="I1445" t="s">
        <v>12576</v>
      </c>
    </row>
    <row r="1446" spans="1:9" x14ac:dyDescent="0.25">
      <c r="A1446" t="s">
        <v>7853</v>
      </c>
      <c r="B1446">
        <v>70108720</v>
      </c>
      <c r="C1446" t="s">
        <v>16</v>
      </c>
      <c r="D1446" t="s">
        <v>16</v>
      </c>
      <c r="E1446" t="s">
        <v>16</v>
      </c>
      <c r="F1446" t="s">
        <v>16</v>
      </c>
      <c r="G1446" t="s">
        <v>8125</v>
      </c>
      <c r="H1446">
        <v>1</v>
      </c>
      <c r="I1446" t="s">
        <v>12575</v>
      </c>
    </row>
    <row r="1447" spans="1:9" x14ac:dyDescent="0.25">
      <c r="A1447" t="s">
        <v>7786</v>
      </c>
      <c r="B1447">
        <v>86439632</v>
      </c>
      <c r="C1447" t="s">
        <v>16</v>
      </c>
      <c r="D1447" t="s">
        <v>16</v>
      </c>
      <c r="E1447" t="s">
        <v>16</v>
      </c>
      <c r="F1447" t="s">
        <v>16</v>
      </c>
      <c r="G1447" t="s">
        <v>3929</v>
      </c>
      <c r="H1447">
        <v>1</v>
      </c>
      <c r="I1447" t="s">
        <v>4893</v>
      </c>
    </row>
    <row r="1448" spans="1:9" x14ac:dyDescent="0.25">
      <c r="A1448" t="s">
        <v>7787</v>
      </c>
      <c r="B1448">
        <v>86439632</v>
      </c>
      <c r="C1448" t="s">
        <v>16</v>
      </c>
      <c r="D1448" t="s">
        <v>16</v>
      </c>
      <c r="E1448" t="s">
        <v>16</v>
      </c>
      <c r="F1448" t="s">
        <v>16</v>
      </c>
      <c r="G1448" t="s">
        <v>3929</v>
      </c>
      <c r="H1448">
        <v>1</v>
      </c>
      <c r="I1448" t="s">
        <v>4893</v>
      </c>
    </row>
    <row r="1449" spans="1:9" x14ac:dyDescent="0.25">
      <c r="A1449" t="s">
        <v>8024</v>
      </c>
      <c r="B1449">
        <v>74842524</v>
      </c>
      <c r="C1449" t="s">
        <v>16</v>
      </c>
      <c r="D1449" t="s">
        <v>16</v>
      </c>
      <c r="E1449" t="s">
        <v>16</v>
      </c>
      <c r="F1449" t="s">
        <v>16</v>
      </c>
      <c r="G1449" t="s">
        <v>6414</v>
      </c>
      <c r="H1449">
        <v>1</v>
      </c>
      <c r="I1449" t="s">
        <v>6556</v>
      </c>
    </row>
    <row r="1450" spans="1:9" x14ac:dyDescent="0.25">
      <c r="A1450" t="s">
        <v>8027</v>
      </c>
      <c r="B1450">
        <v>86439632</v>
      </c>
      <c r="C1450" t="s">
        <v>16</v>
      </c>
      <c r="D1450" t="s">
        <v>16</v>
      </c>
      <c r="E1450" t="s">
        <v>16</v>
      </c>
      <c r="F1450" t="s">
        <v>16</v>
      </c>
      <c r="G1450" t="s">
        <v>3929</v>
      </c>
      <c r="H1450">
        <v>1</v>
      </c>
      <c r="I1450" t="s">
        <v>4893</v>
      </c>
    </row>
    <row r="1451" spans="1:9" x14ac:dyDescent="0.25">
      <c r="A1451" t="s">
        <v>8029</v>
      </c>
      <c r="B1451">
        <v>74762273</v>
      </c>
      <c r="C1451" t="s">
        <v>16</v>
      </c>
      <c r="D1451" t="s">
        <v>16</v>
      </c>
      <c r="E1451" t="s">
        <v>16</v>
      </c>
      <c r="F1451" t="s">
        <v>16</v>
      </c>
      <c r="G1451" t="s">
        <v>154</v>
      </c>
      <c r="H1451">
        <v>1</v>
      </c>
      <c r="I1451" t="s">
        <v>4887</v>
      </c>
    </row>
    <row r="1452" spans="1:9" x14ac:dyDescent="0.25">
      <c r="A1452" t="s">
        <v>8094</v>
      </c>
      <c r="B1452">
        <v>70890019</v>
      </c>
      <c r="C1452" t="s">
        <v>16</v>
      </c>
      <c r="D1452" t="s">
        <v>16</v>
      </c>
      <c r="E1452" t="s">
        <v>16</v>
      </c>
      <c r="F1452" t="s">
        <v>16</v>
      </c>
      <c r="G1452" t="s">
        <v>5780</v>
      </c>
      <c r="H1452">
        <v>1</v>
      </c>
      <c r="I1452" t="s">
        <v>5798</v>
      </c>
    </row>
    <row r="1453" spans="1:9" x14ac:dyDescent="0.25">
      <c r="A1453" t="s">
        <v>8099</v>
      </c>
      <c r="B1453">
        <v>70890019</v>
      </c>
      <c r="C1453" t="s">
        <v>16</v>
      </c>
      <c r="D1453" t="s">
        <v>16</v>
      </c>
      <c r="E1453" t="s">
        <v>16</v>
      </c>
      <c r="F1453" t="s">
        <v>16</v>
      </c>
      <c r="G1453" t="s">
        <v>5780</v>
      </c>
      <c r="H1453">
        <v>1</v>
      </c>
      <c r="I1453" t="s">
        <v>5798</v>
      </c>
    </row>
    <row r="1454" spans="1:9" x14ac:dyDescent="0.25">
      <c r="A1454" t="s">
        <v>8100</v>
      </c>
      <c r="B1454">
        <v>70890019</v>
      </c>
      <c r="C1454" t="s">
        <v>16</v>
      </c>
      <c r="D1454" t="s">
        <v>16</v>
      </c>
      <c r="E1454" t="s">
        <v>16</v>
      </c>
      <c r="F1454" t="s">
        <v>16</v>
      </c>
      <c r="G1454" t="s">
        <v>5780</v>
      </c>
      <c r="H1454">
        <v>1</v>
      </c>
      <c r="I1454" t="s">
        <v>5798</v>
      </c>
    </row>
    <row r="1455" spans="1:9" x14ac:dyDescent="0.25">
      <c r="A1455" t="s">
        <v>9057</v>
      </c>
      <c r="B1455">
        <v>75577000</v>
      </c>
      <c r="C1455" t="s">
        <v>16</v>
      </c>
      <c r="D1455" t="s">
        <v>16</v>
      </c>
      <c r="E1455" t="s">
        <v>16</v>
      </c>
      <c r="F1455" t="s">
        <v>16</v>
      </c>
      <c r="G1455" t="s">
        <v>3759</v>
      </c>
      <c r="H1455">
        <v>1</v>
      </c>
      <c r="I1455" t="s">
        <v>4898</v>
      </c>
    </row>
    <row r="1456" spans="1:9" x14ac:dyDescent="0.25">
      <c r="A1456" t="s">
        <v>9056</v>
      </c>
      <c r="B1456">
        <v>75577000</v>
      </c>
      <c r="C1456" t="s">
        <v>16</v>
      </c>
      <c r="D1456" t="s">
        <v>16</v>
      </c>
      <c r="E1456" t="s">
        <v>16</v>
      </c>
      <c r="F1456" t="s">
        <v>16</v>
      </c>
      <c r="G1456" t="s">
        <v>3759</v>
      </c>
      <c r="H1456">
        <v>1</v>
      </c>
      <c r="I1456" t="s">
        <v>4898</v>
      </c>
    </row>
    <row r="1457" spans="1:9" x14ac:dyDescent="0.25">
      <c r="A1457" t="s">
        <v>9061</v>
      </c>
      <c r="B1457">
        <v>75441212</v>
      </c>
      <c r="C1457" t="s">
        <v>16</v>
      </c>
      <c r="D1457" t="s">
        <v>16</v>
      </c>
      <c r="E1457" t="s">
        <v>16</v>
      </c>
      <c r="F1457" t="s">
        <v>16</v>
      </c>
      <c r="G1457" t="s">
        <v>9062</v>
      </c>
      <c r="H1457">
        <v>1</v>
      </c>
      <c r="I1457" t="s">
        <v>12614</v>
      </c>
    </row>
    <row r="1458" spans="1:9" x14ac:dyDescent="0.25">
      <c r="A1458" t="s">
        <v>8085</v>
      </c>
      <c r="B1458">
        <v>75577000</v>
      </c>
      <c r="C1458" t="s">
        <v>16</v>
      </c>
      <c r="D1458" t="s">
        <v>16</v>
      </c>
      <c r="E1458" t="s">
        <v>16</v>
      </c>
      <c r="F1458" t="s">
        <v>16</v>
      </c>
      <c r="G1458" t="s">
        <v>3759</v>
      </c>
      <c r="H1458">
        <v>1</v>
      </c>
      <c r="I1458" t="s">
        <v>4898</v>
      </c>
    </row>
    <row r="1459" spans="1:9" x14ac:dyDescent="0.25">
      <c r="A1459" t="s">
        <v>8084</v>
      </c>
      <c r="B1459">
        <v>86439632</v>
      </c>
      <c r="C1459" t="s">
        <v>16</v>
      </c>
      <c r="D1459" t="s">
        <v>16</v>
      </c>
      <c r="E1459" t="s">
        <v>16</v>
      </c>
      <c r="F1459" t="s">
        <v>16</v>
      </c>
      <c r="G1459" t="s">
        <v>3929</v>
      </c>
      <c r="H1459">
        <v>2</v>
      </c>
      <c r="I1459" t="s">
        <v>12576</v>
      </c>
    </row>
    <row r="1460" spans="1:9" x14ac:dyDescent="0.25">
      <c r="A1460" t="s">
        <v>8084</v>
      </c>
      <c r="B1460">
        <v>70108720</v>
      </c>
      <c r="C1460" t="s">
        <v>16</v>
      </c>
      <c r="D1460" t="s">
        <v>16</v>
      </c>
      <c r="E1460" t="s">
        <v>16</v>
      </c>
      <c r="F1460" t="s">
        <v>16</v>
      </c>
      <c r="G1460" t="s">
        <v>8125</v>
      </c>
      <c r="H1460">
        <v>1</v>
      </c>
      <c r="I1460" t="s">
        <v>12575</v>
      </c>
    </row>
    <row r="1461" spans="1:9" x14ac:dyDescent="0.25">
      <c r="A1461" t="s">
        <v>8083</v>
      </c>
      <c r="B1461">
        <v>75577000</v>
      </c>
      <c r="C1461" t="s">
        <v>16</v>
      </c>
      <c r="D1461" t="s">
        <v>16</v>
      </c>
      <c r="E1461" t="s">
        <v>16</v>
      </c>
      <c r="F1461" t="s">
        <v>16</v>
      </c>
      <c r="G1461" t="s">
        <v>3759</v>
      </c>
      <c r="H1461">
        <v>2</v>
      </c>
      <c r="I1461" t="s">
        <v>4898</v>
      </c>
    </row>
    <row r="1462" spans="1:9" x14ac:dyDescent="0.25">
      <c r="A1462" t="s">
        <v>8088</v>
      </c>
      <c r="B1462">
        <v>86439632</v>
      </c>
      <c r="C1462" t="s">
        <v>16</v>
      </c>
      <c r="D1462" t="s">
        <v>16</v>
      </c>
      <c r="E1462" t="s">
        <v>16</v>
      </c>
      <c r="F1462" t="s">
        <v>16</v>
      </c>
      <c r="G1462" t="s">
        <v>3929</v>
      </c>
      <c r="H1462">
        <v>2</v>
      </c>
      <c r="I1462" t="s">
        <v>12576</v>
      </c>
    </row>
    <row r="1463" spans="1:9" x14ac:dyDescent="0.25">
      <c r="A1463" t="s">
        <v>8088</v>
      </c>
      <c r="B1463">
        <v>70108720</v>
      </c>
      <c r="C1463" t="s">
        <v>16</v>
      </c>
      <c r="D1463" t="s">
        <v>16</v>
      </c>
      <c r="E1463" t="s">
        <v>16</v>
      </c>
      <c r="F1463" t="s">
        <v>16</v>
      </c>
      <c r="G1463" t="s">
        <v>8125</v>
      </c>
      <c r="H1463">
        <v>1</v>
      </c>
      <c r="I1463" t="s">
        <v>12575</v>
      </c>
    </row>
    <row r="1464" spans="1:9" x14ac:dyDescent="0.25">
      <c r="A1464" t="s">
        <v>9324</v>
      </c>
      <c r="B1464">
        <v>70890019</v>
      </c>
      <c r="C1464" t="s">
        <v>16</v>
      </c>
      <c r="D1464" t="s">
        <v>16</v>
      </c>
      <c r="E1464" t="s">
        <v>16</v>
      </c>
      <c r="F1464" t="s">
        <v>16</v>
      </c>
      <c r="G1464" t="s">
        <v>5780</v>
      </c>
      <c r="H1464">
        <v>1</v>
      </c>
      <c r="I1464" t="s">
        <v>5798</v>
      </c>
    </row>
    <row r="1465" spans="1:9" x14ac:dyDescent="0.25">
      <c r="A1465" t="s">
        <v>9326</v>
      </c>
      <c r="B1465">
        <v>70890019</v>
      </c>
      <c r="C1465" t="s">
        <v>16</v>
      </c>
      <c r="D1465" t="s">
        <v>16</v>
      </c>
      <c r="E1465" t="s">
        <v>16</v>
      </c>
      <c r="F1465" t="s">
        <v>16</v>
      </c>
      <c r="G1465" t="s">
        <v>5780</v>
      </c>
      <c r="H1465">
        <v>1</v>
      </c>
      <c r="I1465" t="s">
        <v>5798</v>
      </c>
    </row>
    <row r="1466" spans="1:9" x14ac:dyDescent="0.25">
      <c r="A1466" t="s">
        <v>8848</v>
      </c>
      <c r="B1466">
        <v>75421677</v>
      </c>
      <c r="C1466" t="s">
        <v>16</v>
      </c>
      <c r="D1466" t="s">
        <v>16</v>
      </c>
      <c r="E1466" t="s">
        <v>16</v>
      </c>
      <c r="F1466" t="s">
        <v>16</v>
      </c>
      <c r="G1466" t="s">
        <v>3368</v>
      </c>
      <c r="H1466">
        <v>1</v>
      </c>
      <c r="I1466" t="s">
        <v>4892</v>
      </c>
    </row>
    <row r="1467" spans="1:9" x14ac:dyDescent="0.25">
      <c r="A1467" t="s">
        <v>8224</v>
      </c>
      <c r="B1467">
        <v>86439632</v>
      </c>
      <c r="C1467" t="s">
        <v>16</v>
      </c>
      <c r="D1467" t="s">
        <v>16</v>
      </c>
      <c r="E1467" t="s">
        <v>16</v>
      </c>
      <c r="F1467" t="s">
        <v>16</v>
      </c>
      <c r="G1467" t="s">
        <v>3929</v>
      </c>
      <c r="H1467">
        <v>1</v>
      </c>
      <c r="I1467" t="s">
        <v>4893</v>
      </c>
    </row>
    <row r="1468" spans="1:9" x14ac:dyDescent="0.25">
      <c r="A1468" t="s">
        <v>8225</v>
      </c>
      <c r="B1468">
        <v>86439632</v>
      </c>
      <c r="C1468" t="s">
        <v>16</v>
      </c>
      <c r="D1468" t="s">
        <v>16</v>
      </c>
      <c r="E1468" t="s">
        <v>16</v>
      </c>
      <c r="F1468" t="s">
        <v>16</v>
      </c>
      <c r="G1468" t="s">
        <v>3929</v>
      </c>
      <c r="H1468">
        <v>1</v>
      </c>
      <c r="I1468" t="s">
        <v>4893</v>
      </c>
    </row>
    <row r="1469" spans="1:9" x14ac:dyDescent="0.25">
      <c r="A1469" t="s">
        <v>8226</v>
      </c>
      <c r="B1469">
        <v>86439632</v>
      </c>
      <c r="C1469" t="s">
        <v>16</v>
      </c>
      <c r="D1469" t="s">
        <v>16</v>
      </c>
      <c r="E1469" t="s">
        <v>16</v>
      </c>
      <c r="F1469" t="s">
        <v>16</v>
      </c>
      <c r="G1469" t="s">
        <v>3929</v>
      </c>
      <c r="H1469">
        <v>1</v>
      </c>
      <c r="I1469" t="s">
        <v>4893</v>
      </c>
    </row>
    <row r="1470" spans="1:9" x14ac:dyDescent="0.25">
      <c r="A1470" t="s">
        <v>8227</v>
      </c>
      <c r="B1470">
        <v>86439632</v>
      </c>
      <c r="C1470" t="s">
        <v>16</v>
      </c>
      <c r="D1470" t="s">
        <v>16</v>
      </c>
      <c r="E1470" t="s">
        <v>16</v>
      </c>
      <c r="F1470" t="s">
        <v>16</v>
      </c>
      <c r="G1470" t="s">
        <v>3929</v>
      </c>
      <c r="H1470">
        <v>1</v>
      </c>
      <c r="I1470" t="s">
        <v>4893</v>
      </c>
    </row>
    <row r="1471" spans="1:9" x14ac:dyDescent="0.25">
      <c r="A1471" t="s">
        <v>9079</v>
      </c>
      <c r="B1471">
        <v>86439632</v>
      </c>
      <c r="C1471" t="s">
        <v>16</v>
      </c>
      <c r="D1471" t="s">
        <v>16</v>
      </c>
      <c r="E1471" t="s">
        <v>16</v>
      </c>
      <c r="F1471" t="s">
        <v>16</v>
      </c>
      <c r="G1471" t="s">
        <v>3929</v>
      </c>
      <c r="H1471">
        <v>1</v>
      </c>
      <c r="I1471" t="s">
        <v>4893</v>
      </c>
    </row>
    <row r="1472" spans="1:9" x14ac:dyDescent="0.25">
      <c r="A1472" t="s">
        <v>9276</v>
      </c>
      <c r="B1472">
        <v>86439632</v>
      </c>
      <c r="C1472" t="s">
        <v>16</v>
      </c>
      <c r="D1472" t="s">
        <v>16</v>
      </c>
      <c r="E1472" t="s">
        <v>16</v>
      </c>
      <c r="F1472" t="s">
        <v>16</v>
      </c>
      <c r="G1472" t="s">
        <v>3929</v>
      </c>
      <c r="H1472">
        <v>2</v>
      </c>
      <c r="I1472" t="s">
        <v>12576</v>
      </c>
    </row>
    <row r="1473" spans="1:9" x14ac:dyDescent="0.25">
      <c r="A1473" t="s">
        <v>9276</v>
      </c>
      <c r="B1473">
        <v>70108720</v>
      </c>
      <c r="C1473" t="s">
        <v>16</v>
      </c>
      <c r="D1473" t="s">
        <v>16</v>
      </c>
      <c r="E1473" t="s">
        <v>16</v>
      </c>
      <c r="F1473" t="s">
        <v>16</v>
      </c>
      <c r="G1473" t="s">
        <v>8125</v>
      </c>
      <c r="H1473">
        <v>1</v>
      </c>
      <c r="I1473" t="s">
        <v>12575</v>
      </c>
    </row>
    <row r="1474" spans="1:9" x14ac:dyDescent="0.25">
      <c r="A1474" t="s">
        <v>9277</v>
      </c>
      <c r="B1474">
        <v>86439632</v>
      </c>
      <c r="C1474" t="s">
        <v>16</v>
      </c>
      <c r="D1474" t="s">
        <v>16</v>
      </c>
      <c r="E1474" t="s">
        <v>16</v>
      </c>
      <c r="F1474" t="s">
        <v>16</v>
      </c>
      <c r="G1474" t="s">
        <v>3929</v>
      </c>
      <c r="H1474">
        <v>2</v>
      </c>
      <c r="I1474" t="s">
        <v>12576</v>
      </c>
    </row>
    <row r="1475" spans="1:9" x14ac:dyDescent="0.25">
      <c r="A1475" t="s">
        <v>9277</v>
      </c>
      <c r="B1475">
        <v>70108720</v>
      </c>
      <c r="C1475" t="s">
        <v>16</v>
      </c>
      <c r="D1475" t="s">
        <v>16</v>
      </c>
      <c r="E1475" t="s">
        <v>16</v>
      </c>
      <c r="F1475" t="s">
        <v>16</v>
      </c>
      <c r="G1475" t="s">
        <v>8125</v>
      </c>
      <c r="H1475">
        <v>1</v>
      </c>
      <c r="I1475" t="s">
        <v>12575</v>
      </c>
    </row>
    <row r="1476" spans="1:9" x14ac:dyDescent="0.25">
      <c r="A1476" t="s">
        <v>9359</v>
      </c>
      <c r="B1476">
        <v>86439632</v>
      </c>
      <c r="C1476" t="s">
        <v>16</v>
      </c>
      <c r="D1476" t="s">
        <v>16</v>
      </c>
      <c r="E1476" t="s">
        <v>16</v>
      </c>
      <c r="F1476" t="s">
        <v>16</v>
      </c>
      <c r="G1476" t="s">
        <v>3929</v>
      </c>
      <c r="H1476">
        <v>1</v>
      </c>
      <c r="I1476" t="s">
        <v>4893</v>
      </c>
    </row>
    <row r="1477" spans="1:9" x14ac:dyDescent="0.25">
      <c r="A1477" t="s">
        <v>9360</v>
      </c>
      <c r="B1477">
        <v>86439632</v>
      </c>
      <c r="C1477" t="s">
        <v>16</v>
      </c>
      <c r="D1477" t="s">
        <v>16</v>
      </c>
      <c r="E1477" t="s">
        <v>16</v>
      </c>
      <c r="F1477" t="s">
        <v>16</v>
      </c>
      <c r="G1477" t="s">
        <v>3929</v>
      </c>
      <c r="H1477">
        <v>1</v>
      </c>
      <c r="I1477" t="s">
        <v>4893</v>
      </c>
    </row>
    <row r="1478" spans="1:9" x14ac:dyDescent="0.25">
      <c r="A1478" t="s">
        <v>8278</v>
      </c>
      <c r="B1478">
        <v>86439632</v>
      </c>
      <c r="C1478" t="s">
        <v>16</v>
      </c>
      <c r="D1478" t="s">
        <v>16</v>
      </c>
      <c r="E1478" t="s">
        <v>16</v>
      </c>
      <c r="F1478" t="s">
        <v>16</v>
      </c>
      <c r="G1478" t="s">
        <v>3929</v>
      </c>
      <c r="H1478">
        <v>1</v>
      </c>
      <c r="I1478" t="s">
        <v>4893</v>
      </c>
    </row>
    <row r="1479" spans="1:9" x14ac:dyDescent="0.25">
      <c r="A1479" t="s">
        <v>8670</v>
      </c>
      <c r="B1479">
        <v>86560200</v>
      </c>
      <c r="C1479" t="s">
        <v>16</v>
      </c>
      <c r="D1479" t="s">
        <v>16</v>
      </c>
      <c r="E1479" t="s">
        <v>16</v>
      </c>
      <c r="F1479" t="s">
        <v>16</v>
      </c>
      <c r="G1479" t="s">
        <v>10432</v>
      </c>
      <c r="H1479">
        <v>3</v>
      </c>
      <c r="I1479" t="s">
        <v>12615</v>
      </c>
    </row>
    <row r="1480" spans="1:9" x14ac:dyDescent="0.25">
      <c r="A1480" t="s">
        <v>8670</v>
      </c>
      <c r="B1480">
        <v>70108720</v>
      </c>
      <c r="C1480" t="s">
        <v>16</v>
      </c>
      <c r="D1480" t="s">
        <v>16</v>
      </c>
      <c r="E1480" t="s">
        <v>16</v>
      </c>
      <c r="F1480" t="s">
        <v>16</v>
      </c>
      <c r="G1480" t="s">
        <v>8125</v>
      </c>
      <c r="H1480">
        <v>2</v>
      </c>
      <c r="I1480" t="s">
        <v>12575</v>
      </c>
    </row>
    <row r="1481" spans="1:9" x14ac:dyDescent="0.25">
      <c r="A1481" t="s">
        <v>9379</v>
      </c>
      <c r="B1481">
        <v>74762273</v>
      </c>
      <c r="C1481" t="s">
        <v>16</v>
      </c>
      <c r="D1481" t="s">
        <v>16</v>
      </c>
      <c r="E1481" t="s">
        <v>16</v>
      </c>
      <c r="F1481" t="s">
        <v>16</v>
      </c>
      <c r="G1481" t="s">
        <v>154</v>
      </c>
      <c r="H1481">
        <v>2</v>
      </c>
      <c r="I1481" t="s">
        <v>7933</v>
      </c>
    </row>
    <row r="1482" spans="1:9" x14ac:dyDescent="0.25">
      <c r="A1482" t="s">
        <v>9379</v>
      </c>
      <c r="B1482">
        <v>75577000</v>
      </c>
      <c r="C1482" t="s">
        <v>16</v>
      </c>
      <c r="D1482" t="s">
        <v>16</v>
      </c>
      <c r="E1482" t="s">
        <v>16</v>
      </c>
      <c r="F1482" t="s">
        <v>16</v>
      </c>
      <c r="G1482" t="s">
        <v>3759</v>
      </c>
      <c r="H1482">
        <v>1</v>
      </c>
      <c r="I1482" t="s">
        <v>4898</v>
      </c>
    </row>
    <row r="1483" spans="1:9" x14ac:dyDescent="0.25">
      <c r="A1483" t="s">
        <v>9380</v>
      </c>
      <c r="B1483">
        <v>74762273</v>
      </c>
      <c r="C1483" t="s">
        <v>16</v>
      </c>
      <c r="D1483" t="s">
        <v>16</v>
      </c>
      <c r="E1483" t="s">
        <v>16</v>
      </c>
      <c r="F1483" t="s">
        <v>16</v>
      </c>
      <c r="G1483" t="s">
        <v>154</v>
      </c>
      <c r="H1483">
        <v>2</v>
      </c>
      <c r="I1483" t="s">
        <v>7933</v>
      </c>
    </row>
    <row r="1484" spans="1:9" x14ac:dyDescent="0.25">
      <c r="A1484" t="s">
        <v>9380</v>
      </c>
      <c r="B1484">
        <v>75577000</v>
      </c>
      <c r="C1484" t="s">
        <v>16</v>
      </c>
      <c r="D1484" t="s">
        <v>16</v>
      </c>
      <c r="E1484" t="s">
        <v>16</v>
      </c>
      <c r="F1484" t="s">
        <v>16</v>
      </c>
      <c r="G1484" t="s">
        <v>3759</v>
      </c>
      <c r="H1484">
        <v>1</v>
      </c>
      <c r="I1484" t="s">
        <v>4898</v>
      </c>
    </row>
    <row r="1485" spans="1:9" x14ac:dyDescent="0.25">
      <c r="A1485" t="s">
        <v>9338</v>
      </c>
      <c r="B1485">
        <v>74762273</v>
      </c>
      <c r="C1485" t="s">
        <v>16</v>
      </c>
      <c r="D1485" t="s">
        <v>16</v>
      </c>
      <c r="E1485" t="s">
        <v>16</v>
      </c>
      <c r="F1485" t="s">
        <v>16</v>
      </c>
      <c r="G1485" t="s">
        <v>154</v>
      </c>
      <c r="H1485">
        <v>1</v>
      </c>
      <c r="I1485" t="s">
        <v>4887</v>
      </c>
    </row>
    <row r="1486" spans="1:9" x14ac:dyDescent="0.25">
      <c r="A1486" t="s">
        <v>8798</v>
      </c>
      <c r="B1486">
        <v>86439632</v>
      </c>
      <c r="C1486" t="s">
        <v>16</v>
      </c>
      <c r="D1486" t="s">
        <v>16</v>
      </c>
      <c r="E1486" t="s">
        <v>16</v>
      </c>
      <c r="F1486" t="s">
        <v>16</v>
      </c>
      <c r="G1486" t="s">
        <v>3929</v>
      </c>
      <c r="H1486">
        <v>2</v>
      </c>
      <c r="I1486" t="s">
        <v>12576</v>
      </c>
    </row>
    <row r="1487" spans="1:9" x14ac:dyDescent="0.25">
      <c r="A1487" t="s">
        <v>8798</v>
      </c>
      <c r="B1487">
        <v>70108720</v>
      </c>
      <c r="C1487" t="s">
        <v>16</v>
      </c>
      <c r="D1487" t="s">
        <v>16</v>
      </c>
      <c r="E1487" t="s">
        <v>16</v>
      </c>
      <c r="F1487" t="s">
        <v>16</v>
      </c>
      <c r="G1487" t="s">
        <v>8125</v>
      </c>
      <c r="H1487">
        <v>1</v>
      </c>
      <c r="I1487" t="s">
        <v>12575</v>
      </c>
    </row>
    <row r="1488" spans="1:9" x14ac:dyDescent="0.25">
      <c r="A1488" t="s">
        <v>8799</v>
      </c>
      <c r="B1488">
        <v>86439632</v>
      </c>
      <c r="C1488" t="s">
        <v>16</v>
      </c>
      <c r="D1488" t="s">
        <v>16</v>
      </c>
      <c r="E1488" t="s">
        <v>16</v>
      </c>
      <c r="F1488" t="s">
        <v>16</v>
      </c>
      <c r="G1488" t="s">
        <v>3929</v>
      </c>
      <c r="H1488">
        <v>2</v>
      </c>
      <c r="I1488" t="s">
        <v>12576</v>
      </c>
    </row>
    <row r="1489" spans="1:9" x14ac:dyDescent="0.25">
      <c r="A1489" t="s">
        <v>8799</v>
      </c>
      <c r="B1489">
        <v>70108720</v>
      </c>
      <c r="C1489" t="s">
        <v>16</v>
      </c>
      <c r="D1489" t="s">
        <v>16</v>
      </c>
      <c r="E1489" t="s">
        <v>16</v>
      </c>
      <c r="F1489" t="s">
        <v>16</v>
      </c>
      <c r="G1489" t="s">
        <v>8125</v>
      </c>
      <c r="H1489">
        <v>1</v>
      </c>
      <c r="I1489" t="s">
        <v>12575</v>
      </c>
    </row>
    <row r="1490" spans="1:9" x14ac:dyDescent="0.25">
      <c r="A1490" t="s">
        <v>9310</v>
      </c>
      <c r="B1490">
        <v>75577000</v>
      </c>
      <c r="C1490" t="s">
        <v>16</v>
      </c>
      <c r="D1490" t="s">
        <v>16</v>
      </c>
      <c r="E1490" t="s">
        <v>16</v>
      </c>
      <c r="F1490" t="s">
        <v>16</v>
      </c>
      <c r="G1490" t="s">
        <v>3759</v>
      </c>
      <c r="H1490">
        <v>1</v>
      </c>
      <c r="I1490" t="s">
        <v>4898</v>
      </c>
    </row>
    <row r="1491" spans="1:9" x14ac:dyDescent="0.25">
      <c r="A1491" t="s">
        <v>9312</v>
      </c>
      <c r="B1491">
        <v>86439632</v>
      </c>
      <c r="C1491" t="s">
        <v>16</v>
      </c>
      <c r="D1491" t="s">
        <v>16</v>
      </c>
      <c r="E1491" t="s">
        <v>16</v>
      </c>
      <c r="F1491" t="s">
        <v>16</v>
      </c>
      <c r="G1491" t="s">
        <v>3929</v>
      </c>
      <c r="H1491">
        <v>1</v>
      </c>
      <c r="I1491" t="s">
        <v>4893</v>
      </c>
    </row>
    <row r="1492" spans="1:9" x14ac:dyDescent="0.25">
      <c r="A1492" t="s">
        <v>9383</v>
      </c>
      <c r="B1492">
        <v>75577000</v>
      </c>
      <c r="C1492" t="s">
        <v>16</v>
      </c>
      <c r="D1492" t="s">
        <v>16</v>
      </c>
      <c r="E1492" t="s">
        <v>16</v>
      </c>
      <c r="F1492" t="s">
        <v>16</v>
      </c>
      <c r="G1492" t="s">
        <v>3759</v>
      </c>
      <c r="H1492">
        <v>1</v>
      </c>
      <c r="I1492" t="s">
        <v>4898</v>
      </c>
    </row>
    <row r="1493" spans="1:9" x14ac:dyDescent="0.25">
      <c r="A1493" t="s">
        <v>9384</v>
      </c>
      <c r="B1493">
        <v>75577000</v>
      </c>
      <c r="C1493" t="s">
        <v>16</v>
      </c>
      <c r="D1493" t="s">
        <v>16</v>
      </c>
      <c r="E1493" t="s">
        <v>16</v>
      </c>
      <c r="F1493" t="s">
        <v>16</v>
      </c>
      <c r="G1493" t="s">
        <v>3759</v>
      </c>
      <c r="H1493">
        <v>1</v>
      </c>
      <c r="I1493" t="s">
        <v>4898</v>
      </c>
    </row>
    <row r="1494" spans="1:9" x14ac:dyDescent="0.25">
      <c r="A1494" t="s">
        <v>8846</v>
      </c>
      <c r="B1494">
        <v>75577000</v>
      </c>
      <c r="C1494" t="s">
        <v>16</v>
      </c>
      <c r="D1494" t="s">
        <v>16</v>
      </c>
      <c r="E1494" t="s">
        <v>16</v>
      </c>
      <c r="F1494" t="s">
        <v>16</v>
      </c>
      <c r="G1494" t="s">
        <v>3759</v>
      </c>
      <c r="H1494">
        <v>1</v>
      </c>
      <c r="I1494" t="s">
        <v>4898</v>
      </c>
    </row>
    <row r="1495" spans="1:9" x14ac:dyDescent="0.25">
      <c r="A1495" t="s">
        <v>8909</v>
      </c>
      <c r="B1495">
        <v>74842524</v>
      </c>
      <c r="C1495" t="s">
        <v>16</v>
      </c>
      <c r="D1495" t="s">
        <v>16</v>
      </c>
      <c r="E1495" t="s">
        <v>16</v>
      </c>
      <c r="F1495" t="s">
        <v>16</v>
      </c>
      <c r="G1495" t="s">
        <v>6414</v>
      </c>
      <c r="H1495">
        <v>1</v>
      </c>
      <c r="I1495" t="s">
        <v>6556</v>
      </c>
    </row>
    <row r="1496" spans="1:9" x14ac:dyDescent="0.25">
      <c r="A1496" t="s">
        <v>8910</v>
      </c>
      <c r="B1496">
        <v>74842524</v>
      </c>
      <c r="C1496" t="s">
        <v>16</v>
      </c>
      <c r="D1496" t="s">
        <v>16</v>
      </c>
      <c r="E1496" t="s">
        <v>16</v>
      </c>
      <c r="F1496" t="s">
        <v>16</v>
      </c>
      <c r="G1496" t="s">
        <v>6414</v>
      </c>
      <c r="H1496">
        <v>1</v>
      </c>
      <c r="I1496" t="s">
        <v>6556</v>
      </c>
    </row>
    <row r="1497" spans="1:9" x14ac:dyDescent="0.25">
      <c r="A1497" t="s">
        <v>9085</v>
      </c>
      <c r="B1497">
        <v>74842524</v>
      </c>
      <c r="C1497" t="s">
        <v>16</v>
      </c>
      <c r="D1497" t="s">
        <v>16</v>
      </c>
      <c r="E1497" t="s">
        <v>16</v>
      </c>
      <c r="F1497" t="s">
        <v>16</v>
      </c>
      <c r="G1497" t="s">
        <v>6414</v>
      </c>
      <c r="H1497">
        <v>1</v>
      </c>
      <c r="I1497" t="s">
        <v>6556</v>
      </c>
    </row>
    <row r="1498" spans="1:9" x14ac:dyDescent="0.25">
      <c r="A1498" t="s">
        <v>8842</v>
      </c>
      <c r="B1498">
        <v>74842524</v>
      </c>
      <c r="C1498" t="s">
        <v>16</v>
      </c>
      <c r="D1498" t="s">
        <v>16</v>
      </c>
      <c r="E1498" t="s">
        <v>16</v>
      </c>
      <c r="F1498" t="s">
        <v>16</v>
      </c>
      <c r="G1498" t="s">
        <v>6414</v>
      </c>
      <c r="H1498">
        <v>1</v>
      </c>
      <c r="I1498" t="s">
        <v>6556</v>
      </c>
    </row>
    <row r="1499" spans="1:9" x14ac:dyDescent="0.25">
      <c r="A1499" t="s">
        <v>9086</v>
      </c>
      <c r="B1499">
        <v>75577000</v>
      </c>
      <c r="C1499" t="s">
        <v>16</v>
      </c>
      <c r="D1499" t="s">
        <v>16</v>
      </c>
      <c r="E1499" t="s">
        <v>16</v>
      </c>
      <c r="F1499" t="s">
        <v>16</v>
      </c>
      <c r="G1499" t="s">
        <v>3759</v>
      </c>
      <c r="H1499">
        <v>1</v>
      </c>
      <c r="I1499" t="s">
        <v>4898</v>
      </c>
    </row>
    <row r="1500" spans="1:9" x14ac:dyDescent="0.25">
      <c r="A1500" t="s">
        <v>8844</v>
      </c>
      <c r="B1500">
        <v>75577000</v>
      </c>
      <c r="C1500" t="s">
        <v>16</v>
      </c>
      <c r="D1500" t="s">
        <v>16</v>
      </c>
      <c r="E1500" t="s">
        <v>16</v>
      </c>
      <c r="F1500" t="s">
        <v>16</v>
      </c>
      <c r="G1500" t="s">
        <v>3759</v>
      </c>
      <c r="H1500">
        <v>1</v>
      </c>
      <c r="I1500" t="s">
        <v>4898</v>
      </c>
    </row>
    <row r="1501" spans="1:9" x14ac:dyDescent="0.25">
      <c r="A1501" t="s">
        <v>8723</v>
      </c>
      <c r="B1501">
        <v>70890019</v>
      </c>
      <c r="C1501" t="s">
        <v>16</v>
      </c>
      <c r="D1501" t="s">
        <v>16</v>
      </c>
      <c r="E1501" t="s">
        <v>16</v>
      </c>
      <c r="F1501" t="s">
        <v>16</v>
      </c>
      <c r="G1501" t="s">
        <v>5780</v>
      </c>
      <c r="H1501">
        <v>2</v>
      </c>
      <c r="I1501" t="s">
        <v>12609</v>
      </c>
    </row>
    <row r="1502" spans="1:9" x14ac:dyDescent="0.25">
      <c r="A1502" t="s">
        <v>8723</v>
      </c>
      <c r="B1502">
        <v>70108720</v>
      </c>
      <c r="C1502" t="s">
        <v>16</v>
      </c>
      <c r="D1502" t="s">
        <v>16</v>
      </c>
      <c r="E1502" t="s">
        <v>16</v>
      </c>
      <c r="F1502" t="s">
        <v>16</v>
      </c>
      <c r="G1502" t="s">
        <v>8125</v>
      </c>
      <c r="H1502">
        <v>1</v>
      </c>
      <c r="I1502" t="s">
        <v>12575</v>
      </c>
    </row>
    <row r="1503" spans="1:9" x14ac:dyDescent="0.25">
      <c r="A1503" t="s">
        <v>8655</v>
      </c>
      <c r="B1503">
        <v>70890019</v>
      </c>
      <c r="C1503" t="s">
        <v>16</v>
      </c>
      <c r="D1503" t="s">
        <v>16</v>
      </c>
      <c r="E1503" t="s">
        <v>16</v>
      </c>
      <c r="F1503" t="s">
        <v>16</v>
      </c>
      <c r="G1503" t="s">
        <v>5780</v>
      </c>
      <c r="H1503">
        <v>2</v>
      </c>
      <c r="I1503" t="s">
        <v>12609</v>
      </c>
    </row>
    <row r="1504" spans="1:9" x14ac:dyDescent="0.25">
      <c r="A1504" t="s">
        <v>8655</v>
      </c>
      <c r="B1504">
        <v>70108720</v>
      </c>
      <c r="C1504" t="s">
        <v>16</v>
      </c>
      <c r="D1504" t="s">
        <v>16</v>
      </c>
      <c r="E1504" t="s">
        <v>16</v>
      </c>
      <c r="F1504" t="s">
        <v>16</v>
      </c>
      <c r="G1504" t="s">
        <v>8125</v>
      </c>
      <c r="H1504">
        <v>1</v>
      </c>
      <c r="I1504" t="s">
        <v>12575</v>
      </c>
    </row>
    <row r="1505" spans="1:9" x14ac:dyDescent="0.25">
      <c r="A1505" t="s">
        <v>8656</v>
      </c>
      <c r="B1505">
        <v>70890019</v>
      </c>
      <c r="C1505" t="s">
        <v>16</v>
      </c>
      <c r="D1505" t="s">
        <v>16</v>
      </c>
      <c r="E1505" t="s">
        <v>16</v>
      </c>
      <c r="F1505" t="s">
        <v>16</v>
      </c>
      <c r="G1505" t="s">
        <v>5780</v>
      </c>
      <c r="H1505">
        <v>2</v>
      </c>
      <c r="I1505" t="s">
        <v>12609</v>
      </c>
    </row>
    <row r="1506" spans="1:9" x14ac:dyDescent="0.25">
      <c r="A1506" t="s">
        <v>8656</v>
      </c>
      <c r="B1506">
        <v>70108720</v>
      </c>
      <c r="C1506" t="s">
        <v>16</v>
      </c>
      <c r="D1506" t="s">
        <v>16</v>
      </c>
      <c r="E1506" t="s">
        <v>16</v>
      </c>
      <c r="F1506" t="s">
        <v>16</v>
      </c>
      <c r="G1506" t="s">
        <v>8125</v>
      </c>
      <c r="H1506">
        <v>1</v>
      </c>
      <c r="I1506" t="s">
        <v>12575</v>
      </c>
    </row>
    <row r="1507" spans="1:9" x14ac:dyDescent="0.25">
      <c r="A1507" t="s">
        <v>9157</v>
      </c>
      <c r="B1507">
        <v>75577000</v>
      </c>
      <c r="C1507" t="s">
        <v>16</v>
      </c>
      <c r="D1507" t="s">
        <v>16</v>
      </c>
      <c r="E1507" t="s">
        <v>16</v>
      </c>
      <c r="F1507" t="s">
        <v>16</v>
      </c>
      <c r="G1507" t="s">
        <v>3759</v>
      </c>
      <c r="H1507">
        <v>1</v>
      </c>
      <c r="I1507" t="s">
        <v>4898</v>
      </c>
    </row>
    <row r="1508" spans="1:9" x14ac:dyDescent="0.25">
      <c r="A1508" t="s">
        <v>9431</v>
      </c>
      <c r="B1508">
        <v>75421677</v>
      </c>
      <c r="C1508" t="s">
        <v>16</v>
      </c>
      <c r="D1508" t="s">
        <v>16</v>
      </c>
      <c r="E1508" t="s">
        <v>16</v>
      </c>
      <c r="F1508" t="s">
        <v>16</v>
      </c>
      <c r="G1508" t="s">
        <v>3368</v>
      </c>
      <c r="H1508">
        <v>1</v>
      </c>
      <c r="I1508" t="s">
        <v>4892</v>
      </c>
    </row>
    <row r="1509" spans="1:9" x14ac:dyDescent="0.25">
      <c r="A1509" t="s">
        <v>9206</v>
      </c>
      <c r="B1509">
        <v>75421677</v>
      </c>
      <c r="C1509" t="s">
        <v>16</v>
      </c>
      <c r="D1509" t="s">
        <v>16</v>
      </c>
      <c r="E1509" t="s">
        <v>16</v>
      </c>
      <c r="F1509" t="s">
        <v>16</v>
      </c>
      <c r="G1509" t="s">
        <v>3368</v>
      </c>
      <c r="H1509">
        <v>1</v>
      </c>
      <c r="I1509" t="s">
        <v>4892</v>
      </c>
    </row>
    <row r="1510" spans="1:9" x14ac:dyDescent="0.25">
      <c r="A1510" t="s">
        <v>8296</v>
      </c>
      <c r="B1510">
        <v>75577000</v>
      </c>
      <c r="C1510" t="s">
        <v>16</v>
      </c>
      <c r="D1510" t="s">
        <v>16</v>
      </c>
      <c r="E1510" t="s">
        <v>16</v>
      </c>
      <c r="F1510" t="s">
        <v>16</v>
      </c>
      <c r="G1510" t="s">
        <v>3759</v>
      </c>
      <c r="H1510">
        <v>1</v>
      </c>
      <c r="I1510" t="s">
        <v>4898</v>
      </c>
    </row>
    <row r="1511" spans="1:9" x14ac:dyDescent="0.25">
      <c r="A1511" t="s">
        <v>8299</v>
      </c>
      <c r="B1511">
        <v>75577000</v>
      </c>
      <c r="C1511" t="s">
        <v>16</v>
      </c>
      <c r="D1511" t="s">
        <v>16</v>
      </c>
      <c r="E1511" t="s">
        <v>16</v>
      </c>
      <c r="F1511" t="s">
        <v>16</v>
      </c>
      <c r="G1511" t="s">
        <v>3759</v>
      </c>
      <c r="H1511">
        <v>1</v>
      </c>
      <c r="I1511" t="s">
        <v>4898</v>
      </c>
    </row>
    <row r="1512" spans="1:9" x14ac:dyDescent="0.25">
      <c r="A1512" t="s">
        <v>8293</v>
      </c>
      <c r="B1512">
        <v>70890019</v>
      </c>
      <c r="C1512" t="s">
        <v>16</v>
      </c>
      <c r="D1512" t="s">
        <v>16</v>
      </c>
      <c r="E1512" t="s">
        <v>16</v>
      </c>
      <c r="F1512" t="s">
        <v>16</v>
      </c>
      <c r="G1512" t="s">
        <v>5780</v>
      </c>
      <c r="H1512">
        <v>2</v>
      </c>
      <c r="I1512" t="s">
        <v>12609</v>
      </c>
    </row>
    <row r="1513" spans="1:9" x14ac:dyDescent="0.25">
      <c r="A1513" t="s">
        <v>8293</v>
      </c>
      <c r="B1513">
        <v>70108720</v>
      </c>
      <c r="C1513" t="s">
        <v>16</v>
      </c>
      <c r="D1513" t="s">
        <v>16</v>
      </c>
      <c r="E1513" t="s">
        <v>16</v>
      </c>
      <c r="F1513" t="s">
        <v>16</v>
      </c>
      <c r="G1513" t="s">
        <v>8125</v>
      </c>
      <c r="H1513">
        <v>1</v>
      </c>
      <c r="I1513" t="s">
        <v>12575</v>
      </c>
    </row>
    <row r="1514" spans="1:9" x14ac:dyDescent="0.25">
      <c r="A1514" t="s">
        <v>9432</v>
      </c>
      <c r="B1514">
        <v>75577000</v>
      </c>
      <c r="C1514" t="s">
        <v>16</v>
      </c>
      <c r="D1514" t="s">
        <v>16</v>
      </c>
      <c r="E1514" t="s">
        <v>16</v>
      </c>
      <c r="F1514" t="s">
        <v>16</v>
      </c>
      <c r="G1514" t="s">
        <v>3759</v>
      </c>
      <c r="H1514">
        <v>1</v>
      </c>
      <c r="I1514" t="s">
        <v>4898</v>
      </c>
    </row>
    <row r="1515" spans="1:9" x14ac:dyDescent="0.25">
      <c r="A1515" t="s">
        <v>8294</v>
      </c>
      <c r="B1515">
        <v>74762273</v>
      </c>
      <c r="C1515" t="s">
        <v>16</v>
      </c>
      <c r="D1515" t="s">
        <v>16</v>
      </c>
      <c r="E1515" t="s">
        <v>16</v>
      </c>
      <c r="F1515" t="s">
        <v>16</v>
      </c>
      <c r="G1515" t="s">
        <v>154</v>
      </c>
      <c r="H1515">
        <v>3</v>
      </c>
      <c r="I1515" t="s">
        <v>7933</v>
      </c>
    </row>
    <row r="1516" spans="1:9" x14ac:dyDescent="0.25">
      <c r="A1516" t="s">
        <v>8294</v>
      </c>
      <c r="B1516">
        <v>75577000</v>
      </c>
      <c r="C1516" t="s">
        <v>16</v>
      </c>
      <c r="D1516" t="s">
        <v>16</v>
      </c>
      <c r="E1516" t="s">
        <v>16</v>
      </c>
      <c r="F1516" t="s">
        <v>16</v>
      </c>
      <c r="G1516" t="s">
        <v>3759</v>
      </c>
      <c r="H1516">
        <v>2</v>
      </c>
      <c r="I1516" t="s">
        <v>4898</v>
      </c>
    </row>
    <row r="1517" spans="1:9" x14ac:dyDescent="0.25">
      <c r="A1517" t="s">
        <v>8295</v>
      </c>
      <c r="B1517">
        <v>74762273</v>
      </c>
      <c r="C1517" t="s">
        <v>16</v>
      </c>
      <c r="D1517" t="s">
        <v>16</v>
      </c>
      <c r="E1517" t="s">
        <v>16</v>
      </c>
      <c r="F1517" t="s">
        <v>16</v>
      </c>
      <c r="G1517" t="s">
        <v>154</v>
      </c>
      <c r="H1517">
        <v>3</v>
      </c>
      <c r="I1517" t="s">
        <v>7933</v>
      </c>
    </row>
    <row r="1518" spans="1:9" x14ac:dyDescent="0.25">
      <c r="A1518" t="s">
        <v>8295</v>
      </c>
      <c r="B1518">
        <v>75577000</v>
      </c>
      <c r="C1518" t="s">
        <v>16</v>
      </c>
      <c r="D1518" t="s">
        <v>16</v>
      </c>
      <c r="E1518" t="s">
        <v>16</v>
      </c>
      <c r="F1518" t="s">
        <v>16</v>
      </c>
      <c r="G1518" t="s">
        <v>3759</v>
      </c>
      <c r="H1518">
        <v>2</v>
      </c>
      <c r="I1518" t="s">
        <v>4898</v>
      </c>
    </row>
    <row r="1519" spans="1:9" x14ac:dyDescent="0.25">
      <c r="A1519" t="s">
        <v>8303</v>
      </c>
      <c r="B1519">
        <v>70890019</v>
      </c>
      <c r="C1519" t="s">
        <v>16</v>
      </c>
      <c r="D1519" t="s">
        <v>16</v>
      </c>
      <c r="E1519" t="s">
        <v>16</v>
      </c>
      <c r="F1519" t="s">
        <v>16</v>
      </c>
      <c r="G1519" t="s">
        <v>5780</v>
      </c>
      <c r="H1519">
        <v>2</v>
      </c>
      <c r="I1519" t="s">
        <v>12609</v>
      </c>
    </row>
    <row r="1520" spans="1:9" x14ac:dyDescent="0.25">
      <c r="A1520" t="s">
        <v>8303</v>
      </c>
      <c r="B1520">
        <v>70108720</v>
      </c>
      <c r="C1520" t="s">
        <v>16</v>
      </c>
      <c r="D1520" t="s">
        <v>16</v>
      </c>
      <c r="E1520" t="s">
        <v>16</v>
      </c>
      <c r="F1520" t="s">
        <v>16</v>
      </c>
      <c r="G1520" t="s">
        <v>8125</v>
      </c>
      <c r="H1520">
        <v>1</v>
      </c>
      <c r="I1520" t="s">
        <v>12575</v>
      </c>
    </row>
    <row r="1521" spans="1:9" x14ac:dyDescent="0.25">
      <c r="A1521" t="s">
        <v>8314</v>
      </c>
      <c r="B1521">
        <v>70890019</v>
      </c>
      <c r="C1521" t="s">
        <v>16</v>
      </c>
      <c r="D1521" t="s">
        <v>16</v>
      </c>
      <c r="E1521" t="s">
        <v>16</v>
      </c>
      <c r="F1521" t="s">
        <v>16</v>
      </c>
      <c r="G1521" t="s">
        <v>5780</v>
      </c>
      <c r="H1521">
        <v>1</v>
      </c>
      <c r="I1521" t="s">
        <v>5798</v>
      </c>
    </row>
    <row r="1522" spans="1:9" x14ac:dyDescent="0.25">
      <c r="A1522" t="s">
        <v>8319</v>
      </c>
      <c r="B1522">
        <v>70890019</v>
      </c>
      <c r="C1522" t="s">
        <v>16</v>
      </c>
      <c r="D1522" t="s">
        <v>16</v>
      </c>
      <c r="E1522" t="s">
        <v>16</v>
      </c>
      <c r="F1522" t="s">
        <v>16</v>
      </c>
      <c r="G1522" t="s">
        <v>5780</v>
      </c>
      <c r="H1522">
        <v>1</v>
      </c>
      <c r="I1522" t="s">
        <v>5798</v>
      </c>
    </row>
    <row r="1523" spans="1:9" x14ac:dyDescent="0.25">
      <c r="A1523" t="s">
        <v>8406</v>
      </c>
      <c r="B1523">
        <v>75577000</v>
      </c>
      <c r="C1523" t="s">
        <v>16</v>
      </c>
      <c r="D1523" t="s">
        <v>16</v>
      </c>
      <c r="E1523" t="s">
        <v>16</v>
      </c>
      <c r="F1523" t="s">
        <v>16</v>
      </c>
      <c r="G1523" t="s">
        <v>3759</v>
      </c>
      <c r="H1523">
        <v>1</v>
      </c>
      <c r="I1523" t="s">
        <v>4898</v>
      </c>
    </row>
    <row r="1524" spans="1:9" x14ac:dyDescent="0.25">
      <c r="A1524" t="s">
        <v>8438</v>
      </c>
      <c r="B1524">
        <v>75421677</v>
      </c>
      <c r="C1524" t="s">
        <v>16</v>
      </c>
      <c r="D1524" t="s">
        <v>16</v>
      </c>
      <c r="E1524" t="s">
        <v>16</v>
      </c>
      <c r="F1524" t="s">
        <v>16</v>
      </c>
      <c r="G1524" t="s">
        <v>3368</v>
      </c>
      <c r="H1524">
        <v>1</v>
      </c>
      <c r="I1524" t="s">
        <v>4892</v>
      </c>
    </row>
    <row r="1525" spans="1:9" x14ac:dyDescent="0.25">
      <c r="A1525" t="s">
        <v>8468</v>
      </c>
      <c r="B1525">
        <v>74755755</v>
      </c>
      <c r="C1525" t="s">
        <v>16</v>
      </c>
      <c r="D1525" t="s">
        <v>16</v>
      </c>
      <c r="E1525" t="s">
        <v>16</v>
      </c>
      <c r="F1525" t="s">
        <v>16</v>
      </c>
      <c r="G1525" t="s">
        <v>4786</v>
      </c>
      <c r="H1525">
        <v>1</v>
      </c>
      <c r="I1525" t="s">
        <v>4922</v>
      </c>
    </row>
    <row r="1526" spans="1:9" x14ac:dyDescent="0.25">
      <c r="A1526" t="s">
        <v>8520</v>
      </c>
      <c r="B1526">
        <v>75421677</v>
      </c>
      <c r="C1526" t="s">
        <v>16</v>
      </c>
      <c r="D1526" t="s">
        <v>16</v>
      </c>
      <c r="E1526" t="s">
        <v>16</v>
      </c>
      <c r="F1526" t="s">
        <v>16</v>
      </c>
      <c r="G1526" t="s">
        <v>3368</v>
      </c>
      <c r="H1526">
        <v>1</v>
      </c>
      <c r="I1526" t="s">
        <v>4892</v>
      </c>
    </row>
    <row r="1527" spans="1:9" x14ac:dyDescent="0.25">
      <c r="A1527" t="s">
        <v>8526</v>
      </c>
      <c r="B1527">
        <v>70890019</v>
      </c>
      <c r="C1527" t="s">
        <v>16</v>
      </c>
      <c r="D1527" t="s">
        <v>16</v>
      </c>
      <c r="E1527" t="s">
        <v>16</v>
      </c>
      <c r="F1527" t="s">
        <v>16</v>
      </c>
      <c r="G1527" t="s">
        <v>5780</v>
      </c>
      <c r="H1527">
        <v>2</v>
      </c>
      <c r="I1527" t="s">
        <v>12609</v>
      </c>
    </row>
    <row r="1528" spans="1:9" x14ac:dyDescent="0.25">
      <c r="A1528" t="s">
        <v>8526</v>
      </c>
      <c r="B1528">
        <v>70108720</v>
      </c>
      <c r="C1528" t="s">
        <v>16</v>
      </c>
      <c r="D1528" t="s">
        <v>16</v>
      </c>
      <c r="E1528" t="s">
        <v>16</v>
      </c>
      <c r="F1528" t="s">
        <v>16</v>
      </c>
      <c r="G1528" t="s">
        <v>8125</v>
      </c>
      <c r="H1528">
        <v>1</v>
      </c>
      <c r="I1528" t="s">
        <v>12575</v>
      </c>
    </row>
    <row r="1529" spans="1:9" x14ac:dyDescent="0.25">
      <c r="A1529" t="s">
        <v>8719</v>
      </c>
      <c r="B1529">
        <v>70108720</v>
      </c>
      <c r="C1529" t="s">
        <v>16</v>
      </c>
      <c r="D1529" t="s">
        <v>16</v>
      </c>
      <c r="E1529" t="s">
        <v>16</v>
      </c>
      <c r="F1529" t="s">
        <v>16</v>
      </c>
      <c r="G1529" t="s">
        <v>8125</v>
      </c>
      <c r="H1529">
        <v>1</v>
      </c>
      <c r="I1529" t="s">
        <v>12575</v>
      </c>
    </row>
    <row r="1530" spans="1:9" x14ac:dyDescent="0.25">
      <c r="A1530" t="s">
        <v>8716</v>
      </c>
      <c r="B1530">
        <v>70108720</v>
      </c>
      <c r="C1530" t="s">
        <v>16</v>
      </c>
      <c r="D1530" t="s">
        <v>16</v>
      </c>
      <c r="E1530" t="s">
        <v>16</v>
      </c>
      <c r="F1530" t="s">
        <v>16</v>
      </c>
      <c r="G1530" t="s">
        <v>8125</v>
      </c>
      <c r="H1530">
        <v>1</v>
      </c>
      <c r="I1530" t="s">
        <v>12575</v>
      </c>
    </row>
    <row r="1531" spans="1:9" x14ac:dyDescent="0.25">
      <c r="A1531" t="s">
        <v>8757</v>
      </c>
      <c r="B1531">
        <v>70108720</v>
      </c>
      <c r="C1531" t="s">
        <v>16</v>
      </c>
      <c r="D1531" t="s">
        <v>16</v>
      </c>
      <c r="E1531" t="s">
        <v>16</v>
      </c>
      <c r="F1531" t="s">
        <v>16</v>
      </c>
      <c r="G1531" t="s">
        <v>8125</v>
      </c>
      <c r="H1531">
        <v>1</v>
      </c>
      <c r="I1531" t="s">
        <v>12575</v>
      </c>
    </row>
    <row r="1532" spans="1:9" x14ac:dyDescent="0.25">
      <c r="A1532" t="s">
        <v>8894</v>
      </c>
      <c r="B1532">
        <v>75577000</v>
      </c>
      <c r="C1532" t="s">
        <v>16</v>
      </c>
      <c r="D1532" t="s">
        <v>16</v>
      </c>
      <c r="E1532" t="s">
        <v>16</v>
      </c>
      <c r="F1532" t="s">
        <v>16</v>
      </c>
      <c r="G1532" t="s">
        <v>3759</v>
      </c>
      <c r="H1532">
        <v>1</v>
      </c>
      <c r="I1532" t="s">
        <v>4898</v>
      </c>
    </row>
    <row r="1533" spans="1:9" x14ac:dyDescent="0.25">
      <c r="A1533" t="s">
        <v>8898</v>
      </c>
      <c r="B1533">
        <v>75577000</v>
      </c>
      <c r="C1533" t="s">
        <v>16</v>
      </c>
      <c r="D1533" t="s">
        <v>16</v>
      </c>
      <c r="E1533" t="s">
        <v>16</v>
      </c>
      <c r="F1533" t="s">
        <v>16</v>
      </c>
      <c r="G1533" t="s">
        <v>3759</v>
      </c>
      <c r="H1533">
        <v>1</v>
      </c>
      <c r="I1533" t="s">
        <v>4898</v>
      </c>
    </row>
    <row r="1534" spans="1:9" x14ac:dyDescent="0.25">
      <c r="A1534" t="s">
        <v>8931</v>
      </c>
      <c r="B1534">
        <v>75577000</v>
      </c>
      <c r="C1534" t="s">
        <v>16</v>
      </c>
      <c r="D1534" t="s">
        <v>16</v>
      </c>
      <c r="E1534" t="s">
        <v>16</v>
      </c>
      <c r="F1534" t="s">
        <v>16</v>
      </c>
      <c r="G1534" t="s">
        <v>3759</v>
      </c>
      <c r="H1534">
        <v>1</v>
      </c>
      <c r="I1534" t="s">
        <v>4898</v>
      </c>
    </row>
    <row r="1535" spans="1:9" x14ac:dyDescent="0.25">
      <c r="A1535" t="s">
        <v>10364</v>
      </c>
      <c r="B1535">
        <v>63382222</v>
      </c>
      <c r="C1535" t="s">
        <v>16</v>
      </c>
      <c r="D1535" t="s">
        <v>16</v>
      </c>
      <c r="E1535" t="s">
        <v>16</v>
      </c>
      <c r="F1535" t="s">
        <v>16</v>
      </c>
      <c r="G1535" t="s">
        <v>10365</v>
      </c>
      <c r="H1535">
        <v>1</v>
      </c>
      <c r="I1535" t="s">
        <v>12616</v>
      </c>
    </row>
    <row r="1536" spans="1:9" x14ac:dyDescent="0.25">
      <c r="A1536" t="s">
        <v>8800</v>
      </c>
      <c r="B1536">
        <v>86560200</v>
      </c>
      <c r="C1536" t="s">
        <v>16</v>
      </c>
      <c r="D1536" t="s">
        <v>16</v>
      </c>
      <c r="E1536" t="s">
        <v>16</v>
      </c>
      <c r="F1536" t="s">
        <v>16</v>
      </c>
      <c r="G1536" t="s">
        <v>10432</v>
      </c>
      <c r="H1536">
        <v>3</v>
      </c>
      <c r="I1536" t="s">
        <v>12615</v>
      </c>
    </row>
    <row r="1537" spans="1:9" x14ac:dyDescent="0.25">
      <c r="A1537" t="s">
        <v>8800</v>
      </c>
      <c r="B1537">
        <v>70108720</v>
      </c>
      <c r="C1537" t="s">
        <v>16</v>
      </c>
      <c r="D1537" t="s">
        <v>16</v>
      </c>
      <c r="E1537" t="s">
        <v>16</v>
      </c>
      <c r="F1537" t="s">
        <v>16</v>
      </c>
      <c r="G1537" t="s">
        <v>8125</v>
      </c>
      <c r="H1537">
        <v>2</v>
      </c>
      <c r="I1537" t="s">
        <v>12575</v>
      </c>
    </row>
    <row r="1538" spans="1:9" x14ac:dyDescent="0.25">
      <c r="A1538" t="s">
        <v>8801</v>
      </c>
      <c r="B1538">
        <v>86560200</v>
      </c>
      <c r="C1538" t="s">
        <v>16</v>
      </c>
      <c r="D1538" t="s">
        <v>16</v>
      </c>
      <c r="E1538" t="s">
        <v>16</v>
      </c>
      <c r="F1538" t="s">
        <v>16</v>
      </c>
      <c r="G1538" t="s">
        <v>10432</v>
      </c>
      <c r="H1538">
        <v>3</v>
      </c>
      <c r="I1538" t="s">
        <v>12615</v>
      </c>
    </row>
    <row r="1539" spans="1:9" x14ac:dyDescent="0.25">
      <c r="A1539" t="s">
        <v>8801</v>
      </c>
      <c r="B1539">
        <v>70108720</v>
      </c>
      <c r="C1539" t="s">
        <v>16</v>
      </c>
      <c r="D1539" t="s">
        <v>16</v>
      </c>
      <c r="E1539" t="s">
        <v>16</v>
      </c>
      <c r="F1539" t="s">
        <v>16</v>
      </c>
      <c r="G1539" t="s">
        <v>8125</v>
      </c>
      <c r="H1539">
        <v>2</v>
      </c>
      <c r="I1539" t="s">
        <v>12575</v>
      </c>
    </row>
    <row r="1540" spans="1:9" x14ac:dyDescent="0.25">
      <c r="A1540" t="s">
        <v>8124</v>
      </c>
      <c r="B1540">
        <v>70108720</v>
      </c>
      <c r="C1540" t="s">
        <v>16</v>
      </c>
      <c r="D1540" t="s">
        <v>16</v>
      </c>
      <c r="E1540" t="s">
        <v>16</v>
      </c>
      <c r="F1540" t="s">
        <v>16</v>
      </c>
      <c r="G1540" t="s">
        <v>8125</v>
      </c>
      <c r="H1540">
        <v>1</v>
      </c>
      <c r="I1540" t="s">
        <v>12575</v>
      </c>
    </row>
    <row r="1541" spans="1:9" x14ac:dyDescent="0.25">
      <c r="A1541" t="s">
        <v>8126</v>
      </c>
      <c r="B1541">
        <v>70108720</v>
      </c>
      <c r="C1541" t="s">
        <v>16</v>
      </c>
      <c r="D1541" t="s">
        <v>16</v>
      </c>
      <c r="E1541" t="s">
        <v>16</v>
      </c>
      <c r="F1541" t="s">
        <v>16</v>
      </c>
      <c r="G1541" t="s">
        <v>8125</v>
      </c>
      <c r="H1541">
        <v>1</v>
      </c>
      <c r="I1541" t="s">
        <v>12575</v>
      </c>
    </row>
    <row r="1542" spans="1:9" x14ac:dyDescent="0.25">
      <c r="A1542" t="s">
        <v>10367</v>
      </c>
      <c r="B1542">
        <v>75577000</v>
      </c>
      <c r="C1542" t="s">
        <v>16</v>
      </c>
      <c r="D1542" t="s">
        <v>16</v>
      </c>
      <c r="E1542" t="s">
        <v>16</v>
      </c>
      <c r="F1542" t="s">
        <v>16</v>
      </c>
      <c r="G1542" t="s">
        <v>3759</v>
      </c>
      <c r="H1542">
        <v>1</v>
      </c>
      <c r="I1542" t="s">
        <v>4898</v>
      </c>
    </row>
    <row r="1543" spans="1:9" x14ac:dyDescent="0.25">
      <c r="A1543" t="s">
        <v>10612</v>
      </c>
      <c r="B1543">
        <v>63382222</v>
      </c>
      <c r="C1543" t="s">
        <v>16</v>
      </c>
      <c r="D1543" t="s">
        <v>16</v>
      </c>
      <c r="E1543" t="s">
        <v>16</v>
      </c>
      <c r="F1543" t="s">
        <v>16</v>
      </c>
      <c r="G1543" t="s">
        <v>10365</v>
      </c>
      <c r="H1543">
        <v>1</v>
      </c>
      <c r="I1543" t="s">
        <v>12616</v>
      </c>
    </row>
    <row r="1544" spans="1:9" x14ac:dyDescent="0.25">
      <c r="A1544" t="s">
        <v>10271</v>
      </c>
      <c r="B1544">
        <v>70108720</v>
      </c>
      <c r="C1544" t="s">
        <v>16</v>
      </c>
      <c r="D1544" t="s">
        <v>16</v>
      </c>
      <c r="E1544" t="s">
        <v>16</v>
      </c>
      <c r="F1544" t="s">
        <v>16</v>
      </c>
      <c r="G1544" t="s">
        <v>8125</v>
      </c>
      <c r="H1544">
        <v>1</v>
      </c>
      <c r="I1544" t="s">
        <v>12575</v>
      </c>
    </row>
    <row r="1545" spans="1:9" x14ac:dyDescent="0.25">
      <c r="A1545" t="s">
        <v>10283</v>
      </c>
      <c r="B1545">
        <v>75577000</v>
      </c>
      <c r="C1545" t="s">
        <v>16</v>
      </c>
      <c r="D1545" t="s">
        <v>16</v>
      </c>
      <c r="E1545" t="s">
        <v>16</v>
      </c>
      <c r="F1545" t="s">
        <v>16</v>
      </c>
      <c r="G1545" t="s">
        <v>3759</v>
      </c>
      <c r="H1545">
        <v>1</v>
      </c>
      <c r="I1545" t="s">
        <v>4898</v>
      </c>
    </row>
    <row r="1546" spans="1:9" x14ac:dyDescent="0.25">
      <c r="A1546" t="s">
        <v>10285</v>
      </c>
      <c r="B1546">
        <v>70108720</v>
      </c>
      <c r="C1546" t="s">
        <v>16</v>
      </c>
      <c r="D1546" t="s">
        <v>16</v>
      </c>
      <c r="E1546" t="s">
        <v>16</v>
      </c>
      <c r="F1546" t="s">
        <v>16</v>
      </c>
      <c r="G1546" t="s">
        <v>8125</v>
      </c>
      <c r="H1546">
        <v>1</v>
      </c>
      <c r="I1546" t="s">
        <v>12575</v>
      </c>
    </row>
    <row r="1547" spans="1:9" x14ac:dyDescent="0.25">
      <c r="A1547" t="s">
        <v>10810</v>
      </c>
      <c r="B1547">
        <v>70108720</v>
      </c>
      <c r="C1547" t="s">
        <v>16</v>
      </c>
      <c r="D1547" t="s">
        <v>16</v>
      </c>
      <c r="E1547" t="s">
        <v>16</v>
      </c>
      <c r="F1547" t="s">
        <v>16</v>
      </c>
      <c r="G1547" t="s">
        <v>8125</v>
      </c>
      <c r="H1547">
        <v>1</v>
      </c>
      <c r="I1547" t="s">
        <v>12575</v>
      </c>
    </row>
    <row r="1548" spans="1:9" x14ac:dyDescent="0.25">
      <c r="A1548" t="s">
        <v>10964</v>
      </c>
      <c r="B1548">
        <v>70108720</v>
      </c>
      <c r="C1548" t="s">
        <v>16</v>
      </c>
      <c r="D1548" t="s">
        <v>16</v>
      </c>
      <c r="E1548" t="s">
        <v>16</v>
      </c>
      <c r="F1548" t="s">
        <v>16</v>
      </c>
      <c r="G1548" t="s">
        <v>8125</v>
      </c>
      <c r="H1548">
        <v>1</v>
      </c>
      <c r="I1548" t="s">
        <v>12575</v>
      </c>
    </row>
    <row r="1549" spans="1:9" x14ac:dyDescent="0.25">
      <c r="A1549" t="s">
        <v>11826</v>
      </c>
      <c r="B1549">
        <v>70108720</v>
      </c>
      <c r="C1549" t="s">
        <v>16</v>
      </c>
      <c r="D1549" t="s">
        <v>16</v>
      </c>
      <c r="E1549" t="s">
        <v>16</v>
      </c>
      <c r="F1549" t="s">
        <v>16</v>
      </c>
      <c r="G1549" t="s">
        <v>8125</v>
      </c>
      <c r="H1549">
        <v>1</v>
      </c>
      <c r="I1549" t="s">
        <v>12575</v>
      </c>
    </row>
    <row r="1550" spans="1:9" x14ac:dyDescent="0.25">
      <c r="A1550" t="s">
        <v>11816</v>
      </c>
      <c r="B1550">
        <v>70108720</v>
      </c>
      <c r="C1550" t="s">
        <v>16</v>
      </c>
      <c r="D1550" t="s">
        <v>16</v>
      </c>
      <c r="E1550" t="s">
        <v>16</v>
      </c>
      <c r="F1550" t="s">
        <v>16</v>
      </c>
      <c r="G1550" t="s">
        <v>8125</v>
      </c>
      <c r="H1550">
        <v>1</v>
      </c>
      <c r="I1550" t="s">
        <v>12575</v>
      </c>
    </row>
    <row r="1551" spans="1:9" x14ac:dyDescent="0.25">
      <c r="A1551" t="s">
        <v>10328</v>
      </c>
      <c r="B1551">
        <v>75577000</v>
      </c>
      <c r="C1551" t="s">
        <v>16</v>
      </c>
      <c r="D1551" t="s">
        <v>16</v>
      </c>
      <c r="E1551" t="s">
        <v>16</v>
      </c>
      <c r="F1551" t="s">
        <v>16</v>
      </c>
      <c r="G1551" t="s">
        <v>3759</v>
      </c>
      <c r="H1551">
        <v>1</v>
      </c>
      <c r="I1551" t="s">
        <v>4898</v>
      </c>
    </row>
    <row r="1552" spans="1:9" x14ac:dyDescent="0.25">
      <c r="A1552" t="s">
        <v>10320</v>
      </c>
      <c r="B1552">
        <v>70108720</v>
      </c>
      <c r="C1552" t="s">
        <v>16</v>
      </c>
      <c r="D1552" t="s">
        <v>16</v>
      </c>
      <c r="E1552" t="s">
        <v>16</v>
      </c>
      <c r="F1552" t="s">
        <v>16</v>
      </c>
      <c r="G1552" t="s">
        <v>8125</v>
      </c>
      <c r="H1552">
        <v>1</v>
      </c>
      <c r="I1552" t="s">
        <v>12575</v>
      </c>
    </row>
    <row r="1553" spans="1:9" x14ac:dyDescent="0.25">
      <c r="A1553" t="s">
        <v>10339</v>
      </c>
      <c r="B1553">
        <v>70108720</v>
      </c>
      <c r="C1553" t="s">
        <v>16</v>
      </c>
      <c r="D1553" t="s">
        <v>16</v>
      </c>
      <c r="E1553" t="s">
        <v>16</v>
      </c>
      <c r="F1553" t="s">
        <v>16</v>
      </c>
      <c r="G1553" t="s">
        <v>8125</v>
      </c>
      <c r="H1553">
        <v>1</v>
      </c>
      <c r="I1553" t="s">
        <v>12575</v>
      </c>
    </row>
    <row r="1554" spans="1:9" x14ac:dyDescent="0.25">
      <c r="A1554" t="s">
        <v>10321</v>
      </c>
      <c r="B1554">
        <v>70108720</v>
      </c>
      <c r="C1554" t="s">
        <v>16</v>
      </c>
      <c r="D1554" t="s">
        <v>16</v>
      </c>
      <c r="E1554" t="s">
        <v>16</v>
      </c>
      <c r="F1554" t="s">
        <v>16</v>
      </c>
      <c r="G1554" t="s">
        <v>8125</v>
      </c>
      <c r="H1554">
        <v>1</v>
      </c>
      <c r="I1554" t="s">
        <v>12575</v>
      </c>
    </row>
    <row r="1555" spans="1:9" x14ac:dyDescent="0.25">
      <c r="A1555" t="s">
        <v>10331</v>
      </c>
      <c r="B1555">
        <v>70108720</v>
      </c>
      <c r="C1555" t="s">
        <v>16</v>
      </c>
      <c r="D1555" t="s">
        <v>16</v>
      </c>
      <c r="E1555" t="s">
        <v>16</v>
      </c>
      <c r="F1555" t="s">
        <v>16</v>
      </c>
      <c r="G1555" t="s">
        <v>8125</v>
      </c>
      <c r="H1555">
        <v>1</v>
      </c>
      <c r="I1555" t="s">
        <v>12575</v>
      </c>
    </row>
    <row r="1556" spans="1:9" x14ac:dyDescent="0.25">
      <c r="A1556" t="s">
        <v>10335</v>
      </c>
      <c r="B1556">
        <v>75577000</v>
      </c>
      <c r="C1556" t="s">
        <v>16</v>
      </c>
      <c r="D1556" t="s">
        <v>16</v>
      </c>
      <c r="E1556" t="s">
        <v>16</v>
      </c>
      <c r="F1556" t="s">
        <v>16</v>
      </c>
      <c r="G1556" t="s">
        <v>3759</v>
      </c>
      <c r="H1556">
        <v>1</v>
      </c>
      <c r="I1556" t="s">
        <v>4898</v>
      </c>
    </row>
    <row r="1557" spans="1:9" x14ac:dyDescent="0.25">
      <c r="A1557" t="s">
        <v>10336</v>
      </c>
      <c r="B1557">
        <v>70108720</v>
      </c>
      <c r="C1557" t="s">
        <v>16</v>
      </c>
      <c r="D1557" t="s">
        <v>16</v>
      </c>
      <c r="E1557" t="s">
        <v>16</v>
      </c>
      <c r="F1557" t="s">
        <v>16</v>
      </c>
      <c r="G1557" t="s">
        <v>8125</v>
      </c>
      <c r="H1557">
        <v>1</v>
      </c>
      <c r="I1557" t="s">
        <v>12575</v>
      </c>
    </row>
    <row r="1558" spans="1:9" x14ac:dyDescent="0.25">
      <c r="A1558" t="s">
        <v>10338</v>
      </c>
      <c r="B1558">
        <v>74842524</v>
      </c>
      <c r="C1558" t="s">
        <v>16</v>
      </c>
      <c r="D1558" t="s">
        <v>16</v>
      </c>
      <c r="E1558" t="s">
        <v>16</v>
      </c>
      <c r="F1558" t="s">
        <v>16</v>
      </c>
      <c r="G1558" t="s">
        <v>6414</v>
      </c>
      <c r="H1558">
        <v>1</v>
      </c>
      <c r="I1558" t="s">
        <v>6556</v>
      </c>
    </row>
    <row r="1559" spans="1:9" x14ac:dyDescent="0.25">
      <c r="A1559" t="s">
        <v>10347</v>
      </c>
      <c r="B1559">
        <v>74842524</v>
      </c>
      <c r="C1559" t="s">
        <v>16</v>
      </c>
      <c r="D1559" t="s">
        <v>16</v>
      </c>
      <c r="E1559" t="s">
        <v>16</v>
      </c>
      <c r="F1559" t="s">
        <v>16</v>
      </c>
      <c r="G1559" t="s">
        <v>6414</v>
      </c>
      <c r="H1559">
        <v>1</v>
      </c>
      <c r="I1559" t="s">
        <v>6556</v>
      </c>
    </row>
    <row r="1560" spans="1:9" x14ac:dyDescent="0.25">
      <c r="A1560" t="s">
        <v>10348</v>
      </c>
      <c r="B1560">
        <v>74842524</v>
      </c>
      <c r="C1560" t="s">
        <v>16</v>
      </c>
      <c r="D1560" t="s">
        <v>16</v>
      </c>
      <c r="E1560" t="s">
        <v>16</v>
      </c>
      <c r="F1560" t="s">
        <v>16</v>
      </c>
      <c r="G1560" t="s">
        <v>6414</v>
      </c>
      <c r="H1560">
        <v>1</v>
      </c>
      <c r="I1560" t="s">
        <v>6556</v>
      </c>
    </row>
    <row r="1561" spans="1:9" x14ac:dyDescent="0.25">
      <c r="A1561" t="s">
        <v>10341</v>
      </c>
      <c r="B1561">
        <v>74842524</v>
      </c>
      <c r="C1561" t="s">
        <v>16</v>
      </c>
      <c r="D1561" t="s">
        <v>16</v>
      </c>
      <c r="E1561" t="s">
        <v>16</v>
      </c>
      <c r="F1561" t="s">
        <v>16</v>
      </c>
      <c r="G1561" t="s">
        <v>6414</v>
      </c>
      <c r="H1561">
        <v>1</v>
      </c>
      <c r="I1561" t="s">
        <v>6556</v>
      </c>
    </row>
    <row r="1562" spans="1:9" x14ac:dyDescent="0.25">
      <c r="A1562" t="s">
        <v>10352</v>
      </c>
      <c r="B1562">
        <v>74842524</v>
      </c>
      <c r="C1562" t="s">
        <v>16</v>
      </c>
      <c r="D1562" t="s">
        <v>16</v>
      </c>
      <c r="E1562" t="s">
        <v>16</v>
      </c>
      <c r="F1562" t="s">
        <v>16</v>
      </c>
      <c r="G1562" t="s">
        <v>6414</v>
      </c>
      <c r="H1562">
        <v>1</v>
      </c>
      <c r="I1562" t="s">
        <v>6556</v>
      </c>
    </row>
    <row r="1563" spans="1:9" x14ac:dyDescent="0.25">
      <c r="A1563" t="s">
        <v>11079</v>
      </c>
      <c r="B1563">
        <v>70108720</v>
      </c>
      <c r="C1563" t="s">
        <v>16</v>
      </c>
      <c r="D1563" t="s">
        <v>16</v>
      </c>
      <c r="E1563" t="s">
        <v>16</v>
      </c>
      <c r="F1563" t="s">
        <v>16</v>
      </c>
      <c r="G1563" t="s">
        <v>8125</v>
      </c>
      <c r="H1563">
        <v>1</v>
      </c>
      <c r="I1563" t="s">
        <v>12575</v>
      </c>
    </row>
    <row r="1564" spans="1:9" x14ac:dyDescent="0.25">
      <c r="A1564" t="s">
        <v>11085</v>
      </c>
      <c r="B1564">
        <v>70108720</v>
      </c>
      <c r="C1564" t="s">
        <v>16</v>
      </c>
      <c r="D1564" t="s">
        <v>16</v>
      </c>
      <c r="E1564" t="s">
        <v>16</v>
      </c>
      <c r="F1564" t="s">
        <v>16</v>
      </c>
      <c r="G1564" t="s">
        <v>8125</v>
      </c>
      <c r="H1564">
        <v>1</v>
      </c>
      <c r="I1564" t="s">
        <v>12575</v>
      </c>
    </row>
    <row r="1565" spans="1:9" x14ac:dyDescent="0.25">
      <c r="A1565" t="s">
        <v>10622</v>
      </c>
      <c r="B1565">
        <v>86439632</v>
      </c>
      <c r="C1565" t="s">
        <v>16</v>
      </c>
      <c r="D1565" t="s">
        <v>16</v>
      </c>
      <c r="E1565" t="s">
        <v>16</v>
      </c>
      <c r="F1565" t="s">
        <v>16</v>
      </c>
      <c r="G1565" t="s">
        <v>3929</v>
      </c>
      <c r="H1565">
        <v>1</v>
      </c>
      <c r="I1565" t="s">
        <v>4893</v>
      </c>
    </row>
    <row r="1566" spans="1:9" x14ac:dyDescent="0.25">
      <c r="A1566" t="s">
        <v>10620</v>
      </c>
      <c r="B1566">
        <v>86439632</v>
      </c>
      <c r="C1566" t="s">
        <v>16</v>
      </c>
      <c r="D1566" t="s">
        <v>16</v>
      </c>
      <c r="E1566" t="s">
        <v>16</v>
      </c>
      <c r="F1566" t="s">
        <v>16</v>
      </c>
      <c r="G1566" t="s">
        <v>3929</v>
      </c>
      <c r="H1566">
        <v>1</v>
      </c>
      <c r="I1566" t="s">
        <v>4893</v>
      </c>
    </row>
    <row r="1567" spans="1:9" x14ac:dyDescent="0.25">
      <c r="A1567" t="s">
        <v>11131</v>
      </c>
      <c r="B1567">
        <v>70108720</v>
      </c>
      <c r="C1567" t="s">
        <v>16</v>
      </c>
      <c r="D1567" t="s">
        <v>16</v>
      </c>
      <c r="E1567" t="s">
        <v>16</v>
      </c>
      <c r="F1567" t="s">
        <v>16</v>
      </c>
      <c r="G1567" t="s">
        <v>8125</v>
      </c>
      <c r="H1567">
        <v>1</v>
      </c>
      <c r="I1567" t="s">
        <v>12575</v>
      </c>
    </row>
    <row r="1568" spans="1:9" x14ac:dyDescent="0.25">
      <c r="A1568" t="s">
        <v>11132</v>
      </c>
      <c r="B1568">
        <v>70108720</v>
      </c>
      <c r="C1568" t="s">
        <v>16</v>
      </c>
      <c r="D1568" t="s">
        <v>16</v>
      </c>
      <c r="E1568" t="s">
        <v>16</v>
      </c>
      <c r="F1568" t="s">
        <v>16</v>
      </c>
      <c r="G1568" t="s">
        <v>8125</v>
      </c>
      <c r="H1568">
        <v>1</v>
      </c>
      <c r="I1568" t="s">
        <v>12575</v>
      </c>
    </row>
    <row r="1569" spans="1:9" x14ac:dyDescent="0.25">
      <c r="A1569" t="s">
        <v>11522</v>
      </c>
      <c r="B1569">
        <v>75577000</v>
      </c>
      <c r="C1569" t="s">
        <v>16</v>
      </c>
      <c r="D1569" t="s">
        <v>16</v>
      </c>
      <c r="E1569" t="s">
        <v>16</v>
      </c>
      <c r="F1569" t="s">
        <v>16</v>
      </c>
      <c r="G1569" t="s">
        <v>3759</v>
      </c>
      <c r="H1569">
        <v>1</v>
      </c>
      <c r="I1569" t="s">
        <v>4898</v>
      </c>
    </row>
    <row r="1570" spans="1:9" x14ac:dyDescent="0.25">
      <c r="A1570" t="s">
        <v>11523</v>
      </c>
      <c r="B1570">
        <v>75577000</v>
      </c>
      <c r="C1570" t="s">
        <v>16</v>
      </c>
      <c r="D1570" t="s">
        <v>16</v>
      </c>
      <c r="E1570" t="s">
        <v>16</v>
      </c>
      <c r="F1570" t="s">
        <v>16</v>
      </c>
      <c r="G1570" t="s">
        <v>3759</v>
      </c>
      <c r="H1570">
        <v>1</v>
      </c>
      <c r="I1570" t="s">
        <v>4898</v>
      </c>
    </row>
    <row r="1571" spans="1:9" x14ac:dyDescent="0.25">
      <c r="A1571" t="s">
        <v>11524</v>
      </c>
      <c r="B1571">
        <v>70108720</v>
      </c>
      <c r="C1571" t="s">
        <v>16</v>
      </c>
      <c r="D1571" t="s">
        <v>16</v>
      </c>
      <c r="E1571" t="s">
        <v>16</v>
      </c>
      <c r="F1571" t="s">
        <v>16</v>
      </c>
      <c r="G1571" t="s">
        <v>8125</v>
      </c>
      <c r="H1571">
        <v>1</v>
      </c>
      <c r="I1571" t="s">
        <v>12575</v>
      </c>
    </row>
    <row r="1572" spans="1:9" x14ac:dyDescent="0.25">
      <c r="A1572" t="s">
        <v>11525</v>
      </c>
      <c r="B1572">
        <v>70108720</v>
      </c>
      <c r="C1572" t="s">
        <v>16</v>
      </c>
      <c r="D1572" t="s">
        <v>16</v>
      </c>
      <c r="E1572" t="s">
        <v>16</v>
      </c>
      <c r="F1572" t="s">
        <v>16</v>
      </c>
      <c r="G1572" t="s">
        <v>8125</v>
      </c>
      <c r="H1572">
        <v>1</v>
      </c>
      <c r="I1572" t="s">
        <v>12575</v>
      </c>
    </row>
    <row r="1573" spans="1:9" x14ac:dyDescent="0.25">
      <c r="A1573" t="s">
        <v>10631</v>
      </c>
      <c r="B1573">
        <v>70108720</v>
      </c>
      <c r="C1573" t="s">
        <v>16</v>
      </c>
      <c r="D1573" t="s">
        <v>16</v>
      </c>
      <c r="E1573" t="s">
        <v>16</v>
      </c>
      <c r="F1573" t="s">
        <v>16</v>
      </c>
      <c r="G1573" t="s">
        <v>8125</v>
      </c>
      <c r="H1573">
        <v>1</v>
      </c>
      <c r="I1573" t="s">
        <v>12575</v>
      </c>
    </row>
    <row r="1574" spans="1:9" x14ac:dyDescent="0.25">
      <c r="A1574" t="s">
        <v>10634</v>
      </c>
      <c r="B1574">
        <v>70108720</v>
      </c>
      <c r="C1574" t="s">
        <v>16</v>
      </c>
      <c r="D1574" t="s">
        <v>16</v>
      </c>
      <c r="E1574" t="s">
        <v>16</v>
      </c>
      <c r="F1574" t="s">
        <v>16</v>
      </c>
      <c r="G1574" t="s">
        <v>8125</v>
      </c>
      <c r="H1574">
        <v>1</v>
      </c>
      <c r="I1574" t="s">
        <v>12575</v>
      </c>
    </row>
    <row r="1575" spans="1:9" x14ac:dyDescent="0.25">
      <c r="A1575" t="s">
        <v>10632</v>
      </c>
      <c r="B1575">
        <v>70108720</v>
      </c>
      <c r="C1575" t="s">
        <v>16</v>
      </c>
      <c r="D1575" t="s">
        <v>16</v>
      </c>
      <c r="E1575" t="s">
        <v>16</v>
      </c>
      <c r="F1575" t="s">
        <v>16</v>
      </c>
      <c r="G1575" t="s">
        <v>8125</v>
      </c>
      <c r="H1575">
        <v>1</v>
      </c>
      <c r="I1575" t="s">
        <v>12575</v>
      </c>
    </row>
    <row r="1576" spans="1:9" x14ac:dyDescent="0.25">
      <c r="A1576" t="s">
        <v>11510</v>
      </c>
      <c r="B1576">
        <v>70108720</v>
      </c>
      <c r="C1576" t="s">
        <v>16</v>
      </c>
      <c r="D1576" t="s">
        <v>16</v>
      </c>
      <c r="E1576" t="s">
        <v>16</v>
      </c>
      <c r="F1576" t="s">
        <v>16</v>
      </c>
      <c r="G1576" t="s">
        <v>8125</v>
      </c>
      <c r="H1576">
        <v>1</v>
      </c>
      <c r="I1576" t="s">
        <v>12575</v>
      </c>
    </row>
    <row r="1577" spans="1:9" x14ac:dyDescent="0.25">
      <c r="A1577" t="s">
        <v>11350</v>
      </c>
      <c r="B1577">
        <v>63382222</v>
      </c>
      <c r="C1577" t="s">
        <v>16</v>
      </c>
      <c r="D1577" t="s">
        <v>16</v>
      </c>
      <c r="E1577" t="s">
        <v>16</v>
      </c>
      <c r="F1577" t="s">
        <v>16</v>
      </c>
      <c r="G1577" t="s">
        <v>10365</v>
      </c>
      <c r="H1577">
        <v>1</v>
      </c>
      <c r="I1577" t="s">
        <v>12616</v>
      </c>
    </row>
    <row r="1578" spans="1:9" x14ac:dyDescent="0.25">
      <c r="A1578" t="s">
        <v>11349</v>
      </c>
      <c r="B1578">
        <v>63382222</v>
      </c>
      <c r="C1578" t="s">
        <v>16</v>
      </c>
      <c r="D1578" t="s">
        <v>16</v>
      </c>
      <c r="E1578" t="s">
        <v>16</v>
      </c>
      <c r="F1578" t="s">
        <v>16</v>
      </c>
      <c r="G1578" t="s">
        <v>10365</v>
      </c>
      <c r="H1578">
        <v>1</v>
      </c>
      <c r="I1578" t="s">
        <v>12616</v>
      </c>
    </row>
    <row r="1579" spans="1:9" x14ac:dyDescent="0.25">
      <c r="A1579" t="s">
        <v>11357</v>
      </c>
      <c r="B1579">
        <v>63382222</v>
      </c>
      <c r="C1579" t="s">
        <v>16</v>
      </c>
      <c r="D1579" t="s">
        <v>16</v>
      </c>
      <c r="E1579" t="s">
        <v>16</v>
      </c>
      <c r="F1579" t="s">
        <v>16</v>
      </c>
      <c r="G1579" t="s">
        <v>10365</v>
      </c>
      <c r="H1579">
        <v>1</v>
      </c>
      <c r="I1579" t="s">
        <v>12616</v>
      </c>
    </row>
    <row r="1580" spans="1:9" x14ac:dyDescent="0.25">
      <c r="A1580" t="s">
        <v>11358</v>
      </c>
      <c r="B1580">
        <v>63382222</v>
      </c>
      <c r="C1580" t="s">
        <v>16</v>
      </c>
      <c r="D1580" t="s">
        <v>16</v>
      </c>
      <c r="E1580" t="s">
        <v>16</v>
      </c>
      <c r="F1580" t="s">
        <v>16</v>
      </c>
      <c r="G1580" t="s">
        <v>10365</v>
      </c>
      <c r="H1580">
        <v>1</v>
      </c>
      <c r="I1580" t="s">
        <v>12616</v>
      </c>
    </row>
    <row r="1581" spans="1:9" x14ac:dyDescent="0.25">
      <c r="A1581" t="s">
        <v>11361</v>
      </c>
      <c r="B1581">
        <v>63382222</v>
      </c>
      <c r="C1581" t="s">
        <v>16</v>
      </c>
      <c r="D1581" t="s">
        <v>16</v>
      </c>
      <c r="E1581" t="s">
        <v>16</v>
      </c>
      <c r="F1581" t="s">
        <v>16</v>
      </c>
      <c r="G1581" t="s">
        <v>10365</v>
      </c>
      <c r="H1581">
        <v>1</v>
      </c>
      <c r="I1581" t="s">
        <v>12616</v>
      </c>
    </row>
    <row r="1582" spans="1:9" x14ac:dyDescent="0.25">
      <c r="A1582" t="s">
        <v>11362</v>
      </c>
      <c r="B1582">
        <v>63382222</v>
      </c>
      <c r="C1582" t="s">
        <v>16</v>
      </c>
      <c r="D1582" t="s">
        <v>16</v>
      </c>
      <c r="E1582" t="s">
        <v>16</v>
      </c>
      <c r="F1582" t="s">
        <v>16</v>
      </c>
      <c r="G1582" t="s">
        <v>10365</v>
      </c>
      <c r="H1582">
        <v>1</v>
      </c>
      <c r="I1582" t="s">
        <v>12616</v>
      </c>
    </row>
    <row r="1583" spans="1:9" x14ac:dyDescent="0.25">
      <c r="A1583" t="s">
        <v>11360</v>
      </c>
      <c r="B1583">
        <v>63382222</v>
      </c>
      <c r="C1583" t="s">
        <v>16</v>
      </c>
      <c r="D1583" t="s">
        <v>16</v>
      </c>
      <c r="E1583" t="s">
        <v>16</v>
      </c>
      <c r="F1583" t="s">
        <v>16</v>
      </c>
      <c r="G1583" t="s">
        <v>10365</v>
      </c>
      <c r="H1583">
        <v>1</v>
      </c>
      <c r="I1583" t="s">
        <v>12616</v>
      </c>
    </row>
    <row r="1584" spans="1:9" x14ac:dyDescent="0.25">
      <c r="A1584" t="s">
        <v>11715</v>
      </c>
      <c r="B1584">
        <v>70108720</v>
      </c>
      <c r="C1584" t="s">
        <v>16</v>
      </c>
      <c r="D1584" t="s">
        <v>16</v>
      </c>
      <c r="E1584" t="s">
        <v>16</v>
      </c>
      <c r="F1584" t="s">
        <v>16</v>
      </c>
      <c r="G1584" t="s">
        <v>8125</v>
      </c>
      <c r="H1584">
        <v>1</v>
      </c>
      <c r="I1584" t="s">
        <v>12575</v>
      </c>
    </row>
    <row r="1585" spans="1:9" x14ac:dyDescent="0.25">
      <c r="A1585" t="s">
        <v>11138</v>
      </c>
      <c r="B1585">
        <v>75577000</v>
      </c>
      <c r="C1585" t="s">
        <v>16</v>
      </c>
      <c r="D1585" t="s">
        <v>16</v>
      </c>
      <c r="E1585" t="s">
        <v>16</v>
      </c>
      <c r="F1585" t="s">
        <v>16</v>
      </c>
      <c r="G1585" t="s">
        <v>3759</v>
      </c>
      <c r="H1585">
        <v>1</v>
      </c>
      <c r="I1585" t="s">
        <v>4898</v>
      </c>
    </row>
    <row r="1586" spans="1:9" x14ac:dyDescent="0.25">
      <c r="A1586" t="s">
        <v>11140</v>
      </c>
      <c r="B1586">
        <v>75577000</v>
      </c>
      <c r="C1586" t="s">
        <v>16</v>
      </c>
      <c r="D1586" t="s">
        <v>16</v>
      </c>
      <c r="E1586" t="s">
        <v>16</v>
      </c>
      <c r="F1586" t="s">
        <v>16</v>
      </c>
      <c r="G1586" t="s">
        <v>3759</v>
      </c>
      <c r="H1586">
        <v>1</v>
      </c>
      <c r="I1586" t="s">
        <v>4898</v>
      </c>
    </row>
    <row r="1587" spans="1:9" x14ac:dyDescent="0.25">
      <c r="A1587" t="s">
        <v>11141</v>
      </c>
      <c r="B1587">
        <v>75577000</v>
      </c>
      <c r="C1587" t="s">
        <v>16</v>
      </c>
      <c r="D1587" t="s">
        <v>16</v>
      </c>
      <c r="E1587" t="s">
        <v>16</v>
      </c>
      <c r="F1587" t="s">
        <v>16</v>
      </c>
      <c r="G1587" t="s">
        <v>3759</v>
      </c>
      <c r="H1587">
        <v>1</v>
      </c>
      <c r="I1587" t="s">
        <v>4898</v>
      </c>
    </row>
    <row r="1588" spans="1:9" x14ac:dyDescent="0.25">
      <c r="A1588" t="s">
        <v>11016</v>
      </c>
      <c r="B1588">
        <v>75577000</v>
      </c>
      <c r="C1588" t="s">
        <v>16</v>
      </c>
      <c r="D1588" t="s">
        <v>16</v>
      </c>
      <c r="E1588" t="s">
        <v>16</v>
      </c>
      <c r="F1588" t="s">
        <v>16</v>
      </c>
      <c r="G1588" t="s">
        <v>3759</v>
      </c>
      <c r="H1588">
        <v>1</v>
      </c>
      <c r="I1588" t="s">
        <v>4898</v>
      </c>
    </row>
    <row r="1589" spans="1:9" x14ac:dyDescent="0.25">
      <c r="A1589" t="s">
        <v>11148</v>
      </c>
      <c r="B1589">
        <v>70108720</v>
      </c>
      <c r="C1589" t="s">
        <v>16</v>
      </c>
      <c r="D1589" t="s">
        <v>16</v>
      </c>
      <c r="E1589" t="s">
        <v>16</v>
      </c>
      <c r="F1589" t="s">
        <v>16</v>
      </c>
      <c r="G1589" t="s">
        <v>8125</v>
      </c>
      <c r="H1589">
        <v>1</v>
      </c>
      <c r="I1589" t="s">
        <v>12575</v>
      </c>
    </row>
    <row r="1590" spans="1:9" x14ac:dyDescent="0.25">
      <c r="A1590" t="s">
        <v>11630</v>
      </c>
      <c r="B1590">
        <v>70108720</v>
      </c>
      <c r="C1590" t="s">
        <v>16</v>
      </c>
      <c r="D1590" t="s">
        <v>16</v>
      </c>
      <c r="E1590" t="s">
        <v>16</v>
      </c>
      <c r="F1590" t="s">
        <v>16</v>
      </c>
      <c r="G1590" t="s">
        <v>8125</v>
      </c>
      <c r="H1590">
        <v>1</v>
      </c>
      <c r="I1590" t="s">
        <v>12575</v>
      </c>
    </row>
    <row r="1591" spans="1:9" x14ac:dyDescent="0.25">
      <c r="A1591" t="s">
        <v>11801</v>
      </c>
      <c r="B1591">
        <v>70108720</v>
      </c>
      <c r="C1591" t="s">
        <v>16</v>
      </c>
      <c r="D1591" t="s">
        <v>16</v>
      </c>
      <c r="E1591" t="s">
        <v>16</v>
      </c>
      <c r="F1591" t="s">
        <v>16</v>
      </c>
      <c r="G1591" t="s">
        <v>8125</v>
      </c>
      <c r="H1591">
        <v>1</v>
      </c>
      <c r="I1591" t="s">
        <v>12575</v>
      </c>
    </row>
    <row r="1592" spans="1:9" x14ac:dyDescent="0.25">
      <c r="A1592" t="s">
        <v>11840</v>
      </c>
      <c r="B1592">
        <v>70108720</v>
      </c>
      <c r="C1592" t="s">
        <v>16</v>
      </c>
      <c r="D1592" t="s">
        <v>16</v>
      </c>
      <c r="E1592" t="s">
        <v>16</v>
      </c>
      <c r="F1592" t="s">
        <v>16</v>
      </c>
      <c r="G1592" t="s">
        <v>8125</v>
      </c>
      <c r="H1592">
        <v>1</v>
      </c>
      <c r="I1592" t="s">
        <v>12575</v>
      </c>
    </row>
    <row r="1593" spans="1:9" x14ac:dyDescent="0.25">
      <c r="A1593" t="s">
        <v>11841</v>
      </c>
      <c r="B1593">
        <v>70108720</v>
      </c>
      <c r="C1593" t="s">
        <v>16</v>
      </c>
      <c r="D1593" t="s">
        <v>16</v>
      </c>
      <c r="E1593" t="s">
        <v>16</v>
      </c>
      <c r="F1593" t="s">
        <v>16</v>
      </c>
      <c r="G1593" t="s">
        <v>8125</v>
      </c>
      <c r="H1593">
        <v>1</v>
      </c>
      <c r="I1593" t="s">
        <v>12575</v>
      </c>
    </row>
    <row r="1594" spans="1:9" x14ac:dyDescent="0.25">
      <c r="A1594" t="s">
        <v>11842</v>
      </c>
      <c r="B1594">
        <v>70108720</v>
      </c>
      <c r="C1594" t="s">
        <v>16</v>
      </c>
      <c r="D1594" t="s">
        <v>16</v>
      </c>
      <c r="E1594" t="s">
        <v>16</v>
      </c>
      <c r="F1594" t="s">
        <v>16</v>
      </c>
      <c r="G1594" t="s">
        <v>8125</v>
      </c>
      <c r="H1594">
        <v>1</v>
      </c>
      <c r="I1594" t="s">
        <v>12575</v>
      </c>
    </row>
    <row r="1595" spans="1:9" x14ac:dyDescent="0.25">
      <c r="A1595" t="s">
        <v>11843</v>
      </c>
      <c r="B1595">
        <v>70108720</v>
      </c>
      <c r="C1595" t="s">
        <v>16</v>
      </c>
      <c r="D1595" t="s">
        <v>16</v>
      </c>
      <c r="E1595" t="s">
        <v>16</v>
      </c>
      <c r="F1595" t="s">
        <v>16</v>
      </c>
      <c r="G1595" t="s">
        <v>8125</v>
      </c>
      <c r="H1595">
        <v>1</v>
      </c>
      <c r="I1595" t="s">
        <v>12575</v>
      </c>
    </row>
    <row r="1596" spans="1:9" x14ac:dyDescent="0.25">
      <c r="A1596" t="s">
        <v>10639</v>
      </c>
      <c r="B1596">
        <v>70108720</v>
      </c>
      <c r="C1596" t="s">
        <v>16</v>
      </c>
      <c r="D1596" t="s">
        <v>16</v>
      </c>
      <c r="E1596" t="s">
        <v>16</v>
      </c>
      <c r="F1596" t="s">
        <v>16</v>
      </c>
      <c r="G1596" t="s">
        <v>8125</v>
      </c>
      <c r="H1596">
        <v>1</v>
      </c>
      <c r="I1596" t="s">
        <v>12575</v>
      </c>
    </row>
    <row r="1597" spans="1:9" x14ac:dyDescent="0.25">
      <c r="A1597" t="s">
        <v>10640</v>
      </c>
      <c r="B1597">
        <v>70108720</v>
      </c>
      <c r="C1597" t="s">
        <v>16</v>
      </c>
      <c r="D1597" t="s">
        <v>16</v>
      </c>
      <c r="E1597" t="s">
        <v>16</v>
      </c>
      <c r="F1597" t="s">
        <v>16</v>
      </c>
      <c r="G1597" t="s">
        <v>8125</v>
      </c>
      <c r="H1597">
        <v>1</v>
      </c>
      <c r="I1597" t="s">
        <v>12575</v>
      </c>
    </row>
    <row r="1598" spans="1:9" x14ac:dyDescent="0.25">
      <c r="A1598" t="s">
        <v>11549</v>
      </c>
      <c r="B1598">
        <v>70108720</v>
      </c>
      <c r="C1598" t="s">
        <v>16</v>
      </c>
      <c r="D1598" t="s">
        <v>16</v>
      </c>
      <c r="E1598" t="s">
        <v>16</v>
      </c>
      <c r="F1598" t="s">
        <v>16</v>
      </c>
      <c r="G1598" t="s">
        <v>8125</v>
      </c>
      <c r="H1598">
        <v>1</v>
      </c>
      <c r="I1598" t="s">
        <v>12575</v>
      </c>
    </row>
    <row r="1599" spans="1:9" x14ac:dyDescent="0.25">
      <c r="A1599" t="s">
        <v>11545</v>
      </c>
      <c r="B1599">
        <v>70108720</v>
      </c>
      <c r="C1599" t="s">
        <v>16</v>
      </c>
      <c r="D1599" t="s">
        <v>16</v>
      </c>
      <c r="E1599" t="s">
        <v>16</v>
      </c>
      <c r="F1599" t="s">
        <v>16</v>
      </c>
      <c r="G1599" t="s">
        <v>8125</v>
      </c>
      <c r="H1599">
        <v>1</v>
      </c>
      <c r="I1599" t="s">
        <v>12575</v>
      </c>
    </row>
    <row r="1600" spans="1:9" x14ac:dyDescent="0.25">
      <c r="A1600" t="s">
        <v>10851</v>
      </c>
      <c r="B1600">
        <v>70108720</v>
      </c>
      <c r="C1600" t="s">
        <v>16</v>
      </c>
      <c r="D1600" t="s">
        <v>16</v>
      </c>
      <c r="E1600" t="s">
        <v>16</v>
      </c>
      <c r="F1600" t="s">
        <v>16</v>
      </c>
      <c r="G1600" t="s">
        <v>8125</v>
      </c>
      <c r="H1600">
        <v>1</v>
      </c>
      <c r="I1600" t="s">
        <v>12575</v>
      </c>
    </row>
    <row r="1601" spans="1:9" x14ac:dyDescent="0.25">
      <c r="A1601" t="s">
        <v>10852</v>
      </c>
      <c r="B1601">
        <v>70108720</v>
      </c>
      <c r="C1601" t="s">
        <v>16</v>
      </c>
      <c r="D1601" t="s">
        <v>16</v>
      </c>
      <c r="E1601" t="s">
        <v>16</v>
      </c>
      <c r="F1601" t="s">
        <v>16</v>
      </c>
      <c r="G1601" t="s">
        <v>8125</v>
      </c>
      <c r="H1601">
        <v>1</v>
      </c>
      <c r="I1601" t="s">
        <v>12575</v>
      </c>
    </row>
    <row r="1602" spans="1:9" x14ac:dyDescent="0.25">
      <c r="A1602" t="s">
        <v>11571</v>
      </c>
      <c r="B1602">
        <v>70108720</v>
      </c>
      <c r="C1602" t="s">
        <v>16</v>
      </c>
      <c r="D1602" t="s">
        <v>16</v>
      </c>
      <c r="E1602" t="s">
        <v>16</v>
      </c>
      <c r="F1602" t="s">
        <v>16</v>
      </c>
      <c r="G1602" t="s">
        <v>8125</v>
      </c>
      <c r="H1602">
        <v>1</v>
      </c>
      <c r="I1602" t="s">
        <v>12575</v>
      </c>
    </row>
    <row r="1603" spans="1:9" x14ac:dyDescent="0.25">
      <c r="A1603" t="s">
        <v>11944</v>
      </c>
      <c r="B1603">
        <v>70108720</v>
      </c>
      <c r="C1603" t="s">
        <v>16</v>
      </c>
      <c r="D1603" t="s">
        <v>16</v>
      </c>
      <c r="E1603" t="s">
        <v>16</v>
      </c>
      <c r="F1603" t="s">
        <v>16</v>
      </c>
      <c r="G1603" t="s">
        <v>8125</v>
      </c>
      <c r="H1603">
        <v>1</v>
      </c>
      <c r="I1603" t="s">
        <v>12575</v>
      </c>
    </row>
    <row r="1604" spans="1:9" x14ac:dyDescent="0.25">
      <c r="A1604" t="s">
        <v>11945</v>
      </c>
      <c r="B1604">
        <v>70108720</v>
      </c>
      <c r="C1604" t="s">
        <v>16</v>
      </c>
      <c r="D1604" t="s">
        <v>16</v>
      </c>
      <c r="E1604" t="s">
        <v>16</v>
      </c>
      <c r="F1604" t="s">
        <v>16</v>
      </c>
      <c r="G1604" t="s">
        <v>8125</v>
      </c>
      <c r="H1604">
        <v>1</v>
      </c>
      <c r="I1604" t="s">
        <v>12575</v>
      </c>
    </row>
    <row r="1605" spans="1:9" x14ac:dyDescent="0.25">
      <c r="A1605" t="s">
        <v>11946</v>
      </c>
      <c r="B1605">
        <v>70108720</v>
      </c>
      <c r="C1605" t="s">
        <v>16</v>
      </c>
      <c r="D1605" t="s">
        <v>16</v>
      </c>
      <c r="E1605" t="s">
        <v>16</v>
      </c>
      <c r="F1605" t="s">
        <v>16</v>
      </c>
      <c r="G1605" t="s">
        <v>8125</v>
      </c>
      <c r="H1605">
        <v>1</v>
      </c>
      <c r="I1605" t="s">
        <v>12575</v>
      </c>
    </row>
    <row r="1606" spans="1:9" x14ac:dyDescent="0.25">
      <c r="A1606" t="s">
        <v>11506</v>
      </c>
      <c r="B1606">
        <v>70108720</v>
      </c>
      <c r="C1606" t="s">
        <v>16</v>
      </c>
      <c r="D1606" t="s">
        <v>16</v>
      </c>
      <c r="E1606" t="s">
        <v>16</v>
      </c>
      <c r="F1606" t="s">
        <v>16</v>
      </c>
      <c r="G1606" t="s">
        <v>8125</v>
      </c>
      <c r="H1606">
        <v>1</v>
      </c>
      <c r="I1606" t="s">
        <v>12575</v>
      </c>
    </row>
    <row r="1607" spans="1:9" x14ac:dyDescent="0.25">
      <c r="A1607" t="s">
        <v>11507</v>
      </c>
      <c r="B1607">
        <v>70108720</v>
      </c>
      <c r="C1607" t="s">
        <v>16</v>
      </c>
      <c r="D1607" t="s">
        <v>16</v>
      </c>
      <c r="E1607" t="s">
        <v>16</v>
      </c>
      <c r="F1607" t="s">
        <v>16</v>
      </c>
      <c r="G1607" t="s">
        <v>8125</v>
      </c>
      <c r="H1607">
        <v>1</v>
      </c>
      <c r="I1607" t="s">
        <v>12575</v>
      </c>
    </row>
    <row r="1608" spans="1:9" x14ac:dyDescent="0.25">
      <c r="A1608" t="s">
        <v>11629</v>
      </c>
      <c r="B1608">
        <v>70108720</v>
      </c>
      <c r="C1608" t="s">
        <v>16</v>
      </c>
      <c r="D1608" t="s">
        <v>16</v>
      </c>
      <c r="E1608" t="s">
        <v>16</v>
      </c>
      <c r="F1608" t="s">
        <v>16</v>
      </c>
      <c r="G1608" t="s">
        <v>8125</v>
      </c>
      <c r="H1608">
        <v>1</v>
      </c>
      <c r="I1608" t="s">
        <v>12575</v>
      </c>
    </row>
    <row r="1609" spans="1:9" x14ac:dyDescent="0.25">
      <c r="A1609" t="s">
        <v>11998</v>
      </c>
      <c r="B1609">
        <v>70108720</v>
      </c>
      <c r="C1609" t="s">
        <v>16</v>
      </c>
      <c r="D1609" t="s">
        <v>16</v>
      </c>
      <c r="E1609" t="s">
        <v>16</v>
      </c>
      <c r="F1609" t="s">
        <v>16</v>
      </c>
      <c r="G1609" t="s">
        <v>8125</v>
      </c>
      <c r="H1609">
        <v>1</v>
      </c>
      <c r="I1609" t="s">
        <v>12575</v>
      </c>
    </row>
    <row r="1610" spans="1:9" x14ac:dyDescent="0.25">
      <c r="A1610" t="s">
        <v>11999</v>
      </c>
      <c r="B1610">
        <v>70108720</v>
      </c>
      <c r="C1610" t="s">
        <v>16</v>
      </c>
      <c r="D1610" t="s">
        <v>16</v>
      </c>
      <c r="E1610" t="s">
        <v>16</v>
      </c>
      <c r="F1610" t="s">
        <v>16</v>
      </c>
      <c r="G1610" t="s">
        <v>8125</v>
      </c>
      <c r="H1610">
        <v>1</v>
      </c>
      <c r="I1610" t="s">
        <v>12575</v>
      </c>
    </row>
    <row r="1611" spans="1:9" x14ac:dyDescent="0.25">
      <c r="A1611" t="s">
        <v>12000</v>
      </c>
      <c r="B1611">
        <v>70108720</v>
      </c>
      <c r="C1611" t="s">
        <v>16</v>
      </c>
      <c r="D1611" t="s">
        <v>16</v>
      </c>
      <c r="E1611" t="s">
        <v>16</v>
      </c>
      <c r="F1611" t="s">
        <v>16</v>
      </c>
      <c r="G1611" t="s">
        <v>8125</v>
      </c>
      <c r="H1611">
        <v>1</v>
      </c>
      <c r="I1611" t="s">
        <v>12575</v>
      </c>
    </row>
    <row r="1612" spans="1:9" x14ac:dyDescent="0.25">
      <c r="A1612" t="s">
        <v>12001</v>
      </c>
      <c r="B1612">
        <v>70108720</v>
      </c>
      <c r="C1612" t="s">
        <v>16</v>
      </c>
      <c r="D1612" t="s">
        <v>16</v>
      </c>
      <c r="E1612" t="s">
        <v>16</v>
      </c>
      <c r="F1612" t="s">
        <v>16</v>
      </c>
      <c r="G1612" t="s">
        <v>8125</v>
      </c>
      <c r="H1612">
        <v>1</v>
      </c>
      <c r="I1612" t="s">
        <v>12575</v>
      </c>
    </row>
    <row r="1613" spans="1:9" x14ac:dyDescent="0.25">
      <c r="A1613" t="s">
        <v>11390</v>
      </c>
      <c r="B1613">
        <v>75577000</v>
      </c>
      <c r="C1613" t="s">
        <v>16</v>
      </c>
      <c r="D1613" t="s">
        <v>16</v>
      </c>
      <c r="E1613" t="s">
        <v>16</v>
      </c>
      <c r="F1613" t="s">
        <v>16</v>
      </c>
      <c r="G1613" t="s">
        <v>3759</v>
      </c>
      <c r="H1613">
        <v>1</v>
      </c>
      <c r="I1613" t="s">
        <v>4898</v>
      </c>
    </row>
    <row r="1614" spans="1:9" x14ac:dyDescent="0.25">
      <c r="A1614" t="s">
        <v>11975</v>
      </c>
      <c r="B1614">
        <v>86439632</v>
      </c>
      <c r="C1614" t="s">
        <v>16</v>
      </c>
      <c r="D1614" t="s">
        <v>16</v>
      </c>
      <c r="E1614" t="s">
        <v>16</v>
      </c>
      <c r="F1614" t="s">
        <v>16</v>
      </c>
      <c r="G1614" t="s">
        <v>3929</v>
      </c>
      <c r="H1614">
        <v>1</v>
      </c>
      <c r="I1614" t="s">
        <v>4893</v>
      </c>
    </row>
    <row r="1615" spans="1:9" x14ac:dyDescent="0.25">
      <c r="A1615" t="s">
        <v>10926</v>
      </c>
      <c r="B1615">
        <v>75577000</v>
      </c>
      <c r="C1615" t="s">
        <v>16</v>
      </c>
      <c r="D1615" t="s">
        <v>16</v>
      </c>
      <c r="E1615" t="s">
        <v>16</v>
      </c>
      <c r="F1615" t="s">
        <v>16</v>
      </c>
      <c r="G1615" t="s">
        <v>3759</v>
      </c>
      <c r="H1615">
        <v>1</v>
      </c>
      <c r="I1615" t="s">
        <v>4898</v>
      </c>
    </row>
    <row r="1616" spans="1:9" x14ac:dyDescent="0.25">
      <c r="A1616" t="s">
        <v>11563</v>
      </c>
      <c r="B1616">
        <v>86439632</v>
      </c>
      <c r="C1616" t="s">
        <v>16</v>
      </c>
      <c r="D1616" t="s">
        <v>16</v>
      </c>
      <c r="E1616" t="s">
        <v>16</v>
      </c>
      <c r="F1616" t="s">
        <v>16</v>
      </c>
      <c r="G1616" t="s">
        <v>3929</v>
      </c>
      <c r="H1616">
        <v>1</v>
      </c>
      <c r="I1616" t="s">
        <v>4893</v>
      </c>
    </row>
    <row r="1617" spans="1:9" x14ac:dyDescent="0.25">
      <c r="A1617" t="s">
        <v>12383</v>
      </c>
      <c r="B1617">
        <v>75577000</v>
      </c>
      <c r="C1617" t="s">
        <v>16</v>
      </c>
      <c r="D1617" t="s">
        <v>16</v>
      </c>
      <c r="E1617" t="s">
        <v>16</v>
      </c>
      <c r="F1617" t="s">
        <v>16</v>
      </c>
      <c r="G1617" t="s">
        <v>3759</v>
      </c>
      <c r="H1617">
        <v>1</v>
      </c>
      <c r="I1617" t="s">
        <v>4898</v>
      </c>
    </row>
    <row r="1618" spans="1:9" x14ac:dyDescent="0.25">
      <c r="A1618" t="s">
        <v>12387</v>
      </c>
      <c r="B1618">
        <v>75577000</v>
      </c>
      <c r="C1618" t="s">
        <v>16</v>
      </c>
      <c r="D1618" t="s">
        <v>16</v>
      </c>
      <c r="E1618" t="s">
        <v>16</v>
      </c>
      <c r="F1618" t="s">
        <v>16</v>
      </c>
      <c r="G1618" t="s">
        <v>3759</v>
      </c>
      <c r="H1618">
        <v>1</v>
      </c>
      <c r="I1618" t="s">
        <v>4898</v>
      </c>
    </row>
    <row r="1619" spans="1:9" x14ac:dyDescent="0.25">
      <c r="A1619" t="s">
        <v>12386</v>
      </c>
      <c r="B1619">
        <v>75577000</v>
      </c>
      <c r="C1619" t="s">
        <v>16</v>
      </c>
      <c r="D1619" t="s">
        <v>16</v>
      </c>
      <c r="E1619" t="s">
        <v>16</v>
      </c>
      <c r="F1619" t="s">
        <v>16</v>
      </c>
      <c r="G1619" t="s">
        <v>3759</v>
      </c>
      <c r="H1619">
        <v>1</v>
      </c>
      <c r="I1619" t="s">
        <v>4898</v>
      </c>
    </row>
    <row r="1620" spans="1:9" x14ac:dyDescent="0.25">
      <c r="A1620" t="s">
        <v>5532</v>
      </c>
      <c r="B1620">
        <v>65934444</v>
      </c>
      <c r="C1620" t="s">
        <v>16</v>
      </c>
      <c r="D1620" t="s">
        <v>16</v>
      </c>
      <c r="E1620" t="s">
        <v>16</v>
      </c>
      <c r="F1620" t="s">
        <v>16</v>
      </c>
      <c r="G1620" t="s">
        <v>4644</v>
      </c>
      <c r="H1620">
        <v>1</v>
      </c>
      <c r="I1620" t="s">
        <v>4929</v>
      </c>
    </row>
    <row r="1621" spans="1:9" x14ac:dyDescent="0.25">
      <c r="A1621" t="s">
        <v>5567</v>
      </c>
      <c r="B1621">
        <v>75421677</v>
      </c>
      <c r="C1621" t="s">
        <v>16</v>
      </c>
      <c r="D1621" t="s">
        <v>16</v>
      </c>
      <c r="E1621" t="s">
        <v>16</v>
      </c>
      <c r="F1621" t="s">
        <v>16</v>
      </c>
      <c r="G1621" t="s">
        <v>3368</v>
      </c>
      <c r="H1621">
        <v>1</v>
      </c>
      <c r="I1621" t="s">
        <v>4892</v>
      </c>
    </row>
    <row r="1622" spans="1:9" x14ac:dyDescent="0.25">
      <c r="A1622" t="s">
        <v>6007</v>
      </c>
      <c r="B1622">
        <v>97330660</v>
      </c>
      <c r="C1622" t="s">
        <v>16</v>
      </c>
      <c r="D1622" t="s">
        <v>16</v>
      </c>
      <c r="E1622" t="s">
        <v>16</v>
      </c>
      <c r="F1622" t="s">
        <v>16</v>
      </c>
      <c r="G1622" t="s">
        <v>6008</v>
      </c>
      <c r="H1622">
        <v>1</v>
      </c>
      <c r="I1622" t="s">
        <v>6017</v>
      </c>
    </row>
    <row r="1623" spans="1:9" x14ac:dyDescent="0.25">
      <c r="A1623" t="s">
        <v>6009</v>
      </c>
      <c r="B1623">
        <v>97330660</v>
      </c>
      <c r="C1623" t="s">
        <v>16</v>
      </c>
      <c r="D1623" t="s">
        <v>16</v>
      </c>
      <c r="E1623" t="s">
        <v>16</v>
      </c>
      <c r="F1623" t="s">
        <v>16</v>
      </c>
      <c r="G1623" t="s">
        <v>6008</v>
      </c>
      <c r="H1623">
        <v>1</v>
      </c>
      <c r="I1623" t="s">
        <v>6017</v>
      </c>
    </row>
    <row r="1624" spans="1:9" x14ac:dyDescent="0.25">
      <c r="A1624" t="s">
        <v>6010</v>
      </c>
      <c r="B1624">
        <v>97330660</v>
      </c>
      <c r="C1624" t="s">
        <v>16</v>
      </c>
      <c r="D1624" t="s">
        <v>16</v>
      </c>
      <c r="E1624" t="s">
        <v>16</v>
      </c>
      <c r="F1624" t="s">
        <v>16</v>
      </c>
      <c r="G1624" t="s">
        <v>6008</v>
      </c>
      <c r="H1624">
        <v>1</v>
      </c>
      <c r="I1624" t="s">
        <v>6017</v>
      </c>
    </row>
    <row r="1625" spans="1:9" x14ac:dyDescent="0.25">
      <c r="A1625" t="s">
        <v>5978</v>
      </c>
      <c r="B1625">
        <v>86228644</v>
      </c>
      <c r="C1625" t="s">
        <v>16</v>
      </c>
      <c r="D1625" t="s">
        <v>16</v>
      </c>
      <c r="E1625" t="s">
        <v>16</v>
      </c>
      <c r="F1625" t="s">
        <v>16</v>
      </c>
      <c r="G1625" t="s">
        <v>2440</v>
      </c>
      <c r="H1625">
        <v>1</v>
      </c>
      <c r="I1625" t="s">
        <v>4897</v>
      </c>
    </row>
    <row r="1626" spans="1:9" x14ac:dyDescent="0.25">
      <c r="A1626" t="s">
        <v>15187</v>
      </c>
      <c r="B1626">
        <v>70108720</v>
      </c>
      <c r="C1626" t="s">
        <v>16</v>
      </c>
      <c r="D1626" t="s">
        <v>16</v>
      </c>
      <c r="E1626" t="s">
        <v>16</v>
      </c>
      <c r="F1626" t="s">
        <v>16</v>
      </c>
      <c r="G1626" t="s">
        <v>8125</v>
      </c>
      <c r="H1626">
        <v>1</v>
      </c>
      <c r="I1626" t="s">
        <v>12575</v>
      </c>
    </row>
    <row r="1627" spans="1:9" x14ac:dyDescent="0.25">
      <c r="A1627" t="s">
        <v>15188</v>
      </c>
      <c r="B1627">
        <v>70108720</v>
      </c>
      <c r="C1627" t="s">
        <v>16</v>
      </c>
      <c r="D1627" t="s">
        <v>16</v>
      </c>
      <c r="E1627" t="s">
        <v>16</v>
      </c>
      <c r="F1627" t="s">
        <v>16</v>
      </c>
      <c r="G1627" t="s">
        <v>8125</v>
      </c>
      <c r="H1627">
        <v>1</v>
      </c>
      <c r="I1627" t="s">
        <v>12575</v>
      </c>
    </row>
    <row r="1628" spans="1:9" x14ac:dyDescent="0.25">
      <c r="A1628" t="s">
        <v>15186</v>
      </c>
      <c r="B1628">
        <v>70108720</v>
      </c>
      <c r="C1628" t="s">
        <v>16</v>
      </c>
      <c r="D1628" t="s">
        <v>16</v>
      </c>
      <c r="E1628" t="s">
        <v>16</v>
      </c>
      <c r="F1628" t="s">
        <v>16</v>
      </c>
      <c r="G1628" t="s">
        <v>8125</v>
      </c>
      <c r="H1628">
        <v>1</v>
      </c>
      <c r="I1628" t="s">
        <v>12575</v>
      </c>
    </row>
    <row r="1629" spans="1:9" x14ac:dyDescent="0.25">
      <c r="A1629" t="s">
        <v>15191</v>
      </c>
      <c r="B1629">
        <v>70108720</v>
      </c>
      <c r="C1629" t="s">
        <v>16</v>
      </c>
      <c r="D1629" t="s">
        <v>16</v>
      </c>
      <c r="E1629" t="s">
        <v>16</v>
      </c>
      <c r="F1629" t="s">
        <v>16</v>
      </c>
      <c r="G1629" t="s">
        <v>8125</v>
      </c>
      <c r="H1629">
        <v>1</v>
      </c>
      <c r="I1629" t="s">
        <v>12575</v>
      </c>
    </row>
    <row r="1630" spans="1:9" x14ac:dyDescent="0.25">
      <c r="A1630" t="s">
        <v>14380</v>
      </c>
      <c r="B1630">
        <v>70108720</v>
      </c>
      <c r="C1630" t="s">
        <v>16</v>
      </c>
      <c r="D1630" t="s">
        <v>16</v>
      </c>
      <c r="E1630" t="s">
        <v>16</v>
      </c>
      <c r="F1630" t="s">
        <v>16</v>
      </c>
      <c r="G1630" t="s">
        <v>8125</v>
      </c>
      <c r="H1630">
        <v>1</v>
      </c>
      <c r="I1630" t="s">
        <v>12575</v>
      </c>
    </row>
    <row r="1631" spans="1:9" x14ac:dyDescent="0.25">
      <c r="A1631" t="s">
        <v>14381</v>
      </c>
      <c r="B1631">
        <v>74762273</v>
      </c>
      <c r="C1631" t="s">
        <v>16</v>
      </c>
      <c r="D1631" t="s">
        <v>16</v>
      </c>
      <c r="E1631" t="s">
        <v>16</v>
      </c>
      <c r="F1631" t="s">
        <v>16</v>
      </c>
      <c r="G1631" t="s">
        <v>154</v>
      </c>
      <c r="H1631">
        <v>1</v>
      </c>
      <c r="I1631" t="s">
        <v>4887</v>
      </c>
    </row>
    <row r="1632" spans="1:9" x14ac:dyDescent="0.25">
      <c r="A1632" t="s">
        <v>15189</v>
      </c>
      <c r="B1632">
        <v>70108720</v>
      </c>
      <c r="C1632" t="s">
        <v>16</v>
      </c>
      <c r="D1632" t="s">
        <v>16</v>
      </c>
      <c r="E1632" t="s">
        <v>16</v>
      </c>
      <c r="F1632" t="s">
        <v>16</v>
      </c>
      <c r="G1632" t="s">
        <v>8125</v>
      </c>
      <c r="H1632">
        <v>1</v>
      </c>
      <c r="I1632" t="s">
        <v>12575</v>
      </c>
    </row>
    <row r="1633" spans="1:9" x14ac:dyDescent="0.25">
      <c r="A1633" t="s">
        <v>14382</v>
      </c>
      <c r="B1633">
        <v>70108720</v>
      </c>
      <c r="C1633" t="s">
        <v>16</v>
      </c>
      <c r="D1633" t="s">
        <v>16</v>
      </c>
      <c r="E1633" t="s">
        <v>16</v>
      </c>
      <c r="F1633" t="s">
        <v>16</v>
      </c>
      <c r="G1633" t="s">
        <v>8125</v>
      </c>
      <c r="H1633">
        <v>1</v>
      </c>
      <c r="I1633" t="s">
        <v>12575</v>
      </c>
    </row>
    <row r="1634" spans="1:9" x14ac:dyDescent="0.25">
      <c r="A1634" t="s">
        <v>15190</v>
      </c>
      <c r="B1634">
        <v>44208800</v>
      </c>
      <c r="C1634" t="s">
        <v>16</v>
      </c>
      <c r="D1634" t="s">
        <v>16</v>
      </c>
      <c r="E1634" t="s">
        <v>16</v>
      </c>
      <c r="F1634" t="s">
        <v>16</v>
      </c>
      <c r="G1634" t="s">
        <v>14384</v>
      </c>
      <c r="H1634">
        <v>1</v>
      </c>
      <c r="I1634" t="s">
        <v>15591</v>
      </c>
    </row>
    <row r="1635" spans="1:9" x14ac:dyDescent="0.25">
      <c r="A1635" t="s">
        <v>14383</v>
      </c>
      <c r="B1635">
        <v>44208800</v>
      </c>
      <c r="C1635" t="s">
        <v>16</v>
      </c>
      <c r="D1635" t="s">
        <v>16</v>
      </c>
      <c r="E1635" t="s">
        <v>16</v>
      </c>
      <c r="F1635" t="s">
        <v>16</v>
      </c>
      <c r="G1635" t="s">
        <v>14384</v>
      </c>
      <c r="H1635">
        <v>1</v>
      </c>
      <c r="I1635" t="s">
        <v>15591</v>
      </c>
    </row>
    <row r="1636" spans="1:9" x14ac:dyDescent="0.25">
      <c r="A1636" t="s">
        <v>6059</v>
      </c>
      <c r="B1636">
        <v>74755755</v>
      </c>
      <c r="C1636" t="s">
        <v>16</v>
      </c>
      <c r="D1636" t="s">
        <v>16</v>
      </c>
      <c r="E1636" t="s">
        <v>16</v>
      </c>
      <c r="F1636" t="s">
        <v>16</v>
      </c>
      <c r="G1636" t="s">
        <v>4786</v>
      </c>
      <c r="H1636">
        <v>1</v>
      </c>
      <c r="I1636" t="s">
        <v>4922</v>
      </c>
    </row>
    <row r="1637" spans="1:9" x14ac:dyDescent="0.25">
      <c r="A1637" t="s">
        <v>5977</v>
      </c>
      <c r="B1637">
        <v>74755755</v>
      </c>
      <c r="C1637" t="s">
        <v>16</v>
      </c>
      <c r="D1637" t="s">
        <v>16</v>
      </c>
      <c r="E1637" t="s">
        <v>16</v>
      </c>
      <c r="F1637" t="s">
        <v>16</v>
      </c>
      <c r="G1637" t="s">
        <v>4786</v>
      </c>
      <c r="H1637">
        <v>1</v>
      </c>
      <c r="I1637" t="s">
        <v>4922</v>
      </c>
    </row>
    <row r="1638" spans="1:9" x14ac:dyDescent="0.25">
      <c r="A1638" t="s">
        <v>9064</v>
      </c>
      <c r="B1638">
        <v>74755755</v>
      </c>
      <c r="C1638" t="s">
        <v>16</v>
      </c>
      <c r="D1638" t="s">
        <v>16</v>
      </c>
      <c r="E1638" t="s">
        <v>16</v>
      </c>
      <c r="F1638" t="s">
        <v>16</v>
      </c>
      <c r="G1638" t="s">
        <v>4786</v>
      </c>
      <c r="H1638">
        <v>1</v>
      </c>
      <c r="I1638" t="s">
        <v>4922</v>
      </c>
    </row>
    <row r="1639" spans="1:9" x14ac:dyDescent="0.25">
      <c r="A1639" t="s">
        <v>3947</v>
      </c>
      <c r="B1639">
        <v>73547700</v>
      </c>
      <c r="C1639" t="s">
        <v>16</v>
      </c>
      <c r="D1639" t="s">
        <v>16</v>
      </c>
      <c r="E1639" t="s">
        <v>16</v>
      </c>
      <c r="F1639" t="s">
        <v>16</v>
      </c>
      <c r="G1639" t="s">
        <v>3944</v>
      </c>
      <c r="H1639">
        <v>1</v>
      </c>
      <c r="I1639" t="s">
        <v>4905</v>
      </c>
    </row>
    <row r="1640" spans="1:9" x14ac:dyDescent="0.25">
      <c r="A1640" t="s">
        <v>3943</v>
      </c>
      <c r="B1640">
        <v>73547700</v>
      </c>
      <c r="C1640" t="s">
        <v>16</v>
      </c>
      <c r="D1640" t="s">
        <v>16</v>
      </c>
      <c r="E1640" t="s">
        <v>16</v>
      </c>
      <c r="F1640" t="s">
        <v>16</v>
      </c>
      <c r="G1640" t="s">
        <v>3944</v>
      </c>
      <c r="H1640">
        <v>1</v>
      </c>
      <c r="I1640" t="s">
        <v>4905</v>
      </c>
    </row>
    <row r="1641" spans="1:9" x14ac:dyDescent="0.25">
      <c r="A1641" t="s">
        <v>3948</v>
      </c>
      <c r="B1641">
        <v>73547700</v>
      </c>
      <c r="C1641" t="s">
        <v>16</v>
      </c>
      <c r="D1641" t="s">
        <v>16</v>
      </c>
      <c r="E1641" t="s">
        <v>16</v>
      </c>
      <c r="F1641" t="s">
        <v>16</v>
      </c>
      <c r="G1641" t="s">
        <v>3944</v>
      </c>
      <c r="H1641">
        <v>1</v>
      </c>
      <c r="I1641" t="s">
        <v>4905</v>
      </c>
    </row>
    <row r="1642" spans="1:9" x14ac:dyDescent="0.25">
      <c r="A1642" t="s">
        <v>3945</v>
      </c>
      <c r="B1642">
        <v>73547700</v>
      </c>
      <c r="C1642" t="s">
        <v>16</v>
      </c>
      <c r="D1642" t="s">
        <v>16</v>
      </c>
      <c r="E1642" t="s">
        <v>16</v>
      </c>
      <c r="F1642" t="s">
        <v>16</v>
      </c>
      <c r="G1642" t="s">
        <v>3944</v>
      </c>
      <c r="H1642">
        <v>1</v>
      </c>
      <c r="I1642" t="s">
        <v>4905</v>
      </c>
    </row>
    <row r="1643" spans="1:9" x14ac:dyDescent="0.25">
      <c r="A1643" t="s">
        <v>3946</v>
      </c>
      <c r="B1643">
        <v>73547700</v>
      </c>
      <c r="C1643" t="s">
        <v>16</v>
      </c>
      <c r="D1643" t="s">
        <v>16</v>
      </c>
      <c r="E1643" t="s">
        <v>16</v>
      </c>
      <c r="F1643" t="s">
        <v>16</v>
      </c>
      <c r="G1643" t="s">
        <v>3944</v>
      </c>
      <c r="H1643">
        <v>1</v>
      </c>
      <c r="I1643" t="s">
        <v>4905</v>
      </c>
    </row>
    <row r="1644" spans="1:9" x14ac:dyDescent="0.25">
      <c r="A1644" t="s">
        <v>3460</v>
      </c>
      <c r="B1644">
        <v>75421677</v>
      </c>
      <c r="C1644" t="s">
        <v>16</v>
      </c>
      <c r="D1644" t="s">
        <v>16</v>
      </c>
      <c r="E1644" t="s">
        <v>16</v>
      </c>
      <c r="F1644" t="s">
        <v>16</v>
      </c>
      <c r="G1644" t="s">
        <v>3368</v>
      </c>
      <c r="H1644">
        <v>2</v>
      </c>
      <c r="I1644" t="s">
        <v>4892</v>
      </c>
    </row>
    <row r="1645" spans="1:9" x14ac:dyDescent="0.25">
      <c r="A1645" t="s">
        <v>3446</v>
      </c>
      <c r="B1645">
        <v>75421677</v>
      </c>
      <c r="C1645" t="s">
        <v>16</v>
      </c>
      <c r="D1645" t="s">
        <v>16</v>
      </c>
      <c r="E1645" t="s">
        <v>16</v>
      </c>
      <c r="F1645" t="s">
        <v>16</v>
      </c>
      <c r="G1645" t="s">
        <v>3368</v>
      </c>
      <c r="H1645">
        <v>2</v>
      </c>
      <c r="I1645" t="s">
        <v>4892</v>
      </c>
    </row>
    <row r="1646" spans="1:9" x14ac:dyDescent="0.25">
      <c r="A1646" t="s">
        <v>3384</v>
      </c>
      <c r="B1646">
        <v>75421677</v>
      </c>
      <c r="C1646" t="s">
        <v>16</v>
      </c>
      <c r="D1646" t="s">
        <v>16</v>
      </c>
      <c r="E1646" t="s">
        <v>16</v>
      </c>
      <c r="F1646" t="s">
        <v>16</v>
      </c>
      <c r="G1646" t="s">
        <v>3368</v>
      </c>
      <c r="H1646">
        <v>1</v>
      </c>
      <c r="I1646" t="s">
        <v>4892</v>
      </c>
    </row>
    <row r="1647" spans="1:9" x14ac:dyDescent="0.25">
      <c r="A1647" t="s">
        <v>3377</v>
      </c>
      <c r="B1647">
        <v>75421677</v>
      </c>
      <c r="C1647" t="s">
        <v>16</v>
      </c>
      <c r="D1647" t="s">
        <v>16</v>
      </c>
      <c r="E1647" t="s">
        <v>16</v>
      </c>
      <c r="F1647" t="s">
        <v>16</v>
      </c>
      <c r="G1647" t="s">
        <v>3368</v>
      </c>
      <c r="H1647">
        <v>1</v>
      </c>
      <c r="I1647" t="s">
        <v>4892</v>
      </c>
    </row>
    <row r="1648" spans="1:9" x14ac:dyDescent="0.25">
      <c r="A1648" t="s">
        <v>3378</v>
      </c>
      <c r="B1648">
        <v>75421677</v>
      </c>
      <c r="C1648" t="s">
        <v>16</v>
      </c>
      <c r="D1648" t="s">
        <v>16</v>
      </c>
      <c r="E1648" t="s">
        <v>16</v>
      </c>
      <c r="F1648" t="s">
        <v>16</v>
      </c>
      <c r="G1648" t="s">
        <v>3368</v>
      </c>
      <c r="H1648">
        <v>1</v>
      </c>
      <c r="I1648" t="s">
        <v>4892</v>
      </c>
    </row>
    <row r="1649" spans="1:9" x14ac:dyDescent="0.25">
      <c r="A1649" t="s">
        <v>3951</v>
      </c>
      <c r="B1649">
        <v>73547700</v>
      </c>
      <c r="C1649" t="s">
        <v>16</v>
      </c>
      <c r="D1649" t="s">
        <v>16</v>
      </c>
      <c r="E1649" t="s">
        <v>16</v>
      </c>
      <c r="F1649" t="s">
        <v>16</v>
      </c>
      <c r="G1649" t="s">
        <v>3944</v>
      </c>
      <c r="H1649">
        <v>1</v>
      </c>
      <c r="I1649" t="s">
        <v>4905</v>
      </c>
    </row>
    <row r="1650" spans="1:9" x14ac:dyDescent="0.25">
      <c r="A1650" t="s">
        <v>3952</v>
      </c>
      <c r="B1650">
        <v>73547700</v>
      </c>
      <c r="C1650" t="s">
        <v>16</v>
      </c>
      <c r="D1650" t="s">
        <v>16</v>
      </c>
      <c r="E1650" t="s">
        <v>16</v>
      </c>
      <c r="F1650" t="s">
        <v>16</v>
      </c>
      <c r="G1650" t="s">
        <v>3944</v>
      </c>
      <c r="H1650">
        <v>1</v>
      </c>
      <c r="I1650" t="s">
        <v>4905</v>
      </c>
    </row>
    <row r="1651" spans="1:9" x14ac:dyDescent="0.25">
      <c r="A1651" t="s">
        <v>3386</v>
      </c>
      <c r="B1651">
        <v>75421677</v>
      </c>
      <c r="C1651" t="s">
        <v>16</v>
      </c>
      <c r="D1651" t="s">
        <v>16</v>
      </c>
      <c r="E1651" t="s">
        <v>16</v>
      </c>
      <c r="F1651" t="s">
        <v>16</v>
      </c>
      <c r="G1651" t="s">
        <v>3368</v>
      </c>
      <c r="H1651">
        <v>1</v>
      </c>
      <c r="I1651" t="s">
        <v>4892</v>
      </c>
    </row>
    <row r="1652" spans="1:9" x14ac:dyDescent="0.25">
      <c r="A1652" t="s">
        <v>3958</v>
      </c>
      <c r="B1652">
        <v>73547700</v>
      </c>
      <c r="C1652" t="s">
        <v>16</v>
      </c>
      <c r="D1652" t="s">
        <v>16</v>
      </c>
      <c r="E1652" t="s">
        <v>16</v>
      </c>
      <c r="F1652" t="s">
        <v>16</v>
      </c>
      <c r="G1652" t="s">
        <v>3944</v>
      </c>
      <c r="H1652">
        <v>1</v>
      </c>
      <c r="I1652" t="s">
        <v>4905</v>
      </c>
    </row>
    <row r="1653" spans="1:9" x14ac:dyDescent="0.25">
      <c r="A1653" t="s">
        <v>3949</v>
      </c>
      <c r="B1653">
        <v>73547700</v>
      </c>
      <c r="C1653" t="s">
        <v>16</v>
      </c>
      <c r="D1653" t="s">
        <v>16</v>
      </c>
      <c r="E1653" t="s">
        <v>16</v>
      </c>
      <c r="F1653" t="s">
        <v>16</v>
      </c>
      <c r="G1653" t="s">
        <v>3944</v>
      </c>
      <c r="H1653">
        <v>1</v>
      </c>
      <c r="I1653" t="s">
        <v>4905</v>
      </c>
    </row>
    <row r="1654" spans="1:9" x14ac:dyDescent="0.25">
      <c r="A1654" t="s">
        <v>3950</v>
      </c>
      <c r="B1654">
        <v>73547700</v>
      </c>
      <c r="C1654" t="s">
        <v>16</v>
      </c>
      <c r="D1654" t="s">
        <v>16</v>
      </c>
      <c r="E1654" t="s">
        <v>16</v>
      </c>
      <c r="F1654" t="s">
        <v>16</v>
      </c>
      <c r="G1654" t="s">
        <v>3944</v>
      </c>
      <c r="H1654">
        <v>1</v>
      </c>
      <c r="I1654" t="s">
        <v>4905</v>
      </c>
    </row>
    <row r="1655" spans="1:9" x14ac:dyDescent="0.25">
      <c r="A1655" t="s">
        <v>4181</v>
      </c>
      <c r="B1655">
        <v>75421677</v>
      </c>
      <c r="C1655" t="s">
        <v>16</v>
      </c>
      <c r="D1655" t="s">
        <v>16</v>
      </c>
      <c r="E1655" t="s">
        <v>16</v>
      </c>
      <c r="F1655" t="s">
        <v>16</v>
      </c>
      <c r="G1655" t="s">
        <v>3368</v>
      </c>
      <c r="H1655">
        <v>1</v>
      </c>
      <c r="I1655" t="s">
        <v>4892</v>
      </c>
    </row>
    <row r="1656" spans="1:9" x14ac:dyDescent="0.25">
      <c r="A1656" t="s">
        <v>3552</v>
      </c>
      <c r="B1656">
        <v>75423711</v>
      </c>
      <c r="C1656" t="s">
        <v>16</v>
      </c>
      <c r="D1656" t="s">
        <v>16</v>
      </c>
      <c r="E1656" t="s">
        <v>16</v>
      </c>
      <c r="F1656" t="s">
        <v>16</v>
      </c>
      <c r="G1656" t="s">
        <v>3553</v>
      </c>
      <c r="H1656">
        <v>1</v>
      </c>
      <c r="I1656" t="s">
        <v>4923</v>
      </c>
    </row>
    <row r="1657" spans="1:9" x14ac:dyDescent="0.25">
      <c r="A1657" t="s">
        <v>3554</v>
      </c>
      <c r="B1657">
        <v>75423711</v>
      </c>
      <c r="C1657" t="s">
        <v>16</v>
      </c>
      <c r="D1657" t="s">
        <v>16</v>
      </c>
      <c r="E1657" t="s">
        <v>16</v>
      </c>
      <c r="F1657" t="s">
        <v>16</v>
      </c>
      <c r="G1657" t="s">
        <v>3553</v>
      </c>
      <c r="H1657">
        <v>1</v>
      </c>
      <c r="I1657" t="s">
        <v>4923</v>
      </c>
    </row>
    <row r="1658" spans="1:9" x14ac:dyDescent="0.25">
      <c r="A1658" t="s">
        <v>3932</v>
      </c>
      <c r="B1658">
        <v>86283711</v>
      </c>
      <c r="C1658" t="s">
        <v>16</v>
      </c>
      <c r="D1658" t="s">
        <v>16</v>
      </c>
      <c r="E1658" t="s">
        <v>16</v>
      </c>
      <c r="F1658" t="s">
        <v>16</v>
      </c>
      <c r="G1658" t="s">
        <v>7276</v>
      </c>
      <c r="H1658">
        <v>1</v>
      </c>
      <c r="I1658" t="s">
        <v>7399</v>
      </c>
    </row>
    <row r="1659" spans="1:9" x14ac:dyDescent="0.25">
      <c r="A1659" t="s">
        <v>3834</v>
      </c>
      <c r="B1659">
        <v>86228644</v>
      </c>
      <c r="C1659" t="s">
        <v>16</v>
      </c>
      <c r="D1659" t="s">
        <v>16</v>
      </c>
      <c r="E1659" t="s">
        <v>16</v>
      </c>
      <c r="F1659" t="s">
        <v>16</v>
      </c>
      <c r="G1659" t="s">
        <v>2440</v>
      </c>
      <c r="H1659">
        <v>1</v>
      </c>
      <c r="I1659" t="s">
        <v>4897</v>
      </c>
    </row>
    <row r="1660" spans="1:9" x14ac:dyDescent="0.25">
      <c r="A1660" t="s">
        <v>3840</v>
      </c>
      <c r="B1660">
        <v>86228644</v>
      </c>
      <c r="C1660" t="s">
        <v>16</v>
      </c>
      <c r="D1660" t="s">
        <v>16</v>
      </c>
      <c r="E1660" t="s">
        <v>16</v>
      </c>
      <c r="F1660" t="s">
        <v>16</v>
      </c>
      <c r="G1660" t="s">
        <v>2440</v>
      </c>
      <c r="H1660">
        <v>1</v>
      </c>
      <c r="I1660" t="s">
        <v>4897</v>
      </c>
    </row>
    <row r="1661" spans="1:9" x14ac:dyDescent="0.25">
      <c r="A1661" t="s">
        <v>3839</v>
      </c>
      <c r="B1661">
        <v>86228644</v>
      </c>
      <c r="C1661" t="s">
        <v>16</v>
      </c>
      <c r="D1661" t="s">
        <v>16</v>
      </c>
      <c r="E1661" t="s">
        <v>16</v>
      </c>
      <c r="F1661" t="s">
        <v>16</v>
      </c>
      <c r="G1661" t="s">
        <v>2440</v>
      </c>
      <c r="H1661">
        <v>1</v>
      </c>
      <c r="I1661" t="s">
        <v>4897</v>
      </c>
    </row>
    <row r="1662" spans="1:9" x14ac:dyDescent="0.25">
      <c r="A1662" t="s">
        <v>2504</v>
      </c>
      <c r="B1662">
        <v>74541608</v>
      </c>
      <c r="C1662" t="s">
        <v>16</v>
      </c>
      <c r="D1662" t="s">
        <v>16</v>
      </c>
      <c r="E1662" t="s">
        <v>16</v>
      </c>
      <c r="F1662" t="s">
        <v>16</v>
      </c>
      <c r="G1662" t="s">
        <v>2496</v>
      </c>
      <c r="H1662">
        <v>1</v>
      </c>
      <c r="I1662" t="s">
        <v>4904</v>
      </c>
    </row>
    <row r="1663" spans="1:9" x14ac:dyDescent="0.25">
      <c r="A1663" t="s">
        <v>2579</v>
      </c>
      <c r="B1663">
        <v>74762273</v>
      </c>
      <c r="C1663" t="s">
        <v>16</v>
      </c>
      <c r="D1663" t="s">
        <v>16</v>
      </c>
      <c r="E1663" t="s">
        <v>16</v>
      </c>
      <c r="F1663" t="s">
        <v>16</v>
      </c>
      <c r="G1663" t="s">
        <v>154</v>
      </c>
      <c r="H1663">
        <v>2</v>
      </c>
      <c r="I1663" t="s">
        <v>4887</v>
      </c>
    </row>
    <row r="1664" spans="1:9" x14ac:dyDescent="0.25">
      <c r="A1664" t="s">
        <v>2580</v>
      </c>
      <c r="B1664">
        <v>74762273</v>
      </c>
      <c r="C1664" t="s">
        <v>16</v>
      </c>
      <c r="D1664" t="s">
        <v>16</v>
      </c>
      <c r="E1664" t="s">
        <v>16</v>
      </c>
      <c r="F1664" t="s">
        <v>16</v>
      </c>
      <c r="G1664" t="s">
        <v>154</v>
      </c>
      <c r="H1664">
        <v>2</v>
      </c>
      <c r="I1664" t="s">
        <v>4887</v>
      </c>
    </row>
    <row r="1665" spans="1:9" x14ac:dyDescent="0.25">
      <c r="A1665" t="s">
        <v>8644</v>
      </c>
      <c r="B1665">
        <v>74842524</v>
      </c>
      <c r="C1665" t="s">
        <v>16</v>
      </c>
      <c r="D1665" t="s">
        <v>16</v>
      </c>
      <c r="E1665" t="s">
        <v>16</v>
      </c>
      <c r="F1665" t="s">
        <v>16</v>
      </c>
      <c r="G1665" t="s">
        <v>6414</v>
      </c>
      <c r="H1665">
        <v>1</v>
      </c>
      <c r="I1665" t="s">
        <v>6556</v>
      </c>
    </row>
    <row r="1666" spans="1:9" x14ac:dyDescent="0.25">
      <c r="A1666" t="s">
        <v>8645</v>
      </c>
      <c r="B1666">
        <v>74842524</v>
      </c>
      <c r="C1666" t="s">
        <v>16</v>
      </c>
      <c r="D1666" t="s">
        <v>16</v>
      </c>
      <c r="E1666" t="s">
        <v>16</v>
      </c>
      <c r="F1666" t="s">
        <v>16</v>
      </c>
      <c r="G1666" t="s">
        <v>6414</v>
      </c>
      <c r="H1666">
        <v>1</v>
      </c>
      <c r="I1666" t="s">
        <v>6556</v>
      </c>
    </row>
    <row r="1667" spans="1:9" x14ac:dyDescent="0.25">
      <c r="A1667" t="s">
        <v>8651</v>
      </c>
      <c r="B1667">
        <v>74842524</v>
      </c>
      <c r="C1667" t="s">
        <v>16</v>
      </c>
      <c r="D1667" t="s">
        <v>16</v>
      </c>
      <c r="E1667" t="s">
        <v>16</v>
      </c>
      <c r="F1667" t="s">
        <v>16</v>
      </c>
      <c r="G1667" t="s">
        <v>6414</v>
      </c>
      <c r="H1667">
        <v>1</v>
      </c>
      <c r="I1667" t="s">
        <v>6556</v>
      </c>
    </row>
    <row r="1668" spans="1:9" x14ac:dyDescent="0.25">
      <c r="A1668" t="s">
        <v>8648</v>
      </c>
      <c r="B1668">
        <v>74842524</v>
      </c>
      <c r="C1668" t="s">
        <v>16</v>
      </c>
      <c r="D1668" t="s">
        <v>16</v>
      </c>
      <c r="E1668" t="s">
        <v>16</v>
      </c>
      <c r="F1668" t="s">
        <v>16</v>
      </c>
      <c r="G1668" t="s">
        <v>6414</v>
      </c>
      <c r="H1668">
        <v>1</v>
      </c>
      <c r="I1668" t="s">
        <v>6556</v>
      </c>
    </row>
    <row r="1669" spans="1:9" x14ac:dyDescent="0.25">
      <c r="A1669" t="s">
        <v>8649</v>
      </c>
      <c r="B1669">
        <v>74842524</v>
      </c>
      <c r="C1669" t="s">
        <v>16</v>
      </c>
      <c r="D1669" t="s">
        <v>16</v>
      </c>
      <c r="E1669" t="s">
        <v>16</v>
      </c>
      <c r="F1669" t="s">
        <v>16</v>
      </c>
      <c r="G1669" t="s">
        <v>6414</v>
      </c>
      <c r="H1669">
        <v>1</v>
      </c>
      <c r="I1669" t="s">
        <v>6556</v>
      </c>
    </row>
    <row r="1670" spans="1:9" x14ac:dyDescent="0.25">
      <c r="A1670" t="s">
        <v>8652</v>
      </c>
      <c r="B1670">
        <v>74842524</v>
      </c>
      <c r="C1670" t="s">
        <v>16</v>
      </c>
      <c r="D1670" t="s">
        <v>16</v>
      </c>
      <c r="E1670" t="s">
        <v>16</v>
      </c>
      <c r="F1670" t="s">
        <v>16</v>
      </c>
      <c r="G1670" t="s">
        <v>6414</v>
      </c>
      <c r="H1670">
        <v>1</v>
      </c>
      <c r="I1670" t="s">
        <v>6556</v>
      </c>
    </row>
    <row r="1671" spans="1:9" x14ac:dyDescent="0.25">
      <c r="A1671" t="s">
        <v>8650</v>
      </c>
      <c r="B1671">
        <v>74842524</v>
      </c>
      <c r="C1671" t="s">
        <v>16</v>
      </c>
      <c r="D1671" t="s">
        <v>16</v>
      </c>
      <c r="E1671" t="s">
        <v>16</v>
      </c>
      <c r="F1671" t="s">
        <v>16</v>
      </c>
      <c r="G1671" t="s">
        <v>6414</v>
      </c>
      <c r="H1671">
        <v>1</v>
      </c>
      <c r="I1671" t="s">
        <v>6556</v>
      </c>
    </row>
    <row r="1672" spans="1:9" x14ac:dyDescent="0.25">
      <c r="A1672" t="s">
        <v>8653</v>
      </c>
      <c r="B1672">
        <v>74842524</v>
      </c>
      <c r="C1672" t="s">
        <v>16</v>
      </c>
      <c r="D1672" t="s">
        <v>16</v>
      </c>
      <c r="E1672" t="s">
        <v>16</v>
      </c>
      <c r="F1672" t="s">
        <v>16</v>
      </c>
      <c r="G1672" t="s">
        <v>6414</v>
      </c>
      <c r="H1672">
        <v>1</v>
      </c>
      <c r="I1672" t="s">
        <v>6556</v>
      </c>
    </row>
    <row r="1673" spans="1:9" x14ac:dyDescent="0.25">
      <c r="A1673" t="s">
        <v>8646</v>
      </c>
      <c r="B1673">
        <v>74842524</v>
      </c>
      <c r="C1673" t="s">
        <v>16</v>
      </c>
      <c r="D1673" t="s">
        <v>16</v>
      </c>
      <c r="E1673" t="s">
        <v>16</v>
      </c>
      <c r="F1673" t="s">
        <v>16</v>
      </c>
      <c r="G1673" t="s">
        <v>6414</v>
      </c>
      <c r="H1673">
        <v>1</v>
      </c>
      <c r="I1673" t="s">
        <v>6556</v>
      </c>
    </row>
    <row r="1674" spans="1:9" x14ac:dyDescent="0.25">
      <c r="A1674" t="s">
        <v>8654</v>
      </c>
      <c r="B1674">
        <v>74842524</v>
      </c>
      <c r="C1674" t="s">
        <v>16</v>
      </c>
      <c r="D1674" t="s">
        <v>16</v>
      </c>
      <c r="E1674" t="s">
        <v>16</v>
      </c>
      <c r="F1674" t="s">
        <v>16</v>
      </c>
      <c r="G1674" t="s">
        <v>6414</v>
      </c>
      <c r="H1674">
        <v>1</v>
      </c>
      <c r="I1674" t="s">
        <v>6556</v>
      </c>
    </row>
    <row r="1675" spans="1:9" x14ac:dyDescent="0.25">
      <c r="A1675" t="s">
        <v>8647</v>
      </c>
      <c r="B1675">
        <v>74842524</v>
      </c>
      <c r="C1675" t="s">
        <v>16</v>
      </c>
      <c r="D1675" t="s">
        <v>16</v>
      </c>
      <c r="E1675" t="s">
        <v>16</v>
      </c>
      <c r="F1675" t="s">
        <v>16</v>
      </c>
      <c r="G1675" t="s">
        <v>6414</v>
      </c>
      <c r="H1675">
        <v>1</v>
      </c>
      <c r="I1675" t="s">
        <v>6556</v>
      </c>
    </row>
    <row r="1676" spans="1:9" x14ac:dyDescent="0.25">
      <c r="A1676" t="s">
        <v>4092</v>
      </c>
      <c r="B1676">
        <v>75421677</v>
      </c>
      <c r="C1676" t="s">
        <v>16</v>
      </c>
      <c r="D1676" t="s">
        <v>16</v>
      </c>
      <c r="E1676" t="s">
        <v>16</v>
      </c>
      <c r="F1676" t="s">
        <v>16</v>
      </c>
      <c r="G1676" t="s">
        <v>3368</v>
      </c>
      <c r="H1676">
        <v>1</v>
      </c>
      <c r="I1676" t="s">
        <v>4892</v>
      </c>
    </row>
    <row r="1677" spans="1:9" x14ac:dyDescent="0.25">
      <c r="A1677" t="s">
        <v>4078</v>
      </c>
      <c r="B1677">
        <v>75421677</v>
      </c>
      <c r="C1677" t="s">
        <v>16</v>
      </c>
      <c r="D1677" t="s">
        <v>16</v>
      </c>
      <c r="E1677" t="s">
        <v>16</v>
      </c>
      <c r="F1677" t="s">
        <v>16</v>
      </c>
      <c r="G1677" t="s">
        <v>3368</v>
      </c>
      <c r="H1677">
        <v>1</v>
      </c>
      <c r="I1677" t="s">
        <v>4892</v>
      </c>
    </row>
    <row r="1678" spans="1:9" x14ac:dyDescent="0.25">
      <c r="A1678" t="s">
        <v>4091</v>
      </c>
      <c r="B1678">
        <v>75421677</v>
      </c>
      <c r="C1678" t="s">
        <v>16</v>
      </c>
      <c r="D1678" t="s">
        <v>16</v>
      </c>
      <c r="E1678" t="s">
        <v>16</v>
      </c>
      <c r="F1678" t="s">
        <v>16</v>
      </c>
      <c r="G1678" t="s">
        <v>3368</v>
      </c>
      <c r="H1678">
        <v>1</v>
      </c>
      <c r="I1678" t="s">
        <v>4892</v>
      </c>
    </row>
    <row r="1679" spans="1:9" x14ac:dyDescent="0.25">
      <c r="A1679" t="s">
        <v>2453</v>
      </c>
      <c r="B1679">
        <v>30940084</v>
      </c>
      <c r="C1679" t="s">
        <v>16</v>
      </c>
      <c r="D1679" t="s">
        <v>16</v>
      </c>
      <c r="E1679" t="s">
        <v>16</v>
      </c>
      <c r="F1679" t="s">
        <v>16</v>
      </c>
      <c r="G1679" t="s">
        <v>3981</v>
      </c>
      <c r="H1679">
        <v>1</v>
      </c>
      <c r="I1679" t="s">
        <v>4924</v>
      </c>
    </row>
    <row r="1680" spans="1:9" x14ac:dyDescent="0.25">
      <c r="A1680" t="s">
        <v>2454</v>
      </c>
      <c r="B1680">
        <v>30940084</v>
      </c>
      <c r="C1680" t="s">
        <v>16</v>
      </c>
      <c r="D1680" t="s">
        <v>16</v>
      </c>
      <c r="E1680" t="s">
        <v>16</v>
      </c>
      <c r="F1680" t="s">
        <v>16</v>
      </c>
      <c r="G1680" t="s">
        <v>3981</v>
      </c>
      <c r="H1680">
        <v>1</v>
      </c>
      <c r="I1680" t="s">
        <v>4924</v>
      </c>
    </row>
    <row r="1681" spans="1:9" x14ac:dyDescent="0.25">
      <c r="A1681" t="s">
        <v>2562</v>
      </c>
      <c r="B1681">
        <v>74762273</v>
      </c>
      <c r="C1681" t="s">
        <v>16</v>
      </c>
      <c r="D1681" t="s">
        <v>16</v>
      </c>
      <c r="E1681" t="s">
        <v>16</v>
      </c>
      <c r="F1681" t="s">
        <v>16</v>
      </c>
      <c r="G1681" t="s">
        <v>154</v>
      </c>
      <c r="H1681">
        <v>1</v>
      </c>
      <c r="I1681" t="s">
        <v>4887</v>
      </c>
    </row>
    <row r="1682" spans="1:9" x14ac:dyDescent="0.25">
      <c r="A1682" t="s">
        <v>2638</v>
      </c>
      <c r="B1682">
        <v>74762273</v>
      </c>
      <c r="C1682" t="s">
        <v>16</v>
      </c>
      <c r="D1682" t="s">
        <v>16</v>
      </c>
      <c r="E1682" t="s">
        <v>16</v>
      </c>
      <c r="F1682" t="s">
        <v>16</v>
      </c>
      <c r="G1682" t="s">
        <v>154</v>
      </c>
      <c r="H1682">
        <v>1</v>
      </c>
      <c r="I1682" t="s">
        <v>4887</v>
      </c>
    </row>
    <row r="1683" spans="1:9" x14ac:dyDescent="0.25">
      <c r="A1683" t="s">
        <v>2639</v>
      </c>
      <c r="B1683">
        <v>74762273</v>
      </c>
      <c r="C1683" t="s">
        <v>16</v>
      </c>
      <c r="D1683" t="s">
        <v>16</v>
      </c>
      <c r="E1683" t="s">
        <v>16</v>
      </c>
      <c r="F1683" t="s">
        <v>16</v>
      </c>
      <c r="G1683" t="s">
        <v>154</v>
      </c>
      <c r="H1683">
        <v>1</v>
      </c>
      <c r="I1683" t="s">
        <v>4887</v>
      </c>
    </row>
    <row r="1684" spans="1:9" x14ac:dyDescent="0.25">
      <c r="A1684" t="s">
        <v>2640</v>
      </c>
      <c r="B1684">
        <v>74762273</v>
      </c>
      <c r="C1684" t="s">
        <v>16</v>
      </c>
      <c r="D1684" t="s">
        <v>16</v>
      </c>
      <c r="E1684" t="s">
        <v>16</v>
      </c>
      <c r="F1684" t="s">
        <v>16</v>
      </c>
      <c r="G1684" t="s">
        <v>154</v>
      </c>
      <c r="H1684">
        <v>1</v>
      </c>
      <c r="I1684" t="s">
        <v>4887</v>
      </c>
    </row>
    <row r="1685" spans="1:9" x14ac:dyDescent="0.25">
      <c r="A1685" t="s">
        <v>5273</v>
      </c>
      <c r="B1685">
        <v>74762273</v>
      </c>
      <c r="C1685" t="s">
        <v>16</v>
      </c>
      <c r="D1685" t="s">
        <v>16</v>
      </c>
      <c r="E1685" t="s">
        <v>16</v>
      </c>
      <c r="F1685" t="s">
        <v>16</v>
      </c>
      <c r="G1685" t="s">
        <v>154</v>
      </c>
      <c r="H1685">
        <v>2</v>
      </c>
      <c r="I1685" t="s">
        <v>5401</v>
      </c>
    </row>
    <row r="1686" spans="1:9" x14ac:dyDescent="0.25">
      <c r="A1686" t="s">
        <v>5273</v>
      </c>
      <c r="B1686">
        <v>75421677</v>
      </c>
      <c r="C1686" t="s">
        <v>16</v>
      </c>
      <c r="D1686" t="s">
        <v>16</v>
      </c>
      <c r="E1686" t="s">
        <v>16</v>
      </c>
      <c r="F1686" t="s">
        <v>16</v>
      </c>
      <c r="G1686" t="s">
        <v>3368</v>
      </c>
      <c r="H1686">
        <v>1</v>
      </c>
      <c r="I1686" t="s">
        <v>4892</v>
      </c>
    </row>
    <row r="1687" spans="1:9" x14ac:dyDescent="0.25">
      <c r="A1687" t="s">
        <v>5274</v>
      </c>
      <c r="B1687">
        <v>74762273</v>
      </c>
      <c r="C1687" t="s">
        <v>16</v>
      </c>
      <c r="D1687" t="s">
        <v>16</v>
      </c>
      <c r="E1687" t="s">
        <v>16</v>
      </c>
      <c r="F1687" t="s">
        <v>16</v>
      </c>
      <c r="G1687" t="s">
        <v>154</v>
      </c>
      <c r="H1687">
        <v>2</v>
      </c>
      <c r="I1687" t="s">
        <v>5401</v>
      </c>
    </row>
    <row r="1688" spans="1:9" x14ac:dyDescent="0.25">
      <c r="A1688" t="s">
        <v>5274</v>
      </c>
      <c r="B1688">
        <v>75421677</v>
      </c>
      <c r="C1688" t="s">
        <v>16</v>
      </c>
      <c r="D1688" t="s">
        <v>16</v>
      </c>
      <c r="E1688" t="s">
        <v>16</v>
      </c>
      <c r="F1688" t="s">
        <v>16</v>
      </c>
      <c r="G1688" t="s">
        <v>3368</v>
      </c>
      <c r="H1688">
        <v>1</v>
      </c>
      <c r="I1688" t="s">
        <v>4892</v>
      </c>
    </row>
    <row r="1689" spans="1:9" x14ac:dyDescent="0.25">
      <c r="A1689" t="s">
        <v>5275</v>
      </c>
      <c r="B1689">
        <v>74762273</v>
      </c>
      <c r="C1689" t="s">
        <v>16</v>
      </c>
      <c r="D1689" t="s">
        <v>16</v>
      </c>
      <c r="E1689" t="s">
        <v>16</v>
      </c>
      <c r="F1689" t="s">
        <v>16</v>
      </c>
      <c r="G1689" t="s">
        <v>154</v>
      </c>
      <c r="H1689">
        <v>2</v>
      </c>
      <c r="I1689" t="s">
        <v>5401</v>
      </c>
    </row>
    <row r="1690" spans="1:9" x14ac:dyDescent="0.25">
      <c r="A1690" t="s">
        <v>5275</v>
      </c>
      <c r="B1690">
        <v>75421677</v>
      </c>
      <c r="C1690" t="s">
        <v>16</v>
      </c>
      <c r="D1690" t="s">
        <v>16</v>
      </c>
      <c r="E1690" t="s">
        <v>16</v>
      </c>
      <c r="F1690" t="s">
        <v>16</v>
      </c>
      <c r="G1690" t="s">
        <v>3368</v>
      </c>
      <c r="H1690">
        <v>1</v>
      </c>
      <c r="I1690" t="s">
        <v>4892</v>
      </c>
    </row>
    <row r="1691" spans="1:9" x14ac:dyDescent="0.25">
      <c r="A1691" t="s">
        <v>8188</v>
      </c>
      <c r="B1691">
        <v>70108720</v>
      </c>
      <c r="C1691" t="s">
        <v>16</v>
      </c>
      <c r="D1691" t="s">
        <v>16</v>
      </c>
      <c r="E1691" t="s">
        <v>16</v>
      </c>
      <c r="F1691" t="s">
        <v>16</v>
      </c>
      <c r="G1691" t="s">
        <v>8125</v>
      </c>
      <c r="H1691">
        <v>1</v>
      </c>
      <c r="I1691" t="s">
        <v>12575</v>
      </c>
    </row>
    <row r="1692" spans="1:9" x14ac:dyDescent="0.25">
      <c r="A1692" t="s">
        <v>8192</v>
      </c>
      <c r="B1692">
        <v>70108720</v>
      </c>
      <c r="C1692" t="s">
        <v>16</v>
      </c>
      <c r="D1692" t="s">
        <v>16</v>
      </c>
      <c r="E1692" t="s">
        <v>16</v>
      </c>
      <c r="F1692" t="s">
        <v>16</v>
      </c>
      <c r="G1692" t="s">
        <v>8125</v>
      </c>
      <c r="H1692">
        <v>1</v>
      </c>
      <c r="I1692" t="s">
        <v>12575</v>
      </c>
    </row>
    <row r="1693" spans="1:9" x14ac:dyDescent="0.25">
      <c r="A1693" t="s">
        <v>40976</v>
      </c>
      <c r="B1693">
        <v>86659222</v>
      </c>
      <c r="C1693" t="s">
        <v>16</v>
      </c>
      <c r="D1693" t="s">
        <v>16</v>
      </c>
      <c r="E1693" t="s">
        <v>16</v>
      </c>
      <c r="F1693" t="s">
        <v>16</v>
      </c>
      <c r="G1693" t="s">
        <v>40888</v>
      </c>
      <c r="H1693">
        <v>1</v>
      </c>
      <c r="I1693" t="s">
        <v>42257</v>
      </c>
    </row>
    <row r="1694" spans="1:9" x14ac:dyDescent="0.25">
      <c r="A1694" t="s">
        <v>40977</v>
      </c>
      <c r="B1694">
        <v>86659222</v>
      </c>
      <c r="C1694" t="s">
        <v>16</v>
      </c>
      <c r="D1694" t="s">
        <v>16</v>
      </c>
      <c r="E1694" t="s">
        <v>16</v>
      </c>
      <c r="F1694" t="s">
        <v>16</v>
      </c>
      <c r="G1694" t="s">
        <v>40888</v>
      </c>
      <c r="H1694">
        <v>1</v>
      </c>
      <c r="I1694" t="s">
        <v>42257</v>
      </c>
    </row>
    <row r="1695" spans="1:9" x14ac:dyDescent="0.25">
      <c r="A1695" t="s">
        <v>40980</v>
      </c>
      <c r="B1695">
        <v>86659222</v>
      </c>
      <c r="C1695" t="s">
        <v>16</v>
      </c>
      <c r="D1695" t="s">
        <v>16</v>
      </c>
      <c r="E1695" t="s">
        <v>16</v>
      </c>
      <c r="F1695" t="s">
        <v>16</v>
      </c>
      <c r="G1695" t="s">
        <v>40888</v>
      </c>
      <c r="H1695">
        <v>1</v>
      </c>
      <c r="I1695" t="s">
        <v>42257</v>
      </c>
    </row>
    <row r="1696" spans="1:9" x14ac:dyDescent="0.25">
      <c r="A1696" t="s">
        <v>40978</v>
      </c>
      <c r="B1696">
        <v>86659222</v>
      </c>
      <c r="C1696" t="s">
        <v>16</v>
      </c>
      <c r="D1696" t="s">
        <v>16</v>
      </c>
      <c r="E1696" t="s">
        <v>16</v>
      </c>
      <c r="F1696" t="s">
        <v>16</v>
      </c>
      <c r="G1696" t="s">
        <v>40888</v>
      </c>
      <c r="H1696">
        <v>1</v>
      </c>
      <c r="I1696" t="s">
        <v>42257</v>
      </c>
    </row>
    <row r="1697" spans="1:9" x14ac:dyDescent="0.25">
      <c r="A1697" t="s">
        <v>40979</v>
      </c>
      <c r="B1697">
        <v>86659222</v>
      </c>
      <c r="C1697" t="s">
        <v>16</v>
      </c>
      <c r="D1697" t="s">
        <v>16</v>
      </c>
      <c r="E1697" t="s">
        <v>16</v>
      </c>
      <c r="F1697" t="s">
        <v>16</v>
      </c>
      <c r="G1697" t="s">
        <v>40888</v>
      </c>
      <c r="H1697">
        <v>1</v>
      </c>
      <c r="I1697" t="s">
        <v>42257</v>
      </c>
    </row>
    <row r="1698" spans="1:9" x14ac:dyDescent="0.25">
      <c r="A1698" t="s">
        <v>42088</v>
      </c>
      <c r="B1698">
        <v>74762273</v>
      </c>
      <c r="C1698" t="s">
        <v>16</v>
      </c>
      <c r="D1698" t="s">
        <v>16</v>
      </c>
      <c r="E1698" t="s">
        <v>16</v>
      </c>
      <c r="F1698" t="s">
        <v>16</v>
      </c>
      <c r="G1698" t="s">
        <v>154</v>
      </c>
      <c r="H1698">
        <v>1</v>
      </c>
      <c r="I1698" t="s">
        <v>4887</v>
      </c>
    </row>
    <row r="1699" spans="1:9" x14ac:dyDescent="0.25">
      <c r="A1699" t="s">
        <v>42057</v>
      </c>
      <c r="B1699">
        <v>74762273</v>
      </c>
      <c r="C1699" t="s">
        <v>16</v>
      </c>
      <c r="D1699" t="s">
        <v>16</v>
      </c>
      <c r="E1699" t="s">
        <v>16</v>
      </c>
      <c r="F1699" t="s">
        <v>16</v>
      </c>
      <c r="G1699" t="s">
        <v>154</v>
      </c>
      <c r="H1699">
        <v>1</v>
      </c>
      <c r="I1699" t="s">
        <v>4887</v>
      </c>
    </row>
    <row r="1700" spans="1:9" x14ac:dyDescent="0.25">
      <c r="A1700" t="s">
        <v>42059</v>
      </c>
      <c r="B1700">
        <v>74762273</v>
      </c>
      <c r="C1700" t="s">
        <v>16</v>
      </c>
      <c r="D1700" t="s">
        <v>16</v>
      </c>
      <c r="E1700" t="s">
        <v>16</v>
      </c>
      <c r="F1700" t="s">
        <v>16</v>
      </c>
      <c r="G1700" t="s">
        <v>154</v>
      </c>
      <c r="H1700">
        <v>1</v>
      </c>
      <c r="I1700" t="s">
        <v>4887</v>
      </c>
    </row>
    <row r="1701" spans="1:9" x14ac:dyDescent="0.25">
      <c r="A1701" t="s">
        <v>42060</v>
      </c>
      <c r="B1701">
        <v>74762273</v>
      </c>
      <c r="C1701" t="s">
        <v>16</v>
      </c>
      <c r="D1701" t="s">
        <v>16</v>
      </c>
      <c r="E1701" t="s">
        <v>16</v>
      </c>
      <c r="F1701" t="s">
        <v>16</v>
      </c>
      <c r="G1701" t="s">
        <v>154</v>
      </c>
      <c r="H1701">
        <v>1</v>
      </c>
      <c r="I1701" t="s">
        <v>4887</v>
      </c>
    </row>
    <row r="1702" spans="1:9" x14ac:dyDescent="0.25">
      <c r="A1702" t="s">
        <v>42056</v>
      </c>
      <c r="B1702">
        <v>74762273</v>
      </c>
      <c r="C1702" t="s">
        <v>16</v>
      </c>
      <c r="D1702" t="s">
        <v>16</v>
      </c>
      <c r="E1702" t="s">
        <v>16</v>
      </c>
      <c r="F1702" t="s">
        <v>16</v>
      </c>
      <c r="G1702" t="s">
        <v>154</v>
      </c>
      <c r="H1702">
        <v>1</v>
      </c>
      <c r="I1702" t="s">
        <v>4887</v>
      </c>
    </row>
    <row r="1703" spans="1:9" x14ac:dyDescent="0.25">
      <c r="A1703" t="s">
        <v>42058</v>
      </c>
      <c r="B1703">
        <v>74762273</v>
      </c>
      <c r="C1703" t="s">
        <v>16</v>
      </c>
      <c r="D1703" t="s">
        <v>16</v>
      </c>
      <c r="E1703" t="s">
        <v>16</v>
      </c>
      <c r="F1703" t="s">
        <v>16</v>
      </c>
      <c r="G1703" t="s">
        <v>154</v>
      </c>
      <c r="H1703">
        <v>1</v>
      </c>
      <c r="I1703" t="s">
        <v>4887</v>
      </c>
    </row>
    <row r="1704" spans="1:9" x14ac:dyDescent="0.25">
      <c r="A1704" t="s">
        <v>42063</v>
      </c>
      <c r="B1704">
        <v>74762273</v>
      </c>
      <c r="C1704" t="s">
        <v>16</v>
      </c>
      <c r="D1704" t="s">
        <v>16</v>
      </c>
      <c r="E1704" t="s">
        <v>16</v>
      </c>
      <c r="F1704" t="s">
        <v>16</v>
      </c>
      <c r="G1704" t="s">
        <v>154</v>
      </c>
      <c r="H1704">
        <v>1</v>
      </c>
      <c r="I1704" t="s">
        <v>4887</v>
      </c>
    </row>
    <row r="1705" spans="1:9" x14ac:dyDescent="0.25">
      <c r="A1705" t="s">
        <v>42064</v>
      </c>
      <c r="B1705">
        <v>74762273</v>
      </c>
      <c r="C1705" t="s">
        <v>16</v>
      </c>
      <c r="D1705" t="s">
        <v>16</v>
      </c>
      <c r="E1705" t="s">
        <v>16</v>
      </c>
      <c r="F1705" t="s">
        <v>16</v>
      </c>
      <c r="G1705" t="s">
        <v>154</v>
      </c>
      <c r="H1705">
        <v>1</v>
      </c>
      <c r="I1705" t="s">
        <v>4887</v>
      </c>
    </row>
    <row r="1706" spans="1:9" x14ac:dyDescent="0.25">
      <c r="A1706" t="s">
        <v>42066</v>
      </c>
      <c r="B1706">
        <v>74762273</v>
      </c>
      <c r="C1706" t="s">
        <v>16</v>
      </c>
      <c r="D1706" t="s">
        <v>16</v>
      </c>
      <c r="E1706" t="s">
        <v>16</v>
      </c>
      <c r="F1706" t="s">
        <v>16</v>
      </c>
      <c r="G1706" t="s">
        <v>154</v>
      </c>
      <c r="H1706">
        <v>1</v>
      </c>
      <c r="I1706" t="s">
        <v>4887</v>
      </c>
    </row>
    <row r="1707" spans="1:9" x14ac:dyDescent="0.25">
      <c r="A1707" t="s">
        <v>42061</v>
      </c>
      <c r="B1707">
        <v>74762273</v>
      </c>
      <c r="C1707" t="s">
        <v>16</v>
      </c>
      <c r="D1707" t="s">
        <v>16</v>
      </c>
      <c r="E1707" t="s">
        <v>16</v>
      </c>
      <c r="F1707" t="s">
        <v>16</v>
      </c>
      <c r="G1707" t="s">
        <v>154</v>
      </c>
      <c r="H1707">
        <v>1</v>
      </c>
      <c r="I1707" t="s">
        <v>4887</v>
      </c>
    </row>
    <row r="1708" spans="1:9" x14ac:dyDescent="0.25">
      <c r="A1708" t="s">
        <v>42062</v>
      </c>
      <c r="B1708">
        <v>74762273</v>
      </c>
      <c r="C1708" t="s">
        <v>16</v>
      </c>
      <c r="D1708" t="s">
        <v>16</v>
      </c>
      <c r="E1708" t="s">
        <v>16</v>
      </c>
      <c r="F1708" t="s">
        <v>16</v>
      </c>
      <c r="G1708" t="s">
        <v>154</v>
      </c>
      <c r="H1708">
        <v>1</v>
      </c>
      <c r="I1708" t="s">
        <v>4887</v>
      </c>
    </row>
    <row r="1709" spans="1:9" x14ac:dyDescent="0.25">
      <c r="A1709" t="s">
        <v>42065</v>
      </c>
      <c r="B1709">
        <v>74762273</v>
      </c>
      <c r="C1709" t="s">
        <v>16</v>
      </c>
      <c r="D1709" t="s">
        <v>16</v>
      </c>
      <c r="E1709" t="s">
        <v>16</v>
      </c>
      <c r="F1709" t="s">
        <v>16</v>
      </c>
      <c r="G1709" t="s">
        <v>154</v>
      </c>
      <c r="H1709">
        <v>1</v>
      </c>
      <c r="I1709" t="s">
        <v>4887</v>
      </c>
    </row>
    <row r="1710" spans="1:9" x14ac:dyDescent="0.25">
      <c r="A1710" t="s">
        <v>42070</v>
      </c>
      <c r="B1710">
        <v>74762273</v>
      </c>
      <c r="C1710" t="s">
        <v>16</v>
      </c>
      <c r="D1710" t="s">
        <v>16</v>
      </c>
      <c r="E1710" t="s">
        <v>16</v>
      </c>
      <c r="F1710" t="s">
        <v>16</v>
      </c>
      <c r="G1710" t="s">
        <v>154</v>
      </c>
      <c r="H1710">
        <v>1</v>
      </c>
      <c r="I1710" t="s">
        <v>4887</v>
      </c>
    </row>
    <row r="1711" spans="1:9" x14ac:dyDescent="0.25">
      <c r="A1711" t="s">
        <v>42071</v>
      </c>
      <c r="B1711">
        <v>74762273</v>
      </c>
      <c r="C1711" t="s">
        <v>16</v>
      </c>
      <c r="D1711" t="s">
        <v>16</v>
      </c>
      <c r="E1711" t="s">
        <v>16</v>
      </c>
      <c r="F1711" t="s">
        <v>16</v>
      </c>
      <c r="G1711" t="s">
        <v>154</v>
      </c>
      <c r="H1711">
        <v>1</v>
      </c>
      <c r="I1711" t="s">
        <v>4887</v>
      </c>
    </row>
    <row r="1712" spans="1:9" x14ac:dyDescent="0.25">
      <c r="A1712" t="s">
        <v>42067</v>
      </c>
      <c r="B1712">
        <v>74762273</v>
      </c>
      <c r="C1712" t="s">
        <v>16</v>
      </c>
      <c r="D1712" t="s">
        <v>16</v>
      </c>
      <c r="E1712" t="s">
        <v>16</v>
      </c>
      <c r="F1712" t="s">
        <v>16</v>
      </c>
      <c r="G1712" t="s">
        <v>154</v>
      </c>
      <c r="H1712">
        <v>1</v>
      </c>
      <c r="I1712" t="s">
        <v>4887</v>
      </c>
    </row>
    <row r="1713" spans="1:9" x14ac:dyDescent="0.25">
      <c r="A1713" t="s">
        <v>42068</v>
      </c>
      <c r="B1713">
        <v>74762273</v>
      </c>
      <c r="C1713" t="s">
        <v>16</v>
      </c>
      <c r="D1713" t="s">
        <v>16</v>
      </c>
      <c r="E1713" t="s">
        <v>16</v>
      </c>
      <c r="F1713" t="s">
        <v>16</v>
      </c>
      <c r="G1713" t="s">
        <v>154</v>
      </c>
      <c r="H1713">
        <v>1</v>
      </c>
      <c r="I1713" t="s">
        <v>4887</v>
      </c>
    </row>
    <row r="1714" spans="1:9" x14ac:dyDescent="0.25">
      <c r="A1714" t="s">
        <v>42011</v>
      </c>
      <c r="B1714">
        <v>74762273</v>
      </c>
      <c r="C1714" t="s">
        <v>16</v>
      </c>
      <c r="D1714" t="s">
        <v>16</v>
      </c>
      <c r="E1714" t="s">
        <v>16</v>
      </c>
      <c r="F1714" t="s">
        <v>16</v>
      </c>
      <c r="G1714" t="s">
        <v>154</v>
      </c>
      <c r="H1714">
        <v>1</v>
      </c>
      <c r="I1714" t="s">
        <v>4887</v>
      </c>
    </row>
    <row r="1715" spans="1:9" x14ac:dyDescent="0.25">
      <c r="A1715" t="s">
        <v>42014</v>
      </c>
      <c r="B1715">
        <v>74762273</v>
      </c>
      <c r="C1715" t="s">
        <v>16</v>
      </c>
      <c r="D1715" t="s">
        <v>16</v>
      </c>
      <c r="E1715" t="s">
        <v>16</v>
      </c>
      <c r="F1715" t="s">
        <v>16</v>
      </c>
      <c r="G1715" t="s">
        <v>154</v>
      </c>
      <c r="H1715">
        <v>1</v>
      </c>
      <c r="I1715" t="s">
        <v>4887</v>
      </c>
    </row>
    <row r="1716" spans="1:9" x14ac:dyDescent="0.25">
      <c r="A1716" t="s">
        <v>42012</v>
      </c>
      <c r="B1716">
        <v>74762273</v>
      </c>
      <c r="C1716" t="s">
        <v>16</v>
      </c>
      <c r="D1716" t="s">
        <v>16</v>
      </c>
      <c r="E1716" t="s">
        <v>16</v>
      </c>
      <c r="F1716" t="s">
        <v>16</v>
      </c>
      <c r="G1716" t="s">
        <v>154</v>
      </c>
      <c r="H1716">
        <v>1</v>
      </c>
      <c r="I1716" t="s">
        <v>4887</v>
      </c>
    </row>
    <row r="1717" spans="1:9" x14ac:dyDescent="0.25">
      <c r="A1717" t="s">
        <v>42013</v>
      </c>
      <c r="B1717">
        <v>74762273</v>
      </c>
      <c r="C1717" t="s">
        <v>16</v>
      </c>
      <c r="D1717" t="s">
        <v>16</v>
      </c>
      <c r="E1717" t="s">
        <v>16</v>
      </c>
      <c r="F1717" t="s">
        <v>16</v>
      </c>
      <c r="G1717" t="s">
        <v>154</v>
      </c>
      <c r="H1717">
        <v>1</v>
      </c>
      <c r="I1717" t="s">
        <v>4887</v>
      </c>
    </row>
    <row r="1718" spans="1:9" x14ac:dyDescent="0.25">
      <c r="A1718" t="s">
        <v>42016</v>
      </c>
      <c r="B1718">
        <v>74762273</v>
      </c>
      <c r="C1718" t="s">
        <v>16</v>
      </c>
      <c r="D1718" t="s">
        <v>16</v>
      </c>
      <c r="E1718" t="s">
        <v>16</v>
      </c>
      <c r="F1718" t="s">
        <v>16</v>
      </c>
      <c r="G1718" t="s">
        <v>154</v>
      </c>
      <c r="H1718">
        <v>1</v>
      </c>
      <c r="I1718" t="s">
        <v>4887</v>
      </c>
    </row>
    <row r="1719" spans="1:9" x14ac:dyDescent="0.25">
      <c r="A1719" t="s">
        <v>42017</v>
      </c>
      <c r="B1719">
        <v>74762273</v>
      </c>
      <c r="C1719" t="s">
        <v>16</v>
      </c>
      <c r="D1719" t="s">
        <v>16</v>
      </c>
      <c r="E1719" t="s">
        <v>16</v>
      </c>
      <c r="F1719" t="s">
        <v>16</v>
      </c>
      <c r="G1719" t="s">
        <v>154</v>
      </c>
      <c r="H1719">
        <v>1</v>
      </c>
      <c r="I1719" t="s">
        <v>4887</v>
      </c>
    </row>
    <row r="1720" spans="1:9" x14ac:dyDescent="0.25">
      <c r="A1720" t="s">
        <v>42015</v>
      </c>
      <c r="B1720">
        <v>74762273</v>
      </c>
      <c r="C1720" t="s">
        <v>16</v>
      </c>
      <c r="D1720" t="s">
        <v>16</v>
      </c>
      <c r="E1720" t="s">
        <v>16</v>
      </c>
      <c r="F1720" t="s">
        <v>16</v>
      </c>
      <c r="G1720" t="s">
        <v>154</v>
      </c>
      <c r="H1720">
        <v>1</v>
      </c>
      <c r="I1720" t="s">
        <v>4887</v>
      </c>
    </row>
    <row r="1721" spans="1:9" x14ac:dyDescent="0.25">
      <c r="A1721" t="s">
        <v>42018</v>
      </c>
      <c r="B1721">
        <v>74762273</v>
      </c>
      <c r="C1721" t="s">
        <v>16</v>
      </c>
      <c r="D1721" t="s">
        <v>16</v>
      </c>
      <c r="E1721" t="s">
        <v>16</v>
      </c>
      <c r="F1721" t="s">
        <v>16</v>
      </c>
      <c r="G1721" t="s">
        <v>154</v>
      </c>
      <c r="H1721">
        <v>1</v>
      </c>
      <c r="I1721" t="s">
        <v>4887</v>
      </c>
    </row>
    <row r="1722" spans="1:9" x14ac:dyDescent="0.25">
      <c r="A1722" t="s">
        <v>42020</v>
      </c>
      <c r="B1722">
        <v>74762273</v>
      </c>
      <c r="C1722" t="s">
        <v>16</v>
      </c>
      <c r="D1722" t="s">
        <v>16</v>
      </c>
      <c r="E1722" t="s">
        <v>16</v>
      </c>
      <c r="F1722" t="s">
        <v>16</v>
      </c>
      <c r="G1722" t="s">
        <v>154</v>
      </c>
      <c r="H1722">
        <v>1</v>
      </c>
      <c r="I1722" t="s">
        <v>4887</v>
      </c>
    </row>
    <row r="1723" spans="1:9" x14ac:dyDescent="0.25">
      <c r="A1723" t="s">
        <v>41256</v>
      </c>
      <c r="B1723">
        <v>86659222</v>
      </c>
      <c r="C1723" t="s">
        <v>16</v>
      </c>
      <c r="D1723" t="s">
        <v>16</v>
      </c>
      <c r="E1723" t="s">
        <v>16</v>
      </c>
      <c r="F1723" t="s">
        <v>16</v>
      </c>
      <c r="G1723" t="s">
        <v>40888</v>
      </c>
      <c r="H1723">
        <v>1</v>
      </c>
      <c r="I1723" t="s">
        <v>42257</v>
      </c>
    </row>
    <row r="1724" spans="1:9" x14ac:dyDescent="0.25">
      <c r="A1724" t="s">
        <v>42084</v>
      </c>
      <c r="B1724">
        <v>74762273</v>
      </c>
      <c r="C1724" t="s">
        <v>16</v>
      </c>
      <c r="D1724" t="s">
        <v>16</v>
      </c>
      <c r="E1724" t="s">
        <v>16</v>
      </c>
      <c r="F1724" t="s">
        <v>16</v>
      </c>
      <c r="G1724" t="s">
        <v>154</v>
      </c>
      <c r="H1724">
        <v>1</v>
      </c>
      <c r="I1724" t="s">
        <v>4887</v>
      </c>
    </row>
    <row r="1725" spans="1:9" x14ac:dyDescent="0.25">
      <c r="A1725" t="s">
        <v>42087</v>
      </c>
      <c r="B1725">
        <v>74762273</v>
      </c>
      <c r="C1725" t="s">
        <v>16</v>
      </c>
      <c r="D1725" t="s">
        <v>16</v>
      </c>
      <c r="E1725" t="s">
        <v>16</v>
      </c>
      <c r="F1725" t="s">
        <v>16</v>
      </c>
      <c r="G1725" t="s">
        <v>154</v>
      </c>
      <c r="H1725">
        <v>1</v>
      </c>
      <c r="I1725" t="s">
        <v>4887</v>
      </c>
    </row>
    <row r="1726" spans="1:9" x14ac:dyDescent="0.25">
      <c r="A1726" t="s">
        <v>42091</v>
      </c>
      <c r="B1726">
        <v>74762273</v>
      </c>
      <c r="C1726" t="s">
        <v>16</v>
      </c>
      <c r="D1726" t="s">
        <v>16</v>
      </c>
      <c r="E1726" t="s">
        <v>16</v>
      </c>
      <c r="F1726" t="s">
        <v>16</v>
      </c>
      <c r="G1726" t="s">
        <v>154</v>
      </c>
      <c r="H1726">
        <v>1</v>
      </c>
      <c r="I1726" t="s">
        <v>4887</v>
      </c>
    </row>
    <row r="1727" spans="1:9" x14ac:dyDescent="0.25">
      <c r="A1727" t="s">
        <v>41996</v>
      </c>
      <c r="B1727">
        <v>74762273</v>
      </c>
      <c r="C1727" t="s">
        <v>16</v>
      </c>
      <c r="D1727" t="s">
        <v>16</v>
      </c>
      <c r="E1727" t="s">
        <v>16</v>
      </c>
      <c r="F1727" t="s">
        <v>16</v>
      </c>
      <c r="G1727" t="s">
        <v>154</v>
      </c>
      <c r="H1727">
        <v>1</v>
      </c>
      <c r="I1727" t="s">
        <v>4887</v>
      </c>
    </row>
    <row r="1728" spans="1:9" x14ac:dyDescent="0.25">
      <c r="A1728" t="s">
        <v>42085</v>
      </c>
      <c r="B1728">
        <v>74762273</v>
      </c>
      <c r="C1728" t="s">
        <v>16</v>
      </c>
      <c r="D1728" t="s">
        <v>16</v>
      </c>
      <c r="E1728" t="s">
        <v>16</v>
      </c>
      <c r="F1728" t="s">
        <v>16</v>
      </c>
      <c r="G1728" t="s">
        <v>154</v>
      </c>
      <c r="H1728">
        <v>1</v>
      </c>
      <c r="I1728" t="s">
        <v>4887</v>
      </c>
    </row>
    <row r="1729" spans="1:9" x14ac:dyDescent="0.25">
      <c r="A1729" t="s">
        <v>42086</v>
      </c>
      <c r="B1729">
        <v>74762273</v>
      </c>
      <c r="C1729" t="s">
        <v>16</v>
      </c>
      <c r="D1729" t="s">
        <v>16</v>
      </c>
      <c r="E1729" t="s">
        <v>16</v>
      </c>
      <c r="F1729" t="s">
        <v>16</v>
      </c>
      <c r="G1729" t="s">
        <v>154</v>
      </c>
      <c r="H1729">
        <v>1</v>
      </c>
      <c r="I1729" t="s">
        <v>4887</v>
      </c>
    </row>
    <row r="1730" spans="1:9" x14ac:dyDescent="0.25">
      <c r="A1730" t="s">
        <v>42089</v>
      </c>
      <c r="B1730">
        <v>74762273</v>
      </c>
      <c r="C1730" t="s">
        <v>16</v>
      </c>
      <c r="D1730" t="s">
        <v>16</v>
      </c>
      <c r="E1730" t="s">
        <v>16</v>
      </c>
      <c r="F1730" t="s">
        <v>16</v>
      </c>
      <c r="G1730" t="s">
        <v>154</v>
      </c>
      <c r="H1730">
        <v>1</v>
      </c>
      <c r="I1730" t="s">
        <v>4887</v>
      </c>
    </row>
    <row r="1731" spans="1:9" x14ac:dyDescent="0.25">
      <c r="A1731" t="s">
        <v>41943</v>
      </c>
      <c r="B1731">
        <v>86439632</v>
      </c>
      <c r="C1731" t="s">
        <v>16</v>
      </c>
      <c r="D1731" t="s">
        <v>16</v>
      </c>
      <c r="E1731" t="s">
        <v>16</v>
      </c>
      <c r="F1731" t="s">
        <v>16</v>
      </c>
      <c r="G1731" t="s">
        <v>3929</v>
      </c>
      <c r="H1731">
        <v>1</v>
      </c>
      <c r="I1731" t="s">
        <v>4893</v>
      </c>
    </row>
    <row r="1732" spans="1:9" x14ac:dyDescent="0.25">
      <c r="A1732" t="s">
        <v>41679</v>
      </c>
      <c r="B1732">
        <v>86439632</v>
      </c>
      <c r="C1732" t="s">
        <v>16</v>
      </c>
      <c r="D1732" t="s">
        <v>16</v>
      </c>
      <c r="E1732" t="s">
        <v>16</v>
      </c>
      <c r="F1732" t="s">
        <v>16</v>
      </c>
      <c r="G1732" t="s">
        <v>3929</v>
      </c>
      <c r="H1732">
        <v>1</v>
      </c>
      <c r="I1732" t="s">
        <v>4893</v>
      </c>
    </row>
    <row r="1733" spans="1:9" x14ac:dyDescent="0.25">
      <c r="A1733" t="s">
        <v>42093</v>
      </c>
      <c r="B1733">
        <v>74762273</v>
      </c>
      <c r="C1733" t="s">
        <v>16</v>
      </c>
      <c r="D1733" t="s">
        <v>16</v>
      </c>
      <c r="E1733" t="s">
        <v>16</v>
      </c>
      <c r="F1733" t="s">
        <v>16</v>
      </c>
      <c r="G1733" t="s">
        <v>154</v>
      </c>
      <c r="H1733">
        <v>1</v>
      </c>
      <c r="I1733" t="s">
        <v>4887</v>
      </c>
    </row>
    <row r="1734" spans="1:9" x14ac:dyDescent="0.25">
      <c r="A1734" t="s">
        <v>8487</v>
      </c>
      <c r="B1734">
        <v>75577000</v>
      </c>
      <c r="C1734" t="s">
        <v>16</v>
      </c>
      <c r="D1734" t="s">
        <v>16</v>
      </c>
      <c r="E1734" t="s">
        <v>16</v>
      </c>
      <c r="F1734" t="s">
        <v>16</v>
      </c>
      <c r="G1734" t="s">
        <v>3759</v>
      </c>
      <c r="H1734">
        <v>1</v>
      </c>
      <c r="I1734" t="s">
        <v>4898</v>
      </c>
    </row>
    <row r="1735" spans="1:9" x14ac:dyDescent="0.25">
      <c r="A1735" t="s">
        <v>3956</v>
      </c>
      <c r="B1735">
        <v>73547700</v>
      </c>
      <c r="C1735" t="s">
        <v>16</v>
      </c>
      <c r="D1735" t="s">
        <v>16</v>
      </c>
      <c r="E1735" t="s">
        <v>16</v>
      </c>
      <c r="F1735" t="s">
        <v>16</v>
      </c>
      <c r="G1735" t="s">
        <v>3944</v>
      </c>
      <c r="H1735">
        <v>1</v>
      </c>
      <c r="I1735" t="s">
        <v>4905</v>
      </c>
    </row>
    <row r="1736" spans="1:9" x14ac:dyDescent="0.25">
      <c r="A1736" t="s">
        <v>3931</v>
      </c>
      <c r="B1736">
        <v>86439632</v>
      </c>
      <c r="C1736" t="s">
        <v>16</v>
      </c>
      <c r="D1736" t="s">
        <v>16</v>
      </c>
      <c r="E1736" t="s">
        <v>16</v>
      </c>
      <c r="F1736" t="s">
        <v>16</v>
      </c>
      <c r="G1736" t="s">
        <v>3929</v>
      </c>
      <c r="H1736">
        <v>1</v>
      </c>
      <c r="I1736" t="s">
        <v>4893</v>
      </c>
    </row>
    <row r="1737" spans="1:9" x14ac:dyDescent="0.25">
      <c r="A1737" t="s">
        <v>4855</v>
      </c>
      <c r="B1737">
        <v>75893711</v>
      </c>
      <c r="C1737" t="s">
        <v>16</v>
      </c>
      <c r="D1737" t="s">
        <v>16</v>
      </c>
      <c r="E1737" t="s">
        <v>16</v>
      </c>
      <c r="F1737" t="s">
        <v>16</v>
      </c>
      <c r="G1737" t="s">
        <v>4759</v>
      </c>
      <c r="H1737">
        <v>1</v>
      </c>
      <c r="I1737" t="s">
        <v>4894</v>
      </c>
    </row>
    <row r="1738" spans="1:9" x14ac:dyDescent="0.25">
      <c r="A1738" t="s">
        <v>3366</v>
      </c>
      <c r="B1738">
        <v>75384044</v>
      </c>
      <c r="C1738" t="s">
        <v>16</v>
      </c>
      <c r="D1738" t="s">
        <v>16</v>
      </c>
      <c r="E1738" t="s">
        <v>16</v>
      </c>
      <c r="F1738" t="s">
        <v>16</v>
      </c>
      <c r="G1738" t="s">
        <v>3986</v>
      </c>
      <c r="H1738">
        <v>1</v>
      </c>
      <c r="I1738" t="s">
        <v>4925</v>
      </c>
    </row>
    <row r="1739" spans="1:9" x14ac:dyDescent="0.25">
      <c r="A1739" t="s">
        <v>4217</v>
      </c>
      <c r="B1739">
        <v>75577000</v>
      </c>
      <c r="C1739" t="s">
        <v>16</v>
      </c>
      <c r="D1739" t="s">
        <v>16</v>
      </c>
      <c r="E1739" t="s">
        <v>16</v>
      </c>
      <c r="F1739" t="s">
        <v>16</v>
      </c>
      <c r="G1739" t="s">
        <v>3759</v>
      </c>
      <c r="H1739">
        <v>1</v>
      </c>
      <c r="I1739" t="s">
        <v>4898</v>
      </c>
    </row>
    <row r="1740" spans="1:9" x14ac:dyDescent="0.25">
      <c r="A1740" t="s">
        <v>4723</v>
      </c>
      <c r="B1740">
        <v>75421677</v>
      </c>
      <c r="C1740" t="s">
        <v>16</v>
      </c>
      <c r="D1740" t="s">
        <v>16</v>
      </c>
      <c r="E1740" t="s">
        <v>16</v>
      </c>
      <c r="F1740" t="s">
        <v>16</v>
      </c>
      <c r="G1740" t="s">
        <v>3368</v>
      </c>
      <c r="H1740">
        <v>1</v>
      </c>
      <c r="I1740" t="s">
        <v>4892</v>
      </c>
    </row>
    <row r="1741" spans="1:9" x14ac:dyDescent="0.25">
      <c r="A1741" t="s">
        <v>6785</v>
      </c>
      <c r="B1741">
        <v>75421677</v>
      </c>
      <c r="C1741" t="s">
        <v>16</v>
      </c>
      <c r="D1741" t="s">
        <v>16</v>
      </c>
      <c r="E1741" t="s">
        <v>16</v>
      </c>
      <c r="F1741" t="s">
        <v>16</v>
      </c>
      <c r="G1741" t="s">
        <v>3368</v>
      </c>
      <c r="H1741">
        <v>1</v>
      </c>
      <c r="I1741" t="s">
        <v>4892</v>
      </c>
    </row>
    <row r="1742" spans="1:9" x14ac:dyDescent="0.25">
      <c r="A1742" t="s">
        <v>6794</v>
      </c>
      <c r="B1742">
        <v>75421677</v>
      </c>
      <c r="C1742" t="s">
        <v>16</v>
      </c>
      <c r="D1742" t="s">
        <v>16</v>
      </c>
      <c r="E1742" t="s">
        <v>16</v>
      </c>
      <c r="F1742" t="s">
        <v>16</v>
      </c>
      <c r="G1742" t="s">
        <v>3368</v>
      </c>
      <c r="H1742">
        <v>1</v>
      </c>
      <c r="I1742" t="s">
        <v>4892</v>
      </c>
    </row>
    <row r="1743" spans="1:9" x14ac:dyDescent="0.25">
      <c r="A1743" t="s">
        <v>6908</v>
      </c>
      <c r="B1743">
        <v>75421677</v>
      </c>
      <c r="C1743" t="s">
        <v>16</v>
      </c>
      <c r="D1743" t="s">
        <v>16</v>
      </c>
      <c r="E1743" t="s">
        <v>16</v>
      </c>
      <c r="F1743" t="s">
        <v>16</v>
      </c>
      <c r="G1743" t="s">
        <v>3368</v>
      </c>
      <c r="H1743">
        <v>1</v>
      </c>
      <c r="I1743" t="s">
        <v>4892</v>
      </c>
    </row>
    <row r="1744" spans="1:9" x14ac:dyDescent="0.25">
      <c r="A1744" t="s">
        <v>4211</v>
      </c>
      <c r="B1744">
        <v>75421677</v>
      </c>
      <c r="C1744" t="s">
        <v>16</v>
      </c>
      <c r="D1744" t="s">
        <v>16</v>
      </c>
      <c r="E1744" t="s">
        <v>16</v>
      </c>
      <c r="F1744" t="s">
        <v>16</v>
      </c>
      <c r="G1744" t="s">
        <v>3368</v>
      </c>
      <c r="H1744">
        <v>1</v>
      </c>
      <c r="I1744" t="s">
        <v>4892</v>
      </c>
    </row>
    <row r="1745" spans="1:9" x14ac:dyDescent="0.25">
      <c r="A1745" t="s">
        <v>4209</v>
      </c>
      <c r="B1745">
        <v>75421677</v>
      </c>
      <c r="C1745" t="s">
        <v>16</v>
      </c>
      <c r="D1745" t="s">
        <v>16</v>
      </c>
      <c r="E1745" t="s">
        <v>16</v>
      </c>
      <c r="F1745" t="s">
        <v>16</v>
      </c>
      <c r="G1745" t="s">
        <v>3368</v>
      </c>
      <c r="H1745">
        <v>1</v>
      </c>
      <c r="I1745" t="s">
        <v>4892</v>
      </c>
    </row>
    <row r="1746" spans="1:9" x14ac:dyDescent="0.25">
      <c r="A1746" t="s">
        <v>4210</v>
      </c>
      <c r="B1746">
        <v>75421677</v>
      </c>
      <c r="C1746" t="s">
        <v>16</v>
      </c>
      <c r="D1746" t="s">
        <v>16</v>
      </c>
      <c r="E1746" t="s">
        <v>16</v>
      </c>
      <c r="F1746" t="s">
        <v>16</v>
      </c>
      <c r="G1746" t="s">
        <v>3368</v>
      </c>
      <c r="H1746">
        <v>1</v>
      </c>
      <c r="I1746" t="s">
        <v>4892</v>
      </c>
    </row>
    <row r="1747" spans="1:9" x14ac:dyDescent="0.25">
      <c r="A1747" t="s">
        <v>5354</v>
      </c>
      <c r="B1747">
        <v>86439632</v>
      </c>
      <c r="C1747" t="s">
        <v>16</v>
      </c>
      <c r="D1747" t="s">
        <v>16</v>
      </c>
      <c r="E1747" t="s">
        <v>16</v>
      </c>
      <c r="F1747" t="s">
        <v>16</v>
      </c>
      <c r="G1747" t="s">
        <v>3929</v>
      </c>
      <c r="H1747">
        <v>1</v>
      </c>
      <c r="I1747" t="s">
        <v>4893</v>
      </c>
    </row>
    <row r="1748" spans="1:9" x14ac:dyDescent="0.25">
      <c r="A1748" t="s">
        <v>3975</v>
      </c>
      <c r="B1748">
        <v>86439632</v>
      </c>
      <c r="C1748" t="s">
        <v>16</v>
      </c>
      <c r="D1748" t="s">
        <v>16</v>
      </c>
      <c r="E1748" t="s">
        <v>16</v>
      </c>
      <c r="F1748" t="s">
        <v>16</v>
      </c>
      <c r="G1748" t="s">
        <v>3929</v>
      </c>
      <c r="H1748">
        <v>1</v>
      </c>
      <c r="I1748" t="s">
        <v>4893</v>
      </c>
    </row>
    <row r="1749" spans="1:9" x14ac:dyDescent="0.25">
      <c r="A1749" t="s">
        <v>3991</v>
      </c>
      <c r="B1749">
        <v>86228644</v>
      </c>
      <c r="C1749" t="s">
        <v>16</v>
      </c>
      <c r="D1749" t="s">
        <v>16</v>
      </c>
      <c r="E1749" t="s">
        <v>16</v>
      </c>
      <c r="F1749" t="s">
        <v>16</v>
      </c>
      <c r="G1749" t="s">
        <v>2440</v>
      </c>
      <c r="H1749">
        <v>1</v>
      </c>
      <c r="I1749" t="s">
        <v>4897</v>
      </c>
    </row>
    <row r="1750" spans="1:9" x14ac:dyDescent="0.25">
      <c r="A1750" t="s">
        <v>3993</v>
      </c>
      <c r="B1750">
        <v>86228644</v>
      </c>
      <c r="C1750" t="s">
        <v>16</v>
      </c>
      <c r="D1750" t="s">
        <v>16</v>
      </c>
      <c r="E1750" t="s">
        <v>16</v>
      </c>
      <c r="F1750" t="s">
        <v>16</v>
      </c>
      <c r="G1750" t="s">
        <v>2440</v>
      </c>
      <c r="H1750">
        <v>1</v>
      </c>
      <c r="I1750" t="s">
        <v>4897</v>
      </c>
    </row>
    <row r="1751" spans="1:9" x14ac:dyDescent="0.25">
      <c r="A1751" t="s">
        <v>3994</v>
      </c>
      <c r="B1751">
        <v>86228644</v>
      </c>
      <c r="C1751" t="s">
        <v>16</v>
      </c>
      <c r="D1751" t="s">
        <v>16</v>
      </c>
      <c r="E1751" t="s">
        <v>16</v>
      </c>
      <c r="F1751" t="s">
        <v>16</v>
      </c>
      <c r="G1751" t="s">
        <v>2440</v>
      </c>
      <c r="H1751">
        <v>1</v>
      </c>
      <c r="I1751" t="s">
        <v>4897</v>
      </c>
    </row>
    <row r="1752" spans="1:9" x14ac:dyDescent="0.25">
      <c r="A1752" t="s">
        <v>3995</v>
      </c>
      <c r="B1752">
        <v>86228644</v>
      </c>
      <c r="C1752" t="s">
        <v>16</v>
      </c>
      <c r="D1752" t="s">
        <v>16</v>
      </c>
      <c r="E1752" t="s">
        <v>16</v>
      </c>
      <c r="F1752" t="s">
        <v>16</v>
      </c>
      <c r="G1752" t="s">
        <v>2440</v>
      </c>
      <c r="H1752">
        <v>1</v>
      </c>
      <c r="I1752" t="s">
        <v>4897</v>
      </c>
    </row>
    <row r="1753" spans="1:9" x14ac:dyDescent="0.25">
      <c r="A1753" t="s">
        <v>3992</v>
      </c>
      <c r="B1753">
        <v>86228644</v>
      </c>
      <c r="C1753" t="s">
        <v>16</v>
      </c>
      <c r="D1753" t="s">
        <v>16</v>
      </c>
      <c r="E1753" t="s">
        <v>16</v>
      </c>
      <c r="F1753" t="s">
        <v>16</v>
      </c>
      <c r="G1753" t="s">
        <v>2440</v>
      </c>
      <c r="H1753">
        <v>1</v>
      </c>
      <c r="I1753" t="s">
        <v>4897</v>
      </c>
    </row>
    <row r="1754" spans="1:9" x14ac:dyDescent="0.25">
      <c r="A1754" t="s">
        <v>4006</v>
      </c>
      <c r="B1754">
        <v>86439632</v>
      </c>
      <c r="C1754" t="s">
        <v>16</v>
      </c>
      <c r="D1754" t="s">
        <v>16</v>
      </c>
      <c r="E1754" t="s">
        <v>16</v>
      </c>
      <c r="F1754" t="s">
        <v>16</v>
      </c>
      <c r="G1754" t="s">
        <v>3929</v>
      </c>
      <c r="H1754">
        <v>1</v>
      </c>
      <c r="I1754" t="s">
        <v>4893</v>
      </c>
    </row>
    <row r="1755" spans="1:9" x14ac:dyDescent="0.25">
      <c r="A1755" t="s">
        <v>4003</v>
      </c>
      <c r="B1755">
        <v>86439632</v>
      </c>
      <c r="C1755" t="s">
        <v>16</v>
      </c>
      <c r="D1755" t="s">
        <v>16</v>
      </c>
      <c r="E1755" t="s">
        <v>16</v>
      </c>
      <c r="F1755" t="s">
        <v>16</v>
      </c>
      <c r="G1755" t="s">
        <v>3929</v>
      </c>
      <c r="H1755">
        <v>1</v>
      </c>
      <c r="I1755" t="s">
        <v>4893</v>
      </c>
    </row>
    <row r="1756" spans="1:9" x14ac:dyDescent="0.25">
      <c r="A1756" t="s">
        <v>4005</v>
      </c>
      <c r="B1756">
        <v>86439632</v>
      </c>
      <c r="C1756" t="s">
        <v>16</v>
      </c>
      <c r="D1756" t="s">
        <v>16</v>
      </c>
      <c r="E1756" t="s">
        <v>16</v>
      </c>
      <c r="F1756" t="s">
        <v>16</v>
      </c>
      <c r="G1756" t="s">
        <v>3929</v>
      </c>
      <c r="H1756">
        <v>1</v>
      </c>
      <c r="I1756" t="s">
        <v>4893</v>
      </c>
    </row>
    <row r="1757" spans="1:9" x14ac:dyDescent="0.25">
      <c r="A1757" t="s">
        <v>4004</v>
      </c>
      <c r="B1757">
        <v>86439632</v>
      </c>
      <c r="C1757" t="s">
        <v>16</v>
      </c>
      <c r="D1757" t="s">
        <v>16</v>
      </c>
      <c r="E1757" t="s">
        <v>16</v>
      </c>
      <c r="F1757" t="s">
        <v>16</v>
      </c>
      <c r="G1757" t="s">
        <v>3929</v>
      </c>
      <c r="H1757">
        <v>1</v>
      </c>
      <c r="I1757" t="s">
        <v>4893</v>
      </c>
    </row>
    <row r="1758" spans="1:9" x14ac:dyDescent="0.25">
      <c r="A1758" t="s">
        <v>4007</v>
      </c>
      <c r="B1758">
        <v>86439632</v>
      </c>
      <c r="C1758" t="s">
        <v>16</v>
      </c>
      <c r="D1758" t="s">
        <v>16</v>
      </c>
      <c r="E1758" t="s">
        <v>16</v>
      </c>
      <c r="F1758" t="s">
        <v>16</v>
      </c>
      <c r="G1758" t="s">
        <v>3929</v>
      </c>
      <c r="H1758">
        <v>1</v>
      </c>
      <c r="I1758" t="s">
        <v>4893</v>
      </c>
    </row>
    <row r="1759" spans="1:9" x14ac:dyDescent="0.25">
      <c r="A1759" t="s">
        <v>4607</v>
      </c>
      <c r="B1759">
        <v>75883377</v>
      </c>
      <c r="C1759" t="s">
        <v>16</v>
      </c>
      <c r="D1759" t="s">
        <v>16</v>
      </c>
      <c r="E1759" t="s">
        <v>16</v>
      </c>
      <c r="F1759" t="s">
        <v>16</v>
      </c>
      <c r="G1759" t="s">
        <v>4608</v>
      </c>
      <c r="H1759">
        <v>1</v>
      </c>
      <c r="I1759" t="s">
        <v>4926</v>
      </c>
    </row>
    <row r="1760" spans="1:9" x14ac:dyDescent="0.25">
      <c r="A1760" t="s">
        <v>4609</v>
      </c>
      <c r="B1760">
        <v>75883377</v>
      </c>
      <c r="C1760" t="s">
        <v>16</v>
      </c>
      <c r="D1760" t="s">
        <v>16</v>
      </c>
      <c r="E1760" t="s">
        <v>16</v>
      </c>
      <c r="F1760" t="s">
        <v>16</v>
      </c>
      <c r="G1760" t="s">
        <v>4608</v>
      </c>
      <c r="H1760">
        <v>1</v>
      </c>
      <c r="I1760" t="s">
        <v>4926</v>
      </c>
    </row>
    <row r="1761" spans="1:9" x14ac:dyDescent="0.25">
      <c r="A1761" t="s">
        <v>4610</v>
      </c>
      <c r="B1761">
        <v>75883377</v>
      </c>
      <c r="C1761" t="s">
        <v>16</v>
      </c>
      <c r="D1761" t="s">
        <v>16</v>
      </c>
      <c r="E1761" t="s">
        <v>16</v>
      </c>
      <c r="F1761" t="s">
        <v>16</v>
      </c>
      <c r="G1761" t="s">
        <v>4608</v>
      </c>
      <c r="H1761">
        <v>1</v>
      </c>
      <c r="I1761" t="s">
        <v>4926</v>
      </c>
    </row>
    <row r="1762" spans="1:9" x14ac:dyDescent="0.25">
      <c r="A1762" t="s">
        <v>4658</v>
      </c>
      <c r="B1762">
        <v>75421677</v>
      </c>
      <c r="C1762" t="s">
        <v>16</v>
      </c>
      <c r="D1762" t="s">
        <v>16</v>
      </c>
      <c r="E1762" t="s">
        <v>16</v>
      </c>
      <c r="F1762" t="s">
        <v>16</v>
      </c>
      <c r="G1762" t="s">
        <v>3368</v>
      </c>
      <c r="H1762">
        <v>1</v>
      </c>
      <c r="I1762" t="s">
        <v>4892</v>
      </c>
    </row>
    <row r="1763" spans="1:9" x14ac:dyDescent="0.25">
      <c r="A1763" t="s">
        <v>4659</v>
      </c>
      <c r="B1763">
        <v>75421677</v>
      </c>
      <c r="C1763" t="s">
        <v>16</v>
      </c>
      <c r="D1763" t="s">
        <v>16</v>
      </c>
      <c r="E1763" t="s">
        <v>16</v>
      </c>
      <c r="F1763" t="s">
        <v>16</v>
      </c>
      <c r="G1763" t="s">
        <v>3368</v>
      </c>
      <c r="H1763">
        <v>1</v>
      </c>
      <c r="I1763" t="s">
        <v>4892</v>
      </c>
    </row>
    <row r="1764" spans="1:9" x14ac:dyDescent="0.25">
      <c r="A1764" t="s">
        <v>4657</v>
      </c>
      <c r="B1764">
        <v>75421677</v>
      </c>
      <c r="C1764" t="s">
        <v>16</v>
      </c>
      <c r="D1764" t="s">
        <v>16</v>
      </c>
      <c r="E1764" t="s">
        <v>16</v>
      </c>
      <c r="F1764" t="s">
        <v>16</v>
      </c>
      <c r="G1764" t="s">
        <v>3368</v>
      </c>
      <c r="H1764">
        <v>1</v>
      </c>
      <c r="I1764" t="s">
        <v>4892</v>
      </c>
    </row>
    <row r="1765" spans="1:9" x14ac:dyDescent="0.25">
      <c r="A1765" t="s">
        <v>4676</v>
      </c>
      <c r="B1765">
        <v>75883377</v>
      </c>
      <c r="C1765" t="s">
        <v>16</v>
      </c>
      <c r="D1765" t="s">
        <v>16</v>
      </c>
      <c r="E1765" t="s">
        <v>16</v>
      </c>
      <c r="F1765" t="s">
        <v>16</v>
      </c>
      <c r="G1765" t="s">
        <v>4608</v>
      </c>
      <c r="H1765">
        <v>1</v>
      </c>
      <c r="I1765" t="s">
        <v>4926</v>
      </c>
    </row>
    <row r="1766" spans="1:9" x14ac:dyDescent="0.25">
      <c r="A1766" t="s">
        <v>4839</v>
      </c>
      <c r="B1766">
        <v>25707955</v>
      </c>
      <c r="C1766" t="s">
        <v>16</v>
      </c>
      <c r="D1766" t="s">
        <v>16</v>
      </c>
      <c r="E1766" t="s">
        <v>16</v>
      </c>
      <c r="F1766" t="s">
        <v>16</v>
      </c>
      <c r="G1766" t="s">
        <v>4840</v>
      </c>
      <c r="H1766">
        <v>1</v>
      </c>
      <c r="I1766" t="s">
        <v>4927</v>
      </c>
    </row>
    <row r="1767" spans="1:9" x14ac:dyDescent="0.25">
      <c r="A1767" t="s">
        <v>4841</v>
      </c>
      <c r="B1767">
        <v>25707955</v>
      </c>
      <c r="C1767" t="s">
        <v>16</v>
      </c>
      <c r="D1767" t="s">
        <v>16</v>
      </c>
      <c r="E1767" t="s">
        <v>16</v>
      </c>
      <c r="F1767" t="s">
        <v>16</v>
      </c>
      <c r="G1767" t="s">
        <v>4840</v>
      </c>
      <c r="H1767">
        <v>1</v>
      </c>
      <c r="I1767" t="s">
        <v>4927</v>
      </c>
    </row>
    <row r="1768" spans="1:9" x14ac:dyDescent="0.25">
      <c r="A1768" t="s">
        <v>4842</v>
      </c>
      <c r="B1768">
        <v>25707955</v>
      </c>
      <c r="C1768" t="s">
        <v>16</v>
      </c>
      <c r="D1768" t="s">
        <v>16</v>
      </c>
      <c r="E1768" t="s">
        <v>16</v>
      </c>
      <c r="F1768" t="s">
        <v>16</v>
      </c>
      <c r="G1768" t="s">
        <v>4840</v>
      </c>
      <c r="H1768">
        <v>1</v>
      </c>
      <c r="I1768" t="s">
        <v>4927</v>
      </c>
    </row>
    <row r="1769" spans="1:9" x14ac:dyDescent="0.25">
      <c r="A1769" t="s">
        <v>4843</v>
      </c>
      <c r="B1769">
        <v>25707955</v>
      </c>
      <c r="C1769" t="s">
        <v>16</v>
      </c>
      <c r="D1769" t="s">
        <v>16</v>
      </c>
      <c r="E1769" t="s">
        <v>16</v>
      </c>
      <c r="F1769" t="s">
        <v>16</v>
      </c>
      <c r="G1769" t="s">
        <v>4840</v>
      </c>
      <c r="H1769">
        <v>1</v>
      </c>
      <c r="I1769" t="s">
        <v>4927</v>
      </c>
    </row>
    <row r="1770" spans="1:9" x14ac:dyDescent="0.25">
      <c r="A1770" t="s">
        <v>4845</v>
      </c>
      <c r="B1770">
        <v>75883377</v>
      </c>
      <c r="C1770" t="s">
        <v>16</v>
      </c>
      <c r="D1770" t="s">
        <v>16</v>
      </c>
      <c r="E1770" t="s">
        <v>16</v>
      </c>
      <c r="F1770" t="s">
        <v>16</v>
      </c>
      <c r="G1770" t="s">
        <v>4608</v>
      </c>
      <c r="H1770">
        <v>1</v>
      </c>
      <c r="I1770" t="s">
        <v>4926</v>
      </c>
    </row>
    <row r="1771" spans="1:9" x14ac:dyDescent="0.25">
      <c r="A1771" t="s">
        <v>4832</v>
      </c>
      <c r="B1771">
        <v>86228644</v>
      </c>
      <c r="C1771" t="s">
        <v>16</v>
      </c>
      <c r="D1771" t="s">
        <v>16</v>
      </c>
      <c r="E1771" t="s">
        <v>16</v>
      </c>
      <c r="F1771" t="s">
        <v>16</v>
      </c>
      <c r="G1771" t="s">
        <v>2440</v>
      </c>
      <c r="H1771">
        <v>1</v>
      </c>
      <c r="I1771" t="s">
        <v>4897</v>
      </c>
    </row>
    <row r="1772" spans="1:9" x14ac:dyDescent="0.25">
      <c r="A1772" t="s">
        <v>4829</v>
      </c>
      <c r="B1772">
        <v>86228644</v>
      </c>
      <c r="C1772" t="s">
        <v>16</v>
      </c>
      <c r="D1772" t="s">
        <v>16</v>
      </c>
      <c r="E1772" t="s">
        <v>16</v>
      </c>
      <c r="F1772" t="s">
        <v>16</v>
      </c>
      <c r="G1772" t="s">
        <v>2440</v>
      </c>
      <c r="H1772">
        <v>1</v>
      </c>
      <c r="I1772" t="s">
        <v>4897</v>
      </c>
    </row>
    <row r="1773" spans="1:9" x14ac:dyDescent="0.25">
      <c r="A1773" t="s">
        <v>4833</v>
      </c>
      <c r="B1773">
        <v>86228644</v>
      </c>
      <c r="C1773" t="s">
        <v>16</v>
      </c>
      <c r="D1773" t="s">
        <v>16</v>
      </c>
      <c r="E1773" t="s">
        <v>16</v>
      </c>
      <c r="F1773" t="s">
        <v>16</v>
      </c>
      <c r="G1773" t="s">
        <v>2440</v>
      </c>
      <c r="H1773">
        <v>1</v>
      </c>
      <c r="I1773" t="s">
        <v>4897</v>
      </c>
    </row>
    <row r="1774" spans="1:9" x14ac:dyDescent="0.25">
      <c r="A1774" t="s">
        <v>4834</v>
      </c>
      <c r="B1774">
        <v>86228644</v>
      </c>
      <c r="C1774" t="s">
        <v>16</v>
      </c>
      <c r="D1774" t="s">
        <v>16</v>
      </c>
      <c r="E1774" t="s">
        <v>16</v>
      </c>
      <c r="F1774" t="s">
        <v>16</v>
      </c>
      <c r="G1774" t="s">
        <v>2440</v>
      </c>
      <c r="H1774">
        <v>1</v>
      </c>
      <c r="I1774" t="s">
        <v>4897</v>
      </c>
    </row>
    <row r="1775" spans="1:9" x14ac:dyDescent="0.25">
      <c r="A1775" t="s">
        <v>4830</v>
      </c>
      <c r="B1775">
        <v>86228644</v>
      </c>
      <c r="C1775" t="s">
        <v>16</v>
      </c>
      <c r="D1775" t="s">
        <v>16</v>
      </c>
      <c r="E1775" t="s">
        <v>16</v>
      </c>
      <c r="F1775" t="s">
        <v>16</v>
      </c>
      <c r="G1775" t="s">
        <v>2440</v>
      </c>
      <c r="H1775">
        <v>1</v>
      </c>
      <c r="I1775" t="s">
        <v>4897</v>
      </c>
    </row>
    <row r="1776" spans="1:9" x14ac:dyDescent="0.25">
      <c r="A1776" t="s">
        <v>4831</v>
      </c>
      <c r="B1776">
        <v>86228644</v>
      </c>
      <c r="C1776" t="s">
        <v>16</v>
      </c>
      <c r="D1776" t="s">
        <v>16</v>
      </c>
      <c r="E1776" t="s">
        <v>16</v>
      </c>
      <c r="F1776" t="s">
        <v>16</v>
      </c>
      <c r="G1776" t="s">
        <v>2440</v>
      </c>
      <c r="H1776">
        <v>1</v>
      </c>
      <c r="I1776" t="s">
        <v>4897</v>
      </c>
    </row>
    <row r="1777" spans="1:9" x14ac:dyDescent="0.25">
      <c r="A1777" t="s">
        <v>10413</v>
      </c>
      <c r="B1777">
        <v>75577000</v>
      </c>
      <c r="C1777" t="s">
        <v>16</v>
      </c>
      <c r="D1777" t="s">
        <v>16</v>
      </c>
      <c r="E1777" t="s">
        <v>16</v>
      </c>
      <c r="F1777" t="s">
        <v>16</v>
      </c>
      <c r="G1777" t="s">
        <v>3759</v>
      </c>
      <c r="H1777">
        <v>1</v>
      </c>
      <c r="I1777" t="s">
        <v>4898</v>
      </c>
    </row>
    <row r="1778" spans="1:9" x14ac:dyDescent="0.25">
      <c r="A1778" t="s">
        <v>10583</v>
      </c>
      <c r="B1778">
        <v>75577000</v>
      </c>
      <c r="C1778" t="s">
        <v>16</v>
      </c>
      <c r="D1778" t="s">
        <v>16</v>
      </c>
      <c r="E1778" t="s">
        <v>16</v>
      </c>
      <c r="F1778" t="s">
        <v>16</v>
      </c>
      <c r="G1778" t="s">
        <v>3759</v>
      </c>
      <c r="H1778">
        <v>1</v>
      </c>
      <c r="I1778" t="s">
        <v>4898</v>
      </c>
    </row>
    <row r="1779" spans="1:9" x14ac:dyDescent="0.25">
      <c r="A1779" t="s">
        <v>10584</v>
      </c>
      <c r="B1779">
        <v>75577000</v>
      </c>
      <c r="C1779" t="s">
        <v>16</v>
      </c>
      <c r="D1779" t="s">
        <v>16</v>
      </c>
      <c r="E1779" t="s">
        <v>16</v>
      </c>
      <c r="F1779" t="s">
        <v>16</v>
      </c>
      <c r="G1779" t="s">
        <v>3759</v>
      </c>
      <c r="H1779">
        <v>1</v>
      </c>
      <c r="I1779" t="s">
        <v>4898</v>
      </c>
    </row>
    <row r="1780" spans="1:9" x14ac:dyDescent="0.25">
      <c r="A1780" t="s">
        <v>10588</v>
      </c>
      <c r="B1780">
        <v>75577000</v>
      </c>
      <c r="C1780" t="s">
        <v>16</v>
      </c>
      <c r="D1780" t="s">
        <v>16</v>
      </c>
      <c r="E1780" t="s">
        <v>16</v>
      </c>
      <c r="F1780" t="s">
        <v>16</v>
      </c>
      <c r="G1780" t="s">
        <v>3759</v>
      </c>
      <c r="H1780">
        <v>1</v>
      </c>
      <c r="I1780" t="s">
        <v>4898</v>
      </c>
    </row>
    <row r="1781" spans="1:9" x14ac:dyDescent="0.25">
      <c r="A1781" t="s">
        <v>10586</v>
      </c>
      <c r="B1781">
        <v>75577000</v>
      </c>
      <c r="C1781" t="s">
        <v>16</v>
      </c>
      <c r="D1781" t="s">
        <v>16</v>
      </c>
      <c r="E1781" t="s">
        <v>16</v>
      </c>
      <c r="F1781" t="s">
        <v>16</v>
      </c>
      <c r="G1781" t="s">
        <v>3759</v>
      </c>
      <c r="H1781">
        <v>1</v>
      </c>
      <c r="I1781" t="s">
        <v>4898</v>
      </c>
    </row>
    <row r="1782" spans="1:9" x14ac:dyDescent="0.25">
      <c r="A1782" t="s">
        <v>10587</v>
      </c>
      <c r="B1782">
        <v>75577000</v>
      </c>
      <c r="C1782" t="s">
        <v>16</v>
      </c>
      <c r="D1782" t="s">
        <v>16</v>
      </c>
      <c r="E1782" t="s">
        <v>16</v>
      </c>
      <c r="F1782" t="s">
        <v>16</v>
      </c>
      <c r="G1782" t="s">
        <v>3759</v>
      </c>
      <c r="H1782">
        <v>1</v>
      </c>
      <c r="I1782" t="s">
        <v>4898</v>
      </c>
    </row>
    <row r="1783" spans="1:9" x14ac:dyDescent="0.25">
      <c r="A1783" t="s">
        <v>10421</v>
      </c>
      <c r="B1783">
        <v>75577000</v>
      </c>
      <c r="C1783" t="s">
        <v>16</v>
      </c>
      <c r="D1783" t="s">
        <v>16</v>
      </c>
      <c r="E1783" t="s">
        <v>16</v>
      </c>
      <c r="F1783" t="s">
        <v>16</v>
      </c>
      <c r="G1783" t="s">
        <v>3759</v>
      </c>
      <c r="H1783">
        <v>1</v>
      </c>
      <c r="I1783" t="s">
        <v>4898</v>
      </c>
    </row>
    <row r="1784" spans="1:9" x14ac:dyDescent="0.25">
      <c r="A1784" t="s">
        <v>10419</v>
      </c>
      <c r="B1784">
        <v>75577000</v>
      </c>
      <c r="C1784" t="s">
        <v>16</v>
      </c>
      <c r="D1784" t="s">
        <v>16</v>
      </c>
      <c r="E1784" t="s">
        <v>16</v>
      </c>
      <c r="F1784" t="s">
        <v>16</v>
      </c>
      <c r="G1784" t="s">
        <v>3759</v>
      </c>
      <c r="H1784">
        <v>1</v>
      </c>
      <c r="I1784" t="s">
        <v>4898</v>
      </c>
    </row>
    <row r="1785" spans="1:9" x14ac:dyDescent="0.25">
      <c r="A1785" t="s">
        <v>10417</v>
      </c>
      <c r="B1785">
        <v>75577000</v>
      </c>
      <c r="C1785" t="s">
        <v>16</v>
      </c>
      <c r="D1785" t="s">
        <v>16</v>
      </c>
      <c r="E1785" t="s">
        <v>16</v>
      </c>
      <c r="F1785" t="s">
        <v>16</v>
      </c>
      <c r="G1785" t="s">
        <v>3759</v>
      </c>
      <c r="H1785">
        <v>1</v>
      </c>
      <c r="I1785" t="s">
        <v>4898</v>
      </c>
    </row>
    <row r="1786" spans="1:9" x14ac:dyDescent="0.25">
      <c r="A1786" t="s">
        <v>10420</v>
      </c>
      <c r="B1786">
        <v>75577000</v>
      </c>
      <c r="C1786" t="s">
        <v>16</v>
      </c>
      <c r="D1786" t="s">
        <v>16</v>
      </c>
      <c r="E1786" t="s">
        <v>16</v>
      </c>
      <c r="F1786" t="s">
        <v>16</v>
      </c>
      <c r="G1786" t="s">
        <v>3759</v>
      </c>
      <c r="H1786">
        <v>1</v>
      </c>
      <c r="I1786" t="s">
        <v>4898</v>
      </c>
    </row>
    <row r="1787" spans="1:9" x14ac:dyDescent="0.25">
      <c r="A1787" t="s">
        <v>9343</v>
      </c>
      <c r="B1787">
        <v>74842524</v>
      </c>
      <c r="C1787" t="s">
        <v>16</v>
      </c>
      <c r="D1787" t="s">
        <v>16</v>
      </c>
      <c r="E1787" t="s">
        <v>16</v>
      </c>
      <c r="F1787" t="s">
        <v>16</v>
      </c>
      <c r="G1787" t="s">
        <v>6414</v>
      </c>
      <c r="H1787">
        <v>1</v>
      </c>
      <c r="I1787" t="s">
        <v>6556</v>
      </c>
    </row>
    <row r="1788" spans="1:9" x14ac:dyDescent="0.25">
      <c r="A1788" t="s">
        <v>8624</v>
      </c>
      <c r="B1788">
        <v>74842524</v>
      </c>
      <c r="C1788" t="s">
        <v>16</v>
      </c>
      <c r="D1788" t="s">
        <v>16</v>
      </c>
      <c r="E1788" t="s">
        <v>16</v>
      </c>
      <c r="F1788" t="s">
        <v>16</v>
      </c>
      <c r="G1788" t="s">
        <v>6414</v>
      </c>
      <c r="H1788">
        <v>1</v>
      </c>
      <c r="I1788" t="s">
        <v>6556</v>
      </c>
    </row>
    <row r="1789" spans="1:9" x14ac:dyDescent="0.25">
      <c r="A1789" t="s">
        <v>8605</v>
      </c>
      <c r="B1789">
        <v>74842524</v>
      </c>
      <c r="C1789" t="s">
        <v>16</v>
      </c>
      <c r="D1789" t="s">
        <v>16</v>
      </c>
      <c r="E1789" t="s">
        <v>16</v>
      </c>
      <c r="F1789" t="s">
        <v>16</v>
      </c>
      <c r="G1789" t="s">
        <v>6414</v>
      </c>
      <c r="H1789">
        <v>1</v>
      </c>
      <c r="I1789" t="s">
        <v>6556</v>
      </c>
    </row>
    <row r="1790" spans="1:9" x14ac:dyDescent="0.25">
      <c r="A1790" t="s">
        <v>8837</v>
      </c>
      <c r="B1790">
        <v>74842524</v>
      </c>
      <c r="C1790" t="s">
        <v>16</v>
      </c>
      <c r="D1790" t="s">
        <v>16</v>
      </c>
      <c r="E1790" t="s">
        <v>16</v>
      </c>
      <c r="F1790" t="s">
        <v>16</v>
      </c>
      <c r="G1790" t="s">
        <v>6414</v>
      </c>
      <c r="H1790">
        <v>1</v>
      </c>
      <c r="I1790" t="s">
        <v>6556</v>
      </c>
    </row>
    <row r="1791" spans="1:9" x14ac:dyDescent="0.25">
      <c r="A1791" t="s">
        <v>11348</v>
      </c>
      <c r="B1791">
        <v>75421677</v>
      </c>
      <c r="C1791" t="s">
        <v>16</v>
      </c>
      <c r="D1791" t="s">
        <v>16</v>
      </c>
      <c r="E1791" t="s">
        <v>16</v>
      </c>
      <c r="F1791" t="s">
        <v>16</v>
      </c>
      <c r="G1791" t="s">
        <v>3368</v>
      </c>
      <c r="H1791">
        <v>1</v>
      </c>
      <c r="I1791" t="s">
        <v>4892</v>
      </c>
    </row>
    <row r="1792" spans="1:9" x14ac:dyDescent="0.25">
      <c r="A1792" t="s">
        <v>12096</v>
      </c>
      <c r="B1792">
        <v>75577000</v>
      </c>
      <c r="C1792" t="s">
        <v>16</v>
      </c>
      <c r="D1792" t="s">
        <v>16</v>
      </c>
      <c r="E1792" t="s">
        <v>16</v>
      </c>
      <c r="F1792" t="s">
        <v>16</v>
      </c>
      <c r="G1792" t="s">
        <v>3759</v>
      </c>
      <c r="H1792">
        <v>1</v>
      </c>
      <c r="I1792" t="s">
        <v>4898</v>
      </c>
    </row>
    <row r="1793" spans="1:9" x14ac:dyDescent="0.25">
      <c r="A1793" t="s">
        <v>14977</v>
      </c>
      <c r="B1793">
        <v>99422250</v>
      </c>
      <c r="C1793" t="s">
        <v>16</v>
      </c>
      <c r="D1793" t="s">
        <v>16</v>
      </c>
      <c r="E1793" t="s">
        <v>16</v>
      </c>
      <c r="F1793" t="s">
        <v>16</v>
      </c>
      <c r="G1793" t="s">
        <v>14128</v>
      </c>
      <c r="H1793">
        <v>1</v>
      </c>
      <c r="I1793" t="s">
        <v>15592</v>
      </c>
    </row>
    <row r="1794" spans="1:9" x14ac:dyDescent="0.25">
      <c r="A1794" t="s">
        <v>14461</v>
      </c>
      <c r="B1794">
        <v>99422250</v>
      </c>
      <c r="C1794" t="s">
        <v>16</v>
      </c>
      <c r="D1794" t="s">
        <v>16</v>
      </c>
      <c r="E1794" t="s">
        <v>16</v>
      </c>
      <c r="F1794" t="s">
        <v>16</v>
      </c>
      <c r="G1794" t="s">
        <v>14128</v>
      </c>
      <c r="H1794">
        <v>1</v>
      </c>
      <c r="I1794" t="s">
        <v>15592</v>
      </c>
    </row>
    <row r="1795" spans="1:9" x14ac:dyDescent="0.25">
      <c r="A1795" t="s">
        <v>15017</v>
      </c>
      <c r="B1795">
        <v>99422250</v>
      </c>
      <c r="C1795" t="s">
        <v>16</v>
      </c>
      <c r="D1795" t="s">
        <v>16</v>
      </c>
      <c r="E1795" t="s">
        <v>16</v>
      </c>
      <c r="F1795" t="s">
        <v>16</v>
      </c>
      <c r="G1795" t="s">
        <v>14128</v>
      </c>
      <c r="H1795">
        <v>1</v>
      </c>
      <c r="I1795" t="s">
        <v>15592</v>
      </c>
    </row>
    <row r="1796" spans="1:9" x14ac:dyDescent="0.25">
      <c r="A1796" t="s">
        <v>15019</v>
      </c>
      <c r="B1796">
        <v>99422250</v>
      </c>
      <c r="C1796" t="s">
        <v>16</v>
      </c>
      <c r="D1796" t="s">
        <v>16</v>
      </c>
      <c r="E1796" t="s">
        <v>16</v>
      </c>
      <c r="F1796" t="s">
        <v>16</v>
      </c>
      <c r="G1796" t="s">
        <v>14128</v>
      </c>
      <c r="H1796">
        <v>1</v>
      </c>
      <c r="I1796" t="s">
        <v>15592</v>
      </c>
    </row>
    <row r="1797" spans="1:9" x14ac:dyDescent="0.25">
      <c r="A1797" t="s">
        <v>15018</v>
      </c>
      <c r="B1797">
        <v>99422250</v>
      </c>
      <c r="C1797" t="s">
        <v>16</v>
      </c>
      <c r="D1797" t="s">
        <v>16</v>
      </c>
      <c r="E1797" t="s">
        <v>16</v>
      </c>
      <c r="F1797" t="s">
        <v>16</v>
      </c>
      <c r="G1797" t="s">
        <v>14128</v>
      </c>
      <c r="H1797">
        <v>1</v>
      </c>
      <c r="I1797" t="s">
        <v>15592</v>
      </c>
    </row>
    <row r="1798" spans="1:9" x14ac:dyDescent="0.25">
      <c r="A1798" t="s">
        <v>14460</v>
      </c>
      <c r="B1798">
        <v>99422250</v>
      </c>
      <c r="C1798" t="s">
        <v>16</v>
      </c>
      <c r="D1798" t="s">
        <v>16</v>
      </c>
      <c r="E1798" t="s">
        <v>16</v>
      </c>
      <c r="F1798" t="s">
        <v>16</v>
      </c>
      <c r="G1798" t="s">
        <v>14128</v>
      </c>
      <c r="H1798">
        <v>1</v>
      </c>
      <c r="I1798" t="s">
        <v>15592</v>
      </c>
    </row>
    <row r="1799" spans="1:9" x14ac:dyDescent="0.25">
      <c r="A1799" t="s">
        <v>15063</v>
      </c>
      <c r="B1799">
        <v>99422250</v>
      </c>
      <c r="C1799" t="s">
        <v>16</v>
      </c>
      <c r="D1799" t="s">
        <v>16</v>
      </c>
      <c r="E1799" t="s">
        <v>16</v>
      </c>
      <c r="F1799" t="s">
        <v>16</v>
      </c>
      <c r="G1799" t="s">
        <v>14128</v>
      </c>
      <c r="H1799">
        <v>1</v>
      </c>
      <c r="I1799" t="s">
        <v>15592</v>
      </c>
    </row>
    <row r="1800" spans="1:9" x14ac:dyDescent="0.25">
      <c r="A1800" t="s">
        <v>15064</v>
      </c>
      <c r="B1800">
        <v>99422250</v>
      </c>
      <c r="C1800" t="s">
        <v>16</v>
      </c>
      <c r="D1800" t="s">
        <v>16</v>
      </c>
      <c r="E1800" t="s">
        <v>16</v>
      </c>
      <c r="F1800" t="s">
        <v>16</v>
      </c>
      <c r="G1800" t="s">
        <v>14128</v>
      </c>
      <c r="H1800">
        <v>1</v>
      </c>
      <c r="I1800" t="s">
        <v>15592</v>
      </c>
    </row>
    <row r="1801" spans="1:9" x14ac:dyDescent="0.25">
      <c r="A1801" t="s">
        <v>15065</v>
      </c>
      <c r="B1801">
        <v>99422250</v>
      </c>
      <c r="C1801" t="s">
        <v>16</v>
      </c>
      <c r="D1801" t="s">
        <v>16</v>
      </c>
      <c r="E1801" t="s">
        <v>16</v>
      </c>
      <c r="F1801" t="s">
        <v>16</v>
      </c>
      <c r="G1801" t="s">
        <v>14128</v>
      </c>
      <c r="H1801">
        <v>1</v>
      </c>
      <c r="I1801" t="s">
        <v>15592</v>
      </c>
    </row>
    <row r="1802" spans="1:9" x14ac:dyDescent="0.25">
      <c r="A1802" t="s">
        <v>14444</v>
      </c>
      <c r="B1802">
        <v>99422250</v>
      </c>
      <c r="C1802" t="s">
        <v>16</v>
      </c>
      <c r="D1802" t="s">
        <v>16</v>
      </c>
      <c r="E1802" t="s">
        <v>16</v>
      </c>
      <c r="F1802" t="s">
        <v>16</v>
      </c>
      <c r="G1802" t="s">
        <v>14128</v>
      </c>
      <c r="H1802">
        <v>1</v>
      </c>
      <c r="I1802" t="s">
        <v>15592</v>
      </c>
    </row>
    <row r="1803" spans="1:9" x14ac:dyDescent="0.25">
      <c r="A1803" t="s">
        <v>14130</v>
      </c>
      <c r="B1803">
        <v>99422250</v>
      </c>
      <c r="C1803" t="s">
        <v>16</v>
      </c>
      <c r="D1803" t="s">
        <v>16</v>
      </c>
      <c r="E1803" t="s">
        <v>16</v>
      </c>
      <c r="F1803" t="s">
        <v>16</v>
      </c>
      <c r="G1803" t="s">
        <v>14128</v>
      </c>
      <c r="H1803">
        <v>1</v>
      </c>
      <c r="I1803" t="s">
        <v>15592</v>
      </c>
    </row>
    <row r="1804" spans="1:9" x14ac:dyDescent="0.25">
      <c r="A1804" t="s">
        <v>15193</v>
      </c>
      <c r="B1804">
        <v>99422250</v>
      </c>
      <c r="C1804" t="s">
        <v>16</v>
      </c>
      <c r="D1804" t="s">
        <v>16</v>
      </c>
      <c r="E1804" t="s">
        <v>16</v>
      </c>
      <c r="F1804" t="s">
        <v>16</v>
      </c>
      <c r="G1804" t="s">
        <v>14128</v>
      </c>
      <c r="H1804">
        <v>1</v>
      </c>
      <c r="I1804" t="s">
        <v>15592</v>
      </c>
    </row>
    <row r="1805" spans="1:9" x14ac:dyDescent="0.25">
      <c r="A1805" t="s">
        <v>14127</v>
      </c>
      <c r="B1805">
        <v>99422250</v>
      </c>
      <c r="C1805" t="s">
        <v>16</v>
      </c>
      <c r="D1805" t="s">
        <v>16</v>
      </c>
      <c r="E1805" t="s">
        <v>16</v>
      </c>
      <c r="F1805" t="s">
        <v>16</v>
      </c>
      <c r="G1805" t="s">
        <v>14128</v>
      </c>
      <c r="H1805">
        <v>1</v>
      </c>
      <c r="I1805" t="s">
        <v>15592</v>
      </c>
    </row>
    <row r="1806" spans="1:9" x14ac:dyDescent="0.25">
      <c r="A1806" t="s">
        <v>14458</v>
      </c>
      <c r="B1806">
        <v>99422250</v>
      </c>
      <c r="C1806" t="s">
        <v>16</v>
      </c>
      <c r="D1806" t="s">
        <v>16</v>
      </c>
      <c r="E1806" t="s">
        <v>16</v>
      </c>
      <c r="F1806" t="s">
        <v>16</v>
      </c>
      <c r="G1806" t="s">
        <v>14128</v>
      </c>
      <c r="H1806">
        <v>1</v>
      </c>
      <c r="I1806" t="s">
        <v>15592</v>
      </c>
    </row>
    <row r="1807" spans="1:9" x14ac:dyDescent="0.25">
      <c r="A1807" t="s">
        <v>14495</v>
      </c>
      <c r="B1807">
        <v>99422250</v>
      </c>
      <c r="C1807" t="s">
        <v>16</v>
      </c>
      <c r="D1807" t="s">
        <v>16</v>
      </c>
      <c r="E1807" t="s">
        <v>16</v>
      </c>
      <c r="F1807" t="s">
        <v>16</v>
      </c>
      <c r="G1807" t="s">
        <v>14128</v>
      </c>
      <c r="H1807">
        <v>1</v>
      </c>
      <c r="I1807" t="s">
        <v>15592</v>
      </c>
    </row>
    <row r="1808" spans="1:9" x14ac:dyDescent="0.25">
      <c r="A1808" t="s">
        <v>14459</v>
      </c>
      <c r="B1808">
        <v>99422250</v>
      </c>
      <c r="C1808" t="s">
        <v>16</v>
      </c>
      <c r="D1808" t="s">
        <v>16</v>
      </c>
      <c r="E1808" t="s">
        <v>16</v>
      </c>
      <c r="F1808" t="s">
        <v>16</v>
      </c>
      <c r="G1808" t="s">
        <v>14128</v>
      </c>
      <c r="H1808">
        <v>1</v>
      </c>
      <c r="I1808" t="s">
        <v>15592</v>
      </c>
    </row>
    <row r="1809" spans="1:9" x14ac:dyDescent="0.25">
      <c r="A1809" t="s">
        <v>15196</v>
      </c>
      <c r="B1809">
        <v>99422250</v>
      </c>
      <c r="C1809" t="s">
        <v>16</v>
      </c>
      <c r="D1809" t="s">
        <v>16</v>
      </c>
      <c r="E1809" t="s">
        <v>16</v>
      </c>
      <c r="F1809" t="s">
        <v>16</v>
      </c>
      <c r="G1809" t="s">
        <v>14128</v>
      </c>
      <c r="H1809">
        <v>1</v>
      </c>
      <c r="I1809" t="s">
        <v>15592</v>
      </c>
    </row>
    <row r="1810" spans="1:9" x14ac:dyDescent="0.25">
      <c r="A1810" t="s">
        <v>15197</v>
      </c>
      <c r="B1810">
        <v>99422250</v>
      </c>
      <c r="C1810" t="s">
        <v>16</v>
      </c>
      <c r="D1810" t="s">
        <v>16</v>
      </c>
      <c r="E1810" t="s">
        <v>16</v>
      </c>
      <c r="F1810" t="s">
        <v>16</v>
      </c>
      <c r="G1810" t="s">
        <v>14128</v>
      </c>
      <c r="H1810">
        <v>1</v>
      </c>
      <c r="I1810" t="s">
        <v>15592</v>
      </c>
    </row>
    <row r="1811" spans="1:9" x14ac:dyDescent="0.25">
      <c r="A1811" t="s">
        <v>15201</v>
      </c>
      <c r="B1811">
        <v>99422250</v>
      </c>
      <c r="C1811" t="s">
        <v>16</v>
      </c>
      <c r="D1811" t="s">
        <v>16</v>
      </c>
      <c r="E1811" t="s">
        <v>16</v>
      </c>
      <c r="F1811" t="s">
        <v>16</v>
      </c>
      <c r="G1811" t="s">
        <v>14128</v>
      </c>
      <c r="H1811">
        <v>1</v>
      </c>
      <c r="I1811" t="s">
        <v>15592</v>
      </c>
    </row>
    <row r="1812" spans="1:9" x14ac:dyDescent="0.25">
      <c r="A1812" t="s">
        <v>15194</v>
      </c>
      <c r="B1812">
        <v>99422250</v>
      </c>
      <c r="C1812" t="s">
        <v>16</v>
      </c>
      <c r="D1812" t="s">
        <v>16</v>
      </c>
      <c r="E1812" t="s">
        <v>16</v>
      </c>
      <c r="F1812" t="s">
        <v>16</v>
      </c>
      <c r="G1812" t="s">
        <v>14128</v>
      </c>
      <c r="H1812">
        <v>1</v>
      </c>
      <c r="I1812" t="s">
        <v>15592</v>
      </c>
    </row>
    <row r="1813" spans="1:9" x14ac:dyDescent="0.25">
      <c r="A1813" t="s">
        <v>15195</v>
      </c>
      <c r="B1813">
        <v>99422250</v>
      </c>
      <c r="C1813" t="s">
        <v>16</v>
      </c>
      <c r="D1813" t="s">
        <v>16</v>
      </c>
      <c r="E1813" t="s">
        <v>16</v>
      </c>
      <c r="F1813" t="s">
        <v>16</v>
      </c>
      <c r="G1813" t="s">
        <v>14128</v>
      </c>
      <c r="H1813">
        <v>1</v>
      </c>
      <c r="I1813" t="s">
        <v>15592</v>
      </c>
    </row>
    <row r="1814" spans="1:9" x14ac:dyDescent="0.25">
      <c r="A1814" t="s">
        <v>5338</v>
      </c>
      <c r="B1814">
        <v>75421677</v>
      </c>
      <c r="C1814" t="s">
        <v>16</v>
      </c>
      <c r="D1814" t="s">
        <v>16</v>
      </c>
      <c r="E1814" t="s">
        <v>16</v>
      </c>
      <c r="F1814" t="s">
        <v>16</v>
      </c>
      <c r="G1814" t="s">
        <v>3368</v>
      </c>
      <c r="H1814">
        <v>1</v>
      </c>
      <c r="I1814" t="s">
        <v>4892</v>
      </c>
    </row>
    <row r="1815" spans="1:9" x14ac:dyDescent="0.25">
      <c r="A1815" t="s">
        <v>4237</v>
      </c>
      <c r="B1815">
        <v>74762273</v>
      </c>
      <c r="C1815" t="s">
        <v>16</v>
      </c>
      <c r="D1815" t="s">
        <v>16</v>
      </c>
      <c r="E1815" t="s">
        <v>16</v>
      </c>
      <c r="F1815" t="s">
        <v>16</v>
      </c>
      <c r="G1815" t="s">
        <v>154</v>
      </c>
      <c r="H1815">
        <v>1</v>
      </c>
      <c r="I1815" t="s">
        <v>4887</v>
      </c>
    </row>
    <row r="1816" spans="1:9" x14ac:dyDescent="0.25">
      <c r="A1816" t="s">
        <v>11552</v>
      </c>
      <c r="B1816">
        <v>74755755</v>
      </c>
      <c r="C1816" t="s">
        <v>16</v>
      </c>
      <c r="D1816" t="s">
        <v>16</v>
      </c>
      <c r="E1816" t="s">
        <v>16</v>
      </c>
      <c r="F1816" t="s">
        <v>16</v>
      </c>
      <c r="G1816" t="s">
        <v>4786</v>
      </c>
      <c r="H1816">
        <v>1</v>
      </c>
      <c r="I1816" t="s">
        <v>4922</v>
      </c>
    </row>
    <row r="1817" spans="1:9" x14ac:dyDescent="0.25">
      <c r="A1817" t="s">
        <v>11173</v>
      </c>
      <c r="B1817">
        <v>75156400</v>
      </c>
      <c r="C1817" t="s">
        <v>11174</v>
      </c>
      <c r="D1817" t="s">
        <v>12617</v>
      </c>
      <c r="E1817" t="s">
        <v>11175</v>
      </c>
      <c r="F1817" t="s">
        <v>12618</v>
      </c>
      <c r="G1817" t="s">
        <v>11160</v>
      </c>
      <c r="H1817">
        <v>1</v>
      </c>
      <c r="I1817" t="s">
        <v>12619</v>
      </c>
    </row>
    <row r="1818" spans="1:9" x14ac:dyDescent="0.25">
      <c r="A1818" t="s">
        <v>11176</v>
      </c>
      <c r="B1818">
        <v>75156400</v>
      </c>
      <c r="C1818" t="s">
        <v>11177</v>
      </c>
      <c r="D1818" t="s">
        <v>12620</v>
      </c>
      <c r="E1818" t="s">
        <v>11178</v>
      </c>
      <c r="F1818" t="s">
        <v>12621</v>
      </c>
      <c r="G1818" t="s">
        <v>11160</v>
      </c>
      <c r="H1818">
        <v>1</v>
      </c>
      <c r="I1818" t="s">
        <v>12622</v>
      </c>
    </row>
    <row r="1819" spans="1:9" x14ac:dyDescent="0.25">
      <c r="A1819" t="s">
        <v>11157</v>
      </c>
      <c r="B1819">
        <v>75156400</v>
      </c>
      <c r="C1819" t="s">
        <v>11158</v>
      </c>
      <c r="D1819" t="s">
        <v>12623</v>
      </c>
      <c r="E1819" t="s">
        <v>11159</v>
      </c>
      <c r="F1819" t="s">
        <v>12624</v>
      </c>
      <c r="G1819" t="s">
        <v>11160</v>
      </c>
      <c r="H1819">
        <v>1</v>
      </c>
      <c r="I1819" t="s">
        <v>12625</v>
      </c>
    </row>
    <row r="1820" spans="1:9" x14ac:dyDescent="0.25">
      <c r="A1820" t="s">
        <v>11179</v>
      </c>
      <c r="B1820">
        <v>75156400</v>
      </c>
      <c r="C1820" t="s">
        <v>11180</v>
      </c>
      <c r="D1820" t="s">
        <v>12626</v>
      </c>
      <c r="E1820" t="s">
        <v>11181</v>
      </c>
      <c r="F1820" t="s">
        <v>12627</v>
      </c>
      <c r="G1820" t="s">
        <v>11160</v>
      </c>
      <c r="H1820">
        <v>1</v>
      </c>
      <c r="I1820" t="s">
        <v>12628</v>
      </c>
    </row>
    <row r="1821" spans="1:9" x14ac:dyDescent="0.25">
      <c r="A1821" t="s">
        <v>4294</v>
      </c>
      <c r="B1821">
        <v>74533870</v>
      </c>
      <c r="C1821" t="s">
        <v>16</v>
      </c>
      <c r="D1821" t="s">
        <v>16</v>
      </c>
      <c r="E1821" t="s">
        <v>16</v>
      </c>
      <c r="F1821" t="s">
        <v>16</v>
      </c>
      <c r="G1821" t="s">
        <v>4295</v>
      </c>
      <c r="H1821">
        <v>1</v>
      </c>
      <c r="I1821" t="s">
        <v>4928</v>
      </c>
    </row>
    <row r="1822" spans="1:9" x14ac:dyDescent="0.25">
      <c r="A1822" t="s">
        <v>4301</v>
      </c>
      <c r="B1822">
        <v>74533870</v>
      </c>
      <c r="C1822" t="s">
        <v>16</v>
      </c>
      <c r="D1822" t="s">
        <v>16</v>
      </c>
      <c r="E1822" t="s">
        <v>16</v>
      </c>
      <c r="F1822" t="s">
        <v>16</v>
      </c>
      <c r="G1822" t="s">
        <v>4295</v>
      </c>
      <c r="H1822">
        <v>1</v>
      </c>
      <c r="I1822" t="s">
        <v>4928</v>
      </c>
    </row>
    <row r="1823" spans="1:9" x14ac:dyDescent="0.25">
      <c r="A1823" t="s">
        <v>4296</v>
      </c>
      <c r="B1823">
        <v>74533870</v>
      </c>
      <c r="C1823" t="s">
        <v>16</v>
      </c>
      <c r="D1823" t="s">
        <v>16</v>
      </c>
      <c r="E1823" t="s">
        <v>16</v>
      </c>
      <c r="F1823" t="s">
        <v>16</v>
      </c>
      <c r="G1823" t="s">
        <v>4295</v>
      </c>
      <c r="H1823">
        <v>1</v>
      </c>
      <c r="I1823" t="s">
        <v>4928</v>
      </c>
    </row>
    <row r="1824" spans="1:9" x14ac:dyDescent="0.25">
      <c r="A1824" t="s">
        <v>4302</v>
      </c>
      <c r="B1824">
        <v>74533870</v>
      </c>
      <c r="C1824" t="s">
        <v>16</v>
      </c>
      <c r="D1824" t="s">
        <v>16</v>
      </c>
      <c r="E1824" t="s">
        <v>16</v>
      </c>
      <c r="F1824" t="s">
        <v>16</v>
      </c>
      <c r="G1824" t="s">
        <v>4295</v>
      </c>
      <c r="H1824">
        <v>1</v>
      </c>
      <c r="I1824" t="s">
        <v>4928</v>
      </c>
    </row>
    <row r="1825" spans="1:9" x14ac:dyDescent="0.25">
      <c r="A1825" t="s">
        <v>4299</v>
      </c>
      <c r="B1825">
        <v>74533870</v>
      </c>
      <c r="C1825" t="s">
        <v>16</v>
      </c>
      <c r="D1825" t="s">
        <v>16</v>
      </c>
      <c r="E1825" t="s">
        <v>16</v>
      </c>
      <c r="F1825" t="s">
        <v>16</v>
      </c>
      <c r="G1825" t="s">
        <v>4295</v>
      </c>
      <c r="H1825">
        <v>1</v>
      </c>
      <c r="I1825" t="s">
        <v>4928</v>
      </c>
    </row>
    <row r="1826" spans="1:9" x14ac:dyDescent="0.25">
      <c r="A1826" t="s">
        <v>4297</v>
      </c>
      <c r="B1826">
        <v>74533870</v>
      </c>
      <c r="C1826" t="s">
        <v>16</v>
      </c>
      <c r="D1826" t="s">
        <v>16</v>
      </c>
      <c r="E1826" t="s">
        <v>16</v>
      </c>
      <c r="F1826" t="s">
        <v>16</v>
      </c>
      <c r="G1826" t="s">
        <v>4295</v>
      </c>
      <c r="H1826">
        <v>1</v>
      </c>
      <c r="I1826" t="s">
        <v>4928</v>
      </c>
    </row>
    <row r="1827" spans="1:9" x14ac:dyDescent="0.25">
      <c r="A1827" t="s">
        <v>4298</v>
      </c>
      <c r="B1827">
        <v>74533870</v>
      </c>
      <c r="C1827" t="s">
        <v>16</v>
      </c>
      <c r="D1827" t="s">
        <v>16</v>
      </c>
      <c r="E1827" t="s">
        <v>16</v>
      </c>
      <c r="F1827" t="s">
        <v>16</v>
      </c>
      <c r="G1827" t="s">
        <v>4295</v>
      </c>
      <c r="H1827">
        <v>1</v>
      </c>
      <c r="I1827" t="s">
        <v>4928</v>
      </c>
    </row>
    <row r="1828" spans="1:9" x14ac:dyDescent="0.25">
      <c r="A1828" t="s">
        <v>4303</v>
      </c>
      <c r="B1828">
        <v>74533870</v>
      </c>
      <c r="C1828" t="s">
        <v>16</v>
      </c>
      <c r="D1828" t="s">
        <v>16</v>
      </c>
      <c r="E1828" t="s">
        <v>16</v>
      </c>
      <c r="F1828" t="s">
        <v>16</v>
      </c>
      <c r="G1828" t="s">
        <v>4295</v>
      </c>
      <c r="H1828">
        <v>1</v>
      </c>
      <c r="I1828" t="s">
        <v>4928</v>
      </c>
    </row>
    <row r="1829" spans="1:9" x14ac:dyDescent="0.25">
      <c r="A1829" t="s">
        <v>4300</v>
      </c>
      <c r="B1829">
        <v>74533870</v>
      </c>
      <c r="C1829" t="s">
        <v>16</v>
      </c>
      <c r="D1829" t="s">
        <v>16</v>
      </c>
      <c r="E1829" t="s">
        <v>16</v>
      </c>
      <c r="F1829" t="s">
        <v>16</v>
      </c>
      <c r="G1829" t="s">
        <v>4295</v>
      </c>
      <c r="H1829">
        <v>1</v>
      </c>
      <c r="I1829" t="s">
        <v>4928</v>
      </c>
    </row>
    <row r="1830" spans="1:9" x14ac:dyDescent="0.25">
      <c r="A1830" t="s">
        <v>4468</v>
      </c>
      <c r="B1830">
        <v>86439632</v>
      </c>
      <c r="C1830" t="s">
        <v>16</v>
      </c>
      <c r="D1830" t="s">
        <v>16</v>
      </c>
      <c r="E1830" t="s">
        <v>16</v>
      </c>
      <c r="F1830" t="s">
        <v>16</v>
      </c>
      <c r="G1830" t="s">
        <v>3929</v>
      </c>
      <c r="H1830">
        <v>1</v>
      </c>
      <c r="I1830" t="s">
        <v>4893</v>
      </c>
    </row>
    <row r="1831" spans="1:9" x14ac:dyDescent="0.25">
      <c r="A1831" t="s">
        <v>4474</v>
      </c>
      <c r="B1831">
        <v>75348466</v>
      </c>
      <c r="C1831" t="s">
        <v>16</v>
      </c>
      <c r="D1831" t="s">
        <v>16</v>
      </c>
      <c r="E1831" t="s">
        <v>16</v>
      </c>
      <c r="F1831" t="s">
        <v>16</v>
      </c>
      <c r="G1831" t="s">
        <v>4125</v>
      </c>
      <c r="H1831">
        <v>1</v>
      </c>
      <c r="I1831" t="s">
        <v>4918</v>
      </c>
    </row>
    <row r="1832" spans="1:9" x14ac:dyDescent="0.25">
      <c r="A1832" t="s">
        <v>4643</v>
      </c>
      <c r="B1832">
        <v>65934444</v>
      </c>
      <c r="C1832" t="s">
        <v>16</v>
      </c>
      <c r="D1832" t="s">
        <v>16</v>
      </c>
      <c r="E1832" t="s">
        <v>16</v>
      </c>
      <c r="F1832" t="s">
        <v>16</v>
      </c>
      <c r="G1832" t="s">
        <v>4644</v>
      </c>
      <c r="H1832">
        <v>1</v>
      </c>
      <c r="I1832" t="s">
        <v>4929</v>
      </c>
    </row>
    <row r="1833" spans="1:9" x14ac:dyDescent="0.25">
      <c r="A1833" t="s">
        <v>4641</v>
      </c>
      <c r="B1833">
        <v>44531699</v>
      </c>
      <c r="C1833" t="s">
        <v>16</v>
      </c>
      <c r="D1833" t="s">
        <v>16</v>
      </c>
      <c r="E1833" t="s">
        <v>16</v>
      </c>
      <c r="F1833" t="s">
        <v>16</v>
      </c>
      <c r="G1833" t="s">
        <v>4642</v>
      </c>
      <c r="H1833">
        <v>1</v>
      </c>
      <c r="I1833" t="s">
        <v>4930</v>
      </c>
    </row>
    <row r="1834" spans="1:9" x14ac:dyDescent="0.25">
      <c r="A1834" t="s">
        <v>5245</v>
      </c>
      <c r="B1834">
        <v>75421677</v>
      </c>
      <c r="C1834" t="s">
        <v>16</v>
      </c>
      <c r="D1834" t="s">
        <v>16</v>
      </c>
      <c r="E1834" t="s">
        <v>16</v>
      </c>
      <c r="F1834" t="s">
        <v>16</v>
      </c>
      <c r="G1834" t="s">
        <v>3368</v>
      </c>
      <c r="H1834">
        <v>1</v>
      </c>
      <c r="I1834" t="s">
        <v>4892</v>
      </c>
    </row>
    <row r="1835" spans="1:9" x14ac:dyDescent="0.25">
      <c r="A1835" t="s">
        <v>14931</v>
      </c>
      <c r="B1835">
        <v>75577000</v>
      </c>
      <c r="C1835" t="s">
        <v>16</v>
      </c>
      <c r="D1835" t="s">
        <v>16</v>
      </c>
      <c r="E1835" t="s">
        <v>16</v>
      </c>
      <c r="F1835" t="s">
        <v>16</v>
      </c>
      <c r="G1835" t="s">
        <v>3759</v>
      </c>
      <c r="H1835">
        <v>1</v>
      </c>
      <c r="I1835" t="s">
        <v>4898</v>
      </c>
    </row>
    <row r="1836" spans="1:9" x14ac:dyDescent="0.25">
      <c r="A1836" t="s">
        <v>9292</v>
      </c>
      <c r="B1836">
        <v>70890019</v>
      </c>
      <c r="C1836" t="s">
        <v>16</v>
      </c>
      <c r="D1836" t="s">
        <v>16</v>
      </c>
      <c r="E1836" t="s">
        <v>16</v>
      </c>
      <c r="F1836" t="s">
        <v>16</v>
      </c>
      <c r="G1836" t="s">
        <v>5780</v>
      </c>
      <c r="H1836">
        <v>1</v>
      </c>
      <c r="I1836" t="s">
        <v>5798</v>
      </c>
    </row>
    <row r="1837" spans="1:9" x14ac:dyDescent="0.25">
      <c r="A1837" t="s">
        <v>9293</v>
      </c>
      <c r="B1837">
        <v>70890019</v>
      </c>
      <c r="C1837" t="s">
        <v>16</v>
      </c>
      <c r="D1837" t="s">
        <v>16</v>
      </c>
      <c r="E1837" t="s">
        <v>16</v>
      </c>
      <c r="F1837" t="s">
        <v>16</v>
      </c>
      <c r="G1837" t="s">
        <v>5780</v>
      </c>
      <c r="H1837">
        <v>1</v>
      </c>
      <c r="I1837" t="s">
        <v>5798</v>
      </c>
    </row>
    <row r="1838" spans="1:9" x14ac:dyDescent="0.25">
      <c r="A1838" t="s">
        <v>9369</v>
      </c>
      <c r="B1838">
        <v>70890019</v>
      </c>
      <c r="C1838" t="s">
        <v>16</v>
      </c>
      <c r="D1838" t="s">
        <v>16</v>
      </c>
      <c r="E1838" t="s">
        <v>16</v>
      </c>
      <c r="F1838" t="s">
        <v>16</v>
      </c>
      <c r="G1838" t="s">
        <v>5780</v>
      </c>
      <c r="H1838">
        <v>1</v>
      </c>
      <c r="I1838" t="s">
        <v>5798</v>
      </c>
    </row>
    <row r="1839" spans="1:9" x14ac:dyDescent="0.25">
      <c r="A1839" t="s">
        <v>5988</v>
      </c>
      <c r="B1839">
        <v>86228644</v>
      </c>
      <c r="C1839" t="s">
        <v>16</v>
      </c>
      <c r="D1839" t="s">
        <v>16</v>
      </c>
      <c r="E1839" t="s">
        <v>16</v>
      </c>
      <c r="F1839" t="s">
        <v>16</v>
      </c>
      <c r="G1839" t="s">
        <v>2440</v>
      </c>
      <c r="H1839">
        <v>1</v>
      </c>
      <c r="I1839" t="s">
        <v>4897</v>
      </c>
    </row>
    <row r="1840" spans="1:9" x14ac:dyDescent="0.25">
      <c r="A1840" t="s">
        <v>5976</v>
      </c>
      <c r="B1840">
        <v>86228644</v>
      </c>
      <c r="C1840" t="s">
        <v>16</v>
      </c>
      <c r="D1840" t="s">
        <v>16</v>
      </c>
      <c r="E1840" t="s">
        <v>16</v>
      </c>
      <c r="F1840" t="s">
        <v>16</v>
      </c>
      <c r="G1840" t="s">
        <v>2440</v>
      </c>
      <c r="H1840">
        <v>1</v>
      </c>
      <c r="I1840" t="s">
        <v>4897</v>
      </c>
    </row>
    <row r="1841" spans="1:9" x14ac:dyDescent="0.25">
      <c r="A1841" t="s">
        <v>5984</v>
      </c>
      <c r="B1841">
        <v>86228644</v>
      </c>
      <c r="C1841" t="s">
        <v>16</v>
      </c>
      <c r="D1841" t="s">
        <v>16</v>
      </c>
      <c r="E1841" t="s">
        <v>16</v>
      </c>
      <c r="F1841" t="s">
        <v>16</v>
      </c>
      <c r="G1841" t="s">
        <v>2440</v>
      </c>
      <c r="H1841">
        <v>1</v>
      </c>
      <c r="I1841" t="s">
        <v>4897</v>
      </c>
    </row>
    <row r="1842" spans="1:9" x14ac:dyDescent="0.25">
      <c r="A1842" t="s">
        <v>5986</v>
      </c>
      <c r="B1842">
        <v>86228644</v>
      </c>
      <c r="C1842" t="s">
        <v>16</v>
      </c>
      <c r="D1842" t="s">
        <v>16</v>
      </c>
      <c r="E1842" t="s">
        <v>16</v>
      </c>
      <c r="F1842" t="s">
        <v>16</v>
      </c>
      <c r="G1842" t="s">
        <v>2440</v>
      </c>
      <c r="H1842">
        <v>1</v>
      </c>
      <c r="I1842" t="s">
        <v>4897</v>
      </c>
    </row>
    <row r="1843" spans="1:9" x14ac:dyDescent="0.25">
      <c r="A1843" t="s">
        <v>5982</v>
      </c>
      <c r="B1843">
        <v>86228644</v>
      </c>
      <c r="C1843" t="s">
        <v>16</v>
      </c>
      <c r="D1843" t="s">
        <v>16</v>
      </c>
      <c r="E1843" t="s">
        <v>16</v>
      </c>
      <c r="F1843" t="s">
        <v>16</v>
      </c>
      <c r="G1843" t="s">
        <v>2440</v>
      </c>
      <c r="H1843">
        <v>1</v>
      </c>
      <c r="I1843" t="s">
        <v>4897</v>
      </c>
    </row>
    <row r="1844" spans="1:9" x14ac:dyDescent="0.25">
      <c r="A1844" t="s">
        <v>5987</v>
      </c>
      <c r="B1844">
        <v>86228644</v>
      </c>
      <c r="C1844" t="s">
        <v>16</v>
      </c>
      <c r="D1844" t="s">
        <v>16</v>
      </c>
      <c r="E1844" t="s">
        <v>16</v>
      </c>
      <c r="F1844" t="s">
        <v>16</v>
      </c>
      <c r="G1844" t="s">
        <v>2440</v>
      </c>
      <c r="H1844">
        <v>1</v>
      </c>
      <c r="I1844" t="s">
        <v>4897</v>
      </c>
    </row>
    <row r="1845" spans="1:9" x14ac:dyDescent="0.25">
      <c r="A1845" t="s">
        <v>5983</v>
      </c>
      <c r="B1845">
        <v>86228644</v>
      </c>
      <c r="C1845" t="s">
        <v>16</v>
      </c>
      <c r="D1845" t="s">
        <v>16</v>
      </c>
      <c r="E1845" t="s">
        <v>16</v>
      </c>
      <c r="F1845" t="s">
        <v>16</v>
      </c>
      <c r="G1845" t="s">
        <v>2440</v>
      </c>
      <c r="H1845">
        <v>1</v>
      </c>
      <c r="I1845" t="s">
        <v>4897</v>
      </c>
    </row>
    <row r="1846" spans="1:9" x14ac:dyDescent="0.25">
      <c r="A1846" t="s">
        <v>5979</v>
      </c>
      <c r="B1846">
        <v>86228644</v>
      </c>
      <c r="C1846" t="s">
        <v>16</v>
      </c>
      <c r="D1846" t="s">
        <v>16</v>
      </c>
      <c r="E1846" t="s">
        <v>16</v>
      </c>
      <c r="F1846" t="s">
        <v>16</v>
      </c>
      <c r="G1846" t="s">
        <v>2440</v>
      </c>
      <c r="H1846">
        <v>1</v>
      </c>
      <c r="I1846" t="s">
        <v>4897</v>
      </c>
    </row>
    <row r="1847" spans="1:9" x14ac:dyDescent="0.25">
      <c r="A1847" t="s">
        <v>5980</v>
      </c>
      <c r="B1847">
        <v>86228644</v>
      </c>
      <c r="C1847" t="s">
        <v>16</v>
      </c>
      <c r="D1847" t="s">
        <v>16</v>
      </c>
      <c r="E1847" t="s">
        <v>16</v>
      </c>
      <c r="F1847" t="s">
        <v>16</v>
      </c>
      <c r="G1847" t="s">
        <v>2440</v>
      </c>
      <c r="H1847">
        <v>1</v>
      </c>
      <c r="I1847" t="s">
        <v>4897</v>
      </c>
    </row>
    <row r="1848" spans="1:9" x14ac:dyDescent="0.25">
      <c r="A1848" t="s">
        <v>5985</v>
      </c>
      <c r="B1848">
        <v>86228644</v>
      </c>
      <c r="C1848" t="s">
        <v>16</v>
      </c>
      <c r="D1848" t="s">
        <v>16</v>
      </c>
      <c r="E1848" t="s">
        <v>16</v>
      </c>
      <c r="F1848" t="s">
        <v>16</v>
      </c>
      <c r="G1848" t="s">
        <v>2440</v>
      </c>
      <c r="H1848">
        <v>1</v>
      </c>
      <c r="I1848" t="s">
        <v>4897</v>
      </c>
    </row>
    <row r="1849" spans="1:9" x14ac:dyDescent="0.25">
      <c r="A1849" t="s">
        <v>5981</v>
      </c>
      <c r="B1849">
        <v>86228644</v>
      </c>
      <c r="C1849" t="s">
        <v>16</v>
      </c>
      <c r="D1849" t="s">
        <v>16</v>
      </c>
      <c r="E1849" t="s">
        <v>16</v>
      </c>
      <c r="F1849" t="s">
        <v>16</v>
      </c>
      <c r="G1849" t="s">
        <v>2440</v>
      </c>
      <c r="H1849">
        <v>1</v>
      </c>
      <c r="I1849" t="s">
        <v>4897</v>
      </c>
    </row>
    <row r="1850" spans="1:9" x14ac:dyDescent="0.25">
      <c r="A1850" t="s">
        <v>6188</v>
      </c>
      <c r="B1850">
        <v>75421677</v>
      </c>
      <c r="C1850" t="s">
        <v>16</v>
      </c>
      <c r="D1850" t="s">
        <v>16</v>
      </c>
      <c r="E1850" t="s">
        <v>16</v>
      </c>
      <c r="F1850" t="s">
        <v>16</v>
      </c>
      <c r="G1850" t="s">
        <v>3368</v>
      </c>
      <c r="H1850">
        <v>1</v>
      </c>
      <c r="I1850" t="s">
        <v>4892</v>
      </c>
    </row>
    <row r="1851" spans="1:9" x14ac:dyDescent="0.25">
      <c r="A1851" t="s">
        <v>6187</v>
      </c>
      <c r="B1851">
        <v>75421677</v>
      </c>
      <c r="C1851" t="s">
        <v>16</v>
      </c>
      <c r="D1851" t="s">
        <v>16</v>
      </c>
      <c r="E1851" t="s">
        <v>16</v>
      </c>
      <c r="F1851" t="s">
        <v>16</v>
      </c>
      <c r="G1851" t="s">
        <v>3368</v>
      </c>
      <c r="H1851">
        <v>1</v>
      </c>
      <c r="I1851" t="s">
        <v>4892</v>
      </c>
    </row>
    <row r="1852" spans="1:9" x14ac:dyDescent="0.25">
      <c r="A1852" t="s">
        <v>6186</v>
      </c>
      <c r="B1852">
        <v>75421677</v>
      </c>
      <c r="C1852" t="s">
        <v>16</v>
      </c>
      <c r="D1852" t="s">
        <v>16</v>
      </c>
      <c r="E1852" t="s">
        <v>16</v>
      </c>
      <c r="F1852" t="s">
        <v>16</v>
      </c>
      <c r="G1852" t="s">
        <v>3368</v>
      </c>
      <c r="H1852">
        <v>1</v>
      </c>
      <c r="I1852" t="s">
        <v>4892</v>
      </c>
    </row>
    <row r="1853" spans="1:9" x14ac:dyDescent="0.25">
      <c r="A1853" t="s">
        <v>6587</v>
      </c>
      <c r="B1853">
        <v>74762273</v>
      </c>
      <c r="C1853" t="s">
        <v>16</v>
      </c>
      <c r="D1853" t="s">
        <v>16</v>
      </c>
      <c r="E1853" t="s">
        <v>16</v>
      </c>
      <c r="F1853" t="s">
        <v>16</v>
      </c>
      <c r="G1853" t="s">
        <v>154</v>
      </c>
      <c r="H1853">
        <v>1</v>
      </c>
      <c r="I1853" t="s">
        <v>4887</v>
      </c>
    </row>
    <row r="1854" spans="1:9" x14ac:dyDescent="0.25">
      <c r="A1854" t="s">
        <v>5269</v>
      </c>
      <c r="B1854">
        <v>86228644</v>
      </c>
      <c r="C1854" t="s">
        <v>16</v>
      </c>
      <c r="D1854" t="s">
        <v>16</v>
      </c>
      <c r="E1854" t="s">
        <v>16</v>
      </c>
      <c r="F1854" t="s">
        <v>16</v>
      </c>
      <c r="G1854" t="s">
        <v>2440</v>
      </c>
      <c r="H1854">
        <v>2</v>
      </c>
      <c r="I1854" t="s">
        <v>4919</v>
      </c>
    </row>
    <row r="1855" spans="1:9" x14ac:dyDescent="0.25">
      <c r="A1855" t="s">
        <v>5269</v>
      </c>
      <c r="B1855">
        <v>74762273</v>
      </c>
      <c r="C1855" t="s">
        <v>16</v>
      </c>
      <c r="D1855" t="s">
        <v>16</v>
      </c>
      <c r="E1855" t="s">
        <v>16</v>
      </c>
      <c r="F1855" t="s">
        <v>16</v>
      </c>
      <c r="G1855" t="s">
        <v>154</v>
      </c>
      <c r="H1855">
        <v>1</v>
      </c>
      <c r="I1855" t="s">
        <v>4887</v>
      </c>
    </row>
    <row r="1856" spans="1:9" x14ac:dyDescent="0.25">
      <c r="A1856" t="s">
        <v>5270</v>
      </c>
      <c r="B1856">
        <v>86228644</v>
      </c>
      <c r="C1856" t="s">
        <v>16</v>
      </c>
      <c r="D1856" t="s">
        <v>16</v>
      </c>
      <c r="E1856" t="s">
        <v>16</v>
      </c>
      <c r="F1856" t="s">
        <v>16</v>
      </c>
      <c r="G1856" t="s">
        <v>2440</v>
      </c>
      <c r="H1856">
        <v>2</v>
      </c>
      <c r="I1856" t="s">
        <v>4919</v>
      </c>
    </row>
    <row r="1857" spans="1:9" x14ac:dyDescent="0.25">
      <c r="A1857" t="s">
        <v>5270</v>
      </c>
      <c r="B1857">
        <v>74762273</v>
      </c>
      <c r="C1857" t="s">
        <v>16</v>
      </c>
      <c r="D1857" t="s">
        <v>16</v>
      </c>
      <c r="E1857" t="s">
        <v>16</v>
      </c>
      <c r="F1857" t="s">
        <v>16</v>
      </c>
      <c r="G1857" t="s">
        <v>154</v>
      </c>
      <c r="H1857">
        <v>1</v>
      </c>
      <c r="I1857" t="s">
        <v>4887</v>
      </c>
    </row>
    <row r="1858" spans="1:9" x14ac:dyDescent="0.25">
      <c r="A1858" t="s">
        <v>12024</v>
      </c>
      <c r="B1858">
        <v>75577000</v>
      </c>
      <c r="C1858" t="s">
        <v>16</v>
      </c>
      <c r="D1858" t="s">
        <v>16</v>
      </c>
      <c r="E1858" t="s">
        <v>16</v>
      </c>
      <c r="F1858" t="s">
        <v>16</v>
      </c>
      <c r="G1858" t="s">
        <v>3759</v>
      </c>
      <c r="H1858">
        <v>1</v>
      </c>
      <c r="I1858" t="s">
        <v>4898</v>
      </c>
    </row>
    <row r="1859" spans="1:9" x14ac:dyDescent="0.25">
      <c r="A1859" t="s">
        <v>12021</v>
      </c>
      <c r="B1859">
        <v>75577000</v>
      </c>
      <c r="C1859" t="s">
        <v>16</v>
      </c>
      <c r="D1859" t="s">
        <v>16</v>
      </c>
      <c r="E1859" t="s">
        <v>16</v>
      </c>
      <c r="F1859" t="s">
        <v>16</v>
      </c>
      <c r="G1859" t="s">
        <v>3759</v>
      </c>
      <c r="H1859">
        <v>1</v>
      </c>
      <c r="I1859" t="s">
        <v>4898</v>
      </c>
    </row>
    <row r="1860" spans="1:9" x14ac:dyDescent="0.25">
      <c r="A1860" t="s">
        <v>12019</v>
      </c>
      <c r="B1860">
        <v>75577000</v>
      </c>
      <c r="C1860" t="s">
        <v>16</v>
      </c>
      <c r="D1860" t="s">
        <v>16</v>
      </c>
      <c r="E1860" t="s">
        <v>16</v>
      </c>
      <c r="F1860" t="s">
        <v>16</v>
      </c>
      <c r="G1860" t="s">
        <v>3759</v>
      </c>
      <c r="H1860">
        <v>1</v>
      </c>
      <c r="I1860" t="s">
        <v>4898</v>
      </c>
    </row>
    <row r="1861" spans="1:9" x14ac:dyDescent="0.25">
      <c r="A1861" t="s">
        <v>12025</v>
      </c>
      <c r="B1861">
        <v>75577000</v>
      </c>
      <c r="C1861" t="s">
        <v>16</v>
      </c>
      <c r="D1861" t="s">
        <v>16</v>
      </c>
      <c r="E1861" t="s">
        <v>16</v>
      </c>
      <c r="F1861" t="s">
        <v>16</v>
      </c>
      <c r="G1861" t="s">
        <v>3759</v>
      </c>
      <c r="H1861">
        <v>1</v>
      </c>
      <c r="I1861" t="s">
        <v>4898</v>
      </c>
    </row>
    <row r="1862" spans="1:9" x14ac:dyDescent="0.25">
      <c r="A1862" t="s">
        <v>5513</v>
      </c>
      <c r="B1862">
        <v>23700784</v>
      </c>
      <c r="C1862" t="s">
        <v>16</v>
      </c>
      <c r="D1862" t="s">
        <v>16</v>
      </c>
      <c r="E1862" t="s">
        <v>16</v>
      </c>
      <c r="F1862" t="s">
        <v>16</v>
      </c>
      <c r="G1862" t="s">
        <v>4185</v>
      </c>
      <c r="H1862">
        <v>1</v>
      </c>
      <c r="I1862" t="s">
        <v>5239</v>
      </c>
    </row>
    <row r="1863" spans="1:9" x14ac:dyDescent="0.25">
      <c r="A1863" t="s">
        <v>5832</v>
      </c>
      <c r="B1863">
        <v>75220200</v>
      </c>
      <c r="C1863" t="s">
        <v>16</v>
      </c>
      <c r="D1863" t="s">
        <v>16</v>
      </c>
      <c r="E1863" t="s">
        <v>16</v>
      </c>
      <c r="F1863" t="s">
        <v>16</v>
      </c>
      <c r="G1863" t="s">
        <v>7238</v>
      </c>
      <c r="H1863">
        <v>1</v>
      </c>
      <c r="I1863" t="s">
        <v>7253</v>
      </c>
    </row>
    <row r="1864" spans="1:9" x14ac:dyDescent="0.25">
      <c r="A1864" t="s">
        <v>5771</v>
      </c>
      <c r="B1864">
        <v>75763222</v>
      </c>
      <c r="C1864" t="s">
        <v>16</v>
      </c>
      <c r="D1864" t="s">
        <v>16</v>
      </c>
      <c r="E1864" t="s">
        <v>16</v>
      </c>
      <c r="F1864" t="s">
        <v>16</v>
      </c>
      <c r="G1864" t="s">
        <v>4847</v>
      </c>
      <c r="H1864">
        <v>1</v>
      </c>
      <c r="I1864" t="s">
        <v>4921</v>
      </c>
    </row>
    <row r="1865" spans="1:9" x14ac:dyDescent="0.25">
      <c r="A1865" t="s">
        <v>5770</v>
      </c>
      <c r="B1865">
        <v>75763222</v>
      </c>
      <c r="C1865" t="s">
        <v>16</v>
      </c>
      <c r="D1865" t="s">
        <v>16</v>
      </c>
      <c r="E1865" t="s">
        <v>16</v>
      </c>
      <c r="F1865" t="s">
        <v>16</v>
      </c>
      <c r="G1865" t="s">
        <v>4847</v>
      </c>
      <c r="H1865">
        <v>1</v>
      </c>
      <c r="I1865" t="s">
        <v>4921</v>
      </c>
    </row>
    <row r="1866" spans="1:9" x14ac:dyDescent="0.25">
      <c r="A1866" t="s">
        <v>5609</v>
      </c>
      <c r="B1866">
        <v>75220200</v>
      </c>
      <c r="C1866" t="s">
        <v>16</v>
      </c>
      <c r="D1866" t="s">
        <v>16</v>
      </c>
      <c r="E1866" t="s">
        <v>16</v>
      </c>
      <c r="F1866" t="s">
        <v>16</v>
      </c>
      <c r="G1866" t="s">
        <v>7238</v>
      </c>
      <c r="H1866">
        <v>1</v>
      </c>
      <c r="I1866" t="s">
        <v>7253</v>
      </c>
    </row>
    <row r="1867" spans="1:9" x14ac:dyDescent="0.25">
      <c r="A1867" t="s">
        <v>5772</v>
      </c>
      <c r="B1867">
        <v>75763222</v>
      </c>
      <c r="C1867" t="s">
        <v>16</v>
      </c>
      <c r="D1867" t="s">
        <v>16</v>
      </c>
      <c r="E1867" t="s">
        <v>16</v>
      </c>
      <c r="F1867" t="s">
        <v>16</v>
      </c>
      <c r="G1867" t="s">
        <v>4847</v>
      </c>
      <c r="H1867">
        <v>1</v>
      </c>
      <c r="I1867" t="s">
        <v>4921</v>
      </c>
    </row>
    <row r="1868" spans="1:9" x14ac:dyDescent="0.25">
      <c r="A1868" t="s">
        <v>5773</v>
      </c>
      <c r="B1868">
        <v>75763222</v>
      </c>
      <c r="C1868" t="s">
        <v>16</v>
      </c>
      <c r="D1868" t="s">
        <v>16</v>
      </c>
      <c r="E1868" t="s">
        <v>16</v>
      </c>
      <c r="F1868" t="s">
        <v>16</v>
      </c>
      <c r="G1868" t="s">
        <v>4847</v>
      </c>
      <c r="H1868">
        <v>1</v>
      </c>
      <c r="I1868" t="s">
        <v>4921</v>
      </c>
    </row>
    <row r="1869" spans="1:9" x14ac:dyDescent="0.25">
      <c r="A1869" t="s">
        <v>5610</v>
      </c>
      <c r="B1869">
        <v>75220200</v>
      </c>
      <c r="C1869" t="s">
        <v>16</v>
      </c>
      <c r="D1869" t="s">
        <v>16</v>
      </c>
      <c r="E1869" t="s">
        <v>16</v>
      </c>
      <c r="F1869" t="s">
        <v>16</v>
      </c>
      <c r="G1869" t="s">
        <v>7238</v>
      </c>
      <c r="H1869">
        <v>1</v>
      </c>
      <c r="I1869" t="s">
        <v>7253</v>
      </c>
    </row>
    <row r="1870" spans="1:9" x14ac:dyDescent="0.25">
      <c r="A1870" t="s">
        <v>5611</v>
      </c>
      <c r="B1870">
        <v>75220200</v>
      </c>
      <c r="C1870" t="s">
        <v>16</v>
      </c>
      <c r="D1870" t="s">
        <v>16</v>
      </c>
      <c r="E1870" t="s">
        <v>16</v>
      </c>
      <c r="F1870" t="s">
        <v>16</v>
      </c>
      <c r="G1870" t="s">
        <v>7238</v>
      </c>
      <c r="H1870">
        <v>1</v>
      </c>
      <c r="I1870" t="s">
        <v>7253</v>
      </c>
    </row>
    <row r="1871" spans="1:9" x14ac:dyDescent="0.25">
      <c r="A1871" t="s">
        <v>5608</v>
      </c>
      <c r="B1871">
        <v>75220200</v>
      </c>
      <c r="C1871" t="s">
        <v>16</v>
      </c>
      <c r="D1871" t="s">
        <v>16</v>
      </c>
      <c r="E1871" t="s">
        <v>16</v>
      </c>
      <c r="F1871" t="s">
        <v>16</v>
      </c>
      <c r="G1871" t="s">
        <v>7238</v>
      </c>
      <c r="H1871">
        <v>1</v>
      </c>
      <c r="I1871" t="s">
        <v>7253</v>
      </c>
    </row>
    <row r="1872" spans="1:9" x14ac:dyDescent="0.25">
      <c r="A1872" t="s">
        <v>5835</v>
      </c>
      <c r="B1872">
        <v>75220200</v>
      </c>
      <c r="C1872" t="s">
        <v>16</v>
      </c>
      <c r="D1872" t="s">
        <v>16</v>
      </c>
      <c r="E1872" t="s">
        <v>16</v>
      </c>
      <c r="F1872" t="s">
        <v>16</v>
      </c>
      <c r="G1872" t="s">
        <v>7238</v>
      </c>
      <c r="H1872">
        <v>1</v>
      </c>
      <c r="I1872" t="s">
        <v>7253</v>
      </c>
    </row>
    <row r="1873" spans="1:9" x14ac:dyDescent="0.25">
      <c r="A1873" t="s">
        <v>5989</v>
      </c>
      <c r="B1873">
        <v>75348466</v>
      </c>
      <c r="C1873" t="s">
        <v>16</v>
      </c>
      <c r="D1873" t="s">
        <v>16</v>
      </c>
      <c r="E1873" t="s">
        <v>16</v>
      </c>
      <c r="F1873" t="s">
        <v>16</v>
      </c>
      <c r="G1873" t="s">
        <v>4125</v>
      </c>
      <c r="H1873">
        <v>1</v>
      </c>
      <c r="I1873" t="s">
        <v>4918</v>
      </c>
    </row>
    <row r="1874" spans="1:9" x14ac:dyDescent="0.25">
      <c r="A1874" t="s">
        <v>5836</v>
      </c>
      <c r="B1874">
        <v>75220200</v>
      </c>
      <c r="C1874" t="s">
        <v>16</v>
      </c>
      <c r="D1874" t="s">
        <v>16</v>
      </c>
      <c r="E1874" t="s">
        <v>16</v>
      </c>
      <c r="F1874" t="s">
        <v>16</v>
      </c>
      <c r="G1874" t="s">
        <v>7238</v>
      </c>
      <c r="H1874">
        <v>1</v>
      </c>
      <c r="I1874" t="s">
        <v>7253</v>
      </c>
    </row>
    <row r="1875" spans="1:9" x14ac:dyDescent="0.25">
      <c r="A1875" t="s">
        <v>5998</v>
      </c>
      <c r="B1875">
        <v>75763222</v>
      </c>
      <c r="C1875" t="s">
        <v>16</v>
      </c>
      <c r="D1875" t="s">
        <v>16</v>
      </c>
      <c r="E1875" t="s">
        <v>16</v>
      </c>
      <c r="F1875" t="s">
        <v>16</v>
      </c>
      <c r="G1875" t="s">
        <v>4847</v>
      </c>
      <c r="H1875">
        <v>1</v>
      </c>
      <c r="I1875" t="s">
        <v>4921</v>
      </c>
    </row>
    <row r="1876" spans="1:9" x14ac:dyDescent="0.25">
      <c r="A1876" t="s">
        <v>5999</v>
      </c>
      <c r="B1876">
        <v>75763222</v>
      </c>
      <c r="C1876" t="s">
        <v>16</v>
      </c>
      <c r="D1876" t="s">
        <v>16</v>
      </c>
      <c r="E1876" t="s">
        <v>16</v>
      </c>
      <c r="F1876" t="s">
        <v>16</v>
      </c>
      <c r="G1876" t="s">
        <v>4847</v>
      </c>
      <c r="H1876">
        <v>1</v>
      </c>
      <c r="I1876" t="s">
        <v>4921</v>
      </c>
    </row>
    <row r="1877" spans="1:9" x14ac:dyDescent="0.25">
      <c r="A1877" t="s">
        <v>6000</v>
      </c>
      <c r="B1877">
        <v>75763222</v>
      </c>
      <c r="C1877" t="s">
        <v>16</v>
      </c>
      <c r="D1877" t="s">
        <v>16</v>
      </c>
      <c r="E1877" t="s">
        <v>16</v>
      </c>
      <c r="F1877" t="s">
        <v>16</v>
      </c>
      <c r="G1877" t="s">
        <v>4847</v>
      </c>
      <c r="H1877">
        <v>1</v>
      </c>
      <c r="I1877" t="s">
        <v>4921</v>
      </c>
    </row>
    <row r="1878" spans="1:9" x14ac:dyDescent="0.25">
      <c r="A1878" t="s">
        <v>6001</v>
      </c>
      <c r="B1878">
        <v>75763222</v>
      </c>
      <c r="C1878" t="s">
        <v>16</v>
      </c>
      <c r="D1878" t="s">
        <v>16</v>
      </c>
      <c r="E1878" t="s">
        <v>16</v>
      </c>
      <c r="F1878" t="s">
        <v>16</v>
      </c>
      <c r="G1878" t="s">
        <v>4847</v>
      </c>
      <c r="H1878">
        <v>1</v>
      </c>
      <c r="I1878" t="s">
        <v>4921</v>
      </c>
    </row>
    <row r="1879" spans="1:9" x14ac:dyDescent="0.25">
      <c r="A1879" t="s">
        <v>6002</v>
      </c>
      <c r="B1879">
        <v>75763222</v>
      </c>
      <c r="C1879" t="s">
        <v>16</v>
      </c>
      <c r="D1879" t="s">
        <v>16</v>
      </c>
      <c r="E1879" t="s">
        <v>16</v>
      </c>
      <c r="F1879" t="s">
        <v>16</v>
      </c>
      <c r="G1879" t="s">
        <v>4847</v>
      </c>
      <c r="H1879">
        <v>1</v>
      </c>
      <c r="I1879" t="s">
        <v>4921</v>
      </c>
    </row>
    <row r="1880" spans="1:9" x14ac:dyDescent="0.25">
      <c r="A1880" t="s">
        <v>5997</v>
      </c>
      <c r="B1880">
        <v>75763222</v>
      </c>
      <c r="C1880" t="s">
        <v>16</v>
      </c>
      <c r="D1880" t="s">
        <v>16</v>
      </c>
      <c r="E1880" t="s">
        <v>16</v>
      </c>
      <c r="F1880" t="s">
        <v>16</v>
      </c>
      <c r="G1880" t="s">
        <v>4847</v>
      </c>
      <c r="H1880">
        <v>1</v>
      </c>
      <c r="I1880" t="s">
        <v>4921</v>
      </c>
    </row>
    <row r="1881" spans="1:9" x14ac:dyDescent="0.25">
      <c r="A1881" t="s">
        <v>6006</v>
      </c>
      <c r="B1881">
        <v>75763222</v>
      </c>
      <c r="C1881" t="s">
        <v>16</v>
      </c>
      <c r="D1881" t="s">
        <v>16</v>
      </c>
      <c r="E1881" t="s">
        <v>16</v>
      </c>
      <c r="F1881" t="s">
        <v>16</v>
      </c>
      <c r="G1881" t="s">
        <v>4847</v>
      </c>
      <c r="H1881">
        <v>1</v>
      </c>
      <c r="I1881" t="s">
        <v>4921</v>
      </c>
    </row>
    <row r="1882" spans="1:9" x14ac:dyDescent="0.25">
      <c r="A1882" t="s">
        <v>6004</v>
      </c>
      <c r="B1882">
        <v>75763222</v>
      </c>
      <c r="C1882" t="s">
        <v>16</v>
      </c>
      <c r="D1882" t="s">
        <v>16</v>
      </c>
      <c r="E1882" t="s">
        <v>16</v>
      </c>
      <c r="F1882" t="s">
        <v>16</v>
      </c>
      <c r="G1882" t="s">
        <v>4847</v>
      </c>
      <c r="H1882">
        <v>1</v>
      </c>
      <c r="I1882" t="s">
        <v>4921</v>
      </c>
    </row>
    <row r="1883" spans="1:9" x14ac:dyDescent="0.25">
      <c r="A1883" t="s">
        <v>6003</v>
      </c>
      <c r="B1883">
        <v>75763222</v>
      </c>
      <c r="C1883" t="s">
        <v>16</v>
      </c>
      <c r="D1883" t="s">
        <v>16</v>
      </c>
      <c r="E1883" t="s">
        <v>16</v>
      </c>
      <c r="F1883" t="s">
        <v>16</v>
      </c>
      <c r="G1883" t="s">
        <v>4847</v>
      </c>
      <c r="H1883">
        <v>1</v>
      </c>
      <c r="I1883" t="s">
        <v>4921</v>
      </c>
    </row>
    <row r="1884" spans="1:9" x14ac:dyDescent="0.25">
      <c r="A1884" t="s">
        <v>5995</v>
      </c>
      <c r="B1884">
        <v>75763222</v>
      </c>
      <c r="C1884" t="s">
        <v>16</v>
      </c>
      <c r="D1884" t="s">
        <v>16</v>
      </c>
      <c r="E1884" t="s">
        <v>16</v>
      </c>
      <c r="F1884" t="s">
        <v>16</v>
      </c>
      <c r="G1884" t="s">
        <v>4847</v>
      </c>
      <c r="H1884">
        <v>1</v>
      </c>
      <c r="I1884" t="s">
        <v>4921</v>
      </c>
    </row>
    <row r="1885" spans="1:9" x14ac:dyDescent="0.25">
      <c r="A1885" t="s">
        <v>5837</v>
      </c>
      <c r="B1885">
        <v>30940084</v>
      </c>
      <c r="C1885" t="s">
        <v>16</v>
      </c>
      <c r="D1885" t="s">
        <v>16</v>
      </c>
      <c r="E1885" t="s">
        <v>16</v>
      </c>
      <c r="F1885" t="s">
        <v>16</v>
      </c>
      <c r="G1885" t="s">
        <v>3981</v>
      </c>
      <c r="H1885">
        <v>1</v>
      </c>
      <c r="I1885" t="s">
        <v>4924</v>
      </c>
    </row>
    <row r="1886" spans="1:9" x14ac:dyDescent="0.25">
      <c r="A1886" t="s">
        <v>5996</v>
      </c>
      <c r="B1886">
        <v>75763222</v>
      </c>
      <c r="C1886" t="s">
        <v>16</v>
      </c>
      <c r="D1886" t="s">
        <v>16</v>
      </c>
      <c r="E1886" t="s">
        <v>16</v>
      </c>
      <c r="F1886" t="s">
        <v>16</v>
      </c>
      <c r="G1886" t="s">
        <v>4847</v>
      </c>
      <c r="H1886">
        <v>1</v>
      </c>
      <c r="I1886" t="s">
        <v>4921</v>
      </c>
    </row>
    <row r="1887" spans="1:9" x14ac:dyDescent="0.25">
      <c r="A1887" t="s">
        <v>5994</v>
      </c>
      <c r="B1887">
        <v>75763222</v>
      </c>
      <c r="C1887" t="s">
        <v>16</v>
      </c>
      <c r="D1887" t="s">
        <v>16</v>
      </c>
      <c r="E1887" t="s">
        <v>16</v>
      </c>
      <c r="F1887" t="s">
        <v>16</v>
      </c>
      <c r="G1887" t="s">
        <v>4847</v>
      </c>
      <c r="H1887">
        <v>1</v>
      </c>
      <c r="I1887" t="s">
        <v>4921</v>
      </c>
    </row>
    <row r="1888" spans="1:9" x14ac:dyDescent="0.25">
      <c r="A1888" t="s">
        <v>5838</v>
      </c>
      <c r="B1888">
        <v>30940084</v>
      </c>
      <c r="C1888" t="s">
        <v>16</v>
      </c>
      <c r="D1888" t="s">
        <v>16</v>
      </c>
      <c r="E1888" t="s">
        <v>16</v>
      </c>
      <c r="F1888" t="s">
        <v>16</v>
      </c>
      <c r="G1888" t="s">
        <v>3981</v>
      </c>
      <c r="H1888">
        <v>1</v>
      </c>
      <c r="I1888" t="s">
        <v>4924</v>
      </c>
    </row>
    <row r="1889" spans="1:9" x14ac:dyDescent="0.25">
      <c r="A1889" t="s">
        <v>5992</v>
      </c>
      <c r="B1889">
        <v>75763222</v>
      </c>
      <c r="C1889" t="s">
        <v>16</v>
      </c>
      <c r="D1889" t="s">
        <v>16</v>
      </c>
      <c r="E1889" t="s">
        <v>16</v>
      </c>
      <c r="F1889" t="s">
        <v>16</v>
      </c>
      <c r="G1889" t="s">
        <v>4847</v>
      </c>
      <c r="H1889">
        <v>1</v>
      </c>
      <c r="I1889" t="s">
        <v>4921</v>
      </c>
    </row>
    <row r="1890" spans="1:9" x14ac:dyDescent="0.25">
      <c r="A1890" t="s">
        <v>5993</v>
      </c>
      <c r="B1890">
        <v>75763222</v>
      </c>
      <c r="C1890" t="s">
        <v>16</v>
      </c>
      <c r="D1890" t="s">
        <v>16</v>
      </c>
      <c r="E1890" t="s">
        <v>16</v>
      </c>
      <c r="F1890" t="s">
        <v>16</v>
      </c>
      <c r="G1890" t="s">
        <v>4847</v>
      </c>
      <c r="H1890">
        <v>1</v>
      </c>
      <c r="I1890" t="s">
        <v>4921</v>
      </c>
    </row>
    <row r="1891" spans="1:9" x14ac:dyDescent="0.25">
      <c r="A1891" t="s">
        <v>6005</v>
      </c>
      <c r="B1891">
        <v>75763222</v>
      </c>
      <c r="C1891" t="s">
        <v>16</v>
      </c>
      <c r="D1891" t="s">
        <v>16</v>
      </c>
      <c r="E1891" t="s">
        <v>16</v>
      </c>
      <c r="F1891" t="s">
        <v>16</v>
      </c>
      <c r="G1891" t="s">
        <v>4847</v>
      </c>
      <c r="H1891">
        <v>1</v>
      </c>
      <c r="I1891" t="s">
        <v>4921</v>
      </c>
    </row>
    <row r="1892" spans="1:9" x14ac:dyDescent="0.25">
      <c r="A1892" t="s">
        <v>5839</v>
      </c>
      <c r="B1892">
        <v>46956100</v>
      </c>
      <c r="C1892" t="s">
        <v>7020</v>
      </c>
      <c r="D1892" t="s">
        <v>7122</v>
      </c>
      <c r="E1892" t="s">
        <v>16</v>
      </c>
      <c r="F1892" t="s">
        <v>16</v>
      </c>
      <c r="G1892" t="s">
        <v>5840</v>
      </c>
      <c r="H1892">
        <v>1</v>
      </c>
      <c r="I1892" t="s">
        <v>7123</v>
      </c>
    </row>
    <row r="1893" spans="1:9" x14ac:dyDescent="0.25">
      <c r="A1893" t="s">
        <v>5833</v>
      </c>
      <c r="B1893">
        <v>74762273</v>
      </c>
      <c r="C1893" t="s">
        <v>16</v>
      </c>
      <c r="D1893" t="s">
        <v>16</v>
      </c>
      <c r="E1893" t="s">
        <v>16</v>
      </c>
      <c r="F1893" t="s">
        <v>16</v>
      </c>
      <c r="G1893" t="s">
        <v>154</v>
      </c>
      <c r="H1893">
        <v>1</v>
      </c>
      <c r="I1893" t="s">
        <v>4887</v>
      </c>
    </row>
    <row r="1894" spans="1:9" x14ac:dyDescent="0.25">
      <c r="A1894" t="s">
        <v>7031</v>
      </c>
      <c r="B1894">
        <v>30940084</v>
      </c>
      <c r="C1894" t="s">
        <v>16</v>
      </c>
      <c r="D1894" t="s">
        <v>16</v>
      </c>
      <c r="E1894" t="s">
        <v>16</v>
      </c>
      <c r="F1894" t="s">
        <v>16</v>
      </c>
      <c r="G1894" t="s">
        <v>3981</v>
      </c>
      <c r="H1894">
        <v>1</v>
      </c>
      <c r="I1894" t="s">
        <v>4924</v>
      </c>
    </row>
    <row r="1895" spans="1:9" x14ac:dyDescent="0.25">
      <c r="A1895" t="s">
        <v>6133</v>
      </c>
      <c r="B1895">
        <v>75763222</v>
      </c>
      <c r="C1895" t="s">
        <v>16</v>
      </c>
      <c r="D1895" t="s">
        <v>16</v>
      </c>
      <c r="E1895" t="s">
        <v>16</v>
      </c>
      <c r="F1895" t="s">
        <v>16</v>
      </c>
      <c r="G1895" t="s">
        <v>4847</v>
      </c>
      <c r="H1895">
        <v>1</v>
      </c>
      <c r="I1895" t="s">
        <v>4921</v>
      </c>
    </row>
    <row r="1896" spans="1:9" x14ac:dyDescent="0.25">
      <c r="A1896" t="s">
        <v>6319</v>
      </c>
      <c r="B1896">
        <v>75763222</v>
      </c>
      <c r="C1896" t="s">
        <v>16</v>
      </c>
      <c r="D1896" t="s">
        <v>16</v>
      </c>
      <c r="E1896" t="s">
        <v>16</v>
      </c>
      <c r="F1896" t="s">
        <v>16</v>
      </c>
      <c r="G1896" t="s">
        <v>4847</v>
      </c>
      <c r="H1896">
        <v>1</v>
      </c>
      <c r="I1896" t="s">
        <v>4921</v>
      </c>
    </row>
    <row r="1897" spans="1:9" x14ac:dyDescent="0.25">
      <c r="A1897" t="s">
        <v>6320</v>
      </c>
      <c r="B1897">
        <v>75763222</v>
      </c>
      <c r="C1897" t="s">
        <v>16</v>
      </c>
      <c r="D1897" t="s">
        <v>16</v>
      </c>
      <c r="E1897" t="s">
        <v>16</v>
      </c>
      <c r="F1897" t="s">
        <v>16</v>
      </c>
      <c r="G1897" t="s">
        <v>4847</v>
      </c>
      <c r="H1897">
        <v>1</v>
      </c>
      <c r="I1897" t="s">
        <v>4921</v>
      </c>
    </row>
    <row r="1898" spans="1:9" x14ac:dyDescent="0.25">
      <c r="A1898" t="s">
        <v>6321</v>
      </c>
      <c r="B1898">
        <v>75763222</v>
      </c>
      <c r="C1898" t="s">
        <v>16</v>
      </c>
      <c r="D1898" t="s">
        <v>16</v>
      </c>
      <c r="E1898" t="s">
        <v>16</v>
      </c>
      <c r="F1898" t="s">
        <v>16</v>
      </c>
      <c r="G1898" t="s">
        <v>4847</v>
      </c>
      <c r="H1898">
        <v>1</v>
      </c>
      <c r="I1898" t="s">
        <v>4921</v>
      </c>
    </row>
    <row r="1899" spans="1:9" x14ac:dyDescent="0.25">
      <c r="A1899" t="s">
        <v>6362</v>
      </c>
      <c r="B1899">
        <v>38884400</v>
      </c>
      <c r="C1899" t="s">
        <v>16</v>
      </c>
      <c r="D1899" t="s">
        <v>16</v>
      </c>
      <c r="E1899" t="s">
        <v>16</v>
      </c>
      <c r="F1899" t="s">
        <v>16</v>
      </c>
      <c r="G1899" t="s">
        <v>6363</v>
      </c>
      <c r="H1899">
        <v>1</v>
      </c>
      <c r="I1899" t="s">
        <v>6558</v>
      </c>
    </row>
    <row r="1900" spans="1:9" x14ac:dyDescent="0.25">
      <c r="A1900" t="s">
        <v>6364</v>
      </c>
      <c r="B1900">
        <v>38884400</v>
      </c>
      <c r="C1900" t="s">
        <v>16</v>
      </c>
      <c r="D1900" t="s">
        <v>16</v>
      </c>
      <c r="E1900" t="s">
        <v>16</v>
      </c>
      <c r="F1900" t="s">
        <v>16</v>
      </c>
      <c r="G1900" t="s">
        <v>6363</v>
      </c>
      <c r="H1900">
        <v>1</v>
      </c>
      <c r="I1900" t="s">
        <v>6558</v>
      </c>
    </row>
    <row r="1901" spans="1:9" x14ac:dyDescent="0.25">
      <c r="A1901" t="s">
        <v>6365</v>
      </c>
      <c r="B1901">
        <v>38884400</v>
      </c>
      <c r="C1901" t="s">
        <v>16</v>
      </c>
      <c r="D1901" t="s">
        <v>16</v>
      </c>
      <c r="E1901" t="s">
        <v>16</v>
      </c>
      <c r="F1901" t="s">
        <v>16</v>
      </c>
      <c r="G1901" t="s">
        <v>6363</v>
      </c>
      <c r="H1901">
        <v>1</v>
      </c>
      <c r="I1901" t="s">
        <v>6558</v>
      </c>
    </row>
    <row r="1902" spans="1:9" x14ac:dyDescent="0.25">
      <c r="A1902" t="s">
        <v>6387</v>
      </c>
      <c r="B1902">
        <v>75220200</v>
      </c>
      <c r="C1902" t="s">
        <v>16</v>
      </c>
      <c r="D1902" t="s">
        <v>16</v>
      </c>
      <c r="E1902" t="s">
        <v>16</v>
      </c>
      <c r="F1902" t="s">
        <v>16</v>
      </c>
      <c r="G1902" t="s">
        <v>7238</v>
      </c>
      <c r="H1902">
        <v>1</v>
      </c>
      <c r="I1902" t="s">
        <v>7253</v>
      </c>
    </row>
    <row r="1903" spans="1:9" x14ac:dyDescent="0.25">
      <c r="A1903" t="s">
        <v>6388</v>
      </c>
      <c r="B1903">
        <v>75220200</v>
      </c>
      <c r="C1903" t="s">
        <v>16</v>
      </c>
      <c r="D1903" t="s">
        <v>16</v>
      </c>
      <c r="E1903" t="s">
        <v>16</v>
      </c>
      <c r="F1903" t="s">
        <v>16</v>
      </c>
      <c r="G1903" t="s">
        <v>7238</v>
      </c>
      <c r="H1903">
        <v>1</v>
      </c>
      <c r="I1903" t="s">
        <v>7253</v>
      </c>
    </row>
    <row r="1904" spans="1:9" x14ac:dyDescent="0.25">
      <c r="A1904" t="s">
        <v>6390</v>
      </c>
      <c r="B1904">
        <v>75220200</v>
      </c>
      <c r="C1904" t="s">
        <v>16</v>
      </c>
      <c r="D1904" t="s">
        <v>16</v>
      </c>
      <c r="E1904" t="s">
        <v>16</v>
      </c>
      <c r="F1904" t="s">
        <v>16</v>
      </c>
      <c r="G1904" t="s">
        <v>7238</v>
      </c>
      <c r="H1904">
        <v>1</v>
      </c>
      <c r="I1904" t="s">
        <v>7253</v>
      </c>
    </row>
    <row r="1905" spans="1:9" x14ac:dyDescent="0.25">
      <c r="A1905" t="s">
        <v>6389</v>
      </c>
      <c r="B1905">
        <v>75220200</v>
      </c>
      <c r="C1905" t="s">
        <v>16</v>
      </c>
      <c r="D1905" t="s">
        <v>16</v>
      </c>
      <c r="E1905" t="s">
        <v>16</v>
      </c>
      <c r="F1905" t="s">
        <v>16</v>
      </c>
      <c r="G1905" t="s">
        <v>7238</v>
      </c>
      <c r="H1905">
        <v>1</v>
      </c>
      <c r="I1905" t="s">
        <v>7253</v>
      </c>
    </row>
    <row r="1906" spans="1:9" x14ac:dyDescent="0.25">
      <c r="A1906" t="s">
        <v>6586</v>
      </c>
      <c r="B1906">
        <v>74755755</v>
      </c>
      <c r="C1906" t="s">
        <v>16</v>
      </c>
      <c r="D1906" t="s">
        <v>16</v>
      </c>
      <c r="E1906" t="s">
        <v>16</v>
      </c>
      <c r="F1906" t="s">
        <v>16</v>
      </c>
      <c r="G1906" t="s">
        <v>4786</v>
      </c>
      <c r="H1906">
        <v>1</v>
      </c>
      <c r="I1906" t="s">
        <v>4922</v>
      </c>
    </row>
    <row r="1907" spans="1:9" x14ac:dyDescent="0.25">
      <c r="A1907" t="s">
        <v>6789</v>
      </c>
      <c r="B1907">
        <v>75195413</v>
      </c>
      <c r="C1907" t="s">
        <v>16</v>
      </c>
      <c r="D1907" t="s">
        <v>16</v>
      </c>
      <c r="E1907" t="s">
        <v>16</v>
      </c>
      <c r="F1907" t="s">
        <v>16</v>
      </c>
      <c r="G1907" t="s">
        <v>6790</v>
      </c>
      <c r="H1907">
        <v>1</v>
      </c>
      <c r="I1907" t="s">
        <v>6939</v>
      </c>
    </row>
    <row r="1908" spans="1:9" x14ac:dyDescent="0.25">
      <c r="A1908" t="s">
        <v>6840</v>
      </c>
      <c r="B1908">
        <v>79333435</v>
      </c>
      <c r="C1908" t="s">
        <v>16</v>
      </c>
      <c r="D1908" t="s">
        <v>16</v>
      </c>
      <c r="E1908" t="s">
        <v>16</v>
      </c>
      <c r="F1908" t="s">
        <v>16</v>
      </c>
      <c r="G1908" t="s">
        <v>6841</v>
      </c>
      <c r="H1908">
        <v>1</v>
      </c>
      <c r="I1908" t="s">
        <v>6940</v>
      </c>
    </row>
    <row r="1909" spans="1:9" x14ac:dyDescent="0.25">
      <c r="A1909" t="s">
        <v>6844</v>
      </c>
      <c r="B1909">
        <v>79333435</v>
      </c>
      <c r="C1909" t="s">
        <v>16</v>
      </c>
      <c r="D1909" t="s">
        <v>16</v>
      </c>
      <c r="E1909" t="s">
        <v>16</v>
      </c>
      <c r="F1909" t="s">
        <v>16</v>
      </c>
      <c r="G1909" t="s">
        <v>6841</v>
      </c>
      <c r="H1909">
        <v>1</v>
      </c>
      <c r="I1909" t="s">
        <v>6940</v>
      </c>
    </row>
    <row r="1910" spans="1:9" x14ac:dyDescent="0.25">
      <c r="A1910" t="s">
        <v>6888</v>
      </c>
      <c r="B1910">
        <v>79333435</v>
      </c>
      <c r="C1910" t="s">
        <v>16</v>
      </c>
      <c r="D1910" t="s">
        <v>16</v>
      </c>
      <c r="E1910" t="s">
        <v>16</v>
      </c>
      <c r="F1910" t="s">
        <v>16</v>
      </c>
      <c r="G1910" t="s">
        <v>6841</v>
      </c>
      <c r="H1910">
        <v>1</v>
      </c>
      <c r="I1910" t="s">
        <v>6940</v>
      </c>
    </row>
    <row r="1911" spans="1:9" x14ac:dyDescent="0.25">
      <c r="A1911" t="s">
        <v>6774</v>
      </c>
      <c r="B1911">
        <v>75423711</v>
      </c>
      <c r="C1911" t="s">
        <v>16</v>
      </c>
      <c r="D1911" t="s">
        <v>16</v>
      </c>
      <c r="E1911" t="s">
        <v>16</v>
      </c>
      <c r="F1911" t="s">
        <v>16</v>
      </c>
      <c r="G1911" t="s">
        <v>3553</v>
      </c>
      <c r="H1911">
        <v>1</v>
      </c>
      <c r="I1911" t="s">
        <v>4923</v>
      </c>
    </row>
    <row r="1912" spans="1:9" x14ac:dyDescent="0.25">
      <c r="A1912" t="s">
        <v>7237</v>
      </c>
      <c r="B1912">
        <v>75220200</v>
      </c>
      <c r="C1912" t="s">
        <v>16</v>
      </c>
      <c r="D1912" t="s">
        <v>16</v>
      </c>
      <c r="E1912" t="s">
        <v>16</v>
      </c>
      <c r="F1912" t="s">
        <v>16</v>
      </c>
      <c r="G1912" t="s">
        <v>7238</v>
      </c>
      <c r="H1912">
        <v>1</v>
      </c>
      <c r="I1912" t="s">
        <v>7253</v>
      </c>
    </row>
    <row r="1913" spans="1:9" x14ac:dyDescent="0.25">
      <c r="A1913" t="s">
        <v>6129</v>
      </c>
      <c r="B1913">
        <v>73575757</v>
      </c>
      <c r="C1913" t="s">
        <v>16</v>
      </c>
      <c r="D1913" t="s">
        <v>16</v>
      </c>
      <c r="E1913" t="s">
        <v>16</v>
      </c>
      <c r="F1913" t="s">
        <v>16</v>
      </c>
      <c r="G1913" t="s">
        <v>4331</v>
      </c>
      <c r="H1913">
        <v>1</v>
      </c>
      <c r="I1913" t="s">
        <v>5237</v>
      </c>
    </row>
    <row r="1914" spans="1:9" x14ac:dyDescent="0.25">
      <c r="A1914" t="s">
        <v>6131</v>
      </c>
      <c r="B1914">
        <v>73575757</v>
      </c>
      <c r="C1914" t="s">
        <v>16</v>
      </c>
      <c r="D1914" t="s">
        <v>16</v>
      </c>
      <c r="E1914" t="s">
        <v>16</v>
      </c>
      <c r="F1914" t="s">
        <v>16</v>
      </c>
      <c r="G1914" t="s">
        <v>4331</v>
      </c>
      <c r="H1914">
        <v>1</v>
      </c>
      <c r="I1914" t="s">
        <v>5237</v>
      </c>
    </row>
    <row r="1915" spans="1:9" x14ac:dyDescent="0.25">
      <c r="A1915" t="s">
        <v>6132</v>
      </c>
      <c r="B1915">
        <v>73575757</v>
      </c>
      <c r="C1915" t="s">
        <v>16</v>
      </c>
      <c r="D1915" t="s">
        <v>16</v>
      </c>
      <c r="E1915" t="s">
        <v>16</v>
      </c>
      <c r="F1915" t="s">
        <v>16</v>
      </c>
      <c r="G1915" t="s">
        <v>4331</v>
      </c>
      <c r="H1915">
        <v>1</v>
      </c>
      <c r="I1915" t="s">
        <v>5237</v>
      </c>
    </row>
    <row r="1916" spans="1:9" x14ac:dyDescent="0.25">
      <c r="A1916" t="s">
        <v>6130</v>
      </c>
      <c r="B1916">
        <v>73575757</v>
      </c>
      <c r="C1916" t="s">
        <v>16</v>
      </c>
      <c r="D1916" t="s">
        <v>16</v>
      </c>
      <c r="E1916" t="s">
        <v>16</v>
      </c>
      <c r="F1916" t="s">
        <v>16</v>
      </c>
      <c r="G1916" t="s">
        <v>4331</v>
      </c>
      <c r="H1916">
        <v>1</v>
      </c>
      <c r="I1916" t="s">
        <v>5237</v>
      </c>
    </row>
    <row r="1917" spans="1:9" x14ac:dyDescent="0.25">
      <c r="A1917" t="s">
        <v>6416</v>
      </c>
      <c r="B1917">
        <v>74842524</v>
      </c>
      <c r="C1917" t="s">
        <v>16</v>
      </c>
      <c r="D1917" t="s">
        <v>16</v>
      </c>
      <c r="E1917" t="s">
        <v>16</v>
      </c>
      <c r="F1917" t="s">
        <v>16</v>
      </c>
      <c r="G1917" t="s">
        <v>6414</v>
      </c>
      <c r="H1917">
        <v>1</v>
      </c>
      <c r="I1917" t="s">
        <v>6556</v>
      </c>
    </row>
    <row r="1918" spans="1:9" x14ac:dyDescent="0.25">
      <c r="A1918" t="s">
        <v>6417</v>
      </c>
      <c r="B1918">
        <v>74842524</v>
      </c>
      <c r="C1918" t="s">
        <v>16</v>
      </c>
      <c r="D1918" t="s">
        <v>16</v>
      </c>
      <c r="E1918" t="s">
        <v>16</v>
      </c>
      <c r="F1918" t="s">
        <v>16</v>
      </c>
      <c r="G1918" t="s">
        <v>6414</v>
      </c>
      <c r="H1918">
        <v>1</v>
      </c>
      <c r="I1918" t="s">
        <v>6556</v>
      </c>
    </row>
    <row r="1919" spans="1:9" x14ac:dyDescent="0.25">
      <c r="A1919" t="s">
        <v>6413</v>
      </c>
      <c r="B1919">
        <v>74842524</v>
      </c>
      <c r="C1919" t="s">
        <v>16</v>
      </c>
      <c r="D1919" t="s">
        <v>16</v>
      </c>
      <c r="E1919" t="s">
        <v>16</v>
      </c>
      <c r="F1919" t="s">
        <v>16</v>
      </c>
      <c r="G1919" t="s">
        <v>6414</v>
      </c>
      <c r="H1919">
        <v>1</v>
      </c>
      <c r="I1919" t="s">
        <v>6556</v>
      </c>
    </row>
    <row r="1920" spans="1:9" x14ac:dyDescent="0.25">
      <c r="A1920" t="s">
        <v>6415</v>
      </c>
      <c r="B1920">
        <v>74842524</v>
      </c>
      <c r="C1920" t="s">
        <v>16</v>
      </c>
      <c r="D1920" t="s">
        <v>16</v>
      </c>
      <c r="E1920" t="s">
        <v>16</v>
      </c>
      <c r="F1920" t="s">
        <v>16</v>
      </c>
      <c r="G1920" t="s">
        <v>6414</v>
      </c>
      <c r="H1920">
        <v>1</v>
      </c>
      <c r="I1920" t="s">
        <v>6556</v>
      </c>
    </row>
    <row r="1921" spans="1:9" x14ac:dyDescent="0.25">
      <c r="A1921" t="s">
        <v>15362</v>
      </c>
      <c r="B1921">
        <v>75763222</v>
      </c>
      <c r="C1921" t="s">
        <v>16</v>
      </c>
      <c r="D1921" t="s">
        <v>16</v>
      </c>
      <c r="E1921" t="s">
        <v>16</v>
      </c>
      <c r="F1921" t="s">
        <v>16</v>
      </c>
      <c r="G1921" t="s">
        <v>4847</v>
      </c>
      <c r="H1921">
        <v>1</v>
      </c>
      <c r="I1921" t="s">
        <v>4921</v>
      </c>
    </row>
    <row r="1922" spans="1:9" x14ac:dyDescent="0.25">
      <c r="A1922" t="s">
        <v>15365</v>
      </c>
      <c r="B1922">
        <v>75763222</v>
      </c>
      <c r="C1922" t="s">
        <v>16</v>
      </c>
      <c r="D1922" t="s">
        <v>16</v>
      </c>
      <c r="E1922" t="s">
        <v>16</v>
      </c>
      <c r="F1922" t="s">
        <v>16</v>
      </c>
      <c r="G1922" t="s">
        <v>4847</v>
      </c>
      <c r="H1922">
        <v>1</v>
      </c>
      <c r="I1922" t="s">
        <v>4921</v>
      </c>
    </row>
    <row r="1923" spans="1:9" x14ac:dyDescent="0.25">
      <c r="A1923" t="s">
        <v>15366</v>
      </c>
      <c r="B1923">
        <v>75763222</v>
      </c>
      <c r="C1923" t="s">
        <v>16</v>
      </c>
      <c r="D1923" t="s">
        <v>16</v>
      </c>
      <c r="E1923" t="s">
        <v>16</v>
      </c>
      <c r="F1923" t="s">
        <v>16</v>
      </c>
      <c r="G1923" t="s">
        <v>4847</v>
      </c>
      <c r="H1923">
        <v>1</v>
      </c>
      <c r="I1923" t="s">
        <v>4921</v>
      </c>
    </row>
    <row r="1924" spans="1:9" x14ac:dyDescent="0.25">
      <c r="A1924" t="s">
        <v>15363</v>
      </c>
      <c r="B1924">
        <v>75763222</v>
      </c>
      <c r="C1924" t="s">
        <v>16</v>
      </c>
      <c r="D1924" t="s">
        <v>16</v>
      </c>
      <c r="E1924" t="s">
        <v>16</v>
      </c>
      <c r="F1924" t="s">
        <v>16</v>
      </c>
      <c r="G1924" t="s">
        <v>4847</v>
      </c>
      <c r="H1924">
        <v>1</v>
      </c>
      <c r="I1924" t="s">
        <v>4921</v>
      </c>
    </row>
    <row r="1925" spans="1:9" x14ac:dyDescent="0.25">
      <c r="A1925" t="s">
        <v>15364</v>
      </c>
      <c r="B1925">
        <v>75763222</v>
      </c>
      <c r="C1925" t="s">
        <v>16</v>
      </c>
      <c r="D1925" t="s">
        <v>16</v>
      </c>
      <c r="E1925" t="s">
        <v>16</v>
      </c>
      <c r="F1925" t="s">
        <v>16</v>
      </c>
      <c r="G1925" t="s">
        <v>4847</v>
      </c>
      <c r="H1925">
        <v>1</v>
      </c>
      <c r="I1925" t="s">
        <v>4921</v>
      </c>
    </row>
    <row r="1926" spans="1:9" x14ac:dyDescent="0.25">
      <c r="A1926" t="s">
        <v>14580</v>
      </c>
      <c r="B1926">
        <v>75577000</v>
      </c>
      <c r="C1926" t="s">
        <v>16</v>
      </c>
      <c r="D1926" t="s">
        <v>16</v>
      </c>
      <c r="E1926" t="s">
        <v>16</v>
      </c>
      <c r="F1926" t="s">
        <v>16</v>
      </c>
      <c r="G1926" t="s">
        <v>3759</v>
      </c>
      <c r="H1926">
        <v>1</v>
      </c>
      <c r="I1926" t="s">
        <v>4898</v>
      </c>
    </row>
    <row r="1927" spans="1:9" x14ac:dyDescent="0.25">
      <c r="A1927" t="s">
        <v>6260</v>
      </c>
      <c r="B1927">
        <v>75763222</v>
      </c>
      <c r="C1927" t="s">
        <v>16</v>
      </c>
      <c r="D1927" t="s">
        <v>16</v>
      </c>
      <c r="E1927" t="s">
        <v>16</v>
      </c>
      <c r="F1927" t="s">
        <v>16</v>
      </c>
      <c r="G1927" t="s">
        <v>4847</v>
      </c>
      <c r="H1927">
        <v>1</v>
      </c>
      <c r="I1927" t="s">
        <v>4921</v>
      </c>
    </row>
    <row r="1928" spans="1:9" x14ac:dyDescent="0.25">
      <c r="A1928" t="s">
        <v>6261</v>
      </c>
      <c r="B1928">
        <v>75763222</v>
      </c>
      <c r="C1928" t="s">
        <v>16</v>
      </c>
      <c r="D1928" t="s">
        <v>16</v>
      </c>
      <c r="E1928" t="s">
        <v>16</v>
      </c>
      <c r="F1928" t="s">
        <v>16</v>
      </c>
      <c r="G1928" t="s">
        <v>4847</v>
      </c>
      <c r="H1928">
        <v>1</v>
      </c>
      <c r="I1928" t="s">
        <v>4921</v>
      </c>
    </row>
    <row r="1929" spans="1:9" x14ac:dyDescent="0.25">
      <c r="A1929" t="s">
        <v>6262</v>
      </c>
      <c r="B1929">
        <v>75763222</v>
      </c>
      <c r="C1929" t="s">
        <v>16</v>
      </c>
      <c r="D1929" t="s">
        <v>16</v>
      </c>
      <c r="E1929" t="s">
        <v>16</v>
      </c>
      <c r="F1929" t="s">
        <v>16</v>
      </c>
      <c r="G1929" t="s">
        <v>4847</v>
      </c>
      <c r="H1929">
        <v>1</v>
      </c>
      <c r="I1929" t="s">
        <v>4921</v>
      </c>
    </row>
    <row r="1930" spans="1:9" x14ac:dyDescent="0.25">
      <c r="A1930" t="s">
        <v>6263</v>
      </c>
      <c r="B1930">
        <v>75763222</v>
      </c>
      <c r="C1930" t="s">
        <v>16</v>
      </c>
      <c r="D1930" t="s">
        <v>16</v>
      </c>
      <c r="E1930" t="s">
        <v>16</v>
      </c>
      <c r="F1930" t="s">
        <v>16</v>
      </c>
      <c r="G1930" t="s">
        <v>4847</v>
      </c>
      <c r="H1930">
        <v>1</v>
      </c>
      <c r="I1930" t="s">
        <v>4921</v>
      </c>
    </row>
    <row r="1931" spans="1:9" x14ac:dyDescent="0.25">
      <c r="A1931" t="s">
        <v>6264</v>
      </c>
      <c r="B1931">
        <v>75763222</v>
      </c>
      <c r="C1931" t="s">
        <v>16</v>
      </c>
      <c r="D1931" t="s">
        <v>16</v>
      </c>
      <c r="E1931" t="s">
        <v>16</v>
      </c>
      <c r="F1931" t="s">
        <v>16</v>
      </c>
      <c r="G1931" t="s">
        <v>4847</v>
      </c>
      <c r="H1931">
        <v>1</v>
      </c>
      <c r="I1931" t="s">
        <v>4921</v>
      </c>
    </row>
    <row r="1932" spans="1:9" x14ac:dyDescent="0.25">
      <c r="A1932" t="s">
        <v>6265</v>
      </c>
      <c r="B1932">
        <v>75763222</v>
      </c>
      <c r="C1932" t="s">
        <v>16</v>
      </c>
      <c r="D1932" t="s">
        <v>16</v>
      </c>
      <c r="E1932" t="s">
        <v>16</v>
      </c>
      <c r="F1932" t="s">
        <v>16</v>
      </c>
      <c r="G1932" t="s">
        <v>4847</v>
      </c>
      <c r="H1932">
        <v>1</v>
      </c>
      <c r="I1932" t="s">
        <v>4921</v>
      </c>
    </row>
    <row r="1933" spans="1:9" x14ac:dyDescent="0.25">
      <c r="A1933" t="s">
        <v>6253</v>
      </c>
      <c r="B1933">
        <v>75763222</v>
      </c>
      <c r="C1933" t="s">
        <v>16</v>
      </c>
      <c r="D1933" t="s">
        <v>16</v>
      </c>
      <c r="E1933" t="s">
        <v>16</v>
      </c>
      <c r="F1933" t="s">
        <v>16</v>
      </c>
      <c r="G1933" t="s">
        <v>4847</v>
      </c>
      <c r="H1933">
        <v>1</v>
      </c>
      <c r="I1933" t="s">
        <v>4921</v>
      </c>
    </row>
    <row r="1934" spans="1:9" x14ac:dyDescent="0.25">
      <c r="A1934" t="s">
        <v>6259</v>
      </c>
      <c r="B1934">
        <v>75763222</v>
      </c>
      <c r="C1934" t="s">
        <v>16</v>
      </c>
      <c r="D1934" t="s">
        <v>16</v>
      </c>
      <c r="E1934" t="s">
        <v>16</v>
      </c>
      <c r="F1934" t="s">
        <v>16</v>
      </c>
      <c r="G1934" t="s">
        <v>4847</v>
      </c>
      <c r="H1934">
        <v>1</v>
      </c>
      <c r="I1934" t="s">
        <v>4921</v>
      </c>
    </row>
    <row r="1935" spans="1:9" x14ac:dyDescent="0.25">
      <c r="A1935" t="s">
        <v>6247</v>
      </c>
      <c r="B1935">
        <v>75763222</v>
      </c>
      <c r="C1935" t="s">
        <v>16</v>
      </c>
      <c r="D1935" t="s">
        <v>16</v>
      </c>
      <c r="E1935" t="s">
        <v>16</v>
      </c>
      <c r="F1935" t="s">
        <v>16</v>
      </c>
      <c r="G1935" t="s">
        <v>4847</v>
      </c>
      <c r="H1935">
        <v>1</v>
      </c>
      <c r="I1935" t="s">
        <v>4921</v>
      </c>
    </row>
    <row r="1936" spans="1:9" x14ac:dyDescent="0.25">
      <c r="A1936" t="s">
        <v>6254</v>
      </c>
      <c r="B1936">
        <v>75763222</v>
      </c>
      <c r="C1936" t="s">
        <v>16</v>
      </c>
      <c r="D1936" t="s">
        <v>16</v>
      </c>
      <c r="E1936" t="s">
        <v>16</v>
      </c>
      <c r="F1936" t="s">
        <v>16</v>
      </c>
      <c r="G1936" t="s">
        <v>4847</v>
      </c>
      <c r="H1936">
        <v>1</v>
      </c>
      <c r="I1936" t="s">
        <v>4921</v>
      </c>
    </row>
    <row r="1937" spans="1:9" x14ac:dyDescent="0.25">
      <c r="A1937" t="s">
        <v>6248</v>
      </c>
      <c r="B1937">
        <v>75763222</v>
      </c>
      <c r="C1937" t="s">
        <v>16</v>
      </c>
      <c r="D1937" t="s">
        <v>16</v>
      </c>
      <c r="E1937" t="s">
        <v>16</v>
      </c>
      <c r="F1937" t="s">
        <v>16</v>
      </c>
      <c r="G1937" t="s">
        <v>4847</v>
      </c>
      <c r="H1937">
        <v>1</v>
      </c>
      <c r="I1937" t="s">
        <v>4921</v>
      </c>
    </row>
    <row r="1938" spans="1:9" x14ac:dyDescent="0.25">
      <c r="A1938" t="s">
        <v>6255</v>
      </c>
      <c r="B1938">
        <v>75763222</v>
      </c>
      <c r="C1938" t="s">
        <v>16</v>
      </c>
      <c r="D1938" t="s">
        <v>16</v>
      </c>
      <c r="E1938" t="s">
        <v>16</v>
      </c>
      <c r="F1938" t="s">
        <v>16</v>
      </c>
      <c r="G1938" t="s">
        <v>4847</v>
      </c>
      <c r="H1938">
        <v>1</v>
      </c>
      <c r="I1938" t="s">
        <v>4921</v>
      </c>
    </row>
    <row r="1939" spans="1:9" x14ac:dyDescent="0.25">
      <c r="A1939" t="s">
        <v>6256</v>
      </c>
      <c r="B1939">
        <v>75763222</v>
      </c>
      <c r="C1939" t="s">
        <v>16</v>
      </c>
      <c r="D1939" t="s">
        <v>16</v>
      </c>
      <c r="E1939" t="s">
        <v>16</v>
      </c>
      <c r="F1939" t="s">
        <v>16</v>
      </c>
      <c r="G1939" t="s">
        <v>4847</v>
      </c>
      <c r="H1939">
        <v>1</v>
      </c>
      <c r="I1939" t="s">
        <v>4921</v>
      </c>
    </row>
    <row r="1940" spans="1:9" x14ac:dyDescent="0.25">
      <c r="A1940" t="s">
        <v>6251</v>
      </c>
      <c r="B1940">
        <v>75763222</v>
      </c>
      <c r="C1940" t="s">
        <v>16</v>
      </c>
      <c r="D1940" t="s">
        <v>16</v>
      </c>
      <c r="E1940" t="s">
        <v>16</v>
      </c>
      <c r="F1940" t="s">
        <v>16</v>
      </c>
      <c r="G1940" t="s">
        <v>4847</v>
      </c>
      <c r="H1940">
        <v>1</v>
      </c>
      <c r="I1940" t="s">
        <v>4921</v>
      </c>
    </row>
    <row r="1941" spans="1:9" x14ac:dyDescent="0.25">
      <c r="A1941" t="s">
        <v>6204</v>
      </c>
      <c r="B1941">
        <v>30940084</v>
      </c>
      <c r="C1941" t="s">
        <v>16</v>
      </c>
      <c r="D1941" t="s">
        <v>16</v>
      </c>
      <c r="E1941" t="s">
        <v>16</v>
      </c>
      <c r="F1941" t="s">
        <v>16</v>
      </c>
      <c r="G1941" t="s">
        <v>3981</v>
      </c>
      <c r="H1941">
        <v>1</v>
      </c>
      <c r="I1941" t="s">
        <v>4924</v>
      </c>
    </row>
    <row r="1942" spans="1:9" x14ac:dyDescent="0.25">
      <c r="A1942" t="s">
        <v>6252</v>
      </c>
      <c r="B1942">
        <v>75763222</v>
      </c>
      <c r="C1942" t="s">
        <v>16</v>
      </c>
      <c r="D1942" t="s">
        <v>16</v>
      </c>
      <c r="E1942" t="s">
        <v>16</v>
      </c>
      <c r="F1942" t="s">
        <v>16</v>
      </c>
      <c r="G1942" t="s">
        <v>4847</v>
      </c>
      <c r="H1942">
        <v>1</v>
      </c>
      <c r="I1942" t="s">
        <v>4921</v>
      </c>
    </row>
    <row r="1943" spans="1:9" x14ac:dyDescent="0.25">
      <c r="A1943" t="s">
        <v>6205</v>
      </c>
      <c r="B1943">
        <v>30940084</v>
      </c>
      <c r="C1943" t="s">
        <v>16</v>
      </c>
      <c r="D1943" t="s">
        <v>16</v>
      </c>
      <c r="E1943" t="s">
        <v>16</v>
      </c>
      <c r="F1943" t="s">
        <v>16</v>
      </c>
      <c r="G1943" t="s">
        <v>3981</v>
      </c>
      <c r="H1943">
        <v>1</v>
      </c>
      <c r="I1943" t="s">
        <v>4924</v>
      </c>
    </row>
    <row r="1944" spans="1:9" x14ac:dyDescent="0.25">
      <c r="A1944" t="s">
        <v>6249</v>
      </c>
      <c r="B1944">
        <v>75763222</v>
      </c>
      <c r="C1944" t="s">
        <v>16</v>
      </c>
      <c r="D1944" t="s">
        <v>16</v>
      </c>
      <c r="E1944" t="s">
        <v>16</v>
      </c>
      <c r="F1944" t="s">
        <v>16</v>
      </c>
      <c r="G1944" t="s">
        <v>4847</v>
      </c>
      <c r="H1944">
        <v>1</v>
      </c>
      <c r="I1944" t="s">
        <v>4921</v>
      </c>
    </row>
    <row r="1945" spans="1:9" x14ac:dyDescent="0.25">
      <c r="A1945" t="s">
        <v>6257</v>
      </c>
      <c r="B1945">
        <v>75763222</v>
      </c>
      <c r="C1945" t="s">
        <v>16</v>
      </c>
      <c r="D1945" t="s">
        <v>16</v>
      </c>
      <c r="E1945" t="s">
        <v>16</v>
      </c>
      <c r="F1945" t="s">
        <v>16</v>
      </c>
      <c r="G1945" t="s">
        <v>4847</v>
      </c>
      <c r="H1945">
        <v>1</v>
      </c>
      <c r="I1945" t="s">
        <v>4921</v>
      </c>
    </row>
    <row r="1946" spans="1:9" x14ac:dyDescent="0.25">
      <c r="A1946" t="s">
        <v>6258</v>
      </c>
      <c r="B1946">
        <v>75763222</v>
      </c>
      <c r="C1946" t="s">
        <v>16</v>
      </c>
      <c r="D1946" t="s">
        <v>16</v>
      </c>
      <c r="E1946" t="s">
        <v>16</v>
      </c>
      <c r="F1946" t="s">
        <v>16</v>
      </c>
      <c r="G1946" t="s">
        <v>4847</v>
      </c>
      <c r="H1946">
        <v>1</v>
      </c>
      <c r="I1946" t="s">
        <v>4921</v>
      </c>
    </row>
    <row r="1947" spans="1:9" x14ac:dyDescent="0.25">
      <c r="A1947" t="s">
        <v>6225</v>
      </c>
      <c r="B1947">
        <v>86228644</v>
      </c>
      <c r="C1947" t="s">
        <v>16</v>
      </c>
      <c r="D1947" t="s">
        <v>16</v>
      </c>
      <c r="E1947" t="s">
        <v>16</v>
      </c>
      <c r="F1947" t="s">
        <v>16</v>
      </c>
      <c r="G1947" t="s">
        <v>2440</v>
      </c>
      <c r="H1947">
        <v>1</v>
      </c>
      <c r="I1947" t="s">
        <v>4897</v>
      </c>
    </row>
    <row r="1948" spans="1:9" x14ac:dyDescent="0.25">
      <c r="A1948" t="s">
        <v>6246</v>
      </c>
      <c r="B1948">
        <v>75763222</v>
      </c>
      <c r="C1948" t="s">
        <v>16</v>
      </c>
      <c r="D1948" t="s">
        <v>16</v>
      </c>
      <c r="E1948" t="s">
        <v>16</v>
      </c>
      <c r="F1948" t="s">
        <v>16</v>
      </c>
      <c r="G1948" t="s">
        <v>4847</v>
      </c>
      <c r="H1948">
        <v>1</v>
      </c>
      <c r="I1948" t="s">
        <v>4921</v>
      </c>
    </row>
    <row r="1949" spans="1:9" x14ac:dyDescent="0.25">
      <c r="A1949" t="s">
        <v>6250</v>
      </c>
      <c r="B1949">
        <v>75763222</v>
      </c>
      <c r="C1949" t="s">
        <v>16</v>
      </c>
      <c r="D1949" t="s">
        <v>16</v>
      </c>
      <c r="E1949" t="s">
        <v>16</v>
      </c>
      <c r="F1949" t="s">
        <v>16</v>
      </c>
      <c r="G1949" t="s">
        <v>4847</v>
      </c>
      <c r="H1949">
        <v>1</v>
      </c>
      <c r="I1949" t="s">
        <v>4921</v>
      </c>
    </row>
    <row r="1950" spans="1:9" x14ac:dyDescent="0.25">
      <c r="A1950" t="s">
        <v>6240</v>
      </c>
      <c r="B1950">
        <v>75763222</v>
      </c>
      <c r="C1950" t="s">
        <v>16</v>
      </c>
      <c r="D1950" t="s">
        <v>16</v>
      </c>
      <c r="E1950" t="s">
        <v>16</v>
      </c>
      <c r="F1950" t="s">
        <v>16</v>
      </c>
      <c r="G1950" t="s">
        <v>4847</v>
      </c>
      <c r="H1950">
        <v>1</v>
      </c>
      <c r="I1950" t="s">
        <v>4921</v>
      </c>
    </row>
    <row r="1951" spans="1:9" x14ac:dyDescent="0.25">
      <c r="A1951" t="s">
        <v>6236</v>
      </c>
      <c r="B1951">
        <v>75763222</v>
      </c>
      <c r="C1951" t="s">
        <v>16</v>
      </c>
      <c r="D1951" t="s">
        <v>16</v>
      </c>
      <c r="E1951" t="s">
        <v>16</v>
      </c>
      <c r="F1951" t="s">
        <v>16</v>
      </c>
      <c r="G1951" t="s">
        <v>4847</v>
      </c>
      <c r="H1951">
        <v>1</v>
      </c>
      <c r="I1951" t="s">
        <v>4921</v>
      </c>
    </row>
    <row r="1952" spans="1:9" x14ac:dyDescent="0.25">
      <c r="A1952" t="s">
        <v>6243</v>
      </c>
      <c r="B1952">
        <v>75763222</v>
      </c>
      <c r="C1952" t="s">
        <v>16</v>
      </c>
      <c r="D1952" t="s">
        <v>16</v>
      </c>
      <c r="E1952" t="s">
        <v>16</v>
      </c>
      <c r="F1952" t="s">
        <v>16</v>
      </c>
      <c r="G1952" t="s">
        <v>4847</v>
      </c>
      <c r="H1952">
        <v>1</v>
      </c>
      <c r="I1952" t="s">
        <v>4921</v>
      </c>
    </row>
    <row r="1953" spans="1:9" x14ac:dyDescent="0.25">
      <c r="A1953" t="s">
        <v>6237</v>
      </c>
      <c r="B1953">
        <v>75763222</v>
      </c>
      <c r="C1953" t="s">
        <v>16</v>
      </c>
      <c r="D1953" t="s">
        <v>16</v>
      </c>
      <c r="E1953" t="s">
        <v>16</v>
      </c>
      <c r="F1953" t="s">
        <v>16</v>
      </c>
      <c r="G1953" t="s">
        <v>4847</v>
      </c>
      <c r="H1953">
        <v>1</v>
      </c>
      <c r="I1953" t="s">
        <v>4921</v>
      </c>
    </row>
    <row r="1954" spans="1:9" x14ac:dyDescent="0.25">
      <c r="A1954" t="s">
        <v>6238</v>
      </c>
      <c r="B1954">
        <v>75763222</v>
      </c>
      <c r="C1954" t="s">
        <v>16</v>
      </c>
      <c r="D1954" t="s">
        <v>16</v>
      </c>
      <c r="E1954" t="s">
        <v>16</v>
      </c>
      <c r="F1954" t="s">
        <v>16</v>
      </c>
      <c r="G1954" t="s">
        <v>4847</v>
      </c>
      <c r="H1954">
        <v>1</v>
      </c>
      <c r="I1954" t="s">
        <v>4921</v>
      </c>
    </row>
    <row r="1955" spans="1:9" x14ac:dyDescent="0.25">
      <c r="A1955" t="s">
        <v>6239</v>
      </c>
      <c r="B1955">
        <v>75763222</v>
      </c>
      <c r="C1955" t="s">
        <v>16</v>
      </c>
      <c r="D1955" t="s">
        <v>16</v>
      </c>
      <c r="E1955" t="s">
        <v>16</v>
      </c>
      <c r="F1955" t="s">
        <v>16</v>
      </c>
      <c r="G1955" t="s">
        <v>4847</v>
      </c>
      <c r="H1955">
        <v>1</v>
      </c>
      <c r="I1955" t="s">
        <v>4921</v>
      </c>
    </row>
    <row r="1956" spans="1:9" x14ac:dyDescent="0.25">
      <c r="A1956" t="s">
        <v>6230</v>
      </c>
      <c r="B1956">
        <v>75763222</v>
      </c>
      <c r="C1956" t="s">
        <v>16</v>
      </c>
      <c r="D1956" t="s">
        <v>16</v>
      </c>
      <c r="E1956" t="s">
        <v>16</v>
      </c>
      <c r="F1956" t="s">
        <v>16</v>
      </c>
      <c r="G1956" t="s">
        <v>4847</v>
      </c>
      <c r="H1956">
        <v>1</v>
      </c>
      <c r="I1956" t="s">
        <v>4921</v>
      </c>
    </row>
    <row r="1957" spans="1:9" x14ac:dyDescent="0.25">
      <c r="A1957" t="s">
        <v>6231</v>
      </c>
      <c r="B1957">
        <v>75763222</v>
      </c>
      <c r="C1957" t="s">
        <v>16</v>
      </c>
      <c r="D1957" t="s">
        <v>16</v>
      </c>
      <c r="E1957" t="s">
        <v>16</v>
      </c>
      <c r="F1957" t="s">
        <v>16</v>
      </c>
      <c r="G1957" t="s">
        <v>4847</v>
      </c>
      <c r="H1957">
        <v>1</v>
      </c>
      <c r="I1957" t="s">
        <v>4921</v>
      </c>
    </row>
    <row r="1958" spans="1:9" x14ac:dyDescent="0.25">
      <c r="A1958" t="s">
        <v>6241</v>
      </c>
      <c r="B1958">
        <v>75763222</v>
      </c>
      <c r="C1958" t="s">
        <v>16</v>
      </c>
      <c r="D1958" t="s">
        <v>16</v>
      </c>
      <c r="E1958" t="s">
        <v>16</v>
      </c>
      <c r="F1958" t="s">
        <v>16</v>
      </c>
      <c r="G1958" t="s">
        <v>4847</v>
      </c>
      <c r="H1958">
        <v>1</v>
      </c>
      <c r="I1958" t="s">
        <v>4921</v>
      </c>
    </row>
    <row r="1959" spans="1:9" x14ac:dyDescent="0.25">
      <c r="A1959" t="s">
        <v>6224</v>
      </c>
      <c r="B1959">
        <v>86228644</v>
      </c>
      <c r="C1959" t="s">
        <v>16</v>
      </c>
      <c r="D1959" t="s">
        <v>16</v>
      </c>
      <c r="E1959" t="s">
        <v>16</v>
      </c>
      <c r="F1959" t="s">
        <v>16</v>
      </c>
      <c r="G1959" t="s">
        <v>2440</v>
      </c>
      <c r="H1959">
        <v>1</v>
      </c>
      <c r="I1959" t="s">
        <v>4897</v>
      </c>
    </row>
    <row r="1960" spans="1:9" x14ac:dyDescent="0.25">
      <c r="A1960" t="s">
        <v>6242</v>
      </c>
      <c r="B1960">
        <v>75763222</v>
      </c>
      <c r="C1960" t="s">
        <v>16</v>
      </c>
      <c r="D1960" t="s">
        <v>16</v>
      </c>
      <c r="E1960" t="s">
        <v>16</v>
      </c>
      <c r="F1960" t="s">
        <v>16</v>
      </c>
      <c r="G1960" t="s">
        <v>4847</v>
      </c>
      <c r="H1960">
        <v>1</v>
      </c>
      <c r="I1960" t="s">
        <v>4921</v>
      </c>
    </row>
    <row r="1961" spans="1:9" x14ac:dyDescent="0.25">
      <c r="A1961" t="s">
        <v>6244</v>
      </c>
      <c r="B1961">
        <v>75763222</v>
      </c>
      <c r="C1961" t="s">
        <v>16</v>
      </c>
      <c r="D1961" t="s">
        <v>16</v>
      </c>
      <c r="E1961" t="s">
        <v>16</v>
      </c>
      <c r="F1961" t="s">
        <v>16</v>
      </c>
      <c r="G1961" t="s">
        <v>4847</v>
      </c>
      <c r="H1961">
        <v>1</v>
      </c>
      <c r="I1961" t="s">
        <v>4921</v>
      </c>
    </row>
    <row r="1962" spans="1:9" x14ac:dyDescent="0.25">
      <c r="A1962" t="s">
        <v>6233</v>
      </c>
      <c r="B1962">
        <v>75763222</v>
      </c>
      <c r="C1962" t="s">
        <v>16</v>
      </c>
      <c r="D1962" t="s">
        <v>16</v>
      </c>
      <c r="E1962" t="s">
        <v>16</v>
      </c>
      <c r="F1962" t="s">
        <v>16</v>
      </c>
      <c r="G1962" t="s">
        <v>4847</v>
      </c>
      <c r="H1962">
        <v>1</v>
      </c>
      <c r="I1962" t="s">
        <v>4921</v>
      </c>
    </row>
    <row r="1963" spans="1:9" x14ac:dyDescent="0.25">
      <c r="A1963" t="s">
        <v>6232</v>
      </c>
      <c r="B1963">
        <v>75763222</v>
      </c>
      <c r="C1963" t="s">
        <v>16</v>
      </c>
      <c r="D1963" t="s">
        <v>16</v>
      </c>
      <c r="E1963" t="s">
        <v>16</v>
      </c>
      <c r="F1963" t="s">
        <v>16</v>
      </c>
      <c r="G1963" t="s">
        <v>4847</v>
      </c>
      <c r="H1963">
        <v>1</v>
      </c>
      <c r="I1963" t="s">
        <v>4921</v>
      </c>
    </row>
    <row r="1964" spans="1:9" x14ac:dyDescent="0.25">
      <c r="A1964" t="s">
        <v>6245</v>
      </c>
      <c r="B1964">
        <v>75763222</v>
      </c>
      <c r="C1964" t="s">
        <v>16</v>
      </c>
      <c r="D1964" t="s">
        <v>16</v>
      </c>
      <c r="E1964" t="s">
        <v>16</v>
      </c>
      <c r="F1964" t="s">
        <v>16</v>
      </c>
      <c r="G1964" t="s">
        <v>4847</v>
      </c>
      <c r="H1964">
        <v>1</v>
      </c>
      <c r="I1964" t="s">
        <v>4921</v>
      </c>
    </row>
    <row r="1965" spans="1:9" x14ac:dyDescent="0.25">
      <c r="A1965" t="s">
        <v>6234</v>
      </c>
      <c r="B1965">
        <v>75763222</v>
      </c>
      <c r="C1965" t="s">
        <v>16</v>
      </c>
      <c r="D1965" t="s">
        <v>16</v>
      </c>
      <c r="E1965" t="s">
        <v>16</v>
      </c>
      <c r="F1965" t="s">
        <v>16</v>
      </c>
      <c r="G1965" t="s">
        <v>4847</v>
      </c>
      <c r="H1965">
        <v>1</v>
      </c>
      <c r="I1965" t="s">
        <v>4921</v>
      </c>
    </row>
    <row r="1966" spans="1:9" x14ac:dyDescent="0.25">
      <c r="A1966" t="s">
        <v>6235</v>
      </c>
      <c r="B1966">
        <v>75763222</v>
      </c>
      <c r="C1966" t="s">
        <v>16</v>
      </c>
      <c r="D1966" t="s">
        <v>16</v>
      </c>
      <c r="E1966" t="s">
        <v>16</v>
      </c>
      <c r="F1966" t="s">
        <v>16</v>
      </c>
      <c r="G1966" t="s">
        <v>4847</v>
      </c>
      <c r="H1966">
        <v>1</v>
      </c>
      <c r="I1966" t="s">
        <v>4921</v>
      </c>
    </row>
    <row r="1967" spans="1:9" x14ac:dyDescent="0.25">
      <c r="A1967" t="s">
        <v>6229</v>
      </c>
      <c r="B1967">
        <v>75763222</v>
      </c>
      <c r="C1967" t="s">
        <v>16</v>
      </c>
      <c r="D1967" t="s">
        <v>16</v>
      </c>
      <c r="E1967" t="s">
        <v>16</v>
      </c>
      <c r="F1967" t="s">
        <v>16</v>
      </c>
      <c r="G1967" t="s">
        <v>4847</v>
      </c>
      <c r="H1967">
        <v>1</v>
      </c>
      <c r="I1967" t="s">
        <v>4921</v>
      </c>
    </row>
    <row r="1968" spans="1:9" x14ac:dyDescent="0.25">
      <c r="A1968" t="s">
        <v>6227</v>
      </c>
      <c r="B1968">
        <v>75763222</v>
      </c>
      <c r="C1968" t="s">
        <v>16</v>
      </c>
      <c r="D1968" t="s">
        <v>16</v>
      </c>
      <c r="E1968" t="s">
        <v>16</v>
      </c>
      <c r="F1968" t="s">
        <v>16</v>
      </c>
      <c r="G1968" t="s">
        <v>4847</v>
      </c>
      <c r="H1968">
        <v>1</v>
      </c>
      <c r="I1968" t="s">
        <v>4921</v>
      </c>
    </row>
    <row r="1969" spans="1:9" x14ac:dyDescent="0.25">
      <c r="A1969" t="s">
        <v>6226</v>
      </c>
      <c r="B1969">
        <v>75763222</v>
      </c>
      <c r="C1969" t="s">
        <v>16</v>
      </c>
      <c r="D1969" t="s">
        <v>16</v>
      </c>
      <c r="E1969" t="s">
        <v>16</v>
      </c>
      <c r="F1969" t="s">
        <v>16</v>
      </c>
      <c r="G1969" t="s">
        <v>4847</v>
      </c>
      <c r="H1969">
        <v>1</v>
      </c>
      <c r="I1969" t="s">
        <v>4921</v>
      </c>
    </row>
    <row r="1970" spans="1:9" x14ac:dyDescent="0.25">
      <c r="A1970" t="s">
        <v>6228</v>
      </c>
      <c r="B1970">
        <v>75763222</v>
      </c>
      <c r="C1970" t="s">
        <v>16</v>
      </c>
      <c r="D1970" t="s">
        <v>16</v>
      </c>
      <c r="E1970" t="s">
        <v>16</v>
      </c>
      <c r="F1970" t="s">
        <v>16</v>
      </c>
      <c r="G1970" t="s">
        <v>4847</v>
      </c>
      <c r="H1970">
        <v>1</v>
      </c>
      <c r="I1970" t="s">
        <v>4921</v>
      </c>
    </row>
    <row r="1971" spans="1:9" x14ac:dyDescent="0.25">
      <c r="A1971" t="s">
        <v>6746</v>
      </c>
      <c r="B1971">
        <v>75577000</v>
      </c>
      <c r="C1971" t="s">
        <v>16</v>
      </c>
      <c r="D1971" t="s">
        <v>16</v>
      </c>
      <c r="E1971" t="s">
        <v>16</v>
      </c>
      <c r="F1971" t="s">
        <v>16</v>
      </c>
      <c r="G1971" t="s">
        <v>3759</v>
      </c>
      <c r="H1971">
        <v>1</v>
      </c>
      <c r="I1971" t="s">
        <v>4898</v>
      </c>
    </row>
    <row r="1972" spans="1:9" x14ac:dyDescent="0.25">
      <c r="A1972" t="s">
        <v>6784</v>
      </c>
      <c r="B1972">
        <v>63465400</v>
      </c>
      <c r="C1972" t="s">
        <v>16</v>
      </c>
      <c r="D1972" t="s">
        <v>16</v>
      </c>
      <c r="E1972" t="s">
        <v>16</v>
      </c>
      <c r="F1972" t="s">
        <v>16</v>
      </c>
      <c r="G1972" t="s">
        <v>6368</v>
      </c>
      <c r="H1972">
        <v>1</v>
      </c>
      <c r="I1972" t="s">
        <v>6941</v>
      </c>
    </row>
    <row r="1973" spans="1:9" x14ac:dyDescent="0.25">
      <c r="A1973" t="s">
        <v>6786</v>
      </c>
      <c r="B1973">
        <v>86439632</v>
      </c>
      <c r="C1973" t="s">
        <v>16</v>
      </c>
      <c r="D1973" t="s">
        <v>16</v>
      </c>
      <c r="E1973" t="s">
        <v>16</v>
      </c>
      <c r="F1973" t="s">
        <v>16</v>
      </c>
      <c r="G1973" t="s">
        <v>3929</v>
      </c>
      <c r="H1973">
        <v>1</v>
      </c>
      <c r="I1973" t="s">
        <v>4893</v>
      </c>
    </row>
    <row r="1974" spans="1:9" x14ac:dyDescent="0.25">
      <c r="A1974" t="s">
        <v>6787</v>
      </c>
      <c r="B1974">
        <v>86439632</v>
      </c>
      <c r="C1974" t="s">
        <v>16</v>
      </c>
      <c r="D1974" t="s">
        <v>16</v>
      </c>
      <c r="E1974" t="s">
        <v>16</v>
      </c>
      <c r="F1974" t="s">
        <v>16</v>
      </c>
      <c r="G1974" t="s">
        <v>3929</v>
      </c>
      <c r="H1974">
        <v>1</v>
      </c>
      <c r="I1974" t="s">
        <v>4893</v>
      </c>
    </row>
    <row r="1975" spans="1:9" x14ac:dyDescent="0.25">
      <c r="A1975" t="s">
        <v>6795</v>
      </c>
      <c r="B1975">
        <v>86439632</v>
      </c>
      <c r="C1975" t="s">
        <v>16</v>
      </c>
      <c r="D1975" t="s">
        <v>16</v>
      </c>
      <c r="E1975" t="s">
        <v>16</v>
      </c>
      <c r="F1975" t="s">
        <v>16</v>
      </c>
      <c r="G1975" t="s">
        <v>3929</v>
      </c>
      <c r="H1975">
        <v>1</v>
      </c>
      <c r="I1975" t="s">
        <v>4893</v>
      </c>
    </row>
    <row r="1976" spans="1:9" x14ac:dyDescent="0.25">
      <c r="A1976" t="s">
        <v>6796</v>
      </c>
      <c r="B1976">
        <v>86439632</v>
      </c>
      <c r="C1976" t="s">
        <v>16</v>
      </c>
      <c r="D1976" t="s">
        <v>16</v>
      </c>
      <c r="E1976" t="s">
        <v>16</v>
      </c>
      <c r="F1976" t="s">
        <v>16</v>
      </c>
      <c r="G1976" t="s">
        <v>3929</v>
      </c>
      <c r="H1976">
        <v>1</v>
      </c>
      <c r="I1976" t="s">
        <v>4893</v>
      </c>
    </row>
    <row r="1977" spans="1:9" x14ac:dyDescent="0.25">
      <c r="A1977" t="s">
        <v>7819</v>
      </c>
      <c r="B1977">
        <v>75421677</v>
      </c>
      <c r="C1977" t="s">
        <v>16</v>
      </c>
      <c r="D1977" t="s">
        <v>16</v>
      </c>
      <c r="E1977" t="s">
        <v>16</v>
      </c>
      <c r="F1977" t="s">
        <v>16</v>
      </c>
      <c r="G1977" t="s">
        <v>3368</v>
      </c>
      <c r="H1977">
        <v>1</v>
      </c>
      <c r="I1977" t="s">
        <v>4892</v>
      </c>
    </row>
    <row r="1978" spans="1:9" x14ac:dyDescent="0.25">
      <c r="A1978" t="s">
        <v>7820</v>
      </c>
      <c r="B1978">
        <v>75421677</v>
      </c>
      <c r="C1978" t="s">
        <v>16</v>
      </c>
      <c r="D1978" t="s">
        <v>16</v>
      </c>
      <c r="E1978" t="s">
        <v>16</v>
      </c>
      <c r="F1978" t="s">
        <v>16</v>
      </c>
      <c r="G1978" t="s">
        <v>3368</v>
      </c>
      <c r="H1978">
        <v>1</v>
      </c>
      <c r="I1978" t="s">
        <v>4892</v>
      </c>
    </row>
    <row r="1979" spans="1:9" x14ac:dyDescent="0.25">
      <c r="A1979" t="s">
        <v>12017</v>
      </c>
      <c r="B1979">
        <v>70108720</v>
      </c>
      <c r="C1979" t="s">
        <v>16</v>
      </c>
      <c r="D1979" t="s">
        <v>16</v>
      </c>
      <c r="E1979" t="s">
        <v>16</v>
      </c>
      <c r="F1979" t="s">
        <v>16</v>
      </c>
      <c r="G1979" t="s">
        <v>8125</v>
      </c>
      <c r="H1979">
        <v>1</v>
      </c>
      <c r="I1979" t="s">
        <v>12575</v>
      </c>
    </row>
    <row r="1980" spans="1:9" x14ac:dyDescent="0.25">
      <c r="A1980" t="s">
        <v>12018</v>
      </c>
      <c r="B1980">
        <v>70108720</v>
      </c>
      <c r="C1980" t="s">
        <v>16</v>
      </c>
      <c r="D1980" t="s">
        <v>16</v>
      </c>
      <c r="E1980" t="s">
        <v>16</v>
      </c>
      <c r="F1980" t="s">
        <v>16</v>
      </c>
      <c r="G1980" t="s">
        <v>8125</v>
      </c>
      <c r="H1980">
        <v>1</v>
      </c>
      <c r="I1980" t="s">
        <v>12575</v>
      </c>
    </row>
    <row r="1981" spans="1:9" x14ac:dyDescent="0.25">
      <c r="A1981" t="s">
        <v>12022</v>
      </c>
      <c r="B1981">
        <v>70108720</v>
      </c>
      <c r="C1981" t="s">
        <v>16</v>
      </c>
      <c r="D1981" t="s">
        <v>16</v>
      </c>
      <c r="E1981" t="s">
        <v>16</v>
      </c>
      <c r="F1981" t="s">
        <v>16</v>
      </c>
      <c r="G1981" t="s">
        <v>8125</v>
      </c>
      <c r="H1981">
        <v>1</v>
      </c>
      <c r="I1981" t="s">
        <v>12575</v>
      </c>
    </row>
    <row r="1982" spans="1:9" x14ac:dyDescent="0.25">
      <c r="A1982" t="s">
        <v>12023</v>
      </c>
      <c r="B1982">
        <v>70108720</v>
      </c>
      <c r="C1982" t="s">
        <v>16</v>
      </c>
      <c r="D1982" t="s">
        <v>16</v>
      </c>
      <c r="E1982" t="s">
        <v>16</v>
      </c>
      <c r="F1982" t="s">
        <v>16</v>
      </c>
      <c r="G1982" t="s">
        <v>8125</v>
      </c>
      <c r="H1982">
        <v>1</v>
      </c>
      <c r="I1982" t="s">
        <v>12575</v>
      </c>
    </row>
    <row r="1983" spans="1:9" x14ac:dyDescent="0.25">
      <c r="A1983" t="s">
        <v>15035</v>
      </c>
      <c r="B1983">
        <v>86560200</v>
      </c>
      <c r="C1983" t="s">
        <v>16</v>
      </c>
      <c r="D1983" t="s">
        <v>16</v>
      </c>
      <c r="E1983" t="s">
        <v>16</v>
      </c>
      <c r="F1983" t="s">
        <v>16</v>
      </c>
      <c r="G1983" t="s">
        <v>10432</v>
      </c>
      <c r="H1983">
        <v>1</v>
      </c>
      <c r="I1983" t="s">
        <v>12633</v>
      </c>
    </row>
    <row r="1984" spans="1:9" x14ac:dyDescent="0.25">
      <c r="A1984" t="s">
        <v>15034</v>
      </c>
      <c r="B1984">
        <v>86560200</v>
      </c>
      <c r="C1984" t="s">
        <v>16</v>
      </c>
      <c r="D1984" t="s">
        <v>16</v>
      </c>
      <c r="E1984" t="s">
        <v>16</v>
      </c>
      <c r="F1984" t="s">
        <v>16</v>
      </c>
      <c r="G1984" t="s">
        <v>10432</v>
      </c>
      <c r="H1984">
        <v>1</v>
      </c>
      <c r="I1984" t="s">
        <v>12633</v>
      </c>
    </row>
    <row r="1985" spans="1:9" x14ac:dyDescent="0.25">
      <c r="A1985" t="s">
        <v>41497</v>
      </c>
      <c r="B1985">
        <v>86659222</v>
      </c>
      <c r="C1985" t="s">
        <v>16</v>
      </c>
      <c r="D1985" t="s">
        <v>16</v>
      </c>
      <c r="E1985" t="s">
        <v>16</v>
      </c>
      <c r="F1985" t="s">
        <v>16</v>
      </c>
      <c r="G1985" t="s">
        <v>40888</v>
      </c>
      <c r="H1985">
        <v>1</v>
      </c>
      <c r="I1985" t="s">
        <v>42257</v>
      </c>
    </row>
    <row r="1986" spans="1:9" x14ac:dyDescent="0.25">
      <c r="A1986" t="s">
        <v>41499</v>
      </c>
      <c r="B1986">
        <v>86659222</v>
      </c>
      <c r="C1986" t="s">
        <v>16</v>
      </c>
      <c r="D1986" t="s">
        <v>16</v>
      </c>
      <c r="E1986" t="s">
        <v>16</v>
      </c>
      <c r="F1986" t="s">
        <v>16</v>
      </c>
      <c r="G1986" t="s">
        <v>40888</v>
      </c>
      <c r="H1986">
        <v>1</v>
      </c>
      <c r="I1986" t="s">
        <v>42257</v>
      </c>
    </row>
    <row r="1987" spans="1:9" x14ac:dyDescent="0.25">
      <c r="A1987" t="s">
        <v>41736</v>
      </c>
      <c r="B1987">
        <v>70890019</v>
      </c>
      <c r="C1987" t="s">
        <v>16</v>
      </c>
      <c r="D1987" t="s">
        <v>16</v>
      </c>
      <c r="E1987" t="s">
        <v>16</v>
      </c>
      <c r="F1987" t="s">
        <v>16</v>
      </c>
      <c r="G1987" t="s">
        <v>5780</v>
      </c>
      <c r="H1987">
        <v>1</v>
      </c>
      <c r="I1987" t="s">
        <v>5798</v>
      </c>
    </row>
    <row r="1988" spans="1:9" x14ac:dyDescent="0.25">
      <c r="A1988" t="s">
        <v>41737</v>
      </c>
      <c r="B1988">
        <v>70890019</v>
      </c>
      <c r="C1988" t="s">
        <v>16</v>
      </c>
      <c r="D1988" t="s">
        <v>16</v>
      </c>
      <c r="E1988" t="s">
        <v>16</v>
      </c>
      <c r="F1988" t="s">
        <v>16</v>
      </c>
      <c r="G1988" t="s">
        <v>5780</v>
      </c>
      <c r="H1988">
        <v>1</v>
      </c>
      <c r="I1988" t="s">
        <v>5798</v>
      </c>
    </row>
    <row r="1989" spans="1:9" x14ac:dyDescent="0.25">
      <c r="A1989" t="s">
        <v>41505</v>
      </c>
      <c r="B1989">
        <v>86659222</v>
      </c>
      <c r="C1989" t="s">
        <v>16</v>
      </c>
      <c r="D1989" t="s">
        <v>16</v>
      </c>
      <c r="E1989" t="s">
        <v>16</v>
      </c>
      <c r="F1989" t="s">
        <v>16</v>
      </c>
      <c r="G1989" t="s">
        <v>40888</v>
      </c>
      <c r="H1989">
        <v>1</v>
      </c>
      <c r="I1989" t="s">
        <v>42257</v>
      </c>
    </row>
    <row r="1990" spans="1:9" x14ac:dyDescent="0.25">
      <c r="A1990" t="s">
        <v>41502</v>
      </c>
      <c r="B1990">
        <v>86659222</v>
      </c>
      <c r="C1990" t="s">
        <v>16</v>
      </c>
      <c r="D1990" t="s">
        <v>16</v>
      </c>
      <c r="E1990" t="s">
        <v>16</v>
      </c>
      <c r="F1990" t="s">
        <v>16</v>
      </c>
      <c r="G1990" t="s">
        <v>40888</v>
      </c>
      <c r="H1990">
        <v>1</v>
      </c>
      <c r="I1990" t="s">
        <v>42257</v>
      </c>
    </row>
    <row r="1991" spans="1:9" x14ac:dyDescent="0.25">
      <c r="A1991" t="s">
        <v>41517</v>
      </c>
      <c r="B1991">
        <v>86659222</v>
      </c>
      <c r="C1991" t="s">
        <v>16</v>
      </c>
      <c r="D1991" t="s">
        <v>16</v>
      </c>
      <c r="E1991" t="s">
        <v>16</v>
      </c>
      <c r="F1991" t="s">
        <v>16</v>
      </c>
      <c r="G1991" t="s">
        <v>40888</v>
      </c>
      <c r="H1991">
        <v>1</v>
      </c>
      <c r="I1991" t="s">
        <v>42257</v>
      </c>
    </row>
    <row r="1992" spans="1:9" x14ac:dyDescent="0.25">
      <c r="A1992" t="s">
        <v>41516</v>
      </c>
      <c r="B1992">
        <v>86659222</v>
      </c>
      <c r="C1992" t="s">
        <v>16</v>
      </c>
      <c r="D1992" t="s">
        <v>16</v>
      </c>
      <c r="E1992" t="s">
        <v>16</v>
      </c>
      <c r="F1992" t="s">
        <v>16</v>
      </c>
      <c r="G1992" t="s">
        <v>40888</v>
      </c>
      <c r="H1992">
        <v>1</v>
      </c>
      <c r="I1992" t="s">
        <v>42257</v>
      </c>
    </row>
    <row r="1993" spans="1:9" x14ac:dyDescent="0.25">
      <c r="A1993" t="s">
        <v>41892</v>
      </c>
      <c r="B1993">
        <v>86659222</v>
      </c>
      <c r="C1993" t="s">
        <v>16</v>
      </c>
      <c r="D1993" t="s">
        <v>16</v>
      </c>
      <c r="E1993" t="s">
        <v>16</v>
      </c>
      <c r="F1993" t="s">
        <v>16</v>
      </c>
      <c r="G1993" t="s">
        <v>40888</v>
      </c>
      <c r="H1993">
        <v>1</v>
      </c>
      <c r="I1993" t="s">
        <v>42257</v>
      </c>
    </row>
    <row r="1994" spans="1:9" x14ac:dyDescent="0.25">
      <c r="A1994" t="s">
        <v>41855</v>
      </c>
      <c r="B1994">
        <v>86659222</v>
      </c>
      <c r="C1994" t="s">
        <v>16</v>
      </c>
      <c r="D1994" t="s">
        <v>16</v>
      </c>
      <c r="E1994" t="s">
        <v>16</v>
      </c>
      <c r="F1994" t="s">
        <v>16</v>
      </c>
      <c r="G1994" t="s">
        <v>40888</v>
      </c>
      <c r="H1994">
        <v>1</v>
      </c>
      <c r="I1994" t="s">
        <v>42257</v>
      </c>
    </row>
    <row r="1995" spans="1:9" x14ac:dyDescent="0.25">
      <c r="A1995" t="s">
        <v>41894</v>
      </c>
      <c r="B1995">
        <v>86659222</v>
      </c>
      <c r="C1995" t="s">
        <v>16</v>
      </c>
      <c r="D1995" t="s">
        <v>16</v>
      </c>
      <c r="E1995" t="s">
        <v>16</v>
      </c>
      <c r="F1995" t="s">
        <v>16</v>
      </c>
      <c r="G1995" t="s">
        <v>40888</v>
      </c>
      <c r="H1995">
        <v>1</v>
      </c>
      <c r="I1995" t="s">
        <v>42257</v>
      </c>
    </row>
    <row r="1996" spans="1:9" x14ac:dyDescent="0.25">
      <c r="A1996" t="s">
        <v>41542</v>
      </c>
      <c r="B1996">
        <v>86659222</v>
      </c>
      <c r="C1996" t="s">
        <v>16</v>
      </c>
      <c r="D1996" t="s">
        <v>16</v>
      </c>
      <c r="E1996" t="s">
        <v>16</v>
      </c>
      <c r="F1996" t="s">
        <v>16</v>
      </c>
      <c r="G1996" t="s">
        <v>40888</v>
      </c>
      <c r="H1996">
        <v>1</v>
      </c>
      <c r="I1996" t="s">
        <v>42257</v>
      </c>
    </row>
    <row r="1997" spans="1:9" x14ac:dyDescent="0.25">
      <c r="A1997" t="s">
        <v>41547</v>
      </c>
      <c r="B1997">
        <v>86659222</v>
      </c>
      <c r="C1997" t="s">
        <v>16</v>
      </c>
      <c r="D1997" t="s">
        <v>16</v>
      </c>
      <c r="E1997" t="s">
        <v>16</v>
      </c>
      <c r="F1997" t="s">
        <v>16</v>
      </c>
      <c r="G1997" t="s">
        <v>40888</v>
      </c>
      <c r="H1997">
        <v>1</v>
      </c>
      <c r="I1997" t="s">
        <v>42257</v>
      </c>
    </row>
    <row r="1998" spans="1:9" x14ac:dyDescent="0.25">
      <c r="A1998" t="s">
        <v>41896</v>
      </c>
      <c r="B1998">
        <v>86659222</v>
      </c>
      <c r="C1998" t="s">
        <v>16</v>
      </c>
      <c r="D1998" t="s">
        <v>16</v>
      </c>
      <c r="E1998" t="s">
        <v>16</v>
      </c>
      <c r="F1998" t="s">
        <v>16</v>
      </c>
      <c r="G1998" t="s">
        <v>40888</v>
      </c>
      <c r="H1998">
        <v>1</v>
      </c>
      <c r="I1998" t="s">
        <v>42257</v>
      </c>
    </row>
    <row r="1999" spans="1:9" x14ac:dyDescent="0.25">
      <c r="A1999" t="s">
        <v>41897</v>
      </c>
      <c r="B1999">
        <v>86659222</v>
      </c>
      <c r="C1999" t="s">
        <v>16</v>
      </c>
      <c r="D1999" t="s">
        <v>16</v>
      </c>
      <c r="E1999" t="s">
        <v>16</v>
      </c>
      <c r="F1999" t="s">
        <v>16</v>
      </c>
      <c r="G1999" t="s">
        <v>40888</v>
      </c>
      <c r="H1999">
        <v>1</v>
      </c>
      <c r="I1999" t="s">
        <v>42257</v>
      </c>
    </row>
    <row r="2000" spans="1:9" x14ac:dyDescent="0.25">
      <c r="A2000" t="s">
        <v>41898</v>
      </c>
      <c r="B2000">
        <v>86659222</v>
      </c>
      <c r="C2000" t="s">
        <v>16</v>
      </c>
      <c r="D2000" t="s">
        <v>16</v>
      </c>
      <c r="E2000" t="s">
        <v>16</v>
      </c>
      <c r="F2000" t="s">
        <v>16</v>
      </c>
      <c r="G2000" t="s">
        <v>40888</v>
      </c>
      <c r="H2000">
        <v>1</v>
      </c>
      <c r="I2000" t="s">
        <v>42257</v>
      </c>
    </row>
    <row r="2001" spans="1:9" x14ac:dyDescent="0.25">
      <c r="A2001" t="s">
        <v>41899</v>
      </c>
      <c r="B2001">
        <v>86659222</v>
      </c>
      <c r="C2001" t="s">
        <v>16</v>
      </c>
      <c r="D2001" t="s">
        <v>16</v>
      </c>
      <c r="E2001" t="s">
        <v>16</v>
      </c>
      <c r="F2001" t="s">
        <v>16</v>
      </c>
      <c r="G2001" t="s">
        <v>40888</v>
      </c>
      <c r="H2001">
        <v>1</v>
      </c>
      <c r="I2001" t="s">
        <v>42257</v>
      </c>
    </row>
    <row r="2002" spans="1:9" x14ac:dyDescent="0.25">
      <c r="A2002" t="s">
        <v>41900</v>
      </c>
      <c r="B2002">
        <v>86659222</v>
      </c>
      <c r="C2002" t="s">
        <v>16</v>
      </c>
      <c r="D2002" t="s">
        <v>16</v>
      </c>
      <c r="E2002" t="s">
        <v>16</v>
      </c>
      <c r="F2002" t="s">
        <v>16</v>
      </c>
      <c r="G2002" t="s">
        <v>40888</v>
      </c>
      <c r="H2002">
        <v>1</v>
      </c>
      <c r="I2002" t="s">
        <v>42257</v>
      </c>
    </row>
    <row r="2003" spans="1:9" x14ac:dyDescent="0.25">
      <c r="A2003" t="s">
        <v>41895</v>
      </c>
      <c r="B2003">
        <v>86659222</v>
      </c>
      <c r="C2003" t="s">
        <v>16</v>
      </c>
      <c r="D2003" t="s">
        <v>16</v>
      </c>
      <c r="E2003" t="s">
        <v>16</v>
      </c>
      <c r="F2003" t="s">
        <v>16</v>
      </c>
      <c r="G2003" t="s">
        <v>40888</v>
      </c>
      <c r="H2003">
        <v>1</v>
      </c>
      <c r="I2003" t="s">
        <v>42257</v>
      </c>
    </row>
    <row r="2004" spans="1:9" x14ac:dyDescent="0.25">
      <c r="A2004" t="s">
        <v>41902</v>
      </c>
      <c r="B2004">
        <v>86659222</v>
      </c>
      <c r="C2004" t="s">
        <v>16</v>
      </c>
      <c r="D2004" t="s">
        <v>16</v>
      </c>
      <c r="E2004" t="s">
        <v>16</v>
      </c>
      <c r="F2004" t="s">
        <v>16</v>
      </c>
      <c r="G2004" t="s">
        <v>40888</v>
      </c>
      <c r="H2004">
        <v>1</v>
      </c>
      <c r="I2004" t="s">
        <v>42257</v>
      </c>
    </row>
    <row r="2005" spans="1:9" x14ac:dyDescent="0.25">
      <c r="A2005" t="s">
        <v>41546</v>
      </c>
      <c r="B2005">
        <v>86659222</v>
      </c>
      <c r="C2005" t="s">
        <v>16</v>
      </c>
      <c r="D2005" t="s">
        <v>16</v>
      </c>
      <c r="E2005" t="s">
        <v>16</v>
      </c>
      <c r="F2005" t="s">
        <v>16</v>
      </c>
      <c r="G2005" t="s">
        <v>40888</v>
      </c>
      <c r="H2005">
        <v>1</v>
      </c>
      <c r="I2005" t="s">
        <v>42257</v>
      </c>
    </row>
    <row r="2006" spans="1:9" x14ac:dyDescent="0.25">
      <c r="A2006" t="s">
        <v>41539</v>
      </c>
      <c r="B2006">
        <v>86659222</v>
      </c>
      <c r="C2006" t="s">
        <v>16</v>
      </c>
      <c r="D2006" t="s">
        <v>16</v>
      </c>
      <c r="E2006" t="s">
        <v>16</v>
      </c>
      <c r="F2006" t="s">
        <v>16</v>
      </c>
      <c r="G2006" t="s">
        <v>40888</v>
      </c>
      <c r="H2006">
        <v>1</v>
      </c>
      <c r="I2006" t="s">
        <v>42257</v>
      </c>
    </row>
    <row r="2007" spans="1:9" x14ac:dyDescent="0.25">
      <c r="A2007" t="s">
        <v>41551</v>
      </c>
      <c r="B2007">
        <v>86659222</v>
      </c>
      <c r="C2007" t="s">
        <v>16</v>
      </c>
      <c r="D2007" t="s">
        <v>16</v>
      </c>
      <c r="E2007" t="s">
        <v>16</v>
      </c>
      <c r="F2007" t="s">
        <v>16</v>
      </c>
      <c r="G2007" t="s">
        <v>40888</v>
      </c>
      <c r="H2007">
        <v>1</v>
      </c>
      <c r="I2007" t="s">
        <v>42257</v>
      </c>
    </row>
    <row r="2008" spans="1:9" x14ac:dyDescent="0.25">
      <c r="A2008" t="s">
        <v>41558</v>
      </c>
      <c r="B2008">
        <v>86659222</v>
      </c>
      <c r="C2008" t="s">
        <v>16</v>
      </c>
      <c r="D2008" t="s">
        <v>16</v>
      </c>
      <c r="E2008" t="s">
        <v>16</v>
      </c>
      <c r="F2008" t="s">
        <v>16</v>
      </c>
      <c r="G2008" t="s">
        <v>40888</v>
      </c>
      <c r="H2008">
        <v>1</v>
      </c>
      <c r="I2008" t="s">
        <v>42257</v>
      </c>
    </row>
    <row r="2009" spans="1:9" x14ac:dyDescent="0.25">
      <c r="A2009" t="s">
        <v>41562</v>
      </c>
      <c r="B2009">
        <v>86659222</v>
      </c>
      <c r="C2009" t="s">
        <v>16</v>
      </c>
      <c r="D2009" t="s">
        <v>16</v>
      </c>
      <c r="E2009" t="s">
        <v>16</v>
      </c>
      <c r="F2009" t="s">
        <v>16</v>
      </c>
      <c r="G2009" t="s">
        <v>40888</v>
      </c>
      <c r="H2009">
        <v>1</v>
      </c>
      <c r="I2009" t="s">
        <v>42257</v>
      </c>
    </row>
    <row r="2010" spans="1:9" x14ac:dyDescent="0.25">
      <c r="A2010" t="s">
        <v>41563</v>
      </c>
      <c r="B2010">
        <v>86659222</v>
      </c>
      <c r="C2010" t="s">
        <v>16</v>
      </c>
      <c r="D2010" t="s">
        <v>16</v>
      </c>
      <c r="E2010" t="s">
        <v>16</v>
      </c>
      <c r="F2010" t="s">
        <v>16</v>
      </c>
      <c r="G2010" t="s">
        <v>40888</v>
      </c>
      <c r="H2010">
        <v>1</v>
      </c>
      <c r="I2010" t="s">
        <v>42257</v>
      </c>
    </row>
    <row r="2011" spans="1:9" x14ac:dyDescent="0.25">
      <c r="A2011" t="s">
        <v>41127</v>
      </c>
      <c r="B2011">
        <v>86659222</v>
      </c>
      <c r="C2011" t="s">
        <v>16</v>
      </c>
      <c r="D2011" t="s">
        <v>16</v>
      </c>
      <c r="E2011" t="s">
        <v>16</v>
      </c>
      <c r="F2011" t="s">
        <v>16</v>
      </c>
      <c r="G2011" t="s">
        <v>40888</v>
      </c>
      <c r="H2011">
        <v>1</v>
      </c>
      <c r="I2011" t="s">
        <v>42257</v>
      </c>
    </row>
    <row r="2012" spans="1:9" x14ac:dyDescent="0.25">
      <c r="A2012" t="s">
        <v>41660</v>
      </c>
      <c r="B2012">
        <v>86659222</v>
      </c>
      <c r="C2012" t="s">
        <v>16</v>
      </c>
      <c r="D2012" t="s">
        <v>16</v>
      </c>
      <c r="E2012" t="s">
        <v>16</v>
      </c>
      <c r="F2012" t="s">
        <v>16</v>
      </c>
      <c r="G2012" t="s">
        <v>40888</v>
      </c>
      <c r="H2012">
        <v>1</v>
      </c>
      <c r="I2012" t="s">
        <v>42257</v>
      </c>
    </row>
    <row r="2013" spans="1:9" x14ac:dyDescent="0.25">
      <c r="A2013" t="s">
        <v>41129</v>
      </c>
      <c r="B2013">
        <v>86659222</v>
      </c>
      <c r="C2013" t="s">
        <v>16</v>
      </c>
      <c r="D2013" t="s">
        <v>16</v>
      </c>
      <c r="E2013" t="s">
        <v>16</v>
      </c>
      <c r="F2013" t="s">
        <v>16</v>
      </c>
      <c r="G2013" t="s">
        <v>40888</v>
      </c>
      <c r="H2013">
        <v>1</v>
      </c>
      <c r="I2013" t="s">
        <v>42257</v>
      </c>
    </row>
    <row r="2014" spans="1:9" x14ac:dyDescent="0.25">
      <c r="A2014" t="s">
        <v>41151</v>
      </c>
      <c r="B2014">
        <v>86659222</v>
      </c>
      <c r="C2014" t="s">
        <v>16</v>
      </c>
      <c r="D2014" t="s">
        <v>16</v>
      </c>
      <c r="E2014" t="s">
        <v>16</v>
      </c>
      <c r="F2014" t="s">
        <v>16</v>
      </c>
      <c r="G2014" t="s">
        <v>40888</v>
      </c>
      <c r="H2014">
        <v>1</v>
      </c>
      <c r="I2014" t="s">
        <v>42257</v>
      </c>
    </row>
    <row r="2015" spans="1:9" x14ac:dyDescent="0.25">
      <c r="A2015" t="s">
        <v>41860</v>
      </c>
      <c r="B2015">
        <v>86659222</v>
      </c>
      <c r="C2015" t="s">
        <v>16</v>
      </c>
      <c r="D2015" t="s">
        <v>16</v>
      </c>
      <c r="E2015" t="s">
        <v>16</v>
      </c>
      <c r="F2015" t="s">
        <v>16</v>
      </c>
      <c r="G2015" t="s">
        <v>40888</v>
      </c>
      <c r="H2015">
        <v>1</v>
      </c>
      <c r="I2015" t="s">
        <v>42257</v>
      </c>
    </row>
    <row r="2016" spans="1:9" x14ac:dyDescent="0.25">
      <c r="A2016" t="s">
        <v>41861</v>
      </c>
      <c r="B2016">
        <v>86659222</v>
      </c>
      <c r="C2016" t="s">
        <v>16</v>
      </c>
      <c r="D2016" t="s">
        <v>16</v>
      </c>
      <c r="E2016" t="s">
        <v>16</v>
      </c>
      <c r="F2016" t="s">
        <v>16</v>
      </c>
      <c r="G2016" t="s">
        <v>40888</v>
      </c>
      <c r="H2016">
        <v>1</v>
      </c>
      <c r="I2016" t="s">
        <v>42257</v>
      </c>
    </row>
    <row r="2017" spans="1:9" x14ac:dyDescent="0.25">
      <c r="A2017" t="s">
        <v>41863</v>
      </c>
      <c r="B2017">
        <v>86659222</v>
      </c>
      <c r="C2017" t="s">
        <v>16</v>
      </c>
      <c r="D2017" t="s">
        <v>16</v>
      </c>
      <c r="E2017" t="s">
        <v>16</v>
      </c>
      <c r="F2017" t="s">
        <v>16</v>
      </c>
      <c r="G2017" t="s">
        <v>40888</v>
      </c>
      <c r="H2017">
        <v>1</v>
      </c>
      <c r="I2017" t="s">
        <v>42257</v>
      </c>
    </row>
    <row r="2018" spans="1:9" x14ac:dyDescent="0.25">
      <c r="A2018" t="s">
        <v>41864</v>
      </c>
      <c r="B2018">
        <v>86659222</v>
      </c>
      <c r="C2018" t="s">
        <v>16</v>
      </c>
      <c r="D2018" t="s">
        <v>16</v>
      </c>
      <c r="E2018" t="s">
        <v>16</v>
      </c>
      <c r="F2018" t="s">
        <v>16</v>
      </c>
      <c r="G2018" t="s">
        <v>40888</v>
      </c>
      <c r="H2018">
        <v>1</v>
      </c>
      <c r="I2018" t="s">
        <v>42257</v>
      </c>
    </row>
    <row r="2019" spans="1:9" x14ac:dyDescent="0.25">
      <c r="A2019" t="s">
        <v>41865</v>
      </c>
      <c r="B2019">
        <v>86659222</v>
      </c>
      <c r="C2019" t="s">
        <v>16</v>
      </c>
      <c r="D2019" t="s">
        <v>16</v>
      </c>
      <c r="E2019" t="s">
        <v>16</v>
      </c>
      <c r="F2019" t="s">
        <v>16</v>
      </c>
      <c r="G2019" t="s">
        <v>40888</v>
      </c>
      <c r="H2019">
        <v>1</v>
      </c>
      <c r="I2019" t="s">
        <v>42257</v>
      </c>
    </row>
    <row r="2020" spans="1:9" x14ac:dyDescent="0.25">
      <c r="A2020" t="s">
        <v>41875</v>
      </c>
      <c r="B2020">
        <v>86659222</v>
      </c>
      <c r="C2020" t="s">
        <v>16</v>
      </c>
      <c r="D2020" t="s">
        <v>16</v>
      </c>
      <c r="E2020" t="s">
        <v>16</v>
      </c>
      <c r="F2020" t="s">
        <v>16</v>
      </c>
      <c r="G2020" t="s">
        <v>40888</v>
      </c>
      <c r="H2020">
        <v>1</v>
      </c>
      <c r="I2020" t="s">
        <v>42257</v>
      </c>
    </row>
    <row r="2021" spans="1:9" x14ac:dyDescent="0.25">
      <c r="A2021" t="s">
        <v>41877</v>
      </c>
      <c r="B2021">
        <v>86659222</v>
      </c>
      <c r="C2021" t="s">
        <v>16</v>
      </c>
      <c r="D2021" t="s">
        <v>16</v>
      </c>
      <c r="E2021" t="s">
        <v>16</v>
      </c>
      <c r="F2021" t="s">
        <v>16</v>
      </c>
      <c r="G2021" t="s">
        <v>40888</v>
      </c>
      <c r="H2021">
        <v>1</v>
      </c>
      <c r="I2021" t="s">
        <v>42257</v>
      </c>
    </row>
    <row r="2022" spans="1:9" x14ac:dyDescent="0.25">
      <c r="A2022" t="s">
        <v>41870</v>
      </c>
      <c r="B2022">
        <v>86659222</v>
      </c>
      <c r="C2022" t="s">
        <v>16</v>
      </c>
      <c r="D2022" t="s">
        <v>16</v>
      </c>
      <c r="E2022" t="s">
        <v>16</v>
      </c>
      <c r="F2022" t="s">
        <v>16</v>
      </c>
      <c r="G2022" t="s">
        <v>40888</v>
      </c>
      <c r="H2022">
        <v>1</v>
      </c>
      <c r="I2022" t="s">
        <v>42257</v>
      </c>
    </row>
    <row r="2023" spans="1:9" x14ac:dyDescent="0.25">
      <c r="A2023" t="s">
        <v>41883</v>
      </c>
      <c r="B2023">
        <v>86659222</v>
      </c>
      <c r="C2023" t="s">
        <v>16</v>
      </c>
      <c r="D2023" t="s">
        <v>16</v>
      </c>
      <c r="E2023" t="s">
        <v>16</v>
      </c>
      <c r="F2023" t="s">
        <v>16</v>
      </c>
      <c r="G2023" t="s">
        <v>40888</v>
      </c>
      <c r="H2023">
        <v>1</v>
      </c>
      <c r="I2023" t="s">
        <v>42257</v>
      </c>
    </row>
    <row r="2024" spans="1:9" x14ac:dyDescent="0.25">
      <c r="A2024" t="s">
        <v>40949</v>
      </c>
      <c r="B2024">
        <v>86659222</v>
      </c>
      <c r="C2024" t="s">
        <v>16</v>
      </c>
      <c r="D2024" t="s">
        <v>16</v>
      </c>
      <c r="E2024" t="s">
        <v>16</v>
      </c>
      <c r="F2024" t="s">
        <v>16</v>
      </c>
      <c r="G2024" t="s">
        <v>40888</v>
      </c>
      <c r="H2024">
        <v>1</v>
      </c>
      <c r="I2024" t="s">
        <v>42257</v>
      </c>
    </row>
    <row r="2025" spans="1:9" x14ac:dyDescent="0.25">
      <c r="A2025" t="s">
        <v>40951</v>
      </c>
      <c r="B2025">
        <v>86659222</v>
      </c>
      <c r="C2025" t="s">
        <v>16</v>
      </c>
      <c r="D2025" t="s">
        <v>16</v>
      </c>
      <c r="E2025" t="s">
        <v>16</v>
      </c>
      <c r="F2025" t="s">
        <v>16</v>
      </c>
      <c r="G2025" t="s">
        <v>40888</v>
      </c>
      <c r="H2025">
        <v>1</v>
      </c>
      <c r="I2025" t="s">
        <v>42257</v>
      </c>
    </row>
    <row r="2026" spans="1:9" x14ac:dyDescent="0.25">
      <c r="A2026" t="s">
        <v>41192</v>
      </c>
      <c r="B2026">
        <v>86659222</v>
      </c>
      <c r="C2026" t="s">
        <v>16</v>
      </c>
      <c r="D2026" t="s">
        <v>16</v>
      </c>
      <c r="E2026" t="s">
        <v>16</v>
      </c>
      <c r="F2026" t="s">
        <v>16</v>
      </c>
      <c r="G2026" t="s">
        <v>40888</v>
      </c>
      <c r="H2026">
        <v>1</v>
      </c>
      <c r="I2026" t="s">
        <v>42257</v>
      </c>
    </row>
    <row r="2027" spans="1:9" x14ac:dyDescent="0.25">
      <c r="A2027" t="s">
        <v>41183</v>
      </c>
      <c r="B2027">
        <v>86659222</v>
      </c>
      <c r="C2027" t="s">
        <v>16</v>
      </c>
      <c r="D2027" t="s">
        <v>16</v>
      </c>
      <c r="E2027" t="s">
        <v>16</v>
      </c>
      <c r="F2027" t="s">
        <v>16</v>
      </c>
      <c r="G2027" t="s">
        <v>40888</v>
      </c>
      <c r="H2027">
        <v>1</v>
      </c>
      <c r="I2027" t="s">
        <v>42257</v>
      </c>
    </row>
    <row r="2028" spans="1:9" x14ac:dyDescent="0.25">
      <c r="A2028" t="s">
        <v>41193</v>
      </c>
      <c r="B2028">
        <v>86659222</v>
      </c>
      <c r="C2028" t="s">
        <v>16</v>
      </c>
      <c r="D2028" t="s">
        <v>16</v>
      </c>
      <c r="E2028" t="s">
        <v>16</v>
      </c>
      <c r="F2028" t="s">
        <v>16</v>
      </c>
      <c r="G2028" t="s">
        <v>40888</v>
      </c>
      <c r="H2028">
        <v>1</v>
      </c>
      <c r="I2028" t="s">
        <v>42257</v>
      </c>
    </row>
    <row r="2029" spans="1:9" x14ac:dyDescent="0.25">
      <c r="A2029" t="s">
        <v>41186</v>
      </c>
      <c r="B2029">
        <v>86659222</v>
      </c>
      <c r="C2029" t="s">
        <v>16</v>
      </c>
      <c r="D2029" t="s">
        <v>16</v>
      </c>
      <c r="E2029" t="s">
        <v>16</v>
      </c>
      <c r="F2029" t="s">
        <v>16</v>
      </c>
      <c r="G2029" t="s">
        <v>40888</v>
      </c>
      <c r="H2029">
        <v>1</v>
      </c>
      <c r="I2029" t="s">
        <v>42257</v>
      </c>
    </row>
    <row r="2030" spans="1:9" x14ac:dyDescent="0.25">
      <c r="A2030" t="s">
        <v>41201</v>
      </c>
      <c r="B2030">
        <v>86659222</v>
      </c>
      <c r="C2030" t="s">
        <v>16</v>
      </c>
      <c r="D2030" t="s">
        <v>16</v>
      </c>
      <c r="E2030" t="s">
        <v>16</v>
      </c>
      <c r="F2030" t="s">
        <v>16</v>
      </c>
      <c r="G2030" t="s">
        <v>40888</v>
      </c>
      <c r="H2030">
        <v>1</v>
      </c>
      <c r="I2030" t="s">
        <v>42257</v>
      </c>
    </row>
    <row r="2031" spans="1:9" x14ac:dyDescent="0.25">
      <c r="A2031" t="s">
        <v>41476</v>
      </c>
      <c r="B2031">
        <v>86659222</v>
      </c>
      <c r="C2031" t="s">
        <v>16</v>
      </c>
      <c r="D2031" t="s">
        <v>16</v>
      </c>
      <c r="E2031" t="s">
        <v>16</v>
      </c>
      <c r="F2031" t="s">
        <v>16</v>
      </c>
      <c r="G2031" t="s">
        <v>40888</v>
      </c>
      <c r="H2031">
        <v>1</v>
      </c>
      <c r="I2031" t="s">
        <v>42257</v>
      </c>
    </row>
    <row r="2032" spans="1:9" x14ac:dyDescent="0.25">
      <c r="A2032" t="s">
        <v>41477</v>
      </c>
      <c r="B2032">
        <v>86659222</v>
      </c>
      <c r="C2032" t="s">
        <v>16</v>
      </c>
      <c r="D2032" t="s">
        <v>16</v>
      </c>
      <c r="E2032" t="s">
        <v>16</v>
      </c>
      <c r="F2032" t="s">
        <v>16</v>
      </c>
      <c r="G2032" t="s">
        <v>40888</v>
      </c>
      <c r="H2032">
        <v>1</v>
      </c>
      <c r="I2032" t="s">
        <v>42257</v>
      </c>
    </row>
    <row r="2033" spans="1:9" x14ac:dyDescent="0.25">
      <c r="A2033" t="s">
        <v>41842</v>
      </c>
      <c r="B2033">
        <v>86659222</v>
      </c>
      <c r="C2033" t="s">
        <v>16</v>
      </c>
      <c r="D2033" t="s">
        <v>16</v>
      </c>
      <c r="E2033" t="s">
        <v>16</v>
      </c>
      <c r="F2033" t="s">
        <v>16</v>
      </c>
      <c r="G2033" t="s">
        <v>40888</v>
      </c>
      <c r="H2033">
        <v>1</v>
      </c>
      <c r="I2033" t="s">
        <v>42257</v>
      </c>
    </row>
    <row r="2034" spans="1:9" x14ac:dyDescent="0.25">
      <c r="A2034" t="s">
        <v>41209</v>
      </c>
      <c r="B2034">
        <v>86659222</v>
      </c>
      <c r="C2034" t="s">
        <v>16</v>
      </c>
      <c r="D2034" t="s">
        <v>16</v>
      </c>
      <c r="E2034" t="s">
        <v>16</v>
      </c>
      <c r="F2034" t="s">
        <v>16</v>
      </c>
      <c r="G2034" t="s">
        <v>40888</v>
      </c>
      <c r="H2034">
        <v>1</v>
      </c>
      <c r="I2034" t="s">
        <v>42257</v>
      </c>
    </row>
    <row r="2035" spans="1:9" x14ac:dyDescent="0.25">
      <c r="A2035" t="s">
        <v>41212</v>
      </c>
      <c r="B2035">
        <v>86659222</v>
      </c>
      <c r="C2035" t="s">
        <v>16</v>
      </c>
      <c r="D2035" t="s">
        <v>16</v>
      </c>
      <c r="E2035" t="s">
        <v>16</v>
      </c>
      <c r="F2035" t="s">
        <v>16</v>
      </c>
      <c r="G2035" t="s">
        <v>40888</v>
      </c>
      <c r="H2035">
        <v>1</v>
      </c>
      <c r="I2035" t="s">
        <v>42257</v>
      </c>
    </row>
    <row r="2036" spans="1:9" x14ac:dyDescent="0.25">
      <c r="A2036" t="s">
        <v>8478</v>
      </c>
      <c r="B2036">
        <v>75577000</v>
      </c>
      <c r="C2036" t="s">
        <v>16</v>
      </c>
      <c r="D2036" t="s">
        <v>16</v>
      </c>
      <c r="E2036" t="s">
        <v>16</v>
      </c>
      <c r="F2036" t="s">
        <v>16</v>
      </c>
      <c r="G2036" t="s">
        <v>3759</v>
      </c>
      <c r="H2036">
        <v>1</v>
      </c>
      <c r="I2036" t="s">
        <v>4898</v>
      </c>
    </row>
    <row r="2037" spans="1:9" x14ac:dyDescent="0.25">
      <c r="A2037" t="s">
        <v>8479</v>
      </c>
      <c r="B2037">
        <v>75577000</v>
      </c>
      <c r="C2037" t="s">
        <v>16</v>
      </c>
      <c r="D2037" t="s">
        <v>16</v>
      </c>
      <c r="E2037" t="s">
        <v>16</v>
      </c>
      <c r="F2037" t="s">
        <v>16</v>
      </c>
      <c r="G2037" t="s">
        <v>3759</v>
      </c>
      <c r="H2037">
        <v>1</v>
      </c>
      <c r="I2037" t="s">
        <v>4898</v>
      </c>
    </row>
    <row r="2038" spans="1:9" x14ac:dyDescent="0.25">
      <c r="A2038" t="s">
        <v>11006</v>
      </c>
      <c r="B2038">
        <v>70221333</v>
      </c>
      <c r="C2038" t="s">
        <v>16</v>
      </c>
      <c r="D2038" t="s">
        <v>16</v>
      </c>
      <c r="E2038" t="s">
        <v>16</v>
      </c>
      <c r="F2038" t="s">
        <v>16</v>
      </c>
      <c r="G2038" t="s">
        <v>11007</v>
      </c>
      <c r="H2038">
        <v>1</v>
      </c>
      <c r="I2038" t="s">
        <v>12629</v>
      </c>
    </row>
    <row r="2039" spans="1:9" x14ac:dyDescent="0.25">
      <c r="A2039" t="s">
        <v>9287</v>
      </c>
      <c r="B2039">
        <v>74755755</v>
      </c>
      <c r="C2039" t="s">
        <v>9288</v>
      </c>
      <c r="D2039" t="s">
        <v>12630</v>
      </c>
      <c r="E2039" t="s">
        <v>9289</v>
      </c>
      <c r="F2039" t="s">
        <v>12631</v>
      </c>
      <c r="G2039" t="s">
        <v>4786</v>
      </c>
      <c r="H2039">
        <v>1</v>
      </c>
      <c r="I2039" t="s">
        <v>12632</v>
      </c>
    </row>
    <row r="2040" spans="1:9" x14ac:dyDescent="0.25">
      <c r="A2040" t="s">
        <v>7387</v>
      </c>
      <c r="B2040">
        <v>74755755</v>
      </c>
      <c r="C2040" t="s">
        <v>16</v>
      </c>
      <c r="D2040" t="s">
        <v>16</v>
      </c>
      <c r="E2040" t="s">
        <v>16</v>
      </c>
      <c r="F2040" t="s">
        <v>16</v>
      </c>
      <c r="G2040" t="s">
        <v>4786</v>
      </c>
      <c r="H2040">
        <v>1</v>
      </c>
      <c r="I2040" t="s">
        <v>4922</v>
      </c>
    </row>
    <row r="2041" spans="1:9" x14ac:dyDescent="0.25">
      <c r="A2041" t="s">
        <v>11688</v>
      </c>
      <c r="B2041">
        <v>75577000</v>
      </c>
      <c r="C2041" t="s">
        <v>16</v>
      </c>
      <c r="D2041" t="s">
        <v>16</v>
      </c>
      <c r="E2041" t="s">
        <v>16</v>
      </c>
      <c r="F2041" t="s">
        <v>16</v>
      </c>
      <c r="G2041" t="s">
        <v>3759</v>
      </c>
      <c r="H2041">
        <v>1</v>
      </c>
      <c r="I2041" t="s">
        <v>4898</v>
      </c>
    </row>
    <row r="2042" spans="1:9" x14ac:dyDescent="0.25">
      <c r="A2042" t="s">
        <v>11045</v>
      </c>
      <c r="B2042">
        <v>70108720</v>
      </c>
      <c r="C2042" t="s">
        <v>16</v>
      </c>
      <c r="D2042" t="s">
        <v>16</v>
      </c>
      <c r="E2042" t="s">
        <v>16</v>
      </c>
      <c r="F2042" t="s">
        <v>16</v>
      </c>
      <c r="G2042" t="s">
        <v>8125</v>
      </c>
      <c r="H2042">
        <v>1</v>
      </c>
      <c r="I2042" t="s">
        <v>12575</v>
      </c>
    </row>
    <row r="2043" spans="1:9" x14ac:dyDescent="0.25">
      <c r="A2043" t="s">
        <v>11043</v>
      </c>
      <c r="B2043">
        <v>70108720</v>
      </c>
      <c r="C2043" t="s">
        <v>16</v>
      </c>
      <c r="D2043" t="s">
        <v>16</v>
      </c>
      <c r="E2043" t="s">
        <v>16</v>
      </c>
      <c r="F2043" t="s">
        <v>16</v>
      </c>
      <c r="G2043" t="s">
        <v>8125</v>
      </c>
      <c r="H2043">
        <v>1</v>
      </c>
      <c r="I2043" t="s">
        <v>12575</v>
      </c>
    </row>
    <row r="2044" spans="1:9" x14ac:dyDescent="0.25">
      <c r="A2044" t="s">
        <v>9114</v>
      </c>
      <c r="B2044">
        <v>74762273</v>
      </c>
      <c r="C2044" t="s">
        <v>16</v>
      </c>
      <c r="D2044" t="s">
        <v>16</v>
      </c>
      <c r="E2044" t="s">
        <v>16</v>
      </c>
      <c r="F2044" t="s">
        <v>16</v>
      </c>
      <c r="G2044" t="s">
        <v>154</v>
      </c>
      <c r="H2044">
        <v>1</v>
      </c>
      <c r="I2044" t="s">
        <v>4887</v>
      </c>
    </row>
    <row r="2045" spans="1:9" x14ac:dyDescent="0.25">
      <c r="A2045" t="s">
        <v>9120</v>
      </c>
      <c r="B2045">
        <v>86439632</v>
      </c>
      <c r="C2045" t="s">
        <v>16</v>
      </c>
      <c r="D2045" t="s">
        <v>16</v>
      </c>
      <c r="E2045" t="s">
        <v>16</v>
      </c>
      <c r="F2045" t="s">
        <v>16</v>
      </c>
      <c r="G2045" t="s">
        <v>3929</v>
      </c>
      <c r="H2045">
        <v>1</v>
      </c>
      <c r="I2045" t="s">
        <v>4893</v>
      </c>
    </row>
    <row r="2046" spans="1:9" x14ac:dyDescent="0.25">
      <c r="A2046" t="s">
        <v>8596</v>
      </c>
      <c r="B2046">
        <v>75577000</v>
      </c>
      <c r="C2046" t="s">
        <v>16</v>
      </c>
      <c r="D2046" t="s">
        <v>16</v>
      </c>
      <c r="E2046" t="s">
        <v>16</v>
      </c>
      <c r="F2046" t="s">
        <v>16</v>
      </c>
      <c r="G2046" t="s">
        <v>3759</v>
      </c>
      <c r="H2046">
        <v>1</v>
      </c>
      <c r="I2046" t="s">
        <v>4898</v>
      </c>
    </row>
    <row r="2047" spans="1:9" x14ac:dyDescent="0.25">
      <c r="A2047" t="s">
        <v>8597</v>
      </c>
      <c r="B2047">
        <v>75421677</v>
      </c>
      <c r="C2047" t="s">
        <v>16</v>
      </c>
      <c r="D2047" t="s">
        <v>16</v>
      </c>
      <c r="E2047" t="s">
        <v>16</v>
      </c>
      <c r="F2047" t="s">
        <v>16</v>
      </c>
      <c r="G2047" t="s">
        <v>3368</v>
      </c>
      <c r="H2047">
        <v>1</v>
      </c>
      <c r="I2047" t="s">
        <v>4892</v>
      </c>
    </row>
    <row r="2048" spans="1:9" x14ac:dyDescent="0.25">
      <c r="A2048" t="s">
        <v>8601</v>
      </c>
      <c r="B2048">
        <v>75577000</v>
      </c>
      <c r="C2048" t="s">
        <v>16</v>
      </c>
      <c r="D2048" t="s">
        <v>16</v>
      </c>
      <c r="E2048" t="s">
        <v>16</v>
      </c>
      <c r="F2048" t="s">
        <v>16</v>
      </c>
      <c r="G2048" t="s">
        <v>3759</v>
      </c>
      <c r="H2048">
        <v>1</v>
      </c>
      <c r="I2048" t="s">
        <v>4898</v>
      </c>
    </row>
    <row r="2049" spans="1:9" x14ac:dyDescent="0.25">
      <c r="A2049" t="s">
        <v>12094</v>
      </c>
      <c r="B2049">
        <v>75577000</v>
      </c>
      <c r="C2049" t="s">
        <v>16</v>
      </c>
      <c r="D2049" t="s">
        <v>16</v>
      </c>
      <c r="E2049" t="s">
        <v>16</v>
      </c>
      <c r="F2049" t="s">
        <v>16</v>
      </c>
      <c r="G2049" t="s">
        <v>3759</v>
      </c>
      <c r="H2049">
        <v>1</v>
      </c>
      <c r="I2049" t="s">
        <v>4898</v>
      </c>
    </row>
    <row r="2050" spans="1:9" x14ac:dyDescent="0.25">
      <c r="A2050" t="s">
        <v>12098</v>
      </c>
      <c r="B2050">
        <v>74755755</v>
      </c>
      <c r="C2050" t="s">
        <v>16</v>
      </c>
      <c r="D2050" t="s">
        <v>16</v>
      </c>
      <c r="E2050" t="s">
        <v>16</v>
      </c>
      <c r="F2050" t="s">
        <v>16</v>
      </c>
      <c r="G2050" t="s">
        <v>4786</v>
      </c>
      <c r="H2050">
        <v>1</v>
      </c>
      <c r="I2050" t="s">
        <v>4922</v>
      </c>
    </row>
    <row r="2051" spans="1:9" x14ac:dyDescent="0.25">
      <c r="A2051" t="s">
        <v>12250</v>
      </c>
      <c r="B2051">
        <v>75577000</v>
      </c>
      <c r="C2051" t="s">
        <v>16</v>
      </c>
      <c r="D2051" t="s">
        <v>16</v>
      </c>
      <c r="E2051" t="s">
        <v>16</v>
      </c>
      <c r="F2051" t="s">
        <v>16</v>
      </c>
      <c r="G2051" t="s">
        <v>3759</v>
      </c>
      <c r="H2051">
        <v>1</v>
      </c>
      <c r="I2051" t="s">
        <v>4898</v>
      </c>
    </row>
    <row r="2052" spans="1:9" x14ac:dyDescent="0.25">
      <c r="A2052" t="s">
        <v>12327</v>
      </c>
      <c r="B2052">
        <v>74755755</v>
      </c>
      <c r="C2052" t="s">
        <v>16</v>
      </c>
      <c r="D2052" t="s">
        <v>16</v>
      </c>
      <c r="E2052" t="s">
        <v>16</v>
      </c>
      <c r="F2052" t="s">
        <v>16</v>
      </c>
      <c r="G2052" t="s">
        <v>4786</v>
      </c>
      <c r="H2052">
        <v>1</v>
      </c>
      <c r="I2052" t="s">
        <v>4922</v>
      </c>
    </row>
    <row r="2053" spans="1:9" x14ac:dyDescent="0.25">
      <c r="A2053" t="s">
        <v>12274</v>
      </c>
      <c r="B2053">
        <v>74755755</v>
      </c>
      <c r="C2053" t="s">
        <v>16</v>
      </c>
      <c r="D2053" t="s">
        <v>16</v>
      </c>
      <c r="E2053" t="s">
        <v>16</v>
      </c>
      <c r="F2053" t="s">
        <v>16</v>
      </c>
      <c r="G2053" t="s">
        <v>4786</v>
      </c>
      <c r="H2053">
        <v>1</v>
      </c>
      <c r="I2053" t="s">
        <v>4922</v>
      </c>
    </row>
    <row r="2054" spans="1:9" x14ac:dyDescent="0.25">
      <c r="A2054" t="s">
        <v>12271</v>
      </c>
      <c r="B2054">
        <v>74755755</v>
      </c>
      <c r="C2054" t="s">
        <v>16</v>
      </c>
      <c r="D2054" t="s">
        <v>16</v>
      </c>
      <c r="E2054" t="s">
        <v>16</v>
      </c>
      <c r="F2054" t="s">
        <v>16</v>
      </c>
      <c r="G2054" t="s">
        <v>4786</v>
      </c>
      <c r="H2054">
        <v>1</v>
      </c>
      <c r="I2054" t="s">
        <v>4922</v>
      </c>
    </row>
    <row r="2055" spans="1:9" x14ac:dyDescent="0.25">
      <c r="A2055" t="s">
        <v>11664</v>
      </c>
      <c r="B2055">
        <v>74755755</v>
      </c>
      <c r="C2055" t="s">
        <v>16</v>
      </c>
      <c r="D2055" t="s">
        <v>16</v>
      </c>
      <c r="E2055" t="s">
        <v>16</v>
      </c>
      <c r="F2055" t="s">
        <v>16</v>
      </c>
      <c r="G2055" t="s">
        <v>4786</v>
      </c>
      <c r="H2055">
        <v>1</v>
      </c>
      <c r="I2055" t="s">
        <v>4922</v>
      </c>
    </row>
    <row r="2056" spans="1:9" x14ac:dyDescent="0.25">
      <c r="A2056" t="s">
        <v>11665</v>
      </c>
      <c r="B2056">
        <v>74755755</v>
      </c>
      <c r="C2056" t="s">
        <v>16</v>
      </c>
      <c r="D2056" t="s">
        <v>16</v>
      </c>
      <c r="E2056" t="s">
        <v>16</v>
      </c>
      <c r="F2056" t="s">
        <v>16</v>
      </c>
      <c r="G2056" t="s">
        <v>4786</v>
      </c>
      <c r="H2056">
        <v>1</v>
      </c>
      <c r="I2056" t="s">
        <v>4922</v>
      </c>
    </row>
    <row r="2057" spans="1:9" x14ac:dyDescent="0.25">
      <c r="A2057" t="s">
        <v>11359</v>
      </c>
      <c r="B2057">
        <v>86560200</v>
      </c>
      <c r="C2057" t="s">
        <v>16</v>
      </c>
      <c r="D2057" t="s">
        <v>16</v>
      </c>
      <c r="E2057" t="s">
        <v>16</v>
      </c>
      <c r="F2057" t="s">
        <v>16</v>
      </c>
      <c r="G2057" t="s">
        <v>10432</v>
      </c>
      <c r="H2057">
        <v>1</v>
      </c>
      <c r="I2057" t="s">
        <v>12633</v>
      </c>
    </row>
    <row r="2058" spans="1:9" x14ac:dyDescent="0.25">
      <c r="A2058" t="s">
        <v>10429</v>
      </c>
      <c r="B2058">
        <v>97520944</v>
      </c>
      <c r="C2058" t="s">
        <v>16</v>
      </c>
      <c r="D2058" t="s">
        <v>16</v>
      </c>
      <c r="E2058" t="s">
        <v>16</v>
      </c>
      <c r="F2058" t="s">
        <v>16</v>
      </c>
      <c r="G2058" t="s">
        <v>10430</v>
      </c>
      <c r="H2058">
        <v>1</v>
      </c>
      <c r="I2058" t="s">
        <v>12634</v>
      </c>
    </row>
    <row r="2059" spans="1:9" x14ac:dyDescent="0.25">
      <c r="A2059" t="s">
        <v>8253</v>
      </c>
      <c r="B2059">
        <v>74762273</v>
      </c>
      <c r="C2059" t="s">
        <v>16</v>
      </c>
      <c r="D2059" t="s">
        <v>16</v>
      </c>
      <c r="E2059" t="s">
        <v>16</v>
      </c>
      <c r="F2059" t="s">
        <v>16</v>
      </c>
      <c r="G2059" t="s">
        <v>154</v>
      </c>
      <c r="H2059">
        <v>1</v>
      </c>
      <c r="I2059" t="s">
        <v>4887</v>
      </c>
    </row>
    <row r="2060" spans="1:9" x14ac:dyDescent="0.25">
      <c r="A2060" t="s">
        <v>8269</v>
      </c>
      <c r="B2060">
        <v>70890019</v>
      </c>
      <c r="C2060" t="s">
        <v>16</v>
      </c>
      <c r="D2060" t="s">
        <v>16</v>
      </c>
      <c r="E2060" t="s">
        <v>16</v>
      </c>
      <c r="F2060" t="s">
        <v>16</v>
      </c>
      <c r="G2060" t="s">
        <v>5780</v>
      </c>
      <c r="H2060">
        <v>1</v>
      </c>
      <c r="I2060" t="s">
        <v>5798</v>
      </c>
    </row>
    <row r="2061" spans="1:9" x14ac:dyDescent="0.25">
      <c r="A2061" t="s">
        <v>8304</v>
      </c>
      <c r="B2061">
        <v>97131200</v>
      </c>
      <c r="C2061" t="s">
        <v>16</v>
      </c>
      <c r="D2061" t="s">
        <v>16</v>
      </c>
      <c r="E2061" t="s">
        <v>16</v>
      </c>
      <c r="F2061" t="s">
        <v>16</v>
      </c>
      <c r="G2061" t="s">
        <v>4000</v>
      </c>
      <c r="H2061">
        <v>1</v>
      </c>
      <c r="I2061" t="s">
        <v>7761</v>
      </c>
    </row>
    <row r="2062" spans="1:9" x14ac:dyDescent="0.25">
      <c r="A2062" t="s">
        <v>8071</v>
      </c>
      <c r="B2062">
        <v>70890019</v>
      </c>
      <c r="C2062" t="s">
        <v>16</v>
      </c>
      <c r="D2062" t="s">
        <v>16</v>
      </c>
      <c r="E2062" t="s">
        <v>16</v>
      </c>
      <c r="F2062" t="s">
        <v>16</v>
      </c>
      <c r="G2062" t="s">
        <v>5780</v>
      </c>
      <c r="H2062">
        <v>1</v>
      </c>
      <c r="I2062" t="s">
        <v>5798</v>
      </c>
    </row>
    <row r="2063" spans="1:9" x14ac:dyDescent="0.25">
      <c r="A2063" t="s">
        <v>8347</v>
      </c>
      <c r="B2063">
        <v>70890019</v>
      </c>
      <c r="C2063" t="s">
        <v>16</v>
      </c>
      <c r="D2063" t="s">
        <v>16</v>
      </c>
      <c r="E2063" t="s">
        <v>16</v>
      </c>
      <c r="F2063" t="s">
        <v>16</v>
      </c>
      <c r="G2063" t="s">
        <v>5780</v>
      </c>
      <c r="H2063">
        <v>1</v>
      </c>
      <c r="I2063" t="s">
        <v>5798</v>
      </c>
    </row>
    <row r="2064" spans="1:9" x14ac:dyDescent="0.25">
      <c r="A2064" t="s">
        <v>8348</v>
      </c>
      <c r="B2064">
        <v>70890019</v>
      </c>
      <c r="C2064" t="s">
        <v>16</v>
      </c>
      <c r="D2064" t="s">
        <v>16</v>
      </c>
      <c r="E2064" t="s">
        <v>16</v>
      </c>
      <c r="F2064" t="s">
        <v>16</v>
      </c>
      <c r="G2064" t="s">
        <v>5780</v>
      </c>
      <c r="H2064">
        <v>1</v>
      </c>
      <c r="I2064" t="s">
        <v>5798</v>
      </c>
    </row>
    <row r="2065" spans="1:9" x14ac:dyDescent="0.25">
      <c r="A2065" t="s">
        <v>9342</v>
      </c>
      <c r="B2065">
        <v>74762273</v>
      </c>
      <c r="C2065" t="s">
        <v>16</v>
      </c>
      <c r="D2065" t="s">
        <v>16</v>
      </c>
      <c r="E2065" t="s">
        <v>16</v>
      </c>
      <c r="F2065" t="s">
        <v>16</v>
      </c>
      <c r="G2065" t="s">
        <v>154</v>
      </c>
      <c r="H2065">
        <v>1</v>
      </c>
      <c r="I2065" t="s">
        <v>4887</v>
      </c>
    </row>
    <row r="2066" spans="1:9" x14ac:dyDescent="0.25">
      <c r="A2066" t="s">
        <v>8680</v>
      </c>
      <c r="B2066">
        <v>70108720</v>
      </c>
      <c r="C2066" t="s">
        <v>16</v>
      </c>
      <c r="D2066" t="s">
        <v>16</v>
      </c>
      <c r="E2066" t="s">
        <v>16</v>
      </c>
      <c r="F2066" t="s">
        <v>16</v>
      </c>
      <c r="G2066" t="s">
        <v>8125</v>
      </c>
      <c r="H2066">
        <v>1</v>
      </c>
      <c r="I2066" t="s">
        <v>12575</v>
      </c>
    </row>
    <row r="2067" spans="1:9" x14ac:dyDescent="0.25">
      <c r="A2067" t="s">
        <v>8681</v>
      </c>
      <c r="B2067">
        <v>70108720</v>
      </c>
      <c r="C2067" t="s">
        <v>16</v>
      </c>
      <c r="D2067" t="s">
        <v>16</v>
      </c>
      <c r="E2067" t="s">
        <v>16</v>
      </c>
      <c r="F2067" t="s">
        <v>16</v>
      </c>
      <c r="G2067" t="s">
        <v>8125</v>
      </c>
      <c r="H2067">
        <v>1</v>
      </c>
      <c r="I2067" t="s">
        <v>12575</v>
      </c>
    </row>
    <row r="2068" spans="1:9" x14ac:dyDescent="0.25">
      <c r="A2068" t="s">
        <v>8692</v>
      </c>
      <c r="B2068">
        <v>75763222</v>
      </c>
      <c r="C2068" t="s">
        <v>16</v>
      </c>
      <c r="D2068" t="s">
        <v>16</v>
      </c>
      <c r="E2068" t="s">
        <v>16</v>
      </c>
      <c r="F2068" t="s">
        <v>16</v>
      </c>
      <c r="G2068" t="s">
        <v>4847</v>
      </c>
      <c r="H2068">
        <v>1</v>
      </c>
      <c r="I2068" t="s">
        <v>4921</v>
      </c>
    </row>
    <row r="2069" spans="1:9" x14ac:dyDescent="0.25">
      <c r="A2069" t="s">
        <v>8693</v>
      </c>
      <c r="B2069">
        <v>75763222</v>
      </c>
      <c r="C2069" t="s">
        <v>16</v>
      </c>
      <c r="D2069" t="s">
        <v>16</v>
      </c>
      <c r="E2069" t="s">
        <v>16</v>
      </c>
      <c r="F2069" t="s">
        <v>16</v>
      </c>
      <c r="G2069" t="s">
        <v>4847</v>
      </c>
      <c r="H2069">
        <v>1</v>
      </c>
      <c r="I2069" t="s">
        <v>4921</v>
      </c>
    </row>
    <row r="2070" spans="1:9" x14ac:dyDescent="0.25">
      <c r="A2070" t="s">
        <v>8694</v>
      </c>
      <c r="B2070">
        <v>70108720</v>
      </c>
      <c r="C2070" t="s">
        <v>16</v>
      </c>
      <c r="D2070" t="s">
        <v>16</v>
      </c>
      <c r="E2070" t="s">
        <v>16</v>
      </c>
      <c r="F2070" t="s">
        <v>16</v>
      </c>
      <c r="G2070" t="s">
        <v>8125</v>
      </c>
      <c r="H2070">
        <v>1</v>
      </c>
      <c r="I2070" t="s">
        <v>12575</v>
      </c>
    </row>
    <row r="2071" spans="1:9" x14ac:dyDescent="0.25">
      <c r="A2071" t="s">
        <v>8682</v>
      </c>
      <c r="B2071">
        <v>70108720</v>
      </c>
      <c r="C2071" t="s">
        <v>16</v>
      </c>
      <c r="D2071" t="s">
        <v>16</v>
      </c>
      <c r="E2071" t="s">
        <v>16</v>
      </c>
      <c r="F2071" t="s">
        <v>16</v>
      </c>
      <c r="G2071" t="s">
        <v>8125</v>
      </c>
      <c r="H2071">
        <v>1</v>
      </c>
      <c r="I2071" t="s">
        <v>12575</v>
      </c>
    </row>
    <row r="2072" spans="1:9" x14ac:dyDescent="0.25">
      <c r="A2072" t="s">
        <v>8683</v>
      </c>
      <c r="B2072">
        <v>70108720</v>
      </c>
      <c r="C2072" t="s">
        <v>16</v>
      </c>
      <c r="D2072" t="s">
        <v>16</v>
      </c>
      <c r="E2072" t="s">
        <v>16</v>
      </c>
      <c r="F2072" t="s">
        <v>16</v>
      </c>
      <c r="G2072" t="s">
        <v>8125</v>
      </c>
      <c r="H2072">
        <v>1</v>
      </c>
      <c r="I2072" t="s">
        <v>12575</v>
      </c>
    </row>
    <row r="2073" spans="1:9" x14ac:dyDescent="0.25">
      <c r="A2073" t="s">
        <v>8684</v>
      </c>
      <c r="B2073">
        <v>70108720</v>
      </c>
      <c r="C2073" t="s">
        <v>16</v>
      </c>
      <c r="D2073" t="s">
        <v>16</v>
      </c>
      <c r="E2073" t="s">
        <v>16</v>
      </c>
      <c r="F2073" t="s">
        <v>16</v>
      </c>
      <c r="G2073" t="s">
        <v>8125</v>
      </c>
      <c r="H2073">
        <v>1</v>
      </c>
      <c r="I2073" t="s">
        <v>12575</v>
      </c>
    </row>
    <row r="2074" spans="1:9" x14ac:dyDescent="0.25">
      <c r="A2074" t="s">
        <v>8791</v>
      </c>
      <c r="B2074">
        <v>75763222</v>
      </c>
      <c r="C2074" t="s">
        <v>16</v>
      </c>
      <c r="D2074" t="s">
        <v>16</v>
      </c>
      <c r="E2074" t="s">
        <v>16</v>
      </c>
      <c r="F2074" t="s">
        <v>16</v>
      </c>
      <c r="G2074" t="s">
        <v>4847</v>
      </c>
      <c r="H2074">
        <v>2</v>
      </c>
      <c r="I2074" t="s">
        <v>12608</v>
      </c>
    </row>
    <row r="2075" spans="1:9" x14ac:dyDescent="0.25">
      <c r="A2075" t="s">
        <v>8791</v>
      </c>
      <c r="B2075">
        <v>70108720</v>
      </c>
      <c r="C2075" t="s">
        <v>16</v>
      </c>
      <c r="D2075" t="s">
        <v>16</v>
      </c>
      <c r="E2075" t="s">
        <v>16</v>
      </c>
      <c r="F2075" t="s">
        <v>16</v>
      </c>
      <c r="G2075" t="s">
        <v>8125</v>
      </c>
      <c r="H2075">
        <v>1</v>
      </c>
      <c r="I2075" t="s">
        <v>12575</v>
      </c>
    </row>
    <row r="2076" spans="1:9" x14ac:dyDescent="0.25">
      <c r="A2076" t="s">
        <v>8792</v>
      </c>
      <c r="B2076">
        <v>75763222</v>
      </c>
      <c r="C2076" t="s">
        <v>16</v>
      </c>
      <c r="D2076" t="s">
        <v>16</v>
      </c>
      <c r="E2076" t="s">
        <v>16</v>
      </c>
      <c r="F2076" t="s">
        <v>16</v>
      </c>
      <c r="G2076" t="s">
        <v>4847</v>
      </c>
      <c r="H2076">
        <v>2</v>
      </c>
      <c r="I2076" t="s">
        <v>12608</v>
      </c>
    </row>
    <row r="2077" spans="1:9" x14ac:dyDescent="0.25">
      <c r="A2077" t="s">
        <v>8792</v>
      </c>
      <c r="B2077">
        <v>70108720</v>
      </c>
      <c r="C2077" t="s">
        <v>16</v>
      </c>
      <c r="D2077" t="s">
        <v>16</v>
      </c>
      <c r="E2077" t="s">
        <v>16</v>
      </c>
      <c r="F2077" t="s">
        <v>16</v>
      </c>
      <c r="G2077" t="s">
        <v>8125</v>
      </c>
      <c r="H2077">
        <v>1</v>
      </c>
      <c r="I2077" t="s">
        <v>12575</v>
      </c>
    </row>
    <row r="2078" spans="1:9" x14ac:dyDescent="0.25">
      <c r="A2078" t="s">
        <v>8783</v>
      </c>
      <c r="B2078">
        <v>75763222</v>
      </c>
      <c r="C2078" t="s">
        <v>16</v>
      </c>
      <c r="D2078" t="s">
        <v>16</v>
      </c>
      <c r="E2078" t="s">
        <v>16</v>
      </c>
      <c r="F2078" t="s">
        <v>16</v>
      </c>
      <c r="G2078" t="s">
        <v>4847</v>
      </c>
      <c r="H2078">
        <v>2</v>
      </c>
      <c r="I2078" t="s">
        <v>12608</v>
      </c>
    </row>
    <row r="2079" spans="1:9" x14ac:dyDescent="0.25">
      <c r="A2079" t="s">
        <v>8783</v>
      </c>
      <c r="B2079">
        <v>70108720</v>
      </c>
      <c r="C2079" t="s">
        <v>16</v>
      </c>
      <c r="D2079" t="s">
        <v>16</v>
      </c>
      <c r="E2079" t="s">
        <v>16</v>
      </c>
      <c r="F2079" t="s">
        <v>16</v>
      </c>
      <c r="G2079" t="s">
        <v>8125</v>
      </c>
      <c r="H2079">
        <v>1</v>
      </c>
      <c r="I2079" t="s">
        <v>12575</v>
      </c>
    </row>
    <row r="2080" spans="1:9" x14ac:dyDescent="0.25">
      <c r="A2080" t="s">
        <v>8784</v>
      </c>
      <c r="B2080">
        <v>75763222</v>
      </c>
      <c r="C2080" t="s">
        <v>16</v>
      </c>
      <c r="D2080" t="s">
        <v>16</v>
      </c>
      <c r="E2080" t="s">
        <v>16</v>
      </c>
      <c r="F2080" t="s">
        <v>16</v>
      </c>
      <c r="G2080" t="s">
        <v>4847</v>
      </c>
      <c r="H2080">
        <v>2</v>
      </c>
      <c r="I2080" t="s">
        <v>12608</v>
      </c>
    </row>
    <row r="2081" spans="1:9" x14ac:dyDescent="0.25">
      <c r="A2081" t="s">
        <v>8784</v>
      </c>
      <c r="B2081">
        <v>70108720</v>
      </c>
      <c r="C2081" t="s">
        <v>16</v>
      </c>
      <c r="D2081" t="s">
        <v>16</v>
      </c>
      <c r="E2081" t="s">
        <v>16</v>
      </c>
      <c r="F2081" t="s">
        <v>16</v>
      </c>
      <c r="G2081" t="s">
        <v>8125</v>
      </c>
      <c r="H2081">
        <v>1</v>
      </c>
      <c r="I2081" t="s">
        <v>12575</v>
      </c>
    </row>
    <row r="2082" spans="1:9" x14ac:dyDescent="0.25">
      <c r="A2082" t="s">
        <v>8785</v>
      </c>
      <c r="B2082">
        <v>75763222</v>
      </c>
      <c r="C2082" t="s">
        <v>16</v>
      </c>
      <c r="D2082" t="s">
        <v>16</v>
      </c>
      <c r="E2082" t="s">
        <v>16</v>
      </c>
      <c r="F2082" t="s">
        <v>16</v>
      </c>
      <c r="G2082" t="s">
        <v>4847</v>
      </c>
      <c r="H2082">
        <v>2</v>
      </c>
      <c r="I2082" t="s">
        <v>12608</v>
      </c>
    </row>
    <row r="2083" spans="1:9" x14ac:dyDescent="0.25">
      <c r="A2083" t="s">
        <v>8785</v>
      </c>
      <c r="B2083">
        <v>70108720</v>
      </c>
      <c r="C2083" t="s">
        <v>16</v>
      </c>
      <c r="D2083" t="s">
        <v>16</v>
      </c>
      <c r="E2083" t="s">
        <v>16</v>
      </c>
      <c r="F2083" t="s">
        <v>16</v>
      </c>
      <c r="G2083" t="s">
        <v>8125</v>
      </c>
      <c r="H2083">
        <v>1</v>
      </c>
      <c r="I2083" t="s">
        <v>12575</v>
      </c>
    </row>
    <row r="2084" spans="1:9" x14ac:dyDescent="0.25">
      <c r="A2084" t="s">
        <v>8786</v>
      </c>
      <c r="B2084">
        <v>75763222</v>
      </c>
      <c r="C2084" t="s">
        <v>16</v>
      </c>
      <c r="D2084" t="s">
        <v>16</v>
      </c>
      <c r="E2084" t="s">
        <v>16</v>
      </c>
      <c r="F2084" t="s">
        <v>16</v>
      </c>
      <c r="G2084" t="s">
        <v>4847</v>
      </c>
      <c r="H2084">
        <v>2</v>
      </c>
      <c r="I2084" t="s">
        <v>12608</v>
      </c>
    </row>
    <row r="2085" spans="1:9" x14ac:dyDescent="0.25">
      <c r="A2085" t="s">
        <v>8786</v>
      </c>
      <c r="B2085">
        <v>70108720</v>
      </c>
      <c r="C2085" t="s">
        <v>16</v>
      </c>
      <c r="D2085" t="s">
        <v>16</v>
      </c>
      <c r="E2085" t="s">
        <v>16</v>
      </c>
      <c r="F2085" t="s">
        <v>16</v>
      </c>
      <c r="G2085" t="s">
        <v>8125</v>
      </c>
      <c r="H2085">
        <v>1</v>
      </c>
      <c r="I2085" t="s">
        <v>12575</v>
      </c>
    </row>
    <row r="2086" spans="1:9" x14ac:dyDescent="0.25">
      <c r="A2086" t="s">
        <v>8787</v>
      </c>
      <c r="B2086">
        <v>75763222</v>
      </c>
      <c r="C2086" t="s">
        <v>16</v>
      </c>
      <c r="D2086" t="s">
        <v>16</v>
      </c>
      <c r="E2086" t="s">
        <v>16</v>
      </c>
      <c r="F2086" t="s">
        <v>16</v>
      </c>
      <c r="G2086" t="s">
        <v>4847</v>
      </c>
      <c r="H2086">
        <v>2</v>
      </c>
      <c r="I2086" t="s">
        <v>12608</v>
      </c>
    </row>
    <row r="2087" spans="1:9" x14ac:dyDescent="0.25">
      <c r="A2087" t="s">
        <v>8787</v>
      </c>
      <c r="B2087">
        <v>70108720</v>
      </c>
      <c r="C2087" t="s">
        <v>16</v>
      </c>
      <c r="D2087" t="s">
        <v>16</v>
      </c>
      <c r="E2087" t="s">
        <v>16</v>
      </c>
      <c r="F2087" t="s">
        <v>16</v>
      </c>
      <c r="G2087" t="s">
        <v>8125</v>
      </c>
      <c r="H2087">
        <v>1</v>
      </c>
      <c r="I2087" t="s">
        <v>12575</v>
      </c>
    </row>
    <row r="2088" spans="1:9" x14ac:dyDescent="0.25">
      <c r="A2088" t="s">
        <v>8788</v>
      </c>
      <c r="B2088">
        <v>75763222</v>
      </c>
      <c r="C2088" t="s">
        <v>16</v>
      </c>
      <c r="D2088" t="s">
        <v>16</v>
      </c>
      <c r="E2088" t="s">
        <v>16</v>
      </c>
      <c r="F2088" t="s">
        <v>16</v>
      </c>
      <c r="G2088" t="s">
        <v>4847</v>
      </c>
      <c r="H2088">
        <v>2</v>
      </c>
      <c r="I2088" t="s">
        <v>12608</v>
      </c>
    </row>
    <row r="2089" spans="1:9" x14ac:dyDescent="0.25">
      <c r="A2089" t="s">
        <v>8788</v>
      </c>
      <c r="B2089">
        <v>70108720</v>
      </c>
      <c r="C2089" t="s">
        <v>16</v>
      </c>
      <c r="D2089" t="s">
        <v>16</v>
      </c>
      <c r="E2089" t="s">
        <v>16</v>
      </c>
      <c r="F2089" t="s">
        <v>16</v>
      </c>
      <c r="G2089" t="s">
        <v>8125</v>
      </c>
      <c r="H2089">
        <v>1</v>
      </c>
      <c r="I2089" t="s">
        <v>12575</v>
      </c>
    </row>
    <row r="2090" spans="1:9" x14ac:dyDescent="0.25">
      <c r="A2090" t="s">
        <v>8793</v>
      </c>
      <c r="B2090">
        <v>70108720</v>
      </c>
      <c r="C2090" t="s">
        <v>16</v>
      </c>
      <c r="D2090" t="s">
        <v>16</v>
      </c>
      <c r="E2090" t="s">
        <v>16</v>
      </c>
      <c r="F2090" t="s">
        <v>16</v>
      </c>
      <c r="G2090" t="s">
        <v>8125</v>
      </c>
      <c r="H2090">
        <v>1</v>
      </c>
      <c r="I2090" t="s">
        <v>12575</v>
      </c>
    </row>
    <row r="2091" spans="1:9" x14ac:dyDescent="0.25">
      <c r="A2091" t="s">
        <v>8789</v>
      </c>
      <c r="B2091">
        <v>75763222</v>
      </c>
      <c r="C2091" t="s">
        <v>16</v>
      </c>
      <c r="D2091" t="s">
        <v>16</v>
      </c>
      <c r="E2091" t="s">
        <v>16</v>
      </c>
      <c r="F2091" t="s">
        <v>16</v>
      </c>
      <c r="G2091" t="s">
        <v>4847</v>
      </c>
      <c r="H2091">
        <v>2</v>
      </c>
      <c r="I2091" t="s">
        <v>12608</v>
      </c>
    </row>
    <row r="2092" spans="1:9" x14ac:dyDescent="0.25">
      <c r="A2092" t="s">
        <v>8789</v>
      </c>
      <c r="B2092">
        <v>70108720</v>
      </c>
      <c r="C2092" t="s">
        <v>16</v>
      </c>
      <c r="D2092" t="s">
        <v>16</v>
      </c>
      <c r="E2092" t="s">
        <v>16</v>
      </c>
      <c r="F2092" t="s">
        <v>16</v>
      </c>
      <c r="G2092" t="s">
        <v>8125</v>
      </c>
      <c r="H2092">
        <v>1</v>
      </c>
      <c r="I2092" t="s">
        <v>12575</v>
      </c>
    </row>
    <row r="2093" spans="1:9" x14ac:dyDescent="0.25">
      <c r="A2093" t="s">
        <v>8790</v>
      </c>
      <c r="B2093">
        <v>75763222</v>
      </c>
      <c r="C2093" t="s">
        <v>16</v>
      </c>
      <c r="D2093" t="s">
        <v>16</v>
      </c>
      <c r="E2093" t="s">
        <v>16</v>
      </c>
      <c r="F2093" t="s">
        <v>16</v>
      </c>
      <c r="G2093" t="s">
        <v>4847</v>
      </c>
      <c r="H2093">
        <v>2</v>
      </c>
      <c r="I2093" t="s">
        <v>12608</v>
      </c>
    </row>
    <row r="2094" spans="1:9" x14ac:dyDescent="0.25">
      <c r="A2094" t="s">
        <v>8790</v>
      </c>
      <c r="B2094">
        <v>70108720</v>
      </c>
      <c r="C2094" t="s">
        <v>16</v>
      </c>
      <c r="D2094" t="s">
        <v>16</v>
      </c>
      <c r="E2094" t="s">
        <v>16</v>
      </c>
      <c r="F2094" t="s">
        <v>16</v>
      </c>
      <c r="G2094" t="s">
        <v>8125</v>
      </c>
      <c r="H2094">
        <v>1</v>
      </c>
      <c r="I2094" t="s">
        <v>12575</v>
      </c>
    </row>
    <row r="2095" spans="1:9" x14ac:dyDescent="0.25">
      <c r="A2095" t="s">
        <v>8794</v>
      </c>
      <c r="B2095">
        <v>75763222</v>
      </c>
      <c r="C2095" t="s">
        <v>16</v>
      </c>
      <c r="D2095" t="s">
        <v>16</v>
      </c>
      <c r="E2095" t="s">
        <v>16</v>
      </c>
      <c r="F2095" t="s">
        <v>16</v>
      </c>
      <c r="G2095" t="s">
        <v>4847</v>
      </c>
      <c r="H2095">
        <v>2</v>
      </c>
      <c r="I2095" t="s">
        <v>12608</v>
      </c>
    </row>
    <row r="2096" spans="1:9" x14ac:dyDescent="0.25">
      <c r="A2096" t="s">
        <v>8794</v>
      </c>
      <c r="B2096">
        <v>70108720</v>
      </c>
      <c r="C2096" t="s">
        <v>16</v>
      </c>
      <c r="D2096" t="s">
        <v>16</v>
      </c>
      <c r="E2096" t="s">
        <v>16</v>
      </c>
      <c r="F2096" t="s">
        <v>16</v>
      </c>
      <c r="G2096" t="s">
        <v>8125</v>
      </c>
      <c r="H2096">
        <v>1</v>
      </c>
      <c r="I2096" t="s">
        <v>12575</v>
      </c>
    </row>
    <row r="2097" spans="1:9" x14ac:dyDescent="0.25">
      <c r="A2097" t="s">
        <v>11858</v>
      </c>
      <c r="B2097">
        <v>75577000</v>
      </c>
      <c r="C2097" t="s">
        <v>16</v>
      </c>
      <c r="D2097" t="s">
        <v>16</v>
      </c>
      <c r="E2097" t="s">
        <v>16</v>
      </c>
      <c r="F2097" t="s">
        <v>16</v>
      </c>
      <c r="G2097" t="s">
        <v>3759</v>
      </c>
      <c r="H2097">
        <v>2</v>
      </c>
      <c r="I2097" t="s">
        <v>15593</v>
      </c>
    </row>
    <row r="2098" spans="1:9" x14ac:dyDescent="0.25">
      <c r="A2098" t="s">
        <v>11858</v>
      </c>
      <c r="B2098">
        <v>75624950</v>
      </c>
      <c r="C2098" t="s">
        <v>16</v>
      </c>
      <c r="D2098" t="s">
        <v>16</v>
      </c>
      <c r="E2098" t="s">
        <v>16</v>
      </c>
      <c r="F2098" t="s">
        <v>16</v>
      </c>
      <c r="G2098" t="s">
        <v>13948</v>
      </c>
      <c r="H2098">
        <v>1</v>
      </c>
      <c r="I2098" t="s">
        <v>15585</v>
      </c>
    </row>
    <row r="2099" spans="1:9" x14ac:dyDescent="0.25">
      <c r="A2099" t="s">
        <v>11253</v>
      </c>
      <c r="B2099">
        <v>75624950</v>
      </c>
      <c r="C2099" t="s">
        <v>16</v>
      </c>
      <c r="D2099" t="s">
        <v>16</v>
      </c>
      <c r="E2099" t="s">
        <v>16</v>
      </c>
      <c r="F2099" t="s">
        <v>16</v>
      </c>
      <c r="G2099" t="s">
        <v>13948</v>
      </c>
      <c r="H2099">
        <v>1</v>
      </c>
      <c r="I2099" t="s">
        <v>15585</v>
      </c>
    </row>
    <row r="2100" spans="1:9" x14ac:dyDescent="0.25">
      <c r="A2100" t="s">
        <v>40832</v>
      </c>
      <c r="B2100">
        <v>75763222</v>
      </c>
      <c r="C2100" t="s">
        <v>16</v>
      </c>
      <c r="D2100" t="s">
        <v>16</v>
      </c>
      <c r="E2100" t="s">
        <v>16</v>
      </c>
      <c r="F2100" t="s">
        <v>16</v>
      </c>
      <c r="G2100" t="s">
        <v>4847</v>
      </c>
      <c r="H2100">
        <v>2</v>
      </c>
      <c r="I2100" t="s">
        <v>12608</v>
      </c>
    </row>
    <row r="2101" spans="1:9" x14ac:dyDescent="0.25">
      <c r="A2101" t="s">
        <v>40832</v>
      </c>
      <c r="B2101">
        <v>70108720</v>
      </c>
      <c r="C2101" t="s">
        <v>16</v>
      </c>
      <c r="D2101" t="s">
        <v>16</v>
      </c>
      <c r="E2101" t="s">
        <v>16</v>
      </c>
      <c r="F2101" t="s">
        <v>16</v>
      </c>
      <c r="G2101" t="s">
        <v>8125</v>
      </c>
      <c r="H2101">
        <v>1</v>
      </c>
      <c r="I2101" t="s">
        <v>12575</v>
      </c>
    </row>
    <row r="2102" spans="1:9" x14ac:dyDescent="0.25">
      <c r="A2102" t="s">
        <v>8872</v>
      </c>
      <c r="B2102">
        <v>70108720</v>
      </c>
      <c r="C2102" t="s">
        <v>16</v>
      </c>
      <c r="D2102" t="s">
        <v>16</v>
      </c>
      <c r="E2102" t="s">
        <v>16</v>
      </c>
      <c r="F2102" t="s">
        <v>16</v>
      </c>
      <c r="G2102" t="s">
        <v>8125</v>
      </c>
      <c r="H2102">
        <v>1</v>
      </c>
      <c r="I2102" t="s">
        <v>12575</v>
      </c>
    </row>
    <row r="2103" spans="1:9" x14ac:dyDescent="0.25">
      <c r="A2103" t="s">
        <v>8873</v>
      </c>
      <c r="B2103">
        <v>75763222</v>
      </c>
      <c r="C2103" t="s">
        <v>16</v>
      </c>
      <c r="D2103" t="s">
        <v>16</v>
      </c>
      <c r="E2103" t="s">
        <v>16</v>
      </c>
      <c r="F2103" t="s">
        <v>16</v>
      </c>
      <c r="G2103" t="s">
        <v>4847</v>
      </c>
      <c r="H2103">
        <v>1</v>
      </c>
      <c r="I2103" t="s">
        <v>4921</v>
      </c>
    </row>
    <row r="2104" spans="1:9" x14ac:dyDescent="0.25">
      <c r="A2104" t="s">
        <v>8874</v>
      </c>
      <c r="B2104">
        <v>75763222</v>
      </c>
      <c r="C2104" t="s">
        <v>16</v>
      </c>
      <c r="D2104" t="s">
        <v>16</v>
      </c>
      <c r="E2104" t="s">
        <v>16</v>
      </c>
      <c r="F2104" t="s">
        <v>16</v>
      </c>
      <c r="G2104" t="s">
        <v>4847</v>
      </c>
      <c r="H2104">
        <v>1</v>
      </c>
      <c r="I2104" t="s">
        <v>4921</v>
      </c>
    </row>
    <row r="2105" spans="1:9" x14ac:dyDescent="0.25">
      <c r="A2105" t="s">
        <v>8922</v>
      </c>
      <c r="B2105">
        <v>75763222</v>
      </c>
      <c r="C2105" t="s">
        <v>16</v>
      </c>
      <c r="D2105" t="s">
        <v>16</v>
      </c>
      <c r="E2105" t="s">
        <v>16</v>
      </c>
      <c r="F2105" t="s">
        <v>16</v>
      </c>
      <c r="G2105" t="s">
        <v>4847</v>
      </c>
      <c r="H2105">
        <v>2</v>
      </c>
      <c r="I2105" t="s">
        <v>12608</v>
      </c>
    </row>
    <row r="2106" spans="1:9" x14ac:dyDescent="0.25">
      <c r="A2106" t="s">
        <v>8922</v>
      </c>
      <c r="B2106">
        <v>70108720</v>
      </c>
      <c r="C2106" t="s">
        <v>16</v>
      </c>
      <c r="D2106" t="s">
        <v>16</v>
      </c>
      <c r="E2106" t="s">
        <v>16</v>
      </c>
      <c r="F2106" t="s">
        <v>16</v>
      </c>
      <c r="G2106" t="s">
        <v>8125</v>
      </c>
      <c r="H2106">
        <v>1</v>
      </c>
      <c r="I2106" t="s">
        <v>12575</v>
      </c>
    </row>
    <row r="2107" spans="1:9" x14ac:dyDescent="0.25">
      <c r="A2107" t="s">
        <v>8923</v>
      </c>
      <c r="B2107">
        <v>75763222</v>
      </c>
      <c r="C2107" t="s">
        <v>16</v>
      </c>
      <c r="D2107" t="s">
        <v>16</v>
      </c>
      <c r="E2107" t="s">
        <v>16</v>
      </c>
      <c r="F2107" t="s">
        <v>16</v>
      </c>
      <c r="G2107" t="s">
        <v>4847</v>
      </c>
      <c r="H2107">
        <v>2</v>
      </c>
      <c r="I2107" t="s">
        <v>12608</v>
      </c>
    </row>
    <row r="2108" spans="1:9" x14ac:dyDescent="0.25">
      <c r="A2108" t="s">
        <v>8923</v>
      </c>
      <c r="B2108">
        <v>70108720</v>
      </c>
      <c r="C2108" t="s">
        <v>16</v>
      </c>
      <c r="D2108" t="s">
        <v>16</v>
      </c>
      <c r="E2108" t="s">
        <v>16</v>
      </c>
      <c r="F2108" t="s">
        <v>16</v>
      </c>
      <c r="G2108" t="s">
        <v>8125</v>
      </c>
      <c r="H2108">
        <v>1</v>
      </c>
      <c r="I2108" t="s">
        <v>12575</v>
      </c>
    </row>
    <row r="2109" spans="1:9" x14ac:dyDescent="0.25">
      <c r="A2109" t="s">
        <v>8924</v>
      </c>
      <c r="B2109">
        <v>75763222</v>
      </c>
      <c r="C2109" t="s">
        <v>16</v>
      </c>
      <c r="D2109" t="s">
        <v>16</v>
      </c>
      <c r="E2109" t="s">
        <v>16</v>
      </c>
      <c r="F2109" t="s">
        <v>16</v>
      </c>
      <c r="G2109" t="s">
        <v>4847</v>
      </c>
      <c r="H2109">
        <v>2</v>
      </c>
      <c r="I2109" t="s">
        <v>12608</v>
      </c>
    </row>
    <row r="2110" spans="1:9" x14ac:dyDescent="0.25">
      <c r="A2110" t="s">
        <v>8924</v>
      </c>
      <c r="B2110">
        <v>70108720</v>
      </c>
      <c r="C2110" t="s">
        <v>16</v>
      </c>
      <c r="D2110" t="s">
        <v>16</v>
      </c>
      <c r="E2110" t="s">
        <v>16</v>
      </c>
      <c r="F2110" t="s">
        <v>16</v>
      </c>
      <c r="G2110" t="s">
        <v>8125</v>
      </c>
      <c r="H2110">
        <v>1</v>
      </c>
      <c r="I2110" t="s">
        <v>12575</v>
      </c>
    </row>
    <row r="2111" spans="1:9" x14ac:dyDescent="0.25">
      <c r="A2111" t="s">
        <v>10978</v>
      </c>
      <c r="B2111">
        <v>75763222</v>
      </c>
      <c r="C2111" t="s">
        <v>16</v>
      </c>
      <c r="D2111" t="s">
        <v>16</v>
      </c>
      <c r="E2111" t="s">
        <v>16</v>
      </c>
      <c r="F2111" t="s">
        <v>16</v>
      </c>
      <c r="G2111" t="s">
        <v>4847</v>
      </c>
      <c r="H2111">
        <v>1</v>
      </c>
      <c r="I2111" t="s">
        <v>4921</v>
      </c>
    </row>
    <row r="2112" spans="1:9" x14ac:dyDescent="0.25">
      <c r="A2112" t="s">
        <v>10624</v>
      </c>
      <c r="B2112">
        <v>75577000</v>
      </c>
      <c r="C2112" t="s">
        <v>16</v>
      </c>
      <c r="D2112" t="s">
        <v>16</v>
      </c>
      <c r="E2112" t="s">
        <v>16</v>
      </c>
      <c r="F2112" t="s">
        <v>16</v>
      </c>
      <c r="G2112" t="s">
        <v>3759</v>
      </c>
      <c r="H2112">
        <v>1</v>
      </c>
      <c r="I2112" t="s">
        <v>4898</v>
      </c>
    </row>
    <row r="2113" spans="1:9" x14ac:dyDescent="0.25">
      <c r="A2113" t="s">
        <v>11197</v>
      </c>
      <c r="B2113">
        <v>75763222</v>
      </c>
      <c r="C2113" t="s">
        <v>16</v>
      </c>
      <c r="D2113" t="s">
        <v>16</v>
      </c>
      <c r="E2113" t="s">
        <v>16</v>
      </c>
      <c r="F2113" t="s">
        <v>16</v>
      </c>
      <c r="G2113" t="s">
        <v>4847</v>
      </c>
      <c r="H2113">
        <v>1</v>
      </c>
      <c r="I2113" t="s">
        <v>4921</v>
      </c>
    </row>
    <row r="2114" spans="1:9" x14ac:dyDescent="0.25">
      <c r="A2114" t="s">
        <v>11193</v>
      </c>
      <c r="B2114">
        <v>75624950</v>
      </c>
      <c r="C2114" t="s">
        <v>16</v>
      </c>
      <c r="D2114" t="s">
        <v>16</v>
      </c>
      <c r="E2114" t="s">
        <v>16</v>
      </c>
      <c r="F2114" t="s">
        <v>16</v>
      </c>
      <c r="G2114" t="s">
        <v>13948</v>
      </c>
      <c r="H2114">
        <v>1</v>
      </c>
      <c r="I2114" t="s">
        <v>15585</v>
      </c>
    </row>
    <row r="2115" spans="1:9" x14ac:dyDescent="0.25">
      <c r="A2115" t="s">
        <v>11194</v>
      </c>
      <c r="B2115">
        <v>75763222</v>
      </c>
      <c r="C2115" t="s">
        <v>16</v>
      </c>
      <c r="D2115" t="s">
        <v>16</v>
      </c>
      <c r="E2115" t="s">
        <v>16</v>
      </c>
      <c r="F2115" t="s">
        <v>16</v>
      </c>
      <c r="G2115" t="s">
        <v>4847</v>
      </c>
      <c r="H2115">
        <v>1</v>
      </c>
      <c r="I2115" t="s">
        <v>4921</v>
      </c>
    </row>
    <row r="2116" spans="1:9" x14ac:dyDescent="0.25">
      <c r="A2116" t="s">
        <v>10626</v>
      </c>
      <c r="B2116">
        <v>75577000</v>
      </c>
      <c r="C2116" t="s">
        <v>16</v>
      </c>
      <c r="D2116" t="s">
        <v>16</v>
      </c>
      <c r="E2116" t="s">
        <v>16</v>
      </c>
      <c r="F2116" t="s">
        <v>16</v>
      </c>
      <c r="G2116" t="s">
        <v>3759</v>
      </c>
      <c r="H2116">
        <v>1</v>
      </c>
      <c r="I2116" t="s">
        <v>4898</v>
      </c>
    </row>
    <row r="2117" spans="1:9" x14ac:dyDescent="0.25">
      <c r="A2117" t="s">
        <v>10783</v>
      </c>
      <c r="B2117">
        <v>75577000</v>
      </c>
      <c r="C2117" t="s">
        <v>16</v>
      </c>
      <c r="D2117" t="s">
        <v>16</v>
      </c>
      <c r="E2117" t="s">
        <v>16</v>
      </c>
      <c r="F2117" t="s">
        <v>16</v>
      </c>
      <c r="G2117" t="s">
        <v>3759</v>
      </c>
      <c r="H2117">
        <v>2</v>
      </c>
      <c r="I2117" t="s">
        <v>15593</v>
      </c>
    </row>
    <row r="2118" spans="1:9" x14ac:dyDescent="0.25">
      <c r="A2118" t="s">
        <v>10783</v>
      </c>
      <c r="B2118">
        <v>75624950</v>
      </c>
      <c r="C2118" t="s">
        <v>16</v>
      </c>
      <c r="D2118" t="s">
        <v>16</v>
      </c>
      <c r="E2118" t="s">
        <v>16</v>
      </c>
      <c r="F2118" t="s">
        <v>16</v>
      </c>
      <c r="G2118" t="s">
        <v>13948</v>
      </c>
      <c r="H2118">
        <v>1</v>
      </c>
      <c r="I2118" t="s">
        <v>15585</v>
      </c>
    </row>
    <row r="2119" spans="1:9" x14ac:dyDescent="0.25">
      <c r="A2119" t="s">
        <v>11634</v>
      </c>
      <c r="B2119">
        <v>75577000</v>
      </c>
      <c r="C2119" t="s">
        <v>16</v>
      </c>
      <c r="D2119" t="s">
        <v>16</v>
      </c>
      <c r="E2119" t="s">
        <v>16</v>
      </c>
      <c r="F2119" t="s">
        <v>16</v>
      </c>
      <c r="G2119" t="s">
        <v>3759</v>
      </c>
      <c r="H2119">
        <v>2</v>
      </c>
      <c r="I2119" t="s">
        <v>15593</v>
      </c>
    </row>
    <row r="2120" spans="1:9" x14ac:dyDescent="0.25">
      <c r="A2120" t="s">
        <v>11634</v>
      </c>
      <c r="B2120">
        <v>75624950</v>
      </c>
      <c r="C2120" t="s">
        <v>16</v>
      </c>
      <c r="D2120" t="s">
        <v>16</v>
      </c>
      <c r="E2120" t="s">
        <v>16</v>
      </c>
      <c r="F2120" t="s">
        <v>16</v>
      </c>
      <c r="G2120" t="s">
        <v>13948</v>
      </c>
      <c r="H2120">
        <v>1</v>
      </c>
      <c r="I2120" t="s">
        <v>15585</v>
      </c>
    </row>
    <row r="2121" spans="1:9" x14ac:dyDescent="0.25">
      <c r="A2121" t="s">
        <v>12134</v>
      </c>
      <c r="B2121">
        <v>75763222</v>
      </c>
      <c r="C2121" t="s">
        <v>16</v>
      </c>
      <c r="D2121" t="s">
        <v>16</v>
      </c>
      <c r="E2121" t="s">
        <v>16</v>
      </c>
      <c r="F2121" t="s">
        <v>16</v>
      </c>
      <c r="G2121" t="s">
        <v>4847</v>
      </c>
      <c r="H2121">
        <v>1</v>
      </c>
      <c r="I2121" t="s">
        <v>4921</v>
      </c>
    </row>
    <row r="2122" spans="1:9" x14ac:dyDescent="0.25">
      <c r="A2122" t="s">
        <v>12132</v>
      </c>
      <c r="B2122">
        <v>75763222</v>
      </c>
      <c r="C2122" t="s">
        <v>16</v>
      </c>
      <c r="D2122" t="s">
        <v>16</v>
      </c>
      <c r="E2122" t="s">
        <v>16</v>
      </c>
      <c r="F2122" t="s">
        <v>16</v>
      </c>
      <c r="G2122" t="s">
        <v>4847</v>
      </c>
      <c r="H2122">
        <v>1</v>
      </c>
      <c r="I2122" t="s">
        <v>4921</v>
      </c>
    </row>
    <row r="2123" spans="1:9" x14ac:dyDescent="0.25">
      <c r="A2123" t="s">
        <v>12137</v>
      </c>
      <c r="B2123">
        <v>75763222</v>
      </c>
      <c r="C2123" t="s">
        <v>16</v>
      </c>
      <c r="D2123" t="s">
        <v>16</v>
      </c>
      <c r="E2123" t="s">
        <v>16</v>
      </c>
      <c r="F2123" t="s">
        <v>16</v>
      </c>
      <c r="G2123" t="s">
        <v>4847</v>
      </c>
      <c r="H2123">
        <v>1</v>
      </c>
      <c r="I2123" t="s">
        <v>4921</v>
      </c>
    </row>
    <row r="2124" spans="1:9" x14ac:dyDescent="0.25">
      <c r="A2124" t="s">
        <v>12128</v>
      </c>
      <c r="B2124">
        <v>75577000</v>
      </c>
      <c r="C2124" t="s">
        <v>16</v>
      </c>
      <c r="D2124" t="s">
        <v>16</v>
      </c>
      <c r="E2124" t="s">
        <v>16</v>
      </c>
      <c r="F2124" t="s">
        <v>16</v>
      </c>
      <c r="G2124" t="s">
        <v>3759</v>
      </c>
      <c r="H2124">
        <v>1</v>
      </c>
      <c r="I2124" t="s">
        <v>4898</v>
      </c>
    </row>
    <row r="2125" spans="1:9" x14ac:dyDescent="0.25">
      <c r="A2125" t="s">
        <v>10306</v>
      </c>
      <c r="B2125">
        <v>75763222</v>
      </c>
      <c r="C2125" t="s">
        <v>16</v>
      </c>
      <c r="D2125" t="s">
        <v>16</v>
      </c>
      <c r="E2125" t="s">
        <v>16</v>
      </c>
      <c r="F2125" t="s">
        <v>16</v>
      </c>
      <c r="G2125" t="s">
        <v>4847</v>
      </c>
      <c r="H2125">
        <v>2</v>
      </c>
      <c r="I2125" t="s">
        <v>12608</v>
      </c>
    </row>
    <row r="2126" spans="1:9" x14ac:dyDescent="0.25">
      <c r="A2126" t="s">
        <v>10306</v>
      </c>
      <c r="B2126">
        <v>70108720</v>
      </c>
      <c r="C2126" t="s">
        <v>16</v>
      </c>
      <c r="D2126" t="s">
        <v>16</v>
      </c>
      <c r="E2126" t="s">
        <v>16</v>
      </c>
      <c r="F2126" t="s">
        <v>16</v>
      </c>
      <c r="G2126" t="s">
        <v>8125</v>
      </c>
      <c r="H2126">
        <v>1</v>
      </c>
      <c r="I2126" t="s">
        <v>12575</v>
      </c>
    </row>
    <row r="2127" spans="1:9" x14ac:dyDescent="0.25">
      <c r="A2127" t="s">
        <v>12150</v>
      </c>
      <c r="B2127">
        <v>75763222</v>
      </c>
      <c r="C2127" t="s">
        <v>16</v>
      </c>
      <c r="D2127" t="s">
        <v>16</v>
      </c>
      <c r="E2127" t="s">
        <v>16</v>
      </c>
      <c r="F2127" t="s">
        <v>16</v>
      </c>
      <c r="G2127" t="s">
        <v>4847</v>
      </c>
      <c r="H2127">
        <v>2</v>
      </c>
      <c r="I2127" t="s">
        <v>12608</v>
      </c>
    </row>
    <row r="2128" spans="1:9" x14ac:dyDescent="0.25">
      <c r="A2128" t="s">
        <v>12150</v>
      </c>
      <c r="B2128">
        <v>70108720</v>
      </c>
      <c r="C2128" t="s">
        <v>16</v>
      </c>
      <c r="D2128" t="s">
        <v>16</v>
      </c>
      <c r="E2128" t="s">
        <v>16</v>
      </c>
      <c r="F2128" t="s">
        <v>16</v>
      </c>
      <c r="G2128" t="s">
        <v>8125</v>
      </c>
      <c r="H2128">
        <v>1</v>
      </c>
      <c r="I2128" t="s">
        <v>12575</v>
      </c>
    </row>
    <row r="2129" spans="1:9" x14ac:dyDescent="0.25">
      <c r="A2129" t="s">
        <v>12151</v>
      </c>
      <c r="B2129">
        <v>75763222</v>
      </c>
      <c r="C2129" t="s">
        <v>16</v>
      </c>
      <c r="D2129" t="s">
        <v>16</v>
      </c>
      <c r="E2129" t="s">
        <v>16</v>
      </c>
      <c r="F2129" t="s">
        <v>16</v>
      </c>
      <c r="G2129" t="s">
        <v>4847</v>
      </c>
      <c r="H2129">
        <v>2</v>
      </c>
      <c r="I2129" t="s">
        <v>12608</v>
      </c>
    </row>
    <row r="2130" spans="1:9" x14ac:dyDescent="0.25">
      <c r="A2130" t="s">
        <v>12151</v>
      </c>
      <c r="B2130">
        <v>70108720</v>
      </c>
      <c r="C2130" t="s">
        <v>16</v>
      </c>
      <c r="D2130" t="s">
        <v>16</v>
      </c>
      <c r="E2130" t="s">
        <v>16</v>
      </c>
      <c r="F2130" t="s">
        <v>16</v>
      </c>
      <c r="G2130" t="s">
        <v>8125</v>
      </c>
      <c r="H2130">
        <v>1</v>
      </c>
      <c r="I2130" t="s">
        <v>12575</v>
      </c>
    </row>
    <row r="2131" spans="1:9" x14ac:dyDescent="0.25">
      <c r="A2131" t="s">
        <v>12152</v>
      </c>
      <c r="B2131">
        <v>75763222</v>
      </c>
      <c r="C2131" t="s">
        <v>16</v>
      </c>
      <c r="D2131" t="s">
        <v>16</v>
      </c>
      <c r="E2131" t="s">
        <v>16</v>
      </c>
      <c r="F2131" t="s">
        <v>16</v>
      </c>
      <c r="G2131" t="s">
        <v>4847</v>
      </c>
      <c r="H2131">
        <v>2</v>
      </c>
      <c r="I2131" t="s">
        <v>12608</v>
      </c>
    </row>
    <row r="2132" spans="1:9" x14ac:dyDescent="0.25">
      <c r="A2132" t="s">
        <v>12152</v>
      </c>
      <c r="B2132">
        <v>70108720</v>
      </c>
      <c r="C2132" t="s">
        <v>16</v>
      </c>
      <c r="D2132" t="s">
        <v>16</v>
      </c>
      <c r="E2132" t="s">
        <v>16</v>
      </c>
      <c r="F2132" t="s">
        <v>16</v>
      </c>
      <c r="G2132" t="s">
        <v>8125</v>
      </c>
      <c r="H2132">
        <v>1</v>
      </c>
      <c r="I2132" t="s">
        <v>12575</v>
      </c>
    </row>
    <row r="2133" spans="1:9" x14ac:dyDescent="0.25">
      <c r="A2133" t="s">
        <v>11772</v>
      </c>
      <c r="B2133">
        <v>75763222</v>
      </c>
      <c r="C2133" t="s">
        <v>16</v>
      </c>
      <c r="D2133" t="s">
        <v>16</v>
      </c>
      <c r="E2133" t="s">
        <v>16</v>
      </c>
      <c r="F2133" t="s">
        <v>16</v>
      </c>
      <c r="G2133" t="s">
        <v>4847</v>
      </c>
      <c r="H2133">
        <v>2</v>
      </c>
      <c r="I2133" t="s">
        <v>12608</v>
      </c>
    </row>
    <row r="2134" spans="1:9" x14ac:dyDescent="0.25">
      <c r="A2134" t="s">
        <v>11772</v>
      </c>
      <c r="B2134">
        <v>70108720</v>
      </c>
      <c r="C2134" t="s">
        <v>16</v>
      </c>
      <c r="D2134" t="s">
        <v>16</v>
      </c>
      <c r="E2134" t="s">
        <v>16</v>
      </c>
      <c r="F2134" t="s">
        <v>16</v>
      </c>
      <c r="G2134" t="s">
        <v>8125</v>
      </c>
      <c r="H2134">
        <v>1</v>
      </c>
      <c r="I2134" t="s">
        <v>12575</v>
      </c>
    </row>
    <row r="2135" spans="1:9" x14ac:dyDescent="0.25">
      <c r="A2135" t="s">
        <v>10919</v>
      </c>
      <c r="B2135">
        <v>75763222</v>
      </c>
      <c r="C2135" t="s">
        <v>16</v>
      </c>
      <c r="D2135" t="s">
        <v>16</v>
      </c>
      <c r="E2135" t="s">
        <v>16</v>
      </c>
      <c r="F2135" t="s">
        <v>16</v>
      </c>
      <c r="G2135" t="s">
        <v>4847</v>
      </c>
      <c r="H2135">
        <v>1</v>
      </c>
      <c r="I2135" t="s">
        <v>4921</v>
      </c>
    </row>
    <row r="2136" spans="1:9" x14ac:dyDescent="0.25">
      <c r="A2136" t="s">
        <v>10920</v>
      </c>
      <c r="B2136">
        <v>75577000</v>
      </c>
      <c r="C2136" t="s">
        <v>16</v>
      </c>
      <c r="D2136" t="s">
        <v>16</v>
      </c>
      <c r="E2136" t="s">
        <v>16</v>
      </c>
      <c r="F2136" t="s">
        <v>16</v>
      </c>
      <c r="G2136" t="s">
        <v>3759</v>
      </c>
      <c r="H2136">
        <v>1</v>
      </c>
      <c r="I2136" t="s">
        <v>4898</v>
      </c>
    </row>
    <row r="2137" spans="1:9" x14ac:dyDescent="0.25">
      <c r="A2137" t="s">
        <v>10922</v>
      </c>
      <c r="B2137">
        <v>75763222</v>
      </c>
      <c r="C2137" t="s">
        <v>16</v>
      </c>
      <c r="D2137" t="s">
        <v>16</v>
      </c>
      <c r="E2137" t="s">
        <v>16</v>
      </c>
      <c r="F2137" t="s">
        <v>16</v>
      </c>
      <c r="G2137" t="s">
        <v>4847</v>
      </c>
      <c r="H2137">
        <v>1</v>
      </c>
      <c r="I2137" t="s">
        <v>4921</v>
      </c>
    </row>
    <row r="2138" spans="1:9" x14ac:dyDescent="0.25">
      <c r="A2138" t="s">
        <v>10925</v>
      </c>
      <c r="B2138">
        <v>75763222</v>
      </c>
      <c r="C2138" t="s">
        <v>16</v>
      </c>
      <c r="D2138" t="s">
        <v>16</v>
      </c>
      <c r="E2138" t="s">
        <v>16</v>
      </c>
      <c r="F2138" t="s">
        <v>16</v>
      </c>
      <c r="G2138" t="s">
        <v>4847</v>
      </c>
      <c r="H2138">
        <v>1</v>
      </c>
      <c r="I2138" t="s">
        <v>4921</v>
      </c>
    </row>
    <row r="2139" spans="1:9" x14ac:dyDescent="0.25">
      <c r="A2139" t="s">
        <v>10373</v>
      </c>
      <c r="B2139">
        <v>75763222</v>
      </c>
      <c r="C2139" t="s">
        <v>16</v>
      </c>
      <c r="D2139" t="s">
        <v>16</v>
      </c>
      <c r="E2139" t="s">
        <v>16</v>
      </c>
      <c r="F2139" t="s">
        <v>16</v>
      </c>
      <c r="G2139" t="s">
        <v>4847</v>
      </c>
      <c r="H2139">
        <v>1</v>
      </c>
      <c r="I2139" t="s">
        <v>4921</v>
      </c>
    </row>
    <row r="2140" spans="1:9" x14ac:dyDescent="0.25">
      <c r="A2140" t="s">
        <v>10374</v>
      </c>
      <c r="B2140">
        <v>75763222</v>
      </c>
      <c r="C2140" t="s">
        <v>16</v>
      </c>
      <c r="D2140" t="s">
        <v>16</v>
      </c>
      <c r="E2140" t="s">
        <v>16</v>
      </c>
      <c r="F2140" t="s">
        <v>16</v>
      </c>
      <c r="G2140" t="s">
        <v>4847</v>
      </c>
      <c r="H2140">
        <v>1</v>
      </c>
      <c r="I2140" t="s">
        <v>4921</v>
      </c>
    </row>
    <row r="2141" spans="1:9" x14ac:dyDescent="0.25">
      <c r="A2141" t="s">
        <v>10375</v>
      </c>
      <c r="B2141">
        <v>75763222</v>
      </c>
      <c r="C2141" t="s">
        <v>16</v>
      </c>
      <c r="D2141" t="s">
        <v>16</v>
      </c>
      <c r="E2141" t="s">
        <v>16</v>
      </c>
      <c r="F2141" t="s">
        <v>16</v>
      </c>
      <c r="G2141" t="s">
        <v>4847</v>
      </c>
      <c r="H2141">
        <v>1</v>
      </c>
      <c r="I2141" t="s">
        <v>4921</v>
      </c>
    </row>
    <row r="2142" spans="1:9" x14ac:dyDescent="0.25">
      <c r="A2142" t="s">
        <v>10928</v>
      </c>
      <c r="B2142">
        <v>75763222</v>
      </c>
      <c r="C2142" t="s">
        <v>16</v>
      </c>
      <c r="D2142" t="s">
        <v>16</v>
      </c>
      <c r="E2142" t="s">
        <v>16</v>
      </c>
      <c r="F2142" t="s">
        <v>16</v>
      </c>
      <c r="G2142" t="s">
        <v>4847</v>
      </c>
      <c r="H2142">
        <v>1</v>
      </c>
      <c r="I2142" t="s">
        <v>4921</v>
      </c>
    </row>
    <row r="2143" spans="1:9" x14ac:dyDescent="0.25">
      <c r="A2143" t="s">
        <v>10376</v>
      </c>
      <c r="B2143">
        <v>75763222</v>
      </c>
      <c r="C2143" t="s">
        <v>16</v>
      </c>
      <c r="D2143" t="s">
        <v>16</v>
      </c>
      <c r="E2143" t="s">
        <v>16</v>
      </c>
      <c r="F2143" t="s">
        <v>16</v>
      </c>
      <c r="G2143" t="s">
        <v>4847</v>
      </c>
      <c r="H2143">
        <v>1</v>
      </c>
      <c r="I2143" t="s">
        <v>4921</v>
      </c>
    </row>
    <row r="2144" spans="1:9" x14ac:dyDescent="0.25">
      <c r="A2144" t="s">
        <v>10929</v>
      </c>
      <c r="B2144">
        <v>75577000</v>
      </c>
      <c r="C2144" t="s">
        <v>16</v>
      </c>
      <c r="D2144" t="s">
        <v>16</v>
      </c>
      <c r="E2144" t="s">
        <v>16</v>
      </c>
      <c r="F2144" t="s">
        <v>16</v>
      </c>
      <c r="G2144" t="s">
        <v>3759</v>
      </c>
      <c r="H2144">
        <v>1</v>
      </c>
      <c r="I2144" t="s">
        <v>4898</v>
      </c>
    </row>
    <row r="2145" spans="1:9" x14ac:dyDescent="0.25">
      <c r="A2145" t="s">
        <v>12368</v>
      </c>
      <c r="B2145">
        <v>75577000</v>
      </c>
      <c r="C2145" t="s">
        <v>16</v>
      </c>
      <c r="D2145" t="s">
        <v>16</v>
      </c>
      <c r="E2145" t="s">
        <v>16</v>
      </c>
      <c r="F2145" t="s">
        <v>16</v>
      </c>
      <c r="G2145" t="s">
        <v>3759</v>
      </c>
      <c r="H2145">
        <v>1</v>
      </c>
      <c r="I2145" t="s">
        <v>4898</v>
      </c>
    </row>
    <row r="2146" spans="1:9" x14ac:dyDescent="0.25">
      <c r="A2146" t="s">
        <v>12322</v>
      </c>
      <c r="B2146">
        <v>75577000</v>
      </c>
      <c r="C2146" t="s">
        <v>16</v>
      </c>
      <c r="D2146" t="s">
        <v>16</v>
      </c>
      <c r="E2146" t="s">
        <v>16</v>
      </c>
      <c r="F2146" t="s">
        <v>16</v>
      </c>
      <c r="G2146" t="s">
        <v>3759</v>
      </c>
      <c r="H2146">
        <v>1</v>
      </c>
      <c r="I2146" t="s">
        <v>4898</v>
      </c>
    </row>
    <row r="2147" spans="1:9" x14ac:dyDescent="0.25">
      <c r="A2147" t="s">
        <v>12323</v>
      </c>
      <c r="B2147">
        <v>75577000</v>
      </c>
      <c r="C2147" t="s">
        <v>16</v>
      </c>
      <c r="D2147" t="s">
        <v>16</v>
      </c>
      <c r="E2147" t="s">
        <v>16</v>
      </c>
      <c r="F2147" t="s">
        <v>16</v>
      </c>
      <c r="G2147" t="s">
        <v>3759</v>
      </c>
      <c r="H2147">
        <v>1</v>
      </c>
      <c r="I2147" t="s">
        <v>4898</v>
      </c>
    </row>
    <row r="2148" spans="1:9" x14ac:dyDescent="0.25">
      <c r="A2148" t="s">
        <v>12381</v>
      </c>
      <c r="B2148">
        <v>75577000</v>
      </c>
      <c r="C2148" t="s">
        <v>16</v>
      </c>
      <c r="D2148" t="s">
        <v>16</v>
      </c>
      <c r="E2148" t="s">
        <v>16</v>
      </c>
      <c r="F2148" t="s">
        <v>16</v>
      </c>
      <c r="G2148" t="s">
        <v>3759</v>
      </c>
      <c r="H2148">
        <v>1</v>
      </c>
      <c r="I2148" t="s">
        <v>4898</v>
      </c>
    </row>
    <row r="2149" spans="1:9" x14ac:dyDescent="0.25">
      <c r="A2149" t="s">
        <v>11666</v>
      </c>
      <c r="B2149">
        <v>75577000</v>
      </c>
      <c r="C2149" t="s">
        <v>16</v>
      </c>
      <c r="D2149" t="s">
        <v>16</v>
      </c>
      <c r="E2149" t="s">
        <v>16</v>
      </c>
      <c r="F2149" t="s">
        <v>16</v>
      </c>
      <c r="G2149" t="s">
        <v>3759</v>
      </c>
      <c r="H2149">
        <v>1</v>
      </c>
      <c r="I2149" t="s">
        <v>4898</v>
      </c>
    </row>
    <row r="2150" spans="1:9" x14ac:dyDescent="0.25">
      <c r="A2150" t="s">
        <v>12378</v>
      </c>
      <c r="B2150">
        <v>75577000</v>
      </c>
      <c r="C2150" t="s">
        <v>16</v>
      </c>
      <c r="D2150" t="s">
        <v>16</v>
      </c>
      <c r="E2150" t="s">
        <v>16</v>
      </c>
      <c r="F2150" t="s">
        <v>16</v>
      </c>
      <c r="G2150" t="s">
        <v>3759</v>
      </c>
      <c r="H2150">
        <v>1</v>
      </c>
      <c r="I2150" t="s">
        <v>4898</v>
      </c>
    </row>
    <row r="2151" spans="1:9" x14ac:dyDescent="0.25">
      <c r="A2151" t="s">
        <v>11667</v>
      </c>
      <c r="B2151">
        <v>75577000</v>
      </c>
      <c r="C2151" t="s">
        <v>16</v>
      </c>
      <c r="D2151" t="s">
        <v>16</v>
      </c>
      <c r="E2151" t="s">
        <v>16</v>
      </c>
      <c r="F2151" t="s">
        <v>16</v>
      </c>
      <c r="G2151" t="s">
        <v>3759</v>
      </c>
      <c r="H2151">
        <v>1</v>
      </c>
      <c r="I2151" t="s">
        <v>4898</v>
      </c>
    </row>
    <row r="2152" spans="1:9" x14ac:dyDescent="0.25">
      <c r="A2152" t="s">
        <v>12373</v>
      </c>
      <c r="B2152">
        <v>75577000</v>
      </c>
      <c r="C2152" t="s">
        <v>16</v>
      </c>
      <c r="D2152" t="s">
        <v>16</v>
      </c>
      <c r="E2152" t="s">
        <v>16</v>
      </c>
      <c r="F2152" t="s">
        <v>16</v>
      </c>
      <c r="G2152" t="s">
        <v>3759</v>
      </c>
      <c r="H2152">
        <v>1</v>
      </c>
      <c r="I2152" t="s">
        <v>4898</v>
      </c>
    </row>
    <row r="2153" spans="1:9" x14ac:dyDescent="0.25">
      <c r="A2153" t="s">
        <v>12374</v>
      </c>
      <c r="B2153">
        <v>75577000</v>
      </c>
      <c r="C2153" t="s">
        <v>16</v>
      </c>
      <c r="D2153" t="s">
        <v>16</v>
      </c>
      <c r="E2153" t="s">
        <v>16</v>
      </c>
      <c r="F2153" t="s">
        <v>16</v>
      </c>
      <c r="G2153" t="s">
        <v>3759</v>
      </c>
      <c r="H2153">
        <v>1</v>
      </c>
      <c r="I2153" t="s">
        <v>4898</v>
      </c>
    </row>
    <row r="2154" spans="1:9" x14ac:dyDescent="0.25">
      <c r="A2154" t="s">
        <v>12375</v>
      </c>
      <c r="B2154">
        <v>75577000</v>
      </c>
      <c r="C2154" t="s">
        <v>16</v>
      </c>
      <c r="D2154" t="s">
        <v>16</v>
      </c>
      <c r="E2154" t="s">
        <v>16</v>
      </c>
      <c r="F2154" t="s">
        <v>16</v>
      </c>
      <c r="G2154" t="s">
        <v>3759</v>
      </c>
      <c r="H2154">
        <v>1</v>
      </c>
      <c r="I2154" t="s">
        <v>4898</v>
      </c>
    </row>
    <row r="2155" spans="1:9" x14ac:dyDescent="0.25">
      <c r="A2155" t="s">
        <v>12376</v>
      </c>
      <c r="B2155">
        <v>75577000</v>
      </c>
      <c r="C2155" t="s">
        <v>16</v>
      </c>
      <c r="D2155" t="s">
        <v>16</v>
      </c>
      <c r="E2155" t="s">
        <v>16</v>
      </c>
      <c r="F2155" t="s">
        <v>16</v>
      </c>
      <c r="G2155" t="s">
        <v>3759</v>
      </c>
      <c r="H2155">
        <v>1</v>
      </c>
      <c r="I2155" t="s">
        <v>4898</v>
      </c>
    </row>
    <row r="2156" spans="1:9" x14ac:dyDescent="0.25">
      <c r="A2156" t="s">
        <v>12377</v>
      </c>
      <c r="B2156">
        <v>75577000</v>
      </c>
      <c r="C2156" t="s">
        <v>16</v>
      </c>
      <c r="D2156" t="s">
        <v>16</v>
      </c>
      <c r="E2156" t="s">
        <v>16</v>
      </c>
      <c r="F2156" t="s">
        <v>16</v>
      </c>
      <c r="G2156" t="s">
        <v>3759</v>
      </c>
      <c r="H2156">
        <v>1</v>
      </c>
      <c r="I2156" t="s">
        <v>4898</v>
      </c>
    </row>
    <row r="2157" spans="1:9" x14ac:dyDescent="0.25">
      <c r="A2157" t="s">
        <v>12379</v>
      </c>
      <c r="B2157">
        <v>75763222</v>
      </c>
      <c r="C2157" t="s">
        <v>16</v>
      </c>
      <c r="D2157" t="s">
        <v>16</v>
      </c>
      <c r="E2157" t="s">
        <v>16</v>
      </c>
      <c r="F2157" t="s">
        <v>16</v>
      </c>
      <c r="G2157" t="s">
        <v>4847</v>
      </c>
      <c r="H2157">
        <v>2</v>
      </c>
      <c r="I2157" t="s">
        <v>12608</v>
      </c>
    </row>
    <row r="2158" spans="1:9" x14ac:dyDescent="0.25">
      <c r="A2158" t="s">
        <v>12379</v>
      </c>
      <c r="B2158">
        <v>70108720</v>
      </c>
      <c r="C2158" t="s">
        <v>16</v>
      </c>
      <c r="D2158" t="s">
        <v>16</v>
      </c>
      <c r="E2158" t="s">
        <v>16</v>
      </c>
      <c r="F2158" t="s">
        <v>16</v>
      </c>
      <c r="G2158" t="s">
        <v>8125</v>
      </c>
      <c r="H2158">
        <v>1</v>
      </c>
      <c r="I2158" t="s">
        <v>12575</v>
      </c>
    </row>
    <row r="2159" spans="1:9" x14ac:dyDescent="0.25">
      <c r="A2159" t="s">
        <v>12343</v>
      </c>
      <c r="B2159">
        <v>75763222</v>
      </c>
      <c r="C2159" t="s">
        <v>16</v>
      </c>
      <c r="D2159" t="s">
        <v>16</v>
      </c>
      <c r="E2159" t="s">
        <v>16</v>
      </c>
      <c r="F2159" t="s">
        <v>16</v>
      </c>
      <c r="G2159" t="s">
        <v>4847</v>
      </c>
      <c r="H2159">
        <v>1</v>
      </c>
      <c r="I2159" t="s">
        <v>4921</v>
      </c>
    </row>
    <row r="2160" spans="1:9" x14ac:dyDescent="0.25">
      <c r="A2160" t="s">
        <v>12336</v>
      </c>
      <c r="B2160">
        <v>75763222</v>
      </c>
      <c r="C2160" t="s">
        <v>16</v>
      </c>
      <c r="D2160" t="s">
        <v>16</v>
      </c>
      <c r="E2160" t="s">
        <v>16</v>
      </c>
      <c r="F2160" t="s">
        <v>16</v>
      </c>
      <c r="G2160" t="s">
        <v>4847</v>
      </c>
      <c r="H2160">
        <v>1</v>
      </c>
      <c r="I2160" t="s">
        <v>4921</v>
      </c>
    </row>
    <row r="2161" spans="1:9" x14ac:dyDescent="0.25">
      <c r="A2161" t="s">
        <v>12337</v>
      </c>
      <c r="B2161">
        <v>75763222</v>
      </c>
      <c r="C2161" t="s">
        <v>16</v>
      </c>
      <c r="D2161" t="s">
        <v>16</v>
      </c>
      <c r="E2161" t="s">
        <v>16</v>
      </c>
      <c r="F2161" t="s">
        <v>16</v>
      </c>
      <c r="G2161" t="s">
        <v>4847</v>
      </c>
      <c r="H2161">
        <v>1</v>
      </c>
      <c r="I2161" t="s">
        <v>4921</v>
      </c>
    </row>
    <row r="2162" spans="1:9" x14ac:dyDescent="0.25">
      <c r="A2162" t="s">
        <v>12338</v>
      </c>
      <c r="B2162">
        <v>75763222</v>
      </c>
      <c r="C2162" t="s">
        <v>16</v>
      </c>
      <c r="D2162" t="s">
        <v>16</v>
      </c>
      <c r="E2162" t="s">
        <v>16</v>
      </c>
      <c r="F2162" t="s">
        <v>16</v>
      </c>
      <c r="G2162" t="s">
        <v>4847</v>
      </c>
      <c r="H2162">
        <v>1</v>
      </c>
      <c r="I2162" t="s">
        <v>4921</v>
      </c>
    </row>
    <row r="2163" spans="1:9" x14ac:dyDescent="0.25">
      <c r="A2163" t="s">
        <v>12339</v>
      </c>
      <c r="B2163">
        <v>75763222</v>
      </c>
      <c r="C2163" t="s">
        <v>16</v>
      </c>
      <c r="D2163" t="s">
        <v>16</v>
      </c>
      <c r="E2163" t="s">
        <v>16</v>
      </c>
      <c r="F2163" t="s">
        <v>16</v>
      </c>
      <c r="G2163" t="s">
        <v>4847</v>
      </c>
      <c r="H2163">
        <v>1</v>
      </c>
      <c r="I2163" t="s">
        <v>4921</v>
      </c>
    </row>
    <row r="2164" spans="1:9" x14ac:dyDescent="0.25">
      <c r="A2164" t="s">
        <v>12340</v>
      </c>
      <c r="B2164">
        <v>75763222</v>
      </c>
      <c r="C2164" t="s">
        <v>16</v>
      </c>
      <c r="D2164" t="s">
        <v>16</v>
      </c>
      <c r="E2164" t="s">
        <v>16</v>
      </c>
      <c r="F2164" t="s">
        <v>16</v>
      </c>
      <c r="G2164" t="s">
        <v>4847</v>
      </c>
      <c r="H2164">
        <v>1</v>
      </c>
      <c r="I2164" t="s">
        <v>4921</v>
      </c>
    </row>
    <row r="2165" spans="1:9" x14ac:dyDescent="0.25">
      <c r="A2165" t="s">
        <v>12341</v>
      </c>
      <c r="B2165">
        <v>75763222</v>
      </c>
      <c r="C2165" t="s">
        <v>16</v>
      </c>
      <c r="D2165" t="s">
        <v>16</v>
      </c>
      <c r="E2165" t="s">
        <v>16</v>
      </c>
      <c r="F2165" t="s">
        <v>16</v>
      </c>
      <c r="G2165" t="s">
        <v>4847</v>
      </c>
      <c r="H2165">
        <v>1</v>
      </c>
      <c r="I2165" t="s">
        <v>4921</v>
      </c>
    </row>
    <row r="2166" spans="1:9" x14ac:dyDescent="0.25">
      <c r="A2166" t="s">
        <v>12342</v>
      </c>
      <c r="B2166">
        <v>75763222</v>
      </c>
      <c r="C2166" t="s">
        <v>16</v>
      </c>
      <c r="D2166" t="s">
        <v>16</v>
      </c>
      <c r="E2166" t="s">
        <v>16</v>
      </c>
      <c r="F2166" t="s">
        <v>16</v>
      </c>
      <c r="G2166" t="s">
        <v>4847</v>
      </c>
      <c r="H2166">
        <v>1</v>
      </c>
      <c r="I2166" t="s">
        <v>4921</v>
      </c>
    </row>
    <row r="2167" spans="1:9" x14ac:dyDescent="0.25">
      <c r="A2167" t="s">
        <v>12344</v>
      </c>
      <c r="B2167">
        <v>75577000</v>
      </c>
      <c r="C2167" t="s">
        <v>16</v>
      </c>
      <c r="D2167" t="s">
        <v>16</v>
      </c>
      <c r="E2167" t="s">
        <v>16</v>
      </c>
      <c r="F2167" t="s">
        <v>16</v>
      </c>
      <c r="G2167" t="s">
        <v>3759</v>
      </c>
      <c r="H2167">
        <v>1</v>
      </c>
      <c r="I2167" t="s">
        <v>4898</v>
      </c>
    </row>
    <row r="2168" spans="1:9" x14ac:dyDescent="0.25">
      <c r="A2168" t="s">
        <v>12410</v>
      </c>
      <c r="B2168">
        <v>75763222</v>
      </c>
      <c r="C2168" t="s">
        <v>16</v>
      </c>
      <c r="D2168" t="s">
        <v>16</v>
      </c>
      <c r="E2168" t="s">
        <v>16</v>
      </c>
      <c r="F2168" t="s">
        <v>16</v>
      </c>
      <c r="G2168" t="s">
        <v>4847</v>
      </c>
      <c r="H2168">
        <v>2</v>
      </c>
      <c r="I2168" t="s">
        <v>12608</v>
      </c>
    </row>
    <row r="2169" spans="1:9" x14ac:dyDescent="0.25">
      <c r="A2169" t="s">
        <v>12410</v>
      </c>
      <c r="B2169">
        <v>70108720</v>
      </c>
      <c r="C2169" t="s">
        <v>16</v>
      </c>
      <c r="D2169" t="s">
        <v>16</v>
      </c>
      <c r="E2169" t="s">
        <v>16</v>
      </c>
      <c r="F2169" t="s">
        <v>16</v>
      </c>
      <c r="G2169" t="s">
        <v>8125</v>
      </c>
      <c r="H2169">
        <v>1</v>
      </c>
      <c r="I2169" t="s">
        <v>12575</v>
      </c>
    </row>
    <row r="2170" spans="1:9" x14ac:dyDescent="0.25">
      <c r="A2170" t="s">
        <v>12398</v>
      </c>
      <c r="B2170">
        <v>75763222</v>
      </c>
      <c r="C2170" t="s">
        <v>16</v>
      </c>
      <c r="D2170" t="s">
        <v>16</v>
      </c>
      <c r="E2170" t="s">
        <v>16</v>
      </c>
      <c r="F2170" t="s">
        <v>16</v>
      </c>
      <c r="G2170" t="s">
        <v>4847</v>
      </c>
      <c r="H2170">
        <v>2</v>
      </c>
      <c r="I2170" t="s">
        <v>12608</v>
      </c>
    </row>
    <row r="2171" spans="1:9" x14ac:dyDescent="0.25">
      <c r="A2171" t="s">
        <v>12398</v>
      </c>
      <c r="B2171">
        <v>70108720</v>
      </c>
      <c r="C2171" t="s">
        <v>16</v>
      </c>
      <c r="D2171" t="s">
        <v>16</v>
      </c>
      <c r="E2171" t="s">
        <v>16</v>
      </c>
      <c r="F2171" t="s">
        <v>16</v>
      </c>
      <c r="G2171" t="s">
        <v>8125</v>
      </c>
      <c r="H2171">
        <v>1</v>
      </c>
      <c r="I2171" t="s">
        <v>12575</v>
      </c>
    </row>
    <row r="2172" spans="1:9" x14ac:dyDescent="0.25">
      <c r="A2172" t="s">
        <v>14230</v>
      </c>
      <c r="B2172">
        <v>75577000</v>
      </c>
      <c r="C2172" t="s">
        <v>16</v>
      </c>
      <c r="D2172" t="s">
        <v>16</v>
      </c>
      <c r="E2172" t="s">
        <v>16</v>
      </c>
      <c r="F2172" t="s">
        <v>16</v>
      </c>
      <c r="G2172" t="s">
        <v>3759</v>
      </c>
      <c r="H2172">
        <v>1</v>
      </c>
      <c r="I2172" t="s">
        <v>4898</v>
      </c>
    </row>
    <row r="2173" spans="1:9" x14ac:dyDescent="0.25">
      <c r="A2173" t="s">
        <v>14519</v>
      </c>
      <c r="B2173">
        <v>75763222</v>
      </c>
      <c r="C2173" t="s">
        <v>16</v>
      </c>
      <c r="D2173" t="s">
        <v>16</v>
      </c>
      <c r="E2173" t="s">
        <v>16</v>
      </c>
      <c r="F2173" t="s">
        <v>16</v>
      </c>
      <c r="G2173" t="s">
        <v>4847</v>
      </c>
      <c r="H2173">
        <v>1</v>
      </c>
      <c r="I2173" t="s">
        <v>4921</v>
      </c>
    </row>
    <row r="2174" spans="1:9" x14ac:dyDescent="0.25">
      <c r="A2174" t="s">
        <v>14520</v>
      </c>
      <c r="B2174">
        <v>75763222</v>
      </c>
      <c r="C2174" t="s">
        <v>16</v>
      </c>
      <c r="D2174" t="s">
        <v>16</v>
      </c>
      <c r="E2174" t="s">
        <v>16</v>
      </c>
      <c r="F2174" t="s">
        <v>16</v>
      </c>
      <c r="G2174" t="s">
        <v>4847</v>
      </c>
      <c r="H2174">
        <v>1</v>
      </c>
      <c r="I2174" t="s">
        <v>4921</v>
      </c>
    </row>
    <row r="2175" spans="1:9" x14ac:dyDescent="0.25">
      <c r="A2175" t="s">
        <v>14521</v>
      </c>
      <c r="B2175">
        <v>75577000</v>
      </c>
      <c r="C2175" t="s">
        <v>16</v>
      </c>
      <c r="D2175" t="s">
        <v>16</v>
      </c>
      <c r="E2175" t="s">
        <v>16</v>
      </c>
      <c r="F2175" t="s">
        <v>16</v>
      </c>
      <c r="G2175" t="s">
        <v>3759</v>
      </c>
      <c r="H2175">
        <v>1</v>
      </c>
      <c r="I2175" t="s">
        <v>4898</v>
      </c>
    </row>
    <row r="2176" spans="1:9" x14ac:dyDescent="0.25">
      <c r="A2176" t="s">
        <v>14235</v>
      </c>
      <c r="B2176">
        <v>75763222</v>
      </c>
      <c r="C2176" t="s">
        <v>16</v>
      </c>
      <c r="D2176" t="s">
        <v>16</v>
      </c>
      <c r="E2176" t="s">
        <v>16</v>
      </c>
      <c r="F2176" t="s">
        <v>16</v>
      </c>
      <c r="G2176" t="s">
        <v>4847</v>
      </c>
      <c r="H2176">
        <v>2</v>
      </c>
      <c r="I2176" t="s">
        <v>12608</v>
      </c>
    </row>
    <row r="2177" spans="1:9" x14ac:dyDescent="0.25">
      <c r="A2177" t="s">
        <v>14235</v>
      </c>
      <c r="B2177">
        <v>70108720</v>
      </c>
      <c r="C2177" t="s">
        <v>16</v>
      </c>
      <c r="D2177" t="s">
        <v>16</v>
      </c>
      <c r="E2177" t="s">
        <v>16</v>
      </c>
      <c r="F2177" t="s">
        <v>16</v>
      </c>
      <c r="G2177" t="s">
        <v>8125</v>
      </c>
      <c r="H2177">
        <v>1</v>
      </c>
      <c r="I2177" t="s">
        <v>12575</v>
      </c>
    </row>
    <row r="2178" spans="1:9" x14ac:dyDescent="0.25">
      <c r="A2178" t="s">
        <v>14338</v>
      </c>
      <c r="B2178">
        <v>75763222</v>
      </c>
      <c r="C2178" t="s">
        <v>16</v>
      </c>
      <c r="D2178" t="s">
        <v>16</v>
      </c>
      <c r="E2178" t="s">
        <v>16</v>
      </c>
      <c r="F2178" t="s">
        <v>16</v>
      </c>
      <c r="G2178" t="s">
        <v>4847</v>
      </c>
      <c r="H2178">
        <v>2</v>
      </c>
      <c r="I2178" t="s">
        <v>12608</v>
      </c>
    </row>
    <row r="2179" spans="1:9" x14ac:dyDescent="0.25">
      <c r="A2179" t="s">
        <v>14338</v>
      </c>
      <c r="B2179">
        <v>70108720</v>
      </c>
      <c r="C2179" t="s">
        <v>16</v>
      </c>
      <c r="D2179" t="s">
        <v>16</v>
      </c>
      <c r="E2179" t="s">
        <v>16</v>
      </c>
      <c r="F2179" t="s">
        <v>16</v>
      </c>
      <c r="G2179" t="s">
        <v>8125</v>
      </c>
      <c r="H2179">
        <v>1</v>
      </c>
      <c r="I2179" t="s">
        <v>12575</v>
      </c>
    </row>
    <row r="2180" spans="1:9" x14ac:dyDescent="0.25">
      <c r="A2180" t="s">
        <v>14308</v>
      </c>
      <c r="B2180">
        <v>75763222</v>
      </c>
      <c r="C2180" t="s">
        <v>16</v>
      </c>
      <c r="D2180" t="s">
        <v>16</v>
      </c>
      <c r="E2180" t="s">
        <v>16</v>
      </c>
      <c r="F2180" t="s">
        <v>16</v>
      </c>
      <c r="G2180" t="s">
        <v>4847</v>
      </c>
      <c r="H2180">
        <v>2</v>
      </c>
      <c r="I2180" t="s">
        <v>12608</v>
      </c>
    </row>
    <row r="2181" spans="1:9" x14ac:dyDescent="0.25">
      <c r="A2181" t="s">
        <v>14308</v>
      </c>
      <c r="B2181">
        <v>70108720</v>
      </c>
      <c r="C2181" t="s">
        <v>16</v>
      </c>
      <c r="D2181" t="s">
        <v>16</v>
      </c>
      <c r="E2181" t="s">
        <v>16</v>
      </c>
      <c r="F2181" t="s">
        <v>16</v>
      </c>
      <c r="G2181" t="s">
        <v>8125</v>
      </c>
      <c r="H2181">
        <v>1</v>
      </c>
      <c r="I2181" t="s">
        <v>12575</v>
      </c>
    </row>
    <row r="2182" spans="1:9" x14ac:dyDescent="0.25">
      <c r="A2182" t="s">
        <v>14309</v>
      </c>
      <c r="B2182">
        <v>75577000</v>
      </c>
      <c r="C2182" t="s">
        <v>16</v>
      </c>
      <c r="D2182" t="s">
        <v>16</v>
      </c>
      <c r="E2182" t="s">
        <v>16</v>
      </c>
      <c r="F2182" t="s">
        <v>16</v>
      </c>
      <c r="G2182" t="s">
        <v>3759</v>
      </c>
      <c r="H2182">
        <v>2</v>
      </c>
      <c r="I2182" t="s">
        <v>15593</v>
      </c>
    </row>
    <row r="2183" spans="1:9" x14ac:dyDescent="0.25">
      <c r="A2183" t="s">
        <v>14309</v>
      </c>
      <c r="B2183">
        <v>75624950</v>
      </c>
      <c r="C2183" t="s">
        <v>16</v>
      </c>
      <c r="D2183" t="s">
        <v>16</v>
      </c>
      <c r="E2183" t="s">
        <v>16</v>
      </c>
      <c r="F2183" t="s">
        <v>16</v>
      </c>
      <c r="G2183" t="s">
        <v>13948</v>
      </c>
      <c r="H2183">
        <v>1</v>
      </c>
      <c r="I2183" t="s">
        <v>15585</v>
      </c>
    </row>
    <row r="2184" spans="1:9" x14ac:dyDescent="0.25">
      <c r="A2184" t="s">
        <v>14353</v>
      </c>
      <c r="B2184">
        <v>75763222</v>
      </c>
      <c r="C2184" t="s">
        <v>16</v>
      </c>
      <c r="D2184" t="s">
        <v>16</v>
      </c>
      <c r="E2184" t="s">
        <v>16</v>
      </c>
      <c r="F2184" t="s">
        <v>16</v>
      </c>
      <c r="G2184" t="s">
        <v>4847</v>
      </c>
      <c r="H2184">
        <v>1</v>
      </c>
      <c r="I2184" t="s">
        <v>4921</v>
      </c>
    </row>
    <row r="2185" spans="1:9" x14ac:dyDescent="0.25">
      <c r="A2185" t="s">
        <v>14339</v>
      </c>
      <c r="B2185">
        <v>75577000</v>
      </c>
      <c r="C2185" t="s">
        <v>16</v>
      </c>
      <c r="D2185" t="s">
        <v>16</v>
      </c>
      <c r="E2185" t="s">
        <v>16</v>
      </c>
      <c r="F2185" t="s">
        <v>16</v>
      </c>
      <c r="G2185" t="s">
        <v>3759</v>
      </c>
      <c r="H2185">
        <v>1</v>
      </c>
      <c r="I2185" t="s">
        <v>4898</v>
      </c>
    </row>
    <row r="2186" spans="1:9" x14ac:dyDescent="0.25">
      <c r="A2186" t="s">
        <v>14446</v>
      </c>
      <c r="B2186">
        <v>64415169</v>
      </c>
      <c r="C2186" t="s">
        <v>16</v>
      </c>
      <c r="D2186" t="s">
        <v>16</v>
      </c>
      <c r="E2186" t="s">
        <v>16</v>
      </c>
      <c r="F2186" t="s">
        <v>16</v>
      </c>
      <c r="G2186" t="s">
        <v>14447</v>
      </c>
      <c r="H2186">
        <v>1</v>
      </c>
      <c r="I2186" t="s">
        <v>15594</v>
      </c>
    </row>
    <row r="2187" spans="1:9" x14ac:dyDescent="0.25">
      <c r="A2187" t="s">
        <v>14530</v>
      </c>
      <c r="B2187">
        <v>75624950</v>
      </c>
      <c r="C2187" t="s">
        <v>16</v>
      </c>
      <c r="D2187" t="s">
        <v>16</v>
      </c>
      <c r="E2187" t="s">
        <v>16</v>
      </c>
      <c r="F2187" t="s">
        <v>16</v>
      </c>
      <c r="G2187" t="s">
        <v>13948</v>
      </c>
      <c r="H2187">
        <v>1</v>
      </c>
      <c r="I2187" t="s">
        <v>15585</v>
      </c>
    </row>
    <row r="2188" spans="1:9" x14ac:dyDescent="0.25">
      <c r="A2188" t="s">
        <v>14531</v>
      </c>
      <c r="B2188">
        <v>75763222</v>
      </c>
      <c r="C2188" t="s">
        <v>16</v>
      </c>
      <c r="D2188" t="s">
        <v>16</v>
      </c>
      <c r="E2188" t="s">
        <v>16</v>
      </c>
      <c r="F2188" t="s">
        <v>16</v>
      </c>
      <c r="G2188" t="s">
        <v>4847</v>
      </c>
      <c r="H2188">
        <v>2</v>
      </c>
      <c r="I2188" t="s">
        <v>12608</v>
      </c>
    </row>
    <row r="2189" spans="1:9" x14ac:dyDescent="0.25">
      <c r="A2189" t="s">
        <v>14531</v>
      </c>
      <c r="B2189">
        <v>70108720</v>
      </c>
      <c r="C2189" t="s">
        <v>16</v>
      </c>
      <c r="D2189" t="s">
        <v>16</v>
      </c>
      <c r="E2189" t="s">
        <v>16</v>
      </c>
      <c r="F2189" t="s">
        <v>16</v>
      </c>
      <c r="G2189" t="s">
        <v>8125</v>
      </c>
      <c r="H2189">
        <v>1</v>
      </c>
      <c r="I2189" t="s">
        <v>12575</v>
      </c>
    </row>
    <row r="2190" spans="1:9" x14ac:dyDescent="0.25">
      <c r="A2190" t="s">
        <v>14536</v>
      </c>
      <c r="B2190">
        <v>75624950</v>
      </c>
      <c r="C2190" t="s">
        <v>16</v>
      </c>
      <c r="D2190" t="s">
        <v>16</v>
      </c>
      <c r="E2190" t="s">
        <v>16</v>
      </c>
      <c r="F2190" t="s">
        <v>16</v>
      </c>
      <c r="G2190" t="s">
        <v>13948</v>
      </c>
      <c r="H2190">
        <v>1</v>
      </c>
      <c r="I2190" t="s">
        <v>15585</v>
      </c>
    </row>
    <row r="2191" spans="1:9" x14ac:dyDescent="0.25">
      <c r="A2191" t="s">
        <v>14537</v>
      </c>
      <c r="B2191">
        <v>75624950</v>
      </c>
      <c r="C2191" t="s">
        <v>16</v>
      </c>
      <c r="D2191" t="s">
        <v>16</v>
      </c>
      <c r="E2191" t="s">
        <v>16</v>
      </c>
      <c r="F2191" t="s">
        <v>16</v>
      </c>
      <c r="G2191" t="s">
        <v>13948</v>
      </c>
      <c r="H2191">
        <v>1</v>
      </c>
      <c r="I2191" t="s">
        <v>15585</v>
      </c>
    </row>
    <row r="2192" spans="1:9" x14ac:dyDescent="0.25">
      <c r="A2192" t="s">
        <v>14125</v>
      </c>
      <c r="B2192">
        <v>75624950</v>
      </c>
      <c r="C2192" t="s">
        <v>16</v>
      </c>
      <c r="D2192" t="s">
        <v>16</v>
      </c>
      <c r="E2192" t="s">
        <v>16</v>
      </c>
      <c r="F2192" t="s">
        <v>16</v>
      </c>
      <c r="G2192" t="s">
        <v>13948</v>
      </c>
      <c r="H2192">
        <v>1</v>
      </c>
      <c r="I2192" t="s">
        <v>15585</v>
      </c>
    </row>
    <row r="2193" spans="1:9" x14ac:dyDescent="0.25">
      <c r="A2193" t="s">
        <v>14468</v>
      </c>
      <c r="B2193">
        <v>75577000</v>
      </c>
      <c r="C2193" t="s">
        <v>16</v>
      </c>
      <c r="D2193" t="s">
        <v>16</v>
      </c>
      <c r="E2193" t="s">
        <v>16</v>
      </c>
      <c r="F2193" t="s">
        <v>16</v>
      </c>
      <c r="G2193" t="s">
        <v>3759</v>
      </c>
      <c r="H2193">
        <v>1</v>
      </c>
      <c r="I2193" t="s">
        <v>4898</v>
      </c>
    </row>
    <row r="2194" spans="1:9" x14ac:dyDescent="0.25">
      <c r="A2194" t="s">
        <v>14474</v>
      </c>
      <c r="B2194">
        <v>75763222</v>
      </c>
      <c r="C2194" t="s">
        <v>16</v>
      </c>
      <c r="D2194" t="s">
        <v>16</v>
      </c>
      <c r="E2194" t="s">
        <v>16</v>
      </c>
      <c r="F2194" t="s">
        <v>16</v>
      </c>
      <c r="G2194" t="s">
        <v>4847</v>
      </c>
      <c r="H2194">
        <v>2</v>
      </c>
      <c r="I2194" t="s">
        <v>12608</v>
      </c>
    </row>
    <row r="2195" spans="1:9" x14ac:dyDescent="0.25">
      <c r="A2195" t="s">
        <v>14474</v>
      </c>
      <c r="B2195">
        <v>70108720</v>
      </c>
      <c r="C2195" t="s">
        <v>16</v>
      </c>
      <c r="D2195" t="s">
        <v>16</v>
      </c>
      <c r="E2195" t="s">
        <v>16</v>
      </c>
      <c r="F2195" t="s">
        <v>16</v>
      </c>
      <c r="G2195" t="s">
        <v>8125</v>
      </c>
      <c r="H2195">
        <v>1</v>
      </c>
      <c r="I2195" t="s">
        <v>12575</v>
      </c>
    </row>
    <row r="2196" spans="1:9" x14ac:dyDescent="0.25">
      <c r="A2196" t="s">
        <v>14475</v>
      </c>
      <c r="B2196">
        <v>75624950</v>
      </c>
      <c r="C2196" t="s">
        <v>16</v>
      </c>
      <c r="D2196" t="s">
        <v>16</v>
      </c>
      <c r="E2196" t="s">
        <v>16</v>
      </c>
      <c r="F2196" t="s">
        <v>16</v>
      </c>
      <c r="G2196" t="s">
        <v>13948</v>
      </c>
      <c r="H2196">
        <v>1</v>
      </c>
      <c r="I2196" t="s">
        <v>15585</v>
      </c>
    </row>
    <row r="2197" spans="1:9" x14ac:dyDescent="0.25">
      <c r="A2197" t="s">
        <v>14477</v>
      </c>
      <c r="B2197">
        <v>75624950</v>
      </c>
      <c r="C2197" t="s">
        <v>16</v>
      </c>
      <c r="D2197" t="s">
        <v>16</v>
      </c>
      <c r="E2197" t="s">
        <v>16</v>
      </c>
      <c r="F2197" t="s">
        <v>16</v>
      </c>
      <c r="G2197" t="s">
        <v>13948</v>
      </c>
      <c r="H2197">
        <v>1</v>
      </c>
      <c r="I2197" t="s">
        <v>15585</v>
      </c>
    </row>
    <row r="2198" spans="1:9" x14ac:dyDescent="0.25">
      <c r="A2198" t="s">
        <v>14478</v>
      </c>
      <c r="B2198">
        <v>75763222</v>
      </c>
      <c r="C2198" t="s">
        <v>16</v>
      </c>
      <c r="D2198" t="s">
        <v>16</v>
      </c>
      <c r="E2198" t="s">
        <v>16</v>
      </c>
      <c r="F2198" t="s">
        <v>16</v>
      </c>
      <c r="G2198" t="s">
        <v>4847</v>
      </c>
      <c r="H2198">
        <v>2</v>
      </c>
      <c r="I2198" t="s">
        <v>12608</v>
      </c>
    </row>
    <row r="2199" spans="1:9" x14ac:dyDescent="0.25">
      <c r="A2199" t="s">
        <v>14478</v>
      </c>
      <c r="B2199">
        <v>70108720</v>
      </c>
      <c r="C2199" t="s">
        <v>16</v>
      </c>
      <c r="D2199" t="s">
        <v>16</v>
      </c>
      <c r="E2199" t="s">
        <v>16</v>
      </c>
      <c r="F2199" t="s">
        <v>16</v>
      </c>
      <c r="G2199" t="s">
        <v>8125</v>
      </c>
      <c r="H2199">
        <v>1</v>
      </c>
      <c r="I2199" t="s">
        <v>12575</v>
      </c>
    </row>
    <row r="2200" spans="1:9" x14ac:dyDescent="0.25">
      <c r="A2200" t="s">
        <v>14480</v>
      </c>
      <c r="B2200">
        <v>75763222</v>
      </c>
      <c r="C2200" t="s">
        <v>16</v>
      </c>
      <c r="D2200" t="s">
        <v>16</v>
      </c>
      <c r="E2200" t="s">
        <v>16</v>
      </c>
      <c r="F2200" t="s">
        <v>16</v>
      </c>
      <c r="G2200" t="s">
        <v>4847</v>
      </c>
      <c r="H2200">
        <v>2</v>
      </c>
      <c r="I2200" t="s">
        <v>12608</v>
      </c>
    </row>
    <row r="2201" spans="1:9" x14ac:dyDescent="0.25">
      <c r="A2201" t="s">
        <v>14480</v>
      </c>
      <c r="B2201">
        <v>70108720</v>
      </c>
      <c r="C2201" t="s">
        <v>16</v>
      </c>
      <c r="D2201" t="s">
        <v>16</v>
      </c>
      <c r="E2201" t="s">
        <v>16</v>
      </c>
      <c r="F2201" t="s">
        <v>16</v>
      </c>
      <c r="G2201" t="s">
        <v>8125</v>
      </c>
      <c r="H2201">
        <v>1</v>
      </c>
      <c r="I2201" t="s">
        <v>12575</v>
      </c>
    </row>
    <row r="2202" spans="1:9" x14ac:dyDescent="0.25">
      <c r="A2202" t="s">
        <v>14482</v>
      </c>
      <c r="B2202">
        <v>75624950</v>
      </c>
      <c r="C2202" t="s">
        <v>16</v>
      </c>
      <c r="D2202" t="s">
        <v>16</v>
      </c>
      <c r="E2202" t="s">
        <v>16</v>
      </c>
      <c r="F2202" t="s">
        <v>16</v>
      </c>
      <c r="G2202" t="s">
        <v>13948</v>
      </c>
      <c r="H2202">
        <v>1</v>
      </c>
      <c r="I2202" t="s">
        <v>15585</v>
      </c>
    </row>
    <row r="2203" spans="1:9" x14ac:dyDescent="0.25">
      <c r="A2203" t="s">
        <v>14483</v>
      </c>
      <c r="B2203">
        <v>75577000</v>
      </c>
      <c r="C2203" t="s">
        <v>16</v>
      </c>
      <c r="D2203" t="s">
        <v>16</v>
      </c>
      <c r="E2203" t="s">
        <v>16</v>
      </c>
      <c r="F2203" t="s">
        <v>16</v>
      </c>
      <c r="G2203" t="s">
        <v>3759</v>
      </c>
      <c r="H2203">
        <v>1</v>
      </c>
      <c r="I2203" t="s">
        <v>4898</v>
      </c>
    </row>
    <row r="2204" spans="1:9" x14ac:dyDescent="0.25">
      <c r="A2204" t="s">
        <v>14484</v>
      </c>
      <c r="B2204">
        <v>75624950</v>
      </c>
      <c r="C2204" t="s">
        <v>16</v>
      </c>
      <c r="D2204" t="s">
        <v>16</v>
      </c>
      <c r="E2204" t="s">
        <v>16</v>
      </c>
      <c r="F2204" t="s">
        <v>16</v>
      </c>
      <c r="G2204" t="s">
        <v>13948</v>
      </c>
      <c r="H2204">
        <v>1</v>
      </c>
      <c r="I2204" t="s">
        <v>15585</v>
      </c>
    </row>
    <row r="2205" spans="1:9" x14ac:dyDescent="0.25">
      <c r="A2205" t="s">
        <v>14488</v>
      </c>
      <c r="B2205">
        <v>75624950</v>
      </c>
      <c r="C2205" t="s">
        <v>16</v>
      </c>
      <c r="D2205" t="s">
        <v>16</v>
      </c>
      <c r="E2205" t="s">
        <v>16</v>
      </c>
      <c r="F2205" t="s">
        <v>16</v>
      </c>
      <c r="G2205" t="s">
        <v>13948</v>
      </c>
      <c r="H2205">
        <v>1</v>
      </c>
      <c r="I2205" t="s">
        <v>15585</v>
      </c>
    </row>
    <row r="2206" spans="1:9" x14ac:dyDescent="0.25">
      <c r="A2206" t="s">
        <v>14814</v>
      </c>
      <c r="B2206">
        <v>75763222</v>
      </c>
      <c r="C2206" t="s">
        <v>16</v>
      </c>
      <c r="D2206" t="s">
        <v>16</v>
      </c>
      <c r="E2206" t="s">
        <v>16</v>
      </c>
      <c r="F2206" t="s">
        <v>16</v>
      </c>
      <c r="G2206" t="s">
        <v>4847</v>
      </c>
      <c r="H2206">
        <v>2</v>
      </c>
      <c r="I2206" t="s">
        <v>12608</v>
      </c>
    </row>
    <row r="2207" spans="1:9" x14ac:dyDescent="0.25">
      <c r="A2207" t="s">
        <v>14814</v>
      </c>
      <c r="B2207">
        <v>70108720</v>
      </c>
      <c r="C2207" t="s">
        <v>16</v>
      </c>
      <c r="D2207" t="s">
        <v>16</v>
      </c>
      <c r="E2207" t="s">
        <v>16</v>
      </c>
      <c r="F2207" t="s">
        <v>16</v>
      </c>
      <c r="G2207" t="s">
        <v>8125</v>
      </c>
      <c r="H2207">
        <v>1</v>
      </c>
      <c r="I2207" t="s">
        <v>12575</v>
      </c>
    </row>
    <row r="2208" spans="1:9" x14ac:dyDescent="0.25">
      <c r="A2208" t="s">
        <v>14808</v>
      </c>
      <c r="B2208">
        <v>75763222</v>
      </c>
      <c r="C2208" t="s">
        <v>16</v>
      </c>
      <c r="D2208" t="s">
        <v>16</v>
      </c>
      <c r="E2208" t="s">
        <v>16</v>
      </c>
      <c r="F2208" t="s">
        <v>16</v>
      </c>
      <c r="G2208" t="s">
        <v>4847</v>
      </c>
      <c r="H2208">
        <v>2</v>
      </c>
      <c r="I2208" t="s">
        <v>12608</v>
      </c>
    </row>
    <row r="2209" spans="1:9" x14ac:dyDescent="0.25">
      <c r="A2209" t="s">
        <v>14808</v>
      </c>
      <c r="B2209">
        <v>70108720</v>
      </c>
      <c r="C2209" t="s">
        <v>16</v>
      </c>
      <c r="D2209" t="s">
        <v>16</v>
      </c>
      <c r="E2209" t="s">
        <v>16</v>
      </c>
      <c r="F2209" t="s">
        <v>16</v>
      </c>
      <c r="G2209" t="s">
        <v>8125</v>
      </c>
      <c r="H2209">
        <v>1</v>
      </c>
      <c r="I2209" t="s">
        <v>12575</v>
      </c>
    </row>
    <row r="2210" spans="1:9" x14ac:dyDescent="0.25">
      <c r="A2210" t="s">
        <v>14818</v>
      </c>
      <c r="B2210">
        <v>75624950</v>
      </c>
      <c r="C2210" t="s">
        <v>16</v>
      </c>
      <c r="D2210" t="s">
        <v>16</v>
      </c>
      <c r="E2210" t="s">
        <v>16</v>
      </c>
      <c r="F2210" t="s">
        <v>16</v>
      </c>
      <c r="G2210" t="s">
        <v>13948</v>
      </c>
      <c r="H2210">
        <v>1</v>
      </c>
      <c r="I2210" t="s">
        <v>15585</v>
      </c>
    </row>
    <row r="2211" spans="1:9" x14ac:dyDescent="0.25">
      <c r="A2211" t="s">
        <v>14824</v>
      </c>
      <c r="B2211">
        <v>75763222</v>
      </c>
      <c r="C2211" t="s">
        <v>16</v>
      </c>
      <c r="D2211" t="s">
        <v>16</v>
      </c>
      <c r="E2211" t="s">
        <v>16</v>
      </c>
      <c r="F2211" t="s">
        <v>16</v>
      </c>
      <c r="G2211" t="s">
        <v>4847</v>
      </c>
      <c r="H2211">
        <v>1</v>
      </c>
      <c r="I2211" t="s">
        <v>4921</v>
      </c>
    </row>
    <row r="2212" spans="1:9" x14ac:dyDescent="0.25">
      <c r="A2212" t="s">
        <v>14810</v>
      </c>
      <c r="B2212">
        <v>75763222</v>
      </c>
      <c r="C2212" t="s">
        <v>16</v>
      </c>
      <c r="D2212" t="s">
        <v>16</v>
      </c>
      <c r="E2212" t="s">
        <v>16</v>
      </c>
      <c r="F2212" t="s">
        <v>16</v>
      </c>
      <c r="G2212" t="s">
        <v>4847</v>
      </c>
      <c r="H2212">
        <v>1</v>
      </c>
      <c r="I2212" t="s">
        <v>4921</v>
      </c>
    </row>
    <row r="2213" spans="1:9" x14ac:dyDescent="0.25">
      <c r="A2213" t="s">
        <v>14803</v>
      </c>
      <c r="B2213">
        <v>75763222</v>
      </c>
      <c r="C2213" t="s">
        <v>16</v>
      </c>
      <c r="D2213" t="s">
        <v>16</v>
      </c>
      <c r="E2213" t="s">
        <v>16</v>
      </c>
      <c r="F2213" t="s">
        <v>16</v>
      </c>
      <c r="G2213" t="s">
        <v>4847</v>
      </c>
      <c r="H2213">
        <v>1</v>
      </c>
      <c r="I2213" t="s">
        <v>4921</v>
      </c>
    </row>
    <row r="2214" spans="1:9" x14ac:dyDescent="0.25">
      <c r="A2214" t="s">
        <v>14811</v>
      </c>
      <c r="B2214">
        <v>75624950</v>
      </c>
      <c r="C2214" t="s">
        <v>16</v>
      </c>
      <c r="D2214" t="s">
        <v>16</v>
      </c>
      <c r="E2214" t="s">
        <v>16</v>
      </c>
      <c r="F2214" t="s">
        <v>16</v>
      </c>
      <c r="G2214" t="s">
        <v>13948</v>
      </c>
      <c r="H2214">
        <v>1</v>
      </c>
      <c r="I2214" t="s">
        <v>15585</v>
      </c>
    </row>
    <row r="2215" spans="1:9" x14ac:dyDescent="0.25">
      <c r="A2215" t="s">
        <v>14804</v>
      </c>
      <c r="B2215">
        <v>75624950</v>
      </c>
      <c r="C2215" t="s">
        <v>16</v>
      </c>
      <c r="D2215" t="s">
        <v>16</v>
      </c>
      <c r="E2215" t="s">
        <v>16</v>
      </c>
      <c r="F2215" t="s">
        <v>16</v>
      </c>
      <c r="G2215" t="s">
        <v>13948</v>
      </c>
      <c r="H2215">
        <v>1</v>
      </c>
      <c r="I2215" t="s">
        <v>15585</v>
      </c>
    </row>
    <row r="2216" spans="1:9" x14ac:dyDescent="0.25">
      <c r="A2216" t="s">
        <v>14851</v>
      </c>
      <c r="B2216">
        <v>75624950</v>
      </c>
      <c r="C2216" t="s">
        <v>16</v>
      </c>
      <c r="D2216" t="s">
        <v>16</v>
      </c>
      <c r="E2216" t="s">
        <v>16</v>
      </c>
      <c r="F2216" t="s">
        <v>16</v>
      </c>
      <c r="G2216" t="s">
        <v>13948</v>
      </c>
      <c r="H2216">
        <v>1</v>
      </c>
      <c r="I2216" t="s">
        <v>15585</v>
      </c>
    </row>
    <row r="2217" spans="1:9" x14ac:dyDescent="0.25">
      <c r="A2217" t="s">
        <v>14849</v>
      </c>
      <c r="B2217">
        <v>75624950</v>
      </c>
      <c r="C2217" t="s">
        <v>16</v>
      </c>
      <c r="D2217" t="s">
        <v>16</v>
      </c>
      <c r="E2217" t="s">
        <v>16</v>
      </c>
      <c r="F2217" t="s">
        <v>16</v>
      </c>
      <c r="G2217" t="s">
        <v>13948</v>
      </c>
      <c r="H2217">
        <v>1</v>
      </c>
      <c r="I2217" t="s">
        <v>15585</v>
      </c>
    </row>
    <row r="2218" spans="1:9" x14ac:dyDescent="0.25">
      <c r="A2218" t="s">
        <v>14854</v>
      </c>
      <c r="B2218">
        <v>75624950</v>
      </c>
      <c r="C2218" t="s">
        <v>16</v>
      </c>
      <c r="D2218" t="s">
        <v>16</v>
      </c>
      <c r="E2218" t="s">
        <v>16</v>
      </c>
      <c r="F2218" t="s">
        <v>16</v>
      </c>
      <c r="G2218" t="s">
        <v>13948</v>
      </c>
      <c r="H2218">
        <v>1</v>
      </c>
      <c r="I2218" t="s">
        <v>15585</v>
      </c>
    </row>
    <row r="2219" spans="1:9" x14ac:dyDescent="0.25">
      <c r="A2219" t="s">
        <v>14670</v>
      </c>
      <c r="B2219">
        <v>75763222</v>
      </c>
      <c r="C2219" t="s">
        <v>16</v>
      </c>
      <c r="D2219" t="s">
        <v>16</v>
      </c>
      <c r="E2219" t="s">
        <v>16</v>
      </c>
      <c r="F2219" t="s">
        <v>16</v>
      </c>
      <c r="G2219" t="s">
        <v>4847</v>
      </c>
      <c r="H2219">
        <v>2</v>
      </c>
      <c r="I2219" t="s">
        <v>12608</v>
      </c>
    </row>
    <row r="2220" spans="1:9" x14ac:dyDescent="0.25">
      <c r="A2220" t="s">
        <v>14670</v>
      </c>
      <c r="B2220">
        <v>70108720</v>
      </c>
      <c r="C2220" t="s">
        <v>16</v>
      </c>
      <c r="D2220" t="s">
        <v>16</v>
      </c>
      <c r="E2220" t="s">
        <v>16</v>
      </c>
      <c r="F2220" t="s">
        <v>16</v>
      </c>
      <c r="G2220" t="s">
        <v>8125</v>
      </c>
      <c r="H2220">
        <v>1</v>
      </c>
      <c r="I2220" t="s">
        <v>12575</v>
      </c>
    </row>
    <row r="2221" spans="1:9" x14ac:dyDescent="0.25">
      <c r="A2221" t="s">
        <v>14674</v>
      </c>
      <c r="B2221">
        <v>75763222</v>
      </c>
      <c r="C2221" t="s">
        <v>16</v>
      </c>
      <c r="D2221" t="s">
        <v>16</v>
      </c>
      <c r="E2221" t="s">
        <v>16</v>
      </c>
      <c r="F2221" t="s">
        <v>16</v>
      </c>
      <c r="G2221" t="s">
        <v>4847</v>
      </c>
      <c r="H2221">
        <v>2</v>
      </c>
      <c r="I2221" t="s">
        <v>12608</v>
      </c>
    </row>
    <row r="2222" spans="1:9" x14ac:dyDescent="0.25">
      <c r="A2222" t="s">
        <v>14674</v>
      </c>
      <c r="B2222">
        <v>70108720</v>
      </c>
      <c r="C2222" t="s">
        <v>16</v>
      </c>
      <c r="D2222" t="s">
        <v>16</v>
      </c>
      <c r="E2222" t="s">
        <v>16</v>
      </c>
      <c r="F2222" t="s">
        <v>16</v>
      </c>
      <c r="G2222" t="s">
        <v>8125</v>
      </c>
      <c r="H2222">
        <v>1</v>
      </c>
      <c r="I2222" t="s">
        <v>12575</v>
      </c>
    </row>
    <row r="2223" spans="1:9" x14ac:dyDescent="0.25">
      <c r="A2223" t="s">
        <v>14932</v>
      </c>
      <c r="B2223">
        <v>75763222</v>
      </c>
      <c r="C2223" t="s">
        <v>16</v>
      </c>
      <c r="D2223" t="s">
        <v>16</v>
      </c>
      <c r="E2223" t="s">
        <v>16</v>
      </c>
      <c r="F2223" t="s">
        <v>16</v>
      </c>
      <c r="G2223" t="s">
        <v>4847</v>
      </c>
      <c r="H2223">
        <v>1</v>
      </c>
      <c r="I2223" t="s">
        <v>4921</v>
      </c>
    </row>
    <row r="2224" spans="1:9" x14ac:dyDescent="0.25">
      <c r="A2224" t="s">
        <v>13947</v>
      </c>
      <c r="B2224">
        <v>75624950</v>
      </c>
      <c r="C2224" t="s">
        <v>16</v>
      </c>
      <c r="D2224" t="s">
        <v>16</v>
      </c>
      <c r="E2224" t="s">
        <v>16</v>
      </c>
      <c r="F2224" t="s">
        <v>16</v>
      </c>
      <c r="G2224" t="s">
        <v>13948</v>
      </c>
      <c r="H2224">
        <v>1</v>
      </c>
      <c r="I2224" t="s">
        <v>15585</v>
      </c>
    </row>
    <row r="2225" spans="1:9" x14ac:dyDescent="0.25">
      <c r="A2225" t="s">
        <v>13955</v>
      </c>
      <c r="B2225">
        <v>75624950</v>
      </c>
      <c r="C2225" t="s">
        <v>16</v>
      </c>
      <c r="D2225" t="s">
        <v>16</v>
      </c>
      <c r="E2225" t="s">
        <v>16</v>
      </c>
      <c r="F2225" t="s">
        <v>16</v>
      </c>
      <c r="G2225" t="s">
        <v>13948</v>
      </c>
      <c r="H2225">
        <v>1</v>
      </c>
      <c r="I2225" t="s">
        <v>15585</v>
      </c>
    </row>
    <row r="2226" spans="1:9" x14ac:dyDescent="0.25">
      <c r="A2226" t="s">
        <v>15350</v>
      </c>
      <c r="B2226">
        <v>75624950</v>
      </c>
      <c r="C2226" t="s">
        <v>16</v>
      </c>
      <c r="D2226" t="s">
        <v>16</v>
      </c>
      <c r="E2226" t="s">
        <v>16</v>
      </c>
      <c r="F2226" t="s">
        <v>16</v>
      </c>
      <c r="G2226" t="s">
        <v>13948</v>
      </c>
      <c r="H2226">
        <v>1</v>
      </c>
      <c r="I2226" t="s">
        <v>15585</v>
      </c>
    </row>
    <row r="2227" spans="1:9" x14ac:dyDescent="0.25">
      <c r="A2227" t="s">
        <v>14586</v>
      </c>
      <c r="B2227">
        <v>61209086</v>
      </c>
      <c r="C2227" t="s">
        <v>16</v>
      </c>
      <c r="D2227" t="s">
        <v>16</v>
      </c>
      <c r="E2227" t="s">
        <v>16</v>
      </c>
      <c r="F2227" t="s">
        <v>16</v>
      </c>
      <c r="G2227" t="s">
        <v>14587</v>
      </c>
      <c r="H2227">
        <v>2</v>
      </c>
      <c r="I2227" t="s">
        <v>40849</v>
      </c>
    </row>
    <row r="2228" spans="1:9" x14ac:dyDescent="0.25">
      <c r="A2228" t="s">
        <v>14586</v>
      </c>
      <c r="B2228">
        <v>86244255</v>
      </c>
      <c r="C2228" t="s">
        <v>16</v>
      </c>
      <c r="D2228" t="s">
        <v>16</v>
      </c>
      <c r="E2228" t="s">
        <v>16</v>
      </c>
      <c r="F2228" t="s">
        <v>16</v>
      </c>
      <c r="G2228" t="s">
        <v>40806</v>
      </c>
      <c r="H2228">
        <v>1</v>
      </c>
      <c r="I2228" t="s">
        <v>40848</v>
      </c>
    </row>
    <row r="2229" spans="1:9" x14ac:dyDescent="0.25">
      <c r="A2229" t="s">
        <v>41266</v>
      </c>
      <c r="B2229">
        <v>75624950</v>
      </c>
      <c r="C2229" t="s">
        <v>16</v>
      </c>
      <c r="D2229" t="s">
        <v>16</v>
      </c>
      <c r="E2229" t="s">
        <v>16</v>
      </c>
      <c r="F2229" t="s">
        <v>16</v>
      </c>
      <c r="G2229" t="s">
        <v>13948</v>
      </c>
      <c r="H2229">
        <v>1</v>
      </c>
      <c r="I2229" t="s">
        <v>15585</v>
      </c>
    </row>
    <row r="2230" spans="1:9" x14ac:dyDescent="0.25">
      <c r="A2230" t="s">
        <v>41267</v>
      </c>
      <c r="B2230">
        <v>75624950</v>
      </c>
      <c r="C2230" t="s">
        <v>16</v>
      </c>
      <c r="D2230" t="s">
        <v>16</v>
      </c>
      <c r="E2230" t="s">
        <v>16</v>
      </c>
      <c r="F2230" t="s">
        <v>16</v>
      </c>
      <c r="G2230" t="s">
        <v>13948</v>
      </c>
      <c r="H2230">
        <v>1</v>
      </c>
      <c r="I2230" t="s">
        <v>15585</v>
      </c>
    </row>
    <row r="2231" spans="1:9" x14ac:dyDescent="0.25">
      <c r="A2231" t="s">
        <v>41362</v>
      </c>
      <c r="B2231">
        <v>70108720</v>
      </c>
      <c r="C2231" t="s">
        <v>16</v>
      </c>
      <c r="D2231" t="s">
        <v>16</v>
      </c>
      <c r="E2231" t="s">
        <v>16</v>
      </c>
      <c r="F2231" t="s">
        <v>16</v>
      </c>
      <c r="G2231" t="s">
        <v>8125</v>
      </c>
      <c r="H2231">
        <v>1</v>
      </c>
      <c r="I2231" t="s">
        <v>12575</v>
      </c>
    </row>
    <row r="2232" spans="1:9" x14ac:dyDescent="0.25">
      <c r="A2232" t="s">
        <v>41301</v>
      </c>
      <c r="B2232">
        <v>70108720</v>
      </c>
      <c r="C2232" t="s">
        <v>16</v>
      </c>
      <c r="D2232" t="s">
        <v>16</v>
      </c>
      <c r="E2232" t="s">
        <v>16</v>
      </c>
      <c r="F2232" t="s">
        <v>16</v>
      </c>
      <c r="G2232" t="s">
        <v>8125</v>
      </c>
      <c r="H2232">
        <v>1</v>
      </c>
      <c r="I2232" t="s">
        <v>12575</v>
      </c>
    </row>
    <row r="2233" spans="1:9" x14ac:dyDescent="0.25">
      <c r="A2233" t="s">
        <v>41298</v>
      </c>
      <c r="B2233">
        <v>70108720</v>
      </c>
      <c r="C2233" t="s">
        <v>16</v>
      </c>
      <c r="D2233" t="s">
        <v>16</v>
      </c>
      <c r="E2233" t="s">
        <v>16</v>
      </c>
      <c r="F2233" t="s">
        <v>16</v>
      </c>
      <c r="G2233" t="s">
        <v>8125</v>
      </c>
      <c r="H2233">
        <v>1</v>
      </c>
      <c r="I2233" t="s">
        <v>12575</v>
      </c>
    </row>
    <row r="2234" spans="1:9" x14ac:dyDescent="0.25">
      <c r="A2234" t="s">
        <v>41059</v>
      </c>
      <c r="B2234">
        <v>70108720</v>
      </c>
      <c r="C2234" t="s">
        <v>16</v>
      </c>
      <c r="D2234" t="s">
        <v>16</v>
      </c>
      <c r="E2234" t="s">
        <v>16</v>
      </c>
      <c r="F2234" t="s">
        <v>16</v>
      </c>
      <c r="G2234" t="s">
        <v>8125</v>
      </c>
      <c r="H2234">
        <v>1</v>
      </c>
      <c r="I2234" t="s">
        <v>12575</v>
      </c>
    </row>
    <row r="2235" spans="1:9" x14ac:dyDescent="0.25">
      <c r="A2235" t="s">
        <v>41424</v>
      </c>
      <c r="B2235">
        <v>70108720</v>
      </c>
      <c r="C2235" t="s">
        <v>16</v>
      </c>
      <c r="D2235" t="s">
        <v>16</v>
      </c>
      <c r="E2235" t="s">
        <v>16</v>
      </c>
      <c r="F2235" t="s">
        <v>16</v>
      </c>
      <c r="G2235" t="s">
        <v>8125</v>
      </c>
      <c r="H2235">
        <v>1</v>
      </c>
      <c r="I2235" t="s">
        <v>12575</v>
      </c>
    </row>
    <row r="2236" spans="1:9" x14ac:dyDescent="0.25">
      <c r="A2236" t="s">
        <v>41763</v>
      </c>
      <c r="B2236">
        <v>70108720</v>
      </c>
      <c r="C2236" t="s">
        <v>16</v>
      </c>
      <c r="D2236" t="s">
        <v>16</v>
      </c>
      <c r="E2236" t="s">
        <v>16</v>
      </c>
      <c r="F2236" t="s">
        <v>16</v>
      </c>
      <c r="G2236" t="s">
        <v>8125</v>
      </c>
      <c r="H2236">
        <v>1</v>
      </c>
      <c r="I2236" t="s">
        <v>12575</v>
      </c>
    </row>
    <row r="2237" spans="1:9" x14ac:dyDescent="0.25">
      <c r="A2237" t="s">
        <v>41985</v>
      </c>
      <c r="B2237">
        <v>70108720</v>
      </c>
      <c r="C2237" t="s">
        <v>16</v>
      </c>
      <c r="D2237" t="s">
        <v>16</v>
      </c>
      <c r="E2237" t="s">
        <v>16</v>
      </c>
      <c r="F2237" t="s">
        <v>16</v>
      </c>
      <c r="G2237" t="s">
        <v>8125</v>
      </c>
      <c r="H2237">
        <v>1</v>
      </c>
      <c r="I2237" t="s">
        <v>12575</v>
      </c>
    </row>
    <row r="2238" spans="1:9" x14ac:dyDescent="0.25">
      <c r="A2238" t="s">
        <v>41982</v>
      </c>
      <c r="B2238">
        <v>70108720</v>
      </c>
      <c r="C2238" t="s">
        <v>16</v>
      </c>
      <c r="D2238" t="s">
        <v>16</v>
      </c>
      <c r="E2238" t="s">
        <v>16</v>
      </c>
      <c r="F2238" t="s">
        <v>16</v>
      </c>
      <c r="G2238" t="s">
        <v>8125</v>
      </c>
      <c r="H2238">
        <v>1</v>
      </c>
      <c r="I2238" t="s">
        <v>12575</v>
      </c>
    </row>
    <row r="2239" spans="1:9" x14ac:dyDescent="0.25">
      <c r="A2239" t="s">
        <v>41764</v>
      </c>
      <c r="B2239">
        <v>70108720</v>
      </c>
      <c r="C2239" t="s">
        <v>16</v>
      </c>
      <c r="D2239" t="s">
        <v>16</v>
      </c>
      <c r="E2239" t="s">
        <v>16</v>
      </c>
      <c r="F2239" t="s">
        <v>16</v>
      </c>
      <c r="G2239" t="s">
        <v>8125</v>
      </c>
      <c r="H2239">
        <v>1</v>
      </c>
      <c r="I2239" t="s">
        <v>12575</v>
      </c>
    </row>
    <row r="2240" spans="1:9" x14ac:dyDescent="0.25">
      <c r="A2240" t="s">
        <v>41983</v>
      </c>
      <c r="B2240">
        <v>70108720</v>
      </c>
      <c r="C2240" t="s">
        <v>16</v>
      </c>
      <c r="D2240" t="s">
        <v>16</v>
      </c>
      <c r="E2240" t="s">
        <v>16</v>
      </c>
      <c r="F2240" t="s">
        <v>16</v>
      </c>
      <c r="G2240" t="s">
        <v>8125</v>
      </c>
      <c r="H2240">
        <v>1</v>
      </c>
      <c r="I2240" t="s">
        <v>12575</v>
      </c>
    </row>
    <row r="2241" spans="1:9" x14ac:dyDescent="0.25">
      <c r="A2241" t="s">
        <v>41986</v>
      </c>
      <c r="B2241">
        <v>70108720</v>
      </c>
      <c r="C2241" t="s">
        <v>16</v>
      </c>
      <c r="D2241" t="s">
        <v>16</v>
      </c>
      <c r="E2241" t="s">
        <v>16</v>
      </c>
      <c r="F2241" t="s">
        <v>16</v>
      </c>
      <c r="G2241" t="s">
        <v>8125</v>
      </c>
      <c r="H2241">
        <v>1</v>
      </c>
      <c r="I2241" t="s">
        <v>12575</v>
      </c>
    </row>
    <row r="2242" spans="1:9" x14ac:dyDescent="0.25">
      <c r="A2242" t="s">
        <v>41753</v>
      </c>
      <c r="B2242">
        <v>70108720</v>
      </c>
      <c r="C2242" t="s">
        <v>16</v>
      </c>
      <c r="D2242" t="s">
        <v>16</v>
      </c>
      <c r="E2242" t="s">
        <v>16</v>
      </c>
      <c r="F2242" t="s">
        <v>16</v>
      </c>
      <c r="G2242" t="s">
        <v>8125</v>
      </c>
      <c r="H2242">
        <v>1</v>
      </c>
      <c r="I2242" t="s">
        <v>12575</v>
      </c>
    </row>
    <row r="2243" spans="1:9" x14ac:dyDescent="0.25">
      <c r="A2243" t="s">
        <v>41987</v>
      </c>
      <c r="B2243">
        <v>70108720</v>
      </c>
      <c r="C2243" t="s">
        <v>16</v>
      </c>
      <c r="D2243" t="s">
        <v>16</v>
      </c>
      <c r="E2243" t="s">
        <v>16</v>
      </c>
      <c r="F2243" t="s">
        <v>16</v>
      </c>
      <c r="G2243" t="s">
        <v>8125</v>
      </c>
      <c r="H2243">
        <v>1</v>
      </c>
      <c r="I2243" t="s">
        <v>12575</v>
      </c>
    </row>
    <row r="2244" spans="1:9" x14ac:dyDescent="0.25">
      <c r="A2244" t="s">
        <v>41765</v>
      </c>
      <c r="B2244">
        <v>70108720</v>
      </c>
      <c r="C2244" t="s">
        <v>16</v>
      </c>
      <c r="D2244" t="s">
        <v>16</v>
      </c>
      <c r="E2244" t="s">
        <v>16</v>
      </c>
      <c r="F2244" t="s">
        <v>16</v>
      </c>
      <c r="G2244" t="s">
        <v>8125</v>
      </c>
      <c r="H2244">
        <v>1</v>
      </c>
      <c r="I2244" t="s">
        <v>12575</v>
      </c>
    </row>
    <row r="2245" spans="1:9" x14ac:dyDescent="0.25">
      <c r="A2245" t="s">
        <v>41755</v>
      </c>
      <c r="B2245">
        <v>70108720</v>
      </c>
      <c r="C2245" t="s">
        <v>16</v>
      </c>
      <c r="D2245" t="s">
        <v>16</v>
      </c>
      <c r="E2245" t="s">
        <v>16</v>
      </c>
      <c r="F2245" t="s">
        <v>16</v>
      </c>
      <c r="G2245" t="s">
        <v>8125</v>
      </c>
      <c r="H2245">
        <v>1</v>
      </c>
      <c r="I2245" t="s">
        <v>12575</v>
      </c>
    </row>
    <row r="2246" spans="1:9" x14ac:dyDescent="0.25">
      <c r="A2246" t="s">
        <v>41754</v>
      </c>
      <c r="B2246">
        <v>70108720</v>
      </c>
      <c r="C2246" t="s">
        <v>16</v>
      </c>
      <c r="D2246" t="s">
        <v>16</v>
      </c>
      <c r="E2246" t="s">
        <v>16</v>
      </c>
      <c r="F2246" t="s">
        <v>16</v>
      </c>
      <c r="G2246" t="s">
        <v>8125</v>
      </c>
      <c r="H2246">
        <v>1</v>
      </c>
      <c r="I2246" t="s">
        <v>12575</v>
      </c>
    </row>
    <row r="2247" spans="1:9" x14ac:dyDescent="0.25">
      <c r="A2247" t="s">
        <v>41988</v>
      </c>
      <c r="B2247">
        <v>70108720</v>
      </c>
      <c r="C2247" t="s">
        <v>16</v>
      </c>
      <c r="D2247" t="s">
        <v>16</v>
      </c>
      <c r="E2247" t="s">
        <v>16</v>
      </c>
      <c r="F2247" t="s">
        <v>16</v>
      </c>
      <c r="G2247" t="s">
        <v>8125</v>
      </c>
      <c r="H2247">
        <v>1</v>
      </c>
      <c r="I2247" t="s">
        <v>12575</v>
      </c>
    </row>
    <row r="2248" spans="1:9" x14ac:dyDescent="0.25">
      <c r="A2248" t="s">
        <v>41766</v>
      </c>
      <c r="B2248">
        <v>70108720</v>
      </c>
      <c r="C2248" t="s">
        <v>16</v>
      </c>
      <c r="D2248" t="s">
        <v>16</v>
      </c>
      <c r="E2248" t="s">
        <v>16</v>
      </c>
      <c r="F2248" t="s">
        <v>16</v>
      </c>
      <c r="G2248" t="s">
        <v>8125</v>
      </c>
      <c r="H2248">
        <v>1</v>
      </c>
      <c r="I2248" t="s">
        <v>12575</v>
      </c>
    </row>
    <row r="2249" spans="1:9" x14ac:dyDescent="0.25">
      <c r="A2249" t="s">
        <v>41767</v>
      </c>
      <c r="B2249">
        <v>70108720</v>
      </c>
      <c r="C2249" t="s">
        <v>16</v>
      </c>
      <c r="D2249" t="s">
        <v>16</v>
      </c>
      <c r="E2249" t="s">
        <v>16</v>
      </c>
      <c r="F2249" t="s">
        <v>16</v>
      </c>
      <c r="G2249" t="s">
        <v>8125</v>
      </c>
      <c r="H2249">
        <v>1</v>
      </c>
      <c r="I2249" t="s">
        <v>12575</v>
      </c>
    </row>
    <row r="2250" spans="1:9" x14ac:dyDescent="0.25">
      <c r="A2250" t="s">
        <v>41990</v>
      </c>
      <c r="B2250">
        <v>70108720</v>
      </c>
      <c r="C2250" t="s">
        <v>16</v>
      </c>
      <c r="D2250" t="s">
        <v>16</v>
      </c>
      <c r="E2250" t="s">
        <v>16</v>
      </c>
      <c r="F2250" t="s">
        <v>16</v>
      </c>
      <c r="G2250" t="s">
        <v>8125</v>
      </c>
      <c r="H2250">
        <v>1</v>
      </c>
      <c r="I2250" t="s">
        <v>12575</v>
      </c>
    </row>
    <row r="2251" spans="1:9" x14ac:dyDescent="0.25">
      <c r="A2251" t="s">
        <v>41798</v>
      </c>
      <c r="B2251">
        <v>75624950</v>
      </c>
      <c r="C2251" t="s">
        <v>16</v>
      </c>
      <c r="D2251" t="s">
        <v>16</v>
      </c>
      <c r="E2251" t="s">
        <v>16</v>
      </c>
      <c r="F2251" t="s">
        <v>16</v>
      </c>
      <c r="G2251" t="s">
        <v>13948</v>
      </c>
      <c r="H2251">
        <v>1</v>
      </c>
      <c r="I2251" t="s">
        <v>15585</v>
      </c>
    </row>
    <row r="2252" spans="1:9" x14ac:dyDescent="0.25">
      <c r="A2252" t="s">
        <v>41599</v>
      </c>
      <c r="B2252">
        <v>70108720</v>
      </c>
      <c r="C2252" t="s">
        <v>16</v>
      </c>
      <c r="D2252" t="s">
        <v>16</v>
      </c>
      <c r="E2252" t="s">
        <v>16</v>
      </c>
      <c r="F2252" t="s">
        <v>16</v>
      </c>
      <c r="G2252" t="s">
        <v>8125</v>
      </c>
      <c r="H2252">
        <v>1</v>
      </c>
      <c r="I2252" t="s">
        <v>12575</v>
      </c>
    </row>
    <row r="2253" spans="1:9" x14ac:dyDescent="0.25">
      <c r="A2253" t="s">
        <v>8383</v>
      </c>
      <c r="B2253">
        <v>86439632</v>
      </c>
      <c r="C2253" t="s">
        <v>16</v>
      </c>
      <c r="D2253" t="s">
        <v>16</v>
      </c>
      <c r="E2253" t="s">
        <v>16</v>
      </c>
      <c r="F2253" t="s">
        <v>16</v>
      </c>
      <c r="G2253" t="s">
        <v>3929</v>
      </c>
      <c r="H2253">
        <v>1</v>
      </c>
      <c r="I2253" t="s">
        <v>4893</v>
      </c>
    </row>
    <row r="2254" spans="1:9" x14ac:dyDescent="0.25">
      <c r="A2254" t="s">
        <v>8827</v>
      </c>
      <c r="B2254">
        <v>75220200</v>
      </c>
      <c r="C2254" t="s">
        <v>16</v>
      </c>
      <c r="D2254" t="s">
        <v>16</v>
      </c>
      <c r="E2254" t="s">
        <v>16</v>
      </c>
      <c r="F2254" t="s">
        <v>16</v>
      </c>
      <c r="G2254" t="s">
        <v>7238</v>
      </c>
      <c r="H2254">
        <v>1</v>
      </c>
      <c r="I2254" t="s">
        <v>7253</v>
      </c>
    </row>
    <row r="2255" spans="1:9" x14ac:dyDescent="0.25">
      <c r="A2255" t="s">
        <v>8831</v>
      </c>
      <c r="B2255">
        <v>86439632</v>
      </c>
      <c r="C2255" t="s">
        <v>16</v>
      </c>
      <c r="D2255" t="s">
        <v>16</v>
      </c>
      <c r="E2255" t="s">
        <v>16</v>
      </c>
      <c r="F2255" t="s">
        <v>16</v>
      </c>
      <c r="G2255" t="s">
        <v>3929</v>
      </c>
      <c r="H2255">
        <v>1</v>
      </c>
      <c r="I2255" t="s">
        <v>4893</v>
      </c>
    </row>
    <row r="2256" spans="1:9" x14ac:dyDescent="0.25">
      <c r="A2256" t="s">
        <v>8829</v>
      </c>
      <c r="B2256">
        <v>86439632</v>
      </c>
      <c r="C2256" t="s">
        <v>16</v>
      </c>
      <c r="D2256" t="s">
        <v>16</v>
      </c>
      <c r="E2256" t="s">
        <v>16</v>
      </c>
      <c r="F2256" t="s">
        <v>16</v>
      </c>
      <c r="G2256" t="s">
        <v>3929</v>
      </c>
      <c r="H2256">
        <v>1</v>
      </c>
      <c r="I2256" t="s">
        <v>4893</v>
      </c>
    </row>
    <row r="2257" spans="1:9" x14ac:dyDescent="0.25">
      <c r="A2257" t="s">
        <v>9350</v>
      </c>
      <c r="B2257">
        <v>86439632</v>
      </c>
      <c r="C2257" t="s">
        <v>16</v>
      </c>
      <c r="D2257" t="s">
        <v>16</v>
      </c>
      <c r="E2257" t="s">
        <v>16</v>
      </c>
      <c r="F2257" t="s">
        <v>16</v>
      </c>
      <c r="G2257" t="s">
        <v>3929</v>
      </c>
      <c r="H2257">
        <v>1</v>
      </c>
      <c r="I2257" t="s">
        <v>4893</v>
      </c>
    </row>
    <row r="2258" spans="1:9" x14ac:dyDescent="0.25">
      <c r="A2258" t="s">
        <v>11094</v>
      </c>
      <c r="B2258">
        <v>75577000</v>
      </c>
      <c r="C2258" t="s">
        <v>16</v>
      </c>
      <c r="D2258" t="s">
        <v>16</v>
      </c>
      <c r="E2258" t="s">
        <v>16</v>
      </c>
      <c r="F2258" t="s">
        <v>16</v>
      </c>
      <c r="G2258" t="s">
        <v>3759</v>
      </c>
      <c r="H2258">
        <v>1</v>
      </c>
      <c r="I2258" t="s">
        <v>4898</v>
      </c>
    </row>
    <row r="2259" spans="1:9" x14ac:dyDescent="0.25">
      <c r="A2259" t="s">
        <v>9262</v>
      </c>
      <c r="B2259">
        <v>74762273</v>
      </c>
      <c r="C2259" t="s">
        <v>16</v>
      </c>
      <c r="D2259" t="s">
        <v>16</v>
      </c>
      <c r="E2259" t="s">
        <v>16</v>
      </c>
      <c r="F2259" t="s">
        <v>16</v>
      </c>
      <c r="G2259" t="s">
        <v>154</v>
      </c>
      <c r="H2259">
        <v>1</v>
      </c>
      <c r="I2259" t="s">
        <v>4887</v>
      </c>
    </row>
    <row r="2260" spans="1:9" x14ac:dyDescent="0.25">
      <c r="A2260" t="s">
        <v>8281</v>
      </c>
      <c r="B2260">
        <v>75421677</v>
      </c>
      <c r="C2260" t="s">
        <v>16</v>
      </c>
      <c r="D2260" t="s">
        <v>16</v>
      </c>
      <c r="E2260" t="s">
        <v>16</v>
      </c>
      <c r="F2260" t="s">
        <v>16</v>
      </c>
      <c r="G2260" t="s">
        <v>3368</v>
      </c>
      <c r="H2260">
        <v>1</v>
      </c>
      <c r="I2260" t="s">
        <v>4892</v>
      </c>
    </row>
    <row r="2261" spans="1:9" x14ac:dyDescent="0.25">
      <c r="A2261" t="s">
        <v>8431</v>
      </c>
      <c r="B2261">
        <v>86439632</v>
      </c>
      <c r="C2261" t="s">
        <v>16</v>
      </c>
      <c r="D2261" t="s">
        <v>16</v>
      </c>
      <c r="E2261" t="s">
        <v>16</v>
      </c>
      <c r="F2261" t="s">
        <v>16</v>
      </c>
      <c r="G2261" t="s">
        <v>3929</v>
      </c>
      <c r="H2261">
        <v>1</v>
      </c>
      <c r="I2261" t="s">
        <v>4893</v>
      </c>
    </row>
    <row r="2262" spans="1:9" x14ac:dyDescent="0.25">
      <c r="A2262" t="s">
        <v>8282</v>
      </c>
      <c r="B2262">
        <v>86439632</v>
      </c>
      <c r="C2262" t="s">
        <v>16</v>
      </c>
      <c r="D2262" t="s">
        <v>16</v>
      </c>
      <c r="E2262" t="s">
        <v>16</v>
      </c>
      <c r="F2262" t="s">
        <v>16</v>
      </c>
      <c r="G2262" t="s">
        <v>3929</v>
      </c>
      <c r="H2262">
        <v>1</v>
      </c>
      <c r="I2262" t="s">
        <v>4893</v>
      </c>
    </row>
    <row r="2263" spans="1:9" x14ac:dyDescent="0.25">
      <c r="A2263" t="s">
        <v>14805</v>
      </c>
      <c r="B2263">
        <v>74762273</v>
      </c>
      <c r="C2263" t="s">
        <v>16</v>
      </c>
      <c r="D2263" t="s">
        <v>16</v>
      </c>
      <c r="E2263" t="s">
        <v>16</v>
      </c>
      <c r="F2263" t="s">
        <v>16</v>
      </c>
      <c r="G2263" t="s">
        <v>154</v>
      </c>
      <c r="H2263">
        <v>1</v>
      </c>
      <c r="I2263" t="s">
        <v>4887</v>
      </c>
    </row>
    <row r="2264" spans="1:9" x14ac:dyDescent="0.25">
      <c r="A2264" t="s">
        <v>15143</v>
      </c>
      <c r="B2264">
        <v>75691010</v>
      </c>
      <c r="C2264" t="s">
        <v>16</v>
      </c>
      <c r="D2264" t="s">
        <v>16</v>
      </c>
      <c r="E2264" t="s">
        <v>16</v>
      </c>
      <c r="F2264" t="s">
        <v>16</v>
      </c>
      <c r="G2264" t="s">
        <v>14142</v>
      </c>
      <c r="H2264">
        <v>1</v>
      </c>
      <c r="I2264" t="s">
        <v>15595</v>
      </c>
    </row>
    <row r="2265" spans="1:9" x14ac:dyDescent="0.25">
      <c r="A2265" t="s">
        <v>14151</v>
      </c>
      <c r="B2265">
        <v>75691010</v>
      </c>
      <c r="C2265" t="s">
        <v>16</v>
      </c>
      <c r="D2265" t="s">
        <v>16</v>
      </c>
      <c r="E2265" t="s">
        <v>16</v>
      </c>
      <c r="F2265" t="s">
        <v>16</v>
      </c>
      <c r="G2265" t="s">
        <v>14142</v>
      </c>
      <c r="H2265">
        <v>1</v>
      </c>
      <c r="I2265" t="s">
        <v>15595</v>
      </c>
    </row>
    <row r="2266" spans="1:9" x14ac:dyDescent="0.25">
      <c r="A2266" t="s">
        <v>14141</v>
      </c>
      <c r="B2266">
        <v>75691010</v>
      </c>
      <c r="C2266" t="s">
        <v>16</v>
      </c>
      <c r="D2266" t="s">
        <v>16</v>
      </c>
      <c r="E2266" t="s">
        <v>16</v>
      </c>
      <c r="F2266" t="s">
        <v>16</v>
      </c>
      <c r="G2266" t="s">
        <v>14142</v>
      </c>
      <c r="H2266">
        <v>1</v>
      </c>
      <c r="I2266" t="s">
        <v>15595</v>
      </c>
    </row>
    <row r="2267" spans="1:9" x14ac:dyDescent="0.25">
      <c r="A2267" t="s">
        <v>14152</v>
      </c>
      <c r="B2267">
        <v>75691010</v>
      </c>
      <c r="C2267" t="s">
        <v>16</v>
      </c>
      <c r="D2267" t="s">
        <v>16</v>
      </c>
      <c r="E2267" t="s">
        <v>16</v>
      </c>
      <c r="F2267" t="s">
        <v>16</v>
      </c>
      <c r="G2267" t="s">
        <v>14142</v>
      </c>
      <c r="H2267">
        <v>1</v>
      </c>
      <c r="I2267" t="s">
        <v>15595</v>
      </c>
    </row>
    <row r="2268" spans="1:9" x14ac:dyDescent="0.25">
      <c r="A2268" t="s">
        <v>14988</v>
      </c>
      <c r="B2268">
        <v>75691010</v>
      </c>
      <c r="C2268" t="s">
        <v>16</v>
      </c>
      <c r="D2268" t="s">
        <v>16</v>
      </c>
      <c r="E2268" t="s">
        <v>16</v>
      </c>
      <c r="F2268" t="s">
        <v>16</v>
      </c>
      <c r="G2268" t="s">
        <v>14142</v>
      </c>
      <c r="H2268">
        <v>1</v>
      </c>
      <c r="I2268" t="s">
        <v>15595</v>
      </c>
    </row>
    <row r="2269" spans="1:9" x14ac:dyDescent="0.25">
      <c r="A2269" t="s">
        <v>14143</v>
      </c>
      <c r="B2269">
        <v>75691010</v>
      </c>
      <c r="C2269" t="s">
        <v>16</v>
      </c>
      <c r="D2269" t="s">
        <v>16</v>
      </c>
      <c r="E2269" t="s">
        <v>16</v>
      </c>
      <c r="F2269" t="s">
        <v>16</v>
      </c>
      <c r="G2269" t="s">
        <v>14142</v>
      </c>
      <c r="H2269">
        <v>1</v>
      </c>
      <c r="I2269" t="s">
        <v>15595</v>
      </c>
    </row>
    <row r="2270" spans="1:9" x14ac:dyDescent="0.25">
      <c r="A2270" t="s">
        <v>14153</v>
      </c>
      <c r="B2270">
        <v>75691010</v>
      </c>
      <c r="C2270" t="s">
        <v>16</v>
      </c>
      <c r="D2270" t="s">
        <v>16</v>
      </c>
      <c r="E2270" t="s">
        <v>16</v>
      </c>
      <c r="F2270" t="s">
        <v>16</v>
      </c>
      <c r="G2270" t="s">
        <v>14142</v>
      </c>
      <c r="H2270">
        <v>1</v>
      </c>
      <c r="I2270" t="s">
        <v>15595</v>
      </c>
    </row>
    <row r="2271" spans="1:9" x14ac:dyDescent="0.25">
      <c r="A2271" t="s">
        <v>8351</v>
      </c>
      <c r="B2271">
        <v>74755755</v>
      </c>
      <c r="C2271" t="s">
        <v>16</v>
      </c>
      <c r="D2271" t="s">
        <v>16</v>
      </c>
      <c r="E2271" t="s">
        <v>16</v>
      </c>
      <c r="F2271" t="s">
        <v>16</v>
      </c>
      <c r="G2271" t="s">
        <v>4786</v>
      </c>
      <c r="H2271">
        <v>1</v>
      </c>
      <c r="I2271" t="s">
        <v>4922</v>
      </c>
    </row>
    <row r="2272" spans="1:9" x14ac:dyDescent="0.25">
      <c r="A2272" t="s">
        <v>8359</v>
      </c>
      <c r="B2272">
        <v>74755755</v>
      </c>
      <c r="C2272" t="s">
        <v>16</v>
      </c>
      <c r="D2272" t="s">
        <v>16</v>
      </c>
      <c r="E2272" t="s">
        <v>16</v>
      </c>
      <c r="F2272" t="s">
        <v>16</v>
      </c>
      <c r="G2272" t="s">
        <v>4786</v>
      </c>
      <c r="H2272">
        <v>1</v>
      </c>
      <c r="I2272" t="s">
        <v>4922</v>
      </c>
    </row>
    <row r="2273" spans="1:9" x14ac:dyDescent="0.25">
      <c r="A2273" t="s">
        <v>8354</v>
      </c>
      <c r="B2273">
        <v>74755755</v>
      </c>
      <c r="C2273" t="s">
        <v>16</v>
      </c>
      <c r="D2273" t="s">
        <v>16</v>
      </c>
      <c r="E2273" t="s">
        <v>16</v>
      </c>
      <c r="F2273" t="s">
        <v>16</v>
      </c>
      <c r="G2273" t="s">
        <v>4786</v>
      </c>
      <c r="H2273">
        <v>1</v>
      </c>
      <c r="I2273" t="s">
        <v>4922</v>
      </c>
    </row>
    <row r="2274" spans="1:9" x14ac:dyDescent="0.25">
      <c r="A2274" t="s">
        <v>8362</v>
      </c>
      <c r="B2274">
        <v>75577000</v>
      </c>
      <c r="C2274" t="s">
        <v>16</v>
      </c>
      <c r="D2274" t="s">
        <v>16</v>
      </c>
      <c r="E2274" t="s">
        <v>16</v>
      </c>
      <c r="F2274" t="s">
        <v>16</v>
      </c>
      <c r="G2274" t="s">
        <v>3759</v>
      </c>
      <c r="H2274">
        <v>1</v>
      </c>
      <c r="I2274" t="s">
        <v>4898</v>
      </c>
    </row>
    <row r="2275" spans="1:9" x14ac:dyDescent="0.25">
      <c r="A2275" t="s">
        <v>8358</v>
      </c>
      <c r="B2275">
        <v>75577000</v>
      </c>
      <c r="C2275" t="s">
        <v>16</v>
      </c>
      <c r="D2275" t="s">
        <v>16</v>
      </c>
      <c r="E2275" t="s">
        <v>16</v>
      </c>
      <c r="F2275" t="s">
        <v>16</v>
      </c>
      <c r="G2275" t="s">
        <v>3759</v>
      </c>
      <c r="H2275">
        <v>1</v>
      </c>
      <c r="I2275" t="s">
        <v>4898</v>
      </c>
    </row>
    <row r="2276" spans="1:9" x14ac:dyDescent="0.25">
      <c r="A2276" t="s">
        <v>8369</v>
      </c>
      <c r="B2276">
        <v>74755755</v>
      </c>
      <c r="C2276" t="s">
        <v>16</v>
      </c>
      <c r="D2276" t="s">
        <v>16</v>
      </c>
      <c r="E2276" t="s">
        <v>16</v>
      </c>
      <c r="F2276" t="s">
        <v>16</v>
      </c>
      <c r="G2276" t="s">
        <v>4786</v>
      </c>
      <c r="H2276">
        <v>1</v>
      </c>
      <c r="I2276" t="s">
        <v>4922</v>
      </c>
    </row>
    <row r="2277" spans="1:9" x14ac:dyDescent="0.25">
      <c r="A2277" t="s">
        <v>8370</v>
      </c>
      <c r="B2277">
        <v>74755755</v>
      </c>
      <c r="C2277" t="s">
        <v>16</v>
      </c>
      <c r="D2277" t="s">
        <v>16</v>
      </c>
      <c r="E2277" t="s">
        <v>16</v>
      </c>
      <c r="F2277" t="s">
        <v>16</v>
      </c>
      <c r="G2277" t="s">
        <v>4786</v>
      </c>
      <c r="H2277">
        <v>1</v>
      </c>
      <c r="I2277" t="s">
        <v>4922</v>
      </c>
    </row>
    <row r="2278" spans="1:9" x14ac:dyDescent="0.25">
      <c r="A2278" t="s">
        <v>8361</v>
      </c>
      <c r="B2278">
        <v>75577000</v>
      </c>
      <c r="C2278" t="s">
        <v>16</v>
      </c>
      <c r="D2278" t="s">
        <v>16</v>
      </c>
      <c r="E2278" t="s">
        <v>16</v>
      </c>
      <c r="F2278" t="s">
        <v>16</v>
      </c>
      <c r="G2278" t="s">
        <v>3759</v>
      </c>
      <c r="H2278">
        <v>1</v>
      </c>
      <c r="I2278" t="s">
        <v>4898</v>
      </c>
    </row>
    <row r="2279" spans="1:9" x14ac:dyDescent="0.25">
      <c r="A2279" t="s">
        <v>8375</v>
      </c>
      <c r="B2279">
        <v>75577000</v>
      </c>
      <c r="C2279" t="s">
        <v>16</v>
      </c>
      <c r="D2279" t="s">
        <v>16</v>
      </c>
      <c r="E2279" t="s">
        <v>16</v>
      </c>
      <c r="F2279" t="s">
        <v>16</v>
      </c>
      <c r="G2279" t="s">
        <v>3759</v>
      </c>
      <c r="H2279">
        <v>1</v>
      </c>
      <c r="I2279" t="s">
        <v>4898</v>
      </c>
    </row>
    <row r="2280" spans="1:9" x14ac:dyDescent="0.25">
      <c r="A2280" t="s">
        <v>8371</v>
      </c>
      <c r="B2280">
        <v>75577000</v>
      </c>
      <c r="C2280" t="s">
        <v>16</v>
      </c>
      <c r="D2280" t="s">
        <v>16</v>
      </c>
      <c r="E2280" t="s">
        <v>16</v>
      </c>
      <c r="F2280" t="s">
        <v>16</v>
      </c>
      <c r="G2280" t="s">
        <v>3759</v>
      </c>
      <c r="H2280">
        <v>1</v>
      </c>
      <c r="I2280" t="s">
        <v>4898</v>
      </c>
    </row>
    <row r="2281" spans="1:9" x14ac:dyDescent="0.25">
      <c r="A2281" t="s">
        <v>8365</v>
      </c>
      <c r="B2281">
        <v>75577000</v>
      </c>
      <c r="C2281" t="s">
        <v>16</v>
      </c>
      <c r="D2281" t="s">
        <v>16</v>
      </c>
      <c r="E2281" t="s">
        <v>16</v>
      </c>
      <c r="F2281" t="s">
        <v>16</v>
      </c>
      <c r="G2281" t="s">
        <v>3759</v>
      </c>
      <c r="H2281">
        <v>1</v>
      </c>
      <c r="I2281" t="s">
        <v>4898</v>
      </c>
    </row>
    <row r="2282" spans="1:9" x14ac:dyDescent="0.25">
      <c r="A2282" t="s">
        <v>8364</v>
      </c>
      <c r="B2282">
        <v>74755755</v>
      </c>
      <c r="C2282" t="s">
        <v>16</v>
      </c>
      <c r="D2282" t="s">
        <v>16</v>
      </c>
      <c r="E2282" t="s">
        <v>16</v>
      </c>
      <c r="F2282" t="s">
        <v>16</v>
      </c>
      <c r="G2282" t="s">
        <v>4786</v>
      </c>
      <c r="H2282">
        <v>1</v>
      </c>
      <c r="I2282" t="s">
        <v>4922</v>
      </c>
    </row>
    <row r="2283" spans="1:9" x14ac:dyDescent="0.25">
      <c r="A2283" t="s">
        <v>8368</v>
      </c>
      <c r="B2283">
        <v>74755755</v>
      </c>
      <c r="C2283" t="s">
        <v>16</v>
      </c>
      <c r="D2283" t="s">
        <v>16</v>
      </c>
      <c r="E2283" t="s">
        <v>16</v>
      </c>
      <c r="F2283" t="s">
        <v>16</v>
      </c>
      <c r="G2283" t="s">
        <v>4786</v>
      </c>
      <c r="H2283">
        <v>1</v>
      </c>
      <c r="I2283" t="s">
        <v>4922</v>
      </c>
    </row>
    <row r="2284" spans="1:9" x14ac:dyDescent="0.25">
      <c r="A2284" t="s">
        <v>8366</v>
      </c>
      <c r="B2284">
        <v>74755755</v>
      </c>
      <c r="C2284" t="s">
        <v>16</v>
      </c>
      <c r="D2284" t="s">
        <v>16</v>
      </c>
      <c r="E2284" t="s">
        <v>16</v>
      </c>
      <c r="F2284" t="s">
        <v>16</v>
      </c>
      <c r="G2284" t="s">
        <v>4786</v>
      </c>
      <c r="H2284">
        <v>1</v>
      </c>
      <c r="I2284" t="s">
        <v>4922</v>
      </c>
    </row>
    <row r="2285" spans="1:9" x14ac:dyDescent="0.25">
      <c r="A2285" t="s">
        <v>8367</v>
      </c>
      <c r="B2285">
        <v>74755755</v>
      </c>
      <c r="C2285" t="s">
        <v>16</v>
      </c>
      <c r="D2285" t="s">
        <v>16</v>
      </c>
      <c r="E2285" t="s">
        <v>16</v>
      </c>
      <c r="F2285" t="s">
        <v>16</v>
      </c>
      <c r="G2285" t="s">
        <v>4786</v>
      </c>
      <c r="H2285">
        <v>1</v>
      </c>
      <c r="I2285" t="s">
        <v>4922</v>
      </c>
    </row>
    <row r="2286" spans="1:9" x14ac:dyDescent="0.25">
      <c r="A2286" t="s">
        <v>8376</v>
      </c>
      <c r="B2286">
        <v>74755755</v>
      </c>
      <c r="C2286" t="s">
        <v>16</v>
      </c>
      <c r="D2286" t="s">
        <v>16</v>
      </c>
      <c r="E2286" t="s">
        <v>16</v>
      </c>
      <c r="F2286" t="s">
        <v>16</v>
      </c>
      <c r="G2286" t="s">
        <v>4786</v>
      </c>
      <c r="H2286">
        <v>1</v>
      </c>
      <c r="I2286" t="s">
        <v>4922</v>
      </c>
    </row>
    <row r="2287" spans="1:9" x14ac:dyDescent="0.25">
      <c r="A2287" t="s">
        <v>8377</v>
      </c>
      <c r="B2287">
        <v>74755755</v>
      </c>
      <c r="C2287" t="s">
        <v>16</v>
      </c>
      <c r="D2287" t="s">
        <v>16</v>
      </c>
      <c r="E2287" t="s">
        <v>16</v>
      </c>
      <c r="F2287" t="s">
        <v>16</v>
      </c>
      <c r="G2287" t="s">
        <v>4786</v>
      </c>
      <c r="H2287">
        <v>1</v>
      </c>
      <c r="I2287" t="s">
        <v>4922</v>
      </c>
    </row>
    <row r="2288" spans="1:9" x14ac:dyDescent="0.25">
      <c r="A2288" t="s">
        <v>8390</v>
      </c>
      <c r="B2288">
        <v>74755755</v>
      </c>
      <c r="C2288" t="s">
        <v>16</v>
      </c>
      <c r="D2288" t="s">
        <v>16</v>
      </c>
      <c r="E2288" t="s">
        <v>16</v>
      </c>
      <c r="F2288" t="s">
        <v>16</v>
      </c>
      <c r="G2288" t="s">
        <v>4786</v>
      </c>
      <c r="H2288">
        <v>1</v>
      </c>
      <c r="I2288" t="s">
        <v>4922</v>
      </c>
    </row>
    <row r="2289" spans="1:9" x14ac:dyDescent="0.25">
      <c r="A2289" t="s">
        <v>8386</v>
      </c>
      <c r="B2289">
        <v>74755755</v>
      </c>
      <c r="C2289" t="s">
        <v>16</v>
      </c>
      <c r="D2289" t="s">
        <v>16</v>
      </c>
      <c r="E2289" t="s">
        <v>16</v>
      </c>
      <c r="F2289" t="s">
        <v>16</v>
      </c>
      <c r="G2289" t="s">
        <v>4786</v>
      </c>
      <c r="H2289">
        <v>1</v>
      </c>
      <c r="I2289" t="s">
        <v>4922</v>
      </c>
    </row>
    <row r="2290" spans="1:9" x14ac:dyDescent="0.25">
      <c r="A2290" t="s">
        <v>8391</v>
      </c>
      <c r="B2290">
        <v>74762273</v>
      </c>
      <c r="C2290" t="s">
        <v>16</v>
      </c>
      <c r="D2290" t="s">
        <v>16</v>
      </c>
      <c r="E2290" t="s">
        <v>16</v>
      </c>
      <c r="F2290" t="s">
        <v>16</v>
      </c>
      <c r="G2290" t="s">
        <v>154</v>
      </c>
      <c r="H2290">
        <v>1</v>
      </c>
      <c r="I2290" t="s">
        <v>4887</v>
      </c>
    </row>
    <row r="2291" spans="1:9" x14ac:dyDescent="0.25">
      <c r="A2291" t="s">
        <v>8443</v>
      </c>
      <c r="B2291">
        <v>96306000</v>
      </c>
      <c r="C2291" t="s">
        <v>16</v>
      </c>
      <c r="D2291" t="s">
        <v>16</v>
      </c>
      <c r="E2291" t="s">
        <v>16</v>
      </c>
      <c r="F2291" t="s">
        <v>16</v>
      </c>
      <c r="G2291" t="s">
        <v>8068</v>
      </c>
      <c r="H2291">
        <v>1</v>
      </c>
      <c r="I2291" t="s">
        <v>12613</v>
      </c>
    </row>
    <row r="2292" spans="1:9" x14ac:dyDescent="0.25">
      <c r="A2292" t="s">
        <v>8445</v>
      </c>
      <c r="B2292">
        <v>75577000</v>
      </c>
      <c r="C2292" t="s">
        <v>16</v>
      </c>
      <c r="D2292" t="s">
        <v>16</v>
      </c>
      <c r="E2292" t="s">
        <v>16</v>
      </c>
      <c r="F2292" t="s">
        <v>16</v>
      </c>
      <c r="G2292" t="s">
        <v>3759</v>
      </c>
      <c r="H2292">
        <v>1</v>
      </c>
      <c r="I2292" t="s">
        <v>4898</v>
      </c>
    </row>
    <row r="2293" spans="1:9" x14ac:dyDescent="0.25">
      <c r="A2293" t="s">
        <v>8450</v>
      </c>
      <c r="B2293">
        <v>75421677</v>
      </c>
      <c r="C2293" t="s">
        <v>16</v>
      </c>
      <c r="D2293" t="s">
        <v>16</v>
      </c>
      <c r="E2293" t="s">
        <v>16</v>
      </c>
      <c r="F2293" t="s">
        <v>16</v>
      </c>
      <c r="G2293" t="s">
        <v>3368</v>
      </c>
      <c r="H2293">
        <v>1</v>
      </c>
      <c r="I2293" t="s">
        <v>4892</v>
      </c>
    </row>
    <row r="2294" spans="1:9" x14ac:dyDescent="0.25">
      <c r="A2294" t="s">
        <v>8459</v>
      </c>
      <c r="B2294">
        <v>74755755</v>
      </c>
      <c r="C2294" t="s">
        <v>16</v>
      </c>
      <c r="D2294" t="s">
        <v>16</v>
      </c>
      <c r="E2294" t="s">
        <v>16</v>
      </c>
      <c r="F2294" t="s">
        <v>16</v>
      </c>
      <c r="G2294" t="s">
        <v>4786</v>
      </c>
      <c r="H2294">
        <v>1</v>
      </c>
      <c r="I2294" t="s">
        <v>4922</v>
      </c>
    </row>
    <row r="2295" spans="1:9" x14ac:dyDescent="0.25">
      <c r="A2295" t="s">
        <v>8456</v>
      </c>
      <c r="B2295">
        <v>74755755</v>
      </c>
      <c r="C2295" t="s">
        <v>16</v>
      </c>
      <c r="D2295" t="s">
        <v>16</v>
      </c>
      <c r="E2295" t="s">
        <v>16</v>
      </c>
      <c r="F2295" t="s">
        <v>16</v>
      </c>
      <c r="G2295" t="s">
        <v>4786</v>
      </c>
      <c r="H2295">
        <v>1</v>
      </c>
      <c r="I2295" t="s">
        <v>4922</v>
      </c>
    </row>
    <row r="2296" spans="1:9" x14ac:dyDescent="0.25">
      <c r="A2296" t="s">
        <v>8464</v>
      </c>
      <c r="B2296">
        <v>74755755</v>
      </c>
      <c r="C2296" t="s">
        <v>16</v>
      </c>
      <c r="D2296" t="s">
        <v>16</v>
      </c>
      <c r="E2296" t="s">
        <v>16</v>
      </c>
      <c r="F2296" t="s">
        <v>16</v>
      </c>
      <c r="G2296" t="s">
        <v>4786</v>
      </c>
      <c r="H2296">
        <v>2</v>
      </c>
      <c r="I2296" t="s">
        <v>4922</v>
      </c>
    </row>
    <row r="2297" spans="1:9" x14ac:dyDescent="0.25">
      <c r="A2297" t="s">
        <v>8465</v>
      </c>
      <c r="B2297">
        <v>74755755</v>
      </c>
      <c r="C2297" t="s">
        <v>16</v>
      </c>
      <c r="D2297" t="s">
        <v>16</v>
      </c>
      <c r="E2297" t="s">
        <v>16</v>
      </c>
      <c r="F2297" t="s">
        <v>16</v>
      </c>
      <c r="G2297" t="s">
        <v>4786</v>
      </c>
      <c r="H2297">
        <v>1</v>
      </c>
      <c r="I2297" t="s">
        <v>4922</v>
      </c>
    </row>
    <row r="2298" spans="1:9" x14ac:dyDescent="0.25">
      <c r="A2298" t="s">
        <v>8466</v>
      </c>
      <c r="B2298">
        <v>74755755</v>
      </c>
      <c r="C2298" t="s">
        <v>16</v>
      </c>
      <c r="D2298" t="s">
        <v>16</v>
      </c>
      <c r="E2298" t="s">
        <v>16</v>
      </c>
      <c r="F2298" t="s">
        <v>16</v>
      </c>
      <c r="G2298" t="s">
        <v>4786</v>
      </c>
      <c r="H2298">
        <v>1</v>
      </c>
      <c r="I2298" t="s">
        <v>4922</v>
      </c>
    </row>
    <row r="2299" spans="1:9" x14ac:dyDescent="0.25">
      <c r="A2299" t="s">
        <v>8452</v>
      </c>
      <c r="B2299">
        <v>74755755</v>
      </c>
      <c r="C2299" t="s">
        <v>16</v>
      </c>
      <c r="D2299" t="s">
        <v>16</v>
      </c>
      <c r="E2299" t="s">
        <v>16</v>
      </c>
      <c r="F2299" t="s">
        <v>16</v>
      </c>
      <c r="G2299" t="s">
        <v>4786</v>
      </c>
      <c r="H2299">
        <v>1</v>
      </c>
      <c r="I2299" t="s">
        <v>4922</v>
      </c>
    </row>
    <row r="2300" spans="1:9" x14ac:dyDescent="0.25">
      <c r="A2300" t="s">
        <v>8453</v>
      </c>
      <c r="B2300">
        <v>74755755</v>
      </c>
      <c r="C2300" t="s">
        <v>16</v>
      </c>
      <c r="D2300" t="s">
        <v>16</v>
      </c>
      <c r="E2300" t="s">
        <v>16</v>
      </c>
      <c r="F2300" t="s">
        <v>16</v>
      </c>
      <c r="G2300" t="s">
        <v>4786</v>
      </c>
      <c r="H2300">
        <v>1</v>
      </c>
      <c r="I2300" t="s">
        <v>4922</v>
      </c>
    </row>
    <row r="2301" spans="1:9" x14ac:dyDescent="0.25">
      <c r="A2301" t="s">
        <v>8451</v>
      </c>
      <c r="B2301">
        <v>75577000</v>
      </c>
      <c r="C2301" t="s">
        <v>16</v>
      </c>
      <c r="D2301" t="s">
        <v>16</v>
      </c>
      <c r="E2301" t="s">
        <v>16</v>
      </c>
      <c r="F2301" t="s">
        <v>16</v>
      </c>
      <c r="G2301" t="s">
        <v>3759</v>
      </c>
      <c r="H2301">
        <v>1</v>
      </c>
      <c r="I2301" t="s">
        <v>4898</v>
      </c>
    </row>
    <row r="2302" spans="1:9" x14ac:dyDescent="0.25">
      <c r="A2302" t="s">
        <v>8448</v>
      </c>
      <c r="B2302">
        <v>75577000</v>
      </c>
      <c r="C2302" t="s">
        <v>16</v>
      </c>
      <c r="D2302" t="s">
        <v>16</v>
      </c>
      <c r="E2302" t="s">
        <v>16</v>
      </c>
      <c r="F2302" t="s">
        <v>16</v>
      </c>
      <c r="G2302" t="s">
        <v>3759</v>
      </c>
      <c r="H2302">
        <v>1</v>
      </c>
      <c r="I2302" t="s">
        <v>4898</v>
      </c>
    </row>
    <row r="2303" spans="1:9" x14ac:dyDescent="0.25">
      <c r="A2303" t="s">
        <v>8458</v>
      </c>
      <c r="B2303">
        <v>75421677</v>
      </c>
      <c r="C2303" t="s">
        <v>16</v>
      </c>
      <c r="D2303" t="s">
        <v>16</v>
      </c>
      <c r="E2303" t="s">
        <v>16</v>
      </c>
      <c r="F2303" t="s">
        <v>16</v>
      </c>
      <c r="G2303" t="s">
        <v>3368</v>
      </c>
      <c r="H2303">
        <v>1</v>
      </c>
      <c r="I2303" t="s">
        <v>4892</v>
      </c>
    </row>
    <row r="2304" spans="1:9" x14ac:dyDescent="0.25">
      <c r="A2304" t="s">
        <v>8460</v>
      </c>
      <c r="B2304">
        <v>74755755</v>
      </c>
      <c r="C2304" t="s">
        <v>16</v>
      </c>
      <c r="D2304" t="s">
        <v>16</v>
      </c>
      <c r="E2304" t="s">
        <v>16</v>
      </c>
      <c r="F2304" t="s">
        <v>16</v>
      </c>
      <c r="G2304" t="s">
        <v>4786</v>
      </c>
      <c r="H2304">
        <v>1</v>
      </c>
      <c r="I2304" t="s">
        <v>4922</v>
      </c>
    </row>
    <row r="2305" spans="1:9" x14ac:dyDescent="0.25">
      <c r="A2305" t="s">
        <v>8488</v>
      </c>
      <c r="B2305">
        <v>74762273</v>
      </c>
      <c r="C2305" t="s">
        <v>16</v>
      </c>
      <c r="D2305" t="s">
        <v>16</v>
      </c>
      <c r="E2305" t="s">
        <v>16</v>
      </c>
      <c r="F2305" t="s">
        <v>16</v>
      </c>
      <c r="G2305" t="s">
        <v>154</v>
      </c>
      <c r="H2305">
        <v>1</v>
      </c>
      <c r="I2305" t="s">
        <v>4887</v>
      </c>
    </row>
    <row r="2306" spans="1:9" x14ac:dyDescent="0.25">
      <c r="A2306" t="s">
        <v>10666</v>
      </c>
      <c r="B2306">
        <v>75763222</v>
      </c>
      <c r="C2306" t="s">
        <v>16</v>
      </c>
      <c r="D2306" t="s">
        <v>16</v>
      </c>
      <c r="E2306" t="s">
        <v>16</v>
      </c>
      <c r="F2306" t="s">
        <v>16</v>
      </c>
      <c r="G2306" t="s">
        <v>4847</v>
      </c>
      <c r="H2306">
        <v>1</v>
      </c>
      <c r="I2306" t="s">
        <v>4921</v>
      </c>
    </row>
    <row r="2307" spans="1:9" x14ac:dyDescent="0.25">
      <c r="A2307" t="s">
        <v>14963</v>
      </c>
      <c r="B2307">
        <v>43237700</v>
      </c>
      <c r="C2307" t="s">
        <v>16</v>
      </c>
      <c r="D2307" t="s">
        <v>16</v>
      </c>
      <c r="E2307" t="s">
        <v>16</v>
      </c>
      <c r="F2307" t="s">
        <v>16</v>
      </c>
      <c r="G2307" t="s">
        <v>7296</v>
      </c>
      <c r="H2307">
        <v>1</v>
      </c>
      <c r="I2307" t="s">
        <v>7398</v>
      </c>
    </row>
    <row r="2308" spans="1:9" x14ac:dyDescent="0.25">
      <c r="A2308" t="s">
        <v>15172</v>
      </c>
      <c r="B2308">
        <v>75763222</v>
      </c>
      <c r="C2308" t="s">
        <v>16</v>
      </c>
      <c r="D2308" t="s">
        <v>16</v>
      </c>
      <c r="E2308" t="s">
        <v>16</v>
      </c>
      <c r="F2308" t="s">
        <v>16</v>
      </c>
      <c r="G2308" t="s">
        <v>4847</v>
      </c>
      <c r="H2308">
        <v>1</v>
      </c>
      <c r="I2308" t="s">
        <v>4921</v>
      </c>
    </row>
    <row r="2309" spans="1:9" x14ac:dyDescent="0.25">
      <c r="A2309" t="s">
        <v>15176</v>
      </c>
      <c r="B2309">
        <v>75763222</v>
      </c>
      <c r="C2309" t="s">
        <v>16</v>
      </c>
      <c r="D2309" t="s">
        <v>16</v>
      </c>
      <c r="E2309" t="s">
        <v>16</v>
      </c>
      <c r="F2309" t="s">
        <v>16</v>
      </c>
      <c r="G2309" t="s">
        <v>4847</v>
      </c>
      <c r="H2309">
        <v>1</v>
      </c>
      <c r="I2309" t="s">
        <v>4921</v>
      </c>
    </row>
    <row r="2310" spans="1:9" x14ac:dyDescent="0.25">
      <c r="A2310" t="s">
        <v>15177</v>
      </c>
      <c r="B2310">
        <v>75763222</v>
      </c>
      <c r="C2310" t="s">
        <v>16</v>
      </c>
      <c r="D2310" t="s">
        <v>16</v>
      </c>
      <c r="E2310" t="s">
        <v>16</v>
      </c>
      <c r="F2310" t="s">
        <v>16</v>
      </c>
      <c r="G2310" t="s">
        <v>4847</v>
      </c>
      <c r="H2310">
        <v>1</v>
      </c>
      <c r="I2310" t="s">
        <v>4921</v>
      </c>
    </row>
    <row r="2311" spans="1:9" x14ac:dyDescent="0.25">
      <c r="A2311" t="s">
        <v>15174</v>
      </c>
      <c r="B2311">
        <v>75763222</v>
      </c>
      <c r="C2311" t="s">
        <v>16</v>
      </c>
      <c r="D2311" t="s">
        <v>16</v>
      </c>
      <c r="E2311" t="s">
        <v>16</v>
      </c>
      <c r="F2311" t="s">
        <v>16</v>
      </c>
      <c r="G2311" t="s">
        <v>4847</v>
      </c>
      <c r="H2311">
        <v>1</v>
      </c>
      <c r="I2311" t="s">
        <v>4921</v>
      </c>
    </row>
    <row r="2312" spans="1:9" x14ac:dyDescent="0.25">
      <c r="A2312" t="s">
        <v>15175</v>
      </c>
      <c r="B2312">
        <v>75763222</v>
      </c>
      <c r="C2312" t="s">
        <v>16</v>
      </c>
      <c r="D2312" t="s">
        <v>16</v>
      </c>
      <c r="E2312" t="s">
        <v>16</v>
      </c>
      <c r="F2312" t="s">
        <v>16</v>
      </c>
      <c r="G2312" t="s">
        <v>4847</v>
      </c>
      <c r="H2312">
        <v>1</v>
      </c>
      <c r="I2312" t="s">
        <v>4921</v>
      </c>
    </row>
    <row r="2313" spans="1:9" x14ac:dyDescent="0.25">
      <c r="A2313" t="s">
        <v>15179</v>
      </c>
      <c r="B2313">
        <v>75763222</v>
      </c>
      <c r="C2313" t="s">
        <v>16</v>
      </c>
      <c r="D2313" t="s">
        <v>16</v>
      </c>
      <c r="E2313" t="s">
        <v>16</v>
      </c>
      <c r="F2313" t="s">
        <v>16</v>
      </c>
      <c r="G2313" t="s">
        <v>4847</v>
      </c>
      <c r="H2313">
        <v>1</v>
      </c>
      <c r="I2313" t="s">
        <v>4921</v>
      </c>
    </row>
    <row r="2314" spans="1:9" x14ac:dyDescent="0.25">
      <c r="A2314" t="s">
        <v>15180</v>
      </c>
      <c r="B2314">
        <v>75763222</v>
      </c>
      <c r="C2314" t="s">
        <v>16</v>
      </c>
      <c r="D2314" t="s">
        <v>16</v>
      </c>
      <c r="E2314" t="s">
        <v>16</v>
      </c>
      <c r="F2314" t="s">
        <v>16</v>
      </c>
      <c r="G2314" t="s">
        <v>4847</v>
      </c>
      <c r="H2314">
        <v>1</v>
      </c>
      <c r="I2314" t="s">
        <v>4921</v>
      </c>
    </row>
    <row r="2315" spans="1:9" x14ac:dyDescent="0.25">
      <c r="A2315" t="s">
        <v>15173</v>
      </c>
      <c r="B2315">
        <v>75763222</v>
      </c>
      <c r="C2315" t="s">
        <v>16</v>
      </c>
      <c r="D2315" t="s">
        <v>16</v>
      </c>
      <c r="E2315" t="s">
        <v>16</v>
      </c>
      <c r="F2315" t="s">
        <v>16</v>
      </c>
      <c r="G2315" t="s">
        <v>4847</v>
      </c>
      <c r="H2315">
        <v>1</v>
      </c>
      <c r="I2315" t="s">
        <v>4921</v>
      </c>
    </row>
    <row r="2316" spans="1:9" x14ac:dyDescent="0.25">
      <c r="A2316" t="s">
        <v>15178</v>
      </c>
      <c r="B2316">
        <v>75763222</v>
      </c>
      <c r="C2316" t="s">
        <v>16</v>
      </c>
      <c r="D2316" t="s">
        <v>16</v>
      </c>
      <c r="E2316" t="s">
        <v>16</v>
      </c>
      <c r="F2316" t="s">
        <v>16</v>
      </c>
      <c r="G2316" t="s">
        <v>4847</v>
      </c>
      <c r="H2316">
        <v>1</v>
      </c>
      <c r="I2316" t="s">
        <v>4921</v>
      </c>
    </row>
    <row r="2317" spans="1:9" x14ac:dyDescent="0.25">
      <c r="A2317" t="s">
        <v>15185</v>
      </c>
      <c r="B2317">
        <v>74762273</v>
      </c>
      <c r="C2317" t="s">
        <v>16</v>
      </c>
      <c r="D2317" t="s">
        <v>16</v>
      </c>
      <c r="E2317" t="s">
        <v>16</v>
      </c>
      <c r="F2317" t="s">
        <v>16</v>
      </c>
      <c r="G2317" t="s">
        <v>154</v>
      </c>
      <c r="H2317">
        <v>1</v>
      </c>
      <c r="I2317" t="s">
        <v>4887</v>
      </c>
    </row>
    <row r="2318" spans="1:9" x14ac:dyDescent="0.25">
      <c r="A2318" t="s">
        <v>8666</v>
      </c>
      <c r="B2318">
        <v>70108720</v>
      </c>
      <c r="C2318" t="s">
        <v>16</v>
      </c>
      <c r="D2318" t="s">
        <v>16</v>
      </c>
      <c r="E2318" t="s">
        <v>16</v>
      </c>
      <c r="F2318" t="s">
        <v>16</v>
      </c>
      <c r="G2318" t="s">
        <v>8125</v>
      </c>
      <c r="H2318">
        <v>1</v>
      </c>
      <c r="I2318" t="s">
        <v>12575</v>
      </c>
    </row>
    <row r="2319" spans="1:9" x14ac:dyDescent="0.25">
      <c r="A2319" t="s">
        <v>8720</v>
      </c>
      <c r="B2319">
        <v>70108720</v>
      </c>
      <c r="C2319" t="s">
        <v>16</v>
      </c>
      <c r="D2319" t="s">
        <v>16</v>
      </c>
      <c r="E2319" t="s">
        <v>16</v>
      </c>
      <c r="F2319" t="s">
        <v>16</v>
      </c>
      <c r="G2319" t="s">
        <v>8125</v>
      </c>
      <c r="H2319">
        <v>1</v>
      </c>
      <c r="I2319" t="s">
        <v>12575</v>
      </c>
    </row>
    <row r="2320" spans="1:9" x14ac:dyDescent="0.25">
      <c r="A2320" t="s">
        <v>8724</v>
      </c>
      <c r="B2320">
        <v>70108720</v>
      </c>
      <c r="C2320" t="s">
        <v>16</v>
      </c>
      <c r="D2320" t="s">
        <v>16</v>
      </c>
      <c r="E2320" t="s">
        <v>16</v>
      </c>
      <c r="F2320" t="s">
        <v>16</v>
      </c>
      <c r="G2320" t="s">
        <v>8125</v>
      </c>
      <c r="H2320">
        <v>1</v>
      </c>
      <c r="I2320" t="s">
        <v>12575</v>
      </c>
    </row>
    <row r="2321" spans="1:9" x14ac:dyDescent="0.25">
      <c r="A2321" t="s">
        <v>8735</v>
      </c>
      <c r="B2321">
        <v>70108720</v>
      </c>
      <c r="C2321" t="s">
        <v>16</v>
      </c>
      <c r="D2321" t="s">
        <v>16</v>
      </c>
      <c r="E2321" t="s">
        <v>16</v>
      </c>
      <c r="F2321" t="s">
        <v>16</v>
      </c>
      <c r="G2321" t="s">
        <v>8125</v>
      </c>
      <c r="H2321">
        <v>1</v>
      </c>
      <c r="I2321" t="s">
        <v>12575</v>
      </c>
    </row>
    <row r="2322" spans="1:9" x14ac:dyDescent="0.25">
      <c r="A2322" t="s">
        <v>8736</v>
      </c>
      <c r="B2322">
        <v>70108720</v>
      </c>
      <c r="C2322" t="s">
        <v>16</v>
      </c>
      <c r="D2322" t="s">
        <v>16</v>
      </c>
      <c r="E2322" t="s">
        <v>16</v>
      </c>
      <c r="F2322" t="s">
        <v>16</v>
      </c>
      <c r="G2322" t="s">
        <v>8125</v>
      </c>
      <c r="H2322">
        <v>1</v>
      </c>
      <c r="I2322" t="s">
        <v>12575</v>
      </c>
    </row>
    <row r="2323" spans="1:9" x14ac:dyDescent="0.25">
      <c r="A2323" t="s">
        <v>8728</v>
      </c>
      <c r="B2323">
        <v>70108720</v>
      </c>
      <c r="C2323" t="s">
        <v>16</v>
      </c>
      <c r="D2323" t="s">
        <v>16</v>
      </c>
      <c r="E2323" t="s">
        <v>16</v>
      </c>
      <c r="F2323" t="s">
        <v>16</v>
      </c>
      <c r="G2323" t="s">
        <v>8125</v>
      </c>
      <c r="H2323">
        <v>1</v>
      </c>
      <c r="I2323" t="s">
        <v>12575</v>
      </c>
    </row>
    <row r="2324" spans="1:9" x14ac:dyDescent="0.25">
      <c r="A2324" t="s">
        <v>8729</v>
      </c>
      <c r="B2324">
        <v>70108720</v>
      </c>
      <c r="C2324" t="s">
        <v>16</v>
      </c>
      <c r="D2324" t="s">
        <v>16</v>
      </c>
      <c r="E2324" t="s">
        <v>16</v>
      </c>
      <c r="F2324" t="s">
        <v>16</v>
      </c>
      <c r="G2324" t="s">
        <v>8125</v>
      </c>
      <c r="H2324">
        <v>1</v>
      </c>
      <c r="I2324" t="s">
        <v>12575</v>
      </c>
    </row>
    <row r="2325" spans="1:9" x14ac:dyDescent="0.25">
      <c r="A2325" t="s">
        <v>8730</v>
      </c>
      <c r="B2325">
        <v>70108720</v>
      </c>
      <c r="C2325" t="s">
        <v>16</v>
      </c>
      <c r="D2325" t="s">
        <v>16</v>
      </c>
      <c r="E2325" t="s">
        <v>16</v>
      </c>
      <c r="F2325" t="s">
        <v>16</v>
      </c>
      <c r="G2325" t="s">
        <v>8125</v>
      </c>
      <c r="H2325">
        <v>1</v>
      </c>
      <c r="I2325" t="s">
        <v>12575</v>
      </c>
    </row>
    <row r="2326" spans="1:9" x14ac:dyDescent="0.25">
      <c r="A2326" t="s">
        <v>8737</v>
      </c>
      <c r="B2326">
        <v>70108720</v>
      </c>
      <c r="C2326" t="s">
        <v>16</v>
      </c>
      <c r="D2326" t="s">
        <v>16</v>
      </c>
      <c r="E2326" t="s">
        <v>16</v>
      </c>
      <c r="F2326" t="s">
        <v>16</v>
      </c>
      <c r="G2326" t="s">
        <v>8125</v>
      </c>
      <c r="H2326">
        <v>1</v>
      </c>
      <c r="I2326" t="s">
        <v>12575</v>
      </c>
    </row>
    <row r="2327" spans="1:9" x14ac:dyDescent="0.25">
      <c r="A2327" t="s">
        <v>8738</v>
      </c>
      <c r="B2327">
        <v>70108720</v>
      </c>
      <c r="C2327" t="s">
        <v>16</v>
      </c>
      <c r="D2327" t="s">
        <v>16</v>
      </c>
      <c r="E2327" t="s">
        <v>16</v>
      </c>
      <c r="F2327" t="s">
        <v>16</v>
      </c>
      <c r="G2327" t="s">
        <v>8125</v>
      </c>
      <c r="H2327">
        <v>1</v>
      </c>
      <c r="I2327" t="s">
        <v>12575</v>
      </c>
    </row>
    <row r="2328" spans="1:9" x14ac:dyDescent="0.25">
      <c r="A2328" t="s">
        <v>14189</v>
      </c>
      <c r="B2328">
        <v>70120140</v>
      </c>
      <c r="C2328" t="s">
        <v>16</v>
      </c>
      <c r="D2328" t="s">
        <v>16</v>
      </c>
      <c r="E2328" t="s">
        <v>16</v>
      </c>
      <c r="F2328" t="s">
        <v>16</v>
      </c>
      <c r="G2328" t="s">
        <v>2467</v>
      </c>
      <c r="H2328">
        <v>1</v>
      </c>
      <c r="I2328" t="s">
        <v>5232</v>
      </c>
    </row>
    <row r="2329" spans="1:9" x14ac:dyDescent="0.25">
      <c r="A2329" t="s">
        <v>8871</v>
      </c>
      <c r="B2329">
        <v>70108720</v>
      </c>
      <c r="C2329" t="s">
        <v>16</v>
      </c>
      <c r="D2329" t="s">
        <v>16</v>
      </c>
      <c r="E2329" t="s">
        <v>16</v>
      </c>
      <c r="F2329" t="s">
        <v>16</v>
      </c>
      <c r="G2329" t="s">
        <v>8125</v>
      </c>
      <c r="H2329">
        <v>1</v>
      </c>
      <c r="I2329" t="s">
        <v>12575</v>
      </c>
    </row>
    <row r="2330" spans="1:9" x14ac:dyDescent="0.25">
      <c r="A2330" t="s">
        <v>8899</v>
      </c>
      <c r="B2330">
        <v>70108720</v>
      </c>
      <c r="C2330" t="s">
        <v>16</v>
      </c>
      <c r="D2330" t="s">
        <v>16</v>
      </c>
      <c r="E2330" t="s">
        <v>16</v>
      </c>
      <c r="F2330" t="s">
        <v>16</v>
      </c>
      <c r="G2330" t="s">
        <v>8125</v>
      </c>
      <c r="H2330">
        <v>2</v>
      </c>
      <c r="I2330" t="s">
        <v>12575</v>
      </c>
    </row>
    <row r="2331" spans="1:9" x14ac:dyDescent="0.25">
      <c r="A2331" t="s">
        <v>8901</v>
      </c>
      <c r="B2331">
        <v>70108720</v>
      </c>
      <c r="C2331" t="s">
        <v>16</v>
      </c>
      <c r="D2331" t="s">
        <v>16</v>
      </c>
      <c r="E2331" t="s">
        <v>16</v>
      </c>
      <c r="F2331" t="s">
        <v>16</v>
      </c>
      <c r="G2331" t="s">
        <v>8125</v>
      </c>
      <c r="H2331">
        <v>1</v>
      </c>
      <c r="I2331" t="s">
        <v>12575</v>
      </c>
    </row>
    <row r="2332" spans="1:9" x14ac:dyDescent="0.25">
      <c r="A2332" t="s">
        <v>9019</v>
      </c>
      <c r="B2332">
        <v>70108720</v>
      </c>
      <c r="C2332" t="s">
        <v>16</v>
      </c>
      <c r="D2332" t="s">
        <v>16</v>
      </c>
      <c r="E2332" t="s">
        <v>16</v>
      </c>
      <c r="F2332" t="s">
        <v>16</v>
      </c>
      <c r="G2332" t="s">
        <v>8125</v>
      </c>
      <c r="H2332">
        <v>1</v>
      </c>
      <c r="I2332" t="s">
        <v>12575</v>
      </c>
    </row>
    <row r="2333" spans="1:9" x14ac:dyDescent="0.25">
      <c r="A2333" t="s">
        <v>9016</v>
      </c>
      <c r="B2333">
        <v>70108720</v>
      </c>
      <c r="C2333" t="s">
        <v>16</v>
      </c>
      <c r="D2333" t="s">
        <v>16</v>
      </c>
      <c r="E2333" t="s">
        <v>16</v>
      </c>
      <c r="F2333" t="s">
        <v>16</v>
      </c>
      <c r="G2333" t="s">
        <v>8125</v>
      </c>
      <c r="H2333">
        <v>1</v>
      </c>
      <c r="I2333" t="s">
        <v>12575</v>
      </c>
    </row>
    <row r="2334" spans="1:9" x14ac:dyDescent="0.25">
      <c r="A2334" t="s">
        <v>9017</v>
      </c>
      <c r="B2334">
        <v>70108720</v>
      </c>
      <c r="C2334" t="s">
        <v>16</v>
      </c>
      <c r="D2334" t="s">
        <v>16</v>
      </c>
      <c r="E2334" t="s">
        <v>16</v>
      </c>
      <c r="F2334" t="s">
        <v>16</v>
      </c>
      <c r="G2334" t="s">
        <v>8125</v>
      </c>
      <c r="H2334">
        <v>1</v>
      </c>
      <c r="I2334" t="s">
        <v>12575</v>
      </c>
    </row>
    <row r="2335" spans="1:9" x14ac:dyDescent="0.25">
      <c r="A2335" t="s">
        <v>9020</v>
      </c>
      <c r="B2335">
        <v>70108720</v>
      </c>
      <c r="C2335" t="s">
        <v>16</v>
      </c>
      <c r="D2335" t="s">
        <v>16</v>
      </c>
      <c r="E2335" t="s">
        <v>16</v>
      </c>
      <c r="F2335" t="s">
        <v>16</v>
      </c>
      <c r="G2335" t="s">
        <v>8125</v>
      </c>
      <c r="H2335">
        <v>1</v>
      </c>
      <c r="I2335" t="s">
        <v>12575</v>
      </c>
    </row>
    <row r="2336" spans="1:9" x14ac:dyDescent="0.25">
      <c r="A2336" t="s">
        <v>9025</v>
      </c>
      <c r="B2336">
        <v>70108720</v>
      </c>
      <c r="C2336" t="s">
        <v>16</v>
      </c>
      <c r="D2336" t="s">
        <v>16</v>
      </c>
      <c r="E2336" t="s">
        <v>16</v>
      </c>
      <c r="F2336" t="s">
        <v>16</v>
      </c>
      <c r="G2336" t="s">
        <v>8125</v>
      </c>
      <c r="H2336">
        <v>1</v>
      </c>
      <c r="I2336" t="s">
        <v>12575</v>
      </c>
    </row>
    <row r="2337" spans="1:9" x14ac:dyDescent="0.25">
      <c r="A2337" t="s">
        <v>9027</v>
      </c>
      <c r="B2337">
        <v>70108720</v>
      </c>
      <c r="C2337" t="s">
        <v>16</v>
      </c>
      <c r="D2337" t="s">
        <v>16</v>
      </c>
      <c r="E2337" t="s">
        <v>16</v>
      </c>
      <c r="F2337" t="s">
        <v>16</v>
      </c>
      <c r="G2337" t="s">
        <v>8125</v>
      </c>
      <c r="H2337">
        <v>1</v>
      </c>
      <c r="I2337" t="s">
        <v>12575</v>
      </c>
    </row>
    <row r="2338" spans="1:9" x14ac:dyDescent="0.25">
      <c r="A2338" t="s">
        <v>9028</v>
      </c>
      <c r="B2338">
        <v>70108720</v>
      </c>
      <c r="C2338" t="s">
        <v>16</v>
      </c>
      <c r="D2338" t="s">
        <v>16</v>
      </c>
      <c r="E2338" t="s">
        <v>16</v>
      </c>
      <c r="F2338" t="s">
        <v>16</v>
      </c>
      <c r="G2338" t="s">
        <v>8125</v>
      </c>
      <c r="H2338">
        <v>1</v>
      </c>
      <c r="I2338" t="s">
        <v>12575</v>
      </c>
    </row>
    <row r="2339" spans="1:9" x14ac:dyDescent="0.25">
      <c r="A2339" t="s">
        <v>9029</v>
      </c>
      <c r="B2339">
        <v>70108720</v>
      </c>
      <c r="C2339" t="s">
        <v>16</v>
      </c>
      <c r="D2339" t="s">
        <v>16</v>
      </c>
      <c r="E2339" t="s">
        <v>16</v>
      </c>
      <c r="F2339" t="s">
        <v>16</v>
      </c>
      <c r="G2339" t="s">
        <v>8125</v>
      </c>
      <c r="H2339">
        <v>1</v>
      </c>
      <c r="I2339" t="s">
        <v>12575</v>
      </c>
    </row>
    <row r="2340" spans="1:9" x14ac:dyDescent="0.25">
      <c r="A2340" t="s">
        <v>9030</v>
      </c>
      <c r="B2340">
        <v>70108720</v>
      </c>
      <c r="C2340" t="s">
        <v>16</v>
      </c>
      <c r="D2340" t="s">
        <v>16</v>
      </c>
      <c r="E2340" t="s">
        <v>16</v>
      </c>
      <c r="F2340" t="s">
        <v>16</v>
      </c>
      <c r="G2340" t="s">
        <v>8125</v>
      </c>
      <c r="H2340">
        <v>1</v>
      </c>
      <c r="I2340" t="s">
        <v>12575</v>
      </c>
    </row>
    <row r="2341" spans="1:9" x14ac:dyDescent="0.25">
      <c r="A2341" t="s">
        <v>9032</v>
      </c>
      <c r="B2341">
        <v>70108720</v>
      </c>
      <c r="C2341" t="s">
        <v>16</v>
      </c>
      <c r="D2341" t="s">
        <v>16</v>
      </c>
      <c r="E2341" t="s">
        <v>16</v>
      </c>
      <c r="F2341" t="s">
        <v>16</v>
      </c>
      <c r="G2341" t="s">
        <v>8125</v>
      </c>
      <c r="H2341">
        <v>1</v>
      </c>
      <c r="I2341" t="s">
        <v>12575</v>
      </c>
    </row>
    <row r="2342" spans="1:9" x14ac:dyDescent="0.25">
      <c r="A2342" t="s">
        <v>8206</v>
      </c>
      <c r="B2342">
        <v>70108720</v>
      </c>
      <c r="C2342" t="s">
        <v>16</v>
      </c>
      <c r="D2342" t="s">
        <v>16</v>
      </c>
      <c r="E2342" t="s">
        <v>16</v>
      </c>
      <c r="F2342" t="s">
        <v>16</v>
      </c>
      <c r="G2342" t="s">
        <v>8125</v>
      </c>
      <c r="H2342">
        <v>1</v>
      </c>
      <c r="I2342" t="s">
        <v>12575</v>
      </c>
    </row>
    <row r="2343" spans="1:9" x14ac:dyDescent="0.25">
      <c r="A2343" t="s">
        <v>8200</v>
      </c>
      <c r="B2343">
        <v>70108720</v>
      </c>
      <c r="C2343" t="s">
        <v>16</v>
      </c>
      <c r="D2343" t="s">
        <v>16</v>
      </c>
      <c r="E2343" t="s">
        <v>16</v>
      </c>
      <c r="F2343" t="s">
        <v>16</v>
      </c>
      <c r="G2343" t="s">
        <v>8125</v>
      </c>
      <c r="H2343">
        <v>1</v>
      </c>
      <c r="I2343" t="s">
        <v>12575</v>
      </c>
    </row>
    <row r="2344" spans="1:9" x14ac:dyDescent="0.25">
      <c r="A2344" t="s">
        <v>8202</v>
      </c>
      <c r="B2344">
        <v>70108720</v>
      </c>
      <c r="C2344" t="s">
        <v>16</v>
      </c>
      <c r="D2344" t="s">
        <v>16</v>
      </c>
      <c r="E2344" t="s">
        <v>16</v>
      </c>
      <c r="F2344" t="s">
        <v>16</v>
      </c>
      <c r="G2344" t="s">
        <v>8125</v>
      </c>
      <c r="H2344">
        <v>1</v>
      </c>
      <c r="I2344" t="s">
        <v>12575</v>
      </c>
    </row>
    <row r="2345" spans="1:9" x14ac:dyDescent="0.25">
      <c r="A2345" t="s">
        <v>8163</v>
      </c>
      <c r="B2345">
        <v>70108720</v>
      </c>
      <c r="C2345" t="s">
        <v>16</v>
      </c>
      <c r="D2345" t="s">
        <v>16</v>
      </c>
      <c r="E2345" t="s">
        <v>16</v>
      </c>
      <c r="F2345" t="s">
        <v>16</v>
      </c>
      <c r="G2345" t="s">
        <v>8125</v>
      </c>
      <c r="H2345">
        <v>1</v>
      </c>
      <c r="I2345" t="s">
        <v>12575</v>
      </c>
    </row>
    <row r="2346" spans="1:9" x14ac:dyDescent="0.25">
      <c r="A2346" t="s">
        <v>8164</v>
      </c>
      <c r="B2346">
        <v>70230789</v>
      </c>
      <c r="C2346" t="s">
        <v>16</v>
      </c>
      <c r="D2346" t="s">
        <v>16</v>
      </c>
      <c r="E2346" t="s">
        <v>16</v>
      </c>
      <c r="F2346" t="s">
        <v>16</v>
      </c>
      <c r="G2346" t="s">
        <v>8165</v>
      </c>
      <c r="H2346">
        <v>1</v>
      </c>
      <c r="I2346" t="s">
        <v>12635</v>
      </c>
    </row>
    <row r="2347" spans="1:9" x14ac:dyDescent="0.25">
      <c r="A2347" t="s">
        <v>8209</v>
      </c>
      <c r="B2347">
        <v>70230789</v>
      </c>
      <c r="C2347" t="s">
        <v>16</v>
      </c>
      <c r="D2347" t="s">
        <v>16</v>
      </c>
      <c r="E2347" t="s">
        <v>16562</v>
      </c>
      <c r="F2347" t="s">
        <v>40778</v>
      </c>
      <c r="G2347" t="s">
        <v>8165</v>
      </c>
      <c r="H2347">
        <v>1</v>
      </c>
      <c r="I2347" t="s">
        <v>40779</v>
      </c>
    </row>
    <row r="2348" spans="1:9" x14ac:dyDescent="0.25">
      <c r="A2348" t="s">
        <v>10243</v>
      </c>
      <c r="B2348">
        <v>70108720</v>
      </c>
      <c r="C2348" t="s">
        <v>16</v>
      </c>
      <c r="D2348" t="s">
        <v>16</v>
      </c>
      <c r="E2348" t="s">
        <v>16</v>
      </c>
      <c r="F2348" t="s">
        <v>16</v>
      </c>
      <c r="G2348" t="s">
        <v>8125</v>
      </c>
      <c r="H2348">
        <v>1</v>
      </c>
      <c r="I2348" t="s">
        <v>12575</v>
      </c>
    </row>
    <row r="2349" spans="1:9" x14ac:dyDescent="0.25">
      <c r="A2349" t="s">
        <v>10245</v>
      </c>
      <c r="B2349">
        <v>70108720</v>
      </c>
      <c r="C2349" t="s">
        <v>16</v>
      </c>
      <c r="D2349" t="s">
        <v>16</v>
      </c>
      <c r="E2349" t="s">
        <v>16</v>
      </c>
      <c r="F2349" t="s">
        <v>16</v>
      </c>
      <c r="G2349" t="s">
        <v>8125</v>
      </c>
      <c r="H2349">
        <v>1</v>
      </c>
      <c r="I2349" t="s">
        <v>12575</v>
      </c>
    </row>
    <row r="2350" spans="1:9" x14ac:dyDescent="0.25">
      <c r="A2350" t="s">
        <v>10254</v>
      </c>
      <c r="B2350">
        <v>70108720</v>
      </c>
      <c r="C2350" t="s">
        <v>16</v>
      </c>
      <c r="D2350" t="s">
        <v>16</v>
      </c>
      <c r="E2350" t="s">
        <v>16</v>
      </c>
      <c r="F2350" t="s">
        <v>16</v>
      </c>
      <c r="G2350" t="s">
        <v>8125</v>
      </c>
      <c r="H2350">
        <v>1</v>
      </c>
      <c r="I2350" t="s">
        <v>12575</v>
      </c>
    </row>
    <row r="2351" spans="1:9" x14ac:dyDescent="0.25">
      <c r="A2351" t="s">
        <v>11909</v>
      </c>
      <c r="B2351">
        <v>70108720</v>
      </c>
      <c r="C2351" t="s">
        <v>16</v>
      </c>
      <c r="D2351" t="s">
        <v>16</v>
      </c>
      <c r="E2351" t="s">
        <v>16</v>
      </c>
      <c r="F2351" t="s">
        <v>16</v>
      </c>
      <c r="G2351" t="s">
        <v>8125</v>
      </c>
      <c r="H2351">
        <v>1</v>
      </c>
      <c r="I2351" t="s">
        <v>12575</v>
      </c>
    </row>
    <row r="2352" spans="1:9" x14ac:dyDescent="0.25">
      <c r="A2352" t="s">
        <v>11906</v>
      </c>
      <c r="B2352">
        <v>70108720</v>
      </c>
      <c r="C2352" t="s">
        <v>16</v>
      </c>
      <c r="D2352" t="s">
        <v>16</v>
      </c>
      <c r="E2352" t="s">
        <v>16</v>
      </c>
      <c r="F2352" t="s">
        <v>16</v>
      </c>
      <c r="G2352" t="s">
        <v>8125</v>
      </c>
      <c r="H2352">
        <v>1</v>
      </c>
      <c r="I2352" t="s">
        <v>12575</v>
      </c>
    </row>
    <row r="2353" spans="1:9" x14ac:dyDescent="0.25">
      <c r="A2353" t="s">
        <v>11107</v>
      </c>
      <c r="B2353">
        <v>70108720</v>
      </c>
      <c r="C2353" t="s">
        <v>16</v>
      </c>
      <c r="D2353" t="s">
        <v>16</v>
      </c>
      <c r="E2353" t="s">
        <v>16</v>
      </c>
      <c r="F2353" t="s">
        <v>16</v>
      </c>
      <c r="G2353" t="s">
        <v>8125</v>
      </c>
      <c r="H2353">
        <v>1</v>
      </c>
      <c r="I2353" t="s">
        <v>12575</v>
      </c>
    </row>
    <row r="2354" spans="1:9" x14ac:dyDescent="0.25">
      <c r="A2354" t="s">
        <v>11108</v>
      </c>
      <c r="B2354">
        <v>70108720</v>
      </c>
      <c r="C2354" t="s">
        <v>16</v>
      </c>
      <c r="D2354" t="s">
        <v>16</v>
      </c>
      <c r="E2354" t="s">
        <v>16</v>
      </c>
      <c r="F2354" t="s">
        <v>16</v>
      </c>
      <c r="G2354" t="s">
        <v>8125</v>
      </c>
      <c r="H2354">
        <v>1</v>
      </c>
      <c r="I2354" t="s">
        <v>12575</v>
      </c>
    </row>
    <row r="2355" spans="1:9" x14ac:dyDescent="0.25">
      <c r="A2355" t="s">
        <v>10261</v>
      </c>
      <c r="B2355">
        <v>70108720</v>
      </c>
      <c r="C2355" t="s">
        <v>16</v>
      </c>
      <c r="D2355" t="s">
        <v>16</v>
      </c>
      <c r="E2355" t="s">
        <v>16</v>
      </c>
      <c r="F2355" t="s">
        <v>16</v>
      </c>
      <c r="G2355" t="s">
        <v>8125</v>
      </c>
      <c r="H2355">
        <v>1</v>
      </c>
      <c r="I2355" t="s">
        <v>12575</v>
      </c>
    </row>
    <row r="2356" spans="1:9" x14ac:dyDescent="0.25">
      <c r="A2356" t="s">
        <v>11913</v>
      </c>
      <c r="B2356">
        <v>70108720</v>
      </c>
      <c r="C2356" t="s">
        <v>16</v>
      </c>
      <c r="D2356" t="s">
        <v>16</v>
      </c>
      <c r="E2356" t="s">
        <v>16</v>
      </c>
      <c r="F2356" t="s">
        <v>16</v>
      </c>
      <c r="G2356" t="s">
        <v>8125</v>
      </c>
      <c r="H2356">
        <v>1</v>
      </c>
      <c r="I2356" t="s">
        <v>12575</v>
      </c>
    </row>
    <row r="2357" spans="1:9" x14ac:dyDescent="0.25">
      <c r="A2357" t="s">
        <v>11914</v>
      </c>
      <c r="B2357">
        <v>70108720</v>
      </c>
      <c r="C2357" t="s">
        <v>16</v>
      </c>
      <c r="D2357" t="s">
        <v>16</v>
      </c>
      <c r="E2357" t="s">
        <v>16</v>
      </c>
      <c r="F2357" t="s">
        <v>16</v>
      </c>
      <c r="G2357" t="s">
        <v>8125</v>
      </c>
      <c r="H2357">
        <v>1</v>
      </c>
      <c r="I2357" t="s">
        <v>12575</v>
      </c>
    </row>
    <row r="2358" spans="1:9" x14ac:dyDescent="0.25">
      <c r="A2358" t="s">
        <v>11367</v>
      </c>
      <c r="B2358">
        <v>70108720</v>
      </c>
      <c r="C2358" t="s">
        <v>16</v>
      </c>
      <c r="D2358" t="s">
        <v>16</v>
      </c>
      <c r="E2358" t="s">
        <v>16</v>
      </c>
      <c r="F2358" t="s">
        <v>16</v>
      </c>
      <c r="G2358" t="s">
        <v>8125</v>
      </c>
      <c r="H2358">
        <v>1</v>
      </c>
      <c r="I2358" t="s">
        <v>12575</v>
      </c>
    </row>
    <row r="2359" spans="1:9" x14ac:dyDescent="0.25">
      <c r="A2359" t="s">
        <v>11368</v>
      </c>
      <c r="B2359">
        <v>70108720</v>
      </c>
      <c r="C2359" t="s">
        <v>16</v>
      </c>
      <c r="D2359" t="s">
        <v>16</v>
      </c>
      <c r="E2359" t="s">
        <v>16</v>
      </c>
      <c r="F2359" t="s">
        <v>16</v>
      </c>
      <c r="G2359" t="s">
        <v>8125</v>
      </c>
      <c r="H2359">
        <v>1</v>
      </c>
      <c r="I2359" t="s">
        <v>12575</v>
      </c>
    </row>
    <row r="2360" spans="1:9" x14ac:dyDescent="0.25">
      <c r="A2360" t="s">
        <v>11335</v>
      </c>
      <c r="B2360">
        <v>70108720</v>
      </c>
      <c r="C2360" t="s">
        <v>16</v>
      </c>
      <c r="D2360" t="s">
        <v>16</v>
      </c>
      <c r="E2360" t="s">
        <v>16</v>
      </c>
      <c r="F2360" t="s">
        <v>16</v>
      </c>
      <c r="G2360" t="s">
        <v>8125</v>
      </c>
      <c r="H2360">
        <v>1</v>
      </c>
      <c r="I2360" t="s">
        <v>12575</v>
      </c>
    </row>
    <row r="2361" spans="1:9" x14ac:dyDescent="0.25">
      <c r="A2361" t="s">
        <v>11334</v>
      </c>
      <c r="B2361">
        <v>70108720</v>
      </c>
      <c r="C2361" t="s">
        <v>16</v>
      </c>
      <c r="D2361" t="s">
        <v>16</v>
      </c>
      <c r="E2361" t="s">
        <v>16</v>
      </c>
      <c r="F2361" t="s">
        <v>16</v>
      </c>
      <c r="G2361" t="s">
        <v>8125</v>
      </c>
      <c r="H2361">
        <v>1</v>
      </c>
      <c r="I2361" t="s">
        <v>12575</v>
      </c>
    </row>
    <row r="2362" spans="1:9" x14ac:dyDescent="0.25">
      <c r="A2362" t="s">
        <v>10572</v>
      </c>
      <c r="B2362">
        <v>70108720</v>
      </c>
      <c r="C2362" t="s">
        <v>16</v>
      </c>
      <c r="D2362" t="s">
        <v>16</v>
      </c>
      <c r="E2362" t="s">
        <v>16</v>
      </c>
      <c r="F2362" t="s">
        <v>16</v>
      </c>
      <c r="G2362" t="s">
        <v>8125</v>
      </c>
      <c r="H2362">
        <v>1</v>
      </c>
      <c r="I2362" t="s">
        <v>12575</v>
      </c>
    </row>
    <row r="2363" spans="1:9" x14ac:dyDescent="0.25">
      <c r="A2363" t="s">
        <v>10573</v>
      </c>
      <c r="B2363">
        <v>70108720</v>
      </c>
      <c r="C2363" t="s">
        <v>16</v>
      </c>
      <c r="D2363" t="s">
        <v>16</v>
      </c>
      <c r="E2363" t="s">
        <v>16</v>
      </c>
      <c r="F2363" t="s">
        <v>16</v>
      </c>
      <c r="G2363" t="s">
        <v>8125</v>
      </c>
      <c r="H2363">
        <v>1</v>
      </c>
      <c r="I2363" t="s">
        <v>12575</v>
      </c>
    </row>
    <row r="2364" spans="1:9" x14ac:dyDescent="0.25">
      <c r="A2364" t="s">
        <v>10460</v>
      </c>
      <c r="B2364">
        <v>86560200</v>
      </c>
      <c r="C2364" t="s">
        <v>16</v>
      </c>
      <c r="D2364" t="s">
        <v>16</v>
      </c>
      <c r="E2364" t="s">
        <v>16</v>
      </c>
      <c r="F2364" t="s">
        <v>16</v>
      </c>
      <c r="G2364" t="s">
        <v>10432</v>
      </c>
      <c r="H2364">
        <v>1</v>
      </c>
      <c r="I2364" t="s">
        <v>12633</v>
      </c>
    </row>
    <row r="2365" spans="1:9" x14ac:dyDescent="0.25">
      <c r="A2365" t="s">
        <v>11234</v>
      </c>
      <c r="B2365">
        <v>46770000</v>
      </c>
      <c r="C2365" t="s">
        <v>11235</v>
      </c>
      <c r="D2365" t="s">
        <v>12636</v>
      </c>
      <c r="E2365" t="s">
        <v>11236</v>
      </c>
      <c r="F2365" t="s">
        <v>12637</v>
      </c>
      <c r="G2365" t="s">
        <v>8121</v>
      </c>
      <c r="H2365">
        <v>1</v>
      </c>
      <c r="I2365" t="s">
        <v>12638</v>
      </c>
    </row>
    <row r="2366" spans="1:9" x14ac:dyDescent="0.25">
      <c r="A2366" t="s">
        <v>11240</v>
      </c>
      <c r="B2366">
        <v>46770000</v>
      </c>
      <c r="C2366" t="s">
        <v>11235</v>
      </c>
      <c r="D2366" t="s">
        <v>12636</v>
      </c>
      <c r="E2366" t="s">
        <v>11236</v>
      </c>
      <c r="F2366" t="s">
        <v>12637</v>
      </c>
      <c r="G2366" t="s">
        <v>8121</v>
      </c>
      <c r="H2366">
        <v>1</v>
      </c>
      <c r="I2366" t="s">
        <v>12638</v>
      </c>
    </row>
    <row r="2367" spans="1:9" x14ac:dyDescent="0.25">
      <c r="A2367" t="s">
        <v>11363</v>
      </c>
      <c r="B2367">
        <v>46770000</v>
      </c>
      <c r="C2367" t="s">
        <v>10557</v>
      </c>
      <c r="D2367" t="s">
        <v>12639</v>
      </c>
      <c r="E2367" t="s">
        <v>10558</v>
      </c>
      <c r="F2367" t="s">
        <v>12640</v>
      </c>
      <c r="G2367" t="s">
        <v>8121</v>
      </c>
      <c r="H2367">
        <v>1</v>
      </c>
      <c r="I2367" t="s">
        <v>12641</v>
      </c>
    </row>
    <row r="2368" spans="1:9" x14ac:dyDescent="0.25">
      <c r="A2368" t="s">
        <v>10556</v>
      </c>
      <c r="B2368">
        <v>46770000</v>
      </c>
      <c r="C2368" t="s">
        <v>10557</v>
      </c>
      <c r="D2368" t="s">
        <v>12639</v>
      </c>
      <c r="E2368" t="s">
        <v>10558</v>
      </c>
      <c r="F2368" t="s">
        <v>12640</v>
      </c>
      <c r="G2368" t="s">
        <v>8121</v>
      </c>
      <c r="H2368">
        <v>1</v>
      </c>
      <c r="I2368" t="s">
        <v>12641</v>
      </c>
    </row>
    <row r="2369" spans="1:9" x14ac:dyDescent="0.25">
      <c r="A2369" t="s">
        <v>11328</v>
      </c>
      <c r="B2369">
        <v>76123366</v>
      </c>
      <c r="C2369" t="s">
        <v>16</v>
      </c>
      <c r="D2369" t="s">
        <v>16</v>
      </c>
      <c r="E2369" t="s">
        <v>16</v>
      </c>
      <c r="F2369" t="s">
        <v>16</v>
      </c>
      <c r="G2369" t="s">
        <v>8385</v>
      </c>
      <c r="H2369">
        <v>1</v>
      </c>
      <c r="I2369" t="s">
        <v>12599</v>
      </c>
    </row>
    <row r="2370" spans="1:9" x14ac:dyDescent="0.25">
      <c r="A2370" t="s">
        <v>11632</v>
      </c>
      <c r="B2370">
        <v>76123366</v>
      </c>
      <c r="C2370" t="s">
        <v>16</v>
      </c>
      <c r="D2370" t="s">
        <v>16</v>
      </c>
      <c r="E2370" t="s">
        <v>16</v>
      </c>
      <c r="F2370" t="s">
        <v>16</v>
      </c>
      <c r="G2370" t="s">
        <v>8385</v>
      </c>
      <c r="H2370">
        <v>1</v>
      </c>
      <c r="I2370" t="s">
        <v>12599</v>
      </c>
    </row>
    <row r="2371" spans="1:9" x14ac:dyDescent="0.25">
      <c r="A2371" t="s">
        <v>8766</v>
      </c>
      <c r="B2371">
        <v>75577000</v>
      </c>
      <c r="C2371" t="s">
        <v>16</v>
      </c>
      <c r="D2371" t="s">
        <v>16</v>
      </c>
      <c r="E2371" t="s">
        <v>16</v>
      </c>
      <c r="F2371" t="s">
        <v>16</v>
      </c>
      <c r="G2371" t="s">
        <v>3759</v>
      </c>
      <c r="H2371">
        <v>1</v>
      </c>
      <c r="I2371" t="s">
        <v>4898</v>
      </c>
    </row>
    <row r="2372" spans="1:9" x14ac:dyDescent="0.25">
      <c r="A2372" t="s">
        <v>8767</v>
      </c>
      <c r="B2372">
        <v>75577000</v>
      </c>
      <c r="C2372" t="s">
        <v>16</v>
      </c>
      <c r="D2372" t="s">
        <v>16</v>
      </c>
      <c r="E2372" t="s">
        <v>16</v>
      </c>
      <c r="F2372" t="s">
        <v>16</v>
      </c>
      <c r="G2372" t="s">
        <v>3759</v>
      </c>
      <c r="H2372">
        <v>1</v>
      </c>
      <c r="I2372" t="s">
        <v>4898</v>
      </c>
    </row>
    <row r="2373" spans="1:9" x14ac:dyDescent="0.25">
      <c r="A2373" t="s">
        <v>8772</v>
      </c>
      <c r="B2373">
        <v>75577000</v>
      </c>
      <c r="C2373" t="s">
        <v>16</v>
      </c>
      <c r="D2373" t="s">
        <v>16</v>
      </c>
      <c r="E2373" t="s">
        <v>16</v>
      </c>
      <c r="F2373" t="s">
        <v>16</v>
      </c>
      <c r="G2373" t="s">
        <v>3759</v>
      </c>
      <c r="H2373">
        <v>1</v>
      </c>
      <c r="I2373" t="s">
        <v>4898</v>
      </c>
    </row>
    <row r="2374" spans="1:9" x14ac:dyDescent="0.25">
      <c r="A2374" t="s">
        <v>8194</v>
      </c>
      <c r="B2374">
        <v>75577000</v>
      </c>
      <c r="C2374" t="s">
        <v>16</v>
      </c>
      <c r="D2374" t="s">
        <v>16</v>
      </c>
      <c r="E2374" t="s">
        <v>8195</v>
      </c>
      <c r="F2374" t="s">
        <v>12642</v>
      </c>
      <c r="G2374" t="s">
        <v>3759</v>
      </c>
      <c r="H2374">
        <v>1</v>
      </c>
      <c r="I2374" t="s">
        <v>12643</v>
      </c>
    </row>
    <row r="2375" spans="1:9" x14ac:dyDescent="0.25">
      <c r="A2375" t="s">
        <v>8196</v>
      </c>
      <c r="B2375">
        <v>75577000</v>
      </c>
      <c r="C2375" t="s">
        <v>16</v>
      </c>
      <c r="D2375" t="s">
        <v>16</v>
      </c>
      <c r="E2375" t="s">
        <v>8195</v>
      </c>
      <c r="F2375" t="s">
        <v>12642</v>
      </c>
      <c r="G2375" t="s">
        <v>3759</v>
      </c>
      <c r="H2375">
        <v>1</v>
      </c>
      <c r="I2375" t="s">
        <v>12643</v>
      </c>
    </row>
    <row r="2376" spans="1:9" x14ac:dyDescent="0.25">
      <c r="A2376" t="s">
        <v>11458</v>
      </c>
      <c r="B2376">
        <v>75577000</v>
      </c>
      <c r="C2376" t="s">
        <v>16</v>
      </c>
      <c r="D2376" t="s">
        <v>16</v>
      </c>
      <c r="E2376" t="s">
        <v>16</v>
      </c>
      <c r="F2376" t="s">
        <v>16</v>
      </c>
      <c r="G2376" t="s">
        <v>3759</v>
      </c>
      <c r="H2376">
        <v>1</v>
      </c>
      <c r="I2376" t="s">
        <v>4898</v>
      </c>
    </row>
    <row r="2377" spans="1:9" x14ac:dyDescent="0.25">
      <c r="A2377" t="s">
        <v>11294</v>
      </c>
      <c r="B2377">
        <v>70108720</v>
      </c>
      <c r="C2377" t="s">
        <v>16</v>
      </c>
      <c r="D2377" t="s">
        <v>16</v>
      </c>
      <c r="E2377" t="s">
        <v>16</v>
      </c>
      <c r="F2377" t="s">
        <v>16</v>
      </c>
      <c r="G2377" t="s">
        <v>8125</v>
      </c>
      <c r="H2377">
        <v>1</v>
      </c>
      <c r="I2377" t="s">
        <v>12575</v>
      </c>
    </row>
    <row r="2378" spans="1:9" x14ac:dyDescent="0.25">
      <c r="A2378" t="s">
        <v>11295</v>
      </c>
      <c r="B2378">
        <v>70108720</v>
      </c>
      <c r="C2378" t="s">
        <v>16</v>
      </c>
      <c r="D2378" t="s">
        <v>16</v>
      </c>
      <c r="E2378" t="s">
        <v>16</v>
      </c>
      <c r="F2378" t="s">
        <v>16</v>
      </c>
      <c r="G2378" t="s">
        <v>8125</v>
      </c>
      <c r="H2378">
        <v>1</v>
      </c>
      <c r="I2378" t="s">
        <v>12575</v>
      </c>
    </row>
    <row r="2379" spans="1:9" x14ac:dyDescent="0.25">
      <c r="A2379" t="s">
        <v>11296</v>
      </c>
      <c r="B2379">
        <v>70108720</v>
      </c>
      <c r="C2379" t="s">
        <v>16</v>
      </c>
      <c r="D2379" t="s">
        <v>16</v>
      </c>
      <c r="E2379" t="s">
        <v>16</v>
      </c>
      <c r="F2379" t="s">
        <v>16</v>
      </c>
      <c r="G2379" t="s">
        <v>8125</v>
      </c>
      <c r="H2379">
        <v>1</v>
      </c>
      <c r="I2379" t="s">
        <v>12575</v>
      </c>
    </row>
    <row r="2380" spans="1:9" x14ac:dyDescent="0.25">
      <c r="A2380" t="s">
        <v>10268</v>
      </c>
      <c r="B2380">
        <v>70108720</v>
      </c>
      <c r="C2380" t="s">
        <v>16</v>
      </c>
      <c r="D2380" t="s">
        <v>16</v>
      </c>
      <c r="E2380" t="s">
        <v>16</v>
      </c>
      <c r="F2380" t="s">
        <v>16</v>
      </c>
      <c r="G2380" t="s">
        <v>8125</v>
      </c>
      <c r="H2380">
        <v>1</v>
      </c>
      <c r="I2380" t="s">
        <v>12575</v>
      </c>
    </row>
    <row r="2381" spans="1:9" x14ac:dyDescent="0.25">
      <c r="A2381" t="s">
        <v>11836</v>
      </c>
      <c r="B2381">
        <v>70108720</v>
      </c>
      <c r="C2381" t="s">
        <v>16</v>
      </c>
      <c r="D2381" t="s">
        <v>16</v>
      </c>
      <c r="E2381" t="s">
        <v>16</v>
      </c>
      <c r="F2381" t="s">
        <v>16</v>
      </c>
      <c r="G2381" t="s">
        <v>8125</v>
      </c>
      <c r="H2381">
        <v>1</v>
      </c>
      <c r="I2381" t="s">
        <v>12575</v>
      </c>
    </row>
    <row r="2382" spans="1:9" x14ac:dyDescent="0.25">
      <c r="A2382" t="s">
        <v>10317</v>
      </c>
      <c r="B2382">
        <v>70108720</v>
      </c>
      <c r="C2382" t="s">
        <v>16</v>
      </c>
      <c r="D2382" t="s">
        <v>16</v>
      </c>
      <c r="E2382" t="s">
        <v>16</v>
      </c>
      <c r="F2382" t="s">
        <v>16</v>
      </c>
      <c r="G2382" t="s">
        <v>8125</v>
      </c>
      <c r="H2382">
        <v>1</v>
      </c>
      <c r="I2382" t="s">
        <v>12575</v>
      </c>
    </row>
    <row r="2383" spans="1:9" x14ac:dyDescent="0.25">
      <c r="A2383" t="s">
        <v>10309</v>
      </c>
      <c r="B2383">
        <v>70108720</v>
      </c>
      <c r="C2383" t="s">
        <v>16</v>
      </c>
      <c r="D2383" t="s">
        <v>16</v>
      </c>
      <c r="E2383" t="s">
        <v>16</v>
      </c>
      <c r="F2383" t="s">
        <v>16</v>
      </c>
      <c r="G2383" t="s">
        <v>8125</v>
      </c>
      <c r="H2383">
        <v>1</v>
      </c>
      <c r="I2383" t="s">
        <v>12575</v>
      </c>
    </row>
    <row r="2384" spans="1:9" x14ac:dyDescent="0.25">
      <c r="A2384" t="s">
        <v>10316</v>
      </c>
      <c r="B2384">
        <v>70108720</v>
      </c>
      <c r="C2384" t="s">
        <v>16</v>
      </c>
      <c r="D2384" t="s">
        <v>16</v>
      </c>
      <c r="E2384" t="s">
        <v>16</v>
      </c>
      <c r="F2384" t="s">
        <v>16</v>
      </c>
      <c r="G2384" t="s">
        <v>8125</v>
      </c>
      <c r="H2384">
        <v>1</v>
      </c>
      <c r="I2384" t="s">
        <v>12575</v>
      </c>
    </row>
    <row r="2385" spans="1:9" x14ac:dyDescent="0.25">
      <c r="A2385" t="s">
        <v>10326</v>
      </c>
      <c r="B2385">
        <v>70108720</v>
      </c>
      <c r="C2385" t="s">
        <v>16</v>
      </c>
      <c r="D2385" t="s">
        <v>16</v>
      </c>
      <c r="E2385" t="s">
        <v>16</v>
      </c>
      <c r="F2385" t="s">
        <v>16</v>
      </c>
      <c r="G2385" t="s">
        <v>8125</v>
      </c>
      <c r="H2385">
        <v>1</v>
      </c>
      <c r="I2385" t="s">
        <v>12575</v>
      </c>
    </row>
    <row r="2386" spans="1:9" x14ac:dyDescent="0.25">
      <c r="A2386" t="s">
        <v>10322</v>
      </c>
      <c r="B2386">
        <v>70108720</v>
      </c>
      <c r="C2386" t="s">
        <v>16</v>
      </c>
      <c r="D2386" t="s">
        <v>16</v>
      </c>
      <c r="E2386" t="s">
        <v>16</v>
      </c>
      <c r="F2386" t="s">
        <v>16</v>
      </c>
      <c r="G2386" t="s">
        <v>8125</v>
      </c>
      <c r="H2386">
        <v>1</v>
      </c>
      <c r="I2386" t="s">
        <v>12575</v>
      </c>
    </row>
    <row r="2387" spans="1:9" x14ac:dyDescent="0.25">
      <c r="A2387" t="s">
        <v>10327</v>
      </c>
      <c r="B2387">
        <v>70108720</v>
      </c>
      <c r="C2387" t="s">
        <v>16</v>
      </c>
      <c r="D2387" t="s">
        <v>16</v>
      </c>
      <c r="E2387" t="s">
        <v>16</v>
      </c>
      <c r="F2387" t="s">
        <v>16</v>
      </c>
      <c r="G2387" t="s">
        <v>8125</v>
      </c>
      <c r="H2387">
        <v>1</v>
      </c>
      <c r="I2387" t="s">
        <v>12575</v>
      </c>
    </row>
    <row r="2388" spans="1:9" x14ac:dyDescent="0.25">
      <c r="A2388" t="s">
        <v>10349</v>
      </c>
      <c r="B2388">
        <v>75577000</v>
      </c>
      <c r="C2388" t="s">
        <v>16</v>
      </c>
      <c r="D2388" t="s">
        <v>16</v>
      </c>
      <c r="E2388" t="s">
        <v>16</v>
      </c>
      <c r="F2388" t="s">
        <v>16</v>
      </c>
      <c r="G2388" t="s">
        <v>3759</v>
      </c>
      <c r="H2388">
        <v>1</v>
      </c>
      <c r="I2388" t="s">
        <v>4898</v>
      </c>
    </row>
    <row r="2389" spans="1:9" x14ac:dyDescent="0.25">
      <c r="A2389" t="s">
        <v>10725</v>
      </c>
      <c r="B2389">
        <v>75577000</v>
      </c>
      <c r="C2389" t="s">
        <v>16</v>
      </c>
      <c r="D2389" t="s">
        <v>16</v>
      </c>
      <c r="E2389" t="s">
        <v>16</v>
      </c>
      <c r="F2389" t="s">
        <v>16</v>
      </c>
      <c r="G2389" t="s">
        <v>3759</v>
      </c>
      <c r="H2389">
        <v>1</v>
      </c>
      <c r="I2389" t="s">
        <v>4898</v>
      </c>
    </row>
    <row r="2390" spans="1:9" x14ac:dyDescent="0.25">
      <c r="A2390" t="s">
        <v>10871</v>
      </c>
      <c r="B2390">
        <v>74842524</v>
      </c>
      <c r="C2390" t="s">
        <v>16</v>
      </c>
      <c r="D2390" t="s">
        <v>16</v>
      </c>
      <c r="E2390" t="s">
        <v>16</v>
      </c>
      <c r="F2390" t="s">
        <v>16</v>
      </c>
      <c r="G2390" t="s">
        <v>6414</v>
      </c>
      <c r="H2390">
        <v>1</v>
      </c>
      <c r="I2390" t="s">
        <v>6556</v>
      </c>
    </row>
    <row r="2391" spans="1:9" x14ac:dyDescent="0.25">
      <c r="A2391" t="s">
        <v>10874</v>
      </c>
      <c r="B2391">
        <v>74842524</v>
      </c>
      <c r="C2391" t="s">
        <v>16</v>
      </c>
      <c r="D2391" t="s">
        <v>16</v>
      </c>
      <c r="E2391" t="s">
        <v>16</v>
      </c>
      <c r="F2391" t="s">
        <v>16</v>
      </c>
      <c r="G2391" t="s">
        <v>6414</v>
      </c>
      <c r="H2391">
        <v>1</v>
      </c>
      <c r="I2391" t="s">
        <v>6556</v>
      </c>
    </row>
    <row r="2392" spans="1:9" x14ac:dyDescent="0.25">
      <c r="A2392" t="s">
        <v>10872</v>
      </c>
      <c r="B2392">
        <v>74842524</v>
      </c>
      <c r="C2392" t="s">
        <v>16</v>
      </c>
      <c r="D2392" t="s">
        <v>16</v>
      </c>
      <c r="E2392" t="s">
        <v>16</v>
      </c>
      <c r="F2392" t="s">
        <v>16</v>
      </c>
      <c r="G2392" t="s">
        <v>6414</v>
      </c>
      <c r="H2392">
        <v>1</v>
      </c>
      <c r="I2392" t="s">
        <v>6556</v>
      </c>
    </row>
    <row r="2393" spans="1:9" x14ac:dyDescent="0.25">
      <c r="A2393" t="s">
        <v>10873</v>
      </c>
      <c r="B2393">
        <v>74842524</v>
      </c>
      <c r="C2393" t="s">
        <v>16</v>
      </c>
      <c r="D2393" t="s">
        <v>16</v>
      </c>
      <c r="E2393" t="s">
        <v>16</v>
      </c>
      <c r="F2393" t="s">
        <v>16</v>
      </c>
      <c r="G2393" t="s">
        <v>6414</v>
      </c>
      <c r="H2393">
        <v>1</v>
      </c>
      <c r="I2393" t="s">
        <v>6556</v>
      </c>
    </row>
    <row r="2394" spans="1:9" x14ac:dyDescent="0.25">
      <c r="A2394" t="s">
        <v>13964</v>
      </c>
      <c r="B2394">
        <v>74762273</v>
      </c>
      <c r="C2394" t="s">
        <v>16</v>
      </c>
      <c r="D2394" t="s">
        <v>16</v>
      </c>
      <c r="E2394" t="s">
        <v>16</v>
      </c>
      <c r="F2394" t="s">
        <v>16</v>
      </c>
      <c r="G2394" t="s">
        <v>154</v>
      </c>
      <c r="H2394">
        <v>1</v>
      </c>
      <c r="I2394" t="s">
        <v>4887</v>
      </c>
    </row>
    <row r="2395" spans="1:9" x14ac:dyDescent="0.25">
      <c r="A2395" t="s">
        <v>10633</v>
      </c>
      <c r="B2395">
        <v>75577000</v>
      </c>
      <c r="C2395" t="s">
        <v>16</v>
      </c>
      <c r="D2395" t="s">
        <v>16</v>
      </c>
      <c r="E2395" t="s">
        <v>16</v>
      </c>
      <c r="F2395" t="s">
        <v>16</v>
      </c>
      <c r="G2395" t="s">
        <v>3759</v>
      </c>
      <c r="H2395">
        <v>1</v>
      </c>
      <c r="I2395" t="s">
        <v>4898</v>
      </c>
    </row>
    <row r="2396" spans="1:9" x14ac:dyDescent="0.25">
      <c r="A2396" t="s">
        <v>10836</v>
      </c>
      <c r="B2396">
        <v>75577000</v>
      </c>
      <c r="C2396" t="s">
        <v>16</v>
      </c>
      <c r="D2396" t="s">
        <v>16</v>
      </c>
      <c r="E2396" t="s">
        <v>16</v>
      </c>
      <c r="F2396" t="s">
        <v>16</v>
      </c>
      <c r="G2396" t="s">
        <v>3759</v>
      </c>
      <c r="H2396">
        <v>1</v>
      </c>
      <c r="I2396" t="s">
        <v>4898</v>
      </c>
    </row>
    <row r="2397" spans="1:9" x14ac:dyDescent="0.25">
      <c r="A2397" t="s">
        <v>10300</v>
      </c>
      <c r="B2397">
        <v>75577000</v>
      </c>
      <c r="C2397" t="s">
        <v>16</v>
      </c>
      <c r="D2397" t="s">
        <v>16</v>
      </c>
      <c r="E2397" t="s">
        <v>16</v>
      </c>
      <c r="F2397" t="s">
        <v>16</v>
      </c>
      <c r="G2397" t="s">
        <v>3759</v>
      </c>
      <c r="H2397">
        <v>1</v>
      </c>
      <c r="I2397" t="s">
        <v>4898</v>
      </c>
    </row>
    <row r="2398" spans="1:9" x14ac:dyDescent="0.25">
      <c r="A2398" t="s">
        <v>10837</v>
      </c>
      <c r="B2398">
        <v>75577000</v>
      </c>
      <c r="C2398" t="s">
        <v>16</v>
      </c>
      <c r="D2398" t="s">
        <v>16</v>
      </c>
      <c r="E2398" t="s">
        <v>16</v>
      </c>
      <c r="F2398" t="s">
        <v>16</v>
      </c>
      <c r="G2398" t="s">
        <v>3759</v>
      </c>
      <c r="H2398">
        <v>1</v>
      </c>
      <c r="I2398" t="s">
        <v>4898</v>
      </c>
    </row>
    <row r="2399" spans="1:9" x14ac:dyDescent="0.25">
      <c r="A2399" t="s">
        <v>10787</v>
      </c>
      <c r="B2399">
        <v>75577000</v>
      </c>
      <c r="C2399" t="s">
        <v>16</v>
      </c>
      <c r="D2399" t="s">
        <v>16</v>
      </c>
      <c r="E2399" t="s">
        <v>16</v>
      </c>
      <c r="F2399" t="s">
        <v>16</v>
      </c>
      <c r="G2399" t="s">
        <v>3759</v>
      </c>
      <c r="H2399">
        <v>1</v>
      </c>
      <c r="I2399" t="s">
        <v>4898</v>
      </c>
    </row>
    <row r="2400" spans="1:9" x14ac:dyDescent="0.25">
      <c r="A2400" t="s">
        <v>14549</v>
      </c>
      <c r="B2400">
        <v>75577000</v>
      </c>
      <c r="C2400" t="s">
        <v>16</v>
      </c>
      <c r="D2400" t="s">
        <v>16</v>
      </c>
      <c r="E2400" t="s">
        <v>16</v>
      </c>
      <c r="F2400" t="s">
        <v>16</v>
      </c>
      <c r="G2400" t="s">
        <v>3759</v>
      </c>
      <c r="H2400">
        <v>1</v>
      </c>
      <c r="I2400" t="s">
        <v>4898</v>
      </c>
    </row>
    <row r="2401" spans="1:9" x14ac:dyDescent="0.25">
      <c r="A2401" t="s">
        <v>15025</v>
      </c>
      <c r="B2401">
        <v>70108720</v>
      </c>
      <c r="C2401" t="s">
        <v>16</v>
      </c>
      <c r="D2401" t="s">
        <v>16</v>
      </c>
      <c r="E2401" t="s">
        <v>16</v>
      </c>
      <c r="F2401" t="s">
        <v>16</v>
      </c>
      <c r="G2401" t="s">
        <v>8125</v>
      </c>
      <c r="H2401">
        <v>1</v>
      </c>
      <c r="I2401" t="s">
        <v>12575</v>
      </c>
    </row>
    <row r="2402" spans="1:9" x14ac:dyDescent="0.25">
      <c r="A2402" t="s">
        <v>15029</v>
      </c>
      <c r="B2402">
        <v>70108720</v>
      </c>
      <c r="C2402" t="s">
        <v>16</v>
      </c>
      <c r="D2402" t="s">
        <v>16</v>
      </c>
      <c r="E2402" t="s">
        <v>16</v>
      </c>
      <c r="F2402" t="s">
        <v>16</v>
      </c>
      <c r="G2402" t="s">
        <v>8125</v>
      </c>
      <c r="H2402">
        <v>1</v>
      </c>
      <c r="I2402" t="s">
        <v>12575</v>
      </c>
    </row>
    <row r="2403" spans="1:9" x14ac:dyDescent="0.25">
      <c r="A2403" t="s">
        <v>15030</v>
      </c>
      <c r="B2403">
        <v>70108720</v>
      </c>
      <c r="C2403" t="s">
        <v>16</v>
      </c>
      <c r="D2403" t="s">
        <v>16</v>
      </c>
      <c r="E2403" t="s">
        <v>16</v>
      </c>
      <c r="F2403" t="s">
        <v>16</v>
      </c>
      <c r="G2403" t="s">
        <v>8125</v>
      </c>
      <c r="H2403">
        <v>1</v>
      </c>
      <c r="I2403" t="s">
        <v>12575</v>
      </c>
    </row>
    <row r="2404" spans="1:9" x14ac:dyDescent="0.25">
      <c r="A2404" t="s">
        <v>15031</v>
      </c>
      <c r="B2404">
        <v>70108720</v>
      </c>
      <c r="C2404" t="s">
        <v>16</v>
      </c>
      <c r="D2404" t="s">
        <v>16</v>
      </c>
      <c r="E2404" t="s">
        <v>16</v>
      </c>
      <c r="F2404" t="s">
        <v>16</v>
      </c>
      <c r="G2404" t="s">
        <v>8125</v>
      </c>
      <c r="H2404">
        <v>1</v>
      </c>
      <c r="I2404" t="s">
        <v>12575</v>
      </c>
    </row>
    <row r="2405" spans="1:9" x14ac:dyDescent="0.25">
      <c r="A2405" t="s">
        <v>15026</v>
      </c>
      <c r="B2405">
        <v>70108720</v>
      </c>
      <c r="C2405" t="s">
        <v>16</v>
      </c>
      <c r="D2405" t="s">
        <v>16</v>
      </c>
      <c r="E2405" t="s">
        <v>16</v>
      </c>
      <c r="F2405" t="s">
        <v>16</v>
      </c>
      <c r="G2405" t="s">
        <v>8125</v>
      </c>
      <c r="H2405">
        <v>1</v>
      </c>
      <c r="I2405" t="s">
        <v>12575</v>
      </c>
    </row>
    <row r="2406" spans="1:9" x14ac:dyDescent="0.25">
      <c r="A2406" t="s">
        <v>15028</v>
      </c>
      <c r="B2406">
        <v>44208800</v>
      </c>
      <c r="C2406" t="s">
        <v>16</v>
      </c>
      <c r="D2406" t="s">
        <v>16</v>
      </c>
      <c r="E2406" t="s">
        <v>16</v>
      </c>
      <c r="F2406" t="s">
        <v>16</v>
      </c>
      <c r="G2406" t="s">
        <v>14384</v>
      </c>
      <c r="H2406">
        <v>2</v>
      </c>
      <c r="I2406" t="s">
        <v>15591</v>
      </c>
    </row>
    <row r="2407" spans="1:9" x14ac:dyDescent="0.25">
      <c r="A2407" t="s">
        <v>15024</v>
      </c>
      <c r="B2407">
        <v>74762273</v>
      </c>
      <c r="C2407" t="s">
        <v>16</v>
      </c>
      <c r="D2407" t="s">
        <v>16</v>
      </c>
      <c r="E2407" t="s">
        <v>16</v>
      </c>
      <c r="F2407" t="s">
        <v>16</v>
      </c>
      <c r="G2407" t="s">
        <v>154</v>
      </c>
      <c r="H2407">
        <v>1</v>
      </c>
      <c r="I2407" t="s">
        <v>4887</v>
      </c>
    </row>
    <row r="2408" spans="1:9" x14ac:dyDescent="0.25">
      <c r="A2408" t="s">
        <v>15332</v>
      </c>
      <c r="B2408">
        <v>70108720</v>
      </c>
      <c r="C2408" t="s">
        <v>16</v>
      </c>
      <c r="D2408" t="s">
        <v>16</v>
      </c>
      <c r="E2408" t="s">
        <v>16</v>
      </c>
      <c r="F2408" t="s">
        <v>16</v>
      </c>
      <c r="G2408" t="s">
        <v>8125</v>
      </c>
      <c r="H2408">
        <v>1</v>
      </c>
      <c r="I2408" t="s">
        <v>12575</v>
      </c>
    </row>
    <row r="2409" spans="1:9" x14ac:dyDescent="0.25">
      <c r="A2409" t="s">
        <v>15326</v>
      </c>
      <c r="B2409">
        <v>70108720</v>
      </c>
      <c r="C2409" t="s">
        <v>16</v>
      </c>
      <c r="D2409" t="s">
        <v>16</v>
      </c>
      <c r="E2409" t="s">
        <v>16</v>
      </c>
      <c r="F2409" t="s">
        <v>16</v>
      </c>
      <c r="G2409" t="s">
        <v>8125</v>
      </c>
      <c r="H2409">
        <v>1</v>
      </c>
      <c r="I2409" t="s">
        <v>12575</v>
      </c>
    </row>
    <row r="2410" spans="1:9" x14ac:dyDescent="0.25">
      <c r="A2410" t="s">
        <v>15324</v>
      </c>
      <c r="B2410">
        <v>70108720</v>
      </c>
      <c r="C2410" t="s">
        <v>16</v>
      </c>
      <c r="D2410" t="s">
        <v>16</v>
      </c>
      <c r="E2410" t="s">
        <v>16</v>
      </c>
      <c r="F2410" t="s">
        <v>16</v>
      </c>
      <c r="G2410" t="s">
        <v>8125</v>
      </c>
      <c r="H2410">
        <v>1</v>
      </c>
      <c r="I2410" t="s">
        <v>12575</v>
      </c>
    </row>
    <row r="2411" spans="1:9" x14ac:dyDescent="0.25">
      <c r="A2411" t="s">
        <v>15330</v>
      </c>
      <c r="B2411">
        <v>70108720</v>
      </c>
      <c r="C2411" t="s">
        <v>16</v>
      </c>
      <c r="D2411" t="s">
        <v>16</v>
      </c>
      <c r="E2411" t="s">
        <v>16</v>
      </c>
      <c r="F2411" t="s">
        <v>16</v>
      </c>
      <c r="G2411" t="s">
        <v>8125</v>
      </c>
      <c r="H2411">
        <v>1</v>
      </c>
      <c r="I2411" t="s">
        <v>12575</v>
      </c>
    </row>
    <row r="2412" spans="1:9" x14ac:dyDescent="0.25">
      <c r="A2412" t="s">
        <v>15325</v>
      </c>
      <c r="B2412">
        <v>70108720</v>
      </c>
      <c r="C2412" t="s">
        <v>16</v>
      </c>
      <c r="D2412" t="s">
        <v>16</v>
      </c>
      <c r="E2412" t="s">
        <v>16</v>
      </c>
      <c r="F2412" t="s">
        <v>16</v>
      </c>
      <c r="G2412" t="s">
        <v>8125</v>
      </c>
      <c r="H2412">
        <v>1</v>
      </c>
      <c r="I2412" t="s">
        <v>12575</v>
      </c>
    </row>
    <row r="2413" spans="1:9" x14ac:dyDescent="0.25">
      <c r="A2413" t="s">
        <v>15333</v>
      </c>
      <c r="B2413">
        <v>70108720</v>
      </c>
      <c r="C2413" t="s">
        <v>16</v>
      </c>
      <c r="D2413" t="s">
        <v>16</v>
      </c>
      <c r="E2413" t="s">
        <v>16</v>
      </c>
      <c r="F2413" t="s">
        <v>16</v>
      </c>
      <c r="G2413" t="s">
        <v>8125</v>
      </c>
      <c r="H2413">
        <v>1</v>
      </c>
      <c r="I2413" t="s">
        <v>12575</v>
      </c>
    </row>
    <row r="2414" spans="1:9" x14ac:dyDescent="0.25">
      <c r="A2414" t="s">
        <v>15334</v>
      </c>
      <c r="B2414">
        <v>70108720</v>
      </c>
      <c r="C2414" t="s">
        <v>16</v>
      </c>
      <c r="D2414" t="s">
        <v>16</v>
      </c>
      <c r="E2414" t="s">
        <v>16</v>
      </c>
      <c r="F2414" t="s">
        <v>16</v>
      </c>
      <c r="G2414" t="s">
        <v>8125</v>
      </c>
      <c r="H2414">
        <v>1</v>
      </c>
      <c r="I2414" t="s">
        <v>12575</v>
      </c>
    </row>
    <row r="2415" spans="1:9" x14ac:dyDescent="0.25">
      <c r="A2415" t="s">
        <v>15327</v>
      </c>
      <c r="B2415">
        <v>70108720</v>
      </c>
      <c r="C2415" t="s">
        <v>16</v>
      </c>
      <c r="D2415" t="s">
        <v>16</v>
      </c>
      <c r="E2415" t="s">
        <v>16</v>
      </c>
      <c r="F2415" t="s">
        <v>16</v>
      </c>
      <c r="G2415" t="s">
        <v>8125</v>
      </c>
      <c r="H2415">
        <v>1</v>
      </c>
      <c r="I2415" t="s">
        <v>12575</v>
      </c>
    </row>
    <row r="2416" spans="1:9" x14ac:dyDescent="0.25">
      <c r="A2416" t="s">
        <v>15357</v>
      </c>
      <c r="B2416">
        <v>74755755</v>
      </c>
      <c r="C2416" t="s">
        <v>16</v>
      </c>
      <c r="D2416" t="s">
        <v>16</v>
      </c>
      <c r="E2416" t="s">
        <v>16</v>
      </c>
      <c r="F2416" t="s">
        <v>16</v>
      </c>
      <c r="G2416" t="s">
        <v>4786</v>
      </c>
      <c r="H2416">
        <v>1</v>
      </c>
      <c r="I2416" t="s">
        <v>4922</v>
      </c>
    </row>
    <row r="2417" spans="1:9" x14ac:dyDescent="0.25">
      <c r="A2417" t="s">
        <v>16650</v>
      </c>
      <c r="B2417">
        <v>70108720</v>
      </c>
      <c r="C2417" t="s">
        <v>16</v>
      </c>
      <c r="D2417" t="s">
        <v>16</v>
      </c>
      <c r="E2417" t="s">
        <v>16</v>
      </c>
      <c r="F2417" t="s">
        <v>16</v>
      </c>
      <c r="G2417" t="s">
        <v>8125</v>
      </c>
      <c r="H2417">
        <v>1</v>
      </c>
      <c r="I2417" t="s">
        <v>12575</v>
      </c>
    </row>
    <row r="2418" spans="1:9" x14ac:dyDescent="0.25">
      <c r="A2418" t="s">
        <v>16656</v>
      </c>
      <c r="B2418">
        <v>70108720</v>
      </c>
      <c r="C2418" t="s">
        <v>16</v>
      </c>
      <c r="D2418" t="s">
        <v>16</v>
      </c>
      <c r="E2418" t="s">
        <v>16</v>
      </c>
      <c r="F2418" t="s">
        <v>16</v>
      </c>
      <c r="G2418" t="s">
        <v>8125</v>
      </c>
      <c r="H2418">
        <v>1</v>
      </c>
      <c r="I2418" t="s">
        <v>12575</v>
      </c>
    </row>
    <row r="2419" spans="1:9" x14ac:dyDescent="0.25">
      <c r="A2419" t="s">
        <v>16653</v>
      </c>
      <c r="B2419">
        <v>70108720</v>
      </c>
      <c r="C2419" t="s">
        <v>16</v>
      </c>
      <c r="D2419" t="s">
        <v>16</v>
      </c>
      <c r="E2419" t="s">
        <v>16</v>
      </c>
      <c r="F2419" t="s">
        <v>16</v>
      </c>
      <c r="G2419" t="s">
        <v>8125</v>
      </c>
      <c r="H2419">
        <v>1</v>
      </c>
      <c r="I2419" t="s">
        <v>12575</v>
      </c>
    </row>
    <row r="2420" spans="1:9" x14ac:dyDescent="0.25">
      <c r="A2420" t="s">
        <v>41042</v>
      </c>
      <c r="B2420">
        <v>75763222</v>
      </c>
      <c r="C2420" t="s">
        <v>16</v>
      </c>
      <c r="D2420" t="s">
        <v>16</v>
      </c>
      <c r="E2420" t="s">
        <v>16</v>
      </c>
      <c r="F2420" t="s">
        <v>16</v>
      </c>
      <c r="G2420" t="s">
        <v>4847</v>
      </c>
      <c r="H2420">
        <v>1</v>
      </c>
      <c r="I2420" t="s">
        <v>4921</v>
      </c>
    </row>
    <row r="2421" spans="1:9" x14ac:dyDescent="0.25">
      <c r="A2421" t="s">
        <v>40897</v>
      </c>
      <c r="B2421">
        <v>75763222</v>
      </c>
      <c r="C2421" t="s">
        <v>16</v>
      </c>
      <c r="D2421" t="s">
        <v>16</v>
      </c>
      <c r="E2421" t="s">
        <v>16</v>
      </c>
      <c r="F2421" t="s">
        <v>16</v>
      </c>
      <c r="G2421" t="s">
        <v>4847</v>
      </c>
      <c r="H2421">
        <v>1</v>
      </c>
      <c r="I2421" t="s">
        <v>4921</v>
      </c>
    </row>
    <row r="2422" spans="1:9" x14ac:dyDescent="0.25">
      <c r="A2422" t="s">
        <v>10354</v>
      </c>
      <c r="B2422">
        <v>66178117</v>
      </c>
      <c r="C2422" t="s">
        <v>16</v>
      </c>
      <c r="D2422" t="s">
        <v>16</v>
      </c>
      <c r="E2422" t="s">
        <v>16</v>
      </c>
      <c r="F2422" t="s">
        <v>16</v>
      </c>
      <c r="G2422" t="s">
        <v>8856</v>
      </c>
      <c r="H2422">
        <v>1</v>
      </c>
      <c r="I2422" t="s">
        <v>12580</v>
      </c>
    </row>
    <row r="2423" spans="1:9" x14ac:dyDescent="0.25">
      <c r="A2423" t="s">
        <v>10762</v>
      </c>
      <c r="B2423">
        <v>74755755</v>
      </c>
      <c r="C2423" t="s">
        <v>16</v>
      </c>
      <c r="D2423" t="s">
        <v>16</v>
      </c>
      <c r="E2423" t="s">
        <v>16</v>
      </c>
      <c r="F2423" t="s">
        <v>16</v>
      </c>
      <c r="G2423" t="s">
        <v>4786</v>
      </c>
      <c r="H2423">
        <v>1</v>
      </c>
      <c r="I2423" t="s">
        <v>4922</v>
      </c>
    </row>
    <row r="2424" spans="1:9" x14ac:dyDescent="0.25">
      <c r="A2424" t="s">
        <v>10819</v>
      </c>
      <c r="B2424">
        <v>86560200</v>
      </c>
      <c r="C2424" t="s">
        <v>16</v>
      </c>
      <c r="D2424" t="s">
        <v>16</v>
      </c>
      <c r="E2424" t="s">
        <v>16</v>
      </c>
      <c r="F2424" t="s">
        <v>16</v>
      </c>
      <c r="G2424" t="s">
        <v>10432</v>
      </c>
      <c r="H2424">
        <v>1</v>
      </c>
      <c r="I2424" t="s">
        <v>12633</v>
      </c>
    </row>
    <row r="2425" spans="1:9" x14ac:dyDescent="0.25">
      <c r="A2425" t="s">
        <v>11121</v>
      </c>
      <c r="B2425">
        <v>70108720</v>
      </c>
      <c r="C2425" t="s">
        <v>16</v>
      </c>
      <c r="D2425" t="s">
        <v>16</v>
      </c>
      <c r="E2425" t="s">
        <v>16</v>
      </c>
      <c r="F2425" t="s">
        <v>16</v>
      </c>
      <c r="G2425" t="s">
        <v>8125</v>
      </c>
      <c r="H2425">
        <v>2</v>
      </c>
      <c r="I2425" t="s">
        <v>12575</v>
      </c>
    </row>
    <row r="2426" spans="1:9" x14ac:dyDescent="0.25">
      <c r="A2426" t="s">
        <v>11127</v>
      </c>
      <c r="B2426">
        <v>70108720</v>
      </c>
      <c r="C2426" t="s">
        <v>16</v>
      </c>
      <c r="D2426" t="s">
        <v>16</v>
      </c>
      <c r="E2426" t="s">
        <v>16</v>
      </c>
      <c r="F2426" t="s">
        <v>16</v>
      </c>
      <c r="G2426" t="s">
        <v>8125</v>
      </c>
      <c r="H2426">
        <v>2</v>
      </c>
      <c r="I2426" t="s">
        <v>12575</v>
      </c>
    </row>
    <row r="2427" spans="1:9" x14ac:dyDescent="0.25">
      <c r="A2427" t="s">
        <v>11129</v>
      </c>
      <c r="B2427">
        <v>70108720</v>
      </c>
      <c r="C2427" t="s">
        <v>16</v>
      </c>
      <c r="D2427" t="s">
        <v>16</v>
      </c>
      <c r="E2427" t="s">
        <v>16</v>
      </c>
      <c r="F2427" t="s">
        <v>16</v>
      </c>
      <c r="G2427" t="s">
        <v>8125</v>
      </c>
      <c r="H2427">
        <v>2</v>
      </c>
      <c r="I2427" t="s">
        <v>12575</v>
      </c>
    </row>
    <row r="2428" spans="1:9" x14ac:dyDescent="0.25">
      <c r="A2428" t="s">
        <v>11123</v>
      </c>
      <c r="B2428">
        <v>70108720</v>
      </c>
      <c r="C2428" t="s">
        <v>16</v>
      </c>
      <c r="D2428" t="s">
        <v>16</v>
      </c>
      <c r="E2428" t="s">
        <v>16</v>
      </c>
      <c r="F2428" t="s">
        <v>16</v>
      </c>
      <c r="G2428" t="s">
        <v>8125</v>
      </c>
      <c r="H2428">
        <v>1</v>
      </c>
      <c r="I2428" t="s">
        <v>12575</v>
      </c>
    </row>
    <row r="2429" spans="1:9" x14ac:dyDescent="0.25">
      <c r="A2429" t="s">
        <v>11130</v>
      </c>
      <c r="B2429">
        <v>70108720</v>
      </c>
      <c r="C2429" t="s">
        <v>16</v>
      </c>
      <c r="D2429" t="s">
        <v>16</v>
      </c>
      <c r="E2429" t="s">
        <v>16</v>
      </c>
      <c r="F2429" t="s">
        <v>16</v>
      </c>
      <c r="G2429" t="s">
        <v>8125</v>
      </c>
      <c r="H2429">
        <v>2</v>
      </c>
      <c r="I2429" t="s">
        <v>12575</v>
      </c>
    </row>
    <row r="2430" spans="1:9" x14ac:dyDescent="0.25">
      <c r="A2430" t="s">
        <v>11128</v>
      </c>
      <c r="B2430">
        <v>70108720</v>
      </c>
      <c r="C2430" t="s">
        <v>16</v>
      </c>
      <c r="D2430" t="s">
        <v>16</v>
      </c>
      <c r="E2430" t="s">
        <v>16</v>
      </c>
      <c r="F2430" t="s">
        <v>16</v>
      </c>
      <c r="G2430" t="s">
        <v>8125</v>
      </c>
      <c r="H2430">
        <v>2</v>
      </c>
      <c r="I2430" t="s">
        <v>12575</v>
      </c>
    </row>
    <row r="2431" spans="1:9" x14ac:dyDescent="0.25">
      <c r="A2431" t="s">
        <v>11125</v>
      </c>
      <c r="B2431">
        <v>70108720</v>
      </c>
      <c r="C2431" t="s">
        <v>16</v>
      </c>
      <c r="D2431" t="s">
        <v>16</v>
      </c>
      <c r="E2431" t="s">
        <v>16</v>
      </c>
      <c r="F2431" t="s">
        <v>16</v>
      </c>
      <c r="G2431" t="s">
        <v>8125</v>
      </c>
      <c r="H2431">
        <v>1</v>
      </c>
      <c r="I2431" t="s">
        <v>12575</v>
      </c>
    </row>
    <row r="2432" spans="1:9" x14ac:dyDescent="0.25">
      <c r="A2432" t="s">
        <v>12102</v>
      </c>
      <c r="B2432">
        <v>74842524</v>
      </c>
      <c r="C2432" t="s">
        <v>16</v>
      </c>
      <c r="D2432" t="s">
        <v>16</v>
      </c>
      <c r="E2432" t="s">
        <v>16</v>
      </c>
      <c r="F2432" t="s">
        <v>16</v>
      </c>
      <c r="G2432" t="s">
        <v>6414</v>
      </c>
      <c r="H2432">
        <v>1</v>
      </c>
      <c r="I2432" t="s">
        <v>6556</v>
      </c>
    </row>
    <row r="2433" spans="1:9" x14ac:dyDescent="0.25">
      <c r="A2433" t="s">
        <v>12328</v>
      </c>
      <c r="B2433">
        <v>70108720</v>
      </c>
      <c r="C2433" t="s">
        <v>16</v>
      </c>
      <c r="D2433" t="s">
        <v>16</v>
      </c>
      <c r="E2433" t="s">
        <v>16</v>
      </c>
      <c r="F2433" t="s">
        <v>16</v>
      </c>
      <c r="G2433" t="s">
        <v>8125</v>
      </c>
      <c r="H2433">
        <v>1</v>
      </c>
      <c r="I2433" t="s">
        <v>12575</v>
      </c>
    </row>
    <row r="2434" spans="1:9" x14ac:dyDescent="0.25">
      <c r="A2434" t="s">
        <v>12263</v>
      </c>
      <c r="B2434">
        <v>70108720</v>
      </c>
      <c r="C2434" t="s">
        <v>16</v>
      </c>
      <c r="D2434" t="s">
        <v>16</v>
      </c>
      <c r="E2434" t="s">
        <v>16</v>
      </c>
      <c r="F2434" t="s">
        <v>16</v>
      </c>
      <c r="G2434" t="s">
        <v>8125</v>
      </c>
      <c r="H2434">
        <v>1</v>
      </c>
      <c r="I2434" t="s">
        <v>12575</v>
      </c>
    </row>
    <row r="2435" spans="1:9" x14ac:dyDescent="0.25">
      <c r="A2435" t="s">
        <v>12330</v>
      </c>
      <c r="B2435">
        <v>70108720</v>
      </c>
      <c r="C2435" t="s">
        <v>16</v>
      </c>
      <c r="D2435" t="s">
        <v>16</v>
      </c>
      <c r="E2435" t="s">
        <v>16</v>
      </c>
      <c r="F2435" t="s">
        <v>16</v>
      </c>
      <c r="G2435" t="s">
        <v>8125</v>
      </c>
      <c r="H2435">
        <v>1</v>
      </c>
      <c r="I2435" t="s">
        <v>12575</v>
      </c>
    </row>
    <row r="2436" spans="1:9" x14ac:dyDescent="0.25">
      <c r="A2436" t="s">
        <v>12313</v>
      </c>
      <c r="B2436">
        <v>70108720</v>
      </c>
      <c r="C2436" t="s">
        <v>16</v>
      </c>
      <c r="D2436" t="s">
        <v>16</v>
      </c>
      <c r="E2436" t="s">
        <v>16</v>
      </c>
      <c r="F2436" t="s">
        <v>16</v>
      </c>
      <c r="G2436" t="s">
        <v>8125</v>
      </c>
      <c r="H2436">
        <v>1</v>
      </c>
      <c r="I2436" t="s">
        <v>12575</v>
      </c>
    </row>
    <row r="2437" spans="1:9" x14ac:dyDescent="0.25">
      <c r="A2437" t="s">
        <v>12314</v>
      </c>
      <c r="B2437">
        <v>70108720</v>
      </c>
      <c r="C2437" t="s">
        <v>16</v>
      </c>
      <c r="D2437" t="s">
        <v>16</v>
      </c>
      <c r="E2437" t="s">
        <v>16</v>
      </c>
      <c r="F2437" t="s">
        <v>16</v>
      </c>
      <c r="G2437" t="s">
        <v>8125</v>
      </c>
      <c r="H2437">
        <v>1</v>
      </c>
      <c r="I2437" t="s">
        <v>12575</v>
      </c>
    </row>
    <row r="2438" spans="1:9" x14ac:dyDescent="0.25">
      <c r="A2438" t="s">
        <v>10615</v>
      </c>
      <c r="B2438">
        <v>75577000</v>
      </c>
      <c r="C2438" t="s">
        <v>16</v>
      </c>
      <c r="D2438" t="s">
        <v>16</v>
      </c>
      <c r="E2438" t="s">
        <v>16</v>
      </c>
      <c r="F2438" t="s">
        <v>16</v>
      </c>
      <c r="G2438" t="s">
        <v>3759</v>
      </c>
      <c r="H2438">
        <v>1</v>
      </c>
      <c r="I2438" t="s">
        <v>4898</v>
      </c>
    </row>
    <row r="2439" spans="1:9" x14ac:dyDescent="0.25">
      <c r="A2439" t="s">
        <v>10616</v>
      </c>
      <c r="B2439">
        <v>75577000</v>
      </c>
      <c r="C2439" t="s">
        <v>16</v>
      </c>
      <c r="D2439" t="s">
        <v>16</v>
      </c>
      <c r="E2439" t="s">
        <v>16</v>
      </c>
      <c r="F2439" t="s">
        <v>16</v>
      </c>
      <c r="G2439" t="s">
        <v>3759</v>
      </c>
      <c r="H2439">
        <v>1</v>
      </c>
      <c r="I2439" t="s">
        <v>4898</v>
      </c>
    </row>
    <row r="2440" spans="1:9" x14ac:dyDescent="0.25">
      <c r="A2440" t="s">
        <v>11259</v>
      </c>
      <c r="B2440">
        <v>74755755</v>
      </c>
      <c r="C2440" t="s">
        <v>16</v>
      </c>
      <c r="D2440" t="s">
        <v>16</v>
      </c>
      <c r="E2440" t="s">
        <v>16</v>
      </c>
      <c r="F2440" t="s">
        <v>16</v>
      </c>
      <c r="G2440" t="s">
        <v>4786</v>
      </c>
      <c r="H2440">
        <v>1</v>
      </c>
      <c r="I2440" t="s">
        <v>4922</v>
      </c>
    </row>
    <row r="2441" spans="1:9" x14ac:dyDescent="0.25">
      <c r="A2441" t="s">
        <v>11256</v>
      </c>
      <c r="B2441">
        <v>74755755</v>
      </c>
      <c r="C2441" t="s">
        <v>16</v>
      </c>
      <c r="D2441" t="s">
        <v>16</v>
      </c>
      <c r="E2441" t="s">
        <v>16</v>
      </c>
      <c r="F2441" t="s">
        <v>16</v>
      </c>
      <c r="G2441" t="s">
        <v>4786</v>
      </c>
      <c r="H2441">
        <v>1</v>
      </c>
      <c r="I2441" t="s">
        <v>4922</v>
      </c>
    </row>
    <row r="2442" spans="1:9" x14ac:dyDescent="0.25">
      <c r="A2442" t="s">
        <v>10548</v>
      </c>
      <c r="B2442">
        <v>74755755</v>
      </c>
      <c r="C2442" t="s">
        <v>16</v>
      </c>
      <c r="D2442" t="s">
        <v>16</v>
      </c>
      <c r="E2442" t="s">
        <v>16</v>
      </c>
      <c r="F2442" t="s">
        <v>16</v>
      </c>
      <c r="G2442" t="s">
        <v>4786</v>
      </c>
      <c r="H2442">
        <v>1</v>
      </c>
      <c r="I2442" t="s">
        <v>4922</v>
      </c>
    </row>
    <row r="2443" spans="1:9" x14ac:dyDescent="0.25">
      <c r="A2443" t="s">
        <v>10549</v>
      </c>
      <c r="B2443">
        <v>74755755</v>
      </c>
      <c r="C2443" t="s">
        <v>16</v>
      </c>
      <c r="D2443" t="s">
        <v>16</v>
      </c>
      <c r="E2443" t="s">
        <v>16</v>
      </c>
      <c r="F2443" t="s">
        <v>16</v>
      </c>
      <c r="G2443" t="s">
        <v>4786</v>
      </c>
      <c r="H2443">
        <v>1</v>
      </c>
      <c r="I2443" t="s">
        <v>4922</v>
      </c>
    </row>
    <row r="2444" spans="1:9" x14ac:dyDescent="0.25">
      <c r="A2444" t="s">
        <v>10550</v>
      </c>
      <c r="B2444">
        <v>74755755</v>
      </c>
      <c r="C2444" t="s">
        <v>16</v>
      </c>
      <c r="D2444" t="s">
        <v>16</v>
      </c>
      <c r="E2444" t="s">
        <v>16</v>
      </c>
      <c r="F2444" t="s">
        <v>16</v>
      </c>
      <c r="G2444" t="s">
        <v>4786</v>
      </c>
      <c r="H2444">
        <v>1</v>
      </c>
      <c r="I2444" t="s">
        <v>4922</v>
      </c>
    </row>
    <row r="2445" spans="1:9" x14ac:dyDescent="0.25">
      <c r="A2445" t="s">
        <v>11272</v>
      </c>
      <c r="B2445">
        <v>74755755</v>
      </c>
      <c r="C2445" t="s">
        <v>16</v>
      </c>
      <c r="D2445" t="s">
        <v>16</v>
      </c>
      <c r="E2445" t="s">
        <v>16</v>
      </c>
      <c r="F2445" t="s">
        <v>16</v>
      </c>
      <c r="G2445" t="s">
        <v>4786</v>
      </c>
      <c r="H2445">
        <v>1</v>
      </c>
      <c r="I2445" t="s">
        <v>4922</v>
      </c>
    </row>
    <row r="2446" spans="1:9" x14ac:dyDescent="0.25">
      <c r="A2446" t="s">
        <v>11273</v>
      </c>
      <c r="B2446">
        <v>74755755</v>
      </c>
      <c r="C2446" t="s">
        <v>16</v>
      </c>
      <c r="D2446" t="s">
        <v>16</v>
      </c>
      <c r="E2446" t="s">
        <v>16</v>
      </c>
      <c r="F2446" t="s">
        <v>16</v>
      </c>
      <c r="G2446" t="s">
        <v>4786</v>
      </c>
      <c r="H2446">
        <v>1</v>
      </c>
      <c r="I2446" t="s">
        <v>4922</v>
      </c>
    </row>
    <row r="2447" spans="1:9" x14ac:dyDescent="0.25">
      <c r="A2447" t="s">
        <v>11274</v>
      </c>
      <c r="B2447">
        <v>74755755</v>
      </c>
      <c r="C2447" t="s">
        <v>16</v>
      </c>
      <c r="D2447" t="s">
        <v>16</v>
      </c>
      <c r="E2447" t="s">
        <v>16</v>
      </c>
      <c r="F2447" t="s">
        <v>16</v>
      </c>
      <c r="G2447" t="s">
        <v>4786</v>
      </c>
      <c r="H2447">
        <v>1</v>
      </c>
      <c r="I2447" t="s">
        <v>4922</v>
      </c>
    </row>
    <row r="2448" spans="1:9" x14ac:dyDescent="0.25">
      <c r="A2448" t="s">
        <v>10553</v>
      </c>
      <c r="B2448">
        <v>74755755</v>
      </c>
      <c r="C2448" t="s">
        <v>16</v>
      </c>
      <c r="D2448" t="s">
        <v>16</v>
      </c>
      <c r="E2448" t="s">
        <v>16</v>
      </c>
      <c r="F2448" t="s">
        <v>16</v>
      </c>
      <c r="G2448" t="s">
        <v>4786</v>
      </c>
      <c r="H2448">
        <v>1</v>
      </c>
      <c r="I2448" t="s">
        <v>4922</v>
      </c>
    </row>
    <row r="2449" spans="1:9" x14ac:dyDescent="0.25">
      <c r="A2449" t="s">
        <v>11882</v>
      </c>
      <c r="B2449">
        <v>74755755</v>
      </c>
      <c r="C2449" t="s">
        <v>16</v>
      </c>
      <c r="D2449" t="s">
        <v>16</v>
      </c>
      <c r="E2449" t="s">
        <v>16</v>
      </c>
      <c r="F2449" t="s">
        <v>16</v>
      </c>
      <c r="G2449" t="s">
        <v>4786</v>
      </c>
      <c r="H2449">
        <v>1</v>
      </c>
      <c r="I2449" t="s">
        <v>4922</v>
      </c>
    </row>
    <row r="2450" spans="1:9" x14ac:dyDescent="0.25">
      <c r="A2450" t="s">
        <v>11569</v>
      </c>
      <c r="B2450">
        <v>75421677</v>
      </c>
      <c r="C2450" t="s">
        <v>16</v>
      </c>
      <c r="D2450" t="s">
        <v>16</v>
      </c>
      <c r="E2450" t="s">
        <v>16</v>
      </c>
      <c r="F2450" t="s">
        <v>16</v>
      </c>
      <c r="G2450" t="s">
        <v>3368</v>
      </c>
      <c r="H2450">
        <v>1</v>
      </c>
      <c r="I2450" t="s">
        <v>4892</v>
      </c>
    </row>
    <row r="2451" spans="1:9" x14ac:dyDescent="0.25">
      <c r="A2451" t="s">
        <v>11568</v>
      </c>
      <c r="B2451">
        <v>75421677</v>
      </c>
      <c r="C2451" t="s">
        <v>16</v>
      </c>
      <c r="D2451" t="s">
        <v>16</v>
      </c>
      <c r="E2451" t="s">
        <v>16</v>
      </c>
      <c r="F2451" t="s">
        <v>16</v>
      </c>
      <c r="G2451" t="s">
        <v>3368</v>
      </c>
      <c r="H2451">
        <v>1</v>
      </c>
      <c r="I2451" t="s">
        <v>4892</v>
      </c>
    </row>
    <row r="2452" spans="1:9" x14ac:dyDescent="0.25">
      <c r="A2452" t="s">
        <v>10861</v>
      </c>
      <c r="B2452">
        <v>70108720</v>
      </c>
      <c r="C2452" t="s">
        <v>16</v>
      </c>
      <c r="D2452" t="s">
        <v>16</v>
      </c>
      <c r="E2452" t="s">
        <v>16</v>
      </c>
      <c r="F2452" t="s">
        <v>16</v>
      </c>
      <c r="G2452" t="s">
        <v>8125</v>
      </c>
      <c r="H2452">
        <v>1</v>
      </c>
      <c r="I2452" t="s">
        <v>12575</v>
      </c>
    </row>
    <row r="2453" spans="1:9" x14ac:dyDescent="0.25">
      <c r="A2453" t="s">
        <v>10853</v>
      </c>
      <c r="B2453">
        <v>70108720</v>
      </c>
      <c r="C2453" t="s">
        <v>16</v>
      </c>
      <c r="D2453" t="s">
        <v>16</v>
      </c>
      <c r="E2453" t="s">
        <v>16</v>
      </c>
      <c r="F2453" t="s">
        <v>16</v>
      </c>
      <c r="G2453" t="s">
        <v>8125</v>
      </c>
      <c r="H2453">
        <v>1</v>
      </c>
      <c r="I2453" t="s">
        <v>12575</v>
      </c>
    </row>
    <row r="2454" spans="1:9" x14ac:dyDescent="0.25">
      <c r="A2454" t="s">
        <v>10854</v>
      </c>
      <c r="B2454">
        <v>70108720</v>
      </c>
      <c r="C2454" t="s">
        <v>16</v>
      </c>
      <c r="D2454" t="s">
        <v>16</v>
      </c>
      <c r="E2454" t="s">
        <v>16</v>
      </c>
      <c r="F2454" t="s">
        <v>16</v>
      </c>
      <c r="G2454" t="s">
        <v>8125</v>
      </c>
      <c r="H2454">
        <v>1</v>
      </c>
      <c r="I2454" t="s">
        <v>12575</v>
      </c>
    </row>
    <row r="2455" spans="1:9" x14ac:dyDescent="0.25">
      <c r="A2455" t="s">
        <v>10855</v>
      </c>
      <c r="B2455">
        <v>70108720</v>
      </c>
      <c r="C2455" t="s">
        <v>16</v>
      </c>
      <c r="D2455" t="s">
        <v>16</v>
      </c>
      <c r="E2455" t="s">
        <v>16</v>
      </c>
      <c r="F2455" t="s">
        <v>16</v>
      </c>
      <c r="G2455" t="s">
        <v>8125</v>
      </c>
      <c r="H2455">
        <v>1</v>
      </c>
      <c r="I2455" t="s">
        <v>12575</v>
      </c>
    </row>
    <row r="2456" spans="1:9" x14ac:dyDescent="0.25">
      <c r="A2456" t="s">
        <v>10856</v>
      </c>
      <c r="B2456">
        <v>70108720</v>
      </c>
      <c r="C2456" t="s">
        <v>16</v>
      </c>
      <c r="D2456" t="s">
        <v>16</v>
      </c>
      <c r="E2456" t="s">
        <v>16</v>
      </c>
      <c r="F2456" t="s">
        <v>16</v>
      </c>
      <c r="G2456" t="s">
        <v>8125</v>
      </c>
      <c r="H2456">
        <v>1</v>
      </c>
      <c r="I2456" t="s">
        <v>12575</v>
      </c>
    </row>
    <row r="2457" spans="1:9" x14ac:dyDescent="0.25">
      <c r="A2457" t="s">
        <v>10857</v>
      </c>
      <c r="B2457">
        <v>70108720</v>
      </c>
      <c r="C2457" t="s">
        <v>16</v>
      </c>
      <c r="D2457" t="s">
        <v>16</v>
      </c>
      <c r="E2457" t="s">
        <v>16</v>
      </c>
      <c r="F2457" t="s">
        <v>16</v>
      </c>
      <c r="G2457" t="s">
        <v>8125</v>
      </c>
      <c r="H2457">
        <v>1</v>
      </c>
      <c r="I2457" t="s">
        <v>12575</v>
      </c>
    </row>
    <row r="2458" spans="1:9" x14ac:dyDescent="0.25">
      <c r="A2458" t="s">
        <v>11718</v>
      </c>
      <c r="B2458">
        <v>70108720</v>
      </c>
      <c r="C2458" t="s">
        <v>16</v>
      </c>
      <c r="D2458" t="s">
        <v>16</v>
      </c>
      <c r="E2458" t="s">
        <v>16</v>
      </c>
      <c r="F2458" t="s">
        <v>16</v>
      </c>
      <c r="G2458" t="s">
        <v>8125</v>
      </c>
      <c r="H2458">
        <v>1</v>
      </c>
      <c r="I2458" t="s">
        <v>12575</v>
      </c>
    </row>
    <row r="2459" spans="1:9" x14ac:dyDescent="0.25">
      <c r="A2459" t="s">
        <v>11720</v>
      </c>
      <c r="B2459">
        <v>70108720</v>
      </c>
      <c r="C2459" t="s">
        <v>16</v>
      </c>
      <c r="D2459" t="s">
        <v>16</v>
      </c>
      <c r="E2459" t="s">
        <v>16</v>
      </c>
      <c r="F2459" t="s">
        <v>16</v>
      </c>
      <c r="G2459" t="s">
        <v>8125</v>
      </c>
      <c r="H2459">
        <v>1</v>
      </c>
      <c r="I2459" t="s">
        <v>12575</v>
      </c>
    </row>
    <row r="2460" spans="1:9" x14ac:dyDescent="0.25">
      <c r="A2460" t="s">
        <v>11721</v>
      </c>
      <c r="B2460">
        <v>70108720</v>
      </c>
      <c r="C2460" t="s">
        <v>16</v>
      </c>
      <c r="D2460" t="s">
        <v>16</v>
      </c>
      <c r="E2460" t="s">
        <v>16</v>
      </c>
      <c r="F2460" t="s">
        <v>16</v>
      </c>
      <c r="G2460" t="s">
        <v>8125</v>
      </c>
      <c r="H2460">
        <v>1</v>
      </c>
      <c r="I2460" t="s">
        <v>12575</v>
      </c>
    </row>
    <row r="2461" spans="1:9" x14ac:dyDescent="0.25">
      <c r="A2461" t="s">
        <v>10860</v>
      </c>
      <c r="B2461">
        <v>70108720</v>
      </c>
      <c r="C2461" t="s">
        <v>16</v>
      </c>
      <c r="D2461" t="s">
        <v>16</v>
      </c>
      <c r="E2461" t="s">
        <v>16</v>
      </c>
      <c r="F2461" t="s">
        <v>16</v>
      </c>
      <c r="G2461" t="s">
        <v>8125</v>
      </c>
      <c r="H2461">
        <v>1</v>
      </c>
      <c r="I2461" t="s">
        <v>12575</v>
      </c>
    </row>
    <row r="2462" spans="1:9" x14ac:dyDescent="0.25">
      <c r="A2462" t="s">
        <v>11932</v>
      </c>
      <c r="B2462">
        <v>75577000</v>
      </c>
      <c r="C2462" t="s">
        <v>16</v>
      </c>
      <c r="D2462" t="s">
        <v>16</v>
      </c>
      <c r="E2462" t="s">
        <v>16</v>
      </c>
      <c r="F2462" t="s">
        <v>16</v>
      </c>
      <c r="G2462" t="s">
        <v>3759</v>
      </c>
      <c r="H2462">
        <v>1</v>
      </c>
      <c r="I2462" t="s">
        <v>4898</v>
      </c>
    </row>
    <row r="2463" spans="1:9" x14ac:dyDescent="0.25">
      <c r="A2463" t="s">
        <v>11935</v>
      </c>
      <c r="B2463">
        <v>75577000</v>
      </c>
      <c r="C2463" t="s">
        <v>16</v>
      </c>
      <c r="D2463" t="s">
        <v>16</v>
      </c>
      <c r="E2463" t="s">
        <v>16</v>
      </c>
      <c r="F2463" t="s">
        <v>16</v>
      </c>
      <c r="G2463" t="s">
        <v>3759</v>
      </c>
      <c r="H2463">
        <v>1</v>
      </c>
      <c r="I2463" t="s">
        <v>4898</v>
      </c>
    </row>
    <row r="2464" spans="1:9" x14ac:dyDescent="0.25">
      <c r="A2464" t="s">
        <v>11579</v>
      </c>
      <c r="B2464">
        <v>74755755</v>
      </c>
      <c r="C2464" t="s">
        <v>16</v>
      </c>
      <c r="D2464" t="s">
        <v>16</v>
      </c>
      <c r="E2464" t="s">
        <v>16</v>
      </c>
      <c r="F2464" t="s">
        <v>16</v>
      </c>
      <c r="G2464" t="s">
        <v>4786</v>
      </c>
      <c r="H2464">
        <v>1</v>
      </c>
      <c r="I2464" t="s">
        <v>4922</v>
      </c>
    </row>
    <row r="2465" spans="1:9" x14ac:dyDescent="0.25">
      <c r="A2465" t="s">
        <v>12036</v>
      </c>
      <c r="B2465">
        <v>74755755</v>
      </c>
      <c r="C2465" t="s">
        <v>16</v>
      </c>
      <c r="D2465" t="s">
        <v>16</v>
      </c>
      <c r="E2465" t="s">
        <v>16</v>
      </c>
      <c r="F2465" t="s">
        <v>16</v>
      </c>
      <c r="G2465" t="s">
        <v>4786</v>
      </c>
      <c r="H2465">
        <v>1</v>
      </c>
      <c r="I2465" t="s">
        <v>4922</v>
      </c>
    </row>
    <row r="2466" spans="1:9" x14ac:dyDescent="0.25">
      <c r="A2466" t="s">
        <v>12037</v>
      </c>
      <c r="B2466">
        <v>74755755</v>
      </c>
      <c r="C2466" t="s">
        <v>16</v>
      </c>
      <c r="D2466" t="s">
        <v>16</v>
      </c>
      <c r="E2466" t="s">
        <v>16</v>
      </c>
      <c r="F2466" t="s">
        <v>16</v>
      </c>
      <c r="G2466" t="s">
        <v>4786</v>
      </c>
      <c r="H2466">
        <v>1</v>
      </c>
      <c r="I2466" t="s">
        <v>4922</v>
      </c>
    </row>
    <row r="2467" spans="1:9" x14ac:dyDescent="0.25">
      <c r="A2467" t="s">
        <v>12028</v>
      </c>
      <c r="B2467">
        <v>74755755</v>
      </c>
      <c r="C2467" t="s">
        <v>16</v>
      </c>
      <c r="D2467" t="s">
        <v>16</v>
      </c>
      <c r="E2467" t="s">
        <v>16</v>
      </c>
      <c r="F2467" t="s">
        <v>16</v>
      </c>
      <c r="G2467" t="s">
        <v>4786</v>
      </c>
      <c r="H2467">
        <v>1</v>
      </c>
      <c r="I2467" t="s">
        <v>4922</v>
      </c>
    </row>
    <row r="2468" spans="1:9" x14ac:dyDescent="0.25">
      <c r="A2468" t="s">
        <v>12029</v>
      </c>
      <c r="B2468">
        <v>74755755</v>
      </c>
      <c r="C2468" t="s">
        <v>16</v>
      </c>
      <c r="D2468" t="s">
        <v>16</v>
      </c>
      <c r="E2468" t="s">
        <v>16</v>
      </c>
      <c r="F2468" t="s">
        <v>16</v>
      </c>
      <c r="G2468" t="s">
        <v>4786</v>
      </c>
      <c r="H2468">
        <v>1</v>
      </c>
      <c r="I2468" t="s">
        <v>4922</v>
      </c>
    </row>
    <row r="2469" spans="1:9" x14ac:dyDescent="0.25">
      <c r="A2469" t="s">
        <v>12030</v>
      </c>
      <c r="B2469">
        <v>74755755</v>
      </c>
      <c r="C2469" t="s">
        <v>16</v>
      </c>
      <c r="D2469" t="s">
        <v>16</v>
      </c>
      <c r="E2469" t="s">
        <v>16</v>
      </c>
      <c r="F2469" t="s">
        <v>16</v>
      </c>
      <c r="G2469" t="s">
        <v>4786</v>
      </c>
      <c r="H2469">
        <v>1</v>
      </c>
      <c r="I2469" t="s">
        <v>4922</v>
      </c>
    </row>
    <row r="2470" spans="1:9" x14ac:dyDescent="0.25">
      <c r="A2470" t="s">
        <v>12041</v>
      </c>
      <c r="B2470">
        <v>74755755</v>
      </c>
      <c r="C2470" t="s">
        <v>16</v>
      </c>
      <c r="D2470" t="s">
        <v>16</v>
      </c>
      <c r="E2470" t="s">
        <v>16</v>
      </c>
      <c r="F2470" t="s">
        <v>16</v>
      </c>
      <c r="G2470" t="s">
        <v>4786</v>
      </c>
      <c r="H2470">
        <v>1</v>
      </c>
      <c r="I2470" t="s">
        <v>4922</v>
      </c>
    </row>
    <row r="2471" spans="1:9" x14ac:dyDescent="0.25">
      <c r="A2471" t="s">
        <v>12042</v>
      </c>
      <c r="B2471">
        <v>74755755</v>
      </c>
      <c r="C2471" t="s">
        <v>16</v>
      </c>
      <c r="D2471" t="s">
        <v>16</v>
      </c>
      <c r="E2471" t="s">
        <v>16</v>
      </c>
      <c r="F2471" t="s">
        <v>16</v>
      </c>
      <c r="G2471" t="s">
        <v>4786</v>
      </c>
      <c r="H2471">
        <v>1</v>
      </c>
      <c r="I2471" t="s">
        <v>4922</v>
      </c>
    </row>
    <row r="2472" spans="1:9" x14ac:dyDescent="0.25">
      <c r="A2472" t="s">
        <v>12043</v>
      </c>
      <c r="B2472">
        <v>74755755</v>
      </c>
      <c r="C2472" t="s">
        <v>16</v>
      </c>
      <c r="D2472" t="s">
        <v>16</v>
      </c>
      <c r="E2472" t="s">
        <v>16</v>
      </c>
      <c r="F2472" t="s">
        <v>16</v>
      </c>
      <c r="G2472" t="s">
        <v>4786</v>
      </c>
      <c r="H2472">
        <v>1</v>
      </c>
      <c r="I2472" t="s">
        <v>4922</v>
      </c>
    </row>
    <row r="2473" spans="1:9" x14ac:dyDescent="0.25">
      <c r="A2473" t="s">
        <v>12044</v>
      </c>
      <c r="B2473">
        <v>74755755</v>
      </c>
      <c r="C2473" t="s">
        <v>16</v>
      </c>
      <c r="D2473" t="s">
        <v>16</v>
      </c>
      <c r="E2473" t="s">
        <v>16</v>
      </c>
      <c r="F2473" t="s">
        <v>16</v>
      </c>
      <c r="G2473" t="s">
        <v>4786</v>
      </c>
      <c r="H2473">
        <v>1</v>
      </c>
      <c r="I2473" t="s">
        <v>4922</v>
      </c>
    </row>
    <row r="2474" spans="1:9" x14ac:dyDescent="0.25">
      <c r="A2474" t="s">
        <v>12031</v>
      </c>
      <c r="B2474">
        <v>74755755</v>
      </c>
      <c r="C2474" t="s">
        <v>16</v>
      </c>
      <c r="D2474" t="s">
        <v>16</v>
      </c>
      <c r="E2474" t="s">
        <v>16</v>
      </c>
      <c r="F2474" t="s">
        <v>16</v>
      </c>
      <c r="G2474" t="s">
        <v>4786</v>
      </c>
      <c r="H2474">
        <v>1</v>
      </c>
      <c r="I2474" t="s">
        <v>4922</v>
      </c>
    </row>
    <row r="2475" spans="1:9" x14ac:dyDescent="0.25">
      <c r="A2475" t="s">
        <v>12045</v>
      </c>
      <c r="B2475">
        <v>76971100</v>
      </c>
      <c r="C2475" t="s">
        <v>16</v>
      </c>
      <c r="D2475" t="s">
        <v>16</v>
      </c>
      <c r="E2475" t="s">
        <v>16</v>
      </c>
      <c r="F2475" t="s">
        <v>16</v>
      </c>
      <c r="G2475" t="s">
        <v>7275</v>
      </c>
      <c r="H2475">
        <v>1</v>
      </c>
      <c r="I2475" t="s">
        <v>7396</v>
      </c>
    </row>
    <row r="2476" spans="1:9" x14ac:dyDescent="0.25">
      <c r="A2476" t="s">
        <v>12039</v>
      </c>
      <c r="B2476">
        <v>76971100</v>
      </c>
      <c r="C2476" t="s">
        <v>16</v>
      </c>
      <c r="D2476" t="s">
        <v>16</v>
      </c>
      <c r="E2476" t="s">
        <v>16</v>
      </c>
      <c r="F2476" t="s">
        <v>16</v>
      </c>
      <c r="G2476" t="s">
        <v>7275</v>
      </c>
      <c r="H2476">
        <v>1</v>
      </c>
      <c r="I2476" t="s">
        <v>7396</v>
      </c>
    </row>
    <row r="2477" spans="1:9" x14ac:dyDescent="0.25">
      <c r="A2477" t="s">
        <v>12040</v>
      </c>
      <c r="B2477">
        <v>76971100</v>
      </c>
      <c r="C2477" t="s">
        <v>16</v>
      </c>
      <c r="D2477" t="s">
        <v>16</v>
      </c>
      <c r="E2477" t="s">
        <v>16</v>
      </c>
      <c r="F2477" t="s">
        <v>16</v>
      </c>
      <c r="G2477" t="s">
        <v>7275</v>
      </c>
      <c r="H2477">
        <v>1</v>
      </c>
      <c r="I2477" t="s">
        <v>7396</v>
      </c>
    </row>
    <row r="2478" spans="1:9" x14ac:dyDescent="0.25">
      <c r="A2478" t="s">
        <v>12071</v>
      </c>
      <c r="B2478">
        <v>74755755</v>
      </c>
      <c r="C2478" t="s">
        <v>16</v>
      </c>
      <c r="D2478" t="s">
        <v>16</v>
      </c>
      <c r="E2478" t="s">
        <v>16</v>
      </c>
      <c r="F2478" t="s">
        <v>16</v>
      </c>
      <c r="G2478" t="s">
        <v>4786</v>
      </c>
      <c r="H2478">
        <v>1</v>
      </c>
      <c r="I2478" t="s">
        <v>4922</v>
      </c>
    </row>
    <row r="2479" spans="1:9" x14ac:dyDescent="0.25">
      <c r="A2479" t="s">
        <v>12069</v>
      </c>
      <c r="B2479">
        <v>74755755</v>
      </c>
      <c r="C2479" t="s">
        <v>16</v>
      </c>
      <c r="D2479" t="s">
        <v>16</v>
      </c>
      <c r="E2479" t="s">
        <v>16</v>
      </c>
      <c r="F2479" t="s">
        <v>16</v>
      </c>
      <c r="G2479" t="s">
        <v>4786</v>
      </c>
      <c r="H2479">
        <v>1</v>
      </c>
      <c r="I2479" t="s">
        <v>4922</v>
      </c>
    </row>
    <row r="2480" spans="1:9" x14ac:dyDescent="0.25">
      <c r="A2480" t="s">
        <v>12058</v>
      </c>
      <c r="B2480">
        <v>74755755</v>
      </c>
      <c r="C2480" t="s">
        <v>16</v>
      </c>
      <c r="D2480" t="s">
        <v>16</v>
      </c>
      <c r="E2480" t="s">
        <v>16</v>
      </c>
      <c r="F2480" t="s">
        <v>16</v>
      </c>
      <c r="G2480" t="s">
        <v>4786</v>
      </c>
      <c r="H2480">
        <v>1</v>
      </c>
      <c r="I2480" t="s">
        <v>4922</v>
      </c>
    </row>
    <row r="2481" spans="1:9" x14ac:dyDescent="0.25">
      <c r="A2481" t="s">
        <v>12072</v>
      </c>
      <c r="B2481">
        <v>76971100</v>
      </c>
      <c r="C2481" t="s">
        <v>16</v>
      </c>
      <c r="D2481" t="s">
        <v>16</v>
      </c>
      <c r="E2481" t="s">
        <v>16</v>
      </c>
      <c r="F2481" t="s">
        <v>16</v>
      </c>
      <c r="G2481" t="s">
        <v>7275</v>
      </c>
      <c r="H2481">
        <v>1</v>
      </c>
      <c r="I2481" t="s">
        <v>7396</v>
      </c>
    </row>
    <row r="2482" spans="1:9" x14ac:dyDescent="0.25">
      <c r="A2482" t="s">
        <v>12073</v>
      </c>
      <c r="B2482">
        <v>74755755</v>
      </c>
      <c r="C2482" t="s">
        <v>16</v>
      </c>
      <c r="D2482" t="s">
        <v>16</v>
      </c>
      <c r="E2482" t="s">
        <v>16</v>
      </c>
      <c r="F2482" t="s">
        <v>16</v>
      </c>
      <c r="G2482" t="s">
        <v>4786</v>
      </c>
      <c r="H2482">
        <v>1</v>
      </c>
      <c r="I2482" t="s">
        <v>4922</v>
      </c>
    </row>
    <row r="2483" spans="1:9" x14ac:dyDescent="0.25">
      <c r="A2483" t="s">
        <v>12079</v>
      </c>
      <c r="B2483">
        <v>74755755</v>
      </c>
      <c r="C2483" t="s">
        <v>16</v>
      </c>
      <c r="D2483" t="s">
        <v>16</v>
      </c>
      <c r="E2483" t="s">
        <v>16</v>
      </c>
      <c r="F2483" t="s">
        <v>16</v>
      </c>
      <c r="G2483" t="s">
        <v>4786</v>
      </c>
      <c r="H2483">
        <v>1</v>
      </c>
      <c r="I2483" t="s">
        <v>4922</v>
      </c>
    </row>
    <row r="2484" spans="1:9" x14ac:dyDescent="0.25">
      <c r="A2484" t="s">
        <v>12074</v>
      </c>
      <c r="B2484">
        <v>74755755</v>
      </c>
      <c r="C2484" t="s">
        <v>16</v>
      </c>
      <c r="D2484" t="s">
        <v>16</v>
      </c>
      <c r="E2484" t="s">
        <v>16</v>
      </c>
      <c r="F2484" t="s">
        <v>16</v>
      </c>
      <c r="G2484" t="s">
        <v>4786</v>
      </c>
      <c r="H2484">
        <v>1</v>
      </c>
      <c r="I2484" t="s">
        <v>4922</v>
      </c>
    </row>
    <row r="2485" spans="1:9" x14ac:dyDescent="0.25">
      <c r="A2485" t="s">
        <v>12081</v>
      </c>
      <c r="B2485">
        <v>74755755</v>
      </c>
      <c r="C2485" t="s">
        <v>16</v>
      </c>
      <c r="D2485" t="s">
        <v>16</v>
      </c>
      <c r="E2485" t="s">
        <v>16</v>
      </c>
      <c r="F2485" t="s">
        <v>16</v>
      </c>
      <c r="G2485" t="s">
        <v>4786</v>
      </c>
      <c r="H2485">
        <v>1</v>
      </c>
      <c r="I2485" t="s">
        <v>4922</v>
      </c>
    </row>
    <row r="2486" spans="1:9" x14ac:dyDescent="0.25">
      <c r="A2486" t="s">
        <v>12060</v>
      </c>
      <c r="B2486">
        <v>74755755</v>
      </c>
      <c r="C2486" t="s">
        <v>16</v>
      </c>
      <c r="D2486" t="s">
        <v>16</v>
      </c>
      <c r="E2486" t="s">
        <v>16</v>
      </c>
      <c r="F2486" t="s">
        <v>16</v>
      </c>
      <c r="G2486" t="s">
        <v>4786</v>
      </c>
      <c r="H2486">
        <v>1</v>
      </c>
      <c r="I2486" t="s">
        <v>4922</v>
      </c>
    </row>
    <row r="2487" spans="1:9" x14ac:dyDescent="0.25">
      <c r="A2487" t="s">
        <v>12075</v>
      </c>
      <c r="B2487">
        <v>74755755</v>
      </c>
      <c r="C2487" t="s">
        <v>16</v>
      </c>
      <c r="D2487" t="s">
        <v>16</v>
      </c>
      <c r="E2487" t="s">
        <v>16</v>
      </c>
      <c r="F2487" t="s">
        <v>16</v>
      </c>
      <c r="G2487" t="s">
        <v>4786</v>
      </c>
      <c r="H2487">
        <v>1</v>
      </c>
      <c r="I2487" t="s">
        <v>4922</v>
      </c>
    </row>
    <row r="2488" spans="1:9" x14ac:dyDescent="0.25">
      <c r="A2488" t="s">
        <v>12061</v>
      </c>
      <c r="B2488">
        <v>74755755</v>
      </c>
      <c r="C2488" t="s">
        <v>16</v>
      </c>
      <c r="D2488" t="s">
        <v>16</v>
      </c>
      <c r="E2488" t="s">
        <v>16</v>
      </c>
      <c r="F2488" t="s">
        <v>16</v>
      </c>
      <c r="G2488" t="s">
        <v>4786</v>
      </c>
      <c r="H2488">
        <v>1</v>
      </c>
      <c r="I2488" t="s">
        <v>4922</v>
      </c>
    </row>
    <row r="2489" spans="1:9" x14ac:dyDescent="0.25">
      <c r="A2489" t="s">
        <v>10939</v>
      </c>
      <c r="B2489">
        <v>75421677</v>
      </c>
      <c r="C2489" t="s">
        <v>16</v>
      </c>
      <c r="D2489" t="s">
        <v>16</v>
      </c>
      <c r="E2489" t="s">
        <v>16</v>
      </c>
      <c r="F2489" t="s">
        <v>16</v>
      </c>
      <c r="G2489" t="s">
        <v>3368</v>
      </c>
      <c r="H2489">
        <v>1</v>
      </c>
      <c r="I2489" t="s">
        <v>4892</v>
      </c>
    </row>
    <row r="2490" spans="1:9" x14ac:dyDescent="0.25">
      <c r="A2490" t="s">
        <v>10938</v>
      </c>
      <c r="B2490">
        <v>74755755</v>
      </c>
      <c r="C2490" t="s">
        <v>16</v>
      </c>
      <c r="D2490" t="s">
        <v>16</v>
      </c>
      <c r="E2490" t="s">
        <v>16</v>
      </c>
      <c r="F2490" t="s">
        <v>16</v>
      </c>
      <c r="G2490" t="s">
        <v>4786</v>
      </c>
      <c r="H2490">
        <v>1</v>
      </c>
      <c r="I2490" t="s">
        <v>4922</v>
      </c>
    </row>
    <row r="2491" spans="1:9" x14ac:dyDescent="0.25">
      <c r="A2491" t="s">
        <v>11979</v>
      </c>
      <c r="B2491">
        <v>74755755</v>
      </c>
      <c r="C2491" t="s">
        <v>16</v>
      </c>
      <c r="D2491" t="s">
        <v>16</v>
      </c>
      <c r="E2491" t="s">
        <v>16</v>
      </c>
      <c r="F2491" t="s">
        <v>16</v>
      </c>
      <c r="G2491" t="s">
        <v>4786</v>
      </c>
      <c r="H2491">
        <v>1</v>
      </c>
      <c r="I2491" t="s">
        <v>4922</v>
      </c>
    </row>
    <row r="2492" spans="1:9" x14ac:dyDescent="0.25">
      <c r="A2492" t="s">
        <v>11980</v>
      </c>
      <c r="B2492">
        <v>70108720</v>
      </c>
      <c r="C2492" t="s">
        <v>16</v>
      </c>
      <c r="D2492" t="s">
        <v>16</v>
      </c>
      <c r="E2492" t="s">
        <v>16</v>
      </c>
      <c r="F2492" t="s">
        <v>16</v>
      </c>
      <c r="G2492" t="s">
        <v>8125</v>
      </c>
      <c r="H2492">
        <v>1</v>
      </c>
      <c r="I2492" t="s">
        <v>12575</v>
      </c>
    </row>
    <row r="2493" spans="1:9" x14ac:dyDescent="0.25">
      <c r="A2493" t="s">
        <v>11981</v>
      </c>
      <c r="B2493">
        <v>74755755</v>
      </c>
      <c r="C2493" t="s">
        <v>16</v>
      </c>
      <c r="D2493" t="s">
        <v>16</v>
      </c>
      <c r="E2493" t="s">
        <v>16</v>
      </c>
      <c r="F2493" t="s">
        <v>16</v>
      </c>
      <c r="G2493" t="s">
        <v>4786</v>
      </c>
      <c r="H2493">
        <v>1</v>
      </c>
      <c r="I2493" t="s">
        <v>4922</v>
      </c>
    </row>
    <row r="2494" spans="1:9" x14ac:dyDescent="0.25">
      <c r="A2494" t="s">
        <v>10942</v>
      </c>
      <c r="B2494">
        <v>70108720</v>
      </c>
      <c r="C2494" t="s">
        <v>16</v>
      </c>
      <c r="D2494" t="s">
        <v>16</v>
      </c>
      <c r="E2494" t="s">
        <v>16</v>
      </c>
      <c r="F2494" t="s">
        <v>16</v>
      </c>
      <c r="G2494" t="s">
        <v>8125</v>
      </c>
      <c r="H2494">
        <v>1</v>
      </c>
      <c r="I2494" t="s">
        <v>12575</v>
      </c>
    </row>
    <row r="2495" spans="1:9" x14ac:dyDescent="0.25">
      <c r="A2495" t="s">
        <v>10943</v>
      </c>
      <c r="B2495">
        <v>70108720</v>
      </c>
      <c r="C2495" t="s">
        <v>16</v>
      </c>
      <c r="D2495" t="s">
        <v>16</v>
      </c>
      <c r="E2495" t="s">
        <v>16</v>
      </c>
      <c r="F2495" t="s">
        <v>16</v>
      </c>
      <c r="G2495" t="s">
        <v>8125</v>
      </c>
      <c r="H2495">
        <v>1</v>
      </c>
      <c r="I2495" t="s">
        <v>12575</v>
      </c>
    </row>
    <row r="2496" spans="1:9" x14ac:dyDescent="0.25">
      <c r="A2496" t="s">
        <v>10944</v>
      </c>
      <c r="B2496">
        <v>70108720</v>
      </c>
      <c r="C2496" t="s">
        <v>16</v>
      </c>
      <c r="D2496" t="s">
        <v>16</v>
      </c>
      <c r="E2496" t="s">
        <v>16</v>
      </c>
      <c r="F2496" t="s">
        <v>16</v>
      </c>
      <c r="G2496" t="s">
        <v>8125</v>
      </c>
      <c r="H2496">
        <v>1</v>
      </c>
      <c r="I2496" t="s">
        <v>12575</v>
      </c>
    </row>
    <row r="2497" spans="1:9" x14ac:dyDescent="0.25">
      <c r="A2497" t="s">
        <v>10945</v>
      </c>
      <c r="B2497">
        <v>70108720</v>
      </c>
      <c r="C2497" t="s">
        <v>16</v>
      </c>
      <c r="D2497" t="s">
        <v>16</v>
      </c>
      <c r="E2497" t="s">
        <v>16</v>
      </c>
      <c r="F2497" t="s">
        <v>16</v>
      </c>
      <c r="G2497" t="s">
        <v>8125</v>
      </c>
      <c r="H2497">
        <v>1</v>
      </c>
      <c r="I2497" t="s">
        <v>12575</v>
      </c>
    </row>
    <row r="2498" spans="1:9" x14ac:dyDescent="0.25">
      <c r="A2498" t="s">
        <v>10946</v>
      </c>
      <c r="B2498">
        <v>70108720</v>
      </c>
      <c r="C2498" t="s">
        <v>16</v>
      </c>
      <c r="D2498" t="s">
        <v>16</v>
      </c>
      <c r="E2498" t="s">
        <v>16</v>
      </c>
      <c r="F2498" t="s">
        <v>16</v>
      </c>
      <c r="G2498" t="s">
        <v>8125</v>
      </c>
      <c r="H2498">
        <v>1</v>
      </c>
      <c r="I2498" t="s">
        <v>12575</v>
      </c>
    </row>
    <row r="2499" spans="1:9" x14ac:dyDescent="0.25">
      <c r="A2499" t="s">
        <v>11671</v>
      </c>
      <c r="B2499">
        <v>74755755</v>
      </c>
      <c r="C2499" t="s">
        <v>16</v>
      </c>
      <c r="D2499" t="s">
        <v>16</v>
      </c>
      <c r="E2499" t="s">
        <v>16</v>
      </c>
      <c r="F2499" t="s">
        <v>16</v>
      </c>
      <c r="G2499" t="s">
        <v>4786</v>
      </c>
      <c r="H2499">
        <v>1</v>
      </c>
      <c r="I2499" t="s">
        <v>4922</v>
      </c>
    </row>
    <row r="2500" spans="1:9" x14ac:dyDescent="0.25">
      <c r="A2500" t="s">
        <v>11982</v>
      </c>
      <c r="B2500">
        <v>74755755</v>
      </c>
      <c r="C2500" t="s">
        <v>16</v>
      </c>
      <c r="D2500" t="s">
        <v>16</v>
      </c>
      <c r="E2500" t="s">
        <v>16</v>
      </c>
      <c r="F2500" t="s">
        <v>16</v>
      </c>
      <c r="G2500" t="s">
        <v>4786</v>
      </c>
      <c r="H2500">
        <v>1</v>
      </c>
      <c r="I2500" t="s">
        <v>4922</v>
      </c>
    </row>
    <row r="2501" spans="1:9" x14ac:dyDescent="0.25">
      <c r="A2501" t="s">
        <v>11672</v>
      </c>
      <c r="B2501">
        <v>74755755</v>
      </c>
      <c r="C2501" t="s">
        <v>16</v>
      </c>
      <c r="D2501" t="s">
        <v>16</v>
      </c>
      <c r="E2501" t="s">
        <v>16</v>
      </c>
      <c r="F2501" t="s">
        <v>16</v>
      </c>
      <c r="G2501" t="s">
        <v>4786</v>
      </c>
      <c r="H2501">
        <v>1</v>
      </c>
      <c r="I2501" t="s">
        <v>4922</v>
      </c>
    </row>
    <row r="2502" spans="1:9" x14ac:dyDescent="0.25">
      <c r="A2502" t="s">
        <v>10951</v>
      </c>
      <c r="B2502">
        <v>74755755</v>
      </c>
      <c r="C2502" t="s">
        <v>16</v>
      </c>
      <c r="D2502" t="s">
        <v>16</v>
      </c>
      <c r="E2502" t="s">
        <v>16</v>
      </c>
      <c r="F2502" t="s">
        <v>16</v>
      </c>
      <c r="G2502" t="s">
        <v>4786</v>
      </c>
      <c r="H2502">
        <v>1</v>
      </c>
      <c r="I2502" t="s">
        <v>4922</v>
      </c>
    </row>
    <row r="2503" spans="1:9" x14ac:dyDescent="0.25">
      <c r="A2503" t="s">
        <v>10952</v>
      </c>
      <c r="B2503">
        <v>74755755</v>
      </c>
      <c r="C2503" t="s">
        <v>16</v>
      </c>
      <c r="D2503" t="s">
        <v>16</v>
      </c>
      <c r="E2503" t="s">
        <v>16</v>
      </c>
      <c r="F2503" t="s">
        <v>16</v>
      </c>
      <c r="G2503" t="s">
        <v>4786</v>
      </c>
      <c r="H2503">
        <v>1</v>
      </c>
      <c r="I2503" t="s">
        <v>4922</v>
      </c>
    </row>
    <row r="2504" spans="1:9" x14ac:dyDescent="0.25">
      <c r="A2504" t="s">
        <v>10953</v>
      </c>
      <c r="B2504">
        <v>86892211</v>
      </c>
      <c r="C2504" t="s">
        <v>16</v>
      </c>
      <c r="D2504" t="s">
        <v>16</v>
      </c>
      <c r="E2504" t="s">
        <v>16</v>
      </c>
      <c r="F2504" t="s">
        <v>16</v>
      </c>
      <c r="G2504" t="s">
        <v>3996</v>
      </c>
      <c r="H2504">
        <v>1</v>
      </c>
      <c r="I2504" t="s">
        <v>4899</v>
      </c>
    </row>
    <row r="2505" spans="1:9" x14ac:dyDescent="0.25">
      <c r="A2505" t="s">
        <v>10947</v>
      </c>
      <c r="B2505">
        <v>86892211</v>
      </c>
      <c r="C2505" t="s">
        <v>16</v>
      </c>
      <c r="D2505" t="s">
        <v>16</v>
      </c>
      <c r="E2505" t="s">
        <v>16</v>
      </c>
      <c r="F2505" t="s">
        <v>16</v>
      </c>
      <c r="G2505" t="s">
        <v>3996</v>
      </c>
      <c r="H2505">
        <v>1</v>
      </c>
      <c r="I2505" t="s">
        <v>4899</v>
      </c>
    </row>
    <row r="2506" spans="1:9" x14ac:dyDescent="0.25">
      <c r="A2506" t="s">
        <v>10948</v>
      </c>
      <c r="B2506">
        <v>74755755</v>
      </c>
      <c r="C2506" t="s">
        <v>16</v>
      </c>
      <c r="D2506" t="s">
        <v>16</v>
      </c>
      <c r="E2506" t="s">
        <v>16</v>
      </c>
      <c r="F2506" t="s">
        <v>16</v>
      </c>
      <c r="G2506" t="s">
        <v>4786</v>
      </c>
      <c r="H2506">
        <v>1</v>
      </c>
      <c r="I2506" t="s">
        <v>4922</v>
      </c>
    </row>
    <row r="2507" spans="1:9" x14ac:dyDescent="0.25">
      <c r="A2507" t="s">
        <v>10949</v>
      </c>
      <c r="B2507">
        <v>74755755</v>
      </c>
      <c r="C2507" t="s">
        <v>16</v>
      </c>
      <c r="D2507" t="s">
        <v>16</v>
      </c>
      <c r="E2507" t="s">
        <v>16</v>
      </c>
      <c r="F2507" t="s">
        <v>16</v>
      </c>
      <c r="G2507" t="s">
        <v>4786</v>
      </c>
      <c r="H2507">
        <v>1</v>
      </c>
      <c r="I2507" t="s">
        <v>4922</v>
      </c>
    </row>
    <row r="2508" spans="1:9" x14ac:dyDescent="0.25">
      <c r="A2508" t="s">
        <v>11885</v>
      </c>
      <c r="B2508">
        <v>75577000</v>
      </c>
      <c r="C2508" t="s">
        <v>16</v>
      </c>
      <c r="D2508" t="s">
        <v>16</v>
      </c>
      <c r="E2508" t="s">
        <v>16</v>
      </c>
      <c r="F2508" t="s">
        <v>16</v>
      </c>
      <c r="G2508" t="s">
        <v>3759</v>
      </c>
      <c r="H2508">
        <v>1</v>
      </c>
      <c r="I2508" t="s">
        <v>4898</v>
      </c>
    </row>
    <row r="2509" spans="1:9" x14ac:dyDescent="0.25">
      <c r="A2509" t="s">
        <v>11886</v>
      </c>
      <c r="B2509">
        <v>75577000</v>
      </c>
      <c r="C2509" t="s">
        <v>16</v>
      </c>
      <c r="D2509" t="s">
        <v>16</v>
      </c>
      <c r="E2509" t="s">
        <v>16</v>
      </c>
      <c r="F2509" t="s">
        <v>16</v>
      </c>
      <c r="G2509" t="s">
        <v>3759</v>
      </c>
      <c r="H2509">
        <v>2</v>
      </c>
      <c r="I2509" t="s">
        <v>4898</v>
      </c>
    </row>
    <row r="2510" spans="1:9" x14ac:dyDescent="0.25">
      <c r="A2510" t="s">
        <v>11887</v>
      </c>
      <c r="B2510">
        <v>75577000</v>
      </c>
      <c r="C2510" t="s">
        <v>16</v>
      </c>
      <c r="D2510" t="s">
        <v>16</v>
      </c>
      <c r="E2510" t="s">
        <v>16</v>
      </c>
      <c r="F2510" t="s">
        <v>16</v>
      </c>
      <c r="G2510" t="s">
        <v>3759</v>
      </c>
      <c r="H2510">
        <v>1</v>
      </c>
      <c r="I2510" t="s">
        <v>4898</v>
      </c>
    </row>
    <row r="2511" spans="1:9" x14ac:dyDescent="0.25">
      <c r="A2511" t="s">
        <v>11888</v>
      </c>
      <c r="B2511">
        <v>75577000</v>
      </c>
      <c r="C2511" t="s">
        <v>16</v>
      </c>
      <c r="D2511" t="s">
        <v>16</v>
      </c>
      <c r="E2511" t="s">
        <v>16</v>
      </c>
      <c r="F2511" t="s">
        <v>16</v>
      </c>
      <c r="G2511" t="s">
        <v>3759</v>
      </c>
      <c r="H2511">
        <v>2</v>
      </c>
      <c r="I2511" t="s">
        <v>12644</v>
      </c>
    </row>
    <row r="2512" spans="1:9" x14ac:dyDescent="0.25">
      <c r="A2512" t="s">
        <v>11888</v>
      </c>
      <c r="B2512">
        <v>74755755</v>
      </c>
      <c r="C2512" t="s">
        <v>16</v>
      </c>
      <c r="D2512" t="s">
        <v>16</v>
      </c>
      <c r="E2512" t="s">
        <v>16</v>
      </c>
      <c r="F2512" t="s">
        <v>16</v>
      </c>
      <c r="G2512" t="s">
        <v>4786</v>
      </c>
      <c r="H2512">
        <v>1</v>
      </c>
      <c r="I2512" t="s">
        <v>4922</v>
      </c>
    </row>
    <row r="2513" spans="1:9" x14ac:dyDescent="0.25">
      <c r="A2513" t="s">
        <v>11883</v>
      </c>
      <c r="B2513">
        <v>75577000</v>
      </c>
      <c r="C2513" t="s">
        <v>16</v>
      </c>
      <c r="D2513" t="s">
        <v>16</v>
      </c>
      <c r="E2513" t="s">
        <v>16</v>
      </c>
      <c r="F2513" t="s">
        <v>16</v>
      </c>
      <c r="G2513" t="s">
        <v>3759</v>
      </c>
      <c r="H2513">
        <v>2</v>
      </c>
      <c r="I2513" t="s">
        <v>12644</v>
      </c>
    </row>
    <row r="2514" spans="1:9" x14ac:dyDescent="0.25">
      <c r="A2514" t="s">
        <v>11883</v>
      </c>
      <c r="B2514">
        <v>74755755</v>
      </c>
      <c r="C2514" t="s">
        <v>16</v>
      </c>
      <c r="D2514" t="s">
        <v>16</v>
      </c>
      <c r="E2514" t="s">
        <v>16</v>
      </c>
      <c r="F2514" t="s">
        <v>16</v>
      </c>
      <c r="G2514" t="s">
        <v>4786</v>
      </c>
      <c r="H2514">
        <v>1</v>
      </c>
      <c r="I2514" t="s">
        <v>4922</v>
      </c>
    </row>
    <row r="2515" spans="1:9" x14ac:dyDescent="0.25">
      <c r="A2515" t="s">
        <v>11884</v>
      </c>
      <c r="B2515">
        <v>75577000</v>
      </c>
      <c r="C2515" t="s">
        <v>16</v>
      </c>
      <c r="D2515" t="s">
        <v>16</v>
      </c>
      <c r="E2515" t="s">
        <v>16</v>
      </c>
      <c r="F2515" t="s">
        <v>16</v>
      </c>
      <c r="G2515" t="s">
        <v>3759</v>
      </c>
      <c r="H2515">
        <v>1</v>
      </c>
      <c r="I2515" t="s">
        <v>4898</v>
      </c>
    </row>
    <row r="2516" spans="1:9" x14ac:dyDescent="0.25">
      <c r="A2516" t="s">
        <v>12122</v>
      </c>
      <c r="B2516">
        <v>75577000</v>
      </c>
      <c r="C2516" t="s">
        <v>16</v>
      </c>
      <c r="D2516" t="s">
        <v>16</v>
      </c>
      <c r="E2516" t="s">
        <v>16</v>
      </c>
      <c r="F2516" t="s">
        <v>16</v>
      </c>
      <c r="G2516" t="s">
        <v>3759</v>
      </c>
      <c r="H2516">
        <v>1</v>
      </c>
      <c r="I2516" t="s">
        <v>4898</v>
      </c>
    </row>
    <row r="2517" spans="1:9" x14ac:dyDescent="0.25">
      <c r="A2517" t="s">
        <v>12148</v>
      </c>
      <c r="B2517">
        <v>75577000</v>
      </c>
      <c r="C2517" t="s">
        <v>16</v>
      </c>
      <c r="D2517" t="s">
        <v>16</v>
      </c>
      <c r="E2517" t="s">
        <v>16</v>
      </c>
      <c r="F2517" t="s">
        <v>16</v>
      </c>
      <c r="G2517" t="s">
        <v>3759</v>
      </c>
      <c r="H2517">
        <v>1</v>
      </c>
      <c r="I2517" t="s">
        <v>4898</v>
      </c>
    </row>
    <row r="2518" spans="1:9" x14ac:dyDescent="0.25">
      <c r="A2518" t="s">
        <v>12175</v>
      </c>
      <c r="B2518">
        <v>75577000</v>
      </c>
      <c r="C2518" t="s">
        <v>16</v>
      </c>
      <c r="D2518" t="s">
        <v>16</v>
      </c>
      <c r="E2518" t="s">
        <v>16</v>
      </c>
      <c r="F2518" t="s">
        <v>16</v>
      </c>
      <c r="G2518" t="s">
        <v>3759</v>
      </c>
      <c r="H2518">
        <v>1</v>
      </c>
      <c r="I2518" t="s">
        <v>4898</v>
      </c>
    </row>
    <row r="2519" spans="1:9" x14ac:dyDescent="0.25">
      <c r="A2519" t="s">
        <v>12174</v>
      </c>
      <c r="B2519">
        <v>75577000</v>
      </c>
      <c r="C2519" t="s">
        <v>16</v>
      </c>
      <c r="D2519" t="s">
        <v>16</v>
      </c>
      <c r="E2519" t="s">
        <v>16</v>
      </c>
      <c r="F2519" t="s">
        <v>16</v>
      </c>
      <c r="G2519" t="s">
        <v>3759</v>
      </c>
      <c r="H2519">
        <v>1</v>
      </c>
      <c r="I2519" t="s">
        <v>4898</v>
      </c>
    </row>
    <row r="2520" spans="1:9" x14ac:dyDescent="0.25">
      <c r="A2520" t="s">
        <v>12179</v>
      </c>
      <c r="B2520">
        <v>70108720</v>
      </c>
      <c r="C2520" t="s">
        <v>16</v>
      </c>
      <c r="D2520" t="s">
        <v>16</v>
      </c>
      <c r="E2520" t="s">
        <v>16</v>
      </c>
      <c r="F2520" t="s">
        <v>16</v>
      </c>
      <c r="G2520" t="s">
        <v>8125</v>
      </c>
      <c r="H2520">
        <v>1</v>
      </c>
      <c r="I2520" t="s">
        <v>12575</v>
      </c>
    </row>
    <row r="2521" spans="1:9" x14ac:dyDescent="0.25">
      <c r="A2521" t="s">
        <v>12180</v>
      </c>
      <c r="B2521">
        <v>70108720</v>
      </c>
      <c r="C2521" t="s">
        <v>16</v>
      </c>
      <c r="D2521" t="s">
        <v>16</v>
      </c>
      <c r="E2521" t="s">
        <v>16</v>
      </c>
      <c r="F2521" t="s">
        <v>16</v>
      </c>
      <c r="G2521" t="s">
        <v>8125</v>
      </c>
      <c r="H2521">
        <v>1</v>
      </c>
      <c r="I2521" t="s">
        <v>12575</v>
      </c>
    </row>
    <row r="2522" spans="1:9" x14ac:dyDescent="0.25">
      <c r="A2522" t="s">
        <v>10370</v>
      </c>
      <c r="B2522">
        <v>75577000</v>
      </c>
      <c r="C2522" t="s">
        <v>16</v>
      </c>
      <c r="D2522" t="s">
        <v>16</v>
      </c>
      <c r="E2522" t="s">
        <v>16</v>
      </c>
      <c r="F2522" t="s">
        <v>16</v>
      </c>
      <c r="G2522" t="s">
        <v>3759</v>
      </c>
      <c r="H2522">
        <v>1</v>
      </c>
      <c r="I2522" t="s">
        <v>4898</v>
      </c>
    </row>
    <row r="2523" spans="1:9" x14ac:dyDescent="0.25">
      <c r="A2523" t="s">
        <v>10371</v>
      </c>
      <c r="B2523">
        <v>75577000</v>
      </c>
      <c r="C2523" t="s">
        <v>16</v>
      </c>
      <c r="D2523" t="s">
        <v>16</v>
      </c>
      <c r="E2523" t="s">
        <v>16</v>
      </c>
      <c r="F2523" t="s">
        <v>16</v>
      </c>
      <c r="G2523" t="s">
        <v>3759</v>
      </c>
      <c r="H2523">
        <v>1</v>
      </c>
      <c r="I2523" t="s">
        <v>4898</v>
      </c>
    </row>
    <row r="2524" spans="1:9" x14ac:dyDescent="0.25">
      <c r="A2524" t="s">
        <v>11282</v>
      </c>
      <c r="B2524">
        <v>75577000</v>
      </c>
      <c r="C2524" t="s">
        <v>16</v>
      </c>
      <c r="D2524" t="s">
        <v>16</v>
      </c>
      <c r="E2524" t="s">
        <v>16</v>
      </c>
      <c r="F2524" t="s">
        <v>16</v>
      </c>
      <c r="G2524" t="s">
        <v>3759</v>
      </c>
      <c r="H2524">
        <v>1</v>
      </c>
      <c r="I2524" t="s">
        <v>4898</v>
      </c>
    </row>
    <row r="2525" spans="1:9" x14ac:dyDescent="0.25">
      <c r="A2525" t="s">
        <v>12167</v>
      </c>
      <c r="B2525">
        <v>75421677</v>
      </c>
      <c r="C2525" t="s">
        <v>16</v>
      </c>
      <c r="D2525" t="s">
        <v>16</v>
      </c>
      <c r="E2525" t="s">
        <v>16</v>
      </c>
      <c r="F2525" t="s">
        <v>16</v>
      </c>
      <c r="G2525" t="s">
        <v>3368</v>
      </c>
      <c r="H2525">
        <v>1</v>
      </c>
      <c r="I2525" t="s">
        <v>4892</v>
      </c>
    </row>
    <row r="2526" spans="1:9" x14ac:dyDescent="0.25">
      <c r="A2526" t="s">
        <v>12201</v>
      </c>
      <c r="B2526">
        <v>75577000</v>
      </c>
      <c r="C2526" t="s">
        <v>16</v>
      </c>
      <c r="D2526" t="s">
        <v>16</v>
      </c>
      <c r="E2526" t="s">
        <v>16</v>
      </c>
      <c r="F2526" t="s">
        <v>16</v>
      </c>
      <c r="G2526" t="s">
        <v>3759</v>
      </c>
      <c r="H2526">
        <v>1</v>
      </c>
      <c r="I2526" t="s">
        <v>4898</v>
      </c>
    </row>
    <row r="2527" spans="1:9" x14ac:dyDescent="0.25">
      <c r="A2527" t="s">
        <v>12197</v>
      </c>
      <c r="B2527">
        <v>75577000</v>
      </c>
      <c r="C2527" t="s">
        <v>16</v>
      </c>
      <c r="D2527" t="s">
        <v>16</v>
      </c>
      <c r="E2527" t="s">
        <v>16</v>
      </c>
      <c r="F2527" t="s">
        <v>16</v>
      </c>
      <c r="G2527" t="s">
        <v>3759</v>
      </c>
      <c r="H2527">
        <v>1</v>
      </c>
      <c r="I2527" t="s">
        <v>4898</v>
      </c>
    </row>
    <row r="2528" spans="1:9" x14ac:dyDescent="0.25">
      <c r="A2528" t="s">
        <v>12198</v>
      </c>
      <c r="B2528">
        <v>75577000</v>
      </c>
      <c r="C2528" t="s">
        <v>16</v>
      </c>
      <c r="D2528" t="s">
        <v>16</v>
      </c>
      <c r="E2528" t="s">
        <v>16</v>
      </c>
      <c r="F2528" t="s">
        <v>16</v>
      </c>
      <c r="G2528" t="s">
        <v>3759</v>
      </c>
      <c r="H2528">
        <v>1</v>
      </c>
      <c r="I2528" t="s">
        <v>4898</v>
      </c>
    </row>
    <row r="2529" spans="1:9" x14ac:dyDescent="0.25">
      <c r="A2529" t="s">
        <v>12199</v>
      </c>
      <c r="B2529">
        <v>75577000</v>
      </c>
      <c r="C2529" t="s">
        <v>16</v>
      </c>
      <c r="D2529" t="s">
        <v>16</v>
      </c>
      <c r="E2529" t="s">
        <v>16</v>
      </c>
      <c r="F2529" t="s">
        <v>16</v>
      </c>
      <c r="G2529" t="s">
        <v>3759</v>
      </c>
      <c r="H2529">
        <v>1</v>
      </c>
      <c r="I2529" t="s">
        <v>4898</v>
      </c>
    </row>
    <row r="2530" spans="1:9" x14ac:dyDescent="0.25">
      <c r="A2530" t="s">
        <v>12193</v>
      </c>
      <c r="B2530">
        <v>75577000</v>
      </c>
      <c r="C2530" t="s">
        <v>16</v>
      </c>
      <c r="D2530" t="s">
        <v>16</v>
      </c>
      <c r="E2530" t="s">
        <v>16</v>
      </c>
      <c r="F2530" t="s">
        <v>16</v>
      </c>
      <c r="G2530" t="s">
        <v>3759</v>
      </c>
      <c r="H2530">
        <v>1</v>
      </c>
      <c r="I2530" t="s">
        <v>4898</v>
      </c>
    </row>
    <row r="2531" spans="1:9" x14ac:dyDescent="0.25">
      <c r="A2531" t="s">
        <v>12200</v>
      </c>
      <c r="B2531">
        <v>75577000</v>
      </c>
      <c r="C2531" t="s">
        <v>16</v>
      </c>
      <c r="D2531" t="s">
        <v>16</v>
      </c>
      <c r="E2531" t="s">
        <v>16</v>
      </c>
      <c r="F2531" t="s">
        <v>16</v>
      </c>
      <c r="G2531" t="s">
        <v>3759</v>
      </c>
      <c r="H2531">
        <v>1</v>
      </c>
      <c r="I2531" t="s">
        <v>4898</v>
      </c>
    </row>
    <row r="2532" spans="1:9" x14ac:dyDescent="0.25">
      <c r="A2532" t="s">
        <v>12211</v>
      </c>
      <c r="B2532">
        <v>75577000</v>
      </c>
      <c r="C2532" t="s">
        <v>16</v>
      </c>
      <c r="D2532" t="s">
        <v>16</v>
      </c>
      <c r="E2532" t="s">
        <v>16</v>
      </c>
      <c r="F2532" t="s">
        <v>16</v>
      </c>
      <c r="G2532" t="s">
        <v>3759</v>
      </c>
      <c r="H2532">
        <v>1</v>
      </c>
      <c r="I2532" t="s">
        <v>4898</v>
      </c>
    </row>
    <row r="2533" spans="1:9" x14ac:dyDescent="0.25">
      <c r="A2533" t="s">
        <v>11590</v>
      </c>
      <c r="B2533">
        <v>70108720</v>
      </c>
      <c r="C2533" t="s">
        <v>16</v>
      </c>
      <c r="D2533" t="s">
        <v>16</v>
      </c>
      <c r="E2533" t="s">
        <v>16</v>
      </c>
      <c r="F2533" t="s">
        <v>16</v>
      </c>
      <c r="G2533" t="s">
        <v>8125</v>
      </c>
      <c r="H2533">
        <v>1</v>
      </c>
      <c r="I2533" t="s">
        <v>12575</v>
      </c>
    </row>
    <row r="2534" spans="1:9" x14ac:dyDescent="0.25">
      <c r="A2534" t="s">
        <v>11591</v>
      </c>
      <c r="B2534">
        <v>70108720</v>
      </c>
      <c r="C2534" t="s">
        <v>16</v>
      </c>
      <c r="D2534" t="s">
        <v>16</v>
      </c>
      <c r="E2534" t="s">
        <v>16</v>
      </c>
      <c r="F2534" t="s">
        <v>16</v>
      </c>
      <c r="G2534" t="s">
        <v>8125</v>
      </c>
      <c r="H2534">
        <v>1</v>
      </c>
      <c r="I2534" t="s">
        <v>12575</v>
      </c>
    </row>
    <row r="2535" spans="1:9" x14ac:dyDescent="0.25">
      <c r="A2535" t="s">
        <v>10907</v>
      </c>
      <c r="B2535">
        <v>74642514</v>
      </c>
      <c r="C2535" t="s">
        <v>16</v>
      </c>
      <c r="D2535" t="s">
        <v>16</v>
      </c>
      <c r="E2535" t="s">
        <v>16</v>
      </c>
      <c r="F2535" t="s">
        <v>16</v>
      </c>
      <c r="G2535" t="s">
        <v>14063</v>
      </c>
      <c r="H2535">
        <v>2</v>
      </c>
      <c r="I2535" t="s">
        <v>15847</v>
      </c>
    </row>
    <row r="2536" spans="1:9" x14ac:dyDescent="0.25">
      <c r="A2536" t="s">
        <v>10907</v>
      </c>
      <c r="B2536">
        <v>75577000</v>
      </c>
      <c r="C2536" t="s">
        <v>16</v>
      </c>
      <c r="D2536" t="s">
        <v>16</v>
      </c>
      <c r="E2536" t="s">
        <v>16</v>
      </c>
      <c r="F2536" t="s">
        <v>16</v>
      </c>
      <c r="G2536" t="s">
        <v>3759</v>
      </c>
      <c r="H2536">
        <v>1</v>
      </c>
      <c r="I2536" t="s">
        <v>4898</v>
      </c>
    </row>
    <row r="2537" spans="1:9" x14ac:dyDescent="0.25">
      <c r="A2537" t="s">
        <v>10882</v>
      </c>
      <c r="B2537">
        <v>75577000</v>
      </c>
      <c r="C2537" t="s">
        <v>16</v>
      </c>
      <c r="D2537" t="s">
        <v>16</v>
      </c>
      <c r="E2537" t="s">
        <v>16</v>
      </c>
      <c r="F2537" t="s">
        <v>16</v>
      </c>
      <c r="G2537" t="s">
        <v>3759</v>
      </c>
      <c r="H2537">
        <v>1</v>
      </c>
      <c r="I2537" t="s">
        <v>4898</v>
      </c>
    </row>
    <row r="2538" spans="1:9" x14ac:dyDescent="0.25">
      <c r="A2538" t="s">
        <v>10883</v>
      </c>
      <c r="B2538">
        <v>75577000</v>
      </c>
      <c r="C2538" t="s">
        <v>16</v>
      </c>
      <c r="D2538" t="s">
        <v>16</v>
      </c>
      <c r="E2538" t="s">
        <v>16</v>
      </c>
      <c r="F2538" t="s">
        <v>16</v>
      </c>
      <c r="G2538" t="s">
        <v>3759</v>
      </c>
      <c r="H2538">
        <v>1</v>
      </c>
      <c r="I2538" t="s">
        <v>4898</v>
      </c>
    </row>
    <row r="2539" spans="1:9" x14ac:dyDescent="0.25">
      <c r="A2539" t="s">
        <v>10885</v>
      </c>
      <c r="B2539">
        <v>75577000</v>
      </c>
      <c r="C2539" t="s">
        <v>16</v>
      </c>
      <c r="D2539" t="s">
        <v>16</v>
      </c>
      <c r="E2539" t="s">
        <v>16</v>
      </c>
      <c r="F2539" t="s">
        <v>16</v>
      </c>
      <c r="G2539" t="s">
        <v>3759</v>
      </c>
      <c r="H2539">
        <v>1</v>
      </c>
      <c r="I2539" t="s">
        <v>4898</v>
      </c>
    </row>
    <row r="2540" spans="1:9" x14ac:dyDescent="0.25">
      <c r="A2540" t="s">
        <v>10887</v>
      </c>
      <c r="B2540">
        <v>75577000</v>
      </c>
      <c r="C2540" t="s">
        <v>16</v>
      </c>
      <c r="D2540" t="s">
        <v>16</v>
      </c>
      <c r="E2540" t="s">
        <v>16</v>
      </c>
      <c r="F2540" t="s">
        <v>16</v>
      </c>
      <c r="G2540" t="s">
        <v>3759</v>
      </c>
      <c r="H2540">
        <v>1</v>
      </c>
      <c r="I2540" t="s">
        <v>4898</v>
      </c>
    </row>
    <row r="2541" spans="1:9" x14ac:dyDescent="0.25">
      <c r="A2541" t="s">
        <v>11763</v>
      </c>
      <c r="B2541">
        <v>75577000</v>
      </c>
      <c r="C2541" t="s">
        <v>16</v>
      </c>
      <c r="D2541" t="s">
        <v>16</v>
      </c>
      <c r="E2541" t="s">
        <v>16</v>
      </c>
      <c r="F2541" t="s">
        <v>16</v>
      </c>
      <c r="G2541" t="s">
        <v>3759</v>
      </c>
      <c r="H2541">
        <v>1</v>
      </c>
      <c r="I2541" t="s">
        <v>4898</v>
      </c>
    </row>
    <row r="2542" spans="1:9" x14ac:dyDescent="0.25">
      <c r="A2542" t="s">
        <v>11764</v>
      </c>
      <c r="B2542">
        <v>75577000</v>
      </c>
      <c r="C2542" t="s">
        <v>16</v>
      </c>
      <c r="D2542" t="s">
        <v>16</v>
      </c>
      <c r="E2542" t="s">
        <v>16</v>
      </c>
      <c r="F2542" t="s">
        <v>16</v>
      </c>
      <c r="G2542" t="s">
        <v>3759</v>
      </c>
      <c r="H2542">
        <v>1</v>
      </c>
      <c r="I2542" t="s">
        <v>4898</v>
      </c>
    </row>
    <row r="2543" spans="1:9" x14ac:dyDescent="0.25">
      <c r="A2543" t="s">
        <v>12286</v>
      </c>
      <c r="B2543">
        <v>76569900</v>
      </c>
      <c r="C2543" t="s">
        <v>16</v>
      </c>
      <c r="D2543" t="s">
        <v>16</v>
      </c>
      <c r="E2543" t="s">
        <v>16</v>
      </c>
      <c r="F2543" t="s">
        <v>16</v>
      </c>
      <c r="G2543" t="s">
        <v>41086</v>
      </c>
      <c r="H2543">
        <v>4</v>
      </c>
      <c r="I2543" t="s">
        <v>42265</v>
      </c>
    </row>
    <row r="2544" spans="1:9" x14ac:dyDescent="0.25">
      <c r="A2544" t="s">
        <v>12286</v>
      </c>
      <c r="B2544">
        <v>74642514</v>
      </c>
      <c r="C2544" t="s">
        <v>16</v>
      </c>
      <c r="D2544" t="s">
        <v>16</v>
      </c>
      <c r="E2544" t="s">
        <v>16</v>
      </c>
      <c r="F2544" t="s">
        <v>16</v>
      </c>
      <c r="G2544" t="s">
        <v>14063</v>
      </c>
      <c r="H2544">
        <v>2</v>
      </c>
      <c r="I2544" t="s">
        <v>15847</v>
      </c>
    </row>
    <row r="2545" spans="1:9" x14ac:dyDescent="0.25">
      <c r="A2545" t="s">
        <v>12286</v>
      </c>
      <c r="B2545">
        <v>75577000</v>
      </c>
      <c r="C2545" t="s">
        <v>16</v>
      </c>
      <c r="D2545" t="s">
        <v>16</v>
      </c>
      <c r="E2545" t="s">
        <v>16</v>
      </c>
      <c r="F2545" t="s">
        <v>16</v>
      </c>
      <c r="G2545" t="s">
        <v>3759</v>
      </c>
      <c r="H2545">
        <v>1</v>
      </c>
      <c r="I2545" t="s">
        <v>4898</v>
      </c>
    </row>
    <row r="2546" spans="1:9" x14ac:dyDescent="0.25">
      <c r="A2546" t="s">
        <v>12298</v>
      </c>
      <c r="B2546">
        <v>79428080</v>
      </c>
      <c r="C2546" t="s">
        <v>16</v>
      </c>
      <c r="D2546" t="s">
        <v>16</v>
      </c>
      <c r="E2546" t="s">
        <v>16</v>
      </c>
      <c r="F2546" t="s">
        <v>16</v>
      </c>
      <c r="G2546" t="s">
        <v>12299</v>
      </c>
      <c r="H2546">
        <v>1</v>
      </c>
      <c r="I2546" t="s">
        <v>12645</v>
      </c>
    </row>
    <row r="2547" spans="1:9" x14ac:dyDescent="0.25">
      <c r="A2547" t="s">
        <v>12306</v>
      </c>
      <c r="B2547">
        <v>75522666</v>
      </c>
      <c r="C2547" t="s">
        <v>16</v>
      </c>
      <c r="D2547" t="s">
        <v>16</v>
      </c>
      <c r="E2547" t="s">
        <v>16</v>
      </c>
      <c r="F2547" t="s">
        <v>16</v>
      </c>
      <c r="G2547" t="s">
        <v>12307</v>
      </c>
      <c r="H2547">
        <v>1</v>
      </c>
      <c r="I2547" t="s">
        <v>12646</v>
      </c>
    </row>
    <row r="2548" spans="1:9" x14ac:dyDescent="0.25">
      <c r="A2548" t="s">
        <v>11565</v>
      </c>
      <c r="B2548">
        <v>75577000</v>
      </c>
      <c r="C2548" t="s">
        <v>16</v>
      </c>
      <c r="D2548" t="s">
        <v>16</v>
      </c>
      <c r="E2548" t="s">
        <v>16</v>
      </c>
      <c r="F2548" t="s">
        <v>16</v>
      </c>
      <c r="G2548" t="s">
        <v>3759</v>
      </c>
      <c r="H2548">
        <v>2</v>
      </c>
      <c r="I2548" t="s">
        <v>15593</v>
      </c>
    </row>
    <row r="2549" spans="1:9" x14ac:dyDescent="0.25">
      <c r="A2549" t="s">
        <v>11565</v>
      </c>
      <c r="B2549">
        <v>75624950</v>
      </c>
      <c r="C2549" t="s">
        <v>16</v>
      </c>
      <c r="D2549" t="s">
        <v>16</v>
      </c>
      <c r="E2549" t="s">
        <v>16</v>
      </c>
      <c r="F2549" t="s">
        <v>16</v>
      </c>
      <c r="G2549" t="s">
        <v>13948</v>
      </c>
      <c r="H2549">
        <v>1</v>
      </c>
      <c r="I2549" t="s">
        <v>15585</v>
      </c>
    </row>
    <row r="2550" spans="1:9" x14ac:dyDescent="0.25">
      <c r="A2550" t="s">
        <v>12310</v>
      </c>
      <c r="B2550">
        <v>75421677</v>
      </c>
      <c r="C2550" t="s">
        <v>16</v>
      </c>
      <c r="D2550" t="s">
        <v>16</v>
      </c>
      <c r="E2550" t="s">
        <v>16</v>
      </c>
      <c r="F2550" t="s">
        <v>16</v>
      </c>
      <c r="G2550" t="s">
        <v>3368</v>
      </c>
      <c r="H2550">
        <v>1</v>
      </c>
      <c r="I2550" t="s">
        <v>4892</v>
      </c>
    </row>
    <row r="2551" spans="1:9" x14ac:dyDescent="0.25">
      <c r="A2551" t="s">
        <v>12388</v>
      </c>
      <c r="B2551">
        <v>75421677</v>
      </c>
      <c r="C2551" t="s">
        <v>16</v>
      </c>
      <c r="D2551" t="s">
        <v>16</v>
      </c>
      <c r="E2551" t="s">
        <v>16</v>
      </c>
      <c r="F2551" t="s">
        <v>16</v>
      </c>
      <c r="G2551" t="s">
        <v>3368</v>
      </c>
      <c r="H2551">
        <v>1</v>
      </c>
      <c r="I2551" t="s">
        <v>4892</v>
      </c>
    </row>
    <row r="2552" spans="1:9" x14ac:dyDescent="0.25">
      <c r="A2552" t="s">
        <v>10379</v>
      </c>
      <c r="B2552">
        <v>74762273</v>
      </c>
      <c r="C2552" t="s">
        <v>16</v>
      </c>
      <c r="D2552" t="s">
        <v>16</v>
      </c>
      <c r="E2552" t="s">
        <v>16</v>
      </c>
      <c r="F2552" t="s">
        <v>16</v>
      </c>
      <c r="G2552" t="s">
        <v>154</v>
      </c>
      <c r="H2552">
        <v>1</v>
      </c>
      <c r="I2552" t="s">
        <v>4887</v>
      </c>
    </row>
    <row r="2553" spans="1:9" x14ac:dyDescent="0.25">
      <c r="A2553" t="s">
        <v>12405</v>
      </c>
      <c r="B2553">
        <v>74762273</v>
      </c>
      <c r="C2553" t="s">
        <v>16</v>
      </c>
      <c r="D2553" t="s">
        <v>16</v>
      </c>
      <c r="E2553" t="s">
        <v>16</v>
      </c>
      <c r="F2553" t="s">
        <v>16</v>
      </c>
      <c r="G2553" t="s">
        <v>154</v>
      </c>
      <c r="H2553">
        <v>1</v>
      </c>
      <c r="I2553" t="s">
        <v>4887</v>
      </c>
    </row>
    <row r="2554" spans="1:9" x14ac:dyDescent="0.25">
      <c r="A2554" t="s">
        <v>12406</v>
      </c>
      <c r="B2554">
        <v>74762273</v>
      </c>
      <c r="C2554" t="s">
        <v>16</v>
      </c>
      <c r="D2554" t="s">
        <v>16</v>
      </c>
      <c r="E2554" t="s">
        <v>16</v>
      </c>
      <c r="F2554" t="s">
        <v>16</v>
      </c>
      <c r="G2554" t="s">
        <v>154</v>
      </c>
      <c r="H2554">
        <v>1</v>
      </c>
      <c r="I2554" t="s">
        <v>4887</v>
      </c>
    </row>
    <row r="2555" spans="1:9" x14ac:dyDescent="0.25">
      <c r="A2555" t="s">
        <v>11736</v>
      </c>
      <c r="B2555">
        <v>74755755</v>
      </c>
      <c r="C2555" t="s">
        <v>16</v>
      </c>
      <c r="D2555" t="s">
        <v>16</v>
      </c>
      <c r="E2555" t="s">
        <v>16</v>
      </c>
      <c r="F2555" t="s">
        <v>16</v>
      </c>
      <c r="G2555" t="s">
        <v>4786</v>
      </c>
      <c r="H2555">
        <v>1</v>
      </c>
      <c r="I2555" t="s">
        <v>4922</v>
      </c>
    </row>
    <row r="2556" spans="1:9" x14ac:dyDescent="0.25">
      <c r="A2556" t="s">
        <v>11739</v>
      </c>
      <c r="B2556">
        <v>76971100</v>
      </c>
      <c r="C2556" t="s">
        <v>16</v>
      </c>
      <c r="D2556" t="s">
        <v>16</v>
      </c>
      <c r="E2556" t="s">
        <v>16</v>
      </c>
      <c r="F2556" t="s">
        <v>16</v>
      </c>
      <c r="G2556" t="s">
        <v>7275</v>
      </c>
      <c r="H2556">
        <v>1</v>
      </c>
      <c r="I2556" t="s">
        <v>7396</v>
      </c>
    </row>
    <row r="2557" spans="1:9" x14ac:dyDescent="0.25">
      <c r="A2557" t="s">
        <v>11740</v>
      </c>
      <c r="B2557">
        <v>76971100</v>
      </c>
      <c r="C2557" t="s">
        <v>16</v>
      </c>
      <c r="D2557" t="s">
        <v>16</v>
      </c>
      <c r="E2557" t="s">
        <v>16</v>
      </c>
      <c r="F2557" t="s">
        <v>16</v>
      </c>
      <c r="G2557" t="s">
        <v>7275</v>
      </c>
      <c r="H2557">
        <v>1</v>
      </c>
      <c r="I2557" t="s">
        <v>7396</v>
      </c>
    </row>
    <row r="2558" spans="1:9" x14ac:dyDescent="0.25">
      <c r="A2558" t="s">
        <v>11741</v>
      </c>
      <c r="B2558">
        <v>76971100</v>
      </c>
      <c r="C2558" t="s">
        <v>16</v>
      </c>
      <c r="D2558" t="s">
        <v>16</v>
      </c>
      <c r="E2558" t="s">
        <v>16</v>
      </c>
      <c r="F2558" t="s">
        <v>16</v>
      </c>
      <c r="G2558" t="s">
        <v>7275</v>
      </c>
      <c r="H2558">
        <v>1</v>
      </c>
      <c r="I2558" t="s">
        <v>7396</v>
      </c>
    </row>
    <row r="2559" spans="1:9" x14ac:dyDescent="0.25">
      <c r="A2559" t="s">
        <v>14401</v>
      </c>
      <c r="B2559">
        <v>75577000</v>
      </c>
      <c r="C2559" t="s">
        <v>16</v>
      </c>
      <c r="D2559" t="s">
        <v>16</v>
      </c>
      <c r="E2559" t="s">
        <v>16</v>
      </c>
      <c r="F2559" t="s">
        <v>16</v>
      </c>
      <c r="G2559" t="s">
        <v>3759</v>
      </c>
      <c r="H2559">
        <v>1</v>
      </c>
      <c r="I2559" t="s">
        <v>4898</v>
      </c>
    </row>
    <row r="2560" spans="1:9" x14ac:dyDescent="0.25">
      <c r="A2560" t="s">
        <v>13922</v>
      </c>
      <c r="B2560">
        <v>75577000</v>
      </c>
      <c r="C2560" t="s">
        <v>16</v>
      </c>
      <c r="D2560" t="s">
        <v>16</v>
      </c>
      <c r="E2560" t="s">
        <v>16</v>
      </c>
      <c r="F2560" t="s">
        <v>16</v>
      </c>
      <c r="G2560" t="s">
        <v>3759</v>
      </c>
      <c r="H2560">
        <v>1</v>
      </c>
      <c r="I2560" t="s">
        <v>4898</v>
      </c>
    </row>
    <row r="2561" spans="1:9" x14ac:dyDescent="0.25">
      <c r="A2561" t="s">
        <v>14402</v>
      </c>
      <c r="B2561">
        <v>75577000</v>
      </c>
      <c r="C2561" t="s">
        <v>16</v>
      </c>
      <c r="D2561" t="s">
        <v>16</v>
      </c>
      <c r="E2561" t="s">
        <v>16</v>
      </c>
      <c r="F2561" t="s">
        <v>16</v>
      </c>
      <c r="G2561" t="s">
        <v>3759</v>
      </c>
      <c r="H2561">
        <v>1</v>
      </c>
      <c r="I2561" t="s">
        <v>4898</v>
      </c>
    </row>
    <row r="2562" spans="1:9" x14ac:dyDescent="0.25">
      <c r="A2562" t="s">
        <v>13923</v>
      </c>
      <c r="B2562">
        <v>76562600</v>
      </c>
      <c r="C2562" t="s">
        <v>16</v>
      </c>
      <c r="D2562" t="s">
        <v>16</v>
      </c>
      <c r="E2562" t="s">
        <v>16</v>
      </c>
      <c r="F2562" t="s">
        <v>16</v>
      </c>
      <c r="G2562" t="s">
        <v>3989</v>
      </c>
      <c r="H2562">
        <v>1</v>
      </c>
      <c r="I2562" t="s">
        <v>4896</v>
      </c>
    </row>
    <row r="2563" spans="1:9" x14ac:dyDescent="0.25">
      <c r="A2563" t="s">
        <v>13926</v>
      </c>
      <c r="B2563">
        <v>75577000</v>
      </c>
      <c r="C2563" t="s">
        <v>16</v>
      </c>
      <c r="D2563" t="s">
        <v>16</v>
      </c>
      <c r="E2563" t="s">
        <v>16</v>
      </c>
      <c r="F2563" t="s">
        <v>16</v>
      </c>
      <c r="G2563" t="s">
        <v>3759</v>
      </c>
      <c r="H2563">
        <v>1</v>
      </c>
      <c r="I2563" t="s">
        <v>4898</v>
      </c>
    </row>
    <row r="2564" spans="1:9" x14ac:dyDescent="0.25">
      <c r="A2564" t="s">
        <v>14199</v>
      </c>
      <c r="B2564">
        <v>74642514</v>
      </c>
      <c r="C2564" t="s">
        <v>16</v>
      </c>
      <c r="D2564" t="s">
        <v>16</v>
      </c>
      <c r="E2564" t="s">
        <v>16</v>
      </c>
      <c r="F2564" t="s">
        <v>16</v>
      </c>
      <c r="G2564" t="s">
        <v>14063</v>
      </c>
      <c r="H2564">
        <v>1</v>
      </c>
      <c r="I2564" t="s">
        <v>15596</v>
      </c>
    </row>
    <row r="2565" spans="1:9" x14ac:dyDescent="0.25">
      <c r="A2565" t="s">
        <v>14599</v>
      </c>
      <c r="B2565">
        <v>75577000</v>
      </c>
      <c r="C2565" t="s">
        <v>16</v>
      </c>
      <c r="D2565" t="s">
        <v>16</v>
      </c>
      <c r="E2565" t="s">
        <v>16</v>
      </c>
      <c r="F2565" t="s">
        <v>16</v>
      </c>
      <c r="G2565" t="s">
        <v>3759</v>
      </c>
      <c r="H2565">
        <v>1</v>
      </c>
      <c r="I2565" t="s">
        <v>4898</v>
      </c>
    </row>
    <row r="2566" spans="1:9" x14ac:dyDescent="0.25">
      <c r="A2566" t="s">
        <v>14561</v>
      </c>
      <c r="B2566">
        <v>75174488</v>
      </c>
      <c r="C2566" t="s">
        <v>16</v>
      </c>
      <c r="D2566" t="s">
        <v>16</v>
      </c>
      <c r="E2566" t="s">
        <v>16</v>
      </c>
      <c r="F2566" t="s">
        <v>16</v>
      </c>
      <c r="G2566" t="s">
        <v>3942</v>
      </c>
      <c r="H2566">
        <v>1</v>
      </c>
      <c r="I2566" t="s">
        <v>5243</v>
      </c>
    </row>
    <row r="2567" spans="1:9" x14ac:dyDescent="0.25">
      <c r="A2567" t="s">
        <v>14562</v>
      </c>
      <c r="B2567">
        <v>75174488</v>
      </c>
      <c r="C2567" t="s">
        <v>16</v>
      </c>
      <c r="D2567" t="s">
        <v>16</v>
      </c>
      <c r="E2567" t="s">
        <v>16</v>
      </c>
      <c r="F2567" t="s">
        <v>16</v>
      </c>
      <c r="G2567" t="s">
        <v>3942</v>
      </c>
      <c r="H2567">
        <v>1</v>
      </c>
      <c r="I2567" t="s">
        <v>5243</v>
      </c>
    </row>
    <row r="2568" spans="1:9" x14ac:dyDescent="0.25">
      <c r="A2568" t="s">
        <v>14220</v>
      </c>
      <c r="B2568">
        <v>75174488</v>
      </c>
      <c r="C2568" t="s">
        <v>16</v>
      </c>
      <c r="D2568" t="s">
        <v>16</v>
      </c>
      <c r="E2568" t="s">
        <v>16</v>
      </c>
      <c r="F2568" t="s">
        <v>16</v>
      </c>
      <c r="G2568" t="s">
        <v>3942</v>
      </c>
      <c r="H2568">
        <v>1</v>
      </c>
      <c r="I2568" t="s">
        <v>5243</v>
      </c>
    </row>
    <row r="2569" spans="1:9" x14ac:dyDescent="0.25">
      <c r="A2569" t="s">
        <v>14221</v>
      </c>
      <c r="B2569">
        <v>75174488</v>
      </c>
      <c r="C2569" t="s">
        <v>16</v>
      </c>
      <c r="D2569" t="s">
        <v>16</v>
      </c>
      <c r="E2569" t="s">
        <v>16</v>
      </c>
      <c r="F2569" t="s">
        <v>16</v>
      </c>
      <c r="G2569" t="s">
        <v>3942</v>
      </c>
      <c r="H2569">
        <v>1</v>
      </c>
      <c r="I2569" t="s">
        <v>5243</v>
      </c>
    </row>
    <row r="2570" spans="1:9" x14ac:dyDescent="0.25">
      <c r="A2570" t="s">
        <v>13980</v>
      </c>
      <c r="B2570">
        <v>74755755</v>
      </c>
      <c r="C2570" t="s">
        <v>16</v>
      </c>
      <c r="D2570" t="s">
        <v>16</v>
      </c>
      <c r="E2570" t="s">
        <v>16</v>
      </c>
      <c r="F2570" t="s">
        <v>16</v>
      </c>
      <c r="G2570" t="s">
        <v>4786</v>
      </c>
      <c r="H2570">
        <v>1</v>
      </c>
      <c r="I2570" t="s">
        <v>4922</v>
      </c>
    </row>
    <row r="2571" spans="1:9" x14ac:dyDescent="0.25">
      <c r="A2571" t="s">
        <v>13973</v>
      </c>
      <c r="B2571">
        <v>74755755</v>
      </c>
      <c r="C2571" t="s">
        <v>16</v>
      </c>
      <c r="D2571" t="s">
        <v>16</v>
      </c>
      <c r="E2571" t="s">
        <v>16</v>
      </c>
      <c r="F2571" t="s">
        <v>16</v>
      </c>
      <c r="G2571" t="s">
        <v>4786</v>
      </c>
      <c r="H2571">
        <v>1</v>
      </c>
      <c r="I2571" t="s">
        <v>4922</v>
      </c>
    </row>
    <row r="2572" spans="1:9" x14ac:dyDescent="0.25">
      <c r="A2572" t="s">
        <v>14323</v>
      </c>
      <c r="B2572">
        <v>74642514</v>
      </c>
      <c r="C2572" t="s">
        <v>16</v>
      </c>
      <c r="D2572" t="s">
        <v>16</v>
      </c>
      <c r="E2572" t="s">
        <v>16</v>
      </c>
      <c r="F2572" t="s">
        <v>16</v>
      </c>
      <c r="G2572" t="s">
        <v>14063</v>
      </c>
      <c r="H2572">
        <v>1</v>
      </c>
      <c r="I2572" t="s">
        <v>15596</v>
      </c>
    </row>
    <row r="2573" spans="1:9" x14ac:dyDescent="0.25">
      <c r="A2573" t="s">
        <v>14325</v>
      </c>
      <c r="B2573">
        <v>74642514</v>
      </c>
      <c r="C2573" t="s">
        <v>16</v>
      </c>
      <c r="D2573" t="s">
        <v>16</v>
      </c>
      <c r="E2573" t="s">
        <v>16</v>
      </c>
      <c r="F2573" t="s">
        <v>16</v>
      </c>
      <c r="G2573" t="s">
        <v>14063</v>
      </c>
      <c r="H2573">
        <v>1</v>
      </c>
      <c r="I2573" t="s">
        <v>15596</v>
      </c>
    </row>
    <row r="2574" spans="1:9" x14ac:dyDescent="0.25">
      <c r="A2574" t="s">
        <v>14327</v>
      </c>
      <c r="B2574">
        <v>79428080</v>
      </c>
      <c r="C2574" t="s">
        <v>16</v>
      </c>
      <c r="D2574" t="s">
        <v>16</v>
      </c>
      <c r="E2574" t="s">
        <v>16</v>
      </c>
      <c r="F2574" t="s">
        <v>16</v>
      </c>
      <c r="G2574" t="s">
        <v>12299</v>
      </c>
      <c r="H2574">
        <v>1</v>
      </c>
      <c r="I2574" t="s">
        <v>12645</v>
      </c>
    </row>
    <row r="2575" spans="1:9" x14ac:dyDescent="0.25">
      <c r="A2575" t="s">
        <v>14328</v>
      </c>
      <c r="B2575">
        <v>76569900</v>
      </c>
      <c r="C2575" t="s">
        <v>16</v>
      </c>
      <c r="D2575" t="s">
        <v>16</v>
      </c>
      <c r="E2575" t="s">
        <v>16</v>
      </c>
      <c r="F2575" t="s">
        <v>16</v>
      </c>
      <c r="G2575" t="s">
        <v>41086</v>
      </c>
      <c r="H2575">
        <v>3</v>
      </c>
      <c r="I2575" t="s">
        <v>42265</v>
      </c>
    </row>
    <row r="2576" spans="1:9" x14ac:dyDescent="0.25">
      <c r="A2576" t="s">
        <v>14328</v>
      </c>
      <c r="B2576">
        <v>74642514</v>
      </c>
      <c r="C2576" t="s">
        <v>16</v>
      </c>
      <c r="D2576" t="s">
        <v>16</v>
      </c>
      <c r="E2576" t="s">
        <v>16</v>
      </c>
      <c r="F2576" t="s">
        <v>16</v>
      </c>
      <c r="G2576" t="s">
        <v>14063</v>
      </c>
      <c r="H2576">
        <v>2</v>
      </c>
      <c r="I2576" t="s">
        <v>15847</v>
      </c>
    </row>
    <row r="2577" spans="1:9" x14ac:dyDescent="0.25">
      <c r="A2577" t="s">
        <v>14328</v>
      </c>
      <c r="B2577">
        <v>75577000</v>
      </c>
      <c r="C2577" t="s">
        <v>16</v>
      </c>
      <c r="D2577" t="s">
        <v>16</v>
      </c>
      <c r="E2577" t="s">
        <v>16</v>
      </c>
      <c r="F2577" t="s">
        <v>16</v>
      </c>
      <c r="G2577" t="s">
        <v>3759</v>
      </c>
      <c r="H2577">
        <v>1</v>
      </c>
      <c r="I2577" t="s">
        <v>4898</v>
      </c>
    </row>
    <row r="2578" spans="1:9" x14ac:dyDescent="0.25">
      <c r="A2578" t="s">
        <v>14343</v>
      </c>
      <c r="B2578">
        <v>74642514</v>
      </c>
      <c r="C2578" t="s">
        <v>16</v>
      </c>
      <c r="D2578" t="s">
        <v>16</v>
      </c>
      <c r="E2578" t="s">
        <v>16</v>
      </c>
      <c r="F2578" t="s">
        <v>16</v>
      </c>
      <c r="G2578" t="s">
        <v>14063</v>
      </c>
      <c r="H2578">
        <v>3</v>
      </c>
      <c r="I2578" t="s">
        <v>42267</v>
      </c>
    </row>
    <row r="2579" spans="1:9" x14ac:dyDescent="0.25">
      <c r="A2579" t="s">
        <v>14343</v>
      </c>
      <c r="B2579">
        <v>76569900</v>
      </c>
      <c r="C2579" t="s">
        <v>16</v>
      </c>
      <c r="D2579" t="s">
        <v>16</v>
      </c>
      <c r="E2579" t="s">
        <v>16</v>
      </c>
      <c r="F2579" t="s">
        <v>16</v>
      </c>
      <c r="G2579" t="s">
        <v>41086</v>
      </c>
      <c r="H2579">
        <v>2</v>
      </c>
      <c r="I2579" t="s">
        <v>42266</v>
      </c>
    </row>
    <row r="2580" spans="1:9" x14ac:dyDescent="0.25">
      <c r="A2580" t="s">
        <v>14343</v>
      </c>
      <c r="B2580">
        <v>75577000</v>
      </c>
      <c r="C2580" t="s">
        <v>16</v>
      </c>
      <c r="D2580" t="s">
        <v>16</v>
      </c>
      <c r="E2580" t="s">
        <v>16</v>
      </c>
      <c r="F2580" t="s">
        <v>16</v>
      </c>
      <c r="G2580" t="s">
        <v>3759</v>
      </c>
      <c r="H2580">
        <v>1</v>
      </c>
      <c r="I2580" t="s">
        <v>4898</v>
      </c>
    </row>
    <row r="2581" spans="1:9" x14ac:dyDescent="0.25">
      <c r="A2581" t="s">
        <v>14611</v>
      </c>
      <c r="B2581">
        <v>74755755</v>
      </c>
      <c r="C2581" t="s">
        <v>16</v>
      </c>
      <c r="D2581" t="s">
        <v>16</v>
      </c>
      <c r="E2581" t="s">
        <v>16</v>
      </c>
      <c r="F2581" t="s">
        <v>16</v>
      </c>
      <c r="G2581" t="s">
        <v>4786</v>
      </c>
      <c r="H2581">
        <v>1</v>
      </c>
      <c r="I2581" t="s">
        <v>4922</v>
      </c>
    </row>
    <row r="2582" spans="1:9" x14ac:dyDescent="0.25">
      <c r="A2582" t="s">
        <v>14610</v>
      </c>
      <c r="B2582">
        <v>74755755</v>
      </c>
      <c r="C2582" t="s">
        <v>16</v>
      </c>
      <c r="D2582" t="s">
        <v>16</v>
      </c>
      <c r="E2582" t="s">
        <v>16</v>
      </c>
      <c r="F2582" t="s">
        <v>16</v>
      </c>
      <c r="G2582" t="s">
        <v>4786</v>
      </c>
      <c r="H2582">
        <v>1</v>
      </c>
      <c r="I2582" t="s">
        <v>4922</v>
      </c>
    </row>
    <row r="2583" spans="1:9" x14ac:dyDescent="0.25">
      <c r="A2583" t="s">
        <v>14607</v>
      </c>
      <c r="B2583">
        <v>74755755</v>
      </c>
      <c r="C2583" t="s">
        <v>16</v>
      </c>
      <c r="D2583" t="s">
        <v>16</v>
      </c>
      <c r="E2583" t="s">
        <v>16</v>
      </c>
      <c r="F2583" t="s">
        <v>16</v>
      </c>
      <c r="G2583" t="s">
        <v>4786</v>
      </c>
      <c r="H2583">
        <v>1</v>
      </c>
      <c r="I2583" t="s">
        <v>4922</v>
      </c>
    </row>
    <row r="2584" spans="1:9" x14ac:dyDescent="0.25">
      <c r="A2584" t="s">
        <v>14606</v>
      </c>
      <c r="B2584">
        <v>74755755</v>
      </c>
      <c r="C2584" t="s">
        <v>16</v>
      </c>
      <c r="D2584" t="s">
        <v>16</v>
      </c>
      <c r="E2584" t="s">
        <v>16</v>
      </c>
      <c r="F2584" t="s">
        <v>16</v>
      </c>
      <c r="G2584" t="s">
        <v>4786</v>
      </c>
      <c r="H2584">
        <v>1</v>
      </c>
      <c r="I2584" t="s">
        <v>4922</v>
      </c>
    </row>
    <row r="2585" spans="1:9" x14ac:dyDescent="0.25">
      <c r="A2585" t="s">
        <v>14072</v>
      </c>
      <c r="B2585">
        <v>75577000</v>
      </c>
      <c r="C2585" t="s">
        <v>16</v>
      </c>
      <c r="D2585" t="s">
        <v>16</v>
      </c>
      <c r="E2585" t="s">
        <v>16</v>
      </c>
      <c r="F2585" t="s">
        <v>16</v>
      </c>
      <c r="G2585" t="s">
        <v>3759</v>
      </c>
      <c r="H2585">
        <v>1</v>
      </c>
      <c r="I2585" t="s">
        <v>4898</v>
      </c>
    </row>
    <row r="2586" spans="1:9" x14ac:dyDescent="0.25">
      <c r="A2586" t="s">
        <v>14074</v>
      </c>
      <c r="B2586">
        <v>75577000</v>
      </c>
      <c r="C2586" t="s">
        <v>16</v>
      </c>
      <c r="D2586" t="s">
        <v>16</v>
      </c>
      <c r="E2586" t="s">
        <v>16</v>
      </c>
      <c r="F2586" t="s">
        <v>16</v>
      </c>
      <c r="G2586" t="s">
        <v>3759</v>
      </c>
      <c r="H2586">
        <v>1</v>
      </c>
      <c r="I2586" t="s">
        <v>4898</v>
      </c>
    </row>
    <row r="2587" spans="1:9" x14ac:dyDescent="0.25">
      <c r="A2587" t="s">
        <v>14954</v>
      </c>
      <c r="B2587">
        <v>75577000</v>
      </c>
      <c r="C2587" t="s">
        <v>16</v>
      </c>
      <c r="D2587" t="s">
        <v>16</v>
      </c>
      <c r="E2587" t="s">
        <v>16</v>
      </c>
      <c r="F2587" t="s">
        <v>16</v>
      </c>
      <c r="G2587" t="s">
        <v>3759</v>
      </c>
      <c r="H2587">
        <v>1</v>
      </c>
      <c r="I2587" t="s">
        <v>4898</v>
      </c>
    </row>
    <row r="2588" spans="1:9" x14ac:dyDescent="0.25">
      <c r="A2588" t="s">
        <v>15011</v>
      </c>
      <c r="B2588">
        <v>70108720</v>
      </c>
      <c r="C2588" t="s">
        <v>16</v>
      </c>
      <c r="D2588" t="s">
        <v>16</v>
      </c>
      <c r="E2588" t="s">
        <v>16</v>
      </c>
      <c r="F2588" t="s">
        <v>16</v>
      </c>
      <c r="G2588" t="s">
        <v>8125</v>
      </c>
      <c r="H2588">
        <v>1</v>
      </c>
      <c r="I2588" t="s">
        <v>12575</v>
      </c>
    </row>
    <row r="2589" spans="1:9" x14ac:dyDescent="0.25">
      <c r="A2589" t="s">
        <v>15012</v>
      </c>
      <c r="B2589">
        <v>70108720</v>
      </c>
      <c r="C2589" t="s">
        <v>16</v>
      </c>
      <c r="D2589" t="s">
        <v>16</v>
      </c>
      <c r="E2589" t="s">
        <v>16</v>
      </c>
      <c r="F2589" t="s">
        <v>16</v>
      </c>
      <c r="G2589" t="s">
        <v>8125</v>
      </c>
      <c r="H2589">
        <v>1</v>
      </c>
      <c r="I2589" t="s">
        <v>12575</v>
      </c>
    </row>
    <row r="2590" spans="1:9" x14ac:dyDescent="0.25">
      <c r="A2590" t="s">
        <v>14911</v>
      </c>
      <c r="B2590">
        <v>75577000</v>
      </c>
      <c r="C2590" t="s">
        <v>16</v>
      </c>
      <c r="D2590" t="s">
        <v>16</v>
      </c>
      <c r="E2590" t="s">
        <v>16</v>
      </c>
      <c r="F2590" t="s">
        <v>16</v>
      </c>
      <c r="G2590" t="s">
        <v>3759</v>
      </c>
      <c r="H2590">
        <v>1</v>
      </c>
      <c r="I2590" t="s">
        <v>4898</v>
      </c>
    </row>
    <row r="2591" spans="1:9" x14ac:dyDescent="0.25">
      <c r="A2591" t="s">
        <v>14912</v>
      </c>
      <c r="B2591">
        <v>75577000</v>
      </c>
      <c r="C2591" t="s">
        <v>16</v>
      </c>
      <c r="D2591" t="s">
        <v>16</v>
      </c>
      <c r="E2591" t="s">
        <v>16</v>
      </c>
      <c r="F2591" t="s">
        <v>16</v>
      </c>
      <c r="G2591" t="s">
        <v>3759</v>
      </c>
      <c r="H2591">
        <v>1</v>
      </c>
      <c r="I2591" t="s">
        <v>4898</v>
      </c>
    </row>
    <row r="2592" spans="1:9" x14ac:dyDescent="0.25">
      <c r="A2592" t="s">
        <v>14113</v>
      </c>
      <c r="B2592">
        <v>75577000</v>
      </c>
      <c r="C2592" t="s">
        <v>16</v>
      </c>
      <c r="D2592" t="s">
        <v>16</v>
      </c>
      <c r="E2592" t="s">
        <v>16</v>
      </c>
      <c r="F2592" t="s">
        <v>16</v>
      </c>
      <c r="G2592" t="s">
        <v>3759</v>
      </c>
      <c r="H2592">
        <v>1</v>
      </c>
      <c r="I2592" t="s">
        <v>4898</v>
      </c>
    </row>
    <row r="2593" spans="1:9" x14ac:dyDescent="0.25">
      <c r="A2593" t="s">
        <v>14114</v>
      </c>
      <c r="B2593">
        <v>75577000</v>
      </c>
      <c r="C2593" t="s">
        <v>16</v>
      </c>
      <c r="D2593" t="s">
        <v>16</v>
      </c>
      <c r="E2593" t="s">
        <v>16</v>
      </c>
      <c r="F2593" t="s">
        <v>16</v>
      </c>
      <c r="G2593" t="s">
        <v>3759</v>
      </c>
      <c r="H2593">
        <v>1</v>
      </c>
      <c r="I2593" t="s">
        <v>4898</v>
      </c>
    </row>
    <row r="2594" spans="1:9" x14ac:dyDescent="0.25">
      <c r="A2594" t="s">
        <v>14081</v>
      </c>
      <c r="B2594">
        <v>69156816</v>
      </c>
      <c r="C2594" t="s">
        <v>16</v>
      </c>
      <c r="D2594" t="s">
        <v>16</v>
      </c>
      <c r="E2594" t="s">
        <v>16</v>
      </c>
      <c r="F2594" t="s">
        <v>16</v>
      </c>
      <c r="G2594" t="s">
        <v>14082</v>
      </c>
      <c r="H2594">
        <v>2</v>
      </c>
      <c r="I2594" t="s">
        <v>15598</v>
      </c>
    </row>
    <row r="2595" spans="1:9" x14ac:dyDescent="0.25">
      <c r="A2595" t="s">
        <v>14081</v>
      </c>
      <c r="B2595">
        <v>79323232</v>
      </c>
      <c r="C2595" t="s">
        <v>16</v>
      </c>
      <c r="D2595" t="s">
        <v>16</v>
      </c>
      <c r="E2595" t="s">
        <v>16</v>
      </c>
      <c r="F2595" t="s">
        <v>16</v>
      </c>
      <c r="G2595" t="s">
        <v>14011</v>
      </c>
      <c r="H2595">
        <v>1</v>
      </c>
      <c r="I2595" t="s">
        <v>15597</v>
      </c>
    </row>
    <row r="2596" spans="1:9" x14ac:dyDescent="0.25">
      <c r="A2596" t="s">
        <v>14675</v>
      </c>
      <c r="B2596">
        <v>74755755</v>
      </c>
      <c r="C2596" t="s">
        <v>16</v>
      </c>
      <c r="D2596" t="s">
        <v>16</v>
      </c>
      <c r="E2596" t="s">
        <v>16</v>
      </c>
      <c r="F2596" t="s">
        <v>16</v>
      </c>
      <c r="G2596" t="s">
        <v>4786</v>
      </c>
      <c r="H2596">
        <v>1</v>
      </c>
      <c r="I2596" t="s">
        <v>4922</v>
      </c>
    </row>
    <row r="2597" spans="1:9" x14ac:dyDescent="0.25">
      <c r="A2597" t="s">
        <v>14785</v>
      </c>
      <c r="B2597">
        <v>74755755</v>
      </c>
      <c r="C2597" t="s">
        <v>16</v>
      </c>
      <c r="D2597" t="s">
        <v>16</v>
      </c>
      <c r="E2597" t="s">
        <v>16</v>
      </c>
      <c r="F2597" t="s">
        <v>16</v>
      </c>
      <c r="G2597" t="s">
        <v>4786</v>
      </c>
      <c r="H2597">
        <v>1</v>
      </c>
      <c r="I2597" t="s">
        <v>4922</v>
      </c>
    </row>
    <row r="2598" spans="1:9" x14ac:dyDescent="0.25">
      <c r="A2598" t="s">
        <v>14787</v>
      </c>
      <c r="B2598">
        <v>74755755</v>
      </c>
      <c r="C2598" t="s">
        <v>16</v>
      </c>
      <c r="D2598" t="s">
        <v>16</v>
      </c>
      <c r="E2598" t="s">
        <v>16</v>
      </c>
      <c r="F2598" t="s">
        <v>16</v>
      </c>
      <c r="G2598" t="s">
        <v>4786</v>
      </c>
      <c r="H2598">
        <v>1</v>
      </c>
      <c r="I2598" t="s">
        <v>4922</v>
      </c>
    </row>
    <row r="2599" spans="1:9" x14ac:dyDescent="0.25">
      <c r="A2599" t="s">
        <v>14784</v>
      </c>
      <c r="B2599">
        <v>74755755</v>
      </c>
      <c r="C2599" t="s">
        <v>16</v>
      </c>
      <c r="D2599" t="s">
        <v>16</v>
      </c>
      <c r="E2599" t="s">
        <v>16</v>
      </c>
      <c r="F2599" t="s">
        <v>16</v>
      </c>
      <c r="G2599" t="s">
        <v>4786</v>
      </c>
      <c r="H2599">
        <v>1</v>
      </c>
      <c r="I2599" t="s">
        <v>4922</v>
      </c>
    </row>
    <row r="2600" spans="1:9" x14ac:dyDescent="0.25">
      <c r="A2600" t="s">
        <v>14062</v>
      </c>
      <c r="B2600">
        <v>74642514</v>
      </c>
      <c r="C2600" t="s">
        <v>16</v>
      </c>
      <c r="D2600" t="s">
        <v>16</v>
      </c>
      <c r="E2600" t="s">
        <v>16</v>
      </c>
      <c r="F2600" t="s">
        <v>16</v>
      </c>
      <c r="G2600" t="s">
        <v>14063</v>
      </c>
      <c r="H2600">
        <v>1</v>
      </c>
      <c r="I2600" t="s">
        <v>15596</v>
      </c>
    </row>
    <row r="2601" spans="1:9" x14ac:dyDescent="0.25">
      <c r="A2601" t="s">
        <v>14064</v>
      </c>
      <c r="B2601">
        <v>74642514</v>
      </c>
      <c r="C2601" t="s">
        <v>16</v>
      </c>
      <c r="D2601" t="s">
        <v>16</v>
      </c>
      <c r="E2601" t="s">
        <v>16</v>
      </c>
      <c r="F2601" t="s">
        <v>16</v>
      </c>
      <c r="G2601" t="s">
        <v>14063</v>
      </c>
      <c r="H2601">
        <v>1</v>
      </c>
      <c r="I2601" t="s">
        <v>15596</v>
      </c>
    </row>
    <row r="2602" spans="1:9" x14ac:dyDescent="0.25">
      <c r="A2602" t="s">
        <v>14077</v>
      </c>
      <c r="B2602">
        <v>74642514</v>
      </c>
      <c r="C2602" t="s">
        <v>16</v>
      </c>
      <c r="D2602" t="s">
        <v>16</v>
      </c>
      <c r="E2602" t="s">
        <v>16</v>
      </c>
      <c r="F2602" t="s">
        <v>16</v>
      </c>
      <c r="G2602" t="s">
        <v>14063</v>
      </c>
      <c r="H2602">
        <v>1</v>
      </c>
      <c r="I2602" t="s">
        <v>15596</v>
      </c>
    </row>
    <row r="2603" spans="1:9" x14ac:dyDescent="0.25">
      <c r="A2603" t="s">
        <v>14065</v>
      </c>
      <c r="B2603">
        <v>74642514</v>
      </c>
      <c r="C2603" t="s">
        <v>16</v>
      </c>
      <c r="D2603" t="s">
        <v>16</v>
      </c>
      <c r="E2603" t="s">
        <v>16</v>
      </c>
      <c r="F2603" t="s">
        <v>16</v>
      </c>
      <c r="G2603" t="s">
        <v>14063</v>
      </c>
      <c r="H2603">
        <v>1</v>
      </c>
      <c r="I2603" t="s">
        <v>15596</v>
      </c>
    </row>
    <row r="2604" spans="1:9" x14ac:dyDescent="0.25">
      <c r="A2604" t="s">
        <v>15008</v>
      </c>
      <c r="B2604">
        <v>74755755</v>
      </c>
      <c r="C2604" t="s">
        <v>16</v>
      </c>
      <c r="D2604" t="s">
        <v>16</v>
      </c>
      <c r="E2604" t="s">
        <v>16</v>
      </c>
      <c r="F2604" t="s">
        <v>16</v>
      </c>
      <c r="G2604" t="s">
        <v>4786</v>
      </c>
      <c r="H2604">
        <v>1</v>
      </c>
      <c r="I2604" t="s">
        <v>4922</v>
      </c>
    </row>
    <row r="2605" spans="1:9" x14ac:dyDescent="0.25">
      <c r="A2605" t="s">
        <v>13933</v>
      </c>
      <c r="B2605">
        <v>74755755</v>
      </c>
      <c r="C2605" t="s">
        <v>16</v>
      </c>
      <c r="D2605" t="s">
        <v>16</v>
      </c>
      <c r="E2605" t="s">
        <v>16</v>
      </c>
      <c r="F2605" t="s">
        <v>16</v>
      </c>
      <c r="G2605" t="s">
        <v>4786</v>
      </c>
      <c r="H2605">
        <v>1</v>
      </c>
      <c r="I2605" t="s">
        <v>4922</v>
      </c>
    </row>
    <row r="2606" spans="1:9" x14ac:dyDescent="0.25">
      <c r="A2606" t="s">
        <v>14940</v>
      </c>
      <c r="B2606">
        <v>74755755</v>
      </c>
      <c r="C2606" t="s">
        <v>16</v>
      </c>
      <c r="D2606" t="s">
        <v>16</v>
      </c>
      <c r="E2606" t="s">
        <v>16</v>
      </c>
      <c r="F2606" t="s">
        <v>16</v>
      </c>
      <c r="G2606" t="s">
        <v>4786</v>
      </c>
      <c r="H2606">
        <v>1</v>
      </c>
      <c r="I2606" t="s">
        <v>4922</v>
      </c>
    </row>
    <row r="2607" spans="1:9" x14ac:dyDescent="0.25">
      <c r="A2607" t="s">
        <v>13936</v>
      </c>
      <c r="B2607">
        <v>74755755</v>
      </c>
      <c r="C2607" t="s">
        <v>16</v>
      </c>
      <c r="D2607" t="s">
        <v>16</v>
      </c>
      <c r="E2607" t="s">
        <v>16</v>
      </c>
      <c r="F2607" t="s">
        <v>16</v>
      </c>
      <c r="G2607" t="s">
        <v>4786</v>
      </c>
      <c r="H2607">
        <v>1</v>
      </c>
      <c r="I2607" t="s">
        <v>4922</v>
      </c>
    </row>
    <row r="2608" spans="1:9" x14ac:dyDescent="0.25">
      <c r="A2608" t="s">
        <v>13965</v>
      </c>
      <c r="B2608">
        <v>74755755</v>
      </c>
      <c r="C2608" t="s">
        <v>16</v>
      </c>
      <c r="D2608" t="s">
        <v>16</v>
      </c>
      <c r="E2608" t="s">
        <v>16</v>
      </c>
      <c r="F2608" t="s">
        <v>16</v>
      </c>
      <c r="G2608" t="s">
        <v>4786</v>
      </c>
      <c r="H2608">
        <v>1</v>
      </c>
      <c r="I2608" t="s">
        <v>4922</v>
      </c>
    </row>
    <row r="2609" spans="1:9" x14ac:dyDescent="0.25">
      <c r="A2609" t="s">
        <v>15183</v>
      </c>
      <c r="B2609">
        <v>74755755</v>
      </c>
      <c r="C2609" t="s">
        <v>16</v>
      </c>
      <c r="D2609" t="s">
        <v>16</v>
      </c>
      <c r="E2609" t="s">
        <v>16</v>
      </c>
      <c r="F2609" t="s">
        <v>16</v>
      </c>
      <c r="G2609" t="s">
        <v>4786</v>
      </c>
      <c r="H2609">
        <v>1</v>
      </c>
      <c r="I2609" t="s">
        <v>4922</v>
      </c>
    </row>
    <row r="2610" spans="1:9" x14ac:dyDescent="0.25">
      <c r="A2610" t="s">
        <v>15184</v>
      </c>
      <c r="B2610">
        <v>75624950</v>
      </c>
      <c r="C2610" t="s">
        <v>16</v>
      </c>
      <c r="D2610" t="s">
        <v>16</v>
      </c>
      <c r="E2610" t="s">
        <v>16</v>
      </c>
      <c r="F2610" t="s">
        <v>16</v>
      </c>
      <c r="G2610" t="s">
        <v>13948</v>
      </c>
      <c r="H2610">
        <v>1</v>
      </c>
      <c r="I2610" t="s">
        <v>15585</v>
      </c>
    </row>
    <row r="2611" spans="1:9" x14ac:dyDescent="0.25">
      <c r="A2611" t="s">
        <v>15204</v>
      </c>
      <c r="B2611">
        <v>74755755</v>
      </c>
      <c r="C2611" t="s">
        <v>16</v>
      </c>
      <c r="D2611" t="s">
        <v>16</v>
      </c>
      <c r="E2611" t="s">
        <v>16</v>
      </c>
      <c r="F2611" t="s">
        <v>16</v>
      </c>
      <c r="G2611" t="s">
        <v>4786</v>
      </c>
      <c r="H2611">
        <v>1</v>
      </c>
      <c r="I2611" t="s">
        <v>4922</v>
      </c>
    </row>
    <row r="2612" spans="1:9" x14ac:dyDescent="0.25">
      <c r="A2612" t="s">
        <v>15205</v>
      </c>
      <c r="B2612">
        <v>74755755</v>
      </c>
      <c r="C2612" t="s">
        <v>16</v>
      </c>
      <c r="D2612" t="s">
        <v>16</v>
      </c>
      <c r="E2612" t="s">
        <v>16</v>
      </c>
      <c r="F2612" t="s">
        <v>16</v>
      </c>
      <c r="G2612" t="s">
        <v>4786</v>
      </c>
      <c r="H2612">
        <v>1</v>
      </c>
      <c r="I2612" t="s">
        <v>4922</v>
      </c>
    </row>
    <row r="2613" spans="1:9" x14ac:dyDescent="0.25">
      <c r="A2613" t="s">
        <v>15212</v>
      </c>
      <c r="B2613">
        <v>75577000</v>
      </c>
      <c r="C2613" t="s">
        <v>16</v>
      </c>
      <c r="D2613" t="s">
        <v>16</v>
      </c>
      <c r="E2613" t="s">
        <v>16</v>
      </c>
      <c r="F2613" t="s">
        <v>16</v>
      </c>
      <c r="G2613" t="s">
        <v>3759</v>
      </c>
      <c r="H2613">
        <v>1</v>
      </c>
      <c r="I2613" t="s">
        <v>4898</v>
      </c>
    </row>
    <row r="2614" spans="1:9" x14ac:dyDescent="0.25">
      <c r="A2614" t="s">
        <v>15117</v>
      </c>
      <c r="B2614">
        <v>74755755</v>
      </c>
      <c r="C2614" t="s">
        <v>16</v>
      </c>
      <c r="D2614" t="s">
        <v>16</v>
      </c>
      <c r="E2614" t="s">
        <v>16</v>
      </c>
      <c r="F2614" t="s">
        <v>16</v>
      </c>
      <c r="G2614" t="s">
        <v>4786</v>
      </c>
      <c r="H2614">
        <v>1</v>
      </c>
      <c r="I2614" t="s">
        <v>4922</v>
      </c>
    </row>
    <row r="2615" spans="1:9" x14ac:dyDescent="0.25">
      <c r="A2615" t="s">
        <v>15315</v>
      </c>
      <c r="B2615">
        <v>75577000</v>
      </c>
      <c r="C2615" t="s">
        <v>16</v>
      </c>
      <c r="D2615" t="s">
        <v>16</v>
      </c>
      <c r="E2615" t="s">
        <v>16</v>
      </c>
      <c r="F2615" t="s">
        <v>16</v>
      </c>
      <c r="G2615" t="s">
        <v>3759</v>
      </c>
      <c r="H2615">
        <v>1</v>
      </c>
      <c r="I2615" t="s">
        <v>4898</v>
      </c>
    </row>
    <row r="2616" spans="1:9" x14ac:dyDescent="0.25">
      <c r="A2616" t="s">
        <v>15319</v>
      </c>
      <c r="B2616">
        <v>75577000</v>
      </c>
      <c r="C2616" t="s">
        <v>16</v>
      </c>
      <c r="D2616" t="s">
        <v>16</v>
      </c>
      <c r="E2616" t="s">
        <v>16</v>
      </c>
      <c r="F2616" t="s">
        <v>16</v>
      </c>
      <c r="G2616" t="s">
        <v>3759</v>
      </c>
      <c r="H2616">
        <v>1</v>
      </c>
      <c r="I2616" t="s">
        <v>4898</v>
      </c>
    </row>
    <row r="2617" spans="1:9" x14ac:dyDescent="0.25">
      <c r="A2617" t="s">
        <v>15261</v>
      </c>
      <c r="B2617">
        <v>74642514</v>
      </c>
      <c r="C2617" t="s">
        <v>16</v>
      </c>
      <c r="D2617" t="s">
        <v>16</v>
      </c>
      <c r="E2617" t="s">
        <v>16</v>
      </c>
      <c r="F2617" t="s">
        <v>16</v>
      </c>
      <c r="G2617" t="s">
        <v>14063</v>
      </c>
      <c r="H2617">
        <v>2</v>
      </c>
      <c r="I2617" t="s">
        <v>15599</v>
      </c>
    </row>
    <row r="2618" spans="1:9" x14ac:dyDescent="0.25">
      <c r="A2618" t="s">
        <v>15261</v>
      </c>
      <c r="B2618">
        <v>74755755</v>
      </c>
      <c r="C2618" t="s">
        <v>16</v>
      </c>
      <c r="D2618" t="s">
        <v>16</v>
      </c>
      <c r="E2618" t="s">
        <v>16</v>
      </c>
      <c r="F2618" t="s">
        <v>16</v>
      </c>
      <c r="G2618" t="s">
        <v>4786</v>
      </c>
      <c r="H2618">
        <v>1</v>
      </c>
      <c r="I2618" t="s">
        <v>4922</v>
      </c>
    </row>
    <row r="2619" spans="1:9" x14ac:dyDescent="0.25">
      <c r="A2619" t="s">
        <v>15258</v>
      </c>
      <c r="B2619">
        <v>74642514</v>
      </c>
      <c r="C2619" t="s">
        <v>16</v>
      </c>
      <c r="D2619" t="s">
        <v>16</v>
      </c>
      <c r="E2619" t="s">
        <v>16</v>
      </c>
      <c r="F2619" t="s">
        <v>16</v>
      </c>
      <c r="G2619" t="s">
        <v>14063</v>
      </c>
      <c r="H2619">
        <v>2</v>
      </c>
      <c r="I2619" t="s">
        <v>15599</v>
      </c>
    </row>
    <row r="2620" spans="1:9" x14ac:dyDescent="0.25">
      <c r="A2620" t="s">
        <v>15258</v>
      </c>
      <c r="B2620">
        <v>74755755</v>
      </c>
      <c r="C2620" t="s">
        <v>16</v>
      </c>
      <c r="D2620" t="s">
        <v>16</v>
      </c>
      <c r="E2620" t="s">
        <v>16</v>
      </c>
      <c r="F2620" t="s">
        <v>16</v>
      </c>
      <c r="G2620" t="s">
        <v>4786</v>
      </c>
      <c r="H2620">
        <v>1</v>
      </c>
      <c r="I2620" t="s">
        <v>4922</v>
      </c>
    </row>
    <row r="2621" spans="1:9" x14ac:dyDescent="0.25">
      <c r="A2621" t="s">
        <v>15374</v>
      </c>
      <c r="B2621">
        <v>74755755</v>
      </c>
      <c r="C2621" t="s">
        <v>16</v>
      </c>
      <c r="D2621" t="s">
        <v>16</v>
      </c>
      <c r="E2621" t="s">
        <v>16</v>
      </c>
      <c r="F2621" t="s">
        <v>16</v>
      </c>
      <c r="G2621" t="s">
        <v>4786</v>
      </c>
      <c r="H2621">
        <v>1</v>
      </c>
      <c r="I2621" t="s">
        <v>4922</v>
      </c>
    </row>
    <row r="2622" spans="1:9" x14ac:dyDescent="0.25">
      <c r="A2622" t="s">
        <v>15375</v>
      </c>
      <c r="B2622">
        <v>74755755</v>
      </c>
      <c r="C2622" t="s">
        <v>16</v>
      </c>
      <c r="D2622" t="s">
        <v>16</v>
      </c>
      <c r="E2622" t="s">
        <v>16</v>
      </c>
      <c r="F2622" t="s">
        <v>16</v>
      </c>
      <c r="G2622" t="s">
        <v>4786</v>
      </c>
      <c r="H2622">
        <v>1</v>
      </c>
      <c r="I2622" t="s">
        <v>4922</v>
      </c>
    </row>
    <row r="2623" spans="1:9" x14ac:dyDescent="0.25">
      <c r="A2623" t="s">
        <v>15373</v>
      </c>
      <c r="B2623">
        <v>74755755</v>
      </c>
      <c r="C2623" t="s">
        <v>16</v>
      </c>
      <c r="D2623" t="s">
        <v>16</v>
      </c>
      <c r="E2623" t="s">
        <v>16</v>
      </c>
      <c r="F2623" t="s">
        <v>16</v>
      </c>
      <c r="G2623" t="s">
        <v>4786</v>
      </c>
      <c r="H2623">
        <v>1</v>
      </c>
      <c r="I2623" t="s">
        <v>4922</v>
      </c>
    </row>
    <row r="2624" spans="1:9" x14ac:dyDescent="0.25">
      <c r="A2624" t="s">
        <v>16611</v>
      </c>
      <c r="B2624">
        <v>75577000</v>
      </c>
      <c r="C2624" t="s">
        <v>16</v>
      </c>
      <c r="D2624" t="s">
        <v>16</v>
      </c>
      <c r="E2624" t="s">
        <v>16</v>
      </c>
      <c r="F2624" t="s">
        <v>16</v>
      </c>
      <c r="G2624" t="s">
        <v>3759</v>
      </c>
      <c r="H2624">
        <v>2</v>
      </c>
      <c r="I2624" t="s">
        <v>12644</v>
      </c>
    </row>
    <row r="2625" spans="1:9" x14ac:dyDescent="0.25">
      <c r="A2625" t="s">
        <v>16611</v>
      </c>
      <c r="B2625">
        <v>74755755</v>
      </c>
      <c r="C2625" t="s">
        <v>16</v>
      </c>
      <c r="D2625" t="s">
        <v>16</v>
      </c>
      <c r="E2625" t="s">
        <v>16</v>
      </c>
      <c r="F2625" t="s">
        <v>16</v>
      </c>
      <c r="G2625" t="s">
        <v>4786</v>
      </c>
      <c r="H2625">
        <v>1</v>
      </c>
      <c r="I2625" t="s">
        <v>4922</v>
      </c>
    </row>
    <row r="2626" spans="1:9" x14ac:dyDescent="0.25">
      <c r="A2626" t="s">
        <v>16663</v>
      </c>
      <c r="B2626">
        <v>74755755</v>
      </c>
      <c r="C2626" t="s">
        <v>16</v>
      </c>
      <c r="D2626" t="s">
        <v>16</v>
      </c>
      <c r="E2626" t="s">
        <v>16</v>
      </c>
      <c r="F2626" t="s">
        <v>16</v>
      </c>
      <c r="G2626" t="s">
        <v>4786</v>
      </c>
      <c r="H2626">
        <v>1</v>
      </c>
      <c r="I2626" t="s">
        <v>4922</v>
      </c>
    </row>
    <row r="2627" spans="1:9" x14ac:dyDescent="0.25">
      <c r="A2627" t="s">
        <v>40837</v>
      </c>
      <c r="B2627">
        <v>70152015</v>
      </c>
      <c r="C2627" t="s">
        <v>40838</v>
      </c>
      <c r="D2627" t="s">
        <v>40850</v>
      </c>
      <c r="E2627" t="s">
        <v>16</v>
      </c>
      <c r="F2627" t="s">
        <v>16</v>
      </c>
      <c r="G2627" t="s">
        <v>9164</v>
      </c>
      <c r="H2627">
        <v>1</v>
      </c>
      <c r="I2627" t="s">
        <v>40851</v>
      </c>
    </row>
    <row r="2628" spans="1:9" x14ac:dyDescent="0.25">
      <c r="A2628" t="s">
        <v>41287</v>
      </c>
      <c r="B2628">
        <v>79428080</v>
      </c>
      <c r="C2628" t="s">
        <v>16</v>
      </c>
      <c r="D2628" t="s">
        <v>16</v>
      </c>
      <c r="E2628" t="s">
        <v>16</v>
      </c>
      <c r="F2628" t="s">
        <v>16</v>
      </c>
      <c r="G2628" t="s">
        <v>12299</v>
      </c>
      <c r="H2628">
        <v>1</v>
      </c>
      <c r="I2628" t="s">
        <v>12645</v>
      </c>
    </row>
    <row r="2629" spans="1:9" x14ac:dyDescent="0.25">
      <c r="A2629" t="s">
        <v>41370</v>
      </c>
      <c r="B2629">
        <v>74642514</v>
      </c>
      <c r="C2629" t="s">
        <v>16</v>
      </c>
      <c r="D2629" t="s">
        <v>16</v>
      </c>
      <c r="E2629" t="s">
        <v>16</v>
      </c>
      <c r="F2629" t="s">
        <v>16</v>
      </c>
      <c r="G2629" t="s">
        <v>14063</v>
      </c>
      <c r="H2629">
        <v>2</v>
      </c>
      <c r="I2629" t="s">
        <v>15847</v>
      </c>
    </row>
    <row r="2630" spans="1:9" x14ac:dyDescent="0.25">
      <c r="A2630" t="s">
        <v>41370</v>
      </c>
      <c r="B2630">
        <v>75577000</v>
      </c>
      <c r="C2630" t="s">
        <v>16</v>
      </c>
      <c r="D2630" t="s">
        <v>16</v>
      </c>
      <c r="E2630" t="s">
        <v>16</v>
      </c>
      <c r="F2630" t="s">
        <v>16</v>
      </c>
      <c r="G2630" t="s">
        <v>3759</v>
      </c>
      <c r="H2630">
        <v>1</v>
      </c>
      <c r="I2630" t="s">
        <v>4898</v>
      </c>
    </row>
    <row r="2631" spans="1:9" x14ac:dyDescent="0.25">
      <c r="A2631" t="s">
        <v>41604</v>
      </c>
      <c r="B2631">
        <v>70108720</v>
      </c>
      <c r="C2631" t="s">
        <v>16</v>
      </c>
      <c r="D2631" t="s">
        <v>16</v>
      </c>
      <c r="E2631" t="s">
        <v>16</v>
      </c>
      <c r="F2631" t="s">
        <v>16</v>
      </c>
      <c r="G2631" t="s">
        <v>8125</v>
      </c>
      <c r="H2631">
        <v>1</v>
      </c>
      <c r="I2631" t="s">
        <v>12575</v>
      </c>
    </row>
    <row r="2632" spans="1:9" x14ac:dyDescent="0.25">
      <c r="A2632" t="s">
        <v>41581</v>
      </c>
      <c r="B2632">
        <v>74755755</v>
      </c>
      <c r="C2632" t="s">
        <v>16</v>
      </c>
      <c r="D2632" t="s">
        <v>16</v>
      </c>
      <c r="E2632" t="s">
        <v>16</v>
      </c>
      <c r="F2632" t="s">
        <v>16</v>
      </c>
      <c r="G2632" t="s">
        <v>4786</v>
      </c>
      <c r="H2632">
        <v>1</v>
      </c>
      <c r="I2632" t="s">
        <v>4922</v>
      </c>
    </row>
    <row r="2633" spans="1:9" x14ac:dyDescent="0.25">
      <c r="A2633" t="s">
        <v>41582</v>
      </c>
      <c r="B2633">
        <v>74755755</v>
      </c>
      <c r="C2633" t="s">
        <v>16</v>
      </c>
      <c r="D2633" t="s">
        <v>16</v>
      </c>
      <c r="E2633" t="s">
        <v>16</v>
      </c>
      <c r="F2633" t="s">
        <v>16</v>
      </c>
      <c r="G2633" t="s">
        <v>4786</v>
      </c>
      <c r="H2633">
        <v>1</v>
      </c>
      <c r="I2633" t="s">
        <v>4922</v>
      </c>
    </row>
    <row r="2634" spans="1:9" x14ac:dyDescent="0.25">
      <c r="A2634" t="s">
        <v>41085</v>
      </c>
      <c r="B2634">
        <v>76569900</v>
      </c>
      <c r="C2634" t="s">
        <v>16</v>
      </c>
      <c r="D2634" t="s">
        <v>16</v>
      </c>
      <c r="E2634" t="s">
        <v>16</v>
      </c>
      <c r="F2634" t="s">
        <v>16</v>
      </c>
      <c r="G2634" t="s">
        <v>41086</v>
      </c>
      <c r="H2634">
        <v>1</v>
      </c>
      <c r="I2634" t="s">
        <v>42254</v>
      </c>
    </row>
    <row r="2635" spans="1:9" x14ac:dyDescent="0.25">
      <c r="A2635" t="s">
        <v>41134</v>
      </c>
      <c r="B2635">
        <v>76569900</v>
      </c>
      <c r="C2635" t="s">
        <v>16</v>
      </c>
      <c r="D2635" t="s">
        <v>16</v>
      </c>
      <c r="E2635" t="s">
        <v>16</v>
      </c>
      <c r="F2635" t="s">
        <v>16</v>
      </c>
      <c r="G2635" t="s">
        <v>41086</v>
      </c>
      <c r="H2635">
        <v>1</v>
      </c>
      <c r="I2635" t="s">
        <v>42254</v>
      </c>
    </row>
    <row r="2636" spans="1:9" x14ac:dyDescent="0.25">
      <c r="A2636" t="s">
        <v>41752</v>
      </c>
      <c r="B2636">
        <v>75577000</v>
      </c>
      <c r="C2636" t="s">
        <v>16</v>
      </c>
      <c r="D2636" t="s">
        <v>16</v>
      </c>
      <c r="E2636" t="s">
        <v>16</v>
      </c>
      <c r="F2636" t="s">
        <v>16</v>
      </c>
      <c r="G2636" t="s">
        <v>3759</v>
      </c>
      <c r="H2636">
        <v>1</v>
      </c>
      <c r="I2636" t="s">
        <v>4898</v>
      </c>
    </row>
    <row r="2637" spans="1:9" x14ac:dyDescent="0.25">
      <c r="A2637" t="s">
        <v>42095</v>
      </c>
      <c r="B2637">
        <v>75577000</v>
      </c>
      <c r="C2637" t="s">
        <v>16</v>
      </c>
      <c r="D2637" t="s">
        <v>16</v>
      </c>
      <c r="E2637" t="s">
        <v>16</v>
      </c>
      <c r="F2637" t="s">
        <v>16</v>
      </c>
      <c r="G2637" t="s">
        <v>3759</v>
      </c>
      <c r="H2637">
        <v>1</v>
      </c>
      <c r="I2637" t="s">
        <v>4898</v>
      </c>
    </row>
    <row r="2638" spans="1:9" x14ac:dyDescent="0.25">
      <c r="A2638" t="s">
        <v>42102</v>
      </c>
      <c r="B2638">
        <v>75577000</v>
      </c>
      <c r="C2638" t="s">
        <v>16</v>
      </c>
      <c r="D2638" t="s">
        <v>16</v>
      </c>
      <c r="E2638" t="s">
        <v>16</v>
      </c>
      <c r="F2638" t="s">
        <v>16</v>
      </c>
      <c r="G2638" t="s">
        <v>3759</v>
      </c>
      <c r="H2638">
        <v>1</v>
      </c>
      <c r="I2638" t="s">
        <v>4898</v>
      </c>
    </row>
    <row r="2639" spans="1:9" x14ac:dyDescent="0.25">
      <c r="A2639" t="s">
        <v>42096</v>
      </c>
      <c r="B2639">
        <v>75577000</v>
      </c>
      <c r="C2639" t="s">
        <v>16</v>
      </c>
      <c r="D2639" t="s">
        <v>16</v>
      </c>
      <c r="E2639" t="s">
        <v>16</v>
      </c>
      <c r="F2639" t="s">
        <v>16</v>
      </c>
      <c r="G2639" t="s">
        <v>3759</v>
      </c>
      <c r="H2639">
        <v>1</v>
      </c>
      <c r="I2639" t="s">
        <v>4898</v>
      </c>
    </row>
    <row r="2640" spans="1:9" x14ac:dyDescent="0.25">
      <c r="A2640" t="s">
        <v>42103</v>
      </c>
      <c r="B2640">
        <v>75577000</v>
      </c>
      <c r="C2640" t="s">
        <v>16</v>
      </c>
      <c r="D2640" t="s">
        <v>16</v>
      </c>
      <c r="E2640" t="s">
        <v>16</v>
      </c>
      <c r="F2640" t="s">
        <v>16</v>
      </c>
      <c r="G2640" t="s">
        <v>3759</v>
      </c>
      <c r="H2640">
        <v>1</v>
      </c>
      <c r="I2640" t="s">
        <v>4898</v>
      </c>
    </row>
    <row r="2641" spans="1:9" x14ac:dyDescent="0.25">
      <c r="A2641" t="s">
        <v>42104</v>
      </c>
      <c r="B2641">
        <v>75577000</v>
      </c>
      <c r="C2641" t="s">
        <v>16</v>
      </c>
      <c r="D2641" t="s">
        <v>16</v>
      </c>
      <c r="E2641" t="s">
        <v>16</v>
      </c>
      <c r="F2641" t="s">
        <v>16</v>
      </c>
      <c r="G2641" t="s">
        <v>3759</v>
      </c>
      <c r="H2641">
        <v>1</v>
      </c>
      <c r="I2641" t="s">
        <v>4898</v>
      </c>
    </row>
    <row r="2642" spans="1:9" x14ac:dyDescent="0.25">
      <c r="A2642" t="s">
        <v>42100</v>
      </c>
      <c r="B2642">
        <v>75577000</v>
      </c>
      <c r="C2642" t="s">
        <v>16</v>
      </c>
      <c r="D2642" t="s">
        <v>16</v>
      </c>
      <c r="E2642" t="s">
        <v>16</v>
      </c>
      <c r="F2642" t="s">
        <v>16</v>
      </c>
      <c r="G2642" t="s">
        <v>3759</v>
      </c>
      <c r="H2642">
        <v>1</v>
      </c>
      <c r="I2642" t="s">
        <v>4898</v>
      </c>
    </row>
    <row r="2643" spans="1:9" x14ac:dyDescent="0.25">
      <c r="A2643" t="s">
        <v>42097</v>
      </c>
      <c r="B2643">
        <v>75577000</v>
      </c>
      <c r="C2643" t="s">
        <v>16</v>
      </c>
      <c r="D2643" t="s">
        <v>16</v>
      </c>
      <c r="E2643" t="s">
        <v>16</v>
      </c>
      <c r="F2643" t="s">
        <v>16</v>
      </c>
      <c r="G2643" t="s">
        <v>3759</v>
      </c>
      <c r="H2643">
        <v>1</v>
      </c>
      <c r="I2643" t="s">
        <v>4898</v>
      </c>
    </row>
    <row r="2644" spans="1:9" x14ac:dyDescent="0.25">
      <c r="A2644" t="s">
        <v>42105</v>
      </c>
      <c r="B2644">
        <v>75577000</v>
      </c>
      <c r="C2644" t="s">
        <v>16</v>
      </c>
      <c r="D2644" t="s">
        <v>16</v>
      </c>
      <c r="E2644" t="s">
        <v>16</v>
      </c>
      <c r="F2644" t="s">
        <v>16</v>
      </c>
      <c r="G2644" t="s">
        <v>3759</v>
      </c>
      <c r="H2644">
        <v>1</v>
      </c>
      <c r="I2644" t="s">
        <v>4898</v>
      </c>
    </row>
    <row r="2645" spans="1:9" x14ac:dyDescent="0.25">
      <c r="A2645" t="s">
        <v>42098</v>
      </c>
      <c r="B2645">
        <v>75577000</v>
      </c>
      <c r="C2645" t="s">
        <v>16</v>
      </c>
      <c r="D2645" t="s">
        <v>16</v>
      </c>
      <c r="E2645" t="s">
        <v>16</v>
      </c>
      <c r="F2645" t="s">
        <v>16</v>
      </c>
      <c r="G2645" t="s">
        <v>3759</v>
      </c>
      <c r="H2645">
        <v>1</v>
      </c>
      <c r="I2645" t="s">
        <v>4898</v>
      </c>
    </row>
    <row r="2646" spans="1:9" x14ac:dyDescent="0.25">
      <c r="A2646" t="s">
        <v>42099</v>
      </c>
      <c r="B2646">
        <v>74642514</v>
      </c>
      <c r="C2646" t="s">
        <v>16</v>
      </c>
      <c r="D2646" t="s">
        <v>16</v>
      </c>
      <c r="E2646" t="s">
        <v>16</v>
      </c>
      <c r="F2646" t="s">
        <v>16</v>
      </c>
      <c r="G2646" t="s">
        <v>14063</v>
      </c>
      <c r="H2646">
        <v>1</v>
      </c>
      <c r="I2646" t="s">
        <v>15596</v>
      </c>
    </row>
    <row r="2647" spans="1:9" x14ac:dyDescent="0.25">
      <c r="A2647" t="s">
        <v>40991</v>
      </c>
      <c r="B2647">
        <v>74642514</v>
      </c>
      <c r="C2647" t="s">
        <v>16</v>
      </c>
      <c r="D2647" t="s">
        <v>16</v>
      </c>
      <c r="E2647" t="s">
        <v>16</v>
      </c>
      <c r="F2647" t="s">
        <v>16</v>
      </c>
      <c r="G2647" t="s">
        <v>14063</v>
      </c>
      <c r="H2647">
        <v>1</v>
      </c>
      <c r="I2647" t="s">
        <v>15596</v>
      </c>
    </row>
    <row r="2648" spans="1:9" x14ac:dyDescent="0.25">
      <c r="A2648" t="s">
        <v>40992</v>
      </c>
      <c r="B2648">
        <v>74642514</v>
      </c>
      <c r="C2648" t="s">
        <v>16</v>
      </c>
      <c r="D2648" t="s">
        <v>16</v>
      </c>
      <c r="E2648" t="s">
        <v>16</v>
      </c>
      <c r="F2648" t="s">
        <v>16</v>
      </c>
      <c r="G2648" t="s">
        <v>14063</v>
      </c>
      <c r="H2648">
        <v>1</v>
      </c>
      <c r="I2648" t="s">
        <v>15596</v>
      </c>
    </row>
    <row r="2649" spans="1:9" x14ac:dyDescent="0.25">
      <c r="A2649" t="s">
        <v>42101</v>
      </c>
      <c r="B2649">
        <v>75577000</v>
      </c>
      <c r="C2649" t="s">
        <v>16</v>
      </c>
      <c r="D2649" t="s">
        <v>16</v>
      </c>
      <c r="E2649" t="s">
        <v>16</v>
      </c>
      <c r="F2649" t="s">
        <v>16</v>
      </c>
      <c r="G2649" t="s">
        <v>3759</v>
      </c>
      <c r="H2649">
        <v>1</v>
      </c>
      <c r="I2649" t="s">
        <v>4898</v>
      </c>
    </row>
    <row r="2650" spans="1:9" x14ac:dyDescent="0.25">
      <c r="A2650" t="s">
        <v>10641</v>
      </c>
      <c r="B2650">
        <v>86560200</v>
      </c>
      <c r="C2650" t="s">
        <v>16</v>
      </c>
      <c r="D2650" t="s">
        <v>16</v>
      </c>
      <c r="E2650" t="s">
        <v>16</v>
      </c>
      <c r="F2650" t="s">
        <v>16</v>
      </c>
      <c r="G2650" t="s">
        <v>10432</v>
      </c>
      <c r="H2650">
        <v>1</v>
      </c>
      <c r="I2650" t="s">
        <v>12633</v>
      </c>
    </row>
    <row r="2651" spans="1:9" x14ac:dyDescent="0.25">
      <c r="A2651" t="s">
        <v>10497</v>
      </c>
      <c r="B2651">
        <v>76123366</v>
      </c>
      <c r="C2651" t="s">
        <v>16</v>
      </c>
      <c r="D2651" t="s">
        <v>16</v>
      </c>
      <c r="E2651" t="s">
        <v>16</v>
      </c>
      <c r="F2651" t="s">
        <v>16</v>
      </c>
      <c r="G2651" t="s">
        <v>8385</v>
      </c>
      <c r="H2651">
        <v>1</v>
      </c>
      <c r="I2651" t="s">
        <v>12599</v>
      </c>
    </row>
    <row r="2652" spans="1:9" x14ac:dyDescent="0.25">
      <c r="A2652" t="s">
        <v>11768</v>
      </c>
      <c r="B2652">
        <v>86560200</v>
      </c>
      <c r="C2652" t="s">
        <v>16</v>
      </c>
      <c r="D2652" t="s">
        <v>16</v>
      </c>
      <c r="E2652" t="s">
        <v>16</v>
      </c>
      <c r="F2652" t="s">
        <v>16</v>
      </c>
      <c r="G2652" t="s">
        <v>10432</v>
      </c>
      <c r="H2652">
        <v>1</v>
      </c>
      <c r="I2652" t="s">
        <v>12633</v>
      </c>
    </row>
    <row r="2653" spans="1:9" x14ac:dyDescent="0.25">
      <c r="A2653" t="s">
        <v>11769</v>
      </c>
      <c r="B2653">
        <v>86560200</v>
      </c>
      <c r="C2653" t="s">
        <v>16</v>
      </c>
      <c r="D2653" t="s">
        <v>16</v>
      </c>
      <c r="E2653" t="s">
        <v>16</v>
      </c>
      <c r="F2653" t="s">
        <v>16</v>
      </c>
      <c r="G2653" t="s">
        <v>10432</v>
      </c>
      <c r="H2653">
        <v>1</v>
      </c>
      <c r="I2653" t="s">
        <v>12633</v>
      </c>
    </row>
    <row r="2654" spans="1:9" x14ac:dyDescent="0.25">
      <c r="A2654" t="s">
        <v>11770</v>
      </c>
      <c r="B2654">
        <v>86560200</v>
      </c>
      <c r="C2654" t="s">
        <v>16</v>
      </c>
      <c r="D2654" t="s">
        <v>16</v>
      </c>
      <c r="E2654" t="s">
        <v>16</v>
      </c>
      <c r="F2654" t="s">
        <v>16</v>
      </c>
      <c r="G2654" t="s">
        <v>10432</v>
      </c>
      <c r="H2654">
        <v>1</v>
      </c>
      <c r="I2654" t="s">
        <v>12633</v>
      </c>
    </row>
    <row r="2655" spans="1:9" x14ac:dyDescent="0.25">
      <c r="A2655" t="s">
        <v>11774</v>
      </c>
      <c r="B2655">
        <v>86560200</v>
      </c>
      <c r="C2655" t="s">
        <v>16</v>
      </c>
      <c r="D2655" t="s">
        <v>16</v>
      </c>
      <c r="E2655" t="s">
        <v>16</v>
      </c>
      <c r="F2655" t="s">
        <v>16</v>
      </c>
      <c r="G2655" t="s">
        <v>10432</v>
      </c>
      <c r="H2655">
        <v>1</v>
      </c>
      <c r="I2655" t="s">
        <v>12633</v>
      </c>
    </row>
    <row r="2656" spans="1:9" x14ac:dyDescent="0.25">
      <c r="A2656" t="s">
        <v>11040</v>
      </c>
      <c r="B2656">
        <v>74755755</v>
      </c>
      <c r="C2656" t="s">
        <v>16</v>
      </c>
      <c r="D2656" t="s">
        <v>16</v>
      </c>
      <c r="E2656" t="s">
        <v>16</v>
      </c>
      <c r="F2656" t="s">
        <v>16</v>
      </c>
      <c r="G2656" t="s">
        <v>4786</v>
      </c>
      <c r="H2656">
        <v>1</v>
      </c>
      <c r="I2656" t="s">
        <v>4922</v>
      </c>
    </row>
    <row r="2657" spans="1:9" x14ac:dyDescent="0.25">
      <c r="A2657" t="s">
        <v>11603</v>
      </c>
      <c r="B2657">
        <v>74755755</v>
      </c>
      <c r="C2657" t="s">
        <v>16</v>
      </c>
      <c r="D2657" t="s">
        <v>16</v>
      </c>
      <c r="E2657" t="s">
        <v>16</v>
      </c>
      <c r="F2657" t="s">
        <v>16</v>
      </c>
      <c r="G2657" t="s">
        <v>4786</v>
      </c>
      <c r="H2657">
        <v>1</v>
      </c>
      <c r="I2657" t="s">
        <v>4922</v>
      </c>
    </row>
    <row r="2658" spans="1:9" x14ac:dyDescent="0.25">
      <c r="A2658" t="s">
        <v>11605</v>
      </c>
      <c r="B2658">
        <v>86560200</v>
      </c>
      <c r="C2658" t="s">
        <v>16</v>
      </c>
      <c r="D2658" t="s">
        <v>16</v>
      </c>
      <c r="E2658" t="s">
        <v>16</v>
      </c>
      <c r="F2658" t="s">
        <v>16</v>
      </c>
      <c r="G2658" t="s">
        <v>10432</v>
      </c>
      <c r="H2658">
        <v>1</v>
      </c>
      <c r="I2658" t="s">
        <v>12633</v>
      </c>
    </row>
    <row r="2659" spans="1:9" x14ac:dyDescent="0.25">
      <c r="A2659" t="s">
        <v>11606</v>
      </c>
      <c r="B2659">
        <v>74755755</v>
      </c>
      <c r="C2659" t="s">
        <v>16</v>
      </c>
      <c r="D2659" t="s">
        <v>16</v>
      </c>
      <c r="E2659" t="s">
        <v>16</v>
      </c>
      <c r="F2659" t="s">
        <v>16</v>
      </c>
      <c r="G2659" t="s">
        <v>4786</v>
      </c>
      <c r="H2659">
        <v>1</v>
      </c>
      <c r="I2659" t="s">
        <v>4922</v>
      </c>
    </row>
    <row r="2660" spans="1:9" x14ac:dyDescent="0.25">
      <c r="A2660" t="s">
        <v>14006</v>
      </c>
      <c r="B2660">
        <v>74755755</v>
      </c>
      <c r="C2660" t="s">
        <v>16</v>
      </c>
      <c r="D2660" t="s">
        <v>16</v>
      </c>
      <c r="E2660" t="s">
        <v>16</v>
      </c>
      <c r="F2660" t="s">
        <v>16</v>
      </c>
      <c r="G2660" t="s">
        <v>4786</v>
      </c>
      <c r="H2660">
        <v>1</v>
      </c>
      <c r="I2660" t="s">
        <v>4922</v>
      </c>
    </row>
    <row r="2661" spans="1:9" x14ac:dyDescent="0.25">
      <c r="A2661" t="s">
        <v>12275</v>
      </c>
      <c r="B2661">
        <v>75577000</v>
      </c>
      <c r="C2661" t="s">
        <v>16</v>
      </c>
      <c r="D2661" t="s">
        <v>16</v>
      </c>
      <c r="E2661" t="s">
        <v>16</v>
      </c>
      <c r="F2661" t="s">
        <v>16</v>
      </c>
      <c r="G2661" t="s">
        <v>3759</v>
      </c>
      <c r="H2661">
        <v>1</v>
      </c>
      <c r="I2661" t="s">
        <v>4898</v>
      </c>
    </row>
    <row r="2662" spans="1:9" x14ac:dyDescent="0.25">
      <c r="A2662" t="s">
        <v>12276</v>
      </c>
      <c r="B2662">
        <v>75577000</v>
      </c>
      <c r="C2662" t="s">
        <v>16</v>
      </c>
      <c r="D2662" t="s">
        <v>16</v>
      </c>
      <c r="E2662" t="s">
        <v>16</v>
      </c>
      <c r="F2662" t="s">
        <v>16</v>
      </c>
      <c r="G2662" t="s">
        <v>3759</v>
      </c>
      <c r="H2662">
        <v>1</v>
      </c>
      <c r="I2662" t="s">
        <v>4898</v>
      </c>
    </row>
    <row r="2663" spans="1:9" x14ac:dyDescent="0.25">
      <c r="A2663" t="s">
        <v>11331</v>
      </c>
      <c r="B2663">
        <v>75577000</v>
      </c>
      <c r="C2663" t="s">
        <v>16</v>
      </c>
      <c r="D2663" t="s">
        <v>16</v>
      </c>
      <c r="E2663" t="s">
        <v>16</v>
      </c>
      <c r="F2663" t="s">
        <v>16</v>
      </c>
      <c r="G2663" t="s">
        <v>3759</v>
      </c>
      <c r="H2663">
        <v>1</v>
      </c>
      <c r="I2663" t="s">
        <v>4898</v>
      </c>
    </row>
    <row r="2664" spans="1:9" x14ac:dyDescent="0.25">
      <c r="A2664" t="s">
        <v>12293</v>
      </c>
      <c r="B2664">
        <v>75577000</v>
      </c>
      <c r="C2664" t="s">
        <v>16</v>
      </c>
      <c r="D2664" t="s">
        <v>16</v>
      </c>
      <c r="E2664" t="s">
        <v>16</v>
      </c>
      <c r="F2664" t="s">
        <v>16</v>
      </c>
      <c r="G2664" t="s">
        <v>3759</v>
      </c>
      <c r="H2664">
        <v>1</v>
      </c>
      <c r="I2664" t="s">
        <v>4898</v>
      </c>
    </row>
    <row r="2665" spans="1:9" x14ac:dyDescent="0.25">
      <c r="A2665" t="s">
        <v>12287</v>
      </c>
      <c r="B2665">
        <v>75577000</v>
      </c>
      <c r="C2665" t="s">
        <v>16</v>
      </c>
      <c r="D2665" t="s">
        <v>16</v>
      </c>
      <c r="E2665" t="s">
        <v>16</v>
      </c>
      <c r="F2665" t="s">
        <v>16</v>
      </c>
      <c r="G2665" t="s">
        <v>3759</v>
      </c>
      <c r="H2665">
        <v>1</v>
      </c>
      <c r="I2665" t="s">
        <v>4898</v>
      </c>
    </row>
    <row r="2666" spans="1:9" x14ac:dyDescent="0.25">
      <c r="A2666" t="s">
        <v>12288</v>
      </c>
      <c r="B2666">
        <v>75577000</v>
      </c>
      <c r="C2666" t="s">
        <v>16</v>
      </c>
      <c r="D2666" t="s">
        <v>16</v>
      </c>
      <c r="E2666" t="s">
        <v>16</v>
      </c>
      <c r="F2666" t="s">
        <v>16</v>
      </c>
      <c r="G2666" t="s">
        <v>3759</v>
      </c>
      <c r="H2666">
        <v>1</v>
      </c>
      <c r="I2666" t="s">
        <v>4898</v>
      </c>
    </row>
    <row r="2667" spans="1:9" x14ac:dyDescent="0.25">
      <c r="A2667" t="s">
        <v>12345</v>
      </c>
      <c r="B2667">
        <v>75577000</v>
      </c>
      <c r="C2667" t="s">
        <v>16</v>
      </c>
      <c r="D2667" t="s">
        <v>16</v>
      </c>
      <c r="E2667" t="s">
        <v>16</v>
      </c>
      <c r="F2667" t="s">
        <v>16</v>
      </c>
      <c r="G2667" t="s">
        <v>3759</v>
      </c>
      <c r="H2667">
        <v>1</v>
      </c>
      <c r="I2667" t="s">
        <v>4898</v>
      </c>
    </row>
    <row r="2668" spans="1:9" x14ac:dyDescent="0.25">
      <c r="A2668" t="s">
        <v>12351</v>
      </c>
      <c r="B2668">
        <v>74755755</v>
      </c>
      <c r="C2668" t="s">
        <v>16</v>
      </c>
      <c r="D2668" t="s">
        <v>16</v>
      </c>
      <c r="E2668" t="s">
        <v>16</v>
      </c>
      <c r="F2668" t="s">
        <v>16</v>
      </c>
      <c r="G2668" t="s">
        <v>4786</v>
      </c>
      <c r="H2668">
        <v>1</v>
      </c>
      <c r="I2668" t="s">
        <v>4922</v>
      </c>
    </row>
    <row r="2669" spans="1:9" x14ac:dyDescent="0.25">
      <c r="A2669" t="s">
        <v>12352</v>
      </c>
      <c r="B2669">
        <v>74755755</v>
      </c>
      <c r="C2669" t="s">
        <v>16</v>
      </c>
      <c r="D2669" t="s">
        <v>16</v>
      </c>
      <c r="E2669" t="s">
        <v>16</v>
      </c>
      <c r="F2669" t="s">
        <v>16</v>
      </c>
      <c r="G2669" t="s">
        <v>4786</v>
      </c>
      <c r="H2669">
        <v>1</v>
      </c>
      <c r="I2669" t="s">
        <v>4922</v>
      </c>
    </row>
    <row r="2670" spans="1:9" x14ac:dyDescent="0.25">
      <c r="A2670" t="s">
        <v>12353</v>
      </c>
      <c r="B2670">
        <v>74755755</v>
      </c>
      <c r="C2670" t="s">
        <v>16</v>
      </c>
      <c r="D2670" t="s">
        <v>16</v>
      </c>
      <c r="E2670" t="s">
        <v>16</v>
      </c>
      <c r="F2670" t="s">
        <v>16</v>
      </c>
      <c r="G2670" t="s">
        <v>4786</v>
      </c>
      <c r="H2670">
        <v>1</v>
      </c>
      <c r="I2670" t="s">
        <v>4922</v>
      </c>
    </row>
    <row r="2671" spans="1:9" x14ac:dyDescent="0.25">
      <c r="A2671" t="s">
        <v>12349</v>
      </c>
      <c r="B2671">
        <v>74755755</v>
      </c>
      <c r="C2671" t="s">
        <v>16</v>
      </c>
      <c r="D2671" t="s">
        <v>16</v>
      </c>
      <c r="E2671" t="s">
        <v>16</v>
      </c>
      <c r="F2671" t="s">
        <v>16</v>
      </c>
      <c r="G2671" t="s">
        <v>4786</v>
      </c>
      <c r="H2671">
        <v>1</v>
      </c>
      <c r="I2671" t="s">
        <v>4922</v>
      </c>
    </row>
    <row r="2672" spans="1:9" x14ac:dyDescent="0.25">
      <c r="A2672" t="s">
        <v>12354</v>
      </c>
      <c r="B2672">
        <v>74755755</v>
      </c>
      <c r="C2672" t="s">
        <v>16</v>
      </c>
      <c r="D2672" t="s">
        <v>16</v>
      </c>
      <c r="E2672" t="s">
        <v>16</v>
      </c>
      <c r="F2672" t="s">
        <v>16</v>
      </c>
      <c r="G2672" t="s">
        <v>4786</v>
      </c>
      <c r="H2672">
        <v>1</v>
      </c>
      <c r="I2672" t="s">
        <v>4922</v>
      </c>
    </row>
    <row r="2673" spans="1:9" x14ac:dyDescent="0.25">
      <c r="A2673" t="s">
        <v>12347</v>
      </c>
      <c r="B2673">
        <v>74755755</v>
      </c>
      <c r="C2673" t="s">
        <v>16</v>
      </c>
      <c r="D2673" t="s">
        <v>16</v>
      </c>
      <c r="E2673" t="s">
        <v>16</v>
      </c>
      <c r="F2673" t="s">
        <v>16</v>
      </c>
      <c r="G2673" t="s">
        <v>4786</v>
      </c>
      <c r="H2673">
        <v>1</v>
      </c>
      <c r="I2673" t="s">
        <v>4922</v>
      </c>
    </row>
    <row r="2674" spans="1:9" x14ac:dyDescent="0.25">
      <c r="A2674" t="s">
        <v>11386</v>
      </c>
      <c r="B2674">
        <v>70108720</v>
      </c>
      <c r="C2674" t="s">
        <v>16</v>
      </c>
      <c r="D2674" t="s">
        <v>16</v>
      </c>
      <c r="E2674" t="s">
        <v>16</v>
      </c>
      <c r="F2674" t="s">
        <v>16</v>
      </c>
      <c r="G2674" t="s">
        <v>8125</v>
      </c>
      <c r="H2674">
        <v>1</v>
      </c>
      <c r="I2674" t="s">
        <v>12575</v>
      </c>
    </row>
    <row r="2675" spans="1:9" x14ac:dyDescent="0.25">
      <c r="A2675" t="s">
        <v>11379</v>
      </c>
      <c r="B2675">
        <v>70108720</v>
      </c>
      <c r="C2675" t="s">
        <v>16</v>
      </c>
      <c r="D2675" t="s">
        <v>16</v>
      </c>
      <c r="E2675" t="s">
        <v>16</v>
      </c>
      <c r="F2675" t="s">
        <v>16</v>
      </c>
      <c r="G2675" t="s">
        <v>8125</v>
      </c>
      <c r="H2675">
        <v>1</v>
      </c>
      <c r="I2675" t="s">
        <v>12575</v>
      </c>
    </row>
    <row r="2676" spans="1:9" x14ac:dyDescent="0.25">
      <c r="A2676" t="s">
        <v>11380</v>
      </c>
      <c r="B2676">
        <v>70108720</v>
      </c>
      <c r="C2676" t="s">
        <v>16</v>
      </c>
      <c r="D2676" t="s">
        <v>16</v>
      </c>
      <c r="E2676" t="s">
        <v>16</v>
      </c>
      <c r="F2676" t="s">
        <v>16</v>
      </c>
      <c r="G2676" t="s">
        <v>8125</v>
      </c>
      <c r="H2676">
        <v>1</v>
      </c>
      <c r="I2676" t="s">
        <v>12575</v>
      </c>
    </row>
    <row r="2677" spans="1:9" x14ac:dyDescent="0.25">
      <c r="A2677" t="s">
        <v>11381</v>
      </c>
      <c r="B2677">
        <v>70108720</v>
      </c>
      <c r="C2677" t="s">
        <v>16</v>
      </c>
      <c r="D2677" t="s">
        <v>16</v>
      </c>
      <c r="E2677" t="s">
        <v>16</v>
      </c>
      <c r="F2677" t="s">
        <v>16</v>
      </c>
      <c r="G2677" t="s">
        <v>8125</v>
      </c>
      <c r="H2677">
        <v>1</v>
      </c>
      <c r="I2677" t="s">
        <v>12575</v>
      </c>
    </row>
    <row r="2678" spans="1:9" x14ac:dyDescent="0.25">
      <c r="A2678" t="s">
        <v>10950</v>
      </c>
      <c r="B2678">
        <v>70108720</v>
      </c>
      <c r="C2678" t="s">
        <v>16</v>
      </c>
      <c r="D2678" t="s">
        <v>16</v>
      </c>
      <c r="E2678" t="s">
        <v>16</v>
      </c>
      <c r="F2678" t="s">
        <v>16</v>
      </c>
      <c r="G2678" t="s">
        <v>8125</v>
      </c>
      <c r="H2678">
        <v>1</v>
      </c>
      <c r="I2678" t="s">
        <v>12575</v>
      </c>
    </row>
    <row r="2679" spans="1:9" x14ac:dyDescent="0.25">
      <c r="A2679" t="s">
        <v>14009</v>
      </c>
      <c r="B2679">
        <v>76333555</v>
      </c>
      <c r="C2679" t="s">
        <v>16</v>
      </c>
      <c r="D2679" t="s">
        <v>16</v>
      </c>
      <c r="E2679" t="s">
        <v>16</v>
      </c>
      <c r="F2679" t="s">
        <v>16</v>
      </c>
      <c r="G2679" t="s">
        <v>14004</v>
      </c>
      <c r="H2679">
        <v>1</v>
      </c>
      <c r="I2679" t="s">
        <v>15600</v>
      </c>
    </row>
    <row r="2680" spans="1:9" x14ac:dyDescent="0.25">
      <c r="A2680" t="s">
        <v>14003</v>
      </c>
      <c r="B2680">
        <v>76333555</v>
      </c>
      <c r="C2680" t="s">
        <v>16</v>
      </c>
      <c r="D2680" t="s">
        <v>16</v>
      </c>
      <c r="E2680" t="s">
        <v>16</v>
      </c>
      <c r="F2680" t="s">
        <v>16</v>
      </c>
      <c r="G2680" t="s">
        <v>14004</v>
      </c>
      <c r="H2680">
        <v>1</v>
      </c>
      <c r="I2680" t="s">
        <v>15600</v>
      </c>
    </row>
    <row r="2681" spans="1:9" x14ac:dyDescent="0.25">
      <c r="A2681" t="s">
        <v>16610</v>
      </c>
      <c r="B2681">
        <v>70230789</v>
      </c>
      <c r="C2681" t="s">
        <v>16</v>
      </c>
      <c r="D2681" t="s">
        <v>16</v>
      </c>
      <c r="E2681" t="s">
        <v>16</v>
      </c>
      <c r="F2681" t="s">
        <v>16</v>
      </c>
      <c r="G2681" t="s">
        <v>8165</v>
      </c>
      <c r="H2681">
        <v>1</v>
      </c>
      <c r="I2681" t="s">
        <v>12635</v>
      </c>
    </row>
    <row r="2682" spans="1:9" x14ac:dyDescent="0.25">
      <c r="A2682" t="s">
        <v>12210</v>
      </c>
      <c r="B2682">
        <v>70890019</v>
      </c>
      <c r="C2682" t="s">
        <v>16</v>
      </c>
      <c r="D2682" t="s">
        <v>16</v>
      </c>
      <c r="E2682" t="s">
        <v>16</v>
      </c>
      <c r="F2682" t="s">
        <v>16</v>
      </c>
      <c r="G2682" t="s">
        <v>5780</v>
      </c>
      <c r="H2682">
        <v>2</v>
      </c>
      <c r="I2682" t="s">
        <v>5798</v>
      </c>
    </row>
    <row r="2683" spans="1:9" x14ac:dyDescent="0.25">
      <c r="A2683" t="s">
        <v>12267</v>
      </c>
      <c r="B2683">
        <v>75577000</v>
      </c>
      <c r="C2683" t="s">
        <v>16</v>
      </c>
      <c r="D2683" t="s">
        <v>16</v>
      </c>
      <c r="E2683" t="s">
        <v>16</v>
      </c>
      <c r="F2683" t="s">
        <v>16</v>
      </c>
      <c r="G2683" t="s">
        <v>3759</v>
      </c>
      <c r="H2683">
        <v>1</v>
      </c>
      <c r="I2683" t="s">
        <v>4898</v>
      </c>
    </row>
    <row r="2684" spans="1:9" x14ac:dyDescent="0.25">
      <c r="A2684" t="s">
        <v>12157</v>
      </c>
      <c r="B2684">
        <v>75577000</v>
      </c>
      <c r="C2684" t="s">
        <v>16</v>
      </c>
      <c r="D2684" t="s">
        <v>16</v>
      </c>
      <c r="E2684" t="s">
        <v>16</v>
      </c>
      <c r="F2684" t="s">
        <v>16</v>
      </c>
      <c r="G2684" t="s">
        <v>3759</v>
      </c>
      <c r="H2684">
        <v>1</v>
      </c>
      <c r="I2684" t="s">
        <v>4898</v>
      </c>
    </row>
    <row r="2685" spans="1:9" x14ac:dyDescent="0.25">
      <c r="A2685" t="s">
        <v>14831</v>
      </c>
      <c r="B2685">
        <v>64415169</v>
      </c>
      <c r="C2685" t="s">
        <v>16</v>
      </c>
      <c r="D2685" t="s">
        <v>16</v>
      </c>
      <c r="E2685" t="s">
        <v>16</v>
      </c>
      <c r="F2685" t="s">
        <v>16</v>
      </c>
      <c r="G2685" t="s">
        <v>14447</v>
      </c>
      <c r="H2685">
        <v>1</v>
      </c>
      <c r="I2685" t="s">
        <v>15594</v>
      </c>
    </row>
    <row r="2686" spans="1:9" x14ac:dyDescent="0.25">
      <c r="A2686" t="s">
        <v>14228</v>
      </c>
      <c r="B2686">
        <v>74755755</v>
      </c>
      <c r="C2686" t="s">
        <v>16</v>
      </c>
      <c r="D2686" t="s">
        <v>16</v>
      </c>
      <c r="E2686" t="s">
        <v>16</v>
      </c>
      <c r="F2686" t="s">
        <v>16</v>
      </c>
      <c r="G2686" t="s">
        <v>4786</v>
      </c>
      <c r="H2686">
        <v>1</v>
      </c>
      <c r="I2686" t="s">
        <v>4922</v>
      </c>
    </row>
    <row r="2687" spans="1:9" x14ac:dyDescent="0.25">
      <c r="A2687" t="s">
        <v>14240</v>
      </c>
      <c r="B2687">
        <v>75577000</v>
      </c>
      <c r="C2687" t="s">
        <v>16</v>
      </c>
      <c r="D2687" t="s">
        <v>16</v>
      </c>
      <c r="E2687" t="s">
        <v>16</v>
      </c>
      <c r="F2687" t="s">
        <v>16</v>
      </c>
      <c r="G2687" t="s">
        <v>3759</v>
      </c>
      <c r="H2687">
        <v>2</v>
      </c>
      <c r="I2687" t="s">
        <v>12644</v>
      </c>
    </row>
    <row r="2688" spans="1:9" x14ac:dyDescent="0.25">
      <c r="A2688" t="s">
        <v>14240</v>
      </c>
      <c r="B2688">
        <v>74755755</v>
      </c>
      <c r="C2688" t="s">
        <v>16</v>
      </c>
      <c r="D2688" t="s">
        <v>16</v>
      </c>
      <c r="E2688" t="s">
        <v>16</v>
      </c>
      <c r="F2688" t="s">
        <v>16</v>
      </c>
      <c r="G2688" t="s">
        <v>4786</v>
      </c>
      <c r="H2688">
        <v>1</v>
      </c>
      <c r="I2688" t="s">
        <v>4922</v>
      </c>
    </row>
    <row r="2689" spans="1:9" x14ac:dyDescent="0.25">
      <c r="A2689" t="s">
        <v>14241</v>
      </c>
      <c r="B2689">
        <v>75577000</v>
      </c>
      <c r="C2689" t="s">
        <v>16</v>
      </c>
      <c r="D2689" t="s">
        <v>16</v>
      </c>
      <c r="E2689" t="s">
        <v>16</v>
      </c>
      <c r="F2689" t="s">
        <v>16</v>
      </c>
      <c r="G2689" t="s">
        <v>3759</v>
      </c>
      <c r="H2689">
        <v>2</v>
      </c>
      <c r="I2689" t="s">
        <v>12644</v>
      </c>
    </row>
    <row r="2690" spans="1:9" x14ac:dyDescent="0.25">
      <c r="A2690" t="s">
        <v>14241</v>
      </c>
      <c r="B2690">
        <v>74755755</v>
      </c>
      <c r="C2690" t="s">
        <v>16</v>
      </c>
      <c r="D2690" t="s">
        <v>16</v>
      </c>
      <c r="E2690" t="s">
        <v>16</v>
      </c>
      <c r="F2690" t="s">
        <v>16</v>
      </c>
      <c r="G2690" t="s">
        <v>4786</v>
      </c>
      <c r="H2690">
        <v>1</v>
      </c>
      <c r="I2690" t="s">
        <v>4922</v>
      </c>
    </row>
    <row r="2691" spans="1:9" x14ac:dyDescent="0.25">
      <c r="A2691" t="s">
        <v>14276</v>
      </c>
      <c r="B2691">
        <v>75577000</v>
      </c>
      <c r="C2691" t="s">
        <v>16</v>
      </c>
      <c r="D2691" t="s">
        <v>16</v>
      </c>
      <c r="E2691" t="s">
        <v>16</v>
      </c>
      <c r="F2691" t="s">
        <v>16</v>
      </c>
      <c r="G2691" t="s">
        <v>3759</v>
      </c>
      <c r="H2691">
        <v>1</v>
      </c>
      <c r="I2691" t="s">
        <v>4898</v>
      </c>
    </row>
    <row r="2692" spans="1:9" x14ac:dyDescent="0.25">
      <c r="A2692" t="s">
        <v>14277</v>
      </c>
      <c r="B2692">
        <v>75577000</v>
      </c>
      <c r="C2692" t="s">
        <v>16</v>
      </c>
      <c r="D2692" t="s">
        <v>16</v>
      </c>
      <c r="E2692" t="s">
        <v>16</v>
      </c>
      <c r="F2692" t="s">
        <v>16</v>
      </c>
      <c r="G2692" t="s">
        <v>3759</v>
      </c>
      <c r="H2692">
        <v>1</v>
      </c>
      <c r="I2692" t="s">
        <v>4898</v>
      </c>
    </row>
    <row r="2693" spans="1:9" x14ac:dyDescent="0.25">
      <c r="A2693" t="s">
        <v>14880</v>
      </c>
      <c r="B2693">
        <v>75577000</v>
      </c>
      <c r="C2693" t="s">
        <v>16</v>
      </c>
      <c r="D2693" t="s">
        <v>16</v>
      </c>
      <c r="E2693" t="s">
        <v>16</v>
      </c>
      <c r="F2693" t="s">
        <v>16</v>
      </c>
      <c r="G2693" t="s">
        <v>3759</v>
      </c>
      <c r="H2693">
        <v>1</v>
      </c>
      <c r="I2693" t="s">
        <v>4898</v>
      </c>
    </row>
    <row r="2694" spans="1:9" x14ac:dyDescent="0.25">
      <c r="A2694" t="s">
        <v>14883</v>
      </c>
      <c r="B2694">
        <v>75577000</v>
      </c>
      <c r="C2694" t="s">
        <v>16</v>
      </c>
      <c r="D2694" t="s">
        <v>16</v>
      </c>
      <c r="E2694" t="s">
        <v>16</v>
      </c>
      <c r="F2694" t="s">
        <v>16</v>
      </c>
      <c r="G2694" t="s">
        <v>3759</v>
      </c>
      <c r="H2694">
        <v>1</v>
      </c>
      <c r="I2694" t="s">
        <v>4898</v>
      </c>
    </row>
    <row r="2695" spans="1:9" x14ac:dyDescent="0.25">
      <c r="A2695" t="s">
        <v>41335</v>
      </c>
      <c r="B2695">
        <v>75624950</v>
      </c>
      <c r="C2695" t="s">
        <v>16</v>
      </c>
      <c r="D2695" t="s">
        <v>16</v>
      </c>
      <c r="E2695" t="s">
        <v>16</v>
      </c>
      <c r="F2695" t="s">
        <v>16</v>
      </c>
      <c r="G2695" t="s">
        <v>13948</v>
      </c>
      <c r="H2695">
        <v>1</v>
      </c>
      <c r="I2695" t="s">
        <v>15585</v>
      </c>
    </row>
    <row r="2696" spans="1:9" x14ac:dyDescent="0.25">
      <c r="A2696" t="s">
        <v>41336</v>
      </c>
      <c r="B2696">
        <v>75624950</v>
      </c>
      <c r="C2696" t="s">
        <v>16</v>
      </c>
      <c r="D2696" t="s">
        <v>16</v>
      </c>
      <c r="E2696" t="s">
        <v>16</v>
      </c>
      <c r="F2696" t="s">
        <v>16</v>
      </c>
      <c r="G2696" t="s">
        <v>13948</v>
      </c>
      <c r="H2696">
        <v>1</v>
      </c>
      <c r="I2696" t="s">
        <v>15585</v>
      </c>
    </row>
    <row r="2697" spans="1:9" x14ac:dyDescent="0.25">
      <c r="A2697" t="s">
        <v>41337</v>
      </c>
      <c r="B2697">
        <v>75624950</v>
      </c>
      <c r="C2697" t="s">
        <v>16</v>
      </c>
      <c r="D2697" t="s">
        <v>16</v>
      </c>
      <c r="E2697" t="s">
        <v>16</v>
      </c>
      <c r="F2697" t="s">
        <v>16</v>
      </c>
      <c r="G2697" t="s">
        <v>13948</v>
      </c>
      <c r="H2697">
        <v>1</v>
      </c>
      <c r="I2697" t="s">
        <v>15585</v>
      </c>
    </row>
    <row r="2698" spans="1:9" x14ac:dyDescent="0.25">
      <c r="A2698" t="s">
        <v>41338</v>
      </c>
      <c r="B2698">
        <v>75624950</v>
      </c>
      <c r="C2698" t="s">
        <v>16</v>
      </c>
      <c r="D2698" t="s">
        <v>16</v>
      </c>
      <c r="E2698" t="s">
        <v>16</v>
      </c>
      <c r="F2698" t="s">
        <v>16</v>
      </c>
      <c r="G2698" t="s">
        <v>13948</v>
      </c>
      <c r="H2698">
        <v>1</v>
      </c>
      <c r="I2698" t="s">
        <v>15585</v>
      </c>
    </row>
    <row r="2699" spans="1:9" x14ac:dyDescent="0.25">
      <c r="A2699" t="s">
        <v>41339</v>
      </c>
      <c r="B2699">
        <v>75624950</v>
      </c>
      <c r="C2699" t="s">
        <v>16</v>
      </c>
      <c r="D2699" t="s">
        <v>16</v>
      </c>
      <c r="E2699" t="s">
        <v>16</v>
      </c>
      <c r="F2699" t="s">
        <v>16</v>
      </c>
      <c r="G2699" t="s">
        <v>13948</v>
      </c>
      <c r="H2699">
        <v>1</v>
      </c>
      <c r="I2699" t="s">
        <v>15585</v>
      </c>
    </row>
    <row r="2700" spans="1:9" x14ac:dyDescent="0.25">
      <c r="A2700" t="s">
        <v>41340</v>
      </c>
      <c r="B2700">
        <v>75624950</v>
      </c>
      <c r="C2700" t="s">
        <v>16</v>
      </c>
      <c r="D2700" t="s">
        <v>16</v>
      </c>
      <c r="E2700" t="s">
        <v>16</v>
      </c>
      <c r="F2700" t="s">
        <v>16</v>
      </c>
      <c r="G2700" t="s">
        <v>13948</v>
      </c>
      <c r="H2700">
        <v>1</v>
      </c>
      <c r="I2700" t="s">
        <v>15585</v>
      </c>
    </row>
    <row r="2701" spans="1:9" x14ac:dyDescent="0.25">
      <c r="A2701" t="s">
        <v>41308</v>
      </c>
      <c r="B2701">
        <v>70108720</v>
      </c>
      <c r="C2701" t="s">
        <v>16</v>
      </c>
      <c r="D2701" t="s">
        <v>16</v>
      </c>
      <c r="E2701" t="s">
        <v>16</v>
      </c>
      <c r="F2701" t="s">
        <v>16</v>
      </c>
      <c r="G2701" t="s">
        <v>8125</v>
      </c>
      <c r="H2701">
        <v>1</v>
      </c>
      <c r="I2701" t="s">
        <v>12575</v>
      </c>
    </row>
    <row r="2702" spans="1:9" x14ac:dyDescent="0.25">
      <c r="A2702" t="s">
        <v>41307</v>
      </c>
      <c r="B2702">
        <v>70108720</v>
      </c>
      <c r="C2702" t="s">
        <v>16</v>
      </c>
      <c r="D2702" t="s">
        <v>16</v>
      </c>
      <c r="E2702" t="s">
        <v>16</v>
      </c>
      <c r="F2702" t="s">
        <v>16</v>
      </c>
      <c r="G2702" t="s">
        <v>8125</v>
      </c>
      <c r="H2702">
        <v>1</v>
      </c>
      <c r="I2702" t="s">
        <v>12575</v>
      </c>
    </row>
    <row r="2703" spans="1:9" x14ac:dyDescent="0.25">
      <c r="A2703" t="s">
        <v>41309</v>
      </c>
      <c r="B2703">
        <v>70108720</v>
      </c>
      <c r="C2703" t="s">
        <v>16</v>
      </c>
      <c r="D2703" t="s">
        <v>16</v>
      </c>
      <c r="E2703" t="s">
        <v>16</v>
      </c>
      <c r="F2703" t="s">
        <v>16</v>
      </c>
      <c r="G2703" t="s">
        <v>8125</v>
      </c>
      <c r="H2703">
        <v>1</v>
      </c>
      <c r="I2703" t="s">
        <v>12575</v>
      </c>
    </row>
    <row r="2704" spans="1:9" x14ac:dyDescent="0.25">
      <c r="A2704" t="s">
        <v>41310</v>
      </c>
      <c r="B2704">
        <v>70108720</v>
      </c>
      <c r="C2704" t="s">
        <v>16</v>
      </c>
      <c r="D2704" t="s">
        <v>16</v>
      </c>
      <c r="E2704" t="s">
        <v>16</v>
      </c>
      <c r="F2704" t="s">
        <v>16</v>
      </c>
      <c r="G2704" t="s">
        <v>8125</v>
      </c>
      <c r="H2704">
        <v>1</v>
      </c>
      <c r="I2704" t="s">
        <v>12575</v>
      </c>
    </row>
    <row r="2705" spans="1:9" x14ac:dyDescent="0.25">
      <c r="A2705" t="s">
        <v>41409</v>
      </c>
      <c r="B2705">
        <v>39893495</v>
      </c>
      <c r="C2705" t="s">
        <v>16</v>
      </c>
      <c r="D2705" t="s">
        <v>16</v>
      </c>
      <c r="E2705" t="s">
        <v>16</v>
      </c>
      <c r="F2705" t="s">
        <v>16</v>
      </c>
      <c r="G2705" t="s">
        <v>10418</v>
      </c>
      <c r="H2705">
        <v>1</v>
      </c>
      <c r="I2705" t="s">
        <v>12581</v>
      </c>
    </row>
    <row r="2706" spans="1:9" x14ac:dyDescent="0.25">
      <c r="A2706" t="s">
        <v>40983</v>
      </c>
      <c r="B2706">
        <v>75577000</v>
      </c>
      <c r="C2706" t="s">
        <v>16</v>
      </c>
      <c r="D2706" t="s">
        <v>16</v>
      </c>
      <c r="E2706" t="s">
        <v>16</v>
      </c>
      <c r="F2706" t="s">
        <v>16</v>
      </c>
      <c r="G2706" t="s">
        <v>3759</v>
      </c>
      <c r="H2706">
        <v>1</v>
      </c>
      <c r="I2706" t="s">
        <v>4898</v>
      </c>
    </row>
    <row r="2707" spans="1:9" x14ac:dyDescent="0.25">
      <c r="A2707" t="s">
        <v>41723</v>
      </c>
      <c r="B2707">
        <v>70108720</v>
      </c>
      <c r="C2707" t="s">
        <v>16</v>
      </c>
      <c r="D2707" t="s">
        <v>16</v>
      </c>
      <c r="E2707" t="s">
        <v>16</v>
      </c>
      <c r="F2707" t="s">
        <v>16</v>
      </c>
      <c r="G2707" t="s">
        <v>8125</v>
      </c>
      <c r="H2707">
        <v>1</v>
      </c>
      <c r="I2707" t="s">
        <v>12575</v>
      </c>
    </row>
    <row r="2708" spans="1:9" x14ac:dyDescent="0.25">
      <c r="A2708" t="s">
        <v>16661</v>
      </c>
      <c r="B2708">
        <v>75577000</v>
      </c>
      <c r="C2708" t="s">
        <v>16</v>
      </c>
      <c r="D2708" t="s">
        <v>16</v>
      </c>
      <c r="E2708" t="s">
        <v>16</v>
      </c>
      <c r="F2708" t="s">
        <v>16</v>
      </c>
      <c r="G2708" t="s">
        <v>3759</v>
      </c>
      <c r="H2708">
        <v>1</v>
      </c>
      <c r="I2708" t="s">
        <v>4898</v>
      </c>
    </row>
    <row r="2709" spans="1:9" x14ac:dyDescent="0.25">
      <c r="A2709" t="s">
        <v>14430</v>
      </c>
      <c r="B2709">
        <v>74762273</v>
      </c>
      <c r="C2709" t="s">
        <v>16</v>
      </c>
      <c r="D2709" t="s">
        <v>16</v>
      </c>
      <c r="E2709" t="s">
        <v>16</v>
      </c>
      <c r="F2709" t="s">
        <v>16</v>
      </c>
      <c r="G2709" t="s">
        <v>154</v>
      </c>
      <c r="H2709">
        <v>1</v>
      </c>
      <c r="I2709" t="s">
        <v>4887</v>
      </c>
    </row>
    <row r="2710" spans="1:9" x14ac:dyDescent="0.25">
      <c r="A2710" t="s">
        <v>14066</v>
      </c>
      <c r="B2710">
        <v>86720099</v>
      </c>
      <c r="C2710" t="s">
        <v>14067</v>
      </c>
      <c r="D2710" t="s">
        <v>15601</v>
      </c>
      <c r="E2710" t="s">
        <v>14068</v>
      </c>
      <c r="F2710" t="s">
        <v>15602</v>
      </c>
      <c r="G2710" t="s">
        <v>11598</v>
      </c>
      <c r="H2710">
        <v>1</v>
      </c>
      <c r="I2710" t="s">
        <v>15603</v>
      </c>
    </row>
    <row r="2711" spans="1:9" x14ac:dyDescent="0.25">
      <c r="A2711" t="s">
        <v>14780</v>
      </c>
      <c r="B2711">
        <v>97133211</v>
      </c>
      <c r="C2711" t="s">
        <v>16</v>
      </c>
      <c r="D2711" t="s">
        <v>16</v>
      </c>
      <c r="E2711" t="s">
        <v>16</v>
      </c>
      <c r="F2711" t="s">
        <v>16</v>
      </c>
      <c r="G2711" t="s">
        <v>14781</v>
      </c>
      <c r="H2711">
        <v>1</v>
      </c>
      <c r="I2711" t="s">
        <v>15604</v>
      </c>
    </row>
    <row r="2712" spans="1:9" x14ac:dyDescent="0.25">
      <c r="A2712" t="s">
        <v>14833</v>
      </c>
      <c r="B2712">
        <v>97133211</v>
      </c>
      <c r="C2712" t="s">
        <v>16</v>
      </c>
      <c r="D2712" t="s">
        <v>16</v>
      </c>
      <c r="E2712" t="s">
        <v>16</v>
      </c>
      <c r="F2712" t="s">
        <v>16</v>
      </c>
      <c r="G2712" t="s">
        <v>14781</v>
      </c>
      <c r="H2712">
        <v>1</v>
      </c>
      <c r="I2712" t="s">
        <v>15604</v>
      </c>
    </row>
    <row r="2713" spans="1:9" x14ac:dyDescent="0.25">
      <c r="A2713" t="s">
        <v>14834</v>
      </c>
      <c r="B2713">
        <v>97133211</v>
      </c>
      <c r="C2713" t="s">
        <v>16</v>
      </c>
      <c r="D2713" t="s">
        <v>16</v>
      </c>
      <c r="E2713" t="s">
        <v>16</v>
      </c>
      <c r="F2713" t="s">
        <v>16</v>
      </c>
      <c r="G2713" t="s">
        <v>14781</v>
      </c>
      <c r="H2713">
        <v>1</v>
      </c>
      <c r="I2713" t="s">
        <v>15604</v>
      </c>
    </row>
    <row r="2714" spans="1:9" x14ac:dyDescent="0.25">
      <c r="A2714" t="s">
        <v>14835</v>
      </c>
      <c r="B2714">
        <v>97133211</v>
      </c>
      <c r="C2714" t="s">
        <v>16</v>
      </c>
      <c r="D2714" t="s">
        <v>16</v>
      </c>
      <c r="E2714" t="s">
        <v>16</v>
      </c>
      <c r="F2714" t="s">
        <v>16</v>
      </c>
      <c r="G2714" t="s">
        <v>14781</v>
      </c>
      <c r="H2714">
        <v>1</v>
      </c>
      <c r="I2714" t="s">
        <v>15604</v>
      </c>
    </row>
    <row r="2715" spans="1:9" x14ac:dyDescent="0.25">
      <c r="A2715" t="s">
        <v>14747</v>
      </c>
      <c r="B2715">
        <v>43868333</v>
      </c>
      <c r="C2715" t="s">
        <v>14748</v>
      </c>
      <c r="D2715" t="s">
        <v>15605</v>
      </c>
      <c r="E2715" t="s">
        <v>16</v>
      </c>
      <c r="F2715" t="s">
        <v>16</v>
      </c>
      <c r="G2715" t="s">
        <v>8629</v>
      </c>
      <c r="H2715">
        <v>1</v>
      </c>
      <c r="I2715" t="s">
        <v>15606</v>
      </c>
    </row>
    <row r="2716" spans="1:9" x14ac:dyDescent="0.25">
      <c r="A2716" t="s">
        <v>14749</v>
      </c>
      <c r="B2716">
        <v>43868333</v>
      </c>
      <c r="C2716" t="s">
        <v>14750</v>
      </c>
      <c r="D2716" t="s">
        <v>15607</v>
      </c>
      <c r="E2716" t="s">
        <v>16</v>
      </c>
      <c r="F2716" t="s">
        <v>16</v>
      </c>
      <c r="G2716" t="s">
        <v>8629</v>
      </c>
      <c r="H2716">
        <v>1</v>
      </c>
      <c r="I2716" t="s">
        <v>15608</v>
      </c>
    </row>
    <row r="2717" spans="1:9" x14ac:dyDescent="0.25">
      <c r="A2717" t="s">
        <v>14420</v>
      </c>
      <c r="B2717">
        <v>74762273</v>
      </c>
      <c r="C2717" t="s">
        <v>16</v>
      </c>
      <c r="D2717" t="s">
        <v>16</v>
      </c>
      <c r="E2717" t="s">
        <v>16</v>
      </c>
      <c r="F2717" t="s">
        <v>16</v>
      </c>
      <c r="G2717" t="s">
        <v>154</v>
      </c>
      <c r="H2717">
        <v>1</v>
      </c>
      <c r="I2717" t="s">
        <v>4887</v>
      </c>
    </row>
    <row r="2718" spans="1:9" x14ac:dyDescent="0.25">
      <c r="A2718" t="s">
        <v>14421</v>
      </c>
      <c r="B2718">
        <v>74762273</v>
      </c>
      <c r="C2718" t="s">
        <v>16</v>
      </c>
      <c r="D2718" t="s">
        <v>16</v>
      </c>
      <c r="E2718" t="s">
        <v>16</v>
      </c>
      <c r="F2718" t="s">
        <v>16</v>
      </c>
      <c r="G2718" t="s">
        <v>154</v>
      </c>
      <c r="H2718">
        <v>1</v>
      </c>
      <c r="I2718" t="s">
        <v>4887</v>
      </c>
    </row>
    <row r="2719" spans="1:9" x14ac:dyDescent="0.25">
      <c r="A2719" t="s">
        <v>41992</v>
      </c>
      <c r="B2719">
        <v>97131200</v>
      </c>
      <c r="C2719" t="s">
        <v>16</v>
      </c>
      <c r="D2719" t="s">
        <v>16</v>
      </c>
      <c r="E2719" t="s">
        <v>16</v>
      </c>
      <c r="F2719" t="s">
        <v>16</v>
      </c>
      <c r="G2719" t="s">
        <v>4000</v>
      </c>
      <c r="H2719">
        <v>1</v>
      </c>
      <c r="I2719" t="s">
        <v>7761</v>
      </c>
    </row>
    <row r="2720" spans="1:9" x14ac:dyDescent="0.25">
      <c r="A2720" t="s">
        <v>14175</v>
      </c>
      <c r="B2720">
        <v>86439632</v>
      </c>
      <c r="C2720" t="s">
        <v>16</v>
      </c>
      <c r="D2720" t="s">
        <v>16</v>
      </c>
      <c r="E2720" t="s">
        <v>16</v>
      </c>
      <c r="F2720" t="s">
        <v>16</v>
      </c>
      <c r="G2720" t="s">
        <v>3929</v>
      </c>
      <c r="H2720">
        <v>1</v>
      </c>
      <c r="I2720" t="s">
        <v>4893</v>
      </c>
    </row>
    <row r="2721" spans="1:9" x14ac:dyDescent="0.25">
      <c r="A2721" t="s">
        <v>41089</v>
      </c>
      <c r="B2721">
        <v>30940084</v>
      </c>
      <c r="C2721" t="s">
        <v>16</v>
      </c>
      <c r="D2721" t="s">
        <v>16</v>
      </c>
      <c r="E2721" t="s">
        <v>16</v>
      </c>
      <c r="F2721" t="s">
        <v>16</v>
      </c>
      <c r="G2721" t="s">
        <v>3981</v>
      </c>
      <c r="H2721">
        <v>2</v>
      </c>
      <c r="I2721" t="s">
        <v>42268</v>
      </c>
    </row>
    <row r="2722" spans="1:9" x14ac:dyDescent="0.25">
      <c r="A2722" t="s">
        <v>41089</v>
      </c>
      <c r="B2722">
        <v>86439632</v>
      </c>
      <c r="C2722" t="s">
        <v>16</v>
      </c>
      <c r="D2722" t="s">
        <v>16</v>
      </c>
      <c r="E2722" t="s">
        <v>16</v>
      </c>
      <c r="F2722" t="s">
        <v>16</v>
      </c>
      <c r="G2722" t="s">
        <v>3929</v>
      </c>
      <c r="H2722">
        <v>1</v>
      </c>
      <c r="I2722" t="s">
        <v>4893</v>
      </c>
    </row>
    <row r="2723" spans="1:9" x14ac:dyDescent="0.25">
      <c r="A2723" t="s">
        <v>41088</v>
      </c>
      <c r="B2723">
        <v>30940084</v>
      </c>
      <c r="C2723" t="s">
        <v>16</v>
      </c>
      <c r="D2723" t="s">
        <v>16</v>
      </c>
      <c r="E2723" t="s">
        <v>16</v>
      </c>
      <c r="F2723" t="s">
        <v>16</v>
      </c>
      <c r="G2723" t="s">
        <v>3981</v>
      </c>
      <c r="H2723">
        <v>2</v>
      </c>
      <c r="I2723" t="s">
        <v>42268</v>
      </c>
    </row>
    <row r="2724" spans="1:9" x14ac:dyDescent="0.25">
      <c r="A2724" t="s">
        <v>41088</v>
      </c>
      <c r="B2724">
        <v>86439632</v>
      </c>
      <c r="C2724" t="s">
        <v>16</v>
      </c>
      <c r="D2724" t="s">
        <v>16</v>
      </c>
      <c r="E2724" t="s">
        <v>16</v>
      </c>
      <c r="F2724" t="s">
        <v>16</v>
      </c>
      <c r="G2724" t="s">
        <v>3929</v>
      </c>
      <c r="H2724">
        <v>1</v>
      </c>
      <c r="I2724" t="s">
        <v>4893</v>
      </c>
    </row>
    <row r="2725" spans="1:9" x14ac:dyDescent="0.25">
      <c r="A2725" t="s">
        <v>16648</v>
      </c>
      <c r="B2725">
        <v>75348466</v>
      </c>
      <c r="C2725" t="s">
        <v>16</v>
      </c>
      <c r="D2725" t="s">
        <v>16</v>
      </c>
      <c r="E2725" t="s">
        <v>16</v>
      </c>
      <c r="F2725" t="s">
        <v>16</v>
      </c>
      <c r="G2725" t="s">
        <v>4125</v>
      </c>
      <c r="H2725">
        <v>1</v>
      </c>
      <c r="I2725" t="s">
        <v>4918</v>
      </c>
    </row>
    <row r="2726" spans="1:9" x14ac:dyDescent="0.25">
      <c r="A2726" t="s">
        <v>16637</v>
      </c>
      <c r="B2726">
        <v>72278790</v>
      </c>
      <c r="C2726" t="s">
        <v>16</v>
      </c>
      <c r="D2726" t="s">
        <v>16</v>
      </c>
      <c r="E2726" t="s">
        <v>16</v>
      </c>
      <c r="F2726" t="s">
        <v>16</v>
      </c>
      <c r="G2726" t="s">
        <v>13917</v>
      </c>
      <c r="H2726">
        <v>1</v>
      </c>
      <c r="I2726" t="s">
        <v>40780</v>
      </c>
    </row>
    <row r="2727" spans="1:9" x14ac:dyDescent="0.25">
      <c r="A2727" t="s">
        <v>16613</v>
      </c>
      <c r="B2727">
        <v>75624950</v>
      </c>
      <c r="C2727" t="s">
        <v>16</v>
      </c>
      <c r="D2727" t="s">
        <v>16</v>
      </c>
      <c r="E2727" t="s">
        <v>16</v>
      </c>
      <c r="F2727" t="s">
        <v>16</v>
      </c>
      <c r="G2727" t="s">
        <v>13948</v>
      </c>
      <c r="H2727">
        <v>2</v>
      </c>
      <c r="I2727" t="s">
        <v>40781</v>
      </c>
    </row>
    <row r="2728" spans="1:9" x14ac:dyDescent="0.25">
      <c r="A2728" t="s">
        <v>16613</v>
      </c>
      <c r="B2728">
        <v>74762273</v>
      </c>
      <c r="C2728" t="s">
        <v>16</v>
      </c>
      <c r="D2728" t="s">
        <v>16</v>
      </c>
      <c r="E2728" t="s">
        <v>16</v>
      </c>
      <c r="F2728" t="s">
        <v>16</v>
      </c>
      <c r="G2728" t="s">
        <v>154</v>
      </c>
      <c r="H2728">
        <v>1</v>
      </c>
      <c r="I2728" t="s">
        <v>4887</v>
      </c>
    </row>
    <row r="2729" spans="1:9" x14ac:dyDescent="0.25">
      <c r="A2729" t="s">
        <v>16633</v>
      </c>
      <c r="B2729">
        <v>72278790</v>
      </c>
      <c r="C2729" t="s">
        <v>16</v>
      </c>
      <c r="D2729" t="s">
        <v>16</v>
      </c>
      <c r="E2729" t="s">
        <v>16</v>
      </c>
      <c r="F2729" t="s">
        <v>16</v>
      </c>
      <c r="G2729" t="s">
        <v>13917</v>
      </c>
      <c r="H2729">
        <v>1</v>
      </c>
      <c r="I2729" t="s">
        <v>40780</v>
      </c>
    </row>
    <row r="2730" spans="1:9" x14ac:dyDescent="0.25">
      <c r="A2730" t="s">
        <v>16645</v>
      </c>
      <c r="B2730">
        <v>75624950</v>
      </c>
      <c r="C2730" t="s">
        <v>16</v>
      </c>
      <c r="D2730" t="s">
        <v>16</v>
      </c>
      <c r="E2730" t="s">
        <v>16</v>
      </c>
      <c r="F2730" t="s">
        <v>16</v>
      </c>
      <c r="G2730" t="s">
        <v>13948</v>
      </c>
      <c r="H2730">
        <v>1</v>
      </c>
      <c r="I2730" t="s">
        <v>15585</v>
      </c>
    </row>
    <row r="2731" spans="1:9" x14ac:dyDescent="0.25">
      <c r="A2731" t="s">
        <v>41703</v>
      </c>
      <c r="B2731">
        <v>74642514</v>
      </c>
      <c r="C2731" t="s">
        <v>16</v>
      </c>
      <c r="D2731" t="s">
        <v>16</v>
      </c>
      <c r="E2731" t="s">
        <v>16</v>
      </c>
      <c r="F2731" t="s">
        <v>16</v>
      </c>
      <c r="G2731" t="s">
        <v>14063</v>
      </c>
      <c r="H2731">
        <v>1</v>
      </c>
      <c r="I2731" t="s">
        <v>15596</v>
      </c>
    </row>
    <row r="2732" spans="1:9" x14ac:dyDescent="0.25">
      <c r="A2732" t="s">
        <v>41704</v>
      </c>
      <c r="B2732">
        <v>74642514</v>
      </c>
      <c r="C2732" t="s">
        <v>16</v>
      </c>
      <c r="D2732" t="s">
        <v>16</v>
      </c>
      <c r="E2732" t="s">
        <v>16</v>
      </c>
      <c r="F2732" t="s">
        <v>16</v>
      </c>
      <c r="G2732" t="s">
        <v>14063</v>
      </c>
      <c r="H2732">
        <v>1</v>
      </c>
      <c r="I2732" t="s">
        <v>15596</v>
      </c>
    </row>
    <row r="2733" spans="1:9" x14ac:dyDescent="0.25">
      <c r="A2733" t="s">
        <v>41829</v>
      </c>
      <c r="B2733">
        <v>96306000</v>
      </c>
      <c r="C2733" t="s">
        <v>16</v>
      </c>
      <c r="D2733" t="s">
        <v>16</v>
      </c>
      <c r="E2733" t="s">
        <v>16</v>
      </c>
      <c r="F2733" t="s">
        <v>16</v>
      </c>
      <c r="G2733" t="s">
        <v>8068</v>
      </c>
      <c r="H2733">
        <v>1</v>
      </c>
      <c r="I2733" t="s">
        <v>12613</v>
      </c>
    </row>
    <row r="2734" spans="1:9" x14ac:dyDescent="0.25">
      <c r="A2734" t="s">
        <v>41610</v>
      </c>
      <c r="B2734">
        <v>75624950</v>
      </c>
      <c r="C2734" t="s">
        <v>16</v>
      </c>
      <c r="D2734" t="s">
        <v>16</v>
      </c>
      <c r="E2734" t="s">
        <v>16</v>
      </c>
      <c r="F2734" t="s">
        <v>16</v>
      </c>
      <c r="G2734" t="s">
        <v>13948</v>
      </c>
      <c r="H2734">
        <v>1</v>
      </c>
      <c r="I2734" t="s">
        <v>15585</v>
      </c>
    </row>
    <row r="2735" spans="1:9" x14ac:dyDescent="0.25">
      <c r="A2735" t="s">
        <v>41611</v>
      </c>
      <c r="B2735">
        <v>75624950</v>
      </c>
      <c r="C2735" t="s">
        <v>16</v>
      </c>
      <c r="D2735" t="s">
        <v>16</v>
      </c>
      <c r="E2735" t="s">
        <v>16</v>
      </c>
      <c r="F2735" t="s">
        <v>16</v>
      </c>
      <c r="G2735" t="s">
        <v>13948</v>
      </c>
      <c r="H2735">
        <v>1</v>
      </c>
      <c r="I2735" t="s">
        <v>15585</v>
      </c>
    </row>
    <row r="2736" spans="1:9" x14ac:dyDescent="0.25">
      <c r="A2736" t="s">
        <v>41612</v>
      </c>
      <c r="B2736">
        <v>75624950</v>
      </c>
      <c r="C2736" t="s">
        <v>16</v>
      </c>
      <c r="D2736" t="s">
        <v>16</v>
      </c>
      <c r="E2736" t="s">
        <v>16</v>
      </c>
      <c r="F2736" t="s">
        <v>16</v>
      </c>
      <c r="G2736" t="s">
        <v>13948</v>
      </c>
      <c r="H2736">
        <v>1</v>
      </c>
      <c r="I2736" t="s">
        <v>15585</v>
      </c>
    </row>
    <row r="2737" spans="1:9" x14ac:dyDescent="0.25">
      <c r="A2737" t="s">
        <v>41531</v>
      </c>
      <c r="B2737">
        <v>75624950</v>
      </c>
      <c r="C2737" t="s">
        <v>16</v>
      </c>
      <c r="D2737" t="s">
        <v>16</v>
      </c>
      <c r="E2737" t="s">
        <v>16</v>
      </c>
      <c r="F2737" t="s">
        <v>16</v>
      </c>
      <c r="G2737" t="s">
        <v>13948</v>
      </c>
      <c r="H2737">
        <v>1</v>
      </c>
      <c r="I2737" t="s">
        <v>15585</v>
      </c>
    </row>
    <row r="2738" spans="1:9" x14ac:dyDescent="0.25">
      <c r="A2738" t="s">
        <v>41532</v>
      </c>
      <c r="B2738">
        <v>75624950</v>
      </c>
      <c r="C2738" t="s">
        <v>16</v>
      </c>
      <c r="D2738" t="s">
        <v>16</v>
      </c>
      <c r="E2738" t="s">
        <v>16</v>
      </c>
      <c r="F2738" t="s">
        <v>16</v>
      </c>
      <c r="G2738" t="s">
        <v>13948</v>
      </c>
      <c r="H2738">
        <v>1</v>
      </c>
      <c r="I2738" t="s">
        <v>15585</v>
      </c>
    </row>
    <row r="2739" spans="1:9" x14ac:dyDescent="0.25">
      <c r="A2739" t="s">
        <v>41536</v>
      </c>
      <c r="B2739">
        <v>75624950</v>
      </c>
      <c r="C2739" t="s">
        <v>16</v>
      </c>
      <c r="D2739" t="s">
        <v>16</v>
      </c>
      <c r="E2739" t="s">
        <v>16</v>
      </c>
      <c r="F2739" t="s">
        <v>16</v>
      </c>
      <c r="G2739" t="s">
        <v>13948</v>
      </c>
      <c r="H2739">
        <v>1</v>
      </c>
      <c r="I2739" t="s">
        <v>15585</v>
      </c>
    </row>
    <row r="2740" spans="1:9" x14ac:dyDescent="0.25">
      <c r="A2740" t="s">
        <v>41537</v>
      </c>
      <c r="B2740">
        <v>75624950</v>
      </c>
      <c r="C2740" t="s">
        <v>16</v>
      </c>
      <c r="D2740" t="s">
        <v>16</v>
      </c>
      <c r="E2740" t="s">
        <v>16</v>
      </c>
      <c r="F2740" t="s">
        <v>16</v>
      </c>
      <c r="G2740" t="s">
        <v>13948</v>
      </c>
      <c r="H2740">
        <v>1</v>
      </c>
      <c r="I2740" t="s">
        <v>15585</v>
      </c>
    </row>
    <row r="2741" spans="1:9" x14ac:dyDescent="0.25">
      <c r="A2741" t="s">
        <v>41284</v>
      </c>
      <c r="B2741">
        <v>75624950</v>
      </c>
      <c r="C2741" t="s">
        <v>16</v>
      </c>
      <c r="D2741" t="s">
        <v>16</v>
      </c>
      <c r="E2741" t="s">
        <v>16</v>
      </c>
      <c r="F2741" t="s">
        <v>16</v>
      </c>
      <c r="G2741" t="s">
        <v>13948</v>
      </c>
      <c r="H2741">
        <v>1</v>
      </c>
      <c r="I2741" t="s">
        <v>15585</v>
      </c>
    </row>
    <row r="2742" spans="1:9" x14ac:dyDescent="0.25">
      <c r="A2742" t="s">
        <v>41638</v>
      </c>
      <c r="B2742">
        <v>75624950</v>
      </c>
      <c r="C2742" t="s">
        <v>16</v>
      </c>
      <c r="D2742" t="s">
        <v>16</v>
      </c>
      <c r="E2742" t="s">
        <v>16</v>
      </c>
      <c r="F2742" t="s">
        <v>16</v>
      </c>
      <c r="G2742" t="s">
        <v>13948</v>
      </c>
      <c r="H2742">
        <v>1</v>
      </c>
      <c r="I2742" t="s">
        <v>15585</v>
      </c>
    </row>
    <row r="2743" spans="1:9" x14ac:dyDescent="0.25">
      <c r="A2743" t="s">
        <v>41533</v>
      </c>
      <c r="B2743">
        <v>75624950</v>
      </c>
      <c r="C2743" t="s">
        <v>16</v>
      </c>
      <c r="D2743" t="s">
        <v>16</v>
      </c>
      <c r="E2743" t="s">
        <v>16</v>
      </c>
      <c r="F2743" t="s">
        <v>16</v>
      </c>
      <c r="G2743" t="s">
        <v>13948</v>
      </c>
      <c r="H2743">
        <v>1</v>
      </c>
      <c r="I2743" t="s">
        <v>15585</v>
      </c>
    </row>
    <row r="2744" spans="1:9" x14ac:dyDescent="0.25">
      <c r="A2744" t="s">
        <v>41102</v>
      </c>
      <c r="B2744">
        <v>86439632</v>
      </c>
      <c r="C2744" t="s">
        <v>16</v>
      </c>
      <c r="D2744" t="s">
        <v>16</v>
      </c>
      <c r="E2744" t="s">
        <v>16</v>
      </c>
      <c r="F2744" t="s">
        <v>16</v>
      </c>
      <c r="G2744" t="s">
        <v>3929</v>
      </c>
      <c r="H2744">
        <v>1</v>
      </c>
      <c r="I2744" t="s">
        <v>4893</v>
      </c>
    </row>
    <row r="2745" spans="1:9" x14ac:dyDescent="0.25">
      <c r="A2745" t="s">
        <v>41145</v>
      </c>
      <c r="B2745">
        <v>86439632</v>
      </c>
      <c r="C2745" t="s">
        <v>16</v>
      </c>
      <c r="D2745" t="s">
        <v>16</v>
      </c>
      <c r="E2745" t="s">
        <v>16</v>
      </c>
      <c r="F2745" t="s">
        <v>16</v>
      </c>
      <c r="G2745" t="s">
        <v>3929</v>
      </c>
      <c r="H2745">
        <v>1</v>
      </c>
      <c r="I2745" t="s">
        <v>4893</v>
      </c>
    </row>
    <row r="2746" spans="1:9" x14ac:dyDescent="0.25">
      <c r="A2746" t="s">
        <v>41017</v>
      </c>
      <c r="B2746">
        <v>74755755</v>
      </c>
      <c r="C2746" t="s">
        <v>16</v>
      </c>
      <c r="D2746" t="s">
        <v>16</v>
      </c>
      <c r="E2746" t="s">
        <v>16</v>
      </c>
      <c r="F2746" t="s">
        <v>16</v>
      </c>
      <c r="G2746" t="s">
        <v>4786</v>
      </c>
      <c r="H2746">
        <v>1</v>
      </c>
      <c r="I2746" t="s">
        <v>4922</v>
      </c>
    </row>
    <row r="2747" spans="1:9" x14ac:dyDescent="0.25">
      <c r="A2747" t="s">
        <v>41032</v>
      </c>
      <c r="B2747">
        <v>86659222</v>
      </c>
      <c r="C2747" t="s">
        <v>16</v>
      </c>
      <c r="D2747" t="s">
        <v>16</v>
      </c>
      <c r="E2747" t="s">
        <v>16</v>
      </c>
      <c r="F2747" t="s">
        <v>16</v>
      </c>
      <c r="G2747" t="s">
        <v>40888</v>
      </c>
      <c r="H2747">
        <v>1</v>
      </c>
      <c r="I2747" t="s">
        <v>42257</v>
      </c>
    </row>
    <row r="2748" spans="1:9" x14ac:dyDescent="0.25">
      <c r="A2748" t="s">
        <v>41411</v>
      </c>
      <c r="B2748">
        <v>86659222</v>
      </c>
      <c r="C2748" t="s">
        <v>16</v>
      </c>
      <c r="D2748" t="s">
        <v>16</v>
      </c>
      <c r="E2748" t="s">
        <v>16</v>
      </c>
      <c r="F2748" t="s">
        <v>16</v>
      </c>
      <c r="G2748" t="s">
        <v>40888</v>
      </c>
      <c r="H2748">
        <v>1</v>
      </c>
      <c r="I2748" t="s">
        <v>42257</v>
      </c>
    </row>
    <row r="2749" spans="1:9" x14ac:dyDescent="0.25">
      <c r="A2749" t="s">
        <v>41991</v>
      </c>
      <c r="B2749">
        <v>43237700</v>
      </c>
      <c r="C2749" t="s">
        <v>16</v>
      </c>
      <c r="D2749" t="s">
        <v>16</v>
      </c>
      <c r="E2749" t="s">
        <v>16</v>
      </c>
      <c r="F2749" t="s">
        <v>16</v>
      </c>
      <c r="G2749" t="s">
        <v>7296</v>
      </c>
      <c r="H2749">
        <v>1</v>
      </c>
      <c r="I2749" t="s">
        <v>7398</v>
      </c>
    </row>
    <row r="2750" spans="1:9" x14ac:dyDescent="0.25">
      <c r="A2750" t="s">
        <v>42010</v>
      </c>
      <c r="B2750">
        <v>43237700</v>
      </c>
      <c r="C2750" t="s">
        <v>16</v>
      </c>
      <c r="D2750" t="s">
        <v>16</v>
      </c>
      <c r="E2750" t="s">
        <v>16</v>
      </c>
      <c r="F2750" t="s">
        <v>16</v>
      </c>
      <c r="G2750" t="s">
        <v>7296</v>
      </c>
      <c r="H2750">
        <v>1</v>
      </c>
      <c r="I2750" t="s">
        <v>7398</v>
      </c>
    </row>
    <row r="2751" spans="1:9" x14ac:dyDescent="0.25">
      <c r="A2751" t="s">
        <v>15355</v>
      </c>
      <c r="B2751">
        <v>70108720</v>
      </c>
      <c r="C2751" t="s">
        <v>16</v>
      </c>
      <c r="D2751" t="s">
        <v>16</v>
      </c>
      <c r="E2751" t="s">
        <v>16</v>
      </c>
      <c r="F2751" t="s">
        <v>16</v>
      </c>
      <c r="G2751" t="s">
        <v>8125</v>
      </c>
      <c r="H2751">
        <v>1</v>
      </c>
      <c r="I2751" t="s">
        <v>12575</v>
      </c>
    </row>
    <row r="2752" spans="1:9" x14ac:dyDescent="0.25">
      <c r="A2752" t="s">
        <v>41427</v>
      </c>
      <c r="B2752">
        <v>75624950</v>
      </c>
      <c r="C2752" t="s">
        <v>16</v>
      </c>
      <c r="D2752" t="s">
        <v>16</v>
      </c>
      <c r="E2752" t="s">
        <v>16</v>
      </c>
      <c r="F2752" t="s">
        <v>16</v>
      </c>
      <c r="G2752" t="s">
        <v>13948</v>
      </c>
      <c r="H2752">
        <v>2</v>
      </c>
      <c r="I2752" t="s">
        <v>15585</v>
      </c>
    </row>
    <row r="2753" spans="1:9" x14ac:dyDescent="0.25">
      <c r="A2753" t="s">
        <v>41614</v>
      </c>
      <c r="B2753">
        <v>75421677</v>
      </c>
      <c r="C2753" t="s">
        <v>16</v>
      </c>
      <c r="D2753" t="s">
        <v>16</v>
      </c>
      <c r="E2753" t="s">
        <v>16</v>
      </c>
      <c r="F2753" t="s">
        <v>16</v>
      </c>
      <c r="G2753" t="s">
        <v>3368</v>
      </c>
      <c r="H2753">
        <v>1</v>
      </c>
      <c r="I2753" t="s">
        <v>4892</v>
      </c>
    </row>
    <row r="2754" spans="1:9" x14ac:dyDescent="0.25">
      <c r="A2754" t="s">
        <v>41615</v>
      </c>
      <c r="B2754">
        <v>75421677</v>
      </c>
      <c r="C2754" t="s">
        <v>16</v>
      </c>
      <c r="D2754" t="s">
        <v>16</v>
      </c>
      <c r="E2754" t="s">
        <v>16</v>
      </c>
      <c r="F2754" t="s">
        <v>16</v>
      </c>
      <c r="G2754" t="s">
        <v>3368</v>
      </c>
      <c r="H2754">
        <v>1</v>
      </c>
      <c r="I2754" t="s">
        <v>4892</v>
      </c>
    </row>
    <row r="2755" spans="1:9" x14ac:dyDescent="0.25">
      <c r="A2755" t="s">
        <v>41467</v>
      </c>
      <c r="B2755">
        <v>86659222</v>
      </c>
      <c r="C2755" t="s">
        <v>16</v>
      </c>
      <c r="D2755" t="s">
        <v>16</v>
      </c>
      <c r="E2755" t="s">
        <v>16</v>
      </c>
      <c r="F2755" t="s">
        <v>16</v>
      </c>
      <c r="G2755" t="s">
        <v>40888</v>
      </c>
      <c r="H2755">
        <v>1</v>
      </c>
      <c r="I2755" t="s">
        <v>42257</v>
      </c>
    </row>
    <row r="2756" spans="1:9" x14ac:dyDescent="0.25">
      <c r="A2756" t="s">
        <v>41510</v>
      </c>
      <c r="B2756">
        <v>86659222</v>
      </c>
      <c r="C2756" t="s">
        <v>16</v>
      </c>
      <c r="D2756" t="s">
        <v>16</v>
      </c>
      <c r="E2756" t="s">
        <v>16</v>
      </c>
      <c r="F2756" t="s">
        <v>16</v>
      </c>
      <c r="G2756" t="s">
        <v>40888</v>
      </c>
      <c r="H2756">
        <v>1</v>
      </c>
      <c r="I2756" t="s">
        <v>42257</v>
      </c>
    </row>
    <row r="2757" spans="1:9" x14ac:dyDescent="0.25">
      <c r="A2757" t="s">
        <v>41511</v>
      </c>
      <c r="B2757">
        <v>86659222</v>
      </c>
      <c r="C2757" t="s">
        <v>16</v>
      </c>
      <c r="D2757" t="s">
        <v>16</v>
      </c>
      <c r="E2757" t="s">
        <v>16</v>
      </c>
      <c r="F2757" t="s">
        <v>16</v>
      </c>
      <c r="G2757" t="s">
        <v>40888</v>
      </c>
      <c r="H2757">
        <v>1</v>
      </c>
      <c r="I2757" t="s">
        <v>42257</v>
      </c>
    </row>
    <row r="2758" spans="1:9" x14ac:dyDescent="0.25">
      <c r="A2758" t="s">
        <v>41512</v>
      </c>
      <c r="B2758">
        <v>86659222</v>
      </c>
      <c r="C2758" t="s">
        <v>16</v>
      </c>
      <c r="D2758" t="s">
        <v>16</v>
      </c>
      <c r="E2758" t="s">
        <v>16</v>
      </c>
      <c r="F2758" t="s">
        <v>16</v>
      </c>
      <c r="G2758" t="s">
        <v>40888</v>
      </c>
      <c r="H2758">
        <v>1</v>
      </c>
      <c r="I2758" t="s">
        <v>42257</v>
      </c>
    </row>
    <row r="2759" spans="1:9" x14ac:dyDescent="0.25">
      <c r="A2759" t="s">
        <v>41468</v>
      </c>
      <c r="B2759">
        <v>86659222</v>
      </c>
      <c r="C2759" t="s">
        <v>16</v>
      </c>
      <c r="D2759" t="s">
        <v>16</v>
      </c>
      <c r="E2759" t="s">
        <v>16</v>
      </c>
      <c r="F2759" t="s">
        <v>16</v>
      </c>
      <c r="G2759" t="s">
        <v>40888</v>
      </c>
      <c r="H2759">
        <v>1</v>
      </c>
      <c r="I2759" t="s">
        <v>42257</v>
      </c>
    </row>
    <row r="2760" spans="1:9" x14ac:dyDescent="0.25">
      <c r="A2760" t="s">
        <v>41619</v>
      </c>
      <c r="B2760">
        <v>86659222</v>
      </c>
      <c r="C2760" t="s">
        <v>16</v>
      </c>
      <c r="D2760" t="s">
        <v>16</v>
      </c>
      <c r="E2760" t="s">
        <v>16</v>
      </c>
      <c r="F2760" t="s">
        <v>16</v>
      </c>
      <c r="G2760" t="s">
        <v>40888</v>
      </c>
      <c r="H2760">
        <v>1</v>
      </c>
      <c r="I2760" t="s">
        <v>42257</v>
      </c>
    </row>
    <row r="2761" spans="1:9" x14ac:dyDescent="0.25">
      <c r="A2761" t="s">
        <v>41620</v>
      </c>
      <c r="B2761">
        <v>86659222</v>
      </c>
      <c r="C2761" t="s">
        <v>16</v>
      </c>
      <c r="D2761" t="s">
        <v>16</v>
      </c>
      <c r="E2761" t="s">
        <v>16</v>
      </c>
      <c r="F2761" t="s">
        <v>16</v>
      </c>
      <c r="G2761" t="s">
        <v>40888</v>
      </c>
      <c r="H2761">
        <v>1</v>
      </c>
      <c r="I2761" t="s">
        <v>42257</v>
      </c>
    </row>
    <row r="2762" spans="1:9" x14ac:dyDescent="0.25">
      <c r="A2762" t="s">
        <v>41621</v>
      </c>
      <c r="B2762">
        <v>86659222</v>
      </c>
      <c r="C2762" t="s">
        <v>16</v>
      </c>
      <c r="D2762" t="s">
        <v>16</v>
      </c>
      <c r="E2762" t="s">
        <v>16</v>
      </c>
      <c r="F2762" t="s">
        <v>16</v>
      </c>
      <c r="G2762" t="s">
        <v>40888</v>
      </c>
      <c r="H2762">
        <v>1</v>
      </c>
      <c r="I2762" t="s">
        <v>42257</v>
      </c>
    </row>
    <row r="2763" spans="1:9" x14ac:dyDescent="0.25">
      <c r="A2763" t="s">
        <v>41513</v>
      </c>
      <c r="B2763">
        <v>86659222</v>
      </c>
      <c r="C2763" t="s">
        <v>16</v>
      </c>
      <c r="D2763" t="s">
        <v>16</v>
      </c>
      <c r="E2763" t="s">
        <v>16</v>
      </c>
      <c r="F2763" t="s">
        <v>16</v>
      </c>
      <c r="G2763" t="s">
        <v>40888</v>
      </c>
      <c r="H2763">
        <v>1</v>
      </c>
      <c r="I2763" t="s">
        <v>42257</v>
      </c>
    </row>
    <row r="2764" spans="1:9" x14ac:dyDescent="0.25">
      <c r="A2764" t="s">
        <v>41514</v>
      </c>
      <c r="B2764">
        <v>86659222</v>
      </c>
      <c r="C2764" t="s">
        <v>16</v>
      </c>
      <c r="D2764" t="s">
        <v>16</v>
      </c>
      <c r="E2764" t="s">
        <v>16</v>
      </c>
      <c r="F2764" t="s">
        <v>16</v>
      </c>
      <c r="G2764" t="s">
        <v>40888</v>
      </c>
      <c r="H2764">
        <v>1</v>
      </c>
      <c r="I2764" t="s">
        <v>42257</v>
      </c>
    </row>
    <row r="2765" spans="1:9" x14ac:dyDescent="0.25">
      <c r="A2765" t="s">
        <v>41515</v>
      </c>
      <c r="B2765">
        <v>86659222</v>
      </c>
      <c r="C2765" t="s">
        <v>16</v>
      </c>
      <c r="D2765" t="s">
        <v>16</v>
      </c>
      <c r="E2765" t="s">
        <v>16</v>
      </c>
      <c r="F2765" t="s">
        <v>16</v>
      </c>
      <c r="G2765" t="s">
        <v>40888</v>
      </c>
      <c r="H2765">
        <v>1</v>
      </c>
      <c r="I2765" t="s">
        <v>42257</v>
      </c>
    </row>
    <row r="2766" spans="1:9" x14ac:dyDescent="0.25">
      <c r="A2766" t="s">
        <v>41080</v>
      </c>
      <c r="B2766">
        <v>74755755</v>
      </c>
      <c r="C2766" t="s">
        <v>16</v>
      </c>
      <c r="D2766" t="s">
        <v>16</v>
      </c>
      <c r="E2766" t="s">
        <v>16</v>
      </c>
      <c r="F2766" t="s">
        <v>16</v>
      </c>
      <c r="G2766" t="s">
        <v>4786</v>
      </c>
      <c r="H2766">
        <v>2</v>
      </c>
      <c r="I2766" t="s">
        <v>4922</v>
      </c>
    </row>
    <row r="2767" spans="1:9" x14ac:dyDescent="0.25">
      <c r="A2767" t="s">
        <v>41081</v>
      </c>
      <c r="B2767">
        <v>74755755</v>
      </c>
      <c r="C2767" t="s">
        <v>16</v>
      </c>
      <c r="D2767" t="s">
        <v>16</v>
      </c>
      <c r="E2767" t="s">
        <v>16</v>
      </c>
      <c r="F2767" t="s">
        <v>16</v>
      </c>
      <c r="G2767" t="s">
        <v>4786</v>
      </c>
      <c r="H2767">
        <v>2</v>
      </c>
      <c r="I2767" t="s">
        <v>4922</v>
      </c>
    </row>
    <row r="2768" spans="1:9" x14ac:dyDescent="0.25">
      <c r="A2768" t="s">
        <v>40892</v>
      </c>
      <c r="B2768">
        <v>75624950</v>
      </c>
      <c r="C2768" t="s">
        <v>16</v>
      </c>
      <c r="D2768" t="s">
        <v>16</v>
      </c>
      <c r="E2768" t="s">
        <v>16</v>
      </c>
      <c r="F2768" t="s">
        <v>16</v>
      </c>
      <c r="G2768" t="s">
        <v>13948</v>
      </c>
      <c r="H2768">
        <v>1</v>
      </c>
      <c r="I2768" t="s">
        <v>15585</v>
      </c>
    </row>
    <row r="2769" spans="1:9" x14ac:dyDescent="0.25">
      <c r="A2769" t="s">
        <v>41791</v>
      </c>
      <c r="B2769">
        <v>86439632</v>
      </c>
      <c r="C2769" t="s">
        <v>16</v>
      </c>
      <c r="D2769" t="s">
        <v>16</v>
      </c>
      <c r="E2769" t="s">
        <v>16</v>
      </c>
      <c r="F2769" t="s">
        <v>16</v>
      </c>
      <c r="G2769" t="s">
        <v>3929</v>
      </c>
      <c r="H2769">
        <v>1</v>
      </c>
      <c r="I2769" t="s">
        <v>4893</v>
      </c>
    </row>
    <row r="2770" spans="1:9" x14ac:dyDescent="0.25">
      <c r="A2770" t="s">
        <v>41064</v>
      </c>
      <c r="B2770">
        <v>75577000</v>
      </c>
      <c r="C2770" t="s">
        <v>16</v>
      </c>
      <c r="D2770" t="s">
        <v>16</v>
      </c>
      <c r="E2770" t="s">
        <v>16</v>
      </c>
      <c r="F2770" t="s">
        <v>16</v>
      </c>
      <c r="G2770" t="s">
        <v>3759</v>
      </c>
      <c r="H2770">
        <v>1</v>
      </c>
      <c r="I2770" t="s">
        <v>4898</v>
      </c>
    </row>
    <row r="2771" spans="1:9" x14ac:dyDescent="0.25">
      <c r="A2771" t="s">
        <v>41818</v>
      </c>
      <c r="B2771">
        <v>86659222</v>
      </c>
      <c r="C2771" t="s">
        <v>16</v>
      </c>
      <c r="D2771" t="s">
        <v>16</v>
      </c>
      <c r="E2771" t="s">
        <v>16</v>
      </c>
      <c r="F2771" t="s">
        <v>16</v>
      </c>
      <c r="G2771" t="s">
        <v>40888</v>
      </c>
      <c r="H2771">
        <v>1</v>
      </c>
      <c r="I2771" t="s">
        <v>42257</v>
      </c>
    </row>
    <row r="2772" spans="1:9" x14ac:dyDescent="0.25">
      <c r="A2772" t="s">
        <v>41934</v>
      </c>
      <c r="B2772">
        <v>86659222</v>
      </c>
      <c r="C2772" t="s">
        <v>16</v>
      </c>
      <c r="D2772" t="s">
        <v>16</v>
      </c>
      <c r="E2772" t="s">
        <v>16</v>
      </c>
      <c r="F2772" t="s">
        <v>16</v>
      </c>
      <c r="G2772" t="s">
        <v>40888</v>
      </c>
      <c r="H2772">
        <v>1</v>
      </c>
      <c r="I2772" t="s">
        <v>42257</v>
      </c>
    </row>
    <row r="2773" spans="1:9" x14ac:dyDescent="0.25">
      <c r="A2773" t="s">
        <v>41935</v>
      </c>
      <c r="B2773">
        <v>86659222</v>
      </c>
      <c r="C2773" t="s">
        <v>16</v>
      </c>
      <c r="D2773" t="s">
        <v>16</v>
      </c>
      <c r="E2773" t="s">
        <v>16</v>
      </c>
      <c r="F2773" t="s">
        <v>16</v>
      </c>
      <c r="G2773" t="s">
        <v>40888</v>
      </c>
      <c r="H2773">
        <v>1</v>
      </c>
      <c r="I2773" t="s">
        <v>42257</v>
      </c>
    </row>
    <row r="2774" spans="1:9" x14ac:dyDescent="0.25">
      <c r="A2774" t="s">
        <v>41936</v>
      </c>
      <c r="B2774">
        <v>86659222</v>
      </c>
      <c r="C2774" t="s">
        <v>16</v>
      </c>
      <c r="D2774" t="s">
        <v>16</v>
      </c>
      <c r="E2774" t="s">
        <v>16</v>
      </c>
      <c r="F2774" t="s">
        <v>16</v>
      </c>
      <c r="G2774" t="s">
        <v>40888</v>
      </c>
      <c r="H2774">
        <v>1</v>
      </c>
      <c r="I2774" t="s">
        <v>42257</v>
      </c>
    </row>
    <row r="2775" spans="1:9" x14ac:dyDescent="0.25">
      <c r="A2775" t="s">
        <v>41933</v>
      </c>
      <c r="B2775">
        <v>86659222</v>
      </c>
      <c r="C2775" t="s">
        <v>16</v>
      </c>
      <c r="D2775" t="s">
        <v>16</v>
      </c>
      <c r="E2775" t="s">
        <v>16</v>
      </c>
      <c r="F2775" t="s">
        <v>16</v>
      </c>
      <c r="G2775" t="s">
        <v>40888</v>
      </c>
      <c r="H2775">
        <v>1</v>
      </c>
      <c r="I2775" t="s">
        <v>42257</v>
      </c>
    </row>
    <row r="2776" spans="1:9" x14ac:dyDescent="0.25">
      <c r="A2776" t="s">
        <v>40918</v>
      </c>
      <c r="B2776">
        <v>74755755</v>
      </c>
      <c r="C2776" t="s">
        <v>16</v>
      </c>
      <c r="D2776" t="s">
        <v>16</v>
      </c>
      <c r="E2776" t="s">
        <v>16</v>
      </c>
      <c r="F2776" t="s">
        <v>16</v>
      </c>
      <c r="G2776" t="s">
        <v>4786</v>
      </c>
      <c r="H2776">
        <v>1</v>
      </c>
      <c r="I2776" t="s">
        <v>4922</v>
      </c>
    </row>
    <row r="2777" spans="1:9" x14ac:dyDescent="0.25">
      <c r="A2777" t="s">
        <v>40916</v>
      </c>
      <c r="B2777">
        <v>74755755</v>
      </c>
      <c r="C2777" t="s">
        <v>16</v>
      </c>
      <c r="D2777" t="s">
        <v>16</v>
      </c>
      <c r="E2777" t="s">
        <v>16</v>
      </c>
      <c r="F2777" t="s">
        <v>16</v>
      </c>
      <c r="G2777" t="s">
        <v>4786</v>
      </c>
      <c r="H2777">
        <v>1</v>
      </c>
      <c r="I2777" t="s">
        <v>4922</v>
      </c>
    </row>
    <row r="2778" spans="1:9" x14ac:dyDescent="0.25">
      <c r="A2778" t="s">
        <v>40917</v>
      </c>
      <c r="B2778">
        <v>74755755</v>
      </c>
      <c r="C2778" t="s">
        <v>16</v>
      </c>
      <c r="D2778" t="s">
        <v>16</v>
      </c>
      <c r="E2778" t="s">
        <v>16</v>
      </c>
      <c r="F2778" t="s">
        <v>16</v>
      </c>
      <c r="G2778" t="s">
        <v>4786</v>
      </c>
      <c r="H2778">
        <v>1</v>
      </c>
      <c r="I2778" t="s">
        <v>4922</v>
      </c>
    </row>
    <row r="2779" spans="1:9" x14ac:dyDescent="0.25">
      <c r="A2779" t="s">
        <v>40919</v>
      </c>
      <c r="B2779">
        <v>86659222</v>
      </c>
      <c r="C2779" t="s">
        <v>16</v>
      </c>
      <c r="D2779" t="s">
        <v>16</v>
      </c>
      <c r="E2779" t="s">
        <v>16</v>
      </c>
      <c r="F2779" t="s">
        <v>16</v>
      </c>
      <c r="G2779" t="s">
        <v>40888</v>
      </c>
      <c r="H2779">
        <v>1</v>
      </c>
      <c r="I2779" t="s">
        <v>42257</v>
      </c>
    </row>
    <row r="2780" spans="1:9" x14ac:dyDescent="0.25">
      <c r="A2780" t="s">
        <v>40920</v>
      </c>
      <c r="B2780">
        <v>86659222</v>
      </c>
      <c r="C2780" t="s">
        <v>16</v>
      </c>
      <c r="D2780" t="s">
        <v>16</v>
      </c>
      <c r="E2780" t="s">
        <v>16</v>
      </c>
      <c r="F2780" t="s">
        <v>16</v>
      </c>
      <c r="G2780" t="s">
        <v>40888</v>
      </c>
      <c r="H2780">
        <v>1</v>
      </c>
      <c r="I2780" t="s">
        <v>42257</v>
      </c>
    </row>
    <row r="2781" spans="1:9" x14ac:dyDescent="0.25">
      <c r="A2781" t="s">
        <v>41015</v>
      </c>
      <c r="B2781">
        <v>86659222</v>
      </c>
      <c r="C2781" t="s">
        <v>16</v>
      </c>
      <c r="D2781" t="s">
        <v>16</v>
      </c>
      <c r="E2781" t="s">
        <v>16</v>
      </c>
      <c r="F2781" t="s">
        <v>16</v>
      </c>
      <c r="G2781" t="s">
        <v>40888</v>
      </c>
      <c r="H2781">
        <v>1</v>
      </c>
      <c r="I2781" t="s">
        <v>42257</v>
      </c>
    </row>
    <row r="2782" spans="1:9" x14ac:dyDescent="0.25">
      <c r="A2782" t="s">
        <v>40921</v>
      </c>
      <c r="B2782">
        <v>86659222</v>
      </c>
      <c r="C2782" t="s">
        <v>16</v>
      </c>
      <c r="D2782" t="s">
        <v>16</v>
      </c>
      <c r="E2782" t="s">
        <v>16</v>
      </c>
      <c r="F2782" t="s">
        <v>16</v>
      </c>
      <c r="G2782" t="s">
        <v>40888</v>
      </c>
      <c r="H2782">
        <v>1</v>
      </c>
      <c r="I2782" t="s">
        <v>42257</v>
      </c>
    </row>
    <row r="2783" spans="1:9" x14ac:dyDescent="0.25">
      <c r="A2783" t="s">
        <v>40922</v>
      </c>
      <c r="B2783">
        <v>86659222</v>
      </c>
      <c r="C2783" t="s">
        <v>16</v>
      </c>
      <c r="D2783" t="s">
        <v>16</v>
      </c>
      <c r="E2783" t="s">
        <v>16</v>
      </c>
      <c r="F2783" t="s">
        <v>16</v>
      </c>
      <c r="G2783" t="s">
        <v>40888</v>
      </c>
      <c r="H2783">
        <v>1</v>
      </c>
      <c r="I2783" t="s">
        <v>42257</v>
      </c>
    </row>
    <row r="2784" spans="1:9" x14ac:dyDescent="0.25">
      <c r="A2784" t="s">
        <v>41016</v>
      </c>
      <c r="B2784">
        <v>86659222</v>
      </c>
      <c r="C2784" t="s">
        <v>16</v>
      </c>
      <c r="D2784" t="s">
        <v>16</v>
      </c>
      <c r="E2784" t="s">
        <v>16</v>
      </c>
      <c r="F2784" t="s">
        <v>16</v>
      </c>
      <c r="G2784" t="s">
        <v>40888</v>
      </c>
      <c r="H2784">
        <v>1</v>
      </c>
      <c r="I2784" t="s">
        <v>42257</v>
      </c>
    </row>
    <row r="2785" spans="1:9" x14ac:dyDescent="0.25">
      <c r="A2785" t="s">
        <v>40923</v>
      </c>
      <c r="B2785">
        <v>86659222</v>
      </c>
      <c r="C2785" t="s">
        <v>16</v>
      </c>
      <c r="D2785" t="s">
        <v>16</v>
      </c>
      <c r="E2785" t="s">
        <v>16</v>
      </c>
      <c r="F2785" t="s">
        <v>16</v>
      </c>
      <c r="G2785" t="s">
        <v>40888</v>
      </c>
      <c r="H2785">
        <v>1</v>
      </c>
      <c r="I2785" t="s">
        <v>42257</v>
      </c>
    </row>
    <row r="2786" spans="1:9" x14ac:dyDescent="0.25">
      <c r="A2786" t="s">
        <v>40924</v>
      </c>
      <c r="B2786">
        <v>86659222</v>
      </c>
      <c r="C2786" t="s">
        <v>16</v>
      </c>
      <c r="D2786" t="s">
        <v>16</v>
      </c>
      <c r="E2786" t="s">
        <v>16</v>
      </c>
      <c r="F2786" t="s">
        <v>16</v>
      </c>
      <c r="G2786" t="s">
        <v>40888</v>
      </c>
      <c r="H2786">
        <v>1</v>
      </c>
      <c r="I2786" t="s">
        <v>42257</v>
      </c>
    </row>
    <row r="2787" spans="1:9" x14ac:dyDescent="0.25">
      <c r="A2787" t="s">
        <v>40925</v>
      </c>
      <c r="B2787">
        <v>86659222</v>
      </c>
      <c r="C2787" t="s">
        <v>16</v>
      </c>
      <c r="D2787" t="s">
        <v>16</v>
      </c>
      <c r="E2787" t="s">
        <v>16</v>
      </c>
      <c r="F2787" t="s">
        <v>16</v>
      </c>
      <c r="G2787" t="s">
        <v>40888</v>
      </c>
      <c r="H2787">
        <v>1</v>
      </c>
      <c r="I2787" t="s">
        <v>42257</v>
      </c>
    </row>
    <row r="2788" spans="1:9" x14ac:dyDescent="0.25">
      <c r="A2788" t="s">
        <v>40926</v>
      </c>
      <c r="B2788">
        <v>86659222</v>
      </c>
      <c r="C2788" t="s">
        <v>16</v>
      </c>
      <c r="D2788" t="s">
        <v>16</v>
      </c>
      <c r="E2788" t="s">
        <v>16</v>
      </c>
      <c r="F2788" t="s">
        <v>16</v>
      </c>
      <c r="G2788" t="s">
        <v>40888</v>
      </c>
      <c r="H2788">
        <v>1</v>
      </c>
      <c r="I2788" t="s">
        <v>42257</v>
      </c>
    </row>
    <row r="2789" spans="1:9" x14ac:dyDescent="0.25">
      <c r="A2789" t="s">
        <v>41801</v>
      </c>
      <c r="B2789">
        <v>75624950</v>
      </c>
      <c r="C2789" t="s">
        <v>16</v>
      </c>
      <c r="D2789" t="s">
        <v>16</v>
      </c>
      <c r="E2789" t="s">
        <v>16</v>
      </c>
      <c r="F2789" t="s">
        <v>16</v>
      </c>
      <c r="G2789" t="s">
        <v>13948</v>
      </c>
      <c r="H2789">
        <v>1</v>
      </c>
      <c r="I2789" t="s">
        <v>15585</v>
      </c>
    </row>
    <row r="2790" spans="1:9" x14ac:dyDescent="0.25">
      <c r="A2790" t="s">
        <v>41802</v>
      </c>
      <c r="B2790">
        <v>86439632</v>
      </c>
      <c r="C2790" t="s">
        <v>16</v>
      </c>
      <c r="D2790" t="s">
        <v>16</v>
      </c>
      <c r="E2790" t="s">
        <v>16</v>
      </c>
      <c r="F2790" t="s">
        <v>16</v>
      </c>
      <c r="G2790" t="s">
        <v>3929</v>
      </c>
      <c r="H2790">
        <v>1</v>
      </c>
      <c r="I2790" t="s">
        <v>4893</v>
      </c>
    </row>
    <row r="2791" spans="1:9" x14ac:dyDescent="0.25">
      <c r="A2791" t="s">
        <v>42006</v>
      </c>
      <c r="B2791">
        <v>75348466</v>
      </c>
      <c r="C2791" t="s">
        <v>16</v>
      </c>
      <c r="D2791" t="s">
        <v>16</v>
      </c>
      <c r="E2791" t="s">
        <v>16</v>
      </c>
      <c r="F2791" t="s">
        <v>16</v>
      </c>
      <c r="G2791" t="s">
        <v>4125</v>
      </c>
      <c r="H2791">
        <v>1</v>
      </c>
      <c r="I2791" t="s">
        <v>4918</v>
      </c>
    </row>
    <row r="2792" spans="1:9" x14ac:dyDescent="0.25">
      <c r="A2792" t="s">
        <v>42007</v>
      </c>
      <c r="B2792">
        <v>75348466</v>
      </c>
      <c r="C2792" t="s">
        <v>16</v>
      </c>
      <c r="D2792" t="s">
        <v>16</v>
      </c>
      <c r="E2792" t="s">
        <v>16</v>
      </c>
      <c r="F2792" t="s">
        <v>16</v>
      </c>
      <c r="G2792" t="s">
        <v>4125</v>
      </c>
      <c r="H2792">
        <v>1</v>
      </c>
      <c r="I2792" t="s">
        <v>4918</v>
      </c>
    </row>
    <row r="2793" spans="1:9" x14ac:dyDescent="0.25">
      <c r="A2793" t="s">
        <v>11876</v>
      </c>
      <c r="B2793">
        <v>70221333</v>
      </c>
      <c r="C2793" t="s">
        <v>11877</v>
      </c>
      <c r="D2793" t="s">
        <v>12647</v>
      </c>
      <c r="E2793" t="s">
        <v>11878</v>
      </c>
      <c r="F2793" t="s">
        <v>12648</v>
      </c>
      <c r="G2793" t="s">
        <v>11007</v>
      </c>
      <c r="H2793">
        <v>1</v>
      </c>
      <c r="I2793" t="s">
        <v>12649</v>
      </c>
    </row>
    <row r="2794" spans="1:9" x14ac:dyDescent="0.25">
      <c r="A2794" t="s">
        <v>11879</v>
      </c>
      <c r="B2794">
        <v>70221333</v>
      </c>
      <c r="C2794" t="s">
        <v>11880</v>
      </c>
      <c r="D2794" t="s">
        <v>12650</v>
      </c>
      <c r="E2794" t="s">
        <v>11881</v>
      </c>
      <c r="F2794" t="s">
        <v>12651</v>
      </c>
      <c r="G2794" t="s">
        <v>11007</v>
      </c>
      <c r="H2794">
        <v>1</v>
      </c>
      <c r="I2794" t="s">
        <v>12652</v>
      </c>
    </row>
    <row r="2795" spans="1:9" x14ac:dyDescent="0.25">
      <c r="A2795" t="s">
        <v>3804</v>
      </c>
      <c r="B2795">
        <v>76562600</v>
      </c>
      <c r="C2795" t="s">
        <v>16</v>
      </c>
      <c r="D2795" t="s">
        <v>16</v>
      </c>
      <c r="E2795" t="s">
        <v>16</v>
      </c>
      <c r="F2795" t="s">
        <v>16</v>
      </c>
      <c r="G2795" t="s">
        <v>3989</v>
      </c>
      <c r="H2795">
        <v>1</v>
      </c>
      <c r="I2795" t="s">
        <v>4896</v>
      </c>
    </row>
    <row r="2796" spans="1:9" x14ac:dyDescent="0.25">
      <c r="A2796" t="s">
        <v>3803</v>
      </c>
      <c r="B2796">
        <v>76562600</v>
      </c>
      <c r="C2796" t="s">
        <v>16</v>
      </c>
      <c r="D2796" t="s">
        <v>16</v>
      </c>
      <c r="E2796" t="s">
        <v>16</v>
      </c>
      <c r="F2796" t="s">
        <v>16</v>
      </c>
      <c r="G2796" t="s">
        <v>3989</v>
      </c>
      <c r="H2796">
        <v>1</v>
      </c>
      <c r="I2796" t="s">
        <v>4896</v>
      </c>
    </row>
    <row r="2797" spans="1:9" x14ac:dyDescent="0.25">
      <c r="A2797" t="s">
        <v>2455</v>
      </c>
      <c r="B2797">
        <v>36955000</v>
      </c>
      <c r="C2797" t="s">
        <v>16</v>
      </c>
      <c r="D2797" t="s">
        <v>16</v>
      </c>
      <c r="E2797" t="s">
        <v>16</v>
      </c>
      <c r="F2797" t="s">
        <v>16</v>
      </c>
      <c r="G2797" t="s">
        <v>3982</v>
      </c>
      <c r="H2797">
        <v>1</v>
      </c>
      <c r="I2797" t="s">
        <v>4931</v>
      </c>
    </row>
    <row r="2798" spans="1:9" x14ac:dyDescent="0.25">
      <c r="A2798" t="s">
        <v>11830</v>
      </c>
      <c r="B2798">
        <v>61194036</v>
      </c>
      <c r="C2798" t="s">
        <v>16</v>
      </c>
      <c r="D2798" t="s">
        <v>16</v>
      </c>
      <c r="E2798" t="s">
        <v>16</v>
      </c>
      <c r="F2798" t="s">
        <v>16</v>
      </c>
      <c r="G2798" t="s">
        <v>11831</v>
      </c>
      <c r="H2798">
        <v>1</v>
      </c>
      <c r="I2798" t="s">
        <v>12653</v>
      </c>
    </row>
    <row r="2799" spans="1:9" x14ac:dyDescent="0.25">
      <c r="A2799" t="s">
        <v>41166</v>
      </c>
      <c r="B2799">
        <v>43237700</v>
      </c>
      <c r="C2799" t="s">
        <v>16</v>
      </c>
      <c r="D2799" t="s">
        <v>16</v>
      </c>
      <c r="E2799" t="s">
        <v>16</v>
      </c>
      <c r="F2799" t="s">
        <v>16</v>
      </c>
      <c r="G2799" t="s">
        <v>7296</v>
      </c>
      <c r="H2799">
        <v>1</v>
      </c>
      <c r="I2799" t="s">
        <v>7398</v>
      </c>
    </row>
    <row r="2800" spans="1:9" x14ac:dyDescent="0.25">
      <c r="A2800" t="s">
        <v>12404</v>
      </c>
      <c r="B2800">
        <v>76429898</v>
      </c>
      <c r="C2800" t="s">
        <v>16</v>
      </c>
      <c r="D2800" t="s">
        <v>16</v>
      </c>
      <c r="E2800" t="s">
        <v>16</v>
      </c>
      <c r="F2800" t="s">
        <v>16</v>
      </c>
      <c r="G2800" t="s">
        <v>5345</v>
      </c>
      <c r="H2800">
        <v>1</v>
      </c>
      <c r="I2800" t="s">
        <v>5399</v>
      </c>
    </row>
    <row r="2801" spans="1:9" x14ac:dyDescent="0.25">
      <c r="A2801" t="s">
        <v>9096</v>
      </c>
      <c r="B2801">
        <v>96306000</v>
      </c>
      <c r="C2801" t="s">
        <v>9097</v>
      </c>
      <c r="D2801" t="s">
        <v>12654</v>
      </c>
      <c r="E2801" t="s">
        <v>16</v>
      </c>
      <c r="F2801" t="s">
        <v>16</v>
      </c>
      <c r="G2801" t="s">
        <v>8068</v>
      </c>
      <c r="H2801">
        <v>1</v>
      </c>
      <c r="I2801" t="s">
        <v>12655</v>
      </c>
    </row>
    <row r="2802" spans="1:9" x14ac:dyDescent="0.25">
      <c r="A2802" t="s">
        <v>9274</v>
      </c>
      <c r="B2802">
        <v>96306000</v>
      </c>
      <c r="C2802" t="s">
        <v>9275</v>
      </c>
      <c r="D2802" t="s">
        <v>12656</v>
      </c>
      <c r="E2802" t="s">
        <v>16</v>
      </c>
      <c r="F2802" t="s">
        <v>16</v>
      </c>
      <c r="G2802" t="s">
        <v>8068</v>
      </c>
      <c r="H2802">
        <v>1</v>
      </c>
      <c r="I2802" t="s">
        <v>12657</v>
      </c>
    </row>
    <row r="2803" spans="1:9" x14ac:dyDescent="0.25">
      <c r="A2803" t="s">
        <v>8961</v>
      </c>
      <c r="B2803">
        <v>96306000</v>
      </c>
      <c r="C2803" t="s">
        <v>8962</v>
      </c>
      <c r="D2803" t="s">
        <v>12658</v>
      </c>
      <c r="E2803" t="s">
        <v>16</v>
      </c>
      <c r="F2803" t="s">
        <v>16</v>
      </c>
      <c r="G2803" t="s">
        <v>8068</v>
      </c>
      <c r="H2803">
        <v>1</v>
      </c>
      <c r="I2803" t="s">
        <v>12659</v>
      </c>
    </row>
    <row r="2804" spans="1:9" x14ac:dyDescent="0.25">
      <c r="A2804" t="s">
        <v>7354</v>
      </c>
      <c r="B2804">
        <v>96306000</v>
      </c>
      <c r="C2804" t="s">
        <v>7355</v>
      </c>
      <c r="D2804" t="s">
        <v>7400</v>
      </c>
      <c r="E2804" t="s">
        <v>16</v>
      </c>
      <c r="F2804" t="s">
        <v>16</v>
      </c>
      <c r="G2804" t="s">
        <v>8068</v>
      </c>
      <c r="H2804">
        <v>1</v>
      </c>
      <c r="I2804" t="s">
        <v>12660</v>
      </c>
    </row>
    <row r="2805" spans="1:9" x14ac:dyDescent="0.25">
      <c r="A2805" t="s">
        <v>8113</v>
      </c>
      <c r="B2805">
        <v>43237700</v>
      </c>
      <c r="C2805" t="s">
        <v>8114</v>
      </c>
      <c r="D2805" t="s">
        <v>12661</v>
      </c>
      <c r="E2805" t="s">
        <v>8115</v>
      </c>
      <c r="F2805" t="s">
        <v>12662</v>
      </c>
      <c r="G2805" t="s">
        <v>7296</v>
      </c>
      <c r="H2805">
        <v>1</v>
      </c>
      <c r="I2805" t="s">
        <v>12663</v>
      </c>
    </row>
    <row r="2806" spans="1:9" x14ac:dyDescent="0.25">
      <c r="A2806" t="s">
        <v>7743</v>
      </c>
      <c r="B2806">
        <v>96306000</v>
      </c>
      <c r="C2806" t="s">
        <v>7744</v>
      </c>
      <c r="D2806" t="s">
        <v>7760</v>
      </c>
      <c r="E2806" t="s">
        <v>16</v>
      </c>
      <c r="F2806" t="s">
        <v>16</v>
      </c>
      <c r="G2806" t="s">
        <v>8068</v>
      </c>
      <c r="H2806">
        <v>1</v>
      </c>
      <c r="I2806" t="s">
        <v>12664</v>
      </c>
    </row>
    <row r="2807" spans="1:9" x14ac:dyDescent="0.25">
      <c r="A2807" t="s">
        <v>7350</v>
      </c>
      <c r="B2807">
        <v>96306000</v>
      </c>
      <c r="C2807" t="s">
        <v>7351</v>
      </c>
      <c r="D2807" t="s">
        <v>7401</v>
      </c>
      <c r="E2807" t="s">
        <v>7352</v>
      </c>
      <c r="F2807" t="s">
        <v>7402</v>
      </c>
      <c r="G2807" t="s">
        <v>8068</v>
      </c>
      <c r="H2807">
        <v>1</v>
      </c>
      <c r="I2807" t="s">
        <v>12665</v>
      </c>
    </row>
    <row r="2808" spans="1:9" x14ac:dyDescent="0.25">
      <c r="A2808" t="s">
        <v>41656</v>
      </c>
      <c r="B2808">
        <v>36955000</v>
      </c>
      <c r="C2808" t="s">
        <v>41657</v>
      </c>
      <c r="D2808" t="s">
        <v>42269</v>
      </c>
      <c r="E2808" t="s">
        <v>16</v>
      </c>
      <c r="F2808" t="s">
        <v>16</v>
      </c>
      <c r="G2808" t="s">
        <v>3982</v>
      </c>
      <c r="H2808">
        <v>1</v>
      </c>
      <c r="I2808" t="s">
        <v>42270</v>
      </c>
    </row>
    <row r="2809" spans="1:9" x14ac:dyDescent="0.25">
      <c r="A2809" t="s">
        <v>7356</v>
      </c>
      <c r="B2809">
        <v>96306000</v>
      </c>
      <c r="C2809" t="s">
        <v>7357</v>
      </c>
      <c r="D2809" t="s">
        <v>7403</v>
      </c>
      <c r="E2809" t="s">
        <v>16</v>
      </c>
      <c r="F2809" t="s">
        <v>16</v>
      </c>
      <c r="G2809" t="s">
        <v>8068</v>
      </c>
      <c r="H2809">
        <v>1</v>
      </c>
      <c r="I2809" t="s">
        <v>12666</v>
      </c>
    </row>
    <row r="2810" spans="1:9" x14ac:dyDescent="0.25">
      <c r="A2810" t="s">
        <v>8963</v>
      </c>
      <c r="B2810">
        <v>96306000</v>
      </c>
      <c r="C2810" t="s">
        <v>8964</v>
      </c>
      <c r="D2810" t="s">
        <v>12667</v>
      </c>
      <c r="E2810" t="s">
        <v>16</v>
      </c>
      <c r="F2810" t="s">
        <v>16</v>
      </c>
      <c r="G2810" t="s">
        <v>8068</v>
      </c>
      <c r="H2810">
        <v>1</v>
      </c>
      <c r="I2810" t="s">
        <v>12668</v>
      </c>
    </row>
    <row r="2811" spans="1:9" x14ac:dyDescent="0.25">
      <c r="A2811" t="s">
        <v>2379</v>
      </c>
      <c r="B2811">
        <v>96306000</v>
      </c>
      <c r="C2811" t="s">
        <v>2380</v>
      </c>
      <c r="D2811" t="s">
        <v>4932</v>
      </c>
      <c r="E2811" t="s">
        <v>16</v>
      </c>
      <c r="F2811" t="s">
        <v>16</v>
      </c>
      <c r="G2811" t="s">
        <v>8068</v>
      </c>
      <c r="H2811">
        <v>1</v>
      </c>
      <c r="I2811" t="s">
        <v>12669</v>
      </c>
    </row>
    <row r="2812" spans="1:9" x14ac:dyDescent="0.25">
      <c r="A2812" t="s">
        <v>7372</v>
      </c>
      <c r="B2812">
        <v>96306000</v>
      </c>
      <c r="C2812" t="s">
        <v>7373</v>
      </c>
      <c r="D2812" t="s">
        <v>7404</v>
      </c>
      <c r="E2812" t="s">
        <v>16</v>
      </c>
      <c r="F2812" t="s">
        <v>16</v>
      </c>
      <c r="G2812" t="s">
        <v>8068</v>
      </c>
      <c r="H2812">
        <v>1</v>
      </c>
      <c r="I2812" t="s">
        <v>12670</v>
      </c>
    </row>
    <row r="2813" spans="1:9" x14ac:dyDescent="0.25">
      <c r="A2813" t="s">
        <v>7370</v>
      </c>
      <c r="B2813">
        <v>96306000</v>
      </c>
      <c r="C2813" t="s">
        <v>7371</v>
      </c>
      <c r="D2813" t="s">
        <v>7405</v>
      </c>
      <c r="E2813" t="s">
        <v>16</v>
      </c>
      <c r="F2813" t="s">
        <v>16</v>
      </c>
      <c r="G2813" t="s">
        <v>8068</v>
      </c>
      <c r="H2813">
        <v>1</v>
      </c>
      <c r="I2813" t="s">
        <v>12671</v>
      </c>
    </row>
    <row r="2814" spans="1:9" x14ac:dyDescent="0.25">
      <c r="A2814" t="s">
        <v>7344</v>
      </c>
      <c r="B2814">
        <v>96306000</v>
      </c>
      <c r="C2814" t="s">
        <v>7345</v>
      </c>
      <c r="D2814" t="s">
        <v>7406</v>
      </c>
      <c r="E2814" t="s">
        <v>16</v>
      </c>
      <c r="F2814" t="s">
        <v>16</v>
      </c>
      <c r="G2814" t="s">
        <v>8068</v>
      </c>
      <c r="H2814">
        <v>1</v>
      </c>
      <c r="I2814" t="s">
        <v>12672</v>
      </c>
    </row>
    <row r="2815" spans="1:9" x14ac:dyDescent="0.25">
      <c r="A2815" t="s">
        <v>7311</v>
      </c>
      <c r="B2815">
        <v>96306000</v>
      </c>
      <c r="C2815" t="s">
        <v>7312</v>
      </c>
      <c r="D2815" t="s">
        <v>7407</v>
      </c>
      <c r="E2815" t="s">
        <v>16</v>
      </c>
      <c r="F2815" t="s">
        <v>16</v>
      </c>
      <c r="G2815" t="s">
        <v>8068</v>
      </c>
      <c r="H2815">
        <v>1</v>
      </c>
      <c r="I2815" t="s">
        <v>12673</v>
      </c>
    </row>
    <row r="2816" spans="1:9" x14ac:dyDescent="0.25">
      <c r="A2816" t="s">
        <v>7730</v>
      </c>
      <c r="B2816">
        <v>43237700</v>
      </c>
      <c r="C2816" t="s">
        <v>16</v>
      </c>
      <c r="D2816" t="s">
        <v>16</v>
      </c>
      <c r="E2816" t="s">
        <v>16</v>
      </c>
      <c r="F2816" t="s">
        <v>16</v>
      </c>
      <c r="G2816" t="s">
        <v>7296</v>
      </c>
      <c r="H2816">
        <v>1</v>
      </c>
      <c r="I2816" t="s">
        <v>7398</v>
      </c>
    </row>
    <row r="2817" spans="1:9" x14ac:dyDescent="0.25">
      <c r="A2817" t="s">
        <v>8660</v>
      </c>
      <c r="B2817">
        <v>96306000</v>
      </c>
      <c r="C2817" t="s">
        <v>8661</v>
      </c>
      <c r="D2817" t="s">
        <v>12674</v>
      </c>
      <c r="E2817" t="s">
        <v>16</v>
      </c>
      <c r="F2817" t="s">
        <v>16</v>
      </c>
      <c r="G2817" t="s">
        <v>8068</v>
      </c>
      <c r="H2817">
        <v>1</v>
      </c>
      <c r="I2817" t="s">
        <v>12675</v>
      </c>
    </row>
    <row r="2818" spans="1:9" x14ac:dyDescent="0.25">
      <c r="A2818" t="s">
        <v>7954</v>
      </c>
      <c r="B2818">
        <v>96306000</v>
      </c>
      <c r="C2818" t="s">
        <v>7955</v>
      </c>
      <c r="D2818" t="s">
        <v>7978</v>
      </c>
      <c r="E2818" t="s">
        <v>16</v>
      </c>
      <c r="F2818" t="s">
        <v>16</v>
      </c>
      <c r="G2818" t="s">
        <v>8068</v>
      </c>
      <c r="H2818">
        <v>1</v>
      </c>
      <c r="I2818" t="s">
        <v>12676</v>
      </c>
    </row>
    <row r="2819" spans="1:9" x14ac:dyDescent="0.25">
      <c r="A2819" t="s">
        <v>7849</v>
      </c>
      <c r="B2819">
        <v>96306000</v>
      </c>
      <c r="C2819" t="s">
        <v>7850</v>
      </c>
      <c r="D2819" t="s">
        <v>7878</v>
      </c>
      <c r="E2819" t="s">
        <v>16</v>
      </c>
      <c r="F2819" t="s">
        <v>16</v>
      </c>
      <c r="G2819" t="s">
        <v>8068</v>
      </c>
      <c r="H2819">
        <v>1</v>
      </c>
      <c r="I2819" t="s">
        <v>12677</v>
      </c>
    </row>
    <row r="2820" spans="1:9" x14ac:dyDescent="0.25">
      <c r="A2820" t="s">
        <v>14615</v>
      </c>
      <c r="B2820">
        <v>72278790</v>
      </c>
      <c r="C2820" t="s">
        <v>14616</v>
      </c>
      <c r="D2820" t="s">
        <v>15609</v>
      </c>
      <c r="E2820" t="s">
        <v>14617</v>
      </c>
      <c r="F2820" t="s">
        <v>15610</v>
      </c>
      <c r="G2820" t="s">
        <v>13917</v>
      </c>
      <c r="H2820">
        <v>1</v>
      </c>
      <c r="I2820" t="s">
        <v>15611</v>
      </c>
    </row>
    <row r="2821" spans="1:9" x14ac:dyDescent="0.25">
      <c r="A2821" t="s">
        <v>40910</v>
      </c>
      <c r="B2821">
        <v>36955000</v>
      </c>
      <c r="C2821" t="s">
        <v>40911</v>
      </c>
      <c r="D2821" t="s">
        <v>42271</v>
      </c>
      <c r="E2821" t="s">
        <v>16</v>
      </c>
      <c r="F2821" t="s">
        <v>16</v>
      </c>
      <c r="G2821" t="s">
        <v>3982</v>
      </c>
      <c r="H2821">
        <v>1</v>
      </c>
      <c r="I2821" t="s">
        <v>42272</v>
      </c>
    </row>
    <row r="2822" spans="1:9" x14ac:dyDescent="0.25">
      <c r="A2822" t="s">
        <v>8214</v>
      </c>
      <c r="B2822">
        <v>96306000</v>
      </c>
      <c r="C2822" t="s">
        <v>8215</v>
      </c>
      <c r="D2822" t="s">
        <v>12678</v>
      </c>
      <c r="E2822" t="s">
        <v>16</v>
      </c>
      <c r="F2822" t="s">
        <v>16</v>
      </c>
      <c r="G2822" t="s">
        <v>8068</v>
      </c>
      <c r="H2822">
        <v>1</v>
      </c>
      <c r="I2822" t="s">
        <v>12679</v>
      </c>
    </row>
    <row r="2823" spans="1:9" x14ac:dyDescent="0.25">
      <c r="A2823" t="s">
        <v>8687</v>
      </c>
      <c r="B2823">
        <v>96306000</v>
      </c>
      <c r="C2823" t="s">
        <v>8688</v>
      </c>
      <c r="D2823" t="s">
        <v>12680</v>
      </c>
      <c r="E2823" t="s">
        <v>16</v>
      </c>
      <c r="F2823" t="s">
        <v>16</v>
      </c>
      <c r="G2823" t="s">
        <v>8068</v>
      </c>
      <c r="H2823">
        <v>1</v>
      </c>
      <c r="I2823" t="s">
        <v>12681</v>
      </c>
    </row>
    <row r="2824" spans="1:9" x14ac:dyDescent="0.25">
      <c r="A2824" t="s">
        <v>7821</v>
      </c>
      <c r="B2824">
        <v>96306000</v>
      </c>
      <c r="C2824" t="s">
        <v>7822</v>
      </c>
      <c r="D2824" t="s">
        <v>7879</v>
      </c>
      <c r="E2824" t="s">
        <v>16</v>
      </c>
      <c r="F2824" t="s">
        <v>16</v>
      </c>
      <c r="G2824" t="s">
        <v>8068</v>
      </c>
      <c r="H2824">
        <v>1</v>
      </c>
      <c r="I2824" t="s">
        <v>12682</v>
      </c>
    </row>
    <row r="2825" spans="1:9" x14ac:dyDescent="0.25">
      <c r="A2825" t="s">
        <v>8965</v>
      </c>
      <c r="B2825">
        <v>96306000</v>
      </c>
      <c r="C2825" t="s">
        <v>8966</v>
      </c>
      <c r="D2825" t="s">
        <v>12683</v>
      </c>
      <c r="E2825" t="s">
        <v>16</v>
      </c>
      <c r="F2825" t="s">
        <v>16</v>
      </c>
      <c r="G2825" t="s">
        <v>8068</v>
      </c>
      <c r="H2825">
        <v>1</v>
      </c>
      <c r="I2825" t="s">
        <v>12684</v>
      </c>
    </row>
    <row r="2826" spans="1:9" x14ac:dyDescent="0.25">
      <c r="A2826" t="s">
        <v>8673</v>
      </c>
      <c r="B2826">
        <v>96574211</v>
      </c>
      <c r="C2826" t="s">
        <v>8674</v>
      </c>
      <c r="D2826" t="s">
        <v>12685</v>
      </c>
      <c r="E2826" t="s">
        <v>8675</v>
      </c>
      <c r="F2826" t="s">
        <v>12686</v>
      </c>
      <c r="G2826" t="s">
        <v>3999</v>
      </c>
      <c r="H2826">
        <v>1</v>
      </c>
      <c r="I2826" t="s">
        <v>12687</v>
      </c>
    </row>
    <row r="2827" spans="1:9" x14ac:dyDescent="0.25">
      <c r="A2827" t="s">
        <v>7358</v>
      </c>
      <c r="B2827">
        <v>96306000</v>
      </c>
      <c r="C2827" t="s">
        <v>7359</v>
      </c>
      <c r="D2827" t="s">
        <v>7408</v>
      </c>
      <c r="E2827" t="s">
        <v>16</v>
      </c>
      <c r="F2827" t="s">
        <v>16</v>
      </c>
      <c r="G2827" t="s">
        <v>8068</v>
      </c>
      <c r="H2827">
        <v>1</v>
      </c>
      <c r="I2827" t="s">
        <v>12688</v>
      </c>
    </row>
    <row r="2828" spans="1:9" x14ac:dyDescent="0.25">
      <c r="A2828" t="s">
        <v>9268</v>
      </c>
      <c r="B2828">
        <v>96306000</v>
      </c>
      <c r="C2828" t="s">
        <v>9269</v>
      </c>
      <c r="D2828" t="s">
        <v>12689</v>
      </c>
      <c r="E2828" t="s">
        <v>16</v>
      </c>
      <c r="F2828" t="s">
        <v>16</v>
      </c>
      <c r="G2828" t="s">
        <v>8068</v>
      </c>
      <c r="H2828">
        <v>1</v>
      </c>
      <c r="I2828" t="s">
        <v>12690</v>
      </c>
    </row>
    <row r="2829" spans="1:9" x14ac:dyDescent="0.25">
      <c r="A2829" t="s">
        <v>11424</v>
      </c>
      <c r="B2829">
        <v>36955000</v>
      </c>
      <c r="C2829" t="s">
        <v>11425</v>
      </c>
      <c r="D2829" t="s">
        <v>12691</v>
      </c>
      <c r="E2829" t="s">
        <v>16</v>
      </c>
      <c r="F2829" t="s">
        <v>16</v>
      </c>
      <c r="G2829" t="s">
        <v>3982</v>
      </c>
      <c r="H2829">
        <v>1</v>
      </c>
      <c r="I2829" t="s">
        <v>12692</v>
      </c>
    </row>
    <row r="2830" spans="1:9" x14ac:dyDescent="0.25">
      <c r="A2830" t="s">
        <v>7360</v>
      </c>
      <c r="B2830">
        <v>96306000</v>
      </c>
      <c r="C2830" t="s">
        <v>7361</v>
      </c>
      <c r="D2830" t="s">
        <v>7409</v>
      </c>
      <c r="E2830" t="s">
        <v>16</v>
      </c>
      <c r="F2830" t="s">
        <v>16</v>
      </c>
      <c r="G2830" t="s">
        <v>8068</v>
      </c>
      <c r="H2830">
        <v>1</v>
      </c>
      <c r="I2830" t="s">
        <v>12693</v>
      </c>
    </row>
    <row r="2831" spans="1:9" x14ac:dyDescent="0.25">
      <c r="A2831" t="s">
        <v>8216</v>
      </c>
      <c r="B2831">
        <v>96306000</v>
      </c>
      <c r="C2831" t="s">
        <v>8217</v>
      </c>
      <c r="D2831" t="s">
        <v>12694</v>
      </c>
      <c r="E2831" t="s">
        <v>16</v>
      </c>
      <c r="F2831" t="s">
        <v>16</v>
      </c>
      <c r="G2831" t="s">
        <v>8068</v>
      </c>
      <c r="H2831">
        <v>1</v>
      </c>
      <c r="I2831" t="s">
        <v>12695</v>
      </c>
    </row>
    <row r="2832" spans="1:9" x14ac:dyDescent="0.25">
      <c r="A2832" t="s">
        <v>7847</v>
      </c>
      <c r="B2832">
        <v>96306000</v>
      </c>
      <c r="C2832" t="s">
        <v>7848</v>
      </c>
      <c r="D2832" t="s">
        <v>7880</v>
      </c>
      <c r="E2832" t="s">
        <v>16</v>
      </c>
      <c r="F2832" t="s">
        <v>16</v>
      </c>
      <c r="G2832" t="s">
        <v>8068</v>
      </c>
      <c r="H2832">
        <v>1</v>
      </c>
      <c r="I2832" t="s">
        <v>12696</v>
      </c>
    </row>
    <row r="2833" spans="1:9" x14ac:dyDescent="0.25">
      <c r="A2833" t="s">
        <v>41788</v>
      </c>
      <c r="B2833">
        <v>36955000</v>
      </c>
      <c r="C2833" t="s">
        <v>41789</v>
      </c>
      <c r="D2833" t="s">
        <v>42273</v>
      </c>
      <c r="E2833" t="s">
        <v>41790</v>
      </c>
      <c r="F2833" t="s">
        <v>42274</v>
      </c>
      <c r="G2833" t="s">
        <v>3982</v>
      </c>
      <c r="H2833">
        <v>1</v>
      </c>
      <c r="I2833" t="s">
        <v>42275</v>
      </c>
    </row>
    <row r="2834" spans="1:9" x14ac:dyDescent="0.25">
      <c r="A2834" t="s">
        <v>7845</v>
      </c>
      <c r="B2834">
        <v>96306000</v>
      </c>
      <c r="C2834" t="s">
        <v>7846</v>
      </c>
      <c r="D2834" t="s">
        <v>7881</v>
      </c>
      <c r="E2834" t="s">
        <v>16</v>
      </c>
      <c r="F2834" t="s">
        <v>16</v>
      </c>
      <c r="G2834" t="s">
        <v>8068</v>
      </c>
      <c r="H2834">
        <v>1</v>
      </c>
      <c r="I2834" t="s">
        <v>12697</v>
      </c>
    </row>
    <row r="2835" spans="1:9" x14ac:dyDescent="0.25">
      <c r="A2835" t="s">
        <v>8218</v>
      </c>
      <c r="B2835">
        <v>96306000</v>
      </c>
      <c r="C2835" t="s">
        <v>8219</v>
      </c>
      <c r="D2835" t="s">
        <v>12698</v>
      </c>
      <c r="E2835" t="s">
        <v>16</v>
      </c>
      <c r="F2835" t="s">
        <v>16</v>
      </c>
      <c r="G2835" t="s">
        <v>8068</v>
      </c>
      <c r="H2835">
        <v>1</v>
      </c>
      <c r="I2835" t="s">
        <v>12699</v>
      </c>
    </row>
    <row r="2836" spans="1:9" x14ac:dyDescent="0.25">
      <c r="A2836" t="s">
        <v>11961</v>
      </c>
      <c r="B2836">
        <v>36955000</v>
      </c>
      <c r="C2836" t="s">
        <v>11962</v>
      </c>
      <c r="D2836" t="s">
        <v>12700</v>
      </c>
      <c r="E2836" t="s">
        <v>11963</v>
      </c>
      <c r="F2836" t="s">
        <v>12701</v>
      </c>
      <c r="G2836" t="s">
        <v>3982</v>
      </c>
      <c r="H2836">
        <v>1</v>
      </c>
      <c r="I2836" t="s">
        <v>12702</v>
      </c>
    </row>
    <row r="2837" spans="1:9" x14ac:dyDescent="0.25">
      <c r="A2837" t="s">
        <v>10833</v>
      </c>
      <c r="B2837">
        <v>72278790</v>
      </c>
      <c r="C2837" t="s">
        <v>10834</v>
      </c>
      <c r="D2837" t="s">
        <v>12703</v>
      </c>
      <c r="E2837" t="s">
        <v>16</v>
      </c>
      <c r="F2837" t="s">
        <v>16</v>
      </c>
      <c r="G2837" t="s">
        <v>13917</v>
      </c>
      <c r="H2837">
        <v>1</v>
      </c>
      <c r="I2837" t="s">
        <v>15612</v>
      </c>
    </row>
    <row r="2838" spans="1:9" x14ac:dyDescent="0.25">
      <c r="A2838" t="s">
        <v>14418</v>
      </c>
      <c r="B2838">
        <v>43237700</v>
      </c>
      <c r="C2838" t="s">
        <v>16</v>
      </c>
      <c r="D2838" t="s">
        <v>16</v>
      </c>
      <c r="E2838" t="s">
        <v>16</v>
      </c>
      <c r="F2838" t="s">
        <v>16</v>
      </c>
      <c r="G2838" t="s">
        <v>7296</v>
      </c>
      <c r="H2838">
        <v>1</v>
      </c>
      <c r="I2838" t="s">
        <v>7398</v>
      </c>
    </row>
    <row r="2839" spans="1:9" x14ac:dyDescent="0.25">
      <c r="A2839" t="s">
        <v>8204</v>
      </c>
      <c r="B2839">
        <v>43237700</v>
      </c>
      <c r="C2839" t="s">
        <v>8205</v>
      </c>
      <c r="D2839" t="s">
        <v>12704</v>
      </c>
      <c r="E2839" t="s">
        <v>16</v>
      </c>
      <c r="F2839" t="s">
        <v>16</v>
      </c>
      <c r="G2839" t="s">
        <v>7296</v>
      </c>
      <c r="H2839">
        <v>1</v>
      </c>
      <c r="I2839" t="s">
        <v>12705</v>
      </c>
    </row>
    <row r="2840" spans="1:9" x14ac:dyDescent="0.25">
      <c r="A2840" t="s">
        <v>8289</v>
      </c>
      <c r="B2840">
        <v>96306000</v>
      </c>
      <c r="C2840" t="s">
        <v>8290</v>
      </c>
      <c r="D2840" t="s">
        <v>12706</v>
      </c>
      <c r="E2840" t="s">
        <v>16</v>
      </c>
      <c r="F2840" t="s">
        <v>16</v>
      </c>
      <c r="G2840" t="s">
        <v>8068</v>
      </c>
      <c r="H2840">
        <v>1</v>
      </c>
      <c r="I2840" t="s">
        <v>12707</v>
      </c>
    </row>
    <row r="2841" spans="1:9" x14ac:dyDescent="0.25">
      <c r="A2841" t="s">
        <v>7829</v>
      </c>
      <c r="B2841">
        <v>96306000</v>
      </c>
      <c r="C2841" t="s">
        <v>7830</v>
      </c>
      <c r="D2841" t="s">
        <v>7882</v>
      </c>
      <c r="E2841" t="s">
        <v>16</v>
      </c>
      <c r="F2841" t="s">
        <v>16</v>
      </c>
      <c r="G2841" t="s">
        <v>8068</v>
      </c>
      <c r="H2841">
        <v>1</v>
      </c>
      <c r="I2841" t="s">
        <v>12708</v>
      </c>
    </row>
    <row r="2842" spans="1:9" x14ac:dyDescent="0.25">
      <c r="A2842" t="s">
        <v>41492</v>
      </c>
      <c r="B2842">
        <v>36955000</v>
      </c>
      <c r="C2842" t="s">
        <v>41493</v>
      </c>
      <c r="D2842" t="s">
        <v>42276</v>
      </c>
      <c r="E2842" t="s">
        <v>41494</v>
      </c>
      <c r="F2842" t="s">
        <v>42277</v>
      </c>
      <c r="G2842" t="s">
        <v>3982</v>
      </c>
      <c r="H2842">
        <v>1</v>
      </c>
      <c r="I2842" t="s">
        <v>42278</v>
      </c>
    </row>
    <row r="2843" spans="1:9" x14ac:dyDescent="0.25">
      <c r="A2843" t="s">
        <v>41253</v>
      </c>
      <c r="B2843">
        <v>36955000</v>
      </c>
      <c r="C2843" t="s">
        <v>41254</v>
      </c>
      <c r="D2843" t="s">
        <v>42279</v>
      </c>
      <c r="E2843" t="s">
        <v>16</v>
      </c>
      <c r="F2843" t="s">
        <v>16</v>
      </c>
      <c r="G2843" t="s">
        <v>3982</v>
      </c>
      <c r="H2843">
        <v>1</v>
      </c>
      <c r="I2843" t="s">
        <v>42280</v>
      </c>
    </row>
    <row r="2844" spans="1:9" x14ac:dyDescent="0.25">
      <c r="A2844" t="s">
        <v>9118</v>
      </c>
      <c r="B2844">
        <v>96306000</v>
      </c>
      <c r="C2844" t="s">
        <v>9119</v>
      </c>
      <c r="D2844" t="s">
        <v>12709</v>
      </c>
      <c r="E2844" t="s">
        <v>16</v>
      </c>
      <c r="F2844" t="s">
        <v>16</v>
      </c>
      <c r="G2844" t="s">
        <v>8068</v>
      </c>
      <c r="H2844">
        <v>1</v>
      </c>
      <c r="I2844" t="s">
        <v>12710</v>
      </c>
    </row>
    <row r="2845" spans="1:9" x14ac:dyDescent="0.25">
      <c r="A2845" t="s">
        <v>7353</v>
      </c>
      <c r="B2845">
        <v>97350599</v>
      </c>
      <c r="C2845" t="s">
        <v>16</v>
      </c>
      <c r="D2845" t="s">
        <v>16</v>
      </c>
      <c r="E2845" t="s">
        <v>16</v>
      </c>
      <c r="F2845" t="s">
        <v>16</v>
      </c>
      <c r="G2845" t="s">
        <v>7088</v>
      </c>
      <c r="H2845">
        <v>1</v>
      </c>
      <c r="I2845" t="s">
        <v>12711</v>
      </c>
    </row>
    <row r="2846" spans="1:9" x14ac:dyDescent="0.25">
      <c r="A2846" t="s">
        <v>9132</v>
      </c>
      <c r="B2846">
        <v>96306000</v>
      </c>
      <c r="C2846" t="s">
        <v>9133</v>
      </c>
      <c r="D2846" t="s">
        <v>12712</v>
      </c>
      <c r="E2846" t="s">
        <v>16</v>
      </c>
      <c r="F2846" t="s">
        <v>16</v>
      </c>
      <c r="G2846" t="s">
        <v>8068</v>
      </c>
      <c r="H2846">
        <v>1</v>
      </c>
      <c r="I2846" t="s">
        <v>12713</v>
      </c>
    </row>
    <row r="2847" spans="1:9" x14ac:dyDescent="0.25">
      <c r="A2847" t="s">
        <v>8779</v>
      </c>
      <c r="B2847">
        <v>96306000</v>
      </c>
      <c r="C2847" t="s">
        <v>8780</v>
      </c>
      <c r="D2847" t="s">
        <v>12714</v>
      </c>
      <c r="E2847" t="s">
        <v>8781</v>
      </c>
      <c r="F2847" t="s">
        <v>12715</v>
      </c>
      <c r="G2847" t="s">
        <v>8068</v>
      </c>
      <c r="H2847">
        <v>1</v>
      </c>
      <c r="I2847" t="s">
        <v>12716</v>
      </c>
    </row>
    <row r="2848" spans="1:9" x14ac:dyDescent="0.25">
      <c r="A2848" t="s">
        <v>8875</v>
      </c>
      <c r="B2848">
        <v>43237700</v>
      </c>
      <c r="C2848" t="s">
        <v>8876</v>
      </c>
      <c r="D2848" t="s">
        <v>12717</v>
      </c>
      <c r="E2848" t="s">
        <v>8877</v>
      </c>
      <c r="F2848" t="s">
        <v>12718</v>
      </c>
      <c r="G2848" t="s">
        <v>7296</v>
      </c>
      <c r="H2848">
        <v>1</v>
      </c>
      <c r="I2848" t="s">
        <v>12719</v>
      </c>
    </row>
    <row r="2849" spans="1:9" x14ac:dyDescent="0.25">
      <c r="A2849" t="s">
        <v>11013</v>
      </c>
      <c r="B2849">
        <v>36955000</v>
      </c>
      <c r="C2849" t="s">
        <v>11014</v>
      </c>
      <c r="D2849" t="s">
        <v>12720</v>
      </c>
      <c r="E2849" t="s">
        <v>16</v>
      </c>
      <c r="F2849" t="s">
        <v>16</v>
      </c>
      <c r="G2849" t="s">
        <v>3982</v>
      </c>
      <c r="H2849">
        <v>1</v>
      </c>
      <c r="I2849" t="s">
        <v>12721</v>
      </c>
    </row>
    <row r="2850" spans="1:9" x14ac:dyDescent="0.25">
      <c r="A2850" t="s">
        <v>9155</v>
      </c>
      <c r="B2850">
        <v>36955000</v>
      </c>
      <c r="C2850" t="s">
        <v>9156</v>
      </c>
      <c r="D2850" t="s">
        <v>12722</v>
      </c>
      <c r="E2850" t="s">
        <v>16</v>
      </c>
      <c r="F2850" t="s">
        <v>16</v>
      </c>
      <c r="G2850" t="s">
        <v>3982</v>
      </c>
      <c r="H2850">
        <v>1</v>
      </c>
      <c r="I2850" t="s">
        <v>12723</v>
      </c>
    </row>
    <row r="2851" spans="1:9" x14ac:dyDescent="0.25">
      <c r="A2851" t="s">
        <v>7843</v>
      </c>
      <c r="B2851">
        <v>96306000</v>
      </c>
      <c r="C2851" t="s">
        <v>7844</v>
      </c>
      <c r="D2851" t="s">
        <v>7883</v>
      </c>
      <c r="E2851" t="s">
        <v>16</v>
      </c>
      <c r="F2851" t="s">
        <v>16</v>
      </c>
      <c r="G2851" t="s">
        <v>8068</v>
      </c>
      <c r="H2851">
        <v>1</v>
      </c>
      <c r="I2851" t="s">
        <v>12724</v>
      </c>
    </row>
    <row r="2852" spans="1:9" x14ac:dyDescent="0.25">
      <c r="A2852" t="s">
        <v>8878</v>
      </c>
      <c r="B2852">
        <v>43237700</v>
      </c>
      <c r="C2852" t="s">
        <v>8879</v>
      </c>
      <c r="D2852" t="s">
        <v>12725</v>
      </c>
      <c r="E2852" t="s">
        <v>8880</v>
      </c>
      <c r="F2852" t="s">
        <v>12726</v>
      </c>
      <c r="G2852" t="s">
        <v>7296</v>
      </c>
      <c r="H2852">
        <v>1</v>
      </c>
      <c r="I2852" t="s">
        <v>12727</v>
      </c>
    </row>
    <row r="2853" spans="1:9" x14ac:dyDescent="0.25">
      <c r="A2853" t="s">
        <v>5346</v>
      </c>
      <c r="B2853">
        <v>96306000</v>
      </c>
      <c r="C2853" t="s">
        <v>5347</v>
      </c>
      <c r="D2853" t="s">
        <v>5402</v>
      </c>
      <c r="E2853" t="s">
        <v>16</v>
      </c>
      <c r="F2853" t="s">
        <v>16</v>
      </c>
      <c r="G2853" t="s">
        <v>8068</v>
      </c>
      <c r="H2853">
        <v>1</v>
      </c>
      <c r="I2853" t="s">
        <v>12728</v>
      </c>
    </row>
    <row r="2854" spans="1:9" x14ac:dyDescent="0.25">
      <c r="A2854" t="s">
        <v>9068</v>
      </c>
      <c r="B2854">
        <v>96306000</v>
      </c>
      <c r="C2854" t="s">
        <v>9069</v>
      </c>
      <c r="D2854" t="s">
        <v>12729</v>
      </c>
      <c r="E2854" t="s">
        <v>16</v>
      </c>
      <c r="F2854" t="s">
        <v>16</v>
      </c>
      <c r="G2854" t="s">
        <v>8068</v>
      </c>
      <c r="H2854">
        <v>1</v>
      </c>
      <c r="I2854" t="s">
        <v>12730</v>
      </c>
    </row>
    <row r="2855" spans="1:9" x14ac:dyDescent="0.25">
      <c r="A2855" t="s">
        <v>14973</v>
      </c>
      <c r="B2855">
        <v>36955000</v>
      </c>
      <c r="C2855" t="s">
        <v>14974</v>
      </c>
      <c r="D2855" t="s">
        <v>15613</v>
      </c>
      <c r="E2855" t="s">
        <v>14975</v>
      </c>
      <c r="F2855" t="s">
        <v>15614</v>
      </c>
      <c r="G2855" t="s">
        <v>3982</v>
      </c>
      <c r="H2855">
        <v>1</v>
      </c>
      <c r="I2855" t="s">
        <v>15615</v>
      </c>
    </row>
    <row r="2856" spans="1:9" x14ac:dyDescent="0.25">
      <c r="A2856" t="s">
        <v>10313</v>
      </c>
      <c r="B2856">
        <v>43237700</v>
      </c>
      <c r="C2856" t="s">
        <v>10314</v>
      </c>
      <c r="D2856" t="s">
        <v>12731</v>
      </c>
      <c r="E2856" t="s">
        <v>10315</v>
      </c>
      <c r="F2856" t="s">
        <v>12732</v>
      </c>
      <c r="G2856" t="s">
        <v>7296</v>
      </c>
      <c r="H2856">
        <v>1</v>
      </c>
      <c r="I2856" t="s">
        <v>12733</v>
      </c>
    </row>
    <row r="2857" spans="1:9" x14ac:dyDescent="0.25">
      <c r="A2857" t="s">
        <v>10899</v>
      </c>
      <c r="B2857">
        <v>36955000</v>
      </c>
      <c r="C2857" t="s">
        <v>10900</v>
      </c>
      <c r="D2857" t="s">
        <v>12734</v>
      </c>
      <c r="E2857" t="s">
        <v>10901</v>
      </c>
      <c r="F2857" t="s">
        <v>12735</v>
      </c>
      <c r="G2857" t="s">
        <v>3982</v>
      </c>
      <c r="H2857">
        <v>1</v>
      </c>
      <c r="I2857" t="s">
        <v>12736</v>
      </c>
    </row>
    <row r="2858" spans="1:9" x14ac:dyDescent="0.25">
      <c r="A2858" t="s">
        <v>10902</v>
      </c>
      <c r="B2858">
        <v>36955000</v>
      </c>
      <c r="C2858" t="s">
        <v>10903</v>
      </c>
      <c r="D2858" t="s">
        <v>12737</v>
      </c>
      <c r="E2858" t="s">
        <v>10904</v>
      </c>
      <c r="F2858" t="s">
        <v>12738</v>
      </c>
      <c r="G2858" t="s">
        <v>3982</v>
      </c>
      <c r="H2858">
        <v>1</v>
      </c>
      <c r="I2858" t="s">
        <v>12739</v>
      </c>
    </row>
    <row r="2859" spans="1:9" x14ac:dyDescent="0.25">
      <c r="A2859" t="s">
        <v>10968</v>
      </c>
      <c r="B2859">
        <v>36955000</v>
      </c>
      <c r="C2859" t="s">
        <v>10969</v>
      </c>
      <c r="D2859" t="s">
        <v>12740</v>
      </c>
      <c r="E2859" t="s">
        <v>16</v>
      </c>
      <c r="F2859" t="s">
        <v>16</v>
      </c>
      <c r="G2859" t="s">
        <v>3982</v>
      </c>
      <c r="H2859">
        <v>1</v>
      </c>
      <c r="I2859" t="s">
        <v>12741</v>
      </c>
    </row>
    <row r="2860" spans="1:9" x14ac:dyDescent="0.25">
      <c r="A2860" t="s">
        <v>14968</v>
      </c>
      <c r="B2860">
        <v>36955000</v>
      </c>
      <c r="C2860" t="s">
        <v>14969</v>
      </c>
      <c r="D2860" t="s">
        <v>15616</v>
      </c>
      <c r="E2860" t="s">
        <v>14970</v>
      </c>
      <c r="F2860" t="s">
        <v>15617</v>
      </c>
      <c r="G2860" t="s">
        <v>3982</v>
      </c>
      <c r="H2860">
        <v>1</v>
      </c>
      <c r="I2860" t="s">
        <v>15618</v>
      </c>
    </row>
    <row r="2861" spans="1:9" x14ac:dyDescent="0.25">
      <c r="A2861" t="s">
        <v>7195</v>
      </c>
      <c r="B2861">
        <v>96306000</v>
      </c>
      <c r="C2861" t="s">
        <v>7196</v>
      </c>
      <c r="D2861" t="s">
        <v>7254</v>
      </c>
      <c r="E2861" t="s">
        <v>16</v>
      </c>
      <c r="F2861" t="s">
        <v>16</v>
      </c>
      <c r="G2861" t="s">
        <v>8068</v>
      </c>
      <c r="H2861">
        <v>1</v>
      </c>
      <c r="I2861" t="s">
        <v>12742</v>
      </c>
    </row>
    <row r="2862" spans="1:9" x14ac:dyDescent="0.25">
      <c r="A2862" t="s">
        <v>8297</v>
      </c>
      <c r="B2862">
        <v>96306000</v>
      </c>
      <c r="C2862" t="s">
        <v>8298</v>
      </c>
      <c r="D2862" t="s">
        <v>12743</v>
      </c>
      <c r="E2862" t="s">
        <v>16</v>
      </c>
      <c r="F2862" t="s">
        <v>16</v>
      </c>
      <c r="G2862" t="s">
        <v>8068</v>
      </c>
      <c r="H2862">
        <v>1</v>
      </c>
      <c r="I2862" t="s">
        <v>12744</v>
      </c>
    </row>
    <row r="2863" spans="1:9" x14ac:dyDescent="0.25">
      <c r="A2863" t="s">
        <v>10966</v>
      </c>
      <c r="B2863">
        <v>36955000</v>
      </c>
      <c r="C2863" t="s">
        <v>10967</v>
      </c>
      <c r="D2863" t="s">
        <v>12745</v>
      </c>
      <c r="E2863" t="s">
        <v>16</v>
      </c>
      <c r="F2863" t="s">
        <v>16</v>
      </c>
      <c r="G2863" t="s">
        <v>3982</v>
      </c>
      <c r="H2863">
        <v>1</v>
      </c>
      <c r="I2863" t="s">
        <v>12746</v>
      </c>
    </row>
    <row r="2864" spans="1:9" x14ac:dyDescent="0.25">
      <c r="A2864" t="s">
        <v>10310</v>
      </c>
      <c r="B2864">
        <v>43237700</v>
      </c>
      <c r="C2864" t="s">
        <v>10311</v>
      </c>
      <c r="D2864" t="s">
        <v>12747</v>
      </c>
      <c r="E2864" t="s">
        <v>10312</v>
      </c>
      <c r="F2864" t="s">
        <v>12748</v>
      </c>
      <c r="G2864" t="s">
        <v>7296</v>
      </c>
      <c r="H2864">
        <v>1</v>
      </c>
      <c r="I2864" t="s">
        <v>12749</v>
      </c>
    </row>
    <row r="2865" spans="1:9" x14ac:dyDescent="0.25">
      <c r="A2865" t="s">
        <v>7841</v>
      </c>
      <c r="B2865">
        <v>96306000</v>
      </c>
      <c r="C2865" t="s">
        <v>7842</v>
      </c>
      <c r="D2865" t="s">
        <v>7884</v>
      </c>
      <c r="E2865" t="s">
        <v>16</v>
      </c>
      <c r="F2865" t="s">
        <v>16</v>
      </c>
      <c r="G2865" t="s">
        <v>8068</v>
      </c>
      <c r="H2865">
        <v>1</v>
      </c>
      <c r="I2865" t="s">
        <v>12750</v>
      </c>
    </row>
    <row r="2866" spans="1:9" x14ac:dyDescent="0.25">
      <c r="A2866" t="s">
        <v>7338</v>
      </c>
      <c r="B2866">
        <v>96306000</v>
      </c>
      <c r="C2866" t="s">
        <v>7339</v>
      </c>
      <c r="D2866" t="s">
        <v>7410</v>
      </c>
      <c r="E2866" t="s">
        <v>16</v>
      </c>
      <c r="F2866" t="s">
        <v>16</v>
      </c>
      <c r="G2866" t="s">
        <v>8068</v>
      </c>
      <c r="H2866">
        <v>1</v>
      </c>
      <c r="I2866" t="s">
        <v>12751</v>
      </c>
    </row>
    <row r="2867" spans="1:9" x14ac:dyDescent="0.25">
      <c r="A2867" t="s">
        <v>7839</v>
      </c>
      <c r="B2867">
        <v>96306000</v>
      </c>
      <c r="C2867" t="s">
        <v>7840</v>
      </c>
      <c r="D2867" t="s">
        <v>7885</v>
      </c>
      <c r="E2867" t="s">
        <v>16</v>
      </c>
      <c r="F2867" t="s">
        <v>16</v>
      </c>
      <c r="G2867" t="s">
        <v>8068</v>
      </c>
      <c r="H2867">
        <v>1</v>
      </c>
      <c r="I2867" t="s">
        <v>12752</v>
      </c>
    </row>
    <row r="2868" spans="1:9" x14ac:dyDescent="0.25">
      <c r="A2868" t="s">
        <v>7304</v>
      </c>
      <c r="B2868">
        <v>96306000</v>
      </c>
      <c r="C2868" t="s">
        <v>7305</v>
      </c>
      <c r="D2868" t="s">
        <v>7411</v>
      </c>
      <c r="E2868" t="s">
        <v>16</v>
      </c>
      <c r="F2868" t="s">
        <v>16</v>
      </c>
      <c r="G2868" t="s">
        <v>8068</v>
      </c>
      <c r="H2868">
        <v>1</v>
      </c>
      <c r="I2868" t="s">
        <v>12753</v>
      </c>
    </row>
    <row r="2869" spans="1:9" x14ac:dyDescent="0.25">
      <c r="A2869" t="s">
        <v>7712</v>
      </c>
      <c r="B2869">
        <v>96306000</v>
      </c>
      <c r="C2869" t="s">
        <v>7713</v>
      </c>
      <c r="D2869" t="s">
        <v>7717</v>
      </c>
      <c r="E2869" t="s">
        <v>16</v>
      </c>
      <c r="F2869" t="s">
        <v>16</v>
      </c>
      <c r="G2869" t="s">
        <v>8068</v>
      </c>
      <c r="H2869">
        <v>1</v>
      </c>
      <c r="I2869" t="s">
        <v>12754</v>
      </c>
    </row>
    <row r="2870" spans="1:9" x14ac:dyDescent="0.25">
      <c r="A2870" t="s">
        <v>7789</v>
      </c>
      <c r="B2870">
        <v>96306000</v>
      </c>
      <c r="C2870" t="s">
        <v>7790</v>
      </c>
      <c r="D2870" t="s">
        <v>7886</v>
      </c>
      <c r="E2870" t="s">
        <v>16</v>
      </c>
      <c r="F2870" t="s">
        <v>16</v>
      </c>
      <c r="G2870" t="s">
        <v>8068</v>
      </c>
      <c r="H2870">
        <v>1</v>
      </c>
      <c r="I2870" t="s">
        <v>12755</v>
      </c>
    </row>
    <row r="2871" spans="1:9" x14ac:dyDescent="0.25">
      <c r="A2871" t="s">
        <v>7823</v>
      </c>
      <c r="B2871">
        <v>96306000</v>
      </c>
      <c r="C2871" t="s">
        <v>7824</v>
      </c>
      <c r="D2871" t="s">
        <v>7887</v>
      </c>
      <c r="E2871" t="s">
        <v>16</v>
      </c>
      <c r="F2871" t="s">
        <v>16</v>
      </c>
      <c r="G2871" t="s">
        <v>8068</v>
      </c>
      <c r="H2871">
        <v>1</v>
      </c>
      <c r="I2871" t="s">
        <v>12756</v>
      </c>
    </row>
    <row r="2872" spans="1:9" x14ac:dyDescent="0.25">
      <c r="A2872" t="s">
        <v>7301</v>
      </c>
      <c r="B2872">
        <v>96306000</v>
      </c>
      <c r="C2872" t="s">
        <v>7302</v>
      </c>
      <c r="D2872" t="s">
        <v>7412</v>
      </c>
      <c r="E2872" t="s">
        <v>16</v>
      </c>
      <c r="F2872" t="s">
        <v>16</v>
      </c>
      <c r="G2872" t="s">
        <v>8068</v>
      </c>
      <c r="H2872">
        <v>1</v>
      </c>
      <c r="I2872" t="s">
        <v>12757</v>
      </c>
    </row>
    <row r="2873" spans="1:9" x14ac:dyDescent="0.25">
      <c r="A2873" t="s">
        <v>8141</v>
      </c>
      <c r="B2873">
        <v>43237700</v>
      </c>
      <c r="C2873" t="s">
        <v>7302</v>
      </c>
      <c r="D2873" t="s">
        <v>7412</v>
      </c>
      <c r="E2873" t="s">
        <v>16</v>
      </c>
      <c r="F2873" t="s">
        <v>16</v>
      </c>
      <c r="G2873" t="s">
        <v>7296</v>
      </c>
      <c r="H2873">
        <v>1</v>
      </c>
      <c r="I2873" t="s">
        <v>12758</v>
      </c>
    </row>
    <row r="2874" spans="1:9" x14ac:dyDescent="0.25">
      <c r="A2874" t="s">
        <v>7336</v>
      </c>
      <c r="B2874">
        <v>96306000</v>
      </c>
      <c r="C2874" t="s">
        <v>7337</v>
      </c>
      <c r="D2874" t="s">
        <v>7413</v>
      </c>
      <c r="E2874" t="s">
        <v>16</v>
      </c>
      <c r="F2874" t="s">
        <v>16</v>
      </c>
      <c r="G2874" t="s">
        <v>8068</v>
      </c>
      <c r="H2874">
        <v>1</v>
      </c>
      <c r="I2874" t="s">
        <v>12759</v>
      </c>
    </row>
    <row r="2875" spans="1:9" x14ac:dyDescent="0.25">
      <c r="A2875" t="s">
        <v>8915</v>
      </c>
      <c r="B2875">
        <v>36955000</v>
      </c>
      <c r="C2875" t="s">
        <v>8916</v>
      </c>
      <c r="D2875" t="s">
        <v>12760</v>
      </c>
      <c r="E2875" t="s">
        <v>8917</v>
      </c>
      <c r="F2875" t="s">
        <v>12761</v>
      </c>
      <c r="G2875" t="s">
        <v>3982</v>
      </c>
      <c r="H2875">
        <v>1</v>
      </c>
      <c r="I2875" t="s">
        <v>12762</v>
      </c>
    </row>
    <row r="2876" spans="1:9" x14ac:dyDescent="0.25">
      <c r="A2876" t="s">
        <v>8095</v>
      </c>
      <c r="B2876">
        <v>96306000</v>
      </c>
      <c r="C2876" t="s">
        <v>8096</v>
      </c>
      <c r="D2876" t="s">
        <v>12763</v>
      </c>
      <c r="E2876" t="s">
        <v>16</v>
      </c>
      <c r="F2876" t="s">
        <v>16</v>
      </c>
      <c r="G2876" t="s">
        <v>8068</v>
      </c>
      <c r="H2876">
        <v>1</v>
      </c>
      <c r="I2876" t="s">
        <v>12764</v>
      </c>
    </row>
    <row r="2877" spans="1:9" x14ac:dyDescent="0.25">
      <c r="A2877" t="s">
        <v>11109</v>
      </c>
      <c r="B2877">
        <v>36955000</v>
      </c>
      <c r="C2877" t="s">
        <v>11110</v>
      </c>
      <c r="D2877" t="s">
        <v>12765</v>
      </c>
      <c r="E2877" t="s">
        <v>16</v>
      </c>
      <c r="F2877" t="s">
        <v>16</v>
      </c>
      <c r="G2877" t="s">
        <v>3982</v>
      </c>
      <c r="H2877">
        <v>1</v>
      </c>
      <c r="I2877" t="s">
        <v>12766</v>
      </c>
    </row>
    <row r="2878" spans="1:9" x14ac:dyDescent="0.25">
      <c r="A2878" t="s">
        <v>8243</v>
      </c>
      <c r="B2878">
        <v>96306000</v>
      </c>
      <c r="C2878" t="s">
        <v>8244</v>
      </c>
      <c r="D2878" t="s">
        <v>12767</v>
      </c>
      <c r="E2878" t="s">
        <v>16</v>
      </c>
      <c r="F2878" t="s">
        <v>16</v>
      </c>
      <c r="G2878" t="s">
        <v>8068</v>
      </c>
      <c r="H2878">
        <v>1</v>
      </c>
      <c r="I2878" t="s">
        <v>12768</v>
      </c>
    </row>
    <row r="2879" spans="1:9" x14ac:dyDescent="0.25">
      <c r="A2879" t="s">
        <v>9318</v>
      </c>
      <c r="B2879">
        <v>96306000</v>
      </c>
      <c r="C2879" t="s">
        <v>9319</v>
      </c>
      <c r="D2879" t="s">
        <v>12769</v>
      </c>
      <c r="E2879" t="s">
        <v>16</v>
      </c>
      <c r="F2879" t="s">
        <v>16</v>
      </c>
      <c r="G2879" t="s">
        <v>8068</v>
      </c>
      <c r="H2879">
        <v>1</v>
      </c>
      <c r="I2879" t="s">
        <v>12770</v>
      </c>
    </row>
    <row r="2880" spans="1:9" x14ac:dyDescent="0.25">
      <c r="A2880" t="s">
        <v>7831</v>
      </c>
      <c r="B2880">
        <v>96306000</v>
      </c>
      <c r="C2880" t="s">
        <v>7832</v>
      </c>
      <c r="D2880" t="s">
        <v>7888</v>
      </c>
      <c r="E2880" t="s">
        <v>16</v>
      </c>
      <c r="F2880" t="s">
        <v>16</v>
      </c>
      <c r="G2880" t="s">
        <v>8068</v>
      </c>
      <c r="H2880">
        <v>1</v>
      </c>
      <c r="I2880" t="s">
        <v>12771</v>
      </c>
    </row>
    <row r="2881" spans="1:9" x14ac:dyDescent="0.25">
      <c r="A2881" t="s">
        <v>9127</v>
      </c>
      <c r="B2881">
        <v>96306000</v>
      </c>
      <c r="C2881" t="s">
        <v>9128</v>
      </c>
      <c r="D2881" t="s">
        <v>12772</v>
      </c>
      <c r="E2881" t="s">
        <v>16</v>
      </c>
      <c r="F2881" t="s">
        <v>16</v>
      </c>
      <c r="G2881" t="s">
        <v>8068</v>
      </c>
      <c r="H2881">
        <v>1</v>
      </c>
      <c r="I2881" t="s">
        <v>12773</v>
      </c>
    </row>
    <row r="2882" spans="1:9" x14ac:dyDescent="0.25">
      <c r="A2882" t="s">
        <v>9130</v>
      </c>
      <c r="B2882">
        <v>96306000</v>
      </c>
      <c r="C2882" t="s">
        <v>9131</v>
      </c>
      <c r="D2882" t="s">
        <v>12774</v>
      </c>
      <c r="E2882" t="s">
        <v>16</v>
      </c>
      <c r="F2882" t="s">
        <v>16</v>
      </c>
      <c r="G2882" t="s">
        <v>8068</v>
      </c>
      <c r="H2882">
        <v>1</v>
      </c>
      <c r="I2882" t="s">
        <v>12775</v>
      </c>
    </row>
    <row r="2883" spans="1:9" x14ac:dyDescent="0.25">
      <c r="A2883" t="s">
        <v>6548</v>
      </c>
      <c r="B2883">
        <v>96306000</v>
      </c>
      <c r="C2883" t="s">
        <v>16</v>
      </c>
      <c r="D2883" t="s">
        <v>16</v>
      </c>
      <c r="E2883" t="s">
        <v>16</v>
      </c>
      <c r="F2883" t="s">
        <v>16</v>
      </c>
      <c r="G2883" t="s">
        <v>8068</v>
      </c>
      <c r="H2883">
        <v>1</v>
      </c>
      <c r="I2883" t="s">
        <v>12613</v>
      </c>
    </row>
    <row r="2884" spans="1:9" x14ac:dyDescent="0.25">
      <c r="A2884" t="s">
        <v>9421</v>
      </c>
      <c r="B2884">
        <v>96306000</v>
      </c>
      <c r="C2884" t="s">
        <v>9422</v>
      </c>
      <c r="D2884" t="s">
        <v>12776</v>
      </c>
      <c r="E2884" t="s">
        <v>16</v>
      </c>
      <c r="F2884" t="s">
        <v>16</v>
      </c>
      <c r="G2884" t="s">
        <v>8068</v>
      </c>
      <c r="H2884">
        <v>1</v>
      </c>
      <c r="I2884" t="s">
        <v>12777</v>
      </c>
    </row>
    <row r="2885" spans="1:9" x14ac:dyDescent="0.25">
      <c r="A2885" t="s">
        <v>7791</v>
      </c>
      <c r="B2885">
        <v>96306000</v>
      </c>
      <c r="C2885" t="s">
        <v>7792</v>
      </c>
      <c r="D2885" t="s">
        <v>7889</v>
      </c>
      <c r="E2885" t="s">
        <v>16</v>
      </c>
      <c r="F2885" t="s">
        <v>16</v>
      </c>
      <c r="G2885" t="s">
        <v>8068</v>
      </c>
      <c r="H2885">
        <v>1</v>
      </c>
      <c r="I2885" t="s">
        <v>12778</v>
      </c>
    </row>
    <row r="2886" spans="1:9" x14ac:dyDescent="0.25">
      <c r="A2886" t="s">
        <v>9229</v>
      </c>
      <c r="B2886">
        <v>36955000</v>
      </c>
      <c r="C2886" t="s">
        <v>9230</v>
      </c>
      <c r="D2886" t="s">
        <v>12779</v>
      </c>
      <c r="E2886" t="s">
        <v>16</v>
      </c>
      <c r="F2886" t="s">
        <v>16</v>
      </c>
      <c r="G2886" t="s">
        <v>3982</v>
      </c>
      <c r="H2886">
        <v>1</v>
      </c>
      <c r="I2886" t="s">
        <v>12780</v>
      </c>
    </row>
    <row r="2887" spans="1:9" x14ac:dyDescent="0.25">
      <c r="A2887" t="s">
        <v>8967</v>
      </c>
      <c r="B2887">
        <v>96306000</v>
      </c>
      <c r="C2887" t="s">
        <v>16</v>
      </c>
      <c r="D2887" t="s">
        <v>16</v>
      </c>
      <c r="E2887" t="s">
        <v>16</v>
      </c>
      <c r="F2887" t="s">
        <v>16</v>
      </c>
      <c r="G2887" t="s">
        <v>8068</v>
      </c>
      <c r="H2887">
        <v>1</v>
      </c>
      <c r="I2887" t="s">
        <v>12613</v>
      </c>
    </row>
    <row r="2888" spans="1:9" x14ac:dyDescent="0.25">
      <c r="A2888" t="s">
        <v>8102</v>
      </c>
      <c r="B2888">
        <v>43237700</v>
      </c>
      <c r="C2888" t="s">
        <v>8103</v>
      </c>
      <c r="D2888" t="s">
        <v>12781</v>
      </c>
      <c r="E2888" t="s">
        <v>16</v>
      </c>
      <c r="F2888" t="s">
        <v>16</v>
      </c>
      <c r="G2888" t="s">
        <v>7296</v>
      </c>
      <c r="H2888">
        <v>1</v>
      </c>
      <c r="I2888" t="s">
        <v>12782</v>
      </c>
    </row>
    <row r="2889" spans="1:9" x14ac:dyDescent="0.25">
      <c r="A2889" t="s">
        <v>7689</v>
      </c>
      <c r="B2889">
        <v>96306000</v>
      </c>
      <c r="C2889" t="s">
        <v>7977</v>
      </c>
      <c r="D2889" t="s">
        <v>7979</v>
      </c>
      <c r="E2889" t="s">
        <v>16</v>
      </c>
      <c r="F2889" t="s">
        <v>16</v>
      </c>
      <c r="G2889" t="s">
        <v>8068</v>
      </c>
      <c r="H2889">
        <v>1</v>
      </c>
      <c r="I2889" t="s">
        <v>12783</v>
      </c>
    </row>
    <row r="2890" spans="1:9" x14ac:dyDescent="0.25">
      <c r="A2890" t="s">
        <v>9320</v>
      </c>
      <c r="B2890">
        <v>96306000</v>
      </c>
      <c r="C2890" t="s">
        <v>9321</v>
      </c>
      <c r="D2890" t="s">
        <v>12784</v>
      </c>
      <c r="E2890" t="s">
        <v>16</v>
      </c>
      <c r="F2890" t="s">
        <v>16</v>
      </c>
      <c r="G2890" t="s">
        <v>8068</v>
      </c>
      <c r="H2890">
        <v>1</v>
      </c>
      <c r="I2890" t="s">
        <v>12785</v>
      </c>
    </row>
    <row r="2891" spans="1:9" x14ac:dyDescent="0.25">
      <c r="A2891" t="s">
        <v>8010</v>
      </c>
      <c r="B2891">
        <v>96306000</v>
      </c>
      <c r="C2891" t="s">
        <v>8011</v>
      </c>
      <c r="D2891" t="s">
        <v>8013</v>
      </c>
      <c r="E2891" t="s">
        <v>16</v>
      </c>
      <c r="F2891" t="s">
        <v>16</v>
      </c>
      <c r="G2891" t="s">
        <v>8068</v>
      </c>
      <c r="H2891">
        <v>2</v>
      </c>
      <c r="I2891" t="s">
        <v>15621</v>
      </c>
    </row>
    <row r="2892" spans="1:9" x14ac:dyDescent="0.25">
      <c r="A2892" t="s">
        <v>8010</v>
      </c>
      <c r="B2892">
        <v>86103333</v>
      </c>
      <c r="C2892" t="s">
        <v>15202</v>
      </c>
      <c r="D2892" t="s">
        <v>15619</v>
      </c>
      <c r="E2892" t="s">
        <v>16</v>
      </c>
      <c r="F2892" t="s">
        <v>16</v>
      </c>
      <c r="G2892" t="s">
        <v>15203</v>
      </c>
      <c r="H2892">
        <v>1</v>
      </c>
      <c r="I2892" t="s">
        <v>15620</v>
      </c>
    </row>
    <row r="2893" spans="1:9" x14ac:dyDescent="0.25">
      <c r="A2893" t="s">
        <v>8373</v>
      </c>
      <c r="B2893">
        <v>96306000</v>
      </c>
      <c r="C2893" t="s">
        <v>8374</v>
      </c>
      <c r="D2893" t="s">
        <v>12786</v>
      </c>
      <c r="E2893" t="s">
        <v>16</v>
      </c>
      <c r="F2893" t="s">
        <v>16</v>
      </c>
      <c r="G2893" t="s">
        <v>8068</v>
      </c>
      <c r="H2893">
        <v>1</v>
      </c>
      <c r="I2893" t="s">
        <v>12787</v>
      </c>
    </row>
    <row r="2894" spans="1:9" x14ac:dyDescent="0.25">
      <c r="A2894" t="s">
        <v>7696</v>
      </c>
      <c r="B2894">
        <v>96306000</v>
      </c>
      <c r="C2894" t="s">
        <v>7697</v>
      </c>
      <c r="D2894" t="s">
        <v>7718</v>
      </c>
      <c r="E2894" t="s">
        <v>16</v>
      </c>
      <c r="F2894" t="s">
        <v>16</v>
      </c>
      <c r="G2894" t="s">
        <v>8068</v>
      </c>
      <c r="H2894">
        <v>1</v>
      </c>
      <c r="I2894" t="s">
        <v>12788</v>
      </c>
    </row>
    <row r="2895" spans="1:9" x14ac:dyDescent="0.25">
      <c r="A2895" t="s">
        <v>8270</v>
      </c>
      <c r="B2895">
        <v>96306000</v>
      </c>
      <c r="C2895" t="s">
        <v>8271</v>
      </c>
      <c r="D2895" t="s">
        <v>12789</v>
      </c>
      <c r="E2895" t="s">
        <v>16</v>
      </c>
      <c r="F2895" t="s">
        <v>16</v>
      </c>
      <c r="G2895" t="s">
        <v>8068</v>
      </c>
      <c r="H2895">
        <v>1</v>
      </c>
      <c r="I2895" t="s">
        <v>12790</v>
      </c>
    </row>
    <row r="2896" spans="1:9" x14ac:dyDescent="0.25">
      <c r="A2896" t="s">
        <v>8105</v>
      </c>
      <c r="B2896">
        <v>43237700</v>
      </c>
      <c r="C2896" t="s">
        <v>16</v>
      </c>
      <c r="D2896" t="s">
        <v>16</v>
      </c>
      <c r="E2896" t="s">
        <v>16</v>
      </c>
      <c r="F2896" t="s">
        <v>16</v>
      </c>
      <c r="G2896" t="s">
        <v>7296</v>
      </c>
      <c r="H2896">
        <v>1</v>
      </c>
      <c r="I2896" t="s">
        <v>7398</v>
      </c>
    </row>
    <row r="2897" spans="1:9" x14ac:dyDescent="0.25">
      <c r="A2897" t="s">
        <v>7306</v>
      </c>
      <c r="B2897">
        <v>96306000</v>
      </c>
      <c r="C2897" t="s">
        <v>7307</v>
      </c>
      <c r="D2897" t="s">
        <v>7414</v>
      </c>
      <c r="E2897" t="s">
        <v>16</v>
      </c>
      <c r="F2897" t="s">
        <v>16</v>
      </c>
      <c r="G2897" t="s">
        <v>8068</v>
      </c>
      <c r="H2897">
        <v>1</v>
      </c>
      <c r="I2897" t="s">
        <v>12791</v>
      </c>
    </row>
    <row r="2898" spans="1:9" x14ac:dyDescent="0.25">
      <c r="A2898" t="s">
        <v>8696</v>
      </c>
      <c r="B2898">
        <v>96306000</v>
      </c>
      <c r="C2898" t="s">
        <v>8697</v>
      </c>
      <c r="D2898" t="s">
        <v>12792</v>
      </c>
      <c r="E2898" t="s">
        <v>16</v>
      </c>
      <c r="F2898" t="s">
        <v>16</v>
      </c>
      <c r="G2898" t="s">
        <v>8068</v>
      </c>
      <c r="H2898">
        <v>1</v>
      </c>
      <c r="I2898" t="s">
        <v>12793</v>
      </c>
    </row>
    <row r="2899" spans="1:9" x14ac:dyDescent="0.25">
      <c r="A2899" t="s">
        <v>8985</v>
      </c>
      <c r="B2899">
        <v>43237700</v>
      </c>
      <c r="C2899" t="s">
        <v>8986</v>
      </c>
      <c r="D2899" t="s">
        <v>12794</v>
      </c>
      <c r="E2899" t="s">
        <v>16</v>
      </c>
      <c r="F2899" t="s">
        <v>16</v>
      </c>
      <c r="G2899" t="s">
        <v>7296</v>
      </c>
      <c r="H2899">
        <v>1</v>
      </c>
      <c r="I2899" t="s">
        <v>12795</v>
      </c>
    </row>
    <row r="2900" spans="1:9" x14ac:dyDescent="0.25">
      <c r="A2900" t="s">
        <v>8690</v>
      </c>
      <c r="B2900">
        <v>72278790</v>
      </c>
      <c r="C2900" t="s">
        <v>8691</v>
      </c>
      <c r="D2900" t="s">
        <v>12796</v>
      </c>
      <c r="E2900" t="s">
        <v>16</v>
      </c>
      <c r="F2900" t="s">
        <v>16</v>
      </c>
      <c r="G2900" t="s">
        <v>13917</v>
      </c>
      <c r="H2900">
        <v>1</v>
      </c>
      <c r="I2900" t="s">
        <v>15622</v>
      </c>
    </row>
    <row r="2901" spans="1:9" x14ac:dyDescent="0.25">
      <c r="A2901" t="s">
        <v>8017</v>
      </c>
      <c r="B2901">
        <v>96306000</v>
      </c>
      <c r="C2901" t="s">
        <v>8018</v>
      </c>
      <c r="D2901" t="s">
        <v>8047</v>
      </c>
      <c r="E2901" t="s">
        <v>16</v>
      </c>
      <c r="F2901" t="s">
        <v>16</v>
      </c>
      <c r="G2901" t="s">
        <v>8068</v>
      </c>
      <c r="H2901">
        <v>1</v>
      </c>
      <c r="I2901" t="s">
        <v>12797</v>
      </c>
    </row>
    <row r="2902" spans="1:9" x14ac:dyDescent="0.25">
      <c r="A2902" t="s">
        <v>7707</v>
      </c>
      <c r="B2902">
        <v>96306000</v>
      </c>
      <c r="C2902" t="s">
        <v>7320</v>
      </c>
      <c r="D2902" t="s">
        <v>7415</v>
      </c>
      <c r="E2902" t="s">
        <v>16</v>
      </c>
      <c r="F2902" t="s">
        <v>16</v>
      </c>
      <c r="G2902" t="s">
        <v>8068</v>
      </c>
      <c r="H2902">
        <v>1</v>
      </c>
      <c r="I2902" t="s">
        <v>12798</v>
      </c>
    </row>
    <row r="2903" spans="1:9" x14ac:dyDescent="0.25">
      <c r="A2903" t="s">
        <v>14511</v>
      </c>
      <c r="B2903">
        <v>43237700</v>
      </c>
      <c r="C2903" t="s">
        <v>14512</v>
      </c>
      <c r="D2903" t="s">
        <v>15623</v>
      </c>
      <c r="E2903" t="s">
        <v>16</v>
      </c>
      <c r="F2903" t="s">
        <v>16</v>
      </c>
      <c r="G2903" t="s">
        <v>7296</v>
      </c>
      <c r="H2903">
        <v>1</v>
      </c>
      <c r="I2903" t="s">
        <v>15624</v>
      </c>
    </row>
    <row r="2904" spans="1:9" x14ac:dyDescent="0.25">
      <c r="A2904" t="s">
        <v>8850</v>
      </c>
      <c r="B2904">
        <v>96306000</v>
      </c>
      <c r="C2904" t="s">
        <v>8851</v>
      </c>
      <c r="D2904" t="s">
        <v>12799</v>
      </c>
      <c r="E2904" t="s">
        <v>16</v>
      </c>
      <c r="F2904" t="s">
        <v>16</v>
      </c>
      <c r="G2904" t="s">
        <v>8068</v>
      </c>
      <c r="H2904">
        <v>1</v>
      </c>
      <c r="I2904" t="s">
        <v>12800</v>
      </c>
    </row>
    <row r="2905" spans="1:9" x14ac:dyDescent="0.25">
      <c r="A2905" t="s">
        <v>7319</v>
      </c>
      <c r="B2905">
        <v>96306000</v>
      </c>
      <c r="C2905" t="s">
        <v>7320</v>
      </c>
      <c r="D2905" t="s">
        <v>7415</v>
      </c>
      <c r="E2905" t="s">
        <v>16</v>
      </c>
      <c r="F2905" t="s">
        <v>16</v>
      </c>
      <c r="G2905" t="s">
        <v>8068</v>
      </c>
      <c r="H2905">
        <v>1</v>
      </c>
      <c r="I2905" t="s">
        <v>12798</v>
      </c>
    </row>
    <row r="2906" spans="1:9" x14ac:dyDescent="0.25">
      <c r="A2906" t="s">
        <v>9281</v>
      </c>
      <c r="B2906">
        <v>96306000</v>
      </c>
      <c r="C2906" t="s">
        <v>9282</v>
      </c>
      <c r="D2906" t="s">
        <v>12801</v>
      </c>
      <c r="E2906" t="s">
        <v>16</v>
      </c>
      <c r="F2906" t="s">
        <v>16</v>
      </c>
      <c r="G2906" t="s">
        <v>8068</v>
      </c>
      <c r="H2906">
        <v>1</v>
      </c>
      <c r="I2906" t="s">
        <v>12802</v>
      </c>
    </row>
    <row r="2907" spans="1:9" x14ac:dyDescent="0.25">
      <c r="A2907" t="s">
        <v>7956</v>
      </c>
      <c r="B2907">
        <v>96306000</v>
      </c>
      <c r="C2907" t="s">
        <v>7957</v>
      </c>
      <c r="D2907" t="s">
        <v>7980</v>
      </c>
      <c r="E2907" t="s">
        <v>16</v>
      </c>
      <c r="F2907" t="s">
        <v>16</v>
      </c>
      <c r="G2907" t="s">
        <v>8068</v>
      </c>
      <c r="H2907">
        <v>1</v>
      </c>
      <c r="I2907" t="s">
        <v>12803</v>
      </c>
    </row>
    <row r="2908" spans="1:9" x14ac:dyDescent="0.25">
      <c r="A2908" t="s">
        <v>7825</v>
      </c>
      <c r="B2908">
        <v>96306000</v>
      </c>
      <c r="C2908" t="s">
        <v>7826</v>
      </c>
      <c r="D2908" t="s">
        <v>7890</v>
      </c>
      <c r="E2908" t="s">
        <v>16</v>
      </c>
      <c r="F2908" t="s">
        <v>16</v>
      </c>
      <c r="G2908" t="s">
        <v>8068</v>
      </c>
      <c r="H2908">
        <v>1</v>
      </c>
      <c r="I2908" t="s">
        <v>12804</v>
      </c>
    </row>
    <row r="2909" spans="1:9" x14ac:dyDescent="0.25">
      <c r="A2909" t="s">
        <v>7834</v>
      </c>
      <c r="B2909">
        <v>96306000</v>
      </c>
      <c r="C2909" t="s">
        <v>7835</v>
      </c>
      <c r="D2909" t="s">
        <v>7891</v>
      </c>
      <c r="E2909" t="s">
        <v>16</v>
      </c>
      <c r="F2909" t="s">
        <v>16</v>
      </c>
      <c r="G2909" t="s">
        <v>8068</v>
      </c>
      <c r="H2909">
        <v>1</v>
      </c>
      <c r="I2909" t="s">
        <v>12805</v>
      </c>
    </row>
    <row r="2910" spans="1:9" x14ac:dyDescent="0.25">
      <c r="A2910" t="s">
        <v>11397</v>
      </c>
      <c r="B2910">
        <v>43237700</v>
      </c>
      <c r="C2910" t="s">
        <v>16</v>
      </c>
      <c r="D2910" t="s">
        <v>16</v>
      </c>
      <c r="E2910" t="s">
        <v>16</v>
      </c>
      <c r="F2910" t="s">
        <v>16</v>
      </c>
      <c r="G2910" t="s">
        <v>7296</v>
      </c>
      <c r="H2910">
        <v>1</v>
      </c>
      <c r="I2910" t="s">
        <v>7398</v>
      </c>
    </row>
    <row r="2911" spans="1:9" x14ac:dyDescent="0.25">
      <c r="A2911" t="s">
        <v>7958</v>
      </c>
      <c r="B2911">
        <v>96306000</v>
      </c>
      <c r="C2911" t="s">
        <v>7959</v>
      </c>
      <c r="D2911" t="s">
        <v>7981</v>
      </c>
      <c r="E2911" t="s">
        <v>16</v>
      </c>
      <c r="F2911" t="s">
        <v>16</v>
      </c>
      <c r="G2911" t="s">
        <v>8068</v>
      </c>
      <c r="H2911">
        <v>1</v>
      </c>
      <c r="I2911" t="s">
        <v>12806</v>
      </c>
    </row>
    <row r="2912" spans="1:9" x14ac:dyDescent="0.25">
      <c r="A2912" t="s">
        <v>7690</v>
      </c>
      <c r="B2912">
        <v>96306000</v>
      </c>
      <c r="C2912" t="s">
        <v>7691</v>
      </c>
      <c r="D2912" t="s">
        <v>7694</v>
      </c>
      <c r="E2912" t="s">
        <v>16</v>
      </c>
      <c r="F2912" t="s">
        <v>16</v>
      </c>
      <c r="G2912" t="s">
        <v>8068</v>
      </c>
      <c r="H2912">
        <v>1</v>
      </c>
      <c r="I2912" t="s">
        <v>12807</v>
      </c>
    </row>
    <row r="2913" spans="1:9" x14ac:dyDescent="0.25">
      <c r="A2913" t="s">
        <v>7793</v>
      </c>
      <c r="B2913">
        <v>96306000</v>
      </c>
      <c r="C2913" t="s">
        <v>7794</v>
      </c>
      <c r="D2913" t="s">
        <v>7892</v>
      </c>
      <c r="E2913" t="s">
        <v>16</v>
      </c>
      <c r="F2913" t="s">
        <v>16</v>
      </c>
      <c r="G2913" t="s">
        <v>8068</v>
      </c>
      <c r="H2913">
        <v>1</v>
      </c>
      <c r="I2913" t="s">
        <v>12808</v>
      </c>
    </row>
    <row r="2914" spans="1:9" x14ac:dyDescent="0.25">
      <c r="A2914" t="s">
        <v>7827</v>
      </c>
      <c r="B2914">
        <v>96306000</v>
      </c>
      <c r="C2914" t="s">
        <v>7828</v>
      </c>
      <c r="D2914" t="s">
        <v>7893</v>
      </c>
      <c r="E2914" t="s">
        <v>16</v>
      </c>
      <c r="F2914" t="s">
        <v>16</v>
      </c>
      <c r="G2914" t="s">
        <v>8068</v>
      </c>
      <c r="H2914">
        <v>1</v>
      </c>
      <c r="I2914" t="s">
        <v>12809</v>
      </c>
    </row>
    <row r="2915" spans="1:9" x14ac:dyDescent="0.25">
      <c r="A2915" t="s">
        <v>8685</v>
      </c>
      <c r="B2915">
        <v>96306000</v>
      </c>
      <c r="C2915" t="s">
        <v>8686</v>
      </c>
      <c r="D2915" t="s">
        <v>12810</v>
      </c>
      <c r="E2915" t="s">
        <v>16</v>
      </c>
      <c r="F2915" t="s">
        <v>16</v>
      </c>
      <c r="G2915" t="s">
        <v>8068</v>
      </c>
      <c r="H2915">
        <v>1</v>
      </c>
      <c r="I2915" t="s">
        <v>12811</v>
      </c>
    </row>
    <row r="2916" spans="1:9" x14ac:dyDescent="0.25">
      <c r="A2916" t="s">
        <v>7692</v>
      </c>
      <c r="B2916">
        <v>96306000</v>
      </c>
      <c r="C2916" t="s">
        <v>7693</v>
      </c>
      <c r="D2916" t="s">
        <v>7695</v>
      </c>
      <c r="E2916" t="s">
        <v>16</v>
      </c>
      <c r="F2916" t="s">
        <v>16</v>
      </c>
      <c r="G2916" t="s">
        <v>8068</v>
      </c>
      <c r="H2916">
        <v>1</v>
      </c>
      <c r="I2916" t="s">
        <v>12812</v>
      </c>
    </row>
    <row r="2917" spans="1:9" x14ac:dyDescent="0.25">
      <c r="A2917" t="s">
        <v>8273</v>
      </c>
      <c r="B2917">
        <v>96306000</v>
      </c>
      <c r="C2917" t="s">
        <v>8274</v>
      </c>
      <c r="D2917" t="s">
        <v>12813</v>
      </c>
      <c r="E2917" t="s">
        <v>16</v>
      </c>
      <c r="F2917" t="s">
        <v>16</v>
      </c>
      <c r="G2917" t="s">
        <v>8068</v>
      </c>
      <c r="H2917">
        <v>1</v>
      </c>
      <c r="I2917" t="s">
        <v>12814</v>
      </c>
    </row>
    <row r="2918" spans="1:9" x14ac:dyDescent="0.25">
      <c r="A2918" t="s">
        <v>7705</v>
      </c>
      <c r="B2918">
        <v>96306000</v>
      </c>
      <c r="C2918" t="s">
        <v>7706</v>
      </c>
      <c r="D2918" t="s">
        <v>7719</v>
      </c>
      <c r="E2918" t="s">
        <v>16</v>
      </c>
      <c r="F2918" t="s">
        <v>16</v>
      </c>
      <c r="G2918" t="s">
        <v>8068</v>
      </c>
      <c r="H2918">
        <v>1</v>
      </c>
      <c r="I2918" t="s">
        <v>12815</v>
      </c>
    </row>
    <row r="2919" spans="1:9" x14ac:dyDescent="0.25">
      <c r="A2919" t="s">
        <v>11111</v>
      </c>
      <c r="B2919">
        <v>36955000</v>
      </c>
      <c r="C2919" t="s">
        <v>11112</v>
      </c>
      <c r="D2919" t="s">
        <v>12816</v>
      </c>
      <c r="E2919" t="s">
        <v>16</v>
      </c>
      <c r="F2919" t="s">
        <v>16</v>
      </c>
      <c r="G2919" t="s">
        <v>3982</v>
      </c>
      <c r="H2919">
        <v>1</v>
      </c>
      <c r="I2919" t="s">
        <v>12817</v>
      </c>
    </row>
    <row r="2920" spans="1:9" x14ac:dyDescent="0.25">
      <c r="A2920" t="s">
        <v>15296</v>
      </c>
      <c r="B2920">
        <v>43237700</v>
      </c>
      <c r="C2920" t="s">
        <v>15297</v>
      </c>
      <c r="D2920" t="s">
        <v>15625</v>
      </c>
      <c r="E2920" t="s">
        <v>15298</v>
      </c>
      <c r="F2920" t="s">
        <v>15626</v>
      </c>
      <c r="G2920" t="s">
        <v>7296</v>
      </c>
      <c r="H2920">
        <v>1</v>
      </c>
      <c r="I2920" t="s">
        <v>15627</v>
      </c>
    </row>
    <row r="2921" spans="1:9" x14ac:dyDescent="0.25">
      <c r="A2921" t="s">
        <v>9375</v>
      </c>
      <c r="B2921">
        <v>96306000</v>
      </c>
      <c r="C2921" t="s">
        <v>9376</v>
      </c>
      <c r="D2921" t="s">
        <v>12818</v>
      </c>
      <c r="E2921" t="s">
        <v>16</v>
      </c>
      <c r="F2921" t="s">
        <v>16</v>
      </c>
      <c r="G2921" t="s">
        <v>8068</v>
      </c>
      <c r="H2921">
        <v>1</v>
      </c>
      <c r="I2921" t="s">
        <v>12819</v>
      </c>
    </row>
    <row r="2922" spans="1:9" x14ac:dyDescent="0.25">
      <c r="A2922" t="s">
        <v>7317</v>
      </c>
      <c r="B2922">
        <v>96306000</v>
      </c>
      <c r="C2922" t="s">
        <v>7318</v>
      </c>
      <c r="D2922" t="s">
        <v>7416</v>
      </c>
      <c r="E2922" t="s">
        <v>16</v>
      </c>
      <c r="F2922" t="s">
        <v>16</v>
      </c>
      <c r="G2922" t="s">
        <v>8068</v>
      </c>
      <c r="H2922">
        <v>1</v>
      </c>
      <c r="I2922" t="s">
        <v>12820</v>
      </c>
    </row>
    <row r="2923" spans="1:9" x14ac:dyDescent="0.25">
      <c r="A2923" t="s">
        <v>8032</v>
      </c>
      <c r="B2923">
        <v>96306000</v>
      </c>
      <c r="C2923" t="s">
        <v>8033</v>
      </c>
      <c r="D2923" t="s">
        <v>8048</v>
      </c>
      <c r="E2923" t="s">
        <v>16</v>
      </c>
      <c r="F2923" t="s">
        <v>16</v>
      </c>
      <c r="G2923" t="s">
        <v>8068</v>
      </c>
      <c r="H2923">
        <v>1</v>
      </c>
      <c r="I2923" t="s">
        <v>12821</v>
      </c>
    </row>
    <row r="2924" spans="1:9" x14ac:dyDescent="0.25">
      <c r="A2924" t="s">
        <v>8008</v>
      </c>
      <c r="B2924">
        <v>96306000</v>
      </c>
      <c r="C2924" t="s">
        <v>8009</v>
      </c>
      <c r="D2924" t="s">
        <v>8014</v>
      </c>
      <c r="E2924" t="s">
        <v>16</v>
      </c>
      <c r="F2924" t="s">
        <v>16</v>
      </c>
      <c r="G2924" t="s">
        <v>8068</v>
      </c>
      <c r="H2924">
        <v>1</v>
      </c>
      <c r="I2924" t="s">
        <v>12822</v>
      </c>
    </row>
    <row r="2925" spans="1:9" x14ac:dyDescent="0.25">
      <c r="A2925" t="s">
        <v>8890</v>
      </c>
      <c r="B2925">
        <v>96306000</v>
      </c>
      <c r="C2925" t="s">
        <v>8891</v>
      </c>
      <c r="D2925" t="s">
        <v>12823</v>
      </c>
      <c r="E2925" t="s">
        <v>16</v>
      </c>
      <c r="F2925" t="s">
        <v>16</v>
      </c>
      <c r="G2925" t="s">
        <v>8068</v>
      </c>
      <c r="H2925">
        <v>1</v>
      </c>
      <c r="I2925" t="s">
        <v>12824</v>
      </c>
    </row>
    <row r="2926" spans="1:9" x14ac:dyDescent="0.25">
      <c r="A2926" t="s">
        <v>8812</v>
      </c>
      <c r="B2926">
        <v>72278790</v>
      </c>
      <c r="C2926" t="s">
        <v>8813</v>
      </c>
      <c r="D2926" t="s">
        <v>12825</v>
      </c>
      <c r="E2926" t="s">
        <v>16</v>
      </c>
      <c r="F2926" t="s">
        <v>16</v>
      </c>
      <c r="G2926" t="s">
        <v>13917</v>
      </c>
      <c r="H2926">
        <v>1</v>
      </c>
      <c r="I2926" t="s">
        <v>15628</v>
      </c>
    </row>
    <row r="2927" spans="1:9" x14ac:dyDescent="0.25">
      <c r="A2927" t="s">
        <v>11619</v>
      </c>
      <c r="B2927">
        <v>36955000</v>
      </c>
      <c r="C2927" t="s">
        <v>11620</v>
      </c>
      <c r="D2927" t="s">
        <v>12826</v>
      </c>
      <c r="E2927" t="s">
        <v>16</v>
      </c>
      <c r="F2927" t="s">
        <v>16</v>
      </c>
      <c r="G2927" t="s">
        <v>3982</v>
      </c>
      <c r="H2927">
        <v>1</v>
      </c>
      <c r="I2927" t="s">
        <v>12827</v>
      </c>
    </row>
    <row r="2928" spans="1:9" x14ac:dyDescent="0.25">
      <c r="A2928" t="s">
        <v>10868</v>
      </c>
      <c r="B2928">
        <v>43237700</v>
      </c>
      <c r="C2928" t="s">
        <v>10869</v>
      </c>
      <c r="D2928" t="s">
        <v>12828</v>
      </c>
      <c r="E2928" t="s">
        <v>10870</v>
      </c>
      <c r="F2928" t="s">
        <v>12829</v>
      </c>
      <c r="G2928" t="s">
        <v>7296</v>
      </c>
      <c r="H2928">
        <v>1</v>
      </c>
      <c r="I2928" t="s">
        <v>12830</v>
      </c>
    </row>
    <row r="2929" spans="1:9" x14ac:dyDescent="0.25">
      <c r="A2929" t="s">
        <v>8006</v>
      </c>
      <c r="B2929">
        <v>96306000</v>
      </c>
      <c r="C2929" t="s">
        <v>8007</v>
      </c>
      <c r="D2929" t="s">
        <v>8015</v>
      </c>
      <c r="E2929" t="s">
        <v>16</v>
      </c>
      <c r="F2929" t="s">
        <v>16</v>
      </c>
      <c r="G2929" t="s">
        <v>8068</v>
      </c>
      <c r="H2929">
        <v>1</v>
      </c>
      <c r="I2929" t="s">
        <v>12831</v>
      </c>
    </row>
    <row r="2930" spans="1:9" x14ac:dyDescent="0.25">
      <c r="A2930" t="s">
        <v>8117</v>
      </c>
      <c r="B2930">
        <v>96306000</v>
      </c>
      <c r="C2930" t="s">
        <v>8118</v>
      </c>
      <c r="D2930" t="s">
        <v>12832</v>
      </c>
      <c r="E2930" t="s">
        <v>16</v>
      </c>
      <c r="F2930" t="s">
        <v>16</v>
      </c>
      <c r="G2930" t="s">
        <v>8068</v>
      </c>
      <c r="H2930">
        <v>1</v>
      </c>
      <c r="I2930" t="s">
        <v>12833</v>
      </c>
    </row>
    <row r="2931" spans="1:9" x14ac:dyDescent="0.25">
      <c r="A2931" t="s">
        <v>11895</v>
      </c>
      <c r="B2931">
        <v>36955000</v>
      </c>
      <c r="C2931" t="s">
        <v>11896</v>
      </c>
      <c r="D2931" t="s">
        <v>12834</v>
      </c>
      <c r="E2931" t="s">
        <v>11897</v>
      </c>
      <c r="F2931" t="s">
        <v>12835</v>
      </c>
      <c r="G2931" t="s">
        <v>3982</v>
      </c>
      <c r="H2931">
        <v>1</v>
      </c>
      <c r="I2931" t="s">
        <v>12836</v>
      </c>
    </row>
    <row r="2932" spans="1:9" x14ac:dyDescent="0.25">
      <c r="A2932" t="s">
        <v>8968</v>
      </c>
      <c r="B2932">
        <v>96306000</v>
      </c>
      <c r="C2932" t="s">
        <v>8969</v>
      </c>
      <c r="D2932" t="s">
        <v>12837</v>
      </c>
      <c r="E2932" t="s">
        <v>16</v>
      </c>
      <c r="F2932" t="s">
        <v>16</v>
      </c>
      <c r="G2932" t="s">
        <v>8068</v>
      </c>
      <c r="H2932">
        <v>1</v>
      </c>
      <c r="I2932" t="s">
        <v>12838</v>
      </c>
    </row>
    <row r="2933" spans="1:9" x14ac:dyDescent="0.25">
      <c r="A2933" t="s">
        <v>8881</v>
      </c>
      <c r="B2933">
        <v>43237700</v>
      </c>
      <c r="C2933" t="s">
        <v>8882</v>
      </c>
      <c r="D2933" t="s">
        <v>12839</v>
      </c>
      <c r="E2933" t="s">
        <v>16</v>
      </c>
      <c r="F2933" t="s">
        <v>16</v>
      </c>
      <c r="G2933" t="s">
        <v>7296</v>
      </c>
      <c r="H2933">
        <v>1</v>
      </c>
      <c r="I2933" t="s">
        <v>12840</v>
      </c>
    </row>
    <row r="2934" spans="1:9" x14ac:dyDescent="0.25">
      <c r="A2934" t="s">
        <v>8814</v>
      </c>
      <c r="B2934">
        <v>72278790</v>
      </c>
      <c r="C2934" t="s">
        <v>8817</v>
      </c>
      <c r="D2934" t="s">
        <v>12843</v>
      </c>
      <c r="E2934" t="s">
        <v>8818</v>
      </c>
      <c r="F2934" t="s">
        <v>12844</v>
      </c>
      <c r="G2934" t="s">
        <v>13917</v>
      </c>
      <c r="H2934">
        <v>2</v>
      </c>
      <c r="I2934" t="s">
        <v>15630</v>
      </c>
    </row>
    <row r="2935" spans="1:9" x14ac:dyDescent="0.25">
      <c r="A2935" t="s">
        <v>8814</v>
      </c>
      <c r="B2935">
        <v>72278790</v>
      </c>
      <c r="C2935" t="s">
        <v>8815</v>
      </c>
      <c r="D2935" t="s">
        <v>12841</v>
      </c>
      <c r="E2935" t="s">
        <v>8816</v>
      </c>
      <c r="F2935" t="s">
        <v>12842</v>
      </c>
      <c r="G2935" t="s">
        <v>13917</v>
      </c>
      <c r="H2935">
        <v>1</v>
      </c>
      <c r="I2935" t="s">
        <v>15629</v>
      </c>
    </row>
    <row r="2936" spans="1:9" x14ac:dyDescent="0.25">
      <c r="A2936" t="s">
        <v>41299</v>
      </c>
      <c r="B2936">
        <v>43237700</v>
      </c>
      <c r="C2936" t="s">
        <v>41300</v>
      </c>
      <c r="D2936" t="s">
        <v>42281</v>
      </c>
      <c r="E2936" t="s">
        <v>16</v>
      </c>
      <c r="F2936" t="s">
        <v>16</v>
      </c>
      <c r="G2936" t="s">
        <v>7296</v>
      </c>
      <c r="H2936">
        <v>1</v>
      </c>
      <c r="I2936" t="s">
        <v>42282</v>
      </c>
    </row>
    <row r="2937" spans="1:9" x14ac:dyDescent="0.25">
      <c r="A2937" t="s">
        <v>5267</v>
      </c>
      <c r="B2937">
        <v>36955000</v>
      </c>
      <c r="C2937" t="s">
        <v>8019</v>
      </c>
      <c r="D2937" t="s">
        <v>8049</v>
      </c>
      <c r="E2937" t="s">
        <v>16</v>
      </c>
      <c r="F2937" t="s">
        <v>16</v>
      </c>
      <c r="G2937" t="s">
        <v>3982</v>
      </c>
      <c r="H2937">
        <v>1</v>
      </c>
      <c r="I2937" t="s">
        <v>8050</v>
      </c>
    </row>
    <row r="2938" spans="1:9" x14ac:dyDescent="0.25">
      <c r="A2938" t="s">
        <v>5446</v>
      </c>
      <c r="B2938">
        <v>36955000</v>
      </c>
      <c r="C2938" t="s">
        <v>13958</v>
      </c>
      <c r="D2938" t="s">
        <v>15631</v>
      </c>
      <c r="E2938" t="s">
        <v>16</v>
      </c>
      <c r="F2938" t="s">
        <v>16</v>
      </c>
      <c r="G2938" t="s">
        <v>3982</v>
      </c>
      <c r="H2938">
        <v>1</v>
      </c>
      <c r="I2938" t="s">
        <v>15632</v>
      </c>
    </row>
    <row r="2939" spans="1:9" x14ac:dyDescent="0.25">
      <c r="A2939" t="s">
        <v>7795</v>
      </c>
      <c r="B2939">
        <v>36955000</v>
      </c>
      <c r="C2939" t="s">
        <v>7796</v>
      </c>
      <c r="D2939" t="s">
        <v>7894</v>
      </c>
      <c r="E2939" t="s">
        <v>16</v>
      </c>
      <c r="F2939" t="s">
        <v>16</v>
      </c>
      <c r="G2939" t="s">
        <v>3982</v>
      </c>
      <c r="H2939">
        <v>1</v>
      </c>
      <c r="I2939" t="s">
        <v>7895</v>
      </c>
    </row>
    <row r="2940" spans="1:9" x14ac:dyDescent="0.25">
      <c r="A2940" t="s">
        <v>8925</v>
      </c>
      <c r="B2940">
        <v>43237700</v>
      </c>
      <c r="C2940" t="s">
        <v>8926</v>
      </c>
      <c r="D2940" t="s">
        <v>12845</v>
      </c>
      <c r="E2940" t="s">
        <v>8927</v>
      </c>
      <c r="F2940" t="s">
        <v>12846</v>
      </c>
      <c r="G2940" t="s">
        <v>7296</v>
      </c>
      <c r="H2940">
        <v>1</v>
      </c>
      <c r="I2940" t="s">
        <v>12847</v>
      </c>
    </row>
    <row r="2941" spans="1:9" x14ac:dyDescent="0.25">
      <c r="A2941" t="s">
        <v>11156</v>
      </c>
      <c r="B2941">
        <v>43237700</v>
      </c>
      <c r="C2941" t="s">
        <v>16</v>
      </c>
      <c r="D2941" t="s">
        <v>16</v>
      </c>
      <c r="E2941" t="s">
        <v>16</v>
      </c>
      <c r="F2941" t="s">
        <v>16</v>
      </c>
      <c r="G2941" t="s">
        <v>7296</v>
      </c>
      <c r="H2941">
        <v>1</v>
      </c>
      <c r="I2941" t="s">
        <v>7398</v>
      </c>
    </row>
    <row r="2942" spans="1:9" x14ac:dyDescent="0.25">
      <c r="A2942" t="s">
        <v>8608</v>
      </c>
      <c r="B2942">
        <v>43237700</v>
      </c>
      <c r="C2942" t="s">
        <v>8609</v>
      </c>
      <c r="D2942" t="s">
        <v>12848</v>
      </c>
      <c r="E2942" t="s">
        <v>8610</v>
      </c>
      <c r="F2942" t="s">
        <v>12849</v>
      </c>
      <c r="G2942" t="s">
        <v>7296</v>
      </c>
      <c r="H2942">
        <v>1</v>
      </c>
      <c r="I2942" t="s">
        <v>12850</v>
      </c>
    </row>
    <row r="2943" spans="1:9" x14ac:dyDescent="0.25">
      <c r="A2943" t="s">
        <v>14989</v>
      </c>
      <c r="B2943">
        <v>36955000</v>
      </c>
      <c r="C2943" t="s">
        <v>14990</v>
      </c>
      <c r="D2943" t="s">
        <v>15633</v>
      </c>
      <c r="E2943" t="s">
        <v>14991</v>
      </c>
      <c r="F2943" t="s">
        <v>15634</v>
      </c>
      <c r="G2943" t="s">
        <v>3982</v>
      </c>
      <c r="H2943">
        <v>1</v>
      </c>
      <c r="I2943" t="s">
        <v>15635</v>
      </c>
    </row>
    <row r="2944" spans="1:9" x14ac:dyDescent="0.25">
      <c r="A2944" t="s">
        <v>9332</v>
      </c>
      <c r="B2944">
        <v>96306000</v>
      </c>
      <c r="C2944" t="s">
        <v>9333</v>
      </c>
      <c r="D2944" t="s">
        <v>12851</v>
      </c>
      <c r="E2944" t="s">
        <v>16</v>
      </c>
      <c r="F2944" t="s">
        <v>16</v>
      </c>
      <c r="G2944" t="s">
        <v>8068</v>
      </c>
      <c r="H2944">
        <v>1</v>
      </c>
      <c r="I2944" t="s">
        <v>12852</v>
      </c>
    </row>
    <row r="2945" spans="1:9" x14ac:dyDescent="0.25">
      <c r="A2945" t="s">
        <v>10605</v>
      </c>
      <c r="B2945">
        <v>43237700</v>
      </c>
      <c r="C2945" t="s">
        <v>16</v>
      </c>
      <c r="D2945" t="s">
        <v>16</v>
      </c>
      <c r="E2945" t="s">
        <v>10606</v>
      </c>
      <c r="F2945" t="s">
        <v>12853</v>
      </c>
      <c r="G2945" t="s">
        <v>7296</v>
      </c>
      <c r="H2945">
        <v>1</v>
      </c>
      <c r="I2945" t="s">
        <v>12854</v>
      </c>
    </row>
    <row r="2946" spans="1:9" x14ac:dyDescent="0.25">
      <c r="A2946" t="s">
        <v>8864</v>
      </c>
      <c r="B2946">
        <v>43237700</v>
      </c>
      <c r="C2946" t="s">
        <v>8865</v>
      </c>
      <c r="D2946" t="s">
        <v>12855</v>
      </c>
      <c r="E2946" t="s">
        <v>16</v>
      </c>
      <c r="F2946" t="s">
        <v>16</v>
      </c>
      <c r="G2946" t="s">
        <v>7296</v>
      </c>
      <c r="H2946">
        <v>1</v>
      </c>
      <c r="I2946" t="s">
        <v>12856</v>
      </c>
    </row>
    <row r="2947" spans="1:9" x14ac:dyDescent="0.25">
      <c r="A2947" t="s">
        <v>10494</v>
      </c>
      <c r="B2947">
        <v>72278790</v>
      </c>
      <c r="C2947" t="s">
        <v>10495</v>
      </c>
      <c r="D2947" t="s">
        <v>12857</v>
      </c>
      <c r="E2947" t="s">
        <v>10496</v>
      </c>
      <c r="F2947" t="s">
        <v>12858</v>
      </c>
      <c r="G2947" t="s">
        <v>13917</v>
      </c>
      <c r="H2947">
        <v>1</v>
      </c>
      <c r="I2947" t="s">
        <v>15636</v>
      </c>
    </row>
    <row r="2948" spans="1:9" x14ac:dyDescent="0.25">
      <c r="A2948" t="s">
        <v>11832</v>
      </c>
      <c r="B2948">
        <v>43237700</v>
      </c>
      <c r="C2948" t="s">
        <v>11833</v>
      </c>
      <c r="D2948" t="s">
        <v>12859</v>
      </c>
      <c r="E2948" t="s">
        <v>11834</v>
      </c>
      <c r="F2948" t="s">
        <v>12860</v>
      </c>
      <c r="G2948" t="s">
        <v>7296</v>
      </c>
      <c r="H2948">
        <v>1</v>
      </c>
      <c r="I2948" t="s">
        <v>12861</v>
      </c>
    </row>
    <row r="2949" spans="1:9" x14ac:dyDescent="0.25">
      <c r="A2949" t="s">
        <v>10607</v>
      </c>
      <c r="B2949">
        <v>43237700</v>
      </c>
      <c r="C2949" t="s">
        <v>16</v>
      </c>
      <c r="D2949" t="s">
        <v>16</v>
      </c>
      <c r="E2949" t="s">
        <v>10608</v>
      </c>
      <c r="F2949" t="s">
        <v>12862</v>
      </c>
      <c r="G2949" t="s">
        <v>7296</v>
      </c>
      <c r="H2949">
        <v>1</v>
      </c>
      <c r="I2949" t="s">
        <v>12863</v>
      </c>
    </row>
    <row r="2950" spans="1:9" x14ac:dyDescent="0.25">
      <c r="A2950" t="s">
        <v>8951</v>
      </c>
      <c r="B2950">
        <v>43237700</v>
      </c>
      <c r="C2950" t="s">
        <v>8952</v>
      </c>
      <c r="D2950" t="s">
        <v>12864</v>
      </c>
      <c r="E2950" t="s">
        <v>8953</v>
      </c>
      <c r="F2950" t="s">
        <v>12865</v>
      </c>
      <c r="G2950" t="s">
        <v>7296</v>
      </c>
      <c r="H2950">
        <v>1</v>
      </c>
      <c r="I2950" t="s">
        <v>12866</v>
      </c>
    </row>
    <row r="2951" spans="1:9" x14ac:dyDescent="0.25">
      <c r="A2951" t="s">
        <v>10301</v>
      </c>
      <c r="B2951">
        <v>72278790</v>
      </c>
      <c r="C2951" t="s">
        <v>10302</v>
      </c>
      <c r="D2951" t="s">
        <v>12867</v>
      </c>
      <c r="E2951" t="s">
        <v>10303</v>
      </c>
      <c r="F2951" t="s">
        <v>12868</v>
      </c>
      <c r="G2951" t="s">
        <v>13917</v>
      </c>
      <c r="H2951">
        <v>1</v>
      </c>
      <c r="I2951" t="s">
        <v>15637</v>
      </c>
    </row>
    <row r="2952" spans="1:9" x14ac:dyDescent="0.25">
      <c r="A2952" t="s">
        <v>7698</v>
      </c>
      <c r="B2952">
        <v>96306000</v>
      </c>
      <c r="C2952" t="s">
        <v>7699</v>
      </c>
      <c r="D2952" t="s">
        <v>7720</v>
      </c>
      <c r="E2952" t="s">
        <v>16</v>
      </c>
      <c r="F2952" t="s">
        <v>16</v>
      </c>
      <c r="G2952" t="s">
        <v>8068</v>
      </c>
      <c r="H2952">
        <v>1</v>
      </c>
      <c r="I2952" t="s">
        <v>12869</v>
      </c>
    </row>
    <row r="2953" spans="1:9" x14ac:dyDescent="0.25">
      <c r="A2953" t="s">
        <v>7366</v>
      </c>
      <c r="B2953">
        <v>96306000</v>
      </c>
      <c r="C2953" t="s">
        <v>7367</v>
      </c>
      <c r="D2953" t="s">
        <v>7417</v>
      </c>
      <c r="E2953" t="s">
        <v>16</v>
      </c>
      <c r="F2953" t="s">
        <v>16</v>
      </c>
      <c r="G2953" t="s">
        <v>8068</v>
      </c>
      <c r="H2953">
        <v>1</v>
      </c>
      <c r="I2953" t="s">
        <v>12870</v>
      </c>
    </row>
    <row r="2954" spans="1:9" x14ac:dyDescent="0.25">
      <c r="A2954" t="s">
        <v>8419</v>
      </c>
      <c r="B2954">
        <v>96306000</v>
      </c>
      <c r="C2954" t="s">
        <v>8420</v>
      </c>
      <c r="D2954" t="s">
        <v>12871</v>
      </c>
      <c r="E2954" t="s">
        <v>16</v>
      </c>
      <c r="F2954" t="s">
        <v>16</v>
      </c>
      <c r="G2954" t="s">
        <v>8068</v>
      </c>
      <c r="H2954">
        <v>1</v>
      </c>
      <c r="I2954" t="s">
        <v>12872</v>
      </c>
    </row>
    <row r="2955" spans="1:9" x14ac:dyDescent="0.25">
      <c r="A2955" t="s">
        <v>8397</v>
      </c>
      <c r="B2955">
        <v>96306000</v>
      </c>
      <c r="C2955" t="s">
        <v>8398</v>
      </c>
      <c r="D2955" t="s">
        <v>12873</v>
      </c>
      <c r="E2955" t="s">
        <v>16</v>
      </c>
      <c r="F2955" t="s">
        <v>16</v>
      </c>
      <c r="G2955" t="s">
        <v>8068</v>
      </c>
      <c r="H2955">
        <v>1</v>
      </c>
      <c r="I2955" t="s">
        <v>12874</v>
      </c>
    </row>
    <row r="2956" spans="1:9" x14ac:dyDescent="0.25">
      <c r="A2956" t="s">
        <v>8395</v>
      </c>
      <c r="B2956">
        <v>96306000</v>
      </c>
      <c r="C2956" t="s">
        <v>8396</v>
      </c>
      <c r="D2956" t="s">
        <v>12875</v>
      </c>
      <c r="E2956" t="s">
        <v>16</v>
      </c>
      <c r="F2956" t="s">
        <v>16</v>
      </c>
      <c r="G2956" t="s">
        <v>8068</v>
      </c>
      <c r="H2956">
        <v>1</v>
      </c>
      <c r="I2956" t="s">
        <v>12876</v>
      </c>
    </row>
    <row r="2957" spans="1:9" x14ac:dyDescent="0.25">
      <c r="A2957" t="s">
        <v>8401</v>
      </c>
      <c r="B2957">
        <v>96306000</v>
      </c>
      <c r="C2957" t="s">
        <v>8402</v>
      </c>
      <c r="D2957" t="s">
        <v>12877</v>
      </c>
      <c r="E2957" t="s">
        <v>16</v>
      </c>
      <c r="F2957" t="s">
        <v>16</v>
      </c>
      <c r="G2957" t="s">
        <v>8068</v>
      </c>
      <c r="H2957">
        <v>1</v>
      </c>
      <c r="I2957" t="s">
        <v>12878</v>
      </c>
    </row>
    <row r="2958" spans="1:9" x14ac:dyDescent="0.25">
      <c r="A2958" t="s">
        <v>8399</v>
      </c>
      <c r="B2958">
        <v>96306000</v>
      </c>
      <c r="C2958" t="s">
        <v>8400</v>
      </c>
      <c r="D2958" t="s">
        <v>12879</v>
      </c>
      <c r="E2958" t="s">
        <v>16</v>
      </c>
      <c r="F2958" t="s">
        <v>16</v>
      </c>
      <c r="G2958" t="s">
        <v>8068</v>
      </c>
      <c r="H2958">
        <v>1</v>
      </c>
      <c r="I2958" t="s">
        <v>12880</v>
      </c>
    </row>
    <row r="2959" spans="1:9" x14ac:dyDescent="0.25">
      <c r="A2959" t="s">
        <v>8530</v>
      </c>
      <c r="B2959">
        <v>96306000</v>
      </c>
      <c r="C2959" t="s">
        <v>8531</v>
      </c>
      <c r="D2959" t="s">
        <v>12881</v>
      </c>
      <c r="E2959" t="s">
        <v>8532</v>
      </c>
      <c r="F2959" t="s">
        <v>12882</v>
      </c>
      <c r="G2959" t="s">
        <v>8068</v>
      </c>
      <c r="H2959">
        <v>1</v>
      </c>
      <c r="I2959" t="s">
        <v>12883</v>
      </c>
    </row>
    <row r="2960" spans="1:9" x14ac:dyDescent="0.25">
      <c r="A2960" t="s">
        <v>2397</v>
      </c>
      <c r="B2960">
        <v>97131200</v>
      </c>
      <c r="C2960" t="s">
        <v>2398</v>
      </c>
      <c r="D2960" t="s">
        <v>4933</v>
      </c>
      <c r="E2960" t="s">
        <v>16</v>
      </c>
      <c r="F2960" t="s">
        <v>16</v>
      </c>
      <c r="G2960" t="s">
        <v>4000</v>
      </c>
      <c r="H2960">
        <v>1</v>
      </c>
      <c r="I2960" t="s">
        <v>4934</v>
      </c>
    </row>
    <row r="2961" spans="1:9" x14ac:dyDescent="0.25">
      <c r="A2961" t="s">
        <v>11192</v>
      </c>
      <c r="B2961">
        <v>87944000</v>
      </c>
      <c r="C2961" t="s">
        <v>16</v>
      </c>
      <c r="D2961" t="s">
        <v>16</v>
      </c>
      <c r="E2961" t="s">
        <v>16</v>
      </c>
      <c r="F2961" t="s">
        <v>16</v>
      </c>
      <c r="G2961" t="s">
        <v>3998</v>
      </c>
      <c r="H2961">
        <v>1</v>
      </c>
      <c r="I2961" t="s">
        <v>5090</v>
      </c>
    </row>
    <row r="2962" spans="1:9" x14ac:dyDescent="0.25">
      <c r="A2962" t="s">
        <v>7729</v>
      </c>
      <c r="B2962">
        <v>97131200</v>
      </c>
      <c r="C2962" t="s">
        <v>16</v>
      </c>
      <c r="D2962" t="s">
        <v>16</v>
      </c>
      <c r="E2962" t="s">
        <v>16</v>
      </c>
      <c r="F2962" t="s">
        <v>16</v>
      </c>
      <c r="G2962" t="s">
        <v>4000</v>
      </c>
      <c r="H2962">
        <v>1</v>
      </c>
      <c r="I2962" t="s">
        <v>7761</v>
      </c>
    </row>
    <row r="2963" spans="1:9" x14ac:dyDescent="0.25">
      <c r="A2963" t="s">
        <v>11189</v>
      </c>
      <c r="B2963">
        <v>87944000</v>
      </c>
      <c r="C2963" t="s">
        <v>16</v>
      </c>
      <c r="D2963" t="s">
        <v>16</v>
      </c>
      <c r="E2963" t="s">
        <v>16</v>
      </c>
      <c r="F2963" t="s">
        <v>16</v>
      </c>
      <c r="G2963" t="s">
        <v>3998</v>
      </c>
      <c r="H2963">
        <v>1</v>
      </c>
      <c r="I2963" t="s">
        <v>5090</v>
      </c>
    </row>
    <row r="2964" spans="1:9" x14ac:dyDescent="0.25">
      <c r="A2964" t="s">
        <v>8474</v>
      </c>
      <c r="B2964">
        <v>96306000</v>
      </c>
      <c r="C2964" t="s">
        <v>8475</v>
      </c>
      <c r="D2964" t="s">
        <v>12884</v>
      </c>
      <c r="E2964" t="s">
        <v>16</v>
      </c>
      <c r="F2964" t="s">
        <v>16</v>
      </c>
      <c r="G2964" t="s">
        <v>8068</v>
      </c>
      <c r="H2964">
        <v>1</v>
      </c>
      <c r="I2964" t="s">
        <v>12885</v>
      </c>
    </row>
    <row r="2965" spans="1:9" x14ac:dyDescent="0.25">
      <c r="A2965" t="s">
        <v>11190</v>
      </c>
      <c r="B2965">
        <v>87944000</v>
      </c>
      <c r="C2965" t="s">
        <v>16</v>
      </c>
      <c r="D2965" t="s">
        <v>16</v>
      </c>
      <c r="E2965" t="s">
        <v>16</v>
      </c>
      <c r="F2965" t="s">
        <v>16</v>
      </c>
      <c r="G2965" t="s">
        <v>3998</v>
      </c>
      <c r="H2965">
        <v>1</v>
      </c>
      <c r="I2965" t="s">
        <v>5090</v>
      </c>
    </row>
    <row r="2966" spans="1:9" x14ac:dyDescent="0.25">
      <c r="A2966" t="s">
        <v>11191</v>
      </c>
      <c r="B2966">
        <v>87944000</v>
      </c>
      <c r="C2966" t="s">
        <v>16</v>
      </c>
      <c r="D2966" t="s">
        <v>16</v>
      </c>
      <c r="E2966" t="s">
        <v>16</v>
      </c>
      <c r="F2966" t="s">
        <v>16</v>
      </c>
      <c r="G2966" t="s">
        <v>3998</v>
      </c>
      <c r="H2966">
        <v>1</v>
      </c>
      <c r="I2966" t="s">
        <v>5090</v>
      </c>
    </row>
    <row r="2967" spans="1:9" x14ac:dyDescent="0.25">
      <c r="A2967" t="s">
        <v>41856</v>
      </c>
      <c r="B2967">
        <v>61194036</v>
      </c>
      <c r="C2967" t="s">
        <v>16</v>
      </c>
      <c r="D2967" t="s">
        <v>16</v>
      </c>
      <c r="E2967" t="s">
        <v>16</v>
      </c>
      <c r="F2967" t="s">
        <v>16</v>
      </c>
      <c r="G2967" t="s">
        <v>11831</v>
      </c>
      <c r="H2967">
        <v>1</v>
      </c>
      <c r="I2967" t="s">
        <v>12653</v>
      </c>
    </row>
    <row r="2968" spans="1:9" x14ac:dyDescent="0.25">
      <c r="A2968" t="s">
        <v>7714</v>
      </c>
      <c r="B2968">
        <v>96306000</v>
      </c>
      <c r="C2968" t="s">
        <v>7715</v>
      </c>
      <c r="D2968" t="s">
        <v>7721</v>
      </c>
      <c r="E2968" t="s">
        <v>16</v>
      </c>
      <c r="F2968" t="s">
        <v>16</v>
      </c>
      <c r="G2968" t="s">
        <v>8068</v>
      </c>
      <c r="H2968">
        <v>1</v>
      </c>
      <c r="I2968" t="s">
        <v>12886</v>
      </c>
    </row>
    <row r="2969" spans="1:9" x14ac:dyDescent="0.25">
      <c r="A2969" t="s">
        <v>42009</v>
      </c>
      <c r="B2969">
        <v>87944000</v>
      </c>
      <c r="C2969" t="s">
        <v>16</v>
      </c>
      <c r="D2969" t="s">
        <v>16</v>
      </c>
      <c r="E2969" t="s">
        <v>16</v>
      </c>
      <c r="F2969" t="s">
        <v>16</v>
      </c>
      <c r="G2969" t="s">
        <v>3998</v>
      </c>
      <c r="H2969">
        <v>1</v>
      </c>
      <c r="I2969" t="s">
        <v>5090</v>
      </c>
    </row>
    <row r="2970" spans="1:9" x14ac:dyDescent="0.25">
      <c r="A2970" t="s">
        <v>7811</v>
      </c>
      <c r="B2970">
        <v>96306000</v>
      </c>
      <c r="C2970" t="s">
        <v>7812</v>
      </c>
      <c r="D2970" t="s">
        <v>7896</v>
      </c>
      <c r="E2970" t="s">
        <v>16</v>
      </c>
      <c r="F2970" t="s">
        <v>16</v>
      </c>
      <c r="G2970" t="s">
        <v>8068</v>
      </c>
      <c r="H2970">
        <v>1</v>
      </c>
      <c r="I2970" t="s">
        <v>12887</v>
      </c>
    </row>
    <row r="2971" spans="1:9" x14ac:dyDescent="0.25">
      <c r="A2971" t="s">
        <v>14344</v>
      </c>
      <c r="B2971">
        <v>72278790</v>
      </c>
      <c r="C2971" t="s">
        <v>14345</v>
      </c>
      <c r="D2971" t="s">
        <v>15638</v>
      </c>
      <c r="E2971" t="s">
        <v>14346</v>
      </c>
      <c r="F2971" t="s">
        <v>15639</v>
      </c>
      <c r="G2971" t="s">
        <v>13917</v>
      </c>
      <c r="H2971">
        <v>1</v>
      </c>
      <c r="I2971" t="s">
        <v>15640</v>
      </c>
    </row>
    <row r="2972" spans="1:9" x14ac:dyDescent="0.25">
      <c r="A2972" t="s">
        <v>9144</v>
      </c>
      <c r="B2972">
        <v>96306000</v>
      </c>
      <c r="C2972" t="s">
        <v>9145</v>
      </c>
      <c r="D2972" t="s">
        <v>12888</v>
      </c>
      <c r="E2972" t="s">
        <v>16</v>
      </c>
      <c r="F2972" t="s">
        <v>16</v>
      </c>
      <c r="G2972" t="s">
        <v>8068</v>
      </c>
      <c r="H2972">
        <v>1</v>
      </c>
      <c r="I2972" t="s">
        <v>12889</v>
      </c>
    </row>
    <row r="2973" spans="1:9" x14ac:dyDescent="0.25">
      <c r="A2973" t="s">
        <v>8476</v>
      </c>
      <c r="B2973">
        <v>96306000</v>
      </c>
      <c r="C2973" t="s">
        <v>8477</v>
      </c>
      <c r="D2973" t="s">
        <v>12890</v>
      </c>
      <c r="E2973" t="s">
        <v>16</v>
      </c>
      <c r="F2973" t="s">
        <v>16</v>
      </c>
      <c r="G2973" t="s">
        <v>8068</v>
      </c>
      <c r="H2973">
        <v>1</v>
      </c>
      <c r="I2973" t="s">
        <v>12891</v>
      </c>
    </row>
    <row r="2974" spans="1:9" x14ac:dyDescent="0.25">
      <c r="A2974" t="s">
        <v>6707</v>
      </c>
      <c r="B2974">
        <v>96306000</v>
      </c>
      <c r="C2974" t="s">
        <v>6708</v>
      </c>
      <c r="D2974" t="s">
        <v>6942</v>
      </c>
      <c r="E2974" t="s">
        <v>16</v>
      </c>
      <c r="F2974" t="s">
        <v>16</v>
      </c>
      <c r="G2974" t="s">
        <v>8068</v>
      </c>
      <c r="H2974">
        <v>1</v>
      </c>
      <c r="I2974" t="s">
        <v>12892</v>
      </c>
    </row>
    <row r="2975" spans="1:9" x14ac:dyDescent="0.25">
      <c r="A2975" t="s">
        <v>9219</v>
      </c>
      <c r="B2975">
        <v>73575757</v>
      </c>
      <c r="C2975" t="s">
        <v>16</v>
      </c>
      <c r="D2975" t="s">
        <v>16</v>
      </c>
      <c r="E2975" t="s">
        <v>16</v>
      </c>
      <c r="F2975" t="s">
        <v>16</v>
      </c>
      <c r="G2975" t="s">
        <v>4331</v>
      </c>
      <c r="H2975">
        <v>1</v>
      </c>
      <c r="I2975" t="s">
        <v>5237</v>
      </c>
    </row>
    <row r="2976" spans="1:9" x14ac:dyDescent="0.25">
      <c r="A2976" t="s">
        <v>9220</v>
      </c>
      <c r="B2976">
        <v>73575757</v>
      </c>
      <c r="C2976" t="s">
        <v>16</v>
      </c>
      <c r="D2976" t="s">
        <v>16</v>
      </c>
      <c r="E2976" t="s">
        <v>16</v>
      </c>
      <c r="F2976" t="s">
        <v>16</v>
      </c>
      <c r="G2976" t="s">
        <v>4331</v>
      </c>
      <c r="H2976">
        <v>1</v>
      </c>
      <c r="I2976" t="s">
        <v>5237</v>
      </c>
    </row>
    <row r="2977" spans="1:9" x14ac:dyDescent="0.25">
      <c r="A2977" t="s">
        <v>11036</v>
      </c>
      <c r="B2977">
        <v>36955000</v>
      </c>
      <c r="C2977" t="s">
        <v>11037</v>
      </c>
      <c r="D2977" t="s">
        <v>12893</v>
      </c>
      <c r="E2977" t="s">
        <v>11038</v>
      </c>
      <c r="F2977" t="s">
        <v>12894</v>
      </c>
      <c r="G2977" t="s">
        <v>3982</v>
      </c>
      <c r="H2977">
        <v>1</v>
      </c>
      <c r="I2977" t="s">
        <v>12895</v>
      </c>
    </row>
    <row r="2978" spans="1:9" x14ac:dyDescent="0.25">
      <c r="A2978" t="s">
        <v>9344</v>
      </c>
      <c r="B2978">
        <v>96306000</v>
      </c>
      <c r="C2978" t="s">
        <v>9345</v>
      </c>
      <c r="D2978" t="s">
        <v>12896</v>
      </c>
      <c r="E2978" t="s">
        <v>16</v>
      </c>
      <c r="F2978" t="s">
        <v>16</v>
      </c>
      <c r="G2978" t="s">
        <v>8068</v>
      </c>
      <c r="H2978">
        <v>2</v>
      </c>
      <c r="I2978" t="s">
        <v>15643</v>
      </c>
    </row>
    <row r="2979" spans="1:9" x14ac:dyDescent="0.25">
      <c r="A2979" t="s">
        <v>9344</v>
      </c>
      <c r="B2979">
        <v>87430000</v>
      </c>
      <c r="C2979" t="s">
        <v>14302</v>
      </c>
      <c r="D2979" t="s">
        <v>15641</v>
      </c>
      <c r="E2979" t="s">
        <v>16</v>
      </c>
      <c r="F2979" t="s">
        <v>16</v>
      </c>
      <c r="G2979" t="s">
        <v>3997</v>
      </c>
      <c r="H2979">
        <v>1</v>
      </c>
      <c r="I2979" t="s">
        <v>15642</v>
      </c>
    </row>
    <row r="2980" spans="1:9" x14ac:dyDescent="0.25">
      <c r="A2980" t="s">
        <v>14156</v>
      </c>
      <c r="B2980">
        <v>36955000</v>
      </c>
      <c r="C2980" t="s">
        <v>14157</v>
      </c>
      <c r="D2980" t="s">
        <v>15644</v>
      </c>
      <c r="E2980" t="s">
        <v>16</v>
      </c>
      <c r="F2980" t="s">
        <v>16</v>
      </c>
      <c r="G2980" t="s">
        <v>3982</v>
      </c>
      <c r="H2980">
        <v>1</v>
      </c>
      <c r="I2980" t="s">
        <v>15645</v>
      </c>
    </row>
    <row r="2981" spans="1:9" x14ac:dyDescent="0.25">
      <c r="A2981" t="s">
        <v>41169</v>
      </c>
      <c r="B2981">
        <v>87430000</v>
      </c>
      <c r="C2981" t="s">
        <v>41170</v>
      </c>
      <c r="D2981" t="s">
        <v>42283</v>
      </c>
      <c r="E2981" t="s">
        <v>16</v>
      </c>
      <c r="F2981" t="s">
        <v>16</v>
      </c>
      <c r="G2981" t="s">
        <v>3997</v>
      </c>
      <c r="H2981">
        <v>1</v>
      </c>
      <c r="I2981" t="s">
        <v>42284</v>
      </c>
    </row>
    <row r="2982" spans="1:9" x14ac:dyDescent="0.25">
      <c r="A2982" t="s">
        <v>12066</v>
      </c>
      <c r="B2982">
        <v>36955000</v>
      </c>
      <c r="C2982" t="s">
        <v>12067</v>
      </c>
      <c r="D2982" t="s">
        <v>12897</v>
      </c>
      <c r="E2982" t="s">
        <v>12068</v>
      </c>
      <c r="F2982" t="s">
        <v>12898</v>
      </c>
      <c r="G2982" t="s">
        <v>3982</v>
      </c>
      <c r="H2982">
        <v>1</v>
      </c>
      <c r="I2982" t="s">
        <v>12899</v>
      </c>
    </row>
    <row r="2983" spans="1:9" x14ac:dyDescent="0.25">
      <c r="A2983" t="s">
        <v>7923</v>
      </c>
      <c r="B2983">
        <v>96306000</v>
      </c>
      <c r="C2983" t="s">
        <v>7924</v>
      </c>
      <c r="D2983" t="s">
        <v>7932</v>
      </c>
      <c r="E2983" t="s">
        <v>16</v>
      </c>
      <c r="F2983" t="s">
        <v>16</v>
      </c>
      <c r="G2983" t="s">
        <v>8068</v>
      </c>
      <c r="H2983">
        <v>1</v>
      </c>
      <c r="I2983" t="s">
        <v>12900</v>
      </c>
    </row>
    <row r="2984" spans="1:9" x14ac:dyDescent="0.25">
      <c r="A2984" t="s">
        <v>8503</v>
      </c>
      <c r="B2984">
        <v>96306000</v>
      </c>
      <c r="C2984" t="s">
        <v>8504</v>
      </c>
      <c r="D2984" t="s">
        <v>12901</v>
      </c>
      <c r="E2984" t="s">
        <v>16</v>
      </c>
      <c r="F2984" t="s">
        <v>16</v>
      </c>
      <c r="G2984" t="s">
        <v>8068</v>
      </c>
      <c r="H2984">
        <v>1</v>
      </c>
      <c r="I2984" t="s">
        <v>12902</v>
      </c>
    </row>
    <row r="2985" spans="1:9" x14ac:dyDescent="0.25">
      <c r="A2985" t="s">
        <v>11228</v>
      </c>
      <c r="B2985">
        <v>43237700</v>
      </c>
      <c r="C2985" t="s">
        <v>11229</v>
      </c>
      <c r="D2985" t="s">
        <v>12903</v>
      </c>
      <c r="E2985" t="s">
        <v>11230</v>
      </c>
      <c r="F2985" t="s">
        <v>12904</v>
      </c>
      <c r="G2985" t="s">
        <v>7296</v>
      </c>
      <c r="H2985">
        <v>1</v>
      </c>
      <c r="I2985" t="s">
        <v>12905</v>
      </c>
    </row>
    <row r="2986" spans="1:9" x14ac:dyDescent="0.25">
      <c r="A2986" t="s">
        <v>8657</v>
      </c>
      <c r="B2986">
        <v>43237700</v>
      </c>
      <c r="C2986" t="s">
        <v>8658</v>
      </c>
      <c r="D2986" t="s">
        <v>12906</v>
      </c>
      <c r="E2986" t="s">
        <v>8659</v>
      </c>
      <c r="F2986" t="s">
        <v>12907</v>
      </c>
      <c r="G2986" t="s">
        <v>7296</v>
      </c>
      <c r="H2986">
        <v>1</v>
      </c>
      <c r="I2986" t="s">
        <v>12908</v>
      </c>
    </row>
    <row r="2987" spans="1:9" x14ac:dyDescent="0.25">
      <c r="A2987" t="s">
        <v>14736</v>
      </c>
      <c r="B2987">
        <v>36955000</v>
      </c>
      <c r="C2987" t="s">
        <v>14737</v>
      </c>
      <c r="D2987" t="s">
        <v>15646</v>
      </c>
      <c r="E2987" t="s">
        <v>14738</v>
      </c>
      <c r="F2987" t="s">
        <v>15647</v>
      </c>
      <c r="G2987" t="s">
        <v>3982</v>
      </c>
      <c r="H2987">
        <v>1</v>
      </c>
      <c r="I2987" t="s">
        <v>15648</v>
      </c>
    </row>
    <row r="2988" spans="1:9" x14ac:dyDescent="0.25">
      <c r="A2988" t="s">
        <v>8852</v>
      </c>
      <c r="B2988">
        <v>87430000</v>
      </c>
      <c r="C2988" t="s">
        <v>8853</v>
      </c>
      <c r="D2988" t="s">
        <v>12909</v>
      </c>
      <c r="E2988" t="s">
        <v>16</v>
      </c>
      <c r="F2988" t="s">
        <v>16</v>
      </c>
      <c r="G2988" t="s">
        <v>3997</v>
      </c>
      <c r="H2988">
        <v>1</v>
      </c>
      <c r="I2988" t="s">
        <v>12910</v>
      </c>
    </row>
    <row r="2989" spans="1:9" x14ac:dyDescent="0.25">
      <c r="A2989" t="s">
        <v>8905</v>
      </c>
      <c r="B2989">
        <v>87430000</v>
      </c>
      <c r="C2989" t="s">
        <v>8906</v>
      </c>
      <c r="D2989" t="s">
        <v>12911</v>
      </c>
      <c r="E2989" t="s">
        <v>16</v>
      </c>
      <c r="F2989" t="s">
        <v>16</v>
      </c>
      <c r="G2989" t="s">
        <v>3997</v>
      </c>
      <c r="H2989">
        <v>1</v>
      </c>
      <c r="I2989" t="s">
        <v>12912</v>
      </c>
    </row>
    <row r="2990" spans="1:9" x14ac:dyDescent="0.25">
      <c r="A2990" t="s">
        <v>10815</v>
      </c>
      <c r="B2990">
        <v>36955000</v>
      </c>
      <c r="C2990" t="s">
        <v>10816</v>
      </c>
      <c r="D2990" t="s">
        <v>12913</v>
      </c>
      <c r="E2990" t="s">
        <v>16</v>
      </c>
      <c r="F2990" t="s">
        <v>16</v>
      </c>
      <c r="G2990" t="s">
        <v>3982</v>
      </c>
      <c r="H2990">
        <v>1</v>
      </c>
      <c r="I2990" t="s">
        <v>12914</v>
      </c>
    </row>
    <row r="2991" spans="1:9" x14ac:dyDescent="0.25">
      <c r="A2991" t="s">
        <v>10817</v>
      </c>
      <c r="B2991">
        <v>36955000</v>
      </c>
      <c r="C2991" t="s">
        <v>10818</v>
      </c>
      <c r="D2991" t="s">
        <v>12915</v>
      </c>
      <c r="E2991" t="s">
        <v>16</v>
      </c>
      <c r="F2991" t="s">
        <v>16</v>
      </c>
      <c r="G2991" t="s">
        <v>3982</v>
      </c>
      <c r="H2991">
        <v>1</v>
      </c>
      <c r="I2991" t="s">
        <v>12916</v>
      </c>
    </row>
    <row r="2992" spans="1:9" x14ac:dyDescent="0.25">
      <c r="A2992" t="s">
        <v>15265</v>
      </c>
      <c r="B2992">
        <v>36955000</v>
      </c>
      <c r="C2992" t="s">
        <v>15266</v>
      </c>
      <c r="D2992" t="s">
        <v>15649</v>
      </c>
      <c r="E2992" t="s">
        <v>15267</v>
      </c>
      <c r="F2992" t="s">
        <v>15650</v>
      </c>
      <c r="G2992" t="s">
        <v>3982</v>
      </c>
      <c r="H2992">
        <v>1</v>
      </c>
      <c r="I2992" t="s">
        <v>15651</v>
      </c>
    </row>
    <row r="2993" spans="1:9" x14ac:dyDescent="0.25">
      <c r="A2993" t="s">
        <v>15002</v>
      </c>
      <c r="B2993">
        <v>87430000</v>
      </c>
      <c r="C2993" t="s">
        <v>15003</v>
      </c>
      <c r="D2993" t="s">
        <v>15652</v>
      </c>
      <c r="E2993" t="s">
        <v>16</v>
      </c>
      <c r="F2993" t="s">
        <v>16</v>
      </c>
      <c r="G2993" t="s">
        <v>3997</v>
      </c>
      <c r="H2993">
        <v>1</v>
      </c>
      <c r="I2993" t="s">
        <v>15653</v>
      </c>
    </row>
    <row r="2994" spans="1:9" x14ac:dyDescent="0.25">
      <c r="A2994" t="s">
        <v>6340</v>
      </c>
      <c r="B2994">
        <v>96306000</v>
      </c>
      <c r="C2994" t="s">
        <v>6341</v>
      </c>
      <c r="D2994" t="s">
        <v>6344</v>
      </c>
      <c r="E2994" t="s">
        <v>16</v>
      </c>
      <c r="F2994" t="s">
        <v>16</v>
      </c>
      <c r="G2994" t="s">
        <v>8068</v>
      </c>
      <c r="H2994">
        <v>1</v>
      </c>
      <c r="I2994" t="s">
        <v>12917</v>
      </c>
    </row>
    <row r="2995" spans="1:9" x14ac:dyDescent="0.25">
      <c r="A2995" t="s">
        <v>14091</v>
      </c>
      <c r="B2995">
        <v>36955000</v>
      </c>
      <c r="C2995" t="s">
        <v>14093</v>
      </c>
      <c r="D2995" t="s">
        <v>15656</v>
      </c>
      <c r="E2995" t="s">
        <v>16</v>
      </c>
      <c r="F2995" t="s">
        <v>16</v>
      </c>
      <c r="G2995" t="s">
        <v>3982</v>
      </c>
      <c r="H2995">
        <v>2</v>
      </c>
      <c r="I2995" t="s">
        <v>15657</v>
      </c>
    </row>
    <row r="2996" spans="1:9" x14ac:dyDescent="0.25">
      <c r="A2996" t="s">
        <v>14091</v>
      </c>
      <c r="B2996">
        <v>87430000</v>
      </c>
      <c r="C2996" t="s">
        <v>14092</v>
      </c>
      <c r="D2996" t="s">
        <v>15654</v>
      </c>
      <c r="E2996" t="s">
        <v>16</v>
      </c>
      <c r="F2996" t="s">
        <v>16</v>
      </c>
      <c r="G2996" t="s">
        <v>3997</v>
      </c>
      <c r="H2996">
        <v>1</v>
      </c>
      <c r="I2996" t="s">
        <v>15655</v>
      </c>
    </row>
    <row r="2997" spans="1:9" x14ac:dyDescent="0.25">
      <c r="A2997" t="s">
        <v>5249</v>
      </c>
      <c r="B2997">
        <v>86892211</v>
      </c>
      <c r="C2997" t="s">
        <v>5250</v>
      </c>
      <c r="D2997" t="s">
        <v>5256</v>
      </c>
      <c r="E2997" t="s">
        <v>16</v>
      </c>
      <c r="F2997" t="s">
        <v>16</v>
      </c>
      <c r="G2997" t="s">
        <v>3996</v>
      </c>
      <c r="H2997">
        <v>1</v>
      </c>
      <c r="I2997" t="s">
        <v>5257</v>
      </c>
    </row>
    <row r="2998" spans="1:9" x14ac:dyDescent="0.25">
      <c r="A2998" t="s">
        <v>11451</v>
      </c>
      <c r="B2998">
        <v>43237700</v>
      </c>
      <c r="C2998" t="s">
        <v>11452</v>
      </c>
      <c r="D2998" t="s">
        <v>12918</v>
      </c>
      <c r="E2998" t="s">
        <v>11453</v>
      </c>
      <c r="F2998" t="s">
        <v>12919</v>
      </c>
      <c r="G2998" t="s">
        <v>7296</v>
      </c>
      <c r="H2998">
        <v>1</v>
      </c>
      <c r="I2998" t="s">
        <v>12920</v>
      </c>
    </row>
    <row r="2999" spans="1:9" x14ac:dyDescent="0.25">
      <c r="A2999" t="s">
        <v>10785</v>
      </c>
      <c r="B2999">
        <v>36955000</v>
      </c>
      <c r="C2999" t="s">
        <v>10786</v>
      </c>
      <c r="D2999" t="s">
        <v>12921</v>
      </c>
      <c r="E2999" t="s">
        <v>16</v>
      </c>
      <c r="F2999" t="s">
        <v>16</v>
      </c>
      <c r="G2999" t="s">
        <v>3982</v>
      </c>
      <c r="H2999">
        <v>1</v>
      </c>
      <c r="I2999" t="s">
        <v>12922</v>
      </c>
    </row>
    <row r="3000" spans="1:9" x14ac:dyDescent="0.25">
      <c r="A3000" t="s">
        <v>8145</v>
      </c>
      <c r="B3000">
        <v>43237700</v>
      </c>
      <c r="C3000" t="s">
        <v>8146</v>
      </c>
      <c r="D3000" t="s">
        <v>12923</v>
      </c>
      <c r="E3000" t="s">
        <v>8147</v>
      </c>
      <c r="F3000" t="s">
        <v>12924</v>
      </c>
      <c r="G3000" t="s">
        <v>7296</v>
      </c>
      <c r="H3000">
        <v>1</v>
      </c>
      <c r="I3000" t="s">
        <v>12925</v>
      </c>
    </row>
    <row r="3001" spans="1:9" x14ac:dyDescent="0.25">
      <c r="A3001" t="s">
        <v>8832</v>
      </c>
      <c r="B3001">
        <v>96306000</v>
      </c>
      <c r="C3001" t="s">
        <v>9129</v>
      </c>
      <c r="D3001" t="s">
        <v>12928</v>
      </c>
      <c r="E3001" t="s">
        <v>16</v>
      </c>
      <c r="F3001" t="s">
        <v>16</v>
      </c>
      <c r="G3001" t="s">
        <v>8068</v>
      </c>
      <c r="H3001">
        <v>2</v>
      </c>
      <c r="I3001" t="s">
        <v>12929</v>
      </c>
    </row>
    <row r="3002" spans="1:9" x14ac:dyDescent="0.25">
      <c r="A3002" t="s">
        <v>8832</v>
      </c>
      <c r="B3002">
        <v>86892211</v>
      </c>
      <c r="C3002" t="s">
        <v>8833</v>
      </c>
      <c r="D3002" t="s">
        <v>12926</v>
      </c>
      <c r="E3002" t="s">
        <v>16</v>
      </c>
      <c r="F3002" t="s">
        <v>16</v>
      </c>
      <c r="G3002" t="s">
        <v>3996</v>
      </c>
      <c r="H3002">
        <v>1</v>
      </c>
      <c r="I3002" t="s">
        <v>12927</v>
      </c>
    </row>
    <row r="3003" spans="1:9" x14ac:dyDescent="0.25">
      <c r="A3003" t="s">
        <v>11859</v>
      </c>
      <c r="B3003">
        <v>43237700</v>
      </c>
      <c r="C3003" t="s">
        <v>11860</v>
      </c>
      <c r="D3003" t="s">
        <v>12930</v>
      </c>
      <c r="E3003" t="s">
        <v>11861</v>
      </c>
      <c r="F3003" t="s">
        <v>12931</v>
      </c>
      <c r="G3003" t="s">
        <v>7296</v>
      </c>
      <c r="H3003">
        <v>1</v>
      </c>
      <c r="I3003" t="s">
        <v>12932</v>
      </c>
    </row>
    <row r="3004" spans="1:9" x14ac:dyDescent="0.25">
      <c r="A3004" t="s">
        <v>10806</v>
      </c>
      <c r="B3004">
        <v>43237700</v>
      </c>
      <c r="C3004" t="s">
        <v>10807</v>
      </c>
      <c r="D3004" t="s">
        <v>12933</v>
      </c>
      <c r="E3004" t="s">
        <v>10808</v>
      </c>
      <c r="F3004" t="s">
        <v>12934</v>
      </c>
      <c r="G3004" t="s">
        <v>7296</v>
      </c>
      <c r="H3004">
        <v>1</v>
      </c>
      <c r="I3004" t="s">
        <v>12935</v>
      </c>
    </row>
    <row r="3005" spans="1:9" x14ac:dyDescent="0.25">
      <c r="A3005" t="s">
        <v>8598</v>
      </c>
      <c r="B3005">
        <v>86892211</v>
      </c>
      <c r="C3005" t="s">
        <v>8599</v>
      </c>
      <c r="D3005" t="s">
        <v>12936</v>
      </c>
      <c r="E3005" t="s">
        <v>8600</v>
      </c>
      <c r="F3005" t="s">
        <v>12937</v>
      </c>
      <c r="G3005" t="s">
        <v>3996</v>
      </c>
      <c r="H3005">
        <v>1</v>
      </c>
      <c r="I3005" t="s">
        <v>12938</v>
      </c>
    </row>
    <row r="3006" spans="1:9" x14ac:dyDescent="0.25">
      <c r="A3006" t="s">
        <v>8602</v>
      </c>
      <c r="B3006">
        <v>87944000</v>
      </c>
      <c r="C3006" t="s">
        <v>8603</v>
      </c>
      <c r="D3006" t="s">
        <v>12939</v>
      </c>
      <c r="E3006" t="s">
        <v>16</v>
      </c>
      <c r="F3006" t="s">
        <v>16</v>
      </c>
      <c r="G3006" t="s">
        <v>3998</v>
      </c>
      <c r="H3006">
        <v>2</v>
      </c>
      <c r="I3006" t="s">
        <v>12940</v>
      </c>
    </row>
    <row r="3007" spans="1:9" x14ac:dyDescent="0.25">
      <c r="A3007" t="s">
        <v>8501</v>
      </c>
      <c r="B3007">
        <v>36955000</v>
      </c>
      <c r="C3007" t="s">
        <v>8502</v>
      </c>
      <c r="D3007" t="s">
        <v>12941</v>
      </c>
      <c r="E3007" t="s">
        <v>16</v>
      </c>
      <c r="F3007" t="s">
        <v>16</v>
      </c>
      <c r="G3007" t="s">
        <v>3982</v>
      </c>
      <c r="H3007">
        <v>1</v>
      </c>
      <c r="I3007" t="s">
        <v>12942</v>
      </c>
    </row>
    <row r="3008" spans="1:9" x14ac:dyDescent="0.25">
      <c r="A3008" t="s">
        <v>7960</v>
      </c>
      <c r="B3008">
        <v>96306000</v>
      </c>
      <c r="C3008" t="s">
        <v>7961</v>
      </c>
      <c r="D3008" t="s">
        <v>7982</v>
      </c>
      <c r="E3008" t="s">
        <v>16</v>
      </c>
      <c r="F3008" t="s">
        <v>16</v>
      </c>
      <c r="G3008" t="s">
        <v>8068</v>
      </c>
      <c r="H3008">
        <v>1</v>
      </c>
      <c r="I3008" t="s">
        <v>12943</v>
      </c>
    </row>
    <row r="3009" spans="1:9" x14ac:dyDescent="0.25">
      <c r="A3009" t="s">
        <v>8854</v>
      </c>
      <c r="B3009">
        <v>66178117</v>
      </c>
      <c r="C3009" t="s">
        <v>16</v>
      </c>
      <c r="D3009" t="s">
        <v>16</v>
      </c>
      <c r="E3009" t="s">
        <v>8855</v>
      </c>
      <c r="F3009" t="s">
        <v>12944</v>
      </c>
      <c r="G3009" t="s">
        <v>8856</v>
      </c>
      <c r="H3009">
        <v>1</v>
      </c>
      <c r="I3009" t="s">
        <v>12945</v>
      </c>
    </row>
    <row r="3010" spans="1:9" x14ac:dyDescent="0.25">
      <c r="A3010" t="s">
        <v>14943</v>
      </c>
      <c r="B3010">
        <v>36955000</v>
      </c>
      <c r="C3010" t="s">
        <v>14944</v>
      </c>
      <c r="D3010" t="s">
        <v>15658</v>
      </c>
      <c r="E3010" t="s">
        <v>14945</v>
      </c>
      <c r="F3010" t="s">
        <v>15659</v>
      </c>
      <c r="G3010" t="s">
        <v>3982</v>
      </c>
      <c r="H3010">
        <v>1</v>
      </c>
      <c r="I3010" t="s">
        <v>15660</v>
      </c>
    </row>
    <row r="3011" spans="1:9" x14ac:dyDescent="0.25">
      <c r="A3011" t="s">
        <v>41475</v>
      </c>
      <c r="B3011">
        <v>36955000</v>
      </c>
      <c r="C3011" t="s">
        <v>8604</v>
      </c>
      <c r="D3011" t="s">
        <v>12953</v>
      </c>
      <c r="E3011" t="s">
        <v>16</v>
      </c>
      <c r="F3011" t="s">
        <v>16</v>
      </c>
      <c r="G3011" t="s">
        <v>3982</v>
      </c>
      <c r="H3011">
        <v>1</v>
      </c>
      <c r="I3011" t="s">
        <v>12954</v>
      </c>
    </row>
    <row r="3012" spans="1:9" x14ac:dyDescent="0.25">
      <c r="A3012" t="s">
        <v>41303</v>
      </c>
      <c r="B3012">
        <v>66178117</v>
      </c>
      <c r="C3012" t="s">
        <v>41304</v>
      </c>
      <c r="D3012" t="s">
        <v>42285</v>
      </c>
      <c r="E3012" t="s">
        <v>41305</v>
      </c>
      <c r="F3012" t="s">
        <v>42286</v>
      </c>
      <c r="G3012" t="s">
        <v>8856</v>
      </c>
      <c r="H3012">
        <v>1</v>
      </c>
      <c r="I3012" t="s">
        <v>42287</v>
      </c>
    </row>
    <row r="3013" spans="1:9" x14ac:dyDescent="0.25">
      <c r="A3013" t="s">
        <v>8170</v>
      </c>
      <c r="B3013">
        <v>43237700</v>
      </c>
      <c r="C3013" t="s">
        <v>8171</v>
      </c>
      <c r="D3013" t="s">
        <v>12946</v>
      </c>
      <c r="E3013" t="s">
        <v>8172</v>
      </c>
      <c r="F3013" t="s">
        <v>12947</v>
      </c>
      <c r="G3013" t="s">
        <v>7296</v>
      </c>
      <c r="H3013">
        <v>1</v>
      </c>
      <c r="I3013" t="s">
        <v>12948</v>
      </c>
    </row>
    <row r="3014" spans="1:9" x14ac:dyDescent="0.25">
      <c r="A3014" t="s">
        <v>12008</v>
      </c>
      <c r="B3014">
        <v>36955000</v>
      </c>
      <c r="C3014" t="s">
        <v>12009</v>
      </c>
      <c r="D3014" t="s">
        <v>12949</v>
      </c>
      <c r="E3014" t="s">
        <v>16</v>
      </c>
      <c r="F3014" t="s">
        <v>16</v>
      </c>
      <c r="G3014" t="s">
        <v>3982</v>
      </c>
      <c r="H3014">
        <v>1</v>
      </c>
      <c r="I3014" t="s">
        <v>12950</v>
      </c>
    </row>
    <row r="3015" spans="1:9" x14ac:dyDescent="0.25">
      <c r="A3015" t="s">
        <v>14158</v>
      </c>
      <c r="B3015">
        <v>66178117</v>
      </c>
      <c r="C3015" t="s">
        <v>14159</v>
      </c>
      <c r="D3015" t="s">
        <v>15661</v>
      </c>
      <c r="E3015" t="s">
        <v>16</v>
      </c>
      <c r="F3015" t="s">
        <v>16</v>
      </c>
      <c r="G3015" t="s">
        <v>8856</v>
      </c>
      <c r="H3015">
        <v>1</v>
      </c>
      <c r="I3015" t="s">
        <v>15662</v>
      </c>
    </row>
    <row r="3016" spans="1:9" x14ac:dyDescent="0.25">
      <c r="A3016" t="s">
        <v>8632</v>
      </c>
      <c r="B3016">
        <v>43237700</v>
      </c>
      <c r="C3016" t="s">
        <v>8633</v>
      </c>
      <c r="D3016" t="s">
        <v>12951</v>
      </c>
      <c r="E3016" t="s">
        <v>8172</v>
      </c>
      <c r="F3016" t="s">
        <v>12947</v>
      </c>
      <c r="G3016" t="s">
        <v>7296</v>
      </c>
      <c r="H3016">
        <v>1</v>
      </c>
      <c r="I3016" t="s">
        <v>12952</v>
      </c>
    </row>
    <row r="3017" spans="1:9" x14ac:dyDescent="0.25">
      <c r="A3017" t="s">
        <v>8461</v>
      </c>
      <c r="B3017">
        <v>96306000</v>
      </c>
      <c r="C3017" t="s">
        <v>8462</v>
      </c>
      <c r="D3017" t="s">
        <v>12955</v>
      </c>
      <c r="E3017" t="s">
        <v>8463</v>
      </c>
      <c r="F3017" t="s">
        <v>12956</v>
      </c>
      <c r="G3017" t="s">
        <v>8068</v>
      </c>
      <c r="H3017">
        <v>1</v>
      </c>
      <c r="I3017" t="s">
        <v>12957</v>
      </c>
    </row>
    <row r="3018" spans="1:9" x14ac:dyDescent="0.25">
      <c r="A3018" t="s">
        <v>15217</v>
      </c>
      <c r="B3018">
        <v>43237700</v>
      </c>
      <c r="C3018" t="s">
        <v>15218</v>
      </c>
      <c r="D3018" t="s">
        <v>15663</v>
      </c>
      <c r="E3018" t="s">
        <v>15219</v>
      </c>
      <c r="F3018" t="s">
        <v>15664</v>
      </c>
      <c r="G3018" t="s">
        <v>7296</v>
      </c>
      <c r="H3018">
        <v>1</v>
      </c>
      <c r="I3018" t="s">
        <v>15665</v>
      </c>
    </row>
    <row r="3019" spans="1:9" x14ac:dyDescent="0.25">
      <c r="A3019" t="s">
        <v>8119</v>
      </c>
      <c r="B3019">
        <v>46770000</v>
      </c>
      <c r="C3019" t="s">
        <v>8120</v>
      </c>
      <c r="D3019" t="s">
        <v>12958</v>
      </c>
      <c r="E3019" t="s">
        <v>16</v>
      </c>
      <c r="F3019" t="s">
        <v>16</v>
      </c>
      <c r="G3019" t="s">
        <v>8121</v>
      </c>
      <c r="H3019">
        <v>1</v>
      </c>
      <c r="I3019" t="s">
        <v>12959</v>
      </c>
    </row>
    <row r="3020" spans="1:9" x14ac:dyDescent="0.25">
      <c r="A3020" t="s">
        <v>12165</v>
      </c>
      <c r="B3020">
        <v>66178117</v>
      </c>
      <c r="C3020" t="s">
        <v>12166</v>
      </c>
      <c r="D3020" t="s">
        <v>12960</v>
      </c>
      <c r="E3020" t="s">
        <v>16</v>
      </c>
      <c r="F3020" t="s">
        <v>16</v>
      </c>
      <c r="G3020" t="s">
        <v>8856</v>
      </c>
      <c r="H3020">
        <v>1</v>
      </c>
      <c r="I3020" t="s">
        <v>12961</v>
      </c>
    </row>
    <row r="3021" spans="1:9" x14ac:dyDescent="0.25">
      <c r="A3021" t="s">
        <v>11286</v>
      </c>
      <c r="B3021">
        <v>66178117</v>
      </c>
      <c r="C3021" t="s">
        <v>11287</v>
      </c>
      <c r="D3021" t="s">
        <v>12962</v>
      </c>
      <c r="E3021" t="s">
        <v>16</v>
      </c>
      <c r="F3021" t="s">
        <v>16</v>
      </c>
      <c r="G3021" t="s">
        <v>8856</v>
      </c>
      <c r="H3021">
        <v>1</v>
      </c>
      <c r="I3021" t="s">
        <v>12963</v>
      </c>
    </row>
    <row r="3022" spans="1:9" x14ac:dyDescent="0.25">
      <c r="A3022" t="s">
        <v>14888</v>
      </c>
      <c r="B3022">
        <v>76123366</v>
      </c>
      <c r="C3022" t="s">
        <v>16</v>
      </c>
      <c r="D3022" t="s">
        <v>16</v>
      </c>
      <c r="E3022" t="s">
        <v>14889</v>
      </c>
      <c r="F3022" t="s">
        <v>15666</v>
      </c>
      <c r="G3022" t="s">
        <v>8385</v>
      </c>
      <c r="H3022">
        <v>1</v>
      </c>
      <c r="I3022" t="s">
        <v>15667</v>
      </c>
    </row>
    <row r="3023" spans="1:9" x14ac:dyDescent="0.25">
      <c r="A3023" t="s">
        <v>14539</v>
      </c>
      <c r="B3023">
        <v>72278790</v>
      </c>
      <c r="C3023" t="s">
        <v>14540</v>
      </c>
      <c r="D3023" t="s">
        <v>15668</v>
      </c>
      <c r="E3023" t="s">
        <v>14541</v>
      </c>
      <c r="F3023" t="s">
        <v>15669</v>
      </c>
      <c r="G3023" t="s">
        <v>13917</v>
      </c>
      <c r="H3023">
        <v>1</v>
      </c>
      <c r="I3023" t="s">
        <v>15670</v>
      </c>
    </row>
    <row r="3024" spans="1:9" x14ac:dyDescent="0.25">
      <c r="A3024" t="s">
        <v>7028</v>
      </c>
      <c r="B3024">
        <v>96574211</v>
      </c>
      <c r="C3024" t="s">
        <v>7029</v>
      </c>
      <c r="D3024" t="s">
        <v>7124</v>
      </c>
      <c r="E3024" t="s">
        <v>7030</v>
      </c>
      <c r="F3024" t="s">
        <v>7125</v>
      </c>
      <c r="G3024" t="s">
        <v>3999</v>
      </c>
      <c r="H3024">
        <v>1</v>
      </c>
      <c r="I3024" t="s">
        <v>7126</v>
      </c>
    </row>
    <row r="3025" spans="1:9" x14ac:dyDescent="0.25">
      <c r="A3025" t="s">
        <v>9279</v>
      </c>
      <c r="B3025">
        <v>96306000</v>
      </c>
      <c r="C3025" t="s">
        <v>9280</v>
      </c>
      <c r="D3025" t="s">
        <v>12964</v>
      </c>
      <c r="E3025" t="s">
        <v>16</v>
      </c>
      <c r="F3025" t="s">
        <v>16</v>
      </c>
      <c r="G3025" t="s">
        <v>8068</v>
      </c>
      <c r="H3025">
        <v>1</v>
      </c>
      <c r="I3025" t="s">
        <v>12965</v>
      </c>
    </row>
    <row r="3026" spans="1:9" x14ac:dyDescent="0.25">
      <c r="A3026" t="s">
        <v>14726</v>
      </c>
      <c r="B3026">
        <v>96574211</v>
      </c>
      <c r="C3026" t="s">
        <v>14727</v>
      </c>
      <c r="D3026" t="s">
        <v>15671</v>
      </c>
      <c r="E3026" t="s">
        <v>14728</v>
      </c>
      <c r="F3026" t="s">
        <v>15672</v>
      </c>
      <c r="G3026" t="s">
        <v>3999</v>
      </c>
      <c r="H3026">
        <v>1</v>
      </c>
      <c r="I3026" t="s">
        <v>15673</v>
      </c>
    </row>
    <row r="3027" spans="1:9" x14ac:dyDescent="0.25">
      <c r="A3027" t="s">
        <v>3893</v>
      </c>
      <c r="B3027">
        <v>96574211</v>
      </c>
      <c r="C3027" t="s">
        <v>16</v>
      </c>
      <c r="D3027" t="s">
        <v>16</v>
      </c>
      <c r="E3027" t="s">
        <v>16</v>
      </c>
      <c r="F3027" t="s">
        <v>16</v>
      </c>
      <c r="G3027" t="s">
        <v>3999</v>
      </c>
      <c r="H3027">
        <v>1</v>
      </c>
      <c r="I3027" t="s">
        <v>4935</v>
      </c>
    </row>
    <row r="3028" spans="1:9" x14ac:dyDescent="0.25">
      <c r="A3028" t="s">
        <v>8885</v>
      </c>
      <c r="B3028">
        <v>96574211</v>
      </c>
      <c r="C3028" t="s">
        <v>16</v>
      </c>
      <c r="D3028" t="s">
        <v>16</v>
      </c>
      <c r="E3028" t="s">
        <v>8886</v>
      </c>
      <c r="F3028" t="s">
        <v>12966</v>
      </c>
      <c r="G3028" t="s">
        <v>3999</v>
      </c>
      <c r="H3028">
        <v>1</v>
      </c>
      <c r="I3028" t="s">
        <v>12967</v>
      </c>
    </row>
    <row r="3029" spans="1:9" x14ac:dyDescent="0.25">
      <c r="A3029" t="s">
        <v>3894</v>
      </c>
      <c r="B3029">
        <v>96574211</v>
      </c>
      <c r="C3029" t="s">
        <v>16</v>
      </c>
      <c r="D3029" t="s">
        <v>16</v>
      </c>
      <c r="E3029" t="s">
        <v>16</v>
      </c>
      <c r="F3029" t="s">
        <v>16</v>
      </c>
      <c r="G3029" t="s">
        <v>3999</v>
      </c>
      <c r="H3029">
        <v>1</v>
      </c>
      <c r="I3029" t="s">
        <v>4935</v>
      </c>
    </row>
    <row r="3030" spans="1:9" x14ac:dyDescent="0.25">
      <c r="A3030" t="s">
        <v>3895</v>
      </c>
      <c r="B3030">
        <v>96574211</v>
      </c>
      <c r="C3030" t="s">
        <v>16</v>
      </c>
      <c r="D3030" t="s">
        <v>16</v>
      </c>
      <c r="E3030" t="s">
        <v>16</v>
      </c>
      <c r="F3030" t="s">
        <v>16</v>
      </c>
      <c r="G3030" t="s">
        <v>3999</v>
      </c>
      <c r="H3030">
        <v>1</v>
      </c>
      <c r="I3030" t="s">
        <v>4935</v>
      </c>
    </row>
    <row r="3031" spans="1:9" x14ac:dyDescent="0.25">
      <c r="A3031" t="s">
        <v>15163</v>
      </c>
      <c r="B3031">
        <v>96574211</v>
      </c>
      <c r="C3031" t="s">
        <v>15164</v>
      </c>
      <c r="D3031" t="s">
        <v>15674</v>
      </c>
      <c r="E3031" t="s">
        <v>15165</v>
      </c>
      <c r="F3031" t="s">
        <v>15675</v>
      </c>
      <c r="G3031" t="s">
        <v>3999</v>
      </c>
      <c r="H3031">
        <v>1</v>
      </c>
      <c r="I3031" t="s">
        <v>15676</v>
      </c>
    </row>
    <row r="3032" spans="1:9" x14ac:dyDescent="0.25">
      <c r="A3032" t="s">
        <v>3896</v>
      </c>
      <c r="B3032">
        <v>96574211</v>
      </c>
      <c r="C3032" t="s">
        <v>16</v>
      </c>
      <c r="D3032" t="s">
        <v>16</v>
      </c>
      <c r="E3032" t="s">
        <v>16</v>
      </c>
      <c r="F3032" t="s">
        <v>16</v>
      </c>
      <c r="G3032" t="s">
        <v>3999</v>
      </c>
      <c r="H3032">
        <v>1</v>
      </c>
      <c r="I3032" t="s">
        <v>4935</v>
      </c>
    </row>
    <row r="3033" spans="1:9" x14ac:dyDescent="0.25">
      <c r="A3033" t="s">
        <v>14491</v>
      </c>
      <c r="B3033">
        <v>79323232</v>
      </c>
      <c r="C3033" t="s">
        <v>41293</v>
      </c>
      <c r="D3033" t="s">
        <v>42288</v>
      </c>
      <c r="E3033" t="s">
        <v>16</v>
      </c>
      <c r="F3033" t="s">
        <v>16</v>
      </c>
      <c r="G3033" t="s">
        <v>14011</v>
      </c>
      <c r="H3033">
        <v>1</v>
      </c>
      <c r="I3033" t="s">
        <v>42289</v>
      </c>
    </row>
    <row r="3034" spans="1:9" x14ac:dyDescent="0.25">
      <c r="A3034" t="s">
        <v>14640</v>
      </c>
      <c r="B3034">
        <v>96574211</v>
      </c>
      <c r="C3034" t="s">
        <v>41278</v>
      </c>
      <c r="D3034" t="s">
        <v>42290</v>
      </c>
      <c r="E3034" t="s">
        <v>16</v>
      </c>
      <c r="F3034" t="s">
        <v>16</v>
      </c>
      <c r="G3034" t="s">
        <v>3999</v>
      </c>
      <c r="H3034">
        <v>1</v>
      </c>
      <c r="I3034" t="s">
        <v>42291</v>
      </c>
    </row>
    <row r="3035" spans="1:9" x14ac:dyDescent="0.25">
      <c r="A3035" t="s">
        <v>40994</v>
      </c>
      <c r="B3035">
        <v>56662422</v>
      </c>
      <c r="C3035" t="s">
        <v>16</v>
      </c>
      <c r="D3035" t="s">
        <v>16</v>
      </c>
      <c r="E3035" t="s">
        <v>16</v>
      </c>
      <c r="F3035" t="s">
        <v>16</v>
      </c>
      <c r="G3035" t="s">
        <v>40995</v>
      </c>
      <c r="H3035">
        <v>1</v>
      </c>
      <c r="I3035" t="s">
        <v>42256</v>
      </c>
    </row>
    <row r="3036" spans="1:9" x14ac:dyDescent="0.25">
      <c r="A3036" t="s">
        <v>10480</v>
      </c>
      <c r="B3036">
        <v>96574211</v>
      </c>
      <c r="C3036" t="s">
        <v>10481</v>
      </c>
      <c r="D3036" t="s">
        <v>12968</v>
      </c>
      <c r="E3036" t="s">
        <v>10482</v>
      </c>
      <c r="F3036" t="s">
        <v>12969</v>
      </c>
      <c r="G3036" t="s">
        <v>3999</v>
      </c>
      <c r="H3036">
        <v>1</v>
      </c>
      <c r="I3036" t="s">
        <v>12970</v>
      </c>
    </row>
    <row r="3037" spans="1:9" x14ac:dyDescent="0.25">
      <c r="A3037" t="s">
        <v>14039</v>
      </c>
      <c r="B3037">
        <v>79323232</v>
      </c>
      <c r="C3037" t="s">
        <v>14040</v>
      </c>
      <c r="D3037" t="s">
        <v>15677</v>
      </c>
      <c r="E3037" t="s">
        <v>14025</v>
      </c>
      <c r="F3037" t="s">
        <v>15678</v>
      </c>
      <c r="G3037" t="s">
        <v>14011</v>
      </c>
      <c r="H3037">
        <v>1</v>
      </c>
      <c r="I3037" t="s">
        <v>15679</v>
      </c>
    </row>
    <row r="3038" spans="1:9" x14ac:dyDescent="0.25">
      <c r="A3038" t="s">
        <v>14041</v>
      </c>
      <c r="B3038">
        <v>79323232</v>
      </c>
      <c r="C3038" t="s">
        <v>14042</v>
      </c>
      <c r="D3038" t="s">
        <v>15680</v>
      </c>
      <c r="E3038" t="s">
        <v>14025</v>
      </c>
      <c r="F3038" t="s">
        <v>15678</v>
      </c>
      <c r="G3038" t="s">
        <v>14011</v>
      </c>
      <c r="H3038">
        <v>1</v>
      </c>
      <c r="I3038" t="s">
        <v>15681</v>
      </c>
    </row>
    <row r="3039" spans="1:9" x14ac:dyDescent="0.25">
      <c r="A3039" t="s">
        <v>41385</v>
      </c>
      <c r="B3039">
        <v>79323232</v>
      </c>
      <c r="C3039" t="s">
        <v>41386</v>
      </c>
      <c r="D3039" t="s">
        <v>42292</v>
      </c>
      <c r="E3039" t="s">
        <v>16</v>
      </c>
      <c r="F3039" t="s">
        <v>16</v>
      </c>
      <c r="G3039" t="s">
        <v>14011</v>
      </c>
      <c r="H3039">
        <v>1</v>
      </c>
      <c r="I3039" t="s">
        <v>42293</v>
      </c>
    </row>
    <row r="3040" spans="1:9" x14ac:dyDescent="0.25">
      <c r="A3040" t="s">
        <v>14486</v>
      </c>
      <c r="B3040">
        <v>79323232</v>
      </c>
      <c r="C3040" t="s">
        <v>14487</v>
      </c>
      <c r="D3040" t="s">
        <v>15682</v>
      </c>
      <c r="E3040" t="s">
        <v>16</v>
      </c>
      <c r="F3040" t="s">
        <v>16</v>
      </c>
      <c r="G3040" t="s">
        <v>14011</v>
      </c>
      <c r="H3040">
        <v>1</v>
      </c>
      <c r="I3040" t="s">
        <v>15683</v>
      </c>
    </row>
    <row r="3041" spans="1:9" x14ac:dyDescent="0.25">
      <c r="A3041" t="s">
        <v>14723</v>
      </c>
      <c r="B3041">
        <v>96574211</v>
      </c>
      <c r="C3041" t="s">
        <v>14724</v>
      </c>
      <c r="D3041" t="s">
        <v>15684</v>
      </c>
      <c r="E3041" t="s">
        <v>14725</v>
      </c>
      <c r="F3041" t="s">
        <v>15685</v>
      </c>
      <c r="G3041" t="s">
        <v>3999</v>
      </c>
      <c r="H3041">
        <v>1</v>
      </c>
      <c r="I3041" t="s">
        <v>15686</v>
      </c>
    </row>
    <row r="3042" spans="1:9" x14ac:dyDescent="0.25">
      <c r="A3042" t="s">
        <v>8220</v>
      </c>
      <c r="B3042">
        <v>96306000</v>
      </c>
      <c r="C3042" t="s">
        <v>8221</v>
      </c>
      <c r="D3042" t="s">
        <v>12971</v>
      </c>
      <c r="E3042" t="s">
        <v>16</v>
      </c>
      <c r="F3042" t="s">
        <v>16</v>
      </c>
      <c r="G3042" t="s">
        <v>8068</v>
      </c>
      <c r="H3042">
        <v>1</v>
      </c>
      <c r="I3042" t="s">
        <v>12972</v>
      </c>
    </row>
    <row r="3043" spans="1:9" x14ac:dyDescent="0.25">
      <c r="A3043" t="s">
        <v>8040</v>
      </c>
      <c r="B3043">
        <v>96574211</v>
      </c>
      <c r="C3043" t="s">
        <v>16</v>
      </c>
      <c r="D3043" t="s">
        <v>16</v>
      </c>
      <c r="E3043" t="s">
        <v>16</v>
      </c>
      <c r="F3043" t="s">
        <v>16</v>
      </c>
      <c r="G3043" t="s">
        <v>3999</v>
      </c>
      <c r="H3043">
        <v>1</v>
      </c>
      <c r="I3043" t="s">
        <v>4935</v>
      </c>
    </row>
    <row r="3044" spans="1:9" x14ac:dyDescent="0.25">
      <c r="A3044" t="s">
        <v>14841</v>
      </c>
      <c r="B3044">
        <v>79323232</v>
      </c>
      <c r="C3044" t="s">
        <v>14842</v>
      </c>
      <c r="D3044" t="s">
        <v>15687</v>
      </c>
      <c r="E3044" t="s">
        <v>16</v>
      </c>
      <c r="F3044" t="s">
        <v>16</v>
      </c>
      <c r="G3044" t="s">
        <v>14011</v>
      </c>
      <c r="H3044">
        <v>1</v>
      </c>
      <c r="I3044" t="s">
        <v>15688</v>
      </c>
    </row>
    <row r="3045" spans="1:9" x14ac:dyDescent="0.25">
      <c r="A3045" t="s">
        <v>41371</v>
      </c>
      <c r="B3045">
        <v>79323232</v>
      </c>
      <c r="C3045" t="s">
        <v>41372</v>
      </c>
      <c r="D3045" t="s">
        <v>42294</v>
      </c>
      <c r="E3045" t="s">
        <v>16</v>
      </c>
      <c r="F3045" t="s">
        <v>16</v>
      </c>
      <c r="G3045" t="s">
        <v>14011</v>
      </c>
      <c r="H3045">
        <v>1</v>
      </c>
      <c r="I3045" t="s">
        <v>42295</v>
      </c>
    </row>
    <row r="3046" spans="1:9" x14ac:dyDescent="0.25">
      <c r="A3046" t="s">
        <v>41000</v>
      </c>
      <c r="B3046">
        <v>79323232</v>
      </c>
      <c r="C3046" t="s">
        <v>41001</v>
      </c>
      <c r="D3046" t="s">
        <v>42296</v>
      </c>
      <c r="E3046" t="s">
        <v>16</v>
      </c>
      <c r="F3046" t="s">
        <v>16</v>
      </c>
      <c r="G3046" t="s">
        <v>14011</v>
      </c>
      <c r="H3046">
        <v>1</v>
      </c>
      <c r="I3046" t="s">
        <v>42297</v>
      </c>
    </row>
    <row r="3047" spans="1:9" x14ac:dyDescent="0.25">
      <c r="A3047" t="s">
        <v>7376</v>
      </c>
      <c r="B3047">
        <v>96574211</v>
      </c>
      <c r="C3047" t="s">
        <v>7377</v>
      </c>
      <c r="D3047" t="s">
        <v>7418</v>
      </c>
      <c r="E3047" t="s">
        <v>16</v>
      </c>
      <c r="F3047" t="s">
        <v>16</v>
      </c>
      <c r="G3047" t="s">
        <v>3999</v>
      </c>
      <c r="H3047">
        <v>1</v>
      </c>
      <c r="I3047" t="s">
        <v>7419</v>
      </c>
    </row>
    <row r="3048" spans="1:9" x14ac:dyDescent="0.25">
      <c r="A3048" t="s">
        <v>14020</v>
      </c>
      <c r="B3048">
        <v>79323232</v>
      </c>
      <c r="C3048" t="s">
        <v>14021</v>
      </c>
      <c r="D3048" t="s">
        <v>15689</v>
      </c>
      <c r="E3048" t="s">
        <v>14022</v>
      </c>
      <c r="F3048" t="s">
        <v>15690</v>
      </c>
      <c r="G3048" t="s">
        <v>14011</v>
      </c>
      <c r="H3048">
        <v>1</v>
      </c>
      <c r="I3048" t="s">
        <v>15691</v>
      </c>
    </row>
    <row r="3049" spans="1:9" x14ac:dyDescent="0.25">
      <c r="A3049" t="s">
        <v>42024</v>
      </c>
      <c r="B3049">
        <v>79323232</v>
      </c>
      <c r="C3049" t="s">
        <v>42025</v>
      </c>
      <c r="D3049" t="s">
        <v>42298</v>
      </c>
      <c r="E3049" t="s">
        <v>16</v>
      </c>
      <c r="F3049" t="s">
        <v>16</v>
      </c>
      <c r="G3049" t="s">
        <v>14011</v>
      </c>
      <c r="H3049">
        <v>1</v>
      </c>
      <c r="I3049" t="s">
        <v>42299</v>
      </c>
    </row>
    <row r="3050" spans="1:9" x14ac:dyDescent="0.25">
      <c r="A3050" t="s">
        <v>14720</v>
      </c>
      <c r="B3050">
        <v>96574211</v>
      </c>
      <c r="C3050" t="s">
        <v>14721</v>
      </c>
      <c r="D3050" t="s">
        <v>15692</v>
      </c>
      <c r="E3050" t="s">
        <v>14722</v>
      </c>
      <c r="F3050" t="s">
        <v>15693</v>
      </c>
      <c r="G3050" t="s">
        <v>3999</v>
      </c>
      <c r="H3050">
        <v>1</v>
      </c>
      <c r="I3050" t="s">
        <v>15694</v>
      </c>
    </row>
    <row r="3051" spans="1:9" x14ac:dyDescent="0.25">
      <c r="A3051" t="s">
        <v>40996</v>
      </c>
      <c r="B3051">
        <v>79323232</v>
      </c>
      <c r="C3051" t="s">
        <v>40997</v>
      </c>
      <c r="D3051" t="s">
        <v>42300</v>
      </c>
      <c r="E3051" t="s">
        <v>16</v>
      </c>
      <c r="F3051" t="s">
        <v>16</v>
      </c>
      <c r="G3051" t="s">
        <v>14011</v>
      </c>
      <c r="H3051">
        <v>1</v>
      </c>
      <c r="I3051" t="s">
        <v>42301</v>
      </c>
    </row>
    <row r="3052" spans="1:9" x14ac:dyDescent="0.25">
      <c r="A3052" t="s">
        <v>14489</v>
      </c>
      <c r="B3052">
        <v>79323232</v>
      </c>
      <c r="C3052" t="s">
        <v>14490</v>
      </c>
      <c r="D3052" t="s">
        <v>15695</v>
      </c>
      <c r="E3052" t="s">
        <v>16</v>
      </c>
      <c r="F3052" t="s">
        <v>16</v>
      </c>
      <c r="G3052" t="s">
        <v>14011</v>
      </c>
      <c r="H3052">
        <v>1</v>
      </c>
      <c r="I3052" t="s">
        <v>15696</v>
      </c>
    </row>
    <row r="3053" spans="1:9" x14ac:dyDescent="0.25">
      <c r="A3053" t="s">
        <v>14043</v>
      </c>
      <c r="B3053">
        <v>79323232</v>
      </c>
      <c r="C3053" t="s">
        <v>14044</v>
      </c>
      <c r="D3053" t="s">
        <v>15697</v>
      </c>
      <c r="E3053" t="s">
        <v>14025</v>
      </c>
      <c r="F3053" t="s">
        <v>15678</v>
      </c>
      <c r="G3053" t="s">
        <v>14011</v>
      </c>
      <c r="H3053">
        <v>1</v>
      </c>
      <c r="I3053" t="s">
        <v>15698</v>
      </c>
    </row>
    <row r="3054" spans="1:9" x14ac:dyDescent="0.25">
      <c r="A3054" t="s">
        <v>14532</v>
      </c>
      <c r="B3054">
        <v>79323232</v>
      </c>
      <c r="C3054" t="s">
        <v>14533</v>
      </c>
      <c r="D3054" t="s">
        <v>15699</v>
      </c>
      <c r="E3054" t="s">
        <v>16</v>
      </c>
      <c r="F3054" t="s">
        <v>16</v>
      </c>
      <c r="G3054" t="s">
        <v>14011</v>
      </c>
      <c r="H3054">
        <v>1</v>
      </c>
      <c r="I3054" t="s">
        <v>15700</v>
      </c>
    </row>
    <row r="3055" spans="1:9" x14ac:dyDescent="0.25">
      <c r="A3055" t="s">
        <v>40998</v>
      </c>
      <c r="B3055">
        <v>79323232</v>
      </c>
      <c r="C3055" t="s">
        <v>40999</v>
      </c>
      <c r="D3055" t="s">
        <v>42302</v>
      </c>
      <c r="E3055" t="s">
        <v>16</v>
      </c>
      <c r="F3055" t="s">
        <v>16</v>
      </c>
      <c r="G3055" t="s">
        <v>14011</v>
      </c>
      <c r="H3055">
        <v>1</v>
      </c>
      <c r="I3055" t="s">
        <v>42303</v>
      </c>
    </row>
    <row r="3056" spans="1:9" x14ac:dyDescent="0.25">
      <c r="A3056" t="s">
        <v>14023</v>
      </c>
      <c r="B3056">
        <v>79323232</v>
      </c>
      <c r="C3056" t="s">
        <v>14024</v>
      </c>
      <c r="D3056" t="s">
        <v>15701</v>
      </c>
      <c r="E3056" t="s">
        <v>14025</v>
      </c>
      <c r="F3056" t="s">
        <v>15678</v>
      </c>
      <c r="G3056" t="s">
        <v>14011</v>
      </c>
      <c r="H3056">
        <v>1</v>
      </c>
      <c r="I3056" t="s">
        <v>15702</v>
      </c>
    </row>
    <row r="3057" spans="1:9" x14ac:dyDescent="0.25">
      <c r="A3057" t="s">
        <v>14045</v>
      </c>
      <c r="B3057">
        <v>79323232</v>
      </c>
      <c r="C3057" t="s">
        <v>14046</v>
      </c>
      <c r="D3057" t="s">
        <v>15703</v>
      </c>
      <c r="E3057" t="s">
        <v>14025</v>
      </c>
      <c r="F3057" t="s">
        <v>15678</v>
      </c>
      <c r="G3057" t="s">
        <v>14011</v>
      </c>
      <c r="H3057">
        <v>1</v>
      </c>
      <c r="I3057" t="s">
        <v>15704</v>
      </c>
    </row>
    <row r="3058" spans="1:9" x14ac:dyDescent="0.25">
      <c r="A3058" t="s">
        <v>14534</v>
      </c>
      <c r="B3058">
        <v>79323232</v>
      </c>
      <c r="C3058" t="s">
        <v>14535</v>
      </c>
      <c r="D3058" t="s">
        <v>15705</v>
      </c>
      <c r="E3058" t="s">
        <v>16</v>
      </c>
      <c r="F3058" t="s">
        <v>16</v>
      </c>
      <c r="G3058" t="s">
        <v>14011</v>
      </c>
      <c r="H3058">
        <v>1</v>
      </c>
      <c r="I3058" t="s">
        <v>15706</v>
      </c>
    </row>
    <row r="3059" spans="1:9" x14ac:dyDescent="0.25">
      <c r="A3059" t="s">
        <v>14843</v>
      </c>
      <c r="B3059">
        <v>79323232</v>
      </c>
      <c r="C3059" t="s">
        <v>14844</v>
      </c>
      <c r="D3059" t="s">
        <v>15707</v>
      </c>
      <c r="E3059" t="s">
        <v>16</v>
      </c>
      <c r="F3059" t="s">
        <v>16</v>
      </c>
      <c r="G3059" t="s">
        <v>14011</v>
      </c>
      <c r="H3059">
        <v>1</v>
      </c>
      <c r="I3059" t="s">
        <v>15708</v>
      </c>
    </row>
    <row r="3060" spans="1:9" x14ac:dyDescent="0.25">
      <c r="A3060" t="s">
        <v>41373</v>
      </c>
      <c r="B3060">
        <v>79323232</v>
      </c>
      <c r="C3060" t="s">
        <v>41374</v>
      </c>
      <c r="D3060" t="s">
        <v>42304</v>
      </c>
      <c r="E3060" t="s">
        <v>16</v>
      </c>
      <c r="F3060" t="s">
        <v>16</v>
      </c>
      <c r="G3060" t="s">
        <v>14011</v>
      </c>
      <c r="H3060">
        <v>1</v>
      </c>
      <c r="I3060" t="s">
        <v>42305</v>
      </c>
    </row>
    <row r="3061" spans="1:9" x14ac:dyDescent="0.25">
      <c r="A3061" t="s">
        <v>15014</v>
      </c>
      <c r="B3061">
        <v>79323232</v>
      </c>
      <c r="C3061" t="s">
        <v>15015</v>
      </c>
      <c r="D3061" t="s">
        <v>15709</v>
      </c>
      <c r="E3061" t="s">
        <v>16</v>
      </c>
      <c r="F3061" t="s">
        <v>16</v>
      </c>
      <c r="G3061" t="s">
        <v>14011</v>
      </c>
      <c r="H3061">
        <v>1</v>
      </c>
      <c r="I3061" t="s">
        <v>15710</v>
      </c>
    </row>
    <row r="3062" spans="1:9" x14ac:dyDescent="0.25">
      <c r="A3062" t="s">
        <v>41379</v>
      </c>
      <c r="B3062">
        <v>79323232</v>
      </c>
      <c r="C3062" t="s">
        <v>41380</v>
      </c>
      <c r="D3062" t="s">
        <v>42306</v>
      </c>
      <c r="E3062" t="s">
        <v>16</v>
      </c>
      <c r="F3062" t="s">
        <v>16</v>
      </c>
      <c r="G3062" t="s">
        <v>14011</v>
      </c>
      <c r="H3062">
        <v>1</v>
      </c>
      <c r="I3062" t="s">
        <v>42307</v>
      </c>
    </row>
    <row r="3063" spans="1:9" x14ac:dyDescent="0.25">
      <c r="A3063" t="s">
        <v>41381</v>
      </c>
      <c r="B3063">
        <v>79323232</v>
      </c>
      <c r="C3063" t="s">
        <v>41382</v>
      </c>
      <c r="D3063" t="s">
        <v>42308</v>
      </c>
      <c r="E3063" t="s">
        <v>16</v>
      </c>
      <c r="F3063" t="s">
        <v>16</v>
      </c>
      <c r="G3063" t="s">
        <v>14011</v>
      </c>
      <c r="H3063">
        <v>1</v>
      </c>
      <c r="I3063" t="s">
        <v>42309</v>
      </c>
    </row>
    <row r="3064" spans="1:9" x14ac:dyDescent="0.25">
      <c r="A3064" t="s">
        <v>42026</v>
      </c>
      <c r="B3064">
        <v>79323232</v>
      </c>
      <c r="C3064" t="s">
        <v>42027</v>
      </c>
      <c r="D3064" t="s">
        <v>42310</v>
      </c>
      <c r="E3064" t="s">
        <v>16</v>
      </c>
      <c r="F3064" t="s">
        <v>16</v>
      </c>
      <c r="G3064" t="s">
        <v>14011</v>
      </c>
      <c r="H3064">
        <v>1</v>
      </c>
      <c r="I3064" t="s">
        <v>42311</v>
      </c>
    </row>
    <row r="3065" spans="1:9" x14ac:dyDescent="0.25">
      <c r="A3065" t="s">
        <v>42028</v>
      </c>
      <c r="B3065">
        <v>79323232</v>
      </c>
      <c r="C3065" t="s">
        <v>42029</v>
      </c>
      <c r="D3065" t="s">
        <v>42312</v>
      </c>
      <c r="E3065" t="s">
        <v>16</v>
      </c>
      <c r="F3065" t="s">
        <v>16</v>
      </c>
      <c r="G3065" t="s">
        <v>14011</v>
      </c>
      <c r="H3065">
        <v>1</v>
      </c>
      <c r="I3065" t="s">
        <v>42313</v>
      </c>
    </row>
    <row r="3066" spans="1:9" x14ac:dyDescent="0.25">
      <c r="A3066" t="s">
        <v>14317</v>
      </c>
      <c r="B3066">
        <v>79323232</v>
      </c>
      <c r="C3066" t="s">
        <v>14318</v>
      </c>
      <c r="D3066" t="s">
        <v>15711</v>
      </c>
      <c r="E3066" t="s">
        <v>14025</v>
      </c>
      <c r="F3066" t="s">
        <v>15678</v>
      </c>
      <c r="G3066" t="s">
        <v>14011</v>
      </c>
      <c r="H3066">
        <v>1</v>
      </c>
      <c r="I3066" t="s">
        <v>15712</v>
      </c>
    </row>
    <row r="3067" spans="1:9" x14ac:dyDescent="0.25">
      <c r="A3067" t="s">
        <v>41002</v>
      </c>
      <c r="B3067">
        <v>79323232</v>
      </c>
      <c r="C3067" t="s">
        <v>41003</v>
      </c>
      <c r="D3067" t="s">
        <v>42314</v>
      </c>
      <c r="E3067" t="s">
        <v>16</v>
      </c>
      <c r="F3067" t="s">
        <v>16</v>
      </c>
      <c r="G3067" t="s">
        <v>14011</v>
      </c>
      <c r="H3067">
        <v>1</v>
      </c>
      <c r="I3067" t="s">
        <v>42315</v>
      </c>
    </row>
    <row r="3068" spans="1:9" x14ac:dyDescent="0.25">
      <c r="A3068" t="s">
        <v>41004</v>
      </c>
      <c r="B3068">
        <v>79323232</v>
      </c>
      <c r="C3068" t="s">
        <v>41005</v>
      </c>
      <c r="D3068" t="s">
        <v>42316</v>
      </c>
      <c r="E3068" t="s">
        <v>16</v>
      </c>
      <c r="F3068" t="s">
        <v>16</v>
      </c>
      <c r="G3068" t="s">
        <v>14011</v>
      </c>
      <c r="H3068">
        <v>1</v>
      </c>
      <c r="I3068" t="s">
        <v>42317</v>
      </c>
    </row>
    <row r="3069" spans="1:9" x14ac:dyDescent="0.25">
      <c r="A3069" t="s">
        <v>2331</v>
      </c>
      <c r="B3069">
        <v>96574211</v>
      </c>
      <c r="C3069" t="s">
        <v>2332</v>
      </c>
      <c r="D3069" t="s">
        <v>4936</v>
      </c>
      <c r="E3069" t="s">
        <v>16</v>
      </c>
      <c r="F3069" t="s">
        <v>16</v>
      </c>
      <c r="G3069" t="s">
        <v>3999</v>
      </c>
      <c r="H3069">
        <v>1</v>
      </c>
      <c r="I3069" t="s">
        <v>4937</v>
      </c>
    </row>
    <row r="3070" spans="1:9" x14ac:dyDescent="0.25">
      <c r="A3070" t="s">
        <v>2323</v>
      </c>
      <c r="B3070">
        <v>96574211</v>
      </c>
      <c r="C3070" t="s">
        <v>2324</v>
      </c>
      <c r="D3070" t="s">
        <v>4938</v>
      </c>
      <c r="E3070" t="s">
        <v>2325</v>
      </c>
      <c r="F3070" t="s">
        <v>4939</v>
      </c>
      <c r="G3070" t="s">
        <v>3999</v>
      </c>
      <c r="H3070">
        <v>1</v>
      </c>
      <c r="I3070" t="s">
        <v>4940</v>
      </c>
    </row>
    <row r="3071" spans="1:9" x14ac:dyDescent="0.25">
      <c r="A3071" t="s">
        <v>40946</v>
      </c>
      <c r="B3071">
        <v>96574211</v>
      </c>
      <c r="C3071" t="s">
        <v>40947</v>
      </c>
      <c r="D3071" t="s">
        <v>42318</v>
      </c>
      <c r="E3071" t="s">
        <v>16</v>
      </c>
      <c r="F3071" t="s">
        <v>16</v>
      </c>
      <c r="G3071" t="s">
        <v>3999</v>
      </c>
      <c r="H3071">
        <v>1</v>
      </c>
      <c r="I3071" t="s">
        <v>42319</v>
      </c>
    </row>
    <row r="3072" spans="1:9" x14ac:dyDescent="0.25">
      <c r="A3072" t="s">
        <v>14026</v>
      </c>
      <c r="B3072">
        <v>79323232</v>
      </c>
      <c r="C3072" t="s">
        <v>14027</v>
      </c>
      <c r="D3072" t="s">
        <v>15713</v>
      </c>
      <c r="E3072" t="s">
        <v>14028</v>
      </c>
      <c r="F3072" t="s">
        <v>15714</v>
      </c>
      <c r="G3072" t="s">
        <v>14011</v>
      </c>
      <c r="H3072">
        <v>1</v>
      </c>
      <c r="I3072" t="s">
        <v>15715</v>
      </c>
    </row>
    <row r="3073" spans="1:9" x14ac:dyDescent="0.25">
      <c r="A3073" t="s">
        <v>7288</v>
      </c>
      <c r="B3073">
        <v>96574211</v>
      </c>
      <c r="C3073" t="s">
        <v>16</v>
      </c>
      <c r="D3073" t="s">
        <v>16</v>
      </c>
      <c r="E3073" t="s">
        <v>16</v>
      </c>
      <c r="F3073" t="s">
        <v>16</v>
      </c>
      <c r="G3073" t="s">
        <v>3999</v>
      </c>
      <c r="H3073">
        <v>1</v>
      </c>
      <c r="I3073" t="s">
        <v>4935</v>
      </c>
    </row>
    <row r="3074" spans="1:9" x14ac:dyDescent="0.25">
      <c r="A3074" t="s">
        <v>12171</v>
      </c>
      <c r="B3074">
        <v>96574211</v>
      </c>
      <c r="C3074" t="s">
        <v>16</v>
      </c>
      <c r="D3074" t="s">
        <v>16</v>
      </c>
      <c r="E3074" t="s">
        <v>16</v>
      </c>
      <c r="F3074" t="s">
        <v>16</v>
      </c>
      <c r="G3074" t="s">
        <v>3999</v>
      </c>
      <c r="H3074">
        <v>1</v>
      </c>
      <c r="I3074" t="s">
        <v>4935</v>
      </c>
    </row>
    <row r="3075" spans="1:9" x14ac:dyDescent="0.25">
      <c r="A3075" t="s">
        <v>15207</v>
      </c>
      <c r="B3075">
        <v>96574211</v>
      </c>
      <c r="C3075" t="s">
        <v>15208</v>
      </c>
      <c r="D3075" t="s">
        <v>15716</v>
      </c>
      <c r="E3075" t="s">
        <v>16</v>
      </c>
      <c r="F3075" t="s">
        <v>16</v>
      </c>
      <c r="G3075" t="s">
        <v>3999</v>
      </c>
      <c r="H3075">
        <v>1</v>
      </c>
      <c r="I3075" t="s">
        <v>15717</v>
      </c>
    </row>
    <row r="3076" spans="1:9" x14ac:dyDescent="0.25">
      <c r="A3076" t="s">
        <v>9489</v>
      </c>
      <c r="B3076">
        <v>96574211</v>
      </c>
      <c r="C3076" t="s">
        <v>16</v>
      </c>
      <c r="D3076" t="s">
        <v>16</v>
      </c>
      <c r="E3076" t="s">
        <v>16</v>
      </c>
      <c r="F3076" t="s">
        <v>16</v>
      </c>
      <c r="G3076" t="s">
        <v>3999</v>
      </c>
      <c r="H3076">
        <v>1</v>
      </c>
      <c r="I3076" t="s">
        <v>4935</v>
      </c>
    </row>
    <row r="3077" spans="1:9" x14ac:dyDescent="0.25">
      <c r="A3077" t="s">
        <v>14014</v>
      </c>
      <c r="B3077">
        <v>79323232</v>
      </c>
      <c r="C3077" t="s">
        <v>14015</v>
      </c>
      <c r="D3077" t="s">
        <v>15718</v>
      </c>
      <c r="E3077" t="s">
        <v>14016</v>
      </c>
      <c r="F3077" t="s">
        <v>15719</v>
      </c>
      <c r="G3077" t="s">
        <v>14011</v>
      </c>
      <c r="H3077">
        <v>1</v>
      </c>
      <c r="I3077" t="s">
        <v>15720</v>
      </c>
    </row>
    <row r="3078" spans="1:9" x14ac:dyDescent="0.25">
      <c r="A3078" t="s">
        <v>5728</v>
      </c>
      <c r="B3078">
        <v>76406200</v>
      </c>
      <c r="C3078" t="s">
        <v>2314</v>
      </c>
      <c r="D3078" t="s">
        <v>5168</v>
      </c>
      <c r="E3078" t="s">
        <v>2315</v>
      </c>
      <c r="F3078" t="s">
        <v>5169</v>
      </c>
      <c r="G3078" t="s">
        <v>3988</v>
      </c>
      <c r="H3078">
        <v>1</v>
      </c>
      <c r="I3078" t="s">
        <v>5170</v>
      </c>
    </row>
    <row r="3079" spans="1:9" x14ac:dyDescent="0.25">
      <c r="A3079" t="s">
        <v>8483</v>
      </c>
      <c r="B3079">
        <v>96574211</v>
      </c>
      <c r="C3079" t="s">
        <v>8484</v>
      </c>
      <c r="D3079" t="s">
        <v>12973</v>
      </c>
      <c r="E3079" t="s">
        <v>8485</v>
      </c>
      <c r="F3079" t="s">
        <v>12974</v>
      </c>
      <c r="G3079" t="s">
        <v>3999</v>
      </c>
      <c r="H3079">
        <v>1</v>
      </c>
      <c r="I3079" t="s">
        <v>12975</v>
      </c>
    </row>
    <row r="3080" spans="1:9" x14ac:dyDescent="0.25">
      <c r="A3080" t="s">
        <v>5729</v>
      </c>
      <c r="B3080">
        <v>96574211</v>
      </c>
      <c r="C3080" t="s">
        <v>5730</v>
      </c>
      <c r="D3080" t="s">
        <v>5789</v>
      </c>
      <c r="E3080" t="s">
        <v>5731</v>
      </c>
      <c r="F3080" t="s">
        <v>5790</v>
      </c>
      <c r="G3080" t="s">
        <v>3999</v>
      </c>
      <c r="H3080">
        <v>1</v>
      </c>
      <c r="I3080" t="s">
        <v>5791</v>
      </c>
    </row>
    <row r="3081" spans="1:9" x14ac:dyDescent="0.25">
      <c r="A3081" t="s">
        <v>41383</v>
      </c>
      <c r="B3081">
        <v>79323232</v>
      </c>
      <c r="C3081" t="s">
        <v>41384</v>
      </c>
      <c r="D3081" t="s">
        <v>42320</v>
      </c>
      <c r="E3081" t="s">
        <v>16</v>
      </c>
      <c r="F3081" t="s">
        <v>16</v>
      </c>
      <c r="G3081" t="s">
        <v>14011</v>
      </c>
      <c r="H3081">
        <v>1</v>
      </c>
      <c r="I3081" t="s">
        <v>42321</v>
      </c>
    </row>
    <row r="3082" spans="1:9" x14ac:dyDescent="0.25">
      <c r="A3082" t="s">
        <v>3892</v>
      </c>
      <c r="B3082">
        <v>96574211</v>
      </c>
      <c r="C3082" t="s">
        <v>16</v>
      </c>
      <c r="D3082" t="s">
        <v>16</v>
      </c>
      <c r="E3082" t="s">
        <v>16</v>
      </c>
      <c r="F3082" t="s">
        <v>16</v>
      </c>
      <c r="G3082" t="s">
        <v>3999</v>
      </c>
      <c r="H3082">
        <v>1</v>
      </c>
      <c r="I3082" t="s">
        <v>4935</v>
      </c>
    </row>
    <row r="3083" spans="1:9" x14ac:dyDescent="0.25">
      <c r="A3083" t="s">
        <v>2326</v>
      </c>
      <c r="B3083">
        <v>96574211</v>
      </c>
      <c r="C3083" t="s">
        <v>2327</v>
      </c>
      <c r="D3083" t="s">
        <v>4941</v>
      </c>
      <c r="E3083" t="s">
        <v>2328</v>
      </c>
      <c r="F3083" t="s">
        <v>4942</v>
      </c>
      <c r="G3083" t="s">
        <v>3999</v>
      </c>
      <c r="H3083">
        <v>1</v>
      </c>
      <c r="I3083" t="s">
        <v>4943</v>
      </c>
    </row>
    <row r="3084" spans="1:9" x14ac:dyDescent="0.25">
      <c r="A3084" t="s">
        <v>3897</v>
      </c>
      <c r="B3084">
        <v>96574211</v>
      </c>
      <c r="C3084" t="s">
        <v>16</v>
      </c>
      <c r="D3084" t="s">
        <v>16</v>
      </c>
      <c r="E3084" t="s">
        <v>16</v>
      </c>
      <c r="F3084" t="s">
        <v>16</v>
      </c>
      <c r="G3084" t="s">
        <v>3999</v>
      </c>
      <c r="H3084">
        <v>1</v>
      </c>
      <c r="I3084" t="s">
        <v>4935</v>
      </c>
    </row>
    <row r="3085" spans="1:9" x14ac:dyDescent="0.25">
      <c r="A3085" t="s">
        <v>15169</v>
      </c>
      <c r="B3085">
        <v>96574211</v>
      </c>
      <c r="C3085" t="s">
        <v>15170</v>
      </c>
      <c r="D3085" t="s">
        <v>15721</v>
      </c>
      <c r="E3085" t="s">
        <v>15171</v>
      </c>
      <c r="F3085" t="s">
        <v>15722</v>
      </c>
      <c r="G3085" t="s">
        <v>3999</v>
      </c>
      <c r="H3085">
        <v>1</v>
      </c>
      <c r="I3085" t="s">
        <v>15723</v>
      </c>
    </row>
    <row r="3086" spans="1:9" x14ac:dyDescent="0.25">
      <c r="A3086" t="s">
        <v>14010</v>
      </c>
      <c r="B3086">
        <v>79323232</v>
      </c>
      <c r="C3086" t="s">
        <v>40912</v>
      </c>
      <c r="D3086" t="s">
        <v>42322</v>
      </c>
      <c r="E3086" t="s">
        <v>16</v>
      </c>
      <c r="F3086" t="s">
        <v>16</v>
      </c>
      <c r="G3086" t="s">
        <v>14011</v>
      </c>
      <c r="H3086">
        <v>1</v>
      </c>
      <c r="I3086" t="s">
        <v>42323</v>
      </c>
    </row>
    <row r="3087" spans="1:9" x14ac:dyDescent="0.25">
      <c r="A3087" t="s">
        <v>3891</v>
      </c>
      <c r="B3087">
        <v>96574211</v>
      </c>
      <c r="C3087" t="s">
        <v>16</v>
      </c>
      <c r="D3087" t="s">
        <v>16</v>
      </c>
      <c r="E3087" t="s">
        <v>16</v>
      </c>
      <c r="F3087" t="s">
        <v>16</v>
      </c>
      <c r="G3087" t="s">
        <v>3999</v>
      </c>
      <c r="H3087">
        <v>1</v>
      </c>
      <c r="I3087" t="s">
        <v>4935</v>
      </c>
    </row>
    <row r="3088" spans="1:9" x14ac:dyDescent="0.25">
      <c r="A3088" t="s">
        <v>12356</v>
      </c>
      <c r="B3088">
        <v>72278790</v>
      </c>
      <c r="C3088" t="s">
        <v>12357</v>
      </c>
      <c r="D3088" t="s">
        <v>12976</v>
      </c>
      <c r="E3088" t="s">
        <v>16</v>
      </c>
      <c r="F3088" t="s">
        <v>16</v>
      </c>
      <c r="G3088" t="s">
        <v>13917</v>
      </c>
      <c r="H3088">
        <v>1</v>
      </c>
      <c r="I3088" t="s">
        <v>15724</v>
      </c>
    </row>
    <row r="3089" spans="1:9" x14ac:dyDescent="0.25">
      <c r="A3089" t="s">
        <v>41008</v>
      </c>
      <c r="B3089">
        <v>56662422</v>
      </c>
      <c r="C3089" t="s">
        <v>16</v>
      </c>
      <c r="D3089" t="s">
        <v>16</v>
      </c>
      <c r="E3089" t="s">
        <v>16</v>
      </c>
      <c r="F3089" t="s">
        <v>16</v>
      </c>
      <c r="G3089" t="s">
        <v>40995</v>
      </c>
      <c r="H3089">
        <v>1</v>
      </c>
      <c r="I3089" t="s">
        <v>42256</v>
      </c>
    </row>
    <row r="3090" spans="1:9" x14ac:dyDescent="0.25">
      <c r="A3090" t="s">
        <v>14386</v>
      </c>
      <c r="B3090">
        <v>96574211</v>
      </c>
      <c r="C3090" t="s">
        <v>14387</v>
      </c>
      <c r="D3090" t="s">
        <v>15725</v>
      </c>
      <c r="E3090" t="s">
        <v>16</v>
      </c>
      <c r="F3090" t="s">
        <v>16</v>
      </c>
      <c r="G3090" t="s">
        <v>3999</v>
      </c>
      <c r="H3090">
        <v>1</v>
      </c>
      <c r="I3090" t="s">
        <v>15726</v>
      </c>
    </row>
    <row r="3091" spans="1:9" x14ac:dyDescent="0.25">
      <c r="A3091" t="s">
        <v>10483</v>
      </c>
      <c r="B3091">
        <v>96574211</v>
      </c>
      <c r="C3091" t="s">
        <v>10484</v>
      </c>
      <c r="D3091" t="s">
        <v>12977</v>
      </c>
      <c r="E3091" t="s">
        <v>10485</v>
      </c>
      <c r="F3091" t="s">
        <v>12978</v>
      </c>
      <c r="G3091" t="s">
        <v>3999</v>
      </c>
      <c r="H3091">
        <v>1</v>
      </c>
      <c r="I3091" t="s">
        <v>12979</v>
      </c>
    </row>
    <row r="3092" spans="1:9" x14ac:dyDescent="0.25">
      <c r="A3092" t="s">
        <v>8355</v>
      </c>
      <c r="B3092">
        <v>96574211</v>
      </c>
      <c r="C3092" t="s">
        <v>8356</v>
      </c>
      <c r="D3092" t="s">
        <v>12980</v>
      </c>
      <c r="E3092" t="s">
        <v>8357</v>
      </c>
      <c r="F3092" t="s">
        <v>12981</v>
      </c>
      <c r="G3092" t="s">
        <v>3999</v>
      </c>
      <c r="H3092">
        <v>1</v>
      </c>
      <c r="I3092" t="s">
        <v>12982</v>
      </c>
    </row>
    <row r="3093" spans="1:9" x14ac:dyDescent="0.25">
      <c r="A3093" t="s">
        <v>40797</v>
      </c>
      <c r="B3093">
        <v>79323232</v>
      </c>
      <c r="C3093" t="s">
        <v>40798</v>
      </c>
      <c r="D3093" t="s">
        <v>40852</v>
      </c>
      <c r="E3093" t="s">
        <v>16</v>
      </c>
      <c r="F3093" t="s">
        <v>16</v>
      </c>
      <c r="G3093" t="s">
        <v>14011</v>
      </c>
      <c r="H3093">
        <v>1</v>
      </c>
      <c r="I3093" t="s">
        <v>40853</v>
      </c>
    </row>
    <row r="3094" spans="1:9" x14ac:dyDescent="0.25">
      <c r="A3094" t="s">
        <v>41377</v>
      </c>
      <c r="B3094">
        <v>79323232</v>
      </c>
      <c r="C3094" t="s">
        <v>41378</v>
      </c>
      <c r="D3094" t="s">
        <v>42324</v>
      </c>
      <c r="E3094" t="s">
        <v>16</v>
      </c>
      <c r="F3094" t="s">
        <v>16</v>
      </c>
      <c r="G3094" t="s">
        <v>14011</v>
      </c>
      <c r="H3094">
        <v>1</v>
      </c>
      <c r="I3094" t="s">
        <v>42325</v>
      </c>
    </row>
    <row r="3095" spans="1:9" x14ac:dyDescent="0.25">
      <c r="A3095" t="s">
        <v>7290</v>
      </c>
      <c r="B3095">
        <v>86283711</v>
      </c>
      <c r="C3095" t="s">
        <v>7291</v>
      </c>
      <c r="D3095" t="s">
        <v>7420</v>
      </c>
      <c r="E3095" t="s">
        <v>7292</v>
      </c>
      <c r="F3095" t="s">
        <v>7421</v>
      </c>
      <c r="G3095" t="s">
        <v>7276</v>
      </c>
      <c r="H3095">
        <v>1</v>
      </c>
      <c r="I3095" t="s">
        <v>7422</v>
      </c>
    </row>
    <row r="3096" spans="1:9" x14ac:dyDescent="0.25">
      <c r="A3096" t="s">
        <v>14037</v>
      </c>
      <c r="B3096">
        <v>79323232</v>
      </c>
      <c r="C3096" t="s">
        <v>14038</v>
      </c>
      <c r="D3096" t="s">
        <v>15727</v>
      </c>
      <c r="E3096" t="s">
        <v>14013</v>
      </c>
      <c r="F3096" t="s">
        <v>15728</v>
      </c>
      <c r="G3096" t="s">
        <v>14011</v>
      </c>
      <c r="H3096">
        <v>1</v>
      </c>
      <c r="I3096" t="s">
        <v>15729</v>
      </c>
    </row>
    <row r="3097" spans="1:9" x14ac:dyDescent="0.25">
      <c r="A3097" t="s">
        <v>41607</v>
      </c>
      <c r="B3097">
        <v>79323232</v>
      </c>
      <c r="C3097" t="s">
        <v>41608</v>
      </c>
      <c r="D3097" t="s">
        <v>42326</v>
      </c>
      <c r="E3097" t="s">
        <v>16</v>
      </c>
      <c r="F3097" t="s">
        <v>16</v>
      </c>
      <c r="G3097" t="s">
        <v>14011</v>
      </c>
      <c r="H3097">
        <v>1</v>
      </c>
      <c r="I3097" t="s">
        <v>42327</v>
      </c>
    </row>
    <row r="3098" spans="1:9" x14ac:dyDescent="0.25">
      <c r="A3098" t="s">
        <v>12168</v>
      </c>
      <c r="B3098">
        <v>96574211</v>
      </c>
      <c r="C3098" t="s">
        <v>12169</v>
      </c>
      <c r="D3098" t="s">
        <v>12983</v>
      </c>
      <c r="E3098" t="s">
        <v>12170</v>
      </c>
      <c r="F3098" t="s">
        <v>12984</v>
      </c>
      <c r="G3098" t="s">
        <v>3999</v>
      </c>
      <c r="H3098">
        <v>1</v>
      </c>
      <c r="I3098" t="s">
        <v>12985</v>
      </c>
    </row>
    <row r="3099" spans="1:9" x14ac:dyDescent="0.25">
      <c r="A3099" t="s">
        <v>14029</v>
      </c>
      <c r="B3099">
        <v>79323232</v>
      </c>
      <c r="C3099" t="s">
        <v>14030</v>
      </c>
      <c r="D3099" t="s">
        <v>15730</v>
      </c>
      <c r="E3099" t="s">
        <v>14013</v>
      </c>
      <c r="F3099" t="s">
        <v>15728</v>
      </c>
      <c r="G3099" t="s">
        <v>14011</v>
      </c>
      <c r="H3099">
        <v>1</v>
      </c>
      <c r="I3099" t="s">
        <v>15731</v>
      </c>
    </row>
    <row r="3100" spans="1:9" x14ac:dyDescent="0.25">
      <c r="A3100" t="s">
        <v>41745</v>
      </c>
      <c r="B3100">
        <v>79323232</v>
      </c>
      <c r="C3100" t="s">
        <v>41746</v>
      </c>
      <c r="D3100" t="s">
        <v>42328</v>
      </c>
      <c r="E3100" t="s">
        <v>16</v>
      </c>
      <c r="F3100" t="s">
        <v>16</v>
      </c>
      <c r="G3100" t="s">
        <v>14011</v>
      </c>
      <c r="H3100">
        <v>1</v>
      </c>
      <c r="I3100" t="s">
        <v>42329</v>
      </c>
    </row>
    <row r="3101" spans="1:9" x14ac:dyDescent="0.25">
      <c r="A3101" t="s">
        <v>41848</v>
      </c>
      <c r="B3101">
        <v>96574211</v>
      </c>
      <c r="C3101" t="s">
        <v>41849</v>
      </c>
      <c r="D3101" t="s">
        <v>42330</v>
      </c>
      <c r="E3101" t="s">
        <v>16</v>
      </c>
      <c r="F3101" t="s">
        <v>16</v>
      </c>
      <c r="G3101" t="s">
        <v>3999</v>
      </c>
      <c r="H3101">
        <v>1</v>
      </c>
      <c r="I3101" t="s">
        <v>42331</v>
      </c>
    </row>
    <row r="3102" spans="1:9" x14ac:dyDescent="0.25">
      <c r="A3102" t="s">
        <v>2333</v>
      </c>
      <c r="B3102">
        <v>96574211</v>
      </c>
      <c r="C3102" t="s">
        <v>2334</v>
      </c>
      <c r="D3102" t="s">
        <v>4944</v>
      </c>
      <c r="E3102" t="s">
        <v>16</v>
      </c>
      <c r="F3102" t="s">
        <v>16</v>
      </c>
      <c r="G3102" t="s">
        <v>3999</v>
      </c>
      <c r="H3102">
        <v>1</v>
      </c>
      <c r="I3102" t="s">
        <v>4945</v>
      </c>
    </row>
    <row r="3103" spans="1:9" x14ac:dyDescent="0.25">
      <c r="A3103" t="s">
        <v>15166</v>
      </c>
      <c r="B3103">
        <v>96574211</v>
      </c>
      <c r="C3103" t="s">
        <v>15167</v>
      </c>
      <c r="D3103" t="s">
        <v>15732</v>
      </c>
      <c r="E3103" t="s">
        <v>15168</v>
      </c>
      <c r="F3103" t="s">
        <v>15733</v>
      </c>
      <c r="G3103" t="s">
        <v>3999</v>
      </c>
      <c r="H3103">
        <v>1</v>
      </c>
      <c r="I3103" t="s">
        <v>15734</v>
      </c>
    </row>
    <row r="3104" spans="1:9" x14ac:dyDescent="0.25">
      <c r="A3104" t="s">
        <v>10999</v>
      </c>
      <c r="B3104">
        <v>96574211</v>
      </c>
      <c r="C3104" t="s">
        <v>11000</v>
      </c>
      <c r="D3104" t="s">
        <v>12986</v>
      </c>
      <c r="E3104" t="s">
        <v>11001</v>
      </c>
      <c r="F3104" t="s">
        <v>12987</v>
      </c>
      <c r="G3104" t="s">
        <v>3999</v>
      </c>
      <c r="H3104">
        <v>1</v>
      </c>
      <c r="I3104" t="s">
        <v>12988</v>
      </c>
    </row>
    <row r="3105" spans="1:9" x14ac:dyDescent="0.25">
      <c r="A3105" t="s">
        <v>14012</v>
      </c>
      <c r="B3105">
        <v>79323232</v>
      </c>
      <c r="C3105" t="s">
        <v>40913</v>
      </c>
      <c r="D3105" t="s">
        <v>42332</v>
      </c>
      <c r="E3105" t="s">
        <v>14013</v>
      </c>
      <c r="F3105" t="s">
        <v>15728</v>
      </c>
      <c r="G3105" t="s">
        <v>14011</v>
      </c>
      <c r="H3105">
        <v>1</v>
      </c>
      <c r="I3105" t="s">
        <v>42333</v>
      </c>
    </row>
    <row r="3106" spans="1:9" x14ac:dyDescent="0.25">
      <c r="A3106" t="s">
        <v>41006</v>
      </c>
      <c r="B3106">
        <v>79323232</v>
      </c>
      <c r="C3106" t="s">
        <v>41007</v>
      </c>
      <c r="D3106" t="s">
        <v>42334</v>
      </c>
      <c r="E3106" t="s">
        <v>16</v>
      </c>
      <c r="F3106" t="s">
        <v>16</v>
      </c>
      <c r="G3106" t="s">
        <v>14011</v>
      </c>
      <c r="H3106">
        <v>1</v>
      </c>
      <c r="I3106" t="s">
        <v>42335</v>
      </c>
    </row>
    <row r="3107" spans="1:9" x14ac:dyDescent="0.25">
      <c r="A3107" t="s">
        <v>15209</v>
      </c>
      <c r="B3107">
        <v>96574211</v>
      </c>
      <c r="C3107" t="s">
        <v>15210</v>
      </c>
      <c r="D3107" t="s">
        <v>15735</v>
      </c>
      <c r="E3107" t="s">
        <v>16</v>
      </c>
      <c r="F3107" t="s">
        <v>16</v>
      </c>
      <c r="G3107" t="s">
        <v>3999</v>
      </c>
      <c r="H3107">
        <v>1</v>
      </c>
      <c r="I3107" t="s">
        <v>15736</v>
      </c>
    </row>
    <row r="3108" spans="1:9" x14ac:dyDescent="0.25">
      <c r="A3108" t="s">
        <v>14388</v>
      </c>
      <c r="B3108">
        <v>96574211</v>
      </c>
      <c r="C3108" t="s">
        <v>14389</v>
      </c>
      <c r="D3108" t="s">
        <v>15737</v>
      </c>
      <c r="E3108" t="s">
        <v>16</v>
      </c>
      <c r="F3108" t="s">
        <v>16</v>
      </c>
      <c r="G3108" t="s">
        <v>3999</v>
      </c>
      <c r="H3108">
        <v>1</v>
      </c>
      <c r="I3108" t="s">
        <v>15738</v>
      </c>
    </row>
    <row r="3109" spans="1:9" x14ac:dyDescent="0.25">
      <c r="A3109" t="s">
        <v>10491</v>
      </c>
      <c r="B3109">
        <v>96574211</v>
      </c>
      <c r="C3109" t="s">
        <v>10492</v>
      </c>
      <c r="D3109" t="s">
        <v>12989</v>
      </c>
      <c r="E3109" t="s">
        <v>10493</v>
      </c>
      <c r="F3109" t="s">
        <v>12990</v>
      </c>
      <c r="G3109" t="s">
        <v>3999</v>
      </c>
      <c r="H3109">
        <v>1</v>
      </c>
      <c r="I3109" t="s">
        <v>12991</v>
      </c>
    </row>
    <row r="3110" spans="1:9" x14ac:dyDescent="0.25">
      <c r="A3110" t="s">
        <v>15036</v>
      </c>
      <c r="B3110">
        <v>79323232</v>
      </c>
      <c r="C3110" t="s">
        <v>15037</v>
      </c>
      <c r="D3110" t="s">
        <v>15739</v>
      </c>
      <c r="E3110" t="s">
        <v>16</v>
      </c>
      <c r="F3110" t="s">
        <v>16</v>
      </c>
      <c r="G3110" t="s">
        <v>14011</v>
      </c>
      <c r="H3110">
        <v>1</v>
      </c>
      <c r="I3110" t="s">
        <v>15740</v>
      </c>
    </row>
    <row r="3111" spans="1:9" x14ac:dyDescent="0.25">
      <c r="A3111" t="s">
        <v>41375</v>
      </c>
      <c r="B3111">
        <v>79323232</v>
      </c>
      <c r="C3111" t="s">
        <v>41376</v>
      </c>
      <c r="D3111" t="s">
        <v>42336</v>
      </c>
      <c r="E3111" t="s">
        <v>16</v>
      </c>
      <c r="F3111" t="s">
        <v>16</v>
      </c>
      <c r="G3111" t="s">
        <v>14011</v>
      </c>
      <c r="H3111">
        <v>1</v>
      </c>
      <c r="I3111" t="s">
        <v>42337</v>
      </c>
    </row>
    <row r="3112" spans="1:9" x14ac:dyDescent="0.25">
      <c r="A3112" t="s">
        <v>7293</v>
      </c>
      <c r="B3112">
        <v>96574211</v>
      </c>
      <c r="C3112" t="s">
        <v>16</v>
      </c>
      <c r="D3112" t="s">
        <v>16</v>
      </c>
      <c r="E3112" t="s">
        <v>16</v>
      </c>
      <c r="F3112" t="s">
        <v>16</v>
      </c>
      <c r="G3112" t="s">
        <v>3999</v>
      </c>
      <c r="H3112">
        <v>1</v>
      </c>
      <c r="I3112" t="s">
        <v>4935</v>
      </c>
    </row>
    <row r="3113" spans="1:9" x14ac:dyDescent="0.25">
      <c r="A3113" t="s">
        <v>8671</v>
      </c>
      <c r="B3113">
        <v>96574211</v>
      </c>
      <c r="C3113" t="s">
        <v>16</v>
      </c>
      <c r="D3113" t="s">
        <v>16</v>
      </c>
      <c r="E3113" t="s">
        <v>8672</v>
      </c>
      <c r="F3113" t="s">
        <v>12992</v>
      </c>
      <c r="G3113" t="s">
        <v>3999</v>
      </c>
      <c r="H3113">
        <v>1</v>
      </c>
      <c r="I3113" t="s">
        <v>12993</v>
      </c>
    </row>
    <row r="3114" spans="1:9" x14ac:dyDescent="0.25">
      <c r="A3114" t="s">
        <v>2417</v>
      </c>
      <c r="B3114">
        <v>96306000</v>
      </c>
      <c r="C3114" t="s">
        <v>2418</v>
      </c>
      <c r="D3114" t="s">
        <v>4946</v>
      </c>
      <c r="E3114" t="s">
        <v>16</v>
      </c>
      <c r="F3114" t="s">
        <v>16</v>
      </c>
      <c r="G3114" t="s">
        <v>8068</v>
      </c>
      <c r="H3114">
        <v>1</v>
      </c>
      <c r="I3114" t="s">
        <v>12994</v>
      </c>
    </row>
    <row r="3115" spans="1:9" x14ac:dyDescent="0.25">
      <c r="A3115" t="s">
        <v>6189</v>
      </c>
      <c r="B3115">
        <v>96574211</v>
      </c>
      <c r="C3115" t="s">
        <v>16</v>
      </c>
      <c r="D3115" t="s">
        <v>16</v>
      </c>
      <c r="E3115" t="s">
        <v>16</v>
      </c>
      <c r="F3115" t="s">
        <v>16</v>
      </c>
      <c r="G3115" t="s">
        <v>3999</v>
      </c>
      <c r="H3115">
        <v>1</v>
      </c>
      <c r="I3115" t="s">
        <v>4935</v>
      </c>
    </row>
    <row r="3116" spans="1:9" x14ac:dyDescent="0.25">
      <c r="A3116" t="s">
        <v>1254</v>
      </c>
      <c r="B3116">
        <v>43685000</v>
      </c>
      <c r="C3116" t="s">
        <v>1255</v>
      </c>
      <c r="D3116" t="s">
        <v>4947</v>
      </c>
      <c r="E3116" t="s">
        <v>16</v>
      </c>
      <c r="F3116" t="s">
        <v>16</v>
      </c>
      <c r="G3116" t="s">
        <v>2311</v>
      </c>
      <c r="H3116">
        <v>1</v>
      </c>
      <c r="I3116" t="s">
        <v>4948</v>
      </c>
    </row>
    <row r="3117" spans="1:9" x14ac:dyDescent="0.25">
      <c r="A3117" t="s">
        <v>1268</v>
      </c>
      <c r="B3117">
        <v>43685000</v>
      </c>
      <c r="C3117" t="s">
        <v>1269</v>
      </c>
      <c r="D3117" t="s">
        <v>4949</v>
      </c>
      <c r="E3117" t="s">
        <v>16</v>
      </c>
      <c r="F3117" t="s">
        <v>16</v>
      </c>
      <c r="G3117" t="s">
        <v>2311</v>
      </c>
      <c r="H3117">
        <v>1</v>
      </c>
      <c r="I3117" t="s">
        <v>4950</v>
      </c>
    </row>
    <row r="3118" spans="1:9" x14ac:dyDescent="0.25">
      <c r="A3118" t="s">
        <v>1270</v>
      </c>
      <c r="B3118">
        <v>43685000</v>
      </c>
      <c r="C3118" t="s">
        <v>1271</v>
      </c>
      <c r="D3118" t="s">
        <v>4951</v>
      </c>
      <c r="E3118" t="s">
        <v>16</v>
      </c>
      <c r="F3118" t="s">
        <v>16</v>
      </c>
      <c r="G3118" t="s">
        <v>2311</v>
      </c>
      <c r="H3118">
        <v>1</v>
      </c>
      <c r="I3118" t="s">
        <v>4952</v>
      </c>
    </row>
    <row r="3119" spans="1:9" x14ac:dyDescent="0.25">
      <c r="A3119" t="s">
        <v>1233</v>
      </c>
      <c r="B3119">
        <v>43685000</v>
      </c>
      <c r="C3119" t="s">
        <v>1272</v>
      </c>
      <c r="D3119" t="s">
        <v>4953</v>
      </c>
      <c r="E3119" t="s">
        <v>16</v>
      </c>
      <c r="F3119" t="s">
        <v>16</v>
      </c>
      <c r="G3119" t="s">
        <v>2311</v>
      </c>
      <c r="H3119">
        <v>1</v>
      </c>
      <c r="I3119" t="s">
        <v>4954</v>
      </c>
    </row>
    <row r="3120" spans="1:9" x14ac:dyDescent="0.25">
      <c r="A3120" t="s">
        <v>1273</v>
      </c>
      <c r="B3120">
        <v>43685000</v>
      </c>
      <c r="C3120" t="s">
        <v>1274</v>
      </c>
      <c r="D3120" t="s">
        <v>4955</v>
      </c>
      <c r="E3120" t="s">
        <v>16</v>
      </c>
      <c r="F3120" t="s">
        <v>16</v>
      </c>
      <c r="G3120" t="s">
        <v>2311</v>
      </c>
      <c r="H3120">
        <v>1</v>
      </c>
      <c r="I3120" t="s">
        <v>4956</v>
      </c>
    </row>
    <row r="3121" spans="1:9" x14ac:dyDescent="0.25">
      <c r="A3121" t="s">
        <v>1275</v>
      </c>
      <c r="B3121">
        <v>43685000</v>
      </c>
      <c r="C3121" t="s">
        <v>1276</v>
      </c>
      <c r="D3121" t="s">
        <v>4957</v>
      </c>
      <c r="E3121" t="s">
        <v>16</v>
      </c>
      <c r="F3121" t="s">
        <v>16</v>
      </c>
      <c r="G3121" t="s">
        <v>2311</v>
      </c>
      <c r="H3121">
        <v>1</v>
      </c>
      <c r="I3121" t="s">
        <v>4958</v>
      </c>
    </row>
    <row r="3122" spans="1:9" x14ac:dyDescent="0.25">
      <c r="A3122" t="s">
        <v>7382</v>
      </c>
      <c r="B3122">
        <v>43685000</v>
      </c>
      <c r="C3122" t="s">
        <v>7383</v>
      </c>
      <c r="D3122" t="s">
        <v>7423</v>
      </c>
      <c r="E3122" t="s">
        <v>16</v>
      </c>
      <c r="F3122" t="s">
        <v>16</v>
      </c>
      <c r="G3122" t="s">
        <v>2311</v>
      </c>
      <c r="H3122">
        <v>1</v>
      </c>
      <c r="I3122" t="s">
        <v>7424</v>
      </c>
    </row>
    <row r="3123" spans="1:9" x14ac:dyDescent="0.25">
      <c r="A3123" t="s">
        <v>11401</v>
      </c>
      <c r="B3123">
        <v>43685000</v>
      </c>
      <c r="C3123" t="s">
        <v>11402</v>
      </c>
      <c r="D3123" t="s">
        <v>12995</v>
      </c>
      <c r="E3123" t="s">
        <v>16</v>
      </c>
      <c r="F3123" t="s">
        <v>16</v>
      </c>
      <c r="G3123" t="s">
        <v>2311</v>
      </c>
      <c r="H3123">
        <v>1</v>
      </c>
      <c r="I3123" t="s">
        <v>12996</v>
      </c>
    </row>
    <row r="3124" spans="1:9" x14ac:dyDescent="0.25">
      <c r="A3124" t="s">
        <v>1277</v>
      </c>
      <c r="B3124">
        <v>43685000</v>
      </c>
      <c r="C3124" t="s">
        <v>1278</v>
      </c>
      <c r="D3124" t="s">
        <v>4959</v>
      </c>
      <c r="E3124" t="s">
        <v>16</v>
      </c>
      <c r="F3124" t="s">
        <v>16</v>
      </c>
      <c r="G3124" t="s">
        <v>2311</v>
      </c>
      <c r="H3124">
        <v>1</v>
      </c>
      <c r="I3124" t="s">
        <v>4960</v>
      </c>
    </row>
    <row r="3125" spans="1:9" x14ac:dyDescent="0.25">
      <c r="A3125" t="s">
        <v>1279</v>
      </c>
      <c r="B3125">
        <v>43685000</v>
      </c>
      <c r="C3125" t="s">
        <v>1280</v>
      </c>
      <c r="D3125" t="s">
        <v>4961</v>
      </c>
      <c r="E3125" t="s">
        <v>16</v>
      </c>
      <c r="F3125" t="s">
        <v>16</v>
      </c>
      <c r="G3125" t="s">
        <v>2311</v>
      </c>
      <c r="H3125">
        <v>1</v>
      </c>
      <c r="I3125" t="s">
        <v>4962</v>
      </c>
    </row>
    <row r="3126" spans="1:9" x14ac:dyDescent="0.25">
      <c r="A3126" t="s">
        <v>1281</v>
      </c>
      <c r="B3126">
        <v>43685000</v>
      </c>
      <c r="C3126" t="s">
        <v>1282</v>
      </c>
      <c r="D3126" t="s">
        <v>4963</v>
      </c>
      <c r="E3126" t="s">
        <v>16</v>
      </c>
      <c r="F3126" t="s">
        <v>16</v>
      </c>
      <c r="G3126" t="s">
        <v>2311</v>
      </c>
      <c r="H3126">
        <v>1</v>
      </c>
      <c r="I3126" t="s">
        <v>4964</v>
      </c>
    </row>
    <row r="3127" spans="1:9" x14ac:dyDescent="0.25">
      <c r="A3127" t="s">
        <v>1283</v>
      </c>
      <c r="B3127">
        <v>43685000</v>
      </c>
      <c r="C3127" t="s">
        <v>1284</v>
      </c>
      <c r="D3127" t="s">
        <v>4965</v>
      </c>
      <c r="E3127" t="s">
        <v>16</v>
      </c>
      <c r="F3127" t="s">
        <v>16</v>
      </c>
      <c r="G3127" t="s">
        <v>2311</v>
      </c>
      <c r="H3127">
        <v>1</v>
      </c>
      <c r="I3127" t="s">
        <v>4966</v>
      </c>
    </row>
    <row r="3128" spans="1:9" x14ac:dyDescent="0.25">
      <c r="A3128" t="s">
        <v>7325</v>
      </c>
      <c r="B3128">
        <v>43685000</v>
      </c>
      <c r="C3128" t="s">
        <v>7326</v>
      </c>
      <c r="D3128" t="s">
        <v>7425</v>
      </c>
      <c r="E3128" t="s">
        <v>16</v>
      </c>
      <c r="F3128" t="s">
        <v>16</v>
      </c>
      <c r="G3128" t="s">
        <v>2311</v>
      </c>
      <c r="H3128">
        <v>1</v>
      </c>
      <c r="I3128" t="s">
        <v>7426</v>
      </c>
    </row>
    <row r="3129" spans="1:9" x14ac:dyDescent="0.25">
      <c r="A3129" t="s">
        <v>1285</v>
      </c>
      <c r="B3129">
        <v>43685000</v>
      </c>
      <c r="C3129" t="s">
        <v>1286</v>
      </c>
      <c r="D3129" t="s">
        <v>4967</v>
      </c>
      <c r="E3129" t="s">
        <v>16</v>
      </c>
      <c r="F3129" t="s">
        <v>16</v>
      </c>
      <c r="G3129" t="s">
        <v>2311</v>
      </c>
      <c r="H3129">
        <v>1</v>
      </c>
      <c r="I3129" t="s">
        <v>4968</v>
      </c>
    </row>
    <row r="3130" spans="1:9" x14ac:dyDescent="0.25">
      <c r="A3130" t="s">
        <v>1234</v>
      </c>
      <c r="B3130">
        <v>43685000</v>
      </c>
      <c r="C3130" t="s">
        <v>1287</v>
      </c>
      <c r="D3130" t="s">
        <v>4969</v>
      </c>
      <c r="E3130" t="s">
        <v>16</v>
      </c>
      <c r="F3130" t="s">
        <v>16</v>
      </c>
      <c r="G3130" t="s">
        <v>2311</v>
      </c>
      <c r="H3130">
        <v>1</v>
      </c>
      <c r="I3130" t="s">
        <v>4970</v>
      </c>
    </row>
    <row r="3131" spans="1:9" x14ac:dyDescent="0.25">
      <c r="A3131" t="s">
        <v>1288</v>
      </c>
      <c r="B3131">
        <v>43685000</v>
      </c>
      <c r="C3131" t="s">
        <v>1289</v>
      </c>
      <c r="D3131" t="s">
        <v>4971</v>
      </c>
      <c r="E3131" t="s">
        <v>16</v>
      </c>
      <c r="F3131" t="s">
        <v>16</v>
      </c>
      <c r="G3131" t="s">
        <v>2311</v>
      </c>
      <c r="H3131">
        <v>1</v>
      </c>
      <c r="I3131" t="s">
        <v>4972</v>
      </c>
    </row>
    <row r="3132" spans="1:9" x14ac:dyDescent="0.25">
      <c r="A3132" t="s">
        <v>1290</v>
      </c>
      <c r="B3132">
        <v>43685000</v>
      </c>
      <c r="C3132" t="s">
        <v>1291</v>
      </c>
      <c r="D3132" t="s">
        <v>4973</v>
      </c>
      <c r="E3132" t="s">
        <v>16</v>
      </c>
      <c r="F3132" t="s">
        <v>16</v>
      </c>
      <c r="G3132" t="s">
        <v>2311</v>
      </c>
      <c r="H3132">
        <v>1</v>
      </c>
      <c r="I3132" t="s">
        <v>4974</v>
      </c>
    </row>
    <row r="3133" spans="1:9" x14ac:dyDescent="0.25">
      <c r="A3133" t="s">
        <v>7323</v>
      </c>
      <c r="B3133">
        <v>43685000</v>
      </c>
      <c r="C3133" t="s">
        <v>7324</v>
      </c>
      <c r="D3133" t="s">
        <v>7427</v>
      </c>
      <c r="E3133" t="s">
        <v>16</v>
      </c>
      <c r="F3133" t="s">
        <v>16</v>
      </c>
      <c r="G3133" t="s">
        <v>2311</v>
      </c>
      <c r="H3133">
        <v>1</v>
      </c>
      <c r="I3133" t="s">
        <v>7428</v>
      </c>
    </row>
    <row r="3134" spans="1:9" x14ac:dyDescent="0.25">
      <c r="A3134" t="s">
        <v>7327</v>
      </c>
      <c r="B3134">
        <v>43685000</v>
      </c>
      <c r="C3134" t="s">
        <v>7328</v>
      </c>
      <c r="D3134" t="s">
        <v>7429</v>
      </c>
      <c r="E3134" t="s">
        <v>16</v>
      </c>
      <c r="F3134" t="s">
        <v>16</v>
      </c>
      <c r="G3134" t="s">
        <v>2311</v>
      </c>
      <c r="H3134">
        <v>1</v>
      </c>
      <c r="I3134" t="s">
        <v>7430</v>
      </c>
    </row>
    <row r="3135" spans="1:9" x14ac:dyDescent="0.25">
      <c r="A3135" t="s">
        <v>4736</v>
      </c>
      <c r="B3135">
        <v>43685000</v>
      </c>
      <c r="C3135" t="s">
        <v>10678</v>
      </c>
      <c r="D3135" t="s">
        <v>12997</v>
      </c>
      <c r="E3135" t="s">
        <v>16</v>
      </c>
      <c r="F3135" t="s">
        <v>16</v>
      </c>
      <c r="G3135" t="s">
        <v>2311</v>
      </c>
      <c r="H3135">
        <v>1</v>
      </c>
      <c r="I3135" t="s">
        <v>12998</v>
      </c>
    </row>
    <row r="3136" spans="1:9" x14ac:dyDescent="0.25">
      <c r="A3136" t="s">
        <v>1292</v>
      </c>
      <c r="B3136">
        <v>43685000</v>
      </c>
      <c r="C3136" t="s">
        <v>2218</v>
      </c>
      <c r="D3136" t="s">
        <v>12999</v>
      </c>
      <c r="E3136" t="s">
        <v>16</v>
      </c>
      <c r="F3136" t="s">
        <v>16</v>
      </c>
      <c r="G3136" t="s">
        <v>2311</v>
      </c>
      <c r="H3136">
        <v>1</v>
      </c>
      <c r="I3136" t="s">
        <v>13000</v>
      </c>
    </row>
    <row r="3137" spans="1:9" x14ac:dyDescent="0.25">
      <c r="A3137" t="s">
        <v>1294</v>
      </c>
      <c r="B3137">
        <v>43685000</v>
      </c>
      <c r="C3137" t="s">
        <v>1295</v>
      </c>
      <c r="D3137" t="s">
        <v>4975</v>
      </c>
      <c r="E3137" t="s">
        <v>16</v>
      </c>
      <c r="F3137" t="s">
        <v>16</v>
      </c>
      <c r="G3137" t="s">
        <v>2311</v>
      </c>
      <c r="H3137">
        <v>1</v>
      </c>
      <c r="I3137" t="s">
        <v>4976</v>
      </c>
    </row>
    <row r="3138" spans="1:9" x14ac:dyDescent="0.25">
      <c r="A3138" t="s">
        <v>1419</v>
      </c>
      <c r="B3138">
        <v>43685000</v>
      </c>
      <c r="C3138" t="s">
        <v>1301</v>
      </c>
      <c r="D3138" t="s">
        <v>4977</v>
      </c>
      <c r="E3138" t="s">
        <v>16</v>
      </c>
      <c r="F3138" t="s">
        <v>16</v>
      </c>
      <c r="G3138" t="s">
        <v>2311</v>
      </c>
      <c r="H3138">
        <v>1</v>
      </c>
      <c r="I3138" t="s">
        <v>4978</v>
      </c>
    </row>
    <row r="3139" spans="1:9" x14ac:dyDescent="0.25">
      <c r="A3139" t="s">
        <v>2219</v>
      </c>
      <c r="B3139">
        <v>43685000</v>
      </c>
      <c r="C3139" t="s">
        <v>2220</v>
      </c>
      <c r="D3139" t="s">
        <v>4979</v>
      </c>
      <c r="E3139" t="s">
        <v>16</v>
      </c>
      <c r="F3139" t="s">
        <v>16</v>
      </c>
      <c r="G3139" t="s">
        <v>2311</v>
      </c>
      <c r="H3139">
        <v>1</v>
      </c>
      <c r="I3139" t="s">
        <v>4980</v>
      </c>
    </row>
    <row r="3140" spans="1:9" x14ac:dyDescent="0.25">
      <c r="A3140" t="s">
        <v>1296</v>
      </c>
      <c r="B3140">
        <v>43685000</v>
      </c>
      <c r="C3140" t="s">
        <v>1297</v>
      </c>
      <c r="D3140" t="s">
        <v>4981</v>
      </c>
      <c r="E3140" t="s">
        <v>16</v>
      </c>
      <c r="F3140" t="s">
        <v>16</v>
      </c>
      <c r="G3140" t="s">
        <v>2311</v>
      </c>
      <c r="H3140">
        <v>1</v>
      </c>
      <c r="I3140" t="s">
        <v>4982</v>
      </c>
    </row>
    <row r="3141" spans="1:9" x14ac:dyDescent="0.25">
      <c r="A3141" t="s">
        <v>16701</v>
      </c>
      <c r="B3141">
        <v>43685000</v>
      </c>
      <c r="C3141" t="s">
        <v>16702</v>
      </c>
      <c r="D3141" t="s">
        <v>40782</v>
      </c>
      <c r="E3141" t="s">
        <v>16</v>
      </c>
      <c r="F3141" t="s">
        <v>16</v>
      </c>
      <c r="G3141" t="s">
        <v>2311</v>
      </c>
      <c r="H3141">
        <v>1</v>
      </c>
      <c r="I3141" t="s">
        <v>40783</v>
      </c>
    </row>
    <row r="3142" spans="1:9" x14ac:dyDescent="0.25">
      <c r="A3142" t="s">
        <v>1298</v>
      </c>
      <c r="B3142">
        <v>43685000</v>
      </c>
      <c r="C3142" t="s">
        <v>1299</v>
      </c>
      <c r="D3142" t="s">
        <v>4983</v>
      </c>
      <c r="E3142" t="s">
        <v>16</v>
      </c>
      <c r="F3142" t="s">
        <v>16</v>
      </c>
      <c r="G3142" t="s">
        <v>2311</v>
      </c>
      <c r="H3142">
        <v>1</v>
      </c>
      <c r="I3142" t="s">
        <v>4984</v>
      </c>
    </row>
    <row r="3143" spans="1:9" x14ac:dyDescent="0.25">
      <c r="A3143" t="s">
        <v>2217</v>
      </c>
      <c r="B3143">
        <v>43685000</v>
      </c>
      <c r="C3143" t="s">
        <v>2407</v>
      </c>
      <c r="D3143" t="s">
        <v>4985</v>
      </c>
      <c r="E3143" t="s">
        <v>16</v>
      </c>
      <c r="F3143" t="s">
        <v>16</v>
      </c>
      <c r="G3143" t="s">
        <v>2311</v>
      </c>
      <c r="H3143">
        <v>1</v>
      </c>
      <c r="I3143" t="s">
        <v>4986</v>
      </c>
    </row>
    <row r="3144" spans="1:9" x14ac:dyDescent="0.25">
      <c r="A3144" t="s">
        <v>1300</v>
      </c>
      <c r="B3144">
        <v>43685000</v>
      </c>
      <c r="C3144" t="s">
        <v>2291</v>
      </c>
      <c r="D3144" t="s">
        <v>4987</v>
      </c>
      <c r="E3144" t="s">
        <v>16</v>
      </c>
      <c r="F3144" t="s">
        <v>16</v>
      </c>
      <c r="G3144" t="s">
        <v>2311</v>
      </c>
      <c r="H3144">
        <v>1</v>
      </c>
      <c r="I3144" t="s">
        <v>4988</v>
      </c>
    </row>
    <row r="3145" spans="1:9" x14ac:dyDescent="0.25">
      <c r="A3145" t="s">
        <v>1302</v>
      </c>
      <c r="B3145">
        <v>43685000</v>
      </c>
      <c r="C3145" t="s">
        <v>1303</v>
      </c>
      <c r="D3145" t="s">
        <v>4989</v>
      </c>
      <c r="E3145" t="s">
        <v>16</v>
      </c>
      <c r="F3145" t="s">
        <v>16</v>
      </c>
      <c r="G3145" t="s">
        <v>2311</v>
      </c>
      <c r="H3145">
        <v>1</v>
      </c>
      <c r="I3145" t="s">
        <v>4990</v>
      </c>
    </row>
    <row r="3146" spans="1:9" x14ac:dyDescent="0.25">
      <c r="A3146" t="s">
        <v>1304</v>
      </c>
      <c r="B3146">
        <v>43685000</v>
      </c>
      <c r="C3146" t="s">
        <v>1305</v>
      </c>
      <c r="D3146" t="s">
        <v>4991</v>
      </c>
      <c r="E3146" t="s">
        <v>16</v>
      </c>
      <c r="F3146" t="s">
        <v>16</v>
      </c>
      <c r="G3146" t="s">
        <v>2311</v>
      </c>
      <c r="H3146">
        <v>1</v>
      </c>
      <c r="I3146" t="s">
        <v>4992</v>
      </c>
    </row>
    <row r="3147" spans="1:9" x14ac:dyDescent="0.25">
      <c r="A3147" t="s">
        <v>1306</v>
      </c>
      <c r="B3147">
        <v>43685000</v>
      </c>
      <c r="C3147" t="s">
        <v>1307</v>
      </c>
      <c r="D3147" t="s">
        <v>4993</v>
      </c>
      <c r="E3147" t="s">
        <v>16</v>
      </c>
      <c r="F3147" t="s">
        <v>16</v>
      </c>
      <c r="G3147" t="s">
        <v>2311</v>
      </c>
      <c r="H3147">
        <v>1</v>
      </c>
      <c r="I3147" t="s">
        <v>4994</v>
      </c>
    </row>
    <row r="3148" spans="1:9" x14ac:dyDescent="0.25">
      <c r="A3148" t="s">
        <v>1308</v>
      </c>
      <c r="B3148">
        <v>43685000</v>
      </c>
      <c r="C3148" t="s">
        <v>1309</v>
      </c>
      <c r="D3148" t="s">
        <v>4995</v>
      </c>
      <c r="E3148" t="s">
        <v>16</v>
      </c>
      <c r="F3148" t="s">
        <v>16</v>
      </c>
      <c r="G3148" t="s">
        <v>2311</v>
      </c>
      <c r="H3148">
        <v>1</v>
      </c>
      <c r="I3148" t="s">
        <v>4996</v>
      </c>
    </row>
    <row r="3149" spans="1:9" x14ac:dyDescent="0.25">
      <c r="A3149" t="s">
        <v>1310</v>
      </c>
      <c r="B3149">
        <v>43685000</v>
      </c>
      <c r="C3149" t="s">
        <v>1311</v>
      </c>
      <c r="D3149" t="s">
        <v>4997</v>
      </c>
      <c r="E3149" t="s">
        <v>16</v>
      </c>
      <c r="F3149" t="s">
        <v>16</v>
      </c>
      <c r="G3149" t="s">
        <v>2311</v>
      </c>
      <c r="H3149">
        <v>1</v>
      </c>
      <c r="I3149" t="s">
        <v>4998</v>
      </c>
    </row>
    <row r="3150" spans="1:9" x14ac:dyDescent="0.25">
      <c r="A3150" t="s">
        <v>4162</v>
      </c>
      <c r="B3150">
        <v>43685000</v>
      </c>
      <c r="C3150" t="s">
        <v>4163</v>
      </c>
      <c r="D3150" t="s">
        <v>4999</v>
      </c>
      <c r="E3150" t="s">
        <v>16</v>
      </c>
      <c r="F3150" t="s">
        <v>16</v>
      </c>
      <c r="G3150" t="s">
        <v>2311</v>
      </c>
      <c r="H3150">
        <v>1</v>
      </c>
      <c r="I3150" t="s">
        <v>5000</v>
      </c>
    </row>
    <row r="3151" spans="1:9" x14ac:dyDescent="0.25">
      <c r="A3151" t="s">
        <v>2287</v>
      </c>
      <c r="B3151">
        <v>43685000</v>
      </c>
      <c r="C3151" t="s">
        <v>2288</v>
      </c>
      <c r="D3151" t="s">
        <v>5001</v>
      </c>
      <c r="E3151" t="s">
        <v>16</v>
      </c>
      <c r="F3151" t="s">
        <v>16</v>
      </c>
      <c r="G3151" t="s">
        <v>2311</v>
      </c>
      <c r="H3151">
        <v>1</v>
      </c>
      <c r="I3151" t="s">
        <v>5002</v>
      </c>
    </row>
    <row r="3152" spans="1:9" x14ac:dyDescent="0.25">
      <c r="A3152" t="s">
        <v>1312</v>
      </c>
      <c r="B3152">
        <v>43685000</v>
      </c>
      <c r="C3152" t="s">
        <v>1313</v>
      </c>
      <c r="D3152" t="s">
        <v>5003</v>
      </c>
      <c r="E3152" t="s">
        <v>16</v>
      </c>
      <c r="F3152" t="s">
        <v>16</v>
      </c>
      <c r="G3152" t="s">
        <v>2311</v>
      </c>
      <c r="H3152">
        <v>1</v>
      </c>
      <c r="I3152" t="s">
        <v>5004</v>
      </c>
    </row>
    <row r="3153" spans="1:9" x14ac:dyDescent="0.25">
      <c r="A3153" t="s">
        <v>1314</v>
      </c>
      <c r="B3153">
        <v>43685000</v>
      </c>
      <c r="C3153" t="s">
        <v>1315</v>
      </c>
      <c r="D3153" t="s">
        <v>5005</v>
      </c>
      <c r="E3153" t="s">
        <v>16</v>
      </c>
      <c r="F3153" t="s">
        <v>16</v>
      </c>
      <c r="G3153" t="s">
        <v>2311</v>
      </c>
      <c r="H3153">
        <v>1</v>
      </c>
      <c r="I3153" t="s">
        <v>5006</v>
      </c>
    </row>
    <row r="3154" spans="1:9" x14ac:dyDescent="0.25">
      <c r="A3154" t="s">
        <v>1316</v>
      </c>
      <c r="B3154">
        <v>43685000</v>
      </c>
      <c r="C3154" t="s">
        <v>1317</v>
      </c>
      <c r="D3154" t="s">
        <v>5007</v>
      </c>
      <c r="E3154" t="s">
        <v>16</v>
      </c>
      <c r="F3154" t="s">
        <v>16</v>
      </c>
      <c r="G3154" t="s">
        <v>2311</v>
      </c>
      <c r="H3154">
        <v>1</v>
      </c>
      <c r="I3154" t="s">
        <v>5008</v>
      </c>
    </row>
    <row r="3155" spans="1:9" x14ac:dyDescent="0.25">
      <c r="A3155" t="s">
        <v>7739</v>
      </c>
      <c r="B3155">
        <v>43685000</v>
      </c>
      <c r="C3155" t="s">
        <v>7740</v>
      </c>
      <c r="D3155" t="s">
        <v>7762</v>
      </c>
      <c r="E3155" t="s">
        <v>16</v>
      </c>
      <c r="F3155" t="s">
        <v>16</v>
      </c>
      <c r="G3155" t="s">
        <v>2311</v>
      </c>
      <c r="H3155">
        <v>1</v>
      </c>
      <c r="I3155" t="s">
        <v>7763</v>
      </c>
    </row>
    <row r="3156" spans="1:9" x14ac:dyDescent="0.25">
      <c r="A3156" t="s">
        <v>14752</v>
      </c>
      <c r="B3156">
        <v>69156816</v>
      </c>
      <c r="C3156" t="s">
        <v>14753</v>
      </c>
      <c r="D3156" t="s">
        <v>15741</v>
      </c>
      <c r="E3156" t="s">
        <v>14754</v>
      </c>
      <c r="F3156" t="s">
        <v>15742</v>
      </c>
      <c r="G3156" t="s">
        <v>14082</v>
      </c>
      <c r="H3156">
        <v>1</v>
      </c>
      <c r="I3156" t="s">
        <v>15743</v>
      </c>
    </row>
    <row r="3157" spans="1:9" x14ac:dyDescent="0.25">
      <c r="A3157" t="s">
        <v>1318</v>
      </c>
      <c r="B3157">
        <v>43685000</v>
      </c>
      <c r="C3157" t="s">
        <v>1319</v>
      </c>
      <c r="D3157" t="s">
        <v>5009</v>
      </c>
      <c r="E3157" t="s">
        <v>16</v>
      </c>
      <c r="F3157" t="s">
        <v>16</v>
      </c>
      <c r="G3157" t="s">
        <v>2311</v>
      </c>
      <c r="H3157">
        <v>1</v>
      </c>
      <c r="I3157" t="s">
        <v>5010</v>
      </c>
    </row>
    <row r="3158" spans="1:9" x14ac:dyDescent="0.25">
      <c r="A3158" t="s">
        <v>1320</v>
      </c>
      <c r="B3158">
        <v>43685000</v>
      </c>
      <c r="C3158" t="s">
        <v>1321</v>
      </c>
      <c r="D3158" t="s">
        <v>5011</v>
      </c>
      <c r="E3158" t="s">
        <v>16</v>
      </c>
      <c r="F3158" t="s">
        <v>16</v>
      </c>
      <c r="G3158" t="s">
        <v>2311</v>
      </c>
      <c r="H3158">
        <v>1</v>
      </c>
      <c r="I3158" t="s">
        <v>5012</v>
      </c>
    </row>
    <row r="3159" spans="1:9" x14ac:dyDescent="0.25">
      <c r="A3159" t="s">
        <v>1322</v>
      </c>
      <c r="B3159">
        <v>43685000</v>
      </c>
      <c r="C3159" t="s">
        <v>1323</v>
      </c>
      <c r="D3159" t="s">
        <v>5013</v>
      </c>
      <c r="E3159" t="s">
        <v>16</v>
      </c>
      <c r="F3159" t="s">
        <v>16</v>
      </c>
      <c r="G3159" t="s">
        <v>2311</v>
      </c>
      <c r="H3159">
        <v>1</v>
      </c>
      <c r="I3159" t="s">
        <v>5014</v>
      </c>
    </row>
    <row r="3160" spans="1:9" x14ac:dyDescent="0.25">
      <c r="A3160" t="s">
        <v>1324</v>
      </c>
      <c r="B3160">
        <v>43685000</v>
      </c>
      <c r="C3160" t="s">
        <v>1325</v>
      </c>
      <c r="D3160" t="s">
        <v>5015</v>
      </c>
      <c r="E3160" t="s">
        <v>16</v>
      </c>
      <c r="F3160" t="s">
        <v>16</v>
      </c>
      <c r="G3160" t="s">
        <v>2311</v>
      </c>
      <c r="H3160">
        <v>1</v>
      </c>
      <c r="I3160" t="s">
        <v>5016</v>
      </c>
    </row>
    <row r="3161" spans="1:9" x14ac:dyDescent="0.25">
      <c r="A3161" t="s">
        <v>9051</v>
      </c>
      <c r="B3161">
        <v>43685000</v>
      </c>
      <c r="C3161" t="s">
        <v>9052</v>
      </c>
      <c r="D3161" t="s">
        <v>13001</v>
      </c>
      <c r="E3161" t="s">
        <v>16</v>
      </c>
      <c r="F3161" t="s">
        <v>16</v>
      </c>
      <c r="G3161" t="s">
        <v>2311</v>
      </c>
      <c r="H3161">
        <v>1</v>
      </c>
      <c r="I3161" t="s">
        <v>13002</v>
      </c>
    </row>
    <row r="3162" spans="1:9" x14ac:dyDescent="0.25">
      <c r="A3162" t="s">
        <v>2292</v>
      </c>
      <c r="B3162">
        <v>43685000</v>
      </c>
      <c r="C3162" t="s">
        <v>2293</v>
      </c>
      <c r="D3162" t="s">
        <v>5017</v>
      </c>
      <c r="E3162" t="s">
        <v>16</v>
      </c>
      <c r="F3162" t="s">
        <v>16</v>
      </c>
      <c r="G3162" t="s">
        <v>2311</v>
      </c>
      <c r="H3162">
        <v>1</v>
      </c>
      <c r="I3162" t="s">
        <v>5018</v>
      </c>
    </row>
    <row r="3163" spans="1:9" x14ac:dyDescent="0.25">
      <c r="A3163" t="s">
        <v>9053</v>
      </c>
      <c r="B3163">
        <v>43685000</v>
      </c>
      <c r="C3163" t="s">
        <v>9054</v>
      </c>
      <c r="D3163" t="s">
        <v>13003</v>
      </c>
      <c r="E3163" t="s">
        <v>16</v>
      </c>
      <c r="F3163" t="s">
        <v>16</v>
      </c>
      <c r="G3163" t="s">
        <v>2311</v>
      </c>
      <c r="H3163">
        <v>1</v>
      </c>
      <c r="I3163" t="s">
        <v>13004</v>
      </c>
    </row>
    <row r="3164" spans="1:9" x14ac:dyDescent="0.25">
      <c r="A3164" t="s">
        <v>14771</v>
      </c>
      <c r="B3164">
        <v>69156816</v>
      </c>
      <c r="C3164" t="s">
        <v>14772</v>
      </c>
      <c r="D3164" t="s">
        <v>15744</v>
      </c>
      <c r="E3164" t="s">
        <v>14773</v>
      </c>
      <c r="F3164" t="s">
        <v>15745</v>
      </c>
      <c r="G3164" t="s">
        <v>14082</v>
      </c>
      <c r="H3164">
        <v>1</v>
      </c>
      <c r="I3164" t="s">
        <v>15746</v>
      </c>
    </row>
    <row r="3165" spans="1:9" x14ac:dyDescent="0.25">
      <c r="A3165" t="s">
        <v>1326</v>
      </c>
      <c r="B3165">
        <v>43685000</v>
      </c>
      <c r="C3165" t="s">
        <v>1327</v>
      </c>
      <c r="D3165" t="s">
        <v>5019</v>
      </c>
      <c r="E3165" t="s">
        <v>16</v>
      </c>
      <c r="F3165" t="s">
        <v>16</v>
      </c>
      <c r="G3165" t="s">
        <v>2311</v>
      </c>
      <c r="H3165">
        <v>1</v>
      </c>
      <c r="I3165" t="s">
        <v>5020</v>
      </c>
    </row>
    <row r="3166" spans="1:9" x14ac:dyDescent="0.25">
      <c r="A3166" t="s">
        <v>1328</v>
      </c>
      <c r="B3166">
        <v>43685000</v>
      </c>
      <c r="C3166" t="s">
        <v>1329</v>
      </c>
      <c r="D3166" t="s">
        <v>5021</v>
      </c>
      <c r="E3166" t="s">
        <v>16</v>
      </c>
      <c r="F3166" t="s">
        <v>16</v>
      </c>
      <c r="G3166" t="s">
        <v>2311</v>
      </c>
      <c r="H3166">
        <v>1</v>
      </c>
      <c r="I3166" t="s">
        <v>5022</v>
      </c>
    </row>
    <row r="3167" spans="1:9" x14ac:dyDescent="0.25">
      <c r="A3167" t="s">
        <v>1330</v>
      </c>
      <c r="B3167">
        <v>43685000</v>
      </c>
      <c r="C3167" t="s">
        <v>1331</v>
      </c>
      <c r="D3167" t="s">
        <v>5023</v>
      </c>
      <c r="E3167" t="s">
        <v>16</v>
      </c>
      <c r="F3167" t="s">
        <v>16</v>
      </c>
      <c r="G3167" t="s">
        <v>2311</v>
      </c>
      <c r="H3167">
        <v>1</v>
      </c>
      <c r="I3167" t="s">
        <v>5024</v>
      </c>
    </row>
    <row r="3168" spans="1:9" x14ac:dyDescent="0.25">
      <c r="A3168" t="s">
        <v>1332</v>
      </c>
      <c r="B3168">
        <v>43685000</v>
      </c>
      <c r="C3168" t="s">
        <v>1333</v>
      </c>
      <c r="D3168" t="s">
        <v>5025</v>
      </c>
      <c r="E3168" t="s">
        <v>16</v>
      </c>
      <c r="F3168" t="s">
        <v>16</v>
      </c>
      <c r="G3168" t="s">
        <v>2311</v>
      </c>
      <c r="H3168">
        <v>1</v>
      </c>
      <c r="I3168" t="s">
        <v>5026</v>
      </c>
    </row>
    <row r="3169" spans="1:9" x14ac:dyDescent="0.25">
      <c r="A3169" t="s">
        <v>11403</v>
      </c>
      <c r="B3169">
        <v>43685000</v>
      </c>
      <c r="C3169" t="s">
        <v>11404</v>
      </c>
      <c r="D3169" t="s">
        <v>13005</v>
      </c>
      <c r="E3169" t="s">
        <v>16</v>
      </c>
      <c r="F3169" t="s">
        <v>16</v>
      </c>
      <c r="G3169" t="s">
        <v>2311</v>
      </c>
      <c r="H3169">
        <v>1</v>
      </c>
      <c r="I3169" t="s">
        <v>13006</v>
      </c>
    </row>
    <row r="3170" spans="1:9" x14ac:dyDescent="0.25">
      <c r="A3170" t="s">
        <v>1334</v>
      </c>
      <c r="B3170">
        <v>43685000</v>
      </c>
      <c r="C3170" t="s">
        <v>1335</v>
      </c>
      <c r="D3170" t="s">
        <v>5027</v>
      </c>
      <c r="E3170" t="s">
        <v>16</v>
      </c>
      <c r="F3170" t="s">
        <v>16</v>
      </c>
      <c r="G3170" t="s">
        <v>2311</v>
      </c>
      <c r="H3170">
        <v>1</v>
      </c>
      <c r="I3170" t="s">
        <v>5028</v>
      </c>
    </row>
    <row r="3171" spans="1:9" x14ac:dyDescent="0.25">
      <c r="A3171" t="s">
        <v>1336</v>
      </c>
      <c r="B3171">
        <v>43685000</v>
      </c>
      <c r="C3171" t="s">
        <v>1337</v>
      </c>
      <c r="D3171" t="s">
        <v>5029</v>
      </c>
      <c r="E3171" t="s">
        <v>16</v>
      </c>
      <c r="F3171" t="s">
        <v>16</v>
      </c>
      <c r="G3171" t="s">
        <v>2311</v>
      </c>
      <c r="H3171">
        <v>1</v>
      </c>
      <c r="I3171" t="s">
        <v>5030</v>
      </c>
    </row>
    <row r="3172" spans="1:9" x14ac:dyDescent="0.25">
      <c r="A3172" t="s">
        <v>1932</v>
      </c>
      <c r="B3172">
        <v>43685000</v>
      </c>
      <c r="C3172" t="s">
        <v>1933</v>
      </c>
      <c r="D3172" t="s">
        <v>5031</v>
      </c>
      <c r="E3172" t="s">
        <v>16</v>
      </c>
      <c r="F3172" t="s">
        <v>16</v>
      </c>
      <c r="G3172" t="s">
        <v>2311</v>
      </c>
      <c r="H3172">
        <v>1</v>
      </c>
      <c r="I3172" t="s">
        <v>5032</v>
      </c>
    </row>
    <row r="3173" spans="1:9" x14ac:dyDescent="0.25">
      <c r="A3173" t="s">
        <v>1338</v>
      </c>
      <c r="B3173">
        <v>43685000</v>
      </c>
      <c r="C3173" t="s">
        <v>1339</v>
      </c>
      <c r="D3173" t="s">
        <v>5033</v>
      </c>
      <c r="E3173" t="s">
        <v>16</v>
      </c>
      <c r="F3173" t="s">
        <v>16</v>
      </c>
      <c r="G3173" t="s">
        <v>2311</v>
      </c>
      <c r="H3173">
        <v>1</v>
      </c>
      <c r="I3173" t="s">
        <v>5034</v>
      </c>
    </row>
    <row r="3174" spans="1:9" x14ac:dyDescent="0.25">
      <c r="A3174" t="s">
        <v>1340</v>
      </c>
      <c r="B3174">
        <v>43685000</v>
      </c>
      <c r="C3174" t="s">
        <v>1341</v>
      </c>
      <c r="D3174" t="s">
        <v>5035</v>
      </c>
      <c r="E3174" t="s">
        <v>16</v>
      </c>
      <c r="F3174" t="s">
        <v>16</v>
      </c>
      <c r="G3174" t="s">
        <v>2311</v>
      </c>
      <c r="H3174">
        <v>1</v>
      </c>
      <c r="I3174" t="s">
        <v>5036</v>
      </c>
    </row>
    <row r="3175" spans="1:9" x14ac:dyDescent="0.25">
      <c r="A3175" t="s">
        <v>1342</v>
      </c>
      <c r="B3175">
        <v>43685000</v>
      </c>
      <c r="C3175" t="s">
        <v>1343</v>
      </c>
      <c r="D3175" t="s">
        <v>5037</v>
      </c>
      <c r="E3175" t="s">
        <v>16</v>
      </c>
      <c r="F3175" t="s">
        <v>16</v>
      </c>
      <c r="G3175" t="s">
        <v>2311</v>
      </c>
      <c r="H3175">
        <v>1</v>
      </c>
      <c r="I3175" t="s">
        <v>5038</v>
      </c>
    </row>
    <row r="3176" spans="1:9" x14ac:dyDescent="0.25">
      <c r="A3176" t="s">
        <v>1344</v>
      </c>
      <c r="B3176">
        <v>43685000</v>
      </c>
      <c r="C3176" t="s">
        <v>1345</v>
      </c>
      <c r="D3176" t="s">
        <v>5039</v>
      </c>
      <c r="E3176" t="s">
        <v>16</v>
      </c>
      <c r="F3176" t="s">
        <v>16</v>
      </c>
      <c r="G3176" t="s">
        <v>2311</v>
      </c>
      <c r="H3176">
        <v>1</v>
      </c>
      <c r="I3176" t="s">
        <v>5040</v>
      </c>
    </row>
    <row r="3177" spans="1:9" x14ac:dyDescent="0.25">
      <c r="A3177" t="s">
        <v>1346</v>
      </c>
      <c r="B3177">
        <v>43685000</v>
      </c>
      <c r="C3177" t="s">
        <v>1347</v>
      </c>
      <c r="D3177" t="s">
        <v>5041</v>
      </c>
      <c r="E3177" t="s">
        <v>16</v>
      </c>
      <c r="F3177" t="s">
        <v>16</v>
      </c>
      <c r="G3177" t="s">
        <v>2311</v>
      </c>
      <c r="H3177">
        <v>1</v>
      </c>
      <c r="I3177" t="s">
        <v>5042</v>
      </c>
    </row>
    <row r="3178" spans="1:9" x14ac:dyDescent="0.25">
      <c r="A3178" t="s">
        <v>1348</v>
      </c>
      <c r="B3178">
        <v>43685000</v>
      </c>
      <c r="C3178" t="s">
        <v>1349</v>
      </c>
      <c r="D3178" t="s">
        <v>5043</v>
      </c>
      <c r="E3178" t="s">
        <v>16</v>
      </c>
      <c r="F3178" t="s">
        <v>16</v>
      </c>
      <c r="G3178" t="s">
        <v>2311</v>
      </c>
      <c r="H3178">
        <v>1</v>
      </c>
      <c r="I3178" t="s">
        <v>5044</v>
      </c>
    </row>
    <row r="3179" spans="1:9" x14ac:dyDescent="0.25">
      <c r="A3179" t="s">
        <v>1350</v>
      </c>
      <c r="B3179">
        <v>43685000</v>
      </c>
      <c r="C3179" t="s">
        <v>1351</v>
      </c>
      <c r="D3179" t="s">
        <v>5045</v>
      </c>
      <c r="E3179" t="s">
        <v>16</v>
      </c>
      <c r="F3179" t="s">
        <v>16</v>
      </c>
      <c r="G3179" t="s">
        <v>2311</v>
      </c>
      <c r="H3179">
        <v>1</v>
      </c>
      <c r="I3179" t="s">
        <v>5046</v>
      </c>
    </row>
    <row r="3180" spans="1:9" x14ac:dyDescent="0.25">
      <c r="A3180" t="s">
        <v>1352</v>
      </c>
      <c r="B3180">
        <v>43685000</v>
      </c>
      <c r="C3180" t="s">
        <v>1353</v>
      </c>
      <c r="D3180" t="s">
        <v>5047</v>
      </c>
      <c r="E3180" t="s">
        <v>16</v>
      </c>
      <c r="F3180" t="s">
        <v>16</v>
      </c>
      <c r="G3180" t="s">
        <v>2311</v>
      </c>
      <c r="H3180">
        <v>1</v>
      </c>
      <c r="I3180" t="s">
        <v>5048</v>
      </c>
    </row>
    <row r="3181" spans="1:9" x14ac:dyDescent="0.25">
      <c r="A3181" t="s">
        <v>1354</v>
      </c>
      <c r="B3181">
        <v>43685000</v>
      </c>
      <c r="C3181" t="s">
        <v>1355</v>
      </c>
      <c r="D3181" t="s">
        <v>5049</v>
      </c>
      <c r="E3181" t="s">
        <v>16</v>
      </c>
      <c r="F3181" t="s">
        <v>16</v>
      </c>
      <c r="G3181" t="s">
        <v>2311</v>
      </c>
      <c r="H3181">
        <v>1</v>
      </c>
      <c r="I3181" t="s">
        <v>5050</v>
      </c>
    </row>
    <row r="3182" spans="1:9" x14ac:dyDescent="0.25">
      <c r="A3182" t="s">
        <v>1356</v>
      </c>
      <c r="B3182">
        <v>43685000</v>
      </c>
      <c r="C3182" t="s">
        <v>1357</v>
      </c>
      <c r="D3182" t="s">
        <v>5051</v>
      </c>
      <c r="E3182" t="s">
        <v>16</v>
      </c>
      <c r="F3182" t="s">
        <v>16</v>
      </c>
      <c r="G3182" t="s">
        <v>2311</v>
      </c>
      <c r="H3182">
        <v>1</v>
      </c>
      <c r="I3182" t="s">
        <v>5052</v>
      </c>
    </row>
    <row r="3183" spans="1:9" x14ac:dyDescent="0.25">
      <c r="A3183" t="s">
        <v>7340</v>
      </c>
      <c r="B3183">
        <v>43685000</v>
      </c>
      <c r="C3183" t="s">
        <v>7341</v>
      </c>
      <c r="D3183" t="s">
        <v>7431</v>
      </c>
      <c r="E3183" t="s">
        <v>16</v>
      </c>
      <c r="F3183" t="s">
        <v>16</v>
      </c>
      <c r="G3183" t="s">
        <v>2311</v>
      </c>
      <c r="H3183">
        <v>1</v>
      </c>
      <c r="I3183" t="s">
        <v>7432</v>
      </c>
    </row>
    <row r="3184" spans="1:9" x14ac:dyDescent="0.25">
      <c r="A3184" t="s">
        <v>1358</v>
      </c>
      <c r="B3184">
        <v>43685000</v>
      </c>
      <c r="C3184" t="s">
        <v>1359</v>
      </c>
      <c r="D3184" t="s">
        <v>5053</v>
      </c>
      <c r="E3184" t="s">
        <v>16</v>
      </c>
      <c r="F3184" t="s">
        <v>16</v>
      </c>
      <c r="G3184" t="s">
        <v>2311</v>
      </c>
      <c r="H3184">
        <v>1</v>
      </c>
      <c r="I3184" t="s">
        <v>5054</v>
      </c>
    </row>
    <row r="3185" spans="1:9" x14ac:dyDescent="0.25">
      <c r="A3185" t="s">
        <v>1360</v>
      </c>
      <c r="B3185">
        <v>43685000</v>
      </c>
      <c r="C3185" t="s">
        <v>1361</v>
      </c>
      <c r="D3185" t="s">
        <v>5055</v>
      </c>
      <c r="E3185" t="s">
        <v>16</v>
      </c>
      <c r="F3185" t="s">
        <v>16</v>
      </c>
      <c r="G3185" t="s">
        <v>2311</v>
      </c>
      <c r="H3185">
        <v>1</v>
      </c>
      <c r="I3185" t="s">
        <v>5056</v>
      </c>
    </row>
    <row r="3186" spans="1:9" x14ac:dyDescent="0.25">
      <c r="A3186" t="s">
        <v>1362</v>
      </c>
      <c r="B3186">
        <v>43685000</v>
      </c>
      <c r="C3186" t="s">
        <v>1363</v>
      </c>
      <c r="D3186" t="s">
        <v>5057</v>
      </c>
      <c r="E3186" t="s">
        <v>16</v>
      </c>
      <c r="F3186" t="s">
        <v>16</v>
      </c>
      <c r="G3186" t="s">
        <v>2311</v>
      </c>
      <c r="H3186">
        <v>1</v>
      </c>
      <c r="I3186" t="s">
        <v>5058</v>
      </c>
    </row>
    <row r="3187" spans="1:9" x14ac:dyDescent="0.25">
      <c r="A3187" t="s">
        <v>14768</v>
      </c>
      <c r="B3187">
        <v>69156816</v>
      </c>
      <c r="C3187" t="s">
        <v>14769</v>
      </c>
      <c r="D3187" t="s">
        <v>15747</v>
      </c>
      <c r="E3187" t="s">
        <v>14770</v>
      </c>
      <c r="F3187" t="s">
        <v>15748</v>
      </c>
      <c r="G3187" t="s">
        <v>14082</v>
      </c>
      <c r="H3187">
        <v>1</v>
      </c>
      <c r="I3187" t="s">
        <v>15749</v>
      </c>
    </row>
    <row r="3188" spans="1:9" x14ac:dyDescent="0.25">
      <c r="A3188" t="s">
        <v>1364</v>
      </c>
      <c r="B3188">
        <v>43685000</v>
      </c>
      <c r="C3188" t="s">
        <v>1365</v>
      </c>
      <c r="D3188" t="s">
        <v>5059</v>
      </c>
      <c r="E3188" t="s">
        <v>16</v>
      </c>
      <c r="F3188" t="s">
        <v>16</v>
      </c>
      <c r="G3188" t="s">
        <v>2311</v>
      </c>
      <c r="H3188">
        <v>1</v>
      </c>
      <c r="I3188" t="s">
        <v>5060</v>
      </c>
    </row>
    <row r="3189" spans="1:9" x14ac:dyDescent="0.25">
      <c r="A3189" t="s">
        <v>1366</v>
      </c>
      <c r="B3189">
        <v>43685000</v>
      </c>
      <c r="C3189" t="s">
        <v>1367</v>
      </c>
      <c r="D3189" t="s">
        <v>5061</v>
      </c>
      <c r="E3189" t="s">
        <v>16</v>
      </c>
      <c r="F3189" t="s">
        <v>16</v>
      </c>
      <c r="G3189" t="s">
        <v>2311</v>
      </c>
      <c r="H3189">
        <v>1</v>
      </c>
      <c r="I3189" t="s">
        <v>5062</v>
      </c>
    </row>
    <row r="3190" spans="1:9" x14ac:dyDescent="0.25">
      <c r="A3190" t="s">
        <v>1368</v>
      </c>
      <c r="B3190">
        <v>43685000</v>
      </c>
      <c r="C3190" t="s">
        <v>1369</v>
      </c>
      <c r="D3190" t="s">
        <v>5063</v>
      </c>
      <c r="E3190" t="s">
        <v>16</v>
      </c>
      <c r="F3190" t="s">
        <v>16</v>
      </c>
      <c r="G3190" t="s">
        <v>2311</v>
      </c>
      <c r="H3190">
        <v>1</v>
      </c>
      <c r="I3190" t="s">
        <v>5064</v>
      </c>
    </row>
    <row r="3191" spans="1:9" x14ac:dyDescent="0.25">
      <c r="A3191" t="s">
        <v>1370</v>
      </c>
      <c r="B3191">
        <v>43685000</v>
      </c>
      <c r="C3191" t="s">
        <v>1371</v>
      </c>
      <c r="D3191" t="s">
        <v>5065</v>
      </c>
      <c r="E3191" t="s">
        <v>16</v>
      </c>
      <c r="F3191" t="s">
        <v>16</v>
      </c>
      <c r="G3191" t="s">
        <v>2311</v>
      </c>
      <c r="H3191">
        <v>1</v>
      </c>
      <c r="I3191" t="s">
        <v>5066</v>
      </c>
    </row>
    <row r="3192" spans="1:9" x14ac:dyDescent="0.25">
      <c r="A3192" t="s">
        <v>7321</v>
      </c>
      <c r="B3192">
        <v>43685000</v>
      </c>
      <c r="C3192" t="s">
        <v>7322</v>
      </c>
      <c r="D3192" t="s">
        <v>7433</v>
      </c>
      <c r="E3192" t="s">
        <v>16</v>
      </c>
      <c r="F3192" t="s">
        <v>16</v>
      </c>
      <c r="G3192" t="s">
        <v>2311</v>
      </c>
      <c r="H3192">
        <v>1</v>
      </c>
      <c r="I3192" t="s">
        <v>7434</v>
      </c>
    </row>
    <row r="3193" spans="1:9" x14ac:dyDescent="0.25">
      <c r="A3193" t="s">
        <v>7364</v>
      </c>
      <c r="B3193">
        <v>43685000</v>
      </c>
      <c r="C3193" t="s">
        <v>7365</v>
      </c>
      <c r="D3193" t="s">
        <v>7435</v>
      </c>
      <c r="E3193" t="s">
        <v>16</v>
      </c>
      <c r="F3193" t="s">
        <v>16</v>
      </c>
      <c r="G3193" t="s">
        <v>2311</v>
      </c>
      <c r="H3193">
        <v>1</v>
      </c>
      <c r="I3193" t="s">
        <v>7436</v>
      </c>
    </row>
    <row r="3194" spans="1:9" x14ac:dyDescent="0.25">
      <c r="A3194" t="s">
        <v>7329</v>
      </c>
      <c r="B3194">
        <v>43685000</v>
      </c>
      <c r="C3194" t="s">
        <v>7330</v>
      </c>
      <c r="D3194" t="s">
        <v>7437</v>
      </c>
      <c r="E3194" t="s">
        <v>16</v>
      </c>
      <c r="F3194" t="s">
        <v>16</v>
      </c>
      <c r="G3194" t="s">
        <v>2311</v>
      </c>
      <c r="H3194">
        <v>1</v>
      </c>
      <c r="I3194" t="s">
        <v>7438</v>
      </c>
    </row>
    <row r="3195" spans="1:9" x14ac:dyDescent="0.25">
      <c r="A3195" t="s">
        <v>7331</v>
      </c>
      <c r="B3195">
        <v>43685000</v>
      </c>
      <c r="C3195" t="s">
        <v>7332</v>
      </c>
      <c r="D3195" t="s">
        <v>7439</v>
      </c>
      <c r="E3195" t="s">
        <v>16</v>
      </c>
      <c r="F3195" t="s">
        <v>16</v>
      </c>
      <c r="G3195" t="s">
        <v>2311</v>
      </c>
      <c r="H3195">
        <v>1</v>
      </c>
      <c r="I3195" t="s">
        <v>7440</v>
      </c>
    </row>
    <row r="3196" spans="1:9" x14ac:dyDescent="0.25">
      <c r="A3196" t="s">
        <v>1372</v>
      </c>
      <c r="B3196">
        <v>43685000</v>
      </c>
      <c r="C3196" t="s">
        <v>1373</v>
      </c>
      <c r="D3196" t="s">
        <v>5067</v>
      </c>
      <c r="E3196" t="s">
        <v>16</v>
      </c>
      <c r="F3196" t="s">
        <v>16</v>
      </c>
      <c r="G3196" t="s">
        <v>2311</v>
      </c>
      <c r="H3196">
        <v>1</v>
      </c>
      <c r="I3196" t="s">
        <v>5068</v>
      </c>
    </row>
    <row r="3197" spans="1:9" x14ac:dyDescent="0.25">
      <c r="A3197" t="s">
        <v>7333</v>
      </c>
      <c r="B3197">
        <v>43685000</v>
      </c>
      <c r="C3197" t="s">
        <v>7334</v>
      </c>
      <c r="D3197" t="s">
        <v>7441</v>
      </c>
      <c r="E3197" t="s">
        <v>16</v>
      </c>
      <c r="F3197" t="s">
        <v>16</v>
      </c>
      <c r="G3197" t="s">
        <v>2311</v>
      </c>
      <c r="H3197">
        <v>1</v>
      </c>
      <c r="I3197" t="s">
        <v>7442</v>
      </c>
    </row>
    <row r="3198" spans="1:9" x14ac:dyDescent="0.25">
      <c r="A3198" t="s">
        <v>7346</v>
      </c>
      <c r="B3198">
        <v>43685000</v>
      </c>
      <c r="C3198" t="s">
        <v>7347</v>
      </c>
      <c r="D3198" t="s">
        <v>7443</v>
      </c>
      <c r="E3198" t="s">
        <v>16</v>
      </c>
      <c r="F3198" t="s">
        <v>16</v>
      </c>
      <c r="G3198" t="s">
        <v>2311</v>
      </c>
      <c r="H3198">
        <v>1</v>
      </c>
      <c r="I3198" t="s">
        <v>7444</v>
      </c>
    </row>
    <row r="3199" spans="1:9" x14ac:dyDescent="0.25">
      <c r="A3199" t="s">
        <v>7100</v>
      </c>
      <c r="B3199">
        <v>43685000</v>
      </c>
      <c r="C3199" t="s">
        <v>7101</v>
      </c>
      <c r="D3199" t="s">
        <v>7127</v>
      </c>
      <c r="E3199" t="s">
        <v>16</v>
      </c>
      <c r="F3199" t="s">
        <v>16</v>
      </c>
      <c r="G3199" t="s">
        <v>2311</v>
      </c>
      <c r="H3199">
        <v>1</v>
      </c>
      <c r="I3199" t="s">
        <v>7128</v>
      </c>
    </row>
    <row r="3200" spans="1:9" x14ac:dyDescent="0.25">
      <c r="A3200" t="s">
        <v>1374</v>
      </c>
      <c r="B3200">
        <v>43685000</v>
      </c>
      <c r="C3200" t="s">
        <v>1375</v>
      </c>
      <c r="D3200" t="s">
        <v>5069</v>
      </c>
      <c r="E3200" t="s">
        <v>16</v>
      </c>
      <c r="F3200" t="s">
        <v>16</v>
      </c>
      <c r="G3200" t="s">
        <v>2311</v>
      </c>
      <c r="H3200">
        <v>1</v>
      </c>
      <c r="I3200" t="s">
        <v>5070</v>
      </c>
    </row>
    <row r="3201" spans="1:9" x14ac:dyDescent="0.25">
      <c r="A3201" t="s">
        <v>7348</v>
      </c>
      <c r="B3201">
        <v>43685000</v>
      </c>
      <c r="C3201" t="s">
        <v>7349</v>
      </c>
      <c r="D3201" t="s">
        <v>7445</v>
      </c>
      <c r="E3201" t="s">
        <v>16</v>
      </c>
      <c r="F3201" t="s">
        <v>16</v>
      </c>
      <c r="G3201" t="s">
        <v>2311</v>
      </c>
      <c r="H3201">
        <v>1</v>
      </c>
      <c r="I3201" t="s">
        <v>7446</v>
      </c>
    </row>
    <row r="3202" spans="1:9" x14ac:dyDescent="0.25">
      <c r="A3202" t="s">
        <v>7294</v>
      </c>
      <c r="B3202">
        <v>43685000</v>
      </c>
      <c r="C3202" t="s">
        <v>7295</v>
      </c>
      <c r="D3202" t="s">
        <v>7447</v>
      </c>
      <c r="E3202" t="s">
        <v>16</v>
      </c>
      <c r="F3202" t="s">
        <v>16</v>
      </c>
      <c r="G3202" t="s">
        <v>2311</v>
      </c>
      <c r="H3202">
        <v>1</v>
      </c>
      <c r="I3202" t="s">
        <v>7448</v>
      </c>
    </row>
    <row r="3203" spans="1:9" x14ac:dyDescent="0.25">
      <c r="A3203" t="s">
        <v>1376</v>
      </c>
      <c r="B3203">
        <v>43685000</v>
      </c>
      <c r="C3203" t="s">
        <v>1377</v>
      </c>
      <c r="D3203" t="s">
        <v>5071</v>
      </c>
      <c r="E3203" t="s">
        <v>16</v>
      </c>
      <c r="F3203" t="s">
        <v>16</v>
      </c>
      <c r="G3203" t="s">
        <v>2311</v>
      </c>
      <c r="H3203">
        <v>1</v>
      </c>
      <c r="I3203" t="s">
        <v>5072</v>
      </c>
    </row>
    <row r="3204" spans="1:9" x14ac:dyDescent="0.25">
      <c r="A3204" t="s">
        <v>1378</v>
      </c>
      <c r="B3204">
        <v>43685000</v>
      </c>
      <c r="C3204" t="s">
        <v>1379</v>
      </c>
      <c r="D3204" t="s">
        <v>5073</v>
      </c>
      <c r="E3204" t="s">
        <v>16</v>
      </c>
      <c r="F3204" t="s">
        <v>16</v>
      </c>
      <c r="G3204" t="s">
        <v>2311</v>
      </c>
      <c r="H3204">
        <v>1</v>
      </c>
      <c r="I3204" t="s">
        <v>5074</v>
      </c>
    </row>
    <row r="3205" spans="1:9" x14ac:dyDescent="0.25">
      <c r="A3205" t="s">
        <v>1380</v>
      </c>
      <c r="B3205">
        <v>43685000</v>
      </c>
      <c r="C3205" t="s">
        <v>1381</v>
      </c>
      <c r="D3205" t="s">
        <v>5075</v>
      </c>
      <c r="E3205" t="s">
        <v>16</v>
      </c>
      <c r="F3205" t="s">
        <v>16</v>
      </c>
      <c r="G3205" t="s">
        <v>2311</v>
      </c>
      <c r="H3205">
        <v>1</v>
      </c>
      <c r="I3205" t="s">
        <v>5076</v>
      </c>
    </row>
    <row r="3206" spans="1:9" x14ac:dyDescent="0.25">
      <c r="A3206" t="s">
        <v>6913</v>
      </c>
      <c r="B3206">
        <v>43685000</v>
      </c>
      <c r="C3206" t="s">
        <v>6914</v>
      </c>
      <c r="D3206" t="s">
        <v>6943</v>
      </c>
      <c r="E3206" t="s">
        <v>16</v>
      </c>
      <c r="F3206" t="s">
        <v>16</v>
      </c>
      <c r="G3206" t="s">
        <v>2311</v>
      </c>
      <c r="H3206">
        <v>1</v>
      </c>
      <c r="I3206" t="s">
        <v>6944</v>
      </c>
    </row>
    <row r="3207" spans="1:9" x14ac:dyDescent="0.25">
      <c r="A3207" t="s">
        <v>9072</v>
      </c>
      <c r="B3207">
        <v>43685000</v>
      </c>
      <c r="C3207" t="s">
        <v>9073</v>
      </c>
      <c r="D3207" t="s">
        <v>13007</v>
      </c>
      <c r="E3207" t="s">
        <v>16</v>
      </c>
      <c r="F3207" t="s">
        <v>16</v>
      </c>
      <c r="G3207" t="s">
        <v>2311</v>
      </c>
      <c r="H3207">
        <v>1</v>
      </c>
      <c r="I3207" t="s">
        <v>13008</v>
      </c>
    </row>
    <row r="3208" spans="1:9" x14ac:dyDescent="0.25">
      <c r="A3208" t="s">
        <v>1382</v>
      </c>
      <c r="B3208">
        <v>43685000</v>
      </c>
      <c r="C3208" t="s">
        <v>1383</v>
      </c>
      <c r="D3208" t="s">
        <v>5077</v>
      </c>
      <c r="E3208" t="s">
        <v>16</v>
      </c>
      <c r="F3208" t="s">
        <v>16</v>
      </c>
      <c r="G3208" t="s">
        <v>2311</v>
      </c>
      <c r="H3208">
        <v>1</v>
      </c>
      <c r="I3208" t="s">
        <v>5078</v>
      </c>
    </row>
    <row r="3209" spans="1:9" x14ac:dyDescent="0.25">
      <c r="A3209" t="s">
        <v>16590</v>
      </c>
      <c r="B3209">
        <v>43685000</v>
      </c>
      <c r="C3209" t="s">
        <v>16591</v>
      </c>
      <c r="D3209" t="s">
        <v>40784</v>
      </c>
      <c r="E3209" t="s">
        <v>16</v>
      </c>
      <c r="F3209" t="s">
        <v>16</v>
      </c>
      <c r="G3209" t="s">
        <v>2311</v>
      </c>
      <c r="H3209">
        <v>1</v>
      </c>
      <c r="I3209" t="s">
        <v>40785</v>
      </c>
    </row>
    <row r="3210" spans="1:9" x14ac:dyDescent="0.25">
      <c r="A3210" t="s">
        <v>1384</v>
      </c>
      <c r="B3210">
        <v>43685000</v>
      </c>
      <c r="C3210" t="s">
        <v>1385</v>
      </c>
      <c r="D3210" t="s">
        <v>5079</v>
      </c>
      <c r="E3210" t="s">
        <v>16</v>
      </c>
      <c r="F3210" t="s">
        <v>16</v>
      </c>
      <c r="G3210" t="s">
        <v>2311</v>
      </c>
      <c r="H3210">
        <v>1</v>
      </c>
      <c r="I3210" t="s">
        <v>5080</v>
      </c>
    </row>
    <row r="3211" spans="1:9" x14ac:dyDescent="0.25">
      <c r="A3211" t="s">
        <v>41595</v>
      </c>
      <c r="B3211">
        <v>43685000</v>
      </c>
      <c r="C3211" t="s">
        <v>41596</v>
      </c>
      <c r="D3211" t="s">
        <v>42338</v>
      </c>
      <c r="E3211" t="s">
        <v>16</v>
      </c>
      <c r="F3211" t="s">
        <v>16</v>
      </c>
      <c r="G3211" t="s">
        <v>2311</v>
      </c>
      <c r="H3211">
        <v>1</v>
      </c>
      <c r="I3211" t="s">
        <v>42339</v>
      </c>
    </row>
    <row r="3212" spans="1:9" x14ac:dyDescent="0.25">
      <c r="A3212" t="s">
        <v>41741</v>
      </c>
      <c r="B3212">
        <v>43685000</v>
      </c>
      <c r="C3212" t="s">
        <v>41742</v>
      </c>
      <c r="D3212" t="s">
        <v>42340</v>
      </c>
      <c r="E3212" t="s">
        <v>16</v>
      </c>
      <c r="F3212" t="s">
        <v>16</v>
      </c>
      <c r="G3212" t="s">
        <v>2311</v>
      </c>
      <c r="H3212">
        <v>1</v>
      </c>
      <c r="I3212" t="s">
        <v>42341</v>
      </c>
    </row>
    <row r="3213" spans="1:9" x14ac:dyDescent="0.25">
      <c r="A3213" t="s">
        <v>14428</v>
      </c>
      <c r="B3213">
        <v>43685000</v>
      </c>
      <c r="C3213" t="s">
        <v>14429</v>
      </c>
      <c r="D3213" t="s">
        <v>15750</v>
      </c>
      <c r="E3213" t="s">
        <v>16</v>
      </c>
      <c r="F3213" t="s">
        <v>16</v>
      </c>
      <c r="G3213" t="s">
        <v>2311</v>
      </c>
      <c r="H3213">
        <v>1</v>
      </c>
      <c r="I3213" t="s">
        <v>15751</v>
      </c>
    </row>
    <row r="3214" spans="1:9" x14ac:dyDescent="0.25">
      <c r="A3214" t="s">
        <v>16588</v>
      </c>
      <c r="B3214">
        <v>43685000</v>
      </c>
      <c r="C3214" t="s">
        <v>16589</v>
      </c>
      <c r="D3214" t="s">
        <v>40786</v>
      </c>
      <c r="E3214" t="s">
        <v>16</v>
      </c>
      <c r="F3214" t="s">
        <v>16</v>
      </c>
      <c r="G3214" t="s">
        <v>2311</v>
      </c>
      <c r="H3214">
        <v>1</v>
      </c>
      <c r="I3214" t="s">
        <v>40787</v>
      </c>
    </row>
    <row r="3215" spans="1:9" x14ac:dyDescent="0.25">
      <c r="A3215" t="s">
        <v>8255</v>
      </c>
      <c r="B3215">
        <v>43685000</v>
      </c>
      <c r="C3215" t="s">
        <v>8256</v>
      </c>
      <c r="D3215" t="s">
        <v>13009</v>
      </c>
      <c r="E3215" t="s">
        <v>16</v>
      </c>
      <c r="F3215" t="s">
        <v>16</v>
      </c>
      <c r="G3215" t="s">
        <v>2311</v>
      </c>
      <c r="H3215">
        <v>1</v>
      </c>
      <c r="I3215" t="s">
        <v>13010</v>
      </c>
    </row>
    <row r="3216" spans="1:9" x14ac:dyDescent="0.25">
      <c r="A3216" t="s">
        <v>12258</v>
      </c>
      <c r="B3216">
        <v>43685000</v>
      </c>
      <c r="C3216" t="s">
        <v>12259</v>
      </c>
      <c r="D3216" t="s">
        <v>13011</v>
      </c>
      <c r="E3216" t="s">
        <v>16</v>
      </c>
      <c r="F3216" t="s">
        <v>16</v>
      </c>
      <c r="G3216" t="s">
        <v>2311</v>
      </c>
      <c r="H3216">
        <v>1</v>
      </c>
      <c r="I3216" t="s">
        <v>13012</v>
      </c>
    </row>
    <row r="3217" spans="1:9" x14ac:dyDescent="0.25">
      <c r="A3217" t="s">
        <v>7374</v>
      </c>
      <c r="B3217">
        <v>43685000</v>
      </c>
      <c r="C3217" t="s">
        <v>7375</v>
      </c>
      <c r="D3217" t="s">
        <v>7449</v>
      </c>
      <c r="E3217" t="s">
        <v>16</v>
      </c>
      <c r="F3217" t="s">
        <v>16</v>
      </c>
      <c r="G3217" t="s">
        <v>2311</v>
      </c>
      <c r="H3217">
        <v>1</v>
      </c>
      <c r="I3217" t="s">
        <v>7450</v>
      </c>
    </row>
    <row r="3218" spans="1:9" x14ac:dyDescent="0.25">
      <c r="A3218" t="s">
        <v>7309</v>
      </c>
      <c r="B3218">
        <v>43685000</v>
      </c>
      <c r="C3218" t="s">
        <v>7310</v>
      </c>
      <c r="D3218" t="s">
        <v>7451</v>
      </c>
      <c r="E3218" t="s">
        <v>16</v>
      </c>
      <c r="F3218" t="s">
        <v>16</v>
      </c>
      <c r="G3218" t="s">
        <v>2311</v>
      </c>
      <c r="H3218">
        <v>1</v>
      </c>
      <c r="I3218" t="s">
        <v>7452</v>
      </c>
    </row>
    <row r="3219" spans="1:9" x14ac:dyDescent="0.25">
      <c r="A3219" t="s">
        <v>1386</v>
      </c>
      <c r="B3219">
        <v>43685000</v>
      </c>
      <c r="C3219" t="s">
        <v>1387</v>
      </c>
      <c r="D3219" t="s">
        <v>5081</v>
      </c>
      <c r="E3219" t="s">
        <v>16</v>
      </c>
      <c r="F3219" t="s">
        <v>16</v>
      </c>
      <c r="G3219" t="s">
        <v>2311</v>
      </c>
      <c r="H3219">
        <v>1</v>
      </c>
      <c r="I3219" t="s">
        <v>5082</v>
      </c>
    </row>
    <row r="3220" spans="1:9" x14ac:dyDescent="0.25">
      <c r="A3220" t="s">
        <v>14924</v>
      </c>
      <c r="B3220">
        <v>43600966</v>
      </c>
      <c r="C3220" t="s">
        <v>16</v>
      </c>
      <c r="D3220" t="s">
        <v>16</v>
      </c>
      <c r="E3220" t="s">
        <v>16</v>
      </c>
      <c r="F3220" t="s">
        <v>16</v>
      </c>
      <c r="G3220" t="s">
        <v>2317</v>
      </c>
      <c r="H3220">
        <v>1</v>
      </c>
      <c r="I3220" t="s">
        <v>5083</v>
      </c>
    </row>
    <row r="3221" spans="1:9" x14ac:dyDescent="0.25">
      <c r="A3221" t="s">
        <v>14921</v>
      </c>
      <c r="B3221">
        <v>43600966</v>
      </c>
      <c r="C3221" t="s">
        <v>14922</v>
      </c>
      <c r="D3221" t="s">
        <v>15752</v>
      </c>
      <c r="E3221" t="s">
        <v>16</v>
      </c>
      <c r="F3221" t="s">
        <v>16</v>
      </c>
      <c r="G3221" t="s">
        <v>2317</v>
      </c>
      <c r="H3221">
        <v>1</v>
      </c>
      <c r="I3221" t="s">
        <v>15753</v>
      </c>
    </row>
    <row r="3222" spans="1:9" x14ac:dyDescent="0.25">
      <c r="A3222" t="s">
        <v>14628</v>
      </c>
      <c r="B3222">
        <v>93883713</v>
      </c>
      <c r="C3222" t="s">
        <v>16</v>
      </c>
      <c r="D3222" t="s">
        <v>16</v>
      </c>
      <c r="E3222" t="s">
        <v>16</v>
      </c>
      <c r="F3222" t="s">
        <v>16</v>
      </c>
      <c r="G3222" t="s">
        <v>14629</v>
      </c>
      <c r="H3222">
        <v>1</v>
      </c>
      <c r="I3222" t="s">
        <v>15754</v>
      </c>
    </row>
    <row r="3223" spans="1:9" x14ac:dyDescent="0.25">
      <c r="A3223" t="s">
        <v>15285</v>
      </c>
      <c r="B3223">
        <v>93883713</v>
      </c>
      <c r="C3223" t="s">
        <v>15286</v>
      </c>
      <c r="D3223" t="s">
        <v>15755</v>
      </c>
      <c r="E3223" t="s">
        <v>16</v>
      </c>
      <c r="F3223" t="s">
        <v>16</v>
      </c>
      <c r="G3223" t="s">
        <v>14629</v>
      </c>
      <c r="H3223">
        <v>1</v>
      </c>
      <c r="I3223" t="s">
        <v>15756</v>
      </c>
    </row>
    <row r="3224" spans="1:9" x14ac:dyDescent="0.25">
      <c r="A3224" t="s">
        <v>2460</v>
      </c>
      <c r="B3224">
        <v>43600966</v>
      </c>
      <c r="C3224" t="s">
        <v>16</v>
      </c>
      <c r="D3224" t="s">
        <v>16</v>
      </c>
      <c r="E3224" t="s">
        <v>16</v>
      </c>
      <c r="F3224" t="s">
        <v>16</v>
      </c>
      <c r="G3224" t="s">
        <v>2317</v>
      </c>
      <c r="H3224">
        <v>1</v>
      </c>
      <c r="I3224" t="s">
        <v>5083</v>
      </c>
    </row>
    <row r="3225" spans="1:9" x14ac:dyDescent="0.25">
      <c r="A3225" t="s">
        <v>14031</v>
      </c>
      <c r="B3225">
        <v>79323232</v>
      </c>
      <c r="C3225" t="s">
        <v>14032</v>
      </c>
      <c r="D3225" t="s">
        <v>15757</v>
      </c>
      <c r="E3225" t="s">
        <v>14033</v>
      </c>
      <c r="F3225" t="s">
        <v>15758</v>
      </c>
      <c r="G3225" t="s">
        <v>14011</v>
      </c>
      <c r="H3225">
        <v>1</v>
      </c>
      <c r="I3225" t="s">
        <v>15759</v>
      </c>
    </row>
    <row r="3226" spans="1:9" x14ac:dyDescent="0.25">
      <c r="A3226" t="s">
        <v>2459</v>
      </c>
      <c r="B3226">
        <v>43600966</v>
      </c>
      <c r="C3226" t="s">
        <v>16</v>
      </c>
      <c r="D3226" t="s">
        <v>16</v>
      </c>
      <c r="E3226" t="s">
        <v>16</v>
      </c>
      <c r="F3226" t="s">
        <v>16</v>
      </c>
      <c r="G3226" t="s">
        <v>2317</v>
      </c>
      <c r="H3226">
        <v>1</v>
      </c>
      <c r="I3226" t="s">
        <v>5083</v>
      </c>
    </row>
    <row r="3227" spans="1:9" x14ac:dyDescent="0.25">
      <c r="A3227" t="s">
        <v>2461</v>
      </c>
      <c r="B3227">
        <v>43600966</v>
      </c>
      <c r="C3227" t="s">
        <v>8111</v>
      </c>
      <c r="D3227" t="s">
        <v>13013</v>
      </c>
      <c r="E3227" t="s">
        <v>16</v>
      </c>
      <c r="F3227" t="s">
        <v>16</v>
      </c>
      <c r="G3227" t="s">
        <v>2317</v>
      </c>
      <c r="H3227">
        <v>1</v>
      </c>
      <c r="I3227" t="s">
        <v>13014</v>
      </c>
    </row>
    <row r="3228" spans="1:9" x14ac:dyDescent="0.25">
      <c r="A3228" t="s">
        <v>2462</v>
      </c>
      <c r="B3228">
        <v>43600966</v>
      </c>
      <c r="C3228" t="s">
        <v>16</v>
      </c>
      <c r="D3228" t="s">
        <v>16</v>
      </c>
      <c r="E3228" t="s">
        <v>16</v>
      </c>
      <c r="F3228" t="s">
        <v>16</v>
      </c>
      <c r="G3228" t="s">
        <v>2317</v>
      </c>
      <c r="H3228">
        <v>1</v>
      </c>
      <c r="I3228" t="s">
        <v>5083</v>
      </c>
    </row>
    <row r="3229" spans="1:9" x14ac:dyDescent="0.25">
      <c r="A3229" t="s">
        <v>2402</v>
      </c>
      <c r="B3229">
        <v>43600966</v>
      </c>
      <c r="C3229" t="s">
        <v>2403</v>
      </c>
      <c r="D3229" t="s">
        <v>5084</v>
      </c>
      <c r="E3229" t="s">
        <v>16</v>
      </c>
      <c r="F3229" t="s">
        <v>16</v>
      </c>
      <c r="G3229" t="s">
        <v>2317</v>
      </c>
      <c r="H3229">
        <v>1</v>
      </c>
      <c r="I3229" t="s">
        <v>5085</v>
      </c>
    </row>
    <row r="3230" spans="1:9" x14ac:dyDescent="0.25">
      <c r="A3230" t="s">
        <v>2463</v>
      </c>
      <c r="B3230">
        <v>43600966</v>
      </c>
      <c r="C3230" t="s">
        <v>16</v>
      </c>
      <c r="D3230" t="s">
        <v>16</v>
      </c>
      <c r="E3230" t="s">
        <v>16</v>
      </c>
      <c r="F3230" t="s">
        <v>16</v>
      </c>
      <c r="G3230" t="s">
        <v>2317</v>
      </c>
      <c r="H3230">
        <v>1</v>
      </c>
      <c r="I3230" t="s">
        <v>5083</v>
      </c>
    </row>
    <row r="3231" spans="1:9" x14ac:dyDescent="0.25">
      <c r="A3231" t="s">
        <v>14017</v>
      </c>
      <c r="B3231">
        <v>79323232</v>
      </c>
      <c r="C3231" t="s">
        <v>14018</v>
      </c>
      <c r="D3231" t="s">
        <v>15760</v>
      </c>
      <c r="E3231" t="s">
        <v>14019</v>
      </c>
      <c r="F3231" t="s">
        <v>15761</v>
      </c>
      <c r="G3231" t="s">
        <v>14011</v>
      </c>
      <c r="H3231">
        <v>1</v>
      </c>
      <c r="I3231" t="s">
        <v>15762</v>
      </c>
    </row>
    <row r="3232" spans="1:9" x14ac:dyDescent="0.25">
      <c r="A3232" t="s">
        <v>14034</v>
      </c>
      <c r="B3232">
        <v>79323232</v>
      </c>
      <c r="C3232" t="s">
        <v>14035</v>
      </c>
      <c r="D3232" t="s">
        <v>15763</v>
      </c>
      <c r="E3232" t="s">
        <v>14036</v>
      </c>
      <c r="F3232" t="s">
        <v>15764</v>
      </c>
      <c r="G3232" t="s">
        <v>14011</v>
      </c>
      <c r="H3232">
        <v>1</v>
      </c>
      <c r="I3232" t="s">
        <v>15765</v>
      </c>
    </row>
    <row r="3233" spans="1:9" x14ac:dyDescent="0.25">
      <c r="A3233" t="s">
        <v>2464</v>
      </c>
      <c r="B3233">
        <v>43600966</v>
      </c>
      <c r="C3233" t="s">
        <v>16</v>
      </c>
      <c r="D3233" t="s">
        <v>16</v>
      </c>
      <c r="E3233" t="s">
        <v>16</v>
      </c>
      <c r="F3233" t="s">
        <v>16</v>
      </c>
      <c r="G3233" t="s">
        <v>2317</v>
      </c>
      <c r="H3233">
        <v>1</v>
      </c>
      <c r="I3233" t="s">
        <v>5083</v>
      </c>
    </row>
    <row r="3234" spans="1:9" x14ac:dyDescent="0.25">
      <c r="A3234" t="s">
        <v>2458</v>
      </c>
      <c r="B3234">
        <v>43600966</v>
      </c>
      <c r="C3234" t="s">
        <v>16</v>
      </c>
      <c r="D3234" t="s">
        <v>16</v>
      </c>
      <c r="E3234" t="s">
        <v>16</v>
      </c>
      <c r="F3234" t="s">
        <v>16</v>
      </c>
      <c r="G3234" t="s">
        <v>2317</v>
      </c>
      <c r="H3234">
        <v>1</v>
      </c>
      <c r="I3234" t="s">
        <v>5083</v>
      </c>
    </row>
    <row r="3235" spans="1:9" x14ac:dyDescent="0.25">
      <c r="A3235" t="s">
        <v>10562</v>
      </c>
      <c r="B3235">
        <v>96574211</v>
      </c>
      <c r="C3235" t="s">
        <v>10563</v>
      </c>
      <c r="D3235" t="s">
        <v>13015</v>
      </c>
      <c r="E3235" t="s">
        <v>10564</v>
      </c>
      <c r="F3235" t="s">
        <v>13016</v>
      </c>
      <c r="G3235" t="s">
        <v>3999</v>
      </c>
      <c r="H3235">
        <v>1</v>
      </c>
      <c r="I3235" t="s">
        <v>13017</v>
      </c>
    </row>
    <row r="3236" spans="1:9" x14ac:dyDescent="0.25">
      <c r="A3236" t="s">
        <v>2457</v>
      </c>
      <c r="B3236">
        <v>43600966</v>
      </c>
      <c r="C3236" t="s">
        <v>16</v>
      </c>
      <c r="D3236" t="s">
        <v>16</v>
      </c>
      <c r="E3236" t="s">
        <v>16</v>
      </c>
      <c r="F3236" t="s">
        <v>16</v>
      </c>
      <c r="G3236" t="s">
        <v>2317</v>
      </c>
      <c r="H3236">
        <v>1</v>
      </c>
      <c r="I3236" t="s">
        <v>5083</v>
      </c>
    </row>
    <row r="3237" spans="1:9" x14ac:dyDescent="0.25">
      <c r="A3237" t="s">
        <v>5612</v>
      </c>
      <c r="B3237">
        <v>44841100</v>
      </c>
      <c r="C3237" t="s">
        <v>7063</v>
      </c>
      <c r="D3237" t="s">
        <v>7129</v>
      </c>
      <c r="E3237" t="s">
        <v>16</v>
      </c>
      <c r="F3237" t="s">
        <v>16</v>
      </c>
      <c r="G3237" t="s">
        <v>7343</v>
      </c>
      <c r="H3237">
        <v>2</v>
      </c>
      <c r="I3237" t="s">
        <v>15768</v>
      </c>
    </row>
    <row r="3238" spans="1:9" x14ac:dyDescent="0.25">
      <c r="A3238" t="s">
        <v>5612</v>
      </c>
      <c r="B3238">
        <v>43600966</v>
      </c>
      <c r="C3238" t="s">
        <v>13919</v>
      </c>
      <c r="D3238" t="s">
        <v>15766</v>
      </c>
      <c r="E3238" t="s">
        <v>16</v>
      </c>
      <c r="F3238" t="s">
        <v>16</v>
      </c>
      <c r="G3238" t="s">
        <v>2317</v>
      </c>
      <c r="H3238">
        <v>1</v>
      </c>
      <c r="I3238" t="s">
        <v>15767</v>
      </c>
    </row>
    <row r="3239" spans="1:9" x14ac:dyDescent="0.25">
      <c r="A3239" t="s">
        <v>6915</v>
      </c>
      <c r="B3239">
        <v>44841100</v>
      </c>
      <c r="C3239" t="s">
        <v>7055</v>
      </c>
      <c r="D3239" t="s">
        <v>7130</v>
      </c>
      <c r="E3239" t="s">
        <v>16</v>
      </c>
      <c r="F3239" t="s">
        <v>16</v>
      </c>
      <c r="G3239" t="s">
        <v>7343</v>
      </c>
      <c r="H3239">
        <v>2</v>
      </c>
      <c r="I3239" t="s">
        <v>7453</v>
      </c>
    </row>
    <row r="3240" spans="1:9" x14ac:dyDescent="0.25">
      <c r="A3240" t="s">
        <v>6915</v>
      </c>
      <c r="B3240">
        <v>43600966</v>
      </c>
      <c r="C3240" t="s">
        <v>6916</v>
      </c>
      <c r="D3240" t="s">
        <v>6945</v>
      </c>
      <c r="E3240" t="s">
        <v>16</v>
      </c>
      <c r="F3240" t="s">
        <v>16</v>
      </c>
      <c r="G3240" t="s">
        <v>2317</v>
      </c>
      <c r="H3240">
        <v>1</v>
      </c>
      <c r="I3240" t="s">
        <v>6946</v>
      </c>
    </row>
    <row r="3241" spans="1:9" x14ac:dyDescent="0.25">
      <c r="A3241" t="s">
        <v>5617</v>
      </c>
      <c r="B3241">
        <v>43600966</v>
      </c>
      <c r="C3241" t="s">
        <v>5618</v>
      </c>
      <c r="D3241" t="s">
        <v>5792</v>
      </c>
      <c r="E3241" t="s">
        <v>16</v>
      </c>
      <c r="F3241" t="s">
        <v>16</v>
      </c>
      <c r="G3241" t="s">
        <v>2317</v>
      </c>
      <c r="H3241">
        <v>1</v>
      </c>
      <c r="I3241" t="s">
        <v>5793</v>
      </c>
    </row>
    <row r="3242" spans="1:9" x14ac:dyDescent="0.25">
      <c r="A3242" t="s">
        <v>6792</v>
      </c>
      <c r="B3242">
        <v>44841100</v>
      </c>
      <c r="C3242" t="s">
        <v>7049</v>
      </c>
      <c r="D3242" t="s">
        <v>7131</v>
      </c>
      <c r="E3242" t="s">
        <v>16</v>
      </c>
      <c r="F3242" t="s">
        <v>16</v>
      </c>
      <c r="G3242" t="s">
        <v>7343</v>
      </c>
      <c r="H3242">
        <v>2</v>
      </c>
      <c r="I3242" t="s">
        <v>7454</v>
      </c>
    </row>
    <row r="3243" spans="1:9" x14ac:dyDescent="0.25">
      <c r="A3243" t="s">
        <v>6792</v>
      </c>
      <c r="B3243">
        <v>43600966</v>
      </c>
      <c r="C3243" t="s">
        <v>6366</v>
      </c>
      <c r="D3243" t="s">
        <v>6559</v>
      </c>
      <c r="E3243" t="s">
        <v>16</v>
      </c>
      <c r="F3243" t="s">
        <v>16</v>
      </c>
      <c r="G3243" t="s">
        <v>2317</v>
      </c>
      <c r="H3243">
        <v>1</v>
      </c>
      <c r="I3243" t="s">
        <v>6560</v>
      </c>
    </row>
    <row r="3244" spans="1:9" x14ac:dyDescent="0.25">
      <c r="A3244" t="s">
        <v>6917</v>
      </c>
      <c r="B3244">
        <v>44841100</v>
      </c>
      <c r="C3244" t="s">
        <v>7056</v>
      </c>
      <c r="D3244" t="s">
        <v>7132</v>
      </c>
      <c r="E3244" t="s">
        <v>16</v>
      </c>
      <c r="F3244" t="s">
        <v>16</v>
      </c>
      <c r="G3244" t="s">
        <v>7343</v>
      </c>
      <c r="H3244">
        <v>2</v>
      </c>
      <c r="I3244" t="s">
        <v>7455</v>
      </c>
    </row>
    <row r="3245" spans="1:9" x14ac:dyDescent="0.25">
      <c r="A3245" t="s">
        <v>6917</v>
      </c>
      <c r="B3245">
        <v>43600966</v>
      </c>
      <c r="C3245" t="s">
        <v>6918</v>
      </c>
      <c r="D3245" t="s">
        <v>6947</v>
      </c>
      <c r="E3245" t="s">
        <v>16</v>
      </c>
      <c r="F3245" t="s">
        <v>16</v>
      </c>
      <c r="G3245" t="s">
        <v>2317</v>
      </c>
      <c r="H3245">
        <v>1</v>
      </c>
      <c r="I3245" t="s">
        <v>6948</v>
      </c>
    </row>
    <row r="3246" spans="1:9" x14ac:dyDescent="0.25">
      <c r="A3246" t="s">
        <v>5615</v>
      </c>
      <c r="B3246">
        <v>43600966</v>
      </c>
      <c r="C3246" t="s">
        <v>5616</v>
      </c>
      <c r="D3246" t="s">
        <v>5794</v>
      </c>
      <c r="E3246" t="s">
        <v>16</v>
      </c>
      <c r="F3246" t="s">
        <v>16</v>
      </c>
      <c r="G3246" t="s">
        <v>2317</v>
      </c>
      <c r="H3246">
        <v>1</v>
      </c>
      <c r="I3246" t="s">
        <v>5795</v>
      </c>
    </row>
    <row r="3247" spans="1:9" x14ac:dyDescent="0.25">
      <c r="A3247" t="s">
        <v>8387</v>
      </c>
      <c r="B3247">
        <v>43600966</v>
      </c>
      <c r="C3247" t="s">
        <v>14117</v>
      </c>
      <c r="D3247" t="s">
        <v>15769</v>
      </c>
      <c r="E3247" t="s">
        <v>16</v>
      </c>
      <c r="F3247" t="s">
        <v>16</v>
      </c>
      <c r="G3247" t="s">
        <v>2317</v>
      </c>
      <c r="H3247">
        <v>1</v>
      </c>
      <c r="I3247" t="s">
        <v>15770</v>
      </c>
    </row>
    <row r="3248" spans="1:9" x14ac:dyDescent="0.25">
      <c r="A3248" t="s">
        <v>8388</v>
      </c>
      <c r="B3248">
        <v>43600966</v>
      </c>
      <c r="C3248" t="s">
        <v>14118</v>
      </c>
      <c r="D3248" t="s">
        <v>15771</v>
      </c>
      <c r="E3248" t="s">
        <v>16</v>
      </c>
      <c r="F3248" t="s">
        <v>16</v>
      </c>
      <c r="G3248" t="s">
        <v>2317</v>
      </c>
      <c r="H3248">
        <v>1</v>
      </c>
      <c r="I3248" t="s">
        <v>15772</v>
      </c>
    </row>
    <row r="3249" spans="1:9" x14ac:dyDescent="0.25">
      <c r="A3249" t="s">
        <v>6770</v>
      </c>
      <c r="B3249">
        <v>44841100</v>
      </c>
      <c r="C3249" t="s">
        <v>7051</v>
      </c>
      <c r="D3249" t="s">
        <v>7133</v>
      </c>
      <c r="E3249" t="s">
        <v>16</v>
      </c>
      <c r="F3249" t="s">
        <v>16</v>
      </c>
      <c r="G3249" t="s">
        <v>7343</v>
      </c>
      <c r="H3249">
        <v>2</v>
      </c>
      <c r="I3249" t="s">
        <v>7456</v>
      </c>
    </row>
    <row r="3250" spans="1:9" x14ac:dyDescent="0.25">
      <c r="A3250" t="s">
        <v>6770</v>
      </c>
      <c r="B3250">
        <v>43600966</v>
      </c>
      <c r="C3250" t="s">
        <v>6771</v>
      </c>
      <c r="D3250" t="s">
        <v>6949</v>
      </c>
      <c r="E3250" t="s">
        <v>16</v>
      </c>
      <c r="F3250" t="s">
        <v>16</v>
      </c>
      <c r="G3250" t="s">
        <v>2317</v>
      </c>
      <c r="H3250">
        <v>1</v>
      </c>
      <c r="I3250" t="s">
        <v>6950</v>
      </c>
    </row>
    <row r="3251" spans="1:9" x14ac:dyDescent="0.25">
      <c r="A3251" t="s">
        <v>6793</v>
      </c>
      <c r="B3251">
        <v>44841100</v>
      </c>
      <c r="C3251" t="s">
        <v>7050</v>
      </c>
      <c r="D3251" t="s">
        <v>7134</v>
      </c>
      <c r="E3251" t="s">
        <v>16</v>
      </c>
      <c r="F3251" t="s">
        <v>16</v>
      </c>
      <c r="G3251" t="s">
        <v>7343</v>
      </c>
      <c r="H3251">
        <v>2</v>
      </c>
      <c r="I3251" t="s">
        <v>7457</v>
      </c>
    </row>
    <row r="3252" spans="1:9" x14ac:dyDescent="0.25">
      <c r="A3252" t="s">
        <v>6793</v>
      </c>
      <c r="B3252">
        <v>43600966</v>
      </c>
      <c r="C3252" t="s">
        <v>6367</v>
      </c>
      <c r="D3252" t="s">
        <v>6561</v>
      </c>
      <c r="E3252" t="s">
        <v>16</v>
      </c>
      <c r="F3252" t="s">
        <v>16</v>
      </c>
      <c r="G3252" t="s">
        <v>2317</v>
      </c>
      <c r="H3252">
        <v>1</v>
      </c>
      <c r="I3252" t="s">
        <v>6562</v>
      </c>
    </row>
    <row r="3253" spans="1:9" x14ac:dyDescent="0.25">
      <c r="A3253" t="s">
        <v>40820</v>
      </c>
      <c r="B3253">
        <v>43600966</v>
      </c>
      <c r="C3253" t="s">
        <v>40821</v>
      </c>
      <c r="D3253" t="s">
        <v>40854</v>
      </c>
      <c r="E3253" t="s">
        <v>16</v>
      </c>
      <c r="F3253" t="s">
        <v>16</v>
      </c>
      <c r="G3253" t="s">
        <v>2317</v>
      </c>
      <c r="H3253">
        <v>1</v>
      </c>
      <c r="I3253" t="s">
        <v>40855</v>
      </c>
    </row>
    <row r="3254" spans="1:9" x14ac:dyDescent="0.25">
      <c r="A3254" t="s">
        <v>6919</v>
      </c>
      <c r="B3254">
        <v>44841100</v>
      </c>
      <c r="C3254" t="s">
        <v>7057</v>
      </c>
      <c r="D3254" t="s">
        <v>7135</v>
      </c>
      <c r="E3254" t="s">
        <v>16</v>
      </c>
      <c r="F3254" t="s">
        <v>16</v>
      </c>
      <c r="G3254" t="s">
        <v>7343</v>
      </c>
      <c r="H3254">
        <v>2</v>
      </c>
      <c r="I3254" t="s">
        <v>7458</v>
      </c>
    </row>
    <row r="3255" spans="1:9" x14ac:dyDescent="0.25">
      <c r="A3255" t="s">
        <v>6919</v>
      </c>
      <c r="B3255">
        <v>43600966</v>
      </c>
      <c r="C3255" t="s">
        <v>6920</v>
      </c>
      <c r="D3255" t="s">
        <v>6951</v>
      </c>
      <c r="E3255" t="s">
        <v>16</v>
      </c>
      <c r="F3255" t="s">
        <v>16</v>
      </c>
      <c r="G3255" t="s">
        <v>2317</v>
      </c>
      <c r="H3255">
        <v>1</v>
      </c>
      <c r="I3255" t="s">
        <v>6952</v>
      </c>
    </row>
    <row r="3256" spans="1:9" x14ac:dyDescent="0.25">
      <c r="A3256" t="s">
        <v>14908</v>
      </c>
      <c r="B3256">
        <v>43600966</v>
      </c>
      <c r="C3256" t="s">
        <v>14909</v>
      </c>
      <c r="D3256" t="s">
        <v>15773</v>
      </c>
      <c r="E3256" t="s">
        <v>14910</v>
      </c>
      <c r="F3256" t="s">
        <v>15774</v>
      </c>
      <c r="G3256" t="s">
        <v>2317</v>
      </c>
      <c r="H3256">
        <v>1</v>
      </c>
      <c r="I3256" t="s">
        <v>15775</v>
      </c>
    </row>
    <row r="3257" spans="1:9" x14ac:dyDescent="0.25">
      <c r="A3257" t="s">
        <v>6772</v>
      </c>
      <c r="B3257">
        <v>44841100</v>
      </c>
      <c r="C3257" t="s">
        <v>7059</v>
      </c>
      <c r="D3257" t="s">
        <v>7136</v>
      </c>
      <c r="E3257" t="s">
        <v>16</v>
      </c>
      <c r="F3257" t="s">
        <v>16</v>
      </c>
      <c r="G3257" t="s">
        <v>7343</v>
      </c>
      <c r="H3257">
        <v>2</v>
      </c>
      <c r="I3257" t="s">
        <v>7459</v>
      </c>
    </row>
    <row r="3258" spans="1:9" x14ac:dyDescent="0.25">
      <c r="A3258" t="s">
        <v>6772</v>
      </c>
      <c r="B3258">
        <v>43600966</v>
      </c>
      <c r="C3258" t="s">
        <v>6773</v>
      </c>
      <c r="D3258" t="s">
        <v>6953</v>
      </c>
      <c r="E3258" t="s">
        <v>16</v>
      </c>
      <c r="F3258" t="s">
        <v>16</v>
      </c>
      <c r="G3258" t="s">
        <v>2317</v>
      </c>
      <c r="H3258">
        <v>1</v>
      </c>
      <c r="I3258" t="s">
        <v>6954</v>
      </c>
    </row>
    <row r="3259" spans="1:9" x14ac:dyDescent="0.25">
      <c r="A3259" t="s">
        <v>40818</v>
      </c>
      <c r="B3259">
        <v>43600966</v>
      </c>
      <c r="C3259" t="s">
        <v>40819</v>
      </c>
      <c r="D3259" t="s">
        <v>40856</v>
      </c>
      <c r="E3259" t="s">
        <v>16</v>
      </c>
      <c r="F3259" t="s">
        <v>16</v>
      </c>
      <c r="G3259" t="s">
        <v>2317</v>
      </c>
      <c r="H3259">
        <v>1</v>
      </c>
      <c r="I3259" t="s">
        <v>40857</v>
      </c>
    </row>
    <row r="3260" spans="1:9" x14ac:dyDescent="0.25">
      <c r="A3260" t="s">
        <v>6921</v>
      </c>
      <c r="B3260">
        <v>44841100</v>
      </c>
      <c r="C3260" t="s">
        <v>7058</v>
      </c>
      <c r="D3260" t="s">
        <v>7137</v>
      </c>
      <c r="E3260" t="s">
        <v>16</v>
      </c>
      <c r="F3260" t="s">
        <v>16</v>
      </c>
      <c r="G3260" t="s">
        <v>7343</v>
      </c>
      <c r="H3260">
        <v>2</v>
      </c>
      <c r="I3260" t="s">
        <v>7460</v>
      </c>
    </row>
    <row r="3261" spans="1:9" x14ac:dyDescent="0.25">
      <c r="A3261" t="s">
        <v>6921</v>
      </c>
      <c r="B3261">
        <v>43600966</v>
      </c>
      <c r="C3261" t="s">
        <v>6922</v>
      </c>
      <c r="D3261" t="s">
        <v>6955</v>
      </c>
      <c r="E3261" t="s">
        <v>16</v>
      </c>
      <c r="F3261" t="s">
        <v>16</v>
      </c>
      <c r="G3261" t="s">
        <v>2317</v>
      </c>
      <c r="H3261">
        <v>1</v>
      </c>
      <c r="I3261" t="s">
        <v>6956</v>
      </c>
    </row>
    <row r="3262" spans="1:9" x14ac:dyDescent="0.25">
      <c r="A3262" t="s">
        <v>14916</v>
      </c>
      <c r="B3262">
        <v>43600966</v>
      </c>
      <c r="C3262" t="s">
        <v>14917</v>
      </c>
      <c r="D3262" t="s">
        <v>15776</v>
      </c>
      <c r="E3262" t="s">
        <v>14918</v>
      </c>
      <c r="F3262" t="s">
        <v>15777</v>
      </c>
      <c r="G3262" t="s">
        <v>2317</v>
      </c>
      <c r="H3262">
        <v>1</v>
      </c>
      <c r="I3262" t="s">
        <v>15778</v>
      </c>
    </row>
    <row r="3263" spans="1:9" x14ac:dyDescent="0.25">
      <c r="A3263" t="s">
        <v>5613</v>
      </c>
      <c r="B3263">
        <v>43600966</v>
      </c>
      <c r="C3263" t="s">
        <v>5614</v>
      </c>
      <c r="D3263" t="s">
        <v>5796</v>
      </c>
      <c r="E3263" t="s">
        <v>16</v>
      </c>
      <c r="F3263" t="s">
        <v>16</v>
      </c>
      <c r="G3263" t="s">
        <v>2317</v>
      </c>
      <c r="H3263">
        <v>1</v>
      </c>
      <c r="I3263" t="s">
        <v>5797</v>
      </c>
    </row>
    <row r="3264" spans="1:9" x14ac:dyDescent="0.25">
      <c r="A3264" t="s">
        <v>6911</v>
      </c>
      <c r="B3264">
        <v>44841100</v>
      </c>
      <c r="C3264" t="s">
        <v>7054</v>
      </c>
      <c r="D3264" t="s">
        <v>7138</v>
      </c>
      <c r="E3264" t="s">
        <v>16</v>
      </c>
      <c r="F3264" t="s">
        <v>16</v>
      </c>
      <c r="G3264" t="s">
        <v>7343</v>
      </c>
      <c r="H3264">
        <v>2</v>
      </c>
      <c r="I3264" t="s">
        <v>7461</v>
      </c>
    </row>
    <row r="3265" spans="1:9" x14ac:dyDescent="0.25">
      <c r="A3265" t="s">
        <v>6911</v>
      </c>
      <c r="B3265">
        <v>43600966</v>
      </c>
      <c r="C3265" t="s">
        <v>6912</v>
      </c>
      <c r="D3265" t="s">
        <v>6957</v>
      </c>
      <c r="E3265" t="s">
        <v>16</v>
      </c>
      <c r="F3265" t="s">
        <v>16</v>
      </c>
      <c r="G3265" t="s">
        <v>2317</v>
      </c>
      <c r="H3265">
        <v>1</v>
      </c>
      <c r="I3265" t="s">
        <v>6958</v>
      </c>
    </row>
    <row r="3266" spans="1:9" x14ac:dyDescent="0.25">
      <c r="A3266" t="s">
        <v>7052</v>
      </c>
      <c r="B3266">
        <v>44841100</v>
      </c>
      <c r="C3266" t="s">
        <v>7053</v>
      </c>
      <c r="D3266" t="s">
        <v>7139</v>
      </c>
      <c r="E3266" t="s">
        <v>16</v>
      </c>
      <c r="F3266" t="s">
        <v>16</v>
      </c>
      <c r="G3266" t="s">
        <v>7343</v>
      </c>
      <c r="H3266">
        <v>1</v>
      </c>
      <c r="I3266" t="s">
        <v>7462</v>
      </c>
    </row>
    <row r="3267" spans="1:9" x14ac:dyDescent="0.25">
      <c r="A3267" t="s">
        <v>3365</v>
      </c>
      <c r="B3267">
        <v>75384044</v>
      </c>
      <c r="C3267" t="s">
        <v>16</v>
      </c>
      <c r="D3267" t="s">
        <v>16</v>
      </c>
      <c r="E3267" t="s">
        <v>16</v>
      </c>
      <c r="F3267" t="s">
        <v>16</v>
      </c>
      <c r="G3267" t="s">
        <v>3986</v>
      </c>
      <c r="H3267">
        <v>1</v>
      </c>
      <c r="I3267" t="s">
        <v>4925</v>
      </c>
    </row>
    <row r="3268" spans="1:9" x14ac:dyDescent="0.25">
      <c r="A3268" t="s">
        <v>40981</v>
      </c>
      <c r="B3268">
        <v>75423711</v>
      </c>
      <c r="C3268" t="s">
        <v>40982</v>
      </c>
      <c r="D3268" t="s">
        <v>42342</v>
      </c>
      <c r="E3268" t="s">
        <v>16</v>
      </c>
      <c r="F3268" t="s">
        <v>16</v>
      </c>
      <c r="G3268" t="s">
        <v>3553</v>
      </c>
      <c r="H3268">
        <v>1</v>
      </c>
      <c r="I3268" t="s">
        <v>42343</v>
      </c>
    </row>
    <row r="3269" spans="1:9" x14ac:dyDescent="0.25">
      <c r="A3269" t="s">
        <v>11904</v>
      </c>
      <c r="B3269">
        <v>75423711</v>
      </c>
      <c r="C3269" t="s">
        <v>16</v>
      </c>
      <c r="D3269" t="s">
        <v>16</v>
      </c>
      <c r="E3269" t="s">
        <v>11905</v>
      </c>
      <c r="F3269" t="s">
        <v>13018</v>
      </c>
      <c r="G3269" t="s">
        <v>3553</v>
      </c>
      <c r="H3269">
        <v>1</v>
      </c>
      <c r="I3269" t="s">
        <v>13019</v>
      </c>
    </row>
    <row r="3270" spans="1:9" x14ac:dyDescent="0.25">
      <c r="A3270" t="s">
        <v>41251</v>
      </c>
      <c r="B3270">
        <v>36955000</v>
      </c>
      <c r="C3270" t="s">
        <v>41252</v>
      </c>
      <c r="D3270" t="s">
        <v>42344</v>
      </c>
      <c r="E3270" t="s">
        <v>16</v>
      </c>
      <c r="F3270" t="s">
        <v>16</v>
      </c>
      <c r="G3270" t="s">
        <v>3982</v>
      </c>
      <c r="H3270">
        <v>1</v>
      </c>
      <c r="I3270" t="s">
        <v>42345</v>
      </c>
    </row>
    <row r="3271" spans="1:9" x14ac:dyDescent="0.25">
      <c r="A3271" t="s">
        <v>15262</v>
      </c>
      <c r="B3271">
        <v>36955000</v>
      </c>
      <c r="C3271" t="s">
        <v>15263</v>
      </c>
      <c r="D3271" t="s">
        <v>15779</v>
      </c>
      <c r="E3271" t="s">
        <v>15264</v>
      </c>
      <c r="F3271" t="s">
        <v>15780</v>
      </c>
      <c r="G3271" t="s">
        <v>3982</v>
      </c>
      <c r="H3271">
        <v>1</v>
      </c>
      <c r="I3271" t="s">
        <v>15781</v>
      </c>
    </row>
    <row r="3272" spans="1:9" x14ac:dyDescent="0.25">
      <c r="A3272" t="s">
        <v>40961</v>
      </c>
      <c r="B3272">
        <v>36955000</v>
      </c>
      <c r="C3272" t="s">
        <v>14733</v>
      </c>
      <c r="D3272" t="s">
        <v>15788</v>
      </c>
      <c r="E3272" t="s">
        <v>16</v>
      </c>
      <c r="F3272" t="s">
        <v>16</v>
      </c>
      <c r="G3272" t="s">
        <v>3982</v>
      </c>
      <c r="H3272">
        <v>1</v>
      </c>
      <c r="I3272" t="s">
        <v>42346</v>
      </c>
    </row>
    <row r="3273" spans="1:9" x14ac:dyDescent="0.25">
      <c r="A3273" t="s">
        <v>14567</v>
      </c>
      <c r="B3273">
        <v>36955000</v>
      </c>
      <c r="C3273" t="s">
        <v>14568</v>
      </c>
      <c r="D3273" t="s">
        <v>15782</v>
      </c>
      <c r="E3273" t="s">
        <v>14569</v>
      </c>
      <c r="F3273" t="s">
        <v>15783</v>
      </c>
      <c r="G3273" t="s">
        <v>3982</v>
      </c>
      <c r="H3273">
        <v>1</v>
      </c>
      <c r="I3273" t="s">
        <v>15784</v>
      </c>
    </row>
    <row r="3274" spans="1:9" x14ac:dyDescent="0.25">
      <c r="A3274" t="s">
        <v>14564</v>
      </c>
      <c r="B3274">
        <v>36955000</v>
      </c>
      <c r="C3274" t="s">
        <v>14565</v>
      </c>
      <c r="D3274" t="s">
        <v>15785</v>
      </c>
      <c r="E3274" t="s">
        <v>14566</v>
      </c>
      <c r="F3274" t="s">
        <v>15786</v>
      </c>
      <c r="G3274" t="s">
        <v>3982</v>
      </c>
      <c r="H3274">
        <v>1</v>
      </c>
      <c r="I3274" t="s">
        <v>15787</v>
      </c>
    </row>
    <row r="3275" spans="1:9" x14ac:dyDescent="0.25">
      <c r="A3275" t="s">
        <v>40895</v>
      </c>
      <c r="B3275">
        <v>72278790</v>
      </c>
      <c r="C3275" t="s">
        <v>40896</v>
      </c>
      <c r="D3275" t="s">
        <v>42347</v>
      </c>
      <c r="E3275" t="s">
        <v>16</v>
      </c>
      <c r="F3275" t="s">
        <v>16</v>
      </c>
      <c r="G3275" t="s">
        <v>13917</v>
      </c>
      <c r="H3275">
        <v>1</v>
      </c>
      <c r="I3275" t="s">
        <v>42348</v>
      </c>
    </row>
    <row r="3276" spans="1:9" x14ac:dyDescent="0.25">
      <c r="A3276" t="s">
        <v>2376</v>
      </c>
      <c r="B3276">
        <v>96306000</v>
      </c>
      <c r="C3276" t="s">
        <v>2377</v>
      </c>
      <c r="D3276" t="s">
        <v>5086</v>
      </c>
      <c r="E3276" t="s">
        <v>2378</v>
      </c>
      <c r="F3276" t="s">
        <v>5087</v>
      </c>
      <c r="G3276" t="s">
        <v>8068</v>
      </c>
      <c r="H3276">
        <v>2</v>
      </c>
      <c r="I3276" t="s">
        <v>13020</v>
      </c>
    </row>
    <row r="3277" spans="1:9" x14ac:dyDescent="0.25">
      <c r="A3277" t="s">
        <v>9264</v>
      </c>
      <c r="B3277">
        <v>96306000</v>
      </c>
      <c r="C3277" t="s">
        <v>9265</v>
      </c>
      <c r="D3277" t="s">
        <v>13021</v>
      </c>
      <c r="E3277" t="s">
        <v>16</v>
      </c>
      <c r="F3277" t="s">
        <v>16</v>
      </c>
      <c r="G3277" t="s">
        <v>8068</v>
      </c>
      <c r="H3277">
        <v>1</v>
      </c>
      <c r="I3277" t="s">
        <v>13022</v>
      </c>
    </row>
    <row r="3278" spans="1:9" x14ac:dyDescent="0.25">
      <c r="A3278" t="s">
        <v>2371</v>
      </c>
      <c r="B3278">
        <v>86892211</v>
      </c>
      <c r="C3278" t="s">
        <v>2372</v>
      </c>
      <c r="D3278" t="s">
        <v>5088</v>
      </c>
      <c r="E3278" t="s">
        <v>16</v>
      </c>
      <c r="F3278" t="s">
        <v>16</v>
      </c>
      <c r="G3278" t="s">
        <v>3996</v>
      </c>
      <c r="H3278">
        <v>1</v>
      </c>
      <c r="I3278" t="s">
        <v>5089</v>
      </c>
    </row>
    <row r="3279" spans="1:9" x14ac:dyDescent="0.25">
      <c r="A3279" t="s">
        <v>9266</v>
      </c>
      <c r="B3279">
        <v>96306000</v>
      </c>
      <c r="C3279" t="s">
        <v>9267</v>
      </c>
      <c r="D3279" t="s">
        <v>13023</v>
      </c>
      <c r="E3279" t="s">
        <v>16</v>
      </c>
      <c r="F3279" t="s">
        <v>16</v>
      </c>
      <c r="G3279" t="s">
        <v>8068</v>
      </c>
      <c r="H3279">
        <v>1</v>
      </c>
      <c r="I3279" t="s">
        <v>13024</v>
      </c>
    </row>
    <row r="3280" spans="1:9" x14ac:dyDescent="0.25">
      <c r="A3280" t="s">
        <v>9116</v>
      </c>
      <c r="B3280">
        <v>86892211</v>
      </c>
      <c r="C3280" t="s">
        <v>9117</v>
      </c>
      <c r="D3280" t="s">
        <v>13025</v>
      </c>
      <c r="E3280" t="s">
        <v>16</v>
      </c>
      <c r="F3280" t="s">
        <v>16</v>
      </c>
      <c r="G3280" t="s">
        <v>3996</v>
      </c>
      <c r="H3280">
        <v>1</v>
      </c>
      <c r="I3280" t="s">
        <v>13026</v>
      </c>
    </row>
    <row r="3281" spans="1:9" x14ac:dyDescent="0.25">
      <c r="A3281" t="s">
        <v>6303</v>
      </c>
      <c r="B3281">
        <v>96306000</v>
      </c>
      <c r="C3281" t="s">
        <v>6304</v>
      </c>
      <c r="D3281" t="s">
        <v>6305</v>
      </c>
      <c r="E3281" t="s">
        <v>16</v>
      </c>
      <c r="F3281" t="s">
        <v>16</v>
      </c>
      <c r="G3281" t="s">
        <v>8068</v>
      </c>
      <c r="H3281">
        <v>1</v>
      </c>
      <c r="I3281" t="s">
        <v>13027</v>
      </c>
    </row>
    <row r="3282" spans="1:9" x14ac:dyDescent="0.25">
      <c r="A3282" t="s">
        <v>8352</v>
      </c>
      <c r="B3282">
        <v>86892211</v>
      </c>
      <c r="C3282" t="s">
        <v>16</v>
      </c>
      <c r="D3282" t="s">
        <v>16</v>
      </c>
      <c r="E3282" t="s">
        <v>16</v>
      </c>
      <c r="F3282" t="s">
        <v>16</v>
      </c>
      <c r="G3282" t="s">
        <v>3996</v>
      </c>
      <c r="H3282">
        <v>2</v>
      </c>
      <c r="I3282" t="s">
        <v>13030</v>
      </c>
    </row>
    <row r="3283" spans="1:9" x14ac:dyDescent="0.25">
      <c r="A3283" t="s">
        <v>8352</v>
      </c>
      <c r="B3283">
        <v>96306000</v>
      </c>
      <c r="C3283" t="s">
        <v>9272</v>
      </c>
      <c r="D3283" t="s">
        <v>13028</v>
      </c>
      <c r="E3283" t="s">
        <v>16</v>
      </c>
      <c r="F3283" t="s">
        <v>16</v>
      </c>
      <c r="G3283" t="s">
        <v>8068</v>
      </c>
      <c r="H3283">
        <v>1</v>
      </c>
      <c r="I3283" t="s">
        <v>13029</v>
      </c>
    </row>
    <row r="3284" spans="1:9" x14ac:dyDescent="0.25">
      <c r="A3284" t="s">
        <v>3889</v>
      </c>
      <c r="B3284">
        <v>87944000</v>
      </c>
      <c r="C3284" t="s">
        <v>16</v>
      </c>
      <c r="D3284" t="s">
        <v>16</v>
      </c>
      <c r="E3284" t="s">
        <v>16</v>
      </c>
      <c r="F3284" t="s">
        <v>16</v>
      </c>
      <c r="G3284" t="s">
        <v>3998</v>
      </c>
      <c r="H3284">
        <v>1</v>
      </c>
      <c r="I3284" t="s">
        <v>5090</v>
      </c>
    </row>
    <row r="3285" spans="1:9" x14ac:dyDescent="0.25">
      <c r="A3285" t="s">
        <v>2307</v>
      </c>
      <c r="B3285">
        <v>87944000</v>
      </c>
      <c r="C3285" t="s">
        <v>2308</v>
      </c>
      <c r="D3285" t="s">
        <v>5091</v>
      </c>
      <c r="E3285" t="s">
        <v>16</v>
      </c>
      <c r="F3285" t="s">
        <v>16</v>
      </c>
      <c r="G3285" t="s">
        <v>3998</v>
      </c>
      <c r="H3285">
        <v>1</v>
      </c>
      <c r="I3285" t="s">
        <v>5092</v>
      </c>
    </row>
    <row r="3286" spans="1:9" x14ac:dyDescent="0.25">
      <c r="A3286" t="s">
        <v>2309</v>
      </c>
      <c r="B3286">
        <v>87944000</v>
      </c>
      <c r="C3286" t="s">
        <v>2310</v>
      </c>
      <c r="D3286" t="s">
        <v>5093</v>
      </c>
      <c r="E3286" t="s">
        <v>16</v>
      </c>
      <c r="F3286" t="s">
        <v>16</v>
      </c>
      <c r="G3286" t="s">
        <v>3998</v>
      </c>
      <c r="H3286">
        <v>1</v>
      </c>
      <c r="I3286" t="s">
        <v>5094</v>
      </c>
    </row>
    <row r="3287" spans="1:9" x14ac:dyDescent="0.25">
      <c r="A3287" t="s">
        <v>14732</v>
      </c>
      <c r="B3287">
        <v>36955000</v>
      </c>
      <c r="C3287" t="s">
        <v>14733</v>
      </c>
      <c r="D3287" t="s">
        <v>15788</v>
      </c>
      <c r="E3287" t="s">
        <v>14734</v>
      </c>
      <c r="F3287" t="s">
        <v>15789</v>
      </c>
      <c r="G3287" t="s">
        <v>3982</v>
      </c>
      <c r="H3287">
        <v>1</v>
      </c>
      <c r="I3287" t="s">
        <v>15790</v>
      </c>
    </row>
    <row r="3288" spans="1:9" x14ac:dyDescent="0.25">
      <c r="A3288" t="s">
        <v>14666</v>
      </c>
      <c r="B3288">
        <v>36955000</v>
      </c>
      <c r="C3288" t="s">
        <v>14667</v>
      </c>
      <c r="D3288" t="s">
        <v>15791</v>
      </c>
      <c r="E3288" t="s">
        <v>16</v>
      </c>
      <c r="F3288" t="s">
        <v>16</v>
      </c>
      <c r="G3288" t="s">
        <v>3982</v>
      </c>
      <c r="H3288">
        <v>1</v>
      </c>
      <c r="I3288" t="s">
        <v>15792</v>
      </c>
    </row>
    <row r="3289" spans="1:9" x14ac:dyDescent="0.25">
      <c r="A3289" t="s">
        <v>7751</v>
      </c>
      <c r="B3289">
        <v>74762273</v>
      </c>
      <c r="C3289" t="s">
        <v>16</v>
      </c>
      <c r="D3289" t="s">
        <v>16</v>
      </c>
      <c r="E3289" t="s">
        <v>16</v>
      </c>
      <c r="F3289" t="s">
        <v>16</v>
      </c>
      <c r="G3289" t="s">
        <v>154</v>
      </c>
      <c r="H3289">
        <v>1</v>
      </c>
      <c r="I3289" t="s">
        <v>4887</v>
      </c>
    </row>
    <row r="3290" spans="1:9" x14ac:dyDescent="0.25">
      <c r="A3290" t="s">
        <v>41830</v>
      </c>
      <c r="B3290">
        <v>72278790</v>
      </c>
      <c r="C3290" t="s">
        <v>41831</v>
      </c>
      <c r="D3290" t="s">
        <v>42349</v>
      </c>
      <c r="E3290" t="s">
        <v>16</v>
      </c>
      <c r="F3290" t="s">
        <v>16</v>
      </c>
      <c r="G3290" t="s">
        <v>13917</v>
      </c>
      <c r="H3290">
        <v>1</v>
      </c>
      <c r="I3290" t="s">
        <v>42350</v>
      </c>
    </row>
    <row r="3291" spans="1:9" x14ac:dyDescent="0.25">
      <c r="A3291" t="s">
        <v>15340</v>
      </c>
      <c r="B3291">
        <v>72278790</v>
      </c>
      <c r="C3291" t="s">
        <v>15341</v>
      </c>
      <c r="D3291" t="s">
        <v>15793</v>
      </c>
      <c r="E3291" t="s">
        <v>15342</v>
      </c>
      <c r="F3291" t="s">
        <v>15794</v>
      </c>
      <c r="G3291" t="s">
        <v>13917</v>
      </c>
      <c r="H3291">
        <v>1</v>
      </c>
      <c r="I3291" t="s">
        <v>15795</v>
      </c>
    </row>
    <row r="3292" spans="1:9" x14ac:dyDescent="0.25">
      <c r="A3292" t="s">
        <v>41268</v>
      </c>
      <c r="B3292">
        <v>86892211</v>
      </c>
      <c r="C3292" t="s">
        <v>41269</v>
      </c>
      <c r="D3292" t="s">
        <v>42351</v>
      </c>
      <c r="E3292" t="s">
        <v>16</v>
      </c>
      <c r="F3292" t="s">
        <v>16</v>
      </c>
      <c r="G3292" t="s">
        <v>3996</v>
      </c>
      <c r="H3292">
        <v>1</v>
      </c>
      <c r="I3292" t="s">
        <v>42352</v>
      </c>
    </row>
    <row r="3293" spans="1:9" x14ac:dyDescent="0.25">
      <c r="A3293" t="s">
        <v>12238</v>
      </c>
      <c r="B3293">
        <v>44843388</v>
      </c>
      <c r="C3293" t="s">
        <v>12239</v>
      </c>
      <c r="D3293" t="s">
        <v>13031</v>
      </c>
      <c r="E3293" t="s">
        <v>16</v>
      </c>
      <c r="F3293" t="s">
        <v>16</v>
      </c>
      <c r="G3293" t="s">
        <v>12240</v>
      </c>
      <c r="H3293">
        <v>1</v>
      </c>
      <c r="I3293" t="s">
        <v>13032</v>
      </c>
    </row>
    <row r="3294" spans="1:9" x14ac:dyDescent="0.25">
      <c r="A3294" t="s">
        <v>12241</v>
      </c>
      <c r="B3294">
        <v>44843388</v>
      </c>
      <c r="C3294" t="s">
        <v>12242</v>
      </c>
      <c r="D3294" t="s">
        <v>13033</v>
      </c>
      <c r="E3294" t="s">
        <v>16</v>
      </c>
      <c r="F3294" t="s">
        <v>16</v>
      </c>
      <c r="G3294" t="s">
        <v>12240</v>
      </c>
      <c r="H3294">
        <v>1</v>
      </c>
      <c r="I3294" t="s">
        <v>13034</v>
      </c>
    </row>
    <row r="3295" spans="1:9" x14ac:dyDescent="0.25">
      <c r="A3295" t="s">
        <v>2399</v>
      </c>
      <c r="B3295">
        <v>63411266</v>
      </c>
      <c r="C3295" t="s">
        <v>2400</v>
      </c>
      <c r="D3295" t="s">
        <v>5095</v>
      </c>
      <c r="E3295" t="s">
        <v>2401</v>
      </c>
      <c r="F3295" t="s">
        <v>5096</v>
      </c>
      <c r="G3295" t="s">
        <v>4009</v>
      </c>
      <c r="H3295">
        <v>1</v>
      </c>
      <c r="I3295" t="s">
        <v>5097</v>
      </c>
    </row>
    <row r="3296" spans="1:9" x14ac:dyDescent="0.25">
      <c r="A3296" t="s">
        <v>7285</v>
      </c>
      <c r="B3296">
        <v>45760107</v>
      </c>
      <c r="C3296" t="s">
        <v>16</v>
      </c>
      <c r="D3296" t="s">
        <v>16</v>
      </c>
      <c r="E3296" t="s">
        <v>7286</v>
      </c>
      <c r="F3296" t="s">
        <v>7463</v>
      </c>
      <c r="G3296" t="s">
        <v>7287</v>
      </c>
      <c r="H3296">
        <v>1</v>
      </c>
      <c r="I3296" t="s">
        <v>7464</v>
      </c>
    </row>
    <row r="3297" spans="1:9" x14ac:dyDescent="0.25">
      <c r="A3297" t="s">
        <v>5392</v>
      </c>
      <c r="B3297">
        <v>36700044</v>
      </c>
      <c r="C3297" t="s">
        <v>16</v>
      </c>
      <c r="D3297" t="s">
        <v>16</v>
      </c>
      <c r="E3297" t="s">
        <v>16</v>
      </c>
      <c r="F3297" t="s">
        <v>16</v>
      </c>
      <c r="G3297" t="s">
        <v>5391</v>
      </c>
      <c r="H3297">
        <v>1</v>
      </c>
      <c r="I3297" t="s">
        <v>5400</v>
      </c>
    </row>
    <row r="3298" spans="1:9" x14ac:dyDescent="0.25">
      <c r="A3298" t="s">
        <v>14686</v>
      </c>
      <c r="B3298">
        <v>44843388</v>
      </c>
      <c r="C3298" t="s">
        <v>14687</v>
      </c>
      <c r="D3298" t="s">
        <v>15796</v>
      </c>
      <c r="E3298" t="s">
        <v>14688</v>
      </c>
      <c r="F3298" t="s">
        <v>15797</v>
      </c>
      <c r="G3298" t="s">
        <v>12240</v>
      </c>
      <c r="H3298">
        <v>1</v>
      </c>
      <c r="I3298" t="s">
        <v>15798</v>
      </c>
    </row>
    <row r="3299" spans="1:9" x14ac:dyDescent="0.25">
      <c r="A3299" t="s">
        <v>11599</v>
      </c>
      <c r="B3299">
        <v>86720099</v>
      </c>
      <c r="C3299" t="s">
        <v>11600</v>
      </c>
      <c r="D3299" t="s">
        <v>13035</v>
      </c>
      <c r="E3299" t="s">
        <v>11601</v>
      </c>
      <c r="F3299" t="s">
        <v>13036</v>
      </c>
      <c r="G3299" t="s">
        <v>11598</v>
      </c>
      <c r="H3299">
        <v>1</v>
      </c>
      <c r="I3299" t="s">
        <v>13037</v>
      </c>
    </row>
    <row r="3300" spans="1:9" x14ac:dyDescent="0.25">
      <c r="A3300" t="s">
        <v>2456</v>
      </c>
      <c r="B3300">
        <v>43600966</v>
      </c>
      <c r="C3300" t="s">
        <v>16</v>
      </c>
      <c r="D3300" t="s">
        <v>16</v>
      </c>
      <c r="E3300" t="s">
        <v>16</v>
      </c>
      <c r="F3300" t="s">
        <v>16</v>
      </c>
      <c r="G3300" t="s">
        <v>2317</v>
      </c>
      <c r="H3300">
        <v>1</v>
      </c>
      <c r="I3300" t="s">
        <v>5083</v>
      </c>
    </row>
    <row r="3301" spans="1:9" x14ac:dyDescent="0.25">
      <c r="A3301" t="s">
        <v>1758</v>
      </c>
      <c r="B3301">
        <v>43600966</v>
      </c>
      <c r="C3301" t="s">
        <v>16</v>
      </c>
      <c r="D3301" t="s">
        <v>16</v>
      </c>
      <c r="E3301" t="s">
        <v>1759</v>
      </c>
      <c r="F3301" t="s">
        <v>5098</v>
      </c>
      <c r="G3301" t="s">
        <v>2317</v>
      </c>
      <c r="H3301">
        <v>1</v>
      </c>
      <c r="I3301" t="s">
        <v>5099</v>
      </c>
    </row>
    <row r="3302" spans="1:9" x14ac:dyDescent="0.25">
      <c r="A3302" t="s">
        <v>1876</v>
      </c>
      <c r="B3302">
        <v>43600966</v>
      </c>
      <c r="C3302" t="s">
        <v>2381</v>
      </c>
      <c r="D3302" t="s">
        <v>5100</v>
      </c>
      <c r="E3302" t="s">
        <v>1877</v>
      </c>
      <c r="F3302" t="s">
        <v>5101</v>
      </c>
      <c r="G3302" t="s">
        <v>2317</v>
      </c>
      <c r="H3302">
        <v>1</v>
      </c>
      <c r="I3302" t="s">
        <v>5102</v>
      </c>
    </row>
    <row r="3303" spans="1:9" x14ac:dyDescent="0.25">
      <c r="A3303" t="s">
        <v>1762</v>
      </c>
      <c r="B3303">
        <v>43600966</v>
      </c>
      <c r="C3303" t="s">
        <v>2388</v>
      </c>
      <c r="D3303" t="s">
        <v>5103</v>
      </c>
      <c r="E3303" t="s">
        <v>1763</v>
      </c>
      <c r="F3303" t="s">
        <v>5104</v>
      </c>
      <c r="G3303" t="s">
        <v>2317</v>
      </c>
      <c r="H3303">
        <v>1</v>
      </c>
      <c r="I3303" t="s">
        <v>5105</v>
      </c>
    </row>
    <row r="3304" spans="1:9" x14ac:dyDescent="0.25">
      <c r="A3304" t="s">
        <v>1760</v>
      </c>
      <c r="B3304">
        <v>43600966</v>
      </c>
      <c r="C3304" t="s">
        <v>2387</v>
      </c>
      <c r="D3304" t="s">
        <v>5106</v>
      </c>
      <c r="E3304" t="s">
        <v>1761</v>
      </c>
      <c r="F3304" t="s">
        <v>5107</v>
      </c>
      <c r="G3304" t="s">
        <v>2317</v>
      </c>
      <c r="H3304">
        <v>1</v>
      </c>
      <c r="I3304" t="s">
        <v>5108</v>
      </c>
    </row>
    <row r="3305" spans="1:9" x14ac:dyDescent="0.25">
      <c r="A3305" t="s">
        <v>1764</v>
      </c>
      <c r="B3305">
        <v>43600966</v>
      </c>
      <c r="C3305" t="s">
        <v>2389</v>
      </c>
      <c r="D3305" t="s">
        <v>5109</v>
      </c>
      <c r="E3305" t="s">
        <v>1765</v>
      </c>
      <c r="F3305" t="s">
        <v>5110</v>
      </c>
      <c r="G3305" t="s">
        <v>2317</v>
      </c>
      <c r="H3305">
        <v>1</v>
      </c>
      <c r="I3305" t="s">
        <v>5111</v>
      </c>
    </row>
    <row r="3306" spans="1:9" x14ac:dyDescent="0.25">
      <c r="A3306" t="s">
        <v>1766</v>
      </c>
      <c r="B3306">
        <v>43600966</v>
      </c>
      <c r="C3306" t="s">
        <v>2390</v>
      </c>
      <c r="D3306" t="s">
        <v>5112</v>
      </c>
      <c r="E3306" t="s">
        <v>1767</v>
      </c>
      <c r="F3306" t="s">
        <v>5113</v>
      </c>
      <c r="G3306" t="s">
        <v>2317</v>
      </c>
      <c r="H3306">
        <v>1</v>
      </c>
      <c r="I3306" t="s">
        <v>5114</v>
      </c>
    </row>
    <row r="3307" spans="1:9" x14ac:dyDescent="0.25">
      <c r="A3307" t="s">
        <v>1768</v>
      </c>
      <c r="B3307">
        <v>43600966</v>
      </c>
      <c r="C3307" t="s">
        <v>2391</v>
      </c>
      <c r="D3307" t="s">
        <v>5115</v>
      </c>
      <c r="E3307" t="s">
        <v>1769</v>
      </c>
      <c r="F3307" t="s">
        <v>5116</v>
      </c>
      <c r="G3307" t="s">
        <v>2317</v>
      </c>
      <c r="H3307">
        <v>1</v>
      </c>
      <c r="I3307" t="s">
        <v>5117</v>
      </c>
    </row>
    <row r="3308" spans="1:9" x14ac:dyDescent="0.25">
      <c r="A3308" t="s">
        <v>1770</v>
      </c>
      <c r="B3308">
        <v>43600966</v>
      </c>
      <c r="C3308" t="s">
        <v>2392</v>
      </c>
      <c r="D3308" t="s">
        <v>5118</v>
      </c>
      <c r="E3308" t="s">
        <v>1771</v>
      </c>
      <c r="F3308" t="s">
        <v>5119</v>
      </c>
      <c r="G3308" t="s">
        <v>2317</v>
      </c>
      <c r="H3308">
        <v>1</v>
      </c>
      <c r="I3308" t="s">
        <v>5120</v>
      </c>
    </row>
    <row r="3309" spans="1:9" x14ac:dyDescent="0.25">
      <c r="A3309" t="s">
        <v>1772</v>
      </c>
      <c r="B3309">
        <v>43600966</v>
      </c>
      <c r="C3309" t="s">
        <v>2393</v>
      </c>
      <c r="D3309" t="s">
        <v>5121</v>
      </c>
      <c r="E3309" t="s">
        <v>1773</v>
      </c>
      <c r="F3309" t="s">
        <v>5122</v>
      </c>
      <c r="G3309" t="s">
        <v>2317</v>
      </c>
      <c r="H3309">
        <v>1</v>
      </c>
      <c r="I3309" t="s">
        <v>5123</v>
      </c>
    </row>
    <row r="3310" spans="1:9" x14ac:dyDescent="0.25">
      <c r="A3310" t="s">
        <v>7315</v>
      </c>
      <c r="B3310">
        <v>96306000</v>
      </c>
      <c r="C3310" t="s">
        <v>7316</v>
      </c>
      <c r="D3310" t="s">
        <v>7465</v>
      </c>
      <c r="E3310" t="s">
        <v>16</v>
      </c>
      <c r="F3310" t="s">
        <v>16</v>
      </c>
      <c r="G3310" t="s">
        <v>8068</v>
      </c>
      <c r="H3310">
        <v>1</v>
      </c>
      <c r="I3310" t="s">
        <v>12607</v>
      </c>
    </row>
    <row r="3311" spans="1:9" x14ac:dyDescent="0.25">
      <c r="A3311" t="s">
        <v>14980</v>
      </c>
      <c r="B3311">
        <v>43600966</v>
      </c>
      <c r="C3311" t="s">
        <v>14981</v>
      </c>
      <c r="D3311" t="s">
        <v>15799</v>
      </c>
      <c r="E3311" t="s">
        <v>14982</v>
      </c>
      <c r="F3311" t="s">
        <v>15800</v>
      </c>
      <c r="G3311" t="s">
        <v>2317</v>
      </c>
      <c r="H3311">
        <v>1</v>
      </c>
      <c r="I3311" t="s">
        <v>15801</v>
      </c>
    </row>
    <row r="3312" spans="1:9" x14ac:dyDescent="0.25">
      <c r="A3312" t="s">
        <v>2465</v>
      </c>
      <c r="B3312">
        <v>56250500</v>
      </c>
      <c r="C3312" t="s">
        <v>16</v>
      </c>
      <c r="D3312" t="s">
        <v>16</v>
      </c>
      <c r="E3312" t="s">
        <v>16</v>
      </c>
      <c r="F3312" t="s">
        <v>16</v>
      </c>
      <c r="G3312" t="s">
        <v>3983</v>
      </c>
      <c r="H3312">
        <v>1</v>
      </c>
      <c r="I3312" t="s">
        <v>5124</v>
      </c>
    </row>
    <row r="3313" spans="1:9" x14ac:dyDescent="0.25">
      <c r="A3313" t="s">
        <v>7297</v>
      </c>
      <c r="B3313">
        <v>56250500</v>
      </c>
      <c r="C3313" t="s">
        <v>7298</v>
      </c>
      <c r="D3313" t="s">
        <v>7466</v>
      </c>
      <c r="E3313" t="s">
        <v>7299</v>
      </c>
      <c r="F3313" t="s">
        <v>7467</v>
      </c>
      <c r="G3313" t="s">
        <v>3983</v>
      </c>
      <c r="H3313">
        <v>1</v>
      </c>
      <c r="I3313" t="s">
        <v>7468</v>
      </c>
    </row>
    <row r="3314" spans="1:9" x14ac:dyDescent="0.25">
      <c r="A3314" t="s">
        <v>1778</v>
      </c>
      <c r="B3314">
        <v>43600966</v>
      </c>
      <c r="C3314" t="s">
        <v>2396</v>
      </c>
      <c r="D3314" t="s">
        <v>5125</v>
      </c>
      <c r="E3314" t="s">
        <v>1779</v>
      </c>
      <c r="F3314" t="s">
        <v>5126</v>
      </c>
      <c r="G3314" t="s">
        <v>2317</v>
      </c>
      <c r="H3314">
        <v>1</v>
      </c>
      <c r="I3314" t="s">
        <v>5127</v>
      </c>
    </row>
    <row r="3315" spans="1:9" x14ac:dyDescent="0.25">
      <c r="A3315" t="s">
        <v>1780</v>
      </c>
      <c r="B3315">
        <v>43600966</v>
      </c>
      <c r="C3315" t="s">
        <v>2382</v>
      </c>
      <c r="D3315" t="s">
        <v>5128</v>
      </c>
      <c r="E3315" t="s">
        <v>1781</v>
      </c>
      <c r="F3315" t="s">
        <v>5129</v>
      </c>
      <c r="G3315" t="s">
        <v>2317</v>
      </c>
      <c r="H3315">
        <v>1</v>
      </c>
      <c r="I3315" t="s">
        <v>5130</v>
      </c>
    </row>
    <row r="3316" spans="1:9" x14ac:dyDescent="0.25">
      <c r="A3316" t="s">
        <v>1782</v>
      </c>
      <c r="B3316">
        <v>43600966</v>
      </c>
      <c r="C3316" t="s">
        <v>2383</v>
      </c>
      <c r="D3316" t="s">
        <v>5131</v>
      </c>
      <c r="E3316" t="s">
        <v>1783</v>
      </c>
      <c r="F3316" t="s">
        <v>5132</v>
      </c>
      <c r="G3316" t="s">
        <v>2317</v>
      </c>
      <c r="H3316">
        <v>1</v>
      </c>
      <c r="I3316" t="s">
        <v>5133</v>
      </c>
    </row>
    <row r="3317" spans="1:9" x14ac:dyDescent="0.25">
      <c r="A3317" t="s">
        <v>1774</v>
      </c>
      <c r="B3317">
        <v>43600966</v>
      </c>
      <c r="C3317" t="s">
        <v>2394</v>
      </c>
      <c r="D3317" t="s">
        <v>5134</v>
      </c>
      <c r="E3317" t="s">
        <v>1775</v>
      </c>
      <c r="F3317" t="s">
        <v>5135</v>
      </c>
      <c r="G3317" t="s">
        <v>2317</v>
      </c>
      <c r="H3317">
        <v>1</v>
      </c>
      <c r="I3317" t="s">
        <v>5136</v>
      </c>
    </row>
    <row r="3318" spans="1:9" x14ac:dyDescent="0.25">
      <c r="A3318" t="s">
        <v>1784</v>
      </c>
      <c r="B3318">
        <v>43600966</v>
      </c>
      <c r="C3318" t="s">
        <v>2384</v>
      </c>
      <c r="D3318" t="s">
        <v>5137</v>
      </c>
      <c r="E3318" t="s">
        <v>1785</v>
      </c>
      <c r="F3318" t="s">
        <v>5138</v>
      </c>
      <c r="G3318" t="s">
        <v>2317</v>
      </c>
      <c r="H3318">
        <v>1</v>
      </c>
      <c r="I3318" t="s">
        <v>5139</v>
      </c>
    </row>
    <row r="3319" spans="1:9" x14ac:dyDescent="0.25">
      <c r="A3319" t="s">
        <v>1786</v>
      </c>
      <c r="B3319">
        <v>43600966</v>
      </c>
      <c r="C3319" t="s">
        <v>2385</v>
      </c>
      <c r="D3319" t="s">
        <v>5140</v>
      </c>
      <c r="E3319" t="s">
        <v>1787</v>
      </c>
      <c r="F3319" t="s">
        <v>5141</v>
      </c>
      <c r="G3319" t="s">
        <v>2317</v>
      </c>
      <c r="H3319">
        <v>1</v>
      </c>
      <c r="I3319" t="s">
        <v>5142</v>
      </c>
    </row>
    <row r="3320" spans="1:9" x14ac:dyDescent="0.25">
      <c r="A3320" t="s">
        <v>1788</v>
      </c>
      <c r="B3320">
        <v>43600966</v>
      </c>
      <c r="C3320" t="s">
        <v>2386</v>
      </c>
      <c r="D3320" t="s">
        <v>5143</v>
      </c>
      <c r="E3320" t="s">
        <v>1789</v>
      </c>
      <c r="F3320" t="s">
        <v>5144</v>
      </c>
      <c r="G3320" t="s">
        <v>2317</v>
      </c>
      <c r="H3320">
        <v>1</v>
      </c>
      <c r="I3320" t="s">
        <v>5145</v>
      </c>
    </row>
    <row r="3321" spans="1:9" x14ac:dyDescent="0.25">
      <c r="A3321" t="s">
        <v>1430</v>
      </c>
      <c r="B3321">
        <v>43600966</v>
      </c>
      <c r="C3321" t="s">
        <v>2316</v>
      </c>
      <c r="D3321" t="s">
        <v>5146</v>
      </c>
      <c r="E3321" t="s">
        <v>1431</v>
      </c>
      <c r="F3321" t="s">
        <v>5147</v>
      </c>
      <c r="G3321" t="s">
        <v>2317</v>
      </c>
      <c r="H3321">
        <v>1</v>
      </c>
      <c r="I3321" t="s">
        <v>5148</v>
      </c>
    </row>
    <row r="3322" spans="1:9" x14ac:dyDescent="0.25">
      <c r="A3322" t="s">
        <v>1878</v>
      </c>
      <c r="B3322">
        <v>43600966</v>
      </c>
      <c r="C3322" t="s">
        <v>2318</v>
      </c>
      <c r="D3322" t="s">
        <v>5149</v>
      </c>
      <c r="E3322" t="s">
        <v>1879</v>
      </c>
      <c r="F3322" t="s">
        <v>5150</v>
      </c>
      <c r="G3322" t="s">
        <v>2317</v>
      </c>
      <c r="H3322">
        <v>1</v>
      </c>
      <c r="I3322" t="s">
        <v>5151</v>
      </c>
    </row>
    <row r="3323" spans="1:9" x14ac:dyDescent="0.25">
      <c r="A3323" t="s">
        <v>1880</v>
      </c>
      <c r="B3323">
        <v>43600966</v>
      </c>
      <c r="C3323" t="s">
        <v>2319</v>
      </c>
      <c r="D3323" t="s">
        <v>5152</v>
      </c>
      <c r="E3323" t="s">
        <v>1881</v>
      </c>
      <c r="F3323" t="s">
        <v>5153</v>
      </c>
      <c r="G3323" t="s">
        <v>2317</v>
      </c>
      <c r="H3323">
        <v>1</v>
      </c>
      <c r="I3323" t="s">
        <v>5154</v>
      </c>
    </row>
    <row r="3324" spans="1:9" x14ac:dyDescent="0.25">
      <c r="A3324" t="s">
        <v>1776</v>
      </c>
      <c r="B3324">
        <v>43600966</v>
      </c>
      <c r="C3324" t="s">
        <v>2395</v>
      </c>
      <c r="D3324" t="s">
        <v>5155</v>
      </c>
      <c r="E3324" t="s">
        <v>1777</v>
      </c>
      <c r="F3324" t="s">
        <v>5156</v>
      </c>
      <c r="G3324" t="s">
        <v>2317</v>
      </c>
      <c r="H3324">
        <v>1</v>
      </c>
      <c r="I3324" t="s">
        <v>5157</v>
      </c>
    </row>
    <row r="3325" spans="1:9" x14ac:dyDescent="0.25">
      <c r="A3325" t="s">
        <v>1882</v>
      </c>
      <c r="B3325">
        <v>43600966</v>
      </c>
      <c r="C3325" t="s">
        <v>2320</v>
      </c>
      <c r="D3325" t="s">
        <v>5158</v>
      </c>
      <c r="E3325" t="s">
        <v>1883</v>
      </c>
      <c r="F3325" t="s">
        <v>5159</v>
      </c>
      <c r="G3325" t="s">
        <v>2317</v>
      </c>
      <c r="H3325">
        <v>1</v>
      </c>
      <c r="I3325" t="s">
        <v>5160</v>
      </c>
    </row>
    <row r="3326" spans="1:9" x14ac:dyDescent="0.25">
      <c r="A3326" t="s">
        <v>9165</v>
      </c>
      <c r="B3326">
        <v>56250500</v>
      </c>
      <c r="C3326" t="s">
        <v>9166</v>
      </c>
      <c r="D3326" t="s">
        <v>13038</v>
      </c>
      <c r="E3326" t="s">
        <v>9167</v>
      </c>
      <c r="F3326" t="s">
        <v>13039</v>
      </c>
      <c r="G3326" t="s">
        <v>3983</v>
      </c>
      <c r="H3326">
        <v>1</v>
      </c>
      <c r="I3326" t="s">
        <v>13040</v>
      </c>
    </row>
    <row r="3327" spans="1:9" x14ac:dyDescent="0.25">
      <c r="A3327" t="s">
        <v>10679</v>
      </c>
      <c r="B3327">
        <v>38169999</v>
      </c>
      <c r="C3327" t="s">
        <v>10680</v>
      </c>
      <c r="D3327" t="s">
        <v>13041</v>
      </c>
      <c r="E3327" t="s">
        <v>16</v>
      </c>
      <c r="F3327" t="s">
        <v>16</v>
      </c>
      <c r="G3327" t="s">
        <v>10681</v>
      </c>
      <c r="H3327">
        <v>1</v>
      </c>
      <c r="I3327" t="s">
        <v>13042</v>
      </c>
    </row>
    <row r="3328" spans="1:9" x14ac:dyDescent="0.25">
      <c r="A3328" t="s">
        <v>2321</v>
      </c>
      <c r="B3328">
        <v>43600966</v>
      </c>
      <c r="C3328" t="s">
        <v>2322</v>
      </c>
      <c r="D3328" t="s">
        <v>5161</v>
      </c>
      <c r="E3328" t="s">
        <v>16</v>
      </c>
      <c r="F3328" t="s">
        <v>16</v>
      </c>
      <c r="G3328" t="s">
        <v>2317</v>
      </c>
      <c r="H3328">
        <v>1</v>
      </c>
      <c r="I3328" t="s">
        <v>5162</v>
      </c>
    </row>
    <row r="3329" spans="1:9" x14ac:dyDescent="0.25">
      <c r="A3329" t="s">
        <v>7075</v>
      </c>
      <c r="B3329">
        <v>43600966</v>
      </c>
      <c r="C3329" t="s">
        <v>7076</v>
      </c>
      <c r="D3329" t="s">
        <v>7140</v>
      </c>
      <c r="E3329" t="s">
        <v>16</v>
      </c>
      <c r="F3329" t="s">
        <v>16</v>
      </c>
      <c r="G3329" t="s">
        <v>2317</v>
      </c>
      <c r="H3329">
        <v>1</v>
      </c>
      <c r="I3329" t="s">
        <v>7141</v>
      </c>
    </row>
    <row r="3330" spans="1:9" x14ac:dyDescent="0.25">
      <c r="A3330" t="s">
        <v>11462</v>
      </c>
      <c r="B3330">
        <v>56250500</v>
      </c>
      <c r="C3330" t="s">
        <v>16</v>
      </c>
      <c r="D3330" t="s">
        <v>16</v>
      </c>
      <c r="E3330" t="s">
        <v>16</v>
      </c>
      <c r="F3330" t="s">
        <v>16</v>
      </c>
      <c r="G3330" t="s">
        <v>3983</v>
      </c>
      <c r="H3330">
        <v>1</v>
      </c>
      <c r="I3330" t="s">
        <v>5124</v>
      </c>
    </row>
    <row r="3331" spans="1:9" x14ac:dyDescent="0.25">
      <c r="A3331" t="s">
        <v>41770</v>
      </c>
      <c r="B3331">
        <v>76342300</v>
      </c>
      <c r="C3331" t="s">
        <v>41771</v>
      </c>
      <c r="D3331" t="s">
        <v>42353</v>
      </c>
      <c r="E3331" t="s">
        <v>16</v>
      </c>
      <c r="F3331" t="s">
        <v>16</v>
      </c>
      <c r="G3331" t="s">
        <v>4120</v>
      </c>
      <c r="H3331">
        <v>1</v>
      </c>
      <c r="I3331" t="s">
        <v>42354</v>
      </c>
    </row>
    <row r="3332" spans="1:9" x14ac:dyDescent="0.25">
      <c r="A3332" t="s">
        <v>41772</v>
      </c>
      <c r="B3332">
        <v>76342300</v>
      </c>
      <c r="C3332" t="s">
        <v>41773</v>
      </c>
      <c r="D3332" t="s">
        <v>42355</v>
      </c>
      <c r="E3332" t="s">
        <v>16</v>
      </c>
      <c r="F3332" t="s">
        <v>16</v>
      </c>
      <c r="G3332" t="s">
        <v>4120</v>
      </c>
      <c r="H3332">
        <v>1</v>
      </c>
      <c r="I3332" t="s">
        <v>42356</v>
      </c>
    </row>
    <row r="3333" spans="1:9" x14ac:dyDescent="0.25">
      <c r="A3333" t="s">
        <v>9253</v>
      </c>
      <c r="B3333">
        <v>76342300</v>
      </c>
      <c r="C3333" t="s">
        <v>41084</v>
      </c>
      <c r="D3333" t="s">
        <v>42357</v>
      </c>
      <c r="E3333" t="s">
        <v>16</v>
      </c>
      <c r="F3333" t="s">
        <v>16</v>
      </c>
      <c r="G3333" t="s">
        <v>4120</v>
      </c>
      <c r="H3333">
        <v>1</v>
      </c>
      <c r="I3333" t="s">
        <v>42358</v>
      </c>
    </row>
    <row r="3334" spans="1:9" x14ac:dyDescent="0.25">
      <c r="A3334" t="s">
        <v>41774</v>
      </c>
      <c r="B3334">
        <v>76342300</v>
      </c>
      <c r="C3334" t="s">
        <v>41775</v>
      </c>
      <c r="D3334" t="s">
        <v>42359</v>
      </c>
      <c r="E3334" t="s">
        <v>16</v>
      </c>
      <c r="F3334" t="s">
        <v>16</v>
      </c>
      <c r="G3334" t="s">
        <v>4120</v>
      </c>
      <c r="H3334">
        <v>1</v>
      </c>
      <c r="I3334" t="s">
        <v>42360</v>
      </c>
    </row>
    <row r="3335" spans="1:9" x14ac:dyDescent="0.25">
      <c r="A3335" t="s">
        <v>41776</v>
      </c>
      <c r="B3335">
        <v>76342300</v>
      </c>
      <c r="C3335" t="s">
        <v>41777</v>
      </c>
      <c r="D3335" t="s">
        <v>42361</v>
      </c>
      <c r="E3335" t="s">
        <v>16</v>
      </c>
      <c r="F3335" t="s">
        <v>16</v>
      </c>
      <c r="G3335" t="s">
        <v>4120</v>
      </c>
      <c r="H3335">
        <v>1</v>
      </c>
      <c r="I3335" t="s">
        <v>42362</v>
      </c>
    </row>
    <row r="3336" spans="1:9" x14ac:dyDescent="0.25">
      <c r="A3336" t="s">
        <v>5431</v>
      </c>
      <c r="B3336">
        <v>96306000</v>
      </c>
      <c r="C3336" t="s">
        <v>5432</v>
      </c>
      <c r="D3336" t="s">
        <v>5440</v>
      </c>
      <c r="E3336" t="s">
        <v>5433</v>
      </c>
      <c r="F3336" t="s">
        <v>5441</v>
      </c>
      <c r="G3336" t="s">
        <v>8068</v>
      </c>
      <c r="H3336">
        <v>1</v>
      </c>
      <c r="I3336" t="s">
        <v>13043</v>
      </c>
    </row>
    <row r="3337" spans="1:9" x14ac:dyDescent="0.25">
      <c r="A3337" t="s">
        <v>5429</v>
      </c>
      <c r="B3337">
        <v>76342300</v>
      </c>
      <c r="C3337" t="s">
        <v>5430</v>
      </c>
      <c r="D3337" t="s">
        <v>5442</v>
      </c>
      <c r="E3337" t="s">
        <v>16</v>
      </c>
      <c r="F3337" t="s">
        <v>16</v>
      </c>
      <c r="G3337" t="s">
        <v>4120</v>
      </c>
      <c r="H3337">
        <v>1</v>
      </c>
      <c r="I3337" t="s">
        <v>5443</v>
      </c>
    </row>
    <row r="3338" spans="1:9" x14ac:dyDescent="0.25">
      <c r="A3338" t="s">
        <v>2370</v>
      </c>
      <c r="B3338">
        <v>75144444</v>
      </c>
      <c r="C3338" t="s">
        <v>4715</v>
      </c>
      <c r="D3338" t="s">
        <v>5163</v>
      </c>
      <c r="E3338" t="s">
        <v>4715</v>
      </c>
      <c r="F3338" t="s">
        <v>5163</v>
      </c>
      <c r="G3338" t="s">
        <v>3985</v>
      </c>
      <c r="H3338">
        <v>1</v>
      </c>
      <c r="I3338" t="s">
        <v>5164</v>
      </c>
    </row>
    <row r="3339" spans="1:9" x14ac:dyDescent="0.25">
      <c r="A3339" t="s">
        <v>4119</v>
      </c>
      <c r="B3339">
        <v>76342300</v>
      </c>
      <c r="C3339" t="s">
        <v>16</v>
      </c>
      <c r="D3339" t="s">
        <v>16</v>
      </c>
      <c r="E3339" t="s">
        <v>16</v>
      </c>
      <c r="F3339" t="s">
        <v>16</v>
      </c>
      <c r="G3339" t="s">
        <v>4120</v>
      </c>
      <c r="H3339">
        <v>1</v>
      </c>
      <c r="I3339" t="s">
        <v>5165</v>
      </c>
    </row>
    <row r="3340" spans="1:9" x14ac:dyDescent="0.25">
      <c r="A3340" t="s">
        <v>4123</v>
      </c>
      <c r="B3340">
        <v>96306000</v>
      </c>
      <c r="C3340" t="s">
        <v>4124</v>
      </c>
      <c r="D3340" t="s">
        <v>5166</v>
      </c>
      <c r="E3340" t="s">
        <v>16</v>
      </c>
      <c r="F3340" t="s">
        <v>16</v>
      </c>
      <c r="G3340" t="s">
        <v>8068</v>
      </c>
      <c r="H3340">
        <v>1</v>
      </c>
      <c r="I3340" t="s">
        <v>13044</v>
      </c>
    </row>
    <row r="3341" spans="1:9" x14ac:dyDescent="0.25">
      <c r="A3341" t="s">
        <v>4756</v>
      </c>
      <c r="B3341">
        <v>96306000</v>
      </c>
      <c r="C3341" t="s">
        <v>4757</v>
      </c>
      <c r="D3341" t="s">
        <v>5167</v>
      </c>
      <c r="E3341" t="s">
        <v>16</v>
      </c>
      <c r="F3341" t="s">
        <v>16</v>
      </c>
      <c r="G3341" t="s">
        <v>8068</v>
      </c>
      <c r="H3341">
        <v>1</v>
      </c>
      <c r="I3341" t="s">
        <v>13045</v>
      </c>
    </row>
    <row r="3342" spans="1:9" x14ac:dyDescent="0.25">
      <c r="A3342" t="s">
        <v>15290</v>
      </c>
      <c r="B3342">
        <v>30252861</v>
      </c>
      <c r="C3342" t="s">
        <v>15291</v>
      </c>
      <c r="D3342" t="s">
        <v>15802</v>
      </c>
      <c r="E3342" t="s">
        <v>15292</v>
      </c>
      <c r="F3342" t="s">
        <v>15803</v>
      </c>
      <c r="G3342" t="s">
        <v>15293</v>
      </c>
      <c r="H3342">
        <v>1</v>
      </c>
      <c r="I3342" t="s">
        <v>15804</v>
      </c>
    </row>
    <row r="3343" spans="1:9" x14ac:dyDescent="0.25">
      <c r="A3343" t="s">
        <v>41780</v>
      </c>
      <c r="B3343">
        <v>76342300</v>
      </c>
      <c r="C3343" t="s">
        <v>41781</v>
      </c>
      <c r="D3343" t="s">
        <v>42363</v>
      </c>
      <c r="E3343" t="s">
        <v>16</v>
      </c>
      <c r="F3343" t="s">
        <v>16</v>
      </c>
      <c r="G3343" t="s">
        <v>4120</v>
      </c>
      <c r="H3343">
        <v>1</v>
      </c>
      <c r="I3343" t="s">
        <v>42364</v>
      </c>
    </row>
    <row r="3344" spans="1:9" x14ac:dyDescent="0.25">
      <c r="A3344" t="s">
        <v>41782</v>
      </c>
      <c r="B3344">
        <v>76342300</v>
      </c>
      <c r="C3344" t="s">
        <v>41783</v>
      </c>
      <c r="D3344" t="s">
        <v>42365</v>
      </c>
      <c r="E3344" t="s">
        <v>16</v>
      </c>
      <c r="F3344" t="s">
        <v>16</v>
      </c>
      <c r="G3344" t="s">
        <v>4120</v>
      </c>
      <c r="H3344">
        <v>1</v>
      </c>
      <c r="I3344" t="s">
        <v>42366</v>
      </c>
    </row>
    <row r="3345" spans="1:9" x14ac:dyDescent="0.25">
      <c r="A3345" t="s">
        <v>41778</v>
      </c>
      <c r="B3345">
        <v>76342300</v>
      </c>
      <c r="C3345" t="s">
        <v>41779</v>
      </c>
      <c r="D3345" t="s">
        <v>42367</v>
      </c>
      <c r="E3345" t="s">
        <v>16</v>
      </c>
      <c r="F3345" t="s">
        <v>16</v>
      </c>
      <c r="G3345" t="s">
        <v>4120</v>
      </c>
      <c r="H3345">
        <v>1</v>
      </c>
      <c r="I3345" t="s">
        <v>42368</v>
      </c>
    </row>
    <row r="3346" spans="1:9" x14ac:dyDescent="0.25">
      <c r="A3346" t="s">
        <v>41784</v>
      </c>
      <c r="B3346">
        <v>76342300</v>
      </c>
      <c r="C3346" t="s">
        <v>41785</v>
      </c>
      <c r="D3346" t="s">
        <v>42369</v>
      </c>
      <c r="E3346" t="s">
        <v>16</v>
      </c>
      <c r="F3346" t="s">
        <v>16</v>
      </c>
      <c r="G3346" t="s">
        <v>4120</v>
      </c>
      <c r="H3346">
        <v>1</v>
      </c>
      <c r="I3346" t="s">
        <v>42370</v>
      </c>
    </row>
    <row r="3347" spans="1:9" x14ac:dyDescent="0.25">
      <c r="A3347" t="s">
        <v>41786</v>
      </c>
      <c r="B3347">
        <v>76342300</v>
      </c>
      <c r="C3347" t="s">
        <v>41787</v>
      </c>
      <c r="D3347" t="s">
        <v>42371</v>
      </c>
      <c r="E3347" t="s">
        <v>16</v>
      </c>
      <c r="F3347" t="s">
        <v>16</v>
      </c>
      <c r="G3347" t="s">
        <v>4120</v>
      </c>
      <c r="H3347">
        <v>1</v>
      </c>
      <c r="I3347" t="s">
        <v>42372</v>
      </c>
    </row>
    <row r="3348" spans="1:9" x14ac:dyDescent="0.25">
      <c r="A3348" t="s">
        <v>8626</v>
      </c>
      <c r="B3348">
        <v>43868333</v>
      </c>
      <c r="C3348" t="s">
        <v>8627</v>
      </c>
      <c r="D3348" t="s">
        <v>13046</v>
      </c>
      <c r="E3348" t="s">
        <v>8628</v>
      </c>
      <c r="F3348" t="s">
        <v>13047</v>
      </c>
      <c r="G3348" t="s">
        <v>8629</v>
      </c>
      <c r="H3348">
        <v>1</v>
      </c>
      <c r="I3348" t="s">
        <v>13048</v>
      </c>
    </row>
    <row r="3349" spans="1:9" x14ac:dyDescent="0.25">
      <c r="A3349" t="s">
        <v>41294</v>
      </c>
      <c r="B3349">
        <v>66158311</v>
      </c>
      <c r="C3349" t="s">
        <v>41295</v>
      </c>
      <c r="D3349" t="s">
        <v>42373</v>
      </c>
      <c r="E3349" t="s">
        <v>41296</v>
      </c>
      <c r="F3349" t="s">
        <v>42374</v>
      </c>
      <c r="G3349" t="s">
        <v>41297</v>
      </c>
      <c r="H3349">
        <v>1</v>
      </c>
      <c r="I3349" t="s">
        <v>42375</v>
      </c>
    </row>
    <row r="3350" spans="1:9" x14ac:dyDescent="0.25">
      <c r="A3350" t="s">
        <v>10846</v>
      </c>
      <c r="B3350">
        <v>36955000</v>
      </c>
      <c r="C3350" t="s">
        <v>10847</v>
      </c>
      <c r="D3350" t="s">
        <v>13049</v>
      </c>
      <c r="E3350" t="s">
        <v>10848</v>
      </c>
      <c r="F3350" t="s">
        <v>13050</v>
      </c>
      <c r="G3350" t="s">
        <v>3982</v>
      </c>
      <c r="H3350">
        <v>1</v>
      </c>
      <c r="I3350" t="s">
        <v>13051</v>
      </c>
    </row>
    <row r="3351" spans="1:9" x14ac:dyDescent="0.25">
      <c r="A3351" t="s">
        <v>8263</v>
      </c>
      <c r="B3351">
        <v>38373587</v>
      </c>
      <c r="C3351" t="s">
        <v>8264</v>
      </c>
      <c r="D3351" t="s">
        <v>13052</v>
      </c>
      <c r="E3351" t="s">
        <v>16</v>
      </c>
      <c r="F3351" t="s">
        <v>16</v>
      </c>
      <c r="G3351" t="s">
        <v>8265</v>
      </c>
      <c r="H3351">
        <v>1</v>
      </c>
      <c r="I3351" t="s">
        <v>13053</v>
      </c>
    </row>
    <row r="3352" spans="1:9" x14ac:dyDescent="0.25">
      <c r="A3352" t="s">
        <v>9255</v>
      </c>
      <c r="B3352">
        <v>38373587</v>
      </c>
      <c r="C3352" t="s">
        <v>9256</v>
      </c>
      <c r="D3352" t="s">
        <v>13054</v>
      </c>
      <c r="E3352" t="s">
        <v>16</v>
      </c>
      <c r="F3352" t="s">
        <v>16</v>
      </c>
      <c r="G3352" t="s">
        <v>8265</v>
      </c>
      <c r="H3352">
        <v>1</v>
      </c>
      <c r="I3352" t="s">
        <v>13055</v>
      </c>
    </row>
    <row r="3353" spans="1:9" x14ac:dyDescent="0.25">
      <c r="A3353" t="s">
        <v>9043</v>
      </c>
      <c r="B3353">
        <v>38373587</v>
      </c>
      <c r="C3353" t="s">
        <v>9044</v>
      </c>
      <c r="D3353" t="s">
        <v>13056</v>
      </c>
      <c r="E3353" t="s">
        <v>16</v>
      </c>
      <c r="F3353" t="s">
        <v>16</v>
      </c>
      <c r="G3353" t="s">
        <v>8265</v>
      </c>
      <c r="H3353">
        <v>1</v>
      </c>
      <c r="I3353" t="s">
        <v>13057</v>
      </c>
    </row>
    <row r="3354" spans="1:9" x14ac:dyDescent="0.25">
      <c r="A3354" t="s">
        <v>8706</v>
      </c>
      <c r="B3354">
        <v>44508888</v>
      </c>
      <c r="C3354" t="s">
        <v>8707</v>
      </c>
      <c r="D3354" t="s">
        <v>13058</v>
      </c>
      <c r="E3354" t="s">
        <v>16</v>
      </c>
      <c r="F3354" t="s">
        <v>16</v>
      </c>
      <c r="G3354" t="s">
        <v>8708</v>
      </c>
      <c r="H3354">
        <v>1</v>
      </c>
      <c r="I3354" t="s">
        <v>13059</v>
      </c>
    </row>
    <row r="3355" spans="1:9" x14ac:dyDescent="0.25">
      <c r="A3355" t="s">
        <v>10765</v>
      </c>
      <c r="B3355">
        <v>43685000</v>
      </c>
      <c r="C3355" t="s">
        <v>16</v>
      </c>
      <c r="D3355" t="s">
        <v>16</v>
      </c>
      <c r="E3355" t="s">
        <v>10766</v>
      </c>
      <c r="F3355" t="s">
        <v>13060</v>
      </c>
      <c r="G3355" t="s">
        <v>2311</v>
      </c>
      <c r="H3355">
        <v>1</v>
      </c>
      <c r="I3355" t="s">
        <v>13061</v>
      </c>
    </row>
    <row r="3356" spans="1:9" x14ac:dyDescent="0.25">
      <c r="A3356" t="s">
        <v>14313</v>
      </c>
      <c r="B3356">
        <v>43967811</v>
      </c>
      <c r="C3356" t="s">
        <v>14314</v>
      </c>
      <c r="D3356" t="s">
        <v>15805</v>
      </c>
      <c r="E3356" t="s">
        <v>14315</v>
      </c>
      <c r="F3356" t="s">
        <v>15806</v>
      </c>
      <c r="G3356" t="s">
        <v>14316</v>
      </c>
      <c r="H3356">
        <v>1</v>
      </c>
      <c r="I3356" t="s">
        <v>15807</v>
      </c>
    </row>
    <row r="3357" spans="1:9" x14ac:dyDescent="0.25">
      <c r="A3357" t="s">
        <v>11726</v>
      </c>
      <c r="B3357">
        <v>70212626</v>
      </c>
      <c r="C3357" t="s">
        <v>11727</v>
      </c>
      <c r="D3357" t="s">
        <v>13062</v>
      </c>
      <c r="E3357" t="s">
        <v>11728</v>
      </c>
      <c r="F3357" t="s">
        <v>13063</v>
      </c>
      <c r="G3357" t="s">
        <v>11725</v>
      </c>
      <c r="H3357">
        <v>1</v>
      </c>
      <c r="I3357" t="s">
        <v>13064</v>
      </c>
    </row>
    <row r="3358" spans="1:9" x14ac:dyDescent="0.25">
      <c r="A3358" t="s">
        <v>11729</v>
      </c>
      <c r="B3358">
        <v>70212626</v>
      </c>
      <c r="C3358" t="s">
        <v>11730</v>
      </c>
      <c r="D3358" t="s">
        <v>13065</v>
      </c>
      <c r="E3358" t="s">
        <v>11731</v>
      </c>
      <c r="F3358" t="s">
        <v>13066</v>
      </c>
      <c r="G3358" t="s">
        <v>11725</v>
      </c>
      <c r="H3358">
        <v>1</v>
      </c>
      <c r="I3358" t="s">
        <v>13067</v>
      </c>
    </row>
    <row r="3359" spans="1:9" x14ac:dyDescent="0.25">
      <c r="A3359" t="s">
        <v>11723</v>
      </c>
      <c r="B3359">
        <v>70212626</v>
      </c>
      <c r="C3359" t="s">
        <v>11724</v>
      </c>
      <c r="D3359" t="s">
        <v>13068</v>
      </c>
      <c r="E3359" t="s">
        <v>41082</v>
      </c>
      <c r="F3359" t="s">
        <v>42376</v>
      </c>
      <c r="G3359" t="s">
        <v>11725</v>
      </c>
      <c r="H3359">
        <v>1</v>
      </c>
      <c r="I3359" t="s">
        <v>42377</v>
      </c>
    </row>
    <row r="3360" spans="1:9" x14ac:dyDescent="0.25">
      <c r="A3360" t="s">
        <v>11008</v>
      </c>
      <c r="B3360">
        <v>97350599</v>
      </c>
      <c r="C3360" t="s">
        <v>16</v>
      </c>
      <c r="D3360" t="s">
        <v>16</v>
      </c>
      <c r="E3360" t="s">
        <v>11009</v>
      </c>
      <c r="F3360" t="s">
        <v>13069</v>
      </c>
      <c r="G3360" t="s">
        <v>7088</v>
      </c>
      <c r="H3360">
        <v>1</v>
      </c>
      <c r="I3360" t="s">
        <v>13070</v>
      </c>
    </row>
    <row r="3361" spans="1:9" x14ac:dyDescent="0.25">
      <c r="A3361" t="s">
        <v>11010</v>
      </c>
      <c r="B3361">
        <v>97350599</v>
      </c>
      <c r="C3361" t="s">
        <v>16</v>
      </c>
      <c r="D3361" t="s">
        <v>16</v>
      </c>
      <c r="E3361" t="s">
        <v>11011</v>
      </c>
      <c r="F3361" t="s">
        <v>13071</v>
      </c>
      <c r="G3361" t="s">
        <v>7088</v>
      </c>
      <c r="H3361">
        <v>1</v>
      </c>
      <c r="I3361" t="s">
        <v>13072</v>
      </c>
    </row>
    <row r="3362" spans="1:9" x14ac:dyDescent="0.25">
      <c r="A3362" t="s">
        <v>10940</v>
      </c>
      <c r="B3362">
        <v>97350599</v>
      </c>
      <c r="C3362" t="s">
        <v>16</v>
      </c>
      <c r="D3362" t="s">
        <v>16</v>
      </c>
      <c r="E3362" t="s">
        <v>10941</v>
      </c>
      <c r="F3362" t="s">
        <v>13073</v>
      </c>
      <c r="G3362" t="s">
        <v>7088</v>
      </c>
      <c r="H3362">
        <v>1</v>
      </c>
      <c r="I3362" t="s">
        <v>13074</v>
      </c>
    </row>
    <row r="3363" spans="1:9" x14ac:dyDescent="0.25">
      <c r="A3363" t="s">
        <v>11870</v>
      </c>
      <c r="B3363">
        <v>74560100</v>
      </c>
      <c r="C3363" t="s">
        <v>11871</v>
      </c>
      <c r="D3363" t="s">
        <v>13075</v>
      </c>
      <c r="E3363" t="s">
        <v>11872</v>
      </c>
      <c r="F3363" t="s">
        <v>13076</v>
      </c>
      <c r="G3363" t="s">
        <v>8186</v>
      </c>
      <c r="H3363">
        <v>1</v>
      </c>
      <c r="I3363" t="s">
        <v>13077</v>
      </c>
    </row>
    <row r="3364" spans="1:9" x14ac:dyDescent="0.25">
      <c r="A3364" t="s">
        <v>8183</v>
      </c>
      <c r="B3364">
        <v>74560100</v>
      </c>
      <c r="C3364" t="s">
        <v>8184</v>
      </c>
      <c r="D3364" t="s">
        <v>13078</v>
      </c>
      <c r="E3364" t="s">
        <v>8185</v>
      </c>
      <c r="F3364" t="s">
        <v>13079</v>
      </c>
      <c r="G3364" t="s">
        <v>8186</v>
      </c>
      <c r="H3364">
        <v>1</v>
      </c>
      <c r="I3364" t="s">
        <v>13080</v>
      </c>
    </row>
    <row r="3365" spans="1:9" x14ac:dyDescent="0.25">
      <c r="A3365" t="s">
        <v>8276</v>
      </c>
      <c r="B3365">
        <v>98158022</v>
      </c>
      <c r="C3365" t="s">
        <v>8277</v>
      </c>
      <c r="D3365" t="s">
        <v>13081</v>
      </c>
      <c r="E3365" t="s">
        <v>16</v>
      </c>
      <c r="F3365" t="s">
        <v>16</v>
      </c>
      <c r="G3365" t="s">
        <v>8039</v>
      </c>
      <c r="H3365">
        <v>1</v>
      </c>
      <c r="I3365" t="s">
        <v>13082</v>
      </c>
    </row>
    <row r="3366" spans="1:9" x14ac:dyDescent="0.25">
      <c r="A3366" t="s">
        <v>2352</v>
      </c>
      <c r="B3366">
        <v>56250500</v>
      </c>
      <c r="C3366" t="s">
        <v>2353</v>
      </c>
      <c r="D3366" t="s">
        <v>5171</v>
      </c>
      <c r="E3366" t="s">
        <v>2354</v>
      </c>
      <c r="F3366" t="s">
        <v>5172</v>
      </c>
      <c r="G3366" t="s">
        <v>3983</v>
      </c>
      <c r="H3366">
        <v>2</v>
      </c>
      <c r="I3366" t="s">
        <v>5173</v>
      </c>
    </row>
    <row r="3367" spans="1:9" x14ac:dyDescent="0.25">
      <c r="A3367" t="s">
        <v>2355</v>
      </c>
      <c r="B3367">
        <v>56250500</v>
      </c>
      <c r="C3367" t="s">
        <v>2356</v>
      </c>
      <c r="D3367" t="s">
        <v>5174</v>
      </c>
      <c r="E3367" t="s">
        <v>2357</v>
      </c>
      <c r="F3367" t="s">
        <v>5175</v>
      </c>
      <c r="G3367" t="s">
        <v>3983</v>
      </c>
      <c r="H3367">
        <v>1</v>
      </c>
      <c r="I3367" t="s">
        <v>5176</v>
      </c>
    </row>
    <row r="3368" spans="1:9" x14ac:dyDescent="0.25">
      <c r="A3368" t="s">
        <v>2358</v>
      </c>
      <c r="B3368">
        <v>56250500</v>
      </c>
      <c r="C3368" t="s">
        <v>2359</v>
      </c>
      <c r="D3368" t="s">
        <v>5177</v>
      </c>
      <c r="E3368" t="s">
        <v>2360</v>
      </c>
      <c r="F3368" t="s">
        <v>5178</v>
      </c>
      <c r="G3368" t="s">
        <v>3983</v>
      </c>
      <c r="H3368">
        <v>1</v>
      </c>
      <c r="I3368" t="s">
        <v>5179</v>
      </c>
    </row>
    <row r="3369" spans="1:9" x14ac:dyDescent="0.25">
      <c r="A3369" t="s">
        <v>2361</v>
      </c>
      <c r="B3369">
        <v>56250500</v>
      </c>
      <c r="C3369" t="s">
        <v>2362</v>
      </c>
      <c r="D3369" t="s">
        <v>5180</v>
      </c>
      <c r="E3369" t="s">
        <v>2363</v>
      </c>
      <c r="F3369" t="s">
        <v>5181</v>
      </c>
      <c r="G3369" t="s">
        <v>3983</v>
      </c>
      <c r="H3369">
        <v>1</v>
      </c>
      <c r="I3369" t="s">
        <v>5182</v>
      </c>
    </row>
    <row r="3370" spans="1:9" x14ac:dyDescent="0.25">
      <c r="A3370" t="s">
        <v>2373</v>
      </c>
      <c r="B3370">
        <v>56250500</v>
      </c>
      <c r="C3370" t="s">
        <v>2374</v>
      </c>
      <c r="D3370" t="s">
        <v>5183</v>
      </c>
      <c r="E3370" t="s">
        <v>2375</v>
      </c>
      <c r="F3370" t="s">
        <v>5184</v>
      </c>
      <c r="G3370" t="s">
        <v>3983</v>
      </c>
      <c r="H3370">
        <v>1</v>
      </c>
      <c r="I3370" t="s">
        <v>5185</v>
      </c>
    </row>
    <row r="3371" spans="1:9" x14ac:dyDescent="0.25">
      <c r="A3371" t="s">
        <v>2364</v>
      </c>
      <c r="B3371">
        <v>56250500</v>
      </c>
      <c r="C3371" t="s">
        <v>2365</v>
      </c>
      <c r="D3371" t="s">
        <v>5186</v>
      </c>
      <c r="E3371" t="s">
        <v>2366</v>
      </c>
      <c r="F3371" t="s">
        <v>5187</v>
      </c>
      <c r="G3371" t="s">
        <v>3983</v>
      </c>
      <c r="H3371">
        <v>1</v>
      </c>
      <c r="I3371" t="s">
        <v>5188</v>
      </c>
    </row>
    <row r="3372" spans="1:9" x14ac:dyDescent="0.25">
      <c r="A3372" t="s">
        <v>2404</v>
      </c>
      <c r="B3372">
        <v>56250500</v>
      </c>
      <c r="C3372" t="s">
        <v>2405</v>
      </c>
      <c r="D3372" t="s">
        <v>5189</v>
      </c>
      <c r="E3372" t="s">
        <v>2406</v>
      </c>
      <c r="F3372" t="s">
        <v>5190</v>
      </c>
      <c r="G3372" t="s">
        <v>3983</v>
      </c>
      <c r="H3372">
        <v>1</v>
      </c>
      <c r="I3372" t="s">
        <v>5191</v>
      </c>
    </row>
    <row r="3373" spans="1:9" x14ac:dyDescent="0.25">
      <c r="A3373" t="s">
        <v>7799</v>
      </c>
      <c r="B3373">
        <v>56250500</v>
      </c>
      <c r="C3373" t="s">
        <v>7800</v>
      </c>
      <c r="D3373" t="s">
        <v>7897</v>
      </c>
      <c r="E3373" t="s">
        <v>16</v>
      </c>
      <c r="F3373" t="s">
        <v>16</v>
      </c>
      <c r="G3373" t="s">
        <v>3983</v>
      </c>
      <c r="H3373">
        <v>1</v>
      </c>
      <c r="I3373" t="s">
        <v>7898</v>
      </c>
    </row>
    <row r="3374" spans="1:9" x14ac:dyDescent="0.25">
      <c r="A3374" t="s">
        <v>7801</v>
      </c>
      <c r="B3374">
        <v>56250500</v>
      </c>
      <c r="C3374" t="s">
        <v>7802</v>
      </c>
      <c r="D3374" t="s">
        <v>7899</v>
      </c>
      <c r="E3374" t="s">
        <v>16</v>
      </c>
      <c r="F3374" t="s">
        <v>16</v>
      </c>
      <c r="G3374" t="s">
        <v>3983</v>
      </c>
      <c r="H3374">
        <v>1</v>
      </c>
      <c r="I3374" t="s">
        <v>7900</v>
      </c>
    </row>
    <row r="3375" spans="1:9" x14ac:dyDescent="0.25">
      <c r="A3375" t="s">
        <v>7803</v>
      </c>
      <c r="B3375">
        <v>56250500</v>
      </c>
      <c r="C3375" t="s">
        <v>2359</v>
      </c>
      <c r="D3375" t="s">
        <v>5177</v>
      </c>
      <c r="E3375" t="s">
        <v>16</v>
      </c>
      <c r="F3375" t="s">
        <v>16</v>
      </c>
      <c r="G3375" t="s">
        <v>3983</v>
      </c>
      <c r="H3375">
        <v>1</v>
      </c>
      <c r="I3375" t="s">
        <v>7901</v>
      </c>
    </row>
    <row r="3376" spans="1:9" x14ac:dyDescent="0.25">
      <c r="A3376" t="s">
        <v>7804</v>
      </c>
      <c r="B3376">
        <v>56250500</v>
      </c>
      <c r="C3376" t="s">
        <v>7805</v>
      </c>
      <c r="D3376" t="s">
        <v>7902</v>
      </c>
      <c r="E3376" t="s">
        <v>16</v>
      </c>
      <c r="F3376" t="s">
        <v>16</v>
      </c>
      <c r="G3376" t="s">
        <v>3983</v>
      </c>
      <c r="H3376">
        <v>1</v>
      </c>
      <c r="I3376" t="s">
        <v>7903</v>
      </c>
    </row>
    <row r="3377" spans="1:9" x14ac:dyDescent="0.25">
      <c r="A3377" t="s">
        <v>7806</v>
      </c>
      <c r="B3377">
        <v>56250500</v>
      </c>
      <c r="C3377" t="s">
        <v>7807</v>
      </c>
      <c r="D3377" t="s">
        <v>7904</v>
      </c>
      <c r="E3377" t="s">
        <v>16</v>
      </c>
      <c r="F3377" t="s">
        <v>16</v>
      </c>
      <c r="G3377" t="s">
        <v>3983</v>
      </c>
      <c r="H3377">
        <v>1</v>
      </c>
      <c r="I3377" t="s">
        <v>7905</v>
      </c>
    </row>
    <row r="3378" spans="1:9" x14ac:dyDescent="0.25">
      <c r="A3378" t="s">
        <v>7808</v>
      </c>
      <c r="B3378">
        <v>56250500</v>
      </c>
      <c r="C3378" t="s">
        <v>7809</v>
      </c>
      <c r="D3378" t="s">
        <v>7906</v>
      </c>
      <c r="E3378" t="s">
        <v>16</v>
      </c>
      <c r="F3378" t="s">
        <v>16</v>
      </c>
      <c r="G3378" t="s">
        <v>3983</v>
      </c>
      <c r="H3378">
        <v>1</v>
      </c>
      <c r="I3378" t="s">
        <v>7907</v>
      </c>
    </row>
    <row r="3379" spans="1:9" x14ac:dyDescent="0.25">
      <c r="A3379" t="s">
        <v>10789</v>
      </c>
      <c r="B3379">
        <v>36955000</v>
      </c>
      <c r="C3379" t="s">
        <v>10790</v>
      </c>
      <c r="D3379" t="s">
        <v>13083</v>
      </c>
      <c r="E3379" t="s">
        <v>10791</v>
      </c>
      <c r="F3379" t="s">
        <v>13084</v>
      </c>
      <c r="G3379" t="s">
        <v>3982</v>
      </c>
      <c r="H3379">
        <v>1</v>
      </c>
      <c r="I3379" t="s">
        <v>13085</v>
      </c>
    </row>
    <row r="3380" spans="1:9" x14ac:dyDescent="0.25">
      <c r="A3380" t="s">
        <v>11595</v>
      </c>
      <c r="B3380">
        <v>86720099</v>
      </c>
      <c r="C3380" t="s">
        <v>11596</v>
      </c>
      <c r="D3380" t="s">
        <v>13086</v>
      </c>
      <c r="E3380" t="s">
        <v>11597</v>
      </c>
      <c r="F3380" t="s">
        <v>13087</v>
      </c>
      <c r="G3380" t="s">
        <v>11598</v>
      </c>
      <c r="H3380">
        <v>1</v>
      </c>
      <c r="I3380" t="s">
        <v>13088</v>
      </c>
    </row>
    <row r="3381" spans="1:9" x14ac:dyDescent="0.25">
      <c r="A3381" t="s">
        <v>3887</v>
      </c>
      <c r="B3381">
        <v>86892211</v>
      </c>
      <c r="C3381" t="s">
        <v>16</v>
      </c>
      <c r="D3381" t="s">
        <v>16</v>
      </c>
      <c r="E3381" t="s">
        <v>16</v>
      </c>
      <c r="F3381" t="s">
        <v>16</v>
      </c>
      <c r="G3381" t="s">
        <v>3996</v>
      </c>
      <c r="H3381">
        <v>1</v>
      </c>
      <c r="I3381" t="s">
        <v>4899</v>
      </c>
    </row>
    <row r="3382" spans="1:9" x14ac:dyDescent="0.25">
      <c r="A3382" t="s">
        <v>8709</v>
      </c>
      <c r="B3382">
        <v>44508888</v>
      </c>
      <c r="C3382" t="s">
        <v>8710</v>
      </c>
      <c r="D3382" t="s">
        <v>13089</v>
      </c>
      <c r="E3382" t="s">
        <v>16</v>
      </c>
      <c r="F3382" t="s">
        <v>16</v>
      </c>
      <c r="G3382" t="s">
        <v>8708</v>
      </c>
      <c r="H3382">
        <v>1</v>
      </c>
      <c r="I3382" t="s">
        <v>13090</v>
      </c>
    </row>
    <row r="3383" spans="1:9" x14ac:dyDescent="0.25">
      <c r="A3383" t="s">
        <v>8711</v>
      </c>
      <c r="B3383">
        <v>44508888</v>
      </c>
      <c r="C3383" t="s">
        <v>8712</v>
      </c>
      <c r="D3383" t="s">
        <v>13091</v>
      </c>
      <c r="E3383" t="s">
        <v>16</v>
      </c>
      <c r="F3383" t="s">
        <v>16</v>
      </c>
      <c r="G3383" t="s">
        <v>8708</v>
      </c>
      <c r="H3383">
        <v>1</v>
      </c>
      <c r="I3383" t="s">
        <v>13092</v>
      </c>
    </row>
    <row r="3384" spans="1:9" x14ac:dyDescent="0.25">
      <c r="A3384" t="s">
        <v>10849</v>
      </c>
      <c r="B3384">
        <v>36955000</v>
      </c>
      <c r="C3384" t="s">
        <v>14106</v>
      </c>
      <c r="D3384" t="s">
        <v>15808</v>
      </c>
      <c r="E3384" t="s">
        <v>14107</v>
      </c>
      <c r="F3384" t="s">
        <v>15809</v>
      </c>
      <c r="G3384" t="s">
        <v>3982</v>
      </c>
      <c r="H3384">
        <v>1</v>
      </c>
      <c r="I3384" t="s">
        <v>15810</v>
      </c>
    </row>
    <row r="3385" spans="1:9" x14ac:dyDescent="0.25">
      <c r="A3385" t="s">
        <v>8235</v>
      </c>
      <c r="B3385">
        <v>87430000</v>
      </c>
      <c r="C3385" t="s">
        <v>8236</v>
      </c>
      <c r="D3385" t="s">
        <v>13093</v>
      </c>
      <c r="E3385" t="s">
        <v>16</v>
      </c>
      <c r="F3385" t="s">
        <v>16</v>
      </c>
      <c r="G3385" t="s">
        <v>3997</v>
      </c>
      <c r="H3385">
        <v>1</v>
      </c>
      <c r="I3385" t="s">
        <v>13094</v>
      </c>
    </row>
    <row r="3386" spans="1:9" x14ac:dyDescent="0.25">
      <c r="A3386" t="s">
        <v>8489</v>
      </c>
      <c r="B3386">
        <v>96306000</v>
      </c>
      <c r="C3386" t="s">
        <v>8490</v>
      </c>
      <c r="D3386" t="s">
        <v>13095</v>
      </c>
      <c r="E3386" t="s">
        <v>8491</v>
      </c>
      <c r="F3386" t="s">
        <v>13096</v>
      </c>
      <c r="G3386" t="s">
        <v>8068</v>
      </c>
      <c r="H3386">
        <v>1</v>
      </c>
      <c r="I3386" t="s">
        <v>13097</v>
      </c>
    </row>
    <row r="3387" spans="1:9" x14ac:dyDescent="0.25">
      <c r="A3387" t="s">
        <v>2451</v>
      </c>
      <c r="B3387">
        <v>30940084</v>
      </c>
      <c r="C3387" t="s">
        <v>16</v>
      </c>
      <c r="D3387" t="s">
        <v>16</v>
      </c>
      <c r="E3387" t="s">
        <v>16</v>
      </c>
      <c r="F3387" t="s">
        <v>16</v>
      </c>
      <c r="G3387" t="s">
        <v>3981</v>
      </c>
      <c r="H3387">
        <v>1</v>
      </c>
      <c r="I3387" t="s">
        <v>4924</v>
      </c>
    </row>
    <row r="3388" spans="1:9" x14ac:dyDescent="0.25">
      <c r="A3388" t="s">
        <v>2452</v>
      </c>
      <c r="B3388">
        <v>30940084</v>
      </c>
      <c r="C3388" t="s">
        <v>16</v>
      </c>
      <c r="D3388" t="s">
        <v>16</v>
      </c>
      <c r="E3388" t="s">
        <v>16</v>
      </c>
      <c r="F3388" t="s">
        <v>16</v>
      </c>
      <c r="G3388" t="s">
        <v>3981</v>
      </c>
      <c r="H3388">
        <v>1</v>
      </c>
      <c r="I3388" t="s">
        <v>4924</v>
      </c>
    </row>
    <row r="3389" spans="1:9" x14ac:dyDescent="0.25">
      <c r="A3389" t="s">
        <v>1576</v>
      </c>
      <c r="B3389">
        <v>56250500</v>
      </c>
      <c r="C3389" t="s">
        <v>1577</v>
      </c>
      <c r="D3389" t="s">
        <v>5192</v>
      </c>
      <c r="E3389" t="s">
        <v>16</v>
      </c>
      <c r="F3389" t="s">
        <v>16</v>
      </c>
      <c r="G3389" t="s">
        <v>3983</v>
      </c>
      <c r="H3389">
        <v>1</v>
      </c>
      <c r="I3389" t="s">
        <v>5193</v>
      </c>
    </row>
    <row r="3390" spans="1:9" x14ac:dyDescent="0.25">
      <c r="A3390" t="s">
        <v>1578</v>
      </c>
      <c r="B3390">
        <v>56250500</v>
      </c>
      <c r="C3390" t="s">
        <v>1579</v>
      </c>
      <c r="D3390" t="s">
        <v>5194</v>
      </c>
      <c r="E3390" t="s">
        <v>16</v>
      </c>
      <c r="F3390" t="s">
        <v>16</v>
      </c>
      <c r="G3390" t="s">
        <v>3983</v>
      </c>
      <c r="H3390">
        <v>1</v>
      </c>
      <c r="I3390" t="s">
        <v>5195</v>
      </c>
    </row>
    <row r="3391" spans="1:9" x14ac:dyDescent="0.25">
      <c r="A3391" t="s">
        <v>1580</v>
      </c>
      <c r="B3391">
        <v>56250500</v>
      </c>
      <c r="C3391" t="s">
        <v>1581</v>
      </c>
      <c r="D3391" t="s">
        <v>5196</v>
      </c>
      <c r="E3391" t="s">
        <v>16</v>
      </c>
      <c r="F3391" t="s">
        <v>16</v>
      </c>
      <c r="G3391" t="s">
        <v>3983</v>
      </c>
      <c r="H3391">
        <v>1</v>
      </c>
      <c r="I3391" t="s">
        <v>5197</v>
      </c>
    </row>
    <row r="3392" spans="1:9" x14ac:dyDescent="0.25">
      <c r="A3392" t="s">
        <v>1582</v>
      </c>
      <c r="B3392">
        <v>56250500</v>
      </c>
      <c r="C3392" t="s">
        <v>2362</v>
      </c>
      <c r="D3392" t="s">
        <v>5180</v>
      </c>
      <c r="E3392" t="s">
        <v>16</v>
      </c>
      <c r="F3392" t="s">
        <v>16</v>
      </c>
      <c r="G3392" t="s">
        <v>3983</v>
      </c>
      <c r="H3392">
        <v>1</v>
      </c>
      <c r="I3392" t="s">
        <v>5198</v>
      </c>
    </row>
    <row r="3393" spans="1:9" x14ac:dyDescent="0.25">
      <c r="A3393" t="s">
        <v>1583</v>
      </c>
      <c r="B3393">
        <v>56250500</v>
      </c>
      <c r="C3393" t="s">
        <v>1584</v>
      </c>
      <c r="D3393" t="s">
        <v>5199</v>
      </c>
      <c r="E3393" t="s">
        <v>16</v>
      </c>
      <c r="F3393" t="s">
        <v>16</v>
      </c>
      <c r="G3393" t="s">
        <v>3983</v>
      </c>
      <c r="H3393">
        <v>1</v>
      </c>
      <c r="I3393" t="s">
        <v>5200</v>
      </c>
    </row>
    <row r="3394" spans="1:9" x14ac:dyDescent="0.25">
      <c r="A3394" t="s">
        <v>2408</v>
      </c>
      <c r="B3394">
        <v>49184747</v>
      </c>
      <c r="C3394" t="s">
        <v>2409</v>
      </c>
      <c r="D3394" t="s">
        <v>5201</v>
      </c>
      <c r="E3394" t="s">
        <v>2410</v>
      </c>
      <c r="F3394" t="s">
        <v>5202</v>
      </c>
      <c r="G3394" t="s">
        <v>4011</v>
      </c>
      <c r="H3394">
        <v>1</v>
      </c>
      <c r="I3394" t="s">
        <v>5203</v>
      </c>
    </row>
    <row r="3395" spans="1:9" x14ac:dyDescent="0.25">
      <c r="A3395" t="s">
        <v>2411</v>
      </c>
      <c r="B3395">
        <v>49184747</v>
      </c>
      <c r="C3395" t="s">
        <v>2412</v>
      </c>
      <c r="D3395" t="s">
        <v>5204</v>
      </c>
      <c r="E3395" t="s">
        <v>2413</v>
      </c>
      <c r="F3395" t="s">
        <v>5205</v>
      </c>
      <c r="G3395" t="s">
        <v>4011</v>
      </c>
      <c r="H3395">
        <v>1</v>
      </c>
      <c r="I3395" t="s">
        <v>5206</v>
      </c>
    </row>
    <row r="3396" spans="1:9" x14ac:dyDescent="0.25">
      <c r="A3396" t="s">
        <v>7838</v>
      </c>
      <c r="B3396">
        <v>74762273</v>
      </c>
      <c r="C3396" t="s">
        <v>16</v>
      </c>
      <c r="D3396" t="s">
        <v>16</v>
      </c>
      <c r="E3396" t="s">
        <v>16</v>
      </c>
      <c r="F3396" t="s">
        <v>16</v>
      </c>
      <c r="G3396" t="s">
        <v>154</v>
      </c>
      <c r="H3396">
        <v>1</v>
      </c>
      <c r="I3396" t="s">
        <v>4887</v>
      </c>
    </row>
    <row r="3397" spans="1:9" x14ac:dyDescent="0.25">
      <c r="A3397" t="s">
        <v>8768</v>
      </c>
      <c r="B3397">
        <v>75154999</v>
      </c>
      <c r="C3397" t="s">
        <v>8769</v>
      </c>
      <c r="D3397" t="s">
        <v>13098</v>
      </c>
      <c r="E3397" t="s">
        <v>8770</v>
      </c>
      <c r="F3397" t="s">
        <v>13099</v>
      </c>
      <c r="G3397" t="s">
        <v>8771</v>
      </c>
      <c r="H3397">
        <v>1</v>
      </c>
      <c r="I3397" t="s">
        <v>13100</v>
      </c>
    </row>
    <row r="3398" spans="1:9" x14ac:dyDescent="0.25">
      <c r="A3398" t="s">
        <v>14425</v>
      </c>
      <c r="B3398">
        <v>56250500</v>
      </c>
      <c r="C3398" t="s">
        <v>14426</v>
      </c>
      <c r="D3398" t="s">
        <v>15811</v>
      </c>
      <c r="E3398" t="s">
        <v>14427</v>
      </c>
      <c r="F3398" t="s">
        <v>15812</v>
      </c>
      <c r="G3398" t="s">
        <v>3983</v>
      </c>
      <c r="H3398">
        <v>1</v>
      </c>
      <c r="I3398" t="s">
        <v>15813</v>
      </c>
    </row>
    <row r="3399" spans="1:9" x14ac:dyDescent="0.25">
      <c r="A3399" t="s">
        <v>14422</v>
      </c>
      <c r="B3399">
        <v>56250500</v>
      </c>
      <c r="C3399" t="s">
        <v>14423</v>
      </c>
      <c r="D3399" t="s">
        <v>15814</v>
      </c>
      <c r="E3399" t="s">
        <v>14424</v>
      </c>
      <c r="F3399" t="s">
        <v>15815</v>
      </c>
      <c r="G3399" t="s">
        <v>3983</v>
      </c>
      <c r="H3399">
        <v>1</v>
      </c>
      <c r="I3399" t="s">
        <v>15816</v>
      </c>
    </row>
    <row r="3400" spans="1:9" x14ac:dyDescent="0.25">
      <c r="A3400" t="s">
        <v>14237</v>
      </c>
      <c r="B3400">
        <v>43868333</v>
      </c>
      <c r="C3400" t="s">
        <v>14238</v>
      </c>
      <c r="D3400" t="s">
        <v>15817</v>
      </c>
      <c r="E3400" t="s">
        <v>14239</v>
      </c>
      <c r="F3400" t="s">
        <v>15818</v>
      </c>
      <c r="G3400" t="s">
        <v>8629</v>
      </c>
      <c r="H3400">
        <v>1</v>
      </c>
      <c r="I3400" t="s">
        <v>15819</v>
      </c>
    </row>
    <row r="3401" spans="1:9" x14ac:dyDescent="0.25">
      <c r="A3401" t="s">
        <v>8329</v>
      </c>
      <c r="B3401">
        <v>56250500</v>
      </c>
      <c r="C3401" t="s">
        <v>7805</v>
      </c>
      <c r="D3401" t="s">
        <v>7902</v>
      </c>
      <c r="E3401" t="s">
        <v>8330</v>
      </c>
      <c r="F3401" t="s">
        <v>13101</v>
      </c>
      <c r="G3401" t="s">
        <v>3983</v>
      </c>
      <c r="H3401">
        <v>1</v>
      </c>
      <c r="I3401" t="s">
        <v>13102</v>
      </c>
    </row>
    <row r="3402" spans="1:9" x14ac:dyDescent="0.25">
      <c r="A3402" t="s">
        <v>8316</v>
      </c>
      <c r="B3402">
        <v>56250500</v>
      </c>
      <c r="C3402" t="s">
        <v>1577</v>
      </c>
      <c r="D3402" t="s">
        <v>5192</v>
      </c>
      <c r="E3402" t="s">
        <v>10905</v>
      </c>
      <c r="F3402" t="s">
        <v>13103</v>
      </c>
      <c r="G3402" t="s">
        <v>3983</v>
      </c>
      <c r="H3402">
        <v>1</v>
      </c>
      <c r="I3402" t="s">
        <v>13104</v>
      </c>
    </row>
    <row r="3403" spans="1:9" x14ac:dyDescent="0.25">
      <c r="A3403" t="s">
        <v>8321</v>
      </c>
      <c r="B3403">
        <v>56250500</v>
      </c>
      <c r="C3403" t="s">
        <v>8322</v>
      </c>
      <c r="D3403" t="s">
        <v>13105</v>
      </c>
      <c r="E3403" t="s">
        <v>8323</v>
      </c>
      <c r="F3403" t="s">
        <v>13106</v>
      </c>
      <c r="G3403" t="s">
        <v>3983</v>
      </c>
      <c r="H3403">
        <v>1</v>
      </c>
      <c r="I3403" t="s">
        <v>13107</v>
      </c>
    </row>
    <row r="3404" spans="1:9" x14ac:dyDescent="0.25">
      <c r="A3404" t="s">
        <v>8324</v>
      </c>
      <c r="B3404">
        <v>56250500</v>
      </c>
      <c r="C3404" t="s">
        <v>1581</v>
      </c>
      <c r="D3404" t="s">
        <v>5196</v>
      </c>
      <c r="E3404" t="s">
        <v>8325</v>
      </c>
      <c r="F3404" t="s">
        <v>13108</v>
      </c>
      <c r="G3404" t="s">
        <v>3983</v>
      </c>
      <c r="H3404">
        <v>1</v>
      </c>
      <c r="I3404" t="s">
        <v>13109</v>
      </c>
    </row>
    <row r="3405" spans="1:9" x14ac:dyDescent="0.25">
      <c r="A3405" t="s">
        <v>8326</v>
      </c>
      <c r="B3405">
        <v>56250500</v>
      </c>
      <c r="C3405" t="s">
        <v>8327</v>
      </c>
      <c r="D3405" t="s">
        <v>13110</v>
      </c>
      <c r="E3405" t="s">
        <v>8328</v>
      </c>
      <c r="F3405" t="s">
        <v>13111</v>
      </c>
      <c r="G3405" t="s">
        <v>3983</v>
      </c>
      <c r="H3405">
        <v>1</v>
      </c>
      <c r="I3405" t="s">
        <v>13112</v>
      </c>
    </row>
    <row r="3406" spans="1:9" x14ac:dyDescent="0.25">
      <c r="A3406" t="s">
        <v>14096</v>
      </c>
      <c r="B3406">
        <v>72278790</v>
      </c>
      <c r="C3406" t="s">
        <v>14097</v>
      </c>
      <c r="D3406" t="s">
        <v>15820</v>
      </c>
      <c r="E3406" t="s">
        <v>14098</v>
      </c>
      <c r="F3406" t="s">
        <v>15821</v>
      </c>
      <c r="G3406" t="s">
        <v>13917</v>
      </c>
      <c r="H3406">
        <v>1</v>
      </c>
      <c r="I3406" t="s">
        <v>15822</v>
      </c>
    </row>
    <row r="3407" spans="1:9" x14ac:dyDescent="0.25">
      <c r="A3407" t="s">
        <v>8435</v>
      </c>
      <c r="B3407">
        <v>87430000</v>
      </c>
      <c r="C3407" t="s">
        <v>8436</v>
      </c>
      <c r="D3407" t="s">
        <v>13113</v>
      </c>
      <c r="E3407" t="s">
        <v>16</v>
      </c>
      <c r="F3407" t="s">
        <v>16</v>
      </c>
      <c r="G3407" t="s">
        <v>3997</v>
      </c>
      <c r="H3407">
        <v>1</v>
      </c>
      <c r="I3407" t="s">
        <v>13114</v>
      </c>
    </row>
    <row r="3408" spans="1:9" x14ac:dyDescent="0.25">
      <c r="A3408" t="s">
        <v>2329</v>
      </c>
      <c r="B3408">
        <v>75945955</v>
      </c>
      <c r="C3408" t="s">
        <v>2330</v>
      </c>
      <c r="D3408" t="s">
        <v>5207</v>
      </c>
      <c r="E3408" t="s">
        <v>16</v>
      </c>
      <c r="F3408" t="s">
        <v>16</v>
      </c>
      <c r="G3408" t="s">
        <v>6652</v>
      </c>
      <c r="H3408">
        <v>1</v>
      </c>
      <c r="I3408" t="s">
        <v>6659</v>
      </c>
    </row>
    <row r="3409" spans="1:9" x14ac:dyDescent="0.25">
      <c r="A3409" t="s">
        <v>7742</v>
      </c>
      <c r="B3409">
        <v>75945955</v>
      </c>
      <c r="C3409" t="s">
        <v>16</v>
      </c>
      <c r="D3409" t="s">
        <v>16</v>
      </c>
      <c r="E3409" t="s">
        <v>16</v>
      </c>
      <c r="F3409" t="s">
        <v>16</v>
      </c>
      <c r="G3409" t="s">
        <v>6652</v>
      </c>
      <c r="H3409">
        <v>1</v>
      </c>
      <c r="I3409" t="s">
        <v>6961</v>
      </c>
    </row>
    <row r="3410" spans="1:9" x14ac:dyDescent="0.25">
      <c r="A3410" t="s">
        <v>9162</v>
      </c>
      <c r="B3410">
        <v>70152015</v>
      </c>
      <c r="C3410" t="s">
        <v>9163</v>
      </c>
      <c r="D3410" t="s">
        <v>13115</v>
      </c>
      <c r="E3410" t="s">
        <v>16</v>
      </c>
      <c r="F3410" t="s">
        <v>16</v>
      </c>
      <c r="G3410" t="s">
        <v>9164</v>
      </c>
      <c r="H3410">
        <v>1</v>
      </c>
      <c r="I3410" t="s">
        <v>13116</v>
      </c>
    </row>
    <row r="3411" spans="1:9" x14ac:dyDescent="0.25">
      <c r="A3411" t="s">
        <v>2335</v>
      </c>
      <c r="B3411">
        <v>73628800</v>
      </c>
      <c r="C3411" t="s">
        <v>2336</v>
      </c>
      <c r="D3411" t="s">
        <v>5208</v>
      </c>
      <c r="E3411" t="s">
        <v>16</v>
      </c>
      <c r="F3411" t="s">
        <v>16</v>
      </c>
      <c r="G3411" t="s">
        <v>3984</v>
      </c>
      <c r="H3411">
        <v>1</v>
      </c>
      <c r="I3411" t="s">
        <v>5209</v>
      </c>
    </row>
    <row r="3412" spans="1:9" x14ac:dyDescent="0.25">
      <c r="A3412" t="s">
        <v>2337</v>
      </c>
      <c r="B3412">
        <v>96306000</v>
      </c>
      <c r="C3412" t="s">
        <v>2338</v>
      </c>
      <c r="D3412" t="s">
        <v>5210</v>
      </c>
      <c r="E3412" t="s">
        <v>16</v>
      </c>
      <c r="F3412" t="s">
        <v>16</v>
      </c>
      <c r="G3412" t="s">
        <v>8068</v>
      </c>
      <c r="H3412">
        <v>1</v>
      </c>
      <c r="I3412" t="s">
        <v>13117</v>
      </c>
    </row>
    <row r="3413" spans="1:9" x14ac:dyDescent="0.25">
      <c r="A3413" t="s">
        <v>2339</v>
      </c>
      <c r="B3413">
        <v>70201616</v>
      </c>
      <c r="C3413" t="s">
        <v>2340</v>
      </c>
      <c r="D3413" t="s">
        <v>5211</v>
      </c>
      <c r="E3413" t="s">
        <v>2341</v>
      </c>
      <c r="F3413" t="s">
        <v>5212</v>
      </c>
      <c r="G3413" t="s">
        <v>13918</v>
      </c>
      <c r="H3413">
        <v>1</v>
      </c>
      <c r="I3413" t="s">
        <v>15823</v>
      </c>
    </row>
    <row r="3414" spans="1:9" x14ac:dyDescent="0.25">
      <c r="A3414" t="s">
        <v>2342</v>
      </c>
      <c r="B3414">
        <v>70201616</v>
      </c>
      <c r="C3414" t="s">
        <v>2343</v>
      </c>
      <c r="D3414" t="s">
        <v>5213</v>
      </c>
      <c r="E3414" t="s">
        <v>2344</v>
      </c>
      <c r="F3414" t="s">
        <v>5214</v>
      </c>
      <c r="G3414" t="s">
        <v>13918</v>
      </c>
      <c r="H3414">
        <v>1</v>
      </c>
      <c r="I3414" t="s">
        <v>15824</v>
      </c>
    </row>
    <row r="3415" spans="1:9" x14ac:dyDescent="0.25">
      <c r="A3415" t="s">
        <v>2345</v>
      </c>
      <c r="B3415">
        <v>70201616</v>
      </c>
      <c r="C3415" t="s">
        <v>2346</v>
      </c>
      <c r="D3415" t="s">
        <v>5215</v>
      </c>
      <c r="E3415" t="s">
        <v>2347</v>
      </c>
      <c r="F3415" t="s">
        <v>5216</v>
      </c>
      <c r="G3415" t="s">
        <v>13918</v>
      </c>
      <c r="H3415">
        <v>1</v>
      </c>
      <c r="I3415" t="s">
        <v>15825</v>
      </c>
    </row>
    <row r="3416" spans="1:9" x14ac:dyDescent="0.25">
      <c r="A3416" t="s">
        <v>2348</v>
      </c>
      <c r="B3416">
        <v>70201616</v>
      </c>
      <c r="C3416" t="s">
        <v>2349</v>
      </c>
      <c r="D3416" t="s">
        <v>5217</v>
      </c>
      <c r="E3416" t="s">
        <v>8106</v>
      </c>
      <c r="F3416" t="s">
        <v>13118</v>
      </c>
      <c r="G3416" t="s">
        <v>13918</v>
      </c>
      <c r="H3416">
        <v>1</v>
      </c>
      <c r="I3416" t="s">
        <v>15826</v>
      </c>
    </row>
    <row r="3417" spans="1:9" x14ac:dyDescent="0.25">
      <c r="A3417" t="s">
        <v>2350</v>
      </c>
      <c r="B3417">
        <v>70201616</v>
      </c>
      <c r="C3417" t="s">
        <v>2351</v>
      </c>
      <c r="D3417" t="s">
        <v>5218</v>
      </c>
      <c r="E3417" t="s">
        <v>8107</v>
      </c>
      <c r="F3417" t="s">
        <v>13119</v>
      </c>
      <c r="G3417" t="s">
        <v>13918</v>
      </c>
      <c r="H3417">
        <v>1</v>
      </c>
      <c r="I3417" t="s">
        <v>15827</v>
      </c>
    </row>
    <row r="3418" spans="1:9" x14ac:dyDescent="0.25">
      <c r="A3418" t="s">
        <v>2419</v>
      </c>
      <c r="B3418">
        <v>43600966</v>
      </c>
      <c r="C3418" t="s">
        <v>2420</v>
      </c>
      <c r="D3418" t="s">
        <v>5219</v>
      </c>
      <c r="E3418" t="s">
        <v>2421</v>
      </c>
      <c r="F3418" t="s">
        <v>5220</v>
      </c>
      <c r="G3418" t="s">
        <v>2317</v>
      </c>
      <c r="H3418">
        <v>1</v>
      </c>
      <c r="I3418" t="s">
        <v>5221</v>
      </c>
    </row>
    <row r="3419" spans="1:9" x14ac:dyDescent="0.25">
      <c r="A3419" t="s">
        <v>2414</v>
      </c>
      <c r="B3419">
        <v>75882122</v>
      </c>
      <c r="C3419" t="s">
        <v>2415</v>
      </c>
      <c r="D3419" t="s">
        <v>5222</v>
      </c>
      <c r="E3419" t="s">
        <v>2416</v>
      </c>
      <c r="F3419" t="s">
        <v>5223</v>
      </c>
      <c r="G3419" t="s">
        <v>8072</v>
      </c>
      <c r="H3419">
        <v>1</v>
      </c>
      <c r="I3419" t="s">
        <v>13120</v>
      </c>
    </row>
    <row r="3420" spans="1:9" x14ac:dyDescent="0.25">
      <c r="A3420" t="s">
        <v>4183</v>
      </c>
      <c r="B3420">
        <v>96306000</v>
      </c>
      <c r="C3420" t="s">
        <v>16</v>
      </c>
      <c r="D3420" t="s">
        <v>16</v>
      </c>
      <c r="E3420" t="s">
        <v>16</v>
      </c>
      <c r="F3420" t="s">
        <v>16</v>
      </c>
      <c r="G3420" t="s">
        <v>8068</v>
      </c>
      <c r="H3420">
        <v>1</v>
      </c>
      <c r="I3420" t="s">
        <v>12613</v>
      </c>
    </row>
    <row r="3421" spans="1:9" x14ac:dyDescent="0.25">
      <c r="A3421" t="s">
        <v>4260</v>
      </c>
      <c r="B3421">
        <v>75882122</v>
      </c>
      <c r="C3421" t="s">
        <v>4261</v>
      </c>
      <c r="D3421" t="s">
        <v>5224</v>
      </c>
      <c r="E3421" t="s">
        <v>16</v>
      </c>
      <c r="F3421" t="s">
        <v>16</v>
      </c>
      <c r="G3421" t="s">
        <v>8072</v>
      </c>
      <c r="H3421">
        <v>1</v>
      </c>
      <c r="I3421" t="s">
        <v>13121</v>
      </c>
    </row>
    <row r="3422" spans="1:9" x14ac:dyDescent="0.25">
      <c r="A3422" t="s">
        <v>4424</v>
      </c>
      <c r="B3422">
        <v>43685000</v>
      </c>
      <c r="C3422" t="s">
        <v>4425</v>
      </c>
      <c r="D3422" t="s">
        <v>5225</v>
      </c>
      <c r="E3422" t="s">
        <v>16</v>
      </c>
      <c r="F3422" t="s">
        <v>16</v>
      </c>
      <c r="G3422" t="s">
        <v>2311</v>
      </c>
      <c r="H3422">
        <v>1</v>
      </c>
      <c r="I3422" t="s">
        <v>5226</v>
      </c>
    </row>
    <row r="3423" spans="1:9" x14ac:dyDescent="0.25">
      <c r="A3423" t="s">
        <v>5251</v>
      </c>
      <c r="B3423">
        <v>86892211</v>
      </c>
      <c r="C3423" t="s">
        <v>5252</v>
      </c>
      <c r="D3423" t="s">
        <v>5258</v>
      </c>
      <c r="E3423" t="s">
        <v>16</v>
      </c>
      <c r="F3423" t="s">
        <v>16</v>
      </c>
      <c r="G3423" t="s">
        <v>3996</v>
      </c>
      <c r="H3423">
        <v>1</v>
      </c>
      <c r="I3423" t="s">
        <v>5259</v>
      </c>
    </row>
    <row r="3424" spans="1:9" x14ac:dyDescent="0.25">
      <c r="A3424" t="s">
        <v>8407</v>
      </c>
      <c r="B3424">
        <v>43685000</v>
      </c>
      <c r="C3424" t="s">
        <v>8408</v>
      </c>
      <c r="D3424" t="s">
        <v>13122</v>
      </c>
      <c r="E3424" t="s">
        <v>16</v>
      </c>
      <c r="F3424" t="s">
        <v>16</v>
      </c>
      <c r="G3424" t="s">
        <v>2311</v>
      </c>
      <c r="H3424">
        <v>1</v>
      </c>
      <c r="I3424" t="s">
        <v>13123</v>
      </c>
    </row>
    <row r="3425" spans="1:9" x14ac:dyDescent="0.25">
      <c r="A3425" t="s">
        <v>6063</v>
      </c>
      <c r="B3425">
        <v>75882122</v>
      </c>
      <c r="C3425" t="s">
        <v>6301</v>
      </c>
      <c r="D3425" t="s">
        <v>6306</v>
      </c>
      <c r="E3425" t="s">
        <v>6302</v>
      </c>
      <c r="F3425" t="s">
        <v>6307</v>
      </c>
      <c r="G3425" t="s">
        <v>8072</v>
      </c>
      <c r="H3425">
        <v>1</v>
      </c>
      <c r="I3425" t="s">
        <v>13124</v>
      </c>
    </row>
    <row r="3426" spans="1:9" x14ac:dyDescent="0.25">
      <c r="A3426" t="s">
        <v>6541</v>
      </c>
      <c r="B3426">
        <v>86283711</v>
      </c>
      <c r="C3426" t="s">
        <v>6542</v>
      </c>
      <c r="D3426" t="s">
        <v>6563</v>
      </c>
      <c r="E3426" t="s">
        <v>16</v>
      </c>
      <c r="F3426" t="s">
        <v>16</v>
      </c>
      <c r="G3426" t="s">
        <v>7276</v>
      </c>
      <c r="H3426">
        <v>1</v>
      </c>
      <c r="I3426" t="s">
        <v>7469</v>
      </c>
    </row>
    <row r="3427" spans="1:9" x14ac:dyDescent="0.25">
      <c r="A3427" t="s">
        <v>6837</v>
      </c>
      <c r="B3427">
        <v>75945955</v>
      </c>
      <c r="C3427" t="s">
        <v>6838</v>
      </c>
      <c r="D3427" t="s">
        <v>6959</v>
      </c>
      <c r="E3427" t="s">
        <v>16</v>
      </c>
      <c r="F3427" t="s">
        <v>16</v>
      </c>
      <c r="G3427" t="s">
        <v>6652</v>
      </c>
      <c r="H3427">
        <v>1</v>
      </c>
      <c r="I3427" t="s">
        <v>6960</v>
      </c>
    </row>
    <row r="3428" spans="1:9" x14ac:dyDescent="0.25">
      <c r="A3428" t="s">
        <v>6839</v>
      </c>
      <c r="B3428">
        <v>75945955</v>
      </c>
      <c r="C3428" t="s">
        <v>16</v>
      </c>
      <c r="D3428" t="s">
        <v>16</v>
      </c>
      <c r="E3428" t="s">
        <v>16</v>
      </c>
      <c r="F3428" t="s">
        <v>16</v>
      </c>
      <c r="G3428" t="s">
        <v>6652</v>
      </c>
      <c r="H3428">
        <v>1</v>
      </c>
      <c r="I3428" t="s">
        <v>6961</v>
      </c>
    </row>
    <row r="3429" spans="1:9" x14ac:dyDescent="0.25">
      <c r="A3429" t="s">
        <v>7096</v>
      </c>
      <c r="B3429">
        <v>86283711</v>
      </c>
      <c r="C3429" t="s">
        <v>7097</v>
      </c>
      <c r="D3429" t="s">
        <v>7142</v>
      </c>
      <c r="E3429" t="s">
        <v>16</v>
      </c>
      <c r="F3429" t="s">
        <v>16</v>
      </c>
      <c r="G3429" t="s">
        <v>7276</v>
      </c>
      <c r="H3429">
        <v>1</v>
      </c>
      <c r="I3429" t="s">
        <v>7470</v>
      </c>
    </row>
    <row r="3430" spans="1:9" x14ac:dyDescent="0.25">
      <c r="A3430" t="s">
        <v>7241</v>
      </c>
      <c r="B3430">
        <v>43600966</v>
      </c>
      <c r="C3430" t="s">
        <v>7242</v>
      </c>
      <c r="D3430" t="s">
        <v>7255</v>
      </c>
      <c r="E3430" t="s">
        <v>16</v>
      </c>
      <c r="F3430" t="s">
        <v>16</v>
      </c>
      <c r="G3430" t="s">
        <v>2317</v>
      </c>
      <c r="H3430">
        <v>1</v>
      </c>
      <c r="I3430" t="s">
        <v>7256</v>
      </c>
    </row>
    <row r="3431" spans="1:9" x14ac:dyDescent="0.25">
      <c r="A3431" t="s">
        <v>7279</v>
      </c>
      <c r="B3431">
        <v>96306000</v>
      </c>
      <c r="C3431" t="s">
        <v>7280</v>
      </c>
      <c r="D3431" t="s">
        <v>7471</v>
      </c>
      <c r="E3431" t="s">
        <v>7281</v>
      </c>
      <c r="F3431" t="s">
        <v>7472</v>
      </c>
      <c r="G3431" t="s">
        <v>8068</v>
      </c>
      <c r="H3431">
        <v>1</v>
      </c>
      <c r="I3431" t="s">
        <v>13125</v>
      </c>
    </row>
    <row r="3432" spans="1:9" x14ac:dyDescent="0.25">
      <c r="A3432" t="s">
        <v>8020</v>
      </c>
      <c r="B3432">
        <v>86213299</v>
      </c>
      <c r="C3432" t="s">
        <v>8021</v>
      </c>
      <c r="D3432" t="s">
        <v>8051</v>
      </c>
      <c r="E3432" t="s">
        <v>8022</v>
      </c>
      <c r="F3432" t="s">
        <v>8052</v>
      </c>
      <c r="G3432" t="s">
        <v>8023</v>
      </c>
      <c r="H3432">
        <v>1</v>
      </c>
      <c r="I3432" t="s">
        <v>8053</v>
      </c>
    </row>
    <row r="3433" spans="1:9" x14ac:dyDescent="0.25">
      <c r="A3433" t="s">
        <v>8676</v>
      </c>
      <c r="B3433">
        <v>43600966</v>
      </c>
      <c r="C3433" t="s">
        <v>8677</v>
      </c>
      <c r="D3433" t="s">
        <v>13126</v>
      </c>
      <c r="E3433" t="s">
        <v>8678</v>
      </c>
      <c r="F3433" t="s">
        <v>13127</v>
      </c>
      <c r="G3433" t="s">
        <v>2317</v>
      </c>
      <c r="H3433">
        <v>1</v>
      </c>
      <c r="I3433" t="s">
        <v>13128</v>
      </c>
    </row>
    <row r="3434" spans="1:9" x14ac:dyDescent="0.25">
      <c r="A3434" t="s">
        <v>11992</v>
      </c>
      <c r="B3434">
        <v>56250500</v>
      </c>
      <c r="C3434" t="s">
        <v>16</v>
      </c>
      <c r="D3434" t="s">
        <v>16</v>
      </c>
      <c r="E3434" t="s">
        <v>11993</v>
      </c>
      <c r="F3434" t="s">
        <v>13129</v>
      </c>
      <c r="G3434" t="s">
        <v>3983</v>
      </c>
      <c r="H3434">
        <v>1</v>
      </c>
      <c r="I3434" t="s">
        <v>13130</v>
      </c>
    </row>
    <row r="3435" spans="1:9" x14ac:dyDescent="0.25">
      <c r="A3435" t="s">
        <v>14319</v>
      </c>
      <c r="B3435">
        <v>38169900</v>
      </c>
      <c r="C3435" t="s">
        <v>14320</v>
      </c>
      <c r="D3435" t="s">
        <v>15828</v>
      </c>
      <c r="E3435" t="s">
        <v>16</v>
      </c>
      <c r="F3435" t="s">
        <v>16</v>
      </c>
      <c r="G3435" t="s">
        <v>14321</v>
      </c>
      <c r="H3435">
        <v>1</v>
      </c>
      <c r="I3435" t="s">
        <v>15829</v>
      </c>
    </row>
    <row r="3436" spans="1:9" x14ac:dyDescent="0.25">
      <c r="A3436" t="s">
        <v>14166</v>
      </c>
      <c r="B3436">
        <v>98158022</v>
      </c>
      <c r="C3436" t="s">
        <v>14167</v>
      </c>
      <c r="D3436" t="s">
        <v>15830</v>
      </c>
      <c r="E3436" t="s">
        <v>14168</v>
      </c>
      <c r="F3436" t="s">
        <v>15831</v>
      </c>
      <c r="G3436" t="s">
        <v>8039</v>
      </c>
      <c r="H3436">
        <v>1</v>
      </c>
      <c r="I3436" t="s">
        <v>15832</v>
      </c>
    </row>
    <row r="3437" spans="1:9" x14ac:dyDescent="0.25">
      <c r="A3437" t="s">
        <v>14253</v>
      </c>
      <c r="B3437">
        <v>86720099</v>
      </c>
      <c r="C3437" t="s">
        <v>14254</v>
      </c>
      <c r="D3437" t="s">
        <v>15833</v>
      </c>
      <c r="E3437" t="s">
        <v>14254</v>
      </c>
      <c r="F3437" t="s">
        <v>15833</v>
      </c>
      <c r="G3437" t="s">
        <v>11598</v>
      </c>
      <c r="H3437">
        <v>1</v>
      </c>
      <c r="I3437" t="s">
        <v>15834</v>
      </c>
    </row>
    <row r="3438" spans="1:9" x14ac:dyDescent="0.25">
      <c r="A3438" t="s">
        <v>14047</v>
      </c>
      <c r="B3438">
        <v>43685000</v>
      </c>
      <c r="C3438" t="s">
        <v>14048</v>
      </c>
      <c r="D3438" t="s">
        <v>15835</v>
      </c>
      <c r="E3438" t="s">
        <v>14049</v>
      </c>
      <c r="F3438" t="s">
        <v>15836</v>
      </c>
      <c r="G3438" t="s">
        <v>2311</v>
      </c>
      <c r="H3438">
        <v>1</v>
      </c>
      <c r="I3438" t="s">
        <v>15837</v>
      </c>
    </row>
    <row r="3439" spans="1:9" x14ac:dyDescent="0.25">
      <c r="A3439" t="s">
        <v>1903</v>
      </c>
      <c r="B3439">
        <v>96306000</v>
      </c>
      <c r="C3439" t="s">
        <v>16</v>
      </c>
      <c r="D3439" t="s">
        <v>16</v>
      </c>
      <c r="E3439" t="s">
        <v>16</v>
      </c>
      <c r="F3439" t="s">
        <v>16</v>
      </c>
      <c r="G3439" t="s">
        <v>8068</v>
      </c>
      <c r="H3439">
        <v>1</v>
      </c>
      <c r="I3439" t="s">
        <v>12613</v>
      </c>
    </row>
    <row r="3440" spans="1:9" x14ac:dyDescent="0.25">
      <c r="A3440" t="s">
        <v>14542</v>
      </c>
      <c r="B3440">
        <v>75882122</v>
      </c>
      <c r="C3440" t="s">
        <v>14543</v>
      </c>
      <c r="D3440" t="s">
        <v>15838</v>
      </c>
      <c r="E3440" t="s">
        <v>14544</v>
      </c>
      <c r="F3440" t="s">
        <v>15839</v>
      </c>
      <c r="G3440" t="s">
        <v>8072</v>
      </c>
      <c r="H3440">
        <v>1</v>
      </c>
      <c r="I3440" t="s">
        <v>15840</v>
      </c>
    </row>
    <row r="3441" spans="1:9" x14ac:dyDescent="0.25">
      <c r="A3441" t="s">
        <v>14255</v>
      </c>
      <c r="B3441">
        <v>98158022</v>
      </c>
      <c r="C3441" t="s">
        <v>16</v>
      </c>
      <c r="D3441" t="s">
        <v>16</v>
      </c>
      <c r="E3441" t="s">
        <v>16</v>
      </c>
      <c r="F3441" t="s">
        <v>16</v>
      </c>
      <c r="G3441" t="s">
        <v>8039</v>
      </c>
      <c r="H3441">
        <v>1</v>
      </c>
      <c r="I3441" t="s">
        <v>8054</v>
      </c>
    </row>
    <row r="3442" spans="1:9" x14ac:dyDescent="0.25">
      <c r="A3442" t="s">
        <v>8975</v>
      </c>
      <c r="B3442">
        <v>72278790</v>
      </c>
      <c r="C3442" t="s">
        <v>8976</v>
      </c>
      <c r="D3442" t="s">
        <v>13131</v>
      </c>
      <c r="E3442" t="s">
        <v>8977</v>
      </c>
      <c r="F3442" t="s">
        <v>13132</v>
      </c>
      <c r="G3442" t="s">
        <v>13917</v>
      </c>
      <c r="H3442">
        <v>1</v>
      </c>
      <c r="I3442" t="s">
        <v>15841</v>
      </c>
    </row>
    <row r="3443" spans="1:9" x14ac:dyDescent="0.25">
      <c r="A3443" t="s">
        <v>8978</v>
      </c>
      <c r="B3443">
        <v>72278790</v>
      </c>
      <c r="C3443" t="s">
        <v>8979</v>
      </c>
      <c r="D3443" t="s">
        <v>13133</v>
      </c>
      <c r="E3443" t="s">
        <v>8980</v>
      </c>
      <c r="F3443" t="s">
        <v>13134</v>
      </c>
      <c r="G3443" t="s">
        <v>13917</v>
      </c>
      <c r="H3443">
        <v>1</v>
      </c>
      <c r="I3443" t="s">
        <v>15842</v>
      </c>
    </row>
    <row r="3444" spans="1:9" x14ac:dyDescent="0.25">
      <c r="A3444" t="s">
        <v>6274</v>
      </c>
      <c r="B3444">
        <v>74755755</v>
      </c>
      <c r="C3444" t="s">
        <v>16</v>
      </c>
      <c r="D3444" t="s">
        <v>16</v>
      </c>
      <c r="E3444" t="s">
        <v>16</v>
      </c>
      <c r="F3444" t="s">
        <v>16</v>
      </c>
      <c r="G3444" t="s">
        <v>4786</v>
      </c>
      <c r="H3444">
        <v>1</v>
      </c>
      <c r="I3444" t="s">
        <v>4922</v>
      </c>
    </row>
    <row r="3445" spans="1:9" x14ac:dyDescent="0.25">
      <c r="A3445" t="s">
        <v>40882</v>
      </c>
      <c r="B3445">
        <v>35515739</v>
      </c>
      <c r="C3445" t="s">
        <v>16</v>
      </c>
      <c r="D3445" t="s">
        <v>16</v>
      </c>
      <c r="E3445" t="s">
        <v>16</v>
      </c>
      <c r="F3445" t="s">
        <v>16</v>
      </c>
      <c r="G3445" t="s">
        <v>41011</v>
      </c>
      <c r="H3445">
        <v>1</v>
      </c>
      <c r="I3445" t="s">
        <v>42378</v>
      </c>
    </row>
    <row r="3446" spans="1:9" x14ac:dyDescent="0.25">
      <c r="A3446" t="s">
        <v>3327</v>
      </c>
      <c r="B3446">
        <v>75211662</v>
      </c>
      <c r="C3446" t="s">
        <v>16</v>
      </c>
      <c r="D3446" t="s">
        <v>16</v>
      </c>
      <c r="E3446" t="s">
        <v>16</v>
      </c>
      <c r="F3446" t="s">
        <v>16</v>
      </c>
      <c r="G3446" t="s">
        <v>7015</v>
      </c>
      <c r="H3446">
        <v>1</v>
      </c>
      <c r="I3446" t="s">
        <v>7143</v>
      </c>
    </row>
    <row r="3447" spans="1:9" x14ac:dyDescent="0.25">
      <c r="A3447" t="s">
        <v>3333</v>
      </c>
      <c r="B3447">
        <v>75211662</v>
      </c>
      <c r="C3447" t="s">
        <v>16</v>
      </c>
      <c r="D3447" t="s">
        <v>16</v>
      </c>
      <c r="E3447" t="s">
        <v>16</v>
      </c>
      <c r="F3447" t="s">
        <v>16</v>
      </c>
      <c r="G3447" t="s">
        <v>7015</v>
      </c>
      <c r="H3447">
        <v>1</v>
      </c>
      <c r="I3447" t="s">
        <v>7143</v>
      </c>
    </row>
    <row r="3448" spans="1:9" x14ac:dyDescent="0.25">
      <c r="A3448" t="s">
        <v>3331</v>
      </c>
      <c r="B3448">
        <v>75211662</v>
      </c>
      <c r="C3448" t="s">
        <v>16</v>
      </c>
      <c r="D3448" t="s">
        <v>16</v>
      </c>
      <c r="E3448" t="s">
        <v>16</v>
      </c>
      <c r="F3448" t="s">
        <v>16</v>
      </c>
      <c r="G3448" t="s">
        <v>7015</v>
      </c>
      <c r="H3448">
        <v>1</v>
      </c>
      <c r="I3448" t="s">
        <v>7143</v>
      </c>
    </row>
    <row r="3449" spans="1:9" x14ac:dyDescent="0.25">
      <c r="A3449" t="s">
        <v>3328</v>
      </c>
      <c r="B3449">
        <v>75211662</v>
      </c>
      <c r="C3449" t="s">
        <v>16</v>
      </c>
      <c r="D3449" t="s">
        <v>16</v>
      </c>
      <c r="E3449" t="s">
        <v>16</v>
      </c>
      <c r="F3449" t="s">
        <v>16</v>
      </c>
      <c r="G3449" t="s">
        <v>7015</v>
      </c>
      <c r="H3449">
        <v>1</v>
      </c>
      <c r="I3449" t="s">
        <v>7143</v>
      </c>
    </row>
    <row r="3450" spans="1:9" x14ac:dyDescent="0.25">
      <c r="A3450" t="s">
        <v>3297</v>
      </c>
      <c r="B3450">
        <v>75211662</v>
      </c>
      <c r="C3450" t="s">
        <v>16</v>
      </c>
      <c r="D3450" t="s">
        <v>16</v>
      </c>
      <c r="E3450" t="s">
        <v>16</v>
      </c>
      <c r="F3450" t="s">
        <v>16</v>
      </c>
      <c r="G3450" t="s">
        <v>7015</v>
      </c>
      <c r="H3450">
        <v>1</v>
      </c>
      <c r="I3450" t="s">
        <v>7143</v>
      </c>
    </row>
    <row r="3451" spans="1:9" x14ac:dyDescent="0.25">
      <c r="A3451" t="s">
        <v>3307</v>
      </c>
      <c r="B3451">
        <v>75211662</v>
      </c>
      <c r="C3451" t="s">
        <v>16</v>
      </c>
      <c r="D3451" t="s">
        <v>16</v>
      </c>
      <c r="E3451" t="s">
        <v>16</v>
      </c>
      <c r="F3451" t="s">
        <v>16</v>
      </c>
      <c r="G3451" t="s">
        <v>7015</v>
      </c>
      <c r="H3451">
        <v>1</v>
      </c>
      <c r="I3451" t="s">
        <v>7143</v>
      </c>
    </row>
    <row r="3452" spans="1:9" x14ac:dyDescent="0.25">
      <c r="A3452" t="s">
        <v>2978</v>
      </c>
      <c r="B3452">
        <v>75180019</v>
      </c>
      <c r="C3452" t="s">
        <v>16</v>
      </c>
      <c r="D3452" t="s">
        <v>16</v>
      </c>
      <c r="E3452" t="s">
        <v>16</v>
      </c>
      <c r="F3452" t="s">
        <v>16</v>
      </c>
      <c r="G3452" t="s">
        <v>2430</v>
      </c>
      <c r="H3452">
        <v>1</v>
      </c>
      <c r="I3452" t="s">
        <v>5227</v>
      </c>
    </row>
    <row r="3453" spans="1:9" x14ac:dyDescent="0.25">
      <c r="A3453" t="s">
        <v>3267</v>
      </c>
      <c r="B3453">
        <v>75211662</v>
      </c>
      <c r="C3453" t="s">
        <v>16</v>
      </c>
      <c r="D3453" t="s">
        <v>16</v>
      </c>
      <c r="E3453" t="s">
        <v>16</v>
      </c>
      <c r="F3453" t="s">
        <v>16</v>
      </c>
      <c r="G3453" t="s">
        <v>7015</v>
      </c>
      <c r="H3453">
        <v>1</v>
      </c>
      <c r="I3453" t="s">
        <v>7143</v>
      </c>
    </row>
    <row r="3454" spans="1:9" x14ac:dyDescent="0.25">
      <c r="A3454" t="s">
        <v>3792</v>
      </c>
      <c r="B3454">
        <v>75586804</v>
      </c>
      <c r="C3454" t="s">
        <v>16</v>
      </c>
      <c r="D3454" t="s">
        <v>16</v>
      </c>
      <c r="E3454" t="s">
        <v>16</v>
      </c>
      <c r="F3454" t="s">
        <v>16</v>
      </c>
      <c r="G3454" t="s">
        <v>3787</v>
      </c>
      <c r="H3454">
        <v>1</v>
      </c>
      <c r="I3454" t="s">
        <v>5228</v>
      </c>
    </row>
    <row r="3455" spans="1:9" x14ac:dyDescent="0.25">
      <c r="A3455" t="s">
        <v>3264</v>
      </c>
      <c r="B3455">
        <v>75211662</v>
      </c>
      <c r="C3455" t="s">
        <v>16</v>
      </c>
      <c r="D3455" t="s">
        <v>16</v>
      </c>
      <c r="E3455" t="s">
        <v>16</v>
      </c>
      <c r="F3455" t="s">
        <v>16</v>
      </c>
      <c r="G3455" t="s">
        <v>7015</v>
      </c>
      <c r="H3455">
        <v>1</v>
      </c>
      <c r="I3455" t="s">
        <v>7143</v>
      </c>
    </row>
    <row r="3456" spans="1:9" x14ac:dyDescent="0.25">
      <c r="A3456" t="s">
        <v>3332</v>
      </c>
      <c r="B3456">
        <v>75211662</v>
      </c>
      <c r="C3456" t="s">
        <v>16</v>
      </c>
      <c r="D3456" t="s">
        <v>16</v>
      </c>
      <c r="E3456" t="s">
        <v>16</v>
      </c>
      <c r="F3456" t="s">
        <v>16</v>
      </c>
      <c r="G3456" t="s">
        <v>7015</v>
      </c>
      <c r="H3456">
        <v>1</v>
      </c>
      <c r="I3456" t="s">
        <v>7143</v>
      </c>
    </row>
    <row r="3457" spans="1:9" x14ac:dyDescent="0.25">
      <c r="A3457" t="s">
        <v>3046</v>
      </c>
      <c r="B3457">
        <v>75180019</v>
      </c>
      <c r="C3457" t="s">
        <v>16</v>
      </c>
      <c r="D3457" t="s">
        <v>16</v>
      </c>
      <c r="E3457" t="s">
        <v>16</v>
      </c>
      <c r="F3457" t="s">
        <v>16</v>
      </c>
      <c r="G3457" t="s">
        <v>2430</v>
      </c>
      <c r="H3457">
        <v>1</v>
      </c>
      <c r="I3457" t="s">
        <v>5227</v>
      </c>
    </row>
    <row r="3458" spans="1:9" x14ac:dyDescent="0.25">
      <c r="A3458" t="s">
        <v>2619</v>
      </c>
      <c r="B3458">
        <v>74762273</v>
      </c>
      <c r="C3458" t="s">
        <v>16</v>
      </c>
      <c r="D3458" t="s">
        <v>16</v>
      </c>
      <c r="E3458" t="s">
        <v>16</v>
      </c>
      <c r="F3458" t="s">
        <v>16</v>
      </c>
      <c r="G3458" t="s">
        <v>154</v>
      </c>
      <c r="H3458">
        <v>1</v>
      </c>
      <c r="I3458" t="s">
        <v>4887</v>
      </c>
    </row>
    <row r="3459" spans="1:9" x14ac:dyDescent="0.25">
      <c r="A3459" t="s">
        <v>3287</v>
      </c>
      <c r="B3459">
        <v>75211662</v>
      </c>
      <c r="C3459" t="s">
        <v>16</v>
      </c>
      <c r="D3459" t="s">
        <v>16</v>
      </c>
      <c r="E3459" t="s">
        <v>16</v>
      </c>
      <c r="F3459" t="s">
        <v>16</v>
      </c>
      <c r="G3459" t="s">
        <v>7015</v>
      </c>
      <c r="H3459">
        <v>1</v>
      </c>
      <c r="I3459" t="s">
        <v>7143</v>
      </c>
    </row>
    <row r="3460" spans="1:9" x14ac:dyDescent="0.25">
      <c r="A3460" t="s">
        <v>4740</v>
      </c>
      <c r="B3460">
        <v>75211662</v>
      </c>
      <c r="C3460" t="s">
        <v>16</v>
      </c>
      <c r="D3460" t="s">
        <v>16</v>
      </c>
      <c r="E3460" t="s">
        <v>16</v>
      </c>
      <c r="F3460" t="s">
        <v>16</v>
      </c>
      <c r="G3460" t="s">
        <v>7015</v>
      </c>
      <c r="H3460">
        <v>1</v>
      </c>
      <c r="I3460" t="s">
        <v>7143</v>
      </c>
    </row>
    <row r="3461" spans="1:9" x14ac:dyDescent="0.25">
      <c r="A3461" t="s">
        <v>3176</v>
      </c>
      <c r="B3461">
        <v>75211662</v>
      </c>
      <c r="C3461" t="s">
        <v>16</v>
      </c>
      <c r="D3461" t="s">
        <v>16</v>
      </c>
      <c r="E3461" t="s">
        <v>16</v>
      </c>
      <c r="F3461" t="s">
        <v>16</v>
      </c>
      <c r="G3461" t="s">
        <v>7015</v>
      </c>
      <c r="H3461">
        <v>1</v>
      </c>
      <c r="I3461" t="s">
        <v>7143</v>
      </c>
    </row>
    <row r="3462" spans="1:9" x14ac:dyDescent="0.25">
      <c r="A3462" t="s">
        <v>3284</v>
      </c>
      <c r="B3462">
        <v>75211662</v>
      </c>
      <c r="C3462" t="s">
        <v>16</v>
      </c>
      <c r="D3462" t="s">
        <v>16</v>
      </c>
      <c r="E3462" t="s">
        <v>16</v>
      </c>
      <c r="F3462" t="s">
        <v>16</v>
      </c>
      <c r="G3462" t="s">
        <v>7015</v>
      </c>
      <c r="H3462">
        <v>1</v>
      </c>
      <c r="I3462" t="s">
        <v>7143</v>
      </c>
    </row>
    <row r="3463" spans="1:9" x14ac:dyDescent="0.25">
      <c r="A3463" t="s">
        <v>6511</v>
      </c>
      <c r="B3463">
        <v>75211662</v>
      </c>
      <c r="C3463" t="s">
        <v>16</v>
      </c>
      <c r="D3463" t="s">
        <v>16</v>
      </c>
      <c r="E3463" t="s">
        <v>16</v>
      </c>
      <c r="F3463" t="s">
        <v>16</v>
      </c>
      <c r="G3463" t="s">
        <v>7015</v>
      </c>
      <c r="H3463">
        <v>1</v>
      </c>
      <c r="I3463" t="s">
        <v>7143</v>
      </c>
    </row>
    <row r="3464" spans="1:9" x14ac:dyDescent="0.25">
      <c r="A3464" t="s">
        <v>6509</v>
      </c>
      <c r="B3464">
        <v>75211662</v>
      </c>
      <c r="C3464" t="s">
        <v>16</v>
      </c>
      <c r="D3464" t="s">
        <v>16</v>
      </c>
      <c r="E3464" t="s">
        <v>16</v>
      </c>
      <c r="F3464" t="s">
        <v>16</v>
      </c>
      <c r="G3464" t="s">
        <v>7015</v>
      </c>
      <c r="H3464">
        <v>1</v>
      </c>
      <c r="I3464" t="s">
        <v>7143</v>
      </c>
    </row>
    <row r="3465" spans="1:9" x14ac:dyDescent="0.25">
      <c r="A3465" t="s">
        <v>6510</v>
      </c>
      <c r="B3465">
        <v>75211662</v>
      </c>
      <c r="C3465" t="s">
        <v>16</v>
      </c>
      <c r="D3465" t="s">
        <v>16</v>
      </c>
      <c r="E3465" t="s">
        <v>16</v>
      </c>
      <c r="F3465" t="s">
        <v>16</v>
      </c>
      <c r="G3465" t="s">
        <v>7015</v>
      </c>
      <c r="H3465">
        <v>1</v>
      </c>
      <c r="I3465" t="s">
        <v>7143</v>
      </c>
    </row>
    <row r="3466" spans="1:9" x14ac:dyDescent="0.25">
      <c r="A3466" t="s">
        <v>3278</v>
      </c>
      <c r="B3466">
        <v>75211662</v>
      </c>
      <c r="C3466" t="s">
        <v>16</v>
      </c>
      <c r="D3466" t="s">
        <v>16</v>
      </c>
      <c r="E3466" t="s">
        <v>16</v>
      </c>
      <c r="F3466" t="s">
        <v>16</v>
      </c>
      <c r="G3466" t="s">
        <v>7015</v>
      </c>
      <c r="H3466">
        <v>1</v>
      </c>
      <c r="I3466" t="s">
        <v>7143</v>
      </c>
    </row>
    <row r="3467" spans="1:9" x14ac:dyDescent="0.25">
      <c r="A3467" t="s">
        <v>3308</v>
      </c>
      <c r="B3467">
        <v>75211662</v>
      </c>
      <c r="C3467" t="s">
        <v>16</v>
      </c>
      <c r="D3467" t="s">
        <v>16</v>
      </c>
      <c r="E3467" t="s">
        <v>16</v>
      </c>
      <c r="F3467" t="s">
        <v>16</v>
      </c>
      <c r="G3467" t="s">
        <v>7015</v>
      </c>
      <c r="H3467">
        <v>1</v>
      </c>
      <c r="I3467" t="s">
        <v>7143</v>
      </c>
    </row>
    <row r="3468" spans="1:9" x14ac:dyDescent="0.25">
      <c r="A3468" t="s">
        <v>3272</v>
      </c>
      <c r="B3468">
        <v>75211662</v>
      </c>
      <c r="C3468" t="s">
        <v>16</v>
      </c>
      <c r="D3468" t="s">
        <v>16</v>
      </c>
      <c r="E3468" t="s">
        <v>16</v>
      </c>
      <c r="F3468" t="s">
        <v>16</v>
      </c>
      <c r="G3468" t="s">
        <v>7015</v>
      </c>
      <c r="H3468">
        <v>1</v>
      </c>
      <c r="I3468" t="s">
        <v>7143</v>
      </c>
    </row>
    <row r="3469" spans="1:9" x14ac:dyDescent="0.25">
      <c r="A3469" t="s">
        <v>3295</v>
      </c>
      <c r="B3469">
        <v>75211662</v>
      </c>
      <c r="C3469" t="s">
        <v>16</v>
      </c>
      <c r="D3469" t="s">
        <v>16</v>
      </c>
      <c r="E3469" t="s">
        <v>16</v>
      </c>
      <c r="F3469" t="s">
        <v>16</v>
      </c>
      <c r="G3469" t="s">
        <v>7015</v>
      </c>
      <c r="H3469">
        <v>1</v>
      </c>
      <c r="I3469" t="s">
        <v>7143</v>
      </c>
    </row>
    <row r="3470" spans="1:9" x14ac:dyDescent="0.25">
      <c r="A3470" t="s">
        <v>3336</v>
      </c>
      <c r="B3470">
        <v>75211662</v>
      </c>
      <c r="C3470" t="s">
        <v>16</v>
      </c>
      <c r="D3470" t="s">
        <v>16</v>
      </c>
      <c r="E3470" t="s">
        <v>16</v>
      </c>
      <c r="F3470" t="s">
        <v>16</v>
      </c>
      <c r="G3470" t="s">
        <v>7015</v>
      </c>
      <c r="H3470">
        <v>1</v>
      </c>
      <c r="I3470" t="s">
        <v>7143</v>
      </c>
    </row>
    <row r="3471" spans="1:9" x14ac:dyDescent="0.25">
      <c r="A3471" t="s">
        <v>3316</v>
      </c>
      <c r="B3471">
        <v>75211662</v>
      </c>
      <c r="C3471" t="s">
        <v>16</v>
      </c>
      <c r="D3471" t="s">
        <v>16</v>
      </c>
      <c r="E3471" t="s">
        <v>16</v>
      </c>
      <c r="F3471" t="s">
        <v>16</v>
      </c>
      <c r="G3471" t="s">
        <v>7015</v>
      </c>
      <c r="H3471">
        <v>1</v>
      </c>
      <c r="I3471" t="s">
        <v>7143</v>
      </c>
    </row>
    <row r="3472" spans="1:9" x14ac:dyDescent="0.25">
      <c r="A3472" t="s">
        <v>7855</v>
      </c>
      <c r="B3472">
        <v>75211662</v>
      </c>
      <c r="C3472" t="s">
        <v>16</v>
      </c>
      <c r="D3472" t="s">
        <v>16</v>
      </c>
      <c r="E3472" t="s">
        <v>16</v>
      </c>
      <c r="F3472" t="s">
        <v>16</v>
      </c>
      <c r="G3472" t="s">
        <v>7015</v>
      </c>
      <c r="H3472">
        <v>1</v>
      </c>
      <c r="I3472" t="s">
        <v>7143</v>
      </c>
    </row>
    <row r="3473" spans="1:9" x14ac:dyDescent="0.25">
      <c r="A3473" t="s">
        <v>7852</v>
      </c>
      <c r="B3473">
        <v>75211662</v>
      </c>
      <c r="C3473" t="s">
        <v>16</v>
      </c>
      <c r="D3473" t="s">
        <v>16</v>
      </c>
      <c r="E3473" t="s">
        <v>16</v>
      </c>
      <c r="F3473" t="s">
        <v>16</v>
      </c>
      <c r="G3473" t="s">
        <v>7015</v>
      </c>
      <c r="H3473">
        <v>1</v>
      </c>
      <c r="I3473" t="s">
        <v>7143</v>
      </c>
    </row>
    <row r="3474" spans="1:9" x14ac:dyDescent="0.25">
      <c r="A3474" t="s">
        <v>3789</v>
      </c>
      <c r="B3474">
        <v>75586804</v>
      </c>
      <c r="C3474" t="s">
        <v>16</v>
      </c>
      <c r="D3474" t="s">
        <v>16</v>
      </c>
      <c r="E3474" t="s">
        <v>16</v>
      </c>
      <c r="F3474" t="s">
        <v>16</v>
      </c>
      <c r="G3474" t="s">
        <v>3787</v>
      </c>
      <c r="H3474">
        <v>1</v>
      </c>
      <c r="I3474" t="s">
        <v>5228</v>
      </c>
    </row>
    <row r="3475" spans="1:9" x14ac:dyDescent="0.25">
      <c r="A3475" t="s">
        <v>2620</v>
      </c>
      <c r="B3475">
        <v>74762273</v>
      </c>
      <c r="C3475" t="s">
        <v>16</v>
      </c>
      <c r="D3475" t="s">
        <v>16</v>
      </c>
      <c r="E3475" t="s">
        <v>16</v>
      </c>
      <c r="F3475" t="s">
        <v>16</v>
      </c>
      <c r="G3475" t="s">
        <v>154</v>
      </c>
      <c r="H3475">
        <v>1</v>
      </c>
      <c r="I3475" t="s">
        <v>4887</v>
      </c>
    </row>
    <row r="3476" spans="1:9" x14ac:dyDescent="0.25">
      <c r="A3476" t="s">
        <v>3148</v>
      </c>
      <c r="B3476">
        <v>75211662</v>
      </c>
      <c r="C3476" t="s">
        <v>16</v>
      </c>
      <c r="D3476" t="s">
        <v>16</v>
      </c>
      <c r="E3476" t="s">
        <v>16</v>
      </c>
      <c r="F3476" t="s">
        <v>16</v>
      </c>
      <c r="G3476" t="s">
        <v>7015</v>
      </c>
      <c r="H3476">
        <v>2</v>
      </c>
      <c r="I3476" t="s">
        <v>7143</v>
      </c>
    </row>
    <row r="3477" spans="1:9" x14ac:dyDescent="0.25">
      <c r="A3477" t="s">
        <v>3303</v>
      </c>
      <c r="B3477">
        <v>75211662</v>
      </c>
      <c r="C3477" t="s">
        <v>16</v>
      </c>
      <c r="D3477" t="s">
        <v>16</v>
      </c>
      <c r="E3477" t="s">
        <v>16</v>
      </c>
      <c r="F3477" t="s">
        <v>16</v>
      </c>
      <c r="G3477" t="s">
        <v>7015</v>
      </c>
      <c r="H3477">
        <v>1</v>
      </c>
      <c r="I3477" t="s">
        <v>7143</v>
      </c>
    </row>
    <row r="3478" spans="1:9" x14ac:dyDescent="0.25">
      <c r="A3478" t="s">
        <v>5501</v>
      </c>
      <c r="B3478">
        <v>75211662</v>
      </c>
      <c r="C3478" t="s">
        <v>16</v>
      </c>
      <c r="D3478" t="s">
        <v>16</v>
      </c>
      <c r="E3478" t="s">
        <v>16</v>
      </c>
      <c r="F3478" t="s">
        <v>16</v>
      </c>
      <c r="G3478" t="s">
        <v>7015</v>
      </c>
      <c r="H3478">
        <v>1</v>
      </c>
      <c r="I3478" t="s">
        <v>7143</v>
      </c>
    </row>
    <row r="3479" spans="1:9" x14ac:dyDescent="0.25">
      <c r="A3479" t="s">
        <v>5504</v>
      </c>
      <c r="B3479">
        <v>75211662</v>
      </c>
      <c r="C3479" t="s">
        <v>16</v>
      </c>
      <c r="D3479" t="s">
        <v>16</v>
      </c>
      <c r="E3479" t="s">
        <v>16</v>
      </c>
      <c r="F3479" t="s">
        <v>16</v>
      </c>
      <c r="G3479" t="s">
        <v>7015</v>
      </c>
      <c r="H3479">
        <v>1</v>
      </c>
      <c r="I3479" t="s">
        <v>7143</v>
      </c>
    </row>
    <row r="3480" spans="1:9" x14ac:dyDescent="0.25">
      <c r="A3480" t="s">
        <v>5502</v>
      </c>
      <c r="B3480">
        <v>75211662</v>
      </c>
      <c r="C3480" t="s">
        <v>16</v>
      </c>
      <c r="D3480" t="s">
        <v>16</v>
      </c>
      <c r="E3480" t="s">
        <v>16</v>
      </c>
      <c r="F3480" t="s">
        <v>16</v>
      </c>
      <c r="G3480" t="s">
        <v>7015</v>
      </c>
      <c r="H3480">
        <v>1</v>
      </c>
      <c r="I3480" t="s">
        <v>7143</v>
      </c>
    </row>
    <row r="3481" spans="1:9" x14ac:dyDescent="0.25">
      <c r="A3481" t="s">
        <v>5503</v>
      </c>
      <c r="B3481">
        <v>75211662</v>
      </c>
      <c r="C3481" t="s">
        <v>16</v>
      </c>
      <c r="D3481" t="s">
        <v>16</v>
      </c>
      <c r="E3481" t="s">
        <v>16</v>
      </c>
      <c r="F3481" t="s">
        <v>16</v>
      </c>
      <c r="G3481" t="s">
        <v>7015</v>
      </c>
      <c r="H3481">
        <v>1</v>
      </c>
      <c r="I3481" t="s">
        <v>7143</v>
      </c>
    </row>
    <row r="3482" spans="1:9" x14ac:dyDescent="0.25">
      <c r="A3482" t="s">
        <v>3263</v>
      </c>
      <c r="B3482">
        <v>75211662</v>
      </c>
      <c r="C3482" t="s">
        <v>16</v>
      </c>
      <c r="D3482" t="s">
        <v>16</v>
      </c>
      <c r="E3482" t="s">
        <v>16</v>
      </c>
      <c r="F3482" t="s">
        <v>16</v>
      </c>
      <c r="G3482" t="s">
        <v>7015</v>
      </c>
      <c r="H3482">
        <v>1</v>
      </c>
      <c r="I3482" t="s">
        <v>7143</v>
      </c>
    </row>
    <row r="3483" spans="1:9" x14ac:dyDescent="0.25">
      <c r="A3483" t="s">
        <v>3045</v>
      </c>
      <c r="B3483">
        <v>75180019</v>
      </c>
      <c r="C3483" t="s">
        <v>16</v>
      </c>
      <c r="D3483" t="s">
        <v>16</v>
      </c>
      <c r="E3483" t="s">
        <v>16</v>
      </c>
      <c r="F3483" t="s">
        <v>16</v>
      </c>
      <c r="G3483" t="s">
        <v>2430</v>
      </c>
      <c r="H3483">
        <v>1</v>
      </c>
      <c r="I3483" t="s">
        <v>5227</v>
      </c>
    </row>
    <row r="3484" spans="1:9" x14ac:dyDescent="0.25">
      <c r="A3484" t="s">
        <v>3037</v>
      </c>
      <c r="B3484">
        <v>75180019</v>
      </c>
      <c r="C3484" t="s">
        <v>16</v>
      </c>
      <c r="D3484" t="s">
        <v>16</v>
      </c>
      <c r="E3484" t="s">
        <v>16</v>
      </c>
      <c r="F3484" t="s">
        <v>16</v>
      </c>
      <c r="G3484" t="s">
        <v>2430</v>
      </c>
      <c r="H3484">
        <v>1</v>
      </c>
      <c r="I3484" t="s">
        <v>5227</v>
      </c>
    </row>
    <row r="3485" spans="1:9" x14ac:dyDescent="0.25">
      <c r="A3485" t="s">
        <v>3890</v>
      </c>
      <c r="B3485">
        <v>96266400</v>
      </c>
      <c r="C3485" t="s">
        <v>16</v>
      </c>
      <c r="D3485" t="s">
        <v>16</v>
      </c>
      <c r="E3485" t="s">
        <v>16</v>
      </c>
      <c r="F3485" t="s">
        <v>16</v>
      </c>
      <c r="G3485" t="s">
        <v>13916</v>
      </c>
      <c r="H3485">
        <v>1</v>
      </c>
      <c r="I3485" t="s">
        <v>15843</v>
      </c>
    </row>
    <row r="3486" spans="1:9" x14ac:dyDescent="0.25">
      <c r="A3486" t="s">
        <v>3329</v>
      </c>
      <c r="B3486">
        <v>75211662</v>
      </c>
      <c r="C3486" t="s">
        <v>16</v>
      </c>
      <c r="D3486" t="s">
        <v>16</v>
      </c>
      <c r="E3486" t="s">
        <v>16</v>
      </c>
      <c r="F3486" t="s">
        <v>16</v>
      </c>
      <c r="G3486" t="s">
        <v>7015</v>
      </c>
      <c r="H3486">
        <v>1</v>
      </c>
      <c r="I3486" t="s">
        <v>7143</v>
      </c>
    </row>
    <row r="3487" spans="1:9" x14ac:dyDescent="0.25">
      <c r="A3487" t="s">
        <v>3330</v>
      </c>
      <c r="B3487">
        <v>75211662</v>
      </c>
      <c r="C3487" t="s">
        <v>16</v>
      </c>
      <c r="D3487" t="s">
        <v>16</v>
      </c>
      <c r="E3487" t="s">
        <v>16</v>
      </c>
      <c r="F3487" t="s">
        <v>16</v>
      </c>
      <c r="G3487" t="s">
        <v>7015</v>
      </c>
      <c r="H3487">
        <v>1</v>
      </c>
      <c r="I3487" t="s">
        <v>7143</v>
      </c>
    </row>
    <row r="3488" spans="1:9" x14ac:dyDescent="0.25">
      <c r="A3488" t="s">
        <v>3791</v>
      </c>
      <c r="B3488">
        <v>75586804</v>
      </c>
      <c r="C3488" t="s">
        <v>16</v>
      </c>
      <c r="D3488" t="s">
        <v>16</v>
      </c>
      <c r="E3488" t="s">
        <v>16</v>
      </c>
      <c r="F3488" t="s">
        <v>16</v>
      </c>
      <c r="G3488" t="s">
        <v>3787</v>
      </c>
      <c r="H3488">
        <v>1</v>
      </c>
      <c r="I3488" t="s">
        <v>5228</v>
      </c>
    </row>
    <row r="3489" spans="1:9" x14ac:dyDescent="0.25">
      <c r="A3489" t="s">
        <v>3220</v>
      </c>
      <c r="B3489">
        <v>75196500</v>
      </c>
      <c r="C3489" t="s">
        <v>16</v>
      </c>
      <c r="D3489" t="s">
        <v>16</v>
      </c>
      <c r="E3489" t="s">
        <v>16</v>
      </c>
      <c r="F3489" t="s">
        <v>16</v>
      </c>
      <c r="G3489" t="s">
        <v>2425</v>
      </c>
      <c r="H3489">
        <v>1</v>
      </c>
      <c r="I3489" t="s">
        <v>5229</v>
      </c>
    </row>
    <row r="3490" spans="1:9" x14ac:dyDescent="0.25">
      <c r="A3490" t="s">
        <v>2559</v>
      </c>
      <c r="B3490">
        <v>74762273</v>
      </c>
      <c r="C3490" t="s">
        <v>16</v>
      </c>
      <c r="D3490" t="s">
        <v>16</v>
      </c>
      <c r="E3490" t="s">
        <v>16</v>
      </c>
      <c r="F3490" t="s">
        <v>16</v>
      </c>
      <c r="G3490" t="s">
        <v>154</v>
      </c>
      <c r="H3490">
        <v>1</v>
      </c>
      <c r="I3490" t="s">
        <v>4887</v>
      </c>
    </row>
    <row r="3491" spans="1:9" x14ac:dyDescent="0.25">
      <c r="A3491" t="s">
        <v>3271</v>
      </c>
      <c r="B3491">
        <v>75211662</v>
      </c>
      <c r="C3491" t="s">
        <v>16</v>
      </c>
      <c r="D3491" t="s">
        <v>16</v>
      </c>
      <c r="E3491" t="s">
        <v>16</v>
      </c>
      <c r="F3491" t="s">
        <v>16</v>
      </c>
      <c r="G3491" t="s">
        <v>7015</v>
      </c>
      <c r="H3491">
        <v>1</v>
      </c>
      <c r="I3491" t="s">
        <v>7143</v>
      </c>
    </row>
    <row r="3492" spans="1:9" x14ac:dyDescent="0.25">
      <c r="A3492" t="s">
        <v>4455</v>
      </c>
      <c r="B3492">
        <v>75211662</v>
      </c>
      <c r="C3492" t="s">
        <v>16</v>
      </c>
      <c r="D3492" t="s">
        <v>16</v>
      </c>
      <c r="E3492" t="s">
        <v>16</v>
      </c>
      <c r="F3492" t="s">
        <v>16</v>
      </c>
      <c r="G3492" t="s">
        <v>7015</v>
      </c>
      <c r="H3492">
        <v>1</v>
      </c>
      <c r="I3492" t="s">
        <v>7143</v>
      </c>
    </row>
    <row r="3493" spans="1:9" x14ac:dyDescent="0.25">
      <c r="A3493" t="s">
        <v>6526</v>
      </c>
      <c r="B3493">
        <v>75211662</v>
      </c>
      <c r="C3493" t="s">
        <v>16</v>
      </c>
      <c r="D3493" t="s">
        <v>16</v>
      </c>
      <c r="E3493" t="s">
        <v>16</v>
      </c>
      <c r="F3493" t="s">
        <v>16</v>
      </c>
      <c r="G3493" t="s">
        <v>7015</v>
      </c>
      <c r="H3493">
        <v>1</v>
      </c>
      <c r="I3493" t="s">
        <v>7143</v>
      </c>
    </row>
    <row r="3494" spans="1:9" x14ac:dyDescent="0.25">
      <c r="A3494" t="s">
        <v>4619</v>
      </c>
      <c r="B3494">
        <v>75586804</v>
      </c>
      <c r="C3494" t="s">
        <v>16</v>
      </c>
      <c r="D3494" t="s">
        <v>16</v>
      </c>
      <c r="E3494" t="s">
        <v>16</v>
      </c>
      <c r="F3494" t="s">
        <v>16</v>
      </c>
      <c r="G3494" t="s">
        <v>3787</v>
      </c>
      <c r="H3494">
        <v>1</v>
      </c>
      <c r="I3494" t="s">
        <v>5228</v>
      </c>
    </row>
    <row r="3495" spans="1:9" x14ac:dyDescent="0.25">
      <c r="A3495" t="s">
        <v>4646</v>
      </c>
      <c r="B3495">
        <v>75211662</v>
      </c>
      <c r="C3495" t="s">
        <v>16</v>
      </c>
      <c r="D3495" t="s">
        <v>16</v>
      </c>
      <c r="E3495" t="s">
        <v>16</v>
      </c>
      <c r="F3495" t="s">
        <v>16</v>
      </c>
      <c r="G3495" t="s">
        <v>7015</v>
      </c>
      <c r="H3495">
        <v>1</v>
      </c>
      <c r="I3495" t="s">
        <v>7143</v>
      </c>
    </row>
    <row r="3496" spans="1:9" x14ac:dyDescent="0.25">
      <c r="A3496" t="s">
        <v>4674</v>
      </c>
      <c r="B3496">
        <v>75180019</v>
      </c>
      <c r="C3496" t="s">
        <v>16</v>
      </c>
      <c r="D3496" t="s">
        <v>16</v>
      </c>
      <c r="E3496" t="s">
        <v>16</v>
      </c>
      <c r="F3496" t="s">
        <v>16</v>
      </c>
      <c r="G3496" t="s">
        <v>2430</v>
      </c>
      <c r="H3496">
        <v>1</v>
      </c>
      <c r="I3496" t="s">
        <v>5227</v>
      </c>
    </row>
    <row r="3497" spans="1:9" x14ac:dyDescent="0.25">
      <c r="A3497" t="s">
        <v>5493</v>
      </c>
      <c r="B3497">
        <v>75211662</v>
      </c>
      <c r="C3497" t="s">
        <v>16</v>
      </c>
      <c r="D3497" t="s">
        <v>16</v>
      </c>
      <c r="E3497" t="s">
        <v>16</v>
      </c>
      <c r="F3497" t="s">
        <v>16</v>
      </c>
      <c r="G3497" t="s">
        <v>7015</v>
      </c>
      <c r="H3497">
        <v>1</v>
      </c>
      <c r="I3497" t="s">
        <v>7143</v>
      </c>
    </row>
    <row r="3498" spans="1:9" x14ac:dyDescent="0.25">
      <c r="A3498" t="s">
        <v>7731</v>
      </c>
      <c r="B3498">
        <v>75211662</v>
      </c>
      <c r="C3498" t="s">
        <v>16</v>
      </c>
      <c r="D3498" t="s">
        <v>16</v>
      </c>
      <c r="E3498" t="s">
        <v>16</v>
      </c>
      <c r="F3498" t="s">
        <v>16</v>
      </c>
      <c r="G3498" t="s">
        <v>7015</v>
      </c>
      <c r="H3498">
        <v>1</v>
      </c>
      <c r="I3498" t="s">
        <v>7143</v>
      </c>
    </row>
    <row r="3499" spans="1:9" x14ac:dyDescent="0.25">
      <c r="A3499" t="s">
        <v>12272</v>
      </c>
      <c r="B3499">
        <v>75211662</v>
      </c>
      <c r="C3499" t="s">
        <v>16</v>
      </c>
      <c r="D3499" t="s">
        <v>16</v>
      </c>
      <c r="E3499" t="s">
        <v>16</v>
      </c>
      <c r="F3499" t="s">
        <v>16</v>
      </c>
      <c r="G3499" t="s">
        <v>7015</v>
      </c>
      <c r="H3499">
        <v>1</v>
      </c>
      <c r="I3499" t="s">
        <v>7143</v>
      </c>
    </row>
    <row r="3500" spans="1:9" x14ac:dyDescent="0.25">
      <c r="A3500" t="s">
        <v>10858</v>
      </c>
      <c r="B3500">
        <v>75211662</v>
      </c>
      <c r="C3500" t="s">
        <v>16</v>
      </c>
      <c r="D3500" t="s">
        <v>16</v>
      </c>
      <c r="E3500" t="s">
        <v>16</v>
      </c>
      <c r="F3500" t="s">
        <v>16</v>
      </c>
      <c r="G3500" t="s">
        <v>7015</v>
      </c>
      <c r="H3500">
        <v>1</v>
      </c>
      <c r="I3500" t="s">
        <v>7143</v>
      </c>
    </row>
    <row r="3501" spans="1:9" x14ac:dyDescent="0.25">
      <c r="A3501" t="s">
        <v>10866</v>
      </c>
      <c r="B3501">
        <v>75211662</v>
      </c>
      <c r="C3501" t="s">
        <v>16</v>
      </c>
      <c r="D3501" t="s">
        <v>16</v>
      </c>
      <c r="E3501" t="s">
        <v>16</v>
      </c>
      <c r="F3501" t="s">
        <v>16</v>
      </c>
      <c r="G3501" t="s">
        <v>7015</v>
      </c>
      <c r="H3501">
        <v>1</v>
      </c>
      <c r="I3501" t="s">
        <v>7143</v>
      </c>
    </row>
    <row r="3502" spans="1:9" x14ac:dyDescent="0.25">
      <c r="A3502" t="s">
        <v>10867</v>
      </c>
      <c r="B3502">
        <v>75211662</v>
      </c>
      <c r="C3502" t="s">
        <v>16</v>
      </c>
      <c r="D3502" t="s">
        <v>16</v>
      </c>
      <c r="E3502" t="s">
        <v>16</v>
      </c>
      <c r="F3502" t="s">
        <v>16</v>
      </c>
      <c r="G3502" t="s">
        <v>7015</v>
      </c>
      <c r="H3502">
        <v>1</v>
      </c>
      <c r="I3502" t="s">
        <v>7143</v>
      </c>
    </row>
    <row r="3503" spans="1:9" x14ac:dyDescent="0.25">
      <c r="A3503" t="s">
        <v>11939</v>
      </c>
      <c r="B3503">
        <v>75211662</v>
      </c>
      <c r="C3503" t="s">
        <v>16</v>
      </c>
      <c r="D3503" t="s">
        <v>16</v>
      </c>
      <c r="E3503" t="s">
        <v>16</v>
      </c>
      <c r="F3503" t="s">
        <v>16</v>
      </c>
      <c r="G3503" t="s">
        <v>7015</v>
      </c>
      <c r="H3503">
        <v>1</v>
      </c>
      <c r="I3503" t="s">
        <v>7143</v>
      </c>
    </row>
    <row r="3504" spans="1:9" x14ac:dyDescent="0.25">
      <c r="A3504" t="s">
        <v>11940</v>
      </c>
      <c r="B3504">
        <v>75211662</v>
      </c>
      <c r="C3504" t="s">
        <v>16</v>
      </c>
      <c r="D3504" t="s">
        <v>16</v>
      </c>
      <c r="E3504" t="s">
        <v>16</v>
      </c>
      <c r="F3504" t="s">
        <v>16</v>
      </c>
      <c r="G3504" t="s">
        <v>7015</v>
      </c>
      <c r="H3504">
        <v>1</v>
      </c>
      <c r="I3504" t="s">
        <v>7143</v>
      </c>
    </row>
    <row r="3505" spans="1:9" x14ac:dyDescent="0.25">
      <c r="A3505" t="s">
        <v>11941</v>
      </c>
      <c r="B3505">
        <v>75211662</v>
      </c>
      <c r="C3505" t="s">
        <v>16</v>
      </c>
      <c r="D3505" t="s">
        <v>16</v>
      </c>
      <c r="E3505" t="s">
        <v>16</v>
      </c>
      <c r="F3505" t="s">
        <v>16</v>
      </c>
      <c r="G3505" t="s">
        <v>7015</v>
      </c>
      <c r="H3505">
        <v>1</v>
      </c>
      <c r="I3505" t="s">
        <v>7143</v>
      </c>
    </row>
    <row r="3506" spans="1:9" x14ac:dyDescent="0.25">
      <c r="A3506" t="s">
        <v>11964</v>
      </c>
      <c r="B3506">
        <v>75211662</v>
      </c>
      <c r="C3506" t="s">
        <v>16</v>
      </c>
      <c r="D3506" t="s">
        <v>16</v>
      </c>
      <c r="E3506" t="s">
        <v>16</v>
      </c>
      <c r="F3506" t="s">
        <v>16</v>
      </c>
      <c r="G3506" t="s">
        <v>7015</v>
      </c>
      <c r="H3506">
        <v>1</v>
      </c>
      <c r="I3506" t="s">
        <v>7143</v>
      </c>
    </row>
    <row r="3507" spans="1:9" x14ac:dyDescent="0.25">
      <c r="A3507" t="s">
        <v>11782</v>
      </c>
      <c r="B3507">
        <v>75211662</v>
      </c>
      <c r="C3507" t="s">
        <v>16</v>
      </c>
      <c r="D3507" t="s">
        <v>16</v>
      </c>
      <c r="E3507" t="s">
        <v>16</v>
      </c>
      <c r="F3507" t="s">
        <v>16</v>
      </c>
      <c r="G3507" t="s">
        <v>7015</v>
      </c>
      <c r="H3507">
        <v>1</v>
      </c>
      <c r="I3507" t="s">
        <v>7143</v>
      </c>
    </row>
    <row r="3508" spans="1:9" x14ac:dyDescent="0.25">
      <c r="A3508" t="s">
        <v>12108</v>
      </c>
      <c r="B3508">
        <v>75211662</v>
      </c>
      <c r="C3508" t="s">
        <v>16</v>
      </c>
      <c r="D3508" t="s">
        <v>16</v>
      </c>
      <c r="E3508" t="s">
        <v>16</v>
      </c>
      <c r="F3508" t="s">
        <v>16</v>
      </c>
      <c r="G3508" t="s">
        <v>7015</v>
      </c>
      <c r="H3508">
        <v>1</v>
      </c>
      <c r="I3508" t="s">
        <v>7143</v>
      </c>
    </row>
    <row r="3509" spans="1:9" x14ac:dyDescent="0.25">
      <c r="A3509" t="s">
        <v>12109</v>
      </c>
      <c r="B3509">
        <v>75211662</v>
      </c>
      <c r="C3509" t="s">
        <v>16</v>
      </c>
      <c r="D3509" t="s">
        <v>16</v>
      </c>
      <c r="E3509" t="s">
        <v>16</v>
      </c>
      <c r="F3509" t="s">
        <v>16</v>
      </c>
      <c r="G3509" t="s">
        <v>7015</v>
      </c>
      <c r="H3509">
        <v>1</v>
      </c>
      <c r="I3509" t="s">
        <v>7143</v>
      </c>
    </row>
    <row r="3510" spans="1:9" x14ac:dyDescent="0.25">
      <c r="A3510" t="s">
        <v>12105</v>
      </c>
      <c r="B3510">
        <v>75211662</v>
      </c>
      <c r="C3510" t="s">
        <v>16</v>
      </c>
      <c r="D3510" t="s">
        <v>16</v>
      </c>
      <c r="E3510" t="s">
        <v>16</v>
      </c>
      <c r="F3510" t="s">
        <v>16</v>
      </c>
      <c r="G3510" t="s">
        <v>7015</v>
      </c>
      <c r="H3510">
        <v>1</v>
      </c>
      <c r="I3510" t="s">
        <v>7143</v>
      </c>
    </row>
    <row r="3511" spans="1:9" x14ac:dyDescent="0.25">
      <c r="A3511" t="s">
        <v>12114</v>
      </c>
      <c r="B3511">
        <v>75211662</v>
      </c>
      <c r="C3511" t="s">
        <v>16</v>
      </c>
      <c r="D3511" t="s">
        <v>16</v>
      </c>
      <c r="E3511" t="s">
        <v>16</v>
      </c>
      <c r="F3511" t="s">
        <v>16</v>
      </c>
      <c r="G3511" t="s">
        <v>7015</v>
      </c>
      <c r="H3511">
        <v>1</v>
      </c>
      <c r="I3511" t="s">
        <v>7143</v>
      </c>
    </row>
    <row r="3512" spans="1:9" x14ac:dyDescent="0.25">
      <c r="A3512" t="s">
        <v>11773</v>
      </c>
      <c r="B3512">
        <v>75211662</v>
      </c>
      <c r="C3512" t="s">
        <v>16</v>
      </c>
      <c r="D3512" t="s">
        <v>16</v>
      </c>
      <c r="E3512" t="s">
        <v>16</v>
      </c>
      <c r="F3512" t="s">
        <v>16</v>
      </c>
      <c r="G3512" t="s">
        <v>7015</v>
      </c>
      <c r="H3512">
        <v>1</v>
      </c>
      <c r="I3512" t="s">
        <v>7143</v>
      </c>
    </row>
    <row r="3513" spans="1:9" x14ac:dyDescent="0.25">
      <c r="A3513" t="s">
        <v>12107</v>
      </c>
      <c r="B3513">
        <v>75211662</v>
      </c>
      <c r="C3513" t="s">
        <v>16</v>
      </c>
      <c r="D3513" t="s">
        <v>16</v>
      </c>
      <c r="E3513" t="s">
        <v>16</v>
      </c>
      <c r="F3513" t="s">
        <v>16</v>
      </c>
      <c r="G3513" t="s">
        <v>7015</v>
      </c>
      <c r="H3513">
        <v>1</v>
      </c>
      <c r="I3513" t="s">
        <v>7143</v>
      </c>
    </row>
    <row r="3514" spans="1:9" x14ac:dyDescent="0.25">
      <c r="A3514" t="s">
        <v>12119</v>
      </c>
      <c r="B3514">
        <v>75211662</v>
      </c>
      <c r="C3514" t="s">
        <v>16</v>
      </c>
      <c r="D3514" t="s">
        <v>16</v>
      </c>
      <c r="E3514" t="s">
        <v>16</v>
      </c>
      <c r="F3514" t="s">
        <v>16</v>
      </c>
      <c r="G3514" t="s">
        <v>7015</v>
      </c>
      <c r="H3514">
        <v>1</v>
      </c>
      <c r="I3514" t="s">
        <v>7143</v>
      </c>
    </row>
    <row r="3515" spans="1:9" x14ac:dyDescent="0.25">
      <c r="A3515" t="s">
        <v>11288</v>
      </c>
      <c r="B3515">
        <v>75180019</v>
      </c>
      <c r="C3515" t="s">
        <v>16</v>
      </c>
      <c r="D3515" t="s">
        <v>16</v>
      </c>
      <c r="E3515" t="s">
        <v>16</v>
      </c>
      <c r="F3515" t="s">
        <v>16</v>
      </c>
      <c r="G3515" t="s">
        <v>2430</v>
      </c>
      <c r="H3515">
        <v>1</v>
      </c>
      <c r="I3515" t="s">
        <v>5227</v>
      </c>
    </row>
    <row r="3516" spans="1:9" x14ac:dyDescent="0.25">
      <c r="A3516" t="s">
        <v>14614</v>
      </c>
      <c r="B3516">
        <v>75211662</v>
      </c>
      <c r="C3516" t="s">
        <v>16</v>
      </c>
      <c r="D3516" t="s">
        <v>16</v>
      </c>
      <c r="E3516" t="s">
        <v>16</v>
      </c>
      <c r="F3516" t="s">
        <v>16</v>
      </c>
      <c r="G3516" t="s">
        <v>7015</v>
      </c>
      <c r="H3516">
        <v>1</v>
      </c>
      <c r="I3516" t="s">
        <v>7143</v>
      </c>
    </row>
    <row r="3517" spans="1:9" x14ac:dyDescent="0.25">
      <c r="A3517" t="s">
        <v>14618</v>
      </c>
      <c r="B3517">
        <v>75211662</v>
      </c>
      <c r="C3517" t="s">
        <v>16</v>
      </c>
      <c r="D3517" t="s">
        <v>16</v>
      </c>
      <c r="E3517" t="s">
        <v>16</v>
      </c>
      <c r="F3517" t="s">
        <v>16</v>
      </c>
      <c r="G3517" t="s">
        <v>7015</v>
      </c>
      <c r="H3517">
        <v>1</v>
      </c>
      <c r="I3517" t="s">
        <v>7143</v>
      </c>
    </row>
    <row r="3518" spans="1:9" x14ac:dyDescent="0.25">
      <c r="A3518" t="s">
        <v>14621</v>
      </c>
      <c r="B3518">
        <v>75211662</v>
      </c>
      <c r="C3518" t="s">
        <v>16</v>
      </c>
      <c r="D3518" t="s">
        <v>16</v>
      </c>
      <c r="E3518" t="s">
        <v>16</v>
      </c>
      <c r="F3518" t="s">
        <v>16</v>
      </c>
      <c r="G3518" t="s">
        <v>7015</v>
      </c>
      <c r="H3518">
        <v>1</v>
      </c>
      <c r="I3518" t="s">
        <v>7143</v>
      </c>
    </row>
    <row r="3519" spans="1:9" x14ac:dyDescent="0.25">
      <c r="A3519" t="s">
        <v>14622</v>
      </c>
      <c r="B3519">
        <v>75211662</v>
      </c>
      <c r="C3519" t="s">
        <v>16</v>
      </c>
      <c r="D3519" t="s">
        <v>16</v>
      </c>
      <c r="E3519" t="s">
        <v>16</v>
      </c>
      <c r="F3519" t="s">
        <v>16</v>
      </c>
      <c r="G3519" t="s">
        <v>7015</v>
      </c>
      <c r="H3519">
        <v>1</v>
      </c>
      <c r="I3519" t="s">
        <v>7143</v>
      </c>
    </row>
    <row r="3520" spans="1:9" x14ac:dyDescent="0.25">
      <c r="A3520" t="s">
        <v>14632</v>
      </c>
      <c r="B3520">
        <v>75180019</v>
      </c>
      <c r="C3520" t="s">
        <v>16</v>
      </c>
      <c r="D3520" t="s">
        <v>16</v>
      </c>
      <c r="E3520" t="s">
        <v>16</v>
      </c>
      <c r="F3520" t="s">
        <v>16</v>
      </c>
      <c r="G3520" t="s">
        <v>2430</v>
      </c>
      <c r="H3520">
        <v>1</v>
      </c>
      <c r="I3520" t="s">
        <v>5227</v>
      </c>
    </row>
    <row r="3521" spans="1:9" x14ac:dyDescent="0.25">
      <c r="A3521" t="s">
        <v>14631</v>
      </c>
      <c r="B3521">
        <v>75180019</v>
      </c>
      <c r="C3521" t="s">
        <v>16</v>
      </c>
      <c r="D3521" t="s">
        <v>16</v>
      </c>
      <c r="E3521" t="s">
        <v>16</v>
      </c>
      <c r="F3521" t="s">
        <v>16</v>
      </c>
      <c r="G3521" t="s">
        <v>2430</v>
      </c>
      <c r="H3521">
        <v>1</v>
      </c>
      <c r="I3521" t="s">
        <v>5227</v>
      </c>
    </row>
    <row r="3522" spans="1:9" x14ac:dyDescent="0.25">
      <c r="A3522" t="s">
        <v>14619</v>
      </c>
      <c r="B3522">
        <v>75180019</v>
      </c>
      <c r="C3522" t="s">
        <v>16</v>
      </c>
      <c r="D3522" t="s">
        <v>16</v>
      </c>
      <c r="E3522" t="s">
        <v>16</v>
      </c>
      <c r="F3522" t="s">
        <v>16</v>
      </c>
      <c r="G3522" t="s">
        <v>2430</v>
      </c>
      <c r="H3522">
        <v>1</v>
      </c>
      <c r="I3522" t="s">
        <v>5227</v>
      </c>
    </row>
    <row r="3523" spans="1:9" x14ac:dyDescent="0.25">
      <c r="A3523" t="s">
        <v>14620</v>
      </c>
      <c r="B3523">
        <v>75180019</v>
      </c>
      <c r="C3523" t="s">
        <v>16</v>
      </c>
      <c r="D3523" t="s">
        <v>16</v>
      </c>
      <c r="E3523" t="s">
        <v>16</v>
      </c>
      <c r="F3523" t="s">
        <v>16</v>
      </c>
      <c r="G3523" t="s">
        <v>2430</v>
      </c>
      <c r="H3523">
        <v>1</v>
      </c>
      <c r="I3523" t="s">
        <v>5227</v>
      </c>
    </row>
    <row r="3524" spans="1:9" x14ac:dyDescent="0.25">
      <c r="A3524" t="s">
        <v>14527</v>
      </c>
      <c r="B3524">
        <v>75180019</v>
      </c>
      <c r="C3524" t="s">
        <v>16</v>
      </c>
      <c r="D3524" t="s">
        <v>16</v>
      </c>
      <c r="E3524" t="s">
        <v>16</v>
      </c>
      <c r="F3524" t="s">
        <v>16</v>
      </c>
      <c r="G3524" t="s">
        <v>2430</v>
      </c>
      <c r="H3524">
        <v>1</v>
      </c>
      <c r="I3524" t="s">
        <v>5227</v>
      </c>
    </row>
    <row r="3525" spans="1:9" x14ac:dyDescent="0.25">
      <c r="A3525" t="s">
        <v>14923</v>
      </c>
      <c r="B3525">
        <v>75211662</v>
      </c>
      <c r="C3525" t="s">
        <v>16</v>
      </c>
      <c r="D3525" t="s">
        <v>16</v>
      </c>
      <c r="E3525" t="s">
        <v>16</v>
      </c>
      <c r="F3525" t="s">
        <v>16</v>
      </c>
      <c r="G3525" t="s">
        <v>7015</v>
      </c>
      <c r="H3525">
        <v>1</v>
      </c>
      <c r="I3525" t="s">
        <v>7143</v>
      </c>
    </row>
    <row r="3526" spans="1:9" x14ac:dyDescent="0.25">
      <c r="A3526" t="s">
        <v>14913</v>
      </c>
      <c r="B3526">
        <v>75211662</v>
      </c>
      <c r="C3526" t="s">
        <v>16</v>
      </c>
      <c r="D3526" t="s">
        <v>16</v>
      </c>
      <c r="E3526" t="s">
        <v>16</v>
      </c>
      <c r="F3526" t="s">
        <v>16</v>
      </c>
      <c r="G3526" t="s">
        <v>7015</v>
      </c>
      <c r="H3526">
        <v>1</v>
      </c>
      <c r="I3526" t="s">
        <v>7143</v>
      </c>
    </row>
    <row r="3527" spans="1:9" x14ac:dyDescent="0.25">
      <c r="A3527" t="s">
        <v>14633</v>
      </c>
      <c r="B3527">
        <v>75180019</v>
      </c>
      <c r="C3527" t="s">
        <v>16</v>
      </c>
      <c r="D3527" t="s">
        <v>16</v>
      </c>
      <c r="E3527" t="s">
        <v>16</v>
      </c>
      <c r="F3527" t="s">
        <v>16</v>
      </c>
      <c r="G3527" t="s">
        <v>2430</v>
      </c>
      <c r="H3527">
        <v>1</v>
      </c>
      <c r="I3527" t="s">
        <v>5227</v>
      </c>
    </row>
    <row r="3528" spans="1:9" x14ac:dyDescent="0.25">
      <c r="A3528" t="s">
        <v>14635</v>
      </c>
      <c r="B3528">
        <v>75211662</v>
      </c>
      <c r="C3528" t="s">
        <v>16</v>
      </c>
      <c r="D3528" t="s">
        <v>16</v>
      </c>
      <c r="E3528" t="s">
        <v>16</v>
      </c>
      <c r="F3528" t="s">
        <v>16</v>
      </c>
      <c r="G3528" t="s">
        <v>7015</v>
      </c>
      <c r="H3528">
        <v>1</v>
      </c>
      <c r="I3528" t="s">
        <v>7143</v>
      </c>
    </row>
    <row r="3529" spans="1:9" x14ac:dyDescent="0.25">
      <c r="A3529" t="s">
        <v>14634</v>
      </c>
      <c r="B3529">
        <v>75211662</v>
      </c>
      <c r="C3529" t="s">
        <v>16</v>
      </c>
      <c r="D3529" t="s">
        <v>16</v>
      </c>
      <c r="E3529" t="s">
        <v>16</v>
      </c>
      <c r="F3529" t="s">
        <v>16</v>
      </c>
      <c r="G3529" t="s">
        <v>7015</v>
      </c>
      <c r="H3529">
        <v>1</v>
      </c>
      <c r="I3529" t="s">
        <v>7143</v>
      </c>
    </row>
    <row r="3530" spans="1:9" x14ac:dyDescent="0.25">
      <c r="A3530" t="s">
        <v>14445</v>
      </c>
      <c r="B3530">
        <v>75211662</v>
      </c>
      <c r="C3530" t="s">
        <v>16</v>
      </c>
      <c r="D3530" t="s">
        <v>16</v>
      </c>
      <c r="E3530" t="s">
        <v>16</v>
      </c>
      <c r="F3530" t="s">
        <v>16</v>
      </c>
      <c r="G3530" t="s">
        <v>7015</v>
      </c>
      <c r="H3530">
        <v>1</v>
      </c>
      <c r="I3530" t="s">
        <v>7143</v>
      </c>
    </row>
    <row r="3531" spans="1:9" x14ac:dyDescent="0.25">
      <c r="A3531" t="s">
        <v>14655</v>
      </c>
      <c r="B3531">
        <v>75586804</v>
      </c>
      <c r="C3531" t="s">
        <v>16</v>
      </c>
      <c r="D3531" t="s">
        <v>16</v>
      </c>
      <c r="E3531" t="s">
        <v>16</v>
      </c>
      <c r="F3531" t="s">
        <v>16</v>
      </c>
      <c r="G3531" t="s">
        <v>3787</v>
      </c>
      <c r="H3531">
        <v>1</v>
      </c>
      <c r="I3531" t="s">
        <v>5228</v>
      </c>
    </row>
    <row r="3532" spans="1:9" x14ac:dyDescent="0.25">
      <c r="A3532" t="s">
        <v>14659</v>
      </c>
      <c r="B3532">
        <v>75586804</v>
      </c>
      <c r="C3532" t="s">
        <v>16</v>
      </c>
      <c r="D3532" t="s">
        <v>16</v>
      </c>
      <c r="E3532" t="s">
        <v>16</v>
      </c>
      <c r="F3532" t="s">
        <v>16</v>
      </c>
      <c r="G3532" t="s">
        <v>3787</v>
      </c>
      <c r="H3532">
        <v>1</v>
      </c>
      <c r="I3532" t="s">
        <v>5228</v>
      </c>
    </row>
    <row r="3533" spans="1:9" x14ac:dyDescent="0.25">
      <c r="A3533" t="s">
        <v>14546</v>
      </c>
      <c r="B3533">
        <v>75211662</v>
      </c>
      <c r="C3533" t="s">
        <v>16</v>
      </c>
      <c r="D3533" t="s">
        <v>16</v>
      </c>
      <c r="E3533" t="s">
        <v>16</v>
      </c>
      <c r="F3533" t="s">
        <v>16</v>
      </c>
      <c r="G3533" t="s">
        <v>7015</v>
      </c>
      <c r="H3533">
        <v>1</v>
      </c>
      <c r="I3533" t="s">
        <v>7143</v>
      </c>
    </row>
    <row r="3534" spans="1:9" x14ac:dyDescent="0.25">
      <c r="A3534" t="s">
        <v>14526</v>
      </c>
      <c r="B3534">
        <v>75211662</v>
      </c>
      <c r="C3534" t="s">
        <v>16</v>
      </c>
      <c r="D3534" t="s">
        <v>16</v>
      </c>
      <c r="E3534" t="s">
        <v>16</v>
      </c>
      <c r="F3534" t="s">
        <v>16</v>
      </c>
      <c r="G3534" t="s">
        <v>7015</v>
      </c>
      <c r="H3534">
        <v>1</v>
      </c>
      <c r="I3534" t="s">
        <v>7143</v>
      </c>
    </row>
    <row r="3535" spans="1:9" x14ac:dyDescent="0.25">
      <c r="A3535" t="s">
        <v>14547</v>
      </c>
      <c r="B3535">
        <v>75211662</v>
      </c>
      <c r="C3535" t="s">
        <v>16</v>
      </c>
      <c r="D3535" t="s">
        <v>16</v>
      </c>
      <c r="E3535" t="s">
        <v>16</v>
      </c>
      <c r="F3535" t="s">
        <v>16</v>
      </c>
      <c r="G3535" t="s">
        <v>7015</v>
      </c>
      <c r="H3535">
        <v>1</v>
      </c>
      <c r="I3535" t="s">
        <v>7143</v>
      </c>
    </row>
    <row r="3536" spans="1:9" x14ac:dyDescent="0.25">
      <c r="A3536" t="s">
        <v>14525</v>
      </c>
      <c r="B3536">
        <v>75211662</v>
      </c>
      <c r="C3536" t="s">
        <v>16</v>
      </c>
      <c r="D3536" t="s">
        <v>16</v>
      </c>
      <c r="E3536" t="s">
        <v>16</v>
      </c>
      <c r="F3536" t="s">
        <v>16</v>
      </c>
      <c r="G3536" t="s">
        <v>7015</v>
      </c>
      <c r="H3536">
        <v>1</v>
      </c>
      <c r="I3536" t="s">
        <v>7143</v>
      </c>
    </row>
    <row r="3537" spans="1:9" x14ac:dyDescent="0.25">
      <c r="A3537" t="s">
        <v>14630</v>
      </c>
      <c r="B3537">
        <v>75211662</v>
      </c>
      <c r="C3537" t="s">
        <v>16</v>
      </c>
      <c r="D3537" t="s">
        <v>16</v>
      </c>
      <c r="E3537" t="s">
        <v>16</v>
      </c>
      <c r="F3537" t="s">
        <v>16</v>
      </c>
      <c r="G3537" t="s">
        <v>7015</v>
      </c>
      <c r="H3537">
        <v>1</v>
      </c>
      <c r="I3537" t="s">
        <v>7143</v>
      </c>
    </row>
    <row r="3538" spans="1:9" x14ac:dyDescent="0.25">
      <c r="A3538" t="s">
        <v>14205</v>
      </c>
      <c r="B3538">
        <v>75211662</v>
      </c>
      <c r="C3538" t="s">
        <v>16</v>
      </c>
      <c r="D3538" t="s">
        <v>16</v>
      </c>
      <c r="E3538" t="s">
        <v>16</v>
      </c>
      <c r="F3538" t="s">
        <v>16</v>
      </c>
      <c r="G3538" t="s">
        <v>7015</v>
      </c>
      <c r="H3538">
        <v>1</v>
      </c>
      <c r="I3538" t="s">
        <v>7143</v>
      </c>
    </row>
    <row r="3539" spans="1:9" x14ac:dyDescent="0.25">
      <c r="A3539" t="s">
        <v>14206</v>
      </c>
      <c r="B3539">
        <v>75211662</v>
      </c>
      <c r="C3539" t="s">
        <v>16</v>
      </c>
      <c r="D3539" t="s">
        <v>16</v>
      </c>
      <c r="E3539" t="s">
        <v>16</v>
      </c>
      <c r="F3539" t="s">
        <v>16</v>
      </c>
      <c r="G3539" t="s">
        <v>7015</v>
      </c>
      <c r="H3539">
        <v>1</v>
      </c>
      <c r="I3539" t="s">
        <v>7143</v>
      </c>
    </row>
    <row r="3540" spans="1:9" x14ac:dyDescent="0.25">
      <c r="A3540" t="s">
        <v>14203</v>
      </c>
      <c r="B3540">
        <v>75211662</v>
      </c>
      <c r="C3540" t="s">
        <v>16</v>
      </c>
      <c r="D3540" t="s">
        <v>16</v>
      </c>
      <c r="E3540" t="s">
        <v>16</v>
      </c>
      <c r="F3540" t="s">
        <v>16</v>
      </c>
      <c r="G3540" t="s">
        <v>7015</v>
      </c>
      <c r="H3540">
        <v>1</v>
      </c>
      <c r="I3540" t="s">
        <v>7143</v>
      </c>
    </row>
    <row r="3541" spans="1:9" x14ac:dyDescent="0.25">
      <c r="A3541" t="s">
        <v>14762</v>
      </c>
      <c r="B3541">
        <v>75211662</v>
      </c>
      <c r="C3541" t="s">
        <v>16</v>
      </c>
      <c r="D3541" t="s">
        <v>16</v>
      </c>
      <c r="E3541" t="s">
        <v>16</v>
      </c>
      <c r="F3541" t="s">
        <v>16</v>
      </c>
      <c r="G3541" t="s">
        <v>7015</v>
      </c>
      <c r="H3541">
        <v>1</v>
      </c>
      <c r="I3541" t="s">
        <v>7143</v>
      </c>
    </row>
    <row r="3542" spans="1:9" x14ac:dyDescent="0.25">
      <c r="A3542" t="s">
        <v>14207</v>
      </c>
      <c r="B3542">
        <v>75180019</v>
      </c>
      <c r="C3542" t="s">
        <v>16</v>
      </c>
      <c r="D3542" t="s">
        <v>16</v>
      </c>
      <c r="E3542" t="s">
        <v>16</v>
      </c>
      <c r="F3542" t="s">
        <v>16</v>
      </c>
      <c r="G3542" t="s">
        <v>2430</v>
      </c>
      <c r="H3542">
        <v>1</v>
      </c>
      <c r="I3542" t="s">
        <v>5227</v>
      </c>
    </row>
    <row r="3543" spans="1:9" x14ac:dyDescent="0.25">
      <c r="A3543" t="s">
        <v>14108</v>
      </c>
      <c r="B3543">
        <v>75211662</v>
      </c>
      <c r="C3543" t="s">
        <v>16</v>
      </c>
      <c r="D3543" t="s">
        <v>16</v>
      </c>
      <c r="E3543" t="s">
        <v>16</v>
      </c>
      <c r="F3543" t="s">
        <v>16</v>
      </c>
      <c r="G3543" t="s">
        <v>7015</v>
      </c>
      <c r="H3543">
        <v>1</v>
      </c>
      <c r="I3543" t="s">
        <v>7143</v>
      </c>
    </row>
    <row r="3544" spans="1:9" x14ac:dyDescent="0.25">
      <c r="A3544" t="s">
        <v>14996</v>
      </c>
      <c r="B3544">
        <v>75211662</v>
      </c>
      <c r="C3544" t="s">
        <v>16</v>
      </c>
      <c r="D3544" t="s">
        <v>16</v>
      </c>
      <c r="E3544" t="s">
        <v>16</v>
      </c>
      <c r="F3544" t="s">
        <v>16</v>
      </c>
      <c r="G3544" t="s">
        <v>7015</v>
      </c>
      <c r="H3544">
        <v>1</v>
      </c>
      <c r="I3544" t="s">
        <v>7143</v>
      </c>
    </row>
    <row r="3545" spans="1:9" x14ac:dyDescent="0.25">
      <c r="A3545" t="s">
        <v>14998</v>
      </c>
      <c r="B3545">
        <v>75211662</v>
      </c>
      <c r="C3545" t="s">
        <v>16</v>
      </c>
      <c r="D3545" t="s">
        <v>16</v>
      </c>
      <c r="E3545" t="s">
        <v>16</v>
      </c>
      <c r="F3545" t="s">
        <v>16</v>
      </c>
      <c r="G3545" t="s">
        <v>7015</v>
      </c>
      <c r="H3545">
        <v>1</v>
      </c>
      <c r="I3545" t="s">
        <v>7143</v>
      </c>
    </row>
    <row r="3546" spans="1:9" x14ac:dyDescent="0.25">
      <c r="A3546" t="s">
        <v>14999</v>
      </c>
      <c r="B3546">
        <v>75211662</v>
      </c>
      <c r="C3546" t="s">
        <v>16</v>
      </c>
      <c r="D3546" t="s">
        <v>16</v>
      </c>
      <c r="E3546" t="s">
        <v>16</v>
      </c>
      <c r="F3546" t="s">
        <v>16</v>
      </c>
      <c r="G3546" t="s">
        <v>7015</v>
      </c>
      <c r="H3546">
        <v>1</v>
      </c>
      <c r="I3546" t="s">
        <v>7143</v>
      </c>
    </row>
    <row r="3547" spans="1:9" x14ac:dyDescent="0.25">
      <c r="A3547" t="s">
        <v>15305</v>
      </c>
      <c r="B3547">
        <v>75211662</v>
      </c>
      <c r="C3547" t="s">
        <v>16</v>
      </c>
      <c r="D3547" t="s">
        <v>16</v>
      </c>
      <c r="E3547" t="s">
        <v>16</v>
      </c>
      <c r="F3547" t="s">
        <v>16</v>
      </c>
      <c r="G3547" t="s">
        <v>7015</v>
      </c>
      <c r="H3547">
        <v>1</v>
      </c>
      <c r="I3547" t="s">
        <v>7143</v>
      </c>
    </row>
    <row r="3548" spans="1:9" x14ac:dyDescent="0.25">
      <c r="A3548" t="s">
        <v>16577</v>
      </c>
      <c r="B3548">
        <v>75211662</v>
      </c>
      <c r="C3548" t="s">
        <v>16</v>
      </c>
      <c r="D3548" t="s">
        <v>16</v>
      </c>
      <c r="E3548" t="s">
        <v>16</v>
      </c>
      <c r="F3548" t="s">
        <v>16</v>
      </c>
      <c r="G3548" t="s">
        <v>7015</v>
      </c>
      <c r="H3548">
        <v>1</v>
      </c>
      <c r="I3548" t="s">
        <v>7143</v>
      </c>
    </row>
    <row r="3549" spans="1:9" x14ac:dyDescent="0.25">
      <c r="A3549" t="s">
        <v>16574</v>
      </c>
      <c r="B3549">
        <v>75211662</v>
      </c>
      <c r="C3549" t="s">
        <v>16</v>
      </c>
      <c r="D3549" t="s">
        <v>16</v>
      </c>
      <c r="E3549" t="s">
        <v>16</v>
      </c>
      <c r="F3549" t="s">
        <v>16</v>
      </c>
      <c r="G3549" t="s">
        <v>7015</v>
      </c>
      <c r="H3549">
        <v>1</v>
      </c>
      <c r="I3549" t="s">
        <v>7143</v>
      </c>
    </row>
    <row r="3550" spans="1:9" x14ac:dyDescent="0.25">
      <c r="A3550" t="s">
        <v>16575</v>
      </c>
      <c r="B3550">
        <v>75211662</v>
      </c>
      <c r="C3550" t="s">
        <v>16</v>
      </c>
      <c r="D3550" t="s">
        <v>16</v>
      </c>
      <c r="E3550" t="s">
        <v>16</v>
      </c>
      <c r="F3550" t="s">
        <v>16</v>
      </c>
      <c r="G3550" t="s">
        <v>7015</v>
      </c>
      <c r="H3550">
        <v>1</v>
      </c>
      <c r="I3550" t="s">
        <v>7143</v>
      </c>
    </row>
    <row r="3551" spans="1:9" x14ac:dyDescent="0.25">
      <c r="A3551" t="s">
        <v>41683</v>
      </c>
      <c r="B3551">
        <v>75211662</v>
      </c>
      <c r="C3551" t="s">
        <v>16</v>
      </c>
      <c r="D3551" t="s">
        <v>16</v>
      </c>
      <c r="E3551" t="s">
        <v>16</v>
      </c>
      <c r="F3551" t="s">
        <v>16</v>
      </c>
      <c r="G3551" t="s">
        <v>7015</v>
      </c>
      <c r="H3551">
        <v>1</v>
      </c>
      <c r="I3551" t="s">
        <v>7143</v>
      </c>
    </row>
    <row r="3552" spans="1:9" x14ac:dyDescent="0.25">
      <c r="A3552" t="s">
        <v>41692</v>
      </c>
      <c r="B3552">
        <v>75211662</v>
      </c>
      <c r="C3552" t="s">
        <v>16</v>
      </c>
      <c r="D3552" t="s">
        <v>16</v>
      </c>
      <c r="E3552" t="s">
        <v>16</v>
      </c>
      <c r="F3552" t="s">
        <v>16</v>
      </c>
      <c r="G3552" t="s">
        <v>7015</v>
      </c>
      <c r="H3552">
        <v>1</v>
      </c>
      <c r="I3552" t="s">
        <v>7143</v>
      </c>
    </row>
    <row r="3553" spans="1:9" x14ac:dyDescent="0.25">
      <c r="A3553" t="s">
        <v>2577</v>
      </c>
      <c r="B3553">
        <v>74762273</v>
      </c>
      <c r="C3553" t="s">
        <v>16</v>
      </c>
      <c r="D3553" t="s">
        <v>16</v>
      </c>
      <c r="E3553" t="s">
        <v>16</v>
      </c>
      <c r="F3553" t="s">
        <v>16</v>
      </c>
      <c r="G3553" t="s">
        <v>154</v>
      </c>
      <c r="H3553">
        <v>1</v>
      </c>
      <c r="I3553" t="s">
        <v>4887</v>
      </c>
    </row>
    <row r="3554" spans="1:9" x14ac:dyDescent="0.25">
      <c r="A3554" t="s">
        <v>2657</v>
      </c>
      <c r="B3554">
        <v>74762273</v>
      </c>
      <c r="C3554" t="s">
        <v>16</v>
      </c>
      <c r="D3554" t="s">
        <v>16</v>
      </c>
      <c r="E3554" t="s">
        <v>16</v>
      </c>
      <c r="F3554" t="s">
        <v>16</v>
      </c>
      <c r="G3554" t="s">
        <v>154</v>
      </c>
      <c r="H3554">
        <v>1</v>
      </c>
      <c r="I3554" t="s">
        <v>4887</v>
      </c>
    </row>
    <row r="3555" spans="1:9" x14ac:dyDescent="0.25">
      <c r="A3555" t="s">
        <v>4790</v>
      </c>
      <c r="B3555">
        <v>75180019</v>
      </c>
      <c r="C3555" t="s">
        <v>16</v>
      </c>
      <c r="D3555" t="s">
        <v>16</v>
      </c>
      <c r="E3555" t="s">
        <v>16</v>
      </c>
      <c r="F3555" t="s">
        <v>16</v>
      </c>
      <c r="G3555" t="s">
        <v>2430</v>
      </c>
      <c r="H3555">
        <v>1</v>
      </c>
      <c r="I3555" t="s">
        <v>5227</v>
      </c>
    </row>
    <row r="3556" spans="1:9" x14ac:dyDescent="0.25">
      <c r="A3556" t="s">
        <v>4792</v>
      </c>
      <c r="B3556">
        <v>75180019</v>
      </c>
      <c r="C3556" t="s">
        <v>16</v>
      </c>
      <c r="D3556" t="s">
        <v>16</v>
      </c>
      <c r="E3556" t="s">
        <v>16</v>
      </c>
      <c r="F3556" t="s">
        <v>16</v>
      </c>
      <c r="G3556" t="s">
        <v>2430</v>
      </c>
      <c r="H3556">
        <v>1</v>
      </c>
      <c r="I3556" t="s">
        <v>5227</v>
      </c>
    </row>
    <row r="3557" spans="1:9" x14ac:dyDescent="0.25">
      <c r="A3557" t="s">
        <v>4791</v>
      </c>
      <c r="B3557">
        <v>75180019</v>
      </c>
      <c r="C3557" t="s">
        <v>16</v>
      </c>
      <c r="D3557" t="s">
        <v>16</v>
      </c>
      <c r="E3557" t="s">
        <v>16</v>
      </c>
      <c r="F3557" t="s">
        <v>16</v>
      </c>
      <c r="G3557" t="s">
        <v>2430</v>
      </c>
      <c r="H3557">
        <v>1</v>
      </c>
      <c r="I3557" t="s">
        <v>5227</v>
      </c>
    </row>
    <row r="3558" spans="1:9" x14ac:dyDescent="0.25">
      <c r="A3558" t="s">
        <v>4794</v>
      </c>
      <c r="B3558">
        <v>75180019</v>
      </c>
      <c r="C3558" t="s">
        <v>16</v>
      </c>
      <c r="D3558" t="s">
        <v>16</v>
      </c>
      <c r="E3558" t="s">
        <v>16</v>
      </c>
      <c r="F3558" t="s">
        <v>16</v>
      </c>
      <c r="G3558" t="s">
        <v>2430</v>
      </c>
      <c r="H3558">
        <v>1</v>
      </c>
      <c r="I3558" t="s">
        <v>5227</v>
      </c>
    </row>
    <row r="3559" spans="1:9" x14ac:dyDescent="0.25">
      <c r="A3559" t="s">
        <v>4793</v>
      </c>
      <c r="B3559">
        <v>75180019</v>
      </c>
      <c r="C3559" t="s">
        <v>16</v>
      </c>
      <c r="D3559" t="s">
        <v>16</v>
      </c>
      <c r="E3559" t="s">
        <v>16</v>
      </c>
      <c r="F3559" t="s">
        <v>16</v>
      </c>
      <c r="G3559" t="s">
        <v>2430</v>
      </c>
      <c r="H3559">
        <v>1</v>
      </c>
      <c r="I3559" t="s">
        <v>5227</v>
      </c>
    </row>
    <row r="3560" spans="1:9" x14ac:dyDescent="0.25">
      <c r="A3560" t="s">
        <v>4856</v>
      </c>
      <c r="B3560">
        <v>74762273</v>
      </c>
      <c r="C3560" t="s">
        <v>16</v>
      </c>
      <c r="D3560" t="s">
        <v>16</v>
      </c>
      <c r="E3560" t="s">
        <v>16</v>
      </c>
      <c r="F3560" t="s">
        <v>16</v>
      </c>
      <c r="G3560" t="s">
        <v>154</v>
      </c>
      <c r="H3560">
        <v>1</v>
      </c>
      <c r="I3560" t="s">
        <v>4887</v>
      </c>
    </row>
    <row r="3561" spans="1:9" x14ac:dyDescent="0.25">
      <c r="A3561" t="s">
        <v>4858</v>
      </c>
      <c r="B3561">
        <v>74762273</v>
      </c>
      <c r="C3561" t="s">
        <v>16</v>
      </c>
      <c r="D3561" t="s">
        <v>16</v>
      </c>
      <c r="E3561" t="s">
        <v>16</v>
      </c>
      <c r="F3561" t="s">
        <v>16</v>
      </c>
      <c r="G3561" t="s">
        <v>154</v>
      </c>
      <c r="H3561">
        <v>1</v>
      </c>
      <c r="I3561" t="s">
        <v>4887</v>
      </c>
    </row>
    <row r="3562" spans="1:9" x14ac:dyDescent="0.25">
      <c r="A3562" t="s">
        <v>5632</v>
      </c>
      <c r="B3562">
        <v>74762273</v>
      </c>
      <c r="C3562" t="s">
        <v>16</v>
      </c>
      <c r="D3562" t="s">
        <v>16</v>
      </c>
      <c r="E3562" t="s">
        <v>16</v>
      </c>
      <c r="F3562" t="s">
        <v>16</v>
      </c>
      <c r="G3562" t="s">
        <v>154</v>
      </c>
      <c r="H3562">
        <v>1</v>
      </c>
      <c r="I3562" t="s">
        <v>4887</v>
      </c>
    </row>
    <row r="3563" spans="1:9" x14ac:dyDescent="0.25">
      <c r="A3563" t="s">
        <v>6497</v>
      </c>
      <c r="B3563">
        <v>75211662</v>
      </c>
      <c r="C3563" t="s">
        <v>16</v>
      </c>
      <c r="D3563" t="s">
        <v>16</v>
      </c>
      <c r="E3563" t="s">
        <v>16</v>
      </c>
      <c r="F3563" t="s">
        <v>16</v>
      </c>
      <c r="G3563" t="s">
        <v>7015</v>
      </c>
      <c r="H3563">
        <v>1</v>
      </c>
      <c r="I3563" t="s">
        <v>7143</v>
      </c>
    </row>
    <row r="3564" spans="1:9" x14ac:dyDescent="0.25">
      <c r="A3564" t="s">
        <v>6423</v>
      </c>
      <c r="B3564">
        <v>75180019</v>
      </c>
      <c r="C3564" t="s">
        <v>16</v>
      </c>
      <c r="D3564" t="s">
        <v>16</v>
      </c>
      <c r="E3564" t="s">
        <v>16</v>
      </c>
      <c r="F3564" t="s">
        <v>16</v>
      </c>
      <c r="G3564" t="s">
        <v>2430</v>
      </c>
      <c r="H3564">
        <v>1</v>
      </c>
      <c r="I3564" t="s">
        <v>5227</v>
      </c>
    </row>
    <row r="3565" spans="1:9" x14ac:dyDescent="0.25">
      <c r="A3565" t="s">
        <v>6512</v>
      </c>
      <c r="B3565">
        <v>75211662</v>
      </c>
      <c r="C3565" t="s">
        <v>16</v>
      </c>
      <c r="D3565" t="s">
        <v>16</v>
      </c>
      <c r="E3565" t="s">
        <v>16</v>
      </c>
      <c r="F3565" t="s">
        <v>16</v>
      </c>
      <c r="G3565" t="s">
        <v>7015</v>
      </c>
      <c r="H3565">
        <v>1</v>
      </c>
      <c r="I3565" t="s">
        <v>7143</v>
      </c>
    </row>
    <row r="3566" spans="1:9" x14ac:dyDescent="0.25">
      <c r="A3566" t="s">
        <v>6425</v>
      </c>
      <c r="B3566">
        <v>75180019</v>
      </c>
      <c r="C3566" t="s">
        <v>16</v>
      </c>
      <c r="D3566" t="s">
        <v>16</v>
      </c>
      <c r="E3566" t="s">
        <v>16</v>
      </c>
      <c r="F3566" t="s">
        <v>16</v>
      </c>
      <c r="G3566" t="s">
        <v>2430</v>
      </c>
      <c r="H3566">
        <v>1</v>
      </c>
      <c r="I3566" t="s">
        <v>5227</v>
      </c>
    </row>
    <row r="3567" spans="1:9" x14ac:dyDescent="0.25">
      <c r="A3567" t="s">
        <v>3301</v>
      </c>
      <c r="B3567">
        <v>75211662</v>
      </c>
      <c r="C3567" t="s">
        <v>16</v>
      </c>
      <c r="D3567" t="s">
        <v>16</v>
      </c>
      <c r="E3567" t="s">
        <v>16</v>
      </c>
      <c r="F3567" t="s">
        <v>16</v>
      </c>
      <c r="G3567" t="s">
        <v>7015</v>
      </c>
      <c r="H3567">
        <v>1</v>
      </c>
      <c r="I3567" t="s">
        <v>7143</v>
      </c>
    </row>
    <row r="3568" spans="1:9" x14ac:dyDescent="0.25">
      <c r="A3568" t="s">
        <v>3302</v>
      </c>
      <c r="B3568">
        <v>75211662</v>
      </c>
      <c r="C3568" t="s">
        <v>16</v>
      </c>
      <c r="D3568" t="s">
        <v>16</v>
      </c>
      <c r="E3568" t="s">
        <v>16</v>
      </c>
      <c r="F3568" t="s">
        <v>16</v>
      </c>
      <c r="G3568" t="s">
        <v>7015</v>
      </c>
      <c r="H3568">
        <v>1</v>
      </c>
      <c r="I3568" t="s">
        <v>7143</v>
      </c>
    </row>
    <row r="3569" spans="1:9" x14ac:dyDescent="0.25">
      <c r="A3569" t="s">
        <v>3296</v>
      </c>
      <c r="B3569">
        <v>75196500</v>
      </c>
      <c r="C3569" t="s">
        <v>16</v>
      </c>
      <c r="D3569" t="s">
        <v>16</v>
      </c>
      <c r="E3569" t="s">
        <v>16</v>
      </c>
      <c r="F3569" t="s">
        <v>16</v>
      </c>
      <c r="G3569" t="s">
        <v>2425</v>
      </c>
      <c r="H3569">
        <v>2</v>
      </c>
      <c r="I3569" t="s">
        <v>5229</v>
      </c>
    </row>
    <row r="3570" spans="1:9" x14ac:dyDescent="0.25">
      <c r="A3570" t="s">
        <v>3299</v>
      </c>
      <c r="B3570">
        <v>75211662</v>
      </c>
      <c r="C3570" t="s">
        <v>16</v>
      </c>
      <c r="D3570" t="s">
        <v>16</v>
      </c>
      <c r="E3570" t="s">
        <v>16</v>
      </c>
      <c r="F3570" t="s">
        <v>16</v>
      </c>
      <c r="G3570" t="s">
        <v>7015</v>
      </c>
      <c r="H3570">
        <v>1</v>
      </c>
      <c r="I3570" t="s">
        <v>7143</v>
      </c>
    </row>
    <row r="3571" spans="1:9" x14ac:dyDescent="0.25">
      <c r="A3571" t="s">
        <v>3300</v>
      </c>
      <c r="B3571">
        <v>75211662</v>
      </c>
      <c r="C3571" t="s">
        <v>16</v>
      </c>
      <c r="D3571" t="s">
        <v>16</v>
      </c>
      <c r="E3571" t="s">
        <v>16</v>
      </c>
      <c r="F3571" t="s">
        <v>16</v>
      </c>
      <c r="G3571" t="s">
        <v>7015</v>
      </c>
      <c r="H3571">
        <v>1</v>
      </c>
      <c r="I3571" t="s">
        <v>7143</v>
      </c>
    </row>
    <row r="3572" spans="1:9" x14ac:dyDescent="0.25">
      <c r="A3572" t="s">
        <v>3223</v>
      </c>
      <c r="B3572">
        <v>75196500</v>
      </c>
      <c r="C3572" t="s">
        <v>16</v>
      </c>
      <c r="D3572" t="s">
        <v>16</v>
      </c>
      <c r="E3572" t="s">
        <v>16</v>
      </c>
      <c r="F3572" t="s">
        <v>16</v>
      </c>
      <c r="G3572" t="s">
        <v>2425</v>
      </c>
      <c r="H3572">
        <v>1</v>
      </c>
      <c r="I3572" t="s">
        <v>5229</v>
      </c>
    </row>
    <row r="3573" spans="1:9" x14ac:dyDescent="0.25">
      <c r="A3573" t="s">
        <v>3222</v>
      </c>
      <c r="B3573">
        <v>75196500</v>
      </c>
      <c r="C3573" t="s">
        <v>16</v>
      </c>
      <c r="D3573" t="s">
        <v>16</v>
      </c>
      <c r="E3573" t="s">
        <v>16</v>
      </c>
      <c r="F3573" t="s">
        <v>16</v>
      </c>
      <c r="G3573" t="s">
        <v>2425</v>
      </c>
      <c r="H3573">
        <v>1</v>
      </c>
      <c r="I3573" t="s">
        <v>5229</v>
      </c>
    </row>
    <row r="3574" spans="1:9" x14ac:dyDescent="0.25">
      <c r="A3574" t="s">
        <v>5453</v>
      </c>
      <c r="B3574">
        <v>70120140</v>
      </c>
      <c r="C3574" t="s">
        <v>16</v>
      </c>
      <c r="D3574" t="s">
        <v>16</v>
      </c>
      <c r="E3574" t="s">
        <v>16</v>
      </c>
      <c r="F3574" t="s">
        <v>16</v>
      </c>
      <c r="G3574" t="s">
        <v>2467</v>
      </c>
      <c r="H3574">
        <v>1</v>
      </c>
      <c r="I3574" t="s">
        <v>5232</v>
      </c>
    </row>
    <row r="3575" spans="1:9" x14ac:dyDescent="0.25">
      <c r="A3575" t="s">
        <v>5454</v>
      </c>
      <c r="B3575">
        <v>70120140</v>
      </c>
      <c r="C3575" t="s">
        <v>16</v>
      </c>
      <c r="D3575" t="s">
        <v>16</v>
      </c>
      <c r="E3575" t="s">
        <v>16</v>
      </c>
      <c r="F3575" t="s">
        <v>16</v>
      </c>
      <c r="G3575" t="s">
        <v>2467</v>
      </c>
      <c r="H3575">
        <v>1</v>
      </c>
      <c r="I3575" t="s">
        <v>5232</v>
      </c>
    </row>
    <row r="3576" spans="1:9" x14ac:dyDescent="0.25">
      <c r="A3576" t="s">
        <v>5450</v>
      </c>
      <c r="B3576">
        <v>70120140</v>
      </c>
      <c r="C3576" t="s">
        <v>16</v>
      </c>
      <c r="D3576" t="s">
        <v>16</v>
      </c>
      <c r="E3576" t="s">
        <v>16</v>
      </c>
      <c r="F3576" t="s">
        <v>16</v>
      </c>
      <c r="G3576" t="s">
        <v>2467</v>
      </c>
      <c r="H3576">
        <v>1</v>
      </c>
      <c r="I3576" t="s">
        <v>5232</v>
      </c>
    </row>
    <row r="3577" spans="1:9" x14ac:dyDescent="0.25">
      <c r="A3577" t="s">
        <v>5452</v>
      </c>
      <c r="B3577">
        <v>70120140</v>
      </c>
      <c r="C3577" t="s">
        <v>16</v>
      </c>
      <c r="D3577" t="s">
        <v>16</v>
      </c>
      <c r="E3577" t="s">
        <v>16</v>
      </c>
      <c r="F3577" t="s">
        <v>16</v>
      </c>
      <c r="G3577" t="s">
        <v>2467</v>
      </c>
      <c r="H3577">
        <v>1</v>
      </c>
      <c r="I3577" t="s">
        <v>5232</v>
      </c>
    </row>
    <row r="3578" spans="1:9" x14ac:dyDescent="0.25">
      <c r="A3578" t="s">
        <v>5451</v>
      </c>
      <c r="B3578">
        <v>70120140</v>
      </c>
      <c r="C3578" t="s">
        <v>16</v>
      </c>
      <c r="D3578" t="s">
        <v>16</v>
      </c>
      <c r="E3578" t="s">
        <v>16</v>
      </c>
      <c r="F3578" t="s">
        <v>16</v>
      </c>
      <c r="G3578" t="s">
        <v>2467</v>
      </c>
      <c r="H3578">
        <v>1</v>
      </c>
      <c r="I3578" t="s">
        <v>5232</v>
      </c>
    </row>
    <row r="3579" spans="1:9" x14ac:dyDescent="0.25">
      <c r="A3579" t="s">
        <v>5449</v>
      </c>
      <c r="B3579">
        <v>70120140</v>
      </c>
      <c r="C3579" t="s">
        <v>16</v>
      </c>
      <c r="D3579" t="s">
        <v>16</v>
      </c>
      <c r="E3579" t="s">
        <v>16</v>
      </c>
      <c r="F3579" t="s">
        <v>16</v>
      </c>
      <c r="G3579" t="s">
        <v>2467</v>
      </c>
      <c r="H3579">
        <v>1</v>
      </c>
      <c r="I3579" t="s">
        <v>5232</v>
      </c>
    </row>
    <row r="3580" spans="1:9" x14ac:dyDescent="0.25">
      <c r="A3580" t="s">
        <v>41850</v>
      </c>
      <c r="B3580">
        <v>75196500</v>
      </c>
      <c r="C3580" t="s">
        <v>16</v>
      </c>
      <c r="D3580" t="s">
        <v>16</v>
      </c>
      <c r="E3580" t="s">
        <v>16</v>
      </c>
      <c r="F3580" t="s">
        <v>16</v>
      </c>
      <c r="G3580" t="s">
        <v>2425</v>
      </c>
      <c r="H3580">
        <v>1</v>
      </c>
      <c r="I3580" t="s">
        <v>5229</v>
      </c>
    </row>
    <row r="3581" spans="1:9" x14ac:dyDescent="0.25">
      <c r="A3581" t="s">
        <v>14372</v>
      </c>
      <c r="B3581">
        <v>66158040</v>
      </c>
      <c r="C3581" t="s">
        <v>16</v>
      </c>
      <c r="D3581" t="s">
        <v>16</v>
      </c>
      <c r="E3581" t="s">
        <v>16</v>
      </c>
      <c r="F3581" t="s">
        <v>16</v>
      </c>
      <c r="G3581" t="s">
        <v>13920</v>
      </c>
      <c r="H3581">
        <v>1</v>
      </c>
      <c r="I3581" t="s">
        <v>15844</v>
      </c>
    </row>
    <row r="3582" spans="1:9" x14ac:dyDescent="0.25">
      <c r="A3582" t="s">
        <v>14373</v>
      </c>
      <c r="B3582">
        <v>66158040</v>
      </c>
      <c r="C3582" t="s">
        <v>16</v>
      </c>
      <c r="D3582" t="s">
        <v>16</v>
      </c>
      <c r="E3582" t="s">
        <v>16</v>
      </c>
      <c r="F3582" t="s">
        <v>16</v>
      </c>
      <c r="G3582" t="s">
        <v>13920</v>
      </c>
      <c r="H3582">
        <v>1</v>
      </c>
      <c r="I3582" t="s">
        <v>15844</v>
      </c>
    </row>
    <row r="3583" spans="1:9" x14ac:dyDescent="0.25">
      <c r="A3583" t="s">
        <v>14374</v>
      </c>
      <c r="B3583">
        <v>66158040</v>
      </c>
      <c r="C3583" t="s">
        <v>16</v>
      </c>
      <c r="D3583" t="s">
        <v>16</v>
      </c>
      <c r="E3583" t="s">
        <v>16</v>
      </c>
      <c r="F3583" t="s">
        <v>16</v>
      </c>
      <c r="G3583" t="s">
        <v>13920</v>
      </c>
      <c r="H3583">
        <v>1</v>
      </c>
      <c r="I3583" t="s">
        <v>15844</v>
      </c>
    </row>
    <row r="3584" spans="1:9" x14ac:dyDescent="0.25">
      <c r="A3584" t="s">
        <v>14942</v>
      </c>
      <c r="B3584">
        <v>66158040</v>
      </c>
      <c r="C3584" t="s">
        <v>16</v>
      </c>
      <c r="D3584" t="s">
        <v>16</v>
      </c>
      <c r="E3584" t="s">
        <v>16</v>
      </c>
      <c r="F3584" t="s">
        <v>16</v>
      </c>
      <c r="G3584" t="s">
        <v>13920</v>
      </c>
      <c r="H3584">
        <v>2</v>
      </c>
      <c r="I3584" t="s">
        <v>15852</v>
      </c>
    </row>
    <row r="3585" spans="1:9" x14ac:dyDescent="0.25">
      <c r="A3585" t="s">
        <v>14942</v>
      </c>
      <c r="B3585">
        <v>70120140</v>
      </c>
      <c r="C3585" t="s">
        <v>16</v>
      </c>
      <c r="D3585" t="s">
        <v>16</v>
      </c>
      <c r="E3585" t="s">
        <v>16</v>
      </c>
      <c r="F3585" t="s">
        <v>16</v>
      </c>
      <c r="G3585" t="s">
        <v>2467</v>
      </c>
      <c r="H3585">
        <v>1</v>
      </c>
      <c r="I3585" t="s">
        <v>5232</v>
      </c>
    </row>
    <row r="3586" spans="1:9" x14ac:dyDescent="0.25">
      <c r="A3586" t="s">
        <v>41482</v>
      </c>
      <c r="B3586">
        <v>75196500</v>
      </c>
      <c r="C3586" t="s">
        <v>16</v>
      </c>
      <c r="D3586" t="s">
        <v>16</v>
      </c>
      <c r="E3586" t="s">
        <v>16</v>
      </c>
      <c r="F3586" t="s">
        <v>16</v>
      </c>
      <c r="G3586" t="s">
        <v>2425</v>
      </c>
      <c r="H3586">
        <v>1</v>
      </c>
      <c r="I3586" t="s">
        <v>5229</v>
      </c>
    </row>
    <row r="3587" spans="1:9" x14ac:dyDescent="0.25">
      <c r="A3587" t="s">
        <v>41479</v>
      </c>
      <c r="B3587">
        <v>75196500</v>
      </c>
      <c r="C3587" t="s">
        <v>16</v>
      </c>
      <c r="D3587" t="s">
        <v>16</v>
      </c>
      <c r="E3587" t="s">
        <v>16</v>
      </c>
      <c r="F3587" t="s">
        <v>16</v>
      </c>
      <c r="G3587" t="s">
        <v>2425</v>
      </c>
      <c r="H3587">
        <v>1</v>
      </c>
      <c r="I3587" t="s">
        <v>5229</v>
      </c>
    </row>
    <row r="3588" spans="1:9" x14ac:dyDescent="0.25">
      <c r="A3588" t="s">
        <v>14713</v>
      </c>
      <c r="B3588">
        <v>74762273</v>
      </c>
      <c r="C3588" t="s">
        <v>16</v>
      </c>
      <c r="D3588" t="s">
        <v>16</v>
      </c>
      <c r="E3588" t="s">
        <v>16</v>
      </c>
      <c r="F3588" t="s">
        <v>16</v>
      </c>
      <c r="G3588" t="s">
        <v>154</v>
      </c>
      <c r="H3588">
        <v>2</v>
      </c>
      <c r="I3588" t="s">
        <v>42253</v>
      </c>
    </row>
    <row r="3589" spans="1:9" x14ac:dyDescent="0.25">
      <c r="A3589" t="s">
        <v>14713</v>
      </c>
      <c r="B3589">
        <v>30123242</v>
      </c>
      <c r="C3589" t="s">
        <v>16</v>
      </c>
      <c r="D3589" t="s">
        <v>16</v>
      </c>
      <c r="E3589" t="s">
        <v>16</v>
      </c>
      <c r="F3589" t="s">
        <v>16</v>
      </c>
      <c r="G3589" t="s">
        <v>42074</v>
      </c>
      <c r="H3589">
        <v>1</v>
      </c>
      <c r="I3589" t="s">
        <v>42252</v>
      </c>
    </row>
    <row r="3590" spans="1:9" x14ac:dyDescent="0.25">
      <c r="A3590" t="s">
        <v>41926</v>
      </c>
      <c r="B3590">
        <v>75211600</v>
      </c>
      <c r="C3590" t="s">
        <v>16</v>
      </c>
      <c r="D3590" t="s">
        <v>16</v>
      </c>
      <c r="E3590" t="s">
        <v>16</v>
      </c>
      <c r="F3590" t="s">
        <v>16</v>
      </c>
      <c r="G3590" t="s">
        <v>7099</v>
      </c>
      <c r="H3590">
        <v>1</v>
      </c>
      <c r="I3590" t="s">
        <v>7146</v>
      </c>
    </row>
    <row r="3591" spans="1:9" x14ac:dyDescent="0.25">
      <c r="A3591" t="s">
        <v>41480</v>
      </c>
      <c r="B3591">
        <v>75196500</v>
      </c>
      <c r="C3591" t="s">
        <v>16</v>
      </c>
      <c r="D3591" t="s">
        <v>16</v>
      </c>
      <c r="E3591" t="s">
        <v>16</v>
      </c>
      <c r="F3591" t="s">
        <v>16</v>
      </c>
      <c r="G3591" t="s">
        <v>2425</v>
      </c>
      <c r="H3591">
        <v>1</v>
      </c>
      <c r="I3591" t="s">
        <v>5229</v>
      </c>
    </row>
    <row r="3592" spans="1:9" x14ac:dyDescent="0.25">
      <c r="A3592" t="s">
        <v>41233</v>
      </c>
      <c r="B3592">
        <v>75211662</v>
      </c>
      <c r="C3592" t="s">
        <v>16</v>
      </c>
      <c r="D3592" t="s">
        <v>16</v>
      </c>
      <c r="E3592" t="s">
        <v>16</v>
      </c>
      <c r="F3592" t="s">
        <v>16</v>
      </c>
      <c r="G3592" t="s">
        <v>7015</v>
      </c>
      <c r="H3592">
        <v>1</v>
      </c>
      <c r="I3592" t="s">
        <v>7143</v>
      </c>
    </row>
    <row r="3593" spans="1:9" x14ac:dyDescent="0.25">
      <c r="A3593" t="s">
        <v>41486</v>
      </c>
      <c r="B3593">
        <v>75196500</v>
      </c>
      <c r="C3593" t="s">
        <v>16</v>
      </c>
      <c r="D3593" t="s">
        <v>16</v>
      </c>
      <c r="E3593" t="s">
        <v>16</v>
      </c>
      <c r="F3593" t="s">
        <v>16</v>
      </c>
      <c r="G3593" t="s">
        <v>2425</v>
      </c>
      <c r="H3593">
        <v>1</v>
      </c>
      <c r="I3593" t="s">
        <v>5229</v>
      </c>
    </row>
    <row r="3594" spans="1:9" x14ac:dyDescent="0.25">
      <c r="A3594" t="s">
        <v>42003</v>
      </c>
      <c r="B3594">
        <v>75180019</v>
      </c>
      <c r="C3594" t="s">
        <v>16</v>
      </c>
      <c r="D3594" t="s">
        <v>16</v>
      </c>
      <c r="E3594" t="s">
        <v>16</v>
      </c>
      <c r="F3594" t="s">
        <v>16</v>
      </c>
      <c r="G3594" t="s">
        <v>2430</v>
      </c>
      <c r="H3594">
        <v>1</v>
      </c>
      <c r="I3594" t="s">
        <v>5227</v>
      </c>
    </row>
    <row r="3595" spans="1:9" x14ac:dyDescent="0.25">
      <c r="A3595" t="s">
        <v>41478</v>
      </c>
      <c r="B3595">
        <v>75196500</v>
      </c>
      <c r="C3595" t="s">
        <v>16</v>
      </c>
      <c r="D3595" t="s">
        <v>16</v>
      </c>
      <c r="E3595" t="s">
        <v>16</v>
      </c>
      <c r="F3595" t="s">
        <v>16</v>
      </c>
      <c r="G3595" t="s">
        <v>2425</v>
      </c>
      <c r="H3595">
        <v>1</v>
      </c>
      <c r="I3595" t="s">
        <v>5229</v>
      </c>
    </row>
    <row r="3596" spans="1:9" x14ac:dyDescent="0.25">
      <c r="A3596" t="s">
        <v>41481</v>
      </c>
      <c r="B3596">
        <v>75196500</v>
      </c>
      <c r="C3596" t="s">
        <v>16</v>
      </c>
      <c r="D3596" t="s">
        <v>16</v>
      </c>
      <c r="E3596" t="s">
        <v>16</v>
      </c>
      <c r="F3596" t="s">
        <v>16</v>
      </c>
      <c r="G3596" t="s">
        <v>2425</v>
      </c>
      <c r="H3596">
        <v>1</v>
      </c>
      <c r="I3596" t="s">
        <v>5229</v>
      </c>
    </row>
    <row r="3597" spans="1:9" x14ac:dyDescent="0.25">
      <c r="A3597" t="s">
        <v>41483</v>
      </c>
      <c r="B3597">
        <v>75196500</v>
      </c>
      <c r="C3597" t="s">
        <v>16</v>
      </c>
      <c r="D3597" t="s">
        <v>16</v>
      </c>
      <c r="E3597" t="s">
        <v>16</v>
      </c>
      <c r="F3597" t="s">
        <v>16</v>
      </c>
      <c r="G3597" t="s">
        <v>2425</v>
      </c>
      <c r="H3597">
        <v>1</v>
      </c>
      <c r="I3597" t="s">
        <v>5229</v>
      </c>
    </row>
    <row r="3598" spans="1:9" x14ac:dyDescent="0.25">
      <c r="A3598" t="s">
        <v>41484</v>
      </c>
      <c r="B3598">
        <v>75196500</v>
      </c>
      <c r="C3598" t="s">
        <v>16</v>
      </c>
      <c r="D3598" t="s">
        <v>16</v>
      </c>
      <c r="E3598" t="s">
        <v>16</v>
      </c>
      <c r="F3598" t="s">
        <v>16</v>
      </c>
      <c r="G3598" t="s">
        <v>2425</v>
      </c>
      <c r="H3598">
        <v>1</v>
      </c>
      <c r="I3598" t="s">
        <v>5229</v>
      </c>
    </row>
    <row r="3599" spans="1:9" x14ac:dyDescent="0.25">
      <c r="A3599" t="s">
        <v>41485</v>
      </c>
      <c r="B3599">
        <v>75196500</v>
      </c>
      <c r="C3599" t="s">
        <v>16</v>
      </c>
      <c r="D3599" t="s">
        <v>16</v>
      </c>
      <c r="E3599" t="s">
        <v>16</v>
      </c>
      <c r="F3599" t="s">
        <v>16</v>
      </c>
      <c r="G3599" t="s">
        <v>2425</v>
      </c>
      <c r="H3599">
        <v>1</v>
      </c>
      <c r="I3599" t="s">
        <v>5229</v>
      </c>
    </row>
    <row r="3600" spans="1:9" x14ac:dyDescent="0.25">
      <c r="A3600" t="s">
        <v>41487</v>
      </c>
      <c r="B3600">
        <v>75196500</v>
      </c>
      <c r="C3600" t="s">
        <v>16</v>
      </c>
      <c r="D3600" t="s">
        <v>16</v>
      </c>
      <c r="E3600" t="s">
        <v>16</v>
      </c>
      <c r="F3600" t="s">
        <v>16</v>
      </c>
      <c r="G3600" t="s">
        <v>2425</v>
      </c>
      <c r="H3600">
        <v>1</v>
      </c>
      <c r="I3600" t="s">
        <v>5229</v>
      </c>
    </row>
    <row r="3601" spans="1:9" x14ac:dyDescent="0.25">
      <c r="A3601" t="s">
        <v>41488</v>
      </c>
      <c r="B3601">
        <v>75196500</v>
      </c>
      <c r="C3601" t="s">
        <v>16</v>
      </c>
      <c r="D3601" t="s">
        <v>16</v>
      </c>
      <c r="E3601" t="s">
        <v>16</v>
      </c>
      <c r="F3601" t="s">
        <v>16</v>
      </c>
      <c r="G3601" t="s">
        <v>2425</v>
      </c>
      <c r="H3601">
        <v>1</v>
      </c>
      <c r="I3601" t="s">
        <v>5229</v>
      </c>
    </row>
    <row r="3602" spans="1:9" x14ac:dyDescent="0.25">
      <c r="A3602" t="s">
        <v>41489</v>
      </c>
      <c r="B3602">
        <v>75196500</v>
      </c>
      <c r="C3602" t="s">
        <v>16</v>
      </c>
      <c r="D3602" t="s">
        <v>16</v>
      </c>
      <c r="E3602" t="s">
        <v>16</v>
      </c>
      <c r="F3602" t="s">
        <v>16</v>
      </c>
      <c r="G3602" t="s">
        <v>2425</v>
      </c>
      <c r="H3602">
        <v>1</v>
      </c>
      <c r="I3602" t="s">
        <v>5229</v>
      </c>
    </row>
    <row r="3603" spans="1:9" x14ac:dyDescent="0.25">
      <c r="A3603" t="s">
        <v>41490</v>
      </c>
      <c r="B3603">
        <v>75196500</v>
      </c>
      <c r="C3603" t="s">
        <v>16</v>
      </c>
      <c r="D3603" t="s">
        <v>16</v>
      </c>
      <c r="E3603" t="s">
        <v>16</v>
      </c>
      <c r="F3603" t="s">
        <v>16</v>
      </c>
      <c r="G3603" t="s">
        <v>2425</v>
      </c>
      <c r="H3603">
        <v>1</v>
      </c>
      <c r="I3603" t="s">
        <v>5229</v>
      </c>
    </row>
    <row r="3604" spans="1:9" x14ac:dyDescent="0.25">
      <c r="A3604" t="s">
        <v>41491</v>
      </c>
      <c r="B3604">
        <v>75196500</v>
      </c>
      <c r="C3604" t="s">
        <v>16</v>
      </c>
      <c r="D3604" t="s">
        <v>16</v>
      </c>
      <c r="E3604" t="s">
        <v>16</v>
      </c>
      <c r="F3604" t="s">
        <v>16</v>
      </c>
      <c r="G3604" t="s">
        <v>2425</v>
      </c>
      <c r="H3604">
        <v>1</v>
      </c>
      <c r="I3604" t="s">
        <v>5229</v>
      </c>
    </row>
    <row r="3605" spans="1:9" x14ac:dyDescent="0.25">
      <c r="A3605" t="s">
        <v>41817</v>
      </c>
      <c r="B3605">
        <v>75196500</v>
      </c>
      <c r="C3605" t="s">
        <v>16</v>
      </c>
      <c r="D3605" t="s">
        <v>16</v>
      </c>
      <c r="E3605" t="s">
        <v>16</v>
      </c>
      <c r="F3605" t="s">
        <v>16</v>
      </c>
      <c r="G3605" t="s">
        <v>2425</v>
      </c>
      <c r="H3605">
        <v>1</v>
      </c>
      <c r="I3605" t="s">
        <v>5229</v>
      </c>
    </row>
    <row r="3606" spans="1:9" x14ac:dyDescent="0.25">
      <c r="A3606" t="s">
        <v>41132</v>
      </c>
      <c r="B3606">
        <v>75196500</v>
      </c>
      <c r="C3606" t="s">
        <v>16</v>
      </c>
      <c r="D3606" t="s">
        <v>16</v>
      </c>
      <c r="E3606" t="s">
        <v>16</v>
      </c>
      <c r="F3606" t="s">
        <v>16</v>
      </c>
      <c r="G3606" t="s">
        <v>2425</v>
      </c>
      <c r="H3606">
        <v>2</v>
      </c>
      <c r="I3606" t="s">
        <v>7145</v>
      </c>
    </row>
    <row r="3607" spans="1:9" x14ac:dyDescent="0.25">
      <c r="A3607" t="s">
        <v>41132</v>
      </c>
      <c r="B3607">
        <v>75211662</v>
      </c>
      <c r="C3607" t="s">
        <v>16</v>
      </c>
      <c r="D3607" t="s">
        <v>16</v>
      </c>
      <c r="E3607" t="s">
        <v>16</v>
      </c>
      <c r="F3607" t="s">
        <v>16</v>
      </c>
      <c r="G3607" t="s">
        <v>7015</v>
      </c>
      <c r="H3607">
        <v>1</v>
      </c>
      <c r="I3607" t="s">
        <v>7143</v>
      </c>
    </row>
    <row r="3608" spans="1:9" x14ac:dyDescent="0.25">
      <c r="A3608" t="s">
        <v>2663</v>
      </c>
      <c r="B3608">
        <v>74762273</v>
      </c>
      <c r="C3608" t="s">
        <v>16</v>
      </c>
      <c r="D3608" t="s">
        <v>16</v>
      </c>
      <c r="E3608" t="s">
        <v>16</v>
      </c>
      <c r="F3608" t="s">
        <v>16</v>
      </c>
      <c r="G3608" t="s">
        <v>154</v>
      </c>
      <c r="H3608">
        <v>1</v>
      </c>
      <c r="I3608" t="s">
        <v>4887</v>
      </c>
    </row>
    <row r="3609" spans="1:9" x14ac:dyDescent="0.25">
      <c r="A3609" t="s">
        <v>2999</v>
      </c>
      <c r="B3609">
        <v>75180019</v>
      </c>
      <c r="C3609" t="s">
        <v>16</v>
      </c>
      <c r="D3609" t="s">
        <v>16</v>
      </c>
      <c r="E3609" t="s">
        <v>16</v>
      </c>
      <c r="F3609" t="s">
        <v>16</v>
      </c>
      <c r="G3609" t="s">
        <v>2430</v>
      </c>
      <c r="H3609">
        <v>1</v>
      </c>
      <c r="I3609" t="s">
        <v>5227</v>
      </c>
    </row>
    <row r="3610" spans="1:9" x14ac:dyDescent="0.25">
      <c r="A3610" t="s">
        <v>5292</v>
      </c>
      <c r="B3610">
        <v>75180019</v>
      </c>
      <c r="C3610" t="s">
        <v>16</v>
      </c>
      <c r="D3610" t="s">
        <v>16</v>
      </c>
      <c r="E3610" t="s">
        <v>16</v>
      </c>
      <c r="F3610" t="s">
        <v>16</v>
      </c>
      <c r="G3610" t="s">
        <v>2430</v>
      </c>
      <c r="H3610">
        <v>1</v>
      </c>
      <c r="I3610" t="s">
        <v>5227</v>
      </c>
    </row>
    <row r="3611" spans="1:9" x14ac:dyDescent="0.25">
      <c r="A3611" t="s">
        <v>5293</v>
      </c>
      <c r="B3611">
        <v>75180019</v>
      </c>
      <c r="C3611" t="s">
        <v>16</v>
      </c>
      <c r="D3611" t="s">
        <v>16</v>
      </c>
      <c r="E3611" t="s">
        <v>16</v>
      </c>
      <c r="F3611" t="s">
        <v>16</v>
      </c>
      <c r="G3611" t="s">
        <v>2430</v>
      </c>
      <c r="H3611">
        <v>1</v>
      </c>
      <c r="I3611" t="s">
        <v>5227</v>
      </c>
    </row>
    <row r="3612" spans="1:9" x14ac:dyDescent="0.25">
      <c r="A3612" t="s">
        <v>5850</v>
      </c>
      <c r="B3612">
        <v>74762273</v>
      </c>
      <c r="C3612" t="s">
        <v>16</v>
      </c>
      <c r="D3612" t="s">
        <v>16</v>
      </c>
      <c r="E3612" t="s">
        <v>16</v>
      </c>
      <c r="F3612" t="s">
        <v>16</v>
      </c>
      <c r="G3612" t="s">
        <v>154</v>
      </c>
      <c r="H3612">
        <v>2</v>
      </c>
      <c r="I3612" t="s">
        <v>7933</v>
      </c>
    </row>
    <row r="3613" spans="1:9" x14ac:dyDescent="0.25">
      <c r="A3613" t="s">
        <v>5850</v>
      </c>
      <c r="B3613">
        <v>75577000</v>
      </c>
      <c r="C3613" t="s">
        <v>16</v>
      </c>
      <c r="D3613" t="s">
        <v>16</v>
      </c>
      <c r="E3613" t="s">
        <v>16</v>
      </c>
      <c r="F3613" t="s">
        <v>16</v>
      </c>
      <c r="G3613" t="s">
        <v>3759</v>
      </c>
      <c r="H3613">
        <v>1</v>
      </c>
      <c r="I3613" t="s">
        <v>4898</v>
      </c>
    </row>
    <row r="3614" spans="1:9" x14ac:dyDescent="0.25">
      <c r="A3614" t="s">
        <v>6061</v>
      </c>
      <c r="B3614">
        <v>74755755</v>
      </c>
      <c r="C3614" t="s">
        <v>16</v>
      </c>
      <c r="D3614" t="s">
        <v>16</v>
      </c>
      <c r="E3614" t="s">
        <v>16</v>
      </c>
      <c r="F3614" t="s">
        <v>16</v>
      </c>
      <c r="G3614" t="s">
        <v>4786</v>
      </c>
      <c r="H3614">
        <v>1</v>
      </c>
      <c r="I3614" t="s">
        <v>4922</v>
      </c>
    </row>
    <row r="3615" spans="1:9" x14ac:dyDescent="0.25">
      <c r="A3615" t="s">
        <v>6057</v>
      </c>
      <c r="B3615">
        <v>74755755</v>
      </c>
      <c r="C3615" t="s">
        <v>16</v>
      </c>
      <c r="D3615" t="s">
        <v>16</v>
      </c>
      <c r="E3615" t="s">
        <v>16</v>
      </c>
      <c r="F3615" t="s">
        <v>16</v>
      </c>
      <c r="G3615" t="s">
        <v>4786</v>
      </c>
      <c r="H3615">
        <v>1</v>
      </c>
      <c r="I3615" t="s">
        <v>4922</v>
      </c>
    </row>
    <row r="3616" spans="1:9" x14ac:dyDescent="0.25">
      <c r="A3616" t="s">
        <v>6422</v>
      </c>
      <c r="B3616">
        <v>75180019</v>
      </c>
      <c r="C3616" t="s">
        <v>16</v>
      </c>
      <c r="D3616" t="s">
        <v>16</v>
      </c>
      <c r="E3616" t="s">
        <v>16</v>
      </c>
      <c r="F3616" t="s">
        <v>16</v>
      </c>
      <c r="G3616" t="s">
        <v>2430</v>
      </c>
      <c r="H3616">
        <v>1</v>
      </c>
      <c r="I3616" t="s">
        <v>5227</v>
      </c>
    </row>
    <row r="3617" spans="1:9" x14ac:dyDescent="0.25">
      <c r="A3617" t="s">
        <v>8423</v>
      </c>
      <c r="B3617">
        <v>75211662</v>
      </c>
      <c r="C3617" t="s">
        <v>16</v>
      </c>
      <c r="D3617" t="s">
        <v>16</v>
      </c>
      <c r="E3617" t="s">
        <v>16</v>
      </c>
      <c r="F3617" t="s">
        <v>16</v>
      </c>
      <c r="G3617" t="s">
        <v>7015</v>
      </c>
      <c r="H3617">
        <v>1</v>
      </c>
      <c r="I3617" t="s">
        <v>7143</v>
      </c>
    </row>
    <row r="3618" spans="1:9" x14ac:dyDescent="0.25">
      <c r="A3618" t="s">
        <v>8191</v>
      </c>
      <c r="B3618">
        <v>75180019</v>
      </c>
      <c r="C3618" t="s">
        <v>16</v>
      </c>
      <c r="D3618" t="s">
        <v>16</v>
      </c>
      <c r="E3618" t="s">
        <v>16</v>
      </c>
      <c r="F3618" t="s">
        <v>16</v>
      </c>
      <c r="G3618" t="s">
        <v>2430</v>
      </c>
      <c r="H3618">
        <v>1</v>
      </c>
      <c r="I3618" t="s">
        <v>5227</v>
      </c>
    </row>
    <row r="3619" spans="1:9" x14ac:dyDescent="0.25">
      <c r="A3619" t="s">
        <v>10358</v>
      </c>
      <c r="B3619">
        <v>75180019</v>
      </c>
      <c r="C3619" t="s">
        <v>16</v>
      </c>
      <c r="D3619" t="s">
        <v>16</v>
      </c>
      <c r="E3619" t="s">
        <v>16</v>
      </c>
      <c r="F3619" t="s">
        <v>16</v>
      </c>
      <c r="G3619" t="s">
        <v>2430</v>
      </c>
      <c r="H3619">
        <v>1</v>
      </c>
      <c r="I3619" t="s">
        <v>5227</v>
      </c>
    </row>
    <row r="3620" spans="1:9" x14ac:dyDescent="0.25">
      <c r="A3620" t="s">
        <v>10355</v>
      </c>
      <c r="B3620">
        <v>75180019</v>
      </c>
      <c r="C3620" t="s">
        <v>16</v>
      </c>
      <c r="D3620" t="s">
        <v>16</v>
      </c>
      <c r="E3620" t="s">
        <v>16</v>
      </c>
      <c r="F3620" t="s">
        <v>16</v>
      </c>
      <c r="G3620" t="s">
        <v>2430</v>
      </c>
      <c r="H3620">
        <v>1</v>
      </c>
      <c r="I3620" t="s">
        <v>5227</v>
      </c>
    </row>
    <row r="3621" spans="1:9" x14ac:dyDescent="0.25">
      <c r="A3621" t="s">
        <v>10363</v>
      </c>
      <c r="B3621">
        <v>75180019</v>
      </c>
      <c r="C3621" t="s">
        <v>16</v>
      </c>
      <c r="D3621" t="s">
        <v>16</v>
      </c>
      <c r="E3621" t="s">
        <v>16</v>
      </c>
      <c r="F3621" t="s">
        <v>16</v>
      </c>
      <c r="G3621" t="s">
        <v>2430</v>
      </c>
      <c r="H3621">
        <v>1</v>
      </c>
      <c r="I3621" t="s">
        <v>5227</v>
      </c>
    </row>
    <row r="3622" spans="1:9" x14ac:dyDescent="0.25">
      <c r="A3622" t="s">
        <v>10763</v>
      </c>
      <c r="B3622">
        <v>74755755</v>
      </c>
      <c r="C3622" t="s">
        <v>16</v>
      </c>
      <c r="D3622" t="s">
        <v>16</v>
      </c>
      <c r="E3622" t="s">
        <v>16</v>
      </c>
      <c r="F3622" t="s">
        <v>16</v>
      </c>
      <c r="G3622" t="s">
        <v>4786</v>
      </c>
      <c r="H3622">
        <v>1</v>
      </c>
      <c r="I3622" t="s">
        <v>4922</v>
      </c>
    </row>
    <row r="3623" spans="1:9" x14ac:dyDescent="0.25">
      <c r="A3623" t="s">
        <v>14783</v>
      </c>
      <c r="B3623">
        <v>66158040</v>
      </c>
      <c r="C3623" t="s">
        <v>16</v>
      </c>
      <c r="D3623" t="s">
        <v>16</v>
      </c>
      <c r="E3623" t="s">
        <v>16</v>
      </c>
      <c r="F3623" t="s">
        <v>16</v>
      </c>
      <c r="G3623" t="s">
        <v>13920</v>
      </c>
      <c r="H3623">
        <v>1</v>
      </c>
      <c r="I3623" t="s">
        <v>15844</v>
      </c>
    </row>
    <row r="3624" spans="1:9" x14ac:dyDescent="0.25">
      <c r="A3624" t="s">
        <v>2837</v>
      </c>
      <c r="B3624">
        <v>75180019</v>
      </c>
      <c r="C3624" t="s">
        <v>16</v>
      </c>
      <c r="D3624" t="s">
        <v>16</v>
      </c>
      <c r="E3624" t="s">
        <v>16</v>
      </c>
      <c r="F3624" t="s">
        <v>16</v>
      </c>
      <c r="G3624" t="s">
        <v>2430</v>
      </c>
      <c r="H3624">
        <v>1</v>
      </c>
      <c r="I3624" t="s">
        <v>5227</v>
      </c>
    </row>
    <row r="3625" spans="1:9" x14ac:dyDescent="0.25">
      <c r="A3625" t="s">
        <v>3007</v>
      </c>
      <c r="B3625">
        <v>75180019</v>
      </c>
      <c r="C3625" t="s">
        <v>16</v>
      </c>
      <c r="D3625" t="s">
        <v>16</v>
      </c>
      <c r="E3625" t="s">
        <v>16</v>
      </c>
      <c r="F3625" t="s">
        <v>16</v>
      </c>
      <c r="G3625" t="s">
        <v>2430</v>
      </c>
      <c r="H3625">
        <v>1</v>
      </c>
      <c r="I3625" t="s">
        <v>5227</v>
      </c>
    </row>
    <row r="3626" spans="1:9" x14ac:dyDescent="0.25">
      <c r="A3626" t="s">
        <v>2971</v>
      </c>
      <c r="B3626">
        <v>75180019</v>
      </c>
      <c r="C3626" t="s">
        <v>16</v>
      </c>
      <c r="D3626" t="s">
        <v>16</v>
      </c>
      <c r="E3626" t="s">
        <v>16</v>
      </c>
      <c r="F3626" t="s">
        <v>16</v>
      </c>
      <c r="G3626" t="s">
        <v>2430</v>
      </c>
      <c r="H3626">
        <v>1</v>
      </c>
      <c r="I3626" t="s">
        <v>5227</v>
      </c>
    </row>
    <row r="3627" spans="1:9" x14ac:dyDescent="0.25">
      <c r="A3627" t="s">
        <v>2806</v>
      </c>
      <c r="B3627">
        <v>75180019</v>
      </c>
      <c r="C3627" t="s">
        <v>16</v>
      </c>
      <c r="D3627" t="s">
        <v>16</v>
      </c>
      <c r="E3627" t="s">
        <v>16</v>
      </c>
      <c r="F3627" t="s">
        <v>16</v>
      </c>
      <c r="G3627" t="s">
        <v>2430</v>
      </c>
      <c r="H3627">
        <v>1</v>
      </c>
      <c r="I3627" t="s">
        <v>5227</v>
      </c>
    </row>
    <row r="3628" spans="1:9" x14ac:dyDescent="0.25">
      <c r="A3628" t="s">
        <v>2807</v>
      </c>
      <c r="B3628">
        <v>75180019</v>
      </c>
      <c r="C3628" t="s">
        <v>16</v>
      </c>
      <c r="D3628" t="s">
        <v>16</v>
      </c>
      <c r="E3628" t="s">
        <v>16</v>
      </c>
      <c r="F3628" t="s">
        <v>16</v>
      </c>
      <c r="G3628" t="s">
        <v>2430</v>
      </c>
      <c r="H3628">
        <v>1</v>
      </c>
      <c r="I3628" t="s">
        <v>5227</v>
      </c>
    </row>
    <row r="3629" spans="1:9" x14ac:dyDescent="0.25">
      <c r="A3629" t="s">
        <v>2841</v>
      </c>
      <c r="B3629">
        <v>75180019</v>
      </c>
      <c r="C3629" t="s">
        <v>16</v>
      </c>
      <c r="D3629" t="s">
        <v>16</v>
      </c>
      <c r="E3629" t="s">
        <v>16</v>
      </c>
      <c r="F3629" t="s">
        <v>16</v>
      </c>
      <c r="G3629" t="s">
        <v>2430</v>
      </c>
      <c r="H3629">
        <v>1</v>
      </c>
      <c r="I3629" t="s">
        <v>5227</v>
      </c>
    </row>
    <row r="3630" spans="1:9" x14ac:dyDescent="0.25">
      <c r="A3630" t="s">
        <v>2840</v>
      </c>
      <c r="B3630">
        <v>75180019</v>
      </c>
      <c r="C3630" t="s">
        <v>16</v>
      </c>
      <c r="D3630" t="s">
        <v>16</v>
      </c>
      <c r="E3630" t="s">
        <v>16</v>
      </c>
      <c r="F3630" t="s">
        <v>16</v>
      </c>
      <c r="G3630" t="s">
        <v>2430</v>
      </c>
      <c r="H3630">
        <v>1</v>
      </c>
      <c r="I3630" t="s">
        <v>5227</v>
      </c>
    </row>
    <row r="3631" spans="1:9" x14ac:dyDescent="0.25">
      <c r="A3631" t="s">
        <v>3324</v>
      </c>
      <c r="B3631">
        <v>75211662</v>
      </c>
      <c r="C3631" t="s">
        <v>16</v>
      </c>
      <c r="D3631" t="s">
        <v>16</v>
      </c>
      <c r="E3631" t="s">
        <v>16</v>
      </c>
      <c r="F3631" t="s">
        <v>16</v>
      </c>
      <c r="G3631" t="s">
        <v>7015</v>
      </c>
      <c r="H3631">
        <v>1</v>
      </c>
      <c r="I3631" t="s">
        <v>7143</v>
      </c>
    </row>
    <row r="3632" spans="1:9" x14ac:dyDescent="0.25">
      <c r="A3632" t="s">
        <v>3325</v>
      </c>
      <c r="B3632">
        <v>75211662</v>
      </c>
      <c r="C3632" t="s">
        <v>16</v>
      </c>
      <c r="D3632" t="s">
        <v>16</v>
      </c>
      <c r="E3632" t="s">
        <v>16</v>
      </c>
      <c r="F3632" t="s">
        <v>16</v>
      </c>
      <c r="G3632" t="s">
        <v>7015</v>
      </c>
      <c r="H3632">
        <v>1</v>
      </c>
      <c r="I3632" t="s">
        <v>7143</v>
      </c>
    </row>
    <row r="3633" spans="1:9" x14ac:dyDescent="0.25">
      <c r="A3633" t="s">
        <v>3326</v>
      </c>
      <c r="B3633">
        <v>75211662</v>
      </c>
      <c r="C3633" t="s">
        <v>16</v>
      </c>
      <c r="D3633" t="s">
        <v>16</v>
      </c>
      <c r="E3633" t="s">
        <v>16</v>
      </c>
      <c r="F3633" t="s">
        <v>16</v>
      </c>
      <c r="G3633" t="s">
        <v>7015</v>
      </c>
      <c r="H3633">
        <v>1</v>
      </c>
      <c r="I3633" t="s">
        <v>7143</v>
      </c>
    </row>
    <row r="3634" spans="1:9" x14ac:dyDescent="0.25">
      <c r="A3634" t="s">
        <v>6215</v>
      </c>
      <c r="B3634">
        <v>75180019</v>
      </c>
      <c r="C3634" t="s">
        <v>16</v>
      </c>
      <c r="D3634" t="s">
        <v>16</v>
      </c>
      <c r="E3634" t="s">
        <v>16</v>
      </c>
      <c r="F3634" t="s">
        <v>16</v>
      </c>
      <c r="G3634" t="s">
        <v>2430</v>
      </c>
      <c r="H3634">
        <v>1</v>
      </c>
      <c r="I3634" t="s">
        <v>5227</v>
      </c>
    </row>
    <row r="3635" spans="1:9" x14ac:dyDescent="0.25">
      <c r="A3635" t="s">
        <v>9285</v>
      </c>
      <c r="B3635">
        <v>75180019</v>
      </c>
      <c r="C3635" t="s">
        <v>16</v>
      </c>
      <c r="D3635" t="s">
        <v>16</v>
      </c>
      <c r="E3635" t="s">
        <v>16</v>
      </c>
      <c r="F3635" t="s">
        <v>16</v>
      </c>
      <c r="G3635" t="s">
        <v>2430</v>
      </c>
      <c r="H3635">
        <v>1</v>
      </c>
      <c r="I3635" t="s">
        <v>5227</v>
      </c>
    </row>
    <row r="3636" spans="1:9" x14ac:dyDescent="0.25">
      <c r="A3636" t="s">
        <v>8233</v>
      </c>
      <c r="B3636">
        <v>75180019</v>
      </c>
      <c r="C3636" t="s">
        <v>16</v>
      </c>
      <c r="D3636" t="s">
        <v>16</v>
      </c>
      <c r="E3636" t="s">
        <v>16</v>
      </c>
      <c r="F3636" t="s">
        <v>16</v>
      </c>
      <c r="G3636" t="s">
        <v>2430</v>
      </c>
      <c r="H3636">
        <v>1</v>
      </c>
      <c r="I3636" t="s">
        <v>5227</v>
      </c>
    </row>
    <row r="3637" spans="1:9" x14ac:dyDescent="0.25">
      <c r="A3637" t="s">
        <v>8389</v>
      </c>
      <c r="B3637">
        <v>75180019</v>
      </c>
      <c r="C3637" t="s">
        <v>16</v>
      </c>
      <c r="D3637" t="s">
        <v>16</v>
      </c>
      <c r="E3637" t="s">
        <v>16</v>
      </c>
      <c r="F3637" t="s">
        <v>16</v>
      </c>
      <c r="G3637" t="s">
        <v>2430</v>
      </c>
      <c r="H3637">
        <v>1</v>
      </c>
      <c r="I3637" t="s">
        <v>5227</v>
      </c>
    </row>
    <row r="3638" spans="1:9" x14ac:dyDescent="0.25">
      <c r="A3638" t="s">
        <v>3339</v>
      </c>
      <c r="B3638">
        <v>75211662</v>
      </c>
      <c r="C3638" t="s">
        <v>16</v>
      </c>
      <c r="D3638" t="s">
        <v>16</v>
      </c>
      <c r="E3638" t="s">
        <v>16</v>
      </c>
      <c r="F3638" t="s">
        <v>16</v>
      </c>
      <c r="G3638" t="s">
        <v>7015</v>
      </c>
      <c r="H3638">
        <v>1</v>
      </c>
      <c r="I3638" t="s">
        <v>7143</v>
      </c>
    </row>
    <row r="3639" spans="1:9" x14ac:dyDescent="0.25">
      <c r="A3639" t="s">
        <v>15127</v>
      </c>
      <c r="B3639">
        <v>76881600</v>
      </c>
      <c r="C3639" t="s">
        <v>16</v>
      </c>
      <c r="D3639" t="s">
        <v>16</v>
      </c>
      <c r="E3639" t="s">
        <v>16</v>
      </c>
      <c r="F3639" t="s">
        <v>16</v>
      </c>
      <c r="G3639" t="s">
        <v>5974</v>
      </c>
      <c r="H3639">
        <v>1</v>
      </c>
      <c r="I3639" t="s">
        <v>6019</v>
      </c>
    </row>
    <row r="3640" spans="1:9" x14ac:dyDescent="0.25">
      <c r="A3640" t="s">
        <v>10298</v>
      </c>
      <c r="B3640">
        <v>66158040</v>
      </c>
      <c r="C3640" t="s">
        <v>16</v>
      </c>
      <c r="D3640" t="s">
        <v>16</v>
      </c>
      <c r="E3640" t="s">
        <v>16</v>
      </c>
      <c r="F3640" t="s">
        <v>16</v>
      </c>
      <c r="G3640" t="s">
        <v>13920</v>
      </c>
      <c r="H3640">
        <v>1</v>
      </c>
      <c r="I3640" t="s">
        <v>15844</v>
      </c>
    </row>
    <row r="3641" spans="1:9" x14ac:dyDescent="0.25">
      <c r="A3641" t="s">
        <v>12332</v>
      </c>
      <c r="B3641">
        <v>75211662</v>
      </c>
      <c r="C3641" t="s">
        <v>16</v>
      </c>
      <c r="D3641" t="s">
        <v>16</v>
      </c>
      <c r="E3641" t="s">
        <v>16</v>
      </c>
      <c r="F3641" t="s">
        <v>16</v>
      </c>
      <c r="G3641" t="s">
        <v>7015</v>
      </c>
      <c r="H3641">
        <v>1</v>
      </c>
      <c r="I3641" t="s">
        <v>7143</v>
      </c>
    </row>
    <row r="3642" spans="1:9" x14ac:dyDescent="0.25">
      <c r="A3642" t="s">
        <v>12408</v>
      </c>
      <c r="B3642">
        <v>75180019</v>
      </c>
      <c r="C3642" t="s">
        <v>16</v>
      </c>
      <c r="D3642" t="s">
        <v>16</v>
      </c>
      <c r="E3642" t="s">
        <v>16</v>
      </c>
      <c r="F3642" t="s">
        <v>16</v>
      </c>
      <c r="G3642" t="s">
        <v>2430</v>
      </c>
      <c r="H3642">
        <v>1</v>
      </c>
      <c r="I3642" t="s">
        <v>5227</v>
      </c>
    </row>
    <row r="3643" spans="1:9" x14ac:dyDescent="0.25">
      <c r="A3643" t="s">
        <v>14454</v>
      </c>
      <c r="B3643">
        <v>75211662</v>
      </c>
      <c r="C3643" t="s">
        <v>16</v>
      </c>
      <c r="D3643" t="s">
        <v>16</v>
      </c>
      <c r="E3643" t="s">
        <v>16</v>
      </c>
      <c r="F3643" t="s">
        <v>16</v>
      </c>
      <c r="G3643" t="s">
        <v>7015</v>
      </c>
      <c r="H3643">
        <v>1</v>
      </c>
      <c r="I3643" t="s">
        <v>7143</v>
      </c>
    </row>
    <row r="3644" spans="1:9" x14ac:dyDescent="0.25">
      <c r="A3644" t="s">
        <v>14676</v>
      </c>
      <c r="B3644">
        <v>70120140</v>
      </c>
      <c r="C3644" t="s">
        <v>16</v>
      </c>
      <c r="D3644" t="s">
        <v>16</v>
      </c>
      <c r="E3644" t="s">
        <v>16</v>
      </c>
      <c r="F3644" t="s">
        <v>16</v>
      </c>
      <c r="G3644" t="s">
        <v>2467</v>
      </c>
      <c r="H3644">
        <v>1</v>
      </c>
      <c r="I3644" t="s">
        <v>5232</v>
      </c>
    </row>
    <row r="3645" spans="1:9" x14ac:dyDescent="0.25">
      <c r="A3645" t="s">
        <v>15058</v>
      </c>
      <c r="B3645">
        <v>70120140</v>
      </c>
      <c r="C3645" t="s">
        <v>16</v>
      </c>
      <c r="D3645" t="s">
        <v>16</v>
      </c>
      <c r="E3645" t="s">
        <v>16</v>
      </c>
      <c r="F3645" t="s">
        <v>16</v>
      </c>
      <c r="G3645" t="s">
        <v>2467</v>
      </c>
      <c r="H3645">
        <v>1</v>
      </c>
      <c r="I3645" t="s">
        <v>5232</v>
      </c>
    </row>
    <row r="3646" spans="1:9" x14ac:dyDescent="0.25">
      <c r="A3646" t="s">
        <v>2876</v>
      </c>
      <c r="B3646">
        <v>75180019</v>
      </c>
      <c r="C3646" t="s">
        <v>16</v>
      </c>
      <c r="D3646" t="s">
        <v>16</v>
      </c>
      <c r="E3646" t="s">
        <v>16</v>
      </c>
      <c r="F3646" t="s">
        <v>16</v>
      </c>
      <c r="G3646" t="s">
        <v>2430</v>
      </c>
      <c r="H3646">
        <v>1</v>
      </c>
      <c r="I3646" t="s">
        <v>5227</v>
      </c>
    </row>
    <row r="3647" spans="1:9" x14ac:dyDescent="0.25">
      <c r="A3647" t="s">
        <v>2989</v>
      </c>
      <c r="B3647">
        <v>75180019</v>
      </c>
      <c r="C3647" t="s">
        <v>16</v>
      </c>
      <c r="D3647" t="s">
        <v>16</v>
      </c>
      <c r="E3647" t="s">
        <v>16</v>
      </c>
      <c r="F3647" t="s">
        <v>16</v>
      </c>
      <c r="G3647" t="s">
        <v>2430</v>
      </c>
      <c r="H3647">
        <v>1</v>
      </c>
      <c r="I3647" t="s">
        <v>5227</v>
      </c>
    </row>
    <row r="3648" spans="1:9" x14ac:dyDescent="0.25">
      <c r="A3648" t="s">
        <v>8338</v>
      </c>
      <c r="B3648">
        <v>74762273</v>
      </c>
      <c r="C3648" t="s">
        <v>16</v>
      </c>
      <c r="D3648" t="s">
        <v>16</v>
      </c>
      <c r="E3648" t="s">
        <v>16</v>
      </c>
      <c r="F3648" t="s">
        <v>16</v>
      </c>
      <c r="G3648" t="s">
        <v>154</v>
      </c>
      <c r="H3648">
        <v>1</v>
      </c>
      <c r="I3648" t="s">
        <v>4887</v>
      </c>
    </row>
    <row r="3649" spans="1:9" x14ac:dyDescent="0.25">
      <c r="A3649" t="s">
        <v>10508</v>
      </c>
      <c r="B3649">
        <v>73575757</v>
      </c>
      <c r="C3649" t="s">
        <v>16</v>
      </c>
      <c r="D3649" t="s">
        <v>16</v>
      </c>
      <c r="E3649" t="s">
        <v>16</v>
      </c>
      <c r="F3649" t="s">
        <v>16</v>
      </c>
      <c r="G3649" t="s">
        <v>4331</v>
      </c>
      <c r="H3649">
        <v>1</v>
      </c>
      <c r="I3649" t="s">
        <v>5237</v>
      </c>
    </row>
    <row r="3650" spans="1:9" x14ac:dyDescent="0.25">
      <c r="A3650" t="s">
        <v>10509</v>
      </c>
      <c r="B3650">
        <v>73575757</v>
      </c>
      <c r="C3650" t="s">
        <v>16</v>
      </c>
      <c r="D3650" t="s">
        <v>16</v>
      </c>
      <c r="E3650" t="s">
        <v>16</v>
      </c>
      <c r="F3650" t="s">
        <v>16</v>
      </c>
      <c r="G3650" t="s">
        <v>4331</v>
      </c>
      <c r="H3650">
        <v>1</v>
      </c>
      <c r="I3650" t="s">
        <v>5237</v>
      </c>
    </row>
    <row r="3651" spans="1:9" x14ac:dyDescent="0.25">
      <c r="A3651" t="s">
        <v>10512</v>
      </c>
      <c r="B3651">
        <v>73575757</v>
      </c>
      <c r="C3651" t="s">
        <v>16</v>
      </c>
      <c r="D3651" t="s">
        <v>16</v>
      </c>
      <c r="E3651" t="s">
        <v>16</v>
      </c>
      <c r="F3651" t="s">
        <v>16</v>
      </c>
      <c r="G3651" t="s">
        <v>4331</v>
      </c>
      <c r="H3651">
        <v>1</v>
      </c>
      <c r="I3651" t="s">
        <v>5237</v>
      </c>
    </row>
    <row r="3652" spans="1:9" x14ac:dyDescent="0.25">
      <c r="A3652" t="s">
        <v>10514</v>
      </c>
      <c r="B3652">
        <v>73575757</v>
      </c>
      <c r="C3652" t="s">
        <v>16</v>
      </c>
      <c r="D3652" t="s">
        <v>16</v>
      </c>
      <c r="E3652" t="s">
        <v>16</v>
      </c>
      <c r="F3652" t="s">
        <v>16</v>
      </c>
      <c r="G3652" t="s">
        <v>4331</v>
      </c>
      <c r="H3652">
        <v>1</v>
      </c>
      <c r="I3652" t="s">
        <v>5237</v>
      </c>
    </row>
    <row r="3653" spans="1:9" x14ac:dyDescent="0.25">
      <c r="A3653" t="s">
        <v>10511</v>
      </c>
      <c r="B3653">
        <v>73575757</v>
      </c>
      <c r="C3653" t="s">
        <v>16</v>
      </c>
      <c r="D3653" t="s">
        <v>16</v>
      </c>
      <c r="E3653" t="s">
        <v>16</v>
      </c>
      <c r="F3653" t="s">
        <v>16</v>
      </c>
      <c r="G3653" t="s">
        <v>4331</v>
      </c>
      <c r="H3653">
        <v>1</v>
      </c>
      <c r="I3653" t="s">
        <v>5237</v>
      </c>
    </row>
    <row r="3654" spans="1:9" x14ac:dyDescent="0.25">
      <c r="A3654" t="s">
        <v>11713</v>
      </c>
      <c r="B3654">
        <v>66158040</v>
      </c>
      <c r="C3654" t="s">
        <v>16</v>
      </c>
      <c r="D3654" t="s">
        <v>16</v>
      </c>
      <c r="E3654" t="s">
        <v>16</v>
      </c>
      <c r="F3654" t="s">
        <v>16</v>
      </c>
      <c r="G3654" t="s">
        <v>13920</v>
      </c>
      <c r="H3654">
        <v>1</v>
      </c>
      <c r="I3654" t="s">
        <v>15844</v>
      </c>
    </row>
    <row r="3655" spans="1:9" x14ac:dyDescent="0.25">
      <c r="A3655" t="s">
        <v>2080</v>
      </c>
      <c r="B3655">
        <v>75121000</v>
      </c>
      <c r="C3655" t="s">
        <v>16</v>
      </c>
      <c r="D3655" t="s">
        <v>16</v>
      </c>
      <c r="E3655" t="s">
        <v>16</v>
      </c>
      <c r="F3655" t="s">
        <v>16</v>
      </c>
      <c r="G3655" t="s">
        <v>2668</v>
      </c>
      <c r="H3655">
        <v>1</v>
      </c>
      <c r="I3655" t="s">
        <v>5230</v>
      </c>
    </row>
    <row r="3656" spans="1:9" x14ac:dyDescent="0.25">
      <c r="A3656" t="s">
        <v>4198</v>
      </c>
      <c r="B3656">
        <v>75196500</v>
      </c>
      <c r="C3656" t="s">
        <v>16</v>
      </c>
      <c r="D3656" t="s">
        <v>16</v>
      </c>
      <c r="E3656" t="s">
        <v>16</v>
      </c>
      <c r="F3656" t="s">
        <v>16</v>
      </c>
      <c r="G3656" t="s">
        <v>2425</v>
      </c>
      <c r="H3656">
        <v>1</v>
      </c>
      <c r="I3656" t="s">
        <v>5229</v>
      </c>
    </row>
    <row r="3657" spans="1:9" x14ac:dyDescent="0.25">
      <c r="A3657" t="s">
        <v>14502</v>
      </c>
      <c r="B3657">
        <v>75211662</v>
      </c>
      <c r="C3657" t="s">
        <v>16</v>
      </c>
      <c r="D3657" t="s">
        <v>16</v>
      </c>
      <c r="E3657" t="s">
        <v>16</v>
      </c>
      <c r="F3657" t="s">
        <v>16</v>
      </c>
      <c r="G3657" t="s">
        <v>7015</v>
      </c>
      <c r="H3657">
        <v>1</v>
      </c>
      <c r="I3657" t="s">
        <v>7143</v>
      </c>
    </row>
    <row r="3658" spans="1:9" x14ac:dyDescent="0.25">
      <c r="A3658" t="s">
        <v>14504</v>
      </c>
      <c r="B3658">
        <v>75211662</v>
      </c>
      <c r="C3658" t="s">
        <v>16</v>
      </c>
      <c r="D3658" t="s">
        <v>16</v>
      </c>
      <c r="E3658" t="s">
        <v>16</v>
      </c>
      <c r="F3658" t="s">
        <v>16</v>
      </c>
      <c r="G3658" t="s">
        <v>7015</v>
      </c>
      <c r="H3658">
        <v>1</v>
      </c>
      <c r="I3658" t="s">
        <v>7143</v>
      </c>
    </row>
    <row r="3659" spans="1:9" x14ac:dyDescent="0.25">
      <c r="A3659" t="s">
        <v>14503</v>
      </c>
      <c r="B3659">
        <v>75211662</v>
      </c>
      <c r="C3659" t="s">
        <v>16</v>
      </c>
      <c r="D3659" t="s">
        <v>16</v>
      </c>
      <c r="E3659" t="s">
        <v>16</v>
      </c>
      <c r="F3659" t="s">
        <v>16</v>
      </c>
      <c r="G3659" t="s">
        <v>7015</v>
      </c>
      <c r="H3659">
        <v>1</v>
      </c>
      <c r="I3659" t="s">
        <v>7143</v>
      </c>
    </row>
    <row r="3660" spans="1:9" x14ac:dyDescent="0.25">
      <c r="A3660" t="s">
        <v>14505</v>
      </c>
      <c r="B3660">
        <v>75211662</v>
      </c>
      <c r="C3660" t="s">
        <v>16</v>
      </c>
      <c r="D3660" t="s">
        <v>16</v>
      </c>
      <c r="E3660" t="s">
        <v>16</v>
      </c>
      <c r="F3660" t="s">
        <v>16</v>
      </c>
      <c r="G3660" t="s">
        <v>7015</v>
      </c>
      <c r="H3660">
        <v>1</v>
      </c>
      <c r="I3660" t="s">
        <v>7143</v>
      </c>
    </row>
    <row r="3661" spans="1:9" x14ac:dyDescent="0.25">
      <c r="A3661" t="s">
        <v>41769</v>
      </c>
      <c r="B3661">
        <v>75211662</v>
      </c>
      <c r="C3661" t="s">
        <v>16</v>
      </c>
      <c r="D3661" t="s">
        <v>16</v>
      </c>
      <c r="E3661" t="s">
        <v>16</v>
      </c>
      <c r="F3661" t="s">
        <v>16</v>
      </c>
      <c r="G3661" t="s">
        <v>7015</v>
      </c>
      <c r="H3661">
        <v>1</v>
      </c>
      <c r="I3661" t="s">
        <v>7143</v>
      </c>
    </row>
    <row r="3662" spans="1:9" x14ac:dyDescent="0.25">
      <c r="A3662" t="s">
        <v>40958</v>
      </c>
      <c r="B3662">
        <v>75211662</v>
      </c>
      <c r="C3662" t="s">
        <v>16</v>
      </c>
      <c r="D3662" t="s">
        <v>16</v>
      </c>
      <c r="E3662" t="s">
        <v>16</v>
      </c>
      <c r="F3662" t="s">
        <v>16</v>
      </c>
      <c r="G3662" t="s">
        <v>7015</v>
      </c>
      <c r="H3662">
        <v>1</v>
      </c>
      <c r="I3662" t="s">
        <v>7143</v>
      </c>
    </row>
    <row r="3663" spans="1:9" x14ac:dyDescent="0.25">
      <c r="A3663" t="s">
        <v>3916</v>
      </c>
      <c r="B3663">
        <v>75583888</v>
      </c>
      <c r="C3663" t="s">
        <v>16</v>
      </c>
      <c r="D3663" t="s">
        <v>16</v>
      </c>
      <c r="E3663" t="s">
        <v>16</v>
      </c>
      <c r="F3663" t="s">
        <v>16</v>
      </c>
      <c r="G3663" t="s">
        <v>3914</v>
      </c>
      <c r="H3663">
        <v>1</v>
      </c>
      <c r="I3663" t="s">
        <v>5231</v>
      </c>
    </row>
    <row r="3664" spans="1:9" x14ac:dyDescent="0.25">
      <c r="A3664" t="s">
        <v>3917</v>
      </c>
      <c r="B3664">
        <v>75583888</v>
      </c>
      <c r="C3664" t="s">
        <v>16</v>
      </c>
      <c r="D3664" t="s">
        <v>16</v>
      </c>
      <c r="E3664" t="s">
        <v>16</v>
      </c>
      <c r="F3664" t="s">
        <v>16</v>
      </c>
      <c r="G3664" t="s">
        <v>3914</v>
      </c>
      <c r="H3664">
        <v>1</v>
      </c>
      <c r="I3664" t="s">
        <v>5231</v>
      </c>
    </row>
    <row r="3665" spans="1:9" x14ac:dyDescent="0.25">
      <c r="A3665" t="s">
        <v>3913</v>
      </c>
      <c r="B3665">
        <v>75583888</v>
      </c>
      <c r="C3665" t="s">
        <v>16</v>
      </c>
      <c r="D3665" t="s">
        <v>16</v>
      </c>
      <c r="E3665" t="s">
        <v>16</v>
      </c>
      <c r="F3665" t="s">
        <v>16</v>
      </c>
      <c r="G3665" t="s">
        <v>3914</v>
      </c>
      <c r="H3665">
        <v>1</v>
      </c>
      <c r="I3665" t="s">
        <v>5231</v>
      </c>
    </row>
    <row r="3666" spans="1:9" x14ac:dyDescent="0.25">
      <c r="A3666" t="s">
        <v>3919</v>
      </c>
      <c r="B3666">
        <v>75583888</v>
      </c>
      <c r="C3666" t="s">
        <v>16</v>
      </c>
      <c r="D3666" t="s">
        <v>16</v>
      </c>
      <c r="E3666" t="s">
        <v>16</v>
      </c>
      <c r="F3666" t="s">
        <v>16</v>
      </c>
      <c r="G3666" t="s">
        <v>3914</v>
      </c>
      <c r="H3666">
        <v>1</v>
      </c>
      <c r="I3666" t="s">
        <v>5231</v>
      </c>
    </row>
    <row r="3667" spans="1:9" x14ac:dyDescent="0.25">
      <c r="A3667" t="s">
        <v>3920</v>
      </c>
      <c r="B3667">
        <v>75583888</v>
      </c>
      <c r="C3667" t="s">
        <v>16</v>
      </c>
      <c r="D3667" t="s">
        <v>16</v>
      </c>
      <c r="E3667" t="s">
        <v>16</v>
      </c>
      <c r="F3667" t="s">
        <v>16</v>
      </c>
      <c r="G3667" t="s">
        <v>3914</v>
      </c>
      <c r="H3667">
        <v>1</v>
      </c>
      <c r="I3667" t="s">
        <v>5231</v>
      </c>
    </row>
    <row r="3668" spans="1:9" x14ac:dyDescent="0.25">
      <c r="A3668" t="s">
        <v>3921</v>
      </c>
      <c r="B3668">
        <v>75583888</v>
      </c>
      <c r="C3668" t="s">
        <v>16</v>
      </c>
      <c r="D3668" t="s">
        <v>16</v>
      </c>
      <c r="E3668" t="s">
        <v>16</v>
      </c>
      <c r="F3668" t="s">
        <v>16</v>
      </c>
      <c r="G3668" t="s">
        <v>3914</v>
      </c>
      <c r="H3668">
        <v>1</v>
      </c>
      <c r="I3668" t="s">
        <v>5231</v>
      </c>
    </row>
    <row r="3669" spans="1:9" x14ac:dyDescent="0.25">
      <c r="A3669" t="s">
        <v>3922</v>
      </c>
      <c r="B3669">
        <v>75583888</v>
      </c>
      <c r="C3669" t="s">
        <v>16</v>
      </c>
      <c r="D3669" t="s">
        <v>16</v>
      </c>
      <c r="E3669" t="s">
        <v>16</v>
      </c>
      <c r="F3669" t="s">
        <v>16</v>
      </c>
      <c r="G3669" t="s">
        <v>3914</v>
      </c>
      <c r="H3669">
        <v>1</v>
      </c>
      <c r="I3669" t="s">
        <v>5231</v>
      </c>
    </row>
    <row r="3670" spans="1:9" x14ac:dyDescent="0.25">
      <c r="A3670" t="s">
        <v>4448</v>
      </c>
      <c r="B3670">
        <v>75196500</v>
      </c>
      <c r="C3670" t="s">
        <v>16</v>
      </c>
      <c r="D3670" t="s">
        <v>16</v>
      </c>
      <c r="E3670" t="s">
        <v>16</v>
      </c>
      <c r="F3670" t="s">
        <v>16</v>
      </c>
      <c r="G3670" t="s">
        <v>2425</v>
      </c>
      <c r="H3670">
        <v>1</v>
      </c>
      <c r="I3670" t="s">
        <v>5229</v>
      </c>
    </row>
    <row r="3671" spans="1:9" x14ac:dyDescent="0.25">
      <c r="A3671" t="s">
        <v>10971</v>
      </c>
      <c r="B3671">
        <v>75211662</v>
      </c>
      <c r="C3671" t="s">
        <v>16</v>
      </c>
      <c r="D3671" t="s">
        <v>16</v>
      </c>
      <c r="E3671" t="s">
        <v>16</v>
      </c>
      <c r="F3671" t="s">
        <v>16</v>
      </c>
      <c r="G3671" t="s">
        <v>7015</v>
      </c>
      <c r="H3671">
        <v>1</v>
      </c>
      <c r="I3671" t="s">
        <v>7143</v>
      </c>
    </row>
    <row r="3672" spans="1:9" x14ac:dyDescent="0.25">
      <c r="A3672" t="s">
        <v>10965</v>
      </c>
      <c r="B3672">
        <v>75211662</v>
      </c>
      <c r="C3672" t="s">
        <v>16</v>
      </c>
      <c r="D3672" t="s">
        <v>16</v>
      </c>
      <c r="E3672" t="s">
        <v>16</v>
      </c>
      <c r="F3672" t="s">
        <v>16</v>
      </c>
      <c r="G3672" t="s">
        <v>7015</v>
      </c>
      <c r="H3672">
        <v>1</v>
      </c>
      <c r="I3672" t="s">
        <v>7143</v>
      </c>
    </row>
    <row r="3673" spans="1:9" x14ac:dyDescent="0.25">
      <c r="A3673" t="s">
        <v>14958</v>
      </c>
      <c r="B3673">
        <v>75211662</v>
      </c>
      <c r="C3673" t="s">
        <v>16</v>
      </c>
      <c r="D3673" t="s">
        <v>16</v>
      </c>
      <c r="E3673" t="s">
        <v>16</v>
      </c>
      <c r="F3673" t="s">
        <v>16</v>
      </c>
      <c r="G3673" t="s">
        <v>7015</v>
      </c>
      <c r="H3673">
        <v>1</v>
      </c>
      <c r="I3673" t="s">
        <v>7143</v>
      </c>
    </row>
    <row r="3674" spans="1:9" x14ac:dyDescent="0.25">
      <c r="A3674" t="s">
        <v>14588</v>
      </c>
      <c r="B3674">
        <v>75211662</v>
      </c>
      <c r="C3674" t="s">
        <v>16</v>
      </c>
      <c r="D3674" t="s">
        <v>16</v>
      </c>
      <c r="E3674" t="s">
        <v>16</v>
      </c>
      <c r="F3674" t="s">
        <v>16</v>
      </c>
      <c r="G3674" t="s">
        <v>7015</v>
      </c>
      <c r="H3674">
        <v>1</v>
      </c>
      <c r="I3674" t="s">
        <v>7143</v>
      </c>
    </row>
    <row r="3675" spans="1:9" x14ac:dyDescent="0.25">
      <c r="A3675" t="s">
        <v>14594</v>
      </c>
      <c r="B3675">
        <v>75211662</v>
      </c>
      <c r="C3675" t="s">
        <v>16</v>
      </c>
      <c r="D3675" t="s">
        <v>16</v>
      </c>
      <c r="E3675" t="s">
        <v>16</v>
      </c>
      <c r="F3675" t="s">
        <v>16</v>
      </c>
      <c r="G3675" t="s">
        <v>7015</v>
      </c>
      <c r="H3675">
        <v>1</v>
      </c>
      <c r="I3675" t="s">
        <v>7143</v>
      </c>
    </row>
    <row r="3676" spans="1:9" x14ac:dyDescent="0.25">
      <c r="A3676" t="s">
        <v>11648</v>
      </c>
      <c r="B3676">
        <v>66158040</v>
      </c>
      <c r="C3676" t="s">
        <v>16</v>
      </c>
      <c r="D3676" t="s">
        <v>16</v>
      </c>
      <c r="E3676" t="s">
        <v>16</v>
      </c>
      <c r="F3676" t="s">
        <v>16</v>
      </c>
      <c r="G3676" t="s">
        <v>13920</v>
      </c>
      <c r="H3676">
        <v>1</v>
      </c>
      <c r="I3676" t="s">
        <v>15844</v>
      </c>
    </row>
    <row r="3677" spans="1:9" x14ac:dyDescent="0.25">
      <c r="A3677" t="s">
        <v>11657</v>
      </c>
      <c r="B3677">
        <v>66158040</v>
      </c>
      <c r="C3677" t="s">
        <v>16</v>
      </c>
      <c r="D3677" t="s">
        <v>16</v>
      </c>
      <c r="E3677" t="s">
        <v>16</v>
      </c>
      <c r="F3677" t="s">
        <v>16</v>
      </c>
      <c r="G3677" t="s">
        <v>13920</v>
      </c>
      <c r="H3677">
        <v>1</v>
      </c>
      <c r="I3677" t="s">
        <v>15844</v>
      </c>
    </row>
    <row r="3678" spans="1:9" x14ac:dyDescent="0.25">
      <c r="A3678" t="s">
        <v>6440</v>
      </c>
      <c r="B3678">
        <v>75180019</v>
      </c>
      <c r="C3678" t="s">
        <v>16</v>
      </c>
      <c r="D3678" t="s">
        <v>16</v>
      </c>
      <c r="E3678" t="s">
        <v>16</v>
      </c>
      <c r="F3678" t="s">
        <v>16</v>
      </c>
      <c r="G3678" t="s">
        <v>2430</v>
      </c>
      <c r="H3678">
        <v>1</v>
      </c>
      <c r="I3678" t="s">
        <v>5227</v>
      </c>
    </row>
    <row r="3679" spans="1:9" x14ac:dyDescent="0.25">
      <c r="A3679" t="s">
        <v>2572</v>
      </c>
      <c r="B3679">
        <v>74762273</v>
      </c>
      <c r="C3679" t="s">
        <v>16</v>
      </c>
      <c r="D3679" t="s">
        <v>16</v>
      </c>
      <c r="E3679" t="s">
        <v>16</v>
      </c>
      <c r="F3679" t="s">
        <v>16</v>
      </c>
      <c r="G3679" t="s">
        <v>154</v>
      </c>
      <c r="H3679">
        <v>1</v>
      </c>
      <c r="I3679" t="s">
        <v>4887</v>
      </c>
    </row>
    <row r="3680" spans="1:9" x14ac:dyDescent="0.25">
      <c r="A3680" t="s">
        <v>5679</v>
      </c>
      <c r="B3680">
        <v>74823333</v>
      </c>
      <c r="C3680" t="s">
        <v>16</v>
      </c>
      <c r="D3680" t="s">
        <v>16</v>
      </c>
      <c r="E3680" t="s">
        <v>16</v>
      </c>
      <c r="F3680" t="s">
        <v>16</v>
      </c>
      <c r="G3680" t="s">
        <v>5853</v>
      </c>
      <c r="H3680">
        <v>1</v>
      </c>
      <c r="I3680" t="s">
        <v>6018</v>
      </c>
    </row>
    <row r="3681" spans="1:9" x14ac:dyDescent="0.25">
      <c r="A3681" t="s">
        <v>5640</v>
      </c>
      <c r="B3681">
        <v>75180019</v>
      </c>
      <c r="C3681" t="s">
        <v>16</v>
      </c>
      <c r="D3681" t="s">
        <v>16</v>
      </c>
      <c r="E3681" t="s">
        <v>16</v>
      </c>
      <c r="F3681" t="s">
        <v>16</v>
      </c>
      <c r="G3681" t="s">
        <v>2430</v>
      </c>
      <c r="H3681">
        <v>1</v>
      </c>
      <c r="I3681" t="s">
        <v>5227</v>
      </c>
    </row>
    <row r="3682" spans="1:9" x14ac:dyDescent="0.25">
      <c r="A3682" t="s">
        <v>5755</v>
      </c>
      <c r="B3682">
        <v>75583888</v>
      </c>
      <c r="C3682" t="s">
        <v>16</v>
      </c>
      <c r="D3682" t="s">
        <v>16</v>
      </c>
      <c r="E3682" t="s">
        <v>16</v>
      </c>
      <c r="F3682" t="s">
        <v>16</v>
      </c>
      <c r="G3682" t="s">
        <v>3914</v>
      </c>
      <c r="H3682">
        <v>1</v>
      </c>
      <c r="I3682" t="s">
        <v>5231</v>
      </c>
    </row>
    <row r="3683" spans="1:9" x14ac:dyDescent="0.25">
      <c r="A3683" t="s">
        <v>5756</v>
      </c>
      <c r="B3683">
        <v>75583888</v>
      </c>
      <c r="C3683" t="s">
        <v>16</v>
      </c>
      <c r="D3683" t="s">
        <v>16</v>
      </c>
      <c r="E3683" t="s">
        <v>16</v>
      </c>
      <c r="F3683" t="s">
        <v>16</v>
      </c>
      <c r="G3683" t="s">
        <v>3914</v>
      </c>
      <c r="H3683">
        <v>1</v>
      </c>
      <c r="I3683" t="s">
        <v>5231</v>
      </c>
    </row>
    <row r="3684" spans="1:9" x14ac:dyDescent="0.25">
      <c r="A3684" t="s">
        <v>5757</v>
      </c>
      <c r="B3684">
        <v>75583888</v>
      </c>
      <c r="C3684" t="s">
        <v>16</v>
      </c>
      <c r="D3684" t="s">
        <v>16</v>
      </c>
      <c r="E3684" t="s">
        <v>16</v>
      </c>
      <c r="F3684" t="s">
        <v>16</v>
      </c>
      <c r="G3684" t="s">
        <v>3914</v>
      </c>
      <c r="H3684">
        <v>1</v>
      </c>
      <c r="I3684" t="s">
        <v>5231</v>
      </c>
    </row>
    <row r="3685" spans="1:9" x14ac:dyDescent="0.25">
      <c r="A3685" t="s">
        <v>5758</v>
      </c>
      <c r="B3685">
        <v>75211662</v>
      </c>
      <c r="C3685" t="s">
        <v>16</v>
      </c>
      <c r="D3685" t="s">
        <v>16</v>
      </c>
      <c r="E3685" t="s">
        <v>16</v>
      </c>
      <c r="F3685" t="s">
        <v>16</v>
      </c>
      <c r="G3685" t="s">
        <v>7015</v>
      </c>
      <c r="H3685">
        <v>1</v>
      </c>
      <c r="I3685" t="s">
        <v>7143</v>
      </c>
    </row>
    <row r="3686" spans="1:9" x14ac:dyDescent="0.25">
      <c r="A3686" t="s">
        <v>5746</v>
      </c>
      <c r="B3686">
        <v>75583888</v>
      </c>
      <c r="C3686" t="s">
        <v>16</v>
      </c>
      <c r="D3686" t="s">
        <v>16</v>
      </c>
      <c r="E3686" t="s">
        <v>16</v>
      </c>
      <c r="F3686" t="s">
        <v>16</v>
      </c>
      <c r="G3686" t="s">
        <v>3914</v>
      </c>
      <c r="H3686">
        <v>1</v>
      </c>
      <c r="I3686" t="s">
        <v>5231</v>
      </c>
    </row>
    <row r="3687" spans="1:9" x14ac:dyDescent="0.25">
      <c r="A3687" t="s">
        <v>5760</v>
      </c>
      <c r="B3687">
        <v>75583888</v>
      </c>
      <c r="C3687" t="s">
        <v>16</v>
      </c>
      <c r="D3687" t="s">
        <v>16</v>
      </c>
      <c r="E3687" t="s">
        <v>16</v>
      </c>
      <c r="F3687" t="s">
        <v>16</v>
      </c>
      <c r="G3687" t="s">
        <v>3914</v>
      </c>
      <c r="H3687">
        <v>1</v>
      </c>
      <c r="I3687" t="s">
        <v>5231</v>
      </c>
    </row>
    <row r="3688" spans="1:9" x14ac:dyDescent="0.25">
      <c r="A3688" t="s">
        <v>5747</v>
      </c>
      <c r="B3688">
        <v>75583888</v>
      </c>
      <c r="C3688" t="s">
        <v>16</v>
      </c>
      <c r="D3688" t="s">
        <v>16</v>
      </c>
      <c r="E3688" t="s">
        <v>16</v>
      </c>
      <c r="F3688" t="s">
        <v>16</v>
      </c>
      <c r="G3688" t="s">
        <v>3914</v>
      </c>
      <c r="H3688">
        <v>1</v>
      </c>
      <c r="I3688" t="s">
        <v>5231</v>
      </c>
    </row>
    <row r="3689" spans="1:9" x14ac:dyDescent="0.25">
      <c r="A3689" t="s">
        <v>5759</v>
      </c>
      <c r="B3689">
        <v>75583888</v>
      </c>
      <c r="C3689" t="s">
        <v>16</v>
      </c>
      <c r="D3689" t="s">
        <v>16</v>
      </c>
      <c r="E3689" t="s">
        <v>16</v>
      </c>
      <c r="F3689" t="s">
        <v>16</v>
      </c>
      <c r="G3689" t="s">
        <v>3914</v>
      </c>
      <c r="H3689">
        <v>1</v>
      </c>
      <c r="I3689" t="s">
        <v>5231</v>
      </c>
    </row>
    <row r="3690" spans="1:9" x14ac:dyDescent="0.25">
      <c r="A3690" t="s">
        <v>5748</v>
      </c>
      <c r="B3690">
        <v>75583888</v>
      </c>
      <c r="C3690" t="s">
        <v>16</v>
      </c>
      <c r="D3690" t="s">
        <v>16</v>
      </c>
      <c r="E3690" t="s">
        <v>16</v>
      </c>
      <c r="F3690" t="s">
        <v>16</v>
      </c>
      <c r="G3690" t="s">
        <v>3914</v>
      </c>
      <c r="H3690">
        <v>1</v>
      </c>
      <c r="I3690" t="s">
        <v>5231</v>
      </c>
    </row>
    <row r="3691" spans="1:9" x14ac:dyDescent="0.25">
      <c r="A3691" t="s">
        <v>5754</v>
      </c>
      <c r="B3691">
        <v>75583888</v>
      </c>
      <c r="C3691" t="s">
        <v>16</v>
      </c>
      <c r="D3691" t="s">
        <v>16</v>
      </c>
      <c r="E3691" t="s">
        <v>16</v>
      </c>
      <c r="F3691" t="s">
        <v>16</v>
      </c>
      <c r="G3691" t="s">
        <v>3914</v>
      </c>
      <c r="H3691">
        <v>1</v>
      </c>
      <c r="I3691" t="s">
        <v>5231</v>
      </c>
    </row>
    <row r="3692" spans="1:9" x14ac:dyDescent="0.25">
      <c r="A3692" t="s">
        <v>5752</v>
      </c>
      <c r="B3692">
        <v>75583888</v>
      </c>
      <c r="C3692" t="s">
        <v>16</v>
      </c>
      <c r="D3692" t="s">
        <v>16</v>
      </c>
      <c r="E3692" t="s">
        <v>16</v>
      </c>
      <c r="F3692" t="s">
        <v>16</v>
      </c>
      <c r="G3692" t="s">
        <v>3914</v>
      </c>
      <c r="H3692">
        <v>1</v>
      </c>
      <c r="I3692" t="s">
        <v>5231</v>
      </c>
    </row>
    <row r="3693" spans="1:9" x14ac:dyDescent="0.25">
      <c r="A3693" t="s">
        <v>5738</v>
      </c>
      <c r="B3693">
        <v>75583888</v>
      </c>
      <c r="C3693" t="s">
        <v>16</v>
      </c>
      <c r="D3693" t="s">
        <v>16</v>
      </c>
      <c r="E3693" t="s">
        <v>16</v>
      </c>
      <c r="F3693" t="s">
        <v>16</v>
      </c>
      <c r="G3693" t="s">
        <v>3914</v>
      </c>
      <c r="H3693">
        <v>1</v>
      </c>
      <c r="I3693" t="s">
        <v>5231</v>
      </c>
    </row>
    <row r="3694" spans="1:9" x14ac:dyDescent="0.25">
      <c r="A3694" t="s">
        <v>5745</v>
      </c>
      <c r="B3694">
        <v>75583888</v>
      </c>
      <c r="C3694" t="s">
        <v>16</v>
      </c>
      <c r="D3694" t="s">
        <v>16</v>
      </c>
      <c r="E3694" t="s">
        <v>16</v>
      </c>
      <c r="F3694" t="s">
        <v>16</v>
      </c>
      <c r="G3694" t="s">
        <v>3914</v>
      </c>
      <c r="H3694">
        <v>1</v>
      </c>
      <c r="I3694" t="s">
        <v>5231</v>
      </c>
    </row>
    <row r="3695" spans="1:9" x14ac:dyDescent="0.25">
      <c r="A3695" t="s">
        <v>5739</v>
      </c>
      <c r="B3695">
        <v>75583888</v>
      </c>
      <c r="C3695" t="s">
        <v>16</v>
      </c>
      <c r="D3695" t="s">
        <v>16</v>
      </c>
      <c r="E3695" t="s">
        <v>16</v>
      </c>
      <c r="F3695" t="s">
        <v>16</v>
      </c>
      <c r="G3695" t="s">
        <v>3914</v>
      </c>
      <c r="H3695">
        <v>1</v>
      </c>
      <c r="I3695" t="s">
        <v>5231</v>
      </c>
    </row>
    <row r="3696" spans="1:9" x14ac:dyDescent="0.25">
      <c r="A3696" t="s">
        <v>5743</v>
      </c>
      <c r="B3696">
        <v>75583888</v>
      </c>
      <c r="C3696" t="s">
        <v>16</v>
      </c>
      <c r="D3696" t="s">
        <v>16</v>
      </c>
      <c r="E3696" t="s">
        <v>16</v>
      </c>
      <c r="F3696" t="s">
        <v>16</v>
      </c>
      <c r="G3696" t="s">
        <v>3914</v>
      </c>
      <c r="H3696">
        <v>1</v>
      </c>
      <c r="I3696" t="s">
        <v>5231</v>
      </c>
    </row>
    <row r="3697" spans="1:9" x14ac:dyDescent="0.25">
      <c r="A3697" t="s">
        <v>5732</v>
      </c>
      <c r="B3697">
        <v>75583888</v>
      </c>
      <c r="C3697" t="s">
        <v>16</v>
      </c>
      <c r="D3697" t="s">
        <v>16</v>
      </c>
      <c r="E3697" t="s">
        <v>16</v>
      </c>
      <c r="F3697" t="s">
        <v>16</v>
      </c>
      <c r="G3697" t="s">
        <v>3914</v>
      </c>
      <c r="H3697">
        <v>1</v>
      </c>
      <c r="I3697" t="s">
        <v>5231</v>
      </c>
    </row>
    <row r="3698" spans="1:9" x14ac:dyDescent="0.25">
      <c r="A3698" t="s">
        <v>5740</v>
      </c>
      <c r="B3698">
        <v>75583888</v>
      </c>
      <c r="C3698" t="s">
        <v>16</v>
      </c>
      <c r="D3698" t="s">
        <v>16</v>
      </c>
      <c r="E3698" t="s">
        <v>16</v>
      </c>
      <c r="F3698" t="s">
        <v>16</v>
      </c>
      <c r="G3698" t="s">
        <v>3914</v>
      </c>
      <c r="H3698">
        <v>1</v>
      </c>
      <c r="I3698" t="s">
        <v>5231</v>
      </c>
    </row>
    <row r="3699" spans="1:9" x14ac:dyDescent="0.25">
      <c r="A3699" t="s">
        <v>5741</v>
      </c>
      <c r="B3699">
        <v>75583888</v>
      </c>
      <c r="C3699" t="s">
        <v>16</v>
      </c>
      <c r="D3699" t="s">
        <v>16</v>
      </c>
      <c r="E3699" t="s">
        <v>16</v>
      </c>
      <c r="F3699" t="s">
        <v>16</v>
      </c>
      <c r="G3699" t="s">
        <v>3914</v>
      </c>
      <c r="H3699">
        <v>1</v>
      </c>
      <c r="I3699" t="s">
        <v>5231</v>
      </c>
    </row>
    <row r="3700" spans="1:9" x14ac:dyDescent="0.25">
      <c r="A3700" t="s">
        <v>5753</v>
      </c>
      <c r="B3700">
        <v>75583888</v>
      </c>
      <c r="C3700" t="s">
        <v>16</v>
      </c>
      <c r="D3700" t="s">
        <v>16</v>
      </c>
      <c r="E3700" t="s">
        <v>16</v>
      </c>
      <c r="F3700" t="s">
        <v>16</v>
      </c>
      <c r="G3700" t="s">
        <v>3914</v>
      </c>
      <c r="H3700">
        <v>1</v>
      </c>
      <c r="I3700" t="s">
        <v>5231</v>
      </c>
    </row>
    <row r="3701" spans="1:9" x14ac:dyDescent="0.25">
      <c r="A3701" t="s">
        <v>5749</v>
      </c>
      <c r="B3701">
        <v>75583888</v>
      </c>
      <c r="C3701" t="s">
        <v>16</v>
      </c>
      <c r="D3701" t="s">
        <v>16</v>
      </c>
      <c r="E3701" t="s">
        <v>16</v>
      </c>
      <c r="F3701" t="s">
        <v>16</v>
      </c>
      <c r="G3701" t="s">
        <v>3914</v>
      </c>
      <c r="H3701">
        <v>1</v>
      </c>
      <c r="I3701" t="s">
        <v>5231</v>
      </c>
    </row>
    <row r="3702" spans="1:9" x14ac:dyDescent="0.25">
      <c r="A3702" t="s">
        <v>5750</v>
      </c>
      <c r="B3702">
        <v>75583888</v>
      </c>
      <c r="C3702" t="s">
        <v>16</v>
      </c>
      <c r="D3702" t="s">
        <v>16</v>
      </c>
      <c r="E3702" t="s">
        <v>16</v>
      </c>
      <c r="F3702" t="s">
        <v>16</v>
      </c>
      <c r="G3702" t="s">
        <v>3914</v>
      </c>
      <c r="H3702">
        <v>1</v>
      </c>
      <c r="I3702" t="s">
        <v>5231</v>
      </c>
    </row>
    <row r="3703" spans="1:9" x14ac:dyDescent="0.25">
      <c r="A3703" t="s">
        <v>5733</v>
      </c>
      <c r="B3703">
        <v>75583888</v>
      </c>
      <c r="C3703" t="s">
        <v>16</v>
      </c>
      <c r="D3703" t="s">
        <v>16</v>
      </c>
      <c r="E3703" t="s">
        <v>16</v>
      </c>
      <c r="F3703" t="s">
        <v>16</v>
      </c>
      <c r="G3703" t="s">
        <v>3914</v>
      </c>
      <c r="H3703">
        <v>1</v>
      </c>
      <c r="I3703" t="s">
        <v>5231</v>
      </c>
    </row>
    <row r="3704" spans="1:9" x14ac:dyDescent="0.25">
      <c r="A3704" t="s">
        <v>5734</v>
      </c>
      <c r="B3704">
        <v>75583888</v>
      </c>
      <c r="C3704" t="s">
        <v>16</v>
      </c>
      <c r="D3704" t="s">
        <v>16</v>
      </c>
      <c r="E3704" t="s">
        <v>16</v>
      </c>
      <c r="F3704" t="s">
        <v>16</v>
      </c>
      <c r="G3704" t="s">
        <v>3914</v>
      </c>
      <c r="H3704">
        <v>1</v>
      </c>
      <c r="I3704" t="s">
        <v>5231</v>
      </c>
    </row>
    <row r="3705" spans="1:9" x14ac:dyDescent="0.25">
      <c r="A3705" t="s">
        <v>5735</v>
      </c>
      <c r="B3705">
        <v>75211662</v>
      </c>
      <c r="C3705" t="s">
        <v>16</v>
      </c>
      <c r="D3705" t="s">
        <v>16</v>
      </c>
      <c r="E3705" t="s">
        <v>16</v>
      </c>
      <c r="F3705" t="s">
        <v>16</v>
      </c>
      <c r="G3705" t="s">
        <v>7015</v>
      </c>
      <c r="H3705">
        <v>1</v>
      </c>
      <c r="I3705" t="s">
        <v>7143</v>
      </c>
    </row>
    <row r="3706" spans="1:9" x14ac:dyDescent="0.25">
      <c r="A3706" t="s">
        <v>5736</v>
      </c>
      <c r="B3706">
        <v>75211662</v>
      </c>
      <c r="C3706" t="s">
        <v>16</v>
      </c>
      <c r="D3706" t="s">
        <v>16</v>
      </c>
      <c r="E3706" t="s">
        <v>16</v>
      </c>
      <c r="F3706" t="s">
        <v>16</v>
      </c>
      <c r="G3706" t="s">
        <v>7015</v>
      </c>
      <c r="H3706">
        <v>1</v>
      </c>
      <c r="I3706" t="s">
        <v>7143</v>
      </c>
    </row>
    <row r="3707" spans="1:9" x14ac:dyDescent="0.25">
      <c r="A3707" t="s">
        <v>5742</v>
      </c>
      <c r="B3707">
        <v>75583888</v>
      </c>
      <c r="C3707" t="s">
        <v>16</v>
      </c>
      <c r="D3707" t="s">
        <v>16</v>
      </c>
      <c r="E3707" t="s">
        <v>16</v>
      </c>
      <c r="F3707" t="s">
        <v>16</v>
      </c>
      <c r="G3707" t="s">
        <v>3914</v>
      </c>
      <c r="H3707">
        <v>1</v>
      </c>
      <c r="I3707" t="s">
        <v>5231</v>
      </c>
    </row>
    <row r="3708" spans="1:9" x14ac:dyDescent="0.25">
      <c r="A3708" t="s">
        <v>5751</v>
      </c>
      <c r="B3708">
        <v>75583888</v>
      </c>
      <c r="C3708" t="s">
        <v>16</v>
      </c>
      <c r="D3708" t="s">
        <v>16</v>
      </c>
      <c r="E3708" t="s">
        <v>16</v>
      </c>
      <c r="F3708" t="s">
        <v>16</v>
      </c>
      <c r="G3708" t="s">
        <v>3914</v>
      </c>
      <c r="H3708">
        <v>1</v>
      </c>
      <c r="I3708" t="s">
        <v>5231</v>
      </c>
    </row>
    <row r="3709" spans="1:9" x14ac:dyDescent="0.25">
      <c r="A3709" t="s">
        <v>5744</v>
      </c>
      <c r="B3709">
        <v>75583888</v>
      </c>
      <c r="C3709" t="s">
        <v>16</v>
      </c>
      <c r="D3709" t="s">
        <v>16</v>
      </c>
      <c r="E3709" t="s">
        <v>16</v>
      </c>
      <c r="F3709" t="s">
        <v>16</v>
      </c>
      <c r="G3709" t="s">
        <v>3914</v>
      </c>
      <c r="H3709">
        <v>1</v>
      </c>
      <c r="I3709" t="s">
        <v>5231</v>
      </c>
    </row>
    <row r="3710" spans="1:9" x14ac:dyDescent="0.25">
      <c r="A3710" t="s">
        <v>5675</v>
      </c>
      <c r="B3710">
        <v>75196500</v>
      </c>
      <c r="C3710" t="s">
        <v>16</v>
      </c>
      <c r="D3710" t="s">
        <v>16</v>
      </c>
      <c r="E3710" t="s">
        <v>16</v>
      </c>
      <c r="F3710" t="s">
        <v>16</v>
      </c>
      <c r="G3710" t="s">
        <v>2425</v>
      </c>
      <c r="H3710">
        <v>1</v>
      </c>
      <c r="I3710" t="s">
        <v>5229</v>
      </c>
    </row>
    <row r="3711" spans="1:9" x14ac:dyDescent="0.25">
      <c r="A3711" t="s">
        <v>5676</v>
      </c>
      <c r="B3711">
        <v>75196500</v>
      </c>
      <c r="C3711" t="s">
        <v>16</v>
      </c>
      <c r="D3711" t="s">
        <v>16</v>
      </c>
      <c r="E3711" t="s">
        <v>16</v>
      </c>
      <c r="F3711" t="s">
        <v>16</v>
      </c>
      <c r="G3711" t="s">
        <v>2425</v>
      </c>
      <c r="H3711">
        <v>1</v>
      </c>
      <c r="I3711" t="s">
        <v>5229</v>
      </c>
    </row>
    <row r="3712" spans="1:9" x14ac:dyDescent="0.25">
      <c r="A3712" t="s">
        <v>5672</v>
      </c>
      <c r="B3712">
        <v>75583888</v>
      </c>
      <c r="C3712" t="s">
        <v>16</v>
      </c>
      <c r="D3712" t="s">
        <v>16</v>
      </c>
      <c r="E3712" t="s">
        <v>16</v>
      </c>
      <c r="F3712" t="s">
        <v>16</v>
      </c>
      <c r="G3712" t="s">
        <v>3914</v>
      </c>
      <c r="H3712">
        <v>1</v>
      </c>
      <c r="I3712" t="s">
        <v>5231</v>
      </c>
    </row>
    <row r="3713" spans="1:9" x14ac:dyDescent="0.25">
      <c r="A3713" t="s">
        <v>5674</v>
      </c>
      <c r="B3713">
        <v>75196500</v>
      </c>
      <c r="C3713" t="s">
        <v>16</v>
      </c>
      <c r="D3713" t="s">
        <v>16</v>
      </c>
      <c r="E3713" t="s">
        <v>16</v>
      </c>
      <c r="F3713" t="s">
        <v>16</v>
      </c>
      <c r="G3713" t="s">
        <v>2425</v>
      </c>
      <c r="H3713">
        <v>1</v>
      </c>
      <c r="I3713" t="s">
        <v>5229</v>
      </c>
    </row>
    <row r="3714" spans="1:9" x14ac:dyDescent="0.25">
      <c r="A3714" t="s">
        <v>5669</v>
      </c>
      <c r="B3714">
        <v>75196500</v>
      </c>
      <c r="C3714" t="s">
        <v>16</v>
      </c>
      <c r="D3714" t="s">
        <v>16</v>
      </c>
      <c r="E3714" t="s">
        <v>16</v>
      </c>
      <c r="F3714" t="s">
        <v>16</v>
      </c>
      <c r="G3714" t="s">
        <v>2425</v>
      </c>
      <c r="H3714">
        <v>1</v>
      </c>
      <c r="I3714" t="s">
        <v>5229</v>
      </c>
    </row>
    <row r="3715" spans="1:9" x14ac:dyDescent="0.25">
      <c r="A3715" t="s">
        <v>5673</v>
      </c>
      <c r="B3715">
        <v>75583888</v>
      </c>
      <c r="C3715" t="s">
        <v>16</v>
      </c>
      <c r="D3715" t="s">
        <v>16</v>
      </c>
      <c r="E3715" t="s">
        <v>16</v>
      </c>
      <c r="F3715" t="s">
        <v>16</v>
      </c>
      <c r="G3715" t="s">
        <v>3914</v>
      </c>
      <c r="H3715">
        <v>1</v>
      </c>
      <c r="I3715" t="s">
        <v>5231</v>
      </c>
    </row>
    <row r="3716" spans="1:9" x14ac:dyDescent="0.25">
      <c r="A3716" t="s">
        <v>5737</v>
      </c>
      <c r="B3716">
        <v>75211662</v>
      </c>
      <c r="C3716" t="s">
        <v>16</v>
      </c>
      <c r="D3716" t="s">
        <v>16</v>
      </c>
      <c r="E3716" t="s">
        <v>16</v>
      </c>
      <c r="F3716" t="s">
        <v>16</v>
      </c>
      <c r="G3716" t="s">
        <v>7015</v>
      </c>
      <c r="H3716">
        <v>1</v>
      </c>
      <c r="I3716" t="s">
        <v>7143</v>
      </c>
    </row>
    <row r="3717" spans="1:9" x14ac:dyDescent="0.25">
      <c r="A3717" t="s">
        <v>5854</v>
      </c>
      <c r="B3717">
        <v>75180019</v>
      </c>
      <c r="C3717" t="s">
        <v>16</v>
      </c>
      <c r="D3717" t="s">
        <v>16</v>
      </c>
      <c r="E3717" t="s">
        <v>16</v>
      </c>
      <c r="F3717" t="s">
        <v>16</v>
      </c>
      <c r="G3717" t="s">
        <v>2430</v>
      </c>
      <c r="H3717">
        <v>1</v>
      </c>
      <c r="I3717" t="s">
        <v>5227</v>
      </c>
    </row>
    <row r="3718" spans="1:9" x14ac:dyDescent="0.25">
      <c r="A3718" t="s">
        <v>6441</v>
      </c>
      <c r="B3718">
        <v>75583888</v>
      </c>
      <c r="C3718" t="s">
        <v>16</v>
      </c>
      <c r="D3718" t="s">
        <v>16</v>
      </c>
      <c r="E3718" t="s">
        <v>16</v>
      </c>
      <c r="F3718" t="s">
        <v>16</v>
      </c>
      <c r="G3718" t="s">
        <v>3914</v>
      </c>
      <c r="H3718">
        <v>2</v>
      </c>
      <c r="I3718" t="s">
        <v>5231</v>
      </c>
    </row>
    <row r="3719" spans="1:9" x14ac:dyDescent="0.25">
      <c r="A3719" t="s">
        <v>6438</v>
      </c>
      <c r="B3719">
        <v>75583888</v>
      </c>
      <c r="C3719" t="s">
        <v>16</v>
      </c>
      <c r="D3719" t="s">
        <v>16</v>
      </c>
      <c r="E3719" t="s">
        <v>16</v>
      </c>
      <c r="F3719" t="s">
        <v>16</v>
      </c>
      <c r="G3719" t="s">
        <v>3914</v>
      </c>
      <c r="H3719">
        <v>2</v>
      </c>
      <c r="I3719" t="s">
        <v>5231</v>
      </c>
    </row>
    <row r="3720" spans="1:9" x14ac:dyDescent="0.25">
      <c r="A3720" t="s">
        <v>6445</v>
      </c>
      <c r="B3720">
        <v>75583888</v>
      </c>
      <c r="C3720" t="s">
        <v>16</v>
      </c>
      <c r="D3720" t="s">
        <v>16</v>
      </c>
      <c r="E3720" t="s">
        <v>16</v>
      </c>
      <c r="F3720" t="s">
        <v>16</v>
      </c>
      <c r="G3720" t="s">
        <v>3914</v>
      </c>
      <c r="H3720">
        <v>2</v>
      </c>
      <c r="I3720" t="s">
        <v>5231</v>
      </c>
    </row>
    <row r="3721" spans="1:9" x14ac:dyDescent="0.25">
      <c r="A3721" t="s">
        <v>6442</v>
      </c>
      <c r="B3721">
        <v>75583888</v>
      </c>
      <c r="C3721" t="s">
        <v>16</v>
      </c>
      <c r="D3721" t="s">
        <v>16</v>
      </c>
      <c r="E3721" t="s">
        <v>16</v>
      </c>
      <c r="F3721" t="s">
        <v>16</v>
      </c>
      <c r="G3721" t="s">
        <v>3914</v>
      </c>
      <c r="H3721">
        <v>2</v>
      </c>
      <c r="I3721" t="s">
        <v>5231</v>
      </c>
    </row>
    <row r="3722" spans="1:9" x14ac:dyDescent="0.25">
      <c r="A3722" t="s">
        <v>6443</v>
      </c>
      <c r="B3722">
        <v>75583888</v>
      </c>
      <c r="C3722" t="s">
        <v>16</v>
      </c>
      <c r="D3722" t="s">
        <v>16</v>
      </c>
      <c r="E3722" t="s">
        <v>16</v>
      </c>
      <c r="F3722" t="s">
        <v>16</v>
      </c>
      <c r="G3722" t="s">
        <v>3914</v>
      </c>
      <c r="H3722">
        <v>2</v>
      </c>
      <c r="I3722" t="s">
        <v>5231</v>
      </c>
    </row>
    <row r="3723" spans="1:9" x14ac:dyDescent="0.25">
      <c r="A3723" t="s">
        <v>6446</v>
      </c>
      <c r="B3723">
        <v>75180019</v>
      </c>
      <c r="C3723" t="s">
        <v>16</v>
      </c>
      <c r="D3723" t="s">
        <v>16</v>
      </c>
      <c r="E3723" t="s">
        <v>16</v>
      </c>
      <c r="F3723" t="s">
        <v>16</v>
      </c>
      <c r="G3723" t="s">
        <v>2430</v>
      </c>
      <c r="H3723">
        <v>1</v>
      </c>
      <c r="I3723" t="s">
        <v>5227</v>
      </c>
    </row>
    <row r="3724" spans="1:9" x14ac:dyDescent="0.25">
      <c r="A3724" t="s">
        <v>6444</v>
      </c>
      <c r="B3724">
        <v>75583888</v>
      </c>
      <c r="C3724" t="s">
        <v>16</v>
      </c>
      <c r="D3724" t="s">
        <v>16</v>
      </c>
      <c r="E3724" t="s">
        <v>16</v>
      </c>
      <c r="F3724" t="s">
        <v>16</v>
      </c>
      <c r="G3724" t="s">
        <v>3914</v>
      </c>
      <c r="H3724">
        <v>2</v>
      </c>
      <c r="I3724" t="s">
        <v>5231</v>
      </c>
    </row>
    <row r="3725" spans="1:9" x14ac:dyDescent="0.25">
      <c r="A3725" t="s">
        <v>6549</v>
      </c>
      <c r="B3725">
        <v>97911010</v>
      </c>
      <c r="C3725" t="s">
        <v>16</v>
      </c>
      <c r="D3725" t="s">
        <v>16</v>
      </c>
      <c r="E3725" t="s">
        <v>16</v>
      </c>
      <c r="F3725" t="s">
        <v>16</v>
      </c>
      <c r="G3725" t="s">
        <v>13921</v>
      </c>
      <c r="H3725">
        <v>1</v>
      </c>
      <c r="I3725" t="s">
        <v>15845</v>
      </c>
    </row>
    <row r="3726" spans="1:9" x14ac:dyDescent="0.25">
      <c r="A3726" t="s">
        <v>6550</v>
      </c>
      <c r="B3726">
        <v>97911010</v>
      </c>
      <c r="C3726" t="s">
        <v>16</v>
      </c>
      <c r="D3726" t="s">
        <v>16</v>
      </c>
      <c r="E3726" t="s">
        <v>16</v>
      </c>
      <c r="F3726" t="s">
        <v>16</v>
      </c>
      <c r="G3726" t="s">
        <v>13921</v>
      </c>
      <c r="H3726">
        <v>1</v>
      </c>
      <c r="I3726" t="s">
        <v>15845</v>
      </c>
    </row>
    <row r="3727" spans="1:9" x14ac:dyDescent="0.25">
      <c r="A3727" t="s">
        <v>6551</v>
      </c>
      <c r="B3727">
        <v>97911010</v>
      </c>
      <c r="C3727" t="s">
        <v>16</v>
      </c>
      <c r="D3727" t="s">
        <v>16</v>
      </c>
      <c r="E3727" t="s">
        <v>16</v>
      </c>
      <c r="F3727" t="s">
        <v>16</v>
      </c>
      <c r="G3727" t="s">
        <v>13921</v>
      </c>
      <c r="H3727">
        <v>1</v>
      </c>
      <c r="I3727" t="s">
        <v>15845</v>
      </c>
    </row>
    <row r="3728" spans="1:9" x14ac:dyDescent="0.25">
      <c r="A3728" t="s">
        <v>6552</v>
      </c>
      <c r="B3728">
        <v>97911010</v>
      </c>
      <c r="C3728" t="s">
        <v>16</v>
      </c>
      <c r="D3728" t="s">
        <v>16</v>
      </c>
      <c r="E3728" t="s">
        <v>16</v>
      </c>
      <c r="F3728" t="s">
        <v>16</v>
      </c>
      <c r="G3728" t="s">
        <v>13921</v>
      </c>
      <c r="H3728">
        <v>1</v>
      </c>
      <c r="I3728" t="s">
        <v>15845</v>
      </c>
    </row>
    <row r="3729" spans="1:9" x14ac:dyDescent="0.25">
      <c r="A3729" t="s">
        <v>6906</v>
      </c>
      <c r="B3729">
        <v>75211662</v>
      </c>
      <c r="C3729" t="s">
        <v>16</v>
      </c>
      <c r="D3729" t="s">
        <v>16</v>
      </c>
      <c r="E3729" t="s">
        <v>16</v>
      </c>
      <c r="F3729" t="s">
        <v>16</v>
      </c>
      <c r="G3729" t="s">
        <v>7015</v>
      </c>
      <c r="H3729">
        <v>1</v>
      </c>
      <c r="I3729" t="s">
        <v>7143</v>
      </c>
    </row>
    <row r="3730" spans="1:9" x14ac:dyDescent="0.25">
      <c r="A3730" t="s">
        <v>6907</v>
      </c>
      <c r="B3730">
        <v>75211662</v>
      </c>
      <c r="C3730" t="s">
        <v>16</v>
      </c>
      <c r="D3730" t="s">
        <v>16</v>
      </c>
      <c r="E3730" t="s">
        <v>16</v>
      </c>
      <c r="F3730" t="s">
        <v>16</v>
      </c>
      <c r="G3730" t="s">
        <v>7015</v>
      </c>
      <c r="H3730">
        <v>1</v>
      </c>
      <c r="I3730" t="s">
        <v>7143</v>
      </c>
    </row>
    <row r="3731" spans="1:9" x14ac:dyDescent="0.25">
      <c r="A3731" t="s">
        <v>6714</v>
      </c>
      <c r="B3731">
        <v>75583888</v>
      </c>
      <c r="C3731" t="s">
        <v>16</v>
      </c>
      <c r="D3731" t="s">
        <v>16</v>
      </c>
      <c r="E3731" t="s">
        <v>16</v>
      </c>
      <c r="F3731" t="s">
        <v>16</v>
      </c>
      <c r="G3731" t="s">
        <v>3914</v>
      </c>
      <c r="H3731">
        <v>1</v>
      </c>
      <c r="I3731" t="s">
        <v>5231</v>
      </c>
    </row>
    <row r="3732" spans="1:9" x14ac:dyDescent="0.25">
      <c r="A3732" t="s">
        <v>6725</v>
      </c>
      <c r="B3732">
        <v>75180019</v>
      </c>
      <c r="C3732" t="s">
        <v>16</v>
      </c>
      <c r="D3732" t="s">
        <v>16</v>
      </c>
      <c r="E3732" t="s">
        <v>16</v>
      </c>
      <c r="F3732" t="s">
        <v>16</v>
      </c>
      <c r="G3732" t="s">
        <v>2430</v>
      </c>
      <c r="H3732">
        <v>1</v>
      </c>
      <c r="I3732" t="s">
        <v>5227</v>
      </c>
    </row>
    <row r="3733" spans="1:9" x14ac:dyDescent="0.25">
      <c r="A3733" t="s">
        <v>6758</v>
      </c>
      <c r="B3733">
        <v>75583888</v>
      </c>
      <c r="C3733" t="s">
        <v>16</v>
      </c>
      <c r="D3733" t="s">
        <v>16</v>
      </c>
      <c r="E3733" t="s">
        <v>16</v>
      </c>
      <c r="F3733" t="s">
        <v>16</v>
      </c>
      <c r="G3733" t="s">
        <v>3914</v>
      </c>
      <c r="H3733">
        <v>1</v>
      </c>
      <c r="I3733" t="s">
        <v>5231</v>
      </c>
    </row>
    <row r="3734" spans="1:9" x14ac:dyDescent="0.25">
      <c r="A3734" t="s">
        <v>6760</v>
      </c>
      <c r="B3734">
        <v>75583888</v>
      </c>
      <c r="C3734" t="s">
        <v>16</v>
      </c>
      <c r="D3734" t="s">
        <v>16</v>
      </c>
      <c r="E3734" t="s">
        <v>16</v>
      </c>
      <c r="F3734" t="s">
        <v>16</v>
      </c>
      <c r="G3734" t="s">
        <v>3914</v>
      </c>
      <c r="H3734">
        <v>1</v>
      </c>
      <c r="I3734" t="s">
        <v>5231</v>
      </c>
    </row>
    <row r="3735" spans="1:9" x14ac:dyDescent="0.25">
      <c r="A3735" t="s">
        <v>6763</v>
      </c>
      <c r="B3735">
        <v>75583888</v>
      </c>
      <c r="C3735" t="s">
        <v>16</v>
      </c>
      <c r="D3735" t="s">
        <v>16</v>
      </c>
      <c r="E3735" t="s">
        <v>16</v>
      </c>
      <c r="F3735" t="s">
        <v>16</v>
      </c>
      <c r="G3735" t="s">
        <v>3914</v>
      </c>
      <c r="H3735">
        <v>1</v>
      </c>
      <c r="I3735" t="s">
        <v>5231</v>
      </c>
    </row>
    <row r="3736" spans="1:9" x14ac:dyDescent="0.25">
      <c r="A3736" t="s">
        <v>6822</v>
      </c>
      <c r="B3736">
        <v>75583888</v>
      </c>
      <c r="C3736" t="s">
        <v>16</v>
      </c>
      <c r="D3736" t="s">
        <v>16</v>
      </c>
      <c r="E3736" t="s">
        <v>16</v>
      </c>
      <c r="F3736" t="s">
        <v>16</v>
      </c>
      <c r="G3736" t="s">
        <v>3914</v>
      </c>
      <c r="H3736">
        <v>1</v>
      </c>
      <c r="I3736" t="s">
        <v>5231</v>
      </c>
    </row>
    <row r="3737" spans="1:9" x14ac:dyDescent="0.25">
      <c r="A3737" t="s">
        <v>6824</v>
      </c>
      <c r="B3737">
        <v>75583888</v>
      </c>
      <c r="C3737" t="s">
        <v>16</v>
      </c>
      <c r="D3737" t="s">
        <v>16</v>
      </c>
      <c r="E3737" t="s">
        <v>16</v>
      </c>
      <c r="F3737" t="s">
        <v>16</v>
      </c>
      <c r="G3737" t="s">
        <v>3914</v>
      </c>
      <c r="H3737">
        <v>1</v>
      </c>
      <c r="I3737" t="s">
        <v>5231</v>
      </c>
    </row>
    <row r="3738" spans="1:9" x14ac:dyDescent="0.25">
      <c r="A3738" t="s">
        <v>6823</v>
      </c>
      <c r="B3738">
        <v>75583888</v>
      </c>
      <c r="C3738" t="s">
        <v>16</v>
      </c>
      <c r="D3738" t="s">
        <v>16</v>
      </c>
      <c r="E3738" t="s">
        <v>16</v>
      </c>
      <c r="F3738" t="s">
        <v>16</v>
      </c>
      <c r="G3738" t="s">
        <v>3914</v>
      </c>
      <c r="H3738">
        <v>1</v>
      </c>
      <c r="I3738" t="s">
        <v>5231</v>
      </c>
    </row>
    <row r="3739" spans="1:9" x14ac:dyDescent="0.25">
      <c r="A3739" t="s">
        <v>6728</v>
      </c>
      <c r="B3739">
        <v>75583888</v>
      </c>
      <c r="C3739" t="s">
        <v>16</v>
      </c>
      <c r="D3739" t="s">
        <v>16</v>
      </c>
      <c r="E3739" t="s">
        <v>16</v>
      </c>
      <c r="F3739" t="s">
        <v>16</v>
      </c>
      <c r="G3739" t="s">
        <v>3914</v>
      </c>
      <c r="H3739">
        <v>1</v>
      </c>
      <c r="I3739" t="s">
        <v>5231</v>
      </c>
    </row>
    <row r="3740" spans="1:9" x14ac:dyDescent="0.25">
      <c r="A3740" t="s">
        <v>6732</v>
      </c>
      <c r="B3740">
        <v>75583888</v>
      </c>
      <c r="C3740" t="s">
        <v>16</v>
      </c>
      <c r="D3740" t="s">
        <v>16</v>
      </c>
      <c r="E3740" t="s">
        <v>16</v>
      </c>
      <c r="F3740" t="s">
        <v>16</v>
      </c>
      <c r="G3740" t="s">
        <v>3914</v>
      </c>
      <c r="H3740">
        <v>1</v>
      </c>
      <c r="I3740" t="s">
        <v>5231</v>
      </c>
    </row>
    <row r="3741" spans="1:9" x14ac:dyDescent="0.25">
      <c r="A3741" t="s">
        <v>7034</v>
      </c>
      <c r="B3741">
        <v>75583888</v>
      </c>
      <c r="C3741" t="s">
        <v>16</v>
      </c>
      <c r="D3741" t="s">
        <v>16</v>
      </c>
      <c r="E3741" t="s">
        <v>16</v>
      </c>
      <c r="F3741" t="s">
        <v>16</v>
      </c>
      <c r="G3741" t="s">
        <v>3914</v>
      </c>
      <c r="H3741">
        <v>1</v>
      </c>
      <c r="I3741" t="s">
        <v>5231</v>
      </c>
    </row>
    <row r="3742" spans="1:9" x14ac:dyDescent="0.25">
      <c r="A3742" t="s">
        <v>7035</v>
      </c>
      <c r="B3742">
        <v>75583888</v>
      </c>
      <c r="C3742" t="s">
        <v>16</v>
      </c>
      <c r="D3742" t="s">
        <v>16</v>
      </c>
      <c r="E3742" t="s">
        <v>16</v>
      </c>
      <c r="F3742" t="s">
        <v>16</v>
      </c>
      <c r="G3742" t="s">
        <v>3914</v>
      </c>
      <c r="H3742">
        <v>1</v>
      </c>
      <c r="I3742" t="s">
        <v>5231</v>
      </c>
    </row>
    <row r="3743" spans="1:9" x14ac:dyDescent="0.25">
      <c r="A3743" t="s">
        <v>7027</v>
      </c>
      <c r="B3743">
        <v>75583888</v>
      </c>
      <c r="C3743" t="s">
        <v>16</v>
      </c>
      <c r="D3743" t="s">
        <v>16</v>
      </c>
      <c r="E3743" t="s">
        <v>16</v>
      </c>
      <c r="F3743" t="s">
        <v>16</v>
      </c>
      <c r="G3743" t="s">
        <v>3914</v>
      </c>
      <c r="H3743">
        <v>1</v>
      </c>
      <c r="I3743" t="s">
        <v>5231</v>
      </c>
    </row>
    <row r="3744" spans="1:9" x14ac:dyDescent="0.25">
      <c r="A3744" t="s">
        <v>7032</v>
      </c>
      <c r="B3744">
        <v>75583888</v>
      </c>
      <c r="C3744" t="s">
        <v>16</v>
      </c>
      <c r="D3744" t="s">
        <v>16</v>
      </c>
      <c r="E3744" t="s">
        <v>16</v>
      </c>
      <c r="F3744" t="s">
        <v>16</v>
      </c>
      <c r="G3744" t="s">
        <v>3914</v>
      </c>
      <c r="H3744">
        <v>1</v>
      </c>
      <c r="I3744" t="s">
        <v>5231</v>
      </c>
    </row>
    <row r="3745" spans="1:9" x14ac:dyDescent="0.25">
      <c r="A3745" t="s">
        <v>7036</v>
      </c>
      <c r="B3745">
        <v>75583888</v>
      </c>
      <c r="C3745" t="s">
        <v>16</v>
      </c>
      <c r="D3745" t="s">
        <v>16</v>
      </c>
      <c r="E3745" t="s">
        <v>16</v>
      </c>
      <c r="F3745" t="s">
        <v>16</v>
      </c>
      <c r="G3745" t="s">
        <v>3914</v>
      </c>
      <c r="H3745">
        <v>1</v>
      </c>
      <c r="I3745" t="s">
        <v>5231</v>
      </c>
    </row>
    <row r="3746" spans="1:9" x14ac:dyDescent="0.25">
      <c r="A3746" t="s">
        <v>7037</v>
      </c>
      <c r="B3746">
        <v>75583888</v>
      </c>
      <c r="C3746" t="s">
        <v>16</v>
      </c>
      <c r="D3746" t="s">
        <v>16</v>
      </c>
      <c r="E3746" t="s">
        <v>16</v>
      </c>
      <c r="F3746" t="s">
        <v>16</v>
      </c>
      <c r="G3746" t="s">
        <v>3914</v>
      </c>
      <c r="H3746">
        <v>1</v>
      </c>
      <c r="I3746" t="s">
        <v>5231</v>
      </c>
    </row>
    <row r="3747" spans="1:9" x14ac:dyDescent="0.25">
      <c r="A3747" t="s">
        <v>7039</v>
      </c>
      <c r="B3747">
        <v>75583888</v>
      </c>
      <c r="C3747" t="s">
        <v>16</v>
      </c>
      <c r="D3747" t="s">
        <v>16</v>
      </c>
      <c r="E3747" t="s">
        <v>16</v>
      </c>
      <c r="F3747" t="s">
        <v>16</v>
      </c>
      <c r="G3747" t="s">
        <v>3914</v>
      </c>
      <c r="H3747">
        <v>1</v>
      </c>
      <c r="I3747" t="s">
        <v>5231</v>
      </c>
    </row>
    <row r="3748" spans="1:9" x14ac:dyDescent="0.25">
      <c r="A3748" t="s">
        <v>7040</v>
      </c>
      <c r="B3748">
        <v>75583888</v>
      </c>
      <c r="C3748" t="s">
        <v>16</v>
      </c>
      <c r="D3748" t="s">
        <v>16</v>
      </c>
      <c r="E3748" t="s">
        <v>16</v>
      </c>
      <c r="F3748" t="s">
        <v>16</v>
      </c>
      <c r="G3748" t="s">
        <v>3914</v>
      </c>
      <c r="H3748">
        <v>1</v>
      </c>
      <c r="I3748" t="s">
        <v>5231</v>
      </c>
    </row>
    <row r="3749" spans="1:9" x14ac:dyDescent="0.25">
      <c r="A3749" t="s">
        <v>7094</v>
      </c>
      <c r="B3749">
        <v>75583888</v>
      </c>
      <c r="C3749" t="s">
        <v>16</v>
      </c>
      <c r="D3749" t="s">
        <v>16</v>
      </c>
      <c r="E3749" t="s">
        <v>16</v>
      </c>
      <c r="F3749" t="s">
        <v>16</v>
      </c>
      <c r="G3749" t="s">
        <v>3914</v>
      </c>
      <c r="H3749">
        <v>1</v>
      </c>
      <c r="I3749" t="s">
        <v>5231</v>
      </c>
    </row>
    <row r="3750" spans="1:9" x14ac:dyDescent="0.25">
      <c r="A3750" t="s">
        <v>7041</v>
      </c>
      <c r="B3750">
        <v>75583888</v>
      </c>
      <c r="C3750" t="s">
        <v>16</v>
      </c>
      <c r="D3750" t="s">
        <v>16</v>
      </c>
      <c r="E3750" t="s">
        <v>16</v>
      </c>
      <c r="F3750" t="s">
        <v>16</v>
      </c>
      <c r="G3750" t="s">
        <v>3914</v>
      </c>
      <c r="H3750">
        <v>1</v>
      </c>
      <c r="I3750" t="s">
        <v>5231</v>
      </c>
    </row>
    <row r="3751" spans="1:9" x14ac:dyDescent="0.25">
      <c r="A3751" t="s">
        <v>7060</v>
      </c>
      <c r="B3751">
        <v>75583888</v>
      </c>
      <c r="C3751" t="s">
        <v>16</v>
      </c>
      <c r="D3751" t="s">
        <v>16</v>
      </c>
      <c r="E3751" t="s">
        <v>16</v>
      </c>
      <c r="F3751" t="s">
        <v>16</v>
      </c>
      <c r="G3751" t="s">
        <v>3914</v>
      </c>
      <c r="H3751">
        <v>1</v>
      </c>
      <c r="I3751" t="s">
        <v>5231</v>
      </c>
    </row>
    <row r="3752" spans="1:9" x14ac:dyDescent="0.25">
      <c r="A3752" t="s">
        <v>7045</v>
      </c>
      <c r="B3752">
        <v>75583888</v>
      </c>
      <c r="C3752" t="s">
        <v>16</v>
      </c>
      <c r="D3752" t="s">
        <v>16</v>
      </c>
      <c r="E3752" t="s">
        <v>16</v>
      </c>
      <c r="F3752" t="s">
        <v>16</v>
      </c>
      <c r="G3752" t="s">
        <v>3914</v>
      </c>
      <c r="H3752">
        <v>1</v>
      </c>
      <c r="I3752" t="s">
        <v>5231</v>
      </c>
    </row>
    <row r="3753" spans="1:9" x14ac:dyDescent="0.25">
      <c r="A3753" t="s">
        <v>7047</v>
      </c>
      <c r="B3753">
        <v>75583888</v>
      </c>
      <c r="C3753" t="s">
        <v>16</v>
      </c>
      <c r="D3753" t="s">
        <v>16</v>
      </c>
      <c r="E3753" t="s">
        <v>16</v>
      </c>
      <c r="F3753" t="s">
        <v>16</v>
      </c>
      <c r="G3753" t="s">
        <v>3914</v>
      </c>
      <c r="H3753">
        <v>1</v>
      </c>
      <c r="I3753" t="s">
        <v>5231</v>
      </c>
    </row>
    <row r="3754" spans="1:9" x14ac:dyDescent="0.25">
      <c r="A3754" t="s">
        <v>7062</v>
      </c>
      <c r="B3754">
        <v>75211662</v>
      </c>
      <c r="C3754" t="s">
        <v>16</v>
      </c>
      <c r="D3754" t="s">
        <v>16</v>
      </c>
      <c r="E3754" t="s">
        <v>16</v>
      </c>
      <c r="F3754" t="s">
        <v>16</v>
      </c>
      <c r="G3754" t="s">
        <v>7015</v>
      </c>
      <c r="H3754">
        <v>1</v>
      </c>
      <c r="I3754" t="s">
        <v>7143</v>
      </c>
    </row>
    <row r="3755" spans="1:9" x14ac:dyDescent="0.25">
      <c r="A3755" t="s">
        <v>7067</v>
      </c>
      <c r="B3755">
        <v>75211662</v>
      </c>
      <c r="C3755" t="s">
        <v>16</v>
      </c>
      <c r="D3755" t="s">
        <v>16</v>
      </c>
      <c r="E3755" t="s">
        <v>16</v>
      </c>
      <c r="F3755" t="s">
        <v>16</v>
      </c>
      <c r="G3755" t="s">
        <v>7015</v>
      </c>
      <c r="H3755">
        <v>1</v>
      </c>
      <c r="I3755" t="s">
        <v>7143</v>
      </c>
    </row>
    <row r="3756" spans="1:9" x14ac:dyDescent="0.25">
      <c r="A3756" t="s">
        <v>7069</v>
      </c>
      <c r="B3756">
        <v>75211662</v>
      </c>
      <c r="C3756" t="s">
        <v>16</v>
      </c>
      <c r="D3756" t="s">
        <v>16</v>
      </c>
      <c r="E3756" t="s">
        <v>16</v>
      </c>
      <c r="F3756" t="s">
        <v>16</v>
      </c>
      <c r="G3756" t="s">
        <v>7015</v>
      </c>
      <c r="H3756">
        <v>1</v>
      </c>
      <c r="I3756" t="s">
        <v>7143</v>
      </c>
    </row>
    <row r="3757" spans="1:9" x14ac:dyDescent="0.25">
      <c r="A3757" t="s">
        <v>7068</v>
      </c>
      <c r="B3757">
        <v>75211662</v>
      </c>
      <c r="C3757" t="s">
        <v>16</v>
      </c>
      <c r="D3757" t="s">
        <v>16</v>
      </c>
      <c r="E3757" t="s">
        <v>16</v>
      </c>
      <c r="F3757" t="s">
        <v>16</v>
      </c>
      <c r="G3757" t="s">
        <v>7015</v>
      </c>
      <c r="H3757">
        <v>1</v>
      </c>
      <c r="I3757" t="s">
        <v>7143</v>
      </c>
    </row>
    <row r="3758" spans="1:9" x14ac:dyDescent="0.25">
      <c r="A3758" t="s">
        <v>7064</v>
      </c>
      <c r="B3758">
        <v>75211662</v>
      </c>
      <c r="C3758" t="s">
        <v>16</v>
      </c>
      <c r="D3758" t="s">
        <v>16</v>
      </c>
      <c r="E3758" t="s">
        <v>16</v>
      </c>
      <c r="F3758" t="s">
        <v>16</v>
      </c>
      <c r="G3758" t="s">
        <v>7015</v>
      </c>
      <c r="H3758">
        <v>1</v>
      </c>
      <c r="I3758" t="s">
        <v>7143</v>
      </c>
    </row>
    <row r="3759" spans="1:9" x14ac:dyDescent="0.25">
      <c r="A3759" t="s">
        <v>7065</v>
      </c>
      <c r="B3759">
        <v>75211662</v>
      </c>
      <c r="C3759" t="s">
        <v>16</v>
      </c>
      <c r="D3759" t="s">
        <v>16</v>
      </c>
      <c r="E3759" t="s">
        <v>16</v>
      </c>
      <c r="F3759" t="s">
        <v>16</v>
      </c>
      <c r="G3759" t="s">
        <v>7015</v>
      </c>
      <c r="H3759">
        <v>1</v>
      </c>
      <c r="I3759" t="s">
        <v>7143</v>
      </c>
    </row>
    <row r="3760" spans="1:9" x14ac:dyDescent="0.25">
      <c r="A3760" t="s">
        <v>7106</v>
      </c>
      <c r="B3760">
        <v>75211662</v>
      </c>
      <c r="C3760" t="s">
        <v>16</v>
      </c>
      <c r="D3760" t="s">
        <v>16</v>
      </c>
      <c r="E3760" t="s">
        <v>16</v>
      </c>
      <c r="F3760" t="s">
        <v>16</v>
      </c>
      <c r="G3760" t="s">
        <v>7015</v>
      </c>
      <c r="H3760">
        <v>1</v>
      </c>
      <c r="I3760" t="s">
        <v>7143</v>
      </c>
    </row>
    <row r="3761" spans="1:9" x14ac:dyDescent="0.25">
      <c r="A3761" t="s">
        <v>7105</v>
      </c>
      <c r="B3761">
        <v>75211662</v>
      </c>
      <c r="C3761" t="s">
        <v>16</v>
      </c>
      <c r="D3761" t="s">
        <v>16</v>
      </c>
      <c r="E3761" t="s">
        <v>16</v>
      </c>
      <c r="F3761" t="s">
        <v>16</v>
      </c>
      <c r="G3761" t="s">
        <v>7015</v>
      </c>
      <c r="H3761">
        <v>1</v>
      </c>
      <c r="I3761" t="s">
        <v>7143</v>
      </c>
    </row>
    <row r="3762" spans="1:9" x14ac:dyDescent="0.25">
      <c r="A3762" t="s">
        <v>7107</v>
      </c>
      <c r="B3762">
        <v>75211662</v>
      </c>
      <c r="C3762" t="s">
        <v>16</v>
      </c>
      <c r="D3762" t="s">
        <v>16</v>
      </c>
      <c r="E3762" t="s">
        <v>16</v>
      </c>
      <c r="F3762" t="s">
        <v>16</v>
      </c>
      <c r="G3762" t="s">
        <v>7015</v>
      </c>
      <c r="H3762">
        <v>1</v>
      </c>
      <c r="I3762" t="s">
        <v>7143</v>
      </c>
    </row>
    <row r="3763" spans="1:9" x14ac:dyDescent="0.25">
      <c r="A3763" t="s">
        <v>7245</v>
      </c>
      <c r="B3763">
        <v>75180019</v>
      </c>
      <c r="C3763" t="s">
        <v>16</v>
      </c>
      <c r="D3763" t="s">
        <v>16</v>
      </c>
      <c r="E3763" t="s">
        <v>16</v>
      </c>
      <c r="F3763" t="s">
        <v>16</v>
      </c>
      <c r="G3763" t="s">
        <v>2430</v>
      </c>
      <c r="H3763">
        <v>1</v>
      </c>
      <c r="I3763" t="s">
        <v>5227</v>
      </c>
    </row>
    <row r="3764" spans="1:9" x14ac:dyDescent="0.25">
      <c r="A3764" t="s">
        <v>7963</v>
      </c>
      <c r="B3764">
        <v>75180019</v>
      </c>
      <c r="C3764" t="s">
        <v>16</v>
      </c>
      <c r="D3764" t="s">
        <v>16</v>
      </c>
      <c r="E3764" t="s">
        <v>16</v>
      </c>
      <c r="F3764" t="s">
        <v>16</v>
      </c>
      <c r="G3764" t="s">
        <v>2430</v>
      </c>
      <c r="H3764">
        <v>1</v>
      </c>
      <c r="I3764" t="s">
        <v>5227</v>
      </c>
    </row>
    <row r="3765" spans="1:9" x14ac:dyDescent="0.25">
      <c r="A3765" t="s">
        <v>7971</v>
      </c>
      <c r="B3765">
        <v>75180019</v>
      </c>
      <c r="C3765" t="s">
        <v>16</v>
      </c>
      <c r="D3765" t="s">
        <v>16</v>
      </c>
      <c r="E3765" t="s">
        <v>16</v>
      </c>
      <c r="F3765" t="s">
        <v>16</v>
      </c>
      <c r="G3765" t="s">
        <v>2430</v>
      </c>
      <c r="H3765">
        <v>1</v>
      </c>
      <c r="I3765" t="s">
        <v>5227</v>
      </c>
    </row>
    <row r="3766" spans="1:9" x14ac:dyDescent="0.25">
      <c r="A3766" t="s">
        <v>8031</v>
      </c>
      <c r="B3766">
        <v>75180019</v>
      </c>
      <c r="C3766" t="s">
        <v>16</v>
      </c>
      <c r="D3766" t="s">
        <v>16</v>
      </c>
      <c r="E3766" t="s">
        <v>16</v>
      </c>
      <c r="F3766" t="s">
        <v>16</v>
      </c>
      <c r="G3766" t="s">
        <v>2430</v>
      </c>
      <c r="H3766">
        <v>1</v>
      </c>
      <c r="I3766" t="s">
        <v>5227</v>
      </c>
    </row>
    <row r="3767" spans="1:9" x14ac:dyDescent="0.25">
      <c r="A3767" t="s">
        <v>8035</v>
      </c>
      <c r="B3767">
        <v>75180019</v>
      </c>
      <c r="C3767" t="s">
        <v>16</v>
      </c>
      <c r="D3767" t="s">
        <v>16</v>
      </c>
      <c r="E3767" t="s">
        <v>16</v>
      </c>
      <c r="F3767" t="s">
        <v>16</v>
      </c>
      <c r="G3767" t="s">
        <v>2430</v>
      </c>
      <c r="H3767">
        <v>1</v>
      </c>
      <c r="I3767" t="s">
        <v>5227</v>
      </c>
    </row>
    <row r="3768" spans="1:9" x14ac:dyDescent="0.25">
      <c r="A3768" t="s">
        <v>8069</v>
      </c>
      <c r="B3768">
        <v>75583888</v>
      </c>
      <c r="C3768" t="s">
        <v>16</v>
      </c>
      <c r="D3768" t="s">
        <v>16</v>
      </c>
      <c r="E3768" t="s">
        <v>16</v>
      </c>
      <c r="F3768" t="s">
        <v>16</v>
      </c>
      <c r="G3768" t="s">
        <v>3914</v>
      </c>
      <c r="H3768">
        <v>1</v>
      </c>
      <c r="I3768" t="s">
        <v>5231</v>
      </c>
    </row>
    <row r="3769" spans="1:9" x14ac:dyDescent="0.25">
      <c r="A3769" t="s">
        <v>8070</v>
      </c>
      <c r="B3769">
        <v>75583888</v>
      </c>
      <c r="C3769" t="s">
        <v>16</v>
      </c>
      <c r="D3769" t="s">
        <v>16</v>
      </c>
      <c r="E3769" t="s">
        <v>16</v>
      </c>
      <c r="F3769" t="s">
        <v>16</v>
      </c>
      <c r="G3769" t="s">
        <v>3914</v>
      </c>
      <c r="H3769">
        <v>1</v>
      </c>
      <c r="I3769" t="s">
        <v>5231</v>
      </c>
    </row>
    <row r="3770" spans="1:9" x14ac:dyDescent="0.25">
      <c r="A3770" t="s">
        <v>8240</v>
      </c>
      <c r="B3770">
        <v>75583888</v>
      </c>
      <c r="C3770" t="s">
        <v>16</v>
      </c>
      <c r="D3770" t="s">
        <v>16</v>
      </c>
      <c r="E3770" t="s">
        <v>16</v>
      </c>
      <c r="F3770" t="s">
        <v>16</v>
      </c>
      <c r="G3770" t="s">
        <v>3914</v>
      </c>
      <c r="H3770">
        <v>1</v>
      </c>
      <c r="I3770" t="s">
        <v>5231</v>
      </c>
    </row>
    <row r="3771" spans="1:9" x14ac:dyDescent="0.25">
      <c r="A3771" t="s">
        <v>9328</v>
      </c>
      <c r="B3771">
        <v>75180019</v>
      </c>
      <c r="C3771" t="s">
        <v>16</v>
      </c>
      <c r="D3771" t="s">
        <v>16</v>
      </c>
      <c r="E3771" t="s">
        <v>16</v>
      </c>
      <c r="F3771" t="s">
        <v>16</v>
      </c>
      <c r="G3771" t="s">
        <v>2430</v>
      </c>
      <c r="H3771">
        <v>1</v>
      </c>
      <c r="I3771" t="s">
        <v>5227</v>
      </c>
    </row>
    <row r="3772" spans="1:9" x14ac:dyDescent="0.25">
      <c r="A3772" t="s">
        <v>9425</v>
      </c>
      <c r="B3772">
        <v>75583888</v>
      </c>
      <c r="C3772" t="s">
        <v>16</v>
      </c>
      <c r="D3772" t="s">
        <v>16</v>
      </c>
      <c r="E3772" t="s">
        <v>16</v>
      </c>
      <c r="F3772" t="s">
        <v>16</v>
      </c>
      <c r="G3772" t="s">
        <v>3914</v>
      </c>
      <c r="H3772">
        <v>1</v>
      </c>
      <c r="I3772" t="s">
        <v>5231</v>
      </c>
    </row>
    <row r="3773" spans="1:9" x14ac:dyDescent="0.25">
      <c r="A3773" t="s">
        <v>9138</v>
      </c>
      <c r="B3773">
        <v>75583888</v>
      </c>
      <c r="C3773" t="s">
        <v>16</v>
      </c>
      <c r="D3773" t="s">
        <v>16</v>
      </c>
      <c r="E3773" t="s">
        <v>16</v>
      </c>
      <c r="F3773" t="s">
        <v>16</v>
      </c>
      <c r="G3773" t="s">
        <v>3914</v>
      </c>
      <c r="H3773">
        <v>1</v>
      </c>
      <c r="I3773" t="s">
        <v>5231</v>
      </c>
    </row>
    <row r="3774" spans="1:9" x14ac:dyDescent="0.25">
      <c r="A3774" t="s">
        <v>9139</v>
      </c>
      <c r="B3774">
        <v>75583888</v>
      </c>
      <c r="C3774" t="s">
        <v>16</v>
      </c>
      <c r="D3774" t="s">
        <v>16</v>
      </c>
      <c r="E3774" t="s">
        <v>16</v>
      </c>
      <c r="F3774" t="s">
        <v>16</v>
      </c>
      <c r="G3774" t="s">
        <v>3914</v>
      </c>
      <c r="H3774">
        <v>1</v>
      </c>
      <c r="I3774" t="s">
        <v>5231</v>
      </c>
    </row>
    <row r="3775" spans="1:9" x14ac:dyDescent="0.25">
      <c r="A3775" t="s">
        <v>9141</v>
      </c>
      <c r="B3775">
        <v>75583888</v>
      </c>
      <c r="C3775" t="s">
        <v>16</v>
      </c>
      <c r="D3775" t="s">
        <v>16</v>
      </c>
      <c r="E3775" t="s">
        <v>16</v>
      </c>
      <c r="F3775" t="s">
        <v>16</v>
      </c>
      <c r="G3775" t="s">
        <v>3914</v>
      </c>
      <c r="H3775">
        <v>1</v>
      </c>
      <c r="I3775" t="s">
        <v>5231</v>
      </c>
    </row>
    <row r="3776" spans="1:9" x14ac:dyDescent="0.25">
      <c r="A3776" t="s">
        <v>9142</v>
      </c>
      <c r="B3776">
        <v>75583888</v>
      </c>
      <c r="C3776" t="s">
        <v>16</v>
      </c>
      <c r="D3776" t="s">
        <v>16</v>
      </c>
      <c r="E3776" t="s">
        <v>16</v>
      </c>
      <c r="F3776" t="s">
        <v>16</v>
      </c>
      <c r="G3776" t="s">
        <v>3914</v>
      </c>
      <c r="H3776">
        <v>1</v>
      </c>
      <c r="I3776" t="s">
        <v>5231</v>
      </c>
    </row>
    <row r="3777" spans="1:9" x14ac:dyDescent="0.25">
      <c r="A3777" t="s">
        <v>9143</v>
      </c>
      <c r="B3777">
        <v>75180019</v>
      </c>
      <c r="C3777" t="s">
        <v>16</v>
      </c>
      <c r="D3777" t="s">
        <v>16</v>
      </c>
      <c r="E3777" t="s">
        <v>16</v>
      </c>
      <c r="F3777" t="s">
        <v>16</v>
      </c>
      <c r="G3777" t="s">
        <v>2430</v>
      </c>
      <c r="H3777">
        <v>1</v>
      </c>
      <c r="I3777" t="s">
        <v>5227</v>
      </c>
    </row>
    <row r="3778" spans="1:9" x14ac:dyDescent="0.25">
      <c r="A3778" t="s">
        <v>9149</v>
      </c>
      <c r="B3778">
        <v>75583888</v>
      </c>
      <c r="C3778" t="s">
        <v>16</v>
      </c>
      <c r="D3778" t="s">
        <v>16</v>
      </c>
      <c r="E3778" t="s">
        <v>16</v>
      </c>
      <c r="F3778" t="s">
        <v>16</v>
      </c>
      <c r="G3778" t="s">
        <v>3914</v>
      </c>
      <c r="H3778">
        <v>1</v>
      </c>
      <c r="I3778" t="s">
        <v>5231</v>
      </c>
    </row>
    <row r="3779" spans="1:9" x14ac:dyDescent="0.25">
      <c r="A3779" t="s">
        <v>9146</v>
      </c>
      <c r="B3779">
        <v>75583888</v>
      </c>
      <c r="C3779" t="s">
        <v>16</v>
      </c>
      <c r="D3779" t="s">
        <v>16</v>
      </c>
      <c r="E3779" t="s">
        <v>16</v>
      </c>
      <c r="F3779" t="s">
        <v>16</v>
      </c>
      <c r="G3779" t="s">
        <v>3914</v>
      </c>
      <c r="H3779">
        <v>1</v>
      </c>
      <c r="I3779" t="s">
        <v>5231</v>
      </c>
    </row>
    <row r="3780" spans="1:9" x14ac:dyDescent="0.25">
      <c r="A3780" t="s">
        <v>9147</v>
      </c>
      <c r="B3780">
        <v>75583888</v>
      </c>
      <c r="C3780" t="s">
        <v>16</v>
      </c>
      <c r="D3780" t="s">
        <v>16</v>
      </c>
      <c r="E3780" t="s">
        <v>16</v>
      </c>
      <c r="F3780" t="s">
        <v>16</v>
      </c>
      <c r="G3780" t="s">
        <v>3914</v>
      </c>
      <c r="H3780">
        <v>1</v>
      </c>
      <c r="I3780" t="s">
        <v>5231</v>
      </c>
    </row>
    <row r="3781" spans="1:9" x14ac:dyDescent="0.25">
      <c r="A3781" t="s">
        <v>9150</v>
      </c>
      <c r="B3781">
        <v>75583888</v>
      </c>
      <c r="C3781" t="s">
        <v>16</v>
      </c>
      <c r="D3781" t="s">
        <v>16</v>
      </c>
      <c r="E3781" t="s">
        <v>16</v>
      </c>
      <c r="F3781" t="s">
        <v>16</v>
      </c>
      <c r="G3781" t="s">
        <v>3914</v>
      </c>
      <c r="H3781">
        <v>1</v>
      </c>
      <c r="I3781" t="s">
        <v>5231</v>
      </c>
    </row>
    <row r="3782" spans="1:9" x14ac:dyDescent="0.25">
      <c r="A3782" t="s">
        <v>9151</v>
      </c>
      <c r="B3782">
        <v>75583888</v>
      </c>
      <c r="C3782" t="s">
        <v>16</v>
      </c>
      <c r="D3782" t="s">
        <v>16</v>
      </c>
      <c r="E3782" t="s">
        <v>16</v>
      </c>
      <c r="F3782" t="s">
        <v>16</v>
      </c>
      <c r="G3782" t="s">
        <v>3914</v>
      </c>
      <c r="H3782">
        <v>1</v>
      </c>
      <c r="I3782" t="s">
        <v>5231</v>
      </c>
    </row>
    <row r="3783" spans="1:9" x14ac:dyDescent="0.25">
      <c r="A3783" t="s">
        <v>9152</v>
      </c>
      <c r="B3783">
        <v>75583888</v>
      </c>
      <c r="C3783" t="s">
        <v>16</v>
      </c>
      <c r="D3783" t="s">
        <v>16</v>
      </c>
      <c r="E3783" t="s">
        <v>16</v>
      </c>
      <c r="F3783" t="s">
        <v>16</v>
      </c>
      <c r="G3783" t="s">
        <v>3914</v>
      </c>
      <c r="H3783">
        <v>1</v>
      </c>
      <c r="I3783" t="s">
        <v>5231</v>
      </c>
    </row>
    <row r="3784" spans="1:9" x14ac:dyDescent="0.25">
      <c r="A3784" t="s">
        <v>9158</v>
      </c>
      <c r="B3784">
        <v>75583888</v>
      </c>
      <c r="C3784" t="s">
        <v>16</v>
      </c>
      <c r="D3784" t="s">
        <v>16</v>
      </c>
      <c r="E3784" t="s">
        <v>16</v>
      </c>
      <c r="F3784" t="s">
        <v>16</v>
      </c>
      <c r="G3784" t="s">
        <v>3914</v>
      </c>
      <c r="H3784">
        <v>1</v>
      </c>
      <c r="I3784" t="s">
        <v>5231</v>
      </c>
    </row>
    <row r="3785" spans="1:9" x14ac:dyDescent="0.25">
      <c r="A3785" t="s">
        <v>9168</v>
      </c>
      <c r="B3785">
        <v>75583888</v>
      </c>
      <c r="C3785" t="s">
        <v>16</v>
      </c>
      <c r="D3785" t="s">
        <v>16</v>
      </c>
      <c r="E3785" t="s">
        <v>16</v>
      </c>
      <c r="F3785" t="s">
        <v>16</v>
      </c>
      <c r="G3785" t="s">
        <v>3914</v>
      </c>
      <c r="H3785">
        <v>1</v>
      </c>
      <c r="I3785" t="s">
        <v>5231</v>
      </c>
    </row>
    <row r="3786" spans="1:9" x14ac:dyDescent="0.25">
      <c r="A3786" t="s">
        <v>9419</v>
      </c>
      <c r="B3786">
        <v>75583888</v>
      </c>
      <c r="C3786" t="s">
        <v>16</v>
      </c>
      <c r="D3786" t="s">
        <v>16</v>
      </c>
      <c r="E3786" t="s">
        <v>16</v>
      </c>
      <c r="F3786" t="s">
        <v>16</v>
      </c>
      <c r="G3786" t="s">
        <v>3914</v>
      </c>
      <c r="H3786">
        <v>1</v>
      </c>
      <c r="I3786" t="s">
        <v>5231</v>
      </c>
    </row>
    <row r="3787" spans="1:9" x14ac:dyDescent="0.25">
      <c r="A3787" t="s">
        <v>8636</v>
      </c>
      <c r="B3787">
        <v>75180019</v>
      </c>
      <c r="C3787" t="s">
        <v>16</v>
      </c>
      <c r="D3787" t="s">
        <v>16</v>
      </c>
      <c r="E3787" t="s">
        <v>16</v>
      </c>
      <c r="F3787" t="s">
        <v>16</v>
      </c>
      <c r="G3787" t="s">
        <v>2430</v>
      </c>
      <c r="H3787">
        <v>1</v>
      </c>
      <c r="I3787" t="s">
        <v>5227</v>
      </c>
    </row>
    <row r="3788" spans="1:9" x14ac:dyDescent="0.25">
      <c r="A3788" t="s">
        <v>8631</v>
      </c>
      <c r="B3788">
        <v>75180019</v>
      </c>
      <c r="C3788" t="s">
        <v>16</v>
      </c>
      <c r="D3788" t="s">
        <v>16</v>
      </c>
      <c r="E3788" t="s">
        <v>16</v>
      </c>
      <c r="F3788" t="s">
        <v>16</v>
      </c>
      <c r="G3788" t="s">
        <v>2430</v>
      </c>
      <c r="H3788">
        <v>1</v>
      </c>
      <c r="I3788" t="s">
        <v>5227</v>
      </c>
    </row>
    <row r="3789" spans="1:9" x14ac:dyDescent="0.25">
      <c r="A3789" t="s">
        <v>11025</v>
      </c>
      <c r="B3789">
        <v>70120140</v>
      </c>
      <c r="C3789" t="s">
        <v>16</v>
      </c>
      <c r="D3789" t="s">
        <v>16</v>
      </c>
      <c r="E3789" t="s">
        <v>16</v>
      </c>
      <c r="F3789" t="s">
        <v>16</v>
      </c>
      <c r="G3789" t="s">
        <v>2467</v>
      </c>
      <c r="H3789">
        <v>1</v>
      </c>
      <c r="I3789" t="s">
        <v>5232</v>
      </c>
    </row>
    <row r="3790" spans="1:9" x14ac:dyDescent="0.25">
      <c r="A3790" t="s">
        <v>10764</v>
      </c>
      <c r="B3790">
        <v>75180019</v>
      </c>
      <c r="C3790" t="s">
        <v>16</v>
      </c>
      <c r="D3790" t="s">
        <v>16</v>
      </c>
      <c r="E3790" t="s">
        <v>16</v>
      </c>
      <c r="F3790" t="s">
        <v>16</v>
      </c>
      <c r="G3790" t="s">
        <v>2430</v>
      </c>
      <c r="H3790">
        <v>1</v>
      </c>
      <c r="I3790" t="s">
        <v>5227</v>
      </c>
    </row>
    <row r="3791" spans="1:9" x14ac:dyDescent="0.25">
      <c r="A3791" t="s">
        <v>16612</v>
      </c>
      <c r="B3791">
        <v>75180019</v>
      </c>
      <c r="C3791" t="s">
        <v>16</v>
      </c>
      <c r="D3791" t="s">
        <v>16</v>
      </c>
      <c r="E3791" t="s">
        <v>16</v>
      </c>
      <c r="F3791" t="s">
        <v>16</v>
      </c>
      <c r="G3791" t="s">
        <v>2430</v>
      </c>
      <c r="H3791">
        <v>1</v>
      </c>
      <c r="I3791" t="s">
        <v>5227</v>
      </c>
    </row>
    <row r="3792" spans="1:9" x14ac:dyDescent="0.25">
      <c r="A3792" t="s">
        <v>8803</v>
      </c>
      <c r="B3792">
        <v>75211662</v>
      </c>
      <c r="C3792" t="s">
        <v>16</v>
      </c>
      <c r="D3792" t="s">
        <v>16</v>
      </c>
      <c r="E3792" t="s">
        <v>16</v>
      </c>
      <c r="F3792" t="s">
        <v>16</v>
      </c>
      <c r="G3792" t="s">
        <v>7015</v>
      </c>
      <c r="H3792">
        <v>1</v>
      </c>
      <c r="I3792" t="s">
        <v>7143</v>
      </c>
    </row>
    <row r="3793" spans="1:9" x14ac:dyDescent="0.25">
      <c r="A3793" t="s">
        <v>12226</v>
      </c>
      <c r="B3793">
        <v>75180019</v>
      </c>
      <c r="C3793" t="s">
        <v>16</v>
      </c>
      <c r="D3793" t="s">
        <v>16</v>
      </c>
      <c r="E3793" t="s">
        <v>16</v>
      </c>
      <c r="F3793" t="s">
        <v>16</v>
      </c>
      <c r="G3793" t="s">
        <v>2430</v>
      </c>
      <c r="H3793">
        <v>1</v>
      </c>
      <c r="I3793" t="s">
        <v>5227</v>
      </c>
    </row>
    <row r="3794" spans="1:9" x14ac:dyDescent="0.25">
      <c r="A3794" t="s">
        <v>3795</v>
      </c>
      <c r="B3794">
        <v>75586804</v>
      </c>
      <c r="C3794" t="s">
        <v>16</v>
      </c>
      <c r="D3794" t="s">
        <v>16</v>
      </c>
      <c r="E3794" t="s">
        <v>16</v>
      </c>
      <c r="F3794" t="s">
        <v>16</v>
      </c>
      <c r="G3794" t="s">
        <v>3787</v>
      </c>
      <c r="H3794">
        <v>1</v>
      </c>
      <c r="I3794" t="s">
        <v>5228</v>
      </c>
    </row>
    <row r="3795" spans="1:9" x14ac:dyDescent="0.25">
      <c r="A3795" t="s">
        <v>4122</v>
      </c>
      <c r="B3795">
        <v>75583888</v>
      </c>
      <c r="C3795" t="s">
        <v>16</v>
      </c>
      <c r="D3795" t="s">
        <v>16</v>
      </c>
      <c r="E3795" t="s">
        <v>16</v>
      </c>
      <c r="F3795" t="s">
        <v>16</v>
      </c>
      <c r="G3795" t="s">
        <v>3914</v>
      </c>
      <c r="H3795">
        <v>1</v>
      </c>
      <c r="I3795" t="s">
        <v>5231</v>
      </c>
    </row>
    <row r="3796" spans="1:9" x14ac:dyDescent="0.25">
      <c r="A3796" t="s">
        <v>4121</v>
      </c>
      <c r="B3796">
        <v>75583888</v>
      </c>
      <c r="C3796" t="s">
        <v>16</v>
      </c>
      <c r="D3796" t="s">
        <v>16</v>
      </c>
      <c r="E3796" t="s">
        <v>16</v>
      </c>
      <c r="F3796" t="s">
        <v>16</v>
      </c>
      <c r="G3796" t="s">
        <v>3914</v>
      </c>
      <c r="H3796">
        <v>1</v>
      </c>
      <c r="I3796" t="s">
        <v>5231</v>
      </c>
    </row>
    <row r="3797" spans="1:9" x14ac:dyDescent="0.25">
      <c r="A3797" t="s">
        <v>4787</v>
      </c>
      <c r="B3797">
        <v>70120140</v>
      </c>
      <c r="C3797" t="s">
        <v>16</v>
      </c>
      <c r="D3797" t="s">
        <v>16</v>
      </c>
      <c r="E3797" t="s">
        <v>16</v>
      </c>
      <c r="F3797" t="s">
        <v>16</v>
      </c>
      <c r="G3797" t="s">
        <v>2467</v>
      </c>
      <c r="H3797">
        <v>1</v>
      </c>
      <c r="I3797" t="s">
        <v>5232</v>
      </c>
    </row>
    <row r="3798" spans="1:9" x14ac:dyDescent="0.25">
      <c r="A3798" t="s">
        <v>4788</v>
      </c>
      <c r="B3798">
        <v>70120140</v>
      </c>
      <c r="C3798" t="s">
        <v>16</v>
      </c>
      <c r="D3798" t="s">
        <v>16</v>
      </c>
      <c r="E3798" t="s">
        <v>16</v>
      </c>
      <c r="F3798" t="s">
        <v>16</v>
      </c>
      <c r="G3798" t="s">
        <v>2467</v>
      </c>
      <c r="H3798">
        <v>1</v>
      </c>
      <c r="I3798" t="s">
        <v>5232</v>
      </c>
    </row>
    <row r="3799" spans="1:9" x14ac:dyDescent="0.25">
      <c r="A3799" t="s">
        <v>6183</v>
      </c>
      <c r="B3799">
        <v>75211662</v>
      </c>
      <c r="C3799" t="s">
        <v>16</v>
      </c>
      <c r="D3799" t="s">
        <v>16</v>
      </c>
      <c r="E3799" t="s">
        <v>16</v>
      </c>
      <c r="F3799" t="s">
        <v>16</v>
      </c>
      <c r="G3799" t="s">
        <v>7015</v>
      </c>
      <c r="H3799">
        <v>1</v>
      </c>
      <c r="I3799" t="s">
        <v>7143</v>
      </c>
    </row>
    <row r="3800" spans="1:9" x14ac:dyDescent="0.25">
      <c r="A3800" t="s">
        <v>8558</v>
      </c>
      <c r="B3800">
        <v>70120140</v>
      </c>
      <c r="C3800" t="s">
        <v>16</v>
      </c>
      <c r="D3800" t="s">
        <v>16</v>
      </c>
      <c r="E3800" t="s">
        <v>16</v>
      </c>
      <c r="F3800" t="s">
        <v>16</v>
      </c>
      <c r="G3800" t="s">
        <v>2467</v>
      </c>
      <c r="H3800">
        <v>1</v>
      </c>
      <c r="I3800" t="s">
        <v>5232</v>
      </c>
    </row>
    <row r="3801" spans="1:9" x14ac:dyDescent="0.25">
      <c r="A3801" t="s">
        <v>8566</v>
      </c>
      <c r="B3801">
        <v>70120140</v>
      </c>
      <c r="C3801" t="s">
        <v>16</v>
      </c>
      <c r="D3801" t="s">
        <v>16</v>
      </c>
      <c r="E3801" t="s">
        <v>16</v>
      </c>
      <c r="F3801" t="s">
        <v>16</v>
      </c>
      <c r="G3801" t="s">
        <v>2467</v>
      </c>
      <c r="H3801">
        <v>1</v>
      </c>
      <c r="I3801" t="s">
        <v>5232</v>
      </c>
    </row>
    <row r="3802" spans="1:9" x14ac:dyDescent="0.25">
      <c r="A3802" t="s">
        <v>8662</v>
      </c>
      <c r="B3802">
        <v>75421677</v>
      </c>
      <c r="C3802" t="s">
        <v>16</v>
      </c>
      <c r="D3802" t="s">
        <v>16</v>
      </c>
      <c r="E3802" t="s">
        <v>16</v>
      </c>
      <c r="F3802" t="s">
        <v>16</v>
      </c>
      <c r="G3802" t="s">
        <v>3368</v>
      </c>
      <c r="H3802">
        <v>1</v>
      </c>
      <c r="I3802" t="s">
        <v>4892</v>
      </c>
    </row>
    <row r="3803" spans="1:9" x14ac:dyDescent="0.25">
      <c r="A3803" t="s">
        <v>8721</v>
      </c>
      <c r="B3803">
        <v>75421677</v>
      </c>
      <c r="C3803" t="s">
        <v>16</v>
      </c>
      <c r="D3803" t="s">
        <v>16</v>
      </c>
      <c r="E3803" t="s">
        <v>16</v>
      </c>
      <c r="F3803" t="s">
        <v>16</v>
      </c>
      <c r="G3803" t="s">
        <v>3368</v>
      </c>
      <c r="H3803">
        <v>1</v>
      </c>
      <c r="I3803" t="s">
        <v>4892</v>
      </c>
    </row>
    <row r="3804" spans="1:9" x14ac:dyDescent="0.25">
      <c r="A3804" t="s">
        <v>8722</v>
      </c>
      <c r="B3804">
        <v>75421677</v>
      </c>
      <c r="C3804" t="s">
        <v>16</v>
      </c>
      <c r="D3804" t="s">
        <v>16</v>
      </c>
      <c r="E3804" t="s">
        <v>16</v>
      </c>
      <c r="F3804" t="s">
        <v>16</v>
      </c>
      <c r="G3804" t="s">
        <v>3368</v>
      </c>
      <c r="H3804">
        <v>1</v>
      </c>
      <c r="I3804" t="s">
        <v>4892</v>
      </c>
    </row>
    <row r="3805" spans="1:9" x14ac:dyDescent="0.25">
      <c r="A3805" t="s">
        <v>8776</v>
      </c>
      <c r="B3805">
        <v>70120140</v>
      </c>
      <c r="C3805" t="s">
        <v>16</v>
      </c>
      <c r="D3805" t="s">
        <v>16</v>
      </c>
      <c r="E3805" t="s">
        <v>16</v>
      </c>
      <c r="F3805" t="s">
        <v>16</v>
      </c>
      <c r="G3805" t="s">
        <v>2467</v>
      </c>
      <c r="H3805">
        <v>1</v>
      </c>
      <c r="I3805" t="s">
        <v>5232</v>
      </c>
    </row>
    <row r="3806" spans="1:9" x14ac:dyDescent="0.25">
      <c r="A3806" t="s">
        <v>8761</v>
      </c>
      <c r="B3806">
        <v>70890019</v>
      </c>
      <c r="C3806" t="s">
        <v>16</v>
      </c>
      <c r="D3806" t="s">
        <v>16</v>
      </c>
      <c r="E3806" t="s">
        <v>16</v>
      </c>
      <c r="F3806" t="s">
        <v>16</v>
      </c>
      <c r="G3806" t="s">
        <v>5780</v>
      </c>
      <c r="H3806">
        <v>1</v>
      </c>
      <c r="I3806" t="s">
        <v>5798</v>
      </c>
    </row>
    <row r="3807" spans="1:9" x14ac:dyDescent="0.25">
      <c r="A3807" t="s">
        <v>8764</v>
      </c>
      <c r="B3807">
        <v>70120140</v>
      </c>
      <c r="C3807" t="s">
        <v>16</v>
      </c>
      <c r="D3807" t="s">
        <v>16</v>
      </c>
      <c r="E3807" t="s">
        <v>16</v>
      </c>
      <c r="F3807" t="s">
        <v>16</v>
      </c>
      <c r="G3807" t="s">
        <v>2467</v>
      </c>
      <c r="H3807">
        <v>1</v>
      </c>
      <c r="I3807" t="s">
        <v>5232</v>
      </c>
    </row>
    <row r="3808" spans="1:9" x14ac:dyDescent="0.25">
      <c r="A3808" t="s">
        <v>8763</v>
      </c>
      <c r="B3808">
        <v>70120140</v>
      </c>
      <c r="C3808" t="s">
        <v>16</v>
      </c>
      <c r="D3808" t="s">
        <v>16</v>
      </c>
      <c r="E3808" t="s">
        <v>16</v>
      </c>
      <c r="F3808" t="s">
        <v>16</v>
      </c>
      <c r="G3808" t="s">
        <v>2467</v>
      </c>
      <c r="H3808">
        <v>1</v>
      </c>
      <c r="I3808" t="s">
        <v>5232</v>
      </c>
    </row>
    <row r="3809" spans="1:9" x14ac:dyDescent="0.25">
      <c r="A3809" t="s">
        <v>8168</v>
      </c>
      <c r="B3809">
        <v>75180019</v>
      </c>
      <c r="C3809" t="s">
        <v>16</v>
      </c>
      <c r="D3809" t="s">
        <v>16</v>
      </c>
      <c r="E3809" t="s">
        <v>16</v>
      </c>
      <c r="F3809" t="s">
        <v>16</v>
      </c>
      <c r="G3809" t="s">
        <v>2430</v>
      </c>
      <c r="H3809">
        <v>1</v>
      </c>
      <c r="I3809" t="s">
        <v>5227</v>
      </c>
    </row>
    <row r="3810" spans="1:9" x14ac:dyDescent="0.25">
      <c r="A3810" t="s">
        <v>8166</v>
      </c>
      <c r="B3810">
        <v>75180019</v>
      </c>
      <c r="C3810" t="s">
        <v>16</v>
      </c>
      <c r="D3810" t="s">
        <v>16</v>
      </c>
      <c r="E3810" t="s">
        <v>16</v>
      </c>
      <c r="F3810" t="s">
        <v>16</v>
      </c>
      <c r="G3810" t="s">
        <v>2430</v>
      </c>
      <c r="H3810">
        <v>1</v>
      </c>
      <c r="I3810" t="s">
        <v>5227</v>
      </c>
    </row>
    <row r="3811" spans="1:9" x14ac:dyDescent="0.25">
      <c r="A3811" t="s">
        <v>8167</v>
      </c>
      <c r="B3811">
        <v>75180019</v>
      </c>
      <c r="C3811" t="s">
        <v>16</v>
      </c>
      <c r="D3811" t="s">
        <v>16</v>
      </c>
      <c r="E3811" t="s">
        <v>16</v>
      </c>
      <c r="F3811" t="s">
        <v>16</v>
      </c>
      <c r="G3811" t="s">
        <v>2430</v>
      </c>
      <c r="H3811">
        <v>1</v>
      </c>
      <c r="I3811" t="s">
        <v>5227</v>
      </c>
    </row>
    <row r="3812" spans="1:9" x14ac:dyDescent="0.25">
      <c r="A3812" t="s">
        <v>8174</v>
      </c>
      <c r="B3812">
        <v>75180019</v>
      </c>
      <c r="C3812" t="s">
        <v>16</v>
      </c>
      <c r="D3812" t="s">
        <v>16</v>
      </c>
      <c r="E3812" t="s">
        <v>16</v>
      </c>
      <c r="F3812" t="s">
        <v>16</v>
      </c>
      <c r="G3812" t="s">
        <v>2430</v>
      </c>
      <c r="H3812">
        <v>1</v>
      </c>
      <c r="I3812" t="s">
        <v>5227</v>
      </c>
    </row>
    <row r="3813" spans="1:9" x14ac:dyDescent="0.25">
      <c r="A3813" t="s">
        <v>8179</v>
      </c>
      <c r="B3813">
        <v>75180019</v>
      </c>
      <c r="C3813" t="s">
        <v>16</v>
      </c>
      <c r="D3813" t="s">
        <v>16</v>
      </c>
      <c r="E3813" t="s">
        <v>16</v>
      </c>
      <c r="F3813" t="s">
        <v>16</v>
      </c>
      <c r="G3813" t="s">
        <v>2430</v>
      </c>
      <c r="H3813">
        <v>1</v>
      </c>
      <c r="I3813" t="s">
        <v>5227</v>
      </c>
    </row>
    <row r="3814" spans="1:9" x14ac:dyDescent="0.25">
      <c r="A3814" t="s">
        <v>11732</v>
      </c>
      <c r="B3814">
        <v>96266400</v>
      </c>
      <c r="C3814" t="s">
        <v>16</v>
      </c>
      <c r="D3814" t="s">
        <v>16</v>
      </c>
      <c r="E3814" t="s">
        <v>16</v>
      </c>
      <c r="F3814" t="s">
        <v>16</v>
      </c>
      <c r="G3814" t="s">
        <v>13916</v>
      </c>
      <c r="H3814">
        <v>2</v>
      </c>
      <c r="I3814" t="s">
        <v>15843</v>
      </c>
    </row>
    <row r="3815" spans="1:9" x14ac:dyDescent="0.25">
      <c r="A3815" t="s">
        <v>11722</v>
      </c>
      <c r="B3815">
        <v>96266400</v>
      </c>
      <c r="C3815" t="s">
        <v>16</v>
      </c>
      <c r="D3815" t="s">
        <v>16</v>
      </c>
      <c r="E3815" t="s">
        <v>16</v>
      </c>
      <c r="F3815" t="s">
        <v>16</v>
      </c>
      <c r="G3815" t="s">
        <v>13916</v>
      </c>
      <c r="H3815">
        <v>2</v>
      </c>
      <c r="I3815" t="s">
        <v>15843</v>
      </c>
    </row>
    <row r="3816" spans="1:9" x14ac:dyDescent="0.25">
      <c r="A3816" t="s">
        <v>10266</v>
      </c>
      <c r="B3816">
        <v>75421677</v>
      </c>
      <c r="C3816" t="s">
        <v>16</v>
      </c>
      <c r="D3816" t="s">
        <v>16</v>
      </c>
      <c r="E3816" t="s">
        <v>16</v>
      </c>
      <c r="F3816" t="s">
        <v>16</v>
      </c>
      <c r="G3816" t="s">
        <v>3368</v>
      </c>
      <c r="H3816">
        <v>1</v>
      </c>
      <c r="I3816" t="s">
        <v>4892</v>
      </c>
    </row>
    <row r="3817" spans="1:9" x14ac:dyDescent="0.25">
      <c r="A3817" t="s">
        <v>10267</v>
      </c>
      <c r="B3817">
        <v>75421677</v>
      </c>
      <c r="C3817" t="s">
        <v>16</v>
      </c>
      <c r="D3817" t="s">
        <v>16</v>
      </c>
      <c r="E3817" t="s">
        <v>16</v>
      </c>
      <c r="F3817" t="s">
        <v>16</v>
      </c>
      <c r="G3817" t="s">
        <v>3368</v>
      </c>
      <c r="H3817">
        <v>1</v>
      </c>
      <c r="I3817" t="s">
        <v>4892</v>
      </c>
    </row>
    <row r="3818" spans="1:9" x14ac:dyDescent="0.25">
      <c r="A3818" t="s">
        <v>10824</v>
      </c>
      <c r="B3818">
        <v>75577000</v>
      </c>
      <c r="C3818" t="s">
        <v>16</v>
      </c>
      <c r="D3818" t="s">
        <v>16</v>
      </c>
      <c r="E3818" t="s">
        <v>16</v>
      </c>
      <c r="F3818" t="s">
        <v>16</v>
      </c>
      <c r="G3818" t="s">
        <v>3759</v>
      </c>
      <c r="H3818">
        <v>1</v>
      </c>
      <c r="I3818" t="s">
        <v>4898</v>
      </c>
    </row>
    <row r="3819" spans="1:9" x14ac:dyDescent="0.25">
      <c r="A3819" t="s">
        <v>11227</v>
      </c>
      <c r="B3819">
        <v>74867900</v>
      </c>
      <c r="C3819" t="s">
        <v>16</v>
      </c>
      <c r="D3819" t="s">
        <v>16</v>
      </c>
      <c r="E3819" t="s">
        <v>16</v>
      </c>
      <c r="F3819" t="s">
        <v>16</v>
      </c>
      <c r="G3819" t="s">
        <v>11223</v>
      </c>
      <c r="H3819">
        <v>1</v>
      </c>
      <c r="I3819" t="s">
        <v>13135</v>
      </c>
    </row>
    <row r="3820" spans="1:9" x14ac:dyDescent="0.25">
      <c r="A3820" t="s">
        <v>11232</v>
      </c>
      <c r="B3820">
        <v>74867900</v>
      </c>
      <c r="C3820" t="s">
        <v>16</v>
      </c>
      <c r="D3820" t="s">
        <v>16</v>
      </c>
      <c r="E3820" t="s">
        <v>16</v>
      </c>
      <c r="F3820" t="s">
        <v>16</v>
      </c>
      <c r="G3820" t="s">
        <v>11223</v>
      </c>
      <c r="H3820">
        <v>1</v>
      </c>
      <c r="I3820" t="s">
        <v>13135</v>
      </c>
    </row>
    <row r="3821" spans="1:9" x14ac:dyDescent="0.25">
      <c r="A3821" t="s">
        <v>11792</v>
      </c>
      <c r="B3821">
        <v>74867900</v>
      </c>
      <c r="C3821" t="s">
        <v>16</v>
      </c>
      <c r="D3821" t="s">
        <v>16</v>
      </c>
      <c r="E3821" t="s">
        <v>16</v>
      </c>
      <c r="F3821" t="s">
        <v>16</v>
      </c>
      <c r="G3821" t="s">
        <v>11223</v>
      </c>
      <c r="H3821">
        <v>1</v>
      </c>
      <c r="I3821" t="s">
        <v>13135</v>
      </c>
    </row>
    <row r="3822" spans="1:9" x14ac:dyDescent="0.25">
      <c r="A3822" t="s">
        <v>11793</v>
      </c>
      <c r="B3822">
        <v>74867900</v>
      </c>
      <c r="C3822" t="s">
        <v>16</v>
      </c>
      <c r="D3822" t="s">
        <v>16</v>
      </c>
      <c r="E3822" t="s">
        <v>16</v>
      </c>
      <c r="F3822" t="s">
        <v>16</v>
      </c>
      <c r="G3822" t="s">
        <v>11223</v>
      </c>
      <c r="H3822">
        <v>1</v>
      </c>
      <c r="I3822" t="s">
        <v>13135</v>
      </c>
    </row>
    <row r="3823" spans="1:9" x14ac:dyDescent="0.25">
      <c r="A3823" t="s">
        <v>11797</v>
      </c>
      <c r="B3823">
        <v>74867900</v>
      </c>
      <c r="C3823" t="s">
        <v>16</v>
      </c>
      <c r="D3823" t="s">
        <v>16</v>
      </c>
      <c r="E3823" t="s">
        <v>16</v>
      </c>
      <c r="F3823" t="s">
        <v>16</v>
      </c>
      <c r="G3823" t="s">
        <v>11223</v>
      </c>
      <c r="H3823">
        <v>1</v>
      </c>
      <c r="I3823" t="s">
        <v>13135</v>
      </c>
    </row>
    <row r="3824" spans="1:9" x14ac:dyDescent="0.25">
      <c r="A3824" t="s">
        <v>11794</v>
      </c>
      <c r="B3824">
        <v>74867900</v>
      </c>
      <c r="C3824" t="s">
        <v>16</v>
      </c>
      <c r="D3824" t="s">
        <v>16</v>
      </c>
      <c r="E3824" t="s">
        <v>16</v>
      </c>
      <c r="F3824" t="s">
        <v>16</v>
      </c>
      <c r="G3824" t="s">
        <v>11223</v>
      </c>
      <c r="H3824">
        <v>1</v>
      </c>
      <c r="I3824" t="s">
        <v>13135</v>
      </c>
    </row>
    <row r="3825" spans="1:9" x14ac:dyDescent="0.25">
      <c r="A3825" t="s">
        <v>11795</v>
      </c>
      <c r="B3825">
        <v>74867900</v>
      </c>
      <c r="C3825" t="s">
        <v>16</v>
      </c>
      <c r="D3825" t="s">
        <v>16</v>
      </c>
      <c r="E3825" t="s">
        <v>16</v>
      </c>
      <c r="F3825" t="s">
        <v>16</v>
      </c>
      <c r="G3825" t="s">
        <v>11223</v>
      </c>
      <c r="H3825">
        <v>1</v>
      </c>
      <c r="I3825" t="s">
        <v>13135</v>
      </c>
    </row>
    <row r="3826" spans="1:9" x14ac:dyDescent="0.25">
      <c r="A3826" t="s">
        <v>11796</v>
      </c>
      <c r="B3826">
        <v>74867900</v>
      </c>
      <c r="C3826" t="s">
        <v>16</v>
      </c>
      <c r="D3826" t="s">
        <v>16</v>
      </c>
      <c r="E3826" t="s">
        <v>16</v>
      </c>
      <c r="F3826" t="s">
        <v>16</v>
      </c>
      <c r="G3826" t="s">
        <v>11223</v>
      </c>
      <c r="H3826">
        <v>1</v>
      </c>
      <c r="I3826" t="s">
        <v>13135</v>
      </c>
    </row>
    <row r="3827" spans="1:9" x14ac:dyDescent="0.25">
      <c r="A3827" t="s">
        <v>11798</v>
      </c>
      <c r="B3827">
        <v>74867900</v>
      </c>
      <c r="C3827" t="s">
        <v>16</v>
      </c>
      <c r="D3827" t="s">
        <v>16</v>
      </c>
      <c r="E3827" t="s">
        <v>16</v>
      </c>
      <c r="F3827" t="s">
        <v>16</v>
      </c>
      <c r="G3827" t="s">
        <v>11223</v>
      </c>
      <c r="H3827">
        <v>1</v>
      </c>
      <c r="I3827" t="s">
        <v>13135</v>
      </c>
    </row>
    <row r="3828" spans="1:9" x14ac:dyDescent="0.25">
      <c r="A3828" t="s">
        <v>11799</v>
      </c>
      <c r="B3828">
        <v>74867900</v>
      </c>
      <c r="C3828" t="s">
        <v>16</v>
      </c>
      <c r="D3828" t="s">
        <v>16</v>
      </c>
      <c r="E3828" t="s">
        <v>16</v>
      </c>
      <c r="F3828" t="s">
        <v>16</v>
      </c>
      <c r="G3828" t="s">
        <v>11223</v>
      </c>
      <c r="H3828">
        <v>1</v>
      </c>
      <c r="I3828" t="s">
        <v>13135</v>
      </c>
    </row>
    <row r="3829" spans="1:9" x14ac:dyDescent="0.25">
      <c r="A3829" t="s">
        <v>11800</v>
      </c>
      <c r="B3829">
        <v>74867900</v>
      </c>
      <c r="C3829" t="s">
        <v>16</v>
      </c>
      <c r="D3829" t="s">
        <v>16</v>
      </c>
      <c r="E3829" t="s">
        <v>16</v>
      </c>
      <c r="F3829" t="s">
        <v>16</v>
      </c>
      <c r="G3829" t="s">
        <v>11223</v>
      </c>
      <c r="H3829">
        <v>1</v>
      </c>
      <c r="I3829" t="s">
        <v>13135</v>
      </c>
    </row>
    <row r="3830" spans="1:9" x14ac:dyDescent="0.25">
      <c r="A3830" t="s">
        <v>11645</v>
      </c>
      <c r="B3830">
        <v>74867900</v>
      </c>
      <c r="C3830" t="s">
        <v>16</v>
      </c>
      <c r="D3830" t="s">
        <v>16</v>
      </c>
      <c r="E3830" t="s">
        <v>16</v>
      </c>
      <c r="F3830" t="s">
        <v>16</v>
      </c>
      <c r="G3830" t="s">
        <v>11223</v>
      </c>
      <c r="H3830">
        <v>1</v>
      </c>
      <c r="I3830" t="s">
        <v>13135</v>
      </c>
    </row>
    <row r="3831" spans="1:9" x14ac:dyDescent="0.25">
      <c r="A3831" t="s">
        <v>11646</v>
      </c>
      <c r="B3831">
        <v>74867900</v>
      </c>
      <c r="C3831" t="s">
        <v>16</v>
      </c>
      <c r="D3831" t="s">
        <v>16</v>
      </c>
      <c r="E3831" t="s">
        <v>16</v>
      </c>
      <c r="F3831" t="s">
        <v>16</v>
      </c>
      <c r="G3831" t="s">
        <v>11223</v>
      </c>
      <c r="H3831">
        <v>1</v>
      </c>
      <c r="I3831" t="s">
        <v>13135</v>
      </c>
    </row>
    <row r="3832" spans="1:9" x14ac:dyDescent="0.25">
      <c r="A3832" t="s">
        <v>11647</v>
      </c>
      <c r="B3832">
        <v>74867900</v>
      </c>
      <c r="C3832" t="s">
        <v>16</v>
      </c>
      <c r="D3832" t="s">
        <v>16</v>
      </c>
      <c r="E3832" t="s">
        <v>16</v>
      </c>
      <c r="F3832" t="s">
        <v>16</v>
      </c>
      <c r="G3832" t="s">
        <v>11223</v>
      </c>
      <c r="H3832">
        <v>1</v>
      </c>
      <c r="I3832" t="s">
        <v>13135</v>
      </c>
    </row>
    <row r="3833" spans="1:9" x14ac:dyDescent="0.25">
      <c r="A3833" t="s">
        <v>11803</v>
      </c>
      <c r="B3833">
        <v>74867900</v>
      </c>
      <c r="C3833" t="s">
        <v>16</v>
      </c>
      <c r="D3833" t="s">
        <v>16</v>
      </c>
      <c r="E3833" t="s">
        <v>16</v>
      </c>
      <c r="F3833" t="s">
        <v>16</v>
      </c>
      <c r="G3833" t="s">
        <v>11223</v>
      </c>
      <c r="H3833">
        <v>1</v>
      </c>
      <c r="I3833" t="s">
        <v>13135</v>
      </c>
    </row>
    <row r="3834" spans="1:9" x14ac:dyDescent="0.25">
      <c r="A3834" t="s">
        <v>11804</v>
      </c>
      <c r="B3834">
        <v>74867900</v>
      </c>
      <c r="C3834" t="s">
        <v>16</v>
      </c>
      <c r="D3834" t="s">
        <v>16</v>
      </c>
      <c r="E3834" t="s">
        <v>16</v>
      </c>
      <c r="F3834" t="s">
        <v>16</v>
      </c>
      <c r="G3834" t="s">
        <v>11223</v>
      </c>
      <c r="H3834">
        <v>1</v>
      </c>
      <c r="I3834" t="s">
        <v>13135</v>
      </c>
    </row>
    <row r="3835" spans="1:9" x14ac:dyDescent="0.25">
      <c r="A3835" t="s">
        <v>11805</v>
      </c>
      <c r="B3835">
        <v>74867900</v>
      </c>
      <c r="C3835" t="s">
        <v>16</v>
      </c>
      <c r="D3835" t="s">
        <v>16</v>
      </c>
      <c r="E3835" t="s">
        <v>16</v>
      </c>
      <c r="F3835" t="s">
        <v>16</v>
      </c>
      <c r="G3835" t="s">
        <v>11223</v>
      </c>
      <c r="H3835">
        <v>1</v>
      </c>
      <c r="I3835" t="s">
        <v>13135</v>
      </c>
    </row>
    <row r="3836" spans="1:9" x14ac:dyDescent="0.25">
      <c r="A3836" t="s">
        <v>11898</v>
      </c>
      <c r="B3836">
        <v>66158040</v>
      </c>
      <c r="C3836" t="s">
        <v>16</v>
      </c>
      <c r="D3836" t="s">
        <v>16</v>
      </c>
      <c r="E3836" t="s">
        <v>16</v>
      </c>
      <c r="F3836" t="s">
        <v>16</v>
      </c>
      <c r="G3836" t="s">
        <v>13920</v>
      </c>
      <c r="H3836">
        <v>1</v>
      </c>
      <c r="I3836" t="s">
        <v>15844</v>
      </c>
    </row>
    <row r="3837" spans="1:9" x14ac:dyDescent="0.25">
      <c r="A3837" t="s">
        <v>11566</v>
      </c>
      <c r="B3837">
        <v>66158040</v>
      </c>
      <c r="C3837" t="s">
        <v>16</v>
      </c>
      <c r="D3837" t="s">
        <v>16</v>
      </c>
      <c r="E3837" t="s">
        <v>16</v>
      </c>
      <c r="F3837" t="s">
        <v>16</v>
      </c>
      <c r="G3837" t="s">
        <v>13920</v>
      </c>
      <c r="H3837">
        <v>1</v>
      </c>
      <c r="I3837" t="s">
        <v>15844</v>
      </c>
    </row>
    <row r="3838" spans="1:9" x14ac:dyDescent="0.25">
      <c r="A3838" t="s">
        <v>11243</v>
      </c>
      <c r="B3838">
        <v>75421677</v>
      </c>
      <c r="C3838" t="s">
        <v>16</v>
      </c>
      <c r="D3838" t="s">
        <v>16</v>
      </c>
      <c r="E3838" t="s">
        <v>16</v>
      </c>
      <c r="F3838" t="s">
        <v>16</v>
      </c>
      <c r="G3838" t="s">
        <v>3368</v>
      </c>
      <c r="H3838">
        <v>1</v>
      </c>
      <c r="I3838" t="s">
        <v>4892</v>
      </c>
    </row>
    <row r="3839" spans="1:9" x14ac:dyDescent="0.25">
      <c r="A3839" t="s">
        <v>11936</v>
      </c>
      <c r="B3839">
        <v>75421677</v>
      </c>
      <c r="C3839" t="s">
        <v>16</v>
      </c>
      <c r="D3839" t="s">
        <v>16</v>
      </c>
      <c r="E3839" t="s">
        <v>16</v>
      </c>
      <c r="F3839" t="s">
        <v>16</v>
      </c>
      <c r="G3839" t="s">
        <v>3368</v>
      </c>
      <c r="H3839">
        <v>1</v>
      </c>
      <c r="I3839" t="s">
        <v>4892</v>
      </c>
    </row>
    <row r="3840" spans="1:9" x14ac:dyDescent="0.25">
      <c r="A3840" t="s">
        <v>11532</v>
      </c>
      <c r="B3840">
        <v>75421677</v>
      </c>
      <c r="C3840" t="s">
        <v>16</v>
      </c>
      <c r="D3840" t="s">
        <v>16</v>
      </c>
      <c r="E3840" t="s">
        <v>16</v>
      </c>
      <c r="F3840" t="s">
        <v>16</v>
      </c>
      <c r="G3840" t="s">
        <v>3368</v>
      </c>
      <c r="H3840">
        <v>1</v>
      </c>
      <c r="I3840" t="s">
        <v>4892</v>
      </c>
    </row>
    <row r="3841" spans="1:9" x14ac:dyDescent="0.25">
      <c r="A3841" t="s">
        <v>11533</v>
      </c>
      <c r="B3841">
        <v>75421677</v>
      </c>
      <c r="C3841" t="s">
        <v>16</v>
      </c>
      <c r="D3841" t="s">
        <v>16</v>
      </c>
      <c r="E3841" t="s">
        <v>16</v>
      </c>
      <c r="F3841" t="s">
        <v>16</v>
      </c>
      <c r="G3841" t="s">
        <v>3368</v>
      </c>
      <c r="H3841">
        <v>1</v>
      </c>
      <c r="I3841" t="s">
        <v>4892</v>
      </c>
    </row>
    <row r="3842" spans="1:9" x14ac:dyDescent="0.25">
      <c r="A3842" t="s">
        <v>12335</v>
      </c>
      <c r="B3842">
        <v>75421677</v>
      </c>
      <c r="C3842" t="s">
        <v>16</v>
      </c>
      <c r="D3842" t="s">
        <v>16</v>
      </c>
      <c r="E3842" t="s">
        <v>16</v>
      </c>
      <c r="F3842" t="s">
        <v>16</v>
      </c>
      <c r="G3842" t="s">
        <v>3368</v>
      </c>
      <c r="H3842">
        <v>1</v>
      </c>
      <c r="I3842" t="s">
        <v>4892</v>
      </c>
    </row>
    <row r="3843" spans="1:9" x14ac:dyDescent="0.25">
      <c r="A3843" t="s">
        <v>11669</v>
      </c>
      <c r="B3843">
        <v>75421677</v>
      </c>
      <c r="C3843" t="s">
        <v>16</v>
      </c>
      <c r="D3843" t="s">
        <v>16</v>
      </c>
      <c r="E3843" t="s">
        <v>16</v>
      </c>
      <c r="F3843" t="s">
        <v>16</v>
      </c>
      <c r="G3843" t="s">
        <v>3368</v>
      </c>
      <c r="H3843">
        <v>1</v>
      </c>
      <c r="I3843" t="s">
        <v>4892</v>
      </c>
    </row>
    <row r="3844" spans="1:9" x14ac:dyDescent="0.25">
      <c r="A3844" t="s">
        <v>14550</v>
      </c>
      <c r="B3844">
        <v>75180019</v>
      </c>
      <c r="C3844" t="s">
        <v>16</v>
      </c>
      <c r="D3844" t="s">
        <v>16</v>
      </c>
      <c r="E3844" t="s">
        <v>16</v>
      </c>
      <c r="F3844" t="s">
        <v>16</v>
      </c>
      <c r="G3844" t="s">
        <v>2430</v>
      </c>
      <c r="H3844">
        <v>1</v>
      </c>
      <c r="I3844" t="s">
        <v>5227</v>
      </c>
    </row>
    <row r="3845" spans="1:9" x14ac:dyDescent="0.25">
      <c r="A3845" t="s">
        <v>14057</v>
      </c>
      <c r="B3845">
        <v>96266400</v>
      </c>
      <c r="C3845" t="s">
        <v>16</v>
      </c>
      <c r="D3845" t="s">
        <v>16</v>
      </c>
      <c r="E3845" t="s">
        <v>16</v>
      </c>
      <c r="F3845" t="s">
        <v>16</v>
      </c>
      <c r="G3845" t="s">
        <v>13916</v>
      </c>
      <c r="H3845">
        <v>1</v>
      </c>
      <c r="I3845" t="s">
        <v>15843</v>
      </c>
    </row>
    <row r="3846" spans="1:9" x14ac:dyDescent="0.25">
      <c r="A3846" t="s">
        <v>14545</v>
      </c>
      <c r="B3846">
        <v>96266400</v>
      </c>
      <c r="C3846" t="s">
        <v>16</v>
      </c>
      <c r="D3846" t="s">
        <v>16</v>
      </c>
      <c r="E3846" t="s">
        <v>16</v>
      </c>
      <c r="F3846" t="s">
        <v>16</v>
      </c>
      <c r="G3846" t="s">
        <v>13916</v>
      </c>
      <c r="H3846">
        <v>1</v>
      </c>
      <c r="I3846" t="s">
        <v>15843</v>
      </c>
    </row>
    <row r="3847" spans="1:9" x14ac:dyDescent="0.25">
      <c r="A3847" t="s">
        <v>14608</v>
      </c>
      <c r="B3847">
        <v>74755755</v>
      </c>
      <c r="C3847" t="s">
        <v>16</v>
      </c>
      <c r="D3847" t="s">
        <v>16</v>
      </c>
      <c r="E3847" t="s">
        <v>16</v>
      </c>
      <c r="F3847" t="s">
        <v>16</v>
      </c>
      <c r="G3847" t="s">
        <v>4786</v>
      </c>
      <c r="H3847">
        <v>1</v>
      </c>
      <c r="I3847" t="s">
        <v>4922</v>
      </c>
    </row>
    <row r="3848" spans="1:9" x14ac:dyDescent="0.25">
      <c r="A3848" t="s">
        <v>16585</v>
      </c>
      <c r="B3848">
        <v>70120140</v>
      </c>
      <c r="C3848" t="s">
        <v>16</v>
      </c>
      <c r="D3848" t="s">
        <v>16</v>
      </c>
      <c r="E3848" t="s">
        <v>16</v>
      </c>
      <c r="F3848" t="s">
        <v>16</v>
      </c>
      <c r="G3848" t="s">
        <v>2467</v>
      </c>
      <c r="H3848">
        <v>1</v>
      </c>
      <c r="I3848" t="s">
        <v>5232</v>
      </c>
    </row>
    <row r="3849" spans="1:9" x14ac:dyDescent="0.25">
      <c r="A3849" t="s">
        <v>16584</v>
      </c>
      <c r="B3849">
        <v>70120140</v>
      </c>
      <c r="C3849" t="s">
        <v>16</v>
      </c>
      <c r="D3849" t="s">
        <v>16</v>
      </c>
      <c r="E3849" t="s">
        <v>16</v>
      </c>
      <c r="F3849" t="s">
        <v>16</v>
      </c>
      <c r="G3849" t="s">
        <v>2467</v>
      </c>
      <c r="H3849">
        <v>1</v>
      </c>
      <c r="I3849" t="s">
        <v>5232</v>
      </c>
    </row>
    <row r="3850" spans="1:9" x14ac:dyDescent="0.25">
      <c r="A3850" t="s">
        <v>16700</v>
      </c>
      <c r="B3850">
        <v>75211662</v>
      </c>
      <c r="C3850" t="s">
        <v>16</v>
      </c>
      <c r="D3850" t="s">
        <v>16</v>
      </c>
      <c r="E3850" t="s">
        <v>16</v>
      </c>
      <c r="F3850" t="s">
        <v>16</v>
      </c>
      <c r="G3850" t="s">
        <v>7015</v>
      </c>
      <c r="H3850">
        <v>1</v>
      </c>
      <c r="I3850" t="s">
        <v>7143</v>
      </c>
    </row>
    <row r="3851" spans="1:9" x14ac:dyDescent="0.25">
      <c r="A3851" t="s">
        <v>16573</v>
      </c>
      <c r="B3851">
        <v>75211662</v>
      </c>
      <c r="C3851" t="s">
        <v>16</v>
      </c>
      <c r="D3851" t="s">
        <v>16</v>
      </c>
      <c r="E3851" t="s">
        <v>16</v>
      </c>
      <c r="F3851" t="s">
        <v>16</v>
      </c>
      <c r="G3851" t="s">
        <v>7015</v>
      </c>
      <c r="H3851">
        <v>1</v>
      </c>
      <c r="I3851" t="s">
        <v>7143</v>
      </c>
    </row>
    <row r="3852" spans="1:9" x14ac:dyDescent="0.25">
      <c r="A3852" t="s">
        <v>16626</v>
      </c>
      <c r="B3852">
        <v>70120140</v>
      </c>
      <c r="C3852" t="s">
        <v>16</v>
      </c>
      <c r="D3852" t="s">
        <v>16</v>
      </c>
      <c r="E3852" t="s">
        <v>16</v>
      </c>
      <c r="F3852" t="s">
        <v>16</v>
      </c>
      <c r="G3852" t="s">
        <v>2467</v>
      </c>
      <c r="H3852">
        <v>1</v>
      </c>
      <c r="I3852" t="s">
        <v>5232</v>
      </c>
    </row>
    <row r="3853" spans="1:9" x14ac:dyDescent="0.25">
      <c r="A3853" t="s">
        <v>16615</v>
      </c>
      <c r="B3853">
        <v>74762273</v>
      </c>
      <c r="C3853" t="s">
        <v>16</v>
      </c>
      <c r="D3853" t="s">
        <v>16</v>
      </c>
      <c r="E3853" t="s">
        <v>16</v>
      </c>
      <c r="F3853" t="s">
        <v>16</v>
      </c>
      <c r="G3853" t="s">
        <v>154</v>
      </c>
      <c r="H3853">
        <v>1</v>
      </c>
      <c r="I3853" t="s">
        <v>4887</v>
      </c>
    </row>
    <row r="3854" spans="1:9" x14ac:dyDescent="0.25">
      <c r="A3854" t="s">
        <v>41434</v>
      </c>
      <c r="B3854">
        <v>75577000</v>
      </c>
      <c r="C3854" t="s">
        <v>16</v>
      </c>
      <c r="D3854" t="s">
        <v>16</v>
      </c>
      <c r="E3854" t="s">
        <v>16</v>
      </c>
      <c r="F3854" t="s">
        <v>16</v>
      </c>
      <c r="G3854" t="s">
        <v>3759</v>
      </c>
      <c r="H3854">
        <v>2</v>
      </c>
      <c r="I3854" t="s">
        <v>42255</v>
      </c>
    </row>
    <row r="3855" spans="1:9" x14ac:dyDescent="0.25">
      <c r="A3855" t="s">
        <v>41434</v>
      </c>
      <c r="B3855">
        <v>76569900</v>
      </c>
      <c r="C3855" t="s">
        <v>16</v>
      </c>
      <c r="D3855" t="s">
        <v>16</v>
      </c>
      <c r="E3855" t="s">
        <v>16</v>
      </c>
      <c r="F3855" t="s">
        <v>16</v>
      </c>
      <c r="G3855" t="s">
        <v>41086</v>
      </c>
      <c r="H3855">
        <v>1</v>
      </c>
      <c r="I3855" t="s">
        <v>42254</v>
      </c>
    </row>
    <row r="3856" spans="1:9" x14ac:dyDescent="0.25">
      <c r="A3856" t="s">
        <v>41616</v>
      </c>
      <c r="B3856">
        <v>75577000</v>
      </c>
      <c r="C3856" t="s">
        <v>16</v>
      </c>
      <c r="D3856" t="s">
        <v>16</v>
      </c>
      <c r="E3856" t="s">
        <v>16</v>
      </c>
      <c r="F3856" t="s">
        <v>16</v>
      </c>
      <c r="G3856" t="s">
        <v>3759</v>
      </c>
      <c r="H3856">
        <v>2</v>
      </c>
      <c r="I3856" t="s">
        <v>42255</v>
      </c>
    </row>
    <row r="3857" spans="1:9" x14ac:dyDescent="0.25">
      <c r="A3857" t="s">
        <v>41616</v>
      </c>
      <c r="B3857">
        <v>76569900</v>
      </c>
      <c r="C3857" t="s">
        <v>16</v>
      </c>
      <c r="D3857" t="s">
        <v>16</v>
      </c>
      <c r="E3857" t="s">
        <v>16</v>
      </c>
      <c r="F3857" t="s">
        <v>16</v>
      </c>
      <c r="G3857" t="s">
        <v>41086</v>
      </c>
      <c r="H3857">
        <v>1</v>
      </c>
      <c r="I3857" t="s">
        <v>42254</v>
      </c>
    </row>
    <row r="3858" spans="1:9" x14ac:dyDescent="0.25">
      <c r="A3858" t="s">
        <v>41437</v>
      </c>
      <c r="B3858">
        <v>75577000</v>
      </c>
      <c r="C3858" t="s">
        <v>16</v>
      </c>
      <c r="D3858" t="s">
        <v>16</v>
      </c>
      <c r="E3858" t="s">
        <v>16</v>
      </c>
      <c r="F3858" t="s">
        <v>16</v>
      </c>
      <c r="G3858" t="s">
        <v>3759</v>
      </c>
      <c r="H3858">
        <v>2</v>
      </c>
      <c r="I3858" t="s">
        <v>42255</v>
      </c>
    </row>
    <row r="3859" spans="1:9" x14ac:dyDescent="0.25">
      <c r="A3859" t="s">
        <v>41437</v>
      </c>
      <c r="B3859">
        <v>76569900</v>
      </c>
      <c r="C3859" t="s">
        <v>16</v>
      </c>
      <c r="D3859" t="s">
        <v>16</v>
      </c>
      <c r="E3859" t="s">
        <v>16</v>
      </c>
      <c r="F3859" t="s">
        <v>16</v>
      </c>
      <c r="G3859" t="s">
        <v>41086</v>
      </c>
      <c r="H3859">
        <v>1</v>
      </c>
      <c r="I3859" t="s">
        <v>42254</v>
      </c>
    </row>
    <row r="3860" spans="1:9" x14ac:dyDescent="0.25">
      <c r="A3860" t="s">
        <v>41306</v>
      </c>
      <c r="B3860">
        <v>76991777</v>
      </c>
      <c r="C3860" t="s">
        <v>16</v>
      </c>
      <c r="D3860" t="s">
        <v>16</v>
      </c>
      <c r="E3860" t="s">
        <v>16</v>
      </c>
      <c r="F3860" t="s">
        <v>16</v>
      </c>
      <c r="G3860" t="s">
        <v>10931</v>
      </c>
      <c r="H3860">
        <v>1</v>
      </c>
      <c r="I3860" t="s">
        <v>13142</v>
      </c>
    </row>
    <row r="3861" spans="1:9" x14ac:dyDescent="0.25">
      <c r="A3861" t="s">
        <v>41893</v>
      </c>
      <c r="B3861">
        <v>70120140</v>
      </c>
      <c r="C3861" t="s">
        <v>16</v>
      </c>
      <c r="D3861" t="s">
        <v>16</v>
      </c>
      <c r="E3861" t="s">
        <v>16</v>
      </c>
      <c r="F3861" t="s">
        <v>16</v>
      </c>
      <c r="G3861" t="s">
        <v>2467</v>
      </c>
      <c r="H3861">
        <v>1</v>
      </c>
      <c r="I3861" t="s">
        <v>5232</v>
      </c>
    </row>
    <row r="3862" spans="1:9" x14ac:dyDescent="0.25">
      <c r="A3862" t="s">
        <v>41092</v>
      </c>
      <c r="B3862">
        <v>70120140</v>
      </c>
      <c r="C3862" t="s">
        <v>16</v>
      </c>
      <c r="D3862" t="s">
        <v>16</v>
      </c>
      <c r="E3862" t="s">
        <v>16</v>
      </c>
      <c r="F3862" t="s">
        <v>16</v>
      </c>
      <c r="G3862" t="s">
        <v>2467</v>
      </c>
      <c r="H3862">
        <v>1</v>
      </c>
      <c r="I3862" t="s">
        <v>5232</v>
      </c>
    </row>
    <row r="3863" spans="1:9" x14ac:dyDescent="0.25">
      <c r="A3863" t="s">
        <v>41093</v>
      </c>
      <c r="B3863">
        <v>75211662</v>
      </c>
      <c r="C3863" t="s">
        <v>16</v>
      </c>
      <c r="D3863" t="s">
        <v>16</v>
      </c>
      <c r="E3863" t="s">
        <v>16</v>
      </c>
      <c r="F3863" t="s">
        <v>16</v>
      </c>
      <c r="G3863" t="s">
        <v>7015</v>
      </c>
      <c r="H3863">
        <v>1</v>
      </c>
      <c r="I3863" t="s">
        <v>7143</v>
      </c>
    </row>
    <row r="3864" spans="1:9" x14ac:dyDescent="0.25">
      <c r="A3864" t="s">
        <v>41095</v>
      </c>
      <c r="B3864">
        <v>75211662</v>
      </c>
      <c r="C3864" t="s">
        <v>16</v>
      </c>
      <c r="D3864" t="s">
        <v>16</v>
      </c>
      <c r="E3864" t="s">
        <v>16</v>
      </c>
      <c r="F3864" t="s">
        <v>16</v>
      </c>
      <c r="G3864" t="s">
        <v>7015</v>
      </c>
      <c r="H3864">
        <v>1</v>
      </c>
      <c r="I3864" t="s">
        <v>7143</v>
      </c>
    </row>
    <row r="3865" spans="1:9" x14ac:dyDescent="0.25">
      <c r="A3865" t="s">
        <v>41096</v>
      </c>
      <c r="B3865">
        <v>70120140</v>
      </c>
      <c r="C3865" t="s">
        <v>16</v>
      </c>
      <c r="D3865" t="s">
        <v>16</v>
      </c>
      <c r="E3865" t="s">
        <v>16</v>
      </c>
      <c r="F3865" t="s">
        <v>16</v>
      </c>
      <c r="G3865" t="s">
        <v>2467</v>
      </c>
      <c r="H3865">
        <v>1</v>
      </c>
      <c r="I3865" t="s">
        <v>5232</v>
      </c>
    </row>
    <row r="3866" spans="1:9" x14ac:dyDescent="0.25">
      <c r="A3866" t="s">
        <v>41090</v>
      </c>
      <c r="B3866">
        <v>70120140</v>
      </c>
      <c r="C3866" t="s">
        <v>16</v>
      </c>
      <c r="D3866" t="s">
        <v>16</v>
      </c>
      <c r="E3866" t="s">
        <v>16</v>
      </c>
      <c r="F3866" t="s">
        <v>16</v>
      </c>
      <c r="G3866" t="s">
        <v>2467</v>
      </c>
      <c r="H3866">
        <v>1</v>
      </c>
      <c r="I3866" t="s">
        <v>5232</v>
      </c>
    </row>
    <row r="3867" spans="1:9" x14ac:dyDescent="0.25">
      <c r="A3867" t="s">
        <v>41091</v>
      </c>
      <c r="B3867">
        <v>70120140</v>
      </c>
      <c r="C3867" t="s">
        <v>16</v>
      </c>
      <c r="D3867" t="s">
        <v>16</v>
      </c>
      <c r="E3867" t="s">
        <v>16</v>
      </c>
      <c r="F3867" t="s">
        <v>16</v>
      </c>
      <c r="G3867" t="s">
        <v>2467</v>
      </c>
      <c r="H3867">
        <v>1</v>
      </c>
      <c r="I3867" t="s">
        <v>5232</v>
      </c>
    </row>
    <row r="3868" spans="1:9" x14ac:dyDescent="0.25">
      <c r="A3868" t="s">
        <v>41097</v>
      </c>
      <c r="B3868">
        <v>70120140</v>
      </c>
      <c r="C3868" t="s">
        <v>16</v>
      </c>
      <c r="D3868" t="s">
        <v>16</v>
      </c>
      <c r="E3868" t="s">
        <v>16</v>
      </c>
      <c r="F3868" t="s">
        <v>16</v>
      </c>
      <c r="G3868" t="s">
        <v>2467</v>
      </c>
      <c r="H3868">
        <v>1</v>
      </c>
      <c r="I3868" t="s">
        <v>5232</v>
      </c>
    </row>
    <row r="3869" spans="1:9" x14ac:dyDescent="0.25">
      <c r="A3869" t="s">
        <v>41098</v>
      </c>
      <c r="B3869">
        <v>70120140</v>
      </c>
      <c r="C3869" t="s">
        <v>16</v>
      </c>
      <c r="D3869" t="s">
        <v>16</v>
      </c>
      <c r="E3869" t="s">
        <v>16</v>
      </c>
      <c r="F3869" t="s">
        <v>16</v>
      </c>
      <c r="G3869" t="s">
        <v>2467</v>
      </c>
      <c r="H3869">
        <v>1</v>
      </c>
      <c r="I3869" t="s">
        <v>5232</v>
      </c>
    </row>
    <row r="3870" spans="1:9" x14ac:dyDescent="0.25">
      <c r="A3870" t="s">
        <v>41099</v>
      </c>
      <c r="B3870">
        <v>70120140</v>
      </c>
      <c r="C3870" t="s">
        <v>16</v>
      </c>
      <c r="D3870" t="s">
        <v>16</v>
      </c>
      <c r="E3870" t="s">
        <v>16</v>
      </c>
      <c r="F3870" t="s">
        <v>16</v>
      </c>
      <c r="G3870" t="s">
        <v>2467</v>
      </c>
      <c r="H3870">
        <v>1</v>
      </c>
      <c r="I3870" t="s">
        <v>5232</v>
      </c>
    </row>
    <row r="3871" spans="1:9" x14ac:dyDescent="0.25">
      <c r="A3871" t="s">
        <v>41100</v>
      </c>
      <c r="B3871">
        <v>70120140</v>
      </c>
      <c r="C3871" t="s">
        <v>16</v>
      </c>
      <c r="D3871" t="s">
        <v>16</v>
      </c>
      <c r="E3871" t="s">
        <v>16</v>
      </c>
      <c r="F3871" t="s">
        <v>16</v>
      </c>
      <c r="G3871" t="s">
        <v>2467</v>
      </c>
      <c r="H3871">
        <v>1</v>
      </c>
      <c r="I3871" t="s">
        <v>5232</v>
      </c>
    </row>
    <row r="3872" spans="1:9" x14ac:dyDescent="0.25">
      <c r="A3872" t="s">
        <v>40984</v>
      </c>
      <c r="B3872">
        <v>74755755</v>
      </c>
      <c r="C3872" t="s">
        <v>16</v>
      </c>
      <c r="D3872" t="s">
        <v>16</v>
      </c>
      <c r="E3872" t="s">
        <v>16</v>
      </c>
      <c r="F3872" t="s">
        <v>16</v>
      </c>
      <c r="G3872" t="s">
        <v>4786</v>
      </c>
      <c r="H3872">
        <v>1</v>
      </c>
      <c r="I3872" t="s">
        <v>4922</v>
      </c>
    </row>
    <row r="3873" spans="1:9" x14ac:dyDescent="0.25">
      <c r="A3873" t="s">
        <v>41916</v>
      </c>
      <c r="B3873">
        <v>75211662</v>
      </c>
      <c r="C3873" t="s">
        <v>16</v>
      </c>
      <c r="D3873" t="s">
        <v>16</v>
      </c>
      <c r="E3873" t="s">
        <v>16</v>
      </c>
      <c r="F3873" t="s">
        <v>16</v>
      </c>
      <c r="G3873" t="s">
        <v>7015</v>
      </c>
      <c r="H3873">
        <v>1</v>
      </c>
      <c r="I3873" t="s">
        <v>7143</v>
      </c>
    </row>
    <row r="3874" spans="1:9" x14ac:dyDescent="0.25">
      <c r="A3874" t="s">
        <v>41918</v>
      </c>
      <c r="B3874">
        <v>75211662</v>
      </c>
      <c r="C3874" t="s">
        <v>16</v>
      </c>
      <c r="D3874" t="s">
        <v>16</v>
      </c>
      <c r="E3874" t="s">
        <v>16</v>
      </c>
      <c r="F3874" t="s">
        <v>16</v>
      </c>
      <c r="G3874" t="s">
        <v>7015</v>
      </c>
      <c r="H3874">
        <v>1</v>
      </c>
      <c r="I3874" t="s">
        <v>7143</v>
      </c>
    </row>
    <row r="3875" spans="1:9" x14ac:dyDescent="0.25">
      <c r="A3875" t="s">
        <v>41917</v>
      </c>
      <c r="B3875">
        <v>75211662</v>
      </c>
      <c r="C3875" t="s">
        <v>16</v>
      </c>
      <c r="D3875" t="s">
        <v>16</v>
      </c>
      <c r="E3875" t="s">
        <v>16</v>
      </c>
      <c r="F3875" t="s">
        <v>16</v>
      </c>
      <c r="G3875" t="s">
        <v>7015</v>
      </c>
      <c r="H3875">
        <v>1</v>
      </c>
      <c r="I3875" t="s">
        <v>7143</v>
      </c>
    </row>
    <row r="3876" spans="1:9" x14ac:dyDescent="0.25">
      <c r="A3876" t="s">
        <v>41919</v>
      </c>
      <c r="B3876">
        <v>75211662</v>
      </c>
      <c r="C3876" t="s">
        <v>16</v>
      </c>
      <c r="D3876" t="s">
        <v>16</v>
      </c>
      <c r="E3876" t="s">
        <v>16</v>
      </c>
      <c r="F3876" t="s">
        <v>16</v>
      </c>
      <c r="G3876" t="s">
        <v>7015</v>
      </c>
      <c r="H3876">
        <v>1</v>
      </c>
      <c r="I3876" t="s">
        <v>7143</v>
      </c>
    </row>
    <row r="3877" spans="1:9" x14ac:dyDescent="0.25">
      <c r="A3877" t="s">
        <v>42051</v>
      </c>
      <c r="B3877">
        <v>75622288</v>
      </c>
      <c r="C3877" t="s">
        <v>16</v>
      </c>
      <c r="D3877" t="s">
        <v>16</v>
      </c>
      <c r="E3877" t="s">
        <v>16</v>
      </c>
      <c r="F3877" t="s">
        <v>16</v>
      </c>
      <c r="G3877" t="s">
        <v>3797</v>
      </c>
      <c r="H3877">
        <v>1</v>
      </c>
      <c r="I3877" t="s">
        <v>5242</v>
      </c>
    </row>
    <row r="3878" spans="1:9" x14ac:dyDescent="0.25">
      <c r="A3878" t="s">
        <v>42054</v>
      </c>
      <c r="B3878">
        <v>75622288</v>
      </c>
      <c r="C3878" t="s">
        <v>16</v>
      </c>
      <c r="D3878" t="s">
        <v>16</v>
      </c>
      <c r="E3878" t="s">
        <v>16</v>
      </c>
      <c r="F3878" t="s">
        <v>16</v>
      </c>
      <c r="G3878" t="s">
        <v>3797</v>
      </c>
      <c r="H3878">
        <v>1</v>
      </c>
      <c r="I3878" t="s">
        <v>5242</v>
      </c>
    </row>
    <row r="3879" spans="1:9" x14ac:dyDescent="0.25">
      <c r="A3879" t="s">
        <v>41699</v>
      </c>
      <c r="B3879">
        <v>75622288</v>
      </c>
      <c r="C3879" t="s">
        <v>16</v>
      </c>
      <c r="D3879" t="s">
        <v>16</v>
      </c>
      <c r="E3879" t="s">
        <v>16</v>
      </c>
      <c r="F3879" t="s">
        <v>16</v>
      </c>
      <c r="G3879" t="s">
        <v>3797</v>
      </c>
      <c r="H3879">
        <v>1</v>
      </c>
      <c r="I3879" t="s">
        <v>5242</v>
      </c>
    </row>
    <row r="3880" spans="1:9" x14ac:dyDescent="0.25">
      <c r="A3880" t="s">
        <v>41701</v>
      </c>
      <c r="B3880">
        <v>75622288</v>
      </c>
      <c r="C3880" t="s">
        <v>16</v>
      </c>
      <c r="D3880" t="s">
        <v>16</v>
      </c>
      <c r="E3880" t="s">
        <v>16</v>
      </c>
      <c r="F3880" t="s">
        <v>16</v>
      </c>
      <c r="G3880" t="s">
        <v>3797</v>
      </c>
      <c r="H3880">
        <v>1</v>
      </c>
      <c r="I3880" t="s">
        <v>5242</v>
      </c>
    </row>
    <row r="3881" spans="1:9" x14ac:dyDescent="0.25">
      <c r="A3881" t="s">
        <v>41691</v>
      </c>
      <c r="B3881">
        <v>96266400</v>
      </c>
      <c r="C3881" t="s">
        <v>16</v>
      </c>
      <c r="D3881" t="s">
        <v>16</v>
      </c>
      <c r="E3881" t="s">
        <v>16</v>
      </c>
      <c r="F3881" t="s">
        <v>16</v>
      </c>
      <c r="G3881" t="s">
        <v>13916</v>
      </c>
      <c r="H3881">
        <v>2</v>
      </c>
      <c r="I3881" t="s">
        <v>15848</v>
      </c>
    </row>
    <row r="3882" spans="1:9" x14ac:dyDescent="0.25">
      <c r="A3882" t="s">
        <v>41691</v>
      </c>
      <c r="B3882">
        <v>75180019</v>
      </c>
      <c r="C3882" t="s">
        <v>16</v>
      </c>
      <c r="D3882" t="s">
        <v>16</v>
      </c>
      <c r="E3882" t="s">
        <v>16</v>
      </c>
      <c r="F3882" t="s">
        <v>16</v>
      </c>
      <c r="G3882" t="s">
        <v>2430</v>
      </c>
      <c r="H3882">
        <v>1</v>
      </c>
      <c r="I3882" t="s">
        <v>5227</v>
      </c>
    </row>
    <row r="3883" spans="1:9" x14ac:dyDescent="0.25">
      <c r="A3883" t="s">
        <v>41932</v>
      </c>
      <c r="B3883">
        <v>75211662</v>
      </c>
      <c r="C3883" t="s">
        <v>16</v>
      </c>
      <c r="D3883" t="s">
        <v>16</v>
      </c>
      <c r="E3883" t="s">
        <v>16</v>
      </c>
      <c r="F3883" t="s">
        <v>16</v>
      </c>
      <c r="G3883" t="s">
        <v>7015</v>
      </c>
      <c r="H3883">
        <v>1</v>
      </c>
      <c r="I3883" t="s">
        <v>7143</v>
      </c>
    </row>
    <row r="3884" spans="1:9" x14ac:dyDescent="0.25">
      <c r="A3884" t="s">
        <v>42111</v>
      </c>
      <c r="B3884">
        <v>74755755</v>
      </c>
      <c r="C3884" t="s">
        <v>16</v>
      </c>
      <c r="D3884" t="s">
        <v>16</v>
      </c>
      <c r="E3884" t="s">
        <v>16</v>
      </c>
      <c r="F3884" t="s">
        <v>16</v>
      </c>
      <c r="G3884" t="s">
        <v>4786</v>
      </c>
      <c r="H3884">
        <v>1</v>
      </c>
      <c r="I3884" t="s">
        <v>4922</v>
      </c>
    </row>
    <row r="3885" spans="1:9" x14ac:dyDescent="0.25">
      <c r="A3885" t="s">
        <v>10249</v>
      </c>
      <c r="B3885">
        <v>74842524</v>
      </c>
      <c r="C3885" t="s">
        <v>16</v>
      </c>
      <c r="D3885" t="s">
        <v>16</v>
      </c>
      <c r="E3885" t="s">
        <v>16</v>
      </c>
      <c r="F3885" t="s">
        <v>16</v>
      </c>
      <c r="G3885" t="s">
        <v>6414</v>
      </c>
      <c r="H3885">
        <v>1</v>
      </c>
      <c r="I3885" t="s">
        <v>6556</v>
      </c>
    </row>
    <row r="3886" spans="1:9" x14ac:dyDescent="0.25">
      <c r="A3886" t="s">
        <v>11421</v>
      </c>
      <c r="B3886">
        <v>74842524</v>
      </c>
      <c r="C3886" t="s">
        <v>16</v>
      </c>
      <c r="D3886" t="s">
        <v>16</v>
      </c>
      <c r="E3886" t="s">
        <v>16</v>
      </c>
      <c r="F3886" t="s">
        <v>16</v>
      </c>
      <c r="G3886" t="s">
        <v>6414</v>
      </c>
      <c r="H3886">
        <v>1</v>
      </c>
      <c r="I3886" t="s">
        <v>6556</v>
      </c>
    </row>
    <row r="3887" spans="1:9" x14ac:dyDescent="0.25">
      <c r="A3887" t="s">
        <v>11420</v>
      </c>
      <c r="B3887">
        <v>74842524</v>
      </c>
      <c r="C3887" t="s">
        <v>16</v>
      </c>
      <c r="D3887" t="s">
        <v>16</v>
      </c>
      <c r="E3887" t="s">
        <v>16</v>
      </c>
      <c r="F3887" t="s">
        <v>16</v>
      </c>
      <c r="G3887" t="s">
        <v>6414</v>
      </c>
      <c r="H3887">
        <v>1</v>
      </c>
      <c r="I3887" t="s">
        <v>6556</v>
      </c>
    </row>
    <row r="3888" spans="1:9" x14ac:dyDescent="0.25">
      <c r="A3888" t="s">
        <v>11344</v>
      </c>
      <c r="B3888">
        <v>74842524</v>
      </c>
      <c r="C3888" t="s">
        <v>16</v>
      </c>
      <c r="D3888" t="s">
        <v>16</v>
      </c>
      <c r="E3888" t="s">
        <v>16</v>
      </c>
      <c r="F3888" t="s">
        <v>16</v>
      </c>
      <c r="G3888" t="s">
        <v>6414</v>
      </c>
      <c r="H3888">
        <v>1</v>
      </c>
      <c r="I3888" t="s">
        <v>6556</v>
      </c>
    </row>
    <row r="3889" spans="1:9" x14ac:dyDescent="0.25">
      <c r="A3889" t="s">
        <v>11416</v>
      </c>
      <c r="B3889">
        <v>74842524</v>
      </c>
      <c r="C3889" t="s">
        <v>16</v>
      </c>
      <c r="D3889" t="s">
        <v>16</v>
      </c>
      <c r="E3889" t="s">
        <v>16</v>
      </c>
      <c r="F3889" t="s">
        <v>16</v>
      </c>
      <c r="G3889" t="s">
        <v>6414</v>
      </c>
      <c r="H3889">
        <v>1</v>
      </c>
      <c r="I3889" t="s">
        <v>6556</v>
      </c>
    </row>
    <row r="3890" spans="1:9" x14ac:dyDescent="0.25">
      <c r="A3890" t="s">
        <v>10399</v>
      </c>
      <c r="B3890">
        <v>74842524</v>
      </c>
      <c r="C3890" t="s">
        <v>16</v>
      </c>
      <c r="D3890" t="s">
        <v>16</v>
      </c>
      <c r="E3890" t="s">
        <v>16</v>
      </c>
      <c r="F3890" t="s">
        <v>16</v>
      </c>
      <c r="G3890" t="s">
        <v>6414</v>
      </c>
      <c r="H3890">
        <v>1</v>
      </c>
      <c r="I3890" t="s">
        <v>6556</v>
      </c>
    </row>
    <row r="3891" spans="1:9" x14ac:dyDescent="0.25">
      <c r="A3891" t="s">
        <v>10404</v>
      </c>
      <c r="B3891">
        <v>74842524</v>
      </c>
      <c r="C3891" t="s">
        <v>16</v>
      </c>
      <c r="D3891" t="s">
        <v>16</v>
      </c>
      <c r="E3891" t="s">
        <v>16</v>
      </c>
      <c r="F3891" t="s">
        <v>16</v>
      </c>
      <c r="G3891" t="s">
        <v>6414</v>
      </c>
      <c r="H3891">
        <v>1</v>
      </c>
      <c r="I3891" t="s">
        <v>6556</v>
      </c>
    </row>
    <row r="3892" spans="1:9" x14ac:dyDescent="0.25">
      <c r="A3892" t="s">
        <v>10405</v>
      </c>
      <c r="B3892">
        <v>74842524</v>
      </c>
      <c r="C3892" t="s">
        <v>16</v>
      </c>
      <c r="D3892" t="s">
        <v>16</v>
      </c>
      <c r="E3892" t="s">
        <v>16</v>
      </c>
      <c r="F3892" t="s">
        <v>16</v>
      </c>
      <c r="G3892" t="s">
        <v>6414</v>
      </c>
      <c r="H3892">
        <v>1</v>
      </c>
      <c r="I3892" t="s">
        <v>6556</v>
      </c>
    </row>
    <row r="3893" spans="1:9" x14ac:dyDescent="0.25">
      <c r="A3893" t="s">
        <v>10958</v>
      </c>
      <c r="B3893">
        <v>74842524</v>
      </c>
      <c r="C3893" t="s">
        <v>16</v>
      </c>
      <c r="D3893" t="s">
        <v>16</v>
      </c>
      <c r="E3893" t="s">
        <v>16</v>
      </c>
      <c r="F3893" t="s">
        <v>16</v>
      </c>
      <c r="G3893" t="s">
        <v>6414</v>
      </c>
      <c r="H3893">
        <v>1</v>
      </c>
      <c r="I3893" t="s">
        <v>6556</v>
      </c>
    </row>
    <row r="3894" spans="1:9" x14ac:dyDescent="0.25">
      <c r="A3894" t="s">
        <v>10406</v>
      </c>
      <c r="B3894">
        <v>74842524</v>
      </c>
      <c r="C3894" t="s">
        <v>16</v>
      </c>
      <c r="D3894" t="s">
        <v>16</v>
      </c>
      <c r="E3894" t="s">
        <v>16</v>
      </c>
      <c r="F3894" t="s">
        <v>16</v>
      </c>
      <c r="G3894" t="s">
        <v>6414</v>
      </c>
      <c r="H3894">
        <v>1</v>
      </c>
      <c r="I3894" t="s">
        <v>6556</v>
      </c>
    </row>
    <row r="3895" spans="1:9" x14ac:dyDescent="0.25">
      <c r="A3895" t="s">
        <v>14225</v>
      </c>
      <c r="B3895">
        <v>75421677</v>
      </c>
      <c r="C3895" t="s">
        <v>16</v>
      </c>
      <c r="D3895" t="s">
        <v>16</v>
      </c>
      <c r="E3895" t="s">
        <v>16</v>
      </c>
      <c r="F3895" t="s">
        <v>16</v>
      </c>
      <c r="G3895" t="s">
        <v>3368</v>
      </c>
      <c r="H3895">
        <v>1</v>
      </c>
      <c r="I3895" t="s">
        <v>4892</v>
      </c>
    </row>
    <row r="3896" spans="1:9" x14ac:dyDescent="0.25">
      <c r="A3896" t="s">
        <v>14109</v>
      </c>
      <c r="B3896">
        <v>75577000</v>
      </c>
      <c r="C3896" t="s">
        <v>16</v>
      </c>
      <c r="D3896" t="s">
        <v>16</v>
      </c>
      <c r="E3896" t="s">
        <v>16</v>
      </c>
      <c r="F3896" t="s">
        <v>16</v>
      </c>
      <c r="G3896" t="s">
        <v>3759</v>
      </c>
      <c r="H3896">
        <v>1</v>
      </c>
      <c r="I3896" t="s">
        <v>4898</v>
      </c>
    </row>
    <row r="3897" spans="1:9" x14ac:dyDescent="0.25">
      <c r="A3897" t="s">
        <v>14191</v>
      </c>
      <c r="B3897">
        <v>75211662</v>
      </c>
      <c r="C3897" t="s">
        <v>16</v>
      </c>
      <c r="D3897" t="s">
        <v>16</v>
      </c>
      <c r="E3897" t="s">
        <v>16</v>
      </c>
      <c r="F3897" t="s">
        <v>16</v>
      </c>
      <c r="G3897" t="s">
        <v>7015</v>
      </c>
      <c r="H3897">
        <v>1</v>
      </c>
      <c r="I3897" t="s">
        <v>7143</v>
      </c>
    </row>
    <row r="3898" spans="1:9" x14ac:dyDescent="0.25">
      <c r="A3898" t="s">
        <v>2818</v>
      </c>
      <c r="B3898">
        <v>75180019</v>
      </c>
      <c r="C3898" t="s">
        <v>16</v>
      </c>
      <c r="D3898" t="s">
        <v>16</v>
      </c>
      <c r="E3898" t="s">
        <v>16</v>
      </c>
      <c r="F3898" t="s">
        <v>16</v>
      </c>
      <c r="G3898" t="s">
        <v>2430</v>
      </c>
      <c r="H3898">
        <v>1</v>
      </c>
      <c r="I3898" t="s">
        <v>5227</v>
      </c>
    </row>
    <row r="3899" spans="1:9" x14ac:dyDescent="0.25">
      <c r="A3899" t="s">
        <v>6926</v>
      </c>
      <c r="B3899">
        <v>73575757</v>
      </c>
      <c r="C3899" t="s">
        <v>16</v>
      </c>
      <c r="D3899" t="s">
        <v>16</v>
      </c>
      <c r="E3899" t="s">
        <v>16</v>
      </c>
      <c r="F3899" t="s">
        <v>16</v>
      </c>
      <c r="G3899" t="s">
        <v>4331</v>
      </c>
      <c r="H3899">
        <v>1</v>
      </c>
      <c r="I3899" t="s">
        <v>5237</v>
      </c>
    </row>
    <row r="3900" spans="1:9" x14ac:dyDescent="0.25">
      <c r="A3900" t="s">
        <v>6925</v>
      </c>
      <c r="B3900">
        <v>73575757</v>
      </c>
      <c r="C3900" t="s">
        <v>16</v>
      </c>
      <c r="D3900" t="s">
        <v>16</v>
      </c>
      <c r="E3900" t="s">
        <v>16</v>
      </c>
      <c r="F3900" t="s">
        <v>16</v>
      </c>
      <c r="G3900" t="s">
        <v>4331</v>
      </c>
      <c r="H3900">
        <v>1</v>
      </c>
      <c r="I3900" t="s">
        <v>5237</v>
      </c>
    </row>
    <row r="3901" spans="1:9" x14ac:dyDescent="0.25">
      <c r="A3901" t="s">
        <v>6876</v>
      </c>
      <c r="B3901">
        <v>75577000</v>
      </c>
      <c r="C3901" t="s">
        <v>16</v>
      </c>
      <c r="D3901" t="s">
        <v>16</v>
      </c>
      <c r="E3901" t="s">
        <v>16</v>
      </c>
      <c r="F3901" t="s">
        <v>16</v>
      </c>
      <c r="G3901" t="s">
        <v>3759</v>
      </c>
      <c r="H3901">
        <v>1</v>
      </c>
      <c r="I3901" t="s">
        <v>4898</v>
      </c>
    </row>
    <row r="3902" spans="1:9" x14ac:dyDescent="0.25">
      <c r="A3902" t="s">
        <v>6702</v>
      </c>
      <c r="B3902">
        <v>75577000</v>
      </c>
      <c r="C3902" t="s">
        <v>16</v>
      </c>
      <c r="D3902" t="s">
        <v>16</v>
      </c>
      <c r="E3902" t="s">
        <v>16</v>
      </c>
      <c r="F3902" t="s">
        <v>16</v>
      </c>
      <c r="G3902" t="s">
        <v>3759</v>
      </c>
      <c r="H3902">
        <v>1</v>
      </c>
      <c r="I3902" t="s">
        <v>4898</v>
      </c>
    </row>
    <row r="3903" spans="1:9" x14ac:dyDescent="0.25">
      <c r="A3903" t="s">
        <v>6703</v>
      </c>
      <c r="B3903">
        <v>75577000</v>
      </c>
      <c r="C3903" t="s">
        <v>16</v>
      </c>
      <c r="D3903" t="s">
        <v>16</v>
      </c>
      <c r="E3903" t="s">
        <v>16</v>
      </c>
      <c r="F3903" t="s">
        <v>16</v>
      </c>
      <c r="G3903" t="s">
        <v>3759</v>
      </c>
      <c r="H3903">
        <v>1</v>
      </c>
      <c r="I3903" t="s">
        <v>4898</v>
      </c>
    </row>
    <row r="3904" spans="1:9" x14ac:dyDescent="0.25">
      <c r="A3904" t="s">
        <v>7236</v>
      </c>
      <c r="B3904">
        <v>75180019</v>
      </c>
      <c r="C3904" t="s">
        <v>16</v>
      </c>
      <c r="D3904" t="s">
        <v>16</v>
      </c>
      <c r="E3904" t="s">
        <v>16</v>
      </c>
      <c r="F3904" t="s">
        <v>16</v>
      </c>
      <c r="G3904" t="s">
        <v>2430</v>
      </c>
      <c r="H3904">
        <v>1</v>
      </c>
      <c r="I3904" t="s">
        <v>5227</v>
      </c>
    </row>
    <row r="3905" spans="1:9" x14ac:dyDescent="0.25">
      <c r="A3905" t="s">
        <v>7244</v>
      </c>
      <c r="B3905">
        <v>75180019</v>
      </c>
      <c r="C3905" t="s">
        <v>16</v>
      </c>
      <c r="D3905" t="s">
        <v>16</v>
      </c>
      <c r="E3905" t="s">
        <v>16</v>
      </c>
      <c r="F3905" t="s">
        <v>16</v>
      </c>
      <c r="G3905" t="s">
        <v>2430</v>
      </c>
      <c r="H3905">
        <v>1</v>
      </c>
      <c r="I3905" t="s">
        <v>5227</v>
      </c>
    </row>
    <row r="3906" spans="1:9" x14ac:dyDescent="0.25">
      <c r="A3906" t="s">
        <v>7836</v>
      </c>
      <c r="B3906">
        <v>75211662</v>
      </c>
      <c r="C3906" t="s">
        <v>16</v>
      </c>
      <c r="D3906" t="s">
        <v>16</v>
      </c>
      <c r="E3906" t="s">
        <v>16</v>
      </c>
      <c r="F3906" t="s">
        <v>16</v>
      </c>
      <c r="G3906" t="s">
        <v>7015</v>
      </c>
      <c r="H3906">
        <v>1</v>
      </c>
      <c r="I3906" t="s">
        <v>7143</v>
      </c>
    </row>
    <row r="3907" spans="1:9" x14ac:dyDescent="0.25">
      <c r="A3907" t="s">
        <v>9059</v>
      </c>
      <c r="B3907">
        <v>70120140</v>
      </c>
      <c r="C3907" t="s">
        <v>16</v>
      </c>
      <c r="D3907" t="s">
        <v>16</v>
      </c>
      <c r="E3907" t="s">
        <v>16</v>
      </c>
      <c r="F3907" t="s">
        <v>16</v>
      </c>
      <c r="G3907" t="s">
        <v>2467</v>
      </c>
      <c r="H3907">
        <v>1</v>
      </c>
      <c r="I3907" t="s">
        <v>5232</v>
      </c>
    </row>
    <row r="3908" spans="1:9" x14ac:dyDescent="0.25">
      <c r="A3908" t="s">
        <v>9217</v>
      </c>
      <c r="B3908">
        <v>74867900</v>
      </c>
      <c r="C3908" t="s">
        <v>16</v>
      </c>
      <c r="D3908" t="s">
        <v>16</v>
      </c>
      <c r="E3908" t="s">
        <v>16</v>
      </c>
      <c r="F3908" t="s">
        <v>16</v>
      </c>
      <c r="G3908" t="s">
        <v>11223</v>
      </c>
      <c r="H3908">
        <v>1</v>
      </c>
      <c r="I3908" t="s">
        <v>13135</v>
      </c>
    </row>
    <row r="3909" spans="1:9" x14ac:dyDescent="0.25">
      <c r="A3909" t="s">
        <v>9198</v>
      </c>
      <c r="B3909">
        <v>75577000</v>
      </c>
      <c r="C3909" t="s">
        <v>16</v>
      </c>
      <c r="D3909" t="s">
        <v>16</v>
      </c>
      <c r="E3909" t="s">
        <v>16</v>
      </c>
      <c r="F3909" t="s">
        <v>16</v>
      </c>
      <c r="G3909" t="s">
        <v>3759</v>
      </c>
      <c r="H3909">
        <v>1</v>
      </c>
      <c r="I3909" t="s">
        <v>4898</v>
      </c>
    </row>
    <row r="3910" spans="1:9" x14ac:dyDescent="0.25">
      <c r="A3910" t="s">
        <v>9237</v>
      </c>
      <c r="B3910">
        <v>75577000</v>
      </c>
      <c r="C3910" t="s">
        <v>16</v>
      </c>
      <c r="D3910" t="s">
        <v>16</v>
      </c>
      <c r="E3910" t="s">
        <v>16</v>
      </c>
      <c r="F3910" t="s">
        <v>16</v>
      </c>
      <c r="G3910" t="s">
        <v>3759</v>
      </c>
      <c r="H3910">
        <v>1</v>
      </c>
      <c r="I3910" t="s">
        <v>4898</v>
      </c>
    </row>
    <row r="3911" spans="1:9" x14ac:dyDescent="0.25">
      <c r="A3911" t="s">
        <v>8514</v>
      </c>
      <c r="B3911">
        <v>74867900</v>
      </c>
      <c r="C3911" t="s">
        <v>16</v>
      </c>
      <c r="D3911" t="s">
        <v>16</v>
      </c>
      <c r="E3911" t="s">
        <v>16</v>
      </c>
      <c r="F3911" t="s">
        <v>16</v>
      </c>
      <c r="G3911" t="s">
        <v>11223</v>
      </c>
      <c r="H3911">
        <v>1</v>
      </c>
      <c r="I3911" t="s">
        <v>13135</v>
      </c>
    </row>
    <row r="3912" spans="1:9" x14ac:dyDescent="0.25">
      <c r="A3912" t="s">
        <v>8515</v>
      </c>
      <c r="B3912">
        <v>75577000</v>
      </c>
      <c r="C3912" t="s">
        <v>16</v>
      </c>
      <c r="D3912" t="s">
        <v>16</v>
      </c>
      <c r="E3912" t="s">
        <v>16</v>
      </c>
      <c r="F3912" t="s">
        <v>16</v>
      </c>
      <c r="G3912" t="s">
        <v>3759</v>
      </c>
      <c r="H3912">
        <v>1</v>
      </c>
      <c r="I3912" t="s">
        <v>4898</v>
      </c>
    </row>
    <row r="3913" spans="1:9" x14ac:dyDescent="0.25">
      <c r="A3913" t="s">
        <v>8513</v>
      </c>
      <c r="B3913">
        <v>75577000</v>
      </c>
      <c r="C3913" t="s">
        <v>16</v>
      </c>
      <c r="D3913" t="s">
        <v>16</v>
      </c>
      <c r="E3913" t="s">
        <v>16</v>
      </c>
      <c r="F3913" t="s">
        <v>16</v>
      </c>
      <c r="G3913" t="s">
        <v>3759</v>
      </c>
      <c r="H3913">
        <v>1</v>
      </c>
      <c r="I3913" t="s">
        <v>4898</v>
      </c>
    </row>
    <row r="3914" spans="1:9" x14ac:dyDescent="0.25">
      <c r="A3914" t="s">
        <v>8311</v>
      </c>
      <c r="B3914">
        <v>75180019</v>
      </c>
      <c r="C3914" t="s">
        <v>16</v>
      </c>
      <c r="D3914" t="s">
        <v>16</v>
      </c>
      <c r="E3914" t="s">
        <v>16</v>
      </c>
      <c r="F3914" t="s">
        <v>16</v>
      </c>
      <c r="G3914" t="s">
        <v>2430</v>
      </c>
      <c r="H3914">
        <v>1</v>
      </c>
      <c r="I3914" t="s">
        <v>5227</v>
      </c>
    </row>
    <row r="3915" spans="1:9" x14ac:dyDescent="0.25">
      <c r="A3915" t="s">
        <v>8524</v>
      </c>
      <c r="B3915">
        <v>30454642</v>
      </c>
      <c r="C3915" t="s">
        <v>16</v>
      </c>
      <c r="D3915" t="s">
        <v>16</v>
      </c>
      <c r="E3915" t="s">
        <v>16</v>
      </c>
      <c r="F3915" t="s">
        <v>16</v>
      </c>
      <c r="G3915" t="s">
        <v>8518</v>
      </c>
      <c r="H3915">
        <v>1</v>
      </c>
      <c r="I3915" t="s">
        <v>13136</v>
      </c>
    </row>
    <row r="3916" spans="1:9" x14ac:dyDescent="0.25">
      <c r="A3916" t="s">
        <v>8528</v>
      </c>
      <c r="B3916">
        <v>30454642</v>
      </c>
      <c r="C3916" t="s">
        <v>16</v>
      </c>
      <c r="D3916" t="s">
        <v>16</v>
      </c>
      <c r="E3916" t="s">
        <v>16</v>
      </c>
      <c r="F3916" t="s">
        <v>16</v>
      </c>
      <c r="G3916" t="s">
        <v>8518</v>
      </c>
      <c r="H3916">
        <v>1</v>
      </c>
      <c r="I3916" t="s">
        <v>13136</v>
      </c>
    </row>
    <row r="3917" spans="1:9" x14ac:dyDescent="0.25">
      <c r="A3917" t="s">
        <v>8517</v>
      </c>
      <c r="B3917">
        <v>30454642</v>
      </c>
      <c r="C3917" t="s">
        <v>16</v>
      </c>
      <c r="D3917" t="s">
        <v>16</v>
      </c>
      <c r="E3917" t="s">
        <v>16</v>
      </c>
      <c r="F3917" t="s">
        <v>16</v>
      </c>
      <c r="G3917" t="s">
        <v>8518</v>
      </c>
      <c r="H3917">
        <v>1</v>
      </c>
      <c r="I3917" t="s">
        <v>13136</v>
      </c>
    </row>
    <row r="3918" spans="1:9" x14ac:dyDescent="0.25">
      <c r="A3918" t="s">
        <v>8638</v>
      </c>
      <c r="B3918">
        <v>70120140</v>
      </c>
      <c r="C3918" t="s">
        <v>16</v>
      </c>
      <c r="D3918" t="s">
        <v>16</v>
      </c>
      <c r="E3918" t="s">
        <v>16</v>
      </c>
      <c r="F3918" t="s">
        <v>16</v>
      </c>
      <c r="G3918" t="s">
        <v>2467</v>
      </c>
      <c r="H3918">
        <v>1</v>
      </c>
      <c r="I3918" t="s">
        <v>5232</v>
      </c>
    </row>
    <row r="3919" spans="1:9" x14ac:dyDescent="0.25">
      <c r="A3919" t="s">
        <v>8639</v>
      </c>
      <c r="B3919">
        <v>70120140</v>
      </c>
      <c r="C3919" t="s">
        <v>16</v>
      </c>
      <c r="D3919" t="s">
        <v>16</v>
      </c>
      <c r="E3919" t="s">
        <v>16</v>
      </c>
      <c r="F3919" t="s">
        <v>16</v>
      </c>
      <c r="G3919" t="s">
        <v>2467</v>
      </c>
      <c r="H3919">
        <v>1</v>
      </c>
      <c r="I3919" t="s">
        <v>5232</v>
      </c>
    </row>
    <row r="3920" spans="1:9" x14ac:dyDescent="0.25">
      <c r="A3920" t="s">
        <v>8867</v>
      </c>
      <c r="B3920">
        <v>30454642</v>
      </c>
      <c r="C3920" t="s">
        <v>16</v>
      </c>
      <c r="D3920" t="s">
        <v>16</v>
      </c>
      <c r="E3920" t="s">
        <v>16</v>
      </c>
      <c r="F3920" t="s">
        <v>16</v>
      </c>
      <c r="G3920" t="s">
        <v>8518</v>
      </c>
      <c r="H3920">
        <v>1</v>
      </c>
      <c r="I3920" t="s">
        <v>13136</v>
      </c>
    </row>
    <row r="3921" spans="1:9" x14ac:dyDescent="0.25">
      <c r="A3921" t="s">
        <v>8870</v>
      </c>
      <c r="B3921">
        <v>30454642</v>
      </c>
      <c r="C3921" t="s">
        <v>16</v>
      </c>
      <c r="D3921" t="s">
        <v>16</v>
      </c>
      <c r="E3921" t="s">
        <v>16</v>
      </c>
      <c r="F3921" t="s">
        <v>16</v>
      </c>
      <c r="G3921" t="s">
        <v>8518</v>
      </c>
      <c r="H3921">
        <v>1</v>
      </c>
      <c r="I3921" t="s">
        <v>13136</v>
      </c>
    </row>
    <row r="3922" spans="1:9" x14ac:dyDescent="0.25">
      <c r="A3922" t="s">
        <v>11862</v>
      </c>
      <c r="B3922">
        <v>30454642</v>
      </c>
      <c r="C3922" t="s">
        <v>16</v>
      </c>
      <c r="D3922" t="s">
        <v>16</v>
      </c>
      <c r="E3922" t="s">
        <v>16</v>
      </c>
      <c r="F3922" t="s">
        <v>16</v>
      </c>
      <c r="G3922" t="s">
        <v>8518</v>
      </c>
      <c r="H3922">
        <v>1</v>
      </c>
      <c r="I3922" t="s">
        <v>13136</v>
      </c>
    </row>
    <row r="3923" spans="1:9" x14ac:dyDescent="0.25">
      <c r="A3923" t="s">
        <v>11989</v>
      </c>
      <c r="B3923">
        <v>66158040</v>
      </c>
      <c r="C3923" t="s">
        <v>16</v>
      </c>
      <c r="D3923" t="s">
        <v>16</v>
      </c>
      <c r="E3923" t="s">
        <v>16</v>
      </c>
      <c r="F3923" t="s">
        <v>16</v>
      </c>
      <c r="G3923" t="s">
        <v>13920</v>
      </c>
      <c r="H3923">
        <v>1</v>
      </c>
      <c r="I3923" t="s">
        <v>15844</v>
      </c>
    </row>
    <row r="3924" spans="1:9" x14ac:dyDescent="0.25">
      <c r="A3924" t="s">
        <v>14663</v>
      </c>
      <c r="B3924">
        <v>75500133</v>
      </c>
      <c r="C3924" t="s">
        <v>16</v>
      </c>
      <c r="D3924" t="s">
        <v>16</v>
      </c>
      <c r="E3924" t="s">
        <v>16</v>
      </c>
      <c r="F3924" t="s">
        <v>16</v>
      </c>
      <c r="G3924" t="s">
        <v>3560</v>
      </c>
      <c r="H3924">
        <v>1</v>
      </c>
      <c r="I3924" t="s">
        <v>5234</v>
      </c>
    </row>
    <row r="3925" spans="1:9" x14ac:dyDescent="0.25">
      <c r="A3925" t="s">
        <v>14664</v>
      </c>
      <c r="B3925">
        <v>75500133</v>
      </c>
      <c r="C3925" t="s">
        <v>16</v>
      </c>
      <c r="D3925" t="s">
        <v>16</v>
      </c>
      <c r="E3925" t="s">
        <v>16</v>
      </c>
      <c r="F3925" t="s">
        <v>16</v>
      </c>
      <c r="G3925" t="s">
        <v>3560</v>
      </c>
      <c r="H3925">
        <v>1</v>
      </c>
      <c r="I3925" t="s">
        <v>5234</v>
      </c>
    </row>
    <row r="3926" spans="1:9" x14ac:dyDescent="0.25">
      <c r="A3926" t="s">
        <v>14665</v>
      </c>
      <c r="B3926">
        <v>75500133</v>
      </c>
      <c r="C3926" t="s">
        <v>16</v>
      </c>
      <c r="D3926" t="s">
        <v>16</v>
      </c>
      <c r="E3926" t="s">
        <v>16</v>
      </c>
      <c r="F3926" t="s">
        <v>16</v>
      </c>
      <c r="G3926" t="s">
        <v>3560</v>
      </c>
      <c r="H3926">
        <v>1</v>
      </c>
      <c r="I3926" t="s">
        <v>5234</v>
      </c>
    </row>
    <row r="3927" spans="1:9" x14ac:dyDescent="0.25">
      <c r="A3927" t="s">
        <v>14928</v>
      </c>
      <c r="B3927">
        <v>75500133</v>
      </c>
      <c r="C3927" t="s">
        <v>16</v>
      </c>
      <c r="D3927" t="s">
        <v>16</v>
      </c>
      <c r="E3927" t="s">
        <v>16</v>
      </c>
      <c r="F3927" t="s">
        <v>16</v>
      </c>
      <c r="G3927" t="s">
        <v>3560</v>
      </c>
      <c r="H3927">
        <v>1</v>
      </c>
      <c r="I3927" t="s">
        <v>5234</v>
      </c>
    </row>
    <row r="3928" spans="1:9" x14ac:dyDescent="0.25">
      <c r="A3928" t="s">
        <v>14927</v>
      </c>
      <c r="B3928">
        <v>75500133</v>
      </c>
      <c r="C3928" t="s">
        <v>16</v>
      </c>
      <c r="D3928" t="s">
        <v>16</v>
      </c>
      <c r="E3928" t="s">
        <v>16</v>
      </c>
      <c r="F3928" t="s">
        <v>16</v>
      </c>
      <c r="G3928" t="s">
        <v>3560</v>
      </c>
      <c r="H3928">
        <v>1</v>
      </c>
      <c r="I3928" t="s">
        <v>5234</v>
      </c>
    </row>
    <row r="3929" spans="1:9" x14ac:dyDescent="0.25">
      <c r="A3929" t="s">
        <v>14929</v>
      </c>
      <c r="B3929">
        <v>75500133</v>
      </c>
      <c r="C3929" t="s">
        <v>16</v>
      </c>
      <c r="D3929" t="s">
        <v>16</v>
      </c>
      <c r="E3929" t="s">
        <v>16</v>
      </c>
      <c r="F3929" t="s">
        <v>16</v>
      </c>
      <c r="G3929" t="s">
        <v>3560</v>
      </c>
      <c r="H3929">
        <v>1</v>
      </c>
      <c r="I3929" t="s">
        <v>5234</v>
      </c>
    </row>
    <row r="3930" spans="1:9" x14ac:dyDescent="0.25">
      <c r="A3930" t="s">
        <v>14930</v>
      </c>
      <c r="B3930">
        <v>75500133</v>
      </c>
      <c r="C3930" t="s">
        <v>16</v>
      </c>
      <c r="D3930" t="s">
        <v>16</v>
      </c>
      <c r="E3930" t="s">
        <v>16</v>
      </c>
      <c r="F3930" t="s">
        <v>16</v>
      </c>
      <c r="G3930" t="s">
        <v>3560</v>
      </c>
      <c r="H3930">
        <v>1</v>
      </c>
      <c r="I3930" t="s">
        <v>5234</v>
      </c>
    </row>
    <row r="3931" spans="1:9" x14ac:dyDescent="0.25">
      <c r="A3931" t="s">
        <v>14080</v>
      </c>
      <c r="B3931">
        <v>75500133</v>
      </c>
      <c r="C3931" t="s">
        <v>16</v>
      </c>
      <c r="D3931" t="s">
        <v>16</v>
      </c>
      <c r="E3931" t="s">
        <v>16</v>
      </c>
      <c r="F3931" t="s">
        <v>16</v>
      </c>
      <c r="G3931" t="s">
        <v>3560</v>
      </c>
      <c r="H3931">
        <v>1</v>
      </c>
      <c r="I3931" t="s">
        <v>5234</v>
      </c>
    </row>
    <row r="3932" spans="1:9" x14ac:dyDescent="0.25">
      <c r="A3932" t="s">
        <v>14069</v>
      </c>
      <c r="B3932">
        <v>75500133</v>
      </c>
      <c r="C3932" t="s">
        <v>16</v>
      </c>
      <c r="D3932" t="s">
        <v>16</v>
      </c>
      <c r="E3932" t="s">
        <v>16</v>
      </c>
      <c r="F3932" t="s">
        <v>16</v>
      </c>
      <c r="G3932" t="s">
        <v>3560</v>
      </c>
      <c r="H3932">
        <v>1</v>
      </c>
      <c r="I3932" t="s">
        <v>5234</v>
      </c>
    </row>
    <row r="3933" spans="1:9" x14ac:dyDescent="0.25">
      <c r="A3933" t="s">
        <v>14976</v>
      </c>
      <c r="B3933">
        <v>75826799</v>
      </c>
      <c r="C3933" t="s">
        <v>16</v>
      </c>
      <c r="D3933" t="s">
        <v>16</v>
      </c>
      <c r="E3933" t="s">
        <v>16</v>
      </c>
      <c r="F3933" t="s">
        <v>16</v>
      </c>
      <c r="G3933" t="s">
        <v>8231</v>
      </c>
      <c r="H3933">
        <v>1</v>
      </c>
      <c r="I3933" t="s">
        <v>13138</v>
      </c>
    </row>
    <row r="3934" spans="1:9" x14ac:dyDescent="0.25">
      <c r="A3934" t="s">
        <v>14972</v>
      </c>
      <c r="B3934">
        <v>75826799</v>
      </c>
      <c r="C3934" t="s">
        <v>16</v>
      </c>
      <c r="D3934" t="s">
        <v>16</v>
      </c>
      <c r="E3934" t="s">
        <v>16</v>
      </c>
      <c r="F3934" t="s">
        <v>16</v>
      </c>
      <c r="G3934" t="s">
        <v>8231</v>
      </c>
      <c r="H3934">
        <v>1</v>
      </c>
      <c r="I3934" t="s">
        <v>13138</v>
      </c>
    </row>
    <row r="3935" spans="1:9" x14ac:dyDescent="0.25">
      <c r="A3935" t="s">
        <v>15079</v>
      </c>
      <c r="B3935">
        <v>75826799</v>
      </c>
      <c r="C3935" t="s">
        <v>16</v>
      </c>
      <c r="D3935" t="s">
        <v>16</v>
      </c>
      <c r="E3935" t="s">
        <v>16</v>
      </c>
      <c r="F3935" t="s">
        <v>16</v>
      </c>
      <c r="G3935" t="s">
        <v>8231</v>
      </c>
      <c r="H3935">
        <v>1</v>
      </c>
      <c r="I3935" t="s">
        <v>13138</v>
      </c>
    </row>
    <row r="3936" spans="1:9" x14ac:dyDescent="0.25">
      <c r="A3936" t="s">
        <v>15081</v>
      </c>
      <c r="B3936">
        <v>75826799</v>
      </c>
      <c r="C3936" t="s">
        <v>16</v>
      </c>
      <c r="D3936" t="s">
        <v>16</v>
      </c>
      <c r="E3936" t="s">
        <v>16</v>
      </c>
      <c r="F3936" t="s">
        <v>16</v>
      </c>
      <c r="G3936" t="s">
        <v>8231</v>
      </c>
      <c r="H3936">
        <v>1</v>
      </c>
      <c r="I3936" t="s">
        <v>13138</v>
      </c>
    </row>
    <row r="3937" spans="1:9" x14ac:dyDescent="0.25">
      <c r="A3937" t="s">
        <v>14993</v>
      </c>
      <c r="B3937">
        <v>75500133</v>
      </c>
      <c r="C3937" t="s">
        <v>16</v>
      </c>
      <c r="D3937" t="s">
        <v>16</v>
      </c>
      <c r="E3937" t="s">
        <v>16</v>
      </c>
      <c r="F3937" t="s">
        <v>16</v>
      </c>
      <c r="G3937" t="s">
        <v>3560</v>
      </c>
      <c r="H3937">
        <v>1</v>
      </c>
      <c r="I3937" t="s">
        <v>5234</v>
      </c>
    </row>
    <row r="3938" spans="1:9" x14ac:dyDescent="0.25">
      <c r="A3938" t="s">
        <v>13938</v>
      </c>
      <c r="B3938">
        <v>75500133</v>
      </c>
      <c r="C3938" t="s">
        <v>16</v>
      </c>
      <c r="D3938" t="s">
        <v>16</v>
      </c>
      <c r="E3938" t="s">
        <v>16</v>
      </c>
      <c r="F3938" t="s">
        <v>16</v>
      </c>
      <c r="G3938" t="s">
        <v>3560</v>
      </c>
      <c r="H3938">
        <v>1</v>
      </c>
      <c r="I3938" t="s">
        <v>5234</v>
      </c>
    </row>
    <row r="3939" spans="1:9" x14ac:dyDescent="0.25">
      <c r="A3939" t="s">
        <v>15095</v>
      </c>
      <c r="B3939">
        <v>75500133</v>
      </c>
      <c r="C3939" t="s">
        <v>16</v>
      </c>
      <c r="D3939" t="s">
        <v>16</v>
      </c>
      <c r="E3939" t="s">
        <v>16</v>
      </c>
      <c r="F3939" t="s">
        <v>16</v>
      </c>
      <c r="G3939" t="s">
        <v>3560</v>
      </c>
      <c r="H3939">
        <v>1</v>
      </c>
      <c r="I3939" t="s">
        <v>5234</v>
      </c>
    </row>
    <row r="3940" spans="1:9" x14ac:dyDescent="0.25">
      <c r="A3940" t="s">
        <v>15094</v>
      </c>
      <c r="B3940">
        <v>75500133</v>
      </c>
      <c r="C3940" t="s">
        <v>16</v>
      </c>
      <c r="D3940" t="s">
        <v>16</v>
      </c>
      <c r="E3940" t="s">
        <v>16</v>
      </c>
      <c r="F3940" t="s">
        <v>16</v>
      </c>
      <c r="G3940" t="s">
        <v>3560</v>
      </c>
      <c r="H3940">
        <v>1</v>
      </c>
      <c r="I3940" t="s">
        <v>5234</v>
      </c>
    </row>
    <row r="3941" spans="1:9" x14ac:dyDescent="0.25">
      <c r="A3941" t="s">
        <v>15148</v>
      </c>
      <c r="B3941">
        <v>75500133</v>
      </c>
      <c r="C3941" t="s">
        <v>16</v>
      </c>
      <c r="D3941" t="s">
        <v>16</v>
      </c>
      <c r="E3941" t="s">
        <v>16</v>
      </c>
      <c r="F3941" t="s">
        <v>16</v>
      </c>
      <c r="G3941" t="s">
        <v>3560</v>
      </c>
      <c r="H3941">
        <v>1</v>
      </c>
      <c r="I3941" t="s">
        <v>5234</v>
      </c>
    </row>
    <row r="3942" spans="1:9" x14ac:dyDescent="0.25">
      <c r="A3942" t="s">
        <v>15103</v>
      </c>
      <c r="B3942">
        <v>75500133</v>
      </c>
      <c r="C3942" t="s">
        <v>16</v>
      </c>
      <c r="D3942" t="s">
        <v>16</v>
      </c>
      <c r="E3942" t="s">
        <v>16</v>
      </c>
      <c r="F3942" t="s">
        <v>16</v>
      </c>
      <c r="G3942" t="s">
        <v>3560</v>
      </c>
      <c r="H3942">
        <v>1</v>
      </c>
      <c r="I3942" t="s">
        <v>5234</v>
      </c>
    </row>
    <row r="3943" spans="1:9" x14ac:dyDescent="0.25">
      <c r="A3943" t="s">
        <v>14259</v>
      </c>
      <c r="B3943">
        <v>75500133</v>
      </c>
      <c r="C3943" t="s">
        <v>16</v>
      </c>
      <c r="D3943" t="s">
        <v>16</v>
      </c>
      <c r="E3943" t="s">
        <v>16</v>
      </c>
      <c r="F3943" t="s">
        <v>16</v>
      </c>
      <c r="G3943" t="s">
        <v>3560</v>
      </c>
      <c r="H3943">
        <v>1</v>
      </c>
      <c r="I3943" t="s">
        <v>5234</v>
      </c>
    </row>
    <row r="3944" spans="1:9" x14ac:dyDescent="0.25">
      <c r="A3944" t="s">
        <v>14260</v>
      </c>
      <c r="B3944">
        <v>75500133</v>
      </c>
      <c r="C3944" t="s">
        <v>16</v>
      </c>
      <c r="D3944" t="s">
        <v>16</v>
      </c>
      <c r="E3944" t="s">
        <v>16</v>
      </c>
      <c r="F3944" t="s">
        <v>16</v>
      </c>
      <c r="G3944" t="s">
        <v>3560</v>
      </c>
      <c r="H3944">
        <v>1</v>
      </c>
      <c r="I3944" t="s">
        <v>5234</v>
      </c>
    </row>
    <row r="3945" spans="1:9" x14ac:dyDescent="0.25">
      <c r="A3945" t="s">
        <v>14264</v>
      </c>
      <c r="B3945">
        <v>75500133</v>
      </c>
      <c r="C3945" t="s">
        <v>16</v>
      </c>
      <c r="D3945" t="s">
        <v>16</v>
      </c>
      <c r="E3945" t="s">
        <v>16</v>
      </c>
      <c r="F3945" t="s">
        <v>16</v>
      </c>
      <c r="G3945" t="s">
        <v>3560</v>
      </c>
      <c r="H3945">
        <v>1</v>
      </c>
      <c r="I3945" t="s">
        <v>5234</v>
      </c>
    </row>
    <row r="3946" spans="1:9" x14ac:dyDescent="0.25">
      <c r="A3946" t="s">
        <v>14265</v>
      </c>
      <c r="B3946">
        <v>75500133</v>
      </c>
      <c r="C3946" t="s">
        <v>16</v>
      </c>
      <c r="D3946" t="s">
        <v>16</v>
      </c>
      <c r="E3946" t="s">
        <v>16</v>
      </c>
      <c r="F3946" t="s">
        <v>16</v>
      </c>
      <c r="G3946" t="s">
        <v>3560</v>
      </c>
      <c r="H3946">
        <v>1</v>
      </c>
      <c r="I3946" t="s">
        <v>5234</v>
      </c>
    </row>
    <row r="3947" spans="1:9" x14ac:dyDescent="0.25">
      <c r="A3947" t="s">
        <v>14256</v>
      </c>
      <c r="B3947">
        <v>75500133</v>
      </c>
      <c r="C3947" t="s">
        <v>16</v>
      </c>
      <c r="D3947" t="s">
        <v>16</v>
      </c>
      <c r="E3947" t="s">
        <v>16</v>
      </c>
      <c r="F3947" t="s">
        <v>16</v>
      </c>
      <c r="G3947" t="s">
        <v>3560</v>
      </c>
      <c r="H3947">
        <v>1</v>
      </c>
      <c r="I3947" t="s">
        <v>5234</v>
      </c>
    </row>
    <row r="3948" spans="1:9" x14ac:dyDescent="0.25">
      <c r="A3948" t="s">
        <v>14257</v>
      </c>
      <c r="B3948">
        <v>75500133</v>
      </c>
      <c r="C3948" t="s">
        <v>16</v>
      </c>
      <c r="D3948" t="s">
        <v>16</v>
      </c>
      <c r="E3948" t="s">
        <v>16</v>
      </c>
      <c r="F3948" t="s">
        <v>16</v>
      </c>
      <c r="G3948" t="s">
        <v>3560</v>
      </c>
      <c r="H3948">
        <v>1</v>
      </c>
      <c r="I3948" t="s">
        <v>5234</v>
      </c>
    </row>
    <row r="3949" spans="1:9" x14ac:dyDescent="0.25">
      <c r="A3949" t="s">
        <v>14261</v>
      </c>
      <c r="B3949">
        <v>75500133</v>
      </c>
      <c r="C3949" t="s">
        <v>16</v>
      </c>
      <c r="D3949" t="s">
        <v>16</v>
      </c>
      <c r="E3949" t="s">
        <v>16</v>
      </c>
      <c r="F3949" t="s">
        <v>16</v>
      </c>
      <c r="G3949" t="s">
        <v>3560</v>
      </c>
      <c r="H3949">
        <v>1</v>
      </c>
      <c r="I3949" t="s">
        <v>5234</v>
      </c>
    </row>
    <row r="3950" spans="1:9" x14ac:dyDescent="0.25">
      <c r="A3950" t="s">
        <v>14262</v>
      </c>
      <c r="B3950">
        <v>75500133</v>
      </c>
      <c r="C3950" t="s">
        <v>16</v>
      </c>
      <c r="D3950" t="s">
        <v>16</v>
      </c>
      <c r="E3950" t="s">
        <v>16</v>
      </c>
      <c r="F3950" t="s">
        <v>16</v>
      </c>
      <c r="G3950" t="s">
        <v>3560</v>
      </c>
      <c r="H3950">
        <v>1</v>
      </c>
      <c r="I3950" t="s">
        <v>5234</v>
      </c>
    </row>
    <row r="3951" spans="1:9" x14ac:dyDescent="0.25">
      <c r="A3951" t="s">
        <v>14706</v>
      </c>
      <c r="B3951">
        <v>75500133</v>
      </c>
      <c r="C3951" t="s">
        <v>16</v>
      </c>
      <c r="D3951" t="s">
        <v>16</v>
      </c>
      <c r="E3951" t="s">
        <v>16</v>
      </c>
      <c r="F3951" t="s">
        <v>16</v>
      </c>
      <c r="G3951" t="s">
        <v>3560</v>
      </c>
      <c r="H3951">
        <v>1</v>
      </c>
      <c r="I3951" t="s">
        <v>5234</v>
      </c>
    </row>
    <row r="3952" spans="1:9" x14ac:dyDescent="0.25">
      <c r="A3952" t="s">
        <v>14700</v>
      </c>
      <c r="B3952">
        <v>75500133</v>
      </c>
      <c r="C3952" t="s">
        <v>16</v>
      </c>
      <c r="D3952" t="s">
        <v>16</v>
      </c>
      <c r="E3952" t="s">
        <v>16</v>
      </c>
      <c r="F3952" t="s">
        <v>16</v>
      </c>
      <c r="G3952" t="s">
        <v>3560</v>
      </c>
      <c r="H3952">
        <v>1</v>
      </c>
      <c r="I3952" t="s">
        <v>5234</v>
      </c>
    </row>
    <row r="3953" spans="1:9" x14ac:dyDescent="0.25">
      <c r="A3953" t="s">
        <v>14701</v>
      </c>
      <c r="B3953">
        <v>75500133</v>
      </c>
      <c r="C3953" t="s">
        <v>16</v>
      </c>
      <c r="D3953" t="s">
        <v>16</v>
      </c>
      <c r="E3953" t="s">
        <v>16</v>
      </c>
      <c r="F3953" t="s">
        <v>16</v>
      </c>
      <c r="G3953" t="s">
        <v>3560</v>
      </c>
      <c r="H3953">
        <v>1</v>
      </c>
      <c r="I3953" t="s">
        <v>5234</v>
      </c>
    </row>
    <row r="3954" spans="1:9" x14ac:dyDescent="0.25">
      <c r="A3954" t="s">
        <v>40815</v>
      </c>
      <c r="B3954">
        <v>75500133</v>
      </c>
      <c r="C3954" t="s">
        <v>16</v>
      </c>
      <c r="D3954" t="s">
        <v>16</v>
      </c>
      <c r="E3954" t="s">
        <v>16</v>
      </c>
      <c r="F3954" t="s">
        <v>16</v>
      </c>
      <c r="G3954" t="s">
        <v>3560</v>
      </c>
      <c r="H3954">
        <v>1</v>
      </c>
      <c r="I3954" t="s">
        <v>5234</v>
      </c>
    </row>
    <row r="3955" spans="1:9" x14ac:dyDescent="0.25">
      <c r="A3955" t="s">
        <v>40816</v>
      </c>
      <c r="B3955">
        <v>75500133</v>
      </c>
      <c r="C3955" t="s">
        <v>16</v>
      </c>
      <c r="D3955" t="s">
        <v>16</v>
      </c>
      <c r="E3955" t="s">
        <v>16</v>
      </c>
      <c r="F3955" t="s">
        <v>16</v>
      </c>
      <c r="G3955" t="s">
        <v>3560</v>
      </c>
      <c r="H3955">
        <v>1</v>
      </c>
      <c r="I3955" t="s">
        <v>5234</v>
      </c>
    </row>
    <row r="3956" spans="1:9" x14ac:dyDescent="0.25">
      <c r="A3956" t="s">
        <v>40817</v>
      </c>
      <c r="B3956">
        <v>75500133</v>
      </c>
      <c r="C3956" t="s">
        <v>16</v>
      </c>
      <c r="D3956" t="s">
        <v>16</v>
      </c>
      <c r="E3956" t="s">
        <v>16</v>
      </c>
      <c r="F3956" t="s">
        <v>16</v>
      </c>
      <c r="G3956" t="s">
        <v>3560</v>
      </c>
      <c r="H3956">
        <v>1</v>
      </c>
      <c r="I3956" t="s">
        <v>5234</v>
      </c>
    </row>
    <row r="3957" spans="1:9" x14ac:dyDescent="0.25">
      <c r="A3957" t="s">
        <v>41215</v>
      </c>
      <c r="B3957">
        <v>70120140</v>
      </c>
      <c r="C3957" t="s">
        <v>16</v>
      </c>
      <c r="D3957" t="s">
        <v>16</v>
      </c>
      <c r="E3957" t="s">
        <v>16</v>
      </c>
      <c r="F3957" t="s">
        <v>16</v>
      </c>
      <c r="G3957" t="s">
        <v>2467</v>
      </c>
      <c r="H3957">
        <v>1</v>
      </c>
      <c r="I3957" t="s">
        <v>5232</v>
      </c>
    </row>
    <row r="3958" spans="1:9" x14ac:dyDescent="0.25">
      <c r="A3958" t="s">
        <v>41469</v>
      </c>
      <c r="B3958">
        <v>70120140</v>
      </c>
      <c r="C3958" t="s">
        <v>16</v>
      </c>
      <c r="D3958" t="s">
        <v>16</v>
      </c>
      <c r="E3958" t="s">
        <v>16</v>
      </c>
      <c r="F3958" t="s">
        <v>16</v>
      </c>
      <c r="G3958" t="s">
        <v>2467</v>
      </c>
      <c r="H3958">
        <v>1</v>
      </c>
      <c r="I3958" t="s">
        <v>5232</v>
      </c>
    </row>
    <row r="3959" spans="1:9" x14ac:dyDescent="0.25">
      <c r="A3959" t="s">
        <v>41470</v>
      </c>
      <c r="B3959">
        <v>70120140</v>
      </c>
      <c r="C3959" t="s">
        <v>16</v>
      </c>
      <c r="D3959" t="s">
        <v>16</v>
      </c>
      <c r="E3959" t="s">
        <v>16</v>
      </c>
      <c r="F3959" t="s">
        <v>16</v>
      </c>
      <c r="G3959" t="s">
        <v>2467</v>
      </c>
      <c r="H3959">
        <v>1</v>
      </c>
      <c r="I3959" t="s">
        <v>5232</v>
      </c>
    </row>
    <row r="3960" spans="1:9" x14ac:dyDescent="0.25">
      <c r="A3960" t="s">
        <v>42030</v>
      </c>
      <c r="B3960">
        <v>75180019</v>
      </c>
      <c r="C3960" t="s">
        <v>16</v>
      </c>
      <c r="D3960" t="s">
        <v>16</v>
      </c>
      <c r="E3960" t="s">
        <v>16</v>
      </c>
      <c r="F3960" t="s">
        <v>16</v>
      </c>
      <c r="G3960" t="s">
        <v>2430</v>
      </c>
      <c r="H3960">
        <v>1</v>
      </c>
      <c r="I3960" t="s">
        <v>5227</v>
      </c>
    </row>
    <row r="3961" spans="1:9" x14ac:dyDescent="0.25">
      <c r="A3961" t="s">
        <v>42031</v>
      </c>
      <c r="B3961">
        <v>75180019</v>
      </c>
      <c r="C3961" t="s">
        <v>16</v>
      </c>
      <c r="D3961" t="s">
        <v>16</v>
      </c>
      <c r="E3961" t="s">
        <v>16</v>
      </c>
      <c r="F3961" t="s">
        <v>16</v>
      </c>
      <c r="G3961" t="s">
        <v>2430</v>
      </c>
      <c r="H3961">
        <v>1</v>
      </c>
      <c r="I3961" t="s">
        <v>5227</v>
      </c>
    </row>
    <row r="3962" spans="1:9" x14ac:dyDescent="0.25">
      <c r="A3962" t="s">
        <v>4292</v>
      </c>
      <c r="B3962">
        <v>74613880</v>
      </c>
      <c r="C3962" t="s">
        <v>16</v>
      </c>
      <c r="D3962" t="s">
        <v>16</v>
      </c>
      <c r="E3962" t="s">
        <v>16</v>
      </c>
      <c r="F3962" t="s">
        <v>16</v>
      </c>
      <c r="G3962" t="s">
        <v>4287</v>
      </c>
      <c r="H3962">
        <v>1</v>
      </c>
      <c r="I3962" t="s">
        <v>5233</v>
      </c>
    </row>
    <row r="3963" spans="1:9" x14ac:dyDescent="0.25">
      <c r="A3963" t="s">
        <v>4293</v>
      </c>
      <c r="B3963">
        <v>74613880</v>
      </c>
      <c r="C3963" t="s">
        <v>16</v>
      </c>
      <c r="D3963" t="s">
        <v>16</v>
      </c>
      <c r="E3963" t="s">
        <v>16</v>
      </c>
      <c r="F3963" t="s">
        <v>16</v>
      </c>
      <c r="G3963" t="s">
        <v>4287</v>
      </c>
      <c r="H3963">
        <v>1</v>
      </c>
      <c r="I3963" t="s">
        <v>5233</v>
      </c>
    </row>
    <row r="3964" spans="1:9" x14ac:dyDescent="0.25">
      <c r="A3964" t="s">
        <v>9290</v>
      </c>
      <c r="B3964">
        <v>75180019</v>
      </c>
      <c r="C3964" t="s">
        <v>16</v>
      </c>
      <c r="D3964" t="s">
        <v>16</v>
      </c>
      <c r="E3964" t="s">
        <v>16</v>
      </c>
      <c r="F3964" t="s">
        <v>16</v>
      </c>
      <c r="G3964" t="s">
        <v>2430</v>
      </c>
      <c r="H3964">
        <v>1</v>
      </c>
      <c r="I3964" t="s">
        <v>5227</v>
      </c>
    </row>
    <row r="3965" spans="1:9" x14ac:dyDescent="0.25">
      <c r="A3965" t="s">
        <v>11661</v>
      </c>
      <c r="B3965">
        <v>75180019</v>
      </c>
      <c r="C3965" t="s">
        <v>16</v>
      </c>
      <c r="D3965" t="s">
        <v>16</v>
      </c>
      <c r="E3965" t="s">
        <v>16</v>
      </c>
      <c r="F3965" t="s">
        <v>16</v>
      </c>
      <c r="G3965" t="s">
        <v>2430</v>
      </c>
      <c r="H3965">
        <v>1</v>
      </c>
      <c r="I3965" t="s">
        <v>5227</v>
      </c>
    </row>
    <row r="3966" spans="1:9" x14ac:dyDescent="0.25">
      <c r="A3966" t="s">
        <v>15007</v>
      </c>
      <c r="B3966">
        <v>75180019</v>
      </c>
      <c r="C3966" t="s">
        <v>16</v>
      </c>
      <c r="D3966" t="s">
        <v>16</v>
      </c>
      <c r="E3966" t="s">
        <v>16</v>
      </c>
      <c r="F3966" t="s">
        <v>16</v>
      </c>
      <c r="G3966" t="s">
        <v>2430</v>
      </c>
      <c r="H3966">
        <v>1</v>
      </c>
      <c r="I3966" t="s">
        <v>5227</v>
      </c>
    </row>
    <row r="3967" spans="1:9" x14ac:dyDescent="0.25">
      <c r="A3967" t="s">
        <v>10713</v>
      </c>
      <c r="B3967">
        <v>75211662</v>
      </c>
      <c r="C3967" t="s">
        <v>16</v>
      </c>
      <c r="D3967" t="s">
        <v>16</v>
      </c>
      <c r="E3967" t="s">
        <v>16</v>
      </c>
      <c r="F3967" t="s">
        <v>16</v>
      </c>
      <c r="G3967" t="s">
        <v>7015</v>
      </c>
      <c r="H3967">
        <v>1</v>
      </c>
      <c r="I3967" t="s">
        <v>7143</v>
      </c>
    </row>
    <row r="3968" spans="1:9" x14ac:dyDescent="0.25">
      <c r="A3968" t="s">
        <v>10714</v>
      </c>
      <c r="B3968">
        <v>75211662</v>
      </c>
      <c r="C3968" t="s">
        <v>16</v>
      </c>
      <c r="D3968" t="s">
        <v>16</v>
      </c>
      <c r="E3968" t="s">
        <v>16</v>
      </c>
      <c r="F3968" t="s">
        <v>16</v>
      </c>
      <c r="G3968" t="s">
        <v>7015</v>
      </c>
      <c r="H3968">
        <v>1</v>
      </c>
      <c r="I3968" t="s">
        <v>7143</v>
      </c>
    </row>
    <row r="3969" spans="1:9" x14ac:dyDescent="0.25">
      <c r="A3969" t="s">
        <v>10719</v>
      </c>
      <c r="B3969">
        <v>73575757</v>
      </c>
      <c r="C3969" t="s">
        <v>16</v>
      </c>
      <c r="D3969" t="s">
        <v>16</v>
      </c>
      <c r="E3969" t="s">
        <v>16</v>
      </c>
      <c r="F3969" t="s">
        <v>16</v>
      </c>
      <c r="G3969" t="s">
        <v>4331</v>
      </c>
      <c r="H3969">
        <v>1</v>
      </c>
      <c r="I3969" t="s">
        <v>5237</v>
      </c>
    </row>
    <row r="3970" spans="1:9" x14ac:dyDescent="0.25">
      <c r="A3970" t="s">
        <v>11098</v>
      </c>
      <c r="B3970">
        <v>73575757</v>
      </c>
      <c r="C3970" t="s">
        <v>16</v>
      </c>
      <c r="D3970" t="s">
        <v>16</v>
      </c>
      <c r="E3970" t="s">
        <v>16</v>
      </c>
      <c r="F3970" t="s">
        <v>16</v>
      </c>
      <c r="G3970" t="s">
        <v>4331</v>
      </c>
      <c r="H3970">
        <v>1</v>
      </c>
      <c r="I3970" t="s">
        <v>5237</v>
      </c>
    </row>
    <row r="3971" spans="1:9" x14ac:dyDescent="0.25">
      <c r="A3971" t="s">
        <v>10715</v>
      </c>
      <c r="B3971">
        <v>75211662</v>
      </c>
      <c r="C3971" t="s">
        <v>16</v>
      </c>
      <c r="D3971" t="s">
        <v>16</v>
      </c>
      <c r="E3971" t="s">
        <v>16</v>
      </c>
      <c r="F3971" t="s">
        <v>16</v>
      </c>
      <c r="G3971" t="s">
        <v>7015</v>
      </c>
      <c r="H3971">
        <v>1</v>
      </c>
      <c r="I3971" t="s">
        <v>7143</v>
      </c>
    </row>
    <row r="3972" spans="1:9" x14ac:dyDescent="0.25">
      <c r="A3972" t="s">
        <v>3033</v>
      </c>
      <c r="B3972">
        <v>75180019</v>
      </c>
      <c r="C3972" t="s">
        <v>16</v>
      </c>
      <c r="D3972" t="s">
        <v>16</v>
      </c>
      <c r="E3972" t="s">
        <v>16</v>
      </c>
      <c r="F3972" t="s">
        <v>16</v>
      </c>
      <c r="G3972" t="s">
        <v>2430</v>
      </c>
      <c r="H3972">
        <v>1</v>
      </c>
      <c r="I3972" t="s">
        <v>5227</v>
      </c>
    </row>
    <row r="3973" spans="1:9" x14ac:dyDescent="0.25">
      <c r="A3973" t="s">
        <v>3018</v>
      </c>
      <c r="B3973">
        <v>75180019</v>
      </c>
      <c r="C3973" t="s">
        <v>16</v>
      </c>
      <c r="D3973" t="s">
        <v>16</v>
      </c>
      <c r="E3973" t="s">
        <v>16</v>
      </c>
      <c r="F3973" t="s">
        <v>16</v>
      </c>
      <c r="G3973" t="s">
        <v>2430</v>
      </c>
      <c r="H3973">
        <v>1</v>
      </c>
      <c r="I3973" t="s">
        <v>5227</v>
      </c>
    </row>
    <row r="3974" spans="1:9" x14ac:dyDescent="0.25">
      <c r="A3974" t="s">
        <v>3028</v>
      </c>
      <c r="B3974">
        <v>75180019</v>
      </c>
      <c r="C3974" t="s">
        <v>16</v>
      </c>
      <c r="D3974" t="s">
        <v>16</v>
      </c>
      <c r="E3974" t="s">
        <v>16</v>
      </c>
      <c r="F3974" t="s">
        <v>16</v>
      </c>
      <c r="G3974" t="s">
        <v>2430</v>
      </c>
      <c r="H3974">
        <v>1</v>
      </c>
      <c r="I3974" t="s">
        <v>5227</v>
      </c>
    </row>
    <row r="3975" spans="1:9" x14ac:dyDescent="0.25">
      <c r="A3975" t="s">
        <v>3026</v>
      </c>
      <c r="B3975">
        <v>75180019</v>
      </c>
      <c r="C3975" t="s">
        <v>16</v>
      </c>
      <c r="D3975" t="s">
        <v>16</v>
      </c>
      <c r="E3975" t="s">
        <v>16</v>
      </c>
      <c r="F3975" t="s">
        <v>16</v>
      </c>
      <c r="G3975" t="s">
        <v>2430</v>
      </c>
      <c r="H3975">
        <v>1</v>
      </c>
      <c r="I3975" t="s">
        <v>5227</v>
      </c>
    </row>
    <row r="3976" spans="1:9" x14ac:dyDescent="0.25">
      <c r="A3976" t="s">
        <v>2539</v>
      </c>
      <c r="B3976">
        <v>74762273</v>
      </c>
      <c r="C3976" t="s">
        <v>16</v>
      </c>
      <c r="D3976" t="s">
        <v>16</v>
      </c>
      <c r="E3976" t="s">
        <v>16</v>
      </c>
      <c r="F3976" t="s">
        <v>16</v>
      </c>
      <c r="G3976" t="s">
        <v>154</v>
      </c>
      <c r="H3976">
        <v>1</v>
      </c>
      <c r="I3976" t="s">
        <v>4887</v>
      </c>
    </row>
    <row r="3977" spans="1:9" x14ac:dyDescent="0.25">
      <c r="A3977" t="s">
        <v>2660</v>
      </c>
      <c r="B3977">
        <v>74762273</v>
      </c>
      <c r="C3977" t="s">
        <v>16</v>
      </c>
      <c r="D3977" t="s">
        <v>16</v>
      </c>
      <c r="E3977" t="s">
        <v>16</v>
      </c>
      <c r="F3977" t="s">
        <v>16</v>
      </c>
      <c r="G3977" t="s">
        <v>154</v>
      </c>
      <c r="H3977">
        <v>1</v>
      </c>
      <c r="I3977" t="s">
        <v>4887</v>
      </c>
    </row>
    <row r="3978" spans="1:9" x14ac:dyDescent="0.25">
      <c r="A3978" t="s">
        <v>2649</v>
      </c>
      <c r="B3978">
        <v>74762273</v>
      </c>
      <c r="C3978" t="s">
        <v>16</v>
      </c>
      <c r="D3978" t="s">
        <v>16</v>
      </c>
      <c r="E3978" t="s">
        <v>16</v>
      </c>
      <c r="F3978" t="s">
        <v>16</v>
      </c>
      <c r="G3978" t="s">
        <v>154</v>
      </c>
      <c r="H3978">
        <v>1</v>
      </c>
      <c r="I3978" t="s">
        <v>4887</v>
      </c>
    </row>
    <row r="3979" spans="1:9" x14ac:dyDescent="0.25">
      <c r="A3979" t="s">
        <v>2661</v>
      </c>
      <c r="B3979">
        <v>74762273</v>
      </c>
      <c r="C3979" t="s">
        <v>16</v>
      </c>
      <c r="D3979" t="s">
        <v>16</v>
      </c>
      <c r="E3979" t="s">
        <v>16</v>
      </c>
      <c r="F3979" t="s">
        <v>16</v>
      </c>
      <c r="G3979" t="s">
        <v>154</v>
      </c>
      <c r="H3979">
        <v>1</v>
      </c>
      <c r="I3979" t="s">
        <v>4887</v>
      </c>
    </row>
    <row r="3980" spans="1:9" x14ac:dyDescent="0.25">
      <c r="A3980" t="s">
        <v>3029</v>
      </c>
      <c r="B3980">
        <v>75180019</v>
      </c>
      <c r="C3980" t="s">
        <v>16</v>
      </c>
      <c r="D3980" t="s">
        <v>16</v>
      </c>
      <c r="E3980" t="s">
        <v>16</v>
      </c>
      <c r="F3980" t="s">
        <v>16</v>
      </c>
      <c r="G3980" t="s">
        <v>2430</v>
      </c>
      <c r="H3980">
        <v>1</v>
      </c>
      <c r="I3980" t="s">
        <v>5227</v>
      </c>
    </row>
    <row r="3981" spans="1:9" x14ac:dyDescent="0.25">
      <c r="A3981" t="s">
        <v>3024</v>
      </c>
      <c r="B3981">
        <v>75180019</v>
      </c>
      <c r="C3981" t="s">
        <v>16</v>
      </c>
      <c r="D3981" t="s">
        <v>16</v>
      </c>
      <c r="E3981" t="s">
        <v>16</v>
      </c>
      <c r="F3981" t="s">
        <v>16</v>
      </c>
      <c r="G3981" t="s">
        <v>2430</v>
      </c>
      <c r="H3981">
        <v>1</v>
      </c>
      <c r="I3981" t="s">
        <v>5227</v>
      </c>
    </row>
    <row r="3982" spans="1:9" x14ac:dyDescent="0.25">
      <c r="A3982" t="s">
        <v>3035</v>
      </c>
      <c r="B3982">
        <v>75180019</v>
      </c>
      <c r="C3982" t="s">
        <v>16</v>
      </c>
      <c r="D3982" t="s">
        <v>16</v>
      </c>
      <c r="E3982" t="s">
        <v>16</v>
      </c>
      <c r="F3982" t="s">
        <v>16</v>
      </c>
      <c r="G3982" t="s">
        <v>2430</v>
      </c>
      <c r="H3982">
        <v>1</v>
      </c>
      <c r="I3982" t="s">
        <v>5227</v>
      </c>
    </row>
    <row r="3983" spans="1:9" x14ac:dyDescent="0.25">
      <c r="A3983" t="s">
        <v>3025</v>
      </c>
      <c r="B3983">
        <v>75180019</v>
      </c>
      <c r="C3983" t="s">
        <v>16</v>
      </c>
      <c r="D3983" t="s">
        <v>16</v>
      </c>
      <c r="E3983" t="s">
        <v>16</v>
      </c>
      <c r="F3983" t="s">
        <v>16</v>
      </c>
      <c r="G3983" t="s">
        <v>2430</v>
      </c>
      <c r="H3983">
        <v>1</v>
      </c>
      <c r="I3983" t="s">
        <v>5227</v>
      </c>
    </row>
    <row r="3984" spans="1:9" x14ac:dyDescent="0.25">
      <c r="A3984" t="s">
        <v>3034</v>
      </c>
      <c r="B3984">
        <v>75180019</v>
      </c>
      <c r="C3984" t="s">
        <v>16</v>
      </c>
      <c r="D3984" t="s">
        <v>16</v>
      </c>
      <c r="E3984" t="s">
        <v>16</v>
      </c>
      <c r="F3984" t="s">
        <v>16</v>
      </c>
      <c r="G3984" t="s">
        <v>2430</v>
      </c>
      <c r="H3984">
        <v>1</v>
      </c>
      <c r="I3984" t="s">
        <v>5227</v>
      </c>
    </row>
    <row r="3985" spans="1:9" x14ac:dyDescent="0.25">
      <c r="A3985" t="s">
        <v>3027</v>
      </c>
      <c r="B3985">
        <v>75180019</v>
      </c>
      <c r="C3985" t="s">
        <v>16</v>
      </c>
      <c r="D3985" t="s">
        <v>16</v>
      </c>
      <c r="E3985" t="s">
        <v>16</v>
      </c>
      <c r="F3985" t="s">
        <v>16</v>
      </c>
      <c r="G3985" t="s">
        <v>2430</v>
      </c>
      <c r="H3985">
        <v>1</v>
      </c>
      <c r="I3985" t="s">
        <v>5227</v>
      </c>
    </row>
    <row r="3986" spans="1:9" x14ac:dyDescent="0.25">
      <c r="A3986" t="s">
        <v>2628</v>
      </c>
      <c r="B3986">
        <v>74762273</v>
      </c>
      <c r="C3986" t="s">
        <v>16</v>
      </c>
      <c r="D3986" t="s">
        <v>16</v>
      </c>
      <c r="E3986" t="s">
        <v>16</v>
      </c>
      <c r="F3986" t="s">
        <v>16</v>
      </c>
      <c r="G3986" t="s">
        <v>154</v>
      </c>
      <c r="H3986">
        <v>1</v>
      </c>
      <c r="I3986" t="s">
        <v>4887</v>
      </c>
    </row>
    <row r="3987" spans="1:9" x14ac:dyDescent="0.25">
      <c r="A3987" t="s">
        <v>2603</v>
      </c>
      <c r="B3987">
        <v>74762273</v>
      </c>
      <c r="C3987" t="s">
        <v>16</v>
      </c>
      <c r="D3987" t="s">
        <v>16</v>
      </c>
      <c r="E3987" t="s">
        <v>16</v>
      </c>
      <c r="F3987" t="s">
        <v>16</v>
      </c>
      <c r="G3987" t="s">
        <v>154</v>
      </c>
      <c r="H3987">
        <v>1</v>
      </c>
      <c r="I3987" t="s">
        <v>4887</v>
      </c>
    </row>
    <row r="3988" spans="1:9" x14ac:dyDescent="0.25">
      <c r="A3988" t="s">
        <v>10752</v>
      </c>
      <c r="B3988">
        <v>75180019</v>
      </c>
      <c r="C3988" t="s">
        <v>16</v>
      </c>
      <c r="D3988" t="s">
        <v>16</v>
      </c>
      <c r="E3988" t="s">
        <v>16</v>
      </c>
      <c r="F3988" t="s">
        <v>16</v>
      </c>
      <c r="G3988" t="s">
        <v>2430</v>
      </c>
      <c r="H3988">
        <v>1</v>
      </c>
      <c r="I3988" t="s">
        <v>5227</v>
      </c>
    </row>
    <row r="3989" spans="1:9" x14ac:dyDescent="0.25">
      <c r="A3989" t="s">
        <v>8382</v>
      </c>
      <c r="B3989">
        <v>74762273</v>
      </c>
      <c r="C3989" t="s">
        <v>16</v>
      </c>
      <c r="D3989" t="s">
        <v>16</v>
      </c>
      <c r="E3989" t="s">
        <v>16</v>
      </c>
      <c r="F3989" t="s">
        <v>16</v>
      </c>
      <c r="G3989" t="s">
        <v>154</v>
      </c>
      <c r="H3989">
        <v>1</v>
      </c>
      <c r="I3989" t="s">
        <v>4887</v>
      </c>
    </row>
    <row r="3990" spans="1:9" x14ac:dyDescent="0.25">
      <c r="A3990" t="s">
        <v>11423</v>
      </c>
      <c r="B3990">
        <v>75577000</v>
      </c>
      <c r="C3990" t="s">
        <v>16</v>
      </c>
      <c r="D3990" t="s">
        <v>16</v>
      </c>
      <c r="E3990" t="s">
        <v>16</v>
      </c>
      <c r="F3990" t="s">
        <v>16</v>
      </c>
      <c r="G3990" t="s">
        <v>3759</v>
      </c>
      <c r="H3990">
        <v>1</v>
      </c>
      <c r="I3990" t="s">
        <v>4898</v>
      </c>
    </row>
    <row r="3991" spans="1:9" x14ac:dyDescent="0.25">
      <c r="A3991" t="s">
        <v>10932</v>
      </c>
      <c r="B3991">
        <v>75211662</v>
      </c>
      <c r="C3991" t="s">
        <v>16</v>
      </c>
      <c r="D3991" t="s">
        <v>16</v>
      </c>
      <c r="E3991" t="s">
        <v>16</v>
      </c>
      <c r="F3991" t="s">
        <v>16</v>
      </c>
      <c r="G3991" t="s">
        <v>7015</v>
      </c>
      <c r="H3991">
        <v>1</v>
      </c>
      <c r="I3991" t="s">
        <v>7143</v>
      </c>
    </row>
    <row r="3992" spans="1:9" x14ac:dyDescent="0.25">
      <c r="A3992" t="s">
        <v>12181</v>
      </c>
      <c r="B3992">
        <v>75211662</v>
      </c>
      <c r="C3992" t="s">
        <v>16</v>
      </c>
      <c r="D3992" t="s">
        <v>16</v>
      </c>
      <c r="E3992" t="s">
        <v>16</v>
      </c>
      <c r="F3992" t="s">
        <v>16</v>
      </c>
      <c r="G3992" t="s">
        <v>7015</v>
      </c>
      <c r="H3992">
        <v>1</v>
      </c>
      <c r="I3992" t="s">
        <v>7143</v>
      </c>
    </row>
    <row r="3993" spans="1:9" x14ac:dyDescent="0.25">
      <c r="A3993" t="s">
        <v>12182</v>
      </c>
      <c r="B3993">
        <v>75211662</v>
      </c>
      <c r="C3993" t="s">
        <v>16</v>
      </c>
      <c r="D3993" t="s">
        <v>16</v>
      </c>
      <c r="E3993" t="s">
        <v>16</v>
      </c>
      <c r="F3993" t="s">
        <v>16</v>
      </c>
      <c r="G3993" t="s">
        <v>7015</v>
      </c>
      <c r="H3993">
        <v>1</v>
      </c>
      <c r="I3993" t="s">
        <v>7143</v>
      </c>
    </row>
    <row r="3994" spans="1:9" x14ac:dyDescent="0.25">
      <c r="A3994" t="s">
        <v>12183</v>
      </c>
      <c r="B3994">
        <v>75211662</v>
      </c>
      <c r="C3994" t="s">
        <v>16</v>
      </c>
      <c r="D3994" t="s">
        <v>16</v>
      </c>
      <c r="E3994" t="s">
        <v>16</v>
      </c>
      <c r="F3994" t="s">
        <v>16</v>
      </c>
      <c r="G3994" t="s">
        <v>7015</v>
      </c>
      <c r="H3994">
        <v>1</v>
      </c>
      <c r="I3994" t="s">
        <v>7143</v>
      </c>
    </row>
    <row r="3995" spans="1:9" x14ac:dyDescent="0.25">
      <c r="A3995" t="s">
        <v>12232</v>
      </c>
      <c r="B3995">
        <v>75211662</v>
      </c>
      <c r="C3995" t="s">
        <v>16</v>
      </c>
      <c r="D3995" t="s">
        <v>16</v>
      </c>
      <c r="E3995" t="s">
        <v>16</v>
      </c>
      <c r="F3995" t="s">
        <v>16</v>
      </c>
      <c r="G3995" t="s">
        <v>7015</v>
      </c>
      <c r="H3995">
        <v>1</v>
      </c>
      <c r="I3995" t="s">
        <v>7143</v>
      </c>
    </row>
    <row r="3996" spans="1:9" x14ac:dyDescent="0.25">
      <c r="A3996" t="s">
        <v>12184</v>
      </c>
      <c r="B3996">
        <v>75211662</v>
      </c>
      <c r="C3996" t="s">
        <v>16</v>
      </c>
      <c r="D3996" t="s">
        <v>16</v>
      </c>
      <c r="E3996" t="s">
        <v>16</v>
      </c>
      <c r="F3996" t="s">
        <v>16</v>
      </c>
      <c r="G3996" t="s">
        <v>7015</v>
      </c>
      <c r="H3996">
        <v>1</v>
      </c>
      <c r="I3996" t="s">
        <v>7143</v>
      </c>
    </row>
    <row r="3997" spans="1:9" x14ac:dyDescent="0.25">
      <c r="A3997" t="s">
        <v>12185</v>
      </c>
      <c r="B3997">
        <v>75211662</v>
      </c>
      <c r="C3997" t="s">
        <v>16</v>
      </c>
      <c r="D3997" t="s">
        <v>16</v>
      </c>
      <c r="E3997" t="s">
        <v>16</v>
      </c>
      <c r="F3997" t="s">
        <v>16</v>
      </c>
      <c r="G3997" t="s">
        <v>7015</v>
      </c>
      <c r="H3997">
        <v>1</v>
      </c>
      <c r="I3997" t="s">
        <v>7143</v>
      </c>
    </row>
    <row r="3998" spans="1:9" x14ac:dyDescent="0.25">
      <c r="A3998" t="s">
        <v>12186</v>
      </c>
      <c r="B3998">
        <v>75211662</v>
      </c>
      <c r="C3998" t="s">
        <v>16</v>
      </c>
      <c r="D3998" t="s">
        <v>16</v>
      </c>
      <c r="E3998" t="s">
        <v>16</v>
      </c>
      <c r="F3998" t="s">
        <v>16</v>
      </c>
      <c r="G3998" t="s">
        <v>7015</v>
      </c>
      <c r="H3998">
        <v>1</v>
      </c>
      <c r="I3998" t="s">
        <v>7143</v>
      </c>
    </row>
    <row r="3999" spans="1:9" x14ac:dyDescent="0.25">
      <c r="A3999" t="s">
        <v>12227</v>
      </c>
      <c r="B3999">
        <v>75211662</v>
      </c>
      <c r="C3999" t="s">
        <v>16</v>
      </c>
      <c r="D3999" t="s">
        <v>16</v>
      </c>
      <c r="E3999" t="s">
        <v>16</v>
      </c>
      <c r="F3999" t="s">
        <v>16</v>
      </c>
      <c r="G3999" t="s">
        <v>7015</v>
      </c>
      <c r="H3999">
        <v>1</v>
      </c>
      <c r="I3999" t="s">
        <v>7143</v>
      </c>
    </row>
    <row r="4000" spans="1:9" x14ac:dyDescent="0.25">
      <c r="A4000" t="s">
        <v>12228</v>
      </c>
      <c r="B4000">
        <v>75211662</v>
      </c>
      <c r="C4000" t="s">
        <v>16</v>
      </c>
      <c r="D4000" t="s">
        <v>16</v>
      </c>
      <c r="E4000" t="s">
        <v>16</v>
      </c>
      <c r="F4000" t="s">
        <v>16</v>
      </c>
      <c r="G4000" t="s">
        <v>7015</v>
      </c>
      <c r="H4000">
        <v>1</v>
      </c>
      <c r="I4000" t="s">
        <v>7143</v>
      </c>
    </row>
    <row r="4001" spans="1:9" x14ac:dyDescent="0.25">
      <c r="A4001" t="s">
        <v>12237</v>
      </c>
      <c r="B4001">
        <v>75211662</v>
      </c>
      <c r="C4001" t="s">
        <v>16</v>
      </c>
      <c r="D4001" t="s">
        <v>16</v>
      </c>
      <c r="E4001" t="s">
        <v>16</v>
      </c>
      <c r="F4001" t="s">
        <v>16</v>
      </c>
      <c r="G4001" t="s">
        <v>7015</v>
      </c>
      <c r="H4001">
        <v>1</v>
      </c>
      <c r="I4001" t="s">
        <v>7143</v>
      </c>
    </row>
    <row r="4002" spans="1:9" x14ac:dyDescent="0.25">
      <c r="A4002" t="s">
        <v>12229</v>
      </c>
      <c r="B4002">
        <v>75211662</v>
      </c>
      <c r="C4002" t="s">
        <v>16</v>
      </c>
      <c r="D4002" t="s">
        <v>16</v>
      </c>
      <c r="E4002" t="s">
        <v>16</v>
      </c>
      <c r="F4002" t="s">
        <v>16</v>
      </c>
      <c r="G4002" t="s">
        <v>7015</v>
      </c>
      <c r="H4002">
        <v>1</v>
      </c>
      <c r="I4002" t="s">
        <v>7143</v>
      </c>
    </row>
    <row r="4003" spans="1:9" x14ac:dyDescent="0.25">
      <c r="A4003" t="s">
        <v>12231</v>
      </c>
      <c r="B4003">
        <v>75211662</v>
      </c>
      <c r="C4003" t="s">
        <v>16</v>
      </c>
      <c r="D4003" t="s">
        <v>16</v>
      </c>
      <c r="E4003" t="s">
        <v>16</v>
      </c>
      <c r="F4003" t="s">
        <v>16</v>
      </c>
      <c r="G4003" t="s">
        <v>7015</v>
      </c>
      <c r="H4003">
        <v>1</v>
      </c>
      <c r="I4003" t="s">
        <v>7143</v>
      </c>
    </row>
    <row r="4004" spans="1:9" x14ac:dyDescent="0.25">
      <c r="A4004" t="s">
        <v>12243</v>
      </c>
      <c r="B4004">
        <v>75211662</v>
      </c>
      <c r="C4004" t="s">
        <v>16</v>
      </c>
      <c r="D4004" t="s">
        <v>16</v>
      </c>
      <c r="E4004" t="s">
        <v>16</v>
      </c>
      <c r="F4004" t="s">
        <v>16</v>
      </c>
      <c r="G4004" t="s">
        <v>7015</v>
      </c>
      <c r="H4004">
        <v>1</v>
      </c>
      <c r="I4004" t="s">
        <v>7143</v>
      </c>
    </row>
    <row r="4005" spans="1:9" x14ac:dyDescent="0.25">
      <c r="A4005" t="s">
        <v>12244</v>
      </c>
      <c r="B4005">
        <v>75211662</v>
      </c>
      <c r="C4005" t="s">
        <v>16</v>
      </c>
      <c r="D4005" t="s">
        <v>16</v>
      </c>
      <c r="E4005" t="s">
        <v>16</v>
      </c>
      <c r="F4005" t="s">
        <v>16</v>
      </c>
      <c r="G4005" t="s">
        <v>7015</v>
      </c>
      <c r="H4005">
        <v>1</v>
      </c>
      <c r="I4005" t="s">
        <v>7143</v>
      </c>
    </row>
    <row r="4006" spans="1:9" x14ac:dyDescent="0.25">
      <c r="A4006" t="s">
        <v>11559</v>
      </c>
      <c r="B4006">
        <v>75196500</v>
      </c>
      <c r="C4006" t="s">
        <v>16</v>
      </c>
      <c r="D4006" t="s">
        <v>16</v>
      </c>
      <c r="E4006" t="s">
        <v>16</v>
      </c>
      <c r="F4006" t="s">
        <v>16</v>
      </c>
      <c r="G4006" t="s">
        <v>2425</v>
      </c>
      <c r="H4006">
        <v>1</v>
      </c>
      <c r="I4006" t="s">
        <v>5229</v>
      </c>
    </row>
    <row r="4007" spans="1:9" x14ac:dyDescent="0.25">
      <c r="A4007" t="s">
        <v>11564</v>
      </c>
      <c r="B4007">
        <v>75196500</v>
      </c>
      <c r="C4007" t="s">
        <v>16</v>
      </c>
      <c r="D4007" t="s">
        <v>16</v>
      </c>
      <c r="E4007" t="s">
        <v>16</v>
      </c>
      <c r="F4007" t="s">
        <v>16</v>
      </c>
      <c r="G4007" t="s">
        <v>2425</v>
      </c>
      <c r="H4007">
        <v>1</v>
      </c>
      <c r="I4007" t="s">
        <v>5229</v>
      </c>
    </row>
    <row r="4008" spans="1:9" x14ac:dyDescent="0.25">
      <c r="A4008" t="s">
        <v>14866</v>
      </c>
      <c r="B4008">
        <v>66158040</v>
      </c>
      <c r="C4008" t="s">
        <v>16</v>
      </c>
      <c r="D4008" t="s">
        <v>16</v>
      </c>
      <c r="E4008" t="s">
        <v>16</v>
      </c>
      <c r="F4008" t="s">
        <v>16</v>
      </c>
      <c r="G4008" t="s">
        <v>13920</v>
      </c>
      <c r="H4008">
        <v>1</v>
      </c>
      <c r="I4008" t="s">
        <v>15844</v>
      </c>
    </row>
    <row r="4009" spans="1:9" x14ac:dyDescent="0.25">
      <c r="A4009" t="s">
        <v>14847</v>
      </c>
      <c r="B4009">
        <v>66158040</v>
      </c>
      <c r="C4009" t="s">
        <v>16</v>
      </c>
      <c r="D4009" t="s">
        <v>16</v>
      </c>
      <c r="E4009" t="s">
        <v>16</v>
      </c>
      <c r="F4009" t="s">
        <v>16</v>
      </c>
      <c r="G4009" t="s">
        <v>13920</v>
      </c>
      <c r="H4009">
        <v>1</v>
      </c>
      <c r="I4009" t="s">
        <v>15844</v>
      </c>
    </row>
    <row r="4010" spans="1:9" x14ac:dyDescent="0.25">
      <c r="A4010" t="s">
        <v>14852</v>
      </c>
      <c r="B4010">
        <v>66158040</v>
      </c>
      <c r="C4010" t="s">
        <v>16</v>
      </c>
      <c r="D4010" t="s">
        <v>16</v>
      </c>
      <c r="E4010" t="s">
        <v>16</v>
      </c>
      <c r="F4010" t="s">
        <v>16</v>
      </c>
      <c r="G4010" t="s">
        <v>13920</v>
      </c>
      <c r="H4010">
        <v>1</v>
      </c>
      <c r="I4010" t="s">
        <v>15844</v>
      </c>
    </row>
    <row r="4011" spans="1:9" x14ac:dyDescent="0.25">
      <c r="A4011" t="s">
        <v>14855</v>
      </c>
      <c r="B4011">
        <v>66158040</v>
      </c>
      <c r="C4011" t="s">
        <v>16</v>
      </c>
      <c r="D4011" t="s">
        <v>16</v>
      </c>
      <c r="E4011" t="s">
        <v>16</v>
      </c>
      <c r="F4011" t="s">
        <v>16</v>
      </c>
      <c r="G4011" t="s">
        <v>13920</v>
      </c>
      <c r="H4011">
        <v>1</v>
      </c>
      <c r="I4011" t="s">
        <v>15844</v>
      </c>
    </row>
    <row r="4012" spans="1:9" x14ac:dyDescent="0.25">
      <c r="A4012" t="s">
        <v>14856</v>
      </c>
      <c r="B4012">
        <v>66158040</v>
      </c>
      <c r="C4012" t="s">
        <v>16</v>
      </c>
      <c r="D4012" t="s">
        <v>16</v>
      </c>
      <c r="E4012" t="s">
        <v>16</v>
      </c>
      <c r="F4012" t="s">
        <v>16</v>
      </c>
      <c r="G4012" t="s">
        <v>13920</v>
      </c>
      <c r="H4012">
        <v>1</v>
      </c>
      <c r="I4012" t="s">
        <v>15844</v>
      </c>
    </row>
    <row r="4013" spans="1:9" x14ac:dyDescent="0.25">
      <c r="A4013" t="s">
        <v>14857</v>
      </c>
      <c r="B4013">
        <v>66158040</v>
      </c>
      <c r="C4013" t="s">
        <v>16</v>
      </c>
      <c r="D4013" t="s">
        <v>16</v>
      </c>
      <c r="E4013" t="s">
        <v>16</v>
      </c>
      <c r="F4013" t="s">
        <v>16</v>
      </c>
      <c r="G4013" t="s">
        <v>13920</v>
      </c>
      <c r="H4013">
        <v>1</v>
      </c>
      <c r="I4013" t="s">
        <v>15844</v>
      </c>
    </row>
    <row r="4014" spans="1:9" x14ac:dyDescent="0.25">
      <c r="A4014" t="s">
        <v>14869</v>
      </c>
      <c r="B4014">
        <v>66158040</v>
      </c>
      <c r="C4014" t="s">
        <v>16</v>
      </c>
      <c r="D4014" t="s">
        <v>16</v>
      </c>
      <c r="E4014" t="s">
        <v>16</v>
      </c>
      <c r="F4014" t="s">
        <v>16</v>
      </c>
      <c r="G4014" t="s">
        <v>13920</v>
      </c>
      <c r="H4014">
        <v>1</v>
      </c>
      <c r="I4014" t="s">
        <v>15844</v>
      </c>
    </row>
    <row r="4015" spans="1:9" x14ac:dyDescent="0.25">
      <c r="A4015" t="s">
        <v>14862</v>
      </c>
      <c r="B4015">
        <v>66158040</v>
      </c>
      <c r="C4015" t="s">
        <v>16</v>
      </c>
      <c r="D4015" t="s">
        <v>16</v>
      </c>
      <c r="E4015" t="s">
        <v>16</v>
      </c>
      <c r="F4015" t="s">
        <v>16</v>
      </c>
      <c r="G4015" t="s">
        <v>13920</v>
      </c>
      <c r="H4015">
        <v>1</v>
      </c>
      <c r="I4015" t="s">
        <v>15844</v>
      </c>
    </row>
    <row r="4016" spans="1:9" x14ac:dyDescent="0.25">
      <c r="A4016" t="s">
        <v>14858</v>
      </c>
      <c r="B4016">
        <v>66158040</v>
      </c>
      <c r="C4016" t="s">
        <v>16</v>
      </c>
      <c r="D4016" t="s">
        <v>16</v>
      </c>
      <c r="E4016" t="s">
        <v>16</v>
      </c>
      <c r="F4016" t="s">
        <v>16</v>
      </c>
      <c r="G4016" t="s">
        <v>13920</v>
      </c>
      <c r="H4016">
        <v>1</v>
      </c>
      <c r="I4016" t="s">
        <v>15844</v>
      </c>
    </row>
    <row r="4017" spans="1:9" x14ac:dyDescent="0.25">
      <c r="A4017" t="s">
        <v>14859</v>
      </c>
      <c r="B4017">
        <v>66158040</v>
      </c>
      <c r="C4017" t="s">
        <v>16</v>
      </c>
      <c r="D4017" t="s">
        <v>16</v>
      </c>
      <c r="E4017" t="s">
        <v>16</v>
      </c>
      <c r="F4017" t="s">
        <v>16</v>
      </c>
      <c r="G4017" t="s">
        <v>13920</v>
      </c>
      <c r="H4017">
        <v>1</v>
      </c>
      <c r="I4017" t="s">
        <v>15844</v>
      </c>
    </row>
    <row r="4018" spans="1:9" x14ac:dyDescent="0.25">
      <c r="A4018" t="s">
        <v>14870</v>
      </c>
      <c r="B4018">
        <v>66158040</v>
      </c>
      <c r="C4018" t="s">
        <v>16</v>
      </c>
      <c r="D4018" t="s">
        <v>16</v>
      </c>
      <c r="E4018" t="s">
        <v>16</v>
      </c>
      <c r="F4018" t="s">
        <v>16</v>
      </c>
      <c r="G4018" t="s">
        <v>13920</v>
      </c>
      <c r="H4018">
        <v>1</v>
      </c>
      <c r="I4018" t="s">
        <v>15844</v>
      </c>
    </row>
    <row r="4019" spans="1:9" x14ac:dyDescent="0.25">
      <c r="A4019" t="s">
        <v>14863</v>
      </c>
      <c r="B4019">
        <v>66158040</v>
      </c>
      <c r="C4019" t="s">
        <v>16</v>
      </c>
      <c r="D4019" t="s">
        <v>16</v>
      </c>
      <c r="E4019" t="s">
        <v>16</v>
      </c>
      <c r="F4019" t="s">
        <v>16</v>
      </c>
      <c r="G4019" t="s">
        <v>13920</v>
      </c>
      <c r="H4019">
        <v>1</v>
      </c>
      <c r="I4019" t="s">
        <v>15844</v>
      </c>
    </row>
    <row r="4020" spans="1:9" x14ac:dyDescent="0.25">
      <c r="A4020" t="s">
        <v>14864</v>
      </c>
      <c r="B4020">
        <v>66158040</v>
      </c>
      <c r="C4020" t="s">
        <v>16</v>
      </c>
      <c r="D4020" t="s">
        <v>16</v>
      </c>
      <c r="E4020" t="s">
        <v>16</v>
      </c>
      <c r="F4020" t="s">
        <v>16</v>
      </c>
      <c r="G4020" t="s">
        <v>13920</v>
      </c>
      <c r="H4020">
        <v>1</v>
      </c>
      <c r="I4020" t="s">
        <v>15844</v>
      </c>
    </row>
    <row r="4021" spans="1:9" x14ac:dyDescent="0.25">
      <c r="A4021" t="s">
        <v>14871</v>
      </c>
      <c r="B4021">
        <v>66158040</v>
      </c>
      <c r="C4021" t="s">
        <v>16</v>
      </c>
      <c r="D4021" t="s">
        <v>16</v>
      </c>
      <c r="E4021" t="s">
        <v>16</v>
      </c>
      <c r="F4021" t="s">
        <v>16</v>
      </c>
      <c r="G4021" t="s">
        <v>13920</v>
      </c>
      <c r="H4021">
        <v>1</v>
      </c>
      <c r="I4021" t="s">
        <v>15844</v>
      </c>
    </row>
    <row r="4022" spans="1:9" x14ac:dyDescent="0.25">
      <c r="A4022" t="s">
        <v>14867</v>
      </c>
      <c r="B4022">
        <v>66158040</v>
      </c>
      <c r="C4022" t="s">
        <v>16</v>
      </c>
      <c r="D4022" t="s">
        <v>16</v>
      </c>
      <c r="E4022" t="s">
        <v>16</v>
      </c>
      <c r="F4022" t="s">
        <v>16</v>
      </c>
      <c r="G4022" t="s">
        <v>13920</v>
      </c>
      <c r="H4022">
        <v>1</v>
      </c>
      <c r="I4022" t="s">
        <v>15844</v>
      </c>
    </row>
    <row r="4023" spans="1:9" x14ac:dyDescent="0.25">
      <c r="A4023" t="s">
        <v>14819</v>
      </c>
      <c r="B4023">
        <v>66158040</v>
      </c>
      <c r="C4023" t="s">
        <v>16</v>
      </c>
      <c r="D4023" t="s">
        <v>16</v>
      </c>
      <c r="E4023" t="s">
        <v>16</v>
      </c>
      <c r="F4023" t="s">
        <v>16</v>
      </c>
      <c r="G4023" t="s">
        <v>13920</v>
      </c>
      <c r="H4023">
        <v>1</v>
      </c>
      <c r="I4023" t="s">
        <v>15844</v>
      </c>
    </row>
    <row r="4024" spans="1:9" x14ac:dyDescent="0.25">
      <c r="A4024" t="s">
        <v>14826</v>
      </c>
      <c r="B4024">
        <v>66158040</v>
      </c>
      <c r="C4024" t="s">
        <v>16</v>
      </c>
      <c r="D4024" t="s">
        <v>16</v>
      </c>
      <c r="E4024" t="s">
        <v>16</v>
      </c>
      <c r="F4024" t="s">
        <v>16</v>
      </c>
      <c r="G4024" t="s">
        <v>13920</v>
      </c>
      <c r="H4024">
        <v>1</v>
      </c>
      <c r="I4024" t="s">
        <v>15844</v>
      </c>
    </row>
    <row r="4025" spans="1:9" x14ac:dyDescent="0.25">
      <c r="A4025" t="s">
        <v>14820</v>
      </c>
      <c r="B4025">
        <v>66158040</v>
      </c>
      <c r="C4025" t="s">
        <v>16</v>
      </c>
      <c r="D4025" t="s">
        <v>16</v>
      </c>
      <c r="E4025" t="s">
        <v>16</v>
      </c>
      <c r="F4025" t="s">
        <v>16</v>
      </c>
      <c r="G4025" t="s">
        <v>13920</v>
      </c>
      <c r="H4025">
        <v>1</v>
      </c>
      <c r="I4025" t="s">
        <v>15844</v>
      </c>
    </row>
    <row r="4026" spans="1:9" x14ac:dyDescent="0.25">
      <c r="A4026" t="s">
        <v>14876</v>
      </c>
      <c r="B4026">
        <v>66158040</v>
      </c>
      <c r="C4026" t="s">
        <v>16</v>
      </c>
      <c r="D4026" t="s">
        <v>16</v>
      </c>
      <c r="E4026" t="s">
        <v>16</v>
      </c>
      <c r="F4026" t="s">
        <v>16</v>
      </c>
      <c r="G4026" t="s">
        <v>13920</v>
      </c>
      <c r="H4026">
        <v>1</v>
      </c>
      <c r="I4026" t="s">
        <v>15844</v>
      </c>
    </row>
    <row r="4027" spans="1:9" x14ac:dyDescent="0.25">
      <c r="A4027" t="s">
        <v>14868</v>
      </c>
      <c r="B4027">
        <v>66158040</v>
      </c>
      <c r="C4027" t="s">
        <v>16</v>
      </c>
      <c r="D4027" t="s">
        <v>16</v>
      </c>
      <c r="E4027" t="s">
        <v>16</v>
      </c>
      <c r="F4027" t="s">
        <v>16</v>
      </c>
      <c r="G4027" t="s">
        <v>13920</v>
      </c>
      <c r="H4027">
        <v>1</v>
      </c>
      <c r="I4027" t="s">
        <v>15844</v>
      </c>
    </row>
    <row r="4028" spans="1:9" x14ac:dyDescent="0.25">
      <c r="A4028" t="s">
        <v>14827</v>
      </c>
      <c r="B4028">
        <v>66158040</v>
      </c>
      <c r="C4028" t="s">
        <v>16</v>
      </c>
      <c r="D4028" t="s">
        <v>16</v>
      </c>
      <c r="E4028" t="s">
        <v>16</v>
      </c>
      <c r="F4028" t="s">
        <v>16</v>
      </c>
      <c r="G4028" t="s">
        <v>13920</v>
      </c>
      <c r="H4028">
        <v>1</v>
      </c>
      <c r="I4028" t="s">
        <v>15844</v>
      </c>
    </row>
    <row r="4029" spans="1:9" x14ac:dyDescent="0.25">
      <c r="A4029" t="s">
        <v>14821</v>
      </c>
      <c r="B4029">
        <v>66158040</v>
      </c>
      <c r="C4029" t="s">
        <v>16</v>
      </c>
      <c r="D4029" t="s">
        <v>16</v>
      </c>
      <c r="E4029" t="s">
        <v>16</v>
      </c>
      <c r="F4029" t="s">
        <v>16</v>
      </c>
      <c r="G4029" t="s">
        <v>13920</v>
      </c>
      <c r="H4029">
        <v>1</v>
      </c>
      <c r="I4029" t="s">
        <v>15844</v>
      </c>
    </row>
    <row r="4030" spans="1:9" x14ac:dyDescent="0.25">
      <c r="A4030" t="s">
        <v>14822</v>
      </c>
      <c r="B4030">
        <v>66158040</v>
      </c>
      <c r="C4030" t="s">
        <v>16</v>
      </c>
      <c r="D4030" t="s">
        <v>16</v>
      </c>
      <c r="E4030" t="s">
        <v>16</v>
      </c>
      <c r="F4030" t="s">
        <v>16</v>
      </c>
      <c r="G4030" t="s">
        <v>13920</v>
      </c>
      <c r="H4030">
        <v>1</v>
      </c>
      <c r="I4030" t="s">
        <v>15844</v>
      </c>
    </row>
    <row r="4031" spans="1:9" x14ac:dyDescent="0.25">
      <c r="A4031" t="s">
        <v>14872</v>
      </c>
      <c r="B4031">
        <v>66158040</v>
      </c>
      <c r="C4031" t="s">
        <v>16</v>
      </c>
      <c r="D4031" t="s">
        <v>16</v>
      </c>
      <c r="E4031" t="s">
        <v>16</v>
      </c>
      <c r="F4031" t="s">
        <v>16</v>
      </c>
      <c r="G4031" t="s">
        <v>13920</v>
      </c>
      <c r="H4031">
        <v>1</v>
      </c>
      <c r="I4031" t="s">
        <v>15844</v>
      </c>
    </row>
    <row r="4032" spans="1:9" x14ac:dyDescent="0.25">
      <c r="A4032" t="s">
        <v>14823</v>
      </c>
      <c r="B4032">
        <v>66158040</v>
      </c>
      <c r="C4032" t="s">
        <v>16</v>
      </c>
      <c r="D4032" t="s">
        <v>16</v>
      </c>
      <c r="E4032" t="s">
        <v>16</v>
      </c>
      <c r="F4032" t="s">
        <v>16</v>
      </c>
      <c r="G4032" t="s">
        <v>13920</v>
      </c>
      <c r="H4032">
        <v>1</v>
      </c>
      <c r="I4032" t="s">
        <v>15844</v>
      </c>
    </row>
    <row r="4033" spans="1:9" x14ac:dyDescent="0.25">
      <c r="A4033" t="s">
        <v>14873</v>
      </c>
      <c r="B4033">
        <v>66158040</v>
      </c>
      <c r="C4033" t="s">
        <v>16</v>
      </c>
      <c r="D4033" t="s">
        <v>16</v>
      </c>
      <c r="E4033" t="s">
        <v>16</v>
      </c>
      <c r="F4033" t="s">
        <v>16</v>
      </c>
      <c r="G4033" t="s">
        <v>13920</v>
      </c>
      <c r="H4033">
        <v>1</v>
      </c>
      <c r="I4033" t="s">
        <v>15844</v>
      </c>
    </row>
    <row r="4034" spans="1:9" x14ac:dyDescent="0.25">
      <c r="A4034" t="s">
        <v>14874</v>
      </c>
      <c r="B4034">
        <v>66158040</v>
      </c>
      <c r="C4034" t="s">
        <v>16</v>
      </c>
      <c r="D4034" t="s">
        <v>16</v>
      </c>
      <c r="E4034" t="s">
        <v>16</v>
      </c>
      <c r="F4034" t="s">
        <v>16</v>
      </c>
      <c r="G4034" t="s">
        <v>13920</v>
      </c>
      <c r="H4034">
        <v>1</v>
      </c>
      <c r="I4034" t="s">
        <v>15844</v>
      </c>
    </row>
    <row r="4035" spans="1:9" x14ac:dyDescent="0.25">
      <c r="A4035" t="s">
        <v>14875</v>
      </c>
      <c r="B4035">
        <v>66158040</v>
      </c>
      <c r="C4035" t="s">
        <v>16</v>
      </c>
      <c r="D4035" t="s">
        <v>16</v>
      </c>
      <c r="E4035" t="s">
        <v>16</v>
      </c>
      <c r="F4035" t="s">
        <v>16</v>
      </c>
      <c r="G4035" t="s">
        <v>13920</v>
      </c>
      <c r="H4035">
        <v>1</v>
      </c>
      <c r="I4035" t="s">
        <v>15844</v>
      </c>
    </row>
    <row r="4036" spans="1:9" x14ac:dyDescent="0.25">
      <c r="A4036" t="s">
        <v>14828</v>
      </c>
      <c r="B4036">
        <v>66158040</v>
      </c>
      <c r="C4036" t="s">
        <v>16</v>
      </c>
      <c r="D4036" t="s">
        <v>16</v>
      </c>
      <c r="E4036" t="s">
        <v>16</v>
      </c>
      <c r="F4036" t="s">
        <v>16</v>
      </c>
      <c r="G4036" t="s">
        <v>13920</v>
      </c>
      <c r="H4036">
        <v>1</v>
      </c>
      <c r="I4036" t="s">
        <v>15844</v>
      </c>
    </row>
    <row r="4037" spans="1:9" x14ac:dyDescent="0.25">
      <c r="A4037" t="s">
        <v>14877</v>
      </c>
      <c r="B4037">
        <v>66158040</v>
      </c>
      <c r="C4037" t="s">
        <v>16</v>
      </c>
      <c r="D4037" t="s">
        <v>16</v>
      </c>
      <c r="E4037" t="s">
        <v>16</v>
      </c>
      <c r="F4037" t="s">
        <v>16</v>
      </c>
      <c r="G4037" t="s">
        <v>13920</v>
      </c>
      <c r="H4037">
        <v>1</v>
      </c>
      <c r="I4037" t="s">
        <v>15844</v>
      </c>
    </row>
    <row r="4038" spans="1:9" x14ac:dyDescent="0.25">
      <c r="A4038" t="s">
        <v>15083</v>
      </c>
      <c r="B4038">
        <v>75211662</v>
      </c>
      <c r="C4038" t="s">
        <v>16</v>
      </c>
      <c r="D4038" t="s">
        <v>16</v>
      </c>
      <c r="E4038" t="s">
        <v>16</v>
      </c>
      <c r="F4038" t="s">
        <v>16</v>
      </c>
      <c r="G4038" t="s">
        <v>7015</v>
      </c>
      <c r="H4038">
        <v>1</v>
      </c>
      <c r="I4038" t="s">
        <v>7143</v>
      </c>
    </row>
    <row r="4039" spans="1:9" x14ac:dyDescent="0.25">
      <c r="A4039" t="s">
        <v>14755</v>
      </c>
      <c r="B4039">
        <v>75211662</v>
      </c>
      <c r="C4039" t="s">
        <v>16</v>
      </c>
      <c r="D4039" t="s">
        <v>16</v>
      </c>
      <c r="E4039" t="s">
        <v>16</v>
      </c>
      <c r="F4039" t="s">
        <v>16</v>
      </c>
      <c r="G4039" t="s">
        <v>7015</v>
      </c>
      <c r="H4039">
        <v>1</v>
      </c>
      <c r="I4039" t="s">
        <v>7143</v>
      </c>
    </row>
    <row r="4040" spans="1:9" x14ac:dyDescent="0.25">
      <c r="A4040" t="s">
        <v>15084</v>
      </c>
      <c r="B4040">
        <v>75211662</v>
      </c>
      <c r="C4040" t="s">
        <v>16</v>
      </c>
      <c r="D4040" t="s">
        <v>16</v>
      </c>
      <c r="E4040" t="s">
        <v>16</v>
      </c>
      <c r="F4040" t="s">
        <v>16</v>
      </c>
      <c r="G4040" t="s">
        <v>7015</v>
      </c>
      <c r="H4040">
        <v>1</v>
      </c>
      <c r="I4040" t="s">
        <v>7143</v>
      </c>
    </row>
    <row r="4041" spans="1:9" x14ac:dyDescent="0.25">
      <c r="A4041" t="s">
        <v>14051</v>
      </c>
      <c r="B4041">
        <v>75211662</v>
      </c>
      <c r="C4041" t="s">
        <v>16</v>
      </c>
      <c r="D4041" t="s">
        <v>16</v>
      </c>
      <c r="E4041" t="s">
        <v>16</v>
      </c>
      <c r="F4041" t="s">
        <v>16</v>
      </c>
      <c r="G4041" t="s">
        <v>7015</v>
      </c>
      <c r="H4041">
        <v>1</v>
      </c>
      <c r="I4041" t="s">
        <v>7143</v>
      </c>
    </row>
    <row r="4042" spans="1:9" x14ac:dyDescent="0.25">
      <c r="A4042" t="s">
        <v>14052</v>
      </c>
      <c r="B4042">
        <v>75211662</v>
      </c>
      <c r="C4042" t="s">
        <v>16</v>
      </c>
      <c r="D4042" t="s">
        <v>16</v>
      </c>
      <c r="E4042" t="s">
        <v>16</v>
      </c>
      <c r="F4042" t="s">
        <v>16</v>
      </c>
      <c r="G4042" t="s">
        <v>7015</v>
      </c>
      <c r="H4042">
        <v>1</v>
      </c>
      <c r="I4042" t="s">
        <v>7143</v>
      </c>
    </row>
    <row r="4043" spans="1:9" x14ac:dyDescent="0.25">
      <c r="A4043" t="s">
        <v>15249</v>
      </c>
      <c r="B4043">
        <v>75196500</v>
      </c>
      <c r="C4043" t="s">
        <v>16</v>
      </c>
      <c r="D4043" t="s">
        <v>16</v>
      </c>
      <c r="E4043" t="s">
        <v>16</v>
      </c>
      <c r="F4043" t="s">
        <v>16</v>
      </c>
      <c r="G4043" t="s">
        <v>2425</v>
      </c>
      <c r="H4043">
        <v>1</v>
      </c>
      <c r="I4043" t="s">
        <v>5229</v>
      </c>
    </row>
    <row r="4044" spans="1:9" x14ac:dyDescent="0.25">
      <c r="A4044" t="s">
        <v>41414</v>
      </c>
      <c r="B4044">
        <v>75180019</v>
      </c>
      <c r="C4044" t="s">
        <v>16</v>
      </c>
      <c r="D4044" t="s">
        <v>16</v>
      </c>
      <c r="E4044" t="s">
        <v>16</v>
      </c>
      <c r="F4044" t="s">
        <v>16</v>
      </c>
      <c r="G4044" t="s">
        <v>2430</v>
      </c>
      <c r="H4044">
        <v>1</v>
      </c>
      <c r="I4044" t="s">
        <v>5227</v>
      </c>
    </row>
    <row r="4045" spans="1:9" x14ac:dyDescent="0.25">
      <c r="A4045" t="s">
        <v>41172</v>
      </c>
      <c r="B4045">
        <v>75180019</v>
      </c>
      <c r="C4045" t="s">
        <v>16</v>
      </c>
      <c r="D4045" t="s">
        <v>16</v>
      </c>
      <c r="E4045" t="s">
        <v>16</v>
      </c>
      <c r="F4045" t="s">
        <v>16</v>
      </c>
      <c r="G4045" t="s">
        <v>2430</v>
      </c>
      <c r="H4045">
        <v>1</v>
      </c>
      <c r="I4045" t="s">
        <v>5227</v>
      </c>
    </row>
    <row r="4046" spans="1:9" x14ac:dyDescent="0.25">
      <c r="A4046" t="s">
        <v>41173</v>
      </c>
      <c r="B4046">
        <v>75180019</v>
      </c>
      <c r="C4046" t="s">
        <v>16</v>
      </c>
      <c r="D4046" t="s">
        <v>16</v>
      </c>
      <c r="E4046" t="s">
        <v>16</v>
      </c>
      <c r="F4046" t="s">
        <v>16</v>
      </c>
      <c r="G4046" t="s">
        <v>2430</v>
      </c>
      <c r="H4046">
        <v>1</v>
      </c>
      <c r="I4046" t="s">
        <v>5227</v>
      </c>
    </row>
    <row r="4047" spans="1:9" x14ac:dyDescent="0.25">
      <c r="A4047" t="s">
        <v>41171</v>
      </c>
      <c r="B4047">
        <v>75180019</v>
      </c>
      <c r="C4047" t="s">
        <v>16</v>
      </c>
      <c r="D4047" t="s">
        <v>16</v>
      </c>
      <c r="E4047" t="s">
        <v>16</v>
      </c>
      <c r="F4047" t="s">
        <v>16</v>
      </c>
      <c r="G4047" t="s">
        <v>2430</v>
      </c>
      <c r="H4047">
        <v>1</v>
      </c>
      <c r="I4047" t="s">
        <v>5227</v>
      </c>
    </row>
    <row r="4048" spans="1:9" x14ac:dyDescent="0.25">
      <c r="A4048" t="s">
        <v>42050</v>
      </c>
      <c r="B4048">
        <v>75180019</v>
      </c>
      <c r="C4048" t="s">
        <v>16</v>
      </c>
      <c r="D4048" t="s">
        <v>16</v>
      </c>
      <c r="E4048" t="s">
        <v>16</v>
      </c>
      <c r="F4048" t="s">
        <v>16</v>
      </c>
      <c r="G4048" t="s">
        <v>2430</v>
      </c>
      <c r="H4048">
        <v>1</v>
      </c>
      <c r="I4048" t="s">
        <v>5227</v>
      </c>
    </row>
    <row r="4049" spans="1:9" x14ac:dyDescent="0.25">
      <c r="A4049" t="s">
        <v>3317</v>
      </c>
      <c r="B4049">
        <v>75211662</v>
      </c>
      <c r="C4049" t="s">
        <v>16</v>
      </c>
      <c r="D4049" t="s">
        <v>16</v>
      </c>
      <c r="E4049" t="s">
        <v>16</v>
      </c>
      <c r="F4049" t="s">
        <v>16</v>
      </c>
      <c r="G4049" t="s">
        <v>7015</v>
      </c>
      <c r="H4049">
        <v>1</v>
      </c>
      <c r="I4049" t="s">
        <v>7143</v>
      </c>
    </row>
    <row r="4050" spans="1:9" x14ac:dyDescent="0.25">
      <c r="A4050" t="s">
        <v>3569</v>
      </c>
      <c r="B4050">
        <v>75500133</v>
      </c>
      <c r="C4050" t="s">
        <v>16</v>
      </c>
      <c r="D4050" t="s">
        <v>16</v>
      </c>
      <c r="E4050" t="s">
        <v>16</v>
      </c>
      <c r="F4050" t="s">
        <v>16</v>
      </c>
      <c r="G4050" t="s">
        <v>3560</v>
      </c>
      <c r="H4050">
        <v>1</v>
      </c>
      <c r="I4050" t="s">
        <v>5234</v>
      </c>
    </row>
    <row r="4051" spans="1:9" x14ac:dyDescent="0.25">
      <c r="A4051" t="s">
        <v>3570</v>
      </c>
      <c r="B4051">
        <v>75500133</v>
      </c>
      <c r="C4051" t="s">
        <v>16</v>
      </c>
      <c r="D4051" t="s">
        <v>16</v>
      </c>
      <c r="E4051" t="s">
        <v>16</v>
      </c>
      <c r="F4051" t="s">
        <v>16</v>
      </c>
      <c r="G4051" t="s">
        <v>3560</v>
      </c>
      <c r="H4051">
        <v>1</v>
      </c>
      <c r="I4051" t="s">
        <v>5234</v>
      </c>
    </row>
    <row r="4052" spans="1:9" x14ac:dyDescent="0.25">
      <c r="A4052" t="s">
        <v>2765</v>
      </c>
      <c r="B4052">
        <v>75180019</v>
      </c>
      <c r="C4052" t="s">
        <v>16</v>
      </c>
      <c r="D4052" t="s">
        <v>16</v>
      </c>
      <c r="E4052" t="s">
        <v>16</v>
      </c>
      <c r="F4052" t="s">
        <v>16</v>
      </c>
      <c r="G4052" t="s">
        <v>2430</v>
      </c>
      <c r="H4052">
        <v>1</v>
      </c>
      <c r="I4052" t="s">
        <v>5227</v>
      </c>
    </row>
    <row r="4053" spans="1:9" x14ac:dyDescent="0.25">
      <c r="A4053" t="s">
        <v>3053</v>
      </c>
      <c r="B4053">
        <v>75180019</v>
      </c>
      <c r="C4053" t="s">
        <v>16</v>
      </c>
      <c r="D4053" t="s">
        <v>16</v>
      </c>
      <c r="E4053" t="s">
        <v>16</v>
      </c>
      <c r="F4053" t="s">
        <v>16</v>
      </c>
      <c r="G4053" t="s">
        <v>2430</v>
      </c>
      <c r="H4053">
        <v>1</v>
      </c>
      <c r="I4053" t="s">
        <v>5227</v>
      </c>
    </row>
    <row r="4054" spans="1:9" x14ac:dyDescent="0.25">
      <c r="A4054" t="s">
        <v>4859</v>
      </c>
      <c r="B4054">
        <v>74762273</v>
      </c>
      <c r="C4054" t="s">
        <v>16</v>
      </c>
      <c r="D4054" t="s">
        <v>16</v>
      </c>
      <c r="E4054" t="s">
        <v>16</v>
      </c>
      <c r="F4054" t="s">
        <v>16</v>
      </c>
      <c r="G4054" t="s">
        <v>154</v>
      </c>
      <c r="H4054">
        <v>1</v>
      </c>
      <c r="I4054" t="s">
        <v>4887</v>
      </c>
    </row>
    <row r="4055" spans="1:9" x14ac:dyDescent="0.25">
      <c r="A4055" t="s">
        <v>5971</v>
      </c>
      <c r="B4055">
        <v>75577000</v>
      </c>
      <c r="C4055" t="s">
        <v>16</v>
      </c>
      <c r="D4055" t="s">
        <v>16</v>
      </c>
      <c r="E4055" t="s">
        <v>16</v>
      </c>
      <c r="F4055" t="s">
        <v>16</v>
      </c>
      <c r="G4055" t="s">
        <v>3759</v>
      </c>
      <c r="H4055">
        <v>1</v>
      </c>
      <c r="I4055" t="s">
        <v>4898</v>
      </c>
    </row>
    <row r="4056" spans="1:9" x14ac:dyDescent="0.25">
      <c r="A4056" t="s">
        <v>14197</v>
      </c>
      <c r="B4056">
        <v>75577000</v>
      </c>
      <c r="C4056" t="s">
        <v>16</v>
      </c>
      <c r="D4056" t="s">
        <v>16</v>
      </c>
      <c r="E4056" t="s">
        <v>16</v>
      </c>
      <c r="F4056" t="s">
        <v>16</v>
      </c>
      <c r="G4056" t="s">
        <v>3759</v>
      </c>
      <c r="H4056">
        <v>1</v>
      </c>
      <c r="I4056" t="s">
        <v>4898</v>
      </c>
    </row>
    <row r="4057" spans="1:9" x14ac:dyDescent="0.25">
      <c r="A4057" t="s">
        <v>14236</v>
      </c>
      <c r="B4057">
        <v>75577000</v>
      </c>
      <c r="C4057" t="s">
        <v>16</v>
      </c>
      <c r="D4057" t="s">
        <v>16</v>
      </c>
      <c r="E4057" t="s">
        <v>16</v>
      </c>
      <c r="F4057" t="s">
        <v>16</v>
      </c>
      <c r="G4057" t="s">
        <v>3759</v>
      </c>
      <c r="H4057">
        <v>1</v>
      </c>
      <c r="I4057" t="s">
        <v>4898</v>
      </c>
    </row>
    <row r="4058" spans="1:9" x14ac:dyDescent="0.25">
      <c r="A4058" t="s">
        <v>41167</v>
      </c>
      <c r="B4058">
        <v>75577000</v>
      </c>
      <c r="C4058" t="s">
        <v>16</v>
      </c>
      <c r="D4058" t="s">
        <v>16</v>
      </c>
      <c r="E4058" t="s">
        <v>16</v>
      </c>
      <c r="F4058" t="s">
        <v>16</v>
      </c>
      <c r="G4058" t="s">
        <v>3759</v>
      </c>
      <c r="H4058">
        <v>2</v>
      </c>
      <c r="I4058" t="s">
        <v>42380</v>
      </c>
    </row>
    <row r="4059" spans="1:9" x14ac:dyDescent="0.25">
      <c r="A4059" t="s">
        <v>41167</v>
      </c>
      <c r="B4059">
        <v>75450111</v>
      </c>
      <c r="C4059" t="s">
        <v>16</v>
      </c>
      <c r="D4059" t="s">
        <v>16</v>
      </c>
      <c r="E4059" t="s">
        <v>16</v>
      </c>
      <c r="F4059" t="s">
        <v>16</v>
      </c>
      <c r="G4059" t="s">
        <v>41168</v>
      </c>
      <c r="H4059">
        <v>1</v>
      </c>
      <c r="I4059" t="s">
        <v>42379</v>
      </c>
    </row>
    <row r="4060" spans="1:9" x14ac:dyDescent="0.25">
      <c r="A4060" t="s">
        <v>41416</v>
      </c>
      <c r="B4060">
        <v>75577000</v>
      </c>
      <c r="C4060" t="s">
        <v>16</v>
      </c>
      <c r="D4060" t="s">
        <v>16</v>
      </c>
      <c r="E4060" t="s">
        <v>16</v>
      </c>
      <c r="F4060" t="s">
        <v>16</v>
      </c>
      <c r="G4060" t="s">
        <v>3759</v>
      </c>
      <c r="H4060">
        <v>1</v>
      </c>
      <c r="I4060" t="s">
        <v>4898</v>
      </c>
    </row>
    <row r="4061" spans="1:9" x14ac:dyDescent="0.25">
      <c r="A4061" t="s">
        <v>42005</v>
      </c>
      <c r="B4061">
        <v>74755755</v>
      </c>
      <c r="C4061" t="s">
        <v>16</v>
      </c>
      <c r="D4061" t="s">
        <v>16</v>
      </c>
      <c r="E4061" t="s">
        <v>16</v>
      </c>
      <c r="F4061" t="s">
        <v>16</v>
      </c>
      <c r="G4061" t="s">
        <v>4786</v>
      </c>
      <c r="H4061">
        <v>1</v>
      </c>
      <c r="I4061" t="s">
        <v>4922</v>
      </c>
    </row>
    <row r="4062" spans="1:9" x14ac:dyDescent="0.25">
      <c r="A4062" t="s">
        <v>42004</v>
      </c>
      <c r="B4062">
        <v>74755755</v>
      </c>
      <c r="C4062" t="s">
        <v>16</v>
      </c>
      <c r="D4062" t="s">
        <v>16</v>
      </c>
      <c r="E4062" t="s">
        <v>16</v>
      </c>
      <c r="F4062" t="s">
        <v>16</v>
      </c>
      <c r="G4062" t="s">
        <v>4786</v>
      </c>
      <c r="H4062">
        <v>1</v>
      </c>
      <c r="I4062" t="s">
        <v>4922</v>
      </c>
    </row>
    <row r="4063" spans="1:9" x14ac:dyDescent="0.25">
      <c r="A4063" t="s">
        <v>8758</v>
      </c>
      <c r="B4063">
        <v>70120140</v>
      </c>
      <c r="C4063" t="s">
        <v>16</v>
      </c>
      <c r="D4063" t="s">
        <v>16</v>
      </c>
      <c r="E4063" t="s">
        <v>16</v>
      </c>
      <c r="F4063" t="s">
        <v>16</v>
      </c>
      <c r="G4063" t="s">
        <v>2467</v>
      </c>
      <c r="H4063">
        <v>1</v>
      </c>
      <c r="I4063" t="s">
        <v>5232</v>
      </c>
    </row>
    <row r="4064" spans="1:9" x14ac:dyDescent="0.25">
      <c r="A4064" t="s">
        <v>8759</v>
      </c>
      <c r="B4064">
        <v>70120140</v>
      </c>
      <c r="C4064" t="s">
        <v>16</v>
      </c>
      <c r="D4064" t="s">
        <v>16</v>
      </c>
      <c r="E4064" t="s">
        <v>16</v>
      </c>
      <c r="F4064" t="s">
        <v>16</v>
      </c>
      <c r="G4064" t="s">
        <v>2467</v>
      </c>
      <c r="H4064">
        <v>1</v>
      </c>
      <c r="I4064" t="s">
        <v>5232</v>
      </c>
    </row>
    <row r="4065" spans="1:9" x14ac:dyDescent="0.25">
      <c r="A4065" t="s">
        <v>2529</v>
      </c>
      <c r="B4065">
        <v>74661378</v>
      </c>
      <c r="C4065" t="s">
        <v>16</v>
      </c>
      <c r="D4065" t="s">
        <v>16</v>
      </c>
      <c r="E4065" t="s">
        <v>16</v>
      </c>
      <c r="F4065" t="s">
        <v>16</v>
      </c>
      <c r="G4065" t="s">
        <v>2524</v>
      </c>
      <c r="H4065">
        <v>1</v>
      </c>
      <c r="I4065" t="s">
        <v>4910</v>
      </c>
    </row>
    <row r="4066" spans="1:9" x14ac:dyDescent="0.25">
      <c r="A4066" t="s">
        <v>3432</v>
      </c>
      <c r="B4066">
        <v>75421677</v>
      </c>
      <c r="C4066" t="s">
        <v>16</v>
      </c>
      <c r="D4066" t="s">
        <v>16</v>
      </c>
      <c r="E4066" t="s">
        <v>16</v>
      </c>
      <c r="F4066" t="s">
        <v>16</v>
      </c>
      <c r="G4066" t="s">
        <v>3368</v>
      </c>
      <c r="H4066">
        <v>1</v>
      </c>
      <c r="I4066" t="s">
        <v>4892</v>
      </c>
    </row>
    <row r="4067" spans="1:9" x14ac:dyDescent="0.25">
      <c r="A4067" t="s">
        <v>3433</v>
      </c>
      <c r="B4067">
        <v>75421677</v>
      </c>
      <c r="C4067" t="s">
        <v>16</v>
      </c>
      <c r="D4067" t="s">
        <v>16</v>
      </c>
      <c r="E4067" t="s">
        <v>16</v>
      </c>
      <c r="F4067" t="s">
        <v>16</v>
      </c>
      <c r="G4067" t="s">
        <v>3368</v>
      </c>
      <c r="H4067">
        <v>1</v>
      </c>
      <c r="I4067" t="s">
        <v>4892</v>
      </c>
    </row>
    <row r="4068" spans="1:9" x14ac:dyDescent="0.25">
      <c r="A4068" t="s">
        <v>3425</v>
      </c>
      <c r="B4068">
        <v>75421677</v>
      </c>
      <c r="C4068" t="s">
        <v>16</v>
      </c>
      <c r="D4068" t="s">
        <v>16</v>
      </c>
      <c r="E4068" t="s">
        <v>16</v>
      </c>
      <c r="F4068" t="s">
        <v>16</v>
      </c>
      <c r="G4068" t="s">
        <v>3368</v>
      </c>
      <c r="H4068">
        <v>1</v>
      </c>
      <c r="I4068" t="s">
        <v>4892</v>
      </c>
    </row>
    <row r="4069" spans="1:9" x14ac:dyDescent="0.25">
      <c r="A4069" t="s">
        <v>3414</v>
      </c>
      <c r="B4069">
        <v>75421677</v>
      </c>
      <c r="C4069" t="s">
        <v>16</v>
      </c>
      <c r="D4069" t="s">
        <v>16</v>
      </c>
      <c r="E4069" t="s">
        <v>16</v>
      </c>
      <c r="F4069" t="s">
        <v>16</v>
      </c>
      <c r="G4069" t="s">
        <v>3368</v>
      </c>
      <c r="H4069">
        <v>1</v>
      </c>
      <c r="I4069" t="s">
        <v>4892</v>
      </c>
    </row>
    <row r="4070" spans="1:9" x14ac:dyDescent="0.25">
      <c r="A4070" t="s">
        <v>3415</v>
      </c>
      <c r="B4070">
        <v>75421677</v>
      </c>
      <c r="C4070" t="s">
        <v>16</v>
      </c>
      <c r="D4070" t="s">
        <v>16</v>
      </c>
      <c r="E4070" t="s">
        <v>16</v>
      </c>
      <c r="F4070" t="s">
        <v>16</v>
      </c>
      <c r="G4070" t="s">
        <v>3368</v>
      </c>
      <c r="H4070">
        <v>1</v>
      </c>
      <c r="I4070" t="s">
        <v>4892</v>
      </c>
    </row>
    <row r="4071" spans="1:9" x14ac:dyDescent="0.25">
      <c r="A4071" t="s">
        <v>3410</v>
      </c>
      <c r="B4071">
        <v>75421677</v>
      </c>
      <c r="C4071" t="s">
        <v>16</v>
      </c>
      <c r="D4071" t="s">
        <v>16</v>
      </c>
      <c r="E4071" t="s">
        <v>16</v>
      </c>
      <c r="F4071" t="s">
        <v>16</v>
      </c>
      <c r="G4071" t="s">
        <v>3368</v>
      </c>
      <c r="H4071">
        <v>1</v>
      </c>
      <c r="I4071" t="s">
        <v>4892</v>
      </c>
    </row>
    <row r="4072" spans="1:9" x14ac:dyDescent="0.25">
      <c r="A4072" t="s">
        <v>3510</v>
      </c>
      <c r="B4072">
        <v>75421677</v>
      </c>
      <c r="C4072" t="s">
        <v>16</v>
      </c>
      <c r="D4072" t="s">
        <v>16</v>
      </c>
      <c r="E4072" t="s">
        <v>16</v>
      </c>
      <c r="F4072" t="s">
        <v>16</v>
      </c>
      <c r="G4072" t="s">
        <v>3368</v>
      </c>
      <c r="H4072">
        <v>1</v>
      </c>
      <c r="I4072" t="s">
        <v>4892</v>
      </c>
    </row>
    <row r="4073" spans="1:9" x14ac:dyDescent="0.25">
      <c r="A4073" t="s">
        <v>3545</v>
      </c>
      <c r="B4073">
        <v>75421677</v>
      </c>
      <c r="C4073" t="s">
        <v>16</v>
      </c>
      <c r="D4073" t="s">
        <v>16</v>
      </c>
      <c r="E4073" t="s">
        <v>16</v>
      </c>
      <c r="F4073" t="s">
        <v>16</v>
      </c>
      <c r="G4073" t="s">
        <v>3368</v>
      </c>
      <c r="H4073">
        <v>1</v>
      </c>
      <c r="I4073" t="s">
        <v>4892</v>
      </c>
    </row>
    <row r="4074" spans="1:9" x14ac:dyDescent="0.25">
      <c r="A4074" t="s">
        <v>3537</v>
      </c>
      <c r="B4074">
        <v>75421677</v>
      </c>
      <c r="C4074" t="s">
        <v>16</v>
      </c>
      <c r="D4074" t="s">
        <v>16</v>
      </c>
      <c r="E4074" t="s">
        <v>16</v>
      </c>
      <c r="F4074" t="s">
        <v>16</v>
      </c>
      <c r="G4074" t="s">
        <v>3368</v>
      </c>
      <c r="H4074">
        <v>1</v>
      </c>
      <c r="I4074" t="s">
        <v>4892</v>
      </c>
    </row>
    <row r="4075" spans="1:9" x14ac:dyDescent="0.25">
      <c r="A4075" t="s">
        <v>3539</v>
      </c>
      <c r="B4075">
        <v>75421677</v>
      </c>
      <c r="C4075" t="s">
        <v>16</v>
      </c>
      <c r="D4075" t="s">
        <v>16</v>
      </c>
      <c r="E4075" t="s">
        <v>16</v>
      </c>
      <c r="F4075" t="s">
        <v>16</v>
      </c>
      <c r="G4075" t="s">
        <v>3368</v>
      </c>
      <c r="H4075">
        <v>1</v>
      </c>
      <c r="I4075" t="s">
        <v>4892</v>
      </c>
    </row>
    <row r="4076" spans="1:9" x14ac:dyDescent="0.25">
      <c r="A4076" t="s">
        <v>3535</v>
      </c>
      <c r="B4076">
        <v>75421677</v>
      </c>
      <c r="C4076" t="s">
        <v>16</v>
      </c>
      <c r="D4076" t="s">
        <v>16</v>
      </c>
      <c r="E4076" t="s">
        <v>16</v>
      </c>
      <c r="F4076" t="s">
        <v>16</v>
      </c>
      <c r="G4076" t="s">
        <v>3368</v>
      </c>
      <c r="H4076">
        <v>1</v>
      </c>
      <c r="I4076" t="s">
        <v>4892</v>
      </c>
    </row>
    <row r="4077" spans="1:9" x14ac:dyDescent="0.25">
      <c r="A4077" t="s">
        <v>3772</v>
      </c>
      <c r="B4077">
        <v>75577000</v>
      </c>
      <c r="C4077" t="s">
        <v>16</v>
      </c>
      <c r="D4077" t="s">
        <v>16</v>
      </c>
      <c r="E4077" t="s">
        <v>16</v>
      </c>
      <c r="F4077" t="s">
        <v>16</v>
      </c>
      <c r="G4077" t="s">
        <v>3759</v>
      </c>
      <c r="H4077">
        <v>1</v>
      </c>
      <c r="I4077" t="s">
        <v>4898</v>
      </c>
    </row>
    <row r="4078" spans="1:9" x14ac:dyDescent="0.25">
      <c r="A4078" t="s">
        <v>3773</v>
      </c>
      <c r="B4078">
        <v>75577000</v>
      </c>
      <c r="C4078" t="s">
        <v>16</v>
      </c>
      <c r="D4078" t="s">
        <v>16</v>
      </c>
      <c r="E4078" t="s">
        <v>16</v>
      </c>
      <c r="F4078" t="s">
        <v>16</v>
      </c>
      <c r="G4078" t="s">
        <v>3759</v>
      </c>
      <c r="H4078">
        <v>1</v>
      </c>
      <c r="I4078" t="s">
        <v>4898</v>
      </c>
    </row>
    <row r="4079" spans="1:9" x14ac:dyDescent="0.25">
      <c r="A4079" t="s">
        <v>3395</v>
      </c>
      <c r="B4079">
        <v>75421677</v>
      </c>
      <c r="C4079" t="s">
        <v>16</v>
      </c>
      <c r="D4079" t="s">
        <v>16</v>
      </c>
      <c r="E4079" t="s">
        <v>16</v>
      </c>
      <c r="F4079" t="s">
        <v>16</v>
      </c>
      <c r="G4079" t="s">
        <v>3368</v>
      </c>
      <c r="H4079">
        <v>1</v>
      </c>
      <c r="I4079" t="s">
        <v>4892</v>
      </c>
    </row>
    <row r="4080" spans="1:9" x14ac:dyDescent="0.25">
      <c r="A4080" t="s">
        <v>3385</v>
      </c>
      <c r="B4080">
        <v>75421677</v>
      </c>
      <c r="C4080" t="s">
        <v>16</v>
      </c>
      <c r="D4080" t="s">
        <v>16</v>
      </c>
      <c r="E4080" t="s">
        <v>16</v>
      </c>
      <c r="F4080" t="s">
        <v>16</v>
      </c>
      <c r="G4080" t="s">
        <v>3368</v>
      </c>
      <c r="H4080">
        <v>1</v>
      </c>
      <c r="I4080" t="s">
        <v>4892</v>
      </c>
    </row>
    <row r="4081" spans="1:9" x14ac:dyDescent="0.25">
      <c r="A4081" t="s">
        <v>3844</v>
      </c>
      <c r="B4081">
        <v>86228644</v>
      </c>
      <c r="C4081" t="s">
        <v>16</v>
      </c>
      <c r="D4081" t="s">
        <v>16</v>
      </c>
      <c r="E4081" t="s">
        <v>16</v>
      </c>
      <c r="F4081" t="s">
        <v>16</v>
      </c>
      <c r="G4081" t="s">
        <v>2440</v>
      </c>
      <c r="H4081">
        <v>1</v>
      </c>
      <c r="I4081" t="s">
        <v>4897</v>
      </c>
    </row>
    <row r="4082" spans="1:9" x14ac:dyDescent="0.25">
      <c r="A4082" t="s">
        <v>3874</v>
      </c>
      <c r="B4082">
        <v>86228644</v>
      </c>
      <c r="C4082" t="s">
        <v>16</v>
      </c>
      <c r="D4082" t="s">
        <v>16</v>
      </c>
      <c r="E4082" t="s">
        <v>16</v>
      </c>
      <c r="F4082" t="s">
        <v>16</v>
      </c>
      <c r="G4082" t="s">
        <v>2440</v>
      </c>
      <c r="H4082">
        <v>1</v>
      </c>
      <c r="I4082" t="s">
        <v>4897</v>
      </c>
    </row>
    <row r="4083" spans="1:9" x14ac:dyDescent="0.25">
      <c r="A4083" t="s">
        <v>3394</v>
      </c>
      <c r="B4083">
        <v>75421677</v>
      </c>
      <c r="C4083" t="s">
        <v>16</v>
      </c>
      <c r="D4083" t="s">
        <v>16</v>
      </c>
      <c r="E4083" t="s">
        <v>16</v>
      </c>
      <c r="F4083" t="s">
        <v>16</v>
      </c>
      <c r="G4083" t="s">
        <v>3368</v>
      </c>
      <c r="H4083">
        <v>1</v>
      </c>
      <c r="I4083" t="s">
        <v>4892</v>
      </c>
    </row>
    <row r="4084" spans="1:9" x14ac:dyDescent="0.25">
      <c r="A4084" t="s">
        <v>3393</v>
      </c>
      <c r="B4084">
        <v>75421677</v>
      </c>
      <c r="C4084" t="s">
        <v>16</v>
      </c>
      <c r="D4084" t="s">
        <v>16</v>
      </c>
      <c r="E4084" t="s">
        <v>16</v>
      </c>
      <c r="F4084" t="s">
        <v>16</v>
      </c>
      <c r="G4084" t="s">
        <v>3368</v>
      </c>
      <c r="H4084">
        <v>1</v>
      </c>
      <c r="I4084" t="s">
        <v>4892</v>
      </c>
    </row>
    <row r="4085" spans="1:9" x14ac:dyDescent="0.25">
      <c r="A4085" t="s">
        <v>3506</v>
      </c>
      <c r="B4085">
        <v>75421677</v>
      </c>
      <c r="C4085" t="s">
        <v>16</v>
      </c>
      <c r="D4085" t="s">
        <v>16</v>
      </c>
      <c r="E4085" t="s">
        <v>16</v>
      </c>
      <c r="F4085" t="s">
        <v>16</v>
      </c>
      <c r="G4085" t="s">
        <v>3368</v>
      </c>
      <c r="H4085">
        <v>1</v>
      </c>
      <c r="I4085" t="s">
        <v>4892</v>
      </c>
    </row>
    <row r="4086" spans="1:9" x14ac:dyDescent="0.25">
      <c r="A4086" t="s">
        <v>2554</v>
      </c>
      <c r="B4086">
        <v>74762273</v>
      </c>
      <c r="C4086" t="s">
        <v>16</v>
      </c>
      <c r="D4086" t="s">
        <v>16</v>
      </c>
      <c r="E4086" t="s">
        <v>16</v>
      </c>
      <c r="F4086" t="s">
        <v>16</v>
      </c>
      <c r="G4086" t="s">
        <v>154</v>
      </c>
      <c r="H4086">
        <v>1</v>
      </c>
      <c r="I4086" t="s">
        <v>4887</v>
      </c>
    </row>
    <row r="4087" spans="1:9" x14ac:dyDescent="0.25">
      <c r="A4087" t="s">
        <v>4081</v>
      </c>
      <c r="B4087">
        <v>75421677</v>
      </c>
      <c r="C4087" t="s">
        <v>16</v>
      </c>
      <c r="D4087" t="s">
        <v>16</v>
      </c>
      <c r="E4087" t="s">
        <v>16</v>
      </c>
      <c r="F4087" t="s">
        <v>16</v>
      </c>
      <c r="G4087" t="s">
        <v>3368</v>
      </c>
      <c r="H4087">
        <v>1</v>
      </c>
      <c r="I4087" t="s">
        <v>4892</v>
      </c>
    </row>
    <row r="4088" spans="1:9" x14ac:dyDescent="0.25">
      <c r="A4088" t="s">
        <v>4082</v>
      </c>
      <c r="B4088">
        <v>75421677</v>
      </c>
      <c r="C4088" t="s">
        <v>16</v>
      </c>
      <c r="D4088" t="s">
        <v>16</v>
      </c>
      <c r="E4088" t="s">
        <v>16</v>
      </c>
      <c r="F4088" t="s">
        <v>16</v>
      </c>
      <c r="G4088" t="s">
        <v>3368</v>
      </c>
      <c r="H4088">
        <v>1</v>
      </c>
      <c r="I4088" t="s">
        <v>4892</v>
      </c>
    </row>
    <row r="4089" spans="1:9" x14ac:dyDescent="0.25">
      <c r="A4089" t="s">
        <v>4083</v>
      </c>
      <c r="B4089">
        <v>75421677</v>
      </c>
      <c r="C4089" t="s">
        <v>16</v>
      </c>
      <c r="D4089" t="s">
        <v>16</v>
      </c>
      <c r="E4089" t="s">
        <v>16</v>
      </c>
      <c r="F4089" t="s">
        <v>16</v>
      </c>
      <c r="G4089" t="s">
        <v>3368</v>
      </c>
      <c r="H4089">
        <v>1</v>
      </c>
      <c r="I4089" t="s">
        <v>4892</v>
      </c>
    </row>
    <row r="4090" spans="1:9" x14ac:dyDescent="0.25">
      <c r="A4090" t="s">
        <v>4077</v>
      </c>
      <c r="B4090">
        <v>75421677</v>
      </c>
      <c r="C4090" t="s">
        <v>16</v>
      </c>
      <c r="D4090" t="s">
        <v>16</v>
      </c>
      <c r="E4090" t="s">
        <v>16</v>
      </c>
      <c r="F4090" t="s">
        <v>16</v>
      </c>
      <c r="G4090" t="s">
        <v>3368</v>
      </c>
      <c r="H4090">
        <v>1</v>
      </c>
      <c r="I4090" t="s">
        <v>4892</v>
      </c>
    </row>
    <row r="4091" spans="1:9" x14ac:dyDescent="0.25">
      <c r="A4091" t="s">
        <v>5426</v>
      </c>
      <c r="B4091">
        <v>75421677</v>
      </c>
      <c r="C4091" t="s">
        <v>16</v>
      </c>
      <c r="D4091" t="s">
        <v>16</v>
      </c>
      <c r="E4091" t="s">
        <v>16</v>
      </c>
      <c r="F4091" t="s">
        <v>16</v>
      </c>
      <c r="G4091" t="s">
        <v>3368</v>
      </c>
      <c r="H4091">
        <v>1</v>
      </c>
      <c r="I4091" t="s">
        <v>4892</v>
      </c>
    </row>
    <row r="4092" spans="1:9" x14ac:dyDescent="0.25">
      <c r="A4092" t="s">
        <v>9201</v>
      </c>
      <c r="B4092">
        <v>76114930</v>
      </c>
      <c r="C4092" t="s">
        <v>16</v>
      </c>
      <c r="D4092" t="s">
        <v>16</v>
      </c>
      <c r="E4092" t="s">
        <v>16</v>
      </c>
      <c r="F4092" t="s">
        <v>16</v>
      </c>
      <c r="G4092" t="s">
        <v>9202</v>
      </c>
      <c r="H4092">
        <v>1</v>
      </c>
      <c r="I4092" t="s">
        <v>13137</v>
      </c>
    </row>
    <row r="4093" spans="1:9" x14ac:dyDescent="0.25">
      <c r="A4093" t="s">
        <v>2621</v>
      </c>
      <c r="B4093">
        <v>74762273</v>
      </c>
      <c r="C4093" t="s">
        <v>16</v>
      </c>
      <c r="D4093" t="s">
        <v>16</v>
      </c>
      <c r="E4093" t="s">
        <v>16</v>
      </c>
      <c r="F4093" t="s">
        <v>16</v>
      </c>
      <c r="G4093" t="s">
        <v>154</v>
      </c>
      <c r="H4093">
        <v>1</v>
      </c>
      <c r="I4093" t="s">
        <v>4887</v>
      </c>
    </row>
    <row r="4094" spans="1:9" x14ac:dyDescent="0.25">
      <c r="A4094" t="s">
        <v>3017</v>
      </c>
      <c r="B4094">
        <v>75180019</v>
      </c>
      <c r="C4094" t="s">
        <v>16</v>
      </c>
      <c r="D4094" t="s">
        <v>16</v>
      </c>
      <c r="E4094" t="s">
        <v>16</v>
      </c>
      <c r="F4094" t="s">
        <v>16</v>
      </c>
      <c r="G4094" t="s">
        <v>2430</v>
      </c>
      <c r="H4094">
        <v>1</v>
      </c>
      <c r="I4094" t="s">
        <v>5227</v>
      </c>
    </row>
    <row r="4095" spans="1:9" x14ac:dyDescent="0.25">
      <c r="A4095" t="s">
        <v>3006</v>
      </c>
      <c r="B4095">
        <v>75180019</v>
      </c>
      <c r="C4095" t="s">
        <v>16</v>
      </c>
      <c r="D4095" t="s">
        <v>16</v>
      </c>
      <c r="E4095" t="s">
        <v>16</v>
      </c>
      <c r="F4095" t="s">
        <v>16</v>
      </c>
      <c r="G4095" t="s">
        <v>2430</v>
      </c>
      <c r="H4095">
        <v>1</v>
      </c>
      <c r="I4095" t="s">
        <v>5227</v>
      </c>
    </row>
    <row r="4096" spans="1:9" x14ac:dyDescent="0.25">
      <c r="A4096" t="s">
        <v>8611</v>
      </c>
      <c r="B4096">
        <v>75211662</v>
      </c>
      <c r="C4096" t="s">
        <v>16</v>
      </c>
      <c r="D4096" t="s">
        <v>16</v>
      </c>
      <c r="E4096" t="s">
        <v>16</v>
      </c>
      <c r="F4096" t="s">
        <v>16</v>
      </c>
      <c r="G4096" t="s">
        <v>7015</v>
      </c>
      <c r="H4096">
        <v>1</v>
      </c>
      <c r="I4096" t="s">
        <v>7143</v>
      </c>
    </row>
    <row r="4097" spans="1:9" x14ac:dyDescent="0.25">
      <c r="A4097" t="s">
        <v>8612</v>
      </c>
      <c r="B4097">
        <v>75211662</v>
      </c>
      <c r="C4097" t="s">
        <v>16</v>
      </c>
      <c r="D4097" t="s">
        <v>16</v>
      </c>
      <c r="E4097" t="s">
        <v>16</v>
      </c>
      <c r="F4097" t="s">
        <v>16</v>
      </c>
      <c r="G4097" t="s">
        <v>7015</v>
      </c>
      <c r="H4097">
        <v>1</v>
      </c>
      <c r="I4097" t="s">
        <v>7143</v>
      </c>
    </row>
    <row r="4098" spans="1:9" x14ac:dyDescent="0.25">
      <c r="A4098" t="s">
        <v>8618</v>
      </c>
      <c r="B4098">
        <v>75211662</v>
      </c>
      <c r="C4098" t="s">
        <v>16</v>
      </c>
      <c r="D4098" t="s">
        <v>16</v>
      </c>
      <c r="E4098" t="s">
        <v>16</v>
      </c>
      <c r="F4098" t="s">
        <v>16</v>
      </c>
      <c r="G4098" t="s">
        <v>7015</v>
      </c>
      <c r="H4098">
        <v>1</v>
      </c>
      <c r="I4098" t="s">
        <v>7143</v>
      </c>
    </row>
    <row r="4099" spans="1:9" x14ac:dyDescent="0.25">
      <c r="A4099" t="s">
        <v>11572</v>
      </c>
      <c r="B4099">
        <v>75211662</v>
      </c>
      <c r="C4099" t="s">
        <v>16</v>
      </c>
      <c r="D4099" t="s">
        <v>16</v>
      </c>
      <c r="E4099" t="s">
        <v>16</v>
      </c>
      <c r="F4099" t="s">
        <v>16</v>
      </c>
      <c r="G4099" t="s">
        <v>7015</v>
      </c>
      <c r="H4099">
        <v>1</v>
      </c>
      <c r="I4099" t="s">
        <v>7143</v>
      </c>
    </row>
    <row r="4100" spans="1:9" x14ac:dyDescent="0.25">
      <c r="A4100" t="s">
        <v>11573</v>
      </c>
      <c r="B4100">
        <v>75211662</v>
      </c>
      <c r="C4100" t="s">
        <v>16</v>
      </c>
      <c r="D4100" t="s">
        <v>16</v>
      </c>
      <c r="E4100" t="s">
        <v>16</v>
      </c>
      <c r="F4100" t="s">
        <v>16</v>
      </c>
      <c r="G4100" t="s">
        <v>7015</v>
      </c>
      <c r="H4100">
        <v>1</v>
      </c>
      <c r="I4100" t="s">
        <v>7143</v>
      </c>
    </row>
    <row r="4101" spans="1:9" x14ac:dyDescent="0.25">
      <c r="A4101" t="s">
        <v>11576</v>
      </c>
      <c r="B4101">
        <v>75211662</v>
      </c>
      <c r="C4101" t="s">
        <v>16</v>
      </c>
      <c r="D4101" t="s">
        <v>16</v>
      </c>
      <c r="E4101" t="s">
        <v>16</v>
      </c>
      <c r="F4101" t="s">
        <v>16</v>
      </c>
      <c r="G4101" t="s">
        <v>7015</v>
      </c>
      <c r="H4101">
        <v>1</v>
      </c>
      <c r="I4101" t="s">
        <v>7143</v>
      </c>
    </row>
    <row r="4102" spans="1:9" x14ac:dyDescent="0.25">
      <c r="A4102" t="s">
        <v>2441</v>
      </c>
      <c r="B4102">
        <v>24895547</v>
      </c>
      <c r="C4102" t="s">
        <v>16</v>
      </c>
      <c r="D4102" t="s">
        <v>16</v>
      </c>
      <c r="E4102" t="s">
        <v>16</v>
      </c>
      <c r="F4102" t="s">
        <v>16</v>
      </c>
      <c r="G4102" t="s">
        <v>3980</v>
      </c>
      <c r="H4102">
        <v>1</v>
      </c>
      <c r="I4102" t="s">
        <v>5235</v>
      </c>
    </row>
    <row r="4103" spans="1:9" x14ac:dyDescent="0.25">
      <c r="A4103" t="s">
        <v>2447</v>
      </c>
      <c r="B4103">
        <v>24895547</v>
      </c>
      <c r="C4103" t="s">
        <v>16</v>
      </c>
      <c r="D4103" t="s">
        <v>16</v>
      </c>
      <c r="E4103" t="s">
        <v>16</v>
      </c>
      <c r="F4103" t="s">
        <v>16</v>
      </c>
      <c r="G4103" t="s">
        <v>3980</v>
      </c>
      <c r="H4103">
        <v>1</v>
      </c>
      <c r="I4103" t="s">
        <v>5235</v>
      </c>
    </row>
    <row r="4104" spans="1:9" x14ac:dyDescent="0.25">
      <c r="A4104" t="s">
        <v>2446</v>
      </c>
      <c r="B4104">
        <v>24895547</v>
      </c>
      <c r="C4104" t="s">
        <v>16</v>
      </c>
      <c r="D4104" t="s">
        <v>16</v>
      </c>
      <c r="E4104" t="s">
        <v>16</v>
      </c>
      <c r="F4104" t="s">
        <v>16</v>
      </c>
      <c r="G4104" t="s">
        <v>3980</v>
      </c>
      <c r="H4104">
        <v>1</v>
      </c>
      <c r="I4104" t="s">
        <v>5235</v>
      </c>
    </row>
    <row r="4105" spans="1:9" x14ac:dyDescent="0.25">
      <c r="A4105" t="s">
        <v>3074</v>
      </c>
      <c r="B4105">
        <v>75196500</v>
      </c>
      <c r="C4105" t="s">
        <v>16</v>
      </c>
      <c r="D4105" t="s">
        <v>16</v>
      </c>
      <c r="E4105" t="s">
        <v>16</v>
      </c>
      <c r="F4105" t="s">
        <v>16</v>
      </c>
      <c r="G4105" t="s">
        <v>2425</v>
      </c>
      <c r="H4105">
        <v>1</v>
      </c>
      <c r="I4105" t="s">
        <v>5229</v>
      </c>
    </row>
    <row r="4106" spans="1:9" x14ac:dyDescent="0.25">
      <c r="A4106" t="s">
        <v>10256</v>
      </c>
      <c r="B4106">
        <v>74762273</v>
      </c>
      <c r="C4106" t="s">
        <v>16</v>
      </c>
      <c r="D4106" t="s">
        <v>16</v>
      </c>
      <c r="E4106" t="s">
        <v>16</v>
      </c>
      <c r="F4106" t="s">
        <v>16</v>
      </c>
      <c r="G4106" t="s">
        <v>154</v>
      </c>
      <c r="H4106">
        <v>1</v>
      </c>
      <c r="I4106" t="s">
        <v>4887</v>
      </c>
    </row>
    <row r="4107" spans="1:9" x14ac:dyDescent="0.25">
      <c r="A4107" t="s">
        <v>14766</v>
      </c>
      <c r="B4107">
        <v>70120140</v>
      </c>
      <c r="C4107" t="s">
        <v>16</v>
      </c>
      <c r="D4107" t="s">
        <v>16</v>
      </c>
      <c r="E4107" t="s">
        <v>16</v>
      </c>
      <c r="F4107" t="s">
        <v>16</v>
      </c>
      <c r="G4107" t="s">
        <v>2467</v>
      </c>
      <c r="H4107">
        <v>1</v>
      </c>
      <c r="I4107" t="s">
        <v>5232</v>
      </c>
    </row>
    <row r="4108" spans="1:9" x14ac:dyDescent="0.25">
      <c r="A4108" t="s">
        <v>14759</v>
      </c>
      <c r="B4108">
        <v>70120140</v>
      </c>
      <c r="C4108" t="s">
        <v>16</v>
      </c>
      <c r="D4108" t="s">
        <v>16</v>
      </c>
      <c r="E4108" t="s">
        <v>16</v>
      </c>
      <c r="F4108" t="s">
        <v>16</v>
      </c>
      <c r="G4108" t="s">
        <v>2467</v>
      </c>
      <c r="H4108">
        <v>1</v>
      </c>
      <c r="I4108" t="s">
        <v>5232</v>
      </c>
    </row>
    <row r="4109" spans="1:9" x14ac:dyDescent="0.25">
      <c r="A4109" t="s">
        <v>14765</v>
      </c>
      <c r="B4109">
        <v>70120140</v>
      </c>
      <c r="C4109" t="s">
        <v>16</v>
      </c>
      <c r="D4109" t="s">
        <v>16</v>
      </c>
      <c r="E4109" t="s">
        <v>16</v>
      </c>
      <c r="F4109" t="s">
        <v>16</v>
      </c>
      <c r="G4109" t="s">
        <v>2467</v>
      </c>
      <c r="H4109">
        <v>1</v>
      </c>
      <c r="I4109" t="s">
        <v>5232</v>
      </c>
    </row>
    <row r="4110" spans="1:9" x14ac:dyDescent="0.25">
      <c r="A4110" t="s">
        <v>41147</v>
      </c>
      <c r="B4110">
        <v>70120140</v>
      </c>
      <c r="C4110" t="s">
        <v>16</v>
      </c>
      <c r="D4110" t="s">
        <v>16</v>
      </c>
      <c r="E4110" t="s">
        <v>16</v>
      </c>
      <c r="F4110" t="s">
        <v>16</v>
      </c>
      <c r="G4110" t="s">
        <v>2467</v>
      </c>
      <c r="H4110">
        <v>1</v>
      </c>
      <c r="I4110" t="s">
        <v>5232</v>
      </c>
    </row>
    <row r="4111" spans="1:9" x14ac:dyDescent="0.25">
      <c r="A4111" t="s">
        <v>41826</v>
      </c>
      <c r="B4111">
        <v>96266400</v>
      </c>
      <c r="C4111" t="s">
        <v>16</v>
      </c>
      <c r="D4111" t="s">
        <v>16</v>
      </c>
      <c r="E4111" t="s">
        <v>16</v>
      </c>
      <c r="F4111" t="s">
        <v>16</v>
      </c>
      <c r="G4111" t="s">
        <v>13916</v>
      </c>
      <c r="H4111">
        <v>1</v>
      </c>
      <c r="I4111" t="s">
        <v>15843</v>
      </c>
    </row>
    <row r="4112" spans="1:9" x14ac:dyDescent="0.25">
      <c r="A4112" t="s">
        <v>15351</v>
      </c>
      <c r="B4112">
        <v>75211662</v>
      </c>
      <c r="C4112" t="s">
        <v>16</v>
      </c>
      <c r="D4112" t="s">
        <v>16</v>
      </c>
      <c r="E4112" t="s">
        <v>16</v>
      </c>
      <c r="F4112" t="s">
        <v>16</v>
      </c>
      <c r="G4112" t="s">
        <v>7015</v>
      </c>
      <c r="H4112">
        <v>1</v>
      </c>
      <c r="I4112" t="s">
        <v>7143</v>
      </c>
    </row>
    <row r="4113" spans="1:9" x14ac:dyDescent="0.25">
      <c r="A4113" t="s">
        <v>42049</v>
      </c>
      <c r="B4113">
        <v>75180019</v>
      </c>
      <c r="C4113" t="s">
        <v>16</v>
      </c>
      <c r="D4113" t="s">
        <v>16</v>
      </c>
      <c r="E4113" t="s">
        <v>16</v>
      </c>
      <c r="F4113" t="s">
        <v>16</v>
      </c>
      <c r="G4113" t="s">
        <v>2430</v>
      </c>
      <c r="H4113">
        <v>1</v>
      </c>
      <c r="I4113" t="s">
        <v>5227</v>
      </c>
    </row>
    <row r="4114" spans="1:9" x14ac:dyDescent="0.25">
      <c r="A4114" t="s">
        <v>42008</v>
      </c>
      <c r="B4114">
        <v>75180019</v>
      </c>
      <c r="C4114" t="s">
        <v>16</v>
      </c>
      <c r="D4114" t="s">
        <v>16</v>
      </c>
      <c r="E4114" t="s">
        <v>16</v>
      </c>
      <c r="F4114" t="s">
        <v>16</v>
      </c>
      <c r="G4114" t="s">
        <v>2430</v>
      </c>
      <c r="H4114">
        <v>1</v>
      </c>
      <c r="I4114" t="s">
        <v>5227</v>
      </c>
    </row>
    <row r="4115" spans="1:9" x14ac:dyDescent="0.25">
      <c r="A4115" t="s">
        <v>4085</v>
      </c>
      <c r="B4115">
        <v>75421677</v>
      </c>
      <c r="C4115" t="s">
        <v>16</v>
      </c>
      <c r="D4115" t="s">
        <v>16</v>
      </c>
      <c r="E4115" t="s">
        <v>16</v>
      </c>
      <c r="F4115" t="s">
        <v>16</v>
      </c>
      <c r="G4115" t="s">
        <v>3368</v>
      </c>
      <c r="H4115">
        <v>1</v>
      </c>
      <c r="I4115" t="s">
        <v>4892</v>
      </c>
    </row>
    <row r="4116" spans="1:9" x14ac:dyDescent="0.25">
      <c r="A4116" t="s">
        <v>4086</v>
      </c>
      <c r="B4116">
        <v>75421677</v>
      </c>
      <c r="C4116" t="s">
        <v>16</v>
      </c>
      <c r="D4116" t="s">
        <v>16</v>
      </c>
      <c r="E4116" t="s">
        <v>16</v>
      </c>
      <c r="F4116" t="s">
        <v>16</v>
      </c>
      <c r="G4116" t="s">
        <v>3368</v>
      </c>
      <c r="H4116">
        <v>1</v>
      </c>
      <c r="I4116" t="s">
        <v>4892</v>
      </c>
    </row>
    <row r="4117" spans="1:9" x14ac:dyDescent="0.25">
      <c r="A4117" t="s">
        <v>4087</v>
      </c>
      <c r="B4117">
        <v>75421677</v>
      </c>
      <c r="C4117" t="s">
        <v>16</v>
      </c>
      <c r="D4117" t="s">
        <v>16</v>
      </c>
      <c r="E4117" t="s">
        <v>16</v>
      </c>
      <c r="F4117" t="s">
        <v>16</v>
      </c>
      <c r="G4117" t="s">
        <v>3368</v>
      </c>
      <c r="H4117">
        <v>1</v>
      </c>
      <c r="I4117" t="s">
        <v>4892</v>
      </c>
    </row>
    <row r="4118" spans="1:9" x14ac:dyDescent="0.25">
      <c r="A4118" t="s">
        <v>4088</v>
      </c>
      <c r="B4118">
        <v>75421677</v>
      </c>
      <c r="C4118" t="s">
        <v>16</v>
      </c>
      <c r="D4118" t="s">
        <v>16</v>
      </c>
      <c r="E4118" t="s">
        <v>16</v>
      </c>
      <c r="F4118" t="s">
        <v>16</v>
      </c>
      <c r="G4118" t="s">
        <v>3368</v>
      </c>
      <c r="H4118">
        <v>1</v>
      </c>
      <c r="I4118" t="s">
        <v>4892</v>
      </c>
    </row>
    <row r="4119" spans="1:9" x14ac:dyDescent="0.25">
      <c r="A4119" t="s">
        <v>4079</v>
      </c>
      <c r="B4119">
        <v>75421677</v>
      </c>
      <c r="C4119" t="s">
        <v>16</v>
      </c>
      <c r="D4119" t="s">
        <v>16</v>
      </c>
      <c r="E4119" t="s">
        <v>16</v>
      </c>
      <c r="F4119" t="s">
        <v>16</v>
      </c>
      <c r="G4119" t="s">
        <v>3368</v>
      </c>
      <c r="H4119">
        <v>1</v>
      </c>
      <c r="I4119" t="s">
        <v>4892</v>
      </c>
    </row>
    <row r="4120" spans="1:9" x14ac:dyDescent="0.25">
      <c r="A4120" t="s">
        <v>4080</v>
      </c>
      <c r="B4120">
        <v>75421677</v>
      </c>
      <c r="C4120" t="s">
        <v>16</v>
      </c>
      <c r="D4120" t="s">
        <v>16</v>
      </c>
      <c r="E4120" t="s">
        <v>16</v>
      </c>
      <c r="F4120" t="s">
        <v>16</v>
      </c>
      <c r="G4120" t="s">
        <v>3368</v>
      </c>
      <c r="H4120">
        <v>1</v>
      </c>
      <c r="I4120" t="s">
        <v>4892</v>
      </c>
    </row>
    <row r="4121" spans="1:9" x14ac:dyDescent="0.25">
      <c r="A4121" t="s">
        <v>4084</v>
      </c>
      <c r="B4121">
        <v>75421677</v>
      </c>
      <c r="C4121" t="s">
        <v>16</v>
      </c>
      <c r="D4121" t="s">
        <v>16</v>
      </c>
      <c r="E4121" t="s">
        <v>16</v>
      </c>
      <c r="F4121" t="s">
        <v>16</v>
      </c>
      <c r="G4121" t="s">
        <v>3368</v>
      </c>
      <c r="H4121">
        <v>1</v>
      </c>
      <c r="I4121" t="s">
        <v>4892</v>
      </c>
    </row>
    <row r="4122" spans="1:9" x14ac:dyDescent="0.25">
      <c r="A4122" t="s">
        <v>14180</v>
      </c>
      <c r="B4122">
        <v>74755755</v>
      </c>
      <c r="C4122" t="s">
        <v>16</v>
      </c>
      <c r="D4122" t="s">
        <v>16</v>
      </c>
      <c r="E4122" t="s">
        <v>16</v>
      </c>
      <c r="F4122" t="s">
        <v>16</v>
      </c>
      <c r="G4122" t="s">
        <v>4786</v>
      </c>
      <c r="H4122">
        <v>1</v>
      </c>
      <c r="I4122" t="s">
        <v>4922</v>
      </c>
    </row>
    <row r="4123" spans="1:9" x14ac:dyDescent="0.25">
      <c r="A4123" t="s">
        <v>14183</v>
      </c>
      <c r="B4123">
        <v>74755755</v>
      </c>
      <c r="C4123" t="s">
        <v>16</v>
      </c>
      <c r="D4123" t="s">
        <v>16</v>
      </c>
      <c r="E4123" t="s">
        <v>16</v>
      </c>
      <c r="F4123" t="s">
        <v>16</v>
      </c>
      <c r="G4123" t="s">
        <v>4786</v>
      </c>
      <c r="H4123">
        <v>1</v>
      </c>
      <c r="I4123" t="s">
        <v>4922</v>
      </c>
    </row>
    <row r="4124" spans="1:9" x14ac:dyDescent="0.25">
      <c r="A4124" t="s">
        <v>15282</v>
      </c>
      <c r="B4124">
        <v>75577000</v>
      </c>
      <c r="C4124" t="s">
        <v>16</v>
      </c>
      <c r="D4124" t="s">
        <v>16</v>
      </c>
      <c r="E4124" t="s">
        <v>16</v>
      </c>
      <c r="F4124" t="s">
        <v>16</v>
      </c>
      <c r="G4124" t="s">
        <v>3759</v>
      </c>
      <c r="H4124">
        <v>1</v>
      </c>
      <c r="I4124" t="s">
        <v>4898</v>
      </c>
    </row>
    <row r="4125" spans="1:9" x14ac:dyDescent="0.25">
      <c r="A4125" t="s">
        <v>15283</v>
      </c>
      <c r="B4125">
        <v>75577000</v>
      </c>
      <c r="C4125" t="s">
        <v>16</v>
      </c>
      <c r="D4125" t="s">
        <v>16</v>
      </c>
      <c r="E4125" t="s">
        <v>16</v>
      </c>
      <c r="F4125" t="s">
        <v>16</v>
      </c>
      <c r="G4125" t="s">
        <v>3759</v>
      </c>
      <c r="H4125">
        <v>1</v>
      </c>
      <c r="I4125" t="s">
        <v>4898</v>
      </c>
    </row>
    <row r="4126" spans="1:9" x14ac:dyDescent="0.25">
      <c r="A4126" t="s">
        <v>40952</v>
      </c>
      <c r="B4126">
        <v>70120140</v>
      </c>
      <c r="C4126" t="s">
        <v>16</v>
      </c>
      <c r="D4126" t="s">
        <v>16</v>
      </c>
      <c r="E4126" t="s">
        <v>16</v>
      </c>
      <c r="F4126" t="s">
        <v>16</v>
      </c>
      <c r="G4126" t="s">
        <v>2467</v>
      </c>
      <c r="H4126">
        <v>1</v>
      </c>
      <c r="I4126" t="s">
        <v>5232</v>
      </c>
    </row>
    <row r="4127" spans="1:9" x14ac:dyDescent="0.25">
      <c r="A4127" t="s">
        <v>40953</v>
      </c>
      <c r="B4127">
        <v>70120140</v>
      </c>
      <c r="C4127" t="s">
        <v>16</v>
      </c>
      <c r="D4127" t="s">
        <v>16</v>
      </c>
      <c r="E4127" t="s">
        <v>16</v>
      </c>
      <c r="F4127" t="s">
        <v>16</v>
      </c>
      <c r="G4127" t="s">
        <v>2467</v>
      </c>
      <c r="H4127">
        <v>1</v>
      </c>
      <c r="I4127" t="s">
        <v>5232</v>
      </c>
    </row>
    <row r="4128" spans="1:9" x14ac:dyDescent="0.25">
      <c r="A4128" t="s">
        <v>40954</v>
      </c>
      <c r="B4128">
        <v>70120140</v>
      </c>
      <c r="C4128" t="s">
        <v>16</v>
      </c>
      <c r="D4128" t="s">
        <v>16</v>
      </c>
      <c r="E4128" t="s">
        <v>16</v>
      </c>
      <c r="F4128" t="s">
        <v>16</v>
      </c>
      <c r="G4128" t="s">
        <v>2467</v>
      </c>
      <c r="H4128">
        <v>1</v>
      </c>
      <c r="I4128" t="s">
        <v>5232</v>
      </c>
    </row>
    <row r="4129" spans="1:9" x14ac:dyDescent="0.25">
      <c r="A4129" t="s">
        <v>41350</v>
      </c>
      <c r="B4129">
        <v>70120140</v>
      </c>
      <c r="C4129" t="s">
        <v>16</v>
      </c>
      <c r="D4129" t="s">
        <v>16</v>
      </c>
      <c r="E4129" t="s">
        <v>16</v>
      </c>
      <c r="F4129" t="s">
        <v>16</v>
      </c>
      <c r="G4129" t="s">
        <v>2467</v>
      </c>
      <c r="H4129">
        <v>1</v>
      </c>
      <c r="I4129" t="s">
        <v>5232</v>
      </c>
    </row>
    <row r="4130" spans="1:9" x14ac:dyDescent="0.25">
      <c r="A4130" t="s">
        <v>41429</v>
      </c>
      <c r="B4130">
        <v>70120140</v>
      </c>
      <c r="C4130" t="s">
        <v>16</v>
      </c>
      <c r="D4130" t="s">
        <v>16</v>
      </c>
      <c r="E4130" t="s">
        <v>16</v>
      </c>
      <c r="F4130" t="s">
        <v>16</v>
      </c>
      <c r="G4130" t="s">
        <v>2467</v>
      </c>
      <c r="H4130">
        <v>1</v>
      </c>
      <c r="I4130" t="s">
        <v>5232</v>
      </c>
    </row>
    <row r="4131" spans="1:9" x14ac:dyDescent="0.25">
      <c r="A4131" t="s">
        <v>2485</v>
      </c>
      <c r="B4131">
        <v>70120140</v>
      </c>
      <c r="C4131" t="s">
        <v>16</v>
      </c>
      <c r="D4131" t="s">
        <v>16</v>
      </c>
      <c r="E4131" t="s">
        <v>16</v>
      </c>
      <c r="F4131" t="s">
        <v>16</v>
      </c>
      <c r="G4131" t="s">
        <v>2467</v>
      </c>
      <c r="H4131">
        <v>1</v>
      </c>
      <c r="I4131" t="s">
        <v>5232</v>
      </c>
    </row>
    <row r="4132" spans="1:9" x14ac:dyDescent="0.25">
      <c r="A4132" t="s">
        <v>2486</v>
      </c>
      <c r="B4132">
        <v>70120140</v>
      </c>
      <c r="C4132" t="s">
        <v>16</v>
      </c>
      <c r="D4132" t="s">
        <v>16</v>
      </c>
      <c r="E4132" t="s">
        <v>16</v>
      </c>
      <c r="F4132" t="s">
        <v>16</v>
      </c>
      <c r="G4132" t="s">
        <v>2467</v>
      </c>
      <c r="H4132">
        <v>1</v>
      </c>
      <c r="I4132" t="s">
        <v>5232</v>
      </c>
    </row>
    <row r="4133" spans="1:9" x14ac:dyDescent="0.25">
      <c r="A4133" t="s">
        <v>2487</v>
      </c>
      <c r="B4133">
        <v>70120140</v>
      </c>
      <c r="C4133" t="s">
        <v>16</v>
      </c>
      <c r="D4133" t="s">
        <v>16</v>
      </c>
      <c r="E4133" t="s">
        <v>16</v>
      </c>
      <c r="F4133" t="s">
        <v>16</v>
      </c>
      <c r="G4133" t="s">
        <v>2467</v>
      </c>
      <c r="H4133">
        <v>1</v>
      </c>
      <c r="I4133" t="s">
        <v>5232</v>
      </c>
    </row>
    <row r="4134" spans="1:9" x14ac:dyDescent="0.25">
      <c r="A4134" t="s">
        <v>15075</v>
      </c>
      <c r="B4134">
        <v>96266400</v>
      </c>
      <c r="C4134" t="s">
        <v>16</v>
      </c>
      <c r="D4134" t="s">
        <v>16</v>
      </c>
      <c r="E4134" t="s">
        <v>16</v>
      </c>
      <c r="F4134" t="s">
        <v>16</v>
      </c>
      <c r="G4134" t="s">
        <v>13916</v>
      </c>
      <c r="H4134">
        <v>1</v>
      </c>
      <c r="I4134" t="s">
        <v>15843</v>
      </c>
    </row>
    <row r="4135" spans="1:9" x14ac:dyDescent="0.25">
      <c r="A4135" t="s">
        <v>14465</v>
      </c>
      <c r="B4135">
        <v>96266400</v>
      </c>
      <c r="C4135" t="s">
        <v>16</v>
      </c>
      <c r="D4135" t="s">
        <v>16</v>
      </c>
      <c r="E4135" t="s">
        <v>16</v>
      </c>
      <c r="F4135" t="s">
        <v>16</v>
      </c>
      <c r="G4135" t="s">
        <v>13916</v>
      </c>
      <c r="H4135">
        <v>1</v>
      </c>
      <c r="I4135" t="s">
        <v>15843</v>
      </c>
    </row>
    <row r="4136" spans="1:9" x14ac:dyDescent="0.25">
      <c r="A4136" t="s">
        <v>14492</v>
      </c>
      <c r="B4136">
        <v>96266400</v>
      </c>
      <c r="C4136" t="s">
        <v>16</v>
      </c>
      <c r="D4136" t="s">
        <v>16</v>
      </c>
      <c r="E4136" t="s">
        <v>16</v>
      </c>
      <c r="F4136" t="s">
        <v>16</v>
      </c>
      <c r="G4136" t="s">
        <v>13916</v>
      </c>
      <c r="H4136">
        <v>1</v>
      </c>
      <c r="I4136" t="s">
        <v>15843</v>
      </c>
    </row>
    <row r="4137" spans="1:9" x14ac:dyDescent="0.25">
      <c r="A4137" t="s">
        <v>14466</v>
      </c>
      <c r="B4137">
        <v>96266400</v>
      </c>
      <c r="C4137" t="s">
        <v>16</v>
      </c>
      <c r="D4137" t="s">
        <v>16</v>
      </c>
      <c r="E4137" t="s">
        <v>16</v>
      </c>
      <c r="F4137" t="s">
        <v>16</v>
      </c>
      <c r="G4137" t="s">
        <v>13916</v>
      </c>
      <c r="H4137">
        <v>1</v>
      </c>
      <c r="I4137" t="s">
        <v>15843</v>
      </c>
    </row>
    <row r="4138" spans="1:9" x14ac:dyDescent="0.25">
      <c r="A4138" t="s">
        <v>14493</v>
      </c>
      <c r="B4138">
        <v>96266400</v>
      </c>
      <c r="C4138" t="s">
        <v>16</v>
      </c>
      <c r="D4138" t="s">
        <v>16</v>
      </c>
      <c r="E4138" t="s">
        <v>16</v>
      </c>
      <c r="F4138" t="s">
        <v>16</v>
      </c>
      <c r="G4138" t="s">
        <v>13916</v>
      </c>
      <c r="H4138">
        <v>1</v>
      </c>
      <c r="I4138" t="s">
        <v>15843</v>
      </c>
    </row>
    <row r="4139" spans="1:9" x14ac:dyDescent="0.25">
      <c r="A4139" t="s">
        <v>14497</v>
      </c>
      <c r="B4139">
        <v>96266400</v>
      </c>
      <c r="C4139" t="s">
        <v>16</v>
      </c>
      <c r="D4139" t="s">
        <v>16</v>
      </c>
      <c r="E4139" t="s">
        <v>16</v>
      </c>
      <c r="F4139" t="s">
        <v>16</v>
      </c>
      <c r="G4139" t="s">
        <v>13916</v>
      </c>
      <c r="H4139">
        <v>1</v>
      </c>
      <c r="I4139" t="s">
        <v>15843</v>
      </c>
    </row>
    <row r="4140" spans="1:9" x14ac:dyDescent="0.25">
      <c r="A4140" t="s">
        <v>15071</v>
      </c>
      <c r="B4140">
        <v>96266400</v>
      </c>
      <c r="C4140" t="s">
        <v>16</v>
      </c>
      <c r="D4140" t="s">
        <v>16</v>
      </c>
      <c r="E4140" t="s">
        <v>16</v>
      </c>
      <c r="F4140" t="s">
        <v>16</v>
      </c>
      <c r="G4140" t="s">
        <v>13916</v>
      </c>
      <c r="H4140">
        <v>1</v>
      </c>
      <c r="I4140" t="s">
        <v>15843</v>
      </c>
    </row>
    <row r="4141" spans="1:9" x14ac:dyDescent="0.25">
      <c r="A4141" t="s">
        <v>15090</v>
      </c>
      <c r="B4141">
        <v>96266400</v>
      </c>
      <c r="C4141" t="s">
        <v>16</v>
      </c>
      <c r="D4141" t="s">
        <v>16</v>
      </c>
      <c r="E4141" t="s">
        <v>16</v>
      </c>
      <c r="F4141" t="s">
        <v>16</v>
      </c>
      <c r="G4141" t="s">
        <v>13916</v>
      </c>
      <c r="H4141">
        <v>1</v>
      </c>
      <c r="I4141" t="s">
        <v>15843</v>
      </c>
    </row>
    <row r="4142" spans="1:9" x14ac:dyDescent="0.25">
      <c r="A4142" t="s">
        <v>41928</v>
      </c>
      <c r="B4142">
        <v>96266400</v>
      </c>
      <c r="C4142" t="s">
        <v>16</v>
      </c>
      <c r="D4142" t="s">
        <v>16</v>
      </c>
      <c r="E4142" t="s">
        <v>16</v>
      </c>
      <c r="F4142" t="s">
        <v>16</v>
      </c>
      <c r="G4142" t="s">
        <v>13916</v>
      </c>
      <c r="H4142">
        <v>1</v>
      </c>
      <c r="I4142" t="s">
        <v>15843</v>
      </c>
    </row>
    <row r="4143" spans="1:9" x14ac:dyDescent="0.25">
      <c r="A4143" t="s">
        <v>2578</v>
      </c>
      <c r="B4143">
        <v>74762273</v>
      </c>
      <c r="C4143" t="s">
        <v>16</v>
      </c>
      <c r="D4143" t="s">
        <v>16</v>
      </c>
      <c r="E4143" t="s">
        <v>16</v>
      </c>
      <c r="F4143" t="s">
        <v>16</v>
      </c>
      <c r="G4143" t="s">
        <v>154</v>
      </c>
      <c r="H4143">
        <v>1</v>
      </c>
      <c r="I4143" t="s">
        <v>4887</v>
      </c>
    </row>
    <row r="4144" spans="1:9" x14ac:dyDescent="0.25">
      <c r="A4144" t="s">
        <v>3318</v>
      </c>
      <c r="B4144">
        <v>75211662</v>
      </c>
      <c r="C4144" t="s">
        <v>16</v>
      </c>
      <c r="D4144" t="s">
        <v>16</v>
      </c>
      <c r="E4144" t="s">
        <v>16</v>
      </c>
      <c r="F4144" t="s">
        <v>16</v>
      </c>
      <c r="G4144" t="s">
        <v>7015</v>
      </c>
      <c r="H4144">
        <v>1</v>
      </c>
      <c r="I4144" t="s">
        <v>7143</v>
      </c>
    </row>
    <row r="4145" spans="1:9" x14ac:dyDescent="0.25">
      <c r="A4145" t="s">
        <v>3320</v>
      </c>
      <c r="B4145">
        <v>75211662</v>
      </c>
      <c r="C4145" t="s">
        <v>16</v>
      </c>
      <c r="D4145" t="s">
        <v>16</v>
      </c>
      <c r="E4145" t="s">
        <v>16</v>
      </c>
      <c r="F4145" t="s">
        <v>16</v>
      </c>
      <c r="G4145" t="s">
        <v>7015</v>
      </c>
      <c r="H4145">
        <v>1</v>
      </c>
      <c r="I4145" t="s">
        <v>7143</v>
      </c>
    </row>
    <row r="4146" spans="1:9" x14ac:dyDescent="0.25">
      <c r="A4146" t="s">
        <v>3321</v>
      </c>
      <c r="B4146">
        <v>75211662</v>
      </c>
      <c r="C4146" t="s">
        <v>16</v>
      </c>
      <c r="D4146" t="s">
        <v>16</v>
      </c>
      <c r="E4146" t="s">
        <v>16</v>
      </c>
      <c r="F4146" t="s">
        <v>16</v>
      </c>
      <c r="G4146" t="s">
        <v>7015</v>
      </c>
      <c r="H4146">
        <v>1</v>
      </c>
      <c r="I4146" t="s">
        <v>7143</v>
      </c>
    </row>
    <row r="4147" spans="1:9" x14ac:dyDescent="0.25">
      <c r="A4147" t="s">
        <v>3154</v>
      </c>
      <c r="B4147">
        <v>75196500</v>
      </c>
      <c r="C4147" t="s">
        <v>16</v>
      </c>
      <c r="D4147" t="s">
        <v>16</v>
      </c>
      <c r="E4147" t="s">
        <v>16</v>
      </c>
      <c r="F4147" t="s">
        <v>16</v>
      </c>
      <c r="G4147" t="s">
        <v>2425</v>
      </c>
      <c r="H4147">
        <v>1</v>
      </c>
      <c r="I4147" t="s">
        <v>5229</v>
      </c>
    </row>
    <row r="4148" spans="1:9" x14ac:dyDescent="0.25">
      <c r="A4148" t="s">
        <v>3905</v>
      </c>
      <c r="B4148">
        <v>97220144</v>
      </c>
      <c r="C4148" t="s">
        <v>16</v>
      </c>
      <c r="D4148" t="s">
        <v>16</v>
      </c>
      <c r="E4148" t="s">
        <v>16</v>
      </c>
      <c r="F4148" t="s">
        <v>16</v>
      </c>
      <c r="G4148" t="s">
        <v>3898</v>
      </c>
      <c r="H4148">
        <v>1</v>
      </c>
      <c r="I4148" t="s">
        <v>5236</v>
      </c>
    </row>
    <row r="4149" spans="1:9" x14ac:dyDescent="0.25">
      <c r="A4149" t="s">
        <v>41973</v>
      </c>
      <c r="B4149">
        <v>75211662</v>
      </c>
      <c r="C4149" t="s">
        <v>16</v>
      </c>
      <c r="D4149" t="s">
        <v>16</v>
      </c>
      <c r="E4149" t="s">
        <v>16</v>
      </c>
      <c r="F4149" t="s">
        <v>16</v>
      </c>
      <c r="G4149" t="s">
        <v>7015</v>
      </c>
      <c r="H4149">
        <v>1</v>
      </c>
      <c r="I4149" t="s">
        <v>7143</v>
      </c>
    </row>
    <row r="4150" spans="1:9" x14ac:dyDescent="0.25">
      <c r="A4150" t="s">
        <v>3319</v>
      </c>
      <c r="B4150">
        <v>75211662</v>
      </c>
      <c r="C4150" t="s">
        <v>16</v>
      </c>
      <c r="D4150" t="s">
        <v>16</v>
      </c>
      <c r="E4150" t="s">
        <v>16</v>
      </c>
      <c r="F4150" t="s">
        <v>16</v>
      </c>
      <c r="G4150" t="s">
        <v>7015</v>
      </c>
      <c r="H4150">
        <v>1</v>
      </c>
      <c r="I4150" t="s">
        <v>7143</v>
      </c>
    </row>
    <row r="4151" spans="1:9" x14ac:dyDescent="0.25">
      <c r="A4151" t="s">
        <v>3100</v>
      </c>
      <c r="B4151">
        <v>75196500</v>
      </c>
      <c r="C4151" t="s">
        <v>16</v>
      </c>
      <c r="D4151" t="s">
        <v>16</v>
      </c>
      <c r="E4151" t="s">
        <v>16</v>
      </c>
      <c r="F4151" t="s">
        <v>16</v>
      </c>
      <c r="G4151" t="s">
        <v>2425</v>
      </c>
      <c r="H4151">
        <v>1</v>
      </c>
      <c r="I4151" t="s">
        <v>5229</v>
      </c>
    </row>
    <row r="4152" spans="1:9" x14ac:dyDescent="0.25">
      <c r="A4152" t="s">
        <v>3143</v>
      </c>
      <c r="B4152">
        <v>75196500</v>
      </c>
      <c r="C4152" t="s">
        <v>16</v>
      </c>
      <c r="D4152" t="s">
        <v>16</v>
      </c>
      <c r="E4152" t="s">
        <v>16</v>
      </c>
      <c r="F4152" t="s">
        <v>16</v>
      </c>
      <c r="G4152" t="s">
        <v>2425</v>
      </c>
      <c r="H4152">
        <v>1</v>
      </c>
      <c r="I4152" t="s">
        <v>5229</v>
      </c>
    </row>
    <row r="4153" spans="1:9" x14ac:dyDescent="0.25">
      <c r="A4153" t="s">
        <v>2443</v>
      </c>
      <c r="B4153">
        <v>75196500</v>
      </c>
      <c r="C4153" t="s">
        <v>16</v>
      </c>
      <c r="D4153" t="s">
        <v>16</v>
      </c>
      <c r="E4153" t="s">
        <v>16</v>
      </c>
      <c r="F4153" t="s">
        <v>16</v>
      </c>
      <c r="G4153" t="s">
        <v>2425</v>
      </c>
      <c r="H4153">
        <v>1</v>
      </c>
      <c r="I4153" t="s">
        <v>5229</v>
      </c>
    </row>
    <row r="4154" spans="1:9" x14ac:dyDescent="0.25">
      <c r="A4154" t="s">
        <v>2448</v>
      </c>
      <c r="B4154">
        <v>75196500</v>
      </c>
      <c r="C4154" t="s">
        <v>16</v>
      </c>
      <c r="D4154" t="s">
        <v>16</v>
      </c>
      <c r="E4154" t="s">
        <v>16</v>
      </c>
      <c r="F4154" t="s">
        <v>16</v>
      </c>
      <c r="G4154" t="s">
        <v>2425</v>
      </c>
      <c r="H4154">
        <v>1</v>
      </c>
      <c r="I4154" t="s">
        <v>5229</v>
      </c>
    </row>
    <row r="4155" spans="1:9" x14ac:dyDescent="0.25">
      <c r="A4155" t="s">
        <v>2449</v>
      </c>
      <c r="B4155">
        <v>75196500</v>
      </c>
      <c r="C4155" t="s">
        <v>16</v>
      </c>
      <c r="D4155" t="s">
        <v>16</v>
      </c>
      <c r="E4155" t="s">
        <v>16</v>
      </c>
      <c r="F4155" t="s">
        <v>16</v>
      </c>
      <c r="G4155" t="s">
        <v>2425</v>
      </c>
      <c r="H4155">
        <v>1</v>
      </c>
      <c r="I4155" t="s">
        <v>5229</v>
      </c>
    </row>
    <row r="4156" spans="1:9" x14ac:dyDescent="0.25">
      <c r="A4156" t="s">
        <v>2450</v>
      </c>
      <c r="B4156">
        <v>75196500</v>
      </c>
      <c r="C4156" t="s">
        <v>16</v>
      </c>
      <c r="D4156" t="s">
        <v>16</v>
      </c>
      <c r="E4156" t="s">
        <v>16</v>
      </c>
      <c r="F4156" t="s">
        <v>16</v>
      </c>
      <c r="G4156" t="s">
        <v>2425</v>
      </c>
      <c r="H4156">
        <v>1</v>
      </c>
      <c r="I4156" t="s">
        <v>5229</v>
      </c>
    </row>
    <row r="4157" spans="1:9" x14ac:dyDescent="0.25">
      <c r="A4157" t="s">
        <v>2444</v>
      </c>
      <c r="B4157">
        <v>75196500</v>
      </c>
      <c r="C4157" t="s">
        <v>16</v>
      </c>
      <c r="D4157" t="s">
        <v>16</v>
      </c>
      <c r="E4157" t="s">
        <v>16</v>
      </c>
      <c r="F4157" t="s">
        <v>16</v>
      </c>
      <c r="G4157" t="s">
        <v>2425</v>
      </c>
      <c r="H4157">
        <v>1</v>
      </c>
      <c r="I4157" t="s">
        <v>5229</v>
      </c>
    </row>
    <row r="4158" spans="1:9" x14ac:dyDescent="0.25">
      <c r="A4158" t="s">
        <v>3203</v>
      </c>
      <c r="B4158">
        <v>75196500</v>
      </c>
      <c r="C4158" t="s">
        <v>16</v>
      </c>
      <c r="D4158" t="s">
        <v>16</v>
      </c>
      <c r="E4158" t="s">
        <v>16</v>
      </c>
      <c r="F4158" t="s">
        <v>16</v>
      </c>
      <c r="G4158" t="s">
        <v>2425</v>
      </c>
      <c r="H4158">
        <v>1</v>
      </c>
      <c r="I4158" t="s">
        <v>5229</v>
      </c>
    </row>
    <row r="4159" spans="1:9" x14ac:dyDescent="0.25">
      <c r="A4159" t="s">
        <v>3204</v>
      </c>
      <c r="B4159">
        <v>75196500</v>
      </c>
      <c r="C4159" t="s">
        <v>16</v>
      </c>
      <c r="D4159" t="s">
        <v>16</v>
      </c>
      <c r="E4159" t="s">
        <v>16</v>
      </c>
      <c r="F4159" t="s">
        <v>16</v>
      </c>
      <c r="G4159" t="s">
        <v>2425</v>
      </c>
      <c r="H4159">
        <v>1</v>
      </c>
      <c r="I4159" t="s">
        <v>5229</v>
      </c>
    </row>
    <row r="4160" spans="1:9" x14ac:dyDescent="0.25">
      <c r="A4160" t="s">
        <v>2622</v>
      </c>
      <c r="B4160">
        <v>74762273</v>
      </c>
      <c r="C4160" t="s">
        <v>16</v>
      </c>
      <c r="D4160" t="s">
        <v>16</v>
      </c>
      <c r="E4160" t="s">
        <v>16</v>
      </c>
      <c r="F4160" t="s">
        <v>16</v>
      </c>
      <c r="G4160" t="s">
        <v>154</v>
      </c>
      <c r="H4160">
        <v>1</v>
      </c>
      <c r="I4160" t="s">
        <v>4887</v>
      </c>
    </row>
    <row r="4161" spans="1:9" x14ac:dyDescent="0.25">
      <c r="A4161" t="s">
        <v>2623</v>
      </c>
      <c r="B4161">
        <v>74762273</v>
      </c>
      <c r="C4161" t="s">
        <v>16</v>
      </c>
      <c r="D4161" t="s">
        <v>16</v>
      </c>
      <c r="E4161" t="s">
        <v>16</v>
      </c>
      <c r="F4161" t="s">
        <v>16</v>
      </c>
      <c r="G4161" t="s">
        <v>154</v>
      </c>
      <c r="H4161">
        <v>1</v>
      </c>
      <c r="I4161" t="s">
        <v>4887</v>
      </c>
    </row>
    <row r="4162" spans="1:9" x14ac:dyDescent="0.25">
      <c r="A4162" t="s">
        <v>2612</v>
      </c>
      <c r="B4162">
        <v>74762273</v>
      </c>
      <c r="C4162" t="s">
        <v>16</v>
      </c>
      <c r="D4162" t="s">
        <v>16</v>
      </c>
      <c r="E4162" t="s">
        <v>16</v>
      </c>
      <c r="F4162" t="s">
        <v>16</v>
      </c>
      <c r="G4162" t="s">
        <v>154</v>
      </c>
      <c r="H4162">
        <v>1</v>
      </c>
      <c r="I4162" t="s">
        <v>4887</v>
      </c>
    </row>
    <row r="4163" spans="1:9" x14ac:dyDescent="0.25">
      <c r="A4163" t="s">
        <v>15093</v>
      </c>
      <c r="B4163">
        <v>74867900</v>
      </c>
      <c r="C4163" t="s">
        <v>16</v>
      </c>
      <c r="D4163" t="s">
        <v>16</v>
      </c>
      <c r="E4163" t="s">
        <v>16</v>
      </c>
      <c r="F4163" t="s">
        <v>16</v>
      </c>
      <c r="G4163" t="s">
        <v>11223</v>
      </c>
      <c r="H4163">
        <v>1</v>
      </c>
      <c r="I4163" t="s">
        <v>13135</v>
      </c>
    </row>
    <row r="4164" spans="1:9" x14ac:dyDescent="0.25">
      <c r="A4164" t="s">
        <v>2613</v>
      </c>
      <c r="B4164">
        <v>74762273</v>
      </c>
      <c r="C4164" t="s">
        <v>16</v>
      </c>
      <c r="D4164" t="s">
        <v>16</v>
      </c>
      <c r="E4164" t="s">
        <v>16</v>
      </c>
      <c r="F4164" t="s">
        <v>16</v>
      </c>
      <c r="G4164" t="s">
        <v>154</v>
      </c>
      <c r="H4164">
        <v>1</v>
      </c>
      <c r="I4164" t="s">
        <v>4887</v>
      </c>
    </row>
    <row r="4165" spans="1:9" x14ac:dyDescent="0.25">
      <c r="A4165" t="s">
        <v>3194</v>
      </c>
      <c r="B4165">
        <v>75196500</v>
      </c>
      <c r="C4165" t="s">
        <v>16</v>
      </c>
      <c r="D4165" t="s">
        <v>16</v>
      </c>
      <c r="E4165" t="s">
        <v>16</v>
      </c>
      <c r="F4165" t="s">
        <v>16</v>
      </c>
      <c r="G4165" t="s">
        <v>2425</v>
      </c>
      <c r="H4165">
        <v>2</v>
      </c>
      <c r="I4165" t="s">
        <v>5229</v>
      </c>
    </row>
    <row r="4166" spans="1:9" x14ac:dyDescent="0.25">
      <c r="A4166" t="s">
        <v>3195</v>
      </c>
      <c r="B4166">
        <v>75196500</v>
      </c>
      <c r="C4166" t="s">
        <v>16</v>
      </c>
      <c r="D4166" t="s">
        <v>16</v>
      </c>
      <c r="E4166" t="s">
        <v>16</v>
      </c>
      <c r="F4166" t="s">
        <v>16</v>
      </c>
      <c r="G4166" t="s">
        <v>2425</v>
      </c>
      <c r="H4166">
        <v>2</v>
      </c>
      <c r="I4166" t="s">
        <v>5229</v>
      </c>
    </row>
    <row r="4167" spans="1:9" x14ac:dyDescent="0.25">
      <c r="A4167" t="s">
        <v>3196</v>
      </c>
      <c r="B4167">
        <v>75196500</v>
      </c>
      <c r="C4167" t="s">
        <v>16</v>
      </c>
      <c r="D4167" t="s">
        <v>16</v>
      </c>
      <c r="E4167" t="s">
        <v>16</v>
      </c>
      <c r="F4167" t="s">
        <v>16</v>
      </c>
      <c r="G4167" t="s">
        <v>2425</v>
      </c>
      <c r="H4167">
        <v>2</v>
      </c>
      <c r="I4167" t="s">
        <v>5229</v>
      </c>
    </row>
    <row r="4168" spans="1:9" x14ac:dyDescent="0.25">
      <c r="A4168" t="s">
        <v>3185</v>
      </c>
      <c r="B4168">
        <v>75196500</v>
      </c>
      <c r="C4168" t="s">
        <v>16</v>
      </c>
      <c r="D4168" t="s">
        <v>16</v>
      </c>
      <c r="E4168" t="s">
        <v>16</v>
      </c>
      <c r="F4168" t="s">
        <v>16</v>
      </c>
      <c r="G4168" t="s">
        <v>2425</v>
      </c>
      <c r="H4168">
        <v>2</v>
      </c>
      <c r="I4168" t="s">
        <v>5229</v>
      </c>
    </row>
    <row r="4169" spans="1:9" x14ac:dyDescent="0.25">
      <c r="A4169" t="s">
        <v>2442</v>
      </c>
      <c r="B4169">
        <v>24895547</v>
      </c>
      <c r="C4169" t="s">
        <v>16</v>
      </c>
      <c r="D4169" t="s">
        <v>16</v>
      </c>
      <c r="E4169" t="s">
        <v>16</v>
      </c>
      <c r="F4169" t="s">
        <v>16</v>
      </c>
      <c r="G4169" t="s">
        <v>3980</v>
      </c>
      <c r="H4169">
        <v>1</v>
      </c>
      <c r="I4169" t="s">
        <v>5235</v>
      </c>
    </row>
    <row r="4170" spans="1:9" x14ac:dyDescent="0.25">
      <c r="A4170" t="s">
        <v>3187</v>
      </c>
      <c r="B4170">
        <v>75196500</v>
      </c>
      <c r="C4170" t="s">
        <v>16</v>
      </c>
      <c r="D4170" t="s">
        <v>16</v>
      </c>
      <c r="E4170" t="s">
        <v>16</v>
      </c>
      <c r="F4170" t="s">
        <v>16</v>
      </c>
      <c r="G4170" t="s">
        <v>2425</v>
      </c>
      <c r="H4170">
        <v>2</v>
      </c>
      <c r="I4170" t="s">
        <v>5229</v>
      </c>
    </row>
    <row r="4171" spans="1:9" x14ac:dyDescent="0.25">
      <c r="A4171" t="s">
        <v>3186</v>
      </c>
      <c r="B4171">
        <v>75196500</v>
      </c>
      <c r="C4171" t="s">
        <v>16</v>
      </c>
      <c r="D4171" t="s">
        <v>16</v>
      </c>
      <c r="E4171" t="s">
        <v>16</v>
      </c>
      <c r="F4171" t="s">
        <v>16</v>
      </c>
      <c r="G4171" t="s">
        <v>2425</v>
      </c>
      <c r="H4171">
        <v>2</v>
      </c>
      <c r="I4171" t="s">
        <v>5229</v>
      </c>
    </row>
    <row r="4172" spans="1:9" x14ac:dyDescent="0.25">
      <c r="A4172" t="s">
        <v>4750</v>
      </c>
      <c r="B4172">
        <v>75196500</v>
      </c>
      <c r="C4172" t="s">
        <v>16</v>
      </c>
      <c r="D4172" t="s">
        <v>16</v>
      </c>
      <c r="E4172" t="s">
        <v>16</v>
      </c>
      <c r="F4172" t="s">
        <v>16</v>
      </c>
      <c r="G4172" t="s">
        <v>2425</v>
      </c>
      <c r="H4172">
        <v>1</v>
      </c>
      <c r="I4172" t="s">
        <v>5229</v>
      </c>
    </row>
    <row r="4173" spans="1:9" x14ac:dyDescent="0.25">
      <c r="A4173" t="s">
        <v>4749</v>
      </c>
      <c r="B4173">
        <v>75196500</v>
      </c>
      <c r="C4173" t="s">
        <v>16</v>
      </c>
      <c r="D4173" t="s">
        <v>16</v>
      </c>
      <c r="E4173" t="s">
        <v>16</v>
      </c>
      <c r="F4173" t="s">
        <v>16</v>
      </c>
      <c r="G4173" t="s">
        <v>2425</v>
      </c>
      <c r="H4173">
        <v>1</v>
      </c>
      <c r="I4173" t="s">
        <v>5229</v>
      </c>
    </row>
    <row r="4174" spans="1:9" x14ac:dyDescent="0.25">
      <c r="A4174" t="s">
        <v>3135</v>
      </c>
      <c r="B4174">
        <v>75196500</v>
      </c>
      <c r="C4174" t="s">
        <v>16</v>
      </c>
      <c r="D4174" t="s">
        <v>16</v>
      </c>
      <c r="E4174" t="s">
        <v>16</v>
      </c>
      <c r="F4174" t="s">
        <v>16</v>
      </c>
      <c r="G4174" t="s">
        <v>2425</v>
      </c>
      <c r="H4174">
        <v>2</v>
      </c>
      <c r="I4174" t="s">
        <v>5229</v>
      </c>
    </row>
    <row r="4175" spans="1:9" x14ac:dyDescent="0.25">
      <c r="A4175" t="s">
        <v>3193</v>
      </c>
      <c r="B4175">
        <v>75196500</v>
      </c>
      <c r="C4175" t="s">
        <v>16</v>
      </c>
      <c r="D4175" t="s">
        <v>16</v>
      </c>
      <c r="E4175" t="s">
        <v>16</v>
      </c>
      <c r="F4175" t="s">
        <v>16</v>
      </c>
      <c r="G4175" t="s">
        <v>2425</v>
      </c>
      <c r="H4175">
        <v>2</v>
      </c>
      <c r="I4175" t="s">
        <v>5229</v>
      </c>
    </row>
    <row r="4176" spans="1:9" x14ac:dyDescent="0.25">
      <c r="A4176" t="s">
        <v>3258</v>
      </c>
      <c r="B4176">
        <v>75196500</v>
      </c>
      <c r="C4176" t="s">
        <v>16</v>
      </c>
      <c r="D4176" t="s">
        <v>16</v>
      </c>
      <c r="E4176" t="s">
        <v>16</v>
      </c>
      <c r="F4176" t="s">
        <v>16</v>
      </c>
      <c r="G4176" t="s">
        <v>2425</v>
      </c>
      <c r="H4176">
        <v>1</v>
      </c>
      <c r="I4176" t="s">
        <v>5229</v>
      </c>
    </row>
    <row r="4177" spans="1:9" x14ac:dyDescent="0.25">
      <c r="A4177" t="s">
        <v>3221</v>
      </c>
      <c r="B4177">
        <v>75196500</v>
      </c>
      <c r="C4177" t="s">
        <v>16</v>
      </c>
      <c r="D4177" t="s">
        <v>16</v>
      </c>
      <c r="E4177" t="s">
        <v>16</v>
      </c>
      <c r="F4177" t="s">
        <v>16</v>
      </c>
      <c r="G4177" t="s">
        <v>2425</v>
      </c>
      <c r="H4177">
        <v>1</v>
      </c>
      <c r="I4177" t="s">
        <v>5229</v>
      </c>
    </row>
    <row r="4178" spans="1:9" x14ac:dyDescent="0.25">
      <c r="A4178" t="s">
        <v>3178</v>
      </c>
      <c r="B4178">
        <v>75196500</v>
      </c>
      <c r="C4178" t="s">
        <v>16</v>
      </c>
      <c r="D4178" t="s">
        <v>16</v>
      </c>
      <c r="E4178" t="s">
        <v>16</v>
      </c>
      <c r="F4178" t="s">
        <v>16</v>
      </c>
      <c r="G4178" t="s">
        <v>2425</v>
      </c>
      <c r="H4178">
        <v>1</v>
      </c>
      <c r="I4178" t="s">
        <v>5229</v>
      </c>
    </row>
    <row r="4179" spans="1:9" x14ac:dyDescent="0.25">
      <c r="A4179" t="s">
        <v>3173</v>
      </c>
      <c r="B4179">
        <v>75196500</v>
      </c>
      <c r="C4179" t="s">
        <v>16</v>
      </c>
      <c r="D4179" t="s">
        <v>16</v>
      </c>
      <c r="E4179" t="s">
        <v>16</v>
      </c>
      <c r="F4179" t="s">
        <v>16</v>
      </c>
      <c r="G4179" t="s">
        <v>2425</v>
      </c>
      <c r="H4179">
        <v>1</v>
      </c>
      <c r="I4179" t="s">
        <v>5229</v>
      </c>
    </row>
    <row r="4180" spans="1:9" x14ac:dyDescent="0.25">
      <c r="A4180" t="s">
        <v>3171</v>
      </c>
      <c r="B4180">
        <v>75196500</v>
      </c>
      <c r="C4180" t="s">
        <v>16</v>
      </c>
      <c r="D4180" t="s">
        <v>16</v>
      </c>
      <c r="E4180" t="s">
        <v>16</v>
      </c>
      <c r="F4180" t="s">
        <v>16</v>
      </c>
      <c r="G4180" t="s">
        <v>2425</v>
      </c>
      <c r="H4180">
        <v>1</v>
      </c>
      <c r="I4180" t="s">
        <v>5229</v>
      </c>
    </row>
    <row r="4181" spans="1:9" x14ac:dyDescent="0.25">
      <c r="A4181" t="s">
        <v>3169</v>
      </c>
      <c r="B4181">
        <v>75196500</v>
      </c>
      <c r="C4181" t="s">
        <v>16</v>
      </c>
      <c r="D4181" t="s">
        <v>16</v>
      </c>
      <c r="E4181" t="s">
        <v>16</v>
      </c>
      <c r="F4181" t="s">
        <v>16</v>
      </c>
      <c r="G4181" t="s">
        <v>2425</v>
      </c>
      <c r="H4181">
        <v>1</v>
      </c>
      <c r="I4181" t="s">
        <v>5229</v>
      </c>
    </row>
    <row r="4182" spans="1:9" x14ac:dyDescent="0.25">
      <c r="A4182" t="s">
        <v>3170</v>
      </c>
      <c r="B4182">
        <v>75196500</v>
      </c>
      <c r="C4182" t="s">
        <v>16</v>
      </c>
      <c r="D4182" t="s">
        <v>16</v>
      </c>
      <c r="E4182" t="s">
        <v>16</v>
      </c>
      <c r="F4182" t="s">
        <v>16</v>
      </c>
      <c r="G4182" t="s">
        <v>2425</v>
      </c>
      <c r="H4182">
        <v>1</v>
      </c>
      <c r="I4182" t="s">
        <v>5229</v>
      </c>
    </row>
    <row r="4183" spans="1:9" x14ac:dyDescent="0.25">
      <c r="A4183" t="s">
        <v>3099</v>
      </c>
      <c r="B4183">
        <v>75196500</v>
      </c>
      <c r="C4183" t="s">
        <v>16</v>
      </c>
      <c r="D4183" t="s">
        <v>16</v>
      </c>
      <c r="E4183" t="s">
        <v>16</v>
      </c>
      <c r="F4183" t="s">
        <v>16</v>
      </c>
      <c r="G4183" t="s">
        <v>2425</v>
      </c>
      <c r="H4183">
        <v>1</v>
      </c>
      <c r="I4183" t="s">
        <v>5229</v>
      </c>
    </row>
    <row r="4184" spans="1:9" x14ac:dyDescent="0.25">
      <c r="A4184" t="s">
        <v>3209</v>
      </c>
      <c r="B4184">
        <v>75196500</v>
      </c>
      <c r="C4184" t="s">
        <v>16</v>
      </c>
      <c r="D4184" t="s">
        <v>16</v>
      </c>
      <c r="E4184" t="s">
        <v>16</v>
      </c>
      <c r="F4184" t="s">
        <v>16</v>
      </c>
      <c r="G4184" t="s">
        <v>2425</v>
      </c>
      <c r="H4184">
        <v>1</v>
      </c>
      <c r="I4184" t="s">
        <v>5229</v>
      </c>
    </row>
    <row r="4185" spans="1:9" x14ac:dyDescent="0.25">
      <c r="A4185" t="s">
        <v>4061</v>
      </c>
      <c r="B4185">
        <v>74867900</v>
      </c>
      <c r="C4185" t="s">
        <v>16</v>
      </c>
      <c r="D4185" t="s">
        <v>16</v>
      </c>
      <c r="E4185" t="s">
        <v>16</v>
      </c>
      <c r="F4185" t="s">
        <v>16</v>
      </c>
      <c r="G4185" t="s">
        <v>11223</v>
      </c>
      <c r="H4185">
        <v>1</v>
      </c>
      <c r="I4185" t="s">
        <v>13135</v>
      </c>
    </row>
    <row r="4186" spans="1:9" x14ac:dyDescent="0.25">
      <c r="A4186" t="s">
        <v>4062</v>
      </c>
      <c r="B4186">
        <v>74867900</v>
      </c>
      <c r="C4186" t="s">
        <v>16</v>
      </c>
      <c r="D4186" t="s">
        <v>16</v>
      </c>
      <c r="E4186" t="s">
        <v>16</v>
      </c>
      <c r="F4186" t="s">
        <v>16</v>
      </c>
      <c r="G4186" t="s">
        <v>11223</v>
      </c>
      <c r="H4186">
        <v>1</v>
      </c>
      <c r="I4186" t="s">
        <v>13135</v>
      </c>
    </row>
    <row r="4187" spans="1:9" x14ac:dyDescent="0.25">
      <c r="A4187" t="s">
        <v>4063</v>
      </c>
      <c r="B4187">
        <v>75196500</v>
      </c>
      <c r="C4187" t="s">
        <v>16</v>
      </c>
      <c r="D4187" t="s">
        <v>16</v>
      </c>
      <c r="E4187" t="s">
        <v>16</v>
      </c>
      <c r="F4187" t="s">
        <v>16</v>
      </c>
      <c r="G4187" t="s">
        <v>2425</v>
      </c>
      <c r="H4187">
        <v>1</v>
      </c>
      <c r="I4187" t="s">
        <v>5229</v>
      </c>
    </row>
    <row r="4188" spans="1:9" x14ac:dyDescent="0.25">
      <c r="A4188" t="s">
        <v>4064</v>
      </c>
      <c r="B4188">
        <v>75196500</v>
      </c>
      <c r="C4188" t="s">
        <v>16</v>
      </c>
      <c r="D4188" t="s">
        <v>16</v>
      </c>
      <c r="E4188" t="s">
        <v>16</v>
      </c>
      <c r="F4188" t="s">
        <v>16</v>
      </c>
      <c r="G4188" t="s">
        <v>2425</v>
      </c>
      <c r="H4188">
        <v>1</v>
      </c>
      <c r="I4188" t="s">
        <v>5229</v>
      </c>
    </row>
    <row r="4189" spans="1:9" x14ac:dyDescent="0.25">
      <c r="A4189" t="s">
        <v>4454</v>
      </c>
      <c r="B4189">
        <v>75196500</v>
      </c>
      <c r="C4189" t="s">
        <v>16</v>
      </c>
      <c r="D4189" t="s">
        <v>16</v>
      </c>
      <c r="E4189" t="s">
        <v>16</v>
      </c>
      <c r="F4189" t="s">
        <v>16</v>
      </c>
      <c r="G4189" t="s">
        <v>2425</v>
      </c>
      <c r="H4189">
        <v>1</v>
      </c>
      <c r="I4189" t="s">
        <v>5229</v>
      </c>
    </row>
    <row r="4190" spans="1:9" x14ac:dyDescent="0.25">
      <c r="A4190" t="s">
        <v>4751</v>
      </c>
      <c r="B4190">
        <v>75196500</v>
      </c>
      <c r="C4190" t="s">
        <v>16</v>
      </c>
      <c r="D4190" t="s">
        <v>16</v>
      </c>
      <c r="E4190" t="s">
        <v>16</v>
      </c>
      <c r="F4190" t="s">
        <v>16</v>
      </c>
      <c r="G4190" t="s">
        <v>2425</v>
      </c>
      <c r="H4190">
        <v>1</v>
      </c>
      <c r="I4190" t="s">
        <v>5229</v>
      </c>
    </row>
    <row r="4191" spans="1:9" x14ac:dyDescent="0.25">
      <c r="A4191" t="s">
        <v>4747</v>
      </c>
      <c r="B4191">
        <v>75196500</v>
      </c>
      <c r="C4191" t="s">
        <v>16</v>
      </c>
      <c r="D4191" t="s">
        <v>16</v>
      </c>
      <c r="E4191" t="s">
        <v>16</v>
      </c>
      <c r="F4191" t="s">
        <v>16</v>
      </c>
      <c r="G4191" t="s">
        <v>2425</v>
      </c>
      <c r="H4191">
        <v>1</v>
      </c>
      <c r="I4191" t="s">
        <v>5229</v>
      </c>
    </row>
    <row r="4192" spans="1:9" x14ac:dyDescent="0.25">
      <c r="A4192" t="s">
        <v>4748</v>
      </c>
      <c r="B4192">
        <v>75196500</v>
      </c>
      <c r="C4192" t="s">
        <v>16</v>
      </c>
      <c r="D4192" t="s">
        <v>16</v>
      </c>
      <c r="E4192" t="s">
        <v>16</v>
      </c>
      <c r="F4192" t="s">
        <v>16</v>
      </c>
      <c r="G4192" t="s">
        <v>2425</v>
      </c>
      <c r="H4192">
        <v>1</v>
      </c>
      <c r="I4192" t="s">
        <v>5229</v>
      </c>
    </row>
    <row r="4193" spans="1:9" x14ac:dyDescent="0.25">
      <c r="A4193" t="s">
        <v>8505</v>
      </c>
      <c r="B4193">
        <v>75211662</v>
      </c>
      <c r="C4193" t="s">
        <v>16</v>
      </c>
      <c r="D4193" t="s">
        <v>16</v>
      </c>
      <c r="E4193" t="s">
        <v>16</v>
      </c>
      <c r="F4193" t="s">
        <v>16</v>
      </c>
      <c r="G4193" t="s">
        <v>7015</v>
      </c>
      <c r="H4193">
        <v>1</v>
      </c>
      <c r="I4193" t="s">
        <v>7143</v>
      </c>
    </row>
    <row r="4194" spans="1:9" x14ac:dyDescent="0.25">
      <c r="A4194" t="s">
        <v>15119</v>
      </c>
      <c r="B4194">
        <v>75196500</v>
      </c>
      <c r="C4194" t="s">
        <v>16</v>
      </c>
      <c r="D4194" t="s">
        <v>16</v>
      </c>
      <c r="E4194" t="s">
        <v>16</v>
      </c>
      <c r="F4194" t="s">
        <v>16</v>
      </c>
      <c r="G4194" t="s">
        <v>2425</v>
      </c>
      <c r="H4194">
        <v>1</v>
      </c>
      <c r="I4194" t="s">
        <v>5229</v>
      </c>
    </row>
    <row r="4195" spans="1:9" x14ac:dyDescent="0.25">
      <c r="A4195" t="s">
        <v>15120</v>
      </c>
      <c r="B4195">
        <v>75196500</v>
      </c>
      <c r="C4195" t="s">
        <v>16</v>
      </c>
      <c r="D4195" t="s">
        <v>16</v>
      </c>
      <c r="E4195" t="s">
        <v>16</v>
      </c>
      <c r="F4195" t="s">
        <v>16</v>
      </c>
      <c r="G4195" t="s">
        <v>2425</v>
      </c>
      <c r="H4195">
        <v>1</v>
      </c>
      <c r="I4195" t="s">
        <v>5229</v>
      </c>
    </row>
    <row r="4196" spans="1:9" x14ac:dyDescent="0.25">
      <c r="A4196" t="s">
        <v>15123</v>
      </c>
      <c r="B4196">
        <v>75196500</v>
      </c>
      <c r="C4196" t="s">
        <v>16</v>
      </c>
      <c r="D4196" t="s">
        <v>16</v>
      </c>
      <c r="E4196" t="s">
        <v>16</v>
      </c>
      <c r="F4196" t="s">
        <v>16</v>
      </c>
      <c r="G4196" t="s">
        <v>2425</v>
      </c>
      <c r="H4196">
        <v>1</v>
      </c>
      <c r="I4196" t="s">
        <v>5229</v>
      </c>
    </row>
    <row r="4197" spans="1:9" x14ac:dyDescent="0.25">
      <c r="A4197" t="s">
        <v>15159</v>
      </c>
      <c r="B4197">
        <v>75196500</v>
      </c>
      <c r="C4197" t="s">
        <v>16</v>
      </c>
      <c r="D4197" t="s">
        <v>16</v>
      </c>
      <c r="E4197" t="s">
        <v>16</v>
      </c>
      <c r="F4197" t="s">
        <v>16</v>
      </c>
      <c r="G4197" t="s">
        <v>2425</v>
      </c>
      <c r="H4197">
        <v>1</v>
      </c>
      <c r="I4197" t="s">
        <v>5229</v>
      </c>
    </row>
    <row r="4198" spans="1:9" x14ac:dyDescent="0.25">
      <c r="A4198" t="s">
        <v>14385</v>
      </c>
      <c r="B4198">
        <v>75196500</v>
      </c>
      <c r="C4198" t="s">
        <v>16</v>
      </c>
      <c r="D4198" t="s">
        <v>16</v>
      </c>
      <c r="E4198" t="s">
        <v>16</v>
      </c>
      <c r="F4198" t="s">
        <v>16</v>
      </c>
      <c r="G4198" t="s">
        <v>2425</v>
      </c>
      <c r="H4198">
        <v>1</v>
      </c>
      <c r="I4198" t="s">
        <v>5229</v>
      </c>
    </row>
    <row r="4199" spans="1:9" x14ac:dyDescent="0.25">
      <c r="A4199" t="s">
        <v>15251</v>
      </c>
      <c r="B4199">
        <v>75196500</v>
      </c>
      <c r="C4199" t="s">
        <v>16</v>
      </c>
      <c r="D4199" t="s">
        <v>16</v>
      </c>
      <c r="E4199" t="s">
        <v>16</v>
      </c>
      <c r="F4199" t="s">
        <v>16</v>
      </c>
      <c r="G4199" t="s">
        <v>2425</v>
      </c>
      <c r="H4199">
        <v>1</v>
      </c>
      <c r="I4199" t="s">
        <v>5229</v>
      </c>
    </row>
    <row r="4200" spans="1:9" x14ac:dyDescent="0.25">
      <c r="A4200" t="s">
        <v>15284</v>
      </c>
      <c r="B4200">
        <v>75196500</v>
      </c>
      <c r="C4200" t="s">
        <v>16</v>
      </c>
      <c r="D4200" t="s">
        <v>16</v>
      </c>
      <c r="E4200" t="s">
        <v>16</v>
      </c>
      <c r="F4200" t="s">
        <v>16</v>
      </c>
      <c r="G4200" t="s">
        <v>2425</v>
      </c>
      <c r="H4200">
        <v>1</v>
      </c>
      <c r="I4200" t="s">
        <v>5229</v>
      </c>
    </row>
    <row r="4201" spans="1:9" x14ac:dyDescent="0.25">
      <c r="A4201" t="s">
        <v>15302</v>
      </c>
      <c r="B4201">
        <v>75196500</v>
      </c>
      <c r="C4201" t="s">
        <v>16</v>
      </c>
      <c r="D4201" t="s">
        <v>16</v>
      </c>
      <c r="E4201" t="s">
        <v>16</v>
      </c>
      <c r="F4201" t="s">
        <v>16</v>
      </c>
      <c r="G4201" t="s">
        <v>2425</v>
      </c>
      <c r="H4201">
        <v>1</v>
      </c>
      <c r="I4201" t="s">
        <v>5229</v>
      </c>
    </row>
    <row r="4202" spans="1:9" x14ac:dyDescent="0.25">
      <c r="A4202" t="s">
        <v>14592</v>
      </c>
      <c r="B4202">
        <v>75196500</v>
      </c>
      <c r="C4202" t="s">
        <v>16</v>
      </c>
      <c r="D4202" t="s">
        <v>16</v>
      </c>
      <c r="E4202" t="s">
        <v>16</v>
      </c>
      <c r="F4202" t="s">
        <v>16</v>
      </c>
      <c r="G4202" t="s">
        <v>2425</v>
      </c>
      <c r="H4202">
        <v>1</v>
      </c>
      <c r="I4202" t="s">
        <v>5229</v>
      </c>
    </row>
    <row r="4203" spans="1:9" x14ac:dyDescent="0.25">
      <c r="A4203" t="s">
        <v>15150</v>
      </c>
      <c r="B4203">
        <v>75577000</v>
      </c>
      <c r="C4203" t="s">
        <v>16</v>
      </c>
      <c r="D4203" t="s">
        <v>16</v>
      </c>
      <c r="E4203" t="s">
        <v>16</v>
      </c>
      <c r="F4203" t="s">
        <v>16</v>
      </c>
      <c r="G4203" t="s">
        <v>3759</v>
      </c>
      <c r="H4203">
        <v>1</v>
      </c>
      <c r="I4203" t="s">
        <v>4898</v>
      </c>
    </row>
    <row r="4204" spans="1:9" x14ac:dyDescent="0.25">
      <c r="A4204" t="s">
        <v>2796</v>
      </c>
      <c r="B4204">
        <v>75180019</v>
      </c>
      <c r="C4204" t="s">
        <v>16</v>
      </c>
      <c r="D4204" t="s">
        <v>16</v>
      </c>
      <c r="E4204" t="s">
        <v>16</v>
      </c>
      <c r="F4204" t="s">
        <v>16</v>
      </c>
      <c r="G4204" t="s">
        <v>2430</v>
      </c>
      <c r="H4204">
        <v>1</v>
      </c>
      <c r="I4204" t="s">
        <v>5227</v>
      </c>
    </row>
    <row r="4205" spans="1:9" x14ac:dyDescent="0.25">
      <c r="A4205" t="s">
        <v>2786</v>
      </c>
      <c r="B4205">
        <v>75180019</v>
      </c>
      <c r="C4205" t="s">
        <v>16</v>
      </c>
      <c r="D4205" t="s">
        <v>16</v>
      </c>
      <c r="E4205" t="s">
        <v>16</v>
      </c>
      <c r="F4205" t="s">
        <v>16</v>
      </c>
      <c r="G4205" t="s">
        <v>2430</v>
      </c>
      <c r="H4205">
        <v>1</v>
      </c>
      <c r="I4205" t="s">
        <v>5227</v>
      </c>
    </row>
    <row r="4206" spans="1:9" x14ac:dyDescent="0.25">
      <c r="A4206" t="s">
        <v>3546</v>
      </c>
      <c r="B4206">
        <v>75421677</v>
      </c>
      <c r="C4206" t="s">
        <v>16</v>
      </c>
      <c r="D4206" t="s">
        <v>16</v>
      </c>
      <c r="E4206" t="s">
        <v>16</v>
      </c>
      <c r="F4206" t="s">
        <v>16</v>
      </c>
      <c r="G4206" t="s">
        <v>3368</v>
      </c>
      <c r="H4206">
        <v>1</v>
      </c>
      <c r="I4206" t="s">
        <v>4892</v>
      </c>
    </row>
    <row r="4207" spans="1:9" x14ac:dyDescent="0.25">
      <c r="A4207" t="s">
        <v>3548</v>
      </c>
      <c r="B4207">
        <v>75421677</v>
      </c>
      <c r="C4207" t="s">
        <v>16</v>
      </c>
      <c r="D4207" t="s">
        <v>16</v>
      </c>
      <c r="E4207" t="s">
        <v>16</v>
      </c>
      <c r="F4207" t="s">
        <v>16</v>
      </c>
      <c r="G4207" t="s">
        <v>3368</v>
      </c>
      <c r="H4207">
        <v>1</v>
      </c>
      <c r="I4207" t="s">
        <v>4892</v>
      </c>
    </row>
    <row r="4208" spans="1:9" x14ac:dyDescent="0.25">
      <c r="A4208" t="s">
        <v>2833</v>
      </c>
      <c r="B4208">
        <v>75180019</v>
      </c>
      <c r="C4208" t="s">
        <v>16</v>
      </c>
      <c r="D4208" t="s">
        <v>16</v>
      </c>
      <c r="E4208" t="s">
        <v>16</v>
      </c>
      <c r="F4208" t="s">
        <v>16</v>
      </c>
      <c r="G4208" t="s">
        <v>2430</v>
      </c>
      <c r="H4208">
        <v>1</v>
      </c>
      <c r="I4208" t="s">
        <v>5227</v>
      </c>
    </row>
    <row r="4209" spans="1:9" x14ac:dyDescent="0.25">
      <c r="A4209" t="s">
        <v>2838</v>
      </c>
      <c r="B4209">
        <v>75180019</v>
      </c>
      <c r="C4209" t="s">
        <v>16</v>
      </c>
      <c r="D4209" t="s">
        <v>16</v>
      </c>
      <c r="E4209" t="s">
        <v>16</v>
      </c>
      <c r="F4209" t="s">
        <v>16</v>
      </c>
      <c r="G4209" t="s">
        <v>2430</v>
      </c>
      <c r="H4209">
        <v>1</v>
      </c>
      <c r="I4209" t="s">
        <v>5227</v>
      </c>
    </row>
    <row r="4210" spans="1:9" x14ac:dyDescent="0.25">
      <c r="A4210" t="s">
        <v>3542</v>
      </c>
      <c r="B4210">
        <v>75421677</v>
      </c>
      <c r="C4210" t="s">
        <v>16</v>
      </c>
      <c r="D4210" t="s">
        <v>16</v>
      </c>
      <c r="E4210" t="s">
        <v>16</v>
      </c>
      <c r="F4210" t="s">
        <v>16</v>
      </c>
      <c r="G4210" t="s">
        <v>3368</v>
      </c>
      <c r="H4210">
        <v>1</v>
      </c>
      <c r="I4210" t="s">
        <v>4892</v>
      </c>
    </row>
    <row r="4211" spans="1:9" x14ac:dyDescent="0.25">
      <c r="A4211" t="s">
        <v>3016</v>
      </c>
      <c r="B4211">
        <v>75180019</v>
      </c>
      <c r="C4211" t="s">
        <v>16</v>
      </c>
      <c r="D4211" t="s">
        <v>16</v>
      </c>
      <c r="E4211" t="s">
        <v>16</v>
      </c>
      <c r="F4211" t="s">
        <v>16</v>
      </c>
      <c r="G4211" t="s">
        <v>2430</v>
      </c>
      <c r="H4211">
        <v>1</v>
      </c>
      <c r="I4211" t="s">
        <v>5227</v>
      </c>
    </row>
    <row r="4212" spans="1:9" x14ac:dyDescent="0.25">
      <c r="A4212" t="s">
        <v>3005</v>
      </c>
      <c r="B4212">
        <v>75180019</v>
      </c>
      <c r="C4212" t="s">
        <v>16</v>
      </c>
      <c r="D4212" t="s">
        <v>16</v>
      </c>
      <c r="E4212" t="s">
        <v>16</v>
      </c>
      <c r="F4212" t="s">
        <v>16</v>
      </c>
      <c r="G4212" t="s">
        <v>2430</v>
      </c>
      <c r="H4212">
        <v>1</v>
      </c>
      <c r="I4212" t="s">
        <v>5227</v>
      </c>
    </row>
    <row r="4213" spans="1:9" x14ac:dyDescent="0.25">
      <c r="A4213" t="s">
        <v>2742</v>
      </c>
      <c r="B4213">
        <v>75180019</v>
      </c>
      <c r="C4213" t="s">
        <v>16</v>
      </c>
      <c r="D4213" t="s">
        <v>16</v>
      </c>
      <c r="E4213" t="s">
        <v>16</v>
      </c>
      <c r="F4213" t="s">
        <v>16</v>
      </c>
      <c r="G4213" t="s">
        <v>2430</v>
      </c>
      <c r="H4213">
        <v>1</v>
      </c>
      <c r="I4213" t="s">
        <v>5227</v>
      </c>
    </row>
    <row r="4214" spans="1:9" x14ac:dyDescent="0.25">
      <c r="A4214" t="s">
        <v>2741</v>
      </c>
      <c r="B4214">
        <v>75180019</v>
      </c>
      <c r="C4214" t="s">
        <v>16</v>
      </c>
      <c r="D4214" t="s">
        <v>16</v>
      </c>
      <c r="E4214" t="s">
        <v>16</v>
      </c>
      <c r="F4214" t="s">
        <v>16</v>
      </c>
      <c r="G4214" t="s">
        <v>2430</v>
      </c>
      <c r="H4214">
        <v>1</v>
      </c>
      <c r="I4214" t="s">
        <v>5227</v>
      </c>
    </row>
    <row r="4215" spans="1:9" x14ac:dyDescent="0.25">
      <c r="A4215" t="s">
        <v>2743</v>
      </c>
      <c r="B4215">
        <v>75180019</v>
      </c>
      <c r="C4215" t="s">
        <v>16</v>
      </c>
      <c r="D4215" t="s">
        <v>16</v>
      </c>
      <c r="E4215" t="s">
        <v>16</v>
      </c>
      <c r="F4215" t="s">
        <v>16</v>
      </c>
      <c r="G4215" t="s">
        <v>2430</v>
      </c>
      <c r="H4215">
        <v>1</v>
      </c>
      <c r="I4215" t="s">
        <v>5227</v>
      </c>
    </row>
    <row r="4216" spans="1:9" x14ac:dyDescent="0.25">
      <c r="A4216" t="s">
        <v>2813</v>
      </c>
      <c r="B4216">
        <v>75180019</v>
      </c>
      <c r="C4216" t="s">
        <v>16</v>
      </c>
      <c r="D4216" t="s">
        <v>16</v>
      </c>
      <c r="E4216" t="s">
        <v>16</v>
      </c>
      <c r="F4216" t="s">
        <v>16</v>
      </c>
      <c r="G4216" t="s">
        <v>2430</v>
      </c>
      <c r="H4216">
        <v>1</v>
      </c>
      <c r="I4216" t="s">
        <v>5227</v>
      </c>
    </row>
    <row r="4217" spans="1:9" x14ac:dyDescent="0.25">
      <c r="A4217" t="s">
        <v>2704</v>
      </c>
      <c r="B4217">
        <v>75180019</v>
      </c>
      <c r="C4217" t="s">
        <v>16</v>
      </c>
      <c r="D4217" t="s">
        <v>16</v>
      </c>
      <c r="E4217" t="s">
        <v>16</v>
      </c>
      <c r="F4217" t="s">
        <v>16</v>
      </c>
      <c r="G4217" t="s">
        <v>2430</v>
      </c>
      <c r="H4217">
        <v>1</v>
      </c>
      <c r="I4217" t="s">
        <v>5227</v>
      </c>
    </row>
    <row r="4218" spans="1:9" x14ac:dyDescent="0.25">
      <c r="A4218" t="s">
        <v>2721</v>
      </c>
      <c r="B4218">
        <v>75180019</v>
      </c>
      <c r="C4218" t="s">
        <v>16</v>
      </c>
      <c r="D4218" t="s">
        <v>16</v>
      </c>
      <c r="E4218" t="s">
        <v>16</v>
      </c>
      <c r="F4218" t="s">
        <v>16</v>
      </c>
      <c r="G4218" t="s">
        <v>2430</v>
      </c>
      <c r="H4218">
        <v>1</v>
      </c>
      <c r="I4218" t="s">
        <v>5227</v>
      </c>
    </row>
    <row r="4219" spans="1:9" x14ac:dyDescent="0.25">
      <c r="A4219" t="s">
        <v>2731</v>
      </c>
      <c r="B4219">
        <v>75180019</v>
      </c>
      <c r="C4219" t="s">
        <v>16</v>
      </c>
      <c r="D4219" t="s">
        <v>16</v>
      </c>
      <c r="E4219" t="s">
        <v>16</v>
      </c>
      <c r="F4219" t="s">
        <v>16</v>
      </c>
      <c r="G4219" t="s">
        <v>2430</v>
      </c>
      <c r="H4219">
        <v>1</v>
      </c>
      <c r="I4219" t="s">
        <v>5227</v>
      </c>
    </row>
    <row r="4220" spans="1:9" x14ac:dyDescent="0.25">
      <c r="A4220" t="s">
        <v>2720</v>
      </c>
      <c r="B4220">
        <v>75180019</v>
      </c>
      <c r="C4220" t="s">
        <v>16</v>
      </c>
      <c r="D4220" t="s">
        <v>16</v>
      </c>
      <c r="E4220" t="s">
        <v>16</v>
      </c>
      <c r="F4220" t="s">
        <v>16</v>
      </c>
      <c r="G4220" t="s">
        <v>2430</v>
      </c>
      <c r="H4220">
        <v>1</v>
      </c>
      <c r="I4220" t="s">
        <v>5227</v>
      </c>
    </row>
    <row r="4221" spans="1:9" x14ac:dyDescent="0.25">
      <c r="A4221" t="s">
        <v>2722</v>
      </c>
      <c r="B4221">
        <v>75180019</v>
      </c>
      <c r="C4221" t="s">
        <v>16</v>
      </c>
      <c r="D4221" t="s">
        <v>16</v>
      </c>
      <c r="E4221" t="s">
        <v>16</v>
      </c>
      <c r="F4221" t="s">
        <v>16</v>
      </c>
      <c r="G4221" t="s">
        <v>2430</v>
      </c>
      <c r="H4221">
        <v>1</v>
      </c>
      <c r="I4221" t="s">
        <v>5227</v>
      </c>
    </row>
    <row r="4222" spans="1:9" x14ac:dyDescent="0.25">
      <c r="A4222" t="s">
        <v>2723</v>
      </c>
      <c r="B4222">
        <v>75180019</v>
      </c>
      <c r="C4222" t="s">
        <v>16</v>
      </c>
      <c r="D4222" t="s">
        <v>16</v>
      </c>
      <c r="E4222" t="s">
        <v>16</v>
      </c>
      <c r="F4222" t="s">
        <v>16</v>
      </c>
      <c r="G4222" t="s">
        <v>2430</v>
      </c>
      <c r="H4222">
        <v>1</v>
      </c>
      <c r="I4222" t="s">
        <v>5227</v>
      </c>
    </row>
    <row r="4223" spans="1:9" x14ac:dyDescent="0.25">
      <c r="A4223" t="s">
        <v>2725</v>
      </c>
      <c r="B4223">
        <v>75180019</v>
      </c>
      <c r="C4223" t="s">
        <v>16</v>
      </c>
      <c r="D4223" t="s">
        <v>16</v>
      </c>
      <c r="E4223" t="s">
        <v>16</v>
      </c>
      <c r="F4223" t="s">
        <v>16</v>
      </c>
      <c r="G4223" t="s">
        <v>2430</v>
      </c>
      <c r="H4223">
        <v>1</v>
      </c>
      <c r="I4223" t="s">
        <v>5227</v>
      </c>
    </row>
    <row r="4224" spans="1:9" x14ac:dyDescent="0.25">
      <c r="A4224" t="s">
        <v>2715</v>
      </c>
      <c r="B4224">
        <v>75180019</v>
      </c>
      <c r="C4224" t="s">
        <v>16</v>
      </c>
      <c r="D4224" t="s">
        <v>16</v>
      </c>
      <c r="E4224" t="s">
        <v>16</v>
      </c>
      <c r="F4224" t="s">
        <v>16</v>
      </c>
      <c r="G4224" t="s">
        <v>2430</v>
      </c>
      <c r="H4224">
        <v>1</v>
      </c>
      <c r="I4224" t="s">
        <v>5227</v>
      </c>
    </row>
    <row r="4225" spans="1:9" x14ac:dyDescent="0.25">
      <c r="A4225" t="s">
        <v>2716</v>
      </c>
      <c r="B4225">
        <v>75180019</v>
      </c>
      <c r="C4225" t="s">
        <v>16</v>
      </c>
      <c r="D4225" t="s">
        <v>16</v>
      </c>
      <c r="E4225" t="s">
        <v>16</v>
      </c>
      <c r="F4225" t="s">
        <v>16</v>
      </c>
      <c r="G4225" t="s">
        <v>2430</v>
      </c>
      <c r="H4225">
        <v>1</v>
      </c>
      <c r="I4225" t="s">
        <v>5227</v>
      </c>
    </row>
    <row r="4226" spans="1:9" x14ac:dyDescent="0.25">
      <c r="A4226" t="s">
        <v>2717</v>
      </c>
      <c r="B4226">
        <v>75180019</v>
      </c>
      <c r="C4226" t="s">
        <v>16</v>
      </c>
      <c r="D4226" t="s">
        <v>16</v>
      </c>
      <c r="E4226" t="s">
        <v>16</v>
      </c>
      <c r="F4226" t="s">
        <v>16</v>
      </c>
      <c r="G4226" t="s">
        <v>2430</v>
      </c>
      <c r="H4226">
        <v>1</v>
      </c>
      <c r="I4226" t="s">
        <v>5227</v>
      </c>
    </row>
    <row r="4227" spans="1:9" x14ac:dyDescent="0.25">
      <c r="A4227" t="s">
        <v>2555</v>
      </c>
      <c r="B4227">
        <v>74762273</v>
      </c>
      <c r="C4227" t="s">
        <v>16</v>
      </c>
      <c r="D4227" t="s">
        <v>16</v>
      </c>
      <c r="E4227" t="s">
        <v>16</v>
      </c>
      <c r="F4227" t="s">
        <v>16</v>
      </c>
      <c r="G4227" t="s">
        <v>154</v>
      </c>
      <c r="H4227">
        <v>1</v>
      </c>
      <c r="I4227" t="s">
        <v>4887</v>
      </c>
    </row>
    <row r="4228" spans="1:9" x14ac:dyDescent="0.25">
      <c r="A4228" t="s">
        <v>2557</v>
      </c>
      <c r="B4228">
        <v>74762273</v>
      </c>
      <c r="C4228" t="s">
        <v>16</v>
      </c>
      <c r="D4228" t="s">
        <v>16</v>
      </c>
      <c r="E4228" t="s">
        <v>16</v>
      </c>
      <c r="F4228" t="s">
        <v>16</v>
      </c>
      <c r="G4228" t="s">
        <v>154</v>
      </c>
      <c r="H4228">
        <v>1</v>
      </c>
      <c r="I4228" t="s">
        <v>4887</v>
      </c>
    </row>
    <row r="4229" spans="1:9" x14ac:dyDescent="0.25">
      <c r="A4229" t="s">
        <v>2558</v>
      </c>
      <c r="B4229">
        <v>74762273</v>
      </c>
      <c r="C4229" t="s">
        <v>16</v>
      </c>
      <c r="D4229" t="s">
        <v>16</v>
      </c>
      <c r="E4229" t="s">
        <v>16</v>
      </c>
      <c r="F4229" t="s">
        <v>16</v>
      </c>
      <c r="G4229" t="s">
        <v>154</v>
      </c>
      <c r="H4229">
        <v>1</v>
      </c>
      <c r="I4229" t="s">
        <v>4887</v>
      </c>
    </row>
    <row r="4230" spans="1:9" x14ac:dyDescent="0.25">
      <c r="A4230" t="s">
        <v>2553</v>
      </c>
      <c r="B4230">
        <v>74762273</v>
      </c>
      <c r="C4230" t="s">
        <v>16</v>
      </c>
      <c r="D4230" t="s">
        <v>16</v>
      </c>
      <c r="E4230" t="s">
        <v>16</v>
      </c>
      <c r="F4230" t="s">
        <v>16</v>
      </c>
      <c r="G4230" t="s">
        <v>154</v>
      </c>
      <c r="H4230">
        <v>1</v>
      </c>
      <c r="I4230" t="s">
        <v>4887</v>
      </c>
    </row>
    <row r="4231" spans="1:9" x14ac:dyDescent="0.25">
      <c r="A4231" t="s">
        <v>4197</v>
      </c>
      <c r="B4231">
        <v>75180019</v>
      </c>
      <c r="C4231" t="s">
        <v>16</v>
      </c>
      <c r="D4231" t="s">
        <v>16</v>
      </c>
      <c r="E4231" t="s">
        <v>16</v>
      </c>
      <c r="F4231" t="s">
        <v>16</v>
      </c>
      <c r="G4231" t="s">
        <v>2430</v>
      </c>
      <c r="H4231">
        <v>1</v>
      </c>
      <c r="I4231" t="s">
        <v>5227</v>
      </c>
    </row>
    <row r="4232" spans="1:9" x14ac:dyDescent="0.25">
      <c r="A4232" t="s">
        <v>4233</v>
      </c>
      <c r="B4232">
        <v>70120140</v>
      </c>
      <c r="C4232" t="s">
        <v>16</v>
      </c>
      <c r="D4232" t="s">
        <v>16</v>
      </c>
      <c r="E4232" t="s">
        <v>16</v>
      </c>
      <c r="F4232" t="s">
        <v>16</v>
      </c>
      <c r="G4232" t="s">
        <v>2467</v>
      </c>
      <c r="H4232">
        <v>1</v>
      </c>
      <c r="I4232" t="s">
        <v>5232</v>
      </c>
    </row>
    <row r="4233" spans="1:9" x14ac:dyDescent="0.25">
      <c r="A4233" t="s">
        <v>4308</v>
      </c>
      <c r="B4233">
        <v>75180019</v>
      </c>
      <c r="C4233" t="s">
        <v>16</v>
      </c>
      <c r="D4233" t="s">
        <v>16</v>
      </c>
      <c r="E4233" t="s">
        <v>16</v>
      </c>
      <c r="F4233" t="s">
        <v>16</v>
      </c>
      <c r="G4233" t="s">
        <v>2430</v>
      </c>
      <c r="H4233">
        <v>1</v>
      </c>
      <c r="I4233" t="s">
        <v>5227</v>
      </c>
    </row>
    <row r="4234" spans="1:9" x14ac:dyDescent="0.25">
      <c r="A4234" t="s">
        <v>4309</v>
      </c>
      <c r="B4234">
        <v>75180019</v>
      </c>
      <c r="C4234" t="s">
        <v>16</v>
      </c>
      <c r="D4234" t="s">
        <v>16</v>
      </c>
      <c r="E4234" t="s">
        <v>16</v>
      </c>
      <c r="F4234" t="s">
        <v>16</v>
      </c>
      <c r="G4234" t="s">
        <v>2430</v>
      </c>
      <c r="H4234">
        <v>1</v>
      </c>
      <c r="I4234" t="s">
        <v>5227</v>
      </c>
    </row>
    <row r="4235" spans="1:9" x14ac:dyDescent="0.25">
      <c r="A4235" t="s">
        <v>4310</v>
      </c>
      <c r="B4235">
        <v>75180019</v>
      </c>
      <c r="C4235" t="s">
        <v>16</v>
      </c>
      <c r="D4235" t="s">
        <v>16</v>
      </c>
      <c r="E4235" t="s">
        <v>16</v>
      </c>
      <c r="F4235" t="s">
        <v>16</v>
      </c>
      <c r="G4235" t="s">
        <v>2430</v>
      </c>
      <c r="H4235">
        <v>1</v>
      </c>
      <c r="I4235" t="s">
        <v>5227</v>
      </c>
    </row>
    <row r="4236" spans="1:9" x14ac:dyDescent="0.25">
      <c r="A4236" t="s">
        <v>4311</v>
      </c>
      <c r="B4236">
        <v>75180019</v>
      </c>
      <c r="C4236" t="s">
        <v>16</v>
      </c>
      <c r="D4236" t="s">
        <v>16</v>
      </c>
      <c r="E4236" t="s">
        <v>16</v>
      </c>
      <c r="F4236" t="s">
        <v>16</v>
      </c>
      <c r="G4236" t="s">
        <v>2430</v>
      </c>
      <c r="H4236">
        <v>1</v>
      </c>
      <c r="I4236" t="s">
        <v>5227</v>
      </c>
    </row>
    <row r="4237" spans="1:9" x14ac:dyDescent="0.25">
      <c r="A4237" t="s">
        <v>4428</v>
      </c>
      <c r="B4237">
        <v>75180019</v>
      </c>
      <c r="C4237" t="s">
        <v>16</v>
      </c>
      <c r="D4237" t="s">
        <v>16</v>
      </c>
      <c r="E4237" t="s">
        <v>16</v>
      </c>
      <c r="F4237" t="s">
        <v>16</v>
      </c>
      <c r="G4237" t="s">
        <v>2430</v>
      </c>
      <c r="H4237">
        <v>1</v>
      </c>
      <c r="I4237" t="s">
        <v>5227</v>
      </c>
    </row>
    <row r="4238" spans="1:9" x14ac:dyDescent="0.25">
      <c r="A4238" t="s">
        <v>4442</v>
      </c>
      <c r="B4238">
        <v>75180019</v>
      </c>
      <c r="C4238" t="s">
        <v>16</v>
      </c>
      <c r="D4238" t="s">
        <v>16</v>
      </c>
      <c r="E4238" t="s">
        <v>16</v>
      </c>
      <c r="F4238" t="s">
        <v>16</v>
      </c>
      <c r="G4238" t="s">
        <v>2430</v>
      </c>
      <c r="H4238">
        <v>1</v>
      </c>
      <c r="I4238" t="s">
        <v>5227</v>
      </c>
    </row>
    <row r="4239" spans="1:9" x14ac:dyDescent="0.25">
      <c r="A4239" t="s">
        <v>4438</v>
      </c>
      <c r="B4239">
        <v>75180019</v>
      </c>
      <c r="C4239" t="s">
        <v>16</v>
      </c>
      <c r="D4239" t="s">
        <v>16</v>
      </c>
      <c r="E4239" t="s">
        <v>16</v>
      </c>
      <c r="F4239" t="s">
        <v>16</v>
      </c>
      <c r="G4239" t="s">
        <v>2430</v>
      </c>
      <c r="H4239">
        <v>1</v>
      </c>
      <c r="I4239" t="s">
        <v>5227</v>
      </c>
    </row>
    <row r="4240" spans="1:9" x14ac:dyDescent="0.25">
      <c r="A4240" t="s">
        <v>4443</v>
      </c>
      <c r="B4240">
        <v>75180019</v>
      </c>
      <c r="C4240" t="s">
        <v>16</v>
      </c>
      <c r="D4240" t="s">
        <v>16</v>
      </c>
      <c r="E4240" t="s">
        <v>16</v>
      </c>
      <c r="F4240" t="s">
        <v>16</v>
      </c>
      <c r="G4240" t="s">
        <v>2430</v>
      </c>
      <c r="H4240">
        <v>1</v>
      </c>
      <c r="I4240" t="s">
        <v>5227</v>
      </c>
    </row>
    <row r="4241" spans="1:9" x14ac:dyDescent="0.25">
      <c r="A4241" t="s">
        <v>4445</v>
      </c>
      <c r="B4241">
        <v>75180019</v>
      </c>
      <c r="C4241" t="s">
        <v>16</v>
      </c>
      <c r="D4241" t="s">
        <v>16</v>
      </c>
      <c r="E4241" t="s">
        <v>16</v>
      </c>
      <c r="F4241" t="s">
        <v>16</v>
      </c>
      <c r="G4241" t="s">
        <v>2430</v>
      </c>
      <c r="H4241">
        <v>1</v>
      </c>
      <c r="I4241" t="s">
        <v>5227</v>
      </c>
    </row>
    <row r="4242" spans="1:9" x14ac:dyDescent="0.25">
      <c r="A4242" t="s">
        <v>4439</v>
      </c>
      <c r="B4242">
        <v>75180019</v>
      </c>
      <c r="C4242" t="s">
        <v>16</v>
      </c>
      <c r="D4242" t="s">
        <v>16</v>
      </c>
      <c r="E4242" t="s">
        <v>16</v>
      </c>
      <c r="F4242" t="s">
        <v>16</v>
      </c>
      <c r="G4242" t="s">
        <v>2430</v>
      </c>
      <c r="H4242">
        <v>1</v>
      </c>
      <c r="I4242" t="s">
        <v>5227</v>
      </c>
    </row>
    <row r="4243" spans="1:9" x14ac:dyDescent="0.25">
      <c r="A4243" t="s">
        <v>4440</v>
      </c>
      <c r="B4243">
        <v>75180019</v>
      </c>
      <c r="C4243" t="s">
        <v>16</v>
      </c>
      <c r="D4243" t="s">
        <v>16</v>
      </c>
      <c r="E4243" t="s">
        <v>16</v>
      </c>
      <c r="F4243" t="s">
        <v>16</v>
      </c>
      <c r="G4243" t="s">
        <v>2430</v>
      </c>
      <c r="H4243">
        <v>1</v>
      </c>
      <c r="I4243" t="s">
        <v>5227</v>
      </c>
    </row>
    <row r="4244" spans="1:9" x14ac:dyDescent="0.25">
      <c r="A4244" t="s">
        <v>4444</v>
      </c>
      <c r="B4244">
        <v>75180019</v>
      </c>
      <c r="C4244" t="s">
        <v>16</v>
      </c>
      <c r="D4244" t="s">
        <v>16</v>
      </c>
      <c r="E4244" t="s">
        <v>16</v>
      </c>
      <c r="F4244" t="s">
        <v>16</v>
      </c>
      <c r="G4244" t="s">
        <v>2430</v>
      </c>
      <c r="H4244">
        <v>1</v>
      </c>
      <c r="I4244" t="s">
        <v>5227</v>
      </c>
    </row>
    <row r="4245" spans="1:9" x14ac:dyDescent="0.25">
      <c r="A4245" t="s">
        <v>4433</v>
      </c>
      <c r="B4245">
        <v>75180019</v>
      </c>
      <c r="C4245" t="s">
        <v>16</v>
      </c>
      <c r="D4245" t="s">
        <v>16</v>
      </c>
      <c r="E4245" t="s">
        <v>16</v>
      </c>
      <c r="F4245" t="s">
        <v>16</v>
      </c>
      <c r="G4245" t="s">
        <v>2430</v>
      </c>
      <c r="H4245">
        <v>1</v>
      </c>
      <c r="I4245" t="s">
        <v>5227</v>
      </c>
    </row>
    <row r="4246" spans="1:9" x14ac:dyDescent="0.25">
      <c r="A4246" t="s">
        <v>4441</v>
      </c>
      <c r="B4246">
        <v>75180019</v>
      </c>
      <c r="C4246" t="s">
        <v>16</v>
      </c>
      <c r="D4246" t="s">
        <v>16</v>
      </c>
      <c r="E4246" t="s">
        <v>16</v>
      </c>
      <c r="F4246" t="s">
        <v>16</v>
      </c>
      <c r="G4246" t="s">
        <v>2430</v>
      </c>
      <c r="H4246">
        <v>1</v>
      </c>
      <c r="I4246" t="s">
        <v>5227</v>
      </c>
    </row>
    <row r="4247" spans="1:9" x14ac:dyDescent="0.25">
      <c r="A4247" t="s">
        <v>4434</v>
      </c>
      <c r="B4247">
        <v>75180019</v>
      </c>
      <c r="C4247" t="s">
        <v>16</v>
      </c>
      <c r="D4247" t="s">
        <v>16</v>
      </c>
      <c r="E4247" t="s">
        <v>16</v>
      </c>
      <c r="F4247" t="s">
        <v>16</v>
      </c>
      <c r="G4247" t="s">
        <v>2430</v>
      </c>
      <c r="H4247">
        <v>1</v>
      </c>
      <c r="I4247" t="s">
        <v>5227</v>
      </c>
    </row>
    <row r="4248" spans="1:9" x14ac:dyDescent="0.25">
      <c r="A4248" t="s">
        <v>4436</v>
      </c>
      <c r="B4248">
        <v>75180019</v>
      </c>
      <c r="C4248" t="s">
        <v>16</v>
      </c>
      <c r="D4248" t="s">
        <v>16</v>
      </c>
      <c r="E4248" t="s">
        <v>16</v>
      </c>
      <c r="F4248" t="s">
        <v>16</v>
      </c>
      <c r="G4248" t="s">
        <v>2430</v>
      </c>
      <c r="H4248">
        <v>1</v>
      </c>
      <c r="I4248" t="s">
        <v>5227</v>
      </c>
    </row>
    <row r="4249" spans="1:9" x14ac:dyDescent="0.25">
      <c r="A4249" t="s">
        <v>4429</v>
      </c>
      <c r="B4249">
        <v>75180019</v>
      </c>
      <c r="C4249" t="s">
        <v>16</v>
      </c>
      <c r="D4249" t="s">
        <v>16</v>
      </c>
      <c r="E4249" t="s">
        <v>16</v>
      </c>
      <c r="F4249" t="s">
        <v>16</v>
      </c>
      <c r="G4249" t="s">
        <v>2430</v>
      </c>
      <c r="H4249">
        <v>1</v>
      </c>
      <c r="I4249" t="s">
        <v>5227</v>
      </c>
    </row>
    <row r="4250" spans="1:9" x14ac:dyDescent="0.25">
      <c r="A4250" t="s">
        <v>4430</v>
      </c>
      <c r="B4250">
        <v>75180019</v>
      </c>
      <c r="C4250" t="s">
        <v>16</v>
      </c>
      <c r="D4250" t="s">
        <v>16</v>
      </c>
      <c r="E4250" t="s">
        <v>16</v>
      </c>
      <c r="F4250" t="s">
        <v>16</v>
      </c>
      <c r="G4250" t="s">
        <v>2430</v>
      </c>
      <c r="H4250">
        <v>1</v>
      </c>
      <c r="I4250" t="s">
        <v>5227</v>
      </c>
    </row>
    <row r="4251" spans="1:9" x14ac:dyDescent="0.25">
      <c r="A4251" t="s">
        <v>4431</v>
      </c>
      <c r="B4251">
        <v>75180019</v>
      </c>
      <c r="C4251" t="s">
        <v>16</v>
      </c>
      <c r="D4251" t="s">
        <v>16</v>
      </c>
      <c r="E4251" t="s">
        <v>16</v>
      </c>
      <c r="F4251" t="s">
        <v>16</v>
      </c>
      <c r="G4251" t="s">
        <v>2430</v>
      </c>
      <c r="H4251">
        <v>1</v>
      </c>
      <c r="I4251" t="s">
        <v>5227</v>
      </c>
    </row>
    <row r="4252" spans="1:9" x14ac:dyDescent="0.25">
      <c r="A4252" t="s">
        <v>4435</v>
      </c>
      <c r="B4252">
        <v>75180019</v>
      </c>
      <c r="C4252" t="s">
        <v>16</v>
      </c>
      <c r="D4252" t="s">
        <v>16</v>
      </c>
      <c r="E4252" t="s">
        <v>16</v>
      </c>
      <c r="F4252" t="s">
        <v>16</v>
      </c>
      <c r="G4252" t="s">
        <v>2430</v>
      </c>
      <c r="H4252">
        <v>1</v>
      </c>
      <c r="I4252" t="s">
        <v>5227</v>
      </c>
    </row>
    <row r="4253" spans="1:9" x14ac:dyDescent="0.25">
      <c r="A4253" t="s">
        <v>4432</v>
      </c>
      <c r="B4253">
        <v>75180019</v>
      </c>
      <c r="C4253" t="s">
        <v>16</v>
      </c>
      <c r="D4253" t="s">
        <v>16</v>
      </c>
      <c r="E4253" t="s">
        <v>16</v>
      </c>
      <c r="F4253" t="s">
        <v>16</v>
      </c>
      <c r="G4253" t="s">
        <v>2430</v>
      </c>
      <c r="H4253">
        <v>1</v>
      </c>
      <c r="I4253" t="s">
        <v>5227</v>
      </c>
    </row>
    <row r="4254" spans="1:9" x14ac:dyDescent="0.25">
      <c r="A4254" t="s">
        <v>4550</v>
      </c>
      <c r="B4254">
        <v>75180019</v>
      </c>
      <c r="C4254" t="s">
        <v>16</v>
      </c>
      <c r="D4254" t="s">
        <v>16</v>
      </c>
      <c r="E4254" t="s">
        <v>16</v>
      </c>
      <c r="F4254" t="s">
        <v>16</v>
      </c>
      <c r="G4254" t="s">
        <v>2430</v>
      </c>
      <c r="H4254">
        <v>1</v>
      </c>
      <c r="I4254" t="s">
        <v>5227</v>
      </c>
    </row>
    <row r="4255" spans="1:9" x14ac:dyDescent="0.25">
      <c r="A4255" t="s">
        <v>4556</v>
      </c>
      <c r="B4255">
        <v>75180019</v>
      </c>
      <c r="C4255" t="s">
        <v>16</v>
      </c>
      <c r="D4255" t="s">
        <v>16</v>
      </c>
      <c r="E4255" t="s">
        <v>16</v>
      </c>
      <c r="F4255" t="s">
        <v>16</v>
      </c>
      <c r="G4255" t="s">
        <v>2430</v>
      </c>
      <c r="H4255">
        <v>1</v>
      </c>
      <c r="I4255" t="s">
        <v>5227</v>
      </c>
    </row>
    <row r="4256" spans="1:9" x14ac:dyDescent="0.25">
      <c r="A4256" t="s">
        <v>4563</v>
      </c>
      <c r="B4256">
        <v>75180019</v>
      </c>
      <c r="C4256" t="s">
        <v>16</v>
      </c>
      <c r="D4256" t="s">
        <v>16</v>
      </c>
      <c r="E4256" t="s">
        <v>16</v>
      </c>
      <c r="F4256" t="s">
        <v>16</v>
      </c>
      <c r="G4256" t="s">
        <v>2430</v>
      </c>
      <c r="H4256">
        <v>1</v>
      </c>
      <c r="I4256" t="s">
        <v>5227</v>
      </c>
    </row>
    <row r="4257" spans="1:9" x14ac:dyDescent="0.25">
      <c r="A4257" t="s">
        <v>4557</v>
      </c>
      <c r="B4257">
        <v>75180019</v>
      </c>
      <c r="C4257" t="s">
        <v>16</v>
      </c>
      <c r="D4257" t="s">
        <v>16</v>
      </c>
      <c r="E4257" t="s">
        <v>16</v>
      </c>
      <c r="F4257" t="s">
        <v>16</v>
      </c>
      <c r="G4257" t="s">
        <v>2430</v>
      </c>
      <c r="H4257">
        <v>1</v>
      </c>
      <c r="I4257" t="s">
        <v>5227</v>
      </c>
    </row>
    <row r="4258" spans="1:9" x14ac:dyDescent="0.25">
      <c r="A4258" t="s">
        <v>4549</v>
      </c>
      <c r="B4258">
        <v>75180019</v>
      </c>
      <c r="C4258" t="s">
        <v>16</v>
      </c>
      <c r="D4258" t="s">
        <v>16</v>
      </c>
      <c r="E4258" t="s">
        <v>16</v>
      </c>
      <c r="F4258" t="s">
        <v>16</v>
      </c>
      <c r="G4258" t="s">
        <v>2430</v>
      </c>
      <c r="H4258">
        <v>1</v>
      </c>
      <c r="I4258" t="s">
        <v>5227</v>
      </c>
    </row>
    <row r="4259" spans="1:9" x14ac:dyDescent="0.25">
      <c r="A4259" t="s">
        <v>4561</v>
      </c>
      <c r="B4259">
        <v>75180019</v>
      </c>
      <c r="C4259" t="s">
        <v>16</v>
      </c>
      <c r="D4259" t="s">
        <v>16</v>
      </c>
      <c r="E4259" t="s">
        <v>16</v>
      </c>
      <c r="F4259" t="s">
        <v>16</v>
      </c>
      <c r="G4259" t="s">
        <v>2430</v>
      </c>
      <c r="H4259">
        <v>1</v>
      </c>
      <c r="I4259" t="s">
        <v>5227</v>
      </c>
    </row>
    <row r="4260" spans="1:9" x14ac:dyDescent="0.25">
      <c r="A4260" t="s">
        <v>4611</v>
      </c>
      <c r="B4260">
        <v>73575757</v>
      </c>
      <c r="C4260" t="s">
        <v>16</v>
      </c>
      <c r="D4260" t="s">
        <v>16</v>
      </c>
      <c r="E4260" t="s">
        <v>16</v>
      </c>
      <c r="F4260" t="s">
        <v>16</v>
      </c>
      <c r="G4260" t="s">
        <v>4331</v>
      </c>
      <c r="H4260">
        <v>1</v>
      </c>
      <c r="I4260" t="s">
        <v>5237</v>
      </c>
    </row>
    <row r="4261" spans="1:9" x14ac:dyDescent="0.25">
      <c r="A4261" t="s">
        <v>4559</v>
      </c>
      <c r="B4261">
        <v>75180019</v>
      </c>
      <c r="C4261" t="s">
        <v>16</v>
      </c>
      <c r="D4261" t="s">
        <v>16</v>
      </c>
      <c r="E4261" t="s">
        <v>16</v>
      </c>
      <c r="F4261" t="s">
        <v>16</v>
      </c>
      <c r="G4261" t="s">
        <v>2430</v>
      </c>
      <c r="H4261">
        <v>1</v>
      </c>
      <c r="I4261" t="s">
        <v>5227</v>
      </c>
    </row>
    <row r="4262" spans="1:9" x14ac:dyDescent="0.25">
      <c r="A4262" t="s">
        <v>4612</v>
      </c>
      <c r="B4262">
        <v>73575757</v>
      </c>
      <c r="C4262" t="s">
        <v>16</v>
      </c>
      <c r="D4262" t="s">
        <v>16</v>
      </c>
      <c r="E4262" t="s">
        <v>16</v>
      </c>
      <c r="F4262" t="s">
        <v>16</v>
      </c>
      <c r="G4262" t="s">
        <v>4331</v>
      </c>
      <c r="H4262">
        <v>1</v>
      </c>
      <c r="I4262" t="s">
        <v>5237</v>
      </c>
    </row>
    <row r="4263" spans="1:9" x14ac:dyDescent="0.25">
      <c r="A4263" t="s">
        <v>4560</v>
      </c>
      <c r="B4263">
        <v>75180019</v>
      </c>
      <c r="C4263" t="s">
        <v>16</v>
      </c>
      <c r="D4263" t="s">
        <v>16</v>
      </c>
      <c r="E4263" t="s">
        <v>16</v>
      </c>
      <c r="F4263" t="s">
        <v>16</v>
      </c>
      <c r="G4263" t="s">
        <v>2430</v>
      </c>
      <c r="H4263">
        <v>1</v>
      </c>
      <c r="I4263" t="s">
        <v>5227</v>
      </c>
    </row>
    <row r="4264" spans="1:9" x14ac:dyDescent="0.25">
      <c r="A4264" t="s">
        <v>4613</v>
      </c>
      <c r="B4264">
        <v>73575757</v>
      </c>
      <c r="C4264" t="s">
        <v>16</v>
      </c>
      <c r="D4264" t="s">
        <v>16</v>
      </c>
      <c r="E4264" t="s">
        <v>16</v>
      </c>
      <c r="F4264" t="s">
        <v>16</v>
      </c>
      <c r="G4264" t="s">
        <v>4331</v>
      </c>
      <c r="H4264">
        <v>1</v>
      </c>
      <c r="I4264" t="s">
        <v>5237</v>
      </c>
    </row>
    <row r="4265" spans="1:9" x14ac:dyDescent="0.25">
      <c r="A4265" t="s">
        <v>4552</v>
      </c>
      <c r="B4265">
        <v>75180019</v>
      </c>
      <c r="C4265" t="s">
        <v>16</v>
      </c>
      <c r="D4265" t="s">
        <v>16</v>
      </c>
      <c r="E4265" t="s">
        <v>16</v>
      </c>
      <c r="F4265" t="s">
        <v>16</v>
      </c>
      <c r="G4265" t="s">
        <v>2430</v>
      </c>
      <c r="H4265">
        <v>1</v>
      </c>
      <c r="I4265" t="s">
        <v>5227</v>
      </c>
    </row>
    <row r="4266" spans="1:9" x14ac:dyDescent="0.25">
      <c r="A4266" t="s">
        <v>4617</v>
      </c>
      <c r="B4266">
        <v>73575757</v>
      </c>
      <c r="C4266" t="s">
        <v>16</v>
      </c>
      <c r="D4266" t="s">
        <v>16</v>
      </c>
      <c r="E4266" t="s">
        <v>16</v>
      </c>
      <c r="F4266" t="s">
        <v>16</v>
      </c>
      <c r="G4266" t="s">
        <v>4331</v>
      </c>
      <c r="H4266">
        <v>1</v>
      </c>
      <c r="I4266" t="s">
        <v>5237</v>
      </c>
    </row>
    <row r="4267" spans="1:9" x14ac:dyDescent="0.25">
      <c r="A4267" t="s">
        <v>4553</v>
      </c>
      <c r="B4267">
        <v>75180019</v>
      </c>
      <c r="C4267" t="s">
        <v>16</v>
      </c>
      <c r="D4267" t="s">
        <v>16</v>
      </c>
      <c r="E4267" t="s">
        <v>16</v>
      </c>
      <c r="F4267" t="s">
        <v>16</v>
      </c>
      <c r="G4267" t="s">
        <v>2430</v>
      </c>
      <c r="H4267">
        <v>1</v>
      </c>
      <c r="I4267" t="s">
        <v>5227</v>
      </c>
    </row>
    <row r="4268" spans="1:9" x14ac:dyDescent="0.25">
      <c r="A4268" t="s">
        <v>4614</v>
      </c>
      <c r="B4268">
        <v>73575757</v>
      </c>
      <c r="C4268" t="s">
        <v>16</v>
      </c>
      <c r="D4268" t="s">
        <v>16</v>
      </c>
      <c r="E4268" t="s">
        <v>16</v>
      </c>
      <c r="F4268" t="s">
        <v>16</v>
      </c>
      <c r="G4268" t="s">
        <v>4331</v>
      </c>
      <c r="H4268">
        <v>1</v>
      </c>
      <c r="I4268" t="s">
        <v>5237</v>
      </c>
    </row>
    <row r="4269" spans="1:9" x14ac:dyDescent="0.25">
      <c r="A4269" t="s">
        <v>4554</v>
      </c>
      <c r="B4269">
        <v>75180019</v>
      </c>
      <c r="C4269" t="s">
        <v>16</v>
      </c>
      <c r="D4269" t="s">
        <v>16</v>
      </c>
      <c r="E4269" t="s">
        <v>16</v>
      </c>
      <c r="F4269" t="s">
        <v>16</v>
      </c>
      <c r="G4269" t="s">
        <v>2430</v>
      </c>
      <c r="H4269">
        <v>1</v>
      </c>
      <c r="I4269" t="s">
        <v>5227</v>
      </c>
    </row>
    <row r="4270" spans="1:9" x14ac:dyDescent="0.25">
      <c r="A4270" t="s">
        <v>4615</v>
      </c>
      <c r="B4270">
        <v>73575757</v>
      </c>
      <c r="C4270" t="s">
        <v>16</v>
      </c>
      <c r="D4270" t="s">
        <v>16</v>
      </c>
      <c r="E4270" t="s">
        <v>16</v>
      </c>
      <c r="F4270" t="s">
        <v>16</v>
      </c>
      <c r="G4270" t="s">
        <v>4331</v>
      </c>
      <c r="H4270">
        <v>1</v>
      </c>
      <c r="I4270" t="s">
        <v>5237</v>
      </c>
    </row>
    <row r="4271" spans="1:9" x14ac:dyDescent="0.25">
      <c r="A4271" t="s">
        <v>4555</v>
      </c>
      <c r="B4271">
        <v>75180019</v>
      </c>
      <c r="C4271" t="s">
        <v>16</v>
      </c>
      <c r="D4271" t="s">
        <v>16</v>
      </c>
      <c r="E4271" t="s">
        <v>16</v>
      </c>
      <c r="F4271" t="s">
        <v>16</v>
      </c>
      <c r="G4271" t="s">
        <v>2430</v>
      </c>
      <c r="H4271">
        <v>1</v>
      </c>
      <c r="I4271" t="s">
        <v>5227</v>
      </c>
    </row>
    <row r="4272" spans="1:9" x14ac:dyDescent="0.25">
      <c r="A4272" t="s">
        <v>4616</v>
      </c>
      <c r="B4272">
        <v>73575757</v>
      </c>
      <c r="C4272" t="s">
        <v>16</v>
      </c>
      <c r="D4272" t="s">
        <v>16</v>
      </c>
      <c r="E4272" t="s">
        <v>16</v>
      </c>
      <c r="F4272" t="s">
        <v>16</v>
      </c>
      <c r="G4272" t="s">
        <v>4331</v>
      </c>
      <c r="H4272">
        <v>1</v>
      </c>
      <c r="I4272" t="s">
        <v>5237</v>
      </c>
    </row>
    <row r="4273" spans="1:9" x14ac:dyDescent="0.25">
      <c r="A4273" t="s">
        <v>4738</v>
      </c>
      <c r="B4273">
        <v>75180019</v>
      </c>
      <c r="C4273" t="s">
        <v>16</v>
      </c>
      <c r="D4273" t="s">
        <v>16</v>
      </c>
      <c r="E4273" t="s">
        <v>16</v>
      </c>
      <c r="F4273" t="s">
        <v>16</v>
      </c>
      <c r="G4273" t="s">
        <v>2430</v>
      </c>
      <c r="H4273">
        <v>1</v>
      </c>
      <c r="I4273" t="s">
        <v>5227</v>
      </c>
    </row>
    <row r="4274" spans="1:9" x14ac:dyDescent="0.25">
      <c r="A4274" t="s">
        <v>4799</v>
      </c>
      <c r="B4274">
        <v>75180019</v>
      </c>
      <c r="C4274" t="s">
        <v>16</v>
      </c>
      <c r="D4274" t="s">
        <v>16</v>
      </c>
      <c r="E4274" t="s">
        <v>16</v>
      </c>
      <c r="F4274" t="s">
        <v>16</v>
      </c>
      <c r="G4274" t="s">
        <v>2430</v>
      </c>
      <c r="H4274">
        <v>1</v>
      </c>
      <c r="I4274" t="s">
        <v>5227</v>
      </c>
    </row>
    <row r="4275" spans="1:9" x14ac:dyDescent="0.25">
      <c r="A4275" t="s">
        <v>4797</v>
      </c>
      <c r="B4275">
        <v>75180019</v>
      </c>
      <c r="C4275" t="s">
        <v>16</v>
      </c>
      <c r="D4275" t="s">
        <v>16</v>
      </c>
      <c r="E4275" t="s">
        <v>16</v>
      </c>
      <c r="F4275" t="s">
        <v>16</v>
      </c>
      <c r="G4275" t="s">
        <v>2430</v>
      </c>
      <c r="H4275">
        <v>1</v>
      </c>
      <c r="I4275" t="s">
        <v>5227</v>
      </c>
    </row>
    <row r="4276" spans="1:9" x14ac:dyDescent="0.25">
      <c r="A4276" t="s">
        <v>4798</v>
      </c>
      <c r="B4276">
        <v>75180019</v>
      </c>
      <c r="C4276" t="s">
        <v>16</v>
      </c>
      <c r="D4276" t="s">
        <v>16</v>
      </c>
      <c r="E4276" t="s">
        <v>16</v>
      </c>
      <c r="F4276" t="s">
        <v>16</v>
      </c>
      <c r="G4276" t="s">
        <v>2430</v>
      </c>
      <c r="H4276">
        <v>1</v>
      </c>
      <c r="I4276" t="s">
        <v>5227</v>
      </c>
    </row>
    <row r="4277" spans="1:9" x14ac:dyDescent="0.25">
      <c r="A4277" t="s">
        <v>4795</v>
      </c>
      <c r="B4277">
        <v>75180019</v>
      </c>
      <c r="C4277" t="s">
        <v>16</v>
      </c>
      <c r="D4277" t="s">
        <v>16</v>
      </c>
      <c r="E4277" t="s">
        <v>16</v>
      </c>
      <c r="F4277" t="s">
        <v>16</v>
      </c>
      <c r="G4277" t="s">
        <v>2430</v>
      </c>
      <c r="H4277">
        <v>1</v>
      </c>
      <c r="I4277" t="s">
        <v>5227</v>
      </c>
    </row>
    <row r="4278" spans="1:9" x14ac:dyDescent="0.25">
      <c r="A4278" t="s">
        <v>4796</v>
      </c>
      <c r="B4278">
        <v>75180019</v>
      </c>
      <c r="C4278" t="s">
        <v>16</v>
      </c>
      <c r="D4278" t="s">
        <v>16</v>
      </c>
      <c r="E4278" t="s">
        <v>16</v>
      </c>
      <c r="F4278" t="s">
        <v>16</v>
      </c>
      <c r="G4278" t="s">
        <v>2430</v>
      </c>
      <c r="H4278">
        <v>1</v>
      </c>
      <c r="I4278" t="s">
        <v>5227</v>
      </c>
    </row>
    <row r="4279" spans="1:9" x14ac:dyDescent="0.25">
      <c r="A4279" t="s">
        <v>4789</v>
      </c>
      <c r="B4279">
        <v>75180019</v>
      </c>
      <c r="C4279" t="s">
        <v>16</v>
      </c>
      <c r="D4279" t="s">
        <v>16</v>
      </c>
      <c r="E4279" t="s">
        <v>16</v>
      </c>
      <c r="F4279" t="s">
        <v>16</v>
      </c>
      <c r="G4279" t="s">
        <v>2430</v>
      </c>
      <c r="H4279">
        <v>1</v>
      </c>
      <c r="I4279" t="s">
        <v>5227</v>
      </c>
    </row>
    <row r="4280" spans="1:9" x14ac:dyDescent="0.25">
      <c r="A4280" t="s">
        <v>4800</v>
      </c>
      <c r="B4280">
        <v>75180019</v>
      </c>
      <c r="C4280" t="s">
        <v>16</v>
      </c>
      <c r="D4280" t="s">
        <v>16</v>
      </c>
      <c r="E4280" t="s">
        <v>16</v>
      </c>
      <c r="F4280" t="s">
        <v>16</v>
      </c>
      <c r="G4280" t="s">
        <v>2430</v>
      </c>
      <c r="H4280">
        <v>1</v>
      </c>
      <c r="I4280" t="s">
        <v>5227</v>
      </c>
    </row>
    <row r="4281" spans="1:9" x14ac:dyDescent="0.25">
      <c r="A4281" t="s">
        <v>4801</v>
      </c>
      <c r="B4281">
        <v>75180019</v>
      </c>
      <c r="C4281" t="s">
        <v>16</v>
      </c>
      <c r="D4281" t="s">
        <v>16</v>
      </c>
      <c r="E4281" t="s">
        <v>16</v>
      </c>
      <c r="F4281" t="s">
        <v>16</v>
      </c>
      <c r="G4281" t="s">
        <v>2430</v>
      </c>
      <c r="H4281">
        <v>1</v>
      </c>
      <c r="I4281" t="s">
        <v>5227</v>
      </c>
    </row>
    <row r="4282" spans="1:9" x14ac:dyDescent="0.25">
      <c r="A4282" t="s">
        <v>5246</v>
      </c>
      <c r="B4282">
        <v>75180019</v>
      </c>
      <c r="C4282" t="s">
        <v>16</v>
      </c>
      <c r="D4282" t="s">
        <v>16</v>
      </c>
      <c r="E4282" t="s">
        <v>16</v>
      </c>
      <c r="F4282" t="s">
        <v>16</v>
      </c>
      <c r="G4282" t="s">
        <v>2430</v>
      </c>
      <c r="H4282">
        <v>1</v>
      </c>
      <c r="I4282" t="s">
        <v>5227</v>
      </c>
    </row>
    <row r="4283" spans="1:9" x14ac:dyDescent="0.25">
      <c r="A4283" t="s">
        <v>5247</v>
      </c>
      <c r="B4283">
        <v>75180019</v>
      </c>
      <c r="C4283" t="s">
        <v>16</v>
      </c>
      <c r="D4283" t="s">
        <v>16</v>
      </c>
      <c r="E4283" t="s">
        <v>16</v>
      </c>
      <c r="F4283" t="s">
        <v>16</v>
      </c>
      <c r="G4283" t="s">
        <v>2430</v>
      </c>
      <c r="H4283">
        <v>1</v>
      </c>
      <c r="I4283" t="s">
        <v>5227</v>
      </c>
    </row>
    <row r="4284" spans="1:9" x14ac:dyDescent="0.25">
      <c r="A4284" t="s">
        <v>5248</v>
      </c>
      <c r="B4284">
        <v>75180019</v>
      </c>
      <c r="C4284" t="s">
        <v>16</v>
      </c>
      <c r="D4284" t="s">
        <v>16</v>
      </c>
      <c r="E4284" t="s">
        <v>16</v>
      </c>
      <c r="F4284" t="s">
        <v>16</v>
      </c>
      <c r="G4284" t="s">
        <v>2430</v>
      </c>
      <c r="H4284">
        <v>1</v>
      </c>
      <c r="I4284" t="s">
        <v>5227</v>
      </c>
    </row>
    <row r="4285" spans="1:9" x14ac:dyDescent="0.25">
      <c r="A4285" t="s">
        <v>5291</v>
      </c>
      <c r="B4285">
        <v>75180019</v>
      </c>
      <c r="C4285" t="s">
        <v>16</v>
      </c>
      <c r="D4285" t="s">
        <v>16</v>
      </c>
      <c r="E4285" t="s">
        <v>16</v>
      </c>
      <c r="F4285" t="s">
        <v>16</v>
      </c>
      <c r="G4285" t="s">
        <v>2430</v>
      </c>
      <c r="H4285">
        <v>1</v>
      </c>
      <c r="I4285" t="s">
        <v>5227</v>
      </c>
    </row>
    <row r="4286" spans="1:9" x14ac:dyDescent="0.25">
      <c r="A4286" t="s">
        <v>5286</v>
      </c>
      <c r="B4286">
        <v>75180019</v>
      </c>
      <c r="C4286" t="s">
        <v>16</v>
      </c>
      <c r="D4286" t="s">
        <v>16</v>
      </c>
      <c r="E4286" t="s">
        <v>16</v>
      </c>
      <c r="F4286" t="s">
        <v>16</v>
      </c>
      <c r="G4286" t="s">
        <v>2430</v>
      </c>
      <c r="H4286">
        <v>1</v>
      </c>
      <c r="I4286" t="s">
        <v>5227</v>
      </c>
    </row>
    <row r="4287" spans="1:9" x14ac:dyDescent="0.25">
      <c r="A4287" t="s">
        <v>5287</v>
      </c>
      <c r="B4287">
        <v>75180019</v>
      </c>
      <c r="C4287" t="s">
        <v>16</v>
      </c>
      <c r="D4287" t="s">
        <v>16</v>
      </c>
      <c r="E4287" t="s">
        <v>16</v>
      </c>
      <c r="F4287" t="s">
        <v>16</v>
      </c>
      <c r="G4287" t="s">
        <v>2430</v>
      </c>
      <c r="H4287">
        <v>1</v>
      </c>
      <c r="I4287" t="s">
        <v>5227</v>
      </c>
    </row>
    <row r="4288" spans="1:9" x14ac:dyDescent="0.25">
      <c r="A4288" t="s">
        <v>5288</v>
      </c>
      <c r="B4288">
        <v>75180019</v>
      </c>
      <c r="C4288" t="s">
        <v>16</v>
      </c>
      <c r="D4288" t="s">
        <v>16</v>
      </c>
      <c r="E4288" t="s">
        <v>16</v>
      </c>
      <c r="F4288" t="s">
        <v>16</v>
      </c>
      <c r="G4288" t="s">
        <v>2430</v>
      </c>
      <c r="H4288">
        <v>1</v>
      </c>
      <c r="I4288" t="s">
        <v>5227</v>
      </c>
    </row>
    <row r="4289" spans="1:9" x14ac:dyDescent="0.25">
      <c r="A4289" t="s">
        <v>5289</v>
      </c>
      <c r="B4289">
        <v>75180019</v>
      </c>
      <c r="C4289" t="s">
        <v>16</v>
      </c>
      <c r="D4289" t="s">
        <v>16</v>
      </c>
      <c r="E4289" t="s">
        <v>16</v>
      </c>
      <c r="F4289" t="s">
        <v>16</v>
      </c>
      <c r="G4289" t="s">
        <v>2430</v>
      </c>
      <c r="H4289">
        <v>1</v>
      </c>
      <c r="I4289" t="s">
        <v>5227</v>
      </c>
    </row>
    <row r="4290" spans="1:9" x14ac:dyDescent="0.25">
      <c r="A4290" t="s">
        <v>5470</v>
      </c>
      <c r="B4290">
        <v>75180019</v>
      </c>
      <c r="C4290" t="s">
        <v>16</v>
      </c>
      <c r="D4290" t="s">
        <v>16</v>
      </c>
      <c r="E4290" t="s">
        <v>16</v>
      </c>
      <c r="F4290" t="s">
        <v>16</v>
      </c>
      <c r="G4290" t="s">
        <v>2430</v>
      </c>
      <c r="H4290">
        <v>1</v>
      </c>
      <c r="I4290" t="s">
        <v>5227</v>
      </c>
    </row>
    <row r="4291" spans="1:9" x14ac:dyDescent="0.25">
      <c r="A4291" t="s">
        <v>5465</v>
      </c>
      <c r="B4291">
        <v>75180019</v>
      </c>
      <c r="C4291" t="s">
        <v>16</v>
      </c>
      <c r="D4291" t="s">
        <v>16</v>
      </c>
      <c r="E4291" t="s">
        <v>16</v>
      </c>
      <c r="F4291" t="s">
        <v>16</v>
      </c>
      <c r="G4291" t="s">
        <v>2430</v>
      </c>
      <c r="H4291">
        <v>1</v>
      </c>
      <c r="I4291" t="s">
        <v>5227</v>
      </c>
    </row>
    <row r="4292" spans="1:9" x14ac:dyDescent="0.25">
      <c r="A4292" t="s">
        <v>5469</v>
      </c>
      <c r="B4292">
        <v>75180019</v>
      </c>
      <c r="C4292" t="s">
        <v>16</v>
      </c>
      <c r="D4292" t="s">
        <v>16</v>
      </c>
      <c r="E4292" t="s">
        <v>16</v>
      </c>
      <c r="F4292" t="s">
        <v>16</v>
      </c>
      <c r="G4292" t="s">
        <v>2430</v>
      </c>
      <c r="H4292">
        <v>1</v>
      </c>
      <c r="I4292" t="s">
        <v>5227</v>
      </c>
    </row>
    <row r="4293" spans="1:9" x14ac:dyDescent="0.25">
      <c r="A4293" t="s">
        <v>5468</v>
      </c>
      <c r="B4293">
        <v>75180019</v>
      </c>
      <c r="C4293" t="s">
        <v>16</v>
      </c>
      <c r="D4293" t="s">
        <v>16</v>
      </c>
      <c r="E4293" t="s">
        <v>16</v>
      </c>
      <c r="F4293" t="s">
        <v>16</v>
      </c>
      <c r="G4293" t="s">
        <v>2430</v>
      </c>
      <c r="H4293">
        <v>1</v>
      </c>
      <c r="I4293" t="s">
        <v>5227</v>
      </c>
    </row>
    <row r="4294" spans="1:9" x14ac:dyDescent="0.25">
      <c r="A4294" t="s">
        <v>5466</v>
      </c>
      <c r="B4294">
        <v>75180019</v>
      </c>
      <c r="C4294" t="s">
        <v>16</v>
      </c>
      <c r="D4294" t="s">
        <v>16</v>
      </c>
      <c r="E4294" t="s">
        <v>16</v>
      </c>
      <c r="F4294" t="s">
        <v>16</v>
      </c>
      <c r="G4294" t="s">
        <v>2430</v>
      </c>
      <c r="H4294">
        <v>1</v>
      </c>
      <c r="I4294" t="s">
        <v>5227</v>
      </c>
    </row>
    <row r="4295" spans="1:9" x14ac:dyDescent="0.25">
      <c r="A4295" t="s">
        <v>5467</v>
      </c>
      <c r="B4295">
        <v>75180019</v>
      </c>
      <c r="C4295" t="s">
        <v>16</v>
      </c>
      <c r="D4295" t="s">
        <v>16</v>
      </c>
      <c r="E4295" t="s">
        <v>16</v>
      </c>
      <c r="F4295" t="s">
        <v>16</v>
      </c>
      <c r="G4295" t="s">
        <v>2430</v>
      </c>
      <c r="H4295">
        <v>1</v>
      </c>
      <c r="I4295" t="s">
        <v>5227</v>
      </c>
    </row>
    <row r="4296" spans="1:9" x14ac:dyDescent="0.25">
      <c r="A4296" t="s">
        <v>5538</v>
      </c>
      <c r="B4296">
        <v>75180019</v>
      </c>
      <c r="C4296" t="s">
        <v>16</v>
      </c>
      <c r="D4296" t="s">
        <v>16</v>
      </c>
      <c r="E4296" t="s">
        <v>16</v>
      </c>
      <c r="F4296" t="s">
        <v>16</v>
      </c>
      <c r="G4296" t="s">
        <v>2430</v>
      </c>
      <c r="H4296">
        <v>1</v>
      </c>
      <c r="I4296" t="s">
        <v>5227</v>
      </c>
    </row>
    <row r="4297" spans="1:9" x14ac:dyDescent="0.25">
      <c r="A4297" t="s">
        <v>5539</v>
      </c>
      <c r="B4297">
        <v>75180019</v>
      </c>
      <c r="C4297" t="s">
        <v>16</v>
      </c>
      <c r="D4297" t="s">
        <v>16</v>
      </c>
      <c r="E4297" t="s">
        <v>16</v>
      </c>
      <c r="F4297" t="s">
        <v>16</v>
      </c>
      <c r="G4297" t="s">
        <v>2430</v>
      </c>
      <c r="H4297">
        <v>1</v>
      </c>
      <c r="I4297" t="s">
        <v>5227</v>
      </c>
    </row>
    <row r="4298" spans="1:9" x14ac:dyDescent="0.25">
      <c r="A4298" t="s">
        <v>5540</v>
      </c>
      <c r="B4298">
        <v>75180019</v>
      </c>
      <c r="C4298" t="s">
        <v>16</v>
      </c>
      <c r="D4298" t="s">
        <v>16</v>
      </c>
      <c r="E4298" t="s">
        <v>16</v>
      </c>
      <c r="F4298" t="s">
        <v>16</v>
      </c>
      <c r="G4298" t="s">
        <v>2430</v>
      </c>
      <c r="H4298">
        <v>1</v>
      </c>
      <c r="I4298" t="s">
        <v>5227</v>
      </c>
    </row>
    <row r="4299" spans="1:9" x14ac:dyDescent="0.25">
      <c r="A4299" t="s">
        <v>5542</v>
      </c>
      <c r="B4299">
        <v>75180019</v>
      </c>
      <c r="C4299" t="s">
        <v>16</v>
      </c>
      <c r="D4299" t="s">
        <v>16</v>
      </c>
      <c r="E4299" t="s">
        <v>16</v>
      </c>
      <c r="F4299" t="s">
        <v>16</v>
      </c>
      <c r="G4299" t="s">
        <v>2430</v>
      </c>
      <c r="H4299">
        <v>1</v>
      </c>
      <c r="I4299" t="s">
        <v>5227</v>
      </c>
    </row>
    <row r="4300" spans="1:9" x14ac:dyDescent="0.25">
      <c r="A4300" t="s">
        <v>5536</v>
      </c>
      <c r="B4300">
        <v>75180019</v>
      </c>
      <c r="C4300" t="s">
        <v>16</v>
      </c>
      <c r="D4300" t="s">
        <v>16</v>
      </c>
      <c r="E4300" t="s">
        <v>16</v>
      </c>
      <c r="F4300" t="s">
        <v>16</v>
      </c>
      <c r="G4300" t="s">
        <v>2430</v>
      </c>
      <c r="H4300">
        <v>1</v>
      </c>
      <c r="I4300" t="s">
        <v>5227</v>
      </c>
    </row>
    <row r="4301" spans="1:9" x14ac:dyDescent="0.25">
      <c r="A4301" t="s">
        <v>5537</v>
      </c>
      <c r="B4301">
        <v>75180019</v>
      </c>
      <c r="C4301" t="s">
        <v>16</v>
      </c>
      <c r="D4301" t="s">
        <v>16</v>
      </c>
      <c r="E4301" t="s">
        <v>16</v>
      </c>
      <c r="F4301" t="s">
        <v>16</v>
      </c>
      <c r="G4301" t="s">
        <v>2430</v>
      </c>
      <c r="H4301">
        <v>1</v>
      </c>
      <c r="I4301" t="s">
        <v>5227</v>
      </c>
    </row>
    <row r="4302" spans="1:9" x14ac:dyDescent="0.25">
      <c r="A4302" t="s">
        <v>5545</v>
      </c>
      <c r="B4302">
        <v>75196500</v>
      </c>
      <c r="C4302" t="s">
        <v>16</v>
      </c>
      <c r="D4302" t="s">
        <v>16</v>
      </c>
      <c r="E4302" t="s">
        <v>16</v>
      </c>
      <c r="F4302" t="s">
        <v>16</v>
      </c>
      <c r="G4302" t="s">
        <v>2425</v>
      </c>
      <c r="H4302">
        <v>1</v>
      </c>
      <c r="I4302" t="s">
        <v>5229</v>
      </c>
    </row>
    <row r="4303" spans="1:9" x14ac:dyDescent="0.25">
      <c r="A4303" t="s">
        <v>5565</v>
      </c>
      <c r="B4303">
        <v>75421677</v>
      </c>
      <c r="C4303" t="s">
        <v>16</v>
      </c>
      <c r="D4303" t="s">
        <v>16</v>
      </c>
      <c r="E4303" t="s">
        <v>16</v>
      </c>
      <c r="F4303" t="s">
        <v>16</v>
      </c>
      <c r="G4303" t="s">
        <v>3368</v>
      </c>
      <c r="H4303">
        <v>1</v>
      </c>
      <c r="I4303" t="s">
        <v>4892</v>
      </c>
    </row>
    <row r="4304" spans="1:9" x14ac:dyDescent="0.25">
      <c r="A4304" t="s">
        <v>5566</v>
      </c>
      <c r="B4304">
        <v>75421677</v>
      </c>
      <c r="C4304" t="s">
        <v>16</v>
      </c>
      <c r="D4304" t="s">
        <v>16</v>
      </c>
      <c r="E4304" t="s">
        <v>16</v>
      </c>
      <c r="F4304" t="s">
        <v>16</v>
      </c>
      <c r="G4304" t="s">
        <v>3368</v>
      </c>
      <c r="H4304">
        <v>1</v>
      </c>
      <c r="I4304" t="s">
        <v>4892</v>
      </c>
    </row>
    <row r="4305" spans="1:9" x14ac:dyDescent="0.25">
      <c r="A4305" t="s">
        <v>5533</v>
      </c>
      <c r="B4305">
        <v>74762273</v>
      </c>
      <c r="C4305" t="s">
        <v>16</v>
      </c>
      <c r="D4305" t="s">
        <v>16</v>
      </c>
      <c r="E4305" t="s">
        <v>16</v>
      </c>
      <c r="F4305" t="s">
        <v>16</v>
      </c>
      <c r="G4305" t="s">
        <v>154</v>
      </c>
      <c r="H4305">
        <v>1</v>
      </c>
      <c r="I4305" t="s">
        <v>4887</v>
      </c>
    </row>
    <row r="4306" spans="1:9" x14ac:dyDescent="0.25">
      <c r="A4306" t="s">
        <v>5662</v>
      </c>
      <c r="B4306">
        <v>75180019</v>
      </c>
      <c r="C4306" t="s">
        <v>16</v>
      </c>
      <c r="D4306" t="s">
        <v>16</v>
      </c>
      <c r="E4306" t="s">
        <v>16</v>
      </c>
      <c r="F4306" t="s">
        <v>16</v>
      </c>
      <c r="G4306" t="s">
        <v>2430</v>
      </c>
      <c r="H4306">
        <v>1</v>
      </c>
      <c r="I4306" t="s">
        <v>5227</v>
      </c>
    </row>
    <row r="4307" spans="1:9" x14ac:dyDescent="0.25">
      <c r="A4307" t="s">
        <v>5658</v>
      </c>
      <c r="B4307">
        <v>75180019</v>
      </c>
      <c r="C4307" t="s">
        <v>16</v>
      </c>
      <c r="D4307" t="s">
        <v>16</v>
      </c>
      <c r="E4307" t="s">
        <v>16</v>
      </c>
      <c r="F4307" t="s">
        <v>16</v>
      </c>
      <c r="G4307" t="s">
        <v>2430</v>
      </c>
      <c r="H4307">
        <v>1</v>
      </c>
      <c r="I4307" t="s">
        <v>5227</v>
      </c>
    </row>
    <row r="4308" spans="1:9" x14ac:dyDescent="0.25">
      <c r="A4308" t="s">
        <v>5659</v>
      </c>
      <c r="B4308">
        <v>75180019</v>
      </c>
      <c r="C4308" t="s">
        <v>16</v>
      </c>
      <c r="D4308" t="s">
        <v>16</v>
      </c>
      <c r="E4308" t="s">
        <v>16</v>
      </c>
      <c r="F4308" t="s">
        <v>16</v>
      </c>
      <c r="G4308" t="s">
        <v>2430</v>
      </c>
      <c r="H4308">
        <v>1</v>
      </c>
      <c r="I4308" t="s">
        <v>5227</v>
      </c>
    </row>
    <row r="4309" spans="1:9" x14ac:dyDescent="0.25">
      <c r="A4309" t="s">
        <v>5643</v>
      </c>
      <c r="B4309">
        <v>75180019</v>
      </c>
      <c r="C4309" t="s">
        <v>16</v>
      </c>
      <c r="D4309" t="s">
        <v>16</v>
      </c>
      <c r="E4309" t="s">
        <v>16</v>
      </c>
      <c r="F4309" t="s">
        <v>16</v>
      </c>
      <c r="G4309" t="s">
        <v>2430</v>
      </c>
      <c r="H4309">
        <v>1</v>
      </c>
      <c r="I4309" t="s">
        <v>5227</v>
      </c>
    </row>
    <row r="4310" spans="1:9" x14ac:dyDescent="0.25">
      <c r="A4310" t="s">
        <v>5650</v>
      </c>
      <c r="B4310">
        <v>75180019</v>
      </c>
      <c r="C4310" t="s">
        <v>16</v>
      </c>
      <c r="D4310" t="s">
        <v>16</v>
      </c>
      <c r="E4310" t="s">
        <v>16</v>
      </c>
      <c r="F4310" t="s">
        <v>16</v>
      </c>
      <c r="G4310" t="s">
        <v>2430</v>
      </c>
      <c r="H4310">
        <v>1</v>
      </c>
      <c r="I4310" t="s">
        <v>5227</v>
      </c>
    </row>
    <row r="4311" spans="1:9" x14ac:dyDescent="0.25">
      <c r="A4311" t="s">
        <v>5667</v>
      </c>
      <c r="B4311">
        <v>75180019</v>
      </c>
      <c r="C4311" t="s">
        <v>16</v>
      </c>
      <c r="D4311" t="s">
        <v>16</v>
      </c>
      <c r="E4311" t="s">
        <v>16</v>
      </c>
      <c r="F4311" t="s">
        <v>16</v>
      </c>
      <c r="G4311" t="s">
        <v>2430</v>
      </c>
      <c r="H4311">
        <v>1</v>
      </c>
      <c r="I4311" t="s">
        <v>5227</v>
      </c>
    </row>
    <row r="4312" spans="1:9" x14ac:dyDescent="0.25">
      <c r="A4312" t="s">
        <v>5668</v>
      </c>
      <c r="B4312">
        <v>75180019</v>
      </c>
      <c r="C4312" t="s">
        <v>16</v>
      </c>
      <c r="D4312" t="s">
        <v>16</v>
      </c>
      <c r="E4312" t="s">
        <v>16</v>
      </c>
      <c r="F4312" t="s">
        <v>16</v>
      </c>
      <c r="G4312" t="s">
        <v>2430</v>
      </c>
      <c r="H4312">
        <v>1</v>
      </c>
      <c r="I4312" t="s">
        <v>5227</v>
      </c>
    </row>
    <row r="4313" spans="1:9" x14ac:dyDescent="0.25">
      <c r="A4313" t="s">
        <v>5652</v>
      </c>
      <c r="B4313">
        <v>75180019</v>
      </c>
      <c r="C4313" t="s">
        <v>16</v>
      </c>
      <c r="D4313" t="s">
        <v>16</v>
      </c>
      <c r="E4313" t="s">
        <v>16</v>
      </c>
      <c r="F4313" t="s">
        <v>16</v>
      </c>
      <c r="G4313" t="s">
        <v>2430</v>
      </c>
      <c r="H4313">
        <v>1</v>
      </c>
      <c r="I4313" t="s">
        <v>5227</v>
      </c>
    </row>
    <row r="4314" spans="1:9" x14ac:dyDescent="0.25">
      <c r="A4314" t="s">
        <v>5651</v>
      </c>
      <c r="B4314">
        <v>75180019</v>
      </c>
      <c r="C4314" t="s">
        <v>16</v>
      </c>
      <c r="D4314" t="s">
        <v>16</v>
      </c>
      <c r="E4314" t="s">
        <v>16</v>
      </c>
      <c r="F4314" t="s">
        <v>16</v>
      </c>
      <c r="G4314" t="s">
        <v>2430</v>
      </c>
      <c r="H4314">
        <v>1</v>
      </c>
      <c r="I4314" t="s">
        <v>5227</v>
      </c>
    </row>
    <row r="4315" spans="1:9" x14ac:dyDescent="0.25">
      <c r="A4315" t="s">
        <v>5656</v>
      </c>
      <c r="B4315">
        <v>75180019</v>
      </c>
      <c r="C4315" t="s">
        <v>16</v>
      </c>
      <c r="D4315" t="s">
        <v>16</v>
      </c>
      <c r="E4315" t="s">
        <v>16</v>
      </c>
      <c r="F4315" t="s">
        <v>16</v>
      </c>
      <c r="G4315" t="s">
        <v>2430</v>
      </c>
      <c r="H4315">
        <v>1</v>
      </c>
      <c r="I4315" t="s">
        <v>5227</v>
      </c>
    </row>
    <row r="4316" spans="1:9" x14ac:dyDescent="0.25">
      <c r="A4316" t="s">
        <v>5654</v>
      </c>
      <c r="B4316">
        <v>75180019</v>
      </c>
      <c r="C4316" t="s">
        <v>16</v>
      </c>
      <c r="D4316" t="s">
        <v>16</v>
      </c>
      <c r="E4316" t="s">
        <v>16</v>
      </c>
      <c r="F4316" t="s">
        <v>16</v>
      </c>
      <c r="G4316" t="s">
        <v>2430</v>
      </c>
      <c r="H4316">
        <v>1</v>
      </c>
      <c r="I4316" t="s">
        <v>5227</v>
      </c>
    </row>
    <row r="4317" spans="1:9" x14ac:dyDescent="0.25">
      <c r="A4317" t="s">
        <v>5655</v>
      </c>
      <c r="B4317">
        <v>75180019</v>
      </c>
      <c r="C4317" t="s">
        <v>16</v>
      </c>
      <c r="D4317" t="s">
        <v>16</v>
      </c>
      <c r="E4317" t="s">
        <v>16</v>
      </c>
      <c r="F4317" t="s">
        <v>16</v>
      </c>
      <c r="G4317" t="s">
        <v>2430</v>
      </c>
      <c r="H4317">
        <v>1</v>
      </c>
      <c r="I4317" t="s">
        <v>5227</v>
      </c>
    </row>
    <row r="4318" spans="1:9" x14ac:dyDescent="0.25">
      <c r="A4318" t="s">
        <v>5646</v>
      </c>
      <c r="B4318">
        <v>75180019</v>
      </c>
      <c r="C4318" t="s">
        <v>16</v>
      </c>
      <c r="D4318" t="s">
        <v>16</v>
      </c>
      <c r="E4318" t="s">
        <v>16</v>
      </c>
      <c r="F4318" t="s">
        <v>16</v>
      </c>
      <c r="G4318" t="s">
        <v>2430</v>
      </c>
      <c r="H4318">
        <v>1</v>
      </c>
      <c r="I4318" t="s">
        <v>5227</v>
      </c>
    </row>
    <row r="4319" spans="1:9" x14ac:dyDescent="0.25">
      <c r="A4319" t="s">
        <v>5649</v>
      </c>
      <c r="B4319">
        <v>75180019</v>
      </c>
      <c r="C4319" t="s">
        <v>16</v>
      </c>
      <c r="D4319" t="s">
        <v>16</v>
      </c>
      <c r="E4319" t="s">
        <v>16</v>
      </c>
      <c r="F4319" t="s">
        <v>16</v>
      </c>
      <c r="G4319" t="s">
        <v>2430</v>
      </c>
      <c r="H4319">
        <v>1</v>
      </c>
      <c r="I4319" t="s">
        <v>5227</v>
      </c>
    </row>
    <row r="4320" spans="1:9" x14ac:dyDescent="0.25">
      <c r="A4320" t="s">
        <v>5647</v>
      </c>
      <c r="B4320">
        <v>75180019</v>
      </c>
      <c r="C4320" t="s">
        <v>16</v>
      </c>
      <c r="D4320" t="s">
        <v>16</v>
      </c>
      <c r="E4320" t="s">
        <v>16</v>
      </c>
      <c r="F4320" t="s">
        <v>16</v>
      </c>
      <c r="G4320" t="s">
        <v>2430</v>
      </c>
      <c r="H4320">
        <v>1</v>
      </c>
      <c r="I4320" t="s">
        <v>5227</v>
      </c>
    </row>
    <row r="4321" spans="1:9" x14ac:dyDescent="0.25">
      <c r="A4321" t="s">
        <v>5648</v>
      </c>
      <c r="B4321">
        <v>75180019</v>
      </c>
      <c r="C4321" t="s">
        <v>16</v>
      </c>
      <c r="D4321" t="s">
        <v>16</v>
      </c>
      <c r="E4321" t="s">
        <v>16</v>
      </c>
      <c r="F4321" t="s">
        <v>16</v>
      </c>
      <c r="G4321" t="s">
        <v>2430</v>
      </c>
      <c r="H4321">
        <v>1</v>
      </c>
      <c r="I4321" t="s">
        <v>5227</v>
      </c>
    </row>
    <row r="4322" spans="1:9" x14ac:dyDescent="0.25">
      <c r="A4322" t="s">
        <v>5660</v>
      </c>
      <c r="B4322">
        <v>75180019</v>
      </c>
      <c r="C4322" t="s">
        <v>16</v>
      </c>
      <c r="D4322" t="s">
        <v>16</v>
      </c>
      <c r="E4322" t="s">
        <v>16</v>
      </c>
      <c r="F4322" t="s">
        <v>16</v>
      </c>
      <c r="G4322" t="s">
        <v>2430</v>
      </c>
      <c r="H4322">
        <v>1</v>
      </c>
      <c r="I4322" t="s">
        <v>5227</v>
      </c>
    </row>
    <row r="4323" spans="1:9" x14ac:dyDescent="0.25">
      <c r="A4323" t="s">
        <v>5661</v>
      </c>
      <c r="B4323">
        <v>75180019</v>
      </c>
      <c r="C4323" t="s">
        <v>16</v>
      </c>
      <c r="D4323" t="s">
        <v>16</v>
      </c>
      <c r="E4323" t="s">
        <v>16</v>
      </c>
      <c r="F4323" t="s">
        <v>16</v>
      </c>
      <c r="G4323" t="s">
        <v>2430</v>
      </c>
      <c r="H4323">
        <v>1</v>
      </c>
      <c r="I4323" t="s">
        <v>5227</v>
      </c>
    </row>
    <row r="4324" spans="1:9" x14ac:dyDescent="0.25">
      <c r="A4324" t="s">
        <v>5653</v>
      </c>
      <c r="B4324">
        <v>75180019</v>
      </c>
      <c r="C4324" t="s">
        <v>16</v>
      </c>
      <c r="D4324" t="s">
        <v>16</v>
      </c>
      <c r="E4324" t="s">
        <v>16</v>
      </c>
      <c r="F4324" t="s">
        <v>16</v>
      </c>
      <c r="G4324" t="s">
        <v>2430</v>
      </c>
      <c r="H4324">
        <v>1</v>
      </c>
      <c r="I4324" t="s">
        <v>5227</v>
      </c>
    </row>
    <row r="4325" spans="1:9" x14ac:dyDescent="0.25">
      <c r="A4325" t="s">
        <v>5645</v>
      </c>
      <c r="B4325">
        <v>75180019</v>
      </c>
      <c r="C4325" t="s">
        <v>16</v>
      </c>
      <c r="D4325" t="s">
        <v>16</v>
      </c>
      <c r="E4325" t="s">
        <v>16</v>
      </c>
      <c r="F4325" t="s">
        <v>16</v>
      </c>
      <c r="G4325" t="s">
        <v>2430</v>
      </c>
      <c r="H4325">
        <v>1</v>
      </c>
      <c r="I4325" t="s">
        <v>5227</v>
      </c>
    </row>
    <row r="4326" spans="1:9" x14ac:dyDescent="0.25">
      <c r="A4326" t="s">
        <v>5973</v>
      </c>
      <c r="B4326">
        <v>76881600</v>
      </c>
      <c r="C4326" t="s">
        <v>16</v>
      </c>
      <c r="D4326" t="s">
        <v>16</v>
      </c>
      <c r="E4326" t="s">
        <v>16</v>
      </c>
      <c r="F4326" t="s">
        <v>16</v>
      </c>
      <c r="G4326" t="s">
        <v>5974</v>
      </c>
      <c r="H4326">
        <v>1</v>
      </c>
      <c r="I4326" t="s">
        <v>6019</v>
      </c>
    </row>
    <row r="4327" spans="1:9" x14ac:dyDescent="0.25">
      <c r="A4327" t="s">
        <v>5975</v>
      </c>
      <c r="B4327">
        <v>76881600</v>
      </c>
      <c r="C4327" t="s">
        <v>16</v>
      </c>
      <c r="D4327" t="s">
        <v>16</v>
      </c>
      <c r="E4327" t="s">
        <v>16</v>
      </c>
      <c r="F4327" t="s">
        <v>16</v>
      </c>
      <c r="G4327" t="s">
        <v>5974</v>
      </c>
      <c r="H4327">
        <v>1</v>
      </c>
      <c r="I4327" t="s">
        <v>6019</v>
      </c>
    </row>
    <row r="4328" spans="1:9" x14ac:dyDescent="0.25">
      <c r="A4328" t="s">
        <v>6064</v>
      </c>
      <c r="B4328">
        <v>75180019</v>
      </c>
      <c r="C4328" t="s">
        <v>16</v>
      </c>
      <c r="D4328" t="s">
        <v>16</v>
      </c>
      <c r="E4328" t="s">
        <v>16</v>
      </c>
      <c r="F4328" t="s">
        <v>16</v>
      </c>
      <c r="G4328" t="s">
        <v>2430</v>
      </c>
      <c r="H4328">
        <v>1</v>
      </c>
      <c r="I4328" t="s">
        <v>5227</v>
      </c>
    </row>
    <row r="4329" spans="1:9" x14ac:dyDescent="0.25">
      <c r="A4329" t="s">
        <v>6168</v>
      </c>
      <c r="B4329">
        <v>75180019</v>
      </c>
      <c r="C4329" t="s">
        <v>16</v>
      </c>
      <c r="D4329" t="s">
        <v>16</v>
      </c>
      <c r="E4329" t="s">
        <v>16</v>
      </c>
      <c r="F4329" t="s">
        <v>16</v>
      </c>
      <c r="G4329" t="s">
        <v>2430</v>
      </c>
      <c r="H4329">
        <v>1</v>
      </c>
      <c r="I4329" t="s">
        <v>5227</v>
      </c>
    </row>
    <row r="4330" spans="1:9" x14ac:dyDescent="0.25">
      <c r="A4330" t="s">
        <v>6280</v>
      </c>
      <c r="B4330">
        <v>74762273</v>
      </c>
      <c r="C4330" t="s">
        <v>16</v>
      </c>
      <c r="D4330" t="s">
        <v>16</v>
      </c>
      <c r="E4330" t="s">
        <v>16</v>
      </c>
      <c r="F4330" t="s">
        <v>16</v>
      </c>
      <c r="G4330" t="s">
        <v>154</v>
      </c>
      <c r="H4330">
        <v>1</v>
      </c>
      <c r="I4330" t="s">
        <v>4887</v>
      </c>
    </row>
    <row r="4331" spans="1:9" x14ac:dyDescent="0.25">
      <c r="A4331" t="s">
        <v>6279</v>
      </c>
      <c r="B4331">
        <v>74762273</v>
      </c>
      <c r="C4331" t="s">
        <v>16</v>
      </c>
      <c r="D4331" t="s">
        <v>16</v>
      </c>
      <c r="E4331" t="s">
        <v>16</v>
      </c>
      <c r="F4331" t="s">
        <v>16</v>
      </c>
      <c r="G4331" t="s">
        <v>154</v>
      </c>
      <c r="H4331">
        <v>1</v>
      </c>
      <c r="I4331" t="s">
        <v>4887</v>
      </c>
    </row>
    <row r="4332" spans="1:9" x14ac:dyDescent="0.25">
      <c r="A4332" t="s">
        <v>6327</v>
      </c>
      <c r="B4332">
        <v>75180019</v>
      </c>
      <c r="C4332" t="s">
        <v>16</v>
      </c>
      <c r="D4332" t="s">
        <v>16</v>
      </c>
      <c r="E4332" t="s">
        <v>16</v>
      </c>
      <c r="F4332" t="s">
        <v>16</v>
      </c>
      <c r="G4332" t="s">
        <v>2430</v>
      </c>
      <c r="H4332">
        <v>1</v>
      </c>
      <c r="I4332" t="s">
        <v>5227</v>
      </c>
    </row>
    <row r="4333" spans="1:9" x14ac:dyDescent="0.25">
      <c r="A4333" t="s">
        <v>6334</v>
      </c>
      <c r="B4333">
        <v>75180019</v>
      </c>
      <c r="C4333" t="s">
        <v>16</v>
      </c>
      <c r="D4333" t="s">
        <v>16</v>
      </c>
      <c r="E4333" t="s">
        <v>16</v>
      </c>
      <c r="F4333" t="s">
        <v>16</v>
      </c>
      <c r="G4333" t="s">
        <v>2430</v>
      </c>
      <c r="H4333">
        <v>1</v>
      </c>
      <c r="I4333" t="s">
        <v>5227</v>
      </c>
    </row>
    <row r="4334" spans="1:9" x14ac:dyDescent="0.25">
      <c r="A4334" t="s">
        <v>6335</v>
      </c>
      <c r="B4334">
        <v>75180019</v>
      </c>
      <c r="C4334" t="s">
        <v>16</v>
      </c>
      <c r="D4334" t="s">
        <v>16</v>
      </c>
      <c r="E4334" t="s">
        <v>16</v>
      </c>
      <c r="F4334" t="s">
        <v>16</v>
      </c>
      <c r="G4334" t="s">
        <v>2430</v>
      </c>
      <c r="H4334">
        <v>1</v>
      </c>
      <c r="I4334" t="s">
        <v>5227</v>
      </c>
    </row>
    <row r="4335" spans="1:9" x14ac:dyDescent="0.25">
      <c r="A4335" t="s">
        <v>6328</v>
      </c>
      <c r="B4335">
        <v>75180019</v>
      </c>
      <c r="C4335" t="s">
        <v>16</v>
      </c>
      <c r="D4335" t="s">
        <v>16</v>
      </c>
      <c r="E4335" t="s">
        <v>16</v>
      </c>
      <c r="F4335" t="s">
        <v>16</v>
      </c>
      <c r="G4335" t="s">
        <v>2430</v>
      </c>
      <c r="H4335">
        <v>1</v>
      </c>
      <c r="I4335" t="s">
        <v>5227</v>
      </c>
    </row>
    <row r="4336" spans="1:9" x14ac:dyDescent="0.25">
      <c r="A4336" t="s">
        <v>6329</v>
      </c>
      <c r="B4336">
        <v>75180019</v>
      </c>
      <c r="C4336" t="s">
        <v>16</v>
      </c>
      <c r="D4336" t="s">
        <v>16</v>
      </c>
      <c r="E4336" t="s">
        <v>16</v>
      </c>
      <c r="F4336" t="s">
        <v>16</v>
      </c>
      <c r="G4336" t="s">
        <v>2430</v>
      </c>
      <c r="H4336">
        <v>1</v>
      </c>
      <c r="I4336" t="s">
        <v>5227</v>
      </c>
    </row>
    <row r="4337" spans="1:9" x14ac:dyDescent="0.25">
      <c r="A4337" t="s">
        <v>6330</v>
      </c>
      <c r="B4337">
        <v>75180019</v>
      </c>
      <c r="C4337" t="s">
        <v>16</v>
      </c>
      <c r="D4337" t="s">
        <v>16</v>
      </c>
      <c r="E4337" t="s">
        <v>16</v>
      </c>
      <c r="F4337" t="s">
        <v>16</v>
      </c>
      <c r="G4337" t="s">
        <v>2430</v>
      </c>
      <c r="H4337">
        <v>1</v>
      </c>
      <c r="I4337" t="s">
        <v>5227</v>
      </c>
    </row>
    <row r="4338" spans="1:9" x14ac:dyDescent="0.25">
      <c r="A4338" t="s">
        <v>6336</v>
      </c>
      <c r="B4338">
        <v>75180019</v>
      </c>
      <c r="C4338" t="s">
        <v>16</v>
      </c>
      <c r="D4338" t="s">
        <v>16</v>
      </c>
      <c r="E4338" t="s">
        <v>16</v>
      </c>
      <c r="F4338" t="s">
        <v>16</v>
      </c>
      <c r="G4338" t="s">
        <v>2430</v>
      </c>
      <c r="H4338">
        <v>1</v>
      </c>
      <c r="I4338" t="s">
        <v>5227</v>
      </c>
    </row>
    <row r="4339" spans="1:9" x14ac:dyDescent="0.25">
      <c r="A4339" t="s">
        <v>6337</v>
      </c>
      <c r="B4339">
        <v>75180019</v>
      </c>
      <c r="C4339" t="s">
        <v>16</v>
      </c>
      <c r="D4339" t="s">
        <v>16</v>
      </c>
      <c r="E4339" t="s">
        <v>16</v>
      </c>
      <c r="F4339" t="s">
        <v>16</v>
      </c>
      <c r="G4339" t="s">
        <v>2430</v>
      </c>
      <c r="H4339">
        <v>1</v>
      </c>
      <c r="I4339" t="s">
        <v>5227</v>
      </c>
    </row>
    <row r="4340" spans="1:9" x14ac:dyDescent="0.25">
      <c r="A4340" t="s">
        <v>6331</v>
      </c>
      <c r="B4340">
        <v>75180019</v>
      </c>
      <c r="C4340" t="s">
        <v>16</v>
      </c>
      <c r="D4340" t="s">
        <v>16</v>
      </c>
      <c r="E4340" t="s">
        <v>16</v>
      </c>
      <c r="F4340" t="s">
        <v>16</v>
      </c>
      <c r="G4340" t="s">
        <v>2430</v>
      </c>
      <c r="H4340">
        <v>1</v>
      </c>
      <c r="I4340" t="s">
        <v>5227</v>
      </c>
    </row>
    <row r="4341" spans="1:9" x14ac:dyDescent="0.25">
      <c r="A4341" t="s">
        <v>6332</v>
      </c>
      <c r="B4341">
        <v>75180019</v>
      </c>
      <c r="C4341" t="s">
        <v>16</v>
      </c>
      <c r="D4341" t="s">
        <v>16</v>
      </c>
      <c r="E4341" t="s">
        <v>16</v>
      </c>
      <c r="F4341" t="s">
        <v>16</v>
      </c>
      <c r="G4341" t="s">
        <v>2430</v>
      </c>
      <c r="H4341">
        <v>1</v>
      </c>
      <c r="I4341" t="s">
        <v>5227</v>
      </c>
    </row>
    <row r="4342" spans="1:9" x14ac:dyDescent="0.25">
      <c r="A4342" t="s">
        <v>6333</v>
      </c>
      <c r="B4342">
        <v>75180019</v>
      </c>
      <c r="C4342" t="s">
        <v>16</v>
      </c>
      <c r="D4342" t="s">
        <v>16</v>
      </c>
      <c r="E4342" t="s">
        <v>16</v>
      </c>
      <c r="F4342" t="s">
        <v>16</v>
      </c>
      <c r="G4342" t="s">
        <v>2430</v>
      </c>
      <c r="H4342">
        <v>1</v>
      </c>
      <c r="I4342" t="s">
        <v>5227</v>
      </c>
    </row>
    <row r="4343" spans="1:9" x14ac:dyDescent="0.25">
      <c r="A4343" t="s">
        <v>6530</v>
      </c>
      <c r="B4343">
        <v>75223099</v>
      </c>
      <c r="C4343" t="s">
        <v>16</v>
      </c>
      <c r="D4343" t="s">
        <v>16</v>
      </c>
      <c r="E4343" t="s">
        <v>16</v>
      </c>
      <c r="F4343" t="s">
        <v>16</v>
      </c>
      <c r="G4343" t="s">
        <v>3341</v>
      </c>
      <c r="H4343">
        <v>1</v>
      </c>
      <c r="I4343" t="s">
        <v>5240</v>
      </c>
    </row>
    <row r="4344" spans="1:9" x14ac:dyDescent="0.25">
      <c r="A4344" t="s">
        <v>6430</v>
      </c>
      <c r="B4344">
        <v>75180019</v>
      </c>
      <c r="C4344" t="s">
        <v>16</v>
      </c>
      <c r="D4344" t="s">
        <v>16</v>
      </c>
      <c r="E4344" t="s">
        <v>16</v>
      </c>
      <c r="F4344" t="s">
        <v>16</v>
      </c>
      <c r="G4344" t="s">
        <v>2430</v>
      </c>
      <c r="H4344">
        <v>1</v>
      </c>
      <c r="I4344" t="s">
        <v>5227</v>
      </c>
    </row>
    <row r="4345" spans="1:9" x14ac:dyDescent="0.25">
      <c r="A4345" t="s">
        <v>6426</v>
      </c>
      <c r="B4345">
        <v>75180019</v>
      </c>
      <c r="C4345" t="s">
        <v>16</v>
      </c>
      <c r="D4345" t="s">
        <v>16</v>
      </c>
      <c r="E4345" t="s">
        <v>16</v>
      </c>
      <c r="F4345" t="s">
        <v>16</v>
      </c>
      <c r="G4345" t="s">
        <v>2430</v>
      </c>
      <c r="H4345">
        <v>1</v>
      </c>
      <c r="I4345" t="s">
        <v>5227</v>
      </c>
    </row>
    <row r="4346" spans="1:9" x14ac:dyDescent="0.25">
      <c r="A4346" t="s">
        <v>6439</v>
      </c>
      <c r="B4346">
        <v>75180019</v>
      </c>
      <c r="C4346" t="s">
        <v>16</v>
      </c>
      <c r="D4346" t="s">
        <v>16</v>
      </c>
      <c r="E4346" t="s">
        <v>16</v>
      </c>
      <c r="F4346" t="s">
        <v>16</v>
      </c>
      <c r="G4346" t="s">
        <v>2430</v>
      </c>
      <c r="H4346">
        <v>1</v>
      </c>
      <c r="I4346" t="s">
        <v>5227</v>
      </c>
    </row>
    <row r="4347" spans="1:9" x14ac:dyDescent="0.25">
      <c r="A4347" t="s">
        <v>6424</v>
      </c>
      <c r="B4347">
        <v>75180019</v>
      </c>
      <c r="C4347" t="s">
        <v>16</v>
      </c>
      <c r="D4347" t="s">
        <v>16</v>
      </c>
      <c r="E4347" t="s">
        <v>16</v>
      </c>
      <c r="F4347" t="s">
        <v>16</v>
      </c>
      <c r="G4347" t="s">
        <v>2430</v>
      </c>
      <c r="H4347">
        <v>1</v>
      </c>
      <c r="I4347" t="s">
        <v>5227</v>
      </c>
    </row>
    <row r="4348" spans="1:9" x14ac:dyDescent="0.25">
      <c r="A4348" t="s">
        <v>6431</v>
      </c>
      <c r="B4348">
        <v>75180019</v>
      </c>
      <c r="C4348" t="s">
        <v>16</v>
      </c>
      <c r="D4348" t="s">
        <v>16</v>
      </c>
      <c r="E4348" t="s">
        <v>16</v>
      </c>
      <c r="F4348" t="s">
        <v>16</v>
      </c>
      <c r="G4348" t="s">
        <v>2430</v>
      </c>
      <c r="H4348">
        <v>1</v>
      </c>
      <c r="I4348" t="s">
        <v>5227</v>
      </c>
    </row>
    <row r="4349" spans="1:9" x14ac:dyDescent="0.25">
      <c r="A4349" t="s">
        <v>6433</v>
      </c>
      <c r="B4349">
        <v>75180019</v>
      </c>
      <c r="C4349" t="s">
        <v>16</v>
      </c>
      <c r="D4349" t="s">
        <v>16</v>
      </c>
      <c r="E4349" t="s">
        <v>16</v>
      </c>
      <c r="F4349" t="s">
        <v>16</v>
      </c>
      <c r="G4349" t="s">
        <v>2430</v>
      </c>
      <c r="H4349">
        <v>1</v>
      </c>
      <c r="I4349" t="s">
        <v>5227</v>
      </c>
    </row>
    <row r="4350" spans="1:9" x14ac:dyDescent="0.25">
      <c r="A4350" t="s">
        <v>6436</v>
      </c>
      <c r="B4350">
        <v>75180019</v>
      </c>
      <c r="C4350" t="s">
        <v>16</v>
      </c>
      <c r="D4350" t="s">
        <v>16</v>
      </c>
      <c r="E4350" t="s">
        <v>16</v>
      </c>
      <c r="F4350" t="s">
        <v>16</v>
      </c>
      <c r="G4350" t="s">
        <v>2430</v>
      </c>
      <c r="H4350">
        <v>1</v>
      </c>
      <c r="I4350" t="s">
        <v>5227</v>
      </c>
    </row>
    <row r="4351" spans="1:9" x14ac:dyDescent="0.25">
      <c r="A4351" t="s">
        <v>6434</v>
      </c>
      <c r="B4351">
        <v>75180019</v>
      </c>
      <c r="C4351" t="s">
        <v>16</v>
      </c>
      <c r="D4351" t="s">
        <v>16</v>
      </c>
      <c r="E4351" t="s">
        <v>16</v>
      </c>
      <c r="F4351" t="s">
        <v>16</v>
      </c>
      <c r="G4351" t="s">
        <v>2430</v>
      </c>
      <c r="H4351">
        <v>1</v>
      </c>
      <c r="I4351" t="s">
        <v>5227</v>
      </c>
    </row>
    <row r="4352" spans="1:9" x14ac:dyDescent="0.25">
      <c r="A4352" t="s">
        <v>6435</v>
      </c>
      <c r="B4352">
        <v>75180019</v>
      </c>
      <c r="C4352" t="s">
        <v>16</v>
      </c>
      <c r="D4352" t="s">
        <v>16</v>
      </c>
      <c r="E4352" t="s">
        <v>16</v>
      </c>
      <c r="F4352" t="s">
        <v>16</v>
      </c>
      <c r="G4352" t="s">
        <v>2430</v>
      </c>
      <c r="H4352">
        <v>1</v>
      </c>
      <c r="I4352" t="s">
        <v>5227</v>
      </c>
    </row>
    <row r="4353" spans="1:9" x14ac:dyDescent="0.25">
      <c r="A4353" t="s">
        <v>6432</v>
      </c>
      <c r="B4353">
        <v>75180019</v>
      </c>
      <c r="C4353" t="s">
        <v>16</v>
      </c>
      <c r="D4353" t="s">
        <v>16</v>
      </c>
      <c r="E4353" t="s">
        <v>16</v>
      </c>
      <c r="F4353" t="s">
        <v>16</v>
      </c>
      <c r="G4353" t="s">
        <v>2430</v>
      </c>
      <c r="H4353">
        <v>1</v>
      </c>
      <c r="I4353" t="s">
        <v>5227</v>
      </c>
    </row>
    <row r="4354" spans="1:9" x14ac:dyDescent="0.25">
      <c r="A4354" t="s">
        <v>6437</v>
      </c>
      <c r="B4354">
        <v>75180019</v>
      </c>
      <c r="C4354" t="s">
        <v>16</v>
      </c>
      <c r="D4354" t="s">
        <v>16</v>
      </c>
      <c r="E4354" t="s">
        <v>16</v>
      </c>
      <c r="F4354" t="s">
        <v>16</v>
      </c>
      <c r="G4354" t="s">
        <v>2430</v>
      </c>
      <c r="H4354">
        <v>1</v>
      </c>
      <c r="I4354" t="s">
        <v>5227</v>
      </c>
    </row>
    <row r="4355" spans="1:9" x14ac:dyDescent="0.25">
      <c r="A4355" t="s">
        <v>6419</v>
      </c>
      <c r="B4355">
        <v>75180019</v>
      </c>
      <c r="C4355" t="s">
        <v>16</v>
      </c>
      <c r="D4355" t="s">
        <v>16</v>
      </c>
      <c r="E4355" t="s">
        <v>16</v>
      </c>
      <c r="F4355" t="s">
        <v>16</v>
      </c>
      <c r="G4355" t="s">
        <v>2430</v>
      </c>
      <c r="H4355">
        <v>1</v>
      </c>
      <c r="I4355" t="s">
        <v>5227</v>
      </c>
    </row>
    <row r="4356" spans="1:9" x14ac:dyDescent="0.25">
      <c r="A4356" t="s">
        <v>6420</v>
      </c>
      <c r="B4356">
        <v>75180019</v>
      </c>
      <c r="C4356" t="s">
        <v>16</v>
      </c>
      <c r="D4356" t="s">
        <v>16</v>
      </c>
      <c r="E4356" t="s">
        <v>16</v>
      </c>
      <c r="F4356" t="s">
        <v>16</v>
      </c>
      <c r="G4356" t="s">
        <v>2430</v>
      </c>
      <c r="H4356">
        <v>1</v>
      </c>
      <c r="I4356" t="s">
        <v>5227</v>
      </c>
    </row>
    <row r="4357" spans="1:9" x14ac:dyDescent="0.25">
      <c r="A4357" t="s">
        <v>6421</v>
      </c>
      <c r="B4357">
        <v>75180019</v>
      </c>
      <c r="C4357" t="s">
        <v>16</v>
      </c>
      <c r="D4357" t="s">
        <v>16</v>
      </c>
      <c r="E4357" t="s">
        <v>16</v>
      </c>
      <c r="F4357" t="s">
        <v>16</v>
      </c>
      <c r="G4357" t="s">
        <v>2430</v>
      </c>
      <c r="H4357">
        <v>1</v>
      </c>
      <c r="I4357" t="s">
        <v>5227</v>
      </c>
    </row>
    <row r="4358" spans="1:9" x14ac:dyDescent="0.25">
      <c r="A4358" t="s">
        <v>6601</v>
      </c>
      <c r="B4358">
        <v>75180019</v>
      </c>
      <c r="C4358" t="s">
        <v>16</v>
      </c>
      <c r="D4358" t="s">
        <v>16</v>
      </c>
      <c r="E4358" t="s">
        <v>16</v>
      </c>
      <c r="F4358" t="s">
        <v>16</v>
      </c>
      <c r="G4358" t="s">
        <v>2430</v>
      </c>
      <c r="H4358">
        <v>1</v>
      </c>
      <c r="I4358" t="s">
        <v>5227</v>
      </c>
    </row>
    <row r="4359" spans="1:9" x14ac:dyDescent="0.25">
      <c r="A4359" t="s">
        <v>6596</v>
      </c>
      <c r="B4359">
        <v>75180019</v>
      </c>
      <c r="C4359" t="s">
        <v>16</v>
      </c>
      <c r="D4359" t="s">
        <v>16</v>
      </c>
      <c r="E4359" t="s">
        <v>16</v>
      </c>
      <c r="F4359" t="s">
        <v>16</v>
      </c>
      <c r="G4359" t="s">
        <v>2430</v>
      </c>
      <c r="H4359">
        <v>1</v>
      </c>
      <c r="I4359" t="s">
        <v>5227</v>
      </c>
    </row>
    <row r="4360" spans="1:9" x14ac:dyDescent="0.25">
      <c r="A4360" t="s">
        <v>6604</v>
      </c>
      <c r="B4360">
        <v>75180019</v>
      </c>
      <c r="C4360" t="s">
        <v>16</v>
      </c>
      <c r="D4360" t="s">
        <v>16</v>
      </c>
      <c r="E4360" t="s">
        <v>16</v>
      </c>
      <c r="F4360" t="s">
        <v>16</v>
      </c>
      <c r="G4360" t="s">
        <v>2430</v>
      </c>
      <c r="H4360">
        <v>1</v>
      </c>
      <c r="I4360" t="s">
        <v>5227</v>
      </c>
    </row>
    <row r="4361" spans="1:9" x14ac:dyDescent="0.25">
      <c r="A4361" t="s">
        <v>6603</v>
      </c>
      <c r="B4361">
        <v>75180019</v>
      </c>
      <c r="C4361" t="s">
        <v>16</v>
      </c>
      <c r="D4361" t="s">
        <v>16</v>
      </c>
      <c r="E4361" t="s">
        <v>16</v>
      </c>
      <c r="F4361" t="s">
        <v>16</v>
      </c>
      <c r="G4361" t="s">
        <v>2430</v>
      </c>
      <c r="H4361">
        <v>1</v>
      </c>
      <c r="I4361" t="s">
        <v>5227</v>
      </c>
    </row>
    <row r="4362" spans="1:9" x14ac:dyDescent="0.25">
      <c r="A4362" t="s">
        <v>6845</v>
      </c>
      <c r="B4362">
        <v>75180019</v>
      </c>
      <c r="C4362" t="s">
        <v>16</v>
      </c>
      <c r="D4362" t="s">
        <v>16</v>
      </c>
      <c r="E4362" t="s">
        <v>16</v>
      </c>
      <c r="F4362" t="s">
        <v>16</v>
      </c>
      <c r="G4362" t="s">
        <v>2430</v>
      </c>
      <c r="H4362">
        <v>1</v>
      </c>
      <c r="I4362" t="s">
        <v>5227</v>
      </c>
    </row>
    <row r="4363" spans="1:9" x14ac:dyDescent="0.25">
      <c r="A4363" t="s">
        <v>6889</v>
      </c>
      <c r="B4363">
        <v>75180019</v>
      </c>
      <c r="C4363" t="s">
        <v>16</v>
      </c>
      <c r="D4363" t="s">
        <v>16</v>
      </c>
      <c r="E4363" t="s">
        <v>16</v>
      </c>
      <c r="F4363" t="s">
        <v>16</v>
      </c>
      <c r="G4363" t="s">
        <v>2430</v>
      </c>
      <c r="H4363">
        <v>1</v>
      </c>
      <c r="I4363" t="s">
        <v>5227</v>
      </c>
    </row>
    <row r="4364" spans="1:9" x14ac:dyDescent="0.25">
      <c r="A4364" t="s">
        <v>6833</v>
      </c>
      <c r="B4364">
        <v>75180019</v>
      </c>
      <c r="C4364" t="s">
        <v>16</v>
      </c>
      <c r="D4364" t="s">
        <v>16</v>
      </c>
      <c r="E4364" t="s">
        <v>16</v>
      </c>
      <c r="F4364" t="s">
        <v>16</v>
      </c>
      <c r="G4364" t="s">
        <v>2430</v>
      </c>
      <c r="H4364">
        <v>1</v>
      </c>
      <c r="I4364" t="s">
        <v>5227</v>
      </c>
    </row>
    <row r="4365" spans="1:9" x14ac:dyDescent="0.25">
      <c r="A4365" t="s">
        <v>6890</v>
      </c>
      <c r="B4365">
        <v>75180019</v>
      </c>
      <c r="C4365" t="s">
        <v>16</v>
      </c>
      <c r="D4365" t="s">
        <v>16</v>
      </c>
      <c r="E4365" t="s">
        <v>16</v>
      </c>
      <c r="F4365" t="s">
        <v>16</v>
      </c>
      <c r="G4365" t="s">
        <v>2430</v>
      </c>
      <c r="H4365">
        <v>1</v>
      </c>
      <c r="I4365" t="s">
        <v>5227</v>
      </c>
    </row>
    <row r="4366" spans="1:9" x14ac:dyDescent="0.25">
      <c r="A4366" t="s">
        <v>6894</v>
      </c>
      <c r="B4366">
        <v>75180019</v>
      </c>
      <c r="C4366" t="s">
        <v>16</v>
      </c>
      <c r="D4366" t="s">
        <v>16</v>
      </c>
      <c r="E4366" t="s">
        <v>16</v>
      </c>
      <c r="F4366" t="s">
        <v>16</v>
      </c>
      <c r="G4366" t="s">
        <v>2430</v>
      </c>
      <c r="H4366">
        <v>1</v>
      </c>
      <c r="I4366" t="s">
        <v>5227</v>
      </c>
    </row>
    <row r="4367" spans="1:9" x14ac:dyDescent="0.25">
      <c r="A4367" t="s">
        <v>6895</v>
      </c>
      <c r="B4367">
        <v>75180019</v>
      </c>
      <c r="C4367" t="s">
        <v>16</v>
      </c>
      <c r="D4367" t="s">
        <v>16</v>
      </c>
      <c r="E4367" t="s">
        <v>16</v>
      </c>
      <c r="F4367" t="s">
        <v>16</v>
      </c>
      <c r="G4367" t="s">
        <v>2430</v>
      </c>
      <c r="H4367">
        <v>1</v>
      </c>
      <c r="I4367" t="s">
        <v>5227</v>
      </c>
    </row>
    <row r="4368" spans="1:9" x14ac:dyDescent="0.25">
      <c r="A4368" t="s">
        <v>6836</v>
      </c>
      <c r="B4368">
        <v>75180019</v>
      </c>
      <c r="C4368" t="s">
        <v>16</v>
      </c>
      <c r="D4368" t="s">
        <v>16</v>
      </c>
      <c r="E4368" t="s">
        <v>16</v>
      </c>
      <c r="F4368" t="s">
        <v>16</v>
      </c>
      <c r="G4368" t="s">
        <v>2430</v>
      </c>
      <c r="H4368">
        <v>1</v>
      </c>
      <c r="I4368" t="s">
        <v>5227</v>
      </c>
    </row>
    <row r="4369" spans="1:9" x14ac:dyDescent="0.25">
      <c r="A4369" t="s">
        <v>6891</v>
      </c>
      <c r="B4369">
        <v>75180019</v>
      </c>
      <c r="C4369" t="s">
        <v>16</v>
      </c>
      <c r="D4369" t="s">
        <v>16</v>
      </c>
      <c r="E4369" t="s">
        <v>16</v>
      </c>
      <c r="F4369" t="s">
        <v>16</v>
      </c>
      <c r="G4369" t="s">
        <v>2430</v>
      </c>
      <c r="H4369">
        <v>1</v>
      </c>
      <c r="I4369" t="s">
        <v>5227</v>
      </c>
    </row>
    <row r="4370" spans="1:9" x14ac:dyDescent="0.25">
      <c r="A4370" t="s">
        <v>6892</v>
      </c>
      <c r="B4370">
        <v>75180019</v>
      </c>
      <c r="C4370" t="s">
        <v>16</v>
      </c>
      <c r="D4370" t="s">
        <v>16</v>
      </c>
      <c r="E4370" t="s">
        <v>16</v>
      </c>
      <c r="F4370" t="s">
        <v>16</v>
      </c>
      <c r="G4370" t="s">
        <v>2430</v>
      </c>
      <c r="H4370">
        <v>1</v>
      </c>
      <c r="I4370" t="s">
        <v>5227</v>
      </c>
    </row>
    <row r="4371" spans="1:9" x14ac:dyDescent="0.25">
      <c r="A4371" t="s">
        <v>6896</v>
      </c>
      <c r="B4371">
        <v>75180019</v>
      </c>
      <c r="C4371" t="s">
        <v>16</v>
      </c>
      <c r="D4371" t="s">
        <v>16</v>
      </c>
      <c r="E4371" t="s">
        <v>16</v>
      </c>
      <c r="F4371" t="s">
        <v>16</v>
      </c>
      <c r="G4371" t="s">
        <v>2430</v>
      </c>
      <c r="H4371">
        <v>1</v>
      </c>
      <c r="I4371" t="s">
        <v>5227</v>
      </c>
    </row>
    <row r="4372" spans="1:9" x14ac:dyDescent="0.25">
      <c r="A4372" t="s">
        <v>6893</v>
      </c>
      <c r="B4372">
        <v>75180019</v>
      </c>
      <c r="C4372" t="s">
        <v>16</v>
      </c>
      <c r="D4372" t="s">
        <v>16</v>
      </c>
      <c r="E4372" t="s">
        <v>16</v>
      </c>
      <c r="F4372" t="s">
        <v>16</v>
      </c>
      <c r="G4372" t="s">
        <v>2430</v>
      </c>
      <c r="H4372">
        <v>1</v>
      </c>
      <c r="I4372" t="s">
        <v>5227</v>
      </c>
    </row>
    <row r="4373" spans="1:9" x14ac:dyDescent="0.25">
      <c r="A4373" t="s">
        <v>6897</v>
      </c>
      <c r="B4373">
        <v>75180019</v>
      </c>
      <c r="C4373" t="s">
        <v>16</v>
      </c>
      <c r="D4373" t="s">
        <v>16</v>
      </c>
      <c r="E4373" t="s">
        <v>16</v>
      </c>
      <c r="F4373" t="s">
        <v>16</v>
      </c>
      <c r="G4373" t="s">
        <v>2430</v>
      </c>
      <c r="H4373">
        <v>1</v>
      </c>
      <c r="I4373" t="s">
        <v>5227</v>
      </c>
    </row>
    <row r="4374" spans="1:9" x14ac:dyDescent="0.25">
      <c r="A4374" t="s">
        <v>6898</v>
      </c>
      <c r="B4374">
        <v>75180019</v>
      </c>
      <c r="C4374" t="s">
        <v>16</v>
      </c>
      <c r="D4374" t="s">
        <v>16</v>
      </c>
      <c r="E4374" t="s">
        <v>16</v>
      </c>
      <c r="F4374" t="s">
        <v>16</v>
      </c>
      <c r="G4374" t="s">
        <v>2430</v>
      </c>
      <c r="H4374">
        <v>1</v>
      </c>
      <c r="I4374" t="s">
        <v>5227</v>
      </c>
    </row>
    <row r="4375" spans="1:9" x14ac:dyDescent="0.25">
      <c r="A4375" t="s">
        <v>6899</v>
      </c>
      <c r="B4375">
        <v>75180019</v>
      </c>
      <c r="C4375" t="s">
        <v>16</v>
      </c>
      <c r="D4375" t="s">
        <v>16</v>
      </c>
      <c r="E4375" t="s">
        <v>16</v>
      </c>
      <c r="F4375" t="s">
        <v>16</v>
      </c>
      <c r="G4375" t="s">
        <v>2430</v>
      </c>
      <c r="H4375">
        <v>1</v>
      </c>
      <c r="I4375" t="s">
        <v>5227</v>
      </c>
    </row>
    <row r="4376" spans="1:9" x14ac:dyDescent="0.25">
      <c r="A4376" t="s">
        <v>6834</v>
      </c>
      <c r="B4376">
        <v>75180019</v>
      </c>
      <c r="C4376" t="s">
        <v>16</v>
      </c>
      <c r="D4376" t="s">
        <v>16</v>
      </c>
      <c r="E4376" t="s">
        <v>16</v>
      </c>
      <c r="F4376" t="s">
        <v>16</v>
      </c>
      <c r="G4376" t="s">
        <v>2430</v>
      </c>
      <c r="H4376">
        <v>1</v>
      </c>
      <c r="I4376" t="s">
        <v>5227</v>
      </c>
    </row>
    <row r="4377" spans="1:9" x14ac:dyDescent="0.25">
      <c r="A4377" t="s">
        <v>6902</v>
      </c>
      <c r="B4377">
        <v>75180019</v>
      </c>
      <c r="C4377" t="s">
        <v>16</v>
      </c>
      <c r="D4377" t="s">
        <v>16</v>
      </c>
      <c r="E4377" t="s">
        <v>16</v>
      </c>
      <c r="F4377" t="s">
        <v>16</v>
      </c>
      <c r="G4377" t="s">
        <v>2430</v>
      </c>
      <c r="H4377">
        <v>1</v>
      </c>
      <c r="I4377" t="s">
        <v>5227</v>
      </c>
    </row>
    <row r="4378" spans="1:9" x14ac:dyDescent="0.25">
      <c r="A4378" t="s">
        <v>6903</v>
      </c>
      <c r="B4378">
        <v>75180019</v>
      </c>
      <c r="C4378" t="s">
        <v>16</v>
      </c>
      <c r="D4378" t="s">
        <v>16</v>
      </c>
      <c r="E4378" t="s">
        <v>16</v>
      </c>
      <c r="F4378" t="s">
        <v>16</v>
      </c>
      <c r="G4378" t="s">
        <v>2430</v>
      </c>
      <c r="H4378">
        <v>1</v>
      </c>
      <c r="I4378" t="s">
        <v>5227</v>
      </c>
    </row>
    <row r="4379" spans="1:9" x14ac:dyDescent="0.25">
      <c r="A4379" t="s">
        <v>6900</v>
      </c>
      <c r="B4379">
        <v>75180019</v>
      </c>
      <c r="C4379" t="s">
        <v>16</v>
      </c>
      <c r="D4379" t="s">
        <v>16</v>
      </c>
      <c r="E4379" t="s">
        <v>16</v>
      </c>
      <c r="F4379" t="s">
        <v>16</v>
      </c>
      <c r="G4379" t="s">
        <v>2430</v>
      </c>
      <c r="H4379">
        <v>1</v>
      </c>
      <c r="I4379" t="s">
        <v>5227</v>
      </c>
    </row>
    <row r="4380" spans="1:9" x14ac:dyDescent="0.25">
      <c r="A4380" t="s">
        <v>6901</v>
      </c>
      <c r="B4380">
        <v>75180019</v>
      </c>
      <c r="C4380" t="s">
        <v>16</v>
      </c>
      <c r="D4380" t="s">
        <v>16</v>
      </c>
      <c r="E4380" t="s">
        <v>16</v>
      </c>
      <c r="F4380" t="s">
        <v>16</v>
      </c>
      <c r="G4380" t="s">
        <v>2430</v>
      </c>
      <c r="H4380">
        <v>1</v>
      </c>
      <c r="I4380" t="s">
        <v>5227</v>
      </c>
    </row>
    <row r="4381" spans="1:9" x14ac:dyDescent="0.25">
      <c r="A4381" t="s">
        <v>6847</v>
      </c>
      <c r="B4381">
        <v>75180019</v>
      </c>
      <c r="C4381" t="s">
        <v>16</v>
      </c>
      <c r="D4381" t="s">
        <v>16</v>
      </c>
      <c r="E4381" t="s">
        <v>16</v>
      </c>
      <c r="F4381" t="s">
        <v>16</v>
      </c>
      <c r="G4381" t="s">
        <v>2430</v>
      </c>
      <c r="H4381">
        <v>1</v>
      </c>
      <c r="I4381" t="s">
        <v>5227</v>
      </c>
    </row>
    <row r="4382" spans="1:9" x14ac:dyDescent="0.25">
      <c r="A4382" t="s">
        <v>6711</v>
      </c>
      <c r="B4382">
        <v>75180019</v>
      </c>
      <c r="C4382" t="s">
        <v>16</v>
      </c>
      <c r="D4382" t="s">
        <v>16</v>
      </c>
      <c r="E4382" t="s">
        <v>16</v>
      </c>
      <c r="F4382" t="s">
        <v>16</v>
      </c>
      <c r="G4382" t="s">
        <v>2430</v>
      </c>
      <c r="H4382">
        <v>1</v>
      </c>
      <c r="I4382" t="s">
        <v>5227</v>
      </c>
    </row>
    <row r="4383" spans="1:9" x14ac:dyDescent="0.25">
      <c r="A4383" t="s">
        <v>6712</v>
      </c>
      <c r="B4383">
        <v>75180019</v>
      </c>
      <c r="C4383" t="s">
        <v>16</v>
      </c>
      <c r="D4383" t="s">
        <v>16</v>
      </c>
      <c r="E4383" t="s">
        <v>16</v>
      </c>
      <c r="F4383" t="s">
        <v>16</v>
      </c>
      <c r="G4383" t="s">
        <v>2430</v>
      </c>
      <c r="H4383">
        <v>1</v>
      </c>
      <c r="I4383" t="s">
        <v>5227</v>
      </c>
    </row>
    <row r="4384" spans="1:9" x14ac:dyDescent="0.25">
      <c r="A4384" t="s">
        <v>6905</v>
      </c>
      <c r="B4384">
        <v>75180019</v>
      </c>
      <c r="C4384" t="s">
        <v>16</v>
      </c>
      <c r="D4384" t="s">
        <v>16</v>
      </c>
      <c r="E4384" t="s">
        <v>16</v>
      </c>
      <c r="F4384" t="s">
        <v>16</v>
      </c>
      <c r="G4384" t="s">
        <v>2430</v>
      </c>
      <c r="H4384">
        <v>1</v>
      </c>
      <c r="I4384" t="s">
        <v>5227</v>
      </c>
    </row>
    <row r="4385" spans="1:9" x14ac:dyDescent="0.25">
      <c r="A4385" t="s">
        <v>6877</v>
      </c>
      <c r="B4385">
        <v>75180019</v>
      </c>
      <c r="C4385" t="s">
        <v>16</v>
      </c>
      <c r="D4385" t="s">
        <v>16</v>
      </c>
      <c r="E4385" t="s">
        <v>16</v>
      </c>
      <c r="F4385" t="s">
        <v>16</v>
      </c>
      <c r="G4385" t="s">
        <v>2430</v>
      </c>
      <c r="H4385">
        <v>1</v>
      </c>
      <c r="I4385" t="s">
        <v>5227</v>
      </c>
    </row>
    <row r="4386" spans="1:9" x14ac:dyDescent="0.25">
      <c r="A4386" t="s">
        <v>6883</v>
      </c>
      <c r="B4386">
        <v>75180019</v>
      </c>
      <c r="C4386" t="s">
        <v>16</v>
      </c>
      <c r="D4386" t="s">
        <v>16</v>
      </c>
      <c r="E4386" t="s">
        <v>16</v>
      </c>
      <c r="F4386" t="s">
        <v>16</v>
      </c>
      <c r="G4386" t="s">
        <v>2430</v>
      </c>
      <c r="H4386">
        <v>1</v>
      </c>
      <c r="I4386" t="s">
        <v>5227</v>
      </c>
    </row>
    <row r="4387" spans="1:9" x14ac:dyDescent="0.25">
      <c r="A4387" t="s">
        <v>6882</v>
      </c>
      <c r="B4387">
        <v>75180019</v>
      </c>
      <c r="C4387" t="s">
        <v>16</v>
      </c>
      <c r="D4387" t="s">
        <v>16</v>
      </c>
      <c r="E4387" t="s">
        <v>16</v>
      </c>
      <c r="F4387" t="s">
        <v>16</v>
      </c>
      <c r="G4387" t="s">
        <v>2430</v>
      </c>
      <c r="H4387">
        <v>1</v>
      </c>
      <c r="I4387" t="s">
        <v>5227</v>
      </c>
    </row>
    <row r="4388" spans="1:9" x14ac:dyDescent="0.25">
      <c r="A4388" t="s">
        <v>6742</v>
      </c>
      <c r="B4388">
        <v>75180019</v>
      </c>
      <c r="C4388" t="s">
        <v>16</v>
      </c>
      <c r="D4388" t="s">
        <v>16</v>
      </c>
      <c r="E4388" t="s">
        <v>16</v>
      </c>
      <c r="F4388" t="s">
        <v>16</v>
      </c>
      <c r="G4388" t="s">
        <v>2430</v>
      </c>
      <c r="H4388">
        <v>1</v>
      </c>
      <c r="I4388" t="s">
        <v>5227</v>
      </c>
    </row>
    <row r="4389" spans="1:9" x14ac:dyDescent="0.25">
      <c r="A4389" t="s">
        <v>6743</v>
      </c>
      <c r="B4389">
        <v>75180019</v>
      </c>
      <c r="C4389" t="s">
        <v>16</v>
      </c>
      <c r="D4389" t="s">
        <v>16</v>
      </c>
      <c r="E4389" t="s">
        <v>16</v>
      </c>
      <c r="F4389" t="s">
        <v>16</v>
      </c>
      <c r="G4389" t="s">
        <v>2430</v>
      </c>
      <c r="H4389">
        <v>1</v>
      </c>
      <c r="I4389" t="s">
        <v>5227</v>
      </c>
    </row>
    <row r="4390" spans="1:9" x14ac:dyDescent="0.25">
      <c r="A4390" t="s">
        <v>6739</v>
      </c>
      <c r="B4390">
        <v>75180019</v>
      </c>
      <c r="C4390" t="s">
        <v>16</v>
      </c>
      <c r="D4390" t="s">
        <v>16</v>
      </c>
      <c r="E4390" t="s">
        <v>16</v>
      </c>
      <c r="F4390" t="s">
        <v>16</v>
      </c>
      <c r="G4390" t="s">
        <v>2430</v>
      </c>
      <c r="H4390">
        <v>1</v>
      </c>
      <c r="I4390" t="s">
        <v>5227</v>
      </c>
    </row>
    <row r="4391" spans="1:9" x14ac:dyDescent="0.25">
      <c r="A4391" t="s">
        <v>6667</v>
      </c>
      <c r="B4391">
        <v>75180019</v>
      </c>
      <c r="C4391" t="s">
        <v>16</v>
      </c>
      <c r="D4391" t="s">
        <v>16</v>
      </c>
      <c r="E4391" t="s">
        <v>16</v>
      </c>
      <c r="F4391" t="s">
        <v>16</v>
      </c>
      <c r="G4391" t="s">
        <v>2430</v>
      </c>
      <c r="H4391">
        <v>1</v>
      </c>
      <c r="I4391" t="s">
        <v>5227</v>
      </c>
    </row>
    <row r="4392" spans="1:9" x14ac:dyDescent="0.25">
      <c r="A4392" t="s">
        <v>6668</v>
      </c>
      <c r="B4392">
        <v>75180019</v>
      </c>
      <c r="C4392" t="s">
        <v>16</v>
      </c>
      <c r="D4392" t="s">
        <v>16</v>
      </c>
      <c r="E4392" t="s">
        <v>16</v>
      </c>
      <c r="F4392" t="s">
        <v>16</v>
      </c>
      <c r="G4392" t="s">
        <v>2430</v>
      </c>
      <c r="H4392">
        <v>1</v>
      </c>
      <c r="I4392" t="s">
        <v>5227</v>
      </c>
    </row>
    <row r="4393" spans="1:9" x14ac:dyDescent="0.25">
      <c r="A4393" t="s">
        <v>6669</v>
      </c>
      <c r="B4393">
        <v>75180019</v>
      </c>
      <c r="C4393" t="s">
        <v>16</v>
      </c>
      <c r="D4393" t="s">
        <v>16</v>
      </c>
      <c r="E4393" t="s">
        <v>16</v>
      </c>
      <c r="F4393" t="s">
        <v>16</v>
      </c>
      <c r="G4393" t="s">
        <v>2430</v>
      </c>
      <c r="H4393">
        <v>1</v>
      </c>
      <c r="I4393" t="s">
        <v>5227</v>
      </c>
    </row>
    <row r="4394" spans="1:9" x14ac:dyDescent="0.25">
      <c r="A4394" t="s">
        <v>6670</v>
      </c>
      <c r="B4394">
        <v>75180019</v>
      </c>
      <c r="C4394" t="s">
        <v>16</v>
      </c>
      <c r="D4394" t="s">
        <v>16</v>
      </c>
      <c r="E4394" t="s">
        <v>16</v>
      </c>
      <c r="F4394" t="s">
        <v>16</v>
      </c>
      <c r="G4394" t="s">
        <v>2430</v>
      </c>
      <c r="H4394">
        <v>1</v>
      </c>
      <c r="I4394" t="s">
        <v>5227</v>
      </c>
    </row>
    <row r="4395" spans="1:9" x14ac:dyDescent="0.25">
      <c r="A4395" t="s">
        <v>6671</v>
      </c>
      <c r="B4395">
        <v>75180019</v>
      </c>
      <c r="C4395" t="s">
        <v>16</v>
      </c>
      <c r="D4395" t="s">
        <v>16</v>
      </c>
      <c r="E4395" t="s">
        <v>16</v>
      </c>
      <c r="F4395" t="s">
        <v>16</v>
      </c>
      <c r="G4395" t="s">
        <v>2430</v>
      </c>
      <c r="H4395">
        <v>1</v>
      </c>
      <c r="I4395" t="s">
        <v>5227</v>
      </c>
    </row>
    <row r="4396" spans="1:9" x14ac:dyDescent="0.25">
      <c r="A4396" t="s">
        <v>6672</v>
      </c>
      <c r="B4396">
        <v>75180019</v>
      </c>
      <c r="C4396" t="s">
        <v>16</v>
      </c>
      <c r="D4396" t="s">
        <v>16</v>
      </c>
      <c r="E4396" t="s">
        <v>16</v>
      </c>
      <c r="F4396" t="s">
        <v>16</v>
      </c>
      <c r="G4396" t="s">
        <v>2430</v>
      </c>
      <c r="H4396">
        <v>1</v>
      </c>
      <c r="I4396" t="s">
        <v>5227</v>
      </c>
    </row>
    <row r="4397" spans="1:9" x14ac:dyDescent="0.25">
      <c r="A4397" t="s">
        <v>6676</v>
      </c>
      <c r="B4397">
        <v>75180019</v>
      </c>
      <c r="C4397" t="s">
        <v>16</v>
      </c>
      <c r="D4397" t="s">
        <v>16</v>
      </c>
      <c r="E4397" t="s">
        <v>16</v>
      </c>
      <c r="F4397" t="s">
        <v>16</v>
      </c>
      <c r="G4397" t="s">
        <v>2430</v>
      </c>
      <c r="H4397">
        <v>1</v>
      </c>
      <c r="I4397" t="s">
        <v>5227</v>
      </c>
    </row>
    <row r="4398" spans="1:9" x14ac:dyDescent="0.25">
      <c r="A4398" t="s">
        <v>6677</v>
      </c>
      <c r="B4398">
        <v>75180019</v>
      </c>
      <c r="C4398" t="s">
        <v>16</v>
      </c>
      <c r="D4398" t="s">
        <v>16</v>
      </c>
      <c r="E4398" t="s">
        <v>16</v>
      </c>
      <c r="F4398" t="s">
        <v>16</v>
      </c>
      <c r="G4398" t="s">
        <v>2430</v>
      </c>
      <c r="H4398">
        <v>1</v>
      </c>
      <c r="I4398" t="s">
        <v>5227</v>
      </c>
    </row>
    <row r="4399" spans="1:9" x14ac:dyDescent="0.25">
      <c r="A4399" t="s">
        <v>6678</v>
      </c>
      <c r="B4399">
        <v>75180019</v>
      </c>
      <c r="C4399" t="s">
        <v>16</v>
      </c>
      <c r="D4399" t="s">
        <v>16</v>
      </c>
      <c r="E4399" t="s">
        <v>16</v>
      </c>
      <c r="F4399" t="s">
        <v>16</v>
      </c>
      <c r="G4399" t="s">
        <v>2430</v>
      </c>
      <c r="H4399">
        <v>1</v>
      </c>
      <c r="I4399" t="s">
        <v>5227</v>
      </c>
    </row>
    <row r="4400" spans="1:9" x14ac:dyDescent="0.25">
      <c r="A4400" t="s">
        <v>6673</v>
      </c>
      <c r="B4400">
        <v>75180019</v>
      </c>
      <c r="C4400" t="s">
        <v>16</v>
      </c>
      <c r="D4400" t="s">
        <v>16</v>
      </c>
      <c r="E4400" t="s">
        <v>16</v>
      </c>
      <c r="F4400" t="s">
        <v>16</v>
      </c>
      <c r="G4400" t="s">
        <v>2430</v>
      </c>
      <c r="H4400">
        <v>1</v>
      </c>
      <c r="I4400" t="s">
        <v>5227</v>
      </c>
    </row>
    <row r="4401" spans="1:9" x14ac:dyDescent="0.25">
      <c r="A4401" t="s">
        <v>6674</v>
      </c>
      <c r="B4401">
        <v>75180019</v>
      </c>
      <c r="C4401" t="s">
        <v>16</v>
      </c>
      <c r="D4401" t="s">
        <v>16</v>
      </c>
      <c r="E4401" t="s">
        <v>16</v>
      </c>
      <c r="F4401" t="s">
        <v>16</v>
      </c>
      <c r="G4401" t="s">
        <v>2430</v>
      </c>
      <c r="H4401">
        <v>1</v>
      </c>
      <c r="I4401" t="s">
        <v>5227</v>
      </c>
    </row>
    <row r="4402" spans="1:9" x14ac:dyDescent="0.25">
      <c r="A4402" t="s">
        <v>6675</v>
      </c>
      <c r="B4402">
        <v>75180019</v>
      </c>
      <c r="C4402" t="s">
        <v>16</v>
      </c>
      <c r="D4402" t="s">
        <v>16</v>
      </c>
      <c r="E4402" t="s">
        <v>16</v>
      </c>
      <c r="F4402" t="s">
        <v>16</v>
      </c>
      <c r="G4402" t="s">
        <v>2430</v>
      </c>
      <c r="H4402">
        <v>1</v>
      </c>
      <c r="I4402" t="s">
        <v>5227</v>
      </c>
    </row>
    <row r="4403" spans="1:9" x14ac:dyDescent="0.25">
      <c r="A4403" t="s">
        <v>6679</v>
      </c>
      <c r="B4403">
        <v>75180019</v>
      </c>
      <c r="C4403" t="s">
        <v>16</v>
      </c>
      <c r="D4403" t="s">
        <v>16</v>
      </c>
      <c r="E4403" t="s">
        <v>16</v>
      </c>
      <c r="F4403" t="s">
        <v>16</v>
      </c>
      <c r="G4403" t="s">
        <v>2430</v>
      </c>
      <c r="H4403">
        <v>1</v>
      </c>
      <c r="I4403" t="s">
        <v>5227</v>
      </c>
    </row>
    <row r="4404" spans="1:9" x14ac:dyDescent="0.25">
      <c r="A4404" t="s">
        <v>6680</v>
      </c>
      <c r="B4404">
        <v>75180019</v>
      </c>
      <c r="C4404" t="s">
        <v>16</v>
      </c>
      <c r="D4404" t="s">
        <v>16</v>
      </c>
      <c r="E4404" t="s">
        <v>16</v>
      </c>
      <c r="F4404" t="s">
        <v>16</v>
      </c>
      <c r="G4404" t="s">
        <v>2430</v>
      </c>
      <c r="H4404">
        <v>1</v>
      </c>
      <c r="I4404" t="s">
        <v>5227</v>
      </c>
    </row>
    <row r="4405" spans="1:9" x14ac:dyDescent="0.25">
      <c r="A4405" t="s">
        <v>6681</v>
      </c>
      <c r="B4405">
        <v>75180019</v>
      </c>
      <c r="C4405" t="s">
        <v>16</v>
      </c>
      <c r="D4405" t="s">
        <v>16</v>
      </c>
      <c r="E4405" t="s">
        <v>16</v>
      </c>
      <c r="F4405" t="s">
        <v>16</v>
      </c>
      <c r="G4405" t="s">
        <v>2430</v>
      </c>
      <c r="H4405">
        <v>1</v>
      </c>
      <c r="I4405" t="s">
        <v>5227</v>
      </c>
    </row>
    <row r="4406" spans="1:9" x14ac:dyDescent="0.25">
      <c r="A4406" t="s">
        <v>6682</v>
      </c>
      <c r="B4406">
        <v>75180019</v>
      </c>
      <c r="C4406" t="s">
        <v>16</v>
      </c>
      <c r="D4406" t="s">
        <v>16</v>
      </c>
      <c r="E4406" t="s">
        <v>16</v>
      </c>
      <c r="F4406" t="s">
        <v>16</v>
      </c>
      <c r="G4406" t="s">
        <v>2430</v>
      </c>
      <c r="H4406">
        <v>1</v>
      </c>
      <c r="I4406" t="s">
        <v>5227</v>
      </c>
    </row>
    <row r="4407" spans="1:9" x14ac:dyDescent="0.25">
      <c r="A4407" t="s">
        <v>6683</v>
      </c>
      <c r="B4407">
        <v>75180019</v>
      </c>
      <c r="C4407" t="s">
        <v>16</v>
      </c>
      <c r="D4407" t="s">
        <v>16</v>
      </c>
      <c r="E4407" t="s">
        <v>16</v>
      </c>
      <c r="F4407" t="s">
        <v>16</v>
      </c>
      <c r="G4407" t="s">
        <v>2430</v>
      </c>
      <c r="H4407">
        <v>1</v>
      </c>
      <c r="I4407" t="s">
        <v>5227</v>
      </c>
    </row>
    <row r="4408" spans="1:9" x14ac:dyDescent="0.25">
      <c r="A4408" t="s">
        <v>6740</v>
      </c>
      <c r="B4408">
        <v>75180019</v>
      </c>
      <c r="C4408" t="s">
        <v>16</v>
      </c>
      <c r="D4408" t="s">
        <v>16</v>
      </c>
      <c r="E4408" t="s">
        <v>16</v>
      </c>
      <c r="F4408" t="s">
        <v>16</v>
      </c>
      <c r="G4408" t="s">
        <v>2430</v>
      </c>
      <c r="H4408">
        <v>1</v>
      </c>
      <c r="I4408" t="s">
        <v>5227</v>
      </c>
    </row>
    <row r="4409" spans="1:9" x14ac:dyDescent="0.25">
      <c r="A4409" t="s">
        <v>6741</v>
      </c>
      <c r="B4409">
        <v>75180019</v>
      </c>
      <c r="C4409" t="s">
        <v>16</v>
      </c>
      <c r="D4409" t="s">
        <v>16</v>
      </c>
      <c r="E4409" t="s">
        <v>16</v>
      </c>
      <c r="F4409" t="s">
        <v>16</v>
      </c>
      <c r="G4409" t="s">
        <v>2430</v>
      </c>
      <c r="H4409">
        <v>1</v>
      </c>
      <c r="I4409" t="s">
        <v>5227</v>
      </c>
    </row>
    <row r="4410" spans="1:9" x14ac:dyDescent="0.25">
      <c r="A4410" t="s">
        <v>7112</v>
      </c>
      <c r="B4410">
        <v>75180019</v>
      </c>
      <c r="C4410" t="s">
        <v>16</v>
      </c>
      <c r="D4410" t="s">
        <v>16</v>
      </c>
      <c r="E4410" t="s">
        <v>16</v>
      </c>
      <c r="F4410" t="s">
        <v>16</v>
      </c>
      <c r="G4410" t="s">
        <v>2430</v>
      </c>
      <c r="H4410">
        <v>1</v>
      </c>
      <c r="I4410" t="s">
        <v>5227</v>
      </c>
    </row>
    <row r="4411" spans="1:9" x14ac:dyDescent="0.25">
      <c r="A4411" t="s">
        <v>7016</v>
      </c>
      <c r="B4411">
        <v>75180019</v>
      </c>
      <c r="C4411" t="s">
        <v>16</v>
      </c>
      <c r="D4411" t="s">
        <v>16</v>
      </c>
      <c r="E4411" t="s">
        <v>16</v>
      </c>
      <c r="F4411" t="s">
        <v>16</v>
      </c>
      <c r="G4411" t="s">
        <v>2430</v>
      </c>
      <c r="H4411">
        <v>1</v>
      </c>
      <c r="I4411" t="s">
        <v>5227</v>
      </c>
    </row>
    <row r="4412" spans="1:9" x14ac:dyDescent="0.25">
      <c r="A4412" t="s">
        <v>7018</v>
      </c>
      <c r="B4412">
        <v>75180019</v>
      </c>
      <c r="C4412" t="s">
        <v>16</v>
      </c>
      <c r="D4412" t="s">
        <v>16</v>
      </c>
      <c r="E4412" t="s">
        <v>16</v>
      </c>
      <c r="F4412" t="s">
        <v>16</v>
      </c>
      <c r="G4412" t="s">
        <v>2430</v>
      </c>
      <c r="H4412">
        <v>1</v>
      </c>
      <c r="I4412" t="s">
        <v>5227</v>
      </c>
    </row>
    <row r="4413" spans="1:9" x14ac:dyDescent="0.25">
      <c r="A4413" t="s">
        <v>7017</v>
      </c>
      <c r="B4413">
        <v>75180019</v>
      </c>
      <c r="C4413" t="s">
        <v>16</v>
      </c>
      <c r="D4413" t="s">
        <v>16</v>
      </c>
      <c r="E4413" t="s">
        <v>16</v>
      </c>
      <c r="F4413" t="s">
        <v>16</v>
      </c>
      <c r="G4413" t="s">
        <v>2430</v>
      </c>
      <c r="H4413">
        <v>1</v>
      </c>
      <c r="I4413" t="s">
        <v>5227</v>
      </c>
    </row>
    <row r="4414" spans="1:9" x14ac:dyDescent="0.25">
      <c r="A4414" t="s">
        <v>7019</v>
      </c>
      <c r="B4414">
        <v>75180019</v>
      </c>
      <c r="C4414" t="s">
        <v>16</v>
      </c>
      <c r="D4414" t="s">
        <v>16</v>
      </c>
      <c r="E4414" t="s">
        <v>16</v>
      </c>
      <c r="F4414" t="s">
        <v>16</v>
      </c>
      <c r="G4414" t="s">
        <v>2430</v>
      </c>
      <c r="H4414">
        <v>1</v>
      </c>
      <c r="I4414" t="s">
        <v>5227</v>
      </c>
    </row>
    <row r="4415" spans="1:9" x14ac:dyDescent="0.25">
      <c r="A4415" t="s">
        <v>7021</v>
      </c>
      <c r="B4415">
        <v>75180019</v>
      </c>
      <c r="C4415" t="s">
        <v>16</v>
      </c>
      <c r="D4415" t="s">
        <v>16</v>
      </c>
      <c r="E4415" t="s">
        <v>16</v>
      </c>
      <c r="F4415" t="s">
        <v>16</v>
      </c>
      <c r="G4415" t="s">
        <v>2430</v>
      </c>
      <c r="H4415">
        <v>1</v>
      </c>
      <c r="I4415" t="s">
        <v>5227</v>
      </c>
    </row>
    <row r="4416" spans="1:9" x14ac:dyDescent="0.25">
      <c r="A4416" t="s">
        <v>7023</v>
      </c>
      <c r="B4416">
        <v>75180019</v>
      </c>
      <c r="C4416" t="s">
        <v>16</v>
      </c>
      <c r="D4416" t="s">
        <v>16</v>
      </c>
      <c r="E4416" t="s">
        <v>16</v>
      </c>
      <c r="F4416" t="s">
        <v>16</v>
      </c>
      <c r="G4416" t="s">
        <v>2430</v>
      </c>
      <c r="H4416">
        <v>1</v>
      </c>
      <c r="I4416" t="s">
        <v>5227</v>
      </c>
    </row>
    <row r="4417" spans="1:9" x14ac:dyDescent="0.25">
      <c r="A4417" t="s">
        <v>7071</v>
      </c>
      <c r="B4417">
        <v>75180019</v>
      </c>
      <c r="C4417" t="s">
        <v>16</v>
      </c>
      <c r="D4417" t="s">
        <v>16</v>
      </c>
      <c r="E4417" t="s">
        <v>16</v>
      </c>
      <c r="F4417" t="s">
        <v>16</v>
      </c>
      <c r="G4417" t="s">
        <v>2430</v>
      </c>
      <c r="H4417">
        <v>1</v>
      </c>
      <c r="I4417" t="s">
        <v>5227</v>
      </c>
    </row>
    <row r="4418" spans="1:9" x14ac:dyDescent="0.25">
      <c r="A4418" t="s">
        <v>7072</v>
      </c>
      <c r="B4418">
        <v>75180019</v>
      </c>
      <c r="C4418" t="s">
        <v>16</v>
      </c>
      <c r="D4418" t="s">
        <v>16</v>
      </c>
      <c r="E4418" t="s">
        <v>16</v>
      </c>
      <c r="F4418" t="s">
        <v>16</v>
      </c>
      <c r="G4418" t="s">
        <v>2430</v>
      </c>
      <c r="H4418">
        <v>1</v>
      </c>
      <c r="I4418" t="s">
        <v>5227</v>
      </c>
    </row>
    <row r="4419" spans="1:9" x14ac:dyDescent="0.25">
      <c r="A4419" t="s">
        <v>7073</v>
      </c>
      <c r="B4419">
        <v>73575757</v>
      </c>
      <c r="C4419" t="s">
        <v>16</v>
      </c>
      <c r="D4419" t="s">
        <v>16</v>
      </c>
      <c r="E4419" t="s">
        <v>16</v>
      </c>
      <c r="F4419" t="s">
        <v>16</v>
      </c>
      <c r="G4419" t="s">
        <v>4331</v>
      </c>
      <c r="H4419">
        <v>1</v>
      </c>
      <c r="I4419" t="s">
        <v>5237</v>
      </c>
    </row>
    <row r="4420" spans="1:9" x14ac:dyDescent="0.25">
      <c r="A4420" t="s">
        <v>7186</v>
      </c>
      <c r="B4420">
        <v>75180019</v>
      </c>
      <c r="C4420" t="s">
        <v>16</v>
      </c>
      <c r="D4420" t="s">
        <v>16</v>
      </c>
      <c r="E4420" t="s">
        <v>16</v>
      </c>
      <c r="F4420" t="s">
        <v>16</v>
      </c>
      <c r="G4420" t="s">
        <v>2430</v>
      </c>
      <c r="H4420">
        <v>1</v>
      </c>
      <c r="I4420" t="s">
        <v>5227</v>
      </c>
    </row>
    <row r="4421" spans="1:9" x14ac:dyDescent="0.25">
      <c r="A4421" t="s">
        <v>7213</v>
      </c>
      <c r="B4421">
        <v>97911010</v>
      </c>
      <c r="C4421" t="s">
        <v>16</v>
      </c>
      <c r="D4421" t="s">
        <v>16</v>
      </c>
      <c r="E4421" t="s">
        <v>16</v>
      </c>
      <c r="F4421" t="s">
        <v>16</v>
      </c>
      <c r="G4421" t="s">
        <v>13921</v>
      </c>
      <c r="H4421">
        <v>1</v>
      </c>
      <c r="I4421" t="s">
        <v>15845</v>
      </c>
    </row>
    <row r="4422" spans="1:9" x14ac:dyDescent="0.25">
      <c r="A4422" t="s">
        <v>7198</v>
      </c>
      <c r="B4422">
        <v>70120140</v>
      </c>
      <c r="C4422" t="s">
        <v>16</v>
      </c>
      <c r="D4422" t="s">
        <v>16</v>
      </c>
      <c r="E4422" t="s">
        <v>16</v>
      </c>
      <c r="F4422" t="s">
        <v>16</v>
      </c>
      <c r="G4422" t="s">
        <v>2467</v>
      </c>
      <c r="H4422">
        <v>1</v>
      </c>
      <c r="I4422" t="s">
        <v>5232</v>
      </c>
    </row>
    <row r="4423" spans="1:9" x14ac:dyDescent="0.25">
      <c r="A4423" t="s">
        <v>7380</v>
      </c>
      <c r="B4423">
        <v>75180019</v>
      </c>
      <c r="C4423" t="s">
        <v>16</v>
      </c>
      <c r="D4423" t="s">
        <v>16</v>
      </c>
      <c r="E4423" t="s">
        <v>16</v>
      </c>
      <c r="F4423" t="s">
        <v>16</v>
      </c>
      <c r="G4423" t="s">
        <v>2430</v>
      </c>
      <c r="H4423">
        <v>1</v>
      </c>
      <c r="I4423" t="s">
        <v>5227</v>
      </c>
    </row>
    <row r="4424" spans="1:9" x14ac:dyDescent="0.25">
      <c r="A4424" t="s">
        <v>7283</v>
      </c>
      <c r="B4424">
        <v>75180019</v>
      </c>
      <c r="C4424" t="s">
        <v>16</v>
      </c>
      <c r="D4424" t="s">
        <v>16</v>
      </c>
      <c r="E4424" t="s">
        <v>16</v>
      </c>
      <c r="F4424" t="s">
        <v>16</v>
      </c>
      <c r="G4424" t="s">
        <v>2430</v>
      </c>
      <c r="H4424">
        <v>1</v>
      </c>
      <c r="I4424" t="s">
        <v>5227</v>
      </c>
    </row>
    <row r="4425" spans="1:9" x14ac:dyDescent="0.25">
      <c r="A4425" t="s">
        <v>7289</v>
      </c>
      <c r="B4425">
        <v>75180019</v>
      </c>
      <c r="C4425" t="s">
        <v>16</v>
      </c>
      <c r="D4425" t="s">
        <v>16</v>
      </c>
      <c r="E4425" t="s">
        <v>16</v>
      </c>
      <c r="F4425" t="s">
        <v>16</v>
      </c>
      <c r="G4425" t="s">
        <v>2430</v>
      </c>
      <c r="H4425">
        <v>1</v>
      </c>
      <c r="I4425" t="s">
        <v>5227</v>
      </c>
    </row>
    <row r="4426" spans="1:9" x14ac:dyDescent="0.25">
      <c r="A4426" t="s">
        <v>7368</v>
      </c>
      <c r="B4426">
        <v>75196500</v>
      </c>
      <c r="C4426" t="s">
        <v>16</v>
      </c>
      <c r="D4426" t="s">
        <v>16</v>
      </c>
      <c r="E4426" t="s">
        <v>16</v>
      </c>
      <c r="F4426" t="s">
        <v>16</v>
      </c>
      <c r="G4426" t="s">
        <v>2425</v>
      </c>
      <c r="H4426">
        <v>1</v>
      </c>
      <c r="I4426" t="s">
        <v>5229</v>
      </c>
    </row>
    <row r="4427" spans="1:9" x14ac:dyDescent="0.25">
      <c r="A4427" t="s">
        <v>7369</v>
      </c>
      <c r="B4427">
        <v>75196500</v>
      </c>
      <c r="C4427" t="s">
        <v>16</v>
      </c>
      <c r="D4427" t="s">
        <v>16</v>
      </c>
      <c r="E4427" t="s">
        <v>16</v>
      </c>
      <c r="F4427" t="s">
        <v>16</v>
      </c>
      <c r="G4427" t="s">
        <v>2425</v>
      </c>
      <c r="H4427">
        <v>1</v>
      </c>
      <c r="I4427" t="s">
        <v>5229</v>
      </c>
    </row>
    <row r="4428" spans="1:9" x14ac:dyDescent="0.25">
      <c r="A4428" t="s">
        <v>7741</v>
      </c>
      <c r="B4428">
        <v>75180019</v>
      </c>
      <c r="C4428" t="s">
        <v>16</v>
      </c>
      <c r="D4428" t="s">
        <v>16</v>
      </c>
      <c r="E4428" t="s">
        <v>16</v>
      </c>
      <c r="F4428" t="s">
        <v>16</v>
      </c>
      <c r="G4428" t="s">
        <v>2430</v>
      </c>
      <c r="H4428">
        <v>1</v>
      </c>
      <c r="I4428" t="s">
        <v>5227</v>
      </c>
    </row>
    <row r="4429" spans="1:9" x14ac:dyDescent="0.25">
      <c r="A4429" t="s">
        <v>7813</v>
      </c>
      <c r="B4429">
        <v>75180019</v>
      </c>
      <c r="C4429" t="s">
        <v>16</v>
      </c>
      <c r="D4429" t="s">
        <v>16</v>
      </c>
      <c r="E4429" t="s">
        <v>16</v>
      </c>
      <c r="F4429" t="s">
        <v>16</v>
      </c>
      <c r="G4429" t="s">
        <v>2430</v>
      </c>
      <c r="H4429">
        <v>1</v>
      </c>
      <c r="I4429" t="s">
        <v>5227</v>
      </c>
    </row>
    <row r="4430" spans="1:9" x14ac:dyDescent="0.25">
      <c r="A4430" t="s">
        <v>7814</v>
      </c>
      <c r="B4430">
        <v>75180019</v>
      </c>
      <c r="C4430" t="s">
        <v>16</v>
      </c>
      <c r="D4430" t="s">
        <v>16</v>
      </c>
      <c r="E4430" t="s">
        <v>16</v>
      </c>
      <c r="F4430" t="s">
        <v>16</v>
      </c>
      <c r="G4430" t="s">
        <v>2430</v>
      </c>
      <c r="H4430">
        <v>1</v>
      </c>
      <c r="I4430" t="s">
        <v>5227</v>
      </c>
    </row>
    <row r="4431" spans="1:9" x14ac:dyDescent="0.25">
      <c r="A4431" t="s">
        <v>7816</v>
      </c>
      <c r="B4431">
        <v>75180019</v>
      </c>
      <c r="C4431" t="s">
        <v>16</v>
      </c>
      <c r="D4431" t="s">
        <v>16</v>
      </c>
      <c r="E4431" t="s">
        <v>16</v>
      </c>
      <c r="F4431" t="s">
        <v>16</v>
      </c>
      <c r="G4431" t="s">
        <v>2430</v>
      </c>
      <c r="H4431">
        <v>1</v>
      </c>
      <c r="I4431" t="s">
        <v>5227</v>
      </c>
    </row>
    <row r="4432" spans="1:9" x14ac:dyDescent="0.25">
      <c r="A4432" t="s">
        <v>7817</v>
      </c>
      <c r="B4432">
        <v>75180019</v>
      </c>
      <c r="C4432" t="s">
        <v>16</v>
      </c>
      <c r="D4432" t="s">
        <v>16</v>
      </c>
      <c r="E4432" t="s">
        <v>16</v>
      </c>
      <c r="F4432" t="s">
        <v>16</v>
      </c>
      <c r="G4432" t="s">
        <v>2430</v>
      </c>
      <c r="H4432">
        <v>1</v>
      </c>
      <c r="I4432" t="s">
        <v>5227</v>
      </c>
    </row>
    <row r="4433" spans="1:9" x14ac:dyDescent="0.25">
      <c r="A4433" t="s">
        <v>7925</v>
      </c>
      <c r="B4433">
        <v>75180019</v>
      </c>
      <c r="C4433" t="s">
        <v>16</v>
      </c>
      <c r="D4433" t="s">
        <v>16</v>
      </c>
      <c r="E4433" t="s">
        <v>16</v>
      </c>
      <c r="F4433" t="s">
        <v>16</v>
      </c>
      <c r="G4433" t="s">
        <v>2430</v>
      </c>
      <c r="H4433">
        <v>1</v>
      </c>
      <c r="I4433" t="s">
        <v>5227</v>
      </c>
    </row>
    <row r="4434" spans="1:9" x14ac:dyDescent="0.25">
      <c r="A4434" t="s">
        <v>7922</v>
      </c>
      <c r="B4434">
        <v>75180019</v>
      </c>
      <c r="C4434" t="s">
        <v>16</v>
      </c>
      <c r="D4434" t="s">
        <v>16</v>
      </c>
      <c r="E4434" t="s">
        <v>16</v>
      </c>
      <c r="F4434" t="s">
        <v>16</v>
      </c>
      <c r="G4434" t="s">
        <v>2430</v>
      </c>
      <c r="H4434">
        <v>1</v>
      </c>
      <c r="I4434" t="s">
        <v>5227</v>
      </c>
    </row>
    <row r="4435" spans="1:9" x14ac:dyDescent="0.25">
      <c r="A4435" t="s">
        <v>8251</v>
      </c>
      <c r="B4435">
        <v>75180019</v>
      </c>
      <c r="C4435" t="s">
        <v>16</v>
      </c>
      <c r="D4435" t="s">
        <v>16</v>
      </c>
      <c r="E4435" t="s">
        <v>16</v>
      </c>
      <c r="F4435" t="s">
        <v>16</v>
      </c>
      <c r="G4435" t="s">
        <v>2430</v>
      </c>
      <c r="H4435">
        <v>1</v>
      </c>
      <c r="I4435" t="s">
        <v>5227</v>
      </c>
    </row>
    <row r="4436" spans="1:9" x14ac:dyDescent="0.25">
      <c r="A4436" t="s">
        <v>8268</v>
      </c>
      <c r="B4436">
        <v>75180019</v>
      </c>
      <c r="C4436" t="s">
        <v>16</v>
      </c>
      <c r="D4436" t="s">
        <v>16</v>
      </c>
      <c r="E4436" t="s">
        <v>16</v>
      </c>
      <c r="F4436" t="s">
        <v>16</v>
      </c>
      <c r="G4436" t="s">
        <v>2430</v>
      </c>
      <c r="H4436">
        <v>1</v>
      </c>
      <c r="I4436" t="s">
        <v>5227</v>
      </c>
    </row>
    <row r="4437" spans="1:9" x14ac:dyDescent="0.25">
      <c r="A4437" t="s">
        <v>8380</v>
      </c>
      <c r="B4437">
        <v>75180019</v>
      </c>
      <c r="C4437" t="s">
        <v>16</v>
      </c>
      <c r="D4437" t="s">
        <v>16</v>
      </c>
      <c r="E4437" t="s">
        <v>16</v>
      </c>
      <c r="F4437" t="s">
        <v>16</v>
      </c>
      <c r="G4437" t="s">
        <v>2430</v>
      </c>
      <c r="H4437">
        <v>1</v>
      </c>
      <c r="I4437" t="s">
        <v>5227</v>
      </c>
    </row>
    <row r="4438" spans="1:9" x14ac:dyDescent="0.25">
      <c r="A4438" t="s">
        <v>9136</v>
      </c>
      <c r="B4438">
        <v>75220200</v>
      </c>
      <c r="C4438" t="s">
        <v>16</v>
      </c>
      <c r="D4438" t="s">
        <v>16</v>
      </c>
      <c r="E4438" t="s">
        <v>16</v>
      </c>
      <c r="F4438" t="s">
        <v>16</v>
      </c>
      <c r="G4438" t="s">
        <v>7238</v>
      </c>
      <c r="H4438">
        <v>1</v>
      </c>
      <c r="I4438" t="s">
        <v>7253</v>
      </c>
    </row>
    <row r="4439" spans="1:9" x14ac:dyDescent="0.25">
      <c r="A4439" t="s">
        <v>9060</v>
      </c>
      <c r="B4439">
        <v>75180019</v>
      </c>
      <c r="C4439" t="s">
        <v>16</v>
      </c>
      <c r="D4439" t="s">
        <v>16</v>
      </c>
      <c r="E4439" t="s">
        <v>16</v>
      </c>
      <c r="F4439" t="s">
        <v>16</v>
      </c>
      <c r="G4439" t="s">
        <v>2430</v>
      </c>
      <c r="H4439">
        <v>1</v>
      </c>
      <c r="I4439" t="s">
        <v>5227</v>
      </c>
    </row>
    <row r="4440" spans="1:9" x14ac:dyDescent="0.25">
      <c r="A4440" t="s">
        <v>8414</v>
      </c>
      <c r="B4440">
        <v>75180019</v>
      </c>
      <c r="C4440" t="s">
        <v>16</v>
      </c>
      <c r="D4440" t="s">
        <v>16</v>
      </c>
      <c r="E4440" t="s">
        <v>16</v>
      </c>
      <c r="F4440" t="s">
        <v>16</v>
      </c>
      <c r="G4440" t="s">
        <v>2430</v>
      </c>
      <c r="H4440">
        <v>1</v>
      </c>
      <c r="I4440" t="s">
        <v>5227</v>
      </c>
    </row>
    <row r="4441" spans="1:9" x14ac:dyDescent="0.25">
      <c r="A4441" t="s">
        <v>9095</v>
      </c>
      <c r="B4441">
        <v>75180019</v>
      </c>
      <c r="C4441" t="s">
        <v>16</v>
      </c>
      <c r="D4441" t="s">
        <v>16</v>
      </c>
      <c r="E4441" t="s">
        <v>16</v>
      </c>
      <c r="F4441" t="s">
        <v>16</v>
      </c>
      <c r="G4441" t="s">
        <v>2430</v>
      </c>
      <c r="H4441">
        <v>1</v>
      </c>
      <c r="I4441" t="s">
        <v>5227</v>
      </c>
    </row>
    <row r="4442" spans="1:9" x14ac:dyDescent="0.25">
      <c r="A4442" t="s">
        <v>9278</v>
      </c>
      <c r="B4442">
        <v>75180019</v>
      </c>
      <c r="C4442" t="s">
        <v>16</v>
      </c>
      <c r="D4442" t="s">
        <v>16</v>
      </c>
      <c r="E4442" t="s">
        <v>16</v>
      </c>
      <c r="F4442" t="s">
        <v>16</v>
      </c>
      <c r="G4442" t="s">
        <v>2430</v>
      </c>
      <c r="H4442">
        <v>1</v>
      </c>
      <c r="I4442" t="s">
        <v>5227</v>
      </c>
    </row>
    <row r="4443" spans="1:9" x14ac:dyDescent="0.25">
      <c r="A4443" t="s">
        <v>9092</v>
      </c>
      <c r="B4443">
        <v>75180019</v>
      </c>
      <c r="C4443" t="s">
        <v>16</v>
      </c>
      <c r="D4443" t="s">
        <v>16</v>
      </c>
      <c r="E4443" t="s">
        <v>16</v>
      </c>
      <c r="F4443" t="s">
        <v>16</v>
      </c>
      <c r="G4443" t="s">
        <v>2430</v>
      </c>
      <c r="H4443">
        <v>1</v>
      </c>
      <c r="I4443" t="s">
        <v>5227</v>
      </c>
    </row>
    <row r="4444" spans="1:9" x14ac:dyDescent="0.25">
      <c r="A4444" t="s">
        <v>8285</v>
      </c>
      <c r="B4444">
        <v>75826799</v>
      </c>
      <c r="C4444" t="s">
        <v>16</v>
      </c>
      <c r="D4444" t="s">
        <v>16</v>
      </c>
      <c r="E4444" t="s">
        <v>16</v>
      </c>
      <c r="F4444" t="s">
        <v>16</v>
      </c>
      <c r="G4444" t="s">
        <v>8231</v>
      </c>
      <c r="H4444">
        <v>1</v>
      </c>
      <c r="I4444" t="s">
        <v>13138</v>
      </c>
    </row>
    <row r="4445" spans="1:9" x14ac:dyDescent="0.25">
      <c r="A4445" t="s">
        <v>8284</v>
      </c>
      <c r="B4445">
        <v>75826799</v>
      </c>
      <c r="C4445" t="s">
        <v>16</v>
      </c>
      <c r="D4445" t="s">
        <v>16</v>
      </c>
      <c r="E4445" t="s">
        <v>16</v>
      </c>
      <c r="F4445" t="s">
        <v>16</v>
      </c>
      <c r="G4445" t="s">
        <v>8231</v>
      </c>
      <c r="H4445">
        <v>1</v>
      </c>
      <c r="I4445" t="s">
        <v>13138</v>
      </c>
    </row>
    <row r="4446" spans="1:9" x14ac:dyDescent="0.25">
      <c r="A4446" t="s">
        <v>8280</v>
      </c>
      <c r="B4446">
        <v>75826799</v>
      </c>
      <c r="C4446" t="s">
        <v>16</v>
      </c>
      <c r="D4446" t="s">
        <v>16</v>
      </c>
      <c r="E4446" t="s">
        <v>16</v>
      </c>
      <c r="F4446" t="s">
        <v>16</v>
      </c>
      <c r="G4446" t="s">
        <v>8231</v>
      </c>
      <c r="H4446">
        <v>1</v>
      </c>
      <c r="I4446" t="s">
        <v>13138</v>
      </c>
    </row>
    <row r="4447" spans="1:9" x14ac:dyDescent="0.25">
      <c r="A4447" t="s">
        <v>8279</v>
      </c>
      <c r="B4447">
        <v>75826799</v>
      </c>
      <c r="C4447" t="s">
        <v>16</v>
      </c>
      <c r="D4447" t="s">
        <v>16</v>
      </c>
      <c r="E4447" t="s">
        <v>16</v>
      </c>
      <c r="F4447" t="s">
        <v>16</v>
      </c>
      <c r="G4447" t="s">
        <v>8231</v>
      </c>
      <c r="H4447">
        <v>1</v>
      </c>
      <c r="I4447" t="s">
        <v>13138</v>
      </c>
    </row>
    <row r="4448" spans="1:9" x14ac:dyDescent="0.25">
      <c r="A4448" t="s">
        <v>8283</v>
      </c>
      <c r="B4448">
        <v>75826799</v>
      </c>
      <c r="C4448" t="s">
        <v>16</v>
      </c>
      <c r="D4448" t="s">
        <v>16</v>
      </c>
      <c r="E4448" t="s">
        <v>16</v>
      </c>
      <c r="F4448" t="s">
        <v>16</v>
      </c>
      <c r="G4448" t="s">
        <v>8231</v>
      </c>
      <c r="H4448">
        <v>1</v>
      </c>
      <c r="I4448" t="s">
        <v>13138</v>
      </c>
    </row>
    <row r="4449" spans="1:9" x14ac:dyDescent="0.25">
      <c r="A4449" t="s">
        <v>9382</v>
      </c>
      <c r="B4449">
        <v>75211662</v>
      </c>
      <c r="C4449" t="s">
        <v>16</v>
      </c>
      <c r="D4449" t="s">
        <v>16</v>
      </c>
      <c r="E4449" t="s">
        <v>16</v>
      </c>
      <c r="F4449" t="s">
        <v>16</v>
      </c>
      <c r="G4449" t="s">
        <v>7015</v>
      </c>
      <c r="H4449">
        <v>1</v>
      </c>
      <c r="I4449" t="s">
        <v>7143</v>
      </c>
    </row>
    <row r="4450" spans="1:9" x14ac:dyDescent="0.25">
      <c r="A4450" t="s">
        <v>9388</v>
      </c>
      <c r="B4450">
        <v>75180019</v>
      </c>
      <c r="C4450" t="s">
        <v>16</v>
      </c>
      <c r="D4450" t="s">
        <v>16</v>
      </c>
      <c r="E4450" t="s">
        <v>16</v>
      </c>
      <c r="F4450" t="s">
        <v>16</v>
      </c>
      <c r="G4450" t="s">
        <v>2430</v>
      </c>
      <c r="H4450">
        <v>1</v>
      </c>
      <c r="I4450" t="s">
        <v>5227</v>
      </c>
    </row>
    <row r="4451" spans="1:9" x14ac:dyDescent="0.25">
      <c r="A4451" t="s">
        <v>8416</v>
      </c>
      <c r="B4451">
        <v>75121420</v>
      </c>
      <c r="C4451" t="s">
        <v>16</v>
      </c>
      <c r="D4451" t="s">
        <v>16</v>
      </c>
      <c r="E4451" t="s">
        <v>16</v>
      </c>
      <c r="F4451" t="s">
        <v>16</v>
      </c>
      <c r="G4451" t="s">
        <v>8417</v>
      </c>
      <c r="H4451">
        <v>2</v>
      </c>
      <c r="I4451" t="s">
        <v>13139</v>
      </c>
    </row>
    <row r="4452" spans="1:9" x14ac:dyDescent="0.25">
      <c r="A4452" t="s">
        <v>8416</v>
      </c>
      <c r="B4452">
        <v>75211600</v>
      </c>
      <c r="C4452" t="s">
        <v>16</v>
      </c>
      <c r="D4452" t="s">
        <v>16</v>
      </c>
      <c r="E4452" t="s">
        <v>16</v>
      </c>
      <c r="F4452" t="s">
        <v>16</v>
      </c>
      <c r="G4452" t="s">
        <v>7099</v>
      </c>
      <c r="H4452">
        <v>1</v>
      </c>
      <c r="I4452" t="s">
        <v>7146</v>
      </c>
    </row>
    <row r="4453" spans="1:9" x14ac:dyDescent="0.25">
      <c r="A4453" t="s">
        <v>8775</v>
      </c>
      <c r="B4453">
        <v>75180019</v>
      </c>
      <c r="C4453" t="s">
        <v>16</v>
      </c>
      <c r="D4453" t="s">
        <v>16</v>
      </c>
      <c r="E4453" t="s">
        <v>16</v>
      </c>
      <c r="F4453" t="s">
        <v>16</v>
      </c>
      <c r="G4453" t="s">
        <v>2430</v>
      </c>
      <c r="H4453">
        <v>1</v>
      </c>
      <c r="I4453" t="s">
        <v>5227</v>
      </c>
    </row>
    <row r="4454" spans="1:9" x14ac:dyDescent="0.25">
      <c r="A4454" t="s">
        <v>8838</v>
      </c>
      <c r="B4454">
        <v>75180019</v>
      </c>
      <c r="C4454" t="s">
        <v>16</v>
      </c>
      <c r="D4454" t="s">
        <v>16</v>
      </c>
      <c r="E4454" t="s">
        <v>10234</v>
      </c>
      <c r="F4454" t="s">
        <v>13140</v>
      </c>
      <c r="G4454" t="s">
        <v>2430</v>
      </c>
      <c r="H4454">
        <v>1</v>
      </c>
      <c r="I4454" t="s">
        <v>13141</v>
      </c>
    </row>
    <row r="4455" spans="1:9" x14ac:dyDescent="0.25">
      <c r="A4455" t="s">
        <v>8822</v>
      </c>
      <c r="B4455">
        <v>75180019</v>
      </c>
      <c r="C4455" t="s">
        <v>16</v>
      </c>
      <c r="D4455" t="s">
        <v>16</v>
      </c>
      <c r="E4455" t="s">
        <v>16</v>
      </c>
      <c r="F4455" t="s">
        <v>16</v>
      </c>
      <c r="G4455" t="s">
        <v>2430</v>
      </c>
      <c r="H4455">
        <v>1</v>
      </c>
      <c r="I4455" t="s">
        <v>5227</v>
      </c>
    </row>
    <row r="4456" spans="1:9" x14ac:dyDescent="0.25">
      <c r="A4456" t="s">
        <v>8840</v>
      </c>
      <c r="B4456">
        <v>75180019</v>
      </c>
      <c r="C4456" t="s">
        <v>16</v>
      </c>
      <c r="D4456" t="s">
        <v>16</v>
      </c>
      <c r="E4456" t="s">
        <v>16</v>
      </c>
      <c r="F4456" t="s">
        <v>16</v>
      </c>
      <c r="G4456" t="s">
        <v>2430</v>
      </c>
      <c r="H4456">
        <v>1</v>
      </c>
      <c r="I4456" t="s">
        <v>5227</v>
      </c>
    </row>
    <row r="4457" spans="1:9" x14ac:dyDescent="0.25">
      <c r="A4457" t="s">
        <v>8841</v>
      </c>
      <c r="B4457">
        <v>75826799</v>
      </c>
      <c r="C4457" t="s">
        <v>16</v>
      </c>
      <c r="D4457" t="s">
        <v>16</v>
      </c>
      <c r="E4457" t="s">
        <v>16</v>
      </c>
      <c r="F4457" t="s">
        <v>16</v>
      </c>
      <c r="G4457" t="s">
        <v>8231</v>
      </c>
      <c r="H4457">
        <v>1</v>
      </c>
      <c r="I4457" t="s">
        <v>13138</v>
      </c>
    </row>
    <row r="4458" spans="1:9" x14ac:dyDescent="0.25">
      <c r="A4458" t="s">
        <v>8821</v>
      </c>
      <c r="B4458">
        <v>75826799</v>
      </c>
      <c r="C4458" t="s">
        <v>16</v>
      </c>
      <c r="D4458" t="s">
        <v>16</v>
      </c>
      <c r="E4458" t="s">
        <v>16</v>
      </c>
      <c r="F4458" t="s">
        <v>16</v>
      </c>
      <c r="G4458" t="s">
        <v>8231</v>
      </c>
      <c r="H4458">
        <v>1</v>
      </c>
      <c r="I4458" t="s">
        <v>13138</v>
      </c>
    </row>
    <row r="4459" spans="1:9" x14ac:dyDescent="0.25">
      <c r="A4459" t="s">
        <v>8839</v>
      </c>
      <c r="B4459">
        <v>75180019</v>
      </c>
      <c r="C4459" t="s">
        <v>16</v>
      </c>
      <c r="D4459" t="s">
        <v>16</v>
      </c>
      <c r="E4459" t="s">
        <v>16</v>
      </c>
      <c r="F4459" t="s">
        <v>16</v>
      </c>
      <c r="G4459" t="s">
        <v>2430</v>
      </c>
      <c r="H4459">
        <v>1</v>
      </c>
      <c r="I4459" t="s">
        <v>5227</v>
      </c>
    </row>
    <row r="4460" spans="1:9" x14ac:dyDescent="0.25">
      <c r="A4460" t="s">
        <v>8928</v>
      </c>
      <c r="B4460">
        <v>75180019</v>
      </c>
      <c r="C4460" t="s">
        <v>16</v>
      </c>
      <c r="D4460" t="s">
        <v>16</v>
      </c>
      <c r="E4460" t="s">
        <v>16</v>
      </c>
      <c r="F4460" t="s">
        <v>16</v>
      </c>
      <c r="G4460" t="s">
        <v>2430</v>
      </c>
      <c r="H4460">
        <v>1</v>
      </c>
      <c r="I4460" t="s">
        <v>5227</v>
      </c>
    </row>
    <row r="4461" spans="1:9" x14ac:dyDescent="0.25">
      <c r="A4461" t="s">
        <v>11866</v>
      </c>
      <c r="B4461">
        <v>75180019</v>
      </c>
      <c r="C4461" t="s">
        <v>16</v>
      </c>
      <c r="D4461" t="s">
        <v>16</v>
      </c>
      <c r="E4461" t="s">
        <v>16</v>
      </c>
      <c r="F4461" t="s">
        <v>16</v>
      </c>
      <c r="G4461" t="s">
        <v>2430</v>
      </c>
      <c r="H4461">
        <v>1</v>
      </c>
      <c r="I4461" t="s">
        <v>5227</v>
      </c>
    </row>
    <row r="4462" spans="1:9" x14ac:dyDescent="0.25">
      <c r="A4462" t="s">
        <v>11074</v>
      </c>
      <c r="B4462">
        <v>75180019</v>
      </c>
      <c r="C4462" t="s">
        <v>16</v>
      </c>
      <c r="D4462" t="s">
        <v>16</v>
      </c>
      <c r="E4462" t="s">
        <v>16</v>
      </c>
      <c r="F4462" t="s">
        <v>16</v>
      </c>
      <c r="G4462" t="s">
        <v>2430</v>
      </c>
      <c r="H4462">
        <v>1</v>
      </c>
      <c r="I4462" t="s">
        <v>5227</v>
      </c>
    </row>
    <row r="4463" spans="1:9" x14ac:dyDescent="0.25">
      <c r="A4463" t="s">
        <v>11275</v>
      </c>
      <c r="B4463">
        <v>75180019</v>
      </c>
      <c r="C4463" t="s">
        <v>16</v>
      </c>
      <c r="D4463" t="s">
        <v>16</v>
      </c>
      <c r="E4463" t="s">
        <v>16</v>
      </c>
      <c r="F4463" t="s">
        <v>16</v>
      </c>
      <c r="G4463" t="s">
        <v>2430</v>
      </c>
      <c r="H4463">
        <v>1</v>
      </c>
      <c r="I4463" t="s">
        <v>5227</v>
      </c>
    </row>
    <row r="4464" spans="1:9" x14ac:dyDescent="0.25">
      <c r="A4464" t="s">
        <v>11278</v>
      </c>
      <c r="B4464">
        <v>75180019</v>
      </c>
      <c r="C4464" t="s">
        <v>16</v>
      </c>
      <c r="D4464" t="s">
        <v>16</v>
      </c>
      <c r="E4464" t="s">
        <v>16</v>
      </c>
      <c r="F4464" t="s">
        <v>16</v>
      </c>
      <c r="G4464" t="s">
        <v>2430</v>
      </c>
      <c r="H4464">
        <v>1</v>
      </c>
      <c r="I4464" t="s">
        <v>5227</v>
      </c>
    </row>
    <row r="4465" spans="1:9" x14ac:dyDescent="0.25">
      <c r="A4465" t="s">
        <v>11276</v>
      </c>
      <c r="B4465">
        <v>75180019</v>
      </c>
      <c r="C4465" t="s">
        <v>16</v>
      </c>
      <c r="D4465" t="s">
        <v>16</v>
      </c>
      <c r="E4465" t="s">
        <v>16</v>
      </c>
      <c r="F4465" t="s">
        <v>16</v>
      </c>
      <c r="G4465" t="s">
        <v>2430</v>
      </c>
      <c r="H4465">
        <v>1</v>
      </c>
      <c r="I4465" t="s">
        <v>5227</v>
      </c>
    </row>
    <row r="4466" spans="1:9" x14ac:dyDescent="0.25">
      <c r="A4466" t="s">
        <v>11279</v>
      </c>
      <c r="B4466">
        <v>75180019</v>
      </c>
      <c r="C4466" t="s">
        <v>16</v>
      </c>
      <c r="D4466" t="s">
        <v>16</v>
      </c>
      <c r="E4466" t="s">
        <v>16</v>
      </c>
      <c r="F4466" t="s">
        <v>16</v>
      </c>
      <c r="G4466" t="s">
        <v>2430</v>
      </c>
      <c r="H4466">
        <v>1</v>
      </c>
      <c r="I4466" t="s">
        <v>5227</v>
      </c>
    </row>
    <row r="4467" spans="1:9" x14ac:dyDescent="0.25">
      <c r="A4467" t="s">
        <v>10476</v>
      </c>
      <c r="B4467">
        <v>75180019</v>
      </c>
      <c r="C4467" t="s">
        <v>16</v>
      </c>
      <c r="D4467" t="s">
        <v>16</v>
      </c>
      <c r="E4467" t="s">
        <v>16</v>
      </c>
      <c r="F4467" t="s">
        <v>16</v>
      </c>
      <c r="G4467" t="s">
        <v>2430</v>
      </c>
      <c r="H4467">
        <v>1</v>
      </c>
      <c r="I4467" t="s">
        <v>5227</v>
      </c>
    </row>
    <row r="4468" spans="1:9" x14ac:dyDescent="0.25">
      <c r="A4468" t="s">
        <v>11280</v>
      </c>
      <c r="B4468">
        <v>75180019</v>
      </c>
      <c r="C4468" t="s">
        <v>16</v>
      </c>
      <c r="D4468" t="s">
        <v>16</v>
      </c>
      <c r="E4468" t="s">
        <v>16</v>
      </c>
      <c r="F4468" t="s">
        <v>16</v>
      </c>
      <c r="G4468" t="s">
        <v>2430</v>
      </c>
      <c r="H4468">
        <v>1</v>
      </c>
      <c r="I4468" t="s">
        <v>5227</v>
      </c>
    </row>
    <row r="4469" spans="1:9" x14ac:dyDescent="0.25">
      <c r="A4469" t="s">
        <v>11281</v>
      </c>
      <c r="B4469">
        <v>75180019</v>
      </c>
      <c r="C4469" t="s">
        <v>16</v>
      </c>
      <c r="D4469" t="s">
        <v>16</v>
      </c>
      <c r="E4469" t="s">
        <v>16</v>
      </c>
      <c r="F4469" t="s">
        <v>16</v>
      </c>
      <c r="G4469" t="s">
        <v>2430</v>
      </c>
      <c r="H4469">
        <v>1</v>
      </c>
      <c r="I4469" t="s">
        <v>5227</v>
      </c>
    </row>
    <row r="4470" spans="1:9" x14ac:dyDescent="0.25">
      <c r="A4470" t="s">
        <v>10474</v>
      </c>
      <c r="B4470">
        <v>75180019</v>
      </c>
      <c r="C4470" t="s">
        <v>16</v>
      </c>
      <c r="D4470" t="s">
        <v>16</v>
      </c>
      <c r="E4470" t="s">
        <v>16</v>
      </c>
      <c r="F4470" t="s">
        <v>16</v>
      </c>
      <c r="G4470" t="s">
        <v>2430</v>
      </c>
      <c r="H4470">
        <v>1</v>
      </c>
      <c r="I4470" t="s">
        <v>5227</v>
      </c>
    </row>
    <row r="4471" spans="1:9" x14ac:dyDescent="0.25">
      <c r="A4471" t="s">
        <v>11277</v>
      </c>
      <c r="B4471">
        <v>75180019</v>
      </c>
      <c r="C4471" t="s">
        <v>16</v>
      </c>
      <c r="D4471" t="s">
        <v>16</v>
      </c>
      <c r="E4471" t="s">
        <v>16</v>
      </c>
      <c r="F4471" t="s">
        <v>16</v>
      </c>
      <c r="G4471" t="s">
        <v>2430</v>
      </c>
      <c r="H4471">
        <v>1</v>
      </c>
      <c r="I4471" t="s">
        <v>5227</v>
      </c>
    </row>
    <row r="4472" spans="1:9" x14ac:dyDescent="0.25">
      <c r="A4472" t="s">
        <v>10475</v>
      </c>
      <c r="B4472">
        <v>75180019</v>
      </c>
      <c r="C4472" t="s">
        <v>16</v>
      </c>
      <c r="D4472" t="s">
        <v>16</v>
      </c>
      <c r="E4472" t="s">
        <v>16</v>
      </c>
      <c r="F4472" t="s">
        <v>16</v>
      </c>
      <c r="G4472" t="s">
        <v>2430</v>
      </c>
      <c r="H4472">
        <v>1</v>
      </c>
      <c r="I4472" t="s">
        <v>5227</v>
      </c>
    </row>
    <row r="4473" spans="1:9" x14ac:dyDescent="0.25">
      <c r="A4473" t="s">
        <v>10986</v>
      </c>
      <c r="B4473">
        <v>75211600</v>
      </c>
      <c r="C4473" t="s">
        <v>16</v>
      </c>
      <c r="D4473" t="s">
        <v>16</v>
      </c>
      <c r="E4473" t="s">
        <v>16</v>
      </c>
      <c r="F4473" t="s">
        <v>16</v>
      </c>
      <c r="G4473" t="s">
        <v>7099</v>
      </c>
      <c r="H4473">
        <v>1</v>
      </c>
      <c r="I4473" t="s">
        <v>7146</v>
      </c>
    </row>
    <row r="4474" spans="1:9" x14ac:dyDescent="0.25">
      <c r="A4474" t="s">
        <v>10987</v>
      </c>
      <c r="B4474">
        <v>75211600</v>
      </c>
      <c r="C4474" t="s">
        <v>16</v>
      </c>
      <c r="D4474" t="s">
        <v>16</v>
      </c>
      <c r="E4474" t="s">
        <v>16</v>
      </c>
      <c r="F4474" t="s">
        <v>16</v>
      </c>
      <c r="G4474" t="s">
        <v>7099</v>
      </c>
      <c r="H4474">
        <v>1</v>
      </c>
      <c r="I4474" t="s">
        <v>7146</v>
      </c>
    </row>
    <row r="4475" spans="1:9" x14ac:dyDescent="0.25">
      <c r="A4475" t="s">
        <v>10991</v>
      </c>
      <c r="B4475">
        <v>75211662</v>
      </c>
      <c r="C4475" t="s">
        <v>16</v>
      </c>
      <c r="D4475" t="s">
        <v>16</v>
      </c>
      <c r="E4475" t="s">
        <v>16</v>
      </c>
      <c r="F4475" t="s">
        <v>16</v>
      </c>
      <c r="G4475" t="s">
        <v>7015</v>
      </c>
      <c r="H4475">
        <v>1</v>
      </c>
      <c r="I4475" t="s">
        <v>7143</v>
      </c>
    </row>
    <row r="4476" spans="1:9" x14ac:dyDescent="0.25">
      <c r="A4476" t="s">
        <v>10996</v>
      </c>
      <c r="B4476">
        <v>75211600</v>
      </c>
      <c r="C4476" t="s">
        <v>16</v>
      </c>
      <c r="D4476" t="s">
        <v>16</v>
      </c>
      <c r="E4476" t="s">
        <v>16</v>
      </c>
      <c r="F4476" t="s">
        <v>16</v>
      </c>
      <c r="G4476" t="s">
        <v>7099</v>
      </c>
      <c r="H4476">
        <v>1</v>
      </c>
      <c r="I4476" t="s">
        <v>7146</v>
      </c>
    </row>
    <row r="4477" spans="1:9" x14ac:dyDescent="0.25">
      <c r="A4477" t="s">
        <v>11735</v>
      </c>
      <c r="B4477">
        <v>75180019</v>
      </c>
      <c r="C4477" t="s">
        <v>16</v>
      </c>
      <c r="D4477" t="s">
        <v>16</v>
      </c>
      <c r="E4477" t="s">
        <v>16</v>
      </c>
      <c r="F4477" t="s">
        <v>16</v>
      </c>
      <c r="G4477" t="s">
        <v>2430</v>
      </c>
      <c r="H4477">
        <v>1</v>
      </c>
      <c r="I4477" t="s">
        <v>5227</v>
      </c>
    </row>
    <row r="4478" spans="1:9" x14ac:dyDescent="0.25">
      <c r="A4478" t="s">
        <v>10796</v>
      </c>
      <c r="B4478">
        <v>66158040</v>
      </c>
      <c r="C4478" t="s">
        <v>16</v>
      </c>
      <c r="D4478" t="s">
        <v>16</v>
      </c>
      <c r="E4478" t="s">
        <v>16</v>
      </c>
      <c r="F4478" t="s">
        <v>16</v>
      </c>
      <c r="G4478" t="s">
        <v>13920</v>
      </c>
      <c r="H4478">
        <v>1</v>
      </c>
      <c r="I4478" t="s">
        <v>15844</v>
      </c>
    </row>
    <row r="4479" spans="1:9" x14ac:dyDescent="0.25">
      <c r="A4479" t="s">
        <v>11306</v>
      </c>
      <c r="B4479">
        <v>75180019</v>
      </c>
      <c r="C4479" t="s">
        <v>16</v>
      </c>
      <c r="D4479" t="s">
        <v>16</v>
      </c>
      <c r="E4479" t="s">
        <v>16</v>
      </c>
      <c r="F4479" t="s">
        <v>16</v>
      </c>
      <c r="G4479" t="s">
        <v>2430</v>
      </c>
      <c r="H4479">
        <v>1</v>
      </c>
      <c r="I4479" t="s">
        <v>5227</v>
      </c>
    </row>
    <row r="4480" spans="1:9" x14ac:dyDescent="0.25">
      <c r="A4480" t="s">
        <v>11307</v>
      </c>
      <c r="B4480">
        <v>75180019</v>
      </c>
      <c r="C4480" t="s">
        <v>16</v>
      </c>
      <c r="D4480" t="s">
        <v>16</v>
      </c>
      <c r="E4480" t="s">
        <v>16</v>
      </c>
      <c r="F4480" t="s">
        <v>16</v>
      </c>
      <c r="G4480" t="s">
        <v>2430</v>
      </c>
      <c r="H4480">
        <v>1</v>
      </c>
      <c r="I4480" t="s">
        <v>5227</v>
      </c>
    </row>
    <row r="4481" spans="1:9" x14ac:dyDescent="0.25">
      <c r="A4481" t="s">
        <v>11308</v>
      </c>
      <c r="B4481">
        <v>75180019</v>
      </c>
      <c r="C4481" t="s">
        <v>16</v>
      </c>
      <c r="D4481" t="s">
        <v>16</v>
      </c>
      <c r="E4481" t="s">
        <v>16</v>
      </c>
      <c r="F4481" t="s">
        <v>16</v>
      </c>
      <c r="G4481" t="s">
        <v>2430</v>
      </c>
      <c r="H4481">
        <v>1</v>
      </c>
      <c r="I4481" t="s">
        <v>5227</v>
      </c>
    </row>
    <row r="4482" spans="1:9" x14ac:dyDescent="0.25">
      <c r="A4482" t="s">
        <v>11309</v>
      </c>
      <c r="B4482">
        <v>75180019</v>
      </c>
      <c r="C4482" t="s">
        <v>16</v>
      </c>
      <c r="D4482" t="s">
        <v>16</v>
      </c>
      <c r="E4482" t="s">
        <v>16</v>
      </c>
      <c r="F4482" t="s">
        <v>16</v>
      </c>
      <c r="G4482" t="s">
        <v>2430</v>
      </c>
      <c r="H4482">
        <v>1</v>
      </c>
      <c r="I4482" t="s">
        <v>5227</v>
      </c>
    </row>
    <row r="4483" spans="1:9" x14ac:dyDescent="0.25">
      <c r="A4483" t="s">
        <v>11300</v>
      </c>
      <c r="B4483">
        <v>75180019</v>
      </c>
      <c r="C4483" t="s">
        <v>16</v>
      </c>
      <c r="D4483" t="s">
        <v>16</v>
      </c>
      <c r="E4483" t="s">
        <v>16</v>
      </c>
      <c r="F4483" t="s">
        <v>16</v>
      </c>
      <c r="G4483" t="s">
        <v>2430</v>
      </c>
      <c r="H4483">
        <v>1</v>
      </c>
      <c r="I4483" t="s">
        <v>5227</v>
      </c>
    </row>
    <row r="4484" spans="1:9" x14ac:dyDescent="0.25">
      <c r="A4484" t="s">
        <v>11301</v>
      </c>
      <c r="B4484">
        <v>75180019</v>
      </c>
      <c r="C4484" t="s">
        <v>16</v>
      </c>
      <c r="D4484" t="s">
        <v>16</v>
      </c>
      <c r="E4484" t="s">
        <v>16</v>
      </c>
      <c r="F4484" t="s">
        <v>16</v>
      </c>
      <c r="G4484" t="s">
        <v>2430</v>
      </c>
      <c r="H4484">
        <v>1</v>
      </c>
      <c r="I4484" t="s">
        <v>5227</v>
      </c>
    </row>
    <row r="4485" spans="1:9" x14ac:dyDescent="0.25">
      <c r="A4485" t="s">
        <v>11302</v>
      </c>
      <c r="B4485">
        <v>75180019</v>
      </c>
      <c r="C4485" t="s">
        <v>16</v>
      </c>
      <c r="D4485" t="s">
        <v>16</v>
      </c>
      <c r="E4485" t="s">
        <v>16</v>
      </c>
      <c r="F4485" t="s">
        <v>16</v>
      </c>
      <c r="G4485" t="s">
        <v>2430</v>
      </c>
      <c r="H4485">
        <v>1</v>
      </c>
      <c r="I4485" t="s">
        <v>5227</v>
      </c>
    </row>
    <row r="4486" spans="1:9" x14ac:dyDescent="0.25">
      <c r="A4486" t="s">
        <v>11329</v>
      </c>
      <c r="B4486">
        <v>75180019</v>
      </c>
      <c r="C4486" t="s">
        <v>16</v>
      </c>
      <c r="D4486" t="s">
        <v>16</v>
      </c>
      <c r="E4486" t="s">
        <v>16</v>
      </c>
      <c r="F4486" t="s">
        <v>16</v>
      </c>
      <c r="G4486" t="s">
        <v>2430</v>
      </c>
      <c r="H4486">
        <v>1</v>
      </c>
      <c r="I4486" t="s">
        <v>5227</v>
      </c>
    </row>
    <row r="4487" spans="1:9" x14ac:dyDescent="0.25">
      <c r="A4487" t="s">
        <v>11315</v>
      </c>
      <c r="B4487">
        <v>75180019</v>
      </c>
      <c r="C4487" t="s">
        <v>16</v>
      </c>
      <c r="D4487" t="s">
        <v>16</v>
      </c>
      <c r="E4487" t="s">
        <v>16</v>
      </c>
      <c r="F4487" t="s">
        <v>16</v>
      </c>
      <c r="G4487" t="s">
        <v>2430</v>
      </c>
      <c r="H4487">
        <v>1</v>
      </c>
      <c r="I4487" t="s">
        <v>5227</v>
      </c>
    </row>
    <row r="4488" spans="1:9" x14ac:dyDescent="0.25">
      <c r="A4488" t="s">
        <v>11312</v>
      </c>
      <c r="B4488">
        <v>75180019</v>
      </c>
      <c r="C4488" t="s">
        <v>16</v>
      </c>
      <c r="D4488" t="s">
        <v>16</v>
      </c>
      <c r="E4488" t="s">
        <v>16</v>
      </c>
      <c r="F4488" t="s">
        <v>16</v>
      </c>
      <c r="G4488" t="s">
        <v>2430</v>
      </c>
      <c r="H4488">
        <v>1</v>
      </c>
      <c r="I4488" t="s">
        <v>5227</v>
      </c>
    </row>
    <row r="4489" spans="1:9" x14ac:dyDescent="0.25">
      <c r="A4489" t="s">
        <v>11313</v>
      </c>
      <c r="B4489">
        <v>75180019</v>
      </c>
      <c r="C4489" t="s">
        <v>16</v>
      </c>
      <c r="D4489" t="s">
        <v>16</v>
      </c>
      <c r="E4489" t="s">
        <v>16</v>
      </c>
      <c r="F4489" t="s">
        <v>16</v>
      </c>
      <c r="G4489" t="s">
        <v>2430</v>
      </c>
      <c r="H4489">
        <v>1</v>
      </c>
      <c r="I4489" t="s">
        <v>5227</v>
      </c>
    </row>
    <row r="4490" spans="1:9" x14ac:dyDescent="0.25">
      <c r="A4490" t="s">
        <v>11314</v>
      </c>
      <c r="B4490">
        <v>75180019</v>
      </c>
      <c r="C4490" t="s">
        <v>16</v>
      </c>
      <c r="D4490" t="s">
        <v>16</v>
      </c>
      <c r="E4490" t="s">
        <v>16</v>
      </c>
      <c r="F4490" t="s">
        <v>16</v>
      </c>
      <c r="G4490" t="s">
        <v>2430</v>
      </c>
      <c r="H4490">
        <v>1</v>
      </c>
      <c r="I4490" t="s">
        <v>5227</v>
      </c>
    </row>
    <row r="4491" spans="1:9" x14ac:dyDescent="0.25">
      <c r="A4491" t="s">
        <v>11320</v>
      </c>
      <c r="B4491">
        <v>75180019</v>
      </c>
      <c r="C4491" t="s">
        <v>16</v>
      </c>
      <c r="D4491" t="s">
        <v>16</v>
      </c>
      <c r="E4491" t="s">
        <v>16</v>
      </c>
      <c r="F4491" t="s">
        <v>16</v>
      </c>
      <c r="G4491" t="s">
        <v>2430</v>
      </c>
      <c r="H4491">
        <v>1</v>
      </c>
      <c r="I4491" t="s">
        <v>5227</v>
      </c>
    </row>
    <row r="4492" spans="1:9" x14ac:dyDescent="0.25">
      <c r="A4492" t="s">
        <v>11321</v>
      </c>
      <c r="B4492">
        <v>75180019</v>
      </c>
      <c r="C4492" t="s">
        <v>16</v>
      </c>
      <c r="D4492" t="s">
        <v>16</v>
      </c>
      <c r="E4492" t="s">
        <v>16</v>
      </c>
      <c r="F4492" t="s">
        <v>16</v>
      </c>
      <c r="G4492" t="s">
        <v>2430</v>
      </c>
      <c r="H4492">
        <v>1</v>
      </c>
      <c r="I4492" t="s">
        <v>5227</v>
      </c>
    </row>
    <row r="4493" spans="1:9" x14ac:dyDescent="0.25">
      <c r="A4493" t="s">
        <v>11323</v>
      </c>
      <c r="B4493">
        <v>75180019</v>
      </c>
      <c r="C4493" t="s">
        <v>16</v>
      </c>
      <c r="D4493" t="s">
        <v>16</v>
      </c>
      <c r="E4493" t="s">
        <v>16</v>
      </c>
      <c r="F4493" t="s">
        <v>16</v>
      </c>
      <c r="G4493" t="s">
        <v>2430</v>
      </c>
      <c r="H4493">
        <v>1</v>
      </c>
      <c r="I4493" t="s">
        <v>5227</v>
      </c>
    </row>
    <row r="4494" spans="1:9" x14ac:dyDescent="0.25">
      <c r="A4494" t="s">
        <v>11475</v>
      </c>
      <c r="B4494">
        <v>75180019</v>
      </c>
      <c r="C4494" t="s">
        <v>16</v>
      </c>
      <c r="D4494" t="s">
        <v>16</v>
      </c>
      <c r="E4494" t="s">
        <v>16</v>
      </c>
      <c r="F4494" t="s">
        <v>16</v>
      </c>
      <c r="G4494" t="s">
        <v>2430</v>
      </c>
      <c r="H4494">
        <v>1</v>
      </c>
      <c r="I4494" t="s">
        <v>5227</v>
      </c>
    </row>
    <row r="4495" spans="1:9" x14ac:dyDescent="0.25">
      <c r="A4495" t="s">
        <v>11476</v>
      </c>
      <c r="B4495">
        <v>75180019</v>
      </c>
      <c r="C4495" t="s">
        <v>16</v>
      </c>
      <c r="D4495" t="s">
        <v>16</v>
      </c>
      <c r="E4495" t="s">
        <v>16</v>
      </c>
      <c r="F4495" t="s">
        <v>16</v>
      </c>
      <c r="G4495" t="s">
        <v>2430</v>
      </c>
      <c r="H4495">
        <v>1</v>
      </c>
      <c r="I4495" t="s">
        <v>5227</v>
      </c>
    </row>
    <row r="4496" spans="1:9" x14ac:dyDescent="0.25">
      <c r="A4496" t="s">
        <v>11477</v>
      </c>
      <c r="B4496">
        <v>75180019</v>
      </c>
      <c r="C4496" t="s">
        <v>16</v>
      </c>
      <c r="D4496" t="s">
        <v>16</v>
      </c>
      <c r="E4496" t="s">
        <v>16</v>
      </c>
      <c r="F4496" t="s">
        <v>16</v>
      </c>
      <c r="G4496" t="s">
        <v>2430</v>
      </c>
      <c r="H4496">
        <v>1</v>
      </c>
      <c r="I4496" t="s">
        <v>5227</v>
      </c>
    </row>
    <row r="4497" spans="1:9" x14ac:dyDescent="0.25">
      <c r="A4497" t="s">
        <v>11478</v>
      </c>
      <c r="B4497">
        <v>75180019</v>
      </c>
      <c r="C4497" t="s">
        <v>16</v>
      </c>
      <c r="D4497" t="s">
        <v>16</v>
      </c>
      <c r="E4497" t="s">
        <v>16</v>
      </c>
      <c r="F4497" t="s">
        <v>16</v>
      </c>
      <c r="G4497" t="s">
        <v>2430</v>
      </c>
      <c r="H4497">
        <v>1</v>
      </c>
      <c r="I4497" t="s">
        <v>5227</v>
      </c>
    </row>
    <row r="4498" spans="1:9" x14ac:dyDescent="0.25">
      <c r="A4498" t="s">
        <v>11322</v>
      </c>
      <c r="B4498">
        <v>75180019</v>
      </c>
      <c r="C4498" t="s">
        <v>16</v>
      </c>
      <c r="D4498" t="s">
        <v>16</v>
      </c>
      <c r="E4498" t="s">
        <v>16</v>
      </c>
      <c r="F4498" t="s">
        <v>16</v>
      </c>
      <c r="G4498" t="s">
        <v>2430</v>
      </c>
      <c r="H4498">
        <v>1</v>
      </c>
      <c r="I4498" t="s">
        <v>5227</v>
      </c>
    </row>
    <row r="4499" spans="1:9" x14ac:dyDescent="0.25">
      <c r="A4499" t="s">
        <v>11479</v>
      </c>
      <c r="B4499">
        <v>75180019</v>
      </c>
      <c r="C4499" t="s">
        <v>16</v>
      </c>
      <c r="D4499" t="s">
        <v>16</v>
      </c>
      <c r="E4499" t="s">
        <v>16</v>
      </c>
      <c r="F4499" t="s">
        <v>16</v>
      </c>
      <c r="G4499" t="s">
        <v>2430</v>
      </c>
      <c r="H4499">
        <v>1</v>
      </c>
      <c r="I4499" t="s">
        <v>5227</v>
      </c>
    </row>
    <row r="4500" spans="1:9" x14ac:dyDescent="0.25">
      <c r="A4500" t="s">
        <v>11480</v>
      </c>
      <c r="B4500">
        <v>75180019</v>
      </c>
      <c r="C4500" t="s">
        <v>16</v>
      </c>
      <c r="D4500" t="s">
        <v>16</v>
      </c>
      <c r="E4500" t="s">
        <v>16</v>
      </c>
      <c r="F4500" t="s">
        <v>16</v>
      </c>
      <c r="G4500" t="s">
        <v>2430</v>
      </c>
      <c r="H4500">
        <v>1</v>
      </c>
      <c r="I4500" t="s">
        <v>5227</v>
      </c>
    </row>
    <row r="4501" spans="1:9" x14ac:dyDescent="0.25">
      <c r="A4501" t="s">
        <v>11481</v>
      </c>
      <c r="B4501">
        <v>75180019</v>
      </c>
      <c r="C4501" t="s">
        <v>16</v>
      </c>
      <c r="D4501" t="s">
        <v>16</v>
      </c>
      <c r="E4501" t="s">
        <v>16</v>
      </c>
      <c r="F4501" t="s">
        <v>16</v>
      </c>
      <c r="G4501" t="s">
        <v>2430</v>
      </c>
      <c r="H4501">
        <v>1</v>
      </c>
      <c r="I4501" t="s">
        <v>5227</v>
      </c>
    </row>
    <row r="4502" spans="1:9" x14ac:dyDescent="0.25">
      <c r="A4502" t="s">
        <v>11483</v>
      </c>
      <c r="B4502">
        <v>75180019</v>
      </c>
      <c r="C4502" t="s">
        <v>16</v>
      </c>
      <c r="D4502" t="s">
        <v>16</v>
      </c>
      <c r="E4502" t="s">
        <v>16</v>
      </c>
      <c r="F4502" t="s">
        <v>16</v>
      </c>
      <c r="G4502" t="s">
        <v>2430</v>
      </c>
      <c r="H4502">
        <v>1</v>
      </c>
      <c r="I4502" t="s">
        <v>5227</v>
      </c>
    </row>
    <row r="4503" spans="1:9" x14ac:dyDescent="0.25">
      <c r="A4503" t="s">
        <v>11489</v>
      </c>
      <c r="B4503">
        <v>75180019</v>
      </c>
      <c r="C4503" t="s">
        <v>16</v>
      </c>
      <c r="D4503" t="s">
        <v>16</v>
      </c>
      <c r="E4503" t="s">
        <v>16</v>
      </c>
      <c r="F4503" t="s">
        <v>16</v>
      </c>
      <c r="G4503" t="s">
        <v>2430</v>
      </c>
      <c r="H4503">
        <v>1</v>
      </c>
      <c r="I4503" t="s">
        <v>5227</v>
      </c>
    </row>
    <row r="4504" spans="1:9" x14ac:dyDescent="0.25">
      <c r="A4504" t="s">
        <v>11490</v>
      </c>
      <c r="B4504">
        <v>75180019</v>
      </c>
      <c r="C4504" t="s">
        <v>16</v>
      </c>
      <c r="D4504" t="s">
        <v>16</v>
      </c>
      <c r="E4504" t="s">
        <v>16</v>
      </c>
      <c r="F4504" t="s">
        <v>16</v>
      </c>
      <c r="G4504" t="s">
        <v>2430</v>
      </c>
      <c r="H4504">
        <v>1</v>
      </c>
      <c r="I4504" t="s">
        <v>5227</v>
      </c>
    </row>
    <row r="4505" spans="1:9" x14ac:dyDescent="0.25">
      <c r="A4505" t="s">
        <v>11484</v>
      </c>
      <c r="B4505">
        <v>75180019</v>
      </c>
      <c r="C4505" t="s">
        <v>16</v>
      </c>
      <c r="D4505" t="s">
        <v>16</v>
      </c>
      <c r="E4505" t="s">
        <v>16</v>
      </c>
      <c r="F4505" t="s">
        <v>16</v>
      </c>
      <c r="G4505" t="s">
        <v>2430</v>
      </c>
      <c r="H4505">
        <v>1</v>
      </c>
      <c r="I4505" t="s">
        <v>5227</v>
      </c>
    </row>
    <row r="4506" spans="1:9" x14ac:dyDescent="0.25">
      <c r="A4506" t="s">
        <v>11495</v>
      </c>
      <c r="B4506">
        <v>75180019</v>
      </c>
      <c r="C4506" t="s">
        <v>16</v>
      </c>
      <c r="D4506" t="s">
        <v>16</v>
      </c>
      <c r="E4506" t="s">
        <v>16</v>
      </c>
      <c r="F4506" t="s">
        <v>16</v>
      </c>
      <c r="G4506" t="s">
        <v>2430</v>
      </c>
      <c r="H4506">
        <v>1</v>
      </c>
      <c r="I4506" t="s">
        <v>5227</v>
      </c>
    </row>
    <row r="4507" spans="1:9" x14ac:dyDescent="0.25">
      <c r="A4507" t="s">
        <v>11485</v>
      </c>
      <c r="B4507">
        <v>75180019</v>
      </c>
      <c r="C4507" t="s">
        <v>16</v>
      </c>
      <c r="D4507" t="s">
        <v>16</v>
      </c>
      <c r="E4507" t="s">
        <v>16</v>
      </c>
      <c r="F4507" t="s">
        <v>16</v>
      </c>
      <c r="G4507" t="s">
        <v>2430</v>
      </c>
      <c r="H4507">
        <v>1</v>
      </c>
      <c r="I4507" t="s">
        <v>5227</v>
      </c>
    </row>
    <row r="4508" spans="1:9" x14ac:dyDescent="0.25">
      <c r="A4508" t="s">
        <v>11486</v>
      </c>
      <c r="B4508">
        <v>75180019</v>
      </c>
      <c r="C4508" t="s">
        <v>16</v>
      </c>
      <c r="D4508" t="s">
        <v>16</v>
      </c>
      <c r="E4508" t="s">
        <v>16</v>
      </c>
      <c r="F4508" t="s">
        <v>16</v>
      </c>
      <c r="G4508" t="s">
        <v>2430</v>
      </c>
      <c r="H4508">
        <v>1</v>
      </c>
      <c r="I4508" t="s">
        <v>5227</v>
      </c>
    </row>
    <row r="4509" spans="1:9" x14ac:dyDescent="0.25">
      <c r="A4509" t="s">
        <v>11496</v>
      </c>
      <c r="B4509">
        <v>75180019</v>
      </c>
      <c r="C4509" t="s">
        <v>16</v>
      </c>
      <c r="D4509" t="s">
        <v>16</v>
      </c>
      <c r="E4509" t="s">
        <v>16</v>
      </c>
      <c r="F4509" t="s">
        <v>16</v>
      </c>
      <c r="G4509" t="s">
        <v>2430</v>
      </c>
      <c r="H4509">
        <v>1</v>
      </c>
      <c r="I4509" t="s">
        <v>5227</v>
      </c>
    </row>
    <row r="4510" spans="1:9" x14ac:dyDescent="0.25">
      <c r="A4510" t="s">
        <v>11491</v>
      </c>
      <c r="B4510">
        <v>75180019</v>
      </c>
      <c r="C4510" t="s">
        <v>16</v>
      </c>
      <c r="D4510" t="s">
        <v>16</v>
      </c>
      <c r="E4510" t="s">
        <v>16</v>
      </c>
      <c r="F4510" t="s">
        <v>16</v>
      </c>
      <c r="G4510" t="s">
        <v>2430</v>
      </c>
      <c r="H4510">
        <v>1</v>
      </c>
      <c r="I4510" t="s">
        <v>5227</v>
      </c>
    </row>
    <row r="4511" spans="1:9" x14ac:dyDescent="0.25">
      <c r="A4511" t="s">
        <v>11492</v>
      </c>
      <c r="B4511">
        <v>75180019</v>
      </c>
      <c r="C4511" t="s">
        <v>16</v>
      </c>
      <c r="D4511" t="s">
        <v>16</v>
      </c>
      <c r="E4511" t="s">
        <v>16</v>
      </c>
      <c r="F4511" t="s">
        <v>16</v>
      </c>
      <c r="G4511" t="s">
        <v>2430</v>
      </c>
      <c r="H4511">
        <v>1</v>
      </c>
      <c r="I4511" t="s">
        <v>5227</v>
      </c>
    </row>
    <row r="4512" spans="1:9" x14ac:dyDescent="0.25">
      <c r="A4512" t="s">
        <v>11498</v>
      </c>
      <c r="B4512">
        <v>75180019</v>
      </c>
      <c r="C4512" t="s">
        <v>16</v>
      </c>
      <c r="D4512" t="s">
        <v>16</v>
      </c>
      <c r="E4512" t="s">
        <v>16</v>
      </c>
      <c r="F4512" t="s">
        <v>16</v>
      </c>
      <c r="G4512" t="s">
        <v>2430</v>
      </c>
      <c r="H4512">
        <v>1</v>
      </c>
      <c r="I4512" t="s">
        <v>5227</v>
      </c>
    </row>
    <row r="4513" spans="1:9" x14ac:dyDescent="0.25">
      <c r="A4513" t="s">
        <v>11487</v>
      </c>
      <c r="B4513">
        <v>75180019</v>
      </c>
      <c r="C4513" t="s">
        <v>16</v>
      </c>
      <c r="D4513" t="s">
        <v>16</v>
      </c>
      <c r="E4513" t="s">
        <v>16</v>
      </c>
      <c r="F4513" t="s">
        <v>16</v>
      </c>
      <c r="G4513" t="s">
        <v>2430</v>
      </c>
      <c r="H4513">
        <v>1</v>
      </c>
      <c r="I4513" t="s">
        <v>5227</v>
      </c>
    </row>
    <row r="4514" spans="1:9" x14ac:dyDescent="0.25">
      <c r="A4514" t="s">
        <v>11493</v>
      </c>
      <c r="B4514">
        <v>75180019</v>
      </c>
      <c r="C4514" t="s">
        <v>16</v>
      </c>
      <c r="D4514" t="s">
        <v>16</v>
      </c>
      <c r="E4514" t="s">
        <v>16</v>
      </c>
      <c r="F4514" t="s">
        <v>16</v>
      </c>
      <c r="G4514" t="s">
        <v>2430</v>
      </c>
      <c r="H4514">
        <v>1</v>
      </c>
      <c r="I4514" t="s">
        <v>5227</v>
      </c>
    </row>
    <row r="4515" spans="1:9" x14ac:dyDescent="0.25">
      <c r="A4515" t="s">
        <v>11497</v>
      </c>
      <c r="B4515">
        <v>75180019</v>
      </c>
      <c r="C4515" t="s">
        <v>16</v>
      </c>
      <c r="D4515" t="s">
        <v>16</v>
      </c>
      <c r="E4515" t="s">
        <v>16</v>
      </c>
      <c r="F4515" t="s">
        <v>16</v>
      </c>
      <c r="G4515" t="s">
        <v>2430</v>
      </c>
      <c r="H4515">
        <v>1</v>
      </c>
      <c r="I4515" t="s">
        <v>5227</v>
      </c>
    </row>
    <row r="4516" spans="1:9" x14ac:dyDescent="0.25">
      <c r="A4516" t="s">
        <v>11488</v>
      </c>
      <c r="B4516">
        <v>75180019</v>
      </c>
      <c r="C4516" t="s">
        <v>16</v>
      </c>
      <c r="D4516" t="s">
        <v>16</v>
      </c>
      <c r="E4516" t="s">
        <v>16</v>
      </c>
      <c r="F4516" t="s">
        <v>16</v>
      </c>
      <c r="G4516" t="s">
        <v>2430</v>
      </c>
      <c r="H4516">
        <v>1</v>
      </c>
      <c r="I4516" t="s">
        <v>5227</v>
      </c>
    </row>
    <row r="4517" spans="1:9" x14ac:dyDescent="0.25">
      <c r="A4517" t="s">
        <v>11500</v>
      </c>
      <c r="B4517">
        <v>75180019</v>
      </c>
      <c r="C4517" t="s">
        <v>16</v>
      </c>
      <c r="D4517" t="s">
        <v>16</v>
      </c>
      <c r="E4517" t="s">
        <v>16</v>
      </c>
      <c r="F4517" t="s">
        <v>16</v>
      </c>
      <c r="G4517" t="s">
        <v>2430</v>
      </c>
      <c r="H4517">
        <v>1</v>
      </c>
      <c r="I4517" t="s">
        <v>5227</v>
      </c>
    </row>
    <row r="4518" spans="1:9" x14ac:dyDescent="0.25">
      <c r="A4518" t="s">
        <v>11501</v>
      </c>
      <c r="B4518">
        <v>75180019</v>
      </c>
      <c r="C4518" t="s">
        <v>16</v>
      </c>
      <c r="D4518" t="s">
        <v>16</v>
      </c>
      <c r="E4518" t="s">
        <v>16</v>
      </c>
      <c r="F4518" t="s">
        <v>16</v>
      </c>
      <c r="G4518" t="s">
        <v>2430</v>
      </c>
      <c r="H4518">
        <v>1</v>
      </c>
      <c r="I4518" t="s">
        <v>5227</v>
      </c>
    </row>
    <row r="4519" spans="1:9" x14ac:dyDescent="0.25">
      <c r="A4519" t="s">
        <v>11499</v>
      </c>
      <c r="B4519">
        <v>75180019</v>
      </c>
      <c r="C4519" t="s">
        <v>16</v>
      </c>
      <c r="D4519" t="s">
        <v>16</v>
      </c>
      <c r="E4519" t="s">
        <v>16</v>
      </c>
      <c r="F4519" t="s">
        <v>16</v>
      </c>
      <c r="G4519" t="s">
        <v>2430</v>
      </c>
      <c r="H4519">
        <v>1</v>
      </c>
      <c r="I4519" t="s">
        <v>5227</v>
      </c>
    </row>
    <row r="4520" spans="1:9" x14ac:dyDescent="0.25">
      <c r="A4520" t="s">
        <v>11494</v>
      </c>
      <c r="B4520">
        <v>75180019</v>
      </c>
      <c r="C4520" t="s">
        <v>16</v>
      </c>
      <c r="D4520" t="s">
        <v>16</v>
      </c>
      <c r="E4520" t="s">
        <v>16</v>
      </c>
      <c r="F4520" t="s">
        <v>16</v>
      </c>
      <c r="G4520" t="s">
        <v>2430</v>
      </c>
      <c r="H4520">
        <v>1</v>
      </c>
      <c r="I4520" t="s">
        <v>5227</v>
      </c>
    </row>
    <row r="4521" spans="1:9" x14ac:dyDescent="0.25">
      <c r="A4521" t="s">
        <v>11502</v>
      </c>
      <c r="B4521">
        <v>75180019</v>
      </c>
      <c r="C4521" t="s">
        <v>16</v>
      </c>
      <c r="D4521" t="s">
        <v>16</v>
      </c>
      <c r="E4521" t="s">
        <v>16</v>
      </c>
      <c r="F4521" t="s">
        <v>16</v>
      </c>
      <c r="G4521" t="s">
        <v>2430</v>
      </c>
      <c r="H4521">
        <v>1</v>
      </c>
      <c r="I4521" t="s">
        <v>5227</v>
      </c>
    </row>
    <row r="4522" spans="1:9" x14ac:dyDescent="0.25">
      <c r="A4522" t="s">
        <v>11503</v>
      </c>
      <c r="B4522">
        <v>75180019</v>
      </c>
      <c r="C4522" t="s">
        <v>16</v>
      </c>
      <c r="D4522" t="s">
        <v>16</v>
      </c>
      <c r="E4522" t="s">
        <v>16</v>
      </c>
      <c r="F4522" t="s">
        <v>16</v>
      </c>
      <c r="G4522" t="s">
        <v>2430</v>
      </c>
      <c r="H4522">
        <v>1</v>
      </c>
      <c r="I4522" t="s">
        <v>5227</v>
      </c>
    </row>
    <row r="4523" spans="1:9" x14ac:dyDescent="0.25">
      <c r="A4523" t="s">
        <v>11504</v>
      </c>
      <c r="B4523">
        <v>75180019</v>
      </c>
      <c r="C4523" t="s">
        <v>16</v>
      </c>
      <c r="D4523" t="s">
        <v>16</v>
      </c>
      <c r="E4523" t="s">
        <v>16</v>
      </c>
      <c r="F4523" t="s">
        <v>16</v>
      </c>
      <c r="G4523" t="s">
        <v>2430</v>
      </c>
      <c r="H4523">
        <v>1</v>
      </c>
      <c r="I4523" t="s">
        <v>5227</v>
      </c>
    </row>
    <row r="4524" spans="1:9" x14ac:dyDescent="0.25">
      <c r="A4524" t="s">
        <v>11987</v>
      </c>
      <c r="B4524">
        <v>66158040</v>
      </c>
      <c r="C4524" t="s">
        <v>16</v>
      </c>
      <c r="D4524" t="s">
        <v>16</v>
      </c>
      <c r="E4524" t="s">
        <v>16</v>
      </c>
      <c r="F4524" t="s">
        <v>16</v>
      </c>
      <c r="G4524" t="s">
        <v>13920</v>
      </c>
      <c r="H4524">
        <v>1</v>
      </c>
      <c r="I4524" t="s">
        <v>15844</v>
      </c>
    </row>
    <row r="4525" spans="1:9" x14ac:dyDescent="0.25">
      <c r="A4525" t="s">
        <v>10930</v>
      </c>
      <c r="B4525">
        <v>76991777</v>
      </c>
      <c r="C4525" t="s">
        <v>16</v>
      </c>
      <c r="D4525" t="s">
        <v>16</v>
      </c>
      <c r="E4525" t="s">
        <v>16</v>
      </c>
      <c r="F4525" t="s">
        <v>16</v>
      </c>
      <c r="G4525" t="s">
        <v>10931</v>
      </c>
      <c r="H4525">
        <v>1</v>
      </c>
      <c r="I4525" t="s">
        <v>13142</v>
      </c>
    </row>
    <row r="4526" spans="1:9" x14ac:dyDescent="0.25">
      <c r="A4526" t="s">
        <v>11977</v>
      </c>
      <c r="B4526">
        <v>75577000</v>
      </c>
      <c r="C4526" t="s">
        <v>16</v>
      </c>
      <c r="D4526" t="s">
        <v>16</v>
      </c>
      <c r="E4526" t="s">
        <v>16</v>
      </c>
      <c r="F4526" t="s">
        <v>16</v>
      </c>
      <c r="G4526" t="s">
        <v>3759</v>
      </c>
      <c r="H4526">
        <v>1</v>
      </c>
      <c r="I4526" t="s">
        <v>4898</v>
      </c>
    </row>
    <row r="4527" spans="1:9" x14ac:dyDescent="0.25">
      <c r="A4527" t="s">
        <v>10914</v>
      </c>
      <c r="B4527">
        <v>75141322</v>
      </c>
      <c r="C4527" t="s">
        <v>16</v>
      </c>
      <c r="D4527" t="s">
        <v>16</v>
      </c>
      <c r="E4527" t="s">
        <v>16</v>
      </c>
      <c r="F4527" t="s">
        <v>16</v>
      </c>
      <c r="G4527" t="s">
        <v>10915</v>
      </c>
      <c r="H4527">
        <v>1</v>
      </c>
      <c r="I4527" t="s">
        <v>13143</v>
      </c>
    </row>
    <row r="4528" spans="1:9" x14ac:dyDescent="0.25">
      <c r="A4528" t="s">
        <v>10916</v>
      </c>
      <c r="B4528">
        <v>75141322</v>
      </c>
      <c r="C4528" t="s">
        <v>16</v>
      </c>
      <c r="D4528" t="s">
        <v>16</v>
      </c>
      <c r="E4528" t="s">
        <v>16</v>
      </c>
      <c r="F4528" t="s">
        <v>16</v>
      </c>
      <c r="G4528" t="s">
        <v>10915</v>
      </c>
      <c r="H4528">
        <v>1</v>
      </c>
      <c r="I4528" t="s">
        <v>13143</v>
      </c>
    </row>
    <row r="4529" spans="1:9" x14ac:dyDescent="0.25">
      <c r="A4529" t="s">
        <v>12257</v>
      </c>
      <c r="B4529">
        <v>75180019</v>
      </c>
      <c r="C4529" t="s">
        <v>16</v>
      </c>
      <c r="D4529" t="s">
        <v>16</v>
      </c>
      <c r="E4529" t="s">
        <v>16</v>
      </c>
      <c r="F4529" t="s">
        <v>16</v>
      </c>
      <c r="G4529" t="s">
        <v>2430</v>
      </c>
      <c r="H4529">
        <v>1</v>
      </c>
      <c r="I4529" t="s">
        <v>5227</v>
      </c>
    </row>
    <row r="4530" spans="1:9" x14ac:dyDescent="0.25">
      <c r="A4530" t="s">
        <v>12260</v>
      </c>
      <c r="B4530">
        <v>75180019</v>
      </c>
      <c r="C4530" t="s">
        <v>16</v>
      </c>
      <c r="D4530" t="s">
        <v>16</v>
      </c>
      <c r="E4530" t="s">
        <v>16</v>
      </c>
      <c r="F4530" t="s">
        <v>16</v>
      </c>
      <c r="G4530" t="s">
        <v>2430</v>
      </c>
      <c r="H4530">
        <v>1</v>
      </c>
      <c r="I4530" t="s">
        <v>5227</v>
      </c>
    </row>
    <row r="4531" spans="1:9" x14ac:dyDescent="0.25">
      <c r="A4531" t="s">
        <v>12261</v>
      </c>
      <c r="B4531">
        <v>75180019</v>
      </c>
      <c r="C4531" t="s">
        <v>16</v>
      </c>
      <c r="D4531" t="s">
        <v>16</v>
      </c>
      <c r="E4531" t="s">
        <v>16</v>
      </c>
      <c r="F4531" t="s">
        <v>16</v>
      </c>
      <c r="G4531" t="s">
        <v>2430</v>
      </c>
      <c r="H4531">
        <v>1</v>
      </c>
      <c r="I4531" t="s">
        <v>5227</v>
      </c>
    </row>
    <row r="4532" spans="1:9" x14ac:dyDescent="0.25">
      <c r="A4532" t="s">
        <v>12142</v>
      </c>
      <c r="B4532">
        <v>75180019</v>
      </c>
      <c r="C4532" t="s">
        <v>16</v>
      </c>
      <c r="D4532" t="s">
        <v>16</v>
      </c>
      <c r="E4532" t="s">
        <v>16</v>
      </c>
      <c r="F4532" t="s">
        <v>16</v>
      </c>
      <c r="G4532" t="s">
        <v>2430</v>
      </c>
      <c r="H4532">
        <v>1</v>
      </c>
      <c r="I4532" t="s">
        <v>5227</v>
      </c>
    </row>
    <row r="4533" spans="1:9" x14ac:dyDescent="0.25">
      <c r="A4533" t="s">
        <v>10889</v>
      </c>
      <c r="B4533">
        <v>75180019</v>
      </c>
      <c r="C4533" t="s">
        <v>16</v>
      </c>
      <c r="D4533" t="s">
        <v>16</v>
      </c>
      <c r="E4533" t="s">
        <v>16</v>
      </c>
      <c r="F4533" t="s">
        <v>16</v>
      </c>
      <c r="G4533" t="s">
        <v>2430</v>
      </c>
      <c r="H4533">
        <v>1</v>
      </c>
      <c r="I4533" t="s">
        <v>5227</v>
      </c>
    </row>
    <row r="4534" spans="1:9" x14ac:dyDescent="0.25">
      <c r="A4534" t="s">
        <v>10890</v>
      </c>
      <c r="B4534">
        <v>75180019</v>
      </c>
      <c r="C4534" t="s">
        <v>16</v>
      </c>
      <c r="D4534" t="s">
        <v>16</v>
      </c>
      <c r="E4534" t="s">
        <v>16</v>
      </c>
      <c r="F4534" t="s">
        <v>16</v>
      </c>
      <c r="G4534" t="s">
        <v>2430</v>
      </c>
      <c r="H4534">
        <v>1</v>
      </c>
      <c r="I4534" t="s">
        <v>5227</v>
      </c>
    </row>
    <row r="4535" spans="1:9" x14ac:dyDescent="0.25">
      <c r="A4535" t="s">
        <v>12144</v>
      </c>
      <c r="B4535">
        <v>75180019</v>
      </c>
      <c r="C4535" t="s">
        <v>16</v>
      </c>
      <c r="D4535" t="s">
        <v>16</v>
      </c>
      <c r="E4535" t="s">
        <v>16</v>
      </c>
      <c r="F4535" t="s">
        <v>16</v>
      </c>
      <c r="G4535" t="s">
        <v>2430</v>
      </c>
      <c r="H4535">
        <v>1</v>
      </c>
      <c r="I4535" t="s">
        <v>5227</v>
      </c>
    </row>
    <row r="4536" spans="1:9" x14ac:dyDescent="0.25">
      <c r="A4536" t="s">
        <v>12145</v>
      </c>
      <c r="B4536">
        <v>75180019</v>
      </c>
      <c r="C4536" t="s">
        <v>16</v>
      </c>
      <c r="D4536" t="s">
        <v>16</v>
      </c>
      <c r="E4536" t="s">
        <v>16</v>
      </c>
      <c r="F4536" t="s">
        <v>16</v>
      </c>
      <c r="G4536" t="s">
        <v>2430</v>
      </c>
      <c r="H4536">
        <v>1</v>
      </c>
      <c r="I4536" t="s">
        <v>5227</v>
      </c>
    </row>
    <row r="4537" spans="1:9" x14ac:dyDescent="0.25">
      <c r="A4537" t="s">
        <v>12155</v>
      </c>
      <c r="B4537">
        <v>75577000</v>
      </c>
      <c r="C4537" t="s">
        <v>16</v>
      </c>
      <c r="D4537" t="s">
        <v>16</v>
      </c>
      <c r="E4537" t="s">
        <v>16</v>
      </c>
      <c r="F4537" t="s">
        <v>16</v>
      </c>
      <c r="G4537" t="s">
        <v>3759</v>
      </c>
      <c r="H4537">
        <v>1</v>
      </c>
      <c r="I4537" t="s">
        <v>4898</v>
      </c>
    </row>
    <row r="4538" spans="1:9" x14ac:dyDescent="0.25">
      <c r="A4538" t="s">
        <v>12256</v>
      </c>
      <c r="B4538">
        <v>75180019</v>
      </c>
      <c r="C4538" t="s">
        <v>16</v>
      </c>
      <c r="D4538" t="s">
        <v>16</v>
      </c>
      <c r="E4538" t="s">
        <v>16</v>
      </c>
      <c r="F4538" t="s">
        <v>16</v>
      </c>
      <c r="G4538" t="s">
        <v>2430</v>
      </c>
      <c r="H4538">
        <v>1</v>
      </c>
      <c r="I4538" t="s">
        <v>5227</v>
      </c>
    </row>
    <row r="4539" spans="1:9" x14ac:dyDescent="0.25">
      <c r="A4539" t="s">
        <v>12320</v>
      </c>
      <c r="B4539">
        <v>75180019</v>
      </c>
      <c r="C4539" t="s">
        <v>16</v>
      </c>
      <c r="D4539" t="s">
        <v>16</v>
      </c>
      <c r="E4539" t="s">
        <v>16</v>
      </c>
      <c r="F4539" t="s">
        <v>16</v>
      </c>
      <c r="G4539" t="s">
        <v>2430</v>
      </c>
      <c r="H4539">
        <v>1</v>
      </c>
      <c r="I4539" t="s">
        <v>5227</v>
      </c>
    </row>
    <row r="4540" spans="1:9" x14ac:dyDescent="0.25">
      <c r="A4540" t="s">
        <v>14275</v>
      </c>
      <c r="B4540">
        <v>75211600</v>
      </c>
      <c r="C4540" t="s">
        <v>16</v>
      </c>
      <c r="D4540" t="s">
        <v>16</v>
      </c>
      <c r="E4540" t="s">
        <v>16</v>
      </c>
      <c r="F4540" t="s">
        <v>16</v>
      </c>
      <c r="G4540" t="s">
        <v>7099</v>
      </c>
      <c r="H4540">
        <v>1</v>
      </c>
      <c r="I4540" t="s">
        <v>7146</v>
      </c>
    </row>
    <row r="4541" spans="1:9" x14ac:dyDescent="0.25">
      <c r="A4541" t="s">
        <v>14623</v>
      </c>
      <c r="B4541">
        <v>75180019</v>
      </c>
      <c r="C4541" t="s">
        <v>16</v>
      </c>
      <c r="D4541" t="s">
        <v>16</v>
      </c>
      <c r="E4541" t="s">
        <v>16</v>
      </c>
      <c r="F4541" t="s">
        <v>16</v>
      </c>
      <c r="G4541" t="s">
        <v>2430</v>
      </c>
      <c r="H4541">
        <v>1</v>
      </c>
      <c r="I4541" t="s">
        <v>5227</v>
      </c>
    </row>
    <row r="4542" spans="1:9" x14ac:dyDescent="0.25">
      <c r="A4542" t="s">
        <v>14636</v>
      </c>
      <c r="B4542">
        <v>75180019</v>
      </c>
      <c r="C4542" t="s">
        <v>16</v>
      </c>
      <c r="D4542" t="s">
        <v>16</v>
      </c>
      <c r="E4542" t="s">
        <v>16</v>
      </c>
      <c r="F4542" t="s">
        <v>16</v>
      </c>
      <c r="G4542" t="s">
        <v>2430</v>
      </c>
      <c r="H4542">
        <v>1</v>
      </c>
      <c r="I4542" t="s">
        <v>5227</v>
      </c>
    </row>
    <row r="4543" spans="1:9" x14ac:dyDescent="0.25">
      <c r="A4543" t="s">
        <v>14513</v>
      </c>
      <c r="B4543">
        <v>75121420</v>
      </c>
      <c r="C4543" t="s">
        <v>16</v>
      </c>
      <c r="D4543" t="s">
        <v>16</v>
      </c>
      <c r="E4543" t="s">
        <v>16</v>
      </c>
      <c r="F4543" t="s">
        <v>16</v>
      </c>
      <c r="G4543" t="s">
        <v>8417</v>
      </c>
      <c r="H4543">
        <v>1</v>
      </c>
      <c r="I4543" t="s">
        <v>15846</v>
      </c>
    </row>
    <row r="4544" spans="1:9" x14ac:dyDescent="0.25">
      <c r="A4544" t="s">
        <v>14311</v>
      </c>
      <c r="B4544">
        <v>75121420</v>
      </c>
      <c r="C4544" t="s">
        <v>16</v>
      </c>
      <c r="D4544" t="s">
        <v>16</v>
      </c>
      <c r="E4544" t="s">
        <v>16</v>
      </c>
      <c r="F4544" t="s">
        <v>16</v>
      </c>
      <c r="G4544" t="s">
        <v>8417</v>
      </c>
      <c r="H4544">
        <v>1</v>
      </c>
      <c r="I4544" t="s">
        <v>15846</v>
      </c>
    </row>
    <row r="4545" spans="1:9" x14ac:dyDescent="0.25">
      <c r="A4545" t="s">
        <v>14510</v>
      </c>
      <c r="B4545">
        <v>75500133</v>
      </c>
      <c r="C4545" t="s">
        <v>16</v>
      </c>
      <c r="D4545" t="s">
        <v>16</v>
      </c>
      <c r="E4545" t="s">
        <v>16</v>
      </c>
      <c r="F4545" t="s">
        <v>16</v>
      </c>
      <c r="G4545" t="s">
        <v>3560</v>
      </c>
      <c r="H4545">
        <v>1</v>
      </c>
      <c r="I4545" t="s">
        <v>5234</v>
      </c>
    </row>
    <row r="4546" spans="1:9" x14ac:dyDescent="0.25">
      <c r="A4546" t="s">
        <v>14656</v>
      </c>
      <c r="B4546">
        <v>75500133</v>
      </c>
      <c r="C4546" t="s">
        <v>16</v>
      </c>
      <c r="D4546" t="s">
        <v>16</v>
      </c>
      <c r="E4546" t="s">
        <v>16</v>
      </c>
      <c r="F4546" t="s">
        <v>16</v>
      </c>
      <c r="G4546" t="s">
        <v>3560</v>
      </c>
      <c r="H4546">
        <v>1</v>
      </c>
      <c r="I4546" t="s">
        <v>5234</v>
      </c>
    </row>
    <row r="4547" spans="1:9" x14ac:dyDescent="0.25">
      <c r="A4547" t="s">
        <v>14741</v>
      </c>
      <c r="B4547">
        <v>74755755</v>
      </c>
      <c r="C4547" t="s">
        <v>16</v>
      </c>
      <c r="D4547" t="s">
        <v>16</v>
      </c>
      <c r="E4547" t="s">
        <v>16</v>
      </c>
      <c r="F4547" t="s">
        <v>16</v>
      </c>
      <c r="G4547" t="s">
        <v>4786</v>
      </c>
      <c r="H4547">
        <v>1</v>
      </c>
      <c r="I4547" t="s">
        <v>4922</v>
      </c>
    </row>
    <row r="4548" spans="1:9" x14ac:dyDescent="0.25">
      <c r="A4548" t="s">
        <v>14731</v>
      </c>
      <c r="B4548">
        <v>74755755</v>
      </c>
      <c r="C4548" t="s">
        <v>16</v>
      </c>
      <c r="D4548" t="s">
        <v>16</v>
      </c>
      <c r="E4548" t="s">
        <v>16</v>
      </c>
      <c r="F4548" t="s">
        <v>16</v>
      </c>
      <c r="G4548" t="s">
        <v>4786</v>
      </c>
      <c r="H4548">
        <v>1</v>
      </c>
      <c r="I4548" t="s">
        <v>4922</v>
      </c>
    </row>
    <row r="4549" spans="1:9" x14ac:dyDescent="0.25">
      <c r="A4549" t="s">
        <v>14735</v>
      </c>
      <c r="B4549">
        <v>75180019</v>
      </c>
      <c r="C4549" t="s">
        <v>16</v>
      </c>
      <c r="D4549" t="s">
        <v>16</v>
      </c>
      <c r="E4549" t="s">
        <v>16</v>
      </c>
      <c r="F4549" t="s">
        <v>16</v>
      </c>
      <c r="G4549" t="s">
        <v>2430</v>
      </c>
      <c r="H4549">
        <v>1</v>
      </c>
      <c r="I4549" t="s">
        <v>5227</v>
      </c>
    </row>
    <row r="4550" spans="1:9" x14ac:dyDescent="0.25">
      <c r="A4550" t="s">
        <v>14742</v>
      </c>
      <c r="B4550">
        <v>75180019</v>
      </c>
      <c r="C4550" t="s">
        <v>16</v>
      </c>
      <c r="D4550" t="s">
        <v>16</v>
      </c>
      <c r="E4550" t="s">
        <v>16</v>
      </c>
      <c r="F4550" t="s">
        <v>16</v>
      </c>
      <c r="G4550" t="s">
        <v>2430</v>
      </c>
      <c r="H4550">
        <v>1</v>
      </c>
      <c r="I4550" t="s">
        <v>5227</v>
      </c>
    </row>
    <row r="4551" spans="1:9" x14ac:dyDescent="0.25">
      <c r="A4551" t="s">
        <v>14085</v>
      </c>
      <c r="B4551">
        <v>75180019</v>
      </c>
      <c r="C4551" t="s">
        <v>16</v>
      </c>
      <c r="D4551" t="s">
        <v>16</v>
      </c>
      <c r="E4551" t="s">
        <v>16</v>
      </c>
      <c r="F4551" t="s">
        <v>16</v>
      </c>
      <c r="G4551" t="s">
        <v>2430</v>
      </c>
      <c r="H4551">
        <v>1</v>
      </c>
      <c r="I4551" t="s">
        <v>5227</v>
      </c>
    </row>
    <row r="4552" spans="1:9" x14ac:dyDescent="0.25">
      <c r="A4552" t="s">
        <v>14413</v>
      </c>
      <c r="B4552">
        <v>75180019</v>
      </c>
      <c r="C4552" t="s">
        <v>16</v>
      </c>
      <c r="D4552" t="s">
        <v>16</v>
      </c>
      <c r="E4552" t="s">
        <v>16</v>
      </c>
      <c r="F4552" t="s">
        <v>16</v>
      </c>
      <c r="G4552" t="s">
        <v>2430</v>
      </c>
      <c r="H4552">
        <v>1</v>
      </c>
      <c r="I4552" t="s">
        <v>5227</v>
      </c>
    </row>
    <row r="4553" spans="1:9" x14ac:dyDescent="0.25">
      <c r="A4553" t="s">
        <v>15077</v>
      </c>
      <c r="B4553">
        <v>75577000</v>
      </c>
      <c r="C4553" t="s">
        <v>16</v>
      </c>
      <c r="D4553" t="s">
        <v>16</v>
      </c>
      <c r="E4553" t="s">
        <v>16</v>
      </c>
      <c r="F4553" t="s">
        <v>16</v>
      </c>
      <c r="G4553" t="s">
        <v>3759</v>
      </c>
      <c r="H4553">
        <v>1</v>
      </c>
      <c r="I4553" t="s">
        <v>4898</v>
      </c>
    </row>
    <row r="4554" spans="1:9" x14ac:dyDescent="0.25">
      <c r="A4554" t="s">
        <v>14050</v>
      </c>
      <c r="B4554">
        <v>75180019</v>
      </c>
      <c r="C4554" t="s">
        <v>16</v>
      </c>
      <c r="D4554" t="s">
        <v>16</v>
      </c>
      <c r="E4554" t="s">
        <v>16</v>
      </c>
      <c r="F4554" t="s">
        <v>16</v>
      </c>
      <c r="G4554" t="s">
        <v>2430</v>
      </c>
      <c r="H4554">
        <v>1</v>
      </c>
      <c r="I4554" t="s">
        <v>5227</v>
      </c>
    </row>
    <row r="4555" spans="1:9" x14ac:dyDescent="0.25">
      <c r="A4555" t="s">
        <v>15106</v>
      </c>
      <c r="B4555">
        <v>75180019</v>
      </c>
      <c r="C4555" t="s">
        <v>16</v>
      </c>
      <c r="D4555" t="s">
        <v>16</v>
      </c>
      <c r="E4555" t="s">
        <v>16</v>
      </c>
      <c r="F4555" t="s">
        <v>16</v>
      </c>
      <c r="G4555" t="s">
        <v>2430</v>
      </c>
      <c r="H4555">
        <v>1</v>
      </c>
      <c r="I4555" t="s">
        <v>5227</v>
      </c>
    </row>
    <row r="4556" spans="1:9" x14ac:dyDescent="0.25">
      <c r="A4556" t="s">
        <v>15107</v>
      </c>
      <c r="B4556">
        <v>75180019</v>
      </c>
      <c r="C4556" t="s">
        <v>16</v>
      </c>
      <c r="D4556" t="s">
        <v>16</v>
      </c>
      <c r="E4556" t="s">
        <v>16</v>
      </c>
      <c r="F4556" t="s">
        <v>16</v>
      </c>
      <c r="G4556" t="s">
        <v>2430</v>
      </c>
      <c r="H4556">
        <v>1</v>
      </c>
      <c r="I4556" t="s">
        <v>5227</v>
      </c>
    </row>
    <row r="4557" spans="1:9" x14ac:dyDescent="0.25">
      <c r="A4557" t="s">
        <v>15114</v>
      </c>
      <c r="B4557">
        <v>75180019</v>
      </c>
      <c r="C4557" t="s">
        <v>16</v>
      </c>
      <c r="D4557" t="s">
        <v>16</v>
      </c>
      <c r="E4557" t="s">
        <v>16</v>
      </c>
      <c r="F4557" t="s">
        <v>16</v>
      </c>
      <c r="G4557" t="s">
        <v>2430</v>
      </c>
      <c r="H4557">
        <v>1</v>
      </c>
      <c r="I4557" t="s">
        <v>5227</v>
      </c>
    </row>
    <row r="4558" spans="1:9" x14ac:dyDescent="0.25">
      <c r="A4558" t="s">
        <v>14084</v>
      </c>
      <c r="B4558">
        <v>75180019</v>
      </c>
      <c r="C4558" t="s">
        <v>16</v>
      </c>
      <c r="D4558" t="s">
        <v>16</v>
      </c>
      <c r="E4558" t="s">
        <v>16</v>
      </c>
      <c r="F4558" t="s">
        <v>16</v>
      </c>
      <c r="G4558" t="s">
        <v>2430</v>
      </c>
      <c r="H4558">
        <v>1</v>
      </c>
      <c r="I4558" t="s">
        <v>5227</v>
      </c>
    </row>
    <row r="4559" spans="1:9" x14ac:dyDescent="0.25">
      <c r="A4559" t="s">
        <v>13937</v>
      </c>
      <c r="B4559">
        <v>75180019</v>
      </c>
      <c r="C4559" t="s">
        <v>16</v>
      </c>
      <c r="D4559" t="s">
        <v>16</v>
      </c>
      <c r="E4559" t="s">
        <v>16</v>
      </c>
      <c r="F4559" t="s">
        <v>16</v>
      </c>
      <c r="G4559" t="s">
        <v>2430</v>
      </c>
      <c r="H4559">
        <v>1</v>
      </c>
      <c r="I4559" t="s">
        <v>5227</v>
      </c>
    </row>
    <row r="4560" spans="1:9" x14ac:dyDescent="0.25">
      <c r="A4560" t="s">
        <v>14941</v>
      </c>
      <c r="B4560">
        <v>75180019</v>
      </c>
      <c r="C4560" t="s">
        <v>16</v>
      </c>
      <c r="D4560" t="s">
        <v>16</v>
      </c>
      <c r="E4560" t="s">
        <v>16</v>
      </c>
      <c r="F4560" t="s">
        <v>16</v>
      </c>
      <c r="G4560" t="s">
        <v>2430</v>
      </c>
      <c r="H4560">
        <v>1</v>
      </c>
      <c r="I4560" t="s">
        <v>5227</v>
      </c>
    </row>
    <row r="4561" spans="1:9" x14ac:dyDescent="0.25">
      <c r="A4561" t="s">
        <v>14360</v>
      </c>
      <c r="B4561">
        <v>74755755</v>
      </c>
      <c r="C4561" t="s">
        <v>16</v>
      </c>
      <c r="D4561" t="s">
        <v>16</v>
      </c>
      <c r="E4561" t="s">
        <v>16</v>
      </c>
      <c r="F4561" t="s">
        <v>16</v>
      </c>
      <c r="G4561" t="s">
        <v>4786</v>
      </c>
      <c r="H4561">
        <v>1</v>
      </c>
      <c r="I4561" t="s">
        <v>4922</v>
      </c>
    </row>
    <row r="4562" spans="1:9" x14ac:dyDescent="0.25">
      <c r="A4562" t="s">
        <v>14356</v>
      </c>
      <c r="B4562">
        <v>75180019</v>
      </c>
      <c r="C4562" t="s">
        <v>16</v>
      </c>
      <c r="D4562" t="s">
        <v>16</v>
      </c>
      <c r="E4562" t="s">
        <v>16</v>
      </c>
      <c r="F4562" t="s">
        <v>16</v>
      </c>
      <c r="G4562" t="s">
        <v>2430</v>
      </c>
      <c r="H4562">
        <v>1</v>
      </c>
      <c r="I4562" t="s">
        <v>5227</v>
      </c>
    </row>
    <row r="4563" spans="1:9" x14ac:dyDescent="0.25">
      <c r="A4563" t="s">
        <v>13966</v>
      </c>
      <c r="B4563">
        <v>75180019</v>
      </c>
      <c r="C4563" t="s">
        <v>16</v>
      </c>
      <c r="D4563" t="s">
        <v>16</v>
      </c>
      <c r="E4563" t="s">
        <v>16</v>
      </c>
      <c r="F4563" t="s">
        <v>16</v>
      </c>
      <c r="G4563" t="s">
        <v>2430</v>
      </c>
      <c r="H4563">
        <v>1</v>
      </c>
      <c r="I4563" t="s">
        <v>5227</v>
      </c>
    </row>
    <row r="4564" spans="1:9" x14ac:dyDescent="0.25">
      <c r="A4564" t="s">
        <v>13967</v>
      </c>
      <c r="B4564">
        <v>75180019</v>
      </c>
      <c r="C4564" t="s">
        <v>16</v>
      </c>
      <c r="D4564" t="s">
        <v>16</v>
      </c>
      <c r="E4564" t="s">
        <v>16</v>
      </c>
      <c r="F4564" t="s">
        <v>16</v>
      </c>
      <c r="G4564" t="s">
        <v>2430</v>
      </c>
      <c r="H4564">
        <v>1</v>
      </c>
      <c r="I4564" t="s">
        <v>5227</v>
      </c>
    </row>
    <row r="4565" spans="1:9" x14ac:dyDescent="0.25">
      <c r="A4565" t="s">
        <v>14133</v>
      </c>
      <c r="B4565">
        <v>75180019</v>
      </c>
      <c r="C4565" t="s">
        <v>16</v>
      </c>
      <c r="D4565" t="s">
        <v>16</v>
      </c>
      <c r="E4565" t="s">
        <v>16</v>
      </c>
      <c r="F4565" t="s">
        <v>16</v>
      </c>
      <c r="G4565" t="s">
        <v>2430</v>
      </c>
      <c r="H4565">
        <v>1</v>
      </c>
      <c r="I4565" t="s">
        <v>5227</v>
      </c>
    </row>
    <row r="4566" spans="1:9" x14ac:dyDescent="0.25">
      <c r="A4566" t="s">
        <v>15121</v>
      </c>
      <c r="B4566">
        <v>75180019</v>
      </c>
      <c r="C4566" t="s">
        <v>16</v>
      </c>
      <c r="D4566" t="s">
        <v>16</v>
      </c>
      <c r="E4566" t="s">
        <v>16</v>
      </c>
      <c r="F4566" t="s">
        <v>16</v>
      </c>
      <c r="G4566" t="s">
        <v>2430</v>
      </c>
      <c r="H4566">
        <v>1</v>
      </c>
      <c r="I4566" t="s">
        <v>5227</v>
      </c>
    </row>
    <row r="4567" spans="1:9" x14ac:dyDescent="0.25">
      <c r="A4567" t="s">
        <v>15149</v>
      </c>
      <c r="B4567">
        <v>75577000</v>
      </c>
      <c r="C4567" t="s">
        <v>16</v>
      </c>
      <c r="D4567" t="s">
        <v>16</v>
      </c>
      <c r="E4567" t="s">
        <v>16</v>
      </c>
      <c r="F4567" t="s">
        <v>16</v>
      </c>
      <c r="G4567" t="s">
        <v>3759</v>
      </c>
      <c r="H4567">
        <v>1</v>
      </c>
      <c r="I4567" t="s">
        <v>4898</v>
      </c>
    </row>
    <row r="4568" spans="1:9" x14ac:dyDescent="0.25">
      <c r="A4568" t="s">
        <v>15133</v>
      </c>
      <c r="B4568">
        <v>75180019</v>
      </c>
      <c r="C4568" t="s">
        <v>16</v>
      </c>
      <c r="D4568" t="s">
        <v>16</v>
      </c>
      <c r="E4568" t="s">
        <v>16</v>
      </c>
      <c r="F4568" t="s">
        <v>16</v>
      </c>
      <c r="G4568" t="s">
        <v>2430</v>
      </c>
      <c r="H4568">
        <v>1</v>
      </c>
      <c r="I4568" t="s">
        <v>5227</v>
      </c>
    </row>
    <row r="4569" spans="1:9" x14ac:dyDescent="0.25">
      <c r="A4569" t="s">
        <v>15230</v>
      </c>
      <c r="B4569">
        <v>75180019</v>
      </c>
      <c r="C4569" t="s">
        <v>16</v>
      </c>
      <c r="D4569" t="s">
        <v>16</v>
      </c>
      <c r="E4569" t="s">
        <v>16</v>
      </c>
      <c r="F4569" t="s">
        <v>16</v>
      </c>
      <c r="G4569" t="s">
        <v>2430</v>
      </c>
      <c r="H4569">
        <v>1</v>
      </c>
      <c r="I4569" t="s">
        <v>5227</v>
      </c>
    </row>
    <row r="4570" spans="1:9" x14ac:dyDescent="0.25">
      <c r="A4570" t="s">
        <v>15181</v>
      </c>
      <c r="B4570">
        <v>74755755</v>
      </c>
      <c r="C4570" t="s">
        <v>16</v>
      </c>
      <c r="D4570" t="s">
        <v>16</v>
      </c>
      <c r="E4570" t="s">
        <v>16</v>
      </c>
      <c r="F4570" t="s">
        <v>16</v>
      </c>
      <c r="G4570" t="s">
        <v>4786</v>
      </c>
      <c r="H4570">
        <v>1</v>
      </c>
      <c r="I4570" t="s">
        <v>4922</v>
      </c>
    </row>
    <row r="4571" spans="1:9" x14ac:dyDescent="0.25">
      <c r="A4571" t="s">
        <v>15162</v>
      </c>
      <c r="B4571">
        <v>75180019</v>
      </c>
      <c r="C4571" t="s">
        <v>16</v>
      </c>
      <c r="D4571" t="s">
        <v>16</v>
      </c>
      <c r="E4571" t="s">
        <v>16</v>
      </c>
      <c r="F4571" t="s">
        <v>16</v>
      </c>
      <c r="G4571" t="s">
        <v>2430</v>
      </c>
      <c r="H4571">
        <v>1</v>
      </c>
      <c r="I4571" t="s">
        <v>5227</v>
      </c>
    </row>
    <row r="4572" spans="1:9" x14ac:dyDescent="0.25">
      <c r="A4572" t="s">
        <v>14258</v>
      </c>
      <c r="B4572">
        <v>75180019</v>
      </c>
      <c r="C4572" t="s">
        <v>16</v>
      </c>
      <c r="D4572" t="s">
        <v>16</v>
      </c>
      <c r="E4572" t="s">
        <v>16</v>
      </c>
      <c r="F4572" t="s">
        <v>16</v>
      </c>
      <c r="G4572" t="s">
        <v>2430</v>
      </c>
      <c r="H4572">
        <v>1</v>
      </c>
      <c r="I4572" t="s">
        <v>5227</v>
      </c>
    </row>
    <row r="4573" spans="1:9" x14ac:dyDescent="0.25">
      <c r="A4573" t="s">
        <v>14263</v>
      </c>
      <c r="B4573">
        <v>75180019</v>
      </c>
      <c r="C4573" t="s">
        <v>16</v>
      </c>
      <c r="D4573" t="s">
        <v>16</v>
      </c>
      <c r="E4573" t="s">
        <v>16</v>
      </c>
      <c r="F4573" t="s">
        <v>16</v>
      </c>
      <c r="G4573" t="s">
        <v>2430</v>
      </c>
      <c r="H4573">
        <v>1</v>
      </c>
      <c r="I4573" t="s">
        <v>5227</v>
      </c>
    </row>
    <row r="4574" spans="1:9" x14ac:dyDescent="0.25">
      <c r="A4574" t="s">
        <v>14267</v>
      </c>
      <c r="B4574">
        <v>75180019</v>
      </c>
      <c r="C4574" t="s">
        <v>16</v>
      </c>
      <c r="D4574" t="s">
        <v>16</v>
      </c>
      <c r="E4574" t="s">
        <v>16</v>
      </c>
      <c r="F4574" t="s">
        <v>16</v>
      </c>
      <c r="G4574" t="s">
        <v>2430</v>
      </c>
      <c r="H4574">
        <v>1</v>
      </c>
      <c r="I4574" t="s">
        <v>5227</v>
      </c>
    </row>
    <row r="4575" spans="1:9" x14ac:dyDescent="0.25">
      <c r="A4575" t="s">
        <v>15154</v>
      </c>
      <c r="B4575">
        <v>75180019</v>
      </c>
      <c r="C4575" t="s">
        <v>16</v>
      </c>
      <c r="D4575" t="s">
        <v>16</v>
      </c>
      <c r="E4575" t="s">
        <v>16</v>
      </c>
      <c r="F4575" t="s">
        <v>16</v>
      </c>
      <c r="G4575" t="s">
        <v>2430</v>
      </c>
      <c r="H4575">
        <v>1</v>
      </c>
      <c r="I4575" t="s">
        <v>5227</v>
      </c>
    </row>
    <row r="4576" spans="1:9" x14ac:dyDescent="0.25">
      <c r="A4576" t="s">
        <v>15086</v>
      </c>
      <c r="B4576">
        <v>74867900</v>
      </c>
      <c r="C4576" t="s">
        <v>16</v>
      </c>
      <c r="D4576" t="s">
        <v>16</v>
      </c>
      <c r="E4576" t="s">
        <v>16</v>
      </c>
      <c r="F4576" t="s">
        <v>16</v>
      </c>
      <c r="G4576" t="s">
        <v>11223</v>
      </c>
      <c r="H4576">
        <v>1</v>
      </c>
      <c r="I4576" t="s">
        <v>13135</v>
      </c>
    </row>
    <row r="4577" spans="1:9" x14ac:dyDescent="0.25">
      <c r="A4577" t="s">
        <v>15252</v>
      </c>
      <c r="B4577">
        <v>74867900</v>
      </c>
      <c r="C4577" t="s">
        <v>16</v>
      </c>
      <c r="D4577" t="s">
        <v>16</v>
      </c>
      <c r="E4577" t="s">
        <v>16</v>
      </c>
      <c r="F4577" t="s">
        <v>16</v>
      </c>
      <c r="G4577" t="s">
        <v>11223</v>
      </c>
      <c r="H4577">
        <v>1</v>
      </c>
      <c r="I4577" t="s">
        <v>13135</v>
      </c>
    </row>
    <row r="4578" spans="1:9" x14ac:dyDescent="0.25">
      <c r="A4578" t="s">
        <v>15085</v>
      </c>
      <c r="B4578">
        <v>74867900</v>
      </c>
      <c r="C4578" t="s">
        <v>16</v>
      </c>
      <c r="D4578" t="s">
        <v>16</v>
      </c>
      <c r="E4578" t="s">
        <v>16</v>
      </c>
      <c r="F4578" t="s">
        <v>16</v>
      </c>
      <c r="G4578" t="s">
        <v>11223</v>
      </c>
      <c r="H4578">
        <v>1</v>
      </c>
      <c r="I4578" t="s">
        <v>13135</v>
      </c>
    </row>
    <row r="4579" spans="1:9" x14ac:dyDescent="0.25">
      <c r="A4579" t="s">
        <v>15253</v>
      </c>
      <c r="B4579">
        <v>74867900</v>
      </c>
      <c r="C4579" t="s">
        <v>16</v>
      </c>
      <c r="D4579" t="s">
        <v>16</v>
      </c>
      <c r="E4579" t="s">
        <v>16</v>
      </c>
      <c r="F4579" t="s">
        <v>16</v>
      </c>
      <c r="G4579" t="s">
        <v>11223</v>
      </c>
      <c r="H4579">
        <v>1</v>
      </c>
      <c r="I4579" t="s">
        <v>13135</v>
      </c>
    </row>
    <row r="4580" spans="1:9" x14ac:dyDescent="0.25">
      <c r="A4580" t="s">
        <v>15223</v>
      </c>
      <c r="B4580">
        <v>75180019</v>
      </c>
      <c r="C4580" t="s">
        <v>16</v>
      </c>
      <c r="D4580" t="s">
        <v>16</v>
      </c>
      <c r="E4580" t="s">
        <v>16</v>
      </c>
      <c r="F4580" t="s">
        <v>16</v>
      </c>
      <c r="G4580" t="s">
        <v>2430</v>
      </c>
      <c r="H4580">
        <v>1</v>
      </c>
      <c r="I4580" t="s">
        <v>5227</v>
      </c>
    </row>
    <row r="4581" spans="1:9" x14ac:dyDescent="0.25">
      <c r="A4581" t="s">
        <v>15226</v>
      </c>
      <c r="B4581">
        <v>75180019</v>
      </c>
      <c r="C4581" t="s">
        <v>16</v>
      </c>
      <c r="D4581" t="s">
        <v>16</v>
      </c>
      <c r="E4581" t="s">
        <v>16</v>
      </c>
      <c r="F4581" t="s">
        <v>16</v>
      </c>
      <c r="G4581" t="s">
        <v>2430</v>
      </c>
      <c r="H4581">
        <v>1</v>
      </c>
      <c r="I4581" t="s">
        <v>5227</v>
      </c>
    </row>
    <row r="4582" spans="1:9" x14ac:dyDescent="0.25">
      <c r="A4582" t="s">
        <v>15221</v>
      </c>
      <c r="B4582">
        <v>75180019</v>
      </c>
      <c r="C4582" t="s">
        <v>16</v>
      </c>
      <c r="D4582" t="s">
        <v>16</v>
      </c>
      <c r="E4582" t="s">
        <v>16</v>
      </c>
      <c r="F4582" t="s">
        <v>16</v>
      </c>
      <c r="G4582" t="s">
        <v>2430</v>
      </c>
      <c r="H4582">
        <v>1</v>
      </c>
      <c r="I4582" t="s">
        <v>5227</v>
      </c>
    </row>
    <row r="4583" spans="1:9" x14ac:dyDescent="0.25">
      <c r="A4583" t="s">
        <v>15222</v>
      </c>
      <c r="B4583">
        <v>75180019</v>
      </c>
      <c r="C4583" t="s">
        <v>16</v>
      </c>
      <c r="D4583" t="s">
        <v>16</v>
      </c>
      <c r="E4583" t="s">
        <v>16</v>
      </c>
      <c r="F4583" t="s">
        <v>16</v>
      </c>
      <c r="G4583" t="s">
        <v>2430</v>
      </c>
      <c r="H4583">
        <v>1</v>
      </c>
      <c r="I4583" t="s">
        <v>5227</v>
      </c>
    </row>
    <row r="4584" spans="1:9" x14ac:dyDescent="0.25">
      <c r="A4584" t="s">
        <v>15220</v>
      </c>
      <c r="B4584">
        <v>75180019</v>
      </c>
      <c r="C4584" t="s">
        <v>16</v>
      </c>
      <c r="D4584" t="s">
        <v>16</v>
      </c>
      <c r="E4584" t="s">
        <v>16</v>
      </c>
      <c r="F4584" t="s">
        <v>16</v>
      </c>
      <c r="G4584" t="s">
        <v>2430</v>
      </c>
      <c r="H4584">
        <v>1</v>
      </c>
      <c r="I4584" t="s">
        <v>5227</v>
      </c>
    </row>
    <row r="4585" spans="1:9" x14ac:dyDescent="0.25">
      <c r="A4585" t="s">
        <v>15224</v>
      </c>
      <c r="B4585">
        <v>75180019</v>
      </c>
      <c r="C4585" t="s">
        <v>16</v>
      </c>
      <c r="D4585" t="s">
        <v>16</v>
      </c>
      <c r="E4585" t="s">
        <v>16</v>
      </c>
      <c r="F4585" t="s">
        <v>16</v>
      </c>
      <c r="G4585" t="s">
        <v>2430</v>
      </c>
      <c r="H4585">
        <v>1</v>
      </c>
      <c r="I4585" t="s">
        <v>5227</v>
      </c>
    </row>
    <row r="4586" spans="1:9" x14ac:dyDescent="0.25">
      <c r="A4586" t="s">
        <v>15227</v>
      </c>
      <c r="B4586">
        <v>75180019</v>
      </c>
      <c r="C4586" t="s">
        <v>16</v>
      </c>
      <c r="D4586" t="s">
        <v>16</v>
      </c>
      <c r="E4586" t="s">
        <v>16</v>
      </c>
      <c r="F4586" t="s">
        <v>16</v>
      </c>
      <c r="G4586" t="s">
        <v>2430</v>
      </c>
      <c r="H4586">
        <v>1</v>
      </c>
      <c r="I4586" t="s">
        <v>5227</v>
      </c>
    </row>
    <row r="4587" spans="1:9" x14ac:dyDescent="0.25">
      <c r="A4587" t="s">
        <v>15228</v>
      </c>
      <c r="B4587">
        <v>75180019</v>
      </c>
      <c r="C4587" t="s">
        <v>16</v>
      </c>
      <c r="D4587" t="s">
        <v>16</v>
      </c>
      <c r="E4587" t="s">
        <v>16</v>
      </c>
      <c r="F4587" t="s">
        <v>16</v>
      </c>
      <c r="G4587" t="s">
        <v>2430</v>
      </c>
      <c r="H4587">
        <v>1</v>
      </c>
      <c r="I4587" t="s">
        <v>5227</v>
      </c>
    </row>
    <row r="4588" spans="1:9" x14ac:dyDescent="0.25">
      <c r="A4588" t="s">
        <v>15225</v>
      </c>
      <c r="B4588">
        <v>75180019</v>
      </c>
      <c r="C4588" t="s">
        <v>16</v>
      </c>
      <c r="D4588" t="s">
        <v>16</v>
      </c>
      <c r="E4588" t="s">
        <v>16</v>
      </c>
      <c r="F4588" t="s">
        <v>16</v>
      </c>
      <c r="G4588" t="s">
        <v>2430</v>
      </c>
      <c r="H4588">
        <v>1</v>
      </c>
      <c r="I4588" t="s">
        <v>5227</v>
      </c>
    </row>
    <row r="4589" spans="1:9" x14ac:dyDescent="0.25">
      <c r="A4589" t="s">
        <v>14095</v>
      </c>
      <c r="B4589">
        <v>75180019</v>
      </c>
      <c r="C4589" t="s">
        <v>16</v>
      </c>
      <c r="D4589" t="s">
        <v>16</v>
      </c>
      <c r="E4589" t="s">
        <v>16</v>
      </c>
      <c r="F4589" t="s">
        <v>16</v>
      </c>
      <c r="G4589" t="s">
        <v>2430</v>
      </c>
      <c r="H4589">
        <v>1</v>
      </c>
      <c r="I4589" t="s">
        <v>5227</v>
      </c>
    </row>
    <row r="4590" spans="1:9" x14ac:dyDescent="0.25">
      <c r="A4590" t="s">
        <v>14099</v>
      </c>
      <c r="B4590">
        <v>75180019</v>
      </c>
      <c r="C4590" t="s">
        <v>16</v>
      </c>
      <c r="D4590" t="s">
        <v>16</v>
      </c>
      <c r="E4590" t="s">
        <v>16</v>
      </c>
      <c r="F4590" t="s">
        <v>16</v>
      </c>
      <c r="G4590" t="s">
        <v>2430</v>
      </c>
      <c r="H4590">
        <v>1</v>
      </c>
      <c r="I4590" t="s">
        <v>5227</v>
      </c>
    </row>
    <row r="4591" spans="1:9" x14ac:dyDescent="0.25">
      <c r="A4591" t="s">
        <v>14689</v>
      </c>
      <c r="B4591">
        <v>75180019</v>
      </c>
      <c r="C4591" t="s">
        <v>16</v>
      </c>
      <c r="D4591" t="s">
        <v>16</v>
      </c>
      <c r="E4591" t="s">
        <v>16</v>
      </c>
      <c r="F4591" t="s">
        <v>16</v>
      </c>
      <c r="G4591" t="s">
        <v>2430</v>
      </c>
      <c r="H4591">
        <v>1</v>
      </c>
      <c r="I4591" t="s">
        <v>5227</v>
      </c>
    </row>
    <row r="4592" spans="1:9" x14ac:dyDescent="0.25">
      <c r="A4592" t="s">
        <v>14690</v>
      </c>
      <c r="B4592">
        <v>75121420</v>
      </c>
      <c r="C4592" t="s">
        <v>16</v>
      </c>
      <c r="D4592" t="s">
        <v>16</v>
      </c>
      <c r="E4592" t="s">
        <v>16</v>
      </c>
      <c r="F4592" t="s">
        <v>16</v>
      </c>
      <c r="G4592" t="s">
        <v>8417</v>
      </c>
      <c r="H4592">
        <v>1</v>
      </c>
      <c r="I4592" t="s">
        <v>15846</v>
      </c>
    </row>
    <row r="4593" spans="1:9" x14ac:dyDescent="0.25">
      <c r="A4593" t="s">
        <v>14691</v>
      </c>
      <c r="B4593">
        <v>75121420</v>
      </c>
      <c r="C4593" t="s">
        <v>16</v>
      </c>
      <c r="D4593" t="s">
        <v>16</v>
      </c>
      <c r="E4593" t="s">
        <v>16</v>
      </c>
      <c r="F4593" t="s">
        <v>16</v>
      </c>
      <c r="G4593" t="s">
        <v>8417</v>
      </c>
      <c r="H4593">
        <v>1</v>
      </c>
      <c r="I4593" t="s">
        <v>15846</v>
      </c>
    </row>
    <row r="4594" spans="1:9" x14ac:dyDescent="0.25">
      <c r="A4594" t="s">
        <v>14692</v>
      </c>
      <c r="B4594">
        <v>75121420</v>
      </c>
      <c r="C4594" t="s">
        <v>16</v>
      </c>
      <c r="D4594" t="s">
        <v>16</v>
      </c>
      <c r="E4594" t="s">
        <v>16</v>
      </c>
      <c r="F4594" t="s">
        <v>16</v>
      </c>
      <c r="G4594" t="s">
        <v>8417</v>
      </c>
      <c r="H4594">
        <v>1</v>
      </c>
      <c r="I4594" t="s">
        <v>15846</v>
      </c>
    </row>
    <row r="4595" spans="1:9" x14ac:dyDescent="0.25">
      <c r="A4595" t="s">
        <v>14698</v>
      </c>
      <c r="B4595">
        <v>75121420</v>
      </c>
      <c r="C4595" t="s">
        <v>16</v>
      </c>
      <c r="D4595" t="s">
        <v>16</v>
      </c>
      <c r="E4595" t="s">
        <v>16</v>
      </c>
      <c r="F4595" t="s">
        <v>16</v>
      </c>
      <c r="G4595" t="s">
        <v>8417</v>
      </c>
      <c r="H4595">
        <v>1</v>
      </c>
      <c r="I4595" t="s">
        <v>15846</v>
      </c>
    </row>
    <row r="4596" spans="1:9" x14ac:dyDescent="0.25">
      <c r="A4596" t="s">
        <v>15347</v>
      </c>
      <c r="B4596">
        <v>74755755</v>
      </c>
      <c r="C4596" t="s">
        <v>16</v>
      </c>
      <c r="D4596" t="s">
        <v>16</v>
      </c>
      <c r="E4596" t="s">
        <v>16</v>
      </c>
      <c r="F4596" t="s">
        <v>16</v>
      </c>
      <c r="G4596" t="s">
        <v>4786</v>
      </c>
      <c r="H4596">
        <v>1</v>
      </c>
      <c r="I4596" t="s">
        <v>4922</v>
      </c>
    </row>
    <row r="4597" spans="1:9" x14ac:dyDescent="0.25">
      <c r="A4597" t="s">
        <v>15348</v>
      </c>
      <c r="B4597">
        <v>74755755</v>
      </c>
      <c r="C4597" t="s">
        <v>16</v>
      </c>
      <c r="D4597" t="s">
        <v>16</v>
      </c>
      <c r="E4597" t="s">
        <v>16</v>
      </c>
      <c r="F4597" t="s">
        <v>16</v>
      </c>
      <c r="G4597" t="s">
        <v>4786</v>
      </c>
      <c r="H4597">
        <v>1</v>
      </c>
      <c r="I4597" t="s">
        <v>4922</v>
      </c>
    </row>
    <row r="4598" spans="1:9" x14ac:dyDescent="0.25">
      <c r="A4598" t="s">
        <v>15353</v>
      </c>
      <c r="B4598">
        <v>75180019</v>
      </c>
      <c r="C4598" t="s">
        <v>16</v>
      </c>
      <c r="D4598" t="s">
        <v>16</v>
      </c>
      <c r="E4598" t="s">
        <v>16</v>
      </c>
      <c r="F4598" t="s">
        <v>16</v>
      </c>
      <c r="G4598" t="s">
        <v>2430</v>
      </c>
      <c r="H4598">
        <v>1</v>
      </c>
      <c r="I4598" t="s">
        <v>5227</v>
      </c>
    </row>
    <row r="4599" spans="1:9" x14ac:dyDescent="0.25">
      <c r="A4599" t="s">
        <v>15352</v>
      </c>
      <c r="B4599">
        <v>75180019</v>
      </c>
      <c r="C4599" t="s">
        <v>16</v>
      </c>
      <c r="D4599" t="s">
        <v>16</v>
      </c>
      <c r="E4599" t="s">
        <v>16</v>
      </c>
      <c r="F4599" t="s">
        <v>16</v>
      </c>
      <c r="G4599" t="s">
        <v>2430</v>
      </c>
      <c r="H4599">
        <v>1</v>
      </c>
      <c r="I4599" t="s">
        <v>5227</v>
      </c>
    </row>
    <row r="4600" spans="1:9" x14ac:dyDescent="0.25">
      <c r="A4600" t="s">
        <v>14936</v>
      </c>
      <c r="B4600">
        <v>75180019</v>
      </c>
      <c r="C4600" t="s">
        <v>16</v>
      </c>
      <c r="D4600" t="s">
        <v>16</v>
      </c>
      <c r="E4600" t="s">
        <v>16</v>
      </c>
      <c r="F4600" t="s">
        <v>16</v>
      </c>
      <c r="G4600" t="s">
        <v>2430</v>
      </c>
      <c r="H4600">
        <v>1</v>
      </c>
      <c r="I4600" t="s">
        <v>5227</v>
      </c>
    </row>
    <row r="4601" spans="1:9" x14ac:dyDescent="0.25">
      <c r="A4601" t="s">
        <v>14939</v>
      </c>
      <c r="B4601">
        <v>75180019</v>
      </c>
      <c r="C4601" t="s">
        <v>16</v>
      </c>
      <c r="D4601" t="s">
        <v>16</v>
      </c>
      <c r="E4601" t="s">
        <v>16</v>
      </c>
      <c r="F4601" t="s">
        <v>16</v>
      </c>
      <c r="G4601" t="s">
        <v>2430</v>
      </c>
      <c r="H4601">
        <v>1</v>
      </c>
      <c r="I4601" t="s">
        <v>5227</v>
      </c>
    </row>
    <row r="4602" spans="1:9" x14ac:dyDescent="0.25">
      <c r="A4602" t="s">
        <v>15343</v>
      </c>
      <c r="B4602">
        <v>75180019</v>
      </c>
      <c r="C4602" t="s">
        <v>16</v>
      </c>
      <c r="D4602" t="s">
        <v>16</v>
      </c>
      <c r="E4602" t="s">
        <v>16</v>
      </c>
      <c r="F4602" t="s">
        <v>16</v>
      </c>
      <c r="G4602" t="s">
        <v>2430</v>
      </c>
      <c r="H4602">
        <v>1</v>
      </c>
      <c r="I4602" t="s">
        <v>5227</v>
      </c>
    </row>
    <row r="4603" spans="1:9" x14ac:dyDescent="0.25">
      <c r="A4603" t="s">
        <v>15345</v>
      </c>
      <c r="B4603">
        <v>75180019</v>
      </c>
      <c r="C4603" t="s">
        <v>16</v>
      </c>
      <c r="D4603" t="s">
        <v>16</v>
      </c>
      <c r="E4603" t="s">
        <v>16</v>
      </c>
      <c r="F4603" t="s">
        <v>16</v>
      </c>
      <c r="G4603" t="s">
        <v>2430</v>
      </c>
      <c r="H4603">
        <v>1</v>
      </c>
      <c r="I4603" t="s">
        <v>5227</v>
      </c>
    </row>
    <row r="4604" spans="1:9" x14ac:dyDescent="0.25">
      <c r="A4604" t="s">
        <v>15346</v>
      </c>
      <c r="B4604">
        <v>75180019</v>
      </c>
      <c r="C4604" t="s">
        <v>16</v>
      </c>
      <c r="D4604" t="s">
        <v>16</v>
      </c>
      <c r="E4604" t="s">
        <v>16</v>
      </c>
      <c r="F4604" t="s">
        <v>16</v>
      </c>
      <c r="G4604" t="s">
        <v>2430</v>
      </c>
      <c r="H4604">
        <v>1</v>
      </c>
      <c r="I4604" t="s">
        <v>5227</v>
      </c>
    </row>
    <row r="4605" spans="1:9" x14ac:dyDescent="0.25">
      <c r="A4605" t="s">
        <v>14515</v>
      </c>
      <c r="B4605">
        <v>75180019</v>
      </c>
      <c r="C4605" t="s">
        <v>16</v>
      </c>
      <c r="D4605" t="s">
        <v>16</v>
      </c>
      <c r="E4605" t="s">
        <v>16</v>
      </c>
      <c r="F4605" t="s">
        <v>16</v>
      </c>
      <c r="G4605" t="s">
        <v>2430</v>
      </c>
      <c r="H4605">
        <v>1</v>
      </c>
      <c r="I4605" t="s">
        <v>5227</v>
      </c>
    </row>
    <row r="4606" spans="1:9" x14ac:dyDescent="0.25">
      <c r="A4606" t="s">
        <v>15323</v>
      </c>
      <c r="B4606">
        <v>75180019</v>
      </c>
      <c r="C4606" t="s">
        <v>16</v>
      </c>
      <c r="D4606" t="s">
        <v>16</v>
      </c>
      <c r="E4606" t="s">
        <v>16</v>
      </c>
      <c r="F4606" t="s">
        <v>16</v>
      </c>
      <c r="G4606" t="s">
        <v>2430</v>
      </c>
      <c r="H4606">
        <v>1</v>
      </c>
      <c r="I4606" t="s">
        <v>5227</v>
      </c>
    </row>
    <row r="4607" spans="1:9" x14ac:dyDescent="0.25">
      <c r="A4607" t="s">
        <v>15331</v>
      </c>
      <c r="B4607">
        <v>75180019</v>
      </c>
      <c r="C4607" t="s">
        <v>16</v>
      </c>
      <c r="D4607" t="s">
        <v>16</v>
      </c>
      <c r="E4607" t="s">
        <v>16</v>
      </c>
      <c r="F4607" t="s">
        <v>16</v>
      </c>
      <c r="G4607" t="s">
        <v>2430</v>
      </c>
      <c r="H4607">
        <v>1</v>
      </c>
      <c r="I4607" t="s">
        <v>5227</v>
      </c>
    </row>
    <row r="4608" spans="1:9" x14ac:dyDescent="0.25">
      <c r="A4608" t="s">
        <v>15328</v>
      </c>
      <c r="B4608">
        <v>75180019</v>
      </c>
      <c r="C4608" t="s">
        <v>16</v>
      </c>
      <c r="D4608" t="s">
        <v>16</v>
      </c>
      <c r="E4608" t="s">
        <v>16</v>
      </c>
      <c r="F4608" t="s">
        <v>16</v>
      </c>
      <c r="G4608" t="s">
        <v>2430</v>
      </c>
      <c r="H4608">
        <v>1</v>
      </c>
      <c r="I4608" t="s">
        <v>5227</v>
      </c>
    </row>
    <row r="4609" spans="1:9" x14ac:dyDescent="0.25">
      <c r="A4609" t="s">
        <v>15329</v>
      </c>
      <c r="B4609">
        <v>75180019</v>
      </c>
      <c r="C4609" t="s">
        <v>16</v>
      </c>
      <c r="D4609" t="s">
        <v>16</v>
      </c>
      <c r="E4609" t="s">
        <v>16</v>
      </c>
      <c r="F4609" t="s">
        <v>16</v>
      </c>
      <c r="G4609" t="s">
        <v>2430</v>
      </c>
      <c r="H4609">
        <v>1</v>
      </c>
      <c r="I4609" t="s">
        <v>5227</v>
      </c>
    </row>
    <row r="4610" spans="1:9" x14ac:dyDescent="0.25">
      <c r="A4610" t="s">
        <v>15130</v>
      </c>
      <c r="B4610">
        <v>75180019</v>
      </c>
      <c r="C4610" t="s">
        <v>16</v>
      </c>
      <c r="D4610" t="s">
        <v>16</v>
      </c>
      <c r="E4610" t="s">
        <v>16</v>
      </c>
      <c r="F4610" t="s">
        <v>16</v>
      </c>
      <c r="G4610" t="s">
        <v>2430</v>
      </c>
      <c r="H4610">
        <v>1</v>
      </c>
      <c r="I4610" t="s">
        <v>5227</v>
      </c>
    </row>
    <row r="4611" spans="1:9" x14ac:dyDescent="0.25">
      <c r="A4611" t="s">
        <v>15299</v>
      </c>
      <c r="B4611">
        <v>30454642</v>
      </c>
      <c r="C4611" t="s">
        <v>16</v>
      </c>
      <c r="D4611" t="s">
        <v>16</v>
      </c>
      <c r="E4611" t="s">
        <v>16</v>
      </c>
      <c r="F4611" t="s">
        <v>16</v>
      </c>
      <c r="G4611" t="s">
        <v>8518</v>
      </c>
      <c r="H4611">
        <v>1</v>
      </c>
      <c r="I4611" t="s">
        <v>13136</v>
      </c>
    </row>
    <row r="4612" spans="1:9" x14ac:dyDescent="0.25">
      <c r="A4612" t="s">
        <v>15301</v>
      </c>
      <c r="B4612">
        <v>70120140</v>
      </c>
      <c r="C4612" t="s">
        <v>16</v>
      </c>
      <c r="D4612" t="s">
        <v>16</v>
      </c>
      <c r="E4612" t="s">
        <v>16</v>
      </c>
      <c r="F4612" t="s">
        <v>16</v>
      </c>
      <c r="G4612" t="s">
        <v>2467</v>
      </c>
      <c r="H4612">
        <v>1</v>
      </c>
      <c r="I4612" t="s">
        <v>5232</v>
      </c>
    </row>
    <row r="4613" spans="1:9" x14ac:dyDescent="0.25">
      <c r="A4613" t="s">
        <v>15259</v>
      </c>
      <c r="B4613">
        <v>30454642</v>
      </c>
      <c r="C4613" t="s">
        <v>16</v>
      </c>
      <c r="D4613" t="s">
        <v>16</v>
      </c>
      <c r="E4613" t="s">
        <v>16</v>
      </c>
      <c r="F4613" t="s">
        <v>16</v>
      </c>
      <c r="G4613" t="s">
        <v>8518</v>
      </c>
      <c r="H4613">
        <v>1</v>
      </c>
      <c r="I4613" t="s">
        <v>13136</v>
      </c>
    </row>
    <row r="4614" spans="1:9" x14ac:dyDescent="0.25">
      <c r="A4614" t="s">
        <v>14578</v>
      </c>
      <c r="B4614">
        <v>30454642</v>
      </c>
      <c r="C4614" t="s">
        <v>16</v>
      </c>
      <c r="D4614" t="s">
        <v>16</v>
      </c>
      <c r="E4614" t="s">
        <v>16</v>
      </c>
      <c r="F4614" t="s">
        <v>16</v>
      </c>
      <c r="G4614" t="s">
        <v>8518</v>
      </c>
      <c r="H4614">
        <v>1</v>
      </c>
      <c r="I4614" t="s">
        <v>13136</v>
      </c>
    </row>
    <row r="4615" spans="1:9" x14ac:dyDescent="0.25">
      <c r="A4615" t="s">
        <v>15303</v>
      </c>
      <c r="B4615">
        <v>30454642</v>
      </c>
      <c r="C4615" t="s">
        <v>16</v>
      </c>
      <c r="D4615" t="s">
        <v>16</v>
      </c>
      <c r="E4615" t="s">
        <v>16</v>
      </c>
      <c r="F4615" t="s">
        <v>16</v>
      </c>
      <c r="G4615" t="s">
        <v>8518</v>
      </c>
      <c r="H4615">
        <v>1</v>
      </c>
      <c r="I4615" t="s">
        <v>13136</v>
      </c>
    </row>
    <row r="4616" spans="1:9" x14ac:dyDescent="0.25">
      <c r="A4616" t="s">
        <v>14582</v>
      </c>
      <c r="B4616">
        <v>75180019</v>
      </c>
      <c r="C4616" t="s">
        <v>16</v>
      </c>
      <c r="D4616" t="s">
        <v>16</v>
      </c>
      <c r="E4616" t="s">
        <v>16</v>
      </c>
      <c r="F4616" t="s">
        <v>16</v>
      </c>
      <c r="G4616" t="s">
        <v>2430</v>
      </c>
      <c r="H4616">
        <v>1</v>
      </c>
      <c r="I4616" t="s">
        <v>5227</v>
      </c>
    </row>
    <row r="4617" spans="1:9" x14ac:dyDescent="0.25">
      <c r="A4617" t="s">
        <v>15268</v>
      </c>
      <c r="B4617">
        <v>75180019</v>
      </c>
      <c r="C4617" t="s">
        <v>16</v>
      </c>
      <c r="D4617" t="s">
        <v>16</v>
      </c>
      <c r="E4617" t="s">
        <v>16</v>
      </c>
      <c r="F4617" t="s">
        <v>16</v>
      </c>
      <c r="G4617" t="s">
        <v>2430</v>
      </c>
      <c r="H4617">
        <v>1</v>
      </c>
      <c r="I4617" t="s">
        <v>5227</v>
      </c>
    </row>
    <row r="4618" spans="1:9" x14ac:dyDescent="0.25">
      <c r="A4618" t="s">
        <v>15270</v>
      </c>
      <c r="B4618">
        <v>75180019</v>
      </c>
      <c r="C4618" t="s">
        <v>16</v>
      </c>
      <c r="D4618" t="s">
        <v>16</v>
      </c>
      <c r="E4618" t="s">
        <v>16</v>
      </c>
      <c r="F4618" t="s">
        <v>16</v>
      </c>
      <c r="G4618" t="s">
        <v>2430</v>
      </c>
      <c r="H4618">
        <v>1</v>
      </c>
      <c r="I4618" t="s">
        <v>5227</v>
      </c>
    </row>
    <row r="4619" spans="1:9" x14ac:dyDescent="0.25">
      <c r="A4619" t="s">
        <v>15269</v>
      </c>
      <c r="B4619">
        <v>75180019</v>
      </c>
      <c r="C4619" t="s">
        <v>16</v>
      </c>
      <c r="D4619" t="s">
        <v>16</v>
      </c>
      <c r="E4619" t="s">
        <v>16</v>
      </c>
      <c r="F4619" t="s">
        <v>16</v>
      </c>
      <c r="G4619" t="s">
        <v>2430</v>
      </c>
      <c r="H4619">
        <v>1</v>
      </c>
      <c r="I4619" t="s">
        <v>5227</v>
      </c>
    </row>
    <row r="4620" spans="1:9" x14ac:dyDescent="0.25">
      <c r="A4620" t="s">
        <v>14366</v>
      </c>
      <c r="B4620">
        <v>75180019</v>
      </c>
      <c r="C4620" t="s">
        <v>16</v>
      </c>
      <c r="D4620" t="s">
        <v>16</v>
      </c>
      <c r="E4620" t="s">
        <v>16</v>
      </c>
      <c r="F4620" t="s">
        <v>16</v>
      </c>
      <c r="G4620" t="s">
        <v>2430</v>
      </c>
      <c r="H4620">
        <v>1</v>
      </c>
      <c r="I4620" t="s">
        <v>5227</v>
      </c>
    </row>
    <row r="4621" spans="1:9" x14ac:dyDescent="0.25">
      <c r="A4621" t="s">
        <v>14365</v>
      </c>
      <c r="B4621">
        <v>75180019</v>
      </c>
      <c r="C4621" t="s">
        <v>16</v>
      </c>
      <c r="D4621" t="s">
        <v>16</v>
      </c>
      <c r="E4621" t="s">
        <v>16</v>
      </c>
      <c r="F4621" t="s">
        <v>16</v>
      </c>
      <c r="G4621" t="s">
        <v>2430</v>
      </c>
      <c r="H4621">
        <v>1</v>
      </c>
      <c r="I4621" t="s">
        <v>5227</v>
      </c>
    </row>
    <row r="4622" spans="1:9" x14ac:dyDescent="0.25">
      <c r="A4622" t="s">
        <v>14432</v>
      </c>
      <c r="B4622">
        <v>70120140</v>
      </c>
      <c r="C4622" t="s">
        <v>16</v>
      </c>
      <c r="D4622" t="s">
        <v>16</v>
      </c>
      <c r="E4622" t="s">
        <v>16</v>
      </c>
      <c r="F4622" t="s">
        <v>16</v>
      </c>
      <c r="G4622" t="s">
        <v>2467</v>
      </c>
      <c r="H4622">
        <v>1</v>
      </c>
      <c r="I4622" t="s">
        <v>5232</v>
      </c>
    </row>
    <row r="4623" spans="1:9" x14ac:dyDescent="0.25">
      <c r="A4623" t="s">
        <v>15128</v>
      </c>
      <c r="B4623">
        <v>70120140</v>
      </c>
      <c r="C4623" t="s">
        <v>16</v>
      </c>
      <c r="D4623" t="s">
        <v>16</v>
      </c>
      <c r="E4623" t="s">
        <v>16</v>
      </c>
      <c r="F4623" t="s">
        <v>16</v>
      </c>
      <c r="G4623" t="s">
        <v>2467</v>
      </c>
      <c r="H4623">
        <v>1</v>
      </c>
      <c r="I4623" t="s">
        <v>5232</v>
      </c>
    </row>
    <row r="4624" spans="1:9" x14ac:dyDescent="0.25">
      <c r="A4624" t="s">
        <v>14433</v>
      </c>
      <c r="B4624">
        <v>70120140</v>
      </c>
      <c r="C4624" t="s">
        <v>16</v>
      </c>
      <c r="D4624" t="s">
        <v>16</v>
      </c>
      <c r="E4624" t="s">
        <v>16</v>
      </c>
      <c r="F4624" t="s">
        <v>16</v>
      </c>
      <c r="G4624" t="s">
        <v>2467</v>
      </c>
      <c r="H4624">
        <v>1</v>
      </c>
      <c r="I4624" t="s">
        <v>5232</v>
      </c>
    </row>
    <row r="4625" spans="1:9" x14ac:dyDescent="0.25">
      <c r="A4625" t="s">
        <v>14434</v>
      </c>
      <c r="B4625">
        <v>70120140</v>
      </c>
      <c r="C4625" t="s">
        <v>16</v>
      </c>
      <c r="D4625" t="s">
        <v>16</v>
      </c>
      <c r="E4625" t="s">
        <v>16</v>
      </c>
      <c r="F4625" t="s">
        <v>16</v>
      </c>
      <c r="G4625" t="s">
        <v>2467</v>
      </c>
      <c r="H4625">
        <v>1</v>
      </c>
      <c r="I4625" t="s">
        <v>5232</v>
      </c>
    </row>
    <row r="4626" spans="1:9" x14ac:dyDescent="0.25">
      <c r="A4626" t="s">
        <v>14435</v>
      </c>
      <c r="B4626">
        <v>70120140</v>
      </c>
      <c r="C4626" t="s">
        <v>16</v>
      </c>
      <c r="D4626" t="s">
        <v>16</v>
      </c>
      <c r="E4626" t="s">
        <v>16</v>
      </c>
      <c r="F4626" t="s">
        <v>16</v>
      </c>
      <c r="G4626" t="s">
        <v>2467</v>
      </c>
      <c r="H4626">
        <v>1</v>
      </c>
      <c r="I4626" t="s">
        <v>5232</v>
      </c>
    </row>
    <row r="4627" spans="1:9" x14ac:dyDescent="0.25">
      <c r="A4627" t="s">
        <v>15129</v>
      </c>
      <c r="B4627">
        <v>75180019</v>
      </c>
      <c r="C4627" t="s">
        <v>16</v>
      </c>
      <c r="D4627" t="s">
        <v>16</v>
      </c>
      <c r="E4627" t="s">
        <v>16</v>
      </c>
      <c r="F4627" t="s">
        <v>16</v>
      </c>
      <c r="G4627" t="s">
        <v>2430</v>
      </c>
      <c r="H4627">
        <v>1</v>
      </c>
      <c r="I4627" t="s">
        <v>5227</v>
      </c>
    </row>
    <row r="4628" spans="1:9" x14ac:dyDescent="0.25">
      <c r="A4628" t="s">
        <v>15101</v>
      </c>
      <c r="B4628">
        <v>75180019</v>
      </c>
      <c r="C4628" t="s">
        <v>16</v>
      </c>
      <c r="D4628" t="s">
        <v>16</v>
      </c>
      <c r="E4628" t="s">
        <v>16</v>
      </c>
      <c r="F4628" t="s">
        <v>16</v>
      </c>
      <c r="G4628" t="s">
        <v>2430</v>
      </c>
      <c r="H4628">
        <v>1</v>
      </c>
      <c r="I4628" t="s">
        <v>5227</v>
      </c>
    </row>
    <row r="4629" spans="1:9" x14ac:dyDescent="0.25">
      <c r="A4629" t="s">
        <v>15004</v>
      </c>
      <c r="B4629">
        <v>30454642</v>
      </c>
      <c r="C4629" t="s">
        <v>16</v>
      </c>
      <c r="D4629" t="s">
        <v>16</v>
      </c>
      <c r="E4629" t="s">
        <v>16</v>
      </c>
      <c r="F4629" t="s">
        <v>16</v>
      </c>
      <c r="G4629" t="s">
        <v>8518</v>
      </c>
      <c r="H4629">
        <v>1</v>
      </c>
      <c r="I4629" t="s">
        <v>13136</v>
      </c>
    </row>
    <row r="4630" spans="1:9" x14ac:dyDescent="0.25">
      <c r="A4630" t="s">
        <v>15367</v>
      </c>
      <c r="B4630">
        <v>30454642</v>
      </c>
      <c r="C4630" t="s">
        <v>16</v>
      </c>
      <c r="D4630" t="s">
        <v>16</v>
      </c>
      <c r="E4630" t="s">
        <v>16</v>
      </c>
      <c r="F4630" t="s">
        <v>16</v>
      </c>
      <c r="G4630" t="s">
        <v>8518</v>
      </c>
      <c r="H4630">
        <v>1</v>
      </c>
      <c r="I4630" t="s">
        <v>13136</v>
      </c>
    </row>
    <row r="4631" spans="1:9" x14ac:dyDescent="0.25">
      <c r="A4631" t="s">
        <v>15369</v>
      </c>
      <c r="B4631">
        <v>30454642</v>
      </c>
      <c r="C4631" t="s">
        <v>16</v>
      </c>
      <c r="D4631" t="s">
        <v>16</v>
      </c>
      <c r="E4631" t="s">
        <v>16</v>
      </c>
      <c r="F4631" t="s">
        <v>16</v>
      </c>
      <c r="G4631" t="s">
        <v>8518</v>
      </c>
      <c r="H4631">
        <v>1</v>
      </c>
      <c r="I4631" t="s">
        <v>13136</v>
      </c>
    </row>
    <row r="4632" spans="1:9" x14ac:dyDescent="0.25">
      <c r="A4632" t="s">
        <v>15006</v>
      </c>
      <c r="B4632">
        <v>30454642</v>
      </c>
      <c r="C4632" t="s">
        <v>16</v>
      </c>
      <c r="D4632" t="s">
        <v>16</v>
      </c>
      <c r="E4632" t="s">
        <v>16</v>
      </c>
      <c r="F4632" t="s">
        <v>16</v>
      </c>
      <c r="G4632" t="s">
        <v>8518</v>
      </c>
      <c r="H4632">
        <v>1</v>
      </c>
      <c r="I4632" t="s">
        <v>13136</v>
      </c>
    </row>
    <row r="4633" spans="1:9" x14ac:dyDescent="0.25">
      <c r="A4633" t="s">
        <v>15371</v>
      </c>
      <c r="B4633">
        <v>30454642</v>
      </c>
      <c r="C4633" t="s">
        <v>16</v>
      </c>
      <c r="D4633" t="s">
        <v>16</v>
      </c>
      <c r="E4633" t="s">
        <v>16</v>
      </c>
      <c r="F4633" t="s">
        <v>16</v>
      </c>
      <c r="G4633" t="s">
        <v>8518</v>
      </c>
      <c r="H4633">
        <v>1</v>
      </c>
      <c r="I4633" t="s">
        <v>13136</v>
      </c>
    </row>
    <row r="4634" spans="1:9" x14ac:dyDescent="0.25">
      <c r="A4634" t="s">
        <v>15233</v>
      </c>
      <c r="B4634">
        <v>75180019</v>
      </c>
      <c r="C4634" t="s">
        <v>16</v>
      </c>
      <c r="D4634" t="s">
        <v>16</v>
      </c>
      <c r="E4634" t="s">
        <v>16</v>
      </c>
      <c r="F4634" t="s">
        <v>16</v>
      </c>
      <c r="G4634" t="s">
        <v>2430</v>
      </c>
      <c r="H4634">
        <v>1</v>
      </c>
      <c r="I4634" t="s">
        <v>5227</v>
      </c>
    </row>
    <row r="4635" spans="1:9" x14ac:dyDescent="0.25">
      <c r="A4635" t="s">
        <v>15231</v>
      </c>
      <c r="B4635">
        <v>75180019</v>
      </c>
      <c r="C4635" t="s">
        <v>16</v>
      </c>
      <c r="D4635" t="s">
        <v>16</v>
      </c>
      <c r="E4635" t="s">
        <v>16</v>
      </c>
      <c r="F4635" t="s">
        <v>16</v>
      </c>
      <c r="G4635" t="s">
        <v>2430</v>
      </c>
      <c r="H4635">
        <v>1</v>
      </c>
      <c r="I4635" t="s">
        <v>5227</v>
      </c>
    </row>
    <row r="4636" spans="1:9" x14ac:dyDescent="0.25">
      <c r="A4636" t="s">
        <v>15232</v>
      </c>
      <c r="B4636">
        <v>75180019</v>
      </c>
      <c r="C4636" t="s">
        <v>16</v>
      </c>
      <c r="D4636" t="s">
        <v>16</v>
      </c>
      <c r="E4636" t="s">
        <v>16</v>
      </c>
      <c r="F4636" t="s">
        <v>16</v>
      </c>
      <c r="G4636" t="s">
        <v>2430</v>
      </c>
      <c r="H4636">
        <v>1</v>
      </c>
      <c r="I4636" t="s">
        <v>5227</v>
      </c>
    </row>
    <row r="4637" spans="1:9" x14ac:dyDescent="0.25">
      <c r="A4637" t="s">
        <v>15234</v>
      </c>
      <c r="B4637">
        <v>30454642</v>
      </c>
      <c r="C4637" t="s">
        <v>16</v>
      </c>
      <c r="D4637" t="s">
        <v>16</v>
      </c>
      <c r="E4637" t="s">
        <v>16</v>
      </c>
      <c r="F4637" t="s">
        <v>16</v>
      </c>
      <c r="G4637" t="s">
        <v>8518</v>
      </c>
      <c r="H4637">
        <v>1</v>
      </c>
      <c r="I4637" t="s">
        <v>13136</v>
      </c>
    </row>
    <row r="4638" spans="1:9" x14ac:dyDescent="0.25">
      <c r="A4638" t="s">
        <v>15236</v>
      </c>
      <c r="B4638">
        <v>30454642</v>
      </c>
      <c r="C4638" t="s">
        <v>16</v>
      </c>
      <c r="D4638" t="s">
        <v>16</v>
      </c>
      <c r="E4638" t="s">
        <v>16</v>
      </c>
      <c r="F4638" t="s">
        <v>16</v>
      </c>
      <c r="G4638" t="s">
        <v>8518</v>
      </c>
      <c r="H4638">
        <v>1</v>
      </c>
      <c r="I4638" t="s">
        <v>13136</v>
      </c>
    </row>
    <row r="4639" spans="1:9" x14ac:dyDescent="0.25">
      <c r="A4639" t="s">
        <v>15238</v>
      </c>
      <c r="B4639">
        <v>30454642</v>
      </c>
      <c r="C4639" t="s">
        <v>16</v>
      </c>
      <c r="D4639" t="s">
        <v>16</v>
      </c>
      <c r="E4639" t="s">
        <v>16</v>
      </c>
      <c r="F4639" t="s">
        <v>16</v>
      </c>
      <c r="G4639" t="s">
        <v>8518</v>
      </c>
      <c r="H4639">
        <v>1</v>
      </c>
      <c r="I4639" t="s">
        <v>13136</v>
      </c>
    </row>
    <row r="4640" spans="1:9" x14ac:dyDescent="0.25">
      <c r="A4640" t="s">
        <v>15240</v>
      </c>
      <c r="B4640">
        <v>30454642</v>
      </c>
      <c r="C4640" t="s">
        <v>16</v>
      </c>
      <c r="D4640" t="s">
        <v>16</v>
      </c>
      <c r="E4640" t="s">
        <v>16</v>
      </c>
      <c r="F4640" t="s">
        <v>16</v>
      </c>
      <c r="G4640" t="s">
        <v>8518</v>
      </c>
      <c r="H4640">
        <v>1</v>
      </c>
      <c r="I4640" t="s">
        <v>13136</v>
      </c>
    </row>
    <row r="4641" spans="1:9" x14ac:dyDescent="0.25">
      <c r="A4641" t="s">
        <v>15242</v>
      </c>
      <c r="B4641">
        <v>30454642</v>
      </c>
      <c r="C4641" t="s">
        <v>16</v>
      </c>
      <c r="D4641" t="s">
        <v>16</v>
      </c>
      <c r="E4641" t="s">
        <v>16</v>
      </c>
      <c r="F4641" t="s">
        <v>16</v>
      </c>
      <c r="G4641" t="s">
        <v>8518</v>
      </c>
      <c r="H4641">
        <v>1</v>
      </c>
      <c r="I4641" t="s">
        <v>13136</v>
      </c>
    </row>
    <row r="4642" spans="1:9" x14ac:dyDescent="0.25">
      <c r="A4642" t="s">
        <v>16579</v>
      </c>
      <c r="B4642">
        <v>30454642</v>
      </c>
      <c r="C4642" t="s">
        <v>16</v>
      </c>
      <c r="D4642" t="s">
        <v>16</v>
      </c>
      <c r="E4642" t="s">
        <v>16</v>
      </c>
      <c r="F4642" t="s">
        <v>16</v>
      </c>
      <c r="G4642" t="s">
        <v>8518</v>
      </c>
      <c r="H4642">
        <v>1</v>
      </c>
      <c r="I4642" t="s">
        <v>13136</v>
      </c>
    </row>
    <row r="4643" spans="1:9" x14ac:dyDescent="0.25">
      <c r="A4643" t="s">
        <v>16684</v>
      </c>
      <c r="B4643">
        <v>75211662</v>
      </c>
      <c r="C4643" t="s">
        <v>16</v>
      </c>
      <c r="D4643" t="s">
        <v>16</v>
      </c>
      <c r="E4643" t="s">
        <v>16</v>
      </c>
      <c r="F4643" t="s">
        <v>16</v>
      </c>
      <c r="G4643" t="s">
        <v>7015</v>
      </c>
      <c r="H4643">
        <v>1</v>
      </c>
      <c r="I4643" t="s">
        <v>7143</v>
      </c>
    </row>
    <row r="4644" spans="1:9" x14ac:dyDescent="0.25">
      <c r="A4644" t="s">
        <v>40809</v>
      </c>
      <c r="B4644">
        <v>75180019</v>
      </c>
      <c r="C4644" t="s">
        <v>16</v>
      </c>
      <c r="D4644" t="s">
        <v>16</v>
      </c>
      <c r="E4644" t="s">
        <v>16</v>
      </c>
      <c r="F4644" t="s">
        <v>16</v>
      </c>
      <c r="G4644" t="s">
        <v>2430</v>
      </c>
      <c r="H4644">
        <v>1</v>
      </c>
      <c r="I4644" t="s">
        <v>5227</v>
      </c>
    </row>
    <row r="4645" spans="1:9" x14ac:dyDescent="0.25">
      <c r="A4645" t="s">
        <v>41735</v>
      </c>
      <c r="B4645">
        <v>75180019</v>
      </c>
      <c r="C4645" t="s">
        <v>16</v>
      </c>
      <c r="D4645" t="s">
        <v>16</v>
      </c>
      <c r="E4645" t="s">
        <v>16</v>
      </c>
      <c r="F4645" t="s">
        <v>16</v>
      </c>
      <c r="G4645" t="s">
        <v>2430</v>
      </c>
      <c r="H4645">
        <v>1</v>
      </c>
      <c r="I4645" t="s">
        <v>5227</v>
      </c>
    </row>
    <row r="4646" spans="1:9" x14ac:dyDescent="0.25">
      <c r="A4646" t="s">
        <v>41738</v>
      </c>
      <c r="B4646">
        <v>75180019</v>
      </c>
      <c r="C4646" t="s">
        <v>16</v>
      </c>
      <c r="D4646" t="s">
        <v>16</v>
      </c>
      <c r="E4646" t="s">
        <v>16</v>
      </c>
      <c r="F4646" t="s">
        <v>16</v>
      </c>
      <c r="G4646" t="s">
        <v>2430</v>
      </c>
      <c r="H4646">
        <v>1</v>
      </c>
      <c r="I4646" t="s">
        <v>5227</v>
      </c>
    </row>
    <row r="4647" spans="1:9" x14ac:dyDescent="0.25">
      <c r="A4647" t="s">
        <v>41739</v>
      </c>
      <c r="B4647">
        <v>30454642</v>
      </c>
      <c r="C4647" t="s">
        <v>16</v>
      </c>
      <c r="D4647" t="s">
        <v>16</v>
      </c>
      <c r="E4647" t="s">
        <v>16</v>
      </c>
      <c r="F4647" t="s">
        <v>16</v>
      </c>
      <c r="G4647" t="s">
        <v>8518</v>
      </c>
      <c r="H4647">
        <v>1</v>
      </c>
      <c r="I4647" t="s">
        <v>13136</v>
      </c>
    </row>
    <row r="4648" spans="1:9" x14ac:dyDescent="0.25">
      <c r="A4648" t="s">
        <v>41715</v>
      </c>
      <c r="B4648">
        <v>75180019</v>
      </c>
      <c r="C4648" t="s">
        <v>16</v>
      </c>
      <c r="D4648" t="s">
        <v>16</v>
      </c>
      <c r="E4648" t="s">
        <v>16</v>
      </c>
      <c r="F4648" t="s">
        <v>16</v>
      </c>
      <c r="G4648" t="s">
        <v>2430</v>
      </c>
      <c r="H4648">
        <v>1</v>
      </c>
      <c r="I4648" t="s">
        <v>5227</v>
      </c>
    </row>
    <row r="4649" spans="1:9" x14ac:dyDescent="0.25">
      <c r="A4649" t="s">
        <v>41716</v>
      </c>
      <c r="B4649">
        <v>75180019</v>
      </c>
      <c r="C4649" t="s">
        <v>16</v>
      </c>
      <c r="D4649" t="s">
        <v>16</v>
      </c>
      <c r="E4649" t="s">
        <v>16</v>
      </c>
      <c r="F4649" t="s">
        <v>16</v>
      </c>
      <c r="G4649" t="s">
        <v>2430</v>
      </c>
      <c r="H4649">
        <v>1</v>
      </c>
      <c r="I4649" t="s">
        <v>5227</v>
      </c>
    </row>
    <row r="4650" spans="1:9" x14ac:dyDescent="0.25">
      <c r="A4650" t="s">
        <v>41720</v>
      </c>
      <c r="B4650">
        <v>75180019</v>
      </c>
      <c r="C4650" t="s">
        <v>16</v>
      </c>
      <c r="D4650" t="s">
        <v>16</v>
      </c>
      <c r="E4650" t="s">
        <v>16</v>
      </c>
      <c r="F4650" t="s">
        <v>16</v>
      </c>
      <c r="G4650" t="s">
        <v>2430</v>
      </c>
      <c r="H4650">
        <v>1</v>
      </c>
      <c r="I4650" t="s">
        <v>5227</v>
      </c>
    </row>
    <row r="4651" spans="1:9" x14ac:dyDescent="0.25">
      <c r="A4651" t="s">
        <v>41719</v>
      </c>
      <c r="B4651">
        <v>75180019</v>
      </c>
      <c r="C4651" t="s">
        <v>16</v>
      </c>
      <c r="D4651" t="s">
        <v>16</v>
      </c>
      <c r="E4651" t="s">
        <v>16</v>
      </c>
      <c r="F4651" t="s">
        <v>16</v>
      </c>
      <c r="G4651" t="s">
        <v>2430</v>
      </c>
      <c r="H4651">
        <v>1</v>
      </c>
      <c r="I4651" t="s">
        <v>5227</v>
      </c>
    </row>
    <row r="4652" spans="1:9" x14ac:dyDescent="0.25">
      <c r="A4652" t="s">
        <v>41079</v>
      </c>
      <c r="B4652">
        <v>75180019</v>
      </c>
      <c r="C4652" t="s">
        <v>16</v>
      </c>
      <c r="D4652" t="s">
        <v>16</v>
      </c>
      <c r="E4652" t="s">
        <v>16</v>
      </c>
      <c r="F4652" t="s">
        <v>16</v>
      </c>
      <c r="G4652" t="s">
        <v>2430</v>
      </c>
      <c r="H4652">
        <v>1</v>
      </c>
      <c r="I4652" t="s">
        <v>5227</v>
      </c>
    </row>
    <row r="4653" spans="1:9" x14ac:dyDescent="0.25">
      <c r="A4653" t="s">
        <v>41567</v>
      </c>
      <c r="B4653">
        <v>75180019</v>
      </c>
      <c r="C4653" t="s">
        <v>16</v>
      </c>
      <c r="D4653" t="s">
        <v>16</v>
      </c>
      <c r="E4653" t="s">
        <v>16</v>
      </c>
      <c r="F4653" t="s">
        <v>16</v>
      </c>
      <c r="G4653" t="s">
        <v>2430</v>
      </c>
      <c r="H4653">
        <v>1</v>
      </c>
      <c r="I4653" t="s">
        <v>5227</v>
      </c>
    </row>
    <row r="4654" spans="1:9" x14ac:dyDescent="0.25">
      <c r="A4654" t="s">
        <v>41369</v>
      </c>
      <c r="B4654">
        <v>75180019</v>
      </c>
      <c r="C4654" t="s">
        <v>16</v>
      </c>
      <c r="D4654" t="s">
        <v>16</v>
      </c>
      <c r="E4654" t="s">
        <v>16</v>
      </c>
      <c r="F4654" t="s">
        <v>16</v>
      </c>
      <c r="G4654" t="s">
        <v>2430</v>
      </c>
      <c r="H4654">
        <v>1</v>
      </c>
      <c r="I4654" t="s">
        <v>5227</v>
      </c>
    </row>
    <row r="4655" spans="1:9" x14ac:dyDescent="0.25">
      <c r="A4655" t="s">
        <v>41260</v>
      </c>
      <c r="B4655">
        <v>75421677</v>
      </c>
      <c r="C4655" t="s">
        <v>16</v>
      </c>
      <c r="D4655" t="s">
        <v>16</v>
      </c>
      <c r="E4655" t="s">
        <v>16</v>
      </c>
      <c r="F4655" t="s">
        <v>16</v>
      </c>
      <c r="G4655" t="s">
        <v>3368</v>
      </c>
      <c r="H4655">
        <v>1</v>
      </c>
      <c r="I4655" t="s">
        <v>4892</v>
      </c>
    </row>
    <row r="4656" spans="1:9" x14ac:dyDescent="0.25">
      <c r="A4656" t="s">
        <v>40990</v>
      </c>
      <c r="B4656">
        <v>75180019</v>
      </c>
      <c r="C4656" t="s">
        <v>16</v>
      </c>
      <c r="D4656" t="s">
        <v>16</v>
      </c>
      <c r="E4656" t="s">
        <v>16</v>
      </c>
      <c r="F4656" t="s">
        <v>16</v>
      </c>
      <c r="G4656" t="s">
        <v>2430</v>
      </c>
      <c r="H4656">
        <v>1</v>
      </c>
      <c r="I4656" t="s">
        <v>5227</v>
      </c>
    </row>
    <row r="4657" spans="1:9" x14ac:dyDescent="0.25">
      <c r="A4657" t="s">
        <v>41814</v>
      </c>
      <c r="B4657">
        <v>74867900</v>
      </c>
      <c r="C4657" t="s">
        <v>16</v>
      </c>
      <c r="D4657" t="s">
        <v>16</v>
      </c>
      <c r="E4657" t="s">
        <v>16</v>
      </c>
      <c r="F4657" t="s">
        <v>16</v>
      </c>
      <c r="G4657" t="s">
        <v>11223</v>
      </c>
      <c r="H4657">
        <v>1</v>
      </c>
      <c r="I4657" t="s">
        <v>13135</v>
      </c>
    </row>
    <row r="4658" spans="1:9" x14ac:dyDescent="0.25">
      <c r="A4658" t="s">
        <v>41930</v>
      </c>
      <c r="B4658">
        <v>70120140</v>
      </c>
      <c r="C4658" t="s">
        <v>16</v>
      </c>
      <c r="D4658" t="s">
        <v>16</v>
      </c>
      <c r="E4658" t="s">
        <v>16</v>
      </c>
      <c r="F4658" t="s">
        <v>16</v>
      </c>
      <c r="G4658" t="s">
        <v>2467</v>
      </c>
      <c r="H4658">
        <v>1</v>
      </c>
      <c r="I4658" t="s">
        <v>5232</v>
      </c>
    </row>
    <row r="4659" spans="1:9" x14ac:dyDescent="0.25">
      <c r="A4659" t="s">
        <v>41812</v>
      </c>
      <c r="B4659">
        <v>70120140</v>
      </c>
      <c r="C4659" t="s">
        <v>16</v>
      </c>
      <c r="D4659" t="s">
        <v>16</v>
      </c>
      <c r="E4659" t="s">
        <v>16</v>
      </c>
      <c r="F4659" t="s">
        <v>16</v>
      </c>
      <c r="G4659" t="s">
        <v>2467</v>
      </c>
      <c r="H4659">
        <v>1</v>
      </c>
      <c r="I4659" t="s">
        <v>5232</v>
      </c>
    </row>
    <row r="4660" spans="1:9" x14ac:dyDescent="0.25">
      <c r="A4660" t="s">
        <v>41931</v>
      </c>
      <c r="B4660">
        <v>70120140</v>
      </c>
      <c r="C4660" t="s">
        <v>16</v>
      </c>
      <c r="D4660" t="s">
        <v>16</v>
      </c>
      <c r="E4660" t="s">
        <v>16</v>
      </c>
      <c r="F4660" t="s">
        <v>16</v>
      </c>
      <c r="G4660" t="s">
        <v>2467</v>
      </c>
      <c r="H4660">
        <v>1</v>
      </c>
      <c r="I4660" t="s">
        <v>5232</v>
      </c>
    </row>
    <row r="4661" spans="1:9" x14ac:dyDescent="0.25">
      <c r="A4661" t="s">
        <v>41811</v>
      </c>
      <c r="B4661">
        <v>70120140</v>
      </c>
      <c r="C4661" t="s">
        <v>16</v>
      </c>
      <c r="D4661" t="s">
        <v>16</v>
      </c>
      <c r="E4661" t="s">
        <v>16</v>
      </c>
      <c r="F4661" t="s">
        <v>16</v>
      </c>
      <c r="G4661" t="s">
        <v>2467</v>
      </c>
      <c r="H4661">
        <v>1</v>
      </c>
      <c r="I4661" t="s">
        <v>5232</v>
      </c>
    </row>
    <row r="4662" spans="1:9" x14ac:dyDescent="0.25">
      <c r="A4662" t="s">
        <v>41938</v>
      </c>
      <c r="B4662">
        <v>70120140</v>
      </c>
      <c r="C4662" t="s">
        <v>16</v>
      </c>
      <c r="D4662" t="s">
        <v>16</v>
      </c>
      <c r="E4662" t="s">
        <v>16</v>
      </c>
      <c r="F4662" t="s">
        <v>16</v>
      </c>
      <c r="G4662" t="s">
        <v>2467</v>
      </c>
      <c r="H4662">
        <v>1</v>
      </c>
      <c r="I4662" t="s">
        <v>5232</v>
      </c>
    </row>
    <row r="4663" spans="1:9" x14ac:dyDescent="0.25">
      <c r="A4663" t="s">
        <v>41937</v>
      </c>
      <c r="B4663">
        <v>70120140</v>
      </c>
      <c r="C4663" t="s">
        <v>16</v>
      </c>
      <c r="D4663" t="s">
        <v>16</v>
      </c>
      <c r="E4663" t="s">
        <v>16</v>
      </c>
      <c r="F4663" t="s">
        <v>16</v>
      </c>
      <c r="G4663" t="s">
        <v>2467</v>
      </c>
      <c r="H4663">
        <v>1</v>
      </c>
      <c r="I4663" t="s">
        <v>5232</v>
      </c>
    </row>
    <row r="4664" spans="1:9" x14ac:dyDescent="0.25">
      <c r="A4664" t="s">
        <v>41939</v>
      </c>
      <c r="B4664">
        <v>70120140</v>
      </c>
      <c r="C4664" t="s">
        <v>16</v>
      </c>
      <c r="D4664" t="s">
        <v>16</v>
      </c>
      <c r="E4664" t="s">
        <v>16</v>
      </c>
      <c r="F4664" t="s">
        <v>16</v>
      </c>
      <c r="G4664" t="s">
        <v>2467</v>
      </c>
      <c r="H4664">
        <v>1</v>
      </c>
      <c r="I4664" t="s">
        <v>5232</v>
      </c>
    </row>
    <row r="4665" spans="1:9" x14ac:dyDescent="0.25">
      <c r="A4665" t="s">
        <v>41940</v>
      </c>
      <c r="B4665">
        <v>70120140</v>
      </c>
      <c r="C4665" t="s">
        <v>16</v>
      </c>
      <c r="D4665" t="s">
        <v>16</v>
      </c>
      <c r="E4665" t="s">
        <v>16</v>
      </c>
      <c r="F4665" t="s">
        <v>16</v>
      </c>
      <c r="G4665" t="s">
        <v>2467</v>
      </c>
      <c r="H4665">
        <v>1</v>
      </c>
      <c r="I4665" t="s">
        <v>5232</v>
      </c>
    </row>
    <row r="4666" spans="1:9" x14ac:dyDescent="0.25">
      <c r="A4666" t="s">
        <v>2491</v>
      </c>
      <c r="B4666">
        <v>70120140</v>
      </c>
      <c r="C4666" t="s">
        <v>16</v>
      </c>
      <c r="D4666" t="s">
        <v>16</v>
      </c>
      <c r="E4666" t="s">
        <v>16</v>
      </c>
      <c r="F4666" t="s">
        <v>16</v>
      </c>
      <c r="G4666" t="s">
        <v>2467</v>
      </c>
      <c r="H4666">
        <v>2</v>
      </c>
      <c r="I4666" t="s">
        <v>5232</v>
      </c>
    </row>
    <row r="4667" spans="1:9" x14ac:dyDescent="0.25">
      <c r="A4667" t="s">
        <v>2490</v>
      </c>
      <c r="B4667">
        <v>70120140</v>
      </c>
      <c r="C4667" t="s">
        <v>16</v>
      </c>
      <c r="D4667" t="s">
        <v>16</v>
      </c>
      <c r="E4667" t="s">
        <v>16</v>
      </c>
      <c r="F4667" t="s">
        <v>16</v>
      </c>
      <c r="G4667" t="s">
        <v>2467</v>
      </c>
      <c r="H4667">
        <v>1</v>
      </c>
      <c r="I4667" t="s">
        <v>5232</v>
      </c>
    </row>
    <row r="4668" spans="1:9" x14ac:dyDescent="0.25">
      <c r="A4668" t="s">
        <v>2573</v>
      </c>
      <c r="B4668">
        <v>74762273</v>
      </c>
      <c r="C4668" t="s">
        <v>16</v>
      </c>
      <c r="D4668" t="s">
        <v>16</v>
      </c>
      <c r="E4668" t="s">
        <v>16</v>
      </c>
      <c r="F4668" t="s">
        <v>16</v>
      </c>
      <c r="G4668" t="s">
        <v>154</v>
      </c>
      <c r="H4668">
        <v>1</v>
      </c>
      <c r="I4668" t="s">
        <v>4887</v>
      </c>
    </row>
    <row r="4669" spans="1:9" x14ac:dyDescent="0.25">
      <c r="A4669" t="s">
        <v>2787</v>
      </c>
      <c r="B4669">
        <v>75180019</v>
      </c>
      <c r="C4669" t="s">
        <v>16</v>
      </c>
      <c r="D4669" t="s">
        <v>16</v>
      </c>
      <c r="E4669" t="s">
        <v>16</v>
      </c>
      <c r="F4669" t="s">
        <v>16</v>
      </c>
      <c r="G4669" t="s">
        <v>2430</v>
      </c>
      <c r="H4669">
        <v>1</v>
      </c>
      <c r="I4669" t="s">
        <v>5227</v>
      </c>
    </row>
    <row r="4670" spans="1:9" x14ac:dyDescent="0.25">
      <c r="A4670" t="s">
        <v>2839</v>
      </c>
      <c r="B4670">
        <v>75180019</v>
      </c>
      <c r="C4670" t="s">
        <v>16</v>
      </c>
      <c r="D4670" t="s">
        <v>16</v>
      </c>
      <c r="E4670" t="s">
        <v>16</v>
      </c>
      <c r="F4670" t="s">
        <v>16</v>
      </c>
      <c r="G4670" t="s">
        <v>2430</v>
      </c>
      <c r="H4670">
        <v>1</v>
      </c>
      <c r="I4670" t="s">
        <v>5227</v>
      </c>
    </row>
    <row r="4671" spans="1:9" x14ac:dyDescent="0.25">
      <c r="A4671" t="s">
        <v>4651</v>
      </c>
      <c r="B4671">
        <v>70120140</v>
      </c>
      <c r="C4671" t="s">
        <v>16</v>
      </c>
      <c r="D4671" t="s">
        <v>16</v>
      </c>
      <c r="E4671" t="s">
        <v>16</v>
      </c>
      <c r="F4671" t="s">
        <v>16</v>
      </c>
      <c r="G4671" t="s">
        <v>2467</v>
      </c>
      <c r="H4671">
        <v>1</v>
      </c>
      <c r="I4671" t="s">
        <v>5232</v>
      </c>
    </row>
    <row r="4672" spans="1:9" x14ac:dyDescent="0.25">
      <c r="A4672" t="s">
        <v>4652</v>
      </c>
      <c r="B4672">
        <v>70120140</v>
      </c>
      <c r="C4672" t="s">
        <v>16</v>
      </c>
      <c r="D4672" t="s">
        <v>16</v>
      </c>
      <c r="E4672" t="s">
        <v>16</v>
      </c>
      <c r="F4672" t="s">
        <v>16</v>
      </c>
      <c r="G4672" t="s">
        <v>2467</v>
      </c>
      <c r="H4672">
        <v>1</v>
      </c>
      <c r="I4672" t="s">
        <v>5232</v>
      </c>
    </row>
    <row r="4673" spans="1:9" x14ac:dyDescent="0.25">
      <c r="A4673" t="s">
        <v>6641</v>
      </c>
      <c r="B4673">
        <v>75180019</v>
      </c>
      <c r="C4673" t="s">
        <v>16</v>
      </c>
      <c r="D4673" t="s">
        <v>16</v>
      </c>
      <c r="E4673" t="s">
        <v>16</v>
      </c>
      <c r="F4673" t="s">
        <v>16</v>
      </c>
      <c r="G4673" t="s">
        <v>2430</v>
      </c>
      <c r="H4673">
        <v>1</v>
      </c>
      <c r="I4673" t="s">
        <v>5227</v>
      </c>
    </row>
    <row r="4674" spans="1:9" x14ac:dyDescent="0.25">
      <c r="A4674" t="s">
        <v>8778</v>
      </c>
      <c r="B4674">
        <v>75180019</v>
      </c>
      <c r="C4674" t="s">
        <v>16</v>
      </c>
      <c r="D4674" t="s">
        <v>16</v>
      </c>
      <c r="E4674" t="s">
        <v>16</v>
      </c>
      <c r="F4674" t="s">
        <v>16</v>
      </c>
      <c r="G4674" t="s">
        <v>2430</v>
      </c>
      <c r="H4674">
        <v>1</v>
      </c>
      <c r="I4674" t="s">
        <v>5227</v>
      </c>
    </row>
    <row r="4675" spans="1:9" x14ac:dyDescent="0.25">
      <c r="A4675" t="s">
        <v>8889</v>
      </c>
      <c r="B4675">
        <v>75180019</v>
      </c>
      <c r="C4675" t="s">
        <v>16</v>
      </c>
      <c r="D4675" t="s">
        <v>16</v>
      </c>
      <c r="E4675" t="s">
        <v>16</v>
      </c>
      <c r="F4675" t="s">
        <v>16</v>
      </c>
      <c r="G4675" t="s">
        <v>2430</v>
      </c>
      <c r="H4675">
        <v>1</v>
      </c>
      <c r="I4675" t="s">
        <v>5227</v>
      </c>
    </row>
    <row r="4676" spans="1:9" x14ac:dyDescent="0.25">
      <c r="A4676" t="s">
        <v>11411</v>
      </c>
      <c r="B4676">
        <v>75180019</v>
      </c>
      <c r="C4676" t="s">
        <v>16</v>
      </c>
      <c r="D4676" t="s">
        <v>16</v>
      </c>
      <c r="E4676" t="s">
        <v>16</v>
      </c>
      <c r="F4676" t="s">
        <v>16</v>
      </c>
      <c r="G4676" t="s">
        <v>2430</v>
      </c>
      <c r="H4676">
        <v>1</v>
      </c>
      <c r="I4676" t="s">
        <v>5227</v>
      </c>
    </row>
    <row r="4677" spans="1:9" x14ac:dyDescent="0.25">
      <c r="A4677" t="s">
        <v>10654</v>
      </c>
      <c r="B4677">
        <v>75180019</v>
      </c>
      <c r="C4677" t="s">
        <v>16</v>
      </c>
      <c r="D4677" t="s">
        <v>16</v>
      </c>
      <c r="E4677" t="s">
        <v>16</v>
      </c>
      <c r="F4677" t="s">
        <v>16</v>
      </c>
      <c r="G4677" t="s">
        <v>2430</v>
      </c>
      <c r="H4677">
        <v>1</v>
      </c>
      <c r="I4677" t="s">
        <v>5227</v>
      </c>
    </row>
    <row r="4678" spans="1:9" x14ac:dyDescent="0.25">
      <c r="A4678" t="s">
        <v>11412</v>
      </c>
      <c r="B4678">
        <v>75180019</v>
      </c>
      <c r="C4678" t="s">
        <v>16</v>
      </c>
      <c r="D4678" t="s">
        <v>16</v>
      </c>
      <c r="E4678" t="s">
        <v>16</v>
      </c>
      <c r="F4678" t="s">
        <v>16</v>
      </c>
      <c r="G4678" t="s">
        <v>2430</v>
      </c>
      <c r="H4678">
        <v>1</v>
      </c>
      <c r="I4678" t="s">
        <v>5227</v>
      </c>
    </row>
    <row r="4679" spans="1:9" x14ac:dyDescent="0.25">
      <c r="A4679" t="s">
        <v>11406</v>
      </c>
      <c r="B4679">
        <v>75180019</v>
      </c>
      <c r="C4679" t="s">
        <v>16</v>
      </c>
      <c r="D4679" t="s">
        <v>16</v>
      </c>
      <c r="E4679" t="s">
        <v>16</v>
      </c>
      <c r="F4679" t="s">
        <v>16</v>
      </c>
      <c r="G4679" t="s">
        <v>2430</v>
      </c>
      <c r="H4679">
        <v>1</v>
      </c>
      <c r="I4679" t="s">
        <v>5227</v>
      </c>
    </row>
    <row r="4680" spans="1:9" x14ac:dyDescent="0.25">
      <c r="A4680" t="s">
        <v>10653</v>
      </c>
      <c r="B4680">
        <v>75180019</v>
      </c>
      <c r="C4680" t="s">
        <v>16</v>
      </c>
      <c r="D4680" t="s">
        <v>16</v>
      </c>
      <c r="E4680" t="s">
        <v>16</v>
      </c>
      <c r="F4680" t="s">
        <v>16</v>
      </c>
      <c r="G4680" t="s">
        <v>2430</v>
      </c>
      <c r="H4680">
        <v>1</v>
      </c>
      <c r="I4680" t="s">
        <v>5227</v>
      </c>
    </row>
    <row r="4681" spans="1:9" x14ac:dyDescent="0.25">
      <c r="A4681" t="s">
        <v>11409</v>
      </c>
      <c r="B4681">
        <v>75180019</v>
      </c>
      <c r="C4681" t="s">
        <v>16</v>
      </c>
      <c r="D4681" t="s">
        <v>16</v>
      </c>
      <c r="E4681" t="s">
        <v>16</v>
      </c>
      <c r="F4681" t="s">
        <v>16</v>
      </c>
      <c r="G4681" t="s">
        <v>2430</v>
      </c>
      <c r="H4681">
        <v>1</v>
      </c>
      <c r="I4681" t="s">
        <v>5227</v>
      </c>
    </row>
    <row r="4682" spans="1:9" x14ac:dyDescent="0.25">
      <c r="A4682" t="s">
        <v>11410</v>
      </c>
      <c r="B4682">
        <v>75180019</v>
      </c>
      <c r="C4682" t="s">
        <v>16</v>
      </c>
      <c r="D4682" t="s">
        <v>16</v>
      </c>
      <c r="E4682" t="s">
        <v>16</v>
      </c>
      <c r="F4682" t="s">
        <v>16</v>
      </c>
      <c r="G4682" t="s">
        <v>2430</v>
      </c>
      <c r="H4682">
        <v>1</v>
      </c>
      <c r="I4682" t="s">
        <v>5227</v>
      </c>
    </row>
    <row r="4683" spans="1:9" x14ac:dyDescent="0.25">
      <c r="A4683" t="s">
        <v>11407</v>
      </c>
      <c r="B4683">
        <v>75180019</v>
      </c>
      <c r="C4683" t="s">
        <v>16</v>
      </c>
      <c r="D4683" t="s">
        <v>16</v>
      </c>
      <c r="E4683" t="s">
        <v>16</v>
      </c>
      <c r="F4683" t="s">
        <v>16</v>
      </c>
      <c r="G4683" t="s">
        <v>2430</v>
      </c>
      <c r="H4683">
        <v>1</v>
      </c>
      <c r="I4683" t="s">
        <v>5227</v>
      </c>
    </row>
    <row r="4684" spans="1:9" x14ac:dyDescent="0.25">
      <c r="A4684" t="s">
        <v>11558</v>
      </c>
      <c r="B4684">
        <v>75180019</v>
      </c>
      <c r="C4684" t="s">
        <v>16</v>
      </c>
      <c r="D4684" t="s">
        <v>16</v>
      </c>
      <c r="E4684" t="s">
        <v>16</v>
      </c>
      <c r="F4684" t="s">
        <v>16</v>
      </c>
      <c r="G4684" t="s">
        <v>2430</v>
      </c>
      <c r="H4684">
        <v>1</v>
      </c>
      <c r="I4684" t="s">
        <v>5227</v>
      </c>
    </row>
    <row r="4685" spans="1:9" x14ac:dyDescent="0.25">
      <c r="A4685" t="s">
        <v>11557</v>
      </c>
      <c r="B4685">
        <v>75180019</v>
      </c>
      <c r="C4685" t="s">
        <v>16</v>
      </c>
      <c r="D4685" t="s">
        <v>16</v>
      </c>
      <c r="E4685" t="s">
        <v>16</v>
      </c>
      <c r="F4685" t="s">
        <v>16</v>
      </c>
      <c r="G4685" t="s">
        <v>2430</v>
      </c>
      <c r="H4685">
        <v>1</v>
      </c>
      <c r="I4685" t="s">
        <v>5227</v>
      </c>
    </row>
    <row r="4686" spans="1:9" x14ac:dyDescent="0.25">
      <c r="A4686" t="s">
        <v>11556</v>
      </c>
      <c r="B4686">
        <v>75180019</v>
      </c>
      <c r="C4686" t="s">
        <v>16</v>
      </c>
      <c r="D4686" t="s">
        <v>16</v>
      </c>
      <c r="E4686" t="s">
        <v>16</v>
      </c>
      <c r="F4686" t="s">
        <v>16</v>
      </c>
      <c r="G4686" t="s">
        <v>2430</v>
      </c>
      <c r="H4686">
        <v>1</v>
      </c>
      <c r="I4686" t="s">
        <v>5227</v>
      </c>
    </row>
    <row r="4687" spans="1:9" x14ac:dyDescent="0.25">
      <c r="A4687" t="s">
        <v>2973</v>
      </c>
      <c r="B4687">
        <v>75180019</v>
      </c>
      <c r="C4687" t="s">
        <v>16</v>
      </c>
      <c r="D4687" t="s">
        <v>16</v>
      </c>
      <c r="E4687" t="s">
        <v>16</v>
      </c>
      <c r="F4687" t="s">
        <v>16</v>
      </c>
      <c r="G4687" t="s">
        <v>2430</v>
      </c>
      <c r="H4687">
        <v>1</v>
      </c>
      <c r="I4687" t="s">
        <v>5227</v>
      </c>
    </row>
    <row r="4688" spans="1:9" x14ac:dyDescent="0.25">
      <c r="A4688" t="s">
        <v>2974</v>
      </c>
      <c r="B4688">
        <v>75180019</v>
      </c>
      <c r="C4688" t="s">
        <v>16</v>
      </c>
      <c r="D4688" t="s">
        <v>16</v>
      </c>
      <c r="E4688" t="s">
        <v>16</v>
      </c>
      <c r="F4688" t="s">
        <v>16</v>
      </c>
      <c r="G4688" t="s">
        <v>2430</v>
      </c>
      <c r="H4688">
        <v>1</v>
      </c>
      <c r="I4688" t="s">
        <v>5227</v>
      </c>
    </row>
    <row r="4689" spans="1:9" x14ac:dyDescent="0.25">
      <c r="A4689" t="s">
        <v>3210</v>
      </c>
      <c r="B4689">
        <v>75196500</v>
      </c>
      <c r="C4689" t="s">
        <v>16</v>
      </c>
      <c r="D4689" t="s">
        <v>16</v>
      </c>
      <c r="E4689" t="s">
        <v>16</v>
      </c>
      <c r="F4689" t="s">
        <v>16</v>
      </c>
      <c r="G4689" t="s">
        <v>2425</v>
      </c>
      <c r="H4689">
        <v>1</v>
      </c>
      <c r="I4689" t="s">
        <v>5229</v>
      </c>
    </row>
    <row r="4690" spans="1:9" x14ac:dyDescent="0.25">
      <c r="A4690" t="s">
        <v>3232</v>
      </c>
      <c r="B4690">
        <v>75196500</v>
      </c>
      <c r="C4690" t="s">
        <v>16</v>
      </c>
      <c r="D4690" t="s">
        <v>16</v>
      </c>
      <c r="E4690" t="s">
        <v>16</v>
      </c>
      <c r="F4690" t="s">
        <v>16</v>
      </c>
      <c r="G4690" t="s">
        <v>2425</v>
      </c>
      <c r="H4690">
        <v>1</v>
      </c>
      <c r="I4690" t="s">
        <v>5229</v>
      </c>
    </row>
    <row r="4691" spans="1:9" x14ac:dyDescent="0.25">
      <c r="A4691" t="s">
        <v>3211</v>
      </c>
      <c r="B4691">
        <v>75196500</v>
      </c>
      <c r="C4691" t="s">
        <v>16</v>
      </c>
      <c r="D4691" t="s">
        <v>16</v>
      </c>
      <c r="E4691" t="s">
        <v>16</v>
      </c>
      <c r="F4691" t="s">
        <v>16</v>
      </c>
      <c r="G4691" t="s">
        <v>2425</v>
      </c>
      <c r="H4691">
        <v>1</v>
      </c>
      <c r="I4691" t="s">
        <v>5229</v>
      </c>
    </row>
    <row r="4692" spans="1:9" x14ac:dyDescent="0.25">
      <c r="A4692" t="s">
        <v>2879</v>
      </c>
      <c r="B4692">
        <v>75180019</v>
      </c>
      <c r="C4692" t="s">
        <v>16</v>
      </c>
      <c r="D4692" t="s">
        <v>16</v>
      </c>
      <c r="E4692" t="s">
        <v>16</v>
      </c>
      <c r="F4692" t="s">
        <v>16</v>
      </c>
      <c r="G4692" t="s">
        <v>2430</v>
      </c>
      <c r="H4692">
        <v>1</v>
      </c>
      <c r="I4692" t="s">
        <v>5227</v>
      </c>
    </row>
    <row r="4693" spans="1:9" x14ac:dyDescent="0.25">
      <c r="A4693" t="s">
        <v>2836</v>
      </c>
      <c r="B4693">
        <v>75180019</v>
      </c>
      <c r="C4693" t="s">
        <v>16</v>
      </c>
      <c r="D4693" t="s">
        <v>16</v>
      </c>
      <c r="E4693" t="s">
        <v>16</v>
      </c>
      <c r="F4693" t="s">
        <v>16</v>
      </c>
      <c r="G4693" t="s">
        <v>2430</v>
      </c>
      <c r="H4693">
        <v>1</v>
      </c>
      <c r="I4693" t="s">
        <v>5227</v>
      </c>
    </row>
    <row r="4694" spans="1:9" x14ac:dyDescent="0.25">
      <c r="A4694" t="s">
        <v>4179</v>
      </c>
      <c r="B4694">
        <v>75211662</v>
      </c>
      <c r="C4694" t="s">
        <v>16</v>
      </c>
      <c r="D4694" t="s">
        <v>16</v>
      </c>
      <c r="E4694" t="s">
        <v>16</v>
      </c>
      <c r="F4694" t="s">
        <v>16</v>
      </c>
      <c r="G4694" t="s">
        <v>7015</v>
      </c>
      <c r="H4694">
        <v>1</v>
      </c>
      <c r="I4694" t="s">
        <v>7143</v>
      </c>
    </row>
    <row r="4695" spans="1:9" x14ac:dyDescent="0.25">
      <c r="A4695" t="s">
        <v>4177</v>
      </c>
      <c r="B4695">
        <v>75211662</v>
      </c>
      <c r="C4695" t="s">
        <v>16</v>
      </c>
      <c r="D4695" t="s">
        <v>16</v>
      </c>
      <c r="E4695" t="s">
        <v>16</v>
      </c>
      <c r="F4695" t="s">
        <v>16</v>
      </c>
      <c r="G4695" t="s">
        <v>7015</v>
      </c>
      <c r="H4695">
        <v>1</v>
      </c>
      <c r="I4695" t="s">
        <v>7143</v>
      </c>
    </row>
    <row r="4696" spans="1:9" x14ac:dyDescent="0.25">
      <c r="A4696" t="s">
        <v>4056</v>
      </c>
      <c r="B4696">
        <v>75196500</v>
      </c>
      <c r="C4696" t="s">
        <v>16</v>
      </c>
      <c r="D4696" t="s">
        <v>16</v>
      </c>
      <c r="E4696" t="s">
        <v>16</v>
      </c>
      <c r="F4696" t="s">
        <v>16</v>
      </c>
      <c r="G4696" t="s">
        <v>2425</v>
      </c>
      <c r="H4696">
        <v>1</v>
      </c>
      <c r="I4696" t="s">
        <v>5229</v>
      </c>
    </row>
    <row r="4697" spans="1:9" x14ac:dyDescent="0.25">
      <c r="A4697" t="s">
        <v>4567</v>
      </c>
      <c r="B4697">
        <v>75211662</v>
      </c>
      <c r="C4697" t="s">
        <v>16</v>
      </c>
      <c r="D4697" t="s">
        <v>16</v>
      </c>
      <c r="E4697" t="s">
        <v>16</v>
      </c>
      <c r="F4697" t="s">
        <v>16</v>
      </c>
      <c r="G4697" t="s">
        <v>7015</v>
      </c>
      <c r="H4697">
        <v>1</v>
      </c>
      <c r="I4697" t="s">
        <v>7143</v>
      </c>
    </row>
    <row r="4698" spans="1:9" x14ac:dyDescent="0.25">
      <c r="A4698" t="s">
        <v>4803</v>
      </c>
      <c r="B4698">
        <v>75180019</v>
      </c>
      <c r="C4698" t="s">
        <v>16</v>
      </c>
      <c r="D4698" t="s">
        <v>16</v>
      </c>
      <c r="E4698" t="s">
        <v>16</v>
      </c>
      <c r="F4698" t="s">
        <v>16</v>
      </c>
      <c r="G4698" t="s">
        <v>2430</v>
      </c>
      <c r="H4698">
        <v>1</v>
      </c>
      <c r="I4698" t="s">
        <v>5227</v>
      </c>
    </row>
    <row r="4699" spans="1:9" x14ac:dyDescent="0.25">
      <c r="A4699" t="s">
        <v>4808</v>
      </c>
      <c r="B4699">
        <v>75196500</v>
      </c>
      <c r="C4699" t="s">
        <v>16</v>
      </c>
      <c r="D4699" t="s">
        <v>16</v>
      </c>
      <c r="E4699" t="s">
        <v>16</v>
      </c>
      <c r="F4699" t="s">
        <v>16</v>
      </c>
      <c r="G4699" t="s">
        <v>2425</v>
      </c>
      <c r="H4699">
        <v>1</v>
      </c>
      <c r="I4699" t="s">
        <v>5229</v>
      </c>
    </row>
    <row r="4700" spans="1:9" x14ac:dyDescent="0.25">
      <c r="A4700" t="s">
        <v>7239</v>
      </c>
      <c r="B4700">
        <v>75196500</v>
      </c>
      <c r="C4700" t="s">
        <v>16</v>
      </c>
      <c r="D4700" t="s">
        <v>16</v>
      </c>
      <c r="E4700" t="s">
        <v>16</v>
      </c>
      <c r="F4700" t="s">
        <v>16</v>
      </c>
      <c r="G4700" t="s">
        <v>2425</v>
      </c>
      <c r="H4700">
        <v>1</v>
      </c>
      <c r="I4700" t="s">
        <v>5229</v>
      </c>
    </row>
    <row r="4701" spans="1:9" x14ac:dyDescent="0.25">
      <c r="A4701" t="s">
        <v>2614</v>
      </c>
      <c r="B4701">
        <v>74762273</v>
      </c>
      <c r="C4701" t="s">
        <v>16</v>
      </c>
      <c r="D4701" t="s">
        <v>16</v>
      </c>
      <c r="E4701" t="s">
        <v>16</v>
      </c>
      <c r="F4701" t="s">
        <v>16</v>
      </c>
      <c r="G4701" t="s">
        <v>154</v>
      </c>
      <c r="H4701">
        <v>1</v>
      </c>
      <c r="I4701" t="s">
        <v>4887</v>
      </c>
    </row>
    <row r="4702" spans="1:9" x14ac:dyDescent="0.25">
      <c r="A4702" t="s">
        <v>3205</v>
      </c>
      <c r="B4702">
        <v>75196500</v>
      </c>
      <c r="C4702" t="s">
        <v>16</v>
      </c>
      <c r="D4702" t="s">
        <v>16</v>
      </c>
      <c r="E4702" t="s">
        <v>16</v>
      </c>
      <c r="F4702" t="s">
        <v>16</v>
      </c>
      <c r="G4702" t="s">
        <v>2425</v>
      </c>
      <c r="H4702">
        <v>1</v>
      </c>
      <c r="I4702" t="s">
        <v>5229</v>
      </c>
    </row>
    <row r="4703" spans="1:9" x14ac:dyDescent="0.25">
      <c r="A4703" t="s">
        <v>3206</v>
      </c>
      <c r="B4703">
        <v>75196500</v>
      </c>
      <c r="C4703" t="s">
        <v>16</v>
      </c>
      <c r="D4703" t="s">
        <v>16</v>
      </c>
      <c r="E4703" t="s">
        <v>16</v>
      </c>
      <c r="F4703" t="s">
        <v>16</v>
      </c>
      <c r="G4703" t="s">
        <v>2425</v>
      </c>
      <c r="H4703">
        <v>1</v>
      </c>
      <c r="I4703" t="s">
        <v>5229</v>
      </c>
    </row>
    <row r="4704" spans="1:9" x14ac:dyDescent="0.25">
      <c r="A4704" t="s">
        <v>3207</v>
      </c>
      <c r="B4704">
        <v>75196500</v>
      </c>
      <c r="C4704" t="s">
        <v>16</v>
      </c>
      <c r="D4704" t="s">
        <v>16</v>
      </c>
      <c r="E4704" t="s">
        <v>16</v>
      </c>
      <c r="F4704" t="s">
        <v>16</v>
      </c>
      <c r="G4704" t="s">
        <v>2425</v>
      </c>
      <c r="H4704">
        <v>1</v>
      </c>
      <c r="I4704" t="s">
        <v>5229</v>
      </c>
    </row>
    <row r="4705" spans="1:9" x14ac:dyDescent="0.25">
      <c r="A4705" t="s">
        <v>3208</v>
      </c>
      <c r="B4705">
        <v>75196500</v>
      </c>
      <c r="C4705" t="s">
        <v>16</v>
      </c>
      <c r="D4705" t="s">
        <v>16</v>
      </c>
      <c r="E4705" t="s">
        <v>16</v>
      </c>
      <c r="F4705" t="s">
        <v>16</v>
      </c>
      <c r="G4705" t="s">
        <v>2425</v>
      </c>
      <c r="H4705">
        <v>1</v>
      </c>
      <c r="I4705" t="s">
        <v>5229</v>
      </c>
    </row>
    <row r="4706" spans="1:9" x14ac:dyDescent="0.25">
      <c r="A4706" t="s">
        <v>3197</v>
      </c>
      <c r="B4706">
        <v>75196500</v>
      </c>
      <c r="C4706" t="s">
        <v>16</v>
      </c>
      <c r="D4706" t="s">
        <v>16</v>
      </c>
      <c r="E4706" t="s">
        <v>16</v>
      </c>
      <c r="F4706" t="s">
        <v>16</v>
      </c>
      <c r="G4706" t="s">
        <v>2425</v>
      </c>
      <c r="H4706">
        <v>1</v>
      </c>
      <c r="I4706" t="s">
        <v>5229</v>
      </c>
    </row>
    <row r="4707" spans="1:9" x14ac:dyDescent="0.25">
      <c r="A4707" t="s">
        <v>3214</v>
      </c>
      <c r="B4707">
        <v>75196500</v>
      </c>
      <c r="C4707" t="s">
        <v>16</v>
      </c>
      <c r="D4707" t="s">
        <v>16</v>
      </c>
      <c r="E4707" t="s">
        <v>16</v>
      </c>
      <c r="F4707" t="s">
        <v>16</v>
      </c>
      <c r="G4707" t="s">
        <v>2425</v>
      </c>
      <c r="H4707">
        <v>1</v>
      </c>
      <c r="I4707" t="s">
        <v>5229</v>
      </c>
    </row>
    <row r="4708" spans="1:9" x14ac:dyDescent="0.25">
      <c r="A4708" t="s">
        <v>3198</v>
      </c>
      <c r="B4708">
        <v>75196500</v>
      </c>
      <c r="C4708" t="s">
        <v>16</v>
      </c>
      <c r="D4708" t="s">
        <v>16</v>
      </c>
      <c r="E4708" t="s">
        <v>16</v>
      </c>
      <c r="F4708" t="s">
        <v>16</v>
      </c>
      <c r="G4708" t="s">
        <v>2425</v>
      </c>
      <c r="H4708">
        <v>1</v>
      </c>
      <c r="I4708" t="s">
        <v>5229</v>
      </c>
    </row>
    <row r="4709" spans="1:9" x14ac:dyDescent="0.25">
      <c r="A4709" t="s">
        <v>3199</v>
      </c>
      <c r="B4709">
        <v>75196500</v>
      </c>
      <c r="C4709" t="s">
        <v>16</v>
      </c>
      <c r="D4709" t="s">
        <v>16</v>
      </c>
      <c r="E4709" t="s">
        <v>16</v>
      </c>
      <c r="F4709" t="s">
        <v>16</v>
      </c>
      <c r="G4709" t="s">
        <v>2425</v>
      </c>
      <c r="H4709">
        <v>1</v>
      </c>
      <c r="I4709" t="s">
        <v>5229</v>
      </c>
    </row>
    <row r="4710" spans="1:9" x14ac:dyDescent="0.25">
      <c r="A4710" t="s">
        <v>2975</v>
      </c>
      <c r="B4710">
        <v>75180019</v>
      </c>
      <c r="C4710" t="s">
        <v>16</v>
      </c>
      <c r="D4710" t="s">
        <v>16</v>
      </c>
      <c r="E4710" t="s">
        <v>16</v>
      </c>
      <c r="F4710" t="s">
        <v>16</v>
      </c>
      <c r="G4710" t="s">
        <v>2430</v>
      </c>
      <c r="H4710">
        <v>1</v>
      </c>
      <c r="I4710" t="s">
        <v>5227</v>
      </c>
    </row>
    <row r="4711" spans="1:9" x14ac:dyDescent="0.25">
      <c r="A4711" t="s">
        <v>3157</v>
      </c>
      <c r="B4711">
        <v>75196500</v>
      </c>
      <c r="C4711" t="s">
        <v>16</v>
      </c>
      <c r="D4711" t="s">
        <v>16</v>
      </c>
      <c r="E4711" t="s">
        <v>16</v>
      </c>
      <c r="F4711" t="s">
        <v>16</v>
      </c>
      <c r="G4711" t="s">
        <v>2425</v>
      </c>
      <c r="H4711">
        <v>1</v>
      </c>
      <c r="I4711" t="s">
        <v>5229</v>
      </c>
    </row>
    <row r="4712" spans="1:9" x14ac:dyDescent="0.25">
      <c r="A4712" t="s">
        <v>3137</v>
      </c>
      <c r="B4712">
        <v>75196500</v>
      </c>
      <c r="C4712" t="s">
        <v>16</v>
      </c>
      <c r="D4712" t="s">
        <v>16</v>
      </c>
      <c r="E4712" t="s">
        <v>16</v>
      </c>
      <c r="F4712" t="s">
        <v>16</v>
      </c>
      <c r="G4712" t="s">
        <v>2425</v>
      </c>
      <c r="H4712">
        <v>1</v>
      </c>
      <c r="I4712" t="s">
        <v>5229</v>
      </c>
    </row>
    <row r="4713" spans="1:9" x14ac:dyDescent="0.25">
      <c r="A4713" t="s">
        <v>3159</v>
      </c>
      <c r="B4713">
        <v>75196500</v>
      </c>
      <c r="C4713" t="s">
        <v>16</v>
      </c>
      <c r="D4713" t="s">
        <v>16</v>
      </c>
      <c r="E4713" t="s">
        <v>16</v>
      </c>
      <c r="F4713" t="s">
        <v>16</v>
      </c>
      <c r="G4713" t="s">
        <v>2425</v>
      </c>
      <c r="H4713">
        <v>1</v>
      </c>
      <c r="I4713" t="s">
        <v>5229</v>
      </c>
    </row>
    <row r="4714" spans="1:9" x14ac:dyDescent="0.25">
      <c r="A4714" t="s">
        <v>2810</v>
      </c>
      <c r="B4714">
        <v>75180019</v>
      </c>
      <c r="C4714" t="s">
        <v>16</v>
      </c>
      <c r="D4714" t="s">
        <v>16</v>
      </c>
      <c r="E4714" t="s">
        <v>16</v>
      </c>
      <c r="F4714" t="s">
        <v>16</v>
      </c>
      <c r="G4714" t="s">
        <v>2430</v>
      </c>
      <c r="H4714">
        <v>1</v>
      </c>
      <c r="I4714" t="s">
        <v>5227</v>
      </c>
    </row>
    <row r="4715" spans="1:9" x14ac:dyDescent="0.25">
      <c r="A4715" t="s">
        <v>8065</v>
      </c>
      <c r="B4715">
        <v>75196500</v>
      </c>
      <c r="C4715" t="s">
        <v>16</v>
      </c>
      <c r="D4715" t="s">
        <v>16</v>
      </c>
      <c r="E4715" t="s">
        <v>16</v>
      </c>
      <c r="F4715" t="s">
        <v>16</v>
      </c>
      <c r="G4715" t="s">
        <v>2425</v>
      </c>
      <c r="H4715">
        <v>1</v>
      </c>
      <c r="I4715" t="s">
        <v>5229</v>
      </c>
    </row>
    <row r="4716" spans="1:9" x14ac:dyDescent="0.25">
      <c r="A4716" t="s">
        <v>3149</v>
      </c>
      <c r="B4716">
        <v>75196500</v>
      </c>
      <c r="C4716" t="s">
        <v>16</v>
      </c>
      <c r="D4716" t="s">
        <v>16</v>
      </c>
      <c r="E4716" t="s">
        <v>16</v>
      </c>
      <c r="F4716" t="s">
        <v>16</v>
      </c>
      <c r="G4716" t="s">
        <v>2425</v>
      </c>
      <c r="H4716">
        <v>1</v>
      </c>
      <c r="I4716" t="s">
        <v>5229</v>
      </c>
    </row>
    <row r="4717" spans="1:9" x14ac:dyDescent="0.25">
      <c r="A4717" t="s">
        <v>3231</v>
      </c>
      <c r="B4717">
        <v>75196500</v>
      </c>
      <c r="C4717" t="s">
        <v>16</v>
      </c>
      <c r="D4717" t="s">
        <v>16</v>
      </c>
      <c r="E4717" t="s">
        <v>16</v>
      </c>
      <c r="F4717" t="s">
        <v>16</v>
      </c>
      <c r="G4717" t="s">
        <v>2425</v>
      </c>
      <c r="H4717">
        <v>1</v>
      </c>
      <c r="I4717" t="s">
        <v>5229</v>
      </c>
    </row>
    <row r="4718" spans="1:9" x14ac:dyDescent="0.25">
      <c r="A4718" t="s">
        <v>3254</v>
      </c>
      <c r="B4718">
        <v>75196500</v>
      </c>
      <c r="C4718" t="s">
        <v>16</v>
      </c>
      <c r="D4718" t="s">
        <v>16</v>
      </c>
      <c r="E4718" t="s">
        <v>16</v>
      </c>
      <c r="F4718" t="s">
        <v>16</v>
      </c>
      <c r="G4718" t="s">
        <v>2425</v>
      </c>
      <c r="H4718">
        <v>1</v>
      </c>
      <c r="I4718" t="s">
        <v>5229</v>
      </c>
    </row>
    <row r="4719" spans="1:9" x14ac:dyDescent="0.25">
      <c r="A4719" t="s">
        <v>3152</v>
      </c>
      <c r="B4719">
        <v>75196500</v>
      </c>
      <c r="C4719" t="s">
        <v>16</v>
      </c>
      <c r="D4719" t="s">
        <v>16</v>
      </c>
      <c r="E4719" t="s">
        <v>16</v>
      </c>
      <c r="F4719" t="s">
        <v>16</v>
      </c>
      <c r="G4719" t="s">
        <v>2425</v>
      </c>
      <c r="H4719">
        <v>1</v>
      </c>
      <c r="I4719" t="s">
        <v>5229</v>
      </c>
    </row>
    <row r="4720" spans="1:9" x14ac:dyDescent="0.25">
      <c r="A4720" t="s">
        <v>3177</v>
      </c>
      <c r="B4720">
        <v>75196500</v>
      </c>
      <c r="C4720" t="s">
        <v>16</v>
      </c>
      <c r="D4720" t="s">
        <v>16</v>
      </c>
      <c r="E4720" t="s">
        <v>16</v>
      </c>
      <c r="F4720" t="s">
        <v>16</v>
      </c>
      <c r="G4720" t="s">
        <v>2425</v>
      </c>
      <c r="H4720">
        <v>1</v>
      </c>
      <c r="I4720" t="s">
        <v>5229</v>
      </c>
    </row>
    <row r="4721" spans="1:9" x14ac:dyDescent="0.25">
      <c r="A4721" t="s">
        <v>3175</v>
      </c>
      <c r="B4721">
        <v>75196500</v>
      </c>
      <c r="C4721" t="s">
        <v>16</v>
      </c>
      <c r="D4721" t="s">
        <v>16</v>
      </c>
      <c r="E4721" t="s">
        <v>16</v>
      </c>
      <c r="F4721" t="s">
        <v>16</v>
      </c>
      <c r="G4721" t="s">
        <v>2425</v>
      </c>
      <c r="H4721">
        <v>1</v>
      </c>
      <c r="I4721" t="s">
        <v>5229</v>
      </c>
    </row>
    <row r="4722" spans="1:9" x14ac:dyDescent="0.25">
      <c r="A4722" t="s">
        <v>7732</v>
      </c>
      <c r="B4722">
        <v>75196500</v>
      </c>
      <c r="C4722" t="s">
        <v>16</v>
      </c>
      <c r="D4722" t="s">
        <v>16</v>
      </c>
      <c r="E4722" t="s">
        <v>16</v>
      </c>
      <c r="F4722" t="s">
        <v>16</v>
      </c>
      <c r="G4722" t="s">
        <v>2425</v>
      </c>
      <c r="H4722">
        <v>1</v>
      </c>
      <c r="I4722" t="s">
        <v>5229</v>
      </c>
    </row>
    <row r="4723" spans="1:9" x14ac:dyDescent="0.25">
      <c r="A4723" t="s">
        <v>7736</v>
      </c>
      <c r="B4723">
        <v>75196500</v>
      </c>
      <c r="C4723" t="s">
        <v>16</v>
      </c>
      <c r="D4723" t="s">
        <v>16</v>
      </c>
      <c r="E4723" t="s">
        <v>16</v>
      </c>
      <c r="F4723" t="s">
        <v>16</v>
      </c>
      <c r="G4723" t="s">
        <v>2425</v>
      </c>
      <c r="H4723">
        <v>1</v>
      </c>
      <c r="I4723" t="s">
        <v>5229</v>
      </c>
    </row>
    <row r="4724" spans="1:9" x14ac:dyDescent="0.25">
      <c r="A4724" t="s">
        <v>8041</v>
      </c>
      <c r="B4724">
        <v>75196500</v>
      </c>
      <c r="C4724" t="s">
        <v>16</v>
      </c>
      <c r="D4724" t="s">
        <v>16</v>
      </c>
      <c r="E4724" t="s">
        <v>16</v>
      </c>
      <c r="F4724" t="s">
        <v>16</v>
      </c>
      <c r="G4724" t="s">
        <v>2425</v>
      </c>
      <c r="H4724">
        <v>1</v>
      </c>
      <c r="I4724" t="s">
        <v>5229</v>
      </c>
    </row>
    <row r="4725" spans="1:9" x14ac:dyDescent="0.25">
      <c r="A4725" t="s">
        <v>8016</v>
      </c>
      <c r="B4725">
        <v>75196500</v>
      </c>
      <c r="C4725" t="s">
        <v>16</v>
      </c>
      <c r="D4725" t="s">
        <v>16</v>
      </c>
      <c r="E4725" t="s">
        <v>16</v>
      </c>
      <c r="F4725" t="s">
        <v>16</v>
      </c>
      <c r="G4725" t="s">
        <v>2425</v>
      </c>
      <c r="H4725">
        <v>1</v>
      </c>
      <c r="I4725" t="s">
        <v>5229</v>
      </c>
    </row>
    <row r="4726" spans="1:9" x14ac:dyDescent="0.25">
      <c r="A4726" t="s">
        <v>6276</v>
      </c>
      <c r="B4726">
        <v>70120140</v>
      </c>
      <c r="C4726" t="s">
        <v>16</v>
      </c>
      <c r="D4726" t="s">
        <v>16</v>
      </c>
      <c r="E4726" t="s">
        <v>16</v>
      </c>
      <c r="F4726" t="s">
        <v>16</v>
      </c>
      <c r="G4726" t="s">
        <v>2467</v>
      </c>
      <c r="H4726">
        <v>1</v>
      </c>
      <c r="I4726" t="s">
        <v>5232</v>
      </c>
    </row>
    <row r="4727" spans="1:9" x14ac:dyDescent="0.25">
      <c r="A4727" t="s">
        <v>6277</v>
      </c>
      <c r="B4727">
        <v>70120140</v>
      </c>
      <c r="C4727" t="s">
        <v>16</v>
      </c>
      <c r="D4727" t="s">
        <v>16</v>
      </c>
      <c r="E4727" t="s">
        <v>16</v>
      </c>
      <c r="F4727" t="s">
        <v>16</v>
      </c>
      <c r="G4727" t="s">
        <v>2467</v>
      </c>
      <c r="H4727">
        <v>1</v>
      </c>
      <c r="I4727" t="s">
        <v>5232</v>
      </c>
    </row>
    <row r="4728" spans="1:9" x14ac:dyDescent="0.25">
      <c r="A4728" t="s">
        <v>6275</v>
      </c>
      <c r="B4728">
        <v>70120140</v>
      </c>
      <c r="C4728" t="s">
        <v>16</v>
      </c>
      <c r="D4728" t="s">
        <v>16</v>
      </c>
      <c r="E4728" t="s">
        <v>16</v>
      </c>
      <c r="F4728" t="s">
        <v>16</v>
      </c>
      <c r="G4728" t="s">
        <v>2467</v>
      </c>
      <c r="H4728">
        <v>1</v>
      </c>
      <c r="I4728" t="s">
        <v>5232</v>
      </c>
    </row>
    <row r="4729" spans="1:9" x14ac:dyDescent="0.25">
      <c r="A4729" t="s">
        <v>6278</v>
      </c>
      <c r="B4729">
        <v>70120140</v>
      </c>
      <c r="C4729" t="s">
        <v>16</v>
      </c>
      <c r="D4729" t="s">
        <v>16</v>
      </c>
      <c r="E4729" t="s">
        <v>16</v>
      </c>
      <c r="F4729" t="s">
        <v>16</v>
      </c>
      <c r="G4729" t="s">
        <v>2467</v>
      </c>
      <c r="H4729">
        <v>1</v>
      </c>
      <c r="I4729" t="s">
        <v>5232</v>
      </c>
    </row>
    <row r="4730" spans="1:9" x14ac:dyDescent="0.25">
      <c r="A4730" t="s">
        <v>14711</v>
      </c>
      <c r="B4730">
        <v>75577000</v>
      </c>
      <c r="C4730" t="s">
        <v>16</v>
      </c>
      <c r="D4730" t="s">
        <v>16</v>
      </c>
      <c r="E4730" t="s">
        <v>16</v>
      </c>
      <c r="F4730" t="s">
        <v>16</v>
      </c>
      <c r="G4730" t="s">
        <v>3759</v>
      </c>
      <c r="H4730">
        <v>1</v>
      </c>
      <c r="I4730" t="s">
        <v>4898</v>
      </c>
    </row>
    <row r="4731" spans="1:9" x14ac:dyDescent="0.25">
      <c r="A4731" t="s">
        <v>14671</v>
      </c>
      <c r="B4731">
        <v>70120140</v>
      </c>
      <c r="C4731" t="s">
        <v>16</v>
      </c>
      <c r="D4731" t="s">
        <v>16</v>
      </c>
      <c r="E4731" t="s">
        <v>16</v>
      </c>
      <c r="F4731" t="s">
        <v>16</v>
      </c>
      <c r="G4731" t="s">
        <v>2467</v>
      </c>
      <c r="H4731">
        <v>1</v>
      </c>
      <c r="I4731" t="s">
        <v>5232</v>
      </c>
    </row>
    <row r="4732" spans="1:9" x14ac:dyDescent="0.25">
      <c r="A4732" t="s">
        <v>14672</v>
      </c>
      <c r="B4732">
        <v>70120140</v>
      </c>
      <c r="C4732" t="s">
        <v>16</v>
      </c>
      <c r="D4732" t="s">
        <v>16</v>
      </c>
      <c r="E4732" t="s">
        <v>16</v>
      </c>
      <c r="F4732" t="s">
        <v>16</v>
      </c>
      <c r="G4732" t="s">
        <v>2467</v>
      </c>
      <c r="H4732">
        <v>1</v>
      </c>
      <c r="I4732" t="s">
        <v>5232</v>
      </c>
    </row>
    <row r="4733" spans="1:9" x14ac:dyDescent="0.25">
      <c r="A4733" t="s">
        <v>14673</v>
      </c>
      <c r="B4733">
        <v>70120140</v>
      </c>
      <c r="C4733" t="s">
        <v>16</v>
      </c>
      <c r="D4733" t="s">
        <v>16</v>
      </c>
      <c r="E4733" t="s">
        <v>16</v>
      </c>
      <c r="F4733" t="s">
        <v>16</v>
      </c>
      <c r="G4733" t="s">
        <v>2467</v>
      </c>
      <c r="H4733">
        <v>1</v>
      </c>
      <c r="I4733" t="s">
        <v>5232</v>
      </c>
    </row>
    <row r="4734" spans="1:9" x14ac:dyDescent="0.25">
      <c r="A4734" t="s">
        <v>3200</v>
      </c>
      <c r="B4734">
        <v>75196500</v>
      </c>
      <c r="C4734" t="s">
        <v>16</v>
      </c>
      <c r="D4734" t="s">
        <v>16</v>
      </c>
      <c r="E4734" t="s">
        <v>16</v>
      </c>
      <c r="F4734" t="s">
        <v>16</v>
      </c>
      <c r="G4734" t="s">
        <v>2425</v>
      </c>
      <c r="H4734">
        <v>1</v>
      </c>
      <c r="I4734" t="s">
        <v>5229</v>
      </c>
    </row>
    <row r="4735" spans="1:9" x14ac:dyDescent="0.25">
      <c r="A4735" t="s">
        <v>11515</v>
      </c>
      <c r="B4735">
        <v>75421677</v>
      </c>
      <c r="C4735" t="s">
        <v>16</v>
      </c>
      <c r="D4735" t="s">
        <v>16</v>
      </c>
      <c r="E4735" t="s">
        <v>16</v>
      </c>
      <c r="F4735" t="s">
        <v>16</v>
      </c>
      <c r="G4735" t="s">
        <v>3368</v>
      </c>
      <c r="H4735">
        <v>1</v>
      </c>
      <c r="I4735" t="s">
        <v>4892</v>
      </c>
    </row>
    <row r="4736" spans="1:9" x14ac:dyDescent="0.25">
      <c r="A4736" t="s">
        <v>11514</v>
      </c>
      <c r="B4736">
        <v>75141322</v>
      </c>
      <c r="C4736" t="s">
        <v>16</v>
      </c>
      <c r="D4736" t="s">
        <v>16</v>
      </c>
      <c r="E4736" t="s">
        <v>16</v>
      </c>
      <c r="F4736" t="s">
        <v>16</v>
      </c>
      <c r="G4736" t="s">
        <v>10915</v>
      </c>
      <c r="H4736">
        <v>1</v>
      </c>
      <c r="I4736" t="s">
        <v>13143</v>
      </c>
    </row>
    <row r="4737" spans="1:9" x14ac:dyDescent="0.25">
      <c r="A4737" t="s">
        <v>11516</v>
      </c>
      <c r="B4737">
        <v>75421677</v>
      </c>
      <c r="C4737" t="s">
        <v>16</v>
      </c>
      <c r="D4737" t="s">
        <v>16</v>
      </c>
      <c r="E4737" t="s">
        <v>16</v>
      </c>
      <c r="F4737" t="s">
        <v>16</v>
      </c>
      <c r="G4737" t="s">
        <v>3368</v>
      </c>
      <c r="H4737">
        <v>1</v>
      </c>
      <c r="I4737" t="s">
        <v>4892</v>
      </c>
    </row>
    <row r="4738" spans="1:9" x14ac:dyDescent="0.25">
      <c r="A4738" t="s">
        <v>11512</v>
      </c>
      <c r="B4738">
        <v>75141322</v>
      </c>
      <c r="C4738" t="s">
        <v>16</v>
      </c>
      <c r="D4738" t="s">
        <v>16</v>
      </c>
      <c r="E4738" t="s">
        <v>16</v>
      </c>
      <c r="F4738" t="s">
        <v>16</v>
      </c>
      <c r="G4738" t="s">
        <v>10915</v>
      </c>
      <c r="H4738">
        <v>1</v>
      </c>
      <c r="I4738" t="s">
        <v>13143</v>
      </c>
    </row>
    <row r="4739" spans="1:9" x14ac:dyDescent="0.25">
      <c r="A4739" t="s">
        <v>11517</v>
      </c>
      <c r="B4739">
        <v>75141322</v>
      </c>
      <c r="C4739" t="s">
        <v>16</v>
      </c>
      <c r="D4739" t="s">
        <v>16</v>
      </c>
      <c r="E4739" t="s">
        <v>16</v>
      </c>
      <c r="F4739" t="s">
        <v>16</v>
      </c>
      <c r="G4739" t="s">
        <v>10915</v>
      </c>
      <c r="H4739">
        <v>1</v>
      </c>
      <c r="I4739" t="s">
        <v>13143</v>
      </c>
    </row>
    <row r="4740" spans="1:9" x14ac:dyDescent="0.25">
      <c r="A4740" t="s">
        <v>3507</v>
      </c>
      <c r="B4740">
        <v>75421677</v>
      </c>
      <c r="C4740" t="s">
        <v>16</v>
      </c>
      <c r="D4740" t="s">
        <v>16</v>
      </c>
      <c r="E4740" t="s">
        <v>16</v>
      </c>
      <c r="F4740" t="s">
        <v>16</v>
      </c>
      <c r="G4740" t="s">
        <v>3368</v>
      </c>
      <c r="H4740">
        <v>1</v>
      </c>
      <c r="I4740" t="s">
        <v>4892</v>
      </c>
    </row>
    <row r="4741" spans="1:9" x14ac:dyDescent="0.25">
      <c r="A4741" t="s">
        <v>3555</v>
      </c>
      <c r="B4741">
        <v>75431520</v>
      </c>
      <c r="C4741" t="s">
        <v>16</v>
      </c>
      <c r="D4741" t="s">
        <v>16</v>
      </c>
      <c r="E4741" t="s">
        <v>16</v>
      </c>
      <c r="F4741" t="s">
        <v>16</v>
      </c>
      <c r="G4741" t="s">
        <v>3987</v>
      </c>
      <c r="H4741">
        <v>1</v>
      </c>
      <c r="I4741" t="s">
        <v>5238</v>
      </c>
    </row>
    <row r="4742" spans="1:9" x14ac:dyDescent="0.25">
      <c r="A4742" t="s">
        <v>3556</v>
      </c>
      <c r="B4742">
        <v>75431520</v>
      </c>
      <c r="C4742" t="s">
        <v>16</v>
      </c>
      <c r="D4742" t="s">
        <v>16</v>
      </c>
      <c r="E4742" t="s">
        <v>16</v>
      </c>
      <c r="F4742" t="s">
        <v>16</v>
      </c>
      <c r="G4742" t="s">
        <v>3987</v>
      </c>
      <c r="H4742">
        <v>1</v>
      </c>
      <c r="I4742" t="s">
        <v>5238</v>
      </c>
    </row>
    <row r="4743" spans="1:9" x14ac:dyDescent="0.25">
      <c r="A4743" t="s">
        <v>3508</v>
      </c>
      <c r="B4743">
        <v>75421677</v>
      </c>
      <c r="C4743" t="s">
        <v>16</v>
      </c>
      <c r="D4743" t="s">
        <v>16</v>
      </c>
      <c r="E4743" t="s">
        <v>16</v>
      </c>
      <c r="F4743" t="s">
        <v>16</v>
      </c>
      <c r="G4743" t="s">
        <v>3368</v>
      </c>
      <c r="H4743">
        <v>1</v>
      </c>
      <c r="I4743" t="s">
        <v>4892</v>
      </c>
    </row>
    <row r="4744" spans="1:9" x14ac:dyDescent="0.25">
      <c r="A4744" t="s">
        <v>3509</v>
      </c>
      <c r="B4744">
        <v>75421677</v>
      </c>
      <c r="C4744" t="s">
        <v>16</v>
      </c>
      <c r="D4744" t="s">
        <v>16</v>
      </c>
      <c r="E4744" t="s">
        <v>16</v>
      </c>
      <c r="F4744" t="s">
        <v>16</v>
      </c>
      <c r="G4744" t="s">
        <v>3368</v>
      </c>
      <c r="H4744">
        <v>1</v>
      </c>
      <c r="I4744" t="s">
        <v>4892</v>
      </c>
    </row>
    <row r="4745" spans="1:9" x14ac:dyDescent="0.25">
      <c r="A4745" t="s">
        <v>3498</v>
      </c>
      <c r="B4745">
        <v>75421677</v>
      </c>
      <c r="C4745" t="s">
        <v>16</v>
      </c>
      <c r="D4745" t="s">
        <v>16</v>
      </c>
      <c r="E4745" t="s">
        <v>16</v>
      </c>
      <c r="F4745" t="s">
        <v>16</v>
      </c>
      <c r="G4745" t="s">
        <v>3368</v>
      </c>
      <c r="H4745">
        <v>1</v>
      </c>
      <c r="I4745" t="s">
        <v>4892</v>
      </c>
    </row>
    <row r="4746" spans="1:9" x14ac:dyDescent="0.25">
      <c r="A4746" t="s">
        <v>2672</v>
      </c>
      <c r="B4746">
        <v>75121000</v>
      </c>
      <c r="C4746" t="s">
        <v>16</v>
      </c>
      <c r="D4746" t="s">
        <v>16</v>
      </c>
      <c r="E4746" t="s">
        <v>16</v>
      </c>
      <c r="F4746" t="s">
        <v>16</v>
      </c>
      <c r="G4746" t="s">
        <v>2668</v>
      </c>
      <c r="H4746">
        <v>1</v>
      </c>
      <c r="I4746" t="s">
        <v>5230</v>
      </c>
    </row>
    <row r="4747" spans="1:9" x14ac:dyDescent="0.25">
      <c r="A4747" t="s">
        <v>11513</v>
      </c>
      <c r="B4747">
        <v>75141322</v>
      </c>
      <c r="C4747" t="s">
        <v>16</v>
      </c>
      <c r="D4747" t="s">
        <v>16</v>
      </c>
      <c r="E4747" t="s">
        <v>16</v>
      </c>
      <c r="F4747" t="s">
        <v>16</v>
      </c>
      <c r="G4747" t="s">
        <v>10915</v>
      </c>
      <c r="H4747">
        <v>1</v>
      </c>
      <c r="I4747" t="s">
        <v>13143</v>
      </c>
    </row>
    <row r="4748" spans="1:9" x14ac:dyDescent="0.25">
      <c r="A4748" t="s">
        <v>7206</v>
      </c>
      <c r="B4748">
        <v>73575757</v>
      </c>
      <c r="C4748" t="s">
        <v>16</v>
      </c>
      <c r="D4748" t="s">
        <v>16</v>
      </c>
      <c r="E4748" t="s">
        <v>16</v>
      </c>
      <c r="F4748" t="s">
        <v>16</v>
      </c>
      <c r="G4748" t="s">
        <v>4331</v>
      </c>
      <c r="H4748">
        <v>1</v>
      </c>
      <c r="I4748" t="s">
        <v>5237</v>
      </c>
    </row>
    <row r="4749" spans="1:9" x14ac:dyDescent="0.25">
      <c r="A4749" t="s">
        <v>7205</v>
      </c>
      <c r="B4749">
        <v>73575757</v>
      </c>
      <c r="C4749" t="s">
        <v>16</v>
      </c>
      <c r="D4749" t="s">
        <v>16</v>
      </c>
      <c r="E4749" t="s">
        <v>16</v>
      </c>
      <c r="F4749" t="s">
        <v>16</v>
      </c>
      <c r="G4749" t="s">
        <v>4331</v>
      </c>
      <c r="H4749">
        <v>1</v>
      </c>
      <c r="I4749" t="s">
        <v>5237</v>
      </c>
    </row>
    <row r="4750" spans="1:9" x14ac:dyDescent="0.25">
      <c r="A4750" t="s">
        <v>41594</v>
      </c>
      <c r="B4750">
        <v>75180019</v>
      </c>
      <c r="C4750" t="s">
        <v>16</v>
      </c>
      <c r="D4750" t="s">
        <v>16</v>
      </c>
      <c r="E4750" t="s">
        <v>16</v>
      </c>
      <c r="F4750" t="s">
        <v>16</v>
      </c>
      <c r="G4750" t="s">
        <v>2430</v>
      </c>
      <c r="H4750">
        <v>1</v>
      </c>
      <c r="I4750" t="s">
        <v>5227</v>
      </c>
    </row>
    <row r="4751" spans="1:9" x14ac:dyDescent="0.25">
      <c r="A4751" t="s">
        <v>2474</v>
      </c>
      <c r="B4751">
        <v>70120140</v>
      </c>
      <c r="C4751" t="s">
        <v>16</v>
      </c>
      <c r="D4751" t="s">
        <v>16</v>
      </c>
      <c r="E4751" t="s">
        <v>16</v>
      </c>
      <c r="F4751" t="s">
        <v>16</v>
      </c>
      <c r="G4751" t="s">
        <v>2467</v>
      </c>
      <c r="H4751">
        <v>1</v>
      </c>
      <c r="I4751" t="s">
        <v>5232</v>
      </c>
    </row>
    <row r="4752" spans="1:9" x14ac:dyDescent="0.25">
      <c r="A4752" t="s">
        <v>2656</v>
      </c>
      <c r="B4752">
        <v>74762273</v>
      </c>
      <c r="C4752" t="s">
        <v>16</v>
      </c>
      <c r="D4752" t="s">
        <v>16</v>
      </c>
      <c r="E4752" t="s">
        <v>16</v>
      </c>
      <c r="F4752" t="s">
        <v>16</v>
      </c>
      <c r="G4752" t="s">
        <v>154</v>
      </c>
      <c r="H4752">
        <v>1</v>
      </c>
      <c r="I4752" t="s">
        <v>4887</v>
      </c>
    </row>
    <row r="4753" spans="1:9" x14ac:dyDescent="0.25">
      <c r="A4753" t="s">
        <v>10449</v>
      </c>
      <c r="B4753">
        <v>66158040</v>
      </c>
      <c r="C4753" t="s">
        <v>16</v>
      </c>
      <c r="D4753" t="s">
        <v>16</v>
      </c>
      <c r="E4753" t="s">
        <v>16</v>
      </c>
      <c r="F4753" t="s">
        <v>16</v>
      </c>
      <c r="G4753" t="s">
        <v>13920</v>
      </c>
      <c r="H4753">
        <v>1</v>
      </c>
      <c r="I4753" t="s">
        <v>15844</v>
      </c>
    </row>
    <row r="4754" spans="1:9" x14ac:dyDescent="0.25">
      <c r="A4754" t="s">
        <v>10448</v>
      </c>
      <c r="B4754">
        <v>66158040</v>
      </c>
      <c r="C4754" t="s">
        <v>16</v>
      </c>
      <c r="D4754" t="s">
        <v>16</v>
      </c>
      <c r="E4754" t="s">
        <v>16</v>
      </c>
      <c r="F4754" t="s">
        <v>16</v>
      </c>
      <c r="G4754" t="s">
        <v>13920</v>
      </c>
      <c r="H4754">
        <v>1</v>
      </c>
      <c r="I4754" t="s">
        <v>15844</v>
      </c>
    </row>
    <row r="4755" spans="1:9" x14ac:dyDescent="0.25">
      <c r="A4755" t="s">
        <v>10909</v>
      </c>
      <c r="B4755">
        <v>66158040</v>
      </c>
      <c r="C4755" t="s">
        <v>16</v>
      </c>
      <c r="D4755" t="s">
        <v>16</v>
      </c>
      <c r="E4755" t="s">
        <v>16</v>
      </c>
      <c r="F4755" t="s">
        <v>16</v>
      </c>
      <c r="G4755" t="s">
        <v>13920</v>
      </c>
      <c r="H4755">
        <v>1</v>
      </c>
      <c r="I4755" t="s">
        <v>15844</v>
      </c>
    </row>
    <row r="4756" spans="1:9" x14ac:dyDescent="0.25">
      <c r="A4756" t="s">
        <v>10910</v>
      </c>
      <c r="B4756">
        <v>66158040</v>
      </c>
      <c r="C4756" t="s">
        <v>16</v>
      </c>
      <c r="D4756" t="s">
        <v>16</v>
      </c>
      <c r="E4756" t="s">
        <v>16</v>
      </c>
      <c r="F4756" t="s">
        <v>16</v>
      </c>
      <c r="G4756" t="s">
        <v>13920</v>
      </c>
      <c r="H4756">
        <v>1</v>
      </c>
      <c r="I4756" t="s">
        <v>15844</v>
      </c>
    </row>
    <row r="4757" spans="1:9" x14ac:dyDescent="0.25">
      <c r="A4757" t="s">
        <v>3138</v>
      </c>
      <c r="B4757">
        <v>75196500</v>
      </c>
      <c r="C4757" t="s">
        <v>16</v>
      </c>
      <c r="D4757" t="s">
        <v>16</v>
      </c>
      <c r="E4757" t="s">
        <v>16</v>
      </c>
      <c r="F4757" t="s">
        <v>16</v>
      </c>
      <c r="G4757" t="s">
        <v>2425</v>
      </c>
      <c r="H4757">
        <v>1</v>
      </c>
      <c r="I4757" t="s">
        <v>5229</v>
      </c>
    </row>
    <row r="4758" spans="1:9" x14ac:dyDescent="0.25">
      <c r="A4758" t="s">
        <v>2788</v>
      </c>
      <c r="B4758">
        <v>75180019</v>
      </c>
      <c r="C4758" t="s">
        <v>16</v>
      </c>
      <c r="D4758" t="s">
        <v>16</v>
      </c>
      <c r="E4758" t="s">
        <v>16</v>
      </c>
      <c r="F4758" t="s">
        <v>16</v>
      </c>
      <c r="G4758" t="s">
        <v>2430</v>
      </c>
      <c r="H4758">
        <v>1</v>
      </c>
      <c r="I4758" t="s">
        <v>5227</v>
      </c>
    </row>
    <row r="4759" spans="1:9" x14ac:dyDescent="0.25">
      <c r="A4759" t="s">
        <v>2800</v>
      </c>
      <c r="B4759">
        <v>75180019</v>
      </c>
      <c r="C4759" t="s">
        <v>16</v>
      </c>
      <c r="D4759" t="s">
        <v>16</v>
      </c>
      <c r="E4759" t="s">
        <v>16</v>
      </c>
      <c r="F4759" t="s">
        <v>16</v>
      </c>
      <c r="G4759" t="s">
        <v>2430</v>
      </c>
      <c r="H4759">
        <v>1</v>
      </c>
      <c r="I4759" t="s">
        <v>5227</v>
      </c>
    </row>
    <row r="4760" spans="1:9" x14ac:dyDescent="0.25">
      <c r="A4760" t="s">
        <v>2789</v>
      </c>
      <c r="B4760">
        <v>75180019</v>
      </c>
      <c r="C4760" t="s">
        <v>16</v>
      </c>
      <c r="D4760" t="s">
        <v>16</v>
      </c>
      <c r="E4760" t="s">
        <v>16</v>
      </c>
      <c r="F4760" t="s">
        <v>16</v>
      </c>
      <c r="G4760" t="s">
        <v>2430</v>
      </c>
      <c r="H4760">
        <v>1</v>
      </c>
      <c r="I4760" t="s">
        <v>5227</v>
      </c>
    </row>
    <row r="4761" spans="1:9" x14ac:dyDescent="0.25">
      <c r="A4761" t="s">
        <v>2801</v>
      </c>
      <c r="B4761">
        <v>75180019</v>
      </c>
      <c r="C4761" t="s">
        <v>16</v>
      </c>
      <c r="D4761" t="s">
        <v>16</v>
      </c>
      <c r="E4761" t="s">
        <v>16</v>
      </c>
      <c r="F4761" t="s">
        <v>16</v>
      </c>
      <c r="G4761" t="s">
        <v>2430</v>
      </c>
      <c r="H4761">
        <v>1</v>
      </c>
      <c r="I4761" t="s">
        <v>5227</v>
      </c>
    </row>
    <row r="4762" spans="1:9" x14ac:dyDescent="0.25">
      <c r="A4762" t="s">
        <v>2802</v>
      </c>
      <c r="B4762">
        <v>75180019</v>
      </c>
      <c r="C4762" t="s">
        <v>16</v>
      </c>
      <c r="D4762" t="s">
        <v>16</v>
      </c>
      <c r="E4762" t="s">
        <v>16</v>
      </c>
      <c r="F4762" t="s">
        <v>16</v>
      </c>
      <c r="G4762" t="s">
        <v>2430</v>
      </c>
      <c r="H4762">
        <v>1</v>
      </c>
      <c r="I4762" t="s">
        <v>5227</v>
      </c>
    </row>
    <row r="4763" spans="1:9" x14ac:dyDescent="0.25">
      <c r="A4763" t="s">
        <v>3139</v>
      </c>
      <c r="B4763">
        <v>75196500</v>
      </c>
      <c r="C4763" t="s">
        <v>16</v>
      </c>
      <c r="D4763" t="s">
        <v>16</v>
      </c>
      <c r="E4763" t="s">
        <v>16</v>
      </c>
      <c r="F4763" t="s">
        <v>16</v>
      </c>
      <c r="G4763" t="s">
        <v>2425</v>
      </c>
      <c r="H4763">
        <v>1</v>
      </c>
      <c r="I4763" t="s">
        <v>5229</v>
      </c>
    </row>
    <row r="4764" spans="1:9" x14ac:dyDescent="0.25">
      <c r="A4764" t="s">
        <v>3160</v>
      </c>
      <c r="B4764">
        <v>75196500</v>
      </c>
      <c r="C4764" t="s">
        <v>16</v>
      </c>
      <c r="D4764" t="s">
        <v>16</v>
      </c>
      <c r="E4764" t="s">
        <v>16</v>
      </c>
      <c r="F4764" t="s">
        <v>16</v>
      </c>
      <c r="G4764" t="s">
        <v>2425</v>
      </c>
      <c r="H4764">
        <v>1</v>
      </c>
      <c r="I4764" t="s">
        <v>5229</v>
      </c>
    </row>
    <row r="4765" spans="1:9" x14ac:dyDescent="0.25">
      <c r="A4765" t="s">
        <v>3140</v>
      </c>
      <c r="B4765">
        <v>75196500</v>
      </c>
      <c r="C4765" t="s">
        <v>16</v>
      </c>
      <c r="D4765" t="s">
        <v>16</v>
      </c>
      <c r="E4765" t="s">
        <v>16</v>
      </c>
      <c r="F4765" t="s">
        <v>16</v>
      </c>
      <c r="G4765" t="s">
        <v>2425</v>
      </c>
      <c r="H4765">
        <v>1</v>
      </c>
      <c r="I4765" t="s">
        <v>5229</v>
      </c>
    </row>
    <row r="4766" spans="1:9" x14ac:dyDescent="0.25">
      <c r="A4766" t="s">
        <v>3141</v>
      </c>
      <c r="B4766">
        <v>75196500</v>
      </c>
      <c r="C4766" t="s">
        <v>16</v>
      </c>
      <c r="D4766" t="s">
        <v>16</v>
      </c>
      <c r="E4766" t="s">
        <v>16</v>
      </c>
      <c r="F4766" t="s">
        <v>16</v>
      </c>
      <c r="G4766" t="s">
        <v>2425</v>
      </c>
      <c r="H4766">
        <v>1</v>
      </c>
      <c r="I4766" t="s">
        <v>5229</v>
      </c>
    </row>
    <row r="4767" spans="1:9" x14ac:dyDescent="0.25">
      <c r="A4767" t="s">
        <v>3142</v>
      </c>
      <c r="B4767">
        <v>75196500</v>
      </c>
      <c r="C4767" t="s">
        <v>16</v>
      </c>
      <c r="D4767" t="s">
        <v>16</v>
      </c>
      <c r="E4767" t="s">
        <v>16</v>
      </c>
      <c r="F4767" t="s">
        <v>16</v>
      </c>
      <c r="G4767" t="s">
        <v>2425</v>
      </c>
      <c r="H4767">
        <v>1</v>
      </c>
      <c r="I4767" t="s">
        <v>5229</v>
      </c>
    </row>
    <row r="4768" spans="1:9" x14ac:dyDescent="0.25">
      <c r="A4768" t="s">
        <v>3131</v>
      </c>
      <c r="B4768">
        <v>75196500</v>
      </c>
      <c r="C4768" t="s">
        <v>16</v>
      </c>
      <c r="D4768" t="s">
        <v>16</v>
      </c>
      <c r="E4768" t="s">
        <v>16</v>
      </c>
      <c r="F4768" t="s">
        <v>16</v>
      </c>
      <c r="G4768" t="s">
        <v>2425</v>
      </c>
      <c r="H4768">
        <v>1</v>
      </c>
      <c r="I4768" t="s">
        <v>5229</v>
      </c>
    </row>
    <row r="4769" spans="1:9" x14ac:dyDescent="0.25">
      <c r="A4769" t="s">
        <v>3132</v>
      </c>
      <c r="B4769">
        <v>75196500</v>
      </c>
      <c r="C4769" t="s">
        <v>16</v>
      </c>
      <c r="D4769" t="s">
        <v>16</v>
      </c>
      <c r="E4769" t="s">
        <v>16</v>
      </c>
      <c r="F4769" t="s">
        <v>16</v>
      </c>
      <c r="G4769" t="s">
        <v>2425</v>
      </c>
      <c r="H4769">
        <v>1</v>
      </c>
      <c r="I4769" t="s">
        <v>5229</v>
      </c>
    </row>
    <row r="4770" spans="1:9" x14ac:dyDescent="0.25">
      <c r="A4770" t="s">
        <v>2753</v>
      </c>
      <c r="B4770">
        <v>75180019</v>
      </c>
      <c r="C4770" t="s">
        <v>16</v>
      </c>
      <c r="D4770" t="s">
        <v>16</v>
      </c>
      <c r="E4770" t="s">
        <v>16</v>
      </c>
      <c r="F4770" t="s">
        <v>16</v>
      </c>
      <c r="G4770" t="s">
        <v>2430</v>
      </c>
      <c r="H4770">
        <v>1</v>
      </c>
      <c r="I4770" t="s">
        <v>5227</v>
      </c>
    </row>
    <row r="4771" spans="1:9" x14ac:dyDescent="0.25">
      <c r="A4771" t="s">
        <v>2754</v>
      </c>
      <c r="B4771">
        <v>75180019</v>
      </c>
      <c r="C4771" t="s">
        <v>16</v>
      </c>
      <c r="D4771" t="s">
        <v>16</v>
      </c>
      <c r="E4771" t="s">
        <v>16</v>
      </c>
      <c r="F4771" t="s">
        <v>16</v>
      </c>
      <c r="G4771" t="s">
        <v>2430</v>
      </c>
      <c r="H4771">
        <v>1</v>
      </c>
      <c r="I4771" t="s">
        <v>5227</v>
      </c>
    </row>
    <row r="4772" spans="1:9" x14ac:dyDescent="0.25">
      <c r="A4772" t="s">
        <v>2755</v>
      </c>
      <c r="B4772">
        <v>75180019</v>
      </c>
      <c r="C4772" t="s">
        <v>16</v>
      </c>
      <c r="D4772" t="s">
        <v>16</v>
      </c>
      <c r="E4772" t="s">
        <v>16</v>
      </c>
      <c r="F4772" t="s">
        <v>16</v>
      </c>
      <c r="G4772" t="s">
        <v>2430</v>
      </c>
      <c r="H4772">
        <v>1</v>
      </c>
      <c r="I4772" t="s">
        <v>5227</v>
      </c>
    </row>
    <row r="4773" spans="1:9" x14ac:dyDescent="0.25">
      <c r="A4773" t="s">
        <v>2744</v>
      </c>
      <c r="B4773">
        <v>75180019</v>
      </c>
      <c r="C4773" t="s">
        <v>16</v>
      </c>
      <c r="D4773" t="s">
        <v>16</v>
      </c>
      <c r="E4773" t="s">
        <v>16</v>
      </c>
      <c r="F4773" t="s">
        <v>16</v>
      </c>
      <c r="G4773" t="s">
        <v>2430</v>
      </c>
      <c r="H4773">
        <v>1</v>
      </c>
      <c r="I4773" t="s">
        <v>5227</v>
      </c>
    </row>
    <row r="4774" spans="1:9" x14ac:dyDescent="0.25">
      <c r="A4774" t="s">
        <v>2745</v>
      </c>
      <c r="B4774">
        <v>75180019</v>
      </c>
      <c r="C4774" t="s">
        <v>16</v>
      </c>
      <c r="D4774" t="s">
        <v>16</v>
      </c>
      <c r="E4774" t="s">
        <v>16</v>
      </c>
      <c r="F4774" t="s">
        <v>16</v>
      </c>
      <c r="G4774" t="s">
        <v>2430</v>
      </c>
      <c r="H4774">
        <v>1</v>
      </c>
      <c r="I4774" t="s">
        <v>5227</v>
      </c>
    </row>
    <row r="4775" spans="1:9" x14ac:dyDescent="0.25">
      <c r="A4775" t="s">
        <v>3118</v>
      </c>
      <c r="B4775">
        <v>75196500</v>
      </c>
      <c r="C4775" t="s">
        <v>16</v>
      </c>
      <c r="D4775" t="s">
        <v>16</v>
      </c>
      <c r="E4775" t="s">
        <v>16</v>
      </c>
      <c r="F4775" t="s">
        <v>16</v>
      </c>
      <c r="G4775" t="s">
        <v>2425</v>
      </c>
      <c r="H4775">
        <v>1</v>
      </c>
      <c r="I4775" t="s">
        <v>5229</v>
      </c>
    </row>
    <row r="4776" spans="1:9" x14ac:dyDescent="0.25">
      <c r="A4776" t="s">
        <v>3107</v>
      </c>
      <c r="B4776">
        <v>75196500</v>
      </c>
      <c r="C4776" t="s">
        <v>16</v>
      </c>
      <c r="D4776" t="s">
        <v>16</v>
      </c>
      <c r="E4776" t="s">
        <v>16</v>
      </c>
      <c r="F4776" t="s">
        <v>16</v>
      </c>
      <c r="G4776" t="s">
        <v>2425</v>
      </c>
      <c r="H4776">
        <v>1</v>
      </c>
      <c r="I4776" t="s">
        <v>5229</v>
      </c>
    </row>
    <row r="4777" spans="1:9" x14ac:dyDescent="0.25">
      <c r="A4777" t="s">
        <v>3109</v>
      </c>
      <c r="B4777">
        <v>75196500</v>
      </c>
      <c r="C4777" t="s">
        <v>16</v>
      </c>
      <c r="D4777" t="s">
        <v>16</v>
      </c>
      <c r="E4777" t="s">
        <v>16</v>
      </c>
      <c r="F4777" t="s">
        <v>16</v>
      </c>
      <c r="G4777" t="s">
        <v>2425</v>
      </c>
      <c r="H4777">
        <v>1</v>
      </c>
      <c r="I4777" t="s">
        <v>5229</v>
      </c>
    </row>
    <row r="4778" spans="1:9" x14ac:dyDescent="0.25">
      <c r="A4778" t="s">
        <v>3108</v>
      </c>
      <c r="B4778">
        <v>75196500</v>
      </c>
      <c r="C4778" t="s">
        <v>16</v>
      </c>
      <c r="D4778" t="s">
        <v>16</v>
      </c>
      <c r="E4778" t="s">
        <v>16</v>
      </c>
      <c r="F4778" t="s">
        <v>16</v>
      </c>
      <c r="G4778" t="s">
        <v>2425</v>
      </c>
      <c r="H4778">
        <v>1</v>
      </c>
      <c r="I4778" t="s">
        <v>5229</v>
      </c>
    </row>
    <row r="4779" spans="1:9" x14ac:dyDescent="0.25">
      <c r="A4779" t="s">
        <v>3110</v>
      </c>
      <c r="B4779">
        <v>75196500</v>
      </c>
      <c r="C4779" t="s">
        <v>16</v>
      </c>
      <c r="D4779" t="s">
        <v>16</v>
      </c>
      <c r="E4779" t="s">
        <v>16</v>
      </c>
      <c r="F4779" t="s">
        <v>16</v>
      </c>
      <c r="G4779" t="s">
        <v>2425</v>
      </c>
      <c r="H4779">
        <v>1</v>
      </c>
      <c r="I4779" t="s">
        <v>5229</v>
      </c>
    </row>
    <row r="4780" spans="1:9" x14ac:dyDescent="0.25">
      <c r="A4780" t="s">
        <v>3111</v>
      </c>
      <c r="B4780">
        <v>75196500</v>
      </c>
      <c r="C4780" t="s">
        <v>16</v>
      </c>
      <c r="D4780" t="s">
        <v>16</v>
      </c>
      <c r="E4780" t="s">
        <v>16</v>
      </c>
      <c r="F4780" t="s">
        <v>16</v>
      </c>
      <c r="G4780" t="s">
        <v>2425</v>
      </c>
      <c r="H4780">
        <v>1</v>
      </c>
      <c r="I4780" t="s">
        <v>5229</v>
      </c>
    </row>
    <row r="4781" spans="1:9" x14ac:dyDescent="0.25">
      <c r="A4781" t="s">
        <v>3136</v>
      </c>
      <c r="B4781">
        <v>75196500</v>
      </c>
      <c r="C4781" t="s">
        <v>16</v>
      </c>
      <c r="D4781" t="s">
        <v>16</v>
      </c>
      <c r="E4781" t="s">
        <v>16</v>
      </c>
      <c r="F4781" t="s">
        <v>16</v>
      </c>
      <c r="G4781" t="s">
        <v>2425</v>
      </c>
      <c r="H4781">
        <v>1</v>
      </c>
      <c r="I4781" t="s">
        <v>5229</v>
      </c>
    </row>
    <row r="4782" spans="1:9" x14ac:dyDescent="0.25">
      <c r="A4782" t="s">
        <v>3115</v>
      </c>
      <c r="B4782">
        <v>75196500</v>
      </c>
      <c r="C4782" t="s">
        <v>16</v>
      </c>
      <c r="D4782" t="s">
        <v>16</v>
      </c>
      <c r="E4782" t="s">
        <v>16</v>
      </c>
      <c r="F4782" t="s">
        <v>16</v>
      </c>
      <c r="G4782" t="s">
        <v>2425</v>
      </c>
      <c r="H4782">
        <v>1</v>
      </c>
      <c r="I4782" t="s">
        <v>5229</v>
      </c>
    </row>
    <row r="4783" spans="1:9" x14ac:dyDescent="0.25">
      <c r="A4783" t="s">
        <v>3125</v>
      </c>
      <c r="B4783">
        <v>75196500</v>
      </c>
      <c r="C4783" t="s">
        <v>16</v>
      </c>
      <c r="D4783" t="s">
        <v>16</v>
      </c>
      <c r="E4783" t="s">
        <v>16</v>
      </c>
      <c r="F4783" t="s">
        <v>16</v>
      </c>
      <c r="G4783" t="s">
        <v>2425</v>
      </c>
      <c r="H4783">
        <v>1</v>
      </c>
      <c r="I4783" t="s">
        <v>5229</v>
      </c>
    </row>
    <row r="4784" spans="1:9" x14ac:dyDescent="0.25">
      <c r="A4784" t="s">
        <v>3116</v>
      </c>
      <c r="B4784">
        <v>75196500</v>
      </c>
      <c r="C4784" t="s">
        <v>16</v>
      </c>
      <c r="D4784" t="s">
        <v>16</v>
      </c>
      <c r="E4784" t="s">
        <v>16</v>
      </c>
      <c r="F4784" t="s">
        <v>16</v>
      </c>
      <c r="G4784" t="s">
        <v>2425</v>
      </c>
      <c r="H4784">
        <v>1</v>
      </c>
      <c r="I4784" t="s">
        <v>5229</v>
      </c>
    </row>
    <row r="4785" spans="1:9" x14ac:dyDescent="0.25">
      <c r="A4785" t="s">
        <v>3117</v>
      </c>
      <c r="B4785">
        <v>75196500</v>
      </c>
      <c r="C4785" t="s">
        <v>16</v>
      </c>
      <c r="D4785" t="s">
        <v>16</v>
      </c>
      <c r="E4785" t="s">
        <v>16</v>
      </c>
      <c r="F4785" t="s">
        <v>16</v>
      </c>
      <c r="G4785" t="s">
        <v>2425</v>
      </c>
      <c r="H4785">
        <v>1</v>
      </c>
      <c r="I4785" t="s">
        <v>5229</v>
      </c>
    </row>
    <row r="4786" spans="1:9" x14ac:dyDescent="0.25">
      <c r="A4786" t="s">
        <v>2746</v>
      </c>
      <c r="B4786">
        <v>75180019</v>
      </c>
      <c r="C4786" t="s">
        <v>16</v>
      </c>
      <c r="D4786" t="s">
        <v>16</v>
      </c>
      <c r="E4786" t="s">
        <v>16</v>
      </c>
      <c r="F4786" t="s">
        <v>16</v>
      </c>
      <c r="G4786" t="s">
        <v>2430</v>
      </c>
      <c r="H4786">
        <v>1</v>
      </c>
      <c r="I4786" t="s">
        <v>5227</v>
      </c>
    </row>
    <row r="4787" spans="1:9" x14ac:dyDescent="0.25">
      <c r="A4787" t="s">
        <v>2756</v>
      </c>
      <c r="B4787">
        <v>75180019</v>
      </c>
      <c r="C4787" t="s">
        <v>16</v>
      </c>
      <c r="D4787" t="s">
        <v>16</v>
      </c>
      <c r="E4787" t="s">
        <v>16</v>
      </c>
      <c r="F4787" t="s">
        <v>16</v>
      </c>
      <c r="G4787" t="s">
        <v>2430</v>
      </c>
      <c r="H4787">
        <v>1</v>
      </c>
      <c r="I4787" t="s">
        <v>5227</v>
      </c>
    </row>
    <row r="4788" spans="1:9" x14ac:dyDescent="0.25">
      <c r="A4788" t="s">
        <v>3853</v>
      </c>
      <c r="B4788">
        <v>86228644</v>
      </c>
      <c r="C4788" t="s">
        <v>16</v>
      </c>
      <c r="D4788" t="s">
        <v>16</v>
      </c>
      <c r="E4788" t="s">
        <v>16</v>
      </c>
      <c r="F4788" t="s">
        <v>16</v>
      </c>
      <c r="G4788" t="s">
        <v>2440</v>
      </c>
      <c r="H4788">
        <v>1</v>
      </c>
      <c r="I4788" t="s">
        <v>4897</v>
      </c>
    </row>
    <row r="4789" spans="1:9" x14ac:dyDescent="0.25">
      <c r="A4789" t="s">
        <v>2809</v>
      </c>
      <c r="B4789">
        <v>75180019</v>
      </c>
      <c r="C4789" t="s">
        <v>16</v>
      </c>
      <c r="D4789" t="s">
        <v>16</v>
      </c>
      <c r="E4789" t="s">
        <v>16</v>
      </c>
      <c r="F4789" t="s">
        <v>16</v>
      </c>
      <c r="G4789" t="s">
        <v>2430</v>
      </c>
      <c r="H4789">
        <v>1</v>
      </c>
      <c r="I4789" t="s">
        <v>5227</v>
      </c>
    </row>
    <row r="4790" spans="1:9" x14ac:dyDescent="0.25">
      <c r="A4790" t="s">
        <v>2670</v>
      </c>
      <c r="B4790">
        <v>75121000</v>
      </c>
      <c r="C4790" t="s">
        <v>16</v>
      </c>
      <c r="D4790" t="s">
        <v>16</v>
      </c>
      <c r="E4790" t="s">
        <v>16</v>
      </c>
      <c r="F4790" t="s">
        <v>16</v>
      </c>
      <c r="G4790" t="s">
        <v>2668</v>
      </c>
      <c r="H4790">
        <v>1</v>
      </c>
      <c r="I4790" t="s">
        <v>5230</v>
      </c>
    </row>
    <row r="4791" spans="1:9" x14ac:dyDescent="0.25">
      <c r="A4791" t="s">
        <v>2757</v>
      </c>
      <c r="B4791">
        <v>75180019</v>
      </c>
      <c r="C4791" t="s">
        <v>16</v>
      </c>
      <c r="D4791" t="s">
        <v>16</v>
      </c>
      <c r="E4791" t="s">
        <v>16</v>
      </c>
      <c r="F4791" t="s">
        <v>16</v>
      </c>
      <c r="G4791" t="s">
        <v>2430</v>
      </c>
      <c r="H4791">
        <v>1</v>
      </c>
      <c r="I4791" t="s">
        <v>5227</v>
      </c>
    </row>
    <row r="4792" spans="1:9" x14ac:dyDescent="0.25">
      <c r="A4792" t="s">
        <v>2795</v>
      </c>
      <c r="B4792">
        <v>75180019</v>
      </c>
      <c r="C4792" t="s">
        <v>16</v>
      </c>
      <c r="D4792" t="s">
        <v>16</v>
      </c>
      <c r="E4792" t="s">
        <v>16</v>
      </c>
      <c r="F4792" t="s">
        <v>16</v>
      </c>
      <c r="G4792" t="s">
        <v>2430</v>
      </c>
      <c r="H4792">
        <v>1</v>
      </c>
      <c r="I4792" t="s">
        <v>5227</v>
      </c>
    </row>
    <row r="4793" spans="1:9" x14ac:dyDescent="0.25">
      <c r="A4793" t="s">
        <v>2820</v>
      </c>
      <c r="B4793">
        <v>75180019</v>
      </c>
      <c r="C4793" t="s">
        <v>16</v>
      </c>
      <c r="D4793" t="s">
        <v>16</v>
      </c>
      <c r="E4793" t="s">
        <v>16</v>
      </c>
      <c r="F4793" t="s">
        <v>16</v>
      </c>
      <c r="G4793" t="s">
        <v>2430</v>
      </c>
      <c r="H4793">
        <v>1</v>
      </c>
      <c r="I4793" t="s">
        <v>5227</v>
      </c>
    </row>
    <row r="4794" spans="1:9" x14ac:dyDescent="0.25">
      <c r="A4794" t="s">
        <v>3126</v>
      </c>
      <c r="B4794">
        <v>75196500</v>
      </c>
      <c r="C4794" t="s">
        <v>16</v>
      </c>
      <c r="D4794" t="s">
        <v>16</v>
      </c>
      <c r="E4794" t="s">
        <v>16</v>
      </c>
      <c r="F4794" t="s">
        <v>16</v>
      </c>
      <c r="G4794" t="s">
        <v>2425</v>
      </c>
      <c r="H4794">
        <v>1</v>
      </c>
      <c r="I4794" t="s">
        <v>5229</v>
      </c>
    </row>
    <row r="4795" spans="1:9" x14ac:dyDescent="0.25">
      <c r="A4795" t="s">
        <v>3127</v>
      </c>
      <c r="B4795">
        <v>75196500</v>
      </c>
      <c r="C4795" t="s">
        <v>16</v>
      </c>
      <c r="D4795" t="s">
        <v>16</v>
      </c>
      <c r="E4795" t="s">
        <v>16</v>
      </c>
      <c r="F4795" t="s">
        <v>16</v>
      </c>
      <c r="G4795" t="s">
        <v>2425</v>
      </c>
      <c r="H4795">
        <v>1</v>
      </c>
      <c r="I4795" t="s">
        <v>5229</v>
      </c>
    </row>
    <row r="4796" spans="1:9" x14ac:dyDescent="0.25">
      <c r="A4796" t="s">
        <v>3861</v>
      </c>
      <c r="B4796">
        <v>86228644</v>
      </c>
      <c r="C4796" t="s">
        <v>16</v>
      </c>
      <c r="D4796" t="s">
        <v>16</v>
      </c>
      <c r="E4796" t="s">
        <v>16</v>
      </c>
      <c r="F4796" t="s">
        <v>16</v>
      </c>
      <c r="G4796" t="s">
        <v>2440</v>
      </c>
      <c r="H4796">
        <v>2</v>
      </c>
      <c r="I4796" t="s">
        <v>4897</v>
      </c>
    </row>
    <row r="4797" spans="1:9" x14ac:dyDescent="0.25">
      <c r="A4797" t="s">
        <v>3128</v>
      </c>
      <c r="B4797">
        <v>75196500</v>
      </c>
      <c r="C4797" t="s">
        <v>16</v>
      </c>
      <c r="D4797" t="s">
        <v>16</v>
      </c>
      <c r="E4797" t="s">
        <v>16</v>
      </c>
      <c r="F4797" t="s">
        <v>16</v>
      </c>
      <c r="G4797" t="s">
        <v>2425</v>
      </c>
      <c r="H4797">
        <v>1</v>
      </c>
      <c r="I4797" t="s">
        <v>5229</v>
      </c>
    </row>
    <row r="4798" spans="1:9" x14ac:dyDescent="0.25">
      <c r="A4798" t="s">
        <v>3129</v>
      </c>
      <c r="B4798">
        <v>75196500</v>
      </c>
      <c r="C4798" t="s">
        <v>16</v>
      </c>
      <c r="D4798" t="s">
        <v>16</v>
      </c>
      <c r="E4798" t="s">
        <v>16</v>
      </c>
      <c r="F4798" t="s">
        <v>16</v>
      </c>
      <c r="G4798" t="s">
        <v>2425</v>
      </c>
      <c r="H4798">
        <v>1</v>
      </c>
      <c r="I4798" t="s">
        <v>5229</v>
      </c>
    </row>
    <row r="4799" spans="1:9" x14ac:dyDescent="0.25">
      <c r="A4799" t="s">
        <v>2758</v>
      </c>
      <c r="B4799">
        <v>75180019</v>
      </c>
      <c r="C4799" t="s">
        <v>16</v>
      </c>
      <c r="D4799" t="s">
        <v>16</v>
      </c>
      <c r="E4799" t="s">
        <v>16</v>
      </c>
      <c r="F4799" t="s">
        <v>16</v>
      </c>
      <c r="G4799" t="s">
        <v>2430</v>
      </c>
      <c r="H4799">
        <v>1</v>
      </c>
      <c r="I4799" t="s">
        <v>5227</v>
      </c>
    </row>
    <row r="4800" spans="1:9" x14ac:dyDescent="0.25">
      <c r="A4800" t="s">
        <v>3846</v>
      </c>
      <c r="B4800">
        <v>86228644</v>
      </c>
      <c r="C4800" t="s">
        <v>16</v>
      </c>
      <c r="D4800" t="s">
        <v>16</v>
      </c>
      <c r="E4800" t="s">
        <v>16</v>
      </c>
      <c r="F4800" t="s">
        <v>16</v>
      </c>
      <c r="G4800" t="s">
        <v>2440</v>
      </c>
      <c r="H4800">
        <v>2</v>
      </c>
      <c r="I4800" t="s">
        <v>4897</v>
      </c>
    </row>
    <row r="4801" spans="1:9" x14ac:dyDescent="0.25">
      <c r="A4801" t="s">
        <v>3130</v>
      </c>
      <c r="B4801">
        <v>75196500</v>
      </c>
      <c r="C4801" t="s">
        <v>16</v>
      </c>
      <c r="D4801" t="s">
        <v>16</v>
      </c>
      <c r="E4801" t="s">
        <v>16</v>
      </c>
      <c r="F4801" t="s">
        <v>16</v>
      </c>
      <c r="G4801" t="s">
        <v>2425</v>
      </c>
      <c r="H4801">
        <v>1</v>
      </c>
      <c r="I4801" t="s">
        <v>5229</v>
      </c>
    </row>
    <row r="4802" spans="1:9" x14ac:dyDescent="0.25">
      <c r="A4802" t="s">
        <v>3119</v>
      </c>
      <c r="B4802">
        <v>75196500</v>
      </c>
      <c r="C4802" t="s">
        <v>16</v>
      </c>
      <c r="D4802" t="s">
        <v>16</v>
      </c>
      <c r="E4802" t="s">
        <v>16</v>
      </c>
      <c r="F4802" t="s">
        <v>16</v>
      </c>
      <c r="G4802" t="s">
        <v>2425</v>
      </c>
      <c r="H4802">
        <v>1</v>
      </c>
      <c r="I4802" t="s">
        <v>5229</v>
      </c>
    </row>
    <row r="4803" spans="1:9" x14ac:dyDescent="0.25">
      <c r="A4803" t="s">
        <v>3120</v>
      </c>
      <c r="B4803">
        <v>75196500</v>
      </c>
      <c r="C4803" t="s">
        <v>16</v>
      </c>
      <c r="D4803" t="s">
        <v>16</v>
      </c>
      <c r="E4803" t="s">
        <v>16</v>
      </c>
      <c r="F4803" t="s">
        <v>16</v>
      </c>
      <c r="G4803" t="s">
        <v>2425</v>
      </c>
      <c r="H4803">
        <v>1</v>
      </c>
      <c r="I4803" t="s">
        <v>5229</v>
      </c>
    </row>
    <row r="4804" spans="1:9" x14ac:dyDescent="0.25">
      <c r="A4804" t="s">
        <v>3121</v>
      </c>
      <c r="B4804">
        <v>75196500</v>
      </c>
      <c r="C4804" t="s">
        <v>16</v>
      </c>
      <c r="D4804" t="s">
        <v>16</v>
      </c>
      <c r="E4804" t="s">
        <v>16</v>
      </c>
      <c r="F4804" t="s">
        <v>16</v>
      </c>
      <c r="G4804" t="s">
        <v>2425</v>
      </c>
      <c r="H4804">
        <v>1</v>
      </c>
      <c r="I4804" t="s">
        <v>5229</v>
      </c>
    </row>
    <row r="4805" spans="1:9" x14ac:dyDescent="0.25">
      <c r="A4805" t="s">
        <v>3122</v>
      </c>
      <c r="B4805">
        <v>75196500</v>
      </c>
      <c r="C4805" t="s">
        <v>16</v>
      </c>
      <c r="D4805" t="s">
        <v>16</v>
      </c>
      <c r="E4805" t="s">
        <v>16</v>
      </c>
      <c r="F4805" t="s">
        <v>16</v>
      </c>
      <c r="G4805" t="s">
        <v>2425</v>
      </c>
      <c r="H4805">
        <v>1</v>
      </c>
      <c r="I4805" t="s">
        <v>5229</v>
      </c>
    </row>
    <row r="4806" spans="1:9" x14ac:dyDescent="0.25">
      <c r="A4806" t="s">
        <v>3123</v>
      </c>
      <c r="B4806">
        <v>75196500</v>
      </c>
      <c r="C4806" t="s">
        <v>16</v>
      </c>
      <c r="D4806" t="s">
        <v>16</v>
      </c>
      <c r="E4806" t="s">
        <v>16</v>
      </c>
      <c r="F4806" t="s">
        <v>16</v>
      </c>
      <c r="G4806" t="s">
        <v>2425</v>
      </c>
      <c r="H4806">
        <v>1</v>
      </c>
      <c r="I4806" t="s">
        <v>5229</v>
      </c>
    </row>
    <row r="4807" spans="1:9" x14ac:dyDescent="0.25">
      <c r="A4807" t="s">
        <v>3847</v>
      </c>
      <c r="B4807">
        <v>86228644</v>
      </c>
      <c r="C4807" t="s">
        <v>16</v>
      </c>
      <c r="D4807" t="s">
        <v>16</v>
      </c>
      <c r="E4807" t="s">
        <v>16</v>
      </c>
      <c r="F4807" t="s">
        <v>16</v>
      </c>
      <c r="G4807" t="s">
        <v>2440</v>
      </c>
      <c r="H4807">
        <v>2</v>
      </c>
      <c r="I4807" t="s">
        <v>4897</v>
      </c>
    </row>
    <row r="4808" spans="1:9" x14ac:dyDescent="0.25">
      <c r="A4808" t="s">
        <v>3848</v>
      </c>
      <c r="B4808">
        <v>86228644</v>
      </c>
      <c r="C4808" t="s">
        <v>16</v>
      </c>
      <c r="D4808" t="s">
        <v>16</v>
      </c>
      <c r="E4808" t="s">
        <v>16</v>
      </c>
      <c r="F4808" t="s">
        <v>16</v>
      </c>
      <c r="G4808" t="s">
        <v>2440</v>
      </c>
      <c r="H4808">
        <v>2</v>
      </c>
      <c r="I4808" t="s">
        <v>4897</v>
      </c>
    </row>
    <row r="4809" spans="1:9" x14ac:dyDescent="0.25">
      <c r="A4809" t="s">
        <v>3124</v>
      </c>
      <c r="B4809">
        <v>75196500</v>
      </c>
      <c r="C4809" t="s">
        <v>16</v>
      </c>
      <c r="D4809" t="s">
        <v>16</v>
      </c>
      <c r="E4809" t="s">
        <v>16</v>
      </c>
      <c r="F4809" t="s">
        <v>16</v>
      </c>
      <c r="G4809" t="s">
        <v>2425</v>
      </c>
      <c r="H4809">
        <v>1</v>
      </c>
      <c r="I4809" t="s">
        <v>5229</v>
      </c>
    </row>
    <row r="4810" spans="1:9" x14ac:dyDescent="0.25">
      <c r="A4810" t="s">
        <v>3408</v>
      </c>
      <c r="B4810">
        <v>75421677</v>
      </c>
      <c r="C4810" t="s">
        <v>16</v>
      </c>
      <c r="D4810" t="s">
        <v>16</v>
      </c>
      <c r="E4810" t="s">
        <v>16</v>
      </c>
      <c r="F4810" t="s">
        <v>16</v>
      </c>
      <c r="G4810" t="s">
        <v>3368</v>
      </c>
      <c r="H4810">
        <v>1</v>
      </c>
      <c r="I4810" t="s">
        <v>4892</v>
      </c>
    </row>
    <row r="4811" spans="1:9" x14ac:dyDescent="0.25">
      <c r="A4811" t="s">
        <v>3113</v>
      </c>
      <c r="B4811">
        <v>75196500</v>
      </c>
      <c r="C4811" t="s">
        <v>16</v>
      </c>
      <c r="D4811" t="s">
        <v>16</v>
      </c>
      <c r="E4811" t="s">
        <v>16</v>
      </c>
      <c r="F4811" t="s">
        <v>16</v>
      </c>
      <c r="G4811" t="s">
        <v>2425</v>
      </c>
      <c r="H4811">
        <v>1</v>
      </c>
      <c r="I4811" t="s">
        <v>5229</v>
      </c>
    </row>
    <row r="4812" spans="1:9" x14ac:dyDescent="0.25">
      <c r="A4812" t="s">
        <v>3854</v>
      </c>
      <c r="B4812">
        <v>86228644</v>
      </c>
      <c r="C4812" t="s">
        <v>16</v>
      </c>
      <c r="D4812" t="s">
        <v>16</v>
      </c>
      <c r="E4812" t="s">
        <v>16</v>
      </c>
      <c r="F4812" t="s">
        <v>16</v>
      </c>
      <c r="G4812" t="s">
        <v>2440</v>
      </c>
      <c r="H4812">
        <v>1</v>
      </c>
      <c r="I4812" t="s">
        <v>4897</v>
      </c>
    </row>
    <row r="4813" spans="1:9" x14ac:dyDescent="0.25">
      <c r="A4813" t="s">
        <v>3855</v>
      </c>
      <c r="B4813">
        <v>86228644</v>
      </c>
      <c r="C4813" t="s">
        <v>16</v>
      </c>
      <c r="D4813" t="s">
        <v>16</v>
      </c>
      <c r="E4813" t="s">
        <v>16</v>
      </c>
      <c r="F4813" t="s">
        <v>16</v>
      </c>
      <c r="G4813" t="s">
        <v>2440</v>
      </c>
      <c r="H4813">
        <v>1</v>
      </c>
      <c r="I4813" t="s">
        <v>4897</v>
      </c>
    </row>
    <row r="4814" spans="1:9" x14ac:dyDescent="0.25">
      <c r="A4814" t="s">
        <v>3856</v>
      </c>
      <c r="B4814">
        <v>86228644</v>
      </c>
      <c r="C4814" t="s">
        <v>16</v>
      </c>
      <c r="D4814" t="s">
        <v>16</v>
      </c>
      <c r="E4814" t="s">
        <v>16</v>
      </c>
      <c r="F4814" t="s">
        <v>16</v>
      </c>
      <c r="G4814" t="s">
        <v>2440</v>
      </c>
      <c r="H4814">
        <v>1</v>
      </c>
      <c r="I4814" t="s">
        <v>4897</v>
      </c>
    </row>
    <row r="4815" spans="1:9" x14ac:dyDescent="0.25">
      <c r="A4815" t="s">
        <v>3845</v>
      </c>
      <c r="B4815">
        <v>86228644</v>
      </c>
      <c r="C4815" t="s">
        <v>16</v>
      </c>
      <c r="D4815" t="s">
        <v>16</v>
      </c>
      <c r="E4815" t="s">
        <v>16</v>
      </c>
      <c r="F4815" t="s">
        <v>16</v>
      </c>
      <c r="G4815" t="s">
        <v>2440</v>
      </c>
      <c r="H4815">
        <v>1</v>
      </c>
      <c r="I4815" t="s">
        <v>4897</v>
      </c>
    </row>
    <row r="4816" spans="1:9" x14ac:dyDescent="0.25">
      <c r="A4816" t="s">
        <v>3114</v>
      </c>
      <c r="B4816">
        <v>75196500</v>
      </c>
      <c r="C4816" t="s">
        <v>16</v>
      </c>
      <c r="D4816" t="s">
        <v>16</v>
      </c>
      <c r="E4816" t="s">
        <v>16</v>
      </c>
      <c r="F4816" t="s">
        <v>16</v>
      </c>
      <c r="G4816" t="s">
        <v>2425</v>
      </c>
      <c r="H4816">
        <v>1</v>
      </c>
      <c r="I4816" t="s">
        <v>5229</v>
      </c>
    </row>
    <row r="4817" spans="1:9" x14ac:dyDescent="0.25">
      <c r="A4817" t="s">
        <v>3054</v>
      </c>
      <c r="B4817">
        <v>75196500</v>
      </c>
      <c r="C4817" t="s">
        <v>16</v>
      </c>
      <c r="D4817" t="s">
        <v>16</v>
      </c>
      <c r="E4817" t="s">
        <v>16</v>
      </c>
      <c r="F4817" t="s">
        <v>16</v>
      </c>
      <c r="G4817" t="s">
        <v>2425</v>
      </c>
      <c r="H4817">
        <v>1</v>
      </c>
      <c r="I4817" t="s">
        <v>5229</v>
      </c>
    </row>
    <row r="4818" spans="1:9" x14ac:dyDescent="0.25">
      <c r="A4818" t="s">
        <v>2667</v>
      </c>
      <c r="B4818">
        <v>75121000</v>
      </c>
      <c r="C4818" t="s">
        <v>16</v>
      </c>
      <c r="D4818" t="s">
        <v>16</v>
      </c>
      <c r="E4818" t="s">
        <v>16</v>
      </c>
      <c r="F4818" t="s">
        <v>16</v>
      </c>
      <c r="G4818" t="s">
        <v>2668</v>
      </c>
      <c r="H4818">
        <v>1</v>
      </c>
      <c r="I4818" t="s">
        <v>5230</v>
      </c>
    </row>
    <row r="4819" spans="1:9" x14ac:dyDescent="0.25">
      <c r="A4819" t="s">
        <v>2669</v>
      </c>
      <c r="B4819">
        <v>75121000</v>
      </c>
      <c r="C4819" t="s">
        <v>16</v>
      </c>
      <c r="D4819" t="s">
        <v>16</v>
      </c>
      <c r="E4819" t="s">
        <v>16</v>
      </c>
      <c r="F4819" t="s">
        <v>16</v>
      </c>
      <c r="G4819" t="s">
        <v>2668</v>
      </c>
      <c r="H4819">
        <v>1</v>
      </c>
      <c r="I4819" t="s">
        <v>5230</v>
      </c>
    </row>
    <row r="4820" spans="1:9" x14ac:dyDescent="0.25">
      <c r="A4820" t="s">
        <v>2684</v>
      </c>
      <c r="B4820">
        <v>75180019</v>
      </c>
      <c r="C4820" t="s">
        <v>16</v>
      </c>
      <c r="D4820" t="s">
        <v>16</v>
      </c>
      <c r="E4820" t="s">
        <v>16</v>
      </c>
      <c r="F4820" t="s">
        <v>16</v>
      </c>
      <c r="G4820" t="s">
        <v>2430</v>
      </c>
      <c r="H4820">
        <v>1</v>
      </c>
      <c r="I4820" t="s">
        <v>5227</v>
      </c>
    </row>
    <row r="4821" spans="1:9" x14ac:dyDescent="0.25">
      <c r="A4821" t="s">
        <v>2685</v>
      </c>
      <c r="B4821">
        <v>75180019</v>
      </c>
      <c r="C4821" t="s">
        <v>16</v>
      </c>
      <c r="D4821" t="s">
        <v>16</v>
      </c>
      <c r="E4821" t="s">
        <v>16</v>
      </c>
      <c r="F4821" t="s">
        <v>16</v>
      </c>
      <c r="G4821" t="s">
        <v>2430</v>
      </c>
      <c r="H4821">
        <v>1</v>
      </c>
      <c r="I4821" t="s">
        <v>5227</v>
      </c>
    </row>
    <row r="4822" spans="1:9" x14ac:dyDescent="0.25">
      <c r="A4822" t="s">
        <v>3051</v>
      </c>
      <c r="B4822">
        <v>75180019</v>
      </c>
      <c r="C4822" t="s">
        <v>16</v>
      </c>
      <c r="D4822" t="s">
        <v>16</v>
      </c>
      <c r="E4822" t="s">
        <v>16</v>
      </c>
      <c r="F4822" t="s">
        <v>16</v>
      </c>
      <c r="G4822" t="s">
        <v>2430</v>
      </c>
      <c r="H4822">
        <v>1</v>
      </c>
      <c r="I4822" t="s">
        <v>5227</v>
      </c>
    </row>
    <row r="4823" spans="1:9" x14ac:dyDescent="0.25">
      <c r="A4823" t="s">
        <v>3055</v>
      </c>
      <c r="B4823">
        <v>75196500</v>
      </c>
      <c r="C4823" t="s">
        <v>16</v>
      </c>
      <c r="D4823" t="s">
        <v>16</v>
      </c>
      <c r="E4823" t="s">
        <v>16</v>
      </c>
      <c r="F4823" t="s">
        <v>16</v>
      </c>
      <c r="G4823" t="s">
        <v>2425</v>
      </c>
      <c r="H4823">
        <v>1</v>
      </c>
      <c r="I4823" t="s">
        <v>5229</v>
      </c>
    </row>
    <row r="4824" spans="1:9" x14ac:dyDescent="0.25">
      <c r="A4824" t="s">
        <v>3056</v>
      </c>
      <c r="B4824">
        <v>75196500</v>
      </c>
      <c r="C4824" t="s">
        <v>16</v>
      </c>
      <c r="D4824" t="s">
        <v>16</v>
      </c>
      <c r="E4824" t="s">
        <v>16</v>
      </c>
      <c r="F4824" t="s">
        <v>16</v>
      </c>
      <c r="G4824" t="s">
        <v>2425</v>
      </c>
      <c r="H4824">
        <v>1</v>
      </c>
      <c r="I4824" t="s">
        <v>5229</v>
      </c>
    </row>
    <row r="4825" spans="1:9" x14ac:dyDescent="0.25">
      <c r="A4825" t="s">
        <v>3057</v>
      </c>
      <c r="B4825">
        <v>75196500</v>
      </c>
      <c r="C4825" t="s">
        <v>16</v>
      </c>
      <c r="D4825" t="s">
        <v>16</v>
      </c>
      <c r="E4825" t="s">
        <v>16</v>
      </c>
      <c r="F4825" t="s">
        <v>16</v>
      </c>
      <c r="G4825" t="s">
        <v>2425</v>
      </c>
      <c r="H4825">
        <v>1</v>
      </c>
      <c r="I4825" t="s">
        <v>5229</v>
      </c>
    </row>
    <row r="4826" spans="1:9" x14ac:dyDescent="0.25">
      <c r="A4826" t="s">
        <v>2686</v>
      </c>
      <c r="B4826">
        <v>75180019</v>
      </c>
      <c r="C4826" t="s">
        <v>16</v>
      </c>
      <c r="D4826" t="s">
        <v>16</v>
      </c>
      <c r="E4826" t="s">
        <v>16</v>
      </c>
      <c r="F4826" t="s">
        <v>16</v>
      </c>
      <c r="G4826" t="s">
        <v>2430</v>
      </c>
      <c r="H4826">
        <v>1</v>
      </c>
      <c r="I4826" t="s">
        <v>5227</v>
      </c>
    </row>
    <row r="4827" spans="1:9" x14ac:dyDescent="0.25">
      <c r="A4827" t="s">
        <v>3048</v>
      </c>
      <c r="B4827">
        <v>75180019</v>
      </c>
      <c r="C4827" t="s">
        <v>16</v>
      </c>
      <c r="D4827" t="s">
        <v>16</v>
      </c>
      <c r="E4827" t="s">
        <v>16</v>
      </c>
      <c r="F4827" t="s">
        <v>16</v>
      </c>
      <c r="G4827" t="s">
        <v>2430</v>
      </c>
      <c r="H4827">
        <v>1</v>
      </c>
      <c r="I4827" t="s">
        <v>5227</v>
      </c>
    </row>
    <row r="4828" spans="1:9" x14ac:dyDescent="0.25">
      <c r="A4828" t="s">
        <v>3049</v>
      </c>
      <c r="B4828">
        <v>75180019</v>
      </c>
      <c r="C4828" t="s">
        <v>16</v>
      </c>
      <c r="D4828" t="s">
        <v>16</v>
      </c>
      <c r="E4828" t="s">
        <v>16</v>
      </c>
      <c r="F4828" t="s">
        <v>16</v>
      </c>
      <c r="G4828" t="s">
        <v>2430</v>
      </c>
      <c r="H4828">
        <v>1</v>
      </c>
      <c r="I4828" t="s">
        <v>5227</v>
      </c>
    </row>
    <row r="4829" spans="1:9" x14ac:dyDescent="0.25">
      <c r="A4829" t="s">
        <v>3058</v>
      </c>
      <c r="B4829">
        <v>75196500</v>
      </c>
      <c r="C4829" t="s">
        <v>16</v>
      </c>
      <c r="D4829" t="s">
        <v>16</v>
      </c>
      <c r="E4829" t="s">
        <v>16</v>
      </c>
      <c r="F4829" t="s">
        <v>16</v>
      </c>
      <c r="G4829" t="s">
        <v>2425</v>
      </c>
      <c r="H4829">
        <v>1</v>
      </c>
      <c r="I4829" t="s">
        <v>5229</v>
      </c>
    </row>
    <row r="4830" spans="1:9" x14ac:dyDescent="0.25">
      <c r="A4830" t="s">
        <v>3052</v>
      </c>
      <c r="B4830">
        <v>75180019</v>
      </c>
      <c r="C4830" t="s">
        <v>16</v>
      </c>
      <c r="D4830" t="s">
        <v>16</v>
      </c>
      <c r="E4830" t="s">
        <v>16</v>
      </c>
      <c r="F4830" t="s">
        <v>16</v>
      </c>
      <c r="G4830" t="s">
        <v>2430</v>
      </c>
      <c r="H4830">
        <v>1</v>
      </c>
      <c r="I4830" t="s">
        <v>5227</v>
      </c>
    </row>
    <row r="4831" spans="1:9" x14ac:dyDescent="0.25">
      <c r="A4831" t="s">
        <v>3021</v>
      </c>
      <c r="B4831">
        <v>75180019</v>
      </c>
      <c r="C4831" t="s">
        <v>16</v>
      </c>
      <c r="D4831" t="s">
        <v>16</v>
      </c>
      <c r="E4831" t="s">
        <v>16</v>
      </c>
      <c r="F4831" t="s">
        <v>16</v>
      </c>
      <c r="G4831" t="s">
        <v>2430</v>
      </c>
      <c r="H4831">
        <v>1</v>
      </c>
      <c r="I4831" t="s">
        <v>5227</v>
      </c>
    </row>
    <row r="4832" spans="1:9" x14ac:dyDescent="0.25">
      <c r="A4832" t="s">
        <v>3022</v>
      </c>
      <c r="B4832">
        <v>75180019</v>
      </c>
      <c r="C4832" t="s">
        <v>16</v>
      </c>
      <c r="D4832" t="s">
        <v>16</v>
      </c>
      <c r="E4832" t="s">
        <v>16</v>
      </c>
      <c r="F4832" t="s">
        <v>16</v>
      </c>
      <c r="G4832" t="s">
        <v>2430</v>
      </c>
      <c r="H4832">
        <v>1</v>
      </c>
      <c r="I4832" t="s">
        <v>5227</v>
      </c>
    </row>
    <row r="4833" spans="1:9" x14ac:dyDescent="0.25">
      <c r="A4833" t="s">
        <v>3050</v>
      </c>
      <c r="B4833">
        <v>75180019</v>
      </c>
      <c r="C4833" t="s">
        <v>16</v>
      </c>
      <c r="D4833" t="s">
        <v>16</v>
      </c>
      <c r="E4833" t="s">
        <v>16</v>
      </c>
      <c r="F4833" t="s">
        <v>16</v>
      </c>
      <c r="G4833" t="s">
        <v>2430</v>
      </c>
      <c r="H4833">
        <v>1</v>
      </c>
      <c r="I4833" t="s">
        <v>5227</v>
      </c>
    </row>
    <row r="4834" spans="1:9" x14ac:dyDescent="0.25">
      <c r="A4834" t="s">
        <v>3233</v>
      </c>
      <c r="B4834">
        <v>75196500</v>
      </c>
      <c r="C4834" t="s">
        <v>16</v>
      </c>
      <c r="D4834" t="s">
        <v>16</v>
      </c>
      <c r="E4834" t="s">
        <v>16</v>
      </c>
      <c r="F4834" t="s">
        <v>16</v>
      </c>
      <c r="G4834" t="s">
        <v>2425</v>
      </c>
      <c r="H4834">
        <v>1</v>
      </c>
      <c r="I4834" t="s">
        <v>5229</v>
      </c>
    </row>
    <row r="4835" spans="1:9" x14ac:dyDescent="0.25">
      <c r="A4835" t="s">
        <v>3234</v>
      </c>
      <c r="B4835">
        <v>75196500</v>
      </c>
      <c r="C4835" t="s">
        <v>16</v>
      </c>
      <c r="D4835" t="s">
        <v>16</v>
      </c>
      <c r="E4835" t="s">
        <v>16</v>
      </c>
      <c r="F4835" t="s">
        <v>16</v>
      </c>
      <c r="G4835" t="s">
        <v>2425</v>
      </c>
      <c r="H4835">
        <v>1</v>
      </c>
      <c r="I4835" t="s">
        <v>5229</v>
      </c>
    </row>
    <row r="4836" spans="1:9" x14ac:dyDescent="0.25">
      <c r="A4836" t="s">
        <v>3235</v>
      </c>
      <c r="B4836">
        <v>75196500</v>
      </c>
      <c r="C4836" t="s">
        <v>16</v>
      </c>
      <c r="D4836" t="s">
        <v>16</v>
      </c>
      <c r="E4836" t="s">
        <v>16</v>
      </c>
      <c r="F4836" t="s">
        <v>16</v>
      </c>
      <c r="G4836" t="s">
        <v>2425</v>
      </c>
      <c r="H4836">
        <v>1</v>
      </c>
      <c r="I4836" t="s">
        <v>5229</v>
      </c>
    </row>
    <row r="4837" spans="1:9" x14ac:dyDescent="0.25">
      <c r="A4837" t="s">
        <v>3236</v>
      </c>
      <c r="B4837">
        <v>75196500</v>
      </c>
      <c r="C4837" t="s">
        <v>16</v>
      </c>
      <c r="D4837" t="s">
        <v>16</v>
      </c>
      <c r="E4837" t="s">
        <v>16</v>
      </c>
      <c r="F4837" t="s">
        <v>16</v>
      </c>
      <c r="G4837" t="s">
        <v>2425</v>
      </c>
      <c r="H4837">
        <v>1</v>
      </c>
      <c r="I4837" t="s">
        <v>5229</v>
      </c>
    </row>
    <row r="4838" spans="1:9" x14ac:dyDescent="0.25">
      <c r="A4838" t="s">
        <v>3237</v>
      </c>
      <c r="B4838">
        <v>75196500</v>
      </c>
      <c r="C4838" t="s">
        <v>16</v>
      </c>
      <c r="D4838" t="s">
        <v>16</v>
      </c>
      <c r="E4838" t="s">
        <v>16</v>
      </c>
      <c r="F4838" t="s">
        <v>16</v>
      </c>
      <c r="G4838" t="s">
        <v>2425</v>
      </c>
      <c r="H4838">
        <v>1</v>
      </c>
      <c r="I4838" t="s">
        <v>5229</v>
      </c>
    </row>
    <row r="4839" spans="1:9" x14ac:dyDescent="0.25">
      <c r="A4839" t="s">
        <v>3238</v>
      </c>
      <c r="B4839">
        <v>75196500</v>
      </c>
      <c r="C4839" t="s">
        <v>16</v>
      </c>
      <c r="D4839" t="s">
        <v>16</v>
      </c>
      <c r="E4839" t="s">
        <v>16</v>
      </c>
      <c r="F4839" t="s">
        <v>16</v>
      </c>
      <c r="G4839" t="s">
        <v>2425</v>
      </c>
      <c r="H4839">
        <v>1</v>
      </c>
      <c r="I4839" t="s">
        <v>5229</v>
      </c>
    </row>
    <row r="4840" spans="1:9" x14ac:dyDescent="0.25">
      <c r="A4840" t="s">
        <v>3012</v>
      </c>
      <c r="B4840">
        <v>75180019</v>
      </c>
      <c r="C4840" t="s">
        <v>16</v>
      </c>
      <c r="D4840" t="s">
        <v>16</v>
      </c>
      <c r="E4840" t="s">
        <v>16</v>
      </c>
      <c r="F4840" t="s">
        <v>16</v>
      </c>
      <c r="G4840" t="s">
        <v>2430</v>
      </c>
      <c r="H4840">
        <v>1</v>
      </c>
      <c r="I4840" t="s">
        <v>5227</v>
      </c>
    </row>
    <row r="4841" spans="1:9" x14ac:dyDescent="0.25">
      <c r="A4841" t="s">
        <v>3255</v>
      </c>
      <c r="B4841">
        <v>75196500</v>
      </c>
      <c r="C4841" t="s">
        <v>16</v>
      </c>
      <c r="D4841" t="s">
        <v>16</v>
      </c>
      <c r="E4841" t="s">
        <v>16</v>
      </c>
      <c r="F4841" t="s">
        <v>16</v>
      </c>
      <c r="G4841" t="s">
        <v>2425</v>
      </c>
      <c r="H4841">
        <v>1</v>
      </c>
      <c r="I4841" t="s">
        <v>5229</v>
      </c>
    </row>
    <row r="4842" spans="1:9" x14ac:dyDescent="0.25">
      <c r="A4842" t="s">
        <v>3551</v>
      </c>
      <c r="B4842">
        <v>75421677</v>
      </c>
      <c r="C4842" t="s">
        <v>16</v>
      </c>
      <c r="D4842" t="s">
        <v>16</v>
      </c>
      <c r="E4842" t="s">
        <v>16</v>
      </c>
      <c r="F4842" t="s">
        <v>16</v>
      </c>
      <c r="G4842" t="s">
        <v>3368</v>
      </c>
      <c r="H4842">
        <v>1</v>
      </c>
      <c r="I4842" t="s">
        <v>4892</v>
      </c>
    </row>
    <row r="4843" spans="1:9" x14ac:dyDescent="0.25">
      <c r="A4843" t="s">
        <v>3256</v>
      </c>
      <c r="B4843">
        <v>75196500</v>
      </c>
      <c r="C4843" t="s">
        <v>16</v>
      </c>
      <c r="D4843" t="s">
        <v>16</v>
      </c>
      <c r="E4843" t="s">
        <v>16</v>
      </c>
      <c r="F4843" t="s">
        <v>16</v>
      </c>
      <c r="G4843" t="s">
        <v>2425</v>
      </c>
      <c r="H4843">
        <v>1</v>
      </c>
      <c r="I4843" t="s">
        <v>5229</v>
      </c>
    </row>
    <row r="4844" spans="1:9" x14ac:dyDescent="0.25">
      <c r="A4844" t="s">
        <v>3212</v>
      </c>
      <c r="B4844">
        <v>75196500</v>
      </c>
      <c r="C4844" t="s">
        <v>16</v>
      </c>
      <c r="D4844" t="s">
        <v>16</v>
      </c>
      <c r="E4844" t="s">
        <v>16</v>
      </c>
      <c r="F4844" t="s">
        <v>16</v>
      </c>
      <c r="G4844" t="s">
        <v>2425</v>
      </c>
      <c r="H4844">
        <v>1</v>
      </c>
      <c r="I4844" t="s">
        <v>5229</v>
      </c>
    </row>
    <row r="4845" spans="1:9" x14ac:dyDescent="0.25">
      <c r="A4845" t="s">
        <v>4457</v>
      </c>
      <c r="B4845">
        <v>75211662</v>
      </c>
      <c r="C4845" t="s">
        <v>16</v>
      </c>
      <c r="D4845" t="s">
        <v>16</v>
      </c>
      <c r="E4845" t="s">
        <v>16</v>
      </c>
      <c r="F4845" t="s">
        <v>16</v>
      </c>
      <c r="G4845" t="s">
        <v>7015</v>
      </c>
      <c r="H4845">
        <v>1</v>
      </c>
      <c r="I4845" t="s">
        <v>7143</v>
      </c>
    </row>
    <row r="4846" spans="1:9" x14ac:dyDescent="0.25">
      <c r="A4846" t="s">
        <v>10627</v>
      </c>
      <c r="B4846">
        <v>75180019</v>
      </c>
      <c r="C4846" t="s">
        <v>16</v>
      </c>
      <c r="D4846" t="s">
        <v>16</v>
      </c>
      <c r="E4846" t="s">
        <v>16</v>
      </c>
      <c r="F4846" t="s">
        <v>16</v>
      </c>
      <c r="G4846" t="s">
        <v>2430</v>
      </c>
      <c r="H4846">
        <v>1</v>
      </c>
      <c r="I4846" t="s">
        <v>5227</v>
      </c>
    </row>
    <row r="4847" spans="1:9" x14ac:dyDescent="0.25">
      <c r="A4847" t="s">
        <v>3434</v>
      </c>
      <c r="B4847">
        <v>75421677</v>
      </c>
      <c r="C4847" t="s">
        <v>16</v>
      </c>
      <c r="D4847" t="s">
        <v>16</v>
      </c>
      <c r="E4847" t="s">
        <v>16</v>
      </c>
      <c r="F4847" t="s">
        <v>16</v>
      </c>
      <c r="G4847" t="s">
        <v>3368</v>
      </c>
      <c r="H4847">
        <v>1</v>
      </c>
      <c r="I4847" t="s">
        <v>4892</v>
      </c>
    </row>
    <row r="4848" spans="1:9" x14ac:dyDescent="0.25">
      <c r="A4848" t="s">
        <v>3435</v>
      </c>
      <c r="B4848">
        <v>75421677</v>
      </c>
      <c r="C4848" t="s">
        <v>16</v>
      </c>
      <c r="D4848" t="s">
        <v>16</v>
      </c>
      <c r="E4848" t="s">
        <v>16</v>
      </c>
      <c r="F4848" t="s">
        <v>16</v>
      </c>
      <c r="G4848" t="s">
        <v>3368</v>
      </c>
      <c r="H4848">
        <v>1</v>
      </c>
      <c r="I4848" t="s">
        <v>4892</v>
      </c>
    </row>
    <row r="4849" spans="1:9" x14ac:dyDescent="0.25">
      <c r="A4849" t="s">
        <v>3436</v>
      </c>
      <c r="B4849">
        <v>75421677</v>
      </c>
      <c r="C4849" t="s">
        <v>16</v>
      </c>
      <c r="D4849" t="s">
        <v>16</v>
      </c>
      <c r="E4849" t="s">
        <v>16</v>
      </c>
      <c r="F4849" t="s">
        <v>16</v>
      </c>
      <c r="G4849" t="s">
        <v>3368</v>
      </c>
      <c r="H4849">
        <v>1</v>
      </c>
      <c r="I4849" t="s">
        <v>4892</v>
      </c>
    </row>
    <row r="4850" spans="1:9" x14ac:dyDescent="0.25">
      <c r="A4850" t="s">
        <v>14708</v>
      </c>
      <c r="B4850">
        <v>66158040</v>
      </c>
      <c r="C4850" t="s">
        <v>16</v>
      </c>
      <c r="D4850" t="s">
        <v>16</v>
      </c>
      <c r="E4850" t="s">
        <v>16</v>
      </c>
      <c r="F4850" t="s">
        <v>16</v>
      </c>
      <c r="G4850" t="s">
        <v>13920</v>
      </c>
      <c r="H4850">
        <v>1</v>
      </c>
      <c r="I4850" t="s">
        <v>15844</v>
      </c>
    </row>
    <row r="4851" spans="1:9" x14ac:dyDescent="0.25">
      <c r="A4851" t="s">
        <v>14709</v>
      </c>
      <c r="B4851">
        <v>66158040</v>
      </c>
      <c r="C4851" t="s">
        <v>16</v>
      </c>
      <c r="D4851" t="s">
        <v>16</v>
      </c>
      <c r="E4851" t="s">
        <v>16</v>
      </c>
      <c r="F4851" t="s">
        <v>16</v>
      </c>
      <c r="G4851" t="s">
        <v>13920</v>
      </c>
      <c r="H4851">
        <v>1</v>
      </c>
      <c r="I4851" t="s">
        <v>15844</v>
      </c>
    </row>
    <row r="4852" spans="1:9" x14ac:dyDescent="0.25">
      <c r="A4852" t="s">
        <v>14710</v>
      </c>
      <c r="B4852">
        <v>66158040</v>
      </c>
      <c r="C4852" t="s">
        <v>16</v>
      </c>
      <c r="D4852" t="s">
        <v>16</v>
      </c>
      <c r="E4852" t="s">
        <v>16</v>
      </c>
      <c r="F4852" t="s">
        <v>16</v>
      </c>
      <c r="G4852" t="s">
        <v>13920</v>
      </c>
      <c r="H4852">
        <v>1</v>
      </c>
      <c r="I4852" t="s">
        <v>15844</v>
      </c>
    </row>
    <row r="4853" spans="1:9" x14ac:dyDescent="0.25">
      <c r="A4853" t="s">
        <v>14925</v>
      </c>
      <c r="B4853">
        <v>66158040</v>
      </c>
      <c r="C4853" t="s">
        <v>16</v>
      </c>
      <c r="D4853" t="s">
        <v>16</v>
      </c>
      <c r="E4853" t="s">
        <v>16</v>
      </c>
      <c r="F4853" t="s">
        <v>16</v>
      </c>
      <c r="G4853" t="s">
        <v>13920</v>
      </c>
      <c r="H4853">
        <v>1</v>
      </c>
      <c r="I4853" t="s">
        <v>15844</v>
      </c>
    </row>
    <row r="4854" spans="1:9" x14ac:dyDescent="0.25">
      <c r="A4854" t="s">
        <v>14926</v>
      </c>
      <c r="B4854">
        <v>66158040</v>
      </c>
      <c r="C4854" t="s">
        <v>16</v>
      </c>
      <c r="D4854" t="s">
        <v>16</v>
      </c>
      <c r="E4854" t="s">
        <v>16</v>
      </c>
      <c r="F4854" t="s">
        <v>16</v>
      </c>
      <c r="G4854" t="s">
        <v>13920</v>
      </c>
      <c r="H4854">
        <v>1</v>
      </c>
      <c r="I4854" t="s">
        <v>15844</v>
      </c>
    </row>
    <row r="4855" spans="1:9" x14ac:dyDescent="0.25">
      <c r="A4855" t="s">
        <v>8012</v>
      </c>
      <c r="B4855">
        <v>73575757</v>
      </c>
      <c r="C4855" t="s">
        <v>16</v>
      </c>
      <c r="D4855" t="s">
        <v>16</v>
      </c>
      <c r="E4855" t="s">
        <v>16</v>
      </c>
      <c r="F4855" t="s">
        <v>16</v>
      </c>
      <c r="G4855" t="s">
        <v>4331</v>
      </c>
      <c r="H4855">
        <v>1</v>
      </c>
      <c r="I4855" t="s">
        <v>5237</v>
      </c>
    </row>
    <row r="4856" spans="1:9" x14ac:dyDescent="0.25">
      <c r="A4856" t="s">
        <v>8003</v>
      </c>
      <c r="B4856">
        <v>73575757</v>
      </c>
      <c r="C4856" t="s">
        <v>16</v>
      </c>
      <c r="D4856" t="s">
        <v>16</v>
      </c>
      <c r="E4856" t="s">
        <v>16</v>
      </c>
      <c r="F4856" t="s">
        <v>16</v>
      </c>
      <c r="G4856" t="s">
        <v>4331</v>
      </c>
      <c r="H4856">
        <v>1</v>
      </c>
      <c r="I4856" t="s">
        <v>5237</v>
      </c>
    </row>
    <row r="4857" spans="1:9" x14ac:dyDescent="0.25">
      <c r="A4857" t="s">
        <v>11233</v>
      </c>
      <c r="B4857">
        <v>75180019</v>
      </c>
      <c r="C4857" t="s">
        <v>16</v>
      </c>
      <c r="D4857" t="s">
        <v>16</v>
      </c>
      <c r="E4857" t="s">
        <v>16</v>
      </c>
      <c r="F4857" t="s">
        <v>16</v>
      </c>
      <c r="G4857" t="s">
        <v>2430</v>
      </c>
      <c r="H4857">
        <v>1</v>
      </c>
      <c r="I4857" t="s">
        <v>5227</v>
      </c>
    </row>
    <row r="4858" spans="1:9" x14ac:dyDescent="0.25">
      <c r="A4858" t="s">
        <v>11241</v>
      </c>
      <c r="B4858">
        <v>75180019</v>
      </c>
      <c r="C4858" t="s">
        <v>16</v>
      </c>
      <c r="D4858" t="s">
        <v>16</v>
      </c>
      <c r="E4858" t="s">
        <v>16</v>
      </c>
      <c r="F4858" t="s">
        <v>16</v>
      </c>
      <c r="G4858" t="s">
        <v>2430</v>
      </c>
      <c r="H4858">
        <v>1</v>
      </c>
      <c r="I4858" t="s">
        <v>5227</v>
      </c>
    </row>
    <row r="4859" spans="1:9" x14ac:dyDescent="0.25">
      <c r="A4859" t="s">
        <v>11237</v>
      </c>
      <c r="B4859">
        <v>75180019</v>
      </c>
      <c r="C4859" t="s">
        <v>16</v>
      </c>
      <c r="D4859" t="s">
        <v>16</v>
      </c>
      <c r="E4859" t="s">
        <v>16</v>
      </c>
      <c r="F4859" t="s">
        <v>16</v>
      </c>
      <c r="G4859" t="s">
        <v>2430</v>
      </c>
      <c r="H4859">
        <v>1</v>
      </c>
      <c r="I4859" t="s">
        <v>5227</v>
      </c>
    </row>
    <row r="4860" spans="1:9" x14ac:dyDescent="0.25">
      <c r="A4860" t="s">
        <v>11238</v>
      </c>
      <c r="B4860">
        <v>75180019</v>
      </c>
      <c r="C4860" t="s">
        <v>16</v>
      </c>
      <c r="D4860" t="s">
        <v>16</v>
      </c>
      <c r="E4860" t="s">
        <v>16</v>
      </c>
      <c r="F4860" t="s">
        <v>16</v>
      </c>
      <c r="G4860" t="s">
        <v>2430</v>
      </c>
      <c r="H4860">
        <v>1</v>
      </c>
      <c r="I4860" t="s">
        <v>5227</v>
      </c>
    </row>
    <row r="4861" spans="1:9" x14ac:dyDescent="0.25">
      <c r="A4861" t="s">
        <v>11239</v>
      </c>
      <c r="B4861">
        <v>75180019</v>
      </c>
      <c r="C4861" t="s">
        <v>16</v>
      </c>
      <c r="D4861" t="s">
        <v>16</v>
      </c>
      <c r="E4861" t="s">
        <v>16</v>
      </c>
      <c r="F4861" t="s">
        <v>16</v>
      </c>
      <c r="G4861" t="s">
        <v>2430</v>
      </c>
      <c r="H4861">
        <v>1</v>
      </c>
      <c r="I4861" t="s">
        <v>5227</v>
      </c>
    </row>
    <row r="4862" spans="1:9" x14ac:dyDescent="0.25">
      <c r="A4862" t="s">
        <v>12084</v>
      </c>
      <c r="B4862">
        <v>75180019</v>
      </c>
      <c r="C4862" t="s">
        <v>16</v>
      </c>
      <c r="D4862" t="s">
        <v>16</v>
      </c>
      <c r="E4862" t="s">
        <v>16</v>
      </c>
      <c r="F4862" t="s">
        <v>16</v>
      </c>
      <c r="G4862" t="s">
        <v>2430</v>
      </c>
      <c r="H4862">
        <v>1</v>
      </c>
      <c r="I4862" t="s">
        <v>5227</v>
      </c>
    </row>
    <row r="4863" spans="1:9" x14ac:dyDescent="0.25">
      <c r="A4863" t="s">
        <v>4089</v>
      </c>
      <c r="B4863">
        <v>75421677</v>
      </c>
      <c r="C4863" t="s">
        <v>16</v>
      </c>
      <c r="D4863" t="s">
        <v>16</v>
      </c>
      <c r="E4863" t="s">
        <v>16</v>
      </c>
      <c r="F4863" t="s">
        <v>16</v>
      </c>
      <c r="G4863" t="s">
        <v>3368</v>
      </c>
      <c r="H4863">
        <v>1</v>
      </c>
      <c r="I4863" t="s">
        <v>4892</v>
      </c>
    </row>
    <row r="4864" spans="1:9" x14ac:dyDescent="0.25">
      <c r="A4864" t="s">
        <v>9331</v>
      </c>
      <c r="B4864">
        <v>75421677</v>
      </c>
      <c r="C4864" t="s">
        <v>16</v>
      </c>
      <c r="D4864" t="s">
        <v>16</v>
      </c>
      <c r="E4864" t="s">
        <v>16</v>
      </c>
      <c r="F4864" t="s">
        <v>16</v>
      </c>
      <c r="G4864" t="s">
        <v>3368</v>
      </c>
      <c r="H4864">
        <v>1</v>
      </c>
      <c r="I4864" t="s">
        <v>4892</v>
      </c>
    </row>
    <row r="4865" spans="1:9" x14ac:dyDescent="0.25">
      <c r="A4865" t="s">
        <v>2739</v>
      </c>
      <c r="B4865">
        <v>75180019</v>
      </c>
      <c r="C4865" t="s">
        <v>16</v>
      </c>
      <c r="D4865" t="s">
        <v>16</v>
      </c>
      <c r="E4865" t="s">
        <v>16</v>
      </c>
      <c r="F4865" t="s">
        <v>16</v>
      </c>
      <c r="G4865" t="s">
        <v>2430</v>
      </c>
      <c r="H4865">
        <v>1</v>
      </c>
      <c r="I4865" t="s">
        <v>5227</v>
      </c>
    </row>
    <row r="4866" spans="1:9" x14ac:dyDescent="0.25">
      <c r="A4866" t="s">
        <v>3726</v>
      </c>
      <c r="B4866">
        <v>53565668</v>
      </c>
      <c r="C4866" t="s">
        <v>16</v>
      </c>
      <c r="D4866" t="s">
        <v>16</v>
      </c>
      <c r="E4866" t="s">
        <v>16</v>
      </c>
      <c r="F4866" t="s">
        <v>16</v>
      </c>
      <c r="G4866" t="s">
        <v>5435</v>
      </c>
      <c r="H4866">
        <v>1</v>
      </c>
      <c r="I4866" t="s">
        <v>5444</v>
      </c>
    </row>
    <row r="4867" spans="1:9" x14ac:dyDescent="0.25">
      <c r="A4867" t="s">
        <v>3727</v>
      </c>
      <c r="B4867">
        <v>53565668</v>
      </c>
      <c r="C4867" t="s">
        <v>16</v>
      </c>
      <c r="D4867" t="s">
        <v>16</v>
      </c>
      <c r="E4867" t="s">
        <v>16</v>
      </c>
      <c r="F4867" t="s">
        <v>16</v>
      </c>
      <c r="G4867" t="s">
        <v>5435</v>
      </c>
      <c r="H4867">
        <v>1</v>
      </c>
      <c r="I4867" t="s">
        <v>5444</v>
      </c>
    </row>
    <row r="4868" spans="1:9" x14ac:dyDescent="0.25">
      <c r="A4868" t="s">
        <v>2961</v>
      </c>
      <c r="B4868">
        <v>75180019</v>
      </c>
      <c r="C4868" t="s">
        <v>16</v>
      </c>
      <c r="D4868" t="s">
        <v>16</v>
      </c>
      <c r="E4868" t="s">
        <v>16</v>
      </c>
      <c r="F4868" t="s">
        <v>16</v>
      </c>
      <c r="G4868" t="s">
        <v>2430</v>
      </c>
      <c r="H4868">
        <v>1</v>
      </c>
      <c r="I4868" t="s">
        <v>5227</v>
      </c>
    </row>
    <row r="4869" spans="1:9" x14ac:dyDescent="0.25">
      <c r="A4869" t="s">
        <v>2962</v>
      </c>
      <c r="B4869">
        <v>75180019</v>
      </c>
      <c r="C4869" t="s">
        <v>16</v>
      </c>
      <c r="D4869" t="s">
        <v>16</v>
      </c>
      <c r="E4869" t="s">
        <v>16</v>
      </c>
      <c r="F4869" t="s">
        <v>16</v>
      </c>
      <c r="G4869" t="s">
        <v>2430</v>
      </c>
      <c r="H4869">
        <v>1</v>
      </c>
      <c r="I4869" t="s">
        <v>5227</v>
      </c>
    </row>
    <row r="4870" spans="1:9" x14ac:dyDescent="0.25">
      <c r="A4870" t="s">
        <v>2963</v>
      </c>
      <c r="B4870">
        <v>75180019</v>
      </c>
      <c r="C4870" t="s">
        <v>16</v>
      </c>
      <c r="D4870" t="s">
        <v>16</v>
      </c>
      <c r="E4870" t="s">
        <v>16</v>
      </c>
      <c r="F4870" t="s">
        <v>16</v>
      </c>
      <c r="G4870" t="s">
        <v>2430</v>
      </c>
      <c r="H4870">
        <v>1</v>
      </c>
      <c r="I4870" t="s">
        <v>5227</v>
      </c>
    </row>
    <row r="4871" spans="1:9" x14ac:dyDescent="0.25">
      <c r="A4871" t="s">
        <v>2979</v>
      </c>
      <c r="B4871">
        <v>75180019</v>
      </c>
      <c r="C4871" t="s">
        <v>16</v>
      </c>
      <c r="D4871" t="s">
        <v>16</v>
      </c>
      <c r="E4871" t="s">
        <v>16</v>
      </c>
      <c r="F4871" t="s">
        <v>16</v>
      </c>
      <c r="G4871" t="s">
        <v>2430</v>
      </c>
      <c r="H4871">
        <v>1</v>
      </c>
      <c r="I4871" t="s">
        <v>5227</v>
      </c>
    </row>
    <row r="4872" spans="1:9" x14ac:dyDescent="0.25">
      <c r="A4872" t="s">
        <v>2980</v>
      </c>
      <c r="B4872">
        <v>75180019</v>
      </c>
      <c r="C4872" t="s">
        <v>16</v>
      </c>
      <c r="D4872" t="s">
        <v>16</v>
      </c>
      <c r="E4872" t="s">
        <v>16</v>
      </c>
      <c r="F4872" t="s">
        <v>16</v>
      </c>
      <c r="G4872" t="s">
        <v>2430</v>
      </c>
      <c r="H4872">
        <v>1</v>
      </c>
      <c r="I4872" t="s">
        <v>5227</v>
      </c>
    </row>
    <row r="4873" spans="1:9" x14ac:dyDescent="0.25">
      <c r="A4873" t="s">
        <v>2952</v>
      </c>
      <c r="B4873">
        <v>75180019</v>
      </c>
      <c r="C4873" t="s">
        <v>16</v>
      </c>
      <c r="D4873" t="s">
        <v>16</v>
      </c>
      <c r="E4873" t="s">
        <v>16</v>
      </c>
      <c r="F4873" t="s">
        <v>16</v>
      </c>
      <c r="G4873" t="s">
        <v>2430</v>
      </c>
      <c r="H4873">
        <v>1</v>
      </c>
      <c r="I4873" t="s">
        <v>5227</v>
      </c>
    </row>
    <row r="4874" spans="1:9" x14ac:dyDescent="0.25">
      <c r="A4874" t="s">
        <v>2953</v>
      </c>
      <c r="B4874">
        <v>75180019</v>
      </c>
      <c r="C4874" t="s">
        <v>16</v>
      </c>
      <c r="D4874" t="s">
        <v>16</v>
      </c>
      <c r="E4874" t="s">
        <v>16</v>
      </c>
      <c r="F4874" t="s">
        <v>16</v>
      </c>
      <c r="G4874" t="s">
        <v>2430</v>
      </c>
      <c r="H4874">
        <v>1</v>
      </c>
      <c r="I4874" t="s">
        <v>5227</v>
      </c>
    </row>
    <row r="4875" spans="1:9" x14ac:dyDescent="0.25">
      <c r="A4875" t="s">
        <v>2954</v>
      </c>
      <c r="B4875">
        <v>75180019</v>
      </c>
      <c r="C4875" t="s">
        <v>16</v>
      </c>
      <c r="D4875" t="s">
        <v>16</v>
      </c>
      <c r="E4875" t="s">
        <v>16</v>
      </c>
      <c r="F4875" t="s">
        <v>16</v>
      </c>
      <c r="G4875" t="s">
        <v>2430</v>
      </c>
      <c r="H4875">
        <v>1</v>
      </c>
      <c r="I4875" t="s">
        <v>5227</v>
      </c>
    </row>
    <row r="4876" spans="1:9" x14ac:dyDescent="0.25">
      <c r="A4876" t="s">
        <v>2955</v>
      </c>
      <c r="B4876">
        <v>75180019</v>
      </c>
      <c r="C4876" t="s">
        <v>16</v>
      </c>
      <c r="D4876" t="s">
        <v>16</v>
      </c>
      <c r="E4876" t="s">
        <v>16</v>
      </c>
      <c r="F4876" t="s">
        <v>16</v>
      </c>
      <c r="G4876" t="s">
        <v>2430</v>
      </c>
      <c r="H4876">
        <v>1</v>
      </c>
      <c r="I4876" t="s">
        <v>5227</v>
      </c>
    </row>
    <row r="4877" spans="1:9" x14ac:dyDescent="0.25">
      <c r="A4877" t="s">
        <v>2956</v>
      </c>
      <c r="B4877">
        <v>75180019</v>
      </c>
      <c r="C4877" t="s">
        <v>16</v>
      </c>
      <c r="D4877" t="s">
        <v>16</v>
      </c>
      <c r="E4877" t="s">
        <v>16</v>
      </c>
      <c r="F4877" t="s">
        <v>16</v>
      </c>
      <c r="G4877" t="s">
        <v>2430</v>
      </c>
      <c r="H4877">
        <v>1</v>
      </c>
      <c r="I4877" t="s">
        <v>5227</v>
      </c>
    </row>
    <row r="4878" spans="1:9" x14ac:dyDescent="0.25">
      <c r="A4878" t="s">
        <v>2957</v>
      </c>
      <c r="B4878">
        <v>75176240</v>
      </c>
      <c r="C4878" t="s">
        <v>16</v>
      </c>
      <c r="D4878" t="s">
        <v>16</v>
      </c>
      <c r="E4878" t="s">
        <v>16</v>
      </c>
      <c r="F4878" t="s">
        <v>16</v>
      </c>
      <c r="G4878" t="s">
        <v>5434</v>
      </c>
      <c r="H4878">
        <v>1</v>
      </c>
      <c r="I4878" t="s">
        <v>5445</v>
      </c>
    </row>
    <row r="4879" spans="1:9" x14ac:dyDescent="0.25">
      <c r="A4879" t="s">
        <v>2946</v>
      </c>
      <c r="B4879">
        <v>75180019</v>
      </c>
      <c r="C4879" t="s">
        <v>16</v>
      </c>
      <c r="D4879" t="s">
        <v>16</v>
      </c>
      <c r="E4879" t="s">
        <v>16</v>
      </c>
      <c r="F4879" t="s">
        <v>16</v>
      </c>
      <c r="G4879" t="s">
        <v>2430</v>
      </c>
      <c r="H4879">
        <v>1</v>
      </c>
      <c r="I4879" t="s">
        <v>5227</v>
      </c>
    </row>
    <row r="4880" spans="1:9" x14ac:dyDescent="0.25">
      <c r="A4880" t="s">
        <v>3728</v>
      </c>
      <c r="B4880">
        <v>53565668</v>
      </c>
      <c r="C4880" t="s">
        <v>16</v>
      </c>
      <c r="D4880" t="s">
        <v>16</v>
      </c>
      <c r="E4880" t="s">
        <v>16</v>
      </c>
      <c r="F4880" t="s">
        <v>16</v>
      </c>
      <c r="G4880" t="s">
        <v>5435</v>
      </c>
      <c r="H4880">
        <v>1</v>
      </c>
      <c r="I4880" t="s">
        <v>5444</v>
      </c>
    </row>
    <row r="4881" spans="1:9" x14ac:dyDescent="0.25">
      <c r="A4881" t="s">
        <v>2947</v>
      </c>
      <c r="B4881">
        <v>75180019</v>
      </c>
      <c r="C4881" t="s">
        <v>16</v>
      </c>
      <c r="D4881" t="s">
        <v>16</v>
      </c>
      <c r="E4881" t="s">
        <v>16</v>
      </c>
      <c r="F4881" t="s">
        <v>16</v>
      </c>
      <c r="G4881" t="s">
        <v>2430</v>
      </c>
      <c r="H4881">
        <v>1</v>
      </c>
      <c r="I4881" t="s">
        <v>5227</v>
      </c>
    </row>
    <row r="4882" spans="1:9" x14ac:dyDescent="0.25">
      <c r="A4882" t="s">
        <v>2615</v>
      </c>
      <c r="B4882">
        <v>74762273</v>
      </c>
      <c r="C4882" t="s">
        <v>16</v>
      </c>
      <c r="D4882" t="s">
        <v>16</v>
      </c>
      <c r="E4882" t="s">
        <v>16</v>
      </c>
      <c r="F4882" t="s">
        <v>16</v>
      </c>
      <c r="G4882" t="s">
        <v>154</v>
      </c>
      <c r="H4882">
        <v>1</v>
      </c>
      <c r="I4882" t="s">
        <v>4887</v>
      </c>
    </row>
    <row r="4883" spans="1:9" x14ac:dyDescent="0.25">
      <c r="A4883" t="s">
        <v>2616</v>
      </c>
      <c r="B4883">
        <v>74762273</v>
      </c>
      <c r="C4883" t="s">
        <v>16</v>
      </c>
      <c r="D4883" t="s">
        <v>16</v>
      </c>
      <c r="E4883" t="s">
        <v>16</v>
      </c>
      <c r="F4883" t="s">
        <v>16</v>
      </c>
      <c r="G4883" t="s">
        <v>154</v>
      </c>
      <c r="H4883">
        <v>1</v>
      </c>
      <c r="I4883" t="s">
        <v>4887</v>
      </c>
    </row>
    <row r="4884" spans="1:9" x14ac:dyDescent="0.25">
      <c r="A4884" t="s">
        <v>3717</v>
      </c>
      <c r="B4884">
        <v>53565668</v>
      </c>
      <c r="C4884" t="s">
        <v>16</v>
      </c>
      <c r="D4884" t="s">
        <v>16</v>
      </c>
      <c r="E4884" t="s">
        <v>16</v>
      </c>
      <c r="F4884" t="s">
        <v>16</v>
      </c>
      <c r="G4884" t="s">
        <v>5435</v>
      </c>
      <c r="H4884">
        <v>1</v>
      </c>
      <c r="I4884" t="s">
        <v>5444</v>
      </c>
    </row>
    <row r="4885" spans="1:9" x14ac:dyDescent="0.25">
      <c r="A4885" t="s">
        <v>2798</v>
      </c>
      <c r="B4885">
        <v>75180019</v>
      </c>
      <c r="C4885" t="s">
        <v>16</v>
      </c>
      <c r="D4885" t="s">
        <v>16</v>
      </c>
      <c r="E4885" t="s">
        <v>16</v>
      </c>
      <c r="F4885" t="s">
        <v>16</v>
      </c>
      <c r="G4885" t="s">
        <v>2430</v>
      </c>
      <c r="H4885">
        <v>1</v>
      </c>
      <c r="I4885" t="s">
        <v>5227</v>
      </c>
    </row>
    <row r="4886" spans="1:9" x14ac:dyDescent="0.25">
      <c r="A4886" t="s">
        <v>2797</v>
      </c>
      <c r="B4886">
        <v>75180019</v>
      </c>
      <c r="C4886" t="s">
        <v>16</v>
      </c>
      <c r="D4886" t="s">
        <v>16</v>
      </c>
      <c r="E4886" t="s">
        <v>16</v>
      </c>
      <c r="F4886" t="s">
        <v>16</v>
      </c>
      <c r="G4886" t="s">
        <v>2430</v>
      </c>
      <c r="H4886">
        <v>1</v>
      </c>
      <c r="I4886" t="s">
        <v>5227</v>
      </c>
    </row>
    <row r="4887" spans="1:9" x14ac:dyDescent="0.25">
      <c r="A4887" t="s">
        <v>3047</v>
      </c>
      <c r="B4887">
        <v>75180019</v>
      </c>
      <c r="C4887" t="s">
        <v>16</v>
      </c>
      <c r="D4887" t="s">
        <v>16</v>
      </c>
      <c r="E4887" t="s">
        <v>16</v>
      </c>
      <c r="F4887" t="s">
        <v>16</v>
      </c>
      <c r="G4887" t="s">
        <v>2430</v>
      </c>
      <c r="H4887">
        <v>1</v>
      </c>
      <c r="I4887" t="s">
        <v>5227</v>
      </c>
    </row>
    <row r="4888" spans="1:9" x14ac:dyDescent="0.25">
      <c r="A4888" t="s">
        <v>2816</v>
      </c>
      <c r="B4888">
        <v>75180019</v>
      </c>
      <c r="C4888" t="s">
        <v>16</v>
      </c>
      <c r="D4888" t="s">
        <v>16</v>
      </c>
      <c r="E4888" t="s">
        <v>16</v>
      </c>
      <c r="F4888" t="s">
        <v>16</v>
      </c>
      <c r="G4888" t="s">
        <v>2430</v>
      </c>
      <c r="H4888">
        <v>1</v>
      </c>
      <c r="I4888" t="s">
        <v>5227</v>
      </c>
    </row>
    <row r="4889" spans="1:9" x14ac:dyDescent="0.25">
      <c r="A4889" t="s">
        <v>3612</v>
      </c>
      <c r="B4889">
        <v>53565668</v>
      </c>
      <c r="C4889" t="s">
        <v>16</v>
      </c>
      <c r="D4889" t="s">
        <v>16</v>
      </c>
      <c r="E4889" t="s">
        <v>16</v>
      </c>
      <c r="F4889" t="s">
        <v>16</v>
      </c>
      <c r="G4889" t="s">
        <v>5435</v>
      </c>
      <c r="H4889">
        <v>1</v>
      </c>
      <c r="I4889" t="s">
        <v>5444</v>
      </c>
    </row>
    <row r="4890" spans="1:9" x14ac:dyDescent="0.25">
      <c r="A4890" t="s">
        <v>3615</v>
      </c>
      <c r="B4890">
        <v>53565668</v>
      </c>
      <c r="C4890" t="s">
        <v>16</v>
      </c>
      <c r="D4890" t="s">
        <v>16</v>
      </c>
      <c r="E4890" t="s">
        <v>16</v>
      </c>
      <c r="F4890" t="s">
        <v>16</v>
      </c>
      <c r="G4890" t="s">
        <v>5435</v>
      </c>
      <c r="H4890">
        <v>1</v>
      </c>
      <c r="I4890" t="s">
        <v>5444</v>
      </c>
    </row>
    <row r="4891" spans="1:9" x14ac:dyDescent="0.25">
      <c r="A4891" t="s">
        <v>2747</v>
      </c>
      <c r="B4891">
        <v>75180019</v>
      </c>
      <c r="C4891" t="s">
        <v>16</v>
      </c>
      <c r="D4891" t="s">
        <v>16</v>
      </c>
      <c r="E4891" t="s">
        <v>16</v>
      </c>
      <c r="F4891" t="s">
        <v>16</v>
      </c>
      <c r="G4891" t="s">
        <v>2430</v>
      </c>
      <c r="H4891">
        <v>1</v>
      </c>
      <c r="I4891" t="s">
        <v>5227</v>
      </c>
    </row>
    <row r="4892" spans="1:9" x14ac:dyDescent="0.25">
      <c r="A4892" t="s">
        <v>5357</v>
      </c>
      <c r="B4892">
        <v>75176240</v>
      </c>
      <c r="C4892" t="s">
        <v>16</v>
      </c>
      <c r="D4892" t="s">
        <v>16</v>
      </c>
      <c r="E4892" t="s">
        <v>16</v>
      </c>
      <c r="F4892" t="s">
        <v>16</v>
      </c>
      <c r="G4892" t="s">
        <v>5434</v>
      </c>
      <c r="H4892">
        <v>1</v>
      </c>
      <c r="I4892" t="s">
        <v>5445</v>
      </c>
    </row>
    <row r="4893" spans="1:9" x14ac:dyDescent="0.25">
      <c r="A4893" t="s">
        <v>5359</v>
      </c>
      <c r="B4893">
        <v>75176240</v>
      </c>
      <c r="C4893" t="s">
        <v>16</v>
      </c>
      <c r="D4893" t="s">
        <v>16</v>
      </c>
      <c r="E4893" t="s">
        <v>16</v>
      </c>
      <c r="F4893" t="s">
        <v>16</v>
      </c>
      <c r="G4893" t="s">
        <v>5434</v>
      </c>
      <c r="H4893">
        <v>1</v>
      </c>
      <c r="I4893" t="s">
        <v>5445</v>
      </c>
    </row>
    <row r="4894" spans="1:9" x14ac:dyDescent="0.25">
      <c r="A4894" t="s">
        <v>5358</v>
      </c>
      <c r="B4894">
        <v>75176240</v>
      </c>
      <c r="C4894" t="s">
        <v>16</v>
      </c>
      <c r="D4894" t="s">
        <v>16</v>
      </c>
      <c r="E4894" t="s">
        <v>16</v>
      </c>
      <c r="F4894" t="s">
        <v>16</v>
      </c>
      <c r="G4894" t="s">
        <v>5434</v>
      </c>
      <c r="H4894">
        <v>1</v>
      </c>
      <c r="I4894" t="s">
        <v>5445</v>
      </c>
    </row>
    <row r="4895" spans="1:9" x14ac:dyDescent="0.25">
      <c r="A4895" t="s">
        <v>2984</v>
      </c>
      <c r="B4895">
        <v>75180019</v>
      </c>
      <c r="C4895" t="s">
        <v>16</v>
      </c>
      <c r="D4895" t="s">
        <v>16</v>
      </c>
      <c r="E4895" t="s">
        <v>16</v>
      </c>
      <c r="F4895" t="s">
        <v>16</v>
      </c>
      <c r="G4895" t="s">
        <v>2430</v>
      </c>
      <c r="H4895">
        <v>1</v>
      </c>
      <c r="I4895" t="s">
        <v>5227</v>
      </c>
    </row>
    <row r="4896" spans="1:9" x14ac:dyDescent="0.25">
      <c r="A4896" t="s">
        <v>2994</v>
      </c>
      <c r="B4896">
        <v>75180019</v>
      </c>
      <c r="C4896" t="s">
        <v>16</v>
      </c>
      <c r="D4896" t="s">
        <v>16</v>
      </c>
      <c r="E4896" t="s">
        <v>16</v>
      </c>
      <c r="F4896" t="s">
        <v>16</v>
      </c>
      <c r="G4896" t="s">
        <v>2430</v>
      </c>
      <c r="H4896">
        <v>1</v>
      </c>
      <c r="I4896" t="s">
        <v>5227</v>
      </c>
    </row>
    <row r="4897" spans="1:9" x14ac:dyDescent="0.25">
      <c r="A4897" t="s">
        <v>2983</v>
      </c>
      <c r="B4897">
        <v>75180019</v>
      </c>
      <c r="C4897" t="s">
        <v>16</v>
      </c>
      <c r="D4897" t="s">
        <v>16</v>
      </c>
      <c r="E4897" t="s">
        <v>16</v>
      </c>
      <c r="F4897" t="s">
        <v>16</v>
      </c>
      <c r="G4897" t="s">
        <v>2430</v>
      </c>
      <c r="H4897">
        <v>1</v>
      </c>
      <c r="I4897" t="s">
        <v>5227</v>
      </c>
    </row>
    <row r="4898" spans="1:9" x14ac:dyDescent="0.25">
      <c r="A4898" t="s">
        <v>2727</v>
      </c>
      <c r="B4898">
        <v>75180019</v>
      </c>
      <c r="C4898" t="s">
        <v>16</v>
      </c>
      <c r="D4898" t="s">
        <v>16</v>
      </c>
      <c r="E4898" t="s">
        <v>16</v>
      </c>
      <c r="F4898" t="s">
        <v>16</v>
      </c>
      <c r="G4898" t="s">
        <v>2430</v>
      </c>
      <c r="H4898">
        <v>1</v>
      </c>
      <c r="I4898" t="s">
        <v>5227</v>
      </c>
    </row>
    <row r="4899" spans="1:9" x14ac:dyDescent="0.25">
      <c r="A4899" t="s">
        <v>3719</v>
      </c>
      <c r="B4899">
        <v>53565668</v>
      </c>
      <c r="C4899" t="s">
        <v>16</v>
      </c>
      <c r="D4899" t="s">
        <v>16</v>
      </c>
      <c r="E4899" t="s">
        <v>16</v>
      </c>
      <c r="F4899" t="s">
        <v>16</v>
      </c>
      <c r="G4899" t="s">
        <v>5435</v>
      </c>
      <c r="H4899">
        <v>1</v>
      </c>
      <c r="I4899" t="s">
        <v>5444</v>
      </c>
    </row>
    <row r="4900" spans="1:9" x14ac:dyDescent="0.25">
      <c r="A4900" t="s">
        <v>2814</v>
      </c>
      <c r="B4900">
        <v>75180019</v>
      </c>
      <c r="C4900" t="s">
        <v>16</v>
      </c>
      <c r="D4900" t="s">
        <v>16</v>
      </c>
      <c r="E4900" t="s">
        <v>16</v>
      </c>
      <c r="F4900" t="s">
        <v>16</v>
      </c>
      <c r="G4900" t="s">
        <v>2430</v>
      </c>
      <c r="H4900">
        <v>1</v>
      </c>
      <c r="I4900" t="s">
        <v>5227</v>
      </c>
    </row>
    <row r="4901" spans="1:9" x14ac:dyDescent="0.25">
      <c r="A4901" t="s">
        <v>2976</v>
      </c>
      <c r="B4901">
        <v>75180019</v>
      </c>
      <c r="C4901" t="s">
        <v>16</v>
      </c>
      <c r="D4901" t="s">
        <v>16</v>
      </c>
      <c r="E4901" t="s">
        <v>16</v>
      </c>
      <c r="F4901" t="s">
        <v>16</v>
      </c>
      <c r="G4901" t="s">
        <v>2430</v>
      </c>
      <c r="H4901">
        <v>1</v>
      </c>
      <c r="I4901" t="s">
        <v>5227</v>
      </c>
    </row>
    <row r="4902" spans="1:9" x14ac:dyDescent="0.25">
      <c r="A4902" t="s">
        <v>2948</v>
      </c>
      <c r="B4902">
        <v>75180019</v>
      </c>
      <c r="C4902" t="s">
        <v>16</v>
      </c>
      <c r="D4902" t="s">
        <v>16</v>
      </c>
      <c r="E4902" t="s">
        <v>16</v>
      </c>
      <c r="F4902" t="s">
        <v>16</v>
      </c>
      <c r="G4902" t="s">
        <v>2430</v>
      </c>
      <c r="H4902">
        <v>1</v>
      </c>
      <c r="I4902" t="s">
        <v>5227</v>
      </c>
    </row>
    <row r="4903" spans="1:9" x14ac:dyDescent="0.25">
      <c r="A4903" t="s">
        <v>3499</v>
      </c>
      <c r="B4903">
        <v>75421677</v>
      </c>
      <c r="C4903" t="s">
        <v>16</v>
      </c>
      <c r="D4903" t="s">
        <v>16</v>
      </c>
      <c r="E4903" t="s">
        <v>16</v>
      </c>
      <c r="F4903" t="s">
        <v>16</v>
      </c>
      <c r="G4903" t="s">
        <v>3368</v>
      </c>
      <c r="H4903">
        <v>1</v>
      </c>
      <c r="I4903" t="s">
        <v>4892</v>
      </c>
    </row>
    <row r="4904" spans="1:9" x14ac:dyDescent="0.25">
      <c r="A4904" t="s">
        <v>3500</v>
      </c>
      <c r="B4904">
        <v>75421677</v>
      </c>
      <c r="C4904" t="s">
        <v>16</v>
      </c>
      <c r="D4904" t="s">
        <v>16</v>
      </c>
      <c r="E4904" t="s">
        <v>16</v>
      </c>
      <c r="F4904" t="s">
        <v>16</v>
      </c>
      <c r="G4904" t="s">
        <v>3368</v>
      </c>
      <c r="H4904">
        <v>1</v>
      </c>
      <c r="I4904" t="s">
        <v>4892</v>
      </c>
    </row>
    <row r="4905" spans="1:9" x14ac:dyDescent="0.25">
      <c r="A4905" t="s">
        <v>2995</v>
      </c>
      <c r="B4905">
        <v>75180019</v>
      </c>
      <c r="C4905" t="s">
        <v>16</v>
      </c>
      <c r="D4905" t="s">
        <v>16</v>
      </c>
      <c r="E4905" t="s">
        <v>16</v>
      </c>
      <c r="F4905" t="s">
        <v>16</v>
      </c>
      <c r="G4905" t="s">
        <v>2430</v>
      </c>
      <c r="H4905">
        <v>1</v>
      </c>
      <c r="I4905" t="s">
        <v>5227</v>
      </c>
    </row>
    <row r="4906" spans="1:9" x14ac:dyDescent="0.25">
      <c r="A4906" t="s">
        <v>2949</v>
      </c>
      <c r="B4906">
        <v>75180019</v>
      </c>
      <c r="C4906" t="s">
        <v>16</v>
      </c>
      <c r="D4906" t="s">
        <v>16</v>
      </c>
      <c r="E4906" t="s">
        <v>16</v>
      </c>
      <c r="F4906" t="s">
        <v>16</v>
      </c>
      <c r="G4906" t="s">
        <v>2430</v>
      </c>
      <c r="H4906">
        <v>1</v>
      </c>
      <c r="I4906" t="s">
        <v>5227</v>
      </c>
    </row>
    <row r="4907" spans="1:9" x14ac:dyDescent="0.25">
      <c r="A4907" t="s">
        <v>2849</v>
      </c>
      <c r="B4907">
        <v>75180019</v>
      </c>
      <c r="C4907" t="s">
        <v>16</v>
      </c>
      <c r="D4907" t="s">
        <v>16</v>
      </c>
      <c r="E4907" t="s">
        <v>16</v>
      </c>
      <c r="F4907" t="s">
        <v>16</v>
      </c>
      <c r="G4907" t="s">
        <v>2430</v>
      </c>
      <c r="H4907">
        <v>1</v>
      </c>
      <c r="I4907" t="s">
        <v>5227</v>
      </c>
    </row>
    <row r="4908" spans="1:9" x14ac:dyDescent="0.25">
      <c r="A4908" t="s">
        <v>2821</v>
      </c>
      <c r="B4908">
        <v>75180019</v>
      </c>
      <c r="C4908" t="s">
        <v>16</v>
      </c>
      <c r="D4908" t="s">
        <v>16</v>
      </c>
      <c r="E4908" t="s">
        <v>16</v>
      </c>
      <c r="F4908" t="s">
        <v>16</v>
      </c>
      <c r="G4908" t="s">
        <v>2430</v>
      </c>
      <c r="H4908">
        <v>1</v>
      </c>
      <c r="I4908" t="s">
        <v>5227</v>
      </c>
    </row>
    <row r="4909" spans="1:9" x14ac:dyDescent="0.25">
      <c r="A4909" t="s">
        <v>3613</v>
      </c>
      <c r="B4909">
        <v>53565668</v>
      </c>
      <c r="C4909" t="s">
        <v>16</v>
      </c>
      <c r="D4909" t="s">
        <v>16</v>
      </c>
      <c r="E4909" t="s">
        <v>16</v>
      </c>
      <c r="F4909" t="s">
        <v>16</v>
      </c>
      <c r="G4909" t="s">
        <v>5435</v>
      </c>
      <c r="H4909">
        <v>1</v>
      </c>
      <c r="I4909" t="s">
        <v>5444</v>
      </c>
    </row>
    <row r="4910" spans="1:9" x14ac:dyDescent="0.25">
      <c r="A4910" t="s">
        <v>2790</v>
      </c>
      <c r="B4910">
        <v>75180019</v>
      </c>
      <c r="C4910" t="s">
        <v>16</v>
      </c>
      <c r="D4910" t="s">
        <v>16</v>
      </c>
      <c r="E4910" t="s">
        <v>16</v>
      </c>
      <c r="F4910" t="s">
        <v>16</v>
      </c>
      <c r="G4910" t="s">
        <v>2430</v>
      </c>
      <c r="H4910">
        <v>1</v>
      </c>
      <c r="I4910" t="s">
        <v>5227</v>
      </c>
    </row>
    <row r="4911" spans="1:9" x14ac:dyDescent="0.25">
      <c r="A4911" t="s">
        <v>3437</v>
      </c>
      <c r="B4911">
        <v>75421677</v>
      </c>
      <c r="C4911" t="s">
        <v>16</v>
      </c>
      <c r="D4911" t="s">
        <v>16</v>
      </c>
      <c r="E4911" t="s">
        <v>16</v>
      </c>
      <c r="F4911" t="s">
        <v>16</v>
      </c>
      <c r="G4911" t="s">
        <v>3368</v>
      </c>
      <c r="H4911">
        <v>1</v>
      </c>
      <c r="I4911" t="s">
        <v>4892</v>
      </c>
    </row>
    <row r="4912" spans="1:9" x14ac:dyDescent="0.25">
      <c r="A4912" t="s">
        <v>2780</v>
      </c>
      <c r="B4912">
        <v>75180019</v>
      </c>
      <c r="C4912" t="s">
        <v>16</v>
      </c>
      <c r="D4912" t="s">
        <v>16</v>
      </c>
      <c r="E4912" t="s">
        <v>16</v>
      </c>
      <c r="F4912" t="s">
        <v>16</v>
      </c>
      <c r="G4912" t="s">
        <v>2430</v>
      </c>
      <c r="H4912">
        <v>1</v>
      </c>
      <c r="I4912" t="s">
        <v>5227</v>
      </c>
    </row>
    <row r="4913" spans="1:9" x14ac:dyDescent="0.25">
      <c r="A4913" t="s">
        <v>2794</v>
      </c>
      <c r="B4913">
        <v>75180019</v>
      </c>
      <c r="C4913" t="s">
        <v>16</v>
      </c>
      <c r="D4913" t="s">
        <v>16</v>
      </c>
      <c r="E4913" t="s">
        <v>16</v>
      </c>
      <c r="F4913" t="s">
        <v>16</v>
      </c>
      <c r="G4913" t="s">
        <v>2430</v>
      </c>
      <c r="H4913">
        <v>1</v>
      </c>
      <c r="I4913" t="s">
        <v>5227</v>
      </c>
    </row>
    <row r="4914" spans="1:9" x14ac:dyDescent="0.25">
      <c r="A4914" t="s">
        <v>2950</v>
      </c>
      <c r="B4914">
        <v>75180019</v>
      </c>
      <c r="C4914" t="s">
        <v>16</v>
      </c>
      <c r="D4914" t="s">
        <v>16</v>
      </c>
      <c r="E4914" t="s">
        <v>16</v>
      </c>
      <c r="F4914" t="s">
        <v>16</v>
      </c>
      <c r="G4914" t="s">
        <v>2430</v>
      </c>
      <c r="H4914">
        <v>1</v>
      </c>
      <c r="I4914" t="s">
        <v>5227</v>
      </c>
    </row>
    <row r="4915" spans="1:9" x14ac:dyDescent="0.25">
      <c r="A4915" t="s">
        <v>3501</v>
      </c>
      <c r="B4915">
        <v>75421677</v>
      </c>
      <c r="C4915" t="s">
        <v>16</v>
      </c>
      <c r="D4915" t="s">
        <v>16</v>
      </c>
      <c r="E4915" t="s">
        <v>16</v>
      </c>
      <c r="F4915" t="s">
        <v>16</v>
      </c>
      <c r="G4915" t="s">
        <v>3368</v>
      </c>
      <c r="H4915">
        <v>1</v>
      </c>
      <c r="I4915" t="s">
        <v>4892</v>
      </c>
    </row>
    <row r="4916" spans="1:9" x14ac:dyDescent="0.25">
      <c r="A4916" t="s">
        <v>3031</v>
      </c>
      <c r="B4916">
        <v>75180019</v>
      </c>
      <c r="C4916" t="s">
        <v>16</v>
      </c>
      <c r="D4916" t="s">
        <v>16</v>
      </c>
      <c r="E4916" t="s">
        <v>16</v>
      </c>
      <c r="F4916" t="s">
        <v>16</v>
      </c>
      <c r="G4916" t="s">
        <v>2430</v>
      </c>
      <c r="H4916">
        <v>1</v>
      </c>
      <c r="I4916" t="s">
        <v>5227</v>
      </c>
    </row>
    <row r="4917" spans="1:9" x14ac:dyDescent="0.25">
      <c r="A4917" t="s">
        <v>3752</v>
      </c>
      <c r="B4917">
        <v>53565668</v>
      </c>
      <c r="C4917" t="s">
        <v>16</v>
      </c>
      <c r="D4917" t="s">
        <v>16</v>
      </c>
      <c r="E4917" t="s">
        <v>16</v>
      </c>
      <c r="F4917" t="s">
        <v>16</v>
      </c>
      <c r="G4917" t="s">
        <v>5435</v>
      </c>
      <c r="H4917">
        <v>1</v>
      </c>
      <c r="I4917" t="s">
        <v>5444</v>
      </c>
    </row>
    <row r="4918" spans="1:9" x14ac:dyDescent="0.25">
      <c r="A4918" t="s">
        <v>3032</v>
      </c>
      <c r="B4918">
        <v>75180019</v>
      </c>
      <c r="C4918" t="s">
        <v>16</v>
      </c>
      <c r="D4918" t="s">
        <v>16</v>
      </c>
      <c r="E4918" t="s">
        <v>16</v>
      </c>
      <c r="F4918" t="s">
        <v>16</v>
      </c>
      <c r="G4918" t="s">
        <v>2430</v>
      </c>
      <c r="H4918">
        <v>1</v>
      </c>
      <c r="I4918" t="s">
        <v>5227</v>
      </c>
    </row>
    <row r="4919" spans="1:9" x14ac:dyDescent="0.25">
      <c r="A4919" t="s">
        <v>2701</v>
      </c>
      <c r="B4919">
        <v>75180019</v>
      </c>
      <c r="C4919" t="s">
        <v>16</v>
      </c>
      <c r="D4919" t="s">
        <v>16</v>
      </c>
      <c r="E4919" t="s">
        <v>16</v>
      </c>
      <c r="F4919" t="s">
        <v>16</v>
      </c>
      <c r="G4919" t="s">
        <v>2430</v>
      </c>
      <c r="H4919">
        <v>1</v>
      </c>
      <c r="I4919" t="s">
        <v>5227</v>
      </c>
    </row>
    <row r="4920" spans="1:9" x14ac:dyDescent="0.25">
      <c r="A4920" t="s">
        <v>2700</v>
      </c>
      <c r="B4920">
        <v>75180019</v>
      </c>
      <c r="C4920" t="s">
        <v>16</v>
      </c>
      <c r="D4920" t="s">
        <v>16</v>
      </c>
      <c r="E4920" t="s">
        <v>16</v>
      </c>
      <c r="F4920" t="s">
        <v>16</v>
      </c>
      <c r="G4920" t="s">
        <v>2430</v>
      </c>
      <c r="H4920">
        <v>1</v>
      </c>
      <c r="I4920" t="s">
        <v>5227</v>
      </c>
    </row>
    <row r="4921" spans="1:9" x14ac:dyDescent="0.25">
      <c r="A4921" t="s">
        <v>3729</v>
      </c>
      <c r="B4921">
        <v>53565668</v>
      </c>
      <c r="C4921" t="s">
        <v>16</v>
      </c>
      <c r="D4921" t="s">
        <v>16</v>
      </c>
      <c r="E4921" t="s">
        <v>16</v>
      </c>
      <c r="F4921" t="s">
        <v>16</v>
      </c>
      <c r="G4921" t="s">
        <v>5435</v>
      </c>
      <c r="H4921">
        <v>1</v>
      </c>
      <c r="I4921" t="s">
        <v>5444</v>
      </c>
    </row>
    <row r="4922" spans="1:9" x14ac:dyDescent="0.25">
      <c r="A4922" t="s">
        <v>3720</v>
      </c>
      <c r="B4922">
        <v>53565668</v>
      </c>
      <c r="C4922" t="s">
        <v>16</v>
      </c>
      <c r="D4922" t="s">
        <v>16</v>
      </c>
      <c r="E4922" t="s">
        <v>16</v>
      </c>
      <c r="F4922" t="s">
        <v>16</v>
      </c>
      <c r="G4922" t="s">
        <v>5435</v>
      </c>
      <c r="H4922">
        <v>1</v>
      </c>
      <c r="I4922" t="s">
        <v>5444</v>
      </c>
    </row>
    <row r="4923" spans="1:9" x14ac:dyDescent="0.25">
      <c r="A4923" t="s">
        <v>2951</v>
      </c>
      <c r="B4923">
        <v>75180019</v>
      </c>
      <c r="C4923" t="s">
        <v>16</v>
      </c>
      <c r="D4923" t="s">
        <v>16</v>
      </c>
      <c r="E4923" t="s">
        <v>16</v>
      </c>
      <c r="F4923" t="s">
        <v>16</v>
      </c>
      <c r="G4923" t="s">
        <v>2430</v>
      </c>
      <c r="H4923">
        <v>1</v>
      </c>
      <c r="I4923" t="s">
        <v>5227</v>
      </c>
    </row>
    <row r="4924" spans="1:9" x14ac:dyDescent="0.25">
      <c r="A4924" t="s">
        <v>3730</v>
      </c>
      <c r="B4924">
        <v>53565668</v>
      </c>
      <c r="C4924" t="s">
        <v>16</v>
      </c>
      <c r="D4924" t="s">
        <v>16</v>
      </c>
      <c r="E4924" t="s">
        <v>16</v>
      </c>
      <c r="F4924" t="s">
        <v>16</v>
      </c>
      <c r="G4924" t="s">
        <v>5435</v>
      </c>
      <c r="H4924">
        <v>1</v>
      </c>
      <c r="I4924" t="s">
        <v>5444</v>
      </c>
    </row>
    <row r="4925" spans="1:9" x14ac:dyDescent="0.25">
      <c r="A4925" t="s">
        <v>2964</v>
      </c>
      <c r="B4925">
        <v>75180019</v>
      </c>
      <c r="C4925" t="s">
        <v>16</v>
      </c>
      <c r="D4925" t="s">
        <v>16</v>
      </c>
      <c r="E4925" t="s">
        <v>16</v>
      </c>
      <c r="F4925" t="s">
        <v>16</v>
      </c>
      <c r="G4925" t="s">
        <v>2430</v>
      </c>
      <c r="H4925">
        <v>1</v>
      </c>
      <c r="I4925" t="s">
        <v>5227</v>
      </c>
    </row>
    <row r="4926" spans="1:9" x14ac:dyDescent="0.25">
      <c r="A4926" t="s">
        <v>2965</v>
      </c>
      <c r="B4926">
        <v>75180019</v>
      </c>
      <c r="C4926" t="s">
        <v>16</v>
      </c>
      <c r="D4926" t="s">
        <v>16</v>
      </c>
      <c r="E4926" t="s">
        <v>16</v>
      </c>
      <c r="F4926" t="s">
        <v>16</v>
      </c>
      <c r="G4926" t="s">
        <v>2430</v>
      </c>
      <c r="H4926">
        <v>1</v>
      </c>
      <c r="I4926" t="s">
        <v>5227</v>
      </c>
    </row>
    <row r="4927" spans="1:9" x14ac:dyDescent="0.25">
      <c r="A4927" t="s">
        <v>2966</v>
      </c>
      <c r="B4927">
        <v>75180019</v>
      </c>
      <c r="C4927" t="s">
        <v>16</v>
      </c>
      <c r="D4927" t="s">
        <v>16</v>
      </c>
      <c r="E4927" t="s">
        <v>16</v>
      </c>
      <c r="F4927" t="s">
        <v>16</v>
      </c>
      <c r="G4927" t="s">
        <v>2430</v>
      </c>
      <c r="H4927">
        <v>1</v>
      </c>
      <c r="I4927" t="s">
        <v>5227</v>
      </c>
    </row>
    <row r="4928" spans="1:9" x14ac:dyDescent="0.25">
      <c r="A4928" t="s">
        <v>3735</v>
      </c>
      <c r="B4928">
        <v>53565668</v>
      </c>
      <c r="C4928" t="s">
        <v>16</v>
      </c>
      <c r="D4928" t="s">
        <v>16</v>
      </c>
      <c r="E4928" t="s">
        <v>16</v>
      </c>
      <c r="F4928" t="s">
        <v>16</v>
      </c>
      <c r="G4928" t="s">
        <v>5435</v>
      </c>
      <c r="H4928">
        <v>1</v>
      </c>
      <c r="I4928" t="s">
        <v>5444</v>
      </c>
    </row>
    <row r="4929" spans="1:9" x14ac:dyDescent="0.25">
      <c r="A4929" t="s">
        <v>3592</v>
      </c>
      <c r="B4929">
        <v>53565668</v>
      </c>
      <c r="C4929" t="s">
        <v>16</v>
      </c>
      <c r="D4929" t="s">
        <v>16</v>
      </c>
      <c r="E4929" t="s">
        <v>16</v>
      </c>
      <c r="F4929" t="s">
        <v>16</v>
      </c>
      <c r="G4929" t="s">
        <v>5435</v>
      </c>
      <c r="H4929">
        <v>1</v>
      </c>
      <c r="I4929" t="s">
        <v>5444</v>
      </c>
    </row>
    <row r="4930" spans="1:9" x14ac:dyDescent="0.25">
      <c r="A4930" t="s">
        <v>3586</v>
      </c>
      <c r="B4930">
        <v>53565668</v>
      </c>
      <c r="C4930" t="s">
        <v>16</v>
      </c>
      <c r="D4930" t="s">
        <v>16</v>
      </c>
      <c r="E4930" t="s">
        <v>16</v>
      </c>
      <c r="F4930" t="s">
        <v>16</v>
      </c>
      <c r="G4930" t="s">
        <v>5435</v>
      </c>
      <c r="H4930">
        <v>1</v>
      </c>
      <c r="I4930" t="s">
        <v>5444</v>
      </c>
    </row>
    <row r="4931" spans="1:9" x14ac:dyDescent="0.25">
      <c r="A4931" t="s">
        <v>2941</v>
      </c>
      <c r="B4931">
        <v>75180019</v>
      </c>
      <c r="C4931" t="s">
        <v>16</v>
      </c>
      <c r="D4931" t="s">
        <v>16</v>
      </c>
      <c r="E4931" t="s">
        <v>16</v>
      </c>
      <c r="F4931" t="s">
        <v>16</v>
      </c>
      <c r="G4931" t="s">
        <v>2430</v>
      </c>
      <c r="H4931">
        <v>1</v>
      </c>
      <c r="I4931" t="s">
        <v>5227</v>
      </c>
    </row>
    <row r="4932" spans="1:9" x14ac:dyDescent="0.25">
      <c r="A4932" t="s">
        <v>2972</v>
      </c>
      <c r="B4932">
        <v>75180019</v>
      </c>
      <c r="C4932" t="s">
        <v>16</v>
      </c>
      <c r="D4932" t="s">
        <v>16</v>
      </c>
      <c r="E4932" t="s">
        <v>16</v>
      </c>
      <c r="F4932" t="s">
        <v>16</v>
      </c>
      <c r="G4932" t="s">
        <v>2430</v>
      </c>
      <c r="H4932">
        <v>1</v>
      </c>
      <c r="I4932" t="s">
        <v>5227</v>
      </c>
    </row>
    <row r="4933" spans="1:9" x14ac:dyDescent="0.25">
      <c r="A4933" t="s">
        <v>2942</v>
      </c>
      <c r="B4933">
        <v>75180019</v>
      </c>
      <c r="C4933" t="s">
        <v>16</v>
      </c>
      <c r="D4933" t="s">
        <v>16</v>
      </c>
      <c r="E4933" t="s">
        <v>16</v>
      </c>
      <c r="F4933" t="s">
        <v>16</v>
      </c>
      <c r="G4933" t="s">
        <v>2430</v>
      </c>
      <c r="H4933">
        <v>1</v>
      </c>
      <c r="I4933" t="s">
        <v>5227</v>
      </c>
    </row>
    <row r="4934" spans="1:9" x14ac:dyDescent="0.25">
      <c r="A4934" t="s">
        <v>3631</v>
      </c>
      <c r="B4934">
        <v>53565668</v>
      </c>
      <c r="C4934" t="s">
        <v>16</v>
      </c>
      <c r="D4934" t="s">
        <v>16</v>
      </c>
      <c r="E4934" t="s">
        <v>16</v>
      </c>
      <c r="F4934" t="s">
        <v>16</v>
      </c>
      <c r="G4934" t="s">
        <v>5435</v>
      </c>
      <c r="H4934">
        <v>1</v>
      </c>
      <c r="I4934" t="s">
        <v>5444</v>
      </c>
    </row>
    <row r="4935" spans="1:9" x14ac:dyDescent="0.25">
      <c r="A4935" t="s">
        <v>2943</v>
      </c>
      <c r="B4935">
        <v>75180019</v>
      </c>
      <c r="C4935" t="s">
        <v>16</v>
      </c>
      <c r="D4935" t="s">
        <v>16</v>
      </c>
      <c r="E4935" t="s">
        <v>16</v>
      </c>
      <c r="F4935" t="s">
        <v>16</v>
      </c>
      <c r="G4935" t="s">
        <v>2430</v>
      </c>
      <c r="H4935">
        <v>1</v>
      </c>
      <c r="I4935" t="s">
        <v>5227</v>
      </c>
    </row>
    <row r="4936" spans="1:9" x14ac:dyDescent="0.25">
      <c r="A4936" t="s">
        <v>2944</v>
      </c>
      <c r="B4936">
        <v>75180019</v>
      </c>
      <c r="C4936" t="s">
        <v>16</v>
      </c>
      <c r="D4936" t="s">
        <v>16</v>
      </c>
      <c r="E4936" t="s">
        <v>16</v>
      </c>
      <c r="F4936" t="s">
        <v>16</v>
      </c>
      <c r="G4936" t="s">
        <v>2430</v>
      </c>
      <c r="H4936">
        <v>1</v>
      </c>
      <c r="I4936" t="s">
        <v>5227</v>
      </c>
    </row>
    <row r="4937" spans="1:9" x14ac:dyDescent="0.25">
      <c r="A4937" t="s">
        <v>2945</v>
      </c>
      <c r="B4937">
        <v>75180019</v>
      </c>
      <c r="C4937" t="s">
        <v>16</v>
      </c>
      <c r="D4937" t="s">
        <v>16</v>
      </c>
      <c r="E4937" t="s">
        <v>16</v>
      </c>
      <c r="F4937" t="s">
        <v>16</v>
      </c>
      <c r="G4937" t="s">
        <v>2430</v>
      </c>
      <c r="H4937">
        <v>1</v>
      </c>
      <c r="I4937" t="s">
        <v>5227</v>
      </c>
    </row>
    <row r="4938" spans="1:9" x14ac:dyDescent="0.25">
      <c r="A4938" t="s">
        <v>3426</v>
      </c>
      <c r="B4938">
        <v>75421677</v>
      </c>
      <c r="C4938" t="s">
        <v>16</v>
      </c>
      <c r="D4938" t="s">
        <v>16</v>
      </c>
      <c r="E4938" t="s">
        <v>16</v>
      </c>
      <c r="F4938" t="s">
        <v>16</v>
      </c>
      <c r="G4938" t="s">
        <v>3368</v>
      </c>
      <c r="H4938">
        <v>1</v>
      </c>
      <c r="I4938" t="s">
        <v>4892</v>
      </c>
    </row>
    <row r="4939" spans="1:9" x14ac:dyDescent="0.25">
      <c r="A4939" t="s">
        <v>3427</v>
      </c>
      <c r="B4939">
        <v>75421677</v>
      </c>
      <c r="C4939" t="s">
        <v>16</v>
      </c>
      <c r="D4939" t="s">
        <v>16</v>
      </c>
      <c r="E4939" t="s">
        <v>16</v>
      </c>
      <c r="F4939" t="s">
        <v>16</v>
      </c>
      <c r="G4939" t="s">
        <v>3368</v>
      </c>
      <c r="H4939">
        <v>1</v>
      </c>
      <c r="I4939" t="s">
        <v>4892</v>
      </c>
    </row>
    <row r="4940" spans="1:9" x14ac:dyDescent="0.25">
      <c r="A4940" t="s">
        <v>3428</v>
      </c>
      <c r="B4940">
        <v>75421677</v>
      </c>
      <c r="C4940" t="s">
        <v>16</v>
      </c>
      <c r="D4940" t="s">
        <v>16</v>
      </c>
      <c r="E4940" t="s">
        <v>16</v>
      </c>
      <c r="F4940" t="s">
        <v>16</v>
      </c>
      <c r="G4940" t="s">
        <v>3368</v>
      </c>
      <c r="H4940">
        <v>1</v>
      </c>
      <c r="I4940" t="s">
        <v>4892</v>
      </c>
    </row>
    <row r="4941" spans="1:9" x14ac:dyDescent="0.25">
      <c r="A4941" t="s">
        <v>3429</v>
      </c>
      <c r="B4941">
        <v>75421677</v>
      </c>
      <c r="C4941" t="s">
        <v>16</v>
      </c>
      <c r="D4941" t="s">
        <v>16</v>
      </c>
      <c r="E4941" t="s">
        <v>16</v>
      </c>
      <c r="F4941" t="s">
        <v>16</v>
      </c>
      <c r="G4941" t="s">
        <v>3368</v>
      </c>
      <c r="H4941">
        <v>1</v>
      </c>
      <c r="I4941" t="s">
        <v>4892</v>
      </c>
    </row>
    <row r="4942" spans="1:9" x14ac:dyDescent="0.25">
      <c r="A4942" t="s">
        <v>3738</v>
      </c>
      <c r="B4942">
        <v>53565668</v>
      </c>
      <c r="C4942" t="s">
        <v>16</v>
      </c>
      <c r="D4942" t="s">
        <v>16</v>
      </c>
      <c r="E4942" t="s">
        <v>16</v>
      </c>
      <c r="F4942" t="s">
        <v>16</v>
      </c>
      <c r="G4942" t="s">
        <v>5435</v>
      </c>
      <c r="H4942">
        <v>1</v>
      </c>
      <c r="I4942" t="s">
        <v>5444</v>
      </c>
    </row>
    <row r="4943" spans="1:9" x14ac:dyDescent="0.25">
      <c r="A4943" t="s">
        <v>2812</v>
      </c>
      <c r="B4943">
        <v>75180019</v>
      </c>
      <c r="C4943" t="s">
        <v>16</v>
      </c>
      <c r="D4943" t="s">
        <v>16</v>
      </c>
      <c r="E4943" t="s">
        <v>16</v>
      </c>
      <c r="F4943" t="s">
        <v>16</v>
      </c>
      <c r="G4943" t="s">
        <v>2430</v>
      </c>
      <c r="H4943">
        <v>1</v>
      </c>
      <c r="I4943" t="s">
        <v>5227</v>
      </c>
    </row>
    <row r="4944" spans="1:9" x14ac:dyDescent="0.25">
      <c r="A4944" t="s">
        <v>3571</v>
      </c>
      <c r="B4944">
        <v>53565668</v>
      </c>
      <c r="C4944" t="s">
        <v>16</v>
      </c>
      <c r="D4944" t="s">
        <v>16</v>
      </c>
      <c r="E4944" t="s">
        <v>16</v>
      </c>
      <c r="F4944" t="s">
        <v>16</v>
      </c>
      <c r="G4944" t="s">
        <v>5435</v>
      </c>
      <c r="H4944">
        <v>1</v>
      </c>
      <c r="I4944" t="s">
        <v>5444</v>
      </c>
    </row>
    <row r="4945" spans="1:9" x14ac:dyDescent="0.25">
      <c r="A4945" t="s">
        <v>4257</v>
      </c>
      <c r="B4945">
        <v>53565668</v>
      </c>
      <c r="C4945" t="s">
        <v>16</v>
      </c>
      <c r="D4945" t="s">
        <v>16</v>
      </c>
      <c r="E4945" t="s">
        <v>16</v>
      </c>
      <c r="F4945" t="s">
        <v>16</v>
      </c>
      <c r="G4945" t="s">
        <v>5435</v>
      </c>
      <c r="H4945">
        <v>1</v>
      </c>
      <c r="I4945" t="s">
        <v>5444</v>
      </c>
    </row>
    <row r="4946" spans="1:9" x14ac:dyDescent="0.25">
      <c r="A4946" t="s">
        <v>4256</v>
      </c>
      <c r="B4946">
        <v>53565668</v>
      </c>
      <c r="C4946" t="s">
        <v>16</v>
      </c>
      <c r="D4946" t="s">
        <v>16</v>
      </c>
      <c r="E4946" t="s">
        <v>16</v>
      </c>
      <c r="F4946" t="s">
        <v>16</v>
      </c>
      <c r="G4946" t="s">
        <v>5435</v>
      </c>
      <c r="H4946">
        <v>1</v>
      </c>
      <c r="I4946" t="s">
        <v>5444</v>
      </c>
    </row>
    <row r="4947" spans="1:9" x14ac:dyDescent="0.25">
      <c r="A4947" t="s">
        <v>6599</v>
      </c>
      <c r="B4947">
        <v>75180019</v>
      </c>
      <c r="C4947" t="s">
        <v>16</v>
      </c>
      <c r="D4947" t="s">
        <v>16</v>
      </c>
      <c r="E4947" t="s">
        <v>16</v>
      </c>
      <c r="F4947" t="s">
        <v>16</v>
      </c>
      <c r="G4947" t="s">
        <v>2430</v>
      </c>
      <c r="H4947">
        <v>1</v>
      </c>
      <c r="I4947" t="s">
        <v>5227</v>
      </c>
    </row>
    <row r="4948" spans="1:9" x14ac:dyDescent="0.25">
      <c r="A4948" t="s">
        <v>2935</v>
      </c>
      <c r="B4948">
        <v>75180019</v>
      </c>
      <c r="C4948" t="s">
        <v>16</v>
      </c>
      <c r="D4948" t="s">
        <v>16</v>
      </c>
      <c r="E4948" t="s">
        <v>16</v>
      </c>
      <c r="F4948" t="s">
        <v>16</v>
      </c>
      <c r="G4948" t="s">
        <v>2430</v>
      </c>
      <c r="H4948">
        <v>1</v>
      </c>
      <c r="I4948" t="s">
        <v>5227</v>
      </c>
    </row>
    <row r="4949" spans="1:9" x14ac:dyDescent="0.25">
      <c r="A4949" t="s">
        <v>2936</v>
      </c>
      <c r="B4949">
        <v>75180019</v>
      </c>
      <c r="C4949" t="s">
        <v>16</v>
      </c>
      <c r="D4949" t="s">
        <v>16</v>
      </c>
      <c r="E4949" t="s">
        <v>16</v>
      </c>
      <c r="F4949" t="s">
        <v>16</v>
      </c>
      <c r="G4949" t="s">
        <v>2430</v>
      </c>
      <c r="H4949">
        <v>1</v>
      </c>
      <c r="I4949" t="s">
        <v>5227</v>
      </c>
    </row>
    <row r="4950" spans="1:9" x14ac:dyDescent="0.25">
      <c r="A4950" t="s">
        <v>2937</v>
      </c>
      <c r="B4950">
        <v>75180019</v>
      </c>
      <c r="C4950" t="s">
        <v>16</v>
      </c>
      <c r="D4950" t="s">
        <v>16</v>
      </c>
      <c r="E4950" t="s">
        <v>16</v>
      </c>
      <c r="F4950" t="s">
        <v>16</v>
      </c>
      <c r="G4950" t="s">
        <v>2430</v>
      </c>
      <c r="H4950">
        <v>1</v>
      </c>
      <c r="I4950" t="s">
        <v>5227</v>
      </c>
    </row>
    <row r="4951" spans="1:9" x14ac:dyDescent="0.25">
      <c r="A4951" t="s">
        <v>2938</v>
      </c>
      <c r="B4951">
        <v>75180019</v>
      </c>
      <c r="C4951" t="s">
        <v>16</v>
      </c>
      <c r="D4951" t="s">
        <v>16</v>
      </c>
      <c r="E4951" t="s">
        <v>16</v>
      </c>
      <c r="F4951" t="s">
        <v>16</v>
      </c>
      <c r="G4951" t="s">
        <v>2430</v>
      </c>
      <c r="H4951">
        <v>1</v>
      </c>
      <c r="I4951" t="s">
        <v>5227</v>
      </c>
    </row>
    <row r="4952" spans="1:9" x14ac:dyDescent="0.25">
      <c r="A4952" t="s">
        <v>2939</v>
      </c>
      <c r="B4952">
        <v>75180019</v>
      </c>
      <c r="C4952" t="s">
        <v>16</v>
      </c>
      <c r="D4952" t="s">
        <v>16</v>
      </c>
      <c r="E4952" t="s">
        <v>16</v>
      </c>
      <c r="F4952" t="s">
        <v>16</v>
      </c>
      <c r="G4952" t="s">
        <v>2430</v>
      </c>
      <c r="H4952">
        <v>1</v>
      </c>
      <c r="I4952" t="s">
        <v>5227</v>
      </c>
    </row>
    <row r="4953" spans="1:9" x14ac:dyDescent="0.25">
      <c r="A4953" t="s">
        <v>2781</v>
      </c>
      <c r="B4953">
        <v>75180019</v>
      </c>
      <c r="C4953" t="s">
        <v>16</v>
      </c>
      <c r="D4953" t="s">
        <v>16</v>
      </c>
      <c r="E4953" t="s">
        <v>16</v>
      </c>
      <c r="F4953" t="s">
        <v>16</v>
      </c>
      <c r="G4953" t="s">
        <v>2430</v>
      </c>
      <c r="H4953">
        <v>1</v>
      </c>
      <c r="I4953" t="s">
        <v>5227</v>
      </c>
    </row>
    <row r="4954" spans="1:9" x14ac:dyDescent="0.25">
      <c r="A4954" t="s">
        <v>2940</v>
      </c>
      <c r="B4954">
        <v>75180019</v>
      </c>
      <c r="C4954" t="s">
        <v>16</v>
      </c>
      <c r="D4954" t="s">
        <v>16</v>
      </c>
      <c r="E4954" t="s">
        <v>16</v>
      </c>
      <c r="F4954" t="s">
        <v>16</v>
      </c>
      <c r="G4954" t="s">
        <v>2430</v>
      </c>
      <c r="H4954">
        <v>1</v>
      </c>
      <c r="I4954" t="s">
        <v>5227</v>
      </c>
    </row>
    <row r="4955" spans="1:9" x14ac:dyDescent="0.25">
      <c r="A4955" t="s">
        <v>3721</v>
      </c>
      <c r="B4955">
        <v>53565668</v>
      </c>
      <c r="C4955" t="s">
        <v>16</v>
      </c>
      <c r="D4955" t="s">
        <v>16</v>
      </c>
      <c r="E4955" t="s">
        <v>16</v>
      </c>
      <c r="F4955" t="s">
        <v>16</v>
      </c>
      <c r="G4955" t="s">
        <v>5435</v>
      </c>
      <c r="H4955">
        <v>1</v>
      </c>
      <c r="I4955" t="s">
        <v>5444</v>
      </c>
    </row>
    <row r="4956" spans="1:9" x14ac:dyDescent="0.25">
      <c r="A4956" t="s">
        <v>3722</v>
      </c>
      <c r="B4956">
        <v>53565668</v>
      </c>
      <c r="C4956" t="s">
        <v>16</v>
      </c>
      <c r="D4956" t="s">
        <v>16</v>
      </c>
      <c r="E4956" t="s">
        <v>16</v>
      </c>
      <c r="F4956" t="s">
        <v>16</v>
      </c>
      <c r="G4956" t="s">
        <v>5435</v>
      </c>
      <c r="H4956">
        <v>1</v>
      </c>
      <c r="I4956" t="s">
        <v>5444</v>
      </c>
    </row>
    <row r="4957" spans="1:9" x14ac:dyDescent="0.25">
      <c r="A4957" t="s">
        <v>2929</v>
      </c>
      <c r="B4957">
        <v>75180019</v>
      </c>
      <c r="C4957" t="s">
        <v>16</v>
      </c>
      <c r="D4957" t="s">
        <v>16</v>
      </c>
      <c r="E4957" t="s">
        <v>16</v>
      </c>
      <c r="F4957" t="s">
        <v>16</v>
      </c>
      <c r="G4957" t="s">
        <v>2430</v>
      </c>
      <c r="H4957">
        <v>1</v>
      </c>
      <c r="I4957" t="s">
        <v>5227</v>
      </c>
    </row>
    <row r="4958" spans="1:9" x14ac:dyDescent="0.25">
      <c r="A4958" t="s">
        <v>2930</v>
      </c>
      <c r="B4958">
        <v>75180019</v>
      </c>
      <c r="C4958" t="s">
        <v>16</v>
      </c>
      <c r="D4958" t="s">
        <v>16</v>
      </c>
      <c r="E4958" t="s">
        <v>16</v>
      </c>
      <c r="F4958" t="s">
        <v>16</v>
      </c>
      <c r="G4958" t="s">
        <v>2430</v>
      </c>
      <c r="H4958">
        <v>1</v>
      </c>
      <c r="I4958" t="s">
        <v>5227</v>
      </c>
    </row>
    <row r="4959" spans="1:9" x14ac:dyDescent="0.25">
      <c r="A4959" t="s">
        <v>3711</v>
      </c>
      <c r="B4959">
        <v>53565668</v>
      </c>
      <c r="C4959" t="s">
        <v>16</v>
      </c>
      <c r="D4959" t="s">
        <v>16</v>
      </c>
      <c r="E4959" t="s">
        <v>16</v>
      </c>
      <c r="F4959" t="s">
        <v>16</v>
      </c>
      <c r="G4959" t="s">
        <v>5435</v>
      </c>
      <c r="H4959">
        <v>1</v>
      </c>
      <c r="I4959" t="s">
        <v>5444</v>
      </c>
    </row>
    <row r="4960" spans="1:9" x14ac:dyDescent="0.25">
      <c r="A4960" t="s">
        <v>2931</v>
      </c>
      <c r="B4960">
        <v>75180019</v>
      </c>
      <c r="C4960" t="s">
        <v>16</v>
      </c>
      <c r="D4960" t="s">
        <v>16</v>
      </c>
      <c r="E4960" t="s">
        <v>16</v>
      </c>
      <c r="F4960" t="s">
        <v>16</v>
      </c>
      <c r="G4960" t="s">
        <v>2430</v>
      </c>
      <c r="H4960">
        <v>1</v>
      </c>
      <c r="I4960" t="s">
        <v>5227</v>
      </c>
    </row>
    <row r="4961" spans="1:9" x14ac:dyDescent="0.25">
      <c r="A4961" t="s">
        <v>3712</v>
      </c>
      <c r="B4961">
        <v>53565668</v>
      </c>
      <c r="C4961" t="s">
        <v>16</v>
      </c>
      <c r="D4961" t="s">
        <v>16</v>
      </c>
      <c r="E4961" t="s">
        <v>16</v>
      </c>
      <c r="F4961" t="s">
        <v>16</v>
      </c>
      <c r="G4961" t="s">
        <v>5435</v>
      </c>
      <c r="H4961">
        <v>1</v>
      </c>
      <c r="I4961" t="s">
        <v>5444</v>
      </c>
    </row>
    <row r="4962" spans="1:9" x14ac:dyDescent="0.25">
      <c r="A4962" t="s">
        <v>3713</v>
      </c>
      <c r="B4962">
        <v>53565668</v>
      </c>
      <c r="C4962" t="s">
        <v>16</v>
      </c>
      <c r="D4962" t="s">
        <v>16</v>
      </c>
      <c r="E4962" t="s">
        <v>16</v>
      </c>
      <c r="F4962" t="s">
        <v>16</v>
      </c>
      <c r="G4962" t="s">
        <v>5435</v>
      </c>
      <c r="H4962">
        <v>1</v>
      </c>
      <c r="I4962" t="s">
        <v>5444</v>
      </c>
    </row>
    <row r="4963" spans="1:9" x14ac:dyDescent="0.25">
      <c r="A4963" t="s">
        <v>2932</v>
      </c>
      <c r="B4963">
        <v>75180019</v>
      </c>
      <c r="C4963" t="s">
        <v>16</v>
      </c>
      <c r="D4963" t="s">
        <v>16</v>
      </c>
      <c r="E4963" t="s">
        <v>16</v>
      </c>
      <c r="F4963" t="s">
        <v>16</v>
      </c>
      <c r="G4963" t="s">
        <v>2430</v>
      </c>
      <c r="H4963">
        <v>1</v>
      </c>
      <c r="I4963" t="s">
        <v>5227</v>
      </c>
    </row>
    <row r="4964" spans="1:9" x14ac:dyDescent="0.25">
      <c r="A4964" t="s">
        <v>2933</v>
      </c>
      <c r="B4964">
        <v>75180019</v>
      </c>
      <c r="C4964" t="s">
        <v>16</v>
      </c>
      <c r="D4964" t="s">
        <v>16</v>
      </c>
      <c r="E4964" t="s">
        <v>16</v>
      </c>
      <c r="F4964" t="s">
        <v>16</v>
      </c>
      <c r="G4964" t="s">
        <v>2430</v>
      </c>
      <c r="H4964">
        <v>1</v>
      </c>
      <c r="I4964" t="s">
        <v>5227</v>
      </c>
    </row>
    <row r="4965" spans="1:9" x14ac:dyDescent="0.25">
      <c r="A4965" t="s">
        <v>2934</v>
      </c>
      <c r="B4965">
        <v>75180019</v>
      </c>
      <c r="C4965" t="s">
        <v>16</v>
      </c>
      <c r="D4965" t="s">
        <v>16</v>
      </c>
      <c r="E4965" t="s">
        <v>16</v>
      </c>
      <c r="F4965" t="s">
        <v>16</v>
      </c>
      <c r="G4965" t="s">
        <v>2430</v>
      </c>
      <c r="H4965">
        <v>1</v>
      </c>
      <c r="I4965" t="s">
        <v>5227</v>
      </c>
    </row>
    <row r="4966" spans="1:9" x14ac:dyDescent="0.25">
      <c r="A4966" t="s">
        <v>2923</v>
      </c>
      <c r="B4966">
        <v>75180019</v>
      </c>
      <c r="C4966" t="s">
        <v>16</v>
      </c>
      <c r="D4966" t="s">
        <v>16</v>
      </c>
      <c r="E4966" t="s">
        <v>16</v>
      </c>
      <c r="F4966" t="s">
        <v>16</v>
      </c>
      <c r="G4966" t="s">
        <v>2430</v>
      </c>
      <c r="H4966">
        <v>1</v>
      </c>
      <c r="I4966" t="s">
        <v>5227</v>
      </c>
    </row>
    <row r="4967" spans="1:9" x14ac:dyDescent="0.25">
      <c r="A4967" t="s">
        <v>2924</v>
      </c>
      <c r="B4967">
        <v>75180019</v>
      </c>
      <c r="C4967" t="s">
        <v>16</v>
      </c>
      <c r="D4967" t="s">
        <v>16</v>
      </c>
      <c r="E4967" t="s">
        <v>16</v>
      </c>
      <c r="F4967" t="s">
        <v>16</v>
      </c>
      <c r="G4967" t="s">
        <v>2430</v>
      </c>
      <c r="H4967">
        <v>1</v>
      </c>
      <c r="I4967" t="s">
        <v>5227</v>
      </c>
    </row>
    <row r="4968" spans="1:9" x14ac:dyDescent="0.25">
      <c r="A4968" t="s">
        <v>2925</v>
      </c>
      <c r="B4968">
        <v>75180019</v>
      </c>
      <c r="C4968" t="s">
        <v>16</v>
      </c>
      <c r="D4968" t="s">
        <v>16</v>
      </c>
      <c r="E4968" t="s">
        <v>16</v>
      </c>
      <c r="F4968" t="s">
        <v>16</v>
      </c>
      <c r="G4968" t="s">
        <v>2430</v>
      </c>
      <c r="H4968">
        <v>1</v>
      </c>
      <c r="I4968" t="s">
        <v>5227</v>
      </c>
    </row>
    <row r="4969" spans="1:9" x14ac:dyDescent="0.25">
      <c r="A4969" t="s">
        <v>2926</v>
      </c>
      <c r="B4969">
        <v>75180019</v>
      </c>
      <c r="C4969" t="s">
        <v>16</v>
      </c>
      <c r="D4969" t="s">
        <v>16</v>
      </c>
      <c r="E4969" t="s">
        <v>16</v>
      </c>
      <c r="F4969" t="s">
        <v>16</v>
      </c>
      <c r="G4969" t="s">
        <v>2430</v>
      </c>
      <c r="H4969">
        <v>1</v>
      </c>
      <c r="I4969" t="s">
        <v>5227</v>
      </c>
    </row>
    <row r="4970" spans="1:9" x14ac:dyDescent="0.25">
      <c r="A4970" t="s">
        <v>2927</v>
      </c>
      <c r="B4970">
        <v>75180019</v>
      </c>
      <c r="C4970" t="s">
        <v>16</v>
      </c>
      <c r="D4970" t="s">
        <v>16</v>
      </c>
      <c r="E4970" t="s">
        <v>16</v>
      </c>
      <c r="F4970" t="s">
        <v>16</v>
      </c>
      <c r="G4970" t="s">
        <v>2430</v>
      </c>
      <c r="H4970">
        <v>1</v>
      </c>
      <c r="I4970" t="s">
        <v>5227</v>
      </c>
    </row>
    <row r="4971" spans="1:9" x14ac:dyDescent="0.25">
      <c r="A4971" t="s">
        <v>2928</v>
      </c>
      <c r="B4971">
        <v>75180019</v>
      </c>
      <c r="C4971" t="s">
        <v>16</v>
      </c>
      <c r="D4971" t="s">
        <v>16</v>
      </c>
      <c r="E4971" t="s">
        <v>16</v>
      </c>
      <c r="F4971" t="s">
        <v>16</v>
      </c>
      <c r="G4971" t="s">
        <v>2430</v>
      </c>
      <c r="H4971">
        <v>1</v>
      </c>
      <c r="I4971" t="s">
        <v>5227</v>
      </c>
    </row>
    <row r="4972" spans="1:9" x14ac:dyDescent="0.25">
      <c r="A4972" t="s">
        <v>3714</v>
      </c>
      <c r="B4972">
        <v>53565668</v>
      </c>
      <c r="C4972" t="s">
        <v>16</v>
      </c>
      <c r="D4972" t="s">
        <v>16</v>
      </c>
      <c r="E4972" t="s">
        <v>16</v>
      </c>
      <c r="F4972" t="s">
        <v>16</v>
      </c>
      <c r="G4972" t="s">
        <v>5435</v>
      </c>
      <c r="H4972">
        <v>1</v>
      </c>
      <c r="I4972" t="s">
        <v>5444</v>
      </c>
    </row>
    <row r="4973" spans="1:9" x14ac:dyDescent="0.25">
      <c r="A4973" t="s">
        <v>3715</v>
      </c>
      <c r="B4973">
        <v>53565668</v>
      </c>
      <c r="C4973" t="s">
        <v>16</v>
      </c>
      <c r="D4973" t="s">
        <v>16</v>
      </c>
      <c r="E4973" t="s">
        <v>16</v>
      </c>
      <c r="F4973" t="s">
        <v>16</v>
      </c>
      <c r="G4973" t="s">
        <v>5435</v>
      </c>
      <c r="H4973">
        <v>1</v>
      </c>
      <c r="I4973" t="s">
        <v>5444</v>
      </c>
    </row>
    <row r="4974" spans="1:9" x14ac:dyDescent="0.25">
      <c r="A4974" t="s">
        <v>3716</v>
      </c>
      <c r="B4974">
        <v>53565668</v>
      </c>
      <c r="C4974" t="s">
        <v>16</v>
      </c>
      <c r="D4974" t="s">
        <v>16</v>
      </c>
      <c r="E4974" t="s">
        <v>16</v>
      </c>
      <c r="F4974" t="s">
        <v>16</v>
      </c>
      <c r="G4974" t="s">
        <v>5435</v>
      </c>
      <c r="H4974">
        <v>1</v>
      </c>
      <c r="I4974" t="s">
        <v>5444</v>
      </c>
    </row>
    <row r="4975" spans="1:9" x14ac:dyDescent="0.25">
      <c r="A4975" t="s">
        <v>2917</v>
      </c>
      <c r="B4975">
        <v>75180019</v>
      </c>
      <c r="C4975" t="s">
        <v>16</v>
      </c>
      <c r="D4975" t="s">
        <v>16</v>
      </c>
      <c r="E4975" t="s">
        <v>16</v>
      </c>
      <c r="F4975" t="s">
        <v>16</v>
      </c>
      <c r="G4975" t="s">
        <v>2430</v>
      </c>
      <c r="H4975">
        <v>1</v>
      </c>
      <c r="I4975" t="s">
        <v>5227</v>
      </c>
    </row>
    <row r="4976" spans="1:9" x14ac:dyDescent="0.25">
      <c r="A4976" t="s">
        <v>2918</v>
      </c>
      <c r="B4976">
        <v>75180019</v>
      </c>
      <c r="C4976" t="s">
        <v>16</v>
      </c>
      <c r="D4976" t="s">
        <v>16</v>
      </c>
      <c r="E4976" t="s">
        <v>16</v>
      </c>
      <c r="F4976" t="s">
        <v>16</v>
      </c>
      <c r="G4976" t="s">
        <v>2430</v>
      </c>
      <c r="H4976">
        <v>1</v>
      </c>
      <c r="I4976" t="s">
        <v>5227</v>
      </c>
    </row>
    <row r="4977" spans="1:9" x14ac:dyDescent="0.25">
      <c r="A4977" t="s">
        <v>3502</v>
      </c>
      <c r="B4977">
        <v>75421677</v>
      </c>
      <c r="C4977" t="s">
        <v>16</v>
      </c>
      <c r="D4977" t="s">
        <v>16</v>
      </c>
      <c r="E4977" t="s">
        <v>16</v>
      </c>
      <c r="F4977" t="s">
        <v>16</v>
      </c>
      <c r="G4977" t="s">
        <v>3368</v>
      </c>
      <c r="H4977">
        <v>1</v>
      </c>
      <c r="I4977" t="s">
        <v>4892</v>
      </c>
    </row>
    <row r="4978" spans="1:9" x14ac:dyDescent="0.25">
      <c r="A4978" t="s">
        <v>2919</v>
      </c>
      <c r="B4978">
        <v>75180019</v>
      </c>
      <c r="C4978" t="s">
        <v>16</v>
      </c>
      <c r="D4978" t="s">
        <v>16</v>
      </c>
      <c r="E4978" t="s">
        <v>16</v>
      </c>
      <c r="F4978" t="s">
        <v>16</v>
      </c>
      <c r="G4978" t="s">
        <v>2430</v>
      </c>
      <c r="H4978">
        <v>1</v>
      </c>
      <c r="I4978" t="s">
        <v>5227</v>
      </c>
    </row>
    <row r="4979" spans="1:9" x14ac:dyDescent="0.25">
      <c r="A4979" t="s">
        <v>2920</v>
      </c>
      <c r="B4979">
        <v>75180019</v>
      </c>
      <c r="C4979" t="s">
        <v>16</v>
      </c>
      <c r="D4979" t="s">
        <v>16</v>
      </c>
      <c r="E4979" t="s">
        <v>16</v>
      </c>
      <c r="F4979" t="s">
        <v>16</v>
      </c>
      <c r="G4979" t="s">
        <v>2430</v>
      </c>
      <c r="H4979">
        <v>1</v>
      </c>
      <c r="I4979" t="s">
        <v>5227</v>
      </c>
    </row>
    <row r="4980" spans="1:9" x14ac:dyDescent="0.25">
      <c r="A4980" t="s">
        <v>3503</v>
      </c>
      <c r="B4980">
        <v>75421677</v>
      </c>
      <c r="C4980" t="s">
        <v>16</v>
      </c>
      <c r="D4980" t="s">
        <v>16</v>
      </c>
      <c r="E4980" t="s">
        <v>16</v>
      </c>
      <c r="F4980" t="s">
        <v>16</v>
      </c>
      <c r="G4980" t="s">
        <v>3368</v>
      </c>
      <c r="H4980">
        <v>1</v>
      </c>
      <c r="I4980" t="s">
        <v>4892</v>
      </c>
    </row>
    <row r="4981" spans="1:9" x14ac:dyDescent="0.25">
      <c r="A4981" t="s">
        <v>5727</v>
      </c>
      <c r="B4981">
        <v>53565668</v>
      </c>
      <c r="C4981" t="s">
        <v>16</v>
      </c>
      <c r="D4981" t="s">
        <v>16</v>
      </c>
      <c r="E4981" t="s">
        <v>16</v>
      </c>
      <c r="F4981" t="s">
        <v>16</v>
      </c>
      <c r="G4981" t="s">
        <v>5435</v>
      </c>
      <c r="H4981">
        <v>1</v>
      </c>
      <c r="I4981" t="s">
        <v>5444</v>
      </c>
    </row>
    <row r="4982" spans="1:9" x14ac:dyDescent="0.25">
      <c r="A4982" t="s">
        <v>2921</v>
      </c>
      <c r="B4982">
        <v>75180019</v>
      </c>
      <c r="C4982" t="s">
        <v>16</v>
      </c>
      <c r="D4982" t="s">
        <v>16</v>
      </c>
      <c r="E4982" t="s">
        <v>16</v>
      </c>
      <c r="F4982" t="s">
        <v>16</v>
      </c>
      <c r="G4982" t="s">
        <v>2430</v>
      </c>
      <c r="H4982">
        <v>1</v>
      </c>
      <c r="I4982" t="s">
        <v>5227</v>
      </c>
    </row>
    <row r="4983" spans="1:9" x14ac:dyDescent="0.25">
      <c r="A4983" t="s">
        <v>3864</v>
      </c>
      <c r="B4983">
        <v>86228644</v>
      </c>
      <c r="C4983" t="s">
        <v>16</v>
      </c>
      <c r="D4983" t="s">
        <v>16</v>
      </c>
      <c r="E4983" t="s">
        <v>16</v>
      </c>
      <c r="F4983" t="s">
        <v>16</v>
      </c>
      <c r="G4983" t="s">
        <v>2440</v>
      </c>
      <c r="H4983">
        <v>1</v>
      </c>
      <c r="I4983" t="s">
        <v>4897</v>
      </c>
    </row>
    <row r="4984" spans="1:9" x14ac:dyDescent="0.25">
      <c r="A4984" t="s">
        <v>3865</v>
      </c>
      <c r="B4984">
        <v>86228644</v>
      </c>
      <c r="C4984" t="s">
        <v>16</v>
      </c>
      <c r="D4984" t="s">
        <v>16</v>
      </c>
      <c r="E4984" t="s">
        <v>16</v>
      </c>
      <c r="F4984" t="s">
        <v>16</v>
      </c>
      <c r="G4984" t="s">
        <v>2440</v>
      </c>
      <c r="H4984">
        <v>1</v>
      </c>
      <c r="I4984" t="s">
        <v>4897</v>
      </c>
    </row>
    <row r="4985" spans="1:9" x14ac:dyDescent="0.25">
      <c r="A4985" t="s">
        <v>2922</v>
      </c>
      <c r="B4985">
        <v>75180019</v>
      </c>
      <c r="C4985" t="s">
        <v>16</v>
      </c>
      <c r="D4985" t="s">
        <v>16</v>
      </c>
      <c r="E4985" t="s">
        <v>16</v>
      </c>
      <c r="F4985" t="s">
        <v>16</v>
      </c>
      <c r="G4985" t="s">
        <v>2430</v>
      </c>
      <c r="H4985">
        <v>1</v>
      </c>
      <c r="I4985" t="s">
        <v>5227</v>
      </c>
    </row>
    <row r="4986" spans="1:9" x14ac:dyDescent="0.25">
      <c r="A4986" t="s">
        <v>3604</v>
      </c>
      <c r="B4986">
        <v>53565668</v>
      </c>
      <c r="C4986" t="s">
        <v>16</v>
      </c>
      <c r="D4986" t="s">
        <v>16</v>
      </c>
      <c r="E4986" t="s">
        <v>16</v>
      </c>
      <c r="F4986" t="s">
        <v>16</v>
      </c>
      <c r="G4986" t="s">
        <v>5435</v>
      </c>
      <c r="H4986">
        <v>1</v>
      </c>
      <c r="I4986" t="s">
        <v>5444</v>
      </c>
    </row>
    <row r="4987" spans="1:9" x14ac:dyDescent="0.25">
      <c r="A4987" t="s">
        <v>2911</v>
      </c>
      <c r="B4987">
        <v>75180019</v>
      </c>
      <c r="C4987" t="s">
        <v>16</v>
      </c>
      <c r="D4987" t="s">
        <v>16</v>
      </c>
      <c r="E4987" t="s">
        <v>16</v>
      </c>
      <c r="F4987" t="s">
        <v>16</v>
      </c>
      <c r="G4987" t="s">
        <v>2430</v>
      </c>
      <c r="H4987">
        <v>1</v>
      </c>
      <c r="I4987" t="s">
        <v>5227</v>
      </c>
    </row>
    <row r="4988" spans="1:9" x14ac:dyDescent="0.25">
      <c r="A4988" t="s">
        <v>2912</v>
      </c>
      <c r="B4988">
        <v>75180019</v>
      </c>
      <c r="C4988" t="s">
        <v>16</v>
      </c>
      <c r="D4988" t="s">
        <v>16</v>
      </c>
      <c r="E4988" t="s">
        <v>16</v>
      </c>
      <c r="F4988" t="s">
        <v>16</v>
      </c>
      <c r="G4988" t="s">
        <v>2430</v>
      </c>
      <c r="H4988">
        <v>1</v>
      </c>
      <c r="I4988" t="s">
        <v>5227</v>
      </c>
    </row>
    <row r="4989" spans="1:9" x14ac:dyDescent="0.25">
      <c r="A4989" t="s">
        <v>2913</v>
      </c>
      <c r="B4989">
        <v>75180019</v>
      </c>
      <c r="C4989" t="s">
        <v>16</v>
      </c>
      <c r="D4989" t="s">
        <v>16</v>
      </c>
      <c r="E4989" t="s">
        <v>16</v>
      </c>
      <c r="F4989" t="s">
        <v>16</v>
      </c>
      <c r="G4989" t="s">
        <v>2430</v>
      </c>
      <c r="H4989">
        <v>1</v>
      </c>
      <c r="I4989" t="s">
        <v>5227</v>
      </c>
    </row>
    <row r="4990" spans="1:9" x14ac:dyDescent="0.25">
      <c r="A4990" t="s">
        <v>2914</v>
      </c>
      <c r="B4990">
        <v>75180019</v>
      </c>
      <c r="C4990" t="s">
        <v>16</v>
      </c>
      <c r="D4990" t="s">
        <v>16</v>
      </c>
      <c r="E4990" t="s">
        <v>16</v>
      </c>
      <c r="F4990" t="s">
        <v>16</v>
      </c>
      <c r="G4990" t="s">
        <v>2430</v>
      </c>
      <c r="H4990">
        <v>1</v>
      </c>
      <c r="I4990" t="s">
        <v>5227</v>
      </c>
    </row>
    <row r="4991" spans="1:9" x14ac:dyDescent="0.25">
      <c r="A4991" t="s">
        <v>2915</v>
      </c>
      <c r="B4991">
        <v>75180019</v>
      </c>
      <c r="C4991" t="s">
        <v>16</v>
      </c>
      <c r="D4991" t="s">
        <v>16</v>
      </c>
      <c r="E4991" t="s">
        <v>16</v>
      </c>
      <c r="F4991" t="s">
        <v>16</v>
      </c>
      <c r="G4991" t="s">
        <v>2430</v>
      </c>
      <c r="H4991">
        <v>1</v>
      </c>
      <c r="I4991" t="s">
        <v>5227</v>
      </c>
    </row>
    <row r="4992" spans="1:9" x14ac:dyDescent="0.25">
      <c r="A4992" t="s">
        <v>2916</v>
      </c>
      <c r="B4992">
        <v>75180019</v>
      </c>
      <c r="C4992" t="s">
        <v>16</v>
      </c>
      <c r="D4992" t="s">
        <v>16</v>
      </c>
      <c r="E4992" t="s">
        <v>16</v>
      </c>
      <c r="F4992" t="s">
        <v>16</v>
      </c>
      <c r="G4992" t="s">
        <v>2430</v>
      </c>
      <c r="H4992">
        <v>1</v>
      </c>
      <c r="I4992" t="s">
        <v>5227</v>
      </c>
    </row>
    <row r="4993" spans="1:9" x14ac:dyDescent="0.25">
      <c r="A4993" t="s">
        <v>2782</v>
      </c>
      <c r="B4993">
        <v>75180019</v>
      </c>
      <c r="C4993" t="s">
        <v>16</v>
      </c>
      <c r="D4993" t="s">
        <v>16</v>
      </c>
      <c r="E4993" t="s">
        <v>16</v>
      </c>
      <c r="F4993" t="s">
        <v>16</v>
      </c>
      <c r="G4993" t="s">
        <v>2430</v>
      </c>
      <c r="H4993">
        <v>1</v>
      </c>
      <c r="I4993" t="s">
        <v>5227</v>
      </c>
    </row>
    <row r="4994" spans="1:9" x14ac:dyDescent="0.25">
      <c r="A4994" t="s">
        <v>2905</v>
      </c>
      <c r="B4994">
        <v>75180019</v>
      </c>
      <c r="C4994" t="s">
        <v>16</v>
      </c>
      <c r="D4994" t="s">
        <v>16</v>
      </c>
      <c r="E4994" t="s">
        <v>16</v>
      </c>
      <c r="F4994" t="s">
        <v>16</v>
      </c>
      <c r="G4994" t="s">
        <v>2430</v>
      </c>
      <c r="H4994">
        <v>1</v>
      </c>
      <c r="I4994" t="s">
        <v>5227</v>
      </c>
    </row>
    <row r="4995" spans="1:9" x14ac:dyDescent="0.25">
      <c r="A4995" t="s">
        <v>3492</v>
      </c>
      <c r="B4995">
        <v>75421677</v>
      </c>
      <c r="C4995" t="s">
        <v>16</v>
      </c>
      <c r="D4995" t="s">
        <v>16</v>
      </c>
      <c r="E4995" t="s">
        <v>16</v>
      </c>
      <c r="F4995" t="s">
        <v>16</v>
      </c>
      <c r="G4995" t="s">
        <v>3368</v>
      </c>
      <c r="H4995">
        <v>1</v>
      </c>
      <c r="I4995" t="s">
        <v>4892</v>
      </c>
    </row>
    <row r="4996" spans="1:9" x14ac:dyDescent="0.25">
      <c r="A4996" t="s">
        <v>3493</v>
      </c>
      <c r="B4996">
        <v>75421677</v>
      </c>
      <c r="C4996" t="s">
        <v>16</v>
      </c>
      <c r="D4996" t="s">
        <v>16</v>
      </c>
      <c r="E4996" t="s">
        <v>16</v>
      </c>
      <c r="F4996" t="s">
        <v>16</v>
      </c>
      <c r="G4996" t="s">
        <v>3368</v>
      </c>
      <c r="H4996">
        <v>1</v>
      </c>
      <c r="I4996" t="s">
        <v>4892</v>
      </c>
    </row>
    <row r="4997" spans="1:9" x14ac:dyDescent="0.25">
      <c r="A4997" t="s">
        <v>2906</v>
      </c>
      <c r="B4997">
        <v>75180019</v>
      </c>
      <c r="C4997" t="s">
        <v>16</v>
      </c>
      <c r="D4997" t="s">
        <v>16</v>
      </c>
      <c r="E4997" t="s">
        <v>16</v>
      </c>
      <c r="F4997" t="s">
        <v>16</v>
      </c>
      <c r="G4997" t="s">
        <v>2430</v>
      </c>
      <c r="H4997">
        <v>1</v>
      </c>
      <c r="I4997" t="s">
        <v>5227</v>
      </c>
    </row>
    <row r="4998" spans="1:9" x14ac:dyDescent="0.25">
      <c r="A4998" t="s">
        <v>3705</v>
      </c>
      <c r="B4998">
        <v>53565668</v>
      </c>
      <c r="C4998" t="s">
        <v>16</v>
      </c>
      <c r="D4998" t="s">
        <v>16</v>
      </c>
      <c r="E4998" t="s">
        <v>16</v>
      </c>
      <c r="F4998" t="s">
        <v>16</v>
      </c>
      <c r="G4998" t="s">
        <v>5435</v>
      </c>
      <c r="H4998">
        <v>1</v>
      </c>
      <c r="I4998" t="s">
        <v>5444</v>
      </c>
    </row>
    <row r="4999" spans="1:9" x14ac:dyDescent="0.25">
      <c r="A4999" t="s">
        <v>3706</v>
      </c>
      <c r="B4999">
        <v>53565668</v>
      </c>
      <c r="C4999" t="s">
        <v>16</v>
      </c>
      <c r="D4999" t="s">
        <v>16</v>
      </c>
      <c r="E4999" t="s">
        <v>16</v>
      </c>
      <c r="F4999" t="s">
        <v>16</v>
      </c>
      <c r="G4999" t="s">
        <v>5435</v>
      </c>
      <c r="H4999">
        <v>1</v>
      </c>
      <c r="I4999" t="s">
        <v>5444</v>
      </c>
    </row>
    <row r="5000" spans="1:9" x14ac:dyDescent="0.25">
      <c r="A5000" t="s">
        <v>2896</v>
      </c>
      <c r="B5000">
        <v>75180019</v>
      </c>
      <c r="C5000" t="s">
        <v>16</v>
      </c>
      <c r="D5000" t="s">
        <v>16</v>
      </c>
      <c r="E5000" t="s">
        <v>16</v>
      </c>
      <c r="F5000" t="s">
        <v>16</v>
      </c>
      <c r="G5000" t="s">
        <v>2430</v>
      </c>
      <c r="H5000">
        <v>1</v>
      </c>
      <c r="I5000" t="s">
        <v>5227</v>
      </c>
    </row>
    <row r="5001" spans="1:9" x14ac:dyDescent="0.25">
      <c r="A5001" t="s">
        <v>2897</v>
      </c>
      <c r="B5001">
        <v>75180019</v>
      </c>
      <c r="C5001" t="s">
        <v>16</v>
      </c>
      <c r="D5001" t="s">
        <v>16</v>
      </c>
      <c r="E5001" t="s">
        <v>16</v>
      </c>
      <c r="F5001" t="s">
        <v>16</v>
      </c>
      <c r="G5001" t="s">
        <v>2430</v>
      </c>
      <c r="H5001">
        <v>1</v>
      </c>
      <c r="I5001" t="s">
        <v>5227</v>
      </c>
    </row>
    <row r="5002" spans="1:9" x14ac:dyDescent="0.25">
      <c r="A5002" t="s">
        <v>2898</v>
      </c>
      <c r="B5002">
        <v>75180019</v>
      </c>
      <c r="C5002" t="s">
        <v>16</v>
      </c>
      <c r="D5002" t="s">
        <v>16</v>
      </c>
      <c r="E5002" t="s">
        <v>16</v>
      </c>
      <c r="F5002" t="s">
        <v>16</v>
      </c>
      <c r="G5002" t="s">
        <v>2430</v>
      </c>
      <c r="H5002">
        <v>1</v>
      </c>
      <c r="I5002" t="s">
        <v>5227</v>
      </c>
    </row>
    <row r="5003" spans="1:9" x14ac:dyDescent="0.25">
      <c r="A5003" t="s">
        <v>2887</v>
      </c>
      <c r="B5003">
        <v>75180019</v>
      </c>
      <c r="C5003" t="s">
        <v>16</v>
      </c>
      <c r="D5003" t="s">
        <v>16</v>
      </c>
      <c r="E5003" t="s">
        <v>16</v>
      </c>
      <c r="F5003" t="s">
        <v>16</v>
      </c>
      <c r="G5003" t="s">
        <v>2430</v>
      </c>
      <c r="H5003">
        <v>1</v>
      </c>
      <c r="I5003" t="s">
        <v>5227</v>
      </c>
    </row>
    <row r="5004" spans="1:9" x14ac:dyDescent="0.25">
      <c r="A5004" t="s">
        <v>2888</v>
      </c>
      <c r="B5004">
        <v>75180019</v>
      </c>
      <c r="C5004" t="s">
        <v>16</v>
      </c>
      <c r="D5004" t="s">
        <v>16</v>
      </c>
      <c r="E5004" t="s">
        <v>16</v>
      </c>
      <c r="F5004" t="s">
        <v>16</v>
      </c>
      <c r="G5004" t="s">
        <v>2430</v>
      </c>
      <c r="H5004">
        <v>1</v>
      </c>
      <c r="I5004" t="s">
        <v>5227</v>
      </c>
    </row>
    <row r="5005" spans="1:9" x14ac:dyDescent="0.25">
      <c r="A5005" t="s">
        <v>2889</v>
      </c>
      <c r="B5005">
        <v>75180019</v>
      </c>
      <c r="C5005" t="s">
        <v>16</v>
      </c>
      <c r="D5005" t="s">
        <v>16</v>
      </c>
      <c r="E5005" t="s">
        <v>16</v>
      </c>
      <c r="F5005" t="s">
        <v>16</v>
      </c>
      <c r="G5005" t="s">
        <v>2430</v>
      </c>
      <c r="H5005">
        <v>1</v>
      </c>
      <c r="I5005" t="s">
        <v>5227</v>
      </c>
    </row>
    <row r="5006" spans="1:9" x14ac:dyDescent="0.25">
      <c r="A5006" t="s">
        <v>2907</v>
      </c>
      <c r="B5006">
        <v>75180019</v>
      </c>
      <c r="C5006" t="s">
        <v>16</v>
      </c>
      <c r="D5006" t="s">
        <v>16</v>
      </c>
      <c r="E5006" t="s">
        <v>16</v>
      </c>
      <c r="F5006" t="s">
        <v>16</v>
      </c>
      <c r="G5006" t="s">
        <v>2430</v>
      </c>
      <c r="H5006">
        <v>1</v>
      </c>
      <c r="I5006" t="s">
        <v>5227</v>
      </c>
    </row>
    <row r="5007" spans="1:9" x14ac:dyDescent="0.25">
      <c r="A5007" t="s">
        <v>3707</v>
      </c>
      <c r="B5007">
        <v>53565668</v>
      </c>
      <c r="C5007" t="s">
        <v>16</v>
      </c>
      <c r="D5007" t="s">
        <v>16</v>
      </c>
      <c r="E5007" t="s">
        <v>16</v>
      </c>
      <c r="F5007" t="s">
        <v>16</v>
      </c>
      <c r="G5007" t="s">
        <v>5435</v>
      </c>
      <c r="H5007">
        <v>1</v>
      </c>
      <c r="I5007" t="s">
        <v>5444</v>
      </c>
    </row>
    <row r="5008" spans="1:9" x14ac:dyDescent="0.25">
      <c r="A5008" t="s">
        <v>3708</v>
      </c>
      <c r="B5008">
        <v>53565668</v>
      </c>
      <c r="C5008" t="s">
        <v>16</v>
      </c>
      <c r="D5008" t="s">
        <v>16</v>
      </c>
      <c r="E5008" t="s">
        <v>16</v>
      </c>
      <c r="F5008" t="s">
        <v>16</v>
      </c>
      <c r="G5008" t="s">
        <v>5435</v>
      </c>
      <c r="H5008">
        <v>1</v>
      </c>
      <c r="I5008" t="s">
        <v>5444</v>
      </c>
    </row>
    <row r="5009" spans="1:9" x14ac:dyDescent="0.25">
      <c r="A5009" t="s">
        <v>2908</v>
      </c>
      <c r="B5009">
        <v>75180019</v>
      </c>
      <c r="C5009" t="s">
        <v>16</v>
      </c>
      <c r="D5009" t="s">
        <v>16</v>
      </c>
      <c r="E5009" t="s">
        <v>16</v>
      </c>
      <c r="F5009" t="s">
        <v>16</v>
      </c>
      <c r="G5009" t="s">
        <v>2430</v>
      </c>
      <c r="H5009">
        <v>1</v>
      </c>
      <c r="I5009" t="s">
        <v>5227</v>
      </c>
    </row>
    <row r="5010" spans="1:9" x14ac:dyDescent="0.25">
      <c r="A5010" t="s">
        <v>2909</v>
      </c>
      <c r="B5010">
        <v>75180019</v>
      </c>
      <c r="C5010" t="s">
        <v>16</v>
      </c>
      <c r="D5010" t="s">
        <v>16</v>
      </c>
      <c r="E5010" t="s">
        <v>16</v>
      </c>
      <c r="F5010" t="s">
        <v>16</v>
      </c>
      <c r="G5010" t="s">
        <v>2430</v>
      </c>
      <c r="H5010">
        <v>1</v>
      </c>
      <c r="I5010" t="s">
        <v>5227</v>
      </c>
    </row>
    <row r="5011" spans="1:9" x14ac:dyDescent="0.25">
      <c r="A5011" t="s">
        <v>2910</v>
      </c>
      <c r="B5011">
        <v>75180019</v>
      </c>
      <c r="C5011" t="s">
        <v>16</v>
      </c>
      <c r="D5011" t="s">
        <v>16</v>
      </c>
      <c r="E5011" t="s">
        <v>16</v>
      </c>
      <c r="F5011" t="s">
        <v>16</v>
      </c>
      <c r="G5011" t="s">
        <v>2430</v>
      </c>
      <c r="H5011">
        <v>1</v>
      </c>
      <c r="I5011" t="s">
        <v>5227</v>
      </c>
    </row>
    <row r="5012" spans="1:9" x14ac:dyDescent="0.25">
      <c r="A5012" t="s">
        <v>2899</v>
      </c>
      <c r="B5012">
        <v>75180019</v>
      </c>
      <c r="C5012" t="s">
        <v>16</v>
      </c>
      <c r="D5012" t="s">
        <v>16</v>
      </c>
      <c r="E5012" t="s">
        <v>16</v>
      </c>
      <c r="F5012" t="s">
        <v>16</v>
      </c>
      <c r="G5012" t="s">
        <v>2430</v>
      </c>
      <c r="H5012">
        <v>1</v>
      </c>
      <c r="I5012" t="s">
        <v>5227</v>
      </c>
    </row>
    <row r="5013" spans="1:9" x14ac:dyDescent="0.25">
      <c r="A5013" t="s">
        <v>3494</v>
      </c>
      <c r="B5013">
        <v>75421677</v>
      </c>
      <c r="C5013" t="s">
        <v>16</v>
      </c>
      <c r="D5013" t="s">
        <v>16</v>
      </c>
      <c r="E5013" t="s">
        <v>16</v>
      </c>
      <c r="F5013" t="s">
        <v>16</v>
      </c>
      <c r="G5013" t="s">
        <v>3368</v>
      </c>
      <c r="H5013">
        <v>1</v>
      </c>
      <c r="I5013" t="s">
        <v>4892</v>
      </c>
    </row>
    <row r="5014" spans="1:9" x14ac:dyDescent="0.25">
      <c r="A5014" t="s">
        <v>3495</v>
      </c>
      <c r="B5014">
        <v>75421677</v>
      </c>
      <c r="C5014" t="s">
        <v>16</v>
      </c>
      <c r="D5014" t="s">
        <v>16</v>
      </c>
      <c r="E5014" t="s">
        <v>16</v>
      </c>
      <c r="F5014" t="s">
        <v>16</v>
      </c>
      <c r="G5014" t="s">
        <v>3368</v>
      </c>
      <c r="H5014">
        <v>1</v>
      </c>
      <c r="I5014" t="s">
        <v>4892</v>
      </c>
    </row>
    <row r="5015" spans="1:9" x14ac:dyDescent="0.25">
      <c r="A5015" t="s">
        <v>2900</v>
      </c>
      <c r="B5015">
        <v>75180019</v>
      </c>
      <c r="C5015" t="s">
        <v>16</v>
      </c>
      <c r="D5015" t="s">
        <v>16</v>
      </c>
      <c r="E5015" t="s">
        <v>16</v>
      </c>
      <c r="F5015" t="s">
        <v>16</v>
      </c>
      <c r="G5015" t="s">
        <v>2430</v>
      </c>
      <c r="H5015">
        <v>1</v>
      </c>
      <c r="I5015" t="s">
        <v>5227</v>
      </c>
    </row>
    <row r="5016" spans="1:9" x14ac:dyDescent="0.25">
      <c r="A5016" t="s">
        <v>3496</v>
      </c>
      <c r="B5016">
        <v>75421677</v>
      </c>
      <c r="C5016" t="s">
        <v>16</v>
      </c>
      <c r="D5016" t="s">
        <v>16</v>
      </c>
      <c r="E5016" t="s">
        <v>16</v>
      </c>
      <c r="F5016" t="s">
        <v>16</v>
      </c>
      <c r="G5016" t="s">
        <v>3368</v>
      </c>
      <c r="H5016">
        <v>1</v>
      </c>
      <c r="I5016" t="s">
        <v>4892</v>
      </c>
    </row>
    <row r="5017" spans="1:9" x14ac:dyDescent="0.25">
      <c r="A5017" t="s">
        <v>2901</v>
      </c>
      <c r="B5017">
        <v>75180019</v>
      </c>
      <c r="C5017" t="s">
        <v>16</v>
      </c>
      <c r="D5017" t="s">
        <v>16</v>
      </c>
      <c r="E5017" t="s">
        <v>16</v>
      </c>
      <c r="F5017" t="s">
        <v>16</v>
      </c>
      <c r="G5017" t="s">
        <v>2430</v>
      </c>
      <c r="H5017">
        <v>1</v>
      </c>
      <c r="I5017" t="s">
        <v>5227</v>
      </c>
    </row>
    <row r="5018" spans="1:9" x14ac:dyDescent="0.25">
      <c r="A5018" t="s">
        <v>3497</v>
      </c>
      <c r="B5018">
        <v>75421677</v>
      </c>
      <c r="C5018" t="s">
        <v>16</v>
      </c>
      <c r="D5018" t="s">
        <v>16</v>
      </c>
      <c r="E5018" t="s">
        <v>16</v>
      </c>
      <c r="F5018" t="s">
        <v>16</v>
      </c>
      <c r="G5018" t="s">
        <v>3368</v>
      </c>
      <c r="H5018">
        <v>1</v>
      </c>
      <c r="I5018" t="s">
        <v>4892</v>
      </c>
    </row>
    <row r="5019" spans="1:9" x14ac:dyDescent="0.25">
      <c r="A5019" t="s">
        <v>2902</v>
      </c>
      <c r="B5019">
        <v>75180019</v>
      </c>
      <c r="C5019" t="s">
        <v>16</v>
      </c>
      <c r="D5019" t="s">
        <v>16</v>
      </c>
      <c r="E5019" t="s">
        <v>16</v>
      </c>
      <c r="F5019" t="s">
        <v>16</v>
      </c>
      <c r="G5019" t="s">
        <v>2430</v>
      </c>
      <c r="H5019">
        <v>1</v>
      </c>
      <c r="I5019" t="s">
        <v>5227</v>
      </c>
    </row>
    <row r="5020" spans="1:9" x14ac:dyDescent="0.25">
      <c r="A5020" t="s">
        <v>2903</v>
      </c>
      <c r="B5020">
        <v>75180019</v>
      </c>
      <c r="C5020" t="s">
        <v>16</v>
      </c>
      <c r="D5020" t="s">
        <v>16</v>
      </c>
      <c r="E5020" t="s">
        <v>16</v>
      </c>
      <c r="F5020" t="s">
        <v>16</v>
      </c>
      <c r="G5020" t="s">
        <v>2430</v>
      </c>
      <c r="H5020">
        <v>1</v>
      </c>
      <c r="I5020" t="s">
        <v>5227</v>
      </c>
    </row>
    <row r="5021" spans="1:9" x14ac:dyDescent="0.25">
      <c r="A5021" t="s">
        <v>2880</v>
      </c>
      <c r="B5021">
        <v>75180019</v>
      </c>
      <c r="C5021" t="s">
        <v>16</v>
      </c>
      <c r="D5021" t="s">
        <v>16</v>
      </c>
      <c r="E5021" t="s">
        <v>16</v>
      </c>
      <c r="F5021" t="s">
        <v>16</v>
      </c>
      <c r="G5021" t="s">
        <v>2430</v>
      </c>
      <c r="H5021">
        <v>1</v>
      </c>
      <c r="I5021" t="s">
        <v>5227</v>
      </c>
    </row>
    <row r="5022" spans="1:9" x14ac:dyDescent="0.25">
      <c r="A5022" t="s">
        <v>2873</v>
      </c>
      <c r="B5022">
        <v>75180019</v>
      </c>
      <c r="C5022" t="s">
        <v>16</v>
      </c>
      <c r="D5022" t="s">
        <v>16</v>
      </c>
      <c r="E5022" t="s">
        <v>16</v>
      </c>
      <c r="F5022" t="s">
        <v>16</v>
      </c>
      <c r="G5022" t="s">
        <v>2430</v>
      </c>
      <c r="H5022">
        <v>1</v>
      </c>
      <c r="I5022" t="s">
        <v>5227</v>
      </c>
    </row>
    <row r="5023" spans="1:9" x14ac:dyDescent="0.25">
      <c r="A5023" t="s">
        <v>2869</v>
      </c>
      <c r="B5023">
        <v>75180019</v>
      </c>
      <c r="C5023" t="s">
        <v>16</v>
      </c>
      <c r="D5023" t="s">
        <v>16</v>
      </c>
      <c r="E5023" t="s">
        <v>16</v>
      </c>
      <c r="F5023" t="s">
        <v>16</v>
      </c>
      <c r="G5023" t="s">
        <v>2430</v>
      </c>
      <c r="H5023">
        <v>1</v>
      </c>
      <c r="I5023" t="s">
        <v>5227</v>
      </c>
    </row>
    <row r="5024" spans="1:9" x14ac:dyDescent="0.25">
      <c r="A5024" t="s">
        <v>2870</v>
      </c>
      <c r="B5024">
        <v>75180019</v>
      </c>
      <c r="C5024" t="s">
        <v>16</v>
      </c>
      <c r="D5024" t="s">
        <v>16</v>
      </c>
      <c r="E5024" t="s">
        <v>16</v>
      </c>
      <c r="F5024" t="s">
        <v>16</v>
      </c>
      <c r="G5024" t="s">
        <v>2430</v>
      </c>
      <c r="H5024">
        <v>1</v>
      </c>
      <c r="I5024" t="s">
        <v>5227</v>
      </c>
    </row>
    <row r="5025" spans="1:9" x14ac:dyDescent="0.25">
      <c r="A5025" t="s">
        <v>2832</v>
      </c>
      <c r="B5025">
        <v>75180019</v>
      </c>
      <c r="C5025" t="s">
        <v>16</v>
      </c>
      <c r="D5025" t="s">
        <v>16</v>
      </c>
      <c r="E5025" t="s">
        <v>16</v>
      </c>
      <c r="F5025" t="s">
        <v>16</v>
      </c>
      <c r="G5025" t="s">
        <v>2430</v>
      </c>
      <c r="H5025">
        <v>1</v>
      </c>
      <c r="I5025" t="s">
        <v>5227</v>
      </c>
    </row>
    <row r="5026" spans="1:9" x14ac:dyDescent="0.25">
      <c r="A5026" t="s">
        <v>2904</v>
      </c>
      <c r="B5026">
        <v>75180019</v>
      </c>
      <c r="C5026" t="s">
        <v>16</v>
      </c>
      <c r="D5026" t="s">
        <v>16</v>
      </c>
      <c r="E5026" t="s">
        <v>16</v>
      </c>
      <c r="F5026" t="s">
        <v>16</v>
      </c>
      <c r="G5026" t="s">
        <v>2430</v>
      </c>
      <c r="H5026">
        <v>1</v>
      </c>
      <c r="I5026" t="s">
        <v>5227</v>
      </c>
    </row>
    <row r="5027" spans="1:9" x14ac:dyDescent="0.25">
      <c r="A5027" t="s">
        <v>2893</v>
      </c>
      <c r="B5027">
        <v>75180019</v>
      </c>
      <c r="C5027" t="s">
        <v>16</v>
      </c>
      <c r="D5027" t="s">
        <v>16</v>
      </c>
      <c r="E5027" t="s">
        <v>16</v>
      </c>
      <c r="F5027" t="s">
        <v>16</v>
      </c>
      <c r="G5027" t="s">
        <v>2430</v>
      </c>
      <c r="H5027">
        <v>1</v>
      </c>
      <c r="I5027" t="s">
        <v>5227</v>
      </c>
    </row>
    <row r="5028" spans="1:9" x14ac:dyDescent="0.25">
      <c r="A5028" t="s">
        <v>2866</v>
      </c>
      <c r="B5028">
        <v>75180019</v>
      </c>
      <c r="C5028" t="s">
        <v>16</v>
      </c>
      <c r="D5028" t="s">
        <v>16</v>
      </c>
      <c r="E5028" t="s">
        <v>16</v>
      </c>
      <c r="F5028" t="s">
        <v>16</v>
      </c>
      <c r="G5028" t="s">
        <v>2430</v>
      </c>
      <c r="H5028">
        <v>1</v>
      </c>
      <c r="I5028" t="s">
        <v>5227</v>
      </c>
    </row>
    <row r="5029" spans="1:9" x14ac:dyDescent="0.25">
      <c r="A5029" t="s">
        <v>2867</v>
      </c>
      <c r="B5029">
        <v>75180019</v>
      </c>
      <c r="C5029" t="s">
        <v>16</v>
      </c>
      <c r="D5029" t="s">
        <v>16</v>
      </c>
      <c r="E5029" t="s">
        <v>16</v>
      </c>
      <c r="F5029" t="s">
        <v>16</v>
      </c>
      <c r="G5029" t="s">
        <v>2430</v>
      </c>
      <c r="H5029">
        <v>1</v>
      </c>
      <c r="I5029" t="s">
        <v>5227</v>
      </c>
    </row>
    <row r="5030" spans="1:9" x14ac:dyDescent="0.25">
      <c r="A5030" t="s">
        <v>2894</v>
      </c>
      <c r="B5030">
        <v>75180019</v>
      </c>
      <c r="C5030" t="s">
        <v>16</v>
      </c>
      <c r="D5030" t="s">
        <v>16</v>
      </c>
      <c r="E5030" t="s">
        <v>16</v>
      </c>
      <c r="F5030" t="s">
        <v>16</v>
      </c>
      <c r="G5030" t="s">
        <v>2430</v>
      </c>
      <c r="H5030">
        <v>1</v>
      </c>
      <c r="I5030" t="s">
        <v>5227</v>
      </c>
    </row>
    <row r="5031" spans="1:9" x14ac:dyDescent="0.25">
      <c r="A5031" t="s">
        <v>3486</v>
      </c>
      <c r="B5031">
        <v>75421677</v>
      </c>
      <c r="C5031" t="s">
        <v>16</v>
      </c>
      <c r="D5031" t="s">
        <v>16</v>
      </c>
      <c r="E5031" t="s">
        <v>16</v>
      </c>
      <c r="F5031" t="s">
        <v>16</v>
      </c>
      <c r="G5031" t="s">
        <v>3368</v>
      </c>
      <c r="H5031">
        <v>1</v>
      </c>
      <c r="I5031" t="s">
        <v>4892</v>
      </c>
    </row>
    <row r="5032" spans="1:9" x14ac:dyDescent="0.25">
      <c r="A5032" t="s">
        <v>3487</v>
      </c>
      <c r="B5032">
        <v>75421677</v>
      </c>
      <c r="C5032" t="s">
        <v>16</v>
      </c>
      <c r="D5032" t="s">
        <v>16</v>
      </c>
      <c r="E5032" t="s">
        <v>16</v>
      </c>
      <c r="F5032" t="s">
        <v>16</v>
      </c>
      <c r="G5032" t="s">
        <v>3368</v>
      </c>
      <c r="H5032">
        <v>1</v>
      </c>
      <c r="I5032" t="s">
        <v>4892</v>
      </c>
    </row>
    <row r="5033" spans="1:9" x14ac:dyDescent="0.25">
      <c r="A5033" t="s">
        <v>2895</v>
      </c>
      <c r="B5033">
        <v>75180019</v>
      </c>
      <c r="C5033" t="s">
        <v>16</v>
      </c>
      <c r="D5033" t="s">
        <v>16</v>
      </c>
      <c r="E5033" t="s">
        <v>16</v>
      </c>
      <c r="F5033" t="s">
        <v>16</v>
      </c>
      <c r="G5033" t="s">
        <v>2430</v>
      </c>
      <c r="H5033">
        <v>1</v>
      </c>
      <c r="I5033" t="s">
        <v>5227</v>
      </c>
    </row>
    <row r="5034" spans="1:9" x14ac:dyDescent="0.25">
      <c r="A5034" t="s">
        <v>3724</v>
      </c>
      <c r="B5034">
        <v>53565668</v>
      </c>
      <c r="C5034" t="s">
        <v>16</v>
      </c>
      <c r="D5034" t="s">
        <v>16</v>
      </c>
      <c r="E5034" t="s">
        <v>16</v>
      </c>
      <c r="F5034" t="s">
        <v>16</v>
      </c>
      <c r="G5034" t="s">
        <v>5435</v>
      </c>
      <c r="H5034">
        <v>1</v>
      </c>
      <c r="I5034" t="s">
        <v>5444</v>
      </c>
    </row>
    <row r="5035" spans="1:9" x14ac:dyDescent="0.25">
      <c r="A5035" t="s">
        <v>3718</v>
      </c>
      <c r="B5035">
        <v>53565668</v>
      </c>
      <c r="C5035" t="s">
        <v>16</v>
      </c>
      <c r="D5035" t="s">
        <v>16</v>
      </c>
      <c r="E5035" t="s">
        <v>16</v>
      </c>
      <c r="F5035" t="s">
        <v>16</v>
      </c>
      <c r="G5035" t="s">
        <v>5435</v>
      </c>
      <c r="H5035">
        <v>1</v>
      </c>
      <c r="I5035" t="s">
        <v>5444</v>
      </c>
    </row>
    <row r="5036" spans="1:9" x14ac:dyDescent="0.25">
      <c r="A5036" t="s">
        <v>3725</v>
      </c>
      <c r="B5036">
        <v>53565668</v>
      </c>
      <c r="C5036" t="s">
        <v>16</v>
      </c>
      <c r="D5036" t="s">
        <v>16</v>
      </c>
      <c r="E5036" t="s">
        <v>16</v>
      </c>
      <c r="F5036" t="s">
        <v>16</v>
      </c>
      <c r="G5036" t="s">
        <v>5435</v>
      </c>
      <c r="H5036">
        <v>1</v>
      </c>
      <c r="I5036" t="s">
        <v>5444</v>
      </c>
    </row>
    <row r="5037" spans="1:9" x14ac:dyDescent="0.25">
      <c r="A5037" t="s">
        <v>2783</v>
      </c>
      <c r="B5037">
        <v>75180019</v>
      </c>
      <c r="C5037" t="s">
        <v>16</v>
      </c>
      <c r="D5037" t="s">
        <v>16</v>
      </c>
      <c r="E5037" t="s">
        <v>16</v>
      </c>
      <c r="F5037" t="s">
        <v>16</v>
      </c>
      <c r="G5037" t="s">
        <v>2430</v>
      </c>
      <c r="H5037">
        <v>1</v>
      </c>
      <c r="I5037" t="s">
        <v>5227</v>
      </c>
    </row>
    <row r="5038" spans="1:9" x14ac:dyDescent="0.25">
      <c r="A5038" t="s">
        <v>2784</v>
      </c>
      <c r="B5038">
        <v>75180019</v>
      </c>
      <c r="C5038" t="s">
        <v>16</v>
      </c>
      <c r="D5038" t="s">
        <v>16</v>
      </c>
      <c r="E5038" t="s">
        <v>16</v>
      </c>
      <c r="F5038" t="s">
        <v>16</v>
      </c>
      <c r="G5038" t="s">
        <v>2430</v>
      </c>
      <c r="H5038">
        <v>1</v>
      </c>
      <c r="I5038" t="s">
        <v>5227</v>
      </c>
    </row>
    <row r="5039" spans="1:9" x14ac:dyDescent="0.25">
      <c r="A5039" t="s">
        <v>2785</v>
      </c>
      <c r="B5039">
        <v>75180019</v>
      </c>
      <c r="C5039" t="s">
        <v>16</v>
      </c>
      <c r="D5039" t="s">
        <v>16</v>
      </c>
      <c r="E5039" t="s">
        <v>16</v>
      </c>
      <c r="F5039" t="s">
        <v>16</v>
      </c>
      <c r="G5039" t="s">
        <v>2430</v>
      </c>
      <c r="H5039">
        <v>1</v>
      </c>
      <c r="I5039" t="s">
        <v>5227</v>
      </c>
    </row>
    <row r="5040" spans="1:9" x14ac:dyDescent="0.25">
      <c r="A5040" t="s">
        <v>2804</v>
      </c>
      <c r="B5040">
        <v>75180019</v>
      </c>
      <c r="C5040" t="s">
        <v>16</v>
      </c>
      <c r="D5040" t="s">
        <v>16</v>
      </c>
      <c r="E5040" t="s">
        <v>16</v>
      </c>
      <c r="F5040" t="s">
        <v>16</v>
      </c>
      <c r="G5040" t="s">
        <v>2430</v>
      </c>
      <c r="H5040">
        <v>1</v>
      </c>
      <c r="I5040" t="s">
        <v>5227</v>
      </c>
    </row>
    <row r="5041" spans="1:9" x14ac:dyDescent="0.25">
      <c r="A5041" t="s">
        <v>2805</v>
      </c>
      <c r="B5041">
        <v>75180019</v>
      </c>
      <c r="C5041" t="s">
        <v>16</v>
      </c>
      <c r="D5041" t="s">
        <v>16</v>
      </c>
      <c r="E5041" t="s">
        <v>16</v>
      </c>
      <c r="F5041" t="s">
        <v>16</v>
      </c>
      <c r="G5041" t="s">
        <v>2430</v>
      </c>
      <c r="H5041">
        <v>2</v>
      </c>
      <c r="I5041" t="s">
        <v>13144</v>
      </c>
    </row>
    <row r="5042" spans="1:9" x14ac:dyDescent="0.25">
      <c r="A5042" t="s">
        <v>2805</v>
      </c>
      <c r="B5042">
        <v>75826799</v>
      </c>
      <c r="C5042" t="s">
        <v>16</v>
      </c>
      <c r="D5042" t="s">
        <v>16</v>
      </c>
      <c r="E5042" t="s">
        <v>16</v>
      </c>
      <c r="F5042" t="s">
        <v>16</v>
      </c>
      <c r="G5042" t="s">
        <v>8231</v>
      </c>
      <c r="H5042">
        <v>1</v>
      </c>
      <c r="I5042" t="s">
        <v>13138</v>
      </c>
    </row>
    <row r="5043" spans="1:9" x14ac:dyDescent="0.25">
      <c r="A5043" t="s">
        <v>2815</v>
      </c>
      <c r="B5043">
        <v>75180019</v>
      </c>
      <c r="C5043" t="s">
        <v>16</v>
      </c>
      <c r="D5043" t="s">
        <v>16</v>
      </c>
      <c r="E5043" t="s">
        <v>16</v>
      </c>
      <c r="F5043" t="s">
        <v>16</v>
      </c>
      <c r="G5043" t="s">
        <v>2430</v>
      </c>
      <c r="H5043">
        <v>1</v>
      </c>
      <c r="I5043" t="s">
        <v>5227</v>
      </c>
    </row>
    <row r="5044" spans="1:9" x14ac:dyDescent="0.25">
      <c r="A5044" t="s">
        <v>2774</v>
      </c>
      <c r="B5044">
        <v>75180019</v>
      </c>
      <c r="C5044" t="s">
        <v>16</v>
      </c>
      <c r="D5044" t="s">
        <v>16</v>
      </c>
      <c r="E5044" t="s">
        <v>16</v>
      </c>
      <c r="F5044" t="s">
        <v>16</v>
      </c>
      <c r="G5044" t="s">
        <v>2430</v>
      </c>
      <c r="H5044">
        <v>1</v>
      </c>
      <c r="I5044" t="s">
        <v>5227</v>
      </c>
    </row>
    <row r="5045" spans="1:9" x14ac:dyDescent="0.25">
      <c r="A5045" t="s">
        <v>2775</v>
      </c>
      <c r="B5045">
        <v>75180019</v>
      </c>
      <c r="C5045" t="s">
        <v>16</v>
      </c>
      <c r="D5045" t="s">
        <v>16</v>
      </c>
      <c r="E5045" t="s">
        <v>16</v>
      </c>
      <c r="F5045" t="s">
        <v>16</v>
      </c>
      <c r="G5045" t="s">
        <v>2430</v>
      </c>
      <c r="H5045">
        <v>1</v>
      </c>
      <c r="I5045" t="s">
        <v>5227</v>
      </c>
    </row>
    <row r="5046" spans="1:9" x14ac:dyDescent="0.25">
      <c r="A5046" t="s">
        <v>2776</v>
      </c>
      <c r="B5046">
        <v>75180019</v>
      </c>
      <c r="C5046" t="s">
        <v>16</v>
      </c>
      <c r="D5046" t="s">
        <v>16</v>
      </c>
      <c r="E5046" t="s">
        <v>16</v>
      </c>
      <c r="F5046" t="s">
        <v>16</v>
      </c>
      <c r="G5046" t="s">
        <v>2430</v>
      </c>
      <c r="H5046">
        <v>1</v>
      </c>
      <c r="I5046" t="s">
        <v>5227</v>
      </c>
    </row>
    <row r="5047" spans="1:9" x14ac:dyDescent="0.25">
      <c r="A5047" t="s">
        <v>2777</v>
      </c>
      <c r="B5047">
        <v>75180019</v>
      </c>
      <c r="C5047" t="s">
        <v>16</v>
      </c>
      <c r="D5047" t="s">
        <v>16</v>
      </c>
      <c r="E5047" t="s">
        <v>16</v>
      </c>
      <c r="F5047" t="s">
        <v>16</v>
      </c>
      <c r="G5047" t="s">
        <v>2430</v>
      </c>
      <c r="H5047">
        <v>1</v>
      </c>
      <c r="I5047" t="s">
        <v>5227</v>
      </c>
    </row>
    <row r="5048" spans="1:9" x14ac:dyDescent="0.25">
      <c r="A5048" t="s">
        <v>2778</v>
      </c>
      <c r="B5048">
        <v>75180019</v>
      </c>
      <c r="C5048" t="s">
        <v>16</v>
      </c>
      <c r="D5048" t="s">
        <v>16</v>
      </c>
      <c r="E5048" t="s">
        <v>16</v>
      </c>
      <c r="F5048" t="s">
        <v>16</v>
      </c>
      <c r="G5048" t="s">
        <v>2430</v>
      </c>
      <c r="H5048">
        <v>1</v>
      </c>
      <c r="I5048" t="s">
        <v>5227</v>
      </c>
    </row>
    <row r="5049" spans="1:9" x14ac:dyDescent="0.25">
      <c r="A5049" t="s">
        <v>2779</v>
      </c>
      <c r="B5049">
        <v>75180019</v>
      </c>
      <c r="C5049" t="s">
        <v>16</v>
      </c>
      <c r="D5049" t="s">
        <v>16</v>
      </c>
      <c r="E5049" t="s">
        <v>16</v>
      </c>
      <c r="F5049" t="s">
        <v>16</v>
      </c>
      <c r="G5049" t="s">
        <v>2430</v>
      </c>
      <c r="H5049">
        <v>1</v>
      </c>
      <c r="I5049" t="s">
        <v>5227</v>
      </c>
    </row>
    <row r="5050" spans="1:9" x14ac:dyDescent="0.25">
      <c r="A5050" t="s">
        <v>2874</v>
      </c>
      <c r="B5050">
        <v>75180019</v>
      </c>
      <c r="C5050" t="s">
        <v>16</v>
      </c>
      <c r="D5050" t="s">
        <v>16</v>
      </c>
      <c r="E5050" t="s">
        <v>16</v>
      </c>
      <c r="F5050" t="s">
        <v>16</v>
      </c>
      <c r="G5050" t="s">
        <v>2430</v>
      </c>
      <c r="H5050">
        <v>1</v>
      </c>
      <c r="I5050" t="s">
        <v>5227</v>
      </c>
    </row>
    <row r="5051" spans="1:9" x14ac:dyDescent="0.25">
      <c r="A5051" t="s">
        <v>2768</v>
      </c>
      <c r="B5051">
        <v>75180019</v>
      </c>
      <c r="C5051" t="s">
        <v>16</v>
      </c>
      <c r="D5051" t="s">
        <v>16</v>
      </c>
      <c r="E5051" t="s">
        <v>16</v>
      </c>
      <c r="F5051" t="s">
        <v>16</v>
      </c>
      <c r="G5051" t="s">
        <v>2430</v>
      </c>
      <c r="H5051">
        <v>1</v>
      </c>
      <c r="I5051" t="s">
        <v>5227</v>
      </c>
    </row>
    <row r="5052" spans="1:9" x14ac:dyDescent="0.25">
      <c r="A5052" t="s">
        <v>2811</v>
      </c>
      <c r="B5052">
        <v>75180019</v>
      </c>
      <c r="C5052" t="s">
        <v>16</v>
      </c>
      <c r="D5052" t="s">
        <v>16</v>
      </c>
      <c r="E5052" t="s">
        <v>16</v>
      </c>
      <c r="F5052" t="s">
        <v>16</v>
      </c>
      <c r="G5052" t="s">
        <v>2430</v>
      </c>
      <c r="H5052">
        <v>1</v>
      </c>
      <c r="I5052" t="s">
        <v>5227</v>
      </c>
    </row>
    <row r="5053" spans="1:9" x14ac:dyDescent="0.25">
      <c r="A5053" t="s">
        <v>2769</v>
      </c>
      <c r="B5053">
        <v>75180019</v>
      </c>
      <c r="C5053" t="s">
        <v>16</v>
      </c>
      <c r="D5053" t="s">
        <v>16</v>
      </c>
      <c r="E5053" t="s">
        <v>16</v>
      </c>
      <c r="F5053" t="s">
        <v>16</v>
      </c>
      <c r="G5053" t="s">
        <v>2430</v>
      </c>
      <c r="H5053">
        <v>1</v>
      </c>
      <c r="I5053" t="s">
        <v>5227</v>
      </c>
    </row>
    <row r="5054" spans="1:9" x14ac:dyDescent="0.25">
      <c r="A5054" t="s">
        <v>3421</v>
      </c>
      <c r="B5054">
        <v>75421677</v>
      </c>
      <c r="C5054" t="s">
        <v>16</v>
      </c>
      <c r="D5054" t="s">
        <v>16</v>
      </c>
      <c r="E5054" t="s">
        <v>16</v>
      </c>
      <c r="F5054" t="s">
        <v>16</v>
      </c>
      <c r="G5054" t="s">
        <v>3368</v>
      </c>
      <c r="H5054">
        <v>1</v>
      </c>
      <c r="I5054" t="s">
        <v>4892</v>
      </c>
    </row>
    <row r="5055" spans="1:9" x14ac:dyDescent="0.25">
      <c r="A5055" t="s">
        <v>2808</v>
      </c>
      <c r="B5055">
        <v>75180019</v>
      </c>
      <c r="C5055" t="s">
        <v>16</v>
      </c>
      <c r="D5055" t="s">
        <v>16</v>
      </c>
      <c r="E5055" t="s">
        <v>16</v>
      </c>
      <c r="F5055" t="s">
        <v>16</v>
      </c>
      <c r="G5055" t="s">
        <v>2430</v>
      </c>
      <c r="H5055">
        <v>1</v>
      </c>
      <c r="I5055" t="s">
        <v>5227</v>
      </c>
    </row>
    <row r="5056" spans="1:9" x14ac:dyDescent="0.25">
      <c r="A5056" t="s">
        <v>2863</v>
      </c>
      <c r="B5056">
        <v>75180019</v>
      </c>
      <c r="C5056" t="s">
        <v>16</v>
      </c>
      <c r="D5056" t="s">
        <v>16</v>
      </c>
      <c r="E5056" t="s">
        <v>16</v>
      </c>
      <c r="F5056" t="s">
        <v>16</v>
      </c>
      <c r="G5056" t="s">
        <v>2430</v>
      </c>
      <c r="H5056">
        <v>1</v>
      </c>
      <c r="I5056" t="s">
        <v>5227</v>
      </c>
    </row>
    <row r="5057" spans="1:9" x14ac:dyDescent="0.25">
      <c r="A5057" t="s">
        <v>3626</v>
      </c>
      <c r="B5057">
        <v>53565668</v>
      </c>
      <c r="C5057" t="s">
        <v>16</v>
      </c>
      <c r="D5057" t="s">
        <v>16</v>
      </c>
      <c r="E5057" t="s">
        <v>16</v>
      </c>
      <c r="F5057" t="s">
        <v>16</v>
      </c>
      <c r="G5057" t="s">
        <v>5435</v>
      </c>
      <c r="H5057">
        <v>1</v>
      </c>
      <c r="I5057" t="s">
        <v>5444</v>
      </c>
    </row>
    <row r="5058" spans="1:9" x14ac:dyDescent="0.25">
      <c r="A5058" t="s">
        <v>2799</v>
      </c>
      <c r="B5058">
        <v>75180019</v>
      </c>
      <c r="C5058" t="s">
        <v>16</v>
      </c>
      <c r="D5058" t="s">
        <v>16</v>
      </c>
      <c r="E5058" t="s">
        <v>16</v>
      </c>
      <c r="F5058" t="s">
        <v>16</v>
      </c>
      <c r="G5058" t="s">
        <v>2430</v>
      </c>
      <c r="H5058">
        <v>1</v>
      </c>
      <c r="I5058" t="s">
        <v>5227</v>
      </c>
    </row>
    <row r="5059" spans="1:9" x14ac:dyDescent="0.25">
      <c r="A5059" t="s">
        <v>3616</v>
      </c>
      <c r="B5059">
        <v>53565668</v>
      </c>
      <c r="C5059" t="s">
        <v>16</v>
      </c>
      <c r="D5059" t="s">
        <v>16</v>
      </c>
      <c r="E5059" t="s">
        <v>16</v>
      </c>
      <c r="F5059" t="s">
        <v>16</v>
      </c>
      <c r="G5059" t="s">
        <v>5435</v>
      </c>
      <c r="H5059">
        <v>1</v>
      </c>
      <c r="I5059" t="s">
        <v>5444</v>
      </c>
    </row>
    <row r="5060" spans="1:9" x14ac:dyDescent="0.25">
      <c r="A5060" t="s">
        <v>2827</v>
      </c>
      <c r="B5060">
        <v>75180019</v>
      </c>
      <c r="C5060" t="s">
        <v>16</v>
      </c>
      <c r="D5060" t="s">
        <v>16</v>
      </c>
      <c r="E5060" t="s">
        <v>16</v>
      </c>
      <c r="F5060" t="s">
        <v>16</v>
      </c>
      <c r="G5060" t="s">
        <v>2430</v>
      </c>
      <c r="H5060">
        <v>1</v>
      </c>
      <c r="I5060" t="s">
        <v>5227</v>
      </c>
    </row>
    <row r="5061" spans="1:9" x14ac:dyDescent="0.25">
      <c r="A5061" t="s">
        <v>2828</v>
      </c>
      <c r="B5061">
        <v>75180019</v>
      </c>
      <c r="C5061" t="s">
        <v>16</v>
      </c>
      <c r="D5061" t="s">
        <v>16</v>
      </c>
      <c r="E5061" t="s">
        <v>16</v>
      </c>
      <c r="F5061" t="s">
        <v>16</v>
      </c>
      <c r="G5061" t="s">
        <v>2430</v>
      </c>
      <c r="H5061">
        <v>1</v>
      </c>
      <c r="I5061" t="s">
        <v>5227</v>
      </c>
    </row>
    <row r="5062" spans="1:9" x14ac:dyDescent="0.25">
      <c r="A5062" t="s">
        <v>2829</v>
      </c>
      <c r="B5062">
        <v>75180019</v>
      </c>
      <c r="C5062" t="s">
        <v>16</v>
      </c>
      <c r="D5062" t="s">
        <v>16</v>
      </c>
      <c r="E5062" t="s">
        <v>16</v>
      </c>
      <c r="F5062" t="s">
        <v>16</v>
      </c>
      <c r="G5062" t="s">
        <v>2430</v>
      </c>
      <c r="H5062">
        <v>1</v>
      </c>
      <c r="I5062" t="s">
        <v>5227</v>
      </c>
    </row>
    <row r="5063" spans="1:9" x14ac:dyDescent="0.25">
      <c r="A5063" t="s">
        <v>2830</v>
      </c>
      <c r="B5063">
        <v>75180019</v>
      </c>
      <c r="C5063" t="s">
        <v>16</v>
      </c>
      <c r="D5063" t="s">
        <v>16</v>
      </c>
      <c r="E5063" t="s">
        <v>16</v>
      </c>
      <c r="F5063" t="s">
        <v>16</v>
      </c>
      <c r="G5063" t="s">
        <v>2430</v>
      </c>
      <c r="H5063">
        <v>1</v>
      </c>
      <c r="I5063" t="s">
        <v>5227</v>
      </c>
    </row>
    <row r="5064" spans="1:9" x14ac:dyDescent="0.25">
      <c r="A5064" t="s">
        <v>2831</v>
      </c>
      <c r="B5064">
        <v>75180019</v>
      </c>
      <c r="C5064" t="s">
        <v>16</v>
      </c>
      <c r="D5064" t="s">
        <v>16</v>
      </c>
      <c r="E5064" t="s">
        <v>16</v>
      </c>
      <c r="F5064" t="s">
        <v>16</v>
      </c>
      <c r="G5064" t="s">
        <v>2430</v>
      </c>
      <c r="H5064">
        <v>1</v>
      </c>
      <c r="I5064" t="s">
        <v>5227</v>
      </c>
    </row>
    <row r="5065" spans="1:9" x14ac:dyDescent="0.25">
      <c r="A5065" t="s">
        <v>2803</v>
      </c>
      <c r="B5065">
        <v>75180019</v>
      </c>
      <c r="C5065" t="s">
        <v>16</v>
      </c>
      <c r="D5065" t="s">
        <v>16</v>
      </c>
      <c r="E5065" t="s">
        <v>16</v>
      </c>
      <c r="F5065" t="s">
        <v>16</v>
      </c>
      <c r="G5065" t="s">
        <v>2430</v>
      </c>
      <c r="H5065">
        <v>1</v>
      </c>
      <c r="I5065" t="s">
        <v>5227</v>
      </c>
    </row>
    <row r="5066" spans="1:9" x14ac:dyDescent="0.25">
      <c r="A5066" t="s">
        <v>2792</v>
      </c>
      <c r="B5066">
        <v>75180019</v>
      </c>
      <c r="C5066" t="s">
        <v>16</v>
      </c>
      <c r="D5066" t="s">
        <v>16</v>
      </c>
      <c r="E5066" t="s">
        <v>16</v>
      </c>
      <c r="F5066" t="s">
        <v>16</v>
      </c>
      <c r="G5066" t="s">
        <v>2430</v>
      </c>
      <c r="H5066">
        <v>1</v>
      </c>
      <c r="I5066" t="s">
        <v>5227</v>
      </c>
    </row>
    <row r="5067" spans="1:9" x14ac:dyDescent="0.25">
      <c r="A5067" t="s">
        <v>2770</v>
      </c>
      <c r="B5067">
        <v>75180019</v>
      </c>
      <c r="C5067" t="s">
        <v>16</v>
      </c>
      <c r="D5067" t="s">
        <v>16</v>
      </c>
      <c r="E5067" t="s">
        <v>16</v>
      </c>
      <c r="F5067" t="s">
        <v>16</v>
      </c>
      <c r="G5067" t="s">
        <v>2430</v>
      </c>
      <c r="H5067">
        <v>1</v>
      </c>
      <c r="I5067" t="s">
        <v>5227</v>
      </c>
    </row>
    <row r="5068" spans="1:9" x14ac:dyDescent="0.25">
      <c r="A5068" t="s">
        <v>2793</v>
      </c>
      <c r="B5068">
        <v>75180019</v>
      </c>
      <c r="C5068" t="s">
        <v>16</v>
      </c>
      <c r="D5068" t="s">
        <v>16</v>
      </c>
      <c r="E5068" t="s">
        <v>16</v>
      </c>
      <c r="F5068" t="s">
        <v>16</v>
      </c>
      <c r="G5068" t="s">
        <v>2430</v>
      </c>
      <c r="H5068">
        <v>1</v>
      </c>
      <c r="I5068" t="s">
        <v>5227</v>
      </c>
    </row>
    <row r="5069" spans="1:9" x14ac:dyDescent="0.25">
      <c r="A5069" t="s">
        <v>2771</v>
      </c>
      <c r="B5069">
        <v>75180019</v>
      </c>
      <c r="C5069" t="s">
        <v>16</v>
      </c>
      <c r="D5069" t="s">
        <v>16</v>
      </c>
      <c r="E5069" t="s">
        <v>16</v>
      </c>
      <c r="F5069" t="s">
        <v>16</v>
      </c>
      <c r="G5069" t="s">
        <v>2430</v>
      </c>
      <c r="H5069">
        <v>1</v>
      </c>
      <c r="I5069" t="s">
        <v>5227</v>
      </c>
    </row>
    <row r="5070" spans="1:9" x14ac:dyDescent="0.25">
      <c r="A5070" t="s">
        <v>3338</v>
      </c>
      <c r="B5070">
        <v>75211662</v>
      </c>
      <c r="C5070" t="s">
        <v>16</v>
      </c>
      <c r="D5070" t="s">
        <v>16</v>
      </c>
      <c r="E5070" t="s">
        <v>16</v>
      </c>
      <c r="F5070" t="s">
        <v>16</v>
      </c>
      <c r="G5070" t="s">
        <v>7015</v>
      </c>
      <c r="H5070">
        <v>1</v>
      </c>
      <c r="I5070" t="s">
        <v>7143</v>
      </c>
    </row>
    <row r="5071" spans="1:9" x14ac:dyDescent="0.25">
      <c r="A5071" t="s">
        <v>3335</v>
      </c>
      <c r="B5071">
        <v>75211662</v>
      </c>
      <c r="C5071" t="s">
        <v>16</v>
      </c>
      <c r="D5071" t="s">
        <v>16</v>
      </c>
      <c r="E5071" t="s">
        <v>16</v>
      </c>
      <c r="F5071" t="s">
        <v>16</v>
      </c>
      <c r="G5071" t="s">
        <v>7015</v>
      </c>
      <c r="H5071">
        <v>1</v>
      </c>
      <c r="I5071" t="s">
        <v>7143</v>
      </c>
    </row>
    <row r="5072" spans="1:9" x14ac:dyDescent="0.25">
      <c r="A5072" t="s">
        <v>3334</v>
      </c>
      <c r="B5072">
        <v>75211662</v>
      </c>
      <c r="C5072" t="s">
        <v>16</v>
      </c>
      <c r="D5072" t="s">
        <v>16</v>
      </c>
      <c r="E5072" t="s">
        <v>16</v>
      </c>
      <c r="F5072" t="s">
        <v>16</v>
      </c>
      <c r="G5072" t="s">
        <v>7015</v>
      </c>
      <c r="H5072">
        <v>1</v>
      </c>
      <c r="I5072" t="s">
        <v>7143</v>
      </c>
    </row>
    <row r="5073" spans="1:9" x14ac:dyDescent="0.25">
      <c r="A5073" t="s">
        <v>2772</v>
      </c>
      <c r="B5073">
        <v>75180019</v>
      </c>
      <c r="C5073" t="s">
        <v>16</v>
      </c>
      <c r="D5073" t="s">
        <v>16</v>
      </c>
      <c r="E5073" t="s">
        <v>16</v>
      </c>
      <c r="F5073" t="s">
        <v>16</v>
      </c>
      <c r="G5073" t="s">
        <v>2430</v>
      </c>
      <c r="H5073">
        <v>1</v>
      </c>
      <c r="I5073" t="s">
        <v>5227</v>
      </c>
    </row>
    <row r="5074" spans="1:9" x14ac:dyDescent="0.25">
      <c r="A5074" t="s">
        <v>2773</v>
      </c>
      <c r="B5074">
        <v>75180019</v>
      </c>
      <c r="C5074" t="s">
        <v>16</v>
      </c>
      <c r="D5074" t="s">
        <v>16</v>
      </c>
      <c r="E5074" t="s">
        <v>16</v>
      </c>
      <c r="F5074" t="s">
        <v>16</v>
      </c>
      <c r="G5074" t="s">
        <v>2430</v>
      </c>
      <c r="H5074">
        <v>1</v>
      </c>
      <c r="I5074" t="s">
        <v>5227</v>
      </c>
    </row>
    <row r="5075" spans="1:9" x14ac:dyDescent="0.25">
      <c r="A5075" t="s">
        <v>2766</v>
      </c>
      <c r="B5075">
        <v>75180019</v>
      </c>
      <c r="C5075" t="s">
        <v>16</v>
      </c>
      <c r="D5075" t="s">
        <v>16</v>
      </c>
      <c r="E5075" t="s">
        <v>16</v>
      </c>
      <c r="F5075" t="s">
        <v>16</v>
      </c>
      <c r="G5075" t="s">
        <v>2430</v>
      </c>
      <c r="H5075">
        <v>1</v>
      </c>
      <c r="I5075" t="s">
        <v>5227</v>
      </c>
    </row>
    <row r="5076" spans="1:9" x14ac:dyDescent="0.25">
      <c r="A5076" t="s">
        <v>2767</v>
      </c>
      <c r="B5076">
        <v>75180019</v>
      </c>
      <c r="C5076" t="s">
        <v>16</v>
      </c>
      <c r="D5076" t="s">
        <v>16</v>
      </c>
      <c r="E5076" t="s">
        <v>16</v>
      </c>
      <c r="F5076" t="s">
        <v>16</v>
      </c>
      <c r="G5076" t="s">
        <v>2430</v>
      </c>
      <c r="H5076">
        <v>1</v>
      </c>
      <c r="I5076" t="s">
        <v>5227</v>
      </c>
    </row>
    <row r="5077" spans="1:9" x14ac:dyDescent="0.25">
      <c r="A5077" t="s">
        <v>2759</v>
      </c>
      <c r="B5077">
        <v>75180019</v>
      </c>
      <c r="C5077" t="s">
        <v>16</v>
      </c>
      <c r="D5077" t="s">
        <v>16</v>
      </c>
      <c r="E5077" t="s">
        <v>16</v>
      </c>
      <c r="F5077" t="s">
        <v>16</v>
      </c>
      <c r="G5077" t="s">
        <v>2430</v>
      </c>
      <c r="H5077">
        <v>1</v>
      </c>
      <c r="I5077" t="s">
        <v>5227</v>
      </c>
    </row>
    <row r="5078" spans="1:9" x14ac:dyDescent="0.25">
      <c r="A5078" t="s">
        <v>2750</v>
      </c>
      <c r="B5078">
        <v>75180019</v>
      </c>
      <c r="C5078" t="s">
        <v>16</v>
      </c>
      <c r="D5078" t="s">
        <v>16</v>
      </c>
      <c r="E5078" t="s">
        <v>16</v>
      </c>
      <c r="F5078" t="s">
        <v>16</v>
      </c>
      <c r="G5078" t="s">
        <v>2430</v>
      </c>
      <c r="H5078">
        <v>1</v>
      </c>
      <c r="I5078" t="s">
        <v>5227</v>
      </c>
    </row>
    <row r="5079" spans="1:9" x14ac:dyDescent="0.25">
      <c r="A5079" t="s">
        <v>2751</v>
      </c>
      <c r="B5079">
        <v>75180019</v>
      </c>
      <c r="C5079" t="s">
        <v>16</v>
      </c>
      <c r="D5079" t="s">
        <v>16</v>
      </c>
      <c r="E5079" t="s">
        <v>16</v>
      </c>
      <c r="F5079" t="s">
        <v>16</v>
      </c>
      <c r="G5079" t="s">
        <v>2430</v>
      </c>
      <c r="H5079">
        <v>1</v>
      </c>
      <c r="I5079" t="s">
        <v>5227</v>
      </c>
    </row>
    <row r="5080" spans="1:9" x14ac:dyDescent="0.25">
      <c r="A5080" t="s">
        <v>3030</v>
      </c>
      <c r="B5080">
        <v>75180019</v>
      </c>
      <c r="C5080" t="s">
        <v>16</v>
      </c>
      <c r="D5080" t="s">
        <v>16</v>
      </c>
      <c r="E5080" t="s">
        <v>16</v>
      </c>
      <c r="F5080" t="s">
        <v>16</v>
      </c>
      <c r="G5080" t="s">
        <v>2430</v>
      </c>
      <c r="H5080">
        <v>1</v>
      </c>
      <c r="I5080" t="s">
        <v>5227</v>
      </c>
    </row>
    <row r="5081" spans="1:9" x14ac:dyDescent="0.25">
      <c r="A5081" t="s">
        <v>2752</v>
      </c>
      <c r="B5081">
        <v>75180019</v>
      </c>
      <c r="C5081" t="s">
        <v>16</v>
      </c>
      <c r="D5081" t="s">
        <v>16</v>
      </c>
      <c r="E5081" t="s">
        <v>16</v>
      </c>
      <c r="F5081" t="s">
        <v>16</v>
      </c>
      <c r="G5081" t="s">
        <v>2430</v>
      </c>
      <c r="H5081">
        <v>1</v>
      </c>
      <c r="I5081" t="s">
        <v>5227</v>
      </c>
    </row>
    <row r="5082" spans="1:9" x14ac:dyDescent="0.25">
      <c r="A5082" t="s">
        <v>3040</v>
      </c>
      <c r="B5082">
        <v>75180019</v>
      </c>
      <c r="C5082" t="s">
        <v>16</v>
      </c>
      <c r="D5082" t="s">
        <v>16</v>
      </c>
      <c r="E5082" t="s">
        <v>16</v>
      </c>
      <c r="F5082" t="s">
        <v>16</v>
      </c>
      <c r="G5082" t="s">
        <v>2430</v>
      </c>
      <c r="H5082">
        <v>1</v>
      </c>
      <c r="I5082" t="s">
        <v>5227</v>
      </c>
    </row>
    <row r="5083" spans="1:9" x14ac:dyDescent="0.25">
      <c r="A5083" t="s">
        <v>3041</v>
      </c>
      <c r="B5083">
        <v>75180019</v>
      </c>
      <c r="C5083" t="s">
        <v>16</v>
      </c>
      <c r="D5083" t="s">
        <v>16</v>
      </c>
      <c r="E5083" t="s">
        <v>16</v>
      </c>
      <c r="F5083" t="s">
        <v>16</v>
      </c>
      <c r="G5083" t="s">
        <v>2430</v>
      </c>
      <c r="H5083">
        <v>1</v>
      </c>
      <c r="I5083" t="s">
        <v>5227</v>
      </c>
    </row>
    <row r="5084" spans="1:9" x14ac:dyDescent="0.25">
      <c r="A5084" t="s">
        <v>3576</v>
      </c>
      <c r="B5084">
        <v>53565668</v>
      </c>
      <c r="C5084" t="s">
        <v>16</v>
      </c>
      <c r="D5084" t="s">
        <v>16</v>
      </c>
      <c r="E5084" t="s">
        <v>16</v>
      </c>
      <c r="F5084" t="s">
        <v>16</v>
      </c>
      <c r="G5084" t="s">
        <v>5435</v>
      </c>
      <c r="H5084">
        <v>1</v>
      </c>
      <c r="I5084" t="s">
        <v>5444</v>
      </c>
    </row>
    <row r="5085" spans="1:9" x14ac:dyDescent="0.25">
      <c r="A5085" t="s">
        <v>3634</v>
      </c>
      <c r="B5085">
        <v>53565668</v>
      </c>
      <c r="C5085" t="s">
        <v>16</v>
      </c>
      <c r="D5085" t="s">
        <v>16</v>
      </c>
      <c r="E5085" t="s">
        <v>16</v>
      </c>
      <c r="F5085" t="s">
        <v>16</v>
      </c>
      <c r="G5085" t="s">
        <v>5435</v>
      </c>
      <c r="H5085">
        <v>1</v>
      </c>
      <c r="I5085" t="s">
        <v>5444</v>
      </c>
    </row>
    <row r="5086" spans="1:9" x14ac:dyDescent="0.25">
      <c r="A5086" t="s">
        <v>3754</v>
      </c>
      <c r="B5086">
        <v>53565668</v>
      </c>
      <c r="C5086" t="s">
        <v>16</v>
      </c>
      <c r="D5086" t="s">
        <v>16</v>
      </c>
      <c r="E5086" t="s">
        <v>16</v>
      </c>
      <c r="F5086" t="s">
        <v>16</v>
      </c>
      <c r="G5086" t="s">
        <v>5435</v>
      </c>
      <c r="H5086">
        <v>1</v>
      </c>
      <c r="I5086" t="s">
        <v>5444</v>
      </c>
    </row>
    <row r="5087" spans="1:9" x14ac:dyDescent="0.25">
      <c r="A5087" t="s">
        <v>2881</v>
      </c>
      <c r="B5087">
        <v>75180019</v>
      </c>
      <c r="C5087" t="s">
        <v>16</v>
      </c>
      <c r="D5087" t="s">
        <v>16</v>
      </c>
      <c r="E5087" t="s">
        <v>16</v>
      </c>
      <c r="F5087" t="s">
        <v>16</v>
      </c>
      <c r="G5087" t="s">
        <v>2430</v>
      </c>
      <c r="H5087">
        <v>1</v>
      </c>
      <c r="I5087" t="s">
        <v>5227</v>
      </c>
    </row>
    <row r="5088" spans="1:9" x14ac:dyDescent="0.25">
      <c r="A5088" t="s">
        <v>3635</v>
      </c>
      <c r="B5088">
        <v>53565668</v>
      </c>
      <c r="C5088" t="s">
        <v>16</v>
      </c>
      <c r="D5088" t="s">
        <v>16</v>
      </c>
      <c r="E5088" t="s">
        <v>16</v>
      </c>
      <c r="F5088" t="s">
        <v>16</v>
      </c>
      <c r="G5088" t="s">
        <v>5435</v>
      </c>
      <c r="H5088">
        <v>1</v>
      </c>
      <c r="I5088" t="s">
        <v>5444</v>
      </c>
    </row>
    <row r="5089" spans="1:9" x14ac:dyDescent="0.25">
      <c r="A5089" t="s">
        <v>2791</v>
      </c>
      <c r="B5089">
        <v>75180019</v>
      </c>
      <c r="C5089" t="s">
        <v>16</v>
      </c>
      <c r="D5089" t="s">
        <v>16</v>
      </c>
      <c r="E5089" t="s">
        <v>16</v>
      </c>
      <c r="F5089" t="s">
        <v>16</v>
      </c>
      <c r="G5089" t="s">
        <v>2430</v>
      </c>
      <c r="H5089">
        <v>1</v>
      </c>
      <c r="I5089" t="s">
        <v>5227</v>
      </c>
    </row>
    <row r="5090" spans="1:9" x14ac:dyDescent="0.25">
      <c r="A5090" t="s">
        <v>3019</v>
      </c>
      <c r="B5090">
        <v>75180019</v>
      </c>
      <c r="C5090" t="s">
        <v>16</v>
      </c>
      <c r="D5090" t="s">
        <v>16</v>
      </c>
      <c r="E5090" t="s">
        <v>16</v>
      </c>
      <c r="F5090" t="s">
        <v>16</v>
      </c>
      <c r="G5090" t="s">
        <v>2430</v>
      </c>
      <c r="H5090">
        <v>1</v>
      </c>
      <c r="I5090" t="s">
        <v>5227</v>
      </c>
    </row>
    <row r="5091" spans="1:9" x14ac:dyDescent="0.25">
      <c r="A5091" t="s">
        <v>3013</v>
      </c>
      <c r="B5091">
        <v>75180019</v>
      </c>
      <c r="C5091" t="s">
        <v>16</v>
      </c>
      <c r="D5091" t="s">
        <v>16</v>
      </c>
      <c r="E5091" t="s">
        <v>16</v>
      </c>
      <c r="F5091" t="s">
        <v>16</v>
      </c>
      <c r="G5091" t="s">
        <v>2430</v>
      </c>
      <c r="H5091">
        <v>1</v>
      </c>
      <c r="I5091" t="s">
        <v>5227</v>
      </c>
    </row>
    <row r="5092" spans="1:9" x14ac:dyDescent="0.25">
      <c r="A5092" t="s">
        <v>3020</v>
      </c>
      <c r="B5092">
        <v>75180019</v>
      </c>
      <c r="C5092" t="s">
        <v>16</v>
      </c>
      <c r="D5092" t="s">
        <v>16</v>
      </c>
      <c r="E5092" t="s">
        <v>16</v>
      </c>
      <c r="F5092" t="s">
        <v>16</v>
      </c>
      <c r="G5092" t="s">
        <v>2430</v>
      </c>
      <c r="H5092">
        <v>1</v>
      </c>
      <c r="I5092" t="s">
        <v>5227</v>
      </c>
    </row>
    <row r="5093" spans="1:9" x14ac:dyDescent="0.25">
      <c r="A5093" t="s">
        <v>2997</v>
      </c>
      <c r="B5093">
        <v>75180019</v>
      </c>
      <c r="C5093" t="s">
        <v>16</v>
      </c>
      <c r="D5093" t="s">
        <v>16</v>
      </c>
      <c r="E5093" t="s">
        <v>16</v>
      </c>
      <c r="F5093" t="s">
        <v>16</v>
      </c>
      <c r="G5093" t="s">
        <v>2430</v>
      </c>
      <c r="H5093">
        <v>1</v>
      </c>
      <c r="I5093" t="s">
        <v>5227</v>
      </c>
    </row>
    <row r="5094" spans="1:9" x14ac:dyDescent="0.25">
      <c r="A5094" t="s">
        <v>3038</v>
      </c>
      <c r="B5094">
        <v>75180019</v>
      </c>
      <c r="C5094" t="s">
        <v>16</v>
      </c>
      <c r="D5094" t="s">
        <v>16</v>
      </c>
      <c r="E5094" t="s">
        <v>16</v>
      </c>
      <c r="F5094" t="s">
        <v>16</v>
      </c>
      <c r="G5094" t="s">
        <v>2430</v>
      </c>
      <c r="H5094">
        <v>1</v>
      </c>
      <c r="I5094" t="s">
        <v>5227</v>
      </c>
    </row>
    <row r="5095" spans="1:9" x14ac:dyDescent="0.25">
      <c r="A5095" t="s">
        <v>3039</v>
      </c>
      <c r="B5095">
        <v>75180019</v>
      </c>
      <c r="C5095" t="s">
        <v>16</v>
      </c>
      <c r="D5095" t="s">
        <v>16</v>
      </c>
      <c r="E5095" t="s">
        <v>16</v>
      </c>
      <c r="F5095" t="s">
        <v>16</v>
      </c>
      <c r="G5095" t="s">
        <v>2430</v>
      </c>
      <c r="H5095">
        <v>1</v>
      </c>
      <c r="I5095" t="s">
        <v>5227</v>
      </c>
    </row>
    <row r="5096" spans="1:9" x14ac:dyDescent="0.25">
      <c r="A5096" t="s">
        <v>3266</v>
      </c>
      <c r="B5096">
        <v>75211662</v>
      </c>
      <c r="C5096" t="s">
        <v>16</v>
      </c>
      <c r="D5096" t="s">
        <v>16</v>
      </c>
      <c r="E5096" t="s">
        <v>16</v>
      </c>
      <c r="F5096" t="s">
        <v>16</v>
      </c>
      <c r="G5096" t="s">
        <v>7015</v>
      </c>
      <c r="H5096">
        <v>1</v>
      </c>
      <c r="I5096" t="s">
        <v>7143</v>
      </c>
    </row>
    <row r="5097" spans="1:9" x14ac:dyDescent="0.25">
      <c r="A5097" t="s">
        <v>8381</v>
      </c>
      <c r="B5097">
        <v>64461511</v>
      </c>
      <c r="C5097" t="s">
        <v>16</v>
      </c>
      <c r="D5097" t="s">
        <v>16</v>
      </c>
      <c r="E5097" t="s">
        <v>16</v>
      </c>
      <c r="F5097" t="s">
        <v>16</v>
      </c>
      <c r="G5097" t="s">
        <v>6134</v>
      </c>
      <c r="H5097">
        <v>1</v>
      </c>
      <c r="I5097" t="s">
        <v>6143</v>
      </c>
    </row>
    <row r="5098" spans="1:9" x14ac:dyDescent="0.25">
      <c r="A5098" t="s">
        <v>3337</v>
      </c>
      <c r="B5098">
        <v>75211662</v>
      </c>
      <c r="C5098" t="s">
        <v>16</v>
      </c>
      <c r="D5098" t="s">
        <v>16</v>
      </c>
      <c r="E5098" t="s">
        <v>16</v>
      </c>
      <c r="F5098" t="s">
        <v>16</v>
      </c>
      <c r="G5098" t="s">
        <v>7015</v>
      </c>
      <c r="H5098">
        <v>1</v>
      </c>
      <c r="I5098" t="s">
        <v>7143</v>
      </c>
    </row>
    <row r="5099" spans="1:9" x14ac:dyDescent="0.25">
      <c r="A5099" t="s">
        <v>2977</v>
      </c>
      <c r="B5099">
        <v>75180019</v>
      </c>
      <c r="C5099" t="s">
        <v>16</v>
      </c>
      <c r="D5099" t="s">
        <v>16</v>
      </c>
      <c r="E5099" t="s">
        <v>16</v>
      </c>
      <c r="F5099" t="s">
        <v>16</v>
      </c>
      <c r="G5099" t="s">
        <v>2430</v>
      </c>
      <c r="H5099">
        <v>1</v>
      </c>
      <c r="I5099" t="s">
        <v>5227</v>
      </c>
    </row>
    <row r="5100" spans="1:9" x14ac:dyDescent="0.25">
      <c r="A5100" t="s">
        <v>2624</v>
      </c>
      <c r="B5100">
        <v>74762273</v>
      </c>
      <c r="C5100" t="s">
        <v>16</v>
      </c>
      <c r="D5100" t="s">
        <v>16</v>
      </c>
      <c r="E5100" t="s">
        <v>16</v>
      </c>
      <c r="F5100" t="s">
        <v>16</v>
      </c>
      <c r="G5100" t="s">
        <v>154</v>
      </c>
      <c r="H5100">
        <v>1</v>
      </c>
      <c r="I5100" t="s">
        <v>4887</v>
      </c>
    </row>
    <row r="5101" spans="1:9" x14ac:dyDescent="0.25">
      <c r="A5101" t="s">
        <v>2625</v>
      </c>
      <c r="B5101">
        <v>74762273</v>
      </c>
      <c r="C5101" t="s">
        <v>16</v>
      </c>
      <c r="D5101" t="s">
        <v>16</v>
      </c>
      <c r="E5101" t="s">
        <v>16</v>
      </c>
      <c r="F5101" t="s">
        <v>16</v>
      </c>
      <c r="G5101" t="s">
        <v>154</v>
      </c>
      <c r="H5101">
        <v>1</v>
      </c>
      <c r="I5101" t="s">
        <v>4887</v>
      </c>
    </row>
    <row r="5102" spans="1:9" x14ac:dyDescent="0.25">
      <c r="A5102" t="s">
        <v>2990</v>
      </c>
      <c r="B5102">
        <v>75180019</v>
      </c>
      <c r="C5102" t="s">
        <v>16</v>
      </c>
      <c r="D5102" t="s">
        <v>16</v>
      </c>
      <c r="E5102" t="s">
        <v>16</v>
      </c>
      <c r="F5102" t="s">
        <v>16</v>
      </c>
      <c r="G5102" t="s">
        <v>2430</v>
      </c>
      <c r="H5102">
        <v>1</v>
      </c>
      <c r="I5102" t="s">
        <v>5227</v>
      </c>
    </row>
    <row r="5103" spans="1:9" x14ac:dyDescent="0.25">
      <c r="A5103" t="s">
        <v>3637</v>
      </c>
      <c r="B5103">
        <v>53565668</v>
      </c>
      <c r="C5103" t="s">
        <v>16</v>
      </c>
      <c r="D5103" t="s">
        <v>16</v>
      </c>
      <c r="E5103" t="s">
        <v>16</v>
      </c>
      <c r="F5103" t="s">
        <v>16</v>
      </c>
      <c r="G5103" t="s">
        <v>5435</v>
      </c>
      <c r="H5103">
        <v>1</v>
      </c>
      <c r="I5103" t="s">
        <v>5444</v>
      </c>
    </row>
    <row r="5104" spans="1:9" x14ac:dyDescent="0.25">
      <c r="A5104" t="s">
        <v>3734</v>
      </c>
      <c r="B5104">
        <v>53565668</v>
      </c>
      <c r="C5104" t="s">
        <v>16</v>
      </c>
      <c r="D5104" t="s">
        <v>16</v>
      </c>
      <c r="E5104" t="s">
        <v>16</v>
      </c>
      <c r="F5104" t="s">
        <v>16</v>
      </c>
      <c r="G5104" t="s">
        <v>5435</v>
      </c>
      <c r="H5104">
        <v>1</v>
      </c>
      <c r="I5104" t="s">
        <v>5444</v>
      </c>
    </row>
    <row r="5105" spans="1:9" x14ac:dyDescent="0.25">
      <c r="A5105" t="s">
        <v>2733</v>
      </c>
      <c r="B5105">
        <v>75180019</v>
      </c>
      <c r="C5105" t="s">
        <v>16</v>
      </c>
      <c r="D5105" t="s">
        <v>16</v>
      </c>
      <c r="E5105" t="s">
        <v>16</v>
      </c>
      <c r="F5105" t="s">
        <v>16</v>
      </c>
      <c r="G5105" t="s">
        <v>2430</v>
      </c>
      <c r="H5105">
        <v>1</v>
      </c>
      <c r="I5105" t="s">
        <v>5227</v>
      </c>
    </row>
    <row r="5106" spans="1:9" x14ac:dyDescent="0.25">
      <c r="A5106" t="s">
        <v>2877</v>
      </c>
      <c r="B5106">
        <v>75180019</v>
      </c>
      <c r="C5106" t="s">
        <v>16</v>
      </c>
      <c r="D5106" t="s">
        <v>16</v>
      </c>
      <c r="E5106" t="s">
        <v>16</v>
      </c>
      <c r="F5106" t="s">
        <v>16</v>
      </c>
      <c r="G5106" t="s">
        <v>2430</v>
      </c>
      <c r="H5106">
        <v>1</v>
      </c>
      <c r="I5106" t="s">
        <v>5227</v>
      </c>
    </row>
    <row r="5107" spans="1:9" x14ac:dyDescent="0.25">
      <c r="A5107" t="s">
        <v>2982</v>
      </c>
      <c r="B5107">
        <v>75180019</v>
      </c>
      <c r="C5107" t="s">
        <v>16</v>
      </c>
      <c r="D5107" t="s">
        <v>16</v>
      </c>
      <c r="E5107" t="s">
        <v>16</v>
      </c>
      <c r="F5107" t="s">
        <v>16</v>
      </c>
      <c r="G5107" t="s">
        <v>2430</v>
      </c>
      <c r="H5107">
        <v>1</v>
      </c>
      <c r="I5107" t="s">
        <v>5227</v>
      </c>
    </row>
    <row r="5108" spans="1:9" x14ac:dyDescent="0.25">
      <c r="A5108" t="s">
        <v>2878</v>
      </c>
      <c r="B5108">
        <v>75180019</v>
      </c>
      <c r="C5108" t="s">
        <v>16</v>
      </c>
      <c r="D5108" t="s">
        <v>16</v>
      </c>
      <c r="E5108" t="s">
        <v>16</v>
      </c>
      <c r="F5108" t="s">
        <v>16</v>
      </c>
      <c r="G5108" t="s">
        <v>2430</v>
      </c>
      <c r="H5108">
        <v>1</v>
      </c>
      <c r="I5108" t="s">
        <v>5227</v>
      </c>
    </row>
    <row r="5109" spans="1:9" x14ac:dyDescent="0.25">
      <c r="A5109" t="s">
        <v>2859</v>
      </c>
      <c r="B5109">
        <v>75180019</v>
      </c>
      <c r="C5109" t="s">
        <v>16</v>
      </c>
      <c r="D5109" t="s">
        <v>16</v>
      </c>
      <c r="E5109" t="s">
        <v>16</v>
      </c>
      <c r="F5109" t="s">
        <v>16</v>
      </c>
      <c r="G5109" t="s">
        <v>2430</v>
      </c>
      <c r="H5109">
        <v>1</v>
      </c>
      <c r="I5109" t="s">
        <v>5227</v>
      </c>
    </row>
    <row r="5110" spans="1:9" x14ac:dyDescent="0.25">
      <c r="A5110" t="s">
        <v>2891</v>
      </c>
      <c r="B5110">
        <v>75180019</v>
      </c>
      <c r="C5110" t="s">
        <v>16</v>
      </c>
      <c r="D5110" t="s">
        <v>16</v>
      </c>
      <c r="E5110" t="s">
        <v>16</v>
      </c>
      <c r="F5110" t="s">
        <v>16</v>
      </c>
      <c r="G5110" t="s">
        <v>2430</v>
      </c>
      <c r="H5110">
        <v>1</v>
      </c>
      <c r="I5110" t="s">
        <v>5227</v>
      </c>
    </row>
    <row r="5111" spans="1:9" x14ac:dyDescent="0.25">
      <c r="A5111" t="s">
        <v>2860</v>
      </c>
      <c r="B5111">
        <v>75180019</v>
      </c>
      <c r="C5111" t="s">
        <v>16</v>
      </c>
      <c r="D5111" t="s">
        <v>16</v>
      </c>
      <c r="E5111" t="s">
        <v>16</v>
      </c>
      <c r="F5111" t="s">
        <v>16</v>
      </c>
      <c r="G5111" t="s">
        <v>2430</v>
      </c>
      <c r="H5111">
        <v>1</v>
      </c>
      <c r="I5111" t="s">
        <v>5227</v>
      </c>
    </row>
    <row r="5112" spans="1:9" x14ac:dyDescent="0.25">
      <c r="A5112" t="s">
        <v>3633</v>
      </c>
      <c r="B5112">
        <v>53565668</v>
      </c>
      <c r="C5112" t="s">
        <v>16</v>
      </c>
      <c r="D5112" t="s">
        <v>16</v>
      </c>
      <c r="E5112" t="s">
        <v>16</v>
      </c>
      <c r="F5112" t="s">
        <v>16</v>
      </c>
      <c r="G5112" t="s">
        <v>5435</v>
      </c>
      <c r="H5112">
        <v>1</v>
      </c>
      <c r="I5112" t="s">
        <v>5444</v>
      </c>
    </row>
    <row r="5113" spans="1:9" x14ac:dyDescent="0.25">
      <c r="A5113" t="s">
        <v>2861</v>
      </c>
      <c r="B5113">
        <v>75180019</v>
      </c>
      <c r="C5113" t="s">
        <v>16</v>
      </c>
      <c r="D5113" t="s">
        <v>16</v>
      </c>
      <c r="E5113" t="s">
        <v>16</v>
      </c>
      <c r="F5113" t="s">
        <v>16</v>
      </c>
      <c r="G5113" t="s">
        <v>2430</v>
      </c>
      <c r="H5113">
        <v>1</v>
      </c>
      <c r="I5113" t="s">
        <v>5227</v>
      </c>
    </row>
    <row r="5114" spans="1:9" x14ac:dyDescent="0.25">
      <c r="A5114" t="s">
        <v>2886</v>
      </c>
      <c r="B5114">
        <v>75180019</v>
      </c>
      <c r="C5114" t="s">
        <v>16</v>
      </c>
      <c r="D5114" t="s">
        <v>16</v>
      </c>
      <c r="E5114" t="s">
        <v>16</v>
      </c>
      <c r="F5114" t="s">
        <v>16</v>
      </c>
      <c r="G5114" t="s">
        <v>2430</v>
      </c>
      <c r="H5114">
        <v>1</v>
      </c>
      <c r="I5114" t="s">
        <v>5227</v>
      </c>
    </row>
    <row r="5115" spans="1:9" x14ac:dyDescent="0.25">
      <c r="A5115" t="s">
        <v>2875</v>
      </c>
      <c r="B5115">
        <v>75180019</v>
      </c>
      <c r="C5115" t="s">
        <v>16</v>
      </c>
      <c r="D5115" t="s">
        <v>16</v>
      </c>
      <c r="E5115" t="s">
        <v>16</v>
      </c>
      <c r="F5115" t="s">
        <v>16</v>
      </c>
      <c r="G5115" t="s">
        <v>2430</v>
      </c>
      <c r="H5115">
        <v>1</v>
      </c>
      <c r="I5115" t="s">
        <v>5227</v>
      </c>
    </row>
    <row r="5116" spans="1:9" x14ac:dyDescent="0.25">
      <c r="A5116" t="s">
        <v>2851</v>
      </c>
      <c r="B5116">
        <v>75180019</v>
      </c>
      <c r="C5116" t="s">
        <v>16</v>
      </c>
      <c r="D5116" t="s">
        <v>16</v>
      </c>
      <c r="E5116" t="s">
        <v>16</v>
      </c>
      <c r="F5116" t="s">
        <v>16</v>
      </c>
      <c r="G5116" t="s">
        <v>2430</v>
      </c>
      <c r="H5116">
        <v>1</v>
      </c>
      <c r="I5116" t="s">
        <v>5227</v>
      </c>
    </row>
    <row r="5117" spans="1:9" x14ac:dyDescent="0.25">
      <c r="A5117" t="s">
        <v>2852</v>
      </c>
      <c r="B5117">
        <v>75180019</v>
      </c>
      <c r="C5117" t="s">
        <v>16</v>
      </c>
      <c r="D5117" t="s">
        <v>16</v>
      </c>
      <c r="E5117" t="s">
        <v>16</v>
      </c>
      <c r="F5117" t="s">
        <v>16</v>
      </c>
      <c r="G5117" t="s">
        <v>2430</v>
      </c>
      <c r="H5117">
        <v>1</v>
      </c>
      <c r="I5117" t="s">
        <v>5227</v>
      </c>
    </row>
    <row r="5118" spans="1:9" x14ac:dyDescent="0.25">
      <c r="A5118" t="s">
        <v>2842</v>
      </c>
      <c r="B5118">
        <v>75180019</v>
      </c>
      <c r="C5118" t="s">
        <v>16</v>
      </c>
      <c r="D5118" t="s">
        <v>16</v>
      </c>
      <c r="E5118" t="s">
        <v>16</v>
      </c>
      <c r="F5118" t="s">
        <v>16</v>
      </c>
      <c r="G5118" t="s">
        <v>2430</v>
      </c>
      <c r="H5118">
        <v>1</v>
      </c>
      <c r="I5118" t="s">
        <v>5227</v>
      </c>
    </row>
    <row r="5119" spans="1:9" x14ac:dyDescent="0.25">
      <c r="A5119" t="s">
        <v>2871</v>
      </c>
      <c r="B5119">
        <v>75180019</v>
      </c>
      <c r="C5119" t="s">
        <v>16</v>
      </c>
      <c r="D5119" t="s">
        <v>16</v>
      </c>
      <c r="E5119" t="s">
        <v>16</v>
      </c>
      <c r="F5119" t="s">
        <v>16</v>
      </c>
      <c r="G5119" t="s">
        <v>2430</v>
      </c>
      <c r="H5119">
        <v>1</v>
      </c>
      <c r="I5119" t="s">
        <v>5227</v>
      </c>
    </row>
    <row r="5120" spans="1:9" x14ac:dyDescent="0.25">
      <c r="A5120" t="s">
        <v>2872</v>
      </c>
      <c r="B5120">
        <v>75180019</v>
      </c>
      <c r="C5120" t="s">
        <v>16</v>
      </c>
      <c r="D5120" t="s">
        <v>16</v>
      </c>
      <c r="E5120" t="s">
        <v>16</v>
      </c>
      <c r="F5120" t="s">
        <v>16</v>
      </c>
      <c r="G5120" t="s">
        <v>2430</v>
      </c>
      <c r="H5120">
        <v>1</v>
      </c>
      <c r="I5120" t="s">
        <v>5227</v>
      </c>
    </row>
    <row r="5121" spans="1:9" x14ac:dyDescent="0.25">
      <c r="A5121" t="s">
        <v>2844</v>
      </c>
      <c r="B5121">
        <v>75180019</v>
      </c>
      <c r="C5121" t="s">
        <v>16</v>
      </c>
      <c r="D5121" t="s">
        <v>16</v>
      </c>
      <c r="E5121" t="s">
        <v>16</v>
      </c>
      <c r="F5121" t="s">
        <v>16</v>
      </c>
      <c r="G5121" t="s">
        <v>2430</v>
      </c>
      <c r="H5121">
        <v>1</v>
      </c>
      <c r="I5121" t="s">
        <v>5227</v>
      </c>
    </row>
    <row r="5122" spans="1:9" x14ac:dyDescent="0.25">
      <c r="A5122" t="s">
        <v>2822</v>
      </c>
      <c r="B5122">
        <v>75180019</v>
      </c>
      <c r="C5122" t="s">
        <v>16</v>
      </c>
      <c r="D5122" t="s">
        <v>16</v>
      </c>
      <c r="E5122" t="s">
        <v>16</v>
      </c>
      <c r="F5122" t="s">
        <v>16</v>
      </c>
      <c r="G5122" t="s">
        <v>2430</v>
      </c>
      <c r="H5122">
        <v>1</v>
      </c>
      <c r="I5122" t="s">
        <v>5227</v>
      </c>
    </row>
    <row r="5123" spans="1:9" x14ac:dyDescent="0.25">
      <c r="A5123" t="s">
        <v>2854</v>
      </c>
      <c r="B5123">
        <v>75180019</v>
      </c>
      <c r="C5123" t="s">
        <v>16</v>
      </c>
      <c r="D5123" t="s">
        <v>16</v>
      </c>
      <c r="E5123" t="s">
        <v>16</v>
      </c>
      <c r="F5123" t="s">
        <v>16</v>
      </c>
      <c r="G5123" t="s">
        <v>2430</v>
      </c>
      <c r="H5123">
        <v>1</v>
      </c>
      <c r="I5123" t="s">
        <v>5227</v>
      </c>
    </row>
    <row r="5124" spans="1:9" x14ac:dyDescent="0.25">
      <c r="A5124" t="s">
        <v>2986</v>
      </c>
      <c r="B5124">
        <v>75180019</v>
      </c>
      <c r="C5124" t="s">
        <v>16</v>
      </c>
      <c r="D5124" t="s">
        <v>16</v>
      </c>
      <c r="E5124" t="s">
        <v>16</v>
      </c>
      <c r="F5124" t="s">
        <v>16</v>
      </c>
      <c r="G5124" t="s">
        <v>2430</v>
      </c>
      <c r="H5124">
        <v>1</v>
      </c>
      <c r="I5124" t="s">
        <v>5227</v>
      </c>
    </row>
    <row r="5125" spans="1:9" x14ac:dyDescent="0.25">
      <c r="A5125" t="s">
        <v>3014</v>
      </c>
      <c r="B5125">
        <v>75180019</v>
      </c>
      <c r="C5125" t="s">
        <v>16</v>
      </c>
      <c r="D5125" t="s">
        <v>16</v>
      </c>
      <c r="E5125" t="s">
        <v>16</v>
      </c>
      <c r="F5125" t="s">
        <v>16</v>
      </c>
      <c r="G5125" t="s">
        <v>2430</v>
      </c>
      <c r="H5125">
        <v>1</v>
      </c>
      <c r="I5125" t="s">
        <v>5227</v>
      </c>
    </row>
    <row r="5126" spans="1:9" x14ac:dyDescent="0.25">
      <c r="A5126" t="s">
        <v>2865</v>
      </c>
      <c r="B5126">
        <v>75180019</v>
      </c>
      <c r="C5126" t="s">
        <v>16</v>
      </c>
      <c r="D5126" t="s">
        <v>16</v>
      </c>
      <c r="E5126" t="s">
        <v>16</v>
      </c>
      <c r="F5126" t="s">
        <v>16</v>
      </c>
      <c r="G5126" t="s">
        <v>2430</v>
      </c>
      <c r="H5126">
        <v>1</v>
      </c>
      <c r="I5126" t="s">
        <v>5227</v>
      </c>
    </row>
    <row r="5127" spans="1:9" x14ac:dyDescent="0.25">
      <c r="A5127" t="s">
        <v>3015</v>
      </c>
      <c r="B5127">
        <v>75180019</v>
      </c>
      <c r="C5127" t="s">
        <v>16</v>
      </c>
      <c r="D5127" t="s">
        <v>16</v>
      </c>
      <c r="E5127" t="s">
        <v>16</v>
      </c>
      <c r="F5127" t="s">
        <v>16</v>
      </c>
      <c r="G5127" t="s">
        <v>2430</v>
      </c>
      <c r="H5127">
        <v>1</v>
      </c>
      <c r="I5127" t="s">
        <v>5227</v>
      </c>
    </row>
    <row r="5128" spans="1:9" x14ac:dyDescent="0.25">
      <c r="A5128" t="s">
        <v>2846</v>
      </c>
      <c r="B5128">
        <v>75180019</v>
      </c>
      <c r="C5128" t="s">
        <v>16</v>
      </c>
      <c r="D5128" t="s">
        <v>16</v>
      </c>
      <c r="E5128" t="s">
        <v>16</v>
      </c>
      <c r="F5128" t="s">
        <v>16</v>
      </c>
      <c r="G5128" t="s">
        <v>2430</v>
      </c>
      <c r="H5128">
        <v>1</v>
      </c>
      <c r="I5128" t="s">
        <v>5227</v>
      </c>
    </row>
    <row r="5129" spans="1:9" x14ac:dyDescent="0.25">
      <c r="A5129" t="s">
        <v>2848</v>
      </c>
      <c r="B5129">
        <v>75180019</v>
      </c>
      <c r="C5129" t="s">
        <v>16</v>
      </c>
      <c r="D5129" t="s">
        <v>16</v>
      </c>
      <c r="E5129" t="s">
        <v>16</v>
      </c>
      <c r="F5129" t="s">
        <v>16</v>
      </c>
      <c r="G5129" t="s">
        <v>2430</v>
      </c>
      <c r="H5129">
        <v>1</v>
      </c>
      <c r="I5129" t="s">
        <v>5227</v>
      </c>
    </row>
    <row r="5130" spans="1:9" x14ac:dyDescent="0.25">
      <c r="A5130" t="s">
        <v>2847</v>
      </c>
      <c r="B5130">
        <v>75180019</v>
      </c>
      <c r="C5130" t="s">
        <v>16</v>
      </c>
      <c r="D5130" t="s">
        <v>16</v>
      </c>
      <c r="E5130" t="s">
        <v>16</v>
      </c>
      <c r="F5130" t="s">
        <v>16</v>
      </c>
      <c r="G5130" t="s">
        <v>2430</v>
      </c>
      <c r="H5130">
        <v>1</v>
      </c>
      <c r="I5130" t="s">
        <v>5227</v>
      </c>
    </row>
    <row r="5131" spans="1:9" x14ac:dyDescent="0.25">
      <c r="A5131" t="s">
        <v>2864</v>
      </c>
      <c r="B5131">
        <v>75180019</v>
      </c>
      <c r="C5131" t="s">
        <v>16</v>
      </c>
      <c r="D5131" t="s">
        <v>16</v>
      </c>
      <c r="E5131" t="s">
        <v>16</v>
      </c>
      <c r="F5131" t="s">
        <v>16</v>
      </c>
      <c r="G5131" t="s">
        <v>2430</v>
      </c>
      <c r="H5131">
        <v>1</v>
      </c>
      <c r="I5131" t="s">
        <v>5227</v>
      </c>
    </row>
    <row r="5132" spans="1:9" x14ac:dyDescent="0.25">
      <c r="A5132" t="s">
        <v>2855</v>
      </c>
      <c r="B5132">
        <v>75180019</v>
      </c>
      <c r="C5132" t="s">
        <v>16</v>
      </c>
      <c r="D5132" t="s">
        <v>16</v>
      </c>
      <c r="E5132" t="s">
        <v>16</v>
      </c>
      <c r="F5132" t="s">
        <v>16</v>
      </c>
      <c r="G5132" t="s">
        <v>2430</v>
      </c>
      <c r="H5132">
        <v>1</v>
      </c>
      <c r="I5132" t="s">
        <v>5227</v>
      </c>
    </row>
    <row r="5133" spans="1:9" x14ac:dyDescent="0.25">
      <c r="A5133" t="s">
        <v>3008</v>
      </c>
      <c r="B5133">
        <v>75180019</v>
      </c>
      <c r="C5133" t="s">
        <v>16</v>
      </c>
      <c r="D5133" t="s">
        <v>16</v>
      </c>
      <c r="E5133" t="s">
        <v>16</v>
      </c>
      <c r="F5133" t="s">
        <v>16</v>
      </c>
      <c r="G5133" t="s">
        <v>2430</v>
      </c>
      <c r="H5133">
        <v>1</v>
      </c>
      <c r="I5133" t="s">
        <v>5227</v>
      </c>
    </row>
    <row r="5134" spans="1:9" x14ac:dyDescent="0.25">
      <c r="A5134" t="s">
        <v>2856</v>
      </c>
      <c r="B5134">
        <v>75180019</v>
      </c>
      <c r="C5134" t="s">
        <v>16</v>
      </c>
      <c r="D5134" t="s">
        <v>16</v>
      </c>
      <c r="E5134" t="s">
        <v>16</v>
      </c>
      <c r="F5134" t="s">
        <v>16</v>
      </c>
      <c r="G5134" t="s">
        <v>2430</v>
      </c>
      <c r="H5134">
        <v>1</v>
      </c>
      <c r="I5134" t="s">
        <v>5227</v>
      </c>
    </row>
    <row r="5135" spans="1:9" x14ac:dyDescent="0.25">
      <c r="A5135" t="s">
        <v>3009</v>
      </c>
      <c r="B5135">
        <v>75180019</v>
      </c>
      <c r="C5135" t="s">
        <v>16</v>
      </c>
      <c r="D5135" t="s">
        <v>16</v>
      </c>
      <c r="E5135" t="s">
        <v>16</v>
      </c>
      <c r="F5135" t="s">
        <v>16</v>
      </c>
      <c r="G5135" t="s">
        <v>2430</v>
      </c>
      <c r="H5135">
        <v>1</v>
      </c>
      <c r="I5135" t="s">
        <v>5227</v>
      </c>
    </row>
    <row r="5136" spans="1:9" x14ac:dyDescent="0.25">
      <c r="A5136" t="s">
        <v>3010</v>
      </c>
      <c r="B5136">
        <v>75180019</v>
      </c>
      <c r="C5136" t="s">
        <v>16</v>
      </c>
      <c r="D5136" t="s">
        <v>16</v>
      </c>
      <c r="E5136" t="s">
        <v>16</v>
      </c>
      <c r="F5136" t="s">
        <v>16</v>
      </c>
      <c r="G5136" t="s">
        <v>2430</v>
      </c>
      <c r="H5136">
        <v>1</v>
      </c>
      <c r="I5136" t="s">
        <v>5227</v>
      </c>
    </row>
    <row r="5137" spans="1:9" x14ac:dyDescent="0.25">
      <c r="A5137" t="s">
        <v>2845</v>
      </c>
      <c r="B5137">
        <v>75180019</v>
      </c>
      <c r="C5137" t="s">
        <v>16</v>
      </c>
      <c r="D5137" t="s">
        <v>16</v>
      </c>
      <c r="E5137" t="s">
        <v>16</v>
      </c>
      <c r="F5137" t="s">
        <v>16</v>
      </c>
      <c r="G5137" t="s">
        <v>2430</v>
      </c>
      <c r="H5137">
        <v>1</v>
      </c>
      <c r="I5137" t="s">
        <v>5227</v>
      </c>
    </row>
    <row r="5138" spans="1:9" x14ac:dyDescent="0.25">
      <c r="A5138" t="s">
        <v>3002</v>
      </c>
      <c r="B5138">
        <v>75180019</v>
      </c>
      <c r="C5138" t="s">
        <v>16</v>
      </c>
      <c r="D5138" t="s">
        <v>16</v>
      </c>
      <c r="E5138" t="s">
        <v>16</v>
      </c>
      <c r="F5138" t="s">
        <v>16</v>
      </c>
      <c r="G5138" t="s">
        <v>2430</v>
      </c>
      <c r="H5138">
        <v>1</v>
      </c>
      <c r="I5138" t="s">
        <v>5227</v>
      </c>
    </row>
    <row r="5139" spans="1:9" x14ac:dyDescent="0.25">
      <c r="A5139" t="s">
        <v>3003</v>
      </c>
      <c r="B5139">
        <v>75180019</v>
      </c>
      <c r="C5139" t="s">
        <v>16</v>
      </c>
      <c r="D5139" t="s">
        <v>16</v>
      </c>
      <c r="E5139" t="s">
        <v>16</v>
      </c>
      <c r="F5139" t="s">
        <v>16</v>
      </c>
      <c r="G5139" t="s">
        <v>2430</v>
      </c>
      <c r="H5139">
        <v>1</v>
      </c>
      <c r="I5139" t="s">
        <v>5227</v>
      </c>
    </row>
    <row r="5140" spans="1:9" x14ac:dyDescent="0.25">
      <c r="A5140" t="s">
        <v>3001</v>
      </c>
      <c r="B5140">
        <v>75180019</v>
      </c>
      <c r="C5140" t="s">
        <v>16</v>
      </c>
      <c r="D5140" t="s">
        <v>16</v>
      </c>
      <c r="E5140" t="s">
        <v>16</v>
      </c>
      <c r="F5140" t="s">
        <v>16</v>
      </c>
      <c r="G5140" t="s">
        <v>2430</v>
      </c>
      <c r="H5140">
        <v>1</v>
      </c>
      <c r="I5140" t="s">
        <v>5227</v>
      </c>
    </row>
    <row r="5141" spans="1:9" x14ac:dyDescent="0.25">
      <c r="A5141" t="s">
        <v>3004</v>
      </c>
      <c r="B5141">
        <v>75180019</v>
      </c>
      <c r="C5141" t="s">
        <v>16</v>
      </c>
      <c r="D5141" t="s">
        <v>16</v>
      </c>
      <c r="E5141" t="s">
        <v>16</v>
      </c>
      <c r="F5141" t="s">
        <v>16</v>
      </c>
      <c r="G5141" t="s">
        <v>2430</v>
      </c>
      <c r="H5141">
        <v>1</v>
      </c>
      <c r="I5141" t="s">
        <v>5227</v>
      </c>
    </row>
    <row r="5142" spans="1:9" x14ac:dyDescent="0.25">
      <c r="A5142" t="s">
        <v>2998</v>
      </c>
      <c r="B5142">
        <v>75180019</v>
      </c>
      <c r="C5142" t="s">
        <v>16</v>
      </c>
      <c r="D5142" t="s">
        <v>16</v>
      </c>
      <c r="E5142" t="s">
        <v>16</v>
      </c>
      <c r="F5142" t="s">
        <v>16</v>
      </c>
      <c r="G5142" t="s">
        <v>2430</v>
      </c>
      <c r="H5142">
        <v>1</v>
      </c>
      <c r="I5142" t="s">
        <v>5227</v>
      </c>
    </row>
    <row r="5143" spans="1:9" x14ac:dyDescent="0.25">
      <c r="A5143" t="s">
        <v>2737</v>
      </c>
      <c r="B5143">
        <v>75180019</v>
      </c>
      <c r="C5143" t="s">
        <v>16</v>
      </c>
      <c r="D5143" t="s">
        <v>16</v>
      </c>
      <c r="E5143" t="s">
        <v>16</v>
      </c>
      <c r="F5143" t="s">
        <v>16</v>
      </c>
      <c r="G5143" t="s">
        <v>2430</v>
      </c>
      <c r="H5143">
        <v>1</v>
      </c>
      <c r="I5143" t="s">
        <v>5227</v>
      </c>
    </row>
    <row r="5144" spans="1:9" x14ac:dyDescent="0.25">
      <c r="A5144" t="s">
        <v>2726</v>
      </c>
      <c r="B5144">
        <v>75180019</v>
      </c>
      <c r="C5144" t="s">
        <v>16</v>
      </c>
      <c r="D5144" t="s">
        <v>16</v>
      </c>
      <c r="E5144" t="s">
        <v>16</v>
      </c>
      <c r="F5144" t="s">
        <v>16</v>
      </c>
      <c r="G5144" t="s">
        <v>2430</v>
      </c>
      <c r="H5144">
        <v>1</v>
      </c>
      <c r="I5144" t="s">
        <v>5227</v>
      </c>
    </row>
    <row r="5145" spans="1:9" x14ac:dyDescent="0.25">
      <c r="A5145" t="s">
        <v>2687</v>
      </c>
      <c r="B5145">
        <v>75180019</v>
      </c>
      <c r="C5145" t="s">
        <v>16</v>
      </c>
      <c r="D5145" t="s">
        <v>16</v>
      </c>
      <c r="E5145" t="s">
        <v>16</v>
      </c>
      <c r="F5145" t="s">
        <v>16</v>
      </c>
      <c r="G5145" t="s">
        <v>2430</v>
      </c>
      <c r="H5145">
        <v>1</v>
      </c>
      <c r="I5145" t="s">
        <v>5227</v>
      </c>
    </row>
    <row r="5146" spans="1:9" x14ac:dyDescent="0.25">
      <c r="A5146" t="s">
        <v>2688</v>
      </c>
      <c r="B5146">
        <v>75180019</v>
      </c>
      <c r="C5146" t="s">
        <v>16</v>
      </c>
      <c r="D5146" t="s">
        <v>16</v>
      </c>
      <c r="E5146" t="s">
        <v>16</v>
      </c>
      <c r="F5146" t="s">
        <v>16</v>
      </c>
      <c r="G5146" t="s">
        <v>2430</v>
      </c>
      <c r="H5146">
        <v>1</v>
      </c>
      <c r="I5146" t="s">
        <v>5227</v>
      </c>
    </row>
    <row r="5147" spans="1:9" x14ac:dyDescent="0.25">
      <c r="A5147" t="s">
        <v>2732</v>
      </c>
      <c r="B5147">
        <v>75180019</v>
      </c>
      <c r="C5147" t="s">
        <v>16</v>
      </c>
      <c r="D5147" t="s">
        <v>16</v>
      </c>
      <c r="E5147" t="s">
        <v>16</v>
      </c>
      <c r="F5147" t="s">
        <v>16</v>
      </c>
      <c r="G5147" t="s">
        <v>2430</v>
      </c>
      <c r="H5147">
        <v>1</v>
      </c>
      <c r="I5147" t="s">
        <v>5227</v>
      </c>
    </row>
    <row r="5148" spans="1:9" x14ac:dyDescent="0.25">
      <c r="A5148" t="s">
        <v>3595</v>
      </c>
      <c r="B5148">
        <v>53565668</v>
      </c>
      <c r="C5148" t="s">
        <v>16</v>
      </c>
      <c r="D5148" t="s">
        <v>16</v>
      </c>
      <c r="E5148" t="s">
        <v>16</v>
      </c>
      <c r="F5148" t="s">
        <v>16</v>
      </c>
      <c r="G5148" t="s">
        <v>5435</v>
      </c>
      <c r="H5148">
        <v>1</v>
      </c>
      <c r="I5148" t="s">
        <v>5444</v>
      </c>
    </row>
    <row r="5149" spans="1:9" x14ac:dyDescent="0.25">
      <c r="A5149" t="s">
        <v>2705</v>
      </c>
      <c r="B5149">
        <v>75180019</v>
      </c>
      <c r="C5149" t="s">
        <v>16</v>
      </c>
      <c r="D5149" t="s">
        <v>16</v>
      </c>
      <c r="E5149" t="s">
        <v>16</v>
      </c>
      <c r="F5149" t="s">
        <v>16</v>
      </c>
      <c r="G5149" t="s">
        <v>2430</v>
      </c>
      <c r="H5149">
        <v>1</v>
      </c>
      <c r="I5149" t="s">
        <v>5227</v>
      </c>
    </row>
    <row r="5150" spans="1:9" x14ac:dyDescent="0.25">
      <c r="A5150" t="s">
        <v>2707</v>
      </c>
      <c r="B5150">
        <v>75180019</v>
      </c>
      <c r="C5150" t="s">
        <v>16</v>
      </c>
      <c r="D5150" t="s">
        <v>16</v>
      </c>
      <c r="E5150" t="s">
        <v>16</v>
      </c>
      <c r="F5150" t="s">
        <v>16</v>
      </c>
      <c r="G5150" t="s">
        <v>2430</v>
      </c>
      <c r="H5150">
        <v>1</v>
      </c>
      <c r="I5150" t="s">
        <v>5227</v>
      </c>
    </row>
    <row r="5151" spans="1:9" x14ac:dyDescent="0.25">
      <c r="A5151" t="s">
        <v>2708</v>
      </c>
      <c r="B5151">
        <v>75180019</v>
      </c>
      <c r="C5151" t="s">
        <v>16</v>
      </c>
      <c r="D5151" t="s">
        <v>16</v>
      </c>
      <c r="E5151" t="s">
        <v>16</v>
      </c>
      <c r="F5151" t="s">
        <v>16</v>
      </c>
      <c r="G5151" t="s">
        <v>2430</v>
      </c>
      <c r="H5151">
        <v>1</v>
      </c>
      <c r="I5151" t="s">
        <v>5227</v>
      </c>
    </row>
    <row r="5152" spans="1:9" x14ac:dyDescent="0.25">
      <c r="A5152" t="s">
        <v>2697</v>
      </c>
      <c r="B5152">
        <v>75180019</v>
      </c>
      <c r="C5152" t="s">
        <v>16</v>
      </c>
      <c r="D5152" t="s">
        <v>16</v>
      </c>
      <c r="E5152" t="s">
        <v>16</v>
      </c>
      <c r="F5152" t="s">
        <v>16</v>
      </c>
      <c r="G5152" t="s">
        <v>2430</v>
      </c>
      <c r="H5152">
        <v>1</v>
      </c>
      <c r="I5152" t="s">
        <v>5227</v>
      </c>
    </row>
    <row r="5153" spans="1:9" x14ac:dyDescent="0.25">
      <c r="A5153" t="s">
        <v>2703</v>
      </c>
      <c r="B5153">
        <v>75180019</v>
      </c>
      <c r="C5153" t="s">
        <v>16</v>
      </c>
      <c r="D5153" t="s">
        <v>16</v>
      </c>
      <c r="E5153" t="s">
        <v>16</v>
      </c>
      <c r="F5153" t="s">
        <v>16</v>
      </c>
      <c r="G5153" t="s">
        <v>2430</v>
      </c>
      <c r="H5153">
        <v>1</v>
      </c>
      <c r="I5153" t="s">
        <v>5227</v>
      </c>
    </row>
    <row r="5154" spans="1:9" x14ac:dyDescent="0.25">
      <c r="A5154" t="s">
        <v>2706</v>
      </c>
      <c r="B5154">
        <v>75180019</v>
      </c>
      <c r="C5154" t="s">
        <v>16</v>
      </c>
      <c r="D5154" t="s">
        <v>16</v>
      </c>
      <c r="E5154" t="s">
        <v>16</v>
      </c>
      <c r="F5154" t="s">
        <v>16</v>
      </c>
      <c r="G5154" t="s">
        <v>2430</v>
      </c>
      <c r="H5154">
        <v>1</v>
      </c>
      <c r="I5154" t="s">
        <v>5227</v>
      </c>
    </row>
    <row r="5155" spans="1:9" x14ac:dyDescent="0.25">
      <c r="A5155" t="s">
        <v>2698</v>
      </c>
      <c r="B5155">
        <v>75180019</v>
      </c>
      <c r="C5155" t="s">
        <v>16</v>
      </c>
      <c r="D5155" t="s">
        <v>16</v>
      </c>
      <c r="E5155" t="s">
        <v>16</v>
      </c>
      <c r="F5155" t="s">
        <v>16</v>
      </c>
      <c r="G5155" t="s">
        <v>2430</v>
      </c>
      <c r="H5155">
        <v>1</v>
      </c>
      <c r="I5155" t="s">
        <v>5227</v>
      </c>
    </row>
    <row r="5156" spans="1:9" x14ac:dyDescent="0.25">
      <c r="A5156" t="s">
        <v>2712</v>
      </c>
      <c r="B5156">
        <v>75180019</v>
      </c>
      <c r="C5156" t="s">
        <v>16</v>
      </c>
      <c r="D5156" t="s">
        <v>16</v>
      </c>
      <c r="E5156" t="s">
        <v>16</v>
      </c>
      <c r="F5156" t="s">
        <v>16</v>
      </c>
      <c r="G5156" t="s">
        <v>2430</v>
      </c>
      <c r="H5156">
        <v>1</v>
      </c>
      <c r="I5156" t="s">
        <v>5227</v>
      </c>
    </row>
    <row r="5157" spans="1:9" x14ac:dyDescent="0.25">
      <c r="A5157" t="s">
        <v>6318</v>
      </c>
      <c r="B5157">
        <v>53565668</v>
      </c>
      <c r="C5157" t="s">
        <v>16</v>
      </c>
      <c r="D5157" t="s">
        <v>16</v>
      </c>
      <c r="E5157" t="s">
        <v>16</v>
      </c>
      <c r="F5157" t="s">
        <v>16</v>
      </c>
      <c r="G5157" t="s">
        <v>5435</v>
      </c>
      <c r="H5157">
        <v>1</v>
      </c>
      <c r="I5157" t="s">
        <v>5444</v>
      </c>
    </row>
    <row r="5158" spans="1:9" x14ac:dyDescent="0.25">
      <c r="A5158" t="s">
        <v>2694</v>
      </c>
      <c r="B5158">
        <v>75180019</v>
      </c>
      <c r="C5158" t="s">
        <v>16</v>
      </c>
      <c r="D5158" t="s">
        <v>16</v>
      </c>
      <c r="E5158" t="s">
        <v>16</v>
      </c>
      <c r="F5158" t="s">
        <v>16</v>
      </c>
      <c r="G5158" t="s">
        <v>2430</v>
      </c>
      <c r="H5158">
        <v>1</v>
      </c>
      <c r="I5158" t="s">
        <v>5227</v>
      </c>
    </row>
    <row r="5159" spans="1:9" x14ac:dyDescent="0.25">
      <c r="A5159" t="s">
        <v>2691</v>
      </c>
      <c r="B5159">
        <v>75180019</v>
      </c>
      <c r="C5159" t="s">
        <v>16</v>
      </c>
      <c r="D5159" t="s">
        <v>16</v>
      </c>
      <c r="E5159" t="s">
        <v>16</v>
      </c>
      <c r="F5159" t="s">
        <v>16</v>
      </c>
      <c r="G5159" t="s">
        <v>2430</v>
      </c>
      <c r="H5159">
        <v>1</v>
      </c>
      <c r="I5159" t="s">
        <v>5227</v>
      </c>
    </row>
    <row r="5160" spans="1:9" x14ac:dyDescent="0.25">
      <c r="A5160" t="s">
        <v>2702</v>
      </c>
      <c r="B5160">
        <v>75180019</v>
      </c>
      <c r="C5160" t="s">
        <v>16</v>
      </c>
      <c r="D5160" t="s">
        <v>16</v>
      </c>
      <c r="E5160" t="s">
        <v>16</v>
      </c>
      <c r="F5160" t="s">
        <v>16</v>
      </c>
      <c r="G5160" t="s">
        <v>2430</v>
      </c>
      <c r="H5160">
        <v>1</v>
      </c>
      <c r="I5160" t="s">
        <v>5227</v>
      </c>
    </row>
    <row r="5161" spans="1:9" x14ac:dyDescent="0.25">
      <c r="A5161" t="s">
        <v>2692</v>
      </c>
      <c r="B5161">
        <v>75826799</v>
      </c>
      <c r="C5161" t="s">
        <v>16</v>
      </c>
      <c r="D5161" t="s">
        <v>16</v>
      </c>
      <c r="E5161" t="s">
        <v>16</v>
      </c>
      <c r="F5161" t="s">
        <v>16</v>
      </c>
      <c r="G5161" t="s">
        <v>8231</v>
      </c>
      <c r="H5161">
        <v>1</v>
      </c>
      <c r="I5161" t="s">
        <v>13138</v>
      </c>
    </row>
    <row r="5162" spans="1:9" x14ac:dyDescent="0.25">
      <c r="A5162" t="s">
        <v>2693</v>
      </c>
      <c r="B5162">
        <v>75180019</v>
      </c>
      <c r="C5162" t="s">
        <v>16</v>
      </c>
      <c r="D5162" t="s">
        <v>16</v>
      </c>
      <c r="E5162" t="s">
        <v>16</v>
      </c>
      <c r="F5162" t="s">
        <v>16</v>
      </c>
      <c r="G5162" t="s">
        <v>2430</v>
      </c>
      <c r="H5162">
        <v>1</v>
      </c>
      <c r="I5162" t="s">
        <v>5227</v>
      </c>
    </row>
    <row r="5163" spans="1:9" x14ac:dyDescent="0.25">
      <c r="A5163" t="s">
        <v>2885</v>
      </c>
      <c r="B5163">
        <v>75180019</v>
      </c>
      <c r="C5163" t="s">
        <v>16</v>
      </c>
      <c r="D5163" t="s">
        <v>16</v>
      </c>
      <c r="E5163" t="s">
        <v>16</v>
      </c>
      <c r="F5163" t="s">
        <v>16</v>
      </c>
      <c r="G5163" t="s">
        <v>2430</v>
      </c>
      <c r="H5163">
        <v>1</v>
      </c>
      <c r="I5163" t="s">
        <v>5227</v>
      </c>
    </row>
    <row r="5164" spans="1:9" x14ac:dyDescent="0.25">
      <c r="A5164" t="s">
        <v>2992</v>
      </c>
      <c r="B5164">
        <v>75180019</v>
      </c>
      <c r="C5164" t="s">
        <v>16</v>
      </c>
      <c r="D5164" t="s">
        <v>16</v>
      </c>
      <c r="E5164" t="s">
        <v>16</v>
      </c>
      <c r="F5164" t="s">
        <v>16</v>
      </c>
      <c r="G5164" t="s">
        <v>2430</v>
      </c>
      <c r="H5164">
        <v>1</v>
      </c>
      <c r="I5164" t="s">
        <v>5227</v>
      </c>
    </row>
    <row r="5165" spans="1:9" x14ac:dyDescent="0.25">
      <c r="A5165" t="s">
        <v>2738</v>
      </c>
      <c r="B5165">
        <v>75180019</v>
      </c>
      <c r="C5165" t="s">
        <v>16</v>
      </c>
      <c r="D5165" t="s">
        <v>16</v>
      </c>
      <c r="E5165" t="s">
        <v>16</v>
      </c>
      <c r="F5165" t="s">
        <v>16</v>
      </c>
      <c r="G5165" t="s">
        <v>2430</v>
      </c>
      <c r="H5165">
        <v>1</v>
      </c>
      <c r="I5165" t="s">
        <v>5227</v>
      </c>
    </row>
    <row r="5166" spans="1:9" x14ac:dyDescent="0.25">
      <c r="A5166" t="s">
        <v>2736</v>
      </c>
      <c r="B5166">
        <v>75180019</v>
      </c>
      <c r="C5166" t="s">
        <v>16</v>
      </c>
      <c r="D5166" t="s">
        <v>16</v>
      </c>
      <c r="E5166" t="s">
        <v>16</v>
      </c>
      <c r="F5166" t="s">
        <v>16</v>
      </c>
      <c r="G5166" t="s">
        <v>2430</v>
      </c>
      <c r="H5166">
        <v>1</v>
      </c>
      <c r="I5166" t="s">
        <v>5227</v>
      </c>
    </row>
    <row r="5167" spans="1:9" x14ac:dyDescent="0.25">
      <c r="A5167" t="s">
        <v>2981</v>
      </c>
      <c r="B5167">
        <v>75180019</v>
      </c>
      <c r="C5167" t="s">
        <v>16</v>
      </c>
      <c r="D5167" t="s">
        <v>16</v>
      </c>
      <c r="E5167" t="s">
        <v>16</v>
      </c>
      <c r="F5167" t="s">
        <v>16</v>
      </c>
      <c r="G5167" t="s">
        <v>2430</v>
      </c>
      <c r="H5167">
        <v>1</v>
      </c>
      <c r="I5167" t="s">
        <v>5227</v>
      </c>
    </row>
    <row r="5168" spans="1:9" x14ac:dyDescent="0.25">
      <c r="A5168" t="s">
        <v>2699</v>
      </c>
      <c r="B5168">
        <v>75180019</v>
      </c>
      <c r="C5168" t="s">
        <v>16</v>
      </c>
      <c r="D5168" t="s">
        <v>16</v>
      </c>
      <c r="E5168" t="s">
        <v>16</v>
      </c>
      <c r="F5168" t="s">
        <v>16</v>
      </c>
      <c r="G5168" t="s">
        <v>2430</v>
      </c>
      <c r="H5168">
        <v>1</v>
      </c>
      <c r="I5168" t="s">
        <v>5227</v>
      </c>
    </row>
    <row r="5169" spans="1:9" x14ac:dyDescent="0.25">
      <c r="A5169" t="s">
        <v>2892</v>
      </c>
      <c r="B5169">
        <v>75180019</v>
      </c>
      <c r="C5169" t="s">
        <v>16</v>
      </c>
      <c r="D5169" t="s">
        <v>16</v>
      </c>
      <c r="E5169" t="s">
        <v>16</v>
      </c>
      <c r="F5169" t="s">
        <v>16</v>
      </c>
      <c r="G5169" t="s">
        <v>2430</v>
      </c>
      <c r="H5169">
        <v>1</v>
      </c>
      <c r="I5169" t="s">
        <v>5227</v>
      </c>
    </row>
    <row r="5170" spans="1:9" x14ac:dyDescent="0.25">
      <c r="A5170" t="s">
        <v>2689</v>
      </c>
      <c r="B5170">
        <v>75180019</v>
      </c>
      <c r="C5170" t="s">
        <v>16</v>
      </c>
      <c r="D5170" t="s">
        <v>16</v>
      </c>
      <c r="E5170" t="s">
        <v>16</v>
      </c>
      <c r="F5170" t="s">
        <v>16</v>
      </c>
      <c r="G5170" t="s">
        <v>2430</v>
      </c>
      <c r="H5170">
        <v>1</v>
      </c>
      <c r="I5170" t="s">
        <v>5227</v>
      </c>
    </row>
    <row r="5171" spans="1:9" x14ac:dyDescent="0.25">
      <c r="A5171" t="s">
        <v>2729</v>
      </c>
      <c r="B5171">
        <v>75180019</v>
      </c>
      <c r="C5171" t="s">
        <v>16</v>
      </c>
      <c r="D5171" t="s">
        <v>16</v>
      </c>
      <c r="E5171" t="s">
        <v>16</v>
      </c>
      <c r="F5171" t="s">
        <v>16</v>
      </c>
      <c r="G5171" t="s">
        <v>2430</v>
      </c>
      <c r="H5171">
        <v>1</v>
      </c>
      <c r="I5171" t="s">
        <v>5227</v>
      </c>
    </row>
    <row r="5172" spans="1:9" x14ac:dyDescent="0.25">
      <c r="A5172" t="s">
        <v>2730</v>
      </c>
      <c r="B5172">
        <v>75180019</v>
      </c>
      <c r="C5172" t="s">
        <v>16</v>
      </c>
      <c r="D5172" t="s">
        <v>16</v>
      </c>
      <c r="E5172" t="s">
        <v>16</v>
      </c>
      <c r="F5172" t="s">
        <v>16</v>
      </c>
      <c r="G5172" t="s">
        <v>2430</v>
      </c>
      <c r="H5172">
        <v>1</v>
      </c>
      <c r="I5172" t="s">
        <v>5227</v>
      </c>
    </row>
    <row r="5173" spans="1:9" x14ac:dyDescent="0.25">
      <c r="A5173" t="s">
        <v>2695</v>
      </c>
      <c r="B5173">
        <v>75180019</v>
      </c>
      <c r="C5173" t="s">
        <v>16</v>
      </c>
      <c r="D5173" t="s">
        <v>16</v>
      </c>
      <c r="E5173" t="s">
        <v>16</v>
      </c>
      <c r="F5173" t="s">
        <v>16</v>
      </c>
      <c r="G5173" t="s">
        <v>2430</v>
      </c>
      <c r="H5173">
        <v>1</v>
      </c>
      <c r="I5173" t="s">
        <v>5227</v>
      </c>
    </row>
    <row r="5174" spans="1:9" x14ac:dyDescent="0.25">
      <c r="A5174" t="s">
        <v>2696</v>
      </c>
      <c r="B5174">
        <v>75180019</v>
      </c>
      <c r="C5174" t="s">
        <v>16</v>
      </c>
      <c r="D5174" t="s">
        <v>16</v>
      </c>
      <c r="E5174" t="s">
        <v>16</v>
      </c>
      <c r="F5174" t="s">
        <v>16</v>
      </c>
      <c r="G5174" t="s">
        <v>2430</v>
      </c>
      <c r="H5174">
        <v>1</v>
      </c>
      <c r="I5174" t="s">
        <v>5227</v>
      </c>
    </row>
    <row r="5175" spans="1:9" x14ac:dyDescent="0.25">
      <c r="A5175" t="s">
        <v>2719</v>
      </c>
      <c r="B5175">
        <v>75180019</v>
      </c>
      <c r="C5175" t="s">
        <v>16</v>
      </c>
      <c r="D5175" t="s">
        <v>16</v>
      </c>
      <c r="E5175" t="s">
        <v>16</v>
      </c>
      <c r="F5175" t="s">
        <v>16</v>
      </c>
      <c r="G5175" t="s">
        <v>2430</v>
      </c>
      <c r="H5175">
        <v>1</v>
      </c>
      <c r="I5175" t="s">
        <v>5227</v>
      </c>
    </row>
    <row r="5176" spans="1:9" x14ac:dyDescent="0.25">
      <c r="A5176" t="s">
        <v>2560</v>
      </c>
      <c r="B5176">
        <v>74762273</v>
      </c>
      <c r="C5176" t="s">
        <v>16</v>
      </c>
      <c r="D5176" t="s">
        <v>16</v>
      </c>
      <c r="E5176" t="s">
        <v>16</v>
      </c>
      <c r="F5176" t="s">
        <v>16</v>
      </c>
      <c r="G5176" t="s">
        <v>154</v>
      </c>
      <c r="H5176">
        <v>1</v>
      </c>
      <c r="I5176" t="s">
        <v>4887</v>
      </c>
    </row>
    <row r="5177" spans="1:9" x14ac:dyDescent="0.25">
      <c r="A5177" t="s">
        <v>2550</v>
      </c>
      <c r="B5177">
        <v>74762273</v>
      </c>
      <c r="C5177" t="s">
        <v>16</v>
      </c>
      <c r="D5177" t="s">
        <v>16</v>
      </c>
      <c r="E5177" t="s">
        <v>16</v>
      </c>
      <c r="F5177" t="s">
        <v>16</v>
      </c>
      <c r="G5177" t="s">
        <v>154</v>
      </c>
      <c r="H5177">
        <v>1</v>
      </c>
      <c r="I5177" t="s">
        <v>4887</v>
      </c>
    </row>
    <row r="5178" spans="1:9" x14ac:dyDescent="0.25">
      <c r="A5178" t="s">
        <v>2551</v>
      </c>
      <c r="B5178">
        <v>74762273</v>
      </c>
      <c r="C5178" t="s">
        <v>16</v>
      </c>
      <c r="D5178" t="s">
        <v>16</v>
      </c>
      <c r="E5178" t="s">
        <v>16</v>
      </c>
      <c r="F5178" t="s">
        <v>16</v>
      </c>
      <c r="G5178" t="s">
        <v>154</v>
      </c>
      <c r="H5178">
        <v>1</v>
      </c>
      <c r="I5178" t="s">
        <v>4887</v>
      </c>
    </row>
    <row r="5179" spans="1:9" x14ac:dyDescent="0.25">
      <c r="A5179" t="s">
        <v>2561</v>
      </c>
      <c r="B5179">
        <v>74762273</v>
      </c>
      <c r="C5179" t="s">
        <v>16</v>
      </c>
      <c r="D5179" t="s">
        <v>16</v>
      </c>
      <c r="E5179" t="s">
        <v>16</v>
      </c>
      <c r="F5179" t="s">
        <v>16</v>
      </c>
      <c r="G5179" t="s">
        <v>154</v>
      </c>
      <c r="H5179">
        <v>1</v>
      </c>
      <c r="I5179" t="s">
        <v>4887</v>
      </c>
    </row>
    <row r="5180" spans="1:9" x14ac:dyDescent="0.25">
      <c r="A5180" t="s">
        <v>2549</v>
      </c>
      <c r="B5180">
        <v>74762273</v>
      </c>
      <c r="C5180" t="s">
        <v>16</v>
      </c>
      <c r="D5180" t="s">
        <v>16</v>
      </c>
      <c r="E5180" t="s">
        <v>16</v>
      </c>
      <c r="F5180" t="s">
        <v>16</v>
      </c>
      <c r="G5180" t="s">
        <v>154</v>
      </c>
      <c r="H5180">
        <v>1</v>
      </c>
      <c r="I5180" t="s">
        <v>4887</v>
      </c>
    </row>
    <row r="5181" spans="1:9" x14ac:dyDescent="0.25">
      <c r="A5181" t="s">
        <v>2548</v>
      </c>
      <c r="B5181">
        <v>74762273</v>
      </c>
      <c r="C5181" t="s">
        <v>16</v>
      </c>
      <c r="D5181" t="s">
        <v>16</v>
      </c>
      <c r="E5181" t="s">
        <v>16</v>
      </c>
      <c r="F5181" t="s">
        <v>16</v>
      </c>
      <c r="G5181" t="s">
        <v>154</v>
      </c>
      <c r="H5181">
        <v>1</v>
      </c>
      <c r="I5181" t="s">
        <v>4887</v>
      </c>
    </row>
    <row r="5182" spans="1:9" x14ac:dyDescent="0.25">
      <c r="A5182" t="s">
        <v>3587</v>
      </c>
      <c r="B5182">
        <v>53565668</v>
      </c>
      <c r="C5182" t="s">
        <v>16</v>
      </c>
      <c r="D5182" t="s">
        <v>16</v>
      </c>
      <c r="E5182" t="s">
        <v>16</v>
      </c>
      <c r="F5182" t="s">
        <v>16</v>
      </c>
      <c r="G5182" t="s">
        <v>5435</v>
      </c>
      <c r="H5182">
        <v>1</v>
      </c>
      <c r="I5182" t="s">
        <v>5444</v>
      </c>
    </row>
    <row r="5183" spans="1:9" x14ac:dyDescent="0.25">
      <c r="A5183" t="s">
        <v>2710</v>
      </c>
      <c r="B5183">
        <v>75180019</v>
      </c>
      <c r="C5183" t="s">
        <v>16</v>
      </c>
      <c r="D5183" t="s">
        <v>16</v>
      </c>
      <c r="E5183" t="s">
        <v>16</v>
      </c>
      <c r="F5183" t="s">
        <v>16</v>
      </c>
      <c r="G5183" t="s">
        <v>2430</v>
      </c>
      <c r="H5183">
        <v>1</v>
      </c>
      <c r="I5183" t="s">
        <v>5227</v>
      </c>
    </row>
    <row r="5184" spans="1:9" x14ac:dyDescent="0.25">
      <c r="A5184" t="s">
        <v>2709</v>
      </c>
      <c r="B5184">
        <v>75180019</v>
      </c>
      <c r="C5184" t="s">
        <v>16</v>
      </c>
      <c r="D5184" t="s">
        <v>16</v>
      </c>
      <c r="E5184" t="s">
        <v>16</v>
      </c>
      <c r="F5184" t="s">
        <v>16</v>
      </c>
      <c r="G5184" t="s">
        <v>2430</v>
      </c>
      <c r="H5184">
        <v>1</v>
      </c>
      <c r="I5184" t="s">
        <v>5227</v>
      </c>
    </row>
    <row r="5185" spans="1:9" x14ac:dyDescent="0.25">
      <c r="A5185" t="s">
        <v>2711</v>
      </c>
      <c r="B5185">
        <v>75180019</v>
      </c>
      <c r="C5185" t="s">
        <v>16</v>
      </c>
      <c r="D5185" t="s">
        <v>16</v>
      </c>
      <c r="E5185" t="s">
        <v>16</v>
      </c>
      <c r="F5185" t="s">
        <v>16</v>
      </c>
      <c r="G5185" t="s">
        <v>2430</v>
      </c>
      <c r="H5185">
        <v>1</v>
      </c>
      <c r="I5185" t="s">
        <v>5227</v>
      </c>
    </row>
    <row r="5186" spans="1:9" x14ac:dyDescent="0.25">
      <c r="A5186" t="s">
        <v>3961</v>
      </c>
      <c r="B5186">
        <v>75180019</v>
      </c>
      <c r="C5186" t="s">
        <v>16</v>
      </c>
      <c r="D5186" t="s">
        <v>16</v>
      </c>
      <c r="E5186" t="s">
        <v>16</v>
      </c>
      <c r="F5186" t="s">
        <v>16</v>
      </c>
      <c r="G5186" t="s">
        <v>2430</v>
      </c>
      <c r="H5186">
        <v>1</v>
      </c>
      <c r="I5186" t="s">
        <v>5227</v>
      </c>
    </row>
    <row r="5187" spans="1:9" x14ac:dyDescent="0.25">
      <c r="A5187" t="s">
        <v>4036</v>
      </c>
      <c r="B5187">
        <v>75180019</v>
      </c>
      <c r="C5187" t="s">
        <v>16</v>
      </c>
      <c r="D5187" t="s">
        <v>16</v>
      </c>
      <c r="E5187" t="s">
        <v>16</v>
      </c>
      <c r="F5187" t="s">
        <v>16</v>
      </c>
      <c r="G5187" t="s">
        <v>2430</v>
      </c>
      <c r="H5187">
        <v>1</v>
      </c>
      <c r="I5187" t="s">
        <v>5227</v>
      </c>
    </row>
    <row r="5188" spans="1:9" x14ac:dyDescent="0.25">
      <c r="A5188" t="s">
        <v>4041</v>
      </c>
      <c r="B5188">
        <v>75180019</v>
      </c>
      <c r="C5188" t="s">
        <v>16</v>
      </c>
      <c r="D5188" t="s">
        <v>16</v>
      </c>
      <c r="E5188" t="s">
        <v>16</v>
      </c>
      <c r="F5188" t="s">
        <v>16</v>
      </c>
      <c r="G5188" t="s">
        <v>2430</v>
      </c>
      <c r="H5188">
        <v>1</v>
      </c>
      <c r="I5188" t="s">
        <v>5227</v>
      </c>
    </row>
    <row r="5189" spans="1:9" x14ac:dyDescent="0.25">
      <c r="A5189" t="s">
        <v>4034</v>
      </c>
      <c r="B5189">
        <v>75180019</v>
      </c>
      <c r="C5189" t="s">
        <v>16</v>
      </c>
      <c r="D5189" t="s">
        <v>16</v>
      </c>
      <c r="E5189" t="s">
        <v>16</v>
      </c>
      <c r="F5189" t="s">
        <v>16</v>
      </c>
      <c r="G5189" t="s">
        <v>2430</v>
      </c>
      <c r="H5189">
        <v>1</v>
      </c>
      <c r="I5189" t="s">
        <v>5227</v>
      </c>
    </row>
    <row r="5190" spans="1:9" x14ac:dyDescent="0.25">
      <c r="A5190" t="s">
        <v>4035</v>
      </c>
      <c r="B5190">
        <v>75180019</v>
      </c>
      <c r="C5190" t="s">
        <v>16</v>
      </c>
      <c r="D5190" t="s">
        <v>16</v>
      </c>
      <c r="E5190" t="s">
        <v>16</v>
      </c>
      <c r="F5190" t="s">
        <v>16</v>
      </c>
      <c r="G5190" t="s">
        <v>2430</v>
      </c>
      <c r="H5190">
        <v>1</v>
      </c>
      <c r="I5190" t="s">
        <v>5227</v>
      </c>
    </row>
    <row r="5191" spans="1:9" x14ac:dyDescent="0.25">
      <c r="A5191" t="s">
        <v>4040</v>
      </c>
      <c r="B5191">
        <v>75180019</v>
      </c>
      <c r="C5191" t="s">
        <v>16</v>
      </c>
      <c r="D5191" t="s">
        <v>16</v>
      </c>
      <c r="E5191" t="s">
        <v>16</v>
      </c>
      <c r="F5191" t="s">
        <v>16</v>
      </c>
      <c r="G5191" t="s">
        <v>2430</v>
      </c>
      <c r="H5191">
        <v>1</v>
      </c>
      <c r="I5191" t="s">
        <v>5227</v>
      </c>
    </row>
    <row r="5192" spans="1:9" x14ac:dyDescent="0.25">
      <c r="A5192" t="s">
        <v>4335</v>
      </c>
      <c r="B5192">
        <v>53565668</v>
      </c>
      <c r="C5192" t="s">
        <v>16</v>
      </c>
      <c r="D5192" t="s">
        <v>16</v>
      </c>
      <c r="E5192" t="s">
        <v>16</v>
      </c>
      <c r="F5192" t="s">
        <v>16</v>
      </c>
      <c r="G5192" t="s">
        <v>5435</v>
      </c>
      <c r="H5192">
        <v>1</v>
      </c>
      <c r="I5192" t="s">
        <v>5444</v>
      </c>
    </row>
    <row r="5193" spans="1:9" x14ac:dyDescent="0.25">
      <c r="A5193" t="s">
        <v>4043</v>
      </c>
      <c r="B5193">
        <v>75180019</v>
      </c>
      <c r="C5193" t="s">
        <v>16</v>
      </c>
      <c r="D5193" t="s">
        <v>16</v>
      </c>
      <c r="E5193" t="s">
        <v>16</v>
      </c>
      <c r="F5193" t="s">
        <v>16</v>
      </c>
      <c r="G5193" t="s">
        <v>2430</v>
      </c>
      <c r="H5193">
        <v>1</v>
      </c>
      <c r="I5193" t="s">
        <v>5227</v>
      </c>
    </row>
    <row r="5194" spans="1:9" x14ac:dyDescent="0.25">
      <c r="A5194" t="s">
        <v>4044</v>
      </c>
      <c r="B5194">
        <v>75180019</v>
      </c>
      <c r="C5194" t="s">
        <v>16</v>
      </c>
      <c r="D5194" t="s">
        <v>16</v>
      </c>
      <c r="E5194" t="s">
        <v>16</v>
      </c>
      <c r="F5194" t="s">
        <v>16</v>
      </c>
      <c r="G5194" t="s">
        <v>2430</v>
      </c>
      <c r="H5194">
        <v>1</v>
      </c>
      <c r="I5194" t="s">
        <v>5227</v>
      </c>
    </row>
    <row r="5195" spans="1:9" x14ac:dyDescent="0.25">
      <c r="A5195" t="s">
        <v>4104</v>
      </c>
      <c r="B5195">
        <v>53565668</v>
      </c>
      <c r="C5195" t="s">
        <v>16</v>
      </c>
      <c r="D5195" t="s">
        <v>16</v>
      </c>
      <c r="E5195" t="s">
        <v>16</v>
      </c>
      <c r="F5195" t="s">
        <v>16</v>
      </c>
      <c r="G5195" t="s">
        <v>5435</v>
      </c>
      <c r="H5195">
        <v>1</v>
      </c>
      <c r="I5195" t="s">
        <v>5444</v>
      </c>
    </row>
    <row r="5196" spans="1:9" x14ac:dyDescent="0.25">
      <c r="A5196" t="s">
        <v>4105</v>
      </c>
      <c r="B5196">
        <v>53565668</v>
      </c>
      <c r="C5196" t="s">
        <v>16</v>
      </c>
      <c r="D5196" t="s">
        <v>16</v>
      </c>
      <c r="E5196" t="s">
        <v>16</v>
      </c>
      <c r="F5196" t="s">
        <v>16</v>
      </c>
      <c r="G5196" t="s">
        <v>5435</v>
      </c>
      <c r="H5196">
        <v>1</v>
      </c>
      <c r="I5196" t="s">
        <v>5444</v>
      </c>
    </row>
    <row r="5197" spans="1:9" x14ac:dyDescent="0.25">
      <c r="A5197" t="s">
        <v>4106</v>
      </c>
      <c r="B5197">
        <v>53565668</v>
      </c>
      <c r="C5197" t="s">
        <v>16</v>
      </c>
      <c r="D5197" t="s">
        <v>16</v>
      </c>
      <c r="E5197" t="s">
        <v>16</v>
      </c>
      <c r="F5197" t="s">
        <v>16</v>
      </c>
      <c r="G5197" t="s">
        <v>5435</v>
      </c>
      <c r="H5197">
        <v>1</v>
      </c>
      <c r="I5197" t="s">
        <v>5444</v>
      </c>
    </row>
    <row r="5198" spans="1:9" x14ac:dyDescent="0.25">
      <c r="A5198" t="s">
        <v>4045</v>
      </c>
      <c r="B5198">
        <v>75180019</v>
      </c>
      <c r="C5198" t="s">
        <v>16</v>
      </c>
      <c r="D5198" t="s">
        <v>16</v>
      </c>
      <c r="E5198" t="s">
        <v>16</v>
      </c>
      <c r="F5198" t="s">
        <v>16</v>
      </c>
      <c r="G5198" t="s">
        <v>2430</v>
      </c>
      <c r="H5198">
        <v>1</v>
      </c>
      <c r="I5198" t="s">
        <v>5227</v>
      </c>
    </row>
    <row r="5199" spans="1:9" x14ac:dyDescent="0.25">
      <c r="A5199" t="s">
        <v>4046</v>
      </c>
      <c r="B5199">
        <v>75180019</v>
      </c>
      <c r="C5199" t="s">
        <v>16</v>
      </c>
      <c r="D5199" t="s">
        <v>16</v>
      </c>
      <c r="E5199" t="s">
        <v>16</v>
      </c>
      <c r="F5199" t="s">
        <v>16</v>
      </c>
      <c r="G5199" t="s">
        <v>2430</v>
      </c>
      <c r="H5199">
        <v>1</v>
      </c>
      <c r="I5199" t="s">
        <v>5227</v>
      </c>
    </row>
    <row r="5200" spans="1:9" x14ac:dyDescent="0.25">
      <c r="A5200" t="s">
        <v>4042</v>
      </c>
      <c r="B5200">
        <v>75180019</v>
      </c>
      <c r="C5200" t="s">
        <v>16</v>
      </c>
      <c r="D5200" t="s">
        <v>16</v>
      </c>
      <c r="E5200" t="s">
        <v>16</v>
      </c>
      <c r="F5200" t="s">
        <v>16</v>
      </c>
      <c r="G5200" t="s">
        <v>2430</v>
      </c>
      <c r="H5200">
        <v>1</v>
      </c>
      <c r="I5200" t="s">
        <v>5227</v>
      </c>
    </row>
    <row r="5201" spans="1:9" x14ac:dyDescent="0.25">
      <c r="A5201" t="s">
        <v>4047</v>
      </c>
      <c r="B5201">
        <v>75180019</v>
      </c>
      <c r="C5201" t="s">
        <v>16</v>
      </c>
      <c r="D5201" t="s">
        <v>16</v>
      </c>
      <c r="E5201" t="s">
        <v>16</v>
      </c>
      <c r="F5201" t="s">
        <v>16</v>
      </c>
      <c r="G5201" t="s">
        <v>2430</v>
      </c>
      <c r="H5201">
        <v>1</v>
      </c>
      <c r="I5201" t="s">
        <v>5227</v>
      </c>
    </row>
    <row r="5202" spans="1:9" x14ac:dyDescent="0.25">
      <c r="A5202" t="s">
        <v>4054</v>
      </c>
      <c r="B5202">
        <v>75180019</v>
      </c>
      <c r="C5202" t="s">
        <v>16</v>
      </c>
      <c r="D5202" t="s">
        <v>16</v>
      </c>
      <c r="E5202" t="s">
        <v>16</v>
      </c>
      <c r="F5202" t="s">
        <v>16</v>
      </c>
      <c r="G5202" t="s">
        <v>2430</v>
      </c>
      <c r="H5202">
        <v>1</v>
      </c>
      <c r="I5202" t="s">
        <v>5227</v>
      </c>
    </row>
    <row r="5203" spans="1:9" x14ac:dyDescent="0.25">
      <c r="A5203" t="s">
        <v>4053</v>
      </c>
      <c r="B5203">
        <v>75180019</v>
      </c>
      <c r="C5203" t="s">
        <v>16</v>
      </c>
      <c r="D5203" t="s">
        <v>16</v>
      </c>
      <c r="E5203" t="s">
        <v>16</v>
      </c>
      <c r="F5203" t="s">
        <v>16</v>
      </c>
      <c r="G5203" t="s">
        <v>2430</v>
      </c>
      <c r="H5203">
        <v>1</v>
      </c>
      <c r="I5203" t="s">
        <v>5227</v>
      </c>
    </row>
    <row r="5204" spans="1:9" x14ac:dyDescent="0.25">
      <c r="A5204" t="s">
        <v>4037</v>
      </c>
      <c r="B5204">
        <v>75180019</v>
      </c>
      <c r="C5204" t="s">
        <v>16</v>
      </c>
      <c r="D5204" t="s">
        <v>16</v>
      </c>
      <c r="E5204" t="s">
        <v>16</v>
      </c>
      <c r="F5204" t="s">
        <v>16</v>
      </c>
      <c r="G5204" t="s">
        <v>2430</v>
      </c>
      <c r="H5204">
        <v>1</v>
      </c>
      <c r="I5204" t="s">
        <v>5227</v>
      </c>
    </row>
    <row r="5205" spans="1:9" x14ac:dyDescent="0.25">
      <c r="A5205" t="s">
        <v>4038</v>
      </c>
      <c r="B5205">
        <v>75180019</v>
      </c>
      <c r="C5205" t="s">
        <v>16</v>
      </c>
      <c r="D5205" t="s">
        <v>16</v>
      </c>
      <c r="E5205" t="s">
        <v>16</v>
      </c>
      <c r="F5205" t="s">
        <v>16</v>
      </c>
      <c r="G5205" t="s">
        <v>2430</v>
      </c>
      <c r="H5205">
        <v>1</v>
      </c>
      <c r="I5205" t="s">
        <v>5227</v>
      </c>
    </row>
    <row r="5206" spans="1:9" x14ac:dyDescent="0.25">
      <c r="A5206" t="s">
        <v>4039</v>
      </c>
      <c r="B5206">
        <v>75180019</v>
      </c>
      <c r="C5206" t="s">
        <v>16</v>
      </c>
      <c r="D5206" t="s">
        <v>16</v>
      </c>
      <c r="E5206" t="s">
        <v>16</v>
      </c>
      <c r="F5206" t="s">
        <v>16</v>
      </c>
      <c r="G5206" t="s">
        <v>2430</v>
      </c>
      <c r="H5206">
        <v>1</v>
      </c>
      <c r="I5206" t="s">
        <v>5227</v>
      </c>
    </row>
    <row r="5207" spans="1:9" x14ac:dyDescent="0.25">
      <c r="A5207" t="s">
        <v>4049</v>
      </c>
      <c r="B5207">
        <v>75180019</v>
      </c>
      <c r="C5207" t="s">
        <v>16</v>
      </c>
      <c r="D5207" t="s">
        <v>16</v>
      </c>
      <c r="E5207" t="s">
        <v>16</v>
      </c>
      <c r="F5207" t="s">
        <v>16</v>
      </c>
      <c r="G5207" t="s">
        <v>2430</v>
      </c>
      <c r="H5207">
        <v>1</v>
      </c>
      <c r="I5207" t="s">
        <v>5227</v>
      </c>
    </row>
    <row r="5208" spans="1:9" x14ac:dyDescent="0.25">
      <c r="A5208" t="s">
        <v>4055</v>
      </c>
      <c r="B5208">
        <v>75180019</v>
      </c>
      <c r="C5208" t="s">
        <v>16</v>
      </c>
      <c r="D5208" t="s">
        <v>16</v>
      </c>
      <c r="E5208" t="s">
        <v>16</v>
      </c>
      <c r="F5208" t="s">
        <v>16</v>
      </c>
      <c r="G5208" t="s">
        <v>2430</v>
      </c>
      <c r="H5208">
        <v>1</v>
      </c>
      <c r="I5208" t="s">
        <v>5227</v>
      </c>
    </row>
    <row r="5209" spans="1:9" x14ac:dyDescent="0.25">
      <c r="A5209" t="s">
        <v>4050</v>
      </c>
      <c r="B5209">
        <v>75180019</v>
      </c>
      <c r="C5209" t="s">
        <v>16</v>
      </c>
      <c r="D5209" t="s">
        <v>16</v>
      </c>
      <c r="E5209" t="s">
        <v>16</v>
      </c>
      <c r="F5209" t="s">
        <v>16</v>
      </c>
      <c r="G5209" t="s">
        <v>2430</v>
      </c>
      <c r="H5209">
        <v>1</v>
      </c>
      <c r="I5209" t="s">
        <v>5227</v>
      </c>
    </row>
    <row r="5210" spans="1:9" x14ac:dyDescent="0.25">
      <c r="A5210" t="s">
        <v>4051</v>
      </c>
      <c r="B5210">
        <v>75180019</v>
      </c>
      <c r="C5210" t="s">
        <v>16</v>
      </c>
      <c r="D5210" t="s">
        <v>16</v>
      </c>
      <c r="E5210" t="s">
        <v>16</v>
      </c>
      <c r="F5210" t="s">
        <v>16</v>
      </c>
      <c r="G5210" t="s">
        <v>2430</v>
      </c>
      <c r="H5210">
        <v>1</v>
      </c>
      <c r="I5210" t="s">
        <v>5227</v>
      </c>
    </row>
    <row r="5211" spans="1:9" x14ac:dyDescent="0.25">
      <c r="A5211" t="s">
        <v>4108</v>
      </c>
      <c r="B5211">
        <v>53565668</v>
      </c>
      <c r="C5211" t="s">
        <v>16</v>
      </c>
      <c r="D5211" t="s">
        <v>16</v>
      </c>
      <c r="E5211" t="s">
        <v>16</v>
      </c>
      <c r="F5211" t="s">
        <v>16</v>
      </c>
      <c r="G5211" t="s">
        <v>5435</v>
      </c>
      <c r="H5211">
        <v>1</v>
      </c>
      <c r="I5211" t="s">
        <v>5444</v>
      </c>
    </row>
    <row r="5212" spans="1:9" x14ac:dyDescent="0.25">
      <c r="A5212" t="s">
        <v>4109</v>
      </c>
      <c r="B5212">
        <v>53565668</v>
      </c>
      <c r="C5212" t="s">
        <v>16</v>
      </c>
      <c r="D5212" t="s">
        <v>16</v>
      </c>
      <c r="E5212" t="s">
        <v>16</v>
      </c>
      <c r="F5212" t="s">
        <v>16</v>
      </c>
      <c r="G5212" t="s">
        <v>5435</v>
      </c>
      <c r="H5212">
        <v>1</v>
      </c>
      <c r="I5212" t="s">
        <v>5444</v>
      </c>
    </row>
    <row r="5213" spans="1:9" x14ac:dyDescent="0.25">
      <c r="A5213" t="s">
        <v>4052</v>
      </c>
      <c r="B5213">
        <v>75180019</v>
      </c>
      <c r="C5213" t="s">
        <v>16</v>
      </c>
      <c r="D5213" t="s">
        <v>16</v>
      </c>
      <c r="E5213" t="s">
        <v>16</v>
      </c>
      <c r="F5213" t="s">
        <v>16</v>
      </c>
      <c r="G5213" t="s">
        <v>2430</v>
      </c>
      <c r="H5213">
        <v>1</v>
      </c>
      <c r="I5213" t="s">
        <v>5227</v>
      </c>
    </row>
    <row r="5214" spans="1:9" x14ac:dyDescent="0.25">
      <c r="A5214" t="s">
        <v>4255</v>
      </c>
      <c r="B5214">
        <v>53565668</v>
      </c>
      <c r="C5214" t="s">
        <v>16</v>
      </c>
      <c r="D5214" t="s">
        <v>16</v>
      </c>
      <c r="E5214" t="s">
        <v>16</v>
      </c>
      <c r="F5214" t="s">
        <v>16</v>
      </c>
      <c r="G5214" t="s">
        <v>5435</v>
      </c>
      <c r="H5214">
        <v>1</v>
      </c>
      <c r="I5214" t="s">
        <v>5444</v>
      </c>
    </row>
    <row r="5215" spans="1:9" x14ac:dyDescent="0.25">
      <c r="A5215" t="s">
        <v>4304</v>
      </c>
      <c r="B5215">
        <v>75180019</v>
      </c>
      <c r="C5215" t="s">
        <v>16</v>
      </c>
      <c r="D5215" t="s">
        <v>16</v>
      </c>
      <c r="E5215" t="s">
        <v>16</v>
      </c>
      <c r="F5215" t="s">
        <v>16</v>
      </c>
      <c r="G5215" t="s">
        <v>2430</v>
      </c>
      <c r="H5215">
        <v>1</v>
      </c>
      <c r="I5215" t="s">
        <v>5227</v>
      </c>
    </row>
    <row r="5216" spans="1:9" x14ac:dyDescent="0.25">
      <c r="A5216" t="s">
        <v>4306</v>
      </c>
      <c r="B5216">
        <v>75180019</v>
      </c>
      <c r="C5216" t="s">
        <v>16</v>
      </c>
      <c r="D5216" t="s">
        <v>16</v>
      </c>
      <c r="E5216" t="s">
        <v>16</v>
      </c>
      <c r="F5216" t="s">
        <v>16</v>
      </c>
      <c r="G5216" t="s">
        <v>2430</v>
      </c>
      <c r="H5216">
        <v>1</v>
      </c>
      <c r="I5216" t="s">
        <v>5227</v>
      </c>
    </row>
    <row r="5217" spans="1:9" x14ac:dyDescent="0.25">
      <c r="A5217" t="s">
        <v>6686</v>
      </c>
      <c r="B5217">
        <v>75180019</v>
      </c>
      <c r="C5217" t="s">
        <v>16</v>
      </c>
      <c r="D5217" t="s">
        <v>16</v>
      </c>
      <c r="E5217" t="s">
        <v>16</v>
      </c>
      <c r="F5217" t="s">
        <v>16</v>
      </c>
      <c r="G5217" t="s">
        <v>2430</v>
      </c>
      <c r="H5217">
        <v>1</v>
      </c>
      <c r="I5217" t="s">
        <v>5227</v>
      </c>
    </row>
    <row r="5218" spans="1:9" x14ac:dyDescent="0.25">
      <c r="A5218" t="s">
        <v>4437</v>
      </c>
      <c r="B5218">
        <v>75180019</v>
      </c>
      <c r="C5218" t="s">
        <v>16</v>
      </c>
      <c r="D5218" t="s">
        <v>16</v>
      </c>
      <c r="E5218" t="s">
        <v>16</v>
      </c>
      <c r="F5218" t="s">
        <v>16</v>
      </c>
      <c r="G5218" t="s">
        <v>2430</v>
      </c>
      <c r="H5218">
        <v>1</v>
      </c>
      <c r="I5218" t="s">
        <v>5227</v>
      </c>
    </row>
    <row r="5219" spans="1:9" x14ac:dyDescent="0.25">
      <c r="A5219" t="s">
        <v>4476</v>
      </c>
      <c r="B5219">
        <v>53565668</v>
      </c>
      <c r="C5219" t="s">
        <v>16</v>
      </c>
      <c r="D5219" t="s">
        <v>16</v>
      </c>
      <c r="E5219" t="s">
        <v>16</v>
      </c>
      <c r="F5219" t="s">
        <v>16</v>
      </c>
      <c r="G5219" t="s">
        <v>5435</v>
      </c>
      <c r="H5219">
        <v>1</v>
      </c>
      <c r="I5219" t="s">
        <v>5444</v>
      </c>
    </row>
    <row r="5220" spans="1:9" x14ac:dyDescent="0.25">
      <c r="A5220" t="s">
        <v>4477</v>
      </c>
      <c r="B5220">
        <v>53565668</v>
      </c>
      <c r="C5220" t="s">
        <v>16</v>
      </c>
      <c r="D5220" t="s">
        <v>16</v>
      </c>
      <c r="E5220" t="s">
        <v>16</v>
      </c>
      <c r="F5220" t="s">
        <v>16</v>
      </c>
      <c r="G5220" t="s">
        <v>5435</v>
      </c>
      <c r="H5220">
        <v>1</v>
      </c>
      <c r="I5220" t="s">
        <v>5444</v>
      </c>
    </row>
    <row r="5221" spans="1:9" x14ac:dyDescent="0.25">
      <c r="A5221" t="s">
        <v>4478</v>
      </c>
      <c r="B5221">
        <v>53565668</v>
      </c>
      <c r="C5221" t="s">
        <v>16</v>
      </c>
      <c r="D5221" t="s">
        <v>16</v>
      </c>
      <c r="E5221" t="s">
        <v>16</v>
      </c>
      <c r="F5221" t="s">
        <v>16</v>
      </c>
      <c r="G5221" t="s">
        <v>5435</v>
      </c>
      <c r="H5221">
        <v>1</v>
      </c>
      <c r="I5221" t="s">
        <v>5444</v>
      </c>
    </row>
    <row r="5222" spans="1:9" x14ac:dyDescent="0.25">
      <c r="A5222" t="s">
        <v>4479</v>
      </c>
      <c r="B5222">
        <v>53565668</v>
      </c>
      <c r="C5222" t="s">
        <v>16</v>
      </c>
      <c r="D5222" t="s">
        <v>16</v>
      </c>
      <c r="E5222" t="s">
        <v>16</v>
      </c>
      <c r="F5222" t="s">
        <v>16</v>
      </c>
      <c r="G5222" t="s">
        <v>5435</v>
      </c>
      <c r="H5222">
        <v>1</v>
      </c>
      <c r="I5222" t="s">
        <v>5444</v>
      </c>
    </row>
    <row r="5223" spans="1:9" x14ac:dyDescent="0.25">
      <c r="A5223" t="s">
        <v>4480</v>
      </c>
      <c r="B5223">
        <v>53565668</v>
      </c>
      <c r="C5223" t="s">
        <v>16</v>
      </c>
      <c r="D5223" t="s">
        <v>16</v>
      </c>
      <c r="E5223" t="s">
        <v>16</v>
      </c>
      <c r="F5223" t="s">
        <v>16</v>
      </c>
      <c r="G5223" t="s">
        <v>5435</v>
      </c>
      <c r="H5223">
        <v>1</v>
      </c>
      <c r="I5223" t="s">
        <v>5444</v>
      </c>
    </row>
    <row r="5224" spans="1:9" x14ac:dyDescent="0.25">
      <c r="A5224" t="s">
        <v>4664</v>
      </c>
      <c r="B5224">
        <v>53565668</v>
      </c>
      <c r="C5224" t="s">
        <v>16</v>
      </c>
      <c r="D5224" t="s">
        <v>16</v>
      </c>
      <c r="E5224" t="s">
        <v>16</v>
      </c>
      <c r="F5224" t="s">
        <v>16</v>
      </c>
      <c r="G5224" t="s">
        <v>5435</v>
      </c>
      <c r="H5224">
        <v>1</v>
      </c>
      <c r="I5224" t="s">
        <v>5444</v>
      </c>
    </row>
    <row r="5225" spans="1:9" x14ac:dyDescent="0.25">
      <c r="A5225" t="s">
        <v>4724</v>
      </c>
      <c r="B5225">
        <v>53565668</v>
      </c>
      <c r="C5225" t="s">
        <v>16</v>
      </c>
      <c r="D5225" t="s">
        <v>16</v>
      </c>
      <c r="E5225" t="s">
        <v>16</v>
      </c>
      <c r="F5225" t="s">
        <v>16</v>
      </c>
      <c r="G5225" t="s">
        <v>5435</v>
      </c>
      <c r="H5225">
        <v>1</v>
      </c>
      <c r="I5225" t="s">
        <v>5444</v>
      </c>
    </row>
    <row r="5226" spans="1:9" x14ac:dyDescent="0.25">
      <c r="A5226" t="s">
        <v>4804</v>
      </c>
      <c r="B5226">
        <v>75180019</v>
      </c>
      <c r="C5226" t="s">
        <v>16</v>
      </c>
      <c r="D5226" t="s">
        <v>16</v>
      </c>
      <c r="E5226" t="s">
        <v>16</v>
      </c>
      <c r="F5226" t="s">
        <v>16</v>
      </c>
      <c r="G5226" t="s">
        <v>2430</v>
      </c>
      <c r="H5226">
        <v>1</v>
      </c>
      <c r="I5226" t="s">
        <v>5227</v>
      </c>
    </row>
    <row r="5227" spans="1:9" x14ac:dyDescent="0.25">
      <c r="A5227" t="s">
        <v>4802</v>
      </c>
      <c r="B5227">
        <v>75180019</v>
      </c>
      <c r="C5227" t="s">
        <v>16</v>
      </c>
      <c r="D5227" t="s">
        <v>16</v>
      </c>
      <c r="E5227" t="s">
        <v>16</v>
      </c>
      <c r="F5227" t="s">
        <v>16</v>
      </c>
      <c r="G5227" t="s">
        <v>2430</v>
      </c>
      <c r="H5227">
        <v>1</v>
      </c>
      <c r="I5227" t="s">
        <v>5227</v>
      </c>
    </row>
    <row r="5228" spans="1:9" x14ac:dyDescent="0.25">
      <c r="A5228" t="s">
        <v>4805</v>
      </c>
      <c r="B5228">
        <v>75180019</v>
      </c>
      <c r="C5228" t="s">
        <v>16</v>
      </c>
      <c r="D5228" t="s">
        <v>16</v>
      </c>
      <c r="E5228" t="s">
        <v>16</v>
      </c>
      <c r="F5228" t="s">
        <v>16</v>
      </c>
      <c r="G5228" t="s">
        <v>2430</v>
      </c>
      <c r="H5228">
        <v>1</v>
      </c>
      <c r="I5228" t="s">
        <v>5227</v>
      </c>
    </row>
    <row r="5229" spans="1:9" x14ac:dyDescent="0.25">
      <c r="A5229" t="s">
        <v>5344</v>
      </c>
      <c r="B5229">
        <v>53565668</v>
      </c>
      <c r="C5229" t="s">
        <v>16</v>
      </c>
      <c r="D5229" t="s">
        <v>16</v>
      </c>
      <c r="E5229" t="s">
        <v>16</v>
      </c>
      <c r="F5229" t="s">
        <v>16</v>
      </c>
      <c r="G5229" t="s">
        <v>5435</v>
      </c>
      <c r="H5229">
        <v>2</v>
      </c>
      <c r="I5229" t="s">
        <v>5444</v>
      </c>
    </row>
    <row r="5230" spans="1:9" x14ac:dyDescent="0.25">
      <c r="A5230" t="s">
        <v>5343</v>
      </c>
      <c r="B5230">
        <v>53565668</v>
      </c>
      <c r="C5230" t="s">
        <v>16</v>
      </c>
      <c r="D5230" t="s">
        <v>16</v>
      </c>
      <c r="E5230" t="s">
        <v>16</v>
      </c>
      <c r="F5230" t="s">
        <v>16</v>
      </c>
      <c r="G5230" t="s">
        <v>5435</v>
      </c>
      <c r="H5230">
        <v>1</v>
      </c>
      <c r="I5230" t="s">
        <v>5444</v>
      </c>
    </row>
    <row r="5231" spans="1:9" x14ac:dyDescent="0.25">
      <c r="A5231" t="s">
        <v>5420</v>
      </c>
      <c r="B5231">
        <v>75180019</v>
      </c>
      <c r="C5231" t="s">
        <v>16</v>
      </c>
      <c r="D5231" t="s">
        <v>16</v>
      </c>
      <c r="E5231" t="s">
        <v>16</v>
      </c>
      <c r="F5231" t="s">
        <v>16</v>
      </c>
      <c r="G5231" t="s">
        <v>2430</v>
      </c>
      <c r="H5231">
        <v>1</v>
      </c>
      <c r="I5231" t="s">
        <v>5227</v>
      </c>
    </row>
    <row r="5232" spans="1:9" x14ac:dyDescent="0.25">
      <c r="A5232" t="s">
        <v>5425</v>
      </c>
      <c r="B5232">
        <v>75421677</v>
      </c>
      <c r="C5232" t="s">
        <v>16</v>
      </c>
      <c r="D5232" t="s">
        <v>16</v>
      </c>
      <c r="E5232" t="s">
        <v>16</v>
      </c>
      <c r="F5232" t="s">
        <v>16</v>
      </c>
      <c r="G5232" t="s">
        <v>3368</v>
      </c>
      <c r="H5232">
        <v>1</v>
      </c>
      <c r="I5232" t="s">
        <v>4892</v>
      </c>
    </row>
    <row r="5233" spans="1:9" x14ac:dyDescent="0.25">
      <c r="A5233" t="s">
        <v>5421</v>
      </c>
      <c r="B5233">
        <v>75180019</v>
      </c>
      <c r="C5233" t="s">
        <v>16</v>
      </c>
      <c r="D5233" t="s">
        <v>16</v>
      </c>
      <c r="E5233" t="s">
        <v>16</v>
      </c>
      <c r="F5233" t="s">
        <v>16</v>
      </c>
      <c r="G5233" t="s">
        <v>2430</v>
      </c>
      <c r="H5233">
        <v>1</v>
      </c>
      <c r="I5233" t="s">
        <v>5227</v>
      </c>
    </row>
    <row r="5234" spans="1:9" x14ac:dyDescent="0.25">
      <c r="A5234" t="s">
        <v>5464</v>
      </c>
      <c r="B5234">
        <v>75180019</v>
      </c>
      <c r="C5234" t="s">
        <v>16</v>
      </c>
      <c r="D5234" t="s">
        <v>16</v>
      </c>
      <c r="E5234" t="s">
        <v>16</v>
      </c>
      <c r="F5234" t="s">
        <v>16</v>
      </c>
      <c r="G5234" t="s">
        <v>2430</v>
      </c>
      <c r="H5234">
        <v>1</v>
      </c>
      <c r="I5234" t="s">
        <v>5227</v>
      </c>
    </row>
    <row r="5235" spans="1:9" x14ac:dyDescent="0.25">
      <c r="A5235" t="s">
        <v>5463</v>
      </c>
      <c r="B5235">
        <v>75180019</v>
      </c>
      <c r="C5235" t="s">
        <v>16</v>
      </c>
      <c r="D5235" t="s">
        <v>16</v>
      </c>
      <c r="E5235" t="s">
        <v>16</v>
      </c>
      <c r="F5235" t="s">
        <v>16</v>
      </c>
      <c r="G5235" t="s">
        <v>2430</v>
      </c>
      <c r="H5235">
        <v>1</v>
      </c>
      <c r="I5235" t="s">
        <v>5227</v>
      </c>
    </row>
    <row r="5236" spans="1:9" x14ac:dyDescent="0.25">
      <c r="A5236" t="s">
        <v>5507</v>
      </c>
      <c r="B5236">
        <v>75421677</v>
      </c>
      <c r="C5236" t="s">
        <v>16</v>
      </c>
      <c r="D5236" t="s">
        <v>16</v>
      </c>
      <c r="E5236" t="s">
        <v>16</v>
      </c>
      <c r="F5236" t="s">
        <v>16</v>
      </c>
      <c r="G5236" t="s">
        <v>3368</v>
      </c>
      <c r="H5236">
        <v>1</v>
      </c>
      <c r="I5236" t="s">
        <v>4892</v>
      </c>
    </row>
    <row r="5237" spans="1:9" x14ac:dyDescent="0.25">
      <c r="A5237" t="s">
        <v>5472</v>
      </c>
      <c r="B5237">
        <v>75180019</v>
      </c>
      <c r="C5237" t="s">
        <v>16</v>
      </c>
      <c r="D5237" t="s">
        <v>16</v>
      </c>
      <c r="E5237" t="s">
        <v>16</v>
      </c>
      <c r="F5237" t="s">
        <v>16</v>
      </c>
      <c r="G5237" t="s">
        <v>2430</v>
      </c>
      <c r="H5237">
        <v>1</v>
      </c>
      <c r="I5237" t="s">
        <v>5227</v>
      </c>
    </row>
    <row r="5238" spans="1:9" x14ac:dyDescent="0.25">
      <c r="A5238" t="s">
        <v>5471</v>
      </c>
      <c r="B5238">
        <v>75180019</v>
      </c>
      <c r="C5238" t="s">
        <v>16</v>
      </c>
      <c r="D5238" t="s">
        <v>16</v>
      </c>
      <c r="E5238" t="s">
        <v>16</v>
      </c>
      <c r="F5238" t="s">
        <v>16</v>
      </c>
      <c r="G5238" t="s">
        <v>2430</v>
      </c>
      <c r="H5238">
        <v>1</v>
      </c>
      <c r="I5238" t="s">
        <v>5227</v>
      </c>
    </row>
    <row r="5239" spans="1:9" x14ac:dyDescent="0.25">
      <c r="A5239" t="s">
        <v>5541</v>
      </c>
      <c r="B5239">
        <v>75180019</v>
      </c>
      <c r="C5239" t="s">
        <v>16</v>
      </c>
      <c r="D5239" t="s">
        <v>16</v>
      </c>
      <c r="E5239" t="s">
        <v>16</v>
      </c>
      <c r="F5239" t="s">
        <v>16</v>
      </c>
      <c r="G5239" t="s">
        <v>2430</v>
      </c>
      <c r="H5239">
        <v>1</v>
      </c>
      <c r="I5239" t="s">
        <v>5227</v>
      </c>
    </row>
    <row r="5240" spans="1:9" x14ac:dyDescent="0.25">
      <c r="A5240" t="s">
        <v>5581</v>
      </c>
      <c r="B5240">
        <v>75180019</v>
      </c>
      <c r="C5240" t="s">
        <v>16</v>
      </c>
      <c r="D5240" t="s">
        <v>16</v>
      </c>
      <c r="E5240" t="s">
        <v>16</v>
      </c>
      <c r="F5240" t="s">
        <v>16</v>
      </c>
      <c r="G5240" t="s">
        <v>2430</v>
      </c>
      <c r="H5240">
        <v>1</v>
      </c>
      <c r="I5240" t="s">
        <v>5227</v>
      </c>
    </row>
    <row r="5241" spans="1:9" x14ac:dyDescent="0.25">
      <c r="A5241" t="s">
        <v>5726</v>
      </c>
      <c r="B5241">
        <v>53565668</v>
      </c>
      <c r="C5241" t="s">
        <v>16</v>
      </c>
      <c r="D5241" t="s">
        <v>16</v>
      </c>
      <c r="E5241" t="s">
        <v>16</v>
      </c>
      <c r="F5241" t="s">
        <v>16</v>
      </c>
      <c r="G5241" t="s">
        <v>5435</v>
      </c>
      <c r="H5241">
        <v>1</v>
      </c>
      <c r="I5241" t="s">
        <v>5444</v>
      </c>
    </row>
    <row r="5242" spans="1:9" x14ac:dyDescent="0.25">
      <c r="A5242" t="s">
        <v>5966</v>
      </c>
      <c r="B5242">
        <v>53565668</v>
      </c>
      <c r="C5242" t="s">
        <v>16</v>
      </c>
      <c r="D5242" t="s">
        <v>16</v>
      </c>
      <c r="E5242" t="s">
        <v>16</v>
      </c>
      <c r="F5242" t="s">
        <v>16</v>
      </c>
      <c r="G5242" t="s">
        <v>5435</v>
      </c>
      <c r="H5242">
        <v>1</v>
      </c>
      <c r="I5242" t="s">
        <v>5444</v>
      </c>
    </row>
    <row r="5243" spans="1:9" x14ac:dyDescent="0.25">
      <c r="A5243" t="s">
        <v>5967</v>
      </c>
      <c r="B5243">
        <v>53565668</v>
      </c>
      <c r="C5243" t="s">
        <v>16</v>
      </c>
      <c r="D5243" t="s">
        <v>16</v>
      </c>
      <c r="E5243" t="s">
        <v>16</v>
      </c>
      <c r="F5243" t="s">
        <v>16</v>
      </c>
      <c r="G5243" t="s">
        <v>5435</v>
      </c>
      <c r="H5243">
        <v>1</v>
      </c>
      <c r="I5243" t="s">
        <v>5444</v>
      </c>
    </row>
    <row r="5244" spans="1:9" x14ac:dyDescent="0.25">
      <c r="A5244" t="s">
        <v>5857</v>
      </c>
      <c r="B5244">
        <v>75180019</v>
      </c>
      <c r="C5244" t="s">
        <v>16</v>
      </c>
      <c r="D5244" t="s">
        <v>16</v>
      </c>
      <c r="E5244" t="s">
        <v>16</v>
      </c>
      <c r="F5244" t="s">
        <v>16</v>
      </c>
      <c r="G5244" t="s">
        <v>2430</v>
      </c>
      <c r="H5244">
        <v>1</v>
      </c>
      <c r="I5244" t="s">
        <v>5227</v>
      </c>
    </row>
    <row r="5245" spans="1:9" x14ac:dyDescent="0.25">
      <c r="A5245" t="s">
        <v>5859</v>
      </c>
      <c r="B5245">
        <v>75180019</v>
      </c>
      <c r="C5245" t="s">
        <v>16</v>
      </c>
      <c r="D5245" t="s">
        <v>16</v>
      </c>
      <c r="E5245" t="s">
        <v>16</v>
      </c>
      <c r="F5245" t="s">
        <v>16</v>
      </c>
      <c r="G5245" t="s">
        <v>2430</v>
      </c>
      <c r="H5245">
        <v>1</v>
      </c>
      <c r="I5245" t="s">
        <v>5227</v>
      </c>
    </row>
    <row r="5246" spans="1:9" x14ac:dyDescent="0.25">
      <c r="A5246" t="s">
        <v>5968</v>
      </c>
      <c r="B5246">
        <v>53565668</v>
      </c>
      <c r="C5246" t="s">
        <v>16</v>
      </c>
      <c r="D5246" t="s">
        <v>16</v>
      </c>
      <c r="E5246" t="s">
        <v>16</v>
      </c>
      <c r="F5246" t="s">
        <v>16</v>
      </c>
      <c r="G5246" t="s">
        <v>5435</v>
      </c>
      <c r="H5246">
        <v>1</v>
      </c>
      <c r="I5246" t="s">
        <v>5444</v>
      </c>
    </row>
    <row r="5247" spans="1:9" x14ac:dyDescent="0.25">
      <c r="A5247" t="s">
        <v>5969</v>
      </c>
      <c r="B5247">
        <v>53565668</v>
      </c>
      <c r="C5247" t="s">
        <v>16</v>
      </c>
      <c r="D5247" t="s">
        <v>16</v>
      </c>
      <c r="E5247" t="s">
        <v>16</v>
      </c>
      <c r="F5247" t="s">
        <v>16</v>
      </c>
      <c r="G5247" t="s">
        <v>5435</v>
      </c>
      <c r="H5247">
        <v>1</v>
      </c>
      <c r="I5247" t="s">
        <v>5444</v>
      </c>
    </row>
    <row r="5248" spans="1:9" x14ac:dyDescent="0.25">
      <c r="A5248" t="s">
        <v>6065</v>
      </c>
      <c r="B5248">
        <v>75180019</v>
      </c>
      <c r="C5248" t="s">
        <v>16</v>
      </c>
      <c r="D5248" t="s">
        <v>16</v>
      </c>
      <c r="E5248" t="s">
        <v>16</v>
      </c>
      <c r="F5248" t="s">
        <v>16</v>
      </c>
      <c r="G5248" t="s">
        <v>2430</v>
      </c>
      <c r="H5248">
        <v>1</v>
      </c>
      <c r="I5248" t="s">
        <v>5227</v>
      </c>
    </row>
    <row r="5249" spans="1:9" x14ac:dyDescent="0.25">
      <c r="A5249" t="s">
        <v>6684</v>
      </c>
      <c r="B5249">
        <v>75180019</v>
      </c>
      <c r="C5249" t="s">
        <v>16</v>
      </c>
      <c r="D5249" t="s">
        <v>16</v>
      </c>
      <c r="E5249" t="s">
        <v>16</v>
      </c>
      <c r="F5249" t="s">
        <v>16</v>
      </c>
      <c r="G5249" t="s">
        <v>2430</v>
      </c>
      <c r="H5249">
        <v>1</v>
      </c>
      <c r="I5249" t="s">
        <v>5227</v>
      </c>
    </row>
    <row r="5250" spans="1:9" x14ac:dyDescent="0.25">
      <c r="A5250" t="s">
        <v>6761</v>
      </c>
      <c r="B5250">
        <v>75180019</v>
      </c>
      <c r="C5250" t="s">
        <v>16</v>
      </c>
      <c r="D5250" t="s">
        <v>16</v>
      </c>
      <c r="E5250" t="s">
        <v>16</v>
      </c>
      <c r="F5250" t="s">
        <v>16</v>
      </c>
      <c r="G5250" t="s">
        <v>2430</v>
      </c>
      <c r="H5250">
        <v>1</v>
      </c>
      <c r="I5250" t="s">
        <v>5227</v>
      </c>
    </row>
    <row r="5251" spans="1:9" x14ac:dyDescent="0.25">
      <c r="A5251" t="s">
        <v>6764</v>
      </c>
      <c r="B5251">
        <v>75180019</v>
      </c>
      <c r="C5251" t="s">
        <v>16</v>
      </c>
      <c r="D5251" t="s">
        <v>16</v>
      </c>
      <c r="E5251" t="s">
        <v>16</v>
      </c>
      <c r="F5251" t="s">
        <v>16</v>
      </c>
      <c r="G5251" t="s">
        <v>2430</v>
      </c>
      <c r="H5251">
        <v>1</v>
      </c>
      <c r="I5251" t="s">
        <v>5227</v>
      </c>
    </row>
    <row r="5252" spans="1:9" x14ac:dyDescent="0.25">
      <c r="A5252" t="s">
        <v>6826</v>
      </c>
      <c r="B5252">
        <v>75180019</v>
      </c>
      <c r="C5252" t="s">
        <v>16</v>
      </c>
      <c r="D5252" t="s">
        <v>16</v>
      </c>
      <c r="E5252" t="s">
        <v>16</v>
      </c>
      <c r="F5252" t="s">
        <v>16</v>
      </c>
      <c r="G5252" t="s">
        <v>2430</v>
      </c>
      <c r="H5252">
        <v>1</v>
      </c>
      <c r="I5252" t="s">
        <v>5227</v>
      </c>
    </row>
    <row r="5253" spans="1:9" x14ac:dyDescent="0.25">
      <c r="A5253" t="s">
        <v>7092</v>
      </c>
      <c r="B5253">
        <v>75180019</v>
      </c>
      <c r="C5253" t="s">
        <v>16</v>
      </c>
      <c r="D5253" t="s">
        <v>16</v>
      </c>
      <c r="E5253" t="s">
        <v>16</v>
      </c>
      <c r="F5253" t="s">
        <v>16</v>
      </c>
      <c r="G5253" t="s">
        <v>2430</v>
      </c>
      <c r="H5253">
        <v>1</v>
      </c>
      <c r="I5253" t="s">
        <v>5227</v>
      </c>
    </row>
    <row r="5254" spans="1:9" x14ac:dyDescent="0.25">
      <c r="A5254" t="s">
        <v>7048</v>
      </c>
      <c r="B5254">
        <v>53565668</v>
      </c>
      <c r="C5254" t="s">
        <v>16</v>
      </c>
      <c r="D5254" t="s">
        <v>16</v>
      </c>
      <c r="E5254" t="s">
        <v>16</v>
      </c>
      <c r="F5254" t="s">
        <v>16</v>
      </c>
      <c r="G5254" t="s">
        <v>5435</v>
      </c>
      <c r="H5254">
        <v>1</v>
      </c>
      <c r="I5254" t="s">
        <v>5444</v>
      </c>
    </row>
    <row r="5255" spans="1:9" x14ac:dyDescent="0.25">
      <c r="A5255" t="s">
        <v>7182</v>
      </c>
      <c r="B5255">
        <v>75180019</v>
      </c>
      <c r="C5255" t="s">
        <v>16</v>
      </c>
      <c r="D5255" t="s">
        <v>16</v>
      </c>
      <c r="E5255" t="s">
        <v>16</v>
      </c>
      <c r="F5255" t="s">
        <v>16</v>
      </c>
      <c r="G5255" t="s">
        <v>2430</v>
      </c>
      <c r="H5255">
        <v>1</v>
      </c>
      <c r="I5255" t="s">
        <v>5227</v>
      </c>
    </row>
    <row r="5256" spans="1:9" x14ac:dyDescent="0.25">
      <c r="A5256" t="s">
        <v>7211</v>
      </c>
      <c r="B5256">
        <v>75180019</v>
      </c>
      <c r="C5256" t="s">
        <v>16</v>
      </c>
      <c r="D5256" t="s">
        <v>16</v>
      </c>
      <c r="E5256" t="s">
        <v>16</v>
      </c>
      <c r="F5256" t="s">
        <v>16</v>
      </c>
      <c r="G5256" t="s">
        <v>2430</v>
      </c>
      <c r="H5256">
        <v>1</v>
      </c>
      <c r="I5256" t="s">
        <v>5227</v>
      </c>
    </row>
    <row r="5257" spans="1:9" x14ac:dyDescent="0.25">
      <c r="A5257" t="s">
        <v>7386</v>
      </c>
      <c r="B5257">
        <v>75180019</v>
      </c>
      <c r="C5257" t="s">
        <v>16</v>
      </c>
      <c r="D5257" t="s">
        <v>16</v>
      </c>
      <c r="E5257" t="s">
        <v>16</v>
      </c>
      <c r="F5257" t="s">
        <v>16</v>
      </c>
      <c r="G5257" t="s">
        <v>2430</v>
      </c>
      <c r="H5257">
        <v>1</v>
      </c>
      <c r="I5257" t="s">
        <v>5227</v>
      </c>
    </row>
    <row r="5258" spans="1:9" x14ac:dyDescent="0.25">
      <c r="A5258" t="s">
        <v>8257</v>
      </c>
      <c r="B5258">
        <v>75196500</v>
      </c>
      <c r="C5258" t="s">
        <v>16</v>
      </c>
      <c r="D5258" t="s">
        <v>16</v>
      </c>
      <c r="E5258" t="s">
        <v>16</v>
      </c>
      <c r="F5258" t="s">
        <v>16</v>
      </c>
      <c r="G5258" t="s">
        <v>2425</v>
      </c>
      <c r="H5258">
        <v>1</v>
      </c>
      <c r="I5258" t="s">
        <v>5229</v>
      </c>
    </row>
    <row r="5259" spans="1:9" x14ac:dyDescent="0.25">
      <c r="A5259" t="s">
        <v>9330</v>
      </c>
      <c r="B5259">
        <v>75180019</v>
      </c>
      <c r="C5259" t="s">
        <v>16</v>
      </c>
      <c r="D5259" t="s">
        <v>16</v>
      </c>
      <c r="E5259" t="s">
        <v>16</v>
      </c>
      <c r="F5259" t="s">
        <v>16</v>
      </c>
      <c r="G5259" t="s">
        <v>2430</v>
      </c>
      <c r="H5259">
        <v>1</v>
      </c>
      <c r="I5259" t="s">
        <v>5227</v>
      </c>
    </row>
    <row r="5260" spans="1:9" x14ac:dyDescent="0.25">
      <c r="A5260" t="s">
        <v>9357</v>
      </c>
      <c r="B5260">
        <v>53565668</v>
      </c>
      <c r="C5260" t="s">
        <v>16</v>
      </c>
      <c r="D5260" t="s">
        <v>16</v>
      </c>
      <c r="E5260" t="s">
        <v>16</v>
      </c>
      <c r="F5260" t="s">
        <v>16</v>
      </c>
      <c r="G5260" t="s">
        <v>5435</v>
      </c>
      <c r="H5260">
        <v>1</v>
      </c>
      <c r="I5260" t="s">
        <v>5444</v>
      </c>
    </row>
    <row r="5261" spans="1:9" x14ac:dyDescent="0.25">
      <c r="A5261" t="s">
        <v>9354</v>
      </c>
      <c r="B5261">
        <v>75180019</v>
      </c>
      <c r="C5261" t="s">
        <v>16</v>
      </c>
      <c r="D5261" t="s">
        <v>16</v>
      </c>
      <c r="E5261" t="s">
        <v>16</v>
      </c>
      <c r="F5261" t="s">
        <v>16</v>
      </c>
      <c r="G5261" t="s">
        <v>2430</v>
      </c>
      <c r="H5261">
        <v>1</v>
      </c>
      <c r="I5261" t="s">
        <v>5227</v>
      </c>
    </row>
    <row r="5262" spans="1:9" x14ac:dyDescent="0.25">
      <c r="A5262" t="s">
        <v>9355</v>
      </c>
      <c r="B5262">
        <v>75180019</v>
      </c>
      <c r="C5262" t="s">
        <v>16</v>
      </c>
      <c r="D5262" t="s">
        <v>16</v>
      </c>
      <c r="E5262" t="s">
        <v>16</v>
      </c>
      <c r="F5262" t="s">
        <v>16</v>
      </c>
      <c r="G5262" t="s">
        <v>2430</v>
      </c>
      <c r="H5262">
        <v>1</v>
      </c>
      <c r="I5262" t="s">
        <v>5227</v>
      </c>
    </row>
    <row r="5263" spans="1:9" x14ac:dyDescent="0.25">
      <c r="A5263" t="s">
        <v>9358</v>
      </c>
      <c r="B5263">
        <v>75180019</v>
      </c>
      <c r="C5263" t="s">
        <v>16</v>
      </c>
      <c r="D5263" t="s">
        <v>16</v>
      </c>
      <c r="E5263" t="s">
        <v>16</v>
      </c>
      <c r="F5263" t="s">
        <v>16</v>
      </c>
      <c r="G5263" t="s">
        <v>2430</v>
      </c>
      <c r="H5263">
        <v>1</v>
      </c>
      <c r="I5263" t="s">
        <v>5227</v>
      </c>
    </row>
    <row r="5264" spans="1:9" x14ac:dyDescent="0.25">
      <c r="A5264" t="s">
        <v>9370</v>
      </c>
      <c r="B5264">
        <v>53565668</v>
      </c>
      <c r="C5264" t="s">
        <v>16</v>
      </c>
      <c r="D5264" t="s">
        <v>16</v>
      </c>
      <c r="E5264" t="s">
        <v>16</v>
      </c>
      <c r="F5264" t="s">
        <v>16</v>
      </c>
      <c r="G5264" t="s">
        <v>5435</v>
      </c>
      <c r="H5264">
        <v>1</v>
      </c>
      <c r="I5264" t="s">
        <v>5444</v>
      </c>
    </row>
    <row r="5265" spans="1:9" x14ac:dyDescent="0.25">
      <c r="A5265" t="s">
        <v>9371</v>
      </c>
      <c r="B5265">
        <v>75211600</v>
      </c>
      <c r="C5265" t="s">
        <v>16</v>
      </c>
      <c r="D5265" t="s">
        <v>16</v>
      </c>
      <c r="E5265" t="s">
        <v>16</v>
      </c>
      <c r="F5265" t="s">
        <v>16</v>
      </c>
      <c r="G5265" t="s">
        <v>7099</v>
      </c>
      <c r="H5265">
        <v>1</v>
      </c>
      <c r="I5265" t="s">
        <v>7146</v>
      </c>
    </row>
    <row r="5266" spans="1:9" x14ac:dyDescent="0.25">
      <c r="A5266" t="s">
        <v>9366</v>
      </c>
      <c r="B5266">
        <v>75211600</v>
      </c>
      <c r="C5266" t="s">
        <v>16</v>
      </c>
      <c r="D5266" t="s">
        <v>16</v>
      </c>
      <c r="E5266" t="s">
        <v>16</v>
      </c>
      <c r="F5266" t="s">
        <v>16</v>
      </c>
      <c r="G5266" t="s">
        <v>7099</v>
      </c>
      <c r="H5266">
        <v>1</v>
      </c>
      <c r="I5266" t="s">
        <v>7146</v>
      </c>
    </row>
    <row r="5267" spans="1:9" x14ac:dyDescent="0.25">
      <c r="A5267" t="s">
        <v>9372</v>
      </c>
      <c r="B5267">
        <v>75211600</v>
      </c>
      <c r="C5267" t="s">
        <v>16</v>
      </c>
      <c r="D5267" t="s">
        <v>16</v>
      </c>
      <c r="E5267" t="s">
        <v>16</v>
      </c>
      <c r="F5267" t="s">
        <v>16</v>
      </c>
      <c r="G5267" t="s">
        <v>7099</v>
      </c>
      <c r="H5267">
        <v>1</v>
      </c>
      <c r="I5267" t="s">
        <v>7146</v>
      </c>
    </row>
    <row r="5268" spans="1:9" x14ac:dyDescent="0.25">
      <c r="A5268" t="s">
        <v>9373</v>
      </c>
      <c r="B5268">
        <v>75211600</v>
      </c>
      <c r="C5268" t="s">
        <v>16</v>
      </c>
      <c r="D5268" t="s">
        <v>16</v>
      </c>
      <c r="E5268" t="s">
        <v>16</v>
      </c>
      <c r="F5268" t="s">
        <v>16</v>
      </c>
      <c r="G5268" t="s">
        <v>7099</v>
      </c>
      <c r="H5268">
        <v>1</v>
      </c>
      <c r="I5268" t="s">
        <v>7146</v>
      </c>
    </row>
    <row r="5269" spans="1:9" x14ac:dyDescent="0.25">
      <c r="A5269" t="s">
        <v>9071</v>
      </c>
      <c r="B5269">
        <v>75826799</v>
      </c>
      <c r="C5269" t="s">
        <v>16</v>
      </c>
      <c r="D5269" t="s">
        <v>16</v>
      </c>
      <c r="E5269" t="s">
        <v>16</v>
      </c>
      <c r="F5269" t="s">
        <v>16</v>
      </c>
      <c r="G5269" t="s">
        <v>8231</v>
      </c>
      <c r="H5269">
        <v>1</v>
      </c>
      <c r="I5269" t="s">
        <v>13138</v>
      </c>
    </row>
    <row r="5270" spans="1:9" x14ac:dyDescent="0.25">
      <c r="A5270" t="s">
        <v>8703</v>
      </c>
      <c r="B5270">
        <v>75826799</v>
      </c>
      <c r="C5270" t="s">
        <v>16</v>
      </c>
      <c r="D5270" t="s">
        <v>16</v>
      </c>
      <c r="E5270" t="s">
        <v>16</v>
      </c>
      <c r="F5270" t="s">
        <v>16</v>
      </c>
      <c r="G5270" t="s">
        <v>8231</v>
      </c>
      <c r="H5270">
        <v>1</v>
      </c>
      <c r="I5270" t="s">
        <v>13138</v>
      </c>
    </row>
    <row r="5271" spans="1:9" x14ac:dyDescent="0.25">
      <c r="A5271" t="s">
        <v>8705</v>
      </c>
      <c r="B5271">
        <v>75826799</v>
      </c>
      <c r="C5271" t="s">
        <v>16</v>
      </c>
      <c r="D5271" t="s">
        <v>16</v>
      </c>
      <c r="E5271" t="s">
        <v>16</v>
      </c>
      <c r="F5271" t="s">
        <v>16</v>
      </c>
      <c r="G5271" t="s">
        <v>8231</v>
      </c>
      <c r="H5271">
        <v>1</v>
      </c>
      <c r="I5271" t="s">
        <v>13138</v>
      </c>
    </row>
    <row r="5272" spans="1:9" x14ac:dyDescent="0.25">
      <c r="A5272" t="s">
        <v>9125</v>
      </c>
      <c r="B5272">
        <v>53565668</v>
      </c>
      <c r="C5272" t="s">
        <v>16</v>
      </c>
      <c r="D5272" t="s">
        <v>16</v>
      </c>
      <c r="E5272" t="s">
        <v>16</v>
      </c>
      <c r="F5272" t="s">
        <v>16</v>
      </c>
      <c r="G5272" t="s">
        <v>5435</v>
      </c>
      <c r="H5272">
        <v>1</v>
      </c>
      <c r="I5272" t="s">
        <v>5444</v>
      </c>
    </row>
    <row r="5273" spans="1:9" x14ac:dyDescent="0.25">
      <c r="A5273" t="s">
        <v>9124</v>
      </c>
      <c r="B5273">
        <v>53565668</v>
      </c>
      <c r="C5273" t="s">
        <v>16</v>
      </c>
      <c r="D5273" t="s">
        <v>16</v>
      </c>
      <c r="E5273" t="s">
        <v>16</v>
      </c>
      <c r="F5273" t="s">
        <v>16</v>
      </c>
      <c r="G5273" t="s">
        <v>5435</v>
      </c>
      <c r="H5273">
        <v>1</v>
      </c>
      <c r="I5273" t="s">
        <v>5444</v>
      </c>
    </row>
    <row r="5274" spans="1:9" x14ac:dyDescent="0.25">
      <c r="A5274" t="s">
        <v>8228</v>
      </c>
      <c r="B5274">
        <v>75196500</v>
      </c>
      <c r="C5274" t="s">
        <v>16</v>
      </c>
      <c r="D5274" t="s">
        <v>16</v>
      </c>
      <c r="E5274" t="s">
        <v>16</v>
      </c>
      <c r="F5274" t="s">
        <v>16</v>
      </c>
      <c r="G5274" t="s">
        <v>2425</v>
      </c>
      <c r="H5274">
        <v>1</v>
      </c>
      <c r="I5274" t="s">
        <v>5229</v>
      </c>
    </row>
    <row r="5275" spans="1:9" x14ac:dyDescent="0.25">
      <c r="A5275" t="s">
        <v>8229</v>
      </c>
      <c r="B5275">
        <v>75196500</v>
      </c>
      <c r="C5275" t="s">
        <v>16</v>
      </c>
      <c r="D5275" t="s">
        <v>16</v>
      </c>
      <c r="E5275" t="s">
        <v>16</v>
      </c>
      <c r="F5275" t="s">
        <v>16</v>
      </c>
      <c r="G5275" t="s">
        <v>2425</v>
      </c>
      <c r="H5275">
        <v>1</v>
      </c>
      <c r="I5275" t="s">
        <v>5229</v>
      </c>
    </row>
    <row r="5276" spans="1:9" x14ac:dyDescent="0.25">
      <c r="A5276" t="s">
        <v>5619</v>
      </c>
      <c r="B5276">
        <v>70120140</v>
      </c>
      <c r="C5276" t="s">
        <v>16</v>
      </c>
      <c r="D5276" t="s">
        <v>16</v>
      </c>
      <c r="E5276" t="s">
        <v>16</v>
      </c>
      <c r="F5276" t="s">
        <v>16</v>
      </c>
      <c r="G5276" t="s">
        <v>2467</v>
      </c>
      <c r="H5276">
        <v>1</v>
      </c>
      <c r="I5276" t="s">
        <v>5232</v>
      </c>
    </row>
    <row r="5277" spans="1:9" x14ac:dyDescent="0.25">
      <c r="A5277" t="s">
        <v>13934</v>
      </c>
      <c r="B5277">
        <v>75421677</v>
      </c>
      <c r="C5277" t="s">
        <v>16</v>
      </c>
      <c r="D5277" t="s">
        <v>16</v>
      </c>
      <c r="E5277" t="s">
        <v>16</v>
      </c>
      <c r="F5277" t="s">
        <v>16</v>
      </c>
      <c r="G5277" t="s">
        <v>3368</v>
      </c>
      <c r="H5277">
        <v>1</v>
      </c>
      <c r="I5277" t="s">
        <v>4892</v>
      </c>
    </row>
    <row r="5278" spans="1:9" x14ac:dyDescent="0.25">
      <c r="A5278" t="s">
        <v>13935</v>
      </c>
      <c r="B5278">
        <v>75421677</v>
      </c>
      <c r="C5278" t="s">
        <v>16</v>
      </c>
      <c r="D5278" t="s">
        <v>16</v>
      </c>
      <c r="E5278" t="s">
        <v>16</v>
      </c>
      <c r="F5278" t="s">
        <v>16</v>
      </c>
      <c r="G5278" t="s">
        <v>3368</v>
      </c>
      <c r="H5278">
        <v>1</v>
      </c>
      <c r="I5278" t="s">
        <v>4892</v>
      </c>
    </row>
    <row r="5279" spans="1:9" x14ac:dyDescent="0.25">
      <c r="A5279" t="s">
        <v>3778</v>
      </c>
      <c r="B5279">
        <v>75577000</v>
      </c>
      <c r="C5279" t="s">
        <v>16</v>
      </c>
      <c r="D5279" t="s">
        <v>16</v>
      </c>
      <c r="E5279" t="s">
        <v>16</v>
      </c>
      <c r="F5279" t="s">
        <v>16</v>
      </c>
      <c r="G5279" t="s">
        <v>3759</v>
      </c>
      <c r="H5279">
        <v>1</v>
      </c>
      <c r="I5279" t="s">
        <v>4898</v>
      </c>
    </row>
    <row r="5280" spans="1:9" x14ac:dyDescent="0.25">
      <c r="A5280" t="s">
        <v>3779</v>
      </c>
      <c r="B5280">
        <v>75577000</v>
      </c>
      <c r="C5280" t="s">
        <v>16</v>
      </c>
      <c r="D5280" t="s">
        <v>16</v>
      </c>
      <c r="E5280" t="s">
        <v>16</v>
      </c>
      <c r="F5280" t="s">
        <v>16</v>
      </c>
      <c r="G5280" t="s">
        <v>3759</v>
      </c>
      <c r="H5280">
        <v>1</v>
      </c>
      <c r="I5280" t="s">
        <v>4898</v>
      </c>
    </row>
    <row r="5281" spans="1:9" x14ac:dyDescent="0.25">
      <c r="A5281" t="s">
        <v>3781</v>
      </c>
      <c r="B5281">
        <v>75577000</v>
      </c>
      <c r="C5281" t="s">
        <v>16</v>
      </c>
      <c r="D5281" t="s">
        <v>16</v>
      </c>
      <c r="E5281" t="s">
        <v>16</v>
      </c>
      <c r="F5281" t="s">
        <v>16</v>
      </c>
      <c r="G5281" t="s">
        <v>3759</v>
      </c>
      <c r="H5281">
        <v>1</v>
      </c>
      <c r="I5281" t="s">
        <v>4898</v>
      </c>
    </row>
    <row r="5282" spans="1:9" x14ac:dyDescent="0.25">
      <c r="A5282" t="s">
        <v>3783</v>
      </c>
      <c r="B5282">
        <v>75577000</v>
      </c>
      <c r="C5282" t="s">
        <v>16</v>
      </c>
      <c r="D5282" t="s">
        <v>16</v>
      </c>
      <c r="E5282" t="s">
        <v>16</v>
      </c>
      <c r="F5282" t="s">
        <v>16</v>
      </c>
      <c r="G5282" t="s">
        <v>3759</v>
      </c>
      <c r="H5282">
        <v>1</v>
      </c>
      <c r="I5282" t="s">
        <v>4898</v>
      </c>
    </row>
    <row r="5283" spans="1:9" x14ac:dyDescent="0.25">
      <c r="A5283" t="s">
        <v>3785</v>
      </c>
      <c r="B5283">
        <v>75577000</v>
      </c>
      <c r="C5283" t="s">
        <v>16</v>
      </c>
      <c r="D5283" t="s">
        <v>16</v>
      </c>
      <c r="E5283" t="s">
        <v>16</v>
      </c>
      <c r="F5283" t="s">
        <v>16</v>
      </c>
      <c r="G5283" t="s">
        <v>3759</v>
      </c>
      <c r="H5283">
        <v>1</v>
      </c>
      <c r="I5283" t="s">
        <v>4898</v>
      </c>
    </row>
    <row r="5284" spans="1:9" x14ac:dyDescent="0.25">
      <c r="A5284" t="s">
        <v>3777</v>
      </c>
      <c r="B5284">
        <v>75577000</v>
      </c>
      <c r="C5284" t="s">
        <v>16</v>
      </c>
      <c r="D5284" t="s">
        <v>16</v>
      </c>
      <c r="E5284" t="s">
        <v>16</v>
      </c>
      <c r="F5284" t="s">
        <v>16</v>
      </c>
      <c r="G5284" t="s">
        <v>3759</v>
      </c>
      <c r="H5284">
        <v>1</v>
      </c>
      <c r="I5284" t="s">
        <v>4898</v>
      </c>
    </row>
    <row r="5285" spans="1:9" x14ac:dyDescent="0.25">
      <c r="A5285" t="s">
        <v>3899</v>
      </c>
      <c r="B5285">
        <v>97220144</v>
      </c>
      <c r="C5285" t="s">
        <v>16</v>
      </c>
      <c r="D5285" t="s">
        <v>16</v>
      </c>
      <c r="E5285" t="s">
        <v>16</v>
      </c>
      <c r="F5285" t="s">
        <v>16</v>
      </c>
      <c r="G5285" t="s">
        <v>3898</v>
      </c>
      <c r="H5285">
        <v>1</v>
      </c>
      <c r="I5285" t="s">
        <v>5236</v>
      </c>
    </row>
    <row r="5286" spans="1:9" x14ac:dyDescent="0.25">
      <c r="A5286" t="s">
        <v>2617</v>
      </c>
      <c r="B5286">
        <v>74762273</v>
      </c>
      <c r="C5286" t="s">
        <v>16</v>
      </c>
      <c r="D5286" t="s">
        <v>16</v>
      </c>
      <c r="E5286" t="s">
        <v>16</v>
      </c>
      <c r="F5286" t="s">
        <v>16</v>
      </c>
      <c r="G5286" t="s">
        <v>154</v>
      </c>
      <c r="H5286">
        <v>1</v>
      </c>
      <c r="I5286" t="s">
        <v>4887</v>
      </c>
    </row>
    <row r="5287" spans="1:9" x14ac:dyDescent="0.25">
      <c r="A5287" t="s">
        <v>3900</v>
      </c>
      <c r="B5287">
        <v>97220144</v>
      </c>
      <c r="C5287" t="s">
        <v>16</v>
      </c>
      <c r="D5287" t="s">
        <v>16</v>
      </c>
      <c r="E5287" t="s">
        <v>16</v>
      </c>
      <c r="F5287" t="s">
        <v>16</v>
      </c>
      <c r="G5287" t="s">
        <v>3898</v>
      </c>
      <c r="H5287">
        <v>1</v>
      </c>
      <c r="I5287" t="s">
        <v>5236</v>
      </c>
    </row>
    <row r="5288" spans="1:9" x14ac:dyDescent="0.25">
      <c r="A5288" t="s">
        <v>3901</v>
      </c>
      <c r="B5288">
        <v>97220144</v>
      </c>
      <c r="C5288" t="s">
        <v>16</v>
      </c>
      <c r="D5288" t="s">
        <v>16</v>
      </c>
      <c r="E5288" t="s">
        <v>16</v>
      </c>
      <c r="F5288" t="s">
        <v>16</v>
      </c>
      <c r="G5288" t="s">
        <v>3898</v>
      </c>
      <c r="H5288">
        <v>1</v>
      </c>
      <c r="I5288" t="s">
        <v>5236</v>
      </c>
    </row>
    <row r="5289" spans="1:9" x14ac:dyDescent="0.25">
      <c r="A5289" t="s">
        <v>3902</v>
      </c>
      <c r="B5289">
        <v>97220144</v>
      </c>
      <c r="C5289" t="s">
        <v>16</v>
      </c>
      <c r="D5289" t="s">
        <v>16</v>
      </c>
      <c r="E5289" t="s">
        <v>16</v>
      </c>
      <c r="F5289" t="s">
        <v>16</v>
      </c>
      <c r="G5289" t="s">
        <v>3898</v>
      </c>
      <c r="H5289">
        <v>1</v>
      </c>
      <c r="I5289" t="s">
        <v>5236</v>
      </c>
    </row>
    <row r="5290" spans="1:9" x14ac:dyDescent="0.25">
      <c r="A5290" t="s">
        <v>8403</v>
      </c>
      <c r="B5290">
        <v>75211662</v>
      </c>
      <c r="C5290" t="s">
        <v>16</v>
      </c>
      <c r="D5290" t="s">
        <v>16</v>
      </c>
      <c r="E5290" t="s">
        <v>16</v>
      </c>
      <c r="F5290" t="s">
        <v>16</v>
      </c>
      <c r="G5290" t="s">
        <v>7015</v>
      </c>
      <c r="H5290">
        <v>1</v>
      </c>
      <c r="I5290" t="s">
        <v>7143</v>
      </c>
    </row>
    <row r="5291" spans="1:9" x14ac:dyDescent="0.25">
      <c r="A5291" t="s">
        <v>8392</v>
      </c>
      <c r="B5291">
        <v>75211662</v>
      </c>
      <c r="C5291" t="s">
        <v>16</v>
      </c>
      <c r="D5291" t="s">
        <v>16</v>
      </c>
      <c r="E5291" t="s">
        <v>16</v>
      </c>
      <c r="F5291" t="s">
        <v>16</v>
      </c>
      <c r="G5291" t="s">
        <v>7015</v>
      </c>
      <c r="H5291">
        <v>1</v>
      </c>
      <c r="I5291" t="s">
        <v>7143</v>
      </c>
    </row>
    <row r="5292" spans="1:9" x14ac:dyDescent="0.25">
      <c r="A5292" t="s">
        <v>8404</v>
      </c>
      <c r="B5292">
        <v>75211662</v>
      </c>
      <c r="C5292" t="s">
        <v>16</v>
      </c>
      <c r="D5292" t="s">
        <v>16</v>
      </c>
      <c r="E5292" t="s">
        <v>16</v>
      </c>
      <c r="F5292" t="s">
        <v>16</v>
      </c>
      <c r="G5292" t="s">
        <v>7015</v>
      </c>
      <c r="H5292">
        <v>1</v>
      </c>
      <c r="I5292" t="s">
        <v>7143</v>
      </c>
    </row>
    <row r="5293" spans="1:9" x14ac:dyDescent="0.25">
      <c r="A5293" t="s">
        <v>8393</v>
      </c>
      <c r="B5293">
        <v>75211662</v>
      </c>
      <c r="C5293" t="s">
        <v>16</v>
      </c>
      <c r="D5293" t="s">
        <v>16</v>
      </c>
      <c r="E5293" t="s">
        <v>16</v>
      </c>
      <c r="F5293" t="s">
        <v>16</v>
      </c>
      <c r="G5293" t="s">
        <v>7015</v>
      </c>
      <c r="H5293">
        <v>1</v>
      </c>
      <c r="I5293" t="s">
        <v>7143</v>
      </c>
    </row>
    <row r="5294" spans="1:9" x14ac:dyDescent="0.25">
      <c r="A5294" t="s">
        <v>8394</v>
      </c>
      <c r="B5294">
        <v>75211662</v>
      </c>
      <c r="C5294" t="s">
        <v>16</v>
      </c>
      <c r="D5294" t="s">
        <v>16</v>
      </c>
      <c r="E5294" t="s">
        <v>16</v>
      </c>
      <c r="F5294" t="s">
        <v>16</v>
      </c>
      <c r="G5294" t="s">
        <v>7015</v>
      </c>
      <c r="H5294">
        <v>1</v>
      </c>
      <c r="I5294" t="s">
        <v>7143</v>
      </c>
    </row>
    <row r="5295" spans="1:9" x14ac:dyDescent="0.25">
      <c r="A5295" t="s">
        <v>2468</v>
      </c>
      <c r="B5295">
        <v>75180019</v>
      </c>
      <c r="C5295" t="s">
        <v>16</v>
      </c>
      <c r="D5295" t="s">
        <v>16</v>
      </c>
      <c r="E5295" t="s">
        <v>16</v>
      </c>
      <c r="F5295" t="s">
        <v>16</v>
      </c>
      <c r="G5295" t="s">
        <v>2430</v>
      </c>
      <c r="H5295">
        <v>1</v>
      </c>
      <c r="I5295" t="s">
        <v>5227</v>
      </c>
    </row>
    <row r="5296" spans="1:9" x14ac:dyDescent="0.25">
      <c r="A5296" t="s">
        <v>3023</v>
      </c>
      <c r="B5296">
        <v>75180019</v>
      </c>
      <c r="C5296" t="s">
        <v>16</v>
      </c>
      <c r="D5296" t="s">
        <v>16</v>
      </c>
      <c r="E5296" t="s">
        <v>16</v>
      </c>
      <c r="F5296" t="s">
        <v>16</v>
      </c>
      <c r="G5296" t="s">
        <v>2430</v>
      </c>
      <c r="H5296">
        <v>2</v>
      </c>
      <c r="I5296" t="s">
        <v>5227</v>
      </c>
    </row>
    <row r="5297" spans="1:9" x14ac:dyDescent="0.25">
      <c r="A5297" t="s">
        <v>2835</v>
      </c>
      <c r="B5297">
        <v>75180019</v>
      </c>
      <c r="C5297" t="s">
        <v>16</v>
      </c>
      <c r="D5297" t="s">
        <v>16</v>
      </c>
      <c r="E5297" t="s">
        <v>16</v>
      </c>
      <c r="F5297" t="s">
        <v>16</v>
      </c>
      <c r="G5297" t="s">
        <v>2430</v>
      </c>
      <c r="H5297">
        <v>1</v>
      </c>
      <c r="I5297" t="s">
        <v>5227</v>
      </c>
    </row>
    <row r="5298" spans="1:9" x14ac:dyDescent="0.25">
      <c r="A5298" t="s">
        <v>2868</v>
      </c>
      <c r="B5298">
        <v>75180019</v>
      </c>
      <c r="C5298" t="s">
        <v>16</v>
      </c>
      <c r="D5298" t="s">
        <v>16</v>
      </c>
      <c r="E5298" t="s">
        <v>16</v>
      </c>
      <c r="F5298" t="s">
        <v>16</v>
      </c>
      <c r="G5298" t="s">
        <v>2430</v>
      </c>
      <c r="H5298">
        <v>1</v>
      </c>
      <c r="I5298" t="s">
        <v>5227</v>
      </c>
    </row>
    <row r="5299" spans="1:9" x14ac:dyDescent="0.25">
      <c r="A5299" t="s">
        <v>2857</v>
      </c>
      <c r="B5299">
        <v>75180019</v>
      </c>
      <c r="C5299" t="s">
        <v>16</v>
      </c>
      <c r="D5299" t="s">
        <v>16</v>
      </c>
      <c r="E5299" t="s">
        <v>16</v>
      </c>
      <c r="F5299" t="s">
        <v>16</v>
      </c>
      <c r="G5299" t="s">
        <v>2430</v>
      </c>
      <c r="H5299">
        <v>1</v>
      </c>
      <c r="I5299" t="s">
        <v>5227</v>
      </c>
    </row>
    <row r="5300" spans="1:9" x14ac:dyDescent="0.25">
      <c r="A5300" t="s">
        <v>2858</v>
      </c>
      <c r="B5300">
        <v>75180019</v>
      </c>
      <c r="C5300" t="s">
        <v>16</v>
      </c>
      <c r="D5300" t="s">
        <v>16</v>
      </c>
      <c r="E5300" t="s">
        <v>16</v>
      </c>
      <c r="F5300" t="s">
        <v>16</v>
      </c>
      <c r="G5300" t="s">
        <v>2430</v>
      </c>
      <c r="H5300">
        <v>1</v>
      </c>
      <c r="I5300" t="s">
        <v>5227</v>
      </c>
    </row>
    <row r="5301" spans="1:9" x14ac:dyDescent="0.25">
      <c r="A5301" t="s">
        <v>2853</v>
      </c>
      <c r="B5301">
        <v>75180019</v>
      </c>
      <c r="C5301" t="s">
        <v>16</v>
      </c>
      <c r="D5301" t="s">
        <v>16</v>
      </c>
      <c r="E5301" t="s">
        <v>16</v>
      </c>
      <c r="F5301" t="s">
        <v>16</v>
      </c>
      <c r="G5301" t="s">
        <v>2430</v>
      </c>
      <c r="H5301">
        <v>1</v>
      </c>
      <c r="I5301" t="s">
        <v>5227</v>
      </c>
    </row>
    <row r="5302" spans="1:9" x14ac:dyDescent="0.25">
      <c r="A5302" t="s">
        <v>2862</v>
      </c>
      <c r="B5302">
        <v>75180019</v>
      </c>
      <c r="C5302" t="s">
        <v>16</v>
      </c>
      <c r="D5302" t="s">
        <v>16</v>
      </c>
      <c r="E5302" t="s">
        <v>16</v>
      </c>
      <c r="F5302" t="s">
        <v>16</v>
      </c>
      <c r="G5302" t="s">
        <v>2430</v>
      </c>
      <c r="H5302">
        <v>1</v>
      </c>
      <c r="I5302" t="s">
        <v>5227</v>
      </c>
    </row>
    <row r="5303" spans="1:9" x14ac:dyDescent="0.25">
      <c r="A5303" t="s">
        <v>2843</v>
      </c>
      <c r="B5303">
        <v>75180019</v>
      </c>
      <c r="C5303" t="s">
        <v>16</v>
      </c>
      <c r="D5303" t="s">
        <v>16</v>
      </c>
      <c r="E5303" t="s">
        <v>16</v>
      </c>
      <c r="F5303" t="s">
        <v>16</v>
      </c>
      <c r="G5303" t="s">
        <v>2430</v>
      </c>
      <c r="H5303">
        <v>1</v>
      </c>
      <c r="I5303" t="s">
        <v>5227</v>
      </c>
    </row>
    <row r="5304" spans="1:9" x14ac:dyDescent="0.25">
      <c r="A5304" t="s">
        <v>2823</v>
      </c>
      <c r="B5304">
        <v>75180019</v>
      </c>
      <c r="C5304" t="s">
        <v>16</v>
      </c>
      <c r="D5304" t="s">
        <v>16</v>
      </c>
      <c r="E5304" t="s">
        <v>16</v>
      </c>
      <c r="F5304" t="s">
        <v>16</v>
      </c>
      <c r="G5304" t="s">
        <v>2430</v>
      </c>
      <c r="H5304">
        <v>1</v>
      </c>
      <c r="I5304" t="s">
        <v>5227</v>
      </c>
    </row>
    <row r="5305" spans="1:9" x14ac:dyDescent="0.25">
      <c r="A5305" t="s">
        <v>3011</v>
      </c>
      <c r="B5305">
        <v>75180019</v>
      </c>
      <c r="C5305" t="s">
        <v>16</v>
      </c>
      <c r="D5305" t="s">
        <v>16</v>
      </c>
      <c r="E5305" t="s">
        <v>16</v>
      </c>
      <c r="F5305" t="s">
        <v>16</v>
      </c>
      <c r="G5305" t="s">
        <v>2430</v>
      </c>
      <c r="H5305">
        <v>1</v>
      </c>
      <c r="I5305" t="s">
        <v>5227</v>
      </c>
    </row>
    <row r="5306" spans="1:9" x14ac:dyDescent="0.25">
      <c r="A5306" t="s">
        <v>3000</v>
      </c>
      <c r="B5306">
        <v>75180019</v>
      </c>
      <c r="C5306" t="s">
        <v>16</v>
      </c>
      <c r="D5306" t="s">
        <v>16</v>
      </c>
      <c r="E5306" t="s">
        <v>16</v>
      </c>
      <c r="F5306" t="s">
        <v>16</v>
      </c>
      <c r="G5306" t="s">
        <v>2430</v>
      </c>
      <c r="H5306">
        <v>1</v>
      </c>
      <c r="I5306" t="s">
        <v>5227</v>
      </c>
    </row>
    <row r="5307" spans="1:9" x14ac:dyDescent="0.25">
      <c r="A5307" t="s">
        <v>2762</v>
      </c>
      <c r="B5307">
        <v>75180019</v>
      </c>
      <c r="C5307" t="s">
        <v>16</v>
      </c>
      <c r="D5307" t="s">
        <v>16</v>
      </c>
      <c r="E5307" t="s">
        <v>16</v>
      </c>
      <c r="F5307" t="s">
        <v>16</v>
      </c>
      <c r="G5307" t="s">
        <v>2430</v>
      </c>
      <c r="H5307">
        <v>1</v>
      </c>
      <c r="I5307" t="s">
        <v>5227</v>
      </c>
    </row>
    <row r="5308" spans="1:9" x14ac:dyDescent="0.25">
      <c r="A5308" t="s">
        <v>2764</v>
      </c>
      <c r="B5308">
        <v>75180019</v>
      </c>
      <c r="C5308" t="s">
        <v>16</v>
      </c>
      <c r="D5308" t="s">
        <v>16</v>
      </c>
      <c r="E5308" t="s">
        <v>16</v>
      </c>
      <c r="F5308" t="s">
        <v>16</v>
      </c>
      <c r="G5308" t="s">
        <v>2430</v>
      </c>
      <c r="H5308">
        <v>1</v>
      </c>
      <c r="I5308" t="s">
        <v>5227</v>
      </c>
    </row>
    <row r="5309" spans="1:9" x14ac:dyDescent="0.25">
      <c r="A5309" t="s">
        <v>2763</v>
      </c>
      <c r="B5309">
        <v>75180019</v>
      </c>
      <c r="C5309" t="s">
        <v>16</v>
      </c>
      <c r="D5309" t="s">
        <v>16</v>
      </c>
      <c r="E5309" t="s">
        <v>16</v>
      </c>
      <c r="F5309" t="s">
        <v>16</v>
      </c>
      <c r="G5309" t="s">
        <v>2430</v>
      </c>
      <c r="H5309">
        <v>1</v>
      </c>
      <c r="I5309" t="s">
        <v>5227</v>
      </c>
    </row>
    <row r="5310" spans="1:9" x14ac:dyDescent="0.25">
      <c r="A5310" t="s">
        <v>2991</v>
      </c>
      <c r="B5310">
        <v>75180019</v>
      </c>
      <c r="C5310" t="s">
        <v>16</v>
      </c>
      <c r="D5310" t="s">
        <v>16</v>
      </c>
      <c r="E5310" t="s">
        <v>16</v>
      </c>
      <c r="F5310" t="s">
        <v>16</v>
      </c>
      <c r="G5310" t="s">
        <v>2430</v>
      </c>
      <c r="H5310">
        <v>1</v>
      </c>
      <c r="I5310" t="s">
        <v>5227</v>
      </c>
    </row>
    <row r="5311" spans="1:9" x14ac:dyDescent="0.25">
      <c r="A5311" t="s">
        <v>2740</v>
      </c>
      <c r="B5311">
        <v>75180019</v>
      </c>
      <c r="C5311" t="s">
        <v>16</v>
      </c>
      <c r="D5311" t="s">
        <v>16</v>
      </c>
      <c r="E5311" t="s">
        <v>16</v>
      </c>
      <c r="F5311" t="s">
        <v>16</v>
      </c>
      <c r="G5311" t="s">
        <v>2430</v>
      </c>
      <c r="H5311">
        <v>1</v>
      </c>
      <c r="I5311" t="s">
        <v>5227</v>
      </c>
    </row>
    <row r="5312" spans="1:9" x14ac:dyDescent="0.25">
      <c r="A5312" t="s">
        <v>2492</v>
      </c>
      <c r="B5312">
        <v>70120140</v>
      </c>
      <c r="C5312" t="s">
        <v>16</v>
      </c>
      <c r="D5312" t="s">
        <v>16</v>
      </c>
      <c r="E5312" t="s">
        <v>16</v>
      </c>
      <c r="F5312" t="s">
        <v>16</v>
      </c>
      <c r="G5312" t="s">
        <v>2467</v>
      </c>
      <c r="H5312">
        <v>1</v>
      </c>
      <c r="I5312" t="s">
        <v>5232</v>
      </c>
    </row>
    <row r="5313" spans="1:9" x14ac:dyDescent="0.25">
      <c r="A5313" t="s">
        <v>2493</v>
      </c>
      <c r="B5313">
        <v>70120140</v>
      </c>
      <c r="C5313" t="s">
        <v>16</v>
      </c>
      <c r="D5313" t="s">
        <v>16</v>
      </c>
      <c r="E5313" t="s">
        <v>16</v>
      </c>
      <c r="F5313" t="s">
        <v>16</v>
      </c>
      <c r="G5313" t="s">
        <v>2467</v>
      </c>
      <c r="H5313">
        <v>1</v>
      </c>
      <c r="I5313" t="s">
        <v>5232</v>
      </c>
    </row>
    <row r="5314" spans="1:9" x14ac:dyDescent="0.25">
      <c r="A5314" t="s">
        <v>2480</v>
      </c>
      <c r="B5314">
        <v>70120140</v>
      </c>
      <c r="C5314" t="s">
        <v>16</v>
      </c>
      <c r="D5314" t="s">
        <v>16</v>
      </c>
      <c r="E5314" t="s">
        <v>16</v>
      </c>
      <c r="F5314" t="s">
        <v>16</v>
      </c>
      <c r="G5314" t="s">
        <v>2467</v>
      </c>
      <c r="H5314">
        <v>1</v>
      </c>
      <c r="I5314" t="s">
        <v>5232</v>
      </c>
    </row>
    <row r="5315" spans="1:9" x14ac:dyDescent="0.25">
      <c r="A5315" t="s">
        <v>2481</v>
      </c>
      <c r="B5315">
        <v>70120140</v>
      </c>
      <c r="C5315" t="s">
        <v>16</v>
      </c>
      <c r="D5315" t="s">
        <v>16</v>
      </c>
      <c r="E5315" t="s">
        <v>16</v>
      </c>
      <c r="F5315" t="s">
        <v>16</v>
      </c>
      <c r="G5315" t="s">
        <v>2467</v>
      </c>
      <c r="H5315">
        <v>1</v>
      </c>
      <c r="I5315" t="s">
        <v>5232</v>
      </c>
    </row>
    <row r="5316" spans="1:9" x14ac:dyDescent="0.25">
      <c r="A5316" t="s">
        <v>2482</v>
      </c>
      <c r="B5316">
        <v>70120140</v>
      </c>
      <c r="C5316" t="s">
        <v>16</v>
      </c>
      <c r="D5316" t="s">
        <v>16</v>
      </c>
      <c r="E5316" t="s">
        <v>16</v>
      </c>
      <c r="F5316" t="s">
        <v>16</v>
      </c>
      <c r="G5316" t="s">
        <v>2467</v>
      </c>
      <c r="H5316">
        <v>1</v>
      </c>
      <c r="I5316" t="s">
        <v>5232</v>
      </c>
    </row>
    <row r="5317" spans="1:9" x14ac:dyDescent="0.25">
      <c r="A5317" t="s">
        <v>2748</v>
      </c>
      <c r="B5317">
        <v>75180019</v>
      </c>
      <c r="C5317" t="s">
        <v>16</v>
      </c>
      <c r="D5317" t="s">
        <v>16</v>
      </c>
      <c r="E5317" t="s">
        <v>16</v>
      </c>
      <c r="F5317" t="s">
        <v>16</v>
      </c>
      <c r="G5317" t="s">
        <v>2430</v>
      </c>
      <c r="H5317">
        <v>1</v>
      </c>
      <c r="I5317" t="s">
        <v>5227</v>
      </c>
    </row>
    <row r="5318" spans="1:9" x14ac:dyDescent="0.25">
      <c r="A5318" t="s">
        <v>2993</v>
      </c>
      <c r="B5318">
        <v>75180019</v>
      </c>
      <c r="C5318" t="s">
        <v>16</v>
      </c>
      <c r="D5318" t="s">
        <v>16</v>
      </c>
      <c r="E5318" t="s">
        <v>16</v>
      </c>
      <c r="F5318" t="s">
        <v>16</v>
      </c>
      <c r="G5318" t="s">
        <v>2430</v>
      </c>
      <c r="H5318">
        <v>1</v>
      </c>
      <c r="I5318" t="s">
        <v>5227</v>
      </c>
    </row>
    <row r="5319" spans="1:9" x14ac:dyDescent="0.25">
      <c r="A5319" t="s">
        <v>2749</v>
      </c>
      <c r="B5319">
        <v>75180019</v>
      </c>
      <c r="C5319" t="s">
        <v>16</v>
      </c>
      <c r="D5319" t="s">
        <v>16</v>
      </c>
      <c r="E5319" t="s">
        <v>16</v>
      </c>
      <c r="F5319" t="s">
        <v>16</v>
      </c>
      <c r="G5319" t="s">
        <v>2430</v>
      </c>
      <c r="H5319">
        <v>1</v>
      </c>
      <c r="I5319" t="s">
        <v>5227</v>
      </c>
    </row>
    <row r="5320" spans="1:9" x14ac:dyDescent="0.25">
      <c r="A5320" t="s">
        <v>2476</v>
      </c>
      <c r="B5320">
        <v>70120140</v>
      </c>
      <c r="C5320" t="s">
        <v>16</v>
      </c>
      <c r="D5320" t="s">
        <v>16</v>
      </c>
      <c r="E5320" t="s">
        <v>16</v>
      </c>
      <c r="F5320" t="s">
        <v>16</v>
      </c>
      <c r="G5320" t="s">
        <v>2467</v>
      </c>
      <c r="H5320">
        <v>1</v>
      </c>
      <c r="I5320" t="s">
        <v>5232</v>
      </c>
    </row>
    <row r="5321" spans="1:9" x14ac:dyDescent="0.25">
      <c r="A5321" t="s">
        <v>2477</v>
      </c>
      <c r="B5321">
        <v>70120140</v>
      </c>
      <c r="C5321" t="s">
        <v>16</v>
      </c>
      <c r="D5321" t="s">
        <v>16</v>
      </c>
      <c r="E5321" t="s">
        <v>16</v>
      </c>
      <c r="F5321" t="s">
        <v>16</v>
      </c>
      <c r="G5321" t="s">
        <v>2467</v>
      </c>
      <c r="H5321">
        <v>1</v>
      </c>
      <c r="I5321" t="s">
        <v>5232</v>
      </c>
    </row>
    <row r="5322" spans="1:9" x14ac:dyDescent="0.25">
      <c r="A5322" t="s">
        <v>2475</v>
      </c>
      <c r="B5322">
        <v>70120140</v>
      </c>
      <c r="C5322" t="s">
        <v>16</v>
      </c>
      <c r="D5322" t="s">
        <v>16</v>
      </c>
      <c r="E5322" t="s">
        <v>16</v>
      </c>
      <c r="F5322" t="s">
        <v>16</v>
      </c>
      <c r="G5322" t="s">
        <v>2467</v>
      </c>
      <c r="H5322">
        <v>1</v>
      </c>
      <c r="I5322" t="s">
        <v>5232</v>
      </c>
    </row>
    <row r="5323" spans="1:9" x14ac:dyDescent="0.25">
      <c r="A5323" t="s">
        <v>2483</v>
      </c>
      <c r="B5323">
        <v>70120140</v>
      </c>
      <c r="C5323" t="s">
        <v>16</v>
      </c>
      <c r="D5323" t="s">
        <v>16</v>
      </c>
      <c r="E5323" t="s">
        <v>16</v>
      </c>
      <c r="F5323" t="s">
        <v>16</v>
      </c>
      <c r="G5323" t="s">
        <v>2467</v>
      </c>
      <c r="H5323">
        <v>1</v>
      </c>
      <c r="I5323" t="s">
        <v>5232</v>
      </c>
    </row>
    <row r="5324" spans="1:9" x14ac:dyDescent="0.25">
      <c r="A5324" t="s">
        <v>2472</v>
      </c>
      <c r="B5324">
        <v>70120140</v>
      </c>
      <c r="C5324" t="s">
        <v>16</v>
      </c>
      <c r="D5324" t="s">
        <v>16</v>
      </c>
      <c r="E5324" t="s">
        <v>16</v>
      </c>
      <c r="F5324" t="s">
        <v>16</v>
      </c>
      <c r="G5324" t="s">
        <v>2467</v>
      </c>
      <c r="H5324">
        <v>1</v>
      </c>
      <c r="I5324" t="s">
        <v>5232</v>
      </c>
    </row>
    <row r="5325" spans="1:9" x14ac:dyDescent="0.25">
      <c r="A5325" t="s">
        <v>2471</v>
      </c>
      <c r="B5325">
        <v>70120140</v>
      </c>
      <c r="C5325" t="s">
        <v>16</v>
      </c>
      <c r="D5325" t="s">
        <v>16</v>
      </c>
      <c r="E5325" t="s">
        <v>16</v>
      </c>
      <c r="F5325" t="s">
        <v>16</v>
      </c>
      <c r="G5325" t="s">
        <v>2467</v>
      </c>
      <c r="H5325">
        <v>1</v>
      </c>
      <c r="I5325" t="s">
        <v>5232</v>
      </c>
    </row>
    <row r="5326" spans="1:9" x14ac:dyDescent="0.25">
      <c r="A5326" t="s">
        <v>2473</v>
      </c>
      <c r="B5326">
        <v>70120140</v>
      </c>
      <c r="C5326" t="s">
        <v>16</v>
      </c>
      <c r="D5326" t="s">
        <v>16</v>
      </c>
      <c r="E5326" t="s">
        <v>16</v>
      </c>
      <c r="F5326" t="s">
        <v>16</v>
      </c>
      <c r="G5326" t="s">
        <v>2467</v>
      </c>
      <c r="H5326">
        <v>1</v>
      </c>
      <c r="I5326" t="s">
        <v>5232</v>
      </c>
    </row>
    <row r="5327" spans="1:9" x14ac:dyDescent="0.25">
      <c r="A5327" t="s">
        <v>2718</v>
      </c>
      <c r="B5327">
        <v>75180019</v>
      </c>
      <c r="C5327" t="s">
        <v>16</v>
      </c>
      <c r="D5327" t="s">
        <v>16</v>
      </c>
      <c r="E5327" t="s">
        <v>16</v>
      </c>
      <c r="F5327" t="s">
        <v>16</v>
      </c>
      <c r="G5327" t="s">
        <v>2430</v>
      </c>
      <c r="H5327">
        <v>1</v>
      </c>
      <c r="I5327" t="s">
        <v>5227</v>
      </c>
    </row>
    <row r="5328" spans="1:9" x14ac:dyDescent="0.25">
      <c r="A5328" t="s">
        <v>2714</v>
      </c>
      <c r="B5328">
        <v>75180019</v>
      </c>
      <c r="C5328" t="s">
        <v>16</v>
      </c>
      <c r="D5328" t="s">
        <v>16</v>
      </c>
      <c r="E5328" t="s">
        <v>16</v>
      </c>
      <c r="F5328" t="s">
        <v>16</v>
      </c>
      <c r="G5328" t="s">
        <v>2430</v>
      </c>
      <c r="H5328">
        <v>1</v>
      </c>
      <c r="I5328" t="s">
        <v>5227</v>
      </c>
    </row>
    <row r="5329" spans="1:9" x14ac:dyDescent="0.25">
      <c r="A5329" t="s">
        <v>2850</v>
      </c>
      <c r="B5329">
        <v>75180019</v>
      </c>
      <c r="C5329" t="s">
        <v>16</v>
      </c>
      <c r="D5329" t="s">
        <v>16</v>
      </c>
      <c r="E5329" t="s">
        <v>16</v>
      </c>
      <c r="F5329" t="s">
        <v>16</v>
      </c>
      <c r="G5329" t="s">
        <v>2430</v>
      </c>
      <c r="H5329">
        <v>1</v>
      </c>
      <c r="I5329" t="s">
        <v>5227</v>
      </c>
    </row>
    <row r="5330" spans="1:9" x14ac:dyDescent="0.25">
      <c r="A5330" t="s">
        <v>2489</v>
      </c>
      <c r="B5330">
        <v>70120140</v>
      </c>
      <c r="C5330" t="s">
        <v>16</v>
      </c>
      <c r="D5330" t="s">
        <v>16</v>
      </c>
      <c r="E5330" t="s">
        <v>16</v>
      </c>
      <c r="F5330" t="s">
        <v>16</v>
      </c>
      <c r="G5330" t="s">
        <v>2467</v>
      </c>
      <c r="H5330">
        <v>1</v>
      </c>
      <c r="I5330" t="s">
        <v>5232</v>
      </c>
    </row>
    <row r="5331" spans="1:9" x14ac:dyDescent="0.25">
      <c r="A5331" t="s">
        <v>2478</v>
      </c>
      <c r="B5331">
        <v>70120140</v>
      </c>
      <c r="C5331" t="s">
        <v>16</v>
      </c>
      <c r="D5331" t="s">
        <v>16</v>
      </c>
      <c r="E5331" t="s">
        <v>16</v>
      </c>
      <c r="F5331" t="s">
        <v>16</v>
      </c>
      <c r="G5331" t="s">
        <v>2467</v>
      </c>
      <c r="H5331">
        <v>1</v>
      </c>
      <c r="I5331" t="s">
        <v>5232</v>
      </c>
    </row>
    <row r="5332" spans="1:9" x14ac:dyDescent="0.25">
      <c r="A5332" t="s">
        <v>4184</v>
      </c>
      <c r="B5332">
        <v>23700784</v>
      </c>
      <c r="C5332" t="s">
        <v>16</v>
      </c>
      <c r="D5332" t="s">
        <v>16</v>
      </c>
      <c r="E5332" t="s">
        <v>16</v>
      </c>
      <c r="F5332" t="s">
        <v>16</v>
      </c>
      <c r="G5332" t="s">
        <v>4185</v>
      </c>
      <c r="H5332">
        <v>1</v>
      </c>
      <c r="I5332" t="s">
        <v>5239</v>
      </c>
    </row>
    <row r="5333" spans="1:9" x14ac:dyDescent="0.25">
      <c r="A5333" t="s">
        <v>4186</v>
      </c>
      <c r="B5333">
        <v>23700784</v>
      </c>
      <c r="C5333" t="s">
        <v>16</v>
      </c>
      <c r="D5333" t="s">
        <v>16</v>
      </c>
      <c r="E5333" t="s">
        <v>16</v>
      </c>
      <c r="F5333" t="s">
        <v>16</v>
      </c>
      <c r="G5333" t="s">
        <v>4185</v>
      </c>
      <c r="H5333">
        <v>1</v>
      </c>
      <c r="I5333" t="s">
        <v>5239</v>
      </c>
    </row>
    <row r="5334" spans="1:9" x14ac:dyDescent="0.25">
      <c r="A5334" t="s">
        <v>4176</v>
      </c>
      <c r="B5334">
        <v>75180019</v>
      </c>
      <c r="C5334" t="s">
        <v>16</v>
      </c>
      <c r="D5334" t="s">
        <v>16</v>
      </c>
      <c r="E5334" t="s">
        <v>16</v>
      </c>
      <c r="F5334" t="s">
        <v>16</v>
      </c>
      <c r="G5334" t="s">
        <v>2430</v>
      </c>
      <c r="H5334">
        <v>1</v>
      </c>
      <c r="I5334" t="s">
        <v>5227</v>
      </c>
    </row>
    <row r="5335" spans="1:9" x14ac:dyDescent="0.25">
      <c r="A5335" t="s">
        <v>5290</v>
      </c>
      <c r="B5335">
        <v>75180019</v>
      </c>
      <c r="C5335" t="s">
        <v>16</v>
      </c>
      <c r="D5335" t="s">
        <v>16</v>
      </c>
      <c r="E5335" t="s">
        <v>16</v>
      </c>
      <c r="F5335" t="s">
        <v>16</v>
      </c>
      <c r="G5335" t="s">
        <v>2430</v>
      </c>
      <c r="H5335">
        <v>1</v>
      </c>
      <c r="I5335" t="s">
        <v>5227</v>
      </c>
    </row>
    <row r="5336" spans="1:9" x14ac:dyDescent="0.25">
      <c r="A5336" t="s">
        <v>5447</v>
      </c>
      <c r="B5336">
        <v>75180019</v>
      </c>
      <c r="C5336" t="s">
        <v>16</v>
      </c>
      <c r="D5336" t="s">
        <v>16</v>
      </c>
      <c r="E5336" t="s">
        <v>16</v>
      </c>
      <c r="F5336" t="s">
        <v>16</v>
      </c>
      <c r="G5336" t="s">
        <v>2430</v>
      </c>
      <c r="H5336">
        <v>1</v>
      </c>
      <c r="I5336" t="s">
        <v>5227</v>
      </c>
    </row>
    <row r="5337" spans="1:9" x14ac:dyDescent="0.25">
      <c r="A5337" t="s">
        <v>5871</v>
      </c>
      <c r="B5337">
        <v>75180019</v>
      </c>
      <c r="C5337" t="s">
        <v>16</v>
      </c>
      <c r="D5337" t="s">
        <v>16</v>
      </c>
      <c r="E5337" t="s">
        <v>16</v>
      </c>
      <c r="F5337" t="s">
        <v>16</v>
      </c>
      <c r="G5337" t="s">
        <v>2430</v>
      </c>
      <c r="H5337">
        <v>1</v>
      </c>
      <c r="I5337" t="s">
        <v>5227</v>
      </c>
    </row>
    <row r="5338" spans="1:9" x14ac:dyDescent="0.25">
      <c r="A5338" t="s">
        <v>5842</v>
      </c>
      <c r="B5338">
        <v>70120140</v>
      </c>
      <c r="C5338" t="s">
        <v>16</v>
      </c>
      <c r="D5338" t="s">
        <v>16</v>
      </c>
      <c r="E5338" t="s">
        <v>16</v>
      </c>
      <c r="F5338" t="s">
        <v>16</v>
      </c>
      <c r="G5338" t="s">
        <v>2467</v>
      </c>
      <c r="H5338">
        <v>1</v>
      </c>
      <c r="I5338" t="s">
        <v>5232</v>
      </c>
    </row>
    <row r="5339" spans="1:9" x14ac:dyDescent="0.25">
      <c r="A5339" t="s">
        <v>5841</v>
      </c>
      <c r="B5339">
        <v>70120140</v>
      </c>
      <c r="C5339" t="s">
        <v>16</v>
      </c>
      <c r="D5339" t="s">
        <v>16</v>
      </c>
      <c r="E5339" t="s">
        <v>16</v>
      </c>
      <c r="F5339" t="s">
        <v>16</v>
      </c>
      <c r="G5339" t="s">
        <v>2467</v>
      </c>
      <c r="H5339">
        <v>1</v>
      </c>
      <c r="I5339" t="s">
        <v>5232</v>
      </c>
    </row>
    <row r="5340" spans="1:9" x14ac:dyDescent="0.25">
      <c r="A5340" t="s">
        <v>6211</v>
      </c>
      <c r="B5340">
        <v>75180019</v>
      </c>
      <c r="C5340" t="s">
        <v>16</v>
      </c>
      <c r="D5340" t="s">
        <v>16</v>
      </c>
      <c r="E5340" t="s">
        <v>16</v>
      </c>
      <c r="F5340" t="s">
        <v>16</v>
      </c>
      <c r="G5340" t="s">
        <v>2430</v>
      </c>
      <c r="H5340">
        <v>1</v>
      </c>
      <c r="I5340" t="s">
        <v>5227</v>
      </c>
    </row>
    <row r="5341" spans="1:9" x14ac:dyDescent="0.25">
      <c r="A5341" t="s">
        <v>6216</v>
      </c>
      <c r="B5341">
        <v>75180019</v>
      </c>
      <c r="C5341" t="s">
        <v>16</v>
      </c>
      <c r="D5341" t="s">
        <v>16</v>
      </c>
      <c r="E5341" t="s">
        <v>16</v>
      </c>
      <c r="F5341" t="s">
        <v>16</v>
      </c>
      <c r="G5341" t="s">
        <v>2430</v>
      </c>
      <c r="H5341">
        <v>1</v>
      </c>
      <c r="I5341" t="s">
        <v>5227</v>
      </c>
    </row>
    <row r="5342" spans="1:9" x14ac:dyDescent="0.25">
      <c r="A5342" t="s">
        <v>6212</v>
      </c>
      <c r="B5342">
        <v>75180019</v>
      </c>
      <c r="C5342" t="s">
        <v>16</v>
      </c>
      <c r="D5342" t="s">
        <v>16</v>
      </c>
      <c r="E5342" t="s">
        <v>16</v>
      </c>
      <c r="F5342" t="s">
        <v>16</v>
      </c>
      <c r="G5342" t="s">
        <v>2430</v>
      </c>
      <c r="H5342">
        <v>1</v>
      </c>
      <c r="I5342" t="s">
        <v>5227</v>
      </c>
    </row>
    <row r="5343" spans="1:9" x14ac:dyDescent="0.25">
      <c r="A5343" t="s">
        <v>9091</v>
      </c>
      <c r="B5343">
        <v>75211600</v>
      </c>
      <c r="C5343" t="s">
        <v>16</v>
      </c>
      <c r="D5343" t="s">
        <v>16</v>
      </c>
      <c r="E5343" t="s">
        <v>16</v>
      </c>
      <c r="F5343" t="s">
        <v>16</v>
      </c>
      <c r="G5343" t="s">
        <v>7099</v>
      </c>
      <c r="H5343">
        <v>1</v>
      </c>
      <c r="I5343" t="s">
        <v>7146</v>
      </c>
    </row>
    <row r="5344" spans="1:9" x14ac:dyDescent="0.25">
      <c r="A5344" t="s">
        <v>8418</v>
      </c>
      <c r="B5344">
        <v>75826799</v>
      </c>
      <c r="C5344" t="s">
        <v>16</v>
      </c>
      <c r="D5344" t="s">
        <v>16</v>
      </c>
      <c r="E5344" t="s">
        <v>16</v>
      </c>
      <c r="F5344" t="s">
        <v>16</v>
      </c>
      <c r="G5344" t="s">
        <v>8231</v>
      </c>
      <c r="H5344">
        <v>1</v>
      </c>
      <c r="I5344" t="s">
        <v>13138</v>
      </c>
    </row>
    <row r="5345" spans="1:9" x14ac:dyDescent="0.25">
      <c r="A5345" t="s">
        <v>10507</v>
      </c>
      <c r="B5345">
        <v>75180019</v>
      </c>
      <c r="C5345" t="s">
        <v>16</v>
      </c>
      <c r="D5345" t="s">
        <v>16</v>
      </c>
      <c r="E5345" t="s">
        <v>16</v>
      </c>
      <c r="F5345" t="s">
        <v>16</v>
      </c>
      <c r="G5345" t="s">
        <v>2430</v>
      </c>
      <c r="H5345">
        <v>1</v>
      </c>
      <c r="I5345" t="s">
        <v>5227</v>
      </c>
    </row>
    <row r="5346" spans="1:9" x14ac:dyDescent="0.25">
      <c r="A5346" t="s">
        <v>10479</v>
      </c>
      <c r="B5346">
        <v>75180019</v>
      </c>
      <c r="C5346" t="s">
        <v>16</v>
      </c>
      <c r="D5346" t="s">
        <v>16</v>
      </c>
      <c r="E5346" t="s">
        <v>16</v>
      </c>
      <c r="F5346" t="s">
        <v>16</v>
      </c>
      <c r="G5346" t="s">
        <v>2430</v>
      </c>
      <c r="H5346">
        <v>1</v>
      </c>
      <c r="I5346" t="s">
        <v>5227</v>
      </c>
    </row>
    <row r="5347" spans="1:9" x14ac:dyDescent="0.25">
      <c r="A5347" t="s">
        <v>10570</v>
      </c>
      <c r="B5347">
        <v>75180019</v>
      </c>
      <c r="C5347" t="s">
        <v>16</v>
      </c>
      <c r="D5347" t="s">
        <v>16</v>
      </c>
      <c r="E5347" t="s">
        <v>16</v>
      </c>
      <c r="F5347" t="s">
        <v>16</v>
      </c>
      <c r="G5347" t="s">
        <v>2430</v>
      </c>
      <c r="H5347">
        <v>1</v>
      </c>
      <c r="I5347" t="s">
        <v>5227</v>
      </c>
    </row>
    <row r="5348" spans="1:9" x14ac:dyDescent="0.25">
      <c r="A5348" t="s">
        <v>11002</v>
      </c>
      <c r="B5348">
        <v>75180019</v>
      </c>
      <c r="C5348" t="s">
        <v>16</v>
      </c>
      <c r="D5348" t="s">
        <v>16</v>
      </c>
      <c r="E5348" t="s">
        <v>16</v>
      </c>
      <c r="F5348" t="s">
        <v>16</v>
      </c>
      <c r="G5348" t="s">
        <v>2430</v>
      </c>
      <c r="H5348">
        <v>1</v>
      </c>
      <c r="I5348" t="s">
        <v>5227</v>
      </c>
    </row>
    <row r="5349" spans="1:9" x14ac:dyDescent="0.25">
      <c r="A5349" t="s">
        <v>11003</v>
      </c>
      <c r="B5349">
        <v>75180019</v>
      </c>
      <c r="C5349" t="s">
        <v>16</v>
      </c>
      <c r="D5349" t="s">
        <v>16</v>
      </c>
      <c r="E5349" t="s">
        <v>16</v>
      </c>
      <c r="F5349" t="s">
        <v>16</v>
      </c>
      <c r="G5349" t="s">
        <v>2430</v>
      </c>
      <c r="H5349">
        <v>1</v>
      </c>
      <c r="I5349" t="s">
        <v>5227</v>
      </c>
    </row>
    <row r="5350" spans="1:9" x14ac:dyDescent="0.25">
      <c r="A5350" t="s">
        <v>10457</v>
      </c>
      <c r="B5350">
        <v>75211662</v>
      </c>
      <c r="C5350" t="s">
        <v>16</v>
      </c>
      <c r="D5350" t="s">
        <v>16</v>
      </c>
      <c r="E5350" t="s">
        <v>16</v>
      </c>
      <c r="F5350" t="s">
        <v>16</v>
      </c>
      <c r="G5350" t="s">
        <v>7015</v>
      </c>
      <c r="H5350">
        <v>1</v>
      </c>
      <c r="I5350" t="s">
        <v>7143</v>
      </c>
    </row>
    <row r="5351" spans="1:9" x14ac:dyDescent="0.25">
      <c r="A5351" t="s">
        <v>10825</v>
      </c>
      <c r="B5351">
        <v>75211662</v>
      </c>
      <c r="C5351" t="s">
        <v>16</v>
      </c>
      <c r="D5351" t="s">
        <v>16</v>
      </c>
      <c r="E5351" t="s">
        <v>16</v>
      </c>
      <c r="F5351" t="s">
        <v>16</v>
      </c>
      <c r="G5351" t="s">
        <v>7015</v>
      </c>
      <c r="H5351">
        <v>1</v>
      </c>
      <c r="I5351" t="s">
        <v>7143</v>
      </c>
    </row>
    <row r="5352" spans="1:9" x14ac:dyDescent="0.25">
      <c r="A5352" t="s">
        <v>10630</v>
      </c>
      <c r="B5352">
        <v>75180019</v>
      </c>
      <c r="C5352" t="s">
        <v>16</v>
      </c>
      <c r="D5352" t="s">
        <v>16</v>
      </c>
      <c r="E5352" t="s">
        <v>16</v>
      </c>
      <c r="F5352" t="s">
        <v>16</v>
      </c>
      <c r="G5352" t="s">
        <v>2430</v>
      </c>
      <c r="H5352">
        <v>1</v>
      </c>
      <c r="I5352" t="s">
        <v>5227</v>
      </c>
    </row>
    <row r="5353" spans="1:9" x14ac:dyDescent="0.25">
      <c r="A5353" t="s">
        <v>11574</v>
      </c>
      <c r="B5353">
        <v>75211662</v>
      </c>
      <c r="C5353" t="s">
        <v>16</v>
      </c>
      <c r="D5353" t="s">
        <v>16</v>
      </c>
      <c r="E5353" t="s">
        <v>16</v>
      </c>
      <c r="F5353" t="s">
        <v>16</v>
      </c>
      <c r="G5353" t="s">
        <v>7015</v>
      </c>
      <c r="H5353">
        <v>1</v>
      </c>
      <c r="I5353" t="s">
        <v>7143</v>
      </c>
    </row>
    <row r="5354" spans="1:9" x14ac:dyDescent="0.25">
      <c r="A5354" t="s">
        <v>11575</v>
      </c>
      <c r="B5354">
        <v>75211662</v>
      </c>
      <c r="C5354" t="s">
        <v>16</v>
      </c>
      <c r="D5354" t="s">
        <v>16</v>
      </c>
      <c r="E5354" t="s">
        <v>16</v>
      </c>
      <c r="F5354" t="s">
        <v>16</v>
      </c>
      <c r="G5354" t="s">
        <v>7015</v>
      </c>
      <c r="H5354">
        <v>1</v>
      </c>
      <c r="I5354" t="s">
        <v>7143</v>
      </c>
    </row>
    <row r="5355" spans="1:9" x14ac:dyDescent="0.25">
      <c r="A5355" t="s">
        <v>10617</v>
      </c>
      <c r="B5355">
        <v>75180019</v>
      </c>
      <c r="C5355" t="s">
        <v>16</v>
      </c>
      <c r="D5355" t="s">
        <v>16</v>
      </c>
      <c r="E5355" t="s">
        <v>16</v>
      </c>
      <c r="F5355" t="s">
        <v>16</v>
      </c>
      <c r="G5355" t="s">
        <v>2430</v>
      </c>
      <c r="H5355">
        <v>1</v>
      </c>
      <c r="I5355" t="s">
        <v>5227</v>
      </c>
    </row>
    <row r="5356" spans="1:9" x14ac:dyDescent="0.25">
      <c r="A5356" t="s">
        <v>3488</v>
      </c>
      <c r="B5356">
        <v>75421677</v>
      </c>
      <c r="C5356" t="s">
        <v>16</v>
      </c>
      <c r="D5356" t="s">
        <v>16</v>
      </c>
      <c r="E5356" t="s">
        <v>16</v>
      </c>
      <c r="F5356" t="s">
        <v>16</v>
      </c>
      <c r="G5356" t="s">
        <v>3368</v>
      </c>
      <c r="H5356">
        <v>1</v>
      </c>
      <c r="I5356" t="s">
        <v>4892</v>
      </c>
    </row>
    <row r="5357" spans="1:9" x14ac:dyDescent="0.25">
      <c r="A5357" t="s">
        <v>2498</v>
      </c>
      <c r="B5357">
        <v>74541608</v>
      </c>
      <c r="C5357" t="s">
        <v>16</v>
      </c>
      <c r="D5357" t="s">
        <v>16</v>
      </c>
      <c r="E5357" t="s">
        <v>16</v>
      </c>
      <c r="F5357" t="s">
        <v>16</v>
      </c>
      <c r="G5357" t="s">
        <v>2496</v>
      </c>
      <c r="H5357">
        <v>1</v>
      </c>
      <c r="I5357" t="s">
        <v>4904</v>
      </c>
    </row>
    <row r="5358" spans="1:9" x14ac:dyDescent="0.25">
      <c r="A5358" t="s">
        <v>2500</v>
      </c>
      <c r="B5358">
        <v>74541608</v>
      </c>
      <c r="C5358" t="s">
        <v>16</v>
      </c>
      <c r="D5358" t="s">
        <v>16</v>
      </c>
      <c r="E5358" t="s">
        <v>16</v>
      </c>
      <c r="F5358" t="s">
        <v>16</v>
      </c>
      <c r="G5358" t="s">
        <v>2496</v>
      </c>
      <c r="H5358">
        <v>1</v>
      </c>
      <c r="I5358" t="s">
        <v>4904</v>
      </c>
    </row>
    <row r="5359" spans="1:9" x14ac:dyDescent="0.25">
      <c r="A5359" t="s">
        <v>11443</v>
      </c>
      <c r="B5359">
        <v>75211662</v>
      </c>
      <c r="C5359" t="s">
        <v>16</v>
      </c>
      <c r="D5359" t="s">
        <v>16</v>
      </c>
      <c r="E5359" t="s">
        <v>16</v>
      </c>
      <c r="F5359" t="s">
        <v>16</v>
      </c>
      <c r="G5359" t="s">
        <v>7015</v>
      </c>
      <c r="H5359">
        <v>1</v>
      </c>
      <c r="I5359" t="s">
        <v>7143</v>
      </c>
    </row>
    <row r="5360" spans="1:9" x14ac:dyDescent="0.25">
      <c r="A5360" t="s">
        <v>10669</v>
      </c>
      <c r="B5360">
        <v>75577000</v>
      </c>
      <c r="C5360" t="s">
        <v>16</v>
      </c>
      <c r="D5360" t="s">
        <v>16</v>
      </c>
      <c r="E5360" t="s">
        <v>16</v>
      </c>
      <c r="F5360" t="s">
        <v>16</v>
      </c>
      <c r="G5360" t="s">
        <v>3759</v>
      </c>
      <c r="H5360">
        <v>1</v>
      </c>
      <c r="I5360" t="s">
        <v>4898</v>
      </c>
    </row>
    <row r="5361" spans="1:9" x14ac:dyDescent="0.25">
      <c r="A5361" t="s">
        <v>12303</v>
      </c>
      <c r="B5361">
        <v>75577000</v>
      </c>
      <c r="C5361" t="s">
        <v>16</v>
      </c>
      <c r="D5361" t="s">
        <v>16</v>
      </c>
      <c r="E5361" t="s">
        <v>16</v>
      </c>
      <c r="F5361" t="s">
        <v>16</v>
      </c>
      <c r="G5361" t="s">
        <v>3759</v>
      </c>
      <c r="H5361">
        <v>1</v>
      </c>
      <c r="I5361" t="s">
        <v>4898</v>
      </c>
    </row>
    <row r="5362" spans="1:9" x14ac:dyDescent="0.25">
      <c r="A5362" t="s">
        <v>14739</v>
      </c>
      <c r="B5362">
        <v>75577000</v>
      </c>
      <c r="C5362" t="s">
        <v>16</v>
      </c>
      <c r="D5362" t="s">
        <v>16</v>
      </c>
      <c r="E5362" t="s">
        <v>16</v>
      </c>
      <c r="F5362" t="s">
        <v>16</v>
      </c>
      <c r="G5362" t="s">
        <v>3759</v>
      </c>
      <c r="H5362">
        <v>1</v>
      </c>
      <c r="I5362" t="s">
        <v>4898</v>
      </c>
    </row>
    <row r="5363" spans="1:9" x14ac:dyDescent="0.25">
      <c r="A5363" t="s">
        <v>14129</v>
      </c>
      <c r="B5363">
        <v>74642514</v>
      </c>
      <c r="C5363" t="s">
        <v>16</v>
      </c>
      <c r="D5363" t="s">
        <v>16</v>
      </c>
      <c r="E5363" t="s">
        <v>16</v>
      </c>
      <c r="F5363" t="s">
        <v>16</v>
      </c>
      <c r="G5363" t="s">
        <v>14063</v>
      </c>
      <c r="H5363">
        <v>1</v>
      </c>
      <c r="I5363" t="s">
        <v>15596</v>
      </c>
    </row>
    <row r="5364" spans="1:9" x14ac:dyDescent="0.25">
      <c r="A5364" t="s">
        <v>15068</v>
      </c>
      <c r="B5364">
        <v>74642514</v>
      </c>
      <c r="C5364" t="s">
        <v>16</v>
      </c>
      <c r="D5364" t="s">
        <v>16</v>
      </c>
      <c r="E5364" t="s">
        <v>16</v>
      </c>
      <c r="F5364" t="s">
        <v>16</v>
      </c>
      <c r="G5364" t="s">
        <v>14063</v>
      </c>
      <c r="H5364">
        <v>1</v>
      </c>
      <c r="I5364" t="s">
        <v>15596</v>
      </c>
    </row>
    <row r="5365" spans="1:9" x14ac:dyDescent="0.25">
      <c r="A5365" t="s">
        <v>13932</v>
      </c>
      <c r="B5365">
        <v>75211662</v>
      </c>
      <c r="C5365" t="s">
        <v>16</v>
      </c>
      <c r="D5365" t="s">
        <v>16</v>
      </c>
      <c r="E5365" t="s">
        <v>16</v>
      </c>
      <c r="F5365" t="s">
        <v>16</v>
      </c>
      <c r="G5365" t="s">
        <v>7015</v>
      </c>
      <c r="H5365">
        <v>1</v>
      </c>
      <c r="I5365" t="s">
        <v>7143</v>
      </c>
    </row>
    <row r="5366" spans="1:9" x14ac:dyDescent="0.25">
      <c r="A5366" t="s">
        <v>15182</v>
      </c>
      <c r="B5366">
        <v>74642514</v>
      </c>
      <c r="C5366" t="s">
        <v>16</v>
      </c>
      <c r="D5366" t="s">
        <v>16</v>
      </c>
      <c r="E5366" t="s">
        <v>16</v>
      </c>
      <c r="F5366" t="s">
        <v>16</v>
      </c>
      <c r="G5366" t="s">
        <v>14063</v>
      </c>
      <c r="H5366">
        <v>2</v>
      </c>
      <c r="I5366" t="s">
        <v>15847</v>
      </c>
    </row>
    <row r="5367" spans="1:9" x14ac:dyDescent="0.25">
      <c r="A5367" t="s">
        <v>15182</v>
      </c>
      <c r="B5367">
        <v>75577000</v>
      </c>
      <c r="C5367" t="s">
        <v>16</v>
      </c>
      <c r="D5367" t="s">
        <v>16</v>
      </c>
      <c r="E5367" t="s">
        <v>16</v>
      </c>
      <c r="F5367" t="s">
        <v>16</v>
      </c>
      <c r="G5367" t="s">
        <v>3759</v>
      </c>
      <c r="H5367">
        <v>1</v>
      </c>
      <c r="I5367" t="s">
        <v>4898</v>
      </c>
    </row>
    <row r="5368" spans="1:9" x14ac:dyDescent="0.25">
      <c r="A5368" t="s">
        <v>15254</v>
      </c>
      <c r="B5368">
        <v>74642514</v>
      </c>
      <c r="C5368" t="s">
        <v>16</v>
      </c>
      <c r="D5368" t="s">
        <v>16</v>
      </c>
      <c r="E5368" t="s">
        <v>16</v>
      </c>
      <c r="F5368" t="s">
        <v>16</v>
      </c>
      <c r="G5368" t="s">
        <v>14063</v>
      </c>
      <c r="H5368">
        <v>1</v>
      </c>
      <c r="I5368" t="s">
        <v>15596</v>
      </c>
    </row>
    <row r="5369" spans="1:9" x14ac:dyDescent="0.25">
      <c r="A5369" t="s">
        <v>16583</v>
      </c>
      <c r="B5369">
        <v>70120140</v>
      </c>
      <c r="C5369" t="s">
        <v>16</v>
      </c>
      <c r="D5369" t="s">
        <v>16</v>
      </c>
      <c r="E5369" t="s">
        <v>16</v>
      </c>
      <c r="F5369" t="s">
        <v>16</v>
      </c>
      <c r="G5369" t="s">
        <v>2467</v>
      </c>
      <c r="H5369">
        <v>1</v>
      </c>
      <c r="I5369" t="s">
        <v>5232</v>
      </c>
    </row>
    <row r="5370" spans="1:9" x14ac:dyDescent="0.25">
      <c r="A5370" t="s">
        <v>16582</v>
      </c>
      <c r="B5370">
        <v>70120140</v>
      </c>
      <c r="C5370" t="s">
        <v>16</v>
      </c>
      <c r="D5370" t="s">
        <v>16</v>
      </c>
      <c r="E5370" t="s">
        <v>16</v>
      </c>
      <c r="F5370" t="s">
        <v>16</v>
      </c>
      <c r="G5370" t="s">
        <v>2467</v>
      </c>
      <c r="H5370">
        <v>1</v>
      </c>
      <c r="I5370" t="s">
        <v>5232</v>
      </c>
    </row>
    <row r="5371" spans="1:9" x14ac:dyDescent="0.25">
      <c r="A5371" t="s">
        <v>2494</v>
      </c>
      <c r="B5371">
        <v>70120140</v>
      </c>
      <c r="C5371" t="s">
        <v>16</v>
      </c>
      <c r="D5371" t="s">
        <v>16</v>
      </c>
      <c r="E5371" t="s">
        <v>16</v>
      </c>
      <c r="F5371" t="s">
        <v>16</v>
      </c>
      <c r="G5371" t="s">
        <v>2467</v>
      </c>
      <c r="H5371">
        <v>1</v>
      </c>
      <c r="I5371" t="s">
        <v>5232</v>
      </c>
    </row>
    <row r="5372" spans="1:9" x14ac:dyDescent="0.25">
      <c r="A5372" t="s">
        <v>2469</v>
      </c>
      <c r="B5372">
        <v>70120140</v>
      </c>
      <c r="C5372" t="s">
        <v>16</v>
      </c>
      <c r="D5372" t="s">
        <v>16</v>
      </c>
      <c r="E5372" t="s">
        <v>16</v>
      </c>
      <c r="F5372" t="s">
        <v>16</v>
      </c>
      <c r="G5372" t="s">
        <v>2467</v>
      </c>
      <c r="H5372">
        <v>1</v>
      </c>
      <c r="I5372" t="s">
        <v>5232</v>
      </c>
    </row>
    <row r="5373" spans="1:9" x14ac:dyDescent="0.25">
      <c r="A5373" t="s">
        <v>2470</v>
      </c>
      <c r="B5373">
        <v>70120140</v>
      </c>
      <c r="C5373" t="s">
        <v>16</v>
      </c>
      <c r="D5373" t="s">
        <v>16</v>
      </c>
      <c r="E5373" t="s">
        <v>16</v>
      </c>
      <c r="F5373" t="s">
        <v>16</v>
      </c>
      <c r="G5373" t="s">
        <v>2467</v>
      </c>
      <c r="H5373">
        <v>1</v>
      </c>
      <c r="I5373" t="s">
        <v>5232</v>
      </c>
    </row>
    <row r="5374" spans="1:9" x14ac:dyDescent="0.25">
      <c r="A5374" t="s">
        <v>3565</v>
      </c>
      <c r="B5374">
        <v>75500133</v>
      </c>
      <c r="C5374" t="s">
        <v>16</v>
      </c>
      <c r="D5374" t="s">
        <v>16</v>
      </c>
      <c r="E5374" t="s">
        <v>16</v>
      </c>
      <c r="F5374" t="s">
        <v>16</v>
      </c>
      <c r="G5374" t="s">
        <v>3560</v>
      </c>
      <c r="H5374">
        <v>1</v>
      </c>
      <c r="I5374" t="s">
        <v>5234</v>
      </c>
    </row>
    <row r="5375" spans="1:9" x14ac:dyDescent="0.25">
      <c r="A5375" t="s">
        <v>3566</v>
      </c>
      <c r="B5375">
        <v>75500133</v>
      </c>
      <c r="C5375" t="s">
        <v>16</v>
      </c>
      <c r="D5375" t="s">
        <v>16</v>
      </c>
      <c r="E5375" t="s">
        <v>16</v>
      </c>
      <c r="F5375" t="s">
        <v>16</v>
      </c>
      <c r="G5375" t="s">
        <v>3560</v>
      </c>
      <c r="H5375">
        <v>1</v>
      </c>
      <c r="I5375" t="s">
        <v>5234</v>
      </c>
    </row>
    <row r="5376" spans="1:9" x14ac:dyDescent="0.25">
      <c r="A5376" t="s">
        <v>8335</v>
      </c>
      <c r="B5376">
        <v>75180019</v>
      </c>
      <c r="C5376" t="s">
        <v>16</v>
      </c>
      <c r="D5376" t="s">
        <v>16</v>
      </c>
      <c r="E5376" t="s">
        <v>16</v>
      </c>
      <c r="F5376" t="s">
        <v>16</v>
      </c>
      <c r="G5376" t="s">
        <v>2430</v>
      </c>
      <c r="H5376">
        <v>1</v>
      </c>
      <c r="I5376" t="s">
        <v>5227</v>
      </c>
    </row>
    <row r="5377" spans="1:9" x14ac:dyDescent="0.25">
      <c r="A5377" t="s">
        <v>8344</v>
      </c>
      <c r="B5377">
        <v>75180019</v>
      </c>
      <c r="C5377" t="s">
        <v>16</v>
      </c>
      <c r="D5377" t="s">
        <v>16</v>
      </c>
      <c r="E5377" t="s">
        <v>16</v>
      </c>
      <c r="F5377" t="s">
        <v>16</v>
      </c>
      <c r="G5377" t="s">
        <v>2430</v>
      </c>
      <c r="H5377">
        <v>1</v>
      </c>
      <c r="I5377" t="s">
        <v>5227</v>
      </c>
    </row>
    <row r="5378" spans="1:9" x14ac:dyDescent="0.25">
      <c r="A5378" t="s">
        <v>8341</v>
      </c>
      <c r="B5378">
        <v>75180019</v>
      </c>
      <c r="C5378" t="s">
        <v>16</v>
      </c>
      <c r="D5378" t="s">
        <v>16</v>
      </c>
      <c r="E5378" t="s">
        <v>16</v>
      </c>
      <c r="F5378" t="s">
        <v>16</v>
      </c>
      <c r="G5378" t="s">
        <v>2430</v>
      </c>
      <c r="H5378">
        <v>1</v>
      </c>
      <c r="I5378" t="s">
        <v>5227</v>
      </c>
    </row>
    <row r="5379" spans="1:9" x14ac:dyDescent="0.25">
      <c r="A5379" t="s">
        <v>8345</v>
      </c>
      <c r="B5379">
        <v>75180019</v>
      </c>
      <c r="C5379" t="s">
        <v>16</v>
      </c>
      <c r="D5379" t="s">
        <v>16</v>
      </c>
      <c r="E5379" t="s">
        <v>16</v>
      </c>
      <c r="F5379" t="s">
        <v>16</v>
      </c>
      <c r="G5379" t="s">
        <v>2430</v>
      </c>
      <c r="H5379">
        <v>1</v>
      </c>
      <c r="I5379" t="s">
        <v>5227</v>
      </c>
    </row>
    <row r="5380" spans="1:9" x14ac:dyDescent="0.25">
      <c r="A5380" t="s">
        <v>8346</v>
      </c>
      <c r="B5380">
        <v>75180019</v>
      </c>
      <c r="C5380" t="s">
        <v>16</v>
      </c>
      <c r="D5380" t="s">
        <v>16</v>
      </c>
      <c r="E5380" t="s">
        <v>16</v>
      </c>
      <c r="F5380" t="s">
        <v>16</v>
      </c>
      <c r="G5380" t="s">
        <v>2430</v>
      </c>
      <c r="H5380">
        <v>1</v>
      </c>
      <c r="I5380" t="s">
        <v>5227</v>
      </c>
    </row>
    <row r="5381" spans="1:9" x14ac:dyDescent="0.25">
      <c r="A5381" t="s">
        <v>8336</v>
      </c>
      <c r="B5381">
        <v>75180019</v>
      </c>
      <c r="C5381" t="s">
        <v>16</v>
      </c>
      <c r="D5381" t="s">
        <v>16</v>
      </c>
      <c r="E5381" t="s">
        <v>16</v>
      </c>
      <c r="F5381" t="s">
        <v>16</v>
      </c>
      <c r="G5381" t="s">
        <v>2430</v>
      </c>
      <c r="H5381">
        <v>1</v>
      </c>
      <c r="I5381" t="s">
        <v>5227</v>
      </c>
    </row>
    <row r="5382" spans="1:9" x14ac:dyDescent="0.25">
      <c r="A5382" t="s">
        <v>9231</v>
      </c>
      <c r="B5382">
        <v>75180019</v>
      </c>
      <c r="C5382" t="s">
        <v>16</v>
      </c>
      <c r="D5382" t="s">
        <v>16</v>
      </c>
      <c r="E5382" t="s">
        <v>16</v>
      </c>
      <c r="F5382" t="s">
        <v>16</v>
      </c>
      <c r="G5382" t="s">
        <v>2430</v>
      </c>
      <c r="H5382">
        <v>1</v>
      </c>
      <c r="I5382" t="s">
        <v>5227</v>
      </c>
    </row>
    <row r="5383" spans="1:9" x14ac:dyDescent="0.25">
      <c r="A5383" t="s">
        <v>9232</v>
      </c>
      <c r="B5383">
        <v>75180019</v>
      </c>
      <c r="C5383" t="s">
        <v>16</v>
      </c>
      <c r="D5383" t="s">
        <v>16</v>
      </c>
      <c r="E5383" t="s">
        <v>16</v>
      </c>
      <c r="F5383" t="s">
        <v>16</v>
      </c>
      <c r="G5383" t="s">
        <v>2430</v>
      </c>
      <c r="H5383">
        <v>1</v>
      </c>
      <c r="I5383" t="s">
        <v>5227</v>
      </c>
    </row>
    <row r="5384" spans="1:9" x14ac:dyDescent="0.25">
      <c r="A5384" t="s">
        <v>9233</v>
      </c>
      <c r="B5384">
        <v>75180019</v>
      </c>
      <c r="C5384" t="s">
        <v>16</v>
      </c>
      <c r="D5384" t="s">
        <v>16</v>
      </c>
      <c r="E5384" t="s">
        <v>16</v>
      </c>
      <c r="F5384" t="s">
        <v>16</v>
      </c>
      <c r="G5384" t="s">
        <v>2430</v>
      </c>
      <c r="H5384">
        <v>1</v>
      </c>
      <c r="I5384" t="s">
        <v>5227</v>
      </c>
    </row>
    <row r="5385" spans="1:9" x14ac:dyDescent="0.25">
      <c r="A5385" t="s">
        <v>9242</v>
      </c>
      <c r="B5385">
        <v>75180019</v>
      </c>
      <c r="C5385" t="s">
        <v>16</v>
      </c>
      <c r="D5385" t="s">
        <v>16</v>
      </c>
      <c r="E5385" t="s">
        <v>16</v>
      </c>
      <c r="F5385" t="s">
        <v>16</v>
      </c>
      <c r="G5385" t="s">
        <v>2430</v>
      </c>
      <c r="H5385">
        <v>1</v>
      </c>
      <c r="I5385" t="s">
        <v>5227</v>
      </c>
    </row>
    <row r="5386" spans="1:9" x14ac:dyDescent="0.25">
      <c r="A5386" t="s">
        <v>8342</v>
      </c>
      <c r="B5386">
        <v>75180019</v>
      </c>
      <c r="C5386" t="s">
        <v>16</v>
      </c>
      <c r="D5386" t="s">
        <v>16</v>
      </c>
      <c r="E5386" t="s">
        <v>16</v>
      </c>
      <c r="F5386" t="s">
        <v>16</v>
      </c>
      <c r="G5386" t="s">
        <v>2430</v>
      </c>
      <c r="H5386">
        <v>1</v>
      </c>
      <c r="I5386" t="s">
        <v>5227</v>
      </c>
    </row>
    <row r="5387" spans="1:9" x14ac:dyDescent="0.25">
      <c r="A5387" t="s">
        <v>8340</v>
      </c>
      <c r="B5387">
        <v>75180019</v>
      </c>
      <c r="C5387" t="s">
        <v>16</v>
      </c>
      <c r="D5387" t="s">
        <v>16</v>
      </c>
      <c r="E5387" t="s">
        <v>16</v>
      </c>
      <c r="F5387" t="s">
        <v>16</v>
      </c>
      <c r="G5387" t="s">
        <v>2430</v>
      </c>
      <c r="H5387">
        <v>1</v>
      </c>
      <c r="I5387" t="s">
        <v>5227</v>
      </c>
    </row>
    <row r="5388" spans="1:9" x14ac:dyDescent="0.25">
      <c r="A5388" t="s">
        <v>9234</v>
      </c>
      <c r="B5388">
        <v>75180019</v>
      </c>
      <c r="C5388" t="s">
        <v>16</v>
      </c>
      <c r="D5388" t="s">
        <v>16</v>
      </c>
      <c r="E5388" t="s">
        <v>16</v>
      </c>
      <c r="F5388" t="s">
        <v>16</v>
      </c>
      <c r="G5388" t="s">
        <v>2430</v>
      </c>
      <c r="H5388">
        <v>1</v>
      </c>
      <c r="I5388" t="s">
        <v>5227</v>
      </c>
    </row>
    <row r="5389" spans="1:9" x14ac:dyDescent="0.25">
      <c r="A5389" t="s">
        <v>9235</v>
      </c>
      <c r="B5389">
        <v>75180019</v>
      </c>
      <c r="C5389" t="s">
        <v>16</v>
      </c>
      <c r="D5389" t="s">
        <v>16</v>
      </c>
      <c r="E5389" t="s">
        <v>16</v>
      </c>
      <c r="F5389" t="s">
        <v>16</v>
      </c>
      <c r="G5389" t="s">
        <v>2430</v>
      </c>
      <c r="H5389">
        <v>1</v>
      </c>
      <c r="I5389" t="s">
        <v>5227</v>
      </c>
    </row>
    <row r="5390" spans="1:9" x14ac:dyDescent="0.25">
      <c r="A5390" t="s">
        <v>8343</v>
      </c>
      <c r="B5390">
        <v>75180019</v>
      </c>
      <c r="C5390" t="s">
        <v>16</v>
      </c>
      <c r="D5390" t="s">
        <v>16</v>
      </c>
      <c r="E5390" t="s">
        <v>16</v>
      </c>
      <c r="F5390" t="s">
        <v>16</v>
      </c>
      <c r="G5390" t="s">
        <v>2430</v>
      </c>
      <c r="H5390">
        <v>1</v>
      </c>
      <c r="I5390" t="s">
        <v>5227</v>
      </c>
    </row>
    <row r="5391" spans="1:9" x14ac:dyDescent="0.25">
      <c r="A5391" t="s">
        <v>9243</v>
      </c>
      <c r="B5391">
        <v>75180019</v>
      </c>
      <c r="C5391" t="s">
        <v>16</v>
      </c>
      <c r="D5391" t="s">
        <v>16</v>
      </c>
      <c r="E5391" t="s">
        <v>16</v>
      </c>
      <c r="F5391" t="s">
        <v>16</v>
      </c>
      <c r="G5391" t="s">
        <v>2430</v>
      </c>
      <c r="H5391">
        <v>1</v>
      </c>
      <c r="I5391" t="s">
        <v>5227</v>
      </c>
    </row>
    <row r="5392" spans="1:9" x14ac:dyDescent="0.25">
      <c r="A5392" t="s">
        <v>9236</v>
      </c>
      <c r="B5392">
        <v>75180019</v>
      </c>
      <c r="C5392" t="s">
        <v>16</v>
      </c>
      <c r="D5392" t="s">
        <v>16</v>
      </c>
      <c r="E5392" t="s">
        <v>16</v>
      </c>
      <c r="F5392" t="s">
        <v>16</v>
      </c>
      <c r="G5392" t="s">
        <v>2430</v>
      </c>
      <c r="H5392">
        <v>1</v>
      </c>
      <c r="I5392" t="s">
        <v>5227</v>
      </c>
    </row>
    <row r="5393" spans="1:9" x14ac:dyDescent="0.25">
      <c r="A5393" t="s">
        <v>9244</v>
      </c>
      <c r="B5393">
        <v>75180019</v>
      </c>
      <c r="C5393" t="s">
        <v>16</v>
      </c>
      <c r="D5393" t="s">
        <v>16</v>
      </c>
      <c r="E5393" t="s">
        <v>16</v>
      </c>
      <c r="F5393" t="s">
        <v>16</v>
      </c>
      <c r="G5393" t="s">
        <v>2430</v>
      </c>
      <c r="H5393">
        <v>1</v>
      </c>
      <c r="I5393" t="s">
        <v>5227</v>
      </c>
    </row>
    <row r="5394" spans="1:9" x14ac:dyDescent="0.25">
      <c r="A5394" t="s">
        <v>9245</v>
      </c>
      <c r="B5394">
        <v>75180019</v>
      </c>
      <c r="C5394" t="s">
        <v>16</v>
      </c>
      <c r="D5394" t="s">
        <v>16</v>
      </c>
      <c r="E5394" t="s">
        <v>16</v>
      </c>
      <c r="F5394" t="s">
        <v>16</v>
      </c>
      <c r="G5394" t="s">
        <v>2430</v>
      </c>
      <c r="H5394">
        <v>1</v>
      </c>
      <c r="I5394" t="s">
        <v>5227</v>
      </c>
    </row>
    <row r="5395" spans="1:9" x14ac:dyDescent="0.25">
      <c r="A5395" t="s">
        <v>9246</v>
      </c>
      <c r="B5395">
        <v>75180019</v>
      </c>
      <c r="C5395" t="s">
        <v>16</v>
      </c>
      <c r="D5395" t="s">
        <v>16</v>
      </c>
      <c r="E5395" t="s">
        <v>16</v>
      </c>
      <c r="F5395" t="s">
        <v>16</v>
      </c>
      <c r="G5395" t="s">
        <v>2430</v>
      </c>
      <c r="H5395">
        <v>1</v>
      </c>
      <c r="I5395" t="s">
        <v>5227</v>
      </c>
    </row>
    <row r="5396" spans="1:9" x14ac:dyDescent="0.25">
      <c r="A5396" t="s">
        <v>9171</v>
      </c>
      <c r="B5396">
        <v>75180019</v>
      </c>
      <c r="C5396" t="s">
        <v>16</v>
      </c>
      <c r="D5396" t="s">
        <v>16</v>
      </c>
      <c r="E5396" t="s">
        <v>16</v>
      </c>
      <c r="F5396" t="s">
        <v>16</v>
      </c>
      <c r="G5396" t="s">
        <v>2430</v>
      </c>
      <c r="H5396">
        <v>1</v>
      </c>
      <c r="I5396" t="s">
        <v>5227</v>
      </c>
    </row>
    <row r="5397" spans="1:9" x14ac:dyDescent="0.25">
      <c r="A5397" t="s">
        <v>9177</v>
      </c>
      <c r="B5397">
        <v>75180019</v>
      </c>
      <c r="C5397" t="s">
        <v>16</v>
      </c>
      <c r="D5397" t="s">
        <v>16</v>
      </c>
      <c r="E5397" t="s">
        <v>16</v>
      </c>
      <c r="F5397" t="s">
        <v>16</v>
      </c>
      <c r="G5397" t="s">
        <v>2430</v>
      </c>
      <c r="H5397">
        <v>1</v>
      </c>
      <c r="I5397" t="s">
        <v>5227</v>
      </c>
    </row>
    <row r="5398" spans="1:9" x14ac:dyDescent="0.25">
      <c r="A5398" t="s">
        <v>9178</v>
      </c>
      <c r="B5398">
        <v>75180019</v>
      </c>
      <c r="C5398" t="s">
        <v>16</v>
      </c>
      <c r="D5398" t="s">
        <v>16</v>
      </c>
      <c r="E5398" t="s">
        <v>16</v>
      </c>
      <c r="F5398" t="s">
        <v>16</v>
      </c>
      <c r="G5398" t="s">
        <v>2430</v>
      </c>
      <c r="H5398">
        <v>1</v>
      </c>
      <c r="I5398" t="s">
        <v>5227</v>
      </c>
    </row>
    <row r="5399" spans="1:9" x14ac:dyDescent="0.25">
      <c r="A5399" t="s">
        <v>9179</v>
      </c>
      <c r="B5399">
        <v>75180019</v>
      </c>
      <c r="C5399" t="s">
        <v>16</v>
      </c>
      <c r="D5399" t="s">
        <v>16</v>
      </c>
      <c r="E5399" t="s">
        <v>16</v>
      </c>
      <c r="F5399" t="s">
        <v>16</v>
      </c>
      <c r="G5399" t="s">
        <v>2430</v>
      </c>
      <c r="H5399">
        <v>1</v>
      </c>
      <c r="I5399" t="s">
        <v>5227</v>
      </c>
    </row>
    <row r="5400" spans="1:9" x14ac:dyDescent="0.25">
      <c r="A5400" t="s">
        <v>9180</v>
      </c>
      <c r="B5400">
        <v>75180019</v>
      </c>
      <c r="C5400" t="s">
        <v>16</v>
      </c>
      <c r="D5400" t="s">
        <v>16</v>
      </c>
      <c r="E5400" t="s">
        <v>16</v>
      </c>
      <c r="F5400" t="s">
        <v>16</v>
      </c>
      <c r="G5400" t="s">
        <v>2430</v>
      </c>
      <c r="H5400">
        <v>1</v>
      </c>
      <c r="I5400" t="s">
        <v>5227</v>
      </c>
    </row>
    <row r="5401" spans="1:9" x14ac:dyDescent="0.25">
      <c r="A5401" t="s">
        <v>9183</v>
      </c>
      <c r="B5401">
        <v>75180019</v>
      </c>
      <c r="C5401" t="s">
        <v>16</v>
      </c>
      <c r="D5401" t="s">
        <v>16</v>
      </c>
      <c r="E5401" t="s">
        <v>16</v>
      </c>
      <c r="F5401" t="s">
        <v>16</v>
      </c>
      <c r="G5401" t="s">
        <v>2430</v>
      </c>
      <c r="H5401">
        <v>1</v>
      </c>
      <c r="I5401" t="s">
        <v>5227</v>
      </c>
    </row>
    <row r="5402" spans="1:9" x14ac:dyDescent="0.25">
      <c r="A5402" t="s">
        <v>9181</v>
      </c>
      <c r="B5402">
        <v>75180019</v>
      </c>
      <c r="C5402" t="s">
        <v>16</v>
      </c>
      <c r="D5402" t="s">
        <v>16</v>
      </c>
      <c r="E5402" t="s">
        <v>16</v>
      </c>
      <c r="F5402" t="s">
        <v>16</v>
      </c>
      <c r="G5402" t="s">
        <v>2430</v>
      </c>
      <c r="H5402">
        <v>1</v>
      </c>
      <c r="I5402" t="s">
        <v>5227</v>
      </c>
    </row>
    <row r="5403" spans="1:9" x14ac:dyDescent="0.25">
      <c r="A5403" t="s">
        <v>9172</v>
      </c>
      <c r="B5403">
        <v>75180019</v>
      </c>
      <c r="C5403" t="s">
        <v>16</v>
      </c>
      <c r="D5403" t="s">
        <v>16</v>
      </c>
      <c r="E5403" t="s">
        <v>16</v>
      </c>
      <c r="F5403" t="s">
        <v>16</v>
      </c>
      <c r="G5403" t="s">
        <v>2430</v>
      </c>
      <c r="H5403">
        <v>1</v>
      </c>
      <c r="I5403" t="s">
        <v>5227</v>
      </c>
    </row>
    <row r="5404" spans="1:9" x14ac:dyDescent="0.25">
      <c r="A5404" t="s">
        <v>9173</v>
      </c>
      <c r="B5404">
        <v>75180019</v>
      </c>
      <c r="C5404" t="s">
        <v>16</v>
      </c>
      <c r="D5404" t="s">
        <v>16</v>
      </c>
      <c r="E5404" t="s">
        <v>16</v>
      </c>
      <c r="F5404" t="s">
        <v>16</v>
      </c>
      <c r="G5404" t="s">
        <v>2430</v>
      </c>
      <c r="H5404">
        <v>1</v>
      </c>
      <c r="I5404" t="s">
        <v>5227</v>
      </c>
    </row>
    <row r="5405" spans="1:9" x14ac:dyDescent="0.25">
      <c r="A5405" t="s">
        <v>9189</v>
      </c>
      <c r="B5405">
        <v>75180019</v>
      </c>
      <c r="C5405" t="s">
        <v>16</v>
      </c>
      <c r="D5405" t="s">
        <v>16</v>
      </c>
      <c r="E5405" t="s">
        <v>16</v>
      </c>
      <c r="F5405" t="s">
        <v>16</v>
      </c>
      <c r="G5405" t="s">
        <v>2430</v>
      </c>
      <c r="H5405">
        <v>1</v>
      </c>
      <c r="I5405" t="s">
        <v>5227</v>
      </c>
    </row>
    <row r="5406" spans="1:9" x14ac:dyDescent="0.25">
      <c r="A5406" t="s">
        <v>9184</v>
      </c>
      <c r="B5406">
        <v>75180019</v>
      </c>
      <c r="C5406" t="s">
        <v>16</v>
      </c>
      <c r="D5406" t="s">
        <v>16</v>
      </c>
      <c r="E5406" t="s">
        <v>16</v>
      </c>
      <c r="F5406" t="s">
        <v>16</v>
      </c>
      <c r="G5406" t="s">
        <v>2430</v>
      </c>
      <c r="H5406">
        <v>1</v>
      </c>
      <c r="I5406" t="s">
        <v>5227</v>
      </c>
    </row>
    <row r="5407" spans="1:9" x14ac:dyDescent="0.25">
      <c r="A5407" t="s">
        <v>9182</v>
      </c>
      <c r="B5407">
        <v>75180019</v>
      </c>
      <c r="C5407" t="s">
        <v>16</v>
      </c>
      <c r="D5407" t="s">
        <v>16</v>
      </c>
      <c r="E5407" t="s">
        <v>16</v>
      </c>
      <c r="F5407" t="s">
        <v>16</v>
      </c>
      <c r="G5407" t="s">
        <v>2430</v>
      </c>
      <c r="H5407">
        <v>1</v>
      </c>
      <c r="I5407" t="s">
        <v>5227</v>
      </c>
    </row>
    <row r="5408" spans="1:9" x14ac:dyDescent="0.25">
      <c r="A5408" t="s">
        <v>9185</v>
      </c>
      <c r="B5408">
        <v>75180019</v>
      </c>
      <c r="C5408" t="s">
        <v>16</v>
      </c>
      <c r="D5408" t="s">
        <v>16</v>
      </c>
      <c r="E5408" t="s">
        <v>16</v>
      </c>
      <c r="F5408" t="s">
        <v>16</v>
      </c>
      <c r="G5408" t="s">
        <v>2430</v>
      </c>
      <c r="H5408">
        <v>1</v>
      </c>
      <c r="I5408" t="s">
        <v>5227</v>
      </c>
    </row>
    <row r="5409" spans="1:9" x14ac:dyDescent="0.25">
      <c r="A5409" t="s">
        <v>9186</v>
      </c>
      <c r="B5409">
        <v>75180019</v>
      </c>
      <c r="C5409" t="s">
        <v>16</v>
      </c>
      <c r="D5409" t="s">
        <v>16</v>
      </c>
      <c r="E5409" t="s">
        <v>16</v>
      </c>
      <c r="F5409" t="s">
        <v>16</v>
      </c>
      <c r="G5409" t="s">
        <v>2430</v>
      </c>
      <c r="H5409">
        <v>1</v>
      </c>
      <c r="I5409" t="s">
        <v>5227</v>
      </c>
    </row>
    <row r="5410" spans="1:9" x14ac:dyDescent="0.25">
      <c r="A5410" t="s">
        <v>9187</v>
      </c>
      <c r="B5410">
        <v>75180019</v>
      </c>
      <c r="C5410" t="s">
        <v>16</v>
      </c>
      <c r="D5410" t="s">
        <v>16</v>
      </c>
      <c r="E5410" t="s">
        <v>16</v>
      </c>
      <c r="F5410" t="s">
        <v>16</v>
      </c>
      <c r="G5410" t="s">
        <v>2430</v>
      </c>
      <c r="H5410">
        <v>1</v>
      </c>
      <c r="I5410" t="s">
        <v>5227</v>
      </c>
    </row>
    <row r="5411" spans="1:9" x14ac:dyDescent="0.25">
      <c r="A5411" t="s">
        <v>9211</v>
      </c>
      <c r="B5411">
        <v>75180019</v>
      </c>
      <c r="C5411" t="s">
        <v>16</v>
      </c>
      <c r="D5411" t="s">
        <v>16</v>
      </c>
      <c r="E5411" t="s">
        <v>16</v>
      </c>
      <c r="F5411" t="s">
        <v>16</v>
      </c>
      <c r="G5411" t="s">
        <v>2430</v>
      </c>
      <c r="H5411">
        <v>1</v>
      </c>
      <c r="I5411" t="s">
        <v>5227</v>
      </c>
    </row>
    <row r="5412" spans="1:9" x14ac:dyDescent="0.25">
      <c r="A5412" t="s">
        <v>9212</v>
      </c>
      <c r="B5412">
        <v>75180019</v>
      </c>
      <c r="C5412" t="s">
        <v>16</v>
      </c>
      <c r="D5412" t="s">
        <v>16</v>
      </c>
      <c r="E5412" t="s">
        <v>16</v>
      </c>
      <c r="F5412" t="s">
        <v>16</v>
      </c>
      <c r="G5412" t="s">
        <v>2430</v>
      </c>
      <c r="H5412">
        <v>1</v>
      </c>
      <c r="I5412" t="s">
        <v>5227</v>
      </c>
    </row>
    <row r="5413" spans="1:9" x14ac:dyDescent="0.25">
      <c r="A5413" t="s">
        <v>9214</v>
      </c>
      <c r="B5413">
        <v>75180019</v>
      </c>
      <c r="C5413" t="s">
        <v>16</v>
      </c>
      <c r="D5413" t="s">
        <v>16</v>
      </c>
      <c r="E5413" t="s">
        <v>16</v>
      </c>
      <c r="F5413" t="s">
        <v>16</v>
      </c>
      <c r="G5413" t="s">
        <v>2430</v>
      </c>
      <c r="H5413">
        <v>1</v>
      </c>
      <c r="I5413" t="s">
        <v>5227</v>
      </c>
    </row>
    <row r="5414" spans="1:9" x14ac:dyDescent="0.25">
      <c r="A5414" t="s">
        <v>9215</v>
      </c>
      <c r="B5414">
        <v>75180019</v>
      </c>
      <c r="C5414" t="s">
        <v>16</v>
      </c>
      <c r="D5414" t="s">
        <v>16</v>
      </c>
      <c r="E5414" t="s">
        <v>16</v>
      </c>
      <c r="F5414" t="s">
        <v>16</v>
      </c>
      <c r="G5414" t="s">
        <v>2430</v>
      </c>
      <c r="H5414">
        <v>1</v>
      </c>
      <c r="I5414" t="s">
        <v>5227</v>
      </c>
    </row>
    <row r="5415" spans="1:9" x14ac:dyDescent="0.25">
      <c r="A5415" t="s">
        <v>9174</v>
      </c>
      <c r="B5415">
        <v>75180019</v>
      </c>
      <c r="C5415" t="s">
        <v>16</v>
      </c>
      <c r="D5415" t="s">
        <v>16</v>
      </c>
      <c r="E5415" t="s">
        <v>16</v>
      </c>
      <c r="F5415" t="s">
        <v>16</v>
      </c>
      <c r="G5415" t="s">
        <v>2430</v>
      </c>
      <c r="H5415">
        <v>1</v>
      </c>
      <c r="I5415" t="s">
        <v>5227</v>
      </c>
    </row>
    <row r="5416" spans="1:9" x14ac:dyDescent="0.25">
      <c r="A5416" t="s">
        <v>9247</v>
      </c>
      <c r="B5416">
        <v>75180019</v>
      </c>
      <c r="C5416" t="s">
        <v>16</v>
      </c>
      <c r="D5416" t="s">
        <v>16</v>
      </c>
      <c r="E5416" t="s">
        <v>16</v>
      </c>
      <c r="F5416" t="s">
        <v>16</v>
      </c>
      <c r="G5416" t="s">
        <v>2430</v>
      </c>
      <c r="H5416">
        <v>1</v>
      </c>
      <c r="I5416" t="s">
        <v>5227</v>
      </c>
    </row>
    <row r="5417" spans="1:9" x14ac:dyDescent="0.25">
      <c r="A5417" t="s">
        <v>9216</v>
      </c>
      <c r="B5417">
        <v>75180019</v>
      </c>
      <c r="C5417" t="s">
        <v>16</v>
      </c>
      <c r="D5417" t="s">
        <v>16</v>
      </c>
      <c r="E5417" t="s">
        <v>16</v>
      </c>
      <c r="F5417" t="s">
        <v>16</v>
      </c>
      <c r="G5417" t="s">
        <v>2430</v>
      </c>
      <c r="H5417">
        <v>1</v>
      </c>
      <c r="I5417" t="s">
        <v>5227</v>
      </c>
    </row>
    <row r="5418" spans="1:9" x14ac:dyDescent="0.25">
      <c r="A5418" t="s">
        <v>9218</v>
      </c>
      <c r="B5418">
        <v>75180019</v>
      </c>
      <c r="C5418" t="s">
        <v>16</v>
      </c>
      <c r="D5418" t="s">
        <v>16</v>
      </c>
      <c r="E5418" t="s">
        <v>16</v>
      </c>
      <c r="F5418" t="s">
        <v>16</v>
      </c>
      <c r="G5418" t="s">
        <v>2430</v>
      </c>
      <c r="H5418">
        <v>1</v>
      </c>
      <c r="I5418" t="s">
        <v>5227</v>
      </c>
    </row>
    <row r="5419" spans="1:9" x14ac:dyDescent="0.25">
      <c r="A5419" t="s">
        <v>9175</v>
      </c>
      <c r="B5419">
        <v>75180019</v>
      </c>
      <c r="C5419" t="s">
        <v>16</v>
      </c>
      <c r="D5419" t="s">
        <v>16</v>
      </c>
      <c r="E5419" t="s">
        <v>16</v>
      </c>
      <c r="F5419" t="s">
        <v>16</v>
      </c>
      <c r="G5419" t="s">
        <v>2430</v>
      </c>
      <c r="H5419">
        <v>1</v>
      </c>
      <c r="I5419" t="s">
        <v>5227</v>
      </c>
    </row>
    <row r="5420" spans="1:9" x14ac:dyDescent="0.25">
      <c r="A5420" t="s">
        <v>9176</v>
      </c>
      <c r="B5420">
        <v>75180019</v>
      </c>
      <c r="C5420" t="s">
        <v>16</v>
      </c>
      <c r="D5420" t="s">
        <v>16</v>
      </c>
      <c r="E5420" t="s">
        <v>16</v>
      </c>
      <c r="F5420" t="s">
        <v>16</v>
      </c>
      <c r="G5420" t="s">
        <v>2430</v>
      </c>
      <c r="H5420">
        <v>1</v>
      </c>
      <c r="I5420" t="s">
        <v>5227</v>
      </c>
    </row>
    <row r="5421" spans="1:9" x14ac:dyDescent="0.25">
      <c r="A5421" t="s">
        <v>9188</v>
      </c>
      <c r="B5421">
        <v>75180019</v>
      </c>
      <c r="C5421" t="s">
        <v>16</v>
      </c>
      <c r="D5421" t="s">
        <v>16</v>
      </c>
      <c r="E5421" t="s">
        <v>16</v>
      </c>
      <c r="F5421" t="s">
        <v>16</v>
      </c>
      <c r="G5421" t="s">
        <v>2430</v>
      </c>
      <c r="H5421">
        <v>1</v>
      </c>
      <c r="I5421" t="s">
        <v>5227</v>
      </c>
    </row>
    <row r="5422" spans="1:9" x14ac:dyDescent="0.25">
      <c r="A5422" t="s">
        <v>9248</v>
      </c>
      <c r="B5422">
        <v>75180019</v>
      </c>
      <c r="C5422" t="s">
        <v>16</v>
      </c>
      <c r="D5422" t="s">
        <v>16</v>
      </c>
      <c r="E5422" t="s">
        <v>16</v>
      </c>
      <c r="F5422" t="s">
        <v>16</v>
      </c>
      <c r="G5422" t="s">
        <v>2430</v>
      </c>
      <c r="H5422">
        <v>1</v>
      </c>
      <c r="I5422" t="s">
        <v>5227</v>
      </c>
    </row>
    <row r="5423" spans="1:9" x14ac:dyDescent="0.25">
      <c r="A5423" t="s">
        <v>9195</v>
      </c>
      <c r="B5423">
        <v>75180019</v>
      </c>
      <c r="C5423" t="s">
        <v>16</v>
      </c>
      <c r="D5423" t="s">
        <v>16</v>
      </c>
      <c r="E5423" t="s">
        <v>16</v>
      </c>
      <c r="F5423" t="s">
        <v>16</v>
      </c>
      <c r="G5423" t="s">
        <v>2430</v>
      </c>
      <c r="H5423">
        <v>1</v>
      </c>
      <c r="I5423" t="s">
        <v>5227</v>
      </c>
    </row>
    <row r="5424" spans="1:9" x14ac:dyDescent="0.25">
      <c r="A5424" t="s">
        <v>9249</v>
      </c>
      <c r="B5424">
        <v>75180019</v>
      </c>
      <c r="C5424" t="s">
        <v>16</v>
      </c>
      <c r="D5424" t="s">
        <v>16</v>
      </c>
      <c r="E5424" t="s">
        <v>16</v>
      </c>
      <c r="F5424" t="s">
        <v>16</v>
      </c>
      <c r="G5424" t="s">
        <v>2430</v>
      </c>
      <c r="H5424">
        <v>1</v>
      </c>
      <c r="I5424" t="s">
        <v>5227</v>
      </c>
    </row>
    <row r="5425" spans="1:9" x14ac:dyDescent="0.25">
      <c r="A5425" t="s">
        <v>9196</v>
      </c>
      <c r="B5425">
        <v>75180019</v>
      </c>
      <c r="C5425" t="s">
        <v>16</v>
      </c>
      <c r="D5425" t="s">
        <v>16</v>
      </c>
      <c r="E5425" t="s">
        <v>16</v>
      </c>
      <c r="F5425" t="s">
        <v>16</v>
      </c>
      <c r="G5425" t="s">
        <v>2430</v>
      </c>
      <c r="H5425">
        <v>1</v>
      </c>
      <c r="I5425" t="s">
        <v>5227</v>
      </c>
    </row>
    <row r="5426" spans="1:9" x14ac:dyDescent="0.25">
      <c r="A5426" t="s">
        <v>9197</v>
      </c>
      <c r="B5426">
        <v>75180019</v>
      </c>
      <c r="C5426" t="s">
        <v>16</v>
      </c>
      <c r="D5426" t="s">
        <v>16</v>
      </c>
      <c r="E5426" t="s">
        <v>16</v>
      </c>
      <c r="F5426" t="s">
        <v>16</v>
      </c>
      <c r="G5426" t="s">
        <v>2430</v>
      </c>
      <c r="H5426">
        <v>1</v>
      </c>
      <c r="I5426" t="s">
        <v>5227</v>
      </c>
    </row>
    <row r="5427" spans="1:9" x14ac:dyDescent="0.25">
      <c r="A5427" t="s">
        <v>9238</v>
      </c>
      <c r="B5427">
        <v>75180019</v>
      </c>
      <c r="C5427" t="s">
        <v>16</v>
      </c>
      <c r="D5427" t="s">
        <v>16</v>
      </c>
      <c r="E5427" t="s">
        <v>16</v>
      </c>
      <c r="F5427" t="s">
        <v>16</v>
      </c>
      <c r="G5427" t="s">
        <v>2430</v>
      </c>
      <c r="H5427">
        <v>1</v>
      </c>
      <c r="I5427" t="s">
        <v>5227</v>
      </c>
    </row>
    <row r="5428" spans="1:9" x14ac:dyDescent="0.25">
      <c r="A5428" t="s">
        <v>9241</v>
      </c>
      <c r="B5428">
        <v>75180019</v>
      </c>
      <c r="C5428" t="s">
        <v>16</v>
      </c>
      <c r="D5428" t="s">
        <v>16</v>
      </c>
      <c r="E5428" t="s">
        <v>16</v>
      </c>
      <c r="F5428" t="s">
        <v>16</v>
      </c>
      <c r="G5428" t="s">
        <v>2430</v>
      </c>
      <c r="H5428">
        <v>1</v>
      </c>
      <c r="I5428" t="s">
        <v>5227</v>
      </c>
    </row>
    <row r="5429" spans="1:9" x14ac:dyDescent="0.25">
      <c r="A5429" t="s">
        <v>9199</v>
      </c>
      <c r="B5429">
        <v>75180019</v>
      </c>
      <c r="C5429" t="s">
        <v>16</v>
      </c>
      <c r="D5429" t="s">
        <v>16</v>
      </c>
      <c r="E5429" t="s">
        <v>16</v>
      </c>
      <c r="F5429" t="s">
        <v>16</v>
      </c>
      <c r="G5429" t="s">
        <v>2430</v>
      </c>
      <c r="H5429">
        <v>1</v>
      </c>
      <c r="I5429" t="s">
        <v>5227</v>
      </c>
    </row>
    <row r="5430" spans="1:9" x14ac:dyDescent="0.25">
      <c r="A5430" t="s">
        <v>9251</v>
      </c>
      <c r="B5430">
        <v>75180019</v>
      </c>
      <c r="C5430" t="s">
        <v>16</v>
      </c>
      <c r="D5430" t="s">
        <v>16</v>
      </c>
      <c r="E5430" t="s">
        <v>16</v>
      </c>
      <c r="F5430" t="s">
        <v>16</v>
      </c>
      <c r="G5430" t="s">
        <v>2430</v>
      </c>
      <c r="H5430">
        <v>1</v>
      </c>
      <c r="I5430" t="s">
        <v>5227</v>
      </c>
    </row>
    <row r="5431" spans="1:9" x14ac:dyDescent="0.25">
      <c r="A5431" t="s">
        <v>9190</v>
      </c>
      <c r="B5431">
        <v>75180019</v>
      </c>
      <c r="C5431" t="s">
        <v>16</v>
      </c>
      <c r="D5431" t="s">
        <v>16</v>
      </c>
      <c r="E5431" t="s">
        <v>16</v>
      </c>
      <c r="F5431" t="s">
        <v>16</v>
      </c>
      <c r="G5431" t="s">
        <v>2430</v>
      </c>
      <c r="H5431">
        <v>1</v>
      </c>
      <c r="I5431" t="s">
        <v>5227</v>
      </c>
    </row>
    <row r="5432" spans="1:9" x14ac:dyDescent="0.25">
      <c r="A5432" t="s">
        <v>9191</v>
      </c>
      <c r="B5432">
        <v>75180019</v>
      </c>
      <c r="C5432" t="s">
        <v>16</v>
      </c>
      <c r="D5432" t="s">
        <v>16</v>
      </c>
      <c r="E5432" t="s">
        <v>16</v>
      </c>
      <c r="F5432" t="s">
        <v>16</v>
      </c>
      <c r="G5432" t="s">
        <v>2430</v>
      </c>
      <c r="H5432">
        <v>1</v>
      </c>
      <c r="I5432" t="s">
        <v>5227</v>
      </c>
    </row>
    <row r="5433" spans="1:9" x14ac:dyDescent="0.25">
      <c r="A5433" t="s">
        <v>9192</v>
      </c>
      <c r="B5433">
        <v>75180019</v>
      </c>
      <c r="C5433" t="s">
        <v>16</v>
      </c>
      <c r="D5433" t="s">
        <v>16</v>
      </c>
      <c r="E5433" t="s">
        <v>16</v>
      </c>
      <c r="F5433" t="s">
        <v>16</v>
      </c>
      <c r="G5433" t="s">
        <v>2430</v>
      </c>
      <c r="H5433">
        <v>1</v>
      </c>
      <c r="I5433" t="s">
        <v>5227</v>
      </c>
    </row>
    <row r="5434" spans="1:9" x14ac:dyDescent="0.25">
      <c r="A5434" t="s">
        <v>9250</v>
      </c>
      <c r="B5434">
        <v>75180019</v>
      </c>
      <c r="C5434" t="s">
        <v>16</v>
      </c>
      <c r="D5434" t="s">
        <v>16</v>
      </c>
      <c r="E5434" t="s">
        <v>16</v>
      </c>
      <c r="F5434" t="s">
        <v>16</v>
      </c>
      <c r="G5434" t="s">
        <v>2430</v>
      </c>
      <c r="H5434">
        <v>1</v>
      </c>
      <c r="I5434" t="s">
        <v>5227</v>
      </c>
    </row>
    <row r="5435" spans="1:9" x14ac:dyDescent="0.25">
      <c r="A5435" t="s">
        <v>9193</v>
      </c>
      <c r="B5435">
        <v>75180019</v>
      </c>
      <c r="C5435" t="s">
        <v>16</v>
      </c>
      <c r="D5435" t="s">
        <v>16</v>
      </c>
      <c r="E5435" t="s">
        <v>16</v>
      </c>
      <c r="F5435" t="s">
        <v>16</v>
      </c>
      <c r="G5435" t="s">
        <v>2430</v>
      </c>
      <c r="H5435">
        <v>1</v>
      </c>
      <c r="I5435" t="s">
        <v>5227</v>
      </c>
    </row>
    <row r="5436" spans="1:9" x14ac:dyDescent="0.25">
      <c r="A5436" t="s">
        <v>9200</v>
      </c>
      <c r="B5436">
        <v>75180019</v>
      </c>
      <c r="C5436" t="s">
        <v>16</v>
      </c>
      <c r="D5436" t="s">
        <v>16</v>
      </c>
      <c r="E5436" t="s">
        <v>16</v>
      </c>
      <c r="F5436" t="s">
        <v>16</v>
      </c>
      <c r="G5436" t="s">
        <v>2430</v>
      </c>
      <c r="H5436">
        <v>1</v>
      </c>
      <c r="I5436" t="s">
        <v>5227</v>
      </c>
    </row>
    <row r="5437" spans="1:9" x14ac:dyDescent="0.25">
      <c r="A5437" t="s">
        <v>9194</v>
      </c>
      <c r="B5437">
        <v>75180019</v>
      </c>
      <c r="C5437" t="s">
        <v>16</v>
      </c>
      <c r="D5437" t="s">
        <v>16</v>
      </c>
      <c r="E5437" t="s">
        <v>16</v>
      </c>
      <c r="F5437" t="s">
        <v>16</v>
      </c>
      <c r="G5437" t="s">
        <v>2430</v>
      </c>
      <c r="H5437">
        <v>1</v>
      </c>
      <c r="I5437" t="s">
        <v>5227</v>
      </c>
    </row>
    <row r="5438" spans="1:9" x14ac:dyDescent="0.25">
      <c r="A5438" t="s">
        <v>9252</v>
      </c>
      <c r="B5438">
        <v>75180019</v>
      </c>
      <c r="C5438" t="s">
        <v>16</v>
      </c>
      <c r="D5438" t="s">
        <v>16</v>
      </c>
      <c r="E5438" t="s">
        <v>16</v>
      </c>
      <c r="F5438" t="s">
        <v>16</v>
      </c>
      <c r="G5438" t="s">
        <v>2430</v>
      </c>
      <c r="H5438">
        <v>1</v>
      </c>
      <c r="I5438" t="s">
        <v>5227</v>
      </c>
    </row>
    <row r="5439" spans="1:9" x14ac:dyDescent="0.25">
      <c r="A5439" t="s">
        <v>8506</v>
      </c>
      <c r="B5439">
        <v>75180019</v>
      </c>
      <c r="C5439" t="s">
        <v>16</v>
      </c>
      <c r="D5439" t="s">
        <v>16</v>
      </c>
      <c r="E5439" t="s">
        <v>16</v>
      </c>
      <c r="F5439" t="s">
        <v>16</v>
      </c>
      <c r="G5439" t="s">
        <v>2430</v>
      </c>
      <c r="H5439">
        <v>1</v>
      </c>
      <c r="I5439" t="s">
        <v>5227</v>
      </c>
    </row>
    <row r="5440" spans="1:9" x14ac:dyDescent="0.25">
      <c r="A5440" t="s">
        <v>8507</v>
      </c>
      <c r="B5440">
        <v>75180019</v>
      </c>
      <c r="C5440" t="s">
        <v>16</v>
      </c>
      <c r="D5440" t="s">
        <v>16</v>
      </c>
      <c r="E5440" t="s">
        <v>16</v>
      </c>
      <c r="F5440" t="s">
        <v>16</v>
      </c>
      <c r="G5440" t="s">
        <v>2430</v>
      </c>
      <c r="H5440">
        <v>1</v>
      </c>
      <c r="I5440" t="s">
        <v>5227</v>
      </c>
    </row>
    <row r="5441" spans="1:9" x14ac:dyDescent="0.25">
      <c r="A5441" t="s">
        <v>8508</v>
      </c>
      <c r="B5441">
        <v>75180019</v>
      </c>
      <c r="C5441" t="s">
        <v>16</v>
      </c>
      <c r="D5441" t="s">
        <v>16</v>
      </c>
      <c r="E5441" t="s">
        <v>16</v>
      </c>
      <c r="F5441" t="s">
        <v>16</v>
      </c>
      <c r="G5441" t="s">
        <v>2430</v>
      </c>
      <c r="H5441">
        <v>1</v>
      </c>
      <c r="I5441" t="s">
        <v>5227</v>
      </c>
    </row>
    <row r="5442" spans="1:9" x14ac:dyDescent="0.25">
      <c r="A5442" t="s">
        <v>8509</v>
      </c>
      <c r="B5442">
        <v>75180019</v>
      </c>
      <c r="C5442" t="s">
        <v>16</v>
      </c>
      <c r="D5442" t="s">
        <v>16</v>
      </c>
      <c r="E5442" t="s">
        <v>16</v>
      </c>
      <c r="F5442" t="s">
        <v>16</v>
      </c>
      <c r="G5442" t="s">
        <v>2430</v>
      </c>
      <c r="H5442">
        <v>1</v>
      </c>
      <c r="I5442" t="s">
        <v>5227</v>
      </c>
    </row>
    <row r="5443" spans="1:9" x14ac:dyDescent="0.25">
      <c r="A5443" t="s">
        <v>8510</v>
      </c>
      <c r="B5443">
        <v>75180019</v>
      </c>
      <c r="C5443" t="s">
        <v>16</v>
      </c>
      <c r="D5443" t="s">
        <v>16</v>
      </c>
      <c r="E5443" t="s">
        <v>16</v>
      </c>
      <c r="F5443" t="s">
        <v>16</v>
      </c>
      <c r="G5443" t="s">
        <v>2430</v>
      </c>
      <c r="H5443">
        <v>1</v>
      </c>
      <c r="I5443" t="s">
        <v>5227</v>
      </c>
    </row>
    <row r="5444" spans="1:9" x14ac:dyDescent="0.25">
      <c r="A5444" t="s">
        <v>11432</v>
      </c>
      <c r="B5444">
        <v>65381262</v>
      </c>
      <c r="C5444" t="s">
        <v>16</v>
      </c>
      <c r="D5444" t="s">
        <v>16</v>
      </c>
      <c r="E5444" t="s">
        <v>16</v>
      </c>
      <c r="F5444" t="s">
        <v>16</v>
      </c>
      <c r="G5444" t="s">
        <v>8149</v>
      </c>
      <c r="H5444">
        <v>1</v>
      </c>
      <c r="I5444" t="s">
        <v>13145</v>
      </c>
    </row>
    <row r="5445" spans="1:9" x14ac:dyDescent="0.25">
      <c r="A5445" t="s">
        <v>11339</v>
      </c>
      <c r="B5445">
        <v>65381262</v>
      </c>
      <c r="C5445" t="s">
        <v>16</v>
      </c>
      <c r="D5445" t="s">
        <v>16</v>
      </c>
      <c r="E5445" t="s">
        <v>16</v>
      </c>
      <c r="F5445" t="s">
        <v>16</v>
      </c>
      <c r="G5445" t="s">
        <v>8149</v>
      </c>
      <c r="H5445">
        <v>1</v>
      </c>
      <c r="I5445" t="s">
        <v>13145</v>
      </c>
    </row>
    <row r="5446" spans="1:9" x14ac:dyDescent="0.25">
      <c r="A5446" t="s">
        <v>11422</v>
      </c>
      <c r="B5446">
        <v>75211662</v>
      </c>
      <c r="C5446" t="s">
        <v>16</v>
      </c>
      <c r="D5446" t="s">
        <v>16</v>
      </c>
      <c r="E5446" t="s">
        <v>16</v>
      </c>
      <c r="F5446" t="s">
        <v>16</v>
      </c>
      <c r="G5446" t="s">
        <v>7015</v>
      </c>
      <c r="H5446">
        <v>1</v>
      </c>
      <c r="I5446" t="s">
        <v>7143</v>
      </c>
    </row>
    <row r="5447" spans="1:9" x14ac:dyDescent="0.25">
      <c r="A5447" t="s">
        <v>10566</v>
      </c>
      <c r="B5447">
        <v>97911010</v>
      </c>
      <c r="C5447" t="s">
        <v>16</v>
      </c>
      <c r="D5447" t="s">
        <v>16</v>
      </c>
      <c r="E5447" t="s">
        <v>16</v>
      </c>
      <c r="F5447" t="s">
        <v>16</v>
      </c>
      <c r="G5447" t="s">
        <v>13921</v>
      </c>
      <c r="H5447">
        <v>1</v>
      </c>
      <c r="I5447" t="s">
        <v>15845</v>
      </c>
    </row>
    <row r="5448" spans="1:9" x14ac:dyDescent="0.25">
      <c r="A5448" t="s">
        <v>10769</v>
      </c>
      <c r="B5448">
        <v>70120140</v>
      </c>
      <c r="C5448" t="s">
        <v>16</v>
      </c>
      <c r="D5448" t="s">
        <v>16</v>
      </c>
      <c r="E5448" t="s">
        <v>16</v>
      </c>
      <c r="F5448" t="s">
        <v>16</v>
      </c>
      <c r="G5448" t="s">
        <v>2467</v>
      </c>
      <c r="H5448">
        <v>1</v>
      </c>
      <c r="I5448" t="s">
        <v>5232</v>
      </c>
    </row>
    <row r="5449" spans="1:9" x14ac:dyDescent="0.25">
      <c r="A5449" t="s">
        <v>11183</v>
      </c>
      <c r="B5449">
        <v>75180019</v>
      </c>
      <c r="C5449" t="s">
        <v>16</v>
      </c>
      <c r="D5449" t="s">
        <v>16</v>
      </c>
      <c r="E5449" t="s">
        <v>16</v>
      </c>
      <c r="F5449" t="s">
        <v>16</v>
      </c>
      <c r="G5449" t="s">
        <v>2430</v>
      </c>
      <c r="H5449">
        <v>1</v>
      </c>
      <c r="I5449" t="s">
        <v>5227</v>
      </c>
    </row>
    <row r="5450" spans="1:9" x14ac:dyDescent="0.25">
      <c r="A5450" t="s">
        <v>11184</v>
      </c>
      <c r="B5450">
        <v>75180019</v>
      </c>
      <c r="C5450" t="s">
        <v>16</v>
      </c>
      <c r="D5450" t="s">
        <v>16</v>
      </c>
      <c r="E5450" t="s">
        <v>16</v>
      </c>
      <c r="F5450" t="s">
        <v>16</v>
      </c>
      <c r="G5450" t="s">
        <v>2430</v>
      </c>
      <c r="H5450">
        <v>1</v>
      </c>
      <c r="I5450" t="s">
        <v>5227</v>
      </c>
    </row>
    <row r="5451" spans="1:9" x14ac:dyDescent="0.25">
      <c r="A5451" t="s">
        <v>11995</v>
      </c>
      <c r="B5451">
        <v>66158040</v>
      </c>
      <c r="C5451" t="s">
        <v>16</v>
      </c>
      <c r="D5451" t="s">
        <v>16</v>
      </c>
      <c r="E5451" t="s">
        <v>16</v>
      </c>
      <c r="F5451" t="s">
        <v>16</v>
      </c>
      <c r="G5451" t="s">
        <v>13920</v>
      </c>
      <c r="H5451">
        <v>1</v>
      </c>
      <c r="I5451" t="s">
        <v>15844</v>
      </c>
    </row>
    <row r="5452" spans="1:9" x14ac:dyDescent="0.25">
      <c r="A5452" t="s">
        <v>11474</v>
      </c>
      <c r="B5452">
        <v>66158040</v>
      </c>
      <c r="C5452" t="s">
        <v>16</v>
      </c>
      <c r="D5452" t="s">
        <v>16</v>
      </c>
      <c r="E5452" t="s">
        <v>16</v>
      </c>
      <c r="F5452" t="s">
        <v>16</v>
      </c>
      <c r="G5452" t="s">
        <v>13920</v>
      </c>
      <c r="H5452">
        <v>1</v>
      </c>
      <c r="I5452" t="s">
        <v>15844</v>
      </c>
    </row>
    <row r="5453" spans="1:9" x14ac:dyDescent="0.25">
      <c r="A5453" t="s">
        <v>11529</v>
      </c>
      <c r="B5453">
        <v>75211662</v>
      </c>
      <c r="C5453" t="s">
        <v>16</v>
      </c>
      <c r="D5453" t="s">
        <v>16</v>
      </c>
      <c r="E5453" t="s">
        <v>16</v>
      </c>
      <c r="F5453" t="s">
        <v>16</v>
      </c>
      <c r="G5453" t="s">
        <v>7015</v>
      </c>
      <c r="H5453">
        <v>1</v>
      </c>
      <c r="I5453" t="s">
        <v>7143</v>
      </c>
    </row>
    <row r="5454" spans="1:9" x14ac:dyDescent="0.25">
      <c r="A5454" t="s">
        <v>12046</v>
      </c>
      <c r="B5454">
        <v>75180019</v>
      </c>
      <c r="C5454" t="s">
        <v>16</v>
      </c>
      <c r="D5454" t="s">
        <v>16</v>
      </c>
      <c r="E5454" t="s">
        <v>16</v>
      </c>
      <c r="F5454" t="s">
        <v>16</v>
      </c>
      <c r="G5454" t="s">
        <v>2430</v>
      </c>
      <c r="H5454">
        <v>1</v>
      </c>
      <c r="I5454" t="s">
        <v>5227</v>
      </c>
    </row>
    <row r="5455" spans="1:9" x14ac:dyDescent="0.25">
      <c r="A5455" t="s">
        <v>12076</v>
      </c>
      <c r="B5455">
        <v>75180019</v>
      </c>
      <c r="C5455" t="s">
        <v>16</v>
      </c>
      <c r="D5455" t="s">
        <v>16</v>
      </c>
      <c r="E5455" t="s">
        <v>16</v>
      </c>
      <c r="F5455" t="s">
        <v>16</v>
      </c>
      <c r="G5455" t="s">
        <v>2430</v>
      </c>
      <c r="H5455">
        <v>1</v>
      </c>
      <c r="I5455" t="s">
        <v>5227</v>
      </c>
    </row>
    <row r="5456" spans="1:9" x14ac:dyDescent="0.25">
      <c r="A5456" t="s">
        <v>14951</v>
      </c>
      <c r="B5456">
        <v>66158040</v>
      </c>
      <c r="C5456" t="s">
        <v>16</v>
      </c>
      <c r="D5456" t="s">
        <v>16</v>
      </c>
      <c r="E5456" t="s">
        <v>16</v>
      </c>
      <c r="F5456" t="s">
        <v>16</v>
      </c>
      <c r="G5456" t="s">
        <v>13920</v>
      </c>
      <c r="H5456">
        <v>2</v>
      </c>
      <c r="I5456" t="s">
        <v>15852</v>
      </c>
    </row>
    <row r="5457" spans="1:9" x14ac:dyDescent="0.25">
      <c r="A5457" t="s">
        <v>14951</v>
      </c>
      <c r="B5457">
        <v>70120140</v>
      </c>
      <c r="C5457" t="s">
        <v>16</v>
      </c>
      <c r="D5457" t="s">
        <v>16</v>
      </c>
      <c r="E5457" t="s">
        <v>16</v>
      </c>
      <c r="F5457" t="s">
        <v>16</v>
      </c>
      <c r="G5457" t="s">
        <v>2467</v>
      </c>
      <c r="H5457">
        <v>1</v>
      </c>
      <c r="I5457" t="s">
        <v>5232</v>
      </c>
    </row>
    <row r="5458" spans="1:9" x14ac:dyDescent="0.25">
      <c r="A5458" t="s">
        <v>12080</v>
      </c>
      <c r="B5458">
        <v>75211662</v>
      </c>
      <c r="C5458" t="s">
        <v>16</v>
      </c>
      <c r="D5458" t="s">
        <v>16</v>
      </c>
      <c r="E5458" t="s">
        <v>16</v>
      </c>
      <c r="F5458" t="s">
        <v>16</v>
      </c>
      <c r="G5458" t="s">
        <v>7015</v>
      </c>
      <c r="H5458">
        <v>1</v>
      </c>
      <c r="I5458" t="s">
        <v>7143</v>
      </c>
    </row>
    <row r="5459" spans="1:9" x14ac:dyDescent="0.25">
      <c r="A5459" t="s">
        <v>12371</v>
      </c>
      <c r="B5459">
        <v>63617778</v>
      </c>
      <c r="C5459" t="s">
        <v>16</v>
      </c>
      <c r="D5459" t="s">
        <v>16</v>
      </c>
      <c r="E5459" t="s">
        <v>16</v>
      </c>
      <c r="F5459" t="s">
        <v>16</v>
      </c>
      <c r="G5459" t="s">
        <v>12372</v>
      </c>
      <c r="H5459">
        <v>1</v>
      </c>
      <c r="I5459" t="s">
        <v>13146</v>
      </c>
    </row>
    <row r="5460" spans="1:9" x14ac:dyDescent="0.25">
      <c r="A5460" t="s">
        <v>14377</v>
      </c>
      <c r="B5460">
        <v>66158040</v>
      </c>
      <c r="C5460" t="s">
        <v>16</v>
      </c>
      <c r="D5460" t="s">
        <v>16</v>
      </c>
      <c r="E5460" t="s">
        <v>16</v>
      </c>
      <c r="F5460" t="s">
        <v>16</v>
      </c>
      <c r="G5460" t="s">
        <v>13920</v>
      </c>
      <c r="H5460">
        <v>1</v>
      </c>
      <c r="I5460" t="s">
        <v>15844</v>
      </c>
    </row>
    <row r="5461" spans="1:9" x14ac:dyDescent="0.25">
      <c r="A5461" t="s">
        <v>14624</v>
      </c>
      <c r="B5461">
        <v>63617778</v>
      </c>
      <c r="C5461" t="s">
        <v>16</v>
      </c>
      <c r="D5461" t="s">
        <v>16</v>
      </c>
      <c r="E5461" t="s">
        <v>16</v>
      </c>
      <c r="F5461" t="s">
        <v>16</v>
      </c>
      <c r="G5461" t="s">
        <v>12372</v>
      </c>
      <c r="H5461">
        <v>1</v>
      </c>
      <c r="I5461" t="s">
        <v>13146</v>
      </c>
    </row>
    <row r="5462" spans="1:9" x14ac:dyDescent="0.25">
      <c r="A5462" t="s">
        <v>14218</v>
      </c>
      <c r="B5462">
        <v>73575757</v>
      </c>
      <c r="C5462" t="s">
        <v>16</v>
      </c>
      <c r="D5462" t="s">
        <v>16</v>
      </c>
      <c r="E5462" t="s">
        <v>16</v>
      </c>
      <c r="F5462" t="s">
        <v>16</v>
      </c>
      <c r="G5462" t="s">
        <v>4331</v>
      </c>
      <c r="H5462">
        <v>1</v>
      </c>
      <c r="I5462" t="s">
        <v>5237</v>
      </c>
    </row>
    <row r="5463" spans="1:9" x14ac:dyDescent="0.25">
      <c r="A5463" t="s">
        <v>14746</v>
      </c>
      <c r="B5463">
        <v>75211662</v>
      </c>
      <c r="C5463" t="s">
        <v>16</v>
      </c>
      <c r="D5463" t="s">
        <v>16</v>
      </c>
      <c r="E5463" t="s">
        <v>16</v>
      </c>
      <c r="F5463" t="s">
        <v>16</v>
      </c>
      <c r="G5463" t="s">
        <v>7015</v>
      </c>
      <c r="H5463">
        <v>1</v>
      </c>
      <c r="I5463" t="s">
        <v>7143</v>
      </c>
    </row>
    <row r="5464" spans="1:9" x14ac:dyDescent="0.25">
      <c r="A5464" t="s">
        <v>15215</v>
      </c>
      <c r="B5464">
        <v>75211662</v>
      </c>
      <c r="C5464" t="s">
        <v>16</v>
      </c>
      <c r="D5464" t="s">
        <v>16</v>
      </c>
      <c r="E5464" t="s">
        <v>16</v>
      </c>
      <c r="F5464" t="s">
        <v>16</v>
      </c>
      <c r="G5464" t="s">
        <v>7015</v>
      </c>
      <c r="H5464">
        <v>1</v>
      </c>
      <c r="I5464" t="s">
        <v>7143</v>
      </c>
    </row>
    <row r="5465" spans="1:9" x14ac:dyDescent="0.25">
      <c r="A5465" t="s">
        <v>3422</v>
      </c>
      <c r="B5465">
        <v>75421677</v>
      </c>
      <c r="C5465" t="s">
        <v>16</v>
      </c>
      <c r="D5465" t="s">
        <v>16</v>
      </c>
      <c r="E5465" t="s">
        <v>16</v>
      </c>
      <c r="F5465" t="s">
        <v>16</v>
      </c>
      <c r="G5465" t="s">
        <v>3368</v>
      </c>
      <c r="H5465">
        <v>1</v>
      </c>
      <c r="I5465" t="s">
        <v>4892</v>
      </c>
    </row>
    <row r="5466" spans="1:9" x14ac:dyDescent="0.25">
      <c r="A5466" t="s">
        <v>15009</v>
      </c>
      <c r="B5466">
        <v>74762273</v>
      </c>
      <c r="C5466" t="s">
        <v>16</v>
      </c>
      <c r="D5466" t="s">
        <v>16</v>
      </c>
      <c r="E5466" t="s">
        <v>16</v>
      </c>
      <c r="F5466" t="s">
        <v>16</v>
      </c>
      <c r="G5466" t="s">
        <v>154</v>
      </c>
      <c r="H5466">
        <v>1</v>
      </c>
      <c r="I5466" t="s">
        <v>4887</v>
      </c>
    </row>
    <row r="5467" spans="1:9" x14ac:dyDescent="0.25">
      <c r="A5467" t="s">
        <v>16592</v>
      </c>
      <c r="B5467">
        <v>75577000</v>
      </c>
      <c r="C5467" t="s">
        <v>16</v>
      </c>
      <c r="D5467" t="s">
        <v>16</v>
      </c>
      <c r="E5467" t="s">
        <v>16</v>
      </c>
      <c r="F5467" t="s">
        <v>16</v>
      </c>
      <c r="G5467" t="s">
        <v>3759</v>
      </c>
      <c r="H5467">
        <v>1</v>
      </c>
      <c r="I5467" t="s">
        <v>4898</v>
      </c>
    </row>
    <row r="5468" spans="1:9" x14ac:dyDescent="0.25">
      <c r="A5468" t="s">
        <v>11026</v>
      </c>
      <c r="B5468">
        <v>75622288</v>
      </c>
      <c r="C5468" t="s">
        <v>16</v>
      </c>
      <c r="D5468" t="s">
        <v>16</v>
      </c>
      <c r="E5468" t="s">
        <v>16</v>
      </c>
      <c r="F5468" t="s">
        <v>16</v>
      </c>
      <c r="G5468" t="s">
        <v>3797</v>
      </c>
      <c r="H5468">
        <v>1</v>
      </c>
      <c r="I5468" t="s">
        <v>5242</v>
      </c>
    </row>
    <row r="5469" spans="1:9" x14ac:dyDescent="0.25">
      <c r="A5469" t="s">
        <v>11032</v>
      </c>
      <c r="B5469">
        <v>75622288</v>
      </c>
      <c r="C5469" t="s">
        <v>16</v>
      </c>
      <c r="D5469" t="s">
        <v>16</v>
      </c>
      <c r="E5469" t="s">
        <v>16</v>
      </c>
      <c r="F5469" t="s">
        <v>16</v>
      </c>
      <c r="G5469" t="s">
        <v>3797</v>
      </c>
      <c r="H5469">
        <v>1</v>
      </c>
      <c r="I5469" t="s">
        <v>5242</v>
      </c>
    </row>
    <row r="5470" spans="1:9" x14ac:dyDescent="0.25">
      <c r="A5470" t="s">
        <v>2589</v>
      </c>
      <c r="B5470">
        <v>74762273</v>
      </c>
      <c r="C5470" t="s">
        <v>16</v>
      </c>
      <c r="D5470" t="s">
        <v>16</v>
      </c>
      <c r="E5470" t="s">
        <v>16</v>
      </c>
      <c r="F5470" t="s">
        <v>16</v>
      </c>
      <c r="G5470" t="s">
        <v>154</v>
      </c>
      <c r="H5470">
        <v>1</v>
      </c>
      <c r="I5470" t="s">
        <v>4887</v>
      </c>
    </row>
    <row r="5471" spans="1:9" x14ac:dyDescent="0.25">
      <c r="A5471" t="s">
        <v>2547</v>
      </c>
      <c r="B5471">
        <v>74762273</v>
      </c>
      <c r="C5471" t="s">
        <v>16</v>
      </c>
      <c r="D5471" t="s">
        <v>16</v>
      </c>
      <c r="E5471" t="s">
        <v>16</v>
      </c>
      <c r="F5471" t="s">
        <v>16</v>
      </c>
      <c r="G5471" t="s">
        <v>154</v>
      </c>
      <c r="H5471">
        <v>1</v>
      </c>
      <c r="I5471" t="s">
        <v>4887</v>
      </c>
    </row>
    <row r="5472" spans="1:9" x14ac:dyDescent="0.25">
      <c r="A5472" t="s">
        <v>3549</v>
      </c>
      <c r="B5472">
        <v>75421677</v>
      </c>
      <c r="C5472" t="s">
        <v>16</v>
      </c>
      <c r="D5472" t="s">
        <v>16</v>
      </c>
      <c r="E5472" t="s">
        <v>16</v>
      </c>
      <c r="F5472" t="s">
        <v>16</v>
      </c>
      <c r="G5472" t="s">
        <v>3368</v>
      </c>
      <c r="H5472">
        <v>1</v>
      </c>
      <c r="I5472" t="s">
        <v>4892</v>
      </c>
    </row>
    <row r="5473" spans="1:9" x14ac:dyDescent="0.25">
      <c r="A5473" t="s">
        <v>3550</v>
      </c>
      <c r="B5473">
        <v>75421677</v>
      </c>
      <c r="C5473" t="s">
        <v>16</v>
      </c>
      <c r="D5473" t="s">
        <v>16</v>
      </c>
      <c r="E5473" t="s">
        <v>16</v>
      </c>
      <c r="F5473" t="s">
        <v>16</v>
      </c>
      <c r="G5473" t="s">
        <v>3368</v>
      </c>
      <c r="H5473">
        <v>1</v>
      </c>
      <c r="I5473" t="s">
        <v>4892</v>
      </c>
    </row>
    <row r="5474" spans="1:9" x14ac:dyDescent="0.25">
      <c r="A5474" t="s">
        <v>3528</v>
      </c>
      <c r="B5474">
        <v>75421677</v>
      </c>
      <c r="C5474" t="s">
        <v>16</v>
      </c>
      <c r="D5474" t="s">
        <v>16</v>
      </c>
      <c r="E5474" t="s">
        <v>16</v>
      </c>
      <c r="F5474" t="s">
        <v>16</v>
      </c>
      <c r="G5474" t="s">
        <v>3368</v>
      </c>
      <c r="H5474">
        <v>1</v>
      </c>
      <c r="I5474" t="s">
        <v>4892</v>
      </c>
    </row>
    <row r="5475" spans="1:9" x14ac:dyDescent="0.25">
      <c r="A5475" t="s">
        <v>9334</v>
      </c>
      <c r="B5475">
        <v>70120140</v>
      </c>
      <c r="C5475" t="s">
        <v>16</v>
      </c>
      <c r="D5475" t="s">
        <v>16</v>
      </c>
      <c r="E5475" t="s">
        <v>16</v>
      </c>
      <c r="F5475" t="s">
        <v>16</v>
      </c>
      <c r="G5475" t="s">
        <v>2467</v>
      </c>
      <c r="H5475">
        <v>1</v>
      </c>
      <c r="I5475" t="s">
        <v>5232</v>
      </c>
    </row>
    <row r="5476" spans="1:9" x14ac:dyDescent="0.25">
      <c r="A5476" t="s">
        <v>3353</v>
      </c>
      <c r="B5476">
        <v>75223099</v>
      </c>
      <c r="C5476" t="s">
        <v>16</v>
      </c>
      <c r="D5476" t="s">
        <v>16</v>
      </c>
      <c r="E5476" t="s">
        <v>16</v>
      </c>
      <c r="F5476" t="s">
        <v>16</v>
      </c>
      <c r="G5476" t="s">
        <v>3341</v>
      </c>
      <c r="H5476">
        <v>1</v>
      </c>
      <c r="I5476" t="s">
        <v>5240</v>
      </c>
    </row>
    <row r="5477" spans="1:9" x14ac:dyDescent="0.25">
      <c r="A5477" t="s">
        <v>3354</v>
      </c>
      <c r="B5477">
        <v>75223099</v>
      </c>
      <c r="C5477" t="s">
        <v>16</v>
      </c>
      <c r="D5477" t="s">
        <v>16</v>
      </c>
      <c r="E5477" t="s">
        <v>16</v>
      </c>
      <c r="F5477" t="s">
        <v>16</v>
      </c>
      <c r="G5477" t="s">
        <v>3341</v>
      </c>
      <c r="H5477">
        <v>1</v>
      </c>
      <c r="I5477" t="s">
        <v>5240</v>
      </c>
    </row>
    <row r="5478" spans="1:9" x14ac:dyDescent="0.25">
      <c r="A5478" t="s">
        <v>3346</v>
      </c>
      <c r="B5478">
        <v>75223099</v>
      </c>
      <c r="C5478" t="s">
        <v>16</v>
      </c>
      <c r="D5478" t="s">
        <v>16</v>
      </c>
      <c r="E5478" t="s">
        <v>16</v>
      </c>
      <c r="F5478" t="s">
        <v>16</v>
      </c>
      <c r="G5478" t="s">
        <v>3341</v>
      </c>
      <c r="H5478">
        <v>1</v>
      </c>
      <c r="I5478" t="s">
        <v>5240</v>
      </c>
    </row>
    <row r="5479" spans="1:9" x14ac:dyDescent="0.25">
      <c r="A5479" t="s">
        <v>3359</v>
      </c>
      <c r="B5479">
        <v>75223099</v>
      </c>
      <c r="C5479" t="s">
        <v>16</v>
      </c>
      <c r="D5479" t="s">
        <v>16</v>
      </c>
      <c r="E5479" t="s">
        <v>16</v>
      </c>
      <c r="F5479" t="s">
        <v>16</v>
      </c>
      <c r="G5479" t="s">
        <v>3341</v>
      </c>
      <c r="H5479">
        <v>1</v>
      </c>
      <c r="I5479" t="s">
        <v>5240</v>
      </c>
    </row>
    <row r="5480" spans="1:9" x14ac:dyDescent="0.25">
      <c r="A5480" t="s">
        <v>2967</v>
      </c>
      <c r="B5480">
        <v>75180019</v>
      </c>
      <c r="C5480" t="s">
        <v>16</v>
      </c>
      <c r="D5480" t="s">
        <v>16</v>
      </c>
      <c r="E5480" t="s">
        <v>16</v>
      </c>
      <c r="F5480" t="s">
        <v>16</v>
      </c>
      <c r="G5480" t="s">
        <v>2430</v>
      </c>
      <c r="H5480">
        <v>1</v>
      </c>
      <c r="I5480" t="s">
        <v>5227</v>
      </c>
    </row>
    <row r="5481" spans="1:9" x14ac:dyDescent="0.25">
      <c r="A5481" t="s">
        <v>3345</v>
      </c>
      <c r="B5481">
        <v>75223099</v>
      </c>
      <c r="C5481" t="s">
        <v>16</v>
      </c>
      <c r="D5481" t="s">
        <v>16</v>
      </c>
      <c r="E5481" t="s">
        <v>16</v>
      </c>
      <c r="F5481" t="s">
        <v>16</v>
      </c>
      <c r="G5481" t="s">
        <v>3341</v>
      </c>
      <c r="H5481">
        <v>1</v>
      </c>
      <c r="I5481" t="s">
        <v>5240</v>
      </c>
    </row>
    <row r="5482" spans="1:9" x14ac:dyDescent="0.25">
      <c r="A5482" t="s">
        <v>3348</v>
      </c>
      <c r="B5482">
        <v>75223099</v>
      </c>
      <c r="C5482" t="s">
        <v>16</v>
      </c>
      <c r="D5482" t="s">
        <v>16</v>
      </c>
      <c r="E5482" t="s">
        <v>16</v>
      </c>
      <c r="F5482" t="s">
        <v>16</v>
      </c>
      <c r="G5482" t="s">
        <v>3341</v>
      </c>
      <c r="H5482">
        <v>1</v>
      </c>
      <c r="I5482" t="s">
        <v>5240</v>
      </c>
    </row>
    <row r="5483" spans="1:9" x14ac:dyDescent="0.25">
      <c r="A5483" t="s">
        <v>11430</v>
      </c>
      <c r="B5483">
        <v>75180019</v>
      </c>
      <c r="C5483" t="s">
        <v>16</v>
      </c>
      <c r="D5483" t="s">
        <v>16</v>
      </c>
      <c r="E5483" t="s">
        <v>16</v>
      </c>
      <c r="F5483" t="s">
        <v>16</v>
      </c>
      <c r="G5483" t="s">
        <v>2430</v>
      </c>
      <c r="H5483">
        <v>1</v>
      </c>
      <c r="I5483" t="s">
        <v>5227</v>
      </c>
    </row>
    <row r="5484" spans="1:9" x14ac:dyDescent="0.25">
      <c r="A5484" t="s">
        <v>3357</v>
      </c>
      <c r="B5484">
        <v>75223099</v>
      </c>
      <c r="C5484" t="s">
        <v>16</v>
      </c>
      <c r="D5484" t="s">
        <v>16</v>
      </c>
      <c r="E5484" t="s">
        <v>16</v>
      </c>
      <c r="F5484" t="s">
        <v>16</v>
      </c>
      <c r="G5484" t="s">
        <v>3341</v>
      </c>
      <c r="H5484">
        <v>1</v>
      </c>
      <c r="I5484" t="s">
        <v>5240</v>
      </c>
    </row>
    <row r="5485" spans="1:9" x14ac:dyDescent="0.25">
      <c r="A5485" t="s">
        <v>3360</v>
      </c>
      <c r="B5485">
        <v>75223099</v>
      </c>
      <c r="C5485" t="s">
        <v>16</v>
      </c>
      <c r="D5485" t="s">
        <v>16</v>
      </c>
      <c r="E5485" t="s">
        <v>16</v>
      </c>
      <c r="F5485" t="s">
        <v>16</v>
      </c>
      <c r="G5485" t="s">
        <v>3341</v>
      </c>
      <c r="H5485">
        <v>1</v>
      </c>
      <c r="I5485" t="s">
        <v>5240</v>
      </c>
    </row>
    <row r="5486" spans="1:9" x14ac:dyDescent="0.25">
      <c r="A5486" t="s">
        <v>11431</v>
      </c>
      <c r="B5486">
        <v>75180019</v>
      </c>
      <c r="C5486" t="s">
        <v>16</v>
      </c>
      <c r="D5486" t="s">
        <v>16</v>
      </c>
      <c r="E5486" t="s">
        <v>16</v>
      </c>
      <c r="F5486" t="s">
        <v>16</v>
      </c>
      <c r="G5486" t="s">
        <v>2430</v>
      </c>
      <c r="H5486">
        <v>1</v>
      </c>
      <c r="I5486" t="s">
        <v>5227</v>
      </c>
    </row>
    <row r="5487" spans="1:9" x14ac:dyDescent="0.25">
      <c r="A5487" t="s">
        <v>3361</v>
      </c>
      <c r="B5487">
        <v>75223099</v>
      </c>
      <c r="C5487" t="s">
        <v>16</v>
      </c>
      <c r="D5487" t="s">
        <v>16</v>
      </c>
      <c r="E5487" t="s">
        <v>16</v>
      </c>
      <c r="F5487" t="s">
        <v>16</v>
      </c>
      <c r="G5487" t="s">
        <v>3341</v>
      </c>
      <c r="H5487">
        <v>1</v>
      </c>
      <c r="I5487" t="s">
        <v>5240</v>
      </c>
    </row>
    <row r="5488" spans="1:9" x14ac:dyDescent="0.25">
      <c r="A5488" t="s">
        <v>3362</v>
      </c>
      <c r="B5488">
        <v>75223099</v>
      </c>
      <c r="C5488" t="s">
        <v>16</v>
      </c>
      <c r="D5488" t="s">
        <v>16</v>
      </c>
      <c r="E5488" t="s">
        <v>16</v>
      </c>
      <c r="F5488" t="s">
        <v>16</v>
      </c>
      <c r="G5488" t="s">
        <v>3341</v>
      </c>
      <c r="H5488">
        <v>1</v>
      </c>
      <c r="I5488" t="s">
        <v>5240</v>
      </c>
    </row>
    <row r="5489" spans="1:9" x14ac:dyDescent="0.25">
      <c r="A5489" t="s">
        <v>11136</v>
      </c>
      <c r="B5489">
        <v>75180019</v>
      </c>
      <c r="C5489" t="s">
        <v>16</v>
      </c>
      <c r="D5489" t="s">
        <v>16</v>
      </c>
      <c r="E5489" t="s">
        <v>16</v>
      </c>
      <c r="F5489" t="s">
        <v>16</v>
      </c>
      <c r="G5489" t="s">
        <v>2430</v>
      </c>
      <c r="H5489">
        <v>1</v>
      </c>
      <c r="I5489" t="s">
        <v>5227</v>
      </c>
    </row>
    <row r="5490" spans="1:9" x14ac:dyDescent="0.25">
      <c r="A5490" t="s">
        <v>3363</v>
      </c>
      <c r="B5490">
        <v>75223099</v>
      </c>
      <c r="C5490" t="s">
        <v>16</v>
      </c>
      <c r="D5490" t="s">
        <v>16</v>
      </c>
      <c r="E5490" t="s">
        <v>16</v>
      </c>
      <c r="F5490" t="s">
        <v>16</v>
      </c>
      <c r="G5490" t="s">
        <v>3341</v>
      </c>
      <c r="H5490">
        <v>1</v>
      </c>
      <c r="I5490" t="s">
        <v>5240</v>
      </c>
    </row>
    <row r="5491" spans="1:9" x14ac:dyDescent="0.25">
      <c r="A5491" t="s">
        <v>3364</v>
      </c>
      <c r="B5491">
        <v>75223099</v>
      </c>
      <c r="C5491" t="s">
        <v>16</v>
      </c>
      <c r="D5491" t="s">
        <v>16</v>
      </c>
      <c r="E5491" t="s">
        <v>16</v>
      </c>
      <c r="F5491" t="s">
        <v>16</v>
      </c>
      <c r="G5491" t="s">
        <v>3341</v>
      </c>
      <c r="H5491">
        <v>1</v>
      </c>
      <c r="I5491" t="s">
        <v>5240</v>
      </c>
    </row>
    <row r="5492" spans="1:9" x14ac:dyDescent="0.25">
      <c r="A5492" t="s">
        <v>2968</v>
      </c>
      <c r="B5492">
        <v>75180019</v>
      </c>
      <c r="C5492" t="s">
        <v>16</v>
      </c>
      <c r="D5492" t="s">
        <v>16</v>
      </c>
      <c r="E5492" t="s">
        <v>16</v>
      </c>
      <c r="F5492" t="s">
        <v>16</v>
      </c>
      <c r="G5492" t="s">
        <v>2430</v>
      </c>
      <c r="H5492">
        <v>1</v>
      </c>
      <c r="I5492" t="s">
        <v>5227</v>
      </c>
    </row>
    <row r="5493" spans="1:9" x14ac:dyDescent="0.25">
      <c r="A5493" t="s">
        <v>3349</v>
      </c>
      <c r="B5493">
        <v>75223099</v>
      </c>
      <c r="C5493" t="s">
        <v>16</v>
      </c>
      <c r="D5493" t="s">
        <v>16</v>
      </c>
      <c r="E5493" t="s">
        <v>16</v>
      </c>
      <c r="F5493" t="s">
        <v>16</v>
      </c>
      <c r="G5493" t="s">
        <v>3341</v>
      </c>
      <c r="H5493">
        <v>1</v>
      </c>
      <c r="I5493" t="s">
        <v>5240</v>
      </c>
    </row>
    <row r="5494" spans="1:9" x14ac:dyDescent="0.25">
      <c r="A5494" t="s">
        <v>3350</v>
      </c>
      <c r="B5494">
        <v>75223099</v>
      </c>
      <c r="C5494" t="s">
        <v>16</v>
      </c>
      <c r="D5494" t="s">
        <v>16</v>
      </c>
      <c r="E5494" t="s">
        <v>16</v>
      </c>
      <c r="F5494" t="s">
        <v>16</v>
      </c>
      <c r="G5494" t="s">
        <v>3341</v>
      </c>
      <c r="H5494">
        <v>1</v>
      </c>
      <c r="I5494" t="s">
        <v>5240</v>
      </c>
    </row>
    <row r="5495" spans="1:9" x14ac:dyDescent="0.25">
      <c r="A5495" t="s">
        <v>3355</v>
      </c>
      <c r="B5495">
        <v>75223099</v>
      </c>
      <c r="C5495" t="s">
        <v>16</v>
      </c>
      <c r="D5495" t="s">
        <v>16</v>
      </c>
      <c r="E5495" t="s">
        <v>16</v>
      </c>
      <c r="F5495" t="s">
        <v>16</v>
      </c>
      <c r="G5495" t="s">
        <v>3341</v>
      </c>
      <c r="H5495">
        <v>1</v>
      </c>
      <c r="I5495" t="s">
        <v>5240</v>
      </c>
    </row>
    <row r="5496" spans="1:9" x14ac:dyDescent="0.25">
      <c r="A5496" t="s">
        <v>3356</v>
      </c>
      <c r="B5496">
        <v>75223099</v>
      </c>
      <c r="C5496" t="s">
        <v>16</v>
      </c>
      <c r="D5496" t="s">
        <v>16</v>
      </c>
      <c r="E5496" t="s">
        <v>16</v>
      </c>
      <c r="F5496" t="s">
        <v>16</v>
      </c>
      <c r="G5496" t="s">
        <v>3341</v>
      </c>
      <c r="H5496">
        <v>1</v>
      </c>
      <c r="I5496" t="s">
        <v>5240</v>
      </c>
    </row>
    <row r="5497" spans="1:9" x14ac:dyDescent="0.25">
      <c r="A5497" t="s">
        <v>8782</v>
      </c>
      <c r="B5497">
        <v>75180019</v>
      </c>
      <c r="C5497" t="s">
        <v>16</v>
      </c>
      <c r="D5497" t="s">
        <v>16</v>
      </c>
      <c r="E5497" t="s">
        <v>16</v>
      </c>
      <c r="F5497" t="s">
        <v>16</v>
      </c>
      <c r="G5497" t="s">
        <v>2430</v>
      </c>
      <c r="H5497">
        <v>1</v>
      </c>
      <c r="I5497" t="s">
        <v>5227</v>
      </c>
    </row>
    <row r="5498" spans="1:9" x14ac:dyDescent="0.25">
      <c r="A5498" t="s">
        <v>3340</v>
      </c>
      <c r="B5498">
        <v>75223099</v>
      </c>
      <c r="C5498" t="s">
        <v>16</v>
      </c>
      <c r="D5498" t="s">
        <v>16</v>
      </c>
      <c r="E5498" t="s">
        <v>16</v>
      </c>
      <c r="F5498" t="s">
        <v>16</v>
      </c>
      <c r="G5498" t="s">
        <v>3341</v>
      </c>
      <c r="H5498">
        <v>1</v>
      </c>
      <c r="I5498" t="s">
        <v>5240</v>
      </c>
    </row>
    <row r="5499" spans="1:9" x14ac:dyDescent="0.25">
      <c r="A5499" t="s">
        <v>3342</v>
      </c>
      <c r="B5499">
        <v>75223099</v>
      </c>
      <c r="C5499" t="s">
        <v>16</v>
      </c>
      <c r="D5499" t="s">
        <v>16</v>
      </c>
      <c r="E5499" t="s">
        <v>16</v>
      </c>
      <c r="F5499" t="s">
        <v>16</v>
      </c>
      <c r="G5499" t="s">
        <v>3341</v>
      </c>
      <c r="H5499">
        <v>1</v>
      </c>
      <c r="I5499" t="s">
        <v>5240</v>
      </c>
    </row>
    <row r="5500" spans="1:9" x14ac:dyDescent="0.25">
      <c r="A5500" t="s">
        <v>11521</v>
      </c>
      <c r="B5500">
        <v>75180019</v>
      </c>
      <c r="C5500" t="s">
        <v>16</v>
      </c>
      <c r="D5500" t="s">
        <v>16</v>
      </c>
      <c r="E5500" t="s">
        <v>16</v>
      </c>
      <c r="F5500" t="s">
        <v>16</v>
      </c>
      <c r="G5500" t="s">
        <v>2430</v>
      </c>
      <c r="H5500">
        <v>1</v>
      </c>
      <c r="I5500" t="s">
        <v>5227</v>
      </c>
    </row>
    <row r="5501" spans="1:9" x14ac:dyDescent="0.25">
      <c r="A5501" t="s">
        <v>3343</v>
      </c>
      <c r="B5501">
        <v>75223099</v>
      </c>
      <c r="C5501" t="s">
        <v>16</v>
      </c>
      <c r="D5501" t="s">
        <v>16</v>
      </c>
      <c r="E5501" t="s">
        <v>16</v>
      </c>
      <c r="F5501" t="s">
        <v>16</v>
      </c>
      <c r="G5501" t="s">
        <v>3341</v>
      </c>
      <c r="H5501">
        <v>1</v>
      </c>
      <c r="I5501" t="s">
        <v>5240</v>
      </c>
    </row>
    <row r="5502" spans="1:9" x14ac:dyDescent="0.25">
      <c r="A5502" t="s">
        <v>3344</v>
      </c>
      <c r="B5502">
        <v>75223099</v>
      </c>
      <c r="C5502" t="s">
        <v>16</v>
      </c>
      <c r="D5502" t="s">
        <v>16</v>
      </c>
      <c r="E5502" t="s">
        <v>16</v>
      </c>
      <c r="F5502" t="s">
        <v>16</v>
      </c>
      <c r="G5502" t="s">
        <v>3341</v>
      </c>
      <c r="H5502">
        <v>1</v>
      </c>
      <c r="I5502" t="s">
        <v>5240</v>
      </c>
    </row>
    <row r="5503" spans="1:9" x14ac:dyDescent="0.25">
      <c r="A5503" t="s">
        <v>3358</v>
      </c>
      <c r="B5503">
        <v>75223099</v>
      </c>
      <c r="C5503" t="s">
        <v>16</v>
      </c>
      <c r="D5503" t="s">
        <v>16</v>
      </c>
      <c r="E5503" t="s">
        <v>16</v>
      </c>
      <c r="F5503" t="s">
        <v>16</v>
      </c>
      <c r="G5503" t="s">
        <v>3341</v>
      </c>
      <c r="H5503">
        <v>1</v>
      </c>
      <c r="I5503" t="s">
        <v>5240</v>
      </c>
    </row>
    <row r="5504" spans="1:9" x14ac:dyDescent="0.25">
      <c r="A5504" t="s">
        <v>3347</v>
      </c>
      <c r="B5504">
        <v>75223099</v>
      </c>
      <c r="C5504" t="s">
        <v>16</v>
      </c>
      <c r="D5504" t="s">
        <v>16</v>
      </c>
      <c r="E5504" t="s">
        <v>16</v>
      </c>
      <c r="F5504" t="s">
        <v>16</v>
      </c>
      <c r="G5504" t="s">
        <v>3341</v>
      </c>
      <c r="H5504">
        <v>1</v>
      </c>
      <c r="I5504" t="s">
        <v>5240</v>
      </c>
    </row>
    <row r="5505" spans="1:9" x14ac:dyDescent="0.25">
      <c r="A5505" t="s">
        <v>3351</v>
      </c>
      <c r="B5505">
        <v>75223099</v>
      </c>
      <c r="C5505" t="s">
        <v>16</v>
      </c>
      <c r="D5505" t="s">
        <v>16</v>
      </c>
      <c r="E5505" t="s">
        <v>16</v>
      </c>
      <c r="F5505" t="s">
        <v>16</v>
      </c>
      <c r="G5505" t="s">
        <v>3341</v>
      </c>
      <c r="H5505">
        <v>1</v>
      </c>
      <c r="I5505" t="s">
        <v>5240</v>
      </c>
    </row>
    <row r="5506" spans="1:9" x14ac:dyDescent="0.25">
      <c r="A5506" t="s">
        <v>3352</v>
      </c>
      <c r="B5506">
        <v>75223099</v>
      </c>
      <c r="C5506" t="s">
        <v>16</v>
      </c>
      <c r="D5506" t="s">
        <v>16</v>
      </c>
      <c r="E5506" t="s">
        <v>16</v>
      </c>
      <c r="F5506" t="s">
        <v>16</v>
      </c>
      <c r="G5506" t="s">
        <v>3341</v>
      </c>
      <c r="H5506">
        <v>1</v>
      </c>
      <c r="I5506" t="s">
        <v>5240</v>
      </c>
    </row>
    <row r="5507" spans="1:9" x14ac:dyDescent="0.25">
      <c r="A5507" t="s">
        <v>2713</v>
      </c>
      <c r="B5507">
        <v>75180019</v>
      </c>
      <c r="C5507" t="s">
        <v>16</v>
      </c>
      <c r="D5507" t="s">
        <v>16</v>
      </c>
      <c r="E5507" t="s">
        <v>16</v>
      </c>
      <c r="F5507" t="s">
        <v>16</v>
      </c>
      <c r="G5507" t="s">
        <v>2430</v>
      </c>
      <c r="H5507">
        <v>1</v>
      </c>
      <c r="I5507" t="s">
        <v>5227</v>
      </c>
    </row>
    <row r="5508" spans="1:9" x14ac:dyDescent="0.25">
      <c r="A5508" t="s">
        <v>2724</v>
      </c>
      <c r="B5508">
        <v>75180019</v>
      </c>
      <c r="C5508" t="s">
        <v>16</v>
      </c>
      <c r="D5508" t="s">
        <v>16</v>
      </c>
      <c r="E5508" t="s">
        <v>16</v>
      </c>
      <c r="F5508" t="s">
        <v>16</v>
      </c>
      <c r="G5508" t="s">
        <v>2430</v>
      </c>
      <c r="H5508">
        <v>1</v>
      </c>
      <c r="I5508" t="s">
        <v>5227</v>
      </c>
    </row>
    <row r="5509" spans="1:9" x14ac:dyDescent="0.25">
      <c r="A5509" t="s">
        <v>8895</v>
      </c>
      <c r="B5509">
        <v>75180019</v>
      </c>
      <c r="C5509" t="s">
        <v>16</v>
      </c>
      <c r="D5509" t="s">
        <v>16</v>
      </c>
      <c r="E5509" t="s">
        <v>16</v>
      </c>
      <c r="F5509" t="s">
        <v>16</v>
      </c>
      <c r="G5509" t="s">
        <v>2430</v>
      </c>
      <c r="H5509">
        <v>1</v>
      </c>
      <c r="I5509" t="s">
        <v>5227</v>
      </c>
    </row>
    <row r="5510" spans="1:9" x14ac:dyDescent="0.25">
      <c r="A5510" t="s">
        <v>11346</v>
      </c>
      <c r="B5510">
        <v>75180019</v>
      </c>
      <c r="C5510" t="s">
        <v>16</v>
      </c>
      <c r="D5510" t="s">
        <v>16</v>
      </c>
      <c r="E5510" t="s">
        <v>16</v>
      </c>
      <c r="F5510" t="s">
        <v>16</v>
      </c>
      <c r="G5510" t="s">
        <v>2430</v>
      </c>
      <c r="H5510">
        <v>1</v>
      </c>
      <c r="I5510" t="s">
        <v>5227</v>
      </c>
    </row>
    <row r="5511" spans="1:9" x14ac:dyDescent="0.25">
      <c r="A5511" t="s">
        <v>11347</v>
      </c>
      <c r="B5511">
        <v>75223099</v>
      </c>
      <c r="C5511" t="s">
        <v>16</v>
      </c>
      <c r="D5511" t="s">
        <v>16</v>
      </c>
      <c r="E5511" t="s">
        <v>16</v>
      </c>
      <c r="F5511" t="s">
        <v>16</v>
      </c>
      <c r="G5511" t="s">
        <v>3341</v>
      </c>
      <c r="H5511">
        <v>1</v>
      </c>
      <c r="I5511" t="s">
        <v>5240</v>
      </c>
    </row>
    <row r="5512" spans="1:9" x14ac:dyDescent="0.25">
      <c r="A5512" t="s">
        <v>4305</v>
      </c>
      <c r="B5512">
        <v>75180019</v>
      </c>
      <c r="C5512" t="s">
        <v>16</v>
      </c>
      <c r="D5512" t="s">
        <v>16</v>
      </c>
      <c r="E5512" t="s">
        <v>16</v>
      </c>
      <c r="F5512" t="s">
        <v>16</v>
      </c>
      <c r="G5512" t="s">
        <v>2430</v>
      </c>
      <c r="H5512">
        <v>1</v>
      </c>
      <c r="I5512" t="s">
        <v>5227</v>
      </c>
    </row>
    <row r="5513" spans="1:9" x14ac:dyDescent="0.25">
      <c r="A5513" t="s">
        <v>14192</v>
      </c>
      <c r="B5513">
        <v>75577000</v>
      </c>
      <c r="C5513" t="s">
        <v>16</v>
      </c>
      <c r="D5513" t="s">
        <v>16</v>
      </c>
      <c r="E5513" t="s">
        <v>16</v>
      </c>
      <c r="F5513" t="s">
        <v>16</v>
      </c>
      <c r="G5513" t="s">
        <v>3759</v>
      </c>
      <c r="H5513">
        <v>1</v>
      </c>
      <c r="I5513" t="s">
        <v>4898</v>
      </c>
    </row>
    <row r="5514" spans="1:9" x14ac:dyDescent="0.25">
      <c r="A5514" t="s">
        <v>14193</v>
      </c>
      <c r="B5514">
        <v>75180019</v>
      </c>
      <c r="C5514" t="s">
        <v>16</v>
      </c>
      <c r="D5514" t="s">
        <v>16</v>
      </c>
      <c r="E5514" t="s">
        <v>16</v>
      </c>
      <c r="F5514" t="s">
        <v>16</v>
      </c>
      <c r="G5514" t="s">
        <v>2430</v>
      </c>
      <c r="H5514">
        <v>1</v>
      </c>
      <c r="I5514" t="s">
        <v>5227</v>
      </c>
    </row>
    <row r="5515" spans="1:9" x14ac:dyDescent="0.25">
      <c r="A5515" t="s">
        <v>14176</v>
      </c>
      <c r="B5515">
        <v>75577000</v>
      </c>
      <c r="C5515" t="s">
        <v>16</v>
      </c>
      <c r="D5515" t="s">
        <v>16</v>
      </c>
      <c r="E5515" t="s">
        <v>16</v>
      </c>
      <c r="F5515" t="s">
        <v>16</v>
      </c>
      <c r="G5515" t="s">
        <v>3759</v>
      </c>
      <c r="H5515">
        <v>1</v>
      </c>
      <c r="I5515" t="s">
        <v>4898</v>
      </c>
    </row>
    <row r="5516" spans="1:9" x14ac:dyDescent="0.25">
      <c r="A5516" t="s">
        <v>14177</v>
      </c>
      <c r="B5516">
        <v>75577000</v>
      </c>
      <c r="C5516" t="s">
        <v>16</v>
      </c>
      <c r="D5516" t="s">
        <v>16</v>
      </c>
      <c r="E5516" t="s">
        <v>16</v>
      </c>
      <c r="F5516" t="s">
        <v>16</v>
      </c>
      <c r="G5516" t="s">
        <v>3759</v>
      </c>
      <c r="H5516">
        <v>1</v>
      </c>
      <c r="I5516" t="s">
        <v>4898</v>
      </c>
    </row>
    <row r="5517" spans="1:9" x14ac:dyDescent="0.25">
      <c r="A5517" t="s">
        <v>14181</v>
      </c>
      <c r="B5517">
        <v>75180019</v>
      </c>
      <c r="C5517" t="s">
        <v>16</v>
      </c>
      <c r="D5517" t="s">
        <v>16</v>
      </c>
      <c r="E5517" t="s">
        <v>16</v>
      </c>
      <c r="F5517" t="s">
        <v>16</v>
      </c>
      <c r="G5517" t="s">
        <v>2430</v>
      </c>
      <c r="H5517">
        <v>1</v>
      </c>
      <c r="I5517" t="s">
        <v>5227</v>
      </c>
    </row>
    <row r="5518" spans="1:9" x14ac:dyDescent="0.25">
      <c r="A5518" t="s">
        <v>13972</v>
      </c>
      <c r="B5518">
        <v>75180019</v>
      </c>
      <c r="C5518" t="s">
        <v>16</v>
      </c>
      <c r="D5518" t="s">
        <v>16</v>
      </c>
      <c r="E5518" t="s">
        <v>16</v>
      </c>
      <c r="F5518" t="s">
        <v>16</v>
      </c>
      <c r="G5518" t="s">
        <v>2430</v>
      </c>
      <c r="H5518">
        <v>1</v>
      </c>
      <c r="I5518" t="s">
        <v>5227</v>
      </c>
    </row>
    <row r="5519" spans="1:9" x14ac:dyDescent="0.25">
      <c r="A5519" t="s">
        <v>14179</v>
      </c>
      <c r="B5519">
        <v>75180019</v>
      </c>
      <c r="C5519" t="s">
        <v>16</v>
      </c>
      <c r="D5519" t="s">
        <v>16</v>
      </c>
      <c r="E5519" t="s">
        <v>16</v>
      </c>
      <c r="F5519" t="s">
        <v>16</v>
      </c>
      <c r="G5519" t="s">
        <v>2430</v>
      </c>
      <c r="H5519">
        <v>1</v>
      </c>
      <c r="I5519" t="s">
        <v>5227</v>
      </c>
    </row>
    <row r="5520" spans="1:9" x14ac:dyDescent="0.25">
      <c r="A5520" t="s">
        <v>14187</v>
      </c>
      <c r="B5520">
        <v>75180019</v>
      </c>
      <c r="C5520" t="s">
        <v>16</v>
      </c>
      <c r="D5520" t="s">
        <v>16</v>
      </c>
      <c r="E5520" t="s">
        <v>16</v>
      </c>
      <c r="F5520" t="s">
        <v>16</v>
      </c>
      <c r="G5520" t="s">
        <v>2430</v>
      </c>
      <c r="H5520">
        <v>1</v>
      </c>
      <c r="I5520" t="s">
        <v>5227</v>
      </c>
    </row>
    <row r="5521" spans="1:9" x14ac:dyDescent="0.25">
      <c r="A5521" t="s">
        <v>14184</v>
      </c>
      <c r="B5521">
        <v>75180019</v>
      </c>
      <c r="C5521" t="s">
        <v>16</v>
      </c>
      <c r="D5521" t="s">
        <v>16</v>
      </c>
      <c r="E5521" t="s">
        <v>16</v>
      </c>
      <c r="F5521" t="s">
        <v>16</v>
      </c>
      <c r="G5521" t="s">
        <v>2430</v>
      </c>
      <c r="H5521">
        <v>1</v>
      </c>
      <c r="I5521" t="s">
        <v>5227</v>
      </c>
    </row>
    <row r="5522" spans="1:9" x14ac:dyDescent="0.25">
      <c r="A5522" t="s">
        <v>14185</v>
      </c>
      <c r="B5522">
        <v>75180019</v>
      </c>
      <c r="C5522" t="s">
        <v>16</v>
      </c>
      <c r="D5522" t="s">
        <v>16</v>
      </c>
      <c r="E5522" t="s">
        <v>16</v>
      </c>
      <c r="F5522" t="s">
        <v>16</v>
      </c>
      <c r="G5522" t="s">
        <v>2430</v>
      </c>
      <c r="H5522">
        <v>1</v>
      </c>
      <c r="I5522" t="s">
        <v>5227</v>
      </c>
    </row>
    <row r="5523" spans="1:9" x14ac:dyDescent="0.25">
      <c r="A5523" t="s">
        <v>14182</v>
      </c>
      <c r="B5523">
        <v>75180019</v>
      </c>
      <c r="C5523" t="s">
        <v>16</v>
      </c>
      <c r="D5523" t="s">
        <v>16</v>
      </c>
      <c r="E5523" t="s">
        <v>16</v>
      </c>
      <c r="F5523" t="s">
        <v>16</v>
      </c>
      <c r="G5523" t="s">
        <v>2430</v>
      </c>
      <c r="H5523">
        <v>1</v>
      </c>
      <c r="I5523" t="s">
        <v>5227</v>
      </c>
    </row>
    <row r="5524" spans="1:9" x14ac:dyDescent="0.25">
      <c r="A5524" t="s">
        <v>14188</v>
      </c>
      <c r="B5524">
        <v>75180019</v>
      </c>
      <c r="C5524" t="s">
        <v>16</v>
      </c>
      <c r="D5524" t="s">
        <v>16</v>
      </c>
      <c r="E5524" t="s">
        <v>16</v>
      </c>
      <c r="F5524" t="s">
        <v>16</v>
      </c>
      <c r="G5524" t="s">
        <v>2430</v>
      </c>
      <c r="H5524">
        <v>1</v>
      </c>
      <c r="I5524" t="s">
        <v>5227</v>
      </c>
    </row>
    <row r="5525" spans="1:9" x14ac:dyDescent="0.25">
      <c r="A5525" t="s">
        <v>3559</v>
      </c>
      <c r="B5525">
        <v>75500133</v>
      </c>
      <c r="C5525" t="s">
        <v>16</v>
      </c>
      <c r="D5525" t="s">
        <v>16</v>
      </c>
      <c r="E5525" t="s">
        <v>16</v>
      </c>
      <c r="F5525" t="s">
        <v>16</v>
      </c>
      <c r="G5525" t="s">
        <v>3560</v>
      </c>
      <c r="H5525">
        <v>1</v>
      </c>
      <c r="I5525" t="s">
        <v>5234</v>
      </c>
    </row>
    <row r="5526" spans="1:9" x14ac:dyDescent="0.25">
      <c r="A5526" t="s">
        <v>3561</v>
      </c>
      <c r="B5526">
        <v>75500133</v>
      </c>
      <c r="C5526" t="s">
        <v>16</v>
      </c>
      <c r="D5526" t="s">
        <v>16</v>
      </c>
      <c r="E5526" t="s">
        <v>16</v>
      </c>
      <c r="F5526" t="s">
        <v>16</v>
      </c>
      <c r="G5526" t="s">
        <v>3560</v>
      </c>
      <c r="H5526">
        <v>1</v>
      </c>
      <c r="I5526" t="s">
        <v>5234</v>
      </c>
    </row>
    <row r="5527" spans="1:9" x14ac:dyDescent="0.25">
      <c r="A5527" t="s">
        <v>3562</v>
      </c>
      <c r="B5527">
        <v>75500133</v>
      </c>
      <c r="C5527" t="s">
        <v>16</v>
      </c>
      <c r="D5527" t="s">
        <v>16</v>
      </c>
      <c r="E5527" t="s">
        <v>16</v>
      </c>
      <c r="F5527" t="s">
        <v>16</v>
      </c>
      <c r="G5527" t="s">
        <v>3560</v>
      </c>
      <c r="H5527">
        <v>1</v>
      </c>
      <c r="I5527" t="s">
        <v>5234</v>
      </c>
    </row>
    <row r="5528" spans="1:9" x14ac:dyDescent="0.25">
      <c r="A5528" t="s">
        <v>2969</v>
      </c>
      <c r="B5528">
        <v>75180019</v>
      </c>
      <c r="C5528" t="s">
        <v>16</v>
      </c>
      <c r="D5528" t="s">
        <v>16</v>
      </c>
      <c r="E5528" t="s">
        <v>16</v>
      </c>
      <c r="F5528" t="s">
        <v>16</v>
      </c>
      <c r="G5528" t="s">
        <v>2430</v>
      </c>
      <c r="H5528">
        <v>3</v>
      </c>
      <c r="I5528" t="s">
        <v>5227</v>
      </c>
    </row>
    <row r="5529" spans="1:9" x14ac:dyDescent="0.25">
      <c r="A5529" t="s">
        <v>3918</v>
      </c>
      <c r="B5529">
        <v>75583888</v>
      </c>
      <c r="C5529" t="s">
        <v>16</v>
      </c>
      <c r="D5529" t="s">
        <v>16</v>
      </c>
      <c r="E5529" t="s">
        <v>16</v>
      </c>
      <c r="F5529" t="s">
        <v>16</v>
      </c>
      <c r="G5529" t="s">
        <v>3914</v>
      </c>
      <c r="H5529">
        <v>1</v>
      </c>
      <c r="I5529" t="s">
        <v>5231</v>
      </c>
    </row>
    <row r="5530" spans="1:9" x14ac:dyDescent="0.25">
      <c r="A5530" t="s">
        <v>3903</v>
      </c>
      <c r="B5530">
        <v>97220144</v>
      </c>
      <c r="C5530" t="s">
        <v>16</v>
      </c>
      <c r="D5530" t="s">
        <v>16</v>
      </c>
      <c r="E5530" t="s">
        <v>16</v>
      </c>
      <c r="F5530" t="s">
        <v>16</v>
      </c>
      <c r="G5530" t="s">
        <v>3898</v>
      </c>
      <c r="H5530">
        <v>1</v>
      </c>
      <c r="I5530" t="s">
        <v>5236</v>
      </c>
    </row>
    <row r="5531" spans="1:9" x14ac:dyDescent="0.25">
      <c r="A5531" t="s">
        <v>2445</v>
      </c>
      <c r="B5531">
        <v>75196500</v>
      </c>
      <c r="C5531" t="s">
        <v>16</v>
      </c>
      <c r="D5531" t="s">
        <v>16</v>
      </c>
      <c r="E5531" t="s">
        <v>16</v>
      </c>
      <c r="F5531" t="s">
        <v>16</v>
      </c>
      <c r="G5531" t="s">
        <v>2425</v>
      </c>
      <c r="H5531">
        <v>1</v>
      </c>
      <c r="I5531" t="s">
        <v>5229</v>
      </c>
    </row>
    <row r="5532" spans="1:9" x14ac:dyDescent="0.25">
      <c r="A5532" t="s">
        <v>3151</v>
      </c>
      <c r="B5532">
        <v>75196500</v>
      </c>
      <c r="C5532" t="s">
        <v>16</v>
      </c>
      <c r="D5532" t="s">
        <v>16</v>
      </c>
      <c r="E5532" t="s">
        <v>16</v>
      </c>
      <c r="F5532" t="s">
        <v>16</v>
      </c>
      <c r="G5532" t="s">
        <v>2425</v>
      </c>
      <c r="H5532">
        <v>1</v>
      </c>
      <c r="I5532" t="s">
        <v>5229</v>
      </c>
    </row>
    <row r="5533" spans="1:9" x14ac:dyDescent="0.25">
      <c r="A5533" t="s">
        <v>3150</v>
      </c>
      <c r="B5533">
        <v>75196500</v>
      </c>
      <c r="C5533" t="s">
        <v>16</v>
      </c>
      <c r="D5533" t="s">
        <v>16</v>
      </c>
      <c r="E5533" t="s">
        <v>16</v>
      </c>
      <c r="F5533" t="s">
        <v>16</v>
      </c>
      <c r="G5533" t="s">
        <v>2425</v>
      </c>
      <c r="H5533">
        <v>1</v>
      </c>
      <c r="I5533" t="s">
        <v>5229</v>
      </c>
    </row>
    <row r="5534" spans="1:9" x14ac:dyDescent="0.25">
      <c r="A5534" t="s">
        <v>3229</v>
      </c>
      <c r="B5534">
        <v>75196500</v>
      </c>
      <c r="C5534" t="s">
        <v>16</v>
      </c>
      <c r="D5534" t="s">
        <v>16</v>
      </c>
      <c r="E5534" t="s">
        <v>16</v>
      </c>
      <c r="F5534" t="s">
        <v>16</v>
      </c>
      <c r="G5534" t="s">
        <v>2425</v>
      </c>
      <c r="H5534">
        <v>1</v>
      </c>
      <c r="I5534" t="s">
        <v>5229</v>
      </c>
    </row>
    <row r="5535" spans="1:9" x14ac:dyDescent="0.25">
      <c r="A5535" t="s">
        <v>3228</v>
      </c>
      <c r="B5535">
        <v>75196500</v>
      </c>
      <c r="C5535" t="s">
        <v>16</v>
      </c>
      <c r="D5535" t="s">
        <v>16</v>
      </c>
      <c r="E5535" t="s">
        <v>16</v>
      </c>
      <c r="F5535" t="s">
        <v>16</v>
      </c>
      <c r="G5535" t="s">
        <v>2425</v>
      </c>
      <c r="H5535">
        <v>1</v>
      </c>
      <c r="I5535" t="s">
        <v>5229</v>
      </c>
    </row>
    <row r="5536" spans="1:9" x14ac:dyDescent="0.25">
      <c r="A5536" t="s">
        <v>3133</v>
      </c>
      <c r="B5536">
        <v>75196500</v>
      </c>
      <c r="C5536" t="s">
        <v>16</v>
      </c>
      <c r="D5536" t="s">
        <v>16</v>
      </c>
      <c r="E5536" t="s">
        <v>16</v>
      </c>
      <c r="F5536" t="s">
        <v>16</v>
      </c>
      <c r="G5536" t="s">
        <v>2425</v>
      </c>
      <c r="H5536">
        <v>1</v>
      </c>
      <c r="I5536" t="s">
        <v>5229</v>
      </c>
    </row>
    <row r="5537" spans="1:9" x14ac:dyDescent="0.25">
      <c r="A5537" t="s">
        <v>3153</v>
      </c>
      <c r="B5537">
        <v>75196500</v>
      </c>
      <c r="C5537" t="s">
        <v>16</v>
      </c>
      <c r="D5537" t="s">
        <v>16</v>
      </c>
      <c r="E5537" t="s">
        <v>16</v>
      </c>
      <c r="F5537" t="s">
        <v>16</v>
      </c>
      <c r="G5537" t="s">
        <v>2425</v>
      </c>
      <c r="H5537">
        <v>1</v>
      </c>
      <c r="I5537" t="s">
        <v>5229</v>
      </c>
    </row>
    <row r="5538" spans="1:9" x14ac:dyDescent="0.25">
      <c r="A5538" t="s">
        <v>3134</v>
      </c>
      <c r="B5538">
        <v>75196500</v>
      </c>
      <c r="C5538" t="s">
        <v>16</v>
      </c>
      <c r="D5538" t="s">
        <v>16</v>
      </c>
      <c r="E5538" t="s">
        <v>16</v>
      </c>
      <c r="F5538" t="s">
        <v>16</v>
      </c>
      <c r="G5538" t="s">
        <v>2425</v>
      </c>
      <c r="H5538">
        <v>1</v>
      </c>
      <c r="I5538" t="s">
        <v>5229</v>
      </c>
    </row>
    <row r="5539" spans="1:9" x14ac:dyDescent="0.25">
      <c r="A5539" t="s">
        <v>2479</v>
      </c>
      <c r="B5539">
        <v>70120140</v>
      </c>
      <c r="C5539" t="s">
        <v>16</v>
      </c>
      <c r="D5539" t="s">
        <v>16</v>
      </c>
      <c r="E5539" t="s">
        <v>16</v>
      </c>
      <c r="F5539" t="s">
        <v>16</v>
      </c>
      <c r="G5539" t="s">
        <v>2467</v>
      </c>
      <c r="H5539">
        <v>1</v>
      </c>
      <c r="I5539" t="s">
        <v>5232</v>
      </c>
    </row>
    <row r="5540" spans="1:9" x14ac:dyDescent="0.25">
      <c r="A5540" t="s">
        <v>3215</v>
      </c>
      <c r="B5540">
        <v>75196500</v>
      </c>
      <c r="C5540" t="s">
        <v>16</v>
      </c>
      <c r="D5540" t="s">
        <v>16</v>
      </c>
      <c r="E5540" t="s">
        <v>16</v>
      </c>
      <c r="F5540" t="s">
        <v>16</v>
      </c>
      <c r="G5540" t="s">
        <v>2425</v>
      </c>
      <c r="H5540">
        <v>1</v>
      </c>
      <c r="I5540" t="s">
        <v>5229</v>
      </c>
    </row>
    <row r="5541" spans="1:9" x14ac:dyDescent="0.25">
      <c r="A5541" t="s">
        <v>5348</v>
      </c>
      <c r="B5541">
        <v>75128823</v>
      </c>
      <c r="C5541" t="s">
        <v>16</v>
      </c>
      <c r="D5541" t="s">
        <v>16</v>
      </c>
      <c r="E5541" t="s">
        <v>16</v>
      </c>
      <c r="F5541" t="s">
        <v>16</v>
      </c>
      <c r="G5541" t="s">
        <v>3925</v>
      </c>
      <c r="H5541">
        <v>1</v>
      </c>
      <c r="I5541" t="s">
        <v>5241</v>
      </c>
    </row>
    <row r="5542" spans="1:9" x14ac:dyDescent="0.25">
      <c r="A5542" t="s">
        <v>5965</v>
      </c>
      <c r="B5542">
        <v>75556166</v>
      </c>
      <c r="C5542" t="s">
        <v>16</v>
      </c>
      <c r="D5542" t="s">
        <v>16</v>
      </c>
      <c r="E5542" t="s">
        <v>16</v>
      </c>
      <c r="F5542" t="s">
        <v>16</v>
      </c>
      <c r="G5542" t="s">
        <v>3572</v>
      </c>
      <c r="H5542">
        <v>1</v>
      </c>
      <c r="I5542" t="s">
        <v>4907</v>
      </c>
    </row>
    <row r="5543" spans="1:9" x14ac:dyDescent="0.25">
      <c r="A5543" t="s">
        <v>3485</v>
      </c>
      <c r="B5543">
        <v>75421677</v>
      </c>
      <c r="C5543" t="s">
        <v>16</v>
      </c>
      <c r="D5543" t="s">
        <v>16</v>
      </c>
      <c r="E5543" t="s">
        <v>16</v>
      </c>
      <c r="F5543" t="s">
        <v>16</v>
      </c>
      <c r="G5543" t="s">
        <v>3368</v>
      </c>
      <c r="H5543">
        <v>1</v>
      </c>
      <c r="I5543" t="s">
        <v>4892</v>
      </c>
    </row>
    <row r="5544" spans="1:9" x14ac:dyDescent="0.25">
      <c r="A5544" t="s">
        <v>3953</v>
      </c>
      <c r="B5544">
        <v>73547700</v>
      </c>
      <c r="C5544" t="s">
        <v>16</v>
      </c>
      <c r="D5544" t="s">
        <v>16</v>
      </c>
      <c r="E5544" t="s">
        <v>16</v>
      </c>
      <c r="F5544" t="s">
        <v>16</v>
      </c>
      <c r="G5544" t="s">
        <v>3944</v>
      </c>
      <c r="H5544">
        <v>1</v>
      </c>
      <c r="I5544" t="s">
        <v>4905</v>
      </c>
    </row>
    <row r="5545" spans="1:9" x14ac:dyDescent="0.25">
      <c r="A5545" t="s">
        <v>3954</v>
      </c>
      <c r="B5545">
        <v>73547700</v>
      </c>
      <c r="C5545" t="s">
        <v>16</v>
      </c>
      <c r="D5545" t="s">
        <v>16</v>
      </c>
      <c r="E5545" t="s">
        <v>16</v>
      </c>
      <c r="F5545" t="s">
        <v>16</v>
      </c>
      <c r="G5545" t="s">
        <v>3944</v>
      </c>
      <c r="H5545">
        <v>1</v>
      </c>
      <c r="I5545" t="s">
        <v>4905</v>
      </c>
    </row>
    <row r="5546" spans="1:9" x14ac:dyDescent="0.25">
      <c r="A5546" t="s">
        <v>3915</v>
      </c>
      <c r="B5546">
        <v>75583888</v>
      </c>
      <c r="C5546" t="s">
        <v>16</v>
      </c>
      <c r="D5546" t="s">
        <v>16</v>
      </c>
      <c r="E5546" t="s">
        <v>16</v>
      </c>
      <c r="F5546" t="s">
        <v>16</v>
      </c>
      <c r="G5546" t="s">
        <v>3914</v>
      </c>
      <c r="H5546">
        <v>1</v>
      </c>
      <c r="I5546" t="s">
        <v>5231</v>
      </c>
    </row>
    <row r="5547" spans="1:9" x14ac:dyDescent="0.25">
      <c r="A5547" t="s">
        <v>2735</v>
      </c>
      <c r="B5547">
        <v>75180019</v>
      </c>
      <c r="C5547" t="s">
        <v>16</v>
      </c>
      <c r="D5547" t="s">
        <v>16</v>
      </c>
      <c r="E5547" t="s">
        <v>16</v>
      </c>
      <c r="F5547" t="s">
        <v>16</v>
      </c>
      <c r="G5547" t="s">
        <v>2430</v>
      </c>
      <c r="H5547">
        <v>1</v>
      </c>
      <c r="I5547" t="s">
        <v>5227</v>
      </c>
    </row>
    <row r="5548" spans="1:9" x14ac:dyDescent="0.25">
      <c r="A5548" t="s">
        <v>2970</v>
      </c>
      <c r="B5548">
        <v>75180019</v>
      </c>
      <c r="C5548" t="s">
        <v>16</v>
      </c>
      <c r="D5548" t="s">
        <v>16</v>
      </c>
      <c r="E5548" t="s">
        <v>16</v>
      </c>
      <c r="F5548" t="s">
        <v>16</v>
      </c>
      <c r="G5548" t="s">
        <v>2430</v>
      </c>
      <c r="H5548">
        <v>1</v>
      </c>
      <c r="I5548" t="s">
        <v>5227</v>
      </c>
    </row>
    <row r="5549" spans="1:9" x14ac:dyDescent="0.25">
      <c r="A5549" t="s">
        <v>3065</v>
      </c>
      <c r="B5549">
        <v>75196500</v>
      </c>
      <c r="C5549" t="s">
        <v>16</v>
      </c>
      <c r="D5549" t="s">
        <v>16</v>
      </c>
      <c r="E5549" t="s">
        <v>16</v>
      </c>
      <c r="F5549" t="s">
        <v>16</v>
      </c>
      <c r="G5549" t="s">
        <v>2425</v>
      </c>
      <c r="H5549">
        <v>1</v>
      </c>
      <c r="I5549" t="s">
        <v>5229</v>
      </c>
    </row>
    <row r="5550" spans="1:9" x14ac:dyDescent="0.25">
      <c r="A5550" t="s">
        <v>2671</v>
      </c>
      <c r="B5550">
        <v>75121000</v>
      </c>
      <c r="C5550" t="s">
        <v>16</v>
      </c>
      <c r="D5550" t="s">
        <v>16</v>
      </c>
      <c r="E5550" t="s">
        <v>16</v>
      </c>
      <c r="F5550" t="s">
        <v>16</v>
      </c>
      <c r="G5550" t="s">
        <v>2668</v>
      </c>
      <c r="H5550">
        <v>1</v>
      </c>
      <c r="I5550" t="s">
        <v>5230</v>
      </c>
    </row>
    <row r="5551" spans="1:9" x14ac:dyDescent="0.25">
      <c r="A5551" t="s">
        <v>3106</v>
      </c>
      <c r="B5551">
        <v>75196500</v>
      </c>
      <c r="C5551" t="s">
        <v>16</v>
      </c>
      <c r="D5551" t="s">
        <v>16</v>
      </c>
      <c r="E5551" t="s">
        <v>16</v>
      </c>
      <c r="F5551" t="s">
        <v>16</v>
      </c>
      <c r="G5551" t="s">
        <v>2425</v>
      </c>
      <c r="H5551">
        <v>1</v>
      </c>
      <c r="I5551" t="s">
        <v>5229</v>
      </c>
    </row>
    <row r="5552" spans="1:9" x14ac:dyDescent="0.25">
      <c r="A5552" t="s">
        <v>3095</v>
      </c>
      <c r="B5552">
        <v>75196500</v>
      </c>
      <c r="C5552" t="s">
        <v>16</v>
      </c>
      <c r="D5552" t="s">
        <v>16</v>
      </c>
      <c r="E5552" t="s">
        <v>16</v>
      </c>
      <c r="F5552" t="s">
        <v>16</v>
      </c>
      <c r="G5552" t="s">
        <v>2425</v>
      </c>
      <c r="H5552">
        <v>1</v>
      </c>
      <c r="I5552" t="s">
        <v>5229</v>
      </c>
    </row>
    <row r="5553" spans="1:9" x14ac:dyDescent="0.25">
      <c r="A5553" t="s">
        <v>3096</v>
      </c>
      <c r="B5553">
        <v>75196500</v>
      </c>
      <c r="C5553" t="s">
        <v>16</v>
      </c>
      <c r="D5553" t="s">
        <v>16</v>
      </c>
      <c r="E5553" t="s">
        <v>16</v>
      </c>
      <c r="F5553" t="s">
        <v>16</v>
      </c>
      <c r="G5553" t="s">
        <v>2425</v>
      </c>
      <c r="H5553">
        <v>1</v>
      </c>
      <c r="I5553" t="s">
        <v>5229</v>
      </c>
    </row>
    <row r="5554" spans="1:9" x14ac:dyDescent="0.25">
      <c r="A5554" t="s">
        <v>3182</v>
      </c>
      <c r="B5554">
        <v>75196500</v>
      </c>
      <c r="C5554" t="s">
        <v>16</v>
      </c>
      <c r="D5554" t="s">
        <v>16</v>
      </c>
      <c r="E5554" t="s">
        <v>16</v>
      </c>
      <c r="F5554" t="s">
        <v>16</v>
      </c>
      <c r="G5554" t="s">
        <v>2425</v>
      </c>
      <c r="H5554">
        <v>1</v>
      </c>
      <c r="I5554" t="s">
        <v>5229</v>
      </c>
    </row>
    <row r="5555" spans="1:9" x14ac:dyDescent="0.25">
      <c r="A5555" t="s">
        <v>3183</v>
      </c>
      <c r="B5555">
        <v>75196500</v>
      </c>
      <c r="C5555" t="s">
        <v>16</v>
      </c>
      <c r="D5555" t="s">
        <v>16</v>
      </c>
      <c r="E5555" t="s">
        <v>16</v>
      </c>
      <c r="F5555" t="s">
        <v>16</v>
      </c>
      <c r="G5555" t="s">
        <v>2425</v>
      </c>
      <c r="H5555">
        <v>1</v>
      </c>
      <c r="I5555" t="s">
        <v>5229</v>
      </c>
    </row>
    <row r="5556" spans="1:9" x14ac:dyDescent="0.25">
      <c r="A5556" t="s">
        <v>2728</v>
      </c>
      <c r="B5556">
        <v>75180019</v>
      </c>
      <c r="C5556" t="s">
        <v>16</v>
      </c>
      <c r="D5556" t="s">
        <v>16</v>
      </c>
      <c r="E5556" t="s">
        <v>16</v>
      </c>
      <c r="F5556" t="s">
        <v>16</v>
      </c>
      <c r="G5556" t="s">
        <v>2430</v>
      </c>
      <c r="H5556">
        <v>1</v>
      </c>
      <c r="I5556" t="s">
        <v>5227</v>
      </c>
    </row>
    <row r="5557" spans="1:9" x14ac:dyDescent="0.25">
      <c r="A5557" t="s">
        <v>2431</v>
      </c>
      <c r="B5557">
        <v>75180019</v>
      </c>
      <c r="C5557" t="s">
        <v>16</v>
      </c>
      <c r="D5557" t="s">
        <v>16</v>
      </c>
      <c r="E5557" t="s">
        <v>16</v>
      </c>
      <c r="F5557" t="s">
        <v>16</v>
      </c>
      <c r="G5557" t="s">
        <v>2430</v>
      </c>
      <c r="H5557">
        <v>1</v>
      </c>
      <c r="I5557" t="s">
        <v>5227</v>
      </c>
    </row>
    <row r="5558" spans="1:9" x14ac:dyDescent="0.25">
      <c r="A5558" t="s">
        <v>4591</v>
      </c>
      <c r="B5558">
        <v>75211662</v>
      </c>
      <c r="C5558" t="s">
        <v>16</v>
      </c>
      <c r="D5558" t="s">
        <v>16</v>
      </c>
      <c r="E5558" t="s">
        <v>16</v>
      </c>
      <c r="F5558" t="s">
        <v>16</v>
      </c>
      <c r="G5558" t="s">
        <v>7015</v>
      </c>
      <c r="H5558">
        <v>1</v>
      </c>
      <c r="I5558" t="s">
        <v>7143</v>
      </c>
    </row>
    <row r="5559" spans="1:9" x14ac:dyDescent="0.25">
      <c r="A5559" t="s">
        <v>4593</v>
      </c>
      <c r="B5559">
        <v>75211662</v>
      </c>
      <c r="C5559" t="s">
        <v>16</v>
      </c>
      <c r="D5559" t="s">
        <v>16</v>
      </c>
      <c r="E5559" t="s">
        <v>16</v>
      </c>
      <c r="F5559" t="s">
        <v>16</v>
      </c>
      <c r="G5559" t="s">
        <v>7015</v>
      </c>
      <c r="H5559">
        <v>1</v>
      </c>
      <c r="I5559" t="s">
        <v>7143</v>
      </c>
    </row>
    <row r="5560" spans="1:9" x14ac:dyDescent="0.25">
      <c r="A5560" t="s">
        <v>5717</v>
      </c>
      <c r="B5560">
        <v>75211662</v>
      </c>
      <c r="C5560" t="s">
        <v>16</v>
      </c>
      <c r="D5560" t="s">
        <v>16</v>
      </c>
      <c r="E5560" t="s">
        <v>16</v>
      </c>
      <c r="F5560" t="s">
        <v>16</v>
      </c>
      <c r="G5560" t="s">
        <v>7015</v>
      </c>
      <c r="H5560">
        <v>1</v>
      </c>
      <c r="I5560" t="s">
        <v>7143</v>
      </c>
    </row>
    <row r="5561" spans="1:9" x14ac:dyDescent="0.25">
      <c r="A5561" t="s">
        <v>5681</v>
      </c>
      <c r="B5561">
        <v>75211662</v>
      </c>
      <c r="C5561" t="s">
        <v>16</v>
      </c>
      <c r="D5561" t="s">
        <v>16</v>
      </c>
      <c r="E5561" t="s">
        <v>16</v>
      </c>
      <c r="F5561" t="s">
        <v>16</v>
      </c>
      <c r="G5561" t="s">
        <v>7015</v>
      </c>
      <c r="H5561">
        <v>1</v>
      </c>
      <c r="I5561" t="s">
        <v>7143</v>
      </c>
    </row>
    <row r="5562" spans="1:9" x14ac:dyDescent="0.25">
      <c r="A5562" t="s">
        <v>5682</v>
      </c>
      <c r="B5562">
        <v>75211662</v>
      </c>
      <c r="C5562" t="s">
        <v>16</v>
      </c>
      <c r="D5562" t="s">
        <v>16</v>
      </c>
      <c r="E5562" t="s">
        <v>16</v>
      </c>
      <c r="F5562" t="s">
        <v>16</v>
      </c>
      <c r="G5562" t="s">
        <v>7015</v>
      </c>
      <c r="H5562">
        <v>1</v>
      </c>
      <c r="I5562" t="s">
        <v>7143</v>
      </c>
    </row>
    <row r="5563" spans="1:9" x14ac:dyDescent="0.25">
      <c r="A5563" t="s">
        <v>5680</v>
      </c>
      <c r="B5563">
        <v>75211662</v>
      </c>
      <c r="C5563" t="s">
        <v>16</v>
      </c>
      <c r="D5563" t="s">
        <v>16</v>
      </c>
      <c r="E5563" t="s">
        <v>16</v>
      </c>
      <c r="F5563" t="s">
        <v>16</v>
      </c>
      <c r="G5563" t="s">
        <v>7015</v>
      </c>
      <c r="H5563">
        <v>1</v>
      </c>
      <c r="I5563" t="s">
        <v>7143</v>
      </c>
    </row>
    <row r="5564" spans="1:9" x14ac:dyDescent="0.25">
      <c r="A5564" t="s">
        <v>5718</v>
      </c>
      <c r="B5564">
        <v>75211662</v>
      </c>
      <c r="C5564" t="s">
        <v>16</v>
      </c>
      <c r="D5564" t="s">
        <v>16</v>
      </c>
      <c r="E5564" t="s">
        <v>16</v>
      </c>
      <c r="F5564" t="s">
        <v>16</v>
      </c>
      <c r="G5564" t="s">
        <v>7015</v>
      </c>
      <c r="H5564">
        <v>1</v>
      </c>
      <c r="I5564" t="s">
        <v>7143</v>
      </c>
    </row>
    <row r="5565" spans="1:9" x14ac:dyDescent="0.25">
      <c r="A5565" t="s">
        <v>5779</v>
      </c>
      <c r="B5565">
        <v>70890019</v>
      </c>
      <c r="C5565" t="s">
        <v>16</v>
      </c>
      <c r="D5565" t="s">
        <v>16</v>
      </c>
      <c r="E5565" t="s">
        <v>16</v>
      </c>
      <c r="F5565" t="s">
        <v>16</v>
      </c>
      <c r="G5565" t="s">
        <v>5780</v>
      </c>
      <c r="H5565">
        <v>1</v>
      </c>
      <c r="I5565" t="s">
        <v>5798</v>
      </c>
    </row>
    <row r="5566" spans="1:9" x14ac:dyDescent="0.25">
      <c r="A5566" t="s">
        <v>6117</v>
      </c>
      <c r="B5566">
        <v>75211662</v>
      </c>
      <c r="C5566" t="s">
        <v>16</v>
      </c>
      <c r="D5566" t="s">
        <v>16</v>
      </c>
      <c r="E5566" t="s">
        <v>16</v>
      </c>
      <c r="F5566" t="s">
        <v>16</v>
      </c>
      <c r="G5566" t="s">
        <v>7015</v>
      </c>
      <c r="H5566">
        <v>1</v>
      </c>
      <c r="I5566" t="s">
        <v>7143</v>
      </c>
    </row>
    <row r="5567" spans="1:9" x14ac:dyDescent="0.25">
      <c r="A5567" t="s">
        <v>6493</v>
      </c>
      <c r="B5567">
        <v>75211662</v>
      </c>
      <c r="C5567" t="s">
        <v>16</v>
      </c>
      <c r="D5567" t="s">
        <v>16</v>
      </c>
      <c r="E5567" t="s">
        <v>16</v>
      </c>
      <c r="F5567" t="s">
        <v>16</v>
      </c>
      <c r="G5567" t="s">
        <v>7015</v>
      </c>
      <c r="H5567">
        <v>1</v>
      </c>
      <c r="I5567" t="s">
        <v>7143</v>
      </c>
    </row>
    <row r="5568" spans="1:9" x14ac:dyDescent="0.25">
      <c r="A5568" t="s">
        <v>6485</v>
      </c>
      <c r="B5568">
        <v>75211662</v>
      </c>
      <c r="C5568" t="s">
        <v>16</v>
      </c>
      <c r="D5568" t="s">
        <v>16</v>
      </c>
      <c r="E5568" t="s">
        <v>16</v>
      </c>
      <c r="F5568" t="s">
        <v>16</v>
      </c>
      <c r="G5568" t="s">
        <v>7015</v>
      </c>
      <c r="H5568">
        <v>1</v>
      </c>
      <c r="I5568" t="s">
        <v>7143</v>
      </c>
    </row>
    <row r="5569" spans="1:9" x14ac:dyDescent="0.25">
      <c r="A5569" t="s">
        <v>6471</v>
      </c>
      <c r="B5569">
        <v>75211662</v>
      </c>
      <c r="C5569" t="s">
        <v>16</v>
      </c>
      <c r="D5569" t="s">
        <v>16</v>
      </c>
      <c r="E5569" t="s">
        <v>16</v>
      </c>
      <c r="F5569" t="s">
        <v>16</v>
      </c>
      <c r="G5569" t="s">
        <v>7015</v>
      </c>
      <c r="H5569">
        <v>1</v>
      </c>
      <c r="I5569" t="s">
        <v>7143</v>
      </c>
    </row>
    <row r="5570" spans="1:9" x14ac:dyDescent="0.25">
      <c r="A5570" t="s">
        <v>6619</v>
      </c>
      <c r="B5570">
        <v>75421677</v>
      </c>
      <c r="C5570" t="s">
        <v>16</v>
      </c>
      <c r="D5570" t="s">
        <v>16</v>
      </c>
      <c r="E5570" t="s">
        <v>16</v>
      </c>
      <c r="F5570" t="s">
        <v>16</v>
      </c>
      <c r="G5570" t="s">
        <v>3368</v>
      </c>
      <c r="H5570">
        <v>1</v>
      </c>
      <c r="I5570" t="s">
        <v>4892</v>
      </c>
    </row>
    <row r="5571" spans="1:9" x14ac:dyDescent="0.25">
      <c r="A5571" t="s">
        <v>6597</v>
      </c>
      <c r="B5571">
        <v>75180019</v>
      </c>
      <c r="C5571" t="s">
        <v>16</v>
      </c>
      <c r="D5571" t="s">
        <v>16</v>
      </c>
      <c r="E5571" t="s">
        <v>16</v>
      </c>
      <c r="F5571" t="s">
        <v>16</v>
      </c>
      <c r="G5571" t="s">
        <v>2430</v>
      </c>
      <c r="H5571">
        <v>1</v>
      </c>
      <c r="I5571" t="s">
        <v>5227</v>
      </c>
    </row>
    <row r="5572" spans="1:9" x14ac:dyDescent="0.25">
      <c r="A5572" t="s">
        <v>6598</v>
      </c>
      <c r="B5572">
        <v>75180019</v>
      </c>
      <c r="C5572" t="s">
        <v>16</v>
      </c>
      <c r="D5572" t="s">
        <v>16</v>
      </c>
      <c r="E5572" t="s">
        <v>16</v>
      </c>
      <c r="F5572" t="s">
        <v>16</v>
      </c>
      <c r="G5572" t="s">
        <v>2430</v>
      </c>
      <c r="H5572">
        <v>1</v>
      </c>
      <c r="I5572" t="s">
        <v>5227</v>
      </c>
    </row>
    <row r="5573" spans="1:9" x14ac:dyDescent="0.25">
      <c r="A5573" t="s">
        <v>6704</v>
      </c>
      <c r="B5573">
        <v>75211662</v>
      </c>
      <c r="C5573" t="s">
        <v>16</v>
      </c>
      <c r="D5573" t="s">
        <v>16</v>
      </c>
      <c r="E5573" t="s">
        <v>16</v>
      </c>
      <c r="F5573" t="s">
        <v>16</v>
      </c>
      <c r="G5573" t="s">
        <v>7015</v>
      </c>
      <c r="H5573">
        <v>1</v>
      </c>
      <c r="I5573" t="s">
        <v>7143</v>
      </c>
    </row>
    <row r="5574" spans="1:9" x14ac:dyDescent="0.25">
      <c r="A5574" t="s">
        <v>6927</v>
      </c>
      <c r="B5574">
        <v>75211662</v>
      </c>
      <c r="C5574" t="s">
        <v>16</v>
      </c>
      <c r="D5574" t="s">
        <v>16</v>
      </c>
      <c r="E5574" t="s">
        <v>16</v>
      </c>
      <c r="F5574" t="s">
        <v>16</v>
      </c>
      <c r="G5574" t="s">
        <v>7015</v>
      </c>
      <c r="H5574">
        <v>1</v>
      </c>
      <c r="I5574" t="s">
        <v>7143</v>
      </c>
    </row>
    <row r="5575" spans="1:9" x14ac:dyDescent="0.25">
      <c r="A5575" t="s">
        <v>6701</v>
      </c>
      <c r="B5575">
        <v>75211662</v>
      </c>
      <c r="C5575" t="s">
        <v>16</v>
      </c>
      <c r="D5575" t="s">
        <v>16</v>
      </c>
      <c r="E5575" t="s">
        <v>16</v>
      </c>
      <c r="F5575" t="s">
        <v>16</v>
      </c>
      <c r="G5575" t="s">
        <v>7015</v>
      </c>
      <c r="H5575">
        <v>1</v>
      </c>
      <c r="I5575" t="s">
        <v>7143</v>
      </c>
    </row>
    <row r="5576" spans="1:9" x14ac:dyDescent="0.25">
      <c r="A5576" t="s">
        <v>6665</v>
      </c>
      <c r="B5576">
        <v>75211662</v>
      </c>
      <c r="C5576" t="s">
        <v>16</v>
      </c>
      <c r="D5576" t="s">
        <v>16</v>
      </c>
      <c r="E5576" t="s">
        <v>16</v>
      </c>
      <c r="F5576" t="s">
        <v>16</v>
      </c>
      <c r="G5576" t="s">
        <v>7015</v>
      </c>
      <c r="H5576">
        <v>1</v>
      </c>
      <c r="I5576" t="s">
        <v>7143</v>
      </c>
    </row>
    <row r="5577" spans="1:9" x14ac:dyDescent="0.25">
      <c r="A5577" t="s">
        <v>6738</v>
      </c>
      <c r="B5577">
        <v>75211662</v>
      </c>
      <c r="C5577" t="s">
        <v>16</v>
      </c>
      <c r="D5577" t="s">
        <v>16</v>
      </c>
      <c r="E5577" t="s">
        <v>16</v>
      </c>
      <c r="F5577" t="s">
        <v>16</v>
      </c>
      <c r="G5577" t="s">
        <v>7015</v>
      </c>
      <c r="H5577">
        <v>1</v>
      </c>
      <c r="I5577" t="s">
        <v>7143</v>
      </c>
    </row>
    <row r="5578" spans="1:9" x14ac:dyDescent="0.25">
      <c r="A5578" t="s">
        <v>6666</v>
      </c>
      <c r="B5578">
        <v>75180019</v>
      </c>
      <c r="C5578" t="s">
        <v>16</v>
      </c>
      <c r="D5578" t="s">
        <v>16</v>
      </c>
      <c r="E5578" t="s">
        <v>16</v>
      </c>
      <c r="F5578" t="s">
        <v>16</v>
      </c>
      <c r="G5578" t="s">
        <v>2430</v>
      </c>
      <c r="H5578">
        <v>1</v>
      </c>
      <c r="I5578" t="s">
        <v>5227</v>
      </c>
    </row>
    <row r="5579" spans="1:9" x14ac:dyDescent="0.25">
      <c r="A5579" t="s">
        <v>6730</v>
      </c>
      <c r="B5579">
        <v>75211662</v>
      </c>
      <c r="C5579" t="s">
        <v>16</v>
      </c>
      <c r="D5579" t="s">
        <v>16</v>
      </c>
      <c r="E5579" t="s">
        <v>16</v>
      </c>
      <c r="F5579" t="s">
        <v>16</v>
      </c>
      <c r="G5579" t="s">
        <v>7015</v>
      </c>
      <c r="H5579">
        <v>1</v>
      </c>
      <c r="I5579" t="s">
        <v>7143</v>
      </c>
    </row>
    <row r="5580" spans="1:9" x14ac:dyDescent="0.25">
      <c r="A5580" t="s">
        <v>6731</v>
      </c>
      <c r="B5580">
        <v>75211662</v>
      </c>
      <c r="C5580" t="s">
        <v>16</v>
      </c>
      <c r="D5580" t="s">
        <v>16</v>
      </c>
      <c r="E5580" t="s">
        <v>16</v>
      </c>
      <c r="F5580" t="s">
        <v>16</v>
      </c>
      <c r="G5580" t="s">
        <v>7015</v>
      </c>
      <c r="H5580">
        <v>1</v>
      </c>
      <c r="I5580" t="s">
        <v>7143</v>
      </c>
    </row>
    <row r="5581" spans="1:9" x14ac:dyDescent="0.25">
      <c r="A5581" t="s">
        <v>7284</v>
      </c>
      <c r="B5581">
        <v>75196500</v>
      </c>
      <c r="C5581" t="s">
        <v>16</v>
      </c>
      <c r="D5581" t="s">
        <v>16</v>
      </c>
      <c r="E5581" t="s">
        <v>16</v>
      </c>
      <c r="F5581" t="s">
        <v>16</v>
      </c>
      <c r="G5581" t="s">
        <v>2425</v>
      </c>
      <c r="H5581">
        <v>1</v>
      </c>
      <c r="I5581" t="s">
        <v>5229</v>
      </c>
    </row>
    <row r="5582" spans="1:9" x14ac:dyDescent="0.25">
      <c r="A5582" t="s">
        <v>7754</v>
      </c>
      <c r="B5582">
        <v>75211662</v>
      </c>
      <c r="C5582" t="s">
        <v>16</v>
      </c>
      <c r="D5582" t="s">
        <v>16</v>
      </c>
      <c r="E5582" t="s">
        <v>16</v>
      </c>
      <c r="F5582" t="s">
        <v>16</v>
      </c>
      <c r="G5582" t="s">
        <v>7015</v>
      </c>
      <c r="H5582">
        <v>1</v>
      </c>
      <c r="I5582" t="s">
        <v>7143</v>
      </c>
    </row>
    <row r="5583" spans="1:9" x14ac:dyDescent="0.25">
      <c r="A5583" t="s">
        <v>7753</v>
      </c>
      <c r="B5583">
        <v>75211662</v>
      </c>
      <c r="C5583" t="s">
        <v>16</v>
      </c>
      <c r="D5583" t="s">
        <v>16</v>
      </c>
      <c r="E5583" t="s">
        <v>16</v>
      </c>
      <c r="F5583" t="s">
        <v>16</v>
      </c>
      <c r="G5583" t="s">
        <v>7015</v>
      </c>
      <c r="H5583">
        <v>1</v>
      </c>
      <c r="I5583" t="s">
        <v>7143</v>
      </c>
    </row>
    <row r="5584" spans="1:9" x14ac:dyDescent="0.25">
      <c r="A5584" t="s">
        <v>7745</v>
      </c>
      <c r="B5584">
        <v>75211662</v>
      </c>
      <c r="C5584" t="s">
        <v>16</v>
      </c>
      <c r="D5584" t="s">
        <v>16</v>
      </c>
      <c r="E5584" t="s">
        <v>16</v>
      </c>
      <c r="F5584" t="s">
        <v>16</v>
      </c>
      <c r="G5584" t="s">
        <v>7015</v>
      </c>
      <c r="H5584">
        <v>1</v>
      </c>
      <c r="I5584" t="s">
        <v>7143</v>
      </c>
    </row>
    <row r="5585" spans="1:9" x14ac:dyDescent="0.25">
      <c r="A5585" t="s">
        <v>7746</v>
      </c>
      <c r="B5585">
        <v>75211662</v>
      </c>
      <c r="C5585" t="s">
        <v>16</v>
      </c>
      <c r="D5585" t="s">
        <v>16</v>
      </c>
      <c r="E5585" t="s">
        <v>16</v>
      </c>
      <c r="F5585" t="s">
        <v>16</v>
      </c>
      <c r="G5585" t="s">
        <v>7015</v>
      </c>
      <c r="H5585">
        <v>1</v>
      </c>
      <c r="I5585" t="s">
        <v>7143</v>
      </c>
    </row>
    <row r="5586" spans="1:9" x14ac:dyDescent="0.25">
      <c r="A5586" t="s">
        <v>7747</v>
      </c>
      <c r="B5586">
        <v>75180019</v>
      </c>
      <c r="C5586" t="s">
        <v>16</v>
      </c>
      <c r="D5586" t="s">
        <v>16</v>
      </c>
      <c r="E5586" t="s">
        <v>16</v>
      </c>
      <c r="F5586" t="s">
        <v>16</v>
      </c>
      <c r="G5586" t="s">
        <v>2430</v>
      </c>
      <c r="H5586">
        <v>1</v>
      </c>
      <c r="I5586" t="s">
        <v>5227</v>
      </c>
    </row>
    <row r="5587" spans="1:9" x14ac:dyDescent="0.25">
      <c r="A5587" t="s">
        <v>7748</v>
      </c>
      <c r="B5587">
        <v>75211662</v>
      </c>
      <c r="C5587" t="s">
        <v>16</v>
      </c>
      <c r="D5587" t="s">
        <v>16</v>
      </c>
      <c r="E5587" t="s">
        <v>16</v>
      </c>
      <c r="F5587" t="s">
        <v>16</v>
      </c>
      <c r="G5587" t="s">
        <v>7015</v>
      </c>
      <c r="H5587">
        <v>1</v>
      </c>
      <c r="I5587" t="s">
        <v>7143</v>
      </c>
    </row>
    <row r="5588" spans="1:9" x14ac:dyDescent="0.25">
      <c r="A5588" t="s">
        <v>7749</v>
      </c>
      <c r="B5588">
        <v>75211662</v>
      </c>
      <c r="C5588" t="s">
        <v>16</v>
      </c>
      <c r="D5588" t="s">
        <v>16</v>
      </c>
      <c r="E5588" t="s">
        <v>16</v>
      </c>
      <c r="F5588" t="s">
        <v>16</v>
      </c>
      <c r="G5588" t="s">
        <v>7015</v>
      </c>
      <c r="H5588">
        <v>1</v>
      </c>
      <c r="I5588" t="s">
        <v>7143</v>
      </c>
    </row>
    <row r="5589" spans="1:9" x14ac:dyDescent="0.25">
      <c r="A5589" t="s">
        <v>7750</v>
      </c>
      <c r="B5589">
        <v>75180019</v>
      </c>
      <c r="C5589" t="s">
        <v>16</v>
      </c>
      <c r="D5589" t="s">
        <v>16</v>
      </c>
      <c r="E5589" t="s">
        <v>16</v>
      </c>
      <c r="F5589" t="s">
        <v>16</v>
      </c>
      <c r="G5589" t="s">
        <v>2430</v>
      </c>
      <c r="H5589">
        <v>1</v>
      </c>
      <c r="I5589" t="s">
        <v>5227</v>
      </c>
    </row>
    <row r="5590" spans="1:9" x14ac:dyDescent="0.25">
      <c r="A5590" t="s">
        <v>8425</v>
      </c>
      <c r="B5590">
        <v>75583888</v>
      </c>
      <c r="C5590" t="s">
        <v>16</v>
      </c>
      <c r="D5590" t="s">
        <v>16</v>
      </c>
      <c r="E5590" t="s">
        <v>16</v>
      </c>
      <c r="F5590" t="s">
        <v>16</v>
      </c>
      <c r="G5590" t="s">
        <v>3914</v>
      </c>
      <c r="H5590">
        <v>1</v>
      </c>
      <c r="I5590" t="s">
        <v>5231</v>
      </c>
    </row>
    <row r="5591" spans="1:9" x14ac:dyDescent="0.25">
      <c r="A5591" t="s">
        <v>11398</v>
      </c>
      <c r="B5591">
        <v>75196500</v>
      </c>
      <c r="C5591" t="s">
        <v>16</v>
      </c>
      <c r="D5591" t="s">
        <v>16</v>
      </c>
      <c r="E5591" t="s">
        <v>16</v>
      </c>
      <c r="F5591" t="s">
        <v>16</v>
      </c>
      <c r="G5591" t="s">
        <v>2425</v>
      </c>
      <c r="H5591">
        <v>2</v>
      </c>
      <c r="I5591" t="s">
        <v>5229</v>
      </c>
    </row>
    <row r="5592" spans="1:9" x14ac:dyDescent="0.25">
      <c r="A5592" t="s">
        <v>10673</v>
      </c>
      <c r="B5592">
        <v>75180019</v>
      </c>
      <c r="C5592" t="s">
        <v>16</v>
      </c>
      <c r="D5592" t="s">
        <v>16</v>
      </c>
      <c r="E5592" t="s">
        <v>16</v>
      </c>
      <c r="F5592" t="s">
        <v>16</v>
      </c>
      <c r="G5592" t="s">
        <v>2430</v>
      </c>
      <c r="H5592">
        <v>1</v>
      </c>
      <c r="I5592" t="s">
        <v>5227</v>
      </c>
    </row>
    <row r="5593" spans="1:9" x14ac:dyDescent="0.25">
      <c r="A5593" t="s">
        <v>3866</v>
      </c>
      <c r="B5593">
        <v>75220200</v>
      </c>
      <c r="C5593" t="s">
        <v>16</v>
      </c>
      <c r="D5593" t="s">
        <v>16</v>
      </c>
      <c r="E5593" t="s">
        <v>16</v>
      </c>
      <c r="F5593" t="s">
        <v>16</v>
      </c>
      <c r="G5593" t="s">
        <v>7238</v>
      </c>
      <c r="H5593">
        <v>1</v>
      </c>
      <c r="I5593" t="s">
        <v>7253</v>
      </c>
    </row>
    <row r="5594" spans="1:9" x14ac:dyDescent="0.25">
      <c r="A5594" t="s">
        <v>8350</v>
      </c>
      <c r="B5594">
        <v>75220200</v>
      </c>
      <c r="C5594" t="s">
        <v>16</v>
      </c>
      <c r="D5594" t="s">
        <v>16</v>
      </c>
      <c r="E5594" t="s">
        <v>16</v>
      </c>
      <c r="F5594" t="s">
        <v>16</v>
      </c>
      <c r="G5594" t="s">
        <v>7238</v>
      </c>
      <c r="H5594">
        <v>1</v>
      </c>
      <c r="I5594" t="s">
        <v>7253</v>
      </c>
    </row>
    <row r="5595" spans="1:9" x14ac:dyDescent="0.25">
      <c r="A5595" t="s">
        <v>8637</v>
      </c>
      <c r="B5595">
        <v>75220200</v>
      </c>
      <c r="C5595" t="s">
        <v>16</v>
      </c>
      <c r="D5595" t="s">
        <v>16</v>
      </c>
      <c r="E5595" t="s">
        <v>16</v>
      </c>
      <c r="F5595" t="s">
        <v>16</v>
      </c>
      <c r="G5595" t="s">
        <v>7238</v>
      </c>
      <c r="H5595">
        <v>1</v>
      </c>
      <c r="I5595" t="s">
        <v>7253</v>
      </c>
    </row>
    <row r="5596" spans="1:9" x14ac:dyDescent="0.25">
      <c r="A5596" t="s">
        <v>2958</v>
      </c>
      <c r="B5596">
        <v>75180019</v>
      </c>
      <c r="C5596" t="s">
        <v>16</v>
      </c>
      <c r="D5596" t="s">
        <v>16</v>
      </c>
      <c r="E5596" t="s">
        <v>16</v>
      </c>
      <c r="F5596" t="s">
        <v>16</v>
      </c>
      <c r="G5596" t="s">
        <v>2430</v>
      </c>
      <c r="H5596">
        <v>1</v>
      </c>
      <c r="I5596" t="s">
        <v>5227</v>
      </c>
    </row>
    <row r="5597" spans="1:9" x14ac:dyDescent="0.25">
      <c r="A5597" t="s">
        <v>2959</v>
      </c>
      <c r="B5597">
        <v>75180019</v>
      </c>
      <c r="C5597" t="s">
        <v>16</v>
      </c>
      <c r="D5597" t="s">
        <v>16</v>
      </c>
      <c r="E5597" t="s">
        <v>16</v>
      </c>
      <c r="F5597" t="s">
        <v>16</v>
      </c>
      <c r="G5597" t="s">
        <v>2430</v>
      </c>
      <c r="H5597">
        <v>1</v>
      </c>
      <c r="I5597" t="s">
        <v>5227</v>
      </c>
    </row>
    <row r="5598" spans="1:9" x14ac:dyDescent="0.25">
      <c r="A5598" t="s">
        <v>2960</v>
      </c>
      <c r="B5598">
        <v>75180019</v>
      </c>
      <c r="C5598" t="s">
        <v>16</v>
      </c>
      <c r="D5598" t="s">
        <v>16</v>
      </c>
      <c r="E5598" t="s">
        <v>16</v>
      </c>
      <c r="F5598" t="s">
        <v>16</v>
      </c>
      <c r="G5598" t="s">
        <v>2430</v>
      </c>
      <c r="H5598">
        <v>1</v>
      </c>
      <c r="I5598" t="s">
        <v>5227</v>
      </c>
    </row>
    <row r="5599" spans="1:9" x14ac:dyDescent="0.25">
      <c r="A5599" t="s">
        <v>3709</v>
      </c>
      <c r="B5599">
        <v>75556166</v>
      </c>
      <c r="C5599" t="s">
        <v>16</v>
      </c>
      <c r="D5599" t="s">
        <v>16</v>
      </c>
      <c r="E5599" t="s">
        <v>16</v>
      </c>
      <c r="F5599" t="s">
        <v>16</v>
      </c>
      <c r="G5599" t="s">
        <v>3572</v>
      </c>
      <c r="H5599">
        <v>1</v>
      </c>
      <c r="I5599" t="s">
        <v>4907</v>
      </c>
    </row>
    <row r="5600" spans="1:9" x14ac:dyDescent="0.25">
      <c r="A5600" t="s">
        <v>2606</v>
      </c>
      <c r="B5600">
        <v>74762273</v>
      </c>
      <c r="C5600" t="s">
        <v>16</v>
      </c>
      <c r="D5600" t="s">
        <v>16</v>
      </c>
      <c r="E5600" t="s">
        <v>16</v>
      </c>
      <c r="F5600" t="s">
        <v>16</v>
      </c>
      <c r="G5600" t="s">
        <v>154</v>
      </c>
      <c r="H5600">
        <v>1</v>
      </c>
      <c r="I5600" t="s">
        <v>4887</v>
      </c>
    </row>
    <row r="5601" spans="1:9" x14ac:dyDescent="0.25">
      <c r="A5601" t="s">
        <v>3489</v>
      </c>
      <c r="B5601">
        <v>75421677</v>
      </c>
      <c r="C5601" t="s">
        <v>16</v>
      </c>
      <c r="D5601" t="s">
        <v>16</v>
      </c>
      <c r="E5601" t="s">
        <v>16</v>
      </c>
      <c r="F5601" t="s">
        <v>16</v>
      </c>
      <c r="G5601" t="s">
        <v>3368</v>
      </c>
      <c r="H5601">
        <v>1</v>
      </c>
      <c r="I5601" t="s">
        <v>4892</v>
      </c>
    </row>
    <row r="5602" spans="1:9" x14ac:dyDescent="0.25">
      <c r="A5602" t="s">
        <v>3490</v>
      </c>
      <c r="B5602">
        <v>75421677</v>
      </c>
      <c r="C5602" t="s">
        <v>16</v>
      </c>
      <c r="D5602" t="s">
        <v>16</v>
      </c>
      <c r="E5602" t="s">
        <v>16</v>
      </c>
      <c r="F5602" t="s">
        <v>16</v>
      </c>
      <c r="G5602" t="s">
        <v>3368</v>
      </c>
      <c r="H5602">
        <v>1</v>
      </c>
      <c r="I5602" t="s">
        <v>4892</v>
      </c>
    </row>
    <row r="5603" spans="1:9" x14ac:dyDescent="0.25">
      <c r="A5603" t="s">
        <v>3491</v>
      </c>
      <c r="B5603">
        <v>75421677</v>
      </c>
      <c r="C5603" t="s">
        <v>16</v>
      </c>
      <c r="D5603" t="s">
        <v>16</v>
      </c>
      <c r="E5603" t="s">
        <v>16</v>
      </c>
      <c r="F5603" t="s">
        <v>16</v>
      </c>
      <c r="G5603" t="s">
        <v>3368</v>
      </c>
      <c r="H5603">
        <v>1</v>
      </c>
      <c r="I5603" t="s">
        <v>4892</v>
      </c>
    </row>
    <row r="5604" spans="1:9" x14ac:dyDescent="0.25">
      <c r="A5604" t="s">
        <v>3480</v>
      </c>
      <c r="B5604">
        <v>75421677</v>
      </c>
      <c r="C5604" t="s">
        <v>16</v>
      </c>
      <c r="D5604" t="s">
        <v>16</v>
      </c>
      <c r="E5604" t="s">
        <v>16</v>
      </c>
      <c r="F5604" t="s">
        <v>16</v>
      </c>
      <c r="G5604" t="s">
        <v>3368</v>
      </c>
      <c r="H5604">
        <v>1</v>
      </c>
      <c r="I5604" t="s">
        <v>4892</v>
      </c>
    </row>
    <row r="5605" spans="1:9" x14ac:dyDescent="0.25">
      <c r="A5605" t="s">
        <v>3423</v>
      </c>
      <c r="B5605">
        <v>75421677</v>
      </c>
      <c r="C5605" t="s">
        <v>16</v>
      </c>
      <c r="D5605" t="s">
        <v>16</v>
      </c>
      <c r="E5605" t="s">
        <v>16</v>
      </c>
      <c r="F5605" t="s">
        <v>16</v>
      </c>
      <c r="G5605" t="s">
        <v>3368</v>
      </c>
      <c r="H5605">
        <v>1</v>
      </c>
      <c r="I5605" t="s">
        <v>4892</v>
      </c>
    </row>
    <row r="5606" spans="1:9" x14ac:dyDescent="0.25">
      <c r="A5606" t="s">
        <v>3424</v>
      </c>
      <c r="B5606">
        <v>75421677</v>
      </c>
      <c r="C5606" t="s">
        <v>16</v>
      </c>
      <c r="D5606" t="s">
        <v>16</v>
      </c>
      <c r="E5606" t="s">
        <v>16</v>
      </c>
      <c r="F5606" t="s">
        <v>16</v>
      </c>
      <c r="G5606" t="s">
        <v>3368</v>
      </c>
      <c r="H5606">
        <v>1</v>
      </c>
      <c r="I5606" t="s">
        <v>4892</v>
      </c>
    </row>
    <row r="5607" spans="1:9" x14ac:dyDescent="0.25">
      <c r="A5607" t="s">
        <v>3447</v>
      </c>
      <c r="B5607">
        <v>75421677</v>
      </c>
      <c r="C5607" t="s">
        <v>16</v>
      </c>
      <c r="D5607" t="s">
        <v>16</v>
      </c>
      <c r="E5607" t="s">
        <v>16</v>
      </c>
      <c r="F5607" t="s">
        <v>16</v>
      </c>
      <c r="G5607" t="s">
        <v>3368</v>
      </c>
      <c r="H5607">
        <v>1</v>
      </c>
      <c r="I5607" t="s">
        <v>4892</v>
      </c>
    </row>
    <row r="5608" spans="1:9" x14ac:dyDescent="0.25">
      <c r="A5608" t="s">
        <v>2673</v>
      </c>
      <c r="B5608">
        <v>75421677</v>
      </c>
      <c r="C5608" t="s">
        <v>16</v>
      </c>
      <c r="D5608" t="s">
        <v>16</v>
      </c>
      <c r="E5608" t="s">
        <v>16</v>
      </c>
      <c r="F5608" t="s">
        <v>16</v>
      </c>
      <c r="G5608" t="s">
        <v>3368</v>
      </c>
      <c r="H5608">
        <v>1</v>
      </c>
      <c r="I5608" t="s">
        <v>4892</v>
      </c>
    </row>
    <row r="5609" spans="1:9" x14ac:dyDescent="0.25">
      <c r="A5609" t="s">
        <v>3564</v>
      </c>
      <c r="B5609">
        <v>75421677</v>
      </c>
      <c r="C5609" t="s">
        <v>16</v>
      </c>
      <c r="D5609" t="s">
        <v>16</v>
      </c>
      <c r="E5609" t="s">
        <v>16</v>
      </c>
      <c r="F5609" t="s">
        <v>16</v>
      </c>
      <c r="G5609" t="s">
        <v>3368</v>
      </c>
      <c r="H5609">
        <v>1</v>
      </c>
      <c r="I5609" t="s">
        <v>4892</v>
      </c>
    </row>
    <row r="5610" spans="1:9" x14ac:dyDescent="0.25">
      <c r="A5610" t="s">
        <v>5360</v>
      </c>
      <c r="B5610">
        <v>75421677</v>
      </c>
      <c r="C5610" t="s">
        <v>16</v>
      </c>
      <c r="D5610" t="s">
        <v>16</v>
      </c>
      <c r="E5610" t="s">
        <v>16</v>
      </c>
      <c r="F5610" t="s">
        <v>16</v>
      </c>
      <c r="G5610" t="s">
        <v>3368</v>
      </c>
      <c r="H5610">
        <v>1</v>
      </c>
      <c r="I5610" t="s">
        <v>4892</v>
      </c>
    </row>
    <row r="5611" spans="1:9" x14ac:dyDescent="0.25">
      <c r="A5611" t="s">
        <v>6418</v>
      </c>
      <c r="B5611">
        <v>75421677</v>
      </c>
      <c r="C5611" t="s">
        <v>16</v>
      </c>
      <c r="D5611" t="s">
        <v>16</v>
      </c>
      <c r="E5611" t="s">
        <v>16</v>
      </c>
      <c r="F5611" t="s">
        <v>16</v>
      </c>
      <c r="G5611" t="s">
        <v>3368</v>
      </c>
      <c r="H5611">
        <v>1</v>
      </c>
      <c r="I5611" t="s">
        <v>4892</v>
      </c>
    </row>
    <row r="5612" spans="1:9" x14ac:dyDescent="0.25">
      <c r="A5612" t="s">
        <v>3181</v>
      </c>
      <c r="B5612">
        <v>75196500</v>
      </c>
      <c r="C5612" t="s">
        <v>16</v>
      </c>
      <c r="D5612" t="s">
        <v>16</v>
      </c>
      <c r="E5612" t="s">
        <v>16</v>
      </c>
      <c r="F5612" t="s">
        <v>16</v>
      </c>
      <c r="G5612" t="s">
        <v>2425</v>
      </c>
      <c r="H5612">
        <v>1</v>
      </c>
      <c r="I5612" t="s">
        <v>5229</v>
      </c>
    </row>
    <row r="5613" spans="1:9" x14ac:dyDescent="0.25">
      <c r="A5613" t="s">
        <v>2834</v>
      </c>
      <c r="B5613">
        <v>75180019</v>
      </c>
      <c r="C5613" t="s">
        <v>16</v>
      </c>
      <c r="D5613" t="s">
        <v>16</v>
      </c>
      <c r="E5613" t="s">
        <v>16</v>
      </c>
      <c r="F5613" t="s">
        <v>16</v>
      </c>
      <c r="G5613" t="s">
        <v>2430</v>
      </c>
      <c r="H5613">
        <v>1</v>
      </c>
      <c r="I5613" t="s">
        <v>5227</v>
      </c>
    </row>
    <row r="5614" spans="1:9" x14ac:dyDescent="0.25">
      <c r="A5614" t="s">
        <v>11555</v>
      </c>
      <c r="B5614">
        <v>75180019</v>
      </c>
      <c r="C5614" t="s">
        <v>16</v>
      </c>
      <c r="D5614" t="s">
        <v>16</v>
      </c>
      <c r="E5614" t="s">
        <v>16</v>
      </c>
      <c r="F5614" t="s">
        <v>16</v>
      </c>
      <c r="G5614" t="s">
        <v>2430</v>
      </c>
      <c r="H5614">
        <v>1</v>
      </c>
      <c r="I5614" t="s">
        <v>5227</v>
      </c>
    </row>
    <row r="5615" spans="1:9" x14ac:dyDescent="0.25">
      <c r="A5615" t="s">
        <v>6662</v>
      </c>
      <c r="B5615">
        <v>70120140</v>
      </c>
      <c r="C5615" t="s">
        <v>16</v>
      </c>
      <c r="D5615" t="s">
        <v>16</v>
      </c>
      <c r="E5615" t="s">
        <v>16</v>
      </c>
      <c r="F5615" t="s">
        <v>16</v>
      </c>
      <c r="G5615" t="s">
        <v>2467</v>
      </c>
      <c r="H5615">
        <v>1</v>
      </c>
      <c r="I5615" t="s">
        <v>5232</v>
      </c>
    </row>
    <row r="5616" spans="1:9" x14ac:dyDescent="0.25">
      <c r="A5616" t="s">
        <v>6769</v>
      </c>
      <c r="B5616">
        <v>75180019</v>
      </c>
      <c r="C5616" t="s">
        <v>16</v>
      </c>
      <c r="D5616" t="s">
        <v>16</v>
      </c>
      <c r="E5616" t="s">
        <v>16</v>
      </c>
      <c r="F5616" t="s">
        <v>16</v>
      </c>
      <c r="G5616" t="s">
        <v>2430</v>
      </c>
      <c r="H5616">
        <v>1</v>
      </c>
      <c r="I5616" t="s">
        <v>5227</v>
      </c>
    </row>
    <row r="5617" spans="1:9" x14ac:dyDescent="0.25">
      <c r="A5617" t="s">
        <v>6768</v>
      </c>
      <c r="B5617">
        <v>75180019</v>
      </c>
      <c r="C5617" t="s">
        <v>16</v>
      </c>
      <c r="D5617" t="s">
        <v>16</v>
      </c>
      <c r="E5617" t="s">
        <v>16</v>
      </c>
      <c r="F5617" t="s">
        <v>16</v>
      </c>
      <c r="G5617" t="s">
        <v>2430</v>
      </c>
      <c r="H5617">
        <v>1</v>
      </c>
      <c r="I5617" t="s">
        <v>5227</v>
      </c>
    </row>
    <row r="5618" spans="1:9" x14ac:dyDescent="0.25">
      <c r="A5618" t="s">
        <v>7385</v>
      </c>
      <c r="B5618">
        <v>75180019</v>
      </c>
      <c r="C5618" t="s">
        <v>16</v>
      </c>
      <c r="D5618" t="s">
        <v>16</v>
      </c>
      <c r="E5618" t="s">
        <v>16</v>
      </c>
      <c r="F5618" t="s">
        <v>16</v>
      </c>
      <c r="G5618" t="s">
        <v>2430</v>
      </c>
      <c r="H5618">
        <v>1</v>
      </c>
      <c r="I5618" t="s">
        <v>5227</v>
      </c>
    </row>
    <row r="5619" spans="1:9" x14ac:dyDescent="0.25">
      <c r="A5619" t="s">
        <v>10408</v>
      </c>
      <c r="B5619">
        <v>75180019</v>
      </c>
      <c r="C5619" t="s">
        <v>16</v>
      </c>
      <c r="D5619" t="s">
        <v>16</v>
      </c>
      <c r="E5619" t="s">
        <v>16</v>
      </c>
      <c r="F5619" t="s">
        <v>16</v>
      </c>
      <c r="G5619" t="s">
        <v>2430</v>
      </c>
      <c r="H5619">
        <v>1</v>
      </c>
      <c r="I5619" t="s">
        <v>5227</v>
      </c>
    </row>
    <row r="5620" spans="1:9" x14ac:dyDescent="0.25">
      <c r="A5620" t="s">
        <v>10402</v>
      </c>
      <c r="B5620">
        <v>75180019</v>
      </c>
      <c r="C5620" t="s">
        <v>16</v>
      </c>
      <c r="D5620" t="s">
        <v>16</v>
      </c>
      <c r="E5620" t="s">
        <v>16</v>
      </c>
      <c r="F5620" t="s">
        <v>16</v>
      </c>
      <c r="G5620" t="s">
        <v>2430</v>
      </c>
      <c r="H5620">
        <v>1</v>
      </c>
      <c r="I5620" t="s">
        <v>5227</v>
      </c>
    </row>
    <row r="5621" spans="1:9" x14ac:dyDescent="0.25">
      <c r="A5621" t="s">
        <v>10407</v>
      </c>
      <c r="B5621">
        <v>75180019</v>
      </c>
      <c r="C5621" t="s">
        <v>16</v>
      </c>
      <c r="D5621" t="s">
        <v>16</v>
      </c>
      <c r="E5621" t="s">
        <v>16</v>
      </c>
      <c r="F5621" t="s">
        <v>16</v>
      </c>
      <c r="G5621" t="s">
        <v>2430</v>
      </c>
      <c r="H5621">
        <v>1</v>
      </c>
      <c r="I5621" t="s">
        <v>5227</v>
      </c>
    </row>
    <row r="5622" spans="1:9" x14ac:dyDescent="0.25">
      <c r="A5622" t="s">
        <v>3906</v>
      </c>
      <c r="B5622">
        <v>97220144</v>
      </c>
      <c r="C5622" t="s">
        <v>16</v>
      </c>
      <c r="D5622" t="s">
        <v>16</v>
      </c>
      <c r="E5622" t="s">
        <v>16</v>
      </c>
      <c r="F5622" t="s">
        <v>16</v>
      </c>
      <c r="G5622" t="s">
        <v>3898</v>
      </c>
      <c r="H5622">
        <v>1</v>
      </c>
      <c r="I5622" t="s">
        <v>5236</v>
      </c>
    </row>
    <row r="5623" spans="1:9" x14ac:dyDescent="0.25">
      <c r="A5623" t="s">
        <v>3907</v>
      </c>
      <c r="B5623">
        <v>97220144</v>
      </c>
      <c r="C5623" t="s">
        <v>16</v>
      </c>
      <c r="D5623" t="s">
        <v>16</v>
      </c>
      <c r="E5623" t="s">
        <v>16</v>
      </c>
      <c r="F5623" t="s">
        <v>16</v>
      </c>
      <c r="G5623" t="s">
        <v>3898</v>
      </c>
      <c r="H5623">
        <v>1</v>
      </c>
      <c r="I5623" t="s">
        <v>5236</v>
      </c>
    </row>
    <row r="5624" spans="1:9" x14ac:dyDescent="0.25">
      <c r="A5624" t="s">
        <v>3908</v>
      </c>
      <c r="B5624">
        <v>97220144</v>
      </c>
      <c r="C5624" t="s">
        <v>16</v>
      </c>
      <c r="D5624" t="s">
        <v>16</v>
      </c>
      <c r="E5624" t="s">
        <v>16</v>
      </c>
      <c r="F5624" t="s">
        <v>16</v>
      </c>
      <c r="G5624" t="s">
        <v>3898</v>
      </c>
      <c r="H5624">
        <v>1</v>
      </c>
      <c r="I5624" t="s">
        <v>5236</v>
      </c>
    </row>
    <row r="5625" spans="1:9" x14ac:dyDescent="0.25">
      <c r="A5625" t="s">
        <v>3481</v>
      </c>
      <c r="B5625">
        <v>75421677</v>
      </c>
      <c r="C5625" t="s">
        <v>16</v>
      </c>
      <c r="D5625" t="s">
        <v>16</v>
      </c>
      <c r="E5625" t="s">
        <v>16</v>
      </c>
      <c r="F5625" t="s">
        <v>16</v>
      </c>
      <c r="G5625" t="s">
        <v>3368</v>
      </c>
      <c r="H5625">
        <v>1</v>
      </c>
      <c r="I5625" t="s">
        <v>4892</v>
      </c>
    </row>
    <row r="5626" spans="1:9" x14ac:dyDescent="0.25">
      <c r="A5626" t="s">
        <v>3482</v>
      </c>
      <c r="B5626">
        <v>75421677</v>
      </c>
      <c r="C5626" t="s">
        <v>16</v>
      </c>
      <c r="D5626" t="s">
        <v>16</v>
      </c>
      <c r="E5626" t="s">
        <v>16</v>
      </c>
      <c r="F5626" t="s">
        <v>16</v>
      </c>
      <c r="G5626" t="s">
        <v>3368</v>
      </c>
      <c r="H5626">
        <v>1</v>
      </c>
      <c r="I5626" t="s">
        <v>4892</v>
      </c>
    </row>
    <row r="5627" spans="1:9" x14ac:dyDescent="0.25">
      <c r="A5627" t="s">
        <v>3924</v>
      </c>
      <c r="B5627">
        <v>75128823</v>
      </c>
      <c r="C5627" t="s">
        <v>16</v>
      </c>
      <c r="D5627" t="s">
        <v>16</v>
      </c>
      <c r="E5627" t="s">
        <v>16</v>
      </c>
      <c r="F5627" t="s">
        <v>16</v>
      </c>
      <c r="G5627" t="s">
        <v>3925</v>
      </c>
      <c r="H5627">
        <v>1</v>
      </c>
      <c r="I5627" t="s">
        <v>5241</v>
      </c>
    </row>
    <row r="5628" spans="1:9" x14ac:dyDescent="0.25">
      <c r="A5628" t="s">
        <v>3411</v>
      </c>
      <c r="B5628">
        <v>75421677</v>
      </c>
      <c r="C5628" t="s">
        <v>16</v>
      </c>
      <c r="D5628" t="s">
        <v>16</v>
      </c>
      <c r="E5628" t="s">
        <v>16</v>
      </c>
      <c r="F5628" t="s">
        <v>16</v>
      </c>
      <c r="G5628" t="s">
        <v>3368</v>
      </c>
      <c r="H5628">
        <v>1</v>
      </c>
      <c r="I5628" t="s">
        <v>4892</v>
      </c>
    </row>
    <row r="5629" spans="1:9" x14ac:dyDescent="0.25">
      <c r="A5629" t="s">
        <v>3310</v>
      </c>
      <c r="B5629">
        <v>75211662</v>
      </c>
      <c r="C5629" t="s">
        <v>16</v>
      </c>
      <c r="D5629" t="s">
        <v>16</v>
      </c>
      <c r="E5629" t="s">
        <v>16</v>
      </c>
      <c r="F5629" t="s">
        <v>16</v>
      </c>
      <c r="G5629" t="s">
        <v>7015</v>
      </c>
      <c r="H5629">
        <v>1</v>
      </c>
      <c r="I5629" t="s">
        <v>7143</v>
      </c>
    </row>
    <row r="5630" spans="1:9" x14ac:dyDescent="0.25">
      <c r="A5630" t="s">
        <v>3311</v>
      </c>
      <c r="B5630">
        <v>75211662</v>
      </c>
      <c r="C5630" t="s">
        <v>16</v>
      </c>
      <c r="D5630" t="s">
        <v>16</v>
      </c>
      <c r="E5630" t="s">
        <v>16</v>
      </c>
      <c r="F5630" t="s">
        <v>16</v>
      </c>
      <c r="G5630" t="s">
        <v>7015</v>
      </c>
      <c r="H5630">
        <v>1</v>
      </c>
      <c r="I5630" t="s">
        <v>7143</v>
      </c>
    </row>
    <row r="5631" spans="1:9" x14ac:dyDescent="0.25">
      <c r="A5631" t="s">
        <v>3312</v>
      </c>
      <c r="B5631">
        <v>75211662</v>
      </c>
      <c r="C5631" t="s">
        <v>16</v>
      </c>
      <c r="D5631" t="s">
        <v>16</v>
      </c>
      <c r="E5631" t="s">
        <v>16</v>
      </c>
      <c r="F5631" t="s">
        <v>16</v>
      </c>
      <c r="G5631" t="s">
        <v>7015</v>
      </c>
      <c r="H5631">
        <v>1</v>
      </c>
      <c r="I5631" t="s">
        <v>7143</v>
      </c>
    </row>
    <row r="5632" spans="1:9" x14ac:dyDescent="0.25">
      <c r="A5632" t="s">
        <v>8334</v>
      </c>
      <c r="B5632">
        <v>75211662</v>
      </c>
      <c r="C5632" t="s">
        <v>16</v>
      </c>
      <c r="D5632" t="s">
        <v>16</v>
      </c>
      <c r="E5632" t="s">
        <v>16</v>
      </c>
      <c r="F5632" t="s">
        <v>16</v>
      </c>
      <c r="G5632" t="s">
        <v>7015</v>
      </c>
      <c r="H5632">
        <v>1</v>
      </c>
      <c r="I5632" t="s">
        <v>7143</v>
      </c>
    </row>
    <row r="5633" spans="1:9" x14ac:dyDescent="0.25">
      <c r="A5633" t="s">
        <v>8409</v>
      </c>
      <c r="B5633">
        <v>75211662</v>
      </c>
      <c r="C5633" t="s">
        <v>16</v>
      </c>
      <c r="D5633" t="s">
        <v>16</v>
      </c>
      <c r="E5633" t="s">
        <v>16</v>
      </c>
      <c r="F5633" t="s">
        <v>16</v>
      </c>
      <c r="G5633" t="s">
        <v>7015</v>
      </c>
      <c r="H5633">
        <v>1</v>
      </c>
      <c r="I5633" t="s">
        <v>7143</v>
      </c>
    </row>
    <row r="5634" spans="1:9" x14ac:dyDescent="0.25">
      <c r="A5634" t="s">
        <v>8410</v>
      </c>
      <c r="B5634">
        <v>75211662</v>
      </c>
      <c r="C5634" t="s">
        <v>16</v>
      </c>
      <c r="D5634" t="s">
        <v>16</v>
      </c>
      <c r="E5634" t="s">
        <v>16</v>
      </c>
      <c r="F5634" t="s">
        <v>16</v>
      </c>
      <c r="G5634" t="s">
        <v>7015</v>
      </c>
      <c r="H5634">
        <v>1</v>
      </c>
      <c r="I5634" t="s">
        <v>7143</v>
      </c>
    </row>
    <row r="5635" spans="1:9" x14ac:dyDescent="0.25">
      <c r="A5635" t="s">
        <v>8411</v>
      </c>
      <c r="B5635">
        <v>75211662</v>
      </c>
      <c r="C5635" t="s">
        <v>16</v>
      </c>
      <c r="D5635" t="s">
        <v>16</v>
      </c>
      <c r="E5635" t="s">
        <v>16</v>
      </c>
      <c r="F5635" t="s">
        <v>16</v>
      </c>
      <c r="G5635" t="s">
        <v>7015</v>
      </c>
      <c r="H5635">
        <v>1</v>
      </c>
      <c r="I5635" t="s">
        <v>7143</v>
      </c>
    </row>
    <row r="5636" spans="1:9" x14ac:dyDescent="0.25">
      <c r="A5636" t="s">
        <v>8412</v>
      </c>
      <c r="B5636">
        <v>75211662</v>
      </c>
      <c r="C5636" t="s">
        <v>16</v>
      </c>
      <c r="D5636" t="s">
        <v>16</v>
      </c>
      <c r="E5636" t="s">
        <v>16</v>
      </c>
      <c r="F5636" t="s">
        <v>16</v>
      </c>
      <c r="G5636" t="s">
        <v>7015</v>
      </c>
      <c r="H5636">
        <v>1</v>
      </c>
      <c r="I5636" t="s">
        <v>7143</v>
      </c>
    </row>
    <row r="5637" spans="1:9" x14ac:dyDescent="0.25">
      <c r="A5637" t="s">
        <v>8413</v>
      </c>
      <c r="B5637">
        <v>75211662</v>
      </c>
      <c r="C5637" t="s">
        <v>16</v>
      </c>
      <c r="D5637" t="s">
        <v>16</v>
      </c>
      <c r="E5637" t="s">
        <v>16</v>
      </c>
      <c r="F5637" t="s">
        <v>16</v>
      </c>
      <c r="G5637" t="s">
        <v>7015</v>
      </c>
      <c r="H5637">
        <v>1</v>
      </c>
      <c r="I5637" t="s">
        <v>7143</v>
      </c>
    </row>
    <row r="5638" spans="1:9" x14ac:dyDescent="0.25">
      <c r="A5638" t="s">
        <v>8441</v>
      </c>
      <c r="B5638">
        <v>75211662</v>
      </c>
      <c r="C5638" t="s">
        <v>16</v>
      </c>
      <c r="D5638" t="s">
        <v>16</v>
      </c>
      <c r="E5638" t="s">
        <v>16</v>
      </c>
      <c r="F5638" t="s">
        <v>16</v>
      </c>
      <c r="G5638" t="s">
        <v>7015</v>
      </c>
      <c r="H5638">
        <v>1</v>
      </c>
      <c r="I5638" t="s">
        <v>7143</v>
      </c>
    </row>
    <row r="5639" spans="1:9" x14ac:dyDescent="0.25">
      <c r="A5639" t="s">
        <v>8442</v>
      </c>
      <c r="B5639">
        <v>75211662</v>
      </c>
      <c r="C5639" t="s">
        <v>16</v>
      </c>
      <c r="D5639" t="s">
        <v>16</v>
      </c>
      <c r="E5639" t="s">
        <v>16</v>
      </c>
      <c r="F5639" t="s">
        <v>16</v>
      </c>
      <c r="G5639" t="s">
        <v>7015</v>
      </c>
      <c r="H5639">
        <v>1</v>
      </c>
      <c r="I5639" t="s">
        <v>7143</v>
      </c>
    </row>
    <row r="5640" spans="1:9" x14ac:dyDescent="0.25">
      <c r="A5640" t="s">
        <v>10568</v>
      </c>
      <c r="B5640">
        <v>75211662</v>
      </c>
      <c r="C5640" t="s">
        <v>16</v>
      </c>
      <c r="D5640" t="s">
        <v>16</v>
      </c>
      <c r="E5640" t="s">
        <v>16</v>
      </c>
      <c r="F5640" t="s">
        <v>16</v>
      </c>
      <c r="G5640" t="s">
        <v>7015</v>
      </c>
      <c r="H5640">
        <v>1</v>
      </c>
      <c r="I5640" t="s">
        <v>7143</v>
      </c>
    </row>
    <row r="5641" spans="1:9" x14ac:dyDescent="0.25">
      <c r="A5641" t="s">
        <v>10569</v>
      </c>
      <c r="B5641">
        <v>75211662</v>
      </c>
      <c r="C5641" t="s">
        <v>16</v>
      </c>
      <c r="D5641" t="s">
        <v>16</v>
      </c>
      <c r="E5641" t="s">
        <v>16</v>
      </c>
      <c r="F5641" t="s">
        <v>16</v>
      </c>
      <c r="G5641" t="s">
        <v>7015</v>
      </c>
      <c r="H5641">
        <v>1</v>
      </c>
      <c r="I5641" t="s">
        <v>7143</v>
      </c>
    </row>
    <row r="5642" spans="1:9" x14ac:dyDescent="0.25">
      <c r="A5642" t="s">
        <v>3201</v>
      </c>
      <c r="B5642">
        <v>75196500</v>
      </c>
      <c r="C5642" t="s">
        <v>16</v>
      </c>
      <c r="D5642" t="s">
        <v>16</v>
      </c>
      <c r="E5642" t="s">
        <v>16</v>
      </c>
      <c r="F5642" t="s">
        <v>16</v>
      </c>
      <c r="G5642" t="s">
        <v>2425</v>
      </c>
      <c r="H5642">
        <v>1</v>
      </c>
      <c r="I5642" t="s">
        <v>5229</v>
      </c>
    </row>
    <row r="5643" spans="1:9" x14ac:dyDescent="0.25">
      <c r="A5643" t="s">
        <v>3202</v>
      </c>
      <c r="B5643">
        <v>75196500</v>
      </c>
      <c r="C5643" t="s">
        <v>16</v>
      </c>
      <c r="D5643" t="s">
        <v>16</v>
      </c>
      <c r="E5643" t="s">
        <v>16</v>
      </c>
      <c r="F5643" t="s">
        <v>16</v>
      </c>
      <c r="G5643" t="s">
        <v>2425</v>
      </c>
      <c r="H5643">
        <v>1</v>
      </c>
      <c r="I5643" t="s">
        <v>5229</v>
      </c>
    </row>
    <row r="5644" spans="1:9" x14ac:dyDescent="0.25">
      <c r="A5644" t="s">
        <v>3309</v>
      </c>
      <c r="B5644">
        <v>75211662</v>
      </c>
      <c r="C5644" t="s">
        <v>16</v>
      </c>
      <c r="D5644" t="s">
        <v>16</v>
      </c>
      <c r="E5644" t="s">
        <v>16</v>
      </c>
      <c r="F5644" t="s">
        <v>16</v>
      </c>
      <c r="G5644" t="s">
        <v>7015</v>
      </c>
      <c r="H5644">
        <v>1</v>
      </c>
      <c r="I5644" t="s">
        <v>7143</v>
      </c>
    </row>
    <row r="5645" spans="1:9" x14ac:dyDescent="0.25">
      <c r="A5645" t="s">
        <v>3144</v>
      </c>
      <c r="B5645">
        <v>75196500</v>
      </c>
      <c r="C5645" t="s">
        <v>16</v>
      </c>
      <c r="D5645" t="s">
        <v>16</v>
      </c>
      <c r="E5645" t="s">
        <v>16</v>
      </c>
      <c r="F5645" t="s">
        <v>16</v>
      </c>
      <c r="G5645" t="s">
        <v>2425</v>
      </c>
      <c r="H5645">
        <v>1</v>
      </c>
      <c r="I5645" t="s">
        <v>5229</v>
      </c>
    </row>
    <row r="5646" spans="1:9" x14ac:dyDescent="0.25">
      <c r="A5646" t="s">
        <v>3430</v>
      </c>
      <c r="B5646">
        <v>75421677</v>
      </c>
      <c r="C5646" t="s">
        <v>16</v>
      </c>
      <c r="D5646" t="s">
        <v>16</v>
      </c>
      <c r="E5646" t="s">
        <v>16</v>
      </c>
      <c r="F5646" t="s">
        <v>16</v>
      </c>
      <c r="G5646" t="s">
        <v>3368</v>
      </c>
      <c r="H5646">
        <v>1</v>
      </c>
      <c r="I5646" t="s">
        <v>4892</v>
      </c>
    </row>
    <row r="5647" spans="1:9" x14ac:dyDescent="0.25">
      <c r="A5647" t="s">
        <v>3529</v>
      </c>
      <c r="B5647">
        <v>75421677</v>
      </c>
      <c r="C5647" t="s">
        <v>16</v>
      </c>
      <c r="D5647" t="s">
        <v>16</v>
      </c>
      <c r="E5647" t="s">
        <v>16</v>
      </c>
      <c r="F5647" t="s">
        <v>16</v>
      </c>
      <c r="G5647" t="s">
        <v>3368</v>
      </c>
      <c r="H5647">
        <v>1</v>
      </c>
      <c r="I5647" t="s">
        <v>4892</v>
      </c>
    </row>
    <row r="5648" spans="1:9" x14ac:dyDescent="0.25">
      <c r="A5648" t="s">
        <v>3189</v>
      </c>
      <c r="B5648">
        <v>75211662</v>
      </c>
      <c r="C5648" t="s">
        <v>16</v>
      </c>
      <c r="D5648" t="s">
        <v>16</v>
      </c>
      <c r="E5648" t="s">
        <v>16</v>
      </c>
      <c r="F5648" t="s">
        <v>16</v>
      </c>
      <c r="G5648" t="s">
        <v>7015</v>
      </c>
      <c r="H5648">
        <v>2</v>
      </c>
      <c r="I5648" t="s">
        <v>7143</v>
      </c>
    </row>
    <row r="5649" spans="1:9" x14ac:dyDescent="0.25">
      <c r="A5649" t="s">
        <v>3188</v>
      </c>
      <c r="B5649">
        <v>75211662</v>
      </c>
      <c r="C5649" t="s">
        <v>16</v>
      </c>
      <c r="D5649" t="s">
        <v>16</v>
      </c>
      <c r="E5649" t="s">
        <v>16</v>
      </c>
      <c r="F5649" t="s">
        <v>16</v>
      </c>
      <c r="G5649" t="s">
        <v>7015</v>
      </c>
      <c r="H5649">
        <v>1</v>
      </c>
      <c r="I5649" t="s">
        <v>7143</v>
      </c>
    </row>
    <row r="5650" spans="1:9" x14ac:dyDescent="0.25">
      <c r="A5650" t="s">
        <v>3179</v>
      </c>
      <c r="B5650">
        <v>75196500</v>
      </c>
      <c r="C5650" t="s">
        <v>16</v>
      </c>
      <c r="D5650" t="s">
        <v>16</v>
      </c>
      <c r="E5650" t="s">
        <v>16</v>
      </c>
      <c r="F5650" t="s">
        <v>16</v>
      </c>
      <c r="G5650" t="s">
        <v>2425</v>
      </c>
      <c r="H5650">
        <v>1</v>
      </c>
      <c r="I5650" t="s">
        <v>5229</v>
      </c>
    </row>
    <row r="5651" spans="1:9" x14ac:dyDescent="0.25">
      <c r="A5651" t="s">
        <v>3036</v>
      </c>
      <c r="B5651">
        <v>75180019</v>
      </c>
      <c r="C5651" t="s">
        <v>16</v>
      </c>
      <c r="D5651" t="s">
        <v>16</v>
      </c>
      <c r="E5651" t="s">
        <v>16</v>
      </c>
      <c r="F5651" t="s">
        <v>16</v>
      </c>
      <c r="G5651" t="s">
        <v>2430</v>
      </c>
      <c r="H5651">
        <v>1</v>
      </c>
      <c r="I5651" t="s">
        <v>5227</v>
      </c>
    </row>
    <row r="5652" spans="1:9" x14ac:dyDescent="0.25">
      <c r="A5652" t="s">
        <v>3257</v>
      </c>
      <c r="B5652">
        <v>75196500</v>
      </c>
      <c r="C5652" t="s">
        <v>16</v>
      </c>
      <c r="D5652" t="s">
        <v>16</v>
      </c>
      <c r="E5652" t="s">
        <v>16</v>
      </c>
      <c r="F5652" t="s">
        <v>16</v>
      </c>
      <c r="G5652" t="s">
        <v>2425</v>
      </c>
      <c r="H5652">
        <v>1</v>
      </c>
      <c r="I5652" t="s">
        <v>5229</v>
      </c>
    </row>
    <row r="5653" spans="1:9" x14ac:dyDescent="0.25">
      <c r="A5653" t="s">
        <v>3168</v>
      </c>
      <c r="B5653">
        <v>75211662</v>
      </c>
      <c r="C5653" t="s">
        <v>16</v>
      </c>
      <c r="D5653" t="s">
        <v>16</v>
      </c>
      <c r="E5653" t="s">
        <v>16</v>
      </c>
      <c r="F5653" t="s">
        <v>16</v>
      </c>
      <c r="G5653" t="s">
        <v>7015</v>
      </c>
      <c r="H5653">
        <v>3</v>
      </c>
      <c r="I5653" t="s">
        <v>7143</v>
      </c>
    </row>
    <row r="5654" spans="1:9" x14ac:dyDescent="0.25">
      <c r="A5654" t="s">
        <v>3156</v>
      </c>
      <c r="B5654">
        <v>75211662</v>
      </c>
      <c r="C5654" t="s">
        <v>16</v>
      </c>
      <c r="D5654" t="s">
        <v>16</v>
      </c>
      <c r="E5654" t="s">
        <v>16</v>
      </c>
      <c r="F5654" t="s">
        <v>16</v>
      </c>
      <c r="G5654" t="s">
        <v>7015</v>
      </c>
      <c r="H5654">
        <v>1</v>
      </c>
      <c r="I5654" t="s">
        <v>7143</v>
      </c>
    </row>
    <row r="5655" spans="1:9" x14ac:dyDescent="0.25">
      <c r="A5655" t="s">
        <v>3044</v>
      </c>
      <c r="B5655">
        <v>75180019</v>
      </c>
      <c r="C5655" t="s">
        <v>16</v>
      </c>
      <c r="D5655" t="s">
        <v>16</v>
      </c>
      <c r="E5655" t="s">
        <v>16</v>
      </c>
      <c r="F5655" t="s">
        <v>16</v>
      </c>
      <c r="G5655" t="s">
        <v>2430</v>
      </c>
      <c r="H5655">
        <v>1</v>
      </c>
      <c r="I5655" t="s">
        <v>5227</v>
      </c>
    </row>
    <row r="5656" spans="1:9" x14ac:dyDescent="0.25">
      <c r="A5656" t="s">
        <v>2535</v>
      </c>
      <c r="B5656">
        <v>74762273</v>
      </c>
      <c r="C5656" t="s">
        <v>16</v>
      </c>
      <c r="D5656" t="s">
        <v>16</v>
      </c>
      <c r="E5656" t="s">
        <v>16</v>
      </c>
      <c r="F5656" t="s">
        <v>16</v>
      </c>
      <c r="G5656" t="s">
        <v>154</v>
      </c>
      <c r="H5656">
        <v>2</v>
      </c>
      <c r="I5656" t="s">
        <v>7933</v>
      </c>
    </row>
    <row r="5657" spans="1:9" x14ac:dyDescent="0.25">
      <c r="A5657" t="s">
        <v>2535</v>
      </c>
      <c r="B5657">
        <v>75577000</v>
      </c>
      <c r="C5657" t="s">
        <v>16</v>
      </c>
      <c r="D5657" t="s">
        <v>16</v>
      </c>
      <c r="E5657" t="s">
        <v>16</v>
      </c>
      <c r="F5657" t="s">
        <v>16</v>
      </c>
      <c r="G5657" t="s">
        <v>3759</v>
      </c>
      <c r="H5657">
        <v>1</v>
      </c>
      <c r="I5657" t="s">
        <v>4898</v>
      </c>
    </row>
    <row r="5658" spans="1:9" x14ac:dyDescent="0.25">
      <c r="A5658" t="s">
        <v>2536</v>
      </c>
      <c r="B5658">
        <v>74762273</v>
      </c>
      <c r="C5658" t="s">
        <v>16</v>
      </c>
      <c r="D5658" t="s">
        <v>16</v>
      </c>
      <c r="E5658" t="s">
        <v>16</v>
      </c>
      <c r="F5658" t="s">
        <v>16</v>
      </c>
      <c r="G5658" t="s">
        <v>154</v>
      </c>
      <c r="H5658">
        <v>2</v>
      </c>
      <c r="I5658" t="s">
        <v>7933</v>
      </c>
    </row>
    <row r="5659" spans="1:9" x14ac:dyDescent="0.25">
      <c r="A5659" t="s">
        <v>2536</v>
      </c>
      <c r="B5659">
        <v>75577000</v>
      </c>
      <c r="C5659" t="s">
        <v>16</v>
      </c>
      <c r="D5659" t="s">
        <v>16</v>
      </c>
      <c r="E5659" t="s">
        <v>16</v>
      </c>
      <c r="F5659" t="s">
        <v>16</v>
      </c>
      <c r="G5659" t="s">
        <v>3759</v>
      </c>
      <c r="H5659">
        <v>1</v>
      </c>
      <c r="I5659" t="s">
        <v>4898</v>
      </c>
    </row>
    <row r="5660" spans="1:9" x14ac:dyDescent="0.25">
      <c r="A5660" t="s">
        <v>3042</v>
      </c>
      <c r="B5660">
        <v>75180019</v>
      </c>
      <c r="C5660" t="s">
        <v>16</v>
      </c>
      <c r="D5660" t="s">
        <v>16</v>
      </c>
      <c r="E5660" t="s">
        <v>16</v>
      </c>
      <c r="F5660" t="s">
        <v>16</v>
      </c>
      <c r="G5660" t="s">
        <v>2430</v>
      </c>
      <c r="H5660">
        <v>1</v>
      </c>
      <c r="I5660" t="s">
        <v>5227</v>
      </c>
    </row>
    <row r="5661" spans="1:9" x14ac:dyDescent="0.25">
      <c r="A5661" t="s">
        <v>3043</v>
      </c>
      <c r="B5661">
        <v>75180019</v>
      </c>
      <c r="C5661" t="s">
        <v>16</v>
      </c>
      <c r="D5661" t="s">
        <v>16</v>
      </c>
      <c r="E5661" t="s">
        <v>16</v>
      </c>
      <c r="F5661" t="s">
        <v>16</v>
      </c>
      <c r="G5661" t="s">
        <v>2430</v>
      </c>
      <c r="H5661">
        <v>1</v>
      </c>
      <c r="I5661" t="s">
        <v>5227</v>
      </c>
    </row>
    <row r="5662" spans="1:9" x14ac:dyDescent="0.25">
      <c r="A5662" t="s">
        <v>3372</v>
      </c>
      <c r="B5662">
        <v>75577000</v>
      </c>
      <c r="C5662" t="s">
        <v>16</v>
      </c>
      <c r="D5662" t="s">
        <v>16</v>
      </c>
      <c r="E5662" t="s">
        <v>16</v>
      </c>
      <c r="F5662" t="s">
        <v>16</v>
      </c>
      <c r="G5662" t="s">
        <v>3759</v>
      </c>
      <c r="H5662">
        <v>1</v>
      </c>
      <c r="I5662" t="s">
        <v>4898</v>
      </c>
    </row>
    <row r="5663" spans="1:9" x14ac:dyDescent="0.25">
      <c r="A5663" t="s">
        <v>3369</v>
      </c>
      <c r="B5663">
        <v>75421677</v>
      </c>
      <c r="C5663" t="s">
        <v>16</v>
      </c>
      <c r="D5663" t="s">
        <v>16</v>
      </c>
      <c r="E5663" t="s">
        <v>16</v>
      </c>
      <c r="F5663" t="s">
        <v>16</v>
      </c>
      <c r="G5663" t="s">
        <v>3368</v>
      </c>
      <c r="H5663">
        <v>1</v>
      </c>
      <c r="I5663" t="s">
        <v>4892</v>
      </c>
    </row>
    <row r="5664" spans="1:9" x14ac:dyDescent="0.25">
      <c r="A5664" t="s">
        <v>3373</v>
      </c>
      <c r="B5664">
        <v>75577000</v>
      </c>
      <c r="C5664" t="s">
        <v>16</v>
      </c>
      <c r="D5664" t="s">
        <v>16</v>
      </c>
      <c r="E5664" t="s">
        <v>16</v>
      </c>
      <c r="F5664" t="s">
        <v>16</v>
      </c>
      <c r="G5664" t="s">
        <v>3759</v>
      </c>
      <c r="H5664">
        <v>1</v>
      </c>
      <c r="I5664" t="s">
        <v>4898</v>
      </c>
    </row>
    <row r="5665" spans="1:9" x14ac:dyDescent="0.25">
      <c r="A5665" t="s">
        <v>3370</v>
      </c>
      <c r="B5665">
        <v>75421677</v>
      </c>
      <c r="C5665" t="s">
        <v>16</v>
      </c>
      <c r="D5665" t="s">
        <v>16</v>
      </c>
      <c r="E5665" t="s">
        <v>16</v>
      </c>
      <c r="F5665" t="s">
        <v>16</v>
      </c>
      <c r="G5665" t="s">
        <v>3368</v>
      </c>
      <c r="H5665">
        <v>1</v>
      </c>
      <c r="I5665" t="s">
        <v>4892</v>
      </c>
    </row>
    <row r="5666" spans="1:9" x14ac:dyDescent="0.25">
      <c r="A5666" t="s">
        <v>3371</v>
      </c>
      <c r="B5666">
        <v>74762273</v>
      </c>
      <c r="C5666" t="s">
        <v>16</v>
      </c>
      <c r="D5666" t="s">
        <v>16</v>
      </c>
      <c r="E5666" t="s">
        <v>16</v>
      </c>
      <c r="F5666" t="s">
        <v>16</v>
      </c>
      <c r="G5666" t="s">
        <v>154</v>
      </c>
      <c r="H5666">
        <v>2</v>
      </c>
      <c r="I5666" t="s">
        <v>7933</v>
      </c>
    </row>
    <row r="5667" spans="1:9" x14ac:dyDescent="0.25">
      <c r="A5667" t="s">
        <v>3371</v>
      </c>
      <c r="B5667">
        <v>75577000</v>
      </c>
      <c r="C5667" t="s">
        <v>16</v>
      </c>
      <c r="D5667" t="s">
        <v>16</v>
      </c>
      <c r="E5667" t="s">
        <v>16</v>
      </c>
      <c r="F5667" t="s">
        <v>16</v>
      </c>
      <c r="G5667" t="s">
        <v>3759</v>
      </c>
      <c r="H5667">
        <v>1</v>
      </c>
      <c r="I5667" t="s">
        <v>4898</v>
      </c>
    </row>
    <row r="5668" spans="1:9" x14ac:dyDescent="0.25">
      <c r="A5668" t="s">
        <v>2538</v>
      </c>
      <c r="B5668">
        <v>74762273</v>
      </c>
      <c r="C5668" t="s">
        <v>16</v>
      </c>
      <c r="D5668" t="s">
        <v>16</v>
      </c>
      <c r="E5668" t="s">
        <v>16</v>
      </c>
      <c r="F5668" t="s">
        <v>16</v>
      </c>
      <c r="G5668" t="s">
        <v>154</v>
      </c>
      <c r="H5668">
        <v>2</v>
      </c>
      <c r="I5668" t="s">
        <v>7933</v>
      </c>
    </row>
    <row r="5669" spans="1:9" x14ac:dyDescent="0.25">
      <c r="A5669" t="s">
        <v>2538</v>
      </c>
      <c r="B5669">
        <v>75577000</v>
      </c>
      <c r="C5669" t="s">
        <v>16</v>
      </c>
      <c r="D5669" t="s">
        <v>16</v>
      </c>
      <c r="E5669" t="s">
        <v>16</v>
      </c>
      <c r="F5669" t="s">
        <v>16</v>
      </c>
      <c r="G5669" t="s">
        <v>3759</v>
      </c>
      <c r="H5669">
        <v>1</v>
      </c>
      <c r="I5669" t="s">
        <v>4898</v>
      </c>
    </row>
    <row r="5670" spans="1:9" x14ac:dyDescent="0.25">
      <c r="A5670" t="s">
        <v>3225</v>
      </c>
      <c r="B5670">
        <v>75196500</v>
      </c>
      <c r="C5670" t="s">
        <v>16</v>
      </c>
      <c r="D5670" t="s">
        <v>16</v>
      </c>
      <c r="E5670" t="s">
        <v>16</v>
      </c>
      <c r="F5670" t="s">
        <v>16</v>
      </c>
      <c r="G5670" t="s">
        <v>2425</v>
      </c>
      <c r="H5670">
        <v>1</v>
      </c>
      <c r="I5670" t="s">
        <v>5229</v>
      </c>
    </row>
    <row r="5671" spans="1:9" x14ac:dyDescent="0.25">
      <c r="A5671" t="s">
        <v>3226</v>
      </c>
      <c r="B5671">
        <v>75196500</v>
      </c>
      <c r="C5671" t="s">
        <v>16</v>
      </c>
      <c r="D5671" t="s">
        <v>16</v>
      </c>
      <c r="E5671" t="s">
        <v>16</v>
      </c>
      <c r="F5671" t="s">
        <v>16</v>
      </c>
      <c r="G5671" t="s">
        <v>2425</v>
      </c>
      <c r="H5671">
        <v>1</v>
      </c>
      <c r="I5671" t="s">
        <v>5229</v>
      </c>
    </row>
    <row r="5672" spans="1:9" x14ac:dyDescent="0.25">
      <c r="A5672" t="s">
        <v>3190</v>
      </c>
      <c r="B5672">
        <v>75196500</v>
      </c>
      <c r="C5672" t="s">
        <v>16</v>
      </c>
      <c r="D5672" t="s">
        <v>16</v>
      </c>
      <c r="E5672" t="s">
        <v>16</v>
      </c>
      <c r="F5672" t="s">
        <v>16</v>
      </c>
      <c r="G5672" t="s">
        <v>2425</v>
      </c>
      <c r="H5672">
        <v>1</v>
      </c>
      <c r="I5672" t="s">
        <v>5229</v>
      </c>
    </row>
    <row r="5673" spans="1:9" x14ac:dyDescent="0.25">
      <c r="A5673" t="s">
        <v>3167</v>
      </c>
      <c r="B5673">
        <v>75211662</v>
      </c>
      <c r="C5673" t="s">
        <v>16</v>
      </c>
      <c r="D5673" t="s">
        <v>16</v>
      </c>
      <c r="E5673" t="s">
        <v>16</v>
      </c>
      <c r="F5673" t="s">
        <v>16</v>
      </c>
      <c r="G5673" t="s">
        <v>7015</v>
      </c>
      <c r="H5673">
        <v>2</v>
      </c>
      <c r="I5673" t="s">
        <v>7143</v>
      </c>
    </row>
    <row r="5674" spans="1:9" x14ac:dyDescent="0.25">
      <c r="A5674" t="s">
        <v>3067</v>
      </c>
      <c r="B5674">
        <v>75211662</v>
      </c>
      <c r="C5674" t="s">
        <v>16</v>
      </c>
      <c r="D5674" t="s">
        <v>16</v>
      </c>
      <c r="E5674" t="s">
        <v>16</v>
      </c>
      <c r="F5674" t="s">
        <v>16</v>
      </c>
      <c r="G5674" t="s">
        <v>7015</v>
      </c>
      <c r="H5674">
        <v>2</v>
      </c>
      <c r="I5674" t="s">
        <v>7143</v>
      </c>
    </row>
    <row r="5675" spans="1:9" x14ac:dyDescent="0.25">
      <c r="A5675" t="s">
        <v>3180</v>
      </c>
      <c r="B5675">
        <v>75211662</v>
      </c>
      <c r="C5675" t="s">
        <v>16</v>
      </c>
      <c r="D5675" t="s">
        <v>16</v>
      </c>
      <c r="E5675" t="s">
        <v>16</v>
      </c>
      <c r="F5675" t="s">
        <v>16</v>
      </c>
      <c r="G5675" t="s">
        <v>7015</v>
      </c>
      <c r="H5675">
        <v>1</v>
      </c>
      <c r="I5675" t="s">
        <v>7143</v>
      </c>
    </row>
    <row r="5676" spans="1:9" x14ac:dyDescent="0.25">
      <c r="A5676" t="s">
        <v>2645</v>
      </c>
      <c r="B5676">
        <v>74762273</v>
      </c>
      <c r="C5676" t="s">
        <v>16</v>
      </c>
      <c r="D5676" t="s">
        <v>16</v>
      </c>
      <c r="E5676" t="s">
        <v>16</v>
      </c>
      <c r="F5676" t="s">
        <v>16</v>
      </c>
      <c r="G5676" t="s">
        <v>154</v>
      </c>
      <c r="H5676">
        <v>1</v>
      </c>
      <c r="I5676" t="s">
        <v>4887</v>
      </c>
    </row>
    <row r="5677" spans="1:9" x14ac:dyDescent="0.25">
      <c r="A5677" t="s">
        <v>2647</v>
      </c>
      <c r="B5677">
        <v>74762273</v>
      </c>
      <c r="C5677" t="s">
        <v>16</v>
      </c>
      <c r="D5677" t="s">
        <v>16</v>
      </c>
      <c r="E5677" t="s">
        <v>16</v>
      </c>
      <c r="F5677" t="s">
        <v>16</v>
      </c>
      <c r="G5677" t="s">
        <v>154</v>
      </c>
      <c r="H5677">
        <v>1</v>
      </c>
      <c r="I5677" t="s">
        <v>4887</v>
      </c>
    </row>
    <row r="5678" spans="1:9" x14ac:dyDescent="0.25">
      <c r="A5678" t="s">
        <v>2646</v>
      </c>
      <c r="B5678">
        <v>74762273</v>
      </c>
      <c r="C5678" t="s">
        <v>16</v>
      </c>
      <c r="D5678" t="s">
        <v>16</v>
      </c>
      <c r="E5678" t="s">
        <v>16</v>
      </c>
      <c r="F5678" t="s">
        <v>16</v>
      </c>
      <c r="G5678" t="s">
        <v>154</v>
      </c>
      <c r="H5678">
        <v>2</v>
      </c>
      <c r="I5678" t="s">
        <v>7933</v>
      </c>
    </row>
    <row r="5679" spans="1:9" x14ac:dyDescent="0.25">
      <c r="A5679" t="s">
        <v>2646</v>
      </c>
      <c r="B5679">
        <v>75577000</v>
      </c>
      <c r="C5679" t="s">
        <v>16</v>
      </c>
      <c r="D5679" t="s">
        <v>16</v>
      </c>
      <c r="E5679" t="s">
        <v>16</v>
      </c>
      <c r="F5679" t="s">
        <v>16</v>
      </c>
      <c r="G5679" t="s">
        <v>3759</v>
      </c>
      <c r="H5679">
        <v>1</v>
      </c>
      <c r="I5679" t="s">
        <v>4898</v>
      </c>
    </row>
    <row r="5680" spans="1:9" x14ac:dyDescent="0.25">
      <c r="A5680" t="s">
        <v>2641</v>
      </c>
      <c r="B5680">
        <v>74762273</v>
      </c>
      <c r="C5680" t="s">
        <v>16</v>
      </c>
      <c r="D5680" t="s">
        <v>16</v>
      </c>
      <c r="E5680" t="s">
        <v>16</v>
      </c>
      <c r="F5680" t="s">
        <v>16</v>
      </c>
      <c r="G5680" t="s">
        <v>154</v>
      </c>
      <c r="H5680">
        <v>1</v>
      </c>
      <c r="I5680" t="s">
        <v>4887</v>
      </c>
    </row>
    <row r="5681" spans="1:9" x14ac:dyDescent="0.25">
      <c r="A5681" t="s">
        <v>2636</v>
      </c>
      <c r="B5681">
        <v>74762273</v>
      </c>
      <c r="C5681" t="s">
        <v>16</v>
      </c>
      <c r="D5681" t="s">
        <v>16</v>
      </c>
      <c r="E5681" t="s">
        <v>16</v>
      </c>
      <c r="F5681" t="s">
        <v>16</v>
      </c>
      <c r="G5681" t="s">
        <v>154</v>
      </c>
      <c r="H5681">
        <v>2</v>
      </c>
      <c r="I5681" t="s">
        <v>7933</v>
      </c>
    </row>
    <row r="5682" spans="1:9" x14ac:dyDescent="0.25">
      <c r="A5682" t="s">
        <v>2636</v>
      </c>
      <c r="B5682">
        <v>75577000</v>
      </c>
      <c r="C5682" t="s">
        <v>16</v>
      </c>
      <c r="D5682" t="s">
        <v>16</v>
      </c>
      <c r="E5682" t="s">
        <v>16</v>
      </c>
      <c r="F5682" t="s">
        <v>16</v>
      </c>
      <c r="G5682" t="s">
        <v>3759</v>
      </c>
      <c r="H5682">
        <v>1</v>
      </c>
      <c r="I5682" t="s">
        <v>4898</v>
      </c>
    </row>
    <row r="5683" spans="1:9" x14ac:dyDescent="0.25">
      <c r="A5683" t="s">
        <v>2630</v>
      </c>
      <c r="B5683">
        <v>74762273</v>
      </c>
      <c r="C5683" t="s">
        <v>16</v>
      </c>
      <c r="D5683" t="s">
        <v>16</v>
      </c>
      <c r="E5683" t="s">
        <v>16</v>
      </c>
      <c r="F5683" t="s">
        <v>16</v>
      </c>
      <c r="G5683" t="s">
        <v>154</v>
      </c>
      <c r="H5683">
        <v>1</v>
      </c>
      <c r="I5683" t="s">
        <v>4887</v>
      </c>
    </row>
    <row r="5684" spans="1:9" x14ac:dyDescent="0.25">
      <c r="A5684" t="s">
        <v>2882</v>
      </c>
      <c r="B5684">
        <v>75180019</v>
      </c>
      <c r="C5684" t="s">
        <v>16</v>
      </c>
      <c r="D5684" t="s">
        <v>16</v>
      </c>
      <c r="E5684" t="s">
        <v>16</v>
      </c>
      <c r="F5684" t="s">
        <v>16</v>
      </c>
      <c r="G5684" t="s">
        <v>2430</v>
      </c>
      <c r="H5684">
        <v>1</v>
      </c>
      <c r="I5684" t="s">
        <v>5227</v>
      </c>
    </row>
    <row r="5685" spans="1:9" x14ac:dyDescent="0.25">
      <c r="A5685" t="s">
        <v>2600</v>
      </c>
      <c r="B5685">
        <v>74762273</v>
      </c>
      <c r="C5685" t="s">
        <v>16</v>
      </c>
      <c r="D5685" t="s">
        <v>16</v>
      </c>
      <c r="E5685" t="s">
        <v>16</v>
      </c>
      <c r="F5685" t="s">
        <v>16</v>
      </c>
      <c r="G5685" t="s">
        <v>154</v>
      </c>
      <c r="H5685">
        <v>1</v>
      </c>
      <c r="I5685" t="s">
        <v>4887</v>
      </c>
    </row>
    <row r="5686" spans="1:9" x14ac:dyDescent="0.25">
      <c r="A5686" t="s">
        <v>2883</v>
      </c>
      <c r="B5686">
        <v>75180019</v>
      </c>
      <c r="C5686" t="s">
        <v>16</v>
      </c>
      <c r="D5686" t="s">
        <v>16</v>
      </c>
      <c r="E5686" t="s">
        <v>16</v>
      </c>
      <c r="F5686" t="s">
        <v>16</v>
      </c>
      <c r="G5686" t="s">
        <v>2430</v>
      </c>
      <c r="H5686">
        <v>1</v>
      </c>
      <c r="I5686" t="s">
        <v>5227</v>
      </c>
    </row>
    <row r="5687" spans="1:9" x14ac:dyDescent="0.25">
      <c r="A5687" t="s">
        <v>2601</v>
      </c>
      <c r="B5687">
        <v>74762273</v>
      </c>
      <c r="C5687" t="s">
        <v>16</v>
      </c>
      <c r="D5687" t="s">
        <v>16</v>
      </c>
      <c r="E5687" t="s">
        <v>16</v>
      </c>
      <c r="F5687" t="s">
        <v>16</v>
      </c>
      <c r="G5687" t="s">
        <v>154</v>
      </c>
      <c r="H5687">
        <v>1</v>
      </c>
      <c r="I5687" t="s">
        <v>4887</v>
      </c>
    </row>
    <row r="5688" spans="1:9" x14ac:dyDescent="0.25">
      <c r="A5688" t="s">
        <v>2825</v>
      </c>
      <c r="B5688">
        <v>75180019</v>
      </c>
      <c r="C5688" t="s">
        <v>16</v>
      </c>
      <c r="D5688" t="s">
        <v>16</v>
      </c>
      <c r="E5688" t="s">
        <v>16</v>
      </c>
      <c r="F5688" t="s">
        <v>16</v>
      </c>
      <c r="G5688" t="s">
        <v>2430</v>
      </c>
      <c r="H5688">
        <v>1</v>
      </c>
      <c r="I5688" t="s">
        <v>5227</v>
      </c>
    </row>
    <row r="5689" spans="1:9" x14ac:dyDescent="0.25">
      <c r="A5689" t="s">
        <v>2826</v>
      </c>
      <c r="B5689">
        <v>75180019</v>
      </c>
      <c r="C5689" t="s">
        <v>16</v>
      </c>
      <c r="D5689" t="s">
        <v>16</v>
      </c>
      <c r="E5689" t="s">
        <v>16</v>
      </c>
      <c r="F5689" t="s">
        <v>16</v>
      </c>
      <c r="G5689" t="s">
        <v>2430</v>
      </c>
      <c r="H5689">
        <v>1</v>
      </c>
      <c r="I5689" t="s">
        <v>5227</v>
      </c>
    </row>
    <row r="5690" spans="1:9" x14ac:dyDescent="0.25">
      <c r="A5690" t="s">
        <v>6591</v>
      </c>
      <c r="B5690">
        <v>74762273</v>
      </c>
      <c r="C5690" t="s">
        <v>16</v>
      </c>
      <c r="D5690" t="s">
        <v>16</v>
      </c>
      <c r="E5690" t="s">
        <v>16</v>
      </c>
      <c r="F5690" t="s">
        <v>16</v>
      </c>
      <c r="G5690" t="s">
        <v>154</v>
      </c>
      <c r="H5690">
        <v>1</v>
      </c>
      <c r="I5690" t="s">
        <v>4887</v>
      </c>
    </row>
    <row r="5691" spans="1:9" x14ac:dyDescent="0.25">
      <c r="A5691" t="s">
        <v>2987</v>
      </c>
      <c r="B5691">
        <v>75180019</v>
      </c>
      <c r="C5691" t="s">
        <v>16</v>
      </c>
      <c r="D5691" t="s">
        <v>16</v>
      </c>
      <c r="E5691" t="s">
        <v>16</v>
      </c>
      <c r="F5691" t="s">
        <v>16</v>
      </c>
      <c r="G5691" t="s">
        <v>2430</v>
      </c>
      <c r="H5691">
        <v>1</v>
      </c>
      <c r="I5691" t="s">
        <v>5227</v>
      </c>
    </row>
    <row r="5692" spans="1:9" x14ac:dyDescent="0.25">
      <c r="A5692" t="s">
        <v>3155</v>
      </c>
      <c r="B5692">
        <v>75196500</v>
      </c>
      <c r="C5692" t="s">
        <v>16</v>
      </c>
      <c r="D5692" t="s">
        <v>16</v>
      </c>
      <c r="E5692" t="s">
        <v>16</v>
      </c>
      <c r="F5692" t="s">
        <v>16</v>
      </c>
      <c r="G5692" t="s">
        <v>2425</v>
      </c>
      <c r="H5692">
        <v>1</v>
      </c>
      <c r="I5692" t="s">
        <v>5229</v>
      </c>
    </row>
    <row r="5693" spans="1:9" x14ac:dyDescent="0.25">
      <c r="A5693" t="s">
        <v>2592</v>
      </c>
      <c r="B5693">
        <v>74762273</v>
      </c>
      <c r="C5693" t="s">
        <v>16</v>
      </c>
      <c r="D5693" t="s">
        <v>16</v>
      </c>
      <c r="E5693" t="s">
        <v>16</v>
      </c>
      <c r="F5693" t="s">
        <v>16</v>
      </c>
      <c r="G5693" t="s">
        <v>154</v>
      </c>
      <c r="H5693">
        <v>2</v>
      </c>
      <c r="I5693" t="s">
        <v>7933</v>
      </c>
    </row>
    <row r="5694" spans="1:9" x14ac:dyDescent="0.25">
      <c r="A5694" t="s">
        <v>2592</v>
      </c>
      <c r="B5694">
        <v>75577000</v>
      </c>
      <c r="C5694" t="s">
        <v>16</v>
      </c>
      <c r="D5694" t="s">
        <v>16</v>
      </c>
      <c r="E5694" t="s">
        <v>16</v>
      </c>
      <c r="F5694" t="s">
        <v>16</v>
      </c>
      <c r="G5694" t="s">
        <v>3759</v>
      </c>
      <c r="H5694">
        <v>1</v>
      </c>
      <c r="I5694" t="s">
        <v>4898</v>
      </c>
    </row>
    <row r="5695" spans="1:9" x14ac:dyDescent="0.25">
      <c r="A5695" t="s">
        <v>3192</v>
      </c>
      <c r="B5695">
        <v>75196500</v>
      </c>
      <c r="C5695" t="s">
        <v>16</v>
      </c>
      <c r="D5695" t="s">
        <v>16</v>
      </c>
      <c r="E5695" t="s">
        <v>16</v>
      </c>
      <c r="F5695" t="s">
        <v>16</v>
      </c>
      <c r="G5695" t="s">
        <v>2425</v>
      </c>
      <c r="H5695">
        <v>1</v>
      </c>
      <c r="I5695" t="s">
        <v>5229</v>
      </c>
    </row>
    <row r="5696" spans="1:9" x14ac:dyDescent="0.25">
      <c r="A5696" t="s">
        <v>3161</v>
      </c>
      <c r="B5696">
        <v>75196500</v>
      </c>
      <c r="C5696" t="s">
        <v>16</v>
      </c>
      <c r="D5696" t="s">
        <v>16</v>
      </c>
      <c r="E5696" t="s">
        <v>16</v>
      </c>
      <c r="F5696" t="s">
        <v>16</v>
      </c>
      <c r="G5696" t="s">
        <v>2425</v>
      </c>
      <c r="H5696">
        <v>1</v>
      </c>
      <c r="I5696" t="s">
        <v>5229</v>
      </c>
    </row>
    <row r="5697" spans="1:9" x14ac:dyDescent="0.25">
      <c r="A5697" t="s">
        <v>3165</v>
      </c>
      <c r="B5697">
        <v>75211662</v>
      </c>
      <c r="C5697" t="s">
        <v>16</v>
      </c>
      <c r="D5697" t="s">
        <v>16</v>
      </c>
      <c r="E5697" t="s">
        <v>16</v>
      </c>
      <c r="F5697" t="s">
        <v>16</v>
      </c>
      <c r="G5697" t="s">
        <v>7015</v>
      </c>
      <c r="H5697">
        <v>1</v>
      </c>
      <c r="I5697" t="s">
        <v>7143</v>
      </c>
    </row>
    <row r="5698" spans="1:9" x14ac:dyDescent="0.25">
      <c r="A5698" t="s">
        <v>3162</v>
      </c>
      <c r="B5698">
        <v>75196500</v>
      </c>
      <c r="C5698" t="s">
        <v>16</v>
      </c>
      <c r="D5698" t="s">
        <v>16</v>
      </c>
      <c r="E5698" t="s">
        <v>16</v>
      </c>
      <c r="F5698" t="s">
        <v>16</v>
      </c>
      <c r="G5698" t="s">
        <v>2425</v>
      </c>
      <c r="H5698">
        <v>1</v>
      </c>
      <c r="I5698" t="s">
        <v>5229</v>
      </c>
    </row>
    <row r="5699" spans="1:9" x14ac:dyDescent="0.25">
      <c r="A5699" t="s">
        <v>3163</v>
      </c>
      <c r="B5699">
        <v>75211662</v>
      </c>
      <c r="C5699" t="s">
        <v>16</v>
      </c>
      <c r="D5699" t="s">
        <v>16</v>
      </c>
      <c r="E5699" t="s">
        <v>16</v>
      </c>
      <c r="F5699" t="s">
        <v>16</v>
      </c>
      <c r="G5699" t="s">
        <v>7015</v>
      </c>
      <c r="H5699">
        <v>1</v>
      </c>
      <c r="I5699" t="s">
        <v>7143</v>
      </c>
    </row>
    <row r="5700" spans="1:9" x14ac:dyDescent="0.25">
      <c r="A5700" t="s">
        <v>3158</v>
      </c>
      <c r="B5700">
        <v>75196500</v>
      </c>
      <c r="C5700" t="s">
        <v>16</v>
      </c>
      <c r="D5700" t="s">
        <v>16</v>
      </c>
      <c r="E5700" t="s">
        <v>16</v>
      </c>
      <c r="F5700" t="s">
        <v>16</v>
      </c>
      <c r="G5700" t="s">
        <v>2425</v>
      </c>
      <c r="H5700">
        <v>1</v>
      </c>
      <c r="I5700" t="s">
        <v>5229</v>
      </c>
    </row>
    <row r="5701" spans="1:9" x14ac:dyDescent="0.25">
      <c r="A5701" t="s">
        <v>3172</v>
      </c>
      <c r="B5701">
        <v>75196500</v>
      </c>
      <c r="C5701" t="s">
        <v>16</v>
      </c>
      <c r="D5701" t="s">
        <v>16</v>
      </c>
      <c r="E5701" t="s">
        <v>16</v>
      </c>
      <c r="F5701" t="s">
        <v>16</v>
      </c>
      <c r="G5701" t="s">
        <v>2425</v>
      </c>
      <c r="H5701">
        <v>1</v>
      </c>
      <c r="I5701" t="s">
        <v>5229</v>
      </c>
    </row>
    <row r="5702" spans="1:9" x14ac:dyDescent="0.25">
      <c r="A5702" t="s">
        <v>2588</v>
      </c>
      <c r="B5702">
        <v>74762273</v>
      </c>
      <c r="C5702" t="s">
        <v>16</v>
      </c>
      <c r="D5702" t="s">
        <v>16</v>
      </c>
      <c r="E5702" t="s">
        <v>16</v>
      </c>
      <c r="F5702" t="s">
        <v>16</v>
      </c>
      <c r="G5702" t="s">
        <v>154</v>
      </c>
      <c r="H5702">
        <v>1</v>
      </c>
      <c r="I5702" t="s">
        <v>4887</v>
      </c>
    </row>
    <row r="5703" spans="1:9" x14ac:dyDescent="0.25">
      <c r="A5703" t="s">
        <v>2583</v>
      </c>
      <c r="B5703">
        <v>74762273</v>
      </c>
      <c r="C5703" t="s">
        <v>16</v>
      </c>
      <c r="D5703" t="s">
        <v>16</v>
      </c>
      <c r="E5703" t="s">
        <v>16</v>
      </c>
      <c r="F5703" t="s">
        <v>16</v>
      </c>
      <c r="G5703" t="s">
        <v>154</v>
      </c>
      <c r="H5703">
        <v>1</v>
      </c>
      <c r="I5703" t="s">
        <v>4887</v>
      </c>
    </row>
    <row r="5704" spans="1:9" x14ac:dyDescent="0.25">
      <c r="A5704" t="s">
        <v>2817</v>
      </c>
      <c r="B5704">
        <v>75180019</v>
      </c>
      <c r="C5704" t="s">
        <v>16</v>
      </c>
      <c r="D5704" t="s">
        <v>16</v>
      </c>
      <c r="E5704" t="s">
        <v>16</v>
      </c>
      <c r="F5704" t="s">
        <v>16</v>
      </c>
      <c r="G5704" t="s">
        <v>2430</v>
      </c>
      <c r="H5704">
        <v>1</v>
      </c>
      <c r="I5704" t="s">
        <v>5227</v>
      </c>
    </row>
    <row r="5705" spans="1:9" x14ac:dyDescent="0.25">
      <c r="A5705" t="s">
        <v>2824</v>
      </c>
      <c r="B5705">
        <v>75180019</v>
      </c>
      <c r="C5705" t="s">
        <v>16</v>
      </c>
      <c r="D5705" t="s">
        <v>16</v>
      </c>
      <c r="E5705" t="s">
        <v>16</v>
      </c>
      <c r="F5705" t="s">
        <v>16</v>
      </c>
      <c r="G5705" t="s">
        <v>2430</v>
      </c>
      <c r="H5705">
        <v>1</v>
      </c>
      <c r="I5705" t="s">
        <v>5227</v>
      </c>
    </row>
    <row r="5706" spans="1:9" x14ac:dyDescent="0.25">
      <c r="A5706" t="s">
        <v>3788</v>
      </c>
      <c r="B5706">
        <v>75586804</v>
      </c>
      <c r="C5706" t="s">
        <v>16</v>
      </c>
      <c r="D5706" t="s">
        <v>16</v>
      </c>
      <c r="E5706" t="s">
        <v>16</v>
      </c>
      <c r="F5706" t="s">
        <v>16</v>
      </c>
      <c r="G5706" t="s">
        <v>3787</v>
      </c>
      <c r="H5706">
        <v>1</v>
      </c>
      <c r="I5706" t="s">
        <v>5228</v>
      </c>
    </row>
    <row r="5707" spans="1:9" x14ac:dyDescent="0.25">
      <c r="A5707" t="s">
        <v>2650</v>
      </c>
      <c r="B5707">
        <v>74762273</v>
      </c>
      <c r="C5707" t="s">
        <v>16</v>
      </c>
      <c r="D5707" t="s">
        <v>16</v>
      </c>
      <c r="E5707" t="s">
        <v>16</v>
      </c>
      <c r="F5707" t="s">
        <v>16</v>
      </c>
      <c r="G5707" t="s">
        <v>154</v>
      </c>
      <c r="H5707">
        <v>1</v>
      </c>
      <c r="I5707" t="s">
        <v>4887</v>
      </c>
    </row>
    <row r="5708" spans="1:9" x14ac:dyDescent="0.25">
      <c r="A5708" t="s">
        <v>2642</v>
      </c>
      <c r="B5708">
        <v>74762273</v>
      </c>
      <c r="C5708" t="s">
        <v>16</v>
      </c>
      <c r="D5708" t="s">
        <v>16</v>
      </c>
      <c r="E5708" t="s">
        <v>16</v>
      </c>
      <c r="F5708" t="s">
        <v>16</v>
      </c>
      <c r="G5708" t="s">
        <v>154</v>
      </c>
      <c r="H5708">
        <v>2</v>
      </c>
      <c r="I5708" t="s">
        <v>7933</v>
      </c>
    </row>
    <row r="5709" spans="1:9" x14ac:dyDescent="0.25">
      <c r="A5709" t="s">
        <v>2642</v>
      </c>
      <c r="B5709">
        <v>75577000</v>
      </c>
      <c r="C5709" t="s">
        <v>16</v>
      </c>
      <c r="D5709" t="s">
        <v>16</v>
      </c>
      <c r="E5709" t="s">
        <v>16</v>
      </c>
      <c r="F5709" t="s">
        <v>16</v>
      </c>
      <c r="G5709" t="s">
        <v>3759</v>
      </c>
      <c r="H5709">
        <v>1</v>
      </c>
      <c r="I5709" t="s">
        <v>4898</v>
      </c>
    </row>
    <row r="5710" spans="1:9" x14ac:dyDescent="0.25">
      <c r="A5710" t="s">
        <v>2643</v>
      </c>
      <c r="B5710">
        <v>74762273</v>
      </c>
      <c r="C5710" t="s">
        <v>16</v>
      </c>
      <c r="D5710" t="s">
        <v>16</v>
      </c>
      <c r="E5710" t="s">
        <v>16</v>
      </c>
      <c r="F5710" t="s">
        <v>16</v>
      </c>
      <c r="G5710" t="s">
        <v>154</v>
      </c>
      <c r="H5710">
        <v>2</v>
      </c>
      <c r="I5710" t="s">
        <v>7933</v>
      </c>
    </row>
    <row r="5711" spans="1:9" x14ac:dyDescent="0.25">
      <c r="A5711" t="s">
        <v>2643</v>
      </c>
      <c r="B5711">
        <v>75577000</v>
      </c>
      <c r="C5711" t="s">
        <v>16</v>
      </c>
      <c r="D5711" t="s">
        <v>16</v>
      </c>
      <c r="E5711" t="s">
        <v>16</v>
      </c>
      <c r="F5711" t="s">
        <v>16</v>
      </c>
      <c r="G5711" t="s">
        <v>3759</v>
      </c>
      <c r="H5711">
        <v>1</v>
      </c>
      <c r="I5711" t="s">
        <v>4898</v>
      </c>
    </row>
    <row r="5712" spans="1:9" x14ac:dyDescent="0.25">
      <c r="A5712" t="s">
        <v>3224</v>
      </c>
      <c r="B5712">
        <v>75196500</v>
      </c>
      <c r="C5712" t="s">
        <v>16</v>
      </c>
      <c r="D5712" t="s">
        <v>16</v>
      </c>
      <c r="E5712" t="s">
        <v>16</v>
      </c>
      <c r="F5712" t="s">
        <v>16</v>
      </c>
      <c r="G5712" t="s">
        <v>2425</v>
      </c>
      <c r="H5712">
        <v>1</v>
      </c>
      <c r="I5712" t="s">
        <v>5229</v>
      </c>
    </row>
    <row r="5713" spans="1:9" x14ac:dyDescent="0.25">
      <c r="A5713" t="s">
        <v>2651</v>
      </c>
      <c r="B5713">
        <v>74762273</v>
      </c>
      <c r="C5713" t="s">
        <v>16</v>
      </c>
      <c r="D5713" t="s">
        <v>16</v>
      </c>
      <c r="E5713" t="s">
        <v>16</v>
      </c>
      <c r="F5713" t="s">
        <v>16</v>
      </c>
      <c r="G5713" t="s">
        <v>154</v>
      </c>
      <c r="H5713">
        <v>1</v>
      </c>
      <c r="I5713" t="s">
        <v>4887</v>
      </c>
    </row>
    <row r="5714" spans="1:9" x14ac:dyDescent="0.25">
      <c r="A5714" t="s">
        <v>2652</v>
      </c>
      <c r="B5714">
        <v>74762273</v>
      </c>
      <c r="C5714" t="s">
        <v>16</v>
      </c>
      <c r="D5714" t="s">
        <v>16</v>
      </c>
      <c r="E5714" t="s">
        <v>16</v>
      </c>
      <c r="F5714" t="s">
        <v>16</v>
      </c>
      <c r="G5714" t="s">
        <v>154</v>
      </c>
      <c r="H5714">
        <v>1</v>
      </c>
      <c r="I5714" t="s">
        <v>4887</v>
      </c>
    </row>
    <row r="5715" spans="1:9" x14ac:dyDescent="0.25">
      <c r="A5715" t="s">
        <v>2985</v>
      </c>
      <c r="B5715">
        <v>96266400</v>
      </c>
      <c r="C5715" t="s">
        <v>16</v>
      </c>
      <c r="D5715" t="s">
        <v>16</v>
      </c>
      <c r="E5715" t="s">
        <v>16</v>
      </c>
      <c r="F5715" t="s">
        <v>16</v>
      </c>
      <c r="G5715" t="s">
        <v>13916</v>
      </c>
      <c r="H5715">
        <v>3</v>
      </c>
      <c r="I5715" t="s">
        <v>15848</v>
      </c>
    </row>
    <row r="5716" spans="1:9" x14ac:dyDescent="0.25">
      <c r="A5716" t="s">
        <v>2985</v>
      </c>
      <c r="B5716">
        <v>75180019</v>
      </c>
      <c r="C5716" t="s">
        <v>16</v>
      </c>
      <c r="D5716" t="s">
        <v>16</v>
      </c>
      <c r="E5716" t="s">
        <v>16</v>
      </c>
      <c r="F5716" t="s">
        <v>16</v>
      </c>
      <c r="G5716" t="s">
        <v>2430</v>
      </c>
      <c r="H5716">
        <v>2</v>
      </c>
      <c r="I5716" t="s">
        <v>5227</v>
      </c>
    </row>
    <row r="5717" spans="1:9" x14ac:dyDescent="0.25">
      <c r="A5717" t="s">
        <v>2633</v>
      </c>
      <c r="B5717">
        <v>74762273</v>
      </c>
      <c r="C5717" t="s">
        <v>16</v>
      </c>
      <c r="D5717" t="s">
        <v>16</v>
      </c>
      <c r="E5717" t="s">
        <v>16</v>
      </c>
      <c r="F5717" t="s">
        <v>16</v>
      </c>
      <c r="G5717" t="s">
        <v>154</v>
      </c>
      <c r="H5717">
        <v>1</v>
      </c>
      <c r="I5717" t="s">
        <v>4887</v>
      </c>
    </row>
    <row r="5718" spans="1:9" x14ac:dyDescent="0.25">
      <c r="A5718" t="s">
        <v>2634</v>
      </c>
      <c r="B5718">
        <v>74762273</v>
      </c>
      <c r="C5718" t="s">
        <v>16</v>
      </c>
      <c r="D5718" t="s">
        <v>16</v>
      </c>
      <c r="E5718" t="s">
        <v>16</v>
      </c>
      <c r="F5718" t="s">
        <v>16</v>
      </c>
      <c r="G5718" t="s">
        <v>154</v>
      </c>
      <c r="H5718">
        <v>1</v>
      </c>
      <c r="I5718" t="s">
        <v>4887</v>
      </c>
    </row>
    <row r="5719" spans="1:9" x14ac:dyDescent="0.25">
      <c r="A5719" t="s">
        <v>2484</v>
      </c>
      <c r="B5719">
        <v>70120140</v>
      </c>
      <c r="C5719" t="s">
        <v>16</v>
      </c>
      <c r="D5719" t="s">
        <v>16</v>
      </c>
      <c r="E5719" t="s">
        <v>16</v>
      </c>
      <c r="F5719" t="s">
        <v>16</v>
      </c>
      <c r="G5719" t="s">
        <v>2467</v>
      </c>
      <c r="H5719">
        <v>1</v>
      </c>
      <c r="I5719" t="s">
        <v>5232</v>
      </c>
    </row>
    <row r="5720" spans="1:9" x14ac:dyDescent="0.25">
      <c r="A5720" t="s">
        <v>3105</v>
      </c>
      <c r="B5720">
        <v>75211662</v>
      </c>
      <c r="C5720" t="s">
        <v>16</v>
      </c>
      <c r="D5720" t="s">
        <v>16</v>
      </c>
      <c r="E5720" t="s">
        <v>16</v>
      </c>
      <c r="F5720" t="s">
        <v>16</v>
      </c>
      <c r="G5720" t="s">
        <v>7015</v>
      </c>
      <c r="H5720">
        <v>1</v>
      </c>
      <c r="I5720" t="s">
        <v>7143</v>
      </c>
    </row>
    <row r="5721" spans="1:9" x14ac:dyDescent="0.25">
      <c r="A5721" t="s">
        <v>3071</v>
      </c>
      <c r="B5721">
        <v>75196500</v>
      </c>
      <c r="C5721" t="s">
        <v>16</v>
      </c>
      <c r="D5721" t="s">
        <v>16</v>
      </c>
      <c r="E5721" t="s">
        <v>16</v>
      </c>
      <c r="F5721" t="s">
        <v>16</v>
      </c>
      <c r="G5721" t="s">
        <v>2425</v>
      </c>
      <c r="H5721">
        <v>1</v>
      </c>
      <c r="I5721" t="s">
        <v>5229</v>
      </c>
    </row>
    <row r="5722" spans="1:9" x14ac:dyDescent="0.25">
      <c r="A5722" t="s">
        <v>3145</v>
      </c>
      <c r="B5722">
        <v>75196500</v>
      </c>
      <c r="C5722" t="s">
        <v>16</v>
      </c>
      <c r="D5722" t="s">
        <v>16</v>
      </c>
      <c r="E5722" t="s">
        <v>16</v>
      </c>
      <c r="F5722" t="s">
        <v>16</v>
      </c>
      <c r="G5722" t="s">
        <v>2425</v>
      </c>
      <c r="H5722">
        <v>2</v>
      </c>
      <c r="I5722" t="s">
        <v>7145</v>
      </c>
    </row>
    <row r="5723" spans="1:9" x14ac:dyDescent="0.25">
      <c r="A5723" t="s">
        <v>3145</v>
      </c>
      <c r="B5723">
        <v>75211662</v>
      </c>
      <c r="C5723" t="s">
        <v>16</v>
      </c>
      <c r="D5723" t="s">
        <v>16</v>
      </c>
      <c r="E5723" t="s">
        <v>16</v>
      </c>
      <c r="F5723" t="s">
        <v>16</v>
      </c>
      <c r="G5723" t="s">
        <v>7015</v>
      </c>
      <c r="H5723">
        <v>1</v>
      </c>
      <c r="I5723" t="s">
        <v>7143</v>
      </c>
    </row>
    <row r="5724" spans="1:9" x14ac:dyDescent="0.25">
      <c r="A5724" t="s">
        <v>3146</v>
      </c>
      <c r="B5724">
        <v>75196500</v>
      </c>
      <c r="C5724" t="s">
        <v>16</v>
      </c>
      <c r="D5724" t="s">
        <v>16</v>
      </c>
      <c r="E5724" t="s">
        <v>16</v>
      </c>
      <c r="F5724" t="s">
        <v>16</v>
      </c>
      <c r="G5724" t="s">
        <v>2425</v>
      </c>
      <c r="H5724">
        <v>2</v>
      </c>
      <c r="I5724" t="s">
        <v>7145</v>
      </c>
    </row>
    <row r="5725" spans="1:9" x14ac:dyDescent="0.25">
      <c r="A5725" t="s">
        <v>3146</v>
      </c>
      <c r="B5725">
        <v>75211662</v>
      </c>
      <c r="C5725" t="s">
        <v>16</v>
      </c>
      <c r="D5725" t="s">
        <v>16</v>
      </c>
      <c r="E5725" t="s">
        <v>16</v>
      </c>
      <c r="F5725" t="s">
        <v>16</v>
      </c>
      <c r="G5725" t="s">
        <v>7015</v>
      </c>
      <c r="H5725">
        <v>1</v>
      </c>
      <c r="I5725" t="s">
        <v>7143</v>
      </c>
    </row>
    <row r="5726" spans="1:9" x14ac:dyDescent="0.25">
      <c r="A5726" t="s">
        <v>3147</v>
      </c>
      <c r="B5726">
        <v>75211662</v>
      </c>
      <c r="C5726" t="s">
        <v>16</v>
      </c>
      <c r="D5726" t="s">
        <v>16</v>
      </c>
      <c r="E5726" t="s">
        <v>16</v>
      </c>
      <c r="F5726" t="s">
        <v>16</v>
      </c>
      <c r="G5726" t="s">
        <v>7015</v>
      </c>
      <c r="H5726">
        <v>2</v>
      </c>
      <c r="I5726" t="s">
        <v>7143</v>
      </c>
    </row>
    <row r="5727" spans="1:9" x14ac:dyDescent="0.25">
      <c r="A5727" t="s">
        <v>3072</v>
      </c>
      <c r="B5727">
        <v>75211662</v>
      </c>
      <c r="C5727" t="s">
        <v>16</v>
      </c>
      <c r="D5727" t="s">
        <v>16</v>
      </c>
      <c r="E5727" t="s">
        <v>16</v>
      </c>
      <c r="F5727" t="s">
        <v>16</v>
      </c>
      <c r="G5727" t="s">
        <v>7015</v>
      </c>
      <c r="H5727">
        <v>1</v>
      </c>
      <c r="I5727" t="s">
        <v>7143</v>
      </c>
    </row>
    <row r="5728" spans="1:9" x14ac:dyDescent="0.25">
      <c r="A5728" t="s">
        <v>3073</v>
      </c>
      <c r="B5728">
        <v>75211662</v>
      </c>
      <c r="C5728" t="s">
        <v>16</v>
      </c>
      <c r="D5728" t="s">
        <v>16</v>
      </c>
      <c r="E5728" t="s">
        <v>16</v>
      </c>
      <c r="F5728" t="s">
        <v>16</v>
      </c>
      <c r="G5728" t="s">
        <v>7015</v>
      </c>
      <c r="H5728">
        <v>1</v>
      </c>
      <c r="I5728" t="s">
        <v>7143</v>
      </c>
    </row>
    <row r="5729" spans="1:9" x14ac:dyDescent="0.25">
      <c r="A5729" t="s">
        <v>3068</v>
      </c>
      <c r="B5729">
        <v>75211662</v>
      </c>
      <c r="C5729" t="s">
        <v>16</v>
      </c>
      <c r="D5729" t="s">
        <v>16</v>
      </c>
      <c r="E5729" t="s">
        <v>16</v>
      </c>
      <c r="F5729" t="s">
        <v>16</v>
      </c>
      <c r="G5729" t="s">
        <v>7015</v>
      </c>
      <c r="H5729">
        <v>1</v>
      </c>
      <c r="I5729" t="s">
        <v>7143</v>
      </c>
    </row>
    <row r="5730" spans="1:9" x14ac:dyDescent="0.25">
      <c r="A5730" t="s">
        <v>3097</v>
      </c>
      <c r="B5730">
        <v>75196500</v>
      </c>
      <c r="C5730" t="s">
        <v>16</v>
      </c>
      <c r="D5730" t="s">
        <v>16</v>
      </c>
      <c r="E5730" t="s">
        <v>16</v>
      </c>
      <c r="F5730" t="s">
        <v>16</v>
      </c>
      <c r="G5730" t="s">
        <v>2425</v>
      </c>
      <c r="H5730">
        <v>1</v>
      </c>
      <c r="I5730" t="s">
        <v>5229</v>
      </c>
    </row>
    <row r="5731" spans="1:9" x14ac:dyDescent="0.25">
      <c r="A5731" t="s">
        <v>3098</v>
      </c>
      <c r="B5731">
        <v>75196500</v>
      </c>
      <c r="C5731" t="s">
        <v>16</v>
      </c>
      <c r="D5731" t="s">
        <v>16</v>
      </c>
      <c r="E5731" t="s">
        <v>16</v>
      </c>
      <c r="F5731" t="s">
        <v>16</v>
      </c>
      <c r="G5731" t="s">
        <v>2425</v>
      </c>
      <c r="H5731">
        <v>1</v>
      </c>
      <c r="I5731" t="s">
        <v>5229</v>
      </c>
    </row>
    <row r="5732" spans="1:9" x14ac:dyDescent="0.25">
      <c r="A5732" t="s">
        <v>3075</v>
      </c>
      <c r="B5732">
        <v>75196500</v>
      </c>
      <c r="C5732" t="s">
        <v>16</v>
      </c>
      <c r="D5732" t="s">
        <v>16</v>
      </c>
      <c r="E5732" t="s">
        <v>16</v>
      </c>
      <c r="F5732" t="s">
        <v>16</v>
      </c>
      <c r="G5732" t="s">
        <v>2425</v>
      </c>
      <c r="H5732">
        <v>1</v>
      </c>
      <c r="I5732" t="s">
        <v>5229</v>
      </c>
    </row>
    <row r="5733" spans="1:9" x14ac:dyDescent="0.25">
      <c r="A5733" t="s">
        <v>3076</v>
      </c>
      <c r="B5733">
        <v>75196500</v>
      </c>
      <c r="C5733" t="s">
        <v>16</v>
      </c>
      <c r="D5733" t="s">
        <v>16</v>
      </c>
      <c r="E5733" t="s">
        <v>16</v>
      </c>
      <c r="F5733" t="s">
        <v>16</v>
      </c>
      <c r="G5733" t="s">
        <v>2425</v>
      </c>
      <c r="H5733">
        <v>1</v>
      </c>
      <c r="I5733" t="s">
        <v>5229</v>
      </c>
    </row>
    <row r="5734" spans="1:9" x14ac:dyDescent="0.25">
      <c r="A5734" t="s">
        <v>8642</v>
      </c>
      <c r="B5734">
        <v>75211662</v>
      </c>
      <c r="C5734" t="s">
        <v>16</v>
      </c>
      <c r="D5734" t="s">
        <v>16</v>
      </c>
      <c r="E5734" t="s">
        <v>16</v>
      </c>
      <c r="F5734" t="s">
        <v>16</v>
      </c>
      <c r="G5734" t="s">
        <v>7015</v>
      </c>
      <c r="H5734">
        <v>1</v>
      </c>
      <c r="I5734" t="s">
        <v>7143</v>
      </c>
    </row>
    <row r="5735" spans="1:9" x14ac:dyDescent="0.25">
      <c r="A5735" t="s">
        <v>3112</v>
      </c>
      <c r="B5735">
        <v>75211662</v>
      </c>
      <c r="C5735" t="s">
        <v>16</v>
      </c>
      <c r="D5735" t="s">
        <v>16</v>
      </c>
      <c r="E5735" t="s">
        <v>16</v>
      </c>
      <c r="F5735" t="s">
        <v>16</v>
      </c>
      <c r="G5735" t="s">
        <v>7015</v>
      </c>
      <c r="H5735">
        <v>1</v>
      </c>
      <c r="I5735" t="s">
        <v>7143</v>
      </c>
    </row>
    <row r="5736" spans="1:9" x14ac:dyDescent="0.25">
      <c r="A5736" t="s">
        <v>3101</v>
      </c>
      <c r="B5736">
        <v>75211662</v>
      </c>
      <c r="C5736" t="s">
        <v>16</v>
      </c>
      <c r="D5736" t="s">
        <v>16</v>
      </c>
      <c r="E5736" t="s">
        <v>16</v>
      </c>
      <c r="F5736" t="s">
        <v>16</v>
      </c>
      <c r="G5736" t="s">
        <v>7015</v>
      </c>
      <c r="H5736">
        <v>1</v>
      </c>
      <c r="I5736" t="s">
        <v>7143</v>
      </c>
    </row>
    <row r="5737" spans="1:9" x14ac:dyDescent="0.25">
      <c r="A5737" t="s">
        <v>3291</v>
      </c>
      <c r="B5737">
        <v>75211662</v>
      </c>
      <c r="C5737" t="s">
        <v>16</v>
      </c>
      <c r="D5737" t="s">
        <v>16</v>
      </c>
      <c r="E5737" t="s">
        <v>16</v>
      </c>
      <c r="F5737" t="s">
        <v>16</v>
      </c>
      <c r="G5737" t="s">
        <v>7015</v>
      </c>
      <c r="H5737">
        <v>1</v>
      </c>
      <c r="I5737" t="s">
        <v>7143</v>
      </c>
    </row>
    <row r="5738" spans="1:9" x14ac:dyDescent="0.25">
      <c r="A5738" t="s">
        <v>2546</v>
      </c>
      <c r="B5738">
        <v>74762273</v>
      </c>
      <c r="C5738" t="s">
        <v>16</v>
      </c>
      <c r="D5738" t="s">
        <v>16</v>
      </c>
      <c r="E5738" t="s">
        <v>16</v>
      </c>
      <c r="F5738" t="s">
        <v>16</v>
      </c>
      <c r="G5738" t="s">
        <v>154</v>
      </c>
      <c r="H5738">
        <v>1</v>
      </c>
      <c r="I5738" t="s">
        <v>4887</v>
      </c>
    </row>
    <row r="5739" spans="1:9" x14ac:dyDescent="0.25">
      <c r="A5739" t="s">
        <v>2541</v>
      </c>
      <c r="B5739">
        <v>74762273</v>
      </c>
      <c r="C5739" t="s">
        <v>16</v>
      </c>
      <c r="D5739" t="s">
        <v>16</v>
      </c>
      <c r="E5739" t="s">
        <v>16</v>
      </c>
      <c r="F5739" t="s">
        <v>16</v>
      </c>
      <c r="G5739" t="s">
        <v>154</v>
      </c>
      <c r="H5739">
        <v>1</v>
      </c>
      <c r="I5739" t="s">
        <v>4887</v>
      </c>
    </row>
    <row r="5740" spans="1:9" x14ac:dyDescent="0.25">
      <c r="A5740" t="s">
        <v>3292</v>
      </c>
      <c r="B5740">
        <v>75211662</v>
      </c>
      <c r="C5740" t="s">
        <v>16</v>
      </c>
      <c r="D5740" t="s">
        <v>16</v>
      </c>
      <c r="E5740" t="s">
        <v>16</v>
      </c>
      <c r="F5740" t="s">
        <v>16</v>
      </c>
      <c r="G5740" t="s">
        <v>7015</v>
      </c>
      <c r="H5740">
        <v>1</v>
      </c>
      <c r="I5740" t="s">
        <v>7143</v>
      </c>
    </row>
    <row r="5741" spans="1:9" x14ac:dyDescent="0.25">
      <c r="A5741" t="s">
        <v>2540</v>
      </c>
      <c r="B5741">
        <v>74762273</v>
      </c>
      <c r="C5741" t="s">
        <v>16</v>
      </c>
      <c r="D5741" t="s">
        <v>16</v>
      </c>
      <c r="E5741" t="s">
        <v>16</v>
      </c>
      <c r="F5741" t="s">
        <v>16</v>
      </c>
      <c r="G5741" t="s">
        <v>154</v>
      </c>
      <c r="H5741">
        <v>1</v>
      </c>
      <c r="I5741" t="s">
        <v>4887</v>
      </c>
    </row>
    <row r="5742" spans="1:9" x14ac:dyDescent="0.25">
      <c r="A5742" t="s">
        <v>3298</v>
      </c>
      <c r="B5742">
        <v>75211662</v>
      </c>
      <c r="C5742" t="s">
        <v>16</v>
      </c>
      <c r="D5742" t="s">
        <v>16</v>
      </c>
      <c r="E5742" t="s">
        <v>16</v>
      </c>
      <c r="F5742" t="s">
        <v>16</v>
      </c>
      <c r="G5742" t="s">
        <v>7015</v>
      </c>
      <c r="H5742">
        <v>1</v>
      </c>
      <c r="I5742" t="s">
        <v>7143</v>
      </c>
    </row>
    <row r="5743" spans="1:9" x14ac:dyDescent="0.25">
      <c r="A5743" t="s">
        <v>2542</v>
      </c>
      <c r="B5743">
        <v>74762273</v>
      </c>
      <c r="C5743" t="s">
        <v>16</v>
      </c>
      <c r="D5743" t="s">
        <v>16</v>
      </c>
      <c r="E5743" t="s">
        <v>16</v>
      </c>
      <c r="F5743" t="s">
        <v>16</v>
      </c>
      <c r="G5743" t="s">
        <v>154</v>
      </c>
      <c r="H5743">
        <v>1</v>
      </c>
      <c r="I5743" t="s">
        <v>4887</v>
      </c>
    </row>
    <row r="5744" spans="1:9" x14ac:dyDescent="0.25">
      <c r="A5744" t="s">
        <v>2569</v>
      </c>
      <c r="B5744">
        <v>75577000</v>
      </c>
      <c r="C5744" t="s">
        <v>16</v>
      </c>
      <c r="D5744" t="s">
        <v>16</v>
      </c>
      <c r="E5744" t="s">
        <v>16</v>
      </c>
      <c r="F5744" t="s">
        <v>16</v>
      </c>
      <c r="G5744" t="s">
        <v>3759</v>
      </c>
      <c r="H5744">
        <v>1</v>
      </c>
      <c r="I5744" t="s">
        <v>4898</v>
      </c>
    </row>
    <row r="5745" spans="1:9" x14ac:dyDescent="0.25">
      <c r="A5745" t="s">
        <v>3293</v>
      </c>
      <c r="B5745">
        <v>75211662</v>
      </c>
      <c r="C5745" t="s">
        <v>16</v>
      </c>
      <c r="D5745" t="s">
        <v>16</v>
      </c>
      <c r="E5745" t="s">
        <v>16</v>
      </c>
      <c r="F5745" t="s">
        <v>16</v>
      </c>
      <c r="G5745" t="s">
        <v>7015</v>
      </c>
      <c r="H5745">
        <v>1</v>
      </c>
      <c r="I5745" t="s">
        <v>7143</v>
      </c>
    </row>
    <row r="5746" spans="1:9" x14ac:dyDescent="0.25">
      <c r="A5746" t="s">
        <v>2570</v>
      </c>
      <c r="B5746">
        <v>74762273</v>
      </c>
      <c r="C5746" t="s">
        <v>16</v>
      </c>
      <c r="D5746" t="s">
        <v>16</v>
      </c>
      <c r="E5746" t="s">
        <v>16</v>
      </c>
      <c r="F5746" t="s">
        <v>16</v>
      </c>
      <c r="G5746" t="s">
        <v>154</v>
      </c>
      <c r="H5746">
        <v>1</v>
      </c>
      <c r="I5746" t="s">
        <v>4887</v>
      </c>
    </row>
    <row r="5747" spans="1:9" x14ac:dyDescent="0.25">
      <c r="A5747" t="s">
        <v>3294</v>
      </c>
      <c r="B5747">
        <v>75211662</v>
      </c>
      <c r="C5747" t="s">
        <v>16</v>
      </c>
      <c r="D5747" t="s">
        <v>16</v>
      </c>
      <c r="E5747" t="s">
        <v>16</v>
      </c>
      <c r="F5747" t="s">
        <v>16</v>
      </c>
      <c r="G5747" t="s">
        <v>7015</v>
      </c>
      <c r="H5747">
        <v>1</v>
      </c>
      <c r="I5747" t="s">
        <v>7143</v>
      </c>
    </row>
    <row r="5748" spans="1:9" x14ac:dyDescent="0.25">
      <c r="A5748" t="s">
        <v>2543</v>
      </c>
      <c r="B5748">
        <v>74762273</v>
      </c>
      <c r="C5748" t="s">
        <v>16</v>
      </c>
      <c r="D5748" t="s">
        <v>16</v>
      </c>
      <c r="E5748" t="s">
        <v>16</v>
      </c>
      <c r="F5748" t="s">
        <v>16</v>
      </c>
      <c r="G5748" t="s">
        <v>154</v>
      </c>
      <c r="H5748">
        <v>1</v>
      </c>
      <c r="I5748" t="s">
        <v>4887</v>
      </c>
    </row>
    <row r="5749" spans="1:9" x14ac:dyDescent="0.25">
      <c r="A5749" t="s">
        <v>3290</v>
      </c>
      <c r="B5749">
        <v>75211662</v>
      </c>
      <c r="C5749" t="s">
        <v>16</v>
      </c>
      <c r="D5749" t="s">
        <v>16</v>
      </c>
      <c r="E5749" t="s">
        <v>16</v>
      </c>
      <c r="F5749" t="s">
        <v>16</v>
      </c>
      <c r="G5749" t="s">
        <v>7015</v>
      </c>
      <c r="H5749">
        <v>1</v>
      </c>
      <c r="I5749" t="s">
        <v>7143</v>
      </c>
    </row>
    <row r="5750" spans="1:9" x14ac:dyDescent="0.25">
      <c r="A5750" t="s">
        <v>3103</v>
      </c>
      <c r="B5750">
        <v>75211662</v>
      </c>
      <c r="C5750" t="s">
        <v>16</v>
      </c>
      <c r="D5750" t="s">
        <v>16</v>
      </c>
      <c r="E5750" t="s">
        <v>16</v>
      </c>
      <c r="F5750" t="s">
        <v>16</v>
      </c>
      <c r="G5750" t="s">
        <v>7015</v>
      </c>
      <c r="H5750">
        <v>1</v>
      </c>
      <c r="I5750" t="s">
        <v>7143</v>
      </c>
    </row>
    <row r="5751" spans="1:9" x14ac:dyDescent="0.25">
      <c r="A5751" t="s">
        <v>3102</v>
      </c>
      <c r="B5751">
        <v>75196500</v>
      </c>
      <c r="C5751" t="s">
        <v>16</v>
      </c>
      <c r="D5751" t="s">
        <v>16</v>
      </c>
      <c r="E5751" t="s">
        <v>16</v>
      </c>
      <c r="F5751" t="s">
        <v>16</v>
      </c>
      <c r="G5751" t="s">
        <v>2425</v>
      </c>
      <c r="H5751">
        <v>1</v>
      </c>
      <c r="I5751" t="s">
        <v>5229</v>
      </c>
    </row>
    <row r="5752" spans="1:9" x14ac:dyDescent="0.25">
      <c r="A5752" t="s">
        <v>3086</v>
      </c>
      <c r="B5752">
        <v>75211662</v>
      </c>
      <c r="C5752" t="s">
        <v>16</v>
      </c>
      <c r="D5752" t="s">
        <v>16</v>
      </c>
      <c r="E5752" t="s">
        <v>16</v>
      </c>
      <c r="F5752" t="s">
        <v>16</v>
      </c>
      <c r="G5752" t="s">
        <v>7015</v>
      </c>
      <c r="H5752">
        <v>1</v>
      </c>
      <c r="I5752" t="s">
        <v>7143</v>
      </c>
    </row>
    <row r="5753" spans="1:9" x14ac:dyDescent="0.25">
      <c r="A5753" t="s">
        <v>3087</v>
      </c>
      <c r="B5753">
        <v>75211662</v>
      </c>
      <c r="C5753" t="s">
        <v>16</v>
      </c>
      <c r="D5753" t="s">
        <v>16</v>
      </c>
      <c r="E5753" t="s">
        <v>16</v>
      </c>
      <c r="F5753" t="s">
        <v>16</v>
      </c>
      <c r="G5753" t="s">
        <v>7015</v>
      </c>
      <c r="H5753">
        <v>1</v>
      </c>
      <c r="I5753" t="s">
        <v>7143</v>
      </c>
    </row>
    <row r="5754" spans="1:9" x14ac:dyDescent="0.25">
      <c r="A5754" t="s">
        <v>3069</v>
      </c>
      <c r="B5754">
        <v>75196500</v>
      </c>
      <c r="C5754" t="s">
        <v>16</v>
      </c>
      <c r="D5754" t="s">
        <v>16</v>
      </c>
      <c r="E5754" t="s">
        <v>16</v>
      </c>
      <c r="F5754" t="s">
        <v>16</v>
      </c>
      <c r="G5754" t="s">
        <v>2425</v>
      </c>
      <c r="H5754">
        <v>1</v>
      </c>
      <c r="I5754" t="s">
        <v>5229</v>
      </c>
    </row>
    <row r="5755" spans="1:9" x14ac:dyDescent="0.25">
      <c r="A5755" t="s">
        <v>3070</v>
      </c>
      <c r="B5755">
        <v>75196500</v>
      </c>
      <c r="C5755" t="s">
        <v>16</v>
      </c>
      <c r="D5755" t="s">
        <v>16</v>
      </c>
      <c r="E5755" t="s">
        <v>16</v>
      </c>
      <c r="F5755" t="s">
        <v>16</v>
      </c>
      <c r="G5755" t="s">
        <v>2425</v>
      </c>
      <c r="H5755">
        <v>1</v>
      </c>
      <c r="I5755" t="s">
        <v>5229</v>
      </c>
    </row>
    <row r="5756" spans="1:9" x14ac:dyDescent="0.25">
      <c r="A5756" t="s">
        <v>3061</v>
      </c>
      <c r="B5756">
        <v>75196500</v>
      </c>
      <c r="C5756" t="s">
        <v>16</v>
      </c>
      <c r="D5756" t="s">
        <v>16</v>
      </c>
      <c r="E5756" t="s">
        <v>16</v>
      </c>
      <c r="F5756" t="s">
        <v>16</v>
      </c>
      <c r="G5756" t="s">
        <v>2425</v>
      </c>
      <c r="H5756">
        <v>1</v>
      </c>
      <c r="I5756" t="s">
        <v>5229</v>
      </c>
    </row>
    <row r="5757" spans="1:9" x14ac:dyDescent="0.25">
      <c r="A5757" t="s">
        <v>3060</v>
      </c>
      <c r="B5757">
        <v>75211662</v>
      </c>
      <c r="C5757" t="s">
        <v>16</v>
      </c>
      <c r="D5757" t="s">
        <v>16</v>
      </c>
      <c r="E5757" t="s">
        <v>16</v>
      </c>
      <c r="F5757" t="s">
        <v>16</v>
      </c>
      <c r="G5757" t="s">
        <v>7015</v>
      </c>
      <c r="H5757">
        <v>1</v>
      </c>
      <c r="I5757" t="s">
        <v>7143</v>
      </c>
    </row>
    <row r="5758" spans="1:9" x14ac:dyDescent="0.25">
      <c r="A5758" t="s">
        <v>3064</v>
      </c>
      <c r="B5758">
        <v>75211662</v>
      </c>
      <c r="C5758" t="s">
        <v>16</v>
      </c>
      <c r="D5758" t="s">
        <v>16</v>
      </c>
      <c r="E5758" t="s">
        <v>16</v>
      </c>
      <c r="F5758" t="s">
        <v>16</v>
      </c>
      <c r="G5758" t="s">
        <v>7015</v>
      </c>
      <c r="H5758">
        <v>1</v>
      </c>
      <c r="I5758" t="s">
        <v>7143</v>
      </c>
    </row>
    <row r="5759" spans="1:9" x14ac:dyDescent="0.25">
      <c r="A5759" t="s">
        <v>3062</v>
      </c>
      <c r="B5759">
        <v>75196500</v>
      </c>
      <c r="C5759" t="s">
        <v>16</v>
      </c>
      <c r="D5759" t="s">
        <v>16</v>
      </c>
      <c r="E5759" t="s">
        <v>16</v>
      </c>
      <c r="F5759" t="s">
        <v>16</v>
      </c>
      <c r="G5759" t="s">
        <v>2425</v>
      </c>
      <c r="H5759">
        <v>1</v>
      </c>
      <c r="I5759" t="s">
        <v>5229</v>
      </c>
    </row>
    <row r="5760" spans="1:9" x14ac:dyDescent="0.25">
      <c r="A5760" t="s">
        <v>3063</v>
      </c>
      <c r="B5760">
        <v>75211662</v>
      </c>
      <c r="C5760" t="s">
        <v>16</v>
      </c>
      <c r="D5760" t="s">
        <v>16</v>
      </c>
      <c r="E5760" t="s">
        <v>16</v>
      </c>
      <c r="F5760" t="s">
        <v>16</v>
      </c>
      <c r="G5760" t="s">
        <v>7015</v>
      </c>
      <c r="H5760">
        <v>1</v>
      </c>
      <c r="I5760" t="s">
        <v>7143</v>
      </c>
    </row>
    <row r="5761" spans="1:9" x14ac:dyDescent="0.25">
      <c r="A5761" t="s">
        <v>3091</v>
      </c>
      <c r="B5761">
        <v>75211662</v>
      </c>
      <c r="C5761" t="s">
        <v>16</v>
      </c>
      <c r="D5761" t="s">
        <v>16</v>
      </c>
      <c r="E5761" t="s">
        <v>16</v>
      </c>
      <c r="F5761" t="s">
        <v>16</v>
      </c>
      <c r="G5761" t="s">
        <v>7015</v>
      </c>
      <c r="H5761">
        <v>1</v>
      </c>
      <c r="I5761" t="s">
        <v>7143</v>
      </c>
    </row>
    <row r="5762" spans="1:9" x14ac:dyDescent="0.25">
      <c r="A5762" t="s">
        <v>3092</v>
      </c>
      <c r="B5762">
        <v>75211662</v>
      </c>
      <c r="C5762" t="s">
        <v>16</v>
      </c>
      <c r="D5762" t="s">
        <v>16</v>
      </c>
      <c r="E5762" t="s">
        <v>16</v>
      </c>
      <c r="F5762" t="s">
        <v>16</v>
      </c>
      <c r="G5762" t="s">
        <v>7015</v>
      </c>
      <c r="H5762">
        <v>1</v>
      </c>
      <c r="I5762" t="s">
        <v>7143</v>
      </c>
    </row>
    <row r="5763" spans="1:9" x14ac:dyDescent="0.25">
      <c r="A5763" t="s">
        <v>3089</v>
      </c>
      <c r="B5763">
        <v>75196500</v>
      </c>
      <c r="C5763" t="s">
        <v>16</v>
      </c>
      <c r="D5763" t="s">
        <v>16</v>
      </c>
      <c r="E5763" t="s">
        <v>16</v>
      </c>
      <c r="F5763" t="s">
        <v>16</v>
      </c>
      <c r="G5763" t="s">
        <v>2425</v>
      </c>
      <c r="H5763">
        <v>1</v>
      </c>
      <c r="I5763" t="s">
        <v>5229</v>
      </c>
    </row>
    <row r="5764" spans="1:9" x14ac:dyDescent="0.25">
      <c r="A5764" t="s">
        <v>3093</v>
      </c>
      <c r="B5764">
        <v>75196500</v>
      </c>
      <c r="C5764" t="s">
        <v>16</v>
      </c>
      <c r="D5764" t="s">
        <v>16</v>
      </c>
      <c r="E5764" t="s">
        <v>16</v>
      </c>
      <c r="F5764" t="s">
        <v>16</v>
      </c>
      <c r="G5764" t="s">
        <v>2425</v>
      </c>
      <c r="H5764">
        <v>1</v>
      </c>
      <c r="I5764" t="s">
        <v>5229</v>
      </c>
    </row>
    <row r="5765" spans="1:9" x14ac:dyDescent="0.25">
      <c r="A5765" t="s">
        <v>2544</v>
      </c>
      <c r="B5765">
        <v>74762273</v>
      </c>
      <c r="C5765" t="s">
        <v>16</v>
      </c>
      <c r="D5765" t="s">
        <v>16</v>
      </c>
      <c r="E5765" t="s">
        <v>16</v>
      </c>
      <c r="F5765" t="s">
        <v>16</v>
      </c>
      <c r="G5765" t="s">
        <v>154</v>
      </c>
      <c r="H5765">
        <v>1</v>
      </c>
      <c r="I5765" t="s">
        <v>4887</v>
      </c>
    </row>
    <row r="5766" spans="1:9" x14ac:dyDescent="0.25">
      <c r="A5766" t="s">
        <v>2564</v>
      </c>
      <c r="B5766">
        <v>74762273</v>
      </c>
      <c r="C5766" t="s">
        <v>16</v>
      </c>
      <c r="D5766" t="s">
        <v>16</v>
      </c>
      <c r="E5766" t="s">
        <v>16</v>
      </c>
      <c r="F5766" t="s">
        <v>16</v>
      </c>
      <c r="G5766" t="s">
        <v>154</v>
      </c>
      <c r="H5766">
        <v>1</v>
      </c>
      <c r="I5766" t="s">
        <v>4887</v>
      </c>
    </row>
    <row r="5767" spans="1:9" x14ac:dyDescent="0.25">
      <c r="A5767" t="s">
        <v>3094</v>
      </c>
      <c r="B5767">
        <v>75196500</v>
      </c>
      <c r="C5767" t="s">
        <v>16</v>
      </c>
      <c r="D5767" t="s">
        <v>16</v>
      </c>
      <c r="E5767" t="s">
        <v>16</v>
      </c>
      <c r="F5767" t="s">
        <v>16</v>
      </c>
      <c r="G5767" t="s">
        <v>2425</v>
      </c>
      <c r="H5767">
        <v>1</v>
      </c>
      <c r="I5767" t="s">
        <v>5229</v>
      </c>
    </row>
    <row r="5768" spans="1:9" x14ac:dyDescent="0.25">
      <c r="A5768" t="s">
        <v>3090</v>
      </c>
      <c r="B5768">
        <v>75196500</v>
      </c>
      <c r="C5768" t="s">
        <v>16</v>
      </c>
      <c r="D5768" t="s">
        <v>16</v>
      </c>
      <c r="E5768" t="s">
        <v>16</v>
      </c>
      <c r="F5768" t="s">
        <v>16</v>
      </c>
      <c r="G5768" t="s">
        <v>2425</v>
      </c>
      <c r="H5768">
        <v>1</v>
      </c>
      <c r="I5768" t="s">
        <v>5229</v>
      </c>
    </row>
    <row r="5769" spans="1:9" x14ac:dyDescent="0.25">
      <c r="A5769" t="s">
        <v>3083</v>
      </c>
      <c r="B5769">
        <v>75196500</v>
      </c>
      <c r="C5769" t="s">
        <v>16</v>
      </c>
      <c r="D5769" t="s">
        <v>16</v>
      </c>
      <c r="E5769" t="s">
        <v>16</v>
      </c>
      <c r="F5769" t="s">
        <v>16</v>
      </c>
      <c r="G5769" t="s">
        <v>2425</v>
      </c>
      <c r="H5769">
        <v>1</v>
      </c>
      <c r="I5769" t="s">
        <v>5229</v>
      </c>
    </row>
    <row r="5770" spans="1:9" x14ac:dyDescent="0.25">
      <c r="A5770" t="s">
        <v>3085</v>
      </c>
      <c r="B5770">
        <v>75196500</v>
      </c>
      <c r="C5770" t="s">
        <v>16</v>
      </c>
      <c r="D5770" t="s">
        <v>16</v>
      </c>
      <c r="E5770" t="s">
        <v>16</v>
      </c>
      <c r="F5770" t="s">
        <v>16</v>
      </c>
      <c r="G5770" t="s">
        <v>2425</v>
      </c>
      <c r="H5770">
        <v>2</v>
      </c>
      <c r="I5770" t="s">
        <v>7145</v>
      </c>
    </row>
    <row r="5771" spans="1:9" x14ac:dyDescent="0.25">
      <c r="A5771" t="s">
        <v>3085</v>
      </c>
      <c r="B5771">
        <v>75211662</v>
      </c>
      <c r="C5771" t="s">
        <v>16</v>
      </c>
      <c r="D5771" t="s">
        <v>16</v>
      </c>
      <c r="E5771" t="s">
        <v>16</v>
      </c>
      <c r="F5771" t="s">
        <v>16</v>
      </c>
      <c r="G5771" t="s">
        <v>7015</v>
      </c>
      <c r="H5771">
        <v>1</v>
      </c>
      <c r="I5771" t="s">
        <v>7143</v>
      </c>
    </row>
    <row r="5772" spans="1:9" x14ac:dyDescent="0.25">
      <c r="A5772" t="s">
        <v>3084</v>
      </c>
      <c r="B5772">
        <v>75196500</v>
      </c>
      <c r="C5772" t="s">
        <v>16</v>
      </c>
      <c r="D5772" t="s">
        <v>16</v>
      </c>
      <c r="E5772" t="s">
        <v>16</v>
      </c>
      <c r="F5772" t="s">
        <v>16</v>
      </c>
      <c r="G5772" t="s">
        <v>2425</v>
      </c>
      <c r="H5772">
        <v>3</v>
      </c>
      <c r="I5772" t="s">
        <v>7145</v>
      </c>
    </row>
    <row r="5773" spans="1:9" x14ac:dyDescent="0.25">
      <c r="A5773" t="s">
        <v>3084</v>
      </c>
      <c r="B5773">
        <v>75211662</v>
      </c>
      <c r="C5773" t="s">
        <v>16</v>
      </c>
      <c r="D5773" t="s">
        <v>16</v>
      </c>
      <c r="E5773" t="s">
        <v>16</v>
      </c>
      <c r="F5773" t="s">
        <v>16</v>
      </c>
      <c r="G5773" t="s">
        <v>7015</v>
      </c>
      <c r="H5773">
        <v>1</v>
      </c>
      <c r="I5773" t="s">
        <v>7143</v>
      </c>
    </row>
    <row r="5774" spans="1:9" x14ac:dyDescent="0.25">
      <c r="A5774" t="s">
        <v>3081</v>
      </c>
      <c r="B5774">
        <v>75211662</v>
      </c>
      <c r="C5774" t="s">
        <v>16</v>
      </c>
      <c r="D5774" t="s">
        <v>16</v>
      </c>
      <c r="E5774" t="s">
        <v>16</v>
      </c>
      <c r="F5774" t="s">
        <v>16</v>
      </c>
      <c r="G5774" t="s">
        <v>7015</v>
      </c>
      <c r="H5774">
        <v>1</v>
      </c>
      <c r="I5774" t="s">
        <v>7143</v>
      </c>
    </row>
    <row r="5775" spans="1:9" x14ac:dyDescent="0.25">
      <c r="A5775" t="s">
        <v>3082</v>
      </c>
      <c r="B5775">
        <v>75211662</v>
      </c>
      <c r="C5775" t="s">
        <v>16</v>
      </c>
      <c r="D5775" t="s">
        <v>16</v>
      </c>
      <c r="E5775" t="s">
        <v>16</v>
      </c>
      <c r="F5775" t="s">
        <v>16</v>
      </c>
      <c r="G5775" t="s">
        <v>7015</v>
      </c>
      <c r="H5775">
        <v>1</v>
      </c>
      <c r="I5775" t="s">
        <v>7143</v>
      </c>
    </row>
    <row r="5776" spans="1:9" x14ac:dyDescent="0.25">
      <c r="A5776" t="s">
        <v>3184</v>
      </c>
      <c r="B5776">
        <v>75196500</v>
      </c>
      <c r="C5776" t="s">
        <v>16</v>
      </c>
      <c r="D5776" t="s">
        <v>16</v>
      </c>
      <c r="E5776" t="s">
        <v>16</v>
      </c>
      <c r="F5776" t="s">
        <v>16</v>
      </c>
      <c r="G5776" t="s">
        <v>2425</v>
      </c>
      <c r="H5776">
        <v>1</v>
      </c>
      <c r="I5776" t="s">
        <v>5229</v>
      </c>
    </row>
    <row r="5777" spans="1:9" x14ac:dyDescent="0.25">
      <c r="A5777" t="s">
        <v>3273</v>
      </c>
      <c r="B5777">
        <v>75211662</v>
      </c>
      <c r="C5777" t="s">
        <v>16</v>
      </c>
      <c r="D5777" t="s">
        <v>16</v>
      </c>
      <c r="E5777" t="s">
        <v>16</v>
      </c>
      <c r="F5777" t="s">
        <v>16</v>
      </c>
      <c r="G5777" t="s">
        <v>7015</v>
      </c>
      <c r="H5777">
        <v>1</v>
      </c>
      <c r="I5777" t="s">
        <v>7143</v>
      </c>
    </row>
    <row r="5778" spans="1:9" x14ac:dyDescent="0.25">
      <c r="A5778" t="s">
        <v>3274</v>
      </c>
      <c r="B5778">
        <v>75211662</v>
      </c>
      <c r="C5778" t="s">
        <v>16</v>
      </c>
      <c r="D5778" t="s">
        <v>16</v>
      </c>
      <c r="E5778" t="s">
        <v>16</v>
      </c>
      <c r="F5778" t="s">
        <v>16</v>
      </c>
      <c r="G5778" t="s">
        <v>7015</v>
      </c>
      <c r="H5778">
        <v>1</v>
      </c>
      <c r="I5778" t="s">
        <v>7143</v>
      </c>
    </row>
    <row r="5779" spans="1:9" x14ac:dyDescent="0.25">
      <c r="A5779" t="s">
        <v>3313</v>
      </c>
      <c r="B5779">
        <v>75211662</v>
      </c>
      <c r="C5779" t="s">
        <v>16</v>
      </c>
      <c r="D5779" t="s">
        <v>16</v>
      </c>
      <c r="E5779" t="s">
        <v>16</v>
      </c>
      <c r="F5779" t="s">
        <v>16</v>
      </c>
      <c r="G5779" t="s">
        <v>7015</v>
      </c>
      <c r="H5779">
        <v>1</v>
      </c>
      <c r="I5779" t="s">
        <v>7143</v>
      </c>
    </row>
    <row r="5780" spans="1:9" x14ac:dyDescent="0.25">
      <c r="A5780" t="s">
        <v>3275</v>
      </c>
      <c r="B5780">
        <v>75211662</v>
      </c>
      <c r="C5780" t="s">
        <v>16</v>
      </c>
      <c r="D5780" t="s">
        <v>16</v>
      </c>
      <c r="E5780" t="s">
        <v>16</v>
      </c>
      <c r="F5780" t="s">
        <v>16</v>
      </c>
      <c r="G5780" t="s">
        <v>7015</v>
      </c>
      <c r="H5780">
        <v>1</v>
      </c>
      <c r="I5780" t="s">
        <v>7143</v>
      </c>
    </row>
    <row r="5781" spans="1:9" x14ac:dyDescent="0.25">
      <c r="A5781" t="s">
        <v>3314</v>
      </c>
      <c r="B5781">
        <v>75211662</v>
      </c>
      <c r="C5781" t="s">
        <v>16</v>
      </c>
      <c r="D5781" t="s">
        <v>16</v>
      </c>
      <c r="E5781" t="s">
        <v>16</v>
      </c>
      <c r="F5781" t="s">
        <v>16</v>
      </c>
      <c r="G5781" t="s">
        <v>7015</v>
      </c>
      <c r="H5781">
        <v>1</v>
      </c>
      <c r="I5781" t="s">
        <v>7143</v>
      </c>
    </row>
    <row r="5782" spans="1:9" x14ac:dyDescent="0.25">
      <c r="A5782" t="s">
        <v>3276</v>
      </c>
      <c r="B5782">
        <v>75211662</v>
      </c>
      <c r="C5782" t="s">
        <v>16</v>
      </c>
      <c r="D5782" t="s">
        <v>16</v>
      </c>
      <c r="E5782" t="s">
        <v>16</v>
      </c>
      <c r="F5782" t="s">
        <v>16</v>
      </c>
      <c r="G5782" t="s">
        <v>7015</v>
      </c>
      <c r="H5782">
        <v>1</v>
      </c>
      <c r="I5782" t="s">
        <v>7143</v>
      </c>
    </row>
    <row r="5783" spans="1:9" x14ac:dyDescent="0.25">
      <c r="A5783" t="s">
        <v>3279</v>
      </c>
      <c r="B5783">
        <v>75211662</v>
      </c>
      <c r="C5783" t="s">
        <v>16</v>
      </c>
      <c r="D5783" t="s">
        <v>16</v>
      </c>
      <c r="E5783" t="s">
        <v>16</v>
      </c>
      <c r="F5783" t="s">
        <v>16</v>
      </c>
      <c r="G5783" t="s">
        <v>7015</v>
      </c>
      <c r="H5783">
        <v>1</v>
      </c>
      <c r="I5783" t="s">
        <v>7143</v>
      </c>
    </row>
    <row r="5784" spans="1:9" x14ac:dyDescent="0.25">
      <c r="A5784" t="s">
        <v>3315</v>
      </c>
      <c r="B5784">
        <v>75211662</v>
      </c>
      <c r="C5784" t="s">
        <v>16</v>
      </c>
      <c r="D5784" t="s">
        <v>16</v>
      </c>
      <c r="E5784" t="s">
        <v>16</v>
      </c>
      <c r="F5784" t="s">
        <v>16</v>
      </c>
      <c r="G5784" t="s">
        <v>7015</v>
      </c>
      <c r="H5784">
        <v>1</v>
      </c>
      <c r="I5784" t="s">
        <v>7143</v>
      </c>
    </row>
    <row r="5785" spans="1:9" x14ac:dyDescent="0.25">
      <c r="A5785" t="s">
        <v>3280</v>
      </c>
      <c r="B5785">
        <v>75211662</v>
      </c>
      <c r="C5785" t="s">
        <v>16</v>
      </c>
      <c r="D5785" t="s">
        <v>16</v>
      </c>
      <c r="E5785" t="s">
        <v>16</v>
      </c>
      <c r="F5785" t="s">
        <v>16</v>
      </c>
      <c r="G5785" t="s">
        <v>7015</v>
      </c>
      <c r="H5785">
        <v>1</v>
      </c>
      <c r="I5785" t="s">
        <v>7143</v>
      </c>
    </row>
    <row r="5786" spans="1:9" x14ac:dyDescent="0.25">
      <c r="A5786" t="s">
        <v>3305</v>
      </c>
      <c r="B5786">
        <v>75211662</v>
      </c>
      <c r="C5786" t="s">
        <v>16</v>
      </c>
      <c r="D5786" t="s">
        <v>16</v>
      </c>
      <c r="E5786" t="s">
        <v>16</v>
      </c>
      <c r="F5786" t="s">
        <v>16</v>
      </c>
      <c r="G5786" t="s">
        <v>7015</v>
      </c>
      <c r="H5786">
        <v>1</v>
      </c>
      <c r="I5786" t="s">
        <v>7143</v>
      </c>
    </row>
    <row r="5787" spans="1:9" x14ac:dyDescent="0.25">
      <c r="A5787" t="s">
        <v>3306</v>
      </c>
      <c r="B5787">
        <v>75211662</v>
      </c>
      <c r="C5787" t="s">
        <v>16</v>
      </c>
      <c r="D5787" t="s">
        <v>16</v>
      </c>
      <c r="E5787" t="s">
        <v>16</v>
      </c>
      <c r="F5787" t="s">
        <v>16</v>
      </c>
      <c r="G5787" t="s">
        <v>7015</v>
      </c>
      <c r="H5787">
        <v>1</v>
      </c>
      <c r="I5787" t="s">
        <v>7143</v>
      </c>
    </row>
    <row r="5788" spans="1:9" x14ac:dyDescent="0.25">
      <c r="A5788" t="s">
        <v>3277</v>
      </c>
      <c r="B5788">
        <v>75211662</v>
      </c>
      <c r="C5788" t="s">
        <v>16</v>
      </c>
      <c r="D5788" t="s">
        <v>16</v>
      </c>
      <c r="E5788" t="s">
        <v>16</v>
      </c>
      <c r="F5788" t="s">
        <v>16</v>
      </c>
      <c r="G5788" t="s">
        <v>7015</v>
      </c>
      <c r="H5788">
        <v>1</v>
      </c>
      <c r="I5788" t="s">
        <v>7143</v>
      </c>
    </row>
    <row r="5789" spans="1:9" x14ac:dyDescent="0.25">
      <c r="A5789" t="s">
        <v>3281</v>
      </c>
      <c r="B5789">
        <v>75211662</v>
      </c>
      <c r="C5789" t="s">
        <v>16</v>
      </c>
      <c r="D5789" t="s">
        <v>16</v>
      </c>
      <c r="E5789" t="s">
        <v>16</v>
      </c>
      <c r="F5789" t="s">
        <v>16</v>
      </c>
      <c r="G5789" t="s">
        <v>7015</v>
      </c>
      <c r="H5789">
        <v>1</v>
      </c>
      <c r="I5789" t="s">
        <v>7143</v>
      </c>
    </row>
    <row r="5790" spans="1:9" x14ac:dyDescent="0.25">
      <c r="A5790" t="s">
        <v>3268</v>
      </c>
      <c r="B5790">
        <v>75211662</v>
      </c>
      <c r="C5790" t="s">
        <v>16</v>
      </c>
      <c r="D5790" t="s">
        <v>16</v>
      </c>
      <c r="E5790" t="s">
        <v>16</v>
      </c>
      <c r="F5790" t="s">
        <v>16</v>
      </c>
      <c r="G5790" t="s">
        <v>7015</v>
      </c>
      <c r="H5790">
        <v>1</v>
      </c>
      <c r="I5790" t="s">
        <v>7143</v>
      </c>
    </row>
    <row r="5791" spans="1:9" x14ac:dyDescent="0.25">
      <c r="A5791" t="s">
        <v>3282</v>
      </c>
      <c r="B5791">
        <v>75211662</v>
      </c>
      <c r="C5791" t="s">
        <v>16</v>
      </c>
      <c r="D5791" t="s">
        <v>16</v>
      </c>
      <c r="E5791" t="s">
        <v>16</v>
      </c>
      <c r="F5791" t="s">
        <v>16</v>
      </c>
      <c r="G5791" t="s">
        <v>7015</v>
      </c>
      <c r="H5791">
        <v>1</v>
      </c>
      <c r="I5791" t="s">
        <v>7143</v>
      </c>
    </row>
    <row r="5792" spans="1:9" x14ac:dyDescent="0.25">
      <c r="A5792" t="s">
        <v>3269</v>
      </c>
      <c r="B5792">
        <v>75211662</v>
      </c>
      <c r="C5792" t="s">
        <v>16</v>
      </c>
      <c r="D5792" t="s">
        <v>16</v>
      </c>
      <c r="E5792" t="s">
        <v>16</v>
      </c>
      <c r="F5792" t="s">
        <v>16</v>
      </c>
      <c r="G5792" t="s">
        <v>7015</v>
      </c>
      <c r="H5792">
        <v>1</v>
      </c>
      <c r="I5792" t="s">
        <v>7143</v>
      </c>
    </row>
    <row r="5793" spans="1:9" x14ac:dyDescent="0.25">
      <c r="A5793" t="s">
        <v>3283</v>
      </c>
      <c r="B5793">
        <v>75211662</v>
      </c>
      <c r="C5793" t="s">
        <v>16</v>
      </c>
      <c r="D5793" t="s">
        <v>16</v>
      </c>
      <c r="E5793" t="s">
        <v>16</v>
      </c>
      <c r="F5793" t="s">
        <v>16</v>
      </c>
      <c r="G5793" t="s">
        <v>7015</v>
      </c>
      <c r="H5793">
        <v>1</v>
      </c>
      <c r="I5793" t="s">
        <v>7143</v>
      </c>
    </row>
    <row r="5794" spans="1:9" x14ac:dyDescent="0.25">
      <c r="A5794" t="s">
        <v>3304</v>
      </c>
      <c r="B5794">
        <v>75211662</v>
      </c>
      <c r="C5794" t="s">
        <v>16</v>
      </c>
      <c r="D5794" t="s">
        <v>16</v>
      </c>
      <c r="E5794" t="s">
        <v>16</v>
      </c>
      <c r="F5794" t="s">
        <v>16</v>
      </c>
      <c r="G5794" t="s">
        <v>7015</v>
      </c>
      <c r="H5794">
        <v>1</v>
      </c>
      <c r="I5794" t="s">
        <v>7143</v>
      </c>
    </row>
    <row r="5795" spans="1:9" x14ac:dyDescent="0.25">
      <c r="A5795" t="s">
        <v>3270</v>
      </c>
      <c r="B5795">
        <v>75211662</v>
      </c>
      <c r="C5795" t="s">
        <v>16</v>
      </c>
      <c r="D5795" t="s">
        <v>16</v>
      </c>
      <c r="E5795" t="s">
        <v>16</v>
      </c>
      <c r="F5795" t="s">
        <v>16</v>
      </c>
      <c r="G5795" t="s">
        <v>7015</v>
      </c>
      <c r="H5795">
        <v>1</v>
      </c>
      <c r="I5795" t="s">
        <v>7143</v>
      </c>
    </row>
    <row r="5796" spans="1:9" x14ac:dyDescent="0.25">
      <c r="A5796" t="s">
        <v>3088</v>
      </c>
      <c r="B5796">
        <v>75196500</v>
      </c>
      <c r="C5796" t="s">
        <v>16</v>
      </c>
      <c r="D5796" t="s">
        <v>16</v>
      </c>
      <c r="E5796" t="s">
        <v>16</v>
      </c>
      <c r="F5796" t="s">
        <v>16</v>
      </c>
      <c r="G5796" t="s">
        <v>2425</v>
      </c>
      <c r="H5796">
        <v>1</v>
      </c>
      <c r="I5796" t="s">
        <v>5229</v>
      </c>
    </row>
    <row r="5797" spans="1:9" x14ac:dyDescent="0.25">
      <c r="A5797" t="s">
        <v>3174</v>
      </c>
      <c r="B5797">
        <v>75211662</v>
      </c>
      <c r="C5797" t="s">
        <v>16</v>
      </c>
      <c r="D5797" t="s">
        <v>16</v>
      </c>
      <c r="E5797" t="s">
        <v>16</v>
      </c>
      <c r="F5797" t="s">
        <v>16</v>
      </c>
      <c r="G5797" t="s">
        <v>7015</v>
      </c>
      <c r="H5797">
        <v>1</v>
      </c>
      <c r="I5797" t="s">
        <v>7143</v>
      </c>
    </row>
    <row r="5798" spans="1:9" x14ac:dyDescent="0.25">
      <c r="A5798" t="s">
        <v>3962</v>
      </c>
      <c r="B5798">
        <v>75196500</v>
      </c>
      <c r="C5798" t="s">
        <v>16</v>
      </c>
      <c r="D5798" t="s">
        <v>16</v>
      </c>
      <c r="E5798" t="s">
        <v>16</v>
      </c>
      <c r="F5798" t="s">
        <v>16</v>
      </c>
      <c r="G5798" t="s">
        <v>2425</v>
      </c>
      <c r="H5798">
        <v>1</v>
      </c>
      <c r="I5798" t="s">
        <v>5229</v>
      </c>
    </row>
    <row r="5799" spans="1:9" x14ac:dyDescent="0.25">
      <c r="A5799" t="s">
        <v>3963</v>
      </c>
      <c r="B5799">
        <v>75196500</v>
      </c>
      <c r="C5799" t="s">
        <v>16</v>
      </c>
      <c r="D5799" t="s">
        <v>16</v>
      </c>
      <c r="E5799" t="s">
        <v>16</v>
      </c>
      <c r="F5799" t="s">
        <v>16</v>
      </c>
      <c r="G5799" t="s">
        <v>2425</v>
      </c>
      <c r="H5799">
        <v>1</v>
      </c>
      <c r="I5799" t="s">
        <v>5229</v>
      </c>
    </row>
    <row r="5800" spans="1:9" x14ac:dyDescent="0.25">
      <c r="A5800" t="s">
        <v>3966</v>
      </c>
      <c r="B5800">
        <v>75421677</v>
      </c>
      <c r="C5800" t="s">
        <v>16</v>
      </c>
      <c r="D5800" t="s">
        <v>16</v>
      </c>
      <c r="E5800" t="s">
        <v>16</v>
      </c>
      <c r="F5800" t="s">
        <v>16</v>
      </c>
      <c r="G5800" t="s">
        <v>3368</v>
      </c>
      <c r="H5800">
        <v>1</v>
      </c>
      <c r="I5800" t="s">
        <v>4892</v>
      </c>
    </row>
    <row r="5801" spans="1:9" x14ac:dyDescent="0.25">
      <c r="A5801" t="s">
        <v>3965</v>
      </c>
      <c r="B5801">
        <v>75211662</v>
      </c>
      <c r="C5801" t="s">
        <v>16</v>
      </c>
      <c r="D5801" t="s">
        <v>16</v>
      </c>
      <c r="E5801" t="s">
        <v>16</v>
      </c>
      <c r="F5801" t="s">
        <v>16</v>
      </c>
      <c r="G5801" t="s">
        <v>7015</v>
      </c>
      <c r="H5801">
        <v>1</v>
      </c>
      <c r="I5801" t="s">
        <v>7143</v>
      </c>
    </row>
    <row r="5802" spans="1:9" x14ac:dyDescent="0.25">
      <c r="A5802" t="s">
        <v>4070</v>
      </c>
      <c r="B5802">
        <v>75211662</v>
      </c>
      <c r="C5802" t="s">
        <v>16</v>
      </c>
      <c r="D5802" t="s">
        <v>16</v>
      </c>
      <c r="E5802" t="s">
        <v>16</v>
      </c>
      <c r="F5802" t="s">
        <v>16</v>
      </c>
      <c r="G5802" t="s">
        <v>7015</v>
      </c>
      <c r="H5802">
        <v>1</v>
      </c>
      <c r="I5802" t="s">
        <v>7143</v>
      </c>
    </row>
    <row r="5803" spans="1:9" x14ac:dyDescent="0.25">
      <c r="A5803" t="s">
        <v>4071</v>
      </c>
      <c r="B5803">
        <v>75211662</v>
      </c>
      <c r="C5803" t="s">
        <v>16</v>
      </c>
      <c r="D5803" t="s">
        <v>16</v>
      </c>
      <c r="E5803" t="s">
        <v>16</v>
      </c>
      <c r="F5803" t="s">
        <v>16</v>
      </c>
      <c r="G5803" t="s">
        <v>7015</v>
      </c>
      <c r="H5803">
        <v>1</v>
      </c>
      <c r="I5803" t="s">
        <v>7143</v>
      </c>
    </row>
    <row r="5804" spans="1:9" x14ac:dyDescent="0.25">
      <c r="A5804" t="s">
        <v>4076</v>
      </c>
      <c r="B5804">
        <v>75211662</v>
      </c>
      <c r="C5804" t="s">
        <v>16</v>
      </c>
      <c r="D5804" t="s">
        <v>16</v>
      </c>
      <c r="E5804" t="s">
        <v>16</v>
      </c>
      <c r="F5804" t="s">
        <v>16</v>
      </c>
      <c r="G5804" t="s">
        <v>7015</v>
      </c>
      <c r="H5804">
        <v>1</v>
      </c>
      <c r="I5804" t="s">
        <v>7143</v>
      </c>
    </row>
    <row r="5805" spans="1:9" x14ac:dyDescent="0.25">
      <c r="A5805" t="s">
        <v>4072</v>
      </c>
      <c r="B5805">
        <v>75211662</v>
      </c>
      <c r="C5805" t="s">
        <v>16</v>
      </c>
      <c r="D5805" t="s">
        <v>16</v>
      </c>
      <c r="E5805" t="s">
        <v>16</v>
      </c>
      <c r="F5805" t="s">
        <v>16</v>
      </c>
      <c r="G5805" t="s">
        <v>7015</v>
      </c>
      <c r="H5805">
        <v>1</v>
      </c>
      <c r="I5805" t="s">
        <v>7143</v>
      </c>
    </row>
    <row r="5806" spans="1:9" x14ac:dyDescent="0.25">
      <c r="A5806" t="s">
        <v>4073</v>
      </c>
      <c r="B5806">
        <v>75211662</v>
      </c>
      <c r="C5806" t="s">
        <v>16</v>
      </c>
      <c r="D5806" t="s">
        <v>16</v>
      </c>
      <c r="E5806" t="s">
        <v>16</v>
      </c>
      <c r="F5806" t="s">
        <v>16</v>
      </c>
      <c r="G5806" t="s">
        <v>7015</v>
      </c>
      <c r="H5806">
        <v>1</v>
      </c>
      <c r="I5806" t="s">
        <v>7143</v>
      </c>
    </row>
    <row r="5807" spans="1:9" x14ac:dyDescent="0.25">
      <c r="A5807" t="s">
        <v>4067</v>
      </c>
      <c r="B5807">
        <v>75211662</v>
      </c>
      <c r="C5807" t="s">
        <v>16</v>
      </c>
      <c r="D5807" t="s">
        <v>16</v>
      </c>
      <c r="E5807" t="s">
        <v>16</v>
      </c>
      <c r="F5807" t="s">
        <v>16</v>
      </c>
      <c r="G5807" t="s">
        <v>7015</v>
      </c>
      <c r="H5807">
        <v>1</v>
      </c>
      <c r="I5807" t="s">
        <v>7143</v>
      </c>
    </row>
    <row r="5808" spans="1:9" x14ac:dyDescent="0.25">
      <c r="A5808" t="s">
        <v>4069</v>
      </c>
      <c r="B5808">
        <v>75211662</v>
      </c>
      <c r="C5808" t="s">
        <v>16</v>
      </c>
      <c r="D5808" t="s">
        <v>16</v>
      </c>
      <c r="E5808" t="s">
        <v>16</v>
      </c>
      <c r="F5808" t="s">
        <v>16</v>
      </c>
      <c r="G5808" t="s">
        <v>7015</v>
      </c>
      <c r="H5808">
        <v>1</v>
      </c>
      <c r="I5808" t="s">
        <v>7143</v>
      </c>
    </row>
    <row r="5809" spans="1:9" x14ac:dyDescent="0.25">
      <c r="A5809" t="s">
        <v>8079</v>
      </c>
      <c r="B5809">
        <v>75180019</v>
      </c>
      <c r="C5809" t="s">
        <v>16</v>
      </c>
      <c r="D5809" t="s">
        <v>16</v>
      </c>
      <c r="E5809" t="s">
        <v>16</v>
      </c>
      <c r="F5809" t="s">
        <v>16</v>
      </c>
      <c r="G5809" t="s">
        <v>2430</v>
      </c>
      <c r="H5809">
        <v>1</v>
      </c>
      <c r="I5809" t="s">
        <v>5227</v>
      </c>
    </row>
    <row r="5810" spans="1:9" x14ac:dyDescent="0.25">
      <c r="A5810" t="s">
        <v>4068</v>
      </c>
      <c r="B5810">
        <v>75211662</v>
      </c>
      <c r="C5810" t="s">
        <v>16</v>
      </c>
      <c r="D5810" t="s">
        <v>16</v>
      </c>
      <c r="E5810" t="s">
        <v>16</v>
      </c>
      <c r="F5810" t="s">
        <v>16</v>
      </c>
      <c r="G5810" t="s">
        <v>7015</v>
      </c>
      <c r="H5810">
        <v>1</v>
      </c>
      <c r="I5810" t="s">
        <v>7143</v>
      </c>
    </row>
    <row r="5811" spans="1:9" x14ac:dyDescent="0.25">
      <c r="A5811" t="s">
        <v>8078</v>
      </c>
      <c r="B5811">
        <v>75180019</v>
      </c>
      <c r="C5811" t="s">
        <v>16</v>
      </c>
      <c r="D5811" t="s">
        <v>16</v>
      </c>
      <c r="E5811" t="s">
        <v>16</v>
      </c>
      <c r="F5811" t="s">
        <v>16</v>
      </c>
      <c r="G5811" t="s">
        <v>2430</v>
      </c>
      <c r="H5811">
        <v>1</v>
      </c>
      <c r="I5811" t="s">
        <v>5227</v>
      </c>
    </row>
    <row r="5812" spans="1:9" x14ac:dyDescent="0.25">
      <c r="A5812" t="s">
        <v>4074</v>
      </c>
      <c r="B5812">
        <v>75211662</v>
      </c>
      <c r="C5812" t="s">
        <v>16</v>
      </c>
      <c r="D5812" t="s">
        <v>16</v>
      </c>
      <c r="E5812" t="s">
        <v>16</v>
      </c>
      <c r="F5812" t="s">
        <v>16</v>
      </c>
      <c r="G5812" t="s">
        <v>7015</v>
      </c>
      <c r="H5812">
        <v>1</v>
      </c>
      <c r="I5812" t="s">
        <v>7143</v>
      </c>
    </row>
    <row r="5813" spans="1:9" x14ac:dyDescent="0.25">
      <c r="A5813" t="s">
        <v>4178</v>
      </c>
      <c r="B5813">
        <v>75211662</v>
      </c>
      <c r="C5813" t="s">
        <v>16</v>
      </c>
      <c r="D5813" t="s">
        <v>16</v>
      </c>
      <c r="E5813" t="s">
        <v>16</v>
      </c>
      <c r="F5813" t="s">
        <v>16</v>
      </c>
      <c r="G5813" t="s">
        <v>7015</v>
      </c>
      <c r="H5813">
        <v>1</v>
      </c>
      <c r="I5813" t="s">
        <v>7143</v>
      </c>
    </row>
    <row r="5814" spans="1:9" x14ac:dyDescent="0.25">
      <c r="A5814" t="s">
        <v>4048</v>
      </c>
      <c r="B5814">
        <v>75180019</v>
      </c>
      <c r="C5814" t="s">
        <v>16</v>
      </c>
      <c r="D5814" t="s">
        <v>16</v>
      </c>
      <c r="E5814" t="s">
        <v>16</v>
      </c>
      <c r="F5814" t="s">
        <v>16</v>
      </c>
      <c r="G5814" t="s">
        <v>2430</v>
      </c>
      <c r="H5814">
        <v>1</v>
      </c>
      <c r="I5814" t="s">
        <v>5227</v>
      </c>
    </row>
    <row r="5815" spans="1:9" x14ac:dyDescent="0.25">
      <c r="A5815" t="s">
        <v>4075</v>
      </c>
      <c r="B5815">
        <v>75211662</v>
      </c>
      <c r="C5815" t="s">
        <v>16</v>
      </c>
      <c r="D5815" t="s">
        <v>16</v>
      </c>
      <c r="E5815" t="s">
        <v>16</v>
      </c>
      <c r="F5815" t="s">
        <v>16</v>
      </c>
      <c r="G5815" t="s">
        <v>7015</v>
      </c>
      <c r="H5815">
        <v>1</v>
      </c>
      <c r="I5815" t="s">
        <v>7143</v>
      </c>
    </row>
    <row r="5816" spans="1:9" x14ac:dyDescent="0.25">
      <c r="A5816" t="s">
        <v>4180</v>
      </c>
      <c r="B5816">
        <v>75211662</v>
      </c>
      <c r="C5816" t="s">
        <v>16</v>
      </c>
      <c r="D5816" t="s">
        <v>16</v>
      </c>
      <c r="E5816" t="s">
        <v>16</v>
      </c>
      <c r="F5816" t="s">
        <v>16</v>
      </c>
      <c r="G5816" t="s">
        <v>7015</v>
      </c>
      <c r="H5816">
        <v>1</v>
      </c>
      <c r="I5816" t="s">
        <v>7143</v>
      </c>
    </row>
    <row r="5817" spans="1:9" x14ac:dyDescent="0.25">
      <c r="A5817" t="s">
        <v>4200</v>
      </c>
      <c r="B5817">
        <v>75211662</v>
      </c>
      <c r="C5817" t="s">
        <v>16</v>
      </c>
      <c r="D5817" t="s">
        <v>16</v>
      </c>
      <c r="E5817" t="s">
        <v>16</v>
      </c>
      <c r="F5817" t="s">
        <v>16</v>
      </c>
      <c r="G5817" t="s">
        <v>7015</v>
      </c>
      <c r="H5817">
        <v>1</v>
      </c>
      <c r="I5817" t="s">
        <v>7143</v>
      </c>
    </row>
    <row r="5818" spans="1:9" x14ac:dyDescent="0.25">
      <c r="A5818" t="s">
        <v>4199</v>
      </c>
      <c r="B5818">
        <v>75211662</v>
      </c>
      <c r="C5818" t="s">
        <v>16</v>
      </c>
      <c r="D5818" t="s">
        <v>16</v>
      </c>
      <c r="E5818" t="s">
        <v>16</v>
      </c>
      <c r="F5818" t="s">
        <v>16</v>
      </c>
      <c r="G5818" t="s">
        <v>7015</v>
      </c>
      <c r="H5818">
        <v>1</v>
      </c>
      <c r="I5818" t="s">
        <v>7143</v>
      </c>
    </row>
    <row r="5819" spans="1:9" x14ac:dyDescent="0.25">
      <c r="A5819" t="s">
        <v>4201</v>
      </c>
      <c r="B5819">
        <v>75211662</v>
      </c>
      <c r="C5819" t="s">
        <v>16</v>
      </c>
      <c r="D5819" t="s">
        <v>16</v>
      </c>
      <c r="E5819" t="s">
        <v>16</v>
      </c>
      <c r="F5819" t="s">
        <v>16</v>
      </c>
      <c r="G5819" t="s">
        <v>7015</v>
      </c>
      <c r="H5819">
        <v>1</v>
      </c>
      <c r="I5819" t="s">
        <v>7143</v>
      </c>
    </row>
    <row r="5820" spans="1:9" x14ac:dyDescent="0.25">
      <c r="A5820" t="s">
        <v>4202</v>
      </c>
      <c r="B5820">
        <v>75211662</v>
      </c>
      <c r="C5820" t="s">
        <v>16</v>
      </c>
      <c r="D5820" t="s">
        <v>16</v>
      </c>
      <c r="E5820" t="s">
        <v>16</v>
      </c>
      <c r="F5820" t="s">
        <v>16</v>
      </c>
      <c r="G5820" t="s">
        <v>7015</v>
      </c>
      <c r="H5820">
        <v>1</v>
      </c>
      <c r="I5820" t="s">
        <v>7143</v>
      </c>
    </row>
    <row r="5821" spans="1:9" x14ac:dyDescent="0.25">
      <c r="A5821" t="s">
        <v>4246</v>
      </c>
      <c r="B5821">
        <v>75211662</v>
      </c>
      <c r="C5821" t="s">
        <v>16</v>
      </c>
      <c r="D5821" t="s">
        <v>16</v>
      </c>
      <c r="E5821" t="s">
        <v>16</v>
      </c>
      <c r="F5821" t="s">
        <v>16</v>
      </c>
      <c r="G5821" t="s">
        <v>7015</v>
      </c>
      <c r="H5821">
        <v>1</v>
      </c>
      <c r="I5821" t="s">
        <v>7143</v>
      </c>
    </row>
    <row r="5822" spans="1:9" x14ac:dyDescent="0.25">
      <c r="A5822" t="s">
        <v>4245</v>
      </c>
      <c r="B5822">
        <v>75196500</v>
      </c>
      <c r="C5822" t="s">
        <v>16</v>
      </c>
      <c r="D5822" t="s">
        <v>16</v>
      </c>
      <c r="E5822" t="s">
        <v>16</v>
      </c>
      <c r="F5822" t="s">
        <v>16</v>
      </c>
      <c r="G5822" t="s">
        <v>2425</v>
      </c>
      <c r="H5822">
        <v>1</v>
      </c>
      <c r="I5822" t="s">
        <v>5229</v>
      </c>
    </row>
    <row r="5823" spans="1:9" x14ac:dyDescent="0.25">
      <c r="A5823" t="s">
        <v>4243</v>
      </c>
      <c r="B5823">
        <v>75196500</v>
      </c>
      <c r="C5823" t="s">
        <v>16</v>
      </c>
      <c r="D5823" t="s">
        <v>16</v>
      </c>
      <c r="E5823" t="s">
        <v>16</v>
      </c>
      <c r="F5823" t="s">
        <v>16</v>
      </c>
      <c r="G5823" t="s">
        <v>2425</v>
      </c>
      <c r="H5823">
        <v>1</v>
      </c>
      <c r="I5823" t="s">
        <v>5229</v>
      </c>
    </row>
    <row r="5824" spans="1:9" x14ac:dyDescent="0.25">
      <c r="A5824" t="s">
        <v>4244</v>
      </c>
      <c r="B5824">
        <v>75211662</v>
      </c>
      <c r="C5824" t="s">
        <v>16</v>
      </c>
      <c r="D5824" t="s">
        <v>16</v>
      </c>
      <c r="E5824" t="s">
        <v>16</v>
      </c>
      <c r="F5824" t="s">
        <v>16</v>
      </c>
      <c r="G5824" t="s">
        <v>7015</v>
      </c>
      <c r="H5824">
        <v>2</v>
      </c>
      <c r="I5824" t="s">
        <v>7143</v>
      </c>
    </row>
    <row r="5825" spans="1:9" x14ac:dyDescent="0.25">
      <c r="A5825" t="s">
        <v>4241</v>
      </c>
      <c r="B5825">
        <v>75180019</v>
      </c>
      <c r="C5825" t="s">
        <v>16</v>
      </c>
      <c r="D5825" t="s">
        <v>16</v>
      </c>
      <c r="E5825" t="s">
        <v>16</v>
      </c>
      <c r="F5825" t="s">
        <v>16</v>
      </c>
      <c r="G5825" t="s">
        <v>2430</v>
      </c>
      <c r="H5825">
        <v>1</v>
      </c>
      <c r="I5825" t="s">
        <v>5227</v>
      </c>
    </row>
    <row r="5826" spans="1:9" x14ac:dyDescent="0.25">
      <c r="A5826" t="s">
        <v>4247</v>
      </c>
      <c r="B5826">
        <v>75211662</v>
      </c>
      <c r="C5826" t="s">
        <v>16</v>
      </c>
      <c r="D5826" t="s">
        <v>16</v>
      </c>
      <c r="E5826" t="s">
        <v>16</v>
      </c>
      <c r="F5826" t="s">
        <v>16</v>
      </c>
      <c r="G5826" t="s">
        <v>7015</v>
      </c>
      <c r="H5826">
        <v>1</v>
      </c>
      <c r="I5826" t="s">
        <v>7143</v>
      </c>
    </row>
    <row r="5827" spans="1:9" x14ac:dyDescent="0.25">
      <c r="A5827" t="s">
        <v>4250</v>
      </c>
      <c r="B5827">
        <v>75211662</v>
      </c>
      <c r="C5827" t="s">
        <v>16</v>
      </c>
      <c r="D5827" t="s">
        <v>16</v>
      </c>
      <c r="E5827" t="s">
        <v>16</v>
      </c>
      <c r="F5827" t="s">
        <v>16</v>
      </c>
      <c r="G5827" t="s">
        <v>7015</v>
      </c>
      <c r="H5827">
        <v>1</v>
      </c>
      <c r="I5827" t="s">
        <v>7143</v>
      </c>
    </row>
    <row r="5828" spans="1:9" x14ac:dyDescent="0.25">
      <c r="A5828" t="s">
        <v>4249</v>
      </c>
      <c r="B5828">
        <v>75211662</v>
      </c>
      <c r="C5828" t="s">
        <v>16</v>
      </c>
      <c r="D5828" t="s">
        <v>16</v>
      </c>
      <c r="E5828" t="s">
        <v>16</v>
      </c>
      <c r="F5828" t="s">
        <v>16</v>
      </c>
      <c r="G5828" t="s">
        <v>7015</v>
      </c>
      <c r="H5828">
        <v>1</v>
      </c>
      <c r="I5828" t="s">
        <v>7143</v>
      </c>
    </row>
    <row r="5829" spans="1:9" x14ac:dyDescent="0.25">
      <c r="A5829" t="s">
        <v>4251</v>
      </c>
      <c r="B5829">
        <v>75211662</v>
      </c>
      <c r="C5829" t="s">
        <v>16</v>
      </c>
      <c r="D5829" t="s">
        <v>16</v>
      </c>
      <c r="E5829" t="s">
        <v>16</v>
      </c>
      <c r="F5829" t="s">
        <v>16</v>
      </c>
      <c r="G5829" t="s">
        <v>7015</v>
      </c>
      <c r="H5829">
        <v>1</v>
      </c>
      <c r="I5829" t="s">
        <v>7143</v>
      </c>
    </row>
    <row r="5830" spans="1:9" x14ac:dyDescent="0.25">
      <c r="A5830" t="s">
        <v>4248</v>
      </c>
      <c r="B5830">
        <v>75211662</v>
      </c>
      <c r="C5830" t="s">
        <v>16</v>
      </c>
      <c r="D5830" t="s">
        <v>16</v>
      </c>
      <c r="E5830" t="s">
        <v>16</v>
      </c>
      <c r="F5830" t="s">
        <v>16</v>
      </c>
      <c r="G5830" t="s">
        <v>7015</v>
      </c>
      <c r="H5830">
        <v>1</v>
      </c>
      <c r="I5830" t="s">
        <v>7143</v>
      </c>
    </row>
    <row r="5831" spans="1:9" x14ac:dyDescent="0.25">
      <c r="A5831" t="s">
        <v>4252</v>
      </c>
      <c r="B5831">
        <v>75211662</v>
      </c>
      <c r="C5831" t="s">
        <v>16</v>
      </c>
      <c r="D5831" t="s">
        <v>16</v>
      </c>
      <c r="E5831" t="s">
        <v>16</v>
      </c>
      <c r="F5831" t="s">
        <v>16</v>
      </c>
      <c r="G5831" t="s">
        <v>7015</v>
      </c>
      <c r="H5831">
        <v>1</v>
      </c>
      <c r="I5831" t="s">
        <v>7143</v>
      </c>
    </row>
    <row r="5832" spans="1:9" x14ac:dyDescent="0.25">
      <c r="A5832" t="s">
        <v>4307</v>
      </c>
      <c r="B5832">
        <v>75180019</v>
      </c>
      <c r="C5832" t="s">
        <v>16</v>
      </c>
      <c r="D5832" t="s">
        <v>16</v>
      </c>
      <c r="E5832" t="s">
        <v>16</v>
      </c>
      <c r="F5832" t="s">
        <v>16</v>
      </c>
      <c r="G5832" t="s">
        <v>2430</v>
      </c>
      <c r="H5832">
        <v>1</v>
      </c>
      <c r="I5832" t="s">
        <v>5227</v>
      </c>
    </row>
    <row r="5833" spans="1:9" x14ac:dyDescent="0.25">
      <c r="A5833" t="s">
        <v>4312</v>
      </c>
      <c r="B5833">
        <v>75196500</v>
      </c>
      <c r="C5833" t="s">
        <v>16</v>
      </c>
      <c r="D5833" t="s">
        <v>16</v>
      </c>
      <c r="E5833" t="s">
        <v>16</v>
      </c>
      <c r="F5833" t="s">
        <v>16</v>
      </c>
      <c r="G5833" t="s">
        <v>2425</v>
      </c>
      <c r="H5833">
        <v>1</v>
      </c>
      <c r="I5833" t="s">
        <v>5229</v>
      </c>
    </row>
    <row r="5834" spans="1:9" x14ac:dyDescent="0.25">
      <c r="A5834" t="s">
        <v>4313</v>
      </c>
      <c r="B5834">
        <v>75211662</v>
      </c>
      <c r="C5834" t="s">
        <v>16</v>
      </c>
      <c r="D5834" t="s">
        <v>16</v>
      </c>
      <c r="E5834" t="s">
        <v>16</v>
      </c>
      <c r="F5834" t="s">
        <v>16</v>
      </c>
      <c r="G5834" t="s">
        <v>7015</v>
      </c>
      <c r="H5834">
        <v>1</v>
      </c>
      <c r="I5834" t="s">
        <v>7143</v>
      </c>
    </row>
    <row r="5835" spans="1:9" x14ac:dyDescent="0.25">
      <c r="A5835" t="s">
        <v>4456</v>
      </c>
      <c r="B5835">
        <v>75211662</v>
      </c>
      <c r="C5835" t="s">
        <v>16</v>
      </c>
      <c r="D5835" t="s">
        <v>16</v>
      </c>
      <c r="E5835" t="s">
        <v>16</v>
      </c>
      <c r="F5835" t="s">
        <v>16</v>
      </c>
      <c r="G5835" t="s">
        <v>7015</v>
      </c>
      <c r="H5835">
        <v>1</v>
      </c>
      <c r="I5835" t="s">
        <v>7143</v>
      </c>
    </row>
    <row r="5836" spans="1:9" x14ac:dyDescent="0.25">
      <c r="A5836" t="s">
        <v>4589</v>
      </c>
      <c r="B5836">
        <v>75211662</v>
      </c>
      <c r="C5836" t="s">
        <v>16</v>
      </c>
      <c r="D5836" t="s">
        <v>16</v>
      </c>
      <c r="E5836" t="s">
        <v>16</v>
      </c>
      <c r="F5836" t="s">
        <v>16</v>
      </c>
      <c r="G5836" t="s">
        <v>7015</v>
      </c>
      <c r="H5836">
        <v>1</v>
      </c>
      <c r="I5836" t="s">
        <v>7143</v>
      </c>
    </row>
    <row r="5837" spans="1:9" x14ac:dyDescent="0.25">
      <c r="A5837" t="s">
        <v>4573</v>
      </c>
      <c r="B5837">
        <v>75211662</v>
      </c>
      <c r="C5837" t="s">
        <v>16</v>
      </c>
      <c r="D5837" t="s">
        <v>16</v>
      </c>
      <c r="E5837" t="s">
        <v>16</v>
      </c>
      <c r="F5837" t="s">
        <v>16</v>
      </c>
      <c r="G5837" t="s">
        <v>7015</v>
      </c>
      <c r="H5837">
        <v>1</v>
      </c>
      <c r="I5837" t="s">
        <v>7143</v>
      </c>
    </row>
    <row r="5838" spans="1:9" x14ac:dyDescent="0.25">
      <c r="A5838" t="s">
        <v>4564</v>
      </c>
      <c r="B5838">
        <v>75196500</v>
      </c>
      <c r="C5838" t="s">
        <v>16</v>
      </c>
      <c r="D5838" t="s">
        <v>16</v>
      </c>
      <c r="E5838" t="s">
        <v>16</v>
      </c>
      <c r="F5838" t="s">
        <v>16</v>
      </c>
      <c r="G5838" t="s">
        <v>2425</v>
      </c>
      <c r="H5838">
        <v>1</v>
      </c>
      <c r="I5838" t="s">
        <v>5229</v>
      </c>
    </row>
    <row r="5839" spans="1:9" x14ac:dyDescent="0.25">
      <c r="A5839" t="s">
        <v>4565</v>
      </c>
      <c r="B5839">
        <v>75211662</v>
      </c>
      <c r="C5839" t="s">
        <v>16</v>
      </c>
      <c r="D5839" t="s">
        <v>16</v>
      </c>
      <c r="E5839" t="s">
        <v>16</v>
      </c>
      <c r="F5839" t="s">
        <v>16</v>
      </c>
      <c r="G5839" t="s">
        <v>7015</v>
      </c>
      <c r="H5839">
        <v>1</v>
      </c>
      <c r="I5839" t="s">
        <v>7143</v>
      </c>
    </row>
    <row r="5840" spans="1:9" x14ac:dyDescent="0.25">
      <c r="A5840" t="s">
        <v>4551</v>
      </c>
      <c r="B5840">
        <v>75180019</v>
      </c>
      <c r="C5840" t="s">
        <v>16</v>
      </c>
      <c r="D5840" t="s">
        <v>16</v>
      </c>
      <c r="E5840" t="s">
        <v>16</v>
      </c>
      <c r="F5840" t="s">
        <v>16</v>
      </c>
      <c r="G5840" t="s">
        <v>2430</v>
      </c>
      <c r="H5840">
        <v>1</v>
      </c>
      <c r="I5840" t="s">
        <v>5227</v>
      </c>
    </row>
    <row r="5841" spans="1:9" x14ac:dyDescent="0.25">
      <c r="A5841" t="s">
        <v>4566</v>
      </c>
      <c r="B5841">
        <v>75196500</v>
      </c>
      <c r="C5841" t="s">
        <v>16</v>
      </c>
      <c r="D5841" t="s">
        <v>16</v>
      </c>
      <c r="E5841" t="s">
        <v>16</v>
      </c>
      <c r="F5841" t="s">
        <v>16</v>
      </c>
      <c r="G5841" t="s">
        <v>2425</v>
      </c>
      <c r="H5841">
        <v>1</v>
      </c>
      <c r="I5841" t="s">
        <v>5229</v>
      </c>
    </row>
    <row r="5842" spans="1:9" x14ac:dyDescent="0.25">
      <c r="A5842" t="s">
        <v>4558</v>
      </c>
      <c r="B5842">
        <v>75180019</v>
      </c>
      <c r="C5842" t="s">
        <v>16</v>
      </c>
      <c r="D5842" t="s">
        <v>16</v>
      </c>
      <c r="E5842" t="s">
        <v>16</v>
      </c>
      <c r="F5842" t="s">
        <v>16</v>
      </c>
      <c r="G5842" t="s">
        <v>2430</v>
      </c>
      <c r="H5842">
        <v>1</v>
      </c>
      <c r="I5842" t="s">
        <v>5227</v>
      </c>
    </row>
    <row r="5843" spans="1:9" x14ac:dyDescent="0.25">
      <c r="A5843" t="s">
        <v>4584</v>
      </c>
      <c r="B5843">
        <v>75211662</v>
      </c>
      <c r="C5843" t="s">
        <v>16</v>
      </c>
      <c r="D5843" t="s">
        <v>16</v>
      </c>
      <c r="E5843" t="s">
        <v>16</v>
      </c>
      <c r="F5843" t="s">
        <v>16</v>
      </c>
      <c r="G5843" t="s">
        <v>7015</v>
      </c>
      <c r="H5843">
        <v>1</v>
      </c>
      <c r="I5843" t="s">
        <v>7143</v>
      </c>
    </row>
    <row r="5844" spans="1:9" x14ac:dyDescent="0.25">
      <c r="A5844" t="s">
        <v>4585</v>
      </c>
      <c r="B5844">
        <v>75211662</v>
      </c>
      <c r="C5844" t="s">
        <v>16</v>
      </c>
      <c r="D5844" t="s">
        <v>16</v>
      </c>
      <c r="E5844" t="s">
        <v>16</v>
      </c>
      <c r="F5844" t="s">
        <v>16</v>
      </c>
      <c r="G5844" t="s">
        <v>7015</v>
      </c>
      <c r="H5844">
        <v>1</v>
      </c>
      <c r="I5844" t="s">
        <v>7143</v>
      </c>
    </row>
    <row r="5845" spans="1:9" x14ac:dyDescent="0.25">
      <c r="A5845" t="s">
        <v>4588</v>
      </c>
      <c r="B5845">
        <v>75211662</v>
      </c>
      <c r="C5845" t="s">
        <v>16</v>
      </c>
      <c r="D5845" t="s">
        <v>16</v>
      </c>
      <c r="E5845" t="s">
        <v>16</v>
      </c>
      <c r="F5845" t="s">
        <v>16</v>
      </c>
      <c r="G5845" t="s">
        <v>7015</v>
      </c>
      <c r="H5845">
        <v>1</v>
      </c>
      <c r="I5845" t="s">
        <v>7143</v>
      </c>
    </row>
    <row r="5846" spans="1:9" x14ac:dyDescent="0.25">
      <c r="A5846" t="s">
        <v>4587</v>
      </c>
      <c r="B5846">
        <v>75211662</v>
      </c>
      <c r="C5846" t="s">
        <v>16</v>
      </c>
      <c r="D5846" t="s">
        <v>16</v>
      </c>
      <c r="E5846" t="s">
        <v>16</v>
      </c>
      <c r="F5846" t="s">
        <v>16</v>
      </c>
      <c r="G5846" t="s">
        <v>7015</v>
      </c>
      <c r="H5846">
        <v>1</v>
      </c>
      <c r="I5846" t="s">
        <v>7143</v>
      </c>
    </row>
    <row r="5847" spans="1:9" x14ac:dyDescent="0.25">
      <c r="A5847" t="s">
        <v>4586</v>
      </c>
      <c r="B5847">
        <v>75211662</v>
      </c>
      <c r="C5847" t="s">
        <v>16</v>
      </c>
      <c r="D5847" t="s">
        <v>16</v>
      </c>
      <c r="E5847" t="s">
        <v>16</v>
      </c>
      <c r="F5847" t="s">
        <v>16</v>
      </c>
      <c r="G5847" t="s">
        <v>7015</v>
      </c>
      <c r="H5847">
        <v>1</v>
      </c>
      <c r="I5847" t="s">
        <v>7143</v>
      </c>
    </row>
    <row r="5848" spans="1:9" x14ac:dyDescent="0.25">
      <c r="A5848" t="s">
        <v>4679</v>
      </c>
      <c r="B5848">
        <v>75180019</v>
      </c>
      <c r="C5848" t="s">
        <v>16</v>
      </c>
      <c r="D5848" t="s">
        <v>16</v>
      </c>
      <c r="E5848" t="s">
        <v>16</v>
      </c>
      <c r="F5848" t="s">
        <v>16</v>
      </c>
      <c r="G5848" t="s">
        <v>2430</v>
      </c>
      <c r="H5848">
        <v>1</v>
      </c>
      <c r="I5848" t="s">
        <v>5227</v>
      </c>
    </row>
    <row r="5849" spans="1:9" x14ac:dyDescent="0.25">
      <c r="A5849" t="s">
        <v>4680</v>
      </c>
      <c r="B5849">
        <v>75211662</v>
      </c>
      <c r="C5849" t="s">
        <v>16</v>
      </c>
      <c r="D5849" t="s">
        <v>16</v>
      </c>
      <c r="E5849" t="s">
        <v>16</v>
      </c>
      <c r="F5849" t="s">
        <v>16</v>
      </c>
      <c r="G5849" t="s">
        <v>7015</v>
      </c>
      <c r="H5849">
        <v>1</v>
      </c>
      <c r="I5849" t="s">
        <v>7143</v>
      </c>
    </row>
    <row r="5850" spans="1:9" x14ac:dyDescent="0.25">
      <c r="A5850" t="s">
        <v>4681</v>
      </c>
      <c r="B5850">
        <v>75211662</v>
      </c>
      <c r="C5850" t="s">
        <v>16</v>
      </c>
      <c r="D5850" t="s">
        <v>16</v>
      </c>
      <c r="E5850" t="s">
        <v>16</v>
      </c>
      <c r="F5850" t="s">
        <v>16</v>
      </c>
      <c r="G5850" t="s">
        <v>7015</v>
      </c>
      <c r="H5850">
        <v>1</v>
      </c>
      <c r="I5850" t="s">
        <v>7143</v>
      </c>
    </row>
    <row r="5851" spans="1:9" x14ac:dyDescent="0.25">
      <c r="A5851" t="s">
        <v>4683</v>
      </c>
      <c r="B5851">
        <v>75211662</v>
      </c>
      <c r="C5851" t="s">
        <v>16</v>
      </c>
      <c r="D5851" t="s">
        <v>16</v>
      </c>
      <c r="E5851" t="s">
        <v>16</v>
      </c>
      <c r="F5851" t="s">
        <v>16</v>
      </c>
      <c r="G5851" t="s">
        <v>7015</v>
      </c>
      <c r="H5851">
        <v>1</v>
      </c>
      <c r="I5851" t="s">
        <v>7143</v>
      </c>
    </row>
    <row r="5852" spans="1:9" x14ac:dyDescent="0.25">
      <c r="A5852" t="s">
        <v>4684</v>
      </c>
      <c r="B5852">
        <v>75211662</v>
      </c>
      <c r="C5852" t="s">
        <v>16</v>
      </c>
      <c r="D5852" t="s">
        <v>16</v>
      </c>
      <c r="E5852" t="s">
        <v>16</v>
      </c>
      <c r="F5852" t="s">
        <v>16</v>
      </c>
      <c r="G5852" t="s">
        <v>7015</v>
      </c>
      <c r="H5852">
        <v>1</v>
      </c>
      <c r="I5852" t="s">
        <v>7143</v>
      </c>
    </row>
    <row r="5853" spans="1:9" x14ac:dyDescent="0.25">
      <c r="A5853" t="s">
        <v>4685</v>
      </c>
      <c r="B5853">
        <v>75211662</v>
      </c>
      <c r="C5853" t="s">
        <v>16</v>
      </c>
      <c r="D5853" t="s">
        <v>16</v>
      </c>
      <c r="E5853" t="s">
        <v>16</v>
      </c>
      <c r="F5853" t="s">
        <v>16</v>
      </c>
      <c r="G5853" t="s">
        <v>7015</v>
      </c>
      <c r="H5853">
        <v>1</v>
      </c>
      <c r="I5853" t="s">
        <v>7143</v>
      </c>
    </row>
    <row r="5854" spans="1:9" x14ac:dyDescent="0.25">
      <c r="A5854" t="s">
        <v>4682</v>
      </c>
      <c r="B5854">
        <v>75211662</v>
      </c>
      <c r="C5854" t="s">
        <v>16</v>
      </c>
      <c r="D5854" t="s">
        <v>16</v>
      </c>
      <c r="E5854" t="s">
        <v>16</v>
      </c>
      <c r="F5854" t="s">
        <v>16</v>
      </c>
      <c r="G5854" t="s">
        <v>7015</v>
      </c>
      <c r="H5854">
        <v>1</v>
      </c>
      <c r="I5854" t="s">
        <v>7143</v>
      </c>
    </row>
    <row r="5855" spans="1:9" x14ac:dyDescent="0.25">
      <c r="A5855" t="s">
        <v>4706</v>
      </c>
      <c r="B5855">
        <v>75211662</v>
      </c>
      <c r="C5855" t="s">
        <v>16</v>
      </c>
      <c r="D5855" t="s">
        <v>16</v>
      </c>
      <c r="E5855" t="s">
        <v>16</v>
      </c>
      <c r="F5855" t="s">
        <v>16</v>
      </c>
      <c r="G5855" t="s">
        <v>7015</v>
      </c>
      <c r="H5855">
        <v>1</v>
      </c>
      <c r="I5855" t="s">
        <v>7143</v>
      </c>
    </row>
    <row r="5856" spans="1:9" x14ac:dyDescent="0.25">
      <c r="A5856" t="s">
        <v>4707</v>
      </c>
      <c r="B5856">
        <v>75211662</v>
      </c>
      <c r="C5856" t="s">
        <v>16</v>
      </c>
      <c r="D5856" t="s">
        <v>16</v>
      </c>
      <c r="E5856" t="s">
        <v>16</v>
      </c>
      <c r="F5856" t="s">
        <v>16</v>
      </c>
      <c r="G5856" t="s">
        <v>7015</v>
      </c>
      <c r="H5856">
        <v>1</v>
      </c>
      <c r="I5856" t="s">
        <v>7143</v>
      </c>
    </row>
    <row r="5857" spans="1:9" x14ac:dyDescent="0.25">
      <c r="A5857" t="s">
        <v>4708</v>
      </c>
      <c r="B5857">
        <v>75211662</v>
      </c>
      <c r="C5857" t="s">
        <v>16</v>
      </c>
      <c r="D5857" t="s">
        <v>16</v>
      </c>
      <c r="E5857" t="s">
        <v>16</v>
      </c>
      <c r="F5857" t="s">
        <v>16</v>
      </c>
      <c r="G5857" t="s">
        <v>7015</v>
      </c>
      <c r="H5857">
        <v>1</v>
      </c>
      <c r="I5857" t="s">
        <v>7143</v>
      </c>
    </row>
    <row r="5858" spans="1:9" x14ac:dyDescent="0.25">
      <c r="A5858" t="s">
        <v>4709</v>
      </c>
      <c r="B5858">
        <v>75211662</v>
      </c>
      <c r="C5858" t="s">
        <v>16</v>
      </c>
      <c r="D5858" t="s">
        <v>16</v>
      </c>
      <c r="E5858" t="s">
        <v>16</v>
      </c>
      <c r="F5858" t="s">
        <v>16</v>
      </c>
      <c r="G5858" t="s">
        <v>7015</v>
      </c>
      <c r="H5858">
        <v>1</v>
      </c>
      <c r="I5858" t="s">
        <v>7143</v>
      </c>
    </row>
    <row r="5859" spans="1:9" x14ac:dyDescent="0.25">
      <c r="A5859" t="s">
        <v>4710</v>
      </c>
      <c r="B5859">
        <v>75211662</v>
      </c>
      <c r="C5859" t="s">
        <v>16</v>
      </c>
      <c r="D5859" t="s">
        <v>16</v>
      </c>
      <c r="E5859" t="s">
        <v>16</v>
      </c>
      <c r="F5859" t="s">
        <v>16</v>
      </c>
      <c r="G5859" t="s">
        <v>7015</v>
      </c>
      <c r="H5859">
        <v>1</v>
      </c>
      <c r="I5859" t="s">
        <v>7143</v>
      </c>
    </row>
    <row r="5860" spans="1:9" x14ac:dyDescent="0.25">
      <c r="A5860" t="s">
        <v>4711</v>
      </c>
      <c r="B5860">
        <v>75211662</v>
      </c>
      <c r="C5860" t="s">
        <v>16</v>
      </c>
      <c r="D5860" t="s">
        <v>16</v>
      </c>
      <c r="E5860" t="s">
        <v>16</v>
      </c>
      <c r="F5860" t="s">
        <v>16</v>
      </c>
      <c r="G5860" t="s">
        <v>7015</v>
      </c>
      <c r="H5860">
        <v>1</v>
      </c>
      <c r="I5860" t="s">
        <v>7143</v>
      </c>
    </row>
    <row r="5861" spans="1:9" x14ac:dyDescent="0.25">
      <c r="A5861" t="s">
        <v>4704</v>
      </c>
      <c r="B5861">
        <v>75211662</v>
      </c>
      <c r="C5861" t="s">
        <v>16</v>
      </c>
      <c r="D5861" t="s">
        <v>16</v>
      </c>
      <c r="E5861" t="s">
        <v>16</v>
      </c>
      <c r="F5861" t="s">
        <v>16</v>
      </c>
      <c r="G5861" t="s">
        <v>7015</v>
      </c>
      <c r="H5861">
        <v>1</v>
      </c>
      <c r="I5861" t="s">
        <v>7143</v>
      </c>
    </row>
    <row r="5862" spans="1:9" x14ac:dyDescent="0.25">
      <c r="A5862" t="s">
        <v>4705</v>
      </c>
      <c r="B5862">
        <v>75211662</v>
      </c>
      <c r="C5862" t="s">
        <v>16</v>
      </c>
      <c r="D5862" t="s">
        <v>16</v>
      </c>
      <c r="E5862" t="s">
        <v>16</v>
      </c>
      <c r="F5862" t="s">
        <v>16</v>
      </c>
      <c r="G5862" t="s">
        <v>7015</v>
      </c>
      <c r="H5862">
        <v>1</v>
      </c>
      <c r="I5862" t="s">
        <v>7143</v>
      </c>
    </row>
    <row r="5863" spans="1:9" x14ac:dyDescent="0.25">
      <c r="A5863" t="s">
        <v>4720</v>
      </c>
      <c r="B5863">
        <v>75211662</v>
      </c>
      <c r="C5863" t="s">
        <v>16</v>
      </c>
      <c r="D5863" t="s">
        <v>16</v>
      </c>
      <c r="E5863" t="s">
        <v>16</v>
      </c>
      <c r="F5863" t="s">
        <v>16</v>
      </c>
      <c r="G5863" t="s">
        <v>7015</v>
      </c>
      <c r="H5863">
        <v>1</v>
      </c>
      <c r="I5863" t="s">
        <v>7143</v>
      </c>
    </row>
    <row r="5864" spans="1:9" x14ac:dyDescent="0.25">
      <c r="A5864" t="s">
        <v>4721</v>
      </c>
      <c r="B5864">
        <v>75211662</v>
      </c>
      <c r="C5864" t="s">
        <v>16</v>
      </c>
      <c r="D5864" t="s">
        <v>16</v>
      </c>
      <c r="E5864" t="s">
        <v>16</v>
      </c>
      <c r="F5864" t="s">
        <v>16</v>
      </c>
      <c r="G5864" t="s">
        <v>7015</v>
      </c>
      <c r="H5864">
        <v>1</v>
      </c>
      <c r="I5864" t="s">
        <v>7143</v>
      </c>
    </row>
    <row r="5865" spans="1:9" x14ac:dyDescent="0.25">
      <c r="A5865" t="s">
        <v>4719</v>
      </c>
      <c r="B5865">
        <v>75211662</v>
      </c>
      <c r="C5865" t="s">
        <v>16</v>
      </c>
      <c r="D5865" t="s">
        <v>16</v>
      </c>
      <c r="E5865" t="s">
        <v>16</v>
      </c>
      <c r="F5865" t="s">
        <v>16</v>
      </c>
      <c r="G5865" t="s">
        <v>7015</v>
      </c>
      <c r="H5865">
        <v>1</v>
      </c>
      <c r="I5865" t="s">
        <v>7143</v>
      </c>
    </row>
    <row r="5866" spans="1:9" x14ac:dyDescent="0.25">
      <c r="A5866" t="s">
        <v>4716</v>
      </c>
      <c r="B5866">
        <v>75211662</v>
      </c>
      <c r="C5866" t="s">
        <v>16</v>
      </c>
      <c r="D5866" t="s">
        <v>16</v>
      </c>
      <c r="E5866" t="s">
        <v>16</v>
      </c>
      <c r="F5866" t="s">
        <v>16</v>
      </c>
      <c r="G5866" t="s">
        <v>7015</v>
      </c>
      <c r="H5866">
        <v>1</v>
      </c>
      <c r="I5866" t="s">
        <v>7143</v>
      </c>
    </row>
    <row r="5867" spans="1:9" x14ac:dyDescent="0.25">
      <c r="A5867" t="s">
        <v>4717</v>
      </c>
      <c r="B5867">
        <v>75211662</v>
      </c>
      <c r="C5867" t="s">
        <v>16</v>
      </c>
      <c r="D5867" t="s">
        <v>16</v>
      </c>
      <c r="E5867" t="s">
        <v>16</v>
      </c>
      <c r="F5867" t="s">
        <v>16</v>
      </c>
      <c r="G5867" t="s">
        <v>7015</v>
      </c>
      <c r="H5867">
        <v>1</v>
      </c>
      <c r="I5867" t="s">
        <v>7143</v>
      </c>
    </row>
    <row r="5868" spans="1:9" x14ac:dyDescent="0.25">
      <c r="A5868" t="s">
        <v>4718</v>
      </c>
      <c r="B5868">
        <v>75211662</v>
      </c>
      <c r="C5868" t="s">
        <v>16</v>
      </c>
      <c r="D5868" t="s">
        <v>16</v>
      </c>
      <c r="E5868" t="s">
        <v>16</v>
      </c>
      <c r="F5868" t="s">
        <v>16</v>
      </c>
      <c r="G5868" t="s">
        <v>7015</v>
      </c>
      <c r="H5868">
        <v>1</v>
      </c>
      <c r="I5868" t="s">
        <v>7143</v>
      </c>
    </row>
    <row r="5869" spans="1:9" x14ac:dyDescent="0.25">
      <c r="A5869" t="s">
        <v>4739</v>
      </c>
      <c r="B5869">
        <v>75211662</v>
      </c>
      <c r="C5869" t="s">
        <v>16</v>
      </c>
      <c r="D5869" t="s">
        <v>16</v>
      </c>
      <c r="E5869" t="s">
        <v>16</v>
      </c>
      <c r="F5869" t="s">
        <v>16</v>
      </c>
      <c r="G5869" t="s">
        <v>7015</v>
      </c>
      <c r="H5869">
        <v>1</v>
      </c>
      <c r="I5869" t="s">
        <v>7143</v>
      </c>
    </row>
    <row r="5870" spans="1:9" x14ac:dyDescent="0.25">
      <c r="A5870" t="s">
        <v>4754</v>
      </c>
      <c r="B5870">
        <v>75211662</v>
      </c>
      <c r="C5870" t="s">
        <v>16</v>
      </c>
      <c r="D5870" t="s">
        <v>16</v>
      </c>
      <c r="E5870" t="s">
        <v>16</v>
      </c>
      <c r="F5870" t="s">
        <v>16</v>
      </c>
      <c r="G5870" t="s">
        <v>7015</v>
      </c>
      <c r="H5870">
        <v>1</v>
      </c>
      <c r="I5870" t="s">
        <v>7143</v>
      </c>
    </row>
    <row r="5871" spans="1:9" x14ac:dyDescent="0.25">
      <c r="A5871" t="s">
        <v>4752</v>
      </c>
      <c r="B5871">
        <v>75211662</v>
      </c>
      <c r="C5871" t="s">
        <v>16</v>
      </c>
      <c r="D5871" t="s">
        <v>16</v>
      </c>
      <c r="E5871" t="s">
        <v>16</v>
      </c>
      <c r="F5871" t="s">
        <v>16</v>
      </c>
      <c r="G5871" t="s">
        <v>7015</v>
      </c>
      <c r="H5871">
        <v>1</v>
      </c>
      <c r="I5871" t="s">
        <v>7143</v>
      </c>
    </row>
    <row r="5872" spans="1:9" x14ac:dyDescent="0.25">
      <c r="A5872" t="s">
        <v>4755</v>
      </c>
      <c r="B5872">
        <v>75211662</v>
      </c>
      <c r="C5872" t="s">
        <v>16</v>
      </c>
      <c r="D5872" t="s">
        <v>16</v>
      </c>
      <c r="E5872" t="s">
        <v>16</v>
      </c>
      <c r="F5872" t="s">
        <v>16</v>
      </c>
      <c r="G5872" t="s">
        <v>7015</v>
      </c>
      <c r="H5872">
        <v>1</v>
      </c>
      <c r="I5872" t="s">
        <v>7143</v>
      </c>
    </row>
    <row r="5873" spans="1:9" x14ac:dyDescent="0.25">
      <c r="A5873" t="s">
        <v>4753</v>
      </c>
      <c r="B5873">
        <v>75211662</v>
      </c>
      <c r="C5873" t="s">
        <v>16</v>
      </c>
      <c r="D5873" t="s">
        <v>16</v>
      </c>
      <c r="E5873" t="s">
        <v>16</v>
      </c>
      <c r="F5873" t="s">
        <v>16</v>
      </c>
      <c r="G5873" t="s">
        <v>7015</v>
      </c>
      <c r="H5873">
        <v>1</v>
      </c>
      <c r="I5873" t="s">
        <v>7143</v>
      </c>
    </row>
    <row r="5874" spans="1:9" x14ac:dyDescent="0.25">
      <c r="A5874" t="s">
        <v>4814</v>
      </c>
      <c r="B5874">
        <v>75211662</v>
      </c>
      <c r="C5874" t="s">
        <v>16</v>
      </c>
      <c r="D5874" t="s">
        <v>16</v>
      </c>
      <c r="E5874" t="s">
        <v>16</v>
      </c>
      <c r="F5874" t="s">
        <v>16</v>
      </c>
      <c r="G5874" t="s">
        <v>7015</v>
      </c>
      <c r="H5874">
        <v>1</v>
      </c>
      <c r="I5874" t="s">
        <v>7143</v>
      </c>
    </row>
    <row r="5875" spans="1:9" x14ac:dyDescent="0.25">
      <c r="A5875" t="s">
        <v>4813</v>
      </c>
      <c r="B5875">
        <v>75211662</v>
      </c>
      <c r="C5875" t="s">
        <v>16</v>
      </c>
      <c r="D5875" t="s">
        <v>16</v>
      </c>
      <c r="E5875" t="s">
        <v>16</v>
      </c>
      <c r="F5875" t="s">
        <v>16</v>
      </c>
      <c r="G5875" t="s">
        <v>7015</v>
      </c>
      <c r="H5875">
        <v>1</v>
      </c>
      <c r="I5875" t="s">
        <v>7143</v>
      </c>
    </row>
    <row r="5876" spans="1:9" x14ac:dyDescent="0.25">
      <c r="A5876" t="s">
        <v>4806</v>
      </c>
      <c r="B5876">
        <v>75211662</v>
      </c>
      <c r="C5876" t="s">
        <v>16</v>
      </c>
      <c r="D5876" t="s">
        <v>16</v>
      </c>
      <c r="E5876" t="s">
        <v>16</v>
      </c>
      <c r="F5876" t="s">
        <v>16</v>
      </c>
      <c r="G5876" t="s">
        <v>7015</v>
      </c>
      <c r="H5876">
        <v>1</v>
      </c>
      <c r="I5876" t="s">
        <v>7143</v>
      </c>
    </row>
    <row r="5877" spans="1:9" x14ac:dyDescent="0.25">
      <c r="A5877" t="s">
        <v>4820</v>
      </c>
      <c r="B5877">
        <v>75211662</v>
      </c>
      <c r="C5877" t="s">
        <v>16</v>
      </c>
      <c r="D5877" t="s">
        <v>16</v>
      </c>
      <c r="E5877" t="s">
        <v>16</v>
      </c>
      <c r="F5877" t="s">
        <v>16</v>
      </c>
      <c r="G5877" t="s">
        <v>7015</v>
      </c>
      <c r="H5877">
        <v>1</v>
      </c>
      <c r="I5877" t="s">
        <v>7143</v>
      </c>
    </row>
    <row r="5878" spans="1:9" x14ac:dyDescent="0.25">
      <c r="A5878" t="s">
        <v>4816</v>
      </c>
      <c r="B5878">
        <v>75211662</v>
      </c>
      <c r="C5878" t="s">
        <v>16</v>
      </c>
      <c r="D5878" t="s">
        <v>16</v>
      </c>
      <c r="E5878" t="s">
        <v>16</v>
      </c>
      <c r="F5878" t="s">
        <v>16</v>
      </c>
      <c r="G5878" t="s">
        <v>7015</v>
      </c>
      <c r="H5878">
        <v>1</v>
      </c>
      <c r="I5878" t="s">
        <v>7143</v>
      </c>
    </row>
    <row r="5879" spans="1:9" x14ac:dyDescent="0.25">
      <c r="A5879" t="s">
        <v>4809</v>
      </c>
      <c r="B5879">
        <v>75211662</v>
      </c>
      <c r="C5879" t="s">
        <v>16</v>
      </c>
      <c r="D5879" t="s">
        <v>16</v>
      </c>
      <c r="E5879" t="s">
        <v>16</v>
      </c>
      <c r="F5879" t="s">
        <v>16</v>
      </c>
      <c r="G5879" t="s">
        <v>7015</v>
      </c>
      <c r="H5879">
        <v>1</v>
      </c>
      <c r="I5879" t="s">
        <v>7143</v>
      </c>
    </row>
    <row r="5880" spans="1:9" x14ac:dyDescent="0.25">
      <c r="A5880" t="s">
        <v>4815</v>
      </c>
      <c r="B5880">
        <v>75211662</v>
      </c>
      <c r="C5880" t="s">
        <v>16</v>
      </c>
      <c r="D5880" t="s">
        <v>16</v>
      </c>
      <c r="E5880" t="s">
        <v>16</v>
      </c>
      <c r="F5880" t="s">
        <v>16</v>
      </c>
      <c r="G5880" t="s">
        <v>7015</v>
      </c>
      <c r="H5880">
        <v>1</v>
      </c>
      <c r="I5880" t="s">
        <v>7143</v>
      </c>
    </row>
    <row r="5881" spans="1:9" x14ac:dyDescent="0.25">
      <c r="A5881" t="s">
        <v>4807</v>
      </c>
      <c r="B5881">
        <v>75196500</v>
      </c>
      <c r="C5881" t="s">
        <v>16</v>
      </c>
      <c r="D5881" t="s">
        <v>16</v>
      </c>
      <c r="E5881" t="s">
        <v>16</v>
      </c>
      <c r="F5881" t="s">
        <v>16</v>
      </c>
      <c r="G5881" t="s">
        <v>2425</v>
      </c>
      <c r="H5881">
        <v>1</v>
      </c>
      <c r="I5881" t="s">
        <v>5229</v>
      </c>
    </row>
    <row r="5882" spans="1:9" x14ac:dyDescent="0.25">
      <c r="A5882" t="s">
        <v>4817</v>
      </c>
      <c r="B5882">
        <v>75211662</v>
      </c>
      <c r="C5882" t="s">
        <v>16</v>
      </c>
      <c r="D5882" t="s">
        <v>16</v>
      </c>
      <c r="E5882" t="s">
        <v>16</v>
      </c>
      <c r="F5882" t="s">
        <v>16</v>
      </c>
      <c r="G5882" t="s">
        <v>7015</v>
      </c>
      <c r="H5882">
        <v>1</v>
      </c>
      <c r="I5882" t="s">
        <v>7143</v>
      </c>
    </row>
    <row r="5883" spans="1:9" x14ac:dyDescent="0.25">
      <c r="A5883" t="s">
        <v>8199</v>
      </c>
      <c r="B5883">
        <v>75211662</v>
      </c>
      <c r="C5883" t="s">
        <v>16</v>
      </c>
      <c r="D5883" t="s">
        <v>16</v>
      </c>
      <c r="E5883" t="s">
        <v>16</v>
      </c>
      <c r="F5883" t="s">
        <v>16</v>
      </c>
      <c r="G5883" t="s">
        <v>7015</v>
      </c>
      <c r="H5883">
        <v>1</v>
      </c>
      <c r="I5883" t="s">
        <v>7143</v>
      </c>
    </row>
    <row r="5884" spans="1:9" x14ac:dyDescent="0.25">
      <c r="A5884" t="s">
        <v>9339</v>
      </c>
      <c r="B5884">
        <v>75211662</v>
      </c>
      <c r="C5884" t="s">
        <v>16</v>
      </c>
      <c r="D5884" t="s">
        <v>16</v>
      </c>
      <c r="E5884" t="s">
        <v>16</v>
      </c>
      <c r="F5884" t="s">
        <v>16</v>
      </c>
      <c r="G5884" t="s">
        <v>7015</v>
      </c>
      <c r="H5884">
        <v>1</v>
      </c>
      <c r="I5884" t="s">
        <v>7143</v>
      </c>
    </row>
    <row r="5885" spans="1:9" x14ac:dyDescent="0.25">
      <c r="A5885" t="s">
        <v>4821</v>
      </c>
      <c r="B5885">
        <v>75211662</v>
      </c>
      <c r="C5885" t="s">
        <v>16</v>
      </c>
      <c r="D5885" t="s">
        <v>16</v>
      </c>
      <c r="E5885" t="s">
        <v>16</v>
      </c>
      <c r="F5885" t="s">
        <v>16</v>
      </c>
      <c r="G5885" t="s">
        <v>7015</v>
      </c>
      <c r="H5885">
        <v>1</v>
      </c>
      <c r="I5885" t="s">
        <v>7143</v>
      </c>
    </row>
    <row r="5886" spans="1:9" x14ac:dyDescent="0.25">
      <c r="A5886" t="s">
        <v>4818</v>
      </c>
      <c r="B5886">
        <v>75211662</v>
      </c>
      <c r="C5886" t="s">
        <v>16</v>
      </c>
      <c r="D5886" t="s">
        <v>16</v>
      </c>
      <c r="E5886" t="s">
        <v>16</v>
      </c>
      <c r="F5886" t="s">
        <v>16</v>
      </c>
      <c r="G5886" t="s">
        <v>7015</v>
      </c>
      <c r="H5886">
        <v>1</v>
      </c>
      <c r="I5886" t="s">
        <v>7143</v>
      </c>
    </row>
    <row r="5887" spans="1:9" x14ac:dyDescent="0.25">
      <c r="A5887" t="s">
        <v>4819</v>
      </c>
      <c r="B5887">
        <v>75211662</v>
      </c>
      <c r="C5887" t="s">
        <v>16</v>
      </c>
      <c r="D5887" t="s">
        <v>16</v>
      </c>
      <c r="E5887" t="s">
        <v>16</v>
      </c>
      <c r="F5887" t="s">
        <v>16</v>
      </c>
      <c r="G5887" t="s">
        <v>7015</v>
      </c>
      <c r="H5887">
        <v>1</v>
      </c>
      <c r="I5887" t="s">
        <v>7143</v>
      </c>
    </row>
    <row r="5888" spans="1:9" x14ac:dyDescent="0.25">
      <c r="A5888" t="s">
        <v>4822</v>
      </c>
      <c r="B5888">
        <v>75211662</v>
      </c>
      <c r="C5888" t="s">
        <v>16</v>
      </c>
      <c r="D5888" t="s">
        <v>16</v>
      </c>
      <c r="E5888" t="s">
        <v>16</v>
      </c>
      <c r="F5888" t="s">
        <v>16</v>
      </c>
      <c r="G5888" t="s">
        <v>7015</v>
      </c>
      <c r="H5888">
        <v>1</v>
      </c>
      <c r="I5888" t="s">
        <v>7143</v>
      </c>
    </row>
    <row r="5889" spans="1:9" x14ac:dyDescent="0.25">
      <c r="A5889" t="s">
        <v>4823</v>
      </c>
      <c r="B5889">
        <v>75211662</v>
      </c>
      <c r="C5889" t="s">
        <v>16</v>
      </c>
      <c r="D5889" t="s">
        <v>16</v>
      </c>
      <c r="E5889" t="s">
        <v>16</v>
      </c>
      <c r="F5889" t="s">
        <v>16</v>
      </c>
      <c r="G5889" t="s">
        <v>7015</v>
      </c>
      <c r="H5889">
        <v>1</v>
      </c>
      <c r="I5889" t="s">
        <v>7143</v>
      </c>
    </row>
    <row r="5890" spans="1:9" x14ac:dyDescent="0.25">
      <c r="A5890" t="s">
        <v>5294</v>
      </c>
      <c r="B5890">
        <v>75196500</v>
      </c>
      <c r="C5890" t="s">
        <v>16</v>
      </c>
      <c r="D5890" t="s">
        <v>16</v>
      </c>
      <c r="E5890" t="s">
        <v>16</v>
      </c>
      <c r="F5890" t="s">
        <v>16</v>
      </c>
      <c r="G5890" t="s">
        <v>2425</v>
      </c>
      <c r="H5890">
        <v>1</v>
      </c>
      <c r="I5890" t="s">
        <v>5229</v>
      </c>
    </row>
    <row r="5891" spans="1:9" x14ac:dyDescent="0.25">
      <c r="A5891" t="s">
        <v>5295</v>
      </c>
      <c r="B5891">
        <v>75196500</v>
      </c>
      <c r="C5891" t="s">
        <v>16</v>
      </c>
      <c r="D5891" t="s">
        <v>16</v>
      </c>
      <c r="E5891" t="s">
        <v>16</v>
      </c>
      <c r="F5891" t="s">
        <v>16</v>
      </c>
      <c r="G5891" t="s">
        <v>2425</v>
      </c>
      <c r="H5891">
        <v>1</v>
      </c>
      <c r="I5891" t="s">
        <v>5229</v>
      </c>
    </row>
    <row r="5892" spans="1:9" x14ac:dyDescent="0.25">
      <c r="A5892" t="s">
        <v>5296</v>
      </c>
      <c r="B5892">
        <v>75211662</v>
      </c>
      <c r="C5892" t="s">
        <v>16</v>
      </c>
      <c r="D5892" t="s">
        <v>16</v>
      </c>
      <c r="E5892" t="s">
        <v>16</v>
      </c>
      <c r="F5892" t="s">
        <v>16</v>
      </c>
      <c r="G5892" t="s">
        <v>7015</v>
      </c>
      <c r="H5892">
        <v>2</v>
      </c>
      <c r="I5892" t="s">
        <v>7143</v>
      </c>
    </row>
    <row r="5893" spans="1:9" x14ac:dyDescent="0.25">
      <c r="A5893" t="s">
        <v>5311</v>
      </c>
      <c r="B5893">
        <v>75211662</v>
      </c>
      <c r="C5893" t="s">
        <v>16</v>
      </c>
      <c r="D5893" t="s">
        <v>16</v>
      </c>
      <c r="E5893" t="s">
        <v>16</v>
      </c>
      <c r="F5893" t="s">
        <v>16</v>
      </c>
      <c r="G5893" t="s">
        <v>7015</v>
      </c>
      <c r="H5893">
        <v>1</v>
      </c>
      <c r="I5893" t="s">
        <v>7143</v>
      </c>
    </row>
    <row r="5894" spans="1:9" x14ac:dyDescent="0.25">
      <c r="A5894" t="s">
        <v>5301</v>
      </c>
      <c r="B5894">
        <v>75211662</v>
      </c>
      <c r="C5894" t="s">
        <v>16</v>
      </c>
      <c r="D5894" t="s">
        <v>16</v>
      </c>
      <c r="E5894" t="s">
        <v>16</v>
      </c>
      <c r="F5894" t="s">
        <v>16</v>
      </c>
      <c r="G5894" t="s">
        <v>7015</v>
      </c>
      <c r="H5894">
        <v>1</v>
      </c>
      <c r="I5894" t="s">
        <v>7143</v>
      </c>
    </row>
    <row r="5895" spans="1:9" x14ac:dyDescent="0.25">
      <c r="A5895" t="s">
        <v>5312</v>
      </c>
      <c r="B5895">
        <v>75211662</v>
      </c>
      <c r="C5895" t="s">
        <v>16</v>
      </c>
      <c r="D5895" t="s">
        <v>16</v>
      </c>
      <c r="E5895" t="s">
        <v>16</v>
      </c>
      <c r="F5895" t="s">
        <v>16</v>
      </c>
      <c r="G5895" t="s">
        <v>7015</v>
      </c>
      <c r="H5895">
        <v>1</v>
      </c>
      <c r="I5895" t="s">
        <v>7143</v>
      </c>
    </row>
    <row r="5896" spans="1:9" x14ac:dyDescent="0.25">
      <c r="A5896" t="s">
        <v>5307</v>
      </c>
      <c r="B5896">
        <v>75211662</v>
      </c>
      <c r="C5896" t="s">
        <v>16</v>
      </c>
      <c r="D5896" t="s">
        <v>16</v>
      </c>
      <c r="E5896" t="s">
        <v>16</v>
      </c>
      <c r="F5896" t="s">
        <v>16</v>
      </c>
      <c r="G5896" t="s">
        <v>7015</v>
      </c>
      <c r="H5896">
        <v>1</v>
      </c>
      <c r="I5896" t="s">
        <v>7143</v>
      </c>
    </row>
    <row r="5897" spans="1:9" x14ac:dyDescent="0.25">
      <c r="A5897" t="s">
        <v>5308</v>
      </c>
      <c r="B5897">
        <v>75211662</v>
      </c>
      <c r="C5897" t="s">
        <v>16</v>
      </c>
      <c r="D5897" t="s">
        <v>16</v>
      </c>
      <c r="E5897" t="s">
        <v>16</v>
      </c>
      <c r="F5897" t="s">
        <v>16</v>
      </c>
      <c r="G5897" t="s">
        <v>7015</v>
      </c>
      <c r="H5897">
        <v>1</v>
      </c>
      <c r="I5897" t="s">
        <v>7143</v>
      </c>
    </row>
    <row r="5898" spans="1:9" x14ac:dyDescent="0.25">
      <c r="A5898" t="s">
        <v>5310</v>
      </c>
      <c r="B5898">
        <v>75211662</v>
      </c>
      <c r="C5898" t="s">
        <v>16</v>
      </c>
      <c r="D5898" t="s">
        <v>16</v>
      </c>
      <c r="E5898" t="s">
        <v>16</v>
      </c>
      <c r="F5898" t="s">
        <v>16</v>
      </c>
      <c r="G5898" t="s">
        <v>7015</v>
      </c>
      <c r="H5898">
        <v>1</v>
      </c>
      <c r="I5898" t="s">
        <v>7143</v>
      </c>
    </row>
    <row r="5899" spans="1:9" x14ac:dyDescent="0.25">
      <c r="A5899" t="s">
        <v>5318</v>
      </c>
      <c r="B5899">
        <v>75211662</v>
      </c>
      <c r="C5899" t="s">
        <v>16</v>
      </c>
      <c r="D5899" t="s">
        <v>16</v>
      </c>
      <c r="E5899" t="s">
        <v>16</v>
      </c>
      <c r="F5899" t="s">
        <v>16</v>
      </c>
      <c r="G5899" t="s">
        <v>7015</v>
      </c>
      <c r="H5899">
        <v>1</v>
      </c>
      <c r="I5899" t="s">
        <v>7143</v>
      </c>
    </row>
    <row r="5900" spans="1:9" x14ac:dyDescent="0.25">
      <c r="A5900" t="s">
        <v>5320</v>
      </c>
      <c r="B5900">
        <v>75211662</v>
      </c>
      <c r="C5900" t="s">
        <v>16</v>
      </c>
      <c r="D5900" t="s">
        <v>16</v>
      </c>
      <c r="E5900" t="s">
        <v>16</v>
      </c>
      <c r="F5900" t="s">
        <v>16</v>
      </c>
      <c r="G5900" t="s">
        <v>7015</v>
      </c>
      <c r="H5900">
        <v>1</v>
      </c>
      <c r="I5900" t="s">
        <v>7143</v>
      </c>
    </row>
    <row r="5901" spans="1:9" x14ac:dyDescent="0.25">
      <c r="A5901" t="s">
        <v>5319</v>
      </c>
      <c r="B5901">
        <v>75211662</v>
      </c>
      <c r="C5901" t="s">
        <v>16</v>
      </c>
      <c r="D5901" t="s">
        <v>16</v>
      </c>
      <c r="E5901" t="s">
        <v>16</v>
      </c>
      <c r="F5901" t="s">
        <v>16</v>
      </c>
      <c r="G5901" t="s">
        <v>7015</v>
      </c>
      <c r="H5901">
        <v>1</v>
      </c>
      <c r="I5901" t="s">
        <v>7143</v>
      </c>
    </row>
    <row r="5902" spans="1:9" x14ac:dyDescent="0.25">
      <c r="A5902" t="s">
        <v>5317</v>
      </c>
      <c r="B5902">
        <v>75211662</v>
      </c>
      <c r="C5902" t="s">
        <v>16</v>
      </c>
      <c r="D5902" t="s">
        <v>16</v>
      </c>
      <c r="E5902" t="s">
        <v>16</v>
      </c>
      <c r="F5902" t="s">
        <v>16</v>
      </c>
      <c r="G5902" t="s">
        <v>7015</v>
      </c>
      <c r="H5902">
        <v>1</v>
      </c>
      <c r="I5902" t="s">
        <v>7143</v>
      </c>
    </row>
    <row r="5903" spans="1:9" x14ac:dyDescent="0.25">
      <c r="A5903" t="s">
        <v>5281</v>
      </c>
      <c r="B5903">
        <v>74762273</v>
      </c>
      <c r="C5903" t="s">
        <v>16</v>
      </c>
      <c r="D5903" t="s">
        <v>16</v>
      </c>
      <c r="E5903" t="s">
        <v>16</v>
      </c>
      <c r="F5903" t="s">
        <v>16</v>
      </c>
      <c r="G5903" t="s">
        <v>154</v>
      </c>
      <c r="H5903">
        <v>1</v>
      </c>
      <c r="I5903" t="s">
        <v>4887</v>
      </c>
    </row>
    <row r="5904" spans="1:9" x14ac:dyDescent="0.25">
      <c r="A5904" t="s">
        <v>5309</v>
      </c>
      <c r="B5904">
        <v>75211662</v>
      </c>
      <c r="C5904" t="s">
        <v>16</v>
      </c>
      <c r="D5904" t="s">
        <v>16</v>
      </c>
      <c r="E5904" t="s">
        <v>16</v>
      </c>
      <c r="F5904" t="s">
        <v>16</v>
      </c>
      <c r="G5904" t="s">
        <v>7015</v>
      </c>
      <c r="H5904">
        <v>1</v>
      </c>
      <c r="I5904" t="s">
        <v>7143</v>
      </c>
    </row>
    <row r="5905" spans="1:9" x14ac:dyDescent="0.25">
      <c r="A5905" t="s">
        <v>5331</v>
      </c>
      <c r="B5905">
        <v>75211662</v>
      </c>
      <c r="C5905" t="s">
        <v>16</v>
      </c>
      <c r="D5905" t="s">
        <v>16</v>
      </c>
      <c r="E5905" t="s">
        <v>16</v>
      </c>
      <c r="F5905" t="s">
        <v>16</v>
      </c>
      <c r="G5905" t="s">
        <v>7015</v>
      </c>
      <c r="H5905">
        <v>1</v>
      </c>
      <c r="I5905" t="s">
        <v>7143</v>
      </c>
    </row>
    <row r="5906" spans="1:9" x14ac:dyDescent="0.25">
      <c r="A5906" t="s">
        <v>5334</v>
      </c>
      <c r="B5906">
        <v>75211662</v>
      </c>
      <c r="C5906" t="s">
        <v>16</v>
      </c>
      <c r="D5906" t="s">
        <v>16</v>
      </c>
      <c r="E5906" t="s">
        <v>16</v>
      </c>
      <c r="F5906" t="s">
        <v>16</v>
      </c>
      <c r="G5906" t="s">
        <v>7015</v>
      </c>
      <c r="H5906">
        <v>1</v>
      </c>
      <c r="I5906" t="s">
        <v>7143</v>
      </c>
    </row>
    <row r="5907" spans="1:9" x14ac:dyDescent="0.25">
      <c r="A5907" t="s">
        <v>5335</v>
      </c>
      <c r="B5907">
        <v>75211662</v>
      </c>
      <c r="C5907" t="s">
        <v>16</v>
      </c>
      <c r="D5907" t="s">
        <v>16</v>
      </c>
      <c r="E5907" t="s">
        <v>16</v>
      </c>
      <c r="F5907" t="s">
        <v>16</v>
      </c>
      <c r="G5907" t="s">
        <v>7015</v>
      </c>
      <c r="H5907">
        <v>1</v>
      </c>
      <c r="I5907" t="s">
        <v>7143</v>
      </c>
    </row>
    <row r="5908" spans="1:9" x14ac:dyDescent="0.25">
      <c r="A5908" t="s">
        <v>5336</v>
      </c>
      <c r="B5908">
        <v>75211662</v>
      </c>
      <c r="C5908" t="s">
        <v>16</v>
      </c>
      <c r="D5908" t="s">
        <v>16</v>
      </c>
      <c r="E5908" t="s">
        <v>16</v>
      </c>
      <c r="F5908" t="s">
        <v>16</v>
      </c>
      <c r="G5908" t="s">
        <v>7015</v>
      </c>
      <c r="H5908">
        <v>1</v>
      </c>
      <c r="I5908" t="s">
        <v>7143</v>
      </c>
    </row>
    <row r="5909" spans="1:9" x14ac:dyDescent="0.25">
      <c r="A5909" t="s">
        <v>5330</v>
      </c>
      <c r="B5909">
        <v>75211662</v>
      </c>
      <c r="C5909" t="s">
        <v>16</v>
      </c>
      <c r="D5909" t="s">
        <v>16</v>
      </c>
      <c r="E5909" t="s">
        <v>16</v>
      </c>
      <c r="F5909" t="s">
        <v>16</v>
      </c>
      <c r="G5909" t="s">
        <v>7015</v>
      </c>
      <c r="H5909">
        <v>1</v>
      </c>
      <c r="I5909" t="s">
        <v>7143</v>
      </c>
    </row>
    <row r="5910" spans="1:9" x14ac:dyDescent="0.25">
      <c r="A5910" t="s">
        <v>5325</v>
      </c>
      <c r="B5910">
        <v>75211662</v>
      </c>
      <c r="C5910" t="s">
        <v>16</v>
      </c>
      <c r="D5910" t="s">
        <v>16</v>
      </c>
      <c r="E5910" t="s">
        <v>16</v>
      </c>
      <c r="F5910" t="s">
        <v>16</v>
      </c>
      <c r="G5910" t="s">
        <v>7015</v>
      </c>
      <c r="H5910">
        <v>1</v>
      </c>
      <c r="I5910" t="s">
        <v>7143</v>
      </c>
    </row>
    <row r="5911" spans="1:9" x14ac:dyDescent="0.25">
      <c r="A5911" t="s">
        <v>5328</v>
      </c>
      <c r="B5911">
        <v>75211662</v>
      </c>
      <c r="C5911" t="s">
        <v>16</v>
      </c>
      <c r="D5911" t="s">
        <v>16</v>
      </c>
      <c r="E5911" t="s">
        <v>16</v>
      </c>
      <c r="F5911" t="s">
        <v>16</v>
      </c>
      <c r="G5911" t="s">
        <v>7015</v>
      </c>
      <c r="H5911">
        <v>1</v>
      </c>
      <c r="I5911" t="s">
        <v>7143</v>
      </c>
    </row>
    <row r="5912" spans="1:9" x14ac:dyDescent="0.25">
      <c r="A5912" t="s">
        <v>5329</v>
      </c>
      <c r="B5912">
        <v>75211662</v>
      </c>
      <c r="C5912" t="s">
        <v>16</v>
      </c>
      <c r="D5912" t="s">
        <v>16</v>
      </c>
      <c r="E5912" t="s">
        <v>16</v>
      </c>
      <c r="F5912" t="s">
        <v>16</v>
      </c>
      <c r="G5912" t="s">
        <v>7015</v>
      </c>
      <c r="H5912">
        <v>1</v>
      </c>
      <c r="I5912" t="s">
        <v>7143</v>
      </c>
    </row>
    <row r="5913" spans="1:9" x14ac:dyDescent="0.25">
      <c r="A5913" t="s">
        <v>5326</v>
      </c>
      <c r="B5913">
        <v>75211662</v>
      </c>
      <c r="C5913" t="s">
        <v>16</v>
      </c>
      <c r="D5913" t="s">
        <v>16</v>
      </c>
      <c r="E5913" t="s">
        <v>16</v>
      </c>
      <c r="F5913" t="s">
        <v>16</v>
      </c>
      <c r="G5913" t="s">
        <v>7015</v>
      </c>
      <c r="H5913">
        <v>1</v>
      </c>
      <c r="I5913" t="s">
        <v>7143</v>
      </c>
    </row>
    <row r="5914" spans="1:9" x14ac:dyDescent="0.25">
      <c r="A5914" t="s">
        <v>5327</v>
      </c>
      <c r="B5914">
        <v>75211662</v>
      </c>
      <c r="C5914" t="s">
        <v>16</v>
      </c>
      <c r="D5914" t="s">
        <v>16</v>
      </c>
      <c r="E5914" t="s">
        <v>16</v>
      </c>
      <c r="F5914" t="s">
        <v>16</v>
      </c>
      <c r="G5914" t="s">
        <v>7015</v>
      </c>
      <c r="H5914">
        <v>1</v>
      </c>
      <c r="I5914" t="s">
        <v>7143</v>
      </c>
    </row>
    <row r="5915" spans="1:9" x14ac:dyDescent="0.25">
      <c r="A5915" t="s">
        <v>5321</v>
      </c>
      <c r="B5915">
        <v>75211662</v>
      </c>
      <c r="C5915" t="s">
        <v>16</v>
      </c>
      <c r="D5915" t="s">
        <v>16</v>
      </c>
      <c r="E5915" t="s">
        <v>16</v>
      </c>
      <c r="F5915" t="s">
        <v>16</v>
      </c>
      <c r="G5915" t="s">
        <v>7015</v>
      </c>
      <c r="H5915">
        <v>1</v>
      </c>
      <c r="I5915" t="s">
        <v>7143</v>
      </c>
    </row>
    <row r="5916" spans="1:9" x14ac:dyDescent="0.25">
      <c r="A5916" t="s">
        <v>5332</v>
      </c>
      <c r="B5916">
        <v>75211662</v>
      </c>
      <c r="C5916" t="s">
        <v>16</v>
      </c>
      <c r="D5916" t="s">
        <v>16</v>
      </c>
      <c r="E5916" t="s">
        <v>16</v>
      </c>
      <c r="F5916" t="s">
        <v>16</v>
      </c>
      <c r="G5916" t="s">
        <v>7015</v>
      </c>
      <c r="H5916">
        <v>1</v>
      </c>
      <c r="I5916" t="s">
        <v>7143</v>
      </c>
    </row>
    <row r="5917" spans="1:9" x14ac:dyDescent="0.25">
      <c r="A5917" t="s">
        <v>5323</v>
      </c>
      <c r="B5917">
        <v>75211662</v>
      </c>
      <c r="C5917" t="s">
        <v>16</v>
      </c>
      <c r="D5917" t="s">
        <v>16</v>
      </c>
      <c r="E5917" t="s">
        <v>16</v>
      </c>
      <c r="F5917" t="s">
        <v>16</v>
      </c>
      <c r="G5917" t="s">
        <v>7015</v>
      </c>
      <c r="H5917">
        <v>1</v>
      </c>
      <c r="I5917" t="s">
        <v>7143</v>
      </c>
    </row>
    <row r="5918" spans="1:9" x14ac:dyDescent="0.25">
      <c r="A5918" t="s">
        <v>5333</v>
      </c>
      <c r="B5918">
        <v>75211662</v>
      </c>
      <c r="C5918" t="s">
        <v>16</v>
      </c>
      <c r="D5918" t="s">
        <v>16</v>
      </c>
      <c r="E5918" t="s">
        <v>16</v>
      </c>
      <c r="F5918" t="s">
        <v>16</v>
      </c>
      <c r="G5918" t="s">
        <v>7015</v>
      </c>
      <c r="H5918">
        <v>1</v>
      </c>
      <c r="I5918" t="s">
        <v>7143</v>
      </c>
    </row>
    <row r="5919" spans="1:9" x14ac:dyDescent="0.25">
      <c r="A5919" t="s">
        <v>5322</v>
      </c>
      <c r="B5919">
        <v>75196500</v>
      </c>
      <c r="C5919" t="s">
        <v>16</v>
      </c>
      <c r="D5919" t="s">
        <v>16</v>
      </c>
      <c r="E5919" t="s">
        <v>16</v>
      </c>
      <c r="F5919" t="s">
        <v>16</v>
      </c>
      <c r="G5919" t="s">
        <v>2425</v>
      </c>
      <c r="H5919">
        <v>1</v>
      </c>
      <c r="I5919" t="s">
        <v>5229</v>
      </c>
    </row>
    <row r="5920" spans="1:9" x14ac:dyDescent="0.25">
      <c r="A5920" t="s">
        <v>5324</v>
      </c>
      <c r="B5920">
        <v>75211662</v>
      </c>
      <c r="C5920" t="s">
        <v>16</v>
      </c>
      <c r="D5920" t="s">
        <v>16</v>
      </c>
      <c r="E5920" t="s">
        <v>16</v>
      </c>
      <c r="F5920" t="s">
        <v>16</v>
      </c>
      <c r="G5920" t="s">
        <v>7015</v>
      </c>
      <c r="H5920">
        <v>2</v>
      </c>
      <c r="I5920" t="s">
        <v>7144</v>
      </c>
    </row>
    <row r="5921" spans="1:9" x14ac:dyDescent="0.25">
      <c r="A5921" t="s">
        <v>5324</v>
      </c>
      <c r="B5921">
        <v>75196500</v>
      </c>
      <c r="C5921" t="s">
        <v>16</v>
      </c>
      <c r="D5921" t="s">
        <v>16</v>
      </c>
      <c r="E5921" t="s">
        <v>16</v>
      </c>
      <c r="F5921" t="s">
        <v>16</v>
      </c>
      <c r="G5921" t="s">
        <v>2425</v>
      </c>
      <c r="H5921">
        <v>1</v>
      </c>
      <c r="I5921" t="s">
        <v>5229</v>
      </c>
    </row>
    <row r="5922" spans="1:9" x14ac:dyDescent="0.25">
      <c r="A5922" t="s">
        <v>5313</v>
      </c>
      <c r="B5922">
        <v>75211662</v>
      </c>
      <c r="C5922" t="s">
        <v>16</v>
      </c>
      <c r="D5922" t="s">
        <v>16</v>
      </c>
      <c r="E5922" t="s">
        <v>16</v>
      </c>
      <c r="F5922" t="s">
        <v>16</v>
      </c>
      <c r="G5922" t="s">
        <v>7015</v>
      </c>
      <c r="H5922">
        <v>1</v>
      </c>
      <c r="I5922" t="s">
        <v>7143</v>
      </c>
    </row>
    <row r="5923" spans="1:9" x14ac:dyDescent="0.25">
      <c r="A5923" t="s">
        <v>5316</v>
      </c>
      <c r="B5923">
        <v>75211662</v>
      </c>
      <c r="C5923" t="s">
        <v>16</v>
      </c>
      <c r="D5923" t="s">
        <v>16</v>
      </c>
      <c r="E5923" t="s">
        <v>16</v>
      </c>
      <c r="F5923" t="s">
        <v>16</v>
      </c>
      <c r="G5923" t="s">
        <v>7015</v>
      </c>
      <c r="H5923">
        <v>1</v>
      </c>
      <c r="I5923" t="s">
        <v>7143</v>
      </c>
    </row>
    <row r="5924" spans="1:9" x14ac:dyDescent="0.25">
      <c r="A5924" t="s">
        <v>5314</v>
      </c>
      <c r="B5924">
        <v>75211662</v>
      </c>
      <c r="C5924" t="s">
        <v>16</v>
      </c>
      <c r="D5924" t="s">
        <v>16</v>
      </c>
      <c r="E5924" t="s">
        <v>16</v>
      </c>
      <c r="F5924" t="s">
        <v>16</v>
      </c>
      <c r="G5924" t="s">
        <v>7015</v>
      </c>
      <c r="H5924">
        <v>1</v>
      </c>
      <c r="I5924" t="s">
        <v>7143</v>
      </c>
    </row>
    <row r="5925" spans="1:9" x14ac:dyDescent="0.25">
      <c r="A5925" t="s">
        <v>5297</v>
      </c>
      <c r="B5925">
        <v>75196500</v>
      </c>
      <c r="C5925" t="s">
        <v>16</v>
      </c>
      <c r="D5925" t="s">
        <v>16</v>
      </c>
      <c r="E5925" t="s">
        <v>16</v>
      </c>
      <c r="F5925" t="s">
        <v>16</v>
      </c>
      <c r="G5925" t="s">
        <v>2425</v>
      </c>
      <c r="H5925">
        <v>1</v>
      </c>
      <c r="I5925" t="s">
        <v>5229</v>
      </c>
    </row>
    <row r="5926" spans="1:9" x14ac:dyDescent="0.25">
      <c r="A5926" t="s">
        <v>5315</v>
      </c>
      <c r="B5926">
        <v>75211662</v>
      </c>
      <c r="C5926" t="s">
        <v>16</v>
      </c>
      <c r="D5926" t="s">
        <v>16</v>
      </c>
      <c r="E5926" t="s">
        <v>16</v>
      </c>
      <c r="F5926" t="s">
        <v>16</v>
      </c>
      <c r="G5926" t="s">
        <v>7015</v>
      </c>
      <c r="H5926">
        <v>1</v>
      </c>
      <c r="I5926" t="s">
        <v>7143</v>
      </c>
    </row>
    <row r="5927" spans="1:9" x14ac:dyDescent="0.25">
      <c r="A5927" t="s">
        <v>5304</v>
      </c>
      <c r="B5927">
        <v>75211662</v>
      </c>
      <c r="C5927" t="s">
        <v>16</v>
      </c>
      <c r="D5927" t="s">
        <v>16</v>
      </c>
      <c r="E5927" t="s">
        <v>16</v>
      </c>
      <c r="F5927" t="s">
        <v>16</v>
      </c>
      <c r="G5927" t="s">
        <v>7015</v>
      </c>
      <c r="H5927">
        <v>1</v>
      </c>
      <c r="I5927" t="s">
        <v>7143</v>
      </c>
    </row>
    <row r="5928" spans="1:9" x14ac:dyDescent="0.25">
      <c r="A5928" t="s">
        <v>5305</v>
      </c>
      <c r="B5928">
        <v>75211662</v>
      </c>
      <c r="C5928" t="s">
        <v>16</v>
      </c>
      <c r="D5928" t="s">
        <v>16</v>
      </c>
      <c r="E5928" t="s">
        <v>16</v>
      </c>
      <c r="F5928" t="s">
        <v>16</v>
      </c>
      <c r="G5928" t="s">
        <v>7015</v>
      </c>
      <c r="H5928">
        <v>1</v>
      </c>
      <c r="I5928" t="s">
        <v>7143</v>
      </c>
    </row>
    <row r="5929" spans="1:9" x14ac:dyDescent="0.25">
      <c r="A5929" t="s">
        <v>5303</v>
      </c>
      <c r="B5929">
        <v>75211662</v>
      </c>
      <c r="C5929" t="s">
        <v>16</v>
      </c>
      <c r="D5929" t="s">
        <v>16</v>
      </c>
      <c r="E5929" t="s">
        <v>16</v>
      </c>
      <c r="F5929" t="s">
        <v>16</v>
      </c>
      <c r="G5929" t="s">
        <v>7015</v>
      </c>
      <c r="H5929">
        <v>1</v>
      </c>
      <c r="I5929" t="s">
        <v>7143</v>
      </c>
    </row>
    <row r="5930" spans="1:9" x14ac:dyDescent="0.25">
      <c r="A5930" t="s">
        <v>5306</v>
      </c>
      <c r="B5930">
        <v>75211662</v>
      </c>
      <c r="C5930" t="s">
        <v>16</v>
      </c>
      <c r="D5930" t="s">
        <v>16</v>
      </c>
      <c r="E5930" t="s">
        <v>16</v>
      </c>
      <c r="F5930" t="s">
        <v>16</v>
      </c>
      <c r="G5930" t="s">
        <v>7015</v>
      </c>
      <c r="H5930">
        <v>1</v>
      </c>
      <c r="I5930" t="s">
        <v>7143</v>
      </c>
    </row>
    <row r="5931" spans="1:9" x14ac:dyDescent="0.25">
      <c r="A5931" t="s">
        <v>5424</v>
      </c>
      <c r="B5931">
        <v>75211662</v>
      </c>
      <c r="C5931" t="s">
        <v>16</v>
      </c>
      <c r="D5931" t="s">
        <v>16</v>
      </c>
      <c r="E5931" t="s">
        <v>16</v>
      </c>
      <c r="F5931" t="s">
        <v>16</v>
      </c>
      <c r="G5931" t="s">
        <v>7015</v>
      </c>
      <c r="H5931">
        <v>1</v>
      </c>
      <c r="I5931" t="s">
        <v>7143</v>
      </c>
    </row>
    <row r="5932" spans="1:9" x14ac:dyDescent="0.25">
      <c r="A5932" t="s">
        <v>5422</v>
      </c>
      <c r="B5932">
        <v>75196500</v>
      </c>
      <c r="C5932" t="s">
        <v>16</v>
      </c>
      <c r="D5932" t="s">
        <v>16</v>
      </c>
      <c r="E5932" t="s">
        <v>16</v>
      </c>
      <c r="F5932" t="s">
        <v>16</v>
      </c>
      <c r="G5932" t="s">
        <v>2425</v>
      </c>
      <c r="H5932">
        <v>1</v>
      </c>
      <c r="I5932" t="s">
        <v>5229</v>
      </c>
    </row>
    <row r="5933" spans="1:9" x14ac:dyDescent="0.25">
      <c r="A5933" t="s">
        <v>5423</v>
      </c>
      <c r="B5933">
        <v>75211662</v>
      </c>
      <c r="C5933" t="s">
        <v>16</v>
      </c>
      <c r="D5933" t="s">
        <v>16</v>
      </c>
      <c r="E5933" t="s">
        <v>16</v>
      </c>
      <c r="F5933" t="s">
        <v>16</v>
      </c>
      <c r="G5933" t="s">
        <v>7015</v>
      </c>
      <c r="H5933">
        <v>1</v>
      </c>
      <c r="I5933" t="s">
        <v>7143</v>
      </c>
    </row>
    <row r="5934" spans="1:9" x14ac:dyDescent="0.25">
      <c r="A5934" t="s">
        <v>5448</v>
      </c>
      <c r="B5934">
        <v>75211662</v>
      </c>
      <c r="C5934" t="s">
        <v>16</v>
      </c>
      <c r="D5934" t="s">
        <v>16</v>
      </c>
      <c r="E5934" t="s">
        <v>16</v>
      </c>
      <c r="F5934" t="s">
        <v>16</v>
      </c>
      <c r="G5934" t="s">
        <v>7015</v>
      </c>
      <c r="H5934">
        <v>1</v>
      </c>
      <c r="I5934" t="s">
        <v>7143</v>
      </c>
    </row>
    <row r="5935" spans="1:9" x14ac:dyDescent="0.25">
      <c r="A5935" t="s">
        <v>5498</v>
      </c>
      <c r="B5935">
        <v>75211662</v>
      </c>
      <c r="C5935" t="s">
        <v>16</v>
      </c>
      <c r="D5935" t="s">
        <v>16</v>
      </c>
      <c r="E5935" t="s">
        <v>16</v>
      </c>
      <c r="F5935" t="s">
        <v>16</v>
      </c>
      <c r="G5935" t="s">
        <v>7015</v>
      </c>
      <c r="H5935">
        <v>1</v>
      </c>
      <c r="I5935" t="s">
        <v>7143</v>
      </c>
    </row>
    <row r="5936" spans="1:9" x14ac:dyDescent="0.25">
      <c r="A5936" t="s">
        <v>5495</v>
      </c>
      <c r="B5936">
        <v>75211662</v>
      </c>
      <c r="C5936" t="s">
        <v>16</v>
      </c>
      <c r="D5936" t="s">
        <v>16</v>
      </c>
      <c r="E5936" t="s">
        <v>16</v>
      </c>
      <c r="F5936" t="s">
        <v>16</v>
      </c>
      <c r="G5936" t="s">
        <v>7015</v>
      </c>
      <c r="H5936">
        <v>1</v>
      </c>
      <c r="I5936" t="s">
        <v>7143</v>
      </c>
    </row>
    <row r="5937" spans="1:9" x14ac:dyDescent="0.25">
      <c r="A5937" t="s">
        <v>5496</v>
      </c>
      <c r="B5937">
        <v>75211662</v>
      </c>
      <c r="C5937" t="s">
        <v>16</v>
      </c>
      <c r="D5937" t="s">
        <v>16</v>
      </c>
      <c r="E5937" t="s">
        <v>16</v>
      </c>
      <c r="F5937" t="s">
        <v>16</v>
      </c>
      <c r="G5937" t="s">
        <v>7015</v>
      </c>
      <c r="H5937">
        <v>1</v>
      </c>
      <c r="I5937" t="s">
        <v>7143</v>
      </c>
    </row>
    <row r="5938" spans="1:9" x14ac:dyDescent="0.25">
      <c r="A5938" t="s">
        <v>5500</v>
      </c>
      <c r="B5938">
        <v>75211662</v>
      </c>
      <c r="C5938" t="s">
        <v>16</v>
      </c>
      <c r="D5938" t="s">
        <v>16</v>
      </c>
      <c r="E5938" t="s">
        <v>16</v>
      </c>
      <c r="F5938" t="s">
        <v>16</v>
      </c>
      <c r="G5938" t="s">
        <v>7015</v>
      </c>
      <c r="H5938">
        <v>1</v>
      </c>
      <c r="I5938" t="s">
        <v>7143</v>
      </c>
    </row>
    <row r="5939" spans="1:9" x14ac:dyDescent="0.25">
      <c r="A5939" t="s">
        <v>5490</v>
      </c>
      <c r="B5939">
        <v>75211662</v>
      </c>
      <c r="C5939" t="s">
        <v>16</v>
      </c>
      <c r="D5939" t="s">
        <v>16</v>
      </c>
      <c r="E5939" t="s">
        <v>16</v>
      </c>
      <c r="F5939" t="s">
        <v>16</v>
      </c>
      <c r="G5939" t="s">
        <v>7015</v>
      </c>
      <c r="H5939">
        <v>1</v>
      </c>
      <c r="I5939" t="s">
        <v>7143</v>
      </c>
    </row>
    <row r="5940" spans="1:9" x14ac:dyDescent="0.25">
      <c r="A5940" t="s">
        <v>5497</v>
      </c>
      <c r="B5940">
        <v>75211662</v>
      </c>
      <c r="C5940" t="s">
        <v>16</v>
      </c>
      <c r="D5940" t="s">
        <v>16</v>
      </c>
      <c r="E5940" t="s">
        <v>16</v>
      </c>
      <c r="F5940" t="s">
        <v>16</v>
      </c>
      <c r="G5940" t="s">
        <v>7015</v>
      </c>
      <c r="H5940">
        <v>1</v>
      </c>
      <c r="I5940" t="s">
        <v>7143</v>
      </c>
    </row>
    <row r="5941" spans="1:9" x14ac:dyDescent="0.25">
      <c r="A5941" t="s">
        <v>5474</v>
      </c>
      <c r="B5941">
        <v>75196500</v>
      </c>
      <c r="C5941" t="s">
        <v>16</v>
      </c>
      <c r="D5941" t="s">
        <v>16</v>
      </c>
      <c r="E5941" t="s">
        <v>16</v>
      </c>
      <c r="F5941" t="s">
        <v>16</v>
      </c>
      <c r="G5941" t="s">
        <v>2425</v>
      </c>
      <c r="H5941">
        <v>1</v>
      </c>
      <c r="I5941" t="s">
        <v>5229</v>
      </c>
    </row>
    <row r="5942" spans="1:9" x14ac:dyDescent="0.25">
      <c r="A5942" t="s">
        <v>5484</v>
      </c>
      <c r="B5942">
        <v>75211662</v>
      </c>
      <c r="C5942" t="s">
        <v>16</v>
      </c>
      <c r="D5942" t="s">
        <v>16</v>
      </c>
      <c r="E5942" t="s">
        <v>16</v>
      </c>
      <c r="F5942" t="s">
        <v>16</v>
      </c>
      <c r="G5942" t="s">
        <v>7015</v>
      </c>
      <c r="H5942">
        <v>1</v>
      </c>
      <c r="I5942" t="s">
        <v>7143</v>
      </c>
    </row>
    <row r="5943" spans="1:9" x14ac:dyDescent="0.25">
      <c r="A5943" t="s">
        <v>11538</v>
      </c>
      <c r="B5943">
        <v>75211662</v>
      </c>
      <c r="C5943" t="s">
        <v>16</v>
      </c>
      <c r="D5943" t="s">
        <v>16</v>
      </c>
      <c r="E5943" t="s">
        <v>16</v>
      </c>
      <c r="F5943" t="s">
        <v>16</v>
      </c>
      <c r="G5943" t="s">
        <v>7015</v>
      </c>
      <c r="H5943">
        <v>1</v>
      </c>
      <c r="I5943" t="s">
        <v>7143</v>
      </c>
    </row>
    <row r="5944" spans="1:9" x14ac:dyDescent="0.25">
      <c r="A5944" t="s">
        <v>5476</v>
      </c>
      <c r="B5944">
        <v>75211662</v>
      </c>
      <c r="C5944" t="s">
        <v>16</v>
      </c>
      <c r="D5944" t="s">
        <v>16</v>
      </c>
      <c r="E5944" t="s">
        <v>16</v>
      </c>
      <c r="F5944" t="s">
        <v>16</v>
      </c>
      <c r="G5944" t="s">
        <v>7015</v>
      </c>
      <c r="H5944">
        <v>1</v>
      </c>
      <c r="I5944" t="s">
        <v>7143</v>
      </c>
    </row>
    <row r="5945" spans="1:9" x14ac:dyDescent="0.25">
      <c r="A5945" t="s">
        <v>5486</v>
      </c>
      <c r="B5945">
        <v>75211662</v>
      </c>
      <c r="C5945" t="s">
        <v>16</v>
      </c>
      <c r="D5945" t="s">
        <v>16</v>
      </c>
      <c r="E5945" t="s">
        <v>16</v>
      </c>
      <c r="F5945" t="s">
        <v>16</v>
      </c>
      <c r="G5945" t="s">
        <v>7015</v>
      </c>
      <c r="H5945">
        <v>1</v>
      </c>
      <c r="I5945" t="s">
        <v>7143</v>
      </c>
    </row>
    <row r="5946" spans="1:9" x14ac:dyDescent="0.25">
      <c r="A5946" t="s">
        <v>5491</v>
      </c>
      <c r="B5946">
        <v>75211662</v>
      </c>
      <c r="C5946" t="s">
        <v>16</v>
      </c>
      <c r="D5946" t="s">
        <v>16</v>
      </c>
      <c r="E5946" t="s">
        <v>16</v>
      </c>
      <c r="F5946" t="s">
        <v>16</v>
      </c>
      <c r="G5946" t="s">
        <v>7015</v>
      </c>
      <c r="H5946">
        <v>1</v>
      </c>
      <c r="I5946" t="s">
        <v>7143</v>
      </c>
    </row>
    <row r="5947" spans="1:9" x14ac:dyDescent="0.25">
      <c r="A5947" t="s">
        <v>5487</v>
      </c>
      <c r="B5947">
        <v>75211662</v>
      </c>
      <c r="C5947" t="s">
        <v>16</v>
      </c>
      <c r="D5947" t="s">
        <v>16</v>
      </c>
      <c r="E5947" t="s">
        <v>16</v>
      </c>
      <c r="F5947" t="s">
        <v>16</v>
      </c>
      <c r="G5947" t="s">
        <v>7015</v>
      </c>
      <c r="H5947">
        <v>1</v>
      </c>
      <c r="I5947" t="s">
        <v>7143</v>
      </c>
    </row>
    <row r="5948" spans="1:9" x14ac:dyDescent="0.25">
      <c r="A5948" t="s">
        <v>5480</v>
      </c>
      <c r="B5948">
        <v>75211662</v>
      </c>
      <c r="C5948" t="s">
        <v>16</v>
      </c>
      <c r="D5948" t="s">
        <v>16</v>
      </c>
      <c r="E5948" t="s">
        <v>16</v>
      </c>
      <c r="F5948" t="s">
        <v>16</v>
      </c>
      <c r="G5948" t="s">
        <v>7015</v>
      </c>
      <c r="H5948">
        <v>1</v>
      </c>
      <c r="I5948" t="s">
        <v>7143</v>
      </c>
    </row>
    <row r="5949" spans="1:9" x14ac:dyDescent="0.25">
      <c r="A5949" t="s">
        <v>5488</v>
      </c>
      <c r="B5949">
        <v>75211662</v>
      </c>
      <c r="C5949" t="s">
        <v>16</v>
      </c>
      <c r="D5949" t="s">
        <v>16</v>
      </c>
      <c r="E5949" t="s">
        <v>16</v>
      </c>
      <c r="F5949" t="s">
        <v>16</v>
      </c>
      <c r="G5949" t="s">
        <v>7015</v>
      </c>
      <c r="H5949">
        <v>1</v>
      </c>
      <c r="I5949" t="s">
        <v>7143</v>
      </c>
    </row>
    <row r="5950" spans="1:9" x14ac:dyDescent="0.25">
      <c r="A5950" t="s">
        <v>5489</v>
      </c>
      <c r="B5950">
        <v>75211662</v>
      </c>
      <c r="C5950" t="s">
        <v>16</v>
      </c>
      <c r="D5950" t="s">
        <v>16</v>
      </c>
      <c r="E5950" t="s">
        <v>16</v>
      </c>
      <c r="F5950" t="s">
        <v>16</v>
      </c>
      <c r="G5950" t="s">
        <v>7015</v>
      </c>
      <c r="H5950">
        <v>1</v>
      </c>
      <c r="I5950" t="s">
        <v>7143</v>
      </c>
    </row>
    <row r="5951" spans="1:9" x14ac:dyDescent="0.25">
      <c r="A5951" t="s">
        <v>5481</v>
      </c>
      <c r="B5951">
        <v>75211662</v>
      </c>
      <c r="C5951" t="s">
        <v>16</v>
      </c>
      <c r="D5951" t="s">
        <v>16</v>
      </c>
      <c r="E5951" t="s">
        <v>16</v>
      </c>
      <c r="F5951" t="s">
        <v>16</v>
      </c>
      <c r="G5951" t="s">
        <v>7015</v>
      </c>
      <c r="H5951">
        <v>1</v>
      </c>
      <c r="I5951" t="s">
        <v>7143</v>
      </c>
    </row>
    <row r="5952" spans="1:9" x14ac:dyDescent="0.25">
      <c r="A5952" t="s">
        <v>5492</v>
      </c>
      <c r="B5952">
        <v>75211662</v>
      </c>
      <c r="C5952" t="s">
        <v>16</v>
      </c>
      <c r="D5952" t="s">
        <v>16</v>
      </c>
      <c r="E5952" t="s">
        <v>16</v>
      </c>
      <c r="F5952" t="s">
        <v>16</v>
      </c>
      <c r="G5952" t="s">
        <v>7015</v>
      </c>
      <c r="H5952">
        <v>1</v>
      </c>
      <c r="I5952" t="s">
        <v>7143</v>
      </c>
    </row>
    <row r="5953" spans="1:9" x14ac:dyDescent="0.25">
      <c r="A5953" t="s">
        <v>5494</v>
      </c>
      <c r="B5953">
        <v>75211662</v>
      </c>
      <c r="C5953" t="s">
        <v>16</v>
      </c>
      <c r="D5953" t="s">
        <v>16</v>
      </c>
      <c r="E5953" t="s">
        <v>16</v>
      </c>
      <c r="F5953" t="s">
        <v>16</v>
      </c>
      <c r="G5953" t="s">
        <v>7015</v>
      </c>
      <c r="H5953">
        <v>1</v>
      </c>
      <c r="I5953" t="s">
        <v>7143</v>
      </c>
    </row>
    <row r="5954" spans="1:9" x14ac:dyDescent="0.25">
      <c r="A5954" t="s">
        <v>5479</v>
      </c>
      <c r="B5954">
        <v>75211662</v>
      </c>
      <c r="C5954" t="s">
        <v>16</v>
      </c>
      <c r="D5954" t="s">
        <v>16</v>
      </c>
      <c r="E5954" t="s">
        <v>16</v>
      </c>
      <c r="F5954" t="s">
        <v>16</v>
      </c>
      <c r="G5954" t="s">
        <v>7015</v>
      </c>
      <c r="H5954">
        <v>1</v>
      </c>
      <c r="I5954" t="s">
        <v>7143</v>
      </c>
    </row>
    <row r="5955" spans="1:9" x14ac:dyDescent="0.25">
      <c r="A5955" t="s">
        <v>5485</v>
      </c>
      <c r="B5955">
        <v>75211662</v>
      </c>
      <c r="C5955" t="s">
        <v>16</v>
      </c>
      <c r="D5955" t="s">
        <v>16</v>
      </c>
      <c r="E5955" t="s">
        <v>16</v>
      </c>
      <c r="F5955" t="s">
        <v>16</v>
      </c>
      <c r="G5955" t="s">
        <v>7015</v>
      </c>
      <c r="H5955">
        <v>1</v>
      </c>
      <c r="I5955" t="s">
        <v>7143</v>
      </c>
    </row>
    <row r="5956" spans="1:9" x14ac:dyDescent="0.25">
      <c r="A5956" t="s">
        <v>6499</v>
      </c>
      <c r="B5956">
        <v>75211662</v>
      </c>
      <c r="C5956" t="s">
        <v>16</v>
      </c>
      <c r="D5956" t="s">
        <v>16</v>
      </c>
      <c r="E5956" t="s">
        <v>16</v>
      </c>
      <c r="F5956" t="s">
        <v>16</v>
      </c>
      <c r="G5956" t="s">
        <v>7015</v>
      </c>
      <c r="H5956">
        <v>1</v>
      </c>
      <c r="I5956" t="s">
        <v>7143</v>
      </c>
    </row>
    <row r="5957" spans="1:9" x14ac:dyDescent="0.25">
      <c r="A5957" t="s">
        <v>5482</v>
      </c>
      <c r="B5957">
        <v>75211662</v>
      </c>
      <c r="C5957" t="s">
        <v>16</v>
      </c>
      <c r="D5957" t="s">
        <v>16</v>
      </c>
      <c r="E5957" t="s">
        <v>16</v>
      </c>
      <c r="F5957" t="s">
        <v>16</v>
      </c>
      <c r="G5957" t="s">
        <v>7015</v>
      </c>
      <c r="H5957">
        <v>1</v>
      </c>
      <c r="I5957" t="s">
        <v>7143</v>
      </c>
    </row>
    <row r="5958" spans="1:9" x14ac:dyDescent="0.25">
      <c r="A5958" t="s">
        <v>5483</v>
      </c>
      <c r="B5958">
        <v>75211662</v>
      </c>
      <c r="C5958" t="s">
        <v>16</v>
      </c>
      <c r="D5958" t="s">
        <v>16</v>
      </c>
      <c r="E5958" t="s">
        <v>16</v>
      </c>
      <c r="F5958" t="s">
        <v>16</v>
      </c>
      <c r="G5958" t="s">
        <v>7015</v>
      </c>
      <c r="H5958">
        <v>1</v>
      </c>
      <c r="I5958" t="s">
        <v>7143</v>
      </c>
    </row>
    <row r="5959" spans="1:9" x14ac:dyDescent="0.25">
      <c r="A5959" t="s">
        <v>5477</v>
      </c>
      <c r="B5959">
        <v>75211662</v>
      </c>
      <c r="C5959" t="s">
        <v>16</v>
      </c>
      <c r="D5959" t="s">
        <v>16</v>
      </c>
      <c r="E5959" t="s">
        <v>16</v>
      </c>
      <c r="F5959" t="s">
        <v>16</v>
      </c>
      <c r="G5959" t="s">
        <v>7015</v>
      </c>
      <c r="H5959">
        <v>1</v>
      </c>
      <c r="I5959" t="s">
        <v>7143</v>
      </c>
    </row>
    <row r="5960" spans="1:9" x14ac:dyDescent="0.25">
      <c r="A5960" t="s">
        <v>5478</v>
      </c>
      <c r="B5960">
        <v>75211662</v>
      </c>
      <c r="C5960" t="s">
        <v>16</v>
      </c>
      <c r="D5960" t="s">
        <v>16</v>
      </c>
      <c r="E5960" t="s">
        <v>16</v>
      </c>
      <c r="F5960" t="s">
        <v>16</v>
      </c>
      <c r="G5960" t="s">
        <v>7015</v>
      </c>
      <c r="H5960">
        <v>1</v>
      </c>
      <c r="I5960" t="s">
        <v>7143</v>
      </c>
    </row>
    <row r="5961" spans="1:9" x14ac:dyDescent="0.25">
      <c r="A5961" t="s">
        <v>5473</v>
      </c>
      <c r="B5961">
        <v>75196500</v>
      </c>
      <c r="C5961" t="s">
        <v>16</v>
      </c>
      <c r="D5961" t="s">
        <v>16</v>
      </c>
      <c r="E5961" t="s">
        <v>16</v>
      </c>
      <c r="F5961" t="s">
        <v>16</v>
      </c>
      <c r="G5961" t="s">
        <v>2425</v>
      </c>
      <c r="H5961">
        <v>1</v>
      </c>
      <c r="I5961" t="s">
        <v>5229</v>
      </c>
    </row>
    <row r="5962" spans="1:9" x14ac:dyDescent="0.25">
      <c r="A5962" t="s">
        <v>5459</v>
      </c>
      <c r="B5962">
        <v>74762273</v>
      </c>
      <c r="C5962" t="s">
        <v>16</v>
      </c>
      <c r="D5962" t="s">
        <v>16</v>
      </c>
      <c r="E5962" t="s">
        <v>16</v>
      </c>
      <c r="F5962" t="s">
        <v>16</v>
      </c>
      <c r="G5962" t="s">
        <v>154</v>
      </c>
      <c r="H5962">
        <v>1</v>
      </c>
      <c r="I5962" t="s">
        <v>4887</v>
      </c>
    </row>
    <row r="5963" spans="1:9" x14ac:dyDescent="0.25">
      <c r="A5963" t="s">
        <v>5460</v>
      </c>
      <c r="B5963">
        <v>74762273</v>
      </c>
      <c r="C5963" t="s">
        <v>16</v>
      </c>
      <c r="D5963" t="s">
        <v>16</v>
      </c>
      <c r="E5963" t="s">
        <v>16</v>
      </c>
      <c r="F5963" t="s">
        <v>16</v>
      </c>
      <c r="G5963" t="s">
        <v>154</v>
      </c>
      <c r="H5963">
        <v>1</v>
      </c>
      <c r="I5963" t="s">
        <v>4887</v>
      </c>
    </row>
    <row r="5964" spans="1:9" x14ac:dyDescent="0.25">
      <c r="A5964" t="s">
        <v>5475</v>
      </c>
      <c r="B5964">
        <v>75196500</v>
      </c>
      <c r="C5964" t="s">
        <v>16</v>
      </c>
      <c r="D5964" t="s">
        <v>16</v>
      </c>
      <c r="E5964" t="s">
        <v>16</v>
      </c>
      <c r="F5964" t="s">
        <v>16</v>
      </c>
      <c r="G5964" t="s">
        <v>2425</v>
      </c>
      <c r="H5964">
        <v>1</v>
      </c>
      <c r="I5964" t="s">
        <v>5229</v>
      </c>
    </row>
    <row r="5965" spans="1:9" x14ac:dyDescent="0.25">
      <c r="A5965" t="s">
        <v>5499</v>
      </c>
      <c r="B5965">
        <v>75211662</v>
      </c>
      <c r="C5965" t="s">
        <v>16</v>
      </c>
      <c r="D5965" t="s">
        <v>16</v>
      </c>
      <c r="E5965" t="s">
        <v>16</v>
      </c>
      <c r="F5965" t="s">
        <v>16</v>
      </c>
      <c r="G5965" t="s">
        <v>7015</v>
      </c>
      <c r="H5965">
        <v>1</v>
      </c>
      <c r="I5965" t="s">
        <v>7143</v>
      </c>
    </row>
    <row r="5966" spans="1:9" x14ac:dyDescent="0.25">
      <c r="A5966" t="s">
        <v>5530</v>
      </c>
      <c r="B5966">
        <v>75211662</v>
      </c>
      <c r="C5966" t="s">
        <v>16</v>
      </c>
      <c r="D5966" t="s">
        <v>16</v>
      </c>
      <c r="E5966" t="s">
        <v>16</v>
      </c>
      <c r="F5966" t="s">
        <v>16</v>
      </c>
      <c r="G5966" t="s">
        <v>7015</v>
      </c>
      <c r="H5966">
        <v>1</v>
      </c>
      <c r="I5966" t="s">
        <v>7143</v>
      </c>
    </row>
    <row r="5967" spans="1:9" x14ac:dyDescent="0.25">
      <c r="A5967" t="s">
        <v>5531</v>
      </c>
      <c r="B5967">
        <v>75211662</v>
      </c>
      <c r="C5967" t="s">
        <v>16</v>
      </c>
      <c r="D5967" t="s">
        <v>16</v>
      </c>
      <c r="E5967" t="s">
        <v>16</v>
      </c>
      <c r="F5967" t="s">
        <v>16</v>
      </c>
      <c r="G5967" t="s">
        <v>7015</v>
      </c>
      <c r="H5967">
        <v>1</v>
      </c>
      <c r="I5967" t="s">
        <v>7143</v>
      </c>
    </row>
    <row r="5968" spans="1:9" x14ac:dyDescent="0.25">
      <c r="A5968" t="s">
        <v>5559</v>
      </c>
      <c r="B5968">
        <v>75211662</v>
      </c>
      <c r="C5968" t="s">
        <v>16</v>
      </c>
      <c r="D5968" t="s">
        <v>16</v>
      </c>
      <c r="E5968" t="s">
        <v>16</v>
      </c>
      <c r="F5968" t="s">
        <v>16</v>
      </c>
      <c r="G5968" t="s">
        <v>7015</v>
      </c>
      <c r="H5968">
        <v>1</v>
      </c>
      <c r="I5968" t="s">
        <v>7143</v>
      </c>
    </row>
    <row r="5969" spans="1:9" x14ac:dyDescent="0.25">
      <c r="A5969" t="s">
        <v>5560</v>
      </c>
      <c r="B5969">
        <v>75211662</v>
      </c>
      <c r="C5969" t="s">
        <v>16</v>
      </c>
      <c r="D5969" t="s">
        <v>16</v>
      </c>
      <c r="E5969" t="s">
        <v>16</v>
      </c>
      <c r="F5969" t="s">
        <v>16</v>
      </c>
      <c r="G5969" t="s">
        <v>7015</v>
      </c>
      <c r="H5969">
        <v>1</v>
      </c>
      <c r="I5969" t="s">
        <v>7143</v>
      </c>
    </row>
    <row r="5970" spans="1:9" x14ac:dyDescent="0.25">
      <c r="A5970" t="s">
        <v>5547</v>
      </c>
      <c r="B5970">
        <v>75211662</v>
      </c>
      <c r="C5970" t="s">
        <v>16</v>
      </c>
      <c r="D5970" t="s">
        <v>16</v>
      </c>
      <c r="E5970" t="s">
        <v>16</v>
      </c>
      <c r="F5970" t="s">
        <v>16</v>
      </c>
      <c r="G5970" t="s">
        <v>7015</v>
      </c>
      <c r="H5970">
        <v>1</v>
      </c>
      <c r="I5970" t="s">
        <v>7143</v>
      </c>
    </row>
    <row r="5971" spans="1:9" x14ac:dyDescent="0.25">
      <c r="A5971" t="s">
        <v>5548</v>
      </c>
      <c r="B5971">
        <v>75211662</v>
      </c>
      <c r="C5971" t="s">
        <v>16</v>
      </c>
      <c r="D5971" t="s">
        <v>16</v>
      </c>
      <c r="E5971" t="s">
        <v>16</v>
      </c>
      <c r="F5971" t="s">
        <v>16</v>
      </c>
      <c r="G5971" t="s">
        <v>7015</v>
      </c>
      <c r="H5971">
        <v>1</v>
      </c>
      <c r="I5971" t="s">
        <v>7143</v>
      </c>
    </row>
    <row r="5972" spans="1:9" x14ac:dyDescent="0.25">
      <c r="A5972" t="s">
        <v>5563</v>
      </c>
      <c r="B5972">
        <v>75211662</v>
      </c>
      <c r="C5972" t="s">
        <v>16</v>
      </c>
      <c r="D5972" t="s">
        <v>16</v>
      </c>
      <c r="E5972" t="s">
        <v>16</v>
      </c>
      <c r="F5972" t="s">
        <v>16</v>
      </c>
      <c r="G5972" t="s">
        <v>7015</v>
      </c>
      <c r="H5972">
        <v>1</v>
      </c>
      <c r="I5972" t="s">
        <v>7143</v>
      </c>
    </row>
    <row r="5973" spans="1:9" x14ac:dyDescent="0.25">
      <c r="A5973" t="s">
        <v>5564</v>
      </c>
      <c r="B5973">
        <v>75211662</v>
      </c>
      <c r="C5973" t="s">
        <v>16</v>
      </c>
      <c r="D5973" t="s">
        <v>16</v>
      </c>
      <c r="E5973" t="s">
        <v>16</v>
      </c>
      <c r="F5973" t="s">
        <v>16</v>
      </c>
      <c r="G5973" t="s">
        <v>7015</v>
      </c>
      <c r="H5973">
        <v>1</v>
      </c>
      <c r="I5973" t="s">
        <v>7143</v>
      </c>
    </row>
    <row r="5974" spans="1:9" x14ac:dyDescent="0.25">
      <c r="A5974" t="s">
        <v>5561</v>
      </c>
      <c r="B5974">
        <v>75211662</v>
      </c>
      <c r="C5974" t="s">
        <v>16</v>
      </c>
      <c r="D5974" t="s">
        <v>16</v>
      </c>
      <c r="E5974" t="s">
        <v>16</v>
      </c>
      <c r="F5974" t="s">
        <v>16</v>
      </c>
      <c r="G5974" t="s">
        <v>7015</v>
      </c>
      <c r="H5974">
        <v>1</v>
      </c>
      <c r="I5974" t="s">
        <v>7143</v>
      </c>
    </row>
    <row r="5975" spans="1:9" x14ac:dyDescent="0.25">
      <c r="A5975" t="s">
        <v>5562</v>
      </c>
      <c r="B5975">
        <v>75211662</v>
      </c>
      <c r="C5975" t="s">
        <v>16</v>
      </c>
      <c r="D5975" t="s">
        <v>16</v>
      </c>
      <c r="E5975" t="s">
        <v>16</v>
      </c>
      <c r="F5975" t="s">
        <v>16</v>
      </c>
      <c r="G5975" t="s">
        <v>7015</v>
      </c>
      <c r="H5975">
        <v>1</v>
      </c>
      <c r="I5975" t="s">
        <v>7143</v>
      </c>
    </row>
    <row r="5976" spans="1:9" x14ac:dyDescent="0.25">
      <c r="A5976" t="s">
        <v>5556</v>
      </c>
      <c r="B5976">
        <v>75211662</v>
      </c>
      <c r="C5976" t="s">
        <v>16</v>
      </c>
      <c r="D5976" t="s">
        <v>16</v>
      </c>
      <c r="E5976" t="s">
        <v>16</v>
      </c>
      <c r="F5976" t="s">
        <v>16</v>
      </c>
      <c r="G5976" t="s">
        <v>7015</v>
      </c>
      <c r="H5976">
        <v>1</v>
      </c>
      <c r="I5976" t="s">
        <v>7143</v>
      </c>
    </row>
    <row r="5977" spans="1:9" x14ac:dyDescent="0.25">
      <c r="A5977" t="s">
        <v>5552</v>
      </c>
      <c r="B5977">
        <v>75211662</v>
      </c>
      <c r="C5977" t="s">
        <v>16</v>
      </c>
      <c r="D5977" t="s">
        <v>16</v>
      </c>
      <c r="E5977" t="s">
        <v>16</v>
      </c>
      <c r="F5977" t="s">
        <v>16</v>
      </c>
      <c r="G5977" t="s">
        <v>7015</v>
      </c>
      <c r="H5977">
        <v>1</v>
      </c>
      <c r="I5977" t="s">
        <v>7143</v>
      </c>
    </row>
    <row r="5978" spans="1:9" x14ac:dyDescent="0.25">
      <c r="A5978" t="s">
        <v>5553</v>
      </c>
      <c r="B5978">
        <v>75211662</v>
      </c>
      <c r="C5978" t="s">
        <v>16</v>
      </c>
      <c r="D5978" t="s">
        <v>16</v>
      </c>
      <c r="E5978" t="s">
        <v>16</v>
      </c>
      <c r="F5978" t="s">
        <v>16</v>
      </c>
      <c r="G5978" t="s">
        <v>7015</v>
      </c>
      <c r="H5978">
        <v>1</v>
      </c>
      <c r="I5978" t="s">
        <v>7143</v>
      </c>
    </row>
    <row r="5979" spans="1:9" x14ac:dyDescent="0.25">
      <c r="A5979" t="s">
        <v>5554</v>
      </c>
      <c r="B5979">
        <v>75211662</v>
      </c>
      <c r="C5979" t="s">
        <v>16</v>
      </c>
      <c r="D5979" t="s">
        <v>16</v>
      </c>
      <c r="E5979" t="s">
        <v>16</v>
      </c>
      <c r="F5979" t="s">
        <v>16</v>
      </c>
      <c r="G5979" t="s">
        <v>7015</v>
      </c>
      <c r="H5979">
        <v>1</v>
      </c>
      <c r="I5979" t="s">
        <v>7143</v>
      </c>
    </row>
    <row r="5980" spans="1:9" x14ac:dyDescent="0.25">
      <c r="A5980" t="s">
        <v>5550</v>
      </c>
      <c r="B5980">
        <v>75211662</v>
      </c>
      <c r="C5980" t="s">
        <v>16</v>
      </c>
      <c r="D5980" t="s">
        <v>16</v>
      </c>
      <c r="E5980" t="s">
        <v>16</v>
      </c>
      <c r="F5980" t="s">
        <v>16</v>
      </c>
      <c r="G5980" t="s">
        <v>7015</v>
      </c>
      <c r="H5980">
        <v>1</v>
      </c>
      <c r="I5980" t="s">
        <v>7143</v>
      </c>
    </row>
    <row r="5981" spans="1:9" x14ac:dyDescent="0.25">
      <c r="A5981" t="s">
        <v>5555</v>
      </c>
      <c r="B5981">
        <v>75211662</v>
      </c>
      <c r="C5981" t="s">
        <v>16</v>
      </c>
      <c r="D5981" t="s">
        <v>16</v>
      </c>
      <c r="E5981" t="s">
        <v>16</v>
      </c>
      <c r="F5981" t="s">
        <v>16</v>
      </c>
      <c r="G5981" t="s">
        <v>7015</v>
      </c>
      <c r="H5981">
        <v>1</v>
      </c>
      <c r="I5981" t="s">
        <v>7143</v>
      </c>
    </row>
    <row r="5982" spans="1:9" x14ac:dyDescent="0.25">
      <c r="A5982" t="s">
        <v>5549</v>
      </c>
      <c r="B5982">
        <v>75211662</v>
      </c>
      <c r="C5982" t="s">
        <v>16</v>
      </c>
      <c r="D5982" t="s">
        <v>16</v>
      </c>
      <c r="E5982" t="s">
        <v>16</v>
      </c>
      <c r="F5982" t="s">
        <v>16</v>
      </c>
      <c r="G5982" t="s">
        <v>7015</v>
      </c>
      <c r="H5982">
        <v>1</v>
      </c>
      <c r="I5982" t="s">
        <v>7143</v>
      </c>
    </row>
    <row r="5983" spans="1:9" x14ac:dyDescent="0.25">
      <c r="A5983" t="s">
        <v>5551</v>
      </c>
      <c r="B5983">
        <v>75211662</v>
      </c>
      <c r="C5983" t="s">
        <v>16</v>
      </c>
      <c r="D5983" t="s">
        <v>16</v>
      </c>
      <c r="E5983" t="s">
        <v>16</v>
      </c>
      <c r="F5983" t="s">
        <v>16</v>
      </c>
      <c r="G5983" t="s">
        <v>7015</v>
      </c>
      <c r="H5983">
        <v>1</v>
      </c>
      <c r="I5983" t="s">
        <v>7143</v>
      </c>
    </row>
    <row r="5984" spans="1:9" x14ac:dyDescent="0.25">
      <c r="A5984" t="s">
        <v>6072</v>
      </c>
      <c r="B5984">
        <v>75211662</v>
      </c>
      <c r="C5984" t="s">
        <v>16</v>
      </c>
      <c r="D5984" t="s">
        <v>16</v>
      </c>
      <c r="E5984" t="s">
        <v>16</v>
      </c>
      <c r="F5984" t="s">
        <v>16</v>
      </c>
      <c r="G5984" t="s">
        <v>7015</v>
      </c>
      <c r="H5984">
        <v>1</v>
      </c>
      <c r="I5984" t="s">
        <v>7143</v>
      </c>
    </row>
    <row r="5985" spans="1:9" x14ac:dyDescent="0.25">
      <c r="A5985" t="s">
        <v>5699</v>
      </c>
      <c r="B5985">
        <v>75211662</v>
      </c>
      <c r="C5985" t="s">
        <v>16</v>
      </c>
      <c r="D5985" t="s">
        <v>16</v>
      </c>
      <c r="E5985" t="s">
        <v>16</v>
      </c>
      <c r="F5985" t="s">
        <v>16</v>
      </c>
      <c r="G5985" t="s">
        <v>7015</v>
      </c>
      <c r="H5985">
        <v>1</v>
      </c>
      <c r="I5985" t="s">
        <v>7143</v>
      </c>
    </row>
    <row r="5986" spans="1:9" x14ac:dyDescent="0.25">
      <c r="A5986" t="s">
        <v>5700</v>
      </c>
      <c r="B5986">
        <v>75211662</v>
      </c>
      <c r="C5986" t="s">
        <v>16</v>
      </c>
      <c r="D5986" t="s">
        <v>16</v>
      </c>
      <c r="E5986" t="s">
        <v>16</v>
      </c>
      <c r="F5986" t="s">
        <v>16</v>
      </c>
      <c r="G5986" t="s">
        <v>7015</v>
      </c>
      <c r="H5986">
        <v>1</v>
      </c>
      <c r="I5986" t="s">
        <v>7143</v>
      </c>
    </row>
    <row r="5987" spans="1:9" x14ac:dyDescent="0.25">
      <c r="A5987" t="s">
        <v>5696</v>
      </c>
      <c r="B5987">
        <v>75211662</v>
      </c>
      <c r="C5987" t="s">
        <v>16</v>
      </c>
      <c r="D5987" t="s">
        <v>16</v>
      </c>
      <c r="E5987" t="s">
        <v>16</v>
      </c>
      <c r="F5987" t="s">
        <v>16</v>
      </c>
      <c r="G5987" t="s">
        <v>7015</v>
      </c>
      <c r="H5987">
        <v>1</v>
      </c>
      <c r="I5987" t="s">
        <v>7143</v>
      </c>
    </row>
    <row r="5988" spans="1:9" x14ac:dyDescent="0.25">
      <c r="A5988" t="s">
        <v>7837</v>
      </c>
      <c r="B5988">
        <v>75211662</v>
      </c>
      <c r="C5988" t="s">
        <v>16</v>
      </c>
      <c r="D5988" t="s">
        <v>16</v>
      </c>
      <c r="E5988" t="s">
        <v>16</v>
      </c>
      <c r="F5988" t="s">
        <v>16</v>
      </c>
      <c r="G5988" t="s">
        <v>7015</v>
      </c>
      <c r="H5988">
        <v>1</v>
      </c>
      <c r="I5988" t="s">
        <v>7143</v>
      </c>
    </row>
    <row r="5989" spans="1:9" x14ac:dyDescent="0.25">
      <c r="A5989" t="s">
        <v>5697</v>
      </c>
      <c r="B5989">
        <v>75211662</v>
      </c>
      <c r="C5989" t="s">
        <v>16</v>
      </c>
      <c r="D5989" t="s">
        <v>16</v>
      </c>
      <c r="E5989" t="s">
        <v>16</v>
      </c>
      <c r="F5989" t="s">
        <v>16</v>
      </c>
      <c r="G5989" t="s">
        <v>7015</v>
      </c>
      <c r="H5989">
        <v>1</v>
      </c>
      <c r="I5989" t="s">
        <v>7143</v>
      </c>
    </row>
    <row r="5990" spans="1:9" x14ac:dyDescent="0.25">
      <c r="A5990" t="s">
        <v>5641</v>
      </c>
      <c r="B5990">
        <v>75180019</v>
      </c>
      <c r="C5990" t="s">
        <v>16</v>
      </c>
      <c r="D5990" t="s">
        <v>16</v>
      </c>
      <c r="E5990" t="s">
        <v>16</v>
      </c>
      <c r="F5990" t="s">
        <v>16</v>
      </c>
      <c r="G5990" t="s">
        <v>2430</v>
      </c>
      <c r="H5990">
        <v>1</v>
      </c>
      <c r="I5990" t="s">
        <v>5227</v>
      </c>
    </row>
    <row r="5991" spans="1:9" x14ac:dyDescent="0.25">
      <c r="A5991" t="s">
        <v>9126</v>
      </c>
      <c r="B5991">
        <v>75211662</v>
      </c>
      <c r="C5991" t="s">
        <v>16</v>
      </c>
      <c r="D5991" t="s">
        <v>16</v>
      </c>
      <c r="E5991" t="s">
        <v>16</v>
      </c>
      <c r="F5991" t="s">
        <v>16</v>
      </c>
      <c r="G5991" t="s">
        <v>7015</v>
      </c>
      <c r="H5991">
        <v>1</v>
      </c>
      <c r="I5991" t="s">
        <v>7143</v>
      </c>
    </row>
    <row r="5992" spans="1:9" x14ac:dyDescent="0.25">
      <c r="A5992" t="s">
        <v>5693</v>
      </c>
      <c r="B5992">
        <v>75211662</v>
      </c>
      <c r="C5992" t="s">
        <v>16</v>
      </c>
      <c r="D5992" t="s">
        <v>16</v>
      </c>
      <c r="E5992" t="s">
        <v>16</v>
      </c>
      <c r="F5992" t="s">
        <v>16</v>
      </c>
      <c r="G5992" t="s">
        <v>7015</v>
      </c>
      <c r="H5992">
        <v>1</v>
      </c>
      <c r="I5992" t="s">
        <v>7143</v>
      </c>
    </row>
    <row r="5993" spans="1:9" x14ac:dyDescent="0.25">
      <c r="A5993" t="s">
        <v>5694</v>
      </c>
      <c r="B5993">
        <v>75211662</v>
      </c>
      <c r="C5993" t="s">
        <v>16</v>
      </c>
      <c r="D5993" t="s">
        <v>16</v>
      </c>
      <c r="E5993" t="s">
        <v>16</v>
      </c>
      <c r="F5993" t="s">
        <v>16</v>
      </c>
      <c r="G5993" t="s">
        <v>7015</v>
      </c>
      <c r="H5993">
        <v>1</v>
      </c>
      <c r="I5993" t="s">
        <v>7143</v>
      </c>
    </row>
    <row r="5994" spans="1:9" x14ac:dyDescent="0.25">
      <c r="A5994" t="s">
        <v>5627</v>
      </c>
      <c r="B5994">
        <v>74755755</v>
      </c>
      <c r="C5994" t="s">
        <v>16</v>
      </c>
      <c r="D5994" t="s">
        <v>16</v>
      </c>
      <c r="E5994" t="s">
        <v>16</v>
      </c>
      <c r="F5994" t="s">
        <v>16</v>
      </c>
      <c r="G5994" t="s">
        <v>4786</v>
      </c>
      <c r="H5994">
        <v>2</v>
      </c>
      <c r="I5994" t="s">
        <v>4922</v>
      </c>
    </row>
    <row r="5995" spans="1:9" x14ac:dyDescent="0.25">
      <c r="A5995" t="s">
        <v>6062</v>
      </c>
      <c r="B5995">
        <v>75577000</v>
      </c>
      <c r="C5995" t="s">
        <v>16</v>
      </c>
      <c r="D5995" t="s">
        <v>16</v>
      </c>
      <c r="E5995" t="s">
        <v>16</v>
      </c>
      <c r="F5995" t="s">
        <v>16</v>
      </c>
      <c r="G5995" t="s">
        <v>3759</v>
      </c>
      <c r="H5995">
        <v>1</v>
      </c>
      <c r="I5995" t="s">
        <v>4898</v>
      </c>
    </row>
    <row r="5996" spans="1:9" x14ac:dyDescent="0.25">
      <c r="A5996" t="s">
        <v>5695</v>
      </c>
      <c r="B5996">
        <v>75211662</v>
      </c>
      <c r="C5996" t="s">
        <v>16</v>
      </c>
      <c r="D5996" t="s">
        <v>16</v>
      </c>
      <c r="E5996" t="s">
        <v>16</v>
      </c>
      <c r="F5996" t="s">
        <v>16</v>
      </c>
      <c r="G5996" t="s">
        <v>7015</v>
      </c>
      <c r="H5996">
        <v>1</v>
      </c>
      <c r="I5996" t="s">
        <v>7143</v>
      </c>
    </row>
    <row r="5997" spans="1:9" x14ac:dyDescent="0.25">
      <c r="A5997" t="s">
        <v>5703</v>
      </c>
      <c r="B5997">
        <v>75211662</v>
      </c>
      <c r="C5997" t="s">
        <v>16</v>
      </c>
      <c r="D5997" t="s">
        <v>16</v>
      </c>
      <c r="E5997" t="s">
        <v>16</v>
      </c>
      <c r="F5997" t="s">
        <v>16</v>
      </c>
      <c r="G5997" t="s">
        <v>7015</v>
      </c>
      <c r="H5997">
        <v>1</v>
      </c>
      <c r="I5997" t="s">
        <v>7143</v>
      </c>
    </row>
    <row r="5998" spans="1:9" x14ac:dyDescent="0.25">
      <c r="A5998" t="s">
        <v>6819</v>
      </c>
      <c r="B5998">
        <v>75211662</v>
      </c>
      <c r="C5998" t="s">
        <v>16</v>
      </c>
      <c r="D5998" t="s">
        <v>16</v>
      </c>
      <c r="E5998" t="s">
        <v>16</v>
      </c>
      <c r="F5998" t="s">
        <v>16</v>
      </c>
      <c r="G5998" t="s">
        <v>7015</v>
      </c>
      <c r="H5998">
        <v>1</v>
      </c>
      <c r="I5998" t="s">
        <v>7143</v>
      </c>
    </row>
    <row r="5999" spans="1:9" x14ac:dyDescent="0.25">
      <c r="A5999" t="s">
        <v>5701</v>
      </c>
      <c r="B5999">
        <v>75211662</v>
      </c>
      <c r="C5999" t="s">
        <v>16</v>
      </c>
      <c r="D5999" t="s">
        <v>16</v>
      </c>
      <c r="E5999" t="s">
        <v>16</v>
      </c>
      <c r="F5999" t="s">
        <v>16</v>
      </c>
      <c r="G5999" t="s">
        <v>7015</v>
      </c>
      <c r="H5999">
        <v>1</v>
      </c>
      <c r="I5999" t="s">
        <v>7143</v>
      </c>
    </row>
    <row r="6000" spans="1:9" x14ac:dyDescent="0.25">
      <c r="A6000" t="s">
        <v>5702</v>
      </c>
      <c r="B6000">
        <v>75211662</v>
      </c>
      <c r="C6000" t="s">
        <v>16</v>
      </c>
      <c r="D6000" t="s">
        <v>16</v>
      </c>
      <c r="E6000" t="s">
        <v>16</v>
      </c>
      <c r="F6000" t="s">
        <v>16</v>
      </c>
      <c r="G6000" t="s">
        <v>7015</v>
      </c>
      <c r="H6000">
        <v>1</v>
      </c>
      <c r="I6000" t="s">
        <v>7143</v>
      </c>
    </row>
    <row r="6001" spans="1:9" x14ac:dyDescent="0.25">
      <c r="A6001" t="s">
        <v>5721</v>
      </c>
      <c r="B6001">
        <v>75211662</v>
      </c>
      <c r="C6001" t="s">
        <v>16</v>
      </c>
      <c r="D6001" t="s">
        <v>16</v>
      </c>
      <c r="E6001" t="s">
        <v>16</v>
      </c>
      <c r="F6001" t="s">
        <v>16</v>
      </c>
      <c r="G6001" t="s">
        <v>7015</v>
      </c>
      <c r="H6001">
        <v>1</v>
      </c>
      <c r="I6001" t="s">
        <v>7143</v>
      </c>
    </row>
    <row r="6002" spans="1:9" x14ac:dyDescent="0.25">
      <c r="A6002" t="s">
        <v>5722</v>
      </c>
      <c r="B6002">
        <v>75211662</v>
      </c>
      <c r="C6002" t="s">
        <v>16</v>
      </c>
      <c r="D6002" t="s">
        <v>16</v>
      </c>
      <c r="E6002" t="s">
        <v>16</v>
      </c>
      <c r="F6002" t="s">
        <v>16</v>
      </c>
      <c r="G6002" t="s">
        <v>7015</v>
      </c>
      <c r="H6002">
        <v>1</v>
      </c>
      <c r="I6002" t="s">
        <v>7143</v>
      </c>
    </row>
    <row r="6003" spans="1:9" x14ac:dyDescent="0.25">
      <c r="A6003" t="s">
        <v>5704</v>
      </c>
      <c r="B6003">
        <v>75211662</v>
      </c>
      <c r="C6003" t="s">
        <v>16</v>
      </c>
      <c r="D6003" t="s">
        <v>16</v>
      </c>
      <c r="E6003" t="s">
        <v>16</v>
      </c>
      <c r="F6003" t="s">
        <v>16</v>
      </c>
      <c r="G6003" t="s">
        <v>7015</v>
      </c>
      <c r="H6003">
        <v>1</v>
      </c>
      <c r="I6003" t="s">
        <v>7143</v>
      </c>
    </row>
    <row r="6004" spans="1:9" x14ac:dyDescent="0.25">
      <c r="A6004" t="s">
        <v>5698</v>
      </c>
      <c r="B6004">
        <v>75211662</v>
      </c>
      <c r="C6004" t="s">
        <v>16</v>
      </c>
      <c r="D6004" t="s">
        <v>16</v>
      </c>
      <c r="E6004" t="s">
        <v>16</v>
      </c>
      <c r="F6004" t="s">
        <v>16</v>
      </c>
      <c r="G6004" t="s">
        <v>7015</v>
      </c>
      <c r="H6004">
        <v>1</v>
      </c>
      <c r="I6004" t="s">
        <v>7143</v>
      </c>
    </row>
    <row r="6005" spans="1:9" x14ac:dyDescent="0.25">
      <c r="A6005" t="s">
        <v>5692</v>
      </c>
      <c r="B6005">
        <v>75211662</v>
      </c>
      <c r="C6005" t="s">
        <v>16</v>
      </c>
      <c r="D6005" t="s">
        <v>16</v>
      </c>
      <c r="E6005" t="s">
        <v>16</v>
      </c>
      <c r="F6005" t="s">
        <v>16</v>
      </c>
      <c r="G6005" t="s">
        <v>7015</v>
      </c>
      <c r="H6005">
        <v>1</v>
      </c>
      <c r="I6005" t="s">
        <v>7143</v>
      </c>
    </row>
    <row r="6006" spans="1:9" x14ac:dyDescent="0.25">
      <c r="A6006" t="s">
        <v>5690</v>
      </c>
      <c r="B6006">
        <v>75211662</v>
      </c>
      <c r="C6006" t="s">
        <v>16</v>
      </c>
      <c r="D6006" t="s">
        <v>16</v>
      </c>
      <c r="E6006" t="s">
        <v>16</v>
      </c>
      <c r="F6006" t="s">
        <v>16</v>
      </c>
      <c r="G6006" t="s">
        <v>7015</v>
      </c>
      <c r="H6006">
        <v>1</v>
      </c>
      <c r="I6006" t="s">
        <v>7143</v>
      </c>
    </row>
    <row r="6007" spans="1:9" x14ac:dyDescent="0.25">
      <c r="A6007" t="s">
        <v>5719</v>
      </c>
      <c r="B6007">
        <v>75211662</v>
      </c>
      <c r="C6007" t="s">
        <v>16</v>
      </c>
      <c r="D6007" t="s">
        <v>16</v>
      </c>
      <c r="E6007" t="s">
        <v>16</v>
      </c>
      <c r="F6007" t="s">
        <v>16</v>
      </c>
      <c r="G6007" t="s">
        <v>7015</v>
      </c>
      <c r="H6007">
        <v>1</v>
      </c>
      <c r="I6007" t="s">
        <v>7143</v>
      </c>
    </row>
    <row r="6008" spans="1:9" x14ac:dyDescent="0.25">
      <c r="A6008" t="s">
        <v>5720</v>
      </c>
      <c r="B6008">
        <v>75211662</v>
      </c>
      <c r="C6008" t="s">
        <v>16</v>
      </c>
      <c r="D6008" t="s">
        <v>16</v>
      </c>
      <c r="E6008" t="s">
        <v>16</v>
      </c>
      <c r="F6008" t="s">
        <v>16</v>
      </c>
      <c r="G6008" t="s">
        <v>7015</v>
      </c>
      <c r="H6008">
        <v>1</v>
      </c>
      <c r="I6008" t="s">
        <v>7143</v>
      </c>
    </row>
    <row r="6009" spans="1:9" x14ac:dyDescent="0.25">
      <c r="A6009" t="s">
        <v>5691</v>
      </c>
      <c r="B6009">
        <v>75211662</v>
      </c>
      <c r="C6009" t="s">
        <v>16</v>
      </c>
      <c r="D6009" t="s">
        <v>16</v>
      </c>
      <c r="E6009" t="s">
        <v>16</v>
      </c>
      <c r="F6009" t="s">
        <v>16</v>
      </c>
      <c r="G6009" t="s">
        <v>7015</v>
      </c>
      <c r="H6009">
        <v>1</v>
      </c>
      <c r="I6009" t="s">
        <v>7143</v>
      </c>
    </row>
    <row r="6010" spans="1:9" x14ac:dyDescent="0.25">
      <c r="A6010" t="s">
        <v>5705</v>
      </c>
      <c r="B6010">
        <v>75211662</v>
      </c>
      <c r="C6010" t="s">
        <v>16</v>
      </c>
      <c r="D6010" t="s">
        <v>16</v>
      </c>
      <c r="E6010" t="s">
        <v>16</v>
      </c>
      <c r="F6010" t="s">
        <v>16</v>
      </c>
      <c r="G6010" t="s">
        <v>7015</v>
      </c>
      <c r="H6010">
        <v>1</v>
      </c>
      <c r="I6010" t="s">
        <v>7143</v>
      </c>
    </row>
    <row r="6011" spans="1:9" x14ac:dyDescent="0.25">
      <c r="A6011" t="s">
        <v>5708</v>
      </c>
      <c r="B6011">
        <v>75211662</v>
      </c>
      <c r="C6011" t="s">
        <v>16</v>
      </c>
      <c r="D6011" t="s">
        <v>16</v>
      </c>
      <c r="E6011" t="s">
        <v>16</v>
      </c>
      <c r="F6011" t="s">
        <v>16</v>
      </c>
      <c r="G6011" t="s">
        <v>7015</v>
      </c>
      <c r="H6011">
        <v>1</v>
      </c>
      <c r="I6011" t="s">
        <v>7143</v>
      </c>
    </row>
    <row r="6012" spans="1:9" x14ac:dyDescent="0.25">
      <c r="A6012" t="s">
        <v>5715</v>
      </c>
      <c r="B6012">
        <v>75211662</v>
      </c>
      <c r="C6012" t="s">
        <v>16</v>
      </c>
      <c r="D6012" t="s">
        <v>16</v>
      </c>
      <c r="E6012" t="s">
        <v>16</v>
      </c>
      <c r="F6012" t="s">
        <v>16</v>
      </c>
      <c r="G6012" t="s">
        <v>7015</v>
      </c>
      <c r="H6012">
        <v>1</v>
      </c>
      <c r="I6012" t="s">
        <v>7143</v>
      </c>
    </row>
    <row r="6013" spans="1:9" x14ac:dyDescent="0.25">
      <c r="A6013" t="s">
        <v>5716</v>
      </c>
      <c r="B6013">
        <v>75211662</v>
      </c>
      <c r="C6013" t="s">
        <v>16</v>
      </c>
      <c r="D6013" t="s">
        <v>16</v>
      </c>
      <c r="E6013" t="s">
        <v>16</v>
      </c>
      <c r="F6013" t="s">
        <v>16</v>
      </c>
      <c r="G6013" t="s">
        <v>7015</v>
      </c>
      <c r="H6013">
        <v>1</v>
      </c>
      <c r="I6013" t="s">
        <v>7143</v>
      </c>
    </row>
    <row r="6014" spans="1:9" x14ac:dyDescent="0.25">
      <c r="A6014" t="s">
        <v>5633</v>
      </c>
      <c r="B6014">
        <v>74755755</v>
      </c>
      <c r="C6014" t="s">
        <v>16</v>
      </c>
      <c r="D6014" t="s">
        <v>16</v>
      </c>
      <c r="E6014" t="s">
        <v>16</v>
      </c>
      <c r="F6014" t="s">
        <v>16</v>
      </c>
      <c r="G6014" t="s">
        <v>4786</v>
      </c>
      <c r="H6014">
        <v>3</v>
      </c>
      <c r="I6014" t="s">
        <v>6142</v>
      </c>
    </row>
    <row r="6015" spans="1:9" x14ac:dyDescent="0.25">
      <c r="A6015" t="s">
        <v>5633</v>
      </c>
      <c r="B6015">
        <v>74762273</v>
      </c>
      <c r="C6015" t="s">
        <v>16</v>
      </c>
      <c r="D6015" t="s">
        <v>16</v>
      </c>
      <c r="E6015" t="s">
        <v>16</v>
      </c>
      <c r="F6015" t="s">
        <v>16</v>
      </c>
      <c r="G6015" t="s">
        <v>154</v>
      </c>
      <c r="H6015">
        <v>2</v>
      </c>
      <c r="I6015" t="s">
        <v>4887</v>
      </c>
    </row>
    <row r="6016" spans="1:9" x14ac:dyDescent="0.25">
      <c r="A6016" t="s">
        <v>5711</v>
      </c>
      <c r="B6016">
        <v>75211662</v>
      </c>
      <c r="C6016" t="s">
        <v>16</v>
      </c>
      <c r="D6016" t="s">
        <v>16</v>
      </c>
      <c r="E6016" t="s">
        <v>16</v>
      </c>
      <c r="F6016" t="s">
        <v>16</v>
      </c>
      <c r="G6016" t="s">
        <v>7015</v>
      </c>
      <c r="H6016">
        <v>1</v>
      </c>
      <c r="I6016" t="s">
        <v>7143</v>
      </c>
    </row>
    <row r="6017" spans="1:9" x14ac:dyDescent="0.25">
      <c r="A6017" t="s">
        <v>5712</v>
      </c>
      <c r="B6017">
        <v>75211662</v>
      </c>
      <c r="C6017" t="s">
        <v>16</v>
      </c>
      <c r="D6017" t="s">
        <v>16</v>
      </c>
      <c r="E6017" t="s">
        <v>16</v>
      </c>
      <c r="F6017" t="s">
        <v>16</v>
      </c>
      <c r="G6017" t="s">
        <v>7015</v>
      </c>
      <c r="H6017">
        <v>1</v>
      </c>
      <c r="I6017" t="s">
        <v>7143</v>
      </c>
    </row>
    <row r="6018" spans="1:9" x14ac:dyDescent="0.25">
      <c r="A6018" t="s">
        <v>5709</v>
      </c>
      <c r="B6018">
        <v>75211662</v>
      </c>
      <c r="C6018" t="s">
        <v>16</v>
      </c>
      <c r="D6018" t="s">
        <v>16</v>
      </c>
      <c r="E6018" t="s">
        <v>16</v>
      </c>
      <c r="F6018" t="s">
        <v>16</v>
      </c>
      <c r="G6018" t="s">
        <v>7015</v>
      </c>
      <c r="H6018">
        <v>1</v>
      </c>
      <c r="I6018" t="s">
        <v>7143</v>
      </c>
    </row>
    <row r="6019" spans="1:9" x14ac:dyDescent="0.25">
      <c r="A6019" t="s">
        <v>5713</v>
      </c>
      <c r="B6019">
        <v>75211662</v>
      </c>
      <c r="C6019" t="s">
        <v>16</v>
      </c>
      <c r="D6019" t="s">
        <v>16</v>
      </c>
      <c r="E6019" t="s">
        <v>16</v>
      </c>
      <c r="F6019" t="s">
        <v>16</v>
      </c>
      <c r="G6019" t="s">
        <v>7015</v>
      </c>
      <c r="H6019">
        <v>1</v>
      </c>
      <c r="I6019" t="s">
        <v>7143</v>
      </c>
    </row>
    <row r="6020" spans="1:9" x14ac:dyDescent="0.25">
      <c r="A6020" t="s">
        <v>5714</v>
      </c>
      <c r="B6020">
        <v>75211662</v>
      </c>
      <c r="C6020" t="s">
        <v>16</v>
      </c>
      <c r="D6020" t="s">
        <v>16</v>
      </c>
      <c r="E6020" t="s">
        <v>16</v>
      </c>
      <c r="F6020" t="s">
        <v>16</v>
      </c>
      <c r="G6020" t="s">
        <v>7015</v>
      </c>
      <c r="H6020">
        <v>1</v>
      </c>
      <c r="I6020" t="s">
        <v>7143</v>
      </c>
    </row>
    <row r="6021" spans="1:9" x14ac:dyDescent="0.25">
      <c r="A6021" t="s">
        <v>5724</v>
      </c>
      <c r="B6021">
        <v>75211662</v>
      </c>
      <c r="C6021" t="s">
        <v>16</v>
      </c>
      <c r="D6021" t="s">
        <v>16</v>
      </c>
      <c r="E6021" t="s">
        <v>16</v>
      </c>
      <c r="F6021" t="s">
        <v>16</v>
      </c>
      <c r="G6021" t="s">
        <v>7015</v>
      </c>
      <c r="H6021">
        <v>1</v>
      </c>
      <c r="I6021" t="s">
        <v>7143</v>
      </c>
    </row>
    <row r="6022" spans="1:9" x14ac:dyDescent="0.25">
      <c r="A6022" t="s">
        <v>5706</v>
      </c>
      <c r="B6022">
        <v>75211662</v>
      </c>
      <c r="C6022" t="s">
        <v>16</v>
      </c>
      <c r="D6022" t="s">
        <v>16</v>
      </c>
      <c r="E6022" t="s">
        <v>16</v>
      </c>
      <c r="F6022" t="s">
        <v>16</v>
      </c>
      <c r="G6022" t="s">
        <v>7015</v>
      </c>
      <c r="H6022">
        <v>1</v>
      </c>
      <c r="I6022" t="s">
        <v>7143</v>
      </c>
    </row>
    <row r="6023" spans="1:9" x14ac:dyDescent="0.25">
      <c r="A6023" t="s">
        <v>5710</v>
      </c>
      <c r="B6023">
        <v>75211662</v>
      </c>
      <c r="C6023" t="s">
        <v>16</v>
      </c>
      <c r="D6023" t="s">
        <v>16</v>
      </c>
      <c r="E6023" t="s">
        <v>16</v>
      </c>
      <c r="F6023" t="s">
        <v>16</v>
      </c>
      <c r="G6023" t="s">
        <v>7015</v>
      </c>
      <c r="H6023">
        <v>1</v>
      </c>
      <c r="I6023" t="s">
        <v>7143</v>
      </c>
    </row>
    <row r="6024" spans="1:9" x14ac:dyDescent="0.25">
      <c r="A6024" t="s">
        <v>5725</v>
      </c>
      <c r="B6024">
        <v>75211662</v>
      </c>
      <c r="C6024" t="s">
        <v>16</v>
      </c>
      <c r="D6024" t="s">
        <v>16</v>
      </c>
      <c r="E6024" t="s">
        <v>16</v>
      </c>
      <c r="F6024" t="s">
        <v>16</v>
      </c>
      <c r="G6024" t="s">
        <v>7015</v>
      </c>
      <c r="H6024">
        <v>1</v>
      </c>
      <c r="I6024" t="s">
        <v>7143</v>
      </c>
    </row>
    <row r="6025" spans="1:9" x14ac:dyDescent="0.25">
      <c r="A6025" t="s">
        <v>5707</v>
      </c>
      <c r="B6025">
        <v>75211662</v>
      </c>
      <c r="C6025" t="s">
        <v>16</v>
      </c>
      <c r="D6025" t="s">
        <v>16</v>
      </c>
      <c r="E6025" t="s">
        <v>16</v>
      </c>
      <c r="F6025" t="s">
        <v>16</v>
      </c>
      <c r="G6025" t="s">
        <v>7015</v>
      </c>
      <c r="H6025">
        <v>1</v>
      </c>
      <c r="I6025" t="s">
        <v>7143</v>
      </c>
    </row>
    <row r="6026" spans="1:9" x14ac:dyDescent="0.25">
      <c r="A6026" t="s">
        <v>5657</v>
      </c>
      <c r="B6026">
        <v>75180019</v>
      </c>
      <c r="C6026" t="s">
        <v>16</v>
      </c>
      <c r="D6026" t="s">
        <v>16</v>
      </c>
      <c r="E6026" t="s">
        <v>16</v>
      </c>
      <c r="F6026" t="s">
        <v>16</v>
      </c>
      <c r="G6026" t="s">
        <v>2430</v>
      </c>
      <c r="H6026">
        <v>1</v>
      </c>
      <c r="I6026" t="s">
        <v>5227</v>
      </c>
    </row>
    <row r="6027" spans="1:9" x14ac:dyDescent="0.25">
      <c r="A6027" t="s">
        <v>5687</v>
      </c>
      <c r="B6027">
        <v>75211662</v>
      </c>
      <c r="C6027" t="s">
        <v>16</v>
      </c>
      <c r="D6027" t="s">
        <v>16</v>
      </c>
      <c r="E6027" t="s">
        <v>16</v>
      </c>
      <c r="F6027" t="s">
        <v>16</v>
      </c>
      <c r="G6027" t="s">
        <v>7015</v>
      </c>
      <c r="H6027">
        <v>1</v>
      </c>
      <c r="I6027" t="s">
        <v>7143</v>
      </c>
    </row>
    <row r="6028" spans="1:9" x14ac:dyDescent="0.25">
      <c r="A6028" t="s">
        <v>5723</v>
      </c>
      <c r="B6028">
        <v>75211662</v>
      </c>
      <c r="C6028" t="s">
        <v>16</v>
      </c>
      <c r="D6028" t="s">
        <v>16</v>
      </c>
      <c r="E6028" t="s">
        <v>16</v>
      </c>
      <c r="F6028" t="s">
        <v>16</v>
      </c>
      <c r="G6028" t="s">
        <v>7015</v>
      </c>
      <c r="H6028">
        <v>1</v>
      </c>
      <c r="I6028" t="s">
        <v>7143</v>
      </c>
    </row>
    <row r="6029" spans="1:9" x14ac:dyDescent="0.25">
      <c r="A6029" t="s">
        <v>5688</v>
      </c>
      <c r="B6029">
        <v>75211662</v>
      </c>
      <c r="C6029" t="s">
        <v>16</v>
      </c>
      <c r="D6029" t="s">
        <v>16</v>
      </c>
      <c r="E6029" t="s">
        <v>16</v>
      </c>
      <c r="F6029" t="s">
        <v>16</v>
      </c>
      <c r="G6029" t="s">
        <v>7015</v>
      </c>
      <c r="H6029">
        <v>1</v>
      </c>
      <c r="I6029" t="s">
        <v>7143</v>
      </c>
    </row>
    <row r="6030" spans="1:9" x14ac:dyDescent="0.25">
      <c r="A6030" t="s">
        <v>5689</v>
      </c>
      <c r="B6030">
        <v>75211662</v>
      </c>
      <c r="C6030" t="s">
        <v>16</v>
      </c>
      <c r="D6030" t="s">
        <v>16</v>
      </c>
      <c r="E6030" t="s">
        <v>16</v>
      </c>
      <c r="F6030" t="s">
        <v>16</v>
      </c>
      <c r="G6030" t="s">
        <v>7015</v>
      </c>
      <c r="H6030">
        <v>1</v>
      </c>
      <c r="I6030" t="s">
        <v>7143</v>
      </c>
    </row>
    <row r="6031" spans="1:9" x14ac:dyDescent="0.25">
      <c r="A6031" t="s">
        <v>5684</v>
      </c>
      <c r="B6031">
        <v>75211662</v>
      </c>
      <c r="C6031" t="s">
        <v>16</v>
      </c>
      <c r="D6031" t="s">
        <v>16</v>
      </c>
      <c r="E6031" t="s">
        <v>16</v>
      </c>
      <c r="F6031" t="s">
        <v>16</v>
      </c>
      <c r="G6031" t="s">
        <v>7015</v>
      </c>
      <c r="H6031">
        <v>1</v>
      </c>
      <c r="I6031" t="s">
        <v>7143</v>
      </c>
    </row>
    <row r="6032" spans="1:9" x14ac:dyDescent="0.25">
      <c r="A6032" t="s">
        <v>5685</v>
      </c>
      <c r="B6032">
        <v>75211662</v>
      </c>
      <c r="C6032" t="s">
        <v>16</v>
      </c>
      <c r="D6032" t="s">
        <v>16</v>
      </c>
      <c r="E6032" t="s">
        <v>16</v>
      </c>
      <c r="F6032" t="s">
        <v>16</v>
      </c>
      <c r="G6032" t="s">
        <v>7015</v>
      </c>
      <c r="H6032">
        <v>1</v>
      </c>
      <c r="I6032" t="s">
        <v>7143</v>
      </c>
    </row>
    <row r="6033" spans="1:9" x14ac:dyDescent="0.25">
      <c r="A6033" t="s">
        <v>5683</v>
      </c>
      <c r="B6033">
        <v>75211662</v>
      </c>
      <c r="C6033" t="s">
        <v>16</v>
      </c>
      <c r="D6033" t="s">
        <v>16</v>
      </c>
      <c r="E6033" t="s">
        <v>16</v>
      </c>
      <c r="F6033" t="s">
        <v>16</v>
      </c>
      <c r="G6033" t="s">
        <v>7015</v>
      </c>
      <c r="H6033">
        <v>1</v>
      </c>
      <c r="I6033" t="s">
        <v>7143</v>
      </c>
    </row>
    <row r="6034" spans="1:9" x14ac:dyDescent="0.25">
      <c r="A6034" t="s">
        <v>5686</v>
      </c>
      <c r="B6034">
        <v>75211662</v>
      </c>
      <c r="C6034" t="s">
        <v>16</v>
      </c>
      <c r="D6034" t="s">
        <v>16</v>
      </c>
      <c r="E6034" t="s">
        <v>16</v>
      </c>
      <c r="F6034" t="s">
        <v>16</v>
      </c>
      <c r="G6034" t="s">
        <v>7015</v>
      </c>
      <c r="H6034">
        <v>1</v>
      </c>
      <c r="I6034" t="s">
        <v>7143</v>
      </c>
    </row>
    <row r="6035" spans="1:9" x14ac:dyDescent="0.25">
      <c r="A6035" t="s">
        <v>5677</v>
      </c>
      <c r="B6035">
        <v>75211662</v>
      </c>
      <c r="C6035" t="s">
        <v>16</v>
      </c>
      <c r="D6035" t="s">
        <v>16</v>
      </c>
      <c r="E6035" t="s">
        <v>16</v>
      </c>
      <c r="F6035" t="s">
        <v>16</v>
      </c>
      <c r="G6035" t="s">
        <v>7015</v>
      </c>
      <c r="H6035">
        <v>1</v>
      </c>
      <c r="I6035" t="s">
        <v>7143</v>
      </c>
    </row>
    <row r="6036" spans="1:9" x14ac:dyDescent="0.25">
      <c r="A6036" t="s">
        <v>5678</v>
      </c>
      <c r="B6036">
        <v>75211662</v>
      </c>
      <c r="C6036" t="s">
        <v>16</v>
      </c>
      <c r="D6036" t="s">
        <v>16</v>
      </c>
      <c r="E6036" t="s">
        <v>16</v>
      </c>
      <c r="F6036" t="s">
        <v>16</v>
      </c>
      <c r="G6036" t="s">
        <v>7015</v>
      </c>
      <c r="H6036">
        <v>1</v>
      </c>
      <c r="I6036" t="s">
        <v>7143</v>
      </c>
    </row>
    <row r="6037" spans="1:9" x14ac:dyDescent="0.25">
      <c r="A6037" t="s">
        <v>5671</v>
      </c>
      <c r="B6037">
        <v>75196500</v>
      </c>
      <c r="C6037" t="s">
        <v>16</v>
      </c>
      <c r="D6037" t="s">
        <v>16</v>
      </c>
      <c r="E6037" t="s">
        <v>16</v>
      </c>
      <c r="F6037" t="s">
        <v>16</v>
      </c>
      <c r="G6037" t="s">
        <v>2425</v>
      </c>
      <c r="H6037">
        <v>1</v>
      </c>
      <c r="I6037" t="s">
        <v>5229</v>
      </c>
    </row>
    <row r="6038" spans="1:9" x14ac:dyDescent="0.25">
      <c r="A6038" t="s">
        <v>5670</v>
      </c>
      <c r="B6038">
        <v>75196500</v>
      </c>
      <c r="C6038" t="s">
        <v>16</v>
      </c>
      <c r="D6038" t="s">
        <v>16</v>
      </c>
      <c r="E6038" t="s">
        <v>16</v>
      </c>
      <c r="F6038" t="s">
        <v>16</v>
      </c>
      <c r="G6038" t="s">
        <v>2425</v>
      </c>
      <c r="H6038">
        <v>1</v>
      </c>
      <c r="I6038" t="s">
        <v>5229</v>
      </c>
    </row>
    <row r="6039" spans="1:9" x14ac:dyDescent="0.25">
      <c r="A6039" t="s">
        <v>5663</v>
      </c>
      <c r="B6039">
        <v>75180019</v>
      </c>
      <c r="C6039" t="s">
        <v>16</v>
      </c>
      <c r="D6039" t="s">
        <v>16</v>
      </c>
      <c r="E6039" t="s">
        <v>16</v>
      </c>
      <c r="F6039" t="s">
        <v>16</v>
      </c>
      <c r="G6039" t="s">
        <v>2430</v>
      </c>
      <c r="H6039">
        <v>1</v>
      </c>
      <c r="I6039" t="s">
        <v>5227</v>
      </c>
    </row>
    <row r="6040" spans="1:9" x14ac:dyDescent="0.25">
      <c r="A6040" t="s">
        <v>5664</v>
      </c>
      <c r="B6040">
        <v>75180019</v>
      </c>
      <c r="C6040" t="s">
        <v>16</v>
      </c>
      <c r="D6040" t="s">
        <v>16</v>
      </c>
      <c r="E6040" t="s">
        <v>16</v>
      </c>
      <c r="F6040" t="s">
        <v>16</v>
      </c>
      <c r="G6040" t="s">
        <v>2430</v>
      </c>
      <c r="H6040">
        <v>1</v>
      </c>
      <c r="I6040" t="s">
        <v>5227</v>
      </c>
    </row>
    <row r="6041" spans="1:9" x14ac:dyDescent="0.25">
      <c r="A6041" t="s">
        <v>5845</v>
      </c>
      <c r="B6041">
        <v>74762273</v>
      </c>
      <c r="C6041" t="s">
        <v>16</v>
      </c>
      <c r="D6041" t="s">
        <v>16</v>
      </c>
      <c r="E6041" t="s">
        <v>16</v>
      </c>
      <c r="F6041" t="s">
        <v>16</v>
      </c>
      <c r="G6041" t="s">
        <v>154</v>
      </c>
      <c r="H6041">
        <v>1</v>
      </c>
      <c r="I6041" t="s">
        <v>4887</v>
      </c>
    </row>
    <row r="6042" spans="1:9" x14ac:dyDescent="0.25">
      <c r="A6042" t="s">
        <v>5963</v>
      </c>
      <c r="B6042">
        <v>75211662</v>
      </c>
      <c r="C6042" t="s">
        <v>16</v>
      </c>
      <c r="D6042" t="s">
        <v>16</v>
      </c>
      <c r="E6042" t="s">
        <v>16</v>
      </c>
      <c r="F6042" t="s">
        <v>16</v>
      </c>
      <c r="G6042" t="s">
        <v>7015</v>
      </c>
      <c r="H6042">
        <v>1</v>
      </c>
      <c r="I6042" t="s">
        <v>7143</v>
      </c>
    </row>
    <row r="6043" spans="1:9" x14ac:dyDescent="0.25">
      <c r="A6043" t="s">
        <v>5964</v>
      </c>
      <c r="B6043">
        <v>75211662</v>
      </c>
      <c r="C6043" t="s">
        <v>16</v>
      </c>
      <c r="D6043" t="s">
        <v>16</v>
      </c>
      <c r="E6043" t="s">
        <v>16</v>
      </c>
      <c r="F6043" t="s">
        <v>16</v>
      </c>
      <c r="G6043" t="s">
        <v>7015</v>
      </c>
      <c r="H6043">
        <v>1</v>
      </c>
      <c r="I6043" t="s">
        <v>7143</v>
      </c>
    </row>
    <row r="6044" spans="1:9" x14ac:dyDescent="0.25">
      <c r="A6044" t="s">
        <v>5882</v>
      </c>
      <c r="B6044">
        <v>75211662</v>
      </c>
      <c r="C6044" t="s">
        <v>16</v>
      </c>
      <c r="D6044" t="s">
        <v>16</v>
      </c>
      <c r="E6044" t="s">
        <v>16</v>
      </c>
      <c r="F6044" t="s">
        <v>16</v>
      </c>
      <c r="G6044" t="s">
        <v>7015</v>
      </c>
      <c r="H6044">
        <v>1</v>
      </c>
      <c r="I6044" t="s">
        <v>7143</v>
      </c>
    </row>
    <row r="6045" spans="1:9" x14ac:dyDescent="0.25">
      <c r="A6045" t="s">
        <v>5888</v>
      </c>
      <c r="B6045">
        <v>75211662</v>
      </c>
      <c r="C6045" t="s">
        <v>16</v>
      </c>
      <c r="D6045" t="s">
        <v>16</v>
      </c>
      <c r="E6045" t="s">
        <v>16</v>
      </c>
      <c r="F6045" t="s">
        <v>16</v>
      </c>
      <c r="G6045" t="s">
        <v>7015</v>
      </c>
      <c r="H6045">
        <v>1</v>
      </c>
      <c r="I6045" t="s">
        <v>7143</v>
      </c>
    </row>
    <row r="6046" spans="1:9" x14ac:dyDescent="0.25">
      <c r="A6046" t="s">
        <v>5890</v>
      </c>
      <c r="B6046">
        <v>75211662</v>
      </c>
      <c r="C6046" t="s">
        <v>16</v>
      </c>
      <c r="D6046" t="s">
        <v>16</v>
      </c>
      <c r="E6046" t="s">
        <v>16</v>
      </c>
      <c r="F6046" t="s">
        <v>16</v>
      </c>
      <c r="G6046" t="s">
        <v>7015</v>
      </c>
      <c r="H6046">
        <v>1</v>
      </c>
      <c r="I6046" t="s">
        <v>7143</v>
      </c>
    </row>
    <row r="6047" spans="1:9" x14ac:dyDescent="0.25">
      <c r="A6047" t="s">
        <v>5889</v>
      </c>
      <c r="B6047">
        <v>75211662</v>
      </c>
      <c r="C6047" t="s">
        <v>16</v>
      </c>
      <c r="D6047" t="s">
        <v>16</v>
      </c>
      <c r="E6047" t="s">
        <v>16</v>
      </c>
      <c r="F6047" t="s">
        <v>16</v>
      </c>
      <c r="G6047" t="s">
        <v>7015</v>
      </c>
      <c r="H6047">
        <v>1</v>
      </c>
      <c r="I6047" t="s">
        <v>7143</v>
      </c>
    </row>
    <row r="6048" spans="1:9" x14ac:dyDescent="0.25">
      <c r="A6048" t="s">
        <v>5891</v>
      </c>
      <c r="B6048">
        <v>75211662</v>
      </c>
      <c r="C6048" t="s">
        <v>16</v>
      </c>
      <c r="D6048" t="s">
        <v>16</v>
      </c>
      <c r="E6048" t="s">
        <v>16</v>
      </c>
      <c r="F6048" t="s">
        <v>16</v>
      </c>
      <c r="G6048" t="s">
        <v>7015</v>
      </c>
      <c r="H6048">
        <v>1</v>
      </c>
      <c r="I6048" t="s">
        <v>7143</v>
      </c>
    </row>
    <row r="6049" spans="1:9" x14ac:dyDescent="0.25">
      <c r="A6049" t="s">
        <v>5880</v>
      </c>
      <c r="B6049">
        <v>75211662</v>
      </c>
      <c r="C6049" t="s">
        <v>16</v>
      </c>
      <c r="D6049" t="s">
        <v>16</v>
      </c>
      <c r="E6049" t="s">
        <v>16</v>
      </c>
      <c r="F6049" t="s">
        <v>16</v>
      </c>
      <c r="G6049" t="s">
        <v>7015</v>
      </c>
      <c r="H6049">
        <v>1</v>
      </c>
      <c r="I6049" t="s">
        <v>7143</v>
      </c>
    </row>
    <row r="6050" spans="1:9" x14ac:dyDescent="0.25">
      <c r="A6050" t="s">
        <v>5881</v>
      </c>
      <c r="B6050">
        <v>75211662</v>
      </c>
      <c r="C6050" t="s">
        <v>16</v>
      </c>
      <c r="D6050" t="s">
        <v>16</v>
      </c>
      <c r="E6050" t="s">
        <v>16</v>
      </c>
      <c r="F6050" t="s">
        <v>16</v>
      </c>
      <c r="G6050" t="s">
        <v>7015</v>
      </c>
      <c r="H6050">
        <v>1</v>
      </c>
      <c r="I6050" t="s">
        <v>7143</v>
      </c>
    </row>
    <row r="6051" spans="1:9" x14ac:dyDescent="0.25">
      <c r="A6051" t="s">
        <v>5876</v>
      </c>
      <c r="B6051">
        <v>75211662</v>
      </c>
      <c r="C6051" t="s">
        <v>16</v>
      </c>
      <c r="D6051" t="s">
        <v>16</v>
      </c>
      <c r="E6051" t="s">
        <v>16</v>
      </c>
      <c r="F6051" t="s">
        <v>16</v>
      </c>
      <c r="G6051" t="s">
        <v>7015</v>
      </c>
      <c r="H6051">
        <v>1</v>
      </c>
      <c r="I6051" t="s">
        <v>7143</v>
      </c>
    </row>
    <row r="6052" spans="1:9" x14ac:dyDescent="0.25">
      <c r="A6052" t="s">
        <v>5960</v>
      </c>
      <c r="B6052">
        <v>75211662</v>
      </c>
      <c r="C6052" t="s">
        <v>16</v>
      </c>
      <c r="D6052" t="s">
        <v>16</v>
      </c>
      <c r="E6052" t="s">
        <v>16</v>
      </c>
      <c r="F6052" t="s">
        <v>16</v>
      </c>
      <c r="G6052" t="s">
        <v>7015</v>
      </c>
      <c r="H6052">
        <v>1</v>
      </c>
      <c r="I6052" t="s">
        <v>7143</v>
      </c>
    </row>
    <row r="6053" spans="1:9" x14ac:dyDescent="0.25">
      <c r="A6053" t="s">
        <v>5877</v>
      </c>
      <c r="B6053">
        <v>75211662</v>
      </c>
      <c r="C6053" t="s">
        <v>16</v>
      </c>
      <c r="D6053" t="s">
        <v>16</v>
      </c>
      <c r="E6053" t="s">
        <v>16</v>
      </c>
      <c r="F6053" t="s">
        <v>16</v>
      </c>
      <c r="G6053" t="s">
        <v>7015</v>
      </c>
      <c r="H6053">
        <v>1</v>
      </c>
      <c r="I6053" t="s">
        <v>7143</v>
      </c>
    </row>
    <row r="6054" spans="1:9" x14ac:dyDescent="0.25">
      <c r="A6054" t="s">
        <v>5883</v>
      </c>
      <c r="B6054">
        <v>75211662</v>
      </c>
      <c r="C6054" t="s">
        <v>16</v>
      </c>
      <c r="D6054" t="s">
        <v>16</v>
      </c>
      <c r="E6054" t="s">
        <v>16</v>
      </c>
      <c r="F6054" t="s">
        <v>16</v>
      </c>
      <c r="G6054" t="s">
        <v>7015</v>
      </c>
      <c r="H6054">
        <v>1</v>
      </c>
      <c r="I6054" t="s">
        <v>7143</v>
      </c>
    </row>
    <row r="6055" spans="1:9" x14ac:dyDescent="0.25">
      <c r="A6055" t="s">
        <v>5892</v>
      </c>
      <c r="B6055">
        <v>75211662</v>
      </c>
      <c r="C6055" t="s">
        <v>16</v>
      </c>
      <c r="D6055" t="s">
        <v>16</v>
      </c>
      <c r="E6055" t="s">
        <v>16</v>
      </c>
      <c r="F6055" t="s">
        <v>16</v>
      </c>
      <c r="G6055" t="s">
        <v>7015</v>
      </c>
      <c r="H6055">
        <v>1</v>
      </c>
      <c r="I6055" t="s">
        <v>7143</v>
      </c>
    </row>
    <row r="6056" spans="1:9" x14ac:dyDescent="0.25">
      <c r="A6056" t="s">
        <v>5885</v>
      </c>
      <c r="B6056">
        <v>75211662</v>
      </c>
      <c r="C6056" t="s">
        <v>16</v>
      </c>
      <c r="D6056" t="s">
        <v>16</v>
      </c>
      <c r="E6056" t="s">
        <v>16</v>
      </c>
      <c r="F6056" t="s">
        <v>16</v>
      </c>
      <c r="G6056" t="s">
        <v>7015</v>
      </c>
      <c r="H6056">
        <v>1</v>
      </c>
      <c r="I6056" t="s">
        <v>7143</v>
      </c>
    </row>
    <row r="6057" spans="1:9" x14ac:dyDescent="0.25">
      <c r="A6057" t="s">
        <v>5893</v>
      </c>
      <c r="B6057">
        <v>75211662</v>
      </c>
      <c r="C6057" t="s">
        <v>16</v>
      </c>
      <c r="D6057" t="s">
        <v>16</v>
      </c>
      <c r="E6057" t="s">
        <v>16</v>
      </c>
      <c r="F6057" t="s">
        <v>16</v>
      </c>
      <c r="G6057" t="s">
        <v>7015</v>
      </c>
      <c r="H6057">
        <v>1</v>
      </c>
      <c r="I6057" t="s">
        <v>7143</v>
      </c>
    </row>
    <row r="6058" spans="1:9" x14ac:dyDescent="0.25">
      <c r="A6058" t="s">
        <v>5894</v>
      </c>
      <c r="B6058">
        <v>75211662</v>
      </c>
      <c r="C6058" t="s">
        <v>16</v>
      </c>
      <c r="D6058" t="s">
        <v>16</v>
      </c>
      <c r="E6058" t="s">
        <v>16</v>
      </c>
      <c r="F6058" t="s">
        <v>16</v>
      </c>
      <c r="G6058" t="s">
        <v>7015</v>
      </c>
      <c r="H6058">
        <v>1</v>
      </c>
      <c r="I6058" t="s">
        <v>7143</v>
      </c>
    </row>
    <row r="6059" spans="1:9" x14ac:dyDescent="0.25">
      <c r="A6059" t="s">
        <v>5895</v>
      </c>
      <c r="B6059">
        <v>75211662</v>
      </c>
      <c r="C6059" t="s">
        <v>16</v>
      </c>
      <c r="D6059" t="s">
        <v>16</v>
      </c>
      <c r="E6059" t="s">
        <v>16</v>
      </c>
      <c r="F6059" t="s">
        <v>16</v>
      </c>
      <c r="G6059" t="s">
        <v>7015</v>
      </c>
      <c r="H6059">
        <v>1</v>
      </c>
      <c r="I6059" t="s">
        <v>7143</v>
      </c>
    </row>
    <row r="6060" spans="1:9" x14ac:dyDescent="0.25">
      <c r="A6060" t="s">
        <v>5886</v>
      </c>
      <c r="B6060">
        <v>75211662</v>
      </c>
      <c r="C6060" t="s">
        <v>16</v>
      </c>
      <c r="D6060" t="s">
        <v>16</v>
      </c>
      <c r="E6060" t="s">
        <v>16</v>
      </c>
      <c r="F6060" t="s">
        <v>16</v>
      </c>
      <c r="G6060" t="s">
        <v>7015</v>
      </c>
      <c r="H6060">
        <v>1</v>
      </c>
      <c r="I6060" t="s">
        <v>7143</v>
      </c>
    </row>
    <row r="6061" spans="1:9" x14ac:dyDescent="0.25">
      <c r="A6061" t="s">
        <v>5874</v>
      </c>
      <c r="B6061">
        <v>75211662</v>
      </c>
      <c r="C6061" t="s">
        <v>16</v>
      </c>
      <c r="D6061" t="s">
        <v>16</v>
      </c>
      <c r="E6061" t="s">
        <v>16</v>
      </c>
      <c r="F6061" t="s">
        <v>16</v>
      </c>
      <c r="G6061" t="s">
        <v>7015</v>
      </c>
      <c r="H6061">
        <v>1</v>
      </c>
      <c r="I6061" t="s">
        <v>7143</v>
      </c>
    </row>
    <row r="6062" spans="1:9" x14ac:dyDescent="0.25">
      <c r="A6062" t="s">
        <v>5875</v>
      </c>
      <c r="B6062">
        <v>75211662</v>
      </c>
      <c r="C6062" t="s">
        <v>16</v>
      </c>
      <c r="D6062" t="s">
        <v>16</v>
      </c>
      <c r="E6062" t="s">
        <v>16</v>
      </c>
      <c r="F6062" t="s">
        <v>16</v>
      </c>
      <c r="G6062" t="s">
        <v>7015</v>
      </c>
      <c r="H6062">
        <v>1</v>
      </c>
      <c r="I6062" t="s">
        <v>7143</v>
      </c>
    </row>
    <row r="6063" spans="1:9" x14ac:dyDescent="0.25">
      <c r="A6063" t="s">
        <v>5884</v>
      </c>
      <c r="B6063">
        <v>75211662</v>
      </c>
      <c r="C6063" t="s">
        <v>16</v>
      </c>
      <c r="D6063" t="s">
        <v>16</v>
      </c>
      <c r="E6063" t="s">
        <v>16</v>
      </c>
      <c r="F6063" t="s">
        <v>16</v>
      </c>
      <c r="G6063" t="s">
        <v>7015</v>
      </c>
      <c r="H6063">
        <v>1</v>
      </c>
      <c r="I6063" t="s">
        <v>7143</v>
      </c>
    </row>
    <row r="6064" spans="1:9" x14ac:dyDescent="0.25">
      <c r="A6064" t="s">
        <v>5887</v>
      </c>
      <c r="B6064">
        <v>75211662</v>
      </c>
      <c r="C6064" t="s">
        <v>16</v>
      </c>
      <c r="D6064" t="s">
        <v>16</v>
      </c>
      <c r="E6064" t="s">
        <v>16</v>
      </c>
      <c r="F6064" t="s">
        <v>16</v>
      </c>
      <c r="G6064" t="s">
        <v>7015</v>
      </c>
      <c r="H6064">
        <v>1</v>
      </c>
      <c r="I6064" t="s">
        <v>7143</v>
      </c>
    </row>
    <row r="6065" spans="1:9" x14ac:dyDescent="0.25">
      <c r="A6065" t="s">
        <v>5878</v>
      </c>
      <c r="B6065">
        <v>75211662</v>
      </c>
      <c r="C6065" t="s">
        <v>16</v>
      </c>
      <c r="D6065" t="s">
        <v>16</v>
      </c>
      <c r="E6065" t="s">
        <v>16</v>
      </c>
      <c r="F6065" t="s">
        <v>16</v>
      </c>
      <c r="G6065" t="s">
        <v>7015</v>
      </c>
      <c r="H6065">
        <v>1</v>
      </c>
      <c r="I6065" t="s">
        <v>7143</v>
      </c>
    </row>
    <row r="6066" spans="1:9" x14ac:dyDescent="0.25">
      <c r="A6066" t="s">
        <v>5879</v>
      </c>
      <c r="B6066">
        <v>75211662</v>
      </c>
      <c r="C6066" t="s">
        <v>16</v>
      </c>
      <c r="D6066" t="s">
        <v>16</v>
      </c>
      <c r="E6066" t="s">
        <v>16</v>
      </c>
      <c r="F6066" t="s">
        <v>16</v>
      </c>
      <c r="G6066" t="s">
        <v>7015</v>
      </c>
      <c r="H6066">
        <v>1</v>
      </c>
      <c r="I6066" t="s">
        <v>7143</v>
      </c>
    </row>
    <row r="6067" spans="1:9" x14ac:dyDescent="0.25">
      <c r="A6067" t="s">
        <v>7920</v>
      </c>
      <c r="B6067">
        <v>75577000</v>
      </c>
      <c r="C6067" t="s">
        <v>16</v>
      </c>
      <c r="D6067" t="s">
        <v>16</v>
      </c>
      <c r="E6067" t="s">
        <v>16</v>
      </c>
      <c r="F6067" t="s">
        <v>16</v>
      </c>
      <c r="G6067" t="s">
        <v>3759</v>
      </c>
      <c r="H6067">
        <v>1</v>
      </c>
      <c r="I6067" t="s">
        <v>4898</v>
      </c>
    </row>
    <row r="6068" spans="1:9" x14ac:dyDescent="0.25">
      <c r="A6068" t="s">
        <v>5953</v>
      </c>
      <c r="B6068">
        <v>75211662</v>
      </c>
      <c r="C6068" t="s">
        <v>16</v>
      </c>
      <c r="D6068" t="s">
        <v>16</v>
      </c>
      <c r="E6068" t="s">
        <v>16</v>
      </c>
      <c r="F6068" t="s">
        <v>16</v>
      </c>
      <c r="G6068" t="s">
        <v>7015</v>
      </c>
      <c r="H6068">
        <v>1</v>
      </c>
      <c r="I6068" t="s">
        <v>7143</v>
      </c>
    </row>
    <row r="6069" spans="1:9" x14ac:dyDescent="0.25">
      <c r="A6069" t="s">
        <v>5954</v>
      </c>
      <c r="B6069">
        <v>75211662</v>
      </c>
      <c r="C6069" t="s">
        <v>16</v>
      </c>
      <c r="D6069" t="s">
        <v>16</v>
      </c>
      <c r="E6069" t="s">
        <v>16</v>
      </c>
      <c r="F6069" t="s">
        <v>16</v>
      </c>
      <c r="G6069" t="s">
        <v>7015</v>
      </c>
      <c r="H6069">
        <v>3</v>
      </c>
      <c r="I6069" t="s">
        <v>7143</v>
      </c>
    </row>
    <row r="6070" spans="1:9" x14ac:dyDescent="0.25">
      <c r="A6070" t="s">
        <v>5955</v>
      </c>
      <c r="B6070">
        <v>75211662</v>
      </c>
      <c r="C6070" t="s">
        <v>16</v>
      </c>
      <c r="D6070" t="s">
        <v>16</v>
      </c>
      <c r="E6070" t="s">
        <v>16</v>
      </c>
      <c r="F6070" t="s">
        <v>16</v>
      </c>
      <c r="G6070" t="s">
        <v>7015</v>
      </c>
      <c r="H6070">
        <v>1</v>
      </c>
      <c r="I6070" t="s">
        <v>7143</v>
      </c>
    </row>
    <row r="6071" spans="1:9" x14ac:dyDescent="0.25">
      <c r="A6071" t="s">
        <v>5922</v>
      </c>
      <c r="B6071">
        <v>75211662</v>
      </c>
      <c r="C6071" t="s">
        <v>16</v>
      </c>
      <c r="D6071" t="s">
        <v>16</v>
      </c>
      <c r="E6071" t="s">
        <v>16</v>
      </c>
      <c r="F6071" t="s">
        <v>16</v>
      </c>
      <c r="G6071" t="s">
        <v>7015</v>
      </c>
      <c r="H6071">
        <v>1</v>
      </c>
      <c r="I6071" t="s">
        <v>7143</v>
      </c>
    </row>
    <row r="6072" spans="1:9" x14ac:dyDescent="0.25">
      <c r="A6072" t="s">
        <v>5917</v>
      </c>
      <c r="B6072">
        <v>75211662</v>
      </c>
      <c r="C6072" t="s">
        <v>16</v>
      </c>
      <c r="D6072" t="s">
        <v>16</v>
      </c>
      <c r="E6072" t="s">
        <v>16</v>
      </c>
      <c r="F6072" t="s">
        <v>16</v>
      </c>
      <c r="G6072" t="s">
        <v>7015</v>
      </c>
      <c r="H6072">
        <v>1</v>
      </c>
      <c r="I6072" t="s">
        <v>7143</v>
      </c>
    </row>
    <row r="6073" spans="1:9" x14ac:dyDescent="0.25">
      <c r="A6073" t="s">
        <v>11761</v>
      </c>
      <c r="B6073">
        <v>75211662</v>
      </c>
      <c r="C6073" t="s">
        <v>16</v>
      </c>
      <c r="D6073" t="s">
        <v>16</v>
      </c>
      <c r="E6073" t="s">
        <v>16</v>
      </c>
      <c r="F6073" t="s">
        <v>16</v>
      </c>
      <c r="G6073" t="s">
        <v>7015</v>
      </c>
      <c r="H6073">
        <v>1</v>
      </c>
      <c r="I6073" t="s">
        <v>7143</v>
      </c>
    </row>
    <row r="6074" spans="1:9" x14ac:dyDescent="0.25">
      <c r="A6074" t="s">
        <v>5919</v>
      </c>
      <c r="B6074">
        <v>75211662</v>
      </c>
      <c r="C6074" t="s">
        <v>16</v>
      </c>
      <c r="D6074" t="s">
        <v>16</v>
      </c>
      <c r="E6074" t="s">
        <v>16</v>
      </c>
      <c r="F6074" t="s">
        <v>16</v>
      </c>
      <c r="G6074" t="s">
        <v>7015</v>
      </c>
      <c r="H6074">
        <v>1</v>
      </c>
      <c r="I6074" t="s">
        <v>7143</v>
      </c>
    </row>
    <row r="6075" spans="1:9" x14ac:dyDescent="0.25">
      <c r="A6075" t="s">
        <v>5920</v>
      </c>
      <c r="B6075">
        <v>75211662</v>
      </c>
      <c r="C6075" t="s">
        <v>16</v>
      </c>
      <c r="D6075" t="s">
        <v>16</v>
      </c>
      <c r="E6075" t="s">
        <v>16</v>
      </c>
      <c r="F6075" t="s">
        <v>16</v>
      </c>
      <c r="G6075" t="s">
        <v>7015</v>
      </c>
      <c r="H6075">
        <v>1</v>
      </c>
      <c r="I6075" t="s">
        <v>7143</v>
      </c>
    </row>
    <row r="6076" spans="1:9" x14ac:dyDescent="0.25">
      <c r="A6076" t="s">
        <v>5921</v>
      </c>
      <c r="B6076">
        <v>75211662</v>
      </c>
      <c r="C6076" t="s">
        <v>16</v>
      </c>
      <c r="D6076" t="s">
        <v>16</v>
      </c>
      <c r="E6076" t="s">
        <v>16</v>
      </c>
      <c r="F6076" t="s">
        <v>16</v>
      </c>
      <c r="G6076" t="s">
        <v>7015</v>
      </c>
      <c r="H6076">
        <v>1</v>
      </c>
      <c r="I6076" t="s">
        <v>7143</v>
      </c>
    </row>
    <row r="6077" spans="1:9" x14ac:dyDescent="0.25">
      <c r="A6077" t="s">
        <v>5918</v>
      </c>
      <c r="B6077">
        <v>75211662</v>
      </c>
      <c r="C6077" t="s">
        <v>16</v>
      </c>
      <c r="D6077" t="s">
        <v>16</v>
      </c>
      <c r="E6077" t="s">
        <v>16</v>
      </c>
      <c r="F6077" t="s">
        <v>16</v>
      </c>
      <c r="G6077" t="s">
        <v>7015</v>
      </c>
      <c r="H6077">
        <v>1</v>
      </c>
      <c r="I6077" t="s">
        <v>7143</v>
      </c>
    </row>
    <row r="6078" spans="1:9" x14ac:dyDescent="0.25">
      <c r="A6078" t="s">
        <v>5916</v>
      </c>
      <c r="B6078">
        <v>75211662</v>
      </c>
      <c r="C6078" t="s">
        <v>16</v>
      </c>
      <c r="D6078" t="s">
        <v>16</v>
      </c>
      <c r="E6078" t="s">
        <v>16</v>
      </c>
      <c r="F6078" t="s">
        <v>16</v>
      </c>
      <c r="G6078" t="s">
        <v>7015</v>
      </c>
      <c r="H6078">
        <v>1</v>
      </c>
      <c r="I6078" t="s">
        <v>7143</v>
      </c>
    </row>
    <row r="6079" spans="1:9" x14ac:dyDescent="0.25">
      <c r="A6079" t="s">
        <v>5945</v>
      </c>
      <c r="B6079">
        <v>75211662</v>
      </c>
      <c r="C6079" t="s">
        <v>16</v>
      </c>
      <c r="D6079" t="s">
        <v>16</v>
      </c>
      <c r="E6079" t="s">
        <v>16</v>
      </c>
      <c r="F6079" t="s">
        <v>16</v>
      </c>
      <c r="G6079" t="s">
        <v>7015</v>
      </c>
      <c r="H6079">
        <v>1</v>
      </c>
      <c r="I6079" t="s">
        <v>7143</v>
      </c>
    </row>
    <row r="6080" spans="1:9" x14ac:dyDescent="0.25">
      <c r="A6080" t="s">
        <v>5834</v>
      </c>
      <c r="B6080">
        <v>74755755</v>
      </c>
      <c r="C6080" t="s">
        <v>16</v>
      </c>
      <c r="D6080" t="s">
        <v>16</v>
      </c>
      <c r="E6080" t="s">
        <v>16</v>
      </c>
      <c r="F6080" t="s">
        <v>16</v>
      </c>
      <c r="G6080" t="s">
        <v>4786</v>
      </c>
      <c r="H6080">
        <v>1</v>
      </c>
      <c r="I6080" t="s">
        <v>4922</v>
      </c>
    </row>
    <row r="6081" spans="1:9" x14ac:dyDescent="0.25">
      <c r="A6081" t="s">
        <v>5943</v>
      </c>
      <c r="B6081">
        <v>75211662</v>
      </c>
      <c r="C6081" t="s">
        <v>16</v>
      </c>
      <c r="D6081" t="s">
        <v>16</v>
      </c>
      <c r="E6081" t="s">
        <v>16</v>
      </c>
      <c r="F6081" t="s">
        <v>16</v>
      </c>
      <c r="G6081" t="s">
        <v>7015</v>
      </c>
      <c r="H6081">
        <v>1</v>
      </c>
      <c r="I6081" t="s">
        <v>7143</v>
      </c>
    </row>
    <row r="6082" spans="1:9" x14ac:dyDescent="0.25">
      <c r="A6082" t="s">
        <v>5846</v>
      </c>
      <c r="B6082">
        <v>74762273</v>
      </c>
      <c r="C6082" t="s">
        <v>16</v>
      </c>
      <c r="D6082" t="s">
        <v>16</v>
      </c>
      <c r="E6082" t="s">
        <v>16</v>
      </c>
      <c r="F6082" t="s">
        <v>16</v>
      </c>
      <c r="G6082" t="s">
        <v>154</v>
      </c>
      <c r="H6082">
        <v>2</v>
      </c>
      <c r="I6082" t="s">
        <v>7933</v>
      </c>
    </row>
    <row r="6083" spans="1:9" x14ac:dyDescent="0.25">
      <c r="A6083" t="s">
        <v>5846</v>
      </c>
      <c r="B6083">
        <v>75577000</v>
      </c>
      <c r="C6083" t="s">
        <v>16</v>
      </c>
      <c r="D6083" t="s">
        <v>16</v>
      </c>
      <c r="E6083" t="s">
        <v>16</v>
      </c>
      <c r="F6083" t="s">
        <v>16</v>
      </c>
      <c r="G6083" t="s">
        <v>3759</v>
      </c>
      <c r="H6083">
        <v>1</v>
      </c>
      <c r="I6083" t="s">
        <v>4898</v>
      </c>
    </row>
    <row r="6084" spans="1:9" x14ac:dyDescent="0.25">
      <c r="A6084" t="s">
        <v>5946</v>
      </c>
      <c r="B6084">
        <v>75211662</v>
      </c>
      <c r="C6084" t="s">
        <v>16</v>
      </c>
      <c r="D6084" t="s">
        <v>16</v>
      </c>
      <c r="E6084" t="s">
        <v>16</v>
      </c>
      <c r="F6084" t="s">
        <v>16</v>
      </c>
      <c r="G6084" t="s">
        <v>7015</v>
      </c>
      <c r="H6084">
        <v>1</v>
      </c>
      <c r="I6084" t="s">
        <v>7143</v>
      </c>
    </row>
    <row r="6085" spans="1:9" x14ac:dyDescent="0.25">
      <c r="A6085" t="s">
        <v>5849</v>
      </c>
      <c r="B6085">
        <v>74762273</v>
      </c>
      <c r="C6085" t="s">
        <v>16</v>
      </c>
      <c r="D6085" t="s">
        <v>16</v>
      </c>
      <c r="E6085" t="s">
        <v>16</v>
      </c>
      <c r="F6085" t="s">
        <v>16</v>
      </c>
      <c r="G6085" t="s">
        <v>154</v>
      </c>
      <c r="H6085">
        <v>2</v>
      </c>
      <c r="I6085" t="s">
        <v>7933</v>
      </c>
    </row>
    <row r="6086" spans="1:9" x14ac:dyDescent="0.25">
      <c r="A6086" t="s">
        <v>5849</v>
      </c>
      <c r="B6086">
        <v>75577000</v>
      </c>
      <c r="C6086" t="s">
        <v>16</v>
      </c>
      <c r="D6086" t="s">
        <v>16</v>
      </c>
      <c r="E6086" t="s">
        <v>16</v>
      </c>
      <c r="F6086" t="s">
        <v>16</v>
      </c>
      <c r="G6086" t="s">
        <v>3759</v>
      </c>
      <c r="H6086">
        <v>1</v>
      </c>
      <c r="I6086" t="s">
        <v>4898</v>
      </c>
    </row>
    <row r="6087" spans="1:9" x14ac:dyDescent="0.25">
      <c r="A6087" t="s">
        <v>6098</v>
      </c>
      <c r="B6087">
        <v>75211662</v>
      </c>
      <c r="C6087" t="s">
        <v>16</v>
      </c>
      <c r="D6087" t="s">
        <v>16</v>
      </c>
      <c r="E6087" t="s">
        <v>16</v>
      </c>
      <c r="F6087" t="s">
        <v>16</v>
      </c>
      <c r="G6087" t="s">
        <v>7015</v>
      </c>
      <c r="H6087">
        <v>1</v>
      </c>
      <c r="I6087" t="s">
        <v>7143</v>
      </c>
    </row>
    <row r="6088" spans="1:9" x14ac:dyDescent="0.25">
      <c r="A6088" t="s">
        <v>6099</v>
      </c>
      <c r="B6088">
        <v>75211662</v>
      </c>
      <c r="C6088" t="s">
        <v>16</v>
      </c>
      <c r="D6088" t="s">
        <v>16</v>
      </c>
      <c r="E6088" t="s">
        <v>16</v>
      </c>
      <c r="F6088" t="s">
        <v>16</v>
      </c>
      <c r="G6088" t="s">
        <v>7015</v>
      </c>
      <c r="H6088">
        <v>1</v>
      </c>
      <c r="I6088" t="s">
        <v>7143</v>
      </c>
    </row>
    <row r="6089" spans="1:9" x14ac:dyDescent="0.25">
      <c r="A6089" t="s">
        <v>6085</v>
      </c>
      <c r="B6089">
        <v>75211662</v>
      </c>
      <c r="C6089" t="s">
        <v>16</v>
      </c>
      <c r="D6089" t="s">
        <v>16</v>
      </c>
      <c r="E6089" t="s">
        <v>16</v>
      </c>
      <c r="F6089" t="s">
        <v>16</v>
      </c>
      <c r="G6089" t="s">
        <v>7015</v>
      </c>
      <c r="H6089">
        <v>1</v>
      </c>
      <c r="I6089" t="s">
        <v>7143</v>
      </c>
    </row>
    <row r="6090" spans="1:9" x14ac:dyDescent="0.25">
      <c r="A6090" t="s">
        <v>5949</v>
      </c>
      <c r="B6090">
        <v>75211662</v>
      </c>
      <c r="C6090" t="s">
        <v>16</v>
      </c>
      <c r="D6090" t="s">
        <v>16</v>
      </c>
      <c r="E6090" t="s">
        <v>16</v>
      </c>
      <c r="F6090" t="s">
        <v>16</v>
      </c>
      <c r="G6090" t="s">
        <v>7015</v>
      </c>
      <c r="H6090">
        <v>1</v>
      </c>
      <c r="I6090" t="s">
        <v>7143</v>
      </c>
    </row>
    <row r="6091" spans="1:9" x14ac:dyDescent="0.25">
      <c r="A6091" t="s">
        <v>5947</v>
      </c>
      <c r="B6091">
        <v>75211662</v>
      </c>
      <c r="C6091" t="s">
        <v>16</v>
      </c>
      <c r="D6091" t="s">
        <v>16</v>
      </c>
      <c r="E6091" t="s">
        <v>16</v>
      </c>
      <c r="F6091" t="s">
        <v>16</v>
      </c>
      <c r="G6091" t="s">
        <v>7015</v>
      </c>
      <c r="H6091">
        <v>1</v>
      </c>
      <c r="I6091" t="s">
        <v>7143</v>
      </c>
    </row>
    <row r="6092" spans="1:9" x14ac:dyDescent="0.25">
      <c r="A6092" t="s">
        <v>5944</v>
      </c>
      <c r="B6092">
        <v>75211662</v>
      </c>
      <c r="C6092" t="s">
        <v>16</v>
      </c>
      <c r="D6092" t="s">
        <v>16</v>
      </c>
      <c r="E6092" t="s">
        <v>16</v>
      </c>
      <c r="F6092" t="s">
        <v>16</v>
      </c>
      <c r="G6092" t="s">
        <v>7015</v>
      </c>
      <c r="H6092">
        <v>1</v>
      </c>
      <c r="I6092" t="s">
        <v>7143</v>
      </c>
    </row>
    <row r="6093" spans="1:9" x14ac:dyDescent="0.25">
      <c r="A6093" t="s">
        <v>5948</v>
      </c>
      <c r="B6093">
        <v>75211662</v>
      </c>
      <c r="C6093" t="s">
        <v>16</v>
      </c>
      <c r="D6093" t="s">
        <v>16</v>
      </c>
      <c r="E6093" t="s">
        <v>16</v>
      </c>
      <c r="F6093" t="s">
        <v>16</v>
      </c>
      <c r="G6093" t="s">
        <v>7015</v>
      </c>
      <c r="H6093">
        <v>1</v>
      </c>
      <c r="I6093" t="s">
        <v>7143</v>
      </c>
    </row>
    <row r="6094" spans="1:9" x14ac:dyDescent="0.25">
      <c r="A6094" t="s">
        <v>5942</v>
      </c>
      <c r="B6094">
        <v>75211662</v>
      </c>
      <c r="C6094" t="s">
        <v>16</v>
      </c>
      <c r="D6094" t="s">
        <v>16</v>
      </c>
      <c r="E6094" t="s">
        <v>16</v>
      </c>
      <c r="F6094" t="s">
        <v>16</v>
      </c>
      <c r="G6094" t="s">
        <v>7015</v>
      </c>
      <c r="H6094">
        <v>1</v>
      </c>
      <c r="I6094" t="s">
        <v>7143</v>
      </c>
    </row>
    <row r="6095" spans="1:9" x14ac:dyDescent="0.25">
      <c r="A6095" t="s">
        <v>5858</v>
      </c>
      <c r="B6095">
        <v>75180019</v>
      </c>
      <c r="C6095" t="s">
        <v>16</v>
      </c>
      <c r="D6095" t="s">
        <v>16</v>
      </c>
      <c r="E6095" t="s">
        <v>16</v>
      </c>
      <c r="F6095" t="s">
        <v>16</v>
      </c>
      <c r="G6095" t="s">
        <v>2430</v>
      </c>
      <c r="H6095">
        <v>1</v>
      </c>
      <c r="I6095" t="s">
        <v>5227</v>
      </c>
    </row>
    <row r="6096" spans="1:9" x14ac:dyDescent="0.25">
      <c r="A6096" t="s">
        <v>5928</v>
      </c>
      <c r="B6096">
        <v>75211662</v>
      </c>
      <c r="C6096" t="s">
        <v>16</v>
      </c>
      <c r="D6096" t="s">
        <v>16</v>
      </c>
      <c r="E6096" t="s">
        <v>16</v>
      </c>
      <c r="F6096" t="s">
        <v>16</v>
      </c>
      <c r="G6096" t="s">
        <v>7015</v>
      </c>
      <c r="H6096">
        <v>1</v>
      </c>
      <c r="I6096" t="s">
        <v>7143</v>
      </c>
    </row>
    <row r="6097" spans="1:9" x14ac:dyDescent="0.25">
      <c r="A6097" t="s">
        <v>5929</v>
      </c>
      <c r="B6097">
        <v>75211662</v>
      </c>
      <c r="C6097" t="s">
        <v>16</v>
      </c>
      <c r="D6097" t="s">
        <v>16</v>
      </c>
      <c r="E6097" t="s">
        <v>16</v>
      </c>
      <c r="F6097" t="s">
        <v>16</v>
      </c>
      <c r="G6097" t="s">
        <v>7015</v>
      </c>
      <c r="H6097">
        <v>1</v>
      </c>
      <c r="I6097" t="s">
        <v>7143</v>
      </c>
    </row>
    <row r="6098" spans="1:9" x14ac:dyDescent="0.25">
      <c r="A6098" t="s">
        <v>5940</v>
      </c>
      <c r="B6098">
        <v>75211662</v>
      </c>
      <c r="C6098" t="s">
        <v>16</v>
      </c>
      <c r="D6098" t="s">
        <v>16</v>
      </c>
      <c r="E6098" t="s">
        <v>16</v>
      </c>
      <c r="F6098" t="s">
        <v>16</v>
      </c>
      <c r="G6098" t="s">
        <v>7015</v>
      </c>
      <c r="H6098">
        <v>1</v>
      </c>
      <c r="I6098" t="s">
        <v>7143</v>
      </c>
    </row>
    <row r="6099" spans="1:9" x14ac:dyDescent="0.25">
      <c r="A6099" t="s">
        <v>5930</v>
      </c>
      <c r="B6099">
        <v>75211662</v>
      </c>
      <c r="C6099" t="s">
        <v>16</v>
      </c>
      <c r="D6099" t="s">
        <v>16</v>
      </c>
      <c r="E6099" t="s">
        <v>16</v>
      </c>
      <c r="F6099" t="s">
        <v>16</v>
      </c>
      <c r="G6099" t="s">
        <v>7015</v>
      </c>
      <c r="H6099">
        <v>1</v>
      </c>
      <c r="I6099" t="s">
        <v>7143</v>
      </c>
    </row>
    <row r="6100" spans="1:9" x14ac:dyDescent="0.25">
      <c r="A6100" t="s">
        <v>5937</v>
      </c>
      <c r="B6100">
        <v>75211662</v>
      </c>
      <c r="C6100" t="s">
        <v>16</v>
      </c>
      <c r="D6100" t="s">
        <v>16</v>
      </c>
      <c r="E6100" t="s">
        <v>16</v>
      </c>
      <c r="F6100" t="s">
        <v>16</v>
      </c>
      <c r="G6100" t="s">
        <v>7015</v>
      </c>
      <c r="H6100">
        <v>1</v>
      </c>
      <c r="I6100" t="s">
        <v>7143</v>
      </c>
    </row>
    <row r="6101" spans="1:9" x14ac:dyDescent="0.25">
      <c r="A6101" t="s">
        <v>5924</v>
      </c>
      <c r="B6101">
        <v>75211662</v>
      </c>
      <c r="C6101" t="s">
        <v>16</v>
      </c>
      <c r="D6101" t="s">
        <v>16</v>
      </c>
      <c r="E6101" t="s">
        <v>16</v>
      </c>
      <c r="F6101" t="s">
        <v>16</v>
      </c>
      <c r="G6101" t="s">
        <v>7015</v>
      </c>
      <c r="H6101">
        <v>1</v>
      </c>
      <c r="I6101" t="s">
        <v>7143</v>
      </c>
    </row>
    <row r="6102" spans="1:9" x14ac:dyDescent="0.25">
      <c r="A6102" t="s">
        <v>5925</v>
      </c>
      <c r="B6102">
        <v>75211662</v>
      </c>
      <c r="C6102" t="s">
        <v>16</v>
      </c>
      <c r="D6102" t="s">
        <v>16</v>
      </c>
      <c r="E6102" t="s">
        <v>16</v>
      </c>
      <c r="F6102" t="s">
        <v>16</v>
      </c>
      <c r="G6102" t="s">
        <v>7015</v>
      </c>
      <c r="H6102">
        <v>1</v>
      </c>
      <c r="I6102" t="s">
        <v>7143</v>
      </c>
    </row>
    <row r="6103" spans="1:9" x14ac:dyDescent="0.25">
      <c r="A6103" t="s">
        <v>5934</v>
      </c>
      <c r="B6103">
        <v>75211662</v>
      </c>
      <c r="C6103" t="s">
        <v>16</v>
      </c>
      <c r="D6103" t="s">
        <v>16</v>
      </c>
      <c r="E6103" t="s">
        <v>16</v>
      </c>
      <c r="F6103" t="s">
        <v>16</v>
      </c>
      <c r="G6103" t="s">
        <v>7015</v>
      </c>
      <c r="H6103">
        <v>1</v>
      </c>
      <c r="I6103" t="s">
        <v>7143</v>
      </c>
    </row>
    <row r="6104" spans="1:9" x14ac:dyDescent="0.25">
      <c r="A6104" t="s">
        <v>5935</v>
      </c>
      <c r="B6104">
        <v>75211662</v>
      </c>
      <c r="C6104" t="s">
        <v>16</v>
      </c>
      <c r="D6104" t="s">
        <v>16</v>
      </c>
      <c r="E6104" t="s">
        <v>16</v>
      </c>
      <c r="F6104" t="s">
        <v>16</v>
      </c>
      <c r="G6104" t="s">
        <v>7015</v>
      </c>
      <c r="H6104">
        <v>1</v>
      </c>
      <c r="I6104" t="s">
        <v>7143</v>
      </c>
    </row>
    <row r="6105" spans="1:9" x14ac:dyDescent="0.25">
      <c r="A6105" t="s">
        <v>5926</v>
      </c>
      <c r="B6105">
        <v>75211662</v>
      </c>
      <c r="C6105" t="s">
        <v>16</v>
      </c>
      <c r="D6105" t="s">
        <v>16</v>
      </c>
      <c r="E6105" t="s">
        <v>16</v>
      </c>
      <c r="F6105" t="s">
        <v>16</v>
      </c>
      <c r="G6105" t="s">
        <v>7015</v>
      </c>
      <c r="H6105">
        <v>1</v>
      </c>
      <c r="I6105" t="s">
        <v>7143</v>
      </c>
    </row>
    <row r="6106" spans="1:9" x14ac:dyDescent="0.25">
      <c r="A6106" t="s">
        <v>5936</v>
      </c>
      <c r="B6106">
        <v>75211662</v>
      </c>
      <c r="C6106" t="s">
        <v>16</v>
      </c>
      <c r="D6106" t="s">
        <v>16</v>
      </c>
      <c r="E6106" t="s">
        <v>16</v>
      </c>
      <c r="F6106" t="s">
        <v>16</v>
      </c>
      <c r="G6106" t="s">
        <v>7015</v>
      </c>
      <c r="H6106">
        <v>1</v>
      </c>
      <c r="I6106" t="s">
        <v>7143</v>
      </c>
    </row>
    <row r="6107" spans="1:9" x14ac:dyDescent="0.25">
      <c r="A6107" t="s">
        <v>5931</v>
      </c>
      <c r="B6107">
        <v>75211662</v>
      </c>
      <c r="C6107" t="s">
        <v>16</v>
      </c>
      <c r="D6107" t="s">
        <v>16</v>
      </c>
      <c r="E6107" t="s">
        <v>16</v>
      </c>
      <c r="F6107" t="s">
        <v>16</v>
      </c>
      <c r="G6107" t="s">
        <v>7015</v>
      </c>
      <c r="H6107">
        <v>1</v>
      </c>
      <c r="I6107" t="s">
        <v>7143</v>
      </c>
    </row>
    <row r="6108" spans="1:9" x14ac:dyDescent="0.25">
      <c r="A6108" t="s">
        <v>5927</v>
      </c>
      <c r="B6108">
        <v>75211662</v>
      </c>
      <c r="C6108" t="s">
        <v>16</v>
      </c>
      <c r="D6108" t="s">
        <v>16</v>
      </c>
      <c r="E6108" t="s">
        <v>16</v>
      </c>
      <c r="F6108" t="s">
        <v>16</v>
      </c>
      <c r="G6108" t="s">
        <v>7015</v>
      </c>
      <c r="H6108">
        <v>1</v>
      </c>
      <c r="I6108" t="s">
        <v>7143</v>
      </c>
    </row>
    <row r="6109" spans="1:9" x14ac:dyDescent="0.25">
      <c r="A6109" t="s">
        <v>5932</v>
      </c>
      <c r="B6109">
        <v>75211662</v>
      </c>
      <c r="C6109" t="s">
        <v>16</v>
      </c>
      <c r="D6109" t="s">
        <v>16</v>
      </c>
      <c r="E6109" t="s">
        <v>16</v>
      </c>
      <c r="F6109" t="s">
        <v>16</v>
      </c>
      <c r="G6109" t="s">
        <v>7015</v>
      </c>
      <c r="H6109">
        <v>1</v>
      </c>
      <c r="I6109" t="s">
        <v>7143</v>
      </c>
    </row>
    <row r="6110" spans="1:9" x14ac:dyDescent="0.25">
      <c r="A6110" t="s">
        <v>5933</v>
      </c>
      <c r="B6110">
        <v>75211662</v>
      </c>
      <c r="C6110" t="s">
        <v>16</v>
      </c>
      <c r="D6110" t="s">
        <v>16</v>
      </c>
      <c r="E6110" t="s">
        <v>16</v>
      </c>
      <c r="F6110" t="s">
        <v>16</v>
      </c>
      <c r="G6110" t="s">
        <v>7015</v>
      </c>
      <c r="H6110">
        <v>1</v>
      </c>
      <c r="I6110" t="s">
        <v>7143</v>
      </c>
    </row>
    <row r="6111" spans="1:9" x14ac:dyDescent="0.25">
      <c r="A6111" t="s">
        <v>5952</v>
      </c>
      <c r="B6111">
        <v>75211662</v>
      </c>
      <c r="C6111" t="s">
        <v>16</v>
      </c>
      <c r="D6111" t="s">
        <v>16</v>
      </c>
      <c r="E6111" t="s">
        <v>16</v>
      </c>
      <c r="F6111" t="s">
        <v>16</v>
      </c>
      <c r="G6111" t="s">
        <v>7015</v>
      </c>
      <c r="H6111">
        <v>1</v>
      </c>
      <c r="I6111" t="s">
        <v>7143</v>
      </c>
    </row>
    <row r="6112" spans="1:9" x14ac:dyDescent="0.25">
      <c r="A6112" t="s">
        <v>5951</v>
      </c>
      <c r="B6112">
        <v>75211662</v>
      </c>
      <c r="C6112" t="s">
        <v>16</v>
      </c>
      <c r="D6112" t="s">
        <v>16</v>
      </c>
      <c r="E6112" t="s">
        <v>16</v>
      </c>
      <c r="F6112" t="s">
        <v>16</v>
      </c>
      <c r="G6112" t="s">
        <v>7015</v>
      </c>
      <c r="H6112">
        <v>1</v>
      </c>
      <c r="I6112" t="s">
        <v>7143</v>
      </c>
    </row>
    <row r="6113" spans="1:9" x14ac:dyDescent="0.25">
      <c r="A6113" t="s">
        <v>5950</v>
      </c>
      <c r="B6113">
        <v>75211662</v>
      </c>
      <c r="C6113" t="s">
        <v>16</v>
      </c>
      <c r="D6113" t="s">
        <v>16</v>
      </c>
      <c r="E6113" t="s">
        <v>16</v>
      </c>
      <c r="F6113" t="s">
        <v>16</v>
      </c>
      <c r="G6113" t="s">
        <v>7015</v>
      </c>
      <c r="H6113">
        <v>1</v>
      </c>
      <c r="I6113" t="s">
        <v>7143</v>
      </c>
    </row>
    <row r="6114" spans="1:9" x14ac:dyDescent="0.25">
      <c r="A6114" t="s">
        <v>6105</v>
      </c>
      <c r="B6114">
        <v>75211662</v>
      </c>
      <c r="C6114" t="s">
        <v>16</v>
      </c>
      <c r="D6114" t="s">
        <v>16</v>
      </c>
      <c r="E6114" t="s">
        <v>16</v>
      </c>
      <c r="F6114" t="s">
        <v>16</v>
      </c>
      <c r="G6114" t="s">
        <v>7015</v>
      </c>
      <c r="H6114">
        <v>1</v>
      </c>
      <c r="I6114" t="s">
        <v>7143</v>
      </c>
    </row>
    <row r="6115" spans="1:9" x14ac:dyDescent="0.25">
      <c r="A6115" t="s">
        <v>6106</v>
      </c>
      <c r="B6115">
        <v>75211662</v>
      </c>
      <c r="C6115" t="s">
        <v>16</v>
      </c>
      <c r="D6115" t="s">
        <v>16</v>
      </c>
      <c r="E6115" t="s">
        <v>16</v>
      </c>
      <c r="F6115" t="s">
        <v>16</v>
      </c>
      <c r="G6115" t="s">
        <v>7015</v>
      </c>
      <c r="H6115">
        <v>1</v>
      </c>
      <c r="I6115" t="s">
        <v>7143</v>
      </c>
    </row>
    <row r="6116" spans="1:9" x14ac:dyDescent="0.25">
      <c r="A6116" t="s">
        <v>6097</v>
      </c>
      <c r="B6116">
        <v>75211662</v>
      </c>
      <c r="C6116" t="s">
        <v>16</v>
      </c>
      <c r="D6116" t="s">
        <v>16</v>
      </c>
      <c r="E6116" t="s">
        <v>16</v>
      </c>
      <c r="F6116" t="s">
        <v>16</v>
      </c>
      <c r="G6116" t="s">
        <v>7015</v>
      </c>
      <c r="H6116">
        <v>1</v>
      </c>
      <c r="I6116" t="s">
        <v>7143</v>
      </c>
    </row>
    <row r="6117" spans="1:9" x14ac:dyDescent="0.25">
      <c r="A6117" t="s">
        <v>6107</v>
      </c>
      <c r="B6117">
        <v>75211662</v>
      </c>
      <c r="C6117" t="s">
        <v>16</v>
      </c>
      <c r="D6117" t="s">
        <v>16</v>
      </c>
      <c r="E6117" t="s">
        <v>16</v>
      </c>
      <c r="F6117" t="s">
        <v>16</v>
      </c>
      <c r="G6117" t="s">
        <v>7015</v>
      </c>
      <c r="H6117">
        <v>1</v>
      </c>
      <c r="I6117" t="s">
        <v>7143</v>
      </c>
    </row>
    <row r="6118" spans="1:9" x14ac:dyDescent="0.25">
      <c r="A6118" t="s">
        <v>6092</v>
      </c>
      <c r="B6118">
        <v>75211662</v>
      </c>
      <c r="C6118" t="s">
        <v>16</v>
      </c>
      <c r="D6118" t="s">
        <v>16</v>
      </c>
      <c r="E6118" t="s">
        <v>16</v>
      </c>
      <c r="F6118" t="s">
        <v>16</v>
      </c>
      <c r="G6118" t="s">
        <v>7015</v>
      </c>
      <c r="H6118">
        <v>1</v>
      </c>
      <c r="I6118" t="s">
        <v>7143</v>
      </c>
    </row>
    <row r="6119" spans="1:9" x14ac:dyDescent="0.25">
      <c r="A6119" t="s">
        <v>6093</v>
      </c>
      <c r="B6119">
        <v>75211662</v>
      </c>
      <c r="C6119" t="s">
        <v>16</v>
      </c>
      <c r="D6119" t="s">
        <v>16</v>
      </c>
      <c r="E6119" t="s">
        <v>16</v>
      </c>
      <c r="F6119" t="s">
        <v>16</v>
      </c>
      <c r="G6119" t="s">
        <v>7015</v>
      </c>
      <c r="H6119">
        <v>1</v>
      </c>
      <c r="I6119" t="s">
        <v>7143</v>
      </c>
    </row>
    <row r="6120" spans="1:9" x14ac:dyDescent="0.25">
      <c r="A6120" t="s">
        <v>6068</v>
      </c>
      <c r="B6120">
        <v>75196500</v>
      </c>
      <c r="C6120" t="s">
        <v>16</v>
      </c>
      <c r="D6120" t="s">
        <v>16</v>
      </c>
      <c r="E6120" t="s">
        <v>16</v>
      </c>
      <c r="F6120" t="s">
        <v>16</v>
      </c>
      <c r="G6120" t="s">
        <v>2425</v>
      </c>
      <c r="H6120">
        <v>1</v>
      </c>
      <c r="I6120" t="s">
        <v>5229</v>
      </c>
    </row>
    <row r="6121" spans="1:9" x14ac:dyDescent="0.25">
      <c r="A6121" t="s">
        <v>6069</v>
      </c>
      <c r="B6121">
        <v>75196500</v>
      </c>
      <c r="C6121" t="s">
        <v>16</v>
      </c>
      <c r="D6121" t="s">
        <v>16</v>
      </c>
      <c r="E6121" t="s">
        <v>16</v>
      </c>
      <c r="F6121" t="s">
        <v>16</v>
      </c>
      <c r="G6121" t="s">
        <v>2425</v>
      </c>
      <c r="H6121">
        <v>1</v>
      </c>
      <c r="I6121" t="s">
        <v>5229</v>
      </c>
    </row>
    <row r="6122" spans="1:9" x14ac:dyDescent="0.25">
      <c r="A6122" t="s">
        <v>6096</v>
      </c>
      <c r="B6122">
        <v>75211662</v>
      </c>
      <c r="C6122" t="s">
        <v>16</v>
      </c>
      <c r="D6122" t="s">
        <v>16</v>
      </c>
      <c r="E6122" t="s">
        <v>16</v>
      </c>
      <c r="F6122" t="s">
        <v>16</v>
      </c>
      <c r="G6122" t="s">
        <v>7015</v>
      </c>
      <c r="H6122">
        <v>1</v>
      </c>
      <c r="I6122" t="s">
        <v>7143</v>
      </c>
    </row>
    <row r="6123" spans="1:9" x14ac:dyDescent="0.25">
      <c r="A6123" t="s">
        <v>6066</v>
      </c>
      <c r="B6123">
        <v>75196500</v>
      </c>
      <c r="C6123" t="s">
        <v>16</v>
      </c>
      <c r="D6123" t="s">
        <v>16</v>
      </c>
      <c r="E6123" t="s">
        <v>16</v>
      </c>
      <c r="F6123" t="s">
        <v>16</v>
      </c>
      <c r="G6123" t="s">
        <v>2425</v>
      </c>
      <c r="H6123">
        <v>1</v>
      </c>
      <c r="I6123" t="s">
        <v>5229</v>
      </c>
    </row>
    <row r="6124" spans="1:9" x14ac:dyDescent="0.25">
      <c r="A6124" t="s">
        <v>6067</v>
      </c>
      <c r="B6124">
        <v>75196500</v>
      </c>
      <c r="C6124" t="s">
        <v>16</v>
      </c>
      <c r="D6124" t="s">
        <v>16</v>
      </c>
      <c r="E6124" t="s">
        <v>16</v>
      </c>
      <c r="F6124" t="s">
        <v>16</v>
      </c>
      <c r="G6124" t="s">
        <v>2425</v>
      </c>
      <c r="H6124">
        <v>1</v>
      </c>
      <c r="I6124" t="s">
        <v>5229</v>
      </c>
    </row>
    <row r="6125" spans="1:9" x14ac:dyDescent="0.25">
      <c r="A6125" t="s">
        <v>6110</v>
      </c>
      <c r="B6125">
        <v>75211662</v>
      </c>
      <c r="C6125" t="s">
        <v>16</v>
      </c>
      <c r="D6125" t="s">
        <v>16</v>
      </c>
      <c r="E6125" t="s">
        <v>16</v>
      </c>
      <c r="F6125" t="s">
        <v>16</v>
      </c>
      <c r="G6125" t="s">
        <v>7015</v>
      </c>
      <c r="H6125">
        <v>1</v>
      </c>
      <c r="I6125" t="s">
        <v>7143</v>
      </c>
    </row>
    <row r="6126" spans="1:9" x14ac:dyDescent="0.25">
      <c r="A6126" t="s">
        <v>6111</v>
      </c>
      <c r="B6126">
        <v>75211662</v>
      </c>
      <c r="C6126" t="s">
        <v>16</v>
      </c>
      <c r="D6126" t="s">
        <v>16</v>
      </c>
      <c r="E6126" t="s">
        <v>16</v>
      </c>
      <c r="F6126" t="s">
        <v>16</v>
      </c>
      <c r="G6126" t="s">
        <v>7015</v>
      </c>
      <c r="H6126">
        <v>1</v>
      </c>
      <c r="I6126" t="s">
        <v>7143</v>
      </c>
    </row>
    <row r="6127" spans="1:9" x14ac:dyDescent="0.25">
      <c r="A6127" t="s">
        <v>6112</v>
      </c>
      <c r="B6127">
        <v>75211662</v>
      </c>
      <c r="C6127" t="s">
        <v>16</v>
      </c>
      <c r="D6127" t="s">
        <v>16</v>
      </c>
      <c r="E6127" t="s">
        <v>16</v>
      </c>
      <c r="F6127" t="s">
        <v>16</v>
      </c>
      <c r="G6127" t="s">
        <v>7015</v>
      </c>
      <c r="H6127">
        <v>1</v>
      </c>
      <c r="I6127" t="s">
        <v>7143</v>
      </c>
    </row>
    <row r="6128" spans="1:9" x14ac:dyDescent="0.25">
      <c r="A6128" t="s">
        <v>6113</v>
      </c>
      <c r="B6128">
        <v>75211662</v>
      </c>
      <c r="C6128" t="s">
        <v>16</v>
      </c>
      <c r="D6128" t="s">
        <v>16</v>
      </c>
      <c r="E6128" t="s">
        <v>16</v>
      </c>
      <c r="F6128" t="s">
        <v>16</v>
      </c>
      <c r="G6128" t="s">
        <v>7015</v>
      </c>
      <c r="H6128">
        <v>1</v>
      </c>
      <c r="I6128" t="s">
        <v>7143</v>
      </c>
    </row>
    <row r="6129" spans="1:9" x14ac:dyDescent="0.25">
      <c r="A6129" t="s">
        <v>6108</v>
      </c>
      <c r="B6129">
        <v>75211662</v>
      </c>
      <c r="C6129" t="s">
        <v>16</v>
      </c>
      <c r="D6129" t="s">
        <v>16</v>
      </c>
      <c r="E6129" t="s">
        <v>16</v>
      </c>
      <c r="F6129" t="s">
        <v>16</v>
      </c>
      <c r="G6129" t="s">
        <v>7015</v>
      </c>
      <c r="H6129">
        <v>1</v>
      </c>
      <c r="I6129" t="s">
        <v>7143</v>
      </c>
    </row>
    <row r="6130" spans="1:9" x14ac:dyDescent="0.25">
      <c r="A6130" t="s">
        <v>6109</v>
      </c>
      <c r="B6130">
        <v>75211662</v>
      </c>
      <c r="C6130" t="s">
        <v>16</v>
      </c>
      <c r="D6130" t="s">
        <v>16</v>
      </c>
      <c r="E6130" t="s">
        <v>16</v>
      </c>
      <c r="F6130" t="s">
        <v>16</v>
      </c>
      <c r="G6130" t="s">
        <v>7015</v>
      </c>
      <c r="H6130">
        <v>1</v>
      </c>
      <c r="I6130" t="s">
        <v>7143</v>
      </c>
    </row>
    <row r="6131" spans="1:9" x14ac:dyDescent="0.25">
      <c r="A6131" t="s">
        <v>6114</v>
      </c>
      <c r="B6131">
        <v>75211662</v>
      </c>
      <c r="C6131" t="s">
        <v>16</v>
      </c>
      <c r="D6131" t="s">
        <v>16</v>
      </c>
      <c r="E6131" t="s">
        <v>16</v>
      </c>
      <c r="F6131" t="s">
        <v>16</v>
      </c>
      <c r="G6131" t="s">
        <v>7015</v>
      </c>
      <c r="H6131">
        <v>1</v>
      </c>
      <c r="I6131" t="s">
        <v>7143</v>
      </c>
    </row>
    <row r="6132" spans="1:9" x14ac:dyDescent="0.25">
      <c r="A6132" t="s">
        <v>6071</v>
      </c>
      <c r="B6132">
        <v>75211662</v>
      </c>
      <c r="C6132" t="s">
        <v>16</v>
      </c>
      <c r="D6132" t="s">
        <v>16</v>
      </c>
      <c r="E6132" t="s">
        <v>16</v>
      </c>
      <c r="F6132" t="s">
        <v>16</v>
      </c>
      <c r="G6132" t="s">
        <v>7015</v>
      </c>
      <c r="H6132">
        <v>1</v>
      </c>
      <c r="I6132" t="s">
        <v>7143</v>
      </c>
    </row>
    <row r="6133" spans="1:9" x14ac:dyDescent="0.25">
      <c r="A6133" t="s">
        <v>6081</v>
      </c>
      <c r="B6133">
        <v>75211662</v>
      </c>
      <c r="C6133" t="s">
        <v>16</v>
      </c>
      <c r="D6133" t="s">
        <v>16</v>
      </c>
      <c r="E6133" t="s">
        <v>16</v>
      </c>
      <c r="F6133" t="s">
        <v>16</v>
      </c>
      <c r="G6133" t="s">
        <v>7015</v>
      </c>
      <c r="H6133">
        <v>1</v>
      </c>
      <c r="I6133" t="s">
        <v>7143</v>
      </c>
    </row>
    <row r="6134" spans="1:9" x14ac:dyDescent="0.25">
      <c r="A6134" t="s">
        <v>6082</v>
      </c>
      <c r="B6134">
        <v>75211662</v>
      </c>
      <c r="C6134" t="s">
        <v>16</v>
      </c>
      <c r="D6134" t="s">
        <v>16</v>
      </c>
      <c r="E6134" t="s">
        <v>16</v>
      </c>
      <c r="F6134" t="s">
        <v>16</v>
      </c>
      <c r="G6134" t="s">
        <v>7015</v>
      </c>
      <c r="H6134">
        <v>1</v>
      </c>
      <c r="I6134" t="s">
        <v>7143</v>
      </c>
    </row>
    <row r="6135" spans="1:9" x14ac:dyDescent="0.25">
      <c r="A6135" t="s">
        <v>6083</v>
      </c>
      <c r="B6135">
        <v>75211662</v>
      </c>
      <c r="C6135" t="s">
        <v>16</v>
      </c>
      <c r="D6135" t="s">
        <v>16</v>
      </c>
      <c r="E6135" t="s">
        <v>16</v>
      </c>
      <c r="F6135" t="s">
        <v>16</v>
      </c>
      <c r="G6135" t="s">
        <v>7015</v>
      </c>
      <c r="H6135">
        <v>1</v>
      </c>
      <c r="I6135" t="s">
        <v>7143</v>
      </c>
    </row>
    <row r="6136" spans="1:9" x14ac:dyDescent="0.25">
      <c r="A6136" t="s">
        <v>6070</v>
      </c>
      <c r="B6136">
        <v>75211662</v>
      </c>
      <c r="C6136" t="s">
        <v>16</v>
      </c>
      <c r="D6136" t="s">
        <v>16</v>
      </c>
      <c r="E6136" t="s">
        <v>16</v>
      </c>
      <c r="F6136" t="s">
        <v>16</v>
      </c>
      <c r="G6136" t="s">
        <v>7015</v>
      </c>
      <c r="H6136">
        <v>1</v>
      </c>
      <c r="I6136" t="s">
        <v>7143</v>
      </c>
    </row>
    <row r="6137" spans="1:9" x14ac:dyDescent="0.25">
      <c r="A6137" t="s">
        <v>6088</v>
      </c>
      <c r="B6137">
        <v>75211662</v>
      </c>
      <c r="C6137" t="s">
        <v>16</v>
      </c>
      <c r="D6137" t="s">
        <v>16</v>
      </c>
      <c r="E6137" t="s">
        <v>16</v>
      </c>
      <c r="F6137" t="s">
        <v>16</v>
      </c>
      <c r="G6137" t="s">
        <v>7015</v>
      </c>
      <c r="H6137">
        <v>1</v>
      </c>
      <c r="I6137" t="s">
        <v>7143</v>
      </c>
    </row>
    <row r="6138" spans="1:9" x14ac:dyDescent="0.25">
      <c r="A6138" t="s">
        <v>6086</v>
      </c>
      <c r="B6138">
        <v>75211662</v>
      </c>
      <c r="C6138" t="s">
        <v>16</v>
      </c>
      <c r="D6138" t="s">
        <v>16</v>
      </c>
      <c r="E6138" t="s">
        <v>16</v>
      </c>
      <c r="F6138" t="s">
        <v>16</v>
      </c>
      <c r="G6138" t="s">
        <v>7015</v>
      </c>
      <c r="H6138">
        <v>1</v>
      </c>
      <c r="I6138" t="s">
        <v>7143</v>
      </c>
    </row>
    <row r="6139" spans="1:9" x14ac:dyDescent="0.25">
      <c r="A6139" t="s">
        <v>6089</v>
      </c>
      <c r="B6139">
        <v>75211662</v>
      </c>
      <c r="C6139" t="s">
        <v>16</v>
      </c>
      <c r="D6139" t="s">
        <v>16</v>
      </c>
      <c r="E6139" t="s">
        <v>16</v>
      </c>
      <c r="F6139" t="s">
        <v>16</v>
      </c>
      <c r="G6139" t="s">
        <v>7015</v>
      </c>
      <c r="H6139">
        <v>1</v>
      </c>
      <c r="I6139" t="s">
        <v>7143</v>
      </c>
    </row>
    <row r="6140" spans="1:9" x14ac:dyDescent="0.25">
      <c r="A6140" t="s">
        <v>6084</v>
      </c>
      <c r="B6140">
        <v>75211662</v>
      </c>
      <c r="C6140" t="s">
        <v>16</v>
      </c>
      <c r="D6140" t="s">
        <v>16</v>
      </c>
      <c r="E6140" t="s">
        <v>16</v>
      </c>
      <c r="F6140" t="s">
        <v>16</v>
      </c>
      <c r="G6140" t="s">
        <v>7015</v>
      </c>
      <c r="H6140">
        <v>1</v>
      </c>
      <c r="I6140" t="s">
        <v>7143</v>
      </c>
    </row>
    <row r="6141" spans="1:9" x14ac:dyDescent="0.25">
      <c r="A6141" t="s">
        <v>6087</v>
      </c>
      <c r="B6141">
        <v>75211662</v>
      </c>
      <c r="C6141" t="s">
        <v>16</v>
      </c>
      <c r="D6141" t="s">
        <v>16</v>
      </c>
      <c r="E6141" t="s">
        <v>16</v>
      </c>
      <c r="F6141" t="s">
        <v>16</v>
      </c>
      <c r="G6141" t="s">
        <v>7015</v>
      </c>
      <c r="H6141">
        <v>1</v>
      </c>
      <c r="I6141" t="s">
        <v>7143</v>
      </c>
    </row>
    <row r="6142" spans="1:9" x14ac:dyDescent="0.25">
      <c r="A6142" t="s">
        <v>6073</v>
      </c>
      <c r="B6142">
        <v>75211662</v>
      </c>
      <c r="C6142" t="s">
        <v>16</v>
      </c>
      <c r="D6142" t="s">
        <v>16</v>
      </c>
      <c r="E6142" t="s">
        <v>16</v>
      </c>
      <c r="F6142" t="s">
        <v>16</v>
      </c>
      <c r="G6142" t="s">
        <v>7015</v>
      </c>
      <c r="H6142">
        <v>1</v>
      </c>
      <c r="I6142" t="s">
        <v>7143</v>
      </c>
    </row>
    <row r="6143" spans="1:9" x14ac:dyDescent="0.25">
      <c r="A6143" t="s">
        <v>6074</v>
      </c>
      <c r="B6143">
        <v>75211662</v>
      </c>
      <c r="C6143" t="s">
        <v>16</v>
      </c>
      <c r="D6143" t="s">
        <v>16</v>
      </c>
      <c r="E6143" t="s">
        <v>16</v>
      </c>
      <c r="F6143" t="s">
        <v>16</v>
      </c>
      <c r="G6143" t="s">
        <v>7015</v>
      </c>
      <c r="H6143">
        <v>1</v>
      </c>
      <c r="I6143" t="s">
        <v>7143</v>
      </c>
    </row>
    <row r="6144" spans="1:9" x14ac:dyDescent="0.25">
      <c r="A6144" t="s">
        <v>6075</v>
      </c>
      <c r="B6144">
        <v>75211662</v>
      </c>
      <c r="C6144" t="s">
        <v>16</v>
      </c>
      <c r="D6144" t="s">
        <v>16</v>
      </c>
      <c r="E6144" t="s">
        <v>16</v>
      </c>
      <c r="F6144" t="s">
        <v>16</v>
      </c>
      <c r="G6144" t="s">
        <v>7015</v>
      </c>
      <c r="H6144">
        <v>1</v>
      </c>
      <c r="I6144" t="s">
        <v>7143</v>
      </c>
    </row>
    <row r="6145" spans="1:9" x14ac:dyDescent="0.25">
      <c r="A6145" t="s">
        <v>6076</v>
      </c>
      <c r="B6145">
        <v>75211662</v>
      </c>
      <c r="C6145" t="s">
        <v>16</v>
      </c>
      <c r="D6145" t="s">
        <v>16</v>
      </c>
      <c r="E6145" t="s">
        <v>16</v>
      </c>
      <c r="F6145" t="s">
        <v>16</v>
      </c>
      <c r="G6145" t="s">
        <v>7015</v>
      </c>
      <c r="H6145">
        <v>1</v>
      </c>
      <c r="I6145" t="s">
        <v>7143</v>
      </c>
    </row>
    <row r="6146" spans="1:9" x14ac:dyDescent="0.25">
      <c r="A6146" t="s">
        <v>6077</v>
      </c>
      <c r="B6146">
        <v>75211662</v>
      </c>
      <c r="C6146" t="s">
        <v>16</v>
      </c>
      <c r="D6146" t="s">
        <v>16</v>
      </c>
      <c r="E6146" t="s">
        <v>16</v>
      </c>
      <c r="F6146" t="s">
        <v>16</v>
      </c>
      <c r="G6146" t="s">
        <v>7015</v>
      </c>
      <c r="H6146">
        <v>1</v>
      </c>
      <c r="I6146" t="s">
        <v>7143</v>
      </c>
    </row>
    <row r="6147" spans="1:9" x14ac:dyDescent="0.25">
      <c r="A6147" t="s">
        <v>6078</v>
      </c>
      <c r="B6147">
        <v>75211662</v>
      </c>
      <c r="C6147" t="s">
        <v>16</v>
      </c>
      <c r="D6147" t="s">
        <v>16</v>
      </c>
      <c r="E6147" t="s">
        <v>16</v>
      </c>
      <c r="F6147" t="s">
        <v>16</v>
      </c>
      <c r="G6147" t="s">
        <v>7015</v>
      </c>
      <c r="H6147">
        <v>1</v>
      </c>
      <c r="I6147" t="s">
        <v>7143</v>
      </c>
    </row>
    <row r="6148" spans="1:9" x14ac:dyDescent="0.25">
      <c r="A6148" t="s">
        <v>6079</v>
      </c>
      <c r="B6148">
        <v>75211662</v>
      </c>
      <c r="C6148" t="s">
        <v>16</v>
      </c>
      <c r="D6148" t="s">
        <v>16</v>
      </c>
      <c r="E6148" t="s">
        <v>16</v>
      </c>
      <c r="F6148" t="s">
        <v>16</v>
      </c>
      <c r="G6148" t="s">
        <v>7015</v>
      </c>
      <c r="H6148">
        <v>1</v>
      </c>
      <c r="I6148" t="s">
        <v>7143</v>
      </c>
    </row>
    <row r="6149" spans="1:9" x14ac:dyDescent="0.25">
      <c r="A6149" t="s">
        <v>6080</v>
      </c>
      <c r="B6149">
        <v>75211662</v>
      </c>
      <c r="C6149" t="s">
        <v>16</v>
      </c>
      <c r="D6149" t="s">
        <v>16</v>
      </c>
      <c r="E6149" t="s">
        <v>16</v>
      </c>
      <c r="F6149" t="s">
        <v>16</v>
      </c>
      <c r="G6149" t="s">
        <v>7015</v>
      </c>
      <c r="H6149">
        <v>1</v>
      </c>
      <c r="I6149" t="s">
        <v>7143</v>
      </c>
    </row>
    <row r="6150" spans="1:9" x14ac:dyDescent="0.25">
      <c r="A6150" t="s">
        <v>6102</v>
      </c>
      <c r="B6150">
        <v>75211662</v>
      </c>
      <c r="C6150" t="s">
        <v>16</v>
      </c>
      <c r="D6150" t="s">
        <v>16</v>
      </c>
      <c r="E6150" t="s">
        <v>16</v>
      </c>
      <c r="F6150" t="s">
        <v>16</v>
      </c>
      <c r="G6150" t="s">
        <v>7015</v>
      </c>
      <c r="H6150">
        <v>1</v>
      </c>
      <c r="I6150" t="s">
        <v>7143</v>
      </c>
    </row>
    <row r="6151" spans="1:9" x14ac:dyDescent="0.25">
      <c r="A6151" t="s">
        <v>6104</v>
      </c>
      <c r="B6151">
        <v>75211662</v>
      </c>
      <c r="C6151" t="s">
        <v>16</v>
      </c>
      <c r="D6151" t="s">
        <v>16</v>
      </c>
      <c r="E6151" t="s">
        <v>16</v>
      </c>
      <c r="F6151" t="s">
        <v>16</v>
      </c>
      <c r="G6151" t="s">
        <v>7015</v>
      </c>
      <c r="H6151">
        <v>1</v>
      </c>
      <c r="I6151" t="s">
        <v>7143</v>
      </c>
    </row>
    <row r="6152" spans="1:9" x14ac:dyDescent="0.25">
      <c r="A6152" t="s">
        <v>6100</v>
      </c>
      <c r="B6152">
        <v>75211662</v>
      </c>
      <c r="C6152" t="s">
        <v>16</v>
      </c>
      <c r="D6152" t="s">
        <v>16</v>
      </c>
      <c r="E6152" t="s">
        <v>16</v>
      </c>
      <c r="F6152" t="s">
        <v>16</v>
      </c>
      <c r="G6152" t="s">
        <v>7015</v>
      </c>
      <c r="H6152">
        <v>1</v>
      </c>
      <c r="I6152" t="s">
        <v>7143</v>
      </c>
    </row>
    <row r="6153" spans="1:9" x14ac:dyDescent="0.25">
      <c r="A6153" t="s">
        <v>6103</v>
      </c>
      <c r="B6153">
        <v>75211662</v>
      </c>
      <c r="C6153" t="s">
        <v>16</v>
      </c>
      <c r="D6153" t="s">
        <v>16</v>
      </c>
      <c r="E6153" t="s">
        <v>16</v>
      </c>
      <c r="F6153" t="s">
        <v>16</v>
      </c>
      <c r="G6153" t="s">
        <v>7015</v>
      </c>
      <c r="H6153">
        <v>1</v>
      </c>
      <c r="I6153" t="s">
        <v>7143</v>
      </c>
    </row>
    <row r="6154" spans="1:9" x14ac:dyDescent="0.25">
      <c r="A6154" t="s">
        <v>6101</v>
      </c>
      <c r="B6154">
        <v>75211662</v>
      </c>
      <c r="C6154" t="s">
        <v>16</v>
      </c>
      <c r="D6154" t="s">
        <v>16</v>
      </c>
      <c r="E6154" t="s">
        <v>16</v>
      </c>
      <c r="F6154" t="s">
        <v>16</v>
      </c>
      <c r="G6154" t="s">
        <v>7015</v>
      </c>
      <c r="H6154">
        <v>1</v>
      </c>
      <c r="I6154" t="s">
        <v>7143</v>
      </c>
    </row>
    <row r="6155" spans="1:9" x14ac:dyDescent="0.25">
      <c r="A6155" t="s">
        <v>6116</v>
      </c>
      <c r="B6155">
        <v>75211662</v>
      </c>
      <c r="C6155" t="s">
        <v>16</v>
      </c>
      <c r="D6155" t="s">
        <v>16</v>
      </c>
      <c r="E6155" t="s">
        <v>16</v>
      </c>
      <c r="F6155" t="s">
        <v>16</v>
      </c>
      <c r="G6155" t="s">
        <v>7015</v>
      </c>
      <c r="H6155">
        <v>1</v>
      </c>
      <c r="I6155" t="s">
        <v>7143</v>
      </c>
    </row>
    <row r="6156" spans="1:9" x14ac:dyDescent="0.25">
      <c r="A6156" t="s">
        <v>6119</v>
      </c>
      <c r="B6156">
        <v>75211662</v>
      </c>
      <c r="C6156" t="s">
        <v>16</v>
      </c>
      <c r="D6156" t="s">
        <v>16</v>
      </c>
      <c r="E6156" t="s">
        <v>16</v>
      </c>
      <c r="F6156" t="s">
        <v>16</v>
      </c>
      <c r="G6156" t="s">
        <v>7015</v>
      </c>
      <c r="H6156">
        <v>1</v>
      </c>
      <c r="I6156" t="s">
        <v>7143</v>
      </c>
    </row>
    <row r="6157" spans="1:9" x14ac:dyDescent="0.25">
      <c r="A6157" t="s">
        <v>6118</v>
      </c>
      <c r="B6157">
        <v>75211662</v>
      </c>
      <c r="C6157" t="s">
        <v>16</v>
      </c>
      <c r="D6157" t="s">
        <v>16</v>
      </c>
      <c r="E6157" t="s">
        <v>16</v>
      </c>
      <c r="F6157" t="s">
        <v>16</v>
      </c>
      <c r="G6157" t="s">
        <v>7015</v>
      </c>
      <c r="H6157">
        <v>1</v>
      </c>
      <c r="I6157" t="s">
        <v>7143</v>
      </c>
    </row>
    <row r="6158" spans="1:9" x14ac:dyDescent="0.25">
      <c r="A6158" t="s">
        <v>6115</v>
      </c>
      <c r="B6158">
        <v>75211662</v>
      </c>
      <c r="C6158" t="s">
        <v>16</v>
      </c>
      <c r="D6158" t="s">
        <v>16</v>
      </c>
      <c r="E6158" t="s">
        <v>16</v>
      </c>
      <c r="F6158" t="s">
        <v>16</v>
      </c>
      <c r="G6158" t="s">
        <v>7015</v>
      </c>
      <c r="H6158">
        <v>1</v>
      </c>
      <c r="I6158" t="s">
        <v>7143</v>
      </c>
    </row>
    <row r="6159" spans="1:9" x14ac:dyDescent="0.25">
      <c r="A6159" t="s">
        <v>6182</v>
      </c>
      <c r="B6159">
        <v>75211662</v>
      </c>
      <c r="C6159" t="s">
        <v>16</v>
      </c>
      <c r="D6159" t="s">
        <v>16</v>
      </c>
      <c r="E6159" t="s">
        <v>16</v>
      </c>
      <c r="F6159" t="s">
        <v>16</v>
      </c>
      <c r="G6159" t="s">
        <v>7015</v>
      </c>
      <c r="H6159">
        <v>1</v>
      </c>
      <c r="I6159" t="s">
        <v>7143</v>
      </c>
    </row>
    <row r="6160" spans="1:9" x14ac:dyDescent="0.25">
      <c r="A6160" t="s">
        <v>6176</v>
      </c>
      <c r="B6160">
        <v>75211662</v>
      </c>
      <c r="C6160" t="s">
        <v>16</v>
      </c>
      <c r="D6160" t="s">
        <v>16</v>
      </c>
      <c r="E6160" t="s">
        <v>16</v>
      </c>
      <c r="F6160" t="s">
        <v>16</v>
      </c>
      <c r="G6160" t="s">
        <v>7015</v>
      </c>
      <c r="H6160">
        <v>1</v>
      </c>
      <c r="I6160" t="s">
        <v>7143</v>
      </c>
    </row>
    <row r="6161" spans="1:9" x14ac:dyDescent="0.25">
      <c r="A6161" t="s">
        <v>6172</v>
      </c>
      <c r="B6161">
        <v>75211662</v>
      </c>
      <c r="C6161" t="s">
        <v>16</v>
      </c>
      <c r="D6161" t="s">
        <v>16</v>
      </c>
      <c r="E6161" t="s">
        <v>16</v>
      </c>
      <c r="F6161" t="s">
        <v>16</v>
      </c>
      <c r="G6161" t="s">
        <v>7015</v>
      </c>
      <c r="H6161">
        <v>1</v>
      </c>
      <c r="I6161" t="s">
        <v>7143</v>
      </c>
    </row>
    <row r="6162" spans="1:9" x14ac:dyDescent="0.25">
      <c r="A6162" t="s">
        <v>6177</v>
      </c>
      <c r="B6162">
        <v>75211662</v>
      </c>
      <c r="C6162" t="s">
        <v>16</v>
      </c>
      <c r="D6162" t="s">
        <v>16</v>
      </c>
      <c r="E6162" t="s">
        <v>16</v>
      </c>
      <c r="F6162" t="s">
        <v>16</v>
      </c>
      <c r="G6162" t="s">
        <v>7015</v>
      </c>
      <c r="H6162">
        <v>1</v>
      </c>
      <c r="I6162" t="s">
        <v>7143</v>
      </c>
    </row>
    <row r="6163" spans="1:9" x14ac:dyDescent="0.25">
      <c r="A6163" t="s">
        <v>6179</v>
      </c>
      <c r="B6163">
        <v>75211662</v>
      </c>
      <c r="C6163" t="s">
        <v>16</v>
      </c>
      <c r="D6163" t="s">
        <v>16</v>
      </c>
      <c r="E6163" t="s">
        <v>16</v>
      </c>
      <c r="F6163" t="s">
        <v>16</v>
      </c>
      <c r="G6163" t="s">
        <v>7015</v>
      </c>
      <c r="H6163">
        <v>1</v>
      </c>
      <c r="I6163" t="s">
        <v>7143</v>
      </c>
    </row>
    <row r="6164" spans="1:9" x14ac:dyDescent="0.25">
      <c r="A6164" t="s">
        <v>6180</v>
      </c>
      <c r="B6164">
        <v>75211662</v>
      </c>
      <c r="C6164" t="s">
        <v>16</v>
      </c>
      <c r="D6164" t="s">
        <v>16</v>
      </c>
      <c r="E6164" t="s">
        <v>16</v>
      </c>
      <c r="F6164" t="s">
        <v>16</v>
      </c>
      <c r="G6164" t="s">
        <v>7015</v>
      </c>
      <c r="H6164">
        <v>1</v>
      </c>
      <c r="I6164" t="s">
        <v>7143</v>
      </c>
    </row>
    <row r="6165" spans="1:9" x14ac:dyDescent="0.25">
      <c r="A6165" t="s">
        <v>6181</v>
      </c>
      <c r="B6165">
        <v>75211662</v>
      </c>
      <c r="C6165" t="s">
        <v>16</v>
      </c>
      <c r="D6165" t="s">
        <v>16</v>
      </c>
      <c r="E6165" t="s">
        <v>16</v>
      </c>
      <c r="F6165" t="s">
        <v>16</v>
      </c>
      <c r="G6165" t="s">
        <v>7015</v>
      </c>
      <c r="H6165">
        <v>1</v>
      </c>
      <c r="I6165" t="s">
        <v>7143</v>
      </c>
    </row>
    <row r="6166" spans="1:9" x14ac:dyDescent="0.25">
      <c r="A6166" t="s">
        <v>6178</v>
      </c>
      <c r="B6166">
        <v>75211662</v>
      </c>
      <c r="C6166" t="s">
        <v>16</v>
      </c>
      <c r="D6166" t="s">
        <v>16</v>
      </c>
      <c r="E6166" t="s">
        <v>16</v>
      </c>
      <c r="F6166" t="s">
        <v>16</v>
      </c>
      <c r="G6166" t="s">
        <v>7015</v>
      </c>
      <c r="H6166">
        <v>1</v>
      </c>
      <c r="I6166" t="s">
        <v>7143</v>
      </c>
    </row>
    <row r="6167" spans="1:9" x14ac:dyDescent="0.25">
      <c r="A6167" t="s">
        <v>6175</v>
      </c>
      <c r="B6167">
        <v>75211662</v>
      </c>
      <c r="C6167" t="s">
        <v>16</v>
      </c>
      <c r="D6167" t="s">
        <v>16</v>
      </c>
      <c r="E6167" t="s">
        <v>16</v>
      </c>
      <c r="F6167" t="s">
        <v>16</v>
      </c>
      <c r="G6167" t="s">
        <v>7015</v>
      </c>
      <c r="H6167">
        <v>1</v>
      </c>
      <c r="I6167" t="s">
        <v>7143</v>
      </c>
    </row>
    <row r="6168" spans="1:9" x14ac:dyDescent="0.25">
      <c r="A6168" t="s">
        <v>6173</v>
      </c>
      <c r="B6168">
        <v>75211662</v>
      </c>
      <c r="C6168" t="s">
        <v>16</v>
      </c>
      <c r="D6168" t="s">
        <v>16</v>
      </c>
      <c r="E6168" t="s">
        <v>16</v>
      </c>
      <c r="F6168" t="s">
        <v>16</v>
      </c>
      <c r="G6168" t="s">
        <v>7015</v>
      </c>
      <c r="H6168">
        <v>1</v>
      </c>
      <c r="I6168" t="s">
        <v>7143</v>
      </c>
    </row>
    <row r="6169" spans="1:9" x14ac:dyDescent="0.25">
      <c r="A6169" t="s">
        <v>6174</v>
      </c>
      <c r="B6169">
        <v>75211662</v>
      </c>
      <c r="C6169" t="s">
        <v>16</v>
      </c>
      <c r="D6169" t="s">
        <v>16</v>
      </c>
      <c r="E6169" t="s">
        <v>16</v>
      </c>
      <c r="F6169" t="s">
        <v>16</v>
      </c>
      <c r="G6169" t="s">
        <v>7015</v>
      </c>
      <c r="H6169">
        <v>1</v>
      </c>
      <c r="I6169" t="s">
        <v>7143</v>
      </c>
    </row>
    <row r="6170" spans="1:9" x14ac:dyDescent="0.25">
      <c r="A6170" t="s">
        <v>6213</v>
      </c>
      <c r="B6170">
        <v>75180019</v>
      </c>
      <c r="C6170" t="s">
        <v>16</v>
      </c>
      <c r="D6170" t="s">
        <v>16</v>
      </c>
      <c r="E6170" t="s">
        <v>16</v>
      </c>
      <c r="F6170" t="s">
        <v>16</v>
      </c>
      <c r="G6170" t="s">
        <v>2430</v>
      </c>
      <c r="H6170">
        <v>1</v>
      </c>
      <c r="I6170" t="s">
        <v>5227</v>
      </c>
    </row>
    <row r="6171" spans="1:9" x14ac:dyDescent="0.25">
      <c r="A6171" t="s">
        <v>6214</v>
      </c>
      <c r="B6171">
        <v>75180019</v>
      </c>
      <c r="C6171" t="s">
        <v>16</v>
      </c>
      <c r="D6171" t="s">
        <v>16</v>
      </c>
      <c r="E6171" t="s">
        <v>16</v>
      </c>
      <c r="F6171" t="s">
        <v>16</v>
      </c>
      <c r="G6171" t="s">
        <v>2430</v>
      </c>
      <c r="H6171">
        <v>1</v>
      </c>
      <c r="I6171" t="s">
        <v>5227</v>
      </c>
    </row>
    <row r="6172" spans="1:9" x14ac:dyDescent="0.25">
      <c r="A6172" t="s">
        <v>6217</v>
      </c>
      <c r="B6172">
        <v>75196500</v>
      </c>
      <c r="C6172" t="s">
        <v>16</v>
      </c>
      <c r="D6172" t="s">
        <v>16</v>
      </c>
      <c r="E6172" t="s">
        <v>16</v>
      </c>
      <c r="F6172" t="s">
        <v>16</v>
      </c>
      <c r="G6172" t="s">
        <v>2425</v>
      </c>
      <c r="H6172">
        <v>1</v>
      </c>
      <c r="I6172" t="s">
        <v>5229</v>
      </c>
    </row>
    <row r="6173" spans="1:9" x14ac:dyDescent="0.25">
      <c r="A6173" t="s">
        <v>6219</v>
      </c>
      <c r="B6173">
        <v>75211662</v>
      </c>
      <c r="C6173" t="s">
        <v>16</v>
      </c>
      <c r="D6173" t="s">
        <v>16</v>
      </c>
      <c r="E6173" t="s">
        <v>16</v>
      </c>
      <c r="F6173" t="s">
        <v>16</v>
      </c>
      <c r="G6173" t="s">
        <v>7015</v>
      </c>
      <c r="H6173">
        <v>1</v>
      </c>
      <c r="I6173" t="s">
        <v>7143</v>
      </c>
    </row>
    <row r="6174" spans="1:9" x14ac:dyDescent="0.25">
      <c r="A6174" t="s">
        <v>6220</v>
      </c>
      <c r="B6174">
        <v>75211662</v>
      </c>
      <c r="C6174" t="s">
        <v>16</v>
      </c>
      <c r="D6174" t="s">
        <v>16</v>
      </c>
      <c r="E6174" t="s">
        <v>16</v>
      </c>
      <c r="F6174" t="s">
        <v>16</v>
      </c>
      <c r="G6174" t="s">
        <v>7015</v>
      </c>
      <c r="H6174">
        <v>1</v>
      </c>
      <c r="I6174" t="s">
        <v>7143</v>
      </c>
    </row>
    <row r="6175" spans="1:9" x14ac:dyDescent="0.25">
      <c r="A6175" t="s">
        <v>6221</v>
      </c>
      <c r="B6175">
        <v>75211662</v>
      </c>
      <c r="C6175" t="s">
        <v>16</v>
      </c>
      <c r="D6175" t="s">
        <v>16</v>
      </c>
      <c r="E6175" t="s">
        <v>16</v>
      </c>
      <c r="F6175" t="s">
        <v>16</v>
      </c>
      <c r="G6175" t="s">
        <v>7015</v>
      </c>
      <c r="H6175">
        <v>1</v>
      </c>
      <c r="I6175" t="s">
        <v>7143</v>
      </c>
    </row>
    <row r="6176" spans="1:9" x14ac:dyDescent="0.25">
      <c r="A6176" t="s">
        <v>6202</v>
      </c>
      <c r="B6176">
        <v>74762273</v>
      </c>
      <c r="C6176" t="s">
        <v>16</v>
      </c>
      <c r="D6176" t="s">
        <v>16</v>
      </c>
      <c r="E6176" t="s">
        <v>16</v>
      </c>
      <c r="F6176" t="s">
        <v>16</v>
      </c>
      <c r="G6176" t="s">
        <v>154</v>
      </c>
      <c r="H6176">
        <v>1</v>
      </c>
      <c r="I6176" t="s">
        <v>4887</v>
      </c>
    </row>
    <row r="6177" spans="1:9" x14ac:dyDescent="0.25">
      <c r="A6177" t="s">
        <v>6201</v>
      </c>
      <c r="B6177">
        <v>74762273</v>
      </c>
      <c r="C6177" t="s">
        <v>16</v>
      </c>
      <c r="D6177" t="s">
        <v>16</v>
      </c>
      <c r="E6177" t="s">
        <v>16</v>
      </c>
      <c r="F6177" t="s">
        <v>16</v>
      </c>
      <c r="G6177" t="s">
        <v>154</v>
      </c>
      <c r="H6177">
        <v>2</v>
      </c>
      <c r="I6177" t="s">
        <v>7933</v>
      </c>
    </row>
    <row r="6178" spans="1:9" x14ac:dyDescent="0.25">
      <c r="A6178" t="s">
        <v>6201</v>
      </c>
      <c r="B6178">
        <v>75577000</v>
      </c>
      <c r="C6178" t="s">
        <v>16</v>
      </c>
      <c r="D6178" t="s">
        <v>16</v>
      </c>
      <c r="E6178" t="s">
        <v>16</v>
      </c>
      <c r="F6178" t="s">
        <v>16</v>
      </c>
      <c r="G6178" t="s">
        <v>3759</v>
      </c>
      <c r="H6178">
        <v>1</v>
      </c>
      <c r="I6178" t="s">
        <v>4898</v>
      </c>
    </row>
    <row r="6179" spans="1:9" x14ac:dyDescent="0.25">
      <c r="A6179" t="s">
        <v>6203</v>
      </c>
      <c r="B6179">
        <v>74762273</v>
      </c>
      <c r="C6179" t="s">
        <v>16</v>
      </c>
      <c r="D6179" t="s">
        <v>16</v>
      </c>
      <c r="E6179" t="s">
        <v>16</v>
      </c>
      <c r="F6179" t="s">
        <v>16</v>
      </c>
      <c r="G6179" t="s">
        <v>154</v>
      </c>
      <c r="H6179">
        <v>1</v>
      </c>
      <c r="I6179" t="s">
        <v>4887</v>
      </c>
    </row>
    <row r="6180" spans="1:9" x14ac:dyDescent="0.25">
      <c r="A6180" t="s">
        <v>6294</v>
      </c>
      <c r="B6180">
        <v>75211662</v>
      </c>
      <c r="C6180" t="s">
        <v>16</v>
      </c>
      <c r="D6180" t="s">
        <v>16</v>
      </c>
      <c r="E6180" t="s">
        <v>16</v>
      </c>
      <c r="F6180" t="s">
        <v>16</v>
      </c>
      <c r="G6180" t="s">
        <v>7015</v>
      </c>
      <c r="H6180">
        <v>1</v>
      </c>
      <c r="I6180" t="s">
        <v>7143</v>
      </c>
    </row>
    <row r="6181" spans="1:9" x14ac:dyDescent="0.25">
      <c r="A6181" t="s">
        <v>6295</v>
      </c>
      <c r="B6181">
        <v>75211662</v>
      </c>
      <c r="C6181" t="s">
        <v>16</v>
      </c>
      <c r="D6181" t="s">
        <v>16</v>
      </c>
      <c r="E6181" t="s">
        <v>16</v>
      </c>
      <c r="F6181" t="s">
        <v>16</v>
      </c>
      <c r="G6181" t="s">
        <v>7015</v>
      </c>
      <c r="H6181">
        <v>1</v>
      </c>
      <c r="I6181" t="s">
        <v>7143</v>
      </c>
    </row>
    <row r="6182" spans="1:9" x14ac:dyDescent="0.25">
      <c r="A6182" t="s">
        <v>6296</v>
      </c>
      <c r="B6182">
        <v>75211662</v>
      </c>
      <c r="C6182" t="s">
        <v>16</v>
      </c>
      <c r="D6182" t="s">
        <v>16</v>
      </c>
      <c r="E6182" t="s">
        <v>16</v>
      </c>
      <c r="F6182" t="s">
        <v>16</v>
      </c>
      <c r="G6182" t="s">
        <v>7015</v>
      </c>
      <c r="H6182">
        <v>1</v>
      </c>
      <c r="I6182" t="s">
        <v>7143</v>
      </c>
    </row>
    <row r="6183" spans="1:9" x14ac:dyDescent="0.25">
      <c r="A6183" t="s">
        <v>6293</v>
      </c>
      <c r="B6183">
        <v>75211662</v>
      </c>
      <c r="C6183" t="s">
        <v>16</v>
      </c>
      <c r="D6183" t="s">
        <v>16</v>
      </c>
      <c r="E6183" t="s">
        <v>16</v>
      </c>
      <c r="F6183" t="s">
        <v>16</v>
      </c>
      <c r="G6183" t="s">
        <v>7015</v>
      </c>
      <c r="H6183">
        <v>1</v>
      </c>
      <c r="I6183" t="s">
        <v>7143</v>
      </c>
    </row>
    <row r="6184" spans="1:9" x14ac:dyDescent="0.25">
      <c r="A6184" t="s">
        <v>6297</v>
      </c>
      <c r="B6184">
        <v>75211662</v>
      </c>
      <c r="C6184" t="s">
        <v>16</v>
      </c>
      <c r="D6184" t="s">
        <v>16</v>
      </c>
      <c r="E6184" t="s">
        <v>16</v>
      </c>
      <c r="F6184" t="s">
        <v>16</v>
      </c>
      <c r="G6184" t="s">
        <v>7015</v>
      </c>
      <c r="H6184">
        <v>1</v>
      </c>
      <c r="I6184" t="s">
        <v>7143</v>
      </c>
    </row>
    <row r="6185" spans="1:9" x14ac:dyDescent="0.25">
      <c r="A6185" t="s">
        <v>6298</v>
      </c>
      <c r="B6185">
        <v>75211662</v>
      </c>
      <c r="C6185" t="s">
        <v>16</v>
      </c>
      <c r="D6185" t="s">
        <v>16</v>
      </c>
      <c r="E6185" t="s">
        <v>16</v>
      </c>
      <c r="F6185" t="s">
        <v>16</v>
      </c>
      <c r="G6185" t="s">
        <v>7015</v>
      </c>
      <c r="H6185">
        <v>1</v>
      </c>
      <c r="I6185" t="s">
        <v>7143</v>
      </c>
    </row>
    <row r="6186" spans="1:9" x14ac:dyDescent="0.25">
      <c r="A6186" t="s">
        <v>6285</v>
      </c>
      <c r="B6186">
        <v>75211662</v>
      </c>
      <c r="C6186" t="s">
        <v>16</v>
      </c>
      <c r="D6186" t="s">
        <v>16</v>
      </c>
      <c r="E6186" t="s">
        <v>16</v>
      </c>
      <c r="F6186" t="s">
        <v>16</v>
      </c>
      <c r="G6186" t="s">
        <v>7015</v>
      </c>
      <c r="H6186">
        <v>1</v>
      </c>
      <c r="I6186" t="s">
        <v>7143</v>
      </c>
    </row>
    <row r="6187" spans="1:9" x14ac:dyDescent="0.25">
      <c r="A6187" t="s">
        <v>6289</v>
      </c>
      <c r="B6187">
        <v>75211662</v>
      </c>
      <c r="C6187" t="s">
        <v>16</v>
      </c>
      <c r="D6187" t="s">
        <v>16</v>
      </c>
      <c r="E6187" t="s">
        <v>16</v>
      </c>
      <c r="F6187" t="s">
        <v>16</v>
      </c>
      <c r="G6187" t="s">
        <v>7015</v>
      </c>
      <c r="H6187">
        <v>1</v>
      </c>
      <c r="I6187" t="s">
        <v>7143</v>
      </c>
    </row>
    <row r="6188" spans="1:9" x14ac:dyDescent="0.25">
      <c r="A6188" t="s">
        <v>6290</v>
      </c>
      <c r="B6188">
        <v>75211662</v>
      </c>
      <c r="C6188" t="s">
        <v>16</v>
      </c>
      <c r="D6188" t="s">
        <v>16</v>
      </c>
      <c r="E6188" t="s">
        <v>16</v>
      </c>
      <c r="F6188" t="s">
        <v>16</v>
      </c>
      <c r="G6188" t="s">
        <v>7015</v>
      </c>
      <c r="H6188">
        <v>1</v>
      </c>
      <c r="I6188" t="s">
        <v>7143</v>
      </c>
    </row>
    <row r="6189" spans="1:9" x14ac:dyDescent="0.25">
      <c r="A6189" t="s">
        <v>6286</v>
      </c>
      <c r="B6189">
        <v>75211662</v>
      </c>
      <c r="C6189" t="s">
        <v>16</v>
      </c>
      <c r="D6189" t="s">
        <v>16</v>
      </c>
      <c r="E6189" t="s">
        <v>16</v>
      </c>
      <c r="F6189" t="s">
        <v>16</v>
      </c>
      <c r="G6189" t="s">
        <v>7015</v>
      </c>
      <c r="H6189">
        <v>1</v>
      </c>
      <c r="I6189" t="s">
        <v>7143</v>
      </c>
    </row>
    <row r="6190" spans="1:9" x14ac:dyDescent="0.25">
      <c r="A6190" t="s">
        <v>6287</v>
      </c>
      <c r="B6190">
        <v>75211662</v>
      </c>
      <c r="C6190" t="s">
        <v>16</v>
      </c>
      <c r="D6190" t="s">
        <v>16</v>
      </c>
      <c r="E6190" t="s">
        <v>16</v>
      </c>
      <c r="F6190" t="s">
        <v>16</v>
      </c>
      <c r="G6190" t="s">
        <v>7015</v>
      </c>
      <c r="H6190">
        <v>1</v>
      </c>
      <c r="I6190" t="s">
        <v>7143</v>
      </c>
    </row>
    <row r="6191" spans="1:9" x14ac:dyDescent="0.25">
      <c r="A6191" t="s">
        <v>6288</v>
      </c>
      <c r="B6191">
        <v>75211662</v>
      </c>
      <c r="C6191" t="s">
        <v>16</v>
      </c>
      <c r="D6191" t="s">
        <v>16</v>
      </c>
      <c r="E6191" t="s">
        <v>16</v>
      </c>
      <c r="F6191" t="s">
        <v>16</v>
      </c>
      <c r="G6191" t="s">
        <v>7015</v>
      </c>
      <c r="H6191">
        <v>1</v>
      </c>
      <c r="I6191" t="s">
        <v>7143</v>
      </c>
    </row>
    <row r="6192" spans="1:9" x14ac:dyDescent="0.25">
      <c r="A6192" t="s">
        <v>6283</v>
      </c>
      <c r="B6192">
        <v>75196500</v>
      </c>
      <c r="C6192" t="s">
        <v>16</v>
      </c>
      <c r="D6192" t="s">
        <v>16</v>
      </c>
      <c r="E6192" t="s">
        <v>16</v>
      </c>
      <c r="F6192" t="s">
        <v>16</v>
      </c>
      <c r="G6192" t="s">
        <v>2425</v>
      </c>
      <c r="H6192">
        <v>1</v>
      </c>
      <c r="I6192" t="s">
        <v>5229</v>
      </c>
    </row>
    <row r="6193" spans="1:9" x14ac:dyDescent="0.25">
      <c r="A6193" t="s">
        <v>6284</v>
      </c>
      <c r="B6193">
        <v>75196500</v>
      </c>
      <c r="C6193" t="s">
        <v>16</v>
      </c>
      <c r="D6193" t="s">
        <v>16</v>
      </c>
      <c r="E6193" t="s">
        <v>16</v>
      </c>
      <c r="F6193" t="s">
        <v>16</v>
      </c>
      <c r="G6193" t="s">
        <v>2425</v>
      </c>
      <c r="H6193">
        <v>1</v>
      </c>
      <c r="I6193" t="s">
        <v>5229</v>
      </c>
    </row>
    <row r="6194" spans="1:9" x14ac:dyDescent="0.25">
      <c r="A6194" t="s">
        <v>6292</v>
      </c>
      <c r="B6194">
        <v>75211662</v>
      </c>
      <c r="C6194" t="s">
        <v>16</v>
      </c>
      <c r="D6194" t="s">
        <v>16</v>
      </c>
      <c r="E6194" t="s">
        <v>16</v>
      </c>
      <c r="F6194" t="s">
        <v>16</v>
      </c>
      <c r="G6194" t="s">
        <v>7015</v>
      </c>
      <c r="H6194">
        <v>1</v>
      </c>
      <c r="I6194" t="s">
        <v>7143</v>
      </c>
    </row>
    <row r="6195" spans="1:9" x14ac:dyDescent="0.25">
      <c r="A6195" t="s">
        <v>6291</v>
      </c>
      <c r="B6195">
        <v>75211662</v>
      </c>
      <c r="C6195" t="s">
        <v>16</v>
      </c>
      <c r="D6195" t="s">
        <v>16</v>
      </c>
      <c r="E6195" t="s">
        <v>16</v>
      </c>
      <c r="F6195" t="s">
        <v>16</v>
      </c>
      <c r="G6195" t="s">
        <v>7015</v>
      </c>
      <c r="H6195">
        <v>1</v>
      </c>
      <c r="I6195" t="s">
        <v>7143</v>
      </c>
    </row>
    <row r="6196" spans="1:9" x14ac:dyDescent="0.25">
      <c r="A6196" t="s">
        <v>6312</v>
      </c>
      <c r="B6196">
        <v>74762273</v>
      </c>
      <c r="C6196" t="s">
        <v>16</v>
      </c>
      <c r="D6196" t="s">
        <v>16</v>
      </c>
      <c r="E6196" t="s">
        <v>16</v>
      </c>
      <c r="F6196" t="s">
        <v>16</v>
      </c>
      <c r="G6196" t="s">
        <v>154</v>
      </c>
      <c r="H6196">
        <v>1</v>
      </c>
      <c r="I6196" t="s">
        <v>4887</v>
      </c>
    </row>
    <row r="6197" spans="1:9" x14ac:dyDescent="0.25">
      <c r="A6197" t="s">
        <v>6313</v>
      </c>
      <c r="B6197">
        <v>74762273</v>
      </c>
      <c r="C6197" t="s">
        <v>16</v>
      </c>
      <c r="D6197" t="s">
        <v>16</v>
      </c>
      <c r="E6197" t="s">
        <v>16</v>
      </c>
      <c r="F6197" t="s">
        <v>16</v>
      </c>
      <c r="G6197" t="s">
        <v>154</v>
      </c>
      <c r="H6197">
        <v>1</v>
      </c>
      <c r="I6197" t="s">
        <v>4887</v>
      </c>
    </row>
    <row r="6198" spans="1:9" x14ac:dyDescent="0.25">
      <c r="A6198" t="s">
        <v>6316</v>
      </c>
      <c r="B6198">
        <v>75211662</v>
      </c>
      <c r="C6198" t="s">
        <v>16</v>
      </c>
      <c r="D6198" t="s">
        <v>16</v>
      </c>
      <c r="E6198" t="s">
        <v>16</v>
      </c>
      <c r="F6198" t="s">
        <v>16</v>
      </c>
      <c r="G6198" t="s">
        <v>7015</v>
      </c>
      <c r="H6198">
        <v>1</v>
      </c>
      <c r="I6198" t="s">
        <v>7143</v>
      </c>
    </row>
    <row r="6199" spans="1:9" x14ac:dyDescent="0.25">
      <c r="A6199" t="s">
        <v>6317</v>
      </c>
      <c r="B6199">
        <v>75211662</v>
      </c>
      <c r="C6199" t="s">
        <v>16</v>
      </c>
      <c r="D6199" t="s">
        <v>16</v>
      </c>
      <c r="E6199" t="s">
        <v>16</v>
      </c>
      <c r="F6199" t="s">
        <v>16</v>
      </c>
      <c r="G6199" t="s">
        <v>7015</v>
      </c>
      <c r="H6199">
        <v>1</v>
      </c>
      <c r="I6199" t="s">
        <v>7143</v>
      </c>
    </row>
    <row r="6200" spans="1:9" x14ac:dyDescent="0.25">
      <c r="A6200" t="s">
        <v>6339</v>
      </c>
      <c r="B6200">
        <v>75211662</v>
      </c>
      <c r="C6200" t="s">
        <v>16</v>
      </c>
      <c r="D6200" t="s">
        <v>16</v>
      </c>
      <c r="E6200" t="s">
        <v>16</v>
      </c>
      <c r="F6200" t="s">
        <v>16</v>
      </c>
      <c r="G6200" t="s">
        <v>7015</v>
      </c>
      <c r="H6200">
        <v>1</v>
      </c>
      <c r="I6200" t="s">
        <v>7143</v>
      </c>
    </row>
    <row r="6201" spans="1:9" x14ac:dyDescent="0.25">
      <c r="A6201" t="s">
        <v>6338</v>
      </c>
      <c r="B6201">
        <v>75211662</v>
      </c>
      <c r="C6201" t="s">
        <v>16</v>
      </c>
      <c r="D6201" t="s">
        <v>16</v>
      </c>
      <c r="E6201" t="s">
        <v>16</v>
      </c>
      <c r="F6201" t="s">
        <v>16</v>
      </c>
      <c r="G6201" t="s">
        <v>7015</v>
      </c>
      <c r="H6201">
        <v>1</v>
      </c>
      <c r="I6201" t="s">
        <v>7143</v>
      </c>
    </row>
    <row r="6202" spans="1:9" x14ac:dyDescent="0.25">
      <c r="A6202" t="s">
        <v>6508</v>
      </c>
      <c r="B6202">
        <v>75211662</v>
      </c>
      <c r="C6202" t="s">
        <v>16</v>
      </c>
      <c r="D6202" t="s">
        <v>16</v>
      </c>
      <c r="E6202" t="s">
        <v>16</v>
      </c>
      <c r="F6202" t="s">
        <v>16</v>
      </c>
      <c r="G6202" t="s">
        <v>7015</v>
      </c>
      <c r="H6202">
        <v>1</v>
      </c>
      <c r="I6202" t="s">
        <v>7143</v>
      </c>
    </row>
    <row r="6203" spans="1:9" x14ac:dyDescent="0.25">
      <c r="A6203" t="s">
        <v>6495</v>
      </c>
      <c r="B6203">
        <v>75211662</v>
      </c>
      <c r="C6203" t="s">
        <v>16</v>
      </c>
      <c r="D6203" t="s">
        <v>16</v>
      </c>
      <c r="E6203" t="s">
        <v>16</v>
      </c>
      <c r="F6203" t="s">
        <v>16</v>
      </c>
      <c r="G6203" t="s">
        <v>7015</v>
      </c>
      <c r="H6203">
        <v>1</v>
      </c>
      <c r="I6203" t="s">
        <v>7143</v>
      </c>
    </row>
    <row r="6204" spans="1:9" x14ac:dyDescent="0.25">
      <c r="A6204" t="s">
        <v>6496</v>
      </c>
      <c r="B6204">
        <v>75211662</v>
      </c>
      <c r="C6204" t="s">
        <v>16</v>
      </c>
      <c r="D6204" t="s">
        <v>16</v>
      </c>
      <c r="E6204" t="s">
        <v>16</v>
      </c>
      <c r="F6204" t="s">
        <v>16</v>
      </c>
      <c r="G6204" t="s">
        <v>7015</v>
      </c>
      <c r="H6204">
        <v>1</v>
      </c>
      <c r="I6204" t="s">
        <v>7143</v>
      </c>
    </row>
    <row r="6205" spans="1:9" x14ac:dyDescent="0.25">
      <c r="A6205" t="s">
        <v>6515</v>
      </c>
      <c r="B6205">
        <v>75211662</v>
      </c>
      <c r="C6205" t="s">
        <v>16</v>
      </c>
      <c r="D6205" t="s">
        <v>16</v>
      </c>
      <c r="E6205" t="s">
        <v>16</v>
      </c>
      <c r="F6205" t="s">
        <v>16</v>
      </c>
      <c r="G6205" t="s">
        <v>7015</v>
      </c>
      <c r="H6205">
        <v>1</v>
      </c>
      <c r="I6205" t="s">
        <v>7143</v>
      </c>
    </row>
    <row r="6206" spans="1:9" x14ac:dyDescent="0.25">
      <c r="A6206" t="s">
        <v>6451</v>
      </c>
      <c r="B6206">
        <v>75196500</v>
      </c>
      <c r="C6206" t="s">
        <v>16</v>
      </c>
      <c r="D6206" t="s">
        <v>16</v>
      </c>
      <c r="E6206" t="s">
        <v>16</v>
      </c>
      <c r="F6206" t="s">
        <v>16</v>
      </c>
      <c r="G6206" t="s">
        <v>2425</v>
      </c>
      <c r="H6206">
        <v>1</v>
      </c>
      <c r="I6206" t="s">
        <v>5229</v>
      </c>
    </row>
    <row r="6207" spans="1:9" x14ac:dyDescent="0.25">
      <c r="A6207" t="s">
        <v>6516</v>
      </c>
      <c r="B6207">
        <v>75211662</v>
      </c>
      <c r="C6207" t="s">
        <v>16</v>
      </c>
      <c r="D6207" t="s">
        <v>16</v>
      </c>
      <c r="E6207" t="s">
        <v>16</v>
      </c>
      <c r="F6207" t="s">
        <v>16</v>
      </c>
      <c r="G6207" t="s">
        <v>7015</v>
      </c>
      <c r="H6207">
        <v>1</v>
      </c>
      <c r="I6207" t="s">
        <v>7143</v>
      </c>
    </row>
    <row r="6208" spans="1:9" x14ac:dyDescent="0.25">
      <c r="A6208" t="s">
        <v>6513</v>
      </c>
      <c r="B6208">
        <v>75211662</v>
      </c>
      <c r="C6208" t="s">
        <v>16</v>
      </c>
      <c r="D6208" t="s">
        <v>16</v>
      </c>
      <c r="E6208" t="s">
        <v>16</v>
      </c>
      <c r="F6208" t="s">
        <v>16</v>
      </c>
      <c r="G6208" t="s">
        <v>7015</v>
      </c>
      <c r="H6208">
        <v>1</v>
      </c>
      <c r="I6208" t="s">
        <v>7143</v>
      </c>
    </row>
    <row r="6209" spans="1:9" x14ac:dyDescent="0.25">
      <c r="A6209" t="s">
        <v>6514</v>
      </c>
      <c r="B6209">
        <v>75211662</v>
      </c>
      <c r="C6209" t="s">
        <v>16</v>
      </c>
      <c r="D6209" t="s">
        <v>16</v>
      </c>
      <c r="E6209" t="s">
        <v>16</v>
      </c>
      <c r="F6209" t="s">
        <v>16</v>
      </c>
      <c r="G6209" t="s">
        <v>7015</v>
      </c>
      <c r="H6209">
        <v>1</v>
      </c>
      <c r="I6209" t="s">
        <v>7143</v>
      </c>
    </row>
    <row r="6210" spans="1:9" x14ac:dyDescent="0.25">
      <c r="A6210" t="s">
        <v>6517</v>
      </c>
      <c r="B6210">
        <v>75211662</v>
      </c>
      <c r="C6210" t="s">
        <v>16</v>
      </c>
      <c r="D6210" t="s">
        <v>16</v>
      </c>
      <c r="E6210" t="s">
        <v>16</v>
      </c>
      <c r="F6210" t="s">
        <v>16</v>
      </c>
      <c r="G6210" t="s">
        <v>7015</v>
      </c>
      <c r="H6210">
        <v>1</v>
      </c>
      <c r="I6210" t="s">
        <v>7143</v>
      </c>
    </row>
    <row r="6211" spans="1:9" x14ac:dyDescent="0.25">
      <c r="A6211" t="s">
        <v>6483</v>
      </c>
      <c r="B6211">
        <v>75211662</v>
      </c>
      <c r="C6211" t="s">
        <v>16</v>
      </c>
      <c r="D6211" t="s">
        <v>16</v>
      </c>
      <c r="E6211" t="s">
        <v>16</v>
      </c>
      <c r="F6211" t="s">
        <v>16</v>
      </c>
      <c r="G6211" t="s">
        <v>7015</v>
      </c>
      <c r="H6211">
        <v>2</v>
      </c>
      <c r="I6211" t="s">
        <v>7143</v>
      </c>
    </row>
    <row r="6212" spans="1:9" x14ac:dyDescent="0.25">
      <c r="A6212" t="s">
        <v>6518</v>
      </c>
      <c r="B6212">
        <v>75211662</v>
      </c>
      <c r="C6212" t="s">
        <v>16</v>
      </c>
      <c r="D6212" t="s">
        <v>16</v>
      </c>
      <c r="E6212" t="s">
        <v>16</v>
      </c>
      <c r="F6212" t="s">
        <v>16</v>
      </c>
      <c r="G6212" t="s">
        <v>7015</v>
      </c>
      <c r="H6212">
        <v>2</v>
      </c>
      <c r="I6212" t="s">
        <v>7143</v>
      </c>
    </row>
    <row r="6213" spans="1:9" x14ac:dyDescent="0.25">
      <c r="A6213" t="s">
        <v>6519</v>
      </c>
      <c r="B6213">
        <v>75211662</v>
      </c>
      <c r="C6213" t="s">
        <v>16</v>
      </c>
      <c r="D6213" t="s">
        <v>16</v>
      </c>
      <c r="E6213" t="s">
        <v>16</v>
      </c>
      <c r="F6213" t="s">
        <v>16</v>
      </c>
      <c r="G6213" t="s">
        <v>7015</v>
      </c>
      <c r="H6213">
        <v>1</v>
      </c>
      <c r="I6213" t="s">
        <v>7143</v>
      </c>
    </row>
    <row r="6214" spans="1:9" x14ac:dyDescent="0.25">
      <c r="A6214" t="s">
        <v>6484</v>
      </c>
      <c r="B6214">
        <v>75211662</v>
      </c>
      <c r="C6214" t="s">
        <v>16</v>
      </c>
      <c r="D6214" t="s">
        <v>16</v>
      </c>
      <c r="E6214" t="s">
        <v>16</v>
      </c>
      <c r="F6214" t="s">
        <v>16</v>
      </c>
      <c r="G6214" t="s">
        <v>7015</v>
      </c>
      <c r="H6214">
        <v>1</v>
      </c>
      <c r="I6214" t="s">
        <v>7143</v>
      </c>
    </row>
    <row r="6215" spans="1:9" x14ac:dyDescent="0.25">
      <c r="A6215" t="s">
        <v>6520</v>
      </c>
      <c r="B6215">
        <v>75211662</v>
      </c>
      <c r="C6215" t="s">
        <v>16</v>
      </c>
      <c r="D6215" t="s">
        <v>16</v>
      </c>
      <c r="E6215" t="s">
        <v>16</v>
      </c>
      <c r="F6215" t="s">
        <v>16</v>
      </c>
      <c r="G6215" t="s">
        <v>7015</v>
      </c>
      <c r="H6215">
        <v>1</v>
      </c>
      <c r="I6215" t="s">
        <v>7143</v>
      </c>
    </row>
    <row r="6216" spans="1:9" x14ac:dyDescent="0.25">
      <c r="A6216" t="s">
        <v>6408</v>
      </c>
      <c r="B6216">
        <v>74762273</v>
      </c>
      <c r="C6216" t="s">
        <v>16</v>
      </c>
      <c r="D6216" t="s">
        <v>16</v>
      </c>
      <c r="E6216" t="s">
        <v>16</v>
      </c>
      <c r="F6216" t="s">
        <v>16</v>
      </c>
      <c r="G6216" t="s">
        <v>154</v>
      </c>
      <c r="H6216">
        <v>1</v>
      </c>
      <c r="I6216" t="s">
        <v>4887</v>
      </c>
    </row>
    <row r="6217" spans="1:9" x14ac:dyDescent="0.25">
      <c r="A6217" t="s">
        <v>6405</v>
      </c>
      <c r="B6217">
        <v>74762273</v>
      </c>
      <c r="C6217" t="s">
        <v>16</v>
      </c>
      <c r="D6217" t="s">
        <v>16</v>
      </c>
      <c r="E6217" t="s">
        <v>16</v>
      </c>
      <c r="F6217" t="s">
        <v>16</v>
      </c>
      <c r="G6217" t="s">
        <v>154</v>
      </c>
      <c r="H6217">
        <v>1</v>
      </c>
      <c r="I6217" t="s">
        <v>4887</v>
      </c>
    </row>
    <row r="6218" spans="1:9" x14ac:dyDescent="0.25">
      <c r="A6218" t="s">
        <v>6409</v>
      </c>
      <c r="B6218">
        <v>74762273</v>
      </c>
      <c r="C6218" t="s">
        <v>16</v>
      </c>
      <c r="D6218" t="s">
        <v>16</v>
      </c>
      <c r="E6218" t="s">
        <v>16</v>
      </c>
      <c r="F6218" t="s">
        <v>16</v>
      </c>
      <c r="G6218" t="s">
        <v>154</v>
      </c>
      <c r="H6218">
        <v>2</v>
      </c>
      <c r="I6218" t="s">
        <v>7933</v>
      </c>
    </row>
    <row r="6219" spans="1:9" x14ac:dyDescent="0.25">
      <c r="A6219" t="s">
        <v>6409</v>
      </c>
      <c r="B6219">
        <v>75577000</v>
      </c>
      <c r="C6219" t="s">
        <v>16</v>
      </c>
      <c r="D6219" t="s">
        <v>16</v>
      </c>
      <c r="E6219" t="s">
        <v>16</v>
      </c>
      <c r="F6219" t="s">
        <v>16</v>
      </c>
      <c r="G6219" t="s">
        <v>3759</v>
      </c>
      <c r="H6219">
        <v>1</v>
      </c>
      <c r="I6219" t="s">
        <v>4898</v>
      </c>
    </row>
    <row r="6220" spans="1:9" x14ac:dyDescent="0.25">
      <c r="A6220" t="s">
        <v>6407</v>
      </c>
      <c r="B6220">
        <v>75577000</v>
      </c>
      <c r="C6220" t="s">
        <v>16</v>
      </c>
      <c r="D6220" t="s">
        <v>16</v>
      </c>
      <c r="E6220" t="s">
        <v>16</v>
      </c>
      <c r="F6220" t="s">
        <v>16</v>
      </c>
      <c r="G6220" t="s">
        <v>3759</v>
      </c>
      <c r="H6220">
        <v>1</v>
      </c>
      <c r="I6220" t="s">
        <v>4898</v>
      </c>
    </row>
    <row r="6221" spans="1:9" x14ac:dyDescent="0.25">
      <c r="A6221" t="s">
        <v>6406</v>
      </c>
      <c r="B6221">
        <v>74762273</v>
      </c>
      <c r="C6221" t="s">
        <v>16</v>
      </c>
      <c r="D6221" t="s">
        <v>16</v>
      </c>
      <c r="E6221" t="s">
        <v>16</v>
      </c>
      <c r="F6221" t="s">
        <v>16</v>
      </c>
      <c r="G6221" t="s">
        <v>154</v>
      </c>
      <c r="H6221">
        <v>2</v>
      </c>
      <c r="I6221" t="s">
        <v>7933</v>
      </c>
    </row>
    <row r="6222" spans="1:9" x14ac:dyDescent="0.25">
      <c r="A6222" t="s">
        <v>6406</v>
      </c>
      <c r="B6222">
        <v>75577000</v>
      </c>
      <c r="C6222" t="s">
        <v>16</v>
      </c>
      <c r="D6222" t="s">
        <v>16</v>
      </c>
      <c r="E6222" t="s">
        <v>16</v>
      </c>
      <c r="F6222" t="s">
        <v>16</v>
      </c>
      <c r="G6222" t="s">
        <v>3759</v>
      </c>
      <c r="H6222">
        <v>1</v>
      </c>
      <c r="I6222" t="s">
        <v>4898</v>
      </c>
    </row>
    <row r="6223" spans="1:9" x14ac:dyDescent="0.25">
      <c r="A6223" t="s">
        <v>6486</v>
      </c>
      <c r="B6223">
        <v>75211662</v>
      </c>
      <c r="C6223" t="s">
        <v>16</v>
      </c>
      <c r="D6223" t="s">
        <v>16</v>
      </c>
      <c r="E6223" t="s">
        <v>16</v>
      </c>
      <c r="F6223" t="s">
        <v>16</v>
      </c>
      <c r="G6223" t="s">
        <v>7015</v>
      </c>
      <c r="H6223">
        <v>1</v>
      </c>
      <c r="I6223" t="s">
        <v>7143</v>
      </c>
    </row>
    <row r="6224" spans="1:9" x14ac:dyDescent="0.25">
      <c r="A6224" t="s">
        <v>6465</v>
      </c>
      <c r="B6224">
        <v>75196500</v>
      </c>
      <c r="C6224" t="s">
        <v>16</v>
      </c>
      <c r="D6224" t="s">
        <v>16</v>
      </c>
      <c r="E6224" t="s">
        <v>16</v>
      </c>
      <c r="F6224" t="s">
        <v>16</v>
      </c>
      <c r="G6224" t="s">
        <v>2425</v>
      </c>
      <c r="H6224">
        <v>1</v>
      </c>
      <c r="I6224" t="s">
        <v>5229</v>
      </c>
    </row>
    <row r="6225" spans="1:9" x14ac:dyDescent="0.25">
      <c r="A6225" t="s">
        <v>6447</v>
      </c>
      <c r="B6225">
        <v>75196500</v>
      </c>
      <c r="C6225" t="s">
        <v>16</v>
      </c>
      <c r="D6225" t="s">
        <v>16</v>
      </c>
      <c r="E6225" t="s">
        <v>16</v>
      </c>
      <c r="F6225" t="s">
        <v>16</v>
      </c>
      <c r="G6225" t="s">
        <v>2425</v>
      </c>
      <c r="H6225">
        <v>1</v>
      </c>
      <c r="I6225" t="s">
        <v>5229</v>
      </c>
    </row>
    <row r="6226" spans="1:9" x14ac:dyDescent="0.25">
      <c r="A6226" t="s">
        <v>6528</v>
      </c>
      <c r="B6226">
        <v>75211662</v>
      </c>
      <c r="C6226" t="s">
        <v>16</v>
      </c>
      <c r="D6226" t="s">
        <v>16</v>
      </c>
      <c r="E6226" t="s">
        <v>16</v>
      </c>
      <c r="F6226" t="s">
        <v>16</v>
      </c>
      <c r="G6226" t="s">
        <v>7015</v>
      </c>
      <c r="H6226">
        <v>1</v>
      </c>
      <c r="I6226" t="s">
        <v>7143</v>
      </c>
    </row>
    <row r="6227" spans="1:9" x14ac:dyDescent="0.25">
      <c r="A6227" t="s">
        <v>6529</v>
      </c>
      <c r="B6227">
        <v>75211662</v>
      </c>
      <c r="C6227" t="s">
        <v>16</v>
      </c>
      <c r="D6227" t="s">
        <v>16</v>
      </c>
      <c r="E6227" t="s">
        <v>16</v>
      </c>
      <c r="F6227" t="s">
        <v>16</v>
      </c>
      <c r="G6227" t="s">
        <v>7015</v>
      </c>
      <c r="H6227">
        <v>1</v>
      </c>
      <c r="I6227" t="s">
        <v>7143</v>
      </c>
    </row>
    <row r="6228" spans="1:9" x14ac:dyDescent="0.25">
      <c r="A6228" t="s">
        <v>6466</v>
      </c>
      <c r="B6228">
        <v>75196500</v>
      </c>
      <c r="C6228" t="s">
        <v>16</v>
      </c>
      <c r="D6228" t="s">
        <v>16</v>
      </c>
      <c r="E6228" t="s">
        <v>16</v>
      </c>
      <c r="F6228" t="s">
        <v>16</v>
      </c>
      <c r="G6228" t="s">
        <v>2425</v>
      </c>
      <c r="H6228">
        <v>1</v>
      </c>
      <c r="I6228" t="s">
        <v>5229</v>
      </c>
    </row>
    <row r="6229" spans="1:9" x14ac:dyDescent="0.25">
      <c r="A6229" t="s">
        <v>6412</v>
      </c>
      <c r="B6229">
        <v>74762273</v>
      </c>
      <c r="C6229" t="s">
        <v>16</v>
      </c>
      <c r="D6229" t="s">
        <v>16</v>
      </c>
      <c r="E6229" t="s">
        <v>16</v>
      </c>
      <c r="F6229" t="s">
        <v>16</v>
      </c>
      <c r="G6229" t="s">
        <v>154</v>
      </c>
      <c r="H6229">
        <v>1</v>
      </c>
      <c r="I6229" t="s">
        <v>4887</v>
      </c>
    </row>
    <row r="6230" spans="1:9" x14ac:dyDescent="0.25">
      <c r="A6230" t="s">
        <v>6469</v>
      </c>
      <c r="B6230">
        <v>75211662</v>
      </c>
      <c r="C6230" t="s">
        <v>16</v>
      </c>
      <c r="D6230" t="s">
        <v>16</v>
      </c>
      <c r="E6230" t="s">
        <v>16</v>
      </c>
      <c r="F6230" t="s">
        <v>16</v>
      </c>
      <c r="G6230" t="s">
        <v>7015</v>
      </c>
      <c r="H6230">
        <v>1</v>
      </c>
      <c r="I6230" t="s">
        <v>7143</v>
      </c>
    </row>
    <row r="6231" spans="1:9" x14ac:dyDescent="0.25">
      <c r="A6231" t="s">
        <v>6470</v>
      </c>
      <c r="B6231">
        <v>75211662</v>
      </c>
      <c r="C6231" t="s">
        <v>16</v>
      </c>
      <c r="D6231" t="s">
        <v>16</v>
      </c>
      <c r="E6231" t="s">
        <v>16</v>
      </c>
      <c r="F6231" t="s">
        <v>16</v>
      </c>
      <c r="G6231" t="s">
        <v>7015</v>
      </c>
      <c r="H6231">
        <v>1</v>
      </c>
      <c r="I6231" t="s">
        <v>7143</v>
      </c>
    </row>
    <row r="6232" spans="1:9" x14ac:dyDescent="0.25">
      <c r="A6232" t="s">
        <v>6468</v>
      </c>
      <c r="B6232">
        <v>75211662</v>
      </c>
      <c r="C6232" t="s">
        <v>16</v>
      </c>
      <c r="D6232" t="s">
        <v>16</v>
      </c>
      <c r="E6232" t="s">
        <v>16</v>
      </c>
      <c r="F6232" t="s">
        <v>16</v>
      </c>
      <c r="G6232" t="s">
        <v>7015</v>
      </c>
      <c r="H6232">
        <v>1</v>
      </c>
      <c r="I6232" t="s">
        <v>7143</v>
      </c>
    </row>
    <row r="6233" spans="1:9" x14ac:dyDescent="0.25">
      <c r="A6233" t="s">
        <v>6467</v>
      </c>
      <c r="B6233">
        <v>75196500</v>
      </c>
      <c r="C6233" t="s">
        <v>16</v>
      </c>
      <c r="D6233" t="s">
        <v>16</v>
      </c>
      <c r="E6233" t="s">
        <v>16</v>
      </c>
      <c r="F6233" t="s">
        <v>16</v>
      </c>
      <c r="G6233" t="s">
        <v>2425</v>
      </c>
      <c r="H6233">
        <v>1</v>
      </c>
      <c r="I6233" t="s">
        <v>5229</v>
      </c>
    </row>
    <row r="6234" spans="1:9" x14ac:dyDescent="0.25">
      <c r="A6234" t="s">
        <v>6479</v>
      </c>
      <c r="B6234">
        <v>75211662</v>
      </c>
      <c r="C6234" t="s">
        <v>16</v>
      </c>
      <c r="D6234" t="s">
        <v>16</v>
      </c>
      <c r="E6234" t="s">
        <v>16</v>
      </c>
      <c r="F6234" t="s">
        <v>16</v>
      </c>
      <c r="G6234" t="s">
        <v>7015</v>
      </c>
      <c r="H6234">
        <v>1</v>
      </c>
      <c r="I6234" t="s">
        <v>7143</v>
      </c>
    </row>
    <row r="6235" spans="1:9" x14ac:dyDescent="0.25">
      <c r="A6235" t="s">
        <v>6480</v>
      </c>
      <c r="B6235">
        <v>75211662</v>
      </c>
      <c r="C6235" t="s">
        <v>16</v>
      </c>
      <c r="D6235" t="s">
        <v>16</v>
      </c>
      <c r="E6235" t="s">
        <v>16</v>
      </c>
      <c r="F6235" t="s">
        <v>16</v>
      </c>
      <c r="G6235" t="s">
        <v>7015</v>
      </c>
      <c r="H6235">
        <v>1</v>
      </c>
      <c r="I6235" t="s">
        <v>7143</v>
      </c>
    </row>
    <row r="6236" spans="1:9" x14ac:dyDescent="0.25">
      <c r="A6236" t="s">
        <v>6481</v>
      </c>
      <c r="B6236">
        <v>75211662</v>
      </c>
      <c r="C6236" t="s">
        <v>16</v>
      </c>
      <c r="D6236" t="s">
        <v>16</v>
      </c>
      <c r="E6236" t="s">
        <v>16</v>
      </c>
      <c r="F6236" t="s">
        <v>16</v>
      </c>
      <c r="G6236" t="s">
        <v>7015</v>
      </c>
      <c r="H6236">
        <v>1</v>
      </c>
      <c r="I6236" t="s">
        <v>7143</v>
      </c>
    </row>
    <row r="6237" spans="1:9" x14ac:dyDescent="0.25">
      <c r="A6237" t="s">
        <v>6482</v>
      </c>
      <c r="B6237">
        <v>75211662</v>
      </c>
      <c r="C6237" t="s">
        <v>16</v>
      </c>
      <c r="D6237" t="s">
        <v>16</v>
      </c>
      <c r="E6237" t="s">
        <v>16</v>
      </c>
      <c r="F6237" t="s">
        <v>16</v>
      </c>
      <c r="G6237" t="s">
        <v>7015</v>
      </c>
      <c r="H6237">
        <v>1</v>
      </c>
      <c r="I6237" t="s">
        <v>7143</v>
      </c>
    </row>
    <row r="6238" spans="1:9" x14ac:dyDescent="0.25">
      <c r="A6238" t="s">
        <v>6505</v>
      </c>
      <c r="B6238">
        <v>75211662</v>
      </c>
      <c r="C6238" t="s">
        <v>16</v>
      </c>
      <c r="D6238" t="s">
        <v>16</v>
      </c>
      <c r="E6238" t="s">
        <v>16</v>
      </c>
      <c r="F6238" t="s">
        <v>16</v>
      </c>
      <c r="G6238" t="s">
        <v>7015</v>
      </c>
      <c r="H6238">
        <v>1</v>
      </c>
      <c r="I6238" t="s">
        <v>7143</v>
      </c>
    </row>
    <row r="6239" spans="1:9" x14ac:dyDescent="0.25">
      <c r="A6239" t="s">
        <v>6506</v>
      </c>
      <c r="B6239">
        <v>75211662</v>
      </c>
      <c r="C6239" t="s">
        <v>16</v>
      </c>
      <c r="D6239" t="s">
        <v>16</v>
      </c>
      <c r="E6239" t="s">
        <v>16</v>
      </c>
      <c r="F6239" t="s">
        <v>16</v>
      </c>
      <c r="G6239" t="s">
        <v>7015</v>
      </c>
      <c r="H6239">
        <v>1</v>
      </c>
      <c r="I6239" t="s">
        <v>7143</v>
      </c>
    </row>
    <row r="6240" spans="1:9" x14ac:dyDescent="0.25">
      <c r="A6240" t="s">
        <v>6607</v>
      </c>
      <c r="B6240">
        <v>75211662</v>
      </c>
      <c r="C6240" t="s">
        <v>16</v>
      </c>
      <c r="D6240" t="s">
        <v>16</v>
      </c>
      <c r="E6240" t="s">
        <v>16</v>
      </c>
      <c r="F6240" t="s">
        <v>16</v>
      </c>
      <c r="G6240" t="s">
        <v>7015</v>
      </c>
      <c r="H6240">
        <v>1</v>
      </c>
      <c r="I6240" t="s">
        <v>7143</v>
      </c>
    </row>
    <row r="6241" spans="1:9" x14ac:dyDescent="0.25">
      <c r="A6241" t="s">
        <v>6608</v>
      </c>
      <c r="B6241">
        <v>75211662</v>
      </c>
      <c r="C6241" t="s">
        <v>16</v>
      </c>
      <c r="D6241" t="s">
        <v>16</v>
      </c>
      <c r="E6241" t="s">
        <v>16</v>
      </c>
      <c r="F6241" t="s">
        <v>16</v>
      </c>
      <c r="G6241" t="s">
        <v>7015</v>
      </c>
      <c r="H6241">
        <v>1</v>
      </c>
      <c r="I6241" t="s">
        <v>7143</v>
      </c>
    </row>
    <row r="6242" spans="1:9" x14ac:dyDescent="0.25">
      <c r="A6242" t="s">
        <v>6507</v>
      </c>
      <c r="B6242">
        <v>75211662</v>
      </c>
      <c r="C6242" t="s">
        <v>16</v>
      </c>
      <c r="D6242" t="s">
        <v>16</v>
      </c>
      <c r="E6242" t="s">
        <v>16</v>
      </c>
      <c r="F6242" t="s">
        <v>16</v>
      </c>
      <c r="G6242" t="s">
        <v>7015</v>
      </c>
      <c r="H6242">
        <v>1</v>
      </c>
      <c r="I6242" t="s">
        <v>7143</v>
      </c>
    </row>
    <row r="6243" spans="1:9" x14ac:dyDescent="0.25">
      <c r="A6243" t="s">
        <v>6452</v>
      </c>
      <c r="B6243">
        <v>75196500</v>
      </c>
      <c r="C6243" t="s">
        <v>16</v>
      </c>
      <c r="D6243" t="s">
        <v>16</v>
      </c>
      <c r="E6243" t="s">
        <v>16</v>
      </c>
      <c r="F6243" t="s">
        <v>16</v>
      </c>
      <c r="G6243" t="s">
        <v>2425</v>
      </c>
      <c r="H6243">
        <v>1</v>
      </c>
      <c r="I6243" t="s">
        <v>5229</v>
      </c>
    </row>
    <row r="6244" spans="1:9" x14ac:dyDescent="0.25">
      <c r="A6244" t="s">
        <v>6453</v>
      </c>
      <c r="B6244">
        <v>75196500</v>
      </c>
      <c r="C6244" t="s">
        <v>16</v>
      </c>
      <c r="D6244" t="s">
        <v>16</v>
      </c>
      <c r="E6244" t="s">
        <v>16</v>
      </c>
      <c r="F6244" t="s">
        <v>16</v>
      </c>
      <c r="G6244" t="s">
        <v>2425</v>
      </c>
      <c r="H6244">
        <v>1</v>
      </c>
      <c r="I6244" t="s">
        <v>5229</v>
      </c>
    </row>
    <row r="6245" spans="1:9" x14ac:dyDescent="0.25">
      <c r="A6245" t="s">
        <v>6391</v>
      </c>
      <c r="B6245">
        <v>74762273</v>
      </c>
      <c r="C6245" t="s">
        <v>16</v>
      </c>
      <c r="D6245" t="s">
        <v>16</v>
      </c>
      <c r="E6245" t="s">
        <v>16</v>
      </c>
      <c r="F6245" t="s">
        <v>16</v>
      </c>
      <c r="G6245" t="s">
        <v>154</v>
      </c>
      <c r="H6245">
        <v>1</v>
      </c>
      <c r="I6245" t="s">
        <v>4887</v>
      </c>
    </row>
    <row r="6246" spans="1:9" x14ac:dyDescent="0.25">
      <c r="A6246" t="s">
        <v>6527</v>
      </c>
      <c r="B6246">
        <v>75211662</v>
      </c>
      <c r="C6246" t="s">
        <v>16</v>
      </c>
      <c r="D6246" t="s">
        <v>16</v>
      </c>
      <c r="E6246" t="s">
        <v>16</v>
      </c>
      <c r="F6246" t="s">
        <v>16</v>
      </c>
      <c r="G6246" t="s">
        <v>7015</v>
      </c>
      <c r="H6246">
        <v>1</v>
      </c>
      <c r="I6246" t="s">
        <v>7143</v>
      </c>
    </row>
    <row r="6247" spans="1:9" x14ac:dyDescent="0.25">
      <c r="A6247" t="s">
        <v>6428</v>
      </c>
      <c r="B6247">
        <v>75180019</v>
      </c>
      <c r="C6247" t="s">
        <v>16</v>
      </c>
      <c r="D6247" t="s">
        <v>16</v>
      </c>
      <c r="E6247" t="s">
        <v>16</v>
      </c>
      <c r="F6247" t="s">
        <v>16</v>
      </c>
      <c r="G6247" t="s">
        <v>2430</v>
      </c>
      <c r="H6247">
        <v>1</v>
      </c>
      <c r="I6247" t="s">
        <v>5227</v>
      </c>
    </row>
    <row r="6248" spans="1:9" x14ac:dyDescent="0.25">
      <c r="A6248" t="s">
        <v>6487</v>
      </c>
      <c r="B6248">
        <v>75211662</v>
      </c>
      <c r="C6248" t="s">
        <v>16</v>
      </c>
      <c r="D6248" t="s">
        <v>16</v>
      </c>
      <c r="E6248" t="s">
        <v>16</v>
      </c>
      <c r="F6248" t="s">
        <v>16</v>
      </c>
      <c r="G6248" t="s">
        <v>7015</v>
      </c>
      <c r="H6248">
        <v>1</v>
      </c>
      <c r="I6248" t="s">
        <v>7143</v>
      </c>
    </row>
    <row r="6249" spans="1:9" x14ac:dyDescent="0.25">
      <c r="A6249" t="s">
        <v>6488</v>
      </c>
      <c r="B6249">
        <v>75211662</v>
      </c>
      <c r="C6249" t="s">
        <v>16</v>
      </c>
      <c r="D6249" t="s">
        <v>16</v>
      </c>
      <c r="E6249" t="s">
        <v>16</v>
      </c>
      <c r="F6249" t="s">
        <v>16</v>
      </c>
      <c r="G6249" t="s">
        <v>7015</v>
      </c>
      <c r="H6249">
        <v>1</v>
      </c>
      <c r="I6249" t="s">
        <v>7143</v>
      </c>
    </row>
    <row r="6250" spans="1:9" x14ac:dyDescent="0.25">
      <c r="A6250" t="s">
        <v>6525</v>
      </c>
      <c r="B6250">
        <v>75211662</v>
      </c>
      <c r="C6250" t="s">
        <v>16</v>
      </c>
      <c r="D6250" t="s">
        <v>16</v>
      </c>
      <c r="E6250" t="s">
        <v>16</v>
      </c>
      <c r="F6250" t="s">
        <v>16</v>
      </c>
      <c r="G6250" t="s">
        <v>7015</v>
      </c>
      <c r="H6250">
        <v>1</v>
      </c>
      <c r="I6250" t="s">
        <v>7143</v>
      </c>
    </row>
    <row r="6251" spans="1:9" x14ac:dyDescent="0.25">
      <c r="A6251" t="s">
        <v>6489</v>
      </c>
      <c r="B6251">
        <v>75211662</v>
      </c>
      <c r="C6251" t="s">
        <v>16</v>
      </c>
      <c r="D6251" t="s">
        <v>16</v>
      </c>
      <c r="E6251" t="s">
        <v>16</v>
      </c>
      <c r="F6251" t="s">
        <v>16</v>
      </c>
      <c r="G6251" t="s">
        <v>7015</v>
      </c>
      <c r="H6251">
        <v>1</v>
      </c>
      <c r="I6251" t="s">
        <v>7143</v>
      </c>
    </row>
    <row r="6252" spans="1:9" x14ac:dyDescent="0.25">
      <c r="A6252" t="s">
        <v>6490</v>
      </c>
      <c r="B6252">
        <v>75211662</v>
      </c>
      <c r="C6252" t="s">
        <v>16</v>
      </c>
      <c r="D6252" t="s">
        <v>16</v>
      </c>
      <c r="E6252" t="s">
        <v>16</v>
      </c>
      <c r="F6252" t="s">
        <v>16</v>
      </c>
      <c r="G6252" t="s">
        <v>7015</v>
      </c>
      <c r="H6252">
        <v>1</v>
      </c>
      <c r="I6252" t="s">
        <v>7143</v>
      </c>
    </row>
    <row r="6253" spans="1:9" x14ac:dyDescent="0.25">
      <c r="A6253" t="s">
        <v>6491</v>
      </c>
      <c r="B6253">
        <v>75211662</v>
      </c>
      <c r="C6253" t="s">
        <v>16</v>
      </c>
      <c r="D6253" t="s">
        <v>16</v>
      </c>
      <c r="E6253" t="s">
        <v>16</v>
      </c>
      <c r="F6253" t="s">
        <v>16</v>
      </c>
      <c r="G6253" t="s">
        <v>7015</v>
      </c>
      <c r="H6253">
        <v>1</v>
      </c>
      <c r="I6253" t="s">
        <v>7143</v>
      </c>
    </row>
    <row r="6254" spans="1:9" x14ac:dyDescent="0.25">
      <c r="A6254" t="s">
        <v>6492</v>
      </c>
      <c r="B6254">
        <v>75211662</v>
      </c>
      <c r="C6254" t="s">
        <v>16</v>
      </c>
      <c r="D6254" t="s">
        <v>16</v>
      </c>
      <c r="E6254" t="s">
        <v>16</v>
      </c>
      <c r="F6254" t="s">
        <v>16</v>
      </c>
      <c r="G6254" t="s">
        <v>7015</v>
      </c>
      <c r="H6254">
        <v>1</v>
      </c>
      <c r="I6254" t="s">
        <v>7143</v>
      </c>
    </row>
    <row r="6255" spans="1:9" x14ac:dyDescent="0.25">
      <c r="A6255" t="s">
        <v>6450</v>
      </c>
      <c r="B6255">
        <v>75196500</v>
      </c>
      <c r="C6255" t="s">
        <v>16</v>
      </c>
      <c r="D6255" t="s">
        <v>16</v>
      </c>
      <c r="E6255" t="s">
        <v>16</v>
      </c>
      <c r="F6255" t="s">
        <v>16</v>
      </c>
      <c r="G6255" t="s">
        <v>2425</v>
      </c>
      <c r="H6255">
        <v>1</v>
      </c>
      <c r="I6255" t="s">
        <v>5229</v>
      </c>
    </row>
    <row r="6256" spans="1:9" x14ac:dyDescent="0.25">
      <c r="A6256" t="s">
        <v>6392</v>
      </c>
      <c r="B6256">
        <v>74762273</v>
      </c>
      <c r="C6256" t="s">
        <v>16</v>
      </c>
      <c r="D6256" t="s">
        <v>16</v>
      </c>
      <c r="E6256" t="s">
        <v>16</v>
      </c>
      <c r="F6256" t="s">
        <v>16</v>
      </c>
      <c r="G6256" t="s">
        <v>154</v>
      </c>
      <c r="H6256">
        <v>1</v>
      </c>
      <c r="I6256" t="s">
        <v>4887</v>
      </c>
    </row>
    <row r="6257" spans="1:9" x14ac:dyDescent="0.25">
      <c r="A6257" t="s">
        <v>6393</v>
      </c>
      <c r="B6257">
        <v>74762273</v>
      </c>
      <c r="C6257" t="s">
        <v>16</v>
      </c>
      <c r="D6257" t="s">
        <v>16</v>
      </c>
      <c r="E6257" t="s">
        <v>16</v>
      </c>
      <c r="F6257" t="s">
        <v>16</v>
      </c>
      <c r="G6257" t="s">
        <v>154</v>
      </c>
      <c r="H6257">
        <v>1</v>
      </c>
      <c r="I6257" t="s">
        <v>4887</v>
      </c>
    </row>
    <row r="6258" spans="1:9" x14ac:dyDescent="0.25">
      <c r="A6258" t="s">
        <v>6449</v>
      </c>
      <c r="B6258">
        <v>75196500</v>
      </c>
      <c r="C6258" t="s">
        <v>16</v>
      </c>
      <c r="D6258" t="s">
        <v>16</v>
      </c>
      <c r="E6258" t="s">
        <v>16</v>
      </c>
      <c r="F6258" t="s">
        <v>16</v>
      </c>
      <c r="G6258" t="s">
        <v>2425</v>
      </c>
      <c r="H6258">
        <v>1</v>
      </c>
      <c r="I6258" t="s">
        <v>5229</v>
      </c>
    </row>
    <row r="6259" spans="1:9" x14ac:dyDescent="0.25">
      <c r="A6259" t="s">
        <v>6523</v>
      </c>
      <c r="B6259">
        <v>75211662</v>
      </c>
      <c r="C6259" t="s">
        <v>16</v>
      </c>
      <c r="D6259" t="s">
        <v>16</v>
      </c>
      <c r="E6259" t="s">
        <v>16</v>
      </c>
      <c r="F6259" t="s">
        <v>16</v>
      </c>
      <c r="G6259" t="s">
        <v>7015</v>
      </c>
      <c r="H6259">
        <v>1</v>
      </c>
      <c r="I6259" t="s">
        <v>7143</v>
      </c>
    </row>
    <row r="6260" spans="1:9" x14ac:dyDescent="0.25">
      <c r="A6260" t="s">
        <v>6524</v>
      </c>
      <c r="B6260">
        <v>75211662</v>
      </c>
      <c r="C6260" t="s">
        <v>16</v>
      </c>
      <c r="D6260" t="s">
        <v>16</v>
      </c>
      <c r="E6260" t="s">
        <v>16</v>
      </c>
      <c r="F6260" t="s">
        <v>16</v>
      </c>
      <c r="G6260" t="s">
        <v>7015</v>
      </c>
      <c r="H6260">
        <v>1</v>
      </c>
      <c r="I6260" t="s">
        <v>7143</v>
      </c>
    </row>
    <row r="6261" spans="1:9" x14ac:dyDescent="0.25">
      <c r="A6261" t="s">
        <v>6521</v>
      </c>
      <c r="B6261">
        <v>75211662</v>
      </c>
      <c r="C6261" t="s">
        <v>16</v>
      </c>
      <c r="D6261" t="s">
        <v>16</v>
      </c>
      <c r="E6261" t="s">
        <v>16</v>
      </c>
      <c r="F6261" t="s">
        <v>16</v>
      </c>
      <c r="G6261" t="s">
        <v>7015</v>
      </c>
      <c r="H6261">
        <v>1</v>
      </c>
      <c r="I6261" t="s">
        <v>7143</v>
      </c>
    </row>
    <row r="6262" spans="1:9" x14ac:dyDescent="0.25">
      <c r="A6262" t="s">
        <v>6522</v>
      </c>
      <c r="B6262">
        <v>75211662</v>
      </c>
      <c r="C6262" t="s">
        <v>16</v>
      </c>
      <c r="D6262" t="s">
        <v>16</v>
      </c>
      <c r="E6262" t="s">
        <v>16</v>
      </c>
      <c r="F6262" t="s">
        <v>16</v>
      </c>
      <c r="G6262" t="s">
        <v>7015</v>
      </c>
      <c r="H6262">
        <v>1</v>
      </c>
      <c r="I6262" t="s">
        <v>7143</v>
      </c>
    </row>
    <row r="6263" spans="1:9" x14ac:dyDescent="0.25">
      <c r="A6263" t="s">
        <v>6494</v>
      </c>
      <c r="B6263">
        <v>75211662</v>
      </c>
      <c r="C6263" t="s">
        <v>16</v>
      </c>
      <c r="D6263" t="s">
        <v>16</v>
      </c>
      <c r="E6263" t="s">
        <v>16</v>
      </c>
      <c r="F6263" t="s">
        <v>16</v>
      </c>
      <c r="G6263" t="s">
        <v>7015</v>
      </c>
      <c r="H6263">
        <v>1</v>
      </c>
      <c r="I6263" t="s">
        <v>7143</v>
      </c>
    </row>
    <row r="6264" spans="1:9" x14ac:dyDescent="0.25">
      <c r="A6264" t="s">
        <v>6498</v>
      </c>
      <c r="B6264">
        <v>75211662</v>
      </c>
      <c r="C6264" t="s">
        <v>16</v>
      </c>
      <c r="D6264" t="s">
        <v>16</v>
      </c>
      <c r="E6264" t="s">
        <v>16</v>
      </c>
      <c r="F6264" t="s">
        <v>16</v>
      </c>
      <c r="G6264" t="s">
        <v>7015</v>
      </c>
      <c r="H6264">
        <v>1</v>
      </c>
      <c r="I6264" t="s">
        <v>7143</v>
      </c>
    </row>
    <row r="6265" spans="1:9" x14ac:dyDescent="0.25">
      <c r="A6265" t="s">
        <v>7919</v>
      </c>
      <c r="B6265">
        <v>75577000</v>
      </c>
      <c r="C6265" t="s">
        <v>16</v>
      </c>
      <c r="D6265" t="s">
        <v>16</v>
      </c>
      <c r="E6265" t="s">
        <v>16</v>
      </c>
      <c r="F6265" t="s">
        <v>16</v>
      </c>
      <c r="G6265" t="s">
        <v>3759</v>
      </c>
      <c r="H6265">
        <v>1</v>
      </c>
      <c r="I6265" t="s">
        <v>4898</v>
      </c>
    </row>
    <row r="6266" spans="1:9" x14ac:dyDescent="0.25">
      <c r="A6266" t="s">
        <v>6474</v>
      </c>
      <c r="B6266">
        <v>75211662</v>
      </c>
      <c r="C6266" t="s">
        <v>16</v>
      </c>
      <c r="D6266" t="s">
        <v>16</v>
      </c>
      <c r="E6266" t="s">
        <v>16</v>
      </c>
      <c r="F6266" t="s">
        <v>16</v>
      </c>
      <c r="G6266" t="s">
        <v>7015</v>
      </c>
      <c r="H6266">
        <v>1</v>
      </c>
      <c r="I6266" t="s">
        <v>7143</v>
      </c>
    </row>
    <row r="6267" spans="1:9" x14ac:dyDescent="0.25">
      <c r="A6267" t="s">
        <v>6472</v>
      </c>
      <c r="B6267">
        <v>75211662</v>
      </c>
      <c r="C6267" t="s">
        <v>16</v>
      </c>
      <c r="D6267" t="s">
        <v>16</v>
      </c>
      <c r="E6267" t="s">
        <v>16</v>
      </c>
      <c r="F6267" t="s">
        <v>16</v>
      </c>
      <c r="G6267" t="s">
        <v>7015</v>
      </c>
      <c r="H6267">
        <v>1</v>
      </c>
      <c r="I6267" t="s">
        <v>7143</v>
      </c>
    </row>
    <row r="6268" spans="1:9" x14ac:dyDescent="0.25">
      <c r="A6268" t="s">
        <v>6473</v>
      </c>
      <c r="B6268">
        <v>75211662</v>
      </c>
      <c r="C6268" t="s">
        <v>16</v>
      </c>
      <c r="D6268" t="s">
        <v>16</v>
      </c>
      <c r="E6268" t="s">
        <v>16</v>
      </c>
      <c r="F6268" t="s">
        <v>16</v>
      </c>
      <c r="G6268" t="s">
        <v>7015</v>
      </c>
      <c r="H6268">
        <v>1</v>
      </c>
      <c r="I6268" t="s">
        <v>7143</v>
      </c>
    </row>
    <row r="6269" spans="1:9" x14ac:dyDescent="0.25">
      <c r="A6269" t="s">
        <v>6475</v>
      </c>
      <c r="B6269">
        <v>75211662</v>
      </c>
      <c r="C6269" t="s">
        <v>16</v>
      </c>
      <c r="D6269" t="s">
        <v>16</v>
      </c>
      <c r="E6269" t="s">
        <v>16</v>
      </c>
      <c r="F6269" t="s">
        <v>16</v>
      </c>
      <c r="G6269" t="s">
        <v>7015</v>
      </c>
      <c r="H6269">
        <v>1</v>
      </c>
      <c r="I6269" t="s">
        <v>7143</v>
      </c>
    </row>
    <row r="6270" spans="1:9" x14ac:dyDescent="0.25">
      <c r="A6270" t="s">
        <v>6476</v>
      </c>
      <c r="B6270">
        <v>75211662</v>
      </c>
      <c r="C6270" t="s">
        <v>16</v>
      </c>
      <c r="D6270" t="s">
        <v>16</v>
      </c>
      <c r="E6270" t="s">
        <v>16</v>
      </c>
      <c r="F6270" t="s">
        <v>16</v>
      </c>
      <c r="G6270" t="s">
        <v>7015</v>
      </c>
      <c r="H6270">
        <v>1</v>
      </c>
      <c r="I6270" t="s">
        <v>7143</v>
      </c>
    </row>
    <row r="6271" spans="1:9" x14ac:dyDescent="0.25">
      <c r="A6271" t="s">
        <v>6477</v>
      </c>
      <c r="B6271">
        <v>75211662</v>
      </c>
      <c r="C6271" t="s">
        <v>16</v>
      </c>
      <c r="D6271" t="s">
        <v>16</v>
      </c>
      <c r="E6271" t="s">
        <v>16</v>
      </c>
      <c r="F6271" t="s">
        <v>16</v>
      </c>
      <c r="G6271" t="s">
        <v>7015</v>
      </c>
      <c r="H6271">
        <v>1</v>
      </c>
      <c r="I6271" t="s">
        <v>7143</v>
      </c>
    </row>
    <row r="6272" spans="1:9" x14ac:dyDescent="0.25">
      <c r="A6272" t="s">
        <v>6478</v>
      </c>
      <c r="B6272">
        <v>75211662</v>
      </c>
      <c r="C6272" t="s">
        <v>16</v>
      </c>
      <c r="D6272" t="s">
        <v>16</v>
      </c>
      <c r="E6272" t="s">
        <v>16</v>
      </c>
      <c r="F6272" t="s">
        <v>16</v>
      </c>
      <c r="G6272" t="s">
        <v>7015</v>
      </c>
      <c r="H6272">
        <v>1</v>
      </c>
      <c r="I6272" t="s">
        <v>7143</v>
      </c>
    </row>
    <row r="6273" spans="1:9" x14ac:dyDescent="0.25">
      <c r="A6273" t="s">
        <v>6504</v>
      </c>
      <c r="B6273">
        <v>75211662</v>
      </c>
      <c r="C6273" t="s">
        <v>16</v>
      </c>
      <c r="D6273" t="s">
        <v>16</v>
      </c>
      <c r="E6273" t="s">
        <v>16</v>
      </c>
      <c r="F6273" t="s">
        <v>16</v>
      </c>
      <c r="G6273" t="s">
        <v>7015</v>
      </c>
      <c r="H6273">
        <v>1</v>
      </c>
      <c r="I6273" t="s">
        <v>7143</v>
      </c>
    </row>
    <row r="6274" spans="1:9" x14ac:dyDescent="0.25">
      <c r="A6274" t="s">
        <v>6502</v>
      </c>
      <c r="B6274">
        <v>75211662</v>
      </c>
      <c r="C6274" t="s">
        <v>16</v>
      </c>
      <c r="D6274" t="s">
        <v>16</v>
      </c>
      <c r="E6274" t="s">
        <v>16</v>
      </c>
      <c r="F6274" t="s">
        <v>16</v>
      </c>
      <c r="G6274" t="s">
        <v>7015</v>
      </c>
      <c r="H6274">
        <v>1</v>
      </c>
      <c r="I6274" t="s">
        <v>7143</v>
      </c>
    </row>
    <row r="6275" spans="1:9" x14ac:dyDescent="0.25">
      <c r="A6275" t="s">
        <v>6503</v>
      </c>
      <c r="B6275">
        <v>75211662</v>
      </c>
      <c r="C6275" t="s">
        <v>16</v>
      </c>
      <c r="D6275" t="s">
        <v>16</v>
      </c>
      <c r="E6275" t="s">
        <v>16</v>
      </c>
      <c r="F6275" t="s">
        <v>16</v>
      </c>
      <c r="G6275" t="s">
        <v>7015</v>
      </c>
      <c r="H6275">
        <v>1</v>
      </c>
      <c r="I6275" t="s">
        <v>7143</v>
      </c>
    </row>
    <row r="6276" spans="1:9" x14ac:dyDescent="0.25">
      <c r="A6276" t="s">
        <v>6395</v>
      </c>
      <c r="B6276">
        <v>74762273</v>
      </c>
      <c r="C6276" t="s">
        <v>16</v>
      </c>
      <c r="D6276" t="s">
        <v>16</v>
      </c>
      <c r="E6276" t="s">
        <v>16</v>
      </c>
      <c r="F6276" t="s">
        <v>16</v>
      </c>
      <c r="G6276" t="s">
        <v>154</v>
      </c>
      <c r="H6276">
        <v>1</v>
      </c>
      <c r="I6276" t="s">
        <v>4887</v>
      </c>
    </row>
    <row r="6277" spans="1:9" x14ac:dyDescent="0.25">
      <c r="A6277" t="s">
        <v>6396</v>
      </c>
      <c r="B6277">
        <v>74762273</v>
      </c>
      <c r="C6277" t="s">
        <v>16</v>
      </c>
      <c r="D6277" t="s">
        <v>16</v>
      </c>
      <c r="E6277" t="s">
        <v>16</v>
      </c>
      <c r="F6277" t="s">
        <v>16</v>
      </c>
      <c r="G6277" t="s">
        <v>154</v>
      </c>
      <c r="H6277">
        <v>1</v>
      </c>
      <c r="I6277" t="s">
        <v>4887</v>
      </c>
    </row>
    <row r="6278" spans="1:9" x14ac:dyDescent="0.25">
      <c r="A6278" t="s">
        <v>6606</v>
      </c>
      <c r="B6278">
        <v>75211662</v>
      </c>
      <c r="C6278" t="s">
        <v>16</v>
      </c>
      <c r="D6278" t="s">
        <v>16</v>
      </c>
      <c r="E6278" t="s">
        <v>16</v>
      </c>
      <c r="F6278" t="s">
        <v>16</v>
      </c>
      <c r="G6278" t="s">
        <v>7015</v>
      </c>
      <c r="H6278">
        <v>1</v>
      </c>
      <c r="I6278" t="s">
        <v>7143</v>
      </c>
    </row>
    <row r="6279" spans="1:9" x14ac:dyDescent="0.25">
      <c r="A6279" t="s">
        <v>6588</v>
      </c>
      <c r="B6279">
        <v>74762273</v>
      </c>
      <c r="C6279" t="s">
        <v>16</v>
      </c>
      <c r="D6279" t="s">
        <v>16</v>
      </c>
      <c r="E6279" t="s">
        <v>16</v>
      </c>
      <c r="F6279" t="s">
        <v>16</v>
      </c>
      <c r="G6279" t="s">
        <v>154</v>
      </c>
      <c r="H6279">
        <v>1</v>
      </c>
      <c r="I6279" t="s">
        <v>4887</v>
      </c>
    </row>
    <row r="6280" spans="1:9" x14ac:dyDescent="0.25">
      <c r="A6280" t="s">
        <v>6610</v>
      </c>
      <c r="B6280">
        <v>75211662</v>
      </c>
      <c r="C6280" t="s">
        <v>16</v>
      </c>
      <c r="D6280" t="s">
        <v>16</v>
      </c>
      <c r="E6280" t="s">
        <v>16</v>
      </c>
      <c r="F6280" t="s">
        <v>16</v>
      </c>
      <c r="G6280" t="s">
        <v>7015</v>
      </c>
      <c r="H6280">
        <v>1</v>
      </c>
      <c r="I6280" t="s">
        <v>7143</v>
      </c>
    </row>
    <row r="6281" spans="1:9" x14ac:dyDescent="0.25">
      <c r="A6281" t="s">
        <v>6589</v>
      </c>
      <c r="B6281">
        <v>74762273</v>
      </c>
      <c r="C6281" t="s">
        <v>16</v>
      </c>
      <c r="D6281" t="s">
        <v>16</v>
      </c>
      <c r="E6281" t="s">
        <v>16</v>
      </c>
      <c r="F6281" t="s">
        <v>16</v>
      </c>
      <c r="G6281" t="s">
        <v>154</v>
      </c>
      <c r="H6281">
        <v>1</v>
      </c>
      <c r="I6281" t="s">
        <v>4887</v>
      </c>
    </row>
    <row r="6282" spans="1:9" x14ac:dyDescent="0.25">
      <c r="A6282" t="s">
        <v>6590</v>
      </c>
      <c r="B6282">
        <v>74762273</v>
      </c>
      <c r="C6282" t="s">
        <v>16</v>
      </c>
      <c r="D6282" t="s">
        <v>16</v>
      </c>
      <c r="E6282" t="s">
        <v>16</v>
      </c>
      <c r="F6282" t="s">
        <v>16</v>
      </c>
      <c r="G6282" t="s">
        <v>154</v>
      </c>
      <c r="H6282">
        <v>1</v>
      </c>
      <c r="I6282" t="s">
        <v>4887</v>
      </c>
    </row>
    <row r="6283" spans="1:9" x14ac:dyDescent="0.25">
      <c r="A6283" t="s">
        <v>6609</v>
      </c>
      <c r="B6283">
        <v>75211662</v>
      </c>
      <c r="C6283" t="s">
        <v>16</v>
      </c>
      <c r="D6283" t="s">
        <v>16</v>
      </c>
      <c r="E6283" t="s">
        <v>16</v>
      </c>
      <c r="F6283" t="s">
        <v>16</v>
      </c>
      <c r="G6283" t="s">
        <v>7015</v>
      </c>
      <c r="H6283">
        <v>1</v>
      </c>
      <c r="I6283" t="s">
        <v>7143</v>
      </c>
    </row>
    <row r="6284" spans="1:9" x14ac:dyDescent="0.25">
      <c r="A6284" t="s">
        <v>6602</v>
      </c>
      <c r="B6284">
        <v>75180019</v>
      </c>
      <c r="C6284" t="s">
        <v>16</v>
      </c>
      <c r="D6284" t="s">
        <v>16</v>
      </c>
      <c r="E6284" t="s">
        <v>16</v>
      </c>
      <c r="F6284" t="s">
        <v>16</v>
      </c>
      <c r="G6284" t="s">
        <v>2430</v>
      </c>
      <c r="H6284">
        <v>1</v>
      </c>
      <c r="I6284" t="s">
        <v>5227</v>
      </c>
    </row>
    <row r="6285" spans="1:9" x14ac:dyDescent="0.25">
      <c r="A6285" t="s">
        <v>6848</v>
      </c>
      <c r="B6285">
        <v>75211662</v>
      </c>
      <c r="C6285" t="s">
        <v>16</v>
      </c>
      <c r="D6285" t="s">
        <v>16</v>
      </c>
      <c r="E6285" t="s">
        <v>16</v>
      </c>
      <c r="F6285" t="s">
        <v>16</v>
      </c>
      <c r="G6285" t="s">
        <v>7015</v>
      </c>
      <c r="H6285">
        <v>1</v>
      </c>
      <c r="I6285" t="s">
        <v>7143</v>
      </c>
    </row>
    <row r="6286" spans="1:9" x14ac:dyDescent="0.25">
      <c r="A6286" t="s">
        <v>6849</v>
      </c>
      <c r="B6286">
        <v>75211662</v>
      </c>
      <c r="C6286" t="s">
        <v>16</v>
      </c>
      <c r="D6286" t="s">
        <v>16</v>
      </c>
      <c r="E6286" t="s">
        <v>16</v>
      </c>
      <c r="F6286" t="s">
        <v>16</v>
      </c>
      <c r="G6286" t="s">
        <v>7015</v>
      </c>
      <c r="H6286">
        <v>1</v>
      </c>
      <c r="I6286" t="s">
        <v>7143</v>
      </c>
    </row>
    <row r="6287" spans="1:9" x14ac:dyDescent="0.25">
      <c r="A6287" t="s">
        <v>6850</v>
      </c>
      <c r="B6287">
        <v>75211662</v>
      </c>
      <c r="C6287" t="s">
        <v>16</v>
      </c>
      <c r="D6287" t="s">
        <v>16</v>
      </c>
      <c r="E6287" t="s">
        <v>16</v>
      </c>
      <c r="F6287" t="s">
        <v>16</v>
      </c>
      <c r="G6287" t="s">
        <v>7015</v>
      </c>
      <c r="H6287">
        <v>1</v>
      </c>
      <c r="I6287" t="s">
        <v>7143</v>
      </c>
    </row>
    <row r="6288" spans="1:9" x14ac:dyDescent="0.25">
      <c r="A6288" t="s">
        <v>6851</v>
      </c>
      <c r="B6288">
        <v>75211662</v>
      </c>
      <c r="C6288" t="s">
        <v>16</v>
      </c>
      <c r="D6288" t="s">
        <v>16</v>
      </c>
      <c r="E6288" t="s">
        <v>16</v>
      </c>
      <c r="F6288" t="s">
        <v>16</v>
      </c>
      <c r="G6288" t="s">
        <v>7015</v>
      </c>
      <c r="H6288">
        <v>1</v>
      </c>
      <c r="I6288" t="s">
        <v>7143</v>
      </c>
    </row>
    <row r="6289" spans="1:9" x14ac:dyDescent="0.25">
      <c r="A6289" t="s">
        <v>6852</v>
      </c>
      <c r="B6289">
        <v>75211662</v>
      </c>
      <c r="C6289" t="s">
        <v>16</v>
      </c>
      <c r="D6289" t="s">
        <v>16</v>
      </c>
      <c r="E6289" t="s">
        <v>16</v>
      </c>
      <c r="F6289" t="s">
        <v>16</v>
      </c>
      <c r="G6289" t="s">
        <v>7015</v>
      </c>
      <c r="H6289">
        <v>1</v>
      </c>
      <c r="I6289" t="s">
        <v>7143</v>
      </c>
    </row>
    <row r="6290" spans="1:9" x14ac:dyDescent="0.25">
      <c r="A6290" t="s">
        <v>6753</v>
      </c>
      <c r="B6290">
        <v>75211662</v>
      </c>
      <c r="C6290" t="s">
        <v>16</v>
      </c>
      <c r="D6290" t="s">
        <v>16</v>
      </c>
      <c r="E6290" t="s">
        <v>16</v>
      </c>
      <c r="F6290" t="s">
        <v>16</v>
      </c>
      <c r="G6290" t="s">
        <v>7015</v>
      </c>
      <c r="H6290">
        <v>1</v>
      </c>
      <c r="I6290" t="s">
        <v>7143</v>
      </c>
    </row>
    <row r="6291" spans="1:9" x14ac:dyDescent="0.25">
      <c r="A6291" t="s">
        <v>6751</v>
      </c>
      <c r="B6291">
        <v>75211662</v>
      </c>
      <c r="C6291" t="s">
        <v>16</v>
      </c>
      <c r="D6291" t="s">
        <v>16</v>
      </c>
      <c r="E6291" t="s">
        <v>16</v>
      </c>
      <c r="F6291" t="s">
        <v>16</v>
      </c>
      <c r="G6291" t="s">
        <v>7015</v>
      </c>
      <c r="H6291">
        <v>1</v>
      </c>
      <c r="I6291" t="s">
        <v>7143</v>
      </c>
    </row>
    <row r="6292" spans="1:9" x14ac:dyDescent="0.25">
      <c r="A6292" t="s">
        <v>6860</v>
      </c>
      <c r="B6292">
        <v>75211662</v>
      </c>
      <c r="C6292" t="s">
        <v>16</v>
      </c>
      <c r="D6292" t="s">
        <v>16</v>
      </c>
      <c r="E6292" t="s">
        <v>16</v>
      </c>
      <c r="F6292" t="s">
        <v>16</v>
      </c>
      <c r="G6292" t="s">
        <v>7015</v>
      </c>
      <c r="H6292">
        <v>1</v>
      </c>
      <c r="I6292" t="s">
        <v>7143</v>
      </c>
    </row>
    <row r="6293" spans="1:9" x14ac:dyDescent="0.25">
      <c r="A6293" t="s">
        <v>6747</v>
      </c>
      <c r="B6293">
        <v>75211662</v>
      </c>
      <c r="C6293" t="s">
        <v>16</v>
      </c>
      <c r="D6293" t="s">
        <v>16</v>
      </c>
      <c r="E6293" t="s">
        <v>16</v>
      </c>
      <c r="F6293" t="s">
        <v>16</v>
      </c>
      <c r="G6293" t="s">
        <v>7015</v>
      </c>
      <c r="H6293">
        <v>1</v>
      </c>
      <c r="I6293" t="s">
        <v>7143</v>
      </c>
    </row>
    <row r="6294" spans="1:9" x14ac:dyDescent="0.25">
      <c r="A6294" t="s">
        <v>6748</v>
      </c>
      <c r="B6294">
        <v>75211662</v>
      </c>
      <c r="C6294" t="s">
        <v>16</v>
      </c>
      <c r="D6294" t="s">
        <v>16</v>
      </c>
      <c r="E6294" t="s">
        <v>16</v>
      </c>
      <c r="F6294" t="s">
        <v>16</v>
      </c>
      <c r="G6294" t="s">
        <v>7015</v>
      </c>
      <c r="H6294">
        <v>1</v>
      </c>
      <c r="I6294" t="s">
        <v>7143</v>
      </c>
    </row>
    <row r="6295" spans="1:9" x14ac:dyDescent="0.25">
      <c r="A6295" t="s">
        <v>6752</v>
      </c>
      <c r="B6295">
        <v>75211662</v>
      </c>
      <c r="C6295" t="s">
        <v>16</v>
      </c>
      <c r="D6295" t="s">
        <v>16</v>
      </c>
      <c r="E6295" t="s">
        <v>16</v>
      </c>
      <c r="F6295" t="s">
        <v>16</v>
      </c>
      <c r="G6295" t="s">
        <v>7015</v>
      </c>
      <c r="H6295">
        <v>1</v>
      </c>
      <c r="I6295" t="s">
        <v>7143</v>
      </c>
    </row>
    <row r="6296" spans="1:9" x14ac:dyDescent="0.25">
      <c r="A6296" t="s">
        <v>6863</v>
      </c>
      <c r="B6296">
        <v>75211662</v>
      </c>
      <c r="C6296" t="s">
        <v>16</v>
      </c>
      <c r="D6296" t="s">
        <v>16</v>
      </c>
      <c r="E6296" t="s">
        <v>16</v>
      </c>
      <c r="F6296" t="s">
        <v>16</v>
      </c>
      <c r="G6296" t="s">
        <v>7015</v>
      </c>
      <c r="H6296">
        <v>1</v>
      </c>
      <c r="I6296" t="s">
        <v>7143</v>
      </c>
    </row>
    <row r="6297" spans="1:9" x14ac:dyDescent="0.25">
      <c r="A6297" t="s">
        <v>6886</v>
      </c>
      <c r="B6297">
        <v>75211662</v>
      </c>
      <c r="C6297" t="s">
        <v>16</v>
      </c>
      <c r="D6297" t="s">
        <v>16</v>
      </c>
      <c r="E6297" t="s">
        <v>16</v>
      </c>
      <c r="F6297" t="s">
        <v>16</v>
      </c>
      <c r="G6297" t="s">
        <v>7015</v>
      </c>
      <c r="H6297">
        <v>1</v>
      </c>
      <c r="I6297" t="s">
        <v>7143</v>
      </c>
    </row>
    <row r="6298" spans="1:9" x14ac:dyDescent="0.25">
      <c r="A6298" t="s">
        <v>6846</v>
      </c>
      <c r="B6298">
        <v>75211662</v>
      </c>
      <c r="C6298" t="s">
        <v>16</v>
      </c>
      <c r="D6298" t="s">
        <v>16</v>
      </c>
      <c r="E6298" t="s">
        <v>16</v>
      </c>
      <c r="F6298" t="s">
        <v>16</v>
      </c>
      <c r="G6298" t="s">
        <v>7015</v>
      </c>
      <c r="H6298">
        <v>1</v>
      </c>
      <c r="I6298" t="s">
        <v>7143</v>
      </c>
    </row>
    <row r="6299" spans="1:9" x14ac:dyDescent="0.25">
      <c r="A6299" t="s">
        <v>6904</v>
      </c>
      <c r="B6299">
        <v>75196500</v>
      </c>
      <c r="C6299" t="s">
        <v>16</v>
      </c>
      <c r="D6299" t="s">
        <v>16</v>
      </c>
      <c r="E6299" t="s">
        <v>16</v>
      </c>
      <c r="F6299" t="s">
        <v>16</v>
      </c>
      <c r="G6299" t="s">
        <v>2425</v>
      </c>
      <c r="H6299">
        <v>1</v>
      </c>
      <c r="I6299" t="s">
        <v>5229</v>
      </c>
    </row>
    <row r="6300" spans="1:9" x14ac:dyDescent="0.25">
      <c r="A6300" t="s">
        <v>6858</v>
      </c>
      <c r="B6300">
        <v>75211662</v>
      </c>
      <c r="C6300" t="s">
        <v>16</v>
      </c>
      <c r="D6300" t="s">
        <v>16</v>
      </c>
      <c r="E6300" t="s">
        <v>16</v>
      </c>
      <c r="F6300" t="s">
        <v>16</v>
      </c>
      <c r="G6300" t="s">
        <v>7015</v>
      </c>
      <c r="H6300">
        <v>1</v>
      </c>
      <c r="I6300" t="s">
        <v>7143</v>
      </c>
    </row>
    <row r="6301" spans="1:9" x14ac:dyDescent="0.25">
      <c r="A6301" t="s">
        <v>6909</v>
      </c>
      <c r="B6301">
        <v>75211662</v>
      </c>
      <c r="C6301" t="s">
        <v>16</v>
      </c>
      <c r="D6301" t="s">
        <v>16</v>
      </c>
      <c r="E6301" t="s">
        <v>16</v>
      </c>
      <c r="F6301" t="s">
        <v>16</v>
      </c>
      <c r="G6301" t="s">
        <v>7015</v>
      </c>
      <c r="H6301">
        <v>1</v>
      </c>
      <c r="I6301" t="s">
        <v>7143</v>
      </c>
    </row>
    <row r="6302" spans="1:9" x14ac:dyDescent="0.25">
      <c r="A6302" t="s">
        <v>6910</v>
      </c>
      <c r="B6302">
        <v>75211662</v>
      </c>
      <c r="C6302" t="s">
        <v>16</v>
      </c>
      <c r="D6302" t="s">
        <v>16</v>
      </c>
      <c r="E6302" t="s">
        <v>16</v>
      </c>
      <c r="F6302" t="s">
        <v>16</v>
      </c>
      <c r="G6302" t="s">
        <v>7015</v>
      </c>
      <c r="H6302">
        <v>1</v>
      </c>
      <c r="I6302" t="s">
        <v>7143</v>
      </c>
    </row>
    <row r="6303" spans="1:9" x14ac:dyDescent="0.25">
      <c r="A6303" t="s">
        <v>8038</v>
      </c>
      <c r="B6303">
        <v>98158022</v>
      </c>
      <c r="C6303" t="s">
        <v>16</v>
      </c>
      <c r="D6303" t="s">
        <v>16</v>
      </c>
      <c r="E6303" t="s">
        <v>16</v>
      </c>
      <c r="F6303" t="s">
        <v>16</v>
      </c>
      <c r="G6303" t="s">
        <v>8039</v>
      </c>
      <c r="H6303">
        <v>1</v>
      </c>
      <c r="I6303" t="s">
        <v>8054</v>
      </c>
    </row>
    <row r="6304" spans="1:9" x14ac:dyDescent="0.25">
      <c r="A6304" t="s">
        <v>6766</v>
      </c>
      <c r="B6304">
        <v>75196500</v>
      </c>
      <c r="C6304" t="s">
        <v>16</v>
      </c>
      <c r="D6304" t="s">
        <v>16</v>
      </c>
      <c r="E6304" t="s">
        <v>16</v>
      </c>
      <c r="F6304" t="s">
        <v>16</v>
      </c>
      <c r="G6304" t="s">
        <v>2425</v>
      </c>
      <c r="H6304">
        <v>1</v>
      </c>
      <c r="I6304" t="s">
        <v>5229</v>
      </c>
    </row>
    <row r="6305" spans="1:9" x14ac:dyDescent="0.25">
      <c r="A6305" t="s">
        <v>6872</v>
      </c>
      <c r="B6305">
        <v>75211662</v>
      </c>
      <c r="C6305" t="s">
        <v>16</v>
      </c>
      <c r="D6305" t="s">
        <v>16</v>
      </c>
      <c r="E6305" t="s">
        <v>16</v>
      </c>
      <c r="F6305" t="s">
        <v>16</v>
      </c>
      <c r="G6305" t="s">
        <v>7015</v>
      </c>
      <c r="H6305">
        <v>1</v>
      </c>
      <c r="I6305" t="s">
        <v>7143</v>
      </c>
    </row>
    <row r="6306" spans="1:9" x14ac:dyDescent="0.25">
      <c r="A6306" t="s">
        <v>6733</v>
      </c>
      <c r="B6306">
        <v>75211662</v>
      </c>
      <c r="C6306" t="s">
        <v>16</v>
      </c>
      <c r="D6306" t="s">
        <v>16</v>
      </c>
      <c r="E6306" t="s">
        <v>16</v>
      </c>
      <c r="F6306" t="s">
        <v>16</v>
      </c>
      <c r="G6306" t="s">
        <v>7015</v>
      </c>
      <c r="H6306">
        <v>1</v>
      </c>
      <c r="I6306" t="s">
        <v>7143</v>
      </c>
    </row>
    <row r="6307" spans="1:9" x14ac:dyDescent="0.25">
      <c r="A6307" t="s">
        <v>6873</v>
      </c>
      <c r="B6307">
        <v>75211662</v>
      </c>
      <c r="C6307" t="s">
        <v>16</v>
      </c>
      <c r="D6307" t="s">
        <v>16</v>
      </c>
      <c r="E6307" t="s">
        <v>16</v>
      </c>
      <c r="F6307" t="s">
        <v>16</v>
      </c>
      <c r="G6307" t="s">
        <v>7015</v>
      </c>
      <c r="H6307">
        <v>1</v>
      </c>
      <c r="I6307" t="s">
        <v>7143</v>
      </c>
    </row>
    <row r="6308" spans="1:9" x14ac:dyDescent="0.25">
      <c r="A6308" t="s">
        <v>6797</v>
      </c>
      <c r="B6308">
        <v>75211662</v>
      </c>
      <c r="C6308" t="s">
        <v>16</v>
      </c>
      <c r="D6308" t="s">
        <v>16</v>
      </c>
      <c r="E6308" t="s">
        <v>16</v>
      </c>
      <c r="F6308" t="s">
        <v>16</v>
      </c>
      <c r="G6308" t="s">
        <v>7015</v>
      </c>
      <c r="H6308">
        <v>1</v>
      </c>
      <c r="I6308" t="s">
        <v>7143</v>
      </c>
    </row>
    <row r="6309" spans="1:9" x14ac:dyDescent="0.25">
      <c r="A6309" t="s">
        <v>6801</v>
      </c>
      <c r="B6309">
        <v>75211662</v>
      </c>
      <c r="C6309" t="s">
        <v>16</v>
      </c>
      <c r="D6309" t="s">
        <v>16</v>
      </c>
      <c r="E6309" t="s">
        <v>16</v>
      </c>
      <c r="F6309" t="s">
        <v>16</v>
      </c>
      <c r="G6309" t="s">
        <v>7015</v>
      </c>
      <c r="H6309">
        <v>1</v>
      </c>
      <c r="I6309" t="s">
        <v>7143</v>
      </c>
    </row>
    <row r="6310" spans="1:9" x14ac:dyDescent="0.25">
      <c r="A6310" t="s">
        <v>6802</v>
      </c>
      <c r="B6310">
        <v>75211662</v>
      </c>
      <c r="C6310" t="s">
        <v>16</v>
      </c>
      <c r="D6310" t="s">
        <v>16</v>
      </c>
      <c r="E6310" t="s">
        <v>16</v>
      </c>
      <c r="F6310" t="s">
        <v>16</v>
      </c>
      <c r="G6310" t="s">
        <v>7015</v>
      </c>
      <c r="H6310">
        <v>1</v>
      </c>
      <c r="I6310" t="s">
        <v>7143</v>
      </c>
    </row>
    <row r="6311" spans="1:9" x14ac:dyDescent="0.25">
      <c r="A6311" t="s">
        <v>6798</v>
      </c>
      <c r="B6311">
        <v>75211662</v>
      </c>
      <c r="C6311" t="s">
        <v>16</v>
      </c>
      <c r="D6311" t="s">
        <v>16</v>
      </c>
      <c r="E6311" t="s">
        <v>16</v>
      </c>
      <c r="F6311" t="s">
        <v>16</v>
      </c>
      <c r="G6311" t="s">
        <v>7015</v>
      </c>
      <c r="H6311">
        <v>1</v>
      </c>
      <c r="I6311" t="s">
        <v>7143</v>
      </c>
    </row>
    <row r="6312" spans="1:9" x14ac:dyDescent="0.25">
      <c r="A6312" t="s">
        <v>6803</v>
      </c>
      <c r="B6312">
        <v>74762273</v>
      </c>
      <c r="C6312" t="s">
        <v>16</v>
      </c>
      <c r="D6312" t="s">
        <v>16</v>
      </c>
      <c r="E6312" t="s">
        <v>16</v>
      </c>
      <c r="F6312" t="s">
        <v>16</v>
      </c>
      <c r="G6312" t="s">
        <v>154</v>
      </c>
      <c r="H6312">
        <v>1</v>
      </c>
      <c r="I6312" t="s">
        <v>4887</v>
      </c>
    </row>
    <row r="6313" spans="1:9" x14ac:dyDescent="0.25">
      <c r="A6313" t="s">
        <v>6799</v>
      </c>
      <c r="B6313">
        <v>74762273</v>
      </c>
      <c r="C6313" t="s">
        <v>16</v>
      </c>
      <c r="D6313" t="s">
        <v>16</v>
      </c>
      <c r="E6313" t="s">
        <v>16</v>
      </c>
      <c r="F6313" t="s">
        <v>16</v>
      </c>
      <c r="G6313" t="s">
        <v>154</v>
      </c>
      <c r="H6313">
        <v>1</v>
      </c>
      <c r="I6313" t="s">
        <v>4887</v>
      </c>
    </row>
    <row r="6314" spans="1:9" x14ac:dyDescent="0.25">
      <c r="A6314" t="s">
        <v>6804</v>
      </c>
      <c r="B6314">
        <v>74762273</v>
      </c>
      <c r="C6314" t="s">
        <v>16</v>
      </c>
      <c r="D6314" t="s">
        <v>16</v>
      </c>
      <c r="E6314" t="s">
        <v>16</v>
      </c>
      <c r="F6314" t="s">
        <v>16</v>
      </c>
      <c r="G6314" t="s">
        <v>154</v>
      </c>
      <c r="H6314">
        <v>1</v>
      </c>
      <c r="I6314" t="s">
        <v>4887</v>
      </c>
    </row>
    <row r="6315" spans="1:9" x14ac:dyDescent="0.25">
      <c r="A6315" t="s">
        <v>6805</v>
      </c>
      <c r="B6315">
        <v>75211662</v>
      </c>
      <c r="C6315" t="s">
        <v>16</v>
      </c>
      <c r="D6315" t="s">
        <v>16</v>
      </c>
      <c r="E6315" t="s">
        <v>16</v>
      </c>
      <c r="F6315" t="s">
        <v>16</v>
      </c>
      <c r="G6315" t="s">
        <v>7015</v>
      </c>
      <c r="H6315">
        <v>1</v>
      </c>
      <c r="I6315" t="s">
        <v>7143</v>
      </c>
    </row>
    <row r="6316" spans="1:9" x14ac:dyDescent="0.25">
      <c r="A6316" t="s">
        <v>6800</v>
      </c>
      <c r="B6316">
        <v>75211662</v>
      </c>
      <c r="C6316" t="s">
        <v>16</v>
      </c>
      <c r="D6316" t="s">
        <v>16</v>
      </c>
      <c r="E6316" t="s">
        <v>16</v>
      </c>
      <c r="F6316" t="s">
        <v>16</v>
      </c>
      <c r="G6316" t="s">
        <v>7015</v>
      </c>
      <c r="H6316">
        <v>1</v>
      </c>
      <c r="I6316" t="s">
        <v>7143</v>
      </c>
    </row>
    <row r="6317" spans="1:9" x14ac:dyDescent="0.25">
      <c r="A6317" t="s">
        <v>6806</v>
      </c>
      <c r="B6317">
        <v>75211662</v>
      </c>
      <c r="C6317" t="s">
        <v>16</v>
      </c>
      <c r="D6317" t="s">
        <v>16</v>
      </c>
      <c r="E6317" t="s">
        <v>16</v>
      </c>
      <c r="F6317" t="s">
        <v>16</v>
      </c>
      <c r="G6317" t="s">
        <v>7015</v>
      </c>
      <c r="H6317">
        <v>1</v>
      </c>
      <c r="I6317" t="s">
        <v>7143</v>
      </c>
    </row>
    <row r="6318" spans="1:9" x14ac:dyDescent="0.25">
      <c r="A6318" t="s">
        <v>6810</v>
      </c>
      <c r="B6318">
        <v>75211662</v>
      </c>
      <c r="C6318" t="s">
        <v>16</v>
      </c>
      <c r="D6318" t="s">
        <v>16</v>
      </c>
      <c r="E6318" t="s">
        <v>16</v>
      </c>
      <c r="F6318" t="s">
        <v>16</v>
      </c>
      <c r="G6318" t="s">
        <v>7015</v>
      </c>
      <c r="H6318">
        <v>1</v>
      </c>
      <c r="I6318" t="s">
        <v>7143</v>
      </c>
    </row>
    <row r="6319" spans="1:9" x14ac:dyDescent="0.25">
      <c r="A6319" t="s">
        <v>6812</v>
      </c>
      <c r="B6319">
        <v>75180019</v>
      </c>
      <c r="C6319" t="s">
        <v>16</v>
      </c>
      <c r="D6319" t="s">
        <v>16</v>
      </c>
      <c r="E6319" t="s">
        <v>16</v>
      </c>
      <c r="F6319" t="s">
        <v>16</v>
      </c>
      <c r="G6319" t="s">
        <v>2430</v>
      </c>
      <c r="H6319">
        <v>1</v>
      </c>
      <c r="I6319" t="s">
        <v>5227</v>
      </c>
    </row>
    <row r="6320" spans="1:9" x14ac:dyDescent="0.25">
      <c r="A6320" t="s">
        <v>6813</v>
      </c>
      <c r="B6320">
        <v>75211662</v>
      </c>
      <c r="C6320" t="s">
        <v>16</v>
      </c>
      <c r="D6320" t="s">
        <v>16</v>
      </c>
      <c r="E6320" t="s">
        <v>16</v>
      </c>
      <c r="F6320" t="s">
        <v>16</v>
      </c>
      <c r="G6320" t="s">
        <v>7015</v>
      </c>
      <c r="H6320">
        <v>1</v>
      </c>
      <c r="I6320" t="s">
        <v>7143</v>
      </c>
    </row>
    <row r="6321" spans="1:9" x14ac:dyDescent="0.25">
      <c r="A6321" t="s">
        <v>6808</v>
      </c>
      <c r="B6321">
        <v>75211662</v>
      </c>
      <c r="C6321" t="s">
        <v>16</v>
      </c>
      <c r="D6321" t="s">
        <v>16</v>
      </c>
      <c r="E6321" t="s">
        <v>16</v>
      </c>
      <c r="F6321" t="s">
        <v>16</v>
      </c>
      <c r="G6321" t="s">
        <v>7015</v>
      </c>
      <c r="H6321">
        <v>1</v>
      </c>
      <c r="I6321" t="s">
        <v>7143</v>
      </c>
    </row>
    <row r="6322" spans="1:9" x14ac:dyDescent="0.25">
      <c r="A6322" t="s">
        <v>6809</v>
      </c>
      <c r="B6322">
        <v>75211662</v>
      </c>
      <c r="C6322" t="s">
        <v>16</v>
      </c>
      <c r="D6322" t="s">
        <v>16</v>
      </c>
      <c r="E6322" t="s">
        <v>16</v>
      </c>
      <c r="F6322" t="s">
        <v>16</v>
      </c>
      <c r="G6322" t="s">
        <v>7015</v>
      </c>
      <c r="H6322">
        <v>1</v>
      </c>
      <c r="I6322" t="s">
        <v>7143</v>
      </c>
    </row>
    <row r="6323" spans="1:9" x14ac:dyDescent="0.25">
      <c r="A6323" t="s">
        <v>6820</v>
      </c>
      <c r="B6323">
        <v>75211662</v>
      </c>
      <c r="C6323" t="s">
        <v>16</v>
      </c>
      <c r="D6323" t="s">
        <v>16</v>
      </c>
      <c r="E6323" t="s">
        <v>16</v>
      </c>
      <c r="F6323" t="s">
        <v>16</v>
      </c>
      <c r="G6323" t="s">
        <v>7015</v>
      </c>
      <c r="H6323">
        <v>1</v>
      </c>
      <c r="I6323" t="s">
        <v>7143</v>
      </c>
    </row>
    <row r="6324" spans="1:9" x14ac:dyDescent="0.25">
      <c r="A6324" t="s">
        <v>6814</v>
      </c>
      <c r="B6324">
        <v>75211662</v>
      </c>
      <c r="C6324" t="s">
        <v>16</v>
      </c>
      <c r="D6324" t="s">
        <v>16</v>
      </c>
      <c r="E6324" t="s">
        <v>16</v>
      </c>
      <c r="F6324" t="s">
        <v>16</v>
      </c>
      <c r="G6324" t="s">
        <v>7015</v>
      </c>
      <c r="H6324">
        <v>1</v>
      </c>
      <c r="I6324" t="s">
        <v>7143</v>
      </c>
    </row>
    <row r="6325" spans="1:9" x14ac:dyDescent="0.25">
      <c r="A6325" t="s">
        <v>6816</v>
      </c>
      <c r="B6325">
        <v>75196500</v>
      </c>
      <c r="C6325" t="s">
        <v>16</v>
      </c>
      <c r="D6325" t="s">
        <v>16</v>
      </c>
      <c r="E6325" t="s">
        <v>16</v>
      </c>
      <c r="F6325" t="s">
        <v>16</v>
      </c>
      <c r="G6325" t="s">
        <v>2425</v>
      </c>
      <c r="H6325">
        <v>1</v>
      </c>
      <c r="I6325" t="s">
        <v>5229</v>
      </c>
    </row>
    <row r="6326" spans="1:9" x14ac:dyDescent="0.25">
      <c r="A6326" t="s">
        <v>6817</v>
      </c>
      <c r="B6326">
        <v>75196500</v>
      </c>
      <c r="C6326" t="s">
        <v>16</v>
      </c>
      <c r="D6326" t="s">
        <v>16</v>
      </c>
      <c r="E6326" t="s">
        <v>16</v>
      </c>
      <c r="F6326" t="s">
        <v>16</v>
      </c>
      <c r="G6326" t="s">
        <v>2425</v>
      </c>
      <c r="H6326">
        <v>1</v>
      </c>
      <c r="I6326" t="s">
        <v>5229</v>
      </c>
    </row>
    <row r="6327" spans="1:9" x14ac:dyDescent="0.25">
      <c r="A6327" t="s">
        <v>6821</v>
      </c>
      <c r="B6327">
        <v>75211662</v>
      </c>
      <c r="C6327" t="s">
        <v>16</v>
      </c>
      <c r="D6327" t="s">
        <v>16</v>
      </c>
      <c r="E6327" t="s">
        <v>16</v>
      </c>
      <c r="F6327" t="s">
        <v>16</v>
      </c>
      <c r="G6327" t="s">
        <v>7015</v>
      </c>
      <c r="H6327">
        <v>1</v>
      </c>
      <c r="I6327" t="s">
        <v>7143</v>
      </c>
    </row>
    <row r="6328" spans="1:9" x14ac:dyDescent="0.25">
      <c r="A6328" t="s">
        <v>6818</v>
      </c>
      <c r="B6328">
        <v>75211662</v>
      </c>
      <c r="C6328" t="s">
        <v>16</v>
      </c>
      <c r="D6328" t="s">
        <v>16</v>
      </c>
      <c r="E6328" t="s">
        <v>16</v>
      </c>
      <c r="F6328" t="s">
        <v>16</v>
      </c>
      <c r="G6328" t="s">
        <v>7015</v>
      </c>
      <c r="H6328">
        <v>1</v>
      </c>
      <c r="I6328" t="s">
        <v>7143</v>
      </c>
    </row>
    <row r="6329" spans="1:9" x14ac:dyDescent="0.25">
      <c r="A6329" t="s">
        <v>6690</v>
      </c>
      <c r="B6329">
        <v>75196500</v>
      </c>
      <c r="C6329" t="s">
        <v>16</v>
      </c>
      <c r="D6329" t="s">
        <v>16</v>
      </c>
      <c r="E6329" t="s">
        <v>16</v>
      </c>
      <c r="F6329" t="s">
        <v>16</v>
      </c>
      <c r="G6329" t="s">
        <v>2425</v>
      </c>
      <c r="H6329">
        <v>1</v>
      </c>
      <c r="I6329" t="s">
        <v>5229</v>
      </c>
    </row>
    <row r="6330" spans="1:9" x14ac:dyDescent="0.25">
      <c r="A6330" t="s">
        <v>6699</v>
      </c>
      <c r="B6330">
        <v>75211662</v>
      </c>
      <c r="C6330" t="s">
        <v>16</v>
      </c>
      <c r="D6330" t="s">
        <v>16</v>
      </c>
      <c r="E6330" t="s">
        <v>16</v>
      </c>
      <c r="F6330" t="s">
        <v>16</v>
      </c>
      <c r="G6330" t="s">
        <v>7015</v>
      </c>
      <c r="H6330">
        <v>1</v>
      </c>
      <c r="I6330" t="s">
        <v>7143</v>
      </c>
    </row>
    <row r="6331" spans="1:9" x14ac:dyDescent="0.25">
      <c r="A6331" t="s">
        <v>6693</v>
      </c>
      <c r="B6331">
        <v>75211662</v>
      </c>
      <c r="C6331" t="s">
        <v>16</v>
      </c>
      <c r="D6331" t="s">
        <v>16</v>
      </c>
      <c r="E6331" t="s">
        <v>16</v>
      </c>
      <c r="F6331" t="s">
        <v>16</v>
      </c>
      <c r="G6331" t="s">
        <v>7015</v>
      </c>
      <c r="H6331">
        <v>1</v>
      </c>
      <c r="I6331" t="s">
        <v>7143</v>
      </c>
    </row>
    <row r="6332" spans="1:9" x14ac:dyDescent="0.25">
      <c r="A6332" t="s">
        <v>6694</v>
      </c>
      <c r="B6332">
        <v>75211662</v>
      </c>
      <c r="C6332" t="s">
        <v>16</v>
      </c>
      <c r="D6332" t="s">
        <v>16</v>
      </c>
      <c r="E6332" t="s">
        <v>16</v>
      </c>
      <c r="F6332" t="s">
        <v>16</v>
      </c>
      <c r="G6332" t="s">
        <v>7015</v>
      </c>
      <c r="H6332">
        <v>1</v>
      </c>
      <c r="I6332" t="s">
        <v>7143</v>
      </c>
    </row>
    <row r="6333" spans="1:9" x14ac:dyDescent="0.25">
      <c r="A6333" t="s">
        <v>6767</v>
      </c>
      <c r="B6333">
        <v>75211662</v>
      </c>
      <c r="C6333" t="s">
        <v>16</v>
      </c>
      <c r="D6333" t="s">
        <v>16</v>
      </c>
      <c r="E6333" t="s">
        <v>16</v>
      </c>
      <c r="F6333" t="s">
        <v>16</v>
      </c>
      <c r="G6333" t="s">
        <v>7015</v>
      </c>
      <c r="H6333">
        <v>1</v>
      </c>
      <c r="I6333" t="s">
        <v>7143</v>
      </c>
    </row>
    <row r="6334" spans="1:9" x14ac:dyDescent="0.25">
      <c r="A6334" t="s">
        <v>6884</v>
      </c>
      <c r="B6334">
        <v>75211662</v>
      </c>
      <c r="C6334" t="s">
        <v>16</v>
      </c>
      <c r="D6334" t="s">
        <v>16</v>
      </c>
      <c r="E6334" t="s">
        <v>16</v>
      </c>
      <c r="F6334" t="s">
        <v>16</v>
      </c>
      <c r="G6334" t="s">
        <v>7015</v>
      </c>
      <c r="H6334">
        <v>1</v>
      </c>
      <c r="I6334" t="s">
        <v>7143</v>
      </c>
    </row>
    <row r="6335" spans="1:9" x14ac:dyDescent="0.25">
      <c r="A6335" t="s">
        <v>6887</v>
      </c>
      <c r="B6335">
        <v>75211662</v>
      </c>
      <c r="C6335" t="s">
        <v>16</v>
      </c>
      <c r="D6335" t="s">
        <v>16</v>
      </c>
      <c r="E6335" t="s">
        <v>16</v>
      </c>
      <c r="F6335" t="s">
        <v>16</v>
      </c>
      <c r="G6335" t="s">
        <v>7015</v>
      </c>
      <c r="H6335">
        <v>1</v>
      </c>
      <c r="I6335" t="s">
        <v>7143</v>
      </c>
    </row>
    <row r="6336" spans="1:9" x14ac:dyDescent="0.25">
      <c r="A6336" t="s">
        <v>7042</v>
      </c>
      <c r="B6336">
        <v>75211662</v>
      </c>
      <c r="C6336" t="s">
        <v>16</v>
      </c>
      <c r="D6336" t="s">
        <v>16</v>
      </c>
      <c r="E6336" t="s">
        <v>16</v>
      </c>
      <c r="F6336" t="s">
        <v>16</v>
      </c>
      <c r="G6336" t="s">
        <v>7015</v>
      </c>
      <c r="H6336">
        <v>1</v>
      </c>
      <c r="I6336" t="s">
        <v>7143</v>
      </c>
    </row>
    <row r="6337" spans="1:9" x14ac:dyDescent="0.25">
      <c r="A6337" t="s">
        <v>7043</v>
      </c>
      <c r="B6337">
        <v>75211662</v>
      </c>
      <c r="C6337" t="s">
        <v>16</v>
      </c>
      <c r="D6337" t="s">
        <v>16</v>
      </c>
      <c r="E6337" t="s">
        <v>16</v>
      </c>
      <c r="F6337" t="s">
        <v>16</v>
      </c>
      <c r="G6337" t="s">
        <v>7015</v>
      </c>
      <c r="H6337">
        <v>1</v>
      </c>
      <c r="I6337" t="s">
        <v>7143</v>
      </c>
    </row>
    <row r="6338" spans="1:9" x14ac:dyDescent="0.25">
      <c r="A6338" t="s">
        <v>7098</v>
      </c>
      <c r="B6338">
        <v>75211600</v>
      </c>
      <c r="C6338" t="s">
        <v>16</v>
      </c>
      <c r="D6338" t="s">
        <v>16</v>
      </c>
      <c r="E6338" t="s">
        <v>16</v>
      </c>
      <c r="F6338" t="s">
        <v>16</v>
      </c>
      <c r="G6338" t="s">
        <v>7099</v>
      </c>
      <c r="H6338">
        <v>1</v>
      </c>
      <c r="I6338" t="s">
        <v>7146</v>
      </c>
    </row>
    <row r="6339" spans="1:9" x14ac:dyDescent="0.25">
      <c r="A6339" t="s">
        <v>7108</v>
      </c>
      <c r="B6339">
        <v>75180019</v>
      </c>
      <c r="C6339" t="s">
        <v>16</v>
      </c>
      <c r="D6339" t="s">
        <v>16</v>
      </c>
      <c r="E6339" t="s">
        <v>16</v>
      </c>
      <c r="F6339" t="s">
        <v>16</v>
      </c>
      <c r="G6339" t="s">
        <v>2430</v>
      </c>
      <c r="H6339">
        <v>1</v>
      </c>
      <c r="I6339" t="s">
        <v>5227</v>
      </c>
    </row>
    <row r="6340" spans="1:9" x14ac:dyDescent="0.25">
      <c r="A6340" t="s">
        <v>7110</v>
      </c>
      <c r="B6340">
        <v>75180019</v>
      </c>
      <c r="C6340" t="s">
        <v>16</v>
      </c>
      <c r="D6340" t="s">
        <v>16</v>
      </c>
      <c r="E6340" t="s">
        <v>16</v>
      </c>
      <c r="F6340" t="s">
        <v>16</v>
      </c>
      <c r="G6340" t="s">
        <v>2430</v>
      </c>
      <c r="H6340">
        <v>1</v>
      </c>
      <c r="I6340" t="s">
        <v>5227</v>
      </c>
    </row>
    <row r="6341" spans="1:9" x14ac:dyDescent="0.25">
      <c r="A6341" t="s">
        <v>7201</v>
      </c>
      <c r="B6341">
        <v>74762273</v>
      </c>
      <c r="C6341" t="s">
        <v>16</v>
      </c>
      <c r="D6341" t="s">
        <v>16</v>
      </c>
      <c r="E6341" t="s">
        <v>16</v>
      </c>
      <c r="F6341" t="s">
        <v>16</v>
      </c>
      <c r="G6341" t="s">
        <v>154</v>
      </c>
      <c r="H6341">
        <v>1</v>
      </c>
      <c r="I6341" t="s">
        <v>4887</v>
      </c>
    </row>
    <row r="6342" spans="1:9" x14ac:dyDescent="0.25">
      <c r="A6342" t="s">
        <v>7203</v>
      </c>
      <c r="B6342">
        <v>74762273</v>
      </c>
      <c r="C6342" t="s">
        <v>16</v>
      </c>
      <c r="D6342" t="s">
        <v>16</v>
      </c>
      <c r="E6342" t="s">
        <v>16</v>
      </c>
      <c r="F6342" t="s">
        <v>16</v>
      </c>
      <c r="G6342" t="s">
        <v>154</v>
      </c>
      <c r="H6342">
        <v>1</v>
      </c>
      <c r="I6342" t="s">
        <v>4887</v>
      </c>
    </row>
    <row r="6343" spans="1:9" x14ac:dyDescent="0.25">
      <c r="A6343" t="s">
        <v>7921</v>
      </c>
      <c r="B6343">
        <v>86439632</v>
      </c>
      <c r="C6343" t="s">
        <v>16</v>
      </c>
      <c r="D6343" t="s">
        <v>16</v>
      </c>
      <c r="E6343" t="s">
        <v>16</v>
      </c>
      <c r="F6343" t="s">
        <v>16</v>
      </c>
      <c r="G6343" t="s">
        <v>3929</v>
      </c>
      <c r="H6343">
        <v>2</v>
      </c>
      <c r="I6343" t="s">
        <v>12576</v>
      </c>
    </row>
    <row r="6344" spans="1:9" x14ac:dyDescent="0.25">
      <c r="A6344" t="s">
        <v>7921</v>
      </c>
      <c r="B6344">
        <v>70108720</v>
      </c>
      <c r="C6344" t="s">
        <v>16</v>
      </c>
      <c r="D6344" t="s">
        <v>16</v>
      </c>
      <c r="E6344" t="s">
        <v>16</v>
      </c>
      <c r="F6344" t="s">
        <v>16</v>
      </c>
      <c r="G6344" t="s">
        <v>8125</v>
      </c>
      <c r="H6344">
        <v>1</v>
      </c>
      <c r="I6344" t="s">
        <v>12575</v>
      </c>
    </row>
    <row r="6345" spans="1:9" x14ac:dyDescent="0.25">
      <c r="A6345" t="s">
        <v>7204</v>
      </c>
      <c r="B6345">
        <v>75211662</v>
      </c>
      <c r="C6345" t="s">
        <v>16</v>
      </c>
      <c r="D6345" t="s">
        <v>16</v>
      </c>
      <c r="E6345" t="s">
        <v>16</v>
      </c>
      <c r="F6345" t="s">
        <v>16</v>
      </c>
      <c r="G6345" t="s">
        <v>7015</v>
      </c>
      <c r="H6345">
        <v>1</v>
      </c>
      <c r="I6345" t="s">
        <v>7143</v>
      </c>
    </row>
    <row r="6346" spans="1:9" x14ac:dyDescent="0.25">
      <c r="A6346" t="s">
        <v>7217</v>
      </c>
      <c r="B6346">
        <v>75211662</v>
      </c>
      <c r="C6346" t="s">
        <v>16</v>
      </c>
      <c r="D6346" t="s">
        <v>16</v>
      </c>
      <c r="E6346" t="s">
        <v>16</v>
      </c>
      <c r="F6346" t="s">
        <v>16</v>
      </c>
      <c r="G6346" t="s">
        <v>7015</v>
      </c>
      <c r="H6346">
        <v>1</v>
      </c>
      <c r="I6346" t="s">
        <v>7143</v>
      </c>
    </row>
    <row r="6347" spans="1:9" x14ac:dyDescent="0.25">
      <c r="A6347" t="s">
        <v>7246</v>
      </c>
      <c r="B6347">
        <v>75211662</v>
      </c>
      <c r="C6347" t="s">
        <v>16</v>
      </c>
      <c r="D6347" t="s">
        <v>16</v>
      </c>
      <c r="E6347" t="s">
        <v>16</v>
      </c>
      <c r="F6347" t="s">
        <v>16</v>
      </c>
      <c r="G6347" t="s">
        <v>7015</v>
      </c>
      <c r="H6347">
        <v>1</v>
      </c>
      <c r="I6347" t="s">
        <v>7143</v>
      </c>
    </row>
    <row r="6348" spans="1:9" x14ac:dyDescent="0.25">
      <c r="A6348" t="s">
        <v>7172</v>
      </c>
      <c r="B6348">
        <v>75211600</v>
      </c>
      <c r="C6348" t="s">
        <v>16</v>
      </c>
      <c r="D6348" t="s">
        <v>16</v>
      </c>
      <c r="E6348" t="s">
        <v>16</v>
      </c>
      <c r="F6348" t="s">
        <v>16</v>
      </c>
      <c r="G6348" t="s">
        <v>7099</v>
      </c>
      <c r="H6348">
        <v>1</v>
      </c>
      <c r="I6348" t="s">
        <v>7146</v>
      </c>
    </row>
    <row r="6349" spans="1:9" x14ac:dyDescent="0.25">
      <c r="A6349" t="s">
        <v>7177</v>
      </c>
      <c r="B6349">
        <v>75211600</v>
      </c>
      <c r="C6349" t="s">
        <v>16</v>
      </c>
      <c r="D6349" t="s">
        <v>16</v>
      </c>
      <c r="E6349" t="s">
        <v>16</v>
      </c>
      <c r="F6349" t="s">
        <v>16</v>
      </c>
      <c r="G6349" t="s">
        <v>7099</v>
      </c>
      <c r="H6349">
        <v>1</v>
      </c>
      <c r="I6349" t="s">
        <v>7146</v>
      </c>
    </row>
    <row r="6350" spans="1:9" x14ac:dyDescent="0.25">
      <c r="A6350" t="s">
        <v>7926</v>
      </c>
      <c r="B6350">
        <v>86439632</v>
      </c>
      <c r="C6350" t="s">
        <v>16</v>
      </c>
      <c r="D6350" t="s">
        <v>16</v>
      </c>
      <c r="E6350" t="s">
        <v>16</v>
      </c>
      <c r="F6350" t="s">
        <v>16</v>
      </c>
      <c r="G6350" t="s">
        <v>3929</v>
      </c>
      <c r="H6350">
        <v>2</v>
      </c>
      <c r="I6350" t="s">
        <v>12576</v>
      </c>
    </row>
    <row r="6351" spans="1:9" x14ac:dyDescent="0.25">
      <c r="A6351" t="s">
        <v>7926</v>
      </c>
      <c r="B6351">
        <v>70108720</v>
      </c>
      <c r="C6351" t="s">
        <v>16</v>
      </c>
      <c r="D6351" t="s">
        <v>16</v>
      </c>
      <c r="E6351" t="s">
        <v>16</v>
      </c>
      <c r="F6351" t="s">
        <v>16</v>
      </c>
      <c r="G6351" t="s">
        <v>8125</v>
      </c>
      <c r="H6351">
        <v>1</v>
      </c>
      <c r="I6351" t="s">
        <v>12575</v>
      </c>
    </row>
    <row r="6352" spans="1:9" x14ac:dyDescent="0.25">
      <c r="A6352" t="s">
        <v>7379</v>
      </c>
      <c r="B6352">
        <v>75180019</v>
      </c>
      <c r="C6352" t="s">
        <v>16</v>
      </c>
      <c r="D6352" t="s">
        <v>16</v>
      </c>
      <c r="E6352" t="s">
        <v>16</v>
      </c>
      <c r="F6352" t="s">
        <v>16</v>
      </c>
      <c r="G6352" t="s">
        <v>2430</v>
      </c>
      <c r="H6352">
        <v>1</v>
      </c>
      <c r="I6352" t="s">
        <v>5227</v>
      </c>
    </row>
    <row r="6353" spans="1:9" x14ac:dyDescent="0.25">
      <c r="A6353" t="s">
        <v>7282</v>
      </c>
      <c r="B6353">
        <v>75211662</v>
      </c>
      <c r="C6353" t="s">
        <v>16</v>
      </c>
      <c r="D6353" t="s">
        <v>16</v>
      </c>
      <c r="E6353" t="s">
        <v>16</v>
      </c>
      <c r="F6353" t="s">
        <v>16</v>
      </c>
      <c r="G6353" t="s">
        <v>7015</v>
      </c>
      <c r="H6353">
        <v>1</v>
      </c>
      <c r="I6353" t="s">
        <v>7143</v>
      </c>
    </row>
    <row r="6354" spans="1:9" x14ac:dyDescent="0.25">
      <c r="A6354" t="s">
        <v>7300</v>
      </c>
      <c r="B6354">
        <v>75211662</v>
      </c>
      <c r="C6354" t="s">
        <v>16</v>
      </c>
      <c r="D6354" t="s">
        <v>16</v>
      </c>
      <c r="E6354" t="s">
        <v>16</v>
      </c>
      <c r="F6354" t="s">
        <v>16</v>
      </c>
      <c r="G6354" t="s">
        <v>7015</v>
      </c>
      <c r="H6354">
        <v>1</v>
      </c>
      <c r="I6354" t="s">
        <v>7143</v>
      </c>
    </row>
    <row r="6355" spans="1:9" x14ac:dyDescent="0.25">
      <c r="A6355" t="s">
        <v>7308</v>
      </c>
      <c r="B6355">
        <v>75211662</v>
      </c>
      <c r="C6355" t="s">
        <v>16</v>
      </c>
      <c r="D6355" t="s">
        <v>16</v>
      </c>
      <c r="E6355" t="s">
        <v>16</v>
      </c>
      <c r="F6355" t="s">
        <v>16</v>
      </c>
      <c r="G6355" t="s">
        <v>7015</v>
      </c>
      <c r="H6355">
        <v>1</v>
      </c>
      <c r="I6355" t="s">
        <v>7143</v>
      </c>
    </row>
    <row r="6356" spans="1:9" x14ac:dyDescent="0.25">
      <c r="A6356" t="s">
        <v>7362</v>
      </c>
      <c r="B6356">
        <v>75211662</v>
      </c>
      <c r="C6356" t="s">
        <v>16</v>
      </c>
      <c r="D6356" t="s">
        <v>16</v>
      </c>
      <c r="E6356" t="s">
        <v>16</v>
      </c>
      <c r="F6356" t="s">
        <v>16</v>
      </c>
      <c r="G6356" t="s">
        <v>7015</v>
      </c>
      <c r="H6356">
        <v>1</v>
      </c>
      <c r="I6356" t="s">
        <v>7143</v>
      </c>
    </row>
    <row r="6357" spans="1:9" x14ac:dyDescent="0.25">
      <c r="A6357" t="s">
        <v>7335</v>
      </c>
      <c r="B6357">
        <v>75196500</v>
      </c>
      <c r="C6357" t="s">
        <v>16</v>
      </c>
      <c r="D6357" t="s">
        <v>16</v>
      </c>
      <c r="E6357" t="s">
        <v>16</v>
      </c>
      <c r="F6357" t="s">
        <v>16</v>
      </c>
      <c r="G6357" t="s">
        <v>2425</v>
      </c>
      <c r="H6357">
        <v>1</v>
      </c>
      <c r="I6357" t="s">
        <v>5229</v>
      </c>
    </row>
    <row r="6358" spans="1:9" x14ac:dyDescent="0.25">
      <c r="A6358" t="s">
        <v>7733</v>
      </c>
      <c r="B6358">
        <v>75196500</v>
      </c>
      <c r="C6358" t="s">
        <v>16</v>
      </c>
      <c r="D6358" t="s">
        <v>16</v>
      </c>
      <c r="E6358" t="s">
        <v>16</v>
      </c>
      <c r="F6358" t="s">
        <v>16</v>
      </c>
      <c r="G6358" t="s">
        <v>2425</v>
      </c>
      <c r="H6358">
        <v>1</v>
      </c>
      <c r="I6358" t="s">
        <v>5229</v>
      </c>
    </row>
    <row r="6359" spans="1:9" x14ac:dyDescent="0.25">
      <c r="A6359" t="s">
        <v>7756</v>
      </c>
      <c r="B6359">
        <v>75211662</v>
      </c>
      <c r="C6359" t="s">
        <v>16</v>
      </c>
      <c r="D6359" t="s">
        <v>16</v>
      </c>
      <c r="E6359" t="s">
        <v>16</v>
      </c>
      <c r="F6359" t="s">
        <v>16</v>
      </c>
      <c r="G6359" t="s">
        <v>7015</v>
      </c>
      <c r="H6359">
        <v>1</v>
      </c>
      <c r="I6359" t="s">
        <v>7143</v>
      </c>
    </row>
    <row r="6360" spans="1:9" x14ac:dyDescent="0.25">
      <c r="A6360" t="s">
        <v>7757</v>
      </c>
      <c r="B6360">
        <v>75211662</v>
      </c>
      <c r="C6360" t="s">
        <v>16</v>
      </c>
      <c r="D6360" t="s">
        <v>16</v>
      </c>
      <c r="E6360" t="s">
        <v>16</v>
      </c>
      <c r="F6360" t="s">
        <v>16</v>
      </c>
      <c r="G6360" t="s">
        <v>7015</v>
      </c>
      <c r="H6360">
        <v>1</v>
      </c>
      <c r="I6360" t="s">
        <v>7143</v>
      </c>
    </row>
    <row r="6361" spans="1:9" x14ac:dyDescent="0.25">
      <c r="A6361" t="s">
        <v>7815</v>
      </c>
      <c r="B6361">
        <v>75211662</v>
      </c>
      <c r="C6361" t="s">
        <v>16</v>
      </c>
      <c r="D6361" t="s">
        <v>16</v>
      </c>
      <c r="E6361" t="s">
        <v>16</v>
      </c>
      <c r="F6361" t="s">
        <v>16</v>
      </c>
      <c r="G6361" t="s">
        <v>7015</v>
      </c>
      <c r="H6361">
        <v>1</v>
      </c>
      <c r="I6361" t="s">
        <v>7143</v>
      </c>
    </row>
    <row r="6362" spans="1:9" x14ac:dyDescent="0.25">
      <c r="A6362" t="s">
        <v>7854</v>
      </c>
      <c r="B6362">
        <v>75211662</v>
      </c>
      <c r="C6362" t="s">
        <v>16</v>
      </c>
      <c r="D6362" t="s">
        <v>16</v>
      </c>
      <c r="E6362" t="s">
        <v>16</v>
      </c>
      <c r="F6362" t="s">
        <v>16</v>
      </c>
      <c r="G6362" t="s">
        <v>7015</v>
      </c>
      <c r="H6362">
        <v>1</v>
      </c>
      <c r="I6362" t="s">
        <v>7143</v>
      </c>
    </row>
    <row r="6363" spans="1:9" x14ac:dyDescent="0.25">
      <c r="A6363" t="s">
        <v>7851</v>
      </c>
      <c r="B6363">
        <v>75211662</v>
      </c>
      <c r="C6363" t="s">
        <v>16</v>
      </c>
      <c r="D6363" t="s">
        <v>16</v>
      </c>
      <c r="E6363" t="s">
        <v>16</v>
      </c>
      <c r="F6363" t="s">
        <v>16</v>
      </c>
      <c r="G6363" t="s">
        <v>7015</v>
      </c>
      <c r="H6363">
        <v>1</v>
      </c>
      <c r="I6363" t="s">
        <v>7143</v>
      </c>
    </row>
    <row r="6364" spans="1:9" x14ac:dyDescent="0.25">
      <c r="A6364" t="s">
        <v>7788</v>
      </c>
      <c r="B6364">
        <v>75211662</v>
      </c>
      <c r="C6364" t="s">
        <v>16</v>
      </c>
      <c r="D6364" t="s">
        <v>16</v>
      </c>
      <c r="E6364" t="s">
        <v>16</v>
      </c>
      <c r="F6364" t="s">
        <v>16</v>
      </c>
      <c r="G6364" t="s">
        <v>7015</v>
      </c>
      <c r="H6364">
        <v>1</v>
      </c>
      <c r="I6364" t="s">
        <v>7143</v>
      </c>
    </row>
    <row r="6365" spans="1:9" x14ac:dyDescent="0.25">
      <c r="A6365" t="s">
        <v>7962</v>
      </c>
      <c r="B6365">
        <v>75211662</v>
      </c>
      <c r="C6365" t="s">
        <v>16</v>
      </c>
      <c r="D6365" t="s">
        <v>16</v>
      </c>
      <c r="E6365" t="s">
        <v>16</v>
      </c>
      <c r="F6365" t="s">
        <v>16</v>
      </c>
      <c r="G6365" t="s">
        <v>7015</v>
      </c>
      <c r="H6365">
        <v>1</v>
      </c>
      <c r="I6365" t="s">
        <v>7143</v>
      </c>
    </row>
    <row r="6366" spans="1:9" x14ac:dyDescent="0.25">
      <c r="A6366" t="s">
        <v>7964</v>
      </c>
      <c r="B6366">
        <v>75211662</v>
      </c>
      <c r="C6366" t="s">
        <v>16</v>
      </c>
      <c r="D6366" t="s">
        <v>16</v>
      </c>
      <c r="E6366" t="s">
        <v>16</v>
      </c>
      <c r="F6366" t="s">
        <v>16</v>
      </c>
      <c r="G6366" t="s">
        <v>7015</v>
      </c>
      <c r="H6366">
        <v>1</v>
      </c>
      <c r="I6366" t="s">
        <v>7143</v>
      </c>
    </row>
    <row r="6367" spans="1:9" x14ac:dyDescent="0.25">
      <c r="A6367" t="s">
        <v>7967</v>
      </c>
      <c r="B6367">
        <v>75211662</v>
      </c>
      <c r="C6367" t="s">
        <v>16</v>
      </c>
      <c r="D6367" t="s">
        <v>16</v>
      </c>
      <c r="E6367" t="s">
        <v>16</v>
      </c>
      <c r="F6367" t="s">
        <v>16</v>
      </c>
      <c r="G6367" t="s">
        <v>7015</v>
      </c>
      <c r="H6367">
        <v>1</v>
      </c>
      <c r="I6367" t="s">
        <v>7143</v>
      </c>
    </row>
    <row r="6368" spans="1:9" x14ac:dyDescent="0.25">
      <c r="A6368" t="s">
        <v>7965</v>
      </c>
      <c r="B6368">
        <v>75211662</v>
      </c>
      <c r="C6368" t="s">
        <v>16</v>
      </c>
      <c r="D6368" t="s">
        <v>16</v>
      </c>
      <c r="E6368" t="s">
        <v>16</v>
      </c>
      <c r="F6368" t="s">
        <v>16</v>
      </c>
      <c r="G6368" t="s">
        <v>7015</v>
      </c>
      <c r="H6368">
        <v>1</v>
      </c>
      <c r="I6368" t="s">
        <v>7143</v>
      </c>
    </row>
    <row r="6369" spans="1:9" x14ac:dyDescent="0.25">
      <c r="A6369" t="s">
        <v>7966</v>
      </c>
      <c r="B6369">
        <v>75211662</v>
      </c>
      <c r="C6369" t="s">
        <v>16</v>
      </c>
      <c r="D6369" t="s">
        <v>16</v>
      </c>
      <c r="E6369" t="s">
        <v>16</v>
      </c>
      <c r="F6369" t="s">
        <v>16</v>
      </c>
      <c r="G6369" t="s">
        <v>7015</v>
      </c>
      <c r="H6369">
        <v>1</v>
      </c>
      <c r="I6369" t="s">
        <v>7143</v>
      </c>
    </row>
    <row r="6370" spans="1:9" x14ac:dyDescent="0.25">
      <c r="A6370" t="s">
        <v>7976</v>
      </c>
      <c r="B6370">
        <v>75211662</v>
      </c>
      <c r="C6370" t="s">
        <v>16</v>
      </c>
      <c r="D6370" t="s">
        <v>16</v>
      </c>
      <c r="E6370" t="s">
        <v>16</v>
      </c>
      <c r="F6370" t="s">
        <v>16</v>
      </c>
      <c r="G6370" t="s">
        <v>7015</v>
      </c>
      <c r="H6370">
        <v>1</v>
      </c>
      <c r="I6370" t="s">
        <v>7143</v>
      </c>
    </row>
    <row r="6371" spans="1:9" x14ac:dyDescent="0.25">
      <c r="A6371" t="s">
        <v>7968</v>
      </c>
      <c r="B6371">
        <v>75211662</v>
      </c>
      <c r="C6371" t="s">
        <v>16</v>
      </c>
      <c r="D6371" t="s">
        <v>16</v>
      </c>
      <c r="E6371" t="s">
        <v>16</v>
      </c>
      <c r="F6371" t="s">
        <v>16</v>
      </c>
      <c r="G6371" t="s">
        <v>7015</v>
      </c>
      <c r="H6371">
        <v>1</v>
      </c>
      <c r="I6371" t="s">
        <v>7143</v>
      </c>
    </row>
    <row r="6372" spans="1:9" x14ac:dyDescent="0.25">
      <c r="A6372" t="s">
        <v>7969</v>
      </c>
      <c r="B6372">
        <v>75211662</v>
      </c>
      <c r="C6372" t="s">
        <v>16</v>
      </c>
      <c r="D6372" t="s">
        <v>16</v>
      </c>
      <c r="E6372" t="s">
        <v>16</v>
      </c>
      <c r="F6372" t="s">
        <v>16</v>
      </c>
      <c r="G6372" t="s">
        <v>7015</v>
      </c>
      <c r="H6372">
        <v>1</v>
      </c>
      <c r="I6372" t="s">
        <v>7143</v>
      </c>
    </row>
    <row r="6373" spans="1:9" x14ac:dyDescent="0.25">
      <c r="A6373" t="s">
        <v>7974</v>
      </c>
      <c r="B6373">
        <v>75211662</v>
      </c>
      <c r="C6373" t="s">
        <v>16</v>
      </c>
      <c r="D6373" t="s">
        <v>16</v>
      </c>
      <c r="E6373" t="s">
        <v>16</v>
      </c>
      <c r="F6373" t="s">
        <v>16</v>
      </c>
      <c r="G6373" t="s">
        <v>7015</v>
      </c>
      <c r="H6373">
        <v>1</v>
      </c>
      <c r="I6373" t="s">
        <v>7143</v>
      </c>
    </row>
    <row r="6374" spans="1:9" x14ac:dyDescent="0.25">
      <c r="A6374" t="s">
        <v>7975</v>
      </c>
      <c r="B6374">
        <v>75211662</v>
      </c>
      <c r="C6374" t="s">
        <v>16</v>
      </c>
      <c r="D6374" t="s">
        <v>16</v>
      </c>
      <c r="E6374" t="s">
        <v>16</v>
      </c>
      <c r="F6374" t="s">
        <v>16</v>
      </c>
      <c r="G6374" t="s">
        <v>7015</v>
      </c>
      <c r="H6374">
        <v>1</v>
      </c>
      <c r="I6374" t="s">
        <v>7143</v>
      </c>
    </row>
    <row r="6375" spans="1:9" x14ac:dyDescent="0.25">
      <c r="A6375" t="s">
        <v>8004</v>
      </c>
      <c r="B6375">
        <v>75211662</v>
      </c>
      <c r="C6375" t="s">
        <v>16</v>
      </c>
      <c r="D6375" t="s">
        <v>16</v>
      </c>
      <c r="E6375" t="s">
        <v>16</v>
      </c>
      <c r="F6375" t="s">
        <v>16</v>
      </c>
      <c r="G6375" t="s">
        <v>7015</v>
      </c>
      <c r="H6375">
        <v>1</v>
      </c>
      <c r="I6375" t="s">
        <v>7143</v>
      </c>
    </row>
    <row r="6376" spans="1:9" x14ac:dyDescent="0.25">
      <c r="A6376" t="s">
        <v>7999</v>
      </c>
      <c r="B6376">
        <v>75211662</v>
      </c>
      <c r="C6376" t="s">
        <v>16</v>
      </c>
      <c r="D6376" t="s">
        <v>16</v>
      </c>
      <c r="E6376" t="s">
        <v>16</v>
      </c>
      <c r="F6376" t="s">
        <v>16</v>
      </c>
      <c r="G6376" t="s">
        <v>7015</v>
      </c>
      <c r="H6376">
        <v>1</v>
      </c>
      <c r="I6376" t="s">
        <v>7143</v>
      </c>
    </row>
    <row r="6377" spans="1:9" x14ac:dyDescent="0.25">
      <c r="A6377" t="s">
        <v>8000</v>
      </c>
      <c r="B6377">
        <v>75211662</v>
      </c>
      <c r="C6377" t="s">
        <v>16</v>
      </c>
      <c r="D6377" t="s">
        <v>16</v>
      </c>
      <c r="E6377" t="s">
        <v>16</v>
      </c>
      <c r="F6377" t="s">
        <v>16</v>
      </c>
      <c r="G6377" t="s">
        <v>7015</v>
      </c>
      <c r="H6377">
        <v>1</v>
      </c>
      <c r="I6377" t="s">
        <v>7143</v>
      </c>
    </row>
    <row r="6378" spans="1:9" x14ac:dyDescent="0.25">
      <c r="A6378" t="s">
        <v>8001</v>
      </c>
      <c r="B6378">
        <v>75211662</v>
      </c>
      <c r="C6378" t="s">
        <v>16</v>
      </c>
      <c r="D6378" t="s">
        <v>16</v>
      </c>
      <c r="E6378" t="s">
        <v>16</v>
      </c>
      <c r="F6378" t="s">
        <v>16</v>
      </c>
      <c r="G6378" t="s">
        <v>7015</v>
      </c>
      <c r="H6378">
        <v>1</v>
      </c>
      <c r="I6378" t="s">
        <v>7143</v>
      </c>
    </row>
    <row r="6379" spans="1:9" x14ac:dyDescent="0.25">
      <c r="A6379" t="s">
        <v>8002</v>
      </c>
      <c r="B6379">
        <v>75211662</v>
      </c>
      <c r="C6379" t="s">
        <v>16</v>
      </c>
      <c r="D6379" t="s">
        <v>16</v>
      </c>
      <c r="E6379" t="s">
        <v>16</v>
      </c>
      <c r="F6379" t="s">
        <v>16</v>
      </c>
      <c r="G6379" t="s">
        <v>7015</v>
      </c>
      <c r="H6379">
        <v>1</v>
      </c>
      <c r="I6379" t="s">
        <v>7143</v>
      </c>
    </row>
    <row r="6380" spans="1:9" x14ac:dyDescent="0.25">
      <c r="A6380" t="s">
        <v>8005</v>
      </c>
      <c r="B6380">
        <v>75211662</v>
      </c>
      <c r="C6380" t="s">
        <v>16</v>
      </c>
      <c r="D6380" t="s">
        <v>16</v>
      </c>
      <c r="E6380" t="s">
        <v>16</v>
      </c>
      <c r="F6380" t="s">
        <v>16</v>
      </c>
      <c r="G6380" t="s">
        <v>7015</v>
      </c>
      <c r="H6380">
        <v>1</v>
      </c>
      <c r="I6380" t="s">
        <v>7143</v>
      </c>
    </row>
    <row r="6381" spans="1:9" x14ac:dyDescent="0.25">
      <c r="A6381" t="s">
        <v>8043</v>
      </c>
      <c r="B6381">
        <v>75211662</v>
      </c>
      <c r="C6381" t="s">
        <v>16</v>
      </c>
      <c r="D6381" t="s">
        <v>16</v>
      </c>
      <c r="E6381" t="s">
        <v>16</v>
      </c>
      <c r="F6381" t="s">
        <v>16</v>
      </c>
      <c r="G6381" t="s">
        <v>7015</v>
      </c>
      <c r="H6381">
        <v>1</v>
      </c>
      <c r="I6381" t="s">
        <v>7143</v>
      </c>
    </row>
    <row r="6382" spans="1:9" x14ac:dyDescent="0.25">
      <c r="A6382" t="s">
        <v>8028</v>
      </c>
      <c r="B6382">
        <v>75211662</v>
      </c>
      <c r="C6382" t="s">
        <v>16</v>
      </c>
      <c r="D6382" t="s">
        <v>16</v>
      </c>
      <c r="E6382" t="s">
        <v>16</v>
      </c>
      <c r="F6382" t="s">
        <v>16</v>
      </c>
      <c r="G6382" t="s">
        <v>7015</v>
      </c>
      <c r="H6382">
        <v>1</v>
      </c>
      <c r="I6382" t="s">
        <v>7143</v>
      </c>
    </row>
    <row r="6383" spans="1:9" x14ac:dyDescent="0.25">
      <c r="A6383" t="s">
        <v>8089</v>
      </c>
      <c r="B6383">
        <v>75211662</v>
      </c>
      <c r="C6383" t="s">
        <v>16</v>
      </c>
      <c r="D6383" t="s">
        <v>16</v>
      </c>
      <c r="E6383" t="s">
        <v>16</v>
      </c>
      <c r="F6383" t="s">
        <v>16</v>
      </c>
      <c r="G6383" t="s">
        <v>7015</v>
      </c>
      <c r="H6383">
        <v>1</v>
      </c>
      <c r="I6383" t="s">
        <v>7143</v>
      </c>
    </row>
    <row r="6384" spans="1:9" x14ac:dyDescent="0.25">
      <c r="A6384" t="s">
        <v>8026</v>
      </c>
      <c r="B6384">
        <v>75211662</v>
      </c>
      <c r="C6384" t="s">
        <v>16</v>
      </c>
      <c r="D6384" t="s">
        <v>16</v>
      </c>
      <c r="E6384" t="s">
        <v>16</v>
      </c>
      <c r="F6384" t="s">
        <v>16</v>
      </c>
      <c r="G6384" t="s">
        <v>7015</v>
      </c>
      <c r="H6384">
        <v>1</v>
      </c>
      <c r="I6384" t="s">
        <v>7143</v>
      </c>
    </row>
    <row r="6385" spans="1:9" x14ac:dyDescent="0.25">
      <c r="A6385" t="s">
        <v>8030</v>
      </c>
      <c r="B6385">
        <v>75211662</v>
      </c>
      <c r="C6385" t="s">
        <v>16</v>
      </c>
      <c r="D6385" t="s">
        <v>16</v>
      </c>
      <c r="E6385" t="s">
        <v>16</v>
      </c>
      <c r="F6385" t="s">
        <v>16</v>
      </c>
      <c r="G6385" t="s">
        <v>7015</v>
      </c>
      <c r="H6385">
        <v>1</v>
      </c>
      <c r="I6385" t="s">
        <v>7143</v>
      </c>
    </row>
    <row r="6386" spans="1:9" x14ac:dyDescent="0.25">
      <c r="A6386" t="s">
        <v>8036</v>
      </c>
      <c r="B6386">
        <v>75211662</v>
      </c>
      <c r="C6386" t="s">
        <v>16</v>
      </c>
      <c r="D6386" t="s">
        <v>16</v>
      </c>
      <c r="E6386" t="s">
        <v>16</v>
      </c>
      <c r="F6386" t="s">
        <v>16</v>
      </c>
      <c r="G6386" t="s">
        <v>7015</v>
      </c>
      <c r="H6386">
        <v>1</v>
      </c>
      <c r="I6386" t="s">
        <v>7143</v>
      </c>
    </row>
    <row r="6387" spans="1:9" x14ac:dyDescent="0.25">
      <c r="A6387" t="s">
        <v>8037</v>
      </c>
      <c r="B6387">
        <v>75211662</v>
      </c>
      <c r="C6387" t="s">
        <v>16</v>
      </c>
      <c r="D6387" t="s">
        <v>16</v>
      </c>
      <c r="E6387" t="s">
        <v>16</v>
      </c>
      <c r="F6387" t="s">
        <v>16</v>
      </c>
      <c r="G6387" t="s">
        <v>7015</v>
      </c>
      <c r="H6387">
        <v>1</v>
      </c>
      <c r="I6387" t="s">
        <v>7143</v>
      </c>
    </row>
    <row r="6388" spans="1:9" x14ac:dyDescent="0.25">
      <c r="A6388" t="s">
        <v>8034</v>
      </c>
      <c r="B6388">
        <v>75211662</v>
      </c>
      <c r="C6388" t="s">
        <v>16</v>
      </c>
      <c r="D6388" t="s">
        <v>16</v>
      </c>
      <c r="E6388" t="s">
        <v>16</v>
      </c>
      <c r="F6388" t="s">
        <v>16</v>
      </c>
      <c r="G6388" t="s">
        <v>7015</v>
      </c>
      <c r="H6388">
        <v>1</v>
      </c>
      <c r="I6388" t="s">
        <v>7143</v>
      </c>
    </row>
    <row r="6389" spans="1:9" x14ac:dyDescent="0.25">
      <c r="A6389" t="s">
        <v>9137</v>
      </c>
      <c r="B6389">
        <v>75211662</v>
      </c>
      <c r="C6389" t="s">
        <v>16</v>
      </c>
      <c r="D6389" t="s">
        <v>16</v>
      </c>
      <c r="E6389" t="s">
        <v>16</v>
      </c>
      <c r="F6389" t="s">
        <v>16</v>
      </c>
      <c r="G6389" t="s">
        <v>7015</v>
      </c>
      <c r="H6389">
        <v>1</v>
      </c>
      <c r="I6389" t="s">
        <v>7143</v>
      </c>
    </row>
    <row r="6390" spans="1:9" x14ac:dyDescent="0.25">
      <c r="A6390" t="s">
        <v>8245</v>
      </c>
      <c r="B6390">
        <v>75196500</v>
      </c>
      <c r="C6390" t="s">
        <v>16</v>
      </c>
      <c r="D6390" t="s">
        <v>16</v>
      </c>
      <c r="E6390" t="s">
        <v>16</v>
      </c>
      <c r="F6390" t="s">
        <v>16</v>
      </c>
      <c r="G6390" t="s">
        <v>2425</v>
      </c>
      <c r="H6390">
        <v>1</v>
      </c>
      <c r="I6390" t="s">
        <v>5229</v>
      </c>
    </row>
    <row r="6391" spans="1:9" x14ac:dyDescent="0.25">
      <c r="A6391" t="s">
        <v>8247</v>
      </c>
      <c r="B6391">
        <v>75211662</v>
      </c>
      <c r="C6391" t="s">
        <v>16</v>
      </c>
      <c r="D6391" t="s">
        <v>16</v>
      </c>
      <c r="E6391" t="s">
        <v>16</v>
      </c>
      <c r="F6391" t="s">
        <v>16</v>
      </c>
      <c r="G6391" t="s">
        <v>7015</v>
      </c>
      <c r="H6391">
        <v>1</v>
      </c>
      <c r="I6391" t="s">
        <v>7143</v>
      </c>
    </row>
    <row r="6392" spans="1:9" x14ac:dyDescent="0.25">
      <c r="A6392" t="s">
        <v>8098</v>
      </c>
      <c r="B6392">
        <v>75196500</v>
      </c>
      <c r="C6392" t="s">
        <v>16</v>
      </c>
      <c r="D6392" t="s">
        <v>16</v>
      </c>
      <c r="E6392" t="s">
        <v>16</v>
      </c>
      <c r="F6392" t="s">
        <v>16</v>
      </c>
      <c r="G6392" t="s">
        <v>2425</v>
      </c>
      <c r="H6392">
        <v>1</v>
      </c>
      <c r="I6392" t="s">
        <v>5229</v>
      </c>
    </row>
    <row r="6393" spans="1:9" x14ac:dyDescent="0.25">
      <c r="A6393" t="s">
        <v>8248</v>
      </c>
      <c r="B6393">
        <v>75196500</v>
      </c>
      <c r="C6393" t="s">
        <v>16</v>
      </c>
      <c r="D6393" t="s">
        <v>16</v>
      </c>
      <c r="E6393" t="s">
        <v>16</v>
      </c>
      <c r="F6393" t="s">
        <v>16</v>
      </c>
      <c r="G6393" t="s">
        <v>2425</v>
      </c>
      <c r="H6393">
        <v>1</v>
      </c>
      <c r="I6393" t="s">
        <v>5229</v>
      </c>
    </row>
    <row r="6394" spans="1:9" x14ac:dyDescent="0.25">
      <c r="A6394" t="s">
        <v>9055</v>
      </c>
      <c r="B6394">
        <v>75196500</v>
      </c>
      <c r="C6394" t="s">
        <v>16</v>
      </c>
      <c r="D6394" t="s">
        <v>16</v>
      </c>
      <c r="E6394" t="s">
        <v>16</v>
      </c>
      <c r="F6394" t="s">
        <v>16</v>
      </c>
      <c r="G6394" t="s">
        <v>2425</v>
      </c>
      <c r="H6394">
        <v>1</v>
      </c>
      <c r="I6394" t="s">
        <v>5229</v>
      </c>
    </row>
    <row r="6395" spans="1:9" x14ac:dyDescent="0.25">
      <c r="A6395" t="s">
        <v>9063</v>
      </c>
      <c r="B6395">
        <v>75211662</v>
      </c>
      <c r="C6395" t="s">
        <v>16</v>
      </c>
      <c r="D6395" t="s">
        <v>16</v>
      </c>
      <c r="E6395" t="s">
        <v>16</v>
      </c>
      <c r="F6395" t="s">
        <v>16</v>
      </c>
      <c r="G6395" t="s">
        <v>7015</v>
      </c>
      <c r="H6395">
        <v>1</v>
      </c>
      <c r="I6395" t="s">
        <v>7143</v>
      </c>
    </row>
    <row r="6396" spans="1:9" x14ac:dyDescent="0.25">
      <c r="A6396" t="s">
        <v>8625</v>
      </c>
      <c r="B6396">
        <v>75211662</v>
      </c>
      <c r="C6396" t="s">
        <v>16</v>
      </c>
      <c r="D6396" t="s">
        <v>16</v>
      </c>
      <c r="E6396" t="s">
        <v>16</v>
      </c>
      <c r="F6396" t="s">
        <v>16</v>
      </c>
      <c r="G6396" t="s">
        <v>7015</v>
      </c>
      <c r="H6396">
        <v>1</v>
      </c>
      <c r="I6396" t="s">
        <v>7143</v>
      </c>
    </row>
    <row r="6397" spans="1:9" x14ac:dyDescent="0.25">
      <c r="A6397" t="s">
        <v>9075</v>
      </c>
      <c r="B6397">
        <v>75211662</v>
      </c>
      <c r="C6397" t="s">
        <v>16</v>
      </c>
      <c r="D6397" t="s">
        <v>16</v>
      </c>
      <c r="E6397" t="s">
        <v>16</v>
      </c>
      <c r="F6397" t="s">
        <v>16</v>
      </c>
      <c r="G6397" t="s">
        <v>7015</v>
      </c>
      <c r="H6397">
        <v>1</v>
      </c>
      <c r="I6397" t="s">
        <v>7143</v>
      </c>
    </row>
    <row r="6398" spans="1:9" x14ac:dyDescent="0.25">
      <c r="A6398" t="s">
        <v>9076</v>
      </c>
      <c r="B6398">
        <v>75211662</v>
      </c>
      <c r="C6398" t="s">
        <v>16</v>
      </c>
      <c r="D6398" t="s">
        <v>16</v>
      </c>
      <c r="E6398" t="s">
        <v>16</v>
      </c>
      <c r="F6398" t="s">
        <v>16</v>
      </c>
      <c r="G6398" t="s">
        <v>7015</v>
      </c>
      <c r="H6398">
        <v>1</v>
      </c>
      <c r="I6398" t="s">
        <v>7143</v>
      </c>
    </row>
    <row r="6399" spans="1:9" x14ac:dyDescent="0.25">
      <c r="A6399" t="s">
        <v>8073</v>
      </c>
      <c r="B6399">
        <v>75211662</v>
      </c>
      <c r="C6399" t="s">
        <v>16</v>
      </c>
      <c r="D6399" t="s">
        <v>16</v>
      </c>
      <c r="E6399" t="s">
        <v>16</v>
      </c>
      <c r="F6399" t="s">
        <v>16</v>
      </c>
      <c r="G6399" t="s">
        <v>7015</v>
      </c>
      <c r="H6399">
        <v>1</v>
      </c>
      <c r="I6399" t="s">
        <v>7143</v>
      </c>
    </row>
    <row r="6400" spans="1:9" x14ac:dyDescent="0.25">
      <c r="A6400" t="s">
        <v>8074</v>
      </c>
      <c r="B6400">
        <v>75211662</v>
      </c>
      <c r="C6400" t="s">
        <v>16</v>
      </c>
      <c r="D6400" t="s">
        <v>16</v>
      </c>
      <c r="E6400" t="s">
        <v>16</v>
      </c>
      <c r="F6400" t="s">
        <v>16</v>
      </c>
      <c r="G6400" t="s">
        <v>7015</v>
      </c>
      <c r="H6400">
        <v>1</v>
      </c>
      <c r="I6400" t="s">
        <v>7143</v>
      </c>
    </row>
    <row r="6401" spans="1:9" x14ac:dyDescent="0.25">
      <c r="A6401" t="s">
        <v>8075</v>
      </c>
      <c r="B6401">
        <v>75211662</v>
      </c>
      <c r="C6401" t="s">
        <v>16</v>
      </c>
      <c r="D6401" t="s">
        <v>16</v>
      </c>
      <c r="E6401" t="s">
        <v>16</v>
      </c>
      <c r="F6401" t="s">
        <v>16</v>
      </c>
      <c r="G6401" t="s">
        <v>7015</v>
      </c>
      <c r="H6401">
        <v>1</v>
      </c>
      <c r="I6401" t="s">
        <v>7143</v>
      </c>
    </row>
    <row r="6402" spans="1:9" x14ac:dyDescent="0.25">
      <c r="A6402" t="s">
        <v>8076</v>
      </c>
      <c r="B6402">
        <v>75211662</v>
      </c>
      <c r="C6402" t="s">
        <v>16</v>
      </c>
      <c r="D6402" t="s">
        <v>16</v>
      </c>
      <c r="E6402" t="s">
        <v>16</v>
      </c>
      <c r="F6402" t="s">
        <v>16</v>
      </c>
      <c r="G6402" t="s">
        <v>7015</v>
      </c>
      <c r="H6402">
        <v>1</v>
      </c>
      <c r="I6402" t="s">
        <v>7143</v>
      </c>
    </row>
    <row r="6403" spans="1:9" x14ac:dyDescent="0.25">
      <c r="A6403" t="s">
        <v>8077</v>
      </c>
      <c r="B6403">
        <v>75211662</v>
      </c>
      <c r="C6403" t="s">
        <v>16</v>
      </c>
      <c r="D6403" t="s">
        <v>16</v>
      </c>
      <c r="E6403" t="s">
        <v>16</v>
      </c>
      <c r="F6403" t="s">
        <v>16</v>
      </c>
      <c r="G6403" t="s">
        <v>7015</v>
      </c>
      <c r="H6403">
        <v>1</v>
      </c>
      <c r="I6403" t="s">
        <v>7143</v>
      </c>
    </row>
    <row r="6404" spans="1:9" x14ac:dyDescent="0.25">
      <c r="A6404" t="s">
        <v>8080</v>
      </c>
      <c r="B6404">
        <v>75211662</v>
      </c>
      <c r="C6404" t="s">
        <v>16</v>
      </c>
      <c r="D6404" t="s">
        <v>16</v>
      </c>
      <c r="E6404" t="s">
        <v>16</v>
      </c>
      <c r="F6404" t="s">
        <v>16</v>
      </c>
      <c r="G6404" t="s">
        <v>7015</v>
      </c>
      <c r="H6404">
        <v>1</v>
      </c>
      <c r="I6404" t="s">
        <v>7143</v>
      </c>
    </row>
    <row r="6405" spans="1:9" x14ac:dyDescent="0.25">
      <c r="A6405" t="s">
        <v>8081</v>
      </c>
      <c r="B6405">
        <v>75211662</v>
      </c>
      <c r="C6405" t="s">
        <v>16</v>
      </c>
      <c r="D6405" t="s">
        <v>16</v>
      </c>
      <c r="E6405" t="s">
        <v>16</v>
      </c>
      <c r="F6405" t="s">
        <v>16</v>
      </c>
      <c r="G6405" t="s">
        <v>7015</v>
      </c>
      <c r="H6405">
        <v>1</v>
      </c>
      <c r="I6405" t="s">
        <v>7143</v>
      </c>
    </row>
    <row r="6406" spans="1:9" x14ac:dyDescent="0.25">
      <c r="A6406" t="s">
        <v>8082</v>
      </c>
      <c r="B6406">
        <v>75211662</v>
      </c>
      <c r="C6406" t="s">
        <v>16</v>
      </c>
      <c r="D6406" t="s">
        <v>16</v>
      </c>
      <c r="E6406" t="s">
        <v>16</v>
      </c>
      <c r="F6406" t="s">
        <v>16</v>
      </c>
      <c r="G6406" t="s">
        <v>7015</v>
      </c>
      <c r="H6406">
        <v>1</v>
      </c>
      <c r="I6406" t="s">
        <v>7143</v>
      </c>
    </row>
    <row r="6407" spans="1:9" x14ac:dyDescent="0.25">
      <c r="A6407" t="s">
        <v>8086</v>
      </c>
      <c r="B6407">
        <v>75211662</v>
      </c>
      <c r="C6407" t="s">
        <v>16</v>
      </c>
      <c r="D6407" t="s">
        <v>16</v>
      </c>
      <c r="E6407" t="s">
        <v>16</v>
      </c>
      <c r="F6407" t="s">
        <v>16</v>
      </c>
      <c r="G6407" t="s">
        <v>7015</v>
      </c>
      <c r="H6407">
        <v>1</v>
      </c>
      <c r="I6407" t="s">
        <v>7143</v>
      </c>
    </row>
    <row r="6408" spans="1:9" x14ac:dyDescent="0.25">
      <c r="A6408" t="s">
        <v>8087</v>
      </c>
      <c r="B6408">
        <v>75211662</v>
      </c>
      <c r="C6408" t="s">
        <v>16</v>
      </c>
      <c r="D6408" t="s">
        <v>16</v>
      </c>
      <c r="E6408" t="s">
        <v>16</v>
      </c>
      <c r="F6408" t="s">
        <v>16</v>
      </c>
      <c r="G6408" t="s">
        <v>7015</v>
      </c>
      <c r="H6408">
        <v>1</v>
      </c>
      <c r="I6408" t="s">
        <v>7143</v>
      </c>
    </row>
    <row r="6409" spans="1:9" x14ac:dyDescent="0.25">
      <c r="A6409" t="s">
        <v>9327</v>
      </c>
      <c r="B6409">
        <v>75211662</v>
      </c>
      <c r="C6409" t="s">
        <v>16</v>
      </c>
      <c r="D6409" t="s">
        <v>16</v>
      </c>
      <c r="E6409" t="s">
        <v>16</v>
      </c>
      <c r="F6409" t="s">
        <v>16</v>
      </c>
      <c r="G6409" t="s">
        <v>7015</v>
      </c>
      <c r="H6409">
        <v>1</v>
      </c>
      <c r="I6409" t="s">
        <v>7143</v>
      </c>
    </row>
    <row r="6410" spans="1:9" x14ac:dyDescent="0.25">
      <c r="A6410" t="s">
        <v>9322</v>
      </c>
      <c r="B6410">
        <v>75211662</v>
      </c>
      <c r="C6410" t="s">
        <v>16</v>
      </c>
      <c r="D6410" t="s">
        <v>16</v>
      </c>
      <c r="E6410" t="s">
        <v>16</v>
      </c>
      <c r="F6410" t="s">
        <v>16</v>
      </c>
      <c r="G6410" t="s">
        <v>7015</v>
      </c>
      <c r="H6410">
        <v>1</v>
      </c>
      <c r="I6410" t="s">
        <v>7143</v>
      </c>
    </row>
    <row r="6411" spans="1:9" x14ac:dyDescent="0.25">
      <c r="A6411" t="s">
        <v>9323</v>
      </c>
      <c r="B6411">
        <v>75211662</v>
      </c>
      <c r="C6411" t="s">
        <v>16</v>
      </c>
      <c r="D6411" t="s">
        <v>16</v>
      </c>
      <c r="E6411" t="s">
        <v>16</v>
      </c>
      <c r="F6411" t="s">
        <v>16</v>
      </c>
      <c r="G6411" t="s">
        <v>7015</v>
      </c>
      <c r="H6411">
        <v>1</v>
      </c>
      <c r="I6411" t="s">
        <v>7143</v>
      </c>
    </row>
    <row r="6412" spans="1:9" x14ac:dyDescent="0.25">
      <c r="A6412" t="s">
        <v>9329</v>
      </c>
      <c r="B6412">
        <v>75211662</v>
      </c>
      <c r="C6412" t="s">
        <v>16</v>
      </c>
      <c r="D6412" t="s">
        <v>16</v>
      </c>
      <c r="E6412" t="s">
        <v>16</v>
      </c>
      <c r="F6412" t="s">
        <v>16</v>
      </c>
      <c r="G6412" t="s">
        <v>7015</v>
      </c>
      <c r="H6412">
        <v>1</v>
      </c>
      <c r="I6412" t="s">
        <v>7143</v>
      </c>
    </row>
    <row r="6413" spans="1:9" x14ac:dyDescent="0.25">
      <c r="A6413" t="s">
        <v>8849</v>
      </c>
      <c r="B6413">
        <v>75577000</v>
      </c>
      <c r="C6413" t="s">
        <v>16</v>
      </c>
      <c r="D6413" t="s">
        <v>16</v>
      </c>
      <c r="E6413" t="s">
        <v>16</v>
      </c>
      <c r="F6413" t="s">
        <v>16</v>
      </c>
      <c r="G6413" t="s">
        <v>3759</v>
      </c>
      <c r="H6413">
        <v>1</v>
      </c>
      <c r="I6413" t="s">
        <v>4898</v>
      </c>
    </row>
    <row r="6414" spans="1:9" x14ac:dyDescent="0.25">
      <c r="A6414" t="s">
        <v>8223</v>
      </c>
      <c r="B6414">
        <v>75211662</v>
      </c>
      <c r="C6414" t="s">
        <v>16</v>
      </c>
      <c r="D6414" t="s">
        <v>16</v>
      </c>
      <c r="E6414" t="s">
        <v>16</v>
      </c>
      <c r="F6414" t="s">
        <v>16</v>
      </c>
      <c r="G6414" t="s">
        <v>7015</v>
      </c>
      <c r="H6414">
        <v>1</v>
      </c>
      <c r="I6414" t="s">
        <v>7143</v>
      </c>
    </row>
    <row r="6415" spans="1:9" x14ac:dyDescent="0.25">
      <c r="A6415" t="s">
        <v>9077</v>
      </c>
      <c r="B6415">
        <v>75211662</v>
      </c>
      <c r="C6415" t="s">
        <v>16</v>
      </c>
      <c r="D6415" t="s">
        <v>16</v>
      </c>
      <c r="E6415" t="s">
        <v>16</v>
      </c>
      <c r="F6415" t="s">
        <v>16</v>
      </c>
      <c r="G6415" t="s">
        <v>7015</v>
      </c>
      <c r="H6415">
        <v>1</v>
      </c>
      <c r="I6415" t="s">
        <v>7143</v>
      </c>
    </row>
    <row r="6416" spans="1:9" x14ac:dyDescent="0.25">
      <c r="A6416" t="s">
        <v>9078</v>
      </c>
      <c r="B6416">
        <v>75211662</v>
      </c>
      <c r="C6416" t="s">
        <v>16</v>
      </c>
      <c r="D6416" t="s">
        <v>16</v>
      </c>
      <c r="E6416" t="s">
        <v>16</v>
      </c>
      <c r="F6416" t="s">
        <v>16</v>
      </c>
      <c r="G6416" t="s">
        <v>7015</v>
      </c>
      <c r="H6416">
        <v>1</v>
      </c>
      <c r="I6416" t="s">
        <v>7143</v>
      </c>
    </row>
    <row r="6417" spans="1:9" x14ac:dyDescent="0.25">
      <c r="A6417" t="s">
        <v>9080</v>
      </c>
      <c r="B6417">
        <v>75211662</v>
      </c>
      <c r="C6417" t="s">
        <v>16</v>
      </c>
      <c r="D6417" t="s">
        <v>16</v>
      </c>
      <c r="E6417" t="s">
        <v>16</v>
      </c>
      <c r="F6417" t="s">
        <v>16</v>
      </c>
      <c r="G6417" t="s">
        <v>7015</v>
      </c>
      <c r="H6417">
        <v>1</v>
      </c>
      <c r="I6417" t="s">
        <v>7143</v>
      </c>
    </row>
    <row r="6418" spans="1:9" x14ac:dyDescent="0.25">
      <c r="A6418" t="s">
        <v>9082</v>
      </c>
      <c r="B6418">
        <v>75211662</v>
      </c>
      <c r="C6418" t="s">
        <v>16</v>
      </c>
      <c r="D6418" t="s">
        <v>16</v>
      </c>
      <c r="E6418" t="s">
        <v>16</v>
      </c>
      <c r="F6418" t="s">
        <v>16</v>
      </c>
      <c r="G6418" t="s">
        <v>7015</v>
      </c>
      <c r="H6418">
        <v>1</v>
      </c>
      <c r="I6418" t="s">
        <v>7143</v>
      </c>
    </row>
    <row r="6419" spans="1:9" x14ac:dyDescent="0.25">
      <c r="A6419" t="s">
        <v>9083</v>
      </c>
      <c r="B6419">
        <v>75211662</v>
      </c>
      <c r="C6419" t="s">
        <v>16</v>
      </c>
      <c r="D6419" t="s">
        <v>16</v>
      </c>
      <c r="E6419" t="s">
        <v>16</v>
      </c>
      <c r="F6419" t="s">
        <v>16</v>
      </c>
      <c r="G6419" t="s">
        <v>7015</v>
      </c>
      <c r="H6419">
        <v>1</v>
      </c>
      <c r="I6419" t="s">
        <v>7143</v>
      </c>
    </row>
    <row r="6420" spans="1:9" x14ac:dyDescent="0.25">
      <c r="A6420" t="s">
        <v>9084</v>
      </c>
      <c r="B6420">
        <v>75211662</v>
      </c>
      <c r="C6420" t="s">
        <v>16</v>
      </c>
      <c r="D6420" t="s">
        <v>16</v>
      </c>
      <c r="E6420" t="s">
        <v>16</v>
      </c>
      <c r="F6420" t="s">
        <v>16</v>
      </c>
      <c r="G6420" t="s">
        <v>7015</v>
      </c>
      <c r="H6420">
        <v>1</v>
      </c>
      <c r="I6420" t="s">
        <v>7143</v>
      </c>
    </row>
    <row r="6421" spans="1:9" x14ac:dyDescent="0.25">
      <c r="A6421" t="s">
        <v>9213</v>
      </c>
      <c r="B6421">
        <v>75211662</v>
      </c>
      <c r="C6421" t="s">
        <v>16</v>
      </c>
      <c r="D6421" t="s">
        <v>16</v>
      </c>
      <c r="E6421" t="s">
        <v>16</v>
      </c>
      <c r="F6421" t="s">
        <v>16</v>
      </c>
      <c r="G6421" t="s">
        <v>7015</v>
      </c>
      <c r="H6421">
        <v>1</v>
      </c>
      <c r="I6421" t="s">
        <v>7143</v>
      </c>
    </row>
    <row r="6422" spans="1:9" x14ac:dyDescent="0.25">
      <c r="A6422" t="s">
        <v>9207</v>
      </c>
      <c r="B6422">
        <v>75211662</v>
      </c>
      <c r="C6422" t="s">
        <v>16</v>
      </c>
      <c r="D6422" t="s">
        <v>16</v>
      </c>
      <c r="E6422" t="s">
        <v>16</v>
      </c>
      <c r="F6422" t="s">
        <v>16</v>
      </c>
      <c r="G6422" t="s">
        <v>7015</v>
      </c>
      <c r="H6422">
        <v>1</v>
      </c>
      <c r="I6422" t="s">
        <v>7143</v>
      </c>
    </row>
    <row r="6423" spans="1:9" x14ac:dyDescent="0.25">
      <c r="A6423" t="s">
        <v>9208</v>
      </c>
      <c r="B6423">
        <v>75211662</v>
      </c>
      <c r="C6423" t="s">
        <v>16</v>
      </c>
      <c r="D6423" t="s">
        <v>16</v>
      </c>
      <c r="E6423" t="s">
        <v>16</v>
      </c>
      <c r="F6423" t="s">
        <v>16</v>
      </c>
      <c r="G6423" t="s">
        <v>7015</v>
      </c>
      <c r="H6423">
        <v>1</v>
      </c>
      <c r="I6423" t="s">
        <v>7143</v>
      </c>
    </row>
    <row r="6424" spans="1:9" x14ac:dyDescent="0.25">
      <c r="A6424" t="s">
        <v>9209</v>
      </c>
      <c r="B6424">
        <v>75211662</v>
      </c>
      <c r="C6424" t="s">
        <v>16</v>
      </c>
      <c r="D6424" t="s">
        <v>16</v>
      </c>
      <c r="E6424" t="s">
        <v>16</v>
      </c>
      <c r="F6424" t="s">
        <v>16</v>
      </c>
      <c r="G6424" t="s">
        <v>7015</v>
      </c>
      <c r="H6424">
        <v>1</v>
      </c>
      <c r="I6424" t="s">
        <v>7143</v>
      </c>
    </row>
    <row r="6425" spans="1:9" x14ac:dyDescent="0.25">
      <c r="A6425" t="s">
        <v>9210</v>
      </c>
      <c r="B6425">
        <v>75211662</v>
      </c>
      <c r="C6425" t="s">
        <v>16</v>
      </c>
      <c r="D6425" t="s">
        <v>16</v>
      </c>
      <c r="E6425" t="s">
        <v>16</v>
      </c>
      <c r="F6425" t="s">
        <v>16</v>
      </c>
      <c r="G6425" t="s">
        <v>7015</v>
      </c>
      <c r="H6425">
        <v>1</v>
      </c>
      <c r="I6425" t="s">
        <v>7143</v>
      </c>
    </row>
    <row r="6426" spans="1:9" x14ac:dyDescent="0.25">
      <c r="A6426" t="s">
        <v>9270</v>
      </c>
      <c r="B6426">
        <v>75211662</v>
      </c>
      <c r="C6426" t="s">
        <v>16</v>
      </c>
      <c r="D6426" t="s">
        <v>16</v>
      </c>
      <c r="E6426" t="s">
        <v>16</v>
      </c>
      <c r="F6426" t="s">
        <v>16</v>
      </c>
      <c r="G6426" t="s">
        <v>7015</v>
      </c>
      <c r="H6426">
        <v>1</v>
      </c>
      <c r="I6426" t="s">
        <v>7143</v>
      </c>
    </row>
    <row r="6427" spans="1:9" x14ac:dyDescent="0.25">
      <c r="A6427" t="s">
        <v>9271</v>
      </c>
      <c r="B6427">
        <v>75211662</v>
      </c>
      <c r="C6427" t="s">
        <v>16</v>
      </c>
      <c r="D6427" t="s">
        <v>16</v>
      </c>
      <c r="E6427" t="s">
        <v>16</v>
      </c>
      <c r="F6427" t="s">
        <v>16</v>
      </c>
      <c r="G6427" t="s">
        <v>7015</v>
      </c>
      <c r="H6427">
        <v>1</v>
      </c>
      <c r="I6427" t="s">
        <v>7143</v>
      </c>
    </row>
    <row r="6428" spans="1:9" x14ac:dyDescent="0.25">
      <c r="A6428" t="s">
        <v>9090</v>
      </c>
      <c r="B6428">
        <v>75211662</v>
      </c>
      <c r="C6428" t="s">
        <v>16</v>
      </c>
      <c r="D6428" t="s">
        <v>16</v>
      </c>
      <c r="E6428" t="s">
        <v>16</v>
      </c>
      <c r="F6428" t="s">
        <v>16</v>
      </c>
      <c r="G6428" t="s">
        <v>7015</v>
      </c>
      <c r="H6428">
        <v>1</v>
      </c>
      <c r="I6428" t="s">
        <v>7143</v>
      </c>
    </row>
    <row r="6429" spans="1:9" x14ac:dyDescent="0.25">
      <c r="A6429" t="s">
        <v>9227</v>
      </c>
      <c r="B6429">
        <v>75211662</v>
      </c>
      <c r="C6429" t="s">
        <v>16</v>
      </c>
      <c r="D6429" t="s">
        <v>16</v>
      </c>
      <c r="E6429" t="s">
        <v>16</v>
      </c>
      <c r="F6429" t="s">
        <v>16</v>
      </c>
      <c r="G6429" t="s">
        <v>7015</v>
      </c>
      <c r="H6429">
        <v>1</v>
      </c>
      <c r="I6429" t="s">
        <v>7143</v>
      </c>
    </row>
    <row r="6430" spans="1:9" x14ac:dyDescent="0.25">
      <c r="A6430" t="s">
        <v>9361</v>
      </c>
      <c r="B6430">
        <v>75211662</v>
      </c>
      <c r="C6430" t="s">
        <v>16</v>
      </c>
      <c r="D6430" t="s">
        <v>16</v>
      </c>
      <c r="E6430" t="s">
        <v>16</v>
      </c>
      <c r="F6430" t="s">
        <v>16</v>
      </c>
      <c r="G6430" t="s">
        <v>7015</v>
      </c>
      <c r="H6430">
        <v>1</v>
      </c>
      <c r="I6430" t="s">
        <v>7143</v>
      </c>
    </row>
    <row r="6431" spans="1:9" x14ac:dyDescent="0.25">
      <c r="A6431" t="s">
        <v>9228</v>
      </c>
      <c r="B6431">
        <v>75211662</v>
      </c>
      <c r="C6431" t="s">
        <v>16</v>
      </c>
      <c r="D6431" t="s">
        <v>16</v>
      </c>
      <c r="E6431" t="s">
        <v>16</v>
      </c>
      <c r="F6431" t="s">
        <v>16</v>
      </c>
      <c r="G6431" t="s">
        <v>7015</v>
      </c>
      <c r="H6431">
        <v>1</v>
      </c>
      <c r="I6431" t="s">
        <v>7143</v>
      </c>
    </row>
    <row r="6432" spans="1:9" x14ac:dyDescent="0.25">
      <c r="A6432" t="s">
        <v>9364</v>
      </c>
      <c r="B6432">
        <v>75211662</v>
      </c>
      <c r="C6432" t="s">
        <v>16</v>
      </c>
      <c r="D6432" t="s">
        <v>16</v>
      </c>
      <c r="E6432" t="s">
        <v>16</v>
      </c>
      <c r="F6432" t="s">
        <v>16</v>
      </c>
      <c r="G6432" t="s">
        <v>7015</v>
      </c>
      <c r="H6432">
        <v>1</v>
      </c>
      <c r="I6432" t="s">
        <v>7143</v>
      </c>
    </row>
    <row r="6433" spans="1:9" x14ac:dyDescent="0.25">
      <c r="A6433" t="s">
        <v>8212</v>
      </c>
      <c r="B6433">
        <v>75211662</v>
      </c>
      <c r="C6433" t="s">
        <v>16</v>
      </c>
      <c r="D6433" t="s">
        <v>16</v>
      </c>
      <c r="E6433" t="s">
        <v>16</v>
      </c>
      <c r="F6433" t="s">
        <v>16</v>
      </c>
      <c r="G6433" t="s">
        <v>7015</v>
      </c>
      <c r="H6433">
        <v>1</v>
      </c>
      <c r="I6433" t="s">
        <v>7143</v>
      </c>
    </row>
    <row r="6434" spans="1:9" x14ac:dyDescent="0.25">
      <c r="A6434" t="s">
        <v>8258</v>
      </c>
      <c r="B6434">
        <v>75211662</v>
      </c>
      <c r="C6434" t="s">
        <v>16</v>
      </c>
      <c r="D6434" t="s">
        <v>16</v>
      </c>
      <c r="E6434" t="s">
        <v>16</v>
      </c>
      <c r="F6434" t="s">
        <v>16</v>
      </c>
      <c r="G6434" t="s">
        <v>7015</v>
      </c>
      <c r="H6434">
        <v>1</v>
      </c>
      <c r="I6434" t="s">
        <v>7143</v>
      </c>
    </row>
    <row r="6435" spans="1:9" x14ac:dyDescent="0.25">
      <c r="A6435" t="s">
        <v>9367</v>
      </c>
      <c r="B6435">
        <v>75211662</v>
      </c>
      <c r="C6435" t="s">
        <v>16</v>
      </c>
      <c r="D6435" t="s">
        <v>16</v>
      </c>
      <c r="E6435" t="s">
        <v>16</v>
      </c>
      <c r="F6435" t="s">
        <v>16</v>
      </c>
      <c r="G6435" t="s">
        <v>7015</v>
      </c>
      <c r="H6435">
        <v>1</v>
      </c>
      <c r="I6435" t="s">
        <v>7143</v>
      </c>
    </row>
    <row r="6436" spans="1:9" x14ac:dyDescent="0.25">
      <c r="A6436" t="s">
        <v>9362</v>
      </c>
      <c r="B6436">
        <v>75211662</v>
      </c>
      <c r="C6436" t="s">
        <v>16</v>
      </c>
      <c r="D6436" t="s">
        <v>16</v>
      </c>
      <c r="E6436" t="s">
        <v>16</v>
      </c>
      <c r="F6436" t="s">
        <v>16</v>
      </c>
      <c r="G6436" t="s">
        <v>7015</v>
      </c>
      <c r="H6436">
        <v>1</v>
      </c>
      <c r="I6436" t="s">
        <v>7143</v>
      </c>
    </row>
    <row r="6437" spans="1:9" x14ac:dyDescent="0.25">
      <c r="A6437" t="s">
        <v>9363</v>
      </c>
      <c r="B6437">
        <v>75211662</v>
      </c>
      <c r="C6437" t="s">
        <v>16</v>
      </c>
      <c r="D6437" t="s">
        <v>16</v>
      </c>
      <c r="E6437" t="s">
        <v>16</v>
      </c>
      <c r="F6437" t="s">
        <v>16</v>
      </c>
      <c r="G6437" t="s">
        <v>7015</v>
      </c>
      <c r="H6437">
        <v>1</v>
      </c>
      <c r="I6437" t="s">
        <v>7143</v>
      </c>
    </row>
    <row r="6438" spans="1:9" x14ac:dyDescent="0.25">
      <c r="A6438" t="s">
        <v>9294</v>
      </c>
      <c r="B6438">
        <v>75211662</v>
      </c>
      <c r="C6438" t="s">
        <v>16</v>
      </c>
      <c r="D6438" t="s">
        <v>16</v>
      </c>
      <c r="E6438" t="s">
        <v>16</v>
      </c>
      <c r="F6438" t="s">
        <v>16</v>
      </c>
      <c r="G6438" t="s">
        <v>7015</v>
      </c>
      <c r="H6438">
        <v>1</v>
      </c>
      <c r="I6438" t="s">
        <v>7143</v>
      </c>
    </row>
    <row r="6439" spans="1:9" x14ac:dyDescent="0.25">
      <c r="A6439" t="s">
        <v>8259</v>
      </c>
      <c r="B6439">
        <v>75211662</v>
      </c>
      <c r="C6439" t="s">
        <v>16</v>
      </c>
      <c r="D6439" t="s">
        <v>16</v>
      </c>
      <c r="E6439" t="s">
        <v>16</v>
      </c>
      <c r="F6439" t="s">
        <v>16</v>
      </c>
      <c r="G6439" t="s">
        <v>7015</v>
      </c>
      <c r="H6439">
        <v>1</v>
      </c>
      <c r="I6439" t="s">
        <v>7143</v>
      </c>
    </row>
    <row r="6440" spans="1:9" x14ac:dyDescent="0.25">
      <c r="A6440" t="s">
        <v>8260</v>
      </c>
      <c r="B6440">
        <v>75211662</v>
      </c>
      <c r="C6440" t="s">
        <v>16</v>
      </c>
      <c r="D6440" t="s">
        <v>16</v>
      </c>
      <c r="E6440" t="s">
        <v>16</v>
      </c>
      <c r="F6440" t="s">
        <v>16</v>
      </c>
      <c r="G6440" t="s">
        <v>7015</v>
      </c>
      <c r="H6440">
        <v>1</v>
      </c>
      <c r="I6440" t="s">
        <v>7143</v>
      </c>
    </row>
    <row r="6441" spans="1:9" x14ac:dyDescent="0.25">
      <c r="A6441" t="s">
        <v>9365</v>
      </c>
      <c r="B6441">
        <v>75211662</v>
      </c>
      <c r="C6441" t="s">
        <v>16</v>
      </c>
      <c r="D6441" t="s">
        <v>16</v>
      </c>
      <c r="E6441" t="s">
        <v>16</v>
      </c>
      <c r="F6441" t="s">
        <v>16</v>
      </c>
      <c r="G6441" t="s">
        <v>7015</v>
      </c>
      <c r="H6441">
        <v>1</v>
      </c>
      <c r="I6441" t="s">
        <v>7143</v>
      </c>
    </row>
    <row r="6442" spans="1:9" x14ac:dyDescent="0.25">
      <c r="A6442" t="s">
        <v>9295</v>
      </c>
      <c r="B6442">
        <v>75211662</v>
      </c>
      <c r="C6442" t="s">
        <v>16</v>
      </c>
      <c r="D6442" t="s">
        <v>16</v>
      </c>
      <c r="E6442" t="s">
        <v>16</v>
      </c>
      <c r="F6442" t="s">
        <v>16</v>
      </c>
      <c r="G6442" t="s">
        <v>7015</v>
      </c>
      <c r="H6442">
        <v>1</v>
      </c>
      <c r="I6442" t="s">
        <v>7143</v>
      </c>
    </row>
    <row r="6443" spans="1:9" x14ac:dyDescent="0.25">
      <c r="A6443" t="s">
        <v>8704</v>
      </c>
      <c r="B6443">
        <v>75211662</v>
      </c>
      <c r="C6443" t="s">
        <v>16</v>
      </c>
      <c r="D6443" t="s">
        <v>16</v>
      </c>
      <c r="E6443" t="s">
        <v>16</v>
      </c>
      <c r="F6443" t="s">
        <v>16</v>
      </c>
      <c r="G6443" t="s">
        <v>7015</v>
      </c>
      <c r="H6443">
        <v>1</v>
      </c>
      <c r="I6443" t="s">
        <v>7143</v>
      </c>
    </row>
    <row r="6444" spans="1:9" x14ac:dyDescent="0.25">
      <c r="A6444" t="s">
        <v>9134</v>
      </c>
      <c r="B6444">
        <v>75211662</v>
      </c>
      <c r="C6444" t="s">
        <v>16</v>
      </c>
      <c r="D6444" t="s">
        <v>16</v>
      </c>
      <c r="E6444" t="s">
        <v>16</v>
      </c>
      <c r="F6444" t="s">
        <v>16</v>
      </c>
      <c r="G6444" t="s">
        <v>7015</v>
      </c>
      <c r="H6444">
        <v>1</v>
      </c>
      <c r="I6444" t="s">
        <v>7143</v>
      </c>
    </row>
    <row r="6445" spans="1:9" x14ac:dyDescent="0.25">
      <c r="A6445" t="s">
        <v>9135</v>
      </c>
      <c r="B6445">
        <v>75211662</v>
      </c>
      <c r="C6445" t="s">
        <v>16</v>
      </c>
      <c r="D6445" t="s">
        <v>16</v>
      </c>
      <c r="E6445" t="s">
        <v>16</v>
      </c>
      <c r="F6445" t="s">
        <v>16</v>
      </c>
      <c r="G6445" t="s">
        <v>7015</v>
      </c>
      <c r="H6445">
        <v>1</v>
      </c>
      <c r="I6445" t="s">
        <v>7143</v>
      </c>
    </row>
    <row r="6446" spans="1:9" x14ac:dyDescent="0.25">
      <c r="A6446" t="s">
        <v>8306</v>
      </c>
      <c r="B6446">
        <v>75211662</v>
      </c>
      <c r="C6446" t="s">
        <v>16</v>
      </c>
      <c r="D6446" t="s">
        <v>16</v>
      </c>
      <c r="E6446" t="s">
        <v>16</v>
      </c>
      <c r="F6446" t="s">
        <v>16</v>
      </c>
      <c r="G6446" t="s">
        <v>7015</v>
      </c>
      <c r="H6446">
        <v>1</v>
      </c>
      <c r="I6446" t="s">
        <v>7143</v>
      </c>
    </row>
    <row r="6447" spans="1:9" x14ac:dyDescent="0.25">
      <c r="A6447" t="s">
        <v>8307</v>
      </c>
      <c r="B6447">
        <v>75211662</v>
      </c>
      <c r="C6447" t="s">
        <v>16</v>
      </c>
      <c r="D6447" t="s">
        <v>16</v>
      </c>
      <c r="E6447" t="s">
        <v>16</v>
      </c>
      <c r="F6447" t="s">
        <v>16</v>
      </c>
      <c r="G6447" t="s">
        <v>7015</v>
      </c>
      <c r="H6447">
        <v>1</v>
      </c>
      <c r="I6447" t="s">
        <v>7143</v>
      </c>
    </row>
    <row r="6448" spans="1:9" x14ac:dyDescent="0.25">
      <c r="A6448" t="s">
        <v>8308</v>
      </c>
      <c r="B6448">
        <v>75211662</v>
      </c>
      <c r="C6448" t="s">
        <v>16</v>
      </c>
      <c r="D6448" t="s">
        <v>16</v>
      </c>
      <c r="E6448" t="s">
        <v>16</v>
      </c>
      <c r="F6448" t="s">
        <v>16</v>
      </c>
      <c r="G6448" t="s">
        <v>7015</v>
      </c>
      <c r="H6448">
        <v>1</v>
      </c>
      <c r="I6448" t="s">
        <v>7143</v>
      </c>
    </row>
    <row r="6449" spans="1:9" x14ac:dyDescent="0.25">
      <c r="A6449" t="s">
        <v>8309</v>
      </c>
      <c r="B6449">
        <v>75211662</v>
      </c>
      <c r="C6449" t="s">
        <v>16</v>
      </c>
      <c r="D6449" t="s">
        <v>16</v>
      </c>
      <c r="E6449" t="s">
        <v>16</v>
      </c>
      <c r="F6449" t="s">
        <v>16</v>
      </c>
      <c r="G6449" t="s">
        <v>7015</v>
      </c>
      <c r="H6449">
        <v>1</v>
      </c>
      <c r="I6449" t="s">
        <v>7143</v>
      </c>
    </row>
    <row r="6450" spans="1:9" x14ac:dyDescent="0.25">
      <c r="A6450" t="s">
        <v>9377</v>
      </c>
      <c r="B6450">
        <v>75211662</v>
      </c>
      <c r="C6450" t="s">
        <v>16</v>
      </c>
      <c r="D6450" t="s">
        <v>16</v>
      </c>
      <c r="E6450" t="s">
        <v>16</v>
      </c>
      <c r="F6450" t="s">
        <v>16</v>
      </c>
      <c r="G6450" t="s">
        <v>7015</v>
      </c>
      <c r="H6450">
        <v>1</v>
      </c>
      <c r="I6450" t="s">
        <v>7143</v>
      </c>
    </row>
    <row r="6451" spans="1:9" x14ac:dyDescent="0.25">
      <c r="A6451" t="s">
        <v>8213</v>
      </c>
      <c r="B6451">
        <v>75211662</v>
      </c>
      <c r="C6451" t="s">
        <v>16</v>
      </c>
      <c r="D6451" t="s">
        <v>16</v>
      </c>
      <c r="E6451" t="s">
        <v>16</v>
      </c>
      <c r="F6451" t="s">
        <v>16</v>
      </c>
      <c r="G6451" t="s">
        <v>7015</v>
      </c>
      <c r="H6451">
        <v>1</v>
      </c>
      <c r="I6451" t="s">
        <v>7143</v>
      </c>
    </row>
    <row r="6452" spans="1:9" x14ac:dyDescent="0.25">
      <c r="A6452" t="s">
        <v>9347</v>
      </c>
      <c r="B6452">
        <v>75211662</v>
      </c>
      <c r="C6452" t="s">
        <v>16</v>
      </c>
      <c r="D6452" t="s">
        <v>16</v>
      </c>
      <c r="E6452" t="s">
        <v>16</v>
      </c>
      <c r="F6452" t="s">
        <v>16</v>
      </c>
      <c r="G6452" t="s">
        <v>7015</v>
      </c>
      <c r="H6452">
        <v>1</v>
      </c>
      <c r="I6452" t="s">
        <v>7143</v>
      </c>
    </row>
    <row r="6453" spans="1:9" x14ac:dyDescent="0.25">
      <c r="A6453" t="s">
        <v>9348</v>
      </c>
      <c r="B6453">
        <v>75211662</v>
      </c>
      <c r="C6453" t="s">
        <v>16</v>
      </c>
      <c r="D6453" t="s">
        <v>16</v>
      </c>
      <c r="E6453" t="s">
        <v>16</v>
      </c>
      <c r="F6453" t="s">
        <v>16</v>
      </c>
      <c r="G6453" t="s">
        <v>7015</v>
      </c>
      <c r="H6453">
        <v>1</v>
      </c>
      <c r="I6453" t="s">
        <v>7143</v>
      </c>
    </row>
    <row r="6454" spans="1:9" x14ac:dyDescent="0.25">
      <c r="A6454" t="s">
        <v>9335</v>
      </c>
      <c r="B6454">
        <v>75211662</v>
      </c>
      <c r="C6454" t="s">
        <v>16</v>
      </c>
      <c r="D6454" t="s">
        <v>16</v>
      </c>
      <c r="E6454" t="s">
        <v>16</v>
      </c>
      <c r="F6454" t="s">
        <v>16</v>
      </c>
      <c r="G6454" t="s">
        <v>7015</v>
      </c>
      <c r="H6454">
        <v>1</v>
      </c>
      <c r="I6454" t="s">
        <v>7143</v>
      </c>
    </row>
    <row r="6455" spans="1:9" x14ac:dyDescent="0.25">
      <c r="A6455" t="s">
        <v>9336</v>
      </c>
      <c r="B6455">
        <v>75211662</v>
      </c>
      <c r="C6455" t="s">
        <v>16</v>
      </c>
      <c r="D6455" t="s">
        <v>16</v>
      </c>
      <c r="E6455" t="s">
        <v>16</v>
      </c>
      <c r="F6455" t="s">
        <v>16</v>
      </c>
      <c r="G6455" t="s">
        <v>7015</v>
      </c>
      <c r="H6455">
        <v>1</v>
      </c>
      <c r="I6455" t="s">
        <v>7143</v>
      </c>
    </row>
    <row r="6456" spans="1:9" x14ac:dyDescent="0.25">
      <c r="A6456" t="s">
        <v>9337</v>
      </c>
      <c r="B6456">
        <v>75211662</v>
      </c>
      <c r="C6456" t="s">
        <v>16</v>
      </c>
      <c r="D6456" t="s">
        <v>16</v>
      </c>
      <c r="E6456" t="s">
        <v>16</v>
      </c>
      <c r="F6456" t="s">
        <v>16</v>
      </c>
      <c r="G6456" t="s">
        <v>7015</v>
      </c>
      <c r="H6456">
        <v>1</v>
      </c>
      <c r="I6456" t="s">
        <v>7143</v>
      </c>
    </row>
    <row r="6457" spans="1:9" x14ac:dyDescent="0.25">
      <c r="A6457" t="s">
        <v>8249</v>
      </c>
      <c r="B6457">
        <v>75211662</v>
      </c>
      <c r="C6457" t="s">
        <v>16</v>
      </c>
      <c r="D6457" t="s">
        <v>16</v>
      </c>
      <c r="E6457" t="s">
        <v>16</v>
      </c>
      <c r="F6457" t="s">
        <v>16</v>
      </c>
      <c r="G6457" t="s">
        <v>7015</v>
      </c>
      <c r="H6457">
        <v>1</v>
      </c>
      <c r="I6457" t="s">
        <v>7143</v>
      </c>
    </row>
    <row r="6458" spans="1:9" x14ac:dyDescent="0.25">
      <c r="A6458" t="s">
        <v>9378</v>
      </c>
      <c r="B6458">
        <v>74762273</v>
      </c>
      <c r="C6458" t="s">
        <v>16</v>
      </c>
      <c r="D6458" t="s">
        <v>16</v>
      </c>
      <c r="E6458" t="s">
        <v>16</v>
      </c>
      <c r="F6458" t="s">
        <v>16</v>
      </c>
      <c r="G6458" t="s">
        <v>154</v>
      </c>
      <c r="H6458">
        <v>2</v>
      </c>
      <c r="I6458" t="s">
        <v>7933</v>
      </c>
    </row>
    <row r="6459" spans="1:9" x14ac:dyDescent="0.25">
      <c r="A6459" t="s">
        <v>9378</v>
      </c>
      <c r="B6459">
        <v>75577000</v>
      </c>
      <c r="C6459" t="s">
        <v>16</v>
      </c>
      <c r="D6459" t="s">
        <v>16</v>
      </c>
      <c r="E6459" t="s">
        <v>16</v>
      </c>
      <c r="F6459" t="s">
        <v>16</v>
      </c>
      <c r="G6459" t="s">
        <v>3759</v>
      </c>
      <c r="H6459">
        <v>1</v>
      </c>
      <c r="I6459" t="s">
        <v>4898</v>
      </c>
    </row>
    <row r="6460" spans="1:9" x14ac:dyDescent="0.25">
      <c r="A6460" t="s">
        <v>9309</v>
      </c>
      <c r="B6460">
        <v>75211662</v>
      </c>
      <c r="C6460" t="s">
        <v>16</v>
      </c>
      <c r="D6460" t="s">
        <v>16</v>
      </c>
      <c r="E6460" t="s">
        <v>16</v>
      </c>
      <c r="F6460" t="s">
        <v>16</v>
      </c>
      <c r="G6460" t="s">
        <v>7015</v>
      </c>
      <c r="H6460">
        <v>1</v>
      </c>
      <c r="I6460" t="s">
        <v>7143</v>
      </c>
    </row>
    <row r="6461" spans="1:9" x14ac:dyDescent="0.25">
      <c r="A6461" t="s">
        <v>8272</v>
      </c>
      <c r="B6461">
        <v>75211662</v>
      </c>
      <c r="C6461" t="s">
        <v>16</v>
      </c>
      <c r="D6461" t="s">
        <v>16</v>
      </c>
      <c r="E6461" t="s">
        <v>16</v>
      </c>
      <c r="F6461" t="s">
        <v>16</v>
      </c>
      <c r="G6461" t="s">
        <v>7015</v>
      </c>
      <c r="H6461">
        <v>1</v>
      </c>
      <c r="I6461" t="s">
        <v>7143</v>
      </c>
    </row>
    <row r="6462" spans="1:9" x14ac:dyDescent="0.25">
      <c r="A6462" t="s">
        <v>9311</v>
      </c>
      <c r="B6462">
        <v>75211662</v>
      </c>
      <c r="C6462" t="s">
        <v>16</v>
      </c>
      <c r="D6462" t="s">
        <v>16</v>
      </c>
      <c r="E6462" t="s">
        <v>16</v>
      </c>
      <c r="F6462" t="s">
        <v>16</v>
      </c>
      <c r="G6462" t="s">
        <v>7015</v>
      </c>
      <c r="H6462">
        <v>1</v>
      </c>
      <c r="I6462" t="s">
        <v>7143</v>
      </c>
    </row>
    <row r="6463" spans="1:9" x14ac:dyDescent="0.25">
      <c r="A6463" t="s">
        <v>9313</v>
      </c>
      <c r="B6463">
        <v>75211662</v>
      </c>
      <c r="C6463" t="s">
        <v>16</v>
      </c>
      <c r="D6463" t="s">
        <v>16</v>
      </c>
      <c r="E6463" t="s">
        <v>16</v>
      </c>
      <c r="F6463" t="s">
        <v>16</v>
      </c>
      <c r="G6463" t="s">
        <v>7015</v>
      </c>
      <c r="H6463">
        <v>1</v>
      </c>
      <c r="I6463" t="s">
        <v>7143</v>
      </c>
    </row>
    <row r="6464" spans="1:9" x14ac:dyDescent="0.25">
      <c r="A6464" t="s">
        <v>9317</v>
      </c>
      <c r="B6464">
        <v>75211662</v>
      </c>
      <c r="C6464" t="s">
        <v>16</v>
      </c>
      <c r="D6464" t="s">
        <v>16</v>
      </c>
      <c r="E6464" t="s">
        <v>16</v>
      </c>
      <c r="F6464" t="s">
        <v>16</v>
      </c>
      <c r="G6464" t="s">
        <v>7015</v>
      </c>
      <c r="H6464">
        <v>1</v>
      </c>
      <c r="I6464" t="s">
        <v>7143</v>
      </c>
    </row>
    <row r="6465" spans="1:9" x14ac:dyDescent="0.25">
      <c r="A6465" t="s">
        <v>9222</v>
      </c>
      <c r="B6465">
        <v>75211662</v>
      </c>
      <c r="C6465" t="s">
        <v>16</v>
      </c>
      <c r="D6465" t="s">
        <v>16</v>
      </c>
      <c r="E6465" t="s">
        <v>16</v>
      </c>
      <c r="F6465" t="s">
        <v>16</v>
      </c>
      <c r="G6465" t="s">
        <v>7015</v>
      </c>
      <c r="H6465">
        <v>1</v>
      </c>
      <c r="I6465" t="s">
        <v>7143</v>
      </c>
    </row>
    <row r="6466" spans="1:9" x14ac:dyDescent="0.25">
      <c r="A6466" t="s">
        <v>9221</v>
      </c>
      <c r="B6466">
        <v>75211662</v>
      </c>
      <c r="C6466" t="s">
        <v>16</v>
      </c>
      <c r="D6466" t="s">
        <v>16</v>
      </c>
      <c r="E6466" t="s">
        <v>16</v>
      </c>
      <c r="F6466" t="s">
        <v>16</v>
      </c>
      <c r="G6466" t="s">
        <v>7015</v>
      </c>
      <c r="H6466">
        <v>1</v>
      </c>
      <c r="I6466" t="s">
        <v>7143</v>
      </c>
    </row>
    <row r="6467" spans="1:9" x14ac:dyDescent="0.25">
      <c r="A6467" t="s">
        <v>9121</v>
      </c>
      <c r="B6467">
        <v>75211662</v>
      </c>
      <c r="C6467" t="s">
        <v>16</v>
      </c>
      <c r="D6467" t="s">
        <v>16</v>
      </c>
      <c r="E6467" t="s">
        <v>16</v>
      </c>
      <c r="F6467" t="s">
        <v>16</v>
      </c>
      <c r="G6467" t="s">
        <v>7015</v>
      </c>
      <c r="H6467">
        <v>1</v>
      </c>
      <c r="I6467" t="s">
        <v>7143</v>
      </c>
    </row>
    <row r="6468" spans="1:9" x14ac:dyDescent="0.25">
      <c r="A6468" t="s">
        <v>9122</v>
      </c>
      <c r="B6468">
        <v>75211662</v>
      </c>
      <c r="C6468" t="s">
        <v>16</v>
      </c>
      <c r="D6468" t="s">
        <v>16</v>
      </c>
      <c r="E6468" t="s">
        <v>16</v>
      </c>
      <c r="F6468" t="s">
        <v>16</v>
      </c>
      <c r="G6468" t="s">
        <v>7015</v>
      </c>
      <c r="H6468">
        <v>1</v>
      </c>
      <c r="I6468" t="s">
        <v>7143</v>
      </c>
    </row>
    <row r="6469" spans="1:9" x14ac:dyDescent="0.25">
      <c r="A6469" t="s">
        <v>8511</v>
      </c>
      <c r="B6469">
        <v>75211662</v>
      </c>
      <c r="C6469" t="s">
        <v>16</v>
      </c>
      <c r="D6469" t="s">
        <v>16</v>
      </c>
      <c r="E6469" t="s">
        <v>16</v>
      </c>
      <c r="F6469" t="s">
        <v>16</v>
      </c>
      <c r="G6469" t="s">
        <v>7015</v>
      </c>
      <c r="H6469">
        <v>1</v>
      </c>
      <c r="I6469" t="s">
        <v>7143</v>
      </c>
    </row>
    <row r="6470" spans="1:9" x14ac:dyDescent="0.25">
      <c r="A6470" t="s">
        <v>8275</v>
      </c>
      <c r="B6470">
        <v>75577000</v>
      </c>
      <c r="C6470" t="s">
        <v>16</v>
      </c>
      <c r="D6470" t="s">
        <v>16</v>
      </c>
      <c r="E6470" t="s">
        <v>16</v>
      </c>
      <c r="F6470" t="s">
        <v>16</v>
      </c>
      <c r="G6470" t="s">
        <v>3759</v>
      </c>
      <c r="H6470">
        <v>1</v>
      </c>
      <c r="I6470" t="s">
        <v>4898</v>
      </c>
    </row>
    <row r="6471" spans="1:9" x14ac:dyDescent="0.25">
      <c r="A6471" t="s">
        <v>9089</v>
      </c>
      <c r="B6471">
        <v>75211662</v>
      </c>
      <c r="C6471" t="s">
        <v>16</v>
      </c>
      <c r="D6471" t="s">
        <v>16</v>
      </c>
      <c r="E6471" t="s">
        <v>16</v>
      </c>
      <c r="F6471" t="s">
        <v>16</v>
      </c>
      <c r="G6471" t="s">
        <v>7015</v>
      </c>
      <c r="H6471">
        <v>1</v>
      </c>
      <c r="I6471" t="s">
        <v>7143</v>
      </c>
    </row>
    <row r="6472" spans="1:9" x14ac:dyDescent="0.25">
      <c r="A6472" t="s">
        <v>9088</v>
      </c>
      <c r="B6472">
        <v>75180019</v>
      </c>
      <c r="C6472" t="s">
        <v>16</v>
      </c>
      <c r="D6472" t="s">
        <v>16</v>
      </c>
      <c r="E6472" t="s">
        <v>16</v>
      </c>
      <c r="F6472" t="s">
        <v>16</v>
      </c>
      <c r="G6472" t="s">
        <v>2430</v>
      </c>
      <c r="H6472">
        <v>1</v>
      </c>
      <c r="I6472" t="s">
        <v>5227</v>
      </c>
    </row>
    <row r="6473" spans="1:9" x14ac:dyDescent="0.25">
      <c r="A6473" t="s">
        <v>9390</v>
      </c>
      <c r="B6473">
        <v>75211662</v>
      </c>
      <c r="C6473" t="s">
        <v>16</v>
      </c>
      <c r="D6473" t="s">
        <v>16</v>
      </c>
      <c r="E6473" t="s">
        <v>16</v>
      </c>
      <c r="F6473" t="s">
        <v>16</v>
      </c>
      <c r="G6473" t="s">
        <v>7015</v>
      </c>
      <c r="H6473">
        <v>1</v>
      </c>
      <c r="I6473" t="s">
        <v>7143</v>
      </c>
    </row>
    <row r="6474" spans="1:9" x14ac:dyDescent="0.25">
      <c r="A6474" t="s">
        <v>9391</v>
      </c>
      <c r="B6474">
        <v>75211662</v>
      </c>
      <c r="C6474" t="s">
        <v>16</v>
      </c>
      <c r="D6474" t="s">
        <v>16</v>
      </c>
      <c r="E6474" t="s">
        <v>16</v>
      </c>
      <c r="F6474" t="s">
        <v>16</v>
      </c>
      <c r="G6474" t="s">
        <v>7015</v>
      </c>
      <c r="H6474">
        <v>1</v>
      </c>
      <c r="I6474" t="s">
        <v>7143</v>
      </c>
    </row>
    <row r="6475" spans="1:9" x14ac:dyDescent="0.25">
      <c r="A6475" t="s">
        <v>8911</v>
      </c>
      <c r="B6475">
        <v>75211662</v>
      </c>
      <c r="C6475" t="s">
        <v>16</v>
      </c>
      <c r="D6475" t="s">
        <v>16</v>
      </c>
      <c r="E6475" t="s">
        <v>16</v>
      </c>
      <c r="F6475" t="s">
        <v>16</v>
      </c>
      <c r="G6475" t="s">
        <v>7015</v>
      </c>
      <c r="H6475">
        <v>1</v>
      </c>
      <c r="I6475" t="s">
        <v>7143</v>
      </c>
    </row>
    <row r="6476" spans="1:9" x14ac:dyDescent="0.25">
      <c r="A6476" t="s">
        <v>8912</v>
      </c>
      <c r="B6476">
        <v>75211662</v>
      </c>
      <c r="C6476" t="s">
        <v>16</v>
      </c>
      <c r="D6476" t="s">
        <v>16</v>
      </c>
      <c r="E6476" t="s">
        <v>16</v>
      </c>
      <c r="F6476" t="s">
        <v>16</v>
      </c>
      <c r="G6476" t="s">
        <v>7015</v>
      </c>
      <c r="H6476">
        <v>1</v>
      </c>
      <c r="I6476" t="s">
        <v>7143</v>
      </c>
    </row>
    <row r="6477" spans="1:9" x14ac:dyDescent="0.25">
      <c r="A6477" t="s">
        <v>8908</v>
      </c>
      <c r="B6477">
        <v>75211662</v>
      </c>
      <c r="C6477" t="s">
        <v>16</v>
      </c>
      <c r="D6477" t="s">
        <v>16</v>
      </c>
      <c r="E6477" t="s">
        <v>16</v>
      </c>
      <c r="F6477" t="s">
        <v>16</v>
      </c>
      <c r="G6477" t="s">
        <v>7015</v>
      </c>
      <c r="H6477">
        <v>1</v>
      </c>
      <c r="I6477" t="s">
        <v>7143</v>
      </c>
    </row>
    <row r="6478" spans="1:9" x14ac:dyDescent="0.25">
      <c r="A6478" t="s">
        <v>9286</v>
      </c>
      <c r="B6478">
        <v>75211662</v>
      </c>
      <c r="C6478" t="s">
        <v>16</v>
      </c>
      <c r="D6478" t="s">
        <v>16</v>
      </c>
      <c r="E6478" t="s">
        <v>16</v>
      </c>
      <c r="F6478" t="s">
        <v>16</v>
      </c>
      <c r="G6478" t="s">
        <v>7015</v>
      </c>
      <c r="H6478">
        <v>1</v>
      </c>
      <c r="I6478" t="s">
        <v>7143</v>
      </c>
    </row>
    <row r="6479" spans="1:9" x14ac:dyDescent="0.25">
      <c r="A6479" t="s">
        <v>8843</v>
      </c>
      <c r="B6479">
        <v>75211662</v>
      </c>
      <c r="C6479" t="s">
        <v>16</v>
      </c>
      <c r="D6479" t="s">
        <v>16</v>
      </c>
      <c r="E6479" t="s">
        <v>16</v>
      </c>
      <c r="F6479" t="s">
        <v>16</v>
      </c>
      <c r="G6479" t="s">
        <v>7015</v>
      </c>
      <c r="H6479">
        <v>1</v>
      </c>
      <c r="I6479" t="s">
        <v>7143</v>
      </c>
    </row>
    <row r="6480" spans="1:9" x14ac:dyDescent="0.25">
      <c r="A6480" t="s">
        <v>9087</v>
      </c>
      <c r="B6480">
        <v>75211662</v>
      </c>
      <c r="C6480" t="s">
        <v>16</v>
      </c>
      <c r="D6480" t="s">
        <v>16</v>
      </c>
      <c r="E6480" t="s">
        <v>16</v>
      </c>
      <c r="F6480" t="s">
        <v>16</v>
      </c>
      <c r="G6480" t="s">
        <v>7015</v>
      </c>
      <c r="H6480">
        <v>1</v>
      </c>
      <c r="I6480" t="s">
        <v>7143</v>
      </c>
    </row>
    <row r="6481" spans="1:9" x14ac:dyDescent="0.25">
      <c r="A6481" t="s">
        <v>8845</v>
      </c>
      <c r="B6481">
        <v>75577000</v>
      </c>
      <c r="C6481" t="s">
        <v>16</v>
      </c>
      <c r="D6481" t="s">
        <v>16</v>
      </c>
      <c r="E6481" t="s">
        <v>16</v>
      </c>
      <c r="F6481" t="s">
        <v>16</v>
      </c>
      <c r="G6481" t="s">
        <v>3759</v>
      </c>
      <c r="H6481">
        <v>1</v>
      </c>
      <c r="I6481" t="s">
        <v>4898</v>
      </c>
    </row>
    <row r="6482" spans="1:9" x14ac:dyDescent="0.25">
      <c r="A6482" t="s">
        <v>8847</v>
      </c>
      <c r="B6482">
        <v>75211662</v>
      </c>
      <c r="C6482" t="s">
        <v>16</v>
      </c>
      <c r="D6482" t="s">
        <v>16</v>
      </c>
      <c r="E6482" t="s">
        <v>16</v>
      </c>
      <c r="F6482" t="s">
        <v>16</v>
      </c>
      <c r="G6482" t="s">
        <v>7015</v>
      </c>
      <c r="H6482">
        <v>1</v>
      </c>
      <c r="I6482" t="s">
        <v>7143</v>
      </c>
    </row>
    <row r="6483" spans="1:9" x14ac:dyDescent="0.25">
      <c r="A6483" t="s">
        <v>9148</v>
      </c>
      <c r="B6483">
        <v>75211662</v>
      </c>
      <c r="C6483" t="s">
        <v>16</v>
      </c>
      <c r="D6483" t="s">
        <v>16</v>
      </c>
      <c r="E6483" t="s">
        <v>16</v>
      </c>
      <c r="F6483" t="s">
        <v>16</v>
      </c>
      <c r="G6483" t="s">
        <v>7015</v>
      </c>
      <c r="H6483">
        <v>1</v>
      </c>
      <c r="I6483" t="s">
        <v>7143</v>
      </c>
    </row>
    <row r="6484" spans="1:9" x14ac:dyDescent="0.25">
      <c r="A6484" t="s">
        <v>9159</v>
      </c>
      <c r="B6484">
        <v>75211662</v>
      </c>
      <c r="C6484" t="s">
        <v>16</v>
      </c>
      <c r="D6484" t="s">
        <v>16</v>
      </c>
      <c r="E6484" t="s">
        <v>16</v>
      </c>
      <c r="F6484" t="s">
        <v>16</v>
      </c>
      <c r="G6484" t="s">
        <v>7015</v>
      </c>
      <c r="H6484">
        <v>1</v>
      </c>
      <c r="I6484" t="s">
        <v>7143</v>
      </c>
    </row>
    <row r="6485" spans="1:9" x14ac:dyDescent="0.25">
      <c r="A6485" t="s">
        <v>9160</v>
      </c>
      <c r="B6485">
        <v>75211662</v>
      </c>
      <c r="C6485" t="s">
        <v>16</v>
      </c>
      <c r="D6485" t="s">
        <v>16</v>
      </c>
      <c r="E6485" t="s">
        <v>16</v>
      </c>
      <c r="F6485" t="s">
        <v>16</v>
      </c>
      <c r="G6485" t="s">
        <v>7015</v>
      </c>
      <c r="H6485">
        <v>1</v>
      </c>
      <c r="I6485" t="s">
        <v>7143</v>
      </c>
    </row>
    <row r="6486" spans="1:9" x14ac:dyDescent="0.25">
      <c r="A6486" t="s">
        <v>9161</v>
      </c>
      <c r="B6486">
        <v>75211662</v>
      </c>
      <c r="C6486" t="s">
        <v>16</v>
      </c>
      <c r="D6486" t="s">
        <v>16</v>
      </c>
      <c r="E6486" t="s">
        <v>16</v>
      </c>
      <c r="F6486" t="s">
        <v>16</v>
      </c>
      <c r="G6486" t="s">
        <v>7015</v>
      </c>
      <c r="H6486">
        <v>1</v>
      </c>
      <c r="I6486" t="s">
        <v>7143</v>
      </c>
    </row>
    <row r="6487" spans="1:9" x14ac:dyDescent="0.25">
      <c r="A6487" t="s">
        <v>8421</v>
      </c>
      <c r="B6487">
        <v>75211662</v>
      </c>
      <c r="C6487" t="s">
        <v>16</v>
      </c>
      <c r="D6487" t="s">
        <v>16</v>
      </c>
      <c r="E6487" t="s">
        <v>16</v>
      </c>
      <c r="F6487" t="s">
        <v>16</v>
      </c>
      <c r="G6487" t="s">
        <v>7015</v>
      </c>
      <c r="H6487">
        <v>1</v>
      </c>
      <c r="I6487" t="s">
        <v>7143</v>
      </c>
    </row>
    <row r="6488" spans="1:9" x14ac:dyDescent="0.25">
      <c r="A6488" t="s">
        <v>9420</v>
      </c>
      <c r="B6488">
        <v>75211662</v>
      </c>
      <c r="C6488" t="s">
        <v>16</v>
      </c>
      <c r="D6488" t="s">
        <v>16</v>
      </c>
      <c r="E6488" t="s">
        <v>16</v>
      </c>
      <c r="F6488" t="s">
        <v>16</v>
      </c>
      <c r="G6488" t="s">
        <v>7015</v>
      </c>
      <c r="H6488">
        <v>1</v>
      </c>
      <c r="I6488" t="s">
        <v>7143</v>
      </c>
    </row>
    <row r="6489" spans="1:9" x14ac:dyDescent="0.25">
      <c r="A6489" t="s">
        <v>9423</v>
      </c>
      <c r="B6489">
        <v>75211662</v>
      </c>
      <c r="C6489" t="s">
        <v>16</v>
      </c>
      <c r="D6489" t="s">
        <v>16</v>
      </c>
      <c r="E6489" t="s">
        <v>16</v>
      </c>
      <c r="F6489" t="s">
        <v>16</v>
      </c>
      <c r="G6489" t="s">
        <v>7015</v>
      </c>
      <c r="H6489">
        <v>1</v>
      </c>
      <c r="I6489" t="s">
        <v>7143</v>
      </c>
    </row>
    <row r="6490" spans="1:9" x14ac:dyDescent="0.25">
      <c r="A6490" t="s">
        <v>9424</v>
      </c>
      <c r="B6490">
        <v>75211662</v>
      </c>
      <c r="C6490" t="s">
        <v>16</v>
      </c>
      <c r="D6490" t="s">
        <v>16</v>
      </c>
      <c r="E6490" t="s">
        <v>16</v>
      </c>
      <c r="F6490" t="s">
        <v>16</v>
      </c>
      <c r="G6490" t="s">
        <v>7015</v>
      </c>
      <c r="H6490">
        <v>1</v>
      </c>
      <c r="I6490" t="s">
        <v>7143</v>
      </c>
    </row>
    <row r="6491" spans="1:9" x14ac:dyDescent="0.25">
      <c r="A6491" t="s">
        <v>9259</v>
      </c>
      <c r="B6491">
        <v>75211662</v>
      </c>
      <c r="C6491" t="s">
        <v>16</v>
      </c>
      <c r="D6491" t="s">
        <v>16</v>
      </c>
      <c r="E6491" t="s">
        <v>16</v>
      </c>
      <c r="F6491" t="s">
        <v>16</v>
      </c>
      <c r="G6491" t="s">
        <v>7015</v>
      </c>
      <c r="H6491">
        <v>1</v>
      </c>
      <c r="I6491" t="s">
        <v>7143</v>
      </c>
    </row>
    <row r="6492" spans="1:9" x14ac:dyDescent="0.25">
      <c r="A6492" t="s">
        <v>9261</v>
      </c>
      <c r="B6492">
        <v>75211662</v>
      </c>
      <c r="C6492" t="s">
        <v>16</v>
      </c>
      <c r="D6492" t="s">
        <v>16</v>
      </c>
      <c r="E6492" t="s">
        <v>16</v>
      </c>
      <c r="F6492" t="s">
        <v>16</v>
      </c>
      <c r="G6492" t="s">
        <v>7015</v>
      </c>
      <c r="H6492">
        <v>1</v>
      </c>
      <c r="I6492" t="s">
        <v>7143</v>
      </c>
    </row>
    <row r="6493" spans="1:9" x14ac:dyDescent="0.25">
      <c r="A6493" t="s">
        <v>9260</v>
      </c>
      <c r="B6493">
        <v>75211662</v>
      </c>
      <c r="C6493" t="s">
        <v>16</v>
      </c>
      <c r="D6493" t="s">
        <v>16</v>
      </c>
      <c r="E6493" t="s">
        <v>16</v>
      </c>
      <c r="F6493" t="s">
        <v>16</v>
      </c>
      <c r="G6493" t="s">
        <v>7015</v>
      </c>
      <c r="H6493">
        <v>1</v>
      </c>
      <c r="I6493" t="s">
        <v>7143</v>
      </c>
    </row>
    <row r="6494" spans="1:9" x14ac:dyDescent="0.25">
      <c r="A6494" t="s">
        <v>8232</v>
      </c>
      <c r="B6494">
        <v>75211662</v>
      </c>
      <c r="C6494" t="s">
        <v>16</v>
      </c>
      <c r="D6494" t="s">
        <v>16</v>
      </c>
      <c r="E6494" t="s">
        <v>16</v>
      </c>
      <c r="F6494" t="s">
        <v>16</v>
      </c>
      <c r="G6494" t="s">
        <v>7015</v>
      </c>
      <c r="H6494">
        <v>1</v>
      </c>
      <c r="I6494" t="s">
        <v>7143</v>
      </c>
    </row>
    <row r="6495" spans="1:9" x14ac:dyDescent="0.25">
      <c r="A6495" t="s">
        <v>9426</v>
      </c>
      <c r="B6495">
        <v>75211662</v>
      </c>
      <c r="C6495" t="s">
        <v>16</v>
      </c>
      <c r="D6495" t="s">
        <v>16</v>
      </c>
      <c r="E6495" t="s">
        <v>16</v>
      </c>
      <c r="F6495" t="s">
        <v>16</v>
      </c>
      <c r="G6495" t="s">
        <v>7015</v>
      </c>
      <c r="H6495">
        <v>1</v>
      </c>
      <c r="I6495" t="s">
        <v>7143</v>
      </c>
    </row>
    <row r="6496" spans="1:9" x14ac:dyDescent="0.25">
      <c r="A6496" t="s">
        <v>9204</v>
      </c>
      <c r="B6496">
        <v>75211662</v>
      </c>
      <c r="C6496" t="s">
        <v>16</v>
      </c>
      <c r="D6496" t="s">
        <v>16</v>
      </c>
      <c r="E6496" t="s">
        <v>16</v>
      </c>
      <c r="F6496" t="s">
        <v>16</v>
      </c>
      <c r="G6496" t="s">
        <v>7015</v>
      </c>
      <c r="H6496">
        <v>1</v>
      </c>
      <c r="I6496" t="s">
        <v>7143</v>
      </c>
    </row>
    <row r="6497" spans="1:9" x14ac:dyDescent="0.25">
      <c r="A6497" t="s">
        <v>9205</v>
      </c>
      <c r="B6497">
        <v>75211662</v>
      </c>
      <c r="C6497" t="s">
        <v>16</v>
      </c>
      <c r="D6497" t="s">
        <v>16</v>
      </c>
      <c r="E6497" t="s">
        <v>16</v>
      </c>
      <c r="F6497" t="s">
        <v>16</v>
      </c>
      <c r="G6497" t="s">
        <v>7015</v>
      </c>
      <c r="H6497">
        <v>1</v>
      </c>
      <c r="I6497" t="s">
        <v>7143</v>
      </c>
    </row>
    <row r="6498" spans="1:9" x14ac:dyDescent="0.25">
      <c r="A6498" t="s">
        <v>9427</v>
      </c>
      <c r="B6498">
        <v>75211662</v>
      </c>
      <c r="C6498" t="s">
        <v>16</v>
      </c>
      <c r="D6498" t="s">
        <v>16</v>
      </c>
      <c r="E6498" t="s">
        <v>16</v>
      </c>
      <c r="F6498" t="s">
        <v>16</v>
      </c>
      <c r="G6498" t="s">
        <v>7015</v>
      </c>
      <c r="H6498">
        <v>1</v>
      </c>
      <c r="I6498" t="s">
        <v>7143</v>
      </c>
    </row>
    <row r="6499" spans="1:9" x14ac:dyDescent="0.25">
      <c r="A6499" t="s">
        <v>8234</v>
      </c>
      <c r="B6499">
        <v>75211662</v>
      </c>
      <c r="C6499" t="s">
        <v>16</v>
      </c>
      <c r="D6499" t="s">
        <v>16</v>
      </c>
      <c r="E6499" t="s">
        <v>16</v>
      </c>
      <c r="F6499" t="s">
        <v>16</v>
      </c>
      <c r="G6499" t="s">
        <v>7015</v>
      </c>
      <c r="H6499">
        <v>1</v>
      </c>
      <c r="I6499" t="s">
        <v>7143</v>
      </c>
    </row>
    <row r="6500" spans="1:9" x14ac:dyDescent="0.25">
      <c r="A6500" t="s">
        <v>9428</v>
      </c>
      <c r="B6500">
        <v>75211662</v>
      </c>
      <c r="C6500" t="s">
        <v>16</v>
      </c>
      <c r="D6500" t="s">
        <v>16</v>
      </c>
      <c r="E6500" t="s">
        <v>16</v>
      </c>
      <c r="F6500" t="s">
        <v>16</v>
      </c>
      <c r="G6500" t="s">
        <v>7015</v>
      </c>
      <c r="H6500">
        <v>1</v>
      </c>
      <c r="I6500" t="s">
        <v>7143</v>
      </c>
    </row>
    <row r="6501" spans="1:9" x14ac:dyDescent="0.25">
      <c r="A6501" t="s">
        <v>9429</v>
      </c>
      <c r="B6501">
        <v>75211662</v>
      </c>
      <c r="C6501" t="s">
        <v>16</v>
      </c>
      <c r="D6501" t="s">
        <v>16</v>
      </c>
      <c r="E6501" t="s">
        <v>16</v>
      </c>
      <c r="F6501" t="s">
        <v>16</v>
      </c>
      <c r="G6501" t="s">
        <v>7015</v>
      </c>
      <c r="H6501">
        <v>1</v>
      </c>
      <c r="I6501" t="s">
        <v>7143</v>
      </c>
    </row>
    <row r="6502" spans="1:9" x14ac:dyDescent="0.25">
      <c r="A6502" t="s">
        <v>9430</v>
      </c>
      <c r="B6502">
        <v>75211662</v>
      </c>
      <c r="C6502" t="s">
        <v>16</v>
      </c>
      <c r="D6502" t="s">
        <v>16</v>
      </c>
      <c r="E6502" t="s">
        <v>16</v>
      </c>
      <c r="F6502" t="s">
        <v>16</v>
      </c>
      <c r="G6502" t="s">
        <v>7015</v>
      </c>
      <c r="H6502">
        <v>1</v>
      </c>
      <c r="I6502" t="s">
        <v>7143</v>
      </c>
    </row>
    <row r="6503" spans="1:9" x14ac:dyDescent="0.25">
      <c r="A6503" t="s">
        <v>9433</v>
      </c>
      <c r="B6503">
        <v>75211662</v>
      </c>
      <c r="C6503" t="s">
        <v>16</v>
      </c>
      <c r="D6503" t="s">
        <v>16</v>
      </c>
      <c r="E6503" t="s">
        <v>16</v>
      </c>
      <c r="F6503" t="s">
        <v>16</v>
      </c>
      <c r="G6503" t="s">
        <v>7015</v>
      </c>
      <c r="H6503">
        <v>1</v>
      </c>
      <c r="I6503" t="s">
        <v>7143</v>
      </c>
    </row>
    <row r="6504" spans="1:9" x14ac:dyDescent="0.25">
      <c r="A6504" t="s">
        <v>9434</v>
      </c>
      <c r="B6504">
        <v>75577000</v>
      </c>
      <c r="C6504" t="s">
        <v>16</v>
      </c>
      <c r="D6504" t="s">
        <v>16</v>
      </c>
      <c r="E6504" t="s">
        <v>16</v>
      </c>
      <c r="F6504" t="s">
        <v>16</v>
      </c>
      <c r="G6504" t="s">
        <v>3759</v>
      </c>
      <c r="H6504">
        <v>1</v>
      </c>
      <c r="I6504" t="s">
        <v>4898</v>
      </c>
    </row>
    <row r="6505" spans="1:9" x14ac:dyDescent="0.25">
      <c r="A6505" t="s">
        <v>8292</v>
      </c>
      <c r="B6505">
        <v>75211662</v>
      </c>
      <c r="C6505" t="s">
        <v>16</v>
      </c>
      <c r="D6505" t="s">
        <v>16</v>
      </c>
      <c r="E6505" t="s">
        <v>16</v>
      </c>
      <c r="F6505" t="s">
        <v>16</v>
      </c>
      <c r="G6505" t="s">
        <v>7015</v>
      </c>
      <c r="H6505">
        <v>1</v>
      </c>
      <c r="I6505" t="s">
        <v>7143</v>
      </c>
    </row>
    <row r="6506" spans="1:9" x14ac:dyDescent="0.25">
      <c r="A6506" t="s">
        <v>9435</v>
      </c>
      <c r="B6506">
        <v>75577000</v>
      </c>
      <c r="C6506" t="s">
        <v>16</v>
      </c>
      <c r="D6506" t="s">
        <v>16</v>
      </c>
      <c r="E6506" t="s">
        <v>16</v>
      </c>
      <c r="F6506" t="s">
        <v>16</v>
      </c>
      <c r="G6506" t="s">
        <v>3759</v>
      </c>
      <c r="H6506">
        <v>1</v>
      </c>
      <c r="I6506" t="s">
        <v>4898</v>
      </c>
    </row>
    <row r="6507" spans="1:9" x14ac:dyDescent="0.25">
      <c r="A6507" t="s">
        <v>8300</v>
      </c>
      <c r="B6507">
        <v>75211662</v>
      </c>
      <c r="C6507" t="s">
        <v>16</v>
      </c>
      <c r="D6507" t="s">
        <v>16</v>
      </c>
      <c r="E6507" t="s">
        <v>16</v>
      </c>
      <c r="F6507" t="s">
        <v>16</v>
      </c>
      <c r="G6507" t="s">
        <v>7015</v>
      </c>
      <c r="H6507">
        <v>1</v>
      </c>
      <c r="I6507" t="s">
        <v>7143</v>
      </c>
    </row>
    <row r="6508" spans="1:9" x14ac:dyDescent="0.25">
      <c r="A6508" t="s">
        <v>8301</v>
      </c>
      <c r="B6508">
        <v>75211662</v>
      </c>
      <c r="C6508" t="s">
        <v>16</v>
      </c>
      <c r="D6508" t="s">
        <v>16</v>
      </c>
      <c r="E6508" t="s">
        <v>16</v>
      </c>
      <c r="F6508" t="s">
        <v>16</v>
      </c>
      <c r="G6508" t="s">
        <v>7015</v>
      </c>
      <c r="H6508">
        <v>1</v>
      </c>
      <c r="I6508" t="s">
        <v>7143</v>
      </c>
    </row>
    <row r="6509" spans="1:9" x14ac:dyDescent="0.25">
      <c r="A6509" t="s">
        <v>8310</v>
      </c>
      <c r="B6509">
        <v>75577000</v>
      </c>
      <c r="C6509" t="s">
        <v>16</v>
      </c>
      <c r="D6509" t="s">
        <v>16</v>
      </c>
      <c r="E6509" t="s">
        <v>16</v>
      </c>
      <c r="F6509" t="s">
        <v>16</v>
      </c>
      <c r="G6509" t="s">
        <v>3759</v>
      </c>
      <c r="H6509">
        <v>1</v>
      </c>
      <c r="I6509" t="s">
        <v>4898</v>
      </c>
    </row>
    <row r="6510" spans="1:9" x14ac:dyDescent="0.25">
      <c r="A6510" t="s">
        <v>8302</v>
      </c>
      <c r="B6510">
        <v>75211662</v>
      </c>
      <c r="C6510" t="s">
        <v>16</v>
      </c>
      <c r="D6510" t="s">
        <v>16</v>
      </c>
      <c r="E6510" t="s">
        <v>16</v>
      </c>
      <c r="F6510" t="s">
        <v>16</v>
      </c>
      <c r="G6510" t="s">
        <v>7015</v>
      </c>
      <c r="H6510">
        <v>1</v>
      </c>
      <c r="I6510" t="s">
        <v>7143</v>
      </c>
    </row>
    <row r="6511" spans="1:9" x14ac:dyDescent="0.25">
      <c r="A6511" t="s">
        <v>9257</v>
      </c>
      <c r="B6511">
        <v>75211662</v>
      </c>
      <c r="C6511" t="s">
        <v>16</v>
      </c>
      <c r="D6511" t="s">
        <v>16</v>
      </c>
      <c r="E6511" t="s">
        <v>16</v>
      </c>
      <c r="F6511" t="s">
        <v>16</v>
      </c>
      <c r="G6511" t="s">
        <v>7015</v>
      </c>
      <c r="H6511">
        <v>1</v>
      </c>
      <c r="I6511" t="s">
        <v>7143</v>
      </c>
    </row>
    <row r="6512" spans="1:9" x14ac:dyDescent="0.25">
      <c r="A6512" t="s">
        <v>8267</v>
      </c>
      <c r="B6512">
        <v>75211662</v>
      </c>
      <c r="C6512" t="s">
        <v>16</v>
      </c>
      <c r="D6512" t="s">
        <v>16</v>
      </c>
      <c r="E6512" t="s">
        <v>16</v>
      </c>
      <c r="F6512" t="s">
        <v>16</v>
      </c>
      <c r="G6512" t="s">
        <v>7015</v>
      </c>
      <c r="H6512">
        <v>1</v>
      </c>
      <c r="I6512" t="s">
        <v>7143</v>
      </c>
    </row>
    <row r="6513" spans="1:9" x14ac:dyDescent="0.25">
      <c r="A6513" t="s">
        <v>8266</v>
      </c>
      <c r="B6513">
        <v>75211662</v>
      </c>
      <c r="C6513" t="s">
        <v>16</v>
      </c>
      <c r="D6513" t="s">
        <v>16</v>
      </c>
      <c r="E6513" t="s">
        <v>16</v>
      </c>
      <c r="F6513" t="s">
        <v>16</v>
      </c>
      <c r="G6513" t="s">
        <v>7015</v>
      </c>
      <c r="H6513">
        <v>1</v>
      </c>
      <c r="I6513" t="s">
        <v>7143</v>
      </c>
    </row>
    <row r="6514" spans="1:9" x14ac:dyDescent="0.25">
      <c r="A6514" t="s">
        <v>9258</v>
      </c>
      <c r="B6514">
        <v>75211662</v>
      </c>
      <c r="C6514" t="s">
        <v>16</v>
      </c>
      <c r="D6514" t="s">
        <v>16</v>
      </c>
      <c r="E6514" t="s">
        <v>16</v>
      </c>
      <c r="F6514" t="s">
        <v>16</v>
      </c>
      <c r="G6514" t="s">
        <v>7015</v>
      </c>
      <c r="H6514">
        <v>1</v>
      </c>
      <c r="I6514" t="s">
        <v>7143</v>
      </c>
    </row>
    <row r="6515" spans="1:9" x14ac:dyDescent="0.25">
      <c r="A6515" t="s">
        <v>8312</v>
      </c>
      <c r="B6515">
        <v>75211662</v>
      </c>
      <c r="C6515" t="s">
        <v>16</v>
      </c>
      <c r="D6515" t="s">
        <v>16</v>
      </c>
      <c r="E6515" t="s">
        <v>16</v>
      </c>
      <c r="F6515" t="s">
        <v>16</v>
      </c>
      <c r="G6515" t="s">
        <v>7015</v>
      </c>
      <c r="H6515">
        <v>1</v>
      </c>
      <c r="I6515" t="s">
        <v>7143</v>
      </c>
    </row>
    <row r="6516" spans="1:9" x14ac:dyDescent="0.25">
      <c r="A6516" t="s">
        <v>8313</v>
      </c>
      <c r="B6516">
        <v>75211662</v>
      </c>
      <c r="C6516" t="s">
        <v>16</v>
      </c>
      <c r="D6516" t="s">
        <v>16</v>
      </c>
      <c r="E6516" t="s">
        <v>16</v>
      </c>
      <c r="F6516" t="s">
        <v>16</v>
      </c>
      <c r="G6516" t="s">
        <v>7015</v>
      </c>
      <c r="H6516">
        <v>1</v>
      </c>
      <c r="I6516" t="s">
        <v>7143</v>
      </c>
    </row>
    <row r="6517" spans="1:9" x14ac:dyDescent="0.25">
      <c r="A6517" t="s">
        <v>8315</v>
      </c>
      <c r="B6517">
        <v>75211662</v>
      </c>
      <c r="C6517" t="s">
        <v>16</v>
      </c>
      <c r="D6517" t="s">
        <v>16</v>
      </c>
      <c r="E6517" t="s">
        <v>16</v>
      </c>
      <c r="F6517" t="s">
        <v>16</v>
      </c>
      <c r="G6517" t="s">
        <v>7015</v>
      </c>
      <c r="H6517">
        <v>1</v>
      </c>
      <c r="I6517" t="s">
        <v>7143</v>
      </c>
    </row>
    <row r="6518" spans="1:9" x14ac:dyDescent="0.25">
      <c r="A6518" t="s">
        <v>8317</v>
      </c>
      <c r="B6518">
        <v>75211662</v>
      </c>
      <c r="C6518" t="s">
        <v>16</v>
      </c>
      <c r="D6518" t="s">
        <v>16</v>
      </c>
      <c r="E6518" t="s">
        <v>16</v>
      </c>
      <c r="F6518" t="s">
        <v>16</v>
      </c>
      <c r="G6518" t="s">
        <v>7015</v>
      </c>
      <c r="H6518">
        <v>1</v>
      </c>
      <c r="I6518" t="s">
        <v>7143</v>
      </c>
    </row>
    <row r="6519" spans="1:9" x14ac:dyDescent="0.25">
      <c r="A6519" t="s">
        <v>8349</v>
      </c>
      <c r="B6519">
        <v>75211662</v>
      </c>
      <c r="C6519" t="s">
        <v>16</v>
      </c>
      <c r="D6519" t="s">
        <v>16</v>
      </c>
      <c r="E6519" t="s">
        <v>16</v>
      </c>
      <c r="F6519" t="s">
        <v>16</v>
      </c>
      <c r="G6519" t="s">
        <v>7015</v>
      </c>
      <c r="H6519">
        <v>1</v>
      </c>
      <c r="I6519" t="s">
        <v>7143</v>
      </c>
    </row>
    <row r="6520" spans="1:9" x14ac:dyDescent="0.25">
      <c r="A6520" t="s">
        <v>8405</v>
      </c>
      <c r="B6520">
        <v>75180019</v>
      </c>
      <c r="C6520" t="s">
        <v>16</v>
      </c>
      <c r="D6520" t="s">
        <v>16</v>
      </c>
      <c r="E6520" t="s">
        <v>16</v>
      </c>
      <c r="F6520" t="s">
        <v>16</v>
      </c>
      <c r="G6520" t="s">
        <v>2430</v>
      </c>
      <c r="H6520">
        <v>1</v>
      </c>
      <c r="I6520" t="s">
        <v>5227</v>
      </c>
    </row>
    <row r="6521" spans="1:9" x14ac:dyDescent="0.25">
      <c r="A6521" t="s">
        <v>8422</v>
      </c>
      <c r="B6521">
        <v>75211662</v>
      </c>
      <c r="C6521" t="s">
        <v>16</v>
      </c>
      <c r="D6521" t="s">
        <v>16</v>
      </c>
      <c r="E6521" t="s">
        <v>16</v>
      </c>
      <c r="F6521" t="s">
        <v>16</v>
      </c>
      <c r="G6521" t="s">
        <v>7015</v>
      </c>
      <c r="H6521">
        <v>1</v>
      </c>
      <c r="I6521" t="s">
        <v>7143</v>
      </c>
    </row>
    <row r="6522" spans="1:9" x14ac:dyDescent="0.25">
      <c r="A6522" t="s">
        <v>8426</v>
      </c>
      <c r="B6522">
        <v>75211662</v>
      </c>
      <c r="C6522" t="s">
        <v>16</v>
      </c>
      <c r="D6522" t="s">
        <v>16</v>
      </c>
      <c r="E6522" t="s">
        <v>16</v>
      </c>
      <c r="F6522" t="s">
        <v>16</v>
      </c>
      <c r="G6522" t="s">
        <v>7015</v>
      </c>
      <c r="H6522">
        <v>1</v>
      </c>
      <c r="I6522" t="s">
        <v>7143</v>
      </c>
    </row>
    <row r="6523" spans="1:9" x14ac:dyDescent="0.25">
      <c r="A6523" t="s">
        <v>8437</v>
      </c>
      <c r="B6523">
        <v>75211662</v>
      </c>
      <c r="C6523" t="s">
        <v>16</v>
      </c>
      <c r="D6523" t="s">
        <v>16</v>
      </c>
      <c r="E6523" t="s">
        <v>16</v>
      </c>
      <c r="F6523" t="s">
        <v>16</v>
      </c>
      <c r="G6523" t="s">
        <v>7015</v>
      </c>
      <c r="H6523">
        <v>1</v>
      </c>
      <c r="I6523" t="s">
        <v>7143</v>
      </c>
    </row>
    <row r="6524" spans="1:9" x14ac:dyDescent="0.25">
      <c r="A6524" t="s">
        <v>8427</v>
      </c>
      <c r="B6524">
        <v>75211662</v>
      </c>
      <c r="C6524" t="s">
        <v>16</v>
      </c>
      <c r="D6524" t="s">
        <v>16</v>
      </c>
      <c r="E6524" t="s">
        <v>16</v>
      </c>
      <c r="F6524" t="s">
        <v>16</v>
      </c>
      <c r="G6524" t="s">
        <v>7015</v>
      </c>
      <c r="H6524">
        <v>1</v>
      </c>
      <c r="I6524" t="s">
        <v>7143</v>
      </c>
    </row>
    <row r="6525" spans="1:9" x14ac:dyDescent="0.25">
      <c r="A6525" t="s">
        <v>8429</v>
      </c>
      <c r="B6525">
        <v>75211662</v>
      </c>
      <c r="C6525" t="s">
        <v>16</v>
      </c>
      <c r="D6525" t="s">
        <v>16</v>
      </c>
      <c r="E6525" t="s">
        <v>16</v>
      </c>
      <c r="F6525" t="s">
        <v>16</v>
      </c>
      <c r="G6525" t="s">
        <v>7015</v>
      </c>
      <c r="H6525">
        <v>1</v>
      </c>
      <c r="I6525" t="s">
        <v>7143</v>
      </c>
    </row>
    <row r="6526" spans="1:9" x14ac:dyDescent="0.25">
      <c r="A6526" t="s">
        <v>8432</v>
      </c>
      <c r="B6526">
        <v>75577000</v>
      </c>
      <c r="C6526" t="s">
        <v>16</v>
      </c>
      <c r="D6526" t="s">
        <v>16</v>
      </c>
      <c r="E6526" t="s">
        <v>16</v>
      </c>
      <c r="F6526" t="s">
        <v>16</v>
      </c>
      <c r="G6526" t="s">
        <v>3759</v>
      </c>
      <c r="H6526">
        <v>1</v>
      </c>
      <c r="I6526" t="s">
        <v>4898</v>
      </c>
    </row>
    <row r="6527" spans="1:9" x14ac:dyDescent="0.25">
      <c r="A6527" t="s">
        <v>8434</v>
      </c>
      <c r="B6527">
        <v>75577000</v>
      </c>
      <c r="C6527" t="s">
        <v>16</v>
      </c>
      <c r="D6527" t="s">
        <v>16</v>
      </c>
      <c r="E6527" t="s">
        <v>16</v>
      </c>
      <c r="F6527" t="s">
        <v>16</v>
      </c>
      <c r="G6527" t="s">
        <v>3759</v>
      </c>
      <c r="H6527">
        <v>1</v>
      </c>
      <c r="I6527" t="s">
        <v>4898</v>
      </c>
    </row>
    <row r="6528" spans="1:9" x14ac:dyDescent="0.25">
      <c r="A6528" t="s">
        <v>8440</v>
      </c>
      <c r="B6528">
        <v>75211662</v>
      </c>
      <c r="C6528" t="s">
        <v>16</v>
      </c>
      <c r="D6528" t="s">
        <v>16</v>
      </c>
      <c r="E6528" t="s">
        <v>16</v>
      </c>
      <c r="F6528" t="s">
        <v>16</v>
      </c>
      <c r="G6528" t="s">
        <v>7015</v>
      </c>
      <c r="H6528">
        <v>1</v>
      </c>
      <c r="I6528" t="s">
        <v>7143</v>
      </c>
    </row>
    <row r="6529" spans="1:9" x14ac:dyDescent="0.25">
      <c r="A6529" t="s">
        <v>8446</v>
      </c>
      <c r="B6529">
        <v>75211662</v>
      </c>
      <c r="C6529" t="s">
        <v>16</v>
      </c>
      <c r="D6529" t="s">
        <v>16</v>
      </c>
      <c r="E6529" t="s">
        <v>16</v>
      </c>
      <c r="F6529" t="s">
        <v>16</v>
      </c>
      <c r="G6529" t="s">
        <v>7015</v>
      </c>
      <c r="H6529">
        <v>1</v>
      </c>
      <c r="I6529" t="s">
        <v>7143</v>
      </c>
    </row>
    <row r="6530" spans="1:9" x14ac:dyDescent="0.25">
      <c r="A6530" t="s">
        <v>8447</v>
      </c>
      <c r="B6530">
        <v>75211662</v>
      </c>
      <c r="C6530" t="s">
        <v>16</v>
      </c>
      <c r="D6530" t="s">
        <v>16</v>
      </c>
      <c r="E6530" t="s">
        <v>16</v>
      </c>
      <c r="F6530" t="s">
        <v>16</v>
      </c>
      <c r="G6530" t="s">
        <v>7015</v>
      </c>
      <c r="H6530">
        <v>1</v>
      </c>
      <c r="I6530" t="s">
        <v>7143</v>
      </c>
    </row>
    <row r="6531" spans="1:9" x14ac:dyDescent="0.25">
      <c r="A6531" t="s">
        <v>8449</v>
      </c>
      <c r="B6531">
        <v>75211662</v>
      </c>
      <c r="C6531" t="s">
        <v>16</v>
      </c>
      <c r="D6531" t="s">
        <v>16</v>
      </c>
      <c r="E6531" t="s">
        <v>16</v>
      </c>
      <c r="F6531" t="s">
        <v>16</v>
      </c>
      <c r="G6531" t="s">
        <v>7015</v>
      </c>
      <c r="H6531">
        <v>1</v>
      </c>
      <c r="I6531" t="s">
        <v>7143</v>
      </c>
    </row>
    <row r="6532" spans="1:9" x14ac:dyDescent="0.25">
      <c r="A6532" t="s">
        <v>8455</v>
      </c>
      <c r="B6532">
        <v>75211662</v>
      </c>
      <c r="C6532" t="s">
        <v>16</v>
      </c>
      <c r="D6532" t="s">
        <v>16</v>
      </c>
      <c r="E6532" t="s">
        <v>16</v>
      </c>
      <c r="F6532" t="s">
        <v>16</v>
      </c>
      <c r="G6532" t="s">
        <v>7015</v>
      </c>
      <c r="H6532">
        <v>1</v>
      </c>
      <c r="I6532" t="s">
        <v>7143</v>
      </c>
    </row>
    <row r="6533" spans="1:9" x14ac:dyDescent="0.25">
      <c r="A6533" t="s">
        <v>8467</v>
      </c>
      <c r="B6533">
        <v>75211662</v>
      </c>
      <c r="C6533" t="s">
        <v>16</v>
      </c>
      <c r="D6533" t="s">
        <v>16</v>
      </c>
      <c r="E6533" t="s">
        <v>16</v>
      </c>
      <c r="F6533" t="s">
        <v>16</v>
      </c>
      <c r="G6533" t="s">
        <v>7015</v>
      </c>
      <c r="H6533">
        <v>1</v>
      </c>
      <c r="I6533" t="s">
        <v>7143</v>
      </c>
    </row>
    <row r="6534" spans="1:9" x14ac:dyDescent="0.25">
      <c r="A6534" t="s">
        <v>8470</v>
      </c>
      <c r="B6534">
        <v>75211662</v>
      </c>
      <c r="C6534" t="s">
        <v>16</v>
      </c>
      <c r="D6534" t="s">
        <v>16</v>
      </c>
      <c r="E6534" t="s">
        <v>16</v>
      </c>
      <c r="F6534" t="s">
        <v>16</v>
      </c>
      <c r="G6534" t="s">
        <v>7015</v>
      </c>
      <c r="H6534">
        <v>1</v>
      </c>
      <c r="I6534" t="s">
        <v>7143</v>
      </c>
    </row>
    <row r="6535" spans="1:9" x14ac:dyDescent="0.25">
      <c r="A6535" t="s">
        <v>8471</v>
      </c>
      <c r="B6535">
        <v>75211662</v>
      </c>
      <c r="C6535" t="s">
        <v>16</v>
      </c>
      <c r="D6535" t="s">
        <v>16</v>
      </c>
      <c r="E6535" t="s">
        <v>16</v>
      </c>
      <c r="F6535" t="s">
        <v>16</v>
      </c>
      <c r="G6535" t="s">
        <v>7015</v>
      </c>
      <c r="H6535">
        <v>1</v>
      </c>
      <c r="I6535" t="s">
        <v>7143</v>
      </c>
    </row>
    <row r="6536" spans="1:9" x14ac:dyDescent="0.25">
      <c r="A6536" t="s">
        <v>8482</v>
      </c>
      <c r="B6536">
        <v>75211662</v>
      </c>
      <c r="C6536" t="s">
        <v>16</v>
      </c>
      <c r="D6536" t="s">
        <v>16</v>
      </c>
      <c r="E6536" t="s">
        <v>16</v>
      </c>
      <c r="F6536" t="s">
        <v>16</v>
      </c>
      <c r="G6536" t="s">
        <v>7015</v>
      </c>
      <c r="H6536">
        <v>1</v>
      </c>
      <c r="I6536" t="s">
        <v>7143</v>
      </c>
    </row>
    <row r="6537" spans="1:9" x14ac:dyDescent="0.25">
      <c r="A6537" t="s">
        <v>8497</v>
      </c>
      <c r="B6537">
        <v>75211662</v>
      </c>
      <c r="C6537" t="s">
        <v>16</v>
      </c>
      <c r="D6537" t="s">
        <v>16</v>
      </c>
      <c r="E6537" t="s">
        <v>16</v>
      </c>
      <c r="F6537" t="s">
        <v>16</v>
      </c>
      <c r="G6537" t="s">
        <v>7015</v>
      </c>
      <c r="H6537">
        <v>1</v>
      </c>
      <c r="I6537" t="s">
        <v>7143</v>
      </c>
    </row>
    <row r="6538" spans="1:9" x14ac:dyDescent="0.25">
      <c r="A6538" t="s">
        <v>8498</v>
      </c>
      <c r="B6538">
        <v>75577000</v>
      </c>
      <c r="C6538" t="s">
        <v>16</v>
      </c>
      <c r="D6538" t="s">
        <v>16</v>
      </c>
      <c r="E6538" t="s">
        <v>16</v>
      </c>
      <c r="F6538" t="s">
        <v>16</v>
      </c>
      <c r="G6538" t="s">
        <v>3759</v>
      </c>
      <c r="H6538">
        <v>1</v>
      </c>
      <c r="I6538" t="s">
        <v>4898</v>
      </c>
    </row>
    <row r="6539" spans="1:9" x14ac:dyDescent="0.25">
      <c r="A6539" t="s">
        <v>8499</v>
      </c>
      <c r="B6539">
        <v>75211662</v>
      </c>
      <c r="C6539" t="s">
        <v>16</v>
      </c>
      <c r="D6539" t="s">
        <v>16</v>
      </c>
      <c r="E6539" t="s">
        <v>16</v>
      </c>
      <c r="F6539" t="s">
        <v>16</v>
      </c>
      <c r="G6539" t="s">
        <v>7015</v>
      </c>
      <c r="H6539">
        <v>1</v>
      </c>
      <c r="I6539" t="s">
        <v>7143</v>
      </c>
    </row>
    <row r="6540" spans="1:9" x14ac:dyDescent="0.25">
      <c r="A6540" t="s">
        <v>8516</v>
      </c>
      <c r="B6540">
        <v>75577000</v>
      </c>
      <c r="C6540" t="s">
        <v>16</v>
      </c>
      <c r="D6540" t="s">
        <v>16</v>
      </c>
      <c r="E6540" t="s">
        <v>16</v>
      </c>
      <c r="F6540" t="s">
        <v>16</v>
      </c>
      <c r="G6540" t="s">
        <v>3759</v>
      </c>
      <c r="H6540">
        <v>1</v>
      </c>
      <c r="I6540" t="s">
        <v>4898</v>
      </c>
    </row>
    <row r="6541" spans="1:9" x14ac:dyDescent="0.25">
      <c r="A6541" t="s">
        <v>8523</v>
      </c>
      <c r="B6541">
        <v>75211662</v>
      </c>
      <c r="C6541" t="s">
        <v>16</v>
      </c>
      <c r="D6541" t="s">
        <v>16</v>
      </c>
      <c r="E6541" t="s">
        <v>16</v>
      </c>
      <c r="F6541" t="s">
        <v>16</v>
      </c>
      <c r="G6541" t="s">
        <v>7015</v>
      </c>
      <c r="H6541">
        <v>1</v>
      </c>
      <c r="I6541" t="s">
        <v>7143</v>
      </c>
    </row>
    <row r="6542" spans="1:9" x14ac:dyDescent="0.25">
      <c r="A6542" t="s">
        <v>8552</v>
      </c>
      <c r="B6542">
        <v>75211662</v>
      </c>
      <c r="C6542" t="s">
        <v>16</v>
      </c>
      <c r="D6542" t="s">
        <v>16</v>
      </c>
      <c r="E6542" t="s">
        <v>16</v>
      </c>
      <c r="F6542" t="s">
        <v>16</v>
      </c>
      <c r="G6542" t="s">
        <v>7015</v>
      </c>
      <c r="H6542">
        <v>1</v>
      </c>
      <c r="I6542" t="s">
        <v>7143</v>
      </c>
    </row>
    <row r="6543" spans="1:9" x14ac:dyDescent="0.25">
      <c r="A6543" t="s">
        <v>8553</v>
      </c>
      <c r="B6543">
        <v>75211662</v>
      </c>
      <c r="C6543" t="s">
        <v>16</v>
      </c>
      <c r="D6543" t="s">
        <v>16</v>
      </c>
      <c r="E6543" t="s">
        <v>16</v>
      </c>
      <c r="F6543" t="s">
        <v>16</v>
      </c>
      <c r="G6543" t="s">
        <v>7015</v>
      </c>
      <c r="H6543">
        <v>1</v>
      </c>
      <c r="I6543" t="s">
        <v>7143</v>
      </c>
    </row>
    <row r="6544" spans="1:9" x14ac:dyDescent="0.25">
      <c r="A6544" t="s">
        <v>8544</v>
      </c>
      <c r="B6544">
        <v>75211662</v>
      </c>
      <c r="C6544" t="s">
        <v>16</v>
      </c>
      <c r="D6544" t="s">
        <v>16</v>
      </c>
      <c r="E6544" t="s">
        <v>16</v>
      </c>
      <c r="F6544" t="s">
        <v>16</v>
      </c>
      <c r="G6544" t="s">
        <v>7015</v>
      </c>
      <c r="H6544">
        <v>1</v>
      </c>
      <c r="I6544" t="s">
        <v>7143</v>
      </c>
    </row>
    <row r="6545" spans="1:9" x14ac:dyDescent="0.25">
      <c r="A6545" t="s">
        <v>8554</v>
      </c>
      <c r="B6545">
        <v>75211662</v>
      </c>
      <c r="C6545" t="s">
        <v>16</v>
      </c>
      <c r="D6545" t="s">
        <v>16</v>
      </c>
      <c r="E6545" t="s">
        <v>16</v>
      </c>
      <c r="F6545" t="s">
        <v>16</v>
      </c>
      <c r="G6545" t="s">
        <v>7015</v>
      </c>
      <c r="H6545">
        <v>1</v>
      </c>
      <c r="I6545" t="s">
        <v>7143</v>
      </c>
    </row>
    <row r="6546" spans="1:9" x14ac:dyDescent="0.25">
      <c r="A6546" t="s">
        <v>8545</v>
      </c>
      <c r="B6546">
        <v>75211662</v>
      </c>
      <c r="C6546" t="s">
        <v>16</v>
      </c>
      <c r="D6546" t="s">
        <v>16</v>
      </c>
      <c r="E6546" t="s">
        <v>16</v>
      </c>
      <c r="F6546" t="s">
        <v>16</v>
      </c>
      <c r="G6546" t="s">
        <v>7015</v>
      </c>
      <c r="H6546">
        <v>1</v>
      </c>
      <c r="I6546" t="s">
        <v>7143</v>
      </c>
    </row>
    <row r="6547" spans="1:9" x14ac:dyDescent="0.25">
      <c r="A6547" t="s">
        <v>8546</v>
      </c>
      <c r="B6547">
        <v>75211662</v>
      </c>
      <c r="C6547" t="s">
        <v>16</v>
      </c>
      <c r="D6547" t="s">
        <v>16</v>
      </c>
      <c r="E6547" t="s">
        <v>16</v>
      </c>
      <c r="F6547" t="s">
        <v>16</v>
      </c>
      <c r="G6547" t="s">
        <v>7015</v>
      </c>
      <c r="H6547">
        <v>1</v>
      </c>
      <c r="I6547" t="s">
        <v>7143</v>
      </c>
    </row>
    <row r="6548" spans="1:9" x14ac:dyDescent="0.25">
      <c r="A6548" t="s">
        <v>8547</v>
      </c>
      <c r="B6548">
        <v>75211662</v>
      </c>
      <c r="C6548" t="s">
        <v>16</v>
      </c>
      <c r="D6548" t="s">
        <v>16</v>
      </c>
      <c r="E6548" t="s">
        <v>16</v>
      </c>
      <c r="F6548" t="s">
        <v>16</v>
      </c>
      <c r="G6548" t="s">
        <v>7015</v>
      </c>
      <c r="H6548">
        <v>1</v>
      </c>
      <c r="I6548" t="s">
        <v>7143</v>
      </c>
    </row>
    <row r="6549" spans="1:9" x14ac:dyDescent="0.25">
      <c r="A6549" t="s">
        <v>8556</v>
      </c>
      <c r="B6549">
        <v>75211662</v>
      </c>
      <c r="C6549" t="s">
        <v>16</v>
      </c>
      <c r="D6549" t="s">
        <v>16</v>
      </c>
      <c r="E6549" t="s">
        <v>16</v>
      </c>
      <c r="F6549" t="s">
        <v>16</v>
      </c>
      <c r="G6549" t="s">
        <v>7015</v>
      </c>
      <c r="H6549">
        <v>1</v>
      </c>
      <c r="I6549" t="s">
        <v>7143</v>
      </c>
    </row>
    <row r="6550" spans="1:9" x14ac:dyDescent="0.25">
      <c r="A6550" t="s">
        <v>8555</v>
      </c>
      <c r="B6550">
        <v>75211662</v>
      </c>
      <c r="C6550" t="s">
        <v>16</v>
      </c>
      <c r="D6550" t="s">
        <v>16</v>
      </c>
      <c r="E6550" t="s">
        <v>16</v>
      </c>
      <c r="F6550" t="s">
        <v>16</v>
      </c>
      <c r="G6550" t="s">
        <v>7015</v>
      </c>
      <c r="H6550">
        <v>1</v>
      </c>
      <c r="I6550" t="s">
        <v>7143</v>
      </c>
    </row>
    <row r="6551" spans="1:9" x14ac:dyDescent="0.25">
      <c r="A6551" t="s">
        <v>8548</v>
      </c>
      <c r="B6551">
        <v>75211662</v>
      </c>
      <c r="C6551" t="s">
        <v>16</v>
      </c>
      <c r="D6551" t="s">
        <v>16</v>
      </c>
      <c r="E6551" t="s">
        <v>16</v>
      </c>
      <c r="F6551" t="s">
        <v>16</v>
      </c>
      <c r="G6551" t="s">
        <v>7015</v>
      </c>
      <c r="H6551">
        <v>1</v>
      </c>
      <c r="I6551" t="s">
        <v>7143</v>
      </c>
    </row>
    <row r="6552" spans="1:9" x14ac:dyDescent="0.25">
      <c r="A6552" t="s">
        <v>8535</v>
      </c>
      <c r="B6552">
        <v>75211662</v>
      </c>
      <c r="C6552" t="s">
        <v>16</v>
      </c>
      <c r="D6552" t="s">
        <v>16</v>
      </c>
      <c r="E6552" t="s">
        <v>16</v>
      </c>
      <c r="F6552" t="s">
        <v>16</v>
      </c>
      <c r="G6552" t="s">
        <v>7015</v>
      </c>
      <c r="H6552">
        <v>1</v>
      </c>
      <c r="I6552" t="s">
        <v>7143</v>
      </c>
    </row>
    <row r="6553" spans="1:9" x14ac:dyDescent="0.25">
      <c r="A6553" t="s">
        <v>8549</v>
      </c>
      <c r="B6553">
        <v>75211662</v>
      </c>
      <c r="C6553" t="s">
        <v>16</v>
      </c>
      <c r="D6553" t="s">
        <v>16</v>
      </c>
      <c r="E6553" t="s">
        <v>16</v>
      </c>
      <c r="F6553" t="s">
        <v>16</v>
      </c>
      <c r="G6553" t="s">
        <v>7015</v>
      </c>
      <c r="H6553">
        <v>1</v>
      </c>
      <c r="I6553" t="s">
        <v>7143</v>
      </c>
    </row>
    <row r="6554" spans="1:9" x14ac:dyDescent="0.25">
      <c r="A6554" t="s">
        <v>8536</v>
      </c>
      <c r="B6554">
        <v>75211662</v>
      </c>
      <c r="C6554" t="s">
        <v>16</v>
      </c>
      <c r="D6554" t="s">
        <v>16</v>
      </c>
      <c r="E6554" t="s">
        <v>16</v>
      </c>
      <c r="F6554" t="s">
        <v>16</v>
      </c>
      <c r="G6554" t="s">
        <v>7015</v>
      </c>
      <c r="H6554">
        <v>1</v>
      </c>
      <c r="I6554" t="s">
        <v>7143</v>
      </c>
    </row>
    <row r="6555" spans="1:9" x14ac:dyDescent="0.25">
      <c r="A6555" t="s">
        <v>8557</v>
      </c>
      <c r="B6555">
        <v>75211662</v>
      </c>
      <c r="C6555" t="s">
        <v>16</v>
      </c>
      <c r="D6555" t="s">
        <v>16</v>
      </c>
      <c r="E6555" t="s">
        <v>16</v>
      </c>
      <c r="F6555" t="s">
        <v>16</v>
      </c>
      <c r="G6555" t="s">
        <v>7015</v>
      </c>
      <c r="H6555">
        <v>1</v>
      </c>
      <c r="I6555" t="s">
        <v>7143</v>
      </c>
    </row>
    <row r="6556" spans="1:9" x14ac:dyDescent="0.25">
      <c r="A6556" t="s">
        <v>8538</v>
      </c>
      <c r="B6556">
        <v>75211662</v>
      </c>
      <c r="C6556" t="s">
        <v>16</v>
      </c>
      <c r="D6556" t="s">
        <v>16</v>
      </c>
      <c r="E6556" t="s">
        <v>16</v>
      </c>
      <c r="F6556" t="s">
        <v>16</v>
      </c>
      <c r="G6556" t="s">
        <v>7015</v>
      </c>
      <c r="H6556">
        <v>1</v>
      </c>
      <c r="I6556" t="s">
        <v>7143</v>
      </c>
    </row>
    <row r="6557" spans="1:9" x14ac:dyDescent="0.25">
      <c r="A6557" t="s">
        <v>8550</v>
      </c>
      <c r="B6557">
        <v>75211662</v>
      </c>
      <c r="C6557" t="s">
        <v>16</v>
      </c>
      <c r="D6557" t="s">
        <v>16</v>
      </c>
      <c r="E6557" t="s">
        <v>16</v>
      </c>
      <c r="F6557" t="s">
        <v>16</v>
      </c>
      <c r="G6557" t="s">
        <v>7015</v>
      </c>
      <c r="H6557">
        <v>1</v>
      </c>
      <c r="I6557" t="s">
        <v>7143</v>
      </c>
    </row>
    <row r="6558" spans="1:9" x14ac:dyDescent="0.25">
      <c r="A6558" t="s">
        <v>8551</v>
      </c>
      <c r="B6558">
        <v>75211662</v>
      </c>
      <c r="C6558" t="s">
        <v>16</v>
      </c>
      <c r="D6558" t="s">
        <v>16</v>
      </c>
      <c r="E6558" t="s">
        <v>16</v>
      </c>
      <c r="F6558" t="s">
        <v>16</v>
      </c>
      <c r="G6558" t="s">
        <v>7015</v>
      </c>
      <c r="H6558">
        <v>1</v>
      </c>
      <c r="I6558" t="s">
        <v>7143</v>
      </c>
    </row>
    <row r="6559" spans="1:9" x14ac:dyDescent="0.25">
      <c r="A6559" t="s">
        <v>8537</v>
      </c>
      <c r="B6559">
        <v>75211662</v>
      </c>
      <c r="C6559" t="s">
        <v>16</v>
      </c>
      <c r="D6559" t="s">
        <v>16</v>
      </c>
      <c r="E6559" t="s">
        <v>16</v>
      </c>
      <c r="F6559" t="s">
        <v>16</v>
      </c>
      <c r="G6559" t="s">
        <v>7015</v>
      </c>
      <c r="H6559">
        <v>1</v>
      </c>
      <c r="I6559" t="s">
        <v>7143</v>
      </c>
    </row>
    <row r="6560" spans="1:9" x14ac:dyDescent="0.25">
      <c r="A6560" t="s">
        <v>8534</v>
      </c>
      <c r="B6560">
        <v>75211662</v>
      </c>
      <c r="C6560" t="s">
        <v>16</v>
      </c>
      <c r="D6560" t="s">
        <v>16</v>
      </c>
      <c r="E6560" t="s">
        <v>16</v>
      </c>
      <c r="F6560" t="s">
        <v>16</v>
      </c>
      <c r="G6560" t="s">
        <v>7015</v>
      </c>
      <c r="H6560">
        <v>1</v>
      </c>
      <c r="I6560" t="s">
        <v>7143</v>
      </c>
    </row>
    <row r="6561" spans="1:9" x14ac:dyDescent="0.25">
      <c r="A6561" t="s">
        <v>8539</v>
      </c>
      <c r="B6561">
        <v>75211662</v>
      </c>
      <c r="C6561" t="s">
        <v>16</v>
      </c>
      <c r="D6561" t="s">
        <v>16</v>
      </c>
      <c r="E6561" t="s">
        <v>16</v>
      </c>
      <c r="F6561" t="s">
        <v>16</v>
      </c>
      <c r="G6561" t="s">
        <v>7015</v>
      </c>
      <c r="H6561">
        <v>1</v>
      </c>
      <c r="I6561" t="s">
        <v>7143</v>
      </c>
    </row>
    <row r="6562" spans="1:9" x14ac:dyDescent="0.25">
      <c r="A6562" t="s">
        <v>8540</v>
      </c>
      <c r="B6562">
        <v>75211662</v>
      </c>
      <c r="C6562" t="s">
        <v>16</v>
      </c>
      <c r="D6562" t="s">
        <v>16</v>
      </c>
      <c r="E6562" t="s">
        <v>16</v>
      </c>
      <c r="F6562" t="s">
        <v>16</v>
      </c>
      <c r="G6562" t="s">
        <v>7015</v>
      </c>
      <c r="H6562">
        <v>1</v>
      </c>
      <c r="I6562" t="s">
        <v>7143</v>
      </c>
    </row>
    <row r="6563" spans="1:9" x14ac:dyDescent="0.25">
      <c r="A6563" t="s">
        <v>8541</v>
      </c>
      <c r="B6563">
        <v>75211662</v>
      </c>
      <c r="C6563" t="s">
        <v>16</v>
      </c>
      <c r="D6563" t="s">
        <v>16</v>
      </c>
      <c r="E6563" t="s">
        <v>16</v>
      </c>
      <c r="F6563" t="s">
        <v>16</v>
      </c>
      <c r="G6563" t="s">
        <v>7015</v>
      </c>
      <c r="H6563">
        <v>1</v>
      </c>
      <c r="I6563" t="s">
        <v>7143</v>
      </c>
    </row>
    <row r="6564" spans="1:9" x14ac:dyDescent="0.25">
      <c r="A6564" t="s">
        <v>8569</v>
      </c>
      <c r="B6564">
        <v>75211662</v>
      </c>
      <c r="C6564" t="s">
        <v>16</v>
      </c>
      <c r="D6564" t="s">
        <v>16</v>
      </c>
      <c r="E6564" t="s">
        <v>16</v>
      </c>
      <c r="F6564" t="s">
        <v>16</v>
      </c>
      <c r="G6564" t="s">
        <v>7015</v>
      </c>
      <c r="H6564">
        <v>1</v>
      </c>
      <c r="I6564" t="s">
        <v>7143</v>
      </c>
    </row>
    <row r="6565" spans="1:9" x14ac:dyDescent="0.25">
      <c r="A6565" t="s">
        <v>8567</v>
      </c>
      <c r="B6565">
        <v>75211662</v>
      </c>
      <c r="C6565" t="s">
        <v>16</v>
      </c>
      <c r="D6565" t="s">
        <v>16</v>
      </c>
      <c r="E6565" t="s">
        <v>16</v>
      </c>
      <c r="F6565" t="s">
        <v>16</v>
      </c>
      <c r="G6565" t="s">
        <v>7015</v>
      </c>
      <c r="H6565">
        <v>1</v>
      </c>
      <c r="I6565" t="s">
        <v>7143</v>
      </c>
    </row>
    <row r="6566" spans="1:9" x14ac:dyDescent="0.25">
      <c r="A6566" t="s">
        <v>8542</v>
      </c>
      <c r="B6566">
        <v>75211662</v>
      </c>
      <c r="C6566" t="s">
        <v>16</v>
      </c>
      <c r="D6566" t="s">
        <v>16</v>
      </c>
      <c r="E6566" t="s">
        <v>16</v>
      </c>
      <c r="F6566" t="s">
        <v>16</v>
      </c>
      <c r="G6566" t="s">
        <v>7015</v>
      </c>
      <c r="H6566">
        <v>1</v>
      </c>
      <c r="I6566" t="s">
        <v>7143</v>
      </c>
    </row>
    <row r="6567" spans="1:9" x14ac:dyDescent="0.25">
      <c r="A6567" t="s">
        <v>8543</v>
      </c>
      <c r="B6567">
        <v>75211662</v>
      </c>
      <c r="C6567" t="s">
        <v>16</v>
      </c>
      <c r="D6567" t="s">
        <v>16</v>
      </c>
      <c r="E6567" t="s">
        <v>16</v>
      </c>
      <c r="F6567" t="s">
        <v>16</v>
      </c>
      <c r="G6567" t="s">
        <v>7015</v>
      </c>
      <c r="H6567">
        <v>1</v>
      </c>
      <c r="I6567" t="s">
        <v>7143</v>
      </c>
    </row>
    <row r="6568" spans="1:9" x14ac:dyDescent="0.25">
      <c r="A6568" t="s">
        <v>8568</v>
      </c>
      <c r="B6568">
        <v>75211662</v>
      </c>
      <c r="C6568" t="s">
        <v>16</v>
      </c>
      <c r="D6568" t="s">
        <v>16</v>
      </c>
      <c r="E6568" t="s">
        <v>16</v>
      </c>
      <c r="F6568" t="s">
        <v>16</v>
      </c>
      <c r="G6568" t="s">
        <v>7015</v>
      </c>
      <c r="H6568">
        <v>1</v>
      </c>
      <c r="I6568" t="s">
        <v>7143</v>
      </c>
    </row>
    <row r="6569" spans="1:9" x14ac:dyDescent="0.25">
      <c r="A6569" t="s">
        <v>8576</v>
      </c>
      <c r="B6569">
        <v>75211662</v>
      </c>
      <c r="C6569" t="s">
        <v>16</v>
      </c>
      <c r="D6569" t="s">
        <v>16</v>
      </c>
      <c r="E6569" t="s">
        <v>16</v>
      </c>
      <c r="F6569" t="s">
        <v>16</v>
      </c>
      <c r="G6569" t="s">
        <v>7015</v>
      </c>
      <c r="H6569">
        <v>1</v>
      </c>
      <c r="I6569" t="s">
        <v>7143</v>
      </c>
    </row>
    <row r="6570" spans="1:9" x14ac:dyDescent="0.25">
      <c r="A6570" t="s">
        <v>8583</v>
      </c>
      <c r="B6570">
        <v>75211662</v>
      </c>
      <c r="C6570" t="s">
        <v>16</v>
      </c>
      <c r="D6570" t="s">
        <v>16</v>
      </c>
      <c r="E6570" t="s">
        <v>16</v>
      </c>
      <c r="F6570" t="s">
        <v>16</v>
      </c>
      <c r="G6570" t="s">
        <v>7015</v>
      </c>
      <c r="H6570">
        <v>1</v>
      </c>
      <c r="I6570" t="s">
        <v>7143</v>
      </c>
    </row>
    <row r="6571" spans="1:9" x14ac:dyDescent="0.25">
      <c r="A6571" t="s">
        <v>8577</v>
      </c>
      <c r="B6571">
        <v>75211662</v>
      </c>
      <c r="C6571" t="s">
        <v>16</v>
      </c>
      <c r="D6571" t="s">
        <v>16</v>
      </c>
      <c r="E6571" t="s">
        <v>16</v>
      </c>
      <c r="F6571" t="s">
        <v>16</v>
      </c>
      <c r="G6571" t="s">
        <v>7015</v>
      </c>
      <c r="H6571">
        <v>1</v>
      </c>
      <c r="I6571" t="s">
        <v>7143</v>
      </c>
    </row>
    <row r="6572" spans="1:9" x14ac:dyDescent="0.25">
      <c r="A6572" t="s">
        <v>8582</v>
      </c>
      <c r="B6572">
        <v>75211662</v>
      </c>
      <c r="C6572" t="s">
        <v>16</v>
      </c>
      <c r="D6572" t="s">
        <v>16</v>
      </c>
      <c r="E6572" t="s">
        <v>16</v>
      </c>
      <c r="F6572" t="s">
        <v>16</v>
      </c>
      <c r="G6572" t="s">
        <v>7015</v>
      </c>
      <c r="H6572">
        <v>1</v>
      </c>
      <c r="I6572" t="s">
        <v>7143</v>
      </c>
    </row>
    <row r="6573" spans="1:9" x14ac:dyDescent="0.25">
      <c r="A6573" t="s">
        <v>8578</v>
      </c>
      <c r="B6573">
        <v>75211662</v>
      </c>
      <c r="C6573" t="s">
        <v>16</v>
      </c>
      <c r="D6573" t="s">
        <v>16</v>
      </c>
      <c r="E6573" t="s">
        <v>16</v>
      </c>
      <c r="F6573" t="s">
        <v>16</v>
      </c>
      <c r="G6573" t="s">
        <v>7015</v>
      </c>
      <c r="H6573">
        <v>1</v>
      </c>
      <c r="I6573" t="s">
        <v>7143</v>
      </c>
    </row>
    <row r="6574" spans="1:9" x14ac:dyDescent="0.25">
      <c r="A6574" t="s">
        <v>8584</v>
      </c>
      <c r="B6574">
        <v>75211662</v>
      </c>
      <c r="C6574" t="s">
        <v>16</v>
      </c>
      <c r="D6574" t="s">
        <v>16</v>
      </c>
      <c r="E6574" t="s">
        <v>16</v>
      </c>
      <c r="F6574" t="s">
        <v>16</v>
      </c>
      <c r="G6574" t="s">
        <v>7015</v>
      </c>
      <c r="H6574">
        <v>1</v>
      </c>
      <c r="I6574" t="s">
        <v>7143</v>
      </c>
    </row>
    <row r="6575" spans="1:9" x14ac:dyDescent="0.25">
      <c r="A6575" t="s">
        <v>8585</v>
      </c>
      <c r="B6575">
        <v>75211662</v>
      </c>
      <c r="C6575" t="s">
        <v>16</v>
      </c>
      <c r="D6575" t="s">
        <v>16</v>
      </c>
      <c r="E6575" t="s">
        <v>16</v>
      </c>
      <c r="F6575" t="s">
        <v>16</v>
      </c>
      <c r="G6575" t="s">
        <v>7015</v>
      </c>
      <c r="H6575">
        <v>1</v>
      </c>
      <c r="I6575" t="s">
        <v>7143</v>
      </c>
    </row>
    <row r="6576" spans="1:9" x14ac:dyDescent="0.25">
      <c r="A6576" t="s">
        <v>8586</v>
      </c>
      <c r="B6576">
        <v>75211662</v>
      </c>
      <c r="C6576" t="s">
        <v>16</v>
      </c>
      <c r="D6576" t="s">
        <v>16</v>
      </c>
      <c r="E6576" t="s">
        <v>16</v>
      </c>
      <c r="F6576" t="s">
        <v>16</v>
      </c>
      <c r="G6576" t="s">
        <v>7015</v>
      </c>
      <c r="H6576">
        <v>1</v>
      </c>
      <c r="I6576" t="s">
        <v>7143</v>
      </c>
    </row>
    <row r="6577" spans="1:9" x14ac:dyDescent="0.25">
      <c r="A6577" t="s">
        <v>8587</v>
      </c>
      <c r="B6577">
        <v>75211662</v>
      </c>
      <c r="C6577" t="s">
        <v>16</v>
      </c>
      <c r="D6577" t="s">
        <v>16</v>
      </c>
      <c r="E6577" t="s">
        <v>16</v>
      </c>
      <c r="F6577" t="s">
        <v>16</v>
      </c>
      <c r="G6577" t="s">
        <v>7015</v>
      </c>
      <c r="H6577">
        <v>1</v>
      </c>
      <c r="I6577" t="s">
        <v>7143</v>
      </c>
    </row>
    <row r="6578" spans="1:9" x14ac:dyDescent="0.25">
      <c r="A6578" t="s">
        <v>8579</v>
      </c>
      <c r="B6578">
        <v>75211662</v>
      </c>
      <c r="C6578" t="s">
        <v>16</v>
      </c>
      <c r="D6578" t="s">
        <v>16</v>
      </c>
      <c r="E6578" t="s">
        <v>16</v>
      </c>
      <c r="F6578" t="s">
        <v>16</v>
      </c>
      <c r="G6578" t="s">
        <v>7015</v>
      </c>
      <c r="H6578">
        <v>1</v>
      </c>
      <c r="I6578" t="s">
        <v>7143</v>
      </c>
    </row>
    <row r="6579" spans="1:9" x14ac:dyDescent="0.25">
      <c r="A6579" t="s">
        <v>8580</v>
      </c>
      <c r="B6579">
        <v>75211662</v>
      </c>
      <c r="C6579" t="s">
        <v>16</v>
      </c>
      <c r="D6579" t="s">
        <v>16</v>
      </c>
      <c r="E6579" t="s">
        <v>16</v>
      </c>
      <c r="F6579" t="s">
        <v>16</v>
      </c>
      <c r="G6579" t="s">
        <v>7015</v>
      </c>
      <c r="H6579">
        <v>1</v>
      </c>
      <c r="I6579" t="s">
        <v>7143</v>
      </c>
    </row>
    <row r="6580" spans="1:9" x14ac:dyDescent="0.25">
      <c r="A6580" t="s">
        <v>8588</v>
      </c>
      <c r="B6580">
        <v>75211662</v>
      </c>
      <c r="C6580" t="s">
        <v>16</v>
      </c>
      <c r="D6580" t="s">
        <v>16</v>
      </c>
      <c r="E6580" t="s">
        <v>16</v>
      </c>
      <c r="F6580" t="s">
        <v>16</v>
      </c>
      <c r="G6580" t="s">
        <v>7015</v>
      </c>
      <c r="H6580">
        <v>1</v>
      </c>
      <c r="I6580" t="s">
        <v>7143</v>
      </c>
    </row>
    <row r="6581" spans="1:9" x14ac:dyDescent="0.25">
      <c r="A6581" t="s">
        <v>8581</v>
      </c>
      <c r="B6581">
        <v>75211662</v>
      </c>
      <c r="C6581" t="s">
        <v>16</v>
      </c>
      <c r="D6581" t="s">
        <v>16</v>
      </c>
      <c r="E6581" t="s">
        <v>16</v>
      </c>
      <c r="F6581" t="s">
        <v>16</v>
      </c>
      <c r="G6581" t="s">
        <v>7015</v>
      </c>
      <c r="H6581">
        <v>1</v>
      </c>
      <c r="I6581" t="s">
        <v>7143</v>
      </c>
    </row>
    <row r="6582" spans="1:9" x14ac:dyDescent="0.25">
      <c r="A6582" t="s">
        <v>8589</v>
      </c>
      <c r="B6582">
        <v>75180019</v>
      </c>
      <c r="C6582" t="s">
        <v>16</v>
      </c>
      <c r="D6582" t="s">
        <v>16</v>
      </c>
      <c r="E6582" t="s">
        <v>16</v>
      </c>
      <c r="F6582" t="s">
        <v>16</v>
      </c>
      <c r="G6582" t="s">
        <v>2430</v>
      </c>
      <c r="H6582">
        <v>1</v>
      </c>
      <c r="I6582" t="s">
        <v>5227</v>
      </c>
    </row>
    <row r="6583" spans="1:9" x14ac:dyDescent="0.25">
      <c r="A6583" t="s">
        <v>8590</v>
      </c>
      <c r="B6583">
        <v>75211662</v>
      </c>
      <c r="C6583" t="s">
        <v>16</v>
      </c>
      <c r="D6583" t="s">
        <v>16</v>
      </c>
      <c r="E6583" t="s">
        <v>16</v>
      </c>
      <c r="F6583" t="s">
        <v>16</v>
      </c>
      <c r="G6583" t="s">
        <v>7015</v>
      </c>
      <c r="H6583">
        <v>1</v>
      </c>
      <c r="I6583" t="s">
        <v>7143</v>
      </c>
    </row>
    <row r="6584" spans="1:9" x14ac:dyDescent="0.25">
      <c r="A6584" t="s">
        <v>8562</v>
      </c>
      <c r="B6584">
        <v>75211662</v>
      </c>
      <c r="C6584" t="s">
        <v>16</v>
      </c>
      <c r="D6584" t="s">
        <v>16</v>
      </c>
      <c r="E6584" t="s">
        <v>16</v>
      </c>
      <c r="F6584" t="s">
        <v>16</v>
      </c>
      <c r="G6584" t="s">
        <v>7015</v>
      </c>
      <c r="H6584">
        <v>1</v>
      </c>
      <c r="I6584" t="s">
        <v>7143</v>
      </c>
    </row>
    <row r="6585" spans="1:9" x14ac:dyDescent="0.25">
      <c r="A6585" t="s">
        <v>8563</v>
      </c>
      <c r="B6585">
        <v>75211662</v>
      </c>
      <c r="C6585" t="s">
        <v>16</v>
      </c>
      <c r="D6585" t="s">
        <v>16</v>
      </c>
      <c r="E6585" t="s">
        <v>16</v>
      </c>
      <c r="F6585" t="s">
        <v>16</v>
      </c>
      <c r="G6585" t="s">
        <v>7015</v>
      </c>
      <c r="H6585">
        <v>1</v>
      </c>
      <c r="I6585" t="s">
        <v>7143</v>
      </c>
    </row>
    <row r="6586" spans="1:9" x14ac:dyDescent="0.25">
      <c r="A6586" t="s">
        <v>8559</v>
      </c>
      <c r="B6586">
        <v>75211662</v>
      </c>
      <c r="C6586" t="s">
        <v>16</v>
      </c>
      <c r="D6586" t="s">
        <v>16</v>
      </c>
      <c r="E6586" t="s">
        <v>16</v>
      </c>
      <c r="F6586" t="s">
        <v>16</v>
      </c>
      <c r="G6586" t="s">
        <v>7015</v>
      </c>
      <c r="H6586">
        <v>1</v>
      </c>
      <c r="I6586" t="s">
        <v>7143</v>
      </c>
    </row>
    <row r="6587" spans="1:9" x14ac:dyDescent="0.25">
      <c r="A6587" t="s">
        <v>8560</v>
      </c>
      <c r="B6587">
        <v>75211662</v>
      </c>
      <c r="C6587" t="s">
        <v>16</v>
      </c>
      <c r="D6587" t="s">
        <v>16</v>
      </c>
      <c r="E6587" t="s">
        <v>16</v>
      </c>
      <c r="F6587" t="s">
        <v>16</v>
      </c>
      <c r="G6587" t="s">
        <v>7015</v>
      </c>
      <c r="H6587">
        <v>1</v>
      </c>
      <c r="I6587" t="s">
        <v>7143</v>
      </c>
    </row>
    <row r="6588" spans="1:9" x14ac:dyDescent="0.25">
      <c r="A6588" t="s">
        <v>8561</v>
      </c>
      <c r="B6588">
        <v>75211662</v>
      </c>
      <c r="C6588" t="s">
        <v>16</v>
      </c>
      <c r="D6588" t="s">
        <v>16</v>
      </c>
      <c r="E6588" t="s">
        <v>16</v>
      </c>
      <c r="F6588" t="s">
        <v>16</v>
      </c>
      <c r="G6588" t="s">
        <v>7015</v>
      </c>
      <c r="H6588">
        <v>1</v>
      </c>
      <c r="I6588" t="s">
        <v>7143</v>
      </c>
    </row>
    <row r="6589" spans="1:9" x14ac:dyDescent="0.25">
      <c r="A6589" t="s">
        <v>8606</v>
      </c>
      <c r="B6589">
        <v>75211662</v>
      </c>
      <c r="C6589" t="s">
        <v>16</v>
      </c>
      <c r="D6589" t="s">
        <v>16</v>
      </c>
      <c r="E6589" t="s">
        <v>16</v>
      </c>
      <c r="F6589" t="s">
        <v>16</v>
      </c>
      <c r="G6589" t="s">
        <v>7015</v>
      </c>
      <c r="H6589">
        <v>1</v>
      </c>
      <c r="I6589" t="s">
        <v>7143</v>
      </c>
    </row>
    <row r="6590" spans="1:9" x14ac:dyDescent="0.25">
      <c r="A6590" t="s">
        <v>8564</v>
      </c>
      <c r="B6590">
        <v>75211662</v>
      </c>
      <c r="C6590" t="s">
        <v>16</v>
      </c>
      <c r="D6590" t="s">
        <v>16</v>
      </c>
      <c r="E6590" t="s">
        <v>16</v>
      </c>
      <c r="F6590" t="s">
        <v>16</v>
      </c>
      <c r="G6590" t="s">
        <v>7015</v>
      </c>
      <c r="H6590">
        <v>1</v>
      </c>
      <c r="I6590" t="s">
        <v>7143</v>
      </c>
    </row>
    <row r="6591" spans="1:9" x14ac:dyDescent="0.25">
      <c r="A6591" t="s">
        <v>8607</v>
      </c>
      <c r="B6591">
        <v>75211662</v>
      </c>
      <c r="C6591" t="s">
        <v>16</v>
      </c>
      <c r="D6591" t="s">
        <v>16</v>
      </c>
      <c r="E6591" t="s">
        <v>16</v>
      </c>
      <c r="F6591" t="s">
        <v>16</v>
      </c>
      <c r="G6591" t="s">
        <v>7015</v>
      </c>
      <c r="H6591">
        <v>1</v>
      </c>
      <c r="I6591" t="s">
        <v>7143</v>
      </c>
    </row>
    <row r="6592" spans="1:9" x14ac:dyDescent="0.25">
      <c r="A6592" t="s">
        <v>8613</v>
      </c>
      <c r="B6592">
        <v>75211662</v>
      </c>
      <c r="C6592" t="s">
        <v>16</v>
      </c>
      <c r="D6592" t="s">
        <v>16</v>
      </c>
      <c r="E6592" t="s">
        <v>16</v>
      </c>
      <c r="F6592" t="s">
        <v>16</v>
      </c>
      <c r="G6592" t="s">
        <v>7015</v>
      </c>
      <c r="H6592">
        <v>1</v>
      </c>
      <c r="I6592" t="s">
        <v>7143</v>
      </c>
    </row>
    <row r="6593" spans="1:9" x14ac:dyDescent="0.25">
      <c r="A6593" t="s">
        <v>8614</v>
      </c>
      <c r="B6593">
        <v>75211662</v>
      </c>
      <c r="C6593" t="s">
        <v>16</v>
      </c>
      <c r="D6593" t="s">
        <v>16</v>
      </c>
      <c r="E6593" t="s">
        <v>16</v>
      </c>
      <c r="F6593" t="s">
        <v>16</v>
      </c>
      <c r="G6593" t="s">
        <v>7015</v>
      </c>
      <c r="H6593">
        <v>1</v>
      </c>
      <c r="I6593" t="s">
        <v>7143</v>
      </c>
    </row>
    <row r="6594" spans="1:9" x14ac:dyDescent="0.25">
      <c r="A6594" t="s">
        <v>8641</v>
      </c>
      <c r="B6594">
        <v>75211662</v>
      </c>
      <c r="C6594" t="s">
        <v>16</v>
      </c>
      <c r="D6594" t="s">
        <v>16</v>
      </c>
      <c r="E6594" t="s">
        <v>16</v>
      </c>
      <c r="F6594" t="s">
        <v>16</v>
      </c>
      <c r="G6594" t="s">
        <v>7015</v>
      </c>
      <c r="H6594">
        <v>1</v>
      </c>
      <c r="I6594" t="s">
        <v>7143</v>
      </c>
    </row>
    <row r="6595" spans="1:9" x14ac:dyDescent="0.25">
      <c r="A6595" t="s">
        <v>8643</v>
      </c>
      <c r="B6595">
        <v>75211662</v>
      </c>
      <c r="C6595" t="s">
        <v>16</v>
      </c>
      <c r="D6595" t="s">
        <v>16</v>
      </c>
      <c r="E6595" t="s">
        <v>16</v>
      </c>
      <c r="F6595" t="s">
        <v>16</v>
      </c>
      <c r="G6595" t="s">
        <v>7015</v>
      </c>
      <c r="H6595">
        <v>1</v>
      </c>
      <c r="I6595" t="s">
        <v>7143</v>
      </c>
    </row>
    <row r="6596" spans="1:9" x14ac:dyDescent="0.25">
      <c r="A6596" t="s">
        <v>8679</v>
      </c>
      <c r="B6596">
        <v>75211662</v>
      </c>
      <c r="C6596" t="s">
        <v>16</v>
      </c>
      <c r="D6596" t="s">
        <v>16</v>
      </c>
      <c r="E6596" t="s">
        <v>16</v>
      </c>
      <c r="F6596" t="s">
        <v>16</v>
      </c>
      <c r="G6596" t="s">
        <v>7015</v>
      </c>
      <c r="H6596">
        <v>1</v>
      </c>
      <c r="I6596" t="s">
        <v>7143</v>
      </c>
    </row>
    <row r="6597" spans="1:9" x14ac:dyDescent="0.25">
      <c r="A6597" t="s">
        <v>8698</v>
      </c>
      <c r="B6597">
        <v>75211662</v>
      </c>
      <c r="C6597" t="s">
        <v>16</v>
      </c>
      <c r="D6597" t="s">
        <v>16</v>
      </c>
      <c r="E6597" t="s">
        <v>16</v>
      </c>
      <c r="F6597" t="s">
        <v>16</v>
      </c>
      <c r="G6597" t="s">
        <v>7015</v>
      </c>
      <c r="H6597">
        <v>1</v>
      </c>
      <c r="I6597" t="s">
        <v>7143</v>
      </c>
    </row>
    <row r="6598" spans="1:9" x14ac:dyDescent="0.25">
      <c r="A6598" t="s">
        <v>8715</v>
      </c>
      <c r="B6598">
        <v>75211662</v>
      </c>
      <c r="C6598" t="s">
        <v>16</v>
      </c>
      <c r="D6598" t="s">
        <v>16</v>
      </c>
      <c r="E6598" t="s">
        <v>16</v>
      </c>
      <c r="F6598" t="s">
        <v>16</v>
      </c>
      <c r="G6598" t="s">
        <v>7015</v>
      </c>
      <c r="H6598">
        <v>1</v>
      </c>
      <c r="I6598" t="s">
        <v>7143</v>
      </c>
    </row>
    <row r="6599" spans="1:9" x14ac:dyDescent="0.25">
      <c r="A6599" t="s">
        <v>8717</v>
      </c>
      <c r="B6599">
        <v>75211662</v>
      </c>
      <c r="C6599" t="s">
        <v>16</v>
      </c>
      <c r="D6599" t="s">
        <v>16</v>
      </c>
      <c r="E6599" t="s">
        <v>16</v>
      </c>
      <c r="F6599" t="s">
        <v>16</v>
      </c>
      <c r="G6599" t="s">
        <v>7015</v>
      </c>
      <c r="H6599">
        <v>1</v>
      </c>
      <c r="I6599" t="s">
        <v>7143</v>
      </c>
    </row>
    <row r="6600" spans="1:9" x14ac:dyDescent="0.25">
      <c r="A6600" t="s">
        <v>8718</v>
      </c>
      <c r="B6600">
        <v>75180019</v>
      </c>
      <c r="C6600" t="s">
        <v>16</v>
      </c>
      <c r="D6600" t="s">
        <v>16</v>
      </c>
      <c r="E6600" t="s">
        <v>16</v>
      </c>
      <c r="F6600" t="s">
        <v>16</v>
      </c>
      <c r="G6600" t="s">
        <v>2430</v>
      </c>
      <c r="H6600">
        <v>1</v>
      </c>
      <c r="I6600" t="s">
        <v>5227</v>
      </c>
    </row>
    <row r="6601" spans="1:9" x14ac:dyDescent="0.25">
      <c r="A6601" t="s">
        <v>8743</v>
      </c>
      <c r="B6601">
        <v>75211662</v>
      </c>
      <c r="C6601" t="s">
        <v>16</v>
      </c>
      <c r="D6601" t="s">
        <v>16</v>
      </c>
      <c r="E6601" t="s">
        <v>16</v>
      </c>
      <c r="F6601" t="s">
        <v>16</v>
      </c>
      <c r="G6601" t="s">
        <v>7015</v>
      </c>
      <c r="H6601">
        <v>1</v>
      </c>
      <c r="I6601" t="s">
        <v>7143</v>
      </c>
    </row>
    <row r="6602" spans="1:9" x14ac:dyDescent="0.25">
      <c r="A6602" t="s">
        <v>8734</v>
      </c>
      <c r="B6602">
        <v>75211662</v>
      </c>
      <c r="C6602" t="s">
        <v>16</v>
      </c>
      <c r="D6602" t="s">
        <v>16</v>
      </c>
      <c r="E6602" t="s">
        <v>16</v>
      </c>
      <c r="F6602" t="s">
        <v>16</v>
      </c>
      <c r="G6602" t="s">
        <v>7015</v>
      </c>
      <c r="H6602">
        <v>1</v>
      </c>
      <c r="I6602" t="s">
        <v>7143</v>
      </c>
    </row>
    <row r="6603" spans="1:9" x14ac:dyDescent="0.25">
      <c r="A6603" t="s">
        <v>8751</v>
      </c>
      <c r="B6603">
        <v>75211662</v>
      </c>
      <c r="C6603" t="s">
        <v>16</v>
      </c>
      <c r="D6603" t="s">
        <v>16</v>
      </c>
      <c r="E6603" t="s">
        <v>16</v>
      </c>
      <c r="F6603" t="s">
        <v>16</v>
      </c>
      <c r="G6603" t="s">
        <v>7015</v>
      </c>
      <c r="H6603">
        <v>2</v>
      </c>
      <c r="I6603" t="s">
        <v>7143</v>
      </c>
    </row>
    <row r="6604" spans="1:9" x14ac:dyDescent="0.25">
      <c r="A6604" t="s">
        <v>8809</v>
      </c>
      <c r="B6604">
        <v>75211662</v>
      </c>
      <c r="C6604" t="s">
        <v>16</v>
      </c>
      <c r="D6604" t="s">
        <v>16</v>
      </c>
      <c r="E6604" t="s">
        <v>16</v>
      </c>
      <c r="F6604" t="s">
        <v>16</v>
      </c>
      <c r="G6604" t="s">
        <v>7015</v>
      </c>
      <c r="H6604">
        <v>1</v>
      </c>
      <c r="I6604" t="s">
        <v>7143</v>
      </c>
    </row>
    <row r="6605" spans="1:9" x14ac:dyDescent="0.25">
      <c r="A6605" t="s">
        <v>8808</v>
      </c>
      <c r="B6605">
        <v>75211662</v>
      </c>
      <c r="C6605" t="s">
        <v>16</v>
      </c>
      <c r="D6605" t="s">
        <v>16</v>
      </c>
      <c r="E6605" t="s">
        <v>16</v>
      </c>
      <c r="F6605" t="s">
        <v>16</v>
      </c>
      <c r="G6605" t="s">
        <v>7015</v>
      </c>
      <c r="H6605">
        <v>1</v>
      </c>
      <c r="I6605" t="s">
        <v>7143</v>
      </c>
    </row>
    <row r="6606" spans="1:9" x14ac:dyDescent="0.25">
      <c r="A6606" t="s">
        <v>8811</v>
      </c>
      <c r="B6606">
        <v>75211662</v>
      </c>
      <c r="C6606" t="s">
        <v>16</v>
      </c>
      <c r="D6606" t="s">
        <v>16</v>
      </c>
      <c r="E6606" t="s">
        <v>16</v>
      </c>
      <c r="F6606" t="s">
        <v>16</v>
      </c>
      <c r="G6606" t="s">
        <v>7015</v>
      </c>
      <c r="H6606">
        <v>1</v>
      </c>
      <c r="I6606" t="s">
        <v>7143</v>
      </c>
    </row>
    <row r="6607" spans="1:9" x14ac:dyDescent="0.25">
      <c r="A6607" t="s">
        <v>8810</v>
      </c>
      <c r="B6607">
        <v>75211662</v>
      </c>
      <c r="C6607" t="s">
        <v>16</v>
      </c>
      <c r="D6607" t="s">
        <v>16</v>
      </c>
      <c r="E6607" t="s">
        <v>16</v>
      </c>
      <c r="F6607" t="s">
        <v>16</v>
      </c>
      <c r="G6607" t="s">
        <v>7015</v>
      </c>
      <c r="H6607">
        <v>1</v>
      </c>
      <c r="I6607" t="s">
        <v>7143</v>
      </c>
    </row>
    <row r="6608" spans="1:9" x14ac:dyDescent="0.25">
      <c r="A6608" t="s">
        <v>8868</v>
      </c>
      <c r="B6608">
        <v>75211662</v>
      </c>
      <c r="C6608" t="s">
        <v>16</v>
      </c>
      <c r="D6608" t="s">
        <v>16</v>
      </c>
      <c r="E6608" t="s">
        <v>16</v>
      </c>
      <c r="F6608" t="s">
        <v>16</v>
      </c>
      <c r="G6608" t="s">
        <v>7015</v>
      </c>
      <c r="H6608">
        <v>1</v>
      </c>
      <c r="I6608" t="s">
        <v>7143</v>
      </c>
    </row>
    <row r="6609" spans="1:9" x14ac:dyDescent="0.25">
      <c r="A6609" t="s">
        <v>8866</v>
      </c>
      <c r="B6609">
        <v>75211662</v>
      </c>
      <c r="C6609" t="s">
        <v>16</v>
      </c>
      <c r="D6609" t="s">
        <v>16</v>
      </c>
      <c r="E6609" t="s">
        <v>16</v>
      </c>
      <c r="F6609" t="s">
        <v>16</v>
      </c>
      <c r="G6609" t="s">
        <v>7015</v>
      </c>
      <c r="H6609">
        <v>1</v>
      </c>
      <c r="I6609" t="s">
        <v>7143</v>
      </c>
    </row>
    <row r="6610" spans="1:9" x14ac:dyDescent="0.25">
      <c r="A6610" t="s">
        <v>8869</v>
      </c>
      <c r="B6610">
        <v>75211662</v>
      </c>
      <c r="C6610" t="s">
        <v>16</v>
      </c>
      <c r="D6610" t="s">
        <v>16</v>
      </c>
      <c r="E6610" t="s">
        <v>16</v>
      </c>
      <c r="F6610" t="s">
        <v>16</v>
      </c>
      <c r="G6610" t="s">
        <v>7015</v>
      </c>
      <c r="H6610">
        <v>1</v>
      </c>
      <c r="I6610" t="s">
        <v>7143</v>
      </c>
    </row>
    <row r="6611" spans="1:9" x14ac:dyDescent="0.25">
      <c r="A6611" t="s">
        <v>8860</v>
      </c>
      <c r="B6611">
        <v>75211662</v>
      </c>
      <c r="C6611" t="s">
        <v>16</v>
      </c>
      <c r="D6611" t="s">
        <v>16</v>
      </c>
      <c r="E6611" t="s">
        <v>16</v>
      </c>
      <c r="F6611" t="s">
        <v>16</v>
      </c>
      <c r="G6611" t="s">
        <v>7015</v>
      </c>
      <c r="H6611">
        <v>1</v>
      </c>
      <c r="I6611" t="s">
        <v>7143</v>
      </c>
    </row>
    <row r="6612" spans="1:9" x14ac:dyDescent="0.25">
      <c r="A6612" t="s">
        <v>8884</v>
      </c>
      <c r="B6612">
        <v>75211662</v>
      </c>
      <c r="C6612" t="s">
        <v>16</v>
      </c>
      <c r="D6612" t="s">
        <v>16</v>
      </c>
      <c r="E6612" t="s">
        <v>16</v>
      </c>
      <c r="F6612" t="s">
        <v>16</v>
      </c>
      <c r="G6612" t="s">
        <v>7015</v>
      </c>
      <c r="H6612">
        <v>1</v>
      </c>
      <c r="I6612" t="s">
        <v>7143</v>
      </c>
    </row>
    <row r="6613" spans="1:9" x14ac:dyDescent="0.25">
      <c r="A6613" t="s">
        <v>8892</v>
      </c>
      <c r="B6613">
        <v>75211662</v>
      </c>
      <c r="C6613" t="s">
        <v>16</v>
      </c>
      <c r="D6613" t="s">
        <v>16</v>
      </c>
      <c r="E6613" t="s">
        <v>16</v>
      </c>
      <c r="F6613" t="s">
        <v>16</v>
      </c>
      <c r="G6613" t="s">
        <v>7015</v>
      </c>
      <c r="H6613">
        <v>1</v>
      </c>
      <c r="I6613" t="s">
        <v>7143</v>
      </c>
    </row>
    <row r="6614" spans="1:9" x14ac:dyDescent="0.25">
      <c r="A6614" t="s">
        <v>8893</v>
      </c>
      <c r="B6614">
        <v>75211662</v>
      </c>
      <c r="C6614" t="s">
        <v>16</v>
      </c>
      <c r="D6614" t="s">
        <v>16</v>
      </c>
      <c r="E6614" t="s">
        <v>16</v>
      </c>
      <c r="F6614" t="s">
        <v>16</v>
      </c>
      <c r="G6614" t="s">
        <v>7015</v>
      </c>
      <c r="H6614">
        <v>1</v>
      </c>
      <c r="I6614" t="s">
        <v>7143</v>
      </c>
    </row>
    <row r="6615" spans="1:9" x14ac:dyDescent="0.25">
      <c r="A6615" t="s">
        <v>8903</v>
      </c>
      <c r="B6615">
        <v>75211662</v>
      </c>
      <c r="C6615" t="s">
        <v>16</v>
      </c>
      <c r="D6615" t="s">
        <v>16</v>
      </c>
      <c r="E6615" t="s">
        <v>16</v>
      </c>
      <c r="F6615" t="s">
        <v>16</v>
      </c>
      <c r="G6615" t="s">
        <v>7015</v>
      </c>
      <c r="H6615">
        <v>1</v>
      </c>
      <c r="I6615" t="s">
        <v>7143</v>
      </c>
    </row>
    <row r="6616" spans="1:9" x14ac:dyDescent="0.25">
      <c r="A6616" t="s">
        <v>8902</v>
      </c>
      <c r="B6616">
        <v>75211662</v>
      </c>
      <c r="C6616" t="s">
        <v>16</v>
      </c>
      <c r="D6616" t="s">
        <v>16</v>
      </c>
      <c r="E6616" t="s">
        <v>16</v>
      </c>
      <c r="F6616" t="s">
        <v>16</v>
      </c>
      <c r="G6616" t="s">
        <v>7015</v>
      </c>
      <c r="H6616">
        <v>1</v>
      </c>
      <c r="I6616" t="s">
        <v>7143</v>
      </c>
    </row>
    <row r="6617" spans="1:9" x14ac:dyDescent="0.25">
      <c r="A6617" t="s">
        <v>8921</v>
      </c>
      <c r="B6617">
        <v>75211662</v>
      </c>
      <c r="C6617" t="s">
        <v>16</v>
      </c>
      <c r="D6617" t="s">
        <v>16</v>
      </c>
      <c r="E6617" t="s">
        <v>16</v>
      </c>
      <c r="F6617" t="s">
        <v>16</v>
      </c>
      <c r="G6617" t="s">
        <v>7015</v>
      </c>
      <c r="H6617">
        <v>1</v>
      </c>
      <c r="I6617" t="s">
        <v>7143</v>
      </c>
    </row>
    <row r="6618" spans="1:9" x14ac:dyDescent="0.25">
      <c r="A6618" t="s">
        <v>8904</v>
      </c>
      <c r="B6618">
        <v>75211662</v>
      </c>
      <c r="C6618" t="s">
        <v>16</v>
      </c>
      <c r="D6618" t="s">
        <v>16</v>
      </c>
      <c r="E6618" t="s">
        <v>16</v>
      </c>
      <c r="F6618" t="s">
        <v>16</v>
      </c>
      <c r="G6618" t="s">
        <v>7015</v>
      </c>
      <c r="H6618">
        <v>1</v>
      </c>
      <c r="I6618" t="s">
        <v>7143</v>
      </c>
    </row>
    <row r="6619" spans="1:9" x14ac:dyDescent="0.25">
      <c r="A6619" t="s">
        <v>8918</v>
      </c>
      <c r="B6619">
        <v>75211662</v>
      </c>
      <c r="C6619" t="s">
        <v>16</v>
      </c>
      <c r="D6619" t="s">
        <v>16</v>
      </c>
      <c r="E6619" t="s">
        <v>16</v>
      </c>
      <c r="F6619" t="s">
        <v>16</v>
      </c>
      <c r="G6619" t="s">
        <v>7015</v>
      </c>
      <c r="H6619">
        <v>1</v>
      </c>
      <c r="I6619" t="s">
        <v>7143</v>
      </c>
    </row>
    <row r="6620" spans="1:9" x14ac:dyDescent="0.25">
      <c r="A6620" t="s">
        <v>8930</v>
      </c>
      <c r="B6620">
        <v>75211662</v>
      </c>
      <c r="C6620" t="s">
        <v>16</v>
      </c>
      <c r="D6620" t="s">
        <v>16</v>
      </c>
      <c r="E6620" t="s">
        <v>16</v>
      </c>
      <c r="F6620" t="s">
        <v>16</v>
      </c>
      <c r="G6620" t="s">
        <v>7015</v>
      </c>
      <c r="H6620">
        <v>1</v>
      </c>
      <c r="I6620" t="s">
        <v>7143</v>
      </c>
    </row>
    <row r="6621" spans="1:9" x14ac:dyDescent="0.25">
      <c r="A6621" t="s">
        <v>8943</v>
      </c>
      <c r="B6621">
        <v>75211662</v>
      </c>
      <c r="C6621" t="s">
        <v>16</v>
      </c>
      <c r="D6621" t="s">
        <v>16</v>
      </c>
      <c r="E6621" t="s">
        <v>16</v>
      </c>
      <c r="F6621" t="s">
        <v>16</v>
      </c>
      <c r="G6621" t="s">
        <v>7015</v>
      </c>
      <c r="H6621">
        <v>1</v>
      </c>
      <c r="I6621" t="s">
        <v>7143</v>
      </c>
    </row>
    <row r="6622" spans="1:9" x14ac:dyDescent="0.25">
      <c r="A6622" t="s">
        <v>8929</v>
      </c>
      <c r="B6622">
        <v>75211662</v>
      </c>
      <c r="C6622" t="s">
        <v>16</v>
      </c>
      <c r="D6622" t="s">
        <v>16</v>
      </c>
      <c r="E6622" t="s">
        <v>16</v>
      </c>
      <c r="F6622" t="s">
        <v>16</v>
      </c>
      <c r="G6622" t="s">
        <v>7015</v>
      </c>
      <c r="H6622">
        <v>1</v>
      </c>
      <c r="I6622" t="s">
        <v>7143</v>
      </c>
    </row>
    <row r="6623" spans="1:9" x14ac:dyDescent="0.25">
      <c r="A6623" t="s">
        <v>8942</v>
      </c>
      <c r="B6623">
        <v>75211662</v>
      </c>
      <c r="C6623" t="s">
        <v>16</v>
      </c>
      <c r="D6623" t="s">
        <v>16</v>
      </c>
      <c r="E6623" t="s">
        <v>16</v>
      </c>
      <c r="F6623" t="s">
        <v>16</v>
      </c>
      <c r="G6623" t="s">
        <v>7015</v>
      </c>
      <c r="H6623">
        <v>1</v>
      </c>
      <c r="I6623" t="s">
        <v>7143</v>
      </c>
    </row>
    <row r="6624" spans="1:9" x14ac:dyDescent="0.25">
      <c r="A6624" t="s">
        <v>8935</v>
      </c>
      <c r="B6624">
        <v>75211662</v>
      </c>
      <c r="C6624" t="s">
        <v>16</v>
      </c>
      <c r="D6624" t="s">
        <v>16</v>
      </c>
      <c r="E6624" t="s">
        <v>16</v>
      </c>
      <c r="F6624" t="s">
        <v>16</v>
      </c>
      <c r="G6624" t="s">
        <v>7015</v>
      </c>
      <c r="H6624">
        <v>1</v>
      </c>
      <c r="I6624" t="s">
        <v>7143</v>
      </c>
    </row>
    <row r="6625" spans="1:9" x14ac:dyDescent="0.25">
      <c r="A6625" t="s">
        <v>8932</v>
      </c>
      <c r="B6625">
        <v>75211662</v>
      </c>
      <c r="C6625" t="s">
        <v>16</v>
      </c>
      <c r="D6625" t="s">
        <v>16</v>
      </c>
      <c r="E6625" t="s">
        <v>16</v>
      </c>
      <c r="F6625" t="s">
        <v>16</v>
      </c>
      <c r="G6625" t="s">
        <v>7015</v>
      </c>
      <c r="H6625">
        <v>1</v>
      </c>
      <c r="I6625" t="s">
        <v>7143</v>
      </c>
    </row>
    <row r="6626" spans="1:9" x14ac:dyDescent="0.25">
      <c r="A6626" t="s">
        <v>8946</v>
      </c>
      <c r="B6626">
        <v>75211662</v>
      </c>
      <c r="C6626" t="s">
        <v>16</v>
      </c>
      <c r="D6626" t="s">
        <v>16</v>
      </c>
      <c r="E6626" t="s">
        <v>16</v>
      </c>
      <c r="F6626" t="s">
        <v>16</v>
      </c>
      <c r="G6626" t="s">
        <v>7015</v>
      </c>
      <c r="H6626">
        <v>1</v>
      </c>
      <c r="I6626" t="s">
        <v>7143</v>
      </c>
    </row>
    <row r="6627" spans="1:9" x14ac:dyDescent="0.25">
      <c r="A6627" t="s">
        <v>8947</v>
      </c>
      <c r="B6627">
        <v>75211662</v>
      </c>
      <c r="C6627" t="s">
        <v>16</v>
      </c>
      <c r="D6627" t="s">
        <v>16</v>
      </c>
      <c r="E6627" t="s">
        <v>16</v>
      </c>
      <c r="F6627" t="s">
        <v>16</v>
      </c>
      <c r="G6627" t="s">
        <v>7015</v>
      </c>
      <c r="H6627">
        <v>1</v>
      </c>
      <c r="I6627" t="s">
        <v>7143</v>
      </c>
    </row>
    <row r="6628" spans="1:9" x14ac:dyDescent="0.25">
      <c r="A6628" t="s">
        <v>8944</v>
      </c>
      <c r="B6628">
        <v>75211662</v>
      </c>
      <c r="C6628" t="s">
        <v>16</v>
      </c>
      <c r="D6628" t="s">
        <v>16</v>
      </c>
      <c r="E6628" t="s">
        <v>16</v>
      </c>
      <c r="F6628" t="s">
        <v>16</v>
      </c>
      <c r="G6628" t="s">
        <v>7015</v>
      </c>
      <c r="H6628">
        <v>1</v>
      </c>
      <c r="I6628" t="s">
        <v>7143</v>
      </c>
    </row>
    <row r="6629" spans="1:9" x14ac:dyDescent="0.25">
      <c r="A6629" t="s">
        <v>8945</v>
      </c>
      <c r="B6629">
        <v>75211662</v>
      </c>
      <c r="C6629" t="s">
        <v>16</v>
      </c>
      <c r="D6629" t="s">
        <v>16</v>
      </c>
      <c r="E6629" t="s">
        <v>16</v>
      </c>
      <c r="F6629" t="s">
        <v>16</v>
      </c>
      <c r="G6629" t="s">
        <v>7015</v>
      </c>
      <c r="H6629">
        <v>1</v>
      </c>
      <c r="I6629" t="s">
        <v>7143</v>
      </c>
    </row>
    <row r="6630" spans="1:9" x14ac:dyDescent="0.25">
      <c r="A6630" t="s">
        <v>8933</v>
      </c>
      <c r="B6630">
        <v>75211662</v>
      </c>
      <c r="C6630" t="s">
        <v>16</v>
      </c>
      <c r="D6630" t="s">
        <v>16</v>
      </c>
      <c r="E6630" t="s">
        <v>16</v>
      </c>
      <c r="F6630" t="s">
        <v>16</v>
      </c>
      <c r="G6630" t="s">
        <v>7015</v>
      </c>
      <c r="H6630">
        <v>1</v>
      </c>
      <c r="I6630" t="s">
        <v>7143</v>
      </c>
    </row>
    <row r="6631" spans="1:9" x14ac:dyDescent="0.25">
      <c r="A6631" t="s">
        <v>8937</v>
      </c>
      <c r="B6631">
        <v>75211662</v>
      </c>
      <c r="C6631" t="s">
        <v>16</v>
      </c>
      <c r="D6631" t="s">
        <v>16</v>
      </c>
      <c r="E6631" t="s">
        <v>16</v>
      </c>
      <c r="F6631" t="s">
        <v>16</v>
      </c>
      <c r="G6631" t="s">
        <v>7015</v>
      </c>
      <c r="H6631">
        <v>1</v>
      </c>
      <c r="I6631" t="s">
        <v>7143</v>
      </c>
    </row>
    <row r="6632" spans="1:9" x14ac:dyDescent="0.25">
      <c r="A6632" t="s">
        <v>8938</v>
      </c>
      <c r="B6632">
        <v>75211662</v>
      </c>
      <c r="C6632" t="s">
        <v>16</v>
      </c>
      <c r="D6632" t="s">
        <v>16</v>
      </c>
      <c r="E6632" t="s">
        <v>16</v>
      </c>
      <c r="F6632" t="s">
        <v>16</v>
      </c>
      <c r="G6632" t="s">
        <v>7015</v>
      </c>
      <c r="H6632">
        <v>1</v>
      </c>
      <c r="I6632" t="s">
        <v>7143</v>
      </c>
    </row>
    <row r="6633" spans="1:9" x14ac:dyDescent="0.25">
      <c r="A6633" t="s">
        <v>8936</v>
      </c>
      <c r="B6633">
        <v>75211662</v>
      </c>
      <c r="C6633" t="s">
        <v>16</v>
      </c>
      <c r="D6633" t="s">
        <v>16</v>
      </c>
      <c r="E6633" t="s">
        <v>16</v>
      </c>
      <c r="F6633" t="s">
        <v>16</v>
      </c>
      <c r="G6633" t="s">
        <v>7015</v>
      </c>
      <c r="H6633">
        <v>1</v>
      </c>
      <c r="I6633" t="s">
        <v>7143</v>
      </c>
    </row>
    <row r="6634" spans="1:9" x14ac:dyDescent="0.25">
      <c r="A6634" t="s">
        <v>8934</v>
      </c>
      <c r="B6634">
        <v>75211662</v>
      </c>
      <c r="C6634" t="s">
        <v>16</v>
      </c>
      <c r="D6634" t="s">
        <v>16</v>
      </c>
      <c r="E6634" t="s">
        <v>16</v>
      </c>
      <c r="F6634" t="s">
        <v>16</v>
      </c>
      <c r="G6634" t="s">
        <v>7015</v>
      </c>
      <c r="H6634">
        <v>1</v>
      </c>
      <c r="I6634" t="s">
        <v>7143</v>
      </c>
    </row>
    <row r="6635" spans="1:9" x14ac:dyDescent="0.25">
      <c r="A6635" t="s">
        <v>8939</v>
      </c>
      <c r="B6635">
        <v>75211662</v>
      </c>
      <c r="C6635" t="s">
        <v>16</v>
      </c>
      <c r="D6635" t="s">
        <v>16</v>
      </c>
      <c r="E6635" t="s">
        <v>16</v>
      </c>
      <c r="F6635" t="s">
        <v>16</v>
      </c>
      <c r="G6635" t="s">
        <v>7015</v>
      </c>
      <c r="H6635">
        <v>1</v>
      </c>
      <c r="I6635" t="s">
        <v>7143</v>
      </c>
    </row>
    <row r="6636" spans="1:9" x14ac:dyDescent="0.25">
      <c r="A6636" t="s">
        <v>8940</v>
      </c>
      <c r="B6636">
        <v>75211662</v>
      </c>
      <c r="C6636" t="s">
        <v>16</v>
      </c>
      <c r="D6636" t="s">
        <v>16</v>
      </c>
      <c r="E6636" t="s">
        <v>16</v>
      </c>
      <c r="F6636" t="s">
        <v>16</v>
      </c>
      <c r="G6636" t="s">
        <v>7015</v>
      </c>
      <c r="H6636">
        <v>1</v>
      </c>
      <c r="I6636" t="s">
        <v>7143</v>
      </c>
    </row>
    <row r="6637" spans="1:9" x14ac:dyDescent="0.25">
      <c r="A6637" t="s">
        <v>8941</v>
      </c>
      <c r="B6637">
        <v>74762273</v>
      </c>
      <c r="C6637" t="s">
        <v>16</v>
      </c>
      <c r="D6637" t="s">
        <v>16</v>
      </c>
      <c r="E6637" t="s">
        <v>16</v>
      </c>
      <c r="F6637" t="s">
        <v>16</v>
      </c>
      <c r="G6637" t="s">
        <v>154</v>
      </c>
      <c r="H6637">
        <v>1</v>
      </c>
      <c r="I6637" t="s">
        <v>4887</v>
      </c>
    </row>
    <row r="6638" spans="1:9" x14ac:dyDescent="0.25">
      <c r="A6638" t="s">
        <v>8959</v>
      </c>
      <c r="B6638">
        <v>75211662</v>
      </c>
      <c r="C6638" t="s">
        <v>16</v>
      </c>
      <c r="D6638" t="s">
        <v>16</v>
      </c>
      <c r="E6638" t="s">
        <v>16</v>
      </c>
      <c r="F6638" t="s">
        <v>16</v>
      </c>
      <c r="G6638" t="s">
        <v>7015</v>
      </c>
      <c r="H6638">
        <v>1</v>
      </c>
      <c r="I6638" t="s">
        <v>7143</v>
      </c>
    </row>
    <row r="6639" spans="1:9" x14ac:dyDescent="0.25">
      <c r="A6639" t="s">
        <v>8960</v>
      </c>
      <c r="B6639">
        <v>75577000</v>
      </c>
      <c r="C6639" t="s">
        <v>16</v>
      </c>
      <c r="D6639" t="s">
        <v>16</v>
      </c>
      <c r="E6639" t="s">
        <v>16</v>
      </c>
      <c r="F6639" t="s">
        <v>16</v>
      </c>
      <c r="G6639" t="s">
        <v>3759</v>
      </c>
      <c r="H6639">
        <v>1</v>
      </c>
      <c r="I6639" t="s">
        <v>4898</v>
      </c>
    </row>
    <row r="6640" spans="1:9" x14ac:dyDescent="0.25">
      <c r="A6640" t="s">
        <v>8970</v>
      </c>
      <c r="B6640">
        <v>75211662</v>
      </c>
      <c r="C6640" t="s">
        <v>16</v>
      </c>
      <c r="D6640" t="s">
        <v>16</v>
      </c>
      <c r="E6640" t="s">
        <v>16</v>
      </c>
      <c r="F6640" t="s">
        <v>16</v>
      </c>
      <c r="G6640" t="s">
        <v>7015</v>
      </c>
      <c r="H6640">
        <v>1</v>
      </c>
      <c r="I6640" t="s">
        <v>7143</v>
      </c>
    </row>
    <row r="6641" spans="1:9" x14ac:dyDescent="0.25">
      <c r="A6641" t="s">
        <v>8974</v>
      </c>
      <c r="B6641">
        <v>75577000</v>
      </c>
      <c r="C6641" t="s">
        <v>16</v>
      </c>
      <c r="D6641" t="s">
        <v>16</v>
      </c>
      <c r="E6641" t="s">
        <v>16</v>
      </c>
      <c r="F6641" t="s">
        <v>16</v>
      </c>
      <c r="G6641" t="s">
        <v>3759</v>
      </c>
      <c r="H6641">
        <v>1</v>
      </c>
      <c r="I6641" t="s">
        <v>4898</v>
      </c>
    </row>
    <row r="6642" spans="1:9" x14ac:dyDescent="0.25">
      <c r="A6642" t="s">
        <v>8972</v>
      </c>
      <c r="B6642">
        <v>75180019</v>
      </c>
      <c r="C6642" t="s">
        <v>16</v>
      </c>
      <c r="D6642" t="s">
        <v>16</v>
      </c>
      <c r="E6642" t="s">
        <v>16</v>
      </c>
      <c r="F6642" t="s">
        <v>16</v>
      </c>
      <c r="G6642" t="s">
        <v>2430</v>
      </c>
      <c r="H6642">
        <v>1</v>
      </c>
      <c r="I6642" t="s">
        <v>5227</v>
      </c>
    </row>
    <row r="6643" spans="1:9" x14ac:dyDescent="0.25">
      <c r="A6643" t="s">
        <v>8982</v>
      </c>
      <c r="B6643">
        <v>75211662</v>
      </c>
      <c r="C6643" t="s">
        <v>16</v>
      </c>
      <c r="D6643" t="s">
        <v>16</v>
      </c>
      <c r="E6643" t="s">
        <v>16</v>
      </c>
      <c r="F6643" t="s">
        <v>16</v>
      </c>
      <c r="G6643" t="s">
        <v>7015</v>
      </c>
      <c r="H6643">
        <v>1</v>
      </c>
      <c r="I6643" t="s">
        <v>7143</v>
      </c>
    </row>
    <row r="6644" spans="1:9" x14ac:dyDescent="0.25">
      <c r="A6644" t="s">
        <v>8983</v>
      </c>
      <c r="B6644">
        <v>75211662</v>
      </c>
      <c r="C6644" t="s">
        <v>16</v>
      </c>
      <c r="D6644" t="s">
        <v>16</v>
      </c>
      <c r="E6644" t="s">
        <v>16</v>
      </c>
      <c r="F6644" t="s">
        <v>16</v>
      </c>
      <c r="G6644" t="s">
        <v>7015</v>
      </c>
      <c r="H6644">
        <v>1</v>
      </c>
      <c r="I6644" t="s">
        <v>7143</v>
      </c>
    </row>
    <row r="6645" spans="1:9" x14ac:dyDescent="0.25">
      <c r="A6645" t="s">
        <v>8984</v>
      </c>
      <c r="B6645">
        <v>75211662</v>
      </c>
      <c r="C6645" t="s">
        <v>16</v>
      </c>
      <c r="D6645" t="s">
        <v>16</v>
      </c>
      <c r="E6645" t="s">
        <v>16</v>
      </c>
      <c r="F6645" t="s">
        <v>16</v>
      </c>
      <c r="G6645" t="s">
        <v>7015</v>
      </c>
      <c r="H6645">
        <v>1</v>
      </c>
      <c r="I6645" t="s">
        <v>7143</v>
      </c>
    </row>
    <row r="6646" spans="1:9" x14ac:dyDescent="0.25">
      <c r="A6646" t="s">
        <v>8988</v>
      </c>
      <c r="B6646">
        <v>75211662</v>
      </c>
      <c r="C6646" t="s">
        <v>16</v>
      </c>
      <c r="D6646" t="s">
        <v>16</v>
      </c>
      <c r="E6646" t="s">
        <v>16</v>
      </c>
      <c r="F6646" t="s">
        <v>16</v>
      </c>
      <c r="G6646" t="s">
        <v>7015</v>
      </c>
      <c r="H6646">
        <v>1</v>
      </c>
      <c r="I6646" t="s">
        <v>7143</v>
      </c>
    </row>
    <row r="6647" spans="1:9" x14ac:dyDescent="0.25">
      <c r="A6647" t="s">
        <v>8995</v>
      </c>
      <c r="B6647">
        <v>75211662</v>
      </c>
      <c r="C6647" t="s">
        <v>16</v>
      </c>
      <c r="D6647" t="s">
        <v>16</v>
      </c>
      <c r="E6647" t="s">
        <v>16</v>
      </c>
      <c r="F6647" t="s">
        <v>16</v>
      </c>
      <c r="G6647" t="s">
        <v>7015</v>
      </c>
      <c r="H6647">
        <v>1</v>
      </c>
      <c r="I6647" t="s">
        <v>7143</v>
      </c>
    </row>
    <row r="6648" spans="1:9" x14ac:dyDescent="0.25">
      <c r="A6648" t="s">
        <v>9042</v>
      </c>
      <c r="B6648">
        <v>75211662</v>
      </c>
      <c r="C6648" t="s">
        <v>16</v>
      </c>
      <c r="D6648" t="s">
        <v>16</v>
      </c>
      <c r="E6648" t="s">
        <v>16</v>
      </c>
      <c r="F6648" t="s">
        <v>16</v>
      </c>
      <c r="G6648" t="s">
        <v>7015</v>
      </c>
      <c r="H6648">
        <v>1</v>
      </c>
      <c r="I6648" t="s">
        <v>7143</v>
      </c>
    </row>
    <row r="6649" spans="1:9" x14ac:dyDescent="0.25">
      <c r="A6649" t="s">
        <v>9023</v>
      </c>
      <c r="B6649">
        <v>75211662</v>
      </c>
      <c r="C6649" t="s">
        <v>16</v>
      </c>
      <c r="D6649" t="s">
        <v>16</v>
      </c>
      <c r="E6649" t="s">
        <v>16</v>
      </c>
      <c r="F6649" t="s">
        <v>16</v>
      </c>
      <c r="G6649" t="s">
        <v>7015</v>
      </c>
      <c r="H6649">
        <v>1</v>
      </c>
      <c r="I6649" t="s">
        <v>7143</v>
      </c>
    </row>
    <row r="6650" spans="1:9" x14ac:dyDescent="0.25">
      <c r="A6650" t="s">
        <v>9045</v>
      </c>
      <c r="B6650">
        <v>75211662</v>
      </c>
      <c r="C6650" t="s">
        <v>16</v>
      </c>
      <c r="D6650" t="s">
        <v>16</v>
      </c>
      <c r="E6650" t="s">
        <v>16</v>
      </c>
      <c r="F6650" t="s">
        <v>16</v>
      </c>
      <c r="G6650" t="s">
        <v>7015</v>
      </c>
      <c r="H6650">
        <v>1</v>
      </c>
      <c r="I6650" t="s">
        <v>7143</v>
      </c>
    </row>
    <row r="6651" spans="1:9" x14ac:dyDescent="0.25">
      <c r="A6651" t="s">
        <v>9024</v>
      </c>
      <c r="B6651">
        <v>75211662</v>
      </c>
      <c r="C6651" t="s">
        <v>16</v>
      </c>
      <c r="D6651" t="s">
        <v>16</v>
      </c>
      <c r="E6651" t="s">
        <v>16</v>
      </c>
      <c r="F6651" t="s">
        <v>16</v>
      </c>
      <c r="G6651" t="s">
        <v>7015</v>
      </c>
      <c r="H6651">
        <v>1</v>
      </c>
      <c r="I6651" t="s">
        <v>7143</v>
      </c>
    </row>
    <row r="6652" spans="1:9" x14ac:dyDescent="0.25">
      <c r="A6652" t="s">
        <v>9026</v>
      </c>
      <c r="B6652">
        <v>75211662</v>
      </c>
      <c r="C6652" t="s">
        <v>16</v>
      </c>
      <c r="D6652" t="s">
        <v>16</v>
      </c>
      <c r="E6652" t="s">
        <v>16</v>
      </c>
      <c r="F6652" t="s">
        <v>16</v>
      </c>
      <c r="G6652" t="s">
        <v>7015</v>
      </c>
      <c r="H6652">
        <v>1</v>
      </c>
      <c r="I6652" t="s">
        <v>7143</v>
      </c>
    </row>
    <row r="6653" spans="1:9" x14ac:dyDescent="0.25">
      <c r="A6653" t="s">
        <v>9046</v>
      </c>
      <c r="B6653">
        <v>75211662</v>
      </c>
      <c r="C6653" t="s">
        <v>16</v>
      </c>
      <c r="D6653" t="s">
        <v>16</v>
      </c>
      <c r="E6653" t="s">
        <v>16</v>
      </c>
      <c r="F6653" t="s">
        <v>16</v>
      </c>
      <c r="G6653" t="s">
        <v>7015</v>
      </c>
      <c r="H6653">
        <v>1</v>
      </c>
      <c r="I6653" t="s">
        <v>7143</v>
      </c>
    </row>
    <row r="6654" spans="1:9" x14ac:dyDescent="0.25">
      <c r="A6654" t="s">
        <v>8994</v>
      </c>
      <c r="B6654">
        <v>75211662</v>
      </c>
      <c r="C6654" t="s">
        <v>16</v>
      </c>
      <c r="D6654" t="s">
        <v>16</v>
      </c>
      <c r="E6654" t="s">
        <v>16</v>
      </c>
      <c r="F6654" t="s">
        <v>16</v>
      </c>
      <c r="G6654" t="s">
        <v>7015</v>
      </c>
      <c r="H6654">
        <v>1</v>
      </c>
      <c r="I6654" t="s">
        <v>7143</v>
      </c>
    </row>
    <row r="6655" spans="1:9" x14ac:dyDescent="0.25">
      <c r="A6655" t="s">
        <v>8122</v>
      </c>
      <c r="B6655">
        <v>75211662</v>
      </c>
      <c r="C6655" t="s">
        <v>16</v>
      </c>
      <c r="D6655" t="s">
        <v>16</v>
      </c>
      <c r="E6655" t="s">
        <v>16</v>
      </c>
      <c r="F6655" t="s">
        <v>16</v>
      </c>
      <c r="G6655" t="s">
        <v>7015</v>
      </c>
      <c r="H6655">
        <v>1</v>
      </c>
      <c r="I6655" t="s">
        <v>7143</v>
      </c>
    </row>
    <row r="6656" spans="1:9" x14ac:dyDescent="0.25">
      <c r="A6656" t="s">
        <v>8137</v>
      </c>
      <c r="B6656">
        <v>75211662</v>
      </c>
      <c r="C6656" t="s">
        <v>16</v>
      </c>
      <c r="D6656" t="s">
        <v>16</v>
      </c>
      <c r="E6656" t="s">
        <v>16</v>
      </c>
      <c r="F6656" t="s">
        <v>16</v>
      </c>
      <c r="G6656" t="s">
        <v>7015</v>
      </c>
      <c r="H6656">
        <v>1</v>
      </c>
      <c r="I6656" t="s">
        <v>7143</v>
      </c>
    </row>
    <row r="6657" spans="1:9" x14ac:dyDescent="0.25">
      <c r="A6657" t="s">
        <v>8123</v>
      </c>
      <c r="B6657">
        <v>75211662</v>
      </c>
      <c r="C6657" t="s">
        <v>16</v>
      </c>
      <c r="D6657" t="s">
        <v>16</v>
      </c>
      <c r="E6657" t="s">
        <v>16</v>
      </c>
      <c r="F6657" t="s">
        <v>16</v>
      </c>
      <c r="G6657" t="s">
        <v>7015</v>
      </c>
      <c r="H6657">
        <v>1</v>
      </c>
      <c r="I6657" t="s">
        <v>7143</v>
      </c>
    </row>
    <row r="6658" spans="1:9" x14ac:dyDescent="0.25">
      <c r="A6658" t="s">
        <v>8127</v>
      </c>
      <c r="B6658">
        <v>75211662</v>
      </c>
      <c r="C6658" t="s">
        <v>16</v>
      </c>
      <c r="D6658" t="s">
        <v>16</v>
      </c>
      <c r="E6658" t="s">
        <v>16</v>
      </c>
      <c r="F6658" t="s">
        <v>16</v>
      </c>
      <c r="G6658" t="s">
        <v>7015</v>
      </c>
      <c r="H6658">
        <v>1</v>
      </c>
      <c r="I6658" t="s">
        <v>7143</v>
      </c>
    </row>
    <row r="6659" spans="1:9" x14ac:dyDescent="0.25">
      <c r="A6659" t="s">
        <v>8157</v>
      </c>
      <c r="B6659">
        <v>75211662</v>
      </c>
      <c r="C6659" t="s">
        <v>16</v>
      </c>
      <c r="D6659" t="s">
        <v>16</v>
      </c>
      <c r="E6659" t="s">
        <v>16</v>
      </c>
      <c r="F6659" t="s">
        <v>16</v>
      </c>
      <c r="G6659" t="s">
        <v>7015</v>
      </c>
      <c r="H6659">
        <v>1</v>
      </c>
      <c r="I6659" t="s">
        <v>7143</v>
      </c>
    </row>
    <row r="6660" spans="1:9" x14ac:dyDescent="0.25">
      <c r="A6660" t="s">
        <v>8142</v>
      </c>
      <c r="B6660">
        <v>75211662</v>
      </c>
      <c r="C6660" t="s">
        <v>16</v>
      </c>
      <c r="D6660" t="s">
        <v>16</v>
      </c>
      <c r="E6660" t="s">
        <v>16</v>
      </c>
      <c r="F6660" t="s">
        <v>16</v>
      </c>
      <c r="G6660" t="s">
        <v>7015</v>
      </c>
      <c r="H6660">
        <v>1</v>
      </c>
      <c r="I6660" t="s">
        <v>7143</v>
      </c>
    </row>
    <row r="6661" spans="1:9" x14ac:dyDescent="0.25">
      <c r="A6661" t="s">
        <v>8158</v>
      </c>
      <c r="B6661">
        <v>75211662</v>
      </c>
      <c r="C6661" t="s">
        <v>16</v>
      </c>
      <c r="D6661" t="s">
        <v>16</v>
      </c>
      <c r="E6661" t="s">
        <v>16</v>
      </c>
      <c r="F6661" t="s">
        <v>16</v>
      </c>
      <c r="G6661" t="s">
        <v>7015</v>
      </c>
      <c r="H6661">
        <v>1</v>
      </c>
      <c r="I6661" t="s">
        <v>7143</v>
      </c>
    </row>
    <row r="6662" spans="1:9" x14ac:dyDescent="0.25">
      <c r="A6662" t="s">
        <v>8160</v>
      </c>
      <c r="B6662">
        <v>75211662</v>
      </c>
      <c r="C6662" t="s">
        <v>16</v>
      </c>
      <c r="D6662" t="s">
        <v>16</v>
      </c>
      <c r="E6662" t="s">
        <v>16</v>
      </c>
      <c r="F6662" t="s">
        <v>16</v>
      </c>
      <c r="G6662" t="s">
        <v>7015</v>
      </c>
      <c r="H6662">
        <v>1</v>
      </c>
      <c r="I6662" t="s">
        <v>7143</v>
      </c>
    </row>
    <row r="6663" spans="1:9" x14ac:dyDescent="0.25">
      <c r="A6663" t="s">
        <v>8159</v>
      </c>
      <c r="B6663">
        <v>75211662</v>
      </c>
      <c r="C6663" t="s">
        <v>16</v>
      </c>
      <c r="D6663" t="s">
        <v>16</v>
      </c>
      <c r="E6663" t="s">
        <v>16</v>
      </c>
      <c r="F6663" t="s">
        <v>16</v>
      </c>
      <c r="G6663" t="s">
        <v>7015</v>
      </c>
      <c r="H6663">
        <v>1</v>
      </c>
      <c r="I6663" t="s">
        <v>7143</v>
      </c>
    </row>
    <row r="6664" spans="1:9" x14ac:dyDescent="0.25">
      <c r="A6664" t="s">
        <v>8144</v>
      </c>
      <c r="B6664">
        <v>75211662</v>
      </c>
      <c r="C6664" t="s">
        <v>16</v>
      </c>
      <c r="D6664" t="s">
        <v>16</v>
      </c>
      <c r="E6664" t="s">
        <v>16</v>
      </c>
      <c r="F6664" t="s">
        <v>16</v>
      </c>
      <c r="G6664" t="s">
        <v>7015</v>
      </c>
      <c r="H6664">
        <v>1</v>
      </c>
      <c r="I6664" t="s">
        <v>7143</v>
      </c>
    </row>
    <row r="6665" spans="1:9" x14ac:dyDescent="0.25">
      <c r="A6665" t="s">
        <v>8143</v>
      </c>
      <c r="B6665">
        <v>75211662</v>
      </c>
      <c r="C6665" t="s">
        <v>16</v>
      </c>
      <c r="D6665" t="s">
        <v>16</v>
      </c>
      <c r="E6665" t="s">
        <v>16</v>
      </c>
      <c r="F6665" t="s">
        <v>16</v>
      </c>
      <c r="G6665" t="s">
        <v>7015</v>
      </c>
      <c r="H6665">
        <v>1</v>
      </c>
      <c r="I6665" t="s">
        <v>7143</v>
      </c>
    </row>
    <row r="6666" spans="1:9" x14ac:dyDescent="0.25">
      <c r="A6666" t="s">
        <v>8153</v>
      </c>
      <c r="B6666">
        <v>75211662</v>
      </c>
      <c r="C6666" t="s">
        <v>16</v>
      </c>
      <c r="D6666" t="s">
        <v>16</v>
      </c>
      <c r="E6666" t="s">
        <v>16</v>
      </c>
      <c r="F6666" t="s">
        <v>16</v>
      </c>
      <c r="G6666" t="s">
        <v>7015</v>
      </c>
      <c r="H6666">
        <v>1</v>
      </c>
      <c r="I6666" t="s">
        <v>7143</v>
      </c>
    </row>
    <row r="6667" spans="1:9" x14ac:dyDescent="0.25">
      <c r="A6667" t="s">
        <v>8161</v>
      </c>
      <c r="B6667">
        <v>75211662</v>
      </c>
      <c r="C6667" t="s">
        <v>16</v>
      </c>
      <c r="D6667" t="s">
        <v>16</v>
      </c>
      <c r="E6667" t="s">
        <v>16</v>
      </c>
      <c r="F6667" t="s">
        <v>16</v>
      </c>
      <c r="G6667" t="s">
        <v>7015</v>
      </c>
      <c r="H6667">
        <v>1</v>
      </c>
      <c r="I6667" t="s">
        <v>7143</v>
      </c>
    </row>
    <row r="6668" spans="1:9" x14ac:dyDescent="0.25">
      <c r="A6668" t="s">
        <v>8162</v>
      </c>
      <c r="B6668">
        <v>75211662</v>
      </c>
      <c r="C6668" t="s">
        <v>16</v>
      </c>
      <c r="D6668" t="s">
        <v>16</v>
      </c>
      <c r="E6668" t="s">
        <v>16</v>
      </c>
      <c r="F6668" t="s">
        <v>16</v>
      </c>
      <c r="G6668" t="s">
        <v>7015</v>
      </c>
      <c r="H6668">
        <v>1</v>
      </c>
      <c r="I6668" t="s">
        <v>7143</v>
      </c>
    </row>
    <row r="6669" spans="1:9" x14ac:dyDescent="0.25">
      <c r="A6669" t="s">
        <v>8187</v>
      </c>
      <c r="B6669">
        <v>75211662</v>
      </c>
      <c r="C6669" t="s">
        <v>16</v>
      </c>
      <c r="D6669" t="s">
        <v>16</v>
      </c>
      <c r="E6669" t="s">
        <v>16</v>
      </c>
      <c r="F6669" t="s">
        <v>16</v>
      </c>
      <c r="G6669" t="s">
        <v>7015</v>
      </c>
      <c r="H6669">
        <v>1</v>
      </c>
      <c r="I6669" t="s">
        <v>7143</v>
      </c>
    </row>
    <row r="6670" spans="1:9" x14ac:dyDescent="0.25">
      <c r="A6670" t="s">
        <v>8203</v>
      </c>
      <c r="B6670">
        <v>75211662</v>
      </c>
      <c r="C6670" t="s">
        <v>16</v>
      </c>
      <c r="D6670" t="s">
        <v>16</v>
      </c>
      <c r="E6670" t="s">
        <v>16</v>
      </c>
      <c r="F6670" t="s">
        <v>16</v>
      </c>
      <c r="G6670" t="s">
        <v>7015</v>
      </c>
      <c r="H6670">
        <v>1</v>
      </c>
      <c r="I6670" t="s">
        <v>7143</v>
      </c>
    </row>
    <row r="6671" spans="1:9" x14ac:dyDescent="0.25">
      <c r="A6671" t="s">
        <v>8201</v>
      </c>
      <c r="B6671">
        <v>75577000</v>
      </c>
      <c r="C6671" t="s">
        <v>16</v>
      </c>
      <c r="D6671" t="s">
        <v>16</v>
      </c>
      <c r="E6671" t="s">
        <v>16</v>
      </c>
      <c r="F6671" t="s">
        <v>16</v>
      </c>
      <c r="G6671" t="s">
        <v>3759</v>
      </c>
      <c r="H6671">
        <v>1</v>
      </c>
      <c r="I6671" t="s">
        <v>4898</v>
      </c>
    </row>
    <row r="6672" spans="1:9" x14ac:dyDescent="0.25">
      <c r="A6672" t="s">
        <v>8173</v>
      </c>
      <c r="B6672">
        <v>75211662</v>
      </c>
      <c r="C6672" t="s">
        <v>16</v>
      </c>
      <c r="D6672" t="s">
        <v>16</v>
      </c>
      <c r="E6672" t="s">
        <v>16</v>
      </c>
      <c r="F6672" t="s">
        <v>16</v>
      </c>
      <c r="G6672" t="s">
        <v>7015</v>
      </c>
      <c r="H6672">
        <v>1</v>
      </c>
      <c r="I6672" t="s">
        <v>7143</v>
      </c>
    </row>
    <row r="6673" spans="1:9" x14ac:dyDescent="0.25">
      <c r="A6673" t="s">
        <v>8178</v>
      </c>
      <c r="B6673">
        <v>75211662</v>
      </c>
      <c r="C6673" t="s">
        <v>16</v>
      </c>
      <c r="D6673" t="s">
        <v>16</v>
      </c>
      <c r="E6673" t="s">
        <v>16</v>
      </c>
      <c r="F6673" t="s">
        <v>16</v>
      </c>
      <c r="G6673" t="s">
        <v>7015</v>
      </c>
      <c r="H6673">
        <v>1</v>
      </c>
      <c r="I6673" t="s">
        <v>7143</v>
      </c>
    </row>
    <row r="6674" spans="1:9" x14ac:dyDescent="0.25">
      <c r="A6674" t="s">
        <v>9436</v>
      </c>
      <c r="B6674">
        <v>75211662</v>
      </c>
      <c r="C6674" t="s">
        <v>16</v>
      </c>
      <c r="D6674" t="s">
        <v>16</v>
      </c>
      <c r="E6674" t="s">
        <v>16</v>
      </c>
      <c r="F6674" t="s">
        <v>16</v>
      </c>
      <c r="G6674" t="s">
        <v>7015</v>
      </c>
      <c r="H6674">
        <v>1</v>
      </c>
      <c r="I6674" t="s">
        <v>7143</v>
      </c>
    </row>
    <row r="6675" spans="1:9" x14ac:dyDescent="0.25">
      <c r="A6675" t="s">
        <v>8180</v>
      </c>
      <c r="B6675">
        <v>75211662</v>
      </c>
      <c r="C6675" t="s">
        <v>16</v>
      </c>
      <c r="D6675" t="s">
        <v>16</v>
      </c>
      <c r="E6675" t="s">
        <v>16</v>
      </c>
      <c r="F6675" t="s">
        <v>16</v>
      </c>
      <c r="G6675" t="s">
        <v>7015</v>
      </c>
      <c r="H6675">
        <v>1</v>
      </c>
      <c r="I6675" t="s">
        <v>7143</v>
      </c>
    </row>
    <row r="6676" spans="1:9" x14ac:dyDescent="0.25">
      <c r="A6676" t="s">
        <v>8104</v>
      </c>
      <c r="B6676">
        <v>75211662</v>
      </c>
      <c r="C6676" t="s">
        <v>16</v>
      </c>
      <c r="D6676" t="s">
        <v>16</v>
      </c>
      <c r="E6676" t="s">
        <v>16</v>
      </c>
      <c r="F6676" t="s">
        <v>16</v>
      </c>
      <c r="G6676" t="s">
        <v>7015</v>
      </c>
      <c r="H6676">
        <v>1</v>
      </c>
      <c r="I6676" t="s">
        <v>7143</v>
      </c>
    </row>
    <row r="6677" spans="1:9" x14ac:dyDescent="0.25">
      <c r="A6677" t="s">
        <v>8108</v>
      </c>
      <c r="B6677">
        <v>75211662</v>
      </c>
      <c r="C6677" t="s">
        <v>16</v>
      </c>
      <c r="D6677" t="s">
        <v>16</v>
      </c>
      <c r="E6677" t="s">
        <v>16</v>
      </c>
      <c r="F6677" t="s">
        <v>16</v>
      </c>
      <c r="G6677" t="s">
        <v>7015</v>
      </c>
      <c r="H6677">
        <v>1</v>
      </c>
      <c r="I6677" t="s">
        <v>7143</v>
      </c>
    </row>
    <row r="6678" spans="1:9" x14ac:dyDescent="0.25">
      <c r="A6678" t="s">
        <v>8110</v>
      </c>
      <c r="B6678">
        <v>75211662</v>
      </c>
      <c r="C6678" t="s">
        <v>16</v>
      </c>
      <c r="D6678" t="s">
        <v>16</v>
      </c>
      <c r="E6678" t="s">
        <v>16</v>
      </c>
      <c r="F6678" t="s">
        <v>16</v>
      </c>
      <c r="G6678" t="s">
        <v>7015</v>
      </c>
      <c r="H6678">
        <v>1</v>
      </c>
      <c r="I6678" t="s">
        <v>7143</v>
      </c>
    </row>
    <row r="6679" spans="1:9" x14ac:dyDescent="0.25">
      <c r="A6679" t="s">
        <v>8109</v>
      </c>
      <c r="B6679">
        <v>75211662</v>
      </c>
      <c r="C6679" t="s">
        <v>16</v>
      </c>
      <c r="D6679" t="s">
        <v>16</v>
      </c>
      <c r="E6679" t="s">
        <v>16</v>
      </c>
      <c r="F6679" t="s">
        <v>16</v>
      </c>
      <c r="G6679" t="s">
        <v>7015</v>
      </c>
      <c r="H6679">
        <v>1</v>
      </c>
      <c r="I6679" t="s">
        <v>7143</v>
      </c>
    </row>
    <row r="6680" spans="1:9" x14ac:dyDescent="0.25">
      <c r="A6680" t="s">
        <v>10250</v>
      </c>
      <c r="B6680">
        <v>75211662</v>
      </c>
      <c r="C6680" t="s">
        <v>16</v>
      </c>
      <c r="D6680" t="s">
        <v>16</v>
      </c>
      <c r="E6680" t="s">
        <v>16</v>
      </c>
      <c r="F6680" t="s">
        <v>16</v>
      </c>
      <c r="G6680" t="s">
        <v>7015</v>
      </c>
      <c r="H6680">
        <v>1</v>
      </c>
      <c r="I6680" t="s">
        <v>7143</v>
      </c>
    </row>
    <row r="6681" spans="1:9" x14ac:dyDescent="0.25">
      <c r="A6681" t="s">
        <v>11903</v>
      </c>
      <c r="B6681">
        <v>75196500</v>
      </c>
      <c r="C6681" t="s">
        <v>16</v>
      </c>
      <c r="D6681" t="s">
        <v>16</v>
      </c>
      <c r="E6681" t="s">
        <v>16</v>
      </c>
      <c r="F6681" t="s">
        <v>16</v>
      </c>
      <c r="G6681" t="s">
        <v>2425</v>
      </c>
      <c r="H6681">
        <v>1</v>
      </c>
      <c r="I6681" t="s">
        <v>5229</v>
      </c>
    </row>
    <row r="6682" spans="1:9" x14ac:dyDescent="0.25">
      <c r="A6682" t="s">
        <v>11456</v>
      </c>
      <c r="B6682">
        <v>75211662</v>
      </c>
      <c r="C6682" t="s">
        <v>16</v>
      </c>
      <c r="D6682" t="s">
        <v>16</v>
      </c>
      <c r="E6682" t="s">
        <v>16</v>
      </c>
      <c r="F6682" t="s">
        <v>16</v>
      </c>
      <c r="G6682" t="s">
        <v>7015</v>
      </c>
      <c r="H6682">
        <v>1</v>
      </c>
      <c r="I6682" t="s">
        <v>7143</v>
      </c>
    </row>
    <row r="6683" spans="1:9" x14ac:dyDescent="0.25">
      <c r="A6683" t="s">
        <v>11459</v>
      </c>
      <c r="B6683">
        <v>75211662</v>
      </c>
      <c r="C6683" t="s">
        <v>16</v>
      </c>
      <c r="D6683" t="s">
        <v>16</v>
      </c>
      <c r="E6683" t="s">
        <v>16</v>
      </c>
      <c r="F6683" t="s">
        <v>16</v>
      </c>
      <c r="G6683" t="s">
        <v>7015</v>
      </c>
      <c r="H6683">
        <v>1</v>
      </c>
      <c r="I6683" t="s">
        <v>7143</v>
      </c>
    </row>
    <row r="6684" spans="1:9" x14ac:dyDescent="0.25">
      <c r="A6684" t="s">
        <v>11150</v>
      </c>
      <c r="B6684">
        <v>75211662</v>
      </c>
      <c r="C6684" t="s">
        <v>16</v>
      </c>
      <c r="D6684" t="s">
        <v>16</v>
      </c>
      <c r="E6684" t="s">
        <v>16</v>
      </c>
      <c r="F6684" t="s">
        <v>16</v>
      </c>
      <c r="G6684" t="s">
        <v>7015</v>
      </c>
      <c r="H6684">
        <v>1</v>
      </c>
      <c r="I6684" t="s">
        <v>7143</v>
      </c>
    </row>
    <row r="6685" spans="1:9" x14ac:dyDescent="0.25">
      <c r="A6685" t="s">
        <v>10609</v>
      </c>
      <c r="B6685">
        <v>75211662</v>
      </c>
      <c r="C6685" t="s">
        <v>16</v>
      </c>
      <c r="D6685" t="s">
        <v>16</v>
      </c>
      <c r="E6685" t="s">
        <v>16</v>
      </c>
      <c r="F6685" t="s">
        <v>16</v>
      </c>
      <c r="G6685" t="s">
        <v>7015</v>
      </c>
      <c r="H6685">
        <v>1</v>
      </c>
      <c r="I6685" t="s">
        <v>7143</v>
      </c>
    </row>
    <row r="6686" spans="1:9" x14ac:dyDescent="0.25">
      <c r="A6686" t="s">
        <v>11437</v>
      </c>
      <c r="B6686">
        <v>75211662</v>
      </c>
      <c r="C6686" t="s">
        <v>16</v>
      </c>
      <c r="D6686" t="s">
        <v>16</v>
      </c>
      <c r="E6686" t="s">
        <v>16</v>
      </c>
      <c r="F6686" t="s">
        <v>16</v>
      </c>
      <c r="G6686" t="s">
        <v>7015</v>
      </c>
      <c r="H6686">
        <v>1</v>
      </c>
      <c r="I6686" t="s">
        <v>7143</v>
      </c>
    </row>
    <row r="6687" spans="1:9" x14ac:dyDescent="0.25">
      <c r="A6687" t="s">
        <v>10656</v>
      </c>
      <c r="B6687">
        <v>75211662</v>
      </c>
      <c r="C6687" t="s">
        <v>16</v>
      </c>
      <c r="D6687" t="s">
        <v>16</v>
      </c>
      <c r="E6687" t="s">
        <v>16</v>
      </c>
      <c r="F6687" t="s">
        <v>16</v>
      </c>
      <c r="G6687" t="s">
        <v>7015</v>
      </c>
      <c r="H6687">
        <v>1</v>
      </c>
      <c r="I6687" t="s">
        <v>7143</v>
      </c>
    </row>
    <row r="6688" spans="1:9" x14ac:dyDescent="0.25">
      <c r="A6688" t="s">
        <v>10657</v>
      </c>
      <c r="B6688">
        <v>75211662</v>
      </c>
      <c r="C6688" t="s">
        <v>16</v>
      </c>
      <c r="D6688" t="s">
        <v>16</v>
      </c>
      <c r="E6688" t="s">
        <v>16</v>
      </c>
      <c r="F6688" t="s">
        <v>16</v>
      </c>
      <c r="G6688" t="s">
        <v>7015</v>
      </c>
      <c r="H6688">
        <v>1</v>
      </c>
      <c r="I6688" t="s">
        <v>7143</v>
      </c>
    </row>
    <row r="6689" spans="1:9" x14ac:dyDescent="0.25">
      <c r="A6689" t="s">
        <v>11337</v>
      </c>
      <c r="B6689">
        <v>75211662</v>
      </c>
      <c r="C6689" t="s">
        <v>16</v>
      </c>
      <c r="D6689" t="s">
        <v>16</v>
      </c>
      <c r="E6689" t="s">
        <v>16</v>
      </c>
      <c r="F6689" t="s">
        <v>16</v>
      </c>
      <c r="G6689" t="s">
        <v>7015</v>
      </c>
      <c r="H6689">
        <v>1</v>
      </c>
      <c r="I6689" t="s">
        <v>7143</v>
      </c>
    </row>
    <row r="6690" spans="1:9" x14ac:dyDescent="0.25">
      <c r="A6690" t="s">
        <v>11417</v>
      </c>
      <c r="B6690">
        <v>75211662</v>
      </c>
      <c r="C6690" t="s">
        <v>16</v>
      </c>
      <c r="D6690" t="s">
        <v>16</v>
      </c>
      <c r="E6690" t="s">
        <v>16</v>
      </c>
      <c r="F6690" t="s">
        <v>16</v>
      </c>
      <c r="G6690" t="s">
        <v>7015</v>
      </c>
      <c r="H6690">
        <v>1</v>
      </c>
      <c r="I6690" t="s">
        <v>7143</v>
      </c>
    </row>
    <row r="6691" spans="1:9" x14ac:dyDescent="0.25">
      <c r="A6691" t="s">
        <v>11343</v>
      </c>
      <c r="B6691">
        <v>75211662</v>
      </c>
      <c r="C6691" t="s">
        <v>16</v>
      </c>
      <c r="D6691" t="s">
        <v>16</v>
      </c>
      <c r="E6691" t="s">
        <v>16</v>
      </c>
      <c r="F6691" t="s">
        <v>16</v>
      </c>
      <c r="G6691" t="s">
        <v>7015</v>
      </c>
      <c r="H6691">
        <v>1</v>
      </c>
      <c r="I6691" t="s">
        <v>7143</v>
      </c>
    </row>
    <row r="6692" spans="1:9" x14ac:dyDescent="0.25">
      <c r="A6692" t="s">
        <v>11418</v>
      </c>
      <c r="B6692">
        <v>75211662</v>
      </c>
      <c r="C6692" t="s">
        <v>16</v>
      </c>
      <c r="D6692" t="s">
        <v>16</v>
      </c>
      <c r="E6692" t="s">
        <v>16</v>
      </c>
      <c r="F6692" t="s">
        <v>16</v>
      </c>
      <c r="G6692" t="s">
        <v>7015</v>
      </c>
      <c r="H6692">
        <v>1</v>
      </c>
      <c r="I6692" t="s">
        <v>7143</v>
      </c>
    </row>
    <row r="6693" spans="1:9" x14ac:dyDescent="0.25">
      <c r="A6693" t="s">
        <v>11415</v>
      </c>
      <c r="B6693">
        <v>75211662</v>
      </c>
      <c r="C6693" t="s">
        <v>16</v>
      </c>
      <c r="D6693" t="s">
        <v>16</v>
      </c>
      <c r="E6693" t="s">
        <v>16</v>
      </c>
      <c r="F6693" t="s">
        <v>16</v>
      </c>
      <c r="G6693" t="s">
        <v>7015</v>
      </c>
      <c r="H6693">
        <v>1</v>
      </c>
      <c r="I6693" t="s">
        <v>7143</v>
      </c>
    </row>
    <row r="6694" spans="1:9" x14ac:dyDescent="0.25">
      <c r="A6694" t="s">
        <v>11341</v>
      </c>
      <c r="B6694">
        <v>75211662</v>
      </c>
      <c r="C6694" t="s">
        <v>16</v>
      </c>
      <c r="D6694" t="s">
        <v>16</v>
      </c>
      <c r="E6694" t="s">
        <v>16</v>
      </c>
      <c r="F6694" t="s">
        <v>16</v>
      </c>
      <c r="G6694" t="s">
        <v>7015</v>
      </c>
      <c r="H6694">
        <v>1</v>
      </c>
      <c r="I6694" t="s">
        <v>7143</v>
      </c>
    </row>
    <row r="6695" spans="1:9" x14ac:dyDescent="0.25">
      <c r="A6695" t="s">
        <v>11419</v>
      </c>
      <c r="B6695">
        <v>75211662</v>
      </c>
      <c r="C6695" t="s">
        <v>16</v>
      </c>
      <c r="D6695" t="s">
        <v>16</v>
      </c>
      <c r="E6695" t="s">
        <v>16</v>
      </c>
      <c r="F6695" t="s">
        <v>16</v>
      </c>
      <c r="G6695" t="s">
        <v>7015</v>
      </c>
      <c r="H6695">
        <v>1</v>
      </c>
      <c r="I6695" t="s">
        <v>7143</v>
      </c>
    </row>
    <row r="6696" spans="1:9" x14ac:dyDescent="0.25">
      <c r="A6696" t="s">
        <v>11342</v>
      </c>
      <c r="B6696">
        <v>75211662</v>
      </c>
      <c r="C6696" t="s">
        <v>16</v>
      </c>
      <c r="D6696" t="s">
        <v>16</v>
      </c>
      <c r="E6696" t="s">
        <v>16</v>
      </c>
      <c r="F6696" t="s">
        <v>16</v>
      </c>
      <c r="G6696" t="s">
        <v>7015</v>
      </c>
      <c r="H6696">
        <v>1</v>
      </c>
      <c r="I6696" t="s">
        <v>7143</v>
      </c>
    </row>
    <row r="6697" spans="1:9" x14ac:dyDescent="0.25">
      <c r="A6697" t="s">
        <v>10274</v>
      </c>
      <c r="B6697">
        <v>75180019</v>
      </c>
      <c r="C6697" t="s">
        <v>16</v>
      </c>
      <c r="D6697" t="s">
        <v>16</v>
      </c>
      <c r="E6697" t="s">
        <v>16</v>
      </c>
      <c r="F6697" t="s">
        <v>16</v>
      </c>
      <c r="G6697" t="s">
        <v>2430</v>
      </c>
      <c r="H6697">
        <v>1</v>
      </c>
      <c r="I6697" t="s">
        <v>5227</v>
      </c>
    </row>
    <row r="6698" spans="1:9" x14ac:dyDescent="0.25">
      <c r="A6698" t="s">
        <v>10279</v>
      </c>
      <c r="B6698">
        <v>75211662</v>
      </c>
      <c r="C6698" t="s">
        <v>16</v>
      </c>
      <c r="D6698" t="s">
        <v>16</v>
      </c>
      <c r="E6698" t="s">
        <v>16</v>
      </c>
      <c r="F6698" t="s">
        <v>16</v>
      </c>
      <c r="G6698" t="s">
        <v>7015</v>
      </c>
      <c r="H6698">
        <v>1</v>
      </c>
      <c r="I6698" t="s">
        <v>7143</v>
      </c>
    </row>
    <row r="6699" spans="1:9" x14ac:dyDescent="0.25">
      <c r="A6699" t="s">
        <v>10272</v>
      </c>
      <c r="B6699">
        <v>75211662</v>
      </c>
      <c r="C6699" t="s">
        <v>16</v>
      </c>
      <c r="D6699" t="s">
        <v>16</v>
      </c>
      <c r="E6699" t="s">
        <v>16</v>
      </c>
      <c r="F6699" t="s">
        <v>16</v>
      </c>
      <c r="G6699" t="s">
        <v>7015</v>
      </c>
      <c r="H6699">
        <v>1</v>
      </c>
      <c r="I6699" t="s">
        <v>7143</v>
      </c>
    </row>
    <row r="6700" spans="1:9" x14ac:dyDescent="0.25">
      <c r="A6700" t="s">
        <v>10273</v>
      </c>
      <c r="B6700">
        <v>75211662</v>
      </c>
      <c r="C6700" t="s">
        <v>16</v>
      </c>
      <c r="D6700" t="s">
        <v>16</v>
      </c>
      <c r="E6700" t="s">
        <v>16</v>
      </c>
      <c r="F6700" t="s">
        <v>16</v>
      </c>
      <c r="G6700" t="s">
        <v>7015</v>
      </c>
      <c r="H6700">
        <v>1</v>
      </c>
      <c r="I6700" t="s">
        <v>7143</v>
      </c>
    </row>
    <row r="6701" spans="1:9" x14ac:dyDescent="0.25">
      <c r="A6701" t="s">
        <v>10276</v>
      </c>
      <c r="B6701">
        <v>75211662</v>
      </c>
      <c r="C6701" t="s">
        <v>16</v>
      </c>
      <c r="D6701" t="s">
        <v>16</v>
      </c>
      <c r="E6701" t="s">
        <v>16</v>
      </c>
      <c r="F6701" t="s">
        <v>16</v>
      </c>
      <c r="G6701" t="s">
        <v>7015</v>
      </c>
      <c r="H6701">
        <v>1</v>
      </c>
      <c r="I6701" t="s">
        <v>7143</v>
      </c>
    </row>
    <row r="6702" spans="1:9" x14ac:dyDescent="0.25">
      <c r="A6702" t="s">
        <v>10280</v>
      </c>
      <c r="B6702">
        <v>75211662</v>
      </c>
      <c r="C6702" t="s">
        <v>16</v>
      </c>
      <c r="D6702" t="s">
        <v>16</v>
      </c>
      <c r="E6702" t="s">
        <v>16</v>
      </c>
      <c r="F6702" t="s">
        <v>16</v>
      </c>
      <c r="G6702" t="s">
        <v>7015</v>
      </c>
      <c r="H6702">
        <v>1</v>
      </c>
      <c r="I6702" t="s">
        <v>7143</v>
      </c>
    </row>
    <row r="6703" spans="1:9" x14ac:dyDescent="0.25">
      <c r="A6703" t="s">
        <v>10277</v>
      </c>
      <c r="B6703">
        <v>75211662</v>
      </c>
      <c r="C6703" t="s">
        <v>16</v>
      </c>
      <c r="D6703" t="s">
        <v>16</v>
      </c>
      <c r="E6703" t="s">
        <v>16</v>
      </c>
      <c r="F6703" t="s">
        <v>16</v>
      </c>
      <c r="G6703" t="s">
        <v>7015</v>
      </c>
      <c r="H6703">
        <v>1</v>
      </c>
      <c r="I6703" t="s">
        <v>7143</v>
      </c>
    </row>
    <row r="6704" spans="1:9" x14ac:dyDescent="0.25">
      <c r="A6704" t="s">
        <v>10281</v>
      </c>
      <c r="B6704">
        <v>75211662</v>
      </c>
      <c r="C6704" t="s">
        <v>16</v>
      </c>
      <c r="D6704" t="s">
        <v>16</v>
      </c>
      <c r="E6704" t="s">
        <v>16</v>
      </c>
      <c r="F6704" t="s">
        <v>16</v>
      </c>
      <c r="G6704" t="s">
        <v>7015</v>
      </c>
      <c r="H6704">
        <v>1</v>
      </c>
      <c r="I6704" t="s">
        <v>7143</v>
      </c>
    </row>
    <row r="6705" spans="1:9" x14ac:dyDescent="0.25">
      <c r="A6705" t="s">
        <v>10278</v>
      </c>
      <c r="B6705">
        <v>75211662</v>
      </c>
      <c r="C6705" t="s">
        <v>16</v>
      </c>
      <c r="D6705" t="s">
        <v>16</v>
      </c>
      <c r="E6705" t="s">
        <v>16</v>
      </c>
      <c r="F6705" t="s">
        <v>16</v>
      </c>
      <c r="G6705" t="s">
        <v>7015</v>
      </c>
      <c r="H6705">
        <v>1</v>
      </c>
      <c r="I6705" t="s">
        <v>7143</v>
      </c>
    </row>
    <row r="6706" spans="1:9" x14ac:dyDescent="0.25">
      <c r="A6706" t="s">
        <v>10282</v>
      </c>
      <c r="B6706">
        <v>75211662</v>
      </c>
      <c r="C6706" t="s">
        <v>16</v>
      </c>
      <c r="D6706" t="s">
        <v>16</v>
      </c>
      <c r="E6706" t="s">
        <v>16</v>
      </c>
      <c r="F6706" t="s">
        <v>16</v>
      </c>
      <c r="G6706" t="s">
        <v>7015</v>
      </c>
      <c r="H6706">
        <v>1</v>
      </c>
      <c r="I6706" t="s">
        <v>7143</v>
      </c>
    </row>
    <row r="6707" spans="1:9" x14ac:dyDescent="0.25">
      <c r="A6707" t="s">
        <v>10275</v>
      </c>
      <c r="B6707">
        <v>75211662</v>
      </c>
      <c r="C6707" t="s">
        <v>16</v>
      </c>
      <c r="D6707" t="s">
        <v>16</v>
      </c>
      <c r="E6707" t="s">
        <v>16</v>
      </c>
      <c r="F6707" t="s">
        <v>16</v>
      </c>
      <c r="G6707" t="s">
        <v>7015</v>
      </c>
      <c r="H6707">
        <v>1</v>
      </c>
      <c r="I6707" t="s">
        <v>7143</v>
      </c>
    </row>
    <row r="6708" spans="1:9" x14ac:dyDescent="0.25">
      <c r="A6708" t="s">
        <v>10287</v>
      </c>
      <c r="B6708">
        <v>75211662</v>
      </c>
      <c r="C6708" t="s">
        <v>16</v>
      </c>
      <c r="D6708" t="s">
        <v>16</v>
      </c>
      <c r="E6708" t="s">
        <v>16</v>
      </c>
      <c r="F6708" t="s">
        <v>16</v>
      </c>
      <c r="G6708" t="s">
        <v>7015</v>
      </c>
      <c r="H6708">
        <v>1</v>
      </c>
      <c r="I6708" t="s">
        <v>7143</v>
      </c>
    </row>
    <row r="6709" spans="1:9" x14ac:dyDescent="0.25">
      <c r="A6709" t="s">
        <v>10291</v>
      </c>
      <c r="B6709">
        <v>75211662</v>
      </c>
      <c r="C6709" t="s">
        <v>16</v>
      </c>
      <c r="D6709" t="s">
        <v>16</v>
      </c>
      <c r="E6709" t="s">
        <v>16</v>
      </c>
      <c r="F6709" t="s">
        <v>16</v>
      </c>
      <c r="G6709" t="s">
        <v>7015</v>
      </c>
      <c r="H6709">
        <v>1</v>
      </c>
      <c r="I6709" t="s">
        <v>7143</v>
      </c>
    </row>
    <row r="6710" spans="1:9" x14ac:dyDescent="0.25">
      <c r="A6710" t="s">
        <v>10284</v>
      </c>
      <c r="B6710">
        <v>75211662</v>
      </c>
      <c r="C6710" t="s">
        <v>16</v>
      </c>
      <c r="D6710" t="s">
        <v>16</v>
      </c>
      <c r="E6710" t="s">
        <v>16</v>
      </c>
      <c r="F6710" t="s">
        <v>16</v>
      </c>
      <c r="G6710" t="s">
        <v>7015</v>
      </c>
      <c r="H6710">
        <v>1</v>
      </c>
      <c r="I6710" t="s">
        <v>7143</v>
      </c>
    </row>
    <row r="6711" spans="1:9" x14ac:dyDescent="0.25">
      <c r="A6711" t="s">
        <v>10292</v>
      </c>
      <c r="B6711">
        <v>75211662</v>
      </c>
      <c r="C6711" t="s">
        <v>16</v>
      </c>
      <c r="D6711" t="s">
        <v>16</v>
      </c>
      <c r="E6711" t="s">
        <v>16</v>
      </c>
      <c r="F6711" t="s">
        <v>16</v>
      </c>
      <c r="G6711" t="s">
        <v>7015</v>
      </c>
      <c r="H6711">
        <v>1</v>
      </c>
      <c r="I6711" t="s">
        <v>7143</v>
      </c>
    </row>
    <row r="6712" spans="1:9" x14ac:dyDescent="0.25">
      <c r="A6712" t="s">
        <v>10288</v>
      </c>
      <c r="B6712">
        <v>75211662</v>
      </c>
      <c r="C6712" t="s">
        <v>16</v>
      </c>
      <c r="D6712" t="s">
        <v>16</v>
      </c>
      <c r="E6712" t="s">
        <v>16</v>
      </c>
      <c r="F6712" t="s">
        <v>16</v>
      </c>
      <c r="G6712" t="s">
        <v>7015</v>
      </c>
      <c r="H6712">
        <v>1</v>
      </c>
      <c r="I6712" t="s">
        <v>7143</v>
      </c>
    </row>
    <row r="6713" spans="1:9" x14ac:dyDescent="0.25">
      <c r="A6713" t="s">
        <v>10293</v>
      </c>
      <c r="B6713">
        <v>75211662</v>
      </c>
      <c r="C6713" t="s">
        <v>16</v>
      </c>
      <c r="D6713" t="s">
        <v>16</v>
      </c>
      <c r="E6713" t="s">
        <v>16</v>
      </c>
      <c r="F6713" t="s">
        <v>16</v>
      </c>
      <c r="G6713" t="s">
        <v>7015</v>
      </c>
      <c r="H6713">
        <v>1</v>
      </c>
      <c r="I6713" t="s">
        <v>7143</v>
      </c>
    </row>
    <row r="6714" spans="1:9" x14ac:dyDescent="0.25">
      <c r="A6714" t="s">
        <v>10289</v>
      </c>
      <c r="B6714">
        <v>75211662</v>
      </c>
      <c r="C6714" t="s">
        <v>16</v>
      </c>
      <c r="D6714" t="s">
        <v>16</v>
      </c>
      <c r="E6714" t="s">
        <v>16</v>
      </c>
      <c r="F6714" t="s">
        <v>16</v>
      </c>
      <c r="G6714" t="s">
        <v>7015</v>
      </c>
      <c r="H6714">
        <v>1</v>
      </c>
      <c r="I6714" t="s">
        <v>7143</v>
      </c>
    </row>
    <row r="6715" spans="1:9" x14ac:dyDescent="0.25">
      <c r="A6715" t="s">
        <v>10286</v>
      </c>
      <c r="B6715">
        <v>75211662</v>
      </c>
      <c r="C6715" t="s">
        <v>16</v>
      </c>
      <c r="D6715" t="s">
        <v>16</v>
      </c>
      <c r="E6715" t="s">
        <v>16</v>
      </c>
      <c r="F6715" t="s">
        <v>16</v>
      </c>
      <c r="G6715" t="s">
        <v>7015</v>
      </c>
      <c r="H6715">
        <v>1</v>
      </c>
      <c r="I6715" t="s">
        <v>7143</v>
      </c>
    </row>
    <row r="6716" spans="1:9" x14ac:dyDescent="0.25">
      <c r="A6716" t="s">
        <v>10294</v>
      </c>
      <c r="B6716">
        <v>75577000</v>
      </c>
      <c r="C6716" t="s">
        <v>16</v>
      </c>
      <c r="D6716" t="s">
        <v>16</v>
      </c>
      <c r="E6716" t="s">
        <v>16</v>
      </c>
      <c r="F6716" t="s">
        <v>16</v>
      </c>
      <c r="G6716" t="s">
        <v>3759</v>
      </c>
      <c r="H6716">
        <v>1</v>
      </c>
      <c r="I6716" t="s">
        <v>4898</v>
      </c>
    </row>
    <row r="6717" spans="1:9" x14ac:dyDescent="0.25">
      <c r="A6717" t="s">
        <v>11812</v>
      </c>
      <c r="B6717">
        <v>75211662</v>
      </c>
      <c r="C6717" t="s">
        <v>16</v>
      </c>
      <c r="D6717" t="s">
        <v>16</v>
      </c>
      <c r="E6717" t="s">
        <v>16</v>
      </c>
      <c r="F6717" t="s">
        <v>16</v>
      </c>
      <c r="G6717" t="s">
        <v>7015</v>
      </c>
      <c r="H6717">
        <v>1</v>
      </c>
      <c r="I6717" t="s">
        <v>7143</v>
      </c>
    </row>
    <row r="6718" spans="1:9" x14ac:dyDescent="0.25">
      <c r="A6718" t="s">
        <v>11809</v>
      </c>
      <c r="B6718">
        <v>75211662</v>
      </c>
      <c r="C6718" t="s">
        <v>16</v>
      </c>
      <c r="D6718" t="s">
        <v>16</v>
      </c>
      <c r="E6718" t="s">
        <v>16</v>
      </c>
      <c r="F6718" t="s">
        <v>16</v>
      </c>
      <c r="G6718" t="s">
        <v>7015</v>
      </c>
      <c r="H6718">
        <v>1</v>
      </c>
      <c r="I6718" t="s">
        <v>7143</v>
      </c>
    </row>
    <row r="6719" spans="1:9" x14ac:dyDescent="0.25">
      <c r="A6719" t="s">
        <v>11813</v>
      </c>
      <c r="B6719">
        <v>75211662</v>
      </c>
      <c r="C6719" t="s">
        <v>16</v>
      </c>
      <c r="D6719" t="s">
        <v>16</v>
      </c>
      <c r="E6719" t="s">
        <v>16</v>
      </c>
      <c r="F6719" t="s">
        <v>16</v>
      </c>
      <c r="G6719" t="s">
        <v>7015</v>
      </c>
      <c r="H6719">
        <v>1</v>
      </c>
      <c r="I6719" t="s">
        <v>7143</v>
      </c>
    </row>
    <row r="6720" spans="1:9" x14ac:dyDescent="0.25">
      <c r="A6720" t="s">
        <v>11814</v>
      </c>
      <c r="B6720">
        <v>75211662</v>
      </c>
      <c r="C6720" t="s">
        <v>16</v>
      </c>
      <c r="D6720" t="s">
        <v>16</v>
      </c>
      <c r="E6720" t="s">
        <v>16</v>
      </c>
      <c r="F6720" t="s">
        <v>16</v>
      </c>
      <c r="G6720" t="s">
        <v>7015</v>
      </c>
      <c r="H6720">
        <v>1</v>
      </c>
      <c r="I6720" t="s">
        <v>7143</v>
      </c>
    </row>
    <row r="6721" spans="1:9" x14ac:dyDescent="0.25">
      <c r="A6721" t="s">
        <v>11808</v>
      </c>
      <c r="B6721">
        <v>75211662</v>
      </c>
      <c r="C6721" t="s">
        <v>16</v>
      </c>
      <c r="D6721" t="s">
        <v>16</v>
      </c>
      <c r="E6721" t="s">
        <v>16</v>
      </c>
      <c r="F6721" t="s">
        <v>16</v>
      </c>
      <c r="G6721" t="s">
        <v>7015</v>
      </c>
      <c r="H6721">
        <v>1</v>
      </c>
      <c r="I6721" t="s">
        <v>7143</v>
      </c>
    </row>
    <row r="6722" spans="1:9" x14ac:dyDescent="0.25">
      <c r="A6722" t="s">
        <v>11822</v>
      </c>
      <c r="B6722">
        <v>75211662</v>
      </c>
      <c r="C6722" t="s">
        <v>16</v>
      </c>
      <c r="D6722" t="s">
        <v>16</v>
      </c>
      <c r="E6722" t="s">
        <v>16</v>
      </c>
      <c r="F6722" t="s">
        <v>16</v>
      </c>
      <c r="G6722" t="s">
        <v>7015</v>
      </c>
      <c r="H6722">
        <v>1</v>
      </c>
      <c r="I6722" t="s">
        <v>7143</v>
      </c>
    </row>
    <row r="6723" spans="1:9" x14ac:dyDescent="0.25">
      <c r="A6723" t="s">
        <v>11823</v>
      </c>
      <c r="B6723">
        <v>75211662</v>
      </c>
      <c r="C6723" t="s">
        <v>16</v>
      </c>
      <c r="D6723" t="s">
        <v>16</v>
      </c>
      <c r="E6723" t="s">
        <v>16</v>
      </c>
      <c r="F6723" t="s">
        <v>16</v>
      </c>
      <c r="G6723" t="s">
        <v>7015</v>
      </c>
      <c r="H6723">
        <v>1</v>
      </c>
      <c r="I6723" t="s">
        <v>7143</v>
      </c>
    </row>
    <row r="6724" spans="1:9" x14ac:dyDescent="0.25">
      <c r="A6724" t="s">
        <v>11824</v>
      </c>
      <c r="B6724">
        <v>75211662</v>
      </c>
      <c r="C6724" t="s">
        <v>16</v>
      </c>
      <c r="D6724" t="s">
        <v>16</v>
      </c>
      <c r="E6724" t="s">
        <v>16</v>
      </c>
      <c r="F6724" t="s">
        <v>16</v>
      </c>
      <c r="G6724" t="s">
        <v>7015</v>
      </c>
      <c r="H6724">
        <v>1</v>
      </c>
      <c r="I6724" t="s">
        <v>7143</v>
      </c>
    </row>
    <row r="6725" spans="1:9" x14ac:dyDescent="0.25">
      <c r="A6725" t="s">
        <v>11827</v>
      </c>
      <c r="B6725">
        <v>75211662</v>
      </c>
      <c r="C6725" t="s">
        <v>16</v>
      </c>
      <c r="D6725" t="s">
        <v>16</v>
      </c>
      <c r="E6725" t="s">
        <v>16</v>
      </c>
      <c r="F6725" t="s">
        <v>16</v>
      </c>
      <c r="G6725" t="s">
        <v>7015</v>
      </c>
      <c r="H6725">
        <v>1</v>
      </c>
      <c r="I6725" t="s">
        <v>7143</v>
      </c>
    </row>
    <row r="6726" spans="1:9" x14ac:dyDescent="0.25">
      <c r="A6726" t="s">
        <v>11810</v>
      </c>
      <c r="B6726">
        <v>75211662</v>
      </c>
      <c r="C6726" t="s">
        <v>16</v>
      </c>
      <c r="D6726" t="s">
        <v>16</v>
      </c>
      <c r="E6726" t="s">
        <v>16</v>
      </c>
      <c r="F6726" t="s">
        <v>16</v>
      </c>
      <c r="G6726" t="s">
        <v>7015</v>
      </c>
      <c r="H6726">
        <v>1</v>
      </c>
      <c r="I6726" t="s">
        <v>7143</v>
      </c>
    </row>
    <row r="6727" spans="1:9" x14ac:dyDescent="0.25">
      <c r="A6727" t="s">
        <v>11825</v>
      </c>
      <c r="B6727">
        <v>75211662</v>
      </c>
      <c r="C6727" t="s">
        <v>16</v>
      </c>
      <c r="D6727" t="s">
        <v>16</v>
      </c>
      <c r="E6727" t="s">
        <v>16</v>
      </c>
      <c r="F6727" t="s">
        <v>16</v>
      </c>
      <c r="G6727" t="s">
        <v>7015</v>
      </c>
      <c r="H6727">
        <v>1</v>
      </c>
      <c r="I6727" t="s">
        <v>7143</v>
      </c>
    </row>
    <row r="6728" spans="1:9" x14ac:dyDescent="0.25">
      <c r="A6728" t="s">
        <v>11811</v>
      </c>
      <c r="B6728">
        <v>75211662</v>
      </c>
      <c r="C6728" t="s">
        <v>16</v>
      </c>
      <c r="D6728" t="s">
        <v>16</v>
      </c>
      <c r="E6728" t="s">
        <v>16</v>
      </c>
      <c r="F6728" t="s">
        <v>16</v>
      </c>
      <c r="G6728" t="s">
        <v>7015</v>
      </c>
      <c r="H6728">
        <v>1</v>
      </c>
      <c r="I6728" t="s">
        <v>7143</v>
      </c>
    </row>
    <row r="6729" spans="1:9" x14ac:dyDescent="0.25">
      <c r="A6729" t="s">
        <v>11815</v>
      </c>
      <c r="B6729">
        <v>75211662</v>
      </c>
      <c r="C6729" t="s">
        <v>16</v>
      </c>
      <c r="D6729" t="s">
        <v>16</v>
      </c>
      <c r="E6729" t="s">
        <v>16</v>
      </c>
      <c r="F6729" t="s">
        <v>16</v>
      </c>
      <c r="G6729" t="s">
        <v>7015</v>
      </c>
      <c r="H6729">
        <v>1</v>
      </c>
      <c r="I6729" t="s">
        <v>7143</v>
      </c>
    </row>
    <row r="6730" spans="1:9" x14ac:dyDescent="0.25">
      <c r="A6730" t="s">
        <v>11817</v>
      </c>
      <c r="B6730">
        <v>75211662</v>
      </c>
      <c r="C6730" t="s">
        <v>16</v>
      </c>
      <c r="D6730" t="s">
        <v>16</v>
      </c>
      <c r="E6730" t="s">
        <v>16</v>
      </c>
      <c r="F6730" t="s">
        <v>16</v>
      </c>
      <c r="G6730" t="s">
        <v>7015</v>
      </c>
      <c r="H6730">
        <v>1</v>
      </c>
      <c r="I6730" t="s">
        <v>7143</v>
      </c>
    </row>
    <row r="6731" spans="1:9" x14ac:dyDescent="0.25">
      <c r="A6731" t="s">
        <v>11818</v>
      </c>
      <c r="B6731">
        <v>75180019</v>
      </c>
      <c r="C6731" t="s">
        <v>16</v>
      </c>
      <c r="D6731" t="s">
        <v>16</v>
      </c>
      <c r="E6731" t="s">
        <v>16</v>
      </c>
      <c r="F6731" t="s">
        <v>16</v>
      </c>
      <c r="G6731" t="s">
        <v>2430</v>
      </c>
      <c r="H6731">
        <v>1</v>
      </c>
      <c r="I6731" t="s">
        <v>5227</v>
      </c>
    </row>
    <row r="6732" spans="1:9" x14ac:dyDescent="0.25">
      <c r="A6732" t="s">
        <v>11819</v>
      </c>
      <c r="B6732">
        <v>75180019</v>
      </c>
      <c r="C6732" t="s">
        <v>16</v>
      </c>
      <c r="D6732" t="s">
        <v>16</v>
      </c>
      <c r="E6732" t="s">
        <v>16</v>
      </c>
      <c r="F6732" t="s">
        <v>16</v>
      </c>
      <c r="G6732" t="s">
        <v>2430</v>
      </c>
      <c r="H6732">
        <v>1</v>
      </c>
      <c r="I6732" t="s">
        <v>5227</v>
      </c>
    </row>
    <row r="6733" spans="1:9" x14ac:dyDescent="0.25">
      <c r="A6733" t="s">
        <v>11828</v>
      </c>
      <c r="B6733">
        <v>75211662</v>
      </c>
      <c r="C6733" t="s">
        <v>16</v>
      </c>
      <c r="D6733" t="s">
        <v>16</v>
      </c>
      <c r="E6733" t="s">
        <v>16</v>
      </c>
      <c r="F6733" t="s">
        <v>16</v>
      </c>
      <c r="G6733" t="s">
        <v>7015</v>
      </c>
      <c r="H6733">
        <v>1</v>
      </c>
      <c r="I6733" t="s">
        <v>7143</v>
      </c>
    </row>
    <row r="6734" spans="1:9" x14ac:dyDescent="0.25">
      <c r="A6734" t="s">
        <v>11829</v>
      </c>
      <c r="B6734">
        <v>75211662</v>
      </c>
      <c r="C6734" t="s">
        <v>16</v>
      </c>
      <c r="D6734" t="s">
        <v>16</v>
      </c>
      <c r="E6734" t="s">
        <v>16</v>
      </c>
      <c r="F6734" t="s">
        <v>16</v>
      </c>
      <c r="G6734" t="s">
        <v>7015</v>
      </c>
      <c r="H6734">
        <v>1</v>
      </c>
      <c r="I6734" t="s">
        <v>7143</v>
      </c>
    </row>
    <row r="6735" spans="1:9" x14ac:dyDescent="0.25">
      <c r="A6735" t="s">
        <v>11820</v>
      </c>
      <c r="B6735">
        <v>75211662</v>
      </c>
      <c r="C6735" t="s">
        <v>16</v>
      </c>
      <c r="D6735" t="s">
        <v>16</v>
      </c>
      <c r="E6735" t="s">
        <v>16</v>
      </c>
      <c r="F6735" t="s">
        <v>16</v>
      </c>
      <c r="G6735" t="s">
        <v>7015</v>
      </c>
      <c r="H6735">
        <v>1</v>
      </c>
      <c r="I6735" t="s">
        <v>7143</v>
      </c>
    </row>
    <row r="6736" spans="1:9" x14ac:dyDescent="0.25">
      <c r="A6736" t="s">
        <v>11821</v>
      </c>
      <c r="B6736">
        <v>75211662</v>
      </c>
      <c r="C6736" t="s">
        <v>16</v>
      </c>
      <c r="D6736" t="s">
        <v>16</v>
      </c>
      <c r="E6736" t="s">
        <v>16</v>
      </c>
      <c r="F6736" t="s">
        <v>16</v>
      </c>
      <c r="G6736" t="s">
        <v>7015</v>
      </c>
      <c r="H6736">
        <v>1</v>
      </c>
      <c r="I6736" t="s">
        <v>7143</v>
      </c>
    </row>
    <row r="6737" spans="1:9" x14ac:dyDescent="0.25">
      <c r="A6737" t="s">
        <v>10269</v>
      </c>
      <c r="B6737">
        <v>75211662</v>
      </c>
      <c r="C6737" t="s">
        <v>16</v>
      </c>
      <c r="D6737" t="s">
        <v>16</v>
      </c>
      <c r="E6737" t="s">
        <v>16</v>
      </c>
      <c r="F6737" t="s">
        <v>16</v>
      </c>
      <c r="G6737" t="s">
        <v>7015</v>
      </c>
      <c r="H6737">
        <v>1</v>
      </c>
      <c r="I6737" t="s">
        <v>7143</v>
      </c>
    </row>
    <row r="6738" spans="1:9" x14ac:dyDescent="0.25">
      <c r="A6738" t="s">
        <v>11837</v>
      </c>
      <c r="B6738">
        <v>75211662</v>
      </c>
      <c r="C6738" t="s">
        <v>16</v>
      </c>
      <c r="D6738" t="s">
        <v>16</v>
      </c>
      <c r="E6738" t="s">
        <v>16</v>
      </c>
      <c r="F6738" t="s">
        <v>16</v>
      </c>
      <c r="G6738" t="s">
        <v>7015</v>
      </c>
      <c r="H6738">
        <v>1</v>
      </c>
      <c r="I6738" t="s">
        <v>7143</v>
      </c>
    </row>
    <row r="6739" spans="1:9" x14ac:dyDescent="0.25">
      <c r="A6739" t="s">
        <v>11835</v>
      </c>
      <c r="B6739">
        <v>75211662</v>
      </c>
      <c r="C6739" t="s">
        <v>16</v>
      </c>
      <c r="D6739" t="s">
        <v>16</v>
      </c>
      <c r="E6739" t="s">
        <v>16</v>
      </c>
      <c r="F6739" t="s">
        <v>16</v>
      </c>
      <c r="G6739" t="s">
        <v>7015</v>
      </c>
      <c r="H6739">
        <v>1</v>
      </c>
      <c r="I6739" t="s">
        <v>7143</v>
      </c>
    </row>
    <row r="6740" spans="1:9" x14ac:dyDescent="0.25">
      <c r="A6740" t="s">
        <v>10332</v>
      </c>
      <c r="B6740">
        <v>75211662</v>
      </c>
      <c r="C6740" t="s">
        <v>16</v>
      </c>
      <c r="D6740" t="s">
        <v>16</v>
      </c>
      <c r="E6740" t="s">
        <v>16</v>
      </c>
      <c r="F6740" t="s">
        <v>16</v>
      </c>
      <c r="G6740" t="s">
        <v>7015</v>
      </c>
      <c r="H6740">
        <v>1</v>
      </c>
      <c r="I6740" t="s">
        <v>7143</v>
      </c>
    </row>
    <row r="6741" spans="1:9" x14ac:dyDescent="0.25">
      <c r="A6741" t="s">
        <v>10333</v>
      </c>
      <c r="B6741">
        <v>75211662</v>
      </c>
      <c r="C6741" t="s">
        <v>16</v>
      </c>
      <c r="D6741" t="s">
        <v>16</v>
      </c>
      <c r="E6741" t="s">
        <v>16</v>
      </c>
      <c r="F6741" t="s">
        <v>16</v>
      </c>
      <c r="G6741" t="s">
        <v>7015</v>
      </c>
      <c r="H6741">
        <v>1</v>
      </c>
      <c r="I6741" t="s">
        <v>7143</v>
      </c>
    </row>
    <row r="6742" spans="1:9" x14ac:dyDescent="0.25">
      <c r="A6742" t="s">
        <v>10334</v>
      </c>
      <c r="B6742">
        <v>75211662</v>
      </c>
      <c r="C6742" t="s">
        <v>16</v>
      </c>
      <c r="D6742" t="s">
        <v>16</v>
      </c>
      <c r="E6742" t="s">
        <v>16</v>
      </c>
      <c r="F6742" t="s">
        <v>16</v>
      </c>
      <c r="G6742" t="s">
        <v>7015</v>
      </c>
      <c r="H6742">
        <v>1</v>
      </c>
      <c r="I6742" t="s">
        <v>7143</v>
      </c>
    </row>
    <row r="6743" spans="1:9" x14ac:dyDescent="0.25">
      <c r="A6743" t="s">
        <v>10318</v>
      </c>
      <c r="B6743">
        <v>75211662</v>
      </c>
      <c r="C6743" t="s">
        <v>16</v>
      </c>
      <c r="D6743" t="s">
        <v>16</v>
      </c>
      <c r="E6743" t="s">
        <v>16</v>
      </c>
      <c r="F6743" t="s">
        <v>16</v>
      </c>
      <c r="G6743" t="s">
        <v>7015</v>
      </c>
      <c r="H6743">
        <v>1</v>
      </c>
      <c r="I6743" t="s">
        <v>7143</v>
      </c>
    </row>
    <row r="6744" spans="1:9" x14ac:dyDescent="0.25">
      <c r="A6744" t="s">
        <v>10319</v>
      </c>
      <c r="B6744">
        <v>75211662</v>
      </c>
      <c r="C6744" t="s">
        <v>16</v>
      </c>
      <c r="D6744" t="s">
        <v>16</v>
      </c>
      <c r="E6744" t="s">
        <v>16</v>
      </c>
      <c r="F6744" t="s">
        <v>16</v>
      </c>
      <c r="G6744" t="s">
        <v>7015</v>
      </c>
      <c r="H6744">
        <v>1</v>
      </c>
      <c r="I6744" t="s">
        <v>7143</v>
      </c>
    </row>
    <row r="6745" spans="1:9" x14ac:dyDescent="0.25">
      <c r="A6745" t="s">
        <v>10343</v>
      </c>
      <c r="B6745">
        <v>75211662</v>
      </c>
      <c r="C6745" t="s">
        <v>16</v>
      </c>
      <c r="D6745" t="s">
        <v>16</v>
      </c>
      <c r="E6745" t="s">
        <v>16</v>
      </c>
      <c r="F6745" t="s">
        <v>16</v>
      </c>
      <c r="G6745" t="s">
        <v>7015</v>
      </c>
      <c r="H6745">
        <v>1</v>
      </c>
      <c r="I6745" t="s">
        <v>7143</v>
      </c>
    </row>
    <row r="6746" spans="1:9" x14ac:dyDescent="0.25">
      <c r="A6746" t="s">
        <v>10323</v>
      </c>
      <c r="B6746">
        <v>75211662</v>
      </c>
      <c r="C6746" t="s">
        <v>16</v>
      </c>
      <c r="D6746" t="s">
        <v>16</v>
      </c>
      <c r="E6746" t="s">
        <v>16</v>
      </c>
      <c r="F6746" t="s">
        <v>16</v>
      </c>
      <c r="G6746" t="s">
        <v>7015</v>
      </c>
      <c r="H6746">
        <v>1</v>
      </c>
      <c r="I6746" t="s">
        <v>7143</v>
      </c>
    </row>
    <row r="6747" spans="1:9" x14ac:dyDescent="0.25">
      <c r="A6747" t="s">
        <v>10270</v>
      </c>
      <c r="B6747">
        <v>75211662</v>
      </c>
      <c r="C6747" t="s">
        <v>16</v>
      </c>
      <c r="D6747" t="s">
        <v>16</v>
      </c>
      <c r="E6747" t="s">
        <v>16</v>
      </c>
      <c r="F6747" t="s">
        <v>16</v>
      </c>
      <c r="G6747" t="s">
        <v>7015</v>
      </c>
      <c r="H6747">
        <v>1</v>
      </c>
      <c r="I6747" t="s">
        <v>7143</v>
      </c>
    </row>
    <row r="6748" spans="1:9" x14ac:dyDescent="0.25">
      <c r="A6748" t="s">
        <v>10324</v>
      </c>
      <c r="B6748">
        <v>75211662</v>
      </c>
      <c r="C6748" t="s">
        <v>16</v>
      </c>
      <c r="D6748" t="s">
        <v>16</v>
      </c>
      <c r="E6748" t="s">
        <v>16</v>
      </c>
      <c r="F6748" t="s">
        <v>16</v>
      </c>
      <c r="G6748" t="s">
        <v>7015</v>
      </c>
      <c r="H6748">
        <v>1</v>
      </c>
      <c r="I6748" t="s">
        <v>7143</v>
      </c>
    </row>
    <row r="6749" spans="1:9" x14ac:dyDescent="0.25">
      <c r="A6749" t="s">
        <v>10325</v>
      </c>
      <c r="B6749">
        <v>75211662</v>
      </c>
      <c r="C6749" t="s">
        <v>16</v>
      </c>
      <c r="D6749" t="s">
        <v>16</v>
      </c>
      <c r="E6749" t="s">
        <v>16</v>
      </c>
      <c r="F6749" t="s">
        <v>16</v>
      </c>
      <c r="G6749" t="s">
        <v>7015</v>
      </c>
      <c r="H6749">
        <v>1</v>
      </c>
      <c r="I6749" t="s">
        <v>7143</v>
      </c>
    </row>
    <row r="6750" spans="1:9" x14ac:dyDescent="0.25">
      <c r="A6750" t="s">
        <v>10329</v>
      </c>
      <c r="B6750">
        <v>75211662</v>
      </c>
      <c r="C6750" t="s">
        <v>16</v>
      </c>
      <c r="D6750" t="s">
        <v>16</v>
      </c>
      <c r="E6750" t="s">
        <v>16</v>
      </c>
      <c r="F6750" t="s">
        <v>16</v>
      </c>
      <c r="G6750" t="s">
        <v>7015</v>
      </c>
      <c r="H6750">
        <v>1</v>
      </c>
      <c r="I6750" t="s">
        <v>7143</v>
      </c>
    </row>
    <row r="6751" spans="1:9" x14ac:dyDescent="0.25">
      <c r="A6751" t="s">
        <v>10330</v>
      </c>
      <c r="B6751">
        <v>75211662</v>
      </c>
      <c r="C6751" t="s">
        <v>16</v>
      </c>
      <c r="D6751" t="s">
        <v>16</v>
      </c>
      <c r="E6751" t="s">
        <v>16</v>
      </c>
      <c r="F6751" t="s">
        <v>16</v>
      </c>
      <c r="G6751" t="s">
        <v>7015</v>
      </c>
      <c r="H6751">
        <v>1</v>
      </c>
      <c r="I6751" t="s">
        <v>7143</v>
      </c>
    </row>
    <row r="6752" spans="1:9" x14ac:dyDescent="0.25">
      <c r="A6752" t="s">
        <v>10342</v>
      </c>
      <c r="B6752">
        <v>75211662</v>
      </c>
      <c r="C6752" t="s">
        <v>16</v>
      </c>
      <c r="D6752" t="s">
        <v>16</v>
      </c>
      <c r="E6752" t="s">
        <v>16</v>
      </c>
      <c r="F6752" t="s">
        <v>16</v>
      </c>
      <c r="G6752" t="s">
        <v>7015</v>
      </c>
      <c r="H6752">
        <v>1</v>
      </c>
      <c r="I6752" t="s">
        <v>7143</v>
      </c>
    </row>
    <row r="6753" spans="1:9" x14ac:dyDescent="0.25">
      <c r="A6753" t="s">
        <v>10296</v>
      </c>
      <c r="B6753">
        <v>75211662</v>
      </c>
      <c r="C6753" t="s">
        <v>16</v>
      </c>
      <c r="D6753" t="s">
        <v>16</v>
      </c>
      <c r="E6753" t="s">
        <v>16</v>
      </c>
      <c r="F6753" t="s">
        <v>16</v>
      </c>
      <c r="G6753" t="s">
        <v>7015</v>
      </c>
      <c r="H6753">
        <v>1</v>
      </c>
      <c r="I6753" t="s">
        <v>7143</v>
      </c>
    </row>
    <row r="6754" spans="1:9" x14ac:dyDescent="0.25">
      <c r="A6754" t="s">
        <v>10345</v>
      </c>
      <c r="B6754">
        <v>75211662</v>
      </c>
      <c r="C6754" t="s">
        <v>16</v>
      </c>
      <c r="D6754" t="s">
        <v>16</v>
      </c>
      <c r="E6754" t="s">
        <v>16</v>
      </c>
      <c r="F6754" t="s">
        <v>16</v>
      </c>
      <c r="G6754" t="s">
        <v>7015</v>
      </c>
      <c r="H6754">
        <v>1</v>
      </c>
      <c r="I6754" t="s">
        <v>7143</v>
      </c>
    </row>
    <row r="6755" spans="1:9" x14ac:dyDescent="0.25">
      <c r="A6755" t="s">
        <v>10340</v>
      </c>
      <c r="B6755">
        <v>75211662</v>
      </c>
      <c r="C6755" t="s">
        <v>16</v>
      </c>
      <c r="D6755" t="s">
        <v>16</v>
      </c>
      <c r="E6755" t="s">
        <v>16</v>
      </c>
      <c r="F6755" t="s">
        <v>16</v>
      </c>
      <c r="G6755" t="s">
        <v>7015</v>
      </c>
      <c r="H6755">
        <v>1</v>
      </c>
      <c r="I6755" t="s">
        <v>7143</v>
      </c>
    </row>
    <row r="6756" spans="1:9" x14ac:dyDescent="0.25">
      <c r="A6756" t="s">
        <v>10337</v>
      </c>
      <c r="B6756">
        <v>75211662</v>
      </c>
      <c r="C6756" t="s">
        <v>16</v>
      </c>
      <c r="D6756" t="s">
        <v>16</v>
      </c>
      <c r="E6756" t="s">
        <v>16</v>
      </c>
      <c r="F6756" t="s">
        <v>16</v>
      </c>
      <c r="G6756" t="s">
        <v>7015</v>
      </c>
      <c r="H6756">
        <v>1</v>
      </c>
      <c r="I6756" t="s">
        <v>7143</v>
      </c>
    </row>
    <row r="6757" spans="1:9" x14ac:dyDescent="0.25">
      <c r="A6757" t="s">
        <v>10346</v>
      </c>
      <c r="B6757">
        <v>75211662</v>
      </c>
      <c r="C6757" t="s">
        <v>16</v>
      </c>
      <c r="D6757" t="s">
        <v>16</v>
      </c>
      <c r="E6757" t="s">
        <v>16</v>
      </c>
      <c r="F6757" t="s">
        <v>16</v>
      </c>
      <c r="G6757" t="s">
        <v>7015</v>
      </c>
      <c r="H6757">
        <v>1</v>
      </c>
      <c r="I6757" t="s">
        <v>7143</v>
      </c>
    </row>
    <row r="6758" spans="1:9" x14ac:dyDescent="0.25">
      <c r="A6758" t="s">
        <v>10351</v>
      </c>
      <c r="B6758">
        <v>75211662</v>
      </c>
      <c r="C6758" t="s">
        <v>16</v>
      </c>
      <c r="D6758" t="s">
        <v>16</v>
      </c>
      <c r="E6758" t="s">
        <v>16</v>
      </c>
      <c r="F6758" t="s">
        <v>16</v>
      </c>
      <c r="G6758" t="s">
        <v>7015</v>
      </c>
      <c r="H6758">
        <v>1</v>
      </c>
      <c r="I6758" t="s">
        <v>7143</v>
      </c>
    </row>
    <row r="6759" spans="1:9" x14ac:dyDescent="0.25">
      <c r="A6759" t="s">
        <v>10350</v>
      </c>
      <c r="B6759">
        <v>75211662</v>
      </c>
      <c r="C6759" t="s">
        <v>16</v>
      </c>
      <c r="D6759" t="s">
        <v>16</v>
      </c>
      <c r="E6759" t="s">
        <v>16</v>
      </c>
      <c r="F6759" t="s">
        <v>16</v>
      </c>
      <c r="G6759" t="s">
        <v>7015</v>
      </c>
      <c r="H6759">
        <v>1</v>
      </c>
      <c r="I6759" t="s">
        <v>7143</v>
      </c>
    </row>
    <row r="6760" spans="1:9" x14ac:dyDescent="0.25">
      <c r="A6760" t="s">
        <v>10297</v>
      </c>
      <c r="B6760">
        <v>75211662</v>
      </c>
      <c r="C6760" t="s">
        <v>16</v>
      </c>
      <c r="D6760" t="s">
        <v>16</v>
      </c>
      <c r="E6760" t="s">
        <v>16</v>
      </c>
      <c r="F6760" t="s">
        <v>16</v>
      </c>
      <c r="G6760" t="s">
        <v>7015</v>
      </c>
      <c r="H6760">
        <v>1</v>
      </c>
      <c r="I6760" t="s">
        <v>7143</v>
      </c>
    </row>
    <row r="6761" spans="1:9" x14ac:dyDescent="0.25">
      <c r="A6761" t="s">
        <v>10361</v>
      </c>
      <c r="B6761">
        <v>75211662</v>
      </c>
      <c r="C6761" t="s">
        <v>16</v>
      </c>
      <c r="D6761" t="s">
        <v>16</v>
      </c>
      <c r="E6761" t="s">
        <v>16</v>
      </c>
      <c r="F6761" t="s">
        <v>16</v>
      </c>
      <c r="G6761" t="s">
        <v>7015</v>
      </c>
      <c r="H6761">
        <v>1</v>
      </c>
      <c r="I6761" t="s">
        <v>7143</v>
      </c>
    </row>
    <row r="6762" spans="1:9" x14ac:dyDescent="0.25">
      <c r="A6762" t="s">
        <v>10478</v>
      </c>
      <c r="B6762">
        <v>75211662</v>
      </c>
      <c r="C6762" t="s">
        <v>16</v>
      </c>
      <c r="D6762" t="s">
        <v>16</v>
      </c>
      <c r="E6762" t="s">
        <v>16</v>
      </c>
      <c r="F6762" t="s">
        <v>16</v>
      </c>
      <c r="G6762" t="s">
        <v>7015</v>
      </c>
      <c r="H6762">
        <v>1</v>
      </c>
      <c r="I6762" t="s">
        <v>7143</v>
      </c>
    </row>
    <row r="6763" spans="1:9" x14ac:dyDescent="0.25">
      <c r="A6763" t="s">
        <v>10359</v>
      </c>
      <c r="B6763">
        <v>75211662</v>
      </c>
      <c r="C6763" t="s">
        <v>16</v>
      </c>
      <c r="D6763" t="s">
        <v>16</v>
      </c>
      <c r="E6763" t="s">
        <v>16</v>
      </c>
      <c r="F6763" t="s">
        <v>16</v>
      </c>
      <c r="G6763" t="s">
        <v>7015</v>
      </c>
      <c r="H6763">
        <v>1</v>
      </c>
      <c r="I6763" t="s">
        <v>7143</v>
      </c>
    </row>
    <row r="6764" spans="1:9" x14ac:dyDescent="0.25">
      <c r="A6764" t="s">
        <v>10477</v>
      </c>
      <c r="B6764">
        <v>75211662</v>
      </c>
      <c r="C6764" t="s">
        <v>16</v>
      </c>
      <c r="D6764" t="s">
        <v>16</v>
      </c>
      <c r="E6764" t="s">
        <v>16</v>
      </c>
      <c r="F6764" t="s">
        <v>16</v>
      </c>
      <c r="G6764" t="s">
        <v>7015</v>
      </c>
      <c r="H6764">
        <v>1</v>
      </c>
      <c r="I6764" t="s">
        <v>7143</v>
      </c>
    </row>
    <row r="6765" spans="1:9" x14ac:dyDescent="0.25">
      <c r="A6765" t="s">
        <v>10696</v>
      </c>
      <c r="B6765">
        <v>75211662</v>
      </c>
      <c r="C6765" t="s">
        <v>16</v>
      </c>
      <c r="D6765" t="s">
        <v>16</v>
      </c>
      <c r="E6765" t="s">
        <v>16</v>
      </c>
      <c r="F6765" t="s">
        <v>16</v>
      </c>
      <c r="G6765" t="s">
        <v>7015</v>
      </c>
      <c r="H6765">
        <v>1</v>
      </c>
      <c r="I6765" t="s">
        <v>7143</v>
      </c>
    </row>
    <row r="6766" spans="1:9" x14ac:dyDescent="0.25">
      <c r="A6766" t="s">
        <v>10701</v>
      </c>
      <c r="B6766">
        <v>75211662</v>
      </c>
      <c r="C6766" t="s">
        <v>16</v>
      </c>
      <c r="D6766" t="s">
        <v>16</v>
      </c>
      <c r="E6766" t="s">
        <v>16</v>
      </c>
      <c r="F6766" t="s">
        <v>16</v>
      </c>
      <c r="G6766" t="s">
        <v>7015</v>
      </c>
      <c r="H6766">
        <v>1</v>
      </c>
      <c r="I6766" t="s">
        <v>7143</v>
      </c>
    </row>
    <row r="6767" spans="1:9" x14ac:dyDescent="0.25">
      <c r="A6767" t="s">
        <v>10565</v>
      </c>
      <c r="B6767">
        <v>75211662</v>
      </c>
      <c r="C6767" t="s">
        <v>16</v>
      </c>
      <c r="D6767" t="s">
        <v>16</v>
      </c>
      <c r="E6767" t="s">
        <v>16</v>
      </c>
      <c r="F6767" t="s">
        <v>16</v>
      </c>
      <c r="G6767" t="s">
        <v>7015</v>
      </c>
      <c r="H6767">
        <v>1</v>
      </c>
      <c r="I6767" t="s">
        <v>7143</v>
      </c>
    </row>
    <row r="6768" spans="1:9" x14ac:dyDescent="0.25">
      <c r="A6768" t="s">
        <v>10711</v>
      </c>
      <c r="B6768">
        <v>75211662</v>
      </c>
      <c r="C6768" t="s">
        <v>16</v>
      </c>
      <c r="D6768" t="s">
        <v>16</v>
      </c>
      <c r="E6768" t="s">
        <v>16</v>
      </c>
      <c r="F6768" t="s">
        <v>16</v>
      </c>
      <c r="G6768" t="s">
        <v>7015</v>
      </c>
      <c r="H6768">
        <v>1</v>
      </c>
      <c r="I6768" t="s">
        <v>7143</v>
      </c>
    </row>
    <row r="6769" spans="1:9" x14ac:dyDescent="0.25">
      <c r="A6769" t="s">
        <v>10702</v>
      </c>
      <c r="B6769">
        <v>75211662</v>
      </c>
      <c r="C6769" t="s">
        <v>16</v>
      </c>
      <c r="D6769" t="s">
        <v>16</v>
      </c>
      <c r="E6769" t="s">
        <v>16</v>
      </c>
      <c r="F6769" t="s">
        <v>16</v>
      </c>
      <c r="G6769" t="s">
        <v>7015</v>
      </c>
      <c r="H6769">
        <v>1</v>
      </c>
      <c r="I6769" t="s">
        <v>7143</v>
      </c>
    </row>
    <row r="6770" spans="1:9" x14ac:dyDescent="0.25">
      <c r="A6770" t="s">
        <v>10712</v>
      </c>
      <c r="B6770">
        <v>75211662</v>
      </c>
      <c r="C6770" t="s">
        <v>16</v>
      </c>
      <c r="D6770" t="s">
        <v>16</v>
      </c>
      <c r="E6770" t="s">
        <v>16</v>
      </c>
      <c r="F6770" t="s">
        <v>16</v>
      </c>
      <c r="G6770" t="s">
        <v>7015</v>
      </c>
      <c r="H6770">
        <v>1</v>
      </c>
      <c r="I6770" t="s">
        <v>7143</v>
      </c>
    </row>
    <row r="6771" spans="1:9" x14ac:dyDescent="0.25">
      <c r="A6771" t="s">
        <v>10567</v>
      </c>
      <c r="B6771">
        <v>75211662</v>
      </c>
      <c r="C6771" t="s">
        <v>16</v>
      </c>
      <c r="D6771" t="s">
        <v>16</v>
      </c>
      <c r="E6771" t="s">
        <v>16</v>
      </c>
      <c r="F6771" t="s">
        <v>16</v>
      </c>
      <c r="G6771" t="s">
        <v>7015</v>
      </c>
      <c r="H6771">
        <v>1</v>
      </c>
      <c r="I6771" t="s">
        <v>7143</v>
      </c>
    </row>
    <row r="6772" spans="1:9" x14ac:dyDescent="0.25">
      <c r="A6772" t="s">
        <v>10703</v>
      </c>
      <c r="B6772">
        <v>75211662</v>
      </c>
      <c r="C6772" t="s">
        <v>16</v>
      </c>
      <c r="D6772" t="s">
        <v>16</v>
      </c>
      <c r="E6772" t="s">
        <v>16</v>
      </c>
      <c r="F6772" t="s">
        <v>16</v>
      </c>
      <c r="G6772" t="s">
        <v>7015</v>
      </c>
      <c r="H6772">
        <v>1</v>
      </c>
      <c r="I6772" t="s">
        <v>7143</v>
      </c>
    </row>
    <row r="6773" spans="1:9" x14ac:dyDescent="0.25">
      <c r="A6773" t="s">
        <v>10704</v>
      </c>
      <c r="B6773">
        <v>75211662</v>
      </c>
      <c r="C6773" t="s">
        <v>16</v>
      </c>
      <c r="D6773" t="s">
        <v>16</v>
      </c>
      <c r="E6773" t="s">
        <v>16</v>
      </c>
      <c r="F6773" t="s">
        <v>16</v>
      </c>
      <c r="G6773" t="s">
        <v>7015</v>
      </c>
      <c r="H6773">
        <v>1</v>
      </c>
      <c r="I6773" t="s">
        <v>7143</v>
      </c>
    </row>
    <row r="6774" spans="1:9" x14ac:dyDescent="0.25">
      <c r="A6774" t="s">
        <v>10801</v>
      </c>
      <c r="B6774">
        <v>75211662</v>
      </c>
      <c r="C6774" t="s">
        <v>16</v>
      </c>
      <c r="D6774" t="s">
        <v>16</v>
      </c>
      <c r="E6774" t="s">
        <v>16</v>
      </c>
      <c r="F6774" t="s">
        <v>16</v>
      </c>
      <c r="G6774" t="s">
        <v>7015</v>
      </c>
      <c r="H6774">
        <v>1</v>
      </c>
      <c r="I6774" t="s">
        <v>7143</v>
      </c>
    </row>
    <row r="6775" spans="1:9" x14ac:dyDescent="0.25">
      <c r="A6775" t="s">
        <v>10804</v>
      </c>
      <c r="B6775">
        <v>75211662</v>
      </c>
      <c r="C6775" t="s">
        <v>16</v>
      </c>
      <c r="D6775" t="s">
        <v>16</v>
      </c>
      <c r="E6775" t="s">
        <v>16</v>
      </c>
      <c r="F6775" t="s">
        <v>16</v>
      </c>
      <c r="G6775" t="s">
        <v>7015</v>
      </c>
      <c r="H6775">
        <v>1</v>
      </c>
      <c r="I6775" t="s">
        <v>7143</v>
      </c>
    </row>
    <row r="6776" spans="1:9" x14ac:dyDescent="0.25">
      <c r="A6776" t="s">
        <v>10805</v>
      </c>
      <c r="B6776">
        <v>75211662</v>
      </c>
      <c r="C6776" t="s">
        <v>16</v>
      </c>
      <c r="D6776" t="s">
        <v>16</v>
      </c>
      <c r="E6776" t="s">
        <v>16</v>
      </c>
      <c r="F6776" t="s">
        <v>16</v>
      </c>
      <c r="G6776" t="s">
        <v>7015</v>
      </c>
      <c r="H6776">
        <v>1</v>
      </c>
      <c r="I6776" t="s">
        <v>7143</v>
      </c>
    </row>
    <row r="6777" spans="1:9" x14ac:dyDescent="0.25">
      <c r="A6777" t="s">
        <v>10510</v>
      </c>
      <c r="B6777">
        <v>75211662</v>
      </c>
      <c r="C6777" t="s">
        <v>16</v>
      </c>
      <c r="D6777" t="s">
        <v>16</v>
      </c>
      <c r="E6777" t="s">
        <v>16</v>
      </c>
      <c r="F6777" t="s">
        <v>16</v>
      </c>
      <c r="G6777" t="s">
        <v>7015</v>
      </c>
      <c r="H6777">
        <v>1</v>
      </c>
      <c r="I6777" t="s">
        <v>7143</v>
      </c>
    </row>
    <row r="6778" spans="1:9" x14ac:dyDescent="0.25">
      <c r="A6778" t="s">
        <v>10515</v>
      </c>
      <c r="B6778">
        <v>75211662</v>
      </c>
      <c r="C6778" t="s">
        <v>16</v>
      </c>
      <c r="D6778" t="s">
        <v>16</v>
      </c>
      <c r="E6778" t="s">
        <v>16</v>
      </c>
      <c r="F6778" t="s">
        <v>16</v>
      </c>
      <c r="G6778" t="s">
        <v>7015</v>
      </c>
      <c r="H6778">
        <v>1</v>
      </c>
      <c r="I6778" t="s">
        <v>7143</v>
      </c>
    </row>
    <row r="6779" spans="1:9" x14ac:dyDescent="0.25">
      <c r="A6779" t="s">
        <v>10387</v>
      </c>
      <c r="B6779">
        <v>75211662</v>
      </c>
      <c r="C6779" t="s">
        <v>16</v>
      </c>
      <c r="D6779" t="s">
        <v>16</v>
      </c>
      <c r="E6779" t="s">
        <v>16</v>
      </c>
      <c r="F6779" t="s">
        <v>16</v>
      </c>
      <c r="G6779" t="s">
        <v>7015</v>
      </c>
      <c r="H6779">
        <v>1</v>
      </c>
      <c r="I6779" t="s">
        <v>7143</v>
      </c>
    </row>
    <row r="6780" spans="1:9" x14ac:dyDescent="0.25">
      <c r="A6780" t="s">
        <v>10388</v>
      </c>
      <c r="B6780">
        <v>75211662</v>
      </c>
      <c r="C6780" t="s">
        <v>16</v>
      </c>
      <c r="D6780" t="s">
        <v>16</v>
      </c>
      <c r="E6780" t="s">
        <v>16</v>
      </c>
      <c r="F6780" t="s">
        <v>16</v>
      </c>
      <c r="G6780" t="s">
        <v>7015</v>
      </c>
      <c r="H6780">
        <v>1</v>
      </c>
      <c r="I6780" t="s">
        <v>7143</v>
      </c>
    </row>
    <row r="6781" spans="1:9" x14ac:dyDescent="0.25">
      <c r="A6781" t="s">
        <v>10389</v>
      </c>
      <c r="B6781">
        <v>75211662</v>
      </c>
      <c r="C6781" t="s">
        <v>16</v>
      </c>
      <c r="D6781" t="s">
        <v>16</v>
      </c>
      <c r="E6781" t="s">
        <v>16</v>
      </c>
      <c r="F6781" t="s">
        <v>16</v>
      </c>
      <c r="G6781" t="s">
        <v>7015</v>
      </c>
      <c r="H6781">
        <v>1</v>
      </c>
      <c r="I6781" t="s">
        <v>7143</v>
      </c>
    </row>
    <row r="6782" spans="1:9" x14ac:dyDescent="0.25">
      <c r="A6782" t="s">
        <v>10518</v>
      </c>
      <c r="B6782">
        <v>75211662</v>
      </c>
      <c r="C6782" t="s">
        <v>16</v>
      </c>
      <c r="D6782" t="s">
        <v>16</v>
      </c>
      <c r="E6782" t="s">
        <v>16</v>
      </c>
      <c r="F6782" t="s">
        <v>16</v>
      </c>
      <c r="G6782" t="s">
        <v>7015</v>
      </c>
      <c r="H6782">
        <v>1</v>
      </c>
      <c r="I6782" t="s">
        <v>7143</v>
      </c>
    </row>
    <row r="6783" spans="1:9" x14ac:dyDescent="0.25">
      <c r="A6783" t="s">
        <v>10393</v>
      </c>
      <c r="B6783">
        <v>75211662</v>
      </c>
      <c r="C6783" t="s">
        <v>16</v>
      </c>
      <c r="D6783" t="s">
        <v>16</v>
      </c>
      <c r="E6783" t="s">
        <v>16</v>
      </c>
      <c r="F6783" t="s">
        <v>16</v>
      </c>
      <c r="G6783" t="s">
        <v>7015</v>
      </c>
      <c r="H6783">
        <v>1</v>
      </c>
      <c r="I6783" t="s">
        <v>7143</v>
      </c>
    </row>
    <row r="6784" spans="1:9" x14ac:dyDescent="0.25">
      <c r="A6784" t="s">
        <v>10390</v>
      </c>
      <c r="B6784">
        <v>75211662</v>
      </c>
      <c r="C6784" t="s">
        <v>16</v>
      </c>
      <c r="D6784" t="s">
        <v>16</v>
      </c>
      <c r="E6784" t="s">
        <v>16</v>
      </c>
      <c r="F6784" t="s">
        <v>16</v>
      </c>
      <c r="G6784" t="s">
        <v>7015</v>
      </c>
      <c r="H6784">
        <v>1</v>
      </c>
      <c r="I6784" t="s">
        <v>7143</v>
      </c>
    </row>
    <row r="6785" spans="1:9" x14ac:dyDescent="0.25">
      <c r="A6785" t="s">
        <v>10394</v>
      </c>
      <c r="B6785">
        <v>75211662</v>
      </c>
      <c r="C6785" t="s">
        <v>16</v>
      </c>
      <c r="D6785" t="s">
        <v>16</v>
      </c>
      <c r="E6785" t="s">
        <v>16</v>
      </c>
      <c r="F6785" t="s">
        <v>16</v>
      </c>
      <c r="G6785" t="s">
        <v>7015</v>
      </c>
      <c r="H6785">
        <v>1</v>
      </c>
      <c r="I6785" t="s">
        <v>7143</v>
      </c>
    </row>
    <row r="6786" spans="1:9" x14ac:dyDescent="0.25">
      <c r="A6786" t="s">
        <v>10395</v>
      </c>
      <c r="B6786">
        <v>75211662</v>
      </c>
      <c r="C6786" t="s">
        <v>16</v>
      </c>
      <c r="D6786" t="s">
        <v>16</v>
      </c>
      <c r="E6786" t="s">
        <v>16</v>
      </c>
      <c r="F6786" t="s">
        <v>16</v>
      </c>
      <c r="G6786" t="s">
        <v>7015</v>
      </c>
      <c r="H6786">
        <v>1</v>
      </c>
      <c r="I6786" t="s">
        <v>7143</v>
      </c>
    </row>
    <row r="6787" spans="1:9" x14ac:dyDescent="0.25">
      <c r="A6787" t="s">
        <v>10396</v>
      </c>
      <c r="B6787">
        <v>75211662</v>
      </c>
      <c r="C6787" t="s">
        <v>16</v>
      </c>
      <c r="D6787" t="s">
        <v>16</v>
      </c>
      <c r="E6787" t="s">
        <v>16</v>
      </c>
      <c r="F6787" t="s">
        <v>16</v>
      </c>
      <c r="G6787" t="s">
        <v>7015</v>
      </c>
      <c r="H6787">
        <v>1</v>
      </c>
      <c r="I6787" t="s">
        <v>7143</v>
      </c>
    </row>
    <row r="6788" spans="1:9" x14ac:dyDescent="0.25">
      <c r="A6788" t="s">
        <v>10397</v>
      </c>
      <c r="B6788">
        <v>75211662</v>
      </c>
      <c r="C6788" t="s">
        <v>16</v>
      </c>
      <c r="D6788" t="s">
        <v>16</v>
      </c>
      <c r="E6788" t="s">
        <v>16</v>
      </c>
      <c r="F6788" t="s">
        <v>16</v>
      </c>
      <c r="G6788" t="s">
        <v>7015</v>
      </c>
      <c r="H6788">
        <v>1</v>
      </c>
      <c r="I6788" t="s">
        <v>7143</v>
      </c>
    </row>
    <row r="6789" spans="1:9" x14ac:dyDescent="0.25">
      <c r="A6789" t="s">
        <v>10398</v>
      </c>
      <c r="B6789">
        <v>75211662</v>
      </c>
      <c r="C6789" t="s">
        <v>16</v>
      </c>
      <c r="D6789" t="s">
        <v>16</v>
      </c>
      <c r="E6789" t="s">
        <v>16</v>
      </c>
      <c r="F6789" t="s">
        <v>16</v>
      </c>
      <c r="G6789" t="s">
        <v>7015</v>
      </c>
      <c r="H6789">
        <v>1</v>
      </c>
      <c r="I6789" t="s">
        <v>7143</v>
      </c>
    </row>
    <row r="6790" spans="1:9" x14ac:dyDescent="0.25">
      <c r="A6790" t="s">
        <v>10391</v>
      </c>
      <c r="B6790">
        <v>75211662</v>
      </c>
      <c r="C6790" t="s">
        <v>16</v>
      </c>
      <c r="D6790" t="s">
        <v>16</v>
      </c>
      <c r="E6790" t="s">
        <v>16</v>
      </c>
      <c r="F6790" t="s">
        <v>16</v>
      </c>
      <c r="G6790" t="s">
        <v>7015</v>
      </c>
      <c r="H6790">
        <v>1</v>
      </c>
      <c r="I6790" t="s">
        <v>7143</v>
      </c>
    </row>
    <row r="6791" spans="1:9" x14ac:dyDescent="0.25">
      <c r="A6791" t="s">
        <v>10400</v>
      </c>
      <c r="B6791">
        <v>75211662</v>
      </c>
      <c r="C6791" t="s">
        <v>16</v>
      </c>
      <c r="D6791" t="s">
        <v>16</v>
      </c>
      <c r="E6791" t="s">
        <v>16</v>
      </c>
      <c r="F6791" t="s">
        <v>16</v>
      </c>
      <c r="G6791" t="s">
        <v>7015</v>
      </c>
      <c r="H6791">
        <v>1</v>
      </c>
      <c r="I6791" t="s">
        <v>7143</v>
      </c>
    </row>
    <row r="6792" spans="1:9" x14ac:dyDescent="0.25">
      <c r="A6792" t="s">
        <v>10401</v>
      </c>
      <c r="B6792">
        <v>75211662</v>
      </c>
      <c r="C6792" t="s">
        <v>16</v>
      </c>
      <c r="D6792" t="s">
        <v>16</v>
      </c>
      <c r="E6792" t="s">
        <v>16</v>
      </c>
      <c r="F6792" t="s">
        <v>16</v>
      </c>
      <c r="G6792" t="s">
        <v>7015</v>
      </c>
      <c r="H6792">
        <v>1</v>
      </c>
      <c r="I6792" t="s">
        <v>7143</v>
      </c>
    </row>
    <row r="6793" spans="1:9" x14ac:dyDescent="0.25">
      <c r="A6793" t="s">
        <v>10392</v>
      </c>
      <c r="B6793">
        <v>75211662</v>
      </c>
      <c r="C6793" t="s">
        <v>16</v>
      </c>
      <c r="D6793" t="s">
        <v>16</v>
      </c>
      <c r="E6793" t="s">
        <v>16</v>
      </c>
      <c r="F6793" t="s">
        <v>16</v>
      </c>
      <c r="G6793" t="s">
        <v>7015</v>
      </c>
      <c r="H6793">
        <v>1</v>
      </c>
      <c r="I6793" t="s">
        <v>7143</v>
      </c>
    </row>
    <row r="6794" spans="1:9" x14ac:dyDescent="0.25">
      <c r="A6794" t="s">
        <v>10773</v>
      </c>
      <c r="B6794">
        <v>75211662</v>
      </c>
      <c r="C6794" t="s">
        <v>16</v>
      </c>
      <c r="D6794" t="s">
        <v>16</v>
      </c>
      <c r="E6794" t="s">
        <v>16</v>
      </c>
      <c r="F6794" t="s">
        <v>16</v>
      </c>
      <c r="G6794" t="s">
        <v>7015</v>
      </c>
      <c r="H6794">
        <v>1</v>
      </c>
      <c r="I6794" t="s">
        <v>7143</v>
      </c>
    </row>
    <row r="6795" spans="1:9" x14ac:dyDescent="0.25">
      <c r="A6795" t="s">
        <v>10771</v>
      </c>
      <c r="B6795">
        <v>75211662</v>
      </c>
      <c r="C6795" t="s">
        <v>16</v>
      </c>
      <c r="D6795" t="s">
        <v>16</v>
      </c>
      <c r="E6795" t="s">
        <v>16</v>
      </c>
      <c r="F6795" t="s">
        <v>16</v>
      </c>
      <c r="G6795" t="s">
        <v>7015</v>
      </c>
      <c r="H6795">
        <v>1</v>
      </c>
      <c r="I6795" t="s">
        <v>7143</v>
      </c>
    </row>
    <row r="6796" spans="1:9" x14ac:dyDescent="0.25">
      <c r="A6796" t="s">
        <v>10774</v>
      </c>
      <c r="B6796">
        <v>75211662</v>
      </c>
      <c r="C6796" t="s">
        <v>16</v>
      </c>
      <c r="D6796" t="s">
        <v>16</v>
      </c>
      <c r="E6796" t="s">
        <v>16</v>
      </c>
      <c r="F6796" t="s">
        <v>16</v>
      </c>
      <c r="G6796" t="s">
        <v>7015</v>
      </c>
      <c r="H6796">
        <v>1</v>
      </c>
      <c r="I6796" t="s">
        <v>7143</v>
      </c>
    </row>
    <row r="6797" spans="1:9" x14ac:dyDescent="0.25">
      <c r="A6797" t="s">
        <v>10775</v>
      </c>
      <c r="B6797">
        <v>75211662</v>
      </c>
      <c r="C6797" t="s">
        <v>16</v>
      </c>
      <c r="D6797" t="s">
        <v>16</v>
      </c>
      <c r="E6797" t="s">
        <v>16</v>
      </c>
      <c r="F6797" t="s">
        <v>16</v>
      </c>
      <c r="G6797" t="s">
        <v>7015</v>
      </c>
      <c r="H6797">
        <v>1</v>
      </c>
      <c r="I6797" t="s">
        <v>7143</v>
      </c>
    </row>
    <row r="6798" spans="1:9" x14ac:dyDescent="0.25">
      <c r="A6798" t="s">
        <v>10776</v>
      </c>
      <c r="B6798">
        <v>75211662</v>
      </c>
      <c r="C6798" t="s">
        <v>16</v>
      </c>
      <c r="D6798" t="s">
        <v>16</v>
      </c>
      <c r="E6798" t="s">
        <v>16</v>
      </c>
      <c r="F6798" t="s">
        <v>16</v>
      </c>
      <c r="G6798" t="s">
        <v>7015</v>
      </c>
      <c r="H6798">
        <v>1</v>
      </c>
      <c r="I6798" t="s">
        <v>7143</v>
      </c>
    </row>
    <row r="6799" spans="1:9" x14ac:dyDescent="0.25">
      <c r="A6799" t="s">
        <v>10777</v>
      </c>
      <c r="B6799">
        <v>75211662</v>
      </c>
      <c r="C6799" t="s">
        <v>16</v>
      </c>
      <c r="D6799" t="s">
        <v>16</v>
      </c>
      <c r="E6799" t="s">
        <v>16</v>
      </c>
      <c r="F6799" t="s">
        <v>16</v>
      </c>
      <c r="G6799" t="s">
        <v>7015</v>
      </c>
      <c r="H6799">
        <v>1</v>
      </c>
      <c r="I6799" t="s">
        <v>7143</v>
      </c>
    </row>
    <row r="6800" spans="1:9" x14ac:dyDescent="0.25">
      <c r="A6800" t="s">
        <v>10770</v>
      </c>
      <c r="B6800">
        <v>75211662</v>
      </c>
      <c r="C6800" t="s">
        <v>16</v>
      </c>
      <c r="D6800" t="s">
        <v>16</v>
      </c>
      <c r="E6800" t="s">
        <v>16</v>
      </c>
      <c r="F6800" t="s">
        <v>16</v>
      </c>
      <c r="G6800" t="s">
        <v>7015</v>
      </c>
      <c r="H6800">
        <v>1</v>
      </c>
      <c r="I6800" t="s">
        <v>7143</v>
      </c>
    </row>
    <row r="6801" spans="1:9" x14ac:dyDescent="0.25">
      <c r="A6801" t="s">
        <v>10809</v>
      </c>
      <c r="B6801">
        <v>75211662</v>
      </c>
      <c r="C6801" t="s">
        <v>16</v>
      </c>
      <c r="D6801" t="s">
        <v>16</v>
      </c>
      <c r="E6801" t="s">
        <v>16</v>
      </c>
      <c r="F6801" t="s">
        <v>16</v>
      </c>
      <c r="G6801" t="s">
        <v>7015</v>
      </c>
      <c r="H6801">
        <v>1</v>
      </c>
      <c r="I6801" t="s">
        <v>7143</v>
      </c>
    </row>
    <row r="6802" spans="1:9" x14ac:dyDescent="0.25">
      <c r="A6802" t="s">
        <v>10778</v>
      </c>
      <c r="B6802">
        <v>75211662</v>
      </c>
      <c r="C6802" t="s">
        <v>16</v>
      </c>
      <c r="D6802" t="s">
        <v>16</v>
      </c>
      <c r="E6802" t="s">
        <v>16</v>
      </c>
      <c r="F6802" t="s">
        <v>16</v>
      </c>
      <c r="G6802" t="s">
        <v>7015</v>
      </c>
      <c r="H6802">
        <v>1</v>
      </c>
      <c r="I6802" t="s">
        <v>7143</v>
      </c>
    </row>
    <row r="6803" spans="1:9" x14ac:dyDescent="0.25">
      <c r="A6803" t="s">
        <v>10772</v>
      </c>
      <c r="B6803">
        <v>75211662</v>
      </c>
      <c r="C6803" t="s">
        <v>16</v>
      </c>
      <c r="D6803" t="s">
        <v>16</v>
      </c>
      <c r="E6803" t="s">
        <v>16</v>
      </c>
      <c r="F6803" t="s">
        <v>16</v>
      </c>
      <c r="G6803" t="s">
        <v>7015</v>
      </c>
      <c r="H6803">
        <v>1</v>
      </c>
      <c r="I6803" t="s">
        <v>7143</v>
      </c>
    </row>
    <row r="6804" spans="1:9" x14ac:dyDescent="0.25">
      <c r="A6804" t="s">
        <v>10576</v>
      </c>
      <c r="B6804">
        <v>75211662</v>
      </c>
      <c r="C6804" t="s">
        <v>16</v>
      </c>
      <c r="D6804" t="s">
        <v>16</v>
      </c>
      <c r="E6804" t="s">
        <v>16</v>
      </c>
      <c r="F6804" t="s">
        <v>16</v>
      </c>
      <c r="G6804" t="s">
        <v>7015</v>
      </c>
      <c r="H6804">
        <v>1</v>
      </c>
      <c r="I6804" t="s">
        <v>7143</v>
      </c>
    </row>
    <row r="6805" spans="1:9" x14ac:dyDescent="0.25">
      <c r="A6805" t="s">
        <v>10414</v>
      </c>
      <c r="B6805">
        <v>75211662</v>
      </c>
      <c r="C6805" t="s">
        <v>16</v>
      </c>
      <c r="D6805" t="s">
        <v>16</v>
      </c>
      <c r="E6805" t="s">
        <v>16</v>
      </c>
      <c r="F6805" t="s">
        <v>16</v>
      </c>
      <c r="G6805" t="s">
        <v>7015</v>
      </c>
      <c r="H6805">
        <v>1</v>
      </c>
      <c r="I6805" t="s">
        <v>7143</v>
      </c>
    </row>
    <row r="6806" spans="1:9" x14ac:dyDescent="0.25">
      <c r="A6806" t="s">
        <v>10415</v>
      </c>
      <c r="B6806">
        <v>75211662</v>
      </c>
      <c r="C6806" t="s">
        <v>16</v>
      </c>
      <c r="D6806" t="s">
        <v>16</v>
      </c>
      <c r="E6806" t="s">
        <v>16</v>
      </c>
      <c r="F6806" t="s">
        <v>16</v>
      </c>
      <c r="G6806" t="s">
        <v>7015</v>
      </c>
      <c r="H6806">
        <v>1</v>
      </c>
      <c r="I6806" t="s">
        <v>7143</v>
      </c>
    </row>
    <row r="6807" spans="1:9" x14ac:dyDescent="0.25">
      <c r="A6807" t="s">
        <v>10580</v>
      </c>
      <c r="B6807">
        <v>75211662</v>
      </c>
      <c r="C6807" t="s">
        <v>16</v>
      </c>
      <c r="D6807" t="s">
        <v>16</v>
      </c>
      <c r="E6807" t="s">
        <v>16</v>
      </c>
      <c r="F6807" t="s">
        <v>16</v>
      </c>
      <c r="G6807" t="s">
        <v>7015</v>
      </c>
      <c r="H6807">
        <v>1</v>
      </c>
      <c r="I6807" t="s">
        <v>7143</v>
      </c>
    </row>
    <row r="6808" spans="1:9" x14ac:dyDescent="0.25">
      <c r="A6808" t="s">
        <v>10582</v>
      </c>
      <c r="B6808">
        <v>75211662</v>
      </c>
      <c r="C6808" t="s">
        <v>16</v>
      </c>
      <c r="D6808" t="s">
        <v>16</v>
      </c>
      <c r="E6808" t="s">
        <v>16</v>
      </c>
      <c r="F6808" t="s">
        <v>16</v>
      </c>
      <c r="G6808" t="s">
        <v>7015</v>
      </c>
      <c r="H6808">
        <v>1</v>
      </c>
      <c r="I6808" t="s">
        <v>7143</v>
      </c>
    </row>
    <row r="6809" spans="1:9" x14ac:dyDescent="0.25">
      <c r="A6809" t="s">
        <v>10581</v>
      </c>
      <c r="B6809">
        <v>75211662</v>
      </c>
      <c r="C6809" t="s">
        <v>16</v>
      </c>
      <c r="D6809" t="s">
        <v>16</v>
      </c>
      <c r="E6809" t="s">
        <v>16</v>
      </c>
      <c r="F6809" t="s">
        <v>16</v>
      </c>
      <c r="G6809" t="s">
        <v>7015</v>
      </c>
      <c r="H6809">
        <v>1</v>
      </c>
      <c r="I6809" t="s">
        <v>7143</v>
      </c>
    </row>
    <row r="6810" spans="1:9" x14ac:dyDescent="0.25">
      <c r="A6810" t="s">
        <v>10577</v>
      </c>
      <c r="B6810">
        <v>75211662</v>
      </c>
      <c r="C6810" t="s">
        <v>16</v>
      </c>
      <c r="D6810" t="s">
        <v>16</v>
      </c>
      <c r="E6810" t="s">
        <v>16</v>
      </c>
      <c r="F6810" t="s">
        <v>16</v>
      </c>
      <c r="G6810" t="s">
        <v>7015</v>
      </c>
      <c r="H6810">
        <v>1</v>
      </c>
      <c r="I6810" t="s">
        <v>7143</v>
      </c>
    </row>
    <row r="6811" spans="1:9" x14ac:dyDescent="0.25">
      <c r="A6811" t="s">
        <v>10578</v>
      </c>
      <c r="B6811">
        <v>75211662</v>
      </c>
      <c r="C6811" t="s">
        <v>16</v>
      </c>
      <c r="D6811" t="s">
        <v>16</v>
      </c>
      <c r="E6811" t="s">
        <v>16</v>
      </c>
      <c r="F6811" t="s">
        <v>16</v>
      </c>
      <c r="G6811" t="s">
        <v>7015</v>
      </c>
      <c r="H6811">
        <v>1</v>
      </c>
      <c r="I6811" t="s">
        <v>7143</v>
      </c>
    </row>
    <row r="6812" spans="1:9" x14ac:dyDescent="0.25">
      <c r="A6812" t="s">
        <v>10579</v>
      </c>
      <c r="B6812">
        <v>75211662</v>
      </c>
      <c r="C6812" t="s">
        <v>16</v>
      </c>
      <c r="D6812" t="s">
        <v>16</v>
      </c>
      <c r="E6812" t="s">
        <v>16</v>
      </c>
      <c r="F6812" t="s">
        <v>16</v>
      </c>
      <c r="G6812" t="s">
        <v>7015</v>
      </c>
      <c r="H6812">
        <v>1</v>
      </c>
      <c r="I6812" t="s">
        <v>7143</v>
      </c>
    </row>
    <row r="6813" spans="1:9" x14ac:dyDescent="0.25">
      <c r="A6813" t="s">
        <v>10585</v>
      </c>
      <c r="B6813">
        <v>75211662</v>
      </c>
      <c r="C6813" t="s">
        <v>16</v>
      </c>
      <c r="D6813" t="s">
        <v>16</v>
      </c>
      <c r="E6813" t="s">
        <v>16</v>
      </c>
      <c r="F6813" t="s">
        <v>16</v>
      </c>
      <c r="G6813" t="s">
        <v>7015</v>
      </c>
      <c r="H6813">
        <v>1</v>
      </c>
      <c r="I6813" t="s">
        <v>7143</v>
      </c>
    </row>
    <row r="6814" spans="1:9" x14ac:dyDescent="0.25">
      <c r="A6814" t="s">
        <v>10589</v>
      </c>
      <c r="B6814">
        <v>75211662</v>
      </c>
      <c r="C6814" t="s">
        <v>16</v>
      </c>
      <c r="D6814" t="s">
        <v>16</v>
      </c>
      <c r="E6814" t="s">
        <v>16</v>
      </c>
      <c r="F6814" t="s">
        <v>16</v>
      </c>
      <c r="G6814" t="s">
        <v>7015</v>
      </c>
      <c r="H6814">
        <v>1</v>
      </c>
      <c r="I6814" t="s">
        <v>7143</v>
      </c>
    </row>
    <row r="6815" spans="1:9" x14ac:dyDescent="0.25">
      <c r="A6815" t="s">
        <v>10416</v>
      </c>
      <c r="B6815">
        <v>75211662</v>
      </c>
      <c r="C6815" t="s">
        <v>16</v>
      </c>
      <c r="D6815" t="s">
        <v>16</v>
      </c>
      <c r="E6815" t="s">
        <v>16</v>
      </c>
      <c r="F6815" t="s">
        <v>16</v>
      </c>
      <c r="G6815" t="s">
        <v>7015</v>
      </c>
      <c r="H6815">
        <v>1</v>
      </c>
      <c r="I6815" t="s">
        <v>7143</v>
      </c>
    </row>
    <row r="6816" spans="1:9" x14ac:dyDescent="0.25">
      <c r="A6816" t="s">
        <v>10590</v>
      </c>
      <c r="B6816">
        <v>75211662</v>
      </c>
      <c r="C6816" t="s">
        <v>16</v>
      </c>
      <c r="D6816" t="s">
        <v>16</v>
      </c>
      <c r="E6816" t="s">
        <v>16</v>
      </c>
      <c r="F6816" t="s">
        <v>16</v>
      </c>
      <c r="G6816" t="s">
        <v>7015</v>
      </c>
      <c r="H6816">
        <v>1</v>
      </c>
      <c r="I6816" t="s">
        <v>7143</v>
      </c>
    </row>
    <row r="6817" spans="1:9" x14ac:dyDescent="0.25">
      <c r="A6817" t="s">
        <v>10591</v>
      </c>
      <c r="B6817">
        <v>75211662</v>
      </c>
      <c r="C6817" t="s">
        <v>16</v>
      </c>
      <c r="D6817" t="s">
        <v>16</v>
      </c>
      <c r="E6817" t="s">
        <v>16</v>
      </c>
      <c r="F6817" t="s">
        <v>16</v>
      </c>
      <c r="G6817" t="s">
        <v>7015</v>
      </c>
      <c r="H6817">
        <v>1</v>
      </c>
      <c r="I6817" t="s">
        <v>7143</v>
      </c>
    </row>
    <row r="6818" spans="1:9" x14ac:dyDescent="0.25">
      <c r="A6818" t="s">
        <v>10422</v>
      </c>
      <c r="B6818">
        <v>75211662</v>
      </c>
      <c r="C6818" t="s">
        <v>16</v>
      </c>
      <c r="D6818" t="s">
        <v>16</v>
      </c>
      <c r="E6818" t="s">
        <v>16</v>
      </c>
      <c r="F6818" t="s">
        <v>16</v>
      </c>
      <c r="G6818" t="s">
        <v>7015</v>
      </c>
      <c r="H6818">
        <v>1</v>
      </c>
      <c r="I6818" t="s">
        <v>7143</v>
      </c>
    </row>
    <row r="6819" spans="1:9" x14ac:dyDescent="0.25">
      <c r="A6819" t="s">
        <v>10426</v>
      </c>
      <c r="B6819">
        <v>75211662</v>
      </c>
      <c r="C6819" t="s">
        <v>16</v>
      </c>
      <c r="D6819" t="s">
        <v>16</v>
      </c>
      <c r="E6819" t="s">
        <v>16</v>
      </c>
      <c r="F6819" t="s">
        <v>16</v>
      </c>
      <c r="G6819" t="s">
        <v>7015</v>
      </c>
      <c r="H6819">
        <v>1</v>
      </c>
      <c r="I6819" t="s">
        <v>7143</v>
      </c>
    </row>
    <row r="6820" spans="1:9" x14ac:dyDescent="0.25">
      <c r="A6820" t="s">
        <v>10425</v>
      </c>
      <c r="B6820">
        <v>75211662</v>
      </c>
      <c r="C6820" t="s">
        <v>16</v>
      </c>
      <c r="D6820" t="s">
        <v>16</v>
      </c>
      <c r="E6820" t="s">
        <v>16</v>
      </c>
      <c r="F6820" t="s">
        <v>16</v>
      </c>
      <c r="G6820" t="s">
        <v>7015</v>
      </c>
      <c r="H6820">
        <v>1</v>
      </c>
      <c r="I6820" t="s">
        <v>7143</v>
      </c>
    </row>
    <row r="6821" spans="1:9" x14ac:dyDescent="0.25">
      <c r="A6821" t="s">
        <v>10891</v>
      </c>
      <c r="B6821">
        <v>75211662</v>
      </c>
      <c r="C6821" t="s">
        <v>16</v>
      </c>
      <c r="D6821" t="s">
        <v>16</v>
      </c>
      <c r="E6821" t="s">
        <v>16</v>
      </c>
      <c r="F6821" t="s">
        <v>16</v>
      </c>
      <c r="G6821" t="s">
        <v>7015</v>
      </c>
      <c r="H6821">
        <v>1</v>
      </c>
      <c r="I6821" t="s">
        <v>7143</v>
      </c>
    </row>
    <row r="6822" spans="1:9" x14ac:dyDescent="0.25">
      <c r="A6822" t="s">
        <v>10423</v>
      </c>
      <c r="B6822">
        <v>75211662</v>
      </c>
      <c r="C6822" t="s">
        <v>16</v>
      </c>
      <c r="D6822" t="s">
        <v>16</v>
      </c>
      <c r="E6822" t="s">
        <v>16</v>
      </c>
      <c r="F6822" t="s">
        <v>16</v>
      </c>
      <c r="G6822" t="s">
        <v>7015</v>
      </c>
      <c r="H6822">
        <v>1</v>
      </c>
      <c r="I6822" t="s">
        <v>7143</v>
      </c>
    </row>
    <row r="6823" spans="1:9" x14ac:dyDescent="0.25">
      <c r="A6823" t="s">
        <v>10424</v>
      </c>
      <c r="B6823">
        <v>75211662</v>
      </c>
      <c r="C6823" t="s">
        <v>16</v>
      </c>
      <c r="D6823" t="s">
        <v>16</v>
      </c>
      <c r="E6823" t="s">
        <v>16</v>
      </c>
      <c r="F6823" t="s">
        <v>16</v>
      </c>
      <c r="G6823" t="s">
        <v>7015</v>
      </c>
      <c r="H6823">
        <v>1</v>
      </c>
      <c r="I6823" t="s">
        <v>7143</v>
      </c>
    </row>
    <row r="6824" spans="1:9" x14ac:dyDescent="0.25">
      <c r="A6824" t="s">
        <v>10894</v>
      </c>
      <c r="B6824">
        <v>75211662</v>
      </c>
      <c r="C6824" t="s">
        <v>16</v>
      </c>
      <c r="D6824" t="s">
        <v>16</v>
      </c>
      <c r="E6824" t="s">
        <v>16</v>
      </c>
      <c r="F6824" t="s">
        <v>16</v>
      </c>
      <c r="G6824" t="s">
        <v>7015</v>
      </c>
      <c r="H6824">
        <v>1</v>
      </c>
      <c r="I6824" t="s">
        <v>7143</v>
      </c>
    </row>
    <row r="6825" spans="1:9" x14ac:dyDescent="0.25">
      <c r="A6825" t="s">
        <v>10895</v>
      </c>
      <c r="B6825">
        <v>75211662</v>
      </c>
      <c r="C6825" t="s">
        <v>16</v>
      </c>
      <c r="D6825" t="s">
        <v>16</v>
      </c>
      <c r="E6825" t="s">
        <v>16</v>
      </c>
      <c r="F6825" t="s">
        <v>16</v>
      </c>
      <c r="G6825" t="s">
        <v>7015</v>
      </c>
      <c r="H6825">
        <v>1</v>
      </c>
      <c r="I6825" t="s">
        <v>7143</v>
      </c>
    </row>
    <row r="6826" spans="1:9" x14ac:dyDescent="0.25">
      <c r="A6826" t="s">
        <v>10427</v>
      </c>
      <c r="B6826">
        <v>75211662</v>
      </c>
      <c r="C6826" t="s">
        <v>16</v>
      </c>
      <c r="D6826" t="s">
        <v>16</v>
      </c>
      <c r="E6826" t="s">
        <v>16</v>
      </c>
      <c r="F6826" t="s">
        <v>16</v>
      </c>
      <c r="G6826" t="s">
        <v>7015</v>
      </c>
      <c r="H6826">
        <v>1</v>
      </c>
      <c r="I6826" t="s">
        <v>7143</v>
      </c>
    </row>
    <row r="6827" spans="1:9" x14ac:dyDescent="0.25">
      <c r="A6827" t="s">
        <v>10826</v>
      </c>
      <c r="B6827">
        <v>75211662</v>
      </c>
      <c r="C6827" t="s">
        <v>16</v>
      </c>
      <c r="D6827" t="s">
        <v>16</v>
      </c>
      <c r="E6827" t="s">
        <v>16</v>
      </c>
      <c r="F6827" t="s">
        <v>16</v>
      </c>
      <c r="G6827" t="s">
        <v>7015</v>
      </c>
      <c r="H6827">
        <v>1</v>
      </c>
      <c r="I6827" t="s">
        <v>7143</v>
      </c>
    </row>
    <row r="6828" spans="1:9" x14ac:dyDescent="0.25">
      <c r="A6828" t="s">
        <v>10827</v>
      </c>
      <c r="B6828">
        <v>75211662</v>
      </c>
      <c r="C6828" t="s">
        <v>16</v>
      </c>
      <c r="D6828" t="s">
        <v>16</v>
      </c>
      <c r="E6828" t="s">
        <v>16</v>
      </c>
      <c r="F6828" t="s">
        <v>16</v>
      </c>
      <c r="G6828" t="s">
        <v>7015</v>
      </c>
      <c r="H6828">
        <v>1</v>
      </c>
      <c r="I6828" t="s">
        <v>7143</v>
      </c>
    </row>
    <row r="6829" spans="1:9" x14ac:dyDescent="0.25">
      <c r="A6829" t="s">
        <v>10828</v>
      </c>
      <c r="B6829">
        <v>75211662</v>
      </c>
      <c r="C6829" t="s">
        <v>16</v>
      </c>
      <c r="D6829" t="s">
        <v>16</v>
      </c>
      <c r="E6829" t="s">
        <v>16</v>
      </c>
      <c r="F6829" t="s">
        <v>16</v>
      </c>
      <c r="G6829" t="s">
        <v>7015</v>
      </c>
      <c r="H6829">
        <v>1</v>
      </c>
      <c r="I6829" t="s">
        <v>7143</v>
      </c>
    </row>
    <row r="6830" spans="1:9" x14ac:dyDescent="0.25">
      <c r="A6830" t="s">
        <v>10893</v>
      </c>
      <c r="B6830">
        <v>75211662</v>
      </c>
      <c r="C6830" t="s">
        <v>16</v>
      </c>
      <c r="D6830" t="s">
        <v>16</v>
      </c>
      <c r="E6830" t="s">
        <v>16</v>
      </c>
      <c r="F6830" t="s">
        <v>16</v>
      </c>
      <c r="G6830" t="s">
        <v>7015</v>
      </c>
      <c r="H6830">
        <v>1</v>
      </c>
      <c r="I6830" t="s">
        <v>7143</v>
      </c>
    </row>
    <row r="6831" spans="1:9" x14ac:dyDescent="0.25">
      <c r="A6831" t="s">
        <v>10898</v>
      </c>
      <c r="B6831">
        <v>75211662</v>
      </c>
      <c r="C6831" t="s">
        <v>16</v>
      </c>
      <c r="D6831" t="s">
        <v>16</v>
      </c>
      <c r="E6831" t="s">
        <v>16</v>
      </c>
      <c r="F6831" t="s">
        <v>16</v>
      </c>
      <c r="G6831" t="s">
        <v>7015</v>
      </c>
      <c r="H6831">
        <v>1</v>
      </c>
      <c r="I6831" t="s">
        <v>7143</v>
      </c>
    </row>
    <row r="6832" spans="1:9" x14ac:dyDescent="0.25">
      <c r="A6832" t="s">
        <v>10829</v>
      </c>
      <c r="B6832">
        <v>75211662</v>
      </c>
      <c r="C6832" t="s">
        <v>16</v>
      </c>
      <c r="D6832" t="s">
        <v>16</v>
      </c>
      <c r="E6832" t="s">
        <v>16</v>
      </c>
      <c r="F6832" t="s">
        <v>16</v>
      </c>
      <c r="G6832" t="s">
        <v>7015</v>
      </c>
      <c r="H6832">
        <v>1</v>
      </c>
      <c r="I6832" t="s">
        <v>7143</v>
      </c>
    </row>
    <row r="6833" spans="1:9" x14ac:dyDescent="0.25">
      <c r="A6833" t="s">
        <v>10896</v>
      </c>
      <c r="B6833">
        <v>75211662</v>
      </c>
      <c r="C6833" t="s">
        <v>16</v>
      </c>
      <c r="D6833" t="s">
        <v>16</v>
      </c>
      <c r="E6833" t="s">
        <v>16</v>
      </c>
      <c r="F6833" t="s">
        <v>16</v>
      </c>
      <c r="G6833" t="s">
        <v>7015</v>
      </c>
      <c r="H6833">
        <v>1</v>
      </c>
      <c r="I6833" t="s">
        <v>7143</v>
      </c>
    </row>
    <row r="6834" spans="1:9" x14ac:dyDescent="0.25">
      <c r="A6834" t="s">
        <v>10830</v>
      </c>
      <c r="B6834">
        <v>75211662</v>
      </c>
      <c r="C6834" t="s">
        <v>16</v>
      </c>
      <c r="D6834" t="s">
        <v>16</v>
      </c>
      <c r="E6834" t="s">
        <v>16</v>
      </c>
      <c r="F6834" t="s">
        <v>16</v>
      </c>
      <c r="G6834" t="s">
        <v>7015</v>
      </c>
      <c r="H6834">
        <v>1</v>
      </c>
      <c r="I6834" t="s">
        <v>7143</v>
      </c>
    </row>
    <row r="6835" spans="1:9" x14ac:dyDescent="0.25">
      <c r="A6835" t="s">
        <v>10897</v>
      </c>
      <c r="B6835">
        <v>75211662</v>
      </c>
      <c r="C6835" t="s">
        <v>16</v>
      </c>
      <c r="D6835" t="s">
        <v>16</v>
      </c>
      <c r="E6835" t="s">
        <v>16</v>
      </c>
      <c r="F6835" t="s">
        <v>16</v>
      </c>
      <c r="G6835" t="s">
        <v>7015</v>
      </c>
      <c r="H6835">
        <v>1</v>
      </c>
      <c r="I6835" t="s">
        <v>7143</v>
      </c>
    </row>
    <row r="6836" spans="1:9" x14ac:dyDescent="0.25">
      <c r="A6836" t="s">
        <v>10832</v>
      </c>
      <c r="B6836">
        <v>75211662</v>
      </c>
      <c r="C6836" t="s">
        <v>16</v>
      </c>
      <c r="D6836" t="s">
        <v>16</v>
      </c>
      <c r="E6836" t="s">
        <v>16</v>
      </c>
      <c r="F6836" t="s">
        <v>16</v>
      </c>
      <c r="G6836" t="s">
        <v>7015</v>
      </c>
      <c r="H6836">
        <v>1</v>
      </c>
      <c r="I6836" t="s">
        <v>7143</v>
      </c>
    </row>
    <row r="6837" spans="1:9" x14ac:dyDescent="0.25">
      <c r="A6837" t="s">
        <v>11056</v>
      </c>
      <c r="B6837">
        <v>75211662</v>
      </c>
      <c r="C6837" t="s">
        <v>16</v>
      </c>
      <c r="D6837" t="s">
        <v>16</v>
      </c>
      <c r="E6837" t="s">
        <v>16</v>
      </c>
      <c r="F6837" t="s">
        <v>16</v>
      </c>
      <c r="G6837" t="s">
        <v>7015</v>
      </c>
      <c r="H6837">
        <v>1</v>
      </c>
      <c r="I6837" t="s">
        <v>7143</v>
      </c>
    </row>
    <row r="6838" spans="1:9" x14ac:dyDescent="0.25">
      <c r="A6838" t="s">
        <v>10450</v>
      </c>
      <c r="B6838">
        <v>75211662</v>
      </c>
      <c r="C6838" t="s">
        <v>16</v>
      </c>
      <c r="D6838" t="s">
        <v>16</v>
      </c>
      <c r="E6838" t="s">
        <v>16</v>
      </c>
      <c r="F6838" t="s">
        <v>16</v>
      </c>
      <c r="G6838" t="s">
        <v>7015</v>
      </c>
      <c r="H6838">
        <v>1</v>
      </c>
      <c r="I6838" t="s">
        <v>7143</v>
      </c>
    </row>
    <row r="6839" spans="1:9" x14ac:dyDescent="0.25">
      <c r="A6839" t="s">
        <v>10451</v>
      </c>
      <c r="B6839">
        <v>75211662</v>
      </c>
      <c r="C6839" t="s">
        <v>16</v>
      </c>
      <c r="D6839" t="s">
        <v>16</v>
      </c>
      <c r="E6839" t="s">
        <v>16</v>
      </c>
      <c r="F6839" t="s">
        <v>16</v>
      </c>
      <c r="G6839" t="s">
        <v>7015</v>
      </c>
      <c r="H6839">
        <v>1</v>
      </c>
      <c r="I6839" t="s">
        <v>7143</v>
      </c>
    </row>
    <row r="6840" spans="1:9" x14ac:dyDescent="0.25">
      <c r="A6840" t="s">
        <v>10458</v>
      </c>
      <c r="B6840">
        <v>75211662</v>
      </c>
      <c r="C6840" t="s">
        <v>16</v>
      </c>
      <c r="D6840" t="s">
        <v>16</v>
      </c>
      <c r="E6840" t="s">
        <v>16</v>
      </c>
      <c r="F6840" t="s">
        <v>16</v>
      </c>
      <c r="G6840" t="s">
        <v>7015</v>
      </c>
      <c r="H6840">
        <v>1</v>
      </c>
      <c r="I6840" t="s">
        <v>7143</v>
      </c>
    </row>
    <row r="6841" spans="1:9" x14ac:dyDescent="0.25">
      <c r="A6841" t="s">
        <v>10459</v>
      </c>
      <c r="B6841">
        <v>75211662</v>
      </c>
      <c r="C6841" t="s">
        <v>16</v>
      </c>
      <c r="D6841" t="s">
        <v>16</v>
      </c>
      <c r="E6841" t="s">
        <v>16</v>
      </c>
      <c r="F6841" t="s">
        <v>16</v>
      </c>
      <c r="G6841" t="s">
        <v>7015</v>
      </c>
      <c r="H6841">
        <v>1</v>
      </c>
      <c r="I6841" t="s">
        <v>7143</v>
      </c>
    </row>
    <row r="6842" spans="1:9" x14ac:dyDescent="0.25">
      <c r="A6842" t="s">
        <v>11519</v>
      </c>
      <c r="B6842">
        <v>75577000</v>
      </c>
      <c r="C6842" t="s">
        <v>16</v>
      </c>
      <c r="D6842" t="s">
        <v>16</v>
      </c>
      <c r="E6842" t="s">
        <v>16</v>
      </c>
      <c r="F6842" t="s">
        <v>16</v>
      </c>
      <c r="G6842" t="s">
        <v>3759</v>
      </c>
      <c r="H6842">
        <v>1</v>
      </c>
      <c r="I6842" t="s">
        <v>4898</v>
      </c>
    </row>
    <row r="6843" spans="1:9" x14ac:dyDescent="0.25">
      <c r="A6843" t="s">
        <v>10723</v>
      </c>
      <c r="B6843">
        <v>75211662</v>
      </c>
      <c r="C6843" t="s">
        <v>16</v>
      </c>
      <c r="D6843" t="s">
        <v>16</v>
      </c>
      <c r="E6843" t="s">
        <v>16</v>
      </c>
      <c r="F6843" t="s">
        <v>16</v>
      </c>
      <c r="G6843" t="s">
        <v>7015</v>
      </c>
      <c r="H6843">
        <v>1</v>
      </c>
      <c r="I6843" t="s">
        <v>7143</v>
      </c>
    </row>
    <row r="6844" spans="1:9" x14ac:dyDescent="0.25">
      <c r="A6844" t="s">
        <v>10724</v>
      </c>
      <c r="B6844">
        <v>75211662</v>
      </c>
      <c r="C6844" t="s">
        <v>16</v>
      </c>
      <c r="D6844" t="s">
        <v>16</v>
      </c>
      <c r="E6844" t="s">
        <v>16</v>
      </c>
      <c r="F6844" t="s">
        <v>16</v>
      </c>
      <c r="G6844" t="s">
        <v>7015</v>
      </c>
      <c r="H6844">
        <v>1</v>
      </c>
      <c r="I6844" t="s">
        <v>7143</v>
      </c>
    </row>
    <row r="6845" spans="1:9" x14ac:dyDescent="0.25">
      <c r="A6845" t="s">
        <v>10437</v>
      </c>
      <c r="B6845">
        <v>75211662</v>
      </c>
      <c r="C6845" t="s">
        <v>16</v>
      </c>
      <c r="D6845" t="s">
        <v>16</v>
      </c>
      <c r="E6845" t="s">
        <v>16</v>
      </c>
      <c r="F6845" t="s">
        <v>16</v>
      </c>
      <c r="G6845" t="s">
        <v>7015</v>
      </c>
      <c r="H6845">
        <v>1</v>
      </c>
      <c r="I6845" t="s">
        <v>7143</v>
      </c>
    </row>
    <row r="6846" spans="1:9" x14ac:dyDescent="0.25">
      <c r="A6846" t="s">
        <v>10438</v>
      </c>
      <c r="B6846">
        <v>75211662</v>
      </c>
      <c r="C6846" t="s">
        <v>16</v>
      </c>
      <c r="D6846" t="s">
        <v>16</v>
      </c>
      <c r="E6846" t="s">
        <v>16</v>
      </c>
      <c r="F6846" t="s">
        <v>16</v>
      </c>
      <c r="G6846" t="s">
        <v>7015</v>
      </c>
      <c r="H6846">
        <v>1</v>
      </c>
      <c r="I6846" t="s">
        <v>7143</v>
      </c>
    </row>
    <row r="6847" spans="1:9" x14ac:dyDescent="0.25">
      <c r="A6847" t="s">
        <v>10439</v>
      </c>
      <c r="B6847">
        <v>75211662</v>
      </c>
      <c r="C6847" t="s">
        <v>16</v>
      </c>
      <c r="D6847" t="s">
        <v>16</v>
      </c>
      <c r="E6847" t="s">
        <v>16</v>
      </c>
      <c r="F6847" t="s">
        <v>16</v>
      </c>
      <c r="G6847" t="s">
        <v>7015</v>
      </c>
      <c r="H6847">
        <v>1</v>
      </c>
      <c r="I6847" t="s">
        <v>7143</v>
      </c>
    </row>
    <row r="6848" spans="1:9" x14ac:dyDescent="0.25">
      <c r="A6848" t="s">
        <v>11063</v>
      </c>
      <c r="B6848">
        <v>75196500</v>
      </c>
      <c r="C6848" t="s">
        <v>16</v>
      </c>
      <c r="D6848" t="s">
        <v>16</v>
      </c>
      <c r="E6848" t="s">
        <v>16</v>
      </c>
      <c r="F6848" t="s">
        <v>16</v>
      </c>
      <c r="G6848" t="s">
        <v>2425</v>
      </c>
      <c r="H6848">
        <v>1</v>
      </c>
      <c r="I6848" t="s">
        <v>5229</v>
      </c>
    </row>
    <row r="6849" spans="1:9" x14ac:dyDescent="0.25">
      <c r="A6849" t="s">
        <v>11066</v>
      </c>
      <c r="B6849">
        <v>75196500</v>
      </c>
      <c r="C6849" t="s">
        <v>16</v>
      </c>
      <c r="D6849" t="s">
        <v>16</v>
      </c>
      <c r="E6849" t="s">
        <v>16</v>
      </c>
      <c r="F6849" t="s">
        <v>16</v>
      </c>
      <c r="G6849" t="s">
        <v>2425</v>
      </c>
      <c r="H6849">
        <v>1</v>
      </c>
      <c r="I6849" t="s">
        <v>5229</v>
      </c>
    </row>
    <row r="6850" spans="1:9" x14ac:dyDescent="0.25">
      <c r="A6850" t="s">
        <v>11064</v>
      </c>
      <c r="B6850">
        <v>75211662</v>
      </c>
      <c r="C6850" t="s">
        <v>16</v>
      </c>
      <c r="D6850" t="s">
        <v>16</v>
      </c>
      <c r="E6850" t="s">
        <v>16</v>
      </c>
      <c r="F6850" t="s">
        <v>16</v>
      </c>
      <c r="G6850" t="s">
        <v>7015</v>
      </c>
      <c r="H6850">
        <v>1</v>
      </c>
      <c r="I6850" t="s">
        <v>7143</v>
      </c>
    </row>
    <row r="6851" spans="1:9" x14ac:dyDescent="0.25">
      <c r="A6851" t="s">
        <v>11065</v>
      </c>
      <c r="B6851">
        <v>75211662</v>
      </c>
      <c r="C6851" t="s">
        <v>16</v>
      </c>
      <c r="D6851" t="s">
        <v>16</v>
      </c>
      <c r="E6851" t="s">
        <v>16</v>
      </c>
      <c r="F6851" t="s">
        <v>16</v>
      </c>
      <c r="G6851" t="s">
        <v>7015</v>
      </c>
      <c r="H6851">
        <v>1</v>
      </c>
      <c r="I6851" t="s">
        <v>7143</v>
      </c>
    </row>
    <row r="6852" spans="1:9" x14ac:dyDescent="0.25">
      <c r="A6852" t="s">
        <v>11067</v>
      </c>
      <c r="B6852">
        <v>75196500</v>
      </c>
      <c r="C6852" t="s">
        <v>16</v>
      </c>
      <c r="D6852" t="s">
        <v>16</v>
      </c>
      <c r="E6852" t="s">
        <v>16</v>
      </c>
      <c r="F6852" t="s">
        <v>16</v>
      </c>
      <c r="G6852" t="s">
        <v>2425</v>
      </c>
      <c r="H6852">
        <v>1</v>
      </c>
      <c r="I6852" t="s">
        <v>5229</v>
      </c>
    </row>
    <row r="6853" spans="1:9" x14ac:dyDescent="0.25">
      <c r="A6853" t="s">
        <v>11068</v>
      </c>
      <c r="B6853">
        <v>75577000</v>
      </c>
      <c r="C6853" t="s">
        <v>16</v>
      </c>
      <c r="D6853" t="s">
        <v>16</v>
      </c>
      <c r="E6853" t="s">
        <v>16</v>
      </c>
      <c r="F6853" t="s">
        <v>16</v>
      </c>
      <c r="G6853" t="s">
        <v>3759</v>
      </c>
      <c r="H6853">
        <v>1</v>
      </c>
      <c r="I6853" t="s">
        <v>4898</v>
      </c>
    </row>
    <row r="6854" spans="1:9" x14ac:dyDescent="0.25">
      <c r="A6854" t="s">
        <v>11075</v>
      </c>
      <c r="B6854">
        <v>75577000</v>
      </c>
      <c r="C6854" t="s">
        <v>16</v>
      </c>
      <c r="D6854" t="s">
        <v>16</v>
      </c>
      <c r="E6854" t="s">
        <v>16</v>
      </c>
      <c r="F6854" t="s">
        <v>16</v>
      </c>
      <c r="G6854" t="s">
        <v>3759</v>
      </c>
      <c r="H6854">
        <v>1</v>
      </c>
      <c r="I6854" t="s">
        <v>4898</v>
      </c>
    </row>
    <row r="6855" spans="1:9" x14ac:dyDescent="0.25">
      <c r="A6855" t="s">
        <v>11071</v>
      </c>
      <c r="B6855">
        <v>75196500</v>
      </c>
      <c r="C6855" t="s">
        <v>16</v>
      </c>
      <c r="D6855" t="s">
        <v>16</v>
      </c>
      <c r="E6855" t="s">
        <v>16</v>
      </c>
      <c r="F6855" t="s">
        <v>16</v>
      </c>
      <c r="G6855" t="s">
        <v>2425</v>
      </c>
      <c r="H6855">
        <v>1</v>
      </c>
      <c r="I6855" t="s">
        <v>5229</v>
      </c>
    </row>
    <row r="6856" spans="1:9" x14ac:dyDescent="0.25">
      <c r="A6856" t="s">
        <v>11072</v>
      </c>
      <c r="B6856">
        <v>75211662</v>
      </c>
      <c r="C6856" t="s">
        <v>16</v>
      </c>
      <c r="D6856" t="s">
        <v>16</v>
      </c>
      <c r="E6856" t="s">
        <v>16</v>
      </c>
      <c r="F6856" t="s">
        <v>16</v>
      </c>
      <c r="G6856" t="s">
        <v>7015</v>
      </c>
      <c r="H6856">
        <v>3</v>
      </c>
      <c r="I6856" t="s">
        <v>7143</v>
      </c>
    </row>
    <row r="6857" spans="1:9" x14ac:dyDescent="0.25">
      <c r="A6857" t="s">
        <v>11073</v>
      </c>
      <c r="B6857">
        <v>75211662</v>
      </c>
      <c r="C6857" t="s">
        <v>16</v>
      </c>
      <c r="D6857" t="s">
        <v>16</v>
      </c>
      <c r="E6857" t="s">
        <v>16</v>
      </c>
      <c r="F6857" t="s">
        <v>16</v>
      </c>
      <c r="G6857" t="s">
        <v>7015</v>
      </c>
      <c r="H6857">
        <v>3</v>
      </c>
      <c r="I6857" t="s">
        <v>7143</v>
      </c>
    </row>
    <row r="6858" spans="1:9" x14ac:dyDescent="0.25">
      <c r="A6858" t="s">
        <v>11078</v>
      </c>
      <c r="B6858">
        <v>75211662</v>
      </c>
      <c r="C6858" t="s">
        <v>16</v>
      </c>
      <c r="D6858" t="s">
        <v>16</v>
      </c>
      <c r="E6858" t="s">
        <v>16</v>
      </c>
      <c r="F6858" t="s">
        <v>16</v>
      </c>
      <c r="G6858" t="s">
        <v>7015</v>
      </c>
      <c r="H6858">
        <v>1</v>
      </c>
      <c r="I6858" t="s">
        <v>7143</v>
      </c>
    </row>
    <row r="6859" spans="1:9" x14ac:dyDescent="0.25">
      <c r="A6859" t="s">
        <v>11077</v>
      </c>
      <c r="B6859">
        <v>75211662</v>
      </c>
      <c r="C6859" t="s">
        <v>16</v>
      </c>
      <c r="D6859" t="s">
        <v>16</v>
      </c>
      <c r="E6859" t="s">
        <v>16</v>
      </c>
      <c r="F6859" t="s">
        <v>16</v>
      </c>
      <c r="G6859" t="s">
        <v>7015</v>
      </c>
      <c r="H6859">
        <v>1</v>
      </c>
      <c r="I6859" t="s">
        <v>7143</v>
      </c>
    </row>
    <row r="6860" spans="1:9" x14ac:dyDescent="0.25">
      <c r="A6860" t="s">
        <v>11082</v>
      </c>
      <c r="B6860">
        <v>75211662</v>
      </c>
      <c r="C6860" t="s">
        <v>16</v>
      </c>
      <c r="D6860" t="s">
        <v>16</v>
      </c>
      <c r="E6860" t="s">
        <v>16</v>
      </c>
      <c r="F6860" t="s">
        <v>16</v>
      </c>
      <c r="G6860" t="s">
        <v>7015</v>
      </c>
      <c r="H6860">
        <v>1</v>
      </c>
      <c r="I6860" t="s">
        <v>7143</v>
      </c>
    </row>
    <row r="6861" spans="1:9" x14ac:dyDescent="0.25">
      <c r="A6861" t="s">
        <v>11083</v>
      </c>
      <c r="B6861">
        <v>75211662</v>
      </c>
      <c r="C6861" t="s">
        <v>16</v>
      </c>
      <c r="D6861" t="s">
        <v>16</v>
      </c>
      <c r="E6861" t="s">
        <v>16</v>
      </c>
      <c r="F6861" t="s">
        <v>16</v>
      </c>
      <c r="G6861" t="s">
        <v>7015</v>
      </c>
      <c r="H6861">
        <v>1</v>
      </c>
      <c r="I6861" t="s">
        <v>7143</v>
      </c>
    </row>
    <row r="6862" spans="1:9" x14ac:dyDescent="0.25">
      <c r="A6862" t="s">
        <v>11080</v>
      </c>
      <c r="B6862">
        <v>75211662</v>
      </c>
      <c r="C6862" t="s">
        <v>16</v>
      </c>
      <c r="D6862" t="s">
        <v>16</v>
      </c>
      <c r="E6862" t="s">
        <v>16</v>
      </c>
      <c r="F6862" t="s">
        <v>16</v>
      </c>
      <c r="G6862" t="s">
        <v>7015</v>
      </c>
      <c r="H6862">
        <v>1</v>
      </c>
      <c r="I6862" t="s">
        <v>7143</v>
      </c>
    </row>
    <row r="6863" spans="1:9" x14ac:dyDescent="0.25">
      <c r="A6863" t="s">
        <v>11081</v>
      </c>
      <c r="B6863">
        <v>75211662</v>
      </c>
      <c r="C6863" t="s">
        <v>16</v>
      </c>
      <c r="D6863" t="s">
        <v>16</v>
      </c>
      <c r="E6863" t="s">
        <v>16</v>
      </c>
      <c r="F6863" t="s">
        <v>16</v>
      </c>
      <c r="G6863" t="s">
        <v>7015</v>
      </c>
      <c r="H6863">
        <v>1</v>
      </c>
      <c r="I6863" t="s">
        <v>7143</v>
      </c>
    </row>
    <row r="6864" spans="1:9" x14ac:dyDescent="0.25">
      <c r="A6864" t="s">
        <v>11084</v>
      </c>
      <c r="B6864">
        <v>75211662</v>
      </c>
      <c r="C6864" t="s">
        <v>16</v>
      </c>
      <c r="D6864" t="s">
        <v>16</v>
      </c>
      <c r="E6864" t="s">
        <v>16</v>
      </c>
      <c r="F6864" t="s">
        <v>16</v>
      </c>
      <c r="G6864" t="s">
        <v>7015</v>
      </c>
      <c r="H6864">
        <v>1</v>
      </c>
      <c r="I6864" t="s">
        <v>7143</v>
      </c>
    </row>
    <row r="6865" spans="1:9" x14ac:dyDescent="0.25">
      <c r="A6865" t="s">
        <v>11096</v>
      </c>
      <c r="B6865">
        <v>75211662</v>
      </c>
      <c r="C6865" t="s">
        <v>16</v>
      </c>
      <c r="D6865" t="s">
        <v>16</v>
      </c>
      <c r="E6865" t="s">
        <v>16</v>
      </c>
      <c r="F6865" t="s">
        <v>16</v>
      </c>
      <c r="G6865" t="s">
        <v>7015</v>
      </c>
      <c r="H6865">
        <v>1</v>
      </c>
      <c r="I6865" t="s">
        <v>7143</v>
      </c>
    </row>
    <row r="6866" spans="1:9" x14ac:dyDescent="0.25">
      <c r="A6866" t="s">
        <v>11097</v>
      </c>
      <c r="B6866">
        <v>75211662</v>
      </c>
      <c r="C6866" t="s">
        <v>16</v>
      </c>
      <c r="D6866" t="s">
        <v>16</v>
      </c>
      <c r="E6866" t="s">
        <v>16</v>
      </c>
      <c r="F6866" t="s">
        <v>16</v>
      </c>
      <c r="G6866" t="s">
        <v>7015</v>
      </c>
      <c r="H6866">
        <v>1</v>
      </c>
      <c r="I6866" t="s">
        <v>7143</v>
      </c>
    </row>
    <row r="6867" spans="1:9" x14ac:dyDescent="0.25">
      <c r="A6867" t="s">
        <v>10720</v>
      </c>
      <c r="B6867">
        <v>75211662</v>
      </c>
      <c r="C6867" t="s">
        <v>16</v>
      </c>
      <c r="D6867" t="s">
        <v>16</v>
      </c>
      <c r="E6867" t="s">
        <v>16</v>
      </c>
      <c r="F6867" t="s">
        <v>16</v>
      </c>
      <c r="G6867" t="s">
        <v>7015</v>
      </c>
      <c r="H6867">
        <v>1</v>
      </c>
      <c r="I6867" t="s">
        <v>7143</v>
      </c>
    </row>
    <row r="6868" spans="1:9" x14ac:dyDescent="0.25">
      <c r="A6868" t="s">
        <v>10717</v>
      </c>
      <c r="B6868">
        <v>75196500</v>
      </c>
      <c r="C6868" t="s">
        <v>16</v>
      </c>
      <c r="D6868" t="s">
        <v>16</v>
      </c>
      <c r="E6868" t="s">
        <v>16</v>
      </c>
      <c r="F6868" t="s">
        <v>16</v>
      </c>
      <c r="G6868" t="s">
        <v>2425</v>
      </c>
      <c r="H6868">
        <v>1</v>
      </c>
      <c r="I6868" t="s">
        <v>5229</v>
      </c>
    </row>
    <row r="6869" spans="1:9" x14ac:dyDescent="0.25">
      <c r="A6869" t="s">
        <v>10721</v>
      </c>
      <c r="B6869">
        <v>75211662</v>
      </c>
      <c r="C6869" t="s">
        <v>16</v>
      </c>
      <c r="D6869" t="s">
        <v>16</v>
      </c>
      <c r="E6869" t="s">
        <v>16</v>
      </c>
      <c r="F6869" t="s">
        <v>16</v>
      </c>
      <c r="G6869" t="s">
        <v>7015</v>
      </c>
      <c r="H6869">
        <v>1</v>
      </c>
      <c r="I6869" t="s">
        <v>7143</v>
      </c>
    </row>
    <row r="6870" spans="1:9" x14ac:dyDescent="0.25">
      <c r="A6870" t="s">
        <v>10722</v>
      </c>
      <c r="B6870">
        <v>75211662</v>
      </c>
      <c r="C6870" t="s">
        <v>16</v>
      </c>
      <c r="D6870" t="s">
        <v>16</v>
      </c>
      <c r="E6870" t="s">
        <v>16</v>
      </c>
      <c r="F6870" t="s">
        <v>16</v>
      </c>
      <c r="G6870" t="s">
        <v>7015</v>
      </c>
      <c r="H6870">
        <v>1</v>
      </c>
      <c r="I6870" t="s">
        <v>7143</v>
      </c>
    </row>
    <row r="6871" spans="1:9" x14ac:dyDescent="0.25">
      <c r="A6871" t="s">
        <v>10716</v>
      </c>
      <c r="B6871">
        <v>75211662</v>
      </c>
      <c r="C6871" t="s">
        <v>16</v>
      </c>
      <c r="D6871" t="s">
        <v>16</v>
      </c>
      <c r="E6871" t="s">
        <v>16</v>
      </c>
      <c r="F6871" t="s">
        <v>16</v>
      </c>
      <c r="G6871" t="s">
        <v>7015</v>
      </c>
      <c r="H6871">
        <v>1</v>
      </c>
      <c r="I6871" t="s">
        <v>7143</v>
      </c>
    </row>
    <row r="6872" spans="1:9" x14ac:dyDescent="0.25">
      <c r="A6872" t="s">
        <v>10820</v>
      </c>
      <c r="B6872">
        <v>75211662</v>
      </c>
      <c r="C6872" t="s">
        <v>16</v>
      </c>
      <c r="D6872" t="s">
        <v>16</v>
      </c>
      <c r="E6872" t="s">
        <v>16</v>
      </c>
      <c r="F6872" t="s">
        <v>16</v>
      </c>
      <c r="G6872" t="s">
        <v>7015</v>
      </c>
      <c r="H6872">
        <v>1</v>
      </c>
      <c r="I6872" t="s">
        <v>7143</v>
      </c>
    </row>
    <row r="6873" spans="1:9" x14ac:dyDescent="0.25">
      <c r="A6873" t="s">
        <v>10519</v>
      </c>
      <c r="B6873">
        <v>75211662</v>
      </c>
      <c r="C6873" t="s">
        <v>16</v>
      </c>
      <c r="D6873" t="s">
        <v>16</v>
      </c>
      <c r="E6873" t="s">
        <v>16</v>
      </c>
      <c r="F6873" t="s">
        <v>16</v>
      </c>
      <c r="G6873" t="s">
        <v>7015</v>
      </c>
      <c r="H6873">
        <v>3</v>
      </c>
      <c r="I6873" t="s">
        <v>7144</v>
      </c>
    </row>
    <row r="6874" spans="1:9" x14ac:dyDescent="0.25">
      <c r="A6874" t="s">
        <v>10519</v>
      </c>
      <c r="B6874">
        <v>75196500</v>
      </c>
      <c r="C6874" t="s">
        <v>16</v>
      </c>
      <c r="D6874" t="s">
        <v>16</v>
      </c>
      <c r="E6874" t="s">
        <v>16</v>
      </c>
      <c r="F6874" t="s">
        <v>16</v>
      </c>
      <c r="G6874" t="s">
        <v>2425</v>
      </c>
      <c r="H6874">
        <v>2</v>
      </c>
      <c r="I6874" t="s">
        <v>5229</v>
      </c>
    </row>
    <row r="6875" spans="1:9" x14ac:dyDescent="0.25">
      <c r="A6875" t="s">
        <v>10726</v>
      </c>
      <c r="B6875">
        <v>75196500</v>
      </c>
      <c r="C6875" t="s">
        <v>16</v>
      </c>
      <c r="D6875" t="s">
        <v>16</v>
      </c>
      <c r="E6875" t="s">
        <v>16</v>
      </c>
      <c r="F6875" t="s">
        <v>16</v>
      </c>
      <c r="G6875" t="s">
        <v>2425</v>
      </c>
      <c r="H6875">
        <v>1</v>
      </c>
      <c r="I6875" t="s">
        <v>5229</v>
      </c>
    </row>
    <row r="6876" spans="1:9" x14ac:dyDescent="0.25">
      <c r="A6876" t="s">
        <v>11099</v>
      </c>
      <c r="B6876">
        <v>75211662</v>
      </c>
      <c r="C6876" t="s">
        <v>16</v>
      </c>
      <c r="D6876" t="s">
        <v>16</v>
      </c>
      <c r="E6876" t="s">
        <v>16</v>
      </c>
      <c r="F6876" t="s">
        <v>16</v>
      </c>
      <c r="G6876" t="s">
        <v>7015</v>
      </c>
      <c r="H6876">
        <v>1</v>
      </c>
      <c r="I6876" t="s">
        <v>7143</v>
      </c>
    </row>
    <row r="6877" spans="1:9" x14ac:dyDescent="0.25">
      <c r="A6877" t="s">
        <v>11100</v>
      </c>
      <c r="B6877">
        <v>75211662</v>
      </c>
      <c r="C6877" t="s">
        <v>16</v>
      </c>
      <c r="D6877" t="s">
        <v>16</v>
      </c>
      <c r="E6877" t="s">
        <v>16</v>
      </c>
      <c r="F6877" t="s">
        <v>16</v>
      </c>
      <c r="G6877" t="s">
        <v>7015</v>
      </c>
      <c r="H6877">
        <v>1</v>
      </c>
      <c r="I6877" t="s">
        <v>7143</v>
      </c>
    </row>
    <row r="6878" spans="1:9" x14ac:dyDescent="0.25">
      <c r="A6878" t="s">
        <v>10730</v>
      </c>
      <c r="B6878">
        <v>75196500</v>
      </c>
      <c r="C6878" t="s">
        <v>16</v>
      </c>
      <c r="D6878" t="s">
        <v>16</v>
      </c>
      <c r="E6878" t="s">
        <v>16</v>
      </c>
      <c r="F6878" t="s">
        <v>16</v>
      </c>
      <c r="G6878" t="s">
        <v>2425</v>
      </c>
      <c r="H6878">
        <v>1</v>
      </c>
      <c r="I6878" t="s">
        <v>5229</v>
      </c>
    </row>
    <row r="6879" spans="1:9" x14ac:dyDescent="0.25">
      <c r="A6879" t="s">
        <v>10731</v>
      </c>
      <c r="B6879">
        <v>75211662</v>
      </c>
      <c r="C6879" t="s">
        <v>16</v>
      </c>
      <c r="D6879" t="s">
        <v>16</v>
      </c>
      <c r="E6879" t="s">
        <v>16</v>
      </c>
      <c r="F6879" t="s">
        <v>16</v>
      </c>
      <c r="G6879" t="s">
        <v>7015</v>
      </c>
      <c r="H6879">
        <v>1</v>
      </c>
      <c r="I6879" t="s">
        <v>7143</v>
      </c>
    </row>
    <row r="6880" spans="1:9" x14ac:dyDescent="0.25">
      <c r="A6880" t="s">
        <v>10727</v>
      </c>
      <c r="B6880">
        <v>75211662</v>
      </c>
      <c r="C6880" t="s">
        <v>16</v>
      </c>
      <c r="D6880" t="s">
        <v>16</v>
      </c>
      <c r="E6880" t="s">
        <v>16</v>
      </c>
      <c r="F6880" t="s">
        <v>16</v>
      </c>
      <c r="G6880" t="s">
        <v>7015</v>
      </c>
      <c r="H6880">
        <v>1</v>
      </c>
      <c r="I6880" t="s">
        <v>7143</v>
      </c>
    </row>
    <row r="6881" spans="1:9" x14ac:dyDescent="0.25">
      <c r="A6881" t="s">
        <v>11101</v>
      </c>
      <c r="B6881">
        <v>75211662</v>
      </c>
      <c r="C6881" t="s">
        <v>16</v>
      </c>
      <c r="D6881" t="s">
        <v>16</v>
      </c>
      <c r="E6881" t="s">
        <v>16</v>
      </c>
      <c r="F6881" t="s">
        <v>16</v>
      </c>
      <c r="G6881" t="s">
        <v>7015</v>
      </c>
      <c r="H6881">
        <v>1</v>
      </c>
      <c r="I6881" t="s">
        <v>7143</v>
      </c>
    </row>
    <row r="6882" spans="1:9" x14ac:dyDescent="0.25">
      <c r="A6882" t="s">
        <v>10732</v>
      </c>
      <c r="B6882">
        <v>75211662</v>
      </c>
      <c r="C6882" t="s">
        <v>16</v>
      </c>
      <c r="D6882" t="s">
        <v>16</v>
      </c>
      <c r="E6882" t="s">
        <v>16</v>
      </c>
      <c r="F6882" t="s">
        <v>16</v>
      </c>
      <c r="G6882" t="s">
        <v>7015</v>
      </c>
      <c r="H6882">
        <v>1</v>
      </c>
      <c r="I6882" t="s">
        <v>7143</v>
      </c>
    </row>
    <row r="6883" spans="1:9" x14ac:dyDescent="0.25">
      <c r="A6883" t="s">
        <v>10728</v>
      </c>
      <c r="B6883">
        <v>75211662</v>
      </c>
      <c r="C6883" t="s">
        <v>16</v>
      </c>
      <c r="D6883" t="s">
        <v>16</v>
      </c>
      <c r="E6883" t="s">
        <v>16</v>
      </c>
      <c r="F6883" t="s">
        <v>16</v>
      </c>
      <c r="G6883" t="s">
        <v>7015</v>
      </c>
      <c r="H6883">
        <v>1</v>
      </c>
      <c r="I6883" t="s">
        <v>7143</v>
      </c>
    </row>
    <row r="6884" spans="1:9" x14ac:dyDescent="0.25">
      <c r="A6884" t="s">
        <v>10729</v>
      </c>
      <c r="B6884">
        <v>75211662</v>
      </c>
      <c r="C6884" t="s">
        <v>16</v>
      </c>
      <c r="D6884" t="s">
        <v>16</v>
      </c>
      <c r="E6884" t="s">
        <v>16</v>
      </c>
      <c r="F6884" t="s">
        <v>16</v>
      </c>
      <c r="G6884" t="s">
        <v>7015</v>
      </c>
      <c r="H6884">
        <v>1</v>
      </c>
      <c r="I6884" t="s">
        <v>7143</v>
      </c>
    </row>
    <row r="6885" spans="1:9" x14ac:dyDescent="0.25">
      <c r="A6885" t="s">
        <v>11102</v>
      </c>
      <c r="B6885">
        <v>75211662</v>
      </c>
      <c r="C6885" t="s">
        <v>16</v>
      </c>
      <c r="D6885" t="s">
        <v>16</v>
      </c>
      <c r="E6885" t="s">
        <v>16</v>
      </c>
      <c r="F6885" t="s">
        <v>16</v>
      </c>
      <c r="G6885" t="s">
        <v>7015</v>
      </c>
      <c r="H6885">
        <v>1</v>
      </c>
      <c r="I6885" t="s">
        <v>7143</v>
      </c>
    </row>
    <row r="6886" spans="1:9" x14ac:dyDescent="0.25">
      <c r="A6886" t="s">
        <v>11221</v>
      </c>
      <c r="B6886">
        <v>75211662</v>
      </c>
      <c r="C6886" t="s">
        <v>16</v>
      </c>
      <c r="D6886" t="s">
        <v>16</v>
      </c>
      <c r="E6886" t="s">
        <v>16</v>
      </c>
      <c r="F6886" t="s">
        <v>16</v>
      </c>
      <c r="G6886" t="s">
        <v>7015</v>
      </c>
      <c r="H6886">
        <v>1</v>
      </c>
      <c r="I6886" t="s">
        <v>7143</v>
      </c>
    </row>
    <row r="6887" spans="1:9" x14ac:dyDescent="0.25">
      <c r="A6887" t="s">
        <v>10446</v>
      </c>
      <c r="B6887">
        <v>75211662</v>
      </c>
      <c r="C6887" t="s">
        <v>16</v>
      </c>
      <c r="D6887" t="s">
        <v>16</v>
      </c>
      <c r="E6887" t="s">
        <v>16</v>
      </c>
      <c r="F6887" t="s">
        <v>16</v>
      </c>
      <c r="G6887" t="s">
        <v>7015</v>
      </c>
      <c r="H6887">
        <v>1</v>
      </c>
      <c r="I6887" t="s">
        <v>7143</v>
      </c>
    </row>
    <row r="6888" spans="1:9" x14ac:dyDescent="0.25">
      <c r="A6888" t="s">
        <v>10440</v>
      </c>
      <c r="B6888">
        <v>75211662</v>
      </c>
      <c r="C6888" t="s">
        <v>16</v>
      </c>
      <c r="D6888" t="s">
        <v>16</v>
      </c>
      <c r="E6888" t="s">
        <v>16</v>
      </c>
      <c r="F6888" t="s">
        <v>16</v>
      </c>
      <c r="G6888" t="s">
        <v>7015</v>
      </c>
      <c r="H6888">
        <v>1</v>
      </c>
      <c r="I6888" t="s">
        <v>7143</v>
      </c>
    </row>
    <row r="6889" spans="1:9" x14ac:dyDescent="0.25">
      <c r="A6889" t="s">
        <v>11222</v>
      </c>
      <c r="B6889">
        <v>75211662</v>
      </c>
      <c r="C6889" t="s">
        <v>16</v>
      </c>
      <c r="D6889" t="s">
        <v>16</v>
      </c>
      <c r="E6889" t="s">
        <v>16</v>
      </c>
      <c r="F6889" t="s">
        <v>16</v>
      </c>
      <c r="G6889" t="s">
        <v>7015</v>
      </c>
      <c r="H6889">
        <v>1</v>
      </c>
      <c r="I6889" t="s">
        <v>7143</v>
      </c>
    </row>
    <row r="6890" spans="1:9" x14ac:dyDescent="0.25">
      <c r="A6890" t="s">
        <v>10441</v>
      </c>
      <c r="B6890">
        <v>75211662</v>
      </c>
      <c r="C6890" t="s">
        <v>16</v>
      </c>
      <c r="D6890" t="s">
        <v>16</v>
      </c>
      <c r="E6890" t="s">
        <v>16</v>
      </c>
      <c r="F6890" t="s">
        <v>16</v>
      </c>
      <c r="G6890" t="s">
        <v>7015</v>
      </c>
      <c r="H6890">
        <v>1</v>
      </c>
      <c r="I6890" t="s">
        <v>7143</v>
      </c>
    </row>
    <row r="6891" spans="1:9" x14ac:dyDescent="0.25">
      <c r="A6891" t="s">
        <v>10442</v>
      </c>
      <c r="B6891">
        <v>75211662</v>
      </c>
      <c r="C6891" t="s">
        <v>16</v>
      </c>
      <c r="D6891" t="s">
        <v>16</v>
      </c>
      <c r="E6891" t="s">
        <v>16</v>
      </c>
      <c r="F6891" t="s">
        <v>16</v>
      </c>
      <c r="G6891" t="s">
        <v>7015</v>
      </c>
      <c r="H6891">
        <v>1</v>
      </c>
      <c r="I6891" t="s">
        <v>7143</v>
      </c>
    </row>
    <row r="6892" spans="1:9" x14ac:dyDescent="0.25">
      <c r="A6892" t="s">
        <v>10443</v>
      </c>
      <c r="B6892">
        <v>75211662</v>
      </c>
      <c r="C6892" t="s">
        <v>16</v>
      </c>
      <c r="D6892" t="s">
        <v>16</v>
      </c>
      <c r="E6892" t="s">
        <v>16</v>
      </c>
      <c r="F6892" t="s">
        <v>16</v>
      </c>
      <c r="G6892" t="s">
        <v>7015</v>
      </c>
      <c r="H6892">
        <v>1</v>
      </c>
      <c r="I6892" t="s">
        <v>7143</v>
      </c>
    </row>
    <row r="6893" spans="1:9" x14ac:dyDescent="0.25">
      <c r="A6893" t="s">
        <v>10618</v>
      </c>
      <c r="B6893">
        <v>75211662</v>
      </c>
      <c r="C6893" t="s">
        <v>16</v>
      </c>
      <c r="D6893" t="s">
        <v>16</v>
      </c>
      <c r="E6893" t="s">
        <v>16</v>
      </c>
      <c r="F6893" t="s">
        <v>16</v>
      </c>
      <c r="G6893" t="s">
        <v>7015</v>
      </c>
      <c r="H6893">
        <v>1</v>
      </c>
      <c r="I6893" t="s">
        <v>7143</v>
      </c>
    </row>
    <row r="6894" spans="1:9" x14ac:dyDescent="0.25">
      <c r="A6894" t="s">
        <v>10619</v>
      </c>
      <c r="B6894">
        <v>75211662</v>
      </c>
      <c r="C6894" t="s">
        <v>16</v>
      </c>
      <c r="D6894" t="s">
        <v>16</v>
      </c>
      <c r="E6894" t="s">
        <v>16</v>
      </c>
      <c r="F6894" t="s">
        <v>16</v>
      </c>
      <c r="G6894" t="s">
        <v>7015</v>
      </c>
      <c r="H6894">
        <v>1</v>
      </c>
      <c r="I6894" t="s">
        <v>7143</v>
      </c>
    </row>
    <row r="6895" spans="1:9" x14ac:dyDescent="0.25">
      <c r="A6895" t="s">
        <v>10444</v>
      </c>
      <c r="B6895">
        <v>75211662</v>
      </c>
      <c r="C6895" t="s">
        <v>16</v>
      </c>
      <c r="D6895" t="s">
        <v>16</v>
      </c>
      <c r="E6895" t="s">
        <v>16</v>
      </c>
      <c r="F6895" t="s">
        <v>16</v>
      </c>
      <c r="G6895" t="s">
        <v>7015</v>
      </c>
      <c r="H6895">
        <v>1</v>
      </c>
      <c r="I6895" t="s">
        <v>7143</v>
      </c>
    </row>
    <row r="6896" spans="1:9" x14ac:dyDescent="0.25">
      <c r="A6896" t="s">
        <v>10621</v>
      </c>
      <c r="B6896">
        <v>75196500</v>
      </c>
      <c r="C6896" t="s">
        <v>16</v>
      </c>
      <c r="D6896" t="s">
        <v>16</v>
      </c>
      <c r="E6896" t="s">
        <v>16</v>
      </c>
      <c r="F6896" t="s">
        <v>16</v>
      </c>
      <c r="G6896" t="s">
        <v>2425</v>
      </c>
      <c r="H6896">
        <v>1</v>
      </c>
      <c r="I6896" t="s">
        <v>5229</v>
      </c>
    </row>
    <row r="6897" spans="1:9" x14ac:dyDescent="0.25">
      <c r="A6897" t="s">
        <v>10445</v>
      </c>
      <c r="B6897">
        <v>75196500</v>
      </c>
      <c r="C6897" t="s">
        <v>16</v>
      </c>
      <c r="D6897" t="s">
        <v>16</v>
      </c>
      <c r="E6897" t="s">
        <v>16</v>
      </c>
      <c r="F6897" t="s">
        <v>16</v>
      </c>
      <c r="G6897" t="s">
        <v>2425</v>
      </c>
      <c r="H6897">
        <v>1</v>
      </c>
      <c r="I6897" t="s">
        <v>5229</v>
      </c>
    </row>
    <row r="6898" spans="1:9" x14ac:dyDescent="0.25">
      <c r="A6898" t="s">
        <v>11195</v>
      </c>
      <c r="B6898">
        <v>75211662</v>
      </c>
      <c r="C6898" t="s">
        <v>16</v>
      </c>
      <c r="D6898" t="s">
        <v>16</v>
      </c>
      <c r="E6898" t="s">
        <v>16</v>
      </c>
      <c r="F6898" t="s">
        <v>16</v>
      </c>
      <c r="G6898" t="s">
        <v>7015</v>
      </c>
      <c r="H6898">
        <v>1</v>
      </c>
      <c r="I6898" t="s">
        <v>7143</v>
      </c>
    </row>
    <row r="6899" spans="1:9" x14ac:dyDescent="0.25">
      <c r="A6899" t="s">
        <v>11196</v>
      </c>
      <c r="B6899">
        <v>75211662</v>
      </c>
      <c r="C6899" t="s">
        <v>16</v>
      </c>
      <c r="D6899" t="s">
        <v>16</v>
      </c>
      <c r="E6899" t="s">
        <v>16</v>
      </c>
      <c r="F6899" t="s">
        <v>16</v>
      </c>
      <c r="G6899" t="s">
        <v>7015</v>
      </c>
      <c r="H6899">
        <v>1</v>
      </c>
      <c r="I6899" t="s">
        <v>7143</v>
      </c>
    </row>
    <row r="6900" spans="1:9" x14ac:dyDescent="0.25">
      <c r="A6900" t="s">
        <v>10979</v>
      </c>
      <c r="B6900">
        <v>75211662</v>
      </c>
      <c r="C6900" t="s">
        <v>16</v>
      </c>
      <c r="D6900" t="s">
        <v>16</v>
      </c>
      <c r="E6900" t="s">
        <v>16</v>
      </c>
      <c r="F6900" t="s">
        <v>16</v>
      </c>
      <c r="G6900" t="s">
        <v>7015</v>
      </c>
      <c r="H6900">
        <v>1</v>
      </c>
      <c r="I6900" t="s">
        <v>7143</v>
      </c>
    </row>
    <row r="6901" spans="1:9" x14ac:dyDescent="0.25">
      <c r="A6901" t="s">
        <v>11351</v>
      </c>
      <c r="B6901">
        <v>75180019</v>
      </c>
      <c r="C6901" t="s">
        <v>16</v>
      </c>
      <c r="D6901" t="s">
        <v>16</v>
      </c>
      <c r="E6901" t="s">
        <v>16</v>
      </c>
      <c r="F6901" t="s">
        <v>16</v>
      </c>
      <c r="G6901" t="s">
        <v>2430</v>
      </c>
      <c r="H6901">
        <v>1</v>
      </c>
      <c r="I6901" t="s">
        <v>5227</v>
      </c>
    </row>
    <row r="6902" spans="1:9" x14ac:dyDescent="0.25">
      <c r="A6902" t="s">
        <v>11354</v>
      </c>
      <c r="B6902">
        <v>75211662</v>
      </c>
      <c r="C6902" t="s">
        <v>16</v>
      </c>
      <c r="D6902" t="s">
        <v>16</v>
      </c>
      <c r="E6902" t="s">
        <v>16</v>
      </c>
      <c r="F6902" t="s">
        <v>16</v>
      </c>
      <c r="G6902" t="s">
        <v>7015</v>
      </c>
      <c r="H6902">
        <v>1</v>
      </c>
      <c r="I6902" t="s">
        <v>7143</v>
      </c>
    </row>
    <row r="6903" spans="1:9" x14ac:dyDescent="0.25">
      <c r="A6903" t="s">
        <v>11352</v>
      </c>
      <c r="B6903">
        <v>75211662</v>
      </c>
      <c r="C6903" t="s">
        <v>16</v>
      </c>
      <c r="D6903" t="s">
        <v>16</v>
      </c>
      <c r="E6903" t="s">
        <v>16</v>
      </c>
      <c r="F6903" t="s">
        <v>16</v>
      </c>
      <c r="G6903" t="s">
        <v>7015</v>
      </c>
      <c r="H6903">
        <v>1</v>
      </c>
      <c r="I6903" t="s">
        <v>7143</v>
      </c>
    </row>
    <row r="6904" spans="1:9" x14ac:dyDescent="0.25">
      <c r="A6904" t="s">
        <v>11224</v>
      </c>
      <c r="B6904">
        <v>75211662</v>
      </c>
      <c r="C6904" t="s">
        <v>16</v>
      </c>
      <c r="D6904" t="s">
        <v>16</v>
      </c>
      <c r="E6904" t="s">
        <v>16</v>
      </c>
      <c r="F6904" t="s">
        <v>16</v>
      </c>
      <c r="G6904" t="s">
        <v>7015</v>
      </c>
      <c r="H6904">
        <v>1</v>
      </c>
      <c r="I6904" t="s">
        <v>7143</v>
      </c>
    </row>
    <row r="6905" spans="1:9" x14ac:dyDescent="0.25">
      <c r="A6905" t="s">
        <v>11399</v>
      </c>
      <c r="B6905">
        <v>75211662</v>
      </c>
      <c r="C6905" t="s">
        <v>16</v>
      </c>
      <c r="D6905" t="s">
        <v>16</v>
      </c>
      <c r="E6905" t="s">
        <v>16</v>
      </c>
      <c r="F6905" t="s">
        <v>16</v>
      </c>
      <c r="G6905" t="s">
        <v>7015</v>
      </c>
      <c r="H6905">
        <v>1</v>
      </c>
      <c r="I6905" t="s">
        <v>7143</v>
      </c>
    </row>
    <row r="6906" spans="1:9" x14ac:dyDescent="0.25">
      <c r="A6906" t="s">
        <v>11400</v>
      </c>
      <c r="B6906">
        <v>75211662</v>
      </c>
      <c r="C6906" t="s">
        <v>16</v>
      </c>
      <c r="D6906" t="s">
        <v>16</v>
      </c>
      <c r="E6906" t="s">
        <v>16</v>
      </c>
      <c r="F6906" t="s">
        <v>16</v>
      </c>
      <c r="G6906" t="s">
        <v>7015</v>
      </c>
      <c r="H6906">
        <v>1</v>
      </c>
      <c r="I6906" t="s">
        <v>7143</v>
      </c>
    </row>
    <row r="6907" spans="1:9" x14ac:dyDescent="0.25">
      <c r="A6907" t="s">
        <v>10472</v>
      </c>
      <c r="B6907">
        <v>75211662</v>
      </c>
      <c r="C6907" t="s">
        <v>16</v>
      </c>
      <c r="D6907" t="s">
        <v>16</v>
      </c>
      <c r="E6907" t="s">
        <v>16</v>
      </c>
      <c r="F6907" t="s">
        <v>16</v>
      </c>
      <c r="G6907" t="s">
        <v>7015</v>
      </c>
      <c r="H6907">
        <v>1</v>
      </c>
      <c r="I6907" t="s">
        <v>7143</v>
      </c>
    </row>
    <row r="6908" spans="1:9" x14ac:dyDescent="0.25">
      <c r="A6908" t="s">
        <v>10473</v>
      </c>
      <c r="B6908">
        <v>75211662</v>
      </c>
      <c r="C6908" t="s">
        <v>16</v>
      </c>
      <c r="D6908" t="s">
        <v>16</v>
      </c>
      <c r="E6908" t="s">
        <v>16</v>
      </c>
      <c r="F6908" t="s">
        <v>16</v>
      </c>
      <c r="G6908" t="s">
        <v>7015</v>
      </c>
      <c r="H6908">
        <v>1</v>
      </c>
      <c r="I6908" t="s">
        <v>7143</v>
      </c>
    </row>
    <row r="6909" spans="1:9" x14ac:dyDescent="0.25">
      <c r="A6909" t="s">
        <v>11122</v>
      </c>
      <c r="B6909">
        <v>75211662</v>
      </c>
      <c r="C6909" t="s">
        <v>16</v>
      </c>
      <c r="D6909" t="s">
        <v>16</v>
      </c>
      <c r="E6909" t="s">
        <v>16</v>
      </c>
      <c r="F6909" t="s">
        <v>16</v>
      </c>
      <c r="G6909" t="s">
        <v>7015</v>
      </c>
      <c r="H6909">
        <v>1</v>
      </c>
      <c r="I6909" t="s">
        <v>7143</v>
      </c>
    </row>
    <row r="6910" spans="1:9" x14ac:dyDescent="0.25">
      <c r="A6910" t="s">
        <v>11126</v>
      </c>
      <c r="B6910">
        <v>75211662</v>
      </c>
      <c r="C6910" t="s">
        <v>16</v>
      </c>
      <c r="D6910" t="s">
        <v>16</v>
      </c>
      <c r="E6910" t="s">
        <v>16</v>
      </c>
      <c r="F6910" t="s">
        <v>16</v>
      </c>
      <c r="G6910" t="s">
        <v>7015</v>
      </c>
      <c r="H6910">
        <v>1</v>
      </c>
      <c r="I6910" t="s">
        <v>7143</v>
      </c>
    </row>
    <row r="6911" spans="1:9" x14ac:dyDescent="0.25">
      <c r="A6911" t="s">
        <v>11124</v>
      </c>
      <c r="B6911">
        <v>75211662</v>
      </c>
      <c r="C6911" t="s">
        <v>16</v>
      </c>
      <c r="D6911" t="s">
        <v>16</v>
      </c>
      <c r="E6911" t="s">
        <v>16</v>
      </c>
      <c r="F6911" t="s">
        <v>16</v>
      </c>
      <c r="G6911" t="s">
        <v>7015</v>
      </c>
      <c r="H6911">
        <v>1</v>
      </c>
      <c r="I6911" t="s">
        <v>7143</v>
      </c>
    </row>
    <row r="6912" spans="1:9" x14ac:dyDescent="0.25">
      <c r="A6912" t="s">
        <v>11120</v>
      </c>
      <c r="B6912">
        <v>75211662</v>
      </c>
      <c r="C6912" t="s">
        <v>16</v>
      </c>
      <c r="D6912" t="s">
        <v>16</v>
      </c>
      <c r="E6912" t="s">
        <v>16</v>
      </c>
      <c r="F6912" t="s">
        <v>16</v>
      </c>
      <c r="G6912" t="s">
        <v>7015</v>
      </c>
      <c r="H6912">
        <v>1</v>
      </c>
      <c r="I6912" t="s">
        <v>7143</v>
      </c>
    </row>
    <row r="6913" spans="1:9" x14ac:dyDescent="0.25">
      <c r="A6913" t="s">
        <v>11520</v>
      </c>
      <c r="B6913">
        <v>75577000</v>
      </c>
      <c r="C6913" t="s">
        <v>16</v>
      </c>
      <c r="D6913" t="s">
        <v>16</v>
      </c>
      <c r="E6913" t="s">
        <v>16</v>
      </c>
      <c r="F6913" t="s">
        <v>16</v>
      </c>
      <c r="G6913" t="s">
        <v>3759</v>
      </c>
      <c r="H6913">
        <v>1</v>
      </c>
      <c r="I6913" t="s">
        <v>4898</v>
      </c>
    </row>
    <row r="6914" spans="1:9" x14ac:dyDescent="0.25">
      <c r="A6914" t="s">
        <v>11133</v>
      </c>
      <c r="B6914">
        <v>75211662</v>
      </c>
      <c r="C6914" t="s">
        <v>16</v>
      </c>
      <c r="D6914" t="s">
        <v>16</v>
      </c>
      <c r="E6914" t="s">
        <v>16</v>
      </c>
      <c r="F6914" t="s">
        <v>16</v>
      </c>
      <c r="G6914" t="s">
        <v>7015</v>
      </c>
      <c r="H6914">
        <v>1</v>
      </c>
      <c r="I6914" t="s">
        <v>7143</v>
      </c>
    </row>
    <row r="6915" spans="1:9" x14ac:dyDescent="0.25">
      <c r="A6915" t="s">
        <v>11526</v>
      </c>
      <c r="B6915">
        <v>75211662</v>
      </c>
      <c r="C6915" t="s">
        <v>16</v>
      </c>
      <c r="D6915" t="s">
        <v>16</v>
      </c>
      <c r="E6915" t="s">
        <v>16</v>
      </c>
      <c r="F6915" t="s">
        <v>16</v>
      </c>
      <c r="G6915" t="s">
        <v>7015</v>
      </c>
      <c r="H6915">
        <v>1</v>
      </c>
      <c r="I6915" t="s">
        <v>7143</v>
      </c>
    </row>
    <row r="6916" spans="1:9" x14ac:dyDescent="0.25">
      <c r="A6916" t="s">
        <v>10629</v>
      </c>
      <c r="B6916">
        <v>75211662</v>
      </c>
      <c r="C6916" t="s">
        <v>16</v>
      </c>
      <c r="D6916" t="s">
        <v>16</v>
      </c>
      <c r="E6916" t="s">
        <v>16</v>
      </c>
      <c r="F6916" t="s">
        <v>16</v>
      </c>
      <c r="G6916" t="s">
        <v>7015</v>
      </c>
      <c r="H6916">
        <v>1</v>
      </c>
      <c r="I6916" t="s">
        <v>7143</v>
      </c>
    </row>
    <row r="6917" spans="1:9" x14ac:dyDescent="0.25">
      <c r="A6917" t="s">
        <v>11511</v>
      </c>
      <c r="B6917">
        <v>86439632</v>
      </c>
      <c r="C6917" t="s">
        <v>16</v>
      </c>
      <c r="D6917" t="s">
        <v>16</v>
      </c>
      <c r="E6917" t="s">
        <v>16</v>
      </c>
      <c r="F6917" t="s">
        <v>16</v>
      </c>
      <c r="G6917" t="s">
        <v>3929</v>
      </c>
      <c r="H6917">
        <v>1</v>
      </c>
      <c r="I6917" t="s">
        <v>4893</v>
      </c>
    </row>
    <row r="6918" spans="1:9" x14ac:dyDescent="0.25">
      <c r="A6918" t="s">
        <v>10561</v>
      </c>
      <c r="B6918">
        <v>75211662</v>
      </c>
      <c r="C6918" t="s">
        <v>16</v>
      </c>
      <c r="D6918" t="s">
        <v>16</v>
      </c>
      <c r="E6918" t="s">
        <v>16</v>
      </c>
      <c r="F6918" t="s">
        <v>16</v>
      </c>
      <c r="G6918" t="s">
        <v>7015</v>
      </c>
      <c r="H6918">
        <v>1</v>
      </c>
      <c r="I6918" t="s">
        <v>7143</v>
      </c>
    </row>
    <row r="6919" spans="1:9" x14ac:dyDescent="0.25">
      <c r="A6919" t="s">
        <v>11364</v>
      </c>
      <c r="B6919">
        <v>75211662</v>
      </c>
      <c r="C6919" t="s">
        <v>16</v>
      </c>
      <c r="D6919" t="s">
        <v>16</v>
      </c>
      <c r="E6919" t="s">
        <v>16</v>
      </c>
      <c r="F6919" t="s">
        <v>16</v>
      </c>
      <c r="G6919" t="s">
        <v>7015</v>
      </c>
      <c r="H6919">
        <v>1</v>
      </c>
      <c r="I6919" t="s">
        <v>7143</v>
      </c>
    </row>
    <row r="6920" spans="1:9" x14ac:dyDescent="0.25">
      <c r="A6920" t="s">
        <v>10560</v>
      </c>
      <c r="B6920">
        <v>75211662</v>
      </c>
      <c r="C6920" t="s">
        <v>16</v>
      </c>
      <c r="D6920" t="s">
        <v>16</v>
      </c>
      <c r="E6920" t="s">
        <v>16</v>
      </c>
      <c r="F6920" t="s">
        <v>16</v>
      </c>
      <c r="G6920" t="s">
        <v>7015</v>
      </c>
      <c r="H6920">
        <v>1</v>
      </c>
      <c r="I6920" t="s">
        <v>7143</v>
      </c>
    </row>
    <row r="6921" spans="1:9" x14ac:dyDescent="0.25">
      <c r="A6921" t="s">
        <v>10559</v>
      </c>
      <c r="B6921">
        <v>75211662</v>
      </c>
      <c r="C6921" t="s">
        <v>16</v>
      </c>
      <c r="D6921" t="s">
        <v>16</v>
      </c>
      <c r="E6921" t="s">
        <v>16</v>
      </c>
      <c r="F6921" t="s">
        <v>16</v>
      </c>
      <c r="G6921" t="s">
        <v>7015</v>
      </c>
      <c r="H6921">
        <v>1</v>
      </c>
      <c r="I6921" t="s">
        <v>7143</v>
      </c>
    </row>
    <row r="6922" spans="1:9" x14ac:dyDescent="0.25">
      <c r="A6922" t="s">
        <v>11365</v>
      </c>
      <c r="B6922">
        <v>75211662</v>
      </c>
      <c r="C6922" t="s">
        <v>16</v>
      </c>
      <c r="D6922" t="s">
        <v>16</v>
      </c>
      <c r="E6922" t="s">
        <v>16</v>
      </c>
      <c r="F6922" t="s">
        <v>16</v>
      </c>
      <c r="G6922" t="s">
        <v>7015</v>
      </c>
      <c r="H6922">
        <v>1</v>
      </c>
      <c r="I6922" t="s">
        <v>7143</v>
      </c>
    </row>
    <row r="6923" spans="1:9" x14ac:dyDescent="0.25">
      <c r="A6923" t="s">
        <v>11366</v>
      </c>
      <c r="B6923">
        <v>75211662</v>
      </c>
      <c r="C6923" t="s">
        <v>16</v>
      </c>
      <c r="D6923" t="s">
        <v>16</v>
      </c>
      <c r="E6923" t="s">
        <v>16</v>
      </c>
      <c r="F6923" t="s">
        <v>16</v>
      </c>
      <c r="G6923" t="s">
        <v>7015</v>
      </c>
      <c r="H6923">
        <v>1</v>
      </c>
      <c r="I6923" t="s">
        <v>7143</v>
      </c>
    </row>
    <row r="6924" spans="1:9" x14ac:dyDescent="0.25">
      <c r="A6924" t="s">
        <v>10526</v>
      </c>
      <c r="B6924">
        <v>75211662</v>
      </c>
      <c r="C6924" t="s">
        <v>16</v>
      </c>
      <c r="D6924" t="s">
        <v>16</v>
      </c>
      <c r="E6924" t="s">
        <v>16</v>
      </c>
      <c r="F6924" t="s">
        <v>16</v>
      </c>
      <c r="G6924" t="s">
        <v>7015</v>
      </c>
      <c r="H6924">
        <v>1</v>
      </c>
      <c r="I6924" t="s">
        <v>7143</v>
      </c>
    </row>
    <row r="6925" spans="1:9" x14ac:dyDescent="0.25">
      <c r="A6925" t="s">
        <v>10527</v>
      </c>
      <c r="B6925">
        <v>75211662</v>
      </c>
      <c r="C6925" t="s">
        <v>16</v>
      </c>
      <c r="D6925" t="s">
        <v>16</v>
      </c>
      <c r="E6925" t="s">
        <v>16</v>
      </c>
      <c r="F6925" t="s">
        <v>16</v>
      </c>
      <c r="G6925" t="s">
        <v>7015</v>
      </c>
      <c r="H6925">
        <v>1</v>
      </c>
      <c r="I6925" t="s">
        <v>7143</v>
      </c>
    </row>
    <row r="6926" spans="1:9" x14ac:dyDescent="0.25">
      <c r="A6926" t="s">
        <v>10528</v>
      </c>
      <c r="B6926">
        <v>75211662</v>
      </c>
      <c r="C6926" t="s">
        <v>16</v>
      </c>
      <c r="D6926" t="s">
        <v>16</v>
      </c>
      <c r="E6926" t="s">
        <v>16</v>
      </c>
      <c r="F6926" t="s">
        <v>16</v>
      </c>
      <c r="G6926" t="s">
        <v>7015</v>
      </c>
      <c r="H6926">
        <v>1</v>
      </c>
      <c r="I6926" t="s">
        <v>7143</v>
      </c>
    </row>
    <row r="6927" spans="1:9" x14ac:dyDescent="0.25">
      <c r="A6927" t="s">
        <v>10524</v>
      </c>
      <c r="B6927">
        <v>75211662</v>
      </c>
      <c r="C6927" t="s">
        <v>16</v>
      </c>
      <c r="D6927" t="s">
        <v>16</v>
      </c>
      <c r="E6927" t="s">
        <v>16</v>
      </c>
      <c r="F6927" t="s">
        <v>16</v>
      </c>
      <c r="G6927" t="s">
        <v>7015</v>
      </c>
      <c r="H6927">
        <v>1</v>
      </c>
      <c r="I6927" t="s">
        <v>7143</v>
      </c>
    </row>
    <row r="6928" spans="1:9" x14ac:dyDescent="0.25">
      <c r="A6928" t="s">
        <v>10525</v>
      </c>
      <c r="B6928">
        <v>75211662</v>
      </c>
      <c r="C6928" t="s">
        <v>16</v>
      </c>
      <c r="D6928" t="s">
        <v>16</v>
      </c>
      <c r="E6928" t="s">
        <v>16</v>
      </c>
      <c r="F6928" t="s">
        <v>16</v>
      </c>
      <c r="G6928" t="s">
        <v>7015</v>
      </c>
      <c r="H6928">
        <v>1</v>
      </c>
      <c r="I6928" t="s">
        <v>7143</v>
      </c>
    </row>
    <row r="6929" spans="1:9" x14ac:dyDescent="0.25">
      <c r="A6929" t="s">
        <v>10536</v>
      </c>
      <c r="B6929">
        <v>75211662</v>
      </c>
      <c r="C6929" t="s">
        <v>16</v>
      </c>
      <c r="D6929" t="s">
        <v>16</v>
      </c>
      <c r="E6929" t="s">
        <v>16</v>
      </c>
      <c r="F6929" t="s">
        <v>16</v>
      </c>
      <c r="G6929" t="s">
        <v>7015</v>
      </c>
      <c r="H6929">
        <v>1</v>
      </c>
      <c r="I6929" t="s">
        <v>7143</v>
      </c>
    </row>
    <row r="6930" spans="1:9" x14ac:dyDescent="0.25">
      <c r="A6930" t="s">
        <v>10531</v>
      </c>
      <c r="B6930">
        <v>75211662</v>
      </c>
      <c r="C6930" t="s">
        <v>16</v>
      </c>
      <c r="D6930" t="s">
        <v>16</v>
      </c>
      <c r="E6930" t="s">
        <v>16</v>
      </c>
      <c r="F6930" t="s">
        <v>16</v>
      </c>
      <c r="G6930" t="s">
        <v>7015</v>
      </c>
      <c r="H6930">
        <v>1</v>
      </c>
      <c r="I6930" t="s">
        <v>7143</v>
      </c>
    </row>
    <row r="6931" spans="1:9" x14ac:dyDescent="0.25">
      <c r="A6931" t="s">
        <v>10529</v>
      </c>
      <c r="B6931">
        <v>75211662</v>
      </c>
      <c r="C6931" t="s">
        <v>16</v>
      </c>
      <c r="D6931" t="s">
        <v>16</v>
      </c>
      <c r="E6931" t="s">
        <v>16</v>
      </c>
      <c r="F6931" t="s">
        <v>16</v>
      </c>
      <c r="G6931" t="s">
        <v>7015</v>
      </c>
      <c r="H6931">
        <v>1</v>
      </c>
      <c r="I6931" t="s">
        <v>7143</v>
      </c>
    </row>
    <row r="6932" spans="1:9" x14ac:dyDescent="0.25">
      <c r="A6932" t="s">
        <v>10530</v>
      </c>
      <c r="B6932">
        <v>75211662</v>
      </c>
      <c r="C6932" t="s">
        <v>16</v>
      </c>
      <c r="D6932" t="s">
        <v>16</v>
      </c>
      <c r="E6932" t="s">
        <v>16</v>
      </c>
      <c r="F6932" t="s">
        <v>16</v>
      </c>
      <c r="G6932" t="s">
        <v>7015</v>
      </c>
      <c r="H6932">
        <v>1</v>
      </c>
      <c r="I6932" t="s">
        <v>7143</v>
      </c>
    </row>
    <row r="6933" spans="1:9" x14ac:dyDescent="0.25">
      <c r="A6933" t="s">
        <v>10532</v>
      </c>
      <c r="B6933">
        <v>75211662</v>
      </c>
      <c r="C6933" t="s">
        <v>16</v>
      </c>
      <c r="D6933" t="s">
        <v>16</v>
      </c>
      <c r="E6933" t="s">
        <v>16</v>
      </c>
      <c r="F6933" t="s">
        <v>16</v>
      </c>
      <c r="G6933" t="s">
        <v>7015</v>
      </c>
      <c r="H6933">
        <v>1</v>
      </c>
      <c r="I6933" t="s">
        <v>7143</v>
      </c>
    </row>
    <row r="6934" spans="1:9" x14ac:dyDescent="0.25">
      <c r="A6934" t="s">
        <v>10533</v>
      </c>
      <c r="B6934">
        <v>75211662</v>
      </c>
      <c r="C6934" t="s">
        <v>16</v>
      </c>
      <c r="D6934" t="s">
        <v>16</v>
      </c>
      <c r="E6934" t="s">
        <v>16</v>
      </c>
      <c r="F6934" t="s">
        <v>16</v>
      </c>
      <c r="G6934" t="s">
        <v>7015</v>
      </c>
      <c r="H6934">
        <v>1</v>
      </c>
      <c r="I6934" t="s">
        <v>7143</v>
      </c>
    </row>
    <row r="6935" spans="1:9" x14ac:dyDescent="0.25">
      <c r="A6935" t="s">
        <v>10537</v>
      </c>
      <c r="B6935">
        <v>75211662</v>
      </c>
      <c r="C6935" t="s">
        <v>16</v>
      </c>
      <c r="D6935" t="s">
        <v>16</v>
      </c>
      <c r="E6935" t="s">
        <v>16</v>
      </c>
      <c r="F6935" t="s">
        <v>16</v>
      </c>
      <c r="G6935" t="s">
        <v>7015</v>
      </c>
      <c r="H6935">
        <v>1</v>
      </c>
      <c r="I6935" t="s">
        <v>7143</v>
      </c>
    </row>
    <row r="6936" spans="1:9" x14ac:dyDescent="0.25">
      <c r="A6936" t="s">
        <v>10534</v>
      </c>
      <c r="B6936">
        <v>75211662</v>
      </c>
      <c r="C6936" t="s">
        <v>16</v>
      </c>
      <c r="D6936" t="s">
        <v>16</v>
      </c>
      <c r="E6936" t="s">
        <v>16</v>
      </c>
      <c r="F6936" t="s">
        <v>16</v>
      </c>
      <c r="G6936" t="s">
        <v>7015</v>
      </c>
      <c r="H6936">
        <v>1</v>
      </c>
      <c r="I6936" t="s">
        <v>7143</v>
      </c>
    </row>
    <row r="6937" spans="1:9" x14ac:dyDescent="0.25">
      <c r="A6937" t="s">
        <v>10535</v>
      </c>
      <c r="B6937">
        <v>75211662</v>
      </c>
      <c r="C6937" t="s">
        <v>16</v>
      </c>
      <c r="D6937" t="s">
        <v>16</v>
      </c>
      <c r="E6937" t="s">
        <v>16</v>
      </c>
      <c r="F6937" t="s">
        <v>16</v>
      </c>
      <c r="G6937" t="s">
        <v>7015</v>
      </c>
      <c r="H6937">
        <v>1</v>
      </c>
      <c r="I6937" t="s">
        <v>7143</v>
      </c>
    </row>
    <row r="6938" spans="1:9" x14ac:dyDescent="0.25">
      <c r="A6938" t="s">
        <v>10540</v>
      </c>
      <c r="B6938">
        <v>75211662</v>
      </c>
      <c r="C6938" t="s">
        <v>16</v>
      </c>
      <c r="D6938" t="s">
        <v>16</v>
      </c>
      <c r="E6938" t="s">
        <v>16</v>
      </c>
      <c r="F6938" t="s">
        <v>16</v>
      </c>
      <c r="G6938" t="s">
        <v>7015</v>
      </c>
      <c r="H6938">
        <v>1</v>
      </c>
      <c r="I6938" t="s">
        <v>7143</v>
      </c>
    </row>
    <row r="6939" spans="1:9" x14ac:dyDescent="0.25">
      <c r="A6939" t="s">
        <v>10541</v>
      </c>
      <c r="B6939">
        <v>75211662</v>
      </c>
      <c r="C6939" t="s">
        <v>16</v>
      </c>
      <c r="D6939" t="s">
        <v>16</v>
      </c>
      <c r="E6939" t="s">
        <v>16</v>
      </c>
      <c r="F6939" t="s">
        <v>16</v>
      </c>
      <c r="G6939" t="s">
        <v>7015</v>
      </c>
      <c r="H6939">
        <v>1</v>
      </c>
      <c r="I6939" t="s">
        <v>7143</v>
      </c>
    </row>
    <row r="6940" spans="1:9" x14ac:dyDescent="0.25">
      <c r="A6940" t="s">
        <v>10543</v>
      </c>
      <c r="B6940">
        <v>75211662</v>
      </c>
      <c r="C6940" t="s">
        <v>16</v>
      </c>
      <c r="D6940" t="s">
        <v>16</v>
      </c>
      <c r="E6940" t="s">
        <v>16</v>
      </c>
      <c r="F6940" t="s">
        <v>16</v>
      </c>
      <c r="G6940" t="s">
        <v>7015</v>
      </c>
      <c r="H6940">
        <v>1</v>
      </c>
      <c r="I6940" t="s">
        <v>7143</v>
      </c>
    </row>
    <row r="6941" spans="1:9" x14ac:dyDescent="0.25">
      <c r="A6941" t="s">
        <v>10538</v>
      </c>
      <c r="B6941">
        <v>75211662</v>
      </c>
      <c r="C6941" t="s">
        <v>16</v>
      </c>
      <c r="D6941" t="s">
        <v>16</v>
      </c>
      <c r="E6941" t="s">
        <v>16</v>
      </c>
      <c r="F6941" t="s">
        <v>16</v>
      </c>
      <c r="G6941" t="s">
        <v>7015</v>
      </c>
      <c r="H6941">
        <v>1</v>
      </c>
      <c r="I6941" t="s">
        <v>7143</v>
      </c>
    </row>
    <row r="6942" spans="1:9" x14ac:dyDescent="0.25">
      <c r="A6942" t="s">
        <v>10542</v>
      </c>
      <c r="B6942">
        <v>75211662</v>
      </c>
      <c r="C6942" t="s">
        <v>16</v>
      </c>
      <c r="D6942" t="s">
        <v>16</v>
      </c>
      <c r="E6942" t="s">
        <v>16</v>
      </c>
      <c r="F6942" t="s">
        <v>16</v>
      </c>
      <c r="G6942" t="s">
        <v>7015</v>
      </c>
      <c r="H6942">
        <v>1</v>
      </c>
      <c r="I6942" t="s">
        <v>7143</v>
      </c>
    </row>
    <row r="6943" spans="1:9" x14ac:dyDescent="0.25">
      <c r="A6943" t="s">
        <v>10539</v>
      </c>
      <c r="B6943">
        <v>75211662</v>
      </c>
      <c r="C6943" t="s">
        <v>16</v>
      </c>
      <c r="D6943" t="s">
        <v>16</v>
      </c>
      <c r="E6943" t="s">
        <v>16</v>
      </c>
      <c r="F6943" t="s">
        <v>16</v>
      </c>
      <c r="G6943" t="s">
        <v>7015</v>
      </c>
      <c r="H6943">
        <v>1</v>
      </c>
      <c r="I6943" t="s">
        <v>7143</v>
      </c>
    </row>
    <row r="6944" spans="1:9" x14ac:dyDescent="0.25">
      <c r="A6944" t="s">
        <v>11149</v>
      </c>
      <c r="B6944">
        <v>75211662</v>
      </c>
      <c r="C6944" t="s">
        <v>16</v>
      </c>
      <c r="D6944" t="s">
        <v>16</v>
      </c>
      <c r="E6944" t="s">
        <v>16</v>
      </c>
      <c r="F6944" t="s">
        <v>16</v>
      </c>
      <c r="G6944" t="s">
        <v>7015</v>
      </c>
      <c r="H6944">
        <v>1</v>
      </c>
      <c r="I6944" t="s">
        <v>7143</v>
      </c>
    </row>
    <row r="6945" spans="1:9" x14ac:dyDescent="0.25">
      <c r="A6945" t="s">
        <v>11444</v>
      </c>
      <c r="B6945">
        <v>75196500</v>
      </c>
      <c r="C6945" t="s">
        <v>16</v>
      </c>
      <c r="D6945" t="s">
        <v>16</v>
      </c>
      <c r="E6945" t="s">
        <v>16</v>
      </c>
      <c r="F6945" t="s">
        <v>16</v>
      </c>
      <c r="G6945" t="s">
        <v>2425</v>
      </c>
      <c r="H6945">
        <v>1</v>
      </c>
      <c r="I6945" t="s">
        <v>5229</v>
      </c>
    </row>
    <row r="6946" spans="1:9" x14ac:dyDescent="0.25">
      <c r="A6946" t="s">
        <v>11446</v>
      </c>
      <c r="B6946">
        <v>75196500</v>
      </c>
      <c r="C6946" t="s">
        <v>16</v>
      </c>
      <c r="D6946" t="s">
        <v>16</v>
      </c>
      <c r="E6946" t="s">
        <v>16</v>
      </c>
      <c r="F6946" t="s">
        <v>16</v>
      </c>
      <c r="G6946" t="s">
        <v>2425</v>
      </c>
      <c r="H6946">
        <v>1</v>
      </c>
      <c r="I6946" t="s">
        <v>5229</v>
      </c>
    </row>
    <row r="6947" spans="1:9" x14ac:dyDescent="0.25">
      <c r="A6947" t="s">
        <v>10990</v>
      </c>
      <c r="B6947">
        <v>75211662</v>
      </c>
      <c r="C6947" t="s">
        <v>16</v>
      </c>
      <c r="D6947" t="s">
        <v>16</v>
      </c>
      <c r="E6947" t="s">
        <v>16</v>
      </c>
      <c r="F6947" t="s">
        <v>16</v>
      </c>
      <c r="G6947" t="s">
        <v>7015</v>
      </c>
      <c r="H6947">
        <v>1</v>
      </c>
      <c r="I6947" t="s">
        <v>7143</v>
      </c>
    </row>
    <row r="6948" spans="1:9" x14ac:dyDescent="0.25">
      <c r="A6948" t="s">
        <v>10998</v>
      </c>
      <c r="B6948">
        <v>75211662</v>
      </c>
      <c r="C6948" t="s">
        <v>16</v>
      </c>
      <c r="D6948" t="s">
        <v>16</v>
      </c>
      <c r="E6948" t="s">
        <v>16</v>
      </c>
      <c r="F6948" t="s">
        <v>16</v>
      </c>
      <c r="G6948" t="s">
        <v>7015</v>
      </c>
      <c r="H6948">
        <v>1</v>
      </c>
      <c r="I6948" t="s">
        <v>7143</v>
      </c>
    </row>
    <row r="6949" spans="1:9" x14ac:dyDescent="0.25">
      <c r="A6949" t="s">
        <v>10995</v>
      </c>
      <c r="B6949">
        <v>75211662</v>
      </c>
      <c r="C6949" t="s">
        <v>16</v>
      </c>
      <c r="D6949" t="s">
        <v>16</v>
      </c>
      <c r="E6949" t="s">
        <v>16</v>
      </c>
      <c r="F6949" t="s">
        <v>16</v>
      </c>
      <c r="G6949" t="s">
        <v>7015</v>
      </c>
      <c r="H6949">
        <v>1</v>
      </c>
      <c r="I6949" t="s">
        <v>7143</v>
      </c>
    </row>
    <row r="6950" spans="1:9" x14ac:dyDescent="0.25">
      <c r="A6950" t="s">
        <v>11527</v>
      </c>
      <c r="B6950">
        <v>75211662</v>
      </c>
      <c r="C6950" t="s">
        <v>16</v>
      </c>
      <c r="D6950" t="s">
        <v>16</v>
      </c>
      <c r="E6950" t="s">
        <v>16</v>
      </c>
      <c r="F6950" t="s">
        <v>16</v>
      </c>
      <c r="G6950" t="s">
        <v>7015</v>
      </c>
      <c r="H6950">
        <v>1</v>
      </c>
      <c r="I6950" t="s">
        <v>7143</v>
      </c>
    </row>
    <row r="6951" spans="1:9" x14ac:dyDescent="0.25">
      <c r="A6951" t="s">
        <v>11714</v>
      </c>
      <c r="B6951">
        <v>75196500</v>
      </c>
      <c r="C6951" t="s">
        <v>16</v>
      </c>
      <c r="D6951" t="s">
        <v>16</v>
      </c>
      <c r="E6951" t="s">
        <v>16</v>
      </c>
      <c r="F6951" t="s">
        <v>16</v>
      </c>
      <c r="G6951" t="s">
        <v>2425</v>
      </c>
      <c r="H6951">
        <v>1</v>
      </c>
      <c r="I6951" t="s">
        <v>5229</v>
      </c>
    </row>
    <row r="6952" spans="1:9" x14ac:dyDescent="0.25">
      <c r="A6952" t="s">
        <v>10520</v>
      </c>
      <c r="B6952">
        <v>75211662</v>
      </c>
      <c r="C6952" t="s">
        <v>16</v>
      </c>
      <c r="D6952" t="s">
        <v>16</v>
      </c>
      <c r="E6952" t="s">
        <v>16</v>
      </c>
      <c r="F6952" t="s">
        <v>16</v>
      </c>
      <c r="G6952" t="s">
        <v>7015</v>
      </c>
      <c r="H6952">
        <v>1</v>
      </c>
      <c r="I6952" t="s">
        <v>7143</v>
      </c>
    </row>
    <row r="6953" spans="1:9" x14ac:dyDescent="0.25">
      <c r="A6953" t="s">
        <v>11742</v>
      </c>
      <c r="B6953">
        <v>75211662</v>
      </c>
      <c r="C6953" t="s">
        <v>16</v>
      </c>
      <c r="D6953" t="s">
        <v>16</v>
      </c>
      <c r="E6953" t="s">
        <v>16</v>
      </c>
      <c r="F6953" t="s">
        <v>16</v>
      </c>
      <c r="G6953" t="s">
        <v>7015</v>
      </c>
      <c r="H6953">
        <v>2</v>
      </c>
      <c r="I6953" t="s">
        <v>7143</v>
      </c>
    </row>
    <row r="6954" spans="1:9" x14ac:dyDescent="0.25">
      <c r="A6954" t="s">
        <v>10521</v>
      </c>
      <c r="B6954">
        <v>75196500</v>
      </c>
      <c r="C6954" t="s">
        <v>16</v>
      </c>
      <c r="D6954" t="s">
        <v>16</v>
      </c>
      <c r="E6954" t="s">
        <v>16</v>
      </c>
      <c r="F6954" t="s">
        <v>16</v>
      </c>
      <c r="G6954" t="s">
        <v>2425</v>
      </c>
      <c r="H6954">
        <v>1</v>
      </c>
      <c r="I6954" t="s">
        <v>5229</v>
      </c>
    </row>
    <row r="6955" spans="1:9" x14ac:dyDescent="0.25">
      <c r="A6955" t="s">
        <v>10522</v>
      </c>
      <c r="B6955">
        <v>75196500</v>
      </c>
      <c r="C6955" t="s">
        <v>16</v>
      </c>
      <c r="D6955" t="s">
        <v>16</v>
      </c>
      <c r="E6955" t="s">
        <v>16</v>
      </c>
      <c r="F6955" t="s">
        <v>16</v>
      </c>
      <c r="G6955" t="s">
        <v>2425</v>
      </c>
      <c r="H6955">
        <v>1</v>
      </c>
      <c r="I6955" t="s">
        <v>5229</v>
      </c>
    </row>
    <row r="6956" spans="1:9" x14ac:dyDescent="0.25">
      <c r="A6956" t="s">
        <v>10523</v>
      </c>
      <c r="B6956">
        <v>75211662</v>
      </c>
      <c r="C6956" t="s">
        <v>16</v>
      </c>
      <c r="D6956" t="s">
        <v>16</v>
      </c>
      <c r="E6956" t="s">
        <v>16</v>
      </c>
      <c r="F6956" t="s">
        <v>16</v>
      </c>
      <c r="G6956" t="s">
        <v>7015</v>
      </c>
      <c r="H6956">
        <v>1</v>
      </c>
      <c r="I6956" t="s">
        <v>7143</v>
      </c>
    </row>
    <row r="6957" spans="1:9" x14ac:dyDescent="0.25">
      <c r="A6957" t="s">
        <v>10959</v>
      </c>
      <c r="B6957">
        <v>75211662</v>
      </c>
      <c r="C6957" t="s">
        <v>16</v>
      </c>
      <c r="D6957" t="s">
        <v>16</v>
      </c>
      <c r="E6957" t="s">
        <v>16</v>
      </c>
      <c r="F6957" t="s">
        <v>16</v>
      </c>
      <c r="G6957" t="s">
        <v>7015</v>
      </c>
      <c r="H6957">
        <v>1</v>
      </c>
      <c r="I6957" t="s">
        <v>7143</v>
      </c>
    </row>
    <row r="6958" spans="1:9" x14ac:dyDescent="0.25">
      <c r="A6958" t="s">
        <v>10960</v>
      </c>
      <c r="B6958">
        <v>75211662</v>
      </c>
      <c r="C6958" t="s">
        <v>16</v>
      </c>
      <c r="D6958" t="s">
        <v>16</v>
      </c>
      <c r="E6958" t="s">
        <v>16</v>
      </c>
      <c r="F6958" t="s">
        <v>16</v>
      </c>
      <c r="G6958" t="s">
        <v>7015</v>
      </c>
      <c r="H6958">
        <v>1</v>
      </c>
      <c r="I6958" t="s">
        <v>7143</v>
      </c>
    </row>
    <row r="6959" spans="1:9" x14ac:dyDescent="0.25">
      <c r="A6959" t="s">
        <v>10961</v>
      </c>
      <c r="B6959">
        <v>75211662</v>
      </c>
      <c r="C6959" t="s">
        <v>16</v>
      </c>
      <c r="D6959" t="s">
        <v>16</v>
      </c>
      <c r="E6959" t="s">
        <v>16</v>
      </c>
      <c r="F6959" t="s">
        <v>16</v>
      </c>
      <c r="G6959" t="s">
        <v>7015</v>
      </c>
      <c r="H6959">
        <v>1</v>
      </c>
      <c r="I6959" t="s">
        <v>7143</v>
      </c>
    </row>
    <row r="6960" spans="1:9" x14ac:dyDescent="0.25">
      <c r="A6960" t="s">
        <v>11225</v>
      </c>
      <c r="B6960">
        <v>75211662</v>
      </c>
      <c r="C6960" t="s">
        <v>16</v>
      </c>
      <c r="D6960" t="s">
        <v>16</v>
      </c>
      <c r="E6960" t="s">
        <v>16</v>
      </c>
      <c r="F6960" t="s">
        <v>16</v>
      </c>
      <c r="G6960" t="s">
        <v>7015</v>
      </c>
      <c r="H6960">
        <v>1</v>
      </c>
      <c r="I6960" t="s">
        <v>7143</v>
      </c>
    </row>
    <row r="6961" spans="1:9" x14ac:dyDescent="0.25">
      <c r="A6961" t="s">
        <v>10299</v>
      </c>
      <c r="B6961">
        <v>75211662</v>
      </c>
      <c r="C6961" t="s">
        <v>16</v>
      </c>
      <c r="D6961" t="s">
        <v>16</v>
      </c>
      <c r="E6961" t="s">
        <v>16</v>
      </c>
      <c r="F6961" t="s">
        <v>16</v>
      </c>
      <c r="G6961" t="s">
        <v>7015</v>
      </c>
      <c r="H6961">
        <v>1</v>
      </c>
      <c r="I6961" t="s">
        <v>7143</v>
      </c>
    </row>
    <row r="6962" spans="1:9" x14ac:dyDescent="0.25">
      <c r="A6962" t="s">
        <v>10838</v>
      </c>
      <c r="B6962">
        <v>75211662</v>
      </c>
      <c r="C6962" t="s">
        <v>16</v>
      </c>
      <c r="D6962" t="s">
        <v>16</v>
      </c>
      <c r="E6962" t="s">
        <v>16</v>
      </c>
      <c r="F6962" t="s">
        <v>16</v>
      </c>
      <c r="G6962" t="s">
        <v>7015</v>
      </c>
      <c r="H6962">
        <v>1</v>
      </c>
      <c r="I6962" t="s">
        <v>7143</v>
      </c>
    </row>
    <row r="6963" spans="1:9" x14ac:dyDescent="0.25">
      <c r="A6963" t="s">
        <v>10839</v>
      </c>
      <c r="B6963">
        <v>75211662</v>
      </c>
      <c r="C6963" t="s">
        <v>16</v>
      </c>
      <c r="D6963" t="s">
        <v>16</v>
      </c>
      <c r="E6963" t="s">
        <v>16</v>
      </c>
      <c r="F6963" t="s">
        <v>16</v>
      </c>
      <c r="G6963" t="s">
        <v>7015</v>
      </c>
      <c r="H6963">
        <v>1</v>
      </c>
      <c r="I6963" t="s">
        <v>7143</v>
      </c>
    </row>
    <row r="6964" spans="1:9" x14ac:dyDescent="0.25">
      <c r="A6964" t="s">
        <v>10840</v>
      </c>
      <c r="B6964">
        <v>75211662</v>
      </c>
      <c r="C6964" t="s">
        <v>16</v>
      </c>
      <c r="D6964" t="s">
        <v>16</v>
      </c>
      <c r="E6964" t="s">
        <v>16</v>
      </c>
      <c r="F6964" t="s">
        <v>16</v>
      </c>
      <c r="G6964" t="s">
        <v>7015</v>
      </c>
      <c r="H6964">
        <v>1</v>
      </c>
      <c r="I6964" t="s">
        <v>7143</v>
      </c>
    </row>
    <row r="6965" spans="1:9" x14ac:dyDescent="0.25">
      <c r="A6965" t="s">
        <v>10841</v>
      </c>
      <c r="B6965">
        <v>75211662</v>
      </c>
      <c r="C6965" t="s">
        <v>16</v>
      </c>
      <c r="D6965" t="s">
        <v>16</v>
      </c>
      <c r="E6965" t="s">
        <v>16</v>
      </c>
      <c r="F6965" t="s">
        <v>16</v>
      </c>
      <c r="G6965" t="s">
        <v>7015</v>
      </c>
      <c r="H6965">
        <v>1</v>
      </c>
      <c r="I6965" t="s">
        <v>7143</v>
      </c>
    </row>
    <row r="6966" spans="1:9" x14ac:dyDescent="0.25">
      <c r="A6966" t="s">
        <v>11015</v>
      </c>
      <c r="B6966">
        <v>75211662</v>
      </c>
      <c r="C6966" t="s">
        <v>16</v>
      </c>
      <c r="D6966" t="s">
        <v>16</v>
      </c>
      <c r="E6966" t="s">
        <v>16</v>
      </c>
      <c r="F6966" t="s">
        <v>16</v>
      </c>
      <c r="G6966" t="s">
        <v>7015</v>
      </c>
      <c r="H6966">
        <v>1</v>
      </c>
      <c r="I6966" t="s">
        <v>7143</v>
      </c>
    </row>
    <row r="6967" spans="1:9" x14ac:dyDescent="0.25">
      <c r="A6967" t="s">
        <v>11142</v>
      </c>
      <c r="B6967">
        <v>75577000</v>
      </c>
      <c r="C6967" t="s">
        <v>16</v>
      </c>
      <c r="D6967" t="s">
        <v>16</v>
      </c>
      <c r="E6967" t="s">
        <v>16</v>
      </c>
      <c r="F6967" t="s">
        <v>16</v>
      </c>
      <c r="G6967" t="s">
        <v>3759</v>
      </c>
      <c r="H6967">
        <v>1</v>
      </c>
      <c r="I6967" t="s">
        <v>4898</v>
      </c>
    </row>
    <row r="6968" spans="1:9" x14ac:dyDescent="0.25">
      <c r="A6968" t="s">
        <v>11139</v>
      </c>
      <c r="B6968">
        <v>75577000</v>
      </c>
      <c r="C6968" t="s">
        <v>16</v>
      </c>
      <c r="D6968" t="s">
        <v>16</v>
      </c>
      <c r="E6968" t="s">
        <v>16</v>
      </c>
      <c r="F6968" t="s">
        <v>16</v>
      </c>
      <c r="G6968" t="s">
        <v>3759</v>
      </c>
      <c r="H6968">
        <v>1</v>
      </c>
      <c r="I6968" t="s">
        <v>4898</v>
      </c>
    </row>
    <row r="6969" spans="1:9" x14ac:dyDescent="0.25">
      <c r="A6969" t="s">
        <v>11137</v>
      </c>
      <c r="B6969">
        <v>75211662</v>
      </c>
      <c r="C6969" t="s">
        <v>16</v>
      </c>
      <c r="D6969" t="s">
        <v>16</v>
      </c>
      <c r="E6969" t="s">
        <v>16</v>
      </c>
      <c r="F6969" t="s">
        <v>16</v>
      </c>
      <c r="G6969" t="s">
        <v>7015</v>
      </c>
      <c r="H6969">
        <v>1</v>
      </c>
      <c r="I6969" t="s">
        <v>7143</v>
      </c>
    </row>
    <row r="6970" spans="1:9" x14ac:dyDescent="0.25">
      <c r="A6970" t="s">
        <v>11143</v>
      </c>
      <c r="B6970">
        <v>75211662</v>
      </c>
      <c r="C6970" t="s">
        <v>16</v>
      </c>
      <c r="D6970" t="s">
        <v>16</v>
      </c>
      <c r="E6970" t="s">
        <v>16</v>
      </c>
      <c r="F6970" t="s">
        <v>16</v>
      </c>
      <c r="G6970" t="s">
        <v>7015</v>
      </c>
      <c r="H6970">
        <v>1</v>
      </c>
      <c r="I6970" t="s">
        <v>7143</v>
      </c>
    </row>
    <row r="6971" spans="1:9" x14ac:dyDescent="0.25">
      <c r="A6971" t="s">
        <v>11146</v>
      </c>
      <c r="B6971">
        <v>75211662</v>
      </c>
      <c r="C6971" t="s">
        <v>16</v>
      </c>
      <c r="D6971" t="s">
        <v>16</v>
      </c>
      <c r="E6971" t="s">
        <v>16</v>
      </c>
      <c r="F6971" t="s">
        <v>16</v>
      </c>
      <c r="G6971" t="s">
        <v>7015</v>
      </c>
      <c r="H6971">
        <v>1</v>
      </c>
      <c r="I6971" t="s">
        <v>7143</v>
      </c>
    </row>
    <row r="6972" spans="1:9" x14ac:dyDescent="0.25">
      <c r="A6972" t="s">
        <v>11147</v>
      </c>
      <c r="B6972">
        <v>75211662</v>
      </c>
      <c r="C6972" t="s">
        <v>16</v>
      </c>
      <c r="D6972" t="s">
        <v>16</v>
      </c>
      <c r="E6972" t="s">
        <v>16</v>
      </c>
      <c r="F6972" t="s">
        <v>16</v>
      </c>
      <c r="G6972" t="s">
        <v>7015</v>
      </c>
      <c r="H6972">
        <v>1</v>
      </c>
      <c r="I6972" t="s">
        <v>7143</v>
      </c>
    </row>
    <row r="6973" spans="1:9" x14ac:dyDescent="0.25">
      <c r="A6973" t="s">
        <v>11745</v>
      </c>
      <c r="B6973">
        <v>75211662</v>
      </c>
      <c r="C6973" t="s">
        <v>16</v>
      </c>
      <c r="D6973" t="s">
        <v>16</v>
      </c>
      <c r="E6973" t="s">
        <v>16</v>
      </c>
      <c r="F6973" t="s">
        <v>16</v>
      </c>
      <c r="G6973" t="s">
        <v>7015</v>
      </c>
      <c r="H6973">
        <v>1</v>
      </c>
      <c r="I6973" t="s">
        <v>7143</v>
      </c>
    </row>
    <row r="6974" spans="1:9" x14ac:dyDescent="0.25">
      <c r="A6974" t="s">
        <v>11746</v>
      </c>
      <c r="B6974">
        <v>75211662</v>
      </c>
      <c r="C6974" t="s">
        <v>16</v>
      </c>
      <c r="D6974" t="s">
        <v>16</v>
      </c>
      <c r="E6974" t="s">
        <v>16</v>
      </c>
      <c r="F6974" t="s">
        <v>16</v>
      </c>
      <c r="G6974" t="s">
        <v>7015</v>
      </c>
      <c r="H6974">
        <v>1</v>
      </c>
      <c r="I6974" t="s">
        <v>7143</v>
      </c>
    </row>
    <row r="6975" spans="1:9" x14ac:dyDescent="0.25">
      <c r="A6975" t="s">
        <v>11747</v>
      </c>
      <c r="B6975">
        <v>75211662</v>
      </c>
      <c r="C6975" t="s">
        <v>16</v>
      </c>
      <c r="D6975" t="s">
        <v>16</v>
      </c>
      <c r="E6975" t="s">
        <v>16</v>
      </c>
      <c r="F6975" t="s">
        <v>16</v>
      </c>
      <c r="G6975" t="s">
        <v>7015</v>
      </c>
      <c r="H6975">
        <v>1</v>
      </c>
      <c r="I6975" t="s">
        <v>7143</v>
      </c>
    </row>
    <row r="6976" spans="1:9" x14ac:dyDescent="0.25">
      <c r="A6976" t="s">
        <v>11345</v>
      </c>
      <c r="B6976">
        <v>75211662</v>
      </c>
      <c r="C6976" t="s">
        <v>16</v>
      </c>
      <c r="D6976" t="s">
        <v>16</v>
      </c>
      <c r="E6976" t="s">
        <v>16</v>
      </c>
      <c r="F6976" t="s">
        <v>16</v>
      </c>
      <c r="G6976" t="s">
        <v>7015</v>
      </c>
      <c r="H6976">
        <v>1</v>
      </c>
      <c r="I6976" t="s">
        <v>7143</v>
      </c>
    </row>
    <row r="6977" spans="1:9" x14ac:dyDescent="0.25">
      <c r="A6977" t="s">
        <v>11539</v>
      </c>
      <c r="B6977">
        <v>75211662</v>
      </c>
      <c r="C6977" t="s">
        <v>16</v>
      </c>
      <c r="D6977" t="s">
        <v>16</v>
      </c>
      <c r="E6977" t="s">
        <v>16</v>
      </c>
      <c r="F6977" t="s">
        <v>16</v>
      </c>
      <c r="G6977" t="s">
        <v>7015</v>
      </c>
      <c r="H6977">
        <v>1</v>
      </c>
      <c r="I6977" t="s">
        <v>7143</v>
      </c>
    </row>
    <row r="6978" spans="1:9" x14ac:dyDescent="0.25">
      <c r="A6978" t="s">
        <v>11540</v>
      </c>
      <c r="B6978">
        <v>75211662</v>
      </c>
      <c r="C6978" t="s">
        <v>16</v>
      </c>
      <c r="D6978" t="s">
        <v>16</v>
      </c>
      <c r="E6978" t="s">
        <v>16</v>
      </c>
      <c r="F6978" t="s">
        <v>16</v>
      </c>
      <c r="G6978" t="s">
        <v>7015</v>
      </c>
      <c r="H6978">
        <v>1</v>
      </c>
      <c r="I6978" t="s">
        <v>7143</v>
      </c>
    </row>
    <row r="6979" spans="1:9" x14ac:dyDescent="0.25">
      <c r="A6979" t="s">
        <v>11806</v>
      </c>
      <c r="B6979">
        <v>75211662</v>
      </c>
      <c r="C6979" t="s">
        <v>16</v>
      </c>
      <c r="D6979" t="s">
        <v>16</v>
      </c>
      <c r="E6979" t="s">
        <v>16</v>
      </c>
      <c r="F6979" t="s">
        <v>16</v>
      </c>
      <c r="G6979" t="s">
        <v>7015</v>
      </c>
      <c r="H6979">
        <v>1</v>
      </c>
      <c r="I6979" t="s">
        <v>7143</v>
      </c>
    </row>
    <row r="6980" spans="1:9" x14ac:dyDescent="0.25">
      <c r="A6980" t="s">
        <v>11802</v>
      </c>
      <c r="B6980">
        <v>75211662</v>
      </c>
      <c r="C6980" t="s">
        <v>16</v>
      </c>
      <c r="D6980" t="s">
        <v>16</v>
      </c>
      <c r="E6980" t="s">
        <v>16</v>
      </c>
      <c r="F6980" t="s">
        <v>16</v>
      </c>
      <c r="G6980" t="s">
        <v>7015</v>
      </c>
      <c r="H6980">
        <v>1</v>
      </c>
      <c r="I6980" t="s">
        <v>7143</v>
      </c>
    </row>
    <row r="6981" spans="1:9" x14ac:dyDescent="0.25">
      <c r="A6981" t="s">
        <v>11652</v>
      </c>
      <c r="B6981">
        <v>75211662</v>
      </c>
      <c r="C6981" t="s">
        <v>16</v>
      </c>
      <c r="D6981" t="s">
        <v>16</v>
      </c>
      <c r="E6981" t="s">
        <v>16</v>
      </c>
      <c r="F6981" t="s">
        <v>16</v>
      </c>
      <c r="G6981" t="s">
        <v>7015</v>
      </c>
      <c r="H6981">
        <v>1</v>
      </c>
      <c r="I6981" t="s">
        <v>7143</v>
      </c>
    </row>
    <row r="6982" spans="1:9" x14ac:dyDescent="0.25">
      <c r="A6982" t="s">
        <v>11658</v>
      </c>
      <c r="B6982">
        <v>75211662</v>
      </c>
      <c r="C6982" t="s">
        <v>16</v>
      </c>
      <c r="D6982" t="s">
        <v>16</v>
      </c>
      <c r="E6982" t="s">
        <v>16</v>
      </c>
      <c r="F6982" t="s">
        <v>16</v>
      </c>
      <c r="G6982" t="s">
        <v>7015</v>
      </c>
      <c r="H6982">
        <v>1</v>
      </c>
      <c r="I6982" t="s">
        <v>7143</v>
      </c>
    </row>
    <row r="6983" spans="1:9" x14ac:dyDescent="0.25">
      <c r="A6983" t="s">
        <v>11659</v>
      </c>
      <c r="B6983">
        <v>75211662</v>
      </c>
      <c r="C6983" t="s">
        <v>16</v>
      </c>
      <c r="D6983" t="s">
        <v>16</v>
      </c>
      <c r="E6983" t="s">
        <v>16</v>
      </c>
      <c r="F6983" t="s">
        <v>16</v>
      </c>
      <c r="G6983" t="s">
        <v>7015</v>
      </c>
      <c r="H6983">
        <v>1</v>
      </c>
      <c r="I6983" t="s">
        <v>7143</v>
      </c>
    </row>
    <row r="6984" spans="1:9" x14ac:dyDescent="0.25">
      <c r="A6984" t="s">
        <v>10592</v>
      </c>
      <c r="B6984">
        <v>75211662</v>
      </c>
      <c r="C6984" t="s">
        <v>16</v>
      </c>
      <c r="D6984" t="s">
        <v>16</v>
      </c>
      <c r="E6984" t="s">
        <v>16</v>
      </c>
      <c r="F6984" t="s">
        <v>16</v>
      </c>
      <c r="G6984" t="s">
        <v>7015</v>
      </c>
      <c r="H6984">
        <v>1</v>
      </c>
      <c r="I6984" t="s">
        <v>7143</v>
      </c>
    </row>
    <row r="6985" spans="1:9" x14ac:dyDescent="0.25">
      <c r="A6985" t="s">
        <v>10593</v>
      </c>
      <c r="B6985">
        <v>75211662</v>
      </c>
      <c r="C6985" t="s">
        <v>16</v>
      </c>
      <c r="D6985" t="s">
        <v>16</v>
      </c>
      <c r="E6985" t="s">
        <v>16</v>
      </c>
      <c r="F6985" t="s">
        <v>16</v>
      </c>
      <c r="G6985" t="s">
        <v>7015</v>
      </c>
      <c r="H6985">
        <v>1</v>
      </c>
      <c r="I6985" t="s">
        <v>7143</v>
      </c>
    </row>
    <row r="6986" spans="1:9" x14ac:dyDescent="0.25">
      <c r="A6986" t="s">
        <v>10604</v>
      </c>
      <c r="B6986">
        <v>75211662</v>
      </c>
      <c r="C6986" t="s">
        <v>16</v>
      </c>
      <c r="D6986" t="s">
        <v>16</v>
      </c>
      <c r="E6986" t="s">
        <v>16</v>
      </c>
      <c r="F6986" t="s">
        <v>16</v>
      </c>
      <c r="G6986" t="s">
        <v>7015</v>
      </c>
      <c r="H6986">
        <v>1</v>
      </c>
      <c r="I6986" t="s">
        <v>7143</v>
      </c>
    </row>
    <row r="6987" spans="1:9" x14ac:dyDescent="0.25">
      <c r="A6987" t="s">
        <v>10600</v>
      </c>
      <c r="B6987">
        <v>75211662</v>
      </c>
      <c r="C6987" t="s">
        <v>16</v>
      </c>
      <c r="D6987" t="s">
        <v>16</v>
      </c>
      <c r="E6987" t="s">
        <v>16</v>
      </c>
      <c r="F6987" t="s">
        <v>16</v>
      </c>
      <c r="G6987" t="s">
        <v>7015</v>
      </c>
      <c r="H6987">
        <v>1</v>
      </c>
      <c r="I6987" t="s">
        <v>7143</v>
      </c>
    </row>
    <row r="6988" spans="1:9" x14ac:dyDescent="0.25">
      <c r="A6988" t="s">
        <v>10602</v>
      </c>
      <c r="B6988">
        <v>75211662</v>
      </c>
      <c r="C6988" t="s">
        <v>16</v>
      </c>
      <c r="D6988" t="s">
        <v>16</v>
      </c>
      <c r="E6988" t="s">
        <v>16</v>
      </c>
      <c r="F6988" t="s">
        <v>16</v>
      </c>
      <c r="G6988" t="s">
        <v>7015</v>
      </c>
      <c r="H6988">
        <v>1</v>
      </c>
      <c r="I6988" t="s">
        <v>7143</v>
      </c>
    </row>
    <row r="6989" spans="1:9" x14ac:dyDescent="0.25">
      <c r="A6989" t="s">
        <v>11839</v>
      </c>
      <c r="B6989">
        <v>75211662</v>
      </c>
      <c r="C6989" t="s">
        <v>16</v>
      </c>
      <c r="D6989" t="s">
        <v>16</v>
      </c>
      <c r="E6989" t="s">
        <v>16</v>
      </c>
      <c r="F6989" t="s">
        <v>16</v>
      </c>
      <c r="G6989" t="s">
        <v>7015</v>
      </c>
      <c r="H6989">
        <v>1</v>
      </c>
      <c r="I6989" t="s">
        <v>7143</v>
      </c>
    </row>
    <row r="6990" spans="1:9" x14ac:dyDescent="0.25">
      <c r="A6990" t="s">
        <v>10603</v>
      </c>
      <c r="B6990">
        <v>75211662</v>
      </c>
      <c r="C6990" t="s">
        <v>16</v>
      </c>
      <c r="D6990" t="s">
        <v>16</v>
      </c>
      <c r="E6990" t="s">
        <v>16</v>
      </c>
      <c r="F6990" t="s">
        <v>16</v>
      </c>
      <c r="G6990" t="s">
        <v>7015</v>
      </c>
      <c r="H6990">
        <v>1</v>
      </c>
      <c r="I6990" t="s">
        <v>7143</v>
      </c>
    </row>
    <row r="6991" spans="1:9" x14ac:dyDescent="0.25">
      <c r="A6991" t="s">
        <v>11844</v>
      </c>
      <c r="B6991">
        <v>75211662</v>
      </c>
      <c r="C6991" t="s">
        <v>16</v>
      </c>
      <c r="D6991" t="s">
        <v>16</v>
      </c>
      <c r="E6991" t="s">
        <v>16</v>
      </c>
      <c r="F6991" t="s">
        <v>16</v>
      </c>
      <c r="G6991" t="s">
        <v>7015</v>
      </c>
      <c r="H6991">
        <v>1</v>
      </c>
      <c r="I6991" t="s">
        <v>7143</v>
      </c>
    </row>
    <row r="6992" spans="1:9" x14ac:dyDescent="0.25">
      <c r="A6992" t="s">
        <v>11845</v>
      </c>
      <c r="B6992">
        <v>75211662</v>
      </c>
      <c r="C6992" t="s">
        <v>16</v>
      </c>
      <c r="D6992" t="s">
        <v>16</v>
      </c>
      <c r="E6992" t="s">
        <v>16</v>
      </c>
      <c r="F6992" t="s">
        <v>16</v>
      </c>
      <c r="G6992" t="s">
        <v>7015</v>
      </c>
      <c r="H6992">
        <v>1</v>
      </c>
      <c r="I6992" t="s">
        <v>7143</v>
      </c>
    </row>
    <row r="6993" spans="1:9" x14ac:dyDescent="0.25">
      <c r="A6993" t="s">
        <v>11846</v>
      </c>
      <c r="B6993">
        <v>75211662</v>
      </c>
      <c r="C6993" t="s">
        <v>16</v>
      </c>
      <c r="D6993" t="s">
        <v>16</v>
      </c>
      <c r="E6993" t="s">
        <v>16</v>
      </c>
      <c r="F6993" t="s">
        <v>16</v>
      </c>
      <c r="G6993" t="s">
        <v>7015</v>
      </c>
      <c r="H6993">
        <v>1</v>
      </c>
      <c r="I6993" t="s">
        <v>7143</v>
      </c>
    </row>
    <row r="6994" spans="1:9" x14ac:dyDescent="0.25">
      <c r="A6994" t="s">
        <v>11847</v>
      </c>
      <c r="B6994">
        <v>75211662</v>
      </c>
      <c r="C6994" t="s">
        <v>16</v>
      </c>
      <c r="D6994" t="s">
        <v>16</v>
      </c>
      <c r="E6994" t="s">
        <v>16</v>
      </c>
      <c r="F6994" t="s">
        <v>16</v>
      </c>
      <c r="G6994" t="s">
        <v>7015</v>
      </c>
      <c r="H6994">
        <v>1</v>
      </c>
      <c r="I6994" t="s">
        <v>7143</v>
      </c>
    </row>
    <row r="6995" spans="1:9" x14ac:dyDescent="0.25">
      <c r="A6995" t="s">
        <v>11848</v>
      </c>
      <c r="B6995">
        <v>75180019</v>
      </c>
      <c r="C6995" t="s">
        <v>16</v>
      </c>
      <c r="D6995" t="s">
        <v>16</v>
      </c>
      <c r="E6995" t="s">
        <v>16</v>
      </c>
      <c r="F6995" t="s">
        <v>16</v>
      </c>
      <c r="G6995" t="s">
        <v>2430</v>
      </c>
      <c r="H6995">
        <v>1</v>
      </c>
      <c r="I6995" t="s">
        <v>5227</v>
      </c>
    </row>
    <row r="6996" spans="1:9" x14ac:dyDescent="0.25">
      <c r="A6996" t="s">
        <v>11849</v>
      </c>
      <c r="B6996">
        <v>75211662</v>
      </c>
      <c r="C6996" t="s">
        <v>16</v>
      </c>
      <c r="D6996" t="s">
        <v>16</v>
      </c>
      <c r="E6996" t="s">
        <v>16</v>
      </c>
      <c r="F6996" t="s">
        <v>16</v>
      </c>
      <c r="G6996" t="s">
        <v>7015</v>
      </c>
      <c r="H6996">
        <v>1</v>
      </c>
      <c r="I6996" t="s">
        <v>7143</v>
      </c>
    </row>
    <row r="6997" spans="1:9" x14ac:dyDescent="0.25">
      <c r="A6997" t="s">
        <v>11850</v>
      </c>
      <c r="B6997">
        <v>75211662</v>
      </c>
      <c r="C6997" t="s">
        <v>16</v>
      </c>
      <c r="D6997" t="s">
        <v>16</v>
      </c>
      <c r="E6997" t="s">
        <v>16</v>
      </c>
      <c r="F6997" t="s">
        <v>16</v>
      </c>
      <c r="G6997" t="s">
        <v>7015</v>
      </c>
      <c r="H6997">
        <v>1</v>
      </c>
      <c r="I6997" t="s">
        <v>7143</v>
      </c>
    </row>
    <row r="6998" spans="1:9" x14ac:dyDescent="0.25">
      <c r="A6998" t="s">
        <v>11851</v>
      </c>
      <c r="B6998">
        <v>75211662</v>
      </c>
      <c r="C6998" t="s">
        <v>16</v>
      </c>
      <c r="D6998" t="s">
        <v>16</v>
      </c>
      <c r="E6998" t="s">
        <v>16</v>
      </c>
      <c r="F6998" t="s">
        <v>16</v>
      </c>
      <c r="G6998" t="s">
        <v>7015</v>
      </c>
      <c r="H6998">
        <v>1</v>
      </c>
      <c r="I6998" t="s">
        <v>7143</v>
      </c>
    </row>
    <row r="6999" spans="1:9" x14ac:dyDescent="0.25">
      <c r="A6999" t="s">
        <v>11838</v>
      </c>
      <c r="B6999">
        <v>75211662</v>
      </c>
      <c r="C6999" t="s">
        <v>16</v>
      </c>
      <c r="D6999" t="s">
        <v>16</v>
      </c>
      <c r="E6999" t="s">
        <v>16</v>
      </c>
      <c r="F6999" t="s">
        <v>16</v>
      </c>
      <c r="G6999" t="s">
        <v>7015</v>
      </c>
      <c r="H6999">
        <v>1</v>
      </c>
      <c r="I6999" t="s">
        <v>7143</v>
      </c>
    </row>
    <row r="7000" spans="1:9" x14ac:dyDescent="0.25">
      <c r="A7000" t="s">
        <v>11853</v>
      </c>
      <c r="B7000">
        <v>75577000</v>
      </c>
      <c r="C7000" t="s">
        <v>16</v>
      </c>
      <c r="D7000" t="s">
        <v>16</v>
      </c>
      <c r="E7000" t="s">
        <v>16</v>
      </c>
      <c r="F7000" t="s">
        <v>16</v>
      </c>
      <c r="G7000" t="s">
        <v>3759</v>
      </c>
      <c r="H7000">
        <v>1</v>
      </c>
      <c r="I7000" t="s">
        <v>4898</v>
      </c>
    </row>
    <row r="7001" spans="1:9" x14ac:dyDescent="0.25">
      <c r="A7001" t="s">
        <v>11852</v>
      </c>
      <c r="B7001">
        <v>75211662</v>
      </c>
      <c r="C7001" t="s">
        <v>16</v>
      </c>
      <c r="D7001" t="s">
        <v>16</v>
      </c>
      <c r="E7001" t="s">
        <v>16</v>
      </c>
      <c r="F7001" t="s">
        <v>16</v>
      </c>
      <c r="G7001" t="s">
        <v>7015</v>
      </c>
      <c r="H7001">
        <v>1</v>
      </c>
      <c r="I7001" t="s">
        <v>7143</v>
      </c>
    </row>
    <row r="7002" spans="1:9" x14ac:dyDescent="0.25">
      <c r="A7002" t="s">
        <v>10638</v>
      </c>
      <c r="B7002">
        <v>75211662</v>
      </c>
      <c r="C7002" t="s">
        <v>16</v>
      </c>
      <c r="D7002" t="s">
        <v>16</v>
      </c>
      <c r="E7002" t="s">
        <v>16</v>
      </c>
      <c r="F7002" t="s">
        <v>16</v>
      </c>
      <c r="G7002" t="s">
        <v>7015</v>
      </c>
      <c r="H7002">
        <v>1</v>
      </c>
      <c r="I7002" t="s">
        <v>7143</v>
      </c>
    </row>
    <row r="7003" spans="1:9" x14ac:dyDescent="0.25">
      <c r="A7003" t="s">
        <v>10636</v>
      </c>
      <c r="B7003">
        <v>75211662</v>
      </c>
      <c r="C7003" t="s">
        <v>16</v>
      </c>
      <c r="D7003" t="s">
        <v>16</v>
      </c>
      <c r="E7003" t="s">
        <v>16</v>
      </c>
      <c r="F7003" t="s">
        <v>16</v>
      </c>
      <c r="G7003" t="s">
        <v>7015</v>
      </c>
      <c r="H7003">
        <v>1</v>
      </c>
      <c r="I7003" t="s">
        <v>7143</v>
      </c>
    </row>
    <row r="7004" spans="1:9" x14ac:dyDescent="0.25">
      <c r="A7004" t="s">
        <v>10637</v>
      </c>
      <c r="B7004">
        <v>75211662</v>
      </c>
      <c r="C7004" t="s">
        <v>16</v>
      </c>
      <c r="D7004" t="s">
        <v>16</v>
      </c>
      <c r="E7004" t="s">
        <v>16</v>
      </c>
      <c r="F7004" t="s">
        <v>16</v>
      </c>
      <c r="G7004" t="s">
        <v>7015</v>
      </c>
      <c r="H7004">
        <v>1</v>
      </c>
      <c r="I7004" t="s">
        <v>7143</v>
      </c>
    </row>
    <row r="7005" spans="1:9" x14ac:dyDescent="0.25">
      <c r="A7005" t="s">
        <v>11413</v>
      </c>
      <c r="B7005">
        <v>75211662</v>
      </c>
      <c r="C7005" t="s">
        <v>16</v>
      </c>
      <c r="D7005" t="s">
        <v>16</v>
      </c>
      <c r="E7005" t="s">
        <v>16</v>
      </c>
      <c r="F7005" t="s">
        <v>16</v>
      </c>
      <c r="G7005" t="s">
        <v>7015</v>
      </c>
      <c r="H7005">
        <v>1</v>
      </c>
      <c r="I7005" t="s">
        <v>7143</v>
      </c>
    </row>
    <row r="7006" spans="1:9" x14ac:dyDescent="0.25">
      <c r="A7006" t="s">
        <v>11544</v>
      </c>
      <c r="B7006">
        <v>75211662</v>
      </c>
      <c r="C7006" t="s">
        <v>16</v>
      </c>
      <c r="D7006" t="s">
        <v>16</v>
      </c>
      <c r="E7006" t="s">
        <v>16</v>
      </c>
      <c r="F7006" t="s">
        <v>16</v>
      </c>
      <c r="G7006" t="s">
        <v>7015</v>
      </c>
      <c r="H7006">
        <v>1</v>
      </c>
      <c r="I7006" t="s">
        <v>7143</v>
      </c>
    </row>
    <row r="7007" spans="1:9" x14ac:dyDescent="0.25">
      <c r="A7007" t="s">
        <v>11548</v>
      </c>
      <c r="B7007">
        <v>75211662</v>
      </c>
      <c r="C7007" t="s">
        <v>16</v>
      </c>
      <c r="D7007" t="s">
        <v>16</v>
      </c>
      <c r="E7007" t="s">
        <v>16</v>
      </c>
      <c r="F7007" t="s">
        <v>16</v>
      </c>
      <c r="G7007" t="s">
        <v>7015</v>
      </c>
      <c r="H7007">
        <v>1</v>
      </c>
      <c r="I7007" t="s">
        <v>7143</v>
      </c>
    </row>
    <row r="7008" spans="1:9" x14ac:dyDescent="0.25">
      <c r="A7008" t="s">
        <v>11546</v>
      </c>
      <c r="B7008">
        <v>75211662</v>
      </c>
      <c r="C7008" t="s">
        <v>16</v>
      </c>
      <c r="D7008" t="s">
        <v>16</v>
      </c>
      <c r="E7008" t="s">
        <v>16</v>
      </c>
      <c r="F7008" t="s">
        <v>16</v>
      </c>
      <c r="G7008" t="s">
        <v>7015</v>
      </c>
      <c r="H7008">
        <v>1</v>
      </c>
      <c r="I7008" t="s">
        <v>7143</v>
      </c>
    </row>
    <row r="7009" spans="1:9" x14ac:dyDescent="0.25">
      <c r="A7009" t="s">
        <v>11414</v>
      </c>
      <c r="B7009">
        <v>75211662</v>
      </c>
      <c r="C7009" t="s">
        <v>16</v>
      </c>
      <c r="D7009" t="s">
        <v>16</v>
      </c>
      <c r="E7009" t="s">
        <v>16</v>
      </c>
      <c r="F7009" t="s">
        <v>16</v>
      </c>
      <c r="G7009" t="s">
        <v>7015</v>
      </c>
      <c r="H7009">
        <v>1</v>
      </c>
      <c r="I7009" t="s">
        <v>7143</v>
      </c>
    </row>
    <row r="7010" spans="1:9" x14ac:dyDescent="0.25">
      <c r="A7010" t="s">
        <v>11550</v>
      </c>
      <c r="B7010">
        <v>75211662</v>
      </c>
      <c r="C7010" t="s">
        <v>16</v>
      </c>
      <c r="D7010" t="s">
        <v>16</v>
      </c>
      <c r="E7010" t="s">
        <v>16</v>
      </c>
      <c r="F7010" t="s">
        <v>16</v>
      </c>
      <c r="G7010" t="s">
        <v>7015</v>
      </c>
      <c r="H7010">
        <v>1</v>
      </c>
      <c r="I7010" t="s">
        <v>7143</v>
      </c>
    </row>
    <row r="7011" spans="1:9" x14ac:dyDescent="0.25">
      <c r="A7011" t="s">
        <v>11547</v>
      </c>
      <c r="B7011">
        <v>75211662</v>
      </c>
      <c r="C7011" t="s">
        <v>16</v>
      </c>
      <c r="D7011" t="s">
        <v>16</v>
      </c>
      <c r="E7011" t="s">
        <v>16</v>
      </c>
      <c r="F7011" t="s">
        <v>16</v>
      </c>
      <c r="G7011" t="s">
        <v>7015</v>
      </c>
      <c r="H7011">
        <v>1</v>
      </c>
      <c r="I7011" t="s">
        <v>7143</v>
      </c>
    </row>
    <row r="7012" spans="1:9" x14ac:dyDescent="0.25">
      <c r="A7012" t="s">
        <v>11551</v>
      </c>
      <c r="B7012">
        <v>75211662</v>
      </c>
      <c r="C7012" t="s">
        <v>16</v>
      </c>
      <c r="D7012" t="s">
        <v>16</v>
      </c>
      <c r="E7012" t="s">
        <v>16</v>
      </c>
      <c r="F7012" t="s">
        <v>16</v>
      </c>
      <c r="G7012" t="s">
        <v>7015</v>
      </c>
      <c r="H7012">
        <v>1</v>
      </c>
      <c r="I7012" t="s">
        <v>7143</v>
      </c>
    </row>
    <row r="7013" spans="1:9" x14ac:dyDescent="0.25">
      <c r="A7013" t="s">
        <v>11554</v>
      </c>
      <c r="B7013">
        <v>75211662</v>
      </c>
      <c r="C7013" t="s">
        <v>16</v>
      </c>
      <c r="D7013" t="s">
        <v>16</v>
      </c>
      <c r="E7013" t="s">
        <v>16</v>
      </c>
      <c r="F7013" t="s">
        <v>16</v>
      </c>
      <c r="G7013" t="s">
        <v>7015</v>
      </c>
      <c r="H7013">
        <v>1</v>
      </c>
      <c r="I7013" t="s">
        <v>7143</v>
      </c>
    </row>
    <row r="7014" spans="1:9" x14ac:dyDescent="0.25">
      <c r="A7014" t="s">
        <v>11855</v>
      </c>
      <c r="B7014">
        <v>75211662</v>
      </c>
      <c r="C7014" t="s">
        <v>16</v>
      </c>
      <c r="D7014" t="s">
        <v>16</v>
      </c>
      <c r="E7014" t="s">
        <v>16</v>
      </c>
      <c r="F7014" t="s">
        <v>16</v>
      </c>
      <c r="G7014" t="s">
        <v>7015</v>
      </c>
      <c r="H7014">
        <v>1</v>
      </c>
      <c r="I7014" t="s">
        <v>7143</v>
      </c>
    </row>
    <row r="7015" spans="1:9" x14ac:dyDescent="0.25">
      <c r="A7015" t="s">
        <v>11856</v>
      </c>
      <c r="B7015">
        <v>75211600</v>
      </c>
      <c r="C7015" t="s">
        <v>16</v>
      </c>
      <c r="D7015" t="s">
        <v>16</v>
      </c>
      <c r="E7015" t="s">
        <v>16</v>
      </c>
      <c r="F7015" t="s">
        <v>16</v>
      </c>
      <c r="G7015" t="s">
        <v>7099</v>
      </c>
      <c r="H7015">
        <v>1</v>
      </c>
      <c r="I7015" t="s">
        <v>7146</v>
      </c>
    </row>
    <row r="7016" spans="1:9" x14ac:dyDescent="0.25">
      <c r="A7016" t="s">
        <v>11857</v>
      </c>
      <c r="B7016">
        <v>75211662</v>
      </c>
      <c r="C7016" t="s">
        <v>16</v>
      </c>
      <c r="D7016" t="s">
        <v>16</v>
      </c>
      <c r="E7016" t="s">
        <v>16</v>
      </c>
      <c r="F7016" t="s">
        <v>16</v>
      </c>
      <c r="G7016" t="s">
        <v>7015</v>
      </c>
      <c r="H7016">
        <v>1</v>
      </c>
      <c r="I7016" t="s">
        <v>7143</v>
      </c>
    </row>
    <row r="7017" spans="1:9" x14ac:dyDescent="0.25">
      <c r="A7017" t="s">
        <v>11251</v>
      </c>
      <c r="B7017">
        <v>75211662</v>
      </c>
      <c r="C7017" t="s">
        <v>16</v>
      </c>
      <c r="D7017" t="s">
        <v>16</v>
      </c>
      <c r="E7017" t="s">
        <v>16</v>
      </c>
      <c r="F7017" t="s">
        <v>16</v>
      </c>
      <c r="G7017" t="s">
        <v>7015</v>
      </c>
      <c r="H7017">
        <v>1</v>
      </c>
      <c r="I7017" t="s">
        <v>7143</v>
      </c>
    </row>
    <row r="7018" spans="1:9" x14ac:dyDescent="0.25">
      <c r="A7018" t="s">
        <v>11252</v>
      </c>
      <c r="B7018">
        <v>75211662</v>
      </c>
      <c r="C7018" t="s">
        <v>16</v>
      </c>
      <c r="D7018" t="s">
        <v>16</v>
      </c>
      <c r="E7018" t="s">
        <v>16</v>
      </c>
      <c r="F7018" t="s">
        <v>16</v>
      </c>
      <c r="G7018" t="s">
        <v>7015</v>
      </c>
      <c r="H7018">
        <v>1</v>
      </c>
      <c r="I7018" t="s">
        <v>7143</v>
      </c>
    </row>
    <row r="7019" spans="1:9" x14ac:dyDescent="0.25">
      <c r="A7019" t="s">
        <v>11254</v>
      </c>
      <c r="B7019">
        <v>75211662</v>
      </c>
      <c r="C7019" t="s">
        <v>16</v>
      </c>
      <c r="D7019" t="s">
        <v>16</v>
      </c>
      <c r="E7019" t="s">
        <v>16</v>
      </c>
      <c r="F7019" t="s">
        <v>16</v>
      </c>
      <c r="G7019" t="s">
        <v>7015</v>
      </c>
      <c r="H7019">
        <v>1</v>
      </c>
      <c r="I7019" t="s">
        <v>7143</v>
      </c>
    </row>
    <row r="7020" spans="1:9" x14ac:dyDescent="0.25">
      <c r="A7020" t="s">
        <v>11268</v>
      </c>
      <c r="B7020">
        <v>75211662</v>
      </c>
      <c r="C7020" t="s">
        <v>16</v>
      </c>
      <c r="D7020" t="s">
        <v>16</v>
      </c>
      <c r="E7020" t="s">
        <v>16</v>
      </c>
      <c r="F7020" t="s">
        <v>16</v>
      </c>
      <c r="G7020" t="s">
        <v>7015</v>
      </c>
      <c r="H7020">
        <v>1</v>
      </c>
      <c r="I7020" t="s">
        <v>7143</v>
      </c>
    </row>
    <row r="7021" spans="1:9" x14ac:dyDescent="0.25">
      <c r="A7021" t="s">
        <v>11269</v>
      </c>
      <c r="B7021">
        <v>75211662</v>
      </c>
      <c r="C7021" t="s">
        <v>16</v>
      </c>
      <c r="D7021" t="s">
        <v>16</v>
      </c>
      <c r="E7021" t="s">
        <v>16</v>
      </c>
      <c r="F7021" t="s">
        <v>16</v>
      </c>
      <c r="G7021" t="s">
        <v>7015</v>
      </c>
      <c r="H7021">
        <v>1</v>
      </c>
      <c r="I7021" t="s">
        <v>7143</v>
      </c>
    </row>
    <row r="7022" spans="1:9" x14ac:dyDescent="0.25">
      <c r="A7022" t="s">
        <v>10544</v>
      </c>
      <c r="B7022">
        <v>75211662</v>
      </c>
      <c r="C7022" t="s">
        <v>16</v>
      </c>
      <c r="D7022" t="s">
        <v>16</v>
      </c>
      <c r="E7022" t="s">
        <v>16</v>
      </c>
      <c r="F7022" t="s">
        <v>16</v>
      </c>
      <c r="G7022" t="s">
        <v>7015</v>
      </c>
      <c r="H7022">
        <v>1</v>
      </c>
      <c r="I7022" t="s">
        <v>7143</v>
      </c>
    </row>
    <row r="7023" spans="1:9" x14ac:dyDescent="0.25">
      <c r="A7023" t="s">
        <v>10545</v>
      </c>
      <c r="B7023">
        <v>75583888</v>
      </c>
      <c r="C7023" t="s">
        <v>16</v>
      </c>
      <c r="D7023" t="s">
        <v>16</v>
      </c>
      <c r="E7023" t="s">
        <v>16</v>
      </c>
      <c r="F7023" t="s">
        <v>16</v>
      </c>
      <c r="G7023" t="s">
        <v>3914</v>
      </c>
      <c r="H7023">
        <v>1</v>
      </c>
      <c r="I7023" t="s">
        <v>5231</v>
      </c>
    </row>
    <row r="7024" spans="1:9" x14ac:dyDescent="0.25">
      <c r="A7024" t="s">
        <v>10546</v>
      </c>
      <c r="B7024">
        <v>75583888</v>
      </c>
      <c r="C7024" t="s">
        <v>16</v>
      </c>
      <c r="D7024" t="s">
        <v>16</v>
      </c>
      <c r="E7024" t="s">
        <v>16</v>
      </c>
      <c r="F7024" t="s">
        <v>16</v>
      </c>
      <c r="G7024" t="s">
        <v>3914</v>
      </c>
      <c r="H7024">
        <v>1</v>
      </c>
      <c r="I7024" t="s">
        <v>5231</v>
      </c>
    </row>
    <row r="7025" spans="1:9" x14ac:dyDescent="0.25">
      <c r="A7025" t="s">
        <v>11968</v>
      </c>
      <c r="B7025">
        <v>75211662</v>
      </c>
      <c r="C7025" t="s">
        <v>16</v>
      </c>
      <c r="D7025" t="s">
        <v>16</v>
      </c>
      <c r="E7025" t="s">
        <v>16</v>
      </c>
      <c r="F7025" t="s">
        <v>16</v>
      </c>
      <c r="G7025" t="s">
        <v>7015</v>
      </c>
      <c r="H7025">
        <v>1</v>
      </c>
      <c r="I7025" t="s">
        <v>7143</v>
      </c>
    </row>
    <row r="7026" spans="1:9" x14ac:dyDescent="0.25">
      <c r="A7026" t="s">
        <v>10547</v>
      </c>
      <c r="B7026">
        <v>75211662</v>
      </c>
      <c r="C7026" t="s">
        <v>16</v>
      </c>
      <c r="D7026" t="s">
        <v>16</v>
      </c>
      <c r="E7026" t="s">
        <v>16</v>
      </c>
      <c r="F7026" t="s">
        <v>16</v>
      </c>
      <c r="G7026" t="s">
        <v>7015</v>
      </c>
      <c r="H7026">
        <v>1</v>
      </c>
      <c r="I7026" t="s">
        <v>7143</v>
      </c>
    </row>
    <row r="7027" spans="1:9" x14ac:dyDescent="0.25">
      <c r="A7027" t="s">
        <v>11151</v>
      </c>
      <c r="B7027">
        <v>75211662</v>
      </c>
      <c r="C7027" t="s">
        <v>16</v>
      </c>
      <c r="D7027" t="s">
        <v>16</v>
      </c>
      <c r="E7027" t="s">
        <v>16</v>
      </c>
      <c r="F7027" t="s">
        <v>16</v>
      </c>
      <c r="G7027" t="s">
        <v>7015</v>
      </c>
      <c r="H7027">
        <v>1</v>
      </c>
      <c r="I7027" t="s">
        <v>7143</v>
      </c>
    </row>
    <row r="7028" spans="1:9" x14ac:dyDescent="0.25">
      <c r="A7028" t="s">
        <v>11152</v>
      </c>
      <c r="B7028">
        <v>75211662</v>
      </c>
      <c r="C7028" t="s">
        <v>16</v>
      </c>
      <c r="D7028" t="s">
        <v>16</v>
      </c>
      <c r="E7028" t="s">
        <v>16</v>
      </c>
      <c r="F7028" t="s">
        <v>16</v>
      </c>
      <c r="G7028" t="s">
        <v>7015</v>
      </c>
      <c r="H7028">
        <v>1</v>
      </c>
      <c r="I7028" t="s">
        <v>7143</v>
      </c>
    </row>
    <row r="7029" spans="1:9" x14ac:dyDescent="0.25">
      <c r="A7029" t="s">
        <v>11153</v>
      </c>
      <c r="B7029">
        <v>75211662</v>
      </c>
      <c r="C7029" t="s">
        <v>16</v>
      </c>
      <c r="D7029" t="s">
        <v>16</v>
      </c>
      <c r="E7029" t="s">
        <v>16</v>
      </c>
      <c r="F7029" t="s">
        <v>16</v>
      </c>
      <c r="G7029" t="s">
        <v>7015</v>
      </c>
      <c r="H7029">
        <v>1</v>
      </c>
      <c r="I7029" t="s">
        <v>7143</v>
      </c>
    </row>
    <row r="7030" spans="1:9" x14ac:dyDescent="0.25">
      <c r="A7030" t="s">
        <v>11154</v>
      </c>
      <c r="B7030">
        <v>75211662</v>
      </c>
      <c r="C7030" t="s">
        <v>16</v>
      </c>
      <c r="D7030" t="s">
        <v>16</v>
      </c>
      <c r="E7030" t="s">
        <v>16</v>
      </c>
      <c r="F7030" t="s">
        <v>16</v>
      </c>
      <c r="G7030" t="s">
        <v>7015</v>
      </c>
      <c r="H7030">
        <v>1</v>
      </c>
      <c r="I7030" t="s">
        <v>7143</v>
      </c>
    </row>
    <row r="7031" spans="1:9" x14ac:dyDescent="0.25">
      <c r="A7031" t="s">
        <v>10981</v>
      </c>
      <c r="B7031">
        <v>75211662</v>
      </c>
      <c r="C7031" t="s">
        <v>16</v>
      </c>
      <c r="D7031" t="s">
        <v>16</v>
      </c>
      <c r="E7031" t="s">
        <v>16</v>
      </c>
      <c r="F7031" t="s">
        <v>16</v>
      </c>
      <c r="G7031" t="s">
        <v>7015</v>
      </c>
      <c r="H7031">
        <v>1</v>
      </c>
      <c r="I7031" t="s">
        <v>7143</v>
      </c>
    </row>
    <row r="7032" spans="1:9" x14ac:dyDescent="0.25">
      <c r="A7032" t="s">
        <v>11172</v>
      </c>
      <c r="B7032">
        <v>75577000</v>
      </c>
      <c r="C7032" t="s">
        <v>16</v>
      </c>
      <c r="D7032" t="s">
        <v>16</v>
      </c>
      <c r="E7032" t="s">
        <v>16</v>
      </c>
      <c r="F7032" t="s">
        <v>16</v>
      </c>
      <c r="G7032" t="s">
        <v>3759</v>
      </c>
      <c r="H7032">
        <v>1</v>
      </c>
      <c r="I7032" t="s">
        <v>4898</v>
      </c>
    </row>
    <row r="7033" spans="1:9" x14ac:dyDescent="0.25">
      <c r="A7033" t="s">
        <v>11171</v>
      </c>
      <c r="B7033">
        <v>75577000</v>
      </c>
      <c r="C7033" t="s">
        <v>16</v>
      </c>
      <c r="D7033" t="s">
        <v>16</v>
      </c>
      <c r="E7033" t="s">
        <v>16</v>
      </c>
      <c r="F7033" t="s">
        <v>16</v>
      </c>
      <c r="G7033" t="s">
        <v>3759</v>
      </c>
      <c r="H7033">
        <v>1</v>
      </c>
      <c r="I7033" t="s">
        <v>4898</v>
      </c>
    </row>
    <row r="7034" spans="1:9" x14ac:dyDescent="0.25">
      <c r="A7034" t="s">
        <v>10982</v>
      </c>
      <c r="B7034">
        <v>75211662</v>
      </c>
      <c r="C7034" t="s">
        <v>16</v>
      </c>
      <c r="D7034" t="s">
        <v>16</v>
      </c>
      <c r="E7034" t="s">
        <v>16</v>
      </c>
      <c r="F7034" t="s">
        <v>16</v>
      </c>
      <c r="G7034" t="s">
        <v>7015</v>
      </c>
      <c r="H7034">
        <v>1</v>
      </c>
      <c r="I7034" t="s">
        <v>7143</v>
      </c>
    </row>
    <row r="7035" spans="1:9" x14ac:dyDescent="0.25">
      <c r="A7035" t="s">
        <v>10983</v>
      </c>
      <c r="B7035">
        <v>75211662</v>
      </c>
      <c r="C7035" t="s">
        <v>16</v>
      </c>
      <c r="D7035" t="s">
        <v>16</v>
      </c>
      <c r="E7035" t="s">
        <v>16</v>
      </c>
      <c r="F7035" t="s">
        <v>16</v>
      </c>
      <c r="G7035" t="s">
        <v>7015</v>
      </c>
      <c r="H7035">
        <v>1</v>
      </c>
      <c r="I7035" t="s">
        <v>7143</v>
      </c>
    </row>
    <row r="7036" spans="1:9" x14ac:dyDescent="0.25">
      <c r="A7036" t="s">
        <v>10984</v>
      </c>
      <c r="B7036">
        <v>75211662</v>
      </c>
      <c r="C7036" t="s">
        <v>16</v>
      </c>
      <c r="D7036" t="s">
        <v>16</v>
      </c>
      <c r="E7036" t="s">
        <v>16</v>
      </c>
      <c r="F7036" t="s">
        <v>16</v>
      </c>
      <c r="G7036" t="s">
        <v>7015</v>
      </c>
      <c r="H7036">
        <v>1</v>
      </c>
      <c r="I7036" t="s">
        <v>7143</v>
      </c>
    </row>
    <row r="7037" spans="1:9" x14ac:dyDescent="0.25">
      <c r="A7037" t="s">
        <v>10985</v>
      </c>
      <c r="B7037">
        <v>75211662</v>
      </c>
      <c r="C7037" t="s">
        <v>16</v>
      </c>
      <c r="D7037" t="s">
        <v>16</v>
      </c>
      <c r="E7037" t="s">
        <v>16</v>
      </c>
      <c r="F7037" t="s">
        <v>16</v>
      </c>
      <c r="G7037" t="s">
        <v>7015</v>
      </c>
      <c r="H7037">
        <v>1</v>
      </c>
      <c r="I7037" t="s">
        <v>7143</v>
      </c>
    </row>
    <row r="7038" spans="1:9" x14ac:dyDescent="0.25">
      <c r="A7038" t="s">
        <v>11161</v>
      </c>
      <c r="B7038">
        <v>75211662</v>
      </c>
      <c r="C7038" t="s">
        <v>16</v>
      </c>
      <c r="D7038" t="s">
        <v>16</v>
      </c>
      <c r="E7038" t="s">
        <v>16</v>
      </c>
      <c r="F7038" t="s">
        <v>16</v>
      </c>
      <c r="G7038" t="s">
        <v>7015</v>
      </c>
      <c r="H7038">
        <v>1</v>
      </c>
      <c r="I7038" t="s">
        <v>7143</v>
      </c>
    </row>
    <row r="7039" spans="1:9" x14ac:dyDescent="0.25">
      <c r="A7039" t="s">
        <v>11164</v>
      </c>
      <c r="B7039">
        <v>75211662</v>
      </c>
      <c r="C7039" t="s">
        <v>16</v>
      </c>
      <c r="D7039" t="s">
        <v>16</v>
      </c>
      <c r="E7039" t="s">
        <v>16</v>
      </c>
      <c r="F7039" t="s">
        <v>16</v>
      </c>
      <c r="G7039" t="s">
        <v>7015</v>
      </c>
      <c r="H7039">
        <v>1</v>
      </c>
      <c r="I7039" t="s">
        <v>7143</v>
      </c>
    </row>
    <row r="7040" spans="1:9" x14ac:dyDescent="0.25">
      <c r="A7040" t="s">
        <v>11165</v>
      </c>
      <c r="B7040">
        <v>75211662</v>
      </c>
      <c r="C7040" t="s">
        <v>16</v>
      </c>
      <c r="D7040" t="s">
        <v>16</v>
      </c>
      <c r="E7040" t="s">
        <v>16</v>
      </c>
      <c r="F7040" t="s">
        <v>16</v>
      </c>
      <c r="G7040" t="s">
        <v>7015</v>
      </c>
      <c r="H7040">
        <v>1</v>
      </c>
      <c r="I7040" t="s">
        <v>7143</v>
      </c>
    </row>
    <row r="7041" spans="1:9" x14ac:dyDescent="0.25">
      <c r="A7041" t="s">
        <v>11166</v>
      </c>
      <c r="B7041">
        <v>75211662</v>
      </c>
      <c r="C7041" t="s">
        <v>16</v>
      </c>
      <c r="D7041" t="s">
        <v>16</v>
      </c>
      <c r="E7041" t="s">
        <v>16</v>
      </c>
      <c r="F7041" t="s">
        <v>16</v>
      </c>
      <c r="G7041" t="s">
        <v>7015</v>
      </c>
      <c r="H7041">
        <v>1</v>
      </c>
      <c r="I7041" t="s">
        <v>7143</v>
      </c>
    </row>
    <row r="7042" spans="1:9" x14ac:dyDescent="0.25">
      <c r="A7042" t="s">
        <v>11167</v>
      </c>
      <c r="B7042">
        <v>75211662</v>
      </c>
      <c r="C7042" t="s">
        <v>16</v>
      </c>
      <c r="D7042" t="s">
        <v>16</v>
      </c>
      <c r="E7042" t="s">
        <v>16</v>
      </c>
      <c r="F7042" t="s">
        <v>16</v>
      </c>
      <c r="G7042" t="s">
        <v>7015</v>
      </c>
      <c r="H7042">
        <v>1</v>
      </c>
      <c r="I7042" t="s">
        <v>7143</v>
      </c>
    </row>
    <row r="7043" spans="1:9" x14ac:dyDescent="0.25">
      <c r="A7043" t="s">
        <v>11170</v>
      </c>
      <c r="B7043">
        <v>75211662</v>
      </c>
      <c r="C7043" t="s">
        <v>16</v>
      </c>
      <c r="D7043" t="s">
        <v>16</v>
      </c>
      <c r="E7043" t="s">
        <v>16</v>
      </c>
      <c r="F7043" t="s">
        <v>16</v>
      </c>
      <c r="G7043" t="s">
        <v>7015</v>
      </c>
      <c r="H7043">
        <v>1</v>
      </c>
      <c r="I7043" t="s">
        <v>7143</v>
      </c>
    </row>
    <row r="7044" spans="1:9" x14ac:dyDescent="0.25">
      <c r="A7044" t="s">
        <v>11155</v>
      </c>
      <c r="B7044">
        <v>75211662</v>
      </c>
      <c r="C7044" t="s">
        <v>16</v>
      </c>
      <c r="D7044" t="s">
        <v>16</v>
      </c>
      <c r="E7044" t="s">
        <v>16</v>
      </c>
      <c r="F7044" t="s">
        <v>16</v>
      </c>
      <c r="G7044" t="s">
        <v>7015</v>
      </c>
      <c r="H7044">
        <v>1</v>
      </c>
      <c r="I7044" t="s">
        <v>7143</v>
      </c>
    </row>
    <row r="7045" spans="1:9" x14ac:dyDescent="0.25">
      <c r="A7045" t="s">
        <v>11168</v>
      </c>
      <c r="B7045">
        <v>75211662</v>
      </c>
      <c r="C7045" t="s">
        <v>16</v>
      </c>
      <c r="D7045" t="s">
        <v>16</v>
      </c>
      <c r="E7045" t="s">
        <v>16</v>
      </c>
      <c r="F7045" t="s">
        <v>16</v>
      </c>
      <c r="G7045" t="s">
        <v>7015</v>
      </c>
      <c r="H7045">
        <v>1</v>
      </c>
      <c r="I7045" t="s">
        <v>7143</v>
      </c>
    </row>
    <row r="7046" spans="1:9" x14ac:dyDescent="0.25">
      <c r="A7046" t="s">
        <v>11169</v>
      </c>
      <c r="B7046">
        <v>75211662</v>
      </c>
      <c r="C7046" t="s">
        <v>16</v>
      </c>
      <c r="D7046" t="s">
        <v>16</v>
      </c>
      <c r="E7046" t="s">
        <v>16</v>
      </c>
      <c r="F7046" t="s">
        <v>16</v>
      </c>
      <c r="G7046" t="s">
        <v>7015</v>
      </c>
      <c r="H7046">
        <v>1</v>
      </c>
      <c r="I7046" t="s">
        <v>7143</v>
      </c>
    </row>
    <row r="7047" spans="1:9" x14ac:dyDescent="0.25">
      <c r="A7047" t="s">
        <v>11182</v>
      </c>
      <c r="B7047">
        <v>75211662</v>
      </c>
      <c r="C7047" t="s">
        <v>16</v>
      </c>
      <c r="D7047" t="s">
        <v>16</v>
      </c>
      <c r="E7047" t="s">
        <v>16</v>
      </c>
      <c r="F7047" t="s">
        <v>16</v>
      </c>
      <c r="G7047" t="s">
        <v>7015</v>
      </c>
      <c r="H7047">
        <v>1</v>
      </c>
      <c r="I7047" t="s">
        <v>7143</v>
      </c>
    </row>
    <row r="7048" spans="1:9" x14ac:dyDescent="0.25">
      <c r="A7048" t="s">
        <v>11162</v>
      </c>
      <c r="B7048">
        <v>75211662</v>
      </c>
      <c r="C7048" t="s">
        <v>16</v>
      </c>
      <c r="D7048" t="s">
        <v>16</v>
      </c>
      <c r="E7048" t="s">
        <v>16</v>
      </c>
      <c r="F7048" t="s">
        <v>16</v>
      </c>
      <c r="G7048" t="s">
        <v>7015</v>
      </c>
      <c r="H7048">
        <v>1</v>
      </c>
      <c r="I7048" t="s">
        <v>7143</v>
      </c>
    </row>
    <row r="7049" spans="1:9" x14ac:dyDescent="0.25">
      <c r="A7049" t="s">
        <v>11163</v>
      </c>
      <c r="B7049">
        <v>75211662</v>
      </c>
      <c r="C7049" t="s">
        <v>16</v>
      </c>
      <c r="D7049" t="s">
        <v>16</v>
      </c>
      <c r="E7049" t="s">
        <v>16</v>
      </c>
      <c r="F7049" t="s">
        <v>16</v>
      </c>
      <c r="G7049" t="s">
        <v>7015</v>
      </c>
      <c r="H7049">
        <v>1</v>
      </c>
      <c r="I7049" t="s">
        <v>7143</v>
      </c>
    </row>
    <row r="7050" spans="1:9" x14ac:dyDescent="0.25">
      <c r="A7050" t="s">
        <v>11185</v>
      </c>
      <c r="B7050">
        <v>75211662</v>
      </c>
      <c r="C7050" t="s">
        <v>16</v>
      </c>
      <c r="D7050" t="s">
        <v>16</v>
      </c>
      <c r="E7050" t="s">
        <v>16</v>
      </c>
      <c r="F7050" t="s">
        <v>16</v>
      </c>
      <c r="G7050" t="s">
        <v>7015</v>
      </c>
      <c r="H7050">
        <v>1</v>
      </c>
      <c r="I7050" t="s">
        <v>7143</v>
      </c>
    </row>
    <row r="7051" spans="1:9" x14ac:dyDescent="0.25">
      <c r="A7051" t="s">
        <v>11679</v>
      </c>
      <c r="B7051">
        <v>75196500</v>
      </c>
      <c r="C7051" t="s">
        <v>16</v>
      </c>
      <c r="D7051" t="s">
        <v>16</v>
      </c>
      <c r="E7051" t="s">
        <v>16</v>
      </c>
      <c r="F7051" t="s">
        <v>16</v>
      </c>
      <c r="G7051" t="s">
        <v>2425</v>
      </c>
      <c r="H7051">
        <v>1</v>
      </c>
      <c r="I7051" t="s">
        <v>5229</v>
      </c>
    </row>
    <row r="7052" spans="1:9" x14ac:dyDescent="0.25">
      <c r="A7052" t="s">
        <v>11673</v>
      </c>
      <c r="B7052">
        <v>75196500</v>
      </c>
      <c r="C7052" t="s">
        <v>16</v>
      </c>
      <c r="D7052" t="s">
        <v>16</v>
      </c>
      <c r="E7052" t="s">
        <v>16</v>
      </c>
      <c r="F7052" t="s">
        <v>16</v>
      </c>
      <c r="G7052" t="s">
        <v>2425</v>
      </c>
      <c r="H7052">
        <v>1</v>
      </c>
      <c r="I7052" t="s">
        <v>5229</v>
      </c>
    </row>
    <row r="7053" spans="1:9" x14ac:dyDescent="0.25">
      <c r="A7053" t="s">
        <v>11681</v>
      </c>
      <c r="B7053">
        <v>75196500</v>
      </c>
      <c r="C7053" t="s">
        <v>16</v>
      </c>
      <c r="D7053" t="s">
        <v>16</v>
      </c>
      <c r="E7053" t="s">
        <v>16</v>
      </c>
      <c r="F7053" t="s">
        <v>16</v>
      </c>
      <c r="G7053" t="s">
        <v>2425</v>
      </c>
      <c r="H7053">
        <v>1</v>
      </c>
      <c r="I7053" t="s">
        <v>5229</v>
      </c>
    </row>
    <row r="7054" spans="1:9" x14ac:dyDescent="0.25">
      <c r="A7054" t="s">
        <v>11682</v>
      </c>
      <c r="B7054">
        <v>75196500</v>
      </c>
      <c r="C7054" t="s">
        <v>16</v>
      </c>
      <c r="D7054" t="s">
        <v>16</v>
      </c>
      <c r="E7054" t="s">
        <v>16</v>
      </c>
      <c r="F7054" t="s">
        <v>16</v>
      </c>
      <c r="G7054" t="s">
        <v>2425</v>
      </c>
      <c r="H7054">
        <v>2</v>
      </c>
      <c r="I7054" t="s">
        <v>7145</v>
      </c>
    </row>
    <row r="7055" spans="1:9" x14ac:dyDescent="0.25">
      <c r="A7055" t="s">
        <v>11682</v>
      </c>
      <c r="B7055">
        <v>75211662</v>
      </c>
      <c r="C7055" t="s">
        <v>16</v>
      </c>
      <c r="D7055" t="s">
        <v>16</v>
      </c>
      <c r="E7055" t="s">
        <v>16</v>
      </c>
      <c r="F7055" t="s">
        <v>16</v>
      </c>
      <c r="G7055" t="s">
        <v>7015</v>
      </c>
      <c r="H7055">
        <v>1</v>
      </c>
      <c r="I7055" t="s">
        <v>7143</v>
      </c>
    </row>
    <row r="7056" spans="1:9" x14ac:dyDescent="0.25">
      <c r="A7056" t="s">
        <v>11684</v>
      </c>
      <c r="B7056">
        <v>75196500</v>
      </c>
      <c r="C7056" t="s">
        <v>16</v>
      </c>
      <c r="D7056" t="s">
        <v>16</v>
      </c>
      <c r="E7056" t="s">
        <v>16</v>
      </c>
      <c r="F7056" t="s">
        <v>16</v>
      </c>
      <c r="G7056" t="s">
        <v>2425</v>
      </c>
      <c r="H7056">
        <v>1</v>
      </c>
      <c r="I7056" t="s">
        <v>5229</v>
      </c>
    </row>
    <row r="7057" spans="1:9" x14ac:dyDescent="0.25">
      <c r="A7057" t="s">
        <v>11697</v>
      </c>
      <c r="B7057">
        <v>75196500</v>
      </c>
      <c r="C7057" t="s">
        <v>16</v>
      </c>
      <c r="D7057" t="s">
        <v>16</v>
      </c>
      <c r="E7057" t="s">
        <v>16</v>
      </c>
      <c r="F7057" t="s">
        <v>16</v>
      </c>
      <c r="G7057" t="s">
        <v>2425</v>
      </c>
      <c r="H7057">
        <v>1</v>
      </c>
      <c r="I7057" t="s">
        <v>5229</v>
      </c>
    </row>
    <row r="7058" spans="1:9" x14ac:dyDescent="0.25">
      <c r="A7058" t="s">
        <v>11698</v>
      </c>
      <c r="B7058">
        <v>75196500</v>
      </c>
      <c r="C7058" t="s">
        <v>16</v>
      </c>
      <c r="D7058" t="s">
        <v>16</v>
      </c>
      <c r="E7058" t="s">
        <v>16</v>
      </c>
      <c r="F7058" t="s">
        <v>16</v>
      </c>
      <c r="G7058" t="s">
        <v>2425</v>
      </c>
      <c r="H7058">
        <v>1</v>
      </c>
      <c r="I7058" t="s">
        <v>5229</v>
      </c>
    </row>
    <row r="7059" spans="1:9" x14ac:dyDescent="0.25">
      <c r="A7059" t="s">
        <v>11900</v>
      </c>
      <c r="B7059">
        <v>75211662</v>
      </c>
      <c r="C7059" t="s">
        <v>16</v>
      </c>
      <c r="D7059" t="s">
        <v>16</v>
      </c>
      <c r="E7059" t="s">
        <v>16</v>
      </c>
      <c r="F7059" t="s">
        <v>16</v>
      </c>
      <c r="G7059" t="s">
        <v>7015</v>
      </c>
      <c r="H7059">
        <v>1</v>
      </c>
      <c r="I7059" t="s">
        <v>7143</v>
      </c>
    </row>
    <row r="7060" spans="1:9" x14ac:dyDescent="0.25">
      <c r="A7060" t="s">
        <v>11567</v>
      </c>
      <c r="B7060">
        <v>75577000</v>
      </c>
      <c r="C7060" t="s">
        <v>16</v>
      </c>
      <c r="D7060" t="s">
        <v>16</v>
      </c>
      <c r="E7060" t="s">
        <v>16</v>
      </c>
      <c r="F7060" t="s">
        <v>16</v>
      </c>
      <c r="G7060" t="s">
        <v>3759</v>
      </c>
      <c r="H7060">
        <v>1</v>
      </c>
      <c r="I7060" t="s">
        <v>4898</v>
      </c>
    </row>
    <row r="7061" spans="1:9" x14ac:dyDescent="0.25">
      <c r="A7061" t="s">
        <v>11716</v>
      </c>
      <c r="B7061">
        <v>75196500</v>
      </c>
      <c r="C7061" t="s">
        <v>16</v>
      </c>
      <c r="D7061" t="s">
        <v>16</v>
      </c>
      <c r="E7061" t="s">
        <v>16</v>
      </c>
      <c r="F7061" t="s">
        <v>16</v>
      </c>
      <c r="G7061" t="s">
        <v>2425</v>
      </c>
      <c r="H7061">
        <v>1</v>
      </c>
      <c r="I7061" t="s">
        <v>5229</v>
      </c>
    </row>
    <row r="7062" spans="1:9" x14ac:dyDescent="0.25">
      <c r="A7062" t="s">
        <v>11570</v>
      </c>
      <c r="B7062">
        <v>75196500</v>
      </c>
      <c r="C7062" t="s">
        <v>16</v>
      </c>
      <c r="D7062" t="s">
        <v>16</v>
      </c>
      <c r="E7062" t="s">
        <v>16</v>
      </c>
      <c r="F7062" t="s">
        <v>16</v>
      </c>
      <c r="G7062" t="s">
        <v>2425</v>
      </c>
      <c r="H7062">
        <v>1</v>
      </c>
      <c r="I7062" t="s">
        <v>5229</v>
      </c>
    </row>
    <row r="7063" spans="1:9" x14ac:dyDescent="0.25">
      <c r="A7063" t="s">
        <v>10850</v>
      </c>
      <c r="B7063">
        <v>75211662</v>
      </c>
      <c r="C7063" t="s">
        <v>16</v>
      </c>
      <c r="D7063" t="s">
        <v>16</v>
      </c>
      <c r="E7063" t="s">
        <v>16</v>
      </c>
      <c r="F7063" t="s">
        <v>16</v>
      </c>
      <c r="G7063" t="s">
        <v>7015</v>
      </c>
      <c r="H7063">
        <v>1</v>
      </c>
      <c r="I7063" t="s">
        <v>7143</v>
      </c>
    </row>
    <row r="7064" spans="1:9" x14ac:dyDescent="0.25">
      <c r="A7064" t="s">
        <v>11943</v>
      </c>
      <c r="B7064">
        <v>75211662</v>
      </c>
      <c r="C7064" t="s">
        <v>16</v>
      </c>
      <c r="D7064" t="s">
        <v>16</v>
      </c>
      <c r="E7064" t="s">
        <v>16</v>
      </c>
      <c r="F7064" t="s">
        <v>16</v>
      </c>
      <c r="G7064" t="s">
        <v>7015</v>
      </c>
      <c r="H7064">
        <v>1</v>
      </c>
      <c r="I7064" t="s">
        <v>7143</v>
      </c>
    </row>
    <row r="7065" spans="1:9" x14ac:dyDescent="0.25">
      <c r="A7065" t="s">
        <v>11957</v>
      </c>
      <c r="B7065">
        <v>75211662</v>
      </c>
      <c r="C7065" t="s">
        <v>16</v>
      </c>
      <c r="D7065" t="s">
        <v>16</v>
      </c>
      <c r="E7065" t="s">
        <v>16</v>
      </c>
      <c r="F7065" t="s">
        <v>16</v>
      </c>
      <c r="G7065" t="s">
        <v>7015</v>
      </c>
      <c r="H7065">
        <v>1</v>
      </c>
      <c r="I7065" t="s">
        <v>7143</v>
      </c>
    </row>
    <row r="7066" spans="1:9" x14ac:dyDescent="0.25">
      <c r="A7066" t="s">
        <v>11947</v>
      </c>
      <c r="B7066">
        <v>75196500</v>
      </c>
      <c r="C7066" t="s">
        <v>16</v>
      </c>
      <c r="D7066" t="s">
        <v>16</v>
      </c>
      <c r="E7066" t="s">
        <v>16</v>
      </c>
      <c r="F7066" t="s">
        <v>16</v>
      </c>
      <c r="G7066" t="s">
        <v>2425</v>
      </c>
      <c r="H7066">
        <v>1</v>
      </c>
      <c r="I7066" t="s">
        <v>5229</v>
      </c>
    </row>
    <row r="7067" spans="1:9" x14ac:dyDescent="0.25">
      <c r="A7067" t="s">
        <v>11954</v>
      </c>
      <c r="B7067">
        <v>75211662</v>
      </c>
      <c r="C7067" t="s">
        <v>16</v>
      </c>
      <c r="D7067" t="s">
        <v>16</v>
      </c>
      <c r="E7067" t="s">
        <v>16</v>
      </c>
      <c r="F7067" t="s">
        <v>16</v>
      </c>
      <c r="G7067" t="s">
        <v>7015</v>
      </c>
      <c r="H7067">
        <v>1</v>
      </c>
      <c r="I7067" t="s">
        <v>7143</v>
      </c>
    </row>
    <row r="7068" spans="1:9" x14ac:dyDescent="0.25">
      <c r="A7068" t="s">
        <v>11958</v>
      </c>
      <c r="B7068">
        <v>75211662</v>
      </c>
      <c r="C7068" t="s">
        <v>16</v>
      </c>
      <c r="D7068" t="s">
        <v>16</v>
      </c>
      <c r="E7068" t="s">
        <v>16</v>
      </c>
      <c r="F7068" t="s">
        <v>16</v>
      </c>
      <c r="G7068" t="s">
        <v>7015</v>
      </c>
      <c r="H7068">
        <v>1</v>
      </c>
      <c r="I7068" t="s">
        <v>7143</v>
      </c>
    </row>
    <row r="7069" spans="1:9" x14ac:dyDescent="0.25">
      <c r="A7069" t="s">
        <v>11955</v>
      </c>
      <c r="B7069">
        <v>75211662</v>
      </c>
      <c r="C7069" t="s">
        <v>16</v>
      </c>
      <c r="D7069" t="s">
        <v>16</v>
      </c>
      <c r="E7069" t="s">
        <v>16</v>
      </c>
      <c r="F7069" t="s">
        <v>16</v>
      </c>
      <c r="G7069" t="s">
        <v>7015</v>
      </c>
      <c r="H7069">
        <v>1</v>
      </c>
      <c r="I7069" t="s">
        <v>7143</v>
      </c>
    </row>
    <row r="7070" spans="1:9" x14ac:dyDescent="0.25">
      <c r="A7070" t="s">
        <v>11956</v>
      </c>
      <c r="B7070">
        <v>75211662</v>
      </c>
      <c r="C7070" t="s">
        <v>16</v>
      </c>
      <c r="D7070" t="s">
        <v>16</v>
      </c>
      <c r="E7070" t="s">
        <v>16</v>
      </c>
      <c r="F7070" t="s">
        <v>16</v>
      </c>
      <c r="G7070" t="s">
        <v>7015</v>
      </c>
      <c r="H7070">
        <v>1</v>
      </c>
      <c r="I7070" t="s">
        <v>7143</v>
      </c>
    </row>
    <row r="7071" spans="1:9" x14ac:dyDescent="0.25">
      <c r="A7071" t="s">
        <v>11960</v>
      </c>
      <c r="B7071">
        <v>75211662</v>
      </c>
      <c r="C7071" t="s">
        <v>16</v>
      </c>
      <c r="D7071" t="s">
        <v>16</v>
      </c>
      <c r="E7071" t="s">
        <v>16</v>
      </c>
      <c r="F7071" t="s">
        <v>16</v>
      </c>
      <c r="G7071" t="s">
        <v>7015</v>
      </c>
      <c r="H7071">
        <v>1</v>
      </c>
      <c r="I7071" t="s">
        <v>7143</v>
      </c>
    </row>
    <row r="7072" spans="1:9" x14ac:dyDescent="0.25">
      <c r="A7072" t="s">
        <v>11949</v>
      </c>
      <c r="B7072">
        <v>75211662</v>
      </c>
      <c r="C7072" t="s">
        <v>16</v>
      </c>
      <c r="D7072" t="s">
        <v>16</v>
      </c>
      <c r="E7072" t="s">
        <v>16</v>
      </c>
      <c r="F7072" t="s">
        <v>16</v>
      </c>
      <c r="G7072" t="s">
        <v>7015</v>
      </c>
      <c r="H7072">
        <v>1</v>
      </c>
      <c r="I7072" t="s">
        <v>7143</v>
      </c>
    </row>
    <row r="7073" spans="1:9" x14ac:dyDescent="0.25">
      <c r="A7073" t="s">
        <v>11959</v>
      </c>
      <c r="B7073">
        <v>75211662</v>
      </c>
      <c r="C7073" t="s">
        <v>16</v>
      </c>
      <c r="D7073" t="s">
        <v>16</v>
      </c>
      <c r="E7073" t="s">
        <v>16</v>
      </c>
      <c r="F7073" t="s">
        <v>16</v>
      </c>
      <c r="G7073" t="s">
        <v>7015</v>
      </c>
      <c r="H7073">
        <v>1</v>
      </c>
      <c r="I7073" t="s">
        <v>7143</v>
      </c>
    </row>
    <row r="7074" spans="1:9" x14ac:dyDescent="0.25">
      <c r="A7074" t="s">
        <v>11950</v>
      </c>
      <c r="B7074">
        <v>75211662</v>
      </c>
      <c r="C7074" t="s">
        <v>16</v>
      </c>
      <c r="D7074" t="s">
        <v>16</v>
      </c>
      <c r="E7074" t="s">
        <v>16</v>
      </c>
      <c r="F7074" t="s">
        <v>16</v>
      </c>
      <c r="G7074" t="s">
        <v>7015</v>
      </c>
      <c r="H7074">
        <v>1</v>
      </c>
      <c r="I7074" t="s">
        <v>7143</v>
      </c>
    </row>
    <row r="7075" spans="1:9" x14ac:dyDescent="0.25">
      <c r="A7075" t="s">
        <v>11951</v>
      </c>
      <c r="B7075">
        <v>75211662</v>
      </c>
      <c r="C7075" t="s">
        <v>16</v>
      </c>
      <c r="D7075" t="s">
        <v>16</v>
      </c>
      <c r="E7075" t="s">
        <v>16</v>
      </c>
      <c r="F7075" t="s">
        <v>16</v>
      </c>
      <c r="G7075" t="s">
        <v>7015</v>
      </c>
      <c r="H7075">
        <v>1</v>
      </c>
      <c r="I7075" t="s">
        <v>7143</v>
      </c>
    </row>
    <row r="7076" spans="1:9" x14ac:dyDescent="0.25">
      <c r="A7076" t="s">
        <v>11327</v>
      </c>
      <c r="B7076">
        <v>75196500</v>
      </c>
      <c r="C7076" t="s">
        <v>16</v>
      </c>
      <c r="D7076" t="s">
        <v>16</v>
      </c>
      <c r="E7076" t="s">
        <v>16</v>
      </c>
      <c r="F7076" t="s">
        <v>16</v>
      </c>
      <c r="G7076" t="s">
        <v>2425</v>
      </c>
      <c r="H7076">
        <v>2</v>
      </c>
      <c r="I7076" t="s">
        <v>7145</v>
      </c>
    </row>
    <row r="7077" spans="1:9" x14ac:dyDescent="0.25">
      <c r="A7077" t="s">
        <v>11327</v>
      </c>
      <c r="B7077">
        <v>75211662</v>
      </c>
      <c r="C7077" t="s">
        <v>16</v>
      </c>
      <c r="D7077" t="s">
        <v>16</v>
      </c>
      <c r="E7077" t="s">
        <v>16</v>
      </c>
      <c r="F7077" t="s">
        <v>16</v>
      </c>
      <c r="G7077" t="s">
        <v>7015</v>
      </c>
      <c r="H7077">
        <v>1</v>
      </c>
      <c r="I7077" t="s">
        <v>7143</v>
      </c>
    </row>
    <row r="7078" spans="1:9" x14ac:dyDescent="0.25">
      <c r="A7078" t="s">
        <v>11966</v>
      </c>
      <c r="B7078">
        <v>75196500</v>
      </c>
      <c r="C7078" t="s">
        <v>16</v>
      </c>
      <c r="D7078" t="s">
        <v>16</v>
      </c>
      <c r="E7078" t="s">
        <v>16</v>
      </c>
      <c r="F7078" t="s">
        <v>16</v>
      </c>
      <c r="G7078" t="s">
        <v>2425</v>
      </c>
      <c r="H7078">
        <v>1</v>
      </c>
      <c r="I7078" t="s">
        <v>5229</v>
      </c>
    </row>
    <row r="7079" spans="1:9" x14ac:dyDescent="0.25">
      <c r="A7079" t="s">
        <v>11967</v>
      </c>
      <c r="B7079">
        <v>75196500</v>
      </c>
      <c r="C7079" t="s">
        <v>16</v>
      </c>
      <c r="D7079" t="s">
        <v>16</v>
      </c>
      <c r="E7079" t="s">
        <v>16</v>
      </c>
      <c r="F7079" t="s">
        <v>16</v>
      </c>
      <c r="G7079" t="s">
        <v>2425</v>
      </c>
      <c r="H7079">
        <v>1</v>
      </c>
      <c r="I7079" t="s">
        <v>5229</v>
      </c>
    </row>
    <row r="7080" spans="1:9" x14ac:dyDescent="0.25">
      <c r="A7080" t="s">
        <v>11324</v>
      </c>
      <c r="B7080">
        <v>75196500</v>
      </c>
      <c r="C7080" t="s">
        <v>16</v>
      </c>
      <c r="D7080" t="s">
        <v>16</v>
      </c>
      <c r="E7080" t="s">
        <v>16</v>
      </c>
      <c r="F7080" t="s">
        <v>16</v>
      </c>
      <c r="G7080" t="s">
        <v>2425</v>
      </c>
      <c r="H7080">
        <v>1</v>
      </c>
      <c r="I7080" t="s">
        <v>5229</v>
      </c>
    </row>
    <row r="7081" spans="1:9" x14ac:dyDescent="0.25">
      <c r="A7081" t="s">
        <v>11325</v>
      </c>
      <c r="B7081">
        <v>75211662</v>
      </c>
      <c r="C7081" t="s">
        <v>16</v>
      </c>
      <c r="D7081" t="s">
        <v>16</v>
      </c>
      <c r="E7081" t="s">
        <v>16</v>
      </c>
      <c r="F7081" t="s">
        <v>16</v>
      </c>
      <c r="G7081" t="s">
        <v>7015</v>
      </c>
      <c r="H7081">
        <v>1</v>
      </c>
      <c r="I7081" t="s">
        <v>7143</v>
      </c>
    </row>
    <row r="7082" spans="1:9" x14ac:dyDescent="0.25">
      <c r="A7082" t="s">
        <v>11326</v>
      </c>
      <c r="B7082">
        <v>75211662</v>
      </c>
      <c r="C7082" t="s">
        <v>16</v>
      </c>
      <c r="D7082" t="s">
        <v>16</v>
      </c>
      <c r="E7082" t="s">
        <v>16</v>
      </c>
      <c r="F7082" t="s">
        <v>16</v>
      </c>
      <c r="G7082" t="s">
        <v>7015</v>
      </c>
      <c r="H7082">
        <v>1</v>
      </c>
      <c r="I7082" t="s">
        <v>7143</v>
      </c>
    </row>
    <row r="7083" spans="1:9" x14ac:dyDescent="0.25">
      <c r="A7083" t="s">
        <v>11640</v>
      </c>
      <c r="B7083">
        <v>75196500</v>
      </c>
      <c r="C7083" t="s">
        <v>16</v>
      </c>
      <c r="D7083" t="s">
        <v>16</v>
      </c>
      <c r="E7083" t="s">
        <v>16</v>
      </c>
      <c r="F7083" t="s">
        <v>16</v>
      </c>
      <c r="G7083" t="s">
        <v>2425</v>
      </c>
      <c r="H7083">
        <v>1</v>
      </c>
      <c r="I7083" t="s">
        <v>5229</v>
      </c>
    </row>
    <row r="7084" spans="1:9" x14ac:dyDescent="0.25">
      <c r="A7084" t="s">
        <v>11631</v>
      </c>
      <c r="B7084">
        <v>75196500</v>
      </c>
      <c r="C7084" t="s">
        <v>16</v>
      </c>
      <c r="D7084" t="s">
        <v>16</v>
      </c>
      <c r="E7084" t="s">
        <v>16</v>
      </c>
      <c r="F7084" t="s">
        <v>16</v>
      </c>
      <c r="G7084" t="s">
        <v>2425</v>
      </c>
      <c r="H7084">
        <v>1</v>
      </c>
      <c r="I7084" t="s">
        <v>5229</v>
      </c>
    </row>
    <row r="7085" spans="1:9" x14ac:dyDescent="0.25">
      <c r="A7085" t="s">
        <v>11641</v>
      </c>
      <c r="B7085">
        <v>75196500</v>
      </c>
      <c r="C7085" t="s">
        <v>16</v>
      </c>
      <c r="D7085" t="s">
        <v>16</v>
      </c>
      <c r="E7085" t="s">
        <v>16</v>
      </c>
      <c r="F7085" t="s">
        <v>16</v>
      </c>
      <c r="G7085" t="s">
        <v>2425</v>
      </c>
      <c r="H7085">
        <v>1</v>
      </c>
      <c r="I7085" t="s">
        <v>5229</v>
      </c>
    </row>
    <row r="7086" spans="1:9" x14ac:dyDescent="0.25">
      <c r="A7086" t="s">
        <v>11642</v>
      </c>
      <c r="B7086">
        <v>75196500</v>
      </c>
      <c r="C7086" t="s">
        <v>16</v>
      </c>
      <c r="D7086" t="s">
        <v>16</v>
      </c>
      <c r="E7086" t="s">
        <v>16</v>
      </c>
      <c r="F7086" t="s">
        <v>16</v>
      </c>
      <c r="G7086" t="s">
        <v>2425</v>
      </c>
      <c r="H7086">
        <v>1</v>
      </c>
      <c r="I7086" t="s">
        <v>5229</v>
      </c>
    </row>
    <row r="7087" spans="1:9" x14ac:dyDescent="0.25">
      <c r="A7087" t="s">
        <v>11633</v>
      </c>
      <c r="B7087">
        <v>75196500</v>
      </c>
      <c r="C7087" t="s">
        <v>16</v>
      </c>
      <c r="D7087" t="s">
        <v>16</v>
      </c>
      <c r="E7087" t="s">
        <v>16</v>
      </c>
      <c r="F7087" t="s">
        <v>16</v>
      </c>
      <c r="G7087" t="s">
        <v>2425</v>
      </c>
      <c r="H7087">
        <v>1</v>
      </c>
      <c r="I7087" t="s">
        <v>5229</v>
      </c>
    </row>
    <row r="7088" spans="1:9" x14ac:dyDescent="0.25">
      <c r="A7088" t="s">
        <v>11643</v>
      </c>
      <c r="B7088">
        <v>75196500</v>
      </c>
      <c r="C7088" t="s">
        <v>16</v>
      </c>
      <c r="D7088" t="s">
        <v>16</v>
      </c>
      <c r="E7088" t="s">
        <v>16</v>
      </c>
      <c r="F7088" t="s">
        <v>16</v>
      </c>
      <c r="G7088" t="s">
        <v>2425</v>
      </c>
      <c r="H7088">
        <v>1</v>
      </c>
      <c r="I7088" t="s">
        <v>5229</v>
      </c>
    </row>
    <row r="7089" spans="1:9" x14ac:dyDescent="0.25">
      <c r="A7089" t="s">
        <v>11316</v>
      </c>
      <c r="B7089">
        <v>75211662</v>
      </c>
      <c r="C7089" t="s">
        <v>16</v>
      </c>
      <c r="D7089" t="s">
        <v>16</v>
      </c>
      <c r="E7089" t="s">
        <v>16</v>
      </c>
      <c r="F7089" t="s">
        <v>16</v>
      </c>
      <c r="G7089" t="s">
        <v>7015</v>
      </c>
      <c r="H7089">
        <v>1</v>
      </c>
      <c r="I7089" t="s">
        <v>7143</v>
      </c>
    </row>
    <row r="7090" spans="1:9" x14ac:dyDescent="0.25">
      <c r="A7090" t="s">
        <v>11318</v>
      </c>
      <c r="B7090">
        <v>75211662</v>
      </c>
      <c r="C7090" t="s">
        <v>16</v>
      </c>
      <c r="D7090" t="s">
        <v>16</v>
      </c>
      <c r="E7090" t="s">
        <v>16</v>
      </c>
      <c r="F7090" t="s">
        <v>16</v>
      </c>
      <c r="G7090" t="s">
        <v>7015</v>
      </c>
      <c r="H7090">
        <v>1</v>
      </c>
      <c r="I7090" t="s">
        <v>7143</v>
      </c>
    </row>
    <row r="7091" spans="1:9" x14ac:dyDescent="0.25">
      <c r="A7091" t="s">
        <v>11317</v>
      </c>
      <c r="B7091">
        <v>75211662</v>
      </c>
      <c r="C7091" t="s">
        <v>16</v>
      </c>
      <c r="D7091" t="s">
        <v>16</v>
      </c>
      <c r="E7091" t="s">
        <v>16</v>
      </c>
      <c r="F7091" t="s">
        <v>16</v>
      </c>
      <c r="G7091" t="s">
        <v>7015</v>
      </c>
      <c r="H7091">
        <v>1</v>
      </c>
      <c r="I7091" t="s">
        <v>7143</v>
      </c>
    </row>
    <row r="7092" spans="1:9" x14ac:dyDescent="0.25">
      <c r="A7092" t="s">
        <v>11319</v>
      </c>
      <c r="B7092">
        <v>75211662</v>
      </c>
      <c r="C7092" t="s">
        <v>16</v>
      </c>
      <c r="D7092" t="s">
        <v>16</v>
      </c>
      <c r="E7092" t="s">
        <v>16</v>
      </c>
      <c r="F7092" t="s">
        <v>16</v>
      </c>
      <c r="G7092" t="s">
        <v>7015</v>
      </c>
      <c r="H7092">
        <v>1</v>
      </c>
      <c r="I7092" t="s">
        <v>7143</v>
      </c>
    </row>
    <row r="7093" spans="1:9" x14ac:dyDescent="0.25">
      <c r="A7093" t="s">
        <v>11505</v>
      </c>
      <c r="B7093">
        <v>75211662</v>
      </c>
      <c r="C7093" t="s">
        <v>16</v>
      </c>
      <c r="D7093" t="s">
        <v>16</v>
      </c>
      <c r="E7093" t="s">
        <v>16</v>
      </c>
      <c r="F7093" t="s">
        <v>16</v>
      </c>
      <c r="G7093" t="s">
        <v>7015</v>
      </c>
      <c r="H7093">
        <v>1</v>
      </c>
      <c r="I7093" t="s">
        <v>7143</v>
      </c>
    </row>
    <row r="7094" spans="1:9" x14ac:dyDescent="0.25">
      <c r="A7094" t="s">
        <v>11972</v>
      </c>
      <c r="B7094">
        <v>75211662</v>
      </c>
      <c r="C7094" t="s">
        <v>16</v>
      </c>
      <c r="D7094" t="s">
        <v>16</v>
      </c>
      <c r="E7094" t="s">
        <v>16</v>
      </c>
      <c r="F7094" t="s">
        <v>16</v>
      </c>
      <c r="G7094" t="s">
        <v>7015</v>
      </c>
      <c r="H7094">
        <v>1</v>
      </c>
      <c r="I7094" t="s">
        <v>7143</v>
      </c>
    </row>
    <row r="7095" spans="1:9" x14ac:dyDescent="0.25">
      <c r="A7095" t="s">
        <v>11971</v>
      </c>
      <c r="B7095">
        <v>75211662</v>
      </c>
      <c r="C7095" t="s">
        <v>16</v>
      </c>
      <c r="D7095" t="s">
        <v>16</v>
      </c>
      <c r="E7095" t="s">
        <v>16</v>
      </c>
      <c r="F7095" t="s">
        <v>16</v>
      </c>
      <c r="G7095" t="s">
        <v>7015</v>
      </c>
      <c r="H7095">
        <v>1</v>
      </c>
      <c r="I7095" t="s">
        <v>7143</v>
      </c>
    </row>
    <row r="7096" spans="1:9" x14ac:dyDescent="0.25">
      <c r="A7096" t="s">
        <v>11996</v>
      </c>
      <c r="B7096">
        <v>75211662</v>
      </c>
      <c r="C7096" t="s">
        <v>16</v>
      </c>
      <c r="D7096" t="s">
        <v>16</v>
      </c>
      <c r="E7096" t="s">
        <v>16</v>
      </c>
      <c r="F7096" t="s">
        <v>16</v>
      </c>
      <c r="G7096" t="s">
        <v>7015</v>
      </c>
      <c r="H7096">
        <v>1</v>
      </c>
      <c r="I7096" t="s">
        <v>7143</v>
      </c>
    </row>
    <row r="7097" spans="1:9" x14ac:dyDescent="0.25">
      <c r="A7097" t="s">
        <v>11997</v>
      </c>
      <c r="B7097">
        <v>75211662</v>
      </c>
      <c r="C7097" t="s">
        <v>16</v>
      </c>
      <c r="D7097" t="s">
        <v>16</v>
      </c>
      <c r="E7097" t="s">
        <v>16</v>
      </c>
      <c r="F7097" t="s">
        <v>16</v>
      </c>
      <c r="G7097" t="s">
        <v>7015</v>
      </c>
      <c r="H7097">
        <v>1</v>
      </c>
      <c r="I7097" t="s">
        <v>7143</v>
      </c>
    </row>
    <row r="7098" spans="1:9" x14ac:dyDescent="0.25">
      <c r="A7098" t="s">
        <v>11789</v>
      </c>
      <c r="B7098">
        <v>75211662</v>
      </c>
      <c r="C7098" t="s">
        <v>16</v>
      </c>
      <c r="D7098" t="s">
        <v>16</v>
      </c>
      <c r="E7098" t="s">
        <v>16</v>
      </c>
      <c r="F7098" t="s">
        <v>16</v>
      </c>
      <c r="G7098" t="s">
        <v>7015</v>
      </c>
      <c r="H7098">
        <v>1</v>
      </c>
      <c r="I7098" t="s">
        <v>7143</v>
      </c>
    </row>
    <row r="7099" spans="1:9" x14ac:dyDescent="0.25">
      <c r="A7099" t="s">
        <v>11786</v>
      </c>
      <c r="B7099">
        <v>75211662</v>
      </c>
      <c r="C7099" t="s">
        <v>16</v>
      </c>
      <c r="D7099" t="s">
        <v>16</v>
      </c>
      <c r="E7099" t="s">
        <v>16</v>
      </c>
      <c r="F7099" t="s">
        <v>16</v>
      </c>
      <c r="G7099" t="s">
        <v>7015</v>
      </c>
      <c r="H7099">
        <v>1</v>
      </c>
      <c r="I7099" t="s">
        <v>7143</v>
      </c>
    </row>
    <row r="7100" spans="1:9" x14ac:dyDescent="0.25">
      <c r="A7100" t="s">
        <v>11787</v>
      </c>
      <c r="B7100">
        <v>75211662</v>
      </c>
      <c r="C7100" t="s">
        <v>16</v>
      </c>
      <c r="D7100" t="s">
        <v>16</v>
      </c>
      <c r="E7100" t="s">
        <v>16</v>
      </c>
      <c r="F7100" t="s">
        <v>16</v>
      </c>
      <c r="G7100" t="s">
        <v>7015</v>
      </c>
      <c r="H7100">
        <v>1</v>
      </c>
      <c r="I7100" t="s">
        <v>7143</v>
      </c>
    </row>
    <row r="7101" spans="1:9" x14ac:dyDescent="0.25">
      <c r="A7101" t="s">
        <v>12002</v>
      </c>
      <c r="B7101">
        <v>75211662</v>
      </c>
      <c r="C7101" t="s">
        <v>16</v>
      </c>
      <c r="D7101" t="s">
        <v>16</v>
      </c>
      <c r="E7101" t="s">
        <v>16</v>
      </c>
      <c r="F7101" t="s">
        <v>16</v>
      </c>
      <c r="G7101" t="s">
        <v>7015</v>
      </c>
      <c r="H7101">
        <v>1</v>
      </c>
      <c r="I7101" t="s">
        <v>7143</v>
      </c>
    </row>
    <row r="7102" spans="1:9" x14ac:dyDescent="0.25">
      <c r="A7102" t="s">
        <v>12003</v>
      </c>
      <c r="B7102">
        <v>75211662</v>
      </c>
      <c r="C7102" t="s">
        <v>16</v>
      </c>
      <c r="D7102" t="s">
        <v>16</v>
      </c>
      <c r="E7102" t="s">
        <v>16</v>
      </c>
      <c r="F7102" t="s">
        <v>16</v>
      </c>
      <c r="G7102" t="s">
        <v>7015</v>
      </c>
      <c r="H7102">
        <v>1</v>
      </c>
      <c r="I7102" t="s">
        <v>7143</v>
      </c>
    </row>
    <row r="7103" spans="1:9" x14ac:dyDescent="0.25">
      <c r="A7103" t="s">
        <v>11788</v>
      </c>
      <c r="B7103">
        <v>75211662</v>
      </c>
      <c r="C7103" t="s">
        <v>16</v>
      </c>
      <c r="D7103" t="s">
        <v>16</v>
      </c>
      <c r="E7103" t="s">
        <v>16</v>
      </c>
      <c r="F7103" t="s">
        <v>16</v>
      </c>
      <c r="G7103" t="s">
        <v>7015</v>
      </c>
      <c r="H7103">
        <v>1</v>
      </c>
      <c r="I7103" t="s">
        <v>7143</v>
      </c>
    </row>
    <row r="7104" spans="1:9" x14ac:dyDescent="0.25">
      <c r="A7104" t="s">
        <v>12004</v>
      </c>
      <c r="B7104">
        <v>75211662</v>
      </c>
      <c r="C7104" t="s">
        <v>16</v>
      </c>
      <c r="D7104" t="s">
        <v>16</v>
      </c>
      <c r="E7104" t="s">
        <v>16</v>
      </c>
      <c r="F7104" t="s">
        <v>16</v>
      </c>
      <c r="G7104" t="s">
        <v>7015</v>
      </c>
      <c r="H7104">
        <v>1</v>
      </c>
      <c r="I7104" t="s">
        <v>7143</v>
      </c>
    </row>
    <row r="7105" spans="1:9" x14ac:dyDescent="0.25">
      <c r="A7105" t="s">
        <v>12005</v>
      </c>
      <c r="B7105">
        <v>75211662</v>
      </c>
      <c r="C7105" t="s">
        <v>16</v>
      </c>
      <c r="D7105" t="s">
        <v>16</v>
      </c>
      <c r="E7105" t="s">
        <v>16</v>
      </c>
      <c r="F7105" t="s">
        <v>16</v>
      </c>
      <c r="G7105" t="s">
        <v>7015</v>
      </c>
      <c r="H7105">
        <v>1</v>
      </c>
      <c r="I7105" t="s">
        <v>7143</v>
      </c>
    </row>
    <row r="7106" spans="1:9" x14ac:dyDescent="0.25">
      <c r="A7106" t="s">
        <v>11621</v>
      </c>
      <c r="B7106">
        <v>75211662</v>
      </c>
      <c r="C7106" t="s">
        <v>16</v>
      </c>
      <c r="D7106" t="s">
        <v>16</v>
      </c>
      <c r="E7106" t="s">
        <v>16</v>
      </c>
      <c r="F7106" t="s">
        <v>16</v>
      </c>
      <c r="G7106" t="s">
        <v>7015</v>
      </c>
      <c r="H7106">
        <v>1</v>
      </c>
      <c r="I7106" t="s">
        <v>7143</v>
      </c>
    </row>
    <row r="7107" spans="1:9" x14ac:dyDescent="0.25">
      <c r="A7107" t="s">
        <v>11622</v>
      </c>
      <c r="B7107">
        <v>75211662</v>
      </c>
      <c r="C7107" t="s">
        <v>16</v>
      </c>
      <c r="D7107" t="s">
        <v>16</v>
      </c>
      <c r="E7107" t="s">
        <v>16</v>
      </c>
      <c r="F7107" t="s">
        <v>16</v>
      </c>
      <c r="G7107" t="s">
        <v>7015</v>
      </c>
      <c r="H7107">
        <v>1</v>
      </c>
      <c r="I7107" t="s">
        <v>7143</v>
      </c>
    </row>
    <row r="7108" spans="1:9" x14ac:dyDescent="0.25">
      <c r="A7108" t="s">
        <v>11873</v>
      </c>
      <c r="B7108">
        <v>75211662</v>
      </c>
      <c r="C7108" t="s">
        <v>16</v>
      </c>
      <c r="D7108" t="s">
        <v>16</v>
      </c>
      <c r="E7108" t="s">
        <v>16</v>
      </c>
      <c r="F7108" t="s">
        <v>16</v>
      </c>
      <c r="G7108" t="s">
        <v>7015</v>
      </c>
      <c r="H7108">
        <v>1</v>
      </c>
      <c r="I7108" t="s">
        <v>7143</v>
      </c>
    </row>
    <row r="7109" spans="1:9" x14ac:dyDescent="0.25">
      <c r="A7109" t="s">
        <v>11874</v>
      </c>
      <c r="B7109">
        <v>75211662</v>
      </c>
      <c r="C7109" t="s">
        <v>16</v>
      </c>
      <c r="D7109" t="s">
        <v>16</v>
      </c>
      <c r="E7109" t="s">
        <v>16</v>
      </c>
      <c r="F7109" t="s">
        <v>16</v>
      </c>
      <c r="G7109" t="s">
        <v>7015</v>
      </c>
      <c r="H7109">
        <v>1</v>
      </c>
      <c r="I7109" t="s">
        <v>7143</v>
      </c>
    </row>
    <row r="7110" spans="1:9" x14ac:dyDescent="0.25">
      <c r="A7110" t="s">
        <v>11875</v>
      </c>
      <c r="B7110">
        <v>75211662</v>
      </c>
      <c r="C7110" t="s">
        <v>16</v>
      </c>
      <c r="D7110" t="s">
        <v>16</v>
      </c>
      <c r="E7110" t="s">
        <v>16</v>
      </c>
      <c r="F7110" t="s">
        <v>16</v>
      </c>
      <c r="G7110" t="s">
        <v>7015</v>
      </c>
      <c r="H7110">
        <v>1</v>
      </c>
      <c r="I7110" t="s">
        <v>7143</v>
      </c>
    </row>
    <row r="7111" spans="1:9" x14ac:dyDescent="0.25">
      <c r="A7111" t="s">
        <v>10937</v>
      </c>
      <c r="B7111">
        <v>75211662</v>
      </c>
      <c r="C7111" t="s">
        <v>16</v>
      </c>
      <c r="D7111" t="s">
        <v>16</v>
      </c>
      <c r="E7111" t="s">
        <v>16</v>
      </c>
      <c r="F7111" t="s">
        <v>16</v>
      </c>
      <c r="G7111" t="s">
        <v>7015</v>
      </c>
      <c r="H7111">
        <v>1</v>
      </c>
      <c r="I7111" t="s">
        <v>7143</v>
      </c>
    </row>
    <row r="7112" spans="1:9" x14ac:dyDescent="0.25">
      <c r="A7112" t="s">
        <v>11394</v>
      </c>
      <c r="B7112">
        <v>75211662</v>
      </c>
      <c r="C7112" t="s">
        <v>16</v>
      </c>
      <c r="D7112" t="s">
        <v>16</v>
      </c>
      <c r="E7112" t="s">
        <v>16</v>
      </c>
      <c r="F7112" t="s">
        <v>16</v>
      </c>
      <c r="G7112" t="s">
        <v>7015</v>
      </c>
      <c r="H7112">
        <v>1</v>
      </c>
      <c r="I7112" t="s">
        <v>7143</v>
      </c>
    </row>
    <row r="7113" spans="1:9" x14ac:dyDescent="0.25">
      <c r="A7113" t="s">
        <v>11391</v>
      </c>
      <c r="B7113">
        <v>75211662</v>
      </c>
      <c r="C7113" t="s">
        <v>16</v>
      </c>
      <c r="D7113" t="s">
        <v>16</v>
      </c>
      <c r="E7113" t="s">
        <v>16</v>
      </c>
      <c r="F7113" t="s">
        <v>16</v>
      </c>
      <c r="G7113" t="s">
        <v>7015</v>
      </c>
      <c r="H7113">
        <v>1</v>
      </c>
      <c r="I7113" t="s">
        <v>7143</v>
      </c>
    </row>
    <row r="7114" spans="1:9" x14ac:dyDescent="0.25">
      <c r="A7114" t="s">
        <v>11392</v>
      </c>
      <c r="B7114">
        <v>75211662</v>
      </c>
      <c r="C7114" t="s">
        <v>16</v>
      </c>
      <c r="D7114" t="s">
        <v>16</v>
      </c>
      <c r="E7114" t="s">
        <v>16</v>
      </c>
      <c r="F7114" t="s">
        <v>16</v>
      </c>
      <c r="G7114" t="s">
        <v>7015</v>
      </c>
      <c r="H7114">
        <v>1</v>
      </c>
      <c r="I7114" t="s">
        <v>7143</v>
      </c>
    </row>
    <row r="7115" spans="1:9" x14ac:dyDescent="0.25">
      <c r="A7115" t="s">
        <v>11393</v>
      </c>
      <c r="B7115">
        <v>75211662</v>
      </c>
      <c r="C7115" t="s">
        <v>16</v>
      </c>
      <c r="D7115" t="s">
        <v>16</v>
      </c>
      <c r="E7115" t="s">
        <v>16</v>
      </c>
      <c r="F7115" t="s">
        <v>16</v>
      </c>
      <c r="G7115" t="s">
        <v>7015</v>
      </c>
      <c r="H7115">
        <v>1</v>
      </c>
      <c r="I7115" t="s">
        <v>7143</v>
      </c>
    </row>
    <row r="7116" spans="1:9" x14ac:dyDescent="0.25">
      <c r="A7116" t="s">
        <v>12095</v>
      </c>
      <c r="B7116">
        <v>75211662</v>
      </c>
      <c r="C7116" t="s">
        <v>16</v>
      </c>
      <c r="D7116" t="s">
        <v>16</v>
      </c>
      <c r="E7116" t="s">
        <v>16</v>
      </c>
      <c r="F7116" t="s">
        <v>16</v>
      </c>
      <c r="G7116" t="s">
        <v>7015</v>
      </c>
      <c r="H7116">
        <v>1</v>
      </c>
      <c r="I7116" t="s">
        <v>7143</v>
      </c>
    </row>
    <row r="7117" spans="1:9" x14ac:dyDescent="0.25">
      <c r="A7117" t="s">
        <v>11974</v>
      </c>
      <c r="B7117">
        <v>75196500</v>
      </c>
      <c r="C7117" t="s">
        <v>16</v>
      </c>
      <c r="D7117" t="s">
        <v>16</v>
      </c>
      <c r="E7117" t="s">
        <v>16</v>
      </c>
      <c r="F7117" t="s">
        <v>16</v>
      </c>
      <c r="G7117" t="s">
        <v>2425</v>
      </c>
      <c r="H7117">
        <v>1</v>
      </c>
      <c r="I7117" t="s">
        <v>5229</v>
      </c>
    </row>
    <row r="7118" spans="1:9" x14ac:dyDescent="0.25">
      <c r="A7118" t="s">
        <v>11976</v>
      </c>
      <c r="B7118">
        <v>75211662</v>
      </c>
      <c r="C7118" t="s">
        <v>16</v>
      </c>
      <c r="D7118" t="s">
        <v>16</v>
      </c>
      <c r="E7118" t="s">
        <v>16</v>
      </c>
      <c r="F7118" t="s">
        <v>16</v>
      </c>
      <c r="G7118" t="s">
        <v>7015</v>
      </c>
      <c r="H7118">
        <v>1</v>
      </c>
      <c r="I7118" t="s">
        <v>7143</v>
      </c>
    </row>
    <row r="7119" spans="1:9" x14ac:dyDescent="0.25">
      <c r="A7119" t="s">
        <v>11091</v>
      </c>
      <c r="B7119">
        <v>75211662</v>
      </c>
      <c r="C7119" t="s">
        <v>16</v>
      </c>
      <c r="D7119" t="s">
        <v>16</v>
      </c>
      <c r="E7119" t="s">
        <v>16</v>
      </c>
      <c r="F7119" t="s">
        <v>16</v>
      </c>
      <c r="G7119" t="s">
        <v>7015</v>
      </c>
      <c r="H7119">
        <v>1</v>
      </c>
      <c r="I7119" t="s">
        <v>7143</v>
      </c>
    </row>
    <row r="7120" spans="1:9" x14ac:dyDescent="0.25">
      <c r="A7120" t="s">
        <v>11093</v>
      </c>
      <c r="B7120">
        <v>75211662</v>
      </c>
      <c r="C7120" t="s">
        <v>16</v>
      </c>
      <c r="D7120" t="s">
        <v>16</v>
      </c>
      <c r="E7120" t="s">
        <v>16</v>
      </c>
      <c r="F7120" t="s">
        <v>16</v>
      </c>
      <c r="G7120" t="s">
        <v>7015</v>
      </c>
      <c r="H7120">
        <v>1</v>
      </c>
      <c r="I7120" t="s">
        <v>7143</v>
      </c>
    </row>
    <row r="7121" spans="1:9" x14ac:dyDescent="0.25">
      <c r="A7121" t="s">
        <v>11092</v>
      </c>
      <c r="B7121">
        <v>75211662</v>
      </c>
      <c r="C7121" t="s">
        <v>16</v>
      </c>
      <c r="D7121" t="s">
        <v>16</v>
      </c>
      <c r="E7121" t="s">
        <v>16</v>
      </c>
      <c r="F7121" t="s">
        <v>16</v>
      </c>
      <c r="G7121" t="s">
        <v>7015</v>
      </c>
      <c r="H7121">
        <v>1</v>
      </c>
      <c r="I7121" t="s">
        <v>7143</v>
      </c>
    </row>
    <row r="7122" spans="1:9" x14ac:dyDescent="0.25">
      <c r="A7122" t="s">
        <v>11095</v>
      </c>
      <c r="B7122">
        <v>75211662</v>
      </c>
      <c r="C7122" t="s">
        <v>16</v>
      </c>
      <c r="D7122" t="s">
        <v>16</v>
      </c>
      <c r="E7122" t="s">
        <v>16</v>
      </c>
      <c r="F7122" t="s">
        <v>16</v>
      </c>
      <c r="G7122" t="s">
        <v>7015</v>
      </c>
      <c r="H7122">
        <v>1</v>
      </c>
      <c r="I7122" t="s">
        <v>7143</v>
      </c>
    </row>
    <row r="7123" spans="1:9" x14ac:dyDescent="0.25">
      <c r="A7123" t="s">
        <v>12172</v>
      </c>
      <c r="B7123">
        <v>75211662</v>
      </c>
      <c r="C7123" t="s">
        <v>16</v>
      </c>
      <c r="D7123" t="s">
        <v>16</v>
      </c>
      <c r="E7123" t="s">
        <v>16</v>
      </c>
      <c r="F7123" t="s">
        <v>16</v>
      </c>
      <c r="G7123" t="s">
        <v>7015</v>
      </c>
      <c r="H7123">
        <v>1</v>
      </c>
      <c r="I7123" t="s">
        <v>7143</v>
      </c>
    </row>
    <row r="7124" spans="1:9" x14ac:dyDescent="0.25">
      <c r="A7124" t="s">
        <v>12173</v>
      </c>
      <c r="B7124">
        <v>75211662</v>
      </c>
      <c r="C7124" t="s">
        <v>16</v>
      </c>
      <c r="D7124" t="s">
        <v>16</v>
      </c>
      <c r="E7124" t="s">
        <v>16</v>
      </c>
      <c r="F7124" t="s">
        <v>16</v>
      </c>
      <c r="G7124" t="s">
        <v>7015</v>
      </c>
      <c r="H7124">
        <v>1</v>
      </c>
      <c r="I7124" t="s">
        <v>7143</v>
      </c>
    </row>
    <row r="7125" spans="1:9" x14ac:dyDescent="0.25">
      <c r="A7125" t="s">
        <v>12124</v>
      </c>
      <c r="B7125">
        <v>75211662</v>
      </c>
      <c r="C7125" t="s">
        <v>16</v>
      </c>
      <c r="D7125" t="s">
        <v>16</v>
      </c>
      <c r="E7125" t="s">
        <v>16</v>
      </c>
      <c r="F7125" t="s">
        <v>16</v>
      </c>
      <c r="G7125" t="s">
        <v>7015</v>
      </c>
      <c r="H7125">
        <v>1</v>
      </c>
      <c r="I7125" t="s">
        <v>7143</v>
      </c>
    </row>
    <row r="7126" spans="1:9" x14ac:dyDescent="0.25">
      <c r="A7126" t="s">
        <v>12129</v>
      </c>
      <c r="B7126">
        <v>75211662</v>
      </c>
      <c r="C7126" t="s">
        <v>16</v>
      </c>
      <c r="D7126" t="s">
        <v>16</v>
      </c>
      <c r="E7126" t="s">
        <v>16</v>
      </c>
      <c r="F7126" t="s">
        <v>16</v>
      </c>
      <c r="G7126" t="s">
        <v>7015</v>
      </c>
      <c r="H7126">
        <v>1</v>
      </c>
      <c r="I7126" t="s">
        <v>7143</v>
      </c>
    </row>
    <row r="7127" spans="1:9" x14ac:dyDescent="0.25">
      <c r="A7127" t="s">
        <v>12138</v>
      </c>
      <c r="B7127">
        <v>75211662</v>
      </c>
      <c r="C7127" t="s">
        <v>16</v>
      </c>
      <c r="D7127" t="s">
        <v>16</v>
      </c>
      <c r="E7127" t="s">
        <v>16</v>
      </c>
      <c r="F7127" t="s">
        <v>16</v>
      </c>
      <c r="G7127" t="s">
        <v>7015</v>
      </c>
      <c r="H7127">
        <v>1</v>
      </c>
      <c r="I7127" t="s">
        <v>7143</v>
      </c>
    </row>
    <row r="7128" spans="1:9" x14ac:dyDescent="0.25">
      <c r="A7128" t="s">
        <v>12139</v>
      </c>
      <c r="B7128">
        <v>75211662</v>
      </c>
      <c r="C7128" t="s">
        <v>16</v>
      </c>
      <c r="D7128" t="s">
        <v>16</v>
      </c>
      <c r="E7128" t="s">
        <v>16</v>
      </c>
      <c r="F7128" t="s">
        <v>16</v>
      </c>
      <c r="G7128" t="s">
        <v>7015</v>
      </c>
      <c r="H7128">
        <v>1</v>
      </c>
      <c r="I7128" t="s">
        <v>7143</v>
      </c>
    </row>
    <row r="7129" spans="1:9" x14ac:dyDescent="0.25">
      <c r="A7129" t="s">
        <v>12141</v>
      </c>
      <c r="B7129">
        <v>75211662</v>
      </c>
      <c r="C7129" t="s">
        <v>16</v>
      </c>
      <c r="D7129" t="s">
        <v>16</v>
      </c>
      <c r="E7129" t="s">
        <v>16</v>
      </c>
      <c r="F7129" t="s">
        <v>16</v>
      </c>
      <c r="G7129" t="s">
        <v>7015</v>
      </c>
      <c r="H7129">
        <v>1</v>
      </c>
      <c r="I7129" t="s">
        <v>7143</v>
      </c>
    </row>
    <row r="7130" spans="1:9" x14ac:dyDescent="0.25">
      <c r="A7130" t="s">
        <v>12140</v>
      </c>
      <c r="B7130">
        <v>75211662</v>
      </c>
      <c r="C7130" t="s">
        <v>16</v>
      </c>
      <c r="D7130" t="s">
        <v>16</v>
      </c>
      <c r="E7130" t="s">
        <v>16</v>
      </c>
      <c r="F7130" t="s">
        <v>16</v>
      </c>
      <c r="G7130" t="s">
        <v>7015</v>
      </c>
      <c r="H7130">
        <v>1</v>
      </c>
      <c r="I7130" t="s">
        <v>7143</v>
      </c>
    </row>
    <row r="7131" spans="1:9" x14ac:dyDescent="0.25">
      <c r="A7131" t="s">
        <v>10487</v>
      </c>
      <c r="B7131">
        <v>75211662</v>
      </c>
      <c r="C7131" t="s">
        <v>16</v>
      </c>
      <c r="D7131" t="s">
        <v>16</v>
      </c>
      <c r="E7131" t="s">
        <v>16</v>
      </c>
      <c r="F7131" t="s">
        <v>16</v>
      </c>
      <c r="G7131" t="s">
        <v>7015</v>
      </c>
      <c r="H7131">
        <v>1</v>
      </c>
      <c r="I7131" t="s">
        <v>7143</v>
      </c>
    </row>
    <row r="7132" spans="1:9" x14ac:dyDescent="0.25">
      <c r="A7132" t="s">
        <v>10488</v>
      </c>
      <c r="B7132">
        <v>75211662</v>
      </c>
      <c r="C7132" t="s">
        <v>16</v>
      </c>
      <c r="D7132" t="s">
        <v>16</v>
      </c>
      <c r="E7132" t="s">
        <v>16</v>
      </c>
      <c r="F7132" t="s">
        <v>16</v>
      </c>
      <c r="G7132" t="s">
        <v>7015</v>
      </c>
      <c r="H7132">
        <v>1</v>
      </c>
      <c r="I7132" t="s">
        <v>7143</v>
      </c>
    </row>
    <row r="7133" spans="1:9" x14ac:dyDescent="0.25">
      <c r="A7133" t="s">
        <v>12176</v>
      </c>
      <c r="B7133">
        <v>75211662</v>
      </c>
      <c r="C7133" t="s">
        <v>16</v>
      </c>
      <c r="D7133" t="s">
        <v>16</v>
      </c>
      <c r="E7133" t="s">
        <v>16</v>
      </c>
      <c r="F7133" t="s">
        <v>16</v>
      </c>
      <c r="G7133" t="s">
        <v>7015</v>
      </c>
      <c r="H7133">
        <v>1</v>
      </c>
      <c r="I7133" t="s">
        <v>7143</v>
      </c>
    </row>
    <row r="7134" spans="1:9" x14ac:dyDescent="0.25">
      <c r="A7134" t="s">
        <v>12177</v>
      </c>
      <c r="B7134">
        <v>75211662</v>
      </c>
      <c r="C7134" t="s">
        <v>16</v>
      </c>
      <c r="D7134" t="s">
        <v>16</v>
      </c>
      <c r="E7134" t="s">
        <v>16</v>
      </c>
      <c r="F7134" t="s">
        <v>16</v>
      </c>
      <c r="G7134" t="s">
        <v>7015</v>
      </c>
      <c r="H7134">
        <v>1</v>
      </c>
      <c r="I7134" t="s">
        <v>7143</v>
      </c>
    </row>
    <row r="7135" spans="1:9" x14ac:dyDescent="0.25">
      <c r="A7135" t="s">
        <v>12154</v>
      </c>
      <c r="B7135">
        <v>75211662</v>
      </c>
      <c r="C7135" t="s">
        <v>16</v>
      </c>
      <c r="D7135" t="s">
        <v>16</v>
      </c>
      <c r="E7135" t="s">
        <v>16</v>
      </c>
      <c r="F7135" t="s">
        <v>16</v>
      </c>
      <c r="G7135" t="s">
        <v>7015</v>
      </c>
      <c r="H7135">
        <v>1</v>
      </c>
      <c r="I7135" t="s">
        <v>7143</v>
      </c>
    </row>
    <row r="7136" spans="1:9" x14ac:dyDescent="0.25">
      <c r="A7136" t="s">
        <v>10924</v>
      </c>
      <c r="B7136">
        <v>75211600</v>
      </c>
      <c r="C7136" t="s">
        <v>16</v>
      </c>
      <c r="D7136" t="s">
        <v>16</v>
      </c>
      <c r="E7136" t="s">
        <v>16</v>
      </c>
      <c r="F7136" t="s">
        <v>16</v>
      </c>
      <c r="G7136" t="s">
        <v>7099</v>
      </c>
      <c r="H7136">
        <v>1</v>
      </c>
      <c r="I7136" t="s">
        <v>7146</v>
      </c>
    </row>
    <row r="7137" spans="1:9" x14ac:dyDescent="0.25">
      <c r="A7137" t="s">
        <v>10377</v>
      </c>
      <c r="B7137">
        <v>75211662</v>
      </c>
      <c r="C7137" t="s">
        <v>16</v>
      </c>
      <c r="D7137" t="s">
        <v>16</v>
      </c>
      <c r="E7137" t="s">
        <v>16</v>
      </c>
      <c r="F7137" t="s">
        <v>16</v>
      </c>
      <c r="G7137" t="s">
        <v>7015</v>
      </c>
      <c r="H7137">
        <v>1</v>
      </c>
      <c r="I7137" t="s">
        <v>7143</v>
      </c>
    </row>
    <row r="7138" spans="1:9" x14ac:dyDescent="0.25">
      <c r="A7138" t="s">
        <v>10927</v>
      </c>
      <c r="B7138">
        <v>75211662</v>
      </c>
      <c r="C7138" t="s">
        <v>16</v>
      </c>
      <c r="D7138" t="s">
        <v>16</v>
      </c>
      <c r="E7138" t="s">
        <v>16</v>
      </c>
      <c r="F7138" t="s">
        <v>16</v>
      </c>
      <c r="G7138" t="s">
        <v>7015</v>
      </c>
      <c r="H7138">
        <v>1</v>
      </c>
      <c r="I7138" t="s">
        <v>7143</v>
      </c>
    </row>
    <row r="7139" spans="1:9" x14ac:dyDescent="0.25">
      <c r="A7139" t="s">
        <v>11285</v>
      </c>
      <c r="B7139">
        <v>75211600</v>
      </c>
      <c r="C7139" t="s">
        <v>16</v>
      </c>
      <c r="D7139" t="s">
        <v>16</v>
      </c>
      <c r="E7139" t="s">
        <v>16</v>
      </c>
      <c r="F7139" t="s">
        <v>16</v>
      </c>
      <c r="G7139" t="s">
        <v>7099</v>
      </c>
      <c r="H7139">
        <v>1</v>
      </c>
      <c r="I7139" t="s">
        <v>7146</v>
      </c>
    </row>
    <row r="7140" spans="1:9" x14ac:dyDescent="0.25">
      <c r="A7140" t="s">
        <v>11289</v>
      </c>
      <c r="B7140">
        <v>75211600</v>
      </c>
      <c r="C7140" t="s">
        <v>16</v>
      </c>
      <c r="D7140" t="s">
        <v>16</v>
      </c>
      <c r="E7140" t="s">
        <v>16</v>
      </c>
      <c r="F7140" t="s">
        <v>16</v>
      </c>
      <c r="G7140" t="s">
        <v>7099</v>
      </c>
      <c r="H7140">
        <v>1</v>
      </c>
      <c r="I7140" t="s">
        <v>7146</v>
      </c>
    </row>
    <row r="7141" spans="1:9" x14ac:dyDescent="0.25">
      <c r="A7141" t="s">
        <v>12208</v>
      </c>
      <c r="B7141">
        <v>75196500</v>
      </c>
      <c r="C7141" t="s">
        <v>16</v>
      </c>
      <c r="D7141" t="s">
        <v>16</v>
      </c>
      <c r="E7141" t="s">
        <v>16</v>
      </c>
      <c r="F7141" t="s">
        <v>16</v>
      </c>
      <c r="G7141" t="s">
        <v>2425</v>
      </c>
      <c r="H7141">
        <v>1</v>
      </c>
      <c r="I7141" t="s">
        <v>5229</v>
      </c>
    </row>
    <row r="7142" spans="1:9" x14ac:dyDescent="0.25">
      <c r="A7142" t="s">
        <v>11581</v>
      </c>
      <c r="B7142">
        <v>75211662</v>
      </c>
      <c r="C7142" t="s">
        <v>16</v>
      </c>
      <c r="D7142" t="s">
        <v>16</v>
      </c>
      <c r="E7142" t="s">
        <v>16</v>
      </c>
      <c r="F7142" t="s">
        <v>16</v>
      </c>
      <c r="G7142" t="s">
        <v>7015</v>
      </c>
      <c r="H7142">
        <v>1</v>
      </c>
      <c r="I7142" t="s">
        <v>7143</v>
      </c>
    </row>
    <row r="7143" spans="1:9" x14ac:dyDescent="0.25">
      <c r="A7143" t="s">
        <v>10880</v>
      </c>
      <c r="B7143">
        <v>75211662</v>
      </c>
      <c r="C7143" t="s">
        <v>16</v>
      </c>
      <c r="D7143" t="s">
        <v>16</v>
      </c>
      <c r="E7143" t="s">
        <v>16</v>
      </c>
      <c r="F7143" t="s">
        <v>16</v>
      </c>
      <c r="G7143" t="s">
        <v>7015</v>
      </c>
      <c r="H7143">
        <v>1</v>
      </c>
      <c r="I7143" t="s">
        <v>7143</v>
      </c>
    </row>
    <row r="7144" spans="1:9" x14ac:dyDescent="0.25">
      <c r="A7144" t="s">
        <v>12252</v>
      </c>
      <c r="B7144">
        <v>75211662</v>
      </c>
      <c r="C7144" t="s">
        <v>16</v>
      </c>
      <c r="D7144" t="s">
        <v>16</v>
      </c>
      <c r="E7144" t="s">
        <v>16</v>
      </c>
      <c r="F7144" t="s">
        <v>16</v>
      </c>
      <c r="G7144" t="s">
        <v>7015</v>
      </c>
      <c r="H7144">
        <v>1</v>
      </c>
      <c r="I7144" t="s">
        <v>7143</v>
      </c>
    </row>
    <row r="7145" spans="1:9" x14ac:dyDescent="0.25">
      <c r="A7145" t="s">
        <v>12355</v>
      </c>
      <c r="B7145">
        <v>75211662</v>
      </c>
      <c r="C7145" t="s">
        <v>16</v>
      </c>
      <c r="D7145" t="s">
        <v>16</v>
      </c>
      <c r="E7145" t="s">
        <v>16</v>
      </c>
      <c r="F7145" t="s">
        <v>16</v>
      </c>
      <c r="G7145" t="s">
        <v>7015</v>
      </c>
      <c r="H7145">
        <v>1</v>
      </c>
      <c r="I7145" t="s">
        <v>7143</v>
      </c>
    </row>
    <row r="7146" spans="1:9" x14ac:dyDescent="0.25">
      <c r="A7146" t="s">
        <v>12358</v>
      </c>
      <c r="B7146">
        <v>75211662</v>
      </c>
      <c r="C7146" t="s">
        <v>16</v>
      </c>
      <c r="D7146" t="s">
        <v>16</v>
      </c>
      <c r="E7146" t="s">
        <v>16</v>
      </c>
      <c r="F7146" t="s">
        <v>16</v>
      </c>
      <c r="G7146" t="s">
        <v>7015</v>
      </c>
      <c r="H7146">
        <v>1</v>
      </c>
      <c r="I7146" t="s">
        <v>7143</v>
      </c>
    </row>
    <row r="7147" spans="1:9" x14ac:dyDescent="0.25">
      <c r="A7147" t="s">
        <v>12300</v>
      </c>
      <c r="B7147">
        <v>75211662</v>
      </c>
      <c r="C7147" t="s">
        <v>16</v>
      </c>
      <c r="D7147" t="s">
        <v>16</v>
      </c>
      <c r="E7147" t="s">
        <v>16</v>
      </c>
      <c r="F7147" t="s">
        <v>16</v>
      </c>
      <c r="G7147" t="s">
        <v>7015</v>
      </c>
      <c r="H7147">
        <v>1</v>
      </c>
      <c r="I7147" t="s">
        <v>7143</v>
      </c>
    </row>
    <row r="7148" spans="1:9" x14ac:dyDescent="0.25">
      <c r="A7148" t="s">
        <v>12359</v>
      </c>
      <c r="B7148">
        <v>75211662</v>
      </c>
      <c r="C7148" t="s">
        <v>16</v>
      </c>
      <c r="D7148" t="s">
        <v>16</v>
      </c>
      <c r="E7148" t="s">
        <v>16</v>
      </c>
      <c r="F7148" t="s">
        <v>16</v>
      </c>
      <c r="G7148" t="s">
        <v>7015</v>
      </c>
      <c r="H7148">
        <v>1</v>
      </c>
      <c r="I7148" t="s">
        <v>7143</v>
      </c>
    </row>
    <row r="7149" spans="1:9" x14ac:dyDescent="0.25">
      <c r="A7149" t="s">
        <v>12301</v>
      </c>
      <c r="B7149">
        <v>75211662</v>
      </c>
      <c r="C7149" t="s">
        <v>16</v>
      </c>
      <c r="D7149" t="s">
        <v>16</v>
      </c>
      <c r="E7149" t="s">
        <v>16</v>
      </c>
      <c r="F7149" t="s">
        <v>16</v>
      </c>
      <c r="G7149" t="s">
        <v>7015</v>
      </c>
      <c r="H7149">
        <v>1</v>
      </c>
      <c r="I7149" t="s">
        <v>7143</v>
      </c>
    </row>
    <row r="7150" spans="1:9" x14ac:dyDescent="0.25">
      <c r="A7150" t="s">
        <v>12308</v>
      </c>
      <c r="B7150">
        <v>75196500</v>
      </c>
      <c r="C7150" t="s">
        <v>16</v>
      </c>
      <c r="D7150" t="s">
        <v>16</v>
      </c>
      <c r="E7150" t="s">
        <v>16</v>
      </c>
      <c r="F7150" t="s">
        <v>16</v>
      </c>
      <c r="G7150" t="s">
        <v>2425</v>
      </c>
      <c r="H7150">
        <v>1</v>
      </c>
      <c r="I7150" t="s">
        <v>5229</v>
      </c>
    </row>
    <row r="7151" spans="1:9" x14ac:dyDescent="0.25">
      <c r="A7151" t="s">
        <v>12309</v>
      </c>
      <c r="B7151">
        <v>75196500</v>
      </c>
      <c r="C7151" t="s">
        <v>16</v>
      </c>
      <c r="D7151" t="s">
        <v>16</v>
      </c>
      <c r="E7151" t="s">
        <v>16</v>
      </c>
      <c r="F7151" t="s">
        <v>16</v>
      </c>
      <c r="G7151" t="s">
        <v>2425</v>
      </c>
      <c r="H7151">
        <v>1</v>
      </c>
      <c r="I7151" t="s">
        <v>5229</v>
      </c>
    </row>
    <row r="7152" spans="1:9" x14ac:dyDescent="0.25">
      <c r="A7152" t="s">
        <v>11561</v>
      </c>
      <c r="B7152">
        <v>75196500</v>
      </c>
      <c r="C7152" t="s">
        <v>16</v>
      </c>
      <c r="D7152" t="s">
        <v>16</v>
      </c>
      <c r="E7152" t="s">
        <v>16</v>
      </c>
      <c r="F7152" t="s">
        <v>16</v>
      </c>
      <c r="G7152" t="s">
        <v>2425</v>
      </c>
      <c r="H7152">
        <v>1</v>
      </c>
      <c r="I7152" t="s">
        <v>5229</v>
      </c>
    </row>
    <row r="7153" spans="1:9" x14ac:dyDescent="0.25">
      <c r="A7153" t="s">
        <v>11562</v>
      </c>
      <c r="B7153">
        <v>75196500</v>
      </c>
      <c r="C7153" t="s">
        <v>16</v>
      </c>
      <c r="D7153" t="s">
        <v>16</v>
      </c>
      <c r="E7153" t="s">
        <v>16</v>
      </c>
      <c r="F7153" t="s">
        <v>16</v>
      </c>
      <c r="G7153" t="s">
        <v>2425</v>
      </c>
      <c r="H7153">
        <v>2</v>
      </c>
      <c r="I7153" t="s">
        <v>7145</v>
      </c>
    </row>
    <row r="7154" spans="1:9" x14ac:dyDescent="0.25">
      <c r="A7154" t="s">
        <v>11562</v>
      </c>
      <c r="B7154">
        <v>75211662</v>
      </c>
      <c r="C7154" t="s">
        <v>16</v>
      </c>
      <c r="D7154" t="s">
        <v>16</v>
      </c>
      <c r="E7154" t="s">
        <v>16</v>
      </c>
      <c r="F7154" t="s">
        <v>16</v>
      </c>
      <c r="G7154" t="s">
        <v>7015</v>
      </c>
      <c r="H7154">
        <v>1</v>
      </c>
      <c r="I7154" t="s">
        <v>7143</v>
      </c>
    </row>
    <row r="7155" spans="1:9" x14ac:dyDescent="0.25">
      <c r="A7155" t="s">
        <v>12382</v>
      </c>
      <c r="B7155">
        <v>75180019</v>
      </c>
      <c r="C7155" t="s">
        <v>16</v>
      </c>
      <c r="D7155" t="s">
        <v>16</v>
      </c>
      <c r="E7155" t="s">
        <v>16</v>
      </c>
      <c r="F7155" t="s">
        <v>16</v>
      </c>
      <c r="G7155" t="s">
        <v>2430</v>
      </c>
      <c r="H7155">
        <v>1</v>
      </c>
      <c r="I7155" t="s">
        <v>5227</v>
      </c>
    </row>
    <row r="7156" spans="1:9" x14ac:dyDescent="0.25">
      <c r="A7156" t="s">
        <v>12384</v>
      </c>
      <c r="B7156">
        <v>75180019</v>
      </c>
      <c r="C7156" t="s">
        <v>16</v>
      </c>
      <c r="D7156" t="s">
        <v>16</v>
      </c>
      <c r="E7156" t="s">
        <v>16</v>
      </c>
      <c r="F7156" t="s">
        <v>16</v>
      </c>
      <c r="G7156" t="s">
        <v>2430</v>
      </c>
      <c r="H7156">
        <v>1</v>
      </c>
      <c r="I7156" t="s">
        <v>5227</v>
      </c>
    </row>
    <row r="7157" spans="1:9" x14ac:dyDescent="0.25">
      <c r="A7157" t="s">
        <v>12385</v>
      </c>
      <c r="B7157">
        <v>75180019</v>
      </c>
      <c r="C7157" t="s">
        <v>16</v>
      </c>
      <c r="D7157" t="s">
        <v>16</v>
      </c>
      <c r="E7157" t="s">
        <v>16</v>
      </c>
      <c r="F7157" t="s">
        <v>16</v>
      </c>
      <c r="G7157" t="s">
        <v>2430</v>
      </c>
      <c r="H7157">
        <v>1</v>
      </c>
      <c r="I7157" t="s">
        <v>5227</v>
      </c>
    </row>
    <row r="7158" spans="1:9" x14ac:dyDescent="0.25">
      <c r="A7158" t="s">
        <v>11662</v>
      </c>
      <c r="B7158">
        <v>75211662</v>
      </c>
      <c r="C7158" t="s">
        <v>16</v>
      </c>
      <c r="D7158" t="s">
        <v>16</v>
      </c>
      <c r="E7158" t="s">
        <v>16</v>
      </c>
      <c r="F7158" t="s">
        <v>16</v>
      </c>
      <c r="G7158" t="s">
        <v>7015</v>
      </c>
      <c r="H7158">
        <v>1</v>
      </c>
      <c r="I7158" t="s">
        <v>7143</v>
      </c>
    </row>
    <row r="7159" spans="1:9" x14ac:dyDescent="0.25">
      <c r="A7159" t="s">
        <v>11663</v>
      </c>
      <c r="B7159">
        <v>75211662</v>
      </c>
      <c r="C7159" t="s">
        <v>16</v>
      </c>
      <c r="D7159" t="s">
        <v>16</v>
      </c>
      <c r="E7159" t="s">
        <v>16</v>
      </c>
      <c r="F7159" t="s">
        <v>16</v>
      </c>
      <c r="G7159" t="s">
        <v>7015</v>
      </c>
      <c r="H7159">
        <v>1</v>
      </c>
      <c r="I7159" t="s">
        <v>7143</v>
      </c>
    </row>
    <row r="7160" spans="1:9" x14ac:dyDescent="0.25">
      <c r="A7160" t="s">
        <v>12407</v>
      </c>
      <c r="B7160">
        <v>75211662</v>
      </c>
      <c r="C7160" t="s">
        <v>16</v>
      </c>
      <c r="D7160" t="s">
        <v>16</v>
      </c>
      <c r="E7160" t="s">
        <v>16</v>
      </c>
      <c r="F7160" t="s">
        <v>16</v>
      </c>
      <c r="G7160" t="s">
        <v>7015</v>
      </c>
      <c r="H7160">
        <v>1</v>
      </c>
      <c r="I7160" t="s">
        <v>7143</v>
      </c>
    </row>
    <row r="7161" spans="1:9" x14ac:dyDescent="0.25">
      <c r="A7161" t="s">
        <v>12390</v>
      </c>
      <c r="B7161">
        <v>75211662</v>
      </c>
      <c r="C7161" t="s">
        <v>16</v>
      </c>
      <c r="D7161" t="s">
        <v>16</v>
      </c>
      <c r="E7161" t="s">
        <v>16</v>
      </c>
      <c r="F7161" t="s">
        <v>16</v>
      </c>
      <c r="G7161" t="s">
        <v>7015</v>
      </c>
      <c r="H7161">
        <v>1</v>
      </c>
      <c r="I7161" t="s">
        <v>7143</v>
      </c>
    </row>
    <row r="7162" spans="1:9" x14ac:dyDescent="0.25">
      <c r="A7162" t="s">
        <v>12402</v>
      </c>
      <c r="B7162">
        <v>75211662</v>
      </c>
      <c r="C7162" t="s">
        <v>16</v>
      </c>
      <c r="D7162" t="s">
        <v>16</v>
      </c>
      <c r="E7162" t="s">
        <v>16</v>
      </c>
      <c r="F7162" t="s">
        <v>16</v>
      </c>
      <c r="G7162" t="s">
        <v>7015</v>
      </c>
      <c r="H7162">
        <v>1</v>
      </c>
      <c r="I7162" t="s">
        <v>7143</v>
      </c>
    </row>
    <row r="7163" spans="1:9" x14ac:dyDescent="0.25">
      <c r="A7163" t="s">
        <v>10707</v>
      </c>
      <c r="B7163">
        <v>75180019</v>
      </c>
      <c r="C7163" t="s">
        <v>16</v>
      </c>
      <c r="D7163" t="s">
        <v>16</v>
      </c>
      <c r="E7163" t="s">
        <v>16</v>
      </c>
      <c r="F7163" t="s">
        <v>16</v>
      </c>
      <c r="G7163" t="s">
        <v>2430</v>
      </c>
      <c r="H7163">
        <v>1</v>
      </c>
      <c r="I7163" t="s">
        <v>5227</v>
      </c>
    </row>
    <row r="7164" spans="1:9" x14ac:dyDescent="0.25">
      <c r="A7164" t="s">
        <v>10708</v>
      </c>
      <c r="B7164">
        <v>75211662</v>
      </c>
      <c r="C7164" t="s">
        <v>16</v>
      </c>
      <c r="D7164" t="s">
        <v>16</v>
      </c>
      <c r="E7164" t="s">
        <v>16</v>
      </c>
      <c r="F7164" t="s">
        <v>16</v>
      </c>
      <c r="G7164" t="s">
        <v>7015</v>
      </c>
      <c r="H7164">
        <v>1</v>
      </c>
      <c r="I7164" t="s">
        <v>7143</v>
      </c>
    </row>
    <row r="7165" spans="1:9" x14ac:dyDescent="0.25">
      <c r="A7165" t="s">
        <v>14451</v>
      </c>
      <c r="B7165">
        <v>75211662</v>
      </c>
      <c r="C7165" t="s">
        <v>16</v>
      </c>
      <c r="D7165" t="s">
        <v>16</v>
      </c>
      <c r="E7165" t="s">
        <v>16</v>
      </c>
      <c r="F7165" t="s">
        <v>16</v>
      </c>
      <c r="G7165" t="s">
        <v>7015</v>
      </c>
      <c r="H7165">
        <v>1</v>
      </c>
      <c r="I7165" t="s">
        <v>7143</v>
      </c>
    </row>
    <row r="7166" spans="1:9" x14ac:dyDescent="0.25">
      <c r="A7166" t="s">
        <v>14450</v>
      </c>
      <c r="B7166">
        <v>75577000</v>
      </c>
      <c r="C7166" t="s">
        <v>16</v>
      </c>
      <c r="D7166" t="s">
        <v>16</v>
      </c>
      <c r="E7166" t="s">
        <v>16</v>
      </c>
      <c r="F7166" t="s">
        <v>16</v>
      </c>
      <c r="G7166" t="s">
        <v>3759</v>
      </c>
      <c r="H7166">
        <v>1</v>
      </c>
      <c r="I7166" t="s">
        <v>4898</v>
      </c>
    </row>
    <row r="7167" spans="1:9" x14ac:dyDescent="0.25">
      <c r="A7167" t="s">
        <v>14625</v>
      </c>
      <c r="B7167">
        <v>75211662</v>
      </c>
      <c r="C7167" t="s">
        <v>16</v>
      </c>
      <c r="D7167" t="s">
        <v>16</v>
      </c>
      <c r="E7167" t="s">
        <v>16</v>
      </c>
      <c r="F7167" t="s">
        <v>16</v>
      </c>
      <c r="G7167" t="s">
        <v>7015</v>
      </c>
      <c r="H7167">
        <v>1</v>
      </c>
      <c r="I7167" t="s">
        <v>7143</v>
      </c>
    </row>
    <row r="7168" spans="1:9" x14ac:dyDescent="0.25">
      <c r="A7168" t="s">
        <v>14627</v>
      </c>
      <c r="B7168">
        <v>75211662</v>
      </c>
      <c r="C7168" t="s">
        <v>16</v>
      </c>
      <c r="D7168" t="s">
        <v>16</v>
      </c>
      <c r="E7168" t="s">
        <v>16</v>
      </c>
      <c r="F7168" t="s">
        <v>16</v>
      </c>
      <c r="G7168" t="s">
        <v>7015</v>
      </c>
      <c r="H7168">
        <v>1</v>
      </c>
      <c r="I7168" t="s">
        <v>7143</v>
      </c>
    </row>
    <row r="7169" spans="1:9" x14ac:dyDescent="0.25">
      <c r="A7169" t="s">
        <v>14626</v>
      </c>
      <c r="B7169">
        <v>75211662</v>
      </c>
      <c r="C7169" t="s">
        <v>16</v>
      </c>
      <c r="D7169" t="s">
        <v>16</v>
      </c>
      <c r="E7169" t="s">
        <v>16</v>
      </c>
      <c r="F7169" t="s">
        <v>16</v>
      </c>
      <c r="G7169" t="s">
        <v>7015</v>
      </c>
      <c r="H7169">
        <v>1</v>
      </c>
      <c r="I7169" t="s">
        <v>7143</v>
      </c>
    </row>
    <row r="7170" spans="1:9" x14ac:dyDescent="0.25">
      <c r="A7170" t="s">
        <v>3568</v>
      </c>
      <c r="B7170">
        <v>75500133</v>
      </c>
      <c r="C7170" t="s">
        <v>16</v>
      </c>
      <c r="D7170" t="s">
        <v>16</v>
      </c>
      <c r="E7170" t="s">
        <v>16</v>
      </c>
      <c r="F7170" t="s">
        <v>16</v>
      </c>
      <c r="G7170" t="s">
        <v>3560</v>
      </c>
      <c r="H7170">
        <v>1</v>
      </c>
      <c r="I7170" t="s">
        <v>5234</v>
      </c>
    </row>
    <row r="7171" spans="1:9" x14ac:dyDescent="0.25">
      <c r="A7171" t="s">
        <v>3567</v>
      </c>
      <c r="B7171">
        <v>75500133</v>
      </c>
      <c r="C7171" t="s">
        <v>16</v>
      </c>
      <c r="D7171" t="s">
        <v>16</v>
      </c>
      <c r="E7171" t="s">
        <v>16</v>
      </c>
      <c r="F7171" t="s">
        <v>16</v>
      </c>
      <c r="G7171" t="s">
        <v>3560</v>
      </c>
      <c r="H7171">
        <v>1</v>
      </c>
      <c r="I7171" t="s">
        <v>5234</v>
      </c>
    </row>
    <row r="7172" spans="1:9" x14ac:dyDescent="0.25">
      <c r="A7172" t="s">
        <v>8726</v>
      </c>
      <c r="B7172">
        <v>70120140</v>
      </c>
      <c r="C7172" t="s">
        <v>16</v>
      </c>
      <c r="D7172" t="s">
        <v>16</v>
      </c>
      <c r="E7172" t="s">
        <v>16</v>
      </c>
      <c r="F7172" t="s">
        <v>16</v>
      </c>
      <c r="G7172" t="s">
        <v>2467</v>
      </c>
      <c r="H7172">
        <v>1</v>
      </c>
      <c r="I7172" t="s">
        <v>5232</v>
      </c>
    </row>
    <row r="7173" spans="1:9" x14ac:dyDescent="0.25">
      <c r="A7173" t="s">
        <v>8727</v>
      </c>
      <c r="B7173">
        <v>70120140</v>
      </c>
      <c r="C7173" t="s">
        <v>16</v>
      </c>
      <c r="D7173" t="s">
        <v>16</v>
      </c>
      <c r="E7173" t="s">
        <v>16</v>
      </c>
      <c r="F7173" t="s">
        <v>16</v>
      </c>
      <c r="G7173" t="s">
        <v>2467</v>
      </c>
      <c r="H7173">
        <v>1</v>
      </c>
      <c r="I7173" t="s">
        <v>5232</v>
      </c>
    </row>
    <row r="7174" spans="1:9" x14ac:dyDescent="0.25">
      <c r="A7174" t="s">
        <v>14994</v>
      </c>
      <c r="B7174">
        <v>75577000</v>
      </c>
      <c r="C7174" t="s">
        <v>16</v>
      </c>
      <c r="D7174" t="s">
        <v>16</v>
      </c>
      <c r="E7174" t="s">
        <v>16</v>
      </c>
      <c r="F7174" t="s">
        <v>16</v>
      </c>
      <c r="G7174" t="s">
        <v>3759</v>
      </c>
      <c r="H7174">
        <v>1</v>
      </c>
      <c r="I7174" t="s">
        <v>4898</v>
      </c>
    </row>
    <row r="7175" spans="1:9" x14ac:dyDescent="0.25">
      <c r="A7175" t="s">
        <v>5546</v>
      </c>
      <c r="B7175">
        <v>75196500</v>
      </c>
      <c r="C7175" t="s">
        <v>16</v>
      </c>
      <c r="D7175" t="s">
        <v>16</v>
      </c>
      <c r="E7175" t="s">
        <v>16</v>
      </c>
      <c r="F7175" t="s">
        <v>16</v>
      </c>
      <c r="G7175" t="s">
        <v>2425</v>
      </c>
      <c r="H7175">
        <v>1</v>
      </c>
      <c r="I7175" t="s">
        <v>5229</v>
      </c>
    </row>
    <row r="7176" spans="1:9" x14ac:dyDescent="0.25">
      <c r="A7176" t="s">
        <v>14995</v>
      </c>
      <c r="B7176">
        <v>75577000</v>
      </c>
      <c r="C7176" t="s">
        <v>16</v>
      </c>
      <c r="D7176" t="s">
        <v>16</v>
      </c>
      <c r="E7176" t="s">
        <v>16</v>
      </c>
      <c r="F7176" t="s">
        <v>16</v>
      </c>
      <c r="G7176" t="s">
        <v>3759</v>
      </c>
      <c r="H7176">
        <v>1</v>
      </c>
      <c r="I7176" t="s">
        <v>4898</v>
      </c>
    </row>
    <row r="7177" spans="1:9" x14ac:dyDescent="0.25">
      <c r="A7177" t="s">
        <v>14440</v>
      </c>
      <c r="B7177">
        <v>75577000</v>
      </c>
      <c r="C7177" t="s">
        <v>16</v>
      </c>
      <c r="D7177" t="s">
        <v>16</v>
      </c>
      <c r="E7177" t="s">
        <v>16</v>
      </c>
      <c r="F7177" t="s">
        <v>16</v>
      </c>
      <c r="G7177" t="s">
        <v>3759</v>
      </c>
      <c r="H7177">
        <v>1</v>
      </c>
      <c r="I7177" t="s">
        <v>4898</v>
      </c>
    </row>
    <row r="7178" spans="1:9" x14ac:dyDescent="0.25">
      <c r="A7178" t="s">
        <v>14441</v>
      </c>
      <c r="B7178">
        <v>75577000</v>
      </c>
      <c r="C7178" t="s">
        <v>16</v>
      </c>
      <c r="D7178" t="s">
        <v>16</v>
      </c>
      <c r="E7178" t="s">
        <v>16</v>
      </c>
      <c r="F7178" t="s">
        <v>16</v>
      </c>
      <c r="G7178" t="s">
        <v>3759</v>
      </c>
      <c r="H7178">
        <v>1</v>
      </c>
      <c r="I7178" t="s">
        <v>4898</v>
      </c>
    </row>
    <row r="7179" spans="1:9" x14ac:dyDescent="0.25">
      <c r="A7179" t="s">
        <v>14442</v>
      </c>
      <c r="B7179">
        <v>75577000</v>
      </c>
      <c r="C7179" t="s">
        <v>16</v>
      </c>
      <c r="D7179" t="s">
        <v>16</v>
      </c>
      <c r="E7179" t="s">
        <v>16</v>
      </c>
      <c r="F7179" t="s">
        <v>16</v>
      </c>
      <c r="G7179" t="s">
        <v>3759</v>
      </c>
      <c r="H7179">
        <v>1</v>
      </c>
      <c r="I7179" t="s">
        <v>4898</v>
      </c>
    </row>
    <row r="7180" spans="1:9" x14ac:dyDescent="0.25">
      <c r="A7180" t="s">
        <v>14443</v>
      </c>
      <c r="B7180">
        <v>75577000</v>
      </c>
      <c r="C7180" t="s">
        <v>16</v>
      </c>
      <c r="D7180" t="s">
        <v>16</v>
      </c>
      <c r="E7180" t="s">
        <v>16</v>
      </c>
      <c r="F7180" t="s">
        <v>16</v>
      </c>
      <c r="G7180" t="s">
        <v>3759</v>
      </c>
      <c r="H7180">
        <v>1</v>
      </c>
      <c r="I7180" t="s">
        <v>4898</v>
      </c>
    </row>
    <row r="7181" spans="1:9" x14ac:dyDescent="0.25">
      <c r="A7181" t="s">
        <v>5856</v>
      </c>
      <c r="B7181">
        <v>75180019</v>
      </c>
      <c r="C7181" t="s">
        <v>16</v>
      </c>
      <c r="D7181" t="s">
        <v>16</v>
      </c>
      <c r="E7181" t="s">
        <v>16</v>
      </c>
      <c r="F7181" t="s">
        <v>16</v>
      </c>
      <c r="G7181" t="s">
        <v>2430</v>
      </c>
      <c r="H7181">
        <v>1</v>
      </c>
      <c r="I7181" t="s">
        <v>5227</v>
      </c>
    </row>
    <row r="7182" spans="1:9" x14ac:dyDescent="0.25">
      <c r="A7182" t="s">
        <v>6126</v>
      </c>
      <c r="B7182">
        <v>23700784</v>
      </c>
      <c r="C7182" t="s">
        <v>16</v>
      </c>
      <c r="D7182" t="s">
        <v>16</v>
      </c>
      <c r="E7182" t="s">
        <v>16</v>
      </c>
      <c r="F7182" t="s">
        <v>16</v>
      </c>
      <c r="G7182" t="s">
        <v>4185</v>
      </c>
      <c r="H7182">
        <v>1</v>
      </c>
      <c r="I7182" t="s">
        <v>5239</v>
      </c>
    </row>
    <row r="7183" spans="1:9" x14ac:dyDescent="0.25">
      <c r="A7183" t="s">
        <v>7102</v>
      </c>
      <c r="B7183">
        <v>75211662</v>
      </c>
      <c r="C7183" t="s">
        <v>16</v>
      </c>
      <c r="D7183" t="s">
        <v>16</v>
      </c>
      <c r="E7183" t="s">
        <v>16</v>
      </c>
      <c r="F7183" t="s">
        <v>16</v>
      </c>
      <c r="G7183" t="s">
        <v>7015</v>
      </c>
      <c r="H7183">
        <v>1</v>
      </c>
      <c r="I7183" t="s">
        <v>7143</v>
      </c>
    </row>
    <row r="7184" spans="1:9" x14ac:dyDescent="0.25">
      <c r="A7184" t="s">
        <v>7233</v>
      </c>
      <c r="B7184">
        <v>75211662</v>
      </c>
      <c r="C7184" t="s">
        <v>16</v>
      </c>
      <c r="D7184" t="s">
        <v>16</v>
      </c>
      <c r="E7184" t="s">
        <v>16</v>
      </c>
      <c r="F7184" t="s">
        <v>16</v>
      </c>
      <c r="G7184" t="s">
        <v>7015</v>
      </c>
      <c r="H7184">
        <v>1</v>
      </c>
      <c r="I7184" t="s">
        <v>7143</v>
      </c>
    </row>
    <row r="7185" spans="1:9" x14ac:dyDescent="0.25">
      <c r="A7185" t="s">
        <v>7234</v>
      </c>
      <c r="B7185">
        <v>75211662</v>
      </c>
      <c r="C7185" t="s">
        <v>16</v>
      </c>
      <c r="D7185" t="s">
        <v>16</v>
      </c>
      <c r="E7185" t="s">
        <v>16</v>
      </c>
      <c r="F7185" t="s">
        <v>16</v>
      </c>
      <c r="G7185" t="s">
        <v>7015</v>
      </c>
      <c r="H7185">
        <v>1</v>
      </c>
      <c r="I7185" t="s">
        <v>7143</v>
      </c>
    </row>
    <row r="7186" spans="1:9" x14ac:dyDescent="0.25">
      <c r="A7186" t="s">
        <v>7176</v>
      </c>
      <c r="B7186">
        <v>75211662</v>
      </c>
      <c r="C7186" t="s">
        <v>16</v>
      </c>
      <c r="D7186" t="s">
        <v>16</v>
      </c>
      <c r="E7186" t="s">
        <v>16</v>
      </c>
      <c r="F7186" t="s">
        <v>16</v>
      </c>
      <c r="G7186" t="s">
        <v>7015</v>
      </c>
      <c r="H7186">
        <v>1</v>
      </c>
      <c r="I7186" t="s">
        <v>7143</v>
      </c>
    </row>
    <row r="7187" spans="1:9" x14ac:dyDescent="0.25">
      <c r="A7187" t="s">
        <v>7243</v>
      </c>
      <c r="B7187">
        <v>74762273</v>
      </c>
      <c r="C7187" t="s">
        <v>16</v>
      </c>
      <c r="D7187" t="s">
        <v>16</v>
      </c>
      <c r="E7187" t="s">
        <v>16</v>
      </c>
      <c r="F7187" t="s">
        <v>16</v>
      </c>
      <c r="G7187" t="s">
        <v>154</v>
      </c>
      <c r="H7187">
        <v>1</v>
      </c>
      <c r="I7187" t="s">
        <v>4887</v>
      </c>
    </row>
    <row r="7188" spans="1:9" x14ac:dyDescent="0.25">
      <c r="A7188" t="s">
        <v>14757</v>
      </c>
      <c r="B7188">
        <v>75211662</v>
      </c>
      <c r="C7188" t="s">
        <v>16</v>
      </c>
      <c r="D7188" t="s">
        <v>16</v>
      </c>
      <c r="E7188" t="s">
        <v>16</v>
      </c>
      <c r="F7188" t="s">
        <v>16</v>
      </c>
      <c r="G7188" t="s">
        <v>7015</v>
      </c>
      <c r="H7188">
        <v>1</v>
      </c>
      <c r="I7188" t="s">
        <v>7143</v>
      </c>
    </row>
    <row r="7189" spans="1:9" x14ac:dyDescent="0.25">
      <c r="A7189" t="s">
        <v>14758</v>
      </c>
      <c r="B7189">
        <v>75211662</v>
      </c>
      <c r="C7189" t="s">
        <v>16</v>
      </c>
      <c r="D7189" t="s">
        <v>16</v>
      </c>
      <c r="E7189" t="s">
        <v>16</v>
      </c>
      <c r="F7189" t="s">
        <v>16</v>
      </c>
      <c r="G7189" t="s">
        <v>7015</v>
      </c>
      <c r="H7189">
        <v>1</v>
      </c>
      <c r="I7189" t="s">
        <v>7143</v>
      </c>
    </row>
    <row r="7190" spans="1:9" x14ac:dyDescent="0.25">
      <c r="A7190" t="s">
        <v>3262</v>
      </c>
      <c r="B7190">
        <v>73547700</v>
      </c>
      <c r="C7190" t="s">
        <v>16</v>
      </c>
      <c r="D7190" t="s">
        <v>16</v>
      </c>
      <c r="E7190" t="s">
        <v>16</v>
      </c>
      <c r="F7190" t="s">
        <v>16</v>
      </c>
      <c r="G7190" t="s">
        <v>3944</v>
      </c>
      <c r="H7190">
        <v>1</v>
      </c>
      <c r="I7190" t="s">
        <v>4905</v>
      </c>
    </row>
    <row r="7191" spans="1:9" x14ac:dyDescent="0.25">
      <c r="A7191" t="s">
        <v>3251</v>
      </c>
      <c r="B7191">
        <v>75196500</v>
      </c>
      <c r="C7191" t="s">
        <v>16</v>
      </c>
      <c r="D7191" t="s">
        <v>16</v>
      </c>
      <c r="E7191" t="s">
        <v>16</v>
      </c>
      <c r="F7191" t="s">
        <v>16</v>
      </c>
      <c r="G7191" t="s">
        <v>2425</v>
      </c>
      <c r="H7191">
        <v>1</v>
      </c>
      <c r="I7191" t="s">
        <v>5229</v>
      </c>
    </row>
    <row r="7192" spans="1:9" x14ac:dyDescent="0.25">
      <c r="A7192" t="s">
        <v>3252</v>
      </c>
      <c r="B7192">
        <v>75196500</v>
      </c>
      <c r="C7192" t="s">
        <v>16</v>
      </c>
      <c r="D7192" t="s">
        <v>16</v>
      </c>
      <c r="E7192" t="s">
        <v>16</v>
      </c>
      <c r="F7192" t="s">
        <v>16</v>
      </c>
      <c r="G7192" t="s">
        <v>2425</v>
      </c>
      <c r="H7192">
        <v>1</v>
      </c>
      <c r="I7192" t="s">
        <v>5229</v>
      </c>
    </row>
    <row r="7193" spans="1:9" x14ac:dyDescent="0.25">
      <c r="A7193" t="s">
        <v>3259</v>
      </c>
      <c r="B7193">
        <v>75196500</v>
      </c>
      <c r="C7193" t="s">
        <v>16</v>
      </c>
      <c r="D7193" t="s">
        <v>16</v>
      </c>
      <c r="E7193" t="s">
        <v>16</v>
      </c>
      <c r="F7193" t="s">
        <v>16</v>
      </c>
      <c r="G7193" t="s">
        <v>2425</v>
      </c>
      <c r="H7193">
        <v>1</v>
      </c>
      <c r="I7193" t="s">
        <v>5229</v>
      </c>
    </row>
    <row r="7194" spans="1:9" x14ac:dyDescent="0.25">
      <c r="A7194" t="s">
        <v>4291</v>
      </c>
      <c r="B7194">
        <v>74613880</v>
      </c>
      <c r="C7194" t="s">
        <v>16</v>
      </c>
      <c r="D7194" t="s">
        <v>16</v>
      </c>
      <c r="E7194" t="s">
        <v>16</v>
      </c>
      <c r="F7194" t="s">
        <v>16</v>
      </c>
      <c r="G7194" t="s">
        <v>4287</v>
      </c>
      <c r="H7194">
        <v>1</v>
      </c>
      <c r="I7194" t="s">
        <v>5233</v>
      </c>
    </row>
    <row r="7195" spans="1:9" x14ac:dyDescent="0.25">
      <c r="A7195" t="s">
        <v>4286</v>
      </c>
      <c r="B7195">
        <v>74613880</v>
      </c>
      <c r="C7195" t="s">
        <v>16</v>
      </c>
      <c r="D7195" t="s">
        <v>16</v>
      </c>
      <c r="E7195" t="s">
        <v>16</v>
      </c>
      <c r="F7195" t="s">
        <v>16</v>
      </c>
      <c r="G7195" t="s">
        <v>4287</v>
      </c>
      <c r="H7195">
        <v>1</v>
      </c>
      <c r="I7195" t="s">
        <v>5233</v>
      </c>
    </row>
    <row r="7196" spans="1:9" x14ac:dyDescent="0.25">
      <c r="A7196" t="s">
        <v>4288</v>
      </c>
      <c r="B7196">
        <v>74613880</v>
      </c>
      <c r="C7196" t="s">
        <v>16</v>
      </c>
      <c r="D7196" t="s">
        <v>16</v>
      </c>
      <c r="E7196" t="s">
        <v>16</v>
      </c>
      <c r="F7196" t="s">
        <v>16</v>
      </c>
      <c r="G7196" t="s">
        <v>4287</v>
      </c>
      <c r="H7196">
        <v>1</v>
      </c>
      <c r="I7196" t="s">
        <v>5233</v>
      </c>
    </row>
    <row r="7197" spans="1:9" x14ac:dyDescent="0.25">
      <c r="A7197" t="s">
        <v>4289</v>
      </c>
      <c r="B7197">
        <v>74613880</v>
      </c>
      <c r="C7197" t="s">
        <v>16</v>
      </c>
      <c r="D7197" t="s">
        <v>16</v>
      </c>
      <c r="E7197" t="s">
        <v>16</v>
      </c>
      <c r="F7197" t="s">
        <v>16</v>
      </c>
      <c r="G7197" t="s">
        <v>4287</v>
      </c>
      <c r="H7197">
        <v>1</v>
      </c>
      <c r="I7197" t="s">
        <v>5233</v>
      </c>
    </row>
    <row r="7198" spans="1:9" x14ac:dyDescent="0.25">
      <c r="A7198" t="s">
        <v>4290</v>
      </c>
      <c r="B7198">
        <v>74613880</v>
      </c>
      <c r="C7198" t="s">
        <v>16</v>
      </c>
      <c r="D7198" t="s">
        <v>16</v>
      </c>
      <c r="E7198" t="s">
        <v>16</v>
      </c>
      <c r="F7198" t="s">
        <v>16</v>
      </c>
      <c r="G7198" t="s">
        <v>4287</v>
      </c>
      <c r="H7198">
        <v>1</v>
      </c>
      <c r="I7198" t="s">
        <v>5233</v>
      </c>
    </row>
    <row r="7199" spans="1:9" x14ac:dyDescent="0.25">
      <c r="A7199" t="s">
        <v>3431</v>
      </c>
      <c r="B7199">
        <v>75421677</v>
      </c>
      <c r="C7199" t="s">
        <v>16</v>
      </c>
      <c r="D7199" t="s">
        <v>16</v>
      </c>
      <c r="E7199" t="s">
        <v>16</v>
      </c>
      <c r="F7199" t="s">
        <v>16</v>
      </c>
      <c r="G7199" t="s">
        <v>3368</v>
      </c>
      <c r="H7199">
        <v>1</v>
      </c>
      <c r="I7199" t="s">
        <v>4892</v>
      </c>
    </row>
    <row r="7200" spans="1:9" x14ac:dyDescent="0.25">
      <c r="A7200" t="s">
        <v>3420</v>
      </c>
      <c r="B7200">
        <v>75421677</v>
      </c>
      <c r="C7200" t="s">
        <v>16</v>
      </c>
      <c r="D7200" t="s">
        <v>16</v>
      </c>
      <c r="E7200" t="s">
        <v>16</v>
      </c>
      <c r="F7200" t="s">
        <v>16</v>
      </c>
      <c r="G7200" t="s">
        <v>3368</v>
      </c>
      <c r="H7200">
        <v>1</v>
      </c>
      <c r="I7200" t="s">
        <v>4892</v>
      </c>
    </row>
    <row r="7201" spans="1:9" x14ac:dyDescent="0.25">
      <c r="A7201" t="s">
        <v>40975</v>
      </c>
      <c r="B7201">
        <v>70120140</v>
      </c>
      <c r="C7201" t="s">
        <v>16</v>
      </c>
      <c r="D7201" t="s">
        <v>16</v>
      </c>
      <c r="E7201" t="s">
        <v>16</v>
      </c>
      <c r="F7201" t="s">
        <v>16</v>
      </c>
      <c r="G7201" t="s">
        <v>2467</v>
      </c>
      <c r="H7201">
        <v>1</v>
      </c>
      <c r="I7201" t="s">
        <v>5232</v>
      </c>
    </row>
    <row r="7202" spans="1:9" x14ac:dyDescent="0.25">
      <c r="A7202" t="s">
        <v>7061</v>
      </c>
      <c r="B7202">
        <v>75176240</v>
      </c>
      <c r="C7202" t="s">
        <v>16</v>
      </c>
      <c r="D7202" t="s">
        <v>16</v>
      </c>
      <c r="E7202" t="s">
        <v>16</v>
      </c>
      <c r="F7202" t="s">
        <v>16</v>
      </c>
      <c r="G7202" t="s">
        <v>5434</v>
      </c>
      <c r="H7202">
        <v>1</v>
      </c>
      <c r="I7202" t="s">
        <v>5445</v>
      </c>
    </row>
    <row r="7203" spans="1:9" x14ac:dyDescent="0.25">
      <c r="A7203" t="s">
        <v>3059</v>
      </c>
      <c r="B7203">
        <v>75196500</v>
      </c>
      <c r="C7203" t="s">
        <v>16</v>
      </c>
      <c r="D7203" t="s">
        <v>16</v>
      </c>
      <c r="E7203" t="s">
        <v>16</v>
      </c>
      <c r="F7203" t="s">
        <v>16</v>
      </c>
      <c r="G7203" t="s">
        <v>2425</v>
      </c>
      <c r="H7203">
        <v>1</v>
      </c>
      <c r="I7203" t="s">
        <v>5229</v>
      </c>
    </row>
    <row r="7204" spans="1:9" x14ac:dyDescent="0.25">
      <c r="A7204" t="s">
        <v>3260</v>
      </c>
      <c r="B7204">
        <v>75196500</v>
      </c>
      <c r="C7204" t="s">
        <v>16</v>
      </c>
      <c r="D7204" t="s">
        <v>16</v>
      </c>
      <c r="E7204" t="s">
        <v>16</v>
      </c>
      <c r="F7204" t="s">
        <v>16</v>
      </c>
      <c r="G7204" t="s">
        <v>2425</v>
      </c>
      <c r="H7204">
        <v>1</v>
      </c>
      <c r="I7204" t="s">
        <v>5229</v>
      </c>
    </row>
    <row r="7205" spans="1:9" x14ac:dyDescent="0.25">
      <c r="A7205" t="s">
        <v>3261</v>
      </c>
      <c r="B7205">
        <v>75196500</v>
      </c>
      <c r="C7205" t="s">
        <v>16</v>
      </c>
      <c r="D7205" t="s">
        <v>16</v>
      </c>
      <c r="E7205" t="s">
        <v>16</v>
      </c>
      <c r="F7205" t="s">
        <v>16</v>
      </c>
      <c r="G7205" t="s">
        <v>2425</v>
      </c>
      <c r="H7205">
        <v>1</v>
      </c>
      <c r="I7205" t="s">
        <v>5229</v>
      </c>
    </row>
    <row r="7206" spans="1:9" x14ac:dyDescent="0.25">
      <c r="A7206" t="s">
        <v>3245</v>
      </c>
      <c r="B7206">
        <v>75196500</v>
      </c>
      <c r="C7206" t="s">
        <v>16</v>
      </c>
      <c r="D7206" t="s">
        <v>16</v>
      </c>
      <c r="E7206" t="s">
        <v>16</v>
      </c>
      <c r="F7206" t="s">
        <v>16</v>
      </c>
      <c r="G7206" t="s">
        <v>2425</v>
      </c>
      <c r="H7206">
        <v>1</v>
      </c>
      <c r="I7206" t="s">
        <v>5229</v>
      </c>
    </row>
    <row r="7207" spans="1:9" x14ac:dyDescent="0.25">
      <c r="A7207" t="s">
        <v>3246</v>
      </c>
      <c r="B7207">
        <v>75196500</v>
      </c>
      <c r="C7207" t="s">
        <v>16</v>
      </c>
      <c r="D7207" t="s">
        <v>16</v>
      </c>
      <c r="E7207" t="s">
        <v>16</v>
      </c>
      <c r="F7207" t="s">
        <v>16</v>
      </c>
      <c r="G7207" t="s">
        <v>2425</v>
      </c>
      <c r="H7207">
        <v>1</v>
      </c>
      <c r="I7207" t="s">
        <v>5229</v>
      </c>
    </row>
    <row r="7208" spans="1:9" x14ac:dyDescent="0.25">
      <c r="A7208" t="s">
        <v>3247</v>
      </c>
      <c r="B7208">
        <v>75196500</v>
      </c>
      <c r="C7208" t="s">
        <v>16</v>
      </c>
      <c r="D7208" t="s">
        <v>16</v>
      </c>
      <c r="E7208" t="s">
        <v>16</v>
      </c>
      <c r="F7208" t="s">
        <v>16</v>
      </c>
      <c r="G7208" t="s">
        <v>2425</v>
      </c>
      <c r="H7208">
        <v>1</v>
      </c>
      <c r="I7208" t="s">
        <v>5229</v>
      </c>
    </row>
    <row r="7209" spans="1:9" x14ac:dyDescent="0.25">
      <c r="A7209" t="s">
        <v>3248</v>
      </c>
      <c r="B7209">
        <v>75196500</v>
      </c>
      <c r="C7209" t="s">
        <v>16</v>
      </c>
      <c r="D7209" t="s">
        <v>16</v>
      </c>
      <c r="E7209" t="s">
        <v>16</v>
      </c>
      <c r="F7209" t="s">
        <v>16</v>
      </c>
      <c r="G7209" t="s">
        <v>2425</v>
      </c>
      <c r="H7209">
        <v>1</v>
      </c>
      <c r="I7209" t="s">
        <v>5229</v>
      </c>
    </row>
    <row r="7210" spans="1:9" x14ac:dyDescent="0.25">
      <c r="A7210" t="s">
        <v>3249</v>
      </c>
      <c r="B7210">
        <v>75196500</v>
      </c>
      <c r="C7210" t="s">
        <v>16</v>
      </c>
      <c r="D7210" t="s">
        <v>16</v>
      </c>
      <c r="E7210" t="s">
        <v>16</v>
      </c>
      <c r="F7210" t="s">
        <v>16</v>
      </c>
      <c r="G7210" t="s">
        <v>2425</v>
      </c>
      <c r="H7210">
        <v>1</v>
      </c>
      <c r="I7210" t="s">
        <v>5229</v>
      </c>
    </row>
    <row r="7211" spans="1:9" x14ac:dyDescent="0.25">
      <c r="A7211" t="s">
        <v>3227</v>
      </c>
      <c r="B7211">
        <v>75196500</v>
      </c>
      <c r="C7211" t="s">
        <v>16</v>
      </c>
      <c r="D7211" t="s">
        <v>16</v>
      </c>
      <c r="E7211" t="s">
        <v>16</v>
      </c>
      <c r="F7211" t="s">
        <v>16</v>
      </c>
      <c r="G7211" t="s">
        <v>2425</v>
      </c>
      <c r="H7211">
        <v>1</v>
      </c>
      <c r="I7211" t="s">
        <v>5229</v>
      </c>
    </row>
    <row r="7212" spans="1:9" x14ac:dyDescent="0.25">
      <c r="A7212" t="s">
        <v>3250</v>
      </c>
      <c r="B7212">
        <v>75196500</v>
      </c>
      <c r="C7212" t="s">
        <v>16</v>
      </c>
      <c r="D7212" t="s">
        <v>16</v>
      </c>
      <c r="E7212" t="s">
        <v>16</v>
      </c>
      <c r="F7212" t="s">
        <v>16</v>
      </c>
      <c r="G7212" t="s">
        <v>2425</v>
      </c>
      <c r="H7212">
        <v>1</v>
      </c>
      <c r="I7212" t="s">
        <v>5229</v>
      </c>
    </row>
    <row r="7213" spans="1:9" x14ac:dyDescent="0.25">
      <c r="A7213" t="s">
        <v>3239</v>
      </c>
      <c r="B7213">
        <v>75196500</v>
      </c>
      <c r="C7213" t="s">
        <v>16</v>
      </c>
      <c r="D7213" t="s">
        <v>16</v>
      </c>
      <c r="E7213" t="s">
        <v>16</v>
      </c>
      <c r="F7213" t="s">
        <v>16</v>
      </c>
      <c r="G7213" t="s">
        <v>2425</v>
      </c>
      <c r="H7213">
        <v>1</v>
      </c>
      <c r="I7213" t="s">
        <v>5229</v>
      </c>
    </row>
    <row r="7214" spans="1:9" x14ac:dyDescent="0.25">
      <c r="A7214" t="s">
        <v>3240</v>
      </c>
      <c r="B7214">
        <v>75196500</v>
      </c>
      <c r="C7214" t="s">
        <v>16</v>
      </c>
      <c r="D7214" t="s">
        <v>16</v>
      </c>
      <c r="E7214" t="s">
        <v>16</v>
      </c>
      <c r="F7214" t="s">
        <v>16</v>
      </c>
      <c r="G7214" t="s">
        <v>2425</v>
      </c>
      <c r="H7214">
        <v>1</v>
      </c>
      <c r="I7214" t="s">
        <v>5229</v>
      </c>
    </row>
    <row r="7215" spans="1:9" x14ac:dyDescent="0.25">
      <c r="A7215" t="s">
        <v>3241</v>
      </c>
      <c r="B7215">
        <v>75196500</v>
      </c>
      <c r="C7215" t="s">
        <v>16</v>
      </c>
      <c r="D7215" t="s">
        <v>16</v>
      </c>
      <c r="E7215" t="s">
        <v>16</v>
      </c>
      <c r="F7215" t="s">
        <v>16</v>
      </c>
      <c r="G7215" t="s">
        <v>2425</v>
      </c>
      <c r="H7215">
        <v>1</v>
      </c>
      <c r="I7215" t="s">
        <v>5229</v>
      </c>
    </row>
    <row r="7216" spans="1:9" x14ac:dyDescent="0.25">
      <c r="A7216" t="s">
        <v>3242</v>
      </c>
      <c r="B7216">
        <v>75196500</v>
      </c>
      <c r="C7216" t="s">
        <v>16</v>
      </c>
      <c r="D7216" t="s">
        <v>16</v>
      </c>
      <c r="E7216" t="s">
        <v>16</v>
      </c>
      <c r="F7216" t="s">
        <v>16</v>
      </c>
      <c r="G7216" t="s">
        <v>2425</v>
      </c>
      <c r="H7216">
        <v>1</v>
      </c>
      <c r="I7216" t="s">
        <v>5229</v>
      </c>
    </row>
    <row r="7217" spans="1:9" x14ac:dyDescent="0.25">
      <c r="A7217" t="s">
        <v>3243</v>
      </c>
      <c r="B7217">
        <v>75196500</v>
      </c>
      <c r="C7217" t="s">
        <v>16</v>
      </c>
      <c r="D7217" t="s">
        <v>16</v>
      </c>
      <c r="E7217" t="s">
        <v>16</v>
      </c>
      <c r="F7217" t="s">
        <v>16</v>
      </c>
      <c r="G7217" t="s">
        <v>2425</v>
      </c>
      <c r="H7217">
        <v>1</v>
      </c>
      <c r="I7217" t="s">
        <v>5229</v>
      </c>
    </row>
    <row r="7218" spans="1:9" x14ac:dyDescent="0.25">
      <c r="A7218" t="s">
        <v>3244</v>
      </c>
      <c r="B7218">
        <v>75196500</v>
      </c>
      <c r="C7218" t="s">
        <v>16</v>
      </c>
      <c r="D7218" t="s">
        <v>16</v>
      </c>
      <c r="E7218" t="s">
        <v>16</v>
      </c>
      <c r="F7218" t="s">
        <v>16</v>
      </c>
      <c r="G7218" t="s">
        <v>2425</v>
      </c>
      <c r="H7218">
        <v>1</v>
      </c>
      <c r="I7218" t="s">
        <v>5229</v>
      </c>
    </row>
    <row r="7219" spans="1:9" x14ac:dyDescent="0.25">
      <c r="A7219" t="s">
        <v>3230</v>
      </c>
      <c r="B7219">
        <v>75196500</v>
      </c>
      <c r="C7219" t="s">
        <v>16</v>
      </c>
      <c r="D7219" t="s">
        <v>16</v>
      </c>
      <c r="E7219" t="s">
        <v>16</v>
      </c>
      <c r="F7219" t="s">
        <v>16</v>
      </c>
      <c r="G7219" t="s">
        <v>2425</v>
      </c>
      <c r="H7219">
        <v>1</v>
      </c>
      <c r="I7219" t="s">
        <v>5229</v>
      </c>
    </row>
    <row r="7220" spans="1:9" x14ac:dyDescent="0.25">
      <c r="A7220" t="s">
        <v>3213</v>
      </c>
      <c r="B7220">
        <v>75196500</v>
      </c>
      <c r="C7220" t="s">
        <v>16</v>
      </c>
      <c r="D7220" t="s">
        <v>16</v>
      </c>
      <c r="E7220" t="s">
        <v>16</v>
      </c>
      <c r="F7220" t="s">
        <v>16</v>
      </c>
      <c r="G7220" t="s">
        <v>2425</v>
      </c>
      <c r="H7220">
        <v>1</v>
      </c>
      <c r="I7220" t="s">
        <v>5229</v>
      </c>
    </row>
    <row r="7221" spans="1:9" x14ac:dyDescent="0.25">
      <c r="A7221" t="s">
        <v>3253</v>
      </c>
      <c r="B7221">
        <v>75196500</v>
      </c>
      <c r="C7221" t="s">
        <v>16</v>
      </c>
      <c r="D7221" t="s">
        <v>16</v>
      </c>
      <c r="E7221" t="s">
        <v>16</v>
      </c>
      <c r="F7221" t="s">
        <v>16</v>
      </c>
      <c r="G7221" t="s">
        <v>2425</v>
      </c>
      <c r="H7221">
        <v>1</v>
      </c>
      <c r="I7221" t="s">
        <v>5229</v>
      </c>
    </row>
    <row r="7222" spans="1:9" x14ac:dyDescent="0.25">
      <c r="A7222" t="s">
        <v>3216</v>
      </c>
      <c r="B7222">
        <v>75196500</v>
      </c>
      <c r="C7222" t="s">
        <v>16</v>
      </c>
      <c r="D7222" t="s">
        <v>16</v>
      </c>
      <c r="E7222" t="s">
        <v>16</v>
      </c>
      <c r="F7222" t="s">
        <v>16</v>
      </c>
      <c r="G7222" t="s">
        <v>2425</v>
      </c>
      <c r="H7222">
        <v>1</v>
      </c>
      <c r="I7222" t="s">
        <v>5229</v>
      </c>
    </row>
    <row r="7223" spans="1:9" x14ac:dyDescent="0.25">
      <c r="A7223" t="s">
        <v>3217</v>
      </c>
      <c r="B7223">
        <v>75196500</v>
      </c>
      <c r="C7223" t="s">
        <v>16</v>
      </c>
      <c r="D7223" t="s">
        <v>16</v>
      </c>
      <c r="E7223" t="s">
        <v>16</v>
      </c>
      <c r="F7223" t="s">
        <v>16</v>
      </c>
      <c r="G7223" t="s">
        <v>2425</v>
      </c>
      <c r="H7223">
        <v>1</v>
      </c>
      <c r="I7223" t="s">
        <v>5229</v>
      </c>
    </row>
    <row r="7224" spans="1:9" x14ac:dyDescent="0.25">
      <c r="A7224" t="s">
        <v>3218</v>
      </c>
      <c r="B7224">
        <v>75196500</v>
      </c>
      <c r="C7224" t="s">
        <v>16</v>
      </c>
      <c r="D7224" t="s">
        <v>16</v>
      </c>
      <c r="E7224" t="s">
        <v>16</v>
      </c>
      <c r="F7224" t="s">
        <v>16</v>
      </c>
      <c r="G7224" t="s">
        <v>2425</v>
      </c>
      <c r="H7224">
        <v>1</v>
      </c>
      <c r="I7224" t="s">
        <v>5229</v>
      </c>
    </row>
    <row r="7225" spans="1:9" x14ac:dyDescent="0.25">
      <c r="A7225" t="s">
        <v>3219</v>
      </c>
      <c r="B7225">
        <v>75196500</v>
      </c>
      <c r="C7225" t="s">
        <v>16</v>
      </c>
      <c r="D7225" t="s">
        <v>16</v>
      </c>
      <c r="E7225" t="s">
        <v>16</v>
      </c>
      <c r="F7225" t="s">
        <v>16</v>
      </c>
      <c r="G7225" t="s">
        <v>2425</v>
      </c>
      <c r="H7225">
        <v>1</v>
      </c>
      <c r="I7225" t="s">
        <v>5229</v>
      </c>
    </row>
    <row r="7226" spans="1:9" x14ac:dyDescent="0.25">
      <c r="A7226" t="s">
        <v>8473</v>
      </c>
      <c r="B7226">
        <v>75180019</v>
      </c>
      <c r="C7226" t="s">
        <v>16</v>
      </c>
      <c r="D7226" t="s">
        <v>16</v>
      </c>
      <c r="E7226" t="s">
        <v>16</v>
      </c>
      <c r="F7226" t="s">
        <v>16</v>
      </c>
      <c r="G7226" t="s">
        <v>2430</v>
      </c>
      <c r="H7226">
        <v>1</v>
      </c>
      <c r="I7226" t="s">
        <v>5227</v>
      </c>
    </row>
    <row r="7227" spans="1:9" x14ac:dyDescent="0.25">
      <c r="A7227" t="s">
        <v>8472</v>
      </c>
      <c r="B7227">
        <v>75180019</v>
      </c>
      <c r="C7227" t="s">
        <v>16</v>
      </c>
      <c r="D7227" t="s">
        <v>16</v>
      </c>
      <c r="E7227" t="s">
        <v>16</v>
      </c>
      <c r="F7227" t="s">
        <v>16</v>
      </c>
      <c r="G7227" t="s">
        <v>2430</v>
      </c>
      <c r="H7227">
        <v>1</v>
      </c>
      <c r="I7227" t="s">
        <v>5227</v>
      </c>
    </row>
    <row r="7228" spans="1:9" x14ac:dyDescent="0.25">
      <c r="A7228" t="s">
        <v>3796</v>
      </c>
      <c r="B7228">
        <v>75622288</v>
      </c>
      <c r="C7228" t="s">
        <v>16</v>
      </c>
      <c r="D7228" t="s">
        <v>16</v>
      </c>
      <c r="E7228" t="s">
        <v>16</v>
      </c>
      <c r="F7228" t="s">
        <v>16</v>
      </c>
      <c r="G7228" t="s">
        <v>3797</v>
      </c>
      <c r="H7228">
        <v>1</v>
      </c>
      <c r="I7228" t="s">
        <v>5242</v>
      </c>
    </row>
    <row r="7229" spans="1:9" x14ac:dyDescent="0.25">
      <c r="A7229" t="s">
        <v>41302</v>
      </c>
      <c r="B7229">
        <v>73575757</v>
      </c>
      <c r="C7229" t="s">
        <v>16</v>
      </c>
      <c r="D7229" t="s">
        <v>16</v>
      </c>
      <c r="E7229" t="s">
        <v>16</v>
      </c>
      <c r="F7229" t="s">
        <v>16</v>
      </c>
      <c r="G7229" t="s">
        <v>4331</v>
      </c>
      <c r="H7229">
        <v>1</v>
      </c>
      <c r="I7229" t="s">
        <v>5237</v>
      </c>
    </row>
    <row r="7230" spans="1:9" x14ac:dyDescent="0.25">
      <c r="A7230" t="s">
        <v>3838</v>
      </c>
      <c r="B7230">
        <v>86228644</v>
      </c>
      <c r="C7230" t="s">
        <v>16</v>
      </c>
      <c r="D7230" t="s">
        <v>16</v>
      </c>
      <c r="E7230" t="s">
        <v>16</v>
      </c>
      <c r="F7230" t="s">
        <v>16</v>
      </c>
      <c r="G7230" t="s">
        <v>2440</v>
      </c>
      <c r="H7230">
        <v>1</v>
      </c>
      <c r="I7230" t="s">
        <v>4897</v>
      </c>
    </row>
    <row r="7231" spans="1:9" x14ac:dyDescent="0.25">
      <c r="A7231" t="s">
        <v>2466</v>
      </c>
      <c r="B7231">
        <v>70120140</v>
      </c>
      <c r="C7231" t="s">
        <v>16</v>
      </c>
      <c r="D7231" t="s">
        <v>16</v>
      </c>
      <c r="E7231" t="s">
        <v>16</v>
      </c>
      <c r="F7231" t="s">
        <v>16</v>
      </c>
      <c r="G7231" t="s">
        <v>2467</v>
      </c>
      <c r="H7231">
        <v>1</v>
      </c>
      <c r="I7231" t="s">
        <v>5232</v>
      </c>
    </row>
    <row r="7232" spans="1:9" x14ac:dyDescent="0.25">
      <c r="A7232" t="s">
        <v>8806</v>
      </c>
      <c r="B7232">
        <v>75180019</v>
      </c>
      <c r="C7232" t="s">
        <v>16</v>
      </c>
      <c r="D7232" t="s">
        <v>16</v>
      </c>
      <c r="E7232" t="s">
        <v>16</v>
      </c>
      <c r="F7232" t="s">
        <v>16</v>
      </c>
      <c r="G7232" t="s">
        <v>2430</v>
      </c>
      <c r="H7232">
        <v>1</v>
      </c>
      <c r="I7232" t="s">
        <v>5227</v>
      </c>
    </row>
    <row r="7233" spans="1:9" x14ac:dyDescent="0.25">
      <c r="A7233" t="s">
        <v>8807</v>
      </c>
      <c r="B7233">
        <v>75180019</v>
      </c>
      <c r="C7233" t="s">
        <v>16</v>
      </c>
      <c r="D7233" t="s">
        <v>16</v>
      </c>
      <c r="E7233" t="s">
        <v>16</v>
      </c>
      <c r="F7233" t="s">
        <v>16</v>
      </c>
      <c r="G7233" t="s">
        <v>2430</v>
      </c>
      <c r="H7233">
        <v>1</v>
      </c>
      <c r="I7233" t="s">
        <v>5227</v>
      </c>
    </row>
    <row r="7234" spans="1:9" x14ac:dyDescent="0.25">
      <c r="A7234" t="s">
        <v>3164</v>
      </c>
      <c r="B7234">
        <v>75196500</v>
      </c>
      <c r="C7234" t="s">
        <v>16</v>
      </c>
      <c r="D7234" t="s">
        <v>16</v>
      </c>
      <c r="E7234" t="s">
        <v>16</v>
      </c>
      <c r="F7234" t="s">
        <v>16</v>
      </c>
      <c r="G7234" t="s">
        <v>2425</v>
      </c>
      <c r="H7234">
        <v>1</v>
      </c>
      <c r="I7234" t="s">
        <v>5229</v>
      </c>
    </row>
    <row r="7235" spans="1:9" x14ac:dyDescent="0.25">
      <c r="A7235" t="s">
        <v>3941</v>
      </c>
      <c r="B7235">
        <v>75174488</v>
      </c>
      <c r="C7235" t="s">
        <v>16</v>
      </c>
      <c r="D7235" t="s">
        <v>16</v>
      </c>
      <c r="E7235" t="s">
        <v>16</v>
      </c>
      <c r="F7235" t="s">
        <v>16</v>
      </c>
      <c r="G7235" t="s">
        <v>3942</v>
      </c>
      <c r="H7235">
        <v>1</v>
      </c>
      <c r="I7235" t="s">
        <v>5243</v>
      </c>
    </row>
    <row r="7236" spans="1:9" x14ac:dyDescent="0.25">
      <c r="A7236" t="s">
        <v>4449</v>
      </c>
      <c r="B7236">
        <v>75196500</v>
      </c>
      <c r="C7236" t="s">
        <v>16</v>
      </c>
      <c r="D7236" t="s">
        <v>16</v>
      </c>
      <c r="E7236" t="s">
        <v>16</v>
      </c>
      <c r="F7236" t="s">
        <v>16</v>
      </c>
      <c r="G7236" t="s">
        <v>2425</v>
      </c>
      <c r="H7236">
        <v>1</v>
      </c>
      <c r="I7236" t="s">
        <v>5229</v>
      </c>
    </row>
    <row r="7237" spans="1:9" x14ac:dyDescent="0.25">
      <c r="A7237" t="s">
        <v>3285</v>
      </c>
      <c r="B7237">
        <v>75211662</v>
      </c>
      <c r="C7237" t="s">
        <v>16</v>
      </c>
      <c r="D7237" t="s">
        <v>16</v>
      </c>
      <c r="E7237" t="s">
        <v>16</v>
      </c>
      <c r="F7237" t="s">
        <v>16</v>
      </c>
      <c r="G7237" t="s">
        <v>7015</v>
      </c>
      <c r="H7237">
        <v>1</v>
      </c>
      <c r="I7237" t="s">
        <v>7143</v>
      </c>
    </row>
    <row r="7238" spans="1:9" x14ac:dyDescent="0.25">
      <c r="A7238" t="s">
        <v>3286</v>
      </c>
      <c r="B7238">
        <v>75211662</v>
      </c>
      <c r="C7238" t="s">
        <v>16</v>
      </c>
      <c r="D7238" t="s">
        <v>16</v>
      </c>
      <c r="E7238" t="s">
        <v>16</v>
      </c>
      <c r="F7238" t="s">
        <v>16</v>
      </c>
      <c r="G7238" t="s">
        <v>7015</v>
      </c>
      <c r="H7238">
        <v>1</v>
      </c>
      <c r="I7238" t="s">
        <v>7143</v>
      </c>
    </row>
    <row r="7239" spans="1:9" x14ac:dyDescent="0.25">
      <c r="A7239" t="s">
        <v>3322</v>
      </c>
      <c r="B7239">
        <v>75211662</v>
      </c>
      <c r="C7239" t="s">
        <v>16</v>
      </c>
      <c r="D7239" t="s">
        <v>16</v>
      </c>
      <c r="E7239" t="s">
        <v>16</v>
      </c>
      <c r="F7239" t="s">
        <v>16</v>
      </c>
      <c r="G7239" t="s">
        <v>7015</v>
      </c>
      <c r="H7239">
        <v>1</v>
      </c>
      <c r="I7239" t="s">
        <v>7143</v>
      </c>
    </row>
    <row r="7240" spans="1:9" x14ac:dyDescent="0.25">
      <c r="A7240" t="s">
        <v>3323</v>
      </c>
      <c r="B7240">
        <v>75211662</v>
      </c>
      <c r="C7240" t="s">
        <v>16</v>
      </c>
      <c r="D7240" t="s">
        <v>16</v>
      </c>
      <c r="E7240" t="s">
        <v>16</v>
      </c>
      <c r="F7240" t="s">
        <v>16</v>
      </c>
      <c r="G7240" t="s">
        <v>7015</v>
      </c>
      <c r="H7240">
        <v>1</v>
      </c>
      <c r="I7240" t="s">
        <v>7143</v>
      </c>
    </row>
    <row r="7241" spans="1:9" x14ac:dyDescent="0.25">
      <c r="A7241" t="s">
        <v>11536</v>
      </c>
      <c r="B7241">
        <v>75211662</v>
      </c>
      <c r="C7241" t="s">
        <v>16</v>
      </c>
      <c r="D7241" t="s">
        <v>16</v>
      </c>
      <c r="E7241" t="s">
        <v>16</v>
      </c>
      <c r="F7241" t="s">
        <v>16</v>
      </c>
      <c r="G7241" t="s">
        <v>7015</v>
      </c>
      <c r="H7241">
        <v>1</v>
      </c>
      <c r="I7241" t="s">
        <v>7143</v>
      </c>
    </row>
    <row r="7242" spans="1:9" x14ac:dyDescent="0.25">
      <c r="A7242" t="s">
        <v>11454</v>
      </c>
      <c r="B7242">
        <v>75211662</v>
      </c>
      <c r="C7242" t="s">
        <v>16</v>
      </c>
      <c r="D7242" t="s">
        <v>16</v>
      </c>
      <c r="E7242" t="s">
        <v>16</v>
      </c>
      <c r="F7242" t="s">
        <v>16</v>
      </c>
      <c r="G7242" t="s">
        <v>7015</v>
      </c>
      <c r="H7242">
        <v>1</v>
      </c>
      <c r="I7242" t="s">
        <v>7143</v>
      </c>
    </row>
    <row r="7243" spans="1:9" x14ac:dyDescent="0.25">
      <c r="A7243" t="s">
        <v>11537</v>
      </c>
      <c r="B7243">
        <v>75211662</v>
      </c>
      <c r="C7243" t="s">
        <v>16</v>
      </c>
      <c r="D7243" t="s">
        <v>16</v>
      </c>
      <c r="E7243" t="s">
        <v>16</v>
      </c>
      <c r="F7243" t="s">
        <v>16</v>
      </c>
      <c r="G7243" t="s">
        <v>7015</v>
      </c>
      <c r="H7243">
        <v>1</v>
      </c>
      <c r="I7243" t="s">
        <v>7143</v>
      </c>
    </row>
    <row r="7244" spans="1:9" x14ac:dyDescent="0.25">
      <c r="A7244" t="s">
        <v>11711</v>
      </c>
      <c r="B7244">
        <v>75211662</v>
      </c>
      <c r="C7244" t="s">
        <v>16</v>
      </c>
      <c r="D7244" t="s">
        <v>16</v>
      </c>
      <c r="E7244" t="s">
        <v>16</v>
      </c>
      <c r="F7244" t="s">
        <v>16</v>
      </c>
      <c r="G7244" t="s">
        <v>7015</v>
      </c>
      <c r="H7244">
        <v>1</v>
      </c>
      <c r="I7244" t="s">
        <v>7143</v>
      </c>
    </row>
    <row r="7245" spans="1:9" x14ac:dyDescent="0.25">
      <c r="A7245" t="s">
        <v>10994</v>
      </c>
      <c r="B7245">
        <v>75211662</v>
      </c>
      <c r="C7245" t="s">
        <v>16</v>
      </c>
      <c r="D7245" t="s">
        <v>16</v>
      </c>
      <c r="E7245" t="s">
        <v>16</v>
      </c>
      <c r="F7245" t="s">
        <v>16</v>
      </c>
      <c r="G7245" t="s">
        <v>7015</v>
      </c>
      <c r="H7245">
        <v>1</v>
      </c>
      <c r="I7245" t="s">
        <v>7143</v>
      </c>
    </row>
    <row r="7246" spans="1:9" x14ac:dyDescent="0.25">
      <c r="A7246" t="s">
        <v>11712</v>
      </c>
      <c r="B7246">
        <v>75211662</v>
      </c>
      <c r="C7246" t="s">
        <v>16</v>
      </c>
      <c r="D7246" t="s">
        <v>16</v>
      </c>
      <c r="E7246" t="s">
        <v>16</v>
      </c>
      <c r="F7246" t="s">
        <v>16</v>
      </c>
      <c r="G7246" t="s">
        <v>7015</v>
      </c>
      <c r="H7246">
        <v>1</v>
      </c>
      <c r="I7246" t="s">
        <v>7143</v>
      </c>
    </row>
    <row r="7247" spans="1:9" x14ac:dyDescent="0.25">
      <c r="A7247" t="s">
        <v>11649</v>
      </c>
      <c r="B7247">
        <v>75211662</v>
      </c>
      <c r="C7247" t="s">
        <v>16</v>
      </c>
      <c r="D7247" t="s">
        <v>16</v>
      </c>
      <c r="E7247" t="s">
        <v>16</v>
      </c>
      <c r="F7247" t="s">
        <v>16</v>
      </c>
      <c r="G7247" t="s">
        <v>7015</v>
      </c>
      <c r="H7247">
        <v>1</v>
      </c>
      <c r="I7247" t="s">
        <v>7143</v>
      </c>
    </row>
    <row r="7248" spans="1:9" x14ac:dyDescent="0.25">
      <c r="A7248" t="s">
        <v>11650</v>
      </c>
      <c r="B7248">
        <v>75211662</v>
      </c>
      <c r="C7248" t="s">
        <v>16</v>
      </c>
      <c r="D7248" t="s">
        <v>16</v>
      </c>
      <c r="E7248" t="s">
        <v>16</v>
      </c>
      <c r="F7248" t="s">
        <v>16</v>
      </c>
      <c r="G7248" t="s">
        <v>7015</v>
      </c>
      <c r="H7248">
        <v>1</v>
      </c>
      <c r="I7248" t="s">
        <v>7143</v>
      </c>
    </row>
    <row r="7249" spans="1:9" x14ac:dyDescent="0.25">
      <c r="A7249" t="s">
        <v>11656</v>
      </c>
      <c r="B7249">
        <v>75211662</v>
      </c>
      <c r="C7249" t="s">
        <v>16</v>
      </c>
      <c r="D7249" t="s">
        <v>16</v>
      </c>
      <c r="E7249" t="s">
        <v>16</v>
      </c>
      <c r="F7249" t="s">
        <v>16</v>
      </c>
      <c r="G7249" t="s">
        <v>7015</v>
      </c>
      <c r="H7249">
        <v>1</v>
      </c>
      <c r="I7249" t="s">
        <v>7143</v>
      </c>
    </row>
    <row r="7250" spans="1:9" x14ac:dyDescent="0.25">
      <c r="A7250" t="s">
        <v>11654</v>
      </c>
      <c r="B7250">
        <v>75211662</v>
      </c>
      <c r="C7250" t="s">
        <v>16</v>
      </c>
      <c r="D7250" t="s">
        <v>16</v>
      </c>
      <c r="E7250" t="s">
        <v>16</v>
      </c>
      <c r="F7250" t="s">
        <v>16</v>
      </c>
      <c r="G7250" t="s">
        <v>7015</v>
      </c>
      <c r="H7250">
        <v>1</v>
      </c>
      <c r="I7250" t="s">
        <v>7143</v>
      </c>
    </row>
    <row r="7251" spans="1:9" x14ac:dyDescent="0.25">
      <c r="A7251" t="s">
        <v>11655</v>
      </c>
      <c r="B7251">
        <v>75211662</v>
      </c>
      <c r="C7251" t="s">
        <v>16</v>
      </c>
      <c r="D7251" t="s">
        <v>16</v>
      </c>
      <c r="E7251" t="s">
        <v>16</v>
      </c>
      <c r="F7251" t="s">
        <v>16</v>
      </c>
      <c r="G7251" t="s">
        <v>7015</v>
      </c>
      <c r="H7251">
        <v>1</v>
      </c>
      <c r="I7251" t="s">
        <v>7143</v>
      </c>
    </row>
    <row r="7252" spans="1:9" x14ac:dyDescent="0.25">
      <c r="A7252" t="s">
        <v>15116</v>
      </c>
      <c r="B7252">
        <v>75196500</v>
      </c>
      <c r="C7252" t="s">
        <v>16</v>
      </c>
      <c r="D7252" t="s">
        <v>16</v>
      </c>
      <c r="E7252" t="s">
        <v>16</v>
      </c>
      <c r="F7252" t="s">
        <v>16</v>
      </c>
      <c r="G7252" t="s">
        <v>2425</v>
      </c>
      <c r="H7252">
        <v>1</v>
      </c>
      <c r="I7252" t="s">
        <v>5229</v>
      </c>
    </row>
    <row r="7253" spans="1:9" x14ac:dyDescent="0.25">
      <c r="A7253" t="s">
        <v>3166</v>
      </c>
      <c r="B7253">
        <v>75196500</v>
      </c>
      <c r="C7253" t="s">
        <v>16</v>
      </c>
      <c r="D7253" t="s">
        <v>16</v>
      </c>
      <c r="E7253" t="s">
        <v>16</v>
      </c>
      <c r="F7253" t="s">
        <v>16</v>
      </c>
      <c r="G7253" t="s">
        <v>2425</v>
      </c>
      <c r="H7253">
        <v>1</v>
      </c>
      <c r="I7253" t="s">
        <v>5229</v>
      </c>
    </row>
    <row r="7254" spans="1:9" x14ac:dyDescent="0.25">
      <c r="A7254" t="s">
        <v>2602</v>
      </c>
      <c r="B7254">
        <v>74762273</v>
      </c>
      <c r="C7254" t="s">
        <v>16</v>
      </c>
      <c r="D7254" t="s">
        <v>16</v>
      </c>
      <c r="E7254" t="s">
        <v>16</v>
      </c>
      <c r="F7254" t="s">
        <v>16</v>
      </c>
      <c r="G7254" t="s">
        <v>154</v>
      </c>
      <c r="H7254">
        <v>1</v>
      </c>
      <c r="I7254" t="s">
        <v>4887</v>
      </c>
    </row>
    <row r="7255" spans="1:9" x14ac:dyDescent="0.25">
      <c r="A7255" t="s">
        <v>2604</v>
      </c>
      <c r="B7255">
        <v>74762273</v>
      </c>
      <c r="C7255" t="s">
        <v>16</v>
      </c>
      <c r="D7255" t="s">
        <v>16</v>
      </c>
      <c r="E7255" t="s">
        <v>16</v>
      </c>
      <c r="F7255" t="s">
        <v>16</v>
      </c>
      <c r="G7255" t="s">
        <v>154</v>
      </c>
      <c r="H7255">
        <v>1</v>
      </c>
      <c r="I7255" t="s">
        <v>4887</v>
      </c>
    </row>
    <row r="7256" spans="1:9" x14ac:dyDescent="0.25">
      <c r="A7256" t="s">
        <v>8663</v>
      </c>
      <c r="B7256">
        <v>75577000</v>
      </c>
      <c r="C7256" t="s">
        <v>16</v>
      </c>
      <c r="D7256" t="s">
        <v>16</v>
      </c>
      <c r="E7256" t="s">
        <v>16</v>
      </c>
      <c r="F7256" t="s">
        <v>16</v>
      </c>
      <c r="G7256" t="s">
        <v>3759</v>
      </c>
      <c r="H7256">
        <v>1</v>
      </c>
      <c r="I7256" t="s">
        <v>4898</v>
      </c>
    </row>
    <row r="7257" spans="1:9" x14ac:dyDescent="0.25">
      <c r="A7257" t="s">
        <v>8667</v>
      </c>
      <c r="B7257">
        <v>75577000</v>
      </c>
      <c r="C7257" t="s">
        <v>16</v>
      </c>
      <c r="D7257" t="s">
        <v>16</v>
      </c>
      <c r="E7257" t="s">
        <v>16</v>
      </c>
      <c r="F7257" t="s">
        <v>16</v>
      </c>
      <c r="G7257" t="s">
        <v>3759</v>
      </c>
      <c r="H7257">
        <v>1</v>
      </c>
      <c r="I7257" t="s">
        <v>4898</v>
      </c>
    </row>
    <row r="7258" spans="1:9" x14ac:dyDescent="0.25">
      <c r="A7258" t="s">
        <v>8664</v>
      </c>
      <c r="B7258">
        <v>75577000</v>
      </c>
      <c r="C7258" t="s">
        <v>16</v>
      </c>
      <c r="D7258" t="s">
        <v>16</v>
      </c>
      <c r="E7258" t="s">
        <v>16</v>
      </c>
      <c r="F7258" t="s">
        <v>16</v>
      </c>
      <c r="G7258" t="s">
        <v>3759</v>
      </c>
      <c r="H7258">
        <v>1</v>
      </c>
      <c r="I7258" t="s">
        <v>4898</v>
      </c>
    </row>
    <row r="7259" spans="1:9" x14ac:dyDescent="0.25">
      <c r="A7259" t="s">
        <v>8665</v>
      </c>
      <c r="B7259">
        <v>75577000</v>
      </c>
      <c r="C7259" t="s">
        <v>16</v>
      </c>
      <c r="D7259" t="s">
        <v>16</v>
      </c>
      <c r="E7259" t="s">
        <v>16</v>
      </c>
      <c r="F7259" t="s">
        <v>16</v>
      </c>
      <c r="G7259" t="s">
        <v>3759</v>
      </c>
      <c r="H7259">
        <v>1</v>
      </c>
      <c r="I7259" t="s">
        <v>4898</v>
      </c>
    </row>
    <row r="7260" spans="1:9" x14ac:dyDescent="0.25">
      <c r="A7260" t="s">
        <v>8669</v>
      </c>
      <c r="B7260">
        <v>75577000</v>
      </c>
      <c r="C7260" t="s">
        <v>16</v>
      </c>
      <c r="D7260" t="s">
        <v>16</v>
      </c>
      <c r="E7260" t="s">
        <v>16</v>
      </c>
      <c r="F7260" t="s">
        <v>16</v>
      </c>
      <c r="G7260" t="s">
        <v>3759</v>
      </c>
      <c r="H7260">
        <v>1</v>
      </c>
      <c r="I7260" t="s">
        <v>4898</v>
      </c>
    </row>
    <row r="7261" spans="1:9" x14ac:dyDescent="0.25">
      <c r="A7261" t="s">
        <v>2819</v>
      </c>
      <c r="B7261">
        <v>75180019</v>
      </c>
      <c r="C7261" t="s">
        <v>16</v>
      </c>
      <c r="D7261" t="s">
        <v>16</v>
      </c>
      <c r="E7261" t="s">
        <v>16</v>
      </c>
      <c r="F7261" t="s">
        <v>16</v>
      </c>
      <c r="G7261" t="s">
        <v>2430</v>
      </c>
      <c r="H7261">
        <v>1</v>
      </c>
      <c r="I7261" t="s">
        <v>5227</v>
      </c>
    </row>
    <row r="7262" spans="1:9" x14ac:dyDescent="0.25">
      <c r="A7262" t="s">
        <v>42090</v>
      </c>
      <c r="B7262">
        <v>73575757</v>
      </c>
      <c r="C7262" t="s">
        <v>16</v>
      </c>
      <c r="D7262" t="s">
        <v>16</v>
      </c>
      <c r="E7262" t="s">
        <v>16</v>
      </c>
      <c r="F7262" t="s">
        <v>16</v>
      </c>
      <c r="G7262" t="s">
        <v>4331</v>
      </c>
      <c r="H7262">
        <v>1</v>
      </c>
      <c r="I7262" t="s">
        <v>5237</v>
      </c>
    </row>
    <row r="7263" spans="1:9" x14ac:dyDescent="0.25">
      <c r="A7263" t="s">
        <v>2996</v>
      </c>
      <c r="B7263">
        <v>75180019</v>
      </c>
      <c r="C7263" t="s">
        <v>16</v>
      </c>
      <c r="D7263" t="s">
        <v>16</v>
      </c>
      <c r="E7263" t="s">
        <v>16</v>
      </c>
      <c r="F7263" t="s">
        <v>16</v>
      </c>
      <c r="G7263" t="s">
        <v>2430</v>
      </c>
      <c r="H7263">
        <v>1</v>
      </c>
      <c r="I7263" t="s">
        <v>5227</v>
      </c>
    </row>
    <row r="7264" spans="1:9" x14ac:dyDescent="0.25">
      <c r="A7264" t="s">
        <v>2734</v>
      </c>
      <c r="B7264">
        <v>75180019</v>
      </c>
      <c r="C7264" t="s">
        <v>16</v>
      </c>
      <c r="D7264" t="s">
        <v>16</v>
      </c>
      <c r="E7264" t="s">
        <v>16</v>
      </c>
      <c r="F7264" t="s">
        <v>16</v>
      </c>
      <c r="G7264" t="s">
        <v>2430</v>
      </c>
      <c r="H7264">
        <v>1</v>
      </c>
      <c r="I7264" t="s">
        <v>5227</v>
      </c>
    </row>
    <row r="7265" spans="1:9" x14ac:dyDescent="0.25">
      <c r="A7265" t="s">
        <v>7342</v>
      </c>
      <c r="B7265">
        <v>75211662</v>
      </c>
      <c r="C7265" t="s">
        <v>16</v>
      </c>
      <c r="D7265" t="s">
        <v>16</v>
      </c>
      <c r="E7265" t="s">
        <v>16</v>
      </c>
      <c r="F7265" t="s">
        <v>16</v>
      </c>
      <c r="G7265" t="s">
        <v>7015</v>
      </c>
      <c r="H7265">
        <v>1</v>
      </c>
      <c r="I7265" t="s">
        <v>7143</v>
      </c>
    </row>
    <row r="7266" spans="1:9" x14ac:dyDescent="0.25">
      <c r="A7266" t="s">
        <v>2690</v>
      </c>
      <c r="B7266">
        <v>75180019</v>
      </c>
      <c r="C7266" t="s">
        <v>16</v>
      </c>
      <c r="D7266" t="s">
        <v>16</v>
      </c>
      <c r="E7266" t="s">
        <v>16</v>
      </c>
      <c r="F7266" t="s">
        <v>16</v>
      </c>
      <c r="G7266" t="s">
        <v>2430</v>
      </c>
      <c r="H7266">
        <v>1</v>
      </c>
      <c r="I7266" t="s">
        <v>5227</v>
      </c>
    </row>
    <row r="7267" spans="1:9" x14ac:dyDescent="0.25">
      <c r="A7267" t="s">
        <v>3909</v>
      </c>
      <c r="B7267">
        <v>97911010</v>
      </c>
      <c r="C7267" t="s">
        <v>16</v>
      </c>
      <c r="D7267" t="s">
        <v>16</v>
      </c>
      <c r="E7267" t="s">
        <v>16</v>
      </c>
      <c r="F7267" t="s">
        <v>16</v>
      </c>
      <c r="G7267" t="s">
        <v>13921</v>
      </c>
      <c r="H7267">
        <v>1</v>
      </c>
      <c r="I7267" t="s">
        <v>15845</v>
      </c>
    </row>
    <row r="7268" spans="1:9" x14ac:dyDescent="0.25">
      <c r="A7268" t="s">
        <v>3910</v>
      </c>
      <c r="B7268">
        <v>97911010</v>
      </c>
      <c r="C7268" t="s">
        <v>16</v>
      </c>
      <c r="D7268" t="s">
        <v>16</v>
      </c>
      <c r="E7268" t="s">
        <v>16</v>
      </c>
      <c r="F7268" t="s">
        <v>16</v>
      </c>
      <c r="G7268" t="s">
        <v>13921</v>
      </c>
      <c r="H7268">
        <v>1</v>
      </c>
      <c r="I7268" t="s">
        <v>15845</v>
      </c>
    </row>
    <row r="7269" spans="1:9" x14ac:dyDescent="0.25">
      <c r="A7269" t="s">
        <v>4182</v>
      </c>
      <c r="B7269">
        <v>97911010</v>
      </c>
      <c r="C7269" t="s">
        <v>16</v>
      </c>
      <c r="D7269" t="s">
        <v>16</v>
      </c>
      <c r="E7269" t="s">
        <v>16</v>
      </c>
      <c r="F7269" t="s">
        <v>16</v>
      </c>
      <c r="G7269" t="s">
        <v>13921</v>
      </c>
      <c r="H7269">
        <v>1</v>
      </c>
      <c r="I7269" t="s">
        <v>15845</v>
      </c>
    </row>
    <row r="7270" spans="1:9" x14ac:dyDescent="0.25">
      <c r="A7270" t="s">
        <v>4835</v>
      </c>
      <c r="B7270">
        <v>97220144</v>
      </c>
      <c r="C7270" t="s">
        <v>16</v>
      </c>
      <c r="D7270" t="s">
        <v>16</v>
      </c>
      <c r="E7270" t="s">
        <v>16</v>
      </c>
      <c r="F7270" t="s">
        <v>16</v>
      </c>
      <c r="G7270" t="s">
        <v>3898</v>
      </c>
      <c r="H7270">
        <v>1</v>
      </c>
      <c r="I7270" t="s">
        <v>5236</v>
      </c>
    </row>
    <row r="7271" spans="1:9" x14ac:dyDescent="0.25">
      <c r="A7271" t="s">
        <v>4837</v>
      </c>
      <c r="B7271">
        <v>97220144</v>
      </c>
      <c r="C7271" t="s">
        <v>16</v>
      </c>
      <c r="D7271" t="s">
        <v>16</v>
      </c>
      <c r="E7271" t="s">
        <v>16</v>
      </c>
      <c r="F7271" t="s">
        <v>16</v>
      </c>
      <c r="G7271" t="s">
        <v>3898</v>
      </c>
      <c r="H7271">
        <v>1</v>
      </c>
      <c r="I7271" t="s">
        <v>5236</v>
      </c>
    </row>
    <row r="7272" spans="1:9" x14ac:dyDescent="0.25">
      <c r="A7272" t="s">
        <v>4836</v>
      </c>
      <c r="B7272">
        <v>75893711</v>
      </c>
      <c r="C7272" t="s">
        <v>16</v>
      </c>
      <c r="D7272" t="s">
        <v>16</v>
      </c>
      <c r="E7272" t="s">
        <v>16</v>
      </c>
      <c r="F7272" t="s">
        <v>16</v>
      </c>
      <c r="G7272" t="s">
        <v>4759</v>
      </c>
      <c r="H7272">
        <v>1</v>
      </c>
      <c r="I7272" t="s">
        <v>4894</v>
      </c>
    </row>
    <row r="7273" spans="1:9" x14ac:dyDescent="0.25">
      <c r="A7273" t="s">
        <v>4118</v>
      </c>
      <c r="B7273">
        <v>75577000</v>
      </c>
      <c r="C7273" t="s">
        <v>16</v>
      </c>
      <c r="D7273" t="s">
        <v>16</v>
      </c>
      <c r="E7273" t="s">
        <v>16</v>
      </c>
      <c r="F7273" t="s">
        <v>16</v>
      </c>
      <c r="G7273" t="s">
        <v>3759</v>
      </c>
      <c r="H7273">
        <v>1</v>
      </c>
      <c r="I7273" t="s">
        <v>4898</v>
      </c>
    </row>
    <row r="7274" spans="1:9" x14ac:dyDescent="0.25">
      <c r="A7274" t="s">
        <v>4450</v>
      </c>
      <c r="B7274">
        <v>75196500</v>
      </c>
      <c r="C7274" t="s">
        <v>16</v>
      </c>
      <c r="D7274" t="s">
        <v>16</v>
      </c>
      <c r="E7274" t="s">
        <v>16</v>
      </c>
      <c r="F7274" t="s">
        <v>16</v>
      </c>
      <c r="G7274" t="s">
        <v>2425</v>
      </c>
      <c r="H7274">
        <v>1</v>
      </c>
      <c r="I7274" t="s">
        <v>5229</v>
      </c>
    </row>
    <row r="7275" spans="1:9" x14ac:dyDescent="0.25">
      <c r="A7275" t="s">
        <v>3289</v>
      </c>
      <c r="B7275">
        <v>75211662</v>
      </c>
      <c r="C7275" t="s">
        <v>16</v>
      </c>
      <c r="D7275" t="s">
        <v>16</v>
      </c>
      <c r="E7275" t="s">
        <v>16</v>
      </c>
      <c r="F7275" t="s">
        <v>16</v>
      </c>
      <c r="G7275" t="s">
        <v>7015</v>
      </c>
      <c r="H7275">
        <v>1</v>
      </c>
      <c r="I7275" t="s">
        <v>7143</v>
      </c>
    </row>
    <row r="7276" spans="1:9" x14ac:dyDescent="0.25">
      <c r="A7276" t="s">
        <v>3288</v>
      </c>
      <c r="B7276">
        <v>75211662</v>
      </c>
      <c r="C7276" t="s">
        <v>16</v>
      </c>
      <c r="D7276" t="s">
        <v>16</v>
      </c>
      <c r="E7276" t="s">
        <v>16</v>
      </c>
      <c r="F7276" t="s">
        <v>16</v>
      </c>
      <c r="G7276" t="s">
        <v>7015</v>
      </c>
      <c r="H7276">
        <v>1</v>
      </c>
      <c r="I7276" t="s">
        <v>7143</v>
      </c>
    </row>
    <row r="7277" spans="1:9" x14ac:dyDescent="0.25">
      <c r="A7277" t="s">
        <v>3066</v>
      </c>
      <c r="B7277">
        <v>75196500</v>
      </c>
      <c r="C7277" t="s">
        <v>16</v>
      </c>
      <c r="D7277" t="s">
        <v>16</v>
      </c>
      <c r="E7277" t="s">
        <v>16</v>
      </c>
      <c r="F7277" t="s">
        <v>16</v>
      </c>
      <c r="G7277" t="s">
        <v>2425</v>
      </c>
      <c r="H7277">
        <v>1</v>
      </c>
      <c r="I7277" t="s">
        <v>5229</v>
      </c>
    </row>
    <row r="7278" spans="1:9" x14ac:dyDescent="0.25">
      <c r="A7278" t="s">
        <v>3078</v>
      </c>
      <c r="B7278">
        <v>75196500</v>
      </c>
      <c r="C7278" t="s">
        <v>16</v>
      </c>
      <c r="D7278" t="s">
        <v>16</v>
      </c>
      <c r="E7278" t="s">
        <v>16</v>
      </c>
      <c r="F7278" t="s">
        <v>16</v>
      </c>
      <c r="G7278" t="s">
        <v>2425</v>
      </c>
      <c r="H7278">
        <v>1</v>
      </c>
      <c r="I7278" t="s">
        <v>5229</v>
      </c>
    </row>
    <row r="7279" spans="1:9" x14ac:dyDescent="0.25">
      <c r="A7279" t="s">
        <v>3079</v>
      </c>
      <c r="B7279">
        <v>75196500</v>
      </c>
      <c r="C7279" t="s">
        <v>16</v>
      </c>
      <c r="D7279" t="s">
        <v>16</v>
      </c>
      <c r="E7279" t="s">
        <v>16</v>
      </c>
      <c r="F7279" t="s">
        <v>16</v>
      </c>
      <c r="G7279" t="s">
        <v>2425</v>
      </c>
      <c r="H7279">
        <v>1</v>
      </c>
      <c r="I7279" t="s">
        <v>5229</v>
      </c>
    </row>
    <row r="7280" spans="1:9" x14ac:dyDescent="0.25">
      <c r="A7280" t="s">
        <v>3080</v>
      </c>
      <c r="B7280">
        <v>75196500</v>
      </c>
      <c r="C7280" t="s">
        <v>16</v>
      </c>
      <c r="D7280" t="s">
        <v>16</v>
      </c>
      <c r="E7280" t="s">
        <v>16</v>
      </c>
      <c r="F7280" t="s">
        <v>16</v>
      </c>
      <c r="G7280" t="s">
        <v>2425</v>
      </c>
      <c r="H7280">
        <v>1</v>
      </c>
      <c r="I7280" t="s">
        <v>5229</v>
      </c>
    </row>
    <row r="7281" spans="1:9" x14ac:dyDescent="0.25">
      <c r="A7281" t="s">
        <v>3077</v>
      </c>
      <c r="B7281">
        <v>75196500</v>
      </c>
      <c r="C7281" t="s">
        <v>16</v>
      </c>
      <c r="D7281" t="s">
        <v>16</v>
      </c>
      <c r="E7281" t="s">
        <v>16</v>
      </c>
      <c r="F7281" t="s">
        <v>16</v>
      </c>
      <c r="G7281" t="s">
        <v>2425</v>
      </c>
      <c r="H7281">
        <v>1</v>
      </c>
      <c r="I7281" t="s">
        <v>5229</v>
      </c>
    </row>
    <row r="7282" spans="1:9" x14ac:dyDescent="0.25">
      <c r="A7282" t="s">
        <v>11426</v>
      </c>
      <c r="B7282">
        <v>75180019</v>
      </c>
      <c r="C7282" t="s">
        <v>16</v>
      </c>
      <c r="D7282" t="s">
        <v>16</v>
      </c>
      <c r="E7282" t="s">
        <v>16</v>
      </c>
      <c r="F7282" t="s">
        <v>16</v>
      </c>
      <c r="G7282" t="s">
        <v>2430</v>
      </c>
      <c r="H7282">
        <v>1</v>
      </c>
      <c r="I7282" t="s">
        <v>5227</v>
      </c>
    </row>
    <row r="7283" spans="1:9" x14ac:dyDescent="0.25">
      <c r="A7283" t="s">
        <v>11373</v>
      </c>
      <c r="B7283">
        <v>75180019</v>
      </c>
      <c r="C7283" t="s">
        <v>16</v>
      </c>
      <c r="D7283" t="s">
        <v>16</v>
      </c>
      <c r="E7283" t="s">
        <v>16</v>
      </c>
      <c r="F7283" t="s">
        <v>16</v>
      </c>
      <c r="G7283" t="s">
        <v>2430</v>
      </c>
      <c r="H7283">
        <v>1</v>
      </c>
      <c r="I7283" t="s">
        <v>5227</v>
      </c>
    </row>
    <row r="7284" spans="1:9" x14ac:dyDescent="0.25">
      <c r="A7284" t="s">
        <v>4170</v>
      </c>
      <c r="B7284">
        <v>75180019</v>
      </c>
      <c r="C7284" t="s">
        <v>16</v>
      </c>
      <c r="D7284" t="s">
        <v>16</v>
      </c>
      <c r="E7284" t="s">
        <v>16</v>
      </c>
      <c r="F7284" t="s">
        <v>16</v>
      </c>
      <c r="G7284" t="s">
        <v>2430</v>
      </c>
      <c r="H7284">
        <v>1</v>
      </c>
      <c r="I7284" t="s">
        <v>5227</v>
      </c>
    </row>
    <row r="7285" spans="1:9" x14ac:dyDescent="0.25">
      <c r="A7285" t="s">
        <v>4171</v>
      </c>
      <c r="B7285">
        <v>75180019</v>
      </c>
      <c r="C7285" t="s">
        <v>16</v>
      </c>
      <c r="D7285" t="s">
        <v>16</v>
      </c>
      <c r="E7285" t="s">
        <v>16</v>
      </c>
      <c r="F7285" t="s">
        <v>16</v>
      </c>
      <c r="G7285" t="s">
        <v>2430</v>
      </c>
      <c r="H7285">
        <v>1</v>
      </c>
      <c r="I7285" t="s">
        <v>5227</v>
      </c>
    </row>
    <row r="7286" spans="1:9" x14ac:dyDescent="0.25">
      <c r="A7286" t="s">
        <v>4168</v>
      </c>
      <c r="B7286">
        <v>75180019</v>
      </c>
      <c r="C7286" t="s">
        <v>16</v>
      </c>
      <c r="D7286" t="s">
        <v>16</v>
      </c>
      <c r="E7286" t="s">
        <v>16</v>
      </c>
      <c r="F7286" t="s">
        <v>16</v>
      </c>
      <c r="G7286" t="s">
        <v>2430</v>
      </c>
      <c r="H7286">
        <v>1</v>
      </c>
      <c r="I7286" t="s">
        <v>5227</v>
      </c>
    </row>
    <row r="7287" spans="1:9" x14ac:dyDescent="0.25">
      <c r="A7287" t="s">
        <v>4169</v>
      </c>
      <c r="B7287">
        <v>75180019</v>
      </c>
      <c r="C7287" t="s">
        <v>16</v>
      </c>
      <c r="D7287" t="s">
        <v>16</v>
      </c>
      <c r="E7287" t="s">
        <v>16</v>
      </c>
      <c r="F7287" t="s">
        <v>16</v>
      </c>
      <c r="G7287" t="s">
        <v>2430</v>
      </c>
      <c r="H7287">
        <v>1</v>
      </c>
      <c r="I7287" t="s">
        <v>5227</v>
      </c>
    </row>
    <row r="7288" spans="1:9" x14ac:dyDescent="0.25">
      <c r="A7288" t="s">
        <v>4746</v>
      </c>
      <c r="B7288">
        <v>75180019</v>
      </c>
      <c r="C7288" t="s">
        <v>16</v>
      </c>
      <c r="D7288" t="s">
        <v>16</v>
      </c>
      <c r="E7288" t="s">
        <v>16</v>
      </c>
      <c r="F7288" t="s">
        <v>16</v>
      </c>
      <c r="G7288" t="s">
        <v>2430</v>
      </c>
      <c r="H7288">
        <v>1</v>
      </c>
      <c r="I7288" t="s">
        <v>5227</v>
      </c>
    </row>
    <row r="7289" spans="1:9" x14ac:dyDescent="0.25">
      <c r="A7289" t="s">
        <v>6378</v>
      </c>
      <c r="B7289">
        <v>70120140</v>
      </c>
      <c r="C7289" t="s">
        <v>16</v>
      </c>
      <c r="D7289" t="s">
        <v>16</v>
      </c>
      <c r="E7289" t="s">
        <v>16</v>
      </c>
      <c r="F7289" t="s">
        <v>16</v>
      </c>
      <c r="G7289" t="s">
        <v>2467</v>
      </c>
      <c r="H7289">
        <v>1</v>
      </c>
      <c r="I7289" t="s">
        <v>5232</v>
      </c>
    </row>
    <row r="7290" spans="1:9" x14ac:dyDescent="0.25">
      <c r="A7290" t="s">
        <v>6427</v>
      </c>
      <c r="B7290">
        <v>75180019</v>
      </c>
      <c r="C7290" t="s">
        <v>16</v>
      </c>
      <c r="D7290" t="s">
        <v>16</v>
      </c>
      <c r="E7290" t="s">
        <v>16</v>
      </c>
      <c r="F7290" t="s">
        <v>16</v>
      </c>
      <c r="G7290" t="s">
        <v>2430</v>
      </c>
      <c r="H7290">
        <v>1</v>
      </c>
      <c r="I7290" t="s">
        <v>5227</v>
      </c>
    </row>
    <row r="7291" spans="1:9" x14ac:dyDescent="0.25">
      <c r="A7291" t="s">
        <v>6594</v>
      </c>
      <c r="B7291">
        <v>75180019</v>
      </c>
      <c r="C7291" t="s">
        <v>16</v>
      </c>
      <c r="D7291" t="s">
        <v>16</v>
      </c>
      <c r="E7291" t="s">
        <v>16</v>
      </c>
      <c r="F7291" t="s">
        <v>16</v>
      </c>
      <c r="G7291" t="s">
        <v>2430</v>
      </c>
      <c r="H7291">
        <v>1</v>
      </c>
      <c r="I7291" t="s">
        <v>5227</v>
      </c>
    </row>
    <row r="7292" spans="1:9" x14ac:dyDescent="0.25">
      <c r="A7292" t="s">
        <v>6595</v>
      </c>
      <c r="B7292">
        <v>75180019</v>
      </c>
      <c r="C7292" t="s">
        <v>16</v>
      </c>
      <c r="D7292" t="s">
        <v>16</v>
      </c>
      <c r="E7292" t="s">
        <v>16</v>
      </c>
      <c r="F7292" t="s">
        <v>16</v>
      </c>
      <c r="G7292" t="s">
        <v>2430</v>
      </c>
      <c r="H7292">
        <v>1</v>
      </c>
      <c r="I7292" t="s">
        <v>5227</v>
      </c>
    </row>
    <row r="7293" spans="1:9" x14ac:dyDescent="0.25">
      <c r="A7293" t="s">
        <v>6605</v>
      </c>
      <c r="B7293">
        <v>75180019</v>
      </c>
      <c r="C7293" t="s">
        <v>16</v>
      </c>
      <c r="D7293" t="s">
        <v>16</v>
      </c>
      <c r="E7293" t="s">
        <v>16</v>
      </c>
      <c r="F7293" t="s">
        <v>16</v>
      </c>
      <c r="G7293" t="s">
        <v>2430</v>
      </c>
      <c r="H7293">
        <v>1</v>
      </c>
      <c r="I7293" t="s">
        <v>5227</v>
      </c>
    </row>
    <row r="7294" spans="1:9" x14ac:dyDescent="0.25">
      <c r="A7294" t="s">
        <v>6828</v>
      </c>
      <c r="B7294">
        <v>75180019</v>
      </c>
      <c r="C7294" t="s">
        <v>16</v>
      </c>
      <c r="D7294" t="s">
        <v>16</v>
      </c>
      <c r="E7294" t="s">
        <v>16</v>
      </c>
      <c r="F7294" t="s">
        <v>16</v>
      </c>
      <c r="G7294" t="s">
        <v>2430</v>
      </c>
      <c r="H7294">
        <v>1</v>
      </c>
      <c r="I7294" t="s">
        <v>5227</v>
      </c>
    </row>
    <row r="7295" spans="1:9" x14ac:dyDescent="0.25">
      <c r="A7295" t="s">
        <v>6829</v>
      </c>
      <c r="B7295">
        <v>75180019</v>
      </c>
      <c r="C7295" t="s">
        <v>16</v>
      </c>
      <c r="D7295" t="s">
        <v>16</v>
      </c>
      <c r="E7295" t="s">
        <v>16</v>
      </c>
      <c r="F7295" t="s">
        <v>16</v>
      </c>
      <c r="G7295" t="s">
        <v>2430</v>
      </c>
      <c r="H7295">
        <v>1</v>
      </c>
      <c r="I7295" t="s">
        <v>5227</v>
      </c>
    </row>
    <row r="7296" spans="1:9" x14ac:dyDescent="0.25">
      <c r="A7296" t="s">
        <v>7104</v>
      </c>
      <c r="B7296">
        <v>75180019</v>
      </c>
      <c r="C7296" t="s">
        <v>16</v>
      </c>
      <c r="D7296" t="s">
        <v>16</v>
      </c>
      <c r="E7296" t="s">
        <v>16</v>
      </c>
      <c r="F7296" t="s">
        <v>16</v>
      </c>
      <c r="G7296" t="s">
        <v>2430</v>
      </c>
      <c r="H7296">
        <v>1</v>
      </c>
      <c r="I7296" t="s">
        <v>5227</v>
      </c>
    </row>
    <row r="7297" spans="1:9" x14ac:dyDescent="0.25">
      <c r="A7297" t="s">
        <v>7095</v>
      </c>
      <c r="B7297">
        <v>75180019</v>
      </c>
      <c r="C7297" t="s">
        <v>16</v>
      </c>
      <c r="D7297" t="s">
        <v>16</v>
      </c>
      <c r="E7297" t="s">
        <v>16</v>
      </c>
      <c r="F7297" t="s">
        <v>16</v>
      </c>
      <c r="G7297" t="s">
        <v>2430</v>
      </c>
      <c r="H7297">
        <v>1</v>
      </c>
      <c r="I7297" t="s">
        <v>5227</v>
      </c>
    </row>
    <row r="7298" spans="1:9" x14ac:dyDescent="0.25">
      <c r="A7298" t="s">
        <v>7235</v>
      </c>
      <c r="B7298">
        <v>75180019</v>
      </c>
      <c r="C7298" t="s">
        <v>16</v>
      </c>
      <c r="D7298" t="s">
        <v>16</v>
      </c>
      <c r="E7298" t="s">
        <v>16</v>
      </c>
      <c r="F7298" t="s">
        <v>16</v>
      </c>
      <c r="G7298" t="s">
        <v>2430</v>
      </c>
      <c r="H7298">
        <v>1</v>
      </c>
      <c r="I7298" t="s">
        <v>5227</v>
      </c>
    </row>
    <row r="7299" spans="1:9" x14ac:dyDescent="0.25">
      <c r="A7299" t="s">
        <v>7202</v>
      </c>
      <c r="B7299">
        <v>75180019</v>
      </c>
      <c r="C7299" t="s">
        <v>16</v>
      </c>
      <c r="D7299" t="s">
        <v>16</v>
      </c>
      <c r="E7299" t="s">
        <v>16</v>
      </c>
      <c r="F7299" t="s">
        <v>16</v>
      </c>
      <c r="G7299" t="s">
        <v>2430</v>
      </c>
      <c r="H7299">
        <v>1</v>
      </c>
      <c r="I7299" t="s">
        <v>5227</v>
      </c>
    </row>
    <row r="7300" spans="1:9" x14ac:dyDescent="0.25">
      <c r="A7300" t="s">
        <v>8246</v>
      </c>
      <c r="B7300">
        <v>75180019</v>
      </c>
      <c r="C7300" t="s">
        <v>16</v>
      </c>
      <c r="D7300" t="s">
        <v>16</v>
      </c>
      <c r="E7300" t="s">
        <v>16</v>
      </c>
      <c r="F7300" t="s">
        <v>16</v>
      </c>
      <c r="G7300" t="s">
        <v>2430</v>
      </c>
      <c r="H7300">
        <v>1</v>
      </c>
      <c r="I7300" t="s">
        <v>5227</v>
      </c>
    </row>
    <row r="7301" spans="1:9" x14ac:dyDescent="0.25">
      <c r="A7301" t="s">
        <v>8097</v>
      </c>
      <c r="B7301">
        <v>75180019</v>
      </c>
      <c r="C7301" t="s">
        <v>16</v>
      </c>
      <c r="D7301" t="s">
        <v>16</v>
      </c>
      <c r="E7301" t="s">
        <v>16</v>
      </c>
      <c r="F7301" t="s">
        <v>16</v>
      </c>
      <c r="G7301" t="s">
        <v>2430</v>
      </c>
      <c r="H7301">
        <v>1</v>
      </c>
      <c r="I7301" t="s">
        <v>5227</v>
      </c>
    </row>
    <row r="7302" spans="1:9" x14ac:dyDescent="0.25">
      <c r="A7302" t="s">
        <v>8093</v>
      </c>
      <c r="B7302">
        <v>75180019</v>
      </c>
      <c r="C7302" t="s">
        <v>16</v>
      </c>
      <c r="D7302" t="s">
        <v>16</v>
      </c>
      <c r="E7302" t="s">
        <v>16</v>
      </c>
      <c r="F7302" t="s">
        <v>16</v>
      </c>
      <c r="G7302" t="s">
        <v>2430</v>
      </c>
      <c r="H7302">
        <v>1</v>
      </c>
      <c r="I7302" t="s">
        <v>5227</v>
      </c>
    </row>
    <row r="7303" spans="1:9" x14ac:dyDescent="0.25">
      <c r="A7303" t="s">
        <v>6429</v>
      </c>
      <c r="B7303">
        <v>75180019</v>
      </c>
      <c r="C7303" t="s">
        <v>16</v>
      </c>
      <c r="D7303" t="s">
        <v>16</v>
      </c>
      <c r="E7303" t="s">
        <v>16</v>
      </c>
      <c r="F7303" t="s">
        <v>16</v>
      </c>
      <c r="G7303" t="s">
        <v>2430</v>
      </c>
      <c r="H7303">
        <v>1</v>
      </c>
      <c r="I7303" t="s">
        <v>5227</v>
      </c>
    </row>
    <row r="7304" spans="1:9" x14ac:dyDescent="0.25">
      <c r="A7304" t="s">
        <v>8197</v>
      </c>
      <c r="B7304">
        <v>75180019</v>
      </c>
      <c r="C7304" t="s">
        <v>16</v>
      </c>
      <c r="D7304" t="s">
        <v>16</v>
      </c>
      <c r="E7304" t="s">
        <v>16</v>
      </c>
      <c r="F7304" t="s">
        <v>16</v>
      </c>
      <c r="G7304" t="s">
        <v>2430</v>
      </c>
      <c r="H7304">
        <v>1</v>
      </c>
      <c r="I7304" t="s">
        <v>5227</v>
      </c>
    </row>
    <row r="7305" spans="1:9" x14ac:dyDescent="0.25">
      <c r="A7305" t="s">
        <v>8198</v>
      </c>
      <c r="B7305">
        <v>75180019</v>
      </c>
      <c r="C7305" t="s">
        <v>16</v>
      </c>
      <c r="D7305" t="s">
        <v>16</v>
      </c>
      <c r="E7305" t="s">
        <v>16</v>
      </c>
      <c r="F7305" t="s">
        <v>16</v>
      </c>
      <c r="G7305" t="s">
        <v>2430</v>
      </c>
      <c r="H7305">
        <v>1</v>
      </c>
      <c r="I7305" t="s">
        <v>5227</v>
      </c>
    </row>
    <row r="7306" spans="1:9" x14ac:dyDescent="0.25">
      <c r="A7306" t="s">
        <v>4065</v>
      </c>
      <c r="B7306">
        <v>75196500</v>
      </c>
      <c r="C7306" t="s">
        <v>16</v>
      </c>
      <c r="D7306" t="s">
        <v>16</v>
      </c>
      <c r="E7306" t="s">
        <v>16</v>
      </c>
      <c r="F7306" t="s">
        <v>16</v>
      </c>
      <c r="G7306" t="s">
        <v>2425</v>
      </c>
      <c r="H7306">
        <v>1</v>
      </c>
      <c r="I7306" t="s">
        <v>5229</v>
      </c>
    </row>
    <row r="7307" spans="1:9" x14ac:dyDescent="0.25">
      <c r="A7307" t="s">
        <v>4058</v>
      </c>
      <c r="B7307">
        <v>75196500</v>
      </c>
      <c r="C7307" t="s">
        <v>16</v>
      </c>
      <c r="D7307" t="s">
        <v>16</v>
      </c>
      <c r="E7307" t="s">
        <v>16</v>
      </c>
      <c r="F7307" t="s">
        <v>16</v>
      </c>
      <c r="G7307" t="s">
        <v>2425</v>
      </c>
      <c r="H7307">
        <v>1</v>
      </c>
      <c r="I7307" t="s">
        <v>5229</v>
      </c>
    </row>
    <row r="7308" spans="1:9" x14ac:dyDescent="0.25">
      <c r="A7308" t="s">
        <v>4057</v>
      </c>
      <c r="B7308">
        <v>75196500</v>
      </c>
      <c r="C7308" t="s">
        <v>16</v>
      </c>
      <c r="D7308" t="s">
        <v>16</v>
      </c>
      <c r="E7308" t="s">
        <v>16</v>
      </c>
      <c r="F7308" t="s">
        <v>16</v>
      </c>
      <c r="G7308" t="s">
        <v>2425</v>
      </c>
      <c r="H7308">
        <v>1</v>
      </c>
      <c r="I7308" t="s">
        <v>5229</v>
      </c>
    </row>
    <row r="7309" spans="1:9" x14ac:dyDescent="0.25">
      <c r="A7309" t="s">
        <v>4059</v>
      </c>
      <c r="B7309">
        <v>75196500</v>
      </c>
      <c r="C7309" t="s">
        <v>16</v>
      </c>
      <c r="D7309" t="s">
        <v>16</v>
      </c>
      <c r="E7309" t="s">
        <v>16</v>
      </c>
      <c r="F7309" t="s">
        <v>16</v>
      </c>
      <c r="G7309" t="s">
        <v>2425</v>
      </c>
      <c r="H7309">
        <v>1</v>
      </c>
      <c r="I7309" t="s">
        <v>5229</v>
      </c>
    </row>
    <row r="7310" spans="1:9" x14ac:dyDescent="0.25">
      <c r="A7310" t="s">
        <v>4066</v>
      </c>
      <c r="B7310">
        <v>75196500</v>
      </c>
      <c r="C7310" t="s">
        <v>16</v>
      </c>
      <c r="D7310" t="s">
        <v>16</v>
      </c>
      <c r="E7310" t="s">
        <v>16</v>
      </c>
      <c r="F7310" t="s">
        <v>16</v>
      </c>
      <c r="G7310" t="s">
        <v>2425</v>
      </c>
      <c r="H7310">
        <v>1</v>
      </c>
      <c r="I7310" t="s">
        <v>5229</v>
      </c>
    </row>
    <row r="7311" spans="1:9" x14ac:dyDescent="0.25">
      <c r="A7311" t="s">
        <v>4060</v>
      </c>
      <c r="B7311">
        <v>75196500</v>
      </c>
      <c r="C7311" t="s">
        <v>16</v>
      </c>
      <c r="D7311" t="s">
        <v>16</v>
      </c>
      <c r="E7311" t="s">
        <v>16</v>
      </c>
      <c r="F7311" t="s">
        <v>16</v>
      </c>
      <c r="G7311" t="s">
        <v>2425</v>
      </c>
      <c r="H7311">
        <v>1</v>
      </c>
      <c r="I7311" t="s">
        <v>5229</v>
      </c>
    </row>
    <row r="7312" spans="1:9" x14ac:dyDescent="0.25">
      <c r="A7312" t="s">
        <v>4098</v>
      </c>
      <c r="B7312">
        <v>75586804</v>
      </c>
      <c r="C7312" t="s">
        <v>16</v>
      </c>
      <c r="D7312" t="s">
        <v>16</v>
      </c>
      <c r="E7312" t="s">
        <v>16</v>
      </c>
      <c r="F7312" t="s">
        <v>16</v>
      </c>
      <c r="G7312" t="s">
        <v>3787</v>
      </c>
      <c r="H7312">
        <v>1</v>
      </c>
      <c r="I7312" t="s">
        <v>5228</v>
      </c>
    </row>
    <row r="7313" spans="1:9" x14ac:dyDescent="0.25">
      <c r="A7313" t="s">
        <v>4099</v>
      </c>
      <c r="B7313">
        <v>75586804</v>
      </c>
      <c r="C7313" t="s">
        <v>16</v>
      </c>
      <c r="D7313" t="s">
        <v>16</v>
      </c>
      <c r="E7313" t="s">
        <v>16</v>
      </c>
      <c r="F7313" t="s">
        <v>16</v>
      </c>
      <c r="G7313" t="s">
        <v>3787</v>
      </c>
      <c r="H7313">
        <v>1</v>
      </c>
      <c r="I7313" t="s">
        <v>5228</v>
      </c>
    </row>
    <row r="7314" spans="1:9" x14ac:dyDescent="0.25">
      <c r="A7314" t="s">
        <v>4100</v>
      </c>
      <c r="B7314">
        <v>75586804</v>
      </c>
      <c r="C7314" t="s">
        <v>16</v>
      </c>
      <c r="D7314" t="s">
        <v>16</v>
      </c>
      <c r="E7314" t="s">
        <v>16</v>
      </c>
      <c r="F7314" t="s">
        <v>16</v>
      </c>
      <c r="G7314" t="s">
        <v>3787</v>
      </c>
      <c r="H7314">
        <v>1</v>
      </c>
      <c r="I7314" t="s">
        <v>5228</v>
      </c>
    </row>
    <row r="7315" spans="1:9" x14ac:dyDescent="0.25">
      <c r="A7315" t="s">
        <v>4101</v>
      </c>
      <c r="B7315">
        <v>75586804</v>
      </c>
      <c r="C7315" t="s">
        <v>16</v>
      </c>
      <c r="D7315" t="s">
        <v>16</v>
      </c>
      <c r="E7315" t="s">
        <v>16</v>
      </c>
      <c r="F7315" t="s">
        <v>16</v>
      </c>
      <c r="G7315" t="s">
        <v>3787</v>
      </c>
      <c r="H7315">
        <v>1</v>
      </c>
      <c r="I7315" t="s">
        <v>5228</v>
      </c>
    </row>
    <row r="7316" spans="1:9" x14ac:dyDescent="0.25">
      <c r="A7316" t="s">
        <v>4093</v>
      </c>
      <c r="B7316">
        <v>75586804</v>
      </c>
      <c r="C7316" t="s">
        <v>16</v>
      </c>
      <c r="D7316" t="s">
        <v>16</v>
      </c>
      <c r="E7316" t="s">
        <v>16</v>
      </c>
      <c r="F7316" t="s">
        <v>16</v>
      </c>
      <c r="G7316" t="s">
        <v>3787</v>
      </c>
      <c r="H7316">
        <v>1</v>
      </c>
      <c r="I7316" t="s">
        <v>5228</v>
      </c>
    </row>
    <row r="7317" spans="1:9" x14ac:dyDescent="0.25">
      <c r="A7317" t="s">
        <v>4117</v>
      </c>
      <c r="B7317">
        <v>75586804</v>
      </c>
      <c r="C7317" t="s">
        <v>16</v>
      </c>
      <c r="D7317" t="s">
        <v>16</v>
      </c>
      <c r="E7317" t="s">
        <v>16</v>
      </c>
      <c r="F7317" t="s">
        <v>16</v>
      </c>
      <c r="G7317" t="s">
        <v>3787</v>
      </c>
      <c r="H7317">
        <v>1</v>
      </c>
      <c r="I7317" t="s">
        <v>5228</v>
      </c>
    </row>
    <row r="7318" spans="1:9" x14ac:dyDescent="0.25">
      <c r="A7318" t="s">
        <v>4102</v>
      </c>
      <c r="B7318">
        <v>75586804</v>
      </c>
      <c r="C7318" t="s">
        <v>16</v>
      </c>
      <c r="D7318" t="s">
        <v>16</v>
      </c>
      <c r="E7318" t="s">
        <v>16</v>
      </c>
      <c r="F7318" t="s">
        <v>16</v>
      </c>
      <c r="G7318" t="s">
        <v>3787</v>
      </c>
      <c r="H7318">
        <v>1</v>
      </c>
      <c r="I7318" t="s">
        <v>5228</v>
      </c>
    </row>
    <row r="7319" spans="1:9" x14ac:dyDescent="0.25">
      <c r="A7319" t="s">
        <v>4103</v>
      </c>
      <c r="B7319">
        <v>75586804</v>
      </c>
      <c r="C7319" t="s">
        <v>16</v>
      </c>
      <c r="D7319" t="s">
        <v>16</v>
      </c>
      <c r="E7319" t="s">
        <v>16</v>
      </c>
      <c r="F7319" t="s">
        <v>16</v>
      </c>
      <c r="G7319" t="s">
        <v>3787</v>
      </c>
      <c r="H7319">
        <v>1</v>
      </c>
      <c r="I7319" t="s">
        <v>5228</v>
      </c>
    </row>
    <row r="7320" spans="1:9" x14ac:dyDescent="0.25">
      <c r="A7320" t="s">
        <v>4096</v>
      </c>
      <c r="B7320">
        <v>75586804</v>
      </c>
      <c r="C7320" t="s">
        <v>16</v>
      </c>
      <c r="D7320" t="s">
        <v>16</v>
      </c>
      <c r="E7320" t="s">
        <v>16</v>
      </c>
      <c r="F7320" t="s">
        <v>16</v>
      </c>
      <c r="G7320" t="s">
        <v>3787</v>
      </c>
      <c r="H7320">
        <v>1</v>
      </c>
      <c r="I7320" t="s">
        <v>5228</v>
      </c>
    </row>
    <row r="7321" spans="1:9" x14ac:dyDescent="0.25">
      <c r="A7321" t="s">
        <v>4097</v>
      </c>
      <c r="B7321">
        <v>75586804</v>
      </c>
      <c r="C7321" t="s">
        <v>16</v>
      </c>
      <c r="D7321" t="s">
        <v>16</v>
      </c>
      <c r="E7321" t="s">
        <v>16</v>
      </c>
      <c r="F7321" t="s">
        <v>16</v>
      </c>
      <c r="G7321" t="s">
        <v>3787</v>
      </c>
      <c r="H7321">
        <v>1</v>
      </c>
      <c r="I7321" t="s">
        <v>5228</v>
      </c>
    </row>
    <row r="7322" spans="1:9" x14ac:dyDescent="0.25">
      <c r="A7322" t="s">
        <v>4173</v>
      </c>
      <c r="B7322">
        <v>75586804</v>
      </c>
      <c r="C7322" t="s">
        <v>16</v>
      </c>
      <c r="D7322" t="s">
        <v>16</v>
      </c>
      <c r="E7322" t="s">
        <v>16</v>
      </c>
      <c r="F7322" t="s">
        <v>16</v>
      </c>
      <c r="G7322" t="s">
        <v>3787</v>
      </c>
      <c r="H7322">
        <v>1</v>
      </c>
      <c r="I7322" t="s">
        <v>5228</v>
      </c>
    </row>
    <row r="7323" spans="1:9" x14ac:dyDescent="0.25">
      <c r="A7323" t="s">
        <v>4213</v>
      </c>
      <c r="B7323">
        <v>75556166</v>
      </c>
      <c r="C7323" t="s">
        <v>16</v>
      </c>
      <c r="D7323" t="s">
        <v>16</v>
      </c>
      <c r="E7323" t="s">
        <v>16</v>
      </c>
      <c r="F7323" t="s">
        <v>16</v>
      </c>
      <c r="G7323" t="s">
        <v>3572</v>
      </c>
      <c r="H7323">
        <v>1</v>
      </c>
      <c r="I7323" t="s">
        <v>4907</v>
      </c>
    </row>
    <row r="7324" spans="1:9" x14ac:dyDescent="0.25">
      <c r="A7324" t="s">
        <v>4214</v>
      </c>
      <c r="B7324">
        <v>75556166</v>
      </c>
      <c r="C7324" t="s">
        <v>16</v>
      </c>
      <c r="D7324" t="s">
        <v>16</v>
      </c>
      <c r="E7324" t="s">
        <v>16</v>
      </c>
      <c r="F7324" t="s">
        <v>16</v>
      </c>
      <c r="G7324" t="s">
        <v>3572</v>
      </c>
      <c r="H7324">
        <v>1</v>
      </c>
      <c r="I7324" t="s">
        <v>4907</v>
      </c>
    </row>
    <row r="7325" spans="1:9" x14ac:dyDescent="0.25">
      <c r="A7325" t="s">
        <v>4215</v>
      </c>
      <c r="B7325">
        <v>75556166</v>
      </c>
      <c r="C7325" t="s">
        <v>16</v>
      </c>
      <c r="D7325" t="s">
        <v>16</v>
      </c>
      <c r="E7325" t="s">
        <v>16</v>
      </c>
      <c r="F7325" t="s">
        <v>16</v>
      </c>
      <c r="G7325" t="s">
        <v>3572</v>
      </c>
      <c r="H7325">
        <v>1</v>
      </c>
      <c r="I7325" t="s">
        <v>4907</v>
      </c>
    </row>
    <row r="7326" spans="1:9" x14ac:dyDescent="0.25">
      <c r="A7326" t="s">
        <v>4216</v>
      </c>
      <c r="B7326">
        <v>75556166</v>
      </c>
      <c r="C7326" t="s">
        <v>16</v>
      </c>
      <c r="D7326" t="s">
        <v>16</v>
      </c>
      <c r="E7326" t="s">
        <v>16</v>
      </c>
      <c r="F7326" t="s">
        <v>16</v>
      </c>
      <c r="G7326" t="s">
        <v>3572</v>
      </c>
      <c r="H7326">
        <v>1</v>
      </c>
      <c r="I7326" t="s">
        <v>4907</v>
      </c>
    </row>
    <row r="7327" spans="1:9" x14ac:dyDescent="0.25">
      <c r="A7327" t="s">
        <v>4562</v>
      </c>
      <c r="B7327">
        <v>75180019</v>
      </c>
      <c r="C7327" t="s">
        <v>16</v>
      </c>
      <c r="D7327" t="s">
        <v>16</v>
      </c>
      <c r="E7327" t="s">
        <v>16</v>
      </c>
      <c r="F7327" t="s">
        <v>16</v>
      </c>
      <c r="G7327" t="s">
        <v>2430</v>
      </c>
      <c r="H7327">
        <v>1</v>
      </c>
      <c r="I7327" t="s">
        <v>5227</v>
      </c>
    </row>
    <row r="7328" spans="1:9" x14ac:dyDescent="0.25">
      <c r="A7328" t="s">
        <v>11553</v>
      </c>
      <c r="B7328">
        <v>75180019</v>
      </c>
      <c r="C7328" t="s">
        <v>16</v>
      </c>
      <c r="D7328" t="s">
        <v>16</v>
      </c>
      <c r="E7328" t="s">
        <v>16</v>
      </c>
      <c r="F7328" t="s">
        <v>16</v>
      </c>
      <c r="G7328" t="s">
        <v>2430</v>
      </c>
      <c r="H7328">
        <v>1</v>
      </c>
      <c r="I7328" t="s">
        <v>5227</v>
      </c>
    </row>
    <row r="7329" spans="1:9" x14ac:dyDescent="0.25">
      <c r="A7329" t="s">
        <v>11899</v>
      </c>
      <c r="B7329">
        <v>75180019</v>
      </c>
      <c r="C7329" t="s">
        <v>16</v>
      </c>
      <c r="D7329" t="s">
        <v>16</v>
      </c>
      <c r="E7329" t="s">
        <v>16</v>
      </c>
      <c r="F7329" t="s">
        <v>16</v>
      </c>
      <c r="G7329" t="s">
        <v>2430</v>
      </c>
      <c r="H7329">
        <v>1</v>
      </c>
      <c r="I7329" t="s">
        <v>5227</v>
      </c>
    </row>
    <row r="7330" spans="1:9" x14ac:dyDescent="0.25">
      <c r="A7330" t="s">
        <v>4447</v>
      </c>
      <c r="B7330">
        <v>75196500</v>
      </c>
      <c r="C7330" t="s">
        <v>16</v>
      </c>
      <c r="D7330" t="s">
        <v>16</v>
      </c>
      <c r="E7330" t="s">
        <v>16</v>
      </c>
      <c r="F7330" t="s">
        <v>16</v>
      </c>
      <c r="G7330" t="s">
        <v>2425</v>
      </c>
      <c r="H7330">
        <v>1</v>
      </c>
      <c r="I7330" t="s">
        <v>5229</v>
      </c>
    </row>
    <row r="7331" spans="1:9" x14ac:dyDescent="0.25">
      <c r="A7331" t="s">
        <v>4471</v>
      </c>
      <c r="B7331">
        <v>73575757</v>
      </c>
      <c r="C7331" t="s">
        <v>16</v>
      </c>
      <c r="D7331" t="s">
        <v>16</v>
      </c>
      <c r="E7331" t="s">
        <v>16</v>
      </c>
      <c r="F7331" t="s">
        <v>16</v>
      </c>
      <c r="G7331" t="s">
        <v>4331</v>
      </c>
      <c r="H7331">
        <v>1</v>
      </c>
      <c r="I7331" t="s">
        <v>5237</v>
      </c>
    </row>
    <row r="7332" spans="1:9" x14ac:dyDescent="0.25">
      <c r="A7332" t="s">
        <v>4446</v>
      </c>
      <c r="B7332">
        <v>75196500</v>
      </c>
      <c r="C7332" t="s">
        <v>16</v>
      </c>
      <c r="D7332" t="s">
        <v>16</v>
      </c>
      <c r="E7332" t="s">
        <v>16</v>
      </c>
      <c r="F7332" t="s">
        <v>16</v>
      </c>
      <c r="G7332" t="s">
        <v>2425</v>
      </c>
      <c r="H7332">
        <v>1</v>
      </c>
      <c r="I7332" t="s">
        <v>5229</v>
      </c>
    </row>
    <row r="7333" spans="1:9" x14ac:dyDescent="0.25">
      <c r="A7333" t="s">
        <v>4466</v>
      </c>
      <c r="B7333">
        <v>97911010</v>
      </c>
      <c r="C7333" t="s">
        <v>16</v>
      </c>
      <c r="D7333" t="s">
        <v>16</v>
      </c>
      <c r="E7333" t="s">
        <v>16</v>
      </c>
      <c r="F7333" t="s">
        <v>16</v>
      </c>
      <c r="G7333" t="s">
        <v>13921</v>
      </c>
      <c r="H7333">
        <v>1</v>
      </c>
      <c r="I7333" t="s">
        <v>15845</v>
      </c>
    </row>
    <row r="7334" spans="1:9" x14ac:dyDescent="0.25">
      <c r="A7334" t="s">
        <v>4467</v>
      </c>
      <c r="B7334">
        <v>97911010</v>
      </c>
      <c r="C7334" t="s">
        <v>16</v>
      </c>
      <c r="D7334" t="s">
        <v>16</v>
      </c>
      <c r="E7334" t="s">
        <v>16</v>
      </c>
      <c r="F7334" t="s">
        <v>16</v>
      </c>
      <c r="G7334" t="s">
        <v>13921</v>
      </c>
      <c r="H7334">
        <v>1</v>
      </c>
      <c r="I7334" t="s">
        <v>15845</v>
      </c>
    </row>
    <row r="7335" spans="1:9" x14ac:dyDescent="0.25">
      <c r="A7335" t="s">
        <v>4453</v>
      </c>
      <c r="B7335">
        <v>75196500</v>
      </c>
      <c r="C7335" t="s">
        <v>16</v>
      </c>
      <c r="D7335" t="s">
        <v>16</v>
      </c>
      <c r="E7335" t="s">
        <v>16</v>
      </c>
      <c r="F7335" t="s">
        <v>16</v>
      </c>
      <c r="G7335" t="s">
        <v>2425</v>
      </c>
      <c r="H7335">
        <v>1</v>
      </c>
      <c r="I7335" t="s">
        <v>5229</v>
      </c>
    </row>
    <row r="7336" spans="1:9" x14ac:dyDescent="0.25">
      <c r="A7336" t="s">
        <v>4451</v>
      </c>
      <c r="B7336">
        <v>75196500</v>
      </c>
      <c r="C7336" t="s">
        <v>16</v>
      </c>
      <c r="D7336" t="s">
        <v>16</v>
      </c>
      <c r="E7336" t="s">
        <v>16</v>
      </c>
      <c r="F7336" t="s">
        <v>16</v>
      </c>
      <c r="G7336" t="s">
        <v>2425</v>
      </c>
      <c r="H7336">
        <v>1</v>
      </c>
      <c r="I7336" t="s">
        <v>5229</v>
      </c>
    </row>
    <row r="7337" spans="1:9" x14ac:dyDescent="0.25">
      <c r="A7337" t="s">
        <v>4452</v>
      </c>
      <c r="B7337">
        <v>75196500</v>
      </c>
      <c r="C7337" t="s">
        <v>16</v>
      </c>
      <c r="D7337" t="s">
        <v>16</v>
      </c>
      <c r="E7337" t="s">
        <v>16</v>
      </c>
      <c r="F7337" t="s">
        <v>16</v>
      </c>
      <c r="G7337" t="s">
        <v>2425</v>
      </c>
      <c r="H7337">
        <v>1</v>
      </c>
      <c r="I7337" t="s">
        <v>5229</v>
      </c>
    </row>
    <row r="7338" spans="1:9" x14ac:dyDescent="0.25">
      <c r="A7338" t="s">
        <v>4574</v>
      </c>
      <c r="B7338">
        <v>75211662</v>
      </c>
      <c r="C7338" t="s">
        <v>16</v>
      </c>
      <c r="D7338" t="s">
        <v>16</v>
      </c>
      <c r="E7338" t="s">
        <v>16</v>
      </c>
      <c r="F7338" t="s">
        <v>16</v>
      </c>
      <c r="G7338" t="s">
        <v>7015</v>
      </c>
      <c r="H7338">
        <v>1</v>
      </c>
      <c r="I7338" t="s">
        <v>7143</v>
      </c>
    </row>
    <row r="7339" spans="1:9" x14ac:dyDescent="0.25">
      <c r="A7339" t="s">
        <v>4575</v>
      </c>
      <c r="B7339">
        <v>75211662</v>
      </c>
      <c r="C7339" t="s">
        <v>16</v>
      </c>
      <c r="D7339" t="s">
        <v>16</v>
      </c>
      <c r="E7339" t="s">
        <v>16</v>
      </c>
      <c r="F7339" t="s">
        <v>16</v>
      </c>
      <c r="G7339" t="s">
        <v>7015</v>
      </c>
      <c r="H7339">
        <v>1</v>
      </c>
      <c r="I7339" t="s">
        <v>7143</v>
      </c>
    </row>
    <row r="7340" spans="1:9" x14ac:dyDescent="0.25">
      <c r="A7340" t="s">
        <v>4580</v>
      </c>
      <c r="B7340">
        <v>75211662</v>
      </c>
      <c r="C7340" t="s">
        <v>16</v>
      </c>
      <c r="D7340" t="s">
        <v>16</v>
      </c>
      <c r="E7340" t="s">
        <v>16</v>
      </c>
      <c r="F7340" t="s">
        <v>16</v>
      </c>
      <c r="G7340" t="s">
        <v>7015</v>
      </c>
      <c r="H7340">
        <v>1</v>
      </c>
      <c r="I7340" t="s">
        <v>7143</v>
      </c>
    </row>
    <row r="7341" spans="1:9" x14ac:dyDescent="0.25">
      <c r="A7341" t="s">
        <v>4576</v>
      </c>
      <c r="B7341">
        <v>75211662</v>
      </c>
      <c r="C7341" t="s">
        <v>16</v>
      </c>
      <c r="D7341" t="s">
        <v>16</v>
      </c>
      <c r="E7341" t="s">
        <v>16</v>
      </c>
      <c r="F7341" t="s">
        <v>16</v>
      </c>
      <c r="G7341" t="s">
        <v>7015</v>
      </c>
      <c r="H7341">
        <v>1</v>
      </c>
      <c r="I7341" t="s">
        <v>7143</v>
      </c>
    </row>
    <row r="7342" spans="1:9" x14ac:dyDescent="0.25">
      <c r="A7342" t="s">
        <v>4581</v>
      </c>
      <c r="B7342">
        <v>75211662</v>
      </c>
      <c r="C7342" t="s">
        <v>16</v>
      </c>
      <c r="D7342" t="s">
        <v>16</v>
      </c>
      <c r="E7342" t="s">
        <v>16</v>
      </c>
      <c r="F7342" t="s">
        <v>16</v>
      </c>
      <c r="G7342" t="s">
        <v>7015</v>
      </c>
      <c r="H7342">
        <v>1</v>
      </c>
      <c r="I7342" t="s">
        <v>7143</v>
      </c>
    </row>
    <row r="7343" spans="1:9" x14ac:dyDescent="0.25">
      <c r="A7343" t="s">
        <v>4577</v>
      </c>
      <c r="B7343">
        <v>75211662</v>
      </c>
      <c r="C7343" t="s">
        <v>16</v>
      </c>
      <c r="D7343" t="s">
        <v>16</v>
      </c>
      <c r="E7343" t="s">
        <v>16</v>
      </c>
      <c r="F7343" t="s">
        <v>16</v>
      </c>
      <c r="G7343" t="s">
        <v>7015</v>
      </c>
      <c r="H7343">
        <v>1</v>
      </c>
      <c r="I7343" t="s">
        <v>7143</v>
      </c>
    </row>
    <row r="7344" spans="1:9" x14ac:dyDescent="0.25">
      <c r="A7344" t="s">
        <v>4578</v>
      </c>
      <c r="B7344">
        <v>75211662</v>
      </c>
      <c r="C7344" t="s">
        <v>16</v>
      </c>
      <c r="D7344" t="s">
        <v>16</v>
      </c>
      <c r="E7344" t="s">
        <v>16</v>
      </c>
      <c r="F7344" t="s">
        <v>16</v>
      </c>
      <c r="G7344" t="s">
        <v>7015</v>
      </c>
      <c r="H7344">
        <v>1</v>
      </c>
      <c r="I7344" t="s">
        <v>7143</v>
      </c>
    </row>
    <row r="7345" spans="1:9" x14ac:dyDescent="0.25">
      <c r="A7345" t="s">
        <v>4582</v>
      </c>
      <c r="B7345">
        <v>75211662</v>
      </c>
      <c r="C7345" t="s">
        <v>16</v>
      </c>
      <c r="D7345" t="s">
        <v>16</v>
      </c>
      <c r="E7345" t="s">
        <v>16</v>
      </c>
      <c r="F7345" t="s">
        <v>16</v>
      </c>
      <c r="G7345" t="s">
        <v>7015</v>
      </c>
      <c r="H7345">
        <v>1</v>
      </c>
      <c r="I7345" t="s">
        <v>7143</v>
      </c>
    </row>
    <row r="7346" spans="1:9" x14ac:dyDescent="0.25">
      <c r="A7346" t="s">
        <v>4579</v>
      </c>
      <c r="B7346">
        <v>75211662</v>
      </c>
      <c r="C7346" t="s">
        <v>16</v>
      </c>
      <c r="D7346" t="s">
        <v>16</v>
      </c>
      <c r="E7346" t="s">
        <v>16</v>
      </c>
      <c r="F7346" t="s">
        <v>16</v>
      </c>
      <c r="G7346" t="s">
        <v>7015</v>
      </c>
      <c r="H7346">
        <v>1</v>
      </c>
      <c r="I7346" t="s">
        <v>7143</v>
      </c>
    </row>
    <row r="7347" spans="1:9" x14ac:dyDescent="0.25">
      <c r="A7347" t="s">
        <v>4570</v>
      </c>
      <c r="B7347">
        <v>75211662</v>
      </c>
      <c r="C7347" t="s">
        <v>16</v>
      </c>
      <c r="D7347" t="s">
        <v>16</v>
      </c>
      <c r="E7347" t="s">
        <v>16</v>
      </c>
      <c r="F7347" t="s">
        <v>16</v>
      </c>
      <c r="G7347" t="s">
        <v>7015</v>
      </c>
      <c r="H7347">
        <v>1</v>
      </c>
      <c r="I7347" t="s">
        <v>7143</v>
      </c>
    </row>
    <row r="7348" spans="1:9" x14ac:dyDescent="0.25">
      <c r="A7348" t="s">
        <v>4571</v>
      </c>
      <c r="B7348">
        <v>75211662</v>
      </c>
      <c r="C7348" t="s">
        <v>16</v>
      </c>
      <c r="D7348" t="s">
        <v>16</v>
      </c>
      <c r="E7348" t="s">
        <v>16</v>
      </c>
      <c r="F7348" t="s">
        <v>16</v>
      </c>
      <c r="G7348" t="s">
        <v>7015</v>
      </c>
      <c r="H7348">
        <v>1</v>
      </c>
      <c r="I7348" t="s">
        <v>7143</v>
      </c>
    </row>
    <row r="7349" spans="1:9" x14ac:dyDescent="0.25">
      <c r="A7349" t="s">
        <v>4583</v>
      </c>
      <c r="B7349">
        <v>75211662</v>
      </c>
      <c r="C7349" t="s">
        <v>16</v>
      </c>
      <c r="D7349" t="s">
        <v>16</v>
      </c>
      <c r="E7349" t="s">
        <v>16</v>
      </c>
      <c r="F7349" t="s">
        <v>16</v>
      </c>
      <c r="G7349" t="s">
        <v>7015</v>
      </c>
      <c r="H7349">
        <v>1</v>
      </c>
      <c r="I7349" t="s">
        <v>7143</v>
      </c>
    </row>
    <row r="7350" spans="1:9" x14ac:dyDescent="0.25">
      <c r="A7350" t="s">
        <v>4572</v>
      </c>
      <c r="B7350">
        <v>75211662</v>
      </c>
      <c r="C7350" t="s">
        <v>16</v>
      </c>
      <c r="D7350" t="s">
        <v>16</v>
      </c>
      <c r="E7350" t="s">
        <v>16</v>
      </c>
      <c r="F7350" t="s">
        <v>16</v>
      </c>
      <c r="G7350" t="s">
        <v>7015</v>
      </c>
      <c r="H7350">
        <v>1</v>
      </c>
      <c r="I7350" t="s">
        <v>7143</v>
      </c>
    </row>
    <row r="7351" spans="1:9" x14ac:dyDescent="0.25">
      <c r="A7351" t="s">
        <v>4568</v>
      </c>
      <c r="B7351">
        <v>75211662</v>
      </c>
      <c r="C7351" t="s">
        <v>16</v>
      </c>
      <c r="D7351" t="s">
        <v>16</v>
      </c>
      <c r="E7351" t="s">
        <v>16</v>
      </c>
      <c r="F7351" t="s">
        <v>16</v>
      </c>
      <c r="G7351" t="s">
        <v>7015</v>
      </c>
      <c r="H7351">
        <v>1</v>
      </c>
      <c r="I7351" t="s">
        <v>7143</v>
      </c>
    </row>
    <row r="7352" spans="1:9" x14ac:dyDescent="0.25">
      <c r="A7352" t="s">
        <v>4569</v>
      </c>
      <c r="B7352">
        <v>75211662</v>
      </c>
      <c r="C7352" t="s">
        <v>16</v>
      </c>
      <c r="D7352" t="s">
        <v>16</v>
      </c>
      <c r="E7352" t="s">
        <v>16</v>
      </c>
      <c r="F7352" t="s">
        <v>16</v>
      </c>
      <c r="G7352" t="s">
        <v>7015</v>
      </c>
      <c r="H7352">
        <v>1</v>
      </c>
      <c r="I7352" t="s">
        <v>7143</v>
      </c>
    </row>
    <row r="7353" spans="1:9" x14ac:dyDescent="0.25">
      <c r="A7353" t="s">
        <v>4811</v>
      </c>
      <c r="B7353">
        <v>75211662</v>
      </c>
      <c r="C7353" t="s">
        <v>16</v>
      </c>
      <c r="D7353" t="s">
        <v>16</v>
      </c>
      <c r="E7353" t="s">
        <v>16</v>
      </c>
      <c r="F7353" t="s">
        <v>16</v>
      </c>
      <c r="G7353" t="s">
        <v>7015</v>
      </c>
      <c r="H7353">
        <v>1</v>
      </c>
      <c r="I7353" t="s">
        <v>7143</v>
      </c>
    </row>
    <row r="7354" spans="1:9" x14ac:dyDescent="0.25">
      <c r="A7354" t="s">
        <v>4857</v>
      </c>
      <c r="B7354">
        <v>74762273</v>
      </c>
      <c r="C7354" t="s">
        <v>16</v>
      </c>
      <c r="D7354" t="s">
        <v>16</v>
      </c>
      <c r="E7354" t="s">
        <v>16</v>
      </c>
      <c r="F7354" t="s">
        <v>16</v>
      </c>
      <c r="G7354" t="s">
        <v>154</v>
      </c>
      <c r="H7354">
        <v>1</v>
      </c>
      <c r="I7354" t="s">
        <v>4887</v>
      </c>
    </row>
    <row r="7355" spans="1:9" x14ac:dyDescent="0.25">
      <c r="A7355" t="s">
        <v>4810</v>
      </c>
      <c r="B7355">
        <v>75211662</v>
      </c>
      <c r="C7355" t="s">
        <v>16</v>
      </c>
      <c r="D7355" t="s">
        <v>16</v>
      </c>
      <c r="E7355" t="s">
        <v>16</v>
      </c>
      <c r="F7355" t="s">
        <v>16</v>
      </c>
      <c r="G7355" t="s">
        <v>7015</v>
      </c>
      <c r="H7355">
        <v>1</v>
      </c>
      <c r="I7355" t="s">
        <v>7143</v>
      </c>
    </row>
    <row r="7356" spans="1:9" x14ac:dyDescent="0.25">
      <c r="A7356" t="s">
        <v>4812</v>
      </c>
      <c r="B7356">
        <v>75211662</v>
      </c>
      <c r="C7356" t="s">
        <v>16</v>
      </c>
      <c r="D7356" t="s">
        <v>16</v>
      </c>
      <c r="E7356" t="s">
        <v>16</v>
      </c>
      <c r="F7356" t="s">
        <v>16</v>
      </c>
      <c r="G7356" t="s">
        <v>7015</v>
      </c>
      <c r="H7356">
        <v>1</v>
      </c>
      <c r="I7356" t="s">
        <v>7143</v>
      </c>
    </row>
    <row r="7357" spans="1:9" x14ac:dyDescent="0.25">
      <c r="A7357" t="s">
        <v>4465</v>
      </c>
      <c r="B7357">
        <v>97220144</v>
      </c>
      <c r="C7357" t="s">
        <v>16</v>
      </c>
      <c r="D7357" t="s">
        <v>16</v>
      </c>
      <c r="E7357" t="s">
        <v>16</v>
      </c>
      <c r="F7357" t="s">
        <v>16</v>
      </c>
      <c r="G7357" t="s">
        <v>3898</v>
      </c>
      <c r="H7357">
        <v>1</v>
      </c>
      <c r="I7357" t="s">
        <v>5236</v>
      </c>
    </row>
    <row r="7358" spans="1:9" x14ac:dyDescent="0.25">
      <c r="A7358" t="s">
        <v>4464</v>
      </c>
      <c r="B7358">
        <v>86228644</v>
      </c>
      <c r="C7358" t="s">
        <v>16</v>
      </c>
      <c r="D7358" t="s">
        <v>16</v>
      </c>
      <c r="E7358" t="s">
        <v>16</v>
      </c>
      <c r="F7358" t="s">
        <v>16</v>
      </c>
      <c r="G7358" t="s">
        <v>2440</v>
      </c>
      <c r="H7358">
        <v>1</v>
      </c>
      <c r="I7358" t="s">
        <v>4897</v>
      </c>
    </row>
    <row r="7359" spans="1:9" x14ac:dyDescent="0.25">
      <c r="A7359" t="s">
        <v>4475</v>
      </c>
      <c r="B7359">
        <v>70120140</v>
      </c>
      <c r="C7359" t="s">
        <v>16</v>
      </c>
      <c r="D7359" t="s">
        <v>16</v>
      </c>
      <c r="E7359" t="s">
        <v>16</v>
      </c>
      <c r="F7359" t="s">
        <v>16</v>
      </c>
      <c r="G7359" t="s">
        <v>2467</v>
      </c>
      <c r="H7359">
        <v>1</v>
      </c>
      <c r="I7359" t="s">
        <v>5232</v>
      </c>
    </row>
    <row r="7360" spans="1:9" x14ac:dyDescent="0.25">
      <c r="A7360" t="s">
        <v>4592</v>
      </c>
      <c r="B7360">
        <v>75211662</v>
      </c>
      <c r="C7360" t="s">
        <v>16</v>
      </c>
      <c r="D7360" t="s">
        <v>16</v>
      </c>
      <c r="E7360" t="s">
        <v>16</v>
      </c>
      <c r="F7360" t="s">
        <v>16</v>
      </c>
      <c r="G7360" t="s">
        <v>7015</v>
      </c>
      <c r="H7360">
        <v>1</v>
      </c>
      <c r="I7360" t="s">
        <v>7143</v>
      </c>
    </row>
    <row r="7361" spans="1:9" x14ac:dyDescent="0.25">
      <c r="A7361" t="s">
        <v>4590</v>
      </c>
      <c r="B7361">
        <v>75211662</v>
      </c>
      <c r="C7361" t="s">
        <v>16</v>
      </c>
      <c r="D7361" t="s">
        <v>16</v>
      </c>
      <c r="E7361" t="s">
        <v>16</v>
      </c>
      <c r="F7361" t="s">
        <v>16</v>
      </c>
      <c r="G7361" t="s">
        <v>7015</v>
      </c>
      <c r="H7361">
        <v>1</v>
      </c>
      <c r="I7361" t="s">
        <v>7143</v>
      </c>
    </row>
    <row r="7362" spans="1:9" x14ac:dyDescent="0.25">
      <c r="A7362" t="s">
        <v>4645</v>
      </c>
      <c r="B7362">
        <v>75180019</v>
      </c>
      <c r="C7362" t="s">
        <v>16</v>
      </c>
      <c r="D7362" t="s">
        <v>16</v>
      </c>
      <c r="E7362" t="s">
        <v>16</v>
      </c>
      <c r="F7362" t="s">
        <v>16</v>
      </c>
      <c r="G7362" t="s">
        <v>2430</v>
      </c>
      <c r="H7362">
        <v>1</v>
      </c>
      <c r="I7362" t="s">
        <v>5227</v>
      </c>
    </row>
    <row r="7363" spans="1:9" x14ac:dyDescent="0.25">
      <c r="A7363" t="s">
        <v>4656</v>
      </c>
      <c r="B7363">
        <v>75211662</v>
      </c>
      <c r="C7363" t="s">
        <v>16</v>
      </c>
      <c r="D7363" t="s">
        <v>16</v>
      </c>
      <c r="E7363" t="s">
        <v>16</v>
      </c>
      <c r="F7363" t="s">
        <v>16</v>
      </c>
      <c r="G7363" t="s">
        <v>7015</v>
      </c>
      <c r="H7363">
        <v>1</v>
      </c>
      <c r="I7363" t="s">
        <v>7143</v>
      </c>
    </row>
    <row r="7364" spans="1:9" x14ac:dyDescent="0.25">
      <c r="A7364" t="s">
        <v>5914</v>
      </c>
      <c r="B7364">
        <v>75211662</v>
      </c>
      <c r="C7364" t="s">
        <v>16</v>
      </c>
      <c r="D7364" t="s">
        <v>16</v>
      </c>
      <c r="E7364" t="s">
        <v>16</v>
      </c>
      <c r="F7364" t="s">
        <v>16</v>
      </c>
      <c r="G7364" t="s">
        <v>7015</v>
      </c>
      <c r="H7364">
        <v>1</v>
      </c>
      <c r="I7364" t="s">
        <v>7143</v>
      </c>
    </row>
    <row r="7365" spans="1:9" x14ac:dyDescent="0.25">
      <c r="A7365" t="s">
        <v>5904</v>
      </c>
      <c r="B7365">
        <v>75211662</v>
      </c>
      <c r="C7365" t="s">
        <v>16</v>
      </c>
      <c r="D7365" t="s">
        <v>16</v>
      </c>
      <c r="E7365" t="s">
        <v>16</v>
      </c>
      <c r="F7365" t="s">
        <v>16</v>
      </c>
      <c r="G7365" t="s">
        <v>7015</v>
      </c>
      <c r="H7365">
        <v>1</v>
      </c>
      <c r="I7365" t="s">
        <v>7143</v>
      </c>
    </row>
    <row r="7366" spans="1:9" x14ac:dyDescent="0.25">
      <c r="A7366" t="s">
        <v>5915</v>
      </c>
      <c r="B7366">
        <v>75211662</v>
      </c>
      <c r="C7366" t="s">
        <v>16</v>
      </c>
      <c r="D7366" t="s">
        <v>16</v>
      </c>
      <c r="E7366" t="s">
        <v>16</v>
      </c>
      <c r="F7366" t="s">
        <v>16</v>
      </c>
      <c r="G7366" t="s">
        <v>7015</v>
      </c>
      <c r="H7366">
        <v>1</v>
      </c>
      <c r="I7366" t="s">
        <v>7143</v>
      </c>
    </row>
    <row r="7367" spans="1:9" x14ac:dyDescent="0.25">
      <c r="A7367" t="s">
        <v>5905</v>
      </c>
      <c r="B7367">
        <v>75211662</v>
      </c>
      <c r="C7367" t="s">
        <v>16</v>
      </c>
      <c r="D7367" t="s">
        <v>16</v>
      </c>
      <c r="E7367" t="s">
        <v>16</v>
      </c>
      <c r="F7367" t="s">
        <v>16</v>
      </c>
      <c r="G7367" t="s">
        <v>7015</v>
      </c>
      <c r="H7367">
        <v>1</v>
      </c>
      <c r="I7367" t="s">
        <v>7143</v>
      </c>
    </row>
    <row r="7368" spans="1:9" x14ac:dyDescent="0.25">
      <c r="A7368" t="s">
        <v>5908</v>
      </c>
      <c r="B7368">
        <v>75211662</v>
      </c>
      <c r="C7368" t="s">
        <v>16</v>
      </c>
      <c r="D7368" t="s">
        <v>16</v>
      </c>
      <c r="E7368" t="s">
        <v>16</v>
      </c>
      <c r="F7368" t="s">
        <v>16</v>
      </c>
      <c r="G7368" t="s">
        <v>7015</v>
      </c>
      <c r="H7368">
        <v>1</v>
      </c>
      <c r="I7368" t="s">
        <v>7143</v>
      </c>
    </row>
    <row r="7369" spans="1:9" x14ac:dyDescent="0.25">
      <c r="A7369" t="s">
        <v>5906</v>
      </c>
      <c r="B7369">
        <v>75211662</v>
      </c>
      <c r="C7369" t="s">
        <v>16</v>
      </c>
      <c r="D7369" t="s">
        <v>16</v>
      </c>
      <c r="E7369" t="s">
        <v>16</v>
      </c>
      <c r="F7369" t="s">
        <v>16</v>
      </c>
      <c r="G7369" t="s">
        <v>7015</v>
      </c>
      <c r="H7369">
        <v>1</v>
      </c>
      <c r="I7369" t="s">
        <v>7143</v>
      </c>
    </row>
    <row r="7370" spans="1:9" x14ac:dyDescent="0.25">
      <c r="A7370" t="s">
        <v>5909</v>
      </c>
      <c r="B7370">
        <v>75211662</v>
      </c>
      <c r="C7370" t="s">
        <v>16</v>
      </c>
      <c r="D7370" t="s">
        <v>16</v>
      </c>
      <c r="E7370" t="s">
        <v>16</v>
      </c>
      <c r="F7370" t="s">
        <v>16</v>
      </c>
      <c r="G7370" t="s">
        <v>7015</v>
      </c>
      <c r="H7370">
        <v>1</v>
      </c>
      <c r="I7370" t="s">
        <v>7143</v>
      </c>
    </row>
    <row r="7371" spans="1:9" x14ac:dyDescent="0.25">
      <c r="A7371" t="s">
        <v>5907</v>
      </c>
      <c r="B7371">
        <v>75211662</v>
      </c>
      <c r="C7371" t="s">
        <v>16</v>
      </c>
      <c r="D7371" t="s">
        <v>16</v>
      </c>
      <c r="E7371" t="s">
        <v>16</v>
      </c>
      <c r="F7371" t="s">
        <v>16</v>
      </c>
      <c r="G7371" t="s">
        <v>7015</v>
      </c>
      <c r="H7371">
        <v>1</v>
      </c>
      <c r="I7371" t="s">
        <v>7143</v>
      </c>
    </row>
    <row r="7372" spans="1:9" x14ac:dyDescent="0.25">
      <c r="A7372" t="s">
        <v>4653</v>
      </c>
      <c r="B7372">
        <v>75211662</v>
      </c>
      <c r="C7372" t="s">
        <v>16</v>
      </c>
      <c r="D7372" t="s">
        <v>16</v>
      </c>
      <c r="E7372" t="s">
        <v>16</v>
      </c>
      <c r="F7372" t="s">
        <v>16</v>
      </c>
      <c r="G7372" t="s">
        <v>7015</v>
      </c>
      <c r="H7372">
        <v>1</v>
      </c>
      <c r="I7372" t="s">
        <v>7143</v>
      </c>
    </row>
    <row r="7373" spans="1:9" x14ac:dyDescent="0.25">
      <c r="A7373" t="s">
        <v>5910</v>
      </c>
      <c r="B7373">
        <v>75211662</v>
      </c>
      <c r="C7373" t="s">
        <v>16</v>
      </c>
      <c r="D7373" t="s">
        <v>16</v>
      </c>
      <c r="E7373" t="s">
        <v>16</v>
      </c>
      <c r="F7373" t="s">
        <v>16</v>
      </c>
      <c r="G7373" t="s">
        <v>7015</v>
      </c>
      <c r="H7373">
        <v>1</v>
      </c>
      <c r="I7373" t="s">
        <v>7143</v>
      </c>
    </row>
    <row r="7374" spans="1:9" x14ac:dyDescent="0.25">
      <c r="A7374" t="s">
        <v>5896</v>
      </c>
      <c r="B7374">
        <v>75211662</v>
      </c>
      <c r="C7374" t="s">
        <v>16</v>
      </c>
      <c r="D7374" t="s">
        <v>16</v>
      </c>
      <c r="E7374" t="s">
        <v>16</v>
      </c>
      <c r="F7374" t="s">
        <v>16</v>
      </c>
      <c r="G7374" t="s">
        <v>7015</v>
      </c>
      <c r="H7374">
        <v>1</v>
      </c>
      <c r="I7374" t="s">
        <v>7143</v>
      </c>
    </row>
    <row r="7375" spans="1:9" x14ac:dyDescent="0.25">
      <c r="A7375" t="s">
        <v>4654</v>
      </c>
      <c r="B7375">
        <v>75211662</v>
      </c>
      <c r="C7375" t="s">
        <v>16</v>
      </c>
      <c r="D7375" t="s">
        <v>16</v>
      </c>
      <c r="E7375" t="s">
        <v>16</v>
      </c>
      <c r="F7375" t="s">
        <v>16</v>
      </c>
      <c r="G7375" t="s">
        <v>7015</v>
      </c>
      <c r="H7375">
        <v>1</v>
      </c>
      <c r="I7375" t="s">
        <v>7143</v>
      </c>
    </row>
    <row r="7376" spans="1:9" x14ac:dyDescent="0.25">
      <c r="A7376" t="s">
        <v>5911</v>
      </c>
      <c r="B7376">
        <v>75211662</v>
      </c>
      <c r="C7376" t="s">
        <v>16</v>
      </c>
      <c r="D7376" t="s">
        <v>16</v>
      </c>
      <c r="E7376" t="s">
        <v>16</v>
      </c>
      <c r="F7376" t="s">
        <v>16</v>
      </c>
      <c r="G7376" t="s">
        <v>7015</v>
      </c>
      <c r="H7376">
        <v>1</v>
      </c>
      <c r="I7376" t="s">
        <v>7143</v>
      </c>
    </row>
    <row r="7377" spans="1:9" x14ac:dyDescent="0.25">
      <c r="A7377" t="s">
        <v>5897</v>
      </c>
      <c r="B7377">
        <v>75211662</v>
      </c>
      <c r="C7377" t="s">
        <v>16</v>
      </c>
      <c r="D7377" t="s">
        <v>16</v>
      </c>
      <c r="E7377" t="s">
        <v>16</v>
      </c>
      <c r="F7377" t="s">
        <v>16</v>
      </c>
      <c r="G7377" t="s">
        <v>7015</v>
      </c>
      <c r="H7377">
        <v>1</v>
      </c>
      <c r="I7377" t="s">
        <v>7143</v>
      </c>
    </row>
    <row r="7378" spans="1:9" x14ac:dyDescent="0.25">
      <c r="A7378" t="s">
        <v>5912</v>
      </c>
      <c r="B7378">
        <v>75211662</v>
      </c>
      <c r="C7378" t="s">
        <v>16</v>
      </c>
      <c r="D7378" t="s">
        <v>16</v>
      </c>
      <c r="E7378" t="s">
        <v>16</v>
      </c>
      <c r="F7378" t="s">
        <v>16</v>
      </c>
      <c r="G7378" t="s">
        <v>7015</v>
      </c>
      <c r="H7378">
        <v>1</v>
      </c>
      <c r="I7378" t="s">
        <v>7143</v>
      </c>
    </row>
    <row r="7379" spans="1:9" x14ac:dyDescent="0.25">
      <c r="A7379" t="s">
        <v>5898</v>
      </c>
      <c r="B7379">
        <v>75211662</v>
      </c>
      <c r="C7379" t="s">
        <v>16</v>
      </c>
      <c r="D7379" t="s">
        <v>16</v>
      </c>
      <c r="E7379" t="s">
        <v>16</v>
      </c>
      <c r="F7379" t="s">
        <v>16</v>
      </c>
      <c r="G7379" t="s">
        <v>7015</v>
      </c>
      <c r="H7379">
        <v>1</v>
      </c>
      <c r="I7379" t="s">
        <v>7143</v>
      </c>
    </row>
    <row r="7380" spans="1:9" x14ac:dyDescent="0.25">
      <c r="A7380" t="s">
        <v>5913</v>
      </c>
      <c r="B7380">
        <v>75211662</v>
      </c>
      <c r="C7380" t="s">
        <v>16</v>
      </c>
      <c r="D7380" t="s">
        <v>16</v>
      </c>
      <c r="E7380" t="s">
        <v>16</v>
      </c>
      <c r="F7380" t="s">
        <v>16</v>
      </c>
      <c r="G7380" t="s">
        <v>7015</v>
      </c>
      <c r="H7380">
        <v>1</v>
      </c>
      <c r="I7380" t="s">
        <v>7143</v>
      </c>
    </row>
    <row r="7381" spans="1:9" x14ac:dyDescent="0.25">
      <c r="A7381" t="s">
        <v>5899</v>
      </c>
      <c r="B7381">
        <v>75211662</v>
      </c>
      <c r="C7381" t="s">
        <v>16</v>
      </c>
      <c r="D7381" t="s">
        <v>16</v>
      </c>
      <c r="E7381" t="s">
        <v>16</v>
      </c>
      <c r="F7381" t="s">
        <v>16</v>
      </c>
      <c r="G7381" t="s">
        <v>7015</v>
      </c>
      <c r="H7381">
        <v>1</v>
      </c>
      <c r="I7381" t="s">
        <v>7143</v>
      </c>
    </row>
    <row r="7382" spans="1:9" x14ac:dyDescent="0.25">
      <c r="A7382" t="s">
        <v>5902</v>
      </c>
      <c r="B7382">
        <v>75211662</v>
      </c>
      <c r="C7382" t="s">
        <v>16</v>
      </c>
      <c r="D7382" t="s">
        <v>16</v>
      </c>
      <c r="E7382" t="s">
        <v>16</v>
      </c>
      <c r="F7382" t="s">
        <v>16</v>
      </c>
      <c r="G7382" t="s">
        <v>7015</v>
      </c>
      <c r="H7382">
        <v>1</v>
      </c>
      <c r="I7382" t="s">
        <v>7143</v>
      </c>
    </row>
    <row r="7383" spans="1:9" x14ac:dyDescent="0.25">
      <c r="A7383" t="s">
        <v>5900</v>
      </c>
      <c r="B7383">
        <v>75211662</v>
      </c>
      <c r="C7383" t="s">
        <v>16</v>
      </c>
      <c r="D7383" t="s">
        <v>16</v>
      </c>
      <c r="E7383" t="s">
        <v>16</v>
      </c>
      <c r="F7383" t="s">
        <v>16</v>
      </c>
      <c r="G7383" t="s">
        <v>7015</v>
      </c>
      <c r="H7383">
        <v>1</v>
      </c>
      <c r="I7383" t="s">
        <v>7143</v>
      </c>
    </row>
    <row r="7384" spans="1:9" x14ac:dyDescent="0.25">
      <c r="A7384" t="s">
        <v>4655</v>
      </c>
      <c r="B7384">
        <v>75211662</v>
      </c>
      <c r="C7384" t="s">
        <v>16</v>
      </c>
      <c r="D7384" t="s">
        <v>16</v>
      </c>
      <c r="E7384" t="s">
        <v>16</v>
      </c>
      <c r="F7384" t="s">
        <v>16</v>
      </c>
      <c r="G7384" t="s">
        <v>7015</v>
      </c>
      <c r="H7384">
        <v>1</v>
      </c>
      <c r="I7384" t="s">
        <v>7143</v>
      </c>
    </row>
    <row r="7385" spans="1:9" x14ac:dyDescent="0.25">
      <c r="A7385" t="s">
        <v>5903</v>
      </c>
      <c r="B7385">
        <v>75211662</v>
      </c>
      <c r="C7385" t="s">
        <v>16</v>
      </c>
      <c r="D7385" t="s">
        <v>16</v>
      </c>
      <c r="E7385" t="s">
        <v>16</v>
      </c>
      <c r="F7385" t="s">
        <v>16</v>
      </c>
      <c r="G7385" t="s">
        <v>7015</v>
      </c>
      <c r="H7385">
        <v>1</v>
      </c>
      <c r="I7385" t="s">
        <v>7143</v>
      </c>
    </row>
    <row r="7386" spans="1:9" x14ac:dyDescent="0.25">
      <c r="A7386" t="s">
        <v>5901</v>
      </c>
      <c r="B7386">
        <v>75211662</v>
      </c>
      <c r="C7386" t="s">
        <v>16</v>
      </c>
      <c r="D7386" t="s">
        <v>16</v>
      </c>
      <c r="E7386" t="s">
        <v>16</v>
      </c>
      <c r="F7386" t="s">
        <v>16</v>
      </c>
      <c r="G7386" t="s">
        <v>7015</v>
      </c>
      <c r="H7386">
        <v>1</v>
      </c>
      <c r="I7386" t="s">
        <v>7143</v>
      </c>
    </row>
    <row r="7387" spans="1:9" x14ac:dyDescent="0.25">
      <c r="A7387" t="s">
        <v>5302</v>
      </c>
      <c r="B7387">
        <v>75211662</v>
      </c>
      <c r="C7387" t="s">
        <v>16</v>
      </c>
      <c r="D7387" t="s">
        <v>16</v>
      </c>
      <c r="E7387" t="s">
        <v>16</v>
      </c>
      <c r="F7387" t="s">
        <v>16</v>
      </c>
      <c r="G7387" t="s">
        <v>7015</v>
      </c>
      <c r="H7387">
        <v>1</v>
      </c>
      <c r="I7387" t="s">
        <v>7143</v>
      </c>
    </row>
    <row r="7388" spans="1:9" x14ac:dyDescent="0.25">
      <c r="A7388" t="s">
        <v>5298</v>
      </c>
      <c r="B7388">
        <v>75211662</v>
      </c>
      <c r="C7388" t="s">
        <v>16</v>
      </c>
      <c r="D7388" t="s">
        <v>16</v>
      </c>
      <c r="E7388" t="s">
        <v>16</v>
      </c>
      <c r="F7388" t="s">
        <v>16</v>
      </c>
      <c r="G7388" t="s">
        <v>7015</v>
      </c>
      <c r="H7388">
        <v>1</v>
      </c>
      <c r="I7388" t="s">
        <v>7143</v>
      </c>
    </row>
    <row r="7389" spans="1:9" x14ac:dyDescent="0.25">
      <c r="A7389" t="s">
        <v>5299</v>
      </c>
      <c r="B7389">
        <v>75211662</v>
      </c>
      <c r="C7389" t="s">
        <v>16</v>
      </c>
      <c r="D7389" t="s">
        <v>16</v>
      </c>
      <c r="E7389" t="s">
        <v>16</v>
      </c>
      <c r="F7389" t="s">
        <v>16</v>
      </c>
      <c r="G7389" t="s">
        <v>7015</v>
      </c>
      <c r="H7389">
        <v>1</v>
      </c>
      <c r="I7389" t="s">
        <v>7143</v>
      </c>
    </row>
    <row r="7390" spans="1:9" x14ac:dyDescent="0.25">
      <c r="A7390" t="s">
        <v>5300</v>
      </c>
      <c r="B7390">
        <v>75211662</v>
      </c>
      <c r="C7390" t="s">
        <v>16</v>
      </c>
      <c r="D7390" t="s">
        <v>16</v>
      </c>
      <c r="E7390" t="s">
        <v>16</v>
      </c>
      <c r="F7390" t="s">
        <v>16</v>
      </c>
      <c r="G7390" t="s">
        <v>7015</v>
      </c>
      <c r="H7390">
        <v>1</v>
      </c>
      <c r="I7390" t="s">
        <v>7143</v>
      </c>
    </row>
    <row r="7391" spans="1:9" x14ac:dyDescent="0.25">
      <c r="A7391" t="s">
        <v>11052</v>
      </c>
      <c r="B7391">
        <v>75211662</v>
      </c>
      <c r="C7391" t="s">
        <v>16</v>
      </c>
      <c r="D7391" t="s">
        <v>16</v>
      </c>
      <c r="E7391" t="s">
        <v>16</v>
      </c>
      <c r="F7391" t="s">
        <v>16</v>
      </c>
      <c r="G7391" t="s">
        <v>7015</v>
      </c>
      <c r="H7391">
        <v>1</v>
      </c>
      <c r="I7391" t="s">
        <v>7143</v>
      </c>
    </row>
    <row r="7392" spans="1:9" x14ac:dyDescent="0.25">
      <c r="A7392" t="s">
        <v>12224</v>
      </c>
      <c r="B7392">
        <v>75211662</v>
      </c>
      <c r="C7392" t="s">
        <v>16</v>
      </c>
      <c r="D7392" t="s">
        <v>16</v>
      </c>
      <c r="E7392" t="s">
        <v>16</v>
      </c>
      <c r="F7392" t="s">
        <v>16</v>
      </c>
      <c r="G7392" t="s">
        <v>7015</v>
      </c>
      <c r="H7392">
        <v>1</v>
      </c>
      <c r="I7392" t="s">
        <v>7143</v>
      </c>
    </row>
    <row r="7393" spans="1:9" x14ac:dyDescent="0.25">
      <c r="A7393" t="s">
        <v>12225</v>
      </c>
      <c r="B7393">
        <v>75211662</v>
      </c>
      <c r="C7393" t="s">
        <v>16</v>
      </c>
      <c r="D7393" t="s">
        <v>16</v>
      </c>
      <c r="E7393" t="s">
        <v>16</v>
      </c>
      <c r="F7393" t="s">
        <v>16</v>
      </c>
      <c r="G7393" t="s">
        <v>7015</v>
      </c>
      <c r="H7393">
        <v>1</v>
      </c>
      <c r="I7393" t="s">
        <v>7143</v>
      </c>
    </row>
    <row r="7394" spans="1:9" x14ac:dyDescent="0.25">
      <c r="A7394" t="s">
        <v>14764</v>
      </c>
      <c r="B7394">
        <v>70120140</v>
      </c>
      <c r="C7394" t="s">
        <v>16</v>
      </c>
      <c r="D7394" t="s">
        <v>16</v>
      </c>
      <c r="E7394" t="s">
        <v>16</v>
      </c>
      <c r="F7394" t="s">
        <v>16</v>
      </c>
      <c r="G7394" t="s">
        <v>2467</v>
      </c>
      <c r="H7394">
        <v>1</v>
      </c>
      <c r="I7394" t="s">
        <v>5232</v>
      </c>
    </row>
    <row r="7395" spans="1:9" x14ac:dyDescent="0.25">
      <c r="A7395" t="s">
        <v>14961</v>
      </c>
      <c r="B7395">
        <v>66158040</v>
      </c>
      <c r="C7395" t="s">
        <v>16</v>
      </c>
      <c r="D7395" t="s">
        <v>16</v>
      </c>
      <c r="E7395" t="s">
        <v>16</v>
      </c>
      <c r="F7395" t="s">
        <v>16</v>
      </c>
      <c r="G7395" t="s">
        <v>13920</v>
      </c>
      <c r="H7395">
        <v>1</v>
      </c>
      <c r="I7395" t="s">
        <v>15844</v>
      </c>
    </row>
    <row r="7396" spans="1:9" x14ac:dyDescent="0.25">
      <c r="A7396" t="s">
        <v>14950</v>
      </c>
      <c r="B7396">
        <v>66158040</v>
      </c>
      <c r="C7396" t="s">
        <v>16</v>
      </c>
      <c r="D7396" t="s">
        <v>16</v>
      </c>
      <c r="E7396" t="s">
        <v>16</v>
      </c>
      <c r="F7396" t="s">
        <v>16</v>
      </c>
      <c r="G7396" t="s">
        <v>13920</v>
      </c>
      <c r="H7396">
        <v>1</v>
      </c>
      <c r="I7396" t="s">
        <v>15844</v>
      </c>
    </row>
    <row r="7397" spans="1:9" x14ac:dyDescent="0.25">
      <c r="A7397" t="s">
        <v>5642</v>
      </c>
      <c r="B7397">
        <v>75180019</v>
      </c>
      <c r="C7397" t="s">
        <v>16</v>
      </c>
      <c r="D7397" t="s">
        <v>16</v>
      </c>
      <c r="E7397" t="s">
        <v>16</v>
      </c>
      <c r="F7397" t="s">
        <v>16</v>
      </c>
      <c r="G7397" t="s">
        <v>2430</v>
      </c>
      <c r="H7397">
        <v>1</v>
      </c>
      <c r="I7397" t="s">
        <v>5227</v>
      </c>
    </row>
    <row r="7398" spans="1:9" x14ac:dyDescent="0.25">
      <c r="A7398" t="s">
        <v>9291</v>
      </c>
      <c r="B7398">
        <v>75180019</v>
      </c>
      <c r="C7398" t="s">
        <v>16</v>
      </c>
      <c r="D7398" t="s">
        <v>16</v>
      </c>
      <c r="E7398" t="s">
        <v>16</v>
      </c>
      <c r="F7398" t="s">
        <v>16</v>
      </c>
      <c r="G7398" t="s">
        <v>2430</v>
      </c>
      <c r="H7398">
        <v>1</v>
      </c>
      <c r="I7398" t="s">
        <v>5227</v>
      </c>
    </row>
    <row r="7399" spans="1:9" x14ac:dyDescent="0.25">
      <c r="A7399" t="s">
        <v>9368</v>
      </c>
      <c r="B7399">
        <v>75180019</v>
      </c>
      <c r="C7399" t="s">
        <v>16</v>
      </c>
      <c r="D7399" t="s">
        <v>16</v>
      </c>
      <c r="E7399" t="s">
        <v>16</v>
      </c>
      <c r="F7399" t="s">
        <v>16</v>
      </c>
      <c r="G7399" t="s">
        <v>2430</v>
      </c>
      <c r="H7399">
        <v>1</v>
      </c>
      <c r="I7399" t="s">
        <v>5227</v>
      </c>
    </row>
    <row r="7400" spans="1:9" x14ac:dyDescent="0.25">
      <c r="A7400" t="s">
        <v>16596</v>
      </c>
      <c r="B7400">
        <v>75211662</v>
      </c>
      <c r="C7400" t="s">
        <v>16</v>
      </c>
      <c r="D7400" t="s">
        <v>16</v>
      </c>
      <c r="E7400" t="s">
        <v>16</v>
      </c>
      <c r="F7400" t="s">
        <v>16</v>
      </c>
      <c r="G7400" t="s">
        <v>7015</v>
      </c>
      <c r="H7400">
        <v>1</v>
      </c>
      <c r="I7400" t="s">
        <v>7143</v>
      </c>
    </row>
    <row r="7401" spans="1:9" x14ac:dyDescent="0.25">
      <c r="A7401" t="s">
        <v>5639</v>
      </c>
      <c r="B7401">
        <v>64822657</v>
      </c>
      <c r="C7401" t="s">
        <v>16</v>
      </c>
      <c r="D7401" t="s">
        <v>16</v>
      </c>
      <c r="E7401" t="s">
        <v>16</v>
      </c>
      <c r="F7401" t="s">
        <v>16</v>
      </c>
      <c r="G7401" t="s">
        <v>6373</v>
      </c>
      <c r="H7401">
        <v>1</v>
      </c>
      <c r="I7401" t="s">
        <v>6564</v>
      </c>
    </row>
    <row r="7402" spans="1:9" x14ac:dyDescent="0.25">
      <c r="A7402" t="s">
        <v>5870</v>
      </c>
      <c r="B7402">
        <v>75180019</v>
      </c>
      <c r="C7402" t="s">
        <v>16</v>
      </c>
      <c r="D7402" t="s">
        <v>16</v>
      </c>
      <c r="E7402" t="s">
        <v>16</v>
      </c>
      <c r="F7402" t="s">
        <v>16</v>
      </c>
      <c r="G7402" t="s">
        <v>2430</v>
      </c>
      <c r="H7402">
        <v>1</v>
      </c>
      <c r="I7402" t="s">
        <v>5227</v>
      </c>
    </row>
    <row r="7403" spans="1:9" x14ac:dyDescent="0.25">
      <c r="A7403" t="s">
        <v>5855</v>
      </c>
      <c r="B7403">
        <v>64822657</v>
      </c>
      <c r="C7403" t="s">
        <v>16</v>
      </c>
      <c r="D7403" t="s">
        <v>16</v>
      </c>
      <c r="E7403" t="s">
        <v>16</v>
      </c>
      <c r="F7403" t="s">
        <v>16</v>
      </c>
      <c r="G7403" t="s">
        <v>6373</v>
      </c>
      <c r="H7403">
        <v>1</v>
      </c>
      <c r="I7403" t="s">
        <v>6564</v>
      </c>
    </row>
    <row r="7404" spans="1:9" x14ac:dyDescent="0.25">
      <c r="A7404" t="s">
        <v>5872</v>
      </c>
      <c r="B7404">
        <v>75180019</v>
      </c>
      <c r="C7404" t="s">
        <v>16</v>
      </c>
      <c r="D7404" t="s">
        <v>16</v>
      </c>
      <c r="E7404" t="s">
        <v>16</v>
      </c>
      <c r="F7404" t="s">
        <v>16</v>
      </c>
      <c r="G7404" t="s">
        <v>2430</v>
      </c>
      <c r="H7404">
        <v>1</v>
      </c>
      <c r="I7404" t="s">
        <v>5227</v>
      </c>
    </row>
    <row r="7405" spans="1:9" x14ac:dyDescent="0.25">
      <c r="A7405" t="s">
        <v>5873</v>
      </c>
      <c r="B7405">
        <v>75180019</v>
      </c>
      <c r="C7405" t="s">
        <v>16</v>
      </c>
      <c r="D7405" t="s">
        <v>16</v>
      </c>
      <c r="E7405" t="s">
        <v>16</v>
      </c>
      <c r="F7405" t="s">
        <v>16</v>
      </c>
      <c r="G7405" t="s">
        <v>2430</v>
      </c>
      <c r="H7405">
        <v>1</v>
      </c>
      <c r="I7405" t="s">
        <v>5227</v>
      </c>
    </row>
    <row r="7406" spans="1:9" x14ac:dyDescent="0.25">
      <c r="A7406" t="s">
        <v>5864</v>
      </c>
      <c r="B7406">
        <v>75180019</v>
      </c>
      <c r="C7406" t="s">
        <v>16</v>
      </c>
      <c r="D7406" t="s">
        <v>16</v>
      </c>
      <c r="E7406" t="s">
        <v>16</v>
      </c>
      <c r="F7406" t="s">
        <v>16</v>
      </c>
      <c r="G7406" t="s">
        <v>2430</v>
      </c>
      <c r="H7406">
        <v>1</v>
      </c>
      <c r="I7406" t="s">
        <v>5227</v>
      </c>
    </row>
    <row r="7407" spans="1:9" x14ac:dyDescent="0.25">
      <c r="A7407" t="s">
        <v>5866</v>
      </c>
      <c r="B7407">
        <v>75180019</v>
      </c>
      <c r="C7407" t="s">
        <v>16</v>
      </c>
      <c r="D7407" t="s">
        <v>16</v>
      </c>
      <c r="E7407" t="s">
        <v>16</v>
      </c>
      <c r="F7407" t="s">
        <v>16</v>
      </c>
      <c r="G7407" t="s">
        <v>2430</v>
      </c>
      <c r="H7407">
        <v>1</v>
      </c>
      <c r="I7407" t="s">
        <v>5227</v>
      </c>
    </row>
    <row r="7408" spans="1:9" x14ac:dyDescent="0.25">
      <c r="A7408" t="s">
        <v>5867</v>
      </c>
      <c r="B7408">
        <v>75180019</v>
      </c>
      <c r="C7408" t="s">
        <v>16</v>
      </c>
      <c r="D7408" t="s">
        <v>16</v>
      </c>
      <c r="E7408" t="s">
        <v>16</v>
      </c>
      <c r="F7408" t="s">
        <v>16</v>
      </c>
      <c r="G7408" t="s">
        <v>2430</v>
      </c>
      <c r="H7408">
        <v>1</v>
      </c>
      <c r="I7408" t="s">
        <v>5227</v>
      </c>
    </row>
    <row r="7409" spans="1:9" x14ac:dyDescent="0.25">
      <c r="A7409" t="s">
        <v>5868</v>
      </c>
      <c r="B7409">
        <v>75180019</v>
      </c>
      <c r="C7409" t="s">
        <v>16</v>
      </c>
      <c r="D7409" t="s">
        <v>16</v>
      </c>
      <c r="E7409" t="s">
        <v>16</v>
      </c>
      <c r="F7409" t="s">
        <v>16</v>
      </c>
      <c r="G7409" t="s">
        <v>2430</v>
      </c>
      <c r="H7409">
        <v>1</v>
      </c>
      <c r="I7409" t="s">
        <v>5227</v>
      </c>
    </row>
    <row r="7410" spans="1:9" x14ac:dyDescent="0.25">
      <c r="A7410" t="s">
        <v>5862</v>
      </c>
      <c r="B7410">
        <v>75180019</v>
      </c>
      <c r="C7410" t="s">
        <v>16</v>
      </c>
      <c r="D7410" t="s">
        <v>16</v>
      </c>
      <c r="E7410" t="s">
        <v>16</v>
      </c>
      <c r="F7410" t="s">
        <v>16</v>
      </c>
      <c r="G7410" t="s">
        <v>2430</v>
      </c>
      <c r="H7410">
        <v>1</v>
      </c>
      <c r="I7410" t="s">
        <v>5227</v>
      </c>
    </row>
    <row r="7411" spans="1:9" x14ac:dyDescent="0.25">
      <c r="A7411" t="s">
        <v>5863</v>
      </c>
      <c r="B7411">
        <v>75180019</v>
      </c>
      <c r="C7411" t="s">
        <v>16</v>
      </c>
      <c r="D7411" t="s">
        <v>16</v>
      </c>
      <c r="E7411" t="s">
        <v>16</v>
      </c>
      <c r="F7411" t="s">
        <v>16</v>
      </c>
      <c r="G7411" t="s">
        <v>2430</v>
      </c>
      <c r="H7411">
        <v>1</v>
      </c>
      <c r="I7411" t="s">
        <v>5227</v>
      </c>
    </row>
    <row r="7412" spans="1:9" x14ac:dyDescent="0.25">
      <c r="A7412" t="s">
        <v>5865</v>
      </c>
      <c r="B7412">
        <v>75180019</v>
      </c>
      <c r="C7412" t="s">
        <v>16</v>
      </c>
      <c r="D7412" t="s">
        <v>16</v>
      </c>
      <c r="E7412" t="s">
        <v>16</v>
      </c>
      <c r="F7412" t="s">
        <v>16</v>
      </c>
      <c r="G7412" t="s">
        <v>2430</v>
      </c>
      <c r="H7412">
        <v>1</v>
      </c>
      <c r="I7412" t="s">
        <v>5227</v>
      </c>
    </row>
    <row r="7413" spans="1:9" x14ac:dyDescent="0.25">
      <c r="A7413" t="s">
        <v>6169</v>
      </c>
      <c r="B7413">
        <v>75180019</v>
      </c>
      <c r="C7413" t="s">
        <v>16</v>
      </c>
      <c r="D7413" t="s">
        <v>16</v>
      </c>
      <c r="E7413" t="s">
        <v>16</v>
      </c>
      <c r="F7413" t="s">
        <v>16</v>
      </c>
      <c r="G7413" t="s">
        <v>2430</v>
      </c>
      <c r="H7413">
        <v>1</v>
      </c>
      <c r="I7413" t="s">
        <v>5227</v>
      </c>
    </row>
    <row r="7414" spans="1:9" x14ac:dyDescent="0.25">
      <c r="A7414" t="s">
        <v>6171</v>
      </c>
      <c r="B7414">
        <v>75180019</v>
      </c>
      <c r="C7414" t="s">
        <v>16</v>
      </c>
      <c r="D7414" t="s">
        <v>16</v>
      </c>
      <c r="E7414" t="s">
        <v>16</v>
      </c>
      <c r="F7414" t="s">
        <v>16</v>
      </c>
      <c r="G7414" t="s">
        <v>2430</v>
      </c>
      <c r="H7414">
        <v>1</v>
      </c>
      <c r="I7414" t="s">
        <v>5227</v>
      </c>
    </row>
    <row r="7415" spans="1:9" x14ac:dyDescent="0.25">
      <c r="A7415" t="s">
        <v>6167</v>
      </c>
      <c r="B7415">
        <v>74613880</v>
      </c>
      <c r="C7415" t="s">
        <v>16</v>
      </c>
      <c r="D7415" t="s">
        <v>16</v>
      </c>
      <c r="E7415" t="s">
        <v>16</v>
      </c>
      <c r="F7415" t="s">
        <v>16</v>
      </c>
      <c r="G7415" t="s">
        <v>4287</v>
      </c>
      <c r="H7415">
        <v>1</v>
      </c>
      <c r="I7415" t="s">
        <v>5233</v>
      </c>
    </row>
    <row r="7416" spans="1:9" x14ac:dyDescent="0.25">
      <c r="A7416" t="s">
        <v>6170</v>
      </c>
      <c r="B7416">
        <v>75180019</v>
      </c>
      <c r="C7416" t="s">
        <v>16</v>
      </c>
      <c r="D7416" t="s">
        <v>16</v>
      </c>
      <c r="E7416" t="s">
        <v>16</v>
      </c>
      <c r="F7416" t="s">
        <v>16</v>
      </c>
      <c r="G7416" t="s">
        <v>2430</v>
      </c>
      <c r="H7416">
        <v>1</v>
      </c>
      <c r="I7416" t="s">
        <v>5227</v>
      </c>
    </row>
    <row r="7417" spans="1:9" x14ac:dyDescent="0.25">
      <c r="A7417" t="s">
        <v>6372</v>
      </c>
      <c r="B7417">
        <v>64822657</v>
      </c>
      <c r="C7417" t="s">
        <v>16</v>
      </c>
      <c r="D7417" t="s">
        <v>16</v>
      </c>
      <c r="E7417" t="s">
        <v>16</v>
      </c>
      <c r="F7417" t="s">
        <v>16</v>
      </c>
      <c r="G7417" t="s">
        <v>6373</v>
      </c>
      <c r="H7417">
        <v>1</v>
      </c>
      <c r="I7417" t="s">
        <v>6564</v>
      </c>
    </row>
    <row r="7418" spans="1:9" x14ac:dyDescent="0.25">
      <c r="A7418" t="s">
        <v>6374</v>
      </c>
      <c r="B7418">
        <v>64822657</v>
      </c>
      <c r="C7418" t="s">
        <v>16</v>
      </c>
      <c r="D7418" t="s">
        <v>16</v>
      </c>
      <c r="E7418" t="s">
        <v>16</v>
      </c>
      <c r="F7418" t="s">
        <v>16</v>
      </c>
      <c r="G7418" t="s">
        <v>6373</v>
      </c>
      <c r="H7418">
        <v>1</v>
      </c>
      <c r="I7418" t="s">
        <v>6564</v>
      </c>
    </row>
    <row r="7419" spans="1:9" x14ac:dyDescent="0.25">
      <c r="A7419" t="s">
        <v>6377</v>
      </c>
      <c r="B7419">
        <v>64822657</v>
      </c>
      <c r="C7419" t="s">
        <v>16</v>
      </c>
      <c r="D7419" t="s">
        <v>16</v>
      </c>
      <c r="E7419" t="s">
        <v>16</v>
      </c>
      <c r="F7419" t="s">
        <v>16</v>
      </c>
      <c r="G7419" t="s">
        <v>6373</v>
      </c>
      <c r="H7419">
        <v>1</v>
      </c>
      <c r="I7419" t="s">
        <v>6564</v>
      </c>
    </row>
    <row r="7420" spans="1:9" x14ac:dyDescent="0.25">
      <c r="A7420" t="s">
        <v>6375</v>
      </c>
      <c r="B7420">
        <v>64822657</v>
      </c>
      <c r="C7420" t="s">
        <v>16</v>
      </c>
      <c r="D7420" t="s">
        <v>16</v>
      </c>
      <c r="E7420" t="s">
        <v>16</v>
      </c>
      <c r="F7420" t="s">
        <v>16</v>
      </c>
      <c r="G7420" t="s">
        <v>6373</v>
      </c>
      <c r="H7420">
        <v>1</v>
      </c>
      <c r="I7420" t="s">
        <v>6564</v>
      </c>
    </row>
    <row r="7421" spans="1:9" x14ac:dyDescent="0.25">
      <c r="A7421" t="s">
        <v>6376</v>
      </c>
      <c r="B7421">
        <v>64822657</v>
      </c>
      <c r="C7421" t="s">
        <v>16</v>
      </c>
      <c r="D7421" t="s">
        <v>16</v>
      </c>
      <c r="E7421" t="s">
        <v>16</v>
      </c>
      <c r="F7421" t="s">
        <v>16</v>
      </c>
      <c r="G7421" t="s">
        <v>6373</v>
      </c>
      <c r="H7421">
        <v>1</v>
      </c>
      <c r="I7421" t="s">
        <v>6564</v>
      </c>
    </row>
    <row r="7422" spans="1:9" x14ac:dyDescent="0.25">
      <c r="A7422" t="s">
        <v>6585</v>
      </c>
      <c r="B7422">
        <v>64822657</v>
      </c>
      <c r="C7422" t="s">
        <v>16</v>
      </c>
      <c r="D7422" t="s">
        <v>16</v>
      </c>
      <c r="E7422" t="s">
        <v>16</v>
      </c>
      <c r="F7422" t="s">
        <v>16</v>
      </c>
      <c r="G7422" t="s">
        <v>6373</v>
      </c>
      <c r="H7422">
        <v>1</v>
      </c>
      <c r="I7422" t="s">
        <v>6564</v>
      </c>
    </row>
    <row r="7423" spans="1:9" x14ac:dyDescent="0.25">
      <c r="A7423" t="s">
        <v>4861</v>
      </c>
      <c r="B7423">
        <v>74762273</v>
      </c>
      <c r="C7423" t="s">
        <v>16</v>
      </c>
      <c r="D7423" t="s">
        <v>16</v>
      </c>
      <c r="E7423" t="s">
        <v>16</v>
      </c>
      <c r="F7423" t="s">
        <v>16</v>
      </c>
      <c r="G7423" t="s">
        <v>154</v>
      </c>
      <c r="H7423">
        <v>1</v>
      </c>
      <c r="I7423" t="s">
        <v>4887</v>
      </c>
    </row>
    <row r="7424" spans="1:9" x14ac:dyDescent="0.25">
      <c r="A7424" t="s">
        <v>5509</v>
      </c>
      <c r="B7424">
        <v>75556166</v>
      </c>
      <c r="C7424" t="s">
        <v>16</v>
      </c>
      <c r="D7424" t="s">
        <v>16</v>
      </c>
      <c r="E7424" t="s">
        <v>16</v>
      </c>
      <c r="F7424" t="s">
        <v>16</v>
      </c>
      <c r="G7424" t="s">
        <v>3572</v>
      </c>
      <c r="H7424">
        <v>1</v>
      </c>
      <c r="I7424" t="s">
        <v>4907</v>
      </c>
    </row>
    <row r="7425" spans="1:9" x14ac:dyDescent="0.25">
      <c r="A7425" t="s">
        <v>5510</v>
      </c>
      <c r="B7425">
        <v>75556166</v>
      </c>
      <c r="C7425" t="s">
        <v>16</v>
      </c>
      <c r="D7425" t="s">
        <v>16</v>
      </c>
      <c r="E7425" t="s">
        <v>16</v>
      </c>
      <c r="F7425" t="s">
        <v>16</v>
      </c>
      <c r="G7425" t="s">
        <v>3572</v>
      </c>
      <c r="H7425">
        <v>1</v>
      </c>
      <c r="I7425" t="s">
        <v>4907</v>
      </c>
    </row>
    <row r="7426" spans="1:9" x14ac:dyDescent="0.25">
      <c r="A7426" t="s">
        <v>5557</v>
      </c>
      <c r="B7426">
        <v>75211662</v>
      </c>
      <c r="C7426" t="s">
        <v>16</v>
      </c>
      <c r="D7426" t="s">
        <v>16</v>
      </c>
      <c r="E7426" t="s">
        <v>16</v>
      </c>
      <c r="F7426" t="s">
        <v>16</v>
      </c>
      <c r="G7426" t="s">
        <v>7015</v>
      </c>
      <c r="H7426">
        <v>1</v>
      </c>
      <c r="I7426" t="s">
        <v>7143</v>
      </c>
    </row>
    <row r="7427" spans="1:9" x14ac:dyDescent="0.25">
      <c r="A7427" t="s">
        <v>5543</v>
      </c>
      <c r="B7427">
        <v>75180019</v>
      </c>
      <c r="C7427" t="s">
        <v>16</v>
      </c>
      <c r="D7427" t="s">
        <v>16</v>
      </c>
      <c r="E7427" t="s">
        <v>16</v>
      </c>
      <c r="F7427" t="s">
        <v>16</v>
      </c>
      <c r="G7427" t="s">
        <v>2430</v>
      </c>
      <c r="H7427">
        <v>1</v>
      </c>
      <c r="I7427" t="s">
        <v>5227</v>
      </c>
    </row>
    <row r="7428" spans="1:9" x14ac:dyDescent="0.25">
      <c r="A7428" t="s">
        <v>5544</v>
      </c>
      <c r="B7428">
        <v>75180019</v>
      </c>
      <c r="C7428" t="s">
        <v>16</v>
      </c>
      <c r="D7428" t="s">
        <v>16</v>
      </c>
      <c r="E7428" t="s">
        <v>16</v>
      </c>
      <c r="F7428" t="s">
        <v>16</v>
      </c>
      <c r="G7428" t="s">
        <v>2430</v>
      </c>
      <c r="H7428">
        <v>1</v>
      </c>
      <c r="I7428" t="s">
        <v>5227</v>
      </c>
    </row>
    <row r="7429" spans="1:9" x14ac:dyDescent="0.25">
      <c r="A7429" t="s">
        <v>5558</v>
      </c>
      <c r="B7429">
        <v>75211662</v>
      </c>
      <c r="C7429" t="s">
        <v>16</v>
      </c>
      <c r="D7429" t="s">
        <v>16</v>
      </c>
      <c r="E7429" t="s">
        <v>16</v>
      </c>
      <c r="F7429" t="s">
        <v>16</v>
      </c>
      <c r="G7429" t="s">
        <v>7015</v>
      </c>
      <c r="H7429">
        <v>1</v>
      </c>
      <c r="I7429" t="s">
        <v>7143</v>
      </c>
    </row>
    <row r="7430" spans="1:9" x14ac:dyDescent="0.25">
      <c r="A7430" t="s">
        <v>5644</v>
      </c>
      <c r="B7430">
        <v>75180019</v>
      </c>
      <c r="C7430" t="s">
        <v>16</v>
      </c>
      <c r="D7430" t="s">
        <v>16</v>
      </c>
      <c r="E7430" t="s">
        <v>16</v>
      </c>
      <c r="F7430" t="s">
        <v>16</v>
      </c>
      <c r="G7430" t="s">
        <v>2430</v>
      </c>
      <c r="H7430">
        <v>1</v>
      </c>
      <c r="I7430" t="s">
        <v>5227</v>
      </c>
    </row>
    <row r="7431" spans="1:9" x14ac:dyDescent="0.25">
      <c r="A7431" t="s">
        <v>5665</v>
      </c>
      <c r="B7431">
        <v>75180019</v>
      </c>
      <c r="C7431" t="s">
        <v>16</v>
      </c>
      <c r="D7431" t="s">
        <v>16</v>
      </c>
      <c r="E7431" t="s">
        <v>16</v>
      </c>
      <c r="F7431" t="s">
        <v>16</v>
      </c>
      <c r="G7431" t="s">
        <v>2430</v>
      </c>
      <c r="H7431">
        <v>1</v>
      </c>
      <c r="I7431" t="s">
        <v>5227</v>
      </c>
    </row>
    <row r="7432" spans="1:9" x14ac:dyDescent="0.25">
      <c r="A7432" t="s">
        <v>5666</v>
      </c>
      <c r="B7432">
        <v>75180019</v>
      </c>
      <c r="C7432" t="s">
        <v>16</v>
      </c>
      <c r="D7432" t="s">
        <v>16</v>
      </c>
      <c r="E7432" t="s">
        <v>16</v>
      </c>
      <c r="F7432" t="s">
        <v>16</v>
      </c>
      <c r="G7432" t="s">
        <v>2430</v>
      </c>
      <c r="H7432">
        <v>1</v>
      </c>
      <c r="I7432" t="s">
        <v>5227</v>
      </c>
    </row>
    <row r="7433" spans="1:9" x14ac:dyDescent="0.25">
      <c r="A7433" t="s">
        <v>7165</v>
      </c>
      <c r="B7433">
        <v>64461511</v>
      </c>
      <c r="C7433" t="s">
        <v>16</v>
      </c>
      <c r="D7433" t="s">
        <v>16</v>
      </c>
      <c r="E7433" t="s">
        <v>16</v>
      </c>
      <c r="F7433" t="s">
        <v>16</v>
      </c>
      <c r="G7433" t="s">
        <v>6134</v>
      </c>
      <c r="H7433">
        <v>1</v>
      </c>
      <c r="I7433" t="s">
        <v>6143</v>
      </c>
    </row>
    <row r="7434" spans="1:9" x14ac:dyDescent="0.25">
      <c r="A7434" t="s">
        <v>5781</v>
      </c>
      <c r="B7434">
        <v>75679069</v>
      </c>
      <c r="C7434" t="s">
        <v>16</v>
      </c>
      <c r="D7434" t="s">
        <v>16</v>
      </c>
      <c r="E7434" t="s">
        <v>16</v>
      </c>
      <c r="F7434" t="s">
        <v>16</v>
      </c>
      <c r="G7434" t="s">
        <v>5782</v>
      </c>
      <c r="H7434">
        <v>1</v>
      </c>
      <c r="I7434" t="s">
        <v>5799</v>
      </c>
    </row>
    <row r="7435" spans="1:9" x14ac:dyDescent="0.25">
      <c r="A7435" t="s">
        <v>7218</v>
      </c>
      <c r="B7435">
        <v>64461511</v>
      </c>
      <c r="C7435" t="s">
        <v>16</v>
      </c>
      <c r="D7435" t="s">
        <v>16</v>
      </c>
      <c r="E7435" t="s">
        <v>16</v>
      </c>
      <c r="F7435" t="s">
        <v>16</v>
      </c>
      <c r="G7435" t="s">
        <v>6134</v>
      </c>
      <c r="H7435">
        <v>1</v>
      </c>
      <c r="I7435" t="s">
        <v>6143</v>
      </c>
    </row>
    <row r="7436" spans="1:9" x14ac:dyDescent="0.25">
      <c r="A7436" t="s">
        <v>7167</v>
      </c>
      <c r="B7436">
        <v>64461511</v>
      </c>
      <c r="C7436" t="s">
        <v>16</v>
      </c>
      <c r="D7436" t="s">
        <v>16</v>
      </c>
      <c r="E7436" t="s">
        <v>16</v>
      </c>
      <c r="F7436" t="s">
        <v>16</v>
      </c>
      <c r="G7436" t="s">
        <v>6134</v>
      </c>
      <c r="H7436">
        <v>1</v>
      </c>
      <c r="I7436" t="s">
        <v>6143</v>
      </c>
    </row>
    <row r="7437" spans="1:9" x14ac:dyDescent="0.25">
      <c r="A7437" t="s">
        <v>7219</v>
      </c>
      <c r="B7437">
        <v>64461511</v>
      </c>
      <c r="C7437" t="s">
        <v>16</v>
      </c>
      <c r="D7437" t="s">
        <v>16</v>
      </c>
      <c r="E7437" t="s">
        <v>16</v>
      </c>
      <c r="F7437" t="s">
        <v>16</v>
      </c>
      <c r="G7437" t="s">
        <v>6134</v>
      </c>
      <c r="H7437">
        <v>1</v>
      </c>
      <c r="I7437" t="s">
        <v>6143</v>
      </c>
    </row>
    <row r="7438" spans="1:9" x14ac:dyDescent="0.25">
      <c r="A7438" t="s">
        <v>7232</v>
      </c>
      <c r="B7438">
        <v>97911010</v>
      </c>
      <c r="C7438" t="s">
        <v>16</v>
      </c>
      <c r="D7438" t="s">
        <v>16</v>
      </c>
      <c r="E7438" t="s">
        <v>16</v>
      </c>
      <c r="F7438" t="s">
        <v>16</v>
      </c>
      <c r="G7438" t="s">
        <v>13921</v>
      </c>
      <c r="H7438">
        <v>1</v>
      </c>
      <c r="I7438" t="s">
        <v>15845</v>
      </c>
    </row>
    <row r="7439" spans="1:9" x14ac:dyDescent="0.25">
      <c r="A7439" t="s">
        <v>7166</v>
      </c>
      <c r="B7439">
        <v>97911010</v>
      </c>
      <c r="C7439" t="s">
        <v>16</v>
      </c>
      <c r="D7439" t="s">
        <v>16</v>
      </c>
      <c r="E7439" t="s">
        <v>16</v>
      </c>
      <c r="F7439" t="s">
        <v>16</v>
      </c>
      <c r="G7439" t="s">
        <v>13921</v>
      </c>
      <c r="H7439">
        <v>1</v>
      </c>
      <c r="I7439" t="s">
        <v>15845</v>
      </c>
    </row>
    <row r="7440" spans="1:9" x14ac:dyDescent="0.25">
      <c r="A7440" t="s">
        <v>7220</v>
      </c>
      <c r="B7440">
        <v>64461511</v>
      </c>
      <c r="C7440" t="s">
        <v>16</v>
      </c>
      <c r="D7440" t="s">
        <v>16</v>
      </c>
      <c r="E7440" t="s">
        <v>16</v>
      </c>
      <c r="F7440" t="s">
        <v>16</v>
      </c>
      <c r="G7440" t="s">
        <v>6134</v>
      </c>
      <c r="H7440">
        <v>1</v>
      </c>
      <c r="I7440" t="s">
        <v>6143</v>
      </c>
    </row>
    <row r="7441" spans="1:9" x14ac:dyDescent="0.25">
      <c r="A7441" t="s">
        <v>7221</v>
      </c>
      <c r="B7441">
        <v>64461511</v>
      </c>
      <c r="C7441" t="s">
        <v>16</v>
      </c>
      <c r="D7441" t="s">
        <v>16</v>
      </c>
      <c r="E7441" t="s">
        <v>16</v>
      </c>
      <c r="F7441" t="s">
        <v>16</v>
      </c>
      <c r="G7441" t="s">
        <v>6134</v>
      </c>
      <c r="H7441">
        <v>1</v>
      </c>
      <c r="I7441" t="s">
        <v>6143</v>
      </c>
    </row>
    <row r="7442" spans="1:9" x14ac:dyDescent="0.25">
      <c r="A7442" t="s">
        <v>7222</v>
      </c>
      <c r="B7442">
        <v>64461511</v>
      </c>
      <c r="C7442" t="s">
        <v>16</v>
      </c>
      <c r="D7442" t="s">
        <v>16</v>
      </c>
      <c r="E7442" t="s">
        <v>16</v>
      </c>
      <c r="F7442" t="s">
        <v>16</v>
      </c>
      <c r="G7442" t="s">
        <v>6134</v>
      </c>
      <c r="H7442">
        <v>1</v>
      </c>
      <c r="I7442" t="s">
        <v>6143</v>
      </c>
    </row>
    <row r="7443" spans="1:9" x14ac:dyDescent="0.25">
      <c r="A7443" t="s">
        <v>7168</v>
      </c>
      <c r="B7443">
        <v>64461511</v>
      </c>
      <c r="C7443" t="s">
        <v>16</v>
      </c>
      <c r="D7443" t="s">
        <v>16</v>
      </c>
      <c r="E7443" t="s">
        <v>16</v>
      </c>
      <c r="F7443" t="s">
        <v>16</v>
      </c>
      <c r="G7443" t="s">
        <v>6134</v>
      </c>
      <c r="H7443">
        <v>1</v>
      </c>
      <c r="I7443" t="s">
        <v>6143</v>
      </c>
    </row>
    <row r="7444" spans="1:9" x14ac:dyDescent="0.25">
      <c r="A7444" t="s">
        <v>7169</v>
      </c>
      <c r="B7444">
        <v>64461511</v>
      </c>
      <c r="C7444" t="s">
        <v>16</v>
      </c>
      <c r="D7444" t="s">
        <v>16</v>
      </c>
      <c r="E7444" t="s">
        <v>16</v>
      </c>
      <c r="F7444" t="s">
        <v>16</v>
      </c>
      <c r="G7444" t="s">
        <v>6134</v>
      </c>
      <c r="H7444">
        <v>1</v>
      </c>
      <c r="I7444" t="s">
        <v>6143</v>
      </c>
    </row>
    <row r="7445" spans="1:9" x14ac:dyDescent="0.25">
      <c r="A7445" t="s">
        <v>7170</v>
      </c>
      <c r="B7445">
        <v>64461511</v>
      </c>
      <c r="C7445" t="s">
        <v>16</v>
      </c>
      <c r="D7445" t="s">
        <v>16</v>
      </c>
      <c r="E7445" t="s">
        <v>16</v>
      </c>
      <c r="F7445" t="s">
        <v>16</v>
      </c>
      <c r="G7445" t="s">
        <v>6134</v>
      </c>
      <c r="H7445">
        <v>1</v>
      </c>
      <c r="I7445" t="s">
        <v>6143</v>
      </c>
    </row>
    <row r="7446" spans="1:9" x14ac:dyDescent="0.25">
      <c r="A7446" t="s">
        <v>6135</v>
      </c>
      <c r="B7446">
        <v>64461511</v>
      </c>
      <c r="C7446" t="s">
        <v>16</v>
      </c>
      <c r="D7446" t="s">
        <v>16</v>
      </c>
      <c r="E7446" t="s">
        <v>16</v>
      </c>
      <c r="F7446" t="s">
        <v>16</v>
      </c>
      <c r="G7446" t="s">
        <v>6134</v>
      </c>
      <c r="H7446">
        <v>1</v>
      </c>
      <c r="I7446" t="s">
        <v>6143</v>
      </c>
    </row>
    <row r="7447" spans="1:9" x14ac:dyDescent="0.25">
      <c r="A7447" t="s">
        <v>6136</v>
      </c>
      <c r="B7447">
        <v>64461511</v>
      </c>
      <c r="C7447" t="s">
        <v>16</v>
      </c>
      <c r="D7447" t="s">
        <v>16</v>
      </c>
      <c r="E7447" t="s">
        <v>16</v>
      </c>
      <c r="F7447" t="s">
        <v>16</v>
      </c>
      <c r="G7447" t="s">
        <v>6134</v>
      </c>
      <c r="H7447">
        <v>1</v>
      </c>
      <c r="I7447" t="s">
        <v>6143</v>
      </c>
    </row>
    <row r="7448" spans="1:9" x14ac:dyDescent="0.25">
      <c r="A7448" t="s">
        <v>6137</v>
      </c>
      <c r="B7448">
        <v>64461511</v>
      </c>
      <c r="C7448" t="s">
        <v>16</v>
      </c>
      <c r="D7448" t="s">
        <v>16</v>
      </c>
      <c r="E7448" t="s">
        <v>16</v>
      </c>
      <c r="F7448" t="s">
        <v>16</v>
      </c>
      <c r="G7448" t="s">
        <v>6134</v>
      </c>
      <c r="H7448">
        <v>1</v>
      </c>
      <c r="I7448" t="s">
        <v>6143</v>
      </c>
    </row>
    <row r="7449" spans="1:9" x14ac:dyDescent="0.25">
      <c r="A7449" t="s">
        <v>7223</v>
      </c>
      <c r="B7449">
        <v>64461511</v>
      </c>
      <c r="C7449" t="s">
        <v>16</v>
      </c>
      <c r="D7449" t="s">
        <v>16</v>
      </c>
      <c r="E7449" t="s">
        <v>16</v>
      </c>
      <c r="F7449" t="s">
        <v>16</v>
      </c>
      <c r="G7449" t="s">
        <v>6134</v>
      </c>
      <c r="H7449">
        <v>1</v>
      </c>
      <c r="I7449" t="s">
        <v>6143</v>
      </c>
    </row>
    <row r="7450" spans="1:9" x14ac:dyDescent="0.25">
      <c r="A7450" t="s">
        <v>7224</v>
      </c>
      <c r="B7450">
        <v>64461511</v>
      </c>
      <c r="C7450" t="s">
        <v>16</v>
      </c>
      <c r="D7450" t="s">
        <v>16</v>
      </c>
      <c r="E7450" t="s">
        <v>16</v>
      </c>
      <c r="F7450" t="s">
        <v>16</v>
      </c>
      <c r="G7450" t="s">
        <v>6134</v>
      </c>
      <c r="H7450">
        <v>1</v>
      </c>
      <c r="I7450" t="s">
        <v>6143</v>
      </c>
    </row>
    <row r="7451" spans="1:9" x14ac:dyDescent="0.25">
      <c r="A7451" t="s">
        <v>7225</v>
      </c>
      <c r="B7451">
        <v>64461511</v>
      </c>
      <c r="C7451" t="s">
        <v>16</v>
      </c>
      <c r="D7451" t="s">
        <v>16</v>
      </c>
      <c r="E7451" t="s">
        <v>16</v>
      </c>
      <c r="F7451" t="s">
        <v>16</v>
      </c>
      <c r="G7451" t="s">
        <v>6134</v>
      </c>
      <c r="H7451">
        <v>1</v>
      </c>
      <c r="I7451" t="s">
        <v>6143</v>
      </c>
    </row>
    <row r="7452" spans="1:9" x14ac:dyDescent="0.25">
      <c r="A7452" t="s">
        <v>7226</v>
      </c>
      <c r="B7452">
        <v>64461511</v>
      </c>
      <c r="C7452" t="s">
        <v>16</v>
      </c>
      <c r="D7452" t="s">
        <v>16</v>
      </c>
      <c r="E7452" t="s">
        <v>16</v>
      </c>
      <c r="F7452" t="s">
        <v>16</v>
      </c>
      <c r="G7452" t="s">
        <v>6134</v>
      </c>
      <c r="H7452">
        <v>1</v>
      </c>
      <c r="I7452" t="s">
        <v>6143</v>
      </c>
    </row>
    <row r="7453" spans="1:9" x14ac:dyDescent="0.25">
      <c r="A7453" t="s">
        <v>7227</v>
      </c>
      <c r="B7453">
        <v>64461511</v>
      </c>
      <c r="C7453" t="s">
        <v>16</v>
      </c>
      <c r="D7453" t="s">
        <v>16</v>
      </c>
      <c r="E7453" t="s">
        <v>16</v>
      </c>
      <c r="F7453" t="s">
        <v>16</v>
      </c>
      <c r="G7453" t="s">
        <v>6134</v>
      </c>
      <c r="H7453">
        <v>1</v>
      </c>
      <c r="I7453" t="s">
        <v>6143</v>
      </c>
    </row>
    <row r="7454" spans="1:9" x14ac:dyDescent="0.25">
      <c r="A7454" t="s">
        <v>7228</v>
      </c>
      <c r="B7454">
        <v>64461511</v>
      </c>
      <c r="C7454" t="s">
        <v>16</v>
      </c>
      <c r="D7454" t="s">
        <v>16</v>
      </c>
      <c r="E7454" t="s">
        <v>16</v>
      </c>
      <c r="F7454" t="s">
        <v>16</v>
      </c>
      <c r="G7454" t="s">
        <v>6134</v>
      </c>
      <c r="H7454">
        <v>1</v>
      </c>
      <c r="I7454" t="s">
        <v>6143</v>
      </c>
    </row>
    <row r="7455" spans="1:9" x14ac:dyDescent="0.25">
      <c r="A7455" t="s">
        <v>7229</v>
      </c>
      <c r="B7455">
        <v>64461511</v>
      </c>
      <c r="C7455" t="s">
        <v>16</v>
      </c>
      <c r="D7455" t="s">
        <v>16</v>
      </c>
      <c r="E7455" t="s">
        <v>16</v>
      </c>
      <c r="F7455" t="s">
        <v>16</v>
      </c>
      <c r="G7455" t="s">
        <v>6134</v>
      </c>
      <c r="H7455">
        <v>1</v>
      </c>
      <c r="I7455" t="s">
        <v>6143</v>
      </c>
    </row>
    <row r="7456" spans="1:9" x14ac:dyDescent="0.25">
      <c r="A7456" t="s">
        <v>7230</v>
      </c>
      <c r="B7456">
        <v>64461511</v>
      </c>
      <c r="C7456" t="s">
        <v>16</v>
      </c>
      <c r="D7456" t="s">
        <v>16</v>
      </c>
      <c r="E7456" t="s">
        <v>16</v>
      </c>
      <c r="F7456" t="s">
        <v>16</v>
      </c>
      <c r="G7456" t="s">
        <v>6134</v>
      </c>
      <c r="H7456">
        <v>1</v>
      </c>
      <c r="I7456" t="s">
        <v>6143</v>
      </c>
    </row>
    <row r="7457" spans="1:9" x14ac:dyDescent="0.25">
      <c r="A7457" t="s">
        <v>7231</v>
      </c>
      <c r="B7457">
        <v>64461511</v>
      </c>
      <c r="C7457" t="s">
        <v>16</v>
      </c>
      <c r="D7457" t="s">
        <v>16</v>
      </c>
      <c r="E7457" t="s">
        <v>16</v>
      </c>
      <c r="F7457" t="s">
        <v>16</v>
      </c>
      <c r="G7457" t="s">
        <v>6134</v>
      </c>
      <c r="H7457">
        <v>1</v>
      </c>
      <c r="I7457" t="s">
        <v>6143</v>
      </c>
    </row>
    <row r="7458" spans="1:9" x14ac:dyDescent="0.25">
      <c r="A7458" t="s">
        <v>6885</v>
      </c>
      <c r="B7458">
        <v>64461511</v>
      </c>
      <c r="C7458" t="s">
        <v>16</v>
      </c>
      <c r="D7458" t="s">
        <v>16</v>
      </c>
      <c r="E7458" t="s">
        <v>16</v>
      </c>
      <c r="F7458" t="s">
        <v>16</v>
      </c>
      <c r="G7458" t="s">
        <v>6134</v>
      </c>
      <c r="H7458">
        <v>1</v>
      </c>
      <c r="I7458" t="s">
        <v>6143</v>
      </c>
    </row>
    <row r="7459" spans="1:9" x14ac:dyDescent="0.25">
      <c r="A7459" t="s">
        <v>6369</v>
      </c>
      <c r="B7459">
        <v>64461511</v>
      </c>
      <c r="C7459" t="s">
        <v>16</v>
      </c>
      <c r="D7459" t="s">
        <v>16</v>
      </c>
      <c r="E7459" t="s">
        <v>16</v>
      </c>
      <c r="F7459" t="s">
        <v>16</v>
      </c>
      <c r="G7459" t="s">
        <v>6134</v>
      </c>
      <c r="H7459">
        <v>1</v>
      </c>
      <c r="I7459" t="s">
        <v>6143</v>
      </c>
    </row>
    <row r="7460" spans="1:9" x14ac:dyDescent="0.25">
      <c r="A7460" t="s">
        <v>6370</v>
      </c>
      <c r="B7460">
        <v>64461511</v>
      </c>
      <c r="C7460" t="s">
        <v>16</v>
      </c>
      <c r="D7460" t="s">
        <v>16</v>
      </c>
      <c r="E7460" t="s">
        <v>16</v>
      </c>
      <c r="F7460" t="s">
        <v>16</v>
      </c>
      <c r="G7460" t="s">
        <v>6134</v>
      </c>
      <c r="H7460">
        <v>1</v>
      </c>
      <c r="I7460" t="s">
        <v>6143</v>
      </c>
    </row>
    <row r="7461" spans="1:9" x14ac:dyDescent="0.25">
      <c r="A7461" t="s">
        <v>6371</v>
      </c>
      <c r="B7461">
        <v>64461511</v>
      </c>
      <c r="C7461" t="s">
        <v>16</v>
      </c>
      <c r="D7461" t="s">
        <v>16</v>
      </c>
      <c r="E7461" t="s">
        <v>16</v>
      </c>
      <c r="F7461" t="s">
        <v>16</v>
      </c>
      <c r="G7461" t="s">
        <v>6134</v>
      </c>
      <c r="H7461">
        <v>1</v>
      </c>
      <c r="I7461" t="s">
        <v>6143</v>
      </c>
    </row>
    <row r="7462" spans="1:9" x14ac:dyDescent="0.25">
      <c r="A7462" t="s">
        <v>6835</v>
      </c>
      <c r="B7462">
        <v>64461511</v>
      </c>
      <c r="C7462" t="s">
        <v>16</v>
      </c>
      <c r="D7462" t="s">
        <v>16</v>
      </c>
      <c r="E7462" t="s">
        <v>16</v>
      </c>
      <c r="F7462" t="s">
        <v>16</v>
      </c>
      <c r="G7462" t="s">
        <v>6134</v>
      </c>
      <c r="H7462">
        <v>1</v>
      </c>
      <c r="I7462" t="s">
        <v>6143</v>
      </c>
    </row>
    <row r="7463" spans="1:9" x14ac:dyDescent="0.25">
      <c r="A7463" t="s">
        <v>6843</v>
      </c>
      <c r="B7463">
        <v>64461511</v>
      </c>
      <c r="C7463" t="s">
        <v>16</v>
      </c>
      <c r="D7463" t="s">
        <v>16</v>
      </c>
      <c r="E7463" t="s">
        <v>16</v>
      </c>
      <c r="F7463" t="s">
        <v>16</v>
      </c>
      <c r="G7463" t="s">
        <v>6134</v>
      </c>
      <c r="H7463">
        <v>1</v>
      </c>
      <c r="I7463" t="s">
        <v>6143</v>
      </c>
    </row>
    <row r="7464" spans="1:9" x14ac:dyDescent="0.25">
      <c r="A7464" t="s">
        <v>6842</v>
      </c>
      <c r="B7464">
        <v>64461511</v>
      </c>
      <c r="C7464" t="s">
        <v>16</v>
      </c>
      <c r="D7464" t="s">
        <v>16</v>
      </c>
      <c r="E7464" t="s">
        <v>16</v>
      </c>
      <c r="F7464" t="s">
        <v>16</v>
      </c>
      <c r="G7464" t="s">
        <v>6134</v>
      </c>
      <c r="H7464">
        <v>1</v>
      </c>
      <c r="I7464" t="s">
        <v>6143</v>
      </c>
    </row>
    <row r="7465" spans="1:9" x14ac:dyDescent="0.25">
      <c r="A7465" t="s">
        <v>7216</v>
      </c>
      <c r="B7465">
        <v>64461511</v>
      </c>
      <c r="C7465" t="s">
        <v>16</v>
      </c>
      <c r="D7465" t="s">
        <v>16</v>
      </c>
      <c r="E7465" t="s">
        <v>16</v>
      </c>
      <c r="F7465" t="s">
        <v>16</v>
      </c>
      <c r="G7465" t="s">
        <v>6134</v>
      </c>
      <c r="H7465">
        <v>1</v>
      </c>
      <c r="I7465" t="s">
        <v>6143</v>
      </c>
    </row>
    <row r="7466" spans="1:9" x14ac:dyDescent="0.25">
      <c r="A7466" t="s">
        <v>7700</v>
      </c>
      <c r="B7466">
        <v>64461511</v>
      </c>
      <c r="C7466" t="s">
        <v>16</v>
      </c>
      <c r="D7466" t="s">
        <v>16</v>
      </c>
      <c r="E7466" t="s">
        <v>16</v>
      </c>
      <c r="F7466" t="s">
        <v>16</v>
      </c>
      <c r="G7466" t="s">
        <v>6134</v>
      </c>
      <c r="H7466">
        <v>1</v>
      </c>
      <c r="I7466" t="s">
        <v>6143</v>
      </c>
    </row>
    <row r="7467" spans="1:9" x14ac:dyDescent="0.25">
      <c r="A7467" t="s">
        <v>7701</v>
      </c>
      <c r="B7467">
        <v>64461511</v>
      </c>
      <c r="C7467" t="s">
        <v>16</v>
      </c>
      <c r="D7467" t="s">
        <v>16</v>
      </c>
      <c r="E7467" t="s">
        <v>16</v>
      </c>
      <c r="F7467" t="s">
        <v>16</v>
      </c>
      <c r="G7467" t="s">
        <v>6134</v>
      </c>
      <c r="H7467">
        <v>1</v>
      </c>
      <c r="I7467" t="s">
        <v>6143</v>
      </c>
    </row>
    <row r="7468" spans="1:9" x14ac:dyDescent="0.25">
      <c r="A7468" t="s">
        <v>7703</v>
      </c>
      <c r="B7468">
        <v>64461511</v>
      </c>
      <c r="C7468" t="s">
        <v>16</v>
      </c>
      <c r="D7468" t="s">
        <v>16</v>
      </c>
      <c r="E7468" t="s">
        <v>16</v>
      </c>
      <c r="F7468" t="s">
        <v>16</v>
      </c>
      <c r="G7468" t="s">
        <v>6134</v>
      </c>
      <c r="H7468">
        <v>1</v>
      </c>
      <c r="I7468" t="s">
        <v>6143</v>
      </c>
    </row>
    <row r="7469" spans="1:9" x14ac:dyDescent="0.25">
      <c r="A7469" t="s">
        <v>7702</v>
      </c>
      <c r="B7469">
        <v>64461511</v>
      </c>
      <c r="C7469" t="s">
        <v>16</v>
      </c>
      <c r="D7469" t="s">
        <v>16</v>
      </c>
      <c r="E7469" t="s">
        <v>16</v>
      </c>
      <c r="F7469" t="s">
        <v>16</v>
      </c>
      <c r="G7469" t="s">
        <v>6134</v>
      </c>
      <c r="H7469">
        <v>1</v>
      </c>
      <c r="I7469" t="s">
        <v>6143</v>
      </c>
    </row>
    <row r="7470" spans="1:9" x14ac:dyDescent="0.25">
      <c r="A7470" t="s">
        <v>9074</v>
      </c>
      <c r="B7470">
        <v>64461511</v>
      </c>
      <c r="C7470" t="s">
        <v>16</v>
      </c>
      <c r="D7470" t="s">
        <v>16</v>
      </c>
      <c r="E7470" t="s">
        <v>16</v>
      </c>
      <c r="F7470" t="s">
        <v>16</v>
      </c>
      <c r="G7470" t="s">
        <v>6134</v>
      </c>
      <c r="H7470">
        <v>1</v>
      </c>
      <c r="I7470" t="s">
        <v>6143</v>
      </c>
    </row>
    <row r="7471" spans="1:9" x14ac:dyDescent="0.25">
      <c r="A7471" t="s">
        <v>7077</v>
      </c>
      <c r="B7471">
        <v>75180019</v>
      </c>
      <c r="C7471" t="s">
        <v>16</v>
      </c>
      <c r="D7471" t="s">
        <v>16</v>
      </c>
      <c r="E7471" t="s">
        <v>16</v>
      </c>
      <c r="F7471" t="s">
        <v>16</v>
      </c>
      <c r="G7471" t="s">
        <v>2430</v>
      </c>
      <c r="H7471">
        <v>1</v>
      </c>
      <c r="I7471" t="s">
        <v>5227</v>
      </c>
    </row>
    <row r="7472" spans="1:9" x14ac:dyDescent="0.25">
      <c r="A7472" t="s">
        <v>7074</v>
      </c>
      <c r="B7472">
        <v>75180019</v>
      </c>
      <c r="C7472" t="s">
        <v>16</v>
      </c>
      <c r="D7472" t="s">
        <v>16</v>
      </c>
      <c r="E7472" t="s">
        <v>16</v>
      </c>
      <c r="F7472" t="s">
        <v>16</v>
      </c>
      <c r="G7472" t="s">
        <v>2430</v>
      </c>
      <c r="H7472">
        <v>1</v>
      </c>
      <c r="I7472" t="s">
        <v>5227</v>
      </c>
    </row>
    <row r="7473" spans="1:9" x14ac:dyDescent="0.25">
      <c r="A7473" t="s">
        <v>7078</v>
      </c>
      <c r="B7473">
        <v>75180019</v>
      </c>
      <c r="C7473" t="s">
        <v>16</v>
      </c>
      <c r="D7473" t="s">
        <v>16</v>
      </c>
      <c r="E7473" t="s">
        <v>16</v>
      </c>
      <c r="F7473" t="s">
        <v>16</v>
      </c>
      <c r="G7473" t="s">
        <v>2430</v>
      </c>
      <c r="H7473">
        <v>1</v>
      </c>
      <c r="I7473" t="s">
        <v>5227</v>
      </c>
    </row>
    <row r="7474" spans="1:9" x14ac:dyDescent="0.25">
      <c r="A7474" t="s">
        <v>7079</v>
      </c>
      <c r="B7474">
        <v>75180019</v>
      </c>
      <c r="C7474" t="s">
        <v>16</v>
      </c>
      <c r="D7474" t="s">
        <v>16</v>
      </c>
      <c r="E7474" t="s">
        <v>16</v>
      </c>
      <c r="F7474" t="s">
        <v>16</v>
      </c>
      <c r="G7474" t="s">
        <v>2430</v>
      </c>
      <c r="H7474">
        <v>1</v>
      </c>
      <c r="I7474" t="s">
        <v>5227</v>
      </c>
    </row>
    <row r="7475" spans="1:9" x14ac:dyDescent="0.25">
      <c r="A7475" t="s">
        <v>7080</v>
      </c>
      <c r="B7475">
        <v>75180019</v>
      </c>
      <c r="C7475" t="s">
        <v>16</v>
      </c>
      <c r="D7475" t="s">
        <v>16</v>
      </c>
      <c r="E7475" t="s">
        <v>16</v>
      </c>
      <c r="F7475" t="s">
        <v>16</v>
      </c>
      <c r="G7475" t="s">
        <v>2430</v>
      </c>
      <c r="H7475">
        <v>1</v>
      </c>
      <c r="I7475" t="s">
        <v>5227</v>
      </c>
    </row>
    <row r="7476" spans="1:9" x14ac:dyDescent="0.25">
      <c r="A7476" t="s">
        <v>7081</v>
      </c>
      <c r="B7476">
        <v>75180019</v>
      </c>
      <c r="C7476" t="s">
        <v>16</v>
      </c>
      <c r="D7476" t="s">
        <v>16</v>
      </c>
      <c r="E7476" t="s">
        <v>16</v>
      </c>
      <c r="F7476" t="s">
        <v>16</v>
      </c>
      <c r="G7476" t="s">
        <v>2430</v>
      </c>
      <c r="H7476">
        <v>1</v>
      </c>
      <c r="I7476" t="s">
        <v>5227</v>
      </c>
    </row>
    <row r="7477" spans="1:9" x14ac:dyDescent="0.25">
      <c r="A7477" t="s">
        <v>7082</v>
      </c>
      <c r="B7477">
        <v>75180019</v>
      </c>
      <c r="C7477" t="s">
        <v>16</v>
      </c>
      <c r="D7477" t="s">
        <v>16</v>
      </c>
      <c r="E7477" t="s">
        <v>16</v>
      </c>
      <c r="F7477" t="s">
        <v>16</v>
      </c>
      <c r="G7477" t="s">
        <v>2430</v>
      </c>
      <c r="H7477">
        <v>1</v>
      </c>
      <c r="I7477" t="s">
        <v>5227</v>
      </c>
    </row>
    <row r="7478" spans="1:9" x14ac:dyDescent="0.25">
      <c r="A7478" t="s">
        <v>7084</v>
      </c>
      <c r="B7478">
        <v>75180019</v>
      </c>
      <c r="C7478" t="s">
        <v>16</v>
      </c>
      <c r="D7478" t="s">
        <v>16</v>
      </c>
      <c r="E7478" t="s">
        <v>16</v>
      </c>
      <c r="F7478" t="s">
        <v>16</v>
      </c>
      <c r="G7478" t="s">
        <v>2430</v>
      </c>
      <c r="H7478">
        <v>1</v>
      </c>
      <c r="I7478" t="s">
        <v>5227</v>
      </c>
    </row>
    <row r="7479" spans="1:9" x14ac:dyDescent="0.25">
      <c r="A7479" t="s">
        <v>7085</v>
      </c>
      <c r="B7479">
        <v>75180019</v>
      </c>
      <c r="C7479" t="s">
        <v>16</v>
      </c>
      <c r="D7479" t="s">
        <v>16</v>
      </c>
      <c r="E7479" t="s">
        <v>16</v>
      </c>
      <c r="F7479" t="s">
        <v>16</v>
      </c>
      <c r="G7479" t="s">
        <v>2430</v>
      </c>
      <c r="H7479">
        <v>1</v>
      </c>
      <c r="I7479" t="s">
        <v>5227</v>
      </c>
    </row>
    <row r="7480" spans="1:9" x14ac:dyDescent="0.25">
      <c r="A7480" t="s">
        <v>7083</v>
      </c>
      <c r="B7480">
        <v>75180019</v>
      </c>
      <c r="C7480" t="s">
        <v>16</v>
      </c>
      <c r="D7480" t="s">
        <v>16</v>
      </c>
      <c r="E7480" t="s">
        <v>16</v>
      </c>
      <c r="F7480" t="s">
        <v>16</v>
      </c>
      <c r="G7480" t="s">
        <v>2430</v>
      </c>
      <c r="H7480">
        <v>1</v>
      </c>
      <c r="I7480" t="s">
        <v>5227</v>
      </c>
    </row>
    <row r="7481" spans="1:9" x14ac:dyDescent="0.25">
      <c r="A7481" t="s">
        <v>5961</v>
      </c>
      <c r="B7481">
        <v>75211662</v>
      </c>
      <c r="C7481" t="s">
        <v>16</v>
      </c>
      <c r="D7481" t="s">
        <v>16</v>
      </c>
      <c r="E7481" t="s">
        <v>16</v>
      </c>
      <c r="F7481" t="s">
        <v>16</v>
      </c>
      <c r="G7481" t="s">
        <v>7015</v>
      </c>
      <c r="H7481">
        <v>1</v>
      </c>
      <c r="I7481" t="s">
        <v>7143</v>
      </c>
    </row>
    <row r="7482" spans="1:9" x14ac:dyDescent="0.25">
      <c r="A7482" t="s">
        <v>5962</v>
      </c>
      <c r="B7482">
        <v>75211662</v>
      </c>
      <c r="C7482" t="s">
        <v>16</v>
      </c>
      <c r="D7482" t="s">
        <v>16</v>
      </c>
      <c r="E7482" t="s">
        <v>16</v>
      </c>
      <c r="F7482" t="s">
        <v>16</v>
      </c>
      <c r="G7482" t="s">
        <v>7015</v>
      </c>
      <c r="H7482">
        <v>1</v>
      </c>
      <c r="I7482" t="s">
        <v>7143</v>
      </c>
    </row>
    <row r="7483" spans="1:9" x14ac:dyDescent="0.25">
      <c r="A7483" t="s">
        <v>5956</v>
      </c>
      <c r="B7483">
        <v>75211662</v>
      </c>
      <c r="C7483" t="s">
        <v>16</v>
      </c>
      <c r="D7483" t="s">
        <v>16</v>
      </c>
      <c r="E7483" t="s">
        <v>16</v>
      </c>
      <c r="F7483" t="s">
        <v>16</v>
      </c>
      <c r="G7483" t="s">
        <v>7015</v>
      </c>
      <c r="H7483">
        <v>1</v>
      </c>
      <c r="I7483" t="s">
        <v>7143</v>
      </c>
    </row>
    <row r="7484" spans="1:9" x14ac:dyDescent="0.25">
      <c r="A7484" t="s">
        <v>5958</v>
      </c>
      <c r="B7484">
        <v>75211662</v>
      </c>
      <c r="C7484" t="s">
        <v>16</v>
      </c>
      <c r="D7484" t="s">
        <v>16</v>
      </c>
      <c r="E7484" t="s">
        <v>16</v>
      </c>
      <c r="F7484" t="s">
        <v>16</v>
      </c>
      <c r="G7484" t="s">
        <v>7015</v>
      </c>
      <c r="H7484">
        <v>1</v>
      </c>
      <c r="I7484" t="s">
        <v>7143</v>
      </c>
    </row>
    <row r="7485" spans="1:9" x14ac:dyDescent="0.25">
      <c r="A7485" t="s">
        <v>5957</v>
      </c>
      <c r="B7485">
        <v>75211662</v>
      </c>
      <c r="C7485" t="s">
        <v>16</v>
      </c>
      <c r="D7485" t="s">
        <v>16</v>
      </c>
      <c r="E7485" t="s">
        <v>16</v>
      </c>
      <c r="F7485" t="s">
        <v>16</v>
      </c>
      <c r="G7485" t="s">
        <v>7015</v>
      </c>
      <c r="H7485">
        <v>1</v>
      </c>
      <c r="I7485" t="s">
        <v>7143</v>
      </c>
    </row>
    <row r="7486" spans="1:9" x14ac:dyDescent="0.25">
      <c r="A7486" t="s">
        <v>5959</v>
      </c>
      <c r="B7486">
        <v>75211662</v>
      </c>
      <c r="C7486" t="s">
        <v>16</v>
      </c>
      <c r="D7486" t="s">
        <v>16</v>
      </c>
      <c r="E7486" t="s">
        <v>16</v>
      </c>
      <c r="F7486" t="s">
        <v>16</v>
      </c>
      <c r="G7486" t="s">
        <v>7015</v>
      </c>
      <c r="H7486">
        <v>1</v>
      </c>
      <c r="I7486" t="s">
        <v>7143</v>
      </c>
    </row>
    <row r="7487" spans="1:9" x14ac:dyDescent="0.25">
      <c r="A7487" t="s">
        <v>5923</v>
      </c>
      <c r="B7487">
        <v>75211662</v>
      </c>
      <c r="C7487" t="s">
        <v>16</v>
      </c>
      <c r="D7487" t="s">
        <v>16</v>
      </c>
      <c r="E7487" t="s">
        <v>16</v>
      </c>
      <c r="F7487" t="s">
        <v>16</v>
      </c>
      <c r="G7487" t="s">
        <v>7015</v>
      </c>
      <c r="H7487">
        <v>1</v>
      </c>
      <c r="I7487" t="s">
        <v>7143</v>
      </c>
    </row>
    <row r="7488" spans="1:9" x14ac:dyDescent="0.25">
      <c r="A7488" t="s">
        <v>5938</v>
      </c>
      <c r="B7488">
        <v>75211662</v>
      </c>
      <c r="C7488" t="s">
        <v>16</v>
      </c>
      <c r="D7488" t="s">
        <v>16</v>
      </c>
      <c r="E7488" t="s">
        <v>16</v>
      </c>
      <c r="F7488" t="s">
        <v>16</v>
      </c>
      <c r="G7488" t="s">
        <v>7015</v>
      </c>
      <c r="H7488">
        <v>1</v>
      </c>
      <c r="I7488" t="s">
        <v>7143</v>
      </c>
    </row>
    <row r="7489" spans="1:9" x14ac:dyDescent="0.25">
      <c r="A7489" t="s">
        <v>5941</v>
      </c>
      <c r="B7489">
        <v>75211662</v>
      </c>
      <c r="C7489" t="s">
        <v>16</v>
      </c>
      <c r="D7489" t="s">
        <v>16</v>
      </c>
      <c r="E7489" t="s">
        <v>16</v>
      </c>
      <c r="F7489" t="s">
        <v>16</v>
      </c>
      <c r="G7489" t="s">
        <v>7015</v>
      </c>
      <c r="H7489">
        <v>1</v>
      </c>
      <c r="I7489" t="s">
        <v>7143</v>
      </c>
    </row>
    <row r="7490" spans="1:9" x14ac:dyDescent="0.25">
      <c r="A7490" t="s">
        <v>5939</v>
      </c>
      <c r="B7490">
        <v>75211662</v>
      </c>
      <c r="C7490" t="s">
        <v>16</v>
      </c>
      <c r="D7490" t="s">
        <v>16</v>
      </c>
      <c r="E7490" t="s">
        <v>16</v>
      </c>
      <c r="F7490" t="s">
        <v>16</v>
      </c>
      <c r="G7490" t="s">
        <v>7015</v>
      </c>
      <c r="H7490">
        <v>1</v>
      </c>
      <c r="I7490" t="s">
        <v>7143</v>
      </c>
    </row>
    <row r="7491" spans="1:9" x14ac:dyDescent="0.25">
      <c r="A7491" t="s">
        <v>6090</v>
      </c>
      <c r="B7491">
        <v>75211662</v>
      </c>
      <c r="C7491" t="s">
        <v>16</v>
      </c>
      <c r="D7491" t="s">
        <v>16</v>
      </c>
      <c r="E7491" t="s">
        <v>16</v>
      </c>
      <c r="F7491" t="s">
        <v>16</v>
      </c>
      <c r="G7491" t="s">
        <v>7015</v>
      </c>
      <c r="H7491">
        <v>1</v>
      </c>
      <c r="I7491" t="s">
        <v>7143</v>
      </c>
    </row>
    <row r="7492" spans="1:9" x14ac:dyDescent="0.25">
      <c r="A7492" t="s">
        <v>6091</v>
      </c>
      <c r="B7492">
        <v>75211662</v>
      </c>
      <c r="C7492" t="s">
        <v>16</v>
      </c>
      <c r="D7492" t="s">
        <v>16</v>
      </c>
      <c r="E7492" t="s">
        <v>16</v>
      </c>
      <c r="F7492" t="s">
        <v>16</v>
      </c>
      <c r="G7492" t="s">
        <v>7015</v>
      </c>
      <c r="H7492">
        <v>1</v>
      </c>
      <c r="I7492" t="s">
        <v>7143</v>
      </c>
    </row>
    <row r="7493" spans="1:9" x14ac:dyDescent="0.25">
      <c r="A7493" t="s">
        <v>6094</v>
      </c>
      <c r="B7493">
        <v>75211662</v>
      </c>
      <c r="C7493" t="s">
        <v>16</v>
      </c>
      <c r="D7493" t="s">
        <v>16</v>
      </c>
      <c r="E7493" t="s">
        <v>16</v>
      </c>
      <c r="F7493" t="s">
        <v>16</v>
      </c>
      <c r="G7493" t="s">
        <v>7015</v>
      </c>
      <c r="H7493">
        <v>1</v>
      </c>
      <c r="I7493" t="s">
        <v>7143</v>
      </c>
    </row>
    <row r="7494" spans="1:9" x14ac:dyDescent="0.25">
      <c r="A7494" t="s">
        <v>6095</v>
      </c>
      <c r="B7494">
        <v>75211662</v>
      </c>
      <c r="C7494" t="s">
        <v>16</v>
      </c>
      <c r="D7494" t="s">
        <v>16</v>
      </c>
      <c r="E7494" t="s">
        <v>16</v>
      </c>
      <c r="F7494" t="s">
        <v>16</v>
      </c>
      <c r="G7494" t="s">
        <v>7015</v>
      </c>
      <c r="H7494">
        <v>1</v>
      </c>
      <c r="I7494" t="s">
        <v>7143</v>
      </c>
    </row>
    <row r="7495" spans="1:9" x14ac:dyDescent="0.25">
      <c r="A7495" t="s">
        <v>6379</v>
      </c>
      <c r="B7495">
        <v>73575757</v>
      </c>
      <c r="C7495" t="s">
        <v>16</v>
      </c>
      <c r="D7495" t="s">
        <v>16</v>
      </c>
      <c r="E7495" t="s">
        <v>16</v>
      </c>
      <c r="F7495" t="s">
        <v>16</v>
      </c>
      <c r="G7495" t="s">
        <v>4331</v>
      </c>
      <c r="H7495">
        <v>1</v>
      </c>
      <c r="I7495" t="s">
        <v>5237</v>
      </c>
    </row>
    <row r="7496" spans="1:9" x14ac:dyDescent="0.25">
      <c r="A7496" t="s">
        <v>6380</v>
      </c>
      <c r="B7496">
        <v>73575757</v>
      </c>
      <c r="C7496" t="s">
        <v>16</v>
      </c>
      <c r="D7496" t="s">
        <v>16</v>
      </c>
      <c r="E7496" t="s">
        <v>16</v>
      </c>
      <c r="F7496" t="s">
        <v>16</v>
      </c>
      <c r="G7496" t="s">
        <v>4331</v>
      </c>
      <c r="H7496">
        <v>1</v>
      </c>
      <c r="I7496" t="s">
        <v>5237</v>
      </c>
    </row>
    <row r="7497" spans="1:9" x14ac:dyDescent="0.25">
      <c r="A7497" t="s">
        <v>6381</v>
      </c>
      <c r="B7497">
        <v>73575757</v>
      </c>
      <c r="C7497" t="s">
        <v>16</v>
      </c>
      <c r="D7497" t="s">
        <v>16</v>
      </c>
      <c r="E7497" t="s">
        <v>16</v>
      </c>
      <c r="F7497" t="s">
        <v>16</v>
      </c>
      <c r="G7497" t="s">
        <v>4331</v>
      </c>
      <c r="H7497">
        <v>1</v>
      </c>
      <c r="I7497" t="s">
        <v>5237</v>
      </c>
    </row>
    <row r="7498" spans="1:9" x14ac:dyDescent="0.25">
      <c r="A7498" t="s">
        <v>6383</v>
      </c>
      <c r="B7498">
        <v>73575757</v>
      </c>
      <c r="C7498" t="s">
        <v>16</v>
      </c>
      <c r="D7498" t="s">
        <v>16</v>
      </c>
      <c r="E7498" t="s">
        <v>16</v>
      </c>
      <c r="F7498" t="s">
        <v>16</v>
      </c>
      <c r="G7498" t="s">
        <v>4331</v>
      </c>
      <c r="H7498">
        <v>1</v>
      </c>
      <c r="I7498" t="s">
        <v>5237</v>
      </c>
    </row>
    <row r="7499" spans="1:9" x14ac:dyDescent="0.25">
      <c r="A7499" t="s">
        <v>6384</v>
      </c>
      <c r="B7499">
        <v>73575757</v>
      </c>
      <c r="C7499" t="s">
        <v>16</v>
      </c>
      <c r="D7499" t="s">
        <v>16</v>
      </c>
      <c r="E7499" t="s">
        <v>16</v>
      </c>
      <c r="F7499" t="s">
        <v>16</v>
      </c>
      <c r="G7499" t="s">
        <v>4331</v>
      </c>
      <c r="H7499">
        <v>1</v>
      </c>
      <c r="I7499" t="s">
        <v>5237</v>
      </c>
    </row>
    <row r="7500" spans="1:9" x14ac:dyDescent="0.25">
      <c r="A7500" t="s">
        <v>6385</v>
      </c>
      <c r="B7500">
        <v>73575757</v>
      </c>
      <c r="C7500" t="s">
        <v>16</v>
      </c>
      <c r="D7500" t="s">
        <v>16</v>
      </c>
      <c r="E7500" t="s">
        <v>16</v>
      </c>
      <c r="F7500" t="s">
        <v>16</v>
      </c>
      <c r="G7500" t="s">
        <v>4331</v>
      </c>
      <c r="H7500">
        <v>1</v>
      </c>
      <c r="I7500" t="s">
        <v>5237</v>
      </c>
    </row>
    <row r="7501" spans="1:9" x14ac:dyDescent="0.25">
      <c r="A7501" t="s">
        <v>6386</v>
      </c>
      <c r="B7501">
        <v>73575757</v>
      </c>
      <c r="C7501" t="s">
        <v>16</v>
      </c>
      <c r="D7501" t="s">
        <v>16</v>
      </c>
      <c r="E7501" t="s">
        <v>16</v>
      </c>
      <c r="F7501" t="s">
        <v>16</v>
      </c>
      <c r="G7501" t="s">
        <v>4331</v>
      </c>
      <c r="H7501">
        <v>1</v>
      </c>
      <c r="I7501" t="s">
        <v>5237</v>
      </c>
    </row>
    <row r="7502" spans="1:9" x14ac:dyDescent="0.25">
      <c r="A7502" t="s">
        <v>6382</v>
      </c>
      <c r="B7502">
        <v>73575757</v>
      </c>
      <c r="C7502" t="s">
        <v>16</v>
      </c>
      <c r="D7502" t="s">
        <v>16</v>
      </c>
      <c r="E7502" t="s">
        <v>16</v>
      </c>
      <c r="F7502" t="s">
        <v>16</v>
      </c>
      <c r="G7502" t="s">
        <v>4331</v>
      </c>
      <c r="H7502">
        <v>1</v>
      </c>
      <c r="I7502" t="s">
        <v>5237</v>
      </c>
    </row>
    <row r="7503" spans="1:9" x14ac:dyDescent="0.25">
      <c r="A7503" t="s">
        <v>6455</v>
      </c>
      <c r="B7503">
        <v>75196500</v>
      </c>
      <c r="C7503" t="s">
        <v>16</v>
      </c>
      <c r="D7503" t="s">
        <v>16</v>
      </c>
      <c r="E7503" t="s">
        <v>16</v>
      </c>
      <c r="F7503" t="s">
        <v>16</v>
      </c>
      <c r="G7503" t="s">
        <v>2425</v>
      </c>
      <c r="H7503">
        <v>1</v>
      </c>
      <c r="I7503" t="s">
        <v>5229</v>
      </c>
    </row>
    <row r="7504" spans="1:9" x14ac:dyDescent="0.25">
      <c r="A7504" t="s">
        <v>6456</v>
      </c>
      <c r="B7504">
        <v>75196500</v>
      </c>
      <c r="C7504" t="s">
        <v>16</v>
      </c>
      <c r="D7504" t="s">
        <v>16</v>
      </c>
      <c r="E7504" t="s">
        <v>16</v>
      </c>
      <c r="F7504" t="s">
        <v>16</v>
      </c>
      <c r="G7504" t="s">
        <v>2425</v>
      </c>
      <c r="H7504">
        <v>1</v>
      </c>
      <c r="I7504" t="s">
        <v>5229</v>
      </c>
    </row>
    <row r="7505" spans="1:9" x14ac:dyDescent="0.25">
      <c r="A7505" t="s">
        <v>6457</v>
      </c>
      <c r="B7505">
        <v>75196500</v>
      </c>
      <c r="C7505" t="s">
        <v>16</v>
      </c>
      <c r="D7505" t="s">
        <v>16</v>
      </c>
      <c r="E7505" t="s">
        <v>16</v>
      </c>
      <c r="F7505" t="s">
        <v>16</v>
      </c>
      <c r="G7505" t="s">
        <v>2425</v>
      </c>
      <c r="H7505">
        <v>1</v>
      </c>
      <c r="I7505" t="s">
        <v>5229</v>
      </c>
    </row>
    <row r="7506" spans="1:9" x14ac:dyDescent="0.25">
      <c r="A7506" t="s">
        <v>6500</v>
      </c>
      <c r="B7506">
        <v>75211662</v>
      </c>
      <c r="C7506" t="s">
        <v>16</v>
      </c>
      <c r="D7506" t="s">
        <v>16</v>
      </c>
      <c r="E7506" t="s">
        <v>16</v>
      </c>
      <c r="F7506" t="s">
        <v>16</v>
      </c>
      <c r="G7506" t="s">
        <v>7015</v>
      </c>
      <c r="H7506">
        <v>1</v>
      </c>
      <c r="I7506" t="s">
        <v>7143</v>
      </c>
    </row>
    <row r="7507" spans="1:9" x14ac:dyDescent="0.25">
      <c r="A7507" t="s">
        <v>6501</v>
      </c>
      <c r="B7507">
        <v>75211662</v>
      </c>
      <c r="C7507" t="s">
        <v>16</v>
      </c>
      <c r="D7507" t="s">
        <v>16</v>
      </c>
      <c r="E7507" t="s">
        <v>16</v>
      </c>
      <c r="F7507" t="s">
        <v>16</v>
      </c>
      <c r="G7507" t="s">
        <v>7015</v>
      </c>
      <c r="H7507">
        <v>1</v>
      </c>
      <c r="I7507" t="s">
        <v>7143</v>
      </c>
    </row>
    <row r="7508" spans="1:9" x14ac:dyDescent="0.25">
      <c r="A7508" t="s">
        <v>6791</v>
      </c>
      <c r="B7508">
        <v>75211662</v>
      </c>
      <c r="C7508" t="s">
        <v>16</v>
      </c>
      <c r="D7508" t="s">
        <v>16</v>
      </c>
      <c r="E7508" t="s">
        <v>16</v>
      </c>
      <c r="F7508" t="s">
        <v>16</v>
      </c>
      <c r="G7508" t="s">
        <v>7015</v>
      </c>
      <c r="H7508">
        <v>1</v>
      </c>
      <c r="I7508" t="s">
        <v>7143</v>
      </c>
    </row>
    <row r="7509" spans="1:9" x14ac:dyDescent="0.25">
      <c r="A7509" t="s">
        <v>6713</v>
      </c>
      <c r="B7509">
        <v>75211662</v>
      </c>
      <c r="C7509" t="s">
        <v>16</v>
      </c>
      <c r="D7509" t="s">
        <v>16</v>
      </c>
      <c r="E7509" t="s">
        <v>16</v>
      </c>
      <c r="F7509" t="s">
        <v>16</v>
      </c>
      <c r="G7509" t="s">
        <v>7015</v>
      </c>
      <c r="H7509">
        <v>1</v>
      </c>
      <c r="I7509" t="s">
        <v>7143</v>
      </c>
    </row>
    <row r="7510" spans="1:9" x14ac:dyDescent="0.25">
      <c r="A7510" t="s">
        <v>6721</v>
      </c>
      <c r="B7510">
        <v>75211662</v>
      </c>
      <c r="C7510" t="s">
        <v>16</v>
      </c>
      <c r="D7510" t="s">
        <v>16</v>
      </c>
      <c r="E7510" t="s">
        <v>16</v>
      </c>
      <c r="F7510" t="s">
        <v>16</v>
      </c>
      <c r="G7510" t="s">
        <v>7015</v>
      </c>
      <c r="H7510">
        <v>1</v>
      </c>
      <c r="I7510" t="s">
        <v>7143</v>
      </c>
    </row>
    <row r="7511" spans="1:9" x14ac:dyDescent="0.25">
      <c r="A7511" t="s">
        <v>6722</v>
      </c>
      <c r="B7511">
        <v>75211662</v>
      </c>
      <c r="C7511" t="s">
        <v>16</v>
      </c>
      <c r="D7511" t="s">
        <v>16</v>
      </c>
      <c r="E7511" t="s">
        <v>16</v>
      </c>
      <c r="F7511" t="s">
        <v>16</v>
      </c>
      <c r="G7511" t="s">
        <v>7015</v>
      </c>
      <c r="H7511">
        <v>1</v>
      </c>
      <c r="I7511" t="s">
        <v>7143</v>
      </c>
    </row>
    <row r="7512" spans="1:9" x14ac:dyDescent="0.25">
      <c r="A7512" t="s">
        <v>6723</v>
      </c>
      <c r="B7512">
        <v>75211662</v>
      </c>
      <c r="C7512" t="s">
        <v>16</v>
      </c>
      <c r="D7512" t="s">
        <v>16</v>
      </c>
      <c r="E7512" t="s">
        <v>16</v>
      </c>
      <c r="F7512" t="s">
        <v>16</v>
      </c>
      <c r="G7512" t="s">
        <v>7015</v>
      </c>
      <c r="H7512">
        <v>1</v>
      </c>
      <c r="I7512" t="s">
        <v>7143</v>
      </c>
    </row>
    <row r="7513" spans="1:9" x14ac:dyDescent="0.25">
      <c r="A7513" t="s">
        <v>6724</v>
      </c>
      <c r="B7513">
        <v>75211662</v>
      </c>
      <c r="C7513" t="s">
        <v>16</v>
      </c>
      <c r="D7513" t="s">
        <v>16</v>
      </c>
      <c r="E7513" t="s">
        <v>16</v>
      </c>
      <c r="F7513" t="s">
        <v>16</v>
      </c>
      <c r="G7513" t="s">
        <v>7015</v>
      </c>
      <c r="H7513">
        <v>1</v>
      </c>
      <c r="I7513" t="s">
        <v>7143</v>
      </c>
    </row>
    <row r="7514" spans="1:9" x14ac:dyDescent="0.25">
      <c r="A7514" t="s">
        <v>6715</v>
      </c>
      <c r="B7514">
        <v>75211662</v>
      </c>
      <c r="C7514" t="s">
        <v>16</v>
      </c>
      <c r="D7514" t="s">
        <v>16</v>
      </c>
      <c r="E7514" t="s">
        <v>16</v>
      </c>
      <c r="F7514" t="s">
        <v>16</v>
      </c>
      <c r="G7514" t="s">
        <v>7015</v>
      </c>
      <c r="H7514">
        <v>1</v>
      </c>
      <c r="I7514" t="s">
        <v>7143</v>
      </c>
    </row>
    <row r="7515" spans="1:9" x14ac:dyDescent="0.25">
      <c r="A7515" t="s">
        <v>6716</v>
      </c>
      <c r="B7515">
        <v>75211662</v>
      </c>
      <c r="C7515" t="s">
        <v>16</v>
      </c>
      <c r="D7515" t="s">
        <v>16</v>
      </c>
      <c r="E7515" t="s">
        <v>16</v>
      </c>
      <c r="F7515" t="s">
        <v>16</v>
      </c>
      <c r="G7515" t="s">
        <v>7015</v>
      </c>
      <c r="H7515">
        <v>1</v>
      </c>
      <c r="I7515" t="s">
        <v>7143</v>
      </c>
    </row>
    <row r="7516" spans="1:9" x14ac:dyDescent="0.25">
      <c r="A7516" t="s">
        <v>6717</v>
      </c>
      <c r="B7516">
        <v>75211662</v>
      </c>
      <c r="C7516" t="s">
        <v>16</v>
      </c>
      <c r="D7516" t="s">
        <v>16</v>
      </c>
      <c r="E7516" t="s">
        <v>16</v>
      </c>
      <c r="F7516" t="s">
        <v>16</v>
      </c>
      <c r="G7516" t="s">
        <v>7015</v>
      </c>
      <c r="H7516">
        <v>1</v>
      </c>
      <c r="I7516" t="s">
        <v>7143</v>
      </c>
    </row>
    <row r="7517" spans="1:9" x14ac:dyDescent="0.25">
      <c r="A7517" t="s">
        <v>6718</v>
      </c>
      <c r="B7517">
        <v>75211662</v>
      </c>
      <c r="C7517" t="s">
        <v>16</v>
      </c>
      <c r="D7517" t="s">
        <v>16</v>
      </c>
      <c r="E7517" t="s">
        <v>16</v>
      </c>
      <c r="F7517" t="s">
        <v>16</v>
      </c>
      <c r="G7517" t="s">
        <v>7015</v>
      </c>
      <c r="H7517">
        <v>1</v>
      </c>
      <c r="I7517" t="s">
        <v>7143</v>
      </c>
    </row>
    <row r="7518" spans="1:9" x14ac:dyDescent="0.25">
      <c r="A7518" t="s">
        <v>6853</v>
      </c>
      <c r="B7518">
        <v>75211662</v>
      </c>
      <c r="C7518" t="s">
        <v>16</v>
      </c>
      <c r="D7518" t="s">
        <v>16</v>
      </c>
      <c r="E7518" t="s">
        <v>16</v>
      </c>
      <c r="F7518" t="s">
        <v>16</v>
      </c>
      <c r="G7518" t="s">
        <v>7015</v>
      </c>
      <c r="H7518">
        <v>1</v>
      </c>
      <c r="I7518" t="s">
        <v>7143</v>
      </c>
    </row>
    <row r="7519" spans="1:9" x14ac:dyDescent="0.25">
      <c r="A7519" t="s">
        <v>6855</v>
      </c>
      <c r="B7519">
        <v>75211662</v>
      </c>
      <c r="C7519" t="s">
        <v>16</v>
      </c>
      <c r="D7519" t="s">
        <v>16</v>
      </c>
      <c r="E7519" t="s">
        <v>16</v>
      </c>
      <c r="F7519" t="s">
        <v>16</v>
      </c>
      <c r="G7519" t="s">
        <v>7015</v>
      </c>
      <c r="H7519">
        <v>1</v>
      </c>
      <c r="I7519" t="s">
        <v>7143</v>
      </c>
    </row>
    <row r="7520" spans="1:9" x14ac:dyDescent="0.25">
      <c r="A7520" t="s">
        <v>6719</v>
      </c>
      <c r="B7520">
        <v>75211662</v>
      </c>
      <c r="C7520" t="s">
        <v>16</v>
      </c>
      <c r="D7520" t="s">
        <v>16</v>
      </c>
      <c r="E7520" t="s">
        <v>16</v>
      </c>
      <c r="F7520" t="s">
        <v>16</v>
      </c>
      <c r="G7520" t="s">
        <v>7015</v>
      </c>
      <c r="H7520">
        <v>1</v>
      </c>
      <c r="I7520" t="s">
        <v>7143</v>
      </c>
    </row>
    <row r="7521" spans="1:9" x14ac:dyDescent="0.25">
      <c r="A7521" t="s">
        <v>9346</v>
      </c>
      <c r="B7521">
        <v>75421677</v>
      </c>
      <c r="C7521" t="s">
        <v>16</v>
      </c>
      <c r="D7521" t="s">
        <v>16</v>
      </c>
      <c r="E7521" t="s">
        <v>16</v>
      </c>
      <c r="F7521" t="s">
        <v>16</v>
      </c>
      <c r="G7521" t="s">
        <v>3368</v>
      </c>
      <c r="H7521">
        <v>1</v>
      </c>
      <c r="I7521" t="s">
        <v>4892</v>
      </c>
    </row>
    <row r="7522" spans="1:9" x14ac:dyDescent="0.25">
      <c r="A7522" t="s">
        <v>12361</v>
      </c>
      <c r="B7522">
        <v>74842524</v>
      </c>
      <c r="C7522" t="s">
        <v>16</v>
      </c>
      <c r="D7522" t="s">
        <v>16</v>
      </c>
      <c r="E7522" t="s">
        <v>16</v>
      </c>
      <c r="F7522" t="s">
        <v>16</v>
      </c>
      <c r="G7522" t="s">
        <v>6414</v>
      </c>
      <c r="H7522">
        <v>1</v>
      </c>
      <c r="I7522" t="s">
        <v>6556</v>
      </c>
    </row>
    <row r="7523" spans="1:9" x14ac:dyDescent="0.25">
      <c r="A7523" t="s">
        <v>15360</v>
      </c>
      <c r="B7523">
        <v>75577000</v>
      </c>
      <c r="C7523" t="s">
        <v>16</v>
      </c>
      <c r="D7523" t="s">
        <v>16</v>
      </c>
      <c r="E7523" t="s">
        <v>16</v>
      </c>
      <c r="F7523" t="s">
        <v>16</v>
      </c>
      <c r="G7523" t="s">
        <v>3759</v>
      </c>
      <c r="H7523">
        <v>1</v>
      </c>
      <c r="I7523" t="s">
        <v>4898</v>
      </c>
    </row>
    <row r="7524" spans="1:9" x14ac:dyDescent="0.25">
      <c r="A7524" t="s">
        <v>6266</v>
      </c>
      <c r="B7524">
        <v>64461511</v>
      </c>
      <c r="C7524" t="s">
        <v>16</v>
      </c>
      <c r="D7524" t="s">
        <v>16</v>
      </c>
      <c r="E7524" t="s">
        <v>16</v>
      </c>
      <c r="F7524" t="s">
        <v>16</v>
      </c>
      <c r="G7524" t="s">
        <v>6134</v>
      </c>
      <c r="H7524">
        <v>1</v>
      </c>
      <c r="I7524" t="s">
        <v>6143</v>
      </c>
    </row>
    <row r="7525" spans="1:9" x14ac:dyDescent="0.25">
      <c r="A7525" t="s">
        <v>6267</v>
      </c>
      <c r="B7525">
        <v>64461511</v>
      </c>
      <c r="C7525" t="s">
        <v>16</v>
      </c>
      <c r="D7525" t="s">
        <v>16</v>
      </c>
      <c r="E7525" t="s">
        <v>16</v>
      </c>
      <c r="F7525" t="s">
        <v>16</v>
      </c>
      <c r="G7525" t="s">
        <v>6134</v>
      </c>
      <c r="H7525">
        <v>1</v>
      </c>
      <c r="I7525" t="s">
        <v>6143</v>
      </c>
    </row>
    <row r="7526" spans="1:9" x14ac:dyDescent="0.25">
      <c r="A7526" t="s">
        <v>7070</v>
      </c>
      <c r="B7526">
        <v>75180019</v>
      </c>
      <c r="C7526" t="s">
        <v>16</v>
      </c>
      <c r="D7526" t="s">
        <v>16</v>
      </c>
      <c r="E7526" t="s">
        <v>16</v>
      </c>
      <c r="F7526" t="s">
        <v>16</v>
      </c>
      <c r="G7526" t="s">
        <v>2430</v>
      </c>
      <c r="H7526">
        <v>1</v>
      </c>
      <c r="I7526" t="s">
        <v>5227</v>
      </c>
    </row>
    <row r="7527" spans="1:9" x14ac:dyDescent="0.25">
      <c r="A7527" t="s">
        <v>6222</v>
      </c>
      <c r="B7527">
        <v>75586804</v>
      </c>
      <c r="C7527" t="s">
        <v>16</v>
      </c>
      <c r="D7527" t="s">
        <v>16</v>
      </c>
      <c r="E7527" t="s">
        <v>16</v>
      </c>
      <c r="F7527" t="s">
        <v>16</v>
      </c>
      <c r="G7527" t="s">
        <v>3787</v>
      </c>
      <c r="H7527">
        <v>1</v>
      </c>
      <c r="I7527" t="s">
        <v>5228</v>
      </c>
    </row>
    <row r="7528" spans="1:9" x14ac:dyDescent="0.25">
      <c r="A7528" t="s">
        <v>6218</v>
      </c>
      <c r="B7528">
        <v>75196500</v>
      </c>
      <c r="C7528" t="s">
        <v>16</v>
      </c>
      <c r="D7528" t="s">
        <v>16</v>
      </c>
      <c r="E7528" t="s">
        <v>16</v>
      </c>
      <c r="F7528" t="s">
        <v>16</v>
      </c>
      <c r="G7528" t="s">
        <v>2425</v>
      </c>
      <c r="H7528">
        <v>1</v>
      </c>
      <c r="I7528" t="s">
        <v>5229</v>
      </c>
    </row>
    <row r="7529" spans="1:9" x14ac:dyDescent="0.25">
      <c r="A7529" t="s">
        <v>6282</v>
      </c>
      <c r="B7529">
        <v>75180019</v>
      </c>
      <c r="C7529" t="s">
        <v>16</v>
      </c>
      <c r="D7529" t="s">
        <v>16</v>
      </c>
      <c r="E7529" t="s">
        <v>16</v>
      </c>
      <c r="F7529" t="s">
        <v>16</v>
      </c>
      <c r="G7529" t="s">
        <v>2430</v>
      </c>
      <c r="H7529">
        <v>1</v>
      </c>
      <c r="I7529" t="s">
        <v>5227</v>
      </c>
    </row>
    <row r="7530" spans="1:9" x14ac:dyDescent="0.25">
      <c r="A7530" t="s">
        <v>6448</v>
      </c>
      <c r="B7530">
        <v>75196500</v>
      </c>
      <c r="C7530" t="s">
        <v>16</v>
      </c>
      <c r="D7530" t="s">
        <v>16</v>
      </c>
      <c r="E7530" t="s">
        <v>16</v>
      </c>
      <c r="F7530" t="s">
        <v>16</v>
      </c>
      <c r="G7530" t="s">
        <v>2425</v>
      </c>
      <c r="H7530">
        <v>1</v>
      </c>
      <c r="I7530" t="s">
        <v>5229</v>
      </c>
    </row>
    <row r="7531" spans="1:9" x14ac:dyDescent="0.25">
      <c r="A7531" t="s">
        <v>6861</v>
      </c>
      <c r="B7531">
        <v>75211662</v>
      </c>
      <c r="C7531" t="s">
        <v>16</v>
      </c>
      <c r="D7531" t="s">
        <v>16</v>
      </c>
      <c r="E7531" t="s">
        <v>16</v>
      </c>
      <c r="F7531" t="s">
        <v>16</v>
      </c>
      <c r="G7531" t="s">
        <v>7015</v>
      </c>
      <c r="H7531">
        <v>1</v>
      </c>
      <c r="I7531" t="s">
        <v>7143</v>
      </c>
    </row>
    <row r="7532" spans="1:9" x14ac:dyDescent="0.25">
      <c r="A7532" t="s">
        <v>6862</v>
      </c>
      <c r="B7532">
        <v>75211662</v>
      </c>
      <c r="C7532" t="s">
        <v>16</v>
      </c>
      <c r="D7532" t="s">
        <v>16</v>
      </c>
      <c r="E7532" t="s">
        <v>16</v>
      </c>
      <c r="F7532" t="s">
        <v>16</v>
      </c>
      <c r="G7532" t="s">
        <v>7015</v>
      </c>
      <c r="H7532">
        <v>1</v>
      </c>
      <c r="I7532" t="s">
        <v>7143</v>
      </c>
    </row>
    <row r="7533" spans="1:9" x14ac:dyDescent="0.25">
      <c r="A7533" t="s">
        <v>6754</v>
      </c>
      <c r="B7533">
        <v>74762273</v>
      </c>
      <c r="C7533" t="s">
        <v>16</v>
      </c>
      <c r="D7533" t="s">
        <v>16</v>
      </c>
      <c r="E7533" t="s">
        <v>16</v>
      </c>
      <c r="F7533" t="s">
        <v>16</v>
      </c>
      <c r="G7533" t="s">
        <v>154</v>
      </c>
      <c r="H7533">
        <v>1</v>
      </c>
      <c r="I7533" t="s">
        <v>4887</v>
      </c>
    </row>
    <row r="7534" spans="1:9" x14ac:dyDescent="0.25">
      <c r="A7534" t="s">
        <v>6756</v>
      </c>
      <c r="B7534">
        <v>75211662</v>
      </c>
      <c r="C7534" t="s">
        <v>16</v>
      </c>
      <c r="D7534" t="s">
        <v>16</v>
      </c>
      <c r="E7534" t="s">
        <v>16</v>
      </c>
      <c r="F7534" t="s">
        <v>16</v>
      </c>
      <c r="G7534" t="s">
        <v>7015</v>
      </c>
      <c r="H7534">
        <v>1</v>
      </c>
      <c r="I7534" t="s">
        <v>7143</v>
      </c>
    </row>
    <row r="7535" spans="1:9" x14ac:dyDescent="0.25">
      <c r="A7535" t="s">
        <v>6871</v>
      </c>
      <c r="B7535">
        <v>86439632</v>
      </c>
      <c r="C7535" t="s">
        <v>16</v>
      </c>
      <c r="D7535" t="s">
        <v>16</v>
      </c>
      <c r="E7535" t="s">
        <v>16</v>
      </c>
      <c r="F7535" t="s">
        <v>16</v>
      </c>
      <c r="G7535" t="s">
        <v>3929</v>
      </c>
      <c r="H7535">
        <v>1</v>
      </c>
      <c r="I7535" t="s">
        <v>4893</v>
      </c>
    </row>
    <row r="7536" spans="1:9" x14ac:dyDescent="0.25">
      <c r="A7536" t="s">
        <v>6866</v>
      </c>
      <c r="B7536">
        <v>75211662</v>
      </c>
      <c r="C7536" t="s">
        <v>16</v>
      </c>
      <c r="D7536" t="s">
        <v>16</v>
      </c>
      <c r="E7536" t="s">
        <v>16</v>
      </c>
      <c r="F7536" t="s">
        <v>16</v>
      </c>
      <c r="G7536" t="s">
        <v>7015</v>
      </c>
      <c r="H7536">
        <v>1</v>
      </c>
      <c r="I7536" t="s">
        <v>7143</v>
      </c>
    </row>
    <row r="7537" spans="1:9" x14ac:dyDescent="0.25">
      <c r="A7537" t="s">
        <v>6865</v>
      </c>
      <c r="B7537">
        <v>75211662</v>
      </c>
      <c r="C7537" t="s">
        <v>16</v>
      </c>
      <c r="D7537" t="s">
        <v>16</v>
      </c>
      <c r="E7537" t="s">
        <v>16</v>
      </c>
      <c r="F7537" t="s">
        <v>16</v>
      </c>
      <c r="G7537" t="s">
        <v>7015</v>
      </c>
      <c r="H7537">
        <v>1</v>
      </c>
      <c r="I7537" t="s">
        <v>7143</v>
      </c>
    </row>
    <row r="7538" spans="1:9" x14ac:dyDescent="0.25">
      <c r="A7538" t="s">
        <v>6783</v>
      </c>
      <c r="B7538">
        <v>75211662</v>
      </c>
      <c r="C7538" t="s">
        <v>16</v>
      </c>
      <c r="D7538" t="s">
        <v>16</v>
      </c>
      <c r="E7538" t="s">
        <v>16</v>
      </c>
      <c r="F7538" t="s">
        <v>16</v>
      </c>
      <c r="G7538" t="s">
        <v>7015</v>
      </c>
      <c r="H7538">
        <v>1</v>
      </c>
      <c r="I7538" t="s">
        <v>7143</v>
      </c>
    </row>
    <row r="7539" spans="1:9" x14ac:dyDescent="0.25">
      <c r="A7539" t="s">
        <v>6857</v>
      </c>
      <c r="B7539">
        <v>75211662</v>
      </c>
      <c r="C7539" t="s">
        <v>16</v>
      </c>
      <c r="D7539" t="s">
        <v>16</v>
      </c>
      <c r="E7539" t="s">
        <v>16</v>
      </c>
      <c r="F7539" t="s">
        <v>16</v>
      </c>
      <c r="G7539" t="s">
        <v>7015</v>
      </c>
      <c r="H7539">
        <v>1</v>
      </c>
      <c r="I7539" t="s">
        <v>7143</v>
      </c>
    </row>
    <row r="7540" spans="1:9" x14ac:dyDescent="0.25">
      <c r="A7540" t="s">
        <v>6700</v>
      </c>
      <c r="B7540">
        <v>86439632</v>
      </c>
      <c r="C7540" t="s">
        <v>16</v>
      </c>
      <c r="D7540" t="s">
        <v>16</v>
      </c>
      <c r="E7540" t="s">
        <v>16</v>
      </c>
      <c r="F7540" t="s">
        <v>16</v>
      </c>
      <c r="G7540" t="s">
        <v>3929</v>
      </c>
      <c r="H7540">
        <v>1</v>
      </c>
      <c r="I7540" t="s">
        <v>4893</v>
      </c>
    </row>
    <row r="7541" spans="1:9" x14ac:dyDescent="0.25">
      <c r="A7541" t="s">
        <v>6923</v>
      </c>
      <c r="B7541">
        <v>74762273</v>
      </c>
      <c r="C7541" t="s">
        <v>16</v>
      </c>
      <c r="D7541" t="s">
        <v>16</v>
      </c>
      <c r="E7541" t="s">
        <v>16</v>
      </c>
      <c r="F7541" t="s">
        <v>16</v>
      </c>
      <c r="G7541" t="s">
        <v>154</v>
      </c>
      <c r="H7541">
        <v>1</v>
      </c>
      <c r="I7541" t="s">
        <v>4887</v>
      </c>
    </row>
    <row r="7542" spans="1:9" x14ac:dyDescent="0.25">
      <c r="A7542" t="s">
        <v>11593</v>
      </c>
      <c r="B7542">
        <v>75211662</v>
      </c>
      <c r="C7542" t="s">
        <v>16</v>
      </c>
      <c r="D7542" t="s">
        <v>16</v>
      </c>
      <c r="E7542" t="s">
        <v>16</v>
      </c>
      <c r="F7542" t="s">
        <v>16</v>
      </c>
      <c r="G7542" t="s">
        <v>7015</v>
      </c>
      <c r="H7542">
        <v>1</v>
      </c>
      <c r="I7542" t="s">
        <v>7143</v>
      </c>
    </row>
    <row r="7543" spans="1:9" x14ac:dyDescent="0.25">
      <c r="A7543" t="s">
        <v>11594</v>
      </c>
      <c r="B7543">
        <v>75211662</v>
      </c>
      <c r="C7543" t="s">
        <v>16</v>
      </c>
      <c r="D7543" t="s">
        <v>16</v>
      </c>
      <c r="E7543" t="s">
        <v>16</v>
      </c>
      <c r="F7543" t="s">
        <v>16</v>
      </c>
      <c r="G7543" t="s">
        <v>7015</v>
      </c>
      <c r="H7543">
        <v>1</v>
      </c>
      <c r="I7543" t="s">
        <v>7143</v>
      </c>
    </row>
    <row r="7544" spans="1:9" x14ac:dyDescent="0.25">
      <c r="A7544" t="s">
        <v>11592</v>
      </c>
      <c r="B7544">
        <v>75211662</v>
      </c>
      <c r="C7544" t="s">
        <v>16</v>
      </c>
      <c r="D7544" t="s">
        <v>16</v>
      </c>
      <c r="E7544" t="s">
        <v>16</v>
      </c>
      <c r="F7544" t="s">
        <v>16</v>
      </c>
      <c r="G7544" t="s">
        <v>7015</v>
      </c>
      <c r="H7544">
        <v>1</v>
      </c>
      <c r="I7544" t="s">
        <v>7143</v>
      </c>
    </row>
    <row r="7545" spans="1:9" x14ac:dyDescent="0.25">
      <c r="A7545" t="s">
        <v>7024</v>
      </c>
      <c r="B7545">
        <v>73575757</v>
      </c>
      <c r="C7545" t="s">
        <v>16</v>
      </c>
      <c r="D7545" t="s">
        <v>16</v>
      </c>
      <c r="E7545" t="s">
        <v>16</v>
      </c>
      <c r="F7545" t="s">
        <v>16</v>
      </c>
      <c r="G7545" t="s">
        <v>4331</v>
      </c>
      <c r="H7545">
        <v>1</v>
      </c>
      <c r="I7545" t="s">
        <v>5237</v>
      </c>
    </row>
    <row r="7546" spans="1:9" x14ac:dyDescent="0.25">
      <c r="A7546" t="s">
        <v>10452</v>
      </c>
      <c r="B7546">
        <v>75211662</v>
      </c>
      <c r="C7546" t="s">
        <v>16</v>
      </c>
      <c r="D7546" t="s">
        <v>16</v>
      </c>
      <c r="E7546" t="s">
        <v>16</v>
      </c>
      <c r="F7546" t="s">
        <v>16</v>
      </c>
      <c r="G7546" t="s">
        <v>7015</v>
      </c>
      <c r="H7546">
        <v>1</v>
      </c>
      <c r="I7546" t="s">
        <v>7143</v>
      </c>
    </row>
    <row r="7547" spans="1:9" x14ac:dyDescent="0.25">
      <c r="A7547" t="s">
        <v>11051</v>
      </c>
      <c r="B7547">
        <v>75211662</v>
      </c>
      <c r="C7547" t="s">
        <v>16</v>
      </c>
      <c r="D7547" t="s">
        <v>16</v>
      </c>
      <c r="E7547" t="s">
        <v>16</v>
      </c>
      <c r="F7547" t="s">
        <v>16</v>
      </c>
      <c r="G7547" t="s">
        <v>7015</v>
      </c>
      <c r="H7547">
        <v>1</v>
      </c>
      <c r="I7547" t="s">
        <v>7143</v>
      </c>
    </row>
    <row r="7548" spans="1:9" x14ac:dyDescent="0.25">
      <c r="A7548" t="s">
        <v>11053</v>
      </c>
      <c r="B7548">
        <v>75211662</v>
      </c>
      <c r="C7548" t="s">
        <v>16</v>
      </c>
      <c r="D7548" t="s">
        <v>16</v>
      </c>
      <c r="E7548" t="s">
        <v>16</v>
      </c>
      <c r="F7548" t="s">
        <v>16</v>
      </c>
      <c r="G7548" t="s">
        <v>7015</v>
      </c>
      <c r="H7548">
        <v>1</v>
      </c>
      <c r="I7548" t="s">
        <v>7143</v>
      </c>
    </row>
    <row r="7549" spans="1:9" x14ac:dyDescent="0.25">
      <c r="A7549" t="s">
        <v>11054</v>
      </c>
      <c r="B7549">
        <v>75211662</v>
      </c>
      <c r="C7549" t="s">
        <v>16</v>
      </c>
      <c r="D7549" t="s">
        <v>16</v>
      </c>
      <c r="E7549" t="s">
        <v>16</v>
      </c>
      <c r="F7549" t="s">
        <v>16</v>
      </c>
      <c r="G7549" t="s">
        <v>7015</v>
      </c>
      <c r="H7549">
        <v>1</v>
      </c>
      <c r="I7549" t="s">
        <v>7143</v>
      </c>
    </row>
    <row r="7550" spans="1:9" x14ac:dyDescent="0.25">
      <c r="A7550" t="s">
        <v>11055</v>
      </c>
      <c r="B7550">
        <v>75211662</v>
      </c>
      <c r="C7550" t="s">
        <v>16</v>
      </c>
      <c r="D7550" t="s">
        <v>16</v>
      </c>
      <c r="E7550" t="s">
        <v>16</v>
      </c>
      <c r="F7550" t="s">
        <v>16</v>
      </c>
      <c r="G7550" t="s">
        <v>7015</v>
      </c>
      <c r="H7550">
        <v>1</v>
      </c>
      <c r="I7550" t="s">
        <v>7143</v>
      </c>
    </row>
    <row r="7551" spans="1:9" x14ac:dyDescent="0.25">
      <c r="A7551" t="s">
        <v>14453</v>
      </c>
      <c r="B7551">
        <v>75577000</v>
      </c>
      <c r="C7551" t="s">
        <v>16</v>
      </c>
      <c r="D7551" t="s">
        <v>16</v>
      </c>
      <c r="E7551" t="s">
        <v>16</v>
      </c>
      <c r="F7551" t="s">
        <v>16</v>
      </c>
      <c r="G7551" t="s">
        <v>3759</v>
      </c>
      <c r="H7551">
        <v>1</v>
      </c>
      <c r="I7551" t="s">
        <v>4898</v>
      </c>
    </row>
    <row r="7552" spans="1:9" x14ac:dyDescent="0.25">
      <c r="A7552" t="s">
        <v>14548</v>
      </c>
      <c r="B7552">
        <v>75180019</v>
      </c>
      <c r="C7552" t="s">
        <v>16</v>
      </c>
      <c r="D7552" t="s">
        <v>16</v>
      </c>
      <c r="E7552" t="s">
        <v>16</v>
      </c>
      <c r="F7552" t="s">
        <v>16</v>
      </c>
      <c r="G7552" t="s">
        <v>2430</v>
      </c>
      <c r="H7552">
        <v>1</v>
      </c>
      <c r="I7552" t="s">
        <v>5227</v>
      </c>
    </row>
    <row r="7553" spans="1:9" x14ac:dyDescent="0.25">
      <c r="A7553" t="s">
        <v>14312</v>
      </c>
      <c r="B7553">
        <v>75500133</v>
      </c>
      <c r="C7553" t="s">
        <v>16</v>
      </c>
      <c r="D7553" t="s">
        <v>16</v>
      </c>
      <c r="E7553" t="s">
        <v>16</v>
      </c>
      <c r="F7553" t="s">
        <v>16</v>
      </c>
      <c r="G7553" t="s">
        <v>3560</v>
      </c>
      <c r="H7553">
        <v>1</v>
      </c>
      <c r="I7553" t="s">
        <v>5234</v>
      </c>
    </row>
    <row r="7554" spans="1:9" x14ac:dyDescent="0.25">
      <c r="A7554" t="s">
        <v>13963</v>
      </c>
      <c r="B7554">
        <v>75180019</v>
      </c>
      <c r="C7554" t="s">
        <v>16</v>
      </c>
      <c r="D7554" t="s">
        <v>16</v>
      </c>
      <c r="E7554" t="s">
        <v>16</v>
      </c>
      <c r="F7554" t="s">
        <v>16</v>
      </c>
      <c r="G7554" t="s">
        <v>2430</v>
      </c>
      <c r="H7554">
        <v>1</v>
      </c>
      <c r="I7554" t="s">
        <v>5227</v>
      </c>
    </row>
    <row r="7555" spans="1:9" x14ac:dyDescent="0.25">
      <c r="A7555" t="s">
        <v>14208</v>
      </c>
      <c r="B7555">
        <v>75500133</v>
      </c>
      <c r="C7555" t="s">
        <v>16</v>
      </c>
      <c r="D7555" t="s">
        <v>16</v>
      </c>
      <c r="E7555" t="s">
        <v>16</v>
      </c>
      <c r="F7555" t="s">
        <v>16</v>
      </c>
      <c r="G7555" t="s">
        <v>3560</v>
      </c>
      <c r="H7555">
        <v>2</v>
      </c>
      <c r="I7555" t="s">
        <v>15849</v>
      </c>
    </row>
    <row r="7556" spans="1:9" x14ac:dyDescent="0.25">
      <c r="A7556" t="s">
        <v>14208</v>
      </c>
      <c r="B7556">
        <v>75180019</v>
      </c>
      <c r="C7556" t="s">
        <v>16</v>
      </c>
      <c r="D7556" t="s">
        <v>16</v>
      </c>
      <c r="E7556" t="s">
        <v>16</v>
      </c>
      <c r="F7556" t="s">
        <v>16</v>
      </c>
      <c r="G7556" t="s">
        <v>2430</v>
      </c>
      <c r="H7556">
        <v>1</v>
      </c>
      <c r="I7556" t="s">
        <v>5227</v>
      </c>
    </row>
    <row r="7557" spans="1:9" x14ac:dyDescent="0.25">
      <c r="A7557" t="s">
        <v>14202</v>
      </c>
      <c r="B7557">
        <v>75500133</v>
      </c>
      <c r="C7557" t="s">
        <v>16</v>
      </c>
      <c r="D7557" t="s">
        <v>16</v>
      </c>
      <c r="E7557" t="s">
        <v>16</v>
      </c>
      <c r="F7557" t="s">
        <v>16</v>
      </c>
      <c r="G7557" t="s">
        <v>3560</v>
      </c>
      <c r="H7557">
        <v>2</v>
      </c>
      <c r="I7557" t="s">
        <v>15849</v>
      </c>
    </row>
    <row r="7558" spans="1:9" x14ac:dyDescent="0.25">
      <c r="A7558" t="s">
        <v>14202</v>
      </c>
      <c r="B7558">
        <v>75180019</v>
      </c>
      <c r="C7558" t="s">
        <v>16</v>
      </c>
      <c r="D7558" t="s">
        <v>16</v>
      </c>
      <c r="E7558" t="s">
        <v>16</v>
      </c>
      <c r="F7558" t="s">
        <v>16</v>
      </c>
      <c r="G7558" t="s">
        <v>2430</v>
      </c>
      <c r="H7558">
        <v>1</v>
      </c>
      <c r="I7558" t="s">
        <v>5227</v>
      </c>
    </row>
    <row r="7559" spans="1:9" x14ac:dyDescent="0.25">
      <c r="A7559" t="s">
        <v>14210</v>
      </c>
      <c r="B7559">
        <v>75500133</v>
      </c>
      <c r="C7559" t="s">
        <v>16</v>
      </c>
      <c r="D7559" t="s">
        <v>16</v>
      </c>
      <c r="E7559" t="s">
        <v>16</v>
      </c>
      <c r="F7559" t="s">
        <v>16</v>
      </c>
      <c r="G7559" t="s">
        <v>3560</v>
      </c>
      <c r="H7559">
        <v>2</v>
      </c>
      <c r="I7559" t="s">
        <v>15849</v>
      </c>
    </row>
    <row r="7560" spans="1:9" x14ac:dyDescent="0.25">
      <c r="A7560" t="s">
        <v>14210</v>
      </c>
      <c r="B7560">
        <v>75180019</v>
      </c>
      <c r="C7560" t="s">
        <v>16</v>
      </c>
      <c r="D7560" t="s">
        <v>16</v>
      </c>
      <c r="E7560" t="s">
        <v>16</v>
      </c>
      <c r="F7560" t="s">
        <v>16</v>
      </c>
      <c r="G7560" t="s">
        <v>2430</v>
      </c>
      <c r="H7560">
        <v>1</v>
      </c>
      <c r="I7560" t="s">
        <v>5227</v>
      </c>
    </row>
    <row r="7561" spans="1:9" x14ac:dyDescent="0.25">
      <c r="A7561" t="s">
        <v>14934</v>
      </c>
      <c r="B7561">
        <v>75211662</v>
      </c>
      <c r="C7561" t="s">
        <v>16</v>
      </c>
      <c r="D7561" t="s">
        <v>16</v>
      </c>
      <c r="E7561" t="s">
        <v>16</v>
      </c>
      <c r="F7561" t="s">
        <v>16</v>
      </c>
      <c r="G7561" t="s">
        <v>7015</v>
      </c>
      <c r="H7561">
        <v>1</v>
      </c>
      <c r="I7561" t="s">
        <v>7143</v>
      </c>
    </row>
    <row r="7562" spans="1:9" x14ac:dyDescent="0.25">
      <c r="A7562" t="s">
        <v>14935</v>
      </c>
      <c r="B7562">
        <v>75211662</v>
      </c>
      <c r="C7562" t="s">
        <v>16</v>
      </c>
      <c r="D7562" t="s">
        <v>16</v>
      </c>
      <c r="E7562" t="s">
        <v>16</v>
      </c>
      <c r="F7562" t="s">
        <v>16</v>
      </c>
      <c r="G7562" t="s">
        <v>7015</v>
      </c>
      <c r="H7562">
        <v>1</v>
      </c>
      <c r="I7562" t="s">
        <v>7143</v>
      </c>
    </row>
    <row r="7563" spans="1:9" x14ac:dyDescent="0.25">
      <c r="A7563" t="s">
        <v>14496</v>
      </c>
      <c r="B7563">
        <v>75180019</v>
      </c>
      <c r="C7563" t="s">
        <v>16</v>
      </c>
      <c r="D7563" t="s">
        <v>16</v>
      </c>
      <c r="E7563" t="s">
        <v>16</v>
      </c>
      <c r="F7563" t="s">
        <v>16</v>
      </c>
      <c r="G7563" t="s">
        <v>2430</v>
      </c>
      <c r="H7563">
        <v>1</v>
      </c>
      <c r="I7563" t="s">
        <v>5227</v>
      </c>
    </row>
    <row r="7564" spans="1:9" x14ac:dyDescent="0.25">
      <c r="A7564" t="s">
        <v>14463</v>
      </c>
      <c r="B7564">
        <v>75180019</v>
      </c>
      <c r="C7564" t="s">
        <v>16</v>
      </c>
      <c r="D7564" t="s">
        <v>16</v>
      </c>
      <c r="E7564" t="s">
        <v>16</v>
      </c>
      <c r="F7564" t="s">
        <v>16</v>
      </c>
      <c r="G7564" t="s">
        <v>2430</v>
      </c>
      <c r="H7564">
        <v>1</v>
      </c>
      <c r="I7564" t="s">
        <v>5227</v>
      </c>
    </row>
    <row r="7565" spans="1:9" x14ac:dyDescent="0.25">
      <c r="A7565" t="s">
        <v>14464</v>
      </c>
      <c r="B7565">
        <v>75180019</v>
      </c>
      <c r="C7565" t="s">
        <v>16</v>
      </c>
      <c r="D7565" t="s">
        <v>16</v>
      </c>
      <c r="E7565" t="s">
        <v>16</v>
      </c>
      <c r="F7565" t="s">
        <v>16</v>
      </c>
      <c r="G7565" t="s">
        <v>2430</v>
      </c>
      <c r="H7565">
        <v>1</v>
      </c>
      <c r="I7565" t="s">
        <v>5227</v>
      </c>
    </row>
    <row r="7566" spans="1:9" x14ac:dyDescent="0.25">
      <c r="A7566" t="s">
        <v>15010</v>
      </c>
      <c r="B7566">
        <v>75180019</v>
      </c>
      <c r="C7566" t="s">
        <v>16</v>
      </c>
      <c r="D7566" t="s">
        <v>16</v>
      </c>
      <c r="E7566" t="s">
        <v>16</v>
      </c>
      <c r="F7566" t="s">
        <v>16</v>
      </c>
      <c r="G7566" t="s">
        <v>2430</v>
      </c>
      <c r="H7566">
        <v>1</v>
      </c>
      <c r="I7566" t="s">
        <v>5227</v>
      </c>
    </row>
    <row r="7567" spans="1:9" x14ac:dyDescent="0.25">
      <c r="A7567" t="s">
        <v>14101</v>
      </c>
      <c r="B7567">
        <v>70120140</v>
      </c>
      <c r="C7567" t="s">
        <v>16</v>
      </c>
      <c r="D7567" t="s">
        <v>16</v>
      </c>
      <c r="E7567" t="s">
        <v>16</v>
      </c>
      <c r="F7567" t="s">
        <v>16</v>
      </c>
      <c r="G7567" t="s">
        <v>2467</v>
      </c>
      <c r="H7567">
        <v>1</v>
      </c>
      <c r="I7567" t="s">
        <v>5232</v>
      </c>
    </row>
    <row r="7568" spans="1:9" x14ac:dyDescent="0.25">
      <c r="A7568" t="s">
        <v>15381</v>
      </c>
      <c r="B7568">
        <v>70120140</v>
      </c>
      <c r="C7568" t="s">
        <v>16</v>
      </c>
      <c r="D7568" t="s">
        <v>16</v>
      </c>
      <c r="E7568" t="s">
        <v>16</v>
      </c>
      <c r="F7568" t="s">
        <v>16</v>
      </c>
      <c r="G7568" t="s">
        <v>2467</v>
      </c>
      <c r="H7568">
        <v>1</v>
      </c>
      <c r="I7568" t="s">
        <v>5232</v>
      </c>
    </row>
    <row r="7569" spans="1:9" x14ac:dyDescent="0.25">
      <c r="A7569" t="s">
        <v>15382</v>
      </c>
      <c r="B7569">
        <v>70120140</v>
      </c>
      <c r="C7569" t="s">
        <v>16</v>
      </c>
      <c r="D7569" t="s">
        <v>16</v>
      </c>
      <c r="E7569" t="s">
        <v>16</v>
      </c>
      <c r="F7569" t="s">
        <v>16</v>
      </c>
      <c r="G7569" t="s">
        <v>2467</v>
      </c>
      <c r="H7569">
        <v>1</v>
      </c>
      <c r="I7569" t="s">
        <v>5232</v>
      </c>
    </row>
    <row r="7570" spans="1:9" x14ac:dyDescent="0.25">
      <c r="A7570" t="s">
        <v>41520</v>
      </c>
      <c r="B7570">
        <v>70120140</v>
      </c>
      <c r="C7570" t="s">
        <v>16</v>
      </c>
      <c r="D7570" t="s">
        <v>16</v>
      </c>
      <c r="E7570" t="s">
        <v>16</v>
      </c>
      <c r="F7570" t="s">
        <v>16</v>
      </c>
      <c r="G7570" t="s">
        <v>2467</v>
      </c>
      <c r="H7570">
        <v>1</v>
      </c>
      <c r="I7570" t="s">
        <v>5232</v>
      </c>
    </row>
    <row r="7571" spans="1:9" x14ac:dyDescent="0.25">
      <c r="A7571" t="s">
        <v>41524</v>
      </c>
      <c r="B7571">
        <v>70120140</v>
      </c>
      <c r="C7571" t="s">
        <v>16</v>
      </c>
      <c r="D7571" t="s">
        <v>16</v>
      </c>
      <c r="E7571" t="s">
        <v>16</v>
      </c>
      <c r="F7571" t="s">
        <v>16</v>
      </c>
      <c r="G7571" t="s">
        <v>2467</v>
      </c>
      <c r="H7571">
        <v>1</v>
      </c>
      <c r="I7571" t="s">
        <v>5232</v>
      </c>
    </row>
    <row r="7572" spans="1:9" x14ac:dyDescent="0.25">
      <c r="A7572" t="s">
        <v>41518</v>
      </c>
      <c r="B7572">
        <v>70120140</v>
      </c>
      <c r="C7572" t="s">
        <v>16</v>
      </c>
      <c r="D7572" t="s">
        <v>16</v>
      </c>
      <c r="E7572" t="s">
        <v>16</v>
      </c>
      <c r="F7572" t="s">
        <v>16</v>
      </c>
      <c r="G7572" t="s">
        <v>2467</v>
      </c>
      <c r="H7572">
        <v>1</v>
      </c>
      <c r="I7572" t="s">
        <v>5232</v>
      </c>
    </row>
    <row r="7573" spans="1:9" x14ac:dyDescent="0.25">
      <c r="A7573" t="s">
        <v>41519</v>
      </c>
      <c r="B7573">
        <v>70120140</v>
      </c>
      <c r="C7573" t="s">
        <v>16</v>
      </c>
      <c r="D7573" t="s">
        <v>16</v>
      </c>
      <c r="E7573" t="s">
        <v>16</v>
      </c>
      <c r="F7573" t="s">
        <v>16</v>
      </c>
      <c r="G7573" t="s">
        <v>2467</v>
      </c>
      <c r="H7573">
        <v>1</v>
      </c>
      <c r="I7573" t="s">
        <v>5232</v>
      </c>
    </row>
    <row r="7574" spans="1:9" x14ac:dyDescent="0.25">
      <c r="A7574" t="s">
        <v>41522</v>
      </c>
      <c r="B7574">
        <v>70120140</v>
      </c>
      <c r="C7574" t="s">
        <v>16</v>
      </c>
      <c r="D7574" t="s">
        <v>16</v>
      </c>
      <c r="E7574" t="s">
        <v>16</v>
      </c>
      <c r="F7574" t="s">
        <v>16</v>
      </c>
      <c r="G7574" t="s">
        <v>2467</v>
      </c>
      <c r="H7574">
        <v>1</v>
      </c>
      <c r="I7574" t="s">
        <v>5232</v>
      </c>
    </row>
    <row r="7575" spans="1:9" x14ac:dyDescent="0.25">
      <c r="A7575" t="s">
        <v>41523</v>
      </c>
      <c r="B7575">
        <v>70120140</v>
      </c>
      <c r="C7575" t="s">
        <v>16</v>
      </c>
      <c r="D7575" t="s">
        <v>16</v>
      </c>
      <c r="E7575" t="s">
        <v>16</v>
      </c>
      <c r="F7575" t="s">
        <v>16</v>
      </c>
      <c r="G7575" t="s">
        <v>2467</v>
      </c>
      <c r="H7575">
        <v>1</v>
      </c>
      <c r="I7575" t="s">
        <v>5232</v>
      </c>
    </row>
    <row r="7576" spans="1:9" x14ac:dyDescent="0.25">
      <c r="A7576" t="s">
        <v>41341</v>
      </c>
      <c r="B7576">
        <v>70120140</v>
      </c>
      <c r="C7576" t="s">
        <v>16</v>
      </c>
      <c r="D7576" t="s">
        <v>16</v>
      </c>
      <c r="E7576" t="s">
        <v>16</v>
      </c>
      <c r="F7576" t="s">
        <v>16</v>
      </c>
      <c r="G7576" t="s">
        <v>2467</v>
      </c>
      <c r="H7576">
        <v>1</v>
      </c>
      <c r="I7576" t="s">
        <v>5232</v>
      </c>
    </row>
    <row r="7577" spans="1:9" x14ac:dyDescent="0.25">
      <c r="A7577" t="s">
        <v>41342</v>
      </c>
      <c r="B7577">
        <v>70120140</v>
      </c>
      <c r="C7577" t="s">
        <v>16</v>
      </c>
      <c r="D7577" t="s">
        <v>16</v>
      </c>
      <c r="E7577" t="s">
        <v>16</v>
      </c>
      <c r="F7577" t="s">
        <v>16</v>
      </c>
      <c r="G7577" t="s">
        <v>2467</v>
      </c>
      <c r="H7577">
        <v>1</v>
      </c>
      <c r="I7577" t="s">
        <v>5232</v>
      </c>
    </row>
    <row r="7578" spans="1:9" x14ac:dyDescent="0.25">
      <c r="A7578" t="s">
        <v>41349</v>
      </c>
      <c r="B7578">
        <v>70120140</v>
      </c>
      <c r="C7578" t="s">
        <v>16</v>
      </c>
      <c r="D7578" t="s">
        <v>16</v>
      </c>
      <c r="E7578" t="s">
        <v>16</v>
      </c>
      <c r="F7578" t="s">
        <v>16</v>
      </c>
      <c r="G7578" t="s">
        <v>2467</v>
      </c>
      <c r="H7578">
        <v>1</v>
      </c>
      <c r="I7578" t="s">
        <v>5232</v>
      </c>
    </row>
    <row r="7579" spans="1:9" x14ac:dyDescent="0.25">
      <c r="A7579" t="s">
        <v>41343</v>
      </c>
      <c r="B7579">
        <v>70120140</v>
      </c>
      <c r="C7579" t="s">
        <v>16</v>
      </c>
      <c r="D7579" t="s">
        <v>16</v>
      </c>
      <c r="E7579" t="s">
        <v>16</v>
      </c>
      <c r="F7579" t="s">
        <v>16</v>
      </c>
      <c r="G7579" t="s">
        <v>2467</v>
      </c>
      <c r="H7579">
        <v>1</v>
      </c>
      <c r="I7579" t="s">
        <v>5232</v>
      </c>
    </row>
    <row r="7580" spans="1:9" x14ac:dyDescent="0.25">
      <c r="A7580" t="s">
        <v>41344</v>
      </c>
      <c r="B7580">
        <v>70120140</v>
      </c>
      <c r="C7580" t="s">
        <v>16</v>
      </c>
      <c r="D7580" t="s">
        <v>16</v>
      </c>
      <c r="E7580" t="s">
        <v>16</v>
      </c>
      <c r="F7580" t="s">
        <v>16</v>
      </c>
      <c r="G7580" t="s">
        <v>2467</v>
      </c>
      <c r="H7580">
        <v>1</v>
      </c>
      <c r="I7580" t="s">
        <v>5232</v>
      </c>
    </row>
    <row r="7581" spans="1:9" x14ac:dyDescent="0.25">
      <c r="A7581" t="s">
        <v>41345</v>
      </c>
      <c r="B7581">
        <v>70120140</v>
      </c>
      <c r="C7581" t="s">
        <v>16</v>
      </c>
      <c r="D7581" t="s">
        <v>16</v>
      </c>
      <c r="E7581" t="s">
        <v>16</v>
      </c>
      <c r="F7581" t="s">
        <v>16</v>
      </c>
      <c r="G7581" t="s">
        <v>2467</v>
      </c>
      <c r="H7581">
        <v>1</v>
      </c>
      <c r="I7581" t="s">
        <v>5232</v>
      </c>
    </row>
    <row r="7582" spans="1:9" x14ac:dyDescent="0.25">
      <c r="A7582" t="s">
        <v>41521</v>
      </c>
      <c r="B7582">
        <v>70120140</v>
      </c>
      <c r="C7582" t="s">
        <v>16</v>
      </c>
      <c r="D7582" t="s">
        <v>16</v>
      </c>
      <c r="E7582" t="s">
        <v>16</v>
      </c>
      <c r="F7582" t="s">
        <v>16</v>
      </c>
      <c r="G7582" t="s">
        <v>2467</v>
      </c>
      <c r="H7582">
        <v>1</v>
      </c>
      <c r="I7582" t="s">
        <v>5232</v>
      </c>
    </row>
    <row r="7583" spans="1:9" x14ac:dyDescent="0.25">
      <c r="A7583" t="s">
        <v>41527</v>
      </c>
      <c r="B7583">
        <v>70120140</v>
      </c>
      <c r="C7583" t="s">
        <v>16</v>
      </c>
      <c r="D7583" t="s">
        <v>16</v>
      </c>
      <c r="E7583" t="s">
        <v>16</v>
      </c>
      <c r="F7583" t="s">
        <v>16</v>
      </c>
      <c r="G7583" t="s">
        <v>2467</v>
      </c>
      <c r="H7583">
        <v>1</v>
      </c>
      <c r="I7583" t="s">
        <v>5232</v>
      </c>
    </row>
    <row r="7584" spans="1:9" x14ac:dyDescent="0.25">
      <c r="A7584" t="s">
        <v>41528</v>
      </c>
      <c r="B7584">
        <v>70120140</v>
      </c>
      <c r="C7584" t="s">
        <v>16</v>
      </c>
      <c r="D7584" t="s">
        <v>16</v>
      </c>
      <c r="E7584" t="s">
        <v>16</v>
      </c>
      <c r="F7584" t="s">
        <v>16</v>
      </c>
      <c r="G7584" t="s">
        <v>2467</v>
      </c>
      <c r="H7584">
        <v>1</v>
      </c>
      <c r="I7584" t="s">
        <v>5232</v>
      </c>
    </row>
    <row r="7585" spans="1:9" x14ac:dyDescent="0.25">
      <c r="A7585" t="s">
        <v>41525</v>
      </c>
      <c r="B7585">
        <v>70120140</v>
      </c>
      <c r="C7585" t="s">
        <v>16</v>
      </c>
      <c r="D7585" t="s">
        <v>16</v>
      </c>
      <c r="E7585" t="s">
        <v>16</v>
      </c>
      <c r="F7585" t="s">
        <v>16</v>
      </c>
      <c r="G7585" t="s">
        <v>2467</v>
      </c>
      <c r="H7585">
        <v>1</v>
      </c>
      <c r="I7585" t="s">
        <v>5232</v>
      </c>
    </row>
    <row r="7586" spans="1:9" x14ac:dyDescent="0.25">
      <c r="A7586" t="s">
        <v>41529</v>
      </c>
      <c r="B7586">
        <v>70120140</v>
      </c>
      <c r="C7586" t="s">
        <v>16</v>
      </c>
      <c r="D7586" t="s">
        <v>16</v>
      </c>
      <c r="E7586" t="s">
        <v>16</v>
      </c>
      <c r="F7586" t="s">
        <v>16</v>
      </c>
      <c r="G7586" t="s">
        <v>2467</v>
      </c>
      <c r="H7586">
        <v>1</v>
      </c>
      <c r="I7586" t="s">
        <v>5232</v>
      </c>
    </row>
    <row r="7587" spans="1:9" x14ac:dyDescent="0.25">
      <c r="A7587" t="s">
        <v>41348</v>
      </c>
      <c r="B7587">
        <v>70120140</v>
      </c>
      <c r="C7587" t="s">
        <v>16</v>
      </c>
      <c r="D7587" t="s">
        <v>16</v>
      </c>
      <c r="E7587" t="s">
        <v>16</v>
      </c>
      <c r="F7587" t="s">
        <v>16</v>
      </c>
      <c r="G7587" t="s">
        <v>2467</v>
      </c>
      <c r="H7587">
        <v>1</v>
      </c>
      <c r="I7587" t="s">
        <v>5232</v>
      </c>
    </row>
    <row r="7588" spans="1:9" x14ac:dyDescent="0.25">
      <c r="A7588" t="s">
        <v>41859</v>
      </c>
      <c r="B7588">
        <v>70120140</v>
      </c>
      <c r="C7588" t="s">
        <v>16</v>
      </c>
      <c r="D7588" t="s">
        <v>16</v>
      </c>
      <c r="E7588" t="s">
        <v>16</v>
      </c>
      <c r="F7588" t="s">
        <v>16</v>
      </c>
      <c r="G7588" t="s">
        <v>2467</v>
      </c>
      <c r="H7588">
        <v>1</v>
      </c>
      <c r="I7588" t="s">
        <v>5232</v>
      </c>
    </row>
    <row r="7589" spans="1:9" x14ac:dyDescent="0.25">
      <c r="A7589" t="s">
        <v>41346</v>
      </c>
      <c r="B7589">
        <v>70120140</v>
      </c>
      <c r="C7589" t="s">
        <v>16</v>
      </c>
      <c r="D7589" t="s">
        <v>16</v>
      </c>
      <c r="E7589" t="s">
        <v>16</v>
      </c>
      <c r="F7589" t="s">
        <v>16</v>
      </c>
      <c r="G7589" t="s">
        <v>2467</v>
      </c>
      <c r="H7589">
        <v>1</v>
      </c>
      <c r="I7589" t="s">
        <v>5232</v>
      </c>
    </row>
    <row r="7590" spans="1:9" x14ac:dyDescent="0.25">
      <c r="A7590" t="s">
        <v>41347</v>
      </c>
      <c r="B7590">
        <v>70120140</v>
      </c>
      <c r="C7590" t="s">
        <v>16</v>
      </c>
      <c r="D7590" t="s">
        <v>16</v>
      </c>
      <c r="E7590" t="s">
        <v>16</v>
      </c>
      <c r="F7590" t="s">
        <v>16</v>
      </c>
      <c r="G7590" t="s">
        <v>2467</v>
      </c>
      <c r="H7590">
        <v>1</v>
      </c>
      <c r="I7590" t="s">
        <v>5232</v>
      </c>
    </row>
    <row r="7591" spans="1:9" x14ac:dyDescent="0.25">
      <c r="A7591" t="s">
        <v>41526</v>
      </c>
      <c r="B7591">
        <v>70120140</v>
      </c>
      <c r="C7591" t="s">
        <v>16</v>
      </c>
      <c r="D7591" t="s">
        <v>16</v>
      </c>
      <c r="E7591" t="s">
        <v>16</v>
      </c>
      <c r="F7591" t="s">
        <v>16</v>
      </c>
      <c r="G7591" t="s">
        <v>2467</v>
      </c>
      <c r="H7591">
        <v>1</v>
      </c>
      <c r="I7591" t="s">
        <v>5232</v>
      </c>
    </row>
    <row r="7592" spans="1:9" x14ac:dyDescent="0.25">
      <c r="A7592" t="s">
        <v>41854</v>
      </c>
      <c r="B7592">
        <v>70120140</v>
      </c>
      <c r="C7592" t="s">
        <v>16</v>
      </c>
      <c r="D7592" t="s">
        <v>16</v>
      </c>
      <c r="E7592" t="s">
        <v>16</v>
      </c>
      <c r="F7592" t="s">
        <v>16</v>
      </c>
      <c r="G7592" t="s">
        <v>2467</v>
      </c>
      <c r="H7592">
        <v>1</v>
      </c>
      <c r="I7592" t="s">
        <v>5232</v>
      </c>
    </row>
    <row r="7593" spans="1:9" x14ac:dyDescent="0.25">
      <c r="A7593" t="s">
        <v>41857</v>
      </c>
      <c r="B7593">
        <v>70120140</v>
      </c>
      <c r="C7593" t="s">
        <v>16</v>
      </c>
      <c r="D7593" t="s">
        <v>16</v>
      </c>
      <c r="E7593" t="s">
        <v>16</v>
      </c>
      <c r="F7593" t="s">
        <v>16</v>
      </c>
      <c r="G7593" t="s">
        <v>2467</v>
      </c>
      <c r="H7593">
        <v>1</v>
      </c>
      <c r="I7593" t="s">
        <v>5232</v>
      </c>
    </row>
    <row r="7594" spans="1:9" x14ac:dyDescent="0.25">
      <c r="A7594" t="s">
        <v>41901</v>
      </c>
      <c r="B7594">
        <v>70120140</v>
      </c>
      <c r="C7594" t="s">
        <v>16</v>
      </c>
      <c r="D7594" t="s">
        <v>16</v>
      </c>
      <c r="E7594" t="s">
        <v>16</v>
      </c>
      <c r="F7594" t="s">
        <v>16</v>
      </c>
      <c r="G7594" t="s">
        <v>2467</v>
      </c>
      <c r="H7594">
        <v>1</v>
      </c>
      <c r="I7594" t="s">
        <v>5232</v>
      </c>
    </row>
    <row r="7595" spans="1:9" x14ac:dyDescent="0.25">
      <c r="A7595" t="s">
        <v>41538</v>
      </c>
      <c r="B7595">
        <v>70120140</v>
      </c>
      <c r="C7595" t="s">
        <v>16</v>
      </c>
      <c r="D7595" t="s">
        <v>16</v>
      </c>
      <c r="E7595" t="s">
        <v>16</v>
      </c>
      <c r="F7595" t="s">
        <v>16</v>
      </c>
      <c r="G7595" t="s">
        <v>2467</v>
      </c>
      <c r="H7595">
        <v>1</v>
      </c>
      <c r="I7595" t="s">
        <v>5232</v>
      </c>
    </row>
    <row r="7596" spans="1:9" x14ac:dyDescent="0.25">
      <c r="A7596" t="s">
        <v>41556</v>
      </c>
      <c r="B7596">
        <v>70120140</v>
      </c>
      <c r="C7596" t="s">
        <v>16</v>
      </c>
      <c r="D7596" t="s">
        <v>16</v>
      </c>
      <c r="E7596" t="s">
        <v>16</v>
      </c>
      <c r="F7596" t="s">
        <v>16</v>
      </c>
      <c r="G7596" t="s">
        <v>2467</v>
      </c>
      <c r="H7596">
        <v>1</v>
      </c>
      <c r="I7596" t="s">
        <v>5232</v>
      </c>
    </row>
    <row r="7597" spans="1:9" x14ac:dyDescent="0.25">
      <c r="A7597" t="s">
        <v>41550</v>
      </c>
      <c r="B7597">
        <v>70120140</v>
      </c>
      <c r="C7597" t="s">
        <v>16</v>
      </c>
      <c r="D7597" t="s">
        <v>16</v>
      </c>
      <c r="E7597" t="s">
        <v>16</v>
      </c>
      <c r="F7597" t="s">
        <v>16</v>
      </c>
      <c r="G7597" t="s">
        <v>2467</v>
      </c>
      <c r="H7597">
        <v>1</v>
      </c>
      <c r="I7597" t="s">
        <v>5232</v>
      </c>
    </row>
    <row r="7598" spans="1:9" x14ac:dyDescent="0.25">
      <c r="A7598" t="s">
        <v>41557</v>
      </c>
      <c r="B7598">
        <v>70120140</v>
      </c>
      <c r="C7598" t="s">
        <v>16</v>
      </c>
      <c r="D7598" t="s">
        <v>16</v>
      </c>
      <c r="E7598" t="s">
        <v>16</v>
      </c>
      <c r="F7598" t="s">
        <v>16</v>
      </c>
      <c r="G7598" t="s">
        <v>2467</v>
      </c>
      <c r="H7598">
        <v>1</v>
      </c>
      <c r="I7598" t="s">
        <v>5232</v>
      </c>
    </row>
    <row r="7599" spans="1:9" x14ac:dyDescent="0.25">
      <c r="A7599" t="s">
        <v>41543</v>
      </c>
      <c r="B7599">
        <v>70120140</v>
      </c>
      <c r="C7599" t="s">
        <v>16</v>
      </c>
      <c r="D7599" t="s">
        <v>16</v>
      </c>
      <c r="E7599" t="s">
        <v>16</v>
      </c>
      <c r="F7599" t="s">
        <v>16</v>
      </c>
      <c r="G7599" t="s">
        <v>2467</v>
      </c>
      <c r="H7599">
        <v>1</v>
      </c>
      <c r="I7599" t="s">
        <v>5232</v>
      </c>
    </row>
    <row r="7600" spans="1:9" x14ac:dyDescent="0.25">
      <c r="A7600" t="s">
        <v>41540</v>
      </c>
      <c r="B7600">
        <v>70120140</v>
      </c>
      <c r="C7600" t="s">
        <v>16</v>
      </c>
      <c r="D7600" t="s">
        <v>16</v>
      </c>
      <c r="E7600" t="s">
        <v>16</v>
      </c>
      <c r="F7600" t="s">
        <v>16</v>
      </c>
      <c r="G7600" t="s">
        <v>2467</v>
      </c>
      <c r="H7600">
        <v>1</v>
      </c>
      <c r="I7600" t="s">
        <v>5232</v>
      </c>
    </row>
    <row r="7601" spans="1:9" x14ac:dyDescent="0.25">
      <c r="A7601" t="s">
        <v>41541</v>
      </c>
      <c r="B7601">
        <v>70120140</v>
      </c>
      <c r="C7601" t="s">
        <v>16</v>
      </c>
      <c r="D7601" t="s">
        <v>16</v>
      </c>
      <c r="E7601" t="s">
        <v>16</v>
      </c>
      <c r="F7601" t="s">
        <v>16</v>
      </c>
      <c r="G7601" t="s">
        <v>2467</v>
      </c>
      <c r="H7601">
        <v>1</v>
      </c>
      <c r="I7601" t="s">
        <v>5232</v>
      </c>
    </row>
    <row r="7602" spans="1:9" x14ac:dyDescent="0.25">
      <c r="A7602" t="s">
        <v>41548</v>
      </c>
      <c r="B7602">
        <v>70120140</v>
      </c>
      <c r="C7602" t="s">
        <v>16</v>
      </c>
      <c r="D7602" t="s">
        <v>16</v>
      </c>
      <c r="E7602" t="s">
        <v>16</v>
      </c>
      <c r="F7602" t="s">
        <v>16</v>
      </c>
      <c r="G7602" t="s">
        <v>2467</v>
      </c>
      <c r="H7602">
        <v>1</v>
      </c>
      <c r="I7602" t="s">
        <v>5232</v>
      </c>
    </row>
    <row r="7603" spans="1:9" x14ac:dyDescent="0.25">
      <c r="A7603" t="s">
        <v>41552</v>
      </c>
      <c r="B7603">
        <v>70120140</v>
      </c>
      <c r="C7603" t="s">
        <v>16</v>
      </c>
      <c r="D7603" t="s">
        <v>16</v>
      </c>
      <c r="E7603" t="s">
        <v>16</v>
      </c>
      <c r="F7603" t="s">
        <v>16</v>
      </c>
      <c r="G7603" t="s">
        <v>2467</v>
      </c>
      <c r="H7603">
        <v>1</v>
      </c>
      <c r="I7603" t="s">
        <v>5232</v>
      </c>
    </row>
    <row r="7604" spans="1:9" x14ac:dyDescent="0.25">
      <c r="A7604" t="s">
        <v>41858</v>
      </c>
      <c r="B7604">
        <v>70120140</v>
      </c>
      <c r="C7604" t="s">
        <v>16</v>
      </c>
      <c r="D7604" t="s">
        <v>16</v>
      </c>
      <c r="E7604" t="s">
        <v>16</v>
      </c>
      <c r="F7604" t="s">
        <v>16</v>
      </c>
      <c r="G7604" t="s">
        <v>2467</v>
      </c>
      <c r="H7604">
        <v>1</v>
      </c>
      <c r="I7604" t="s">
        <v>5232</v>
      </c>
    </row>
    <row r="7605" spans="1:9" x14ac:dyDescent="0.25">
      <c r="A7605" t="s">
        <v>41549</v>
      </c>
      <c r="B7605">
        <v>70120140</v>
      </c>
      <c r="C7605" t="s">
        <v>16</v>
      </c>
      <c r="D7605" t="s">
        <v>16</v>
      </c>
      <c r="E7605" t="s">
        <v>16</v>
      </c>
      <c r="F7605" t="s">
        <v>16</v>
      </c>
      <c r="G7605" t="s">
        <v>2467</v>
      </c>
      <c r="H7605">
        <v>1</v>
      </c>
      <c r="I7605" t="s">
        <v>5232</v>
      </c>
    </row>
    <row r="7606" spans="1:9" x14ac:dyDescent="0.25">
      <c r="A7606" t="s">
        <v>41544</v>
      </c>
      <c r="B7606">
        <v>70120140</v>
      </c>
      <c r="C7606" t="s">
        <v>16</v>
      </c>
      <c r="D7606" t="s">
        <v>16</v>
      </c>
      <c r="E7606" t="s">
        <v>16</v>
      </c>
      <c r="F7606" t="s">
        <v>16</v>
      </c>
      <c r="G7606" t="s">
        <v>2467</v>
      </c>
      <c r="H7606">
        <v>1</v>
      </c>
      <c r="I7606" t="s">
        <v>5232</v>
      </c>
    </row>
    <row r="7607" spans="1:9" x14ac:dyDescent="0.25">
      <c r="A7607" t="s">
        <v>41553</v>
      </c>
      <c r="B7607">
        <v>70120140</v>
      </c>
      <c r="C7607" t="s">
        <v>16</v>
      </c>
      <c r="D7607" t="s">
        <v>16</v>
      </c>
      <c r="E7607" t="s">
        <v>16</v>
      </c>
      <c r="F7607" t="s">
        <v>16</v>
      </c>
      <c r="G7607" t="s">
        <v>2467</v>
      </c>
      <c r="H7607">
        <v>1</v>
      </c>
      <c r="I7607" t="s">
        <v>5232</v>
      </c>
    </row>
    <row r="7608" spans="1:9" x14ac:dyDescent="0.25">
      <c r="A7608" t="s">
        <v>41545</v>
      </c>
      <c r="B7608">
        <v>70120140</v>
      </c>
      <c r="C7608" t="s">
        <v>16</v>
      </c>
      <c r="D7608" t="s">
        <v>16</v>
      </c>
      <c r="E7608" t="s">
        <v>16</v>
      </c>
      <c r="F7608" t="s">
        <v>16</v>
      </c>
      <c r="G7608" t="s">
        <v>2467</v>
      </c>
      <c r="H7608">
        <v>1</v>
      </c>
      <c r="I7608" t="s">
        <v>5232</v>
      </c>
    </row>
    <row r="7609" spans="1:9" x14ac:dyDescent="0.25">
      <c r="A7609" t="s">
        <v>41554</v>
      </c>
      <c r="B7609">
        <v>70120140</v>
      </c>
      <c r="C7609" t="s">
        <v>16</v>
      </c>
      <c r="D7609" t="s">
        <v>16</v>
      </c>
      <c r="E7609" t="s">
        <v>16</v>
      </c>
      <c r="F7609" t="s">
        <v>16</v>
      </c>
      <c r="G7609" t="s">
        <v>2467</v>
      </c>
      <c r="H7609">
        <v>1</v>
      </c>
      <c r="I7609" t="s">
        <v>5232</v>
      </c>
    </row>
    <row r="7610" spans="1:9" x14ac:dyDescent="0.25">
      <c r="A7610" t="s">
        <v>41555</v>
      </c>
      <c r="B7610">
        <v>70120140</v>
      </c>
      <c r="C7610" t="s">
        <v>16</v>
      </c>
      <c r="D7610" t="s">
        <v>16</v>
      </c>
      <c r="E7610" t="s">
        <v>16</v>
      </c>
      <c r="F7610" t="s">
        <v>16</v>
      </c>
      <c r="G7610" t="s">
        <v>2467</v>
      </c>
      <c r="H7610">
        <v>1</v>
      </c>
      <c r="I7610" t="s">
        <v>5232</v>
      </c>
    </row>
    <row r="7611" spans="1:9" x14ac:dyDescent="0.25">
      <c r="A7611" t="s">
        <v>41559</v>
      </c>
      <c r="B7611">
        <v>70120140</v>
      </c>
      <c r="C7611" t="s">
        <v>16</v>
      </c>
      <c r="D7611" t="s">
        <v>16</v>
      </c>
      <c r="E7611" t="s">
        <v>16</v>
      </c>
      <c r="F7611" t="s">
        <v>16</v>
      </c>
      <c r="G7611" t="s">
        <v>2467</v>
      </c>
      <c r="H7611">
        <v>1</v>
      </c>
      <c r="I7611" t="s">
        <v>5232</v>
      </c>
    </row>
    <row r="7612" spans="1:9" x14ac:dyDescent="0.25">
      <c r="A7612" t="s">
        <v>41560</v>
      </c>
      <c r="B7612">
        <v>70120140</v>
      </c>
      <c r="C7612" t="s">
        <v>16</v>
      </c>
      <c r="D7612" t="s">
        <v>16</v>
      </c>
      <c r="E7612" t="s">
        <v>16</v>
      </c>
      <c r="F7612" t="s">
        <v>16</v>
      </c>
      <c r="G7612" t="s">
        <v>2467</v>
      </c>
      <c r="H7612">
        <v>1</v>
      </c>
      <c r="I7612" t="s">
        <v>5232</v>
      </c>
    </row>
    <row r="7613" spans="1:9" x14ac:dyDescent="0.25">
      <c r="A7613" t="s">
        <v>41561</v>
      </c>
      <c r="B7613">
        <v>70120140</v>
      </c>
      <c r="C7613" t="s">
        <v>16</v>
      </c>
      <c r="D7613" t="s">
        <v>16</v>
      </c>
      <c r="E7613" t="s">
        <v>16</v>
      </c>
      <c r="F7613" t="s">
        <v>16</v>
      </c>
      <c r="G7613" t="s">
        <v>2467</v>
      </c>
      <c r="H7613">
        <v>1</v>
      </c>
      <c r="I7613" t="s">
        <v>5232</v>
      </c>
    </row>
    <row r="7614" spans="1:9" x14ac:dyDescent="0.25">
      <c r="A7614" t="s">
        <v>41564</v>
      </c>
      <c r="B7614">
        <v>70120140</v>
      </c>
      <c r="C7614" t="s">
        <v>16</v>
      </c>
      <c r="D7614" t="s">
        <v>16</v>
      </c>
      <c r="E7614" t="s">
        <v>16</v>
      </c>
      <c r="F7614" t="s">
        <v>16</v>
      </c>
      <c r="G7614" t="s">
        <v>2467</v>
      </c>
      <c r="H7614">
        <v>1</v>
      </c>
      <c r="I7614" t="s">
        <v>5232</v>
      </c>
    </row>
    <row r="7615" spans="1:9" x14ac:dyDescent="0.25">
      <c r="A7615" t="s">
        <v>41565</v>
      </c>
      <c r="B7615">
        <v>70120140</v>
      </c>
      <c r="C7615" t="s">
        <v>16</v>
      </c>
      <c r="D7615" t="s">
        <v>16</v>
      </c>
      <c r="E7615" t="s">
        <v>16</v>
      </c>
      <c r="F7615" t="s">
        <v>16</v>
      </c>
      <c r="G7615" t="s">
        <v>2467</v>
      </c>
      <c r="H7615">
        <v>1</v>
      </c>
      <c r="I7615" t="s">
        <v>5232</v>
      </c>
    </row>
    <row r="7616" spans="1:9" x14ac:dyDescent="0.25">
      <c r="A7616" t="s">
        <v>41566</v>
      </c>
      <c r="B7616">
        <v>70120140</v>
      </c>
      <c r="C7616" t="s">
        <v>16</v>
      </c>
      <c r="D7616" t="s">
        <v>16</v>
      </c>
      <c r="E7616" t="s">
        <v>16</v>
      </c>
      <c r="F7616" t="s">
        <v>16</v>
      </c>
      <c r="G7616" t="s">
        <v>2467</v>
      </c>
      <c r="H7616">
        <v>1</v>
      </c>
      <c r="I7616" t="s">
        <v>5232</v>
      </c>
    </row>
    <row r="7617" spans="1:9" x14ac:dyDescent="0.25">
      <c r="A7617" t="s">
        <v>41628</v>
      </c>
      <c r="B7617">
        <v>70120140</v>
      </c>
      <c r="C7617" t="s">
        <v>16</v>
      </c>
      <c r="D7617" t="s">
        <v>16</v>
      </c>
      <c r="E7617" t="s">
        <v>16</v>
      </c>
      <c r="F7617" t="s">
        <v>16</v>
      </c>
      <c r="G7617" t="s">
        <v>2467</v>
      </c>
      <c r="H7617">
        <v>1</v>
      </c>
      <c r="I7617" t="s">
        <v>5232</v>
      </c>
    </row>
    <row r="7618" spans="1:9" x14ac:dyDescent="0.25">
      <c r="A7618" t="s">
        <v>41631</v>
      </c>
      <c r="B7618">
        <v>70120140</v>
      </c>
      <c r="C7618" t="s">
        <v>16</v>
      </c>
      <c r="D7618" t="s">
        <v>16</v>
      </c>
      <c r="E7618" t="s">
        <v>16</v>
      </c>
      <c r="F7618" t="s">
        <v>16</v>
      </c>
      <c r="G7618" t="s">
        <v>2467</v>
      </c>
      <c r="H7618">
        <v>1</v>
      </c>
      <c r="I7618" t="s">
        <v>5232</v>
      </c>
    </row>
    <row r="7619" spans="1:9" x14ac:dyDescent="0.25">
      <c r="A7619" t="s">
        <v>41629</v>
      </c>
      <c r="B7619">
        <v>70120140</v>
      </c>
      <c r="C7619" t="s">
        <v>16</v>
      </c>
      <c r="D7619" t="s">
        <v>16</v>
      </c>
      <c r="E7619" t="s">
        <v>16</v>
      </c>
      <c r="F7619" t="s">
        <v>16</v>
      </c>
      <c r="G7619" t="s">
        <v>2467</v>
      </c>
      <c r="H7619">
        <v>1</v>
      </c>
      <c r="I7619" t="s">
        <v>5232</v>
      </c>
    </row>
    <row r="7620" spans="1:9" x14ac:dyDescent="0.25">
      <c r="A7620" t="s">
        <v>41630</v>
      </c>
      <c r="B7620">
        <v>70120140</v>
      </c>
      <c r="C7620" t="s">
        <v>16</v>
      </c>
      <c r="D7620" t="s">
        <v>16</v>
      </c>
      <c r="E7620" t="s">
        <v>16</v>
      </c>
      <c r="F7620" t="s">
        <v>16</v>
      </c>
      <c r="G7620" t="s">
        <v>2467</v>
      </c>
      <c r="H7620">
        <v>1</v>
      </c>
      <c r="I7620" t="s">
        <v>5232</v>
      </c>
    </row>
    <row r="7621" spans="1:9" x14ac:dyDescent="0.25">
      <c r="A7621" t="s">
        <v>41124</v>
      </c>
      <c r="B7621">
        <v>70120140</v>
      </c>
      <c r="C7621" t="s">
        <v>16</v>
      </c>
      <c r="D7621" t="s">
        <v>16</v>
      </c>
      <c r="E7621" t="s">
        <v>16</v>
      </c>
      <c r="F7621" t="s">
        <v>16</v>
      </c>
      <c r="G7621" t="s">
        <v>2467</v>
      </c>
      <c r="H7621">
        <v>1</v>
      </c>
      <c r="I7621" t="s">
        <v>5232</v>
      </c>
    </row>
    <row r="7622" spans="1:9" x14ac:dyDescent="0.25">
      <c r="A7622" t="s">
        <v>41125</v>
      </c>
      <c r="B7622">
        <v>70120140</v>
      </c>
      <c r="C7622" t="s">
        <v>16</v>
      </c>
      <c r="D7622" t="s">
        <v>16</v>
      </c>
      <c r="E7622" t="s">
        <v>16</v>
      </c>
      <c r="F7622" t="s">
        <v>16</v>
      </c>
      <c r="G7622" t="s">
        <v>2467</v>
      </c>
      <c r="H7622">
        <v>1</v>
      </c>
      <c r="I7622" t="s">
        <v>5232</v>
      </c>
    </row>
    <row r="7623" spans="1:9" x14ac:dyDescent="0.25">
      <c r="A7623" t="s">
        <v>41148</v>
      </c>
      <c r="B7623">
        <v>70120140</v>
      </c>
      <c r="C7623" t="s">
        <v>16</v>
      </c>
      <c r="D7623" t="s">
        <v>16</v>
      </c>
      <c r="E7623" t="s">
        <v>16</v>
      </c>
      <c r="F7623" t="s">
        <v>16</v>
      </c>
      <c r="G7623" t="s">
        <v>2467</v>
      </c>
      <c r="H7623">
        <v>1</v>
      </c>
      <c r="I7623" t="s">
        <v>5232</v>
      </c>
    </row>
    <row r="7624" spans="1:9" x14ac:dyDescent="0.25">
      <c r="A7624" t="s">
        <v>41659</v>
      </c>
      <c r="B7624">
        <v>70120140</v>
      </c>
      <c r="C7624" t="s">
        <v>16</v>
      </c>
      <c r="D7624" t="s">
        <v>16</v>
      </c>
      <c r="E7624" t="s">
        <v>16</v>
      </c>
      <c r="F7624" t="s">
        <v>16</v>
      </c>
      <c r="G7624" t="s">
        <v>2467</v>
      </c>
      <c r="H7624">
        <v>1</v>
      </c>
      <c r="I7624" t="s">
        <v>5232</v>
      </c>
    </row>
    <row r="7625" spans="1:9" x14ac:dyDescent="0.25">
      <c r="A7625" t="s">
        <v>41128</v>
      </c>
      <c r="B7625">
        <v>70120140</v>
      </c>
      <c r="C7625" t="s">
        <v>16</v>
      </c>
      <c r="D7625" t="s">
        <v>16</v>
      </c>
      <c r="E7625" t="s">
        <v>16</v>
      </c>
      <c r="F7625" t="s">
        <v>16</v>
      </c>
      <c r="G7625" t="s">
        <v>2467</v>
      </c>
      <c r="H7625">
        <v>1</v>
      </c>
      <c r="I7625" t="s">
        <v>5232</v>
      </c>
    </row>
    <row r="7626" spans="1:9" x14ac:dyDescent="0.25">
      <c r="A7626" t="s">
        <v>41150</v>
      </c>
      <c r="B7626">
        <v>70120140</v>
      </c>
      <c r="C7626" t="s">
        <v>16</v>
      </c>
      <c r="D7626" t="s">
        <v>16</v>
      </c>
      <c r="E7626" t="s">
        <v>16</v>
      </c>
      <c r="F7626" t="s">
        <v>16</v>
      </c>
      <c r="G7626" t="s">
        <v>2467</v>
      </c>
      <c r="H7626">
        <v>1</v>
      </c>
      <c r="I7626" t="s">
        <v>5232</v>
      </c>
    </row>
    <row r="7627" spans="1:9" x14ac:dyDescent="0.25">
      <c r="A7627" t="s">
        <v>41866</v>
      </c>
      <c r="B7627">
        <v>70120140</v>
      </c>
      <c r="C7627" t="s">
        <v>16</v>
      </c>
      <c r="D7627" t="s">
        <v>16</v>
      </c>
      <c r="E7627" t="s">
        <v>16</v>
      </c>
      <c r="F7627" t="s">
        <v>16</v>
      </c>
      <c r="G7627" t="s">
        <v>2467</v>
      </c>
      <c r="H7627">
        <v>1</v>
      </c>
      <c r="I7627" t="s">
        <v>5232</v>
      </c>
    </row>
    <row r="7628" spans="1:9" x14ac:dyDescent="0.25">
      <c r="A7628" t="s">
        <v>41867</v>
      </c>
      <c r="B7628">
        <v>70120140</v>
      </c>
      <c r="C7628" t="s">
        <v>16</v>
      </c>
      <c r="D7628" t="s">
        <v>16</v>
      </c>
      <c r="E7628" t="s">
        <v>16</v>
      </c>
      <c r="F7628" t="s">
        <v>16</v>
      </c>
      <c r="G7628" t="s">
        <v>2467</v>
      </c>
      <c r="H7628">
        <v>1</v>
      </c>
      <c r="I7628" t="s">
        <v>5232</v>
      </c>
    </row>
    <row r="7629" spans="1:9" x14ac:dyDescent="0.25">
      <c r="A7629" t="s">
        <v>41871</v>
      </c>
      <c r="B7629">
        <v>70120140</v>
      </c>
      <c r="C7629" t="s">
        <v>16</v>
      </c>
      <c r="D7629" t="s">
        <v>16</v>
      </c>
      <c r="E7629" t="s">
        <v>16</v>
      </c>
      <c r="F7629" t="s">
        <v>16</v>
      </c>
      <c r="G7629" t="s">
        <v>2467</v>
      </c>
      <c r="H7629">
        <v>1</v>
      </c>
      <c r="I7629" t="s">
        <v>5232</v>
      </c>
    </row>
    <row r="7630" spans="1:9" x14ac:dyDescent="0.25">
      <c r="A7630" t="s">
        <v>41862</v>
      </c>
      <c r="B7630">
        <v>70120140</v>
      </c>
      <c r="C7630" t="s">
        <v>16</v>
      </c>
      <c r="D7630" t="s">
        <v>16</v>
      </c>
      <c r="E7630" t="s">
        <v>16</v>
      </c>
      <c r="F7630" t="s">
        <v>16</v>
      </c>
      <c r="G7630" t="s">
        <v>2467</v>
      </c>
      <c r="H7630">
        <v>1</v>
      </c>
      <c r="I7630" t="s">
        <v>5232</v>
      </c>
    </row>
    <row r="7631" spans="1:9" x14ac:dyDescent="0.25">
      <c r="A7631" t="s">
        <v>41873</v>
      </c>
      <c r="B7631">
        <v>70120140</v>
      </c>
      <c r="C7631" t="s">
        <v>16</v>
      </c>
      <c r="D7631" t="s">
        <v>16</v>
      </c>
      <c r="E7631" t="s">
        <v>16</v>
      </c>
      <c r="F7631" t="s">
        <v>16</v>
      </c>
      <c r="G7631" t="s">
        <v>2467</v>
      </c>
      <c r="H7631">
        <v>1</v>
      </c>
      <c r="I7631" t="s">
        <v>5232</v>
      </c>
    </row>
    <row r="7632" spans="1:9" x14ac:dyDescent="0.25">
      <c r="A7632" t="s">
        <v>41868</v>
      </c>
      <c r="B7632">
        <v>70120140</v>
      </c>
      <c r="C7632" t="s">
        <v>16</v>
      </c>
      <c r="D7632" t="s">
        <v>16</v>
      </c>
      <c r="E7632" t="s">
        <v>16</v>
      </c>
      <c r="F7632" t="s">
        <v>16</v>
      </c>
      <c r="G7632" t="s">
        <v>2467</v>
      </c>
      <c r="H7632">
        <v>1</v>
      </c>
      <c r="I7632" t="s">
        <v>5232</v>
      </c>
    </row>
    <row r="7633" spans="1:9" x14ac:dyDescent="0.25">
      <c r="A7633" t="s">
        <v>41874</v>
      </c>
      <c r="B7633">
        <v>70120140</v>
      </c>
      <c r="C7633" t="s">
        <v>16</v>
      </c>
      <c r="D7633" t="s">
        <v>16</v>
      </c>
      <c r="E7633" t="s">
        <v>16</v>
      </c>
      <c r="F7633" t="s">
        <v>16</v>
      </c>
      <c r="G7633" t="s">
        <v>2467</v>
      </c>
      <c r="H7633">
        <v>1</v>
      </c>
      <c r="I7633" t="s">
        <v>5232</v>
      </c>
    </row>
    <row r="7634" spans="1:9" x14ac:dyDescent="0.25">
      <c r="A7634" t="s">
        <v>41876</v>
      </c>
      <c r="B7634">
        <v>70120140</v>
      </c>
      <c r="C7634" t="s">
        <v>16</v>
      </c>
      <c r="D7634" t="s">
        <v>16</v>
      </c>
      <c r="E7634" t="s">
        <v>16</v>
      </c>
      <c r="F7634" t="s">
        <v>16</v>
      </c>
      <c r="G7634" t="s">
        <v>2467</v>
      </c>
      <c r="H7634">
        <v>1</v>
      </c>
      <c r="I7634" t="s">
        <v>5232</v>
      </c>
    </row>
    <row r="7635" spans="1:9" x14ac:dyDescent="0.25">
      <c r="A7635" t="s">
        <v>41872</v>
      </c>
      <c r="B7635">
        <v>70120140</v>
      </c>
      <c r="C7635" t="s">
        <v>16</v>
      </c>
      <c r="D7635" t="s">
        <v>16</v>
      </c>
      <c r="E7635" t="s">
        <v>16</v>
      </c>
      <c r="F7635" t="s">
        <v>16</v>
      </c>
      <c r="G7635" t="s">
        <v>2467</v>
      </c>
      <c r="H7635">
        <v>1</v>
      </c>
      <c r="I7635" t="s">
        <v>5232</v>
      </c>
    </row>
    <row r="7636" spans="1:9" x14ac:dyDescent="0.25">
      <c r="A7636" t="s">
        <v>41878</v>
      </c>
      <c r="B7636">
        <v>70120140</v>
      </c>
      <c r="C7636" t="s">
        <v>16</v>
      </c>
      <c r="D7636" t="s">
        <v>16</v>
      </c>
      <c r="E7636" t="s">
        <v>16</v>
      </c>
      <c r="F7636" t="s">
        <v>16</v>
      </c>
      <c r="G7636" t="s">
        <v>2467</v>
      </c>
      <c r="H7636">
        <v>1</v>
      </c>
      <c r="I7636" t="s">
        <v>5232</v>
      </c>
    </row>
    <row r="7637" spans="1:9" x14ac:dyDescent="0.25">
      <c r="A7637" t="s">
        <v>41879</v>
      </c>
      <c r="B7637">
        <v>70120140</v>
      </c>
      <c r="C7637" t="s">
        <v>16</v>
      </c>
      <c r="D7637" t="s">
        <v>16</v>
      </c>
      <c r="E7637" t="s">
        <v>16</v>
      </c>
      <c r="F7637" t="s">
        <v>16</v>
      </c>
      <c r="G7637" t="s">
        <v>2467</v>
      </c>
      <c r="H7637">
        <v>1</v>
      </c>
      <c r="I7637" t="s">
        <v>5232</v>
      </c>
    </row>
    <row r="7638" spans="1:9" x14ac:dyDescent="0.25">
      <c r="A7638" t="s">
        <v>41880</v>
      </c>
      <c r="B7638">
        <v>70120140</v>
      </c>
      <c r="C7638" t="s">
        <v>16</v>
      </c>
      <c r="D7638" t="s">
        <v>16</v>
      </c>
      <c r="E7638" t="s">
        <v>16</v>
      </c>
      <c r="F7638" t="s">
        <v>16</v>
      </c>
      <c r="G7638" t="s">
        <v>2467</v>
      </c>
      <c r="H7638">
        <v>1</v>
      </c>
      <c r="I7638" t="s">
        <v>5232</v>
      </c>
    </row>
    <row r="7639" spans="1:9" x14ac:dyDescent="0.25">
      <c r="A7639" t="s">
        <v>41869</v>
      </c>
      <c r="B7639">
        <v>70120140</v>
      </c>
      <c r="C7639" t="s">
        <v>16</v>
      </c>
      <c r="D7639" t="s">
        <v>16</v>
      </c>
      <c r="E7639" t="s">
        <v>16</v>
      </c>
      <c r="F7639" t="s">
        <v>16</v>
      </c>
      <c r="G7639" t="s">
        <v>2467</v>
      </c>
      <c r="H7639">
        <v>1</v>
      </c>
      <c r="I7639" t="s">
        <v>5232</v>
      </c>
    </row>
    <row r="7640" spans="1:9" x14ac:dyDescent="0.25">
      <c r="A7640" t="s">
        <v>41882</v>
      </c>
      <c r="B7640">
        <v>70120140</v>
      </c>
      <c r="C7640" t="s">
        <v>16</v>
      </c>
      <c r="D7640" t="s">
        <v>16</v>
      </c>
      <c r="E7640" t="s">
        <v>16</v>
      </c>
      <c r="F7640" t="s">
        <v>16</v>
      </c>
      <c r="G7640" t="s">
        <v>2467</v>
      </c>
      <c r="H7640">
        <v>1</v>
      </c>
      <c r="I7640" t="s">
        <v>5232</v>
      </c>
    </row>
    <row r="7641" spans="1:9" x14ac:dyDescent="0.25">
      <c r="A7641" t="s">
        <v>41881</v>
      </c>
      <c r="B7641">
        <v>70120140</v>
      </c>
      <c r="C7641" t="s">
        <v>16</v>
      </c>
      <c r="D7641" t="s">
        <v>16</v>
      </c>
      <c r="E7641" t="s">
        <v>16</v>
      </c>
      <c r="F7641" t="s">
        <v>16</v>
      </c>
      <c r="G7641" t="s">
        <v>2467</v>
      </c>
      <c r="H7641">
        <v>1</v>
      </c>
      <c r="I7641" t="s">
        <v>5232</v>
      </c>
    </row>
    <row r="7642" spans="1:9" x14ac:dyDescent="0.25">
      <c r="A7642" t="s">
        <v>40929</v>
      </c>
      <c r="B7642">
        <v>70120140</v>
      </c>
      <c r="C7642" t="s">
        <v>16</v>
      </c>
      <c r="D7642" t="s">
        <v>16</v>
      </c>
      <c r="E7642" t="s">
        <v>16</v>
      </c>
      <c r="F7642" t="s">
        <v>16</v>
      </c>
      <c r="G7642" t="s">
        <v>2467</v>
      </c>
      <c r="H7642">
        <v>1</v>
      </c>
      <c r="I7642" t="s">
        <v>5232</v>
      </c>
    </row>
    <row r="7643" spans="1:9" x14ac:dyDescent="0.25">
      <c r="A7643" t="s">
        <v>41433</v>
      </c>
      <c r="B7643">
        <v>75211662</v>
      </c>
      <c r="C7643" t="s">
        <v>16</v>
      </c>
      <c r="D7643" t="s">
        <v>16</v>
      </c>
      <c r="E7643" t="s">
        <v>16</v>
      </c>
      <c r="F7643" t="s">
        <v>16</v>
      </c>
      <c r="G7643" t="s">
        <v>7015</v>
      </c>
      <c r="H7643">
        <v>1</v>
      </c>
      <c r="I7643" t="s">
        <v>7143</v>
      </c>
    </row>
    <row r="7644" spans="1:9" x14ac:dyDescent="0.25">
      <c r="A7644" t="s">
        <v>7214</v>
      </c>
      <c r="B7644">
        <v>75180019</v>
      </c>
      <c r="C7644" t="s">
        <v>16</v>
      </c>
      <c r="D7644" t="s">
        <v>16</v>
      </c>
      <c r="E7644" t="s">
        <v>16</v>
      </c>
      <c r="F7644" t="s">
        <v>16</v>
      </c>
      <c r="G7644" t="s">
        <v>2430</v>
      </c>
      <c r="H7644">
        <v>1</v>
      </c>
      <c r="I7644" t="s">
        <v>5227</v>
      </c>
    </row>
    <row r="7645" spans="1:9" x14ac:dyDescent="0.25">
      <c r="A7645" t="s">
        <v>7215</v>
      </c>
      <c r="B7645">
        <v>75180019</v>
      </c>
      <c r="C7645" t="s">
        <v>16</v>
      </c>
      <c r="D7645" t="s">
        <v>16</v>
      </c>
      <c r="E7645" t="s">
        <v>16</v>
      </c>
      <c r="F7645" t="s">
        <v>16</v>
      </c>
      <c r="G7645" t="s">
        <v>2430</v>
      </c>
      <c r="H7645">
        <v>1</v>
      </c>
      <c r="I7645" t="s">
        <v>5227</v>
      </c>
    </row>
    <row r="7646" spans="1:9" x14ac:dyDescent="0.25">
      <c r="A7646" t="s">
        <v>8337</v>
      </c>
      <c r="B7646">
        <v>75826799</v>
      </c>
      <c r="C7646" t="s">
        <v>16</v>
      </c>
      <c r="D7646" t="s">
        <v>16</v>
      </c>
      <c r="E7646" t="s">
        <v>16</v>
      </c>
      <c r="F7646" t="s">
        <v>16</v>
      </c>
      <c r="G7646" t="s">
        <v>8231</v>
      </c>
      <c r="H7646">
        <v>1</v>
      </c>
      <c r="I7646" t="s">
        <v>13138</v>
      </c>
    </row>
    <row r="7647" spans="1:9" x14ac:dyDescent="0.25">
      <c r="A7647" t="s">
        <v>8339</v>
      </c>
      <c r="B7647">
        <v>75180019</v>
      </c>
      <c r="C7647" t="s">
        <v>16</v>
      </c>
      <c r="D7647" t="s">
        <v>16</v>
      </c>
      <c r="E7647" t="s">
        <v>16</v>
      </c>
      <c r="F7647" t="s">
        <v>16</v>
      </c>
      <c r="G7647" t="s">
        <v>2430</v>
      </c>
      <c r="H7647">
        <v>1</v>
      </c>
      <c r="I7647" t="s">
        <v>5227</v>
      </c>
    </row>
    <row r="7648" spans="1:9" x14ac:dyDescent="0.25">
      <c r="A7648" t="s">
        <v>8493</v>
      </c>
      <c r="B7648">
        <v>75180019</v>
      </c>
      <c r="C7648" t="s">
        <v>16</v>
      </c>
      <c r="D7648" t="s">
        <v>16</v>
      </c>
      <c r="E7648" t="s">
        <v>16</v>
      </c>
      <c r="F7648" t="s">
        <v>16</v>
      </c>
      <c r="G7648" t="s">
        <v>2430</v>
      </c>
      <c r="H7648">
        <v>1</v>
      </c>
      <c r="I7648" t="s">
        <v>5227</v>
      </c>
    </row>
    <row r="7649" spans="1:9" x14ac:dyDescent="0.25">
      <c r="A7649" t="s">
        <v>8525</v>
      </c>
      <c r="B7649">
        <v>75826799</v>
      </c>
      <c r="C7649" t="s">
        <v>16</v>
      </c>
      <c r="D7649" t="s">
        <v>16</v>
      </c>
      <c r="E7649" t="s">
        <v>16</v>
      </c>
      <c r="F7649" t="s">
        <v>16</v>
      </c>
      <c r="G7649" t="s">
        <v>8231</v>
      </c>
      <c r="H7649">
        <v>1</v>
      </c>
      <c r="I7649" t="s">
        <v>13138</v>
      </c>
    </row>
    <row r="7650" spans="1:9" x14ac:dyDescent="0.25">
      <c r="A7650" t="s">
        <v>10976</v>
      </c>
      <c r="B7650">
        <v>75180019</v>
      </c>
      <c r="C7650" t="s">
        <v>16</v>
      </c>
      <c r="D7650" t="s">
        <v>16</v>
      </c>
      <c r="E7650" t="s">
        <v>16</v>
      </c>
      <c r="F7650" t="s">
        <v>16</v>
      </c>
      <c r="G7650" t="s">
        <v>2430</v>
      </c>
      <c r="H7650">
        <v>1</v>
      </c>
      <c r="I7650" t="s">
        <v>5227</v>
      </c>
    </row>
    <row r="7651" spans="1:9" x14ac:dyDescent="0.25">
      <c r="A7651" t="s">
        <v>10977</v>
      </c>
      <c r="B7651">
        <v>75180019</v>
      </c>
      <c r="C7651" t="s">
        <v>16</v>
      </c>
      <c r="D7651" t="s">
        <v>16</v>
      </c>
      <c r="E7651" t="s">
        <v>16</v>
      </c>
      <c r="F7651" t="s">
        <v>16</v>
      </c>
      <c r="G7651" t="s">
        <v>2430</v>
      </c>
      <c r="H7651">
        <v>1</v>
      </c>
      <c r="I7651" t="s">
        <v>5227</v>
      </c>
    </row>
    <row r="7652" spans="1:9" x14ac:dyDescent="0.25">
      <c r="A7652" t="s">
        <v>11244</v>
      </c>
      <c r="B7652">
        <v>75180019</v>
      </c>
      <c r="C7652" t="s">
        <v>16</v>
      </c>
      <c r="D7652" t="s">
        <v>16</v>
      </c>
      <c r="E7652" t="s">
        <v>16</v>
      </c>
      <c r="F7652" t="s">
        <v>16</v>
      </c>
      <c r="G7652" t="s">
        <v>2430</v>
      </c>
      <c r="H7652">
        <v>1</v>
      </c>
      <c r="I7652" t="s">
        <v>5227</v>
      </c>
    </row>
    <row r="7653" spans="1:9" x14ac:dyDescent="0.25">
      <c r="A7653" t="s">
        <v>11247</v>
      </c>
      <c r="B7653">
        <v>75180019</v>
      </c>
      <c r="C7653" t="s">
        <v>16</v>
      </c>
      <c r="D7653" t="s">
        <v>16</v>
      </c>
      <c r="E7653" t="s">
        <v>16</v>
      </c>
      <c r="F7653" t="s">
        <v>16</v>
      </c>
      <c r="G7653" t="s">
        <v>2430</v>
      </c>
      <c r="H7653">
        <v>1</v>
      </c>
      <c r="I7653" t="s">
        <v>5227</v>
      </c>
    </row>
    <row r="7654" spans="1:9" x14ac:dyDescent="0.25">
      <c r="A7654" t="s">
        <v>11248</v>
      </c>
      <c r="B7654">
        <v>75180019</v>
      </c>
      <c r="C7654" t="s">
        <v>16</v>
      </c>
      <c r="D7654" t="s">
        <v>16</v>
      </c>
      <c r="E7654" t="s">
        <v>16</v>
      </c>
      <c r="F7654" t="s">
        <v>16</v>
      </c>
      <c r="G7654" t="s">
        <v>2430</v>
      </c>
      <c r="H7654">
        <v>1</v>
      </c>
      <c r="I7654" t="s">
        <v>5227</v>
      </c>
    </row>
    <row r="7655" spans="1:9" x14ac:dyDescent="0.25">
      <c r="A7655" t="s">
        <v>11046</v>
      </c>
      <c r="B7655">
        <v>75180019</v>
      </c>
      <c r="C7655" t="s">
        <v>16</v>
      </c>
      <c r="D7655" t="s">
        <v>16</v>
      </c>
      <c r="E7655" t="s">
        <v>16</v>
      </c>
      <c r="F7655" t="s">
        <v>16</v>
      </c>
      <c r="G7655" t="s">
        <v>2430</v>
      </c>
      <c r="H7655">
        <v>1</v>
      </c>
      <c r="I7655" t="s">
        <v>5227</v>
      </c>
    </row>
    <row r="7656" spans="1:9" x14ac:dyDescent="0.25">
      <c r="A7656" t="s">
        <v>11042</v>
      </c>
      <c r="B7656">
        <v>75180019</v>
      </c>
      <c r="C7656" t="s">
        <v>16</v>
      </c>
      <c r="D7656" t="s">
        <v>16</v>
      </c>
      <c r="E7656" t="s">
        <v>16</v>
      </c>
      <c r="F7656" t="s">
        <v>16</v>
      </c>
      <c r="G7656" t="s">
        <v>2430</v>
      </c>
      <c r="H7656">
        <v>1</v>
      </c>
      <c r="I7656" t="s">
        <v>5227</v>
      </c>
    </row>
    <row r="7657" spans="1:9" x14ac:dyDescent="0.25">
      <c r="A7657" t="s">
        <v>7810</v>
      </c>
      <c r="B7657">
        <v>75180019</v>
      </c>
      <c r="C7657" t="s">
        <v>16</v>
      </c>
      <c r="D7657" t="s">
        <v>16</v>
      </c>
      <c r="E7657" t="s">
        <v>16</v>
      </c>
      <c r="F7657" t="s">
        <v>16</v>
      </c>
      <c r="G7657" t="s">
        <v>2430</v>
      </c>
      <c r="H7657">
        <v>1</v>
      </c>
      <c r="I7657" t="s">
        <v>5227</v>
      </c>
    </row>
    <row r="7658" spans="1:9" x14ac:dyDescent="0.25">
      <c r="A7658" t="s">
        <v>7818</v>
      </c>
      <c r="B7658">
        <v>75180019</v>
      </c>
      <c r="C7658" t="s">
        <v>16</v>
      </c>
      <c r="D7658" t="s">
        <v>16</v>
      </c>
      <c r="E7658" t="s">
        <v>16</v>
      </c>
      <c r="F7658" t="s">
        <v>16</v>
      </c>
      <c r="G7658" t="s">
        <v>2430</v>
      </c>
      <c r="H7658">
        <v>1</v>
      </c>
      <c r="I7658" t="s">
        <v>5227</v>
      </c>
    </row>
    <row r="7659" spans="1:9" x14ac:dyDescent="0.25">
      <c r="A7659" t="s">
        <v>9112</v>
      </c>
      <c r="B7659">
        <v>74762273</v>
      </c>
      <c r="C7659" t="s">
        <v>16</v>
      </c>
      <c r="D7659" t="s">
        <v>16</v>
      </c>
      <c r="E7659" t="s">
        <v>16</v>
      </c>
      <c r="F7659" t="s">
        <v>16</v>
      </c>
      <c r="G7659" t="s">
        <v>154</v>
      </c>
      <c r="H7659">
        <v>1</v>
      </c>
      <c r="I7659" t="s">
        <v>4887</v>
      </c>
    </row>
    <row r="7660" spans="1:9" x14ac:dyDescent="0.25">
      <c r="A7660" t="s">
        <v>9113</v>
      </c>
      <c r="B7660">
        <v>74762273</v>
      </c>
      <c r="C7660" t="s">
        <v>16</v>
      </c>
      <c r="D7660" t="s">
        <v>16</v>
      </c>
      <c r="E7660" t="s">
        <v>16</v>
      </c>
      <c r="F7660" t="s">
        <v>16</v>
      </c>
      <c r="G7660" t="s">
        <v>154</v>
      </c>
      <c r="H7660">
        <v>1</v>
      </c>
      <c r="I7660" t="s">
        <v>4887</v>
      </c>
    </row>
    <row r="7661" spans="1:9" x14ac:dyDescent="0.25">
      <c r="A7661" t="s">
        <v>8635</v>
      </c>
      <c r="B7661">
        <v>75180019</v>
      </c>
      <c r="C7661" t="s">
        <v>16</v>
      </c>
      <c r="D7661" t="s">
        <v>16</v>
      </c>
      <c r="E7661" t="s">
        <v>16</v>
      </c>
      <c r="F7661" t="s">
        <v>16</v>
      </c>
      <c r="G7661" t="s">
        <v>2430</v>
      </c>
      <c r="H7661">
        <v>1</v>
      </c>
      <c r="I7661" t="s">
        <v>5227</v>
      </c>
    </row>
    <row r="7662" spans="1:9" x14ac:dyDescent="0.25">
      <c r="A7662" t="s">
        <v>8634</v>
      </c>
      <c r="B7662">
        <v>75180019</v>
      </c>
      <c r="C7662" t="s">
        <v>16</v>
      </c>
      <c r="D7662" t="s">
        <v>16</v>
      </c>
      <c r="E7662" t="s">
        <v>16</v>
      </c>
      <c r="F7662" t="s">
        <v>16</v>
      </c>
      <c r="G7662" t="s">
        <v>2430</v>
      </c>
      <c r="H7662">
        <v>1</v>
      </c>
      <c r="I7662" t="s">
        <v>5227</v>
      </c>
    </row>
    <row r="7663" spans="1:9" x14ac:dyDescent="0.25">
      <c r="A7663" t="s">
        <v>10753</v>
      </c>
      <c r="B7663">
        <v>70120140</v>
      </c>
      <c r="C7663" t="s">
        <v>16</v>
      </c>
      <c r="D7663" t="s">
        <v>16</v>
      </c>
      <c r="E7663" t="s">
        <v>16</v>
      </c>
      <c r="F7663" t="s">
        <v>16</v>
      </c>
      <c r="G7663" t="s">
        <v>2467</v>
      </c>
      <c r="H7663">
        <v>1</v>
      </c>
      <c r="I7663" t="s">
        <v>5232</v>
      </c>
    </row>
    <row r="7664" spans="1:9" x14ac:dyDescent="0.25">
      <c r="A7664" t="s">
        <v>10754</v>
      </c>
      <c r="B7664">
        <v>70120140</v>
      </c>
      <c r="C7664" t="s">
        <v>16</v>
      </c>
      <c r="D7664" t="s">
        <v>16</v>
      </c>
      <c r="E7664" t="s">
        <v>16</v>
      </c>
      <c r="F7664" t="s">
        <v>16</v>
      </c>
      <c r="G7664" t="s">
        <v>2467</v>
      </c>
      <c r="H7664">
        <v>1</v>
      </c>
      <c r="I7664" t="s">
        <v>5232</v>
      </c>
    </row>
    <row r="7665" spans="1:9" x14ac:dyDescent="0.25">
      <c r="A7665" t="s">
        <v>11482</v>
      </c>
      <c r="B7665">
        <v>75180019</v>
      </c>
      <c r="C7665" t="s">
        <v>16</v>
      </c>
      <c r="D7665" t="s">
        <v>16</v>
      </c>
      <c r="E7665" t="s">
        <v>16</v>
      </c>
      <c r="F7665" t="s">
        <v>16</v>
      </c>
      <c r="G7665" t="s">
        <v>2430</v>
      </c>
      <c r="H7665">
        <v>1</v>
      </c>
      <c r="I7665" t="s">
        <v>5227</v>
      </c>
    </row>
    <row r="7666" spans="1:9" x14ac:dyDescent="0.25">
      <c r="A7666" t="s">
        <v>8907</v>
      </c>
      <c r="B7666">
        <v>75211662</v>
      </c>
      <c r="C7666" t="s">
        <v>16</v>
      </c>
      <c r="D7666" t="s">
        <v>16</v>
      </c>
      <c r="E7666" t="s">
        <v>16</v>
      </c>
      <c r="F7666" t="s">
        <v>16</v>
      </c>
      <c r="G7666" t="s">
        <v>7015</v>
      </c>
      <c r="H7666">
        <v>1</v>
      </c>
      <c r="I7666" t="s">
        <v>7143</v>
      </c>
    </row>
    <row r="7667" spans="1:9" x14ac:dyDescent="0.25">
      <c r="A7667" t="s">
        <v>9392</v>
      </c>
      <c r="B7667">
        <v>75211662</v>
      </c>
      <c r="C7667" t="s">
        <v>16</v>
      </c>
      <c r="D7667" t="s">
        <v>16</v>
      </c>
      <c r="E7667" t="s">
        <v>16</v>
      </c>
      <c r="F7667" t="s">
        <v>16</v>
      </c>
      <c r="G7667" t="s">
        <v>7015</v>
      </c>
      <c r="H7667">
        <v>1</v>
      </c>
      <c r="I7667" t="s">
        <v>7143</v>
      </c>
    </row>
    <row r="7668" spans="1:9" x14ac:dyDescent="0.25">
      <c r="A7668" t="s">
        <v>10628</v>
      </c>
      <c r="B7668">
        <v>75180019</v>
      </c>
      <c r="C7668" t="s">
        <v>16</v>
      </c>
      <c r="D7668" t="s">
        <v>16</v>
      </c>
      <c r="E7668" t="s">
        <v>16</v>
      </c>
      <c r="F7668" t="s">
        <v>16</v>
      </c>
      <c r="G7668" t="s">
        <v>2430</v>
      </c>
      <c r="H7668">
        <v>1</v>
      </c>
      <c r="I7668" t="s">
        <v>5227</v>
      </c>
    </row>
    <row r="7669" spans="1:9" x14ac:dyDescent="0.25">
      <c r="A7669" t="s">
        <v>10431</v>
      </c>
      <c r="B7669">
        <v>75622288</v>
      </c>
      <c r="C7669" t="s">
        <v>16</v>
      </c>
      <c r="D7669" t="s">
        <v>16</v>
      </c>
      <c r="E7669" t="s">
        <v>16</v>
      </c>
      <c r="F7669" t="s">
        <v>16</v>
      </c>
      <c r="G7669" t="s">
        <v>3797</v>
      </c>
      <c r="H7669">
        <v>1</v>
      </c>
      <c r="I7669" t="s">
        <v>5242</v>
      </c>
    </row>
    <row r="7670" spans="1:9" x14ac:dyDescent="0.25">
      <c r="A7670" t="s">
        <v>9273</v>
      </c>
      <c r="B7670">
        <v>75211662</v>
      </c>
      <c r="C7670" t="s">
        <v>16</v>
      </c>
      <c r="D7670" t="s">
        <v>16</v>
      </c>
      <c r="E7670" t="s">
        <v>16</v>
      </c>
      <c r="F7670" t="s">
        <v>16</v>
      </c>
      <c r="G7670" t="s">
        <v>7015</v>
      </c>
      <c r="H7670">
        <v>1</v>
      </c>
      <c r="I7670" t="s">
        <v>7143</v>
      </c>
    </row>
    <row r="7671" spans="1:9" x14ac:dyDescent="0.25">
      <c r="A7671" t="s">
        <v>9094</v>
      </c>
      <c r="B7671">
        <v>75211662</v>
      </c>
      <c r="C7671" t="s">
        <v>16</v>
      </c>
      <c r="D7671" t="s">
        <v>16</v>
      </c>
      <c r="E7671" t="s">
        <v>16</v>
      </c>
      <c r="F7671" t="s">
        <v>16</v>
      </c>
      <c r="G7671" t="s">
        <v>7015</v>
      </c>
      <c r="H7671">
        <v>1</v>
      </c>
      <c r="I7671" t="s">
        <v>7143</v>
      </c>
    </row>
    <row r="7672" spans="1:9" x14ac:dyDescent="0.25">
      <c r="A7672" t="s">
        <v>8914</v>
      </c>
      <c r="B7672">
        <v>75211662</v>
      </c>
      <c r="C7672" t="s">
        <v>16</v>
      </c>
      <c r="D7672" t="s">
        <v>16</v>
      </c>
      <c r="E7672" t="s">
        <v>16</v>
      </c>
      <c r="F7672" t="s">
        <v>16</v>
      </c>
      <c r="G7672" t="s">
        <v>7015</v>
      </c>
      <c r="H7672">
        <v>1</v>
      </c>
      <c r="I7672" t="s">
        <v>7143</v>
      </c>
    </row>
    <row r="7673" spans="1:9" x14ac:dyDescent="0.25">
      <c r="A7673" t="s">
        <v>8913</v>
      </c>
      <c r="B7673">
        <v>75211662</v>
      </c>
      <c r="C7673" t="s">
        <v>16</v>
      </c>
      <c r="D7673" t="s">
        <v>16</v>
      </c>
      <c r="E7673" t="s">
        <v>16</v>
      </c>
      <c r="F7673" t="s">
        <v>16</v>
      </c>
      <c r="G7673" t="s">
        <v>7015</v>
      </c>
      <c r="H7673">
        <v>1</v>
      </c>
      <c r="I7673" t="s">
        <v>7143</v>
      </c>
    </row>
    <row r="7674" spans="1:9" x14ac:dyDescent="0.25">
      <c r="A7674" t="s">
        <v>8834</v>
      </c>
      <c r="B7674">
        <v>75211662</v>
      </c>
      <c r="C7674" t="s">
        <v>16</v>
      </c>
      <c r="D7674" t="s">
        <v>16</v>
      </c>
      <c r="E7674" t="s">
        <v>16</v>
      </c>
      <c r="F7674" t="s">
        <v>16</v>
      </c>
      <c r="G7674" t="s">
        <v>7015</v>
      </c>
      <c r="H7674">
        <v>1</v>
      </c>
      <c r="I7674" t="s">
        <v>7143</v>
      </c>
    </row>
    <row r="7675" spans="1:9" x14ac:dyDescent="0.25">
      <c r="A7675" t="s">
        <v>8835</v>
      </c>
      <c r="B7675">
        <v>75586804</v>
      </c>
      <c r="C7675" t="s">
        <v>16</v>
      </c>
      <c r="D7675" t="s">
        <v>16</v>
      </c>
      <c r="E7675" t="s">
        <v>16</v>
      </c>
      <c r="F7675" t="s">
        <v>16</v>
      </c>
      <c r="G7675" t="s">
        <v>3787</v>
      </c>
      <c r="H7675">
        <v>1</v>
      </c>
      <c r="I7675" t="s">
        <v>5228</v>
      </c>
    </row>
    <row r="7676" spans="1:9" x14ac:dyDescent="0.25">
      <c r="A7676" t="s">
        <v>9389</v>
      </c>
      <c r="B7676">
        <v>75211662</v>
      </c>
      <c r="C7676" t="s">
        <v>16</v>
      </c>
      <c r="D7676" t="s">
        <v>16</v>
      </c>
      <c r="E7676" t="s">
        <v>16</v>
      </c>
      <c r="F7676" t="s">
        <v>16</v>
      </c>
      <c r="G7676" t="s">
        <v>7015</v>
      </c>
      <c r="H7676">
        <v>1</v>
      </c>
      <c r="I7676" t="s">
        <v>7143</v>
      </c>
    </row>
    <row r="7677" spans="1:9" x14ac:dyDescent="0.25">
      <c r="A7677" t="s">
        <v>8575</v>
      </c>
      <c r="B7677">
        <v>75211662</v>
      </c>
      <c r="C7677" t="s">
        <v>16</v>
      </c>
      <c r="D7677" t="s">
        <v>16</v>
      </c>
      <c r="E7677" t="s">
        <v>16</v>
      </c>
      <c r="F7677" t="s">
        <v>16</v>
      </c>
      <c r="G7677" t="s">
        <v>7015</v>
      </c>
      <c r="H7677">
        <v>1</v>
      </c>
      <c r="I7677" t="s">
        <v>7143</v>
      </c>
    </row>
    <row r="7678" spans="1:9" x14ac:dyDescent="0.25">
      <c r="A7678" t="s">
        <v>8701</v>
      </c>
      <c r="B7678">
        <v>75211662</v>
      </c>
      <c r="C7678" t="s">
        <v>16</v>
      </c>
      <c r="D7678" t="s">
        <v>16</v>
      </c>
      <c r="E7678" t="s">
        <v>16</v>
      </c>
      <c r="F7678" t="s">
        <v>16</v>
      </c>
      <c r="G7678" t="s">
        <v>7015</v>
      </c>
      <c r="H7678">
        <v>1</v>
      </c>
      <c r="I7678" t="s">
        <v>7143</v>
      </c>
    </row>
    <row r="7679" spans="1:9" x14ac:dyDescent="0.25">
      <c r="A7679" t="s">
        <v>8702</v>
      </c>
      <c r="B7679">
        <v>75211662</v>
      </c>
      <c r="C7679" t="s">
        <v>16</v>
      </c>
      <c r="D7679" t="s">
        <v>16</v>
      </c>
      <c r="E7679" t="s">
        <v>16</v>
      </c>
      <c r="F7679" t="s">
        <v>16</v>
      </c>
      <c r="G7679" t="s">
        <v>7015</v>
      </c>
      <c r="H7679">
        <v>1</v>
      </c>
      <c r="I7679" t="s">
        <v>7143</v>
      </c>
    </row>
    <row r="7680" spans="1:9" x14ac:dyDescent="0.25">
      <c r="A7680" t="s">
        <v>10970</v>
      </c>
      <c r="B7680">
        <v>75196500</v>
      </c>
      <c r="C7680" t="s">
        <v>16</v>
      </c>
      <c r="D7680" t="s">
        <v>16</v>
      </c>
      <c r="E7680" t="s">
        <v>16</v>
      </c>
      <c r="F7680" t="s">
        <v>16</v>
      </c>
      <c r="G7680" t="s">
        <v>2425</v>
      </c>
      <c r="H7680">
        <v>1</v>
      </c>
      <c r="I7680" t="s">
        <v>5229</v>
      </c>
    </row>
    <row r="7681" spans="1:9" x14ac:dyDescent="0.25">
      <c r="A7681" t="s">
        <v>10813</v>
      </c>
      <c r="B7681">
        <v>75196500</v>
      </c>
      <c r="C7681" t="s">
        <v>16</v>
      </c>
      <c r="D7681" t="s">
        <v>16</v>
      </c>
      <c r="E7681" t="s">
        <v>16</v>
      </c>
      <c r="F7681" t="s">
        <v>16</v>
      </c>
      <c r="G7681" t="s">
        <v>2425</v>
      </c>
      <c r="H7681">
        <v>1</v>
      </c>
      <c r="I7681" t="s">
        <v>5229</v>
      </c>
    </row>
    <row r="7682" spans="1:9" x14ac:dyDescent="0.25">
      <c r="A7682" t="s">
        <v>8252</v>
      </c>
      <c r="B7682">
        <v>75583888</v>
      </c>
      <c r="C7682" t="s">
        <v>16</v>
      </c>
      <c r="D7682" t="s">
        <v>16</v>
      </c>
      <c r="E7682" t="s">
        <v>16</v>
      </c>
      <c r="F7682" t="s">
        <v>16</v>
      </c>
      <c r="G7682" t="s">
        <v>3914</v>
      </c>
      <c r="H7682">
        <v>1</v>
      </c>
      <c r="I7682" t="s">
        <v>5231</v>
      </c>
    </row>
    <row r="7683" spans="1:9" x14ac:dyDescent="0.25">
      <c r="A7683" t="s">
        <v>8250</v>
      </c>
      <c r="B7683">
        <v>75583888</v>
      </c>
      <c r="C7683" t="s">
        <v>16</v>
      </c>
      <c r="D7683" t="s">
        <v>16</v>
      </c>
      <c r="E7683" t="s">
        <v>16</v>
      </c>
      <c r="F7683" t="s">
        <v>16</v>
      </c>
      <c r="G7683" t="s">
        <v>3914</v>
      </c>
      <c r="H7683">
        <v>1</v>
      </c>
      <c r="I7683" t="s">
        <v>5231</v>
      </c>
    </row>
    <row r="7684" spans="1:9" x14ac:dyDescent="0.25">
      <c r="A7684" t="s">
        <v>8379</v>
      </c>
      <c r="B7684">
        <v>75583888</v>
      </c>
      <c r="C7684" t="s">
        <v>16</v>
      </c>
      <c r="D7684" t="s">
        <v>16</v>
      </c>
      <c r="E7684" t="s">
        <v>16</v>
      </c>
      <c r="F7684" t="s">
        <v>16</v>
      </c>
      <c r="G7684" t="s">
        <v>3914</v>
      </c>
      <c r="H7684">
        <v>1</v>
      </c>
      <c r="I7684" t="s">
        <v>5231</v>
      </c>
    </row>
    <row r="7685" spans="1:9" x14ac:dyDescent="0.25">
      <c r="A7685" t="s">
        <v>9296</v>
      </c>
      <c r="B7685">
        <v>75211662</v>
      </c>
      <c r="C7685" t="s">
        <v>16</v>
      </c>
      <c r="D7685" t="s">
        <v>16</v>
      </c>
      <c r="E7685" t="s">
        <v>16</v>
      </c>
      <c r="F7685" t="s">
        <v>16</v>
      </c>
      <c r="G7685" t="s">
        <v>7015</v>
      </c>
      <c r="H7685">
        <v>1</v>
      </c>
      <c r="I7685" t="s">
        <v>7143</v>
      </c>
    </row>
    <row r="7686" spans="1:9" x14ac:dyDescent="0.25">
      <c r="A7686" t="s">
        <v>9297</v>
      </c>
      <c r="B7686">
        <v>75211662</v>
      </c>
      <c r="C7686" t="s">
        <v>16</v>
      </c>
      <c r="D7686" t="s">
        <v>16</v>
      </c>
      <c r="E7686" t="s">
        <v>16</v>
      </c>
      <c r="F7686" t="s">
        <v>16</v>
      </c>
      <c r="G7686" t="s">
        <v>7015</v>
      </c>
      <c r="H7686">
        <v>1</v>
      </c>
      <c r="I7686" t="s">
        <v>7143</v>
      </c>
    </row>
    <row r="7687" spans="1:9" x14ac:dyDescent="0.25">
      <c r="A7687" t="s">
        <v>9298</v>
      </c>
      <c r="B7687">
        <v>75211662</v>
      </c>
      <c r="C7687" t="s">
        <v>16</v>
      </c>
      <c r="D7687" t="s">
        <v>16</v>
      </c>
      <c r="E7687" t="s">
        <v>16</v>
      </c>
      <c r="F7687" t="s">
        <v>16</v>
      </c>
      <c r="G7687" t="s">
        <v>7015</v>
      </c>
      <c r="H7687">
        <v>1</v>
      </c>
      <c r="I7687" t="s">
        <v>7143</v>
      </c>
    </row>
    <row r="7688" spans="1:9" x14ac:dyDescent="0.25">
      <c r="A7688" t="s">
        <v>9300</v>
      </c>
      <c r="B7688">
        <v>75211662</v>
      </c>
      <c r="C7688" t="s">
        <v>16</v>
      </c>
      <c r="D7688" t="s">
        <v>16</v>
      </c>
      <c r="E7688" t="s">
        <v>16</v>
      </c>
      <c r="F7688" t="s">
        <v>16</v>
      </c>
      <c r="G7688" t="s">
        <v>7015</v>
      </c>
      <c r="H7688">
        <v>1</v>
      </c>
      <c r="I7688" t="s">
        <v>7143</v>
      </c>
    </row>
    <row r="7689" spans="1:9" x14ac:dyDescent="0.25">
      <c r="A7689" t="s">
        <v>9301</v>
      </c>
      <c r="B7689">
        <v>75211662</v>
      </c>
      <c r="C7689" t="s">
        <v>16</v>
      </c>
      <c r="D7689" t="s">
        <v>16</v>
      </c>
      <c r="E7689" t="s">
        <v>16</v>
      </c>
      <c r="F7689" t="s">
        <v>16</v>
      </c>
      <c r="G7689" t="s">
        <v>7015</v>
      </c>
      <c r="H7689">
        <v>1</v>
      </c>
      <c r="I7689" t="s">
        <v>7143</v>
      </c>
    </row>
    <row r="7690" spans="1:9" x14ac:dyDescent="0.25">
      <c r="A7690" t="s">
        <v>9393</v>
      </c>
      <c r="B7690">
        <v>75211662</v>
      </c>
      <c r="C7690" t="s">
        <v>16</v>
      </c>
      <c r="D7690" t="s">
        <v>16</v>
      </c>
      <c r="E7690" t="s">
        <v>16</v>
      </c>
      <c r="F7690" t="s">
        <v>16</v>
      </c>
      <c r="G7690" t="s">
        <v>7015</v>
      </c>
      <c r="H7690">
        <v>1</v>
      </c>
      <c r="I7690" t="s">
        <v>7143</v>
      </c>
    </row>
    <row r="7691" spans="1:9" x14ac:dyDescent="0.25">
      <c r="A7691" t="s">
        <v>9299</v>
      </c>
      <c r="B7691">
        <v>75211662</v>
      </c>
      <c r="C7691" t="s">
        <v>16</v>
      </c>
      <c r="D7691" t="s">
        <v>16</v>
      </c>
      <c r="E7691" t="s">
        <v>16</v>
      </c>
      <c r="F7691" t="s">
        <v>16</v>
      </c>
      <c r="G7691" t="s">
        <v>7015</v>
      </c>
      <c r="H7691">
        <v>1</v>
      </c>
      <c r="I7691" t="s">
        <v>7143</v>
      </c>
    </row>
    <row r="7692" spans="1:9" x14ac:dyDescent="0.25">
      <c r="A7692" t="s">
        <v>9302</v>
      </c>
      <c r="B7692">
        <v>75211662</v>
      </c>
      <c r="C7692" t="s">
        <v>16</v>
      </c>
      <c r="D7692" t="s">
        <v>16</v>
      </c>
      <c r="E7692" t="s">
        <v>16</v>
      </c>
      <c r="F7692" t="s">
        <v>16</v>
      </c>
      <c r="G7692" t="s">
        <v>7015</v>
      </c>
      <c r="H7692">
        <v>1</v>
      </c>
      <c r="I7692" t="s">
        <v>7143</v>
      </c>
    </row>
    <row r="7693" spans="1:9" x14ac:dyDescent="0.25">
      <c r="A7693" t="s">
        <v>9303</v>
      </c>
      <c r="B7693">
        <v>75211662</v>
      </c>
      <c r="C7693" t="s">
        <v>16</v>
      </c>
      <c r="D7693" t="s">
        <v>16</v>
      </c>
      <c r="E7693" t="s">
        <v>16</v>
      </c>
      <c r="F7693" t="s">
        <v>16</v>
      </c>
      <c r="G7693" t="s">
        <v>7015</v>
      </c>
      <c r="H7693">
        <v>1</v>
      </c>
      <c r="I7693" t="s">
        <v>7143</v>
      </c>
    </row>
    <row r="7694" spans="1:9" x14ac:dyDescent="0.25">
      <c r="A7694" t="s">
        <v>9394</v>
      </c>
      <c r="B7694">
        <v>75211662</v>
      </c>
      <c r="C7694" t="s">
        <v>16</v>
      </c>
      <c r="D7694" t="s">
        <v>16</v>
      </c>
      <c r="E7694" t="s">
        <v>16</v>
      </c>
      <c r="F7694" t="s">
        <v>16</v>
      </c>
      <c r="G7694" t="s">
        <v>7015</v>
      </c>
      <c r="H7694">
        <v>1</v>
      </c>
      <c r="I7694" t="s">
        <v>7143</v>
      </c>
    </row>
    <row r="7695" spans="1:9" x14ac:dyDescent="0.25">
      <c r="A7695" t="s">
        <v>9395</v>
      </c>
      <c r="B7695">
        <v>75211662</v>
      </c>
      <c r="C7695" t="s">
        <v>16</v>
      </c>
      <c r="D7695" t="s">
        <v>16</v>
      </c>
      <c r="E7695" t="s">
        <v>16</v>
      </c>
      <c r="F7695" t="s">
        <v>16</v>
      </c>
      <c r="G7695" t="s">
        <v>7015</v>
      </c>
      <c r="H7695">
        <v>1</v>
      </c>
      <c r="I7695" t="s">
        <v>7143</v>
      </c>
    </row>
    <row r="7696" spans="1:9" x14ac:dyDescent="0.25">
      <c r="A7696" t="s">
        <v>9396</v>
      </c>
      <c r="B7696">
        <v>75211662</v>
      </c>
      <c r="C7696" t="s">
        <v>16</v>
      </c>
      <c r="D7696" t="s">
        <v>16</v>
      </c>
      <c r="E7696" t="s">
        <v>16</v>
      </c>
      <c r="F7696" t="s">
        <v>16</v>
      </c>
      <c r="G7696" t="s">
        <v>7015</v>
      </c>
      <c r="H7696">
        <v>1</v>
      </c>
      <c r="I7696" t="s">
        <v>7143</v>
      </c>
    </row>
    <row r="7697" spans="1:9" x14ac:dyDescent="0.25">
      <c r="A7697" t="s">
        <v>9304</v>
      </c>
      <c r="B7697">
        <v>75211662</v>
      </c>
      <c r="C7697" t="s">
        <v>16</v>
      </c>
      <c r="D7697" t="s">
        <v>16</v>
      </c>
      <c r="E7697" t="s">
        <v>16</v>
      </c>
      <c r="F7697" t="s">
        <v>16</v>
      </c>
      <c r="G7697" t="s">
        <v>7015</v>
      </c>
      <c r="H7697">
        <v>1</v>
      </c>
      <c r="I7697" t="s">
        <v>7143</v>
      </c>
    </row>
    <row r="7698" spans="1:9" x14ac:dyDescent="0.25">
      <c r="A7698" t="s">
        <v>9305</v>
      </c>
      <c r="B7698">
        <v>75211662</v>
      </c>
      <c r="C7698" t="s">
        <v>16</v>
      </c>
      <c r="D7698" t="s">
        <v>16</v>
      </c>
      <c r="E7698" t="s">
        <v>16</v>
      </c>
      <c r="F7698" t="s">
        <v>16</v>
      </c>
      <c r="G7698" t="s">
        <v>7015</v>
      </c>
      <c r="H7698">
        <v>1</v>
      </c>
      <c r="I7698" t="s">
        <v>7143</v>
      </c>
    </row>
    <row r="7699" spans="1:9" x14ac:dyDescent="0.25">
      <c r="A7699" t="s">
        <v>9306</v>
      </c>
      <c r="B7699">
        <v>75211662</v>
      </c>
      <c r="C7699" t="s">
        <v>16</v>
      </c>
      <c r="D7699" t="s">
        <v>16</v>
      </c>
      <c r="E7699" t="s">
        <v>16</v>
      </c>
      <c r="F7699" t="s">
        <v>16</v>
      </c>
      <c r="G7699" t="s">
        <v>7015</v>
      </c>
      <c r="H7699">
        <v>1</v>
      </c>
      <c r="I7699" t="s">
        <v>7143</v>
      </c>
    </row>
    <row r="7700" spans="1:9" x14ac:dyDescent="0.25">
      <c r="A7700" t="s">
        <v>9307</v>
      </c>
      <c r="B7700">
        <v>75211662</v>
      </c>
      <c r="C7700" t="s">
        <v>16</v>
      </c>
      <c r="D7700" t="s">
        <v>16</v>
      </c>
      <c r="E7700" t="s">
        <v>16</v>
      </c>
      <c r="F7700" t="s">
        <v>16</v>
      </c>
      <c r="G7700" t="s">
        <v>7015</v>
      </c>
      <c r="H7700">
        <v>1</v>
      </c>
      <c r="I7700" t="s">
        <v>7143</v>
      </c>
    </row>
    <row r="7701" spans="1:9" x14ac:dyDescent="0.25">
      <c r="A7701" t="s">
        <v>9308</v>
      </c>
      <c r="B7701">
        <v>75211662</v>
      </c>
      <c r="C7701" t="s">
        <v>16</v>
      </c>
      <c r="D7701" t="s">
        <v>16</v>
      </c>
      <c r="E7701" t="s">
        <v>16</v>
      </c>
      <c r="F7701" t="s">
        <v>16</v>
      </c>
      <c r="G7701" t="s">
        <v>7015</v>
      </c>
      <c r="H7701">
        <v>1</v>
      </c>
      <c r="I7701" t="s">
        <v>7143</v>
      </c>
    </row>
    <row r="7702" spans="1:9" x14ac:dyDescent="0.25">
      <c r="A7702" t="s">
        <v>9397</v>
      </c>
      <c r="B7702">
        <v>75211662</v>
      </c>
      <c r="C7702" t="s">
        <v>16</v>
      </c>
      <c r="D7702" t="s">
        <v>16</v>
      </c>
      <c r="E7702" t="s">
        <v>16</v>
      </c>
      <c r="F7702" t="s">
        <v>16</v>
      </c>
      <c r="G7702" t="s">
        <v>7015</v>
      </c>
      <c r="H7702">
        <v>1</v>
      </c>
      <c r="I7702" t="s">
        <v>7143</v>
      </c>
    </row>
    <row r="7703" spans="1:9" x14ac:dyDescent="0.25">
      <c r="A7703" t="s">
        <v>9403</v>
      </c>
      <c r="B7703">
        <v>75211662</v>
      </c>
      <c r="C7703" t="s">
        <v>16</v>
      </c>
      <c r="D7703" t="s">
        <v>16</v>
      </c>
      <c r="E7703" t="s">
        <v>16</v>
      </c>
      <c r="F7703" t="s">
        <v>16</v>
      </c>
      <c r="G7703" t="s">
        <v>7015</v>
      </c>
      <c r="H7703">
        <v>1</v>
      </c>
      <c r="I7703" t="s">
        <v>7143</v>
      </c>
    </row>
    <row r="7704" spans="1:9" x14ac:dyDescent="0.25">
      <c r="A7704" t="s">
        <v>9404</v>
      </c>
      <c r="B7704">
        <v>75211662</v>
      </c>
      <c r="C7704" t="s">
        <v>16</v>
      </c>
      <c r="D7704" t="s">
        <v>16</v>
      </c>
      <c r="E7704" t="s">
        <v>16</v>
      </c>
      <c r="F7704" t="s">
        <v>16</v>
      </c>
      <c r="G7704" t="s">
        <v>7015</v>
      </c>
      <c r="H7704">
        <v>1</v>
      </c>
      <c r="I7704" t="s">
        <v>7143</v>
      </c>
    </row>
    <row r="7705" spans="1:9" x14ac:dyDescent="0.25">
      <c r="A7705" t="s">
        <v>9398</v>
      </c>
      <c r="B7705">
        <v>75211662</v>
      </c>
      <c r="C7705" t="s">
        <v>16</v>
      </c>
      <c r="D7705" t="s">
        <v>16</v>
      </c>
      <c r="E7705" t="s">
        <v>16</v>
      </c>
      <c r="F7705" t="s">
        <v>16</v>
      </c>
      <c r="G7705" t="s">
        <v>7015</v>
      </c>
      <c r="H7705">
        <v>1</v>
      </c>
      <c r="I7705" t="s">
        <v>7143</v>
      </c>
    </row>
    <row r="7706" spans="1:9" x14ac:dyDescent="0.25">
      <c r="A7706" t="s">
        <v>9405</v>
      </c>
      <c r="B7706">
        <v>75211662</v>
      </c>
      <c r="C7706" t="s">
        <v>16</v>
      </c>
      <c r="D7706" t="s">
        <v>16</v>
      </c>
      <c r="E7706" t="s">
        <v>16</v>
      </c>
      <c r="F7706" t="s">
        <v>16</v>
      </c>
      <c r="G7706" t="s">
        <v>7015</v>
      </c>
      <c r="H7706">
        <v>1</v>
      </c>
      <c r="I7706" t="s">
        <v>7143</v>
      </c>
    </row>
    <row r="7707" spans="1:9" x14ac:dyDescent="0.25">
      <c r="A7707" t="s">
        <v>9406</v>
      </c>
      <c r="B7707">
        <v>75211662</v>
      </c>
      <c r="C7707" t="s">
        <v>16</v>
      </c>
      <c r="D7707" t="s">
        <v>16</v>
      </c>
      <c r="E7707" t="s">
        <v>16</v>
      </c>
      <c r="F7707" t="s">
        <v>16</v>
      </c>
      <c r="G7707" t="s">
        <v>7015</v>
      </c>
      <c r="H7707">
        <v>1</v>
      </c>
      <c r="I7707" t="s">
        <v>7143</v>
      </c>
    </row>
    <row r="7708" spans="1:9" x14ac:dyDescent="0.25">
      <c r="A7708" t="s">
        <v>9407</v>
      </c>
      <c r="B7708">
        <v>75211662</v>
      </c>
      <c r="C7708" t="s">
        <v>16</v>
      </c>
      <c r="D7708" t="s">
        <v>16</v>
      </c>
      <c r="E7708" t="s">
        <v>16</v>
      </c>
      <c r="F7708" t="s">
        <v>16</v>
      </c>
      <c r="G7708" t="s">
        <v>7015</v>
      </c>
      <c r="H7708">
        <v>1</v>
      </c>
      <c r="I7708" t="s">
        <v>7143</v>
      </c>
    </row>
    <row r="7709" spans="1:9" x14ac:dyDescent="0.25">
      <c r="A7709" t="s">
        <v>9408</v>
      </c>
      <c r="B7709">
        <v>75211662</v>
      </c>
      <c r="C7709" t="s">
        <v>16</v>
      </c>
      <c r="D7709" t="s">
        <v>16</v>
      </c>
      <c r="E7709" t="s">
        <v>16</v>
      </c>
      <c r="F7709" t="s">
        <v>16</v>
      </c>
      <c r="G7709" t="s">
        <v>7015</v>
      </c>
      <c r="H7709">
        <v>1</v>
      </c>
      <c r="I7709" t="s">
        <v>7143</v>
      </c>
    </row>
    <row r="7710" spans="1:9" x14ac:dyDescent="0.25">
      <c r="A7710" t="s">
        <v>9409</v>
      </c>
      <c r="B7710">
        <v>75211662</v>
      </c>
      <c r="C7710" t="s">
        <v>16</v>
      </c>
      <c r="D7710" t="s">
        <v>16</v>
      </c>
      <c r="E7710" t="s">
        <v>16</v>
      </c>
      <c r="F7710" t="s">
        <v>16</v>
      </c>
      <c r="G7710" t="s">
        <v>7015</v>
      </c>
      <c r="H7710">
        <v>1</v>
      </c>
      <c r="I7710" t="s">
        <v>7143</v>
      </c>
    </row>
    <row r="7711" spans="1:9" x14ac:dyDescent="0.25">
      <c r="A7711" t="s">
        <v>9401</v>
      </c>
      <c r="B7711">
        <v>75211662</v>
      </c>
      <c r="C7711" t="s">
        <v>16</v>
      </c>
      <c r="D7711" t="s">
        <v>16</v>
      </c>
      <c r="E7711" t="s">
        <v>16</v>
      </c>
      <c r="F7711" t="s">
        <v>16</v>
      </c>
      <c r="G7711" t="s">
        <v>7015</v>
      </c>
      <c r="H7711">
        <v>1</v>
      </c>
      <c r="I7711" t="s">
        <v>7143</v>
      </c>
    </row>
    <row r="7712" spans="1:9" x14ac:dyDescent="0.25">
      <c r="A7712" t="s">
        <v>9399</v>
      </c>
      <c r="B7712">
        <v>75211662</v>
      </c>
      <c r="C7712" t="s">
        <v>16</v>
      </c>
      <c r="D7712" t="s">
        <v>16</v>
      </c>
      <c r="E7712" t="s">
        <v>16</v>
      </c>
      <c r="F7712" t="s">
        <v>16</v>
      </c>
      <c r="G7712" t="s">
        <v>7015</v>
      </c>
      <c r="H7712">
        <v>1</v>
      </c>
      <c r="I7712" t="s">
        <v>7143</v>
      </c>
    </row>
    <row r="7713" spans="1:9" x14ac:dyDescent="0.25">
      <c r="A7713" t="s">
        <v>9410</v>
      </c>
      <c r="B7713">
        <v>75211662</v>
      </c>
      <c r="C7713" t="s">
        <v>16</v>
      </c>
      <c r="D7713" t="s">
        <v>16</v>
      </c>
      <c r="E7713" t="s">
        <v>16</v>
      </c>
      <c r="F7713" t="s">
        <v>16</v>
      </c>
      <c r="G7713" t="s">
        <v>7015</v>
      </c>
      <c r="H7713">
        <v>1</v>
      </c>
      <c r="I7713" t="s">
        <v>7143</v>
      </c>
    </row>
    <row r="7714" spans="1:9" x14ac:dyDescent="0.25">
      <c r="A7714" t="s">
        <v>9411</v>
      </c>
      <c r="B7714">
        <v>75211662</v>
      </c>
      <c r="C7714" t="s">
        <v>16</v>
      </c>
      <c r="D7714" t="s">
        <v>16</v>
      </c>
      <c r="E7714" t="s">
        <v>16</v>
      </c>
      <c r="F7714" t="s">
        <v>16</v>
      </c>
      <c r="G7714" t="s">
        <v>7015</v>
      </c>
      <c r="H7714">
        <v>1</v>
      </c>
      <c r="I7714" t="s">
        <v>7143</v>
      </c>
    </row>
    <row r="7715" spans="1:9" x14ac:dyDescent="0.25">
      <c r="A7715" t="s">
        <v>9412</v>
      </c>
      <c r="B7715">
        <v>75211662</v>
      </c>
      <c r="C7715" t="s">
        <v>16</v>
      </c>
      <c r="D7715" t="s">
        <v>16</v>
      </c>
      <c r="E7715" t="s">
        <v>16</v>
      </c>
      <c r="F7715" t="s">
        <v>16</v>
      </c>
      <c r="G7715" t="s">
        <v>7015</v>
      </c>
      <c r="H7715">
        <v>1</v>
      </c>
      <c r="I7715" t="s">
        <v>7143</v>
      </c>
    </row>
    <row r="7716" spans="1:9" x14ac:dyDescent="0.25">
      <c r="A7716" t="s">
        <v>9400</v>
      </c>
      <c r="B7716">
        <v>75211662</v>
      </c>
      <c r="C7716" t="s">
        <v>16</v>
      </c>
      <c r="D7716" t="s">
        <v>16</v>
      </c>
      <c r="E7716" t="s">
        <v>16</v>
      </c>
      <c r="F7716" t="s">
        <v>16</v>
      </c>
      <c r="G7716" t="s">
        <v>7015</v>
      </c>
      <c r="H7716">
        <v>1</v>
      </c>
      <c r="I7716" t="s">
        <v>7143</v>
      </c>
    </row>
    <row r="7717" spans="1:9" x14ac:dyDescent="0.25">
      <c r="A7717" t="s">
        <v>9402</v>
      </c>
      <c r="B7717">
        <v>75211662</v>
      </c>
      <c r="C7717" t="s">
        <v>16</v>
      </c>
      <c r="D7717" t="s">
        <v>16</v>
      </c>
      <c r="E7717" t="s">
        <v>16</v>
      </c>
      <c r="F7717" t="s">
        <v>16</v>
      </c>
      <c r="G7717" t="s">
        <v>7015</v>
      </c>
      <c r="H7717">
        <v>1</v>
      </c>
      <c r="I7717" t="s">
        <v>7143</v>
      </c>
    </row>
    <row r="7718" spans="1:9" x14ac:dyDescent="0.25">
      <c r="A7718" t="s">
        <v>9081</v>
      </c>
      <c r="B7718">
        <v>74762273</v>
      </c>
      <c r="C7718" t="s">
        <v>16</v>
      </c>
      <c r="D7718" t="s">
        <v>16</v>
      </c>
      <c r="E7718" t="s">
        <v>16</v>
      </c>
      <c r="F7718" t="s">
        <v>16</v>
      </c>
      <c r="G7718" t="s">
        <v>154</v>
      </c>
      <c r="H7718">
        <v>1</v>
      </c>
      <c r="I7718" t="s">
        <v>4887</v>
      </c>
    </row>
    <row r="7719" spans="1:9" x14ac:dyDescent="0.25">
      <c r="A7719" t="s">
        <v>9093</v>
      </c>
      <c r="B7719">
        <v>74762273</v>
      </c>
      <c r="C7719" t="s">
        <v>16</v>
      </c>
      <c r="D7719" t="s">
        <v>16</v>
      </c>
      <c r="E7719" t="s">
        <v>16</v>
      </c>
      <c r="F7719" t="s">
        <v>16</v>
      </c>
      <c r="G7719" t="s">
        <v>154</v>
      </c>
      <c r="H7719">
        <v>1</v>
      </c>
      <c r="I7719" t="s">
        <v>4887</v>
      </c>
    </row>
    <row r="7720" spans="1:9" x14ac:dyDescent="0.25">
      <c r="A7720" t="s">
        <v>9416</v>
      </c>
      <c r="B7720">
        <v>74762273</v>
      </c>
      <c r="C7720" t="s">
        <v>16</v>
      </c>
      <c r="D7720" t="s">
        <v>16</v>
      </c>
      <c r="E7720" t="s">
        <v>16</v>
      </c>
      <c r="F7720" t="s">
        <v>16</v>
      </c>
      <c r="G7720" t="s">
        <v>154</v>
      </c>
      <c r="H7720">
        <v>1</v>
      </c>
      <c r="I7720" t="s">
        <v>4887</v>
      </c>
    </row>
    <row r="7721" spans="1:9" x14ac:dyDescent="0.25">
      <c r="A7721" t="s">
        <v>9417</v>
      </c>
      <c r="B7721">
        <v>74762273</v>
      </c>
      <c r="C7721" t="s">
        <v>16</v>
      </c>
      <c r="D7721" t="s">
        <v>16</v>
      </c>
      <c r="E7721" t="s">
        <v>16</v>
      </c>
      <c r="F7721" t="s">
        <v>16</v>
      </c>
      <c r="G7721" t="s">
        <v>154</v>
      </c>
      <c r="H7721">
        <v>1</v>
      </c>
      <c r="I7721" t="s">
        <v>4887</v>
      </c>
    </row>
    <row r="7722" spans="1:9" x14ac:dyDescent="0.25">
      <c r="A7722" t="s">
        <v>9224</v>
      </c>
      <c r="B7722">
        <v>74762273</v>
      </c>
      <c r="C7722" t="s">
        <v>16</v>
      </c>
      <c r="D7722" t="s">
        <v>16</v>
      </c>
      <c r="E7722" t="s">
        <v>16</v>
      </c>
      <c r="F7722" t="s">
        <v>16</v>
      </c>
      <c r="G7722" t="s">
        <v>154</v>
      </c>
      <c r="H7722">
        <v>1</v>
      </c>
      <c r="I7722" t="s">
        <v>4887</v>
      </c>
    </row>
    <row r="7723" spans="1:9" x14ac:dyDescent="0.25">
      <c r="A7723" t="s">
        <v>9223</v>
      </c>
      <c r="B7723">
        <v>74762273</v>
      </c>
      <c r="C7723" t="s">
        <v>16</v>
      </c>
      <c r="D7723" t="s">
        <v>16</v>
      </c>
      <c r="E7723" t="s">
        <v>16</v>
      </c>
      <c r="F7723" t="s">
        <v>16</v>
      </c>
      <c r="G7723" t="s">
        <v>154</v>
      </c>
      <c r="H7723">
        <v>1</v>
      </c>
      <c r="I7723" t="s">
        <v>4887</v>
      </c>
    </row>
    <row r="7724" spans="1:9" x14ac:dyDescent="0.25">
      <c r="A7724" t="s">
        <v>9226</v>
      </c>
      <c r="B7724">
        <v>74762273</v>
      </c>
      <c r="C7724" t="s">
        <v>16</v>
      </c>
      <c r="D7724" t="s">
        <v>16</v>
      </c>
      <c r="E7724" t="s">
        <v>16</v>
      </c>
      <c r="F7724" t="s">
        <v>16</v>
      </c>
      <c r="G7724" t="s">
        <v>154</v>
      </c>
      <c r="H7724">
        <v>1</v>
      </c>
      <c r="I7724" t="s">
        <v>4887</v>
      </c>
    </row>
    <row r="7725" spans="1:9" x14ac:dyDescent="0.25">
      <c r="A7725" t="s">
        <v>9225</v>
      </c>
      <c r="B7725">
        <v>74762273</v>
      </c>
      <c r="C7725" t="s">
        <v>16</v>
      </c>
      <c r="D7725" t="s">
        <v>16</v>
      </c>
      <c r="E7725" t="s">
        <v>16</v>
      </c>
      <c r="F7725" t="s">
        <v>16</v>
      </c>
      <c r="G7725" t="s">
        <v>154</v>
      </c>
      <c r="H7725">
        <v>1</v>
      </c>
      <c r="I7725" t="s">
        <v>4887</v>
      </c>
    </row>
    <row r="7726" spans="1:9" x14ac:dyDescent="0.25">
      <c r="A7726" t="s">
        <v>11261</v>
      </c>
      <c r="B7726">
        <v>75500133</v>
      </c>
      <c r="C7726" t="s">
        <v>16</v>
      </c>
      <c r="D7726" t="s">
        <v>16</v>
      </c>
      <c r="E7726" t="s">
        <v>16</v>
      </c>
      <c r="F7726" t="s">
        <v>16</v>
      </c>
      <c r="G7726" t="s">
        <v>3560</v>
      </c>
      <c r="H7726">
        <v>1</v>
      </c>
      <c r="I7726" t="s">
        <v>5234</v>
      </c>
    </row>
    <row r="7727" spans="1:9" x14ac:dyDescent="0.25">
      <c r="A7727" t="s">
        <v>8318</v>
      </c>
      <c r="B7727">
        <v>70120140</v>
      </c>
      <c r="C7727" t="s">
        <v>16</v>
      </c>
      <c r="D7727" t="s">
        <v>16</v>
      </c>
      <c r="E7727" t="s">
        <v>16</v>
      </c>
      <c r="F7727" t="s">
        <v>16</v>
      </c>
      <c r="G7727" t="s">
        <v>2467</v>
      </c>
      <c r="H7727">
        <v>1</v>
      </c>
      <c r="I7727" t="s">
        <v>5232</v>
      </c>
    </row>
    <row r="7728" spans="1:9" x14ac:dyDescent="0.25">
      <c r="A7728" t="s">
        <v>11027</v>
      </c>
      <c r="B7728">
        <v>75500133</v>
      </c>
      <c r="C7728" t="s">
        <v>16</v>
      </c>
      <c r="D7728" t="s">
        <v>16</v>
      </c>
      <c r="E7728" t="s">
        <v>16</v>
      </c>
      <c r="F7728" t="s">
        <v>16</v>
      </c>
      <c r="G7728" t="s">
        <v>3560</v>
      </c>
      <c r="H7728">
        <v>1</v>
      </c>
      <c r="I7728" t="s">
        <v>5234</v>
      </c>
    </row>
    <row r="7729" spans="1:9" x14ac:dyDescent="0.25">
      <c r="A7729" t="s">
        <v>11017</v>
      </c>
      <c r="B7729">
        <v>75500133</v>
      </c>
      <c r="C7729" t="s">
        <v>16</v>
      </c>
      <c r="D7729" t="s">
        <v>16</v>
      </c>
      <c r="E7729" t="s">
        <v>16</v>
      </c>
      <c r="F7729" t="s">
        <v>16</v>
      </c>
      <c r="G7729" t="s">
        <v>3560</v>
      </c>
      <c r="H7729">
        <v>1</v>
      </c>
      <c r="I7729" t="s">
        <v>5234</v>
      </c>
    </row>
    <row r="7730" spans="1:9" x14ac:dyDescent="0.25">
      <c r="A7730" t="s">
        <v>11018</v>
      </c>
      <c r="B7730">
        <v>75500133</v>
      </c>
      <c r="C7730" t="s">
        <v>16</v>
      </c>
      <c r="D7730" t="s">
        <v>16</v>
      </c>
      <c r="E7730" t="s">
        <v>16</v>
      </c>
      <c r="F7730" t="s">
        <v>16</v>
      </c>
      <c r="G7730" t="s">
        <v>3560</v>
      </c>
      <c r="H7730">
        <v>1</v>
      </c>
      <c r="I7730" t="s">
        <v>5234</v>
      </c>
    </row>
    <row r="7731" spans="1:9" x14ac:dyDescent="0.25">
      <c r="A7731" t="s">
        <v>11028</v>
      </c>
      <c r="B7731">
        <v>75500133</v>
      </c>
      <c r="C7731" t="s">
        <v>16</v>
      </c>
      <c r="D7731" t="s">
        <v>16</v>
      </c>
      <c r="E7731" t="s">
        <v>16</v>
      </c>
      <c r="F7731" t="s">
        <v>16</v>
      </c>
      <c r="G7731" t="s">
        <v>3560</v>
      </c>
      <c r="H7731">
        <v>1</v>
      </c>
      <c r="I7731" t="s">
        <v>5234</v>
      </c>
    </row>
    <row r="7732" spans="1:9" x14ac:dyDescent="0.25">
      <c r="A7732" t="s">
        <v>11029</v>
      </c>
      <c r="B7732">
        <v>75500133</v>
      </c>
      <c r="C7732" t="s">
        <v>16</v>
      </c>
      <c r="D7732" t="s">
        <v>16</v>
      </c>
      <c r="E7732" t="s">
        <v>16</v>
      </c>
      <c r="F7732" t="s">
        <v>16</v>
      </c>
      <c r="G7732" t="s">
        <v>3560</v>
      </c>
      <c r="H7732">
        <v>1</v>
      </c>
      <c r="I7732" t="s">
        <v>5234</v>
      </c>
    </row>
    <row r="7733" spans="1:9" x14ac:dyDescent="0.25">
      <c r="A7733" t="s">
        <v>11024</v>
      </c>
      <c r="B7733">
        <v>75500133</v>
      </c>
      <c r="C7733" t="s">
        <v>16</v>
      </c>
      <c r="D7733" t="s">
        <v>16</v>
      </c>
      <c r="E7733" t="s">
        <v>16</v>
      </c>
      <c r="F7733" t="s">
        <v>16</v>
      </c>
      <c r="G7733" t="s">
        <v>3560</v>
      </c>
      <c r="H7733">
        <v>1</v>
      </c>
      <c r="I7733" t="s">
        <v>5234</v>
      </c>
    </row>
    <row r="7734" spans="1:9" x14ac:dyDescent="0.25">
      <c r="A7734" t="s">
        <v>11019</v>
      </c>
      <c r="B7734">
        <v>75500133</v>
      </c>
      <c r="C7734" t="s">
        <v>16</v>
      </c>
      <c r="D7734" t="s">
        <v>16</v>
      </c>
      <c r="E7734" t="s">
        <v>16</v>
      </c>
      <c r="F7734" t="s">
        <v>16</v>
      </c>
      <c r="G7734" t="s">
        <v>3560</v>
      </c>
      <c r="H7734">
        <v>1</v>
      </c>
      <c r="I7734" t="s">
        <v>5234</v>
      </c>
    </row>
    <row r="7735" spans="1:9" x14ac:dyDescent="0.25">
      <c r="A7735" t="s">
        <v>11699</v>
      </c>
      <c r="B7735">
        <v>75180019</v>
      </c>
      <c r="C7735" t="s">
        <v>16</v>
      </c>
      <c r="D7735" t="s">
        <v>16</v>
      </c>
      <c r="E7735" t="s">
        <v>16</v>
      </c>
      <c r="F7735" t="s">
        <v>16</v>
      </c>
      <c r="G7735" t="s">
        <v>2430</v>
      </c>
      <c r="H7735">
        <v>2</v>
      </c>
      <c r="I7735" t="s">
        <v>15850</v>
      </c>
    </row>
    <row r="7736" spans="1:9" x14ac:dyDescent="0.25">
      <c r="A7736" t="s">
        <v>11699</v>
      </c>
      <c r="B7736">
        <v>96266400</v>
      </c>
      <c r="C7736" t="s">
        <v>16</v>
      </c>
      <c r="D7736" t="s">
        <v>16</v>
      </c>
      <c r="E7736" t="s">
        <v>16</v>
      </c>
      <c r="F7736" t="s">
        <v>16</v>
      </c>
      <c r="G7736" t="s">
        <v>13916</v>
      </c>
      <c r="H7736">
        <v>1</v>
      </c>
      <c r="I7736" t="s">
        <v>15843</v>
      </c>
    </row>
    <row r="7737" spans="1:9" x14ac:dyDescent="0.25">
      <c r="A7737" t="s">
        <v>11030</v>
      </c>
      <c r="B7737">
        <v>75500133</v>
      </c>
      <c r="C7737" t="s">
        <v>16</v>
      </c>
      <c r="D7737" t="s">
        <v>16</v>
      </c>
      <c r="E7737" t="s">
        <v>16</v>
      </c>
      <c r="F7737" t="s">
        <v>16</v>
      </c>
      <c r="G7737" t="s">
        <v>3560</v>
      </c>
      <c r="H7737">
        <v>1</v>
      </c>
      <c r="I7737" t="s">
        <v>5234</v>
      </c>
    </row>
    <row r="7738" spans="1:9" x14ac:dyDescent="0.25">
      <c r="A7738" t="s">
        <v>11020</v>
      </c>
      <c r="B7738">
        <v>75500133</v>
      </c>
      <c r="C7738" t="s">
        <v>16</v>
      </c>
      <c r="D7738" t="s">
        <v>16</v>
      </c>
      <c r="E7738" t="s">
        <v>16</v>
      </c>
      <c r="F7738" t="s">
        <v>16</v>
      </c>
      <c r="G7738" t="s">
        <v>3560</v>
      </c>
      <c r="H7738">
        <v>1</v>
      </c>
      <c r="I7738" t="s">
        <v>5234</v>
      </c>
    </row>
    <row r="7739" spans="1:9" x14ac:dyDescent="0.25">
      <c r="A7739" t="s">
        <v>11021</v>
      </c>
      <c r="B7739">
        <v>75500133</v>
      </c>
      <c r="C7739" t="s">
        <v>16</v>
      </c>
      <c r="D7739" t="s">
        <v>16</v>
      </c>
      <c r="E7739" t="s">
        <v>16</v>
      </c>
      <c r="F7739" t="s">
        <v>16</v>
      </c>
      <c r="G7739" t="s">
        <v>3560</v>
      </c>
      <c r="H7739">
        <v>1</v>
      </c>
      <c r="I7739" t="s">
        <v>5234</v>
      </c>
    </row>
    <row r="7740" spans="1:9" x14ac:dyDescent="0.25">
      <c r="A7740" t="s">
        <v>11022</v>
      </c>
      <c r="B7740">
        <v>75500133</v>
      </c>
      <c r="C7740" t="s">
        <v>16</v>
      </c>
      <c r="D7740" t="s">
        <v>16</v>
      </c>
      <c r="E7740" t="s">
        <v>16</v>
      </c>
      <c r="F7740" t="s">
        <v>16</v>
      </c>
      <c r="G7740" t="s">
        <v>3560</v>
      </c>
      <c r="H7740">
        <v>1</v>
      </c>
      <c r="I7740" t="s">
        <v>5234</v>
      </c>
    </row>
    <row r="7741" spans="1:9" x14ac:dyDescent="0.25">
      <c r="A7741" t="s">
        <v>10975</v>
      </c>
      <c r="B7741">
        <v>75500133</v>
      </c>
      <c r="C7741" t="s">
        <v>16</v>
      </c>
      <c r="D7741" t="s">
        <v>16</v>
      </c>
      <c r="E7741" t="s">
        <v>16</v>
      </c>
      <c r="F7741" t="s">
        <v>16</v>
      </c>
      <c r="G7741" t="s">
        <v>3560</v>
      </c>
      <c r="H7741">
        <v>1</v>
      </c>
      <c r="I7741" t="s">
        <v>5234</v>
      </c>
    </row>
    <row r="7742" spans="1:9" x14ac:dyDescent="0.25">
      <c r="A7742" t="s">
        <v>11023</v>
      </c>
      <c r="B7742">
        <v>75500133</v>
      </c>
      <c r="C7742" t="s">
        <v>16</v>
      </c>
      <c r="D7742" t="s">
        <v>16</v>
      </c>
      <c r="E7742" t="s">
        <v>16</v>
      </c>
      <c r="F7742" t="s">
        <v>16</v>
      </c>
      <c r="G7742" t="s">
        <v>3560</v>
      </c>
      <c r="H7742">
        <v>1</v>
      </c>
      <c r="I7742" t="s">
        <v>5234</v>
      </c>
    </row>
    <row r="7743" spans="1:9" x14ac:dyDescent="0.25">
      <c r="A7743" t="s">
        <v>11263</v>
      </c>
      <c r="B7743">
        <v>75500133</v>
      </c>
      <c r="C7743" t="s">
        <v>16</v>
      </c>
      <c r="D7743" t="s">
        <v>16</v>
      </c>
      <c r="E7743" t="s">
        <v>16</v>
      </c>
      <c r="F7743" t="s">
        <v>16</v>
      </c>
      <c r="G7743" t="s">
        <v>3560</v>
      </c>
      <c r="H7743">
        <v>1</v>
      </c>
      <c r="I7743" t="s">
        <v>5234</v>
      </c>
    </row>
    <row r="7744" spans="1:9" x14ac:dyDescent="0.25">
      <c r="A7744" t="s">
        <v>11262</v>
      </c>
      <c r="B7744">
        <v>75500133</v>
      </c>
      <c r="C7744" t="s">
        <v>16</v>
      </c>
      <c r="D7744" t="s">
        <v>16</v>
      </c>
      <c r="E7744" t="s">
        <v>16</v>
      </c>
      <c r="F7744" t="s">
        <v>16</v>
      </c>
      <c r="G7744" t="s">
        <v>3560</v>
      </c>
      <c r="H7744">
        <v>1</v>
      </c>
      <c r="I7744" t="s">
        <v>5234</v>
      </c>
    </row>
    <row r="7745" spans="1:9" x14ac:dyDescent="0.25">
      <c r="A7745" t="s">
        <v>11264</v>
      </c>
      <c r="B7745">
        <v>75500133</v>
      </c>
      <c r="C7745" t="s">
        <v>16</v>
      </c>
      <c r="D7745" t="s">
        <v>16</v>
      </c>
      <c r="E7745" t="s">
        <v>16</v>
      </c>
      <c r="F7745" t="s">
        <v>16</v>
      </c>
      <c r="G7745" t="s">
        <v>3560</v>
      </c>
      <c r="H7745">
        <v>1</v>
      </c>
      <c r="I7745" t="s">
        <v>5234</v>
      </c>
    </row>
    <row r="7746" spans="1:9" x14ac:dyDescent="0.25">
      <c r="A7746" t="s">
        <v>11265</v>
      </c>
      <c r="B7746">
        <v>75500133</v>
      </c>
      <c r="C7746" t="s">
        <v>16</v>
      </c>
      <c r="D7746" t="s">
        <v>16</v>
      </c>
      <c r="E7746" t="s">
        <v>16</v>
      </c>
      <c r="F7746" t="s">
        <v>16</v>
      </c>
      <c r="G7746" t="s">
        <v>3560</v>
      </c>
      <c r="H7746">
        <v>1</v>
      </c>
      <c r="I7746" t="s">
        <v>5234</v>
      </c>
    </row>
    <row r="7747" spans="1:9" x14ac:dyDescent="0.25">
      <c r="A7747" t="s">
        <v>11257</v>
      </c>
      <c r="B7747">
        <v>75500133</v>
      </c>
      <c r="C7747" t="s">
        <v>16</v>
      </c>
      <c r="D7747" t="s">
        <v>16</v>
      </c>
      <c r="E7747" t="s">
        <v>16</v>
      </c>
      <c r="F7747" t="s">
        <v>16</v>
      </c>
      <c r="G7747" t="s">
        <v>3560</v>
      </c>
      <c r="H7747">
        <v>1</v>
      </c>
      <c r="I7747" t="s">
        <v>5234</v>
      </c>
    </row>
    <row r="7748" spans="1:9" x14ac:dyDescent="0.25">
      <c r="A7748" t="s">
        <v>11267</v>
      </c>
      <c r="B7748">
        <v>75500133</v>
      </c>
      <c r="C7748" t="s">
        <v>16</v>
      </c>
      <c r="D7748" t="s">
        <v>16</v>
      </c>
      <c r="E7748" t="s">
        <v>16</v>
      </c>
      <c r="F7748" t="s">
        <v>16</v>
      </c>
      <c r="G7748" t="s">
        <v>3560</v>
      </c>
      <c r="H7748">
        <v>1</v>
      </c>
      <c r="I7748" t="s">
        <v>5234</v>
      </c>
    </row>
    <row r="7749" spans="1:9" x14ac:dyDescent="0.25">
      <c r="A7749" t="s">
        <v>11270</v>
      </c>
      <c r="B7749">
        <v>75500133</v>
      </c>
      <c r="C7749" t="s">
        <v>16</v>
      </c>
      <c r="D7749" t="s">
        <v>16</v>
      </c>
      <c r="E7749" t="s">
        <v>16</v>
      </c>
      <c r="F7749" t="s">
        <v>16</v>
      </c>
      <c r="G7749" t="s">
        <v>3560</v>
      </c>
      <c r="H7749">
        <v>1</v>
      </c>
      <c r="I7749" t="s">
        <v>5234</v>
      </c>
    </row>
    <row r="7750" spans="1:9" x14ac:dyDescent="0.25">
      <c r="A7750" t="s">
        <v>11258</v>
      </c>
      <c r="B7750">
        <v>75500133</v>
      </c>
      <c r="C7750" t="s">
        <v>16</v>
      </c>
      <c r="D7750" t="s">
        <v>16</v>
      </c>
      <c r="E7750" t="s">
        <v>16</v>
      </c>
      <c r="F7750" t="s">
        <v>16</v>
      </c>
      <c r="G7750" t="s">
        <v>3560</v>
      </c>
      <c r="H7750">
        <v>1</v>
      </c>
      <c r="I7750" t="s">
        <v>5234</v>
      </c>
    </row>
    <row r="7751" spans="1:9" x14ac:dyDescent="0.25">
      <c r="A7751" t="s">
        <v>11677</v>
      </c>
      <c r="B7751">
        <v>75500133</v>
      </c>
      <c r="C7751" t="s">
        <v>16</v>
      </c>
      <c r="D7751" t="s">
        <v>16</v>
      </c>
      <c r="E7751" t="s">
        <v>16</v>
      </c>
      <c r="F7751" t="s">
        <v>16</v>
      </c>
      <c r="G7751" t="s">
        <v>3560</v>
      </c>
      <c r="H7751">
        <v>1</v>
      </c>
      <c r="I7751" t="s">
        <v>5234</v>
      </c>
    </row>
    <row r="7752" spans="1:9" x14ac:dyDescent="0.25">
      <c r="A7752" t="s">
        <v>11690</v>
      </c>
      <c r="B7752">
        <v>75500133</v>
      </c>
      <c r="C7752" t="s">
        <v>16</v>
      </c>
      <c r="D7752" t="s">
        <v>16</v>
      </c>
      <c r="E7752" t="s">
        <v>16</v>
      </c>
      <c r="F7752" t="s">
        <v>16</v>
      </c>
      <c r="G7752" t="s">
        <v>3560</v>
      </c>
      <c r="H7752">
        <v>1</v>
      </c>
      <c r="I7752" t="s">
        <v>5234</v>
      </c>
    </row>
    <row r="7753" spans="1:9" x14ac:dyDescent="0.25">
      <c r="A7753" t="s">
        <v>11687</v>
      </c>
      <c r="B7753">
        <v>75500133</v>
      </c>
      <c r="C7753" t="s">
        <v>16</v>
      </c>
      <c r="D7753" t="s">
        <v>16</v>
      </c>
      <c r="E7753" t="s">
        <v>16</v>
      </c>
      <c r="F7753" t="s">
        <v>16</v>
      </c>
      <c r="G7753" t="s">
        <v>3560</v>
      </c>
      <c r="H7753">
        <v>1</v>
      </c>
      <c r="I7753" t="s">
        <v>5234</v>
      </c>
    </row>
    <row r="7754" spans="1:9" x14ac:dyDescent="0.25">
      <c r="A7754" t="s">
        <v>11700</v>
      </c>
      <c r="B7754">
        <v>75500133</v>
      </c>
      <c r="C7754" t="s">
        <v>16</v>
      </c>
      <c r="D7754" t="s">
        <v>16</v>
      </c>
      <c r="E7754" t="s">
        <v>16</v>
      </c>
      <c r="F7754" t="s">
        <v>16</v>
      </c>
      <c r="G7754" t="s">
        <v>3560</v>
      </c>
      <c r="H7754">
        <v>1</v>
      </c>
      <c r="I7754" t="s">
        <v>5234</v>
      </c>
    </row>
    <row r="7755" spans="1:9" x14ac:dyDescent="0.25">
      <c r="A7755" t="s">
        <v>11701</v>
      </c>
      <c r="B7755">
        <v>75500133</v>
      </c>
      <c r="C7755" t="s">
        <v>16</v>
      </c>
      <c r="D7755" t="s">
        <v>16</v>
      </c>
      <c r="E7755" t="s">
        <v>16</v>
      </c>
      <c r="F7755" t="s">
        <v>16</v>
      </c>
      <c r="G7755" t="s">
        <v>3560</v>
      </c>
      <c r="H7755">
        <v>1</v>
      </c>
      <c r="I7755" t="s">
        <v>5234</v>
      </c>
    </row>
    <row r="7756" spans="1:9" x14ac:dyDescent="0.25">
      <c r="A7756" t="s">
        <v>11702</v>
      </c>
      <c r="B7756">
        <v>75500133</v>
      </c>
      <c r="C7756" t="s">
        <v>16</v>
      </c>
      <c r="D7756" t="s">
        <v>16</v>
      </c>
      <c r="E7756" t="s">
        <v>16</v>
      </c>
      <c r="F7756" t="s">
        <v>16</v>
      </c>
      <c r="G7756" t="s">
        <v>3560</v>
      </c>
      <c r="H7756">
        <v>1</v>
      </c>
      <c r="I7756" t="s">
        <v>5234</v>
      </c>
    </row>
    <row r="7757" spans="1:9" x14ac:dyDescent="0.25">
      <c r="A7757" t="s">
        <v>11693</v>
      </c>
      <c r="B7757">
        <v>75500133</v>
      </c>
      <c r="C7757" t="s">
        <v>16</v>
      </c>
      <c r="D7757" t="s">
        <v>16</v>
      </c>
      <c r="E7757" t="s">
        <v>16</v>
      </c>
      <c r="F7757" t="s">
        <v>16</v>
      </c>
      <c r="G7757" t="s">
        <v>3560</v>
      </c>
      <c r="H7757">
        <v>1</v>
      </c>
      <c r="I7757" t="s">
        <v>5234</v>
      </c>
    </row>
    <row r="7758" spans="1:9" x14ac:dyDescent="0.25">
      <c r="A7758" t="s">
        <v>11694</v>
      </c>
      <c r="B7758">
        <v>75500133</v>
      </c>
      <c r="C7758" t="s">
        <v>16</v>
      </c>
      <c r="D7758" t="s">
        <v>16</v>
      </c>
      <c r="E7758" t="s">
        <v>16</v>
      </c>
      <c r="F7758" t="s">
        <v>16</v>
      </c>
      <c r="G7758" t="s">
        <v>3560</v>
      </c>
      <c r="H7758">
        <v>1</v>
      </c>
      <c r="I7758" t="s">
        <v>5234</v>
      </c>
    </row>
    <row r="7759" spans="1:9" x14ac:dyDescent="0.25">
      <c r="A7759" t="s">
        <v>11703</v>
      </c>
      <c r="B7759">
        <v>75500133</v>
      </c>
      <c r="C7759" t="s">
        <v>16</v>
      </c>
      <c r="D7759" t="s">
        <v>16</v>
      </c>
      <c r="E7759" t="s">
        <v>16</v>
      </c>
      <c r="F7759" t="s">
        <v>16</v>
      </c>
      <c r="G7759" t="s">
        <v>3560</v>
      </c>
      <c r="H7759">
        <v>1</v>
      </c>
      <c r="I7759" t="s">
        <v>5234</v>
      </c>
    </row>
    <row r="7760" spans="1:9" x14ac:dyDescent="0.25">
      <c r="A7760" t="s">
        <v>11695</v>
      </c>
      <c r="B7760">
        <v>75500133</v>
      </c>
      <c r="C7760" t="s">
        <v>16</v>
      </c>
      <c r="D7760" t="s">
        <v>16</v>
      </c>
      <c r="E7760" t="s">
        <v>16</v>
      </c>
      <c r="F7760" t="s">
        <v>16</v>
      </c>
      <c r="G7760" t="s">
        <v>3560</v>
      </c>
      <c r="H7760">
        <v>1</v>
      </c>
      <c r="I7760" t="s">
        <v>5234</v>
      </c>
    </row>
    <row r="7761" spans="1:9" x14ac:dyDescent="0.25">
      <c r="A7761" t="s">
        <v>11031</v>
      </c>
      <c r="B7761">
        <v>75500133</v>
      </c>
      <c r="C7761" t="s">
        <v>16</v>
      </c>
      <c r="D7761" t="s">
        <v>16</v>
      </c>
      <c r="E7761" t="s">
        <v>16</v>
      </c>
      <c r="F7761" t="s">
        <v>16</v>
      </c>
      <c r="G7761" t="s">
        <v>3560</v>
      </c>
      <c r="H7761">
        <v>1</v>
      </c>
      <c r="I7761" t="s">
        <v>5234</v>
      </c>
    </row>
    <row r="7762" spans="1:9" x14ac:dyDescent="0.25">
      <c r="A7762" t="s">
        <v>11760</v>
      </c>
      <c r="B7762">
        <v>75500133</v>
      </c>
      <c r="C7762" t="s">
        <v>16</v>
      </c>
      <c r="D7762" t="s">
        <v>16</v>
      </c>
      <c r="E7762" t="s">
        <v>16</v>
      </c>
      <c r="F7762" t="s">
        <v>16</v>
      </c>
      <c r="G7762" t="s">
        <v>3560</v>
      </c>
      <c r="H7762">
        <v>1</v>
      </c>
      <c r="I7762" t="s">
        <v>5234</v>
      </c>
    </row>
    <row r="7763" spans="1:9" x14ac:dyDescent="0.25">
      <c r="A7763" t="s">
        <v>11785</v>
      </c>
      <c r="B7763">
        <v>75500133</v>
      </c>
      <c r="C7763" t="s">
        <v>16</v>
      </c>
      <c r="D7763" t="s">
        <v>16</v>
      </c>
      <c r="E7763" t="s">
        <v>16</v>
      </c>
      <c r="F7763" t="s">
        <v>16</v>
      </c>
      <c r="G7763" t="s">
        <v>3560</v>
      </c>
      <c r="H7763">
        <v>1</v>
      </c>
      <c r="I7763" t="s">
        <v>5234</v>
      </c>
    </row>
    <row r="7764" spans="1:9" x14ac:dyDescent="0.25">
      <c r="A7764" t="s">
        <v>11933</v>
      </c>
      <c r="B7764">
        <v>75500133</v>
      </c>
      <c r="C7764" t="s">
        <v>16</v>
      </c>
      <c r="D7764" t="s">
        <v>16</v>
      </c>
      <c r="E7764" t="s">
        <v>16</v>
      </c>
      <c r="F7764" t="s">
        <v>16</v>
      </c>
      <c r="G7764" t="s">
        <v>3560</v>
      </c>
      <c r="H7764">
        <v>1</v>
      </c>
      <c r="I7764" t="s">
        <v>5234</v>
      </c>
    </row>
    <row r="7765" spans="1:9" x14ac:dyDescent="0.25">
      <c r="A7765" t="s">
        <v>10675</v>
      </c>
      <c r="B7765">
        <v>75500133</v>
      </c>
      <c r="C7765" t="s">
        <v>16</v>
      </c>
      <c r="D7765" t="s">
        <v>16</v>
      </c>
      <c r="E7765" t="s">
        <v>16</v>
      </c>
      <c r="F7765" t="s">
        <v>16</v>
      </c>
      <c r="G7765" t="s">
        <v>3560</v>
      </c>
      <c r="H7765">
        <v>1</v>
      </c>
      <c r="I7765" t="s">
        <v>5234</v>
      </c>
    </row>
    <row r="7766" spans="1:9" x14ac:dyDescent="0.25">
      <c r="A7766" t="s">
        <v>11704</v>
      </c>
      <c r="B7766">
        <v>75500133</v>
      </c>
      <c r="C7766" t="s">
        <v>16</v>
      </c>
      <c r="D7766" t="s">
        <v>16</v>
      </c>
      <c r="E7766" t="s">
        <v>16</v>
      </c>
      <c r="F7766" t="s">
        <v>16</v>
      </c>
      <c r="G7766" t="s">
        <v>3560</v>
      </c>
      <c r="H7766">
        <v>1</v>
      </c>
      <c r="I7766" t="s">
        <v>5234</v>
      </c>
    </row>
    <row r="7767" spans="1:9" x14ac:dyDescent="0.25">
      <c r="A7767" t="s">
        <v>8859</v>
      </c>
      <c r="B7767">
        <v>75211662</v>
      </c>
      <c r="C7767" t="s">
        <v>16</v>
      </c>
      <c r="D7767" t="s">
        <v>16</v>
      </c>
      <c r="E7767" t="s">
        <v>16</v>
      </c>
      <c r="F7767" t="s">
        <v>16</v>
      </c>
      <c r="G7767" t="s">
        <v>7015</v>
      </c>
      <c r="H7767">
        <v>1</v>
      </c>
      <c r="I7767" t="s">
        <v>7143</v>
      </c>
    </row>
    <row r="7768" spans="1:9" x14ac:dyDescent="0.25">
      <c r="A7768" t="s">
        <v>8857</v>
      </c>
      <c r="B7768">
        <v>75211662</v>
      </c>
      <c r="C7768" t="s">
        <v>16</v>
      </c>
      <c r="D7768" t="s">
        <v>16</v>
      </c>
      <c r="E7768" t="s">
        <v>16</v>
      </c>
      <c r="F7768" t="s">
        <v>16</v>
      </c>
      <c r="G7768" t="s">
        <v>7015</v>
      </c>
      <c r="H7768">
        <v>1</v>
      </c>
      <c r="I7768" t="s">
        <v>7143</v>
      </c>
    </row>
    <row r="7769" spans="1:9" x14ac:dyDescent="0.25">
      <c r="A7769" t="s">
        <v>8861</v>
      </c>
      <c r="B7769">
        <v>75211662</v>
      </c>
      <c r="C7769" t="s">
        <v>16</v>
      </c>
      <c r="D7769" t="s">
        <v>16</v>
      </c>
      <c r="E7769" t="s">
        <v>16</v>
      </c>
      <c r="F7769" t="s">
        <v>16</v>
      </c>
      <c r="G7769" t="s">
        <v>7015</v>
      </c>
      <c r="H7769">
        <v>1</v>
      </c>
      <c r="I7769" t="s">
        <v>7143</v>
      </c>
    </row>
    <row r="7770" spans="1:9" x14ac:dyDescent="0.25">
      <c r="A7770" t="s">
        <v>8862</v>
      </c>
      <c r="B7770">
        <v>75211662</v>
      </c>
      <c r="C7770" t="s">
        <v>16</v>
      </c>
      <c r="D7770" t="s">
        <v>16</v>
      </c>
      <c r="E7770" t="s">
        <v>16</v>
      </c>
      <c r="F7770" t="s">
        <v>16</v>
      </c>
      <c r="G7770" t="s">
        <v>7015</v>
      </c>
      <c r="H7770">
        <v>1</v>
      </c>
      <c r="I7770" t="s">
        <v>7143</v>
      </c>
    </row>
    <row r="7771" spans="1:9" x14ac:dyDescent="0.25">
      <c r="A7771" t="s">
        <v>8863</v>
      </c>
      <c r="B7771">
        <v>75211662</v>
      </c>
      <c r="C7771" t="s">
        <v>16</v>
      </c>
      <c r="D7771" t="s">
        <v>16</v>
      </c>
      <c r="E7771" t="s">
        <v>16</v>
      </c>
      <c r="F7771" t="s">
        <v>16</v>
      </c>
      <c r="G7771" t="s">
        <v>7015</v>
      </c>
      <c r="H7771">
        <v>1</v>
      </c>
      <c r="I7771" t="s">
        <v>7143</v>
      </c>
    </row>
    <row r="7772" spans="1:9" x14ac:dyDescent="0.25">
      <c r="A7772" t="s">
        <v>8858</v>
      </c>
      <c r="B7772">
        <v>75211662</v>
      </c>
      <c r="C7772" t="s">
        <v>16</v>
      </c>
      <c r="D7772" t="s">
        <v>16</v>
      </c>
      <c r="E7772" t="s">
        <v>16</v>
      </c>
      <c r="F7772" t="s">
        <v>16</v>
      </c>
      <c r="G7772" t="s">
        <v>7015</v>
      </c>
      <c r="H7772">
        <v>1</v>
      </c>
      <c r="I7772" t="s">
        <v>7143</v>
      </c>
    </row>
    <row r="7773" spans="1:9" x14ac:dyDescent="0.25">
      <c r="A7773" t="s">
        <v>10674</v>
      </c>
      <c r="B7773">
        <v>75500133</v>
      </c>
      <c r="C7773" t="s">
        <v>16</v>
      </c>
      <c r="D7773" t="s">
        <v>16</v>
      </c>
      <c r="E7773" t="s">
        <v>16</v>
      </c>
      <c r="F7773" t="s">
        <v>16</v>
      </c>
      <c r="G7773" t="s">
        <v>3560</v>
      </c>
      <c r="H7773">
        <v>1</v>
      </c>
      <c r="I7773" t="s">
        <v>5234</v>
      </c>
    </row>
    <row r="7774" spans="1:9" x14ac:dyDescent="0.25">
      <c r="A7774" t="s">
        <v>11748</v>
      </c>
      <c r="B7774">
        <v>75500133</v>
      </c>
      <c r="C7774" t="s">
        <v>16</v>
      </c>
      <c r="D7774" t="s">
        <v>16</v>
      </c>
      <c r="E7774" t="s">
        <v>16</v>
      </c>
      <c r="F7774" t="s">
        <v>16</v>
      </c>
      <c r="G7774" t="s">
        <v>3560</v>
      </c>
      <c r="H7774">
        <v>1</v>
      </c>
      <c r="I7774" t="s">
        <v>5234</v>
      </c>
    </row>
    <row r="7775" spans="1:9" x14ac:dyDescent="0.25">
      <c r="A7775" t="s">
        <v>11266</v>
      </c>
      <c r="B7775">
        <v>75500133</v>
      </c>
      <c r="C7775" t="s">
        <v>16</v>
      </c>
      <c r="D7775" t="s">
        <v>16</v>
      </c>
      <c r="E7775" t="s">
        <v>16</v>
      </c>
      <c r="F7775" t="s">
        <v>16</v>
      </c>
      <c r="G7775" t="s">
        <v>3560</v>
      </c>
      <c r="H7775">
        <v>1</v>
      </c>
      <c r="I7775" t="s">
        <v>5234</v>
      </c>
    </row>
    <row r="7776" spans="1:9" x14ac:dyDescent="0.25">
      <c r="A7776" t="s">
        <v>11696</v>
      </c>
      <c r="B7776">
        <v>75500133</v>
      </c>
      <c r="C7776" t="s">
        <v>16</v>
      </c>
      <c r="D7776" t="s">
        <v>16</v>
      </c>
      <c r="E7776" t="s">
        <v>16</v>
      </c>
      <c r="F7776" t="s">
        <v>16</v>
      </c>
      <c r="G7776" t="s">
        <v>3560</v>
      </c>
      <c r="H7776">
        <v>1</v>
      </c>
      <c r="I7776" t="s">
        <v>5234</v>
      </c>
    </row>
    <row r="7777" spans="1:9" x14ac:dyDescent="0.25">
      <c r="A7777" t="s">
        <v>11750</v>
      </c>
      <c r="B7777">
        <v>75500133</v>
      </c>
      <c r="C7777" t="s">
        <v>16</v>
      </c>
      <c r="D7777" t="s">
        <v>16</v>
      </c>
      <c r="E7777" t="s">
        <v>16</v>
      </c>
      <c r="F7777" t="s">
        <v>16</v>
      </c>
      <c r="G7777" t="s">
        <v>3560</v>
      </c>
      <c r="H7777">
        <v>1</v>
      </c>
      <c r="I7777" t="s">
        <v>5234</v>
      </c>
    </row>
    <row r="7778" spans="1:9" x14ac:dyDescent="0.25">
      <c r="A7778" t="s">
        <v>11755</v>
      </c>
      <c r="B7778">
        <v>75500133</v>
      </c>
      <c r="C7778" t="s">
        <v>16</v>
      </c>
      <c r="D7778" t="s">
        <v>16</v>
      </c>
      <c r="E7778" t="s">
        <v>16</v>
      </c>
      <c r="F7778" t="s">
        <v>16</v>
      </c>
      <c r="G7778" t="s">
        <v>3560</v>
      </c>
      <c r="H7778">
        <v>1</v>
      </c>
      <c r="I7778" t="s">
        <v>5234</v>
      </c>
    </row>
    <row r="7779" spans="1:9" x14ac:dyDescent="0.25">
      <c r="A7779" t="s">
        <v>11756</v>
      </c>
      <c r="B7779">
        <v>75500133</v>
      </c>
      <c r="C7779" t="s">
        <v>16</v>
      </c>
      <c r="D7779" t="s">
        <v>16</v>
      </c>
      <c r="E7779" t="s">
        <v>16</v>
      </c>
      <c r="F7779" t="s">
        <v>16</v>
      </c>
      <c r="G7779" t="s">
        <v>3560</v>
      </c>
      <c r="H7779">
        <v>1</v>
      </c>
      <c r="I7779" t="s">
        <v>5234</v>
      </c>
    </row>
    <row r="7780" spans="1:9" x14ac:dyDescent="0.25">
      <c r="A7780" t="s">
        <v>11757</v>
      </c>
      <c r="B7780">
        <v>75500133</v>
      </c>
      <c r="C7780" t="s">
        <v>16</v>
      </c>
      <c r="D7780" t="s">
        <v>16</v>
      </c>
      <c r="E7780" t="s">
        <v>16</v>
      </c>
      <c r="F7780" t="s">
        <v>16</v>
      </c>
      <c r="G7780" t="s">
        <v>3560</v>
      </c>
      <c r="H7780">
        <v>1</v>
      </c>
      <c r="I7780" t="s">
        <v>5234</v>
      </c>
    </row>
    <row r="7781" spans="1:9" x14ac:dyDescent="0.25">
      <c r="A7781" t="s">
        <v>11758</v>
      </c>
      <c r="B7781">
        <v>75500133</v>
      </c>
      <c r="C7781" t="s">
        <v>16</v>
      </c>
      <c r="D7781" t="s">
        <v>16</v>
      </c>
      <c r="E7781" t="s">
        <v>16</v>
      </c>
      <c r="F7781" t="s">
        <v>16</v>
      </c>
      <c r="G7781" t="s">
        <v>3560</v>
      </c>
      <c r="H7781">
        <v>1</v>
      </c>
      <c r="I7781" t="s">
        <v>5234</v>
      </c>
    </row>
    <row r="7782" spans="1:9" x14ac:dyDescent="0.25">
      <c r="A7782" t="s">
        <v>11751</v>
      </c>
      <c r="B7782">
        <v>75500133</v>
      </c>
      <c r="C7782" t="s">
        <v>16</v>
      </c>
      <c r="D7782" t="s">
        <v>16</v>
      </c>
      <c r="E7782" t="s">
        <v>16</v>
      </c>
      <c r="F7782" t="s">
        <v>16</v>
      </c>
      <c r="G7782" t="s">
        <v>3560</v>
      </c>
      <c r="H7782">
        <v>1</v>
      </c>
      <c r="I7782" t="s">
        <v>5234</v>
      </c>
    </row>
    <row r="7783" spans="1:9" x14ac:dyDescent="0.25">
      <c r="A7783" t="s">
        <v>11752</v>
      </c>
      <c r="B7783">
        <v>75500133</v>
      </c>
      <c r="C7783" t="s">
        <v>16</v>
      </c>
      <c r="D7783" t="s">
        <v>16</v>
      </c>
      <c r="E7783" t="s">
        <v>16</v>
      </c>
      <c r="F7783" t="s">
        <v>16</v>
      </c>
      <c r="G7783" t="s">
        <v>3560</v>
      </c>
      <c r="H7783">
        <v>1</v>
      </c>
      <c r="I7783" t="s">
        <v>5234</v>
      </c>
    </row>
    <row r="7784" spans="1:9" x14ac:dyDescent="0.25">
      <c r="A7784" t="s">
        <v>11753</v>
      </c>
      <c r="B7784">
        <v>75500133</v>
      </c>
      <c r="C7784" t="s">
        <v>16</v>
      </c>
      <c r="D7784" t="s">
        <v>16</v>
      </c>
      <c r="E7784" t="s">
        <v>16</v>
      </c>
      <c r="F7784" t="s">
        <v>16</v>
      </c>
      <c r="G7784" t="s">
        <v>3560</v>
      </c>
      <c r="H7784">
        <v>1</v>
      </c>
      <c r="I7784" t="s">
        <v>5234</v>
      </c>
    </row>
    <row r="7785" spans="1:9" x14ac:dyDescent="0.25">
      <c r="A7785" t="s">
        <v>11754</v>
      </c>
      <c r="B7785">
        <v>75500133</v>
      </c>
      <c r="C7785" t="s">
        <v>16</v>
      </c>
      <c r="D7785" t="s">
        <v>16</v>
      </c>
      <c r="E7785" t="s">
        <v>16</v>
      </c>
      <c r="F7785" t="s">
        <v>16</v>
      </c>
      <c r="G7785" t="s">
        <v>3560</v>
      </c>
      <c r="H7785">
        <v>1</v>
      </c>
      <c r="I7785" t="s">
        <v>5234</v>
      </c>
    </row>
    <row r="7786" spans="1:9" x14ac:dyDescent="0.25">
      <c r="A7786" t="s">
        <v>11759</v>
      </c>
      <c r="B7786">
        <v>75500133</v>
      </c>
      <c r="C7786" t="s">
        <v>16</v>
      </c>
      <c r="D7786" t="s">
        <v>16</v>
      </c>
      <c r="E7786" t="s">
        <v>16</v>
      </c>
      <c r="F7786" t="s">
        <v>16</v>
      </c>
      <c r="G7786" t="s">
        <v>3560</v>
      </c>
      <c r="H7786">
        <v>1</v>
      </c>
      <c r="I7786" t="s">
        <v>5234</v>
      </c>
    </row>
    <row r="7787" spans="1:9" x14ac:dyDescent="0.25">
      <c r="A7787" t="s">
        <v>11749</v>
      </c>
      <c r="B7787">
        <v>75500133</v>
      </c>
      <c r="C7787" t="s">
        <v>16</v>
      </c>
      <c r="D7787" t="s">
        <v>16</v>
      </c>
      <c r="E7787" t="s">
        <v>16</v>
      </c>
      <c r="F7787" t="s">
        <v>16</v>
      </c>
      <c r="G7787" t="s">
        <v>3560</v>
      </c>
      <c r="H7787">
        <v>1</v>
      </c>
      <c r="I7787" t="s">
        <v>5234</v>
      </c>
    </row>
    <row r="7788" spans="1:9" x14ac:dyDescent="0.25">
      <c r="A7788" t="s">
        <v>10676</v>
      </c>
      <c r="B7788">
        <v>75500133</v>
      </c>
      <c r="C7788" t="s">
        <v>16</v>
      </c>
      <c r="D7788" t="s">
        <v>16</v>
      </c>
      <c r="E7788" t="s">
        <v>16</v>
      </c>
      <c r="F7788" t="s">
        <v>16</v>
      </c>
      <c r="G7788" t="s">
        <v>3560</v>
      </c>
      <c r="H7788">
        <v>1</v>
      </c>
      <c r="I7788" t="s">
        <v>5234</v>
      </c>
    </row>
    <row r="7789" spans="1:9" x14ac:dyDescent="0.25">
      <c r="A7789" t="s">
        <v>10677</v>
      </c>
      <c r="B7789">
        <v>75500133</v>
      </c>
      <c r="C7789" t="s">
        <v>16</v>
      </c>
      <c r="D7789" t="s">
        <v>16</v>
      </c>
      <c r="E7789" t="s">
        <v>16</v>
      </c>
      <c r="F7789" t="s">
        <v>16</v>
      </c>
      <c r="G7789" t="s">
        <v>3560</v>
      </c>
      <c r="H7789">
        <v>1</v>
      </c>
      <c r="I7789" t="s">
        <v>5234</v>
      </c>
    </row>
    <row r="7790" spans="1:9" x14ac:dyDescent="0.25">
      <c r="A7790" t="s">
        <v>10912</v>
      </c>
      <c r="B7790">
        <v>75500133</v>
      </c>
      <c r="C7790" t="s">
        <v>16</v>
      </c>
      <c r="D7790" t="s">
        <v>16</v>
      </c>
      <c r="E7790" t="s">
        <v>16</v>
      </c>
      <c r="F7790" t="s">
        <v>16</v>
      </c>
      <c r="G7790" t="s">
        <v>3560</v>
      </c>
      <c r="H7790">
        <v>1</v>
      </c>
      <c r="I7790" t="s">
        <v>5234</v>
      </c>
    </row>
    <row r="7791" spans="1:9" x14ac:dyDescent="0.25">
      <c r="A7791" t="s">
        <v>11355</v>
      </c>
      <c r="B7791">
        <v>75180019</v>
      </c>
      <c r="C7791" t="s">
        <v>16</v>
      </c>
      <c r="D7791" t="s">
        <v>16</v>
      </c>
      <c r="E7791" t="s">
        <v>16</v>
      </c>
      <c r="F7791" t="s">
        <v>16</v>
      </c>
      <c r="G7791" t="s">
        <v>2430</v>
      </c>
      <c r="H7791">
        <v>2</v>
      </c>
      <c r="I7791" t="s">
        <v>15850</v>
      </c>
    </row>
    <row r="7792" spans="1:9" x14ac:dyDescent="0.25">
      <c r="A7792" t="s">
        <v>11355</v>
      </c>
      <c r="B7792">
        <v>96266400</v>
      </c>
      <c r="C7792" t="s">
        <v>16</v>
      </c>
      <c r="D7792" t="s">
        <v>16</v>
      </c>
      <c r="E7792" t="s">
        <v>16</v>
      </c>
      <c r="F7792" t="s">
        <v>16</v>
      </c>
      <c r="G7792" t="s">
        <v>13916</v>
      </c>
      <c r="H7792">
        <v>1</v>
      </c>
      <c r="I7792" t="s">
        <v>15843</v>
      </c>
    </row>
    <row r="7793" spans="1:9" x14ac:dyDescent="0.25">
      <c r="A7793" t="s">
        <v>11356</v>
      </c>
      <c r="B7793">
        <v>75180019</v>
      </c>
      <c r="C7793" t="s">
        <v>16</v>
      </c>
      <c r="D7793" t="s">
        <v>16</v>
      </c>
      <c r="E7793" t="s">
        <v>16</v>
      </c>
      <c r="F7793" t="s">
        <v>16</v>
      </c>
      <c r="G7793" t="s">
        <v>2430</v>
      </c>
      <c r="H7793">
        <v>2</v>
      </c>
      <c r="I7793" t="s">
        <v>15850</v>
      </c>
    </row>
    <row r="7794" spans="1:9" x14ac:dyDescent="0.25">
      <c r="A7794" t="s">
        <v>11356</v>
      </c>
      <c r="B7794">
        <v>96266400</v>
      </c>
      <c r="C7794" t="s">
        <v>16</v>
      </c>
      <c r="D7794" t="s">
        <v>16</v>
      </c>
      <c r="E7794" t="s">
        <v>16</v>
      </c>
      <c r="F7794" t="s">
        <v>16</v>
      </c>
      <c r="G7794" t="s">
        <v>13916</v>
      </c>
      <c r="H7794">
        <v>1</v>
      </c>
      <c r="I7794" t="s">
        <v>15843</v>
      </c>
    </row>
    <row r="7795" spans="1:9" x14ac:dyDescent="0.25">
      <c r="A7795" t="s">
        <v>10780</v>
      </c>
      <c r="B7795">
        <v>75500133</v>
      </c>
      <c r="C7795" t="s">
        <v>16</v>
      </c>
      <c r="D7795" t="s">
        <v>16</v>
      </c>
      <c r="E7795" t="s">
        <v>16</v>
      </c>
      <c r="F7795" t="s">
        <v>16</v>
      </c>
      <c r="G7795" t="s">
        <v>3560</v>
      </c>
      <c r="H7795">
        <v>1</v>
      </c>
      <c r="I7795" t="s">
        <v>5234</v>
      </c>
    </row>
    <row r="7796" spans="1:9" x14ac:dyDescent="0.25">
      <c r="A7796" t="s">
        <v>10781</v>
      </c>
      <c r="B7796">
        <v>75500133</v>
      </c>
      <c r="C7796" t="s">
        <v>16</v>
      </c>
      <c r="D7796" t="s">
        <v>16</v>
      </c>
      <c r="E7796" t="s">
        <v>16</v>
      </c>
      <c r="F7796" t="s">
        <v>16</v>
      </c>
      <c r="G7796" t="s">
        <v>3560</v>
      </c>
      <c r="H7796">
        <v>1</v>
      </c>
      <c r="I7796" t="s">
        <v>5234</v>
      </c>
    </row>
    <row r="7797" spans="1:9" x14ac:dyDescent="0.25">
      <c r="A7797" t="s">
        <v>10788</v>
      </c>
      <c r="B7797">
        <v>75500133</v>
      </c>
      <c r="C7797" t="s">
        <v>16</v>
      </c>
      <c r="D7797" t="s">
        <v>16</v>
      </c>
      <c r="E7797" t="s">
        <v>16</v>
      </c>
      <c r="F7797" t="s">
        <v>16</v>
      </c>
      <c r="G7797" t="s">
        <v>3560</v>
      </c>
      <c r="H7797">
        <v>1</v>
      </c>
      <c r="I7797" t="s">
        <v>5234</v>
      </c>
    </row>
    <row r="7798" spans="1:9" x14ac:dyDescent="0.25">
      <c r="A7798" t="s">
        <v>10782</v>
      </c>
      <c r="B7798">
        <v>75500133</v>
      </c>
      <c r="C7798" t="s">
        <v>16</v>
      </c>
      <c r="D7798" t="s">
        <v>16</v>
      </c>
      <c r="E7798" t="s">
        <v>16</v>
      </c>
      <c r="F7798" t="s">
        <v>16</v>
      </c>
      <c r="G7798" t="s">
        <v>3560</v>
      </c>
      <c r="H7798">
        <v>1</v>
      </c>
      <c r="I7798" t="s">
        <v>5234</v>
      </c>
    </row>
    <row r="7799" spans="1:9" x14ac:dyDescent="0.25">
      <c r="A7799" t="s">
        <v>10784</v>
      </c>
      <c r="B7799">
        <v>75500133</v>
      </c>
      <c r="C7799" t="s">
        <v>16</v>
      </c>
      <c r="D7799" t="s">
        <v>16</v>
      </c>
      <c r="E7799" t="s">
        <v>16</v>
      </c>
      <c r="F7799" t="s">
        <v>16</v>
      </c>
      <c r="G7799" t="s">
        <v>3560</v>
      </c>
      <c r="H7799">
        <v>1</v>
      </c>
      <c r="I7799" t="s">
        <v>5234</v>
      </c>
    </row>
    <row r="7800" spans="1:9" x14ac:dyDescent="0.25">
      <c r="A7800" t="s">
        <v>11255</v>
      </c>
      <c r="B7800">
        <v>75500133</v>
      </c>
      <c r="C7800" t="s">
        <v>16</v>
      </c>
      <c r="D7800" t="s">
        <v>16</v>
      </c>
      <c r="E7800" t="s">
        <v>16</v>
      </c>
      <c r="F7800" t="s">
        <v>16</v>
      </c>
      <c r="G7800" t="s">
        <v>3560</v>
      </c>
      <c r="H7800">
        <v>1</v>
      </c>
      <c r="I7800" t="s">
        <v>5234</v>
      </c>
    </row>
    <row r="7801" spans="1:9" x14ac:dyDescent="0.25">
      <c r="A7801" t="s">
        <v>11260</v>
      </c>
      <c r="B7801">
        <v>75500133</v>
      </c>
      <c r="C7801" t="s">
        <v>16</v>
      </c>
      <c r="D7801" t="s">
        <v>16</v>
      </c>
      <c r="E7801" t="s">
        <v>16</v>
      </c>
      <c r="F7801" t="s">
        <v>16</v>
      </c>
      <c r="G7801" t="s">
        <v>3560</v>
      </c>
      <c r="H7801">
        <v>1</v>
      </c>
      <c r="I7801" t="s">
        <v>5234</v>
      </c>
    </row>
    <row r="7802" spans="1:9" x14ac:dyDescent="0.25">
      <c r="A7802" t="s">
        <v>10859</v>
      </c>
      <c r="B7802">
        <v>75500133</v>
      </c>
      <c r="C7802" t="s">
        <v>16</v>
      </c>
      <c r="D7802" t="s">
        <v>16</v>
      </c>
      <c r="E7802" t="s">
        <v>16</v>
      </c>
      <c r="F7802" t="s">
        <v>16</v>
      </c>
      <c r="G7802" t="s">
        <v>3560</v>
      </c>
      <c r="H7802">
        <v>1</v>
      </c>
      <c r="I7802" t="s">
        <v>5234</v>
      </c>
    </row>
    <row r="7803" spans="1:9" x14ac:dyDescent="0.25">
      <c r="A7803" t="s">
        <v>10862</v>
      </c>
      <c r="B7803">
        <v>75500133</v>
      </c>
      <c r="C7803" t="s">
        <v>16</v>
      </c>
      <c r="D7803" t="s">
        <v>16</v>
      </c>
      <c r="E7803" t="s">
        <v>16</v>
      </c>
      <c r="F7803" t="s">
        <v>16</v>
      </c>
      <c r="G7803" t="s">
        <v>3560</v>
      </c>
      <c r="H7803">
        <v>1</v>
      </c>
      <c r="I7803" t="s">
        <v>5234</v>
      </c>
    </row>
    <row r="7804" spans="1:9" x14ac:dyDescent="0.25">
      <c r="A7804" t="s">
        <v>10863</v>
      </c>
      <c r="B7804">
        <v>75500133</v>
      </c>
      <c r="C7804" t="s">
        <v>16</v>
      </c>
      <c r="D7804" t="s">
        <v>16</v>
      </c>
      <c r="E7804" t="s">
        <v>16</v>
      </c>
      <c r="F7804" t="s">
        <v>16</v>
      </c>
      <c r="G7804" t="s">
        <v>3560</v>
      </c>
      <c r="H7804">
        <v>1</v>
      </c>
      <c r="I7804" t="s">
        <v>5234</v>
      </c>
    </row>
    <row r="7805" spans="1:9" x14ac:dyDescent="0.25">
      <c r="A7805" t="s">
        <v>10864</v>
      </c>
      <c r="B7805">
        <v>75180019</v>
      </c>
      <c r="C7805" t="s">
        <v>16</v>
      </c>
      <c r="D7805" t="s">
        <v>16</v>
      </c>
      <c r="E7805" t="s">
        <v>16</v>
      </c>
      <c r="F7805" t="s">
        <v>16</v>
      </c>
      <c r="G7805" t="s">
        <v>2430</v>
      </c>
      <c r="H7805">
        <v>1</v>
      </c>
      <c r="I7805" t="s">
        <v>5227</v>
      </c>
    </row>
    <row r="7806" spans="1:9" x14ac:dyDescent="0.25">
      <c r="A7806" t="s">
        <v>10865</v>
      </c>
      <c r="B7806">
        <v>75180019</v>
      </c>
      <c r="C7806" t="s">
        <v>16</v>
      </c>
      <c r="D7806" t="s">
        <v>16</v>
      </c>
      <c r="E7806" t="s">
        <v>16</v>
      </c>
      <c r="F7806" t="s">
        <v>16</v>
      </c>
      <c r="G7806" t="s">
        <v>2430</v>
      </c>
      <c r="H7806">
        <v>1</v>
      </c>
      <c r="I7806" t="s">
        <v>5227</v>
      </c>
    </row>
    <row r="7807" spans="1:9" x14ac:dyDescent="0.25">
      <c r="A7807" t="s">
        <v>12393</v>
      </c>
      <c r="B7807">
        <v>75500133</v>
      </c>
      <c r="C7807" t="s">
        <v>16</v>
      </c>
      <c r="D7807" t="s">
        <v>16</v>
      </c>
      <c r="E7807" t="s">
        <v>16</v>
      </c>
      <c r="F7807" t="s">
        <v>16</v>
      </c>
      <c r="G7807" t="s">
        <v>3560</v>
      </c>
      <c r="H7807">
        <v>1</v>
      </c>
      <c r="I7807" t="s">
        <v>5234</v>
      </c>
    </row>
    <row r="7808" spans="1:9" x14ac:dyDescent="0.25">
      <c r="A7808" t="s">
        <v>11249</v>
      </c>
      <c r="B7808">
        <v>75500133</v>
      </c>
      <c r="C7808" t="s">
        <v>16</v>
      </c>
      <c r="D7808" t="s">
        <v>16</v>
      </c>
      <c r="E7808" t="s">
        <v>16</v>
      </c>
      <c r="F7808" t="s">
        <v>16</v>
      </c>
      <c r="G7808" t="s">
        <v>3560</v>
      </c>
      <c r="H7808">
        <v>1</v>
      </c>
      <c r="I7808" t="s">
        <v>5234</v>
      </c>
    </row>
    <row r="7809" spans="1:9" x14ac:dyDescent="0.25">
      <c r="A7809" t="s">
        <v>11942</v>
      </c>
      <c r="B7809">
        <v>75500133</v>
      </c>
      <c r="C7809" t="s">
        <v>16</v>
      </c>
      <c r="D7809" t="s">
        <v>16</v>
      </c>
      <c r="E7809" t="s">
        <v>16</v>
      </c>
      <c r="F7809" t="s">
        <v>16</v>
      </c>
      <c r="G7809" t="s">
        <v>3560</v>
      </c>
      <c r="H7809">
        <v>1</v>
      </c>
      <c r="I7809" t="s">
        <v>5234</v>
      </c>
    </row>
    <row r="7810" spans="1:9" x14ac:dyDescent="0.25">
      <c r="A7810" t="s">
        <v>11948</v>
      </c>
      <c r="B7810">
        <v>75500133</v>
      </c>
      <c r="C7810" t="s">
        <v>16</v>
      </c>
      <c r="D7810" t="s">
        <v>16</v>
      </c>
      <c r="E7810" t="s">
        <v>16</v>
      </c>
      <c r="F7810" t="s">
        <v>16</v>
      </c>
      <c r="G7810" t="s">
        <v>3560</v>
      </c>
      <c r="H7810">
        <v>1</v>
      </c>
      <c r="I7810" t="s">
        <v>5234</v>
      </c>
    </row>
    <row r="7811" spans="1:9" x14ac:dyDescent="0.25">
      <c r="A7811" t="s">
        <v>11952</v>
      </c>
      <c r="B7811">
        <v>75500133</v>
      </c>
      <c r="C7811" t="s">
        <v>16</v>
      </c>
      <c r="D7811" t="s">
        <v>16</v>
      </c>
      <c r="E7811" t="s">
        <v>16</v>
      </c>
      <c r="F7811" t="s">
        <v>16</v>
      </c>
      <c r="G7811" t="s">
        <v>3560</v>
      </c>
      <c r="H7811">
        <v>1</v>
      </c>
      <c r="I7811" t="s">
        <v>5234</v>
      </c>
    </row>
    <row r="7812" spans="1:9" x14ac:dyDescent="0.25">
      <c r="A7812" t="s">
        <v>11953</v>
      </c>
      <c r="B7812">
        <v>75500133</v>
      </c>
      <c r="C7812" t="s">
        <v>16</v>
      </c>
      <c r="D7812" t="s">
        <v>16</v>
      </c>
      <c r="E7812" t="s">
        <v>16</v>
      </c>
      <c r="F7812" t="s">
        <v>16</v>
      </c>
      <c r="G7812" t="s">
        <v>3560</v>
      </c>
      <c r="H7812">
        <v>1</v>
      </c>
      <c r="I7812" t="s">
        <v>5234</v>
      </c>
    </row>
    <row r="7813" spans="1:9" x14ac:dyDescent="0.25">
      <c r="A7813" t="s">
        <v>11639</v>
      </c>
      <c r="B7813">
        <v>75500133</v>
      </c>
      <c r="C7813" t="s">
        <v>16</v>
      </c>
      <c r="D7813" t="s">
        <v>16</v>
      </c>
      <c r="E7813" t="s">
        <v>16</v>
      </c>
      <c r="F7813" t="s">
        <v>16</v>
      </c>
      <c r="G7813" t="s">
        <v>3560</v>
      </c>
      <c r="H7813">
        <v>1</v>
      </c>
      <c r="I7813" t="s">
        <v>5234</v>
      </c>
    </row>
    <row r="7814" spans="1:9" x14ac:dyDescent="0.25">
      <c r="A7814" t="s">
        <v>11934</v>
      </c>
      <c r="B7814">
        <v>75500133</v>
      </c>
      <c r="C7814" t="s">
        <v>16</v>
      </c>
      <c r="D7814" t="s">
        <v>16</v>
      </c>
      <c r="E7814" t="s">
        <v>16</v>
      </c>
      <c r="F7814" t="s">
        <v>16</v>
      </c>
      <c r="G7814" t="s">
        <v>3560</v>
      </c>
      <c r="H7814">
        <v>1</v>
      </c>
      <c r="I7814" t="s">
        <v>5234</v>
      </c>
    </row>
    <row r="7815" spans="1:9" x14ac:dyDescent="0.25">
      <c r="A7815" t="s">
        <v>11938</v>
      </c>
      <c r="B7815">
        <v>75500133</v>
      </c>
      <c r="C7815" t="s">
        <v>16</v>
      </c>
      <c r="D7815" t="s">
        <v>16</v>
      </c>
      <c r="E7815" t="s">
        <v>16</v>
      </c>
      <c r="F7815" t="s">
        <v>16</v>
      </c>
      <c r="G7815" t="s">
        <v>3560</v>
      </c>
      <c r="H7815">
        <v>1</v>
      </c>
      <c r="I7815" t="s">
        <v>5234</v>
      </c>
    </row>
    <row r="7816" spans="1:9" x14ac:dyDescent="0.25">
      <c r="A7816" t="s">
        <v>11242</v>
      </c>
      <c r="B7816">
        <v>75500133</v>
      </c>
      <c r="C7816" t="s">
        <v>16</v>
      </c>
      <c r="D7816" t="s">
        <v>16</v>
      </c>
      <c r="E7816" t="s">
        <v>16</v>
      </c>
      <c r="F7816" t="s">
        <v>16</v>
      </c>
      <c r="G7816" t="s">
        <v>3560</v>
      </c>
      <c r="H7816">
        <v>1</v>
      </c>
      <c r="I7816" t="s">
        <v>5234</v>
      </c>
    </row>
    <row r="7817" spans="1:9" x14ac:dyDescent="0.25">
      <c r="A7817" t="s">
        <v>11245</v>
      </c>
      <c r="B7817">
        <v>75500133</v>
      </c>
      <c r="C7817" t="s">
        <v>16</v>
      </c>
      <c r="D7817" t="s">
        <v>16</v>
      </c>
      <c r="E7817" t="s">
        <v>16</v>
      </c>
      <c r="F7817" t="s">
        <v>16</v>
      </c>
      <c r="G7817" t="s">
        <v>3560</v>
      </c>
      <c r="H7817">
        <v>1</v>
      </c>
      <c r="I7817" t="s">
        <v>5234</v>
      </c>
    </row>
    <row r="7818" spans="1:9" x14ac:dyDescent="0.25">
      <c r="A7818" t="s">
        <v>11246</v>
      </c>
      <c r="B7818">
        <v>75500133</v>
      </c>
      <c r="C7818" t="s">
        <v>16</v>
      </c>
      <c r="D7818" t="s">
        <v>16</v>
      </c>
      <c r="E7818" t="s">
        <v>16</v>
      </c>
      <c r="F7818" t="s">
        <v>16</v>
      </c>
      <c r="G7818" t="s">
        <v>3560</v>
      </c>
      <c r="H7818">
        <v>1</v>
      </c>
      <c r="I7818" t="s">
        <v>5234</v>
      </c>
    </row>
    <row r="7819" spans="1:9" x14ac:dyDescent="0.25">
      <c r="A7819" t="s">
        <v>11250</v>
      </c>
      <c r="B7819">
        <v>75500133</v>
      </c>
      <c r="C7819" t="s">
        <v>16</v>
      </c>
      <c r="D7819" t="s">
        <v>16</v>
      </c>
      <c r="E7819" t="s">
        <v>16</v>
      </c>
      <c r="F7819" t="s">
        <v>16</v>
      </c>
      <c r="G7819" t="s">
        <v>3560</v>
      </c>
      <c r="H7819">
        <v>1</v>
      </c>
      <c r="I7819" t="s">
        <v>5234</v>
      </c>
    </row>
    <row r="7820" spans="1:9" x14ac:dyDescent="0.25">
      <c r="A7820" t="s">
        <v>11784</v>
      </c>
      <c r="B7820">
        <v>75500133</v>
      </c>
      <c r="C7820" t="s">
        <v>16</v>
      </c>
      <c r="D7820" t="s">
        <v>16</v>
      </c>
      <c r="E7820" t="s">
        <v>16</v>
      </c>
      <c r="F7820" t="s">
        <v>16</v>
      </c>
      <c r="G7820" t="s">
        <v>3560</v>
      </c>
      <c r="H7820">
        <v>1</v>
      </c>
      <c r="I7820" t="s">
        <v>5234</v>
      </c>
    </row>
    <row r="7821" spans="1:9" x14ac:dyDescent="0.25">
      <c r="A7821" t="s">
        <v>12270</v>
      </c>
      <c r="B7821">
        <v>75500133</v>
      </c>
      <c r="C7821" t="s">
        <v>16</v>
      </c>
      <c r="D7821" t="s">
        <v>16</v>
      </c>
      <c r="E7821" t="s">
        <v>16</v>
      </c>
      <c r="F7821" t="s">
        <v>16</v>
      </c>
      <c r="G7821" t="s">
        <v>3560</v>
      </c>
      <c r="H7821">
        <v>1</v>
      </c>
      <c r="I7821" t="s">
        <v>5234</v>
      </c>
    </row>
    <row r="7822" spans="1:9" x14ac:dyDescent="0.25">
      <c r="A7822" t="s">
        <v>12038</v>
      </c>
      <c r="B7822">
        <v>75500133</v>
      </c>
      <c r="C7822" t="s">
        <v>16</v>
      </c>
      <c r="D7822" t="s">
        <v>16</v>
      </c>
      <c r="E7822" t="s">
        <v>16</v>
      </c>
      <c r="F7822" t="s">
        <v>16</v>
      </c>
      <c r="G7822" t="s">
        <v>3560</v>
      </c>
      <c r="H7822">
        <v>1</v>
      </c>
      <c r="I7822" t="s">
        <v>5234</v>
      </c>
    </row>
    <row r="7823" spans="1:9" x14ac:dyDescent="0.25">
      <c r="A7823" t="s">
        <v>12048</v>
      </c>
      <c r="B7823">
        <v>75500133</v>
      </c>
      <c r="C7823" t="s">
        <v>16</v>
      </c>
      <c r="D7823" t="s">
        <v>16</v>
      </c>
      <c r="E7823" t="s">
        <v>16</v>
      </c>
      <c r="F7823" t="s">
        <v>16</v>
      </c>
      <c r="G7823" t="s">
        <v>3560</v>
      </c>
      <c r="H7823">
        <v>1</v>
      </c>
      <c r="I7823" t="s">
        <v>5234</v>
      </c>
    </row>
    <row r="7824" spans="1:9" x14ac:dyDescent="0.25">
      <c r="A7824" t="s">
        <v>11088</v>
      </c>
      <c r="B7824">
        <v>75180019</v>
      </c>
      <c r="C7824" t="s">
        <v>16</v>
      </c>
      <c r="D7824" t="s">
        <v>16</v>
      </c>
      <c r="E7824" t="s">
        <v>16</v>
      </c>
      <c r="F7824" t="s">
        <v>16</v>
      </c>
      <c r="G7824" t="s">
        <v>2430</v>
      </c>
      <c r="H7824">
        <v>1</v>
      </c>
      <c r="I7824" t="s">
        <v>5227</v>
      </c>
    </row>
    <row r="7825" spans="1:9" x14ac:dyDescent="0.25">
      <c r="A7825" t="s">
        <v>11089</v>
      </c>
      <c r="B7825">
        <v>75180019</v>
      </c>
      <c r="C7825" t="s">
        <v>16</v>
      </c>
      <c r="D7825" t="s">
        <v>16</v>
      </c>
      <c r="E7825" t="s">
        <v>16</v>
      </c>
      <c r="F7825" t="s">
        <v>16</v>
      </c>
      <c r="G7825" t="s">
        <v>2430</v>
      </c>
      <c r="H7825">
        <v>1</v>
      </c>
      <c r="I7825" t="s">
        <v>5227</v>
      </c>
    </row>
    <row r="7826" spans="1:9" x14ac:dyDescent="0.25">
      <c r="A7826" t="s">
        <v>12120</v>
      </c>
      <c r="B7826">
        <v>75500133</v>
      </c>
      <c r="C7826" t="s">
        <v>16</v>
      </c>
      <c r="D7826" t="s">
        <v>16</v>
      </c>
      <c r="E7826" t="s">
        <v>16</v>
      </c>
      <c r="F7826" t="s">
        <v>16</v>
      </c>
      <c r="G7826" t="s">
        <v>3560</v>
      </c>
      <c r="H7826">
        <v>1</v>
      </c>
      <c r="I7826" t="s">
        <v>5234</v>
      </c>
    </row>
    <row r="7827" spans="1:9" x14ac:dyDescent="0.25">
      <c r="A7827" t="s">
        <v>12121</v>
      </c>
      <c r="B7827">
        <v>75500133</v>
      </c>
      <c r="C7827" t="s">
        <v>16</v>
      </c>
      <c r="D7827" t="s">
        <v>16</v>
      </c>
      <c r="E7827" t="s">
        <v>16</v>
      </c>
      <c r="F7827" t="s">
        <v>16</v>
      </c>
      <c r="G7827" t="s">
        <v>3560</v>
      </c>
      <c r="H7827">
        <v>1</v>
      </c>
      <c r="I7827" t="s">
        <v>5234</v>
      </c>
    </row>
    <row r="7828" spans="1:9" x14ac:dyDescent="0.25">
      <c r="A7828" t="s">
        <v>10503</v>
      </c>
      <c r="B7828">
        <v>75500133</v>
      </c>
      <c r="C7828" t="s">
        <v>16</v>
      </c>
      <c r="D7828" t="s">
        <v>16</v>
      </c>
      <c r="E7828" t="s">
        <v>16</v>
      </c>
      <c r="F7828" t="s">
        <v>16</v>
      </c>
      <c r="G7828" t="s">
        <v>3560</v>
      </c>
      <c r="H7828">
        <v>1</v>
      </c>
      <c r="I7828" t="s">
        <v>5234</v>
      </c>
    </row>
    <row r="7829" spans="1:9" x14ac:dyDescent="0.25">
      <c r="A7829" t="s">
        <v>10499</v>
      </c>
      <c r="B7829">
        <v>75500133</v>
      </c>
      <c r="C7829" t="s">
        <v>16</v>
      </c>
      <c r="D7829" t="s">
        <v>16</v>
      </c>
      <c r="E7829" t="s">
        <v>16</v>
      </c>
      <c r="F7829" t="s">
        <v>16</v>
      </c>
      <c r="G7829" t="s">
        <v>3560</v>
      </c>
      <c r="H7829">
        <v>1</v>
      </c>
      <c r="I7829" t="s">
        <v>5234</v>
      </c>
    </row>
    <row r="7830" spans="1:9" x14ac:dyDescent="0.25">
      <c r="A7830" t="s">
        <v>10307</v>
      </c>
      <c r="B7830">
        <v>75577000</v>
      </c>
      <c r="C7830" t="s">
        <v>16</v>
      </c>
      <c r="D7830" t="s">
        <v>16</v>
      </c>
      <c r="E7830" t="s">
        <v>16</v>
      </c>
      <c r="F7830" t="s">
        <v>16</v>
      </c>
      <c r="G7830" t="s">
        <v>3759</v>
      </c>
      <c r="H7830">
        <v>1</v>
      </c>
      <c r="I7830" t="s">
        <v>4898</v>
      </c>
    </row>
    <row r="7831" spans="1:9" x14ac:dyDescent="0.25">
      <c r="A7831" t="s">
        <v>10500</v>
      </c>
      <c r="B7831">
        <v>75500133</v>
      </c>
      <c r="C7831" t="s">
        <v>16</v>
      </c>
      <c r="D7831" t="s">
        <v>16</v>
      </c>
      <c r="E7831" t="s">
        <v>16</v>
      </c>
      <c r="F7831" t="s">
        <v>16</v>
      </c>
      <c r="G7831" t="s">
        <v>3560</v>
      </c>
      <c r="H7831">
        <v>1</v>
      </c>
      <c r="I7831" t="s">
        <v>5234</v>
      </c>
    </row>
    <row r="7832" spans="1:9" x14ac:dyDescent="0.25">
      <c r="A7832" t="s">
        <v>10501</v>
      </c>
      <c r="B7832">
        <v>75500133</v>
      </c>
      <c r="C7832" t="s">
        <v>16</v>
      </c>
      <c r="D7832" t="s">
        <v>16</v>
      </c>
      <c r="E7832" t="s">
        <v>16</v>
      </c>
      <c r="F7832" t="s">
        <v>16</v>
      </c>
      <c r="G7832" t="s">
        <v>3560</v>
      </c>
      <c r="H7832">
        <v>1</v>
      </c>
      <c r="I7832" t="s">
        <v>5234</v>
      </c>
    </row>
    <row r="7833" spans="1:9" x14ac:dyDescent="0.25">
      <c r="A7833" t="s">
        <v>10308</v>
      </c>
      <c r="B7833">
        <v>75500133</v>
      </c>
      <c r="C7833" t="s">
        <v>16</v>
      </c>
      <c r="D7833" t="s">
        <v>16</v>
      </c>
      <c r="E7833" t="s">
        <v>16</v>
      </c>
      <c r="F7833" t="s">
        <v>16</v>
      </c>
      <c r="G7833" t="s">
        <v>3560</v>
      </c>
      <c r="H7833">
        <v>1</v>
      </c>
      <c r="I7833" t="s">
        <v>5234</v>
      </c>
    </row>
    <row r="7834" spans="1:9" x14ac:dyDescent="0.25">
      <c r="A7834" t="s">
        <v>12149</v>
      </c>
      <c r="B7834">
        <v>75500133</v>
      </c>
      <c r="C7834" t="s">
        <v>16</v>
      </c>
      <c r="D7834" t="s">
        <v>16</v>
      </c>
      <c r="E7834" t="s">
        <v>16</v>
      </c>
      <c r="F7834" t="s">
        <v>16</v>
      </c>
      <c r="G7834" t="s">
        <v>3560</v>
      </c>
      <c r="H7834">
        <v>1</v>
      </c>
      <c r="I7834" t="s">
        <v>5234</v>
      </c>
    </row>
    <row r="7835" spans="1:9" x14ac:dyDescent="0.25">
      <c r="A7835" t="s">
        <v>12153</v>
      </c>
      <c r="B7835">
        <v>75500133</v>
      </c>
      <c r="C7835" t="s">
        <v>16</v>
      </c>
      <c r="D7835" t="s">
        <v>16</v>
      </c>
      <c r="E7835" t="s">
        <v>16</v>
      </c>
      <c r="F7835" t="s">
        <v>16</v>
      </c>
      <c r="G7835" t="s">
        <v>3560</v>
      </c>
      <c r="H7835">
        <v>1</v>
      </c>
      <c r="I7835" t="s">
        <v>5234</v>
      </c>
    </row>
    <row r="7836" spans="1:9" x14ac:dyDescent="0.25">
      <c r="A7836" t="s">
        <v>11775</v>
      </c>
      <c r="B7836">
        <v>75500133</v>
      </c>
      <c r="C7836" t="s">
        <v>16</v>
      </c>
      <c r="D7836" t="s">
        <v>16</v>
      </c>
      <c r="E7836" t="s">
        <v>16</v>
      </c>
      <c r="F7836" t="s">
        <v>16</v>
      </c>
      <c r="G7836" t="s">
        <v>3560</v>
      </c>
      <c r="H7836">
        <v>1</v>
      </c>
      <c r="I7836" t="s">
        <v>5234</v>
      </c>
    </row>
    <row r="7837" spans="1:9" x14ac:dyDescent="0.25">
      <c r="A7837" t="s">
        <v>12116</v>
      </c>
      <c r="B7837">
        <v>75500133</v>
      </c>
      <c r="C7837" t="s">
        <v>16</v>
      </c>
      <c r="D7837" t="s">
        <v>16</v>
      </c>
      <c r="E7837" t="s">
        <v>16</v>
      </c>
      <c r="F7837" t="s">
        <v>16</v>
      </c>
      <c r="G7837" t="s">
        <v>3560</v>
      </c>
      <c r="H7837">
        <v>1</v>
      </c>
      <c r="I7837" t="s">
        <v>5234</v>
      </c>
    </row>
    <row r="7838" spans="1:9" x14ac:dyDescent="0.25">
      <c r="A7838" t="s">
        <v>12117</v>
      </c>
      <c r="B7838">
        <v>75500133</v>
      </c>
      <c r="C7838" t="s">
        <v>16</v>
      </c>
      <c r="D7838" t="s">
        <v>16</v>
      </c>
      <c r="E7838" t="s">
        <v>16</v>
      </c>
      <c r="F7838" t="s">
        <v>16</v>
      </c>
      <c r="G7838" t="s">
        <v>3560</v>
      </c>
      <c r="H7838">
        <v>1</v>
      </c>
      <c r="I7838" t="s">
        <v>5234</v>
      </c>
    </row>
    <row r="7839" spans="1:9" x14ac:dyDescent="0.25">
      <c r="A7839" t="s">
        <v>12110</v>
      </c>
      <c r="B7839">
        <v>75500133</v>
      </c>
      <c r="C7839" t="s">
        <v>16</v>
      </c>
      <c r="D7839" t="s">
        <v>16</v>
      </c>
      <c r="E7839" t="s">
        <v>16</v>
      </c>
      <c r="F7839" t="s">
        <v>16</v>
      </c>
      <c r="G7839" t="s">
        <v>3560</v>
      </c>
      <c r="H7839">
        <v>1</v>
      </c>
      <c r="I7839" t="s">
        <v>5234</v>
      </c>
    </row>
    <row r="7840" spans="1:9" x14ac:dyDescent="0.25">
      <c r="A7840" t="s">
        <v>12106</v>
      </c>
      <c r="B7840">
        <v>75500133</v>
      </c>
      <c r="C7840" t="s">
        <v>16</v>
      </c>
      <c r="D7840" t="s">
        <v>16</v>
      </c>
      <c r="E7840" t="s">
        <v>16</v>
      </c>
      <c r="F7840" t="s">
        <v>16</v>
      </c>
      <c r="G7840" t="s">
        <v>3560</v>
      </c>
      <c r="H7840">
        <v>1</v>
      </c>
      <c r="I7840" t="s">
        <v>5234</v>
      </c>
    </row>
    <row r="7841" spans="1:9" x14ac:dyDescent="0.25">
      <c r="A7841" t="s">
        <v>12118</v>
      </c>
      <c r="B7841">
        <v>75500133</v>
      </c>
      <c r="C7841" t="s">
        <v>16</v>
      </c>
      <c r="D7841" t="s">
        <v>16</v>
      </c>
      <c r="E7841" t="s">
        <v>16</v>
      </c>
      <c r="F7841" t="s">
        <v>16</v>
      </c>
      <c r="G7841" t="s">
        <v>3560</v>
      </c>
      <c r="H7841">
        <v>1</v>
      </c>
      <c r="I7841" t="s">
        <v>5234</v>
      </c>
    </row>
    <row r="7842" spans="1:9" x14ac:dyDescent="0.25">
      <c r="A7842" t="s">
        <v>12111</v>
      </c>
      <c r="B7842">
        <v>75500133</v>
      </c>
      <c r="C7842" t="s">
        <v>16</v>
      </c>
      <c r="D7842" t="s">
        <v>16</v>
      </c>
      <c r="E7842" t="s">
        <v>16</v>
      </c>
      <c r="F7842" t="s">
        <v>16</v>
      </c>
      <c r="G7842" t="s">
        <v>3560</v>
      </c>
      <c r="H7842">
        <v>1</v>
      </c>
      <c r="I7842" t="s">
        <v>5234</v>
      </c>
    </row>
    <row r="7843" spans="1:9" x14ac:dyDescent="0.25">
      <c r="A7843" t="s">
        <v>12112</v>
      </c>
      <c r="B7843">
        <v>75500133</v>
      </c>
      <c r="C7843" t="s">
        <v>16</v>
      </c>
      <c r="D7843" t="s">
        <v>16</v>
      </c>
      <c r="E7843" t="s">
        <v>16</v>
      </c>
      <c r="F7843" t="s">
        <v>16</v>
      </c>
      <c r="G7843" t="s">
        <v>3560</v>
      </c>
      <c r="H7843">
        <v>1</v>
      </c>
      <c r="I7843" t="s">
        <v>5234</v>
      </c>
    </row>
    <row r="7844" spans="1:9" x14ac:dyDescent="0.25">
      <c r="A7844" t="s">
        <v>12113</v>
      </c>
      <c r="B7844">
        <v>75500133</v>
      </c>
      <c r="C7844" t="s">
        <v>16</v>
      </c>
      <c r="D7844" t="s">
        <v>16</v>
      </c>
      <c r="E7844" t="s">
        <v>16</v>
      </c>
      <c r="F7844" t="s">
        <v>16</v>
      </c>
      <c r="G7844" t="s">
        <v>3560</v>
      </c>
      <c r="H7844">
        <v>1</v>
      </c>
      <c r="I7844" t="s">
        <v>5234</v>
      </c>
    </row>
    <row r="7845" spans="1:9" x14ac:dyDescent="0.25">
      <c r="A7845" t="s">
        <v>10917</v>
      </c>
      <c r="B7845">
        <v>75500133</v>
      </c>
      <c r="C7845" t="s">
        <v>16</v>
      </c>
      <c r="D7845" t="s">
        <v>16</v>
      </c>
      <c r="E7845" t="s">
        <v>16</v>
      </c>
      <c r="F7845" t="s">
        <v>16</v>
      </c>
      <c r="G7845" t="s">
        <v>3560</v>
      </c>
      <c r="H7845">
        <v>1</v>
      </c>
      <c r="I7845" t="s">
        <v>5234</v>
      </c>
    </row>
    <row r="7846" spans="1:9" x14ac:dyDescent="0.25">
      <c r="A7846" t="s">
        <v>10918</v>
      </c>
      <c r="B7846">
        <v>75500133</v>
      </c>
      <c r="C7846" t="s">
        <v>16</v>
      </c>
      <c r="D7846" t="s">
        <v>16</v>
      </c>
      <c r="E7846" t="s">
        <v>16</v>
      </c>
      <c r="F7846" t="s">
        <v>16</v>
      </c>
      <c r="G7846" t="s">
        <v>3560</v>
      </c>
      <c r="H7846">
        <v>1</v>
      </c>
      <c r="I7846" t="s">
        <v>5234</v>
      </c>
    </row>
    <row r="7847" spans="1:9" x14ac:dyDescent="0.25">
      <c r="A7847" t="s">
        <v>10921</v>
      </c>
      <c r="B7847">
        <v>75500133</v>
      </c>
      <c r="C7847" t="s">
        <v>16</v>
      </c>
      <c r="D7847" t="s">
        <v>16</v>
      </c>
      <c r="E7847" t="s">
        <v>16</v>
      </c>
      <c r="F7847" t="s">
        <v>16</v>
      </c>
      <c r="G7847" t="s">
        <v>3560</v>
      </c>
      <c r="H7847">
        <v>1</v>
      </c>
      <c r="I7847" t="s">
        <v>5234</v>
      </c>
    </row>
    <row r="7848" spans="1:9" x14ac:dyDescent="0.25">
      <c r="A7848" t="s">
        <v>10368</v>
      </c>
      <c r="B7848">
        <v>75500133</v>
      </c>
      <c r="C7848" t="s">
        <v>16</v>
      </c>
      <c r="D7848" t="s">
        <v>16</v>
      </c>
      <c r="E7848" t="s">
        <v>16</v>
      </c>
      <c r="F7848" t="s">
        <v>16</v>
      </c>
      <c r="G7848" t="s">
        <v>3560</v>
      </c>
      <c r="H7848">
        <v>1</v>
      </c>
      <c r="I7848" t="s">
        <v>5234</v>
      </c>
    </row>
    <row r="7849" spans="1:9" x14ac:dyDescent="0.25">
      <c r="A7849" t="s">
        <v>10923</v>
      </c>
      <c r="B7849">
        <v>75211662</v>
      </c>
      <c r="C7849" t="s">
        <v>16</v>
      </c>
      <c r="D7849" t="s">
        <v>16</v>
      </c>
      <c r="E7849" t="s">
        <v>16</v>
      </c>
      <c r="F7849" t="s">
        <v>16</v>
      </c>
      <c r="G7849" t="s">
        <v>7015</v>
      </c>
      <c r="H7849">
        <v>1</v>
      </c>
      <c r="I7849" t="s">
        <v>7143</v>
      </c>
    </row>
    <row r="7850" spans="1:9" x14ac:dyDescent="0.25">
      <c r="A7850" t="s">
        <v>10372</v>
      </c>
      <c r="B7850">
        <v>75500133</v>
      </c>
      <c r="C7850" t="s">
        <v>16</v>
      </c>
      <c r="D7850" t="s">
        <v>16</v>
      </c>
      <c r="E7850" t="s">
        <v>16</v>
      </c>
      <c r="F7850" t="s">
        <v>16</v>
      </c>
      <c r="G7850" t="s">
        <v>3560</v>
      </c>
      <c r="H7850">
        <v>1</v>
      </c>
      <c r="I7850" t="s">
        <v>5234</v>
      </c>
    </row>
    <row r="7851" spans="1:9" x14ac:dyDescent="0.25">
      <c r="A7851" t="s">
        <v>10369</v>
      </c>
      <c r="B7851">
        <v>75500133</v>
      </c>
      <c r="C7851" t="s">
        <v>16</v>
      </c>
      <c r="D7851" t="s">
        <v>16</v>
      </c>
      <c r="E7851" t="s">
        <v>16</v>
      </c>
      <c r="F7851" t="s">
        <v>16</v>
      </c>
      <c r="G7851" t="s">
        <v>3560</v>
      </c>
      <c r="H7851">
        <v>1</v>
      </c>
      <c r="I7851" t="s">
        <v>5234</v>
      </c>
    </row>
    <row r="7852" spans="1:9" x14ac:dyDescent="0.25">
      <c r="A7852" t="s">
        <v>10913</v>
      </c>
      <c r="B7852">
        <v>75500133</v>
      </c>
      <c r="C7852" t="s">
        <v>16</v>
      </c>
      <c r="D7852" t="s">
        <v>16</v>
      </c>
      <c r="E7852" t="s">
        <v>16</v>
      </c>
      <c r="F7852" t="s">
        <v>16</v>
      </c>
      <c r="G7852" t="s">
        <v>3560</v>
      </c>
      <c r="H7852">
        <v>1</v>
      </c>
      <c r="I7852" t="s">
        <v>5234</v>
      </c>
    </row>
    <row r="7853" spans="1:9" x14ac:dyDescent="0.25">
      <c r="A7853" t="s">
        <v>12265</v>
      </c>
      <c r="B7853">
        <v>75500133</v>
      </c>
      <c r="C7853" t="s">
        <v>16</v>
      </c>
      <c r="D7853" t="s">
        <v>16</v>
      </c>
      <c r="E7853" t="s">
        <v>16</v>
      </c>
      <c r="F7853" t="s">
        <v>16</v>
      </c>
      <c r="G7853" t="s">
        <v>3560</v>
      </c>
      <c r="H7853">
        <v>1</v>
      </c>
      <c r="I7853" t="s">
        <v>5234</v>
      </c>
    </row>
    <row r="7854" spans="1:9" x14ac:dyDescent="0.25">
      <c r="A7854" t="s">
        <v>12266</v>
      </c>
      <c r="B7854">
        <v>75500133</v>
      </c>
      <c r="C7854" t="s">
        <v>16</v>
      </c>
      <c r="D7854" t="s">
        <v>16</v>
      </c>
      <c r="E7854" t="s">
        <v>16</v>
      </c>
      <c r="F7854" t="s">
        <v>16</v>
      </c>
      <c r="G7854" t="s">
        <v>3560</v>
      </c>
      <c r="H7854">
        <v>1</v>
      </c>
      <c r="I7854" t="s">
        <v>5234</v>
      </c>
    </row>
    <row r="7855" spans="1:9" x14ac:dyDescent="0.25">
      <c r="A7855" t="s">
        <v>12369</v>
      </c>
      <c r="B7855">
        <v>75211662</v>
      </c>
      <c r="C7855" t="s">
        <v>16</v>
      </c>
      <c r="D7855" t="s">
        <v>16</v>
      </c>
      <c r="E7855" t="s">
        <v>16</v>
      </c>
      <c r="F7855" t="s">
        <v>16</v>
      </c>
      <c r="G7855" t="s">
        <v>7015</v>
      </c>
      <c r="H7855">
        <v>3</v>
      </c>
      <c r="I7855" t="s">
        <v>7144</v>
      </c>
    </row>
    <row r="7856" spans="1:9" x14ac:dyDescent="0.25">
      <c r="A7856" t="s">
        <v>12369</v>
      </c>
      <c r="B7856">
        <v>75196500</v>
      </c>
      <c r="C7856" t="s">
        <v>16</v>
      </c>
      <c r="D7856" t="s">
        <v>16</v>
      </c>
      <c r="E7856" t="s">
        <v>16</v>
      </c>
      <c r="F7856" t="s">
        <v>16</v>
      </c>
      <c r="G7856" t="s">
        <v>2425</v>
      </c>
      <c r="H7856">
        <v>2</v>
      </c>
      <c r="I7856" t="s">
        <v>5229</v>
      </c>
    </row>
    <row r="7857" spans="1:9" x14ac:dyDescent="0.25">
      <c r="A7857" t="s">
        <v>12325</v>
      </c>
      <c r="B7857">
        <v>75180019</v>
      </c>
      <c r="C7857" t="s">
        <v>16</v>
      </c>
      <c r="D7857" t="s">
        <v>16</v>
      </c>
      <c r="E7857" t="s">
        <v>16</v>
      </c>
      <c r="F7857" t="s">
        <v>16</v>
      </c>
      <c r="G7857" t="s">
        <v>2430</v>
      </c>
      <c r="H7857">
        <v>1</v>
      </c>
      <c r="I7857" t="s">
        <v>5227</v>
      </c>
    </row>
    <row r="7858" spans="1:9" x14ac:dyDescent="0.25">
      <c r="A7858" t="s">
        <v>12370</v>
      </c>
      <c r="B7858">
        <v>75180019</v>
      </c>
      <c r="C7858" t="s">
        <v>16</v>
      </c>
      <c r="D7858" t="s">
        <v>16</v>
      </c>
      <c r="E7858" t="s">
        <v>16</v>
      </c>
      <c r="F7858" t="s">
        <v>16</v>
      </c>
      <c r="G7858" t="s">
        <v>2430</v>
      </c>
      <c r="H7858">
        <v>1</v>
      </c>
      <c r="I7858" t="s">
        <v>5227</v>
      </c>
    </row>
    <row r="7859" spans="1:9" x14ac:dyDescent="0.25">
      <c r="A7859" t="s">
        <v>11668</v>
      </c>
      <c r="B7859">
        <v>70120140</v>
      </c>
      <c r="C7859" t="s">
        <v>16</v>
      </c>
      <c r="D7859" t="s">
        <v>16</v>
      </c>
      <c r="E7859" t="s">
        <v>16</v>
      </c>
      <c r="F7859" t="s">
        <v>16</v>
      </c>
      <c r="G7859" t="s">
        <v>2467</v>
      </c>
      <c r="H7859">
        <v>1</v>
      </c>
      <c r="I7859" t="s">
        <v>5232</v>
      </c>
    </row>
    <row r="7860" spans="1:9" x14ac:dyDescent="0.25">
      <c r="A7860" t="s">
        <v>12334</v>
      </c>
      <c r="B7860">
        <v>66158040</v>
      </c>
      <c r="C7860" t="s">
        <v>16</v>
      </c>
      <c r="D7860" t="s">
        <v>16</v>
      </c>
      <c r="E7860" t="s">
        <v>16</v>
      </c>
      <c r="F7860" t="s">
        <v>16</v>
      </c>
      <c r="G7860" t="s">
        <v>13920</v>
      </c>
      <c r="H7860">
        <v>1</v>
      </c>
      <c r="I7860" t="s">
        <v>15844</v>
      </c>
    </row>
    <row r="7861" spans="1:9" x14ac:dyDescent="0.25">
      <c r="A7861" t="s">
        <v>10378</v>
      </c>
      <c r="B7861">
        <v>75180019</v>
      </c>
      <c r="C7861" t="s">
        <v>16</v>
      </c>
      <c r="D7861" t="s">
        <v>16</v>
      </c>
      <c r="E7861" t="s">
        <v>16</v>
      </c>
      <c r="F7861" t="s">
        <v>16</v>
      </c>
      <c r="G7861" t="s">
        <v>2430</v>
      </c>
      <c r="H7861">
        <v>1</v>
      </c>
      <c r="I7861" t="s">
        <v>5227</v>
      </c>
    </row>
    <row r="7862" spans="1:9" x14ac:dyDescent="0.25">
      <c r="A7862" t="s">
        <v>12362</v>
      </c>
      <c r="B7862">
        <v>75180019</v>
      </c>
      <c r="C7862" t="s">
        <v>16</v>
      </c>
      <c r="D7862" t="s">
        <v>16</v>
      </c>
      <c r="E7862" t="s">
        <v>16</v>
      </c>
      <c r="F7862" t="s">
        <v>16</v>
      </c>
      <c r="G7862" t="s">
        <v>2430</v>
      </c>
      <c r="H7862">
        <v>1</v>
      </c>
      <c r="I7862" t="s">
        <v>5227</v>
      </c>
    </row>
    <row r="7863" spans="1:9" x14ac:dyDescent="0.25">
      <c r="A7863" t="s">
        <v>12363</v>
      </c>
      <c r="B7863">
        <v>75180019</v>
      </c>
      <c r="C7863" t="s">
        <v>16</v>
      </c>
      <c r="D7863" t="s">
        <v>16</v>
      </c>
      <c r="E7863" t="s">
        <v>16</v>
      </c>
      <c r="F7863" t="s">
        <v>16</v>
      </c>
      <c r="G7863" t="s">
        <v>2430</v>
      </c>
      <c r="H7863">
        <v>1</v>
      </c>
      <c r="I7863" t="s">
        <v>5227</v>
      </c>
    </row>
    <row r="7864" spans="1:9" x14ac:dyDescent="0.25">
      <c r="A7864" t="s">
        <v>12364</v>
      </c>
      <c r="B7864">
        <v>75180019</v>
      </c>
      <c r="C7864" t="s">
        <v>16</v>
      </c>
      <c r="D7864" t="s">
        <v>16</v>
      </c>
      <c r="E7864" t="s">
        <v>16</v>
      </c>
      <c r="F7864" t="s">
        <v>16</v>
      </c>
      <c r="G7864" t="s">
        <v>2430</v>
      </c>
      <c r="H7864">
        <v>1</v>
      </c>
      <c r="I7864" t="s">
        <v>5227</v>
      </c>
    </row>
    <row r="7865" spans="1:9" x14ac:dyDescent="0.25">
      <c r="A7865" t="s">
        <v>12367</v>
      </c>
      <c r="B7865">
        <v>75180019</v>
      </c>
      <c r="C7865" t="s">
        <v>16</v>
      </c>
      <c r="D7865" t="s">
        <v>16</v>
      </c>
      <c r="E7865" t="s">
        <v>16</v>
      </c>
      <c r="F7865" t="s">
        <v>16</v>
      </c>
      <c r="G7865" t="s">
        <v>2430</v>
      </c>
      <c r="H7865">
        <v>2</v>
      </c>
      <c r="I7865" t="s">
        <v>15850</v>
      </c>
    </row>
    <row r="7866" spans="1:9" x14ac:dyDescent="0.25">
      <c r="A7866" t="s">
        <v>12367</v>
      </c>
      <c r="B7866">
        <v>96266400</v>
      </c>
      <c r="C7866" t="s">
        <v>16</v>
      </c>
      <c r="D7866" t="s">
        <v>16</v>
      </c>
      <c r="E7866" t="s">
        <v>16</v>
      </c>
      <c r="F7866" t="s">
        <v>16</v>
      </c>
      <c r="G7866" t="s">
        <v>13916</v>
      </c>
      <c r="H7866">
        <v>1</v>
      </c>
      <c r="I7866" t="s">
        <v>15843</v>
      </c>
    </row>
    <row r="7867" spans="1:9" x14ac:dyDescent="0.25">
      <c r="A7867" t="s">
        <v>12409</v>
      </c>
      <c r="B7867">
        <v>75500133</v>
      </c>
      <c r="C7867" t="s">
        <v>16</v>
      </c>
      <c r="D7867" t="s">
        <v>16</v>
      </c>
      <c r="E7867" t="s">
        <v>16</v>
      </c>
      <c r="F7867" t="s">
        <v>16</v>
      </c>
      <c r="G7867" t="s">
        <v>3560</v>
      </c>
      <c r="H7867">
        <v>1</v>
      </c>
      <c r="I7867" t="s">
        <v>5234</v>
      </c>
    </row>
    <row r="7868" spans="1:9" x14ac:dyDescent="0.25">
      <c r="A7868" t="s">
        <v>12397</v>
      </c>
      <c r="B7868">
        <v>75500133</v>
      </c>
      <c r="C7868" t="s">
        <v>16</v>
      </c>
      <c r="D7868" t="s">
        <v>16</v>
      </c>
      <c r="E7868" t="s">
        <v>16</v>
      </c>
      <c r="F7868" t="s">
        <v>16</v>
      </c>
      <c r="G7868" t="s">
        <v>3560</v>
      </c>
      <c r="H7868">
        <v>1</v>
      </c>
      <c r="I7868" t="s">
        <v>5234</v>
      </c>
    </row>
    <row r="7869" spans="1:9" x14ac:dyDescent="0.25">
      <c r="A7869" t="s">
        <v>12399</v>
      </c>
      <c r="B7869">
        <v>75500133</v>
      </c>
      <c r="C7869" t="s">
        <v>16</v>
      </c>
      <c r="D7869" t="s">
        <v>16</v>
      </c>
      <c r="E7869" t="s">
        <v>16</v>
      </c>
      <c r="F7869" t="s">
        <v>16</v>
      </c>
      <c r="G7869" t="s">
        <v>3560</v>
      </c>
      <c r="H7869">
        <v>1</v>
      </c>
      <c r="I7869" t="s">
        <v>5234</v>
      </c>
    </row>
    <row r="7870" spans="1:9" x14ac:dyDescent="0.25">
      <c r="A7870" t="s">
        <v>12400</v>
      </c>
      <c r="B7870">
        <v>75500133</v>
      </c>
      <c r="C7870" t="s">
        <v>16</v>
      </c>
      <c r="D7870" t="s">
        <v>16</v>
      </c>
      <c r="E7870" t="s">
        <v>16</v>
      </c>
      <c r="F7870" t="s">
        <v>16</v>
      </c>
      <c r="G7870" t="s">
        <v>3560</v>
      </c>
      <c r="H7870">
        <v>1</v>
      </c>
      <c r="I7870" t="s">
        <v>5234</v>
      </c>
    </row>
    <row r="7871" spans="1:9" x14ac:dyDescent="0.25">
      <c r="A7871" t="s">
        <v>12411</v>
      </c>
      <c r="B7871">
        <v>75500133</v>
      </c>
      <c r="C7871" t="s">
        <v>16</v>
      </c>
      <c r="D7871" t="s">
        <v>16</v>
      </c>
      <c r="E7871" t="s">
        <v>16</v>
      </c>
      <c r="F7871" t="s">
        <v>16</v>
      </c>
      <c r="G7871" t="s">
        <v>3560</v>
      </c>
      <c r="H7871">
        <v>1</v>
      </c>
      <c r="I7871" t="s">
        <v>5234</v>
      </c>
    </row>
    <row r="7872" spans="1:9" x14ac:dyDescent="0.25">
      <c r="A7872" t="s">
        <v>12401</v>
      </c>
      <c r="B7872">
        <v>75500133</v>
      </c>
      <c r="C7872" t="s">
        <v>16</v>
      </c>
      <c r="D7872" t="s">
        <v>16</v>
      </c>
      <c r="E7872" t="s">
        <v>16</v>
      </c>
      <c r="F7872" t="s">
        <v>16</v>
      </c>
      <c r="G7872" t="s">
        <v>3560</v>
      </c>
      <c r="H7872">
        <v>1</v>
      </c>
      <c r="I7872" t="s">
        <v>5234</v>
      </c>
    </row>
    <row r="7873" spans="1:9" x14ac:dyDescent="0.25">
      <c r="A7873" t="s">
        <v>12391</v>
      </c>
      <c r="B7873">
        <v>75500133</v>
      </c>
      <c r="C7873" t="s">
        <v>16</v>
      </c>
      <c r="D7873" t="s">
        <v>16</v>
      </c>
      <c r="E7873" t="s">
        <v>16</v>
      </c>
      <c r="F7873" t="s">
        <v>16</v>
      </c>
      <c r="G7873" t="s">
        <v>3560</v>
      </c>
      <c r="H7873">
        <v>1</v>
      </c>
      <c r="I7873" t="s">
        <v>5234</v>
      </c>
    </row>
    <row r="7874" spans="1:9" x14ac:dyDescent="0.25">
      <c r="A7874" t="s">
        <v>12392</v>
      </c>
      <c r="B7874">
        <v>75500133</v>
      </c>
      <c r="C7874" t="s">
        <v>16</v>
      </c>
      <c r="D7874" t="s">
        <v>16</v>
      </c>
      <c r="E7874" t="s">
        <v>16</v>
      </c>
      <c r="F7874" t="s">
        <v>16</v>
      </c>
      <c r="G7874" t="s">
        <v>3560</v>
      </c>
      <c r="H7874">
        <v>1</v>
      </c>
      <c r="I7874" t="s">
        <v>5234</v>
      </c>
    </row>
    <row r="7875" spans="1:9" x14ac:dyDescent="0.25">
      <c r="A7875" t="s">
        <v>10709</v>
      </c>
      <c r="B7875">
        <v>75211662</v>
      </c>
      <c r="C7875" t="s">
        <v>16</v>
      </c>
      <c r="D7875" t="s">
        <v>16</v>
      </c>
      <c r="E7875" t="s">
        <v>16</v>
      </c>
      <c r="F7875" t="s">
        <v>16</v>
      </c>
      <c r="G7875" t="s">
        <v>7015</v>
      </c>
      <c r="H7875">
        <v>3</v>
      </c>
      <c r="I7875" t="s">
        <v>7144</v>
      </c>
    </row>
    <row r="7876" spans="1:9" x14ac:dyDescent="0.25">
      <c r="A7876" t="s">
        <v>10709</v>
      </c>
      <c r="B7876">
        <v>75196500</v>
      </c>
      <c r="C7876" t="s">
        <v>16</v>
      </c>
      <c r="D7876" t="s">
        <v>16</v>
      </c>
      <c r="E7876" t="s">
        <v>16</v>
      </c>
      <c r="F7876" t="s">
        <v>16</v>
      </c>
      <c r="G7876" t="s">
        <v>2425</v>
      </c>
      <c r="H7876">
        <v>2</v>
      </c>
      <c r="I7876" t="s">
        <v>5229</v>
      </c>
    </row>
    <row r="7877" spans="1:9" x14ac:dyDescent="0.25">
      <c r="A7877" t="s">
        <v>14452</v>
      </c>
      <c r="B7877">
        <v>75500133</v>
      </c>
      <c r="C7877" t="s">
        <v>16</v>
      </c>
      <c r="D7877" t="s">
        <v>16</v>
      </c>
      <c r="E7877" t="s">
        <v>16</v>
      </c>
      <c r="F7877" t="s">
        <v>16</v>
      </c>
      <c r="G7877" t="s">
        <v>3560</v>
      </c>
      <c r="H7877">
        <v>1</v>
      </c>
      <c r="I7877" t="s">
        <v>5234</v>
      </c>
    </row>
    <row r="7878" spans="1:9" x14ac:dyDescent="0.25">
      <c r="A7878" t="s">
        <v>14219</v>
      </c>
      <c r="B7878">
        <v>75500133</v>
      </c>
      <c r="C7878" t="s">
        <v>16</v>
      </c>
      <c r="D7878" t="s">
        <v>16</v>
      </c>
      <c r="E7878" t="s">
        <v>16</v>
      </c>
      <c r="F7878" t="s">
        <v>16</v>
      </c>
      <c r="G7878" t="s">
        <v>3560</v>
      </c>
      <c r="H7878">
        <v>1</v>
      </c>
      <c r="I7878" t="s">
        <v>5234</v>
      </c>
    </row>
    <row r="7879" spans="1:9" x14ac:dyDescent="0.25">
      <c r="A7879" t="s">
        <v>14226</v>
      </c>
      <c r="B7879">
        <v>75500133</v>
      </c>
      <c r="C7879" t="s">
        <v>16</v>
      </c>
      <c r="D7879" t="s">
        <v>16</v>
      </c>
      <c r="E7879" t="s">
        <v>16</v>
      </c>
      <c r="F7879" t="s">
        <v>16</v>
      </c>
      <c r="G7879" t="s">
        <v>3560</v>
      </c>
      <c r="H7879">
        <v>1</v>
      </c>
      <c r="I7879" t="s">
        <v>5234</v>
      </c>
    </row>
    <row r="7880" spans="1:9" x14ac:dyDescent="0.25">
      <c r="A7880" t="s">
        <v>14227</v>
      </c>
      <c r="B7880">
        <v>75500133</v>
      </c>
      <c r="C7880" t="s">
        <v>16</v>
      </c>
      <c r="D7880" t="s">
        <v>16</v>
      </c>
      <c r="E7880" t="s">
        <v>16</v>
      </c>
      <c r="F7880" t="s">
        <v>16</v>
      </c>
      <c r="G7880" t="s">
        <v>3560</v>
      </c>
      <c r="H7880">
        <v>1</v>
      </c>
      <c r="I7880" t="s">
        <v>5234</v>
      </c>
    </row>
    <row r="7881" spans="1:9" x14ac:dyDescent="0.25">
      <c r="A7881" t="s">
        <v>14233</v>
      </c>
      <c r="B7881">
        <v>75500133</v>
      </c>
      <c r="C7881" t="s">
        <v>16</v>
      </c>
      <c r="D7881" t="s">
        <v>16</v>
      </c>
      <c r="E7881" t="s">
        <v>16</v>
      </c>
      <c r="F7881" t="s">
        <v>16</v>
      </c>
      <c r="G7881" t="s">
        <v>3560</v>
      </c>
      <c r="H7881">
        <v>1</v>
      </c>
      <c r="I7881" t="s">
        <v>5234</v>
      </c>
    </row>
    <row r="7882" spans="1:9" x14ac:dyDescent="0.25">
      <c r="A7882" t="s">
        <v>14516</v>
      </c>
      <c r="B7882">
        <v>75500133</v>
      </c>
      <c r="C7882" t="s">
        <v>16</v>
      </c>
      <c r="D7882" t="s">
        <v>16</v>
      </c>
      <c r="E7882" t="s">
        <v>16</v>
      </c>
      <c r="F7882" t="s">
        <v>16</v>
      </c>
      <c r="G7882" t="s">
        <v>3560</v>
      </c>
      <c r="H7882">
        <v>1</v>
      </c>
      <c r="I7882" t="s">
        <v>5234</v>
      </c>
    </row>
    <row r="7883" spans="1:9" x14ac:dyDescent="0.25">
      <c r="A7883" t="s">
        <v>14518</v>
      </c>
      <c r="B7883">
        <v>75500133</v>
      </c>
      <c r="C7883" t="s">
        <v>16</v>
      </c>
      <c r="D7883" t="s">
        <v>16</v>
      </c>
      <c r="E7883" t="s">
        <v>16</v>
      </c>
      <c r="F7883" t="s">
        <v>16</v>
      </c>
      <c r="G7883" t="s">
        <v>3560</v>
      </c>
      <c r="H7883">
        <v>1</v>
      </c>
      <c r="I7883" t="s">
        <v>5234</v>
      </c>
    </row>
    <row r="7884" spans="1:9" x14ac:dyDescent="0.25">
      <c r="A7884" t="s">
        <v>14522</v>
      </c>
      <c r="B7884">
        <v>75500133</v>
      </c>
      <c r="C7884" t="s">
        <v>16</v>
      </c>
      <c r="D7884" t="s">
        <v>16</v>
      </c>
      <c r="E7884" t="s">
        <v>16</v>
      </c>
      <c r="F7884" t="s">
        <v>16</v>
      </c>
      <c r="G7884" t="s">
        <v>3560</v>
      </c>
      <c r="H7884">
        <v>1</v>
      </c>
      <c r="I7884" t="s">
        <v>5234</v>
      </c>
    </row>
    <row r="7885" spans="1:9" x14ac:dyDescent="0.25">
      <c r="A7885" t="s">
        <v>14232</v>
      </c>
      <c r="B7885">
        <v>75500133</v>
      </c>
      <c r="C7885" t="s">
        <v>16</v>
      </c>
      <c r="D7885" t="s">
        <v>16</v>
      </c>
      <c r="E7885" t="s">
        <v>16</v>
      </c>
      <c r="F7885" t="s">
        <v>16</v>
      </c>
      <c r="G7885" t="s">
        <v>3560</v>
      </c>
      <c r="H7885">
        <v>1</v>
      </c>
      <c r="I7885" t="s">
        <v>5234</v>
      </c>
    </row>
    <row r="7886" spans="1:9" x14ac:dyDescent="0.25">
      <c r="A7886" t="s">
        <v>14229</v>
      </c>
      <c r="B7886">
        <v>75500133</v>
      </c>
      <c r="C7886" t="s">
        <v>16</v>
      </c>
      <c r="D7886" t="s">
        <v>16</v>
      </c>
      <c r="E7886" t="s">
        <v>16</v>
      </c>
      <c r="F7886" t="s">
        <v>16</v>
      </c>
      <c r="G7886" t="s">
        <v>3560</v>
      </c>
      <c r="H7886">
        <v>1</v>
      </c>
      <c r="I7886" t="s">
        <v>5234</v>
      </c>
    </row>
    <row r="7887" spans="1:9" x14ac:dyDescent="0.25">
      <c r="A7887" t="s">
        <v>14234</v>
      </c>
      <c r="B7887">
        <v>75500133</v>
      </c>
      <c r="C7887" t="s">
        <v>16</v>
      </c>
      <c r="D7887" t="s">
        <v>16</v>
      </c>
      <c r="E7887" t="s">
        <v>16</v>
      </c>
      <c r="F7887" t="s">
        <v>16</v>
      </c>
      <c r="G7887" t="s">
        <v>3560</v>
      </c>
      <c r="H7887">
        <v>1</v>
      </c>
      <c r="I7887" t="s">
        <v>5234</v>
      </c>
    </row>
    <row r="7888" spans="1:9" x14ac:dyDescent="0.25">
      <c r="A7888" t="s">
        <v>14307</v>
      </c>
      <c r="B7888">
        <v>75500133</v>
      </c>
      <c r="C7888" t="s">
        <v>16</v>
      </c>
      <c r="D7888" t="s">
        <v>16</v>
      </c>
      <c r="E7888" t="s">
        <v>16</v>
      </c>
      <c r="F7888" t="s">
        <v>16</v>
      </c>
      <c r="G7888" t="s">
        <v>3560</v>
      </c>
      <c r="H7888">
        <v>1</v>
      </c>
      <c r="I7888" t="s">
        <v>5234</v>
      </c>
    </row>
    <row r="7889" spans="1:9" x14ac:dyDescent="0.25">
      <c r="A7889" t="s">
        <v>14349</v>
      </c>
      <c r="B7889">
        <v>75500133</v>
      </c>
      <c r="C7889" t="s">
        <v>16</v>
      </c>
      <c r="D7889" t="s">
        <v>16</v>
      </c>
      <c r="E7889" t="s">
        <v>16</v>
      </c>
      <c r="F7889" t="s">
        <v>16</v>
      </c>
      <c r="G7889" t="s">
        <v>3560</v>
      </c>
      <c r="H7889">
        <v>1</v>
      </c>
      <c r="I7889" t="s">
        <v>5234</v>
      </c>
    </row>
    <row r="7890" spans="1:9" x14ac:dyDescent="0.25">
      <c r="A7890" t="s">
        <v>14304</v>
      </c>
      <c r="B7890">
        <v>75500133</v>
      </c>
      <c r="C7890" t="s">
        <v>16</v>
      </c>
      <c r="D7890" t="s">
        <v>16</v>
      </c>
      <c r="E7890" t="s">
        <v>16</v>
      </c>
      <c r="F7890" t="s">
        <v>16</v>
      </c>
      <c r="G7890" t="s">
        <v>3560</v>
      </c>
      <c r="H7890">
        <v>1</v>
      </c>
      <c r="I7890" t="s">
        <v>5234</v>
      </c>
    </row>
    <row r="7891" spans="1:9" x14ac:dyDescent="0.25">
      <c r="A7891" t="s">
        <v>14347</v>
      </c>
      <c r="B7891">
        <v>75500133</v>
      </c>
      <c r="C7891" t="s">
        <v>16</v>
      </c>
      <c r="D7891" t="s">
        <v>16</v>
      </c>
      <c r="E7891" t="s">
        <v>16</v>
      </c>
      <c r="F7891" t="s">
        <v>16</v>
      </c>
      <c r="G7891" t="s">
        <v>3560</v>
      </c>
      <c r="H7891">
        <v>1</v>
      </c>
      <c r="I7891" t="s">
        <v>5234</v>
      </c>
    </row>
    <row r="7892" spans="1:9" x14ac:dyDescent="0.25">
      <c r="A7892" t="s">
        <v>14350</v>
      </c>
      <c r="B7892">
        <v>75500133</v>
      </c>
      <c r="C7892" t="s">
        <v>16</v>
      </c>
      <c r="D7892" t="s">
        <v>16</v>
      </c>
      <c r="E7892" t="s">
        <v>16</v>
      </c>
      <c r="F7892" t="s">
        <v>16</v>
      </c>
      <c r="G7892" t="s">
        <v>3560</v>
      </c>
      <c r="H7892">
        <v>1</v>
      </c>
      <c r="I7892" t="s">
        <v>5234</v>
      </c>
    </row>
    <row r="7893" spans="1:9" x14ac:dyDescent="0.25">
      <c r="A7893" t="s">
        <v>14514</v>
      </c>
      <c r="B7893">
        <v>75500133</v>
      </c>
      <c r="C7893" t="s">
        <v>16</v>
      </c>
      <c r="D7893" t="s">
        <v>16</v>
      </c>
      <c r="E7893" t="s">
        <v>16</v>
      </c>
      <c r="F7893" t="s">
        <v>16</v>
      </c>
      <c r="G7893" t="s">
        <v>3560</v>
      </c>
      <c r="H7893">
        <v>1</v>
      </c>
      <c r="I7893" t="s">
        <v>5234</v>
      </c>
    </row>
    <row r="7894" spans="1:9" x14ac:dyDescent="0.25">
      <c r="A7894" t="s">
        <v>14053</v>
      </c>
      <c r="B7894">
        <v>75500133</v>
      </c>
      <c r="C7894" t="s">
        <v>16</v>
      </c>
      <c r="D7894" t="s">
        <v>16</v>
      </c>
      <c r="E7894" t="s">
        <v>16</v>
      </c>
      <c r="F7894" t="s">
        <v>16</v>
      </c>
      <c r="G7894" t="s">
        <v>3560</v>
      </c>
      <c r="H7894">
        <v>1</v>
      </c>
      <c r="I7894" t="s">
        <v>5234</v>
      </c>
    </row>
    <row r="7895" spans="1:9" x14ac:dyDescent="0.25">
      <c r="A7895" t="s">
        <v>14472</v>
      </c>
      <c r="B7895">
        <v>75500133</v>
      </c>
      <c r="C7895" t="s">
        <v>16</v>
      </c>
      <c r="D7895" t="s">
        <v>16</v>
      </c>
      <c r="E7895" t="s">
        <v>16</v>
      </c>
      <c r="F7895" t="s">
        <v>16</v>
      </c>
      <c r="G7895" t="s">
        <v>3560</v>
      </c>
      <c r="H7895">
        <v>1</v>
      </c>
      <c r="I7895" t="s">
        <v>5234</v>
      </c>
    </row>
    <row r="7896" spans="1:9" x14ac:dyDescent="0.25">
      <c r="A7896" t="s">
        <v>14467</v>
      </c>
      <c r="B7896">
        <v>75500133</v>
      </c>
      <c r="C7896" t="s">
        <v>16</v>
      </c>
      <c r="D7896" t="s">
        <v>16</v>
      </c>
      <c r="E7896" t="s">
        <v>16</v>
      </c>
      <c r="F7896" t="s">
        <v>16</v>
      </c>
      <c r="G7896" t="s">
        <v>3560</v>
      </c>
      <c r="H7896">
        <v>1</v>
      </c>
      <c r="I7896" t="s">
        <v>5234</v>
      </c>
    </row>
    <row r="7897" spans="1:9" x14ac:dyDescent="0.25">
      <c r="A7897" t="s">
        <v>14473</v>
      </c>
      <c r="B7897">
        <v>75500133</v>
      </c>
      <c r="C7897" t="s">
        <v>16</v>
      </c>
      <c r="D7897" t="s">
        <v>16</v>
      </c>
      <c r="E7897" t="s">
        <v>16</v>
      </c>
      <c r="F7897" t="s">
        <v>16</v>
      </c>
      <c r="G7897" t="s">
        <v>3560</v>
      </c>
      <c r="H7897">
        <v>1</v>
      </c>
      <c r="I7897" t="s">
        <v>5234</v>
      </c>
    </row>
    <row r="7898" spans="1:9" x14ac:dyDescent="0.25">
      <c r="A7898" t="s">
        <v>14476</v>
      </c>
      <c r="B7898">
        <v>75500133</v>
      </c>
      <c r="C7898" t="s">
        <v>16</v>
      </c>
      <c r="D7898" t="s">
        <v>16</v>
      </c>
      <c r="E7898" t="s">
        <v>16</v>
      </c>
      <c r="F7898" t="s">
        <v>16</v>
      </c>
      <c r="G7898" t="s">
        <v>3560</v>
      </c>
      <c r="H7898">
        <v>1</v>
      </c>
      <c r="I7898" t="s">
        <v>5234</v>
      </c>
    </row>
    <row r="7899" spans="1:9" x14ac:dyDescent="0.25">
      <c r="A7899" t="s">
        <v>14485</v>
      </c>
      <c r="B7899">
        <v>75500133</v>
      </c>
      <c r="C7899" t="s">
        <v>16</v>
      </c>
      <c r="D7899" t="s">
        <v>16</v>
      </c>
      <c r="E7899" t="s">
        <v>16</v>
      </c>
      <c r="F7899" t="s">
        <v>16</v>
      </c>
      <c r="G7899" t="s">
        <v>3560</v>
      </c>
      <c r="H7899">
        <v>1</v>
      </c>
      <c r="I7899" t="s">
        <v>5234</v>
      </c>
    </row>
    <row r="7900" spans="1:9" x14ac:dyDescent="0.25">
      <c r="A7900" t="s">
        <v>14479</v>
      </c>
      <c r="B7900">
        <v>75500133</v>
      </c>
      <c r="C7900" t="s">
        <v>16</v>
      </c>
      <c r="D7900" t="s">
        <v>16</v>
      </c>
      <c r="E7900" t="s">
        <v>16</v>
      </c>
      <c r="F7900" t="s">
        <v>16</v>
      </c>
      <c r="G7900" t="s">
        <v>3560</v>
      </c>
      <c r="H7900">
        <v>1</v>
      </c>
      <c r="I7900" t="s">
        <v>5234</v>
      </c>
    </row>
    <row r="7901" spans="1:9" x14ac:dyDescent="0.25">
      <c r="A7901" t="s">
        <v>14729</v>
      </c>
      <c r="B7901">
        <v>75500133</v>
      </c>
      <c r="C7901" t="s">
        <v>16</v>
      </c>
      <c r="D7901" t="s">
        <v>16</v>
      </c>
      <c r="E7901" t="s">
        <v>16</v>
      </c>
      <c r="F7901" t="s">
        <v>16</v>
      </c>
      <c r="G7901" t="s">
        <v>3560</v>
      </c>
      <c r="H7901">
        <v>1</v>
      </c>
      <c r="I7901" t="s">
        <v>5234</v>
      </c>
    </row>
    <row r="7902" spans="1:9" x14ac:dyDescent="0.25">
      <c r="A7902" t="s">
        <v>14719</v>
      </c>
      <c r="B7902">
        <v>75500133</v>
      </c>
      <c r="C7902" t="s">
        <v>16</v>
      </c>
      <c r="D7902" t="s">
        <v>16</v>
      </c>
      <c r="E7902" t="s">
        <v>16</v>
      </c>
      <c r="F7902" t="s">
        <v>16</v>
      </c>
      <c r="G7902" t="s">
        <v>3560</v>
      </c>
      <c r="H7902">
        <v>1</v>
      </c>
      <c r="I7902" t="s">
        <v>5234</v>
      </c>
    </row>
    <row r="7903" spans="1:9" x14ac:dyDescent="0.25">
      <c r="A7903" t="s">
        <v>14799</v>
      </c>
      <c r="B7903">
        <v>66158040</v>
      </c>
      <c r="C7903" t="s">
        <v>16</v>
      </c>
      <c r="D7903" t="s">
        <v>16</v>
      </c>
      <c r="E7903" t="s">
        <v>16</v>
      </c>
      <c r="F7903" t="s">
        <v>16</v>
      </c>
      <c r="G7903" t="s">
        <v>13920</v>
      </c>
      <c r="H7903">
        <v>1</v>
      </c>
      <c r="I7903" t="s">
        <v>15844</v>
      </c>
    </row>
    <row r="7904" spans="1:9" x14ac:dyDescent="0.25">
      <c r="A7904" t="s">
        <v>14809</v>
      </c>
      <c r="B7904">
        <v>66158040</v>
      </c>
      <c r="C7904" t="s">
        <v>16</v>
      </c>
      <c r="D7904" t="s">
        <v>16</v>
      </c>
      <c r="E7904" t="s">
        <v>16</v>
      </c>
      <c r="F7904" t="s">
        <v>16</v>
      </c>
      <c r="G7904" t="s">
        <v>13920</v>
      </c>
      <c r="H7904">
        <v>1</v>
      </c>
      <c r="I7904" t="s">
        <v>15844</v>
      </c>
    </row>
    <row r="7905" spans="1:9" x14ac:dyDescent="0.25">
      <c r="A7905" t="s">
        <v>14825</v>
      </c>
      <c r="B7905">
        <v>75180019</v>
      </c>
      <c r="C7905" t="s">
        <v>16</v>
      </c>
      <c r="D7905" t="s">
        <v>16</v>
      </c>
      <c r="E7905" t="s">
        <v>16</v>
      </c>
      <c r="F7905" t="s">
        <v>16</v>
      </c>
      <c r="G7905" t="s">
        <v>2430</v>
      </c>
      <c r="H7905">
        <v>2</v>
      </c>
      <c r="I7905" t="s">
        <v>15850</v>
      </c>
    </row>
    <row r="7906" spans="1:9" x14ac:dyDescent="0.25">
      <c r="A7906" t="s">
        <v>14825</v>
      </c>
      <c r="B7906">
        <v>96266400</v>
      </c>
      <c r="C7906" t="s">
        <v>16</v>
      </c>
      <c r="D7906" t="s">
        <v>16</v>
      </c>
      <c r="E7906" t="s">
        <v>16</v>
      </c>
      <c r="F7906" t="s">
        <v>16</v>
      </c>
      <c r="G7906" t="s">
        <v>13916</v>
      </c>
      <c r="H7906">
        <v>1</v>
      </c>
      <c r="I7906" t="s">
        <v>15843</v>
      </c>
    </row>
    <row r="7907" spans="1:9" x14ac:dyDescent="0.25">
      <c r="A7907" t="s">
        <v>14812</v>
      </c>
      <c r="B7907">
        <v>75180019</v>
      </c>
      <c r="C7907" t="s">
        <v>16</v>
      </c>
      <c r="D7907" t="s">
        <v>16</v>
      </c>
      <c r="E7907" t="s">
        <v>16</v>
      </c>
      <c r="F7907" t="s">
        <v>16</v>
      </c>
      <c r="G7907" t="s">
        <v>2430</v>
      </c>
      <c r="H7907">
        <v>2</v>
      </c>
      <c r="I7907" t="s">
        <v>15850</v>
      </c>
    </row>
    <row r="7908" spans="1:9" x14ac:dyDescent="0.25">
      <c r="A7908" t="s">
        <v>14812</v>
      </c>
      <c r="B7908">
        <v>96266400</v>
      </c>
      <c r="C7908" t="s">
        <v>16</v>
      </c>
      <c r="D7908" t="s">
        <v>16</v>
      </c>
      <c r="E7908" t="s">
        <v>16</v>
      </c>
      <c r="F7908" t="s">
        <v>16</v>
      </c>
      <c r="G7908" t="s">
        <v>13916</v>
      </c>
      <c r="H7908">
        <v>1</v>
      </c>
      <c r="I7908" t="s">
        <v>15843</v>
      </c>
    </row>
    <row r="7909" spans="1:9" x14ac:dyDescent="0.25">
      <c r="A7909" t="s">
        <v>14813</v>
      </c>
      <c r="B7909">
        <v>75180019</v>
      </c>
      <c r="C7909" t="s">
        <v>16</v>
      </c>
      <c r="D7909" t="s">
        <v>16</v>
      </c>
      <c r="E7909" t="s">
        <v>16</v>
      </c>
      <c r="F7909" t="s">
        <v>16</v>
      </c>
      <c r="G7909" t="s">
        <v>2430</v>
      </c>
      <c r="H7909">
        <v>2</v>
      </c>
      <c r="I7909" t="s">
        <v>15850</v>
      </c>
    </row>
    <row r="7910" spans="1:9" x14ac:dyDescent="0.25">
      <c r="A7910" t="s">
        <v>14813</v>
      </c>
      <c r="B7910">
        <v>96266400</v>
      </c>
      <c r="C7910" t="s">
        <v>16</v>
      </c>
      <c r="D7910" t="s">
        <v>16</v>
      </c>
      <c r="E7910" t="s">
        <v>16</v>
      </c>
      <c r="F7910" t="s">
        <v>16</v>
      </c>
      <c r="G7910" t="s">
        <v>13916</v>
      </c>
      <c r="H7910">
        <v>1</v>
      </c>
      <c r="I7910" t="s">
        <v>15843</v>
      </c>
    </row>
    <row r="7911" spans="1:9" x14ac:dyDescent="0.25">
      <c r="A7911" t="s">
        <v>14850</v>
      </c>
      <c r="B7911">
        <v>75180019</v>
      </c>
      <c r="C7911" t="s">
        <v>16</v>
      </c>
      <c r="D7911" t="s">
        <v>16</v>
      </c>
      <c r="E7911" t="s">
        <v>16</v>
      </c>
      <c r="F7911" t="s">
        <v>16</v>
      </c>
      <c r="G7911" t="s">
        <v>2430</v>
      </c>
      <c r="H7911">
        <v>1</v>
      </c>
      <c r="I7911" t="s">
        <v>5227</v>
      </c>
    </row>
    <row r="7912" spans="1:9" x14ac:dyDescent="0.25">
      <c r="A7912" t="s">
        <v>14865</v>
      </c>
      <c r="B7912">
        <v>66158040</v>
      </c>
      <c r="C7912" t="s">
        <v>16</v>
      </c>
      <c r="D7912" t="s">
        <v>16</v>
      </c>
      <c r="E7912" t="s">
        <v>16</v>
      </c>
      <c r="F7912" t="s">
        <v>16</v>
      </c>
      <c r="G7912" t="s">
        <v>13920</v>
      </c>
      <c r="H7912">
        <v>1</v>
      </c>
      <c r="I7912" t="s">
        <v>15844</v>
      </c>
    </row>
    <row r="7913" spans="1:9" x14ac:dyDescent="0.25">
      <c r="A7913" t="s">
        <v>14845</v>
      </c>
      <c r="B7913">
        <v>66158040</v>
      </c>
      <c r="C7913" t="s">
        <v>16</v>
      </c>
      <c r="D7913" t="s">
        <v>16</v>
      </c>
      <c r="E7913" t="s">
        <v>16</v>
      </c>
      <c r="F7913" t="s">
        <v>16</v>
      </c>
      <c r="G7913" t="s">
        <v>13920</v>
      </c>
      <c r="H7913">
        <v>1</v>
      </c>
      <c r="I7913" t="s">
        <v>15844</v>
      </c>
    </row>
    <row r="7914" spans="1:9" x14ac:dyDescent="0.25">
      <c r="A7914" t="s">
        <v>14846</v>
      </c>
      <c r="B7914">
        <v>75180019</v>
      </c>
      <c r="C7914" t="s">
        <v>16</v>
      </c>
      <c r="D7914" t="s">
        <v>16</v>
      </c>
      <c r="E7914" t="s">
        <v>16</v>
      </c>
      <c r="F7914" t="s">
        <v>16</v>
      </c>
      <c r="G7914" t="s">
        <v>2430</v>
      </c>
      <c r="H7914">
        <v>2</v>
      </c>
      <c r="I7914" t="s">
        <v>15850</v>
      </c>
    </row>
    <row r="7915" spans="1:9" x14ac:dyDescent="0.25">
      <c r="A7915" t="s">
        <v>14846</v>
      </c>
      <c r="B7915">
        <v>96266400</v>
      </c>
      <c r="C7915" t="s">
        <v>16</v>
      </c>
      <c r="D7915" t="s">
        <v>16</v>
      </c>
      <c r="E7915" t="s">
        <v>16</v>
      </c>
      <c r="F7915" t="s">
        <v>16</v>
      </c>
      <c r="G7915" t="s">
        <v>13916</v>
      </c>
      <c r="H7915">
        <v>1</v>
      </c>
      <c r="I7915" t="s">
        <v>15843</v>
      </c>
    </row>
    <row r="7916" spans="1:9" x14ac:dyDescent="0.25">
      <c r="A7916" t="s">
        <v>14860</v>
      </c>
      <c r="B7916">
        <v>75180019</v>
      </c>
      <c r="C7916" t="s">
        <v>16</v>
      </c>
      <c r="D7916" t="s">
        <v>16</v>
      </c>
      <c r="E7916" t="s">
        <v>16</v>
      </c>
      <c r="F7916" t="s">
        <v>16</v>
      </c>
      <c r="G7916" t="s">
        <v>2430</v>
      </c>
      <c r="H7916">
        <v>2</v>
      </c>
      <c r="I7916" t="s">
        <v>15850</v>
      </c>
    </row>
    <row r="7917" spans="1:9" x14ac:dyDescent="0.25">
      <c r="A7917" t="s">
        <v>14860</v>
      </c>
      <c r="B7917">
        <v>96266400</v>
      </c>
      <c r="C7917" t="s">
        <v>16</v>
      </c>
      <c r="D7917" t="s">
        <v>16</v>
      </c>
      <c r="E7917" t="s">
        <v>16</v>
      </c>
      <c r="F7917" t="s">
        <v>16</v>
      </c>
      <c r="G7917" t="s">
        <v>13916</v>
      </c>
      <c r="H7917">
        <v>1</v>
      </c>
      <c r="I7917" t="s">
        <v>15843</v>
      </c>
    </row>
    <row r="7918" spans="1:9" x14ac:dyDescent="0.25">
      <c r="A7918" t="s">
        <v>14861</v>
      </c>
      <c r="B7918">
        <v>75180019</v>
      </c>
      <c r="C7918" t="s">
        <v>16</v>
      </c>
      <c r="D7918" t="s">
        <v>16</v>
      </c>
      <c r="E7918" t="s">
        <v>16</v>
      </c>
      <c r="F7918" t="s">
        <v>16</v>
      </c>
      <c r="G7918" t="s">
        <v>2430</v>
      </c>
      <c r="H7918">
        <v>2</v>
      </c>
      <c r="I7918" t="s">
        <v>15850</v>
      </c>
    </row>
    <row r="7919" spans="1:9" x14ac:dyDescent="0.25">
      <c r="A7919" t="s">
        <v>14861</v>
      </c>
      <c r="B7919">
        <v>96266400</v>
      </c>
      <c r="C7919" t="s">
        <v>16</v>
      </c>
      <c r="D7919" t="s">
        <v>16</v>
      </c>
      <c r="E7919" t="s">
        <v>16</v>
      </c>
      <c r="F7919" t="s">
        <v>16</v>
      </c>
      <c r="G7919" t="s">
        <v>13916</v>
      </c>
      <c r="H7919">
        <v>1</v>
      </c>
      <c r="I7919" t="s">
        <v>15843</v>
      </c>
    </row>
    <row r="7920" spans="1:9" x14ac:dyDescent="0.25">
      <c r="A7920" t="s">
        <v>14848</v>
      </c>
      <c r="B7920">
        <v>75180019</v>
      </c>
      <c r="C7920" t="s">
        <v>16</v>
      </c>
      <c r="D7920" t="s">
        <v>16</v>
      </c>
      <c r="E7920" t="s">
        <v>16</v>
      </c>
      <c r="F7920" t="s">
        <v>16</v>
      </c>
      <c r="G7920" t="s">
        <v>2430</v>
      </c>
      <c r="H7920">
        <v>2</v>
      </c>
      <c r="I7920" t="s">
        <v>15850</v>
      </c>
    </row>
    <row r="7921" spans="1:9" x14ac:dyDescent="0.25">
      <c r="A7921" t="s">
        <v>14848</v>
      </c>
      <c r="B7921">
        <v>96266400</v>
      </c>
      <c r="C7921" t="s">
        <v>16</v>
      </c>
      <c r="D7921" t="s">
        <v>16</v>
      </c>
      <c r="E7921" t="s">
        <v>16</v>
      </c>
      <c r="F7921" t="s">
        <v>16</v>
      </c>
      <c r="G7921" t="s">
        <v>13916</v>
      </c>
      <c r="H7921">
        <v>1</v>
      </c>
      <c r="I7921" t="s">
        <v>15843</v>
      </c>
    </row>
    <row r="7922" spans="1:9" x14ac:dyDescent="0.25">
      <c r="A7922" t="s">
        <v>14853</v>
      </c>
      <c r="B7922">
        <v>75180019</v>
      </c>
      <c r="C7922" t="s">
        <v>16</v>
      </c>
      <c r="D7922" t="s">
        <v>16</v>
      </c>
      <c r="E7922" t="s">
        <v>16</v>
      </c>
      <c r="F7922" t="s">
        <v>16</v>
      </c>
      <c r="G7922" t="s">
        <v>2430</v>
      </c>
      <c r="H7922">
        <v>2</v>
      </c>
      <c r="I7922" t="s">
        <v>15850</v>
      </c>
    </row>
    <row r="7923" spans="1:9" x14ac:dyDescent="0.25">
      <c r="A7923" t="s">
        <v>14853</v>
      </c>
      <c r="B7923">
        <v>96266400</v>
      </c>
      <c r="C7923" t="s">
        <v>16</v>
      </c>
      <c r="D7923" t="s">
        <v>16</v>
      </c>
      <c r="E7923" t="s">
        <v>16</v>
      </c>
      <c r="F7923" t="s">
        <v>16</v>
      </c>
      <c r="G7923" t="s">
        <v>13916</v>
      </c>
      <c r="H7923">
        <v>1</v>
      </c>
      <c r="I7923" t="s">
        <v>15843</v>
      </c>
    </row>
    <row r="7924" spans="1:9" x14ac:dyDescent="0.25">
      <c r="A7924" t="s">
        <v>14793</v>
      </c>
      <c r="B7924">
        <v>75500133</v>
      </c>
      <c r="C7924" t="s">
        <v>16</v>
      </c>
      <c r="D7924" t="s">
        <v>16</v>
      </c>
      <c r="E7924" t="s">
        <v>16</v>
      </c>
      <c r="F7924" t="s">
        <v>16</v>
      </c>
      <c r="G7924" t="s">
        <v>3560</v>
      </c>
      <c r="H7924">
        <v>1</v>
      </c>
      <c r="I7924" t="s">
        <v>5234</v>
      </c>
    </row>
    <row r="7925" spans="1:9" x14ac:dyDescent="0.25">
      <c r="A7925" t="s">
        <v>14817</v>
      </c>
      <c r="B7925">
        <v>75500133</v>
      </c>
      <c r="C7925" t="s">
        <v>16</v>
      </c>
      <c r="D7925" t="s">
        <v>16</v>
      </c>
      <c r="E7925" t="s">
        <v>16</v>
      </c>
      <c r="F7925" t="s">
        <v>16</v>
      </c>
      <c r="G7925" t="s">
        <v>3560</v>
      </c>
      <c r="H7925">
        <v>1</v>
      </c>
      <c r="I7925" t="s">
        <v>5234</v>
      </c>
    </row>
    <row r="7926" spans="1:9" x14ac:dyDescent="0.25">
      <c r="A7926" t="s">
        <v>14933</v>
      </c>
      <c r="B7926">
        <v>75500133</v>
      </c>
      <c r="C7926" t="s">
        <v>16</v>
      </c>
      <c r="D7926" t="s">
        <v>16</v>
      </c>
      <c r="E7926" t="s">
        <v>16</v>
      </c>
      <c r="F7926" t="s">
        <v>16</v>
      </c>
      <c r="G7926" t="s">
        <v>3560</v>
      </c>
      <c r="H7926">
        <v>1</v>
      </c>
      <c r="I7926" t="s">
        <v>5234</v>
      </c>
    </row>
    <row r="7927" spans="1:9" x14ac:dyDescent="0.25">
      <c r="A7927" t="s">
        <v>14668</v>
      </c>
      <c r="B7927">
        <v>66158040</v>
      </c>
      <c r="C7927" t="s">
        <v>16</v>
      </c>
      <c r="D7927" t="s">
        <v>16</v>
      </c>
      <c r="E7927" t="s">
        <v>16</v>
      </c>
      <c r="F7927" t="s">
        <v>16</v>
      </c>
      <c r="G7927" t="s">
        <v>13920</v>
      </c>
      <c r="H7927">
        <v>1</v>
      </c>
      <c r="I7927" t="s">
        <v>15844</v>
      </c>
    </row>
    <row r="7928" spans="1:9" x14ac:dyDescent="0.25">
      <c r="A7928" t="s">
        <v>13952</v>
      </c>
      <c r="B7928">
        <v>75180019</v>
      </c>
      <c r="C7928" t="s">
        <v>16</v>
      </c>
      <c r="D7928" t="s">
        <v>16</v>
      </c>
      <c r="E7928" t="s">
        <v>16</v>
      </c>
      <c r="F7928" t="s">
        <v>16</v>
      </c>
      <c r="G7928" t="s">
        <v>2430</v>
      </c>
      <c r="H7928">
        <v>2</v>
      </c>
      <c r="I7928" t="s">
        <v>15850</v>
      </c>
    </row>
    <row r="7929" spans="1:9" x14ac:dyDescent="0.25">
      <c r="A7929" t="s">
        <v>13952</v>
      </c>
      <c r="B7929">
        <v>96266400</v>
      </c>
      <c r="C7929" t="s">
        <v>16</v>
      </c>
      <c r="D7929" t="s">
        <v>16</v>
      </c>
      <c r="E7929" t="s">
        <v>16</v>
      </c>
      <c r="F7929" t="s">
        <v>16</v>
      </c>
      <c r="G7929" t="s">
        <v>13916</v>
      </c>
      <c r="H7929">
        <v>1</v>
      </c>
      <c r="I7929" t="s">
        <v>15843</v>
      </c>
    </row>
    <row r="7930" spans="1:9" x14ac:dyDescent="0.25">
      <c r="A7930" t="s">
        <v>13951</v>
      </c>
      <c r="B7930">
        <v>75180019</v>
      </c>
      <c r="C7930" t="s">
        <v>16</v>
      </c>
      <c r="D7930" t="s">
        <v>16</v>
      </c>
      <c r="E7930" t="s">
        <v>16</v>
      </c>
      <c r="F7930" t="s">
        <v>16</v>
      </c>
      <c r="G7930" t="s">
        <v>2430</v>
      </c>
      <c r="H7930">
        <v>2</v>
      </c>
      <c r="I7930" t="s">
        <v>15850</v>
      </c>
    </row>
    <row r="7931" spans="1:9" x14ac:dyDescent="0.25">
      <c r="A7931" t="s">
        <v>13951</v>
      </c>
      <c r="B7931">
        <v>96266400</v>
      </c>
      <c r="C7931" t="s">
        <v>16</v>
      </c>
      <c r="D7931" t="s">
        <v>16</v>
      </c>
      <c r="E7931" t="s">
        <v>16</v>
      </c>
      <c r="F7931" t="s">
        <v>16</v>
      </c>
      <c r="G7931" t="s">
        <v>13916</v>
      </c>
      <c r="H7931">
        <v>1</v>
      </c>
      <c r="I7931" t="s">
        <v>15843</v>
      </c>
    </row>
    <row r="7932" spans="1:9" x14ac:dyDescent="0.25">
      <c r="A7932" t="s">
        <v>13957</v>
      </c>
      <c r="B7932">
        <v>75180019</v>
      </c>
      <c r="C7932" t="s">
        <v>16</v>
      </c>
      <c r="D7932" t="s">
        <v>16</v>
      </c>
      <c r="E7932" t="s">
        <v>16</v>
      </c>
      <c r="F7932" t="s">
        <v>16</v>
      </c>
      <c r="G7932" t="s">
        <v>2430</v>
      </c>
      <c r="H7932">
        <v>2</v>
      </c>
      <c r="I7932" t="s">
        <v>15850</v>
      </c>
    </row>
    <row r="7933" spans="1:9" x14ac:dyDescent="0.25">
      <c r="A7933" t="s">
        <v>13957</v>
      </c>
      <c r="B7933">
        <v>96266400</v>
      </c>
      <c r="C7933" t="s">
        <v>16</v>
      </c>
      <c r="D7933" t="s">
        <v>16</v>
      </c>
      <c r="E7933" t="s">
        <v>16</v>
      </c>
      <c r="F7933" t="s">
        <v>16</v>
      </c>
      <c r="G7933" t="s">
        <v>13916</v>
      </c>
      <c r="H7933">
        <v>1</v>
      </c>
      <c r="I7933" t="s">
        <v>15843</v>
      </c>
    </row>
    <row r="7934" spans="1:9" x14ac:dyDescent="0.25">
      <c r="A7934" t="s">
        <v>13953</v>
      </c>
      <c r="B7934">
        <v>75180019</v>
      </c>
      <c r="C7934" t="s">
        <v>16</v>
      </c>
      <c r="D7934" t="s">
        <v>16</v>
      </c>
      <c r="E7934" t="s">
        <v>16</v>
      </c>
      <c r="F7934" t="s">
        <v>16</v>
      </c>
      <c r="G7934" t="s">
        <v>2430</v>
      </c>
      <c r="H7934">
        <v>2</v>
      </c>
      <c r="I7934" t="s">
        <v>15850</v>
      </c>
    </row>
    <row r="7935" spans="1:9" x14ac:dyDescent="0.25">
      <c r="A7935" t="s">
        <v>13953</v>
      </c>
      <c r="B7935">
        <v>96266400</v>
      </c>
      <c r="C7935" t="s">
        <v>16</v>
      </c>
      <c r="D7935" t="s">
        <v>16</v>
      </c>
      <c r="E7935" t="s">
        <v>16</v>
      </c>
      <c r="F7935" t="s">
        <v>16</v>
      </c>
      <c r="G7935" t="s">
        <v>13916</v>
      </c>
      <c r="H7935">
        <v>1</v>
      </c>
      <c r="I7935" t="s">
        <v>15843</v>
      </c>
    </row>
    <row r="7936" spans="1:9" x14ac:dyDescent="0.25">
      <c r="A7936" t="s">
        <v>13954</v>
      </c>
      <c r="B7936">
        <v>75180019</v>
      </c>
      <c r="C7936" t="s">
        <v>16</v>
      </c>
      <c r="D7936" t="s">
        <v>16</v>
      </c>
      <c r="E7936" t="s">
        <v>16</v>
      </c>
      <c r="F7936" t="s">
        <v>16</v>
      </c>
      <c r="G7936" t="s">
        <v>2430</v>
      </c>
      <c r="H7936">
        <v>2</v>
      </c>
      <c r="I7936" t="s">
        <v>15850</v>
      </c>
    </row>
    <row r="7937" spans="1:9" x14ac:dyDescent="0.25">
      <c r="A7937" t="s">
        <v>13954</v>
      </c>
      <c r="B7937">
        <v>96266400</v>
      </c>
      <c r="C7937" t="s">
        <v>16</v>
      </c>
      <c r="D7937" t="s">
        <v>16</v>
      </c>
      <c r="E7937" t="s">
        <v>16</v>
      </c>
      <c r="F7937" t="s">
        <v>16</v>
      </c>
      <c r="G7937" t="s">
        <v>13916</v>
      </c>
      <c r="H7937">
        <v>1</v>
      </c>
      <c r="I7937" t="s">
        <v>15843</v>
      </c>
    </row>
    <row r="7938" spans="1:9" x14ac:dyDescent="0.25">
      <c r="A7938" t="s">
        <v>15349</v>
      </c>
      <c r="B7938">
        <v>75500133</v>
      </c>
      <c r="C7938" t="s">
        <v>16</v>
      </c>
      <c r="D7938" t="s">
        <v>16</v>
      </c>
      <c r="E7938" t="s">
        <v>16</v>
      </c>
      <c r="F7938" t="s">
        <v>16</v>
      </c>
      <c r="G7938" t="s">
        <v>3560</v>
      </c>
      <c r="H7938">
        <v>1</v>
      </c>
      <c r="I7938" t="s">
        <v>5234</v>
      </c>
    </row>
    <row r="7939" spans="1:9" x14ac:dyDescent="0.25">
      <c r="A7939" t="s">
        <v>15377</v>
      </c>
      <c r="B7939">
        <v>70120140</v>
      </c>
      <c r="C7939" t="s">
        <v>16</v>
      </c>
      <c r="D7939" t="s">
        <v>16</v>
      </c>
      <c r="E7939" t="s">
        <v>16</v>
      </c>
      <c r="F7939" t="s">
        <v>16</v>
      </c>
      <c r="G7939" t="s">
        <v>2467</v>
      </c>
      <c r="H7939">
        <v>1</v>
      </c>
      <c r="I7939" t="s">
        <v>5232</v>
      </c>
    </row>
    <row r="7940" spans="1:9" x14ac:dyDescent="0.25">
      <c r="A7940" t="s">
        <v>15376</v>
      </c>
      <c r="B7940">
        <v>70120140</v>
      </c>
      <c r="C7940" t="s">
        <v>16</v>
      </c>
      <c r="D7940" t="s">
        <v>16</v>
      </c>
      <c r="E7940" t="s">
        <v>16</v>
      </c>
      <c r="F7940" t="s">
        <v>16</v>
      </c>
      <c r="G7940" t="s">
        <v>2467</v>
      </c>
      <c r="H7940">
        <v>1</v>
      </c>
      <c r="I7940" t="s">
        <v>5232</v>
      </c>
    </row>
    <row r="7941" spans="1:9" x14ac:dyDescent="0.25">
      <c r="A7941" t="s">
        <v>16580</v>
      </c>
      <c r="B7941">
        <v>96266400</v>
      </c>
      <c r="C7941" t="s">
        <v>16</v>
      </c>
      <c r="D7941" t="s">
        <v>16</v>
      </c>
      <c r="E7941" t="s">
        <v>16</v>
      </c>
      <c r="F7941" t="s">
        <v>16</v>
      </c>
      <c r="G7941" t="s">
        <v>13916</v>
      </c>
      <c r="H7941">
        <v>1</v>
      </c>
      <c r="I7941" t="s">
        <v>15843</v>
      </c>
    </row>
    <row r="7942" spans="1:9" x14ac:dyDescent="0.25">
      <c r="A7942" t="s">
        <v>16581</v>
      </c>
      <c r="B7942">
        <v>96266400</v>
      </c>
      <c r="C7942" t="s">
        <v>16</v>
      </c>
      <c r="D7942" t="s">
        <v>16</v>
      </c>
      <c r="E7942" t="s">
        <v>16</v>
      </c>
      <c r="F7942" t="s">
        <v>16</v>
      </c>
      <c r="G7942" t="s">
        <v>13916</v>
      </c>
      <c r="H7942">
        <v>1</v>
      </c>
      <c r="I7942" t="s">
        <v>15843</v>
      </c>
    </row>
    <row r="7943" spans="1:9" x14ac:dyDescent="0.25">
      <c r="A7943" t="s">
        <v>16649</v>
      </c>
      <c r="B7943">
        <v>96266400</v>
      </c>
      <c r="C7943" t="s">
        <v>16</v>
      </c>
      <c r="D7943" t="s">
        <v>16</v>
      </c>
      <c r="E7943" t="s">
        <v>16</v>
      </c>
      <c r="F7943" t="s">
        <v>16</v>
      </c>
      <c r="G7943" t="s">
        <v>13916</v>
      </c>
      <c r="H7943">
        <v>1</v>
      </c>
      <c r="I7943" t="s">
        <v>15843</v>
      </c>
    </row>
    <row r="7944" spans="1:9" x14ac:dyDescent="0.25">
      <c r="A7944" t="s">
        <v>41270</v>
      </c>
      <c r="B7944">
        <v>75500133</v>
      </c>
      <c r="C7944" t="s">
        <v>16</v>
      </c>
      <c r="D7944" t="s">
        <v>16</v>
      </c>
      <c r="E7944" t="s">
        <v>16</v>
      </c>
      <c r="F7944" t="s">
        <v>16</v>
      </c>
      <c r="G7944" t="s">
        <v>3560</v>
      </c>
      <c r="H7944">
        <v>1</v>
      </c>
      <c r="I7944" t="s">
        <v>5234</v>
      </c>
    </row>
    <row r="7945" spans="1:9" x14ac:dyDescent="0.25">
      <c r="A7945" t="s">
        <v>40792</v>
      </c>
      <c r="B7945">
        <v>75180019</v>
      </c>
      <c r="C7945" t="s">
        <v>16</v>
      </c>
      <c r="D7945" t="s">
        <v>16</v>
      </c>
      <c r="E7945" t="s">
        <v>16</v>
      </c>
      <c r="F7945" t="s">
        <v>16</v>
      </c>
      <c r="G7945" t="s">
        <v>2430</v>
      </c>
      <c r="H7945">
        <v>1</v>
      </c>
      <c r="I7945" t="s">
        <v>5227</v>
      </c>
    </row>
    <row r="7946" spans="1:9" x14ac:dyDescent="0.25">
      <c r="A7946" t="s">
        <v>41265</v>
      </c>
      <c r="B7946">
        <v>75500133</v>
      </c>
      <c r="C7946" t="s">
        <v>16</v>
      </c>
      <c r="D7946" t="s">
        <v>16</v>
      </c>
      <c r="E7946" t="s">
        <v>16</v>
      </c>
      <c r="F7946" t="s">
        <v>16</v>
      </c>
      <c r="G7946" t="s">
        <v>3560</v>
      </c>
      <c r="H7946">
        <v>1</v>
      </c>
      <c r="I7946" t="s">
        <v>5234</v>
      </c>
    </row>
    <row r="7947" spans="1:9" x14ac:dyDescent="0.25">
      <c r="A7947" t="s">
        <v>41276</v>
      </c>
      <c r="B7947">
        <v>75500133</v>
      </c>
      <c r="C7947" t="s">
        <v>16</v>
      </c>
      <c r="D7947" t="s">
        <v>16</v>
      </c>
      <c r="E7947" t="s">
        <v>16</v>
      </c>
      <c r="F7947" t="s">
        <v>16</v>
      </c>
      <c r="G7947" t="s">
        <v>3560</v>
      </c>
      <c r="H7947">
        <v>1</v>
      </c>
      <c r="I7947" t="s">
        <v>5234</v>
      </c>
    </row>
    <row r="7948" spans="1:9" x14ac:dyDescent="0.25">
      <c r="A7948" t="s">
        <v>41271</v>
      </c>
      <c r="B7948">
        <v>75500133</v>
      </c>
      <c r="C7948" t="s">
        <v>16</v>
      </c>
      <c r="D7948" t="s">
        <v>16</v>
      </c>
      <c r="E7948" t="s">
        <v>16</v>
      </c>
      <c r="F7948" t="s">
        <v>16</v>
      </c>
      <c r="G7948" t="s">
        <v>3560</v>
      </c>
      <c r="H7948">
        <v>1</v>
      </c>
      <c r="I7948" t="s">
        <v>5234</v>
      </c>
    </row>
    <row r="7949" spans="1:9" x14ac:dyDescent="0.25">
      <c r="A7949" t="s">
        <v>41231</v>
      </c>
      <c r="B7949">
        <v>75500133</v>
      </c>
      <c r="C7949" t="s">
        <v>16</v>
      </c>
      <c r="D7949" t="s">
        <v>16</v>
      </c>
      <c r="E7949" t="s">
        <v>16</v>
      </c>
      <c r="F7949" t="s">
        <v>16</v>
      </c>
      <c r="G7949" t="s">
        <v>3560</v>
      </c>
      <c r="H7949">
        <v>1</v>
      </c>
      <c r="I7949" t="s">
        <v>5234</v>
      </c>
    </row>
    <row r="7950" spans="1:9" x14ac:dyDescent="0.25">
      <c r="A7950" t="s">
        <v>41283</v>
      </c>
      <c r="B7950">
        <v>75500133</v>
      </c>
      <c r="C7950" t="s">
        <v>16</v>
      </c>
      <c r="D7950" t="s">
        <v>16</v>
      </c>
      <c r="E7950" t="s">
        <v>16</v>
      </c>
      <c r="F7950" t="s">
        <v>16</v>
      </c>
      <c r="G7950" t="s">
        <v>3560</v>
      </c>
      <c r="H7950">
        <v>1</v>
      </c>
      <c r="I7950" t="s">
        <v>5234</v>
      </c>
    </row>
    <row r="7951" spans="1:9" x14ac:dyDescent="0.25">
      <c r="A7951" t="s">
        <v>41285</v>
      </c>
      <c r="B7951">
        <v>75500133</v>
      </c>
      <c r="C7951" t="s">
        <v>16</v>
      </c>
      <c r="D7951" t="s">
        <v>16</v>
      </c>
      <c r="E7951" t="s">
        <v>16</v>
      </c>
      <c r="F7951" t="s">
        <v>16</v>
      </c>
      <c r="G7951" t="s">
        <v>3560</v>
      </c>
      <c r="H7951">
        <v>1</v>
      </c>
      <c r="I7951" t="s">
        <v>5234</v>
      </c>
    </row>
    <row r="7952" spans="1:9" x14ac:dyDescent="0.25">
      <c r="A7952" t="s">
        <v>41279</v>
      </c>
      <c r="B7952">
        <v>75500133</v>
      </c>
      <c r="C7952" t="s">
        <v>16</v>
      </c>
      <c r="D7952" t="s">
        <v>16</v>
      </c>
      <c r="E7952" t="s">
        <v>16</v>
      </c>
      <c r="F7952" t="s">
        <v>16</v>
      </c>
      <c r="G7952" t="s">
        <v>3560</v>
      </c>
      <c r="H7952">
        <v>1</v>
      </c>
      <c r="I7952" t="s">
        <v>5234</v>
      </c>
    </row>
    <row r="7953" spans="1:9" x14ac:dyDescent="0.25">
      <c r="A7953" t="s">
        <v>41280</v>
      </c>
      <c r="B7953">
        <v>75500133</v>
      </c>
      <c r="C7953" t="s">
        <v>16</v>
      </c>
      <c r="D7953" t="s">
        <v>16</v>
      </c>
      <c r="E7953" t="s">
        <v>16</v>
      </c>
      <c r="F7953" t="s">
        <v>16</v>
      </c>
      <c r="G7953" t="s">
        <v>3560</v>
      </c>
      <c r="H7953">
        <v>1</v>
      </c>
      <c r="I7953" t="s">
        <v>5234</v>
      </c>
    </row>
    <row r="7954" spans="1:9" x14ac:dyDescent="0.25">
      <c r="A7954" t="s">
        <v>41272</v>
      </c>
      <c r="B7954">
        <v>75500133</v>
      </c>
      <c r="C7954" t="s">
        <v>16</v>
      </c>
      <c r="D7954" t="s">
        <v>16</v>
      </c>
      <c r="E7954" t="s">
        <v>16</v>
      </c>
      <c r="F7954" t="s">
        <v>16</v>
      </c>
      <c r="G7954" t="s">
        <v>3560</v>
      </c>
      <c r="H7954">
        <v>1</v>
      </c>
      <c r="I7954" t="s">
        <v>5234</v>
      </c>
    </row>
    <row r="7955" spans="1:9" x14ac:dyDescent="0.25">
      <c r="A7955" t="s">
        <v>41273</v>
      </c>
      <c r="B7955">
        <v>75500133</v>
      </c>
      <c r="C7955" t="s">
        <v>16</v>
      </c>
      <c r="D7955" t="s">
        <v>16</v>
      </c>
      <c r="E7955" t="s">
        <v>16</v>
      </c>
      <c r="F7955" t="s">
        <v>16</v>
      </c>
      <c r="G7955" t="s">
        <v>3560</v>
      </c>
      <c r="H7955">
        <v>1</v>
      </c>
      <c r="I7955" t="s">
        <v>5234</v>
      </c>
    </row>
    <row r="7956" spans="1:9" x14ac:dyDescent="0.25">
      <c r="A7956" t="s">
        <v>41281</v>
      </c>
      <c r="B7956">
        <v>75500133</v>
      </c>
      <c r="C7956" t="s">
        <v>16</v>
      </c>
      <c r="D7956" t="s">
        <v>16</v>
      </c>
      <c r="E7956" t="s">
        <v>16</v>
      </c>
      <c r="F7956" t="s">
        <v>16</v>
      </c>
      <c r="G7956" t="s">
        <v>3560</v>
      </c>
      <c r="H7956">
        <v>1</v>
      </c>
      <c r="I7956" t="s">
        <v>5234</v>
      </c>
    </row>
    <row r="7957" spans="1:9" x14ac:dyDescent="0.25">
      <c r="A7957" t="s">
        <v>41274</v>
      </c>
      <c r="B7957">
        <v>75500133</v>
      </c>
      <c r="C7957" t="s">
        <v>16</v>
      </c>
      <c r="D7957" t="s">
        <v>16</v>
      </c>
      <c r="E7957" t="s">
        <v>16</v>
      </c>
      <c r="F7957" t="s">
        <v>16</v>
      </c>
      <c r="G7957" t="s">
        <v>3560</v>
      </c>
      <c r="H7957">
        <v>1</v>
      </c>
      <c r="I7957" t="s">
        <v>5234</v>
      </c>
    </row>
    <row r="7958" spans="1:9" x14ac:dyDescent="0.25">
      <c r="A7958" t="s">
        <v>41258</v>
      </c>
      <c r="B7958">
        <v>75500133</v>
      </c>
      <c r="C7958" t="s">
        <v>16</v>
      </c>
      <c r="D7958" t="s">
        <v>16</v>
      </c>
      <c r="E7958" t="s">
        <v>16</v>
      </c>
      <c r="F7958" t="s">
        <v>16</v>
      </c>
      <c r="G7958" t="s">
        <v>3560</v>
      </c>
      <c r="H7958">
        <v>1</v>
      </c>
      <c r="I7958" t="s">
        <v>5234</v>
      </c>
    </row>
    <row r="7959" spans="1:9" x14ac:dyDescent="0.25">
      <c r="A7959" t="s">
        <v>41317</v>
      </c>
      <c r="B7959">
        <v>75500133</v>
      </c>
      <c r="C7959" t="s">
        <v>16</v>
      </c>
      <c r="D7959" t="s">
        <v>16</v>
      </c>
      <c r="E7959" t="s">
        <v>16</v>
      </c>
      <c r="F7959" t="s">
        <v>16</v>
      </c>
      <c r="G7959" t="s">
        <v>3560</v>
      </c>
      <c r="H7959">
        <v>1</v>
      </c>
      <c r="I7959" t="s">
        <v>5234</v>
      </c>
    </row>
    <row r="7960" spans="1:9" x14ac:dyDescent="0.25">
      <c r="A7960" t="s">
        <v>41319</v>
      </c>
      <c r="B7960">
        <v>75500133</v>
      </c>
      <c r="C7960" t="s">
        <v>16</v>
      </c>
      <c r="D7960" t="s">
        <v>16</v>
      </c>
      <c r="E7960" t="s">
        <v>16</v>
      </c>
      <c r="F7960" t="s">
        <v>16</v>
      </c>
      <c r="G7960" t="s">
        <v>3560</v>
      </c>
      <c r="H7960">
        <v>1</v>
      </c>
      <c r="I7960" t="s">
        <v>5234</v>
      </c>
    </row>
    <row r="7961" spans="1:9" x14ac:dyDescent="0.25">
      <c r="A7961" t="s">
        <v>41320</v>
      </c>
      <c r="B7961">
        <v>75500133</v>
      </c>
      <c r="C7961" t="s">
        <v>16</v>
      </c>
      <c r="D7961" t="s">
        <v>16</v>
      </c>
      <c r="E7961" t="s">
        <v>16</v>
      </c>
      <c r="F7961" t="s">
        <v>16</v>
      </c>
      <c r="G7961" t="s">
        <v>3560</v>
      </c>
      <c r="H7961">
        <v>1</v>
      </c>
      <c r="I7961" t="s">
        <v>5234</v>
      </c>
    </row>
    <row r="7962" spans="1:9" x14ac:dyDescent="0.25">
      <c r="A7962" t="s">
        <v>41318</v>
      </c>
      <c r="B7962">
        <v>75500133</v>
      </c>
      <c r="C7962" t="s">
        <v>16</v>
      </c>
      <c r="D7962" t="s">
        <v>16</v>
      </c>
      <c r="E7962" t="s">
        <v>16</v>
      </c>
      <c r="F7962" t="s">
        <v>16</v>
      </c>
      <c r="G7962" t="s">
        <v>3560</v>
      </c>
      <c r="H7962">
        <v>1</v>
      </c>
      <c r="I7962" t="s">
        <v>5234</v>
      </c>
    </row>
    <row r="7963" spans="1:9" x14ac:dyDescent="0.25">
      <c r="A7963" t="s">
        <v>41196</v>
      </c>
      <c r="B7963">
        <v>75500133</v>
      </c>
      <c r="C7963" t="s">
        <v>16</v>
      </c>
      <c r="D7963" t="s">
        <v>16</v>
      </c>
      <c r="E7963" t="s">
        <v>16</v>
      </c>
      <c r="F7963" t="s">
        <v>16</v>
      </c>
      <c r="G7963" t="s">
        <v>3560</v>
      </c>
      <c r="H7963">
        <v>1</v>
      </c>
      <c r="I7963" t="s">
        <v>5234</v>
      </c>
    </row>
    <row r="7964" spans="1:9" x14ac:dyDescent="0.25">
      <c r="A7964" t="s">
        <v>41199</v>
      </c>
      <c r="B7964">
        <v>75211662</v>
      </c>
      <c r="C7964" t="s">
        <v>16</v>
      </c>
      <c r="D7964" t="s">
        <v>16</v>
      </c>
      <c r="E7964" t="s">
        <v>16</v>
      </c>
      <c r="F7964" t="s">
        <v>16</v>
      </c>
      <c r="G7964" t="s">
        <v>7015</v>
      </c>
      <c r="H7964">
        <v>1</v>
      </c>
      <c r="I7964" t="s">
        <v>7143</v>
      </c>
    </row>
    <row r="7965" spans="1:9" x14ac:dyDescent="0.25">
      <c r="A7965" t="s">
        <v>41650</v>
      </c>
      <c r="B7965">
        <v>75500133</v>
      </c>
      <c r="C7965" t="s">
        <v>16</v>
      </c>
      <c r="D7965" t="s">
        <v>16</v>
      </c>
      <c r="E7965" t="s">
        <v>16</v>
      </c>
      <c r="F7965" t="s">
        <v>16</v>
      </c>
      <c r="G7965" t="s">
        <v>3560</v>
      </c>
      <c r="H7965">
        <v>1</v>
      </c>
      <c r="I7965" t="s">
        <v>5234</v>
      </c>
    </row>
    <row r="7966" spans="1:9" x14ac:dyDescent="0.25">
      <c r="A7966" t="s">
        <v>41651</v>
      </c>
      <c r="B7966">
        <v>75500133</v>
      </c>
      <c r="C7966" t="s">
        <v>16</v>
      </c>
      <c r="D7966" t="s">
        <v>16</v>
      </c>
      <c r="E7966" t="s">
        <v>16</v>
      </c>
      <c r="F7966" t="s">
        <v>16</v>
      </c>
      <c r="G7966" t="s">
        <v>3560</v>
      </c>
      <c r="H7966">
        <v>1</v>
      </c>
      <c r="I7966" t="s">
        <v>5234</v>
      </c>
    </row>
    <row r="7967" spans="1:9" x14ac:dyDescent="0.25">
      <c r="A7967" t="s">
        <v>41648</v>
      </c>
      <c r="B7967">
        <v>75500133</v>
      </c>
      <c r="C7967" t="s">
        <v>16</v>
      </c>
      <c r="D7967" t="s">
        <v>16</v>
      </c>
      <c r="E7967" t="s">
        <v>16</v>
      </c>
      <c r="F7967" t="s">
        <v>16</v>
      </c>
      <c r="G7967" t="s">
        <v>3560</v>
      </c>
      <c r="H7967">
        <v>1</v>
      </c>
      <c r="I7967" t="s">
        <v>5234</v>
      </c>
    </row>
    <row r="7968" spans="1:9" x14ac:dyDescent="0.25">
      <c r="A7968" t="s">
        <v>41649</v>
      </c>
      <c r="B7968">
        <v>75500133</v>
      </c>
      <c r="C7968" t="s">
        <v>16</v>
      </c>
      <c r="D7968" t="s">
        <v>16</v>
      </c>
      <c r="E7968" t="s">
        <v>16</v>
      </c>
      <c r="F7968" t="s">
        <v>16</v>
      </c>
      <c r="G7968" t="s">
        <v>3560</v>
      </c>
      <c r="H7968">
        <v>1</v>
      </c>
      <c r="I7968" t="s">
        <v>5234</v>
      </c>
    </row>
    <row r="7969" spans="1:9" x14ac:dyDescent="0.25">
      <c r="A7969" t="s">
        <v>41652</v>
      </c>
      <c r="B7969">
        <v>75500133</v>
      </c>
      <c r="C7969" t="s">
        <v>16</v>
      </c>
      <c r="D7969" t="s">
        <v>16</v>
      </c>
      <c r="E7969" t="s">
        <v>16</v>
      </c>
      <c r="F7969" t="s">
        <v>16</v>
      </c>
      <c r="G7969" t="s">
        <v>3560</v>
      </c>
      <c r="H7969">
        <v>1</v>
      </c>
      <c r="I7969" t="s">
        <v>5234</v>
      </c>
    </row>
    <row r="7970" spans="1:9" x14ac:dyDescent="0.25">
      <c r="A7970" t="s">
        <v>41028</v>
      </c>
      <c r="B7970">
        <v>75500133</v>
      </c>
      <c r="C7970" t="s">
        <v>16</v>
      </c>
      <c r="D7970" t="s">
        <v>16</v>
      </c>
      <c r="E7970" t="s">
        <v>16</v>
      </c>
      <c r="F7970" t="s">
        <v>16</v>
      </c>
      <c r="G7970" t="s">
        <v>3560</v>
      </c>
      <c r="H7970">
        <v>1</v>
      </c>
      <c r="I7970" t="s">
        <v>5234</v>
      </c>
    </row>
    <row r="7971" spans="1:9" x14ac:dyDescent="0.25">
      <c r="A7971" t="s">
        <v>41622</v>
      </c>
      <c r="B7971">
        <v>75500133</v>
      </c>
      <c r="C7971" t="s">
        <v>16</v>
      </c>
      <c r="D7971" t="s">
        <v>16</v>
      </c>
      <c r="E7971" t="s">
        <v>16</v>
      </c>
      <c r="F7971" t="s">
        <v>16</v>
      </c>
      <c r="G7971" t="s">
        <v>3560</v>
      </c>
      <c r="H7971">
        <v>1</v>
      </c>
      <c r="I7971" t="s">
        <v>5234</v>
      </c>
    </row>
    <row r="7972" spans="1:9" x14ac:dyDescent="0.25">
      <c r="A7972" t="s">
        <v>41029</v>
      </c>
      <c r="B7972">
        <v>75500133</v>
      </c>
      <c r="C7972" t="s">
        <v>16</v>
      </c>
      <c r="D7972" t="s">
        <v>16</v>
      </c>
      <c r="E7972" t="s">
        <v>16</v>
      </c>
      <c r="F7972" t="s">
        <v>16</v>
      </c>
      <c r="G7972" t="s">
        <v>3560</v>
      </c>
      <c r="H7972">
        <v>1</v>
      </c>
      <c r="I7972" t="s">
        <v>5234</v>
      </c>
    </row>
    <row r="7973" spans="1:9" x14ac:dyDescent="0.25">
      <c r="A7973" t="s">
        <v>41030</v>
      </c>
      <c r="B7973">
        <v>75500133</v>
      </c>
      <c r="C7973" t="s">
        <v>16</v>
      </c>
      <c r="D7973" t="s">
        <v>16</v>
      </c>
      <c r="E7973" t="s">
        <v>16</v>
      </c>
      <c r="F7973" t="s">
        <v>16</v>
      </c>
      <c r="G7973" t="s">
        <v>3560</v>
      </c>
      <c r="H7973">
        <v>1</v>
      </c>
      <c r="I7973" t="s">
        <v>5234</v>
      </c>
    </row>
    <row r="7974" spans="1:9" x14ac:dyDescent="0.25">
      <c r="A7974" t="s">
        <v>41623</v>
      </c>
      <c r="B7974">
        <v>75500133</v>
      </c>
      <c r="C7974" t="s">
        <v>16</v>
      </c>
      <c r="D7974" t="s">
        <v>16</v>
      </c>
      <c r="E7974" t="s">
        <v>16</v>
      </c>
      <c r="F7974" t="s">
        <v>16</v>
      </c>
      <c r="G7974" t="s">
        <v>3560</v>
      </c>
      <c r="H7974">
        <v>1</v>
      </c>
      <c r="I7974" t="s">
        <v>5234</v>
      </c>
    </row>
    <row r="7975" spans="1:9" x14ac:dyDescent="0.25">
      <c r="A7975" t="s">
        <v>41624</v>
      </c>
      <c r="B7975">
        <v>75500133</v>
      </c>
      <c r="C7975" t="s">
        <v>16</v>
      </c>
      <c r="D7975" t="s">
        <v>16</v>
      </c>
      <c r="E7975" t="s">
        <v>16</v>
      </c>
      <c r="F7975" t="s">
        <v>16</v>
      </c>
      <c r="G7975" t="s">
        <v>3560</v>
      </c>
      <c r="H7975">
        <v>1</v>
      </c>
      <c r="I7975" t="s">
        <v>5234</v>
      </c>
    </row>
    <row r="7976" spans="1:9" x14ac:dyDescent="0.25">
      <c r="A7976" t="s">
        <v>41626</v>
      </c>
      <c r="B7976">
        <v>75500133</v>
      </c>
      <c r="C7976" t="s">
        <v>16</v>
      </c>
      <c r="D7976" t="s">
        <v>16</v>
      </c>
      <c r="E7976" t="s">
        <v>16</v>
      </c>
      <c r="F7976" t="s">
        <v>16</v>
      </c>
      <c r="G7976" t="s">
        <v>3560</v>
      </c>
      <c r="H7976">
        <v>1</v>
      </c>
      <c r="I7976" t="s">
        <v>5234</v>
      </c>
    </row>
    <row r="7977" spans="1:9" x14ac:dyDescent="0.25">
      <c r="A7977" t="s">
        <v>41625</v>
      </c>
      <c r="B7977">
        <v>75500133</v>
      </c>
      <c r="C7977" t="s">
        <v>16</v>
      </c>
      <c r="D7977" t="s">
        <v>16</v>
      </c>
      <c r="E7977" t="s">
        <v>16</v>
      </c>
      <c r="F7977" t="s">
        <v>16</v>
      </c>
      <c r="G7977" t="s">
        <v>3560</v>
      </c>
      <c r="H7977">
        <v>1</v>
      </c>
      <c r="I7977" t="s">
        <v>5234</v>
      </c>
    </row>
    <row r="7978" spans="1:9" x14ac:dyDescent="0.25">
      <c r="A7978" t="s">
        <v>41795</v>
      </c>
      <c r="B7978">
        <v>75500133</v>
      </c>
      <c r="C7978" t="s">
        <v>16</v>
      </c>
      <c r="D7978" t="s">
        <v>16</v>
      </c>
      <c r="E7978" t="s">
        <v>16</v>
      </c>
      <c r="F7978" t="s">
        <v>16</v>
      </c>
      <c r="G7978" t="s">
        <v>3560</v>
      </c>
      <c r="H7978">
        <v>1</v>
      </c>
      <c r="I7978" t="s">
        <v>5234</v>
      </c>
    </row>
    <row r="7979" spans="1:9" x14ac:dyDescent="0.25">
      <c r="A7979" t="s">
        <v>41797</v>
      </c>
      <c r="B7979">
        <v>96266400</v>
      </c>
      <c r="C7979" t="s">
        <v>16</v>
      </c>
      <c r="D7979" t="s">
        <v>16</v>
      </c>
      <c r="E7979" t="s">
        <v>16</v>
      </c>
      <c r="F7979" t="s">
        <v>16</v>
      </c>
      <c r="G7979" t="s">
        <v>13916</v>
      </c>
      <c r="H7979">
        <v>1</v>
      </c>
      <c r="I7979" t="s">
        <v>15843</v>
      </c>
    </row>
    <row r="7980" spans="1:9" x14ac:dyDescent="0.25">
      <c r="A7980" t="s">
        <v>41799</v>
      </c>
      <c r="B7980">
        <v>75500133</v>
      </c>
      <c r="C7980" t="s">
        <v>16</v>
      </c>
      <c r="D7980" t="s">
        <v>16</v>
      </c>
      <c r="E7980" t="s">
        <v>16</v>
      </c>
      <c r="F7980" t="s">
        <v>16</v>
      </c>
      <c r="G7980" t="s">
        <v>3560</v>
      </c>
      <c r="H7980">
        <v>1</v>
      </c>
      <c r="I7980" t="s">
        <v>5234</v>
      </c>
    </row>
    <row r="7981" spans="1:9" x14ac:dyDescent="0.25">
      <c r="A7981" t="s">
        <v>41438</v>
      </c>
      <c r="B7981">
        <v>75500133</v>
      </c>
      <c r="C7981" t="s">
        <v>16</v>
      </c>
      <c r="D7981" t="s">
        <v>16</v>
      </c>
      <c r="E7981" t="s">
        <v>16</v>
      </c>
      <c r="F7981" t="s">
        <v>16</v>
      </c>
      <c r="G7981" t="s">
        <v>3560</v>
      </c>
      <c r="H7981">
        <v>1</v>
      </c>
      <c r="I7981" t="s">
        <v>5234</v>
      </c>
    </row>
    <row r="7982" spans="1:9" x14ac:dyDescent="0.25">
      <c r="A7982" t="s">
        <v>41292</v>
      </c>
      <c r="B7982">
        <v>96266400</v>
      </c>
      <c r="C7982" t="s">
        <v>16</v>
      </c>
      <c r="D7982" t="s">
        <v>16</v>
      </c>
      <c r="E7982" t="s">
        <v>16</v>
      </c>
      <c r="F7982" t="s">
        <v>16</v>
      </c>
      <c r="G7982" t="s">
        <v>13916</v>
      </c>
      <c r="H7982">
        <v>2</v>
      </c>
      <c r="I7982" t="s">
        <v>15848</v>
      </c>
    </row>
    <row r="7983" spans="1:9" x14ac:dyDescent="0.25">
      <c r="A7983" t="s">
        <v>41292</v>
      </c>
      <c r="B7983">
        <v>75180019</v>
      </c>
      <c r="C7983" t="s">
        <v>16</v>
      </c>
      <c r="D7983" t="s">
        <v>16</v>
      </c>
      <c r="E7983" t="s">
        <v>16</v>
      </c>
      <c r="F7983" t="s">
        <v>16</v>
      </c>
      <c r="G7983" t="s">
        <v>2430</v>
      </c>
      <c r="H7983">
        <v>1</v>
      </c>
      <c r="I7983" t="s">
        <v>5227</v>
      </c>
    </row>
    <row r="7984" spans="1:9" x14ac:dyDescent="0.25">
      <c r="A7984" t="s">
        <v>9340</v>
      </c>
      <c r="B7984">
        <v>75180019</v>
      </c>
      <c r="C7984" t="s">
        <v>16</v>
      </c>
      <c r="D7984" t="s">
        <v>16</v>
      </c>
      <c r="E7984" t="s">
        <v>16</v>
      </c>
      <c r="F7984" t="s">
        <v>16</v>
      </c>
      <c r="G7984" t="s">
        <v>2430</v>
      </c>
      <c r="H7984">
        <v>1</v>
      </c>
      <c r="I7984" t="s">
        <v>5227</v>
      </c>
    </row>
    <row r="7985" spans="1:9" x14ac:dyDescent="0.25">
      <c r="A7985" t="s">
        <v>9341</v>
      </c>
      <c r="B7985">
        <v>75180019</v>
      </c>
      <c r="C7985" t="s">
        <v>16</v>
      </c>
      <c r="D7985" t="s">
        <v>16</v>
      </c>
      <c r="E7985" t="s">
        <v>16</v>
      </c>
      <c r="F7985" t="s">
        <v>16</v>
      </c>
      <c r="G7985" t="s">
        <v>2430</v>
      </c>
      <c r="H7985">
        <v>1</v>
      </c>
      <c r="I7985" t="s">
        <v>5227</v>
      </c>
    </row>
    <row r="7986" spans="1:9" x14ac:dyDescent="0.25">
      <c r="A7986" t="s">
        <v>8128</v>
      </c>
      <c r="B7986">
        <v>75180019</v>
      </c>
      <c r="C7986" t="s">
        <v>16</v>
      </c>
      <c r="D7986" t="s">
        <v>16</v>
      </c>
      <c r="E7986" t="s">
        <v>16</v>
      </c>
      <c r="F7986" t="s">
        <v>16</v>
      </c>
      <c r="G7986" t="s">
        <v>2430</v>
      </c>
      <c r="H7986">
        <v>1</v>
      </c>
      <c r="I7986" t="s">
        <v>5227</v>
      </c>
    </row>
    <row r="7987" spans="1:9" x14ac:dyDescent="0.25">
      <c r="A7987" t="s">
        <v>8129</v>
      </c>
      <c r="B7987">
        <v>75180019</v>
      </c>
      <c r="C7987" t="s">
        <v>16</v>
      </c>
      <c r="D7987" t="s">
        <v>16</v>
      </c>
      <c r="E7987" t="s">
        <v>16</v>
      </c>
      <c r="F7987" t="s">
        <v>16</v>
      </c>
      <c r="G7987" t="s">
        <v>2430</v>
      </c>
      <c r="H7987">
        <v>1</v>
      </c>
      <c r="I7987" t="s">
        <v>5227</v>
      </c>
    </row>
    <row r="7988" spans="1:9" x14ac:dyDescent="0.25">
      <c r="A7988" t="s">
        <v>8132</v>
      </c>
      <c r="B7988">
        <v>75180019</v>
      </c>
      <c r="C7988" t="s">
        <v>16</v>
      </c>
      <c r="D7988" t="s">
        <v>16</v>
      </c>
      <c r="E7988" t="s">
        <v>16</v>
      </c>
      <c r="F7988" t="s">
        <v>16</v>
      </c>
      <c r="G7988" t="s">
        <v>2430</v>
      </c>
      <c r="H7988">
        <v>1</v>
      </c>
      <c r="I7988" t="s">
        <v>5227</v>
      </c>
    </row>
    <row r="7989" spans="1:9" x14ac:dyDescent="0.25">
      <c r="A7989" t="s">
        <v>8133</v>
      </c>
      <c r="B7989">
        <v>75180019</v>
      </c>
      <c r="C7989" t="s">
        <v>16</v>
      </c>
      <c r="D7989" t="s">
        <v>16</v>
      </c>
      <c r="E7989" t="s">
        <v>16</v>
      </c>
      <c r="F7989" t="s">
        <v>16</v>
      </c>
      <c r="G7989" t="s">
        <v>2430</v>
      </c>
      <c r="H7989">
        <v>1</v>
      </c>
      <c r="I7989" t="s">
        <v>5227</v>
      </c>
    </row>
    <row r="7990" spans="1:9" x14ac:dyDescent="0.25">
      <c r="A7990" t="s">
        <v>8134</v>
      </c>
      <c r="B7990">
        <v>75180019</v>
      </c>
      <c r="C7990" t="s">
        <v>16</v>
      </c>
      <c r="D7990" t="s">
        <v>16</v>
      </c>
      <c r="E7990" t="s">
        <v>16</v>
      </c>
      <c r="F7990" t="s">
        <v>16</v>
      </c>
      <c r="G7990" t="s">
        <v>2430</v>
      </c>
      <c r="H7990">
        <v>1</v>
      </c>
      <c r="I7990" t="s">
        <v>5227</v>
      </c>
    </row>
    <row r="7991" spans="1:9" x14ac:dyDescent="0.25">
      <c r="A7991" t="s">
        <v>9325</v>
      </c>
      <c r="B7991">
        <v>75180019</v>
      </c>
      <c r="C7991" t="s">
        <v>16</v>
      </c>
      <c r="D7991" t="s">
        <v>16</v>
      </c>
      <c r="E7991" t="s">
        <v>16</v>
      </c>
      <c r="F7991" t="s">
        <v>16</v>
      </c>
      <c r="G7991" t="s">
        <v>2430</v>
      </c>
      <c r="H7991">
        <v>1</v>
      </c>
      <c r="I7991" t="s">
        <v>5227</v>
      </c>
    </row>
    <row r="7992" spans="1:9" x14ac:dyDescent="0.25">
      <c r="A7992" t="s">
        <v>9066</v>
      </c>
      <c r="B7992">
        <v>70120140</v>
      </c>
      <c r="C7992" t="s">
        <v>16</v>
      </c>
      <c r="D7992" t="s">
        <v>16</v>
      </c>
      <c r="E7992" t="s">
        <v>16</v>
      </c>
      <c r="F7992" t="s">
        <v>16</v>
      </c>
      <c r="G7992" t="s">
        <v>2467</v>
      </c>
      <c r="H7992">
        <v>1</v>
      </c>
      <c r="I7992" t="s">
        <v>5232</v>
      </c>
    </row>
    <row r="7993" spans="1:9" x14ac:dyDescent="0.25">
      <c r="A7993" t="s">
        <v>8836</v>
      </c>
      <c r="B7993">
        <v>70120140</v>
      </c>
      <c r="C7993" t="s">
        <v>16</v>
      </c>
      <c r="D7993" t="s">
        <v>16</v>
      </c>
      <c r="E7993" t="s">
        <v>16</v>
      </c>
      <c r="F7993" t="s">
        <v>16</v>
      </c>
      <c r="G7993" t="s">
        <v>2467</v>
      </c>
      <c r="H7993">
        <v>1</v>
      </c>
      <c r="I7993" t="s">
        <v>5232</v>
      </c>
    </row>
    <row r="7994" spans="1:9" x14ac:dyDescent="0.25">
      <c r="A7994" t="s">
        <v>9067</v>
      </c>
      <c r="B7994">
        <v>70120140</v>
      </c>
      <c r="C7994" t="s">
        <v>16</v>
      </c>
      <c r="D7994" t="s">
        <v>16</v>
      </c>
      <c r="E7994" t="s">
        <v>16</v>
      </c>
      <c r="F7994" t="s">
        <v>16</v>
      </c>
      <c r="G7994" t="s">
        <v>2467</v>
      </c>
      <c r="H7994">
        <v>1</v>
      </c>
      <c r="I7994" t="s">
        <v>5232</v>
      </c>
    </row>
    <row r="7995" spans="1:9" x14ac:dyDescent="0.25">
      <c r="A7995" t="s">
        <v>8305</v>
      </c>
      <c r="B7995">
        <v>70120140</v>
      </c>
      <c r="C7995" t="s">
        <v>16</v>
      </c>
      <c r="D7995" t="s">
        <v>16</v>
      </c>
      <c r="E7995" t="s">
        <v>16</v>
      </c>
      <c r="F7995" t="s">
        <v>16</v>
      </c>
      <c r="G7995" t="s">
        <v>2467</v>
      </c>
      <c r="H7995">
        <v>1</v>
      </c>
      <c r="I7995" t="s">
        <v>5232</v>
      </c>
    </row>
    <row r="7996" spans="1:9" x14ac:dyDescent="0.25">
      <c r="A7996" t="s">
        <v>9254</v>
      </c>
      <c r="B7996">
        <v>75421677</v>
      </c>
      <c r="C7996" t="s">
        <v>16</v>
      </c>
      <c r="D7996" t="s">
        <v>16</v>
      </c>
      <c r="E7996" t="s">
        <v>16</v>
      </c>
      <c r="F7996" t="s">
        <v>16</v>
      </c>
      <c r="G7996" t="s">
        <v>3368</v>
      </c>
      <c r="H7996">
        <v>1</v>
      </c>
      <c r="I7996" t="s">
        <v>4892</v>
      </c>
    </row>
    <row r="7997" spans="1:9" x14ac:dyDescent="0.25">
      <c r="A7997" t="s">
        <v>8802</v>
      </c>
      <c r="B7997">
        <v>75180019</v>
      </c>
      <c r="C7997" t="s">
        <v>16</v>
      </c>
      <c r="D7997" t="s">
        <v>16</v>
      </c>
      <c r="E7997" t="s">
        <v>16</v>
      </c>
      <c r="F7997" t="s">
        <v>16</v>
      </c>
      <c r="G7997" t="s">
        <v>2430</v>
      </c>
      <c r="H7997">
        <v>1</v>
      </c>
      <c r="I7997" t="s">
        <v>5227</v>
      </c>
    </row>
    <row r="7998" spans="1:9" x14ac:dyDescent="0.25">
      <c r="A7998" t="s">
        <v>8804</v>
      </c>
      <c r="B7998">
        <v>75180019</v>
      </c>
      <c r="C7998" t="s">
        <v>16</v>
      </c>
      <c r="D7998" t="s">
        <v>16</v>
      </c>
      <c r="E7998" t="s">
        <v>16</v>
      </c>
      <c r="F7998" t="s">
        <v>16</v>
      </c>
      <c r="G7998" t="s">
        <v>2430</v>
      </c>
      <c r="H7998">
        <v>1</v>
      </c>
      <c r="I7998" t="s">
        <v>5227</v>
      </c>
    </row>
    <row r="7999" spans="1:9" x14ac:dyDescent="0.25">
      <c r="A7999" t="s">
        <v>9381</v>
      </c>
      <c r="B7999">
        <v>75211662</v>
      </c>
      <c r="C7999" t="s">
        <v>16</v>
      </c>
      <c r="D7999" t="s">
        <v>16</v>
      </c>
      <c r="E7999" t="s">
        <v>16</v>
      </c>
      <c r="F7999" t="s">
        <v>16</v>
      </c>
      <c r="G7999" t="s">
        <v>7015</v>
      </c>
      <c r="H7999">
        <v>1</v>
      </c>
      <c r="I7999" t="s">
        <v>7143</v>
      </c>
    </row>
    <row r="8000" spans="1:9" x14ac:dyDescent="0.25">
      <c r="A8000" t="s">
        <v>9374</v>
      </c>
      <c r="B8000">
        <v>70120140</v>
      </c>
      <c r="C8000" t="s">
        <v>16</v>
      </c>
      <c r="D8000" t="s">
        <v>16</v>
      </c>
      <c r="E8000" t="s">
        <v>16</v>
      </c>
      <c r="F8000" t="s">
        <v>16</v>
      </c>
      <c r="G8000" t="s">
        <v>2467</v>
      </c>
      <c r="H8000">
        <v>1</v>
      </c>
      <c r="I8000" t="s">
        <v>5232</v>
      </c>
    </row>
    <row r="8001" spans="1:9" x14ac:dyDescent="0.25">
      <c r="A8001" t="s">
        <v>8830</v>
      </c>
      <c r="B8001">
        <v>70120140</v>
      </c>
      <c r="C8001" t="s">
        <v>16</v>
      </c>
      <c r="D8001" t="s">
        <v>16</v>
      </c>
      <c r="E8001" t="s">
        <v>16</v>
      </c>
      <c r="F8001" t="s">
        <v>16</v>
      </c>
      <c r="G8001" t="s">
        <v>2467</v>
      </c>
      <c r="H8001">
        <v>1</v>
      </c>
      <c r="I8001" t="s">
        <v>5232</v>
      </c>
    </row>
    <row r="8002" spans="1:9" x14ac:dyDescent="0.25">
      <c r="A8002" t="s">
        <v>8828</v>
      </c>
      <c r="B8002">
        <v>70120140</v>
      </c>
      <c r="C8002" t="s">
        <v>16</v>
      </c>
      <c r="D8002" t="s">
        <v>16</v>
      </c>
      <c r="E8002" t="s">
        <v>16</v>
      </c>
      <c r="F8002" t="s">
        <v>16</v>
      </c>
      <c r="G8002" t="s">
        <v>2467</v>
      </c>
      <c r="H8002">
        <v>1</v>
      </c>
      <c r="I8002" t="s">
        <v>5232</v>
      </c>
    </row>
    <row r="8003" spans="1:9" x14ac:dyDescent="0.25">
      <c r="A8003" t="s">
        <v>9349</v>
      </c>
      <c r="B8003">
        <v>70120140</v>
      </c>
      <c r="C8003" t="s">
        <v>16</v>
      </c>
      <c r="D8003" t="s">
        <v>16</v>
      </c>
      <c r="E8003" t="s">
        <v>16</v>
      </c>
      <c r="F8003" t="s">
        <v>16</v>
      </c>
      <c r="G8003" t="s">
        <v>2467</v>
      </c>
      <c r="H8003">
        <v>1</v>
      </c>
      <c r="I8003" t="s">
        <v>5232</v>
      </c>
    </row>
    <row r="8004" spans="1:9" x14ac:dyDescent="0.25">
      <c r="A8004" t="s">
        <v>9351</v>
      </c>
      <c r="B8004">
        <v>70120140</v>
      </c>
      <c r="C8004" t="s">
        <v>16</v>
      </c>
      <c r="D8004" t="s">
        <v>16</v>
      </c>
      <c r="E8004" t="s">
        <v>16</v>
      </c>
      <c r="F8004" t="s">
        <v>16</v>
      </c>
      <c r="G8004" t="s">
        <v>2467</v>
      </c>
      <c r="H8004">
        <v>1</v>
      </c>
      <c r="I8004" t="s">
        <v>5232</v>
      </c>
    </row>
    <row r="8005" spans="1:9" x14ac:dyDescent="0.25">
      <c r="A8005" t="s">
        <v>9352</v>
      </c>
      <c r="B8005">
        <v>70120140</v>
      </c>
      <c r="C8005" t="s">
        <v>16</v>
      </c>
      <c r="D8005" t="s">
        <v>16</v>
      </c>
      <c r="E8005" t="s">
        <v>16</v>
      </c>
      <c r="F8005" t="s">
        <v>16</v>
      </c>
      <c r="G8005" t="s">
        <v>2467</v>
      </c>
      <c r="H8005">
        <v>1</v>
      </c>
      <c r="I8005" t="s">
        <v>5232</v>
      </c>
    </row>
    <row r="8006" spans="1:9" x14ac:dyDescent="0.25">
      <c r="A8006" t="s">
        <v>9353</v>
      </c>
      <c r="B8006">
        <v>70120140</v>
      </c>
      <c r="C8006" t="s">
        <v>16</v>
      </c>
      <c r="D8006" t="s">
        <v>16</v>
      </c>
      <c r="E8006" t="s">
        <v>16</v>
      </c>
      <c r="F8006" t="s">
        <v>16</v>
      </c>
      <c r="G8006" t="s">
        <v>2467</v>
      </c>
      <c r="H8006">
        <v>1</v>
      </c>
      <c r="I8006" t="s">
        <v>5232</v>
      </c>
    </row>
    <row r="8007" spans="1:9" x14ac:dyDescent="0.25">
      <c r="A8007" t="s">
        <v>8574</v>
      </c>
      <c r="B8007">
        <v>75180019</v>
      </c>
      <c r="C8007" t="s">
        <v>16</v>
      </c>
      <c r="D8007" t="s">
        <v>16</v>
      </c>
      <c r="E8007" t="s">
        <v>16</v>
      </c>
      <c r="F8007" t="s">
        <v>16</v>
      </c>
      <c r="G8007" t="s">
        <v>2430</v>
      </c>
      <c r="H8007">
        <v>1</v>
      </c>
      <c r="I8007" t="s">
        <v>5227</v>
      </c>
    </row>
    <row r="8008" spans="1:9" x14ac:dyDescent="0.25">
      <c r="A8008" t="s">
        <v>8570</v>
      </c>
      <c r="B8008">
        <v>75180019</v>
      </c>
      <c r="C8008" t="s">
        <v>16</v>
      </c>
      <c r="D8008" t="s">
        <v>16</v>
      </c>
      <c r="E8008" t="s">
        <v>16</v>
      </c>
      <c r="F8008" t="s">
        <v>16</v>
      </c>
      <c r="G8008" t="s">
        <v>2430</v>
      </c>
      <c r="H8008">
        <v>1</v>
      </c>
      <c r="I8008" t="s">
        <v>5227</v>
      </c>
    </row>
    <row r="8009" spans="1:9" x14ac:dyDescent="0.25">
      <c r="A8009" t="s">
        <v>8572</v>
      </c>
      <c r="B8009">
        <v>75180019</v>
      </c>
      <c r="C8009" t="s">
        <v>16</v>
      </c>
      <c r="D8009" t="s">
        <v>16</v>
      </c>
      <c r="E8009" t="s">
        <v>16</v>
      </c>
      <c r="F8009" t="s">
        <v>16</v>
      </c>
      <c r="G8009" t="s">
        <v>2430</v>
      </c>
      <c r="H8009">
        <v>1</v>
      </c>
      <c r="I8009" t="s">
        <v>5227</v>
      </c>
    </row>
    <row r="8010" spans="1:9" x14ac:dyDescent="0.25">
      <c r="A8010" t="s">
        <v>8571</v>
      </c>
      <c r="B8010">
        <v>75180019</v>
      </c>
      <c r="C8010" t="s">
        <v>16</v>
      </c>
      <c r="D8010" t="s">
        <v>16</v>
      </c>
      <c r="E8010" t="s">
        <v>16</v>
      </c>
      <c r="F8010" t="s">
        <v>16</v>
      </c>
      <c r="G8010" t="s">
        <v>2430</v>
      </c>
      <c r="H8010">
        <v>1</v>
      </c>
      <c r="I8010" t="s">
        <v>5227</v>
      </c>
    </row>
    <row r="8011" spans="1:9" x14ac:dyDescent="0.25">
      <c r="A8011" t="s">
        <v>8573</v>
      </c>
      <c r="B8011">
        <v>75180019</v>
      </c>
      <c r="C8011" t="s">
        <v>16</v>
      </c>
      <c r="D8011" t="s">
        <v>16</v>
      </c>
      <c r="E8011" t="s">
        <v>16</v>
      </c>
      <c r="F8011" t="s">
        <v>16</v>
      </c>
      <c r="G8011" t="s">
        <v>2430</v>
      </c>
      <c r="H8011">
        <v>1</v>
      </c>
      <c r="I8011" t="s">
        <v>5227</v>
      </c>
    </row>
    <row r="8012" spans="1:9" x14ac:dyDescent="0.25">
      <c r="A8012" t="s">
        <v>9123</v>
      </c>
      <c r="B8012">
        <v>75180019</v>
      </c>
      <c r="C8012" t="s">
        <v>16</v>
      </c>
      <c r="D8012" t="s">
        <v>16</v>
      </c>
      <c r="E8012" t="s">
        <v>16</v>
      </c>
      <c r="F8012" t="s">
        <v>16</v>
      </c>
      <c r="G8012" t="s">
        <v>2430</v>
      </c>
      <c r="H8012">
        <v>1</v>
      </c>
      <c r="I8012" t="s">
        <v>5227</v>
      </c>
    </row>
    <row r="8013" spans="1:9" x14ac:dyDescent="0.25">
      <c r="A8013" t="s">
        <v>9413</v>
      </c>
      <c r="B8013">
        <v>75196500</v>
      </c>
      <c r="C8013" t="s">
        <v>16</v>
      </c>
      <c r="D8013" t="s">
        <v>16</v>
      </c>
      <c r="E8013" t="s">
        <v>16</v>
      </c>
      <c r="F8013" t="s">
        <v>16</v>
      </c>
      <c r="G8013" t="s">
        <v>2425</v>
      </c>
      <c r="H8013">
        <v>1</v>
      </c>
      <c r="I8013" t="s">
        <v>5229</v>
      </c>
    </row>
    <row r="8014" spans="1:9" x14ac:dyDescent="0.25">
      <c r="A8014" t="s">
        <v>8428</v>
      </c>
      <c r="B8014">
        <v>75421677</v>
      </c>
      <c r="C8014" t="s">
        <v>16</v>
      </c>
      <c r="D8014" t="s">
        <v>16</v>
      </c>
      <c r="E8014" t="s">
        <v>16</v>
      </c>
      <c r="F8014" t="s">
        <v>16</v>
      </c>
      <c r="G8014" t="s">
        <v>3368</v>
      </c>
      <c r="H8014">
        <v>1</v>
      </c>
      <c r="I8014" t="s">
        <v>4892</v>
      </c>
    </row>
    <row r="8015" spans="1:9" x14ac:dyDescent="0.25">
      <c r="A8015" t="s">
        <v>9263</v>
      </c>
      <c r="B8015">
        <v>74762273</v>
      </c>
      <c r="C8015" t="s">
        <v>16</v>
      </c>
      <c r="D8015" t="s">
        <v>16</v>
      </c>
      <c r="E8015" t="s">
        <v>16</v>
      </c>
      <c r="F8015" t="s">
        <v>16</v>
      </c>
      <c r="G8015" t="s">
        <v>154</v>
      </c>
      <c r="H8015">
        <v>1</v>
      </c>
      <c r="I8015" t="s">
        <v>4887</v>
      </c>
    </row>
    <row r="8016" spans="1:9" x14ac:dyDescent="0.25">
      <c r="A8016" t="s">
        <v>9414</v>
      </c>
      <c r="B8016">
        <v>75291400</v>
      </c>
      <c r="C8016" t="s">
        <v>16</v>
      </c>
      <c r="D8016" t="s">
        <v>16</v>
      </c>
      <c r="E8016" t="s">
        <v>16</v>
      </c>
      <c r="F8016" t="s">
        <v>16</v>
      </c>
      <c r="G8016" t="s">
        <v>9415</v>
      </c>
      <c r="H8016">
        <v>1</v>
      </c>
      <c r="I8016" t="s">
        <v>13147</v>
      </c>
    </row>
    <row r="8017" spans="1:9" x14ac:dyDescent="0.25">
      <c r="A8017" t="s">
        <v>8424</v>
      </c>
      <c r="B8017">
        <v>75421677</v>
      </c>
      <c r="C8017" t="s">
        <v>16</v>
      </c>
      <c r="D8017" t="s">
        <v>16</v>
      </c>
      <c r="E8017" t="s">
        <v>16</v>
      </c>
      <c r="F8017" t="s">
        <v>16</v>
      </c>
      <c r="G8017" t="s">
        <v>3368</v>
      </c>
      <c r="H8017">
        <v>1</v>
      </c>
      <c r="I8017" t="s">
        <v>4892</v>
      </c>
    </row>
    <row r="8018" spans="1:9" x14ac:dyDescent="0.25">
      <c r="A8018" t="s">
        <v>8565</v>
      </c>
      <c r="B8018">
        <v>75421677</v>
      </c>
      <c r="C8018" t="s">
        <v>16</v>
      </c>
      <c r="D8018" t="s">
        <v>16</v>
      </c>
      <c r="E8018" t="s">
        <v>16</v>
      </c>
      <c r="F8018" t="s">
        <v>16</v>
      </c>
      <c r="G8018" t="s">
        <v>3368</v>
      </c>
      <c r="H8018">
        <v>1</v>
      </c>
      <c r="I8018" t="s">
        <v>4892</v>
      </c>
    </row>
    <row r="8019" spans="1:9" x14ac:dyDescent="0.25">
      <c r="A8019" t="s">
        <v>8237</v>
      </c>
      <c r="B8019">
        <v>75211662</v>
      </c>
      <c r="C8019" t="s">
        <v>16</v>
      </c>
      <c r="D8019" t="s">
        <v>16</v>
      </c>
      <c r="E8019" t="s">
        <v>16</v>
      </c>
      <c r="F8019" t="s">
        <v>16</v>
      </c>
      <c r="G8019" t="s">
        <v>7015</v>
      </c>
      <c r="H8019">
        <v>1</v>
      </c>
      <c r="I8019" t="s">
        <v>7143</v>
      </c>
    </row>
    <row r="8020" spans="1:9" x14ac:dyDescent="0.25">
      <c r="A8020" t="s">
        <v>8238</v>
      </c>
      <c r="B8020">
        <v>75211662</v>
      </c>
      <c r="C8020" t="s">
        <v>16</v>
      </c>
      <c r="D8020" t="s">
        <v>16</v>
      </c>
      <c r="E8020" t="s">
        <v>16</v>
      </c>
      <c r="F8020" t="s">
        <v>16</v>
      </c>
      <c r="G8020" t="s">
        <v>7015</v>
      </c>
      <c r="H8020">
        <v>1</v>
      </c>
      <c r="I8020" t="s">
        <v>7143</v>
      </c>
    </row>
    <row r="8021" spans="1:9" x14ac:dyDescent="0.25">
      <c r="A8021" t="s">
        <v>11145</v>
      </c>
      <c r="B8021">
        <v>75180019</v>
      </c>
      <c r="C8021" t="s">
        <v>16</v>
      </c>
      <c r="D8021" t="s">
        <v>16</v>
      </c>
      <c r="E8021" t="s">
        <v>16</v>
      </c>
      <c r="F8021" t="s">
        <v>16</v>
      </c>
      <c r="G8021" t="s">
        <v>2430</v>
      </c>
      <c r="H8021">
        <v>1</v>
      </c>
      <c r="I8021" t="s">
        <v>5227</v>
      </c>
    </row>
    <row r="8022" spans="1:9" x14ac:dyDescent="0.25">
      <c r="A8022" t="s">
        <v>8254</v>
      </c>
      <c r="B8022">
        <v>70120140</v>
      </c>
      <c r="C8022" t="s">
        <v>16</v>
      </c>
      <c r="D8022" t="s">
        <v>16</v>
      </c>
      <c r="E8022" t="s">
        <v>16</v>
      </c>
      <c r="F8022" t="s">
        <v>16</v>
      </c>
      <c r="G8022" t="s">
        <v>2467</v>
      </c>
      <c r="H8022">
        <v>1</v>
      </c>
      <c r="I8022" t="s">
        <v>5232</v>
      </c>
    </row>
    <row r="8023" spans="1:9" x14ac:dyDescent="0.25">
      <c r="A8023" t="s">
        <v>8331</v>
      </c>
      <c r="B8023">
        <v>75211662</v>
      </c>
      <c r="C8023" t="s">
        <v>16</v>
      </c>
      <c r="D8023" t="s">
        <v>16</v>
      </c>
      <c r="E8023" t="s">
        <v>16</v>
      </c>
      <c r="F8023" t="s">
        <v>16</v>
      </c>
      <c r="G8023" t="s">
        <v>7015</v>
      </c>
      <c r="H8023">
        <v>1</v>
      </c>
      <c r="I8023" t="s">
        <v>7143</v>
      </c>
    </row>
    <row r="8024" spans="1:9" x14ac:dyDescent="0.25">
      <c r="A8024" t="s">
        <v>8320</v>
      </c>
      <c r="B8024">
        <v>75211662</v>
      </c>
      <c r="C8024" t="s">
        <v>16</v>
      </c>
      <c r="D8024" t="s">
        <v>16</v>
      </c>
      <c r="E8024" t="s">
        <v>16</v>
      </c>
      <c r="F8024" t="s">
        <v>16</v>
      </c>
      <c r="G8024" t="s">
        <v>7015</v>
      </c>
      <c r="H8024">
        <v>1</v>
      </c>
      <c r="I8024" t="s">
        <v>7143</v>
      </c>
    </row>
    <row r="8025" spans="1:9" x14ac:dyDescent="0.25">
      <c r="A8025" t="s">
        <v>8332</v>
      </c>
      <c r="B8025">
        <v>75211662</v>
      </c>
      <c r="C8025" t="s">
        <v>16</v>
      </c>
      <c r="D8025" t="s">
        <v>16</v>
      </c>
      <c r="E8025" t="s">
        <v>16</v>
      </c>
      <c r="F8025" t="s">
        <v>16</v>
      </c>
      <c r="G8025" t="s">
        <v>7015</v>
      </c>
      <c r="H8025">
        <v>1</v>
      </c>
      <c r="I8025" t="s">
        <v>7143</v>
      </c>
    </row>
    <row r="8026" spans="1:9" x14ac:dyDescent="0.25">
      <c r="A8026" t="s">
        <v>8333</v>
      </c>
      <c r="B8026">
        <v>75211662</v>
      </c>
      <c r="C8026" t="s">
        <v>16</v>
      </c>
      <c r="D8026" t="s">
        <v>16</v>
      </c>
      <c r="E8026" t="s">
        <v>16</v>
      </c>
      <c r="F8026" t="s">
        <v>16</v>
      </c>
      <c r="G8026" t="s">
        <v>7015</v>
      </c>
      <c r="H8026">
        <v>1</v>
      </c>
      <c r="I8026" t="s">
        <v>7143</v>
      </c>
    </row>
    <row r="8027" spans="1:9" x14ac:dyDescent="0.25">
      <c r="A8027" t="s">
        <v>8363</v>
      </c>
      <c r="B8027">
        <v>74755755</v>
      </c>
      <c r="C8027" t="s">
        <v>16</v>
      </c>
      <c r="D8027" t="s">
        <v>16</v>
      </c>
      <c r="E8027" t="s">
        <v>16</v>
      </c>
      <c r="F8027" t="s">
        <v>16</v>
      </c>
      <c r="G8027" t="s">
        <v>4786</v>
      </c>
      <c r="H8027">
        <v>1</v>
      </c>
      <c r="I8027" t="s">
        <v>4922</v>
      </c>
    </row>
    <row r="8028" spans="1:9" x14ac:dyDescent="0.25">
      <c r="A8028" t="s">
        <v>8372</v>
      </c>
      <c r="B8028">
        <v>75577000</v>
      </c>
      <c r="C8028" t="s">
        <v>16</v>
      </c>
      <c r="D8028" t="s">
        <v>16</v>
      </c>
      <c r="E8028" t="s">
        <v>16</v>
      </c>
      <c r="F8028" t="s">
        <v>16</v>
      </c>
      <c r="G8028" t="s">
        <v>3759</v>
      </c>
      <c r="H8028">
        <v>1</v>
      </c>
      <c r="I8028" t="s">
        <v>4898</v>
      </c>
    </row>
    <row r="8029" spans="1:9" x14ac:dyDescent="0.25">
      <c r="A8029" t="s">
        <v>8444</v>
      </c>
      <c r="B8029">
        <v>75577000</v>
      </c>
      <c r="C8029" t="s">
        <v>16</v>
      </c>
      <c r="D8029" t="s">
        <v>16</v>
      </c>
      <c r="E8029" t="s">
        <v>16</v>
      </c>
      <c r="F8029" t="s">
        <v>16</v>
      </c>
      <c r="G8029" t="s">
        <v>3759</v>
      </c>
      <c r="H8029">
        <v>2</v>
      </c>
      <c r="I8029" t="s">
        <v>12644</v>
      </c>
    </row>
    <row r="8030" spans="1:9" x14ac:dyDescent="0.25">
      <c r="A8030" t="s">
        <v>8444</v>
      </c>
      <c r="B8030">
        <v>74755755</v>
      </c>
      <c r="C8030" t="s">
        <v>16</v>
      </c>
      <c r="D8030" t="s">
        <v>16</v>
      </c>
      <c r="E8030" t="s">
        <v>16</v>
      </c>
      <c r="F8030" t="s">
        <v>16</v>
      </c>
      <c r="G8030" t="s">
        <v>4786</v>
      </c>
      <c r="H8030">
        <v>1</v>
      </c>
      <c r="I8030" t="s">
        <v>4922</v>
      </c>
    </row>
    <row r="8031" spans="1:9" x14ac:dyDescent="0.25">
      <c r="A8031" t="s">
        <v>8439</v>
      </c>
      <c r="B8031">
        <v>75577000</v>
      </c>
      <c r="C8031" t="s">
        <v>16</v>
      </c>
      <c r="D8031" t="s">
        <v>16</v>
      </c>
      <c r="E8031" t="s">
        <v>16</v>
      </c>
      <c r="F8031" t="s">
        <v>16</v>
      </c>
      <c r="G8031" t="s">
        <v>3759</v>
      </c>
      <c r="H8031">
        <v>2</v>
      </c>
      <c r="I8031" t="s">
        <v>12644</v>
      </c>
    </row>
    <row r="8032" spans="1:9" x14ac:dyDescent="0.25">
      <c r="A8032" t="s">
        <v>8439</v>
      </c>
      <c r="B8032">
        <v>74755755</v>
      </c>
      <c r="C8032" t="s">
        <v>16</v>
      </c>
      <c r="D8032" t="s">
        <v>16</v>
      </c>
      <c r="E8032" t="s">
        <v>16</v>
      </c>
      <c r="F8032" t="s">
        <v>16</v>
      </c>
      <c r="G8032" t="s">
        <v>4786</v>
      </c>
      <c r="H8032">
        <v>1</v>
      </c>
      <c r="I8032" t="s">
        <v>4922</v>
      </c>
    </row>
    <row r="8033" spans="1:9" x14ac:dyDescent="0.25">
      <c r="A8033" t="s">
        <v>8457</v>
      </c>
      <c r="B8033">
        <v>74755755</v>
      </c>
      <c r="C8033" t="s">
        <v>16</v>
      </c>
      <c r="D8033" t="s">
        <v>16</v>
      </c>
      <c r="E8033" t="s">
        <v>16</v>
      </c>
      <c r="F8033" t="s">
        <v>16</v>
      </c>
      <c r="G8033" t="s">
        <v>4786</v>
      </c>
      <c r="H8033">
        <v>1</v>
      </c>
      <c r="I8033" t="s">
        <v>4922</v>
      </c>
    </row>
    <row r="8034" spans="1:9" x14ac:dyDescent="0.25">
      <c r="A8034" t="s">
        <v>8454</v>
      </c>
      <c r="B8034">
        <v>74755755</v>
      </c>
      <c r="C8034" t="s">
        <v>16</v>
      </c>
      <c r="D8034" t="s">
        <v>16</v>
      </c>
      <c r="E8034" t="s">
        <v>16</v>
      </c>
      <c r="F8034" t="s">
        <v>16</v>
      </c>
      <c r="G8034" t="s">
        <v>4786</v>
      </c>
      <c r="H8034">
        <v>1</v>
      </c>
      <c r="I8034" t="s">
        <v>4922</v>
      </c>
    </row>
    <row r="8035" spans="1:9" x14ac:dyDescent="0.25">
      <c r="A8035" t="s">
        <v>15244</v>
      </c>
      <c r="B8035">
        <v>96266400</v>
      </c>
      <c r="C8035" t="s">
        <v>16</v>
      </c>
      <c r="D8035" t="s">
        <v>16</v>
      </c>
      <c r="E8035" t="s">
        <v>16</v>
      </c>
      <c r="F8035" t="s">
        <v>16</v>
      </c>
      <c r="G8035" t="s">
        <v>13916</v>
      </c>
      <c r="H8035">
        <v>1</v>
      </c>
      <c r="I8035" t="s">
        <v>15843</v>
      </c>
    </row>
    <row r="8036" spans="1:9" x14ac:dyDescent="0.25">
      <c r="A8036" t="s">
        <v>8415</v>
      </c>
      <c r="B8036">
        <v>75211662</v>
      </c>
      <c r="C8036" t="s">
        <v>16</v>
      </c>
      <c r="D8036" t="s">
        <v>16</v>
      </c>
      <c r="E8036" t="s">
        <v>16</v>
      </c>
      <c r="F8036" t="s">
        <v>16</v>
      </c>
      <c r="G8036" t="s">
        <v>7015</v>
      </c>
      <c r="H8036">
        <v>1</v>
      </c>
      <c r="I8036" t="s">
        <v>7143</v>
      </c>
    </row>
    <row r="8037" spans="1:9" x14ac:dyDescent="0.25">
      <c r="A8037" t="s">
        <v>8378</v>
      </c>
      <c r="B8037">
        <v>75211662</v>
      </c>
      <c r="C8037" t="s">
        <v>16</v>
      </c>
      <c r="D8037" t="s">
        <v>16</v>
      </c>
      <c r="E8037" t="s">
        <v>16</v>
      </c>
      <c r="F8037" t="s">
        <v>16</v>
      </c>
      <c r="G8037" t="s">
        <v>7015</v>
      </c>
      <c r="H8037">
        <v>1</v>
      </c>
      <c r="I8037" t="s">
        <v>7143</v>
      </c>
    </row>
    <row r="8038" spans="1:9" x14ac:dyDescent="0.25">
      <c r="A8038" t="s">
        <v>10428</v>
      </c>
      <c r="B8038">
        <v>75180019</v>
      </c>
      <c r="C8038" t="s">
        <v>16</v>
      </c>
      <c r="D8038" t="s">
        <v>16</v>
      </c>
      <c r="E8038" t="s">
        <v>16</v>
      </c>
      <c r="F8038" t="s">
        <v>16</v>
      </c>
      <c r="G8038" t="s">
        <v>2430</v>
      </c>
      <c r="H8038">
        <v>1</v>
      </c>
      <c r="I8038" t="s">
        <v>5227</v>
      </c>
    </row>
    <row r="8039" spans="1:9" x14ac:dyDescent="0.25">
      <c r="A8039" t="s">
        <v>10892</v>
      </c>
      <c r="B8039">
        <v>75180019</v>
      </c>
      <c r="C8039" t="s">
        <v>16</v>
      </c>
      <c r="D8039" t="s">
        <v>16</v>
      </c>
      <c r="E8039" t="s">
        <v>16</v>
      </c>
      <c r="F8039" t="s">
        <v>16</v>
      </c>
      <c r="G8039" t="s">
        <v>2430</v>
      </c>
      <c r="H8039">
        <v>1</v>
      </c>
      <c r="I8039" t="s">
        <v>5227</v>
      </c>
    </row>
    <row r="8040" spans="1:9" x14ac:dyDescent="0.25">
      <c r="A8040" t="s">
        <v>10823</v>
      </c>
      <c r="B8040">
        <v>75180019</v>
      </c>
      <c r="C8040" t="s">
        <v>16</v>
      </c>
      <c r="D8040" t="s">
        <v>16</v>
      </c>
      <c r="E8040" t="s">
        <v>16</v>
      </c>
      <c r="F8040" t="s">
        <v>16</v>
      </c>
      <c r="G8040" t="s">
        <v>2430</v>
      </c>
      <c r="H8040">
        <v>1</v>
      </c>
      <c r="I8040" t="s">
        <v>5227</v>
      </c>
    </row>
    <row r="8041" spans="1:9" x14ac:dyDescent="0.25">
      <c r="A8041" t="s">
        <v>10877</v>
      </c>
      <c r="B8041">
        <v>75180019</v>
      </c>
      <c r="C8041" t="s">
        <v>16</v>
      </c>
      <c r="D8041" t="s">
        <v>16</v>
      </c>
      <c r="E8041" t="s">
        <v>16</v>
      </c>
      <c r="F8041" t="s">
        <v>16</v>
      </c>
      <c r="G8041" t="s">
        <v>2430</v>
      </c>
      <c r="H8041">
        <v>1</v>
      </c>
      <c r="I8041" t="s">
        <v>5227</v>
      </c>
    </row>
    <row r="8042" spans="1:9" x14ac:dyDescent="0.25">
      <c r="A8042" t="s">
        <v>10822</v>
      </c>
      <c r="B8042">
        <v>75180019</v>
      </c>
      <c r="C8042" t="s">
        <v>16</v>
      </c>
      <c r="D8042" t="s">
        <v>16</v>
      </c>
      <c r="E8042" t="s">
        <v>16</v>
      </c>
      <c r="F8042" t="s">
        <v>16</v>
      </c>
      <c r="G8042" t="s">
        <v>2430</v>
      </c>
      <c r="H8042">
        <v>1</v>
      </c>
      <c r="I8042" t="s">
        <v>5227</v>
      </c>
    </row>
    <row r="8043" spans="1:9" x14ac:dyDescent="0.25">
      <c r="A8043" t="s">
        <v>10876</v>
      </c>
      <c r="B8043">
        <v>75180019</v>
      </c>
      <c r="C8043" t="s">
        <v>16</v>
      </c>
      <c r="D8043" t="s">
        <v>16</v>
      </c>
      <c r="E8043" t="s">
        <v>16</v>
      </c>
      <c r="F8043" t="s">
        <v>16</v>
      </c>
      <c r="G8043" t="s">
        <v>2430</v>
      </c>
      <c r="H8043">
        <v>1</v>
      </c>
      <c r="I8043" t="s">
        <v>5227</v>
      </c>
    </row>
    <row r="8044" spans="1:9" x14ac:dyDescent="0.25">
      <c r="A8044" t="s">
        <v>10831</v>
      </c>
      <c r="B8044">
        <v>75180019</v>
      </c>
      <c r="C8044" t="s">
        <v>16</v>
      </c>
      <c r="D8044" t="s">
        <v>16</v>
      </c>
      <c r="E8044" t="s">
        <v>16</v>
      </c>
      <c r="F8044" t="s">
        <v>16</v>
      </c>
      <c r="G8044" t="s">
        <v>2430</v>
      </c>
      <c r="H8044">
        <v>1</v>
      </c>
      <c r="I8044" t="s">
        <v>5227</v>
      </c>
    </row>
    <row r="8045" spans="1:9" x14ac:dyDescent="0.25">
      <c r="A8045" t="s">
        <v>10821</v>
      </c>
      <c r="B8045">
        <v>75180019</v>
      </c>
      <c r="C8045" t="s">
        <v>16</v>
      </c>
      <c r="D8045" t="s">
        <v>16</v>
      </c>
      <c r="E8045" t="s">
        <v>16</v>
      </c>
      <c r="F8045" t="s">
        <v>16</v>
      </c>
      <c r="G8045" t="s">
        <v>2430</v>
      </c>
      <c r="H8045">
        <v>1</v>
      </c>
      <c r="I8045" t="s">
        <v>5227</v>
      </c>
    </row>
    <row r="8046" spans="1:9" x14ac:dyDescent="0.25">
      <c r="A8046" t="s">
        <v>8430</v>
      </c>
      <c r="B8046">
        <v>75211662</v>
      </c>
      <c r="C8046" t="s">
        <v>16</v>
      </c>
      <c r="D8046" t="s">
        <v>16</v>
      </c>
      <c r="E8046" t="s">
        <v>16</v>
      </c>
      <c r="F8046" t="s">
        <v>16</v>
      </c>
      <c r="G8046" t="s">
        <v>7015</v>
      </c>
      <c r="H8046">
        <v>1</v>
      </c>
      <c r="I8046" t="s">
        <v>7143</v>
      </c>
    </row>
    <row r="8047" spans="1:9" x14ac:dyDescent="0.25">
      <c r="A8047" t="s">
        <v>11624</v>
      </c>
      <c r="B8047">
        <v>75180019</v>
      </c>
      <c r="C8047" t="s">
        <v>16</v>
      </c>
      <c r="D8047" t="s">
        <v>16</v>
      </c>
      <c r="E8047" t="s">
        <v>16</v>
      </c>
      <c r="F8047" t="s">
        <v>16</v>
      </c>
      <c r="G8047" t="s">
        <v>2430</v>
      </c>
      <c r="H8047">
        <v>1</v>
      </c>
      <c r="I8047" t="s">
        <v>5227</v>
      </c>
    </row>
    <row r="8048" spans="1:9" x14ac:dyDescent="0.25">
      <c r="A8048" t="s">
        <v>11625</v>
      </c>
      <c r="B8048">
        <v>75180019</v>
      </c>
      <c r="C8048" t="s">
        <v>16</v>
      </c>
      <c r="D8048" t="s">
        <v>16</v>
      </c>
      <c r="E8048" t="s">
        <v>16</v>
      </c>
      <c r="F8048" t="s">
        <v>16</v>
      </c>
      <c r="G8048" t="s">
        <v>2430</v>
      </c>
      <c r="H8048">
        <v>1</v>
      </c>
      <c r="I8048" t="s">
        <v>5227</v>
      </c>
    </row>
    <row r="8049" spans="1:9" x14ac:dyDescent="0.25">
      <c r="A8049" t="s">
        <v>11626</v>
      </c>
      <c r="B8049">
        <v>75180019</v>
      </c>
      <c r="C8049" t="s">
        <v>16</v>
      </c>
      <c r="D8049" t="s">
        <v>16</v>
      </c>
      <c r="E8049" t="s">
        <v>16</v>
      </c>
      <c r="F8049" t="s">
        <v>16</v>
      </c>
      <c r="G8049" t="s">
        <v>2430</v>
      </c>
      <c r="H8049">
        <v>1</v>
      </c>
      <c r="I8049" t="s">
        <v>5227</v>
      </c>
    </row>
    <row r="8050" spans="1:9" x14ac:dyDescent="0.25">
      <c r="A8050" t="s">
        <v>11627</v>
      </c>
      <c r="B8050">
        <v>75180019</v>
      </c>
      <c r="C8050" t="s">
        <v>16</v>
      </c>
      <c r="D8050" t="s">
        <v>16</v>
      </c>
      <c r="E8050" t="s">
        <v>16</v>
      </c>
      <c r="F8050" t="s">
        <v>16</v>
      </c>
      <c r="G8050" t="s">
        <v>2430</v>
      </c>
      <c r="H8050">
        <v>1</v>
      </c>
      <c r="I8050" t="s">
        <v>5227</v>
      </c>
    </row>
    <row r="8051" spans="1:9" x14ac:dyDescent="0.25">
      <c r="A8051" t="s">
        <v>11628</v>
      </c>
      <c r="B8051">
        <v>75180019</v>
      </c>
      <c r="C8051" t="s">
        <v>16</v>
      </c>
      <c r="D8051" t="s">
        <v>16</v>
      </c>
      <c r="E8051" t="s">
        <v>16</v>
      </c>
      <c r="F8051" t="s">
        <v>16</v>
      </c>
      <c r="G8051" t="s">
        <v>2430</v>
      </c>
      <c r="H8051">
        <v>1</v>
      </c>
      <c r="I8051" t="s">
        <v>5227</v>
      </c>
    </row>
    <row r="8052" spans="1:9" x14ac:dyDescent="0.25">
      <c r="A8052" t="s">
        <v>11033</v>
      </c>
      <c r="B8052">
        <v>75180019</v>
      </c>
      <c r="C8052" t="s">
        <v>16</v>
      </c>
      <c r="D8052" t="s">
        <v>16</v>
      </c>
      <c r="E8052" t="s">
        <v>16</v>
      </c>
      <c r="F8052" t="s">
        <v>16</v>
      </c>
      <c r="G8052" t="s">
        <v>2430</v>
      </c>
      <c r="H8052">
        <v>1</v>
      </c>
      <c r="I8052" t="s">
        <v>5227</v>
      </c>
    </row>
    <row r="8053" spans="1:9" x14ac:dyDescent="0.25">
      <c r="A8053" t="s">
        <v>11034</v>
      </c>
      <c r="B8053">
        <v>75180019</v>
      </c>
      <c r="C8053" t="s">
        <v>16</v>
      </c>
      <c r="D8053" t="s">
        <v>16</v>
      </c>
      <c r="E8053" t="s">
        <v>16</v>
      </c>
      <c r="F8053" t="s">
        <v>16</v>
      </c>
      <c r="G8053" t="s">
        <v>2430</v>
      </c>
      <c r="H8053">
        <v>1</v>
      </c>
      <c r="I8053" t="s">
        <v>5227</v>
      </c>
    </row>
    <row r="8054" spans="1:9" x14ac:dyDescent="0.25">
      <c r="A8054" t="s">
        <v>11035</v>
      </c>
      <c r="B8054">
        <v>75180019</v>
      </c>
      <c r="C8054" t="s">
        <v>16</v>
      </c>
      <c r="D8054" t="s">
        <v>16</v>
      </c>
      <c r="E8054" t="s">
        <v>16</v>
      </c>
      <c r="F8054" t="s">
        <v>16</v>
      </c>
      <c r="G8054" t="s">
        <v>2430</v>
      </c>
      <c r="H8054">
        <v>1</v>
      </c>
      <c r="I8054" t="s">
        <v>5227</v>
      </c>
    </row>
    <row r="8055" spans="1:9" x14ac:dyDescent="0.25">
      <c r="A8055" t="s">
        <v>11427</v>
      </c>
      <c r="B8055">
        <v>75180019</v>
      </c>
      <c r="C8055" t="s">
        <v>16</v>
      </c>
      <c r="D8055" t="s">
        <v>16</v>
      </c>
      <c r="E8055" t="s">
        <v>16</v>
      </c>
      <c r="F8055" t="s">
        <v>16</v>
      </c>
      <c r="G8055" t="s">
        <v>2430</v>
      </c>
      <c r="H8055">
        <v>1</v>
      </c>
      <c r="I8055" t="s">
        <v>5227</v>
      </c>
    </row>
    <row r="8056" spans="1:9" x14ac:dyDescent="0.25">
      <c r="A8056" t="s">
        <v>11428</v>
      </c>
      <c r="B8056">
        <v>75180019</v>
      </c>
      <c r="C8056" t="s">
        <v>16</v>
      </c>
      <c r="D8056" t="s">
        <v>16</v>
      </c>
      <c r="E8056" t="s">
        <v>16</v>
      </c>
      <c r="F8056" t="s">
        <v>16</v>
      </c>
      <c r="G8056" t="s">
        <v>2430</v>
      </c>
      <c r="H8056">
        <v>1</v>
      </c>
      <c r="I8056" t="s">
        <v>5227</v>
      </c>
    </row>
    <row r="8057" spans="1:9" x14ac:dyDescent="0.25">
      <c r="A8057" t="s">
        <v>11374</v>
      </c>
      <c r="B8057">
        <v>75180019</v>
      </c>
      <c r="C8057" t="s">
        <v>16</v>
      </c>
      <c r="D8057" t="s">
        <v>16</v>
      </c>
      <c r="E8057" t="s">
        <v>16</v>
      </c>
      <c r="F8057" t="s">
        <v>16</v>
      </c>
      <c r="G8057" t="s">
        <v>2430</v>
      </c>
      <c r="H8057">
        <v>1</v>
      </c>
      <c r="I8057" t="s">
        <v>5227</v>
      </c>
    </row>
    <row r="8058" spans="1:9" x14ac:dyDescent="0.25">
      <c r="A8058" t="s">
        <v>11375</v>
      </c>
      <c r="B8058">
        <v>75180019</v>
      </c>
      <c r="C8058" t="s">
        <v>16</v>
      </c>
      <c r="D8058" t="s">
        <v>16</v>
      </c>
      <c r="E8058" t="s">
        <v>16</v>
      </c>
      <c r="F8058" t="s">
        <v>16</v>
      </c>
      <c r="G8058" t="s">
        <v>2430</v>
      </c>
      <c r="H8058">
        <v>1</v>
      </c>
      <c r="I8058" t="s">
        <v>5227</v>
      </c>
    </row>
    <row r="8059" spans="1:9" x14ac:dyDescent="0.25">
      <c r="A8059" t="s">
        <v>11376</v>
      </c>
      <c r="B8059">
        <v>75180019</v>
      </c>
      <c r="C8059" t="s">
        <v>16</v>
      </c>
      <c r="D8059" t="s">
        <v>16</v>
      </c>
      <c r="E8059" t="s">
        <v>16</v>
      </c>
      <c r="F8059" t="s">
        <v>16</v>
      </c>
      <c r="G8059" t="s">
        <v>2430</v>
      </c>
      <c r="H8059">
        <v>1</v>
      </c>
      <c r="I8059" t="s">
        <v>5227</v>
      </c>
    </row>
    <row r="8060" spans="1:9" x14ac:dyDescent="0.25">
      <c r="A8060" t="s">
        <v>11377</v>
      </c>
      <c r="B8060">
        <v>75180019</v>
      </c>
      <c r="C8060" t="s">
        <v>16</v>
      </c>
      <c r="D8060" t="s">
        <v>16</v>
      </c>
      <c r="E8060" t="s">
        <v>16</v>
      </c>
      <c r="F8060" t="s">
        <v>16</v>
      </c>
      <c r="G8060" t="s">
        <v>2430</v>
      </c>
      <c r="H8060">
        <v>1</v>
      </c>
      <c r="I8060" t="s">
        <v>5227</v>
      </c>
    </row>
    <row r="8061" spans="1:9" x14ac:dyDescent="0.25">
      <c r="A8061" t="s">
        <v>8486</v>
      </c>
      <c r="B8061">
        <v>75826799</v>
      </c>
      <c r="C8061" t="s">
        <v>16</v>
      </c>
      <c r="D8061" t="s">
        <v>16</v>
      </c>
      <c r="E8061" t="s">
        <v>16</v>
      </c>
      <c r="F8061" t="s">
        <v>16</v>
      </c>
      <c r="G8061" t="s">
        <v>8231</v>
      </c>
      <c r="H8061">
        <v>1</v>
      </c>
      <c r="I8061" t="s">
        <v>13138</v>
      </c>
    </row>
    <row r="8062" spans="1:9" x14ac:dyDescent="0.25">
      <c r="A8062" t="s">
        <v>8492</v>
      </c>
      <c r="B8062">
        <v>75826799</v>
      </c>
      <c r="C8062" t="s">
        <v>16</v>
      </c>
      <c r="D8062" t="s">
        <v>16</v>
      </c>
      <c r="E8062" t="s">
        <v>16</v>
      </c>
      <c r="F8062" t="s">
        <v>16</v>
      </c>
      <c r="G8062" t="s">
        <v>8231</v>
      </c>
      <c r="H8062">
        <v>1</v>
      </c>
      <c r="I8062" t="s">
        <v>13138</v>
      </c>
    </row>
    <row r="8063" spans="1:9" x14ac:dyDescent="0.25">
      <c r="A8063" t="s">
        <v>41743</v>
      </c>
      <c r="B8063">
        <v>75180019</v>
      </c>
      <c r="C8063" t="s">
        <v>16</v>
      </c>
      <c r="D8063" t="s">
        <v>16</v>
      </c>
      <c r="E8063" t="s">
        <v>16</v>
      </c>
      <c r="F8063" t="s">
        <v>16</v>
      </c>
      <c r="G8063" t="s">
        <v>2430</v>
      </c>
      <c r="H8063">
        <v>1</v>
      </c>
      <c r="I8063" t="s">
        <v>5227</v>
      </c>
    </row>
    <row r="8064" spans="1:9" x14ac:dyDescent="0.25">
      <c r="A8064" t="s">
        <v>42092</v>
      </c>
      <c r="B8064">
        <v>75180019</v>
      </c>
      <c r="C8064" t="s">
        <v>16</v>
      </c>
      <c r="D8064" t="s">
        <v>16</v>
      </c>
      <c r="E8064" t="s">
        <v>16</v>
      </c>
      <c r="F8064" t="s">
        <v>16</v>
      </c>
      <c r="G8064" t="s">
        <v>2430</v>
      </c>
      <c r="H8064">
        <v>1</v>
      </c>
      <c r="I8064" t="s">
        <v>5227</v>
      </c>
    </row>
    <row r="8065" spans="1:9" x14ac:dyDescent="0.25">
      <c r="A8065" t="s">
        <v>8533</v>
      </c>
      <c r="B8065">
        <v>75180019</v>
      </c>
      <c r="C8065" t="s">
        <v>16</v>
      </c>
      <c r="D8065" t="s">
        <v>16</v>
      </c>
      <c r="E8065" t="s">
        <v>16</v>
      </c>
      <c r="F8065" t="s">
        <v>16</v>
      </c>
      <c r="G8065" t="s">
        <v>2430</v>
      </c>
      <c r="H8065">
        <v>2</v>
      </c>
      <c r="I8065" t="s">
        <v>5227</v>
      </c>
    </row>
    <row r="8066" spans="1:9" x14ac:dyDescent="0.25">
      <c r="A8066" t="s">
        <v>8971</v>
      </c>
      <c r="B8066">
        <v>74762273</v>
      </c>
      <c r="C8066" t="s">
        <v>16</v>
      </c>
      <c r="D8066" t="s">
        <v>16</v>
      </c>
      <c r="E8066" t="s">
        <v>16</v>
      </c>
      <c r="F8066" t="s">
        <v>16</v>
      </c>
      <c r="G8066" t="s">
        <v>154</v>
      </c>
      <c r="H8066">
        <v>1</v>
      </c>
      <c r="I8066" t="s">
        <v>4887</v>
      </c>
    </row>
    <row r="8067" spans="1:9" x14ac:dyDescent="0.25">
      <c r="A8067" t="s">
        <v>15000</v>
      </c>
      <c r="B8067">
        <v>70120140</v>
      </c>
      <c r="C8067" t="s">
        <v>16</v>
      </c>
      <c r="D8067" t="s">
        <v>16</v>
      </c>
      <c r="E8067" t="s">
        <v>16</v>
      </c>
      <c r="F8067" t="s">
        <v>16</v>
      </c>
      <c r="G8067" t="s">
        <v>2467</v>
      </c>
      <c r="H8067">
        <v>1</v>
      </c>
      <c r="I8067" t="s">
        <v>5232</v>
      </c>
    </row>
    <row r="8068" spans="1:9" x14ac:dyDescent="0.25">
      <c r="A8068" t="s">
        <v>41999</v>
      </c>
      <c r="B8068">
        <v>75180019</v>
      </c>
      <c r="C8068" t="s">
        <v>16</v>
      </c>
      <c r="D8068" t="s">
        <v>16</v>
      </c>
      <c r="E8068" t="s">
        <v>16</v>
      </c>
      <c r="F8068" t="s">
        <v>16</v>
      </c>
      <c r="G8068" t="s">
        <v>2430</v>
      </c>
      <c r="H8068">
        <v>1</v>
      </c>
      <c r="I8068" t="s">
        <v>5227</v>
      </c>
    </row>
    <row r="8069" spans="1:9" x14ac:dyDescent="0.25">
      <c r="A8069" t="s">
        <v>41998</v>
      </c>
      <c r="B8069">
        <v>75180019</v>
      </c>
      <c r="C8069" t="s">
        <v>16</v>
      </c>
      <c r="D8069" t="s">
        <v>16</v>
      </c>
      <c r="E8069" t="s">
        <v>16</v>
      </c>
      <c r="F8069" t="s">
        <v>16</v>
      </c>
      <c r="G8069" t="s">
        <v>2430</v>
      </c>
      <c r="H8069">
        <v>1</v>
      </c>
      <c r="I8069" t="s">
        <v>5227</v>
      </c>
    </row>
    <row r="8070" spans="1:9" x14ac:dyDescent="0.25">
      <c r="A8070" t="s">
        <v>8500</v>
      </c>
      <c r="B8070">
        <v>75211662</v>
      </c>
      <c r="C8070" t="s">
        <v>16</v>
      </c>
      <c r="D8070" t="s">
        <v>16</v>
      </c>
      <c r="E8070" t="s">
        <v>16</v>
      </c>
      <c r="F8070" t="s">
        <v>16</v>
      </c>
      <c r="G8070" t="s">
        <v>7015</v>
      </c>
      <c r="H8070">
        <v>1</v>
      </c>
      <c r="I8070" t="s">
        <v>7143</v>
      </c>
    </row>
    <row r="8071" spans="1:9" x14ac:dyDescent="0.25">
      <c r="A8071" t="s">
        <v>8522</v>
      </c>
      <c r="B8071">
        <v>75211662</v>
      </c>
      <c r="C8071" t="s">
        <v>16</v>
      </c>
      <c r="D8071" t="s">
        <v>16</v>
      </c>
      <c r="E8071" t="s">
        <v>16</v>
      </c>
      <c r="F8071" t="s">
        <v>16</v>
      </c>
      <c r="G8071" t="s">
        <v>7015</v>
      </c>
      <c r="H8071">
        <v>1</v>
      </c>
      <c r="I8071" t="s">
        <v>7143</v>
      </c>
    </row>
    <row r="8072" spans="1:9" x14ac:dyDescent="0.25">
      <c r="A8072" t="s">
        <v>8529</v>
      </c>
      <c r="B8072">
        <v>75211662</v>
      </c>
      <c r="C8072" t="s">
        <v>16</v>
      </c>
      <c r="D8072" t="s">
        <v>16</v>
      </c>
      <c r="E8072" t="s">
        <v>16</v>
      </c>
      <c r="F8072" t="s">
        <v>16</v>
      </c>
      <c r="G8072" t="s">
        <v>7015</v>
      </c>
      <c r="H8072">
        <v>1</v>
      </c>
      <c r="I8072" t="s">
        <v>7143</v>
      </c>
    </row>
    <row r="8073" spans="1:9" x14ac:dyDescent="0.25">
      <c r="A8073" t="s">
        <v>8519</v>
      </c>
      <c r="B8073">
        <v>75211662</v>
      </c>
      <c r="C8073" t="s">
        <v>16</v>
      </c>
      <c r="D8073" t="s">
        <v>16</v>
      </c>
      <c r="E8073" t="s">
        <v>16</v>
      </c>
      <c r="F8073" t="s">
        <v>16</v>
      </c>
      <c r="G8073" t="s">
        <v>7015</v>
      </c>
      <c r="H8073">
        <v>1</v>
      </c>
      <c r="I8073" t="s">
        <v>7143</v>
      </c>
    </row>
    <row r="8074" spans="1:9" x14ac:dyDescent="0.25">
      <c r="A8074" t="s">
        <v>8591</v>
      </c>
      <c r="B8074">
        <v>75211662</v>
      </c>
      <c r="C8074" t="s">
        <v>16</v>
      </c>
      <c r="D8074" t="s">
        <v>16</v>
      </c>
      <c r="E8074" t="s">
        <v>16</v>
      </c>
      <c r="F8074" t="s">
        <v>16</v>
      </c>
      <c r="G8074" t="s">
        <v>7015</v>
      </c>
      <c r="H8074">
        <v>1</v>
      </c>
      <c r="I8074" t="s">
        <v>7143</v>
      </c>
    </row>
    <row r="8075" spans="1:9" x14ac:dyDescent="0.25">
      <c r="A8075" t="s">
        <v>8594</v>
      </c>
      <c r="B8075">
        <v>75211662</v>
      </c>
      <c r="C8075" t="s">
        <v>16</v>
      </c>
      <c r="D8075" t="s">
        <v>16</v>
      </c>
      <c r="E8075" t="s">
        <v>16</v>
      </c>
      <c r="F8075" t="s">
        <v>16</v>
      </c>
      <c r="G8075" t="s">
        <v>7015</v>
      </c>
      <c r="H8075">
        <v>1</v>
      </c>
      <c r="I8075" t="s">
        <v>7143</v>
      </c>
    </row>
    <row r="8076" spans="1:9" x14ac:dyDescent="0.25">
      <c r="A8076" t="s">
        <v>8595</v>
      </c>
      <c r="B8076">
        <v>75211662</v>
      </c>
      <c r="C8076" t="s">
        <v>16</v>
      </c>
      <c r="D8076" t="s">
        <v>16</v>
      </c>
      <c r="E8076" t="s">
        <v>16</v>
      </c>
      <c r="F8076" t="s">
        <v>16</v>
      </c>
      <c r="G8076" t="s">
        <v>7015</v>
      </c>
      <c r="H8076">
        <v>1</v>
      </c>
      <c r="I8076" t="s">
        <v>7143</v>
      </c>
    </row>
    <row r="8077" spans="1:9" x14ac:dyDescent="0.25">
      <c r="A8077" t="s">
        <v>8619</v>
      </c>
      <c r="B8077">
        <v>75211662</v>
      </c>
      <c r="C8077" t="s">
        <v>16</v>
      </c>
      <c r="D8077" t="s">
        <v>16</v>
      </c>
      <c r="E8077" t="s">
        <v>16</v>
      </c>
      <c r="F8077" t="s">
        <v>16</v>
      </c>
      <c r="G8077" t="s">
        <v>7015</v>
      </c>
      <c r="H8077">
        <v>1</v>
      </c>
      <c r="I8077" t="s">
        <v>7143</v>
      </c>
    </row>
    <row r="8078" spans="1:9" x14ac:dyDescent="0.25">
      <c r="A8078" t="s">
        <v>8620</v>
      </c>
      <c r="B8078">
        <v>75211662</v>
      </c>
      <c r="C8078" t="s">
        <v>16</v>
      </c>
      <c r="D8078" t="s">
        <v>16</v>
      </c>
      <c r="E8078" t="s">
        <v>16</v>
      </c>
      <c r="F8078" t="s">
        <v>16</v>
      </c>
      <c r="G8078" t="s">
        <v>7015</v>
      </c>
      <c r="H8078">
        <v>1</v>
      </c>
      <c r="I8078" t="s">
        <v>7143</v>
      </c>
    </row>
    <row r="8079" spans="1:9" x14ac:dyDescent="0.25">
      <c r="A8079" t="s">
        <v>8621</v>
      </c>
      <c r="B8079">
        <v>75211662</v>
      </c>
      <c r="C8079" t="s">
        <v>16</v>
      </c>
      <c r="D8079" t="s">
        <v>16</v>
      </c>
      <c r="E8079" t="s">
        <v>16</v>
      </c>
      <c r="F8079" t="s">
        <v>16</v>
      </c>
      <c r="G8079" t="s">
        <v>7015</v>
      </c>
      <c r="H8079">
        <v>1</v>
      </c>
      <c r="I8079" t="s">
        <v>7143</v>
      </c>
    </row>
    <row r="8080" spans="1:9" x14ac:dyDescent="0.25">
      <c r="A8080" t="s">
        <v>8622</v>
      </c>
      <c r="B8080">
        <v>75211662</v>
      </c>
      <c r="C8080" t="s">
        <v>16</v>
      </c>
      <c r="D8080" t="s">
        <v>16</v>
      </c>
      <c r="E8080" t="s">
        <v>16</v>
      </c>
      <c r="F8080" t="s">
        <v>16</v>
      </c>
      <c r="G8080" t="s">
        <v>7015</v>
      </c>
      <c r="H8080">
        <v>1</v>
      </c>
      <c r="I8080" t="s">
        <v>7143</v>
      </c>
    </row>
    <row r="8081" spans="1:9" x14ac:dyDescent="0.25">
      <c r="A8081" t="s">
        <v>8623</v>
      </c>
      <c r="B8081">
        <v>75211662</v>
      </c>
      <c r="C8081" t="s">
        <v>16</v>
      </c>
      <c r="D8081" t="s">
        <v>16</v>
      </c>
      <c r="E8081" t="s">
        <v>16</v>
      </c>
      <c r="F8081" t="s">
        <v>16</v>
      </c>
      <c r="G8081" t="s">
        <v>7015</v>
      </c>
      <c r="H8081">
        <v>1</v>
      </c>
      <c r="I8081" t="s">
        <v>7143</v>
      </c>
    </row>
    <row r="8082" spans="1:9" x14ac:dyDescent="0.25">
      <c r="A8082" t="s">
        <v>8592</v>
      </c>
      <c r="B8082">
        <v>75211662</v>
      </c>
      <c r="C8082" t="s">
        <v>16</v>
      </c>
      <c r="D8082" t="s">
        <v>16</v>
      </c>
      <c r="E8082" t="s">
        <v>16</v>
      </c>
      <c r="F8082" t="s">
        <v>16</v>
      </c>
      <c r="G8082" t="s">
        <v>7015</v>
      </c>
      <c r="H8082">
        <v>1</v>
      </c>
      <c r="I8082" t="s">
        <v>7143</v>
      </c>
    </row>
    <row r="8083" spans="1:9" x14ac:dyDescent="0.25">
      <c r="A8083" t="s">
        <v>8593</v>
      </c>
      <c r="B8083">
        <v>75211662</v>
      </c>
      <c r="C8083" t="s">
        <v>16</v>
      </c>
      <c r="D8083" t="s">
        <v>16</v>
      </c>
      <c r="E8083" t="s">
        <v>16</v>
      </c>
      <c r="F8083" t="s">
        <v>16</v>
      </c>
      <c r="G8083" t="s">
        <v>7015</v>
      </c>
      <c r="H8083">
        <v>1</v>
      </c>
      <c r="I8083" t="s">
        <v>7143</v>
      </c>
    </row>
    <row r="8084" spans="1:9" x14ac:dyDescent="0.25">
      <c r="A8084" t="s">
        <v>9049</v>
      </c>
      <c r="B8084">
        <v>75211662</v>
      </c>
      <c r="C8084" t="s">
        <v>16</v>
      </c>
      <c r="D8084" t="s">
        <v>16</v>
      </c>
      <c r="E8084" t="s">
        <v>16</v>
      </c>
      <c r="F8084" t="s">
        <v>16</v>
      </c>
      <c r="G8084" t="s">
        <v>7015</v>
      </c>
      <c r="H8084">
        <v>1</v>
      </c>
      <c r="I8084" t="s">
        <v>7143</v>
      </c>
    </row>
    <row r="8085" spans="1:9" x14ac:dyDescent="0.25">
      <c r="A8085" t="s">
        <v>9050</v>
      </c>
      <c r="B8085">
        <v>75211662</v>
      </c>
      <c r="C8085" t="s">
        <v>16</v>
      </c>
      <c r="D8085" t="s">
        <v>16</v>
      </c>
      <c r="E8085" t="s">
        <v>16</v>
      </c>
      <c r="F8085" t="s">
        <v>16</v>
      </c>
      <c r="G8085" t="s">
        <v>7015</v>
      </c>
      <c r="H8085">
        <v>1</v>
      </c>
      <c r="I8085" t="s">
        <v>7143</v>
      </c>
    </row>
    <row r="8086" spans="1:9" x14ac:dyDescent="0.25">
      <c r="A8086" t="s">
        <v>9047</v>
      </c>
      <c r="B8086">
        <v>75211662</v>
      </c>
      <c r="C8086" t="s">
        <v>16</v>
      </c>
      <c r="D8086" t="s">
        <v>16</v>
      </c>
      <c r="E8086" t="s">
        <v>16</v>
      </c>
      <c r="F8086" t="s">
        <v>16</v>
      </c>
      <c r="G8086" t="s">
        <v>7015</v>
      </c>
      <c r="H8086">
        <v>1</v>
      </c>
      <c r="I8086" t="s">
        <v>7143</v>
      </c>
    </row>
    <row r="8087" spans="1:9" x14ac:dyDescent="0.25">
      <c r="A8087" t="s">
        <v>9048</v>
      </c>
      <c r="B8087">
        <v>75211662</v>
      </c>
      <c r="C8087" t="s">
        <v>16</v>
      </c>
      <c r="D8087" t="s">
        <v>16</v>
      </c>
      <c r="E8087" t="s">
        <v>16</v>
      </c>
      <c r="F8087" t="s">
        <v>16</v>
      </c>
      <c r="G8087" t="s">
        <v>7015</v>
      </c>
      <c r="H8087">
        <v>1</v>
      </c>
      <c r="I8087" t="s">
        <v>7143</v>
      </c>
    </row>
    <row r="8088" spans="1:9" x14ac:dyDescent="0.25">
      <c r="A8088" t="s">
        <v>8181</v>
      </c>
      <c r="B8088">
        <v>75211662</v>
      </c>
      <c r="C8088" t="s">
        <v>16</v>
      </c>
      <c r="D8088" t="s">
        <v>16</v>
      </c>
      <c r="E8088" t="s">
        <v>16</v>
      </c>
      <c r="F8088" t="s">
        <v>16</v>
      </c>
      <c r="G8088" t="s">
        <v>7015</v>
      </c>
      <c r="H8088">
        <v>1</v>
      </c>
      <c r="I8088" t="s">
        <v>7143</v>
      </c>
    </row>
    <row r="8089" spans="1:9" x14ac:dyDescent="0.25">
      <c r="A8089" t="s">
        <v>11912</v>
      </c>
      <c r="B8089">
        <v>75211662</v>
      </c>
      <c r="C8089" t="s">
        <v>16</v>
      </c>
      <c r="D8089" t="s">
        <v>16</v>
      </c>
      <c r="E8089" t="s">
        <v>16</v>
      </c>
      <c r="F8089" t="s">
        <v>16</v>
      </c>
      <c r="G8089" t="s">
        <v>7015</v>
      </c>
      <c r="H8089">
        <v>1</v>
      </c>
      <c r="I8089" t="s">
        <v>7143</v>
      </c>
    </row>
    <row r="8090" spans="1:9" x14ac:dyDescent="0.25">
      <c r="A8090" t="s">
        <v>10663</v>
      </c>
      <c r="B8090">
        <v>75211662</v>
      </c>
      <c r="C8090" t="s">
        <v>16</v>
      </c>
      <c r="D8090" t="s">
        <v>16</v>
      </c>
      <c r="E8090" t="s">
        <v>16</v>
      </c>
      <c r="F8090" t="s">
        <v>16</v>
      </c>
      <c r="G8090" t="s">
        <v>7015</v>
      </c>
      <c r="H8090">
        <v>1</v>
      </c>
      <c r="I8090" t="s">
        <v>7143</v>
      </c>
    </row>
    <row r="8091" spans="1:9" x14ac:dyDescent="0.25">
      <c r="A8091" t="s">
        <v>10664</v>
      </c>
      <c r="B8091">
        <v>75211662</v>
      </c>
      <c r="C8091" t="s">
        <v>16</v>
      </c>
      <c r="D8091" t="s">
        <v>16</v>
      </c>
      <c r="E8091" t="s">
        <v>16</v>
      </c>
      <c r="F8091" t="s">
        <v>16</v>
      </c>
      <c r="G8091" t="s">
        <v>7015</v>
      </c>
      <c r="H8091">
        <v>1</v>
      </c>
      <c r="I8091" t="s">
        <v>7143</v>
      </c>
    </row>
    <row r="8092" spans="1:9" x14ac:dyDescent="0.25">
      <c r="A8092" t="s">
        <v>10661</v>
      </c>
      <c r="B8092">
        <v>75211662</v>
      </c>
      <c r="C8092" t="s">
        <v>16</v>
      </c>
      <c r="D8092" t="s">
        <v>16</v>
      </c>
      <c r="E8092" t="s">
        <v>16</v>
      </c>
      <c r="F8092" t="s">
        <v>16</v>
      </c>
      <c r="G8092" t="s">
        <v>7015</v>
      </c>
      <c r="H8092">
        <v>1</v>
      </c>
      <c r="I8092" t="s">
        <v>7143</v>
      </c>
    </row>
    <row r="8093" spans="1:9" x14ac:dyDescent="0.25">
      <c r="A8093" t="s">
        <v>10662</v>
      </c>
      <c r="B8093">
        <v>75211662</v>
      </c>
      <c r="C8093" t="s">
        <v>16</v>
      </c>
      <c r="D8093" t="s">
        <v>16</v>
      </c>
      <c r="E8093" t="s">
        <v>16</v>
      </c>
      <c r="F8093" t="s">
        <v>16</v>
      </c>
      <c r="G8093" t="s">
        <v>7015</v>
      </c>
      <c r="H8093">
        <v>1</v>
      </c>
      <c r="I8093" t="s">
        <v>7143</v>
      </c>
    </row>
    <row r="8094" spans="1:9" x14ac:dyDescent="0.25">
      <c r="A8094" t="s">
        <v>10665</v>
      </c>
      <c r="B8094">
        <v>75211662</v>
      </c>
      <c r="C8094" t="s">
        <v>16</v>
      </c>
      <c r="D8094" t="s">
        <v>16</v>
      </c>
      <c r="E8094" t="s">
        <v>16</v>
      </c>
      <c r="F8094" t="s">
        <v>16</v>
      </c>
      <c r="G8094" t="s">
        <v>7015</v>
      </c>
      <c r="H8094">
        <v>1</v>
      </c>
      <c r="I8094" t="s">
        <v>7143</v>
      </c>
    </row>
    <row r="8095" spans="1:9" x14ac:dyDescent="0.25">
      <c r="A8095" t="s">
        <v>11118</v>
      </c>
      <c r="B8095">
        <v>75211662</v>
      </c>
      <c r="C8095" t="s">
        <v>16</v>
      </c>
      <c r="D8095" t="s">
        <v>16</v>
      </c>
      <c r="E8095" t="s">
        <v>16</v>
      </c>
      <c r="F8095" t="s">
        <v>16</v>
      </c>
      <c r="G8095" t="s">
        <v>7015</v>
      </c>
      <c r="H8095">
        <v>1</v>
      </c>
      <c r="I8095" t="s">
        <v>7143</v>
      </c>
    </row>
    <row r="8096" spans="1:9" x14ac:dyDescent="0.25">
      <c r="A8096" t="s">
        <v>11113</v>
      </c>
      <c r="B8096">
        <v>75211662</v>
      </c>
      <c r="C8096" t="s">
        <v>16</v>
      </c>
      <c r="D8096" t="s">
        <v>16</v>
      </c>
      <c r="E8096" t="s">
        <v>16</v>
      </c>
      <c r="F8096" t="s">
        <v>16</v>
      </c>
      <c r="G8096" t="s">
        <v>7015</v>
      </c>
      <c r="H8096">
        <v>1</v>
      </c>
      <c r="I8096" t="s">
        <v>7143</v>
      </c>
    </row>
    <row r="8097" spans="1:9" x14ac:dyDescent="0.25">
      <c r="A8097" t="s">
        <v>11114</v>
      </c>
      <c r="B8097">
        <v>75211662</v>
      </c>
      <c r="C8097" t="s">
        <v>16</v>
      </c>
      <c r="D8097" t="s">
        <v>16</v>
      </c>
      <c r="E8097" t="s">
        <v>16</v>
      </c>
      <c r="F8097" t="s">
        <v>16</v>
      </c>
      <c r="G8097" t="s">
        <v>7015</v>
      </c>
      <c r="H8097">
        <v>1</v>
      </c>
      <c r="I8097" t="s">
        <v>7143</v>
      </c>
    </row>
    <row r="8098" spans="1:9" x14ac:dyDescent="0.25">
      <c r="A8098" t="s">
        <v>11115</v>
      </c>
      <c r="B8098">
        <v>75211662</v>
      </c>
      <c r="C8098" t="s">
        <v>16</v>
      </c>
      <c r="D8098" t="s">
        <v>16</v>
      </c>
      <c r="E8098" t="s">
        <v>16</v>
      </c>
      <c r="F8098" t="s">
        <v>16</v>
      </c>
      <c r="G8098" t="s">
        <v>7015</v>
      </c>
      <c r="H8098">
        <v>1</v>
      </c>
      <c r="I8098" t="s">
        <v>7143</v>
      </c>
    </row>
    <row r="8099" spans="1:9" x14ac:dyDescent="0.25">
      <c r="A8099" t="s">
        <v>11116</v>
      </c>
      <c r="B8099">
        <v>75211662</v>
      </c>
      <c r="C8099" t="s">
        <v>16</v>
      </c>
      <c r="D8099" t="s">
        <v>16</v>
      </c>
      <c r="E8099" t="s">
        <v>16</v>
      </c>
      <c r="F8099" t="s">
        <v>16</v>
      </c>
      <c r="G8099" t="s">
        <v>7015</v>
      </c>
      <c r="H8099">
        <v>1</v>
      </c>
      <c r="I8099" t="s">
        <v>7143</v>
      </c>
    </row>
    <row r="8100" spans="1:9" x14ac:dyDescent="0.25">
      <c r="A8100" t="s">
        <v>11117</v>
      </c>
      <c r="B8100">
        <v>75211662</v>
      </c>
      <c r="C8100" t="s">
        <v>16</v>
      </c>
      <c r="D8100" t="s">
        <v>16</v>
      </c>
      <c r="E8100" t="s">
        <v>16</v>
      </c>
      <c r="F8100" t="s">
        <v>16</v>
      </c>
      <c r="G8100" t="s">
        <v>7015</v>
      </c>
      <c r="H8100">
        <v>1</v>
      </c>
      <c r="I8100" t="s">
        <v>7143</v>
      </c>
    </row>
    <row r="8101" spans="1:9" x14ac:dyDescent="0.25">
      <c r="A8101" t="s">
        <v>11119</v>
      </c>
      <c r="B8101">
        <v>75211662</v>
      </c>
      <c r="C8101" t="s">
        <v>16</v>
      </c>
      <c r="D8101" t="s">
        <v>16</v>
      </c>
      <c r="E8101" t="s">
        <v>16</v>
      </c>
      <c r="F8101" t="s">
        <v>16</v>
      </c>
      <c r="G8101" t="s">
        <v>7015</v>
      </c>
      <c r="H8101">
        <v>1</v>
      </c>
      <c r="I8101" t="s">
        <v>7143</v>
      </c>
    </row>
    <row r="8102" spans="1:9" x14ac:dyDescent="0.25">
      <c r="A8102" t="s">
        <v>10793</v>
      </c>
      <c r="B8102">
        <v>75211662</v>
      </c>
      <c r="C8102" t="s">
        <v>16</v>
      </c>
      <c r="D8102" t="s">
        <v>16</v>
      </c>
      <c r="E8102" t="s">
        <v>16</v>
      </c>
      <c r="F8102" t="s">
        <v>16</v>
      </c>
      <c r="G8102" t="s">
        <v>7015</v>
      </c>
      <c r="H8102">
        <v>1</v>
      </c>
      <c r="I8102" t="s">
        <v>7143</v>
      </c>
    </row>
    <row r="8103" spans="1:9" x14ac:dyDescent="0.25">
      <c r="A8103" t="s">
        <v>10845</v>
      </c>
      <c r="B8103">
        <v>75211662</v>
      </c>
      <c r="C8103" t="s">
        <v>16</v>
      </c>
      <c r="D8103" t="s">
        <v>16</v>
      </c>
      <c r="E8103" t="s">
        <v>16</v>
      </c>
      <c r="F8103" t="s">
        <v>16</v>
      </c>
      <c r="G8103" t="s">
        <v>7015</v>
      </c>
      <c r="H8103">
        <v>1</v>
      </c>
      <c r="I8103" t="s">
        <v>7143</v>
      </c>
    </row>
    <row r="8104" spans="1:9" x14ac:dyDescent="0.25">
      <c r="A8104" t="s">
        <v>10794</v>
      </c>
      <c r="B8104">
        <v>75211662</v>
      </c>
      <c r="C8104" t="s">
        <v>16</v>
      </c>
      <c r="D8104" t="s">
        <v>16</v>
      </c>
      <c r="E8104" t="s">
        <v>16</v>
      </c>
      <c r="F8104" t="s">
        <v>16</v>
      </c>
      <c r="G8104" t="s">
        <v>7015</v>
      </c>
      <c r="H8104">
        <v>1</v>
      </c>
      <c r="I8104" t="s">
        <v>7143</v>
      </c>
    </row>
    <row r="8105" spans="1:9" x14ac:dyDescent="0.25">
      <c r="A8105" t="s">
        <v>10795</v>
      </c>
      <c r="B8105">
        <v>75211662</v>
      </c>
      <c r="C8105" t="s">
        <v>16</v>
      </c>
      <c r="D8105" t="s">
        <v>16</v>
      </c>
      <c r="E8105" t="s">
        <v>16</v>
      </c>
      <c r="F8105" t="s">
        <v>16</v>
      </c>
      <c r="G8105" t="s">
        <v>7015</v>
      </c>
      <c r="H8105">
        <v>1</v>
      </c>
      <c r="I8105" t="s">
        <v>7143</v>
      </c>
    </row>
    <row r="8106" spans="1:9" x14ac:dyDescent="0.25">
      <c r="A8106" t="s">
        <v>11706</v>
      </c>
      <c r="B8106">
        <v>75211662</v>
      </c>
      <c r="C8106" t="s">
        <v>16</v>
      </c>
      <c r="D8106" t="s">
        <v>16</v>
      </c>
      <c r="E8106" t="s">
        <v>16</v>
      </c>
      <c r="F8106" t="s">
        <v>16</v>
      </c>
      <c r="G8106" t="s">
        <v>7015</v>
      </c>
      <c r="H8106">
        <v>1</v>
      </c>
      <c r="I8106" t="s">
        <v>7143</v>
      </c>
    </row>
    <row r="8107" spans="1:9" x14ac:dyDescent="0.25">
      <c r="A8107" t="s">
        <v>11705</v>
      </c>
      <c r="B8107">
        <v>75211662</v>
      </c>
      <c r="C8107" t="s">
        <v>16</v>
      </c>
      <c r="D8107" t="s">
        <v>16</v>
      </c>
      <c r="E8107" t="s">
        <v>16</v>
      </c>
      <c r="F8107" t="s">
        <v>16</v>
      </c>
      <c r="G8107" t="s">
        <v>7015</v>
      </c>
      <c r="H8107">
        <v>1</v>
      </c>
      <c r="I8107" t="s">
        <v>7143</v>
      </c>
    </row>
    <row r="8108" spans="1:9" x14ac:dyDescent="0.25">
      <c r="A8108" t="s">
        <v>11744</v>
      </c>
      <c r="B8108">
        <v>75211662</v>
      </c>
      <c r="C8108" t="s">
        <v>16</v>
      </c>
      <c r="D8108" t="s">
        <v>16</v>
      </c>
      <c r="E8108" t="s">
        <v>16</v>
      </c>
      <c r="F8108" t="s">
        <v>16</v>
      </c>
      <c r="G8108" t="s">
        <v>7015</v>
      </c>
      <c r="H8108">
        <v>1</v>
      </c>
      <c r="I8108" t="s">
        <v>7143</v>
      </c>
    </row>
    <row r="8109" spans="1:9" x14ac:dyDescent="0.25">
      <c r="A8109" t="s">
        <v>11743</v>
      </c>
      <c r="B8109">
        <v>75211662</v>
      </c>
      <c r="C8109" t="s">
        <v>16</v>
      </c>
      <c r="D8109" t="s">
        <v>16</v>
      </c>
      <c r="E8109" t="s">
        <v>16</v>
      </c>
      <c r="F8109" t="s">
        <v>16</v>
      </c>
      <c r="G8109" t="s">
        <v>7015</v>
      </c>
      <c r="H8109">
        <v>1</v>
      </c>
      <c r="I8109" t="s">
        <v>7143</v>
      </c>
    </row>
    <row r="8110" spans="1:9" x14ac:dyDescent="0.25">
      <c r="A8110" t="s">
        <v>11680</v>
      </c>
      <c r="B8110">
        <v>75211662</v>
      </c>
      <c r="C8110" t="s">
        <v>16</v>
      </c>
      <c r="D8110" t="s">
        <v>16</v>
      </c>
      <c r="E8110" t="s">
        <v>16</v>
      </c>
      <c r="F8110" t="s">
        <v>16</v>
      </c>
      <c r="G8110" t="s">
        <v>7015</v>
      </c>
      <c r="H8110">
        <v>1</v>
      </c>
      <c r="I8110" t="s">
        <v>7143</v>
      </c>
    </row>
    <row r="8111" spans="1:9" x14ac:dyDescent="0.25">
      <c r="A8111" t="s">
        <v>11689</v>
      </c>
      <c r="B8111">
        <v>75211662</v>
      </c>
      <c r="C8111" t="s">
        <v>16</v>
      </c>
      <c r="D8111" t="s">
        <v>16</v>
      </c>
      <c r="E8111" t="s">
        <v>16</v>
      </c>
      <c r="F8111" t="s">
        <v>16</v>
      </c>
      <c r="G8111" t="s">
        <v>7015</v>
      </c>
      <c r="H8111">
        <v>1</v>
      </c>
      <c r="I8111" t="s">
        <v>7143</v>
      </c>
    </row>
    <row r="8112" spans="1:9" x14ac:dyDescent="0.25">
      <c r="A8112" t="s">
        <v>11674</v>
      </c>
      <c r="B8112">
        <v>75211662</v>
      </c>
      <c r="C8112" t="s">
        <v>16</v>
      </c>
      <c r="D8112" t="s">
        <v>16</v>
      </c>
      <c r="E8112" t="s">
        <v>16</v>
      </c>
      <c r="F8112" t="s">
        <v>16</v>
      </c>
      <c r="G8112" t="s">
        <v>7015</v>
      </c>
      <c r="H8112">
        <v>1</v>
      </c>
      <c r="I8112" t="s">
        <v>7143</v>
      </c>
    </row>
    <row r="8113" spans="1:9" x14ac:dyDescent="0.25">
      <c r="A8113" t="s">
        <v>11675</v>
      </c>
      <c r="B8113">
        <v>75211662</v>
      </c>
      <c r="C8113" t="s">
        <v>16</v>
      </c>
      <c r="D8113" t="s">
        <v>16</v>
      </c>
      <c r="E8113" t="s">
        <v>16</v>
      </c>
      <c r="F8113" t="s">
        <v>16</v>
      </c>
      <c r="G8113" t="s">
        <v>7015</v>
      </c>
      <c r="H8113">
        <v>1</v>
      </c>
      <c r="I8113" t="s">
        <v>7143</v>
      </c>
    </row>
    <row r="8114" spans="1:9" x14ac:dyDescent="0.25">
      <c r="A8114" t="s">
        <v>11676</v>
      </c>
      <c r="B8114">
        <v>75211662</v>
      </c>
      <c r="C8114" t="s">
        <v>16</v>
      </c>
      <c r="D8114" t="s">
        <v>16</v>
      </c>
      <c r="E8114" t="s">
        <v>16</v>
      </c>
      <c r="F8114" t="s">
        <v>16</v>
      </c>
      <c r="G8114" t="s">
        <v>7015</v>
      </c>
      <c r="H8114">
        <v>1</v>
      </c>
      <c r="I8114" t="s">
        <v>7143</v>
      </c>
    </row>
    <row r="8115" spans="1:9" x14ac:dyDescent="0.25">
      <c r="A8115" t="s">
        <v>11683</v>
      </c>
      <c r="B8115">
        <v>75211662</v>
      </c>
      <c r="C8115" t="s">
        <v>16</v>
      </c>
      <c r="D8115" t="s">
        <v>16</v>
      </c>
      <c r="E8115" t="s">
        <v>16</v>
      </c>
      <c r="F8115" t="s">
        <v>16</v>
      </c>
      <c r="G8115" t="s">
        <v>7015</v>
      </c>
      <c r="H8115">
        <v>1</v>
      </c>
      <c r="I8115" t="s">
        <v>7143</v>
      </c>
    </row>
    <row r="8116" spans="1:9" x14ac:dyDescent="0.25">
      <c r="A8116" t="s">
        <v>11685</v>
      </c>
      <c r="B8116">
        <v>75211662</v>
      </c>
      <c r="C8116" t="s">
        <v>16</v>
      </c>
      <c r="D8116" t="s">
        <v>16</v>
      </c>
      <c r="E8116" t="s">
        <v>16</v>
      </c>
      <c r="F8116" t="s">
        <v>16</v>
      </c>
      <c r="G8116" t="s">
        <v>7015</v>
      </c>
      <c r="H8116">
        <v>1</v>
      </c>
      <c r="I8116" t="s">
        <v>7143</v>
      </c>
    </row>
    <row r="8117" spans="1:9" x14ac:dyDescent="0.25">
      <c r="A8117" t="s">
        <v>11686</v>
      </c>
      <c r="B8117">
        <v>75211662</v>
      </c>
      <c r="C8117" t="s">
        <v>16</v>
      </c>
      <c r="D8117" t="s">
        <v>16</v>
      </c>
      <c r="E8117" t="s">
        <v>16</v>
      </c>
      <c r="F8117" t="s">
        <v>16</v>
      </c>
      <c r="G8117" t="s">
        <v>7015</v>
      </c>
      <c r="H8117">
        <v>1</v>
      </c>
      <c r="I8117" t="s">
        <v>7143</v>
      </c>
    </row>
    <row r="8118" spans="1:9" x14ac:dyDescent="0.25">
      <c r="A8118" t="s">
        <v>12049</v>
      </c>
      <c r="B8118">
        <v>75211662</v>
      </c>
      <c r="C8118" t="s">
        <v>16</v>
      </c>
      <c r="D8118" t="s">
        <v>16</v>
      </c>
      <c r="E8118" t="s">
        <v>16</v>
      </c>
      <c r="F8118" t="s">
        <v>16</v>
      </c>
      <c r="G8118" t="s">
        <v>7015</v>
      </c>
      <c r="H8118">
        <v>1</v>
      </c>
      <c r="I8118" t="s">
        <v>7143</v>
      </c>
    </row>
    <row r="8119" spans="1:9" x14ac:dyDescent="0.25">
      <c r="A8119" t="s">
        <v>12050</v>
      </c>
      <c r="B8119">
        <v>75211662</v>
      </c>
      <c r="C8119" t="s">
        <v>16</v>
      </c>
      <c r="D8119" t="s">
        <v>16</v>
      </c>
      <c r="E8119" t="s">
        <v>16</v>
      </c>
      <c r="F8119" t="s">
        <v>16</v>
      </c>
      <c r="G8119" t="s">
        <v>7015</v>
      </c>
      <c r="H8119">
        <v>1</v>
      </c>
      <c r="I8119" t="s">
        <v>7143</v>
      </c>
    </row>
    <row r="8120" spans="1:9" x14ac:dyDescent="0.25">
      <c r="A8120" t="s">
        <v>12051</v>
      </c>
      <c r="B8120">
        <v>75211662</v>
      </c>
      <c r="C8120" t="s">
        <v>16</v>
      </c>
      <c r="D8120" t="s">
        <v>16</v>
      </c>
      <c r="E8120" t="s">
        <v>16</v>
      </c>
      <c r="F8120" t="s">
        <v>16</v>
      </c>
      <c r="G8120" t="s">
        <v>7015</v>
      </c>
      <c r="H8120">
        <v>1</v>
      </c>
      <c r="I8120" t="s">
        <v>7143</v>
      </c>
    </row>
    <row r="8121" spans="1:9" x14ac:dyDescent="0.25">
      <c r="A8121" t="s">
        <v>12052</v>
      </c>
      <c r="B8121">
        <v>75211662</v>
      </c>
      <c r="C8121" t="s">
        <v>16</v>
      </c>
      <c r="D8121" t="s">
        <v>16</v>
      </c>
      <c r="E8121" t="s">
        <v>16</v>
      </c>
      <c r="F8121" t="s">
        <v>16</v>
      </c>
      <c r="G8121" t="s">
        <v>7015</v>
      </c>
      <c r="H8121">
        <v>1</v>
      </c>
      <c r="I8121" t="s">
        <v>7143</v>
      </c>
    </row>
    <row r="8122" spans="1:9" x14ac:dyDescent="0.25">
      <c r="A8122" t="s">
        <v>12053</v>
      </c>
      <c r="B8122">
        <v>75211662</v>
      </c>
      <c r="C8122" t="s">
        <v>16</v>
      </c>
      <c r="D8122" t="s">
        <v>16</v>
      </c>
      <c r="E8122" t="s">
        <v>16</v>
      </c>
      <c r="F8122" t="s">
        <v>16</v>
      </c>
      <c r="G8122" t="s">
        <v>7015</v>
      </c>
      <c r="H8122">
        <v>1</v>
      </c>
      <c r="I8122" t="s">
        <v>7143</v>
      </c>
    </row>
    <row r="8123" spans="1:9" x14ac:dyDescent="0.25">
      <c r="A8123" t="s">
        <v>12054</v>
      </c>
      <c r="B8123">
        <v>75211662</v>
      </c>
      <c r="C8123" t="s">
        <v>16</v>
      </c>
      <c r="D8123" t="s">
        <v>16</v>
      </c>
      <c r="E8123" t="s">
        <v>16</v>
      </c>
      <c r="F8123" t="s">
        <v>16</v>
      </c>
      <c r="G8123" t="s">
        <v>7015</v>
      </c>
      <c r="H8123">
        <v>1</v>
      </c>
      <c r="I8123" t="s">
        <v>7143</v>
      </c>
    </row>
    <row r="8124" spans="1:9" x14ac:dyDescent="0.25">
      <c r="A8124" t="s">
        <v>12055</v>
      </c>
      <c r="B8124">
        <v>75211662</v>
      </c>
      <c r="C8124" t="s">
        <v>16</v>
      </c>
      <c r="D8124" t="s">
        <v>16</v>
      </c>
      <c r="E8124" t="s">
        <v>16</v>
      </c>
      <c r="F8124" t="s">
        <v>16</v>
      </c>
      <c r="G8124" t="s">
        <v>7015</v>
      </c>
      <c r="H8124">
        <v>1</v>
      </c>
      <c r="I8124" t="s">
        <v>7143</v>
      </c>
    </row>
    <row r="8125" spans="1:9" x14ac:dyDescent="0.25">
      <c r="A8125" t="s">
        <v>12056</v>
      </c>
      <c r="B8125">
        <v>75211662</v>
      </c>
      <c r="C8125" t="s">
        <v>16</v>
      </c>
      <c r="D8125" t="s">
        <v>16</v>
      </c>
      <c r="E8125" t="s">
        <v>16</v>
      </c>
      <c r="F8125" t="s">
        <v>16</v>
      </c>
      <c r="G8125" t="s">
        <v>7015</v>
      </c>
      <c r="H8125">
        <v>1</v>
      </c>
      <c r="I8125" t="s">
        <v>7143</v>
      </c>
    </row>
    <row r="8126" spans="1:9" x14ac:dyDescent="0.25">
      <c r="A8126" t="s">
        <v>12047</v>
      </c>
      <c r="B8126">
        <v>75211662</v>
      </c>
      <c r="C8126" t="s">
        <v>16</v>
      </c>
      <c r="D8126" t="s">
        <v>16</v>
      </c>
      <c r="E8126" t="s">
        <v>16</v>
      </c>
      <c r="F8126" t="s">
        <v>16</v>
      </c>
      <c r="G8126" t="s">
        <v>7015</v>
      </c>
      <c r="H8126">
        <v>1</v>
      </c>
      <c r="I8126" t="s">
        <v>7143</v>
      </c>
    </row>
    <row r="8127" spans="1:9" x14ac:dyDescent="0.25">
      <c r="A8127" t="s">
        <v>12059</v>
      </c>
      <c r="B8127">
        <v>75211662</v>
      </c>
      <c r="C8127" t="s">
        <v>16</v>
      </c>
      <c r="D8127" t="s">
        <v>16</v>
      </c>
      <c r="E8127" t="s">
        <v>16</v>
      </c>
      <c r="F8127" t="s">
        <v>16</v>
      </c>
      <c r="G8127" t="s">
        <v>7015</v>
      </c>
      <c r="H8127">
        <v>1</v>
      </c>
      <c r="I8127" t="s">
        <v>7143</v>
      </c>
    </row>
    <row r="8128" spans="1:9" x14ac:dyDescent="0.25">
      <c r="A8128" t="s">
        <v>12007</v>
      </c>
      <c r="B8128">
        <v>75211662</v>
      </c>
      <c r="C8128" t="s">
        <v>16</v>
      </c>
      <c r="D8128" t="s">
        <v>16</v>
      </c>
      <c r="E8128" t="s">
        <v>16</v>
      </c>
      <c r="F8128" t="s">
        <v>16</v>
      </c>
      <c r="G8128" t="s">
        <v>7015</v>
      </c>
      <c r="H8128">
        <v>1</v>
      </c>
      <c r="I8128" t="s">
        <v>7143</v>
      </c>
    </row>
    <row r="8129" spans="1:9" x14ac:dyDescent="0.25">
      <c r="A8129" t="s">
        <v>12010</v>
      </c>
      <c r="B8129">
        <v>75211662</v>
      </c>
      <c r="C8129" t="s">
        <v>16</v>
      </c>
      <c r="D8129" t="s">
        <v>16</v>
      </c>
      <c r="E8129" t="s">
        <v>16</v>
      </c>
      <c r="F8129" t="s">
        <v>16</v>
      </c>
      <c r="G8129" t="s">
        <v>7015</v>
      </c>
      <c r="H8129">
        <v>1</v>
      </c>
      <c r="I8129" t="s">
        <v>7143</v>
      </c>
    </row>
    <row r="8130" spans="1:9" x14ac:dyDescent="0.25">
      <c r="A8130" t="s">
        <v>12011</v>
      </c>
      <c r="B8130">
        <v>75211662</v>
      </c>
      <c r="C8130" t="s">
        <v>16</v>
      </c>
      <c r="D8130" t="s">
        <v>16</v>
      </c>
      <c r="E8130" t="s">
        <v>16</v>
      </c>
      <c r="F8130" t="s">
        <v>16</v>
      </c>
      <c r="G8130" t="s">
        <v>7015</v>
      </c>
      <c r="H8130">
        <v>1</v>
      </c>
      <c r="I8130" t="s">
        <v>7143</v>
      </c>
    </row>
    <row r="8131" spans="1:9" x14ac:dyDescent="0.25">
      <c r="A8131" t="s">
        <v>12012</v>
      </c>
      <c r="B8131">
        <v>75211662</v>
      </c>
      <c r="C8131" t="s">
        <v>16</v>
      </c>
      <c r="D8131" t="s">
        <v>16</v>
      </c>
      <c r="E8131" t="s">
        <v>16</v>
      </c>
      <c r="F8131" t="s">
        <v>16</v>
      </c>
      <c r="G8131" t="s">
        <v>7015</v>
      </c>
      <c r="H8131">
        <v>1</v>
      </c>
      <c r="I8131" t="s">
        <v>7143</v>
      </c>
    </row>
    <row r="8132" spans="1:9" x14ac:dyDescent="0.25">
      <c r="A8132" t="s">
        <v>12015</v>
      </c>
      <c r="B8132">
        <v>75211662</v>
      </c>
      <c r="C8132" t="s">
        <v>16</v>
      </c>
      <c r="D8132" t="s">
        <v>16</v>
      </c>
      <c r="E8132" t="s">
        <v>16</v>
      </c>
      <c r="F8132" t="s">
        <v>16</v>
      </c>
      <c r="G8132" t="s">
        <v>7015</v>
      </c>
      <c r="H8132">
        <v>1</v>
      </c>
      <c r="I8132" t="s">
        <v>7143</v>
      </c>
    </row>
    <row r="8133" spans="1:9" x14ac:dyDescent="0.25">
      <c r="A8133" t="s">
        <v>12016</v>
      </c>
      <c r="B8133">
        <v>75211662</v>
      </c>
      <c r="C8133" t="s">
        <v>16</v>
      </c>
      <c r="D8133" t="s">
        <v>16</v>
      </c>
      <c r="E8133" t="s">
        <v>16</v>
      </c>
      <c r="F8133" t="s">
        <v>16</v>
      </c>
      <c r="G8133" t="s">
        <v>7015</v>
      </c>
      <c r="H8133">
        <v>1</v>
      </c>
      <c r="I8133" t="s">
        <v>7143</v>
      </c>
    </row>
    <row r="8134" spans="1:9" x14ac:dyDescent="0.25">
      <c r="A8134" t="s">
        <v>12013</v>
      </c>
      <c r="B8134">
        <v>75211662</v>
      </c>
      <c r="C8134" t="s">
        <v>16</v>
      </c>
      <c r="D8134" t="s">
        <v>16</v>
      </c>
      <c r="E8134" t="s">
        <v>16</v>
      </c>
      <c r="F8134" t="s">
        <v>16</v>
      </c>
      <c r="G8134" t="s">
        <v>7015</v>
      </c>
      <c r="H8134">
        <v>1</v>
      </c>
      <c r="I8134" t="s">
        <v>7143</v>
      </c>
    </row>
    <row r="8135" spans="1:9" x14ac:dyDescent="0.25">
      <c r="A8135" t="s">
        <v>10486</v>
      </c>
      <c r="B8135">
        <v>75211662</v>
      </c>
      <c r="C8135" t="s">
        <v>16</v>
      </c>
      <c r="D8135" t="s">
        <v>16</v>
      </c>
      <c r="E8135" t="s">
        <v>16</v>
      </c>
      <c r="F8135" t="s">
        <v>16</v>
      </c>
      <c r="G8135" t="s">
        <v>7015</v>
      </c>
      <c r="H8135">
        <v>1</v>
      </c>
      <c r="I8135" t="s">
        <v>7143</v>
      </c>
    </row>
    <row r="8136" spans="1:9" x14ac:dyDescent="0.25">
      <c r="A8136" t="s">
        <v>10489</v>
      </c>
      <c r="B8136">
        <v>75211662</v>
      </c>
      <c r="C8136" t="s">
        <v>16</v>
      </c>
      <c r="D8136" t="s">
        <v>16</v>
      </c>
      <c r="E8136" t="s">
        <v>16</v>
      </c>
      <c r="F8136" t="s">
        <v>16</v>
      </c>
      <c r="G8136" t="s">
        <v>7015</v>
      </c>
      <c r="H8136">
        <v>1</v>
      </c>
      <c r="I8136" t="s">
        <v>7143</v>
      </c>
    </row>
    <row r="8137" spans="1:9" x14ac:dyDescent="0.25">
      <c r="A8137" t="s">
        <v>10490</v>
      </c>
      <c r="B8137">
        <v>75211662</v>
      </c>
      <c r="C8137" t="s">
        <v>16</v>
      </c>
      <c r="D8137" t="s">
        <v>16</v>
      </c>
      <c r="E8137" t="s">
        <v>16</v>
      </c>
      <c r="F8137" t="s">
        <v>16</v>
      </c>
      <c r="G8137" t="s">
        <v>7015</v>
      </c>
      <c r="H8137">
        <v>1</v>
      </c>
      <c r="I8137" t="s">
        <v>7143</v>
      </c>
    </row>
    <row r="8138" spans="1:9" x14ac:dyDescent="0.25">
      <c r="A8138" t="s">
        <v>10911</v>
      </c>
      <c r="B8138">
        <v>75211662</v>
      </c>
      <c r="C8138" t="s">
        <v>16</v>
      </c>
      <c r="D8138" t="s">
        <v>16</v>
      </c>
      <c r="E8138" t="s">
        <v>16</v>
      </c>
      <c r="F8138" t="s">
        <v>16</v>
      </c>
      <c r="G8138" t="s">
        <v>7015</v>
      </c>
      <c r="H8138">
        <v>1</v>
      </c>
      <c r="I8138" t="s">
        <v>7143</v>
      </c>
    </row>
    <row r="8139" spans="1:9" x14ac:dyDescent="0.25">
      <c r="A8139" t="s">
        <v>12333</v>
      </c>
      <c r="B8139">
        <v>75211662</v>
      </c>
      <c r="C8139" t="s">
        <v>16</v>
      </c>
      <c r="D8139" t="s">
        <v>16</v>
      </c>
      <c r="E8139" t="s">
        <v>16</v>
      </c>
      <c r="F8139" t="s">
        <v>16</v>
      </c>
      <c r="G8139" t="s">
        <v>7015</v>
      </c>
      <c r="H8139">
        <v>1</v>
      </c>
      <c r="I8139" t="s">
        <v>7143</v>
      </c>
    </row>
    <row r="8140" spans="1:9" x14ac:dyDescent="0.25">
      <c r="A8140" t="s">
        <v>11670</v>
      </c>
      <c r="B8140">
        <v>75211662</v>
      </c>
      <c r="C8140" t="s">
        <v>16</v>
      </c>
      <c r="D8140" t="s">
        <v>16</v>
      </c>
      <c r="E8140" t="s">
        <v>16</v>
      </c>
      <c r="F8140" t="s">
        <v>16</v>
      </c>
      <c r="G8140" t="s">
        <v>7015</v>
      </c>
      <c r="H8140">
        <v>1</v>
      </c>
      <c r="I8140" t="s">
        <v>7143</v>
      </c>
    </row>
    <row r="8141" spans="1:9" x14ac:dyDescent="0.25">
      <c r="A8141" t="s">
        <v>14212</v>
      </c>
      <c r="B8141">
        <v>75211662</v>
      </c>
      <c r="C8141" t="s">
        <v>16</v>
      </c>
      <c r="D8141" t="s">
        <v>16</v>
      </c>
      <c r="E8141" t="s">
        <v>16</v>
      </c>
      <c r="F8141" t="s">
        <v>16</v>
      </c>
      <c r="G8141" t="s">
        <v>7015</v>
      </c>
      <c r="H8141">
        <v>1</v>
      </c>
      <c r="I8141" t="s">
        <v>7143</v>
      </c>
    </row>
    <row r="8142" spans="1:9" x14ac:dyDescent="0.25">
      <c r="A8142" t="s">
        <v>14211</v>
      </c>
      <c r="B8142">
        <v>75211662</v>
      </c>
      <c r="C8142" t="s">
        <v>16</v>
      </c>
      <c r="D8142" t="s">
        <v>16</v>
      </c>
      <c r="E8142" t="s">
        <v>16</v>
      </c>
      <c r="F8142" t="s">
        <v>16</v>
      </c>
      <c r="G8142" t="s">
        <v>7015</v>
      </c>
      <c r="H8142">
        <v>1</v>
      </c>
      <c r="I8142" t="s">
        <v>7143</v>
      </c>
    </row>
    <row r="8143" spans="1:9" x14ac:dyDescent="0.25">
      <c r="A8143" t="s">
        <v>14209</v>
      </c>
      <c r="B8143">
        <v>75211662</v>
      </c>
      <c r="C8143" t="s">
        <v>16</v>
      </c>
      <c r="D8143" t="s">
        <v>16</v>
      </c>
      <c r="E8143" t="s">
        <v>16</v>
      </c>
      <c r="F8143" t="s">
        <v>16</v>
      </c>
      <c r="G8143" t="s">
        <v>7015</v>
      </c>
      <c r="H8143">
        <v>1</v>
      </c>
      <c r="I8143" t="s">
        <v>7143</v>
      </c>
    </row>
    <row r="8144" spans="1:9" x14ac:dyDescent="0.25">
      <c r="A8144" t="s">
        <v>15072</v>
      </c>
      <c r="B8144">
        <v>75211662</v>
      </c>
      <c r="C8144" t="s">
        <v>16</v>
      </c>
      <c r="D8144" t="s">
        <v>16</v>
      </c>
      <c r="E8144" t="s">
        <v>16</v>
      </c>
      <c r="F8144" t="s">
        <v>16</v>
      </c>
      <c r="G8144" t="s">
        <v>7015</v>
      </c>
      <c r="H8144">
        <v>1</v>
      </c>
      <c r="I8144" t="s">
        <v>7143</v>
      </c>
    </row>
    <row r="8145" spans="1:9" x14ac:dyDescent="0.25">
      <c r="A8145" t="s">
        <v>15294</v>
      </c>
      <c r="B8145">
        <v>75211662</v>
      </c>
      <c r="C8145" t="s">
        <v>16</v>
      </c>
      <c r="D8145" t="s">
        <v>16</v>
      </c>
      <c r="E8145" t="s">
        <v>16</v>
      </c>
      <c r="F8145" t="s">
        <v>16</v>
      </c>
      <c r="G8145" t="s">
        <v>7015</v>
      </c>
      <c r="H8145">
        <v>1</v>
      </c>
      <c r="I8145" t="s">
        <v>7143</v>
      </c>
    </row>
    <row r="8146" spans="1:9" x14ac:dyDescent="0.25">
      <c r="A8146" t="s">
        <v>16616</v>
      </c>
      <c r="B8146">
        <v>75211662</v>
      </c>
      <c r="C8146" t="s">
        <v>16</v>
      </c>
      <c r="D8146" t="s">
        <v>16</v>
      </c>
      <c r="E8146" t="s">
        <v>16</v>
      </c>
      <c r="F8146" t="s">
        <v>16</v>
      </c>
      <c r="G8146" t="s">
        <v>7015</v>
      </c>
      <c r="H8146">
        <v>1</v>
      </c>
      <c r="I8146" t="s">
        <v>7143</v>
      </c>
    </row>
    <row r="8147" spans="1:9" x14ac:dyDescent="0.25">
      <c r="A8147" t="s">
        <v>15378</v>
      </c>
      <c r="B8147">
        <v>75211662</v>
      </c>
      <c r="C8147" t="s">
        <v>16</v>
      </c>
      <c r="D8147" t="s">
        <v>16</v>
      </c>
      <c r="E8147" t="s">
        <v>16</v>
      </c>
      <c r="F8147" t="s">
        <v>16</v>
      </c>
      <c r="G8147" t="s">
        <v>7015</v>
      </c>
      <c r="H8147">
        <v>1</v>
      </c>
      <c r="I8147" t="s">
        <v>7143</v>
      </c>
    </row>
    <row r="8148" spans="1:9" x14ac:dyDescent="0.25">
      <c r="A8148" t="s">
        <v>15380</v>
      </c>
      <c r="B8148">
        <v>75211662</v>
      </c>
      <c r="C8148" t="s">
        <v>16</v>
      </c>
      <c r="D8148" t="s">
        <v>16</v>
      </c>
      <c r="E8148" t="s">
        <v>16</v>
      </c>
      <c r="F8148" t="s">
        <v>16</v>
      </c>
      <c r="G8148" t="s">
        <v>7015</v>
      </c>
      <c r="H8148">
        <v>1</v>
      </c>
      <c r="I8148" t="s">
        <v>7143</v>
      </c>
    </row>
    <row r="8149" spans="1:9" x14ac:dyDescent="0.25">
      <c r="A8149" t="s">
        <v>15379</v>
      </c>
      <c r="B8149">
        <v>75211662</v>
      </c>
      <c r="C8149" t="s">
        <v>16</v>
      </c>
      <c r="D8149" t="s">
        <v>16</v>
      </c>
      <c r="E8149" t="s">
        <v>16</v>
      </c>
      <c r="F8149" t="s">
        <v>16</v>
      </c>
      <c r="G8149" t="s">
        <v>7015</v>
      </c>
      <c r="H8149">
        <v>1</v>
      </c>
      <c r="I8149" t="s">
        <v>7143</v>
      </c>
    </row>
    <row r="8150" spans="1:9" x14ac:dyDescent="0.25">
      <c r="A8150" t="s">
        <v>14563</v>
      </c>
      <c r="B8150">
        <v>75211662</v>
      </c>
      <c r="C8150" t="s">
        <v>16</v>
      </c>
      <c r="D8150" t="s">
        <v>16</v>
      </c>
      <c r="E8150" t="s">
        <v>16</v>
      </c>
      <c r="F8150" t="s">
        <v>16</v>
      </c>
      <c r="G8150" t="s">
        <v>7015</v>
      </c>
      <c r="H8150">
        <v>1</v>
      </c>
      <c r="I8150" t="s">
        <v>7143</v>
      </c>
    </row>
    <row r="8151" spans="1:9" x14ac:dyDescent="0.25">
      <c r="A8151" t="s">
        <v>16621</v>
      </c>
      <c r="B8151">
        <v>75211662</v>
      </c>
      <c r="C8151" t="s">
        <v>16</v>
      </c>
      <c r="D8151" t="s">
        <v>16</v>
      </c>
      <c r="E8151" t="s">
        <v>16</v>
      </c>
      <c r="F8151" t="s">
        <v>16</v>
      </c>
      <c r="G8151" t="s">
        <v>7015</v>
      </c>
      <c r="H8151">
        <v>1</v>
      </c>
      <c r="I8151" t="s">
        <v>7143</v>
      </c>
    </row>
    <row r="8152" spans="1:9" x14ac:dyDescent="0.25">
      <c r="A8152" t="s">
        <v>41634</v>
      </c>
      <c r="B8152">
        <v>75211662</v>
      </c>
      <c r="C8152" t="s">
        <v>16</v>
      </c>
      <c r="D8152" t="s">
        <v>16</v>
      </c>
      <c r="E8152" t="s">
        <v>16</v>
      </c>
      <c r="F8152" t="s">
        <v>16</v>
      </c>
      <c r="G8152" t="s">
        <v>7015</v>
      </c>
      <c r="H8152">
        <v>1</v>
      </c>
      <c r="I8152" t="s">
        <v>7143</v>
      </c>
    </row>
    <row r="8153" spans="1:9" x14ac:dyDescent="0.25">
      <c r="A8153" t="s">
        <v>41925</v>
      </c>
      <c r="B8153">
        <v>75211662</v>
      </c>
      <c r="C8153" t="s">
        <v>16</v>
      </c>
      <c r="D8153" t="s">
        <v>16</v>
      </c>
      <c r="E8153" t="s">
        <v>16</v>
      </c>
      <c r="F8153" t="s">
        <v>16</v>
      </c>
      <c r="G8153" t="s">
        <v>7015</v>
      </c>
      <c r="H8153">
        <v>1</v>
      </c>
      <c r="I8153" t="s">
        <v>7143</v>
      </c>
    </row>
    <row r="8154" spans="1:9" x14ac:dyDescent="0.25">
      <c r="A8154" t="s">
        <v>41923</v>
      </c>
      <c r="B8154">
        <v>75211662</v>
      </c>
      <c r="C8154" t="s">
        <v>16</v>
      </c>
      <c r="D8154" t="s">
        <v>16</v>
      </c>
      <c r="E8154" t="s">
        <v>16</v>
      </c>
      <c r="F8154" t="s">
        <v>16</v>
      </c>
      <c r="G8154" t="s">
        <v>7015</v>
      </c>
      <c r="H8154">
        <v>1</v>
      </c>
      <c r="I8154" t="s">
        <v>7143</v>
      </c>
    </row>
    <row r="8155" spans="1:9" x14ac:dyDescent="0.25">
      <c r="A8155" t="s">
        <v>41768</v>
      </c>
      <c r="B8155">
        <v>75211662</v>
      </c>
      <c r="C8155" t="s">
        <v>16</v>
      </c>
      <c r="D8155" t="s">
        <v>16</v>
      </c>
      <c r="E8155" t="s">
        <v>16</v>
      </c>
      <c r="F8155" t="s">
        <v>16</v>
      </c>
      <c r="G8155" t="s">
        <v>7015</v>
      </c>
      <c r="H8155">
        <v>1</v>
      </c>
      <c r="I8155" t="s">
        <v>7143</v>
      </c>
    </row>
    <row r="8156" spans="1:9" x14ac:dyDescent="0.25">
      <c r="A8156" t="s">
        <v>41804</v>
      </c>
      <c r="B8156">
        <v>75211662</v>
      </c>
      <c r="C8156" t="s">
        <v>16</v>
      </c>
      <c r="D8156" t="s">
        <v>16</v>
      </c>
      <c r="E8156" t="s">
        <v>16</v>
      </c>
      <c r="F8156" t="s">
        <v>16</v>
      </c>
      <c r="G8156" t="s">
        <v>7015</v>
      </c>
      <c r="H8156">
        <v>1</v>
      </c>
      <c r="I8156" t="s">
        <v>7143</v>
      </c>
    </row>
    <row r="8157" spans="1:9" x14ac:dyDescent="0.25">
      <c r="A8157" t="s">
        <v>41805</v>
      </c>
      <c r="B8157">
        <v>75211662</v>
      </c>
      <c r="C8157" t="s">
        <v>16</v>
      </c>
      <c r="D8157" t="s">
        <v>16</v>
      </c>
      <c r="E8157" t="s">
        <v>16</v>
      </c>
      <c r="F8157" t="s">
        <v>16</v>
      </c>
      <c r="G8157" t="s">
        <v>7015</v>
      </c>
      <c r="H8157">
        <v>1</v>
      </c>
      <c r="I8157" t="s">
        <v>7143</v>
      </c>
    </row>
    <row r="8158" spans="1:9" x14ac:dyDescent="0.25">
      <c r="A8158" t="s">
        <v>41806</v>
      </c>
      <c r="B8158">
        <v>75211662</v>
      </c>
      <c r="C8158" t="s">
        <v>16</v>
      </c>
      <c r="D8158" t="s">
        <v>16</v>
      </c>
      <c r="E8158" t="s">
        <v>16</v>
      </c>
      <c r="F8158" t="s">
        <v>16</v>
      </c>
      <c r="G8158" t="s">
        <v>7015</v>
      </c>
      <c r="H8158">
        <v>1</v>
      </c>
      <c r="I8158" t="s">
        <v>7143</v>
      </c>
    </row>
    <row r="8159" spans="1:9" x14ac:dyDescent="0.25">
      <c r="A8159" t="s">
        <v>40959</v>
      </c>
      <c r="B8159">
        <v>75211662</v>
      </c>
      <c r="C8159" t="s">
        <v>16</v>
      </c>
      <c r="D8159" t="s">
        <v>16</v>
      </c>
      <c r="E8159" t="s">
        <v>16</v>
      </c>
      <c r="F8159" t="s">
        <v>16</v>
      </c>
      <c r="G8159" t="s">
        <v>7015</v>
      </c>
      <c r="H8159">
        <v>1</v>
      </c>
      <c r="I8159" t="s">
        <v>7143</v>
      </c>
    </row>
    <row r="8160" spans="1:9" x14ac:dyDescent="0.25">
      <c r="A8160" t="s">
        <v>41821</v>
      </c>
      <c r="B8160">
        <v>75211662</v>
      </c>
      <c r="C8160" t="s">
        <v>16</v>
      </c>
      <c r="D8160" t="s">
        <v>16</v>
      </c>
      <c r="E8160" t="s">
        <v>16</v>
      </c>
      <c r="F8160" t="s">
        <v>16</v>
      </c>
      <c r="G8160" t="s">
        <v>7015</v>
      </c>
      <c r="H8160">
        <v>1</v>
      </c>
      <c r="I8160" t="s">
        <v>7143</v>
      </c>
    </row>
    <row r="8161" spans="1:9" x14ac:dyDescent="0.25">
      <c r="A8161" t="s">
        <v>41924</v>
      </c>
      <c r="B8161">
        <v>75211662</v>
      </c>
      <c r="C8161" t="s">
        <v>16</v>
      </c>
      <c r="D8161" t="s">
        <v>16</v>
      </c>
      <c r="E8161" t="s">
        <v>16</v>
      </c>
      <c r="F8161" t="s">
        <v>16</v>
      </c>
      <c r="G8161" t="s">
        <v>7015</v>
      </c>
      <c r="H8161">
        <v>1</v>
      </c>
      <c r="I8161" t="s">
        <v>7143</v>
      </c>
    </row>
    <row r="8162" spans="1:9" x14ac:dyDescent="0.25">
      <c r="A8162" t="s">
        <v>41927</v>
      </c>
      <c r="B8162">
        <v>75211662</v>
      </c>
      <c r="C8162" t="s">
        <v>16</v>
      </c>
      <c r="D8162" t="s">
        <v>16</v>
      </c>
      <c r="E8162" t="s">
        <v>16</v>
      </c>
      <c r="F8162" t="s">
        <v>16</v>
      </c>
      <c r="G8162" t="s">
        <v>7015</v>
      </c>
      <c r="H8162">
        <v>1</v>
      </c>
      <c r="I8162" t="s">
        <v>7143</v>
      </c>
    </row>
    <row r="8163" spans="1:9" x14ac:dyDescent="0.25">
      <c r="A8163" t="s">
        <v>15160</v>
      </c>
      <c r="B8163">
        <v>75577000</v>
      </c>
      <c r="C8163" t="s">
        <v>16</v>
      </c>
      <c r="D8163" t="s">
        <v>16</v>
      </c>
      <c r="E8163" t="s">
        <v>16</v>
      </c>
      <c r="F8163" t="s">
        <v>16</v>
      </c>
      <c r="G8163" t="s">
        <v>3759</v>
      </c>
      <c r="H8163">
        <v>1</v>
      </c>
      <c r="I8163" t="s">
        <v>4898</v>
      </c>
    </row>
    <row r="8164" spans="1:9" x14ac:dyDescent="0.25">
      <c r="A8164" t="s">
        <v>9038</v>
      </c>
      <c r="B8164">
        <v>65381262</v>
      </c>
      <c r="C8164" t="s">
        <v>16</v>
      </c>
      <c r="D8164" t="s">
        <v>16</v>
      </c>
      <c r="E8164" t="s">
        <v>16</v>
      </c>
      <c r="F8164" t="s">
        <v>16</v>
      </c>
      <c r="G8164" t="s">
        <v>8149</v>
      </c>
      <c r="H8164">
        <v>1</v>
      </c>
      <c r="I8164" t="s">
        <v>13145</v>
      </c>
    </row>
    <row r="8165" spans="1:9" x14ac:dyDescent="0.25">
      <c r="A8165" t="s">
        <v>8668</v>
      </c>
      <c r="B8165">
        <v>70120140</v>
      </c>
      <c r="C8165" t="s">
        <v>16</v>
      </c>
      <c r="D8165" t="s">
        <v>16</v>
      </c>
      <c r="E8165" t="s">
        <v>16</v>
      </c>
      <c r="F8165" t="s">
        <v>16</v>
      </c>
      <c r="G8165" t="s">
        <v>2467</v>
      </c>
      <c r="H8165">
        <v>1</v>
      </c>
      <c r="I8165" t="s">
        <v>5232</v>
      </c>
    </row>
    <row r="8166" spans="1:9" x14ac:dyDescent="0.25">
      <c r="A8166" t="s">
        <v>8744</v>
      </c>
      <c r="B8166">
        <v>70120140</v>
      </c>
      <c r="C8166" t="s">
        <v>16</v>
      </c>
      <c r="D8166" t="s">
        <v>16</v>
      </c>
      <c r="E8166" t="s">
        <v>16</v>
      </c>
      <c r="F8166" t="s">
        <v>16</v>
      </c>
      <c r="G8166" t="s">
        <v>2467</v>
      </c>
      <c r="H8166">
        <v>1</v>
      </c>
      <c r="I8166" t="s">
        <v>5232</v>
      </c>
    </row>
    <row r="8167" spans="1:9" x14ac:dyDescent="0.25">
      <c r="A8167" t="s">
        <v>8745</v>
      </c>
      <c r="B8167">
        <v>65381262</v>
      </c>
      <c r="C8167" t="s">
        <v>16</v>
      </c>
      <c r="D8167" t="s">
        <v>16</v>
      </c>
      <c r="E8167" t="s">
        <v>16</v>
      </c>
      <c r="F8167" t="s">
        <v>16</v>
      </c>
      <c r="G8167" t="s">
        <v>8149</v>
      </c>
      <c r="H8167">
        <v>1</v>
      </c>
      <c r="I8167" t="s">
        <v>13145</v>
      </c>
    </row>
    <row r="8168" spans="1:9" x14ac:dyDescent="0.25">
      <c r="A8168" t="s">
        <v>8732</v>
      </c>
      <c r="B8168">
        <v>70120140</v>
      </c>
      <c r="C8168" t="s">
        <v>16</v>
      </c>
      <c r="D8168" t="s">
        <v>16</v>
      </c>
      <c r="E8168" t="s">
        <v>16</v>
      </c>
      <c r="F8168" t="s">
        <v>16</v>
      </c>
      <c r="G8168" t="s">
        <v>2467</v>
      </c>
      <c r="H8168">
        <v>1</v>
      </c>
      <c r="I8168" t="s">
        <v>5232</v>
      </c>
    </row>
    <row r="8169" spans="1:9" x14ac:dyDescent="0.25">
      <c r="A8169" t="s">
        <v>8746</v>
      </c>
      <c r="B8169">
        <v>65381262</v>
      </c>
      <c r="C8169" t="s">
        <v>16</v>
      </c>
      <c r="D8169" t="s">
        <v>16</v>
      </c>
      <c r="E8169" t="s">
        <v>16</v>
      </c>
      <c r="F8169" t="s">
        <v>16</v>
      </c>
      <c r="G8169" t="s">
        <v>8149</v>
      </c>
      <c r="H8169">
        <v>2</v>
      </c>
      <c r="I8169" t="s">
        <v>15851</v>
      </c>
    </row>
    <row r="8170" spans="1:9" x14ac:dyDescent="0.25">
      <c r="A8170" t="s">
        <v>8746</v>
      </c>
      <c r="B8170">
        <v>70120140</v>
      </c>
      <c r="C8170" t="s">
        <v>16</v>
      </c>
      <c r="D8170" t="s">
        <v>16</v>
      </c>
      <c r="E8170" t="s">
        <v>16</v>
      </c>
      <c r="F8170" t="s">
        <v>16</v>
      </c>
      <c r="G8170" t="s">
        <v>2467</v>
      </c>
      <c r="H8170">
        <v>1</v>
      </c>
      <c r="I8170" t="s">
        <v>5232</v>
      </c>
    </row>
    <row r="8171" spans="1:9" x14ac:dyDescent="0.25">
      <c r="A8171" t="s">
        <v>8747</v>
      </c>
      <c r="B8171">
        <v>65381262</v>
      </c>
      <c r="C8171" t="s">
        <v>16</v>
      </c>
      <c r="D8171" t="s">
        <v>16</v>
      </c>
      <c r="E8171" t="s">
        <v>16</v>
      </c>
      <c r="F8171" t="s">
        <v>16</v>
      </c>
      <c r="G8171" t="s">
        <v>8149</v>
      </c>
      <c r="H8171">
        <v>2</v>
      </c>
      <c r="I8171" t="s">
        <v>15851</v>
      </c>
    </row>
    <row r="8172" spans="1:9" x14ac:dyDescent="0.25">
      <c r="A8172" t="s">
        <v>8747</v>
      </c>
      <c r="B8172">
        <v>70120140</v>
      </c>
      <c r="C8172" t="s">
        <v>16</v>
      </c>
      <c r="D8172" t="s">
        <v>16</v>
      </c>
      <c r="E8172" t="s">
        <v>16</v>
      </c>
      <c r="F8172" t="s">
        <v>16</v>
      </c>
      <c r="G8172" t="s">
        <v>2467</v>
      </c>
      <c r="H8172">
        <v>1</v>
      </c>
      <c r="I8172" t="s">
        <v>5232</v>
      </c>
    </row>
    <row r="8173" spans="1:9" x14ac:dyDescent="0.25">
      <c r="A8173" t="s">
        <v>8749</v>
      </c>
      <c r="B8173">
        <v>65381262</v>
      </c>
      <c r="C8173" t="s">
        <v>16</v>
      </c>
      <c r="D8173" t="s">
        <v>16</v>
      </c>
      <c r="E8173" t="s">
        <v>16</v>
      </c>
      <c r="F8173" t="s">
        <v>16</v>
      </c>
      <c r="G8173" t="s">
        <v>8149</v>
      </c>
      <c r="H8173">
        <v>1</v>
      </c>
      <c r="I8173" t="s">
        <v>13145</v>
      </c>
    </row>
    <row r="8174" spans="1:9" x14ac:dyDescent="0.25">
      <c r="A8174" t="s">
        <v>8748</v>
      </c>
      <c r="B8174">
        <v>65381262</v>
      </c>
      <c r="C8174" t="s">
        <v>16</v>
      </c>
      <c r="D8174" t="s">
        <v>16</v>
      </c>
      <c r="E8174" t="s">
        <v>16</v>
      </c>
      <c r="F8174" t="s">
        <v>16</v>
      </c>
      <c r="G8174" t="s">
        <v>8149</v>
      </c>
      <c r="H8174">
        <v>1</v>
      </c>
      <c r="I8174" t="s">
        <v>13145</v>
      </c>
    </row>
    <row r="8175" spans="1:9" x14ac:dyDescent="0.25">
      <c r="A8175" t="s">
        <v>8725</v>
      </c>
      <c r="B8175">
        <v>70120140</v>
      </c>
      <c r="C8175" t="s">
        <v>16</v>
      </c>
      <c r="D8175" t="s">
        <v>16</v>
      </c>
      <c r="E8175" t="s">
        <v>16</v>
      </c>
      <c r="F8175" t="s">
        <v>16</v>
      </c>
      <c r="G8175" t="s">
        <v>2467</v>
      </c>
      <c r="H8175">
        <v>1</v>
      </c>
      <c r="I8175" t="s">
        <v>5232</v>
      </c>
    </row>
    <row r="8176" spans="1:9" x14ac:dyDescent="0.25">
      <c r="A8176" t="s">
        <v>8750</v>
      </c>
      <c r="B8176">
        <v>70120140</v>
      </c>
      <c r="C8176" t="s">
        <v>16</v>
      </c>
      <c r="D8176" t="s">
        <v>16</v>
      </c>
      <c r="E8176" t="s">
        <v>16</v>
      </c>
      <c r="F8176" t="s">
        <v>16</v>
      </c>
      <c r="G8176" t="s">
        <v>2467</v>
      </c>
      <c r="H8176">
        <v>1</v>
      </c>
      <c r="I8176" t="s">
        <v>5232</v>
      </c>
    </row>
    <row r="8177" spans="1:9" x14ac:dyDescent="0.25">
      <c r="A8177" t="s">
        <v>8752</v>
      </c>
      <c r="B8177">
        <v>70120140</v>
      </c>
      <c r="C8177" t="s">
        <v>16</v>
      </c>
      <c r="D8177" t="s">
        <v>16</v>
      </c>
      <c r="E8177" t="s">
        <v>16</v>
      </c>
      <c r="F8177" t="s">
        <v>16</v>
      </c>
      <c r="G8177" t="s">
        <v>2467</v>
      </c>
      <c r="H8177">
        <v>1</v>
      </c>
      <c r="I8177" t="s">
        <v>5232</v>
      </c>
    </row>
    <row r="8178" spans="1:9" x14ac:dyDescent="0.25">
      <c r="A8178" t="s">
        <v>8733</v>
      </c>
      <c r="B8178">
        <v>70120140</v>
      </c>
      <c r="C8178" t="s">
        <v>16</v>
      </c>
      <c r="D8178" t="s">
        <v>16</v>
      </c>
      <c r="E8178" t="s">
        <v>16</v>
      </c>
      <c r="F8178" t="s">
        <v>16</v>
      </c>
      <c r="G8178" t="s">
        <v>2467</v>
      </c>
      <c r="H8178">
        <v>1</v>
      </c>
      <c r="I8178" t="s">
        <v>5232</v>
      </c>
    </row>
    <row r="8179" spans="1:9" x14ac:dyDescent="0.25">
      <c r="A8179" t="s">
        <v>8754</v>
      </c>
      <c r="B8179">
        <v>70120140</v>
      </c>
      <c r="C8179" t="s">
        <v>16</v>
      </c>
      <c r="D8179" t="s">
        <v>16</v>
      </c>
      <c r="E8179" t="s">
        <v>16</v>
      </c>
      <c r="F8179" t="s">
        <v>16</v>
      </c>
      <c r="G8179" t="s">
        <v>2467</v>
      </c>
      <c r="H8179">
        <v>1</v>
      </c>
      <c r="I8179" t="s">
        <v>5232</v>
      </c>
    </row>
    <row r="8180" spans="1:9" x14ac:dyDescent="0.25">
      <c r="A8180" t="s">
        <v>8753</v>
      </c>
      <c r="B8180">
        <v>70120140</v>
      </c>
      <c r="C8180" t="s">
        <v>16</v>
      </c>
      <c r="D8180" t="s">
        <v>16</v>
      </c>
      <c r="E8180" t="s">
        <v>16</v>
      </c>
      <c r="F8180" t="s">
        <v>16</v>
      </c>
      <c r="G8180" t="s">
        <v>2467</v>
      </c>
      <c r="H8180">
        <v>1</v>
      </c>
      <c r="I8180" t="s">
        <v>5232</v>
      </c>
    </row>
    <row r="8181" spans="1:9" x14ac:dyDescent="0.25">
      <c r="A8181" t="s">
        <v>8731</v>
      </c>
      <c r="B8181">
        <v>70120140</v>
      </c>
      <c r="C8181" t="s">
        <v>16</v>
      </c>
      <c r="D8181" t="s">
        <v>16</v>
      </c>
      <c r="E8181" t="s">
        <v>16</v>
      </c>
      <c r="F8181" t="s">
        <v>16</v>
      </c>
      <c r="G8181" t="s">
        <v>2467</v>
      </c>
      <c r="H8181">
        <v>1</v>
      </c>
      <c r="I8181" t="s">
        <v>5232</v>
      </c>
    </row>
    <row r="8182" spans="1:9" x14ac:dyDescent="0.25">
      <c r="A8182" t="s">
        <v>8755</v>
      </c>
      <c r="B8182">
        <v>70120140</v>
      </c>
      <c r="C8182" t="s">
        <v>16</v>
      </c>
      <c r="D8182" t="s">
        <v>16</v>
      </c>
      <c r="E8182" t="s">
        <v>16</v>
      </c>
      <c r="F8182" t="s">
        <v>16</v>
      </c>
      <c r="G8182" t="s">
        <v>2467</v>
      </c>
      <c r="H8182">
        <v>1</v>
      </c>
      <c r="I8182" t="s">
        <v>5232</v>
      </c>
    </row>
    <row r="8183" spans="1:9" x14ac:dyDescent="0.25">
      <c r="A8183" t="s">
        <v>8756</v>
      </c>
      <c r="B8183">
        <v>70120140</v>
      </c>
      <c r="C8183" t="s">
        <v>16</v>
      </c>
      <c r="D8183" t="s">
        <v>16</v>
      </c>
      <c r="E8183" t="s">
        <v>16</v>
      </c>
      <c r="F8183" t="s">
        <v>16</v>
      </c>
      <c r="G8183" t="s">
        <v>2467</v>
      </c>
      <c r="H8183">
        <v>1</v>
      </c>
      <c r="I8183" t="s">
        <v>5232</v>
      </c>
    </row>
    <row r="8184" spans="1:9" x14ac:dyDescent="0.25">
      <c r="A8184" t="s">
        <v>8773</v>
      </c>
      <c r="B8184">
        <v>70120140</v>
      </c>
      <c r="C8184" t="s">
        <v>16</v>
      </c>
      <c r="D8184" t="s">
        <v>16</v>
      </c>
      <c r="E8184" t="s">
        <v>16</v>
      </c>
      <c r="F8184" t="s">
        <v>16</v>
      </c>
      <c r="G8184" t="s">
        <v>2467</v>
      </c>
      <c r="H8184">
        <v>1</v>
      </c>
      <c r="I8184" t="s">
        <v>5232</v>
      </c>
    </row>
    <row r="8185" spans="1:9" x14ac:dyDescent="0.25">
      <c r="A8185" t="s">
        <v>8739</v>
      </c>
      <c r="B8185">
        <v>70120140</v>
      </c>
      <c r="C8185" t="s">
        <v>16</v>
      </c>
      <c r="D8185" t="s">
        <v>16</v>
      </c>
      <c r="E8185" t="s">
        <v>16</v>
      </c>
      <c r="F8185" t="s">
        <v>16</v>
      </c>
      <c r="G8185" t="s">
        <v>2467</v>
      </c>
      <c r="H8185">
        <v>1</v>
      </c>
      <c r="I8185" t="s">
        <v>5232</v>
      </c>
    </row>
    <row r="8186" spans="1:9" x14ac:dyDescent="0.25">
      <c r="A8186" t="s">
        <v>8740</v>
      </c>
      <c r="B8186">
        <v>70120140</v>
      </c>
      <c r="C8186" t="s">
        <v>16</v>
      </c>
      <c r="D8186" t="s">
        <v>16</v>
      </c>
      <c r="E8186" t="s">
        <v>16</v>
      </c>
      <c r="F8186" t="s">
        <v>16</v>
      </c>
      <c r="G8186" t="s">
        <v>2467</v>
      </c>
      <c r="H8186">
        <v>1</v>
      </c>
      <c r="I8186" t="s">
        <v>5232</v>
      </c>
    </row>
    <row r="8187" spans="1:9" x14ac:dyDescent="0.25">
      <c r="A8187" t="s">
        <v>8741</v>
      </c>
      <c r="B8187">
        <v>70120140</v>
      </c>
      <c r="C8187" t="s">
        <v>16</v>
      </c>
      <c r="D8187" t="s">
        <v>16</v>
      </c>
      <c r="E8187" t="s">
        <v>16</v>
      </c>
      <c r="F8187" t="s">
        <v>16</v>
      </c>
      <c r="G8187" t="s">
        <v>2467</v>
      </c>
      <c r="H8187">
        <v>1</v>
      </c>
      <c r="I8187" t="s">
        <v>5232</v>
      </c>
    </row>
    <row r="8188" spans="1:9" x14ac:dyDescent="0.25">
      <c r="A8188" t="s">
        <v>8742</v>
      </c>
      <c r="B8188">
        <v>70120140</v>
      </c>
      <c r="C8188" t="s">
        <v>16</v>
      </c>
      <c r="D8188" t="s">
        <v>16</v>
      </c>
      <c r="E8188" t="s">
        <v>16</v>
      </c>
      <c r="F8188" t="s">
        <v>16</v>
      </c>
      <c r="G8188" t="s">
        <v>2467</v>
      </c>
      <c r="H8188">
        <v>1</v>
      </c>
      <c r="I8188" t="s">
        <v>5232</v>
      </c>
    </row>
    <row r="8189" spans="1:9" x14ac:dyDescent="0.25">
      <c r="A8189" t="s">
        <v>9022</v>
      </c>
      <c r="B8189">
        <v>65381262</v>
      </c>
      <c r="C8189" t="s">
        <v>16</v>
      </c>
      <c r="D8189" t="s">
        <v>16</v>
      </c>
      <c r="E8189" t="s">
        <v>16</v>
      </c>
      <c r="F8189" t="s">
        <v>16</v>
      </c>
      <c r="G8189" t="s">
        <v>8149</v>
      </c>
      <c r="H8189">
        <v>1</v>
      </c>
      <c r="I8189" t="s">
        <v>13145</v>
      </c>
    </row>
    <row r="8190" spans="1:9" x14ac:dyDescent="0.25">
      <c r="A8190" t="s">
        <v>9021</v>
      </c>
      <c r="B8190">
        <v>65381262</v>
      </c>
      <c r="C8190" t="s">
        <v>16</v>
      </c>
      <c r="D8190" t="s">
        <v>16</v>
      </c>
      <c r="E8190" t="s">
        <v>16</v>
      </c>
      <c r="F8190" t="s">
        <v>16</v>
      </c>
      <c r="G8190" t="s">
        <v>8149</v>
      </c>
      <c r="H8190">
        <v>1</v>
      </c>
      <c r="I8190" t="s">
        <v>13145</v>
      </c>
    </row>
    <row r="8191" spans="1:9" x14ac:dyDescent="0.25">
      <c r="A8191" t="s">
        <v>9035</v>
      </c>
      <c r="B8191">
        <v>65381262</v>
      </c>
      <c r="C8191" t="s">
        <v>16</v>
      </c>
      <c r="D8191" t="s">
        <v>16</v>
      </c>
      <c r="E8191" t="s">
        <v>16</v>
      </c>
      <c r="F8191" t="s">
        <v>16</v>
      </c>
      <c r="G8191" t="s">
        <v>8149</v>
      </c>
      <c r="H8191">
        <v>1</v>
      </c>
      <c r="I8191" t="s">
        <v>13145</v>
      </c>
    </row>
    <row r="8192" spans="1:9" x14ac:dyDescent="0.25">
      <c r="A8192" t="s">
        <v>9034</v>
      </c>
      <c r="B8192">
        <v>65381262</v>
      </c>
      <c r="C8192" t="s">
        <v>16</v>
      </c>
      <c r="D8192" t="s">
        <v>16</v>
      </c>
      <c r="E8192" t="s">
        <v>16</v>
      </c>
      <c r="F8192" t="s">
        <v>16</v>
      </c>
      <c r="G8192" t="s">
        <v>8149</v>
      </c>
      <c r="H8192">
        <v>1</v>
      </c>
      <c r="I8192" t="s">
        <v>13145</v>
      </c>
    </row>
    <row r="8193" spans="1:9" x14ac:dyDescent="0.25">
      <c r="A8193" t="s">
        <v>9033</v>
      </c>
      <c r="B8193">
        <v>65381262</v>
      </c>
      <c r="C8193" t="s">
        <v>16</v>
      </c>
      <c r="D8193" t="s">
        <v>16</v>
      </c>
      <c r="E8193" t="s">
        <v>16</v>
      </c>
      <c r="F8193" t="s">
        <v>16</v>
      </c>
      <c r="G8193" t="s">
        <v>8149</v>
      </c>
      <c r="H8193">
        <v>1</v>
      </c>
      <c r="I8193" t="s">
        <v>13145</v>
      </c>
    </row>
    <row r="8194" spans="1:9" x14ac:dyDescent="0.25">
      <c r="A8194" t="s">
        <v>9041</v>
      </c>
      <c r="B8194">
        <v>70120140</v>
      </c>
      <c r="C8194" t="s">
        <v>16</v>
      </c>
      <c r="D8194" t="s">
        <v>16</v>
      </c>
      <c r="E8194" t="s">
        <v>16</v>
      </c>
      <c r="F8194" t="s">
        <v>16</v>
      </c>
      <c r="G8194" t="s">
        <v>2467</v>
      </c>
      <c r="H8194">
        <v>1</v>
      </c>
      <c r="I8194" t="s">
        <v>5232</v>
      </c>
    </row>
    <row r="8195" spans="1:9" x14ac:dyDescent="0.25">
      <c r="A8195" t="s">
        <v>9039</v>
      </c>
      <c r="B8195">
        <v>65381262</v>
      </c>
      <c r="C8195" t="s">
        <v>16</v>
      </c>
      <c r="D8195" t="s">
        <v>16</v>
      </c>
      <c r="E8195" t="s">
        <v>16</v>
      </c>
      <c r="F8195" t="s">
        <v>16</v>
      </c>
      <c r="G8195" t="s">
        <v>8149</v>
      </c>
      <c r="H8195">
        <v>1</v>
      </c>
      <c r="I8195" t="s">
        <v>13145</v>
      </c>
    </row>
    <row r="8196" spans="1:9" x14ac:dyDescent="0.25">
      <c r="A8196" t="s">
        <v>9036</v>
      </c>
      <c r="B8196">
        <v>65381262</v>
      </c>
      <c r="C8196" t="s">
        <v>16</v>
      </c>
      <c r="D8196" t="s">
        <v>16</v>
      </c>
      <c r="E8196" t="s">
        <v>16</v>
      </c>
      <c r="F8196" t="s">
        <v>16</v>
      </c>
      <c r="G8196" t="s">
        <v>8149</v>
      </c>
      <c r="H8196">
        <v>1</v>
      </c>
      <c r="I8196" t="s">
        <v>13145</v>
      </c>
    </row>
    <row r="8197" spans="1:9" x14ac:dyDescent="0.25">
      <c r="A8197" t="s">
        <v>9040</v>
      </c>
      <c r="B8197">
        <v>65381262</v>
      </c>
      <c r="C8197" t="s">
        <v>16</v>
      </c>
      <c r="D8197" t="s">
        <v>16</v>
      </c>
      <c r="E8197" t="s">
        <v>16</v>
      </c>
      <c r="F8197" t="s">
        <v>16</v>
      </c>
      <c r="G8197" t="s">
        <v>8149</v>
      </c>
      <c r="H8197">
        <v>1</v>
      </c>
      <c r="I8197" t="s">
        <v>13145</v>
      </c>
    </row>
    <row r="8198" spans="1:9" x14ac:dyDescent="0.25">
      <c r="A8198" t="s">
        <v>9037</v>
      </c>
      <c r="B8198">
        <v>70120140</v>
      </c>
      <c r="C8198" t="s">
        <v>16</v>
      </c>
      <c r="D8198" t="s">
        <v>16</v>
      </c>
      <c r="E8198" t="s">
        <v>16</v>
      </c>
      <c r="F8198" t="s">
        <v>16</v>
      </c>
      <c r="G8198" t="s">
        <v>2467</v>
      </c>
      <c r="H8198">
        <v>1</v>
      </c>
      <c r="I8198" t="s">
        <v>5232</v>
      </c>
    </row>
    <row r="8199" spans="1:9" x14ac:dyDescent="0.25">
      <c r="A8199" t="s">
        <v>8795</v>
      </c>
      <c r="B8199">
        <v>70120140</v>
      </c>
      <c r="C8199" t="s">
        <v>16</v>
      </c>
      <c r="D8199" t="s">
        <v>16</v>
      </c>
      <c r="E8199" t="s">
        <v>16</v>
      </c>
      <c r="F8199" t="s">
        <v>16</v>
      </c>
      <c r="G8199" t="s">
        <v>2467</v>
      </c>
      <c r="H8199">
        <v>1</v>
      </c>
      <c r="I8199" t="s">
        <v>5232</v>
      </c>
    </row>
    <row r="8200" spans="1:9" x14ac:dyDescent="0.25">
      <c r="A8200" t="s">
        <v>8805</v>
      </c>
      <c r="B8200">
        <v>70120140</v>
      </c>
      <c r="C8200" t="s">
        <v>16</v>
      </c>
      <c r="D8200" t="s">
        <v>16</v>
      </c>
      <c r="E8200" t="s">
        <v>16</v>
      </c>
      <c r="F8200" t="s">
        <v>16</v>
      </c>
      <c r="G8200" t="s">
        <v>2467</v>
      </c>
      <c r="H8200">
        <v>1</v>
      </c>
      <c r="I8200" t="s">
        <v>5232</v>
      </c>
    </row>
    <row r="8201" spans="1:9" x14ac:dyDescent="0.25">
      <c r="A8201" t="s">
        <v>8796</v>
      </c>
      <c r="B8201">
        <v>70120140</v>
      </c>
      <c r="C8201" t="s">
        <v>16</v>
      </c>
      <c r="D8201" t="s">
        <v>16</v>
      </c>
      <c r="E8201" t="s">
        <v>16</v>
      </c>
      <c r="F8201" t="s">
        <v>16</v>
      </c>
      <c r="G8201" t="s">
        <v>2467</v>
      </c>
      <c r="H8201">
        <v>1</v>
      </c>
      <c r="I8201" t="s">
        <v>5232</v>
      </c>
    </row>
    <row r="8202" spans="1:9" x14ac:dyDescent="0.25">
      <c r="A8202" t="s">
        <v>8957</v>
      </c>
      <c r="B8202">
        <v>65381262</v>
      </c>
      <c r="C8202" t="s">
        <v>16</v>
      </c>
      <c r="D8202" t="s">
        <v>16</v>
      </c>
      <c r="E8202" t="s">
        <v>16</v>
      </c>
      <c r="F8202" t="s">
        <v>16</v>
      </c>
      <c r="G8202" t="s">
        <v>8149</v>
      </c>
      <c r="H8202">
        <v>2</v>
      </c>
      <c r="I8202" t="s">
        <v>13145</v>
      </c>
    </row>
    <row r="8203" spans="1:9" x14ac:dyDescent="0.25">
      <c r="A8203" t="s">
        <v>8958</v>
      </c>
      <c r="B8203">
        <v>65381262</v>
      </c>
      <c r="C8203" t="s">
        <v>16</v>
      </c>
      <c r="D8203" t="s">
        <v>16</v>
      </c>
      <c r="E8203" t="s">
        <v>16</v>
      </c>
      <c r="F8203" t="s">
        <v>16</v>
      </c>
      <c r="G8203" t="s">
        <v>8149</v>
      </c>
      <c r="H8203">
        <v>2</v>
      </c>
      <c r="I8203" t="s">
        <v>13145</v>
      </c>
    </row>
    <row r="8204" spans="1:9" x14ac:dyDescent="0.25">
      <c r="A8204" t="s">
        <v>8981</v>
      </c>
      <c r="B8204">
        <v>70120140</v>
      </c>
      <c r="C8204" t="s">
        <v>16</v>
      </c>
      <c r="D8204" t="s">
        <v>16</v>
      </c>
      <c r="E8204" t="s">
        <v>16</v>
      </c>
      <c r="F8204" t="s">
        <v>16</v>
      </c>
      <c r="G8204" t="s">
        <v>2467</v>
      </c>
      <c r="H8204">
        <v>2</v>
      </c>
      <c r="I8204" t="s">
        <v>5232</v>
      </c>
    </row>
    <row r="8205" spans="1:9" x14ac:dyDescent="0.25">
      <c r="A8205" t="s">
        <v>8900</v>
      </c>
      <c r="B8205">
        <v>75211662</v>
      </c>
      <c r="C8205" t="s">
        <v>16</v>
      </c>
      <c r="D8205" t="s">
        <v>16</v>
      </c>
      <c r="E8205" t="s">
        <v>16</v>
      </c>
      <c r="F8205" t="s">
        <v>16</v>
      </c>
      <c r="G8205" t="s">
        <v>7015</v>
      </c>
      <c r="H8205">
        <v>1</v>
      </c>
      <c r="I8205" t="s">
        <v>7143</v>
      </c>
    </row>
    <row r="8206" spans="1:9" x14ac:dyDescent="0.25">
      <c r="A8206" t="s">
        <v>8989</v>
      </c>
      <c r="B8206">
        <v>65381262</v>
      </c>
      <c r="C8206" t="s">
        <v>16</v>
      </c>
      <c r="D8206" t="s">
        <v>16</v>
      </c>
      <c r="E8206" t="s">
        <v>16</v>
      </c>
      <c r="F8206" t="s">
        <v>16</v>
      </c>
      <c r="G8206" t="s">
        <v>8149</v>
      </c>
      <c r="H8206">
        <v>1</v>
      </c>
      <c r="I8206" t="s">
        <v>13145</v>
      </c>
    </row>
    <row r="8207" spans="1:9" x14ac:dyDescent="0.25">
      <c r="A8207" t="s">
        <v>8990</v>
      </c>
      <c r="B8207">
        <v>65381262</v>
      </c>
      <c r="C8207" t="s">
        <v>16</v>
      </c>
      <c r="D8207" t="s">
        <v>16</v>
      </c>
      <c r="E8207" t="s">
        <v>16</v>
      </c>
      <c r="F8207" t="s">
        <v>16</v>
      </c>
      <c r="G8207" t="s">
        <v>8149</v>
      </c>
      <c r="H8207">
        <v>1</v>
      </c>
      <c r="I8207" t="s">
        <v>13145</v>
      </c>
    </row>
    <row r="8208" spans="1:9" x14ac:dyDescent="0.25">
      <c r="A8208" t="s">
        <v>8991</v>
      </c>
      <c r="B8208">
        <v>65381262</v>
      </c>
      <c r="C8208" t="s">
        <v>16</v>
      </c>
      <c r="D8208" t="s">
        <v>16</v>
      </c>
      <c r="E8208" t="s">
        <v>16</v>
      </c>
      <c r="F8208" t="s">
        <v>16</v>
      </c>
      <c r="G8208" t="s">
        <v>8149</v>
      </c>
      <c r="H8208">
        <v>1</v>
      </c>
      <c r="I8208" t="s">
        <v>13145</v>
      </c>
    </row>
    <row r="8209" spans="1:9" x14ac:dyDescent="0.25">
      <c r="A8209" t="s">
        <v>8996</v>
      </c>
      <c r="B8209">
        <v>65381262</v>
      </c>
      <c r="C8209" t="s">
        <v>16</v>
      </c>
      <c r="D8209" t="s">
        <v>16</v>
      </c>
      <c r="E8209" t="s">
        <v>16</v>
      </c>
      <c r="F8209" t="s">
        <v>16</v>
      </c>
      <c r="G8209" t="s">
        <v>8149</v>
      </c>
      <c r="H8209">
        <v>1</v>
      </c>
      <c r="I8209" t="s">
        <v>13145</v>
      </c>
    </row>
    <row r="8210" spans="1:9" x14ac:dyDescent="0.25">
      <c r="A8210" t="s">
        <v>8997</v>
      </c>
      <c r="B8210">
        <v>65381262</v>
      </c>
      <c r="C8210" t="s">
        <v>16</v>
      </c>
      <c r="D8210" t="s">
        <v>16</v>
      </c>
      <c r="E8210" t="s">
        <v>16</v>
      </c>
      <c r="F8210" t="s">
        <v>16</v>
      </c>
      <c r="G8210" t="s">
        <v>8149</v>
      </c>
      <c r="H8210">
        <v>1</v>
      </c>
      <c r="I8210" t="s">
        <v>13145</v>
      </c>
    </row>
    <row r="8211" spans="1:9" x14ac:dyDescent="0.25">
      <c r="A8211" t="s">
        <v>8998</v>
      </c>
      <c r="B8211">
        <v>65381262</v>
      </c>
      <c r="C8211" t="s">
        <v>16</v>
      </c>
      <c r="D8211" t="s">
        <v>16</v>
      </c>
      <c r="E8211" t="s">
        <v>16</v>
      </c>
      <c r="F8211" t="s">
        <v>16</v>
      </c>
      <c r="G8211" t="s">
        <v>8149</v>
      </c>
      <c r="H8211">
        <v>1</v>
      </c>
      <c r="I8211" t="s">
        <v>13145</v>
      </c>
    </row>
    <row r="8212" spans="1:9" x14ac:dyDescent="0.25">
      <c r="A8212" t="s">
        <v>8999</v>
      </c>
      <c r="B8212">
        <v>65381262</v>
      </c>
      <c r="C8212" t="s">
        <v>16</v>
      </c>
      <c r="D8212" t="s">
        <v>16</v>
      </c>
      <c r="E8212" t="s">
        <v>16</v>
      </c>
      <c r="F8212" t="s">
        <v>16</v>
      </c>
      <c r="G8212" t="s">
        <v>8149</v>
      </c>
      <c r="H8212">
        <v>1</v>
      </c>
      <c r="I8212" t="s">
        <v>13145</v>
      </c>
    </row>
    <row r="8213" spans="1:9" x14ac:dyDescent="0.25">
      <c r="A8213" t="s">
        <v>9000</v>
      </c>
      <c r="B8213">
        <v>65381262</v>
      </c>
      <c r="C8213" t="s">
        <v>16</v>
      </c>
      <c r="D8213" t="s">
        <v>16</v>
      </c>
      <c r="E8213" t="s">
        <v>16</v>
      </c>
      <c r="F8213" t="s">
        <v>16</v>
      </c>
      <c r="G8213" t="s">
        <v>8149</v>
      </c>
      <c r="H8213">
        <v>1</v>
      </c>
      <c r="I8213" t="s">
        <v>13145</v>
      </c>
    </row>
    <row r="8214" spans="1:9" x14ac:dyDescent="0.25">
      <c r="A8214" t="s">
        <v>8992</v>
      </c>
      <c r="B8214">
        <v>65381262</v>
      </c>
      <c r="C8214" t="s">
        <v>16</v>
      </c>
      <c r="D8214" t="s">
        <v>16</v>
      </c>
      <c r="E8214" t="s">
        <v>16</v>
      </c>
      <c r="F8214" t="s">
        <v>16</v>
      </c>
      <c r="G8214" t="s">
        <v>8149</v>
      </c>
      <c r="H8214">
        <v>1</v>
      </c>
      <c r="I8214" t="s">
        <v>13145</v>
      </c>
    </row>
    <row r="8215" spans="1:9" x14ac:dyDescent="0.25">
      <c r="A8215" t="s">
        <v>8993</v>
      </c>
      <c r="B8215">
        <v>65381262</v>
      </c>
      <c r="C8215" t="s">
        <v>16</v>
      </c>
      <c r="D8215" t="s">
        <v>16</v>
      </c>
      <c r="E8215" t="s">
        <v>16</v>
      </c>
      <c r="F8215" t="s">
        <v>16</v>
      </c>
      <c r="G8215" t="s">
        <v>8149</v>
      </c>
      <c r="H8215">
        <v>1</v>
      </c>
      <c r="I8215" t="s">
        <v>13145</v>
      </c>
    </row>
    <row r="8216" spans="1:9" x14ac:dyDescent="0.25">
      <c r="A8216" t="s">
        <v>9001</v>
      </c>
      <c r="B8216">
        <v>65381262</v>
      </c>
      <c r="C8216" t="s">
        <v>16</v>
      </c>
      <c r="D8216" t="s">
        <v>16</v>
      </c>
      <c r="E8216" t="s">
        <v>16</v>
      </c>
      <c r="F8216" t="s">
        <v>16</v>
      </c>
      <c r="G8216" t="s">
        <v>8149</v>
      </c>
      <c r="H8216">
        <v>1</v>
      </c>
      <c r="I8216" t="s">
        <v>13145</v>
      </c>
    </row>
    <row r="8217" spans="1:9" x14ac:dyDescent="0.25">
      <c r="A8217" t="s">
        <v>9002</v>
      </c>
      <c r="B8217">
        <v>65381262</v>
      </c>
      <c r="C8217" t="s">
        <v>16</v>
      </c>
      <c r="D8217" t="s">
        <v>16</v>
      </c>
      <c r="E8217" t="s">
        <v>16</v>
      </c>
      <c r="F8217" t="s">
        <v>16</v>
      </c>
      <c r="G8217" t="s">
        <v>8149</v>
      </c>
      <c r="H8217">
        <v>1</v>
      </c>
      <c r="I8217" t="s">
        <v>13145</v>
      </c>
    </row>
    <row r="8218" spans="1:9" x14ac:dyDescent="0.25">
      <c r="A8218" t="s">
        <v>9003</v>
      </c>
      <c r="B8218">
        <v>65381262</v>
      </c>
      <c r="C8218" t="s">
        <v>16</v>
      </c>
      <c r="D8218" t="s">
        <v>16</v>
      </c>
      <c r="E8218" t="s">
        <v>16</v>
      </c>
      <c r="F8218" t="s">
        <v>16</v>
      </c>
      <c r="G8218" t="s">
        <v>8149</v>
      </c>
      <c r="H8218">
        <v>1</v>
      </c>
      <c r="I8218" t="s">
        <v>13145</v>
      </c>
    </row>
    <row r="8219" spans="1:9" x14ac:dyDescent="0.25">
      <c r="A8219" t="s">
        <v>9004</v>
      </c>
      <c r="B8219">
        <v>70120140</v>
      </c>
      <c r="C8219" t="s">
        <v>16</v>
      </c>
      <c r="D8219" t="s">
        <v>16</v>
      </c>
      <c r="E8219" t="s">
        <v>16</v>
      </c>
      <c r="F8219" t="s">
        <v>16</v>
      </c>
      <c r="G8219" t="s">
        <v>2467</v>
      </c>
      <c r="H8219">
        <v>1</v>
      </c>
      <c r="I8219" t="s">
        <v>5232</v>
      </c>
    </row>
    <row r="8220" spans="1:9" x14ac:dyDescent="0.25">
      <c r="A8220" t="s">
        <v>9005</v>
      </c>
      <c r="B8220">
        <v>66158040</v>
      </c>
      <c r="C8220" t="s">
        <v>16</v>
      </c>
      <c r="D8220" t="s">
        <v>16</v>
      </c>
      <c r="E8220" t="s">
        <v>16</v>
      </c>
      <c r="F8220" t="s">
        <v>16</v>
      </c>
      <c r="G8220" t="s">
        <v>13920</v>
      </c>
      <c r="H8220">
        <v>1</v>
      </c>
      <c r="I8220" t="s">
        <v>15844</v>
      </c>
    </row>
    <row r="8221" spans="1:9" x14ac:dyDescent="0.25">
      <c r="A8221" t="s">
        <v>9009</v>
      </c>
      <c r="B8221">
        <v>65381262</v>
      </c>
      <c r="C8221" t="s">
        <v>16</v>
      </c>
      <c r="D8221" t="s">
        <v>16</v>
      </c>
      <c r="E8221" t="s">
        <v>16</v>
      </c>
      <c r="F8221" t="s">
        <v>16</v>
      </c>
      <c r="G8221" t="s">
        <v>8149</v>
      </c>
      <c r="H8221">
        <v>1</v>
      </c>
      <c r="I8221" t="s">
        <v>13145</v>
      </c>
    </row>
    <row r="8222" spans="1:9" x14ac:dyDescent="0.25">
      <c r="A8222" t="s">
        <v>9006</v>
      </c>
      <c r="B8222">
        <v>65381262</v>
      </c>
      <c r="C8222" t="s">
        <v>16</v>
      </c>
      <c r="D8222" t="s">
        <v>16</v>
      </c>
      <c r="E8222" t="s">
        <v>16</v>
      </c>
      <c r="F8222" t="s">
        <v>16</v>
      </c>
      <c r="G8222" t="s">
        <v>8149</v>
      </c>
      <c r="H8222">
        <v>1</v>
      </c>
      <c r="I8222" t="s">
        <v>13145</v>
      </c>
    </row>
    <row r="8223" spans="1:9" x14ac:dyDescent="0.25">
      <c r="A8223" t="s">
        <v>9007</v>
      </c>
      <c r="B8223">
        <v>65381262</v>
      </c>
      <c r="C8223" t="s">
        <v>16</v>
      </c>
      <c r="D8223" t="s">
        <v>16</v>
      </c>
      <c r="E8223" t="s">
        <v>16</v>
      </c>
      <c r="F8223" t="s">
        <v>16</v>
      </c>
      <c r="G8223" t="s">
        <v>8149</v>
      </c>
      <c r="H8223">
        <v>1</v>
      </c>
      <c r="I8223" t="s">
        <v>13145</v>
      </c>
    </row>
    <row r="8224" spans="1:9" x14ac:dyDescent="0.25">
      <c r="A8224" t="s">
        <v>9010</v>
      </c>
      <c r="B8224">
        <v>65381262</v>
      </c>
      <c r="C8224" t="s">
        <v>16</v>
      </c>
      <c r="D8224" t="s">
        <v>16</v>
      </c>
      <c r="E8224" t="s">
        <v>16</v>
      </c>
      <c r="F8224" t="s">
        <v>16</v>
      </c>
      <c r="G8224" t="s">
        <v>8149</v>
      </c>
      <c r="H8224">
        <v>1</v>
      </c>
      <c r="I8224" t="s">
        <v>13145</v>
      </c>
    </row>
    <row r="8225" spans="1:9" x14ac:dyDescent="0.25">
      <c r="A8225" t="s">
        <v>9011</v>
      </c>
      <c r="B8225">
        <v>65381262</v>
      </c>
      <c r="C8225" t="s">
        <v>16</v>
      </c>
      <c r="D8225" t="s">
        <v>16</v>
      </c>
      <c r="E8225" t="s">
        <v>16</v>
      </c>
      <c r="F8225" t="s">
        <v>16</v>
      </c>
      <c r="G8225" t="s">
        <v>8149</v>
      </c>
      <c r="H8225">
        <v>1</v>
      </c>
      <c r="I8225" t="s">
        <v>13145</v>
      </c>
    </row>
    <row r="8226" spans="1:9" x14ac:dyDescent="0.25">
      <c r="A8226" t="s">
        <v>9012</v>
      </c>
      <c r="B8226">
        <v>65381262</v>
      </c>
      <c r="C8226" t="s">
        <v>16</v>
      </c>
      <c r="D8226" t="s">
        <v>16</v>
      </c>
      <c r="E8226" t="s">
        <v>16</v>
      </c>
      <c r="F8226" t="s">
        <v>16</v>
      </c>
      <c r="G8226" t="s">
        <v>8149</v>
      </c>
      <c r="H8226">
        <v>1</v>
      </c>
      <c r="I8226" t="s">
        <v>13145</v>
      </c>
    </row>
    <row r="8227" spans="1:9" x14ac:dyDescent="0.25">
      <c r="A8227" t="s">
        <v>9013</v>
      </c>
      <c r="B8227">
        <v>70120140</v>
      </c>
      <c r="C8227" t="s">
        <v>16</v>
      </c>
      <c r="D8227" t="s">
        <v>16</v>
      </c>
      <c r="E8227" t="s">
        <v>16</v>
      </c>
      <c r="F8227" t="s">
        <v>16</v>
      </c>
      <c r="G8227" t="s">
        <v>2467</v>
      </c>
      <c r="H8227">
        <v>1</v>
      </c>
      <c r="I8227" t="s">
        <v>5232</v>
      </c>
    </row>
    <row r="8228" spans="1:9" x14ac:dyDescent="0.25">
      <c r="A8228" t="s">
        <v>9014</v>
      </c>
      <c r="B8228">
        <v>65381262</v>
      </c>
      <c r="C8228" t="s">
        <v>16</v>
      </c>
      <c r="D8228" t="s">
        <v>16</v>
      </c>
      <c r="E8228" t="s">
        <v>16</v>
      </c>
      <c r="F8228" t="s">
        <v>16</v>
      </c>
      <c r="G8228" t="s">
        <v>8149</v>
      </c>
      <c r="H8228">
        <v>1</v>
      </c>
      <c r="I8228" t="s">
        <v>13145</v>
      </c>
    </row>
    <row r="8229" spans="1:9" x14ac:dyDescent="0.25">
      <c r="A8229" t="s">
        <v>9015</v>
      </c>
      <c r="B8229">
        <v>65381262</v>
      </c>
      <c r="C8229" t="s">
        <v>16</v>
      </c>
      <c r="D8229" t="s">
        <v>16</v>
      </c>
      <c r="E8229" t="s">
        <v>16</v>
      </c>
      <c r="F8229" t="s">
        <v>16</v>
      </c>
      <c r="G8229" t="s">
        <v>8149</v>
      </c>
      <c r="H8229">
        <v>1</v>
      </c>
      <c r="I8229" t="s">
        <v>13145</v>
      </c>
    </row>
    <row r="8230" spans="1:9" x14ac:dyDescent="0.25">
      <c r="A8230" t="s">
        <v>9008</v>
      </c>
      <c r="B8230">
        <v>65381262</v>
      </c>
      <c r="C8230" t="s">
        <v>16</v>
      </c>
      <c r="D8230" t="s">
        <v>16</v>
      </c>
      <c r="E8230" t="s">
        <v>16</v>
      </c>
      <c r="F8230" t="s">
        <v>16</v>
      </c>
      <c r="G8230" t="s">
        <v>8149</v>
      </c>
      <c r="H8230">
        <v>1</v>
      </c>
      <c r="I8230" t="s">
        <v>13145</v>
      </c>
    </row>
    <row r="8231" spans="1:9" x14ac:dyDescent="0.25">
      <c r="A8231" t="s">
        <v>10241</v>
      </c>
      <c r="B8231">
        <v>70120140</v>
      </c>
      <c r="C8231" t="s">
        <v>16</v>
      </c>
      <c r="D8231" t="s">
        <v>16</v>
      </c>
      <c r="E8231" t="s">
        <v>16</v>
      </c>
      <c r="F8231" t="s">
        <v>16</v>
      </c>
      <c r="G8231" t="s">
        <v>2467</v>
      </c>
      <c r="H8231">
        <v>1</v>
      </c>
      <c r="I8231" t="s">
        <v>5232</v>
      </c>
    </row>
    <row r="8232" spans="1:9" x14ac:dyDescent="0.25">
      <c r="A8232" t="s">
        <v>11985</v>
      </c>
      <c r="B8232">
        <v>70120140</v>
      </c>
      <c r="C8232" t="s">
        <v>16</v>
      </c>
      <c r="D8232" t="s">
        <v>16</v>
      </c>
      <c r="E8232" t="s">
        <v>16</v>
      </c>
      <c r="F8232" t="s">
        <v>16</v>
      </c>
      <c r="G8232" t="s">
        <v>2467</v>
      </c>
      <c r="H8232">
        <v>1</v>
      </c>
      <c r="I8232" t="s">
        <v>5232</v>
      </c>
    </row>
    <row r="8233" spans="1:9" x14ac:dyDescent="0.25">
      <c r="A8233" t="s">
        <v>10611</v>
      </c>
      <c r="B8233">
        <v>70120140</v>
      </c>
      <c r="C8233" t="s">
        <v>16</v>
      </c>
      <c r="D8233" t="s">
        <v>16</v>
      </c>
      <c r="E8233" t="s">
        <v>16</v>
      </c>
      <c r="F8233" t="s">
        <v>16</v>
      </c>
      <c r="G8233" t="s">
        <v>2467</v>
      </c>
      <c r="H8233">
        <v>1</v>
      </c>
      <c r="I8233" t="s">
        <v>5232</v>
      </c>
    </row>
    <row r="8234" spans="1:9" x14ac:dyDescent="0.25">
      <c r="A8234" t="s">
        <v>10244</v>
      </c>
      <c r="B8234">
        <v>65381262</v>
      </c>
      <c r="C8234" t="s">
        <v>16</v>
      </c>
      <c r="D8234" t="s">
        <v>16</v>
      </c>
      <c r="E8234" t="s">
        <v>16</v>
      </c>
      <c r="F8234" t="s">
        <v>16</v>
      </c>
      <c r="G8234" t="s">
        <v>8149</v>
      </c>
      <c r="H8234">
        <v>2</v>
      </c>
      <c r="I8234" t="s">
        <v>15851</v>
      </c>
    </row>
    <row r="8235" spans="1:9" x14ac:dyDescent="0.25">
      <c r="A8235" t="s">
        <v>10244</v>
      </c>
      <c r="B8235">
        <v>70120140</v>
      </c>
      <c r="C8235" t="s">
        <v>16</v>
      </c>
      <c r="D8235" t="s">
        <v>16</v>
      </c>
      <c r="E8235" t="s">
        <v>16</v>
      </c>
      <c r="F8235" t="s">
        <v>16</v>
      </c>
      <c r="G8235" t="s">
        <v>2467</v>
      </c>
      <c r="H8235">
        <v>1</v>
      </c>
      <c r="I8235" t="s">
        <v>5232</v>
      </c>
    </row>
    <row r="8236" spans="1:9" x14ac:dyDescent="0.25">
      <c r="A8236" t="s">
        <v>10242</v>
      </c>
      <c r="B8236">
        <v>65381262</v>
      </c>
      <c r="C8236" t="s">
        <v>16</v>
      </c>
      <c r="D8236" t="s">
        <v>16</v>
      </c>
      <c r="E8236" t="s">
        <v>16</v>
      </c>
      <c r="F8236" t="s">
        <v>16</v>
      </c>
      <c r="G8236" t="s">
        <v>8149</v>
      </c>
      <c r="H8236">
        <v>2</v>
      </c>
      <c r="I8236" t="s">
        <v>15851</v>
      </c>
    </row>
    <row r="8237" spans="1:9" x14ac:dyDescent="0.25">
      <c r="A8237" t="s">
        <v>10242</v>
      </c>
      <c r="B8237">
        <v>70120140</v>
      </c>
      <c r="C8237" t="s">
        <v>16</v>
      </c>
      <c r="D8237" t="s">
        <v>16</v>
      </c>
      <c r="E8237" t="s">
        <v>16</v>
      </c>
      <c r="F8237" t="s">
        <v>16</v>
      </c>
      <c r="G8237" t="s">
        <v>2467</v>
      </c>
      <c r="H8237">
        <v>1</v>
      </c>
      <c r="I8237" t="s">
        <v>5232</v>
      </c>
    </row>
    <row r="8238" spans="1:9" x14ac:dyDescent="0.25">
      <c r="A8238" t="s">
        <v>14498</v>
      </c>
      <c r="B8238">
        <v>70120140</v>
      </c>
      <c r="C8238" t="s">
        <v>16</v>
      </c>
      <c r="D8238" t="s">
        <v>16</v>
      </c>
      <c r="E8238" t="s">
        <v>16</v>
      </c>
      <c r="F8238" t="s">
        <v>16</v>
      </c>
      <c r="G8238" t="s">
        <v>2467</v>
      </c>
      <c r="H8238">
        <v>1</v>
      </c>
      <c r="I8238" t="s">
        <v>5232</v>
      </c>
    </row>
    <row r="8239" spans="1:9" x14ac:dyDescent="0.25">
      <c r="A8239" t="s">
        <v>10240</v>
      </c>
      <c r="B8239">
        <v>70120140</v>
      </c>
      <c r="C8239" t="s">
        <v>16</v>
      </c>
      <c r="D8239" t="s">
        <v>16</v>
      </c>
      <c r="E8239" t="s">
        <v>16</v>
      </c>
      <c r="F8239" t="s">
        <v>16</v>
      </c>
      <c r="G8239" t="s">
        <v>2467</v>
      </c>
      <c r="H8239">
        <v>1</v>
      </c>
      <c r="I8239" t="s">
        <v>5232</v>
      </c>
    </row>
    <row r="8240" spans="1:9" x14ac:dyDescent="0.25">
      <c r="A8240" t="s">
        <v>9031</v>
      </c>
      <c r="B8240">
        <v>70120140</v>
      </c>
      <c r="C8240" t="s">
        <v>16</v>
      </c>
      <c r="D8240" t="s">
        <v>16</v>
      </c>
      <c r="E8240" t="s">
        <v>16</v>
      </c>
      <c r="F8240" t="s">
        <v>16</v>
      </c>
      <c r="G8240" t="s">
        <v>2467</v>
      </c>
      <c r="H8240">
        <v>1</v>
      </c>
      <c r="I8240" t="s">
        <v>5232</v>
      </c>
    </row>
    <row r="8241" spans="1:9" x14ac:dyDescent="0.25">
      <c r="A8241" t="s">
        <v>11984</v>
      </c>
      <c r="B8241">
        <v>70120140</v>
      </c>
      <c r="C8241" t="s">
        <v>16</v>
      </c>
      <c r="D8241" t="s">
        <v>16</v>
      </c>
      <c r="E8241" t="s">
        <v>16</v>
      </c>
      <c r="F8241" t="s">
        <v>16</v>
      </c>
      <c r="G8241" t="s">
        <v>2467</v>
      </c>
      <c r="H8241">
        <v>1</v>
      </c>
      <c r="I8241" t="s">
        <v>5232</v>
      </c>
    </row>
    <row r="8242" spans="1:9" x14ac:dyDescent="0.25">
      <c r="A8242" t="s">
        <v>9018</v>
      </c>
      <c r="B8242">
        <v>65381262</v>
      </c>
      <c r="C8242" t="s">
        <v>16</v>
      </c>
      <c r="D8242" t="s">
        <v>16</v>
      </c>
      <c r="E8242" t="s">
        <v>16</v>
      </c>
      <c r="F8242" t="s">
        <v>16</v>
      </c>
      <c r="G8242" t="s">
        <v>8149</v>
      </c>
      <c r="H8242">
        <v>1</v>
      </c>
      <c r="I8242" t="s">
        <v>13145</v>
      </c>
    </row>
    <row r="8243" spans="1:9" x14ac:dyDescent="0.25">
      <c r="A8243" t="s">
        <v>8207</v>
      </c>
      <c r="B8243">
        <v>75622288</v>
      </c>
      <c r="C8243" t="s">
        <v>16</v>
      </c>
      <c r="D8243" t="s">
        <v>16</v>
      </c>
      <c r="E8243" t="s">
        <v>16</v>
      </c>
      <c r="F8243" t="s">
        <v>16</v>
      </c>
      <c r="G8243" t="s">
        <v>3797</v>
      </c>
      <c r="H8243">
        <v>1</v>
      </c>
      <c r="I8243" t="s">
        <v>5242</v>
      </c>
    </row>
    <row r="8244" spans="1:9" x14ac:dyDescent="0.25">
      <c r="A8244" t="s">
        <v>10263</v>
      </c>
      <c r="B8244">
        <v>75622288</v>
      </c>
      <c r="C8244" t="s">
        <v>16</v>
      </c>
      <c r="D8244" t="s">
        <v>16</v>
      </c>
      <c r="E8244" t="s">
        <v>16</v>
      </c>
      <c r="F8244" t="s">
        <v>16</v>
      </c>
      <c r="G8244" t="s">
        <v>3797</v>
      </c>
      <c r="H8244">
        <v>1</v>
      </c>
      <c r="I8244" t="s">
        <v>5242</v>
      </c>
    </row>
    <row r="8245" spans="1:9" x14ac:dyDescent="0.25">
      <c r="A8245" t="s">
        <v>14361</v>
      </c>
      <c r="B8245">
        <v>75622288</v>
      </c>
      <c r="C8245" t="s">
        <v>16</v>
      </c>
      <c r="D8245" t="s">
        <v>16</v>
      </c>
      <c r="E8245" t="s">
        <v>16</v>
      </c>
      <c r="F8245" t="s">
        <v>16</v>
      </c>
      <c r="G8245" t="s">
        <v>3797</v>
      </c>
      <c r="H8245">
        <v>1</v>
      </c>
      <c r="I8245" t="s">
        <v>5242</v>
      </c>
    </row>
    <row r="8246" spans="1:9" x14ac:dyDescent="0.25">
      <c r="A8246" t="s">
        <v>10264</v>
      </c>
      <c r="B8246">
        <v>75622288</v>
      </c>
      <c r="C8246" t="s">
        <v>16</v>
      </c>
      <c r="D8246" t="s">
        <v>16</v>
      </c>
      <c r="E8246" t="s">
        <v>16</v>
      </c>
      <c r="F8246" t="s">
        <v>16</v>
      </c>
      <c r="G8246" t="s">
        <v>3797</v>
      </c>
      <c r="H8246">
        <v>1</v>
      </c>
      <c r="I8246" t="s">
        <v>5242</v>
      </c>
    </row>
    <row r="8247" spans="1:9" x14ac:dyDescent="0.25">
      <c r="A8247" t="s">
        <v>8208</v>
      </c>
      <c r="B8247">
        <v>75622288</v>
      </c>
      <c r="C8247" t="s">
        <v>16</v>
      </c>
      <c r="D8247" t="s">
        <v>16</v>
      </c>
      <c r="E8247" t="s">
        <v>16</v>
      </c>
      <c r="F8247" t="s">
        <v>16</v>
      </c>
      <c r="G8247" t="s">
        <v>3797</v>
      </c>
      <c r="H8247">
        <v>1</v>
      </c>
      <c r="I8247" t="s">
        <v>5242</v>
      </c>
    </row>
    <row r="8248" spans="1:9" x14ac:dyDescent="0.25">
      <c r="A8248" t="s">
        <v>11105</v>
      </c>
      <c r="B8248">
        <v>75622288</v>
      </c>
      <c r="C8248" t="s">
        <v>16</v>
      </c>
      <c r="D8248" t="s">
        <v>16</v>
      </c>
      <c r="E8248" t="s">
        <v>16</v>
      </c>
      <c r="F8248" t="s">
        <v>16</v>
      </c>
      <c r="G8248" t="s">
        <v>3797</v>
      </c>
      <c r="H8248">
        <v>1</v>
      </c>
      <c r="I8248" t="s">
        <v>5242</v>
      </c>
    </row>
    <row r="8249" spans="1:9" x14ac:dyDescent="0.25">
      <c r="A8249" t="s">
        <v>10262</v>
      </c>
      <c r="B8249">
        <v>75622288</v>
      </c>
      <c r="C8249" t="s">
        <v>16</v>
      </c>
      <c r="D8249" t="s">
        <v>16</v>
      </c>
      <c r="E8249" t="s">
        <v>16</v>
      </c>
      <c r="F8249" t="s">
        <v>16</v>
      </c>
      <c r="G8249" t="s">
        <v>3797</v>
      </c>
      <c r="H8249">
        <v>1</v>
      </c>
      <c r="I8249" t="s">
        <v>5242</v>
      </c>
    </row>
    <row r="8250" spans="1:9" x14ac:dyDescent="0.25">
      <c r="A8250" t="s">
        <v>8210</v>
      </c>
      <c r="B8250">
        <v>75622288</v>
      </c>
      <c r="C8250" t="s">
        <v>16</v>
      </c>
      <c r="D8250" t="s">
        <v>16</v>
      </c>
      <c r="E8250" t="s">
        <v>16</v>
      </c>
      <c r="F8250" t="s">
        <v>16</v>
      </c>
      <c r="G8250" t="s">
        <v>3797</v>
      </c>
      <c r="H8250">
        <v>1</v>
      </c>
      <c r="I8250" t="s">
        <v>5242</v>
      </c>
    </row>
    <row r="8251" spans="1:9" x14ac:dyDescent="0.25">
      <c r="A8251" t="s">
        <v>11103</v>
      </c>
      <c r="B8251">
        <v>75622288</v>
      </c>
      <c r="C8251" t="s">
        <v>16</v>
      </c>
      <c r="D8251" t="s">
        <v>16</v>
      </c>
      <c r="E8251" t="s">
        <v>16</v>
      </c>
      <c r="F8251" t="s">
        <v>16</v>
      </c>
      <c r="G8251" t="s">
        <v>3797</v>
      </c>
      <c r="H8251">
        <v>1</v>
      </c>
      <c r="I8251" t="s">
        <v>5242</v>
      </c>
    </row>
    <row r="8252" spans="1:9" x14ac:dyDescent="0.25">
      <c r="A8252" t="s">
        <v>12163</v>
      </c>
      <c r="B8252">
        <v>75622288</v>
      </c>
      <c r="C8252" t="s">
        <v>16</v>
      </c>
      <c r="D8252" t="s">
        <v>16</v>
      </c>
      <c r="E8252" t="s">
        <v>16</v>
      </c>
      <c r="F8252" t="s">
        <v>16</v>
      </c>
      <c r="G8252" t="s">
        <v>3797</v>
      </c>
      <c r="H8252">
        <v>1</v>
      </c>
      <c r="I8252" t="s">
        <v>5242</v>
      </c>
    </row>
    <row r="8253" spans="1:9" x14ac:dyDescent="0.25">
      <c r="A8253" t="s">
        <v>11104</v>
      </c>
      <c r="B8253">
        <v>75622288</v>
      </c>
      <c r="C8253" t="s">
        <v>16</v>
      </c>
      <c r="D8253" t="s">
        <v>16</v>
      </c>
      <c r="E8253" t="s">
        <v>16</v>
      </c>
      <c r="F8253" t="s">
        <v>16</v>
      </c>
      <c r="G8253" t="s">
        <v>3797</v>
      </c>
      <c r="H8253">
        <v>1</v>
      </c>
      <c r="I8253" t="s">
        <v>5242</v>
      </c>
    </row>
    <row r="8254" spans="1:9" x14ac:dyDescent="0.25">
      <c r="A8254" t="s">
        <v>12162</v>
      </c>
      <c r="B8254">
        <v>75622288</v>
      </c>
      <c r="C8254" t="s">
        <v>16</v>
      </c>
      <c r="D8254" t="s">
        <v>16</v>
      </c>
      <c r="E8254" t="s">
        <v>16</v>
      </c>
      <c r="F8254" t="s">
        <v>16</v>
      </c>
      <c r="G8254" t="s">
        <v>3797</v>
      </c>
      <c r="H8254">
        <v>1</v>
      </c>
      <c r="I8254" t="s">
        <v>5242</v>
      </c>
    </row>
    <row r="8255" spans="1:9" x14ac:dyDescent="0.25">
      <c r="A8255" t="s">
        <v>8211</v>
      </c>
      <c r="B8255">
        <v>65381262</v>
      </c>
      <c r="C8255" t="s">
        <v>16</v>
      </c>
      <c r="D8255" t="s">
        <v>16</v>
      </c>
      <c r="E8255" t="s">
        <v>16</v>
      </c>
      <c r="F8255" t="s">
        <v>16</v>
      </c>
      <c r="G8255" t="s">
        <v>8149</v>
      </c>
      <c r="H8255">
        <v>1</v>
      </c>
      <c r="I8255" t="s">
        <v>13145</v>
      </c>
    </row>
    <row r="8256" spans="1:9" x14ac:dyDescent="0.25">
      <c r="A8256" t="s">
        <v>10251</v>
      </c>
      <c r="B8256">
        <v>65381262</v>
      </c>
      <c r="C8256" t="s">
        <v>16</v>
      </c>
      <c r="D8256" t="s">
        <v>16</v>
      </c>
      <c r="E8256" t="s">
        <v>16</v>
      </c>
      <c r="F8256" t="s">
        <v>16</v>
      </c>
      <c r="G8256" t="s">
        <v>8149</v>
      </c>
      <c r="H8256">
        <v>1</v>
      </c>
      <c r="I8256" t="s">
        <v>13145</v>
      </c>
    </row>
    <row r="8257" spans="1:9" x14ac:dyDescent="0.25">
      <c r="A8257" t="s">
        <v>10252</v>
      </c>
      <c r="B8257">
        <v>65381262</v>
      </c>
      <c r="C8257" t="s">
        <v>16</v>
      </c>
      <c r="D8257" t="s">
        <v>16</v>
      </c>
      <c r="E8257" t="s">
        <v>16</v>
      </c>
      <c r="F8257" t="s">
        <v>16</v>
      </c>
      <c r="G8257" t="s">
        <v>8149</v>
      </c>
      <c r="H8257">
        <v>1</v>
      </c>
      <c r="I8257" t="s">
        <v>13145</v>
      </c>
    </row>
    <row r="8258" spans="1:9" x14ac:dyDescent="0.25">
      <c r="A8258" t="s">
        <v>10239</v>
      </c>
      <c r="B8258">
        <v>65381262</v>
      </c>
      <c r="C8258" t="s">
        <v>16</v>
      </c>
      <c r="D8258" t="s">
        <v>16</v>
      </c>
      <c r="E8258" t="s">
        <v>16</v>
      </c>
      <c r="F8258" t="s">
        <v>16</v>
      </c>
      <c r="G8258" t="s">
        <v>8149</v>
      </c>
      <c r="H8258">
        <v>1</v>
      </c>
      <c r="I8258" t="s">
        <v>13145</v>
      </c>
    </row>
    <row r="8259" spans="1:9" x14ac:dyDescent="0.25">
      <c r="A8259" t="s">
        <v>10246</v>
      </c>
      <c r="B8259">
        <v>65381262</v>
      </c>
      <c r="C8259" t="s">
        <v>16</v>
      </c>
      <c r="D8259" t="s">
        <v>16</v>
      </c>
      <c r="E8259" t="s">
        <v>16</v>
      </c>
      <c r="F8259" t="s">
        <v>16</v>
      </c>
      <c r="G8259" t="s">
        <v>8149</v>
      </c>
      <c r="H8259">
        <v>1</v>
      </c>
      <c r="I8259" t="s">
        <v>13145</v>
      </c>
    </row>
    <row r="8260" spans="1:9" x14ac:dyDescent="0.25">
      <c r="A8260" t="s">
        <v>10247</v>
      </c>
      <c r="B8260">
        <v>65381262</v>
      </c>
      <c r="C8260" t="s">
        <v>16</v>
      </c>
      <c r="D8260" t="s">
        <v>16</v>
      </c>
      <c r="E8260" t="s">
        <v>16</v>
      </c>
      <c r="F8260" t="s">
        <v>16</v>
      </c>
      <c r="G8260" t="s">
        <v>8149</v>
      </c>
      <c r="H8260">
        <v>1</v>
      </c>
      <c r="I8260" t="s">
        <v>13145</v>
      </c>
    </row>
    <row r="8261" spans="1:9" x14ac:dyDescent="0.25">
      <c r="A8261" t="s">
        <v>11983</v>
      </c>
      <c r="B8261">
        <v>65381262</v>
      </c>
      <c r="C8261" t="s">
        <v>16</v>
      </c>
      <c r="D8261" t="s">
        <v>16</v>
      </c>
      <c r="E8261" t="s">
        <v>16</v>
      </c>
      <c r="F8261" t="s">
        <v>16</v>
      </c>
      <c r="G8261" t="s">
        <v>8149</v>
      </c>
      <c r="H8261">
        <v>1</v>
      </c>
      <c r="I8261" t="s">
        <v>13145</v>
      </c>
    </row>
    <row r="8262" spans="1:9" x14ac:dyDescent="0.25">
      <c r="A8262" t="s">
        <v>11907</v>
      </c>
      <c r="B8262">
        <v>65381262</v>
      </c>
      <c r="C8262" t="s">
        <v>16</v>
      </c>
      <c r="D8262" t="s">
        <v>16</v>
      </c>
      <c r="E8262" t="s">
        <v>16</v>
      </c>
      <c r="F8262" t="s">
        <v>16</v>
      </c>
      <c r="G8262" t="s">
        <v>8149</v>
      </c>
      <c r="H8262">
        <v>1</v>
      </c>
      <c r="I8262" t="s">
        <v>13145</v>
      </c>
    </row>
    <row r="8263" spans="1:9" x14ac:dyDescent="0.25">
      <c r="A8263" t="s">
        <v>11908</v>
      </c>
      <c r="B8263">
        <v>70120140</v>
      </c>
      <c r="C8263" t="s">
        <v>16</v>
      </c>
      <c r="D8263" t="s">
        <v>16</v>
      </c>
      <c r="E8263" t="s">
        <v>16</v>
      </c>
      <c r="F8263" t="s">
        <v>16</v>
      </c>
      <c r="G8263" t="s">
        <v>2467</v>
      </c>
      <c r="H8263">
        <v>1</v>
      </c>
      <c r="I8263" t="s">
        <v>5232</v>
      </c>
    </row>
    <row r="8264" spans="1:9" x14ac:dyDescent="0.25">
      <c r="A8264" t="s">
        <v>11869</v>
      </c>
      <c r="B8264">
        <v>65381262</v>
      </c>
      <c r="C8264" t="s">
        <v>16</v>
      </c>
      <c r="D8264" t="s">
        <v>16</v>
      </c>
      <c r="E8264" t="s">
        <v>16</v>
      </c>
      <c r="F8264" t="s">
        <v>16</v>
      </c>
      <c r="G8264" t="s">
        <v>8149</v>
      </c>
      <c r="H8264">
        <v>1</v>
      </c>
      <c r="I8264" t="s">
        <v>13145</v>
      </c>
    </row>
    <row r="8265" spans="1:9" x14ac:dyDescent="0.25">
      <c r="A8265" t="s">
        <v>11911</v>
      </c>
      <c r="B8265">
        <v>65381262</v>
      </c>
      <c r="C8265" t="s">
        <v>16</v>
      </c>
      <c r="D8265" t="s">
        <v>16</v>
      </c>
      <c r="E8265" t="s">
        <v>16</v>
      </c>
      <c r="F8265" t="s">
        <v>16</v>
      </c>
      <c r="G8265" t="s">
        <v>8149</v>
      </c>
      <c r="H8265">
        <v>1</v>
      </c>
      <c r="I8265" t="s">
        <v>13145</v>
      </c>
    </row>
    <row r="8266" spans="1:9" x14ac:dyDescent="0.25">
      <c r="A8266" t="s">
        <v>10259</v>
      </c>
      <c r="B8266">
        <v>75622288</v>
      </c>
      <c r="C8266" t="s">
        <v>16</v>
      </c>
      <c r="D8266" t="s">
        <v>16</v>
      </c>
      <c r="E8266" t="s">
        <v>16</v>
      </c>
      <c r="F8266" t="s">
        <v>16</v>
      </c>
      <c r="G8266" t="s">
        <v>3797</v>
      </c>
      <c r="H8266">
        <v>1</v>
      </c>
      <c r="I8266" t="s">
        <v>5242</v>
      </c>
    </row>
    <row r="8267" spans="1:9" x14ac:dyDescent="0.25">
      <c r="A8267" t="s">
        <v>10265</v>
      </c>
      <c r="B8267">
        <v>75622288</v>
      </c>
      <c r="C8267" t="s">
        <v>16</v>
      </c>
      <c r="D8267" t="s">
        <v>16</v>
      </c>
      <c r="E8267" t="s">
        <v>16</v>
      </c>
      <c r="F8267" t="s">
        <v>16</v>
      </c>
      <c r="G8267" t="s">
        <v>3797</v>
      </c>
      <c r="H8267">
        <v>1</v>
      </c>
      <c r="I8267" t="s">
        <v>5242</v>
      </c>
    </row>
    <row r="8268" spans="1:9" x14ac:dyDescent="0.25">
      <c r="A8268" t="s">
        <v>10260</v>
      </c>
      <c r="B8268">
        <v>75622288</v>
      </c>
      <c r="C8268" t="s">
        <v>16</v>
      </c>
      <c r="D8268" t="s">
        <v>16</v>
      </c>
      <c r="E8268" t="s">
        <v>16</v>
      </c>
      <c r="F8268" t="s">
        <v>16</v>
      </c>
      <c r="G8268" t="s">
        <v>3797</v>
      </c>
      <c r="H8268">
        <v>1</v>
      </c>
      <c r="I8268" t="s">
        <v>5242</v>
      </c>
    </row>
    <row r="8269" spans="1:9" x14ac:dyDescent="0.25">
      <c r="A8269" t="s">
        <v>11864</v>
      </c>
      <c r="B8269">
        <v>65381262</v>
      </c>
      <c r="C8269" t="s">
        <v>16</v>
      </c>
      <c r="D8269" t="s">
        <v>16</v>
      </c>
      <c r="E8269" t="s">
        <v>16</v>
      </c>
      <c r="F8269" t="s">
        <v>16</v>
      </c>
      <c r="G8269" t="s">
        <v>8149</v>
      </c>
      <c r="H8269">
        <v>1</v>
      </c>
      <c r="I8269" t="s">
        <v>13145</v>
      </c>
    </row>
    <row r="8270" spans="1:9" x14ac:dyDescent="0.25">
      <c r="A8270" t="s">
        <v>11863</v>
      </c>
      <c r="B8270">
        <v>65381262</v>
      </c>
      <c r="C8270" t="s">
        <v>16</v>
      </c>
      <c r="D8270" t="s">
        <v>16</v>
      </c>
      <c r="E8270" t="s">
        <v>16</v>
      </c>
      <c r="F8270" t="s">
        <v>16</v>
      </c>
      <c r="G8270" t="s">
        <v>8149</v>
      </c>
      <c r="H8270">
        <v>1</v>
      </c>
      <c r="I8270" t="s">
        <v>13145</v>
      </c>
    </row>
    <row r="8271" spans="1:9" x14ac:dyDescent="0.25">
      <c r="A8271" t="s">
        <v>11917</v>
      </c>
      <c r="B8271">
        <v>75622288</v>
      </c>
      <c r="C8271" t="s">
        <v>16</v>
      </c>
      <c r="D8271" t="s">
        <v>16</v>
      </c>
      <c r="E8271" t="s">
        <v>16</v>
      </c>
      <c r="F8271" t="s">
        <v>16</v>
      </c>
      <c r="G8271" t="s">
        <v>3797</v>
      </c>
      <c r="H8271">
        <v>1</v>
      </c>
      <c r="I8271" t="s">
        <v>5242</v>
      </c>
    </row>
    <row r="8272" spans="1:9" x14ac:dyDescent="0.25">
      <c r="A8272" t="s">
        <v>11919</v>
      </c>
      <c r="B8272">
        <v>75622288</v>
      </c>
      <c r="C8272" t="s">
        <v>16</v>
      </c>
      <c r="D8272" t="s">
        <v>16</v>
      </c>
      <c r="E8272" t="s">
        <v>16</v>
      </c>
      <c r="F8272" t="s">
        <v>16</v>
      </c>
      <c r="G8272" t="s">
        <v>3797</v>
      </c>
      <c r="H8272">
        <v>1</v>
      </c>
      <c r="I8272" t="s">
        <v>5242</v>
      </c>
    </row>
    <row r="8273" spans="1:9" x14ac:dyDescent="0.25">
      <c r="A8273" t="s">
        <v>11923</v>
      </c>
      <c r="B8273">
        <v>75622288</v>
      </c>
      <c r="C8273" t="s">
        <v>16</v>
      </c>
      <c r="D8273" t="s">
        <v>16</v>
      </c>
      <c r="E8273" t="s">
        <v>16</v>
      </c>
      <c r="F8273" t="s">
        <v>16</v>
      </c>
      <c r="G8273" t="s">
        <v>3797</v>
      </c>
      <c r="H8273">
        <v>1</v>
      </c>
      <c r="I8273" t="s">
        <v>5242</v>
      </c>
    </row>
    <row r="8274" spans="1:9" x14ac:dyDescent="0.25">
      <c r="A8274" t="s">
        <v>11918</v>
      </c>
      <c r="B8274">
        <v>75622288</v>
      </c>
      <c r="C8274" t="s">
        <v>16</v>
      </c>
      <c r="D8274" t="s">
        <v>16</v>
      </c>
      <c r="E8274" t="s">
        <v>16</v>
      </c>
      <c r="F8274" t="s">
        <v>16</v>
      </c>
      <c r="G8274" t="s">
        <v>3797</v>
      </c>
      <c r="H8274">
        <v>1</v>
      </c>
      <c r="I8274" t="s">
        <v>5242</v>
      </c>
    </row>
    <row r="8275" spans="1:9" x14ac:dyDescent="0.25">
      <c r="A8275" t="s">
        <v>11920</v>
      </c>
      <c r="B8275">
        <v>75622288</v>
      </c>
      <c r="C8275" t="s">
        <v>16</v>
      </c>
      <c r="D8275" t="s">
        <v>16</v>
      </c>
      <c r="E8275" t="s">
        <v>16</v>
      </c>
      <c r="F8275" t="s">
        <v>16</v>
      </c>
      <c r="G8275" t="s">
        <v>3797</v>
      </c>
      <c r="H8275">
        <v>1</v>
      </c>
      <c r="I8275" t="s">
        <v>5242</v>
      </c>
    </row>
    <row r="8276" spans="1:9" x14ac:dyDescent="0.25">
      <c r="A8276" t="s">
        <v>11922</v>
      </c>
      <c r="B8276">
        <v>75622288</v>
      </c>
      <c r="C8276" t="s">
        <v>16</v>
      </c>
      <c r="D8276" t="s">
        <v>16</v>
      </c>
      <c r="E8276" t="s">
        <v>16</v>
      </c>
      <c r="F8276" t="s">
        <v>16</v>
      </c>
      <c r="G8276" t="s">
        <v>3797</v>
      </c>
      <c r="H8276">
        <v>1</v>
      </c>
      <c r="I8276" t="s">
        <v>5242</v>
      </c>
    </row>
    <row r="8277" spans="1:9" x14ac:dyDescent="0.25">
      <c r="A8277" t="s">
        <v>11921</v>
      </c>
      <c r="B8277">
        <v>75211662</v>
      </c>
      <c r="C8277" t="s">
        <v>16</v>
      </c>
      <c r="D8277" t="s">
        <v>16</v>
      </c>
      <c r="E8277" t="s">
        <v>16</v>
      </c>
      <c r="F8277" t="s">
        <v>16</v>
      </c>
      <c r="G8277" t="s">
        <v>7015</v>
      </c>
      <c r="H8277">
        <v>1</v>
      </c>
      <c r="I8277" t="s">
        <v>7143</v>
      </c>
    </row>
    <row r="8278" spans="1:9" x14ac:dyDescent="0.25">
      <c r="A8278" t="s">
        <v>11924</v>
      </c>
      <c r="B8278">
        <v>75211662</v>
      </c>
      <c r="C8278" t="s">
        <v>16</v>
      </c>
      <c r="D8278" t="s">
        <v>16</v>
      </c>
      <c r="E8278" t="s">
        <v>16</v>
      </c>
      <c r="F8278" t="s">
        <v>16</v>
      </c>
      <c r="G8278" t="s">
        <v>7015</v>
      </c>
      <c r="H8278">
        <v>1</v>
      </c>
      <c r="I8278" t="s">
        <v>7143</v>
      </c>
    </row>
    <row r="8279" spans="1:9" x14ac:dyDescent="0.25">
      <c r="A8279" t="s">
        <v>11925</v>
      </c>
      <c r="B8279">
        <v>75211662</v>
      </c>
      <c r="C8279" t="s">
        <v>16</v>
      </c>
      <c r="D8279" t="s">
        <v>16</v>
      </c>
      <c r="E8279" t="s">
        <v>16</v>
      </c>
      <c r="F8279" t="s">
        <v>16</v>
      </c>
      <c r="G8279" t="s">
        <v>7015</v>
      </c>
      <c r="H8279">
        <v>1</v>
      </c>
      <c r="I8279" t="s">
        <v>7143</v>
      </c>
    </row>
    <row r="8280" spans="1:9" x14ac:dyDescent="0.25">
      <c r="A8280" t="s">
        <v>11915</v>
      </c>
      <c r="B8280">
        <v>75211662</v>
      </c>
      <c r="C8280" t="s">
        <v>16</v>
      </c>
      <c r="D8280" t="s">
        <v>16</v>
      </c>
      <c r="E8280" t="s">
        <v>16</v>
      </c>
      <c r="F8280" t="s">
        <v>16</v>
      </c>
      <c r="G8280" t="s">
        <v>7015</v>
      </c>
      <c r="H8280">
        <v>1</v>
      </c>
      <c r="I8280" t="s">
        <v>7143</v>
      </c>
    </row>
    <row r="8281" spans="1:9" x14ac:dyDescent="0.25">
      <c r="A8281" t="s">
        <v>11927</v>
      </c>
      <c r="B8281">
        <v>75211662</v>
      </c>
      <c r="C8281" t="s">
        <v>16</v>
      </c>
      <c r="D8281" t="s">
        <v>16</v>
      </c>
      <c r="E8281" t="s">
        <v>16</v>
      </c>
      <c r="F8281" t="s">
        <v>16</v>
      </c>
      <c r="G8281" t="s">
        <v>7015</v>
      </c>
      <c r="H8281">
        <v>1</v>
      </c>
      <c r="I8281" t="s">
        <v>7143</v>
      </c>
    </row>
    <row r="8282" spans="1:9" x14ac:dyDescent="0.25">
      <c r="A8282" t="s">
        <v>11926</v>
      </c>
      <c r="B8282">
        <v>75211662</v>
      </c>
      <c r="C8282" t="s">
        <v>16</v>
      </c>
      <c r="D8282" t="s">
        <v>16</v>
      </c>
      <c r="E8282" t="s">
        <v>16</v>
      </c>
      <c r="F8282" t="s">
        <v>16</v>
      </c>
      <c r="G8282" t="s">
        <v>7015</v>
      </c>
      <c r="H8282">
        <v>1</v>
      </c>
      <c r="I8282" t="s">
        <v>7143</v>
      </c>
    </row>
    <row r="8283" spans="1:9" x14ac:dyDescent="0.25">
      <c r="A8283" t="s">
        <v>11916</v>
      </c>
      <c r="B8283">
        <v>75211662</v>
      </c>
      <c r="C8283" t="s">
        <v>16</v>
      </c>
      <c r="D8283" t="s">
        <v>16</v>
      </c>
      <c r="E8283" t="s">
        <v>16</v>
      </c>
      <c r="F8283" t="s">
        <v>16</v>
      </c>
      <c r="G8283" t="s">
        <v>7015</v>
      </c>
      <c r="H8283">
        <v>1</v>
      </c>
      <c r="I8283" t="s">
        <v>7143</v>
      </c>
    </row>
    <row r="8284" spans="1:9" x14ac:dyDescent="0.25">
      <c r="A8284" t="s">
        <v>11928</v>
      </c>
      <c r="B8284">
        <v>75211662</v>
      </c>
      <c r="C8284" t="s">
        <v>16</v>
      </c>
      <c r="D8284" t="s">
        <v>16</v>
      </c>
      <c r="E8284" t="s">
        <v>16</v>
      </c>
      <c r="F8284" t="s">
        <v>16</v>
      </c>
      <c r="G8284" t="s">
        <v>7015</v>
      </c>
      <c r="H8284">
        <v>1</v>
      </c>
      <c r="I8284" t="s">
        <v>7143</v>
      </c>
    </row>
    <row r="8285" spans="1:9" x14ac:dyDescent="0.25">
      <c r="A8285" t="s">
        <v>10875</v>
      </c>
      <c r="B8285">
        <v>75211662</v>
      </c>
      <c r="C8285" t="s">
        <v>16</v>
      </c>
      <c r="D8285" t="s">
        <v>16</v>
      </c>
      <c r="E8285" t="s">
        <v>16</v>
      </c>
      <c r="F8285" t="s">
        <v>16</v>
      </c>
      <c r="G8285" t="s">
        <v>7015</v>
      </c>
      <c r="H8285">
        <v>1</v>
      </c>
      <c r="I8285" t="s">
        <v>7143</v>
      </c>
    </row>
    <row r="8286" spans="1:9" x14ac:dyDescent="0.25">
      <c r="A8286" t="s">
        <v>10706</v>
      </c>
      <c r="B8286">
        <v>65381262</v>
      </c>
      <c r="C8286" t="s">
        <v>16</v>
      </c>
      <c r="D8286" t="s">
        <v>16</v>
      </c>
      <c r="E8286" t="s">
        <v>16</v>
      </c>
      <c r="F8286" t="s">
        <v>16</v>
      </c>
      <c r="G8286" t="s">
        <v>8149</v>
      </c>
      <c r="H8286">
        <v>1</v>
      </c>
      <c r="I8286" t="s">
        <v>13145</v>
      </c>
    </row>
    <row r="8287" spans="1:9" x14ac:dyDescent="0.25">
      <c r="A8287" t="s">
        <v>11370</v>
      </c>
      <c r="B8287">
        <v>65381262</v>
      </c>
      <c r="C8287" t="s">
        <v>16</v>
      </c>
      <c r="D8287" t="s">
        <v>16</v>
      </c>
      <c r="E8287" t="s">
        <v>16</v>
      </c>
      <c r="F8287" t="s">
        <v>16</v>
      </c>
      <c r="G8287" t="s">
        <v>8149</v>
      </c>
      <c r="H8287">
        <v>1</v>
      </c>
      <c r="I8287" t="s">
        <v>13145</v>
      </c>
    </row>
    <row r="8288" spans="1:9" x14ac:dyDescent="0.25">
      <c r="A8288" t="s">
        <v>11369</v>
      </c>
      <c r="B8288">
        <v>65381262</v>
      </c>
      <c r="C8288" t="s">
        <v>16</v>
      </c>
      <c r="D8288" t="s">
        <v>16</v>
      </c>
      <c r="E8288" t="s">
        <v>16</v>
      </c>
      <c r="F8288" t="s">
        <v>16</v>
      </c>
      <c r="G8288" t="s">
        <v>8149</v>
      </c>
      <c r="H8288">
        <v>1</v>
      </c>
      <c r="I8288" t="s">
        <v>13145</v>
      </c>
    </row>
    <row r="8289" spans="1:9" x14ac:dyDescent="0.25">
      <c r="A8289" t="s">
        <v>11371</v>
      </c>
      <c r="B8289">
        <v>65381262</v>
      </c>
      <c r="C8289" t="s">
        <v>16</v>
      </c>
      <c r="D8289" t="s">
        <v>16</v>
      </c>
      <c r="E8289" t="s">
        <v>16</v>
      </c>
      <c r="F8289" t="s">
        <v>16</v>
      </c>
      <c r="G8289" t="s">
        <v>8149</v>
      </c>
      <c r="H8289">
        <v>1</v>
      </c>
      <c r="I8289" t="s">
        <v>13145</v>
      </c>
    </row>
    <row r="8290" spans="1:9" x14ac:dyDescent="0.25">
      <c r="A8290" t="s">
        <v>10655</v>
      </c>
      <c r="B8290">
        <v>65381262</v>
      </c>
      <c r="C8290" t="s">
        <v>16</v>
      </c>
      <c r="D8290" t="s">
        <v>16</v>
      </c>
      <c r="E8290" t="s">
        <v>16</v>
      </c>
      <c r="F8290" t="s">
        <v>16</v>
      </c>
      <c r="G8290" t="s">
        <v>8149</v>
      </c>
      <c r="H8290">
        <v>1</v>
      </c>
      <c r="I8290" t="s">
        <v>13145</v>
      </c>
    </row>
    <row r="8291" spans="1:9" x14ac:dyDescent="0.25">
      <c r="A8291" t="s">
        <v>10658</v>
      </c>
      <c r="B8291">
        <v>65381262</v>
      </c>
      <c r="C8291" t="s">
        <v>16</v>
      </c>
      <c r="D8291" t="s">
        <v>16</v>
      </c>
      <c r="E8291" t="s">
        <v>16</v>
      </c>
      <c r="F8291" t="s">
        <v>16</v>
      </c>
      <c r="G8291" t="s">
        <v>8149</v>
      </c>
      <c r="H8291">
        <v>1</v>
      </c>
      <c r="I8291" t="s">
        <v>13145</v>
      </c>
    </row>
    <row r="8292" spans="1:9" x14ac:dyDescent="0.25">
      <c r="A8292" t="s">
        <v>11338</v>
      </c>
      <c r="B8292">
        <v>65381262</v>
      </c>
      <c r="C8292" t="s">
        <v>16</v>
      </c>
      <c r="D8292" t="s">
        <v>16</v>
      </c>
      <c r="E8292" t="s">
        <v>16</v>
      </c>
      <c r="F8292" t="s">
        <v>16</v>
      </c>
      <c r="G8292" t="s">
        <v>8149</v>
      </c>
      <c r="H8292">
        <v>1</v>
      </c>
      <c r="I8292" t="s">
        <v>13145</v>
      </c>
    </row>
    <row r="8293" spans="1:9" x14ac:dyDescent="0.25">
      <c r="A8293" t="s">
        <v>10290</v>
      </c>
      <c r="B8293">
        <v>65381262</v>
      </c>
      <c r="C8293" t="s">
        <v>16</v>
      </c>
      <c r="D8293" t="s">
        <v>16</v>
      </c>
      <c r="E8293" t="s">
        <v>16</v>
      </c>
      <c r="F8293" t="s">
        <v>16</v>
      </c>
      <c r="G8293" t="s">
        <v>8149</v>
      </c>
      <c r="H8293">
        <v>1</v>
      </c>
      <c r="I8293" t="s">
        <v>13145</v>
      </c>
    </row>
    <row r="8294" spans="1:9" x14ac:dyDescent="0.25">
      <c r="A8294" t="s">
        <v>10384</v>
      </c>
      <c r="B8294">
        <v>70120140</v>
      </c>
      <c r="C8294" t="s">
        <v>16</v>
      </c>
      <c r="D8294" t="s">
        <v>16</v>
      </c>
      <c r="E8294" t="s">
        <v>16</v>
      </c>
      <c r="F8294" t="s">
        <v>16</v>
      </c>
      <c r="G8294" t="s">
        <v>2467</v>
      </c>
      <c r="H8294">
        <v>3</v>
      </c>
      <c r="I8294" t="s">
        <v>5232</v>
      </c>
    </row>
    <row r="8295" spans="1:9" x14ac:dyDescent="0.25">
      <c r="A8295" t="s">
        <v>10697</v>
      </c>
      <c r="B8295">
        <v>66158040</v>
      </c>
      <c r="C8295" t="s">
        <v>16</v>
      </c>
      <c r="D8295" t="s">
        <v>16</v>
      </c>
      <c r="E8295" t="s">
        <v>16</v>
      </c>
      <c r="F8295" t="s">
        <v>16</v>
      </c>
      <c r="G8295" t="s">
        <v>13920</v>
      </c>
      <c r="H8295">
        <v>2</v>
      </c>
      <c r="I8295" t="s">
        <v>15852</v>
      </c>
    </row>
    <row r="8296" spans="1:9" x14ac:dyDescent="0.25">
      <c r="A8296" t="s">
        <v>10697</v>
      </c>
      <c r="B8296">
        <v>70120140</v>
      </c>
      <c r="C8296" t="s">
        <v>16</v>
      </c>
      <c r="D8296" t="s">
        <v>16</v>
      </c>
      <c r="E8296" t="s">
        <v>16</v>
      </c>
      <c r="F8296" t="s">
        <v>16</v>
      </c>
      <c r="G8296" t="s">
        <v>2467</v>
      </c>
      <c r="H8296">
        <v>1</v>
      </c>
      <c r="I8296" t="s">
        <v>5232</v>
      </c>
    </row>
    <row r="8297" spans="1:9" x14ac:dyDescent="0.25">
      <c r="A8297" t="s">
        <v>10687</v>
      </c>
      <c r="B8297">
        <v>70120140</v>
      </c>
      <c r="C8297" t="s">
        <v>16</v>
      </c>
      <c r="D8297" t="s">
        <v>16</v>
      </c>
      <c r="E8297" t="s">
        <v>16</v>
      </c>
      <c r="F8297" t="s">
        <v>16</v>
      </c>
      <c r="G8297" t="s">
        <v>2467</v>
      </c>
      <c r="H8297">
        <v>1</v>
      </c>
      <c r="I8297" t="s">
        <v>5232</v>
      </c>
    </row>
    <row r="8298" spans="1:9" x14ac:dyDescent="0.25">
      <c r="A8298" t="s">
        <v>10682</v>
      </c>
      <c r="B8298">
        <v>70120140</v>
      </c>
      <c r="C8298" t="s">
        <v>16</v>
      </c>
      <c r="D8298" t="s">
        <v>16</v>
      </c>
      <c r="E8298" t="s">
        <v>16</v>
      </c>
      <c r="F8298" t="s">
        <v>16</v>
      </c>
      <c r="G8298" t="s">
        <v>2467</v>
      </c>
      <c r="H8298">
        <v>1</v>
      </c>
      <c r="I8298" t="s">
        <v>5232</v>
      </c>
    </row>
    <row r="8299" spans="1:9" x14ac:dyDescent="0.25">
      <c r="A8299" t="s">
        <v>10688</v>
      </c>
      <c r="B8299">
        <v>66158040</v>
      </c>
      <c r="C8299" t="s">
        <v>16</v>
      </c>
      <c r="D8299" t="s">
        <v>16</v>
      </c>
      <c r="E8299" t="s">
        <v>16</v>
      </c>
      <c r="F8299" t="s">
        <v>16</v>
      </c>
      <c r="G8299" t="s">
        <v>13920</v>
      </c>
      <c r="H8299">
        <v>2</v>
      </c>
      <c r="I8299" t="s">
        <v>15852</v>
      </c>
    </row>
    <row r="8300" spans="1:9" x14ac:dyDescent="0.25">
      <c r="A8300" t="s">
        <v>10688</v>
      </c>
      <c r="B8300">
        <v>70120140</v>
      </c>
      <c r="C8300" t="s">
        <v>16</v>
      </c>
      <c r="D8300" t="s">
        <v>16</v>
      </c>
      <c r="E8300" t="s">
        <v>16</v>
      </c>
      <c r="F8300" t="s">
        <v>16</v>
      </c>
      <c r="G8300" t="s">
        <v>2467</v>
      </c>
      <c r="H8300">
        <v>1</v>
      </c>
      <c r="I8300" t="s">
        <v>5232</v>
      </c>
    </row>
    <row r="8301" spans="1:9" x14ac:dyDescent="0.25">
      <c r="A8301" t="s">
        <v>10693</v>
      </c>
      <c r="B8301">
        <v>66158040</v>
      </c>
      <c r="C8301" t="s">
        <v>16</v>
      </c>
      <c r="D8301" t="s">
        <v>16</v>
      </c>
      <c r="E8301" t="s">
        <v>16</v>
      </c>
      <c r="F8301" t="s">
        <v>16</v>
      </c>
      <c r="G8301" t="s">
        <v>13920</v>
      </c>
      <c r="H8301">
        <v>2</v>
      </c>
      <c r="I8301" t="s">
        <v>15852</v>
      </c>
    </row>
    <row r="8302" spans="1:9" x14ac:dyDescent="0.25">
      <c r="A8302" t="s">
        <v>10693</v>
      </c>
      <c r="B8302">
        <v>70120140</v>
      </c>
      <c r="C8302" t="s">
        <v>16</v>
      </c>
      <c r="D8302" t="s">
        <v>16</v>
      </c>
      <c r="E8302" t="s">
        <v>16</v>
      </c>
      <c r="F8302" t="s">
        <v>16</v>
      </c>
      <c r="G8302" t="s">
        <v>2467</v>
      </c>
      <c r="H8302">
        <v>1</v>
      </c>
      <c r="I8302" t="s">
        <v>5232</v>
      </c>
    </row>
    <row r="8303" spans="1:9" x14ac:dyDescent="0.25">
      <c r="A8303" t="s">
        <v>10683</v>
      </c>
      <c r="B8303">
        <v>70120140</v>
      </c>
      <c r="C8303" t="s">
        <v>16</v>
      </c>
      <c r="D8303" t="s">
        <v>16</v>
      </c>
      <c r="E8303" t="s">
        <v>16</v>
      </c>
      <c r="F8303" t="s">
        <v>16</v>
      </c>
      <c r="G8303" t="s">
        <v>2467</v>
      </c>
      <c r="H8303">
        <v>1</v>
      </c>
      <c r="I8303" t="s">
        <v>5232</v>
      </c>
    </row>
    <row r="8304" spans="1:9" x14ac:dyDescent="0.25">
      <c r="A8304" t="s">
        <v>10684</v>
      </c>
      <c r="B8304">
        <v>65381262</v>
      </c>
      <c r="C8304" t="s">
        <v>16</v>
      </c>
      <c r="D8304" t="s">
        <v>16</v>
      </c>
      <c r="E8304" t="s">
        <v>16</v>
      </c>
      <c r="F8304" t="s">
        <v>16</v>
      </c>
      <c r="G8304" t="s">
        <v>8149</v>
      </c>
      <c r="H8304">
        <v>2</v>
      </c>
      <c r="I8304" t="s">
        <v>15851</v>
      </c>
    </row>
    <row r="8305" spans="1:9" x14ac:dyDescent="0.25">
      <c r="A8305" t="s">
        <v>10684</v>
      </c>
      <c r="B8305">
        <v>70120140</v>
      </c>
      <c r="C8305" t="s">
        <v>16</v>
      </c>
      <c r="D8305" t="s">
        <v>16</v>
      </c>
      <c r="E8305" t="s">
        <v>16</v>
      </c>
      <c r="F8305" t="s">
        <v>16</v>
      </c>
      <c r="G8305" t="s">
        <v>2467</v>
      </c>
      <c r="H8305">
        <v>1</v>
      </c>
      <c r="I8305" t="s">
        <v>5232</v>
      </c>
    </row>
    <row r="8306" spans="1:9" x14ac:dyDescent="0.25">
      <c r="A8306" t="s">
        <v>10698</v>
      </c>
      <c r="B8306">
        <v>66158040</v>
      </c>
      <c r="C8306" t="s">
        <v>16</v>
      </c>
      <c r="D8306" t="s">
        <v>16</v>
      </c>
      <c r="E8306" t="s">
        <v>16</v>
      </c>
      <c r="F8306" t="s">
        <v>16</v>
      </c>
      <c r="G8306" t="s">
        <v>13920</v>
      </c>
      <c r="H8306">
        <v>2</v>
      </c>
      <c r="I8306" t="s">
        <v>15852</v>
      </c>
    </row>
    <row r="8307" spans="1:9" x14ac:dyDescent="0.25">
      <c r="A8307" t="s">
        <v>10698</v>
      </c>
      <c r="B8307">
        <v>70120140</v>
      </c>
      <c r="C8307" t="s">
        <v>16</v>
      </c>
      <c r="D8307" t="s">
        <v>16</v>
      </c>
      <c r="E8307" t="s">
        <v>16</v>
      </c>
      <c r="F8307" t="s">
        <v>16</v>
      </c>
      <c r="G8307" t="s">
        <v>2467</v>
      </c>
      <c r="H8307">
        <v>1</v>
      </c>
      <c r="I8307" t="s">
        <v>5232</v>
      </c>
    </row>
    <row r="8308" spans="1:9" x14ac:dyDescent="0.25">
      <c r="A8308" t="s">
        <v>10689</v>
      </c>
      <c r="B8308">
        <v>70120140</v>
      </c>
      <c r="C8308" t="s">
        <v>16</v>
      </c>
      <c r="D8308" t="s">
        <v>16</v>
      </c>
      <c r="E8308" t="s">
        <v>16</v>
      </c>
      <c r="F8308" t="s">
        <v>16</v>
      </c>
      <c r="G8308" t="s">
        <v>2467</v>
      </c>
      <c r="H8308">
        <v>1</v>
      </c>
      <c r="I8308" t="s">
        <v>5232</v>
      </c>
    </row>
    <row r="8309" spans="1:9" x14ac:dyDescent="0.25">
      <c r="A8309" t="s">
        <v>10694</v>
      </c>
      <c r="B8309">
        <v>65381262</v>
      </c>
      <c r="C8309" t="s">
        <v>16</v>
      </c>
      <c r="D8309" t="s">
        <v>16</v>
      </c>
      <c r="E8309" t="s">
        <v>16</v>
      </c>
      <c r="F8309" t="s">
        <v>16</v>
      </c>
      <c r="G8309" t="s">
        <v>8149</v>
      </c>
      <c r="H8309">
        <v>2</v>
      </c>
      <c r="I8309" t="s">
        <v>15851</v>
      </c>
    </row>
    <row r="8310" spans="1:9" x14ac:dyDescent="0.25">
      <c r="A8310" t="s">
        <v>10694</v>
      </c>
      <c r="B8310">
        <v>70120140</v>
      </c>
      <c r="C8310" t="s">
        <v>16</v>
      </c>
      <c r="D8310" t="s">
        <v>16</v>
      </c>
      <c r="E8310" t="s">
        <v>16</v>
      </c>
      <c r="F8310" t="s">
        <v>16</v>
      </c>
      <c r="G8310" t="s">
        <v>2467</v>
      </c>
      <c r="H8310">
        <v>1</v>
      </c>
      <c r="I8310" t="s">
        <v>5232</v>
      </c>
    </row>
    <row r="8311" spans="1:9" x14ac:dyDescent="0.25">
      <c r="A8311" t="s">
        <v>10685</v>
      </c>
      <c r="B8311">
        <v>70120140</v>
      </c>
      <c r="C8311" t="s">
        <v>16</v>
      </c>
      <c r="D8311" t="s">
        <v>16</v>
      </c>
      <c r="E8311" t="s">
        <v>16</v>
      </c>
      <c r="F8311" t="s">
        <v>16</v>
      </c>
      <c r="G8311" t="s">
        <v>2467</v>
      </c>
      <c r="H8311">
        <v>1</v>
      </c>
      <c r="I8311" t="s">
        <v>5232</v>
      </c>
    </row>
    <row r="8312" spans="1:9" x14ac:dyDescent="0.25">
      <c r="A8312" t="s">
        <v>10686</v>
      </c>
      <c r="B8312">
        <v>70120140</v>
      </c>
      <c r="C8312" t="s">
        <v>16</v>
      </c>
      <c r="D8312" t="s">
        <v>16</v>
      </c>
      <c r="E8312" t="s">
        <v>16</v>
      </c>
      <c r="F8312" t="s">
        <v>16</v>
      </c>
      <c r="G8312" t="s">
        <v>2467</v>
      </c>
      <c r="H8312">
        <v>1</v>
      </c>
      <c r="I8312" t="s">
        <v>5232</v>
      </c>
    </row>
    <row r="8313" spans="1:9" x14ac:dyDescent="0.25">
      <c r="A8313" t="s">
        <v>10690</v>
      </c>
      <c r="B8313">
        <v>65381262</v>
      </c>
      <c r="C8313" t="s">
        <v>16</v>
      </c>
      <c r="D8313" t="s">
        <v>16</v>
      </c>
      <c r="E8313" t="s">
        <v>16</v>
      </c>
      <c r="F8313" t="s">
        <v>16</v>
      </c>
      <c r="G8313" t="s">
        <v>8149</v>
      </c>
      <c r="H8313">
        <v>2</v>
      </c>
      <c r="I8313" t="s">
        <v>15851</v>
      </c>
    </row>
    <row r="8314" spans="1:9" x14ac:dyDescent="0.25">
      <c r="A8314" t="s">
        <v>10690</v>
      </c>
      <c r="B8314">
        <v>70120140</v>
      </c>
      <c r="C8314" t="s">
        <v>16</v>
      </c>
      <c r="D8314" t="s">
        <v>16</v>
      </c>
      <c r="E8314" t="s">
        <v>16</v>
      </c>
      <c r="F8314" t="s">
        <v>16</v>
      </c>
      <c r="G8314" t="s">
        <v>2467</v>
      </c>
      <c r="H8314">
        <v>1</v>
      </c>
      <c r="I8314" t="s">
        <v>5232</v>
      </c>
    </row>
    <row r="8315" spans="1:9" x14ac:dyDescent="0.25">
      <c r="A8315" t="s">
        <v>10699</v>
      </c>
      <c r="B8315">
        <v>70120140</v>
      </c>
      <c r="C8315" t="s">
        <v>16</v>
      </c>
      <c r="D8315" t="s">
        <v>16</v>
      </c>
      <c r="E8315" t="s">
        <v>16</v>
      </c>
      <c r="F8315" t="s">
        <v>16</v>
      </c>
      <c r="G8315" t="s">
        <v>2467</v>
      </c>
      <c r="H8315">
        <v>1</v>
      </c>
      <c r="I8315" t="s">
        <v>5232</v>
      </c>
    </row>
    <row r="8316" spans="1:9" x14ac:dyDescent="0.25">
      <c r="A8316" t="s">
        <v>10691</v>
      </c>
      <c r="B8316">
        <v>65381262</v>
      </c>
      <c r="C8316" t="s">
        <v>16</v>
      </c>
      <c r="D8316" t="s">
        <v>16</v>
      </c>
      <c r="E8316" t="s">
        <v>16</v>
      </c>
      <c r="F8316" t="s">
        <v>16</v>
      </c>
      <c r="G8316" t="s">
        <v>8149</v>
      </c>
      <c r="H8316">
        <v>2</v>
      </c>
      <c r="I8316" t="s">
        <v>15851</v>
      </c>
    </row>
    <row r="8317" spans="1:9" x14ac:dyDescent="0.25">
      <c r="A8317" t="s">
        <v>10691</v>
      </c>
      <c r="B8317">
        <v>70120140</v>
      </c>
      <c r="C8317" t="s">
        <v>16</v>
      </c>
      <c r="D8317" t="s">
        <v>16</v>
      </c>
      <c r="E8317" t="s">
        <v>16</v>
      </c>
      <c r="F8317" t="s">
        <v>16</v>
      </c>
      <c r="G8317" t="s">
        <v>2467</v>
      </c>
      <c r="H8317">
        <v>1</v>
      </c>
      <c r="I8317" t="s">
        <v>5232</v>
      </c>
    </row>
    <row r="8318" spans="1:9" x14ac:dyDescent="0.25">
      <c r="A8318" t="s">
        <v>10692</v>
      </c>
      <c r="B8318">
        <v>65381262</v>
      </c>
      <c r="C8318" t="s">
        <v>16</v>
      </c>
      <c r="D8318" t="s">
        <v>16</v>
      </c>
      <c r="E8318" t="s">
        <v>16</v>
      </c>
      <c r="F8318" t="s">
        <v>16</v>
      </c>
      <c r="G8318" t="s">
        <v>8149</v>
      </c>
      <c r="H8318">
        <v>2</v>
      </c>
      <c r="I8318" t="s">
        <v>15851</v>
      </c>
    </row>
    <row r="8319" spans="1:9" x14ac:dyDescent="0.25">
      <c r="A8319" t="s">
        <v>10692</v>
      </c>
      <c r="B8319">
        <v>70120140</v>
      </c>
      <c r="C8319" t="s">
        <v>16</v>
      </c>
      <c r="D8319" t="s">
        <v>16</v>
      </c>
      <c r="E8319" t="s">
        <v>16</v>
      </c>
      <c r="F8319" t="s">
        <v>16</v>
      </c>
      <c r="G8319" t="s">
        <v>2467</v>
      </c>
      <c r="H8319">
        <v>1</v>
      </c>
      <c r="I8319" t="s">
        <v>5232</v>
      </c>
    </row>
    <row r="8320" spans="1:9" x14ac:dyDescent="0.25">
      <c r="A8320" t="s">
        <v>10695</v>
      </c>
      <c r="B8320">
        <v>70120140</v>
      </c>
      <c r="C8320" t="s">
        <v>16</v>
      </c>
      <c r="D8320" t="s">
        <v>16</v>
      </c>
      <c r="E8320" t="s">
        <v>16</v>
      </c>
      <c r="F8320" t="s">
        <v>16</v>
      </c>
      <c r="G8320" t="s">
        <v>2467</v>
      </c>
      <c r="H8320">
        <v>2</v>
      </c>
      <c r="I8320" t="s">
        <v>5232</v>
      </c>
    </row>
    <row r="8321" spans="1:9" x14ac:dyDescent="0.25">
      <c r="A8321" t="s">
        <v>10700</v>
      </c>
      <c r="B8321">
        <v>65381262</v>
      </c>
      <c r="C8321" t="s">
        <v>16</v>
      </c>
      <c r="D8321" t="s">
        <v>16</v>
      </c>
      <c r="E8321" t="s">
        <v>16</v>
      </c>
      <c r="F8321" t="s">
        <v>16</v>
      </c>
      <c r="G8321" t="s">
        <v>8149</v>
      </c>
      <c r="H8321">
        <v>2</v>
      </c>
      <c r="I8321" t="s">
        <v>15851</v>
      </c>
    </row>
    <row r="8322" spans="1:9" x14ac:dyDescent="0.25">
      <c r="A8322" t="s">
        <v>10700</v>
      </c>
      <c r="B8322">
        <v>70120140</v>
      </c>
      <c r="C8322" t="s">
        <v>16</v>
      </c>
      <c r="D8322" t="s">
        <v>16</v>
      </c>
      <c r="E8322" t="s">
        <v>16</v>
      </c>
      <c r="F8322" t="s">
        <v>16</v>
      </c>
      <c r="G8322" t="s">
        <v>2467</v>
      </c>
      <c r="H8322">
        <v>1</v>
      </c>
      <c r="I8322" t="s">
        <v>5232</v>
      </c>
    </row>
    <row r="8323" spans="1:9" x14ac:dyDescent="0.25">
      <c r="A8323" t="s">
        <v>10574</v>
      </c>
      <c r="B8323">
        <v>70120140</v>
      </c>
      <c r="C8323" t="s">
        <v>16</v>
      </c>
      <c r="D8323" t="s">
        <v>16</v>
      </c>
      <c r="E8323" t="s">
        <v>16</v>
      </c>
      <c r="F8323" t="s">
        <v>16</v>
      </c>
      <c r="G8323" t="s">
        <v>2467</v>
      </c>
      <c r="H8323">
        <v>1</v>
      </c>
      <c r="I8323" t="s">
        <v>5232</v>
      </c>
    </row>
    <row r="8324" spans="1:9" x14ac:dyDescent="0.25">
      <c r="A8324" t="s">
        <v>10571</v>
      </c>
      <c r="B8324">
        <v>70120140</v>
      </c>
      <c r="C8324" t="s">
        <v>16</v>
      </c>
      <c r="D8324" t="s">
        <v>16</v>
      </c>
      <c r="E8324" t="s">
        <v>16</v>
      </c>
      <c r="F8324" t="s">
        <v>16</v>
      </c>
      <c r="G8324" t="s">
        <v>2467</v>
      </c>
      <c r="H8324">
        <v>1</v>
      </c>
      <c r="I8324" t="s">
        <v>5232</v>
      </c>
    </row>
    <row r="8325" spans="1:9" x14ac:dyDescent="0.25">
      <c r="A8325" t="s">
        <v>10812</v>
      </c>
      <c r="B8325">
        <v>66158040</v>
      </c>
      <c r="C8325" t="s">
        <v>16</v>
      </c>
      <c r="D8325" t="s">
        <v>16</v>
      </c>
      <c r="E8325" t="s">
        <v>16</v>
      </c>
      <c r="F8325" t="s">
        <v>16</v>
      </c>
      <c r="G8325" t="s">
        <v>13920</v>
      </c>
      <c r="H8325">
        <v>1</v>
      </c>
      <c r="I8325" t="s">
        <v>15844</v>
      </c>
    </row>
    <row r="8326" spans="1:9" x14ac:dyDescent="0.25">
      <c r="A8326" t="s">
        <v>10973</v>
      </c>
      <c r="B8326">
        <v>75211662</v>
      </c>
      <c r="C8326" t="s">
        <v>16</v>
      </c>
      <c r="D8326" t="s">
        <v>16</v>
      </c>
      <c r="E8326" t="s">
        <v>16</v>
      </c>
      <c r="F8326" t="s">
        <v>16</v>
      </c>
      <c r="G8326" t="s">
        <v>7015</v>
      </c>
      <c r="H8326">
        <v>1</v>
      </c>
      <c r="I8326" t="s">
        <v>7143</v>
      </c>
    </row>
    <row r="8327" spans="1:9" x14ac:dyDescent="0.25">
      <c r="A8327" t="s">
        <v>10779</v>
      </c>
      <c r="B8327">
        <v>66158040</v>
      </c>
      <c r="C8327" t="s">
        <v>16</v>
      </c>
      <c r="D8327" t="s">
        <v>16</v>
      </c>
      <c r="E8327" t="s">
        <v>16</v>
      </c>
      <c r="F8327" t="s">
        <v>16</v>
      </c>
      <c r="G8327" t="s">
        <v>13920</v>
      </c>
      <c r="H8327">
        <v>1</v>
      </c>
      <c r="I8327" t="s">
        <v>15844</v>
      </c>
    </row>
    <row r="8328" spans="1:9" x14ac:dyDescent="0.25">
      <c r="A8328" t="s">
        <v>10972</v>
      </c>
      <c r="B8328">
        <v>75211662</v>
      </c>
      <c r="C8328" t="s">
        <v>16</v>
      </c>
      <c r="D8328" t="s">
        <v>16</v>
      </c>
      <c r="E8328" t="s">
        <v>16</v>
      </c>
      <c r="F8328" t="s">
        <v>16</v>
      </c>
      <c r="G8328" t="s">
        <v>7015</v>
      </c>
      <c r="H8328">
        <v>1</v>
      </c>
      <c r="I8328" t="s">
        <v>7143</v>
      </c>
    </row>
    <row r="8329" spans="1:9" x14ac:dyDescent="0.25">
      <c r="A8329" t="s">
        <v>11004</v>
      </c>
      <c r="B8329">
        <v>75211662</v>
      </c>
      <c r="C8329" t="s">
        <v>16</v>
      </c>
      <c r="D8329" t="s">
        <v>16</v>
      </c>
      <c r="E8329" t="s">
        <v>16</v>
      </c>
      <c r="F8329" t="s">
        <v>16</v>
      </c>
      <c r="G8329" t="s">
        <v>7015</v>
      </c>
      <c r="H8329">
        <v>1</v>
      </c>
      <c r="I8329" t="s">
        <v>7143</v>
      </c>
    </row>
    <row r="8330" spans="1:9" x14ac:dyDescent="0.25">
      <c r="A8330" t="s">
        <v>11047</v>
      </c>
      <c r="B8330">
        <v>75211662</v>
      </c>
      <c r="C8330" t="s">
        <v>16</v>
      </c>
      <c r="D8330" t="s">
        <v>16</v>
      </c>
      <c r="E8330" t="s">
        <v>16</v>
      </c>
      <c r="F8330" t="s">
        <v>16</v>
      </c>
      <c r="G8330" t="s">
        <v>7015</v>
      </c>
      <c r="H8330">
        <v>1</v>
      </c>
      <c r="I8330" t="s">
        <v>7143</v>
      </c>
    </row>
    <row r="8331" spans="1:9" x14ac:dyDescent="0.25">
      <c r="A8331" t="s">
        <v>11048</v>
      </c>
      <c r="B8331">
        <v>75211662</v>
      </c>
      <c r="C8331" t="s">
        <v>16</v>
      </c>
      <c r="D8331" t="s">
        <v>16</v>
      </c>
      <c r="E8331" t="s">
        <v>16</v>
      </c>
      <c r="F8331" t="s">
        <v>16</v>
      </c>
      <c r="G8331" t="s">
        <v>7015</v>
      </c>
      <c r="H8331">
        <v>1</v>
      </c>
      <c r="I8331" t="s">
        <v>7143</v>
      </c>
    </row>
    <row r="8332" spans="1:9" x14ac:dyDescent="0.25">
      <c r="A8332" t="s">
        <v>14354</v>
      </c>
      <c r="B8332">
        <v>75211662</v>
      </c>
      <c r="C8332" t="s">
        <v>16</v>
      </c>
      <c r="D8332" t="s">
        <v>16</v>
      </c>
      <c r="E8332" t="s">
        <v>16</v>
      </c>
      <c r="F8332" t="s">
        <v>16</v>
      </c>
      <c r="G8332" t="s">
        <v>7015</v>
      </c>
      <c r="H8332">
        <v>1</v>
      </c>
      <c r="I8332" t="s">
        <v>7143</v>
      </c>
    </row>
    <row r="8333" spans="1:9" x14ac:dyDescent="0.25">
      <c r="A8333" t="s">
        <v>14358</v>
      </c>
      <c r="B8333">
        <v>75211662</v>
      </c>
      <c r="C8333" t="s">
        <v>16</v>
      </c>
      <c r="D8333" t="s">
        <v>16</v>
      </c>
      <c r="E8333" t="s">
        <v>16</v>
      </c>
      <c r="F8333" t="s">
        <v>16</v>
      </c>
      <c r="G8333" t="s">
        <v>7015</v>
      </c>
      <c r="H8333">
        <v>1</v>
      </c>
      <c r="I8333" t="s">
        <v>7143</v>
      </c>
    </row>
    <row r="8334" spans="1:9" x14ac:dyDescent="0.25">
      <c r="A8334" t="s">
        <v>14359</v>
      </c>
      <c r="B8334">
        <v>75211662</v>
      </c>
      <c r="C8334" t="s">
        <v>16</v>
      </c>
      <c r="D8334" t="s">
        <v>16</v>
      </c>
      <c r="E8334" t="s">
        <v>16</v>
      </c>
      <c r="F8334" t="s">
        <v>16</v>
      </c>
      <c r="G8334" t="s">
        <v>7015</v>
      </c>
      <c r="H8334">
        <v>1</v>
      </c>
      <c r="I8334" t="s">
        <v>7143</v>
      </c>
    </row>
    <row r="8335" spans="1:9" x14ac:dyDescent="0.25">
      <c r="A8335" t="s">
        <v>11049</v>
      </c>
      <c r="B8335">
        <v>75211662</v>
      </c>
      <c r="C8335" t="s">
        <v>16</v>
      </c>
      <c r="D8335" t="s">
        <v>16</v>
      </c>
      <c r="E8335" t="s">
        <v>16</v>
      </c>
      <c r="F8335" t="s">
        <v>16</v>
      </c>
      <c r="G8335" t="s">
        <v>7015</v>
      </c>
      <c r="H8335">
        <v>1</v>
      </c>
      <c r="I8335" t="s">
        <v>7143</v>
      </c>
    </row>
    <row r="8336" spans="1:9" x14ac:dyDescent="0.25">
      <c r="A8336" t="s">
        <v>10381</v>
      </c>
      <c r="B8336">
        <v>75622288</v>
      </c>
      <c r="C8336" t="s">
        <v>16</v>
      </c>
      <c r="D8336" t="s">
        <v>16</v>
      </c>
      <c r="E8336" t="s">
        <v>16</v>
      </c>
      <c r="F8336" t="s">
        <v>16</v>
      </c>
      <c r="G8336" t="s">
        <v>3797</v>
      </c>
      <c r="H8336">
        <v>2</v>
      </c>
      <c r="I8336" t="s">
        <v>15853</v>
      </c>
    </row>
    <row r="8337" spans="1:9" x14ac:dyDescent="0.25">
      <c r="A8337" t="s">
        <v>10381</v>
      </c>
      <c r="B8337">
        <v>97911010</v>
      </c>
      <c r="C8337" t="s">
        <v>16</v>
      </c>
      <c r="D8337" t="s">
        <v>16</v>
      </c>
      <c r="E8337" t="s">
        <v>16</v>
      </c>
      <c r="F8337" t="s">
        <v>16</v>
      </c>
      <c r="G8337" t="s">
        <v>13921</v>
      </c>
      <c r="H8337">
        <v>1</v>
      </c>
      <c r="I8337" t="s">
        <v>15845</v>
      </c>
    </row>
    <row r="8338" spans="1:9" x14ac:dyDescent="0.25">
      <c r="A8338" t="s">
        <v>11050</v>
      </c>
      <c r="B8338">
        <v>75622288</v>
      </c>
      <c r="C8338" t="s">
        <v>16</v>
      </c>
      <c r="D8338" t="s">
        <v>16</v>
      </c>
      <c r="E8338" t="s">
        <v>16</v>
      </c>
      <c r="F8338" t="s">
        <v>16</v>
      </c>
      <c r="G8338" t="s">
        <v>3797</v>
      </c>
      <c r="H8338">
        <v>1</v>
      </c>
      <c r="I8338" t="s">
        <v>5242</v>
      </c>
    </row>
    <row r="8339" spans="1:9" x14ac:dyDescent="0.25">
      <c r="A8339" t="s">
        <v>10382</v>
      </c>
      <c r="B8339">
        <v>75622288</v>
      </c>
      <c r="C8339" t="s">
        <v>16</v>
      </c>
      <c r="D8339" t="s">
        <v>16</v>
      </c>
      <c r="E8339" t="s">
        <v>16</v>
      </c>
      <c r="F8339" t="s">
        <v>16</v>
      </c>
      <c r="G8339" t="s">
        <v>3797</v>
      </c>
      <c r="H8339">
        <v>2</v>
      </c>
      <c r="I8339" t="s">
        <v>5242</v>
      </c>
    </row>
    <row r="8340" spans="1:9" x14ac:dyDescent="0.25">
      <c r="A8340" t="s">
        <v>14357</v>
      </c>
      <c r="B8340">
        <v>75622288</v>
      </c>
      <c r="C8340" t="s">
        <v>16</v>
      </c>
      <c r="D8340" t="s">
        <v>16</v>
      </c>
      <c r="E8340" t="s">
        <v>16</v>
      </c>
      <c r="F8340" t="s">
        <v>16</v>
      </c>
      <c r="G8340" t="s">
        <v>3797</v>
      </c>
      <c r="H8340">
        <v>1</v>
      </c>
      <c r="I8340" t="s">
        <v>5242</v>
      </c>
    </row>
    <row r="8341" spans="1:9" x14ac:dyDescent="0.25">
      <c r="A8341" t="s">
        <v>14362</v>
      </c>
      <c r="B8341">
        <v>75622288</v>
      </c>
      <c r="C8341" t="s">
        <v>16</v>
      </c>
      <c r="D8341" t="s">
        <v>16</v>
      </c>
      <c r="E8341" t="s">
        <v>16</v>
      </c>
      <c r="F8341" t="s">
        <v>16</v>
      </c>
      <c r="G8341" t="s">
        <v>3797</v>
      </c>
      <c r="H8341">
        <v>1</v>
      </c>
      <c r="I8341" t="s">
        <v>5242</v>
      </c>
    </row>
    <row r="8342" spans="1:9" x14ac:dyDescent="0.25">
      <c r="A8342" t="s">
        <v>14363</v>
      </c>
      <c r="B8342">
        <v>75622288</v>
      </c>
      <c r="C8342" t="s">
        <v>16</v>
      </c>
      <c r="D8342" t="s">
        <v>16</v>
      </c>
      <c r="E8342" t="s">
        <v>16</v>
      </c>
      <c r="F8342" t="s">
        <v>16</v>
      </c>
      <c r="G8342" t="s">
        <v>3797</v>
      </c>
      <c r="H8342">
        <v>1</v>
      </c>
      <c r="I8342" t="s">
        <v>5242</v>
      </c>
    </row>
    <row r="8343" spans="1:9" x14ac:dyDescent="0.25">
      <c r="A8343" t="s">
        <v>10383</v>
      </c>
      <c r="B8343">
        <v>75622288</v>
      </c>
      <c r="C8343" t="s">
        <v>16</v>
      </c>
      <c r="D8343" t="s">
        <v>16</v>
      </c>
      <c r="E8343" t="s">
        <v>16</v>
      </c>
      <c r="F8343" t="s">
        <v>16</v>
      </c>
      <c r="G8343" t="s">
        <v>3797</v>
      </c>
      <c r="H8343">
        <v>2</v>
      </c>
      <c r="I8343" t="s">
        <v>15853</v>
      </c>
    </row>
    <row r="8344" spans="1:9" x14ac:dyDescent="0.25">
      <c r="A8344" t="s">
        <v>10383</v>
      </c>
      <c r="B8344">
        <v>97911010</v>
      </c>
      <c r="C8344" t="s">
        <v>16</v>
      </c>
      <c r="D8344" t="s">
        <v>16</v>
      </c>
      <c r="E8344" t="s">
        <v>16</v>
      </c>
      <c r="F8344" t="s">
        <v>16</v>
      </c>
      <c r="G8344" t="s">
        <v>13921</v>
      </c>
      <c r="H8344">
        <v>1</v>
      </c>
      <c r="I8344" t="s">
        <v>15845</v>
      </c>
    </row>
    <row r="8345" spans="1:9" x14ac:dyDescent="0.25">
      <c r="A8345" t="s">
        <v>10461</v>
      </c>
      <c r="B8345">
        <v>75622288</v>
      </c>
      <c r="C8345" t="s">
        <v>16</v>
      </c>
      <c r="D8345" t="s">
        <v>16</v>
      </c>
      <c r="E8345" t="s">
        <v>16</v>
      </c>
      <c r="F8345" t="s">
        <v>16</v>
      </c>
      <c r="G8345" t="s">
        <v>3797</v>
      </c>
      <c r="H8345">
        <v>1</v>
      </c>
      <c r="I8345" t="s">
        <v>5242</v>
      </c>
    </row>
    <row r="8346" spans="1:9" x14ac:dyDescent="0.25">
      <c r="A8346" t="s">
        <v>10462</v>
      </c>
      <c r="B8346">
        <v>75211662</v>
      </c>
      <c r="C8346" t="s">
        <v>16</v>
      </c>
      <c r="D8346" t="s">
        <v>16</v>
      </c>
      <c r="E8346" t="s">
        <v>16</v>
      </c>
      <c r="F8346" t="s">
        <v>16</v>
      </c>
      <c r="G8346" t="s">
        <v>7015</v>
      </c>
      <c r="H8346">
        <v>1</v>
      </c>
      <c r="I8346" t="s">
        <v>7143</v>
      </c>
    </row>
    <row r="8347" spans="1:9" x14ac:dyDescent="0.25">
      <c r="A8347" t="s">
        <v>10434</v>
      </c>
      <c r="B8347">
        <v>75211662</v>
      </c>
      <c r="C8347" t="s">
        <v>16</v>
      </c>
      <c r="D8347" t="s">
        <v>16</v>
      </c>
      <c r="E8347" t="s">
        <v>16</v>
      </c>
      <c r="F8347" t="s">
        <v>16</v>
      </c>
      <c r="G8347" t="s">
        <v>7015</v>
      </c>
      <c r="H8347">
        <v>1</v>
      </c>
      <c r="I8347" t="s">
        <v>7143</v>
      </c>
    </row>
    <row r="8348" spans="1:9" x14ac:dyDescent="0.25">
      <c r="A8348" t="s">
        <v>10433</v>
      </c>
      <c r="B8348">
        <v>75211662</v>
      </c>
      <c r="C8348" t="s">
        <v>16</v>
      </c>
      <c r="D8348" t="s">
        <v>16</v>
      </c>
      <c r="E8348" t="s">
        <v>16</v>
      </c>
      <c r="F8348" t="s">
        <v>16</v>
      </c>
      <c r="G8348" t="s">
        <v>7015</v>
      </c>
      <c r="H8348">
        <v>1</v>
      </c>
      <c r="I8348" t="s">
        <v>7143</v>
      </c>
    </row>
    <row r="8349" spans="1:9" x14ac:dyDescent="0.25">
      <c r="A8349" t="s">
        <v>10435</v>
      </c>
      <c r="B8349">
        <v>75211662</v>
      </c>
      <c r="C8349" t="s">
        <v>16</v>
      </c>
      <c r="D8349" t="s">
        <v>16</v>
      </c>
      <c r="E8349" t="s">
        <v>16</v>
      </c>
      <c r="F8349" t="s">
        <v>16</v>
      </c>
      <c r="G8349" t="s">
        <v>7015</v>
      </c>
      <c r="H8349">
        <v>1</v>
      </c>
      <c r="I8349" t="s">
        <v>7143</v>
      </c>
    </row>
    <row r="8350" spans="1:9" x14ac:dyDescent="0.25">
      <c r="A8350" t="s">
        <v>10436</v>
      </c>
      <c r="B8350">
        <v>75211662</v>
      </c>
      <c r="C8350" t="s">
        <v>16</v>
      </c>
      <c r="D8350" t="s">
        <v>16</v>
      </c>
      <c r="E8350" t="s">
        <v>16</v>
      </c>
      <c r="F8350" t="s">
        <v>16</v>
      </c>
      <c r="G8350" t="s">
        <v>7015</v>
      </c>
      <c r="H8350">
        <v>1</v>
      </c>
      <c r="I8350" t="s">
        <v>7143</v>
      </c>
    </row>
    <row r="8351" spans="1:9" x14ac:dyDescent="0.25">
      <c r="A8351" t="s">
        <v>10737</v>
      </c>
      <c r="B8351">
        <v>66158040</v>
      </c>
      <c r="C8351" t="s">
        <v>16</v>
      </c>
      <c r="D8351" t="s">
        <v>16</v>
      </c>
      <c r="E8351" t="s">
        <v>16</v>
      </c>
      <c r="F8351" t="s">
        <v>16</v>
      </c>
      <c r="G8351" t="s">
        <v>13920</v>
      </c>
      <c r="H8351">
        <v>1</v>
      </c>
      <c r="I8351" t="s">
        <v>15844</v>
      </c>
    </row>
    <row r="8352" spans="1:9" x14ac:dyDescent="0.25">
      <c r="A8352" t="s">
        <v>10739</v>
      </c>
      <c r="B8352">
        <v>65381262</v>
      </c>
      <c r="C8352" t="s">
        <v>16</v>
      </c>
      <c r="D8352" t="s">
        <v>16</v>
      </c>
      <c r="E8352" t="s">
        <v>16</v>
      </c>
      <c r="F8352" t="s">
        <v>16</v>
      </c>
      <c r="G8352" t="s">
        <v>8149</v>
      </c>
      <c r="H8352">
        <v>1</v>
      </c>
      <c r="I8352" t="s">
        <v>13145</v>
      </c>
    </row>
    <row r="8353" spans="1:9" x14ac:dyDescent="0.25">
      <c r="A8353" t="s">
        <v>10734</v>
      </c>
      <c r="B8353">
        <v>75211662</v>
      </c>
      <c r="C8353" t="s">
        <v>16</v>
      </c>
      <c r="D8353" t="s">
        <v>16</v>
      </c>
      <c r="E8353" t="s">
        <v>16</v>
      </c>
      <c r="F8353" t="s">
        <v>16</v>
      </c>
      <c r="G8353" t="s">
        <v>7015</v>
      </c>
      <c r="H8353">
        <v>1</v>
      </c>
      <c r="I8353" t="s">
        <v>7143</v>
      </c>
    </row>
    <row r="8354" spans="1:9" x14ac:dyDescent="0.25">
      <c r="A8354" t="s">
        <v>10735</v>
      </c>
      <c r="B8354">
        <v>75211662</v>
      </c>
      <c r="C8354" t="s">
        <v>16</v>
      </c>
      <c r="D8354" t="s">
        <v>16</v>
      </c>
      <c r="E8354" t="s">
        <v>16</v>
      </c>
      <c r="F8354" t="s">
        <v>16</v>
      </c>
      <c r="G8354" t="s">
        <v>7015</v>
      </c>
      <c r="H8354">
        <v>1</v>
      </c>
      <c r="I8354" t="s">
        <v>7143</v>
      </c>
    </row>
    <row r="8355" spans="1:9" x14ac:dyDescent="0.25">
      <c r="A8355" t="s">
        <v>10955</v>
      </c>
      <c r="B8355">
        <v>70120140</v>
      </c>
      <c r="C8355" t="s">
        <v>16</v>
      </c>
      <c r="D8355" t="s">
        <v>16</v>
      </c>
      <c r="E8355" t="s">
        <v>16</v>
      </c>
      <c r="F8355" t="s">
        <v>16</v>
      </c>
      <c r="G8355" t="s">
        <v>2467</v>
      </c>
      <c r="H8355">
        <v>1</v>
      </c>
      <c r="I8355" t="s">
        <v>5232</v>
      </c>
    </row>
    <row r="8356" spans="1:9" x14ac:dyDescent="0.25">
      <c r="A8356" t="s">
        <v>10733</v>
      </c>
      <c r="B8356">
        <v>66158040</v>
      </c>
      <c r="C8356" t="s">
        <v>16</v>
      </c>
      <c r="D8356" t="s">
        <v>16</v>
      </c>
      <c r="E8356" t="s">
        <v>16</v>
      </c>
      <c r="F8356" t="s">
        <v>16</v>
      </c>
      <c r="G8356" t="s">
        <v>13920</v>
      </c>
      <c r="H8356">
        <v>1</v>
      </c>
      <c r="I8356" t="s">
        <v>15844</v>
      </c>
    </row>
    <row r="8357" spans="1:9" x14ac:dyDescent="0.25">
      <c r="A8357" t="s">
        <v>10878</v>
      </c>
      <c r="B8357">
        <v>66158040</v>
      </c>
      <c r="C8357" t="s">
        <v>16</v>
      </c>
      <c r="D8357" t="s">
        <v>16</v>
      </c>
      <c r="E8357" t="s">
        <v>16</v>
      </c>
      <c r="F8357" t="s">
        <v>16</v>
      </c>
      <c r="G8357" t="s">
        <v>13920</v>
      </c>
      <c r="H8357">
        <v>1</v>
      </c>
      <c r="I8357" t="s">
        <v>15844</v>
      </c>
    </row>
    <row r="8358" spans="1:9" x14ac:dyDescent="0.25">
      <c r="A8358" t="s">
        <v>10623</v>
      </c>
      <c r="B8358">
        <v>66158040</v>
      </c>
      <c r="C8358" t="s">
        <v>16</v>
      </c>
      <c r="D8358" t="s">
        <v>16</v>
      </c>
      <c r="E8358" t="s">
        <v>16</v>
      </c>
      <c r="F8358" t="s">
        <v>16</v>
      </c>
      <c r="G8358" t="s">
        <v>13920</v>
      </c>
      <c r="H8358">
        <v>1</v>
      </c>
      <c r="I8358" t="s">
        <v>15844</v>
      </c>
    </row>
    <row r="8359" spans="1:9" x14ac:dyDescent="0.25">
      <c r="A8359" t="s">
        <v>10447</v>
      </c>
      <c r="B8359">
        <v>66158040</v>
      </c>
      <c r="C8359" t="s">
        <v>16</v>
      </c>
      <c r="D8359" t="s">
        <v>16</v>
      </c>
      <c r="E8359" t="s">
        <v>16</v>
      </c>
      <c r="F8359" t="s">
        <v>16</v>
      </c>
      <c r="G8359" t="s">
        <v>13920</v>
      </c>
      <c r="H8359">
        <v>1</v>
      </c>
      <c r="I8359" t="s">
        <v>15844</v>
      </c>
    </row>
    <row r="8360" spans="1:9" x14ac:dyDescent="0.25">
      <c r="A8360" t="s">
        <v>10625</v>
      </c>
      <c r="B8360">
        <v>66158040</v>
      </c>
      <c r="C8360" t="s">
        <v>16</v>
      </c>
      <c r="D8360" t="s">
        <v>16</v>
      </c>
      <c r="E8360" t="s">
        <v>16</v>
      </c>
      <c r="F8360" t="s">
        <v>16</v>
      </c>
      <c r="G8360" t="s">
        <v>13920</v>
      </c>
      <c r="H8360">
        <v>1</v>
      </c>
      <c r="I8360" t="s">
        <v>15844</v>
      </c>
    </row>
    <row r="8361" spans="1:9" x14ac:dyDescent="0.25">
      <c r="A8361" t="s">
        <v>11353</v>
      </c>
      <c r="B8361">
        <v>66158040</v>
      </c>
      <c r="C8361" t="s">
        <v>16</v>
      </c>
      <c r="D8361" t="s">
        <v>16</v>
      </c>
      <c r="E8361" t="s">
        <v>16</v>
      </c>
      <c r="F8361" t="s">
        <v>16</v>
      </c>
      <c r="G8361" t="s">
        <v>13920</v>
      </c>
      <c r="H8361">
        <v>1</v>
      </c>
      <c r="I8361" t="s">
        <v>15844</v>
      </c>
    </row>
    <row r="8362" spans="1:9" x14ac:dyDescent="0.25">
      <c r="A8362" t="s">
        <v>10659</v>
      </c>
      <c r="B8362">
        <v>66158040</v>
      </c>
      <c r="C8362" t="s">
        <v>16</v>
      </c>
      <c r="D8362" t="s">
        <v>16</v>
      </c>
      <c r="E8362" t="s">
        <v>16</v>
      </c>
      <c r="F8362" t="s">
        <v>16</v>
      </c>
      <c r="G8362" t="s">
        <v>13920</v>
      </c>
      <c r="H8362">
        <v>1</v>
      </c>
      <c r="I8362" t="s">
        <v>15844</v>
      </c>
    </row>
    <row r="8363" spans="1:9" x14ac:dyDescent="0.25">
      <c r="A8363" t="s">
        <v>10660</v>
      </c>
      <c r="B8363">
        <v>66158040</v>
      </c>
      <c r="C8363" t="s">
        <v>16</v>
      </c>
      <c r="D8363" t="s">
        <v>16</v>
      </c>
      <c r="E8363" t="s">
        <v>16</v>
      </c>
      <c r="F8363" t="s">
        <v>16</v>
      </c>
      <c r="G8363" t="s">
        <v>13920</v>
      </c>
      <c r="H8363">
        <v>1</v>
      </c>
      <c r="I8363" t="s">
        <v>15844</v>
      </c>
    </row>
    <row r="8364" spans="1:9" x14ac:dyDescent="0.25">
      <c r="A8364" t="s">
        <v>11577</v>
      </c>
      <c r="B8364">
        <v>66158040</v>
      </c>
      <c r="C8364" t="s">
        <v>16</v>
      </c>
      <c r="D8364" t="s">
        <v>16</v>
      </c>
      <c r="E8364" t="s">
        <v>16</v>
      </c>
      <c r="F8364" t="s">
        <v>16</v>
      </c>
      <c r="G8364" t="s">
        <v>13920</v>
      </c>
      <c r="H8364">
        <v>1</v>
      </c>
      <c r="I8364" t="s">
        <v>15844</v>
      </c>
    </row>
    <row r="8365" spans="1:9" x14ac:dyDescent="0.25">
      <c r="A8365" t="s">
        <v>11135</v>
      </c>
      <c r="B8365">
        <v>66158040</v>
      </c>
      <c r="C8365" t="s">
        <v>16</v>
      </c>
      <c r="D8365" t="s">
        <v>16</v>
      </c>
      <c r="E8365" t="s">
        <v>16</v>
      </c>
      <c r="F8365" t="s">
        <v>16</v>
      </c>
      <c r="G8365" t="s">
        <v>13920</v>
      </c>
      <c r="H8365">
        <v>1</v>
      </c>
      <c r="I8365" t="s">
        <v>15844</v>
      </c>
    </row>
    <row r="8366" spans="1:9" x14ac:dyDescent="0.25">
      <c r="A8366" t="s">
        <v>11134</v>
      </c>
      <c r="B8366">
        <v>75211662</v>
      </c>
      <c r="C8366" t="s">
        <v>16</v>
      </c>
      <c r="D8366" t="s">
        <v>16</v>
      </c>
      <c r="E8366" t="s">
        <v>16</v>
      </c>
      <c r="F8366" t="s">
        <v>16</v>
      </c>
      <c r="G8366" t="s">
        <v>7015</v>
      </c>
      <c r="H8366">
        <v>1</v>
      </c>
      <c r="I8366" t="s">
        <v>7143</v>
      </c>
    </row>
    <row r="8367" spans="1:9" x14ac:dyDescent="0.25">
      <c r="A8367" t="s">
        <v>11543</v>
      </c>
      <c r="B8367">
        <v>66158040</v>
      </c>
      <c r="C8367" t="s">
        <v>16</v>
      </c>
      <c r="D8367" t="s">
        <v>16</v>
      </c>
      <c r="E8367" t="s">
        <v>16</v>
      </c>
      <c r="F8367" t="s">
        <v>16</v>
      </c>
      <c r="G8367" t="s">
        <v>13920</v>
      </c>
      <c r="H8367">
        <v>1</v>
      </c>
      <c r="I8367" t="s">
        <v>15844</v>
      </c>
    </row>
    <row r="8368" spans="1:9" x14ac:dyDescent="0.25">
      <c r="A8368" t="s">
        <v>11578</v>
      </c>
      <c r="B8368">
        <v>66158040</v>
      </c>
      <c r="C8368" t="s">
        <v>16</v>
      </c>
      <c r="D8368" t="s">
        <v>16</v>
      </c>
      <c r="E8368" t="s">
        <v>16</v>
      </c>
      <c r="F8368" t="s">
        <v>16</v>
      </c>
      <c r="G8368" t="s">
        <v>13920</v>
      </c>
      <c r="H8368">
        <v>1</v>
      </c>
      <c r="I8368" t="s">
        <v>15844</v>
      </c>
    </row>
    <row r="8369" spans="1:9" x14ac:dyDescent="0.25">
      <c r="A8369" t="s">
        <v>10555</v>
      </c>
      <c r="B8369">
        <v>75211662</v>
      </c>
      <c r="C8369" t="s">
        <v>16</v>
      </c>
      <c r="D8369" t="s">
        <v>16</v>
      </c>
      <c r="E8369" t="s">
        <v>16</v>
      </c>
      <c r="F8369" t="s">
        <v>16</v>
      </c>
      <c r="G8369" t="s">
        <v>7015</v>
      </c>
      <c r="H8369">
        <v>1</v>
      </c>
      <c r="I8369" t="s">
        <v>7143</v>
      </c>
    </row>
    <row r="8370" spans="1:9" x14ac:dyDescent="0.25">
      <c r="A8370" t="s">
        <v>10554</v>
      </c>
      <c r="B8370">
        <v>66158040</v>
      </c>
      <c r="C8370" t="s">
        <v>16</v>
      </c>
      <c r="D8370" t="s">
        <v>16</v>
      </c>
      <c r="E8370" t="s">
        <v>16</v>
      </c>
      <c r="F8370" t="s">
        <v>16</v>
      </c>
      <c r="G8370" t="s">
        <v>13920</v>
      </c>
      <c r="H8370">
        <v>1</v>
      </c>
      <c r="I8370" t="s">
        <v>15844</v>
      </c>
    </row>
    <row r="8371" spans="1:9" x14ac:dyDescent="0.25">
      <c r="A8371" t="s">
        <v>10962</v>
      </c>
      <c r="B8371">
        <v>75211662</v>
      </c>
      <c r="C8371" t="s">
        <v>16</v>
      </c>
      <c r="D8371" t="s">
        <v>16</v>
      </c>
      <c r="E8371" t="s">
        <v>16</v>
      </c>
      <c r="F8371" t="s">
        <v>16</v>
      </c>
      <c r="G8371" t="s">
        <v>7015</v>
      </c>
      <c r="H8371">
        <v>1</v>
      </c>
      <c r="I8371" t="s">
        <v>7143</v>
      </c>
    </row>
    <row r="8372" spans="1:9" x14ac:dyDescent="0.25">
      <c r="A8372" t="s">
        <v>10963</v>
      </c>
      <c r="B8372">
        <v>75211662</v>
      </c>
      <c r="C8372" t="s">
        <v>16</v>
      </c>
      <c r="D8372" t="s">
        <v>16</v>
      </c>
      <c r="E8372" t="s">
        <v>16</v>
      </c>
      <c r="F8372" t="s">
        <v>16</v>
      </c>
      <c r="G8372" t="s">
        <v>7015</v>
      </c>
      <c r="H8372">
        <v>1</v>
      </c>
      <c r="I8372" t="s">
        <v>7143</v>
      </c>
    </row>
    <row r="8373" spans="1:9" x14ac:dyDescent="0.25">
      <c r="A8373" t="s">
        <v>11144</v>
      </c>
      <c r="B8373">
        <v>75211662</v>
      </c>
      <c r="C8373" t="s">
        <v>16</v>
      </c>
      <c r="D8373" t="s">
        <v>16</v>
      </c>
      <c r="E8373" t="s">
        <v>16</v>
      </c>
      <c r="F8373" t="s">
        <v>16</v>
      </c>
      <c r="G8373" t="s">
        <v>7015</v>
      </c>
      <c r="H8373">
        <v>1</v>
      </c>
      <c r="I8373" t="s">
        <v>7143</v>
      </c>
    </row>
    <row r="8374" spans="1:9" x14ac:dyDescent="0.25">
      <c r="A8374" t="s">
        <v>11709</v>
      </c>
      <c r="B8374">
        <v>66158040</v>
      </c>
      <c r="C8374" t="s">
        <v>16</v>
      </c>
      <c r="D8374" t="s">
        <v>16</v>
      </c>
      <c r="E8374" t="s">
        <v>16</v>
      </c>
      <c r="F8374" t="s">
        <v>16</v>
      </c>
      <c r="G8374" t="s">
        <v>13920</v>
      </c>
      <c r="H8374">
        <v>1</v>
      </c>
      <c r="I8374" t="s">
        <v>15844</v>
      </c>
    </row>
    <row r="8375" spans="1:9" x14ac:dyDescent="0.25">
      <c r="A8375" t="s">
        <v>11710</v>
      </c>
      <c r="B8375">
        <v>66158040</v>
      </c>
      <c r="C8375" t="s">
        <v>16</v>
      </c>
      <c r="D8375" t="s">
        <v>16</v>
      </c>
      <c r="E8375" t="s">
        <v>16</v>
      </c>
      <c r="F8375" t="s">
        <v>16</v>
      </c>
      <c r="G8375" t="s">
        <v>13920</v>
      </c>
      <c r="H8375">
        <v>1</v>
      </c>
      <c r="I8375" t="s">
        <v>15844</v>
      </c>
    </row>
    <row r="8376" spans="1:9" x14ac:dyDescent="0.25">
      <c r="A8376" t="s">
        <v>11660</v>
      </c>
      <c r="B8376">
        <v>66158040</v>
      </c>
      <c r="C8376" t="s">
        <v>16</v>
      </c>
      <c r="D8376" t="s">
        <v>16</v>
      </c>
      <c r="E8376" t="s">
        <v>16</v>
      </c>
      <c r="F8376" t="s">
        <v>16</v>
      </c>
      <c r="G8376" t="s">
        <v>13920</v>
      </c>
      <c r="H8376">
        <v>1</v>
      </c>
      <c r="I8376" t="s">
        <v>15844</v>
      </c>
    </row>
    <row r="8377" spans="1:9" x14ac:dyDescent="0.25">
      <c r="A8377" t="s">
        <v>11692</v>
      </c>
      <c r="B8377">
        <v>66158040</v>
      </c>
      <c r="C8377" t="s">
        <v>16</v>
      </c>
      <c r="D8377" t="s">
        <v>16</v>
      </c>
      <c r="E8377" t="s">
        <v>16</v>
      </c>
      <c r="F8377" t="s">
        <v>16</v>
      </c>
      <c r="G8377" t="s">
        <v>13920</v>
      </c>
      <c r="H8377">
        <v>1</v>
      </c>
      <c r="I8377" t="s">
        <v>15844</v>
      </c>
    </row>
    <row r="8378" spans="1:9" x14ac:dyDescent="0.25">
      <c r="A8378" t="s">
        <v>11635</v>
      </c>
      <c r="B8378">
        <v>66158040</v>
      </c>
      <c r="C8378" t="s">
        <v>16</v>
      </c>
      <c r="D8378" t="s">
        <v>16</v>
      </c>
      <c r="E8378" t="s">
        <v>16</v>
      </c>
      <c r="F8378" t="s">
        <v>16</v>
      </c>
      <c r="G8378" t="s">
        <v>13920</v>
      </c>
      <c r="H8378">
        <v>1</v>
      </c>
      <c r="I8378" t="s">
        <v>15844</v>
      </c>
    </row>
    <row r="8379" spans="1:9" x14ac:dyDescent="0.25">
      <c r="A8379" t="s">
        <v>11636</v>
      </c>
      <c r="B8379">
        <v>66158040</v>
      </c>
      <c r="C8379" t="s">
        <v>16</v>
      </c>
      <c r="D8379" t="s">
        <v>16</v>
      </c>
      <c r="E8379" t="s">
        <v>16</v>
      </c>
      <c r="F8379" t="s">
        <v>16</v>
      </c>
      <c r="G8379" t="s">
        <v>13920</v>
      </c>
      <c r="H8379">
        <v>1</v>
      </c>
      <c r="I8379" t="s">
        <v>15844</v>
      </c>
    </row>
    <row r="8380" spans="1:9" x14ac:dyDescent="0.25">
      <c r="A8380" t="s">
        <v>11637</v>
      </c>
      <c r="B8380">
        <v>66158040</v>
      </c>
      <c r="C8380" t="s">
        <v>16</v>
      </c>
      <c r="D8380" t="s">
        <v>16</v>
      </c>
      <c r="E8380" t="s">
        <v>16</v>
      </c>
      <c r="F8380" t="s">
        <v>16</v>
      </c>
      <c r="G8380" t="s">
        <v>13920</v>
      </c>
      <c r="H8380">
        <v>1</v>
      </c>
      <c r="I8380" t="s">
        <v>15844</v>
      </c>
    </row>
    <row r="8381" spans="1:9" x14ac:dyDescent="0.25">
      <c r="A8381" t="s">
        <v>11638</v>
      </c>
      <c r="B8381">
        <v>66158040</v>
      </c>
      <c r="C8381" t="s">
        <v>16</v>
      </c>
      <c r="D8381" t="s">
        <v>16</v>
      </c>
      <c r="E8381" t="s">
        <v>16</v>
      </c>
      <c r="F8381" t="s">
        <v>16</v>
      </c>
      <c r="G8381" t="s">
        <v>13920</v>
      </c>
      <c r="H8381">
        <v>1</v>
      </c>
      <c r="I8381" t="s">
        <v>15844</v>
      </c>
    </row>
    <row r="8382" spans="1:9" x14ac:dyDescent="0.25">
      <c r="A8382" t="s">
        <v>11508</v>
      </c>
      <c r="B8382">
        <v>66158040</v>
      </c>
      <c r="C8382" t="s">
        <v>16</v>
      </c>
      <c r="D8382" t="s">
        <v>16</v>
      </c>
      <c r="E8382" t="s">
        <v>16</v>
      </c>
      <c r="F8382" t="s">
        <v>16</v>
      </c>
      <c r="G8382" t="s">
        <v>13920</v>
      </c>
      <c r="H8382">
        <v>1</v>
      </c>
      <c r="I8382" t="s">
        <v>15844</v>
      </c>
    </row>
    <row r="8383" spans="1:9" x14ac:dyDescent="0.25">
      <c r="A8383" t="s">
        <v>11783</v>
      </c>
      <c r="B8383">
        <v>75622288</v>
      </c>
      <c r="C8383" t="s">
        <v>16</v>
      </c>
      <c r="D8383" t="s">
        <v>16</v>
      </c>
      <c r="E8383" t="s">
        <v>16</v>
      </c>
      <c r="F8383" t="s">
        <v>16</v>
      </c>
      <c r="G8383" t="s">
        <v>3797</v>
      </c>
      <c r="H8383">
        <v>1</v>
      </c>
      <c r="I8383" t="s">
        <v>5242</v>
      </c>
    </row>
    <row r="8384" spans="1:9" x14ac:dyDescent="0.25">
      <c r="A8384" t="s">
        <v>11781</v>
      </c>
      <c r="B8384">
        <v>75622288</v>
      </c>
      <c r="C8384" t="s">
        <v>16</v>
      </c>
      <c r="D8384" t="s">
        <v>16</v>
      </c>
      <c r="E8384" t="s">
        <v>16</v>
      </c>
      <c r="F8384" t="s">
        <v>16</v>
      </c>
      <c r="G8384" t="s">
        <v>3797</v>
      </c>
      <c r="H8384">
        <v>1</v>
      </c>
      <c r="I8384" t="s">
        <v>5242</v>
      </c>
    </row>
    <row r="8385" spans="1:9" x14ac:dyDescent="0.25">
      <c r="A8385" t="s">
        <v>11534</v>
      </c>
      <c r="B8385">
        <v>66158040</v>
      </c>
      <c r="C8385" t="s">
        <v>16</v>
      </c>
      <c r="D8385" t="s">
        <v>16</v>
      </c>
      <c r="E8385" t="s">
        <v>16</v>
      </c>
      <c r="F8385" t="s">
        <v>16</v>
      </c>
      <c r="G8385" t="s">
        <v>13920</v>
      </c>
      <c r="H8385">
        <v>1</v>
      </c>
      <c r="I8385" t="s">
        <v>15844</v>
      </c>
    </row>
    <row r="8386" spans="1:9" x14ac:dyDescent="0.25">
      <c r="A8386" t="s">
        <v>11580</v>
      </c>
      <c r="B8386">
        <v>66158040</v>
      </c>
      <c r="C8386" t="s">
        <v>16</v>
      </c>
      <c r="D8386" t="s">
        <v>16</v>
      </c>
      <c r="E8386" t="s">
        <v>16</v>
      </c>
      <c r="F8386" t="s">
        <v>16</v>
      </c>
      <c r="G8386" t="s">
        <v>13920</v>
      </c>
      <c r="H8386">
        <v>1</v>
      </c>
      <c r="I8386" t="s">
        <v>15844</v>
      </c>
    </row>
    <row r="8387" spans="1:9" x14ac:dyDescent="0.25">
      <c r="A8387" t="s">
        <v>11535</v>
      </c>
      <c r="B8387">
        <v>66158040</v>
      </c>
      <c r="C8387" t="s">
        <v>16</v>
      </c>
      <c r="D8387" t="s">
        <v>16</v>
      </c>
      <c r="E8387" t="s">
        <v>16</v>
      </c>
      <c r="F8387" t="s">
        <v>16</v>
      </c>
      <c r="G8387" t="s">
        <v>13920</v>
      </c>
      <c r="H8387">
        <v>1</v>
      </c>
      <c r="I8387" t="s">
        <v>15844</v>
      </c>
    </row>
    <row r="8388" spans="1:9" x14ac:dyDescent="0.25">
      <c r="A8388" t="s">
        <v>12087</v>
      </c>
      <c r="B8388">
        <v>66158040</v>
      </c>
      <c r="C8388" t="s">
        <v>16</v>
      </c>
      <c r="D8388" t="s">
        <v>16</v>
      </c>
      <c r="E8388" t="s">
        <v>16</v>
      </c>
      <c r="F8388" t="s">
        <v>16</v>
      </c>
      <c r="G8388" t="s">
        <v>13920</v>
      </c>
      <c r="H8388">
        <v>1</v>
      </c>
      <c r="I8388" t="s">
        <v>15844</v>
      </c>
    </row>
    <row r="8389" spans="1:9" x14ac:dyDescent="0.25">
      <c r="A8389" t="s">
        <v>12115</v>
      </c>
      <c r="B8389">
        <v>58373610</v>
      </c>
      <c r="C8389" t="s">
        <v>16</v>
      </c>
      <c r="D8389" t="s">
        <v>16</v>
      </c>
      <c r="E8389" t="s">
        <v>16</v>
      </c>
      <c r="F8389" t="s">
        <v>16</v>
      </c>
      <c r="G8389" t="s">
        <v>11618</v>
      </c>
      <c r="H8389">
        <v>1</v>
      </c>
      <c r="I8389" t="s">
        <v>13148</v>
      </c>
    </row>
    <row r="8390" spans="1:9" x14ac:dyDescent="0.25">
      <c r="A8390" t="s">
        <v>11737</v>
      </c>
      <c r="B8390">
        <v>75622288</v>
      </c>
      <c r="C8390" t="s">
        <v>16</v>
      </c>
      <c r="D8390" t="s">
        <v>16</v>
      </c>
      <c r="E8390" t="s">
        <v>16</v>
      </c>
      <c r="F8390" t="s">
        <v>16</v>
      </c>
      <c r="G8390" t="s">
        <v>3797</v>
      </c>
      <c r="H8390">
        <v>1</v>
      </c>
      <c r="I8390" t="s">
        <v>5242</v>
      </c>
    </row>
    <row r="8391" spans="1:9" x14ac:dyDescent="0.25">
      <c r="A8391" t="s">
        <v>11738</v>
      </c>
      <c r="B8391">
        <v>75622288</v>
      </c>
      <c r="C8391" t="s">
        <v>16</v>
      </c>
      <c r="D8391" t="s">
        <v>16</v>
      </c>
      <c r="E8391" t="s">
        <v>16</v>
      </c>
      <c r="F8391" t="s">
        <v>16</v>
      </c>
      <c r="G8391" t="s">
        <v>3797</v>
      </c>
      <c r="H8391">
        <v>1</v>
      </c>
      <c r="I8391" t="s">
        <v>5242</v>
      </c>
    </row>
    <row r="8392" spans="1:9" x14ac:dyDescent="0.25">
      <c r="A8392" t="s">
        <v>10380</v>
      </c>
      <c r="B8392">
        <v>75622288</v>
      </c>
      <c r="C8392" t="s">
        <v>16</v>
      </c>
      <c r="D8392" t="s">
        <v>16</v>
      </c>
      <c r="E8392" t="s">
        <v>16</v>
      </c>
      <c r="F8392" t="s">
        <v>16</v>
      </c>
      <c r="G8392" t="s">
        <v>3797</v>
      </c>
      <c r="H8392">
        <v>1</v>
      </c>
      <c r="I8392" t="s">
        <v>5242</v>
      </c>
    </row>
    <row r="8393" spans="1:9" x14ac:dyDescent="0.25">
      <c r="A8393" t="s">
        <v>14224</v>
      </c>
      <c r="B8393">
        <v>75622288</v>
      </c>
      <c r="C8393" t="s">
        <v>16</v>
      </c>
      <c r="D8393" t="s">
        <v>16</v>
      </c>
      <c r="E8393" t="s">
        <v>16</v>
      </c>
      <c r="F8393" t="s">
        <v>16</v>
      </c>
      <c r="G8393" t="s">
        <v>3797</v>
      </c>
      <c r="H8393">
        <v>1</v>
      </c>
      <c r="I8393" t="s">
        <v>5242</v>
      </c>
    </row>
    <row r="8394" spans="1:9" x14ac:dyDescent="0.25">
      <c r="A8394" t="s">
        <v>14222</v>
      </c>
      <c r="B8394">
        <v>75622288</v>
      </c>
      <c r="C8394" t="s">
        <v>16</v>
      </c>
      <c r="D8394" t="s">
        <v>16</v>
      </c>
      <c r="E8394" t="s">
        <v>16</v>
      </c>
      <c r="F8394" t="s">
        <v>16</v>
      </c>
      <c r="G8394" t="s">
        <v>3797</v>
      </c>
      <c r="H8394">
        <v>1</v>
      </c>
      <c r="I8394" t="s">
        <v>5242</v>
      </c>
    </row>
    <row r="8395" spans="1:9" x14ac:dyDescent="0.25">
      <c r="A8395" t="s">
        <v>14223</v>
      </c>
      <c r="B8395">
        <v>75622288</v>
      </c>
      <c r="C8395" t="s">
        <v>16</v>
      </c>
      <c r="D8395" t="s">
        <v>16</v>
      </c>
      <c r="E8395" t="s">
        <v>16</v>
      </c>
      <c r="F8395" t="s">
        <v>16</v>
      </c>
      <c r="G8395" t="s">
        <v>3797</v>
      </c>
      <c r="H8395">
        <v>1</v>
      </c>
      <c r="I8395" t="s">
        <v>5242</v>
      </c>
    </row>
    <row r="8396" spans="1:9" x14ac:dyDescent="0.25">
      <c r="A8396" t="s">
        <v>14612</v>
      </c>
      <c r="B8396">
        <v>66158040</v>
      </c>
      <c r="C8396" t="s">
        <v>16</v>
      </c>
      <c r="D8396" t="s">
        <v>16</v>
      </c>
      <c r="E8396" t="s">
        <v>16</v>
      </c>
      <c r="F8396" t="s">
        <v>16</v>
      </c>
      <c r="G8396" t="s">
        <v>13920</v>
      </c>
      <c r="H8396">
        <v>1</v>
      </c>
      <c r="I8396" t="s">
        <v>15844</v>
      </c>
    </row>
    <row r="8397" spans="1:9" x14ac:dyDescent="0.25">
      <c r="A8397" t="s">
        <v>14613</v>
      </c>
      <c r="B8397">
        <v>66158040</v>
      </c>
      <c r="C8397" t="s">
        <v>16</v>
      </c>
      <c r="D8397" t="s">
        <v>16</v>
      </c>
      <c r="E8397" t="s">
        <v>16</v>
      </c>
      <c r="F8397" t="s">
        <v>16</v>
      </c>
      <c r="G8397" t="s">
        <v>13920</v>
      </c>
      <c r="H8397">
        <v>1</v>
      </c>
      <c r="I8397" t="s">
        <v>15844</v>
      </c>
    </row>
    <row r="8398" spans="1:9" x14ac:dyDescent="0.25">
      <c r="A8398" t="s">
        <v>14509</v>
      </c>
      <c r="B8398">
        <v>75180019</v>
      </c>
      <c r="C8398" t="s">
        <v>16</v>
      </c>
      <c r="D8398" t="s">
        <v>16</v>
      </c>
      <c r="E8398" t="s">
        <v>16</v>
      </c>
      <c r="F8398" t="s">
        <v>16</v>
      </c>
      <c r="G8398" t="s">
        <v>2430</v>
      </c>
      <c r="H8398">
        <v>1</v>
      </c>
      <c r="I8398" t="s">
        <v>5227</v>
      </c>
    </row>
    <row r="8399" spans="1:9" x14ac:dyDescent="0.25">
      <c r="A8399" t="s">
        <v>14884</v>
      </c>
      <c r="B8399">
        <v>75211662</v>
      </c>
      <c r="C8399" t="s">
        <v>16</v>
      </c>
      <c r="D8399" t="s">
        <v>16</v>
      </c>
      <c r="E8399" t="s">
        <v>16</v>
      </c>
      <c r="F8399" t="s">
        <v>16</v>
      </c>
      <c r="G8399" t="s">
        <v>7015</v>
      </c>
      <c r="H8399">
        <v>1</v>
      </c>
      <c r="I8399" t="s">
        <v>7143</v>
      </c>
    </row>
    <row r="8400" spans="1:9" x14ac:dyDescent="0.25">
      <c r="A8400" t="s">
        <v>15156</v>
      </c>
      <c r="B8400">
        <v>70120140</v>
      </c>
      <c r="C8400" t="s">
        <v>16</v>
      </c>
      <c r="D8400" t="s">
        <v>16</v>
      </c>
      <c r="E8400" t="s">
        <v>16</v>
      </c>
      <c r="F8400" t="s">
        <v>16</v>
      </c>
      <c r="G8400" t="s">
        <v>2467</v>
      </c>
      <c r="H8400">
        <v>1</v>
      </c>
      <c r="I8400" t="s">
        <v>5232</v>
      </c>
    </row>
    <row r="8401" spans="1:9" x14ac:dyDescent="0.25">
      <c r="A8401" t="s">
        <v>16659</v>
      </c>
      <c r="B8401">
        <v>70120140</v>
      </c>
      <c r="C8401" t="s">
        <v>16</v>
      </c>
      <c r="D8401" t="s">
        <v>16</v>
      </c>
      <c r="E8401" t="s">
        <v>16</v>
      </c>
      <c r="F8401" t="s">
        <v>16</v>
      </c>
      <c r="G8401" t="s">
        <v>2467</v>
      </c>
      <c r="H8401">
        <v>1</v>
      </c>
      <c r="I8401" t="s">
        <v>5232</v>
      </c>
    </row>
    <row r="8402" spans="1:9" x14ac:dyDescent="0.25">
      <c r="A8402" t="s">
        <v>16593</v>
      </c>
      <c r="B8402">
        <v>70120140</v>
      </c>
      <c r="C8402" t="s">
        <v>16</v>
      </c>
      <c r="D8402" t="s">
        <v>16</v>
      </c>
      <c r="E8402" t="s">
        <v>16</v>
      </c>
      <c r="F8402" t="s">
        <v>16</v>
      </c>
      <c r="G8402" t="s">
        <v>2467</v>
      </c>
      <c r="H8402">
        <v>1</v>
      </c>
      <c r="I8402" t="s">
        <v>5232</v>
      </c>
    </row>
    <row r="8403" spans="1:9" x14ac:dyDescent="0.25">
      <c r="A8403" t="s">
        <v>41413</v>
      </c>
      <c r="B8403">
        <v>70120140</v>
      </c>
      <c r="C8403" t="s">
        <v>16</v>
      </c>
      <c r="D8403" t="s">
        <v>16</v>
      </c>
      <c r="E8403" t="s">
        <v>16</v>
      </c>
      <c r="F8403" t="s">
        <v>16</v>
      </c>
      <c r="G8403" t="s">
        <v>2467</v>
      </c>
      <c r="H8403">
        <v>1</v>
      </c>
      <c r="I8403" t="s">
        <v>5232</v>
      </c>
    </row>
    <row r="8404" spans="1:9" x14ac:dyDescent="0.25">
      <c r="A8404" t="s">
        <v>41412</v>
      </c>
      <c r="B8404">
        <v>70120140</v>
      </c>
      <c r="C8404" t="s">
        <v>16</v>
      </c>
      <c r="D8404" t="s">
        <v>16</v>
      </c>
      <c r="E8404" t="s">
        <v>16</v>
      </c>
      <c r="F8404" t="s">
        <v>16</v>
      </c>
      <c r="G8404" t="s">
        <v>2467</v>
      </c>
      <c r="H8404">
        <v>1</v>
      </c>
      <c r="I8404" t="s">
        <v>5232</v>
      </c>
    </row>
    <row r="8405" spans="1:9" x14ac:dyDescent="0.25">
      <c r="A8405" t="s">
        <v>41828</v>
      </c>
      <c r="B8405">
        <v>70120140</v>
      </c>
      <c r="C8405" t="s">
        <v>16</v>
      </c>
      <c r="D8405" t="s">
        <v>16</v>
      </c>
      <c r="E8405" t="s">
        <v>16</v>
      </c>
      <c r="F8405" t="s">
        <v>16</v>
      </c>
      <c r="G8405" t="s">
        <v>2467</v>
      </c>
      <c r="H8405">
        <v>1</v>
      </c>
      <c r="I8405" t="s">
        <v>5232</v>
      </c>
    </row>
    <row r="8406" spans="1:9" x14ac:dyDescent="0.25">
      <c r="A8406" t="s">
        <v>8774</v>
      </c>
      <c r="B8406">
        <v>75196500</v>
      </c>
      <c r="C8406" t="s">
        <v>16</v>
      </c>
      <c r="D8406" t="s">
        <v>16</v>
      </c>
      <c r="E8406" t="s">
        <v>16</v>
      </c>
      <c r="F8406" t="s">
        <v>16</v>
      </c>
      <c r="G8406" t="s">
        <v>2425</v>
      </c>
      <c r="H8406">
        <v>1</v>
      </c>
      <c r="I8406" t="s">
        <v>5229</v>
      </c>
    </row>
    <row r="8407" spans="1:9" x14ac:dyDescent="0.25">
      <c r="A8407" t="s">
        <v>41627</v>
      </c>
      <c r="B8407">
        <v>75421677</v>
      </c>
      <c r="C8407" t="s">
        <v>16</v>
      </c>
      <c r="D8407" t="s">
        <v>16</v>
      </c>
      <c r="E8407" t="s">
        <v>16</v>
      </c>
      <c r="F8407" t="s">
        <v>16</v>
      </c>
      <c r="G8407" t="s">
        <v>3368</v>
      </c>
      <c r="H8407">
        <v>1</v>
      </c>
      <c r="I8407" t="s">
        <v>4892</v>
      </c>
    </row>
    <row r="8408" spans="1:9" x14ac:dyDescent="0.25">
      <c r="A8408" t="s">
        <v>41903</v>
      </c>
      <c r="B8408">
        <v>75421677</v>
      </c>
      <c r="C8408" t="s">
        <v>16</v>
      </c>
      <c r="D8408" t="s">
        <v>16</v>
      </c>
      <c r="E8408" t="s">
        <v>16</v>
      </c>
      <c r="F8408" t="s">
        <v>16</v>
      </c>
      <c r="G8408" t="s">
        <v>3368</v>
      </c>
      <c r="H8408">
        <v>1</v>
      </c>
      <c r="I8408" t="s">
        <v>4892</v>
      </c>
    </row>
    <row r="8409" spans="1:9" x14ac:dyDescent="0.25">
      <c r="A8409" t="s">
        <v>10610</v>
      </c>
      <c r="B8409">
        <v>70120140</v>
      </c>
      <c r="C8409" t="s">
        <v>16</v>
      </c>
      <c r="D8409" t="s">
        <v>16</v>
      </c>
      <c r="E8409" t="s">
        <v>16</v>
      </c>
      <c r="F8409" t="s">
        <v>16</v>
      </c>
      <c r="G8409" t="s">
        <v>2467</v>
      </c>
      <c r="H8409">
        <v>1</v>
      </c>
      <c r="I8409" t="s">
        <v>5232</v>
      </c>
    </row>
    <row r="8410" spans="1:9" x14ac:dyDescent="0.25">
      <c r="A8410" t="s">
        <v>11434</v>
      </c>
      <c r="B8410">
        <v>70120140</v>
      </c>
      <c r="C8410" t="s">
        <v>16</v>
      </c>
      <c r="D8410" t="s">
        <v>16</v>
      </c>
      <c r="E8410" t="s">
        <v>16</v>
      </c>
      <c r="F8410" t="s">
        <v>16</v>
      </c>
      <c r="G8410" t="s">
        <v>2467</v>
      </c>
      <c r="H8410">
        <v>1</v>
      </c>
      <c r="I8410" t="s">
        <v>5232</v>
      </c>
    </row>
    <row r="8411" spans="1:9" x14ac:dyDescent="0.25">
      <c r="A8411" t="s">
        <v>11436</v>
      </c>
      <c r="B8411">
        <v>70120140</v>
      </c>
      <c r="C8411" t="s">
        <v>16</v>
      </c>
      <c r="D8411" t="s">
        <v>16</v>
      </c>
      <c r="E8411" t="s">
        <v>16</v>
      </c>
      <c r="F8411" t="s">
        <v>16</v>
      </c>
      <c r="G8411" t="s">
        <v>2467</v>
      </c>
      <c r="H8411">
        <v>1</v>
      </c>
      <c r="I8411" t="s">
        <v>5232</v>
      </c>
    </row>
    <row r="8412" spans="1:9" x14ac:dyDescent="0.25">
      <c r="A8412" t="s">
        <v>11435</v>
      </c>
      <c r="B8412">
        <v>70120140</v>
      </c>
      <c r="C8412" t="s">
        <v>16</v>
      </c>
      <c r="D8412" t="s">
        <v>16</v>
      </c>
      <c r="E8412" t="s">
        <v>16</v>
      </c>
      <c r="F8412" t="s">
        <v>16</v>
      </c>
      <c r="G8412" t="s">
        <v>2467</v>
      </c>
      <c r="H8412">
        <v>1</v>
      </c>
      <c r="I8412" t="s">
        <v>5232</v>
      </c>
    </row>
    <row r="8413" spans="1:9" x14ac:dyDescent="0.25">
      <c r="A8413" t="s">
        <v>8765</v>
      </c>
      <c r="B8413">
        <v>75211662</v>
      </c>
      <c r="C8413" t="s">
        <v>16</v>
      </c>
      <c r="D8413" t="s">
        <v>16</v>
      </c>
      <c r="E8413" t="s">
        <v>16</v>
      </c>
      <c r="F8413" t="s">
        <v>16</v>
      </c>
      <c r="G8413" t="s">
        <v>7015</v>
      </c>
      <c r="H8413">
        <v>1</v>
      </c>
      <c r="I8413" t="s">
        <v>7143</v>
      </c>
    </row>
    <row r="8414" spans="1:9" x14ac:dyDescent="0.25">
      <c r="A8414" t="s">
        <v>8777</v>
      </c>
      <c r="B8414">
        <v>75211662</v>
      </c>
      <c r="C8414" t="s">
        <v>16</v>
      </c>
      <c r="D8414" t="s">
        <v>16</v>
      </c>
      <c r="E8414" t="s">
        <v>16</v>
      </c>
      <c r="F8414" t="s">
        <v>16</v>
      </c>
      <c r="G8414" t="s">
        <v>7015</v>
      </c>
      <c r="H8414">
        <v>1</v>
      </c>
      <c r="I8414" t="s">
        <v>7143</v>
      </c>
    </row>
    <row r="8415" spans="1:9" x14ac:dyDescent="0.25">
      <c r="A8415" t="s">
        <v>8148</v>
      </c>
      <c r="B8415">
        <v>65381262</v>
      </c>
      <c r="C8415" t="s">
        <v>16</v>
      </c>
      <c r="D8415" t="s">
        <v>16</v>
      </c>
      <c r="E8415" t="s">
        <v>16</v>
      </c>
      <c r="F8415" t="s">
        <v>16</v>
      </c>
      <c r="G8415" t="s">
        <v>8149</v>
      </c>
      <c r="H8415">
        <v>1</v>
      </c>
      <c r="I8415" t="s">
        <v>13145</v>
      </c>
    </row>
    <row r="8416" spans="1:9" x14ac:dyDescent="0.25">
      <c r="A8416" t="s">
        <v>8156</v>
      </c>
      <c r="B8416">
        <v>65381262</v>
      </c>
      <c r="C8416" t="s">
        <v>16</v>
      </c>
      <c r="D8416" t="s">
        <v>16</v>
      </c>
      <c r="E8416" t="s">
        <v>16</v>
      </c>
      <c r="F8416" t="s">
        <v>16</v>
      </c>
      <c r="G8416" t="s">
        <v>8149</v>
      </c>
      <c r="H8416">
        <v>1</v>
      </c>
      <c r="I8416" t="s">
        <v>13145</v>
      </c>
    </row>
    <row r="8417" spans="1:9" x14ac:dyDescent="0.25">
      <c r="A8417" t="s">
        <v>8150</v>
      </c>
      <c r="B8417">
        <v>65381262</v>
      </c>
      <c r="C8417" t="s">
        <v>16</v>
      </c>
      <c r="D8417" t="s">
        <v>16</v>
      </c>
      <c r="E8417" t="s">
        <v>16</v>
      </c>
      <c r="F8417" t="s">
        <v>16</v>
      </c>
      <c r="G8417" t="s">
        <v>8149</v>
      </c>
      <c r="H8417">
        <v>1</v>
      </c>
      <c r="I8417" t="s">
        <v>13145</v>
      </c>
    </row>
    <row r="8418" spans="1:9" x14ac:dyDescent="0.25">
      <c r="A8418" t="s">
        <v>8154</v>
      </c>
      <c r="B8418">
        <v>66158040</v>
      </c>
      <c r="C8418" t="s">
        <v>16</v>
      </c>
      <c r="D8418" t="s">
        <v>16</v>
      </c>
      <c r="E8418" t="s">
        <v>16</v>
      </c>
      <c r="F8418" t="s">
        <v>16</v>
      </c>
      <c r="G8418" t="s">
        <v>13920</v>
      </c>
      <c r="H8418">
        <v>2</v>
      </c>
      <c r="I8418" t="s">
        <v>15844</v>
      </c>
    </row>
    <row r="8419" spans="1:9" x14ac:dyDescent="0.25">
      <c r="A8419" t="s">
        <v>8151</v>
      </c>
      <c r="B8419">
        <v>65381262</v>
      </c>
      <c r="C8419" t="s">
        <v>16</v>
      </c>
      <c r="D8419" t="s">
        <v>16</v>
      </c>
      <c r="E8419" t="s">
        <v>16</v>
      </c>
      <c r="F8419" t="s">
        <v>16</v>
      </c>
      <c r="G8419" t="s">
        <v>8149</v>
      </c>
      <c r="H8419">
        <v>1</v>
      </c>
      <c r="I8419" t="s">
        <v>13145</v>
      </c>
    </row>
    <row r="8420" spans="1:9" x14ac:dyDescent="0.25">
      <c r="A8420" t="s">
        <v>8152</v>
      </c>
      <c r="B8420">
        <v>65381262</v>
      </c>
      <c r="C8420" t="s">
        <v>16</v>
      </c>
      <c r="D8420" t="s">
        <v>16</v>
      </c>
      <c r="E8420" t="s">
        <v>16</v>
      </c>
      <c r="F8420" t="s">
        <v>16</v>
      </c>
      <c r="G8420" t="s">
        <v>8149</v>
      </c>
      <c r="H8420">
        <v>1</v>
      </c>
      <c r="I8420" t="s">
        <v>13145</v>
      </c>
    </row>
    <row r="8421" spans="1:9" x14ac:dyDescent="0.25">
      <c r="A8421" t="s">
        <v>8155</v>
      </c>
      <c r="B8421">
        <v>65381262</v>
      </c>
      <c r="C8421" t="s">
        <v>16</v>
      </c>
      <c r="D8421" t="s">
        <v>16</v>
      </c>
      <c r="E8421" t="s">
        <v>16</v>
      </c>
      <c r="F8421" t="s">
        <v>16</v>
      </c>
      <c r="G8421" t="s">
        <v>8149</v>
      </c>
      <c r="H8421">
        <v>1</v>
      </c>
      <c r="I8421" t="s">
        <v>13145</v>
      </c>
    </row>
    <row r="8422" spans="1:9" x14ac:dyDescent="0.25">
      <c r="A8422" t="s">
        <v>10635</v>
      </c>
      <c r="B8422">
        <v>96266400</v>
      </c>
      <c r="C8422" t="s">
        <v>16</v>
      </c>
      <c r="D8422" t="s">
        <v>16</v>
      </c>
      <c r="E8422" t="s">
        <v>16</v>
      </c>
      <c r="F8422" t="s">
        <v>16</v>
      </c>
      <c r="G8422" t="s">
        <v>13916</v>
      </c>
      <c r="H8422">
        <v>1</v>
      </c>
      <c r="I8422" t="s">
        <v>15843</v>
      </c>
    </row>
    <row r="8423" spans="1:9" x14ac:dyDescent="0.25">
      <c r="A8423" t="s">
        <v>11541</v>
      </c>
      <c r="B8423">
        <v>75577000</v>
      </c>
      <c r="C8423" t="s">
        <v>16</v>
      </c>
      <c r="D8423" t="s">
        <v>16</v>
      </c>
      <c r="E8423" t="s">
        <v>16</v>
      </c>
      <c r="F8423" t="s">
        <v>16</v>
      </c>
      <c r="G8423" t="s">
        <v>3759</v>
      </c>
      <c r="H8423">
        <v>1</v>
      </c>
      <c r="I8423" t="s">
        <v>4898</v>
      </c>
    </row>
    <row r="8424" spans="1:9" x14ac:dyDescent="0.25">
      <c r="A8424" t="s">
        <v>11186</v>
      </c>
      <c r="B8424">
        <v>74762273</v>
      </c>
      <c r="C8424" t="s">
        <v>16</v>
      </c>
      <c r="D8424" t="s">
        <v>16</v>
      </c>
      <c r="E8424" t="s">
        <v>16</v>
      </c>
      <c r="F8424" t="s">
        <v>16</v>
      </c>
      <c r="G8424" t="s">
        <v>154</v>
      </c>
      <c r="H8424">
        <v>1</v>
      </c>
      <c r="I8424" t="s">
        <v>4887</v>
      </c>
    </row>
    <row r="8425" spans="1:9" x14ac:dyDescent="0.25">
      <c r="A8425" t="s">
        <v>11187</v>
      </c>
      <c r="B8425">
        <v>74762273</v>
      </c>
      <c r="C8425" t="s">
        <v>16</v>
      </c>
      <c r="D8425" t="s">
        <v>16</v>
      </c>
      <c r="E8425" t="s">
        <v>16</v>
      </c>
      <c r="F8425" t="s">
        <v>16</v>
      </c>
      <c r="G8425" t="s">
        <v>154</v>
      </c>
      <c r="H8425">
        <v>1</v>
      </c>
      <c r="I8425" t="s">
        <v>4887</v>
      </c>
    </row>
    <row r="8426" spans="1:9" x14ac:dyDescent="0.25">
      <c r="A8426" t="s">
        <v>10835</v>
      </c>
      <c r="B8426">
        <v>75180019</v>
      </c>
      <c r="C8426" t="s">
        <v>16</v>
      </c>
      <c r="D8426" t="s">
        <v>16</v>
      </c>
      <c r="E8426" t="s">
        <v>16</v>
      </c>
      <c r="F8426" t="s">
        <v>16</v>
      </c>
      <c r="G8426" t="s">
        <v>2430</v>
      </c>
      <c r="H8426">
        <v>1</v>
      </c>
      <c r="I8426" t="s">
        <v>5227</v>
      </c>
    </row>
    <row r="8427" spans="1:9" x14ac:dyDescent="0.25">
      <c r="A8427" t="s">
        <v>12245</v>
      </c>
      <c r="B8427">
        <v>75211662</v>
      </c>
      <c r="C8427" t="s">
        <v>16</v>
      </c>
      <c r="D8427" t="s">
        <v>16</v>
      </c>
      <c r="E8427" t="s">
        <v>16</v>
      </c>
      <c r="F8427" t="s">
        <v>16</v>
      </c>
      <c r="G8427" t="s">
        <v>7015</v>
      </c>
      <c r="H8427">
        <v>1</v>
      </c>
      <c r="I8427" t="s">
        <v>7143</v>
      </c>
    </row>
    <row r="8428" spans="1:9" x14ac:dyDescent="0.25">
      <c r="A8428" t="s">
        <v>12246</v>
      </c>
      <c r="B8428">
        <v>75211662</v>
      </c>
      <c r="C8428" t="s">
        <v>16</v>
      </c>
      <c r="D8428" t="s">
        <v>16</v>
      </c>
      <c r="E8428" t="s">
        <v>16</v>
      </c>
      <c r="F8428" t="s">
        <v>16</v>
      </c>
      <c r="G8428" t="s">
        <v>7015</v>
      </c>
      <c r="H8428">
        <v>1</v>
      </c>
      <c r="I8428" t="s">
        <v>7143</v>
      </c>
    </row>
    <row r="8429" spans="1:9" x14ac:dyDescent="0.25">
      <c r="A8429" t="s">
        <v>12248</v>
      </c>
      <c r="B8429">
        <v>75211662</v>
      </c>
      <c r="C8429" t="s">
        <v>16</v>
      </c>
      <c r="D8429" t="s">
        <v>16</v>
      </c>
      <c r="E8429" t="s">
        <v>16</v>
      </c>
      <c r="F8429" t="s">
        <v>16</v>
      </c>
      <c r="G8429" t="s">
        <v>7015</v>
      </c>
      <c r="H8429">
        <v>1</v>
      </c>
      <c r="I8429" t="s">
        <v>7143</v>
      </c>
    </row>
    <row r="8430" spans="1:9" x14ac:dyDescent="0.25">
      <c r="A8430" t="s">
        <v>12247</v>
      </c>
      <c r="B8430">
        <v>75211662</v>
      </c>
      <c r="C8430" t="s">
        <v>16</v>
      </c>
      <c r="D8430" t="s">
        <v>16</v>
      </c>
      <c r="E8430" t="s">
        <v>16</v>
      </c>
      <c r="F8430" t="s">
        <v>16</v>
      </c>
      <c r="G8430" t="s">
        <v>7015</v>
      </c>
      <c r="H8430">
        <v>1</v>
      </c>
      <c r="I8430" t="s">
        <v>7143</v>
      </c>
    </row>
    <row r="8431" spans="1:9" x14ac:dyDescent="0.25">
      <c r="A8431" t="s">
        <v>12249</v>
      </c>
      <c r="B8431">
        <v>75211662</v>
      </c>
      <c r="C8431" t="s">
        <v>16</v>
      </c>
      <c r="D8431" t="s">
        <v>16</v>
      </c>
      <c r="E8431" t="s">
        <v>16</v>
      </c>
      <c r="F8431" t="s">
        <v>16</v>
      </c>
      <c r="G8431" t="s">
        <v>7015</v>
      </c>
      <c r="H8431">
        <v>1</v>
      </c>
      <c r="I8431" t="s">
        <v>7143</v>
      </c>
    </row>
    <row r="8432" spans="1:9" x14ac:dyDescent="0.25">
      <c r="A8432" t="s">
        <v>10879</v>
      </c>
      <c r="B8432">
        <v>66158040</v>
      </c>
      <c r="C8432" t="s">
        <v>16</v>
      </c>
      <c r="D8432" t="s">
        <v>16</v>
      </c>
      <c r="E8432" t="s">
        <v>16</v>
      </c>
      <c r="F8432" t="s">
        <v>16</v>
      </c>
      <c r="G8432" t="s">
        <v>13920</v>
      </c>
      <c r="H8432">
        <v>1</v>
      </c>
      <c r="I8432" t="s">
        <v>15844</v>
      </c>
    </row>
    <row r="8433" spans="1:9" x14ac:dyDescent="0.25">
      <c r="A8433" t="s">
        <v>15313</v>
      </c>
      <c r="B8433">
        <v>74762273</v>
      </c>
      <c r="C8433" t="s">
        <v>16</v>
      </c>
      <c r="D8433" t="s">
        <v>16</v>
      </c>
      <c r="E8433" t="s">
        <v>16</v>
      </c>
      <c r="F8433" t="s">
        <v>16</v>
      </c>
      <c r="G8433" t="s">
        <v>154</v>
      </c>
      <c r="H8433">
        <v>1</v>
      </c>
      <c r="I8433" t="s">
        <v>4887</v>
      </c>
    </row>
    <row r="8434" spans="1:9" x14ac:dyDescent="0.25">
      <c r="A8434" t="s">
        <v>14707</v>
      </c>
      <c r="B8434">
        <v>74762273</v>
      </c>
      <c r="C8434" t="s">
        <v>16</v>
      </c>
      <c r="D8434" t="s">
        <v>16</v>
      </c>
      <c r="E8434" t="s">
        <v>16</v>
      </c>
      <c r="F8434" t="s">
        <v>16</v>
      </c>
      <c r="G8434" t="s">
        <v>154</v>
      </c>
      <c r="H8434">
        <v>1</v>
      </c>
      <c r="I8434" t="s">
        <v>4887</v>
      </c>
    </row>
    <row r="8435" spans="1:9" x14ac:dyDescent="0.25">
      <c r="A8435" t="s">
        <v>16651</v>
      </c>
      <c r="B8435">
        <v>70120140</v>
      </c>
      <c r="C8435" t="s">
        <v>16</v>
      </c>
      <c r="D8435" t="s">
        <v>16</v>
      </c>
      <c r="E8435" t="s">
        <v>16</v>
      </c>
      <c r="F8435" t="s">
        <v>16</v>
      </c>
      <c r="G8435" t="s">
        <v>2467</v>
      </c>
      <c r="H8435">
        <v>1</v>
      </c>
      <c r="I8435" t="s">
        <v>5232</v>
      </c>
    </row>
    <row r="8436" spans="1:9" x14ac:dyDescent="0.25">
      <c r="A8436" t="s">
        <v>10768</v>
      </c>
      <c r="B8436">
        <v>73575757</v>
      </c>
      <c r="C8436" t="s">
        <v>16</v>
      </c>
      <c r="D8436" t="s">
        <v>16</v>
      </c>
      <c r="E8436" t="s">
        <v>16</v>
      </c>
      <c r="F8436" t="s">
        <v>16</v>
      </c>
      <c r="G8436" t="s">
        <v>4331</v>
      </c>
      <c r="H8436">
        <v>1</v>
      </c>
      <c r="I8436" t="s">
        <v>5237</v>
      </c>
    </row>
    <row r="8437" spans="1:9" x14ac:dyDescent="0.25">
      <c r="A8437" t="s">
        <v>13929</v>
      </c>
      <c r="B8437">
        <v>73575757</v>
      </c>
      <c r="C8437" t="s">
        <v>16</v>
      </c>
      <c r="D8437" t="s">
        <v>16</v>
      </c>
      <c r="E8437" t="s">
        <v>16</v>
      </c>
      <c r="F8437" t="s">
        <v>16</v>
      </c>
      <c r="G8437" t="s">
        <v>4331</v>
      </c>
      <c r="H8437">
        <v>1</v>
      </c>
      <c r="I8437" t="s">
        <v>5237</v>
      </c>
    </row>
    <row r="8438" spans="1:9" x14ac:dyDescent="0.25">
      <c r="A8438" t="s">
        <v>14406</v>
      </c>
      <c r="B8438">
        <v>73575757</v>
      </c>
      <c r="C8438" t="s">
        <v>16</v>
      </c>
      <c r="D8438" t="s">
        <v>16</v>
      </c>
      <c r="E8438" t="s">
        <v>16</v>
      </c>
      <c r="F8438" t="s">
        <v>16</v>
      </c>
      <c r="G8438" t="s">
        <v>4331</v>
      </c>
      <c r="H8438">
        <v>1</v>
      </c>
      <c r="I8438" t="s">
        <v>5237</v>
      </c>
    </row>
    <row r="8439" spans="1:9" x14ac:dyDescent="0.25">
      <c r="A8439" t="s">
        <v>13930</v>
      </c>
      <c r="B8439">
        <v>73575757</v>
      </c>
      <c r="C8439" t="s">
        <v>16</v>
      </c>
      <c r="D8439" t="s">
        <v>16</v>
      </c>
      <c r="E8439" t="s">
        <v>16</v>
      </c>
      <c r="F8439" t="s">
        <v>16</v>
      </c>
      <c r="G8439" t="s">
        <v>4331</v>
      </c>
      <c r="H8439">
        <v>1</v>
      </c>
      <c r="I8439" t="s">
        <v>5237</v>
      </c>
    </row>
    <row r="8440" spans="1:9" x14ac:dyDescent="0.25">
      <c r="A8440" t="s">
        <v>10353</v>
      </c>
      <c r="B8440">
        <v>75196500</v>
      </c>
      <c r="C8440" t="s">
        <v>16</v>
      </c>
      <c r="D8440" t="s">
        <v>16</v>
      </c>
      <c r="E8440" t="s">
        <v>16</v>
      </c>
      <c r="F8440" t="s">
        <v>16</v>
      </c>
      <c r="G8440" t="s">
        <v>2425</v>
      </c>
      <c r="H8440">
        <v>1</v>
      </c>
      <c r="I8440" t="s">
        <v>5229</v>
      </c>
    </row>
    <row r="8441" spans="1:9" x14ac:dyDescent="0.25">
      <c r="A8441" t="s">
        <v>10800</v>
      </c>
      <c r="B8441">
        <v>75211662</v>
      </c>
      <c r="C8441" t="s">
        <v>16</v>
      </c>
      <c r="D8441" t="s">
        <v>16</v>
      </c>
      <c r="E8441" t="s">
        <v>16</v>
      </c>
      <c r="F8441" t="s">
        <v>16</v>
      </c>
      <c r="G8441" t="s">
        <v>7015</v>
      </c>
      <c r="H8441">
        <v>1</v>
      </c>
      <c r="I8441" t="s">
        <v>7143</v>
      </c>
    </row>
    <row r="8442" spans="1:9" x14ac:dyDescent="0.25">
      <c r="A8442" t="s">
        <v>10798</v>
      </c>
      <c r="B8442">
        <v>75211662</v>
      </c>
      <c r="C8442" t="s">
        <v>16</v>
      </c>
      <c r="D8442" t="s">
        <v>16</v>
      </c>
      <c r="E8442" t="s">
        <v>16</v>
      </c>
      <c r="F8442" t="s">
        <v>16</v>
      </c>
      <c r="G8442" t="s">
        <v>7015</v>
      </c>
      <c r="H8442">
        <v>1</v>
      </c>
      <c r="I8442" t="s">
        <v>7143</v>
      </c>
    </row>
    <row r="8443" spans="1:9" x14ac:dyDescent="0.25">
      <c r="A8443" t="s">
        <v>10799</v>
      </c>
      <c r="B8443">
        <v>75211662</v>
      </c>
      <c r="C8443" t="s">
        <v>16</v>
      </c>
      <c r="D8443" t="s">
        <v>16</v>
      </c>
      <c r="E8443" t="s">
        <v>16</v>
      </c>
      <c r="F8443" t="s">
        <v>16</v>
      </c>
      <c r="G8443" t="s">
        <v>7015</v>
      </c>
      <c r="H8443">
        <v>1</v>
      </c>
      <c r="I8443" t="s">
        <v>7143</v>
      </c>
    </row>
    <row r="8444" spans="1:9" x14ac:dyDescent="0.25">
      <c r="A8444" t="s">
        <v>10802</v>
      </c>
      <c r="B8444">
        <v>75211662</v>
      </c>
      <c r="C8444" t="s">
        <v>16</v>
      </c>
      <c r="D8444" t="s">
        <v>16</v>
      </c>
      <c r="E8444" t="s">
        <v>16</v>
      </c>
      <c r="F8444" t="s">
        <v>16</v>
      </c>
      <c r="G8444" t="s">
        <v>7015</v>
      </c>
      <c r="H8444">
        <v>1</v>
      </c>
      <c r="I8444" t="s">
        <v>7143</v>
      </c>
    </row>
    <row r="8445" spans="1:9" x14ac:dyDescent="0.25">
      <c r="A8445" t="s">
        <v>10803</v>
      </c>
      <c r="B8445">
        <v>75211662</v>
      </c>
      <c r="C8445" t="s">
        <v>16</v>
      </c>
      <c r="D8445" t="s">
        <v>16</v>
      </c>
      <c r="E8445" t="s">
        <v>16</v>
      </c>
      <c r="F8445" t="s">
        <v>16</v>
      </c>
      <c r="G8445" t="s">
        <v>7015</v>
      </c>
      <c r="H8445">
        <v>1</v>
      </c>
      <c r="I8445" t="s">
        <v>7143</v>
      </c>
    </row>
    <row r="8446" spans="1:9" x14ac:dyDescent="0.25">
      <c r="A8446" t="s">
        <v>10513</v>
      </c>
      <c r="B8446">
        <v>75196500</v>
      </c>
      <c r="C8446" t="s">
        <v>16</v>
      </c>
      <c r="D8446" t="s">
        <v>16</v>
      </c>
      <c r="E8446" t="s">
        <v>16</v>
      </c>
      <c r="F8446" t="s">
        <v>16</v>
      </c>
      <c r="G8446" t="s">
        <v>2425</v>
      </c>
      <c r="H8446">
        <v>1</v>
      </c>
      <c r="I8446" t="s">
        <v>5229</v>
      </c>
    </row>
    <row r="8447" spans="1:9" x14ac:dyDescent="0.25">
      <c r="A8447" t="s">
        <v>10517</v>
      </c>
      <c r="B8447">
        <v>75196500</v>
      </c>
      <c r="C8447" t="s">
        <v>16</v>
      </c>
      <c r="D8447" t="s">
        <v>16</v>
      </c>
      <c r="E8447" t="s">
        <v>16</v>
      </c>
      <c r="F8447" t="s">
        <v>16</v>
      </c>
      <c r="G8447" t="s">
        <v>2425</v>
      </c>
      <c r="H8447">
        <v>1</v>
      </c>
      <c r="I8447" t="s">
        <v>5229</v>
      </c>
    </row>
    <row r="8448" spans="1:9" x14ac:dyDescent="0.25">
      <c r="A8448" t="s">
        <v>10516</v>
      </c>
      <c r="B8448">
        <v>75196500</v>
      </c>
      <c r="C8448" t="s">
        <v>16</v>
      </c>
      <c r="D8448" t="s">
        <v>16</v>
      </c>
      <c r="E8448" t="s">
        <v>16</v>
      </c>
      <c r="F8448" t="s">
        <v>16</v>
      </c>
      <c r="G8448" t="s">
        <v>2425</v>
      </c>
      <c r="H8448">
        <v>1</v>
      </c>
      <c r="I8448" t="s">
        <v>5229</v>
      </c>
    </row>
    <row r="8449" spans="1:9" x14ac:dyDescent="0.25">
      <c r="A8449" t="s">
        <v>10957</v>
      </c>
      <c r="B8449">
        <v>75196500</v>
      </c>
      <c r="C8449" t="s">
        <v>16</v>
      </c>
      <c r="D8449" t="s">
        <v>16</v>
      </c>
      <c r="E8449" t="s">
        <v>16</v>
      </c>
      <c r="F8449" t="s">
        <v>16</v>
      </c>
      <c r="G8449" t="s">
        <v>2425</v>
      </c>
      <c r="H8449">
        <v>1</v>
      </c>
      <c r="I8449" t="s">
        <v>5229</v>
      </c>
    </row>
    <row r="8450" spans="1:9" x14ac:dyDescent="0.25">
      <c r="A8450" t="s">
        <v>10956</v>
      </c>
      <c r="B8450">
        <v>75196500</v>
      </c>
      <c r="C8450" t="s">
        <v>16</v>
      </c>
      <c r="D8450" t="s">
        <v>16</v>
      </c>
      <c r="E8450" t="s">
        <v>16</v>
      </c>
      <c r="F8450" t="s">
        <v>16</v>
      </c>
      <c r="G8450" t="s">
        <v>2425</v>
      </c>
      <c r="H8450">
        <v>1</v>
      </c>
      <c r="I8450" t="s">
        <v>5229</v>
      </c>
    </row>
    <row r="8451" spans="1:9" x14ac:dyDescent="0.25">
      <c r="A8451" t="s">
        <v>10411</v>
      </c>
      <c r="B8451">
        <v>56250500</v>
      </c>
      <c r="C8451" t="s">
        <v>16</v>
      </c>
      <c r="D8451" t="s">
        <v>16</v>
      </c>
      <c r="E8451" t="s">
        <v>16</v>
      </c>
      <c r="F8451" t="s">
        <v>16</v>
      </c>
      <c r="G8451" t="s">
        <v>3983</v>
      </c>
      <c r="H8451">
        <v>1</v>
      </c>
      <c r="I8451" t="s">
        <v>5124</v>
      </c>
    </row>
    <row r="8452" spans="1:9" x14ac:dyDescent="0.25">
      <c r="A8452" t="s">
        <v>10412</v>
      </c>
      <c r="B8452">
        <v>56250500</v>
      </c>
      <c r="C8452" t="s">
        <v>16</v>
      </c>
      <c r="D8452" t="s">
        <v>16</v>
      </c>
      <c r="E8452" t="s">
        <v>16</v>
      </c>
      <c r="F8452" t="s">
        <v>16</v>
      </c>
      <c r="G8452" t="s">
        <v>3983</v>
      </c>
      <c r="H8452">
        <v>1</v>
      </c>
      <c r="I8452" t="s">
        <v>5124</v>
      </c>
    </row>
    <row r="8453" spans="1:9" x14ac:dyDescent="0.25">
      <c r="A8453" t="s">
        <v>10403</v>
      </c>
      <c r="B8453">
        <v>75196500</v>
      </c>
      <c r="C8453" t="s">
        <v>16</v>
      </c>
      <c r="D8453" t="s">
        <v>16</v>
      </c>
      <c r="E8453" t="s">
        <v>16</v>
      </c>
      <c r="F8453" t="s">
        <v>16</v>
      </c>
      <c r="G8453" t="s">
        <v>2425</v>
      </c>
      <c r="H8453">
        <v>1</v>
      </c>
      <c r="I8453" t="s">
        <v>5229</v>
      </c>
    </row>
    <row r="8454" spans="1:9" x14ac:dyDescent="0.25">
      <c r="A8454" t="s">
        <v>10453</v>
      </c>
      <c r="B8454">
        <v>75196500</v>
      </c>
      <c r="C8454" t="s">
        <v>16</v>
      </c>
      <c r="D8454" t="s">
        <v>16</v>
      </c>
      <c r="E8454" t="s">
        <v>16</v>
      </c>
      <c r="F8454" t="s">
        <v>16</v>
      </c>
      <c r="G8454" t="s">
        <v>2425</v>
      </c>
      <c r="H8454">
        <v>1</v>
      </c>
      <c r="I8454" t="s">
        <v>5229</v>
      </c>
    </row>
    <row r="8455" spans="1:9" x14ac:dyDescent="0.25">
      <c r="A8455" t="s">
        <v>11219</v>
      </c>
      <c r="B8455">
        <v>75196500</v>
      </c>
      <c r="C8455" t="s">
        <v>16</v>
      </c>
      <c r="D8455" t="s">
        <v>16</v>
      </c>
      <c r="E8455" t="s">
        <v>16</v>
      </c>
      <c r="F8455" t="s">
        <v>16</v>
      </c>
      <c r="G8455" t="s">
        <v>2425</v>
      </c>
      <c r="H8455">
        <v>1</v>
      </c>
      <c r="I8455" t="s">
        <v>5229</v>
      </c>
    </row>
    <row r="8456" spans="1:9" x14ac:dyDescent="0.25">
      <c r="A8456" t="s">
        <v>10597</v>
      </c>
      <c r="B8456">
        <v>75196500</v>
      </c>
      <c r="C8456" t="s">
        <v>16</v>
      </c>
      <c r="D8456" t="s">
        <v>16</v>
      </c>
      <c r="E8456" t="s">
        <v>16</v>
      </c>
      <c r="F8456" t="s">
        <v>16</v>
      </c>
      <c r="G8456" t="s">
        <v>2425</v>
      </c>
      <c r="H8456">
        <v>1</v>
      </c>
      <c r="I8456" t="s">
        <v>5229</v>
      </c>
    </row>
    <row r="8457" spans="1:9" x14ac:dyDescent="0.25">
      <c r="A8457" t="s">
        <v>10598</v>
      </c>
      <c r="B8457">
        <v>75196500</v>
      </c>
      <c r="C8457" t="s">
        <v>16</v>
      </c>
      <c r="D8457" t="s">
        <v>16</v>
      </c>
      <c r="E8457" t="s">
        <v>16</v>
      </c>
      <c r="F8457" t="s">
        <v>16</v>
      </c>
      <c r="G8457" t="s">
        <v>2425</v>
      </c>
      <c r="H8457">
        <v>1</v>
      </c>
      <c r="I8457" t="s">
        <v>5229</v>
      </c>
    </row>
    <row r="8458" spans="1:9" x14ac:dyDescent="0.25">
      <c r="A8458" t="s">
        <v>10599</v>
      </c>
      <c r="B8458">
        <v>75196500</v>
      </c>
      <c r="C8458" t="s">
        <v>16</v>
      </c>
      <c r="D8458" t="s">
        <v>16</v>
      </c>
      <c r="E8458" t="s">
        <v>16</v>
      </c>
      <c r="F8458" t="s">
        <v>16</v>
      </c>
      <c r="G8458" t="s">
        <v>2425</v>
      </c>
      <c r="H8458">
        <v>1</v>
      </c>
      <c r="I8458" t="s">
        <v>5229</v>
      </c>
    </row>
    <row r="8459" spans="1:9" x14ac:dyDescent="0.25">
      <c r="A8459" t="s">
        <v>10594</v>
      </c>
      <c r="B8459">
        <v>75196500</v>
      </c>
      <c r="C8459" t="s">
        <v>16</v>
      </c>
      <c r="D8459" t="s">
        <v>16</v>
      </c>
      <c r="E8459" t="s">
        <v>16</v>
      </c>
      <c r="F8459" t="s">
        <v>16</v>
      </c>
      <c r="G8459" t="s">
        <v>2425</v>
      </c>
      <c r="H8459">
        <v>1</v>
      </c>
      <c r="I8459" t="s">
        <v>5229</v>
      </c>
    </row>
    <row r="8460" spans="1:9" x14ac:dyDescent="0.25">
      <c r="A8460" t="s">
        <v>10595</v>
      </c>
      <c r="B8460">
        <v>75196500</v>
      </c>
      <c r="C8460" t="s">
        <v>16</v>
      </c>
      <c r="D8460" t="s">
        <v>16</v>
      </c>
      <c r="E8460" t="s">
        <v>16</v>
      </c>
      <c r="F8460" t="s">
        <v>16</v>
      </c>
      <c r="G8460" t="s">
        <v>2425</v>
      </c>
      <c r="H8460">
        <v>1</v>
      </c>
      <c r="I8460" t="s">
        <v>5229</v>
      </c>
    </row>
    <row r="8461" spans="1:9" x14ac:dyDescent="0.25">
      <c r="A8461" t="s">
        <v>10596</v>
      </c>
      <c r="B8461">
        <v>75196500</v>
      </c>
      <c r="C8461" t="s">
        <v>16</v>
      </c>
      <c r="D8461" t="s">
        <v>16</v>
      </c>
      <c r="E8461" t="s">
        <v>16</v>
      </c>
      <c r="F8461" t="s">
        <v>16</v>
      </c>
      <c r="G8461" t="s">
        <v>2425</v>
      </c>
      <c r="H8461">
        <v>1</v>
      </c>
      <c r="I8461" t="s">
        <v>5229</v>
      </c>
    </row>
    <row r="8462" spans="1:9" x14ac:dyDescent="0.25">
      <c r="A8462" t="s">
        <v>11973</v>
      </c>
      <c r="B8462">
        <v>75196500</v>
      </c>
      <c r="C8462" t="s">
        <v>16</v>
      </c>
      <c r="D8462" t="s">
        <v>16</v>
      </c>
      <c r="E8462" t="s">
        <v>16</v>
      </c>
      <c r="F8462" t="s">
        <v>16</v>
      </c>
      <c r="G8462" t="s">
        <v>2425</v>
      </c>
      <c r="H8462">
        <v>1</v>
      </c>
      <c r="I8462" t="s">
        <v>5229</v>
      </c>
    </row>
    <row r="8463" spans="1:9" x14ac:dyDescent="0.25">
      <c r="A8463" t="s">
        <v>14173</v>
      </c>
      <c r="B8463">
        <v>75196500</v>
      </c>
      <c r="C8463" t="s">
        <v>16</v>
      </c>
      <c r="D8463" t="s">
        <v>16</v>
      </c>
      <c r="E8463" t="s">
        <v>16</v>
      </c>
      <c r="F8463" t="s">
        <v>16</v>
      </c>
      <c r="G8463" t="s">
        <v>2425</v>
      </c>
      <c r="H8463">
        <v>1</v>
      </c>
      <c r="I8463" t="s">
        <v>5229</v>
      </c>
    </row>
    <row r="8464" spans="1:9" x14ac:dyDescent="0.25">
      <c r="A8464" t="s">
        <v>14414</v>
      </c>
      <c r="B8464">
        <v>75196500</v>
      </c>
      <c r="C8464" t="s">
        <v>16</v>
      </c>
      <c r="D8464" t="s">
        <v>16</v>
      </c>
      <c r="E8464" t="s">
        <v>16</v>
      </c>
      <c r="F8464" t="s">
        <v>16</v>
      </c>
      <c r="G8464" t="s">
        <v>2425</v>
      </c>
      <c r="H8464">
        <v>1</v>
      </c>
      <c r="I8464" t="s">
        <v>5229</v>
      </c>
    </row>
    <row r="8465" spans="1:9" x14ac:dyDescent="0.25">
      <c r="A8465" t="s">
        <v>14171</v>
      </c>
      <c r="B8465">
        <v>75196500</v>
      </c>
      <c r="C8465" t="s">
        <v>16</v>
      </c>
      <c r="D8465" t="s">
        <v>16</v>
      </c>
      <c r="E8465" t="s">
        <v>16</v>
      </c>
      <c r="F8465" t="s">
        <v>16</v>
      </c>
      <c r="G8465" t="s">
        <v>2425</v>
      </c>
      <c r="H8465">
        <v>1</v>
      </c>
      <c r="I8465" t="s">
        <v>5229</v>
      </c>
    </row>
    <row r="8466" spans="1:9" x14ac:dyDescent="0.25">
      <c r="A8466" t="s">
        <v>14172</v>
      </c>
      <c r="B8466">
        <v>75196500</v>
      </c>
      <c r="C8466" t="s">
        <v>16</v>
      </c>
      <c r="D8466" t="s">
        <v>16</v>
      </c>
      <c r="E8466" t="s">
        <v>16</v>
      </c>
      <c r="F8466" t="s">
        <v>16</v>
      </c>
      <c r="G8466" t="s">
        <v>2425</v>
      </c>
      <c r="H8466">
        <v>1</v>
      </c>
      <c r="I8466" t="s">
        <v>5229</v>
      </c>
    </row>
    <row r="8467" spans="1:9" x14ac:dyDescent="0.25">
      <c r="A8467" t="s">
        <v>14417</v>
      </c>
      <c r="B8467">
        <v>75196500</v>
      </c>
      <c r="C8467" t="s">
        <v>16</v>
      </c>
      <c r="D8467" t="s">
        <v>16</v>
      </c>
      <c r="E8467" t="s">
        <v>16</v>
      </c>
      <c r="F8467" t="s">
        <v>16</v>
      </c>
      <c r="G8467" t="s">
        <v>2425</v>
      </c>
      <c r="H8467">
        <v>1</v>
      </c>
      <c r="I8467" t="s">
        <v>5229</v>
      </c>
    </row>
    <row r="8468" spans="1:9" x14ac:dyDescent="0.25">
      <c r="A8468" t="s">
        <v>10751</v>
      </c>
      <c r="B8468">
        <v>75196500</v>
      </c>
      <c r="C8468" t="s">
        <v>16</v>
      </c>
      <c r="D8468" t="s">
        <v>16</v>
      </c>
      <c r="E8468" t="s">
        <v>16</v>
      </c>
      <c r="F8468" t="s">
        <v>16</v>
      </c>
      <c r="G8468" t="s">
        <v>2425</v>
      </c>
      <c r="H8468">
        <v>1</v>
      </c>
      <c r="I8468" t="s">
        <v>5229</v>
      </c>
    </row>
    <row r="8469" spans="1:9" x14ac:dyDescent="0.25">
      <c r="A8469" t="s">
        <v>10760</v>
      </c>
      <c r="B8469">
        <v>75196500</v>
      </c>
      <c r="C8469" t="s">
        <v>16</v>
      </c>
      <c r="D8469" t="s">
        <v>16</v>
      </c>
      <c r="E8469" t="s">
        <v>16</v>
      </c>
      <c r="F8469" t="s">
        <v>16</v>
      </c>
      <c r="G8469" t="s">
        <v>2425</v>
      </c>
      <c r="H8469">
        <v>1</v>
      </c>
      <c r="I8469" t="s">
        <v>5229</v>
      </c>
    </row>
    <row r="8470" spans="1:9" x14ac:dyDescent="0.25">
      <c r="A8470" t="s">
        <v>10761</v>
      </c>
      <c r="B8470">
        <v>75196500</v>
      </c>
      <c r="C8470" t="s">
        <v>16</v>
      </c>
      <c r="D8470" t="s">
        <v>16</v>
      </c>
      <c r="E8470" t="s">
        <v>16</v>
      </c>
      <c r="F8470" t="s">
        <v>16</v>
      </c>
      <c r="G8470" t="s">
        <v>2425</v>
      </c>
      <c r="H8470">
        <v>1</v>
      </c>
      <c r="I8470" t="s">
        <v>5229</v>
      </c>
    </row>
    <row r="8471" spans="1:9" x14ac:dyDescent="0.25">
      <c r="A8471" t="s">
        <v>11087</v>
      </c>
      <c r="B8471">
        <v>75196500</v>
      </c>
      <c r="C8471" t="s">
        <v>16</v>
      </c>
      <c r="D8471" t="s">
        <v>16</v>
      </c>
      <c r="E8471" t="s">
        <v>16</v>
      </c>
      <c r="F8471" t="s">
        <v>16</v>
      </c>
      <c r="G8471" t="s">
        <v>2425</v>
      </c>
      <c r="H8471">
        <v>1</v>
      </c>
      <c r="I8471" t="s">
        <v>5229</v>
      </c>
    </row>
    <row r="8472" spans="1:9" x14ac:dyDescent="0.25">
      <c r="A8472" t="s">
        <v>11057</v>
      </c>
      <c r="B8472">
        <v>75421677</v>
      </c>
      <c r="C8472" t="s">
        <v>16</v>
      </c>
      <c r="D8472" t="s">
        <v>16</v>
      </c>
      <c r="E8472" t="s">
        <v>16</v>
      </c>
      <c r="F8472" t="s">
        <v>16</v>
      </c>
      <c r="G8472" t="s">
        <v>3368</v>
      </c>
      <c r="H8472">
        <v>1</v>
      </c>
      <c r="I8472" t="s">
        <v>4892</v>
      </c>
    </row>
    <row r="8473" spans="1:9" x14ac:dyDescent="0.25">
      <c r="A8473" t="s">
        <v>11058</v>
      </c>
      <c r="B8473">
        <v>75421677</v>
      </c>
      <c r="C8473" t="s">
        <v>16</v>
      </c>
      <c r="D8473" t="s">
        <v>16</v>
      </c>
      <c r="E8473" t="s">
        <v>16</v>
      </c>
      <c r="F8473" t="s">
        <v>16</v>
      </c>
      <c r="G8473" t="s">
        <v>3368</v>
      </c>
      <c r="H8473">
        <v>1</v>
      </c>
      <c r="I8473" t="s">
        <v>4892</v>
      </c>
    </row>
    <row r="8474" spans="1:9" x14ac:dyDescent="0.25">
      <c r="A8474" t="s">
        <v>11059</v>
      </c>
      <c r="B8474">
        <v>75421677</v>
      </c>
      <c r="C8474" t="s">
        <v>16</v>
      </c>
      <c r="D8474" t="s">
        <v>16</v>
      </c>
      <c r="E8474" t="s">
        <v>16</v>
      </c>
      <c r="F8474" t="s">
        <v>16</v>
      </c>
      <c r="G8474" t="s">
        <v>3368</v>
      </c>
      <c r="H8474">
        <v>1</v>
      </c>
      <c r="I8474" t="s">
        <v>4892</v>
      </c>
    </row>
    <row r="8475" spans="1:9" x14ac:dyDescent="0.25">
      <c r="A8475" t="s">
        <v>11060</v>
      </c>
      <c r="B8475">
        <v>75421677</v>
      </c>
      <c r="C8475" t="s">
        <v>16</v>
      </c>
      <c r="D8475" t="s">
        <v>16</v>
      </c>
      <c r="E8475" t="s">
        <v>16</v>
      </c>
      <c r="F8475" t="s">
        <v>16</v>
      </c>
      <c r="G8475" t="s">
        <v>3368</v>
      </c>
      <c r="H8475">
        <v>1</v>
      </c>
      <c r="I8475" t="s">
        <v>4892</v>
      </c>
    </row>
    <row r="8476" spans="1:9" x14ac:dyDescent="0.25">
      <c r="A8476" t="s">
        <v>11061</v>
      </c>
      <c r="B8476">
        <v>75421677</v>
      </c>
      <c r="C8476" t="s">
        <v>16</v>
      </c>
      <c r="D8476" t="s">
        <v>16</v>
      </c>
      <c r="E8476" t="s">
        <v>16</v>
      </c>
      <c r="F8476" t="s">
        <v>16</v>
      </c>
      <c r="G8476" t="s">
        <v>3368</v>
      </c>
      <c r="H8476">
        <v>1</v>
      </c>
      <c r="I8476" t="s">
        <v>4892</v>
      </c>
    </row>
    <row r="8477" spans="1:9" x14ac:dyDescent="0.25">
      <c r="A8477" t="s">
        <v>10455</v>
      </c>
      <c r="B8477">
        <v>75421677</v>
      </c>
      <c r="C8477" t="s">
        <v>16</v>
      </c>
      <c r="D8477" t="s">
        <v>16</v>
      </c>
      <c r="E8477" t="s">
        <v>16</v>
      </c>
      <c r="F8477" t="s">
        <v>16</v>
      </c>
      <c r="G8477" t="s">
        <v>3368</v>
      </c>
      <c r="H8477">
        <v>1</v>
      </c>
      <c r="I8477" t="s">
        <v>4892</v>
      </c>
    </row>
    <row r="8478" spans="1:9" x14ac:dyDescent="0.25">
      <c r="A8478" t="s">
        <v>10454</v>
      </c>
      <c r="B8478">
        <v>75421677</v>
      </c>
      <c r="C8478" t="s">
        <v>16</v>
      </c>
      <c r="D8478" t="s">
        <v>16</v>
      </c>
      <c r="E8478" t="s">
        <v>16</v>
      </c>
      <c r="F8478" t="s">
        <v>16</v>
      </c>
      <c r="G8478" t="s">
        <v>3368</v>
      </c>
      <c r="H8478">
        <v>1</v>
      </c>
      <c r="I8478" t="s">
        <v>4892</v>
      </c>
    </row>
    <row r="8479" spans="1:9" x14ac:dyDescent="0.25">
      <c r="A8479" t="s">
        <v>11062</v>
      </c>
      <c r="B8479">
        <v>75421677</v>
      </c>
      <c r="C8479" t="s">
        <v>16</v>
      </c>
      <c r="D8479" t="s">
        <v>16</v>
      </c>
      <c r="E8479" t="s">
        <v>16</v>
      </c>
      <c r="F8479" t="s">
        <v>16</v>
      </c>
      <c r="G8479" t="s">
        <v>3368</v>
      </c>
      <c r="H8479">
        <v>1</v>
      </c>
      <c r="I8479" t="s">
        <v>4892</v>
      </c>
    </row>
    <row r="8480" spans="1:9" x14ac:dyDescent="0.25">
      <c r="A8480" t="s">
        <v>10456</v>
      </c>
      <c r="B8480">
        <v>75421677</v>
      </c>
      <c r="C8480" t="s">
        <v>16</v>
      </c>
      <c r="D8480" t="s">
        <v>16</v>
      </c>
      <c r="E8480" t="s">
        <v>16</v>
      </c>
      <c r="F8480" t="s">
        <v>16</v>
      </c>
      <c r="G8480" t="s">
        <v>3368</v>
      </c>
      <c r="H8480">
        <v>1</v>
      </c>
      <c r="I8480" t="s">
        <v>4892</v>
      </c>
    </row>
    <row r="8481" spans="1:9" x14ac:dyDescent="0.25">
      <c r="A8481" t="s">
        <v>12020</v>
      </c>
      <c r="B8481">
        <v>75180019</v>
      </c>
      <c r="C8481" t="s">
        <v>16</v>
      </c>
      <c r="D8481" t="s">
        <v>16</v>
      </c>
      <c r="E8481" t="s">
        <v>16</v>
      </c>
      <c r="F8481" t="s">
        <v>16</v>
      </c>
      <c r="G8481" t="s">
        <v>2430</v>
      </c>
      <c r="H8481">
        <v>1</v>
      </c>
      <c r="I8481" t="s">
        <v>5227</v>
      </c>
    </row>
    <row r="8482" spans="1:9" x14ac:dyDescent="0.25">
      <c r="A8482" t="s">
        <v>14802</v>
      </c>
      <c r="B8482">
        <v>66158040</v>
      </c>
      <c r="C8482" t="s">
        <v>16</v>
      </c>
      <c r="D8482" t="s">
        <v>16</v>
      </c>
      <c r="E8482" t="s">
        <v>16</v>
      </c>
      <c r="F8482" t="s">
        <v>16</v>
      </c>
      <c r="G8482" t="s">
        <v>13920</v>
      </c>
      <c r="H8482">
        <v>1</v>
      </c>
      <c r="I8482" t="s">
        <v>15844</v>
      </c>
    </row>
    <row r="8483" spans="1:9" x14ac:dyDescent="0.25">
      <c r="A8483" t="s">
        <v>14501</v>
      </c>
      <c r="B8483">
        <v>73575757</v>
      </c>
      <c r="C8483" t="s">
        <v>16</v>
      </c>
      <c r="D8483" t="s">
        <v>16</v>
      </c>
      <c r="E8483" t="s">
        <v>16</v>
      </c>
      <c r="F8483" t="s">
        <v>16</v>
      </c>
      <c r="G8483" t="s">
        <v>4331</v>
      </c>
      <c r="H8483">
        <v>1</v>
      </c>
      <c r="I8483" t="s">
        <v>5237</v>
      </c>
    </row>
    <row r="8484" spans="1:9" x14ac:dyDescent="0.25">
      <c r="A8484" t="s">
        <v>14506</v>
      </c>
      <c r="B8484">
        <v>73575757</v>
      </c>
      <c r="C8484" t="s">
        <v>16</v>
      </c>
      <c r="D8484" t="s">
        <v>16</v>
      </c>
      <c r="E8484" t="s">
        <v>16</v>
      </c>
      <c r="F8484" t="s">
        <v>16</v>
      </c>
      <c r="G8484" t="s">
        <v>4331</v>
      </c>
      <c r="H8484">
        <v>1</v>
      </c>
      <c r="I8484" t="s">
        <v>5237</v>
      </c>
    </row>
    <row r="8485" spans="1:9" x14ac:dyDescent="0.25">
      <c r="A8485" t="s">
        <v>14807</v>
      </c>
      <c r="B8485">
        <v>66158040</v>
      </c>
      <c r="C8485" t="s">
        <v>16</v>
      </c>
      <c r="D8485" t="s">
        <v>16</v>
      </c>
      <c r="E8485" t="s">
        <v>16</v>
      </c>
      <c r="F8485" t="s">
        <v>16</v>
      </c>
      <c r="G8485" t="s">
        <v>13920</v>
      </c>
      <c r="H8485">
        <v>1</v>
      </c>
      <c r="I8485" t="s">
        <v>15844</v>
      </c>
    </row>
    <row r="8486" spans="1:9" x14ac:dyDescent="0.25">
      <c r="A8486" t="s">
        <v>14800</v>
      </c>
      <c r="B8486">
        <v>73575757</v>
      </c>
      <c r="C8486" t="s">
        <v>16</v>
      </c>
      <c r="D8486" t="s">
        <v>16</v>
      </c>
      <c r="E8486" t="s">
        <v>16</v>
      </c>
      <c r="F8486" t="s">
        <v>16</v>
      </c>
      <c r="G8486" t="s">
        <v>4331</v>
      </c>
      <c r="H8486">
        <v>1</v>
      </c>
      <c r="I8486" t="s">
        <v>5237</v>
      </c>
    </row>
    <row r="8487" spans="1:9" x14ac:dyDescent="0.25">
      <c r="A8487" t="s">
        <v>10767</v>
      </c>
      <c r="B8487">
        <v>75180019</v>
      </c>
      <c r="C8487" t="s">
        <v>16</v>
      </c>
      <c r="D8487" t="s">
        <v>16</v>
      </c>
      <c r="E8487" t="s">
        <v>16</v>
      </c>
      <c r="F8487" t="s">
        <v>16</v>
      </c>
      <c r="G8487" t="s">
        <v>2430</v>
      </c>
      <c r="H8487">
        <v>1</v>
      </c>
      <c r="I8487" t="s">
        <v>5227</v>
      </c>
    </row>
    <row r="8488" spans="1:9" x14ac:dyDescent="0.25">
      <c r="A8488" t="s">
        <v>12329</v>
      </c>
      <c r="B8488">
        <v>75180019</v>
      </c>
      <c r="C8488" t="s">
        <v>16</v>
      </c>
      <c r="D8488" t="s">
        <v>16</v>
      </c>
      <c r="E8488" t="s">
        <v>16</v>
      </c>
      <c r="F8488" t="s">
        <v>16</v>
      </c>
      <c r="G8488" t="s">
        <v>2430</v>
      </c>
      <c r="H8488">
        <v>1</v>
      </c>
      <c r="I8488" t="s">
        <v>5227</v>
      </c>
    </row>
    <row r="8489" spans="1:9" x14ac:dyDescent="0.25">
      <c r="A8489" t="s">
        <v>12315</v>
      </c>
      <c r="B8489">
        <v>66158040</v>
      </c>
      <c r="C8489" t="s">
        <v>16</v>
      </c>
      <c r="D8489" t="s">
        <v>16</v>
      </c>
      <c r="E8489" t="s">
        <v>16</v>
      </c>
      <c r="F8489" t="s">
        <v>16</v>
      </c>
      <c r="G8489" t="s">
        <v>13920</v>
      </c>
      <c r="H8489">
        <v>1</v>
      </c>
      <c r="I8489" t="s">
        <v>15844</v>
      </c>
    </row>
    <row r="8490" spans="1:9" x14ac:dyDescent="0.25">
      <c r="A8490" t="s">
        <v>12331</v>
      </c>
      <c r="B8490">
        <v>66158040</v>
      </c>
      <c r="C8490" t="s">
        <v>16</v>
      </c>
      <c r="D8490" t="s">
        <v>16</v>
      </c>
      <c r="E8490" t="s">
        <v>16</v>
      </c>
      <c r="F8490" t="s">
        <v>16</v>
      </c>
      <c r="G8490" t="s">
        <v>13920</v>
      </c>
      <c r="H8490">
        <v>1</v>
      </c>
      <c r="I8490" t="s">
        <v>15844</v>
      </c>
    </row>
    <row r="8491" spans="1:9" x14ac:dyDescent="0.25">
      <c r="A8491" t="s">
        <v>14278</v>
      </c>
      <c r="B8491">
        <v>75180019</v>
      </c>
      <c r="C8491" t="s">
        <v>16</v>
      </c>
      <c r="D8491" t="s">
        <v>16</v>
      </c>
      <c r="E8491" t="s">
        <v>16</v>
      </c>
      <c r="F8491" t="s">
        <v>16</v>
      </c>
      <c r="G8491" t="s">
        <v>2430</v>
      </c>
      <c r="H8491">
        <v>1</v>
      </c>
      <c r="I8491" t="s">
        <v>5227</v>
      </c>
    </row>
    <row r="8492" spans="1:9" x14ac:dyDescent="0.25">
      <c r="A8492" t="s">
        <v>14378</v>
      </c>
      <c r="B8492">
        <v>75421677</v>
      </c>
      <c r="C8492" t="s">
        <v>16</v>
      </c>
      <c r="D8492" t="s">
        <v>16</v>
      </c>
      <c r="E8492" t="s">
        <v>16</v>
      </c>
      <c r="F8492" t="s">
        <v>16</v>
      </c>
      <c r="G8492" t="s">
        <v>3368</v>
      </c>
      <c r="H8492">
        <v>1</v>
      </c>
      <c r="I8492" t="s">
        <v>4892</v>
      </c>
    </row>
    <row r="8493" spans="1:9" x14ac:dyDescent="0.25">
      <c r="A8493" t="s">
        <v>14375</v>
      </c>
      <c r="B8493">
        <v>75421677</v>
      </c>
      <c r="C8493" t="s">
        <v>16</v>
      </c>
      <c r="D8493" t="s">
        <v>16</v>
      </c>
      <c r="E8493" t="s">
        <v>16</v>
      </c>
      <c r="F8493" t="s">
        <v>16</v>
      </c>
      <c r="G8493" t="s">
        <v>3368</v>
      </c>
      <c r="H8493">
        <v>1</v>
      </c>
      <c r="I8493" t="s">
        <v>4892</v>
      </c>
    </row>
    <row r="8494" spans="1:9" x14ac:dyDescent="0.25">
      <c r="A8494" t="s">
        <v>14376</v>
      </c>
      <c r="B8494">
        <v>75421677</v>
      </c>
      <c r="C8494" t="s">
        <v>16</v>
      </c>
      <c r="D8494" t="s">
        <v>16</v>
      </c>
      <c r="E8494" t="s">
        <v>16</v>
      </c>
      <c r="F8494" t="s">
        <v>16</v>
      </c>
      <c r="G8494" t="s">
        <v>3368</v>
      </c>
      <c r="H8494">
        <v>1</v>
      </c>
      <c r="I8494" t="s">
        <v>4892</v>
      </c>
    </row>
    <row r="8495" spans="1:9" x14ac:dyDescent="0.25">
      <c r="A8495" t="s">
        <v>14005</v>
      </c>
      <c r="B8495">
        <v>75211662</v>
      </c>
      <c r="C8495" t="s">
        <v>16</v>
      </c>
      <c r="D8495" t="s">
        <v>16</v>
      </c>
      <c r="E8495" t="s">
        <v>16</v>
      </c>
      <c r="F8495" t="s">
        <v>16</v>
      </c>
      <c r="G8495" t="s">
        <v>7015</v>
      </c>
      <c r="H8495">
        <v>1</v>
      </c>
      <c r="I8495" t="s">
        <v>7143</v>
      </c>
    </row>
    <row r="8496" spans="1:9" x14ac:dyDescent="0.25">
      <c r="A8496" t="s">
        <v>13961</v>
      </c>
      <c r="B8496">
        <v>73575757</v>
      </c>
      <c r="C8496" t="s">
        <v>16</v>
      </c>
      <c r="D8496" t="s">
        <v>16</v>
      </c>
      <c r="E8496" t="s">
        <v>16</v>
      </c>
      <c r="F8496" t="s">
        <v>16</v>
      </c>
      <c r="G8496" t="s">
        <v>4331</v>
      </c>
      <c r="H8496">
        <v>1</v>
      </c>
      <c r="I8496" t="s">
        <v>5237</v>
      </c>
    </row>
    <row r="8497" spans="1:9" x14ac:dyDescent="0.25">
      <c r="A8497" t="s">
        <v>13962</v>
      </c>
      <c r="B8497">
        <v>73575757</v>
      </c>
      <c r="C8497" t="s">
        <v>16</v>
      </c>
      <c r="D8497" t="s">
        <v>16</v>
      </c>
      <c r="E8497" t="s">
        <v>16</v>
      </c>
      <c r="F8497" t="s">
        <v>16</v>
      </c>
      <c r="G8497" t="s">
        <v>4331</v>
      </c>
      <c r="H8497">
        <v>1</v>
      </c>
      <c r="I8497" t="s">
        <v>5237</v>
      </c>
    </row>
    <row r="8498" spans="1:9" x14ac:dyDescent="0.25">
      <c r="A8498" t="s">
        <v>14115</v>
      </c>
      <c r="B8498">
        <v>75421677</v>
      </c>
      <c r="C8498" t="s">
        <v>16</v>
      </c>
      <c r="D8498" t="s">
        <v>16</v>
      </c>
      <c r="E8498" t="s">
        <v>16</v>
      </c>
      <c r="F8498" t="s">
        <v>16</v>
      </c>
      <c r="G8498" t="s">
        <v>3368</v>
      </c>
      <c r="H8498">
        <v>1</v>
      </c>
      <c r="I8498" t="s">
        <v>4892</v>
      </c>
    </row>
    <row r="8499" spans="1:9" x14ac:dyDescent="0.25">
      <c r="A8499" t="s">
        <v>14116</v>
      </c>
      <c r="B8499">
        <v>75421677</v>
      </c>
      <c r="C8499" t="s">
        <v>16</v>
      </c>
      <c r="D8499" t="s">
        <v>16</v>
      </c>
      <c r="E8499" t="s">
        <v>16</v>
      </c>
      <c r="F8499" t="s">
        <v>16</v>
      </c>
      <c r="G8499" t="s">
        <v>3368</v>
      </c>
      <c r="H8499">
        <v>1</v>
      </c>
      <c r="I8499" t="s">
        <v>4892</v>
      </c>
    </row>
    <row r="8500" spans="1:9" x14ac:dyDescent="0.25">
      <c r="A8500" t="s">
        <v>13949</v>
      </c>
      <c r="B8500">
        <v>75211662</v>
      </c>
      <c r="C8500" t="s">
        <v>16</v>
      </c>
      <c r="D8500" t="s">
        <v>16</v>
      </c>
      <c r="E8500" t="s">
        <v>16</v>
      </c>
      <c r="F8500" t="s">
        <v>16</v>
      </c>
      <c r="G8500" t="s">
        <v>7015</v>
      </c>
      <c r="H8500">
        <v>1</v>
      </c>
      <c r="I8500" t="s">
        <v>7143</v>
      </c>
    </row>
    <row r="8501" spans="1:9" x14ac:dyDescent="0.25">
      <c r="A8501" t="s">
        <v>13950</v>
      </c>
      <c r="B8501">
        <v>75211662</v>
      </c>
      <c r="C8501" t="s">
        <v>16</v>
      </c>
      <c r="D8501" t="s">
        <v>16</v>
      </c>
      <c r="E8501" t="s">
        <v>16</v>
      </c>
      <c r="F8501" t="s">
        <v>16</v>
      </c>
      <c r="G8501" t="s">
        <v>7015</v>
      </c>
      <c r="H8501">
        <v>1</v>
      </c>
      <c r="I8501" t="s">
        <v>7143</v>
      </c>
    </row>
    <row r="8502" spans="1:9" x14ac:dyDescent="0.25">
      <c r="A8502" t="s">
        <v>14985</v>
      </c>
      <c r="B8502">
        <v>75211662</v>
      </c>
      <c r="C8502" t="s">
        <v>16</v>
      </c>
      <c r="D8502" t="s">
        <v>16</v>
      </c>
      <c r="E8502" t="s">
        <v>16</v>
      </c>
      <c r="F8502" t="s">
        <v>16</v>
      </c>
      <c r="G8502" t="s">
        <v>7015</v>
      </c>
      <c r="H8502">
        <v>1</v>
      </c>
      <c r="I8502" t="s">
        <v>7143</v>
      </c>
    </row>
    <row r="8503" spans="1:9" x14ac:dyDescent="0.25">
      <c r="A8503" t="s">
        <v>11790</v>
      </c>
      <c r="B8503">
        <v>75577000</v>
      </c>
      <c r="C8503" t="s">
        <v>16</v>
      </c>
      <c r="D8503" t="s">
        <v>16</v>
      </c>
      <c r="E8503" t="s">
        <v>16</v>
      </c>
      <c r="F8503" t="s">
        <v>16</v>
      </c>
      <c r="G8503" t="s">
        <v>3759</v>
      </c>
      <c r="H8503">
        <v>1</v>
      </c>
      <c r="I8503" t="s">
        <v>4898</v>
      </c>
    </row>
    <row r="8504" spans="1:9" x14ac:dyDescent="0.25">
      <c r="A8504" t="s">
        <v>11791</v>
      </c>
      <c r="B8504">
        <v>75577000</v>
      </c>
      <c r="C8504" t="s">
        <v>16</v>
      </c>
      <c r="D8504" t="s">
        <v>16</v>
      </c>
      <c r="E8504" t="s">
        <v>16</v>
      </c>
      <c r="F8504" t="s">
        <v>16</v>
      </c>
      <c r="G8504" t="s">
        <v>3759</v>
      </c>
      <c r="H8504">
        <v>1</v>
      </c>
      <c r="I8504" t="s">
        <v>4898</v>
      </c>
    </row>
    <row r="8505" spans="1:9" x14ac:dyDescent="0.25">
      <c r="A8505" t="s">
        <v>10551</v>
      </c>
      <c r="B8505">
        <v>73575757</v>
      </c>
      <c r="C8505" t="s">
        <v>16</v>
      </c>
      <c r="D8505" t="s">
        <v>16</v>
      </c>
      <c r="E8505" t="s">
        <v>16</v>
      </c>
      <c r="F8505" t="s">
        <v>16</v>
      </c>
      <c r="G8505" t="s">
        <v>4331</v>
      </c>
      <c r="H8505">
        <v>1</v>
      </c>
      <c r="I8505" t="s">
        <v>5237</v>
      </c>
    </row>
    <row r="8506" spans="1:9" x14ac:dyDescent="0.25">
      <c r="A8506" t="s">
        <v>11271</v>
      </c>
      <c r="B8506">
        <v>73575757</v>
      </c>
      <c r="C8506" t="s">
        <v>16</v>
      </c>
      <c r="D8506" t="s">
        <v>16</v>
      </c>
      <c r="E8506" t="s">
        <v>16</v>
      </c>
      <c r="F8506" t="s">
        <v>16</v>
      </c>
      <c r="G8506" t="s">
        <v>4331</v>
      </c>
      <c r="H8506">
        <v>1</v>
      </c>
      <c r="I8506" t="s">
        <v>5237</v>
      </c>
    </row>
    <row r="8507" spans="1:9" x14ac:dyDescent="0.25">
      <c r="A8507" t="s">
        <v>10552</v>
      </c>
      <c r="B8507">
        <v>73575757</v>
      </c>
      <c r="C8507" t="s">
        <v>16</v>
      </c>
      <c r="D8507" t="s">
        <v>16</v>
      </c>
      <c r="E8507" t="s">
        <v>16</v>
      </c>
      <c r="F8507" t="s">
        <v>16</v>
      </c>
      <c r="G8507" t="s">
        <v>4331</v>
      </c>
      <c r="H8507">
        <v>1</v>
      </c>
      <c r="I8507" t="s">
        <v>5237</v>
      </c>
    </row>
    <row r="8508" spans="1:9" x14ac:dyDescent="0.25">
      <c r="A8508" t="s">
        <v>11717</v>
      </c>
      <c r="B8508">
        <v>75196500</v>
      </c>
      <c r="C8508" t="s">
        <v>16</v>
      </c>
      <c r="D8508" t="s">
        <v>16</v>
      </c>
      <c r="E8508" t="s">
        <v>16</v>
      </c>
      <c r="F8508" t="s">
        <v>16</v>
      </c>
      <c r="G8508" t="s">
        <v>2425</v>
      </c>
      <c r="H8508">
        <v>1</v>
      </c>
      <c r="I8508" t="s">
        <v>5229</v>
      </c>
    </row>
    <row r="8509" spans="1:9" x14ac:dyDescent="0.25">
      <c r="A8509" t="s">
        <v>11719</v>
      </c>
      <c r="B8509">
        <v>75577000</v>
      </c>
      <c r="C8509" t="s">
        <v>16</v>
      </c>
      <c r="D8509" t="s">
        <v>16</v>
      </c>
      <c r="E8509" t="s">
        <v>16</v>
      </c>
      <c r="F8509" t="s">
        <v>16</v>
      </c>
      <c r="G8509" t="s">
        <v>3759</v>
      </c>
      <c r="H8509">
        <v>1</v>
      </c>
      <c r="I8509" t="s">
        <v>4898</v>
      </c>
    </row>
    <row r="8510" spans="1:9" x14ac:dyDescent="0.25">
      <c r="A8510" t="s">
        <v>11931</v>
      </c>
      <c r="B8510">
        <v>75577000</v>
      </c>
      <c r="C8510" t="s">
        <v>16</v>
      </c>
      <c r="D8510" t="s">
        <v>16</v>
      </c>
      <c r="E8510" t="s">
        <v>16</v>
      </c>
      <c r="F8510" t="s">
        <v>16</v>
      </c>
      <c r="G8510" t="s">
        <v>3759</v>
      </c>
      <c r="H8510">
        <v>1</v>
      </c>
      <c r="I8510" t="s">
        <v>4898</v>
      </c>
    </row>
    <row r="8511" spans="1:9" x14ac:dyDescent="0.25">
      <c r="A8511" t="s">
        <v>11937</v>
      </c>
      <c r="B8511">
        <v>75577000</v>
      </c>
      <c r="C8511" t="s">
        <v>16</v>
      </c>
      <c r="D8511" t="s">
        <v>16</v>
      </c>
      <c r="E8511" t="s">
        <v>16</v>
      </c>
      <c r="F8511" t="s">
        <v>16</v>
      </c>
      <c r="G8511" t="s">
        <v>3759</v>
      </c>
      <c r="H8511">
        <v>1</v>
      </c>
      <c r="I8511" t="s">
        <v>4898</v>
      </c>
    </row>
    <row r="8512" spans="1:9" x14ac:dyDescent="0.25">
      <c r="A8512" t="s">
        <v>11602</v>
      </c>
      <c r="B8512">
        <v>75211662</v>
      </c>
      <c r="C8512" t="s">
        <v>16</v>
      </c>
      <c r="D8512" t="s">
        <v>16</v>
      </c>
      <c r="E8512" t="s">
        <v>16</v>
      </c>
      <c r="F8512" t="s">
        <v>16</v>
      </c>
      <c r="G8512" t="s">
        <v>7015</v>
      </c>
      <c r="H8512">
        <v>2</v>
      </c>
      <c r="I8512" t="s">
        <v>13150</v>
      </c>
    </row>
    <row r="8513" spans="1:9" x14ac:dyDescent="0.25">
      <c r="A8513" t="s">
        <v>11602</v>
      </c>
      <c r="B8513">
        <v>57617080</v>
      </c>
      <c r="C8513" t="s">
        <v>16</v>
      </c>
      <c r="D8513" t="s">
        <v>16</v>
      </c>
      <c r="E8513" t="s">
        <v>16</v>
      </c>
      <c r="F8513" t="s">
        <v>16</v>
      </c>
      <c r="G8513" t="s">
        <v>11284</v>
      </c>
      <c r="H8513">
        <v>1</v>
      </c>
      <c r="I8513" t="s">
        <v>13149</v>
      </c>
    </row>
    <row r="8514" spans="1:9" x14ac:dyDescent="0.25">
      <c r="A8514" t="s">
        <v>11890</v>
      </c>
      <c r="B8514">
        <v>57617080</v>
      </c>
      <c r="C8514" t="s">
        <v>16</v>
      </c>
      <c r="D8514" t="s">
        <v>16</v>
      </c>
      <c r="E8514" t="s">
        <v>16</v>
      </c>
      <c r="F8514" t="s">
        <v>16</v>
      </c>
      <c r="G8514" t="s">
        <v>11284</v>
      </c>
      <c r="H8514">
        <v>1</v>
      </c>
      <c r="I8514" t="s">
        <v>13149</v>
      </c>
    </row>
    <row r="8515" spans="1:9" x14ac:dyDescent="0.25">
      <c r="A8515" t="s">
        <v>11891</v>
      </c>
      <c r="B8515">
        <v>57617080</v>
      </c>
      <c r="C8515" t="s">
        <v>16</v>
      </c>
      <c r="D8515" t="s">
        <v>16</v>
      </c>
      <c r="E8515" t="s">
        <v>16</v>
      </c>
      <c r="F8515" t="s">
        <v>16</v>
      </c>
      <c r="G8515" t="s">
        <v>11284</v>
      </c>
      <c r="H8515">
        <v>1</v>
      </c>
      <c r="I8515" t="s">
        <v>13149</v>
      </c>
    </row>
    <row r="8516" spans="1:9" x14ac:dyDescent="0.25">
      <c r="A8516" t="s">
        <v>11889</v>
      </c>
      <c r="B8516">
        <v>57617080</v>
      </c>
      <c r="C8516" t="s">
        <v>16</v>
      </c>
      <c r="D8516" t="s">
        <v>16</v>
      </c>
      <c r="E8516" t="s">
        <v>16</v>
      </c>
      <c r="F8516" t="s">
        <v>16</v>
      </c>
      <c r="G8516" t="s">
        <v>11284</v>
      </c>
      <c r="H8516">
        <v>1</v>
      </c>
      <c r="I8516" t="s">
        <v>13149</v>
      </c>
    </row>
    <row r="8517" spans="1:9" x14ac:dyDescent="0.25">
      <c r="A8517" t="s">
        <v>11894</v>
      </c>
      <c r="B8517">
        <v>57617080</v>
      </c>
      <c r="C8517" t="s">
        <v>16</v>
      </c>
      <c r="D8517" t="s">
        <v>16</v>
      </c>
      <c r="E8517" t="s">
        <v>16</v>
      </c>
      <c r="F8517" t="s">
        <v>16</v>
      </c>
      <c r="G8517" t="s">
        <v>11284</v>
      </c>
      <c r="H8517">
        <v>1</v>
      </c>
      <c r="I8517" t="s">
        <v>13149</v>
      </c>
    </row>
    <row r="8518" spans="1:9" x14ac:dyDescent="0.25">
      <c r="A8518" t="s">
        <v>10463</v>
      </c>
      <c r="B8518">
        <v>75211662</v>
      </c>
      <c r="C8518" t="s">
        <v>16</v>
      </c>
      <c r="D8518" t="s">
        <v>16</v>
      </c>
      <c r="E8518" t="s">
        <v>16</v>
      </c>
      <c r="F8518" t="s">
        <v>16</v>
      </c>
      <c r="G8518" t="s">
        <v>7015</v>
      </c>
      <c r="H8518">
        <v>1</v>
      </c>
      <c r="I8518" t="s">
        <v>7143</v>
      </c>
    </row>
    <row r="8519" spans="1:9" x14ac:dyDescent="0.25">
      <c r="A8519" t="s">
        <v>10464</v>
      </c>
      <c r="B8519">
        <v>75211662</v>
      </c>
      <c r="C8519" t="s">
        <v>16</v>
      </c>
      <c r="D8519" t="s">
        <v>16</v>
      </c>
      <c r="E8519" t="s">
        <v>16</v>
      </c>
      <c r="F8519" t="s">
        <v>16</v>
      </c>
      <c r="G8519" t="s">
        <v>7015</v>
      </c>
      <c r="H8519">
        <v>1</v>
      </c>
      <c r="I8519" t="s">
        <v>7143</v>
      </c>
    </row>
    <row r="8520" spans="1:9" x14ac:dyDescent="0.25">
      <c r="A8520" t="s">
        <v>10465</v>
      </c>
      <c r="B8520">
        <v>75211662</v>
      </c>
      <c r="C8520" t="s">
        <v>16</v>
      </c>
      <c r="D8520" t="s">
        <v>16</v>
      </c>
      <c r="E8520" t="s">
        <v>16</v>
      </c>
      <c r="F8520" t="s">
        <v>16</v>
      </c>
      <c r="G8520" t="s">
        <v>7015</v>
      </c>
      <c r="H8520">
        <v>1</v>
      </c>
      <c r="I8520" t="s">
        <v>7143</v>
      </c>
    </row>
    <row r="8521" spans="1:9" x14ac:dyDescent="0.25">
      <c r="A8521" t="s">
        <v>10467</v>
      </c>
      <c r="B8521">
        <v>75211662</v>
      </c>
      <c r="C8521" t="s">
        <v>16</v>
      </c>
      <c r="D8521" t="s">
        <v>16</v>
      </c>
      <c r="E8521" t="s">
        <v>16</v>
      </c>
      <c r="F8521" t="s">
        <v>16</v>
      </c>
      <c r="G8521" t="s">
        <v>7015</v>
      </c>
      <c r="H8521">
        <v>1</v>
      </c>
      <c r="I8521" t="s">
        <v>7143</v>
      </c>
    </row>
    <row r="8522" spans="1:9" x14ac:dyDescent="0.25">
      <c r="A8522" t="s">
        <v>12033</v>
      </c>
      <c r="B8522">
        <v>75211662</v>
      </c>
      <c r="C8522" t="s">
        <v>16</v>
      </c>
      <c r="D8522" t="s">
        <v>16</v>
      </c>
      <c r="E8522" t="s">
        <v>16</v>
      </c>
      <c r="F8522" t="s">
        <v>16</v>
      </c>
      <c r="G8522" t="s">
        <v>7015</v>
      </c>
      <c r="H8522">
        <v>1</v>
      </c>
      <c r="I8522" t="s">
        <v>7143</v>
      </c>
    </row>
    <row r="8523" spans="1:9" x14ac:dyDescent="0.25">
      <c r="A8523" t="s">
        <v>12032</v>
      </c>
      <c r="B8523">
        <v>75211662</v>
      </c>
      <c r="C8523" t="s">
        <v>16</v>
      </c>
      <c r="D8523" t="s">
        <v>16</v>
      </c>
      <c r="E8523" t="s">
        <v>16</v>
      </c>
      <c r="F8523" t="s">
        <v>16</v>
      </c>
      <c r="G8523" t="s">
        <v>7015</v>
      </c>
      <c r="H8523">
        <v>1</v>
      </c>
      <c r="I8523" t="s">
        <v>7143</v>
      </c>
    </row>
    <row r="8524" spans="1:9" x14ac:dyDescent="0.25">
      <c r="A8524" t="s">
        <v>12035</v>
      </c>
      <c r="B8524">
        <v>75211662</v>
      </c>
      <c r="C8524" t="s">
        <v>16</v>
      </c>
      <c r="D8524" t="s">
        <v>16</v>
      </c>
      <c r="E8524" t="s">
        <v>16</v>
      </c>
      <c r="F8524" t="s">
        <v>16</v>
      </c>
      <c r="G8524" t="s">
        <v>7015</v>
      </c>
      <c r="H8524">
        <v>1</v>
      </c>
      <c r="I8524" t="s">
        <v>7143</v>
      </c>
    </row>
    <row r="8525" spans="1:9" x14ac:dyDescent="0.25">
      <c r="A8525" t="s">
        <v>12034</v>
      </c>
      <c r="B8525">
        <v>75211662</v>
      </c>
      <c r="C8525" t="s">
        <v>16</v>
      </c>
      <c r="D8525" t="s">
        <v>16</v>
      </c>
      <c r="E8525" t="s">
        <v>16</v>
      </c>
      <c r="F8525" t="s">
        <v>16</v>
      </c>
      <c r="G8525" t="s">
        <v>7015</v>
      </c>
      <c r="H8525">
        <v>1</v>
      </c>
      <c r="I8525" t="s">
        <v>7143</v>
      </c>
    </row>
    <row r="8526" spans="1:9" x14ac:dyDescent="0.25">
      <c r="A8526" t="s">
        <v>12070</v>
      </c>
      <c r="B8526">
        <v>75211662</v>
      </c>
      <c r="C8526" t="s">
        <v>16</v>
      </c>
      <c r="D8526" t="s">
        <v>16</v>
      </c>
      <c r="E8526" t="s">
        <v>16</v>
      </c>
      <c r="F8526" t="s">
        <v>16</v>
      </c>
      <c r="G8526" t="s">
        <v>7015</v>
      </c>
      <c r="H8526">
        <v>1</v>
      </c>
      <c r="I8526" t="s">
        <v>7143</v>
      </c>
    </row>
    <row r="8527" spans="1:9" x14ac:dyDescent="0.25">
      <c r="A8527" t="s">
        <v>12057</v>
      </c>
      <c r="B8527">
        <v>75211662</v>
      </c>
      <c r="C8527" t="s">
        <v>16</v>
      </c>
      <c r="D8527" t="s">
        <v>16</v>
      </c>
      <c r="E8527" t="s">
        <v>16</v>
      </c>
      <c r="F8527" t="s">
        <v>16</v>
      </c>
      <c r="G8527" t="s">
        <v>7015</v>
      </c>
      <c r="H8527">
        <v>1</v>
      </c>
      <c r="I8527" t="s">
        <v>7143</v>
      </c>
    </row>
    <row r="8528" spans="1:9" x14ac:dyDescent="0.25">
      <c r="A8528" t="s">
        <v>12125</v>
      </c>
      <c r="B8528">
        <v>75211662</v>
      </c>
      <c r="C8528" t="s">
        <v>16</v>
      </c>
      <c r="D8528" t="s">
        <v>16</v>
      </c>
      <c r="E8528" t="s">
        <v>16</v>
      </c>
      <c r="F8528" t="s">
        <v>16</v>
      </c>
      <c r="G8528" t="s">
        <v>7015</v>
      </c>
      <c r="H8528">
        <v>1</v>
      </c>
      <c r="I8528" t="s">
        <v>7143</v>
      </c>
    </row>
    <row r="8529" spans="1:9" x14ac:dyDescent="0.25">
      <c r="A8529" t="s">
        <v>12123</v>
      </c>
      <c r="B8529">
        <v>75211662</v>
      </c>
      <c r="C8529" t="s">
        <v>16</v>
      </c>
      <c r="D8529" t="s">
        <v>16</v>
      </c>
      <c r="E8529" t="s">
        <v>16</v>
      </c>
      <c r="F8529" t="s">
        <v>16</v>
      </c>
      <c r="G8529" t="s">
        <v>7015</v>
      </c>
      <c r="H8529">
        <v>1</v>
      </c>
      <c r="I8529" t="s">
        <v>7143</v>
      </c>
    </row>
    <row r="8530" spans="1:9" x14ac:dyDescent="0.25">
      <c r="A8530" t="s">
        <v>12130</v>
      </c>
      <c r="B8530">
        <v>75211662</v>
      </c>
      <c r="C8530" t="s">
        <v>16</v>
      </c>
      <c r="D8530" t="s">
        <v>16</v>
      </c>
      <c r="E8530" t="s">
        <v>16</v>
      </c>
      <c r="F8530" t="s">
        <v>16</v>
      </c>
      <c r="G8530" t="s">
        <v>7015</v>
      </c>
      <c r="H8530">
        <v>1</v>
      </c>
      <c r="I8530" t="s">
        <v>7143</v>
      </c>
    </row>
    <row r="8531" spans="1:9" x14ac:dyDescent="0.25">
      <c r="A8531" t="s">
        <v>12131</v>
      </c>
      <c r="B8531">
        <v>75211662</v>
      </c>
      <c r="C8531" t="s">
        <v>16</v>
      </c>
      <c r="D8531" t="s">
        <v>16</v>
      </c>
      <c r="E8531" t="s">
        <v>16</v>
      </c>
      <c r="F8531" t="s">
        <v>16</v>
      </c>
      <c r="G8531" t="s">
        <v>7015</v>
      </c>
      <c r="H8531">
        <v>1</v>
      </c>
      <c r="I8531" t="s">
        <v>7143</v>
      </c>
    </row>
    <row r="8532" spans="1:9" x14ac:dyDescent="0.25">
      <c r="A8532" t="s">
        <v>12133</v>
      </c>
      <c r="B8532">
        <v>75211662</v>
      </c>
      <c r="C8532" t="s">
        <v>16</v>
      </c>
      <c r="D8532" t="s">
        <v>16</v>
      </c>
      <c r="E8532" t="s">
        <v>16</v>
      </c>
      <c r="F8532" t="s">
        <v>16</v>
      </c>
      <c r="G8532" t="s">
        <v>7015</v>
      </c>
      <c r="H8532">
        <v>1</v>
      </c>
      <c r="I8532" t="s">
        <v>7143</v>
      </c>
    </row>
    <row r="8533" spans="1:9" x14ac:dyDescent="0.25">
      <c r="A8533" t="s">
        <v>12126</v>
      </c>
      <c r="B8533">
        <v>75211662</v>
      </c>
      <c r="C8533" t="s">
        <v>16</v>
      </c>
      <c r="D8533" t="s">
        <v>16</v>
      </c>
      <c r="E8533" t="s">
        <v>16</v>
      </c>
      <c r="F8533" t="s">
        <v>16</v>
      </c>
      <c r="G8533" t="s">
        <v>7015</v>
      </c>
      <c r="H8533">
        <v>1</v>
      </c>
      <c r="I8533" t="s">
        <v>7143</v>
      </c>
    </row>
    <row r="8534" spans="1:9" x14ac:dyDescent="0.25">
      <c r="A8534" t="s">
        <v>12135</v>
      </c>
      <c r="B8534">
        <v>75211662</v>
      </c>
      <c r="C8534" t="s">
        <v>16</v>
      </c>
      <c r="D8534" t="s">
        <v>16</v>
      </c>
      <c r="E8534" t="s">
        <v>16</v>
      </c>
      <c r="F8534" t="s">
        <v>16</v>
      </c>
      <c r="G8534" t="s">
        <v>7015</v>
      </c>
      <c r="H8534">
        <v>1</v>
      </c>
      <c r="I8534" t="s">
        <v>7143</v>
      </c>
    </row>
    <row r="8535" spans="1:9" x14ac:dyDescent="0.25">
      <c r="A8535" t="s">
        <v>12136</v>
      </c>
      <c r="B8535">
        <v>75211662</v>
      </c>
      <c r="C8535" t="s">
        <v>16</v>
      </c>
      <c r="D8535" t="s">
        <v>16</v>
      </c>
      <c r="E8535" t="s">
        <v>16</v>
      </c>
      <c r="F8535" t="s">
        <v>16</v>
      </c>
      <c r="G8535" t="s">
        <v>7015</v>
      </c>
      <c r="H8535">
        <v>1</v>
      </c>
      <c r="I8535" t="s">
        <v>7143</v>
      </c>
    </row>
    <row r="8536" spans="1:9" x14ac:dyDescent="0.25">
      <c r="A8536" t="s">
        <v>12127</v>
      </c>
      <c r="B8536">
        <v>75211662</v>
      </c>
      <c r="C8536" t="s">
        <v>16</v>
      </c>
      <c r="D8536" t="s">
        <v>16</v>
      </c>
      <c r="E8536" t="s">
        <v>16</v>
      </c>
      <c r="F8536" t="s">
        <v>16</v>
      </c>
      <c r="G8536" t="s">
        <v>7015</v>
      </c>
      <c r="H8536">
        <v>1</v>
      </c>
      <c r="I8536" t="s">
        <v>7143</v>
      </c>
    </row>
    <row r="8537" spans="1:9" x14ac:dyDescent="0.25">
      <c r="A8537" t="s">
        <v>11283</v>
      </c>
      <c r="B8537">
        <v>75211662</v>
      </c>
      <c r="C8537" t="s">
        <v>16</v>
      </c>
      <c r="D8537" t="s">
        <v>16</v>
      </c>
      <c r="E8537" t="s">
        <v>16</v>
      </c>
      <c r="F8537" t="s">
        <v>16</v>
      </c>
      <c r="G8537" t="s">
        <v>7015</v>
      </c>
      <c r="H8537">
        <v>2</v>
      </c>
      <c r="I8537" t="s">
        <v>13150</v>
      </c>
    </row>
    <row r="8538" spans="1:9" x14ac:dyDescent="0.25">
      <c r="A8538" t="s">
        <v>11283</v>
      </c>
      <c r="B8538">
        <v>57617080</v>
      </c>
      <c r="C8538" t="s">
        <v>16</v>
      </c>
      <c r="D8538" t="s">
        <v>16</v>
      </c>
      <c r="E8538" t="s">
        <v>16</v>
      </c>
      <c r="F8538" t="s">
        <v>16</v>
      </c>
      <c r="G8538" t="s">
        <v>11284</v>
      </c>
      <c r="H8538">
        <v>1</v>
      </c>
      <c r="I8538" t="s">
        <v>13149</v>
      </c>
    </row>
    <row r="8539" spans="1:9" x14ac:dyDescent="0.25">
      <c r="A8539" t="s">
        <v>12178</v>
      </c>
      <c r="B8539">
        <v>75577000</v>
      </c>
      <c r="C8539" t="s">
        <v>16</v>
      </c>
      <c r="D8539" t="s">
        <v>16</v>
      </c>
      <c r="E8539" t="s">
        <v>16</v>
      </c>
      <c r="F8539" t="s">
        <v>16</v>
      </c>
      <c r="G8539" t="s">
        <v>3759</v>
      </c>
      <c r="H8539">
        <v>1</v>
      </c>
      <c r="I8539" t="s">
        <v>4898</v>
      </c>
    </row>
    <row r="8540" spans="1:9" x14ac:dyDescent="0.25">
      <c r="A8540" t="s">
        <v>12202</v>
      </c>
      <c r="B8540">
        <v>57617080</v>
      </c>
      <c r="C8540" t="s">
        <v>16</v>
      </c>
      <c r="D8540" t="s">
        <v>16</v>
      </c>
      <c r="E8540" t="s">
        <v>16</v>
      </c>
      <c r="F8540" t="s">
        <v>16</v>
      </c>
      <c r="G8540" t="s">
        <v>11284</v>
      </c>
      <c r="H8540">
        <v>1</v>
      </c>
      <c r="I8540" t="s">
        <v>13149</v>
      </c>
    </row>
    <row r="8541" spans="1:9" x14ac:dyDescent="0.25">
      <c r="A8541" t="s">
        <v>11290</v>
      </c>
      <c r="B8541">
        <v>57617080</v>
      </c>
      <c r="C8541" t="s">
        <v>16</v>
      </c>
      <c r="D8541" t="s">
        <v>16</v>
      </c>
      <c r="E8541" t="s">
        <v>16</v>
      </c>
      <c r="F8541" t="s">
        <v>16</v>
      </c>
      <c r="G8541" t="s">
        <v>11284</v>
      </c>
      <c r="H8541">
        <v>1</v>
      </c>
      <c r="I8541" t="s">
        <v>13149</v>
      </c>
    </row>
    <row r="8542" spans="1:9" x14ac:dyDescent="0.25">
      <c r="A8542" t="s">
        <v>12161</v>
      </c>
      <c r="B8542">
        <v>57617080</v>
      </c>
      <c r="C8542" t="s">
        <v>16</v>
      </c>
      <c r="D8542" t="s">
        <v>16</v>
      </c>
      <c r="E8542" t="s">
        <v>16</v>
      </c>
      <c r="F8542" t="s">
        <v>16</v>
      </c>
      <c r="G8542" t="s">
        <v>11284</v>
      </c>
      <c r="H8542">
        <v>1</v>
      </c>
      <c r="I8542" t="s">
        <v>13149</v>
      </c>
    </row>
    <row r="8543" spans="1:9" x14ac:dyDescent="0.25">
      <c r="A8543" t="s">
        <v>12203</v>
      </c>
      <c r="B8543">
        <v>57617080</v>
      </c>
      <c r="C8543" t="s">
        <v>16</v>
      </c>
      <c r="D8543" t="s">
        <v>16</v>
      </c>
      <c r="E8543" t="s">
        <v>16</v>
      </c>
      <c r="F8543" t="s">
        <v>16</v>
      </c>
      <c r="G8543" t="s">
        <v>11284</v>
      </c>
      <c r="H8543">
        <v>1</v>
      </c>
      <c r="I8543" t="s">
        <v>13149</v>
      </c>
    </row>
    <row r="8544" spans="1:9" x14ac:dyDescent="0.25">
      <c r="A8544" t="s">
        <v>11291</v>
      </c>
      <c r="B8544">
        <v>57617080</v>
      </c>
      <c r="C8544" t="s">
        <v>16</v>
      </c>
      <c r="D8544" t="s">
        <v>16</v>
      </c>
      <c r="E8544" t="s">
        <v>16</v>
      </c>
      <c r="F8544" t="s">
        <v>16</v>
      </c>
      <c r="G8544" t="s">
        <v>11284</v>
      </c>
      <c r="H8544">
        <v>1</v>
      </c>
      <c r="I8544" t="s">
        <v>13149</v>
      </c>
    </row>
    <row r="8545" spans="1:9" x14ac:dyDescent="0.25">
      <c r="A8545" t="s">
        <v>12204</v>
      </c>
      <c r="B8545">
        <v>57617080</v>
      </c>
      <c r="C8545" t="s">
        <v>16</v>
      </c>
      <c r="D8545" t="s">
        <v>16</v>
      </c>
      <c r="E8545" t="s">
        <v>16</v>
      </c>
      <c r="F8545" t="s">
        <v>16</v>
      </c>
      <c r="G8545" t="s">
        <v>11284</v>
      </c>
      <c r="H8545">
        <v>1</v>
      </c>
      <c r="I8545" t="s">
        <v>13149</v>
      </c>
    </row>
    <row r="8546" spans="1:9" x14ac:dyDescent="0.25">
      <c r="A8546" t="s">
        <v>12205</v>
      </c>
      <c r="B8546">
        <v>57617080</v>
      </c>
      <c r="C8546" t="s">
        <v>16</v>
      </c>
      <c r="D8546" t="s">
        <v>16</v>
      </c>
      <c r="E8546" t="s">
        <v>16</v>
      </c>
      <c r="F8546" t="s">
        <v>16</v>
      </c>
      <c r="G8546" t="s">
        <v>11284</v>
      </c>
      <c r="H8546">
        <v>1</v>
      </c>
      <c r="I8546" t="s">
        <v>13149</v>
      </c>
    </row>
    <row r="8547" spans="1:9" x14ac:dyDescent="0.25">
      <c r="A8547" t="s">
        <v>12206</v>
      </c>
      <c r="B8547">
        <v>57617080</v>
      </c>
      <c r="C8547" t="s">
        <v>16</v>
      </c>
      <c r="D8547" t="s">
        <v>16</v>
      </c>
      <c r="E8547" t="s">
        <v>16</v>
      </c>
      <c r="F8547" t="s">
        <v>16</v>
      </c>
      <c r="G8547" t="s">
        <v>11284</v>
      </c>
      <c r="H8547">
        <v>1</v>
      </c>
      <c r="I8547" t="s">
        <v>13149</v>
      </c>
    </row>
    <row r="8548" spans="1:9" x14ac:dyDescent="0.25">
      <c r="A8548" t="s">
        <v>11292</v>
      </c>
      <c r="B8548">
        <v>57617080</v>
      </c>
      <c r="C8548" t="s">
        <v>16</v>
      </c>
      <c r="D8548" t="s">
        <v>16</v>
      </c>
      <c r="E8548" t="s">
        <v>16</v>
      </c>
      <c r="F8548" t="s">
        <v>16</v>
      </c>
      <c r="G8548" t="s">
        <v>11284</v>
      </c>
      <c r="H8548">
        <v>1</v>
      </c>
      <c r="I8548" t="s">
        <v>13149</v>
      </c>
    </row>
    <row r="8549" spans="1:9" x14ac:dyDescent="0.25">
      <c r="A8549" t="s">
        <v>12207</v>
      </c>
      <c r="B8549">
        <v>57617080</v>
      </c>
      <c r="C8549" t="s">
        <v>16</v>
      </c>
      <c r="D8549" t="s">
        <v>16</v>
      </c>
      <c r="E8549" t="s">
        <v>16</v>
      </c>
      <c r="F8549" t="s">
        <v>16</v>
      </c>
      <c r="G8549" t="s">
        <v>11284</v>
      </c>
      <c r="H8549">
        <v>1</v>
      </c>
      <c r="I8549" t="s">
        <v>13149</v>
      </c>
    </row>
    <row r="8550" spans="1:9" x14ac:dyDescent="0.25">
      <c r="A8550" t="s">
        <v>12164</v>
      </c>
      <c r="B8550">
        <v>57617080</v>
      </c>
      <c r="C8550" t="s">
        <v>16</v>
      </c>
      <c r="D8550" t="s">
        <v>16</v>
      </c>
      <c r="E8550" t="s">
        <v>16</v>
      </c>
      <c r="F8550" t="s">
        <v>16</v>
      </c>
      <c r="G8550" t="s">
        <v>11284</v>
      </c>
      <c r="H8550">
        <v>1</v>
      </c>
      <c r="I8550" t="s">
        <v>13149</v>
      </c>
    </row>
    <row r="8551" spans="1:9" x14ac:dyDescent="0.25">
      <c r="A8551" t="s">
        <v>12195</v>
      </c>
      <c r="B8551">
        <v>57617080</v>
      </c>
      <c r="C8551" t="s">
        <v>16</v>
      </c>
      <c r="D8551" t="s">
        <v>16</v>
      </c>
      <c r="E8551" t="s">
        <v>16</v>
      </c>
      <c r="F8551" t="s">
        <v>16</v>
      </c>
      <c r="G8551" t="s">
        <v>11284</v>
      </c>
      <c r="H8551">
        <v>1</v>
      </c>
      <c r="I8551" t="s">
        <v>13149</v>
      </c>
    </row>
    <row r="8552" spans="1:9" x14ac:dyDescent="0.25">
      <c r="A8552" t="s">
        <v>12194</v>
      </c>
      <c r="B8552">
        <v>57617080</v>
      </c>
      <c r="C8552" t="s">
        <v>16</v>
      </c>
      <c r="D8552" t="s">
        <v>16</v>
      </c>
      <c r="E8552" t="s">
        <v>16</v>
      </c>
      <c r="F8552" t="s">
        <v>16</v>
      </c>
      <c r="G8552" t="s">
        <v>11284</v>
      </c>
      <c r="H8552">
        <v>1</v>
      </c>
      <c r="I8552" t="s">
        <v>13149</v>
      </c>
    </row>
    <row r="8553" spans="1:9" x14ac:dyDescent="0.25">
      <c r="A8553" t="s">
        <v>11293</v>
      </c>
      <c r="B8553">
        <v>57617080</v>
      </c>
      <c r="C8553" t="s">
        <v>16</v>
      </c>
      <c r="D8553" t="s">
        <v>16</v>
      </c>
      <c r="E8553" t="s">
        <v>16</v>
      </c>
      <c r="F8553" t="s">
        <v>16</v>
      </c>
      <c r="G8553" t="s">
        <v>11284</v>
      </c>
      <c r="H8553">
        <v>1</v>
      </c>
      <c r="I8553" t="s">
        <v>13149</v>
      </c>
    </row>
    <row r="8554" spans="1:9" x14ac:dyDescent="0.25">
      <c r="A8554" t="s">
        <v>11587</v>
      </c>
      <c r="B8554">
        <v>57617080</v>
      </c>
      <c r="C8554" t="s">
        <v>16</v>
      </c>
      <c r="D8554" t="s">
        <v>16</v>
      </c>
      <c r="E8554" t="s">
        <v>16</v>
      </c>
      <c r="F8554" t="s">
        <v>16</v>
      </c>
      <c r="G8554" t="s">
        <v>11284</v>
      </c>
      <c r="H8554">
        <v>1</v>
      </c>
      <c r="I8554" t="s">
        <v>13149</v>
      </c>
    </row>
    <row r="8555" spans="1:9" x14ac:dyDescent="0.25">
      <c r="A8555" t="s">
        <v>11589</v>
      </c>
      <c r="B8555">
        <v>75577000</v>
      </c>
      <c r="C8555" t="s">
        <v>16</v>
      </c>
      <c r="D8555" t="s">
        <v>16</v>
      </c>
      <c r="E8555" t="s">
        <v>16</v>
      </c>
      <c r="F8555" t="s">
        <v>16</v>
      </c>
      <c r="G8555" t="s">
        <v>3759</v>
      </c>
      <c r="H8555">
        <v>1</v>
      </c>
      <c r="I8555" t="s">
        <v>4898</v>
      </c>
    </row>
    <row r="8556" spans="1:9" x14ac:dyDescent="0.25">
      <c r="A8556" t="s">
        <v>10906</v>
      </c>
      <c r="B8556">
        <v>96266400</v>
      </c>
      <c r="C8556" t="s">
        <v>16</v>
      </c>
      <c r="D8556" t="s">
        <v>16</v>
      </c>
      <c r="E8556" t="s">
        <v>16</v>
      </c>
      <c r="F8556" t="s">
        <v>16</v>
      </c>
      <c r="G8556" t="s">
        <v>13916</v>
      </c>
      <c r="H8556">
        <v>1</v>
      </c>
      <c r="I8556" t="s">
        <v>15843</v>
      </c>
    </row>
    <row r="8557" spans="1:9" x14ac:dyDescent="0.25">
      <c r="A8557" t="s">
        <v>10881</v>
      </c>
      <c r="B8557">
        <v>66158040</v>
      </c>
      <c r="C8557" t="s">
        <v>16</v>
      </c>
      <c r="D8557" t="s">
        <v>16</v>
      </c>
      <c r="E8557" t="s">
        <v>16</v>
      </c>
      <c r="F8557" t="s">
        <v>16</v>
      </c>
      <c r="G8557" t="s">
        <v>13920</v>
      </c>
      <c r="H8557">
        <v>1</v>
      </c>
      <c r="I8557" t="s">
        <v>15844</v>
      </c>
    </row>
    <row r="8558" spans="1:9" x14ac:dyDescent="0.25">
      <c r="A8558" t="s">
        <v>10886</v>
      </c>
      <c r="B8558">
        <v>66158040</v>
      </c>
      <c r="C8558" t="s">
        <v>16</v>
      </c>
      <c r="D8558" t="s">
        <v>16</v>
      </c>
      <c r="E8558" t="s">
        <v>16</v>
      </c>
      <c r="F8558" t="s">
        <v>16</v>
      </c>
      <c r="G8558" t="s">
        <v>13920</v>
      </c>
      <c r="H8558">
        <v>1</v>
      </c>
      <c r="I8558" t="s">
        <v>15844</v>
      </c>
    </row>
    <row r="8559" spans="1:9" x14ac:dyDescent="0.25">
      <c r="A8559" t="s">
        <v>10884</v>
      </c>
      <c r="B8559">
        <v>66158040</v>
      </c>
      <c r="C8559" t="s">
        <v>16</v>
      </c>
      <c r="D8559" t="s">
        <v>16</v>
      </c>
      <c r="E8559" t="s">
        <v>16</v>
      </c>
      <c r="F8559" t="s">
        <v>16</v>
      </c>
      <c r="G8559" t="s">
        <v>13920</v>
      </c>
      <c r="H8559">
        <v>1</v>
      </c>
      <c r="I8559" t="s">
        <v>15844</v>
      </c>
    </row>
    <row r="8560" spans="1:9" x14ac:dyDescent="0.25">
      <c r="A8560" t="s">
        <v>10888</v>
      </c>
      <c r="B8560">
        <v>75577000</v>
      </c>
      <c r="C8560" t="s">
        <v>16</v>
      </c>
      <c r="D8560" t="s">
        <v>16</v>
      </c>
      <c r="E8560" t="s">
        <v>16</v>
      </c>
      <c r="F8560" t="s">
        <v>16</v>
      </c>
      <c r="G8560" t="s">
        <v>3759</v>
      </c>
      <c r="H8560">
        <v>1</v>
      </c>
      <c r="I8560" t="s">
        <v>4898</v>
      </c>
    </row>
    <row r="8561" spans="1:9" x14ac:dyDescent="0.25">
      <c r="A8561" t="s">
        <v>12251</v>
      </c>
      <c r="B8561">
        <v>57617080</v>
      </c>
      <c r="C8561" t="s">
        <v>16</v>
      </c>
      <c r="D8561" t="s">
        <v>16</v>
      </c>
      <c r="E8561" t="s">
        <v>16</v>
      </c>
      <c r="F8561" t="s">
        <v>16</v>
      </c>
      <c r="G8561" t="s">
        <v>11284</v>
      </c>
      <c r="H8561">
        <v>1</v>
      </c>
      <c r="I8561" t="s">
        <v>13149</v>
      </c>
    </row>
    <row r="8562" spans="1:9" x14ac:dyDescent="0.25">
      <c r="A8562" t="s">
        <v>12253</v>
      </c>
      <c r="B8562">
        <v>57617080</v>
      </c>
      <c r="C8562" t="s">
        <v>16</v>
      </c>
      <c r="D8562" t="s">
        <v>16</v>
      </c>
      <c r="E8562" t="s">
        <v>16</v>
      </c>
      <c r="F8562" t="s">
        <v>16</v>
      </c>
      <c r="G8562" t="s">
        <v>11284</v>
      </c>
      <c r="H8562">
        <v>1</v>
      </c>
      <c r="I8562" t="s">
        <v>13149</v>
      </c>
    </row>
    <row r="8563" spans="1:9" x14ac:dyDescent="0.25">
      <c r="A8563" t="s">
        <v>12218</v>
      </c>
      <c r="B8563">
        <v>57617080</v>
      </c>
      <c r="C8563" t="s">
        <v>16</v>
      </c>
      <c r="D8563" t="s">
        <v>16</v>
      </c>
      <c r="E8563" t="s">
        <v>16</v>
      </c>
      <c r="F8563" t="s">
        <v>16</v>
      </c>
      <c r="G8563" t="s">
        <v>11284</v>
      </c>
      <c r="H8563">
        <v>2</v>
      </c>
      <c r="I8563" t="s">
        <v>15854</v>
      </c>
    </row>
    <row r="8564" spans="1:9" x14ac:dyDescent="0.25">
      <c r="A8564" t="s">
        <v>12218</v>
      </c>
      <c r="B8564">
        <v>75196500</v>
      </c>
      <c r="C8564" t="s">
        <v>16</v>
      </c>
      <c r="D8564" t="s">
        <v>16</v>
      </c>
      <c r="E8564" t="s">
        <v>16</v>
      </c>
      <c r="F8564" t="s">
        <v>16</v>
      </c>
      <c r="G8564" t="s">
        <v>2425</v>
      </c>
      <c r="H8564">
        <v>1</v>
      </c>
      <c r="I8564" t="s">
        <v>5229</v>
      </c>
    </row>
    <row r="8565" spans="1:9" x14ac:dyDescent="0.25">
      <c r="A8565" t="s">
        <v>12316</v>
      </c>
      <c r="B8565">
        <v>75180019</v>
      </c>
      <c r="C8565" t="s">
        <v>16</v>
      </c>
      <c r="D8565" t="s">
        <v>16</v>
      </c>
      <c r="E8565" t="s">
        <v>16</v>
      </c>
      <c r="F8565" t="s">
        <v>16</v>
      </c>
      <c r="G8565" t="s">
        <v>2430</v>
      </c>
      <c r="H8565">
        <v>1</v>
      </c>
      <c r="I8565" t="s">
        <v>5227</v>
      </c>
    </row>
    <row r="8566" spans="1:9" x14ac:dyDescent="0.25">
      <c r="A8566" t="s">
        <v>12317</v>
      </c>
      <c r="B8566">
        <v>75180019</v>
      </c>
      <c r="C8566" t="s">
        <v>16</v>
      </c>
      <c r="D8566" t="s">
        <v>16</v>
      </c>
      <c r="E8566" t="s">
        <v>16</v>
      </c>
      <c r="F8566" t="s">
        <v>16</v>
      </c>
      <c r="G8566" t="s">
        <v>2430</v>
      </c>
      <c r="H8566">
        <v>1</v>
      </c>
      <c r="I8566" t="s">
        <v>5227</v>
      </c>
    </row>
    <row r="8567" spans="1:9" x14ac:dyDescent="0.25">
      <c r="A8567" t="s">
        <v>11762</v>
      </c>
      <c r="B8567">
        <v>75180019</v>
      </c>
      <c r="C8567" t="s">
        <v>16</v>
      </c>
      <c r="D8567" t="s">
        <v>16</v>
      </c>
      <c r="E8567" t="s">
        <v>16</v>
      </c>
      <c r="F8567" t="s">
        <v>16</v>
      </c>
      <c r="G8567" t="s">
        <v>2430</v>
      </c>
      <c r="H8567">
        <v>1</v>
      </c>
      <c r="I8567" t="s">
        <v>5227</v>
      </c>
    </row>
    <row r="8568" spans="1:9" x14ac:dyDescent="0.25">
      <c r="A8568" t="s">
        <v>11766</v>
      </c>
      <c r="B8568">
        <v>75180019</v>
      </c>
      <c r="C8568" t="s">
        <v>16</v>
      </c>
      <c r="D8568" t="s">
        <v>16</v>
      </c>
      <c r="E8568" t="s">
        <v>16</v>
      </c>
      <c r="F8568" t="s">
        <v>16</v>
      </c>
      <c r="G8568" t="s">
        <v>2430</v>
      </c>
      <c r="H8568">
        <v>1</v>
      </c>
      <c r="I8568" t="s">
        <v>5227</v>
      </c>
    </row>
    <row r="8569" spans="1:9" x14ac:dyDescent="0.25">
      <c r="A8569" t="s">
        <v>11765</v>
      </c>
      <c r="B8569">
        <v>75180019</v>
      </c>
      <c r="C8569" t="s">
        <v>16</v>
      </c>
      <c r="D8569" t="s">
        <v>16</v>
      </c>
      <c r="E8569" t="s">
        <v>16</v>
      </c>
      <c r="F8569" t="s">
        <v>16</v>
      </c>
      <c r="G8569" t="s">
        <v>2430</v>
      </c>
      <c r="H8569">
        <v>1</v>
      </c>
      <c r="I8569" t="s">
        <v>5227</v>
      </c>
    </row>
    <row r="8570" spans="1:9" x14ac:dyDescent="0.25">
      <c r="A8570" t="s">
        <v>11333</v>
      </c>
      <c r="B8570">
        <v>66158040</v>
      </c>
      <c r="C8570" t="s">
        <v>16</v>
      </c>
      <c r="D8570" t="s">
        <v>16</v>
      </c>
      <c r="E8570" t="s">
        <v>16</v>
      </c>
      <c r="F8570" t="s">
        <v>16</v>
      </c>
      <c r="G8570" t="s">
        <v>13920</v>
      </c>
      <c r="H8570">
        <v>2</v>
      </c>
      <c r="I8570" t="s">
        <v>15852</v>
      </c>
    </row>
    <row r="8571" spans="1:9" x14ac:dyDescent="0.25">
      <c r="A8571" t="s">
        <v>11333</v>
      </c>
      <c r="B8571">
        <v>70120140</v>
      </c>
      <c r="C8571" t="s">
        <v>16</v>
      </c>
      <c r="D8571" t="s">
        <v>16</v>
      </c>
      <c r="E8571" t="s">
        <v>16</v>
      </c>
      <c r="F8571" t="s">
        <v>16</v>
      </c>
      <c r="G8571" t="s">
        <v>2467</v>
      </c>
      <c r="H8571">
        <v>1</v>
      </c>
      <c r="I8571" t="s">
        <v>5232</v>
      </c>
    </row>
    <row r="8572" spans="1:9" x14ac:dyDescent="0.25">
      <c r="A8572" t="s">
        <v>12285</v>
      </c>
      <c r="B8572">
        <v>96266400</v>
      </c>
      <c r="C8572" t="s">
        <v>16</v>
      </c>
      <c r="D8572" t="s">
        <v>16</v>
      </c>
      <c r="E8572" t="s">
        <v>16</v>
      </c>
      <c r="F8572" t="s">
        <v>16</v>
      </c>
      <c r="G8572" t="s">
        <v>13916</v>
      </c>
      <c r="H8572">
        <v>1</v>
      </c>
      <c r="I8572" t="s">
        <v>15843</v>
      </c>
    </row>
    <row r="8573" spans="1:9" x14ac:dyDescent="0.25">
      <c r="A8573" t="s">
        <v>12290</v>
      </c>
      <c r="B8573">
        <v>96266400</v>
      </c>
      <c r="C8573" t="s">
        <v>16</v>
      </c>
      <c r="D8573" t="s">
        <v>16</v>
      </c>
      <c r="E8573" t="s">
        <v>16</v>
      </c>
      <c r="F8573" t="s">
        <v>16</v>
      </c>
      <c r="G8573" t="s">
        <v>13916</v>
      </c>
      <c r="H8573">
        <v>1</v>
      </c>
      <c r="I8573" t="s">
        <v>15843</v>
      </c>
    </row>
    <row r="8574" spans="1:9" x14ac:dyDescent="0.25">
      <c r="A8574" t="s">
        <v>12296</v>
      </c>
      <c r="B8574">
        <v>96266400</v>
      </c>
      <c r="C8574" t="s">
        <v>16</v>
      </c>
      <c r="D8574" t="s">
        <v>16</v>
      </c>
      <c r="E8574" t="s">
        <v>16</v>
      </c>
      <c r="F8574" t="s">
        <v>16</v>
      </c>
      <c r="G8574" t="s">
        <v>13916</v>
      </c>
      <c r="H8574">
        <v>1</v>
      </c>
      <c r="I8574" t="s">
        <v>15843</v>
      </c>
    </row>
    <row r="8575" spans="1:9" x14ac:dyDescent="0.25">
      <c r="A8575" t="s">
        <v>12294</v>
      </c>
      <c r="B8575">
        <v>75211662</v>
      </c>
      <c r="C8575" t="s">
        <v>16</v>
      </c>
      <c r="D8575" t="s">
        <v>16</v>
      </c>
      <c r="E8575" t="s">
        <v>16</v>
      </c>
      <c r="F8575" t="s">
        <v>16</v>
      </c>
      <c r="G8575" t="s">
        <v>7015</v>
      </c>
      <c r="H8575">
        <v>1</v>
      </c>
      <c r="I8575" t="s">
        <v>7143</v>
      </c>
    </row>
    <row r="8576" spans="1:9" x14ac:dyDescent="0.25">
      <c r="A8576" t="s">
        <v>12295</v>
      </c>
      <c r="B8576">
        <v>75211662</v>
      </c>
      <c r="C8576" t="s">
        <v>16</v>
      </c>
      <c r="D8576" t="s">
        <v>16</v>
      </c>
      <c r="E8576" t="s">
        <v>16</v>
      </c>
      <c r="F8576" t="s">
        <v>16</v>
      </c>
      <c r="G8576" t="s">
        <v>7015</v>
      </c>
      <c r="H8576">
        <v>1</v>
      </c>
      <c r="I8576" t="s">
        <v>7143</v>
      </c>
    </row>
    <row r="8577" spans="1:9" x14ac:dyDescent="0.25">
      <c r="A8577" t="s">
        <v>12297</v>
      </c>
      <c r="B8577">
        <v>75211662</v>
      </c>
      <c r="C8577" t="s">
        <v>16</v>
      </c>
      <c r="D8577" t="s">
        <v>16</v>
      </c>
      <c r="E8577" t="s">
        <v>16</v>
      </c>
      <c r="F8577" t="s">
        <v>16</v>
      </c>
      <c r="G8577" t="s">
        <v>7015</v>
      </c>
      <c r="H8577">
        <v>1</v>
      </c>
      <c r="I8577" t="s">
        <v>7143</v>
      </c>
    </row>
    <row r="8578" spans="1:9" x14ac:dyDescent="0.25">
      <c r="A8578" t="s">
        <v>12346</v>
      </c>
      <c r="B8578">
        <v>75211662</v>
      </c>
      <c r="C8578" t="s">
        <v>16</v>
      </c>
      <c r="D8578" t="s">
        <v>16</v>
      </c>
      <c r="E8578" t="s">
        <v>16</v>
      </c>
      <c r="F8578" t="s">
        <v>16</v>
      </c>
      <c r="G8578" t="s">
        <v>7015</v>
      </c>
      <c r="H8578">
        <v>1</v>
      </c>
      <c r="I8578" t="s">
        <v>7143</v>
      </c>
    </row>
    <row r="8579" spans="1:9" x14ac:dyDescent="0.25">
      <c r="A8579" t="s">
        <v>12350</v>
      </c>
      <c r="B8579">
        <v>75211662</v>
      </c>
      <c r="C8579" t="s">
        <v>16</v>
      </c>
      <c r="D8579" t="s">
        <v>16</v>
      </c>
      <c r="E8579" t="s">
        <v>16</v>
      </c>
      <c r="F8579" t="s">
        <v>16</v>
      </c>
      <c r="G8579" t="s">
        <v>7015</v>
      </c>
      <c r="H8579">
        <v>1</v>
      </c>
      <c r="I8579" t="s">
        <v>7143</v>
      </c>
    </row>
    <row r="8580" spans="1:9" x14ac:dyDescent="0.25">
      <c r="A8580" t="s">
        <v>12304</v>
      </c>
      <c r="B8580">
        <v>66158040</v>
      </c>
      <c r="C8580" t="s">
        <v>16</v>
      </c>
      <c r="D8580" t="s">
        <v>16</v>
      </c>
      <c r="E8580" t="s">
        <v>16</v>
      </c>
      <c r="F8580" t="s">
        <v>16</v>
      </c>
      <c r="G8580" t="s">
        <v>13920</v>
      </c>
      <c r="H8580">
        <v>2</v>
      </c>
      <c r="I8580" t="s">
        <v>15852</v>
      </c>
    </row>
    <row r="8581" spans="1:9" x14ac:dyDescent="0.25">
      <c r="A8581" t="s">
        <v>12304</v>
      </c>
      <c r="B8581">
        <v>70120140</v>
      </c>
      <c r="C8581" t="s">
        <v>16</v>
      </c>
      <c r="D8581" t="s">
        <v>16</v>
      </c>
      <c r="E8581" t="s">
        <v>16</v>
      </c>
      <c r="F8581" t="s">
        <v>16</v>
      </c>
      <c r="G8581" t="s">
        <v>2467</v>
      </c>
      <c r="H8581">
        <v>1</v>
      </c>
      <c r="I8581" t="s">
        <v>5232</v>
      </c>
    </row>
    <row r="8582" spans="1:9" x14ac:dyDescent="0.25">
      <c r="A8582" t="s">
        <v>12305</v>
      </c>
      <c r="B8582">
        <v>57617080</v>
      </c>
      <c r="C8582" t="s">
        <v>16</v>
      </c>
      <c r="D8582" t="s">
        <v>16</v>
      </c>
      <c r="E8582" t="s">
        <v>16</v>
      </c>
      <c r="F8582" t="s">
        <v>16</v>
      </c>
      <c r="G8582" t="s">
        <v>11284</v>
      </c>
      <c r="H8582">
        <v>1</v>
      </c>
      <c r="I8582" t="s">
        <v>13149</v>
      </c>
    </row>
    <row r="8583" spans="1:9" x14ac:dyDescent="0.25">
      <c r="A8583" t="s">
        <v>11560</v>
      </c>
      <c r="B8583">
        <v>66158040</v>
      </c>
      <c r="C8583" t="s">
        <v>16</v>
      </c>
      <c r="D8583" t="s">
        <v>16</v>
      </c>
      <c r="E8583" t="s">
        <v>16</v>
      </c>
      <c r="F8583" t="s">
        <v>16</v>
      </c>
      <c r="G8583" t="s">
        <v>13920</v>
      </c>
      <c r="H8583">
        <v>1</v>
      </c>
      <c r="I8583" t="s">
        <v>15844</v>
      </c>
    </row>
    <row r="8584" spans="1:9" x14ac:dyDescent="0.25">
      <c r="A8584" t="s">
        <v>12319</v>
      </c>
      <c r="B8584">
        <v>57617080</v>
      </c>
      <c r="C8584" t="s">
        <v>16</v>
      </c>
      <c r="D8584" t="s">
        <v>16</v>
      </c>
      <c r="E8584" t="s">
        <v>16</v>
      </c>
      <c r="F8584" t="s">
        <v>16</v>
      </c>
      <c r="G8584" t="s">
        <v>11284</v>
      </c>
      <c r="H8584">
        <v>1</v>
      </c>
      <c r="I8584" t="s">
        <v>13149</v>
      </c>
    </row>
    <row r="8585" spans="1:9" x14ac:dyDescent="0.25">
      <c r="A8585" t="s">
        <v>12321</v>
      </c>
      <c r="B8585">
        <v>57617080</v>
      </c>
      <c r="C8585" t="s">
        <v>16</v>
      </c>
      <c r="D8585" t="s">
        <v>16</v>
      </c>
      <c r="E8585" t="s">
        <v>16</v>
      </c>
      <c r="F8585" t="s">
        <v>16</v>
      </c>
      <c r="G8585" t="s">
        <v>11284</v>
      </c>
      <c r="H8585">
        <v>1</v>
      </c>
      <c r="I8585" t="s">
        <v>13149</v>
      </c>
    </row>
    <row r="8586" spans="1:9" x14ac:dyDescent="0.25">
      <c r="A8586" t="s">
        <v>12389</v>
      </c>
      <c r="B8586">
        <v>57617080</v>
      </c>
      <c r="C8586" t="s">
        <v>16</v>
      </c>
      <c r="D8586" t="s">
        <v>16</v>
      </c>
      <c r="E8586" t="s">
        <v>16</v>
      </c>
      <c r="F8586" t="s">
        <v>16</v>
      </c>
      <c r="G8586" t="s">
        <v>11284</v>
      </c>
      <c r="H8586">
        <v>1</v>
      </c>
      <c r="I8586" t="s">
        <v>13149</v>
      </c>
    </row>
    <row r="8587" spans="1:9" x14ac:dyDescent="0.25">
      <c r="A8587" t="s">
        <v>12380</v>
      </c>
      <c r="B8587">
        <v>96266400</v>
      </c>
      <c r="C8587" t="s">
        <v>16</v>
      </c>
      <c r="D8587" t="s">
        <v>16</v>
      </c>
      <c r="E8587" t="s">
        <v>16</v>
      </c>
      <c r="F8587" t="s">
        <v>16</v>
      </c>
      <c r="G8587" t="s">
        <v>13916</v>
      </c>
      <c r="H8587">
        <v>1</v>
      </c>
      <c r="I8587" t="s">
        <v>15843</v>
      </c>
    </row>
    <row r="8588" spans="1:9" x14ac:dyDescent="0.25">
      <c r="A8588" t="s">
        <v>12366</v>
      </c>
      <c r="B8588">
        <v>96266400</v>
      </c>
      <c r="C8588" t="s">
        <v>16</v>
      </c>
      <c r="D8588" t="s">
        <v>16</v>
      </c>
      <c r="E8588" t="s">
        <v>16</v>
      </c>
      <c r="F8588" t="s">
        <v>16</v>
      </c>
      <c r="G8588" t="s">
        <v>13916</v>
      </c>
      <c r="H8588">
        <v>2</v>
      </c>
      <c r="I8588" t="s">
        <v>15857</v>
      </c>
    </row>
    <row r="8589" spans="1:9" x14ac:dyDescent="0.25">
      <c r="A8589" t="s">
        <v>12366</v>
      </c>
      <c r="B8589">
        <v>46352425</v>
      </c>
      <c r="C8589" t="s">
        <v>16</v>
      </c>
      <c r="D8589" t="s">
        <v>16</v>
      </c>
      <c r="E8589" t="s">
        <v>16</v>
      </c>
      <c r="F8589" t="s">
        <v>16</v>
      </c>
      <c r="G8589" t="s">
        <v>14217</v>
      </c>
      <c r="H8589">
        <v>1</v>
      </c>
      <c r="I8589" t="s">
        <v>15856</v>
      </c>
    </row>
    <row r="8590" spans="1:9" x14ac:dyDescent="0.25">
      <c r="A8590" t="s">
        <v>14400</v>
      </c>
      <c r="B8590">
        <v>96266400</v>
      </c>
      <c r="C8590" t="s">
        <v>16</v>
      </c>
      <c r="D8590" t="s">
        <v>16</v>
      </c>
      <c r="E8590" t="s">
        <v>16</v>
      </c>
      <c r="F8590" t="s">
        <v>16</v>
      </c>
      <c r="G8590" t="s">
        <v>13916</v>
      </c>
      <c r="H8590">
        <v>1</v>
      </c>
      <c r="I8590" t="s">
        <v>15843</v>
      </c>
    </row>
    <row r="8591" spans="1:9" x14ac:dyDescent="0.25">
      <c r="A8591" t="s">
        <v>14538</v>
      </c>
      <c r="B8591">
        <v>75577000</v>
      </c>
      <c r="C8591" t="s">
        <v>16</v>
      </c>
      <c r="D8591" t="s">
        <v>16</v>
      </c>
      <c r="E8591" t="s">
        <v>16</v>
      </c>
      <c r="F8591" t="s">
        <v>16</v>
      </c>
      <c r="G8591" t="s">
        <v>3759</v>
      </c>
      <c r="H8591">
        <v>1</v>
      </c>
      <c r="I8591" t="s">
        <v>4898</v>
      </c>
    </row>
    <row r="8592" spans="1:9" x14ac:dyDescent="0.25">
      <c r="A8592" t="s">
        <v>14403</v>
      </c>
      <c r="B8592">
        <v>96266400</v>
      </c>
      <c r="C8592" t="s">
        <v>16</v>
      </c>
      <c r="D8592" t="s">
        <v>16</v>
      </c>
      <c r="E8592" t="s">
        <v>16</v>
      </c>
      <c r="F8592" t="s">
        <v>16</v>
      </c>
      <c r="G8592" t="s">
        <v>13916</v>
      </c>
      <c r="H8592">
        <v>1</v>
      </c>
      <c r="I8592" t="s">
        <v>15843</v>
      </c>
    </row>
    <row r="8593" spans="1:9" x14ac:dyDescent="0.25">
      <c r="A8593" t="s">
        <v>13924</v>
      </c>
      <c r="B8593">
        <v>75211662</v>
      </c>
      <c r="C8593" t="s">
        <v>16</v>
      </c>
      <c r="D8593" t="s">
        <v>16</v>
      </c>
      <c r="E8593" t="s">
        <v>16</v>
      </c>
      <c r="F8593" t="s">
        <v>16</v>
      </c>
      <c r="G8593" t="s">
        <v>7015</v>
      </c>
      <c r="H8593">
        <v>1</v>
      </c>
      <c r="I8593" t="s">
        <v>7143</v>
      </c>
    </row>
    <row r="8594" spans="1:9" x14ac:dyDescent="0.25">
      <c r="A8594" t="s">
        <v>13927</v>
      </c>
      <c r="B8594">
        <v>96266400</v>
      </c>
      <c r="C8594" t="s">
        <v>16</v>
      </c>
      <c r="D8594" t="s">
        <v>16</v>
      </c>
      <c r="E8594" t="s">
        <v>16</v>
      </c>
      <c r="F8594" t="s">
        <v>16</v>
      </c>
      <c r="G8594" t="s">
        <v>13916</v>
      </c>
      <c r="H8594">
        <v>1</v>
      </c>
      <c r="I8594" t="s">
        <v>15843</v>
      </c>
    </row>
    <row r="8595" spans="1:9" x14ac:dyDescent="0.25">
      <c r="A8595" t="s">
        <v>13925</v>
      </c>
      <c r="B8595">
        <v>96266400</v>
      </c>
      <c r="C8595" t="s">
        <v>16</v>
      </c>
      <c r="D8595" t="s">
        <v>16</v>
      </c>
      <c r="E8595" t="s">
        <v>16</v>
      </c>
      <c r="F8595" t="s">
        <v>16</v>
      </c>
      <c r="G8595" t="s">
        <v>13916</v>
      </c>
      <c r="H8595">
        <v>1</v>
      </c>
      <c r="I8595" t="s">
        <v>15843</v>
      </c>
    </row>
    <row r="8596" spans="1:9" x14ac:dyDescent="0.25">
      <c r="A8596" t="s">
        <v>14404</v>
      </c>
      <c r="B8596">
        <v>75577000</v>
      </c>
      <c r="C8596" t="s">
        <v>16</v>
      </c>
      <c r="D8596" t="s">
        <v>16</v>
      </c>
      <c r="E8596" t="s">
        <v>16</v>
      </c>
      <c r="F8596" t="s">
        <v>16</v>
      </c>
      <c r="G8596" t="s">
        <v>3759</v>
      </c>
      <c r="H8596">
        <v>1</v>
      </c>
      <c r="I8596" t="s">
        <v>4898</v>
      </c>
    </row>
    <row r="8597" spans="1:9" x14ac:dyDescent="0.25">
      <c r="A8597" t="s">
        <v>14407</v>
      </c>
      <c r="B8597">
        <v>75211662</v>
      </c>
      <c r="C8597" t="s">
        <v>16</v>
      </c>
      <c r="D8597" t="s">
        <v>16</v>
      </c>
      <c r="E8597" t="s">
        <v>16</v>
      </c>
      <c r="F8597" t="s">
        <v>16</v>
      </c>
      <c r="G8597" t="s">
        <v>7015</v>
      </c>
      <c r="H8597">
        <v>1</v>
      </c>
      <c r="I8597" t="s">
        <v>7143</v>
      </c>
    </row>
    <row r="8598" spans="1:9" x14ac:dyDescent="0.25">
      <c r="A8598" t="s">
        <v>14405</v>
      </c>
      <c r="B8598">
        <v>75211662</v>
      </c>
      <c r="C8598" t="s">
        <v>16</v>
      </c>
      <c r="D8598" t="s">
        <v>16</v>
      </c>
      <c r="E8598" t="s">
        <v>16</v>
      </c>
      <c r="F8598" t="s">
        <v>16</v>
      </c>
      <c r="G8598" t="s">
        <v>7015</v>
      </c>
      <c r="H8598">
        <v>1</v>
      </c>
      <c r="I8598" t="s">
        <v>7143</v>
      </c>
    </row>
    <row r="8599" spans="1:9" x14ac:dyDescent="0.25">
      <c r="A8599" t="s">
        <v>13928</v>
      </c>
      <c r="B8599">
        <v>96266400</v>
      </c>
      <c r="C8599" t="s">
        <v>16</v>
      </c>
      <c r="D8599" t="s">
        <v>16</v>
      </c>
      <c r="E8599" t="s">
        <v>16</v>
      </c>
      <c r="F8599" t="s">
        <v>16</v>
      </c>
      <c r="G8599" t="s">
        <v>13916</v>
      </c>
      <c r="H8599">
        <v>1</v>
      </c>
      <c r="I8599" t="s">
        <v>15843</v>
      </c>
    </row>
    <row r="8600" spans="1:9" x14ac:dyDescent="0.25">
      <c r="A8600" t="s">
        <v>14408</v>
      </c>
      <c r="B8600">
        <v>75577000</v>
      </c>
      <c r="C8600" t="s">
        <v>16</v>
      </c>
      <c r="D8600" t="s">
        <v>16</v>
      </c>
      <c r="E8600" t="s">
        <v>16</v>
      </c>
      <c r="F8600" t="s">
        <v>16</v>
      </c>
      <c r="G8600" t="s">
        <v>3759</v>
      </c>
      <c r="H8600">
        <v>1</v>
      </c>
      <c r="I8600" t="s">
        <v>4898</v>
      </c>
    </row>
    <row r="8601" spans="1:9" x14ac:dyDescent="0.25">
      <c r="A8601" t="s">
        <v>14410</v>
      </c>
      <c r="B8601">
        <v>75577000</v>
      </c>
      <c r="C8601" t="s">
        <v>16</v>
      </c>
      <c r="D8601" t="s">
        <v>16</v>
      </c>
      <c r="E8601" t="s">
        <v>16</v>
      </c>
      <c r="F8601" t="s">
        <v>16</v>
      </c>
      <c r="G8601" t="s">
        <v>3759</v>
      </c>
      <c r="H8601">
        <v>1</v>
      </c>
      <c r="I8601" t="s">
        <v>4898</v>
      </c>
    </row>
    <row r="8602" spans="1:9" x14ac:dyDescent="0.25">
      <c r="A8602" t="s">
        <v>14448</v>
      </c>
      <c r="B8602">
        <v>96266400</v>
      </c>
      <c r="C8602" t="s">
        <v>16</v>
      </c>
      <c r="D8602" t="s">
        <v>16</v>
      </c>
      <c r="E8602" t="s">
        <v>16</v>
      </c>
      <c r="F8602" t="s">
        <v>16</v>
      </c>
      <c r="G8602" t="s">
        <v>13916</v>
      </c>
      <c r="H8602">
        <v>1</v>
      </c>
      <c r="I8602" t="s">
        <v>15843</v>
      </c>
    </row>
    <row r="8603" spans="1:9" x14ac:dyDescent="0.25">
      <c r="A8603" t="s">
        <v>14449</v>
      </c>
      <c r="B8603">
        <v>96266400</v>
      </c>
      <c r="C8603" t="s">
        <v>16</v>
      </c>
      <c r="D8603" t="s">
        <v>16</v>
      </c>
      <c r="E8603" t="s">
        <v>16</v>
      </c>
      <c r="F8603" t="s">
        <v>16</v>
      </c>
      <c r="G8603" t="s">
        <v>13916</v>
      </c>
      <c r="H8603">
        <v>1</v>
      </c>
      <c r="I8603" t="s">
        <v>15843</v>
      </c>
    </row>
    <row r="8604" spans="1:9" x14ac:dyDescent="0.25">
      <c r="A8604" t="s">
        <v>14194</v>
      </c>
      <c r="B8604">
        <v>66158040</v>
      </c>
      <c r="C8604" t="s">
        <v>16</v>
      </c>
      <c r="D8604" t="s">
        <v>16</v>
      </c>
      <c r="E8604" t="s">
        <v>16</v>
      </c>
      <c r="F8604" t="s">
        <v>16</v>
      </c>
      <c r="G8604" t="s">
        <v>13920</v>
      </c>
      <c r="H8604">
        <v>1</v>
      </c>
      <c r="I8604" t="s">
        <v>15844</v>
      </c>
    </row>
    <row r="8605" spans="1:9" x14ac:dyDescent="0.25">
      <c r="A8605" t="s">
        <v>14195</v>
      </c>
      <c r="B8605">
        <v>66158040</v>
      </c>
      <c r="C8605" t="s">
        <v>16</v>
      </c>
      <c r="D8605" t="s">
        <v>16</v>
      </c>
      <c r="E8605" t="s">
        <v>16</v>
      </c>
      <c r="F8605" t="s">
        <v>16</v>
      </c>
      <c r="G8605" t="s">
        <v>13920</v>
      </c>
      <c r="H8605">
        <v>1</v>
      </c>
      <c r="I8605" t="s">
        <v>15844</v>
      </c>
    </row>
    <row r="8606" spans="1:9" x14ac:dyDescent="0.25">
      <c r="A8606" t="s">
        <v>14196</v>
      </c>
      <c r="B8606">
        <v>66158040</v>
      </c>
      <c r="C8606" t="s">
        <v>16</v>
      </c>
      <c r="D8606" t="s">
        <v>16</v>
      </c>
      <c r="E8606" t="s">
        <v>16</v>
      </c>
      <c r="F8606" t="s">
        <v>16</v>
      </c>
      <c r="G8606" t="s">
        <v>13920</v>
      </c>
      <c r="H8606">
        <v>1</v>
      </c>
      <c r="I8606" t="s">
        <v>15844</v>
      </c>
    </row>
    <row r="8607" spans="1:9" x14ac:dyDescent="0.25">
      <c r="A8607" t="s">
        <v>14198</v>
      </c>
      <c r="B8607">
        <v>96266400</v>
      </c>
      <c r="C8607" t="s">
        <v>16</v>
      </c>
      <c r="D8607" t="s">
        <v>16</v>
      </c>
      <c r="E8607" t="s">
        <v>16</v>
      </c>
      <c r="F8607" t="s">
        <v>16</v>
      </c>
      <c r="G8607" t="s">
        <v>13916</v>
      </c>
      <c r="H8607">
        <v>1</v>
      </c>
      <c r="I8607" t="s">
        <v>15843</v>
      </c>
    </row>
    <row r="8608" spans="1:9" x14ac:dyDescent="0.25">
      <c r="A8608" t="s">
        <v>14597</v>
      </c>
      <c r="B8608">
        <v>57617080</v>
      </c>
      <c r="C8608" t="s">
        <v>16</v>
      </c>
      <c r="D8608" t="s">
        <v>16</v>
      </c>
      <c r="E8608" t="s">
        <v>16</v>
      </c>
      <c r="F8608" t="s">
        <v>16</v>
      </c>
      <c r="G8608" t="s">
        <v>11284</v>
      </c>
      <c r="H8608">
        <v>1</v>
      </c>
      <c r="I8608" t="s">
        <v>13149</v>
      </c>
    </row>
    <row r="8609" spans="1:9" x14ac:dyDescent="0.25">
      <c r="A8609" t="s">
        <v>14598</v>
      </c>
      <c r="B8609">
        <v>57617080</v>
      </c>
      <c r="C8609" t="s">
        <v>16</v>
      </c>
      <c r="D8609" t="s">
        <v>16</v>
      </c>
      <c r="E8609" t="s">
        <v>16</v>
      </c>
      <c r="F8609" t="s">
        <v>16</v>
      </c>
      <c r="G8609" t="s">
        <v>11284</v>
      </c>
      <c r="H8609">
        <v>1</v>
      </c>
      <c r="I8609" t="s">
        <v>13149</v>
      </c>
    </row>
    <row r="8610" spans="1:9" x14ac:dyDescent="0.25">
      <c r="A8610" t="s">
        <v>14553</v>
      </c>
      <c r="B8610">
        <v>75211662</v>
      </c>
      <c r="C8610" t="s">
        <v>16</v>
      </c>
      <c r="D8610" t="s">
        <v>16</v>
      </c>
      <c r="E8610" t="s">
        <v>16</v>
      </c>
      <c r="F8610" t="s">
        <v>16</v>
      </c>
      <c r="G8610" t="s">
        <v>7015</v>
      </c>
      <c r="H8610">
        <v>1</v>
      </c>
      <c r="I8610" t="s">
        <v>7143</v>
      </c>
    </row>
    <row r="8611" spans="1:9" x14ac:dyDescent="0.25">
      <c r="A8611" t="s">
        <v>14603</v>
      </c>
      <c r="B8611">
        <v>75211662</v>
      </c>
      <c r="C8611" t="s">
        <v>16</v>
      </c>
      <c r="D8611" t="s">
        <v>16</v>
      </c>
      <c r="E8611" t="s">
        <v>16</v>
      </c>
      <c r="F8611" t="s">
        <v>16</v>
      </c>
      <c r="G8611" t="s">
        <v>7015</v>
      </c>
      <c r="H8611">
        <v>1</v>
      </c>
      <c r="I8611" t="s">
        <v>7143</v>
      </c>
    </row>
    <row r="8612" spans="1:9" x14ac:dyDescent="0.25">
      <c r="A8612" t="s">
        <v>14554</v>
      </c>
      <c r="B8612">
        <v>75211662</v>
      </c>
      <c r="C8612" t="s">
        <v>16</v>
      </c>
      <c r="D8612" t="s">
        <v>16</v>
      </c>
      <c r="E8612" t="s">
        <v>16</v>
      </c>
      <c r="F8612" t="s">
        <v>16</v>
      </c>
      <c r="G8612" t="s">
        <v>7015</v>
      </c>
      <c r="H8612">
        <v>1</v>
      </c>
      <c r="I8612" t="s">
        <v>7143</v>
      </c>
    </row>
    <row r="8613" spans="1:9" x14ac:dyDescent="0.25">
      <c r="A8613" t="s">
        <v>14555</v>
      </c>
      <c r="B8613">
        <v>75211662</v>
      </c>
      <c r="C8613" t="s">
        <v>16</v>
      </c>
      <c r="D8613" t="s">
        <v>16</v>
      </c>
      <c r="E8613" t="s">
        <v>16</v>
      </c>
      <c r="F8613" t="s">
        <v>16</v>
      </c>
      <c r="G8613" t="s">
        <v>7015</v>
      </c>
      <c r="H8613">
        <v>1</v>
      </c>
      <c r="I8613" t="s">
        <v>7143</v>
      </c>
    </row>
    <row r="8614" spans="1:9" x14ac:dyDescent="0.25">
      <c r="A8614" t="s">
        <v>14604</v>
      </c>
      <c r="B8614">
        <v>96266400</v>
      </c>
      <c r="C8614" t="s">
        <v>16</v>
      </c>
      <c r="D8614" t="s">
        <v>16</v>
      </c>
      <c r="E8614" t="s">
        <v>16</v>
      </c>
      <c r="F8614" t="s">
        <v>16</v>
      </c>
      <c r="G8614" t="s">
        <v>13916</v>
      </c>
      <c r="H8614">
        <v>1</v>
      </c>
      <c r="I8614" t="s">
        <v>15843</v>
      </c>
    </row>
    <row r="8615" spans="1:9" x14ac:dyDescent="0.25">
      <c r="A8615" t="s">
        <v>14557</v>
      </c>
      <c r="B8615">
        <v>96266400</v>
      </c>
      <c r="C8615" t="s">
        <v>16</v>
      </c>
      <c r="D8615" t="s">
        <v>16</v>
      </c>
      <c r="E8615" t="s">
        <v>16</v>
      </c>
      <c r="F8615" t="s">
        <v>16</v>
      </c>
      <c r="G8615" t="s">
        <v>13916</v>
      </c>
      <c r="H8615">
        <v>1</v>
      </c>
      <c r="I8615" t="s">
        <v>15843</v>
      </c>
    </row>
    <row r="8616" spans="1:9" x14ac:dyDescent="0.25">
      <c r="A8616" t="s">
        <v>14558</v>
      </c>
      <c r="B8616">
        <v>96266400</v>
      </c>
      <c r="C8616" t="s">
        <v>16</v>
      </c>
      <c r="D8616" t="s">
        <v>16</v>
      </c>
      <c r="E8616" t="s">
        <v>16</v>
      </c>
      <c r="F8616" t="s">
        <v>16</v>
      </c>
      <c r="G8616" t="s">
        <v>13916</v>
      </c>
      <c r="H8616">
        <v>1</v>
      </c>
      <c r="I8616" t="s">
        <v>15843</v>
      </c>
    </row>
    <row r="8617" spans="1:9" x14ac:dyDescent="0.25">
      <c r="A8617" t="s">
        <v>14559</v>
      </c>
      <c r="B8617">
        <v>96266400</v>
      </c>
      <c r="C8617" t="s">
        <v>16</v>
      </c>
      <c r="D8617" t="s">
        <v>16</v>
      </c>
      <c r="E8617" t="s">
        <v>16</v>
      </c>
      <c r="F8617" t="s">
        <v>16</v>
      </c>
      <c r="G8617" t="s">
        <v>13916</v>
      </c>
      <c r="H8617">
        <v>1</v>
      </c>
      <c r="I8617" t="s">
        <v>15843</v>
      </c>
    </row>
    <row r="8618" spans="1:9" x14ac:dyDescent="0.25">
      <c r="A8618" t="s">
        <v>14601</v>
      </c>
      <c r="B8618">
        <v>96266400</v>
      </c>
      <c r="C8618" t="s">
        <v>16</v>
      </c>
      <c r="D8618" t="s">
        <v>16</v>
      </c>
      <c r="E8618" t="s">
        <v>16</v>
      </c>
      <c r="F8618" t="s">
        <v>16</v>
      </c>
      <c r="G8618" t="s">
        <v>13916</v>
      </c>
      <c r="H8618">
        <v>1</v>
      </c>
      <c r="I8618" t="s">
        <v>15843</v>
      </c>
    </row>
    <row r="8619" spans="1:9" x14ac:dyDescent="0.25">
      <c r="A8619" t="s">
        <v>14551</v>
      </c>
      <c r="B8619">
        <v>96266400</v>
      </c>
      <c r="C8619" t="s">
        <v>16</v>
      </c>
      <c r="D8619" t="s">
        <v>16</v>
      </c>
      <c r="E8619" t="s">
        <v>16</v>
      </c>
      <c r="F8619" t="s">
        <v>16</v>
      </c>
      <c r="G8619" t="s">
        <v>13916</v>
      </c>
      <c r="H8619">
        <v>1</v>
      </c>
      <c r="I8619" t="s">
        <v>15843</v>
      </c>
    </row>
    <row r="8620" spans="1:9" x14ac:dyDescent="0.25">
      <c r="A8620" t="s">
        <v>14600</v>
      </c>
      <c r="B8620">
        <v>96266400</v>
      </c>
      <c r="C8620" t="s">
        <v>16</v>
      </c>
      <c r="D8620" t="s">
        <v>16</v>
      </c>
      <c r="E8620" t="s">
        <v>16</v>
      </c>
      <c r="F8620" t="s">
        <v>16</v>
      </c>
      <c r="G8620" t="s">
        <v>13916</v>
      </c>
      <c r="H8620">
        <v>1</v>
      </c>
      <c r="I8620" t="s">
        <v>15843</v>
      </c>
    </row>
    <row r="8621" spans="1:9" x14ac:dyDescent="0.25">
      <c r="A8621" t="s">
        <v>14560</v>
      </c>
      <c r="B8621">
        <v>96266400</v>
      </c>
      <c r="C8621" t="s">
        <v>16</v>
      </c>
      <c r="D8621" t="s">
        <v>16</v>
      </c>
      <c r="E8621" t="s">
        <v>16</v>
      </c>
      <c r="F8621" t="s">
        <v>16</v>
      </c>
      <c r="G8621" t="s">
        <v>13916</v>
      </c>
      <c r="H8621">
        <v>1</v>
      </c>
      <c r="I8621" t="s">
        <v>15843</v>
      </c>
    </row>
    <row r="8622" spans="1:9" x14ac:dyDescent="0.25">
      <c r="A8622" t="s">
        <v>14602</v>
      </c>
      <c r="B8622">
        <v>96266400</v>
      </c>
      <c r="C8622" t="s">
        <v>16</v>
      </c>
      <c r="D8622" t="s">
        <v>16</v>
      </c>
      <c r="E8622" t="s">
        <v>16</v>
      </c>
      <c r="F8622" t="s">
        <v>16</v>
      </c>
      <c r="G8622" t="s">
        <v>13916</v>
      </c>
      <c r="H8622">
        <v>1</v>
      </c>
      <c r="I8622" t="s">
        <v>15843</v>
      </c>
    </row>
    <row r="8623" spans="1:9" x14ac:dyDescent="0.25">
      <c r="A8623" t="s">
        <v>14556</v>
      </c>
      <c r="B8623">
        <v>75211662</v>
      </c>
      <c r="C8623" t="s">
        <v>16</v>
      </c>
      <c r="D8623" t="s">
        <v>16</v>
      </c>
      <c r="E8623" t="s">
        <v>16</v>
      </c>
      <c r="F8623" t="s">
        <v>16</v>
      </c>
      <c r="G8623" t="s">
        <v>7015</v>
      </c>
      <c r="H8623">
        <v>1</v>
      </c>
      <c r="I8623" t="s">
        <v>7143</v>
      </c>
    </row>
    <row r="8624" spans="1:9" x14ac:dyDescent="0.25">
      <c r="A8624" t="s">
        <v>14499</v>
      </c>
      <c r="B8624">
        <v>57617080</v>
      </c>
      <c r="C8624" t="s">
        <v>16</v>
      </c>
      <c r="D8624" t="s">
        <v>16</v>
      </c>
      <c r="E8624" t="s">
        <v>16</v>
      </c>
      <c r="F8624" t="s">
        <v>16</v>
      </c>
      <c r="G8624" t="s">
        <v>11284</v>
      </c>
      <c r="H8624">
        <v>1</v>
      </c>
      <c r="I8624" t="s">
        <v>13149</v>
      </c>
    </row>
    <row r="8625" spans="1:9" x14ac:dyDescent="0.25">
      <c r="A8625" t="s">
        <v>14500</v>
      </c>
      <c r="B8625">
        <v>57617080</v>
      </c>
      <c r="C8625" t="s">
        <v>16</v>
      </c>
      <c r="D8625" t="s">
        <v>16</v>
      </c>
      <c r="E8625" t="s">
        <v>16</v>
      </c>
      <c r="F8625" t="s">
        <v>16</v>
      </c>
      <c r="G8625" t="s">
        <v>11284</v>
      </c>
      <c r="H8625">
        <v>1</v>
      </c>
      <c r="I8625" t="s">
        <v>13149</v>
      </c>
    </row>
    <row r="8626" spans="1:9" x14ac:dyDescent="0.25">
      <c r="A8626" t="s">
        <v>14322</v>
      </c>
      <c r="B8626">
        <v>96266400</v>
      </c>
      <c r="C8626" t="s">
        <v>16</v>
      </c>
      <c r="D8626" t="s">
        <v>16</v>
      </c>
      <c r="E8626" t="s">
        <v>16</v>
      </c>
      <c r="F8626" t="s">
        <v>16</v>
      </c>
      <c r="G8626" t="s">
        <v>13916</v>
      </c>
      <c r="H8626">
        <v>1</v>
      </c>
      <c r="I8626" t="s">
        <v>15843</v>
      </c>
    </row>
    <row r="8627" spans="1:9" x14ac:dyDescent="0.25">
      <c r="A8627" t="s">
        <v>14324</v>
      </c>
      <c r="B8627">
        <v>96266400</v>
      </c>
      <c r="C8627" t="s">
        <v>16</v>
      </c>
      <c r="D8627" t="s">
        <v>16</v>
      </c>
      <c r="E8627" t="s">
        <v>16</v>
      </c>
      <c r="F8627" t="s">
        <v>16</v>
      </c>
      <c r="G8627" t="s">
        <v>13916</v>
      </c>
      <c r="H8627">
        <v>1</v>
      </c>
      <c r="I8627" t="s">
        <v>15843</v>
      </c>
    </row>
    <row r="8628" spans="1:9" x14ac:dyDescent="0.25">
      <c r="A8628" t="s">
        <v>14326</v>
      </c>
      <c r="B8628">
        <v>96266400</v>
      </c>
      <c r="C8628" t="s">
        <v>16</v>
      </c>
      <c r="D8628" t="s">
        <v>16</v>
      </c>
      <c r="E8628" t="s">
        <v>16</v>
      </c>
      <c r="F8628" t="s">
        <v>16</v>
      </c>
      <c r="G8628" t="s">
        <v>13916</v>
      </c>
      <c r="H8628">
        <v>1</v>
      </c>
      <c r="I8628" t="s">
        <v>15843</v>
      </c>
    </row>
    <row r="8629" spans="1:9" x14ac:dyDescent="0.25">
      <c r="A8629" t="s">
        <v>14333</v>
      </c>
      <c r="B8629">
        <v>64461511</v>
      </c>
      <c r="C8629" t="s">
        <v>16</v>
      </c>
      <c r="D8629" t="s">
        <v>16</v>
      </c>
      <c r="E8629" t="s">
        <v>16</v>
      </c>
      <c r="F8629" t="s">
        <v>16</v>
      </c>
      <c r="G8629" t="s">
        <v>6134</v>
      </c>
      <c r="H8629">
        <v>2</v>
      </c>
      <c r="I8629" t="s">
        <v>15855</v>
      </c>
    </row>
    <row r="8630" spans="1:9" x14ac:dyDescent="0.25">
      <c r="A8630" t="s">
        <v>14333</v>
      </c>
      <c r="B8630">
        <v>96266400</v>
      </c>
      <c r="C8630" t="s">
        <v>16</v>
      </c>
      <c r="D8630" t="s">
        <v>16</v>
      </c>
      <c r="E8630" t="s">
        <v>16</v>
      </c>
      <c r="F8630" t="s">
        <v>16</v>
      </c>
      <c r="G8630" t="s">
        <v>13916</v>
      </c>
      <c r="H8630">
        <v>1</v>
      </c>
      <c r="I8630" t="s">
        <v>15843</v>
      </c>
    </row>
    <row r="8631" spans="1:9" x14ac:dyDescent="0.25">
      <c r="A8631" t="s">
        <v>14329</v>
      </c>
      <c r="B8631">
        <v>96266400</v>
      </c>
      <c r="C8631" t="s">
        <v>16</v>
      </c>
      <c r="D8631" t="s">
        <v>16</v>
      </c>
      <c r="E8631" t="s">
        <v>16</v>
      </c>
      <c r="F8631" t="s">
        <v>16</v>
      </c>
      <c r="G8631" t="s">
        <v>13916</v>
      </c>
      <c r="H8631">
        <v>1</v>
      </c>
      <c r="I8631" t="s">
        <v>15843</v>
      </c>
    </row>
    <row r="8632" spans="1:9" x14ac:dyDescent="0.25">
      <c r="A8632" t="s">
        <v>14337</v>
      </c>
      <c r="B8632">
        <v>96266400</v>
      </c>
      <c r="C8632" t="s">
        <v>16</v>
      </c>
      <c r="D8632" t="s">
        <v>16</v>
      </c>
      <c r="E8632" t="s">
        <v>16</v>
      </c>
      <c r="F8632" t="s">
        <v>16</v>
      </c>
      <c r="G8632" t="s">
        <v>13916</v>
      </c>
      <c r="H8632">
        <v>1</v>
      </c>
      <c r="I8632" t="s">
        <v>15843</v>
      </c>
    </row>
    <row r="8633" spans="1:9" x14ac:dyDescent="0.25">
      <c r="A8633" t="s">
        <v>14330</v>
      </c>
      <c r="B8633">
        <v>96266400</v>
      </c>
      <c r="C8633" t="s">
        <v>16</v>
      </c>
      <c r="D8633" t="s">
        <v>16</v>
      </c>
      <c r="E8633" t="s">
        <v>16</v>
      </c>
      <c r="F8633" t="s">
        <v>16</v>
      </c>
      <c r="G8633" t="s">
        <v>13916</v>
      </c>
      <c r="H8633">
        <v>1</v>
      </c>
      <c r="I8633" t="s">
        <v>15843</v>
      </c>
    </row>
    <row r="8634" spans="1:9" x14ac:dyDescent="0.25">
      <c r="A8634" t="s">
        <v>14331</v>
      </c>
      <c r="B8634">
        <v>96266400</v>
      </c>
      <c r="C8634" t="s">
        <v>16</v>
      </c>
      <c r="D8634" t="s">
        <v>16</v>
      </c>
      <c r="E8634" t="s">
        <v>16</v>
      </c>
      <c r="F8634" t="s">
        <v>16</v>
      </c>
      <c r="G8634" t="s">
        <v>13916</v>
      </c>
      <c r="H8634">
        <v>1</v>
      </c>
      <c r="I8634" t="s">
        <v>15843</v>
      </c>
    </row>
    <row r="8635" spans="1:9" x14ac:dyDescent="0.25">
      <c r="A8635" t="s">
        <v>14332</v>
      </c>
      <c r="B8635">
        <v>75211662</v>
      </c>
      <c r="C8635" t="s">
        <v>16</v>
      </c>
      <c r="D8635" t="s">
        <v>16</v>
      </c>
      <c r="E8635" t="s">
        <v>16</v>
      </c>
      <c r="F8635" t="s">
        <v>16</v>
      </c>
      <c r="G8635" t="s">
        <v>7015</v>
      </c>
      <c r="H8635">
        <v>1</v>
      </c>
      <c r="I8635" t="s">
        <v>7143</v>
      </c>
    </row>
    <row r="8636" spans="1:9" x14ac:dyDescent="0.25">
      <c r="A8636" t="s">
        <v>14334</v>
      </c>
      <c r="B8636">
        <v>75211662</v>
      </c>
      <c r="C8636" t="s">
        <v>16</v>
      </c>
      <c r="D8636" t="s">
        <v>16</v>
      </c>
      <c r="E8636" t="s">
        <v>16</v>
      </c>
      <c r="F8636" t="s">
        <v>16</v>
      </c>
      <c r="G8636" t="s">
        <v>7015</v>
      </c>
      <c r="H8636">
        <v>1</v>
      </c>
      <c r="I8636" t="s">
        <v>7143</v>
      </c>
    </row>
    <row r="8637" spans="1:9" x14ac:dyDescent="0.25">
      <c r="A8637" t="s">
        <v>14335</v>
      </c>
      <c r="B8637">
        <v>75211662</v>
      </c>
      <c r="C8637" t="s">
        <v>16</v>
      </c>
      <c r="D8637" t="s">
        <v>16</v>
      </c>
      <c r="E8637" t="s">
        <v>16</v>
      </c>
      <c r="F8637" t="s">
        <v>16</v>
      </c>
      <c r="G8637" t="s">
        <v>7015</v>
      </c>
      <c r="H8637">
        <v>1</v>
      </c>
      <c r="I8637" t="s">
        <v>7143</v>
      </c>
    </row>
    <row r="8638" spans="1:9" x14ac:dyDescent="0.25">
      <c r="A8638" t="s">
        <v>14340</v>
      </c>
      <c r="B8638">
        <v>75211662</v>
      </c>
      <c r="C8638" t="s">
        <v>16</v>
      </c>
      <c r="D8638" t="s">
        <v>16</v>
      </c>
      <c r="E8638" t="s">
        <v>16</v>
      </c>
      <c r="F8638" t="s">
        <v>16</v>
      </c>
      <c r="G8638" t="s">
        <v>7015</v>
      </c>
      <c r="H8638">
        <v>1</v>
      </c>
      <c r="I8638" t="s">
        <v>7143</v>
      </c>
    </row>
    <row r="8639" spans="1:9" x14ac:dyDescent="0.25">
      <c r="A8639" t="s">
        <v>14341</v>
      </c>
      <c r="B8639">
        <v>75211662</v>
      </c>
      <c r="C8639" t="s">
        <v>16</v>
      </c>
      <c r="D8639" t="s">
        <v>16</v>
      </c>
      <c r="E8639" t="s">
        <v>16</v>
      </c>
      <c r="F8639" t="s">
        <v>16</v>
      </c>
      <c r="G8639" t="s">
        <v>7015</v>
      </c>
      <c r="H8639">
        <v>1</v>
      </c>
      <c r="I8639" t="s">
        <v>7143</v>
      </c>
    </row>
    <row r="8640" spans="1:9" x14ac:dyDescent="0.25">
      <c r="A8640" t="s">
        <v>14336</v>
      </c>
      <c r="B8640">
        <v>75211662</v>
      </c>
      <c r="C8640" t="s">
        <v>16</v>
      </c>
      <c r="D8640" t="s">
        <v>16</v>
      </c>
      <c r="E8640" t="s">
        <v>16</v>
      </c>
      <c r="F8640" t="s">
        <v>16</v>
      </c>
      <c r="G8640" t="s">
        <v>7015</v>
      </c>
      <c r="H8640">
        <v>1</v>
      </c>
      <c r="I8640" t="s">
        <v>7143</v>
      </c>
    </row>
    <row r="8641" spans="1:9" x14ac:dyDescent="0.25">
      <c r="A8641" t="s">
        <v>14342</v>
      </c>
      <c r="B8641">
        <v>75211662</v>
      </c>
      <c r="C8641" t="s">
        <v>16</v>
      </c>
      <c r="D8641" t="s">
        <v>16</v>
      </c>
      <c r="E8641" t="s">
        <v>16</v>
      </c>
      <c r="F8641" t="s">
        <v>16</v>
      </c>
      <c r="G8641" t="s">
        <v>7015</v>
      </c>
      <c r="H8641">
        <v>1</v>
      </c>
      <c r="I8641" t="s">
        <v>7143</v>
      </c>
    </row>
    <row r="8642" spans="1:9" x14ac:dyDescent="0.25">
      <c r="A8642" t="s">
        <v>14351</v>
      </c>
      <c r="B8642">
        <v>75211662</v>
      </c>
      <c r="C8642" t="s">
        <v>16</v>
      </c>
      <c r="D8642" t="s">
        <v>16</v>
      </c>
      <c r="E8642" t="s">
        <v>16</v>
      </c>
      <c r="F8642" t="s">
        <v>16</v>
      </c>
      <c r="G8642" t="s">
        <v>7015</v>
      </c>
      <c r="H8642">
        <v>1</v>
      </c>
      <c r="I8642" t="s">
        <v>7143</v>
      </c>
    </row>
    <row r="8643" spans="1:9" x14ac:dyDescent="0.25">
      <c r="A8643" t="s">
        <v>14352</v>
      </c>
      <c r="B8643">
        <v>96266400</v>
      </c>
      <c r="C8643" t="s">
        <v>16</v>
      </c>
      <c r="D8643" t="s">
        <v>16</v>
      </c>
      <c r="E8643" t="s">
        <v>16</v>
      </c>
      <c r="F8643" t="s">
        <v>16</v>
      </c>
      <c r="G8643" t="s">
        <v>13916</v>
      </c>
      <c r="H8643">
        <v>1</v>
      </c>
      <c r="I8643" t="s">
        <v>15843</v>
      </c>
    </row>
    <row r="8644" spans="1:9" x14ac:dyDescent="0.25">
      <c r="A8644" t="s">
        <v>14306</v>
      </c>
      <c r="B8644">
        <v>75211662</v>
      </c>
      <c r="C8644" t="s">
        <v>16</v>
      </c>
      <c r="D8644" t="s">
        <v>16</v>
      </c>
      <c r="E8644" t="s">
        <v>16</v>
      </c>
      <c r="F8644" t="s">
        <v>16</v>
      </c>
      <c r="G8644" t="s">
        <v>7015</v>
      </c>
      <c r="H8644">
        <v>1</v>
      </c>
      <c r="I8644" t="s">
        <v>7143</v>
      </c>
    </row>
    <row r="8645" spans="1:9" x14ac:dyDescent="0.25">
      <c r="A8645" t="s">
        <v>14348</v>
      </c>
      <c r="B8645">
        <v>75211662</v>
      </c>
      <c r="C8645" t="s">
        <v>16</v>
      </c>
      <c r="D8645" t="s">
        <v>16</v>
      </c>
      <c r="E8645" t="s">
        <v>16</v>
      </c>
      <c r="F8645" t="s">
        <v>16</v>
      </c>
      <c r="G8645" t="s">
        <v>7015</v>
      </c>
      <c r="H8645">
        <v>1</v>
      </c>
      <c r="I8645" t="s">
        <v>7143</v>
      </c>
    </row>
    <row r="8646" spans="1:9" x14ac:dyDescent="0.25">
      <c r="A8646" t="s">
        <v>14371</v>
      </c>
      <c r="B8646">
        <v>75211662</v>
      </c>
      <c r="C8646" t="s">
        <v>16</v>
      </c>
      <c r="D8646" t="s">
        <v>16</v>
      </c>
      <c r="E8646" t="s">
        <v>16</v>
      </c>
      <c r="F8646" t="s">
        <v>16</v>
      </c>
      <c r="G8646" t="s">
        <v>7015</v>
      </c>
      <c r="H8646">
        <v>1</v>
      </c>
      <c r="I8646" t="s">
        <v>7143</v>
      </c>
    </row>
    <row r="8647" spans="1:9" x14ac:dyDescent="0.25">
      <c r="A8647" t="s">
        <v>14252</v>
      </c>
      <c r="B8647">
        <v>75211662</v>
      </c>
      <c r="C8647" t="s">
        <v>16</v>
      </c>
      <c r="D8647" t="s">
        <v>16</v>
      </c>
      <c r="E8647" t="s">
        <v>16</v>
      </c>
      <c r="F8647" t="s">
        <v>16</v>
      </c>
      <c r="G8647" t="s">
        <v>7015</v>
      </c>
      <c r="H8647">
        <v>1</v>
      </c>
      <c r="I8647" t="s">
        <v>7143</v>
      </c>
    </row>
    <row r="8648" spans="1:9" x14ac:dyDescent="0.25">
      <c r="A8648" t="s">
        <v>14369</v>
      </c>
      <c r="B8648">
        <v>75211662</v>
      </c>
      <c r="C8648" t="s">
        <v>16</v>
      </c>
      <c r="D8648" t="s">
        <v>16</v>
      </c>
      <c r="E8648" t="s">
        <v>16</v>
      </c>
      <c r="F8648" t="s">
        <v>16</v>
      </c>
      <c r="G8648" t="s">
        <v>7015</v>
      </c>
      <c r="H8648">
        <v>1</v>
      </c>
      <c r="I8648" t="s">
        <v>7143</v>
      </c>
    </row>
    <row r="8649" spans="1:9" x14ac:dyDescent="0.25">
      <c r="A8649" t="s">
        <v>14718</v>
      </c>
      <c r="B8649">
        <v>75211662</v>
      </c>
      <c r="C8649" t="s">
        <v>16</v>
      </c>
      <c r="D8649" t="s">
        <v>16</v>
      </c>
      <c r="E8649" t="s">
        <v>16</v>
      </c>
      <c r="F8649" t="s">
        <v>16</v>
      </c>
      <c r="G8649" t="s">
        <v>7015</v>
      </c>
      <c r="H8649">
        <v>1</v>
      </c>
      <c r="I8649" t="s">
        <v>7143</v>
      </c>
    </row>
    <row r="8650" spans="1:9" x14ac:dyDescent="0.25">
      <c r="A8650" t="s">
        <v>14523</v>
      </c>
      <c r="B8650">
        <v>96266400</v>
      </c>
      <c r="C8650" t="s">
        <v>16</v>
      </c>
      <c r="D8650" t="s">
        <v>16</v>
      </c>
      <c r="E8650" t="s">
        <v>16</v>
      </c>
      <c r="F8650" t="s">
        <v>16</v>
      </c>
      <c r="G8650" t="s">
        <v>13916</v>
      </c>
      <c r="H8650">
        <v>1</v>
      </c>
      <c r="I8650" t="s">
        <v>15843</v>
      </c>
    </row>
    <row r="8651" spans="1:9" x14ac:dyDescent="0.25">
      <c r="A8651" t="s">
        <v>14524</v>
      </c>
      <c r="B8651">
        <v>96266400</v>
      </c>
      <c r="C8651" t="s">
        <v>16</v>
      </c>
      <c r="D8651" t="s">
        <v>16</v>
      </c>
      <c r="E8651" t="s">
        <v>16</v>
      </c>
      <c r="F8651" t="s">
        <v>16</v>
      </c>
      <c r="G8651" t="s">
        <v>13916</v>
      </c>
      <c r="H8651">
        <v>1</v>
      </c>
      <c r="I8651" t="s">
        <v>15843</v>
      </c>
    </row>
    <row r="8652" spans="1:9" x14ac:dyDescent="0.25">
      <c r="A8652" t="s">
        <v>14469</v>
      </c>
      <c r="B8652">
        <v>75211662</v>
      </c>
      <c r="C8652" t="s">
        <v>16</v>
      </c>
      <c r="D8652" t="s">
        <v>16</v>
      </c>
      <c r="E8652" t="s">
        <v>16</v>
      </c>
      <c r="F8652" t="s">
        <v>16</v>
      </c>
      <c r="G8652" t="s">
        <v>7015</v>
      </c>
      <c r="H8652">
        <v>1</v>
      </c>
      <c r="I8652" t="s">
        <v>7143</v>
      </c>
    </row>
    <row r="8653" spans="1:9" x14ac:dyDescent="0.25">
      <c r="A8653" t="s">
        <v>14470</v>
      </c>
      <c r="B8653">
        <v>75211662</v>
      </c>
      <c r="C8653" t="s">
        <v>16</v>
      </c>
      <c r="D8653" t="s">
        <v>16</v>
      </c>
      <c r="E8653" t="s">
        <v>16</v>
      </c>
      <c r="F8653" t="s">
        <v>16</v>
      </c>
      <c r="G8653" t="s">
        <v>7015</v>
      </c>
      <c r="H8653">
        <v>1</v>
      </c>
      <c r="I8653" t="s">
        <v>7143</v>
      </c>
    </row>
    <row r="8654" spans="1:9" x14ac:dyDescent="0.25">
      <c r="A8654" t="s">
        <v>14528</v>
      </c>
      <c r="B8654">
        <v>75211662</v>
      </c>
      <c r="C8654" t="s">
        <v>16</v>
      </c>
      <c r="D8654" t="s">
        <v>16</v>
      </c>
      <c r="E8654" t="s">
        <v>16</v>
      </c>
      <c r="F8654" t="s">
        <v>16</v>
      </c>
      <c r="G8654" t="s">
        <v>7015</v>
      </c>
      <c r="H8654">
        <v>1</v>
      </c>
      <c r="I8654" t="s">
        <v>7143</v>
      </c>
    </row>
    <row r="8655" spans="1:9" x14ac:dyDescent="0.25">
      <c r="A8655" t="s">
        <v>14529</v>
      </c>
      <c r="B8655">
        <v>75211662</v>
      </c>
      <c r="C8655" t="s">
        <v>16</v>
      </c>
      <c r="D8655" t="s">
        <v>16</v>
      </c>
      <c r="E8655" t="s">
        <v>16</v>
      </c>
      <c r="F8655" t="s">
        <v>16</v>
      </c>
      <c r="G8655" t="s">
        <v>7015</v>
      </c>
      <c r="H8655">
        <v>1</v>
      </c>
      <c r="I8655" t="s">
        <v>7143</v>
      </c>
    </row>
    <row r="8656" spans="1:9" x14ac:dyDescent="0.25">
      <c r="A8656" t="s">
        <v>14471</v>
      </c>
      <c r="B8656">
        <v>75211662</v>
      </c>
      <c r="C8656" t="s">
        <v>16</v>
      </c>
      <c r="D8656" t="s">
        <v>16</v>
      </c>
      <c r="E8656" t="s">
        <v>16</v>
      </c>
      <c r="F8656" t="s">
        <v>16</v>
      </c>
      <c r="G8656" t="s">
        <v>7015</v>
      </c>
      <c r="H8656">
        <v>1</v>
      </c>
      <c r="I8656" t="s">
        <v>7143</v>
      </c>
    </row>
    <row r="8657" spans="1:9" x14ac:dyDescent="0.25">
      <c r="A8657" t="s">
        <v>14481</v>
      </c>
      <c r="B8657">
        <v>75211662</v>
      </c>
      <c r="C8657" t="s">
        <v>16</v>
      </c>
      <c r="D8657" t="s">
        <v>16</v>
      </c>
      <c r="E8657" t="s">
        <v>16</v>
      </c>
      <c r="F8657" t="s">
        <v>16</v>
      </c>
      <c r="G8657" t="s">
        <v>7015</v>
      </c>
      <c r="H8657">
        <v>1</v>
      </c>
      <c r="I8657" t="s">
        <v>7143</v>
      </c>
    </row>
    <row r="8658" spans="1:9" x14ac:dyDescent="0.25">
      <c r="A8658" t="s">
        <v>14075</v>
      </c>
      <c r="B8658">
        <v>66158040</v>
      </c>
      <c r="C8658" t="s">
        <v>16</v>
      </c>
      <c r="D8658" t="s">
        <v>16</v>
      </c>
      <c r="E8658" t="s">
        <v>16</v>
      </c>
      <c r="F8658" t="s">
        <v>16</v>
      </c>
      <c r="G8658" t="s">
        <v>13920</v>
      </c>
      <c r="H8658">
        <v>1</v>
      </c>
      <c r="I8658" t="s">
        <v>15844</v>
      </c>
    </row>
    <row r="8659" spans="1:9" x14ac:dyDescent="0.25">
      <c r="A8659" t="s">
        <v>14070</v>
      </c>
      <c r="B8659">
        <v>96266400</v>
      </c>
      <c r="C8659" t="s">
        <v>16</v>
      </c>
      <c r="D8659" t="s">
        <v>16</v>
      </c>
      <c r="E8659" t="s">
        <v>16</v>
      </c>
      <c r="F8659" t="s">
        <v>16</v>
      </c>
      <c r="G8659" t="s">
        <v>13916</v>
      </c>
      <c r="H8659">
        <v>1</v>
      </c>
      <c r="I8659" t="s">
        <v>15843</v>
      </c>
    </row>
    <row r="8660" spans="1:9" x14ac:dyDescent="0.25">
      <c r="A8660" t="s">
        <v>14071</v>
      </c>
      <c r="B8660">
        <v>96266400</v>
      </c>
      <c r="C8660" t="s">
        <v>16</v>
      </c>
      <c r="D8660" t="s">
        <v>16</v>
      </c>
      <c r="E8660" t="s">
        <v>16</v>
      </c>
      <c r="F8660" t="s">
        <v>16</v>
      </c>
      <c r="G8660" t="s">
        <v>13916</v>
      </c>
      <c r="H8660">
        <v>1</v>
      </c>
      <c r="I8660" t="s">
        <v>15843</v>
      </c>
    </row>
    <row r="8661" spans="1:9" x14ac:dyDescent="0.25">
      <c r="A8661" t="s">
        <v>14073</v>
      </c>
      <c r="B8661">
        <v>96266400</v>
      </c>
      <c r="C8661" t="s">
        <v>16</v>
      </c>
      <c r="D8661" t="s">
        <v>16</v>
      </c>
      <c r="E8661" t="s">
        <v>16</v>
      </c>
      <c r="F8661" t="s">
        <v>16</v>
      </c>
      <c r="G8661" t="s">
        <v>13916</v>
      </c>
      <c r="H8661">
        <v>1</v>
      </c>
      <c r="I8661" t="s">
        <v>15843</v>
      </c>
    </row>
    <row r="8662" spans="1:9" x14ac:dyDescent="0.25">
      <c r="A8662" t="s">
        <v>14790</v>
      </c>
      <c r="B8662">
        <v>57617080</v>
      </c>
      <c r="C8662" t="s">
        <v>16</v>
      </c>
      <c r="D8662" t="s">
        <v>16</v>
      </c>
      <c r="E8662" t="s">
        <v>16</v>
      </c>
      <c r="F8662" t="s">
        <v>16</v>
      </c>
      <c r="G8662" t="s">
        <v>11284</v>
      </c>
      <c r="H8662">
        <v>1</v>
      </c>
      <c r="I8662" t="s">
        <v>13149</v>
      </c>
    </row>
    <row r="8663" spans="1:9" x14ac:dyDescent="0.25">
      <c r="A8663" t="s">
        <v>14816</v>
      </c>
      <c r="B8663">
        <v>57617080</v>
      </c>
      <c r="C8663" t="s">
        <v>16</v>
      </c>
      <c r="D8663" t="s">
        <v>16</v>
      </c>
      <c r="E8663" t="s">
        <v>16</v>
      </c>
      <c r="F8663" t="s">
        <v>16</v>
      </c>
      <c r="G8663" t="s">
        <v>11284</v>
      </c>
      <c r="H8663">
        <v>1</v>
      </c>
      <c r="I8663" t="s">
        <v>13149</v>
      </c>
    </row>
    <row r="8664" spans="1:9" x14ac:dyDescent="0.25">
      <c r="A8664" t="s">
        <v>14791</v>
      </c>
      <c r="B8664">
        <v>57617080</v>
      </c>
      <c r="C8664" t="s">
        <v>16</v>
      </c>
      <c r="D8664" t="s">
        <v>16</v>
      </c>
      <c r="E8664" t="s">
        <v>16</v>
      </c>
      <c r="F8664" t="s">
        <v>16</v>
      </c>
      <c r="G8664" t="s">
        <v>11284</v>
      </c>
      <c r="H8664">
        <v>1</v>
      </c>
      <c r="I8664" t="s">
        <v>13149</v>
      </c>
    </row>
    <row r="8665" spans="1:9" x14ac:dyDescent="0.25">
      <c r="A8665" t="s">
        <v>14815</v>
      </c>
      <c r="B8665">
        <v>57617080</v>
      </c>
      <c r="C8665" t="s">
        <v>16</v>
      </c>
      <c r="D8665" t="s">
        <v>16</v>
      </c>
      <c r="E8665" t="s">
        <v>16</v>
      </c>
      <c r="F8665" t="s">
        <v>16</v>
      </c>
      <c r="G8665" t="s">
        <v>11284</v>
      </c>
      <c r="H8665">
        <v>1</v>
      </c>
      <c r="I8665" t="s">
        <v>13149</v>
      </c>
    </row>
    <row r="8666" spans="1:9" x14ac:dyDescent="0.25">
      <c r="A8666" t="s">
        <v>15043</v>
      </c>
      <c r="B8666">
        <v>96266400</v>
      </c>
      <c r="C8666" t="s">
        <v>16</v>
      </c>
      <c r="D8666" t="s">
        <v>16</v>
      </c>
      <c r="E8666" t="s">
        <v>16</v>
      </c>
      <c r="F8666" t="s">
        <v>16</v>
      </c>
      <c r="G8666" t="s">
        <v>13916</v>
      </c>
      <c r="H8666">
        <v>1</v>
      </c>
      <c r="I8666" t="s">
        <v>15843</v>
      </c>
    </row>
    <row r="8667" spans="1:9" x14ac:dyDescent="0.25">
      <c r="A8667" t="s">
        <v>14952</v>
      </c>
      <c r="B8667">
        <v>96266400</v>
      </c>
      <c r="C8667" t="s">
        <v>16</v>
      </c>
      <c r="D8667" t="s">
        <v>16</v>
      </c>
      <c r="E8667" t="s">
        <v>16</v>
      </c>
      <c r="F8667" t="s">
        <v>16</v>
      </c>
      <c r="G8667" t="s">
        <v>13916</v>
      </c>
      <c r="H8667">
        <v>1</v>
      </c>
      <c r="I8667" t="s">
        <v>15843</v>
      </c>
    </row>
    <row r="8668" spans="1:9" x14ac:dyDescent="0.25">
      <c r="A8668" t="s">
        <v>15044</v>
      </c>
      <c r="B8668">
        <v>96266400</v>
      </c>
      <c r="C8668" t="s">
        <v>16</v>
      </c>
      <c r="D8668" t="s">
        <v>16</v>
      </c>
      <c r="E8668" t="s">
        <v>16</v>
      </c>
      <c r="F8668" t="s">
        <v>16</v>
      </c>
      <c r="G8668" t="s">
        <v>13916</v>
      </c>
      <c r="H8668">
        <v>1</v>
      </c>
      <c r="I8668" t="s">
        <v>15843</v>
      </c>
    </row>
    <row r="8669" spans="1:9" x14ac:dyDescent="0.25">
      <c r="A8669" t="s">
        <v>15045</v>
      </c>
      <c r="B8669">
        <v>96266400</v>
      </c>
      <c r="C8669" t="s">
        <v>16</v>
      </c>
      <c r="D8669" t="s">
        <v>16</v>
      </c>
      <c r="E8669" t="s">
        <v>16</v>
      </c>
      <c r="F8669" t="s">
        <v>16</v>
      </c>
      <c r="G8669" t="s">
        <v>13916</v>
      </c>
      <c r="H8669">
        <v>1</v>
      </c>
      <c r="I8669" t="s">
        <v>15843</v>
      </c>
    </row>
    <row r="8670" spans="1:9" x14ac:dyDescent="0.25">
      <c r="A8670" t="s">
        <v>14960</v>
      </c>
      <c r="B8670">
        <v>96266400</v>
      </c>
      <c r="C8670" t="s">
        <v>16</v>
      </c>
      <c r="D8670" t="s">
        <v>16</v>
      </c>
      <c r="E8670" t="s">
        <v>16</v>
      </c>
      <c r="F8670" t="s">
        <v>16</v>
      </c>
      <c r="G8670" t="s">
        <v>13916</v>
      </c>
      <c r="H8670">
        <v>1</v>
      </c>
      <c r="I8670" t="s">
        <v>15843</v>
      </c>
    </row>
    <row r="8671" spans="1:9" x14ac:dyDescent="0.25">
      <c r="A8671" t="s">
        <v>15046</v>
      </c>
      <c r="B8671">
        <v>96266400</v>
      </c>
      <c r="C8671" t="s">
        <v>16</v>
      </c>
      <c r="D8671" t="s">
        <v>16</v>
      </c>
      <c r="E8671" t="s">
        <v>16</v>
      </c>
      <c r="F8671" t="s">
        <v>16</v>
      </c>
      <c r="G8671" t="s">
        <v>13916</v>
      </c>
      <c r="H8671">
        <v>1</v>
      </c>
      <c r="I8671" t="s">
        <v>15843</v>
      </c>
    </row>
    <row r="8672" spans="1:9" x14ac:dyDescent="0.25">
      <c r="A8672" t="s">
        <v>14953</v>
      </c>
      <c r="B8672">
        <v>96266400</v>
      </c>
      <c r="C8672" t="s">
        <v>16</v>
      </c>
      <c r="D8672" t="s">
        <v>16</v>
      </c>
      <c r="E8672" t="s">
        <v>16</v>
      </c>
      <c r="F8672" t="s">
        <v>16</v>
      </c>
      <c r="G8672" t="s">
        <v>13916</v>
      </c>
      <c r="H8672">
        <v>1</v>
      </c>
      <c r="I8672" t="s">
        <v>15843</v>
      </c>
    </row>
    <row r="8673" spans="1:9" x14ac:dyDescent="0.25">
      <c r="A8673" t="s">
        <v>14959</v>
      </c>
      <c r="B8673">
        <v>96266400</v>
      </c>
      <c r="C8673" t="s">
        <v>16</v>
      </c>
      <c r="D8673" t="s">
        <v>16</v>
      </c>
      <c r="E8673" t="s">
        <v>16</v>
      </c>
      <c r="F8673" t="s">
        <v>16</v>
      </c>
      <c r="G8673" t="s">
        <v>13916</v>
      </c>
      <c r="H8673">
        <v>1</v>
      </c>
      <c r="I8673" t="s">
        <v>15843</v>
      </c>
    </row>
    <row r="8674" spans="1:9" x14ac:dyDescent="0.25">
      <c r="A8674" t="s">
        <v>14955</v>
      </c>
      <c r="B8674">
        <v>96266400</v>
      </c>
      <c r="C8674" t="s">
        <v>16</v>
      </c>
      <c r="D8674" t="s">
        <v>16</v>
      </c>
      <c r="E8674" t="s">
        <v>16</v>
      </c>
      <c r="F8674" t="s">
        <v>16</v>
      </c>
      <c r="G8674" t="s">
        <v>13916</v>
      </c>
      <c r="H8674">
        <v>1</v>
      </c>
      <c r="I8674" t="s">
        <v>15843</v>
      </c>
    </row>
    <row r="8675" spans="1:9" x14ac:dyDescent="0.25">
      <c r="A8675" t="s">
        <v>15001</v>
      </c>
      <c r="B8675">
        <v>96266400</v>
      </c>
      <c r="C8675" t="s">
        <v>16</v>
      </c>
      <c r="D8675" t="s">
        <v>16</v>
      </c>
      <c r="E8675" t="s">
        <v>16</v>
      </c>
      <c r="F8675" t="s">
        <v>16</v>
      </c>
      <c r="G8675" t="s">
        <v>13916</v>
      </c>
      <c r="H8675">
        <v>1</v>
      </c>
      <c r="I8675" t="s">
        <v>15843</v>
      </c>
    </row>
    <row r="8676" spans="1:9" x14ac:dyDescent="0.25">
      <c r="A8676" t="s">
        <v>15047</v>
      </c>
      <c r="B8676">
        <v>96266400</v>
      </c>
      <c r="C8676" t="s">
        <v>16</v>
      </c>
      <c r="D8676" t="s">
        <v>16</v>
      </c>
      <c r="E8676" t="s">
        <v>16</v>
      </c>
      <c r="F8676" t="s">
        <v>16</v>
      </c>
      <c r="G8676" t="s">
        <v>13916</v>
      </c>
      <c r="H8676">
        <v>1</v>
      </c>
      <c r="I8676" t="s">
        <v>15843</v>
      </c>
    </row>
    <row r="8677" spans="1:9" x14ac:dyDescent="0.25">
      <c r="A8677" t="s">
        <v>14204</v>
      </c>
      <c r="B8677">
        <v>57617080</v>
      </c>
      <c r="C8677" t="s">
        <v>16</v>
      </c>
      <c r="D8677" t="s">
        <v>16</v>
      </c>
      <c r="E8677" t="s">
        <v>16</v>
      </c>
      <c r="F8677" t="s">
        <v>16</v>
      </c>
      <c r="G8677" t="s">
        <v>11284</v>
      </c>
      <c r="H8677">
        <v>1</v>
      </c>
      <c r="I8677" t="s">
        <v>13149</v>
      </c>
    </row>
    <row r="8678" spans="1:9" x14ac:dyDescent="0.25">
      <c r="A8678" t="s">
        <v>14201</v>
      </c>
      <c r="B8678">
        <v>66158040</v>
      </c>
      <c r="C8678" t="s">
        <v>16</v>
      </c>
      <c r="D8678" t="s">
        <v>16</v>
      </c>
      <c r="E8678" t="s">
        <v>16</v>
      </c>
      <c r="F8678" t="s">
        <v>16</v>
      </c>
      <c r="G8678" t="s">
        <v>13920</v>
      </c>
      <c r="H8678">
        <v>1</v>
      </c>
      <c r="I8678" t="s">
        <v>15844</v>
      </c>
    </row>
    <row r="8679" spans="1:9" x14ac:dyDescent="0.25">
      <c r="A8679" t="s">
        <v>14751</v>
      </c>
      <c r="B8679">
        <v>96266400</v>
      </c>
      <c r="C8679" t="s">
        <v>16</v>
      </c>
      <c r="D8679" t="s">
        <v>16</v>
      </c>
      <c r="E8679" t="s">
        <v>16</v>
      </c>
      <c r="F8679" t="s">
        <v>16</v>
      </c>
      <c r="G8679" t="s">
        <v>13916</v>
      </c>
      <c r="H8679">
        <v>2</v>
      </c>
      <c r="I8679" t="s">
        <v>15843</v>
      </c>
    </row>
    <row r="8680" spans="1:9" x14ac:dyDescent="0.25">
      <c r="A8680" t="s">
        <v>14745</v>
      </c>
      <c r="B8680">
        <v>96266400</v>
      </c>
      <c r="C8680" t="s">
        <v>16</v>
      </c>
      <c r="D8680" t="s">
        <v>16</v>
      </c>
      <c r="E8680" t="s">
        <v>16</v>
      </c>
      <c r="F8680" t="s">
        <v>16</v>
      </c>
      <c r="G8680" t="s">
        <v>13916</v>
      </c>
      <c r="H8680">
        <v>2</v>
      </c>
      <c r="I8680" t="s">
        <v>15843</v>
      </c>
    </row>
    <row r="8681" spans="1:9" x14ac:dyDescent="0.25">
      <c r="A8681" t="s">
        <v>14964</v>
      </c>
      <c r="B8681">
        <v>96266400</v>
      </c>
      <c r="C8681" t="s">
        <v>16</v>
      </c>
      <c r="D8681" t="s">
        <v>16</v>
      </c>
      <c r="E8681" t="s">
        <v>16</v>
      </c>
      <c r="F8681" t="s">
        <v>16</v>
      </c>
      <c r="G8681" t="s">
        <v>13916</v>
      </c>
      <c r="H8681">
        <v>1</v>
      </c>
      <c r="I8681" t="s">
        <v>15843</v>
      </c>
    </row>
    <row r="8682" spans="1:9" x14ac:dyDescent="0.25">
      <c r="A8682" t="s">
        <v>14965</v>
      </c>
      <c r="B8682">
        <v>75577000</v>
      </c>
      <c r="C8682" t="s">
        <v>16</v>
      </c>
      <c r="D8682" t="s">
        <v>16</v>
      </c>
      <c r="E8682" t="s">
        <v>16</v>
      </c>
      <c r="F8682" t="s">
        <v>16</v>
      </c>
      <c r="G8682" t="s">
        <v>3759</v>
      </c>
      <c r="H8682">
        <v>1</v>
      </c>
      <c r="I8682" t="s">
        <v>4898</v>
      </c>
    </row>
    <row r="8683" spans="1:9" x14ac:dyDescent="0.25">
      <c r="A8683" t="s">
        <v>14641</v>
      </c>
      <c r="B8683">
        <v>96266400</v>
      </c>
      <c r="C8683" t="s">
        <v>16</v>
      </c>
      <c r="D8683" t="s">
        <v>16</v>
      </c>
      <c r="E8683" t="s">
        <v>16</v>
      </c>
      <c r="F8683" t="s">
        <v>16</v>
      </c>
      <c r="G8683" t="s">
        <v>13916</v>
      </c>
      <c r="H8683">
        <v>1</v>
      </c>
      <c r="I8683" t="s">
        <v>15843</v>
      </c>
    </row>
    <row r="8684" spans="1:9" x14ac:dyDescent="0.25">
      <c r="A8684" t="s">
        <v>14089</v>
      </c>
      <c r="B8684">
        <v>75211662</v>
      </c>
      <c r="C8684" t="s">
        <v>16</v>
      </c>
      <c r="D8684" t="s">
        <v>16</v>
      </c>
      <c r="E8684" t="s">
        <v>16</v>
      </c>
      <c r="F8684" t="s">
        <v>16</v>
      </c>
      <c r="G8684" t="s">
        <v>7015</v>
      </c>
      <c r="H8684">
        <v>2</v>
      </c>
      <c r="I8684" t="s">
        <v>13150</v>
      </c>
    </row>
    <row r="8685" spans="1:9" x14ac:dyDescent="0.25">
      <c r="A8685" t="s">
        <v>14089</v>
      </c>
      <c r="B8685">
        <v>57617080</v>
      </c>
      <c r="C8685" t="s">
        <v>16</v>
      </c>
      <c r="D8685" t="s">
        <v>16</v>
      </c>
      <c r="E8685" t="s">
        <v>16</v>
      </c>
      <c r="F8685" t="s">
        <v>16</v>
      </c>
      <c r="G8685" t="s">
        <v>11284</v>
      </c>
      <c r="H8685">
        <v>1</v>
      </c>
      <c r="I8685" t="s">
        <v>13149</v>
      </c>
    </row>
    <row r="8686" spans="1:9" x14ac:dyDescent="0.25">
      <c r="A8686" t="s">
        <v>14907</v>
      </c>
      <c r="B8686">
        <v>96266400</v>
      </c>
      <c r="C8686" t="s">
        <v>16</v>
      </c>
      <c r="D8686" t="s">
        <v>16</v>
      </c>
      <c r="E8686" t="s">
        <v>16</v>
      </c>
      <c r="F8686" t="s">
        <v>16</v>
      </c>
      <c r="G8686" t="s">
        <v>13916</v>
      </c>
      <c r="H8686">
        <v>2</v>
      </c>
      <c r="I8686" t="s">
        <v>15843</v>
      </c>
    </row>
    <row r="8687" spans="1:9" x14ac:dyDescent="0.25">
      <c r="A8687" t="s">
        <v>14966</v>
      </c>
      <c r="B8687">
        <v>75577000</v>
      </c>
      <c r="C8687" t="s">
        <v>16</v>
      </c>
      <c r="D8687" t="s">
        <v>16</v>
      </c>
      <c r="E8687" t="s">
        <v>16</v>
      </c>
      <c r="F8687" t="s">
        <v>16</v>
      </c>
      <c r="G8687" t="s">
        <v>3759</v>
      </c>
      <c r="H8687">
        <v>1</v>
      </c>
      <c r="I8687" t="s">
        <v>4898</v>
      </c>
    </row>
    <row r="8688" spans="1:9" x14ac:dyDescent="0.25">
      <c r="A8688" t="s">
        <v>14087</v>
      </c>
      <c r="B8688">
        <v>75211662</v>
      </c>
      <c r="C8688" t="s">
        <v>16</v>
      </c>
      <c r="D8688" t="s">
        <v>16</v>
      </c>
      <c r="E8688" t="s">
        <v>16</v>
      </c>
      <c r="F8688" t="s">
        <v>16</v>
      </c>
      <c r="G8688" t="s">
        <v>7015</v>
      </c>
      <c r="H8688">
        <v>2</v>
      </c>
      <c r="I8688" t="s">
        <v>13150</v>
      </c>
    </row>
    <row r="8689" spans="1:9" x14ac:dyDescent="0.25">
      <c r="A8689" t="s">
        <v>14087</v>
      </c>
      <c r="B8689">
        <v>57617080</v>
      </c>
      <c r="C8689" t="s">
        <v>16</v>
      </c>
      <c r="D8689" t="s">
        <v>16</v>
      </c>
      <c r="E8689" t="s">
        <v>16</v>
      </c>
      <c r="F8689" t="s">
        <v>16</v>
      </c>
      <c r="G8689" t="s">
        <v>11284</v>
      </c>
      <c r="H8689">
        <v>1</v>
      </c>
      <c r="I8689" t="s">
        <v>13149</v>
      </c>
    </row>
    <row r="8690" spans="1:9" x14ac:dyDescent="0.25">
      <c r="A8690" t="s">
        <v>14088</v>
      </c>
      <c r="B8690">
        <v>75211662</v>
      </c>
      <c r="C8690" t="s">
        <v>16</v>
      </c>
      <c r="D8690" t="s">
        <v>16</v>
      </c>
      <c r="E8690" t="s">
        <v>16</v>
      </c>
      <c r="F8690" t="s">
        <v>16</v>
      </c>
      <c r="G8690" t="s">
        <v>7015</v>
      </c>
      <c r="H8690">
        <v>2</v>
      </c>
      <c r="I8690" t="s">
        <v>13150</v>
      </c>
    </row>
    <row r="8691" spans="1:9" x14ac:dyDescent="0.25">
      <c r="A8691" t="s">
        <v>14088</v>
      </c>
      <c r="B8691">
        <v>57617080</v>
      </c>
      <c r="C8691" t="s">
        <v>16</v>
      </c>
      <c r="D8691" t="s">
        <v>16</v>
      </c>
      <c r="E8691" t="s">
        <v>16</v>
      </c>
      <c r="F8691" t="s">
        <v>16</v>
      </c>
      <c r="G8691" t="s">
        <v>11284</v>
      </c>
      <c r="H8691">
        <v>1</v>
      </c>
      <c r="I8691" t="s">
        <v>13149</v>
      </c>
    </row>
    <row r="8692" spans="1:9" x14ac:dyDescent="0.25">
      <c r="A8692" t="s">
        <v>14914</v>
      </c>
      <c r="B8692">
        <v>75211662</v>
      </c>
      <c r="C8692" t="s">
        <v>16</v>
      </c>
      <c r="D8692" t="s">
        <v>16</v>
      </c>
      <c r="E8692" t="s">
        <v>16</v>
      </c>
      <c r="F8692" t="s">
        <v>16</v>
      </c>
      <c r="G8692" t="s">
        <v>7015</v>
      </c>
      <c r="H8692">
        <v>1</v>
      </c>
      <c r="I8692" t="s">
        <v>7143</v>
      </c>
    </row>
    <row r="8693" spans="1:9" x14ac:dyDescent="0.25">
      <c r="A8693" t="s">
        <v>14919</v>
      </c>
      <c r="B8693">
        <v>75211662</v>
      </c>
      <c r="C8693" t="s">
        <v>16</v>
      </c>
      <c r="D8693" t="s">
        <v>16</v>
      </c>
      <c r="E8693" t="s">
        <v>16</v>
      </c>
      <c r="F8693" t="s">
        <v>16</v>
      </c>
      <c r="G8693" t="s">
        <v>7015</v>
      </c>
      <c r="H8693">
        <v>2</v>
      </c>
      <c r="I8693" t="s">
        <v>13150</v>
      </c>
    </row>
    <row r="8694" spans="1:9" x14ac:dyDescent="0.25">
      <c r="A8694" t="s">
        <v>14919</v>
      </c>
      <c r="B8694">
        <v>57617080</v>
      </c>
      <c r="C8694" t="s">
        <v>16</v>
      </c>
      <c r="D8694" t="s">
        <v>16</v>
      </c>
      <c r="E8694" t="s">
        <v>16</v>
      </c>
      <c r="F8694" t="s">
        <v>16</v>
      </c>
      <c r="G8694" t="s">
        <v>11284</v>
      </c>
      <c r="H8694">
        <v>1</v>
      </c>
      <c r="I8694" t="s">
        <v>13149</v>
      </c>
    </row>
    <row r="8695" spans="1:9" x14ac:dyDescent="0.25">
      <c r="A8695" t="s">
        <v>14920</v>
      </c>
      <c r="B8695">
        <v>75211662</v>
      </c>
      <c r="C8695" t="s">
        <v>16</v>
      </c>
      <c r="D8695" t="s">
        <v>16</v>
      </c>
      <c r="E8695" t="s">
        <v>16</v>
      </c>
      <c r="F8695" t="s">
        <v>16</v>
      </c>
      <c r="G8695" t="s">
        <v>7015</v>
      </c>
      <c r="H8695">
        <v>2</v>
      </c>
      <c r="I8695" t="s">
        <v>13150</v>
      </c>
    </row>
    <row r="8696" spans="1:9" x14ac:dyDescent="0.25">
      <c r="A8696" t="s">
        <v>14920</v>
      </c>
      <c r="B8696">
        <v>57617080</v>
      </c>
      <c r="C8696" t="s">
        <v>16</v>
      </c>
      <c r="D8696" t="s">
        <v>16</v>
      </c>
      <c r="E8696" t="s">
        <v>16</v>
      </c>
      <c r="F8696" t="s">
        <v>16</v>
      </c>
      <c r="G8696" t="s">
        <v>11284</v>
      </c>
      <c r="H8696">
        <v>1</v>
      </c>
      <c r="I8696" t="s">
        <v>13149</v>
      </c>
    </row>
    <row r="8697" spans="1:9" x14ac:dyDescent="0.25">
      <c r="A8697" t="s">
        <v>14086</v>
      </c>
      <c r="B8697">
        <v>75211662</v>
      </c>
      <c r="C8697" t="s">
        <v>16</v>
      </c>
      <c r="D8697" t="s">
        <v>16</v>
      </c>
      <c r="E8697" t="s">
        <v>16</v>
      </c>
      <c r="F8697" t="s">
        <v>16</v>
      </c>
      <c r="G8697" t="s">
        <v>7015</v>
      </c>
      <c r="H8697">
        <v>2</v>
      </c>
      <c r="I8697" t="s">
        <v>13150</v>
      </c>
    </row>
    <row r="8698" spans="1:9" x14ac:dyDescent="0.25">
      <c r="A8698" t="s">
        <v>14086</v>
      </c>
      <c r="B8698">
        <v>57617080</v>
      </c>
      <c r="C8698" t="s">
        <v>16</v>
      </c>
      <c r="D8698" t="s">
        <v>16</v>
      </c>
      <c r="E8698" t="s">
        <v>16</v>
      </c>
      <c r="F8698" t="s">
        <v>16</v>
      </c>
      <c r="G8698" t="s">
        <v>11284</v>
      </c>
      <c r="H8698">
        <v>1</v>
      </c>
      <c r="I8698" t="s">
        <v>13149</v>
      </c>
    </row>
    <row r="8699" spans="1:9" x14ac:dyDescent="0.25">
      <c r="A8699" t="s">
        <v>13939</v>
      </c>
      <c r="B8699">
        <v>75211662</v>
      </c>
      <c r="C8699" t="s">
        <v>16</v>
      </c>
      <c r="D8699" t="s">
        <v>16</v>
      </c>
      <c r="E8699" t="s">
        <v>16</v>
      </c>
      <c r="F8699" t="s">
        <v>16</v>
      </c>
      <c r="G8699" t="s">
        <v>7015</v>
      </c>
      <c r="H8699">
        <v>2</v>
      </c>
      <c r="I8699" t="s">
        <v>13150</v>
      </c>
    </row>
    <row r="8700" spans="1:9" x14ac:dyDescent="0.25">
      <c r="A8700" t="s">
        <v>13939</v>
      </c>
      <c r="B8700">
        <v>57617080</v>
      </c>
      <c r="C8700" t="s">
        <v>16</v>
      </c>
      <c r="D8700" t="s">
        <v>16</v>
      </c>
      <c r="E8700" t="s">
        <v>16</v>
      </c>
      <c r="F8700" t="s">
        <v>16</v>
      </c>
      <c r="G8700" t="s">
        <v>11284</v>
      </c>
      <c r="H8700">
        <v>1</v>
      </c>
      <c r="I8700" t="s">
        <v>13149</v>
      </c>
    </row>
    <row r="8701" spans="1:9" x14ac:dyDescent="0.25">
      <c r="A8701" t="s">
        <v>13940</v>
      </c>
      <c r="B8701">
        <v>75211662</v>
      </c>
      <c r="C8701" t="s">
        <v>16</v>
      </c>
      <c r="D8701" t="s">
        <v>16</v>
      </c>
      <c r="E8701" t="s">
        <v>16</v>
      </c>
      <c r="F8701" t="s">
        <v>16</v>
      </c>
      <c r="G8701" t="s">
        <v>7015</v>
      </c>
      <c r="H8701">
        <v>2</v>
      </c>
      <c r="I8701" t="s">
        <v>13150</v>
      </c>
    </row>
    <row r="8702" spans="1:9" x14ac:dyDescent="0.25">
      <c r="A8702" t="s">
        <v>13940</v>
      </c>
      <c r="B8702">
        <v>57617080</v>
      </c>
      <c r="C8702" t="s">
        <v>16</v>
      </c>
      <c r="D8702" t="s">
        <v>16</v>
      </c>
      <c r="E8702" t="s">
        <v>16</v>
      </c>
      <c r="F8702" t="s">
        <v>16</v>
      </c>
      <c r="G8702" t="s">
        <v>11284</v>
      </c>
      <c r="H8702">
        <v>1</v>
      </c>
      <c r="I8702" t="s">
        <v>13149</v>
      </c>
    </row>
    <row r="8703" spans="1:9" x14ac:dyDescent="0.25">
      <c r="A8703" t="s">
        <v>14915</v>
      </c>
      <c r="B8703">
        <v>75211662</v>
      </c>
      <c r="C8703" t="s">
        <v>16</v>
      </c>
      <c r="D8703" t="s">
        <v>16</v>
      </c>
      <c r="E8703" t="s">
        <v>16</v>
      </c>
      <c r="F8703" t="s">
        <v>16</v>
      </c>
      <c r="G8703" t="s">
        <v>7015</v>
      </c>
      <c r="H8703">
        <v>2</v>
      </c>
      <c r="I8703" t="s">
        <v>13150</v>
      </c>
    </row>
    <row r="8704" spans="1:9" x14ac:dyDescent="0.25">
      <c r="A8704" t="s">
        <v>14915</v>
      </c>
      <c r="B8704">
        <v>57617080</v>
      </c>
      <c r="C8704" t="s">
        <v>16</v>
      </c>
      <c r="D8704" t="s">
        <v>16</v>
      </c>
      <c r="E8704" t="s">
        <v>16</v>
      </c>
      <c r="F8704" t="s">
        <v>16</v>
      </c>
      <c r="G8704" t="s">
        <v>11284</v>
      </c>
      <c r="H8704">
        <v>1</v>
      </c>
      <c r="I8704" t="s">
        <v>13149</v>
      </c>
    </row>
    <row r="8705" spans="1:9" x14ac:dyDescent="0.25">
      <c r="A8705" t="s">
        <v>14112</v>
      </c>
      <c r="B8705">
        <v>96266400</v>
      </c>
      <c r="C8705" t="s">
        <v>16</v>
      </c>
      <c r="D8705" t="s">
        <v>16</v>
      </c>
      <c r="E8705" t="s">
        <v>16</v>
      </c>
      <c r="F8705" t="s">
        <v>16</v>
      </c>
      <c r="G8705" t="s">
        <v>13916</v>
      </c>
      <c r="H8705">
        <v>1</v>
      </c>
      <c r="I8705" t="s">
        <v>15843</v>
      </c>
    </row>
    <row r="8706" spans="1:9" x14ac:dyDescent="0.25">
      <c r="A8706" t="s">
        <v>14891</v>
      </c>
      <c r="B8706">
        <v>96266400</v>
      </c>
      <c r="C8706" t="s">
        <v>16</v>
      </c>
      <c r="D8706" t="s">
        <v>16</v>
      </c>
      <c r="E8706" t="s">
        <v>16</v>
      </c>
      <c r="F8706" t="s">
        <v>16</v>
      </c>
      <c r="G8706" t="s">
        <v>13916</v>
      </c>
      <c r="H8706">
        <v>1</v>
      </c>
      <c r="I8706" t="s">
        <v>15843</v>
      </c>
    </row>
    <row r="8707" spans="1:9" x14ac:dyDescent="0.25">
      <c r="A8707" t="s">
        <v>14892</v>
      </c>
      <c r="B8707">
        <v>96266400</v>
      </c>
      <c r="C8707" t="s">
        <v>16</v>
      </c>
      <c r="D8707" t="s">
        <v>16</v>
      </c>
      <c r="E8707" t="s">
        <v>16</v>
      </c>
      <c r="F8707" t="s">
        <v>16</v>
      </c>
      <c r="G8707" t="s">
        <v>13916</v>
      </c>
      <c r="H8707">
        <v>1</v>
      </c>
      <c r="I8707" t="s">
        <v>15843</v>
      </c>
    </row>
    <row r="8708" spans="1:9" x14ac:dyDescent="0.25">
      <c r="A8708" t="s">
        <v>14893</v>
      </c>
      <c r="B8708">
        <v>96266400</v>
      </c>
      <c r="C8708" t="s">
        <v>16</v>
      </c>
      <c r="D8708" t="s">
        <v>16</v>
      </c>
      <c r="E8708" t="s">
        <v>16</v>
      </c>
      <c r="F8708" t="s">
        <v>16</v>
      </c>
      <c r="G8708" t="s">
        <v>13916</v>
      </c>
      <c r="H8708">
        <v>1</v>
      </c>
      <c r="I8708" t="s">
        <v>15843</v>
      </c>
    </row>
    <row r="8709" spans="1:9" x14ac:dyDescent="0.25">
      <c r="A8709" t="s">
        <v>14895</v>
      </c>
      <c r="B8709">
        <v>57617080</v>
      </c>
      <c r="C8709" t="s">
        <v>16</v>
      </c>
      <c r="D8709" t="s">
        <v>16</v>
      </c>
      <c r="E8709" t="s">
        <v>16</v>
      </c>
      <c r="F8709" t="s">
        <v>16</v>
      </c>
      <c r="G8709" t="s">
        <v>11284</v>
      </c>
      <c r="H8709">
        <v>1</v>
      </c>
      <c r="I8709" t="s">
        <v>13149</v>
      </c>
    </row>
    <row r="8710" spans="1:9" x14ac:dyDescent="0.25">
      <c r="A8710" t="s">
        <v>14894</v>
      </c>
      <c r="B8710">
        <v>96266400</v>
      </c>
      <c r="C8710" t="s">
        <v>16</v>
      </c>
      <c r="D8710" t="s">
        <v>16</v>
      </c>
      <c r="E8710" t="s">
        <v>16</v>
      </c>
      <c r="F8710" t="s">
        <v>16</v>
      </c>
      <c r="G8710" t="s">
        <v>13916</v>
      </c>
      <c r="H8710">
        <v>1</v>
      </c>
      <c r="I8710" t="s">
        <v>15843</v>
      </c>
    </row>
    <row r="8711" spans="1:9" x14ac:dyDescent="0.25">
      <c r="A8711" t="s">
        <v>14901</v>
      </c>
      <c r="B8711">
        <v>96266400</v>
      </c>
      <c r="C8711" t="s">
        <v>16</v>
      </c>
      <c r="D8711" t="s">
        <v>16</v>
      </c>
      <c r="E8711" t="s">
        <v>16</v>
      </c>
      <c r="F8711" t="s">
        <v>16</v>
      </c>
      <c r="G8711" t="s">
        <v>13916</v>
      </c>
      <c r="H8711">
        <v>1</v>
      </c>
      <c r="I8711" t="s">
        <v>15843</v>
      </c>
    </row>
    <row r="8712" spans="1:9" x14ac:dyDescent="0.25">
      <c r="A8712" t="s">
        <v>14896</v>
      </c>
      <c r="B8712">
        <v>96266400</v>
      </c>
      <c r="C8712" t="s">
        <v>16</v>
      </c>
      <c r="D8712" t="s">
        <v>16</v>
      </c>
      <c r="E8712" t="s">
        <v>16</v>
      </c>
      <c r="F8712" t="s">
        <v>16</v>
      </c>
      <c r="G8712" t="s">
        <v>13916</v>
      </c>
      <c r="H8712">
        <v>1</v>
      </c>
      <c r="I8712" t="s">
        <v>15843</v>
      </c>
    </row>
    <row r="8713" spans="1:9" x14ac:dyDescent="0.25">
      <c r="A8713" t="s">
        <v>13941</v>
      </c>
      <c r="B8713">
        <v>96266400</v>
      </c>
      <c r="C8713" t="s">
        <v>16</v>
      </c>
      <c r="D8713" t="s">
        <v>16</v>
      </c>
      <c r="E8713" t="s">
        <v>16</v>
      </c>
      <c r="F8713" t="s">
        <v>16</v>
      </c>
      <c r="G8713" t="s">
        <v>13916</v>
      </c>
      <c r="H8713">
        <v>1</v>
      </c>
      <c r="I8713" t="s">
        <v>15843</v>
      </c>
    </row>
    <row r="8714" spans="1:9" x14ac:dyDescent="0.25">
      <c r="A8714" t="s">
        <v>13942</v>
      </c>
      <c r="B8714">
        <v>96266400</v>
      </c>
      <c r="C8714" t="s">
        <v>16</v>
      </c>
      <c r="D8714" t="s">
        <v>16</v>
      </c>
      <c r="E8714" t="s">
        <v>16</v>
      </c>
      <c r="F8714" t="s">
        <v>16</v>
      </c>
      <c r="G8714" t="s">
        <v>13916</v>
      </c>
      <c r="H8714">
        <v>1</v>
      </c>
      <c r="I8714" t="s">
        <v>15843</v>
      </c>
    </row>
    <row r="8715" spans="1:9" x14ac:dyDescent="0.25">
      <c r="A8715" t="s">
        <v>13943</v>
      </c>
      <c r="B8715">
        <v>96266400</v>
      </c>
      <c r="C8715" t="s">
        <v>16</v>
      </c>
      <c r="D8715" t="s">
        <v>16</v>
      </c>
      <c r="E8715" t="s">
        <v>16</v>
      </c>
      <c r="F8715" t="s">
        <v>16</v>
      </c>
      <c r="G8715" t="s">
        <v>13916</v>
      </c>
      <c r="H8715">
        <v>1</v>
      </c>
      <c r="I8715" t="s">
        <v>15843</v>
      </c>
    </row>
    <row r="8716" spans="1:9" x14ac:dyDescent="0.25">
      <c r="A8716" t="s">
        <v>14898</v>
      </c>
      <c r="B8716">
        <v>96266400</v>
      </c>
      <c r="C8716" t="s">
        <v>16</v>
      </c>
      <c r="D8716" t="s">
        <v>16</v>
      </c>
      <c r="E8716" t="s">
        <v>16</v>
      </c>
      <c r="F8716" t="s">
        <v>16</v>
      </c>
      <c r="G8716" t="s">
        <v>13916</v>
      </c>
      <c r="H8716">
        <v>1</v>
      </c>
      <c r="I8716" t="s">
        <v>15843</v>
      </c>
    </row>
    <row r="8717" spans="1:9" x14ac:dyDescent="0.25">
      <c r="A8717" t="s">
        <v>14897</v>
      </c>
      <c r="B8717">
        <v>57617080</v>
      </c>
      <c r="C8717" t="s">
        <v>16</v>
      </c>
      <c r="D8717" t="s">
        <v>16</v>
      </c>
      <c r="E8717" t="s">
        <v>16</v>
      </c>
      <c r="F8717" t="s">
        <v>16</v>
      </c>
      <c r="G8717" t="s">
        <v>11284</v>
      </c>
      <c r="H8717">
        <v>1</v>
      </c>
      <c r="I8717" t="s">
        <v>13149</v>
      </c>
    </row>
    <row r="8718" spans="1:9" x14ac:dyDescent="0.25">
      <c r="A8718" t="s">
        <v>14899</v>
      </c>
      <c r="B8718">
        <v>57617080</v>
      </c>
      <c r="C8718" t="s">
        <v>16</v>
      </c>
      <c r="D8718" t="s">
        <v>16</v>
      </c>
      <c r="E8718" t="s">
        <v>16</v>
      </c>
      <c r="F8718" t="s">
        <v>16</v>
      </c>
      <c r="G8718" t="s">
        <v>11284</v>
      </c>
      <c r="H8718">
        <v>1</v>
      </c>
      <c r="I8718" t="s">
        <v>13149</v>
      </c>
    </row>
    <row r="8719" spans="1:9" x14ac:dyDescent="0.25">
      <c r="A8719" t="s">
        <v>14900</v>
      </c>
      <c r="B8719">
        <v>57617080</v>
      </c>
      <c r="C8719" t="s">
        <v>16</v>
      </c>
      <c r="D8719" t="s">
        <v>16</v>
      </c>
      <c r="E8719" t="s">
        <v>16</v>
      </c>
      <c r="F8719" t="s">
        <v>16</v>
      </c>
      <c r="G8719" t="s">
        <v>11284</v>
      </c>
      <c r="H8719">
        <v>1</v>
      </c>
      <c r="I8719" t="s">
        <v>13149</v>
      </c>
    </row>
    <row r="8720" spans="1:9" x14ac:dyDescent="0.25">
      <c r="A8720" t="s">
        <v>14902</v>
      </c>
      <c r="B8720">
        <v>57617080</v>
      </c>
      <c r="C8720" t="s">
        <v>16</v>
      </c>
      <c r="D8720" t="s">
        <v>16</v>
      </c>
      <c r="E8720" t="s">
        <v>16</v>
      </c>
      <c r="F8720" t="s">
        <v>16</v>
      </c>
      <c r="G8720" t="s">
        <v>11284</v>
      </c>
      <c r="H8720">
        <v>1</v>
      </c>
      <c r="I8720" t="s">
        <v>13149</v>
      </c>
    </row>
    <row r="8721" spans="1:9" x14ac:dyDescent="0.25">
      <c r="A8721" t="s">
        <v>14903</v>
      </c>
      <c r="B8721">
        <v>57617080</v>
      </c>
      <c r="C8721" t="s">
        <v>16</v>
      </c>
      <c r="D8721" t="s">
        <v>16</v>
      </c>
      <c r="E8721" t="s">
        <v>16</v>
      </c>
      <c r="F8721" t="s">
        <v>16</v>
      </c>
      <c r="G8721" t="s">
        <v>11284</v>
      </c>
      <c r="H8721">
        <v>1</v>
      </c>
      <c r="I8721" t="s">
        <v>13149</v>
      </c>
    </row>
    <row r="8722" spans="1:9" x14ac:dyDescent="0.25">
      <c r="A8722" t="s">
        <v>13944</v>
      </c>
      <c r="B8722">
        <v>57617080</v>
      </c>
      <c r="C8722" t="s">
        <v>16</v>
      </c>
      <c r="D8722" t="s">
        <v>16</v>
      </c>
      <c r="E8722" t="s">
        <v>16</v>
      </c>
      <c r="F8722" t="s">
        <v>16</v>
      </c>
      <c r="G8722" t="s">
        <v>11284</v>
      </c>
      <c r="H8722">
        <v>1</v>
      </c>
      <c r="I8722" t="s">
        <v>13149</v>
      </c>
    </row>
    <row r="8723" spans="1:9" x14ac:dyDescent="0.25">
      <c r="A8723" t="s">
        <v>13945</v>
      </c>
      <c r="B8723">
        <v>57617080</v>
      </c>
      <c r="C8723" t="s">
        <v>16</v>
      </c>
      <c r="D8723" t="s">
        <v>16</v>
      </c>
      <c r="E8723" t="s">
        <v>16</v>
      </c>
      <c r="F8723" t="s">
        <v>16</v>
      </c>
      <c r="G8723" t="s">
        <v>11284</v>
      </c>
      <c r="H8723">
        <v>1</v>
      </c>
      <c r="I8723" t="s">
        <v>13149</v>
      </c>
    </row>
    <row r="8724" spans="1:9" x14ac:dyDescent="0.25">
      <c r="A8724" t="s">
        <v>14904</v>
      </c>
      <c r="B8724">
        <v>57617080</v>
      </c>
      <c r="C8724" t="s">
        <v>16</v>
      </c>
      <c r="D8724" t="s">
        <v>16</v>
      </c>
      <c r="E8724" t="s">
        <v>16</v>
      </c>
      <c r="F8724" t="s">
        <v>16</v>
      </c>
      <c r="G8724" t="s">
        <v>11284</v>
      </c>
      <c r="H8724">
        <v>1</v>
      </c>
      <c r="I8724" t="s">
        <v>13149</v>
      </c>
    </row>
    <row r="8725" spans="1:9" x14ac:dyDescent="0.25">
      <c r="A8725" t="s">
        <v>14905</v>
      </c>
      <c r="B8725">
        <v>57617080</v>
      </c>
      <c r="C8725" t="s">
        <v>16</v>
      </c>
      <c r="D8725" t="s">
        <v>16</v>
      </c>
      <c r="E8725" t="s">
        <v>16</v>
      </c>
      <c r="F8725" t="s">
        <v>16</v>
      </c>
      <c r="G8725" t="s">
        <v>11284</v>
      </c>
      <c r="H8725">
        <v>1</v>
      </c>
      <c r="I8725" t="s">
        <v>13149</v>
      </c>
    </row>
    <row r="8726" spans="1:9" x14ac:dyDescent="0.25">
      <c r="A8726" t="s">
        <v>14906</v>
      </c>
      <c r="B8726">
        <v>57617080</v>
      </c>
      <c r="C8726" t="s">
        <v>16</v>
      </c>
      <c r="D8726" t="s">
        <v>16</v>
      </c>
      <c r="E8726" t="s">
        <v>16</v>
      </c>
      <c r="F8726" t="s">
        <v>16</v>
      </c>
      <c r="G8726" t="s">
        <v>11284</v>
      </c>
      <c r="H8726">
        <v>1</v>
      </c>
      <c r="I8726" t="s">
        <v>13149</v>
      </c>
    </row>
    <row r="8727" spans="1:9" x14ac:dyDescent="0.25">
      <c r="A8727" t="s">
        <v>13946</v>
      </c>
      <c r="B8727">
        <v>57617080</v>
      </c>
      <c r="C8727" t="s">
        <v>16</v>
      </c>
      <c r="D8727" t="s">
        <v>16</v>
      </c>
      <c r="E8727" t="s">
        <v>16</v>
      </c>
      <c r="F8727" t="s">
        <v>16</v>
      </c>
      <c r="G8727" t="s">
        <v>11284</v>
      </c>
      <c r="H8727">
        <v>1</v>
      </c>
      <c r="I8727" t="s">
        <v>13149</v>
      </c>
    </row>
    <row r="8728" spans="1:9" x14ac:dyDescent="0.25">
      <c r="A8728" t="s">
        <v>14786</v>
      </c>
      <c r="B8728">
        <v>57617080</v>
      </c>
      <c r="C8728" t="s">
        <v>16</v>
      </c>
      <c r="D8728" t="s">
        <v>16</v>
      </c>
      <c r="E8728" t="s">
        <v>16</v>
      </c>
      <c r="F8728" t="s">
        <v>16</v>
      </c>
      <c r="G8728" t="s">
        <v>11284</v>
      </c>
      <c r="H8728">
        <v>1</v>
      </c>
      <c r="I8728" t="s">
        <v>13149</v>
      </c>
    </row>
    <row r="8729" spans="1:9" x14ac:dyDescent="0.25">
      <c r="A8729" t="s">
        <v>14788</v>
      </c>
      <c r="B8729">
        <v>57617080</v>
      </c>
      <c r="C8729" t="s">
        <v>16</v>
      </c>
      <c r="D8729" t="s">
        <v>16</v>
      </c>
      <c r="E8729" t="s">
        <v>16</v>
      </c>
      <c r="F8729" t="s">
        <v>16</v>
      </c>
      <c r="G8729" t="s">
        <v>11284</v>
      </c>
      <c r="H8729">
        <v>1</v>
      </c>
      <c r="I8729" t="s">
        <v>13149</v>
      </c>
    </row>
    <row r="8730" spans="1:9" x14ac:dyDescent="0.25">
      <c r="A8730" t="s">
        <v>14763</v>
      </c>
      <c r="B8730">
        <v>96266400</v>
      </c>
      <c r="C8730" t="s">
        <v>16</v>
      </c>
      <c r="D8730" t="s">
        <v>16</v>
      </c>
      <c r="E8730" t="s">
        <v>16</v>
      </c>
      <c r="F8730" t="s">
        <v>16</v>
      </c>
      <c r="G8730" t="s">
        <v>13916</v>
      </c>
      <c r="H8730">
        <v>1</v>
      </c>
      <c r="I8730" t="s">
        <v>15843</v>
      </c>
    </row>
    <row r="8731" spans="1:9" x14ac:dyDescent="0.25">
      <c r="A8731" t="s">
        <v>14779</v>
      </c>
      <c r="B8731">
        <v>75577000</v>
      </c>
      <c r="C8731" t="s">
        <v>16</v>
      </c>
      <c r="D8731" t="s">
        <v>16</v>
      </c>
      <c r="E8731" t="s">
        <v>16</v>
      </c>
      <c r="F8731" t="s">
        <v>16</v>
      </c>
      <c r="G8731" t="s">
        <v>3759</v>
      </c>
      <c r="H8731">
        <v>1</v>
      </c>
      <c r="I8731" t="s">
        <v>4898</v>
      </c>
    </row>
    <row r="8732" spans="1:9" x14ac:dyDescent="0.25">
      <c r="A8732" t="s">
        <v>14782</v>
      </c>
      <c r="B8732">
        <v>75577000</v>
      </c>
      <c r="C8732" t="s">
        <v>16</v>
      </c>
      <c r="D8732" t="s">
        <v>16</v>
      </c>
      <c r="E8732" t="s">
        <v>16</v>
      </c>
      <c r="F8732" t="s">
        <v>16</v>
      </c>
      <c r="G8732" t="s">
        <v>3759</v>
      </c>
      <c r="H8732">
        <v>1</v>
      </c>
      <c r="I8732" t="s">
        <v>4898</v>
      </c>
    </row>
    <row r="8733" spans="1:9" x14ac:dyDescent="0.25">
      <c r="A8733" t="s">
        <v>14743</v>
      </c>
      <c r="B8733">
        <v>96266400</v>
      </c>
      <c r="C8733" t="s">
        <v>16</v>
      </c>
      <c r="D8733" t="s">
        <v>16</v>
      </c>
      <c r="E8733" t="s">
        <v>16</v>
      </c>
      <c r="F8733" t="s">
        <v>16</v>
      </c>
      <c r="G8733" t="s">
        <v>13916</v>
      </c>
      <c r="H8733">
        <v>1</v>
      </c>
      <c r="I8733" t="s">
        <v>15843</v>
      </c>
    </row>
    <row r="8734" spans="1:9" x14ac:dyDescent="0.25">
      <c r="A8734" t="s">
        <v>14744</v>
      </c>
      <c r="B8734">
        <v>96266400</v>
      </c>
      <c r="C8734" t="s">
        <v>16</v>
      </c>
      <c r="D8734" t="s">
        <v>16</v>
      </c>
      <c r="E8734" t="s">
        <v>16</v>
      </c>
      <c r="F8734" t="s">
        <v>16</v>
      </c>
      <c r="G8734" t="s">
        <v>13916</v>
      </c>
      <c r="H8734">
        <v>1</v>
      </c>
      <c r="I8734" t="s">
        <v>15843</v>
      </c>
    </row>
    <row r="8735" spans="1:9" x14ac:dyDescent="0.25">
      <c r="A8735" t="s">
        <v>15137</v>
      </c>
      <c r="B8735">
        <v>75577000</v>
      </c>
      <c r="C8735" t="s">
        <v>16</v>
      </c>
      <c r="D8735" t="s">
        <v>16</v>
      </c>
      <c r="E8735" t="s">
        <v>16</v>
      </c>
      <c r="F8735" t="s">
        <v>16</v>
      </c>
      <c r="G8735" t="s">
        <v>3759</v>
      </c>
      <c r="H8735">
        <v>1</v>
      </c>
      <c r="I8735" t="s">
        <v>4898</v>
      </c>
    </row>
    <row r="8736" spans="1:9" x14ac:dyDescent="0.25">
      <c r="A8736" t="s">
        <v>15138</v>
      </c>
      <c r="B8736">
        <v>75577000</v>
      </c>
      <c r="C8736" t="s">
        <v>16</v>
      </c>
      <c r="D8736" t="s">
        <v>16</v>
      </c>
      <c r="E8736" t="s">
        <v>16</v>
      </c>
      <c r="F8736" t="s">
        <v>16</v>
      </c>
      <c r="G8736" t="s">
        <v>3759</v>
      </c>
      <c r="H8736">
        <v>1</v>
      </c>
      <c r="I8736" t="s">
        <v>4898</v>
      </c>
    </row>
    <row r="8737" spans="1:9" x14ac:dyDescent="0.25">
      <c r="A8737" t="s">
        <v>15134</v>
      </c>
      <c r="B8737">
        <v>75577000</v>
      </c>
      <c r="C8737" t="s">
        <v>16</v>
      </c>
      <c r="D8737" t="s">
        <v>16</v>
      </c>
      <c r="E8737" t="s">
        <v>16</v>
      </c>
      <c r="F8737" t="s">
        <v>16</v>
      </c>
      <c r="G8737" t="s">
        <v>3759</v>
      </c>
      <c r="H8737">
        <v>1</v>
      </c>
      <c r="I8737" t="s">
        <v>4898</v>
      </c>
    </row>
    <row r="8738" spans="1:9" x14ac:dyDescent="0.25">
      <c r="A8738" t="s">
        <v>15135</v>
      </c>
      <c r="B8738">
        <v>75577000</v>
      </c>
      <c r="C8738" t="s">
        <v>16</v>
      </c>
      <c r="D8738" t="s">
        <v>16</v>
      </c>
      <c r="E8738" t="s">
        <v>16</v>
      </c>
      <c r="F8738" t="s">
        <v>16</v>
      </c>
      <c r="G8738" t="s">
        <v>3759</v>
      </c>
      <c r="H8738">
        <v>1</v>
      </c>
      <c r="I8738" t="s">
        <v>4898</v>
      </c>
    </row>
    <row r="8739" spans="1:9" x14ac:dyDescent="0.25">
      <c r="A8739" t="s">
        <v>15147</v>
      </c>
      <c r="B8739">
        <v>57617080</v>
      </c>
      <c r="C8739" t="s">
        <v>16</v>
      </c>
      <c r="D8739" t="s">
        <v>16</v>
      </c>
      <c r="E8739" t="s">
        <v>16</v>
      </c>
      <c r="F8739" t="s">
        <v>16</v>
      </c>
      <c r="G8739" t="s">
        <v>11284</v>
      </c>
      <c r="H8739">
        <v>1</v>
      </c>
      <c r="I8739" t="s">
        <v>13149</v>
      </c>
    </row>
    <row r="8740" spans="1:9" x14ac:dyDescent="0.25">
      <c r="A8740" t="s">
        <v>15145</v>
      </c>
      <c r="B8740">
        <v>57617080</v>
      </c>
      <c r="C8740" t="s">
        <v>16</v>
      </c>
      <c r="D8740" t="s">
        <v>16</v>
      </c>
      <c r="E8740" t="s">
        <v>16</v>
      </c>
      <c r="F8740" t="s">
        <v>16</v>
      </c>
      <c r="G8740" t="s">
        <v>11284</v>
      </c>
      <c r="H8740">
        <v>1</v>
      </c>
      <c r="I8740" t="s">
        <v>13149</v>
      </c>
    </row>
    <row r="8741" spans="1:9" x14ac:dyDescent="0.25">
      <c r="A8741" t="s">
        <v>15146</v>
      </c>
      <c r="B8741">
        <v>57617080</v>
      </c>
      <c r="C8741" t="s">
        <v>16</v>
      </c>
      <c r="D8741" t="s">
        <v>16</v>
      </c>
      <c r="E8741" t="s">
        <v>16</v>
      </c>
      <c r="F8741" t="s">
        <v>16</v>
      </c>
      <c r="G8741" t="s">
        <v>11284</v>
      </c>
      <c r="H8741">
        <v>1</v>
      </c>
      <c r="I8741" t="s">
        <v>13149</v>
      </c>
    </row>
    <row r="8742" spans="1:9" x14ac:dyDescent="0.25">
      <c r="A8742" t="s">
        <v>15097</v>
      </c>
      <c r="B8742">
        <v>96266400</v>
      </c>
      <c r="C8742" t="s">
        <v>16</v>
      </c>
      <c r="D8742" t="s">
        <v>16</v>
      </c>
      <c r="E8742" t="s">
        <v>16</v>
      </c>
      <c r="F8742" t="s">
        <v>16</v>
      </c>
      <c r="G8742" t="s">
        <v>13916</v>
      </c>
      <c r="H8742">
        <v>1</v>
      </c>
      <c r="I8742" t="s">
        <v>15843</v>
      </c>
    </row>
    <row r="8743" spans="1:9" x14ac:dyDescent="0.25">
      <c r="A8743" t="s">
        <v>13969</v>
      </c>
      <c r="B8743">
        <v>75211662</v>
      </c>
      <c r="C8743" t="s">
        <v>16</v>
      </c>
      <c r="D8743" t="s">
        <v>16</v>
      </c>
      <c r="E8743" t="s">
        <v>16</v>
      </c>
      <c r="F8743" t="s">
        <v>16</v>
      </c>
      <c r="G8743" t="s">
        <v>7015</v>
      </c>
      <c r="H8743">
        <v>1</v>
      </c>
      <c r="I8743" t="s">
        <v>7143</v>
      </c>
    </row>
    <row r="8744" spans="1:9" x14ac:dyDescent="0.25">
      <c r="A8744" t="s">
        <v>15098</v>
      </c>
      <c r="B8744">
        <v>57617080</v>
      </c>
      <c r="C8744" t="s">
        <v>16</v>
      </c>
      <c r="D8744" t="s">
        <v>16</v>
      </c>
      <c r="E8744" t="s">
        <v>16</v>
      </c>
      <c r="F8744" t="s">
        <v>16</v>
      </c>
      <c r="G8744" t="s">
        <v>11284</v>
      </c>
      <c r="H8744">
        <v>1</v>
      </c>
      <c r="I8744" t="s">
        <v>13149</v>
      </c>
    </row>
    <row r="8745" spans="1:9" x14ac:dyDescent="0.25">
      <c r="A8745" t="s">
        <v>15099</v>
      </c>
      <c r="B8745">
        <v>57617080</v>
      </c>
      <c r="C8745" t="s">
        <v>16</v>
      </c>
      <c r="D8745" t="s">
        <v>16</v>
      </c>
      <c r="E8745" t="s">
        <v>16</v>
      </c>
      <c r="F8745" t="s">
        <v>16</v>
      </c>
      <c r="G8745" t="s">
        <v>11284</v>
      </c>
      <c r="H8745">
        <v>1</v>
      </c>
      <c r="I8745" t="s">
        <v>13149</v>
      </c>
    </row>
    <row r="8746" spans="1:9" x14ac:dyDescent="0.25">
      <c r="A8746" t="s">
        <v>15100</v>
      </c>
      <c r="B8746">
        <v>57617080</v>
      </c>
      <c r="C8746" t="s">
        <v>16</v>
      </c>
      <c r="D8746" t="s">
        <v>16</v>
      </c>
      <c r="E8746" t="s">
        <v>16</v>
      </c>
      <c r="F8746" t="s">
        <v>16</v>
      </c>
      <c r="G8746" t="s">
        <v>11284</v>
      </c>
      <c r="H8746">
        <v>1</v>
      </c>
      <c r="I8746" t="s">
        <v>13149</v>
      </c>
    </row>
    <row r="8747" spans="1:9" x14ac:dyDescent="0.25">
      <c r="A8747" t="s">
        <v>13970</v>
      </c>
      <c r="B8747">
        <v>57617080</v>
      </c>
      <c r="C8747" t="s">
        <v>16</v>
      </c>
      <c r="D8747" t="s">
        <v>16</v>
      </c>
      <c r="E8747" t="s">
        <v>16</v>
      </c>
      <c r="F8747" t="s">
        <v>16</v>
      </c>
      <c r="G8747" t="s">
        <v>11284</v>
      </c>
      <c r="H8747">
        <v>1</v>
      </c>
      <c r="I8747" t="s">
        <v>13149</v>
      </c>
    </row>
    <row r="8748" spans="1:9" x14ac:dyDescent="0.25">
      <c r="A8748" t="s">
        <v>14121</v>
      </c>
      <c r="B8748">
        <v>96266400</v>
      </c>
      <c r="C8748" t="s">
        <v>16</v>
      </c>
      <c r="D8748" t="s">
        <v>16</v>
      </c>
      <c r="E8748" t="s">
        <v>16</v>
      </c>
      <c r="F8748" t="s">
        <v>16</v>
      </c>
      <c r="G8748" t="s">
        <v>13916</v>
      </c>
      <c r="H8748">
        <v>1</v>
      </c>
      <c r="I8748" t="s">
        <v>15843</v>
      </c>
    </row>
    <row r="8749" spans="1:9" x14ac:dyDescent="0.25">
      <c r="A8749" t="s">
        <v>14119</v>
      </c>
      <c r="B8749">
        <v>75577000</v>
      </c>
      <c r="C8749" t="s">
        <v>16</v>
      </c>
      <c r="D8749" t="s">
        <v>16</v>
      </c>
      <c r="E8749" t="s">
        <v>16</v>
      </c>
      <c r="F8749" t="s">
        <v>16</v>
      </c>
      <c r="G8749" t="s">
        <v>3759</v>
      </c>
      <c r="H8749">
        <v>1</v>
      </c>
      <c r="I8749" t="s">
        <v>4898</v>
      </c>
    </row>
    <row r="8750" spans="1:9" x14ac:dyDescent="0.25">
      <c r="A8750" t="s">
        <v>14122</v>
      </c>
      <c r="B8750">
        <v>75577000</v>
      </c>
      <c r="C8750" t="s">
        <v>16</v>
      </c>
      <c r="D8750" t="s">
        <v>16</v>
      </c>
      <c r="E8750" t="s">
        <v>16</v>
      </c>
      <c r="F8750" t="s">
        <v>16</v>
      </c>
      <c r="G8750" t="s">
        <v>3759</v>
      </c>
      <c r="H8750">
        <v>1</v>
      </c>
      <c r="I8750" t="s">
        <v>4898</v>
      </c>
    </row>
    <row r="8751" spans="1:9" x14ac:dyDescent="0.25">
      <c r="A8751" t="s">
        <v>15211</v>
      </c>
      <c r="B8751">
        <v>96266400</v>
      </c>
      <c r="C8751" t="s">
        <v>16</v>
      </c>
      <c r="D8751" t="s">
        <v>16</v>
      </c>
      <c r="E8751" t="s">
        <v>16</v>
      </c>
      <c r="F8751" t="s">
        <v>16</v>
      </c>
      <c r="G8751" t="s">
        <v>13916</v>
      </c>
      <c r="H8751">
        <v>1</v>
      </c>
      <c r="I8751" t="s">
        <v>15843</v>
      </c>
    </row>
    <row r="8752" spans="1:9" x14ac:dyDescent="0.25">
      <c r="A8752" t="s">
        <v>15132</v>
      </c>
      <c r="B8752">
        <v>70120140</v>
      </c>
      <c r="C8752" t="s">
        <v>16</v>
      </c>
      <c r="D8752" t="s">
        <v>16</v>
      </c>
      <c r="E8752" t="s">
        <v>16</v>
      </c>
      <c r="F8752" t="s">
        <v>16</v>
      </c>
      <c r="G8752" t="s">
        <v>2467</v>
      </c>
      <c r="H8752">
        <v>1</v>
      </c>
      <c r="I8752" t="s">
        <v>5232</v>
      </c>
    </row>
    <row r="8753" spans="1:9" x14ac:dyDescent="0.25">
      <c r="A8753" t="s">
        <v>14247</v>
      </c>
      <c r="B8753">
        <v>96266400</v>
      </c>
      <c r="C8753" t="s">
        <v>16</v>
      </c>
      <c r="D8753" t="s">
        <v>16</v>
      </c>
      <c r="E8753" t="s">
        <v>16</v>
      </c>
      <c r="F8753" t="s">
        <v>16</v>
      </c>
      <c r="G8753" t="s">
        <v>13916</v>
      </c>
      <c r="H8753">
        <v>1</v>
      </c>
      <c r="I8753" t="s">
        <v>15843</v>
      </c>
    </row>
    <row r="8754" spans="1:9" x14ac:dyDescent="0.25">
      <c r="A8754" t="s">
        <v>14248</v>
      </c>
      <c r="B8754">
        <v>96266400</v>
      </c>
      <c r="C8754" t="s">
        <v>16</v>
      </c>
      <c r="D8754" t="s">
        <v>16</v>
      </c>
      <c r="E8754" t="s">
        <v>16</v>
      </c>
      <c r="F8754" t="s">
        <v>16</v>
      </c>
      <c r="G8754" t="s">
        <v>13916</v>
      </c>
      <c r="H8754">
        <v>1</v>
      </c>
      <c r="I8754" t="s">
        <v>15843</v>
      </c>
    </row>
    <row r="8755" spans="1:9" x14ac:dyDescent="0.25">
      <c r="A8755" t="s">
        <v>14249</v>
      </c>
      <c r="B8755">
        <v>96266400</v>
      </c>
      <c r="C8755" t="s">
        <v>16</v>
      </c>
      <c r="D8755" t="s">
        <v>16</v>
      </c>
      <c r="E8755" t="s">
        <v>16</v>
      </c>
      <c r="F8755" t="s">
        <v>16</v>
      </c>
      <c r="G8755" t="s">
        <v>13916</v>
      </c>
      <c r="H8755">
        <v>1</v>
      </c>
      <c r="I8755" t="s">
        <v>15843</v>
      </c>
    </row>
    <row r="8756" spans="1:9" x14ac:dyDescent="0.25">
      <c r="A8756" t="s">
        <v>14250</v>
      </c>
      <c r="B8756">
        <v>96266400</v>
      </c>
      <c r="C8756" t="s">
        <v>16</v>
      </c>
      <c r="D8756" t="s">
        <v>16</v>
      </c>
      <c r="E8756" t="s">
        <v>16</v>
      </c>
      <c r="F8756" t="s">
        <v>16</v>
      </c>
      <c r="G8756" t="s">
        <v>13916</v>
      </c>
      <c r="H8756">
        <v>1</v>
      </c>
      <c r="I8756" t="s">
        <v>15843</v>
      </c>
    </row>
    <row r="8757" spans="1:9" x14ac:dyDescent="0.25">
      <c r="A8757" t="s">
        <v>14251</v>
      </c>
      <c r="B8757">
        <v>96266400</v>
      </c>
      <c r="C8757" t="s">
        <v>16</v>
      </c>
      <c r="D8757" t="s">
        <v>16</v>
      </c>
      <c r="E8757" t="s">
        <v>16</v>
      </c>
      <c r="F8757" t="s">
        <v>16</v>
      </c>
      <c r="G8757" t="s">
        <v>13916</v>
      </c>
      <c r="H8757">
        <v>1</v>
      </c>
      <c r="I8757" t="s">
        <v>15843</v>
      </c>
    </row>
    <row r="8758" spans="1:9" x14ac:dyDescent="0.25">
      <c r="A8758" t="s">
        <v>15151</v>
      </c>
      <c r="B8758">
        <v>96266400</v>
      </c>
      <c r="C8758" t="s">
        <v>16</v>
      </c>
      <c r="D8758" t="s">
        <v>16</v>
      </c>
      <c r="E8758" t="s">
        <v>16</v>
      </c>
      <c r="F8758" t="s">
        <v>16</v>
      </c>
      <c r="G8758" t="s">
        <v>13916</v>
      </c>
      <c r="H8758">
        <v>1</v>
      </c>
      <c r="I8758" t="s">
        <v>15843</v>
      </c>
    </row>
    <row r="8759" spans="1:9" x14ac:dyDescent="0.25">
      <c r="A8759" t="s">
        <v>14397</v>
      </c>
      <c r="B8759">
        <v>96266400</v>
      </c>
      <c r="C8759" t="s">
        <v>16</v>
      </c>
      <c r="D8759" t="s">
        <v>16</v>
      </c>
      <c r="E8759" t="s">
        <v>16</v>
      </c>
      <c r="F8759" t="s">
        <v>16</v>
      </c>
      <c r="G8759" t="s">
        <v>13916</v>
      </c>
      <c r="H8759">
        <v>1</v>
      </c>
      <c r="I8759" t="s">
        <v>15843</v>
      </c>
    </row>
    <row r="8760" spans="1:9" x14ac:dyDescent="0.25">
      <c r="A8760" t="s">
        <v>14684</v>
      </c>
      <c r="B8760">
        <v>96266400</v>
      </c>
      <c r="C8760" t="s">
        <v>16</v>
      </c>
      <c r="D8760" t="s">
        <v>16</v>
      </c>
      <c r="E8760" t="s">
        <v>16</v>
      </c>
      <c r="F8760" t="s">
        <v>16</v>
      </c>
      <c r="G8760" t="s">
        <v>13916</v>
      </c>
      <c r="H8760">
        <v>1</v>
      </c>
      <c r="I8760" t="s">
        <v>15843</v>
      </c>
    </row>
    <row r="8761" spans="1:9" x14ac:dyDescent="0.25">
      <c r="A8761" t="s">
        <v>14685</v>
      </c>
      <c r="B8761">
        <v>96266400</v>
      </c>
      <c r="C8761" t="s">
        <v>16</v>
      </c>
      <c r="D8761" t="s">
        <v>16</v>
      </c>
      <c r="E8761" t="s">
        <v>16</v>
      </c>
      <c r="F8761" t="s">
        <v>16</v>
      </c>
      <c r="G8761" t="s">
        <v>13916</v>
      </c>
      <c r="H8761">
        <v>1</v>
      </c>
      <c r="I8761" t="s">
        <v>15843</v>
      </c>
    </row>
    <row r="8762" spans="1:9" x14ac:dyDescent="0.25">
      <c r="A8762" t="s">
        <v>14398</v>
      </c>
      <c r="B8762">
        <v>57617080</v>
      </c>
      <c r="C8762" t="s">
        <v>16</v>
      </c>
      <c r="D8762" t="s">
        <v>16</v>
      </c>
      <c r="E8762" t="s">
        <v>16</v>
      </c>
      <c r="F8762" t="s">
        <v>16</v>
      </c>
      <c r="G8762" t="s">
        <v>11284</v>
      </c>
      <c r="H8762">
        <v>1</v>
      </c>
      <c r="I8762" t="s">
        <v>13149</v>
      </c>
    </row>
    <row r="8763" spans="1:9" x14ac:dyDescent="0.25">
      <c r="A8763" t="s">
        <v>14680</v>
      </c>
      <c r="B8763">
        <v>57617080</v>
      </c>
      <c r="C8763" t="s">
        <v>16</v>
      </c>
      <c r="D8763" t="s">
        <v>16</v>
      </c>
      <c r="E8763" t="s">
        <v>16</v>
      </c>
      <c r="F8763" t="s">
        <v>16</v>
      </c>
      <c r="G8763" t="s">
        <v>11284</v>
      </c>
      <c r="H8763">
        <v>1</v>
      </c>
      <c r="I8763" t="s">
        <v>13149</v>
      </c>
    </row>
    <row r="8764" spans="1:9" x14ac:dyDescent="0.25">
      <c r="A8764" t="s">
        <v>14399</v>
      </c>
      <c r="B8764">
        <v>57617080</v>
      </c>
      <c r="C8764" t="s">
        <v>16</v>
      </c>
      <c r="D8764" t="s">
        <v>16</v>
      </c>
      <c r="E8764" t="s">
        <v>16</v>
      </c>
      <c r="F8764" t="s">
        <v>16</v>
      </c>
      <c r="G8764" t="s">
        <v>11284</v>
      </c>
      <c r="H8764">
        <v>1</v>
      </c>
      <c r="I8764" t="s">
        <v>13149</v>
      </c>
    </row>
    <row r="8765" spans="1:9" x14ac:dyDescent="0.25">
      <c r="A8765" t="s">
        <v>15214</v>
      </c>
      <c r="B8765">
        <v>57617080</v>
      </c>
      <c r="C8765" t="s">
        <v>16</v>
      </c>
      <c r="D8765" t="s">
        <v>16</v>
      </c>
      <c r="E8765" t="s">
        <v>16</v>
      </c>
      <c r="F8765" t="s">
        <v>16</v>
      </c>
      <c r="G8765" t="s">
        <v>11284</v>
      </c>
      <c r="H8765">
        <v>1</v>
      </c>
      <c r="I8765" t="s">
        <v>13149</v>
      </c>
    </row>
    <row r="8766" spans="1:9" x14ac:dyDescent="0.25">
      <c r="A8766" t="s">
        <v>14693</v>
      </c>
      <c r="B8766">
        <v>57617080</v>
      </c>
      <c r="C8766" t="s">
        <v>16</v>
      </c>
      <c r="D8766" t="s">
        <v>16</v>
      </c>
      <c r="E8766" t="s">
        <v>16</v>
      </c>
      <c r="F8766" t="s">
        <v>16</v>
      </c>
      <c r="G8766" t="s">
        <v>11284</v>
      </c>
      <c r="H8766">
        <v>1</v>
      </c>
      <c r="I8766" t="s">
        <v>13149</v>
      </c>
    </row>
    <row r="8767" spans="1:9" x14ac:dyDescent="0.25">
      <c r="A8767" t="s">
        <v>14697</v>
      </c>
      <c r="B8767">
        <v>57617080</v>
      </c>
      <c r="C8767" t="s">
        <v>16</v>
      </c>
      <c r="D8767" t="s">
        <v>16</v>
      </c>
      <c r="E8767" t="s">
        <v>16</v>
      </c>
      <c r="F8767" t="s">
        <v>16</v>
      </c>
      <c r="G8767" t="s">
        <v>11284</v>
      </c>
      <c r="H8767">
        <v>1</v>
      </c>
      <c r="I8767" t="s">
        <v>13149</v>
      </c>
    </row>
    <row r="8768" spans="1:9" x14ac:dyDescent="0.25">
      <c r="A8768" t="s">
        <v>14216</v>
      </c>
      <c r="B8768">
        <v>96266400</v>
      </c>
      <c r="C8768" t="s">
        <v>16</v>
      </c>
      <c r="D8768" t="s">
        <v>16</v>
      </c>
      <c r="E8768" t="s">
        <v>16</v>
      </c>
      <c r="F8768" t="s">
        <v>16</v>
      </c>
      <c r="G8768" t="s">
        <v>13916</v>
      </c>
      <c r="H8768">
        <v>2</v>
      </c>
      <c r="I8768" t="s">
        <v>15857</v>
      </c>
    </row>
    <row r="8769" spans="1:9" x14ac:dyDescent="0.25">
      <c r="A8769" t="s">
        <v>14216</v>
      </c>
      <c r="B8769">
        <v>46352425</v>
      </c>
      <c r="C8769" t="s">
        <v>16</v>
      </c>
      <c r="D8769" t="s">
        <v>16</v>
      </c>
      <c r="E8769" t="s">
        <v>16</v>
      </c>
      <c r="F8769" t="s">
        <v>16</v>
      </c>
      <c r="G8769" t="s">
        <v>14217</v>
      </c>
      <c r="H8769">
        <v>1</v>
      </c>
      <c r="I8769" t="s">
        <v>15856</v>
      </c>
    </row>
    <row r="8770" spans="1:9" x14ac:dyDescent="0.25">
      <c r="A8770" t="s">
        <v>15318</v>
      </c>
      <c r="B8770">
        <v>96266400</v>
      </c>
      <c r="C8770" t="s">
        <v>16</v>
      </c>
      <c r="D8770" t="s">
        <v>16</v>
      </c>
      <c r="E8770" t="s">
        <v>16</v>
      </c>
      <c r="F8770" t="s">
        <v>16</v>
      </c>
      <c r="G8770" t="s">
        <v>13916</v>
      </c>
      <c r="H8770">
        <v>1</v>
      </c>
      <c r="I8770" t="s">
        <v>15843</v>
      </c>
    </row>
    <row r="8771" spans="1:9" x14ac:dyDescent="0.25">
      <c r="A8771" t="s">
        <v>14702</v>
      </c>
      <c r="B8771">
        <v>96266400</v>
      </c>
      <c r="C8771" t="s">
        <v>16</v>
      </c>
      <c r="D8771" t="s">
        <v>16</v>
      </c>
      <c r="E8771" t="s">
        <v>16</v>
      </c>
      <c r="F8771" t="s">
        <v>16</v>
      </c>
      <c r="G8771" t="s">
        <v>13916</v>
      </c>
      <c r="H8771">
        <v>1</v>
      </c>
      <c r="I8771" t="s">
        <v>15843</v>
      </c>
    </row>
    <row r="8772" spans="1:9" x14ac:dyDescent="0.25">
      <c r="A8772" t="s">
        <v>15273</v>
      </c>
      <c r="B8772">
        <v>96266400</v>
      </c>
      <c r="C8772" t="s">
        <v>16</v>
      </c>
      <c r="D8772" t="s">
        <v>16</v>
      </c>
      <c r="E8772" t="s">
        <v>16</v>
      </c>
      <c r="F8772" t="s">
        <v>16</v>
      </c>
      <c r="G8772" t="s">
        <v>13916</v>
      </c>
      <c r="H8772">
        <v>1</v>
      </c>
      <c r="I8772" t="s">
        <v>15843</v>
      </c>
    </row>
    <row r="8773" spans="1:9" x14ac:dyDescent="0.25">
      <c r="A8773" t="s">
        <v>15272</v>
      </c>
      <c r="B8773">
        <v>96266400</v>
      </c>
      <c r="C8773" t="s">
        <v>16</v>
      </c>
      <c r="D8773" t="s">
        <v>16</v>
      </c>
      <c r="E8773" t="s">
        <v>16</v>
      </c>
      <c r="F8773" t="s">
        <v>16</v>
      </c>
      <c r="G8773" t="s">
        <v>13916</v>
      </c>
      <c r="H8773">
        <v>1</v>
      </c>
      <c r="I8773" t="s">
        <v>15843</v>
      </c>
    </row>
    <row r="8774" spans="1:9" x14ac:dyDescent="0.25">
      <c r="A8774" t="s">
        <v>15275</v>
      </c>
      <c r="B8774">
        <v>96266400</v>
      </c>
      <c r="C8774" t="s">
        <v>16</v>
      </c>
      <c r="D8774" t="s">
        <v>16</v>
      </c>
      <c r="E8774" t="s">
        <v>16</v>
      </c>
      <c r="F8774" t="s">
        <v>16</v>
      </c>
      <c r="G8774" t="s">
        <v>13916</v>
      </c>
      <c r="H8774">
        <v>1</v>
      </c>
      <c r="I8774" t="s">
        <v>15843</v>
      </c>
    </row>
    <row r="8775" spans="1:9" x14ac:dyDescent="0.25">
      <c r="A8775" t="s">
        <v>15276</v>
      </c>
      <c r="B8775">
        <v>96266400</v>
      </c>
      <c r="C8775" t="s">
        <v>16</v>
      </c>
      <c r="D8775" t="s">
        <v>16</v>
      </c>
      <c r="E8775" t="s">
        <v>16</v>
      </c>
      <c r="F8775" t="s">
        <v>16</v>
      </c>
      <c r="G8775" t="s">
        <v>13916</v>
      </c>
      <c r="H8775">
        <v>1</v>
      </c>
      <c r="I8775" t="s">
        <v>15843</v>
      </c>
    </row>
    <row r="8776" spans="1:9" x14ac:dyDescent="0.25">
      <c r="A8776" t="s">
        <v>15277</v>
      </c>
      <c r="B8776">
        <v>96266400</v>
      </c>
      <c r="C8776" t="s">
        <v>16</v>
      </c>
      <c r="D8776" t="s">
        <v>16</v>
      </c>
      <c r="E8776" t="s">
        <v>16</v>
      </c>
      <c r="F8776" t="s">
        <v>16</v>
      </c>
      <c r="G8776" t="s">
        <v>13916</v>
      </c>
      <c r="H8776">
        <v>1</v>
      </c>
      <c r="I8776" t="s">
        <v>15843</v>
      </c>
    </row>
    <row r="8777" spans="1:9" x14ac:dyDescent="0.25">
      <c r="A8777" t="s">
        <v>15278</v>
      </c>
      <c r="B8777">
        <v>57617080</v>
      </c>
      <c r="C8777" t="s">
        <v>16</v>
      </c>
      <c r="D8777" t="s">
        <v>16</v>
      </c>
      <c r="E8777" t="s">
        <v>16</v>
      </c>
      <c r="F8777" t="s">
        <v>16</v>
      </c>
      <c r="G8777" t="s">
        <v>11284</v>
      </c>
      <c r="H8777">
        <v>1</v>
      </c>
      <c r="I8777" t="s">
        <v>13149</v>
      </c>
    </row>
    <row r="8778" spans="1:9" x14ac:dyDescent="0.25">
      <c r="A8778" t="s">
        <v>15279</v>
      </c>
      <c r="B8778">
        <v>57617080</v>
      </c>
      <c r="C8778" t="s">
        <v>16</v>
      </c>
      <c r="D8778" t="s">
        <v>16</v>
      </c>
      <c r="E8778" t="s">
        <v>16</v>
      </c>
      <c r="F8778" t="s">
        <v>16</v>
      </c>
      <c r="G8778" t="s">
        <v>11284</v>
      </c>
      <c r="H8778">
        <v>1</v>
      </c>
      <c r="I8778" t="s">
        <v>13149</v>
      </c>
    </row>
    <row r="8779" spans="1:9" x14ac:dyDescent="0.25">
      <c r="A8779" t="s">
        <v>15280</v>
      </c>
      <c r="B8779">
        <v>57617080</v>
      </c>
      <c r="C8779" t="s">
        <v>16</v>
      </c>
      <c r="D8779" t="s">
        <v>16</v>
      </c>
      <c r="E8779" t="s">
        <v>16</v>
      </c>
      <c r="F8779" t="s">
        <v>16</v>
      </c>
      <c r="G8779" t="s">
        <v>11284</v>
      </c>
      <c r="H8779">
        <v>1</v>
      </c>
      <c r="I8779" t="s">
        <v>13149</v>
      </c>
    </row>
    <row r="8780" spans="1:9" x14ac:dyDescent="0.25">
      <c r="A8780" t="s">
        <v>15281</v>
      </c>
      <c r="B8780">
        <v>57617080</v>
      </c>
      <c r="C8780" t="s">
        <v>16</v>
      </c>
      <c r="D8780" t="s">
        <v>16</v>
      </c>
      <c r="E8780" t="s">
        <v>16</v>
      </c>
      <c r="F8780" t="s">
        <v>16</v>
      </c>
      <c r="G8780" t="s">
        <v>11284</v>
      </c>
      <c r="H8780">
        <v>1</v>
      </c>
      <c r="I8780" t="s">
        <v>13149</v>
      </c>
    </row>
    <row r="8781" spans="1:9" x14ac:dyDescent="0.25">
      <c r="A8781" t="s">
        <v>14575</v>
      </c>
      <c r="B8781">
        <v>57617080</v>
      </c>
      <c r="C8781" t="s">
        <v>16</v>
      </c>
      <c r="D8781" t="s">
        <v>16</v>
      </c>
      <c r="E8781" t="s">
        <v>16</v>
      </c>
      <c r="F8781" t="s">
        <v>16</v>
      </c>
      <c r="G8781" t="s">
        <v>11284</v>
      </c>
      <c r="H8781">
        <v>1</v>
      </c>
      <c r="I8781" t="s">
        <v>13149</v>
      </c>
    </row>
    <row r="8782" spans="1:9" x14ac:dyDescent="0.25">
      <c r="A8782" t="s">
        <v>15256</v>
      </c>
      <c r="B8782">
        <v>96266400</v>
      </c>
      <c r="C8782" t="s">
        <v>16</v>
      </c>
      <c r="D8782" t="s">
        <v>16</v>
      </c>
      <c r="E8782" t="s">
        <v>16</v>
      </c>
      <c r="F8782" t="s">
        <v>16</v>
      </c>
      <c r="G8782" t="s">
        <v>13916</v>
      </c>
      <c r="H8782">
        <v>1</v>
      </c>
      <c r="I8782" t="s">
        <v>15843</v>
      </c>
    </row>
    <row r="8783" spans="1:9" x14ac:dyDescent="0.25">
      <c r="A8783" t="s">
        <v>15257</v>
      </c>
      <c r="B8783">
        <v>96266400</v>
      </c>
      <c r="C8783" t="s">
        <v>16</v>
      </c>
      <c r="D8783" t="s">
        <v>16</v>
      </c>
      <c r="E8783" t="s">
        <v>16</v>
      </c>
      <c r="F8783" t="s">
        <v>16</v>
      </c>
      <c r="G8783" t="s">
        <v>13916</v>
      </c>
      <c r="H8783">
        <v>1</v>
      </c>
      <c r="I8783" t="s">
        <v>15843</v>
      </c>
    </row>
    <row r="8784" spans="1:9" x14ac:dyDescent="0.25">
      <c r="A8784" t="s">
        <v>15157</v>
      </c>
      <c r="B8784">
        <v>57617080</v>
      </c>
      <c r="C8784" t="s">
        <v>16</v>
      </c>
      <c r="D8784" t="s">
        <v>16</v>
      </c>
      <c r="E8784" t="s">
        <v>16</v>
      </c>
      <c r="F8784" t="s">
        <v>16</v>
      </c>
      <c r="G8784" t="s">
        <v>11284</v>
      </c>
      <c r="H8784">
        <v>1</v>
      </c>
      <c r="I8784" t="s">
        <v>13149</v>
      </c>
    </row>
    <row r="8785" spans="1:9" x14ac:dyDescent="0.25">
      <c r="A8785" t="s">
        <v>15158</v>
      </c>
      <c r="B8785">
        <v>57617080</v>
      </c>
      <c r="C8785" t="s">
        <v>16</v>
      </c>
      <c r="D8785" t="s">
        <v>16</v>
      </c>
      <c r="E8785" t="s">
        <v>16</v>
      </c>
      <c r="F8785" t="s">
        <v>16</v>
      </c>
      <c r="G8785" t="s">
        <v>11284</v>
      </c>
      <c r="H8785">
        <v>1</v>
      </c>
      <c r="I8785" t="s">
        <v>13149</v>
      </c>
    </row>
    <row r="8786" spans="1:9" x14ac:dyDescent="0.25">
      <c r="A8786" t="s">
        <v>16614</v>
      </c>
      <c r="B8786">
        <v>46352425</v>
      </c>
      <c r="C8786" t="s">
        <v>16</v>
      </c>
      <c r="D8786" t="s">
        <v>16</v>
      </c>
      <c r="E8786" t="s">
        <v>16</v>
      </c>
      <c r="F8786" t="s">
        <v>16</v>
      </c>
      <c r="G8786" t="s">
        <v>14217</v>
      </c>
      <c r="H8786">
        <v>1</v>
      </c>
      <c r="I8786" t="s">
        <v>15856</v>
      </c>
    </row>
    <row r="8787" spans="1:9" x14ac:dyDescent="0.25">
      <c r="A8787" t="s">
        <v>16662</v>
      </c>
      <c r="B8787">
        <v>46352425</v>
      </c>
      <c r="C8787" t="s">
        <v>16</v>
      </c>
      <c r="D8787" t="s">
        <v>16</v>
      </c>
      <c r="E8787" t="s">
        <v>16</v>
      </c>
      <c r="F8787" t="s">
        <v>16</v>
      </c>
      <c r="G8787" t="s">
        <v>14217</v>
      </c>
      <c r="H8787">
        <v>2</v>
      </c>
      <c r="I8787" t="s">
        <v>40858</v>
      </c>
    </row>
    <row r="8788" spans="1:9" x14ac:dyDescent="0.25">
      <c r="A8788" t="s">
        <v>16662</v>
      </c>
      <c r="B8788">
        <v>96266400</v>
      </c>
      <c r="C8788" t="s">
        <v>16</v>
      </c>
      <c r="D8788" t="s">
        <v>16</v>
      </c>
      <c r="E8788" t="s">
        <v>16</v>
      </c>
      <c r="F8788" t="s">
        <v>16</v>
      </c>
      <c r="G8788" t="s">
        <v>13916</v>
      </c>
      <c r="H8788">
        <v>1</v>
      </c>
      <c r="I8788" t="s">
        <v>15843</v>
      </c>
    </row>
    <row r="8789" spans="1:9" x14ac:dyDescent="0.25">
      <c r="A8789" t="s">
        <v>16622</v>
      </c>
      <c r="B8789">
        <v>46352425</v>
      </c>
      <c r="C8789" t="s">
        <v>16</v>
      </c>
      <c r="D8789" t="s">
        <v>16</v>
      </c>
      <c r="E8789" t="s">
        <v>16</v>
      </c>
      <c r="F8789" t="s">
        <v>16</v>
      </c>
      <c r="G8789" t="s">
        <v>14217</v>
      </c>
      <c r="H8789">
        <v>2</v>
      </c>
      <c r="I8789" t="s">
        <v>40858</v>
      </c>
    </row>
    <row r="8790" spans="1:9" x14ac:dyDescent="0.25">
      <c r="A8790" t="s">
        <v>16622</v>
      </c>
      <c r="B8790">
        <v>96266400</v>
      </c>
      <c r="C8790" t="s">
        <v>16</v>
      </c>
      <c r="D8790" t="s">
        <v>16</v>
      </c>
      <c r="E8790" t="s">
        <v>16</v>
      </c>
      <c r="F8790" t="s">
        <v>16</v>
      </c>
      <c r="G8790" t="s">
        <v>13916</v>
      </c>
      <c r="H8790">
        <v>1</v>
      </c>
      <c r="I8790" t="s">
        <v>15843</v>
      </c>
    </row>
    <row r="8791" spans="1:9" x14ac:dyDescent="0.25">
      <c r="A8791" t="s">
        <v>16623</v>
      </c>
      <c r="B8791">
        <v>46352425</v>
      </c>
      <c r="C8791" t="s">
        <v>16</v>
      </c>
      <c r="D8791" t="s">
        <v>16</v>
      </c>
      <c r="E8791" t="s">
        <v>16</v>
      </c>
      <c r="F8791" t="s">
        <v>16</v>
      </c>
      <c r="G8791" t="s">
        <v>14217</v>
      </c>
      <c r="H8791">
        <v>2</v>
      </c>
      <c r="I8791" t="s">
        <v>40858</v>
      </c>
    </row>
    <row r="8792" spans="1:9" x14ac:dyDescent="0.25">
      <c r="A8792" t="s">
        <v>16623</v>
      </c>
      <c r="B8792">
        <v>96266400</v>
      </c>
      <c r="C8792" t="s">
        <v>16</v>
      </c>
      <c r="D8792" t="s">
        <v>16</v>
      </c>
      <c r="E8792" t="s">
        <v>16</v>
      </c>
      <c r="F8792" t="s">
        <v>16</v>
      </c>
      <c r="G8792" t="s">
        <v>13916</v>
      </c>
      <c r="H8792">
        <v>1</v>
      </c>
      <c r="I8792" t="s">
        <v>15843</v>
      </c>
    </row>
    <row r="8793" spans="1:9" x14ac:dyDescent="0.25">
      <c r="A8793" t="s">
        <v>16620</v>
      </c>
      <c r="B8793">
        <v>46352425</v>
      </c>
      <c r="C8793" t="s">
        <v>16</v>
      </c>
      <c r="D8793" t="s">
        <v>16</v>
      </c>
      <c r="E8793" t="s">
        <v>16</v>
      </c>
      <c r="F8793" t="s">
        <v>16</v>
      </c>
      <c r="G8793" t="s">
        <v>14217</v>
      </c>
      <c r="H8793">
        <v>2</v>
      </c>
      <c r="I8793" t="s">
        <v>40858</v>
      </c>
    </row>
    <row r="8794" spans="1:9" x14ac:dyDescent="0.25">
      <c r="A8794" t="s">
        <v>16620</v>
      </c>
      <c r="B8794">
        <v>96266400</v>
      </c>
      <c r="C8794" t="s">
        <v>16</v>
      </c>
      <c r="D8794" t="s">
        <v>16</v>
      </c>
      <c r="E8794" t="s">
        <v>16</v>
      </c>
      <c r="F8794" t="s">
        <v>16</v>
      </c>
      <c r="G8794" t="s">
        <v>13916</v>
      </c>
      <c r="H8794">
        <v>1</v>
      </c>
      <c r="I8794" t="s">
        <v>15843</v>
      </c>
    </row>
    <row r="8795" spans="1:9" x14ac:dyDescent="0.25">
      <c r="A8795" t="s">
        <v>16644</v>
      </c>
      <c r="B8795">
        <v>46352425</v>
      </c>
      <c r="C8795" t="s">
        <v>16</v>
      </c>
      <c r="D8795" t="s">
        <v>16</v>
      </c>
      <c r="E8795" t="s">
        <v>16</v>
      </c>
      <c r="F8795" t="s">
        <v>16</v>
      </c>
      <c r="G8795" t="s">
        <v>14217</v>
      </c>
      <c r="H8795">
        <v>2</v>
      </c>
      <c r="I8795" t="s">
        <v>40858</v>
      </c>
    </row>
    <row r="8796" spans="1:9" x14ac:dyDescent="0.25">
      <c r="A8796" t="s">
        <v>16644</v>
      </c>
      <c r="B8796">
        <v>96266400</v>
      </c>
      <c r="C8796" t="s">
        <v>16</v>
      </c>
      <c r="D8796" t="s">
        <v>16</v>
      </c>
      <c r="E8796" t="s">
        <v>16</v>
      </c>
      <c r="F8796" t="s">
        <v>16</v>
      </c>
      <c r="G8796" t="s">
        <v>13916</v>
      </c>
      <c r="H8796">
        <v>1</v>
      </c>
      <c r="I8796" t="s">
        <v>15843</v>
      </c>
    </row>
    <row r="8797" spans="1:9" x14ac:dyDescent="0.25">
      <c r="A8797" t="s">
        <v>16666</v>
      </c>
      <c r="B8797">
        <v>57617080</v>
      </c>
      <c r="C8797" t="s">
        <v>16</v>
      </c>
      <c r="D8797" t="s">
        <v>16</v>
      </c>
      <c r="E8797" t="s">
        <v>16</v>
      </c>
      <c r="F8797" t="s">
        <v>16</v>
      </c>
      <c r="G8797" t="s">
        <v>11284</v>
      </c>
      <c r="H8797">
        <v>1</v>
      </c>
      <c r="I8797" t="s">
        <v>13149</v>
      </c>
    </row>
    <row r="8798" spans="1:9" x14ac:dyDescent="0.25">
      <c r="A8798" t="s">
        <v>16646</v>
      </c>
      <c r="B8798">
        <v>46352425</v>
      </c>
      <c r="C8798" t="s">
        <v>16</v>
      </c>
      <c r="D8798" t="s">
        <v>16</v>
      </c>
      <c r="E8798" t="s">
        <v>16</v>
      </c>
      <c r="F8798" t="s">
        <v>16</v>
      </c>
      <c r="G8798" t="s">
        <v>14217</v>
      </c>
      <c r="H8798">
        <v>2</v>
      </c>
      <c r="I8798" t="s">
        <v>40858</v>
      </c>
    </row>
    <row r="8799" spans="1:9" x14ac:dyDescent="0.25">
      <c r="A8799" t="s">
        <v>16646</v>
      </c>
      <c r="B8799">
        <v>96266400</v>
      </c>
      <c r="C8799" t="s">
        <v>16</v>
      </c>
      <c r="D8799" t="s">
        <v>16</v>
      </c>
      <c r="E8799" t="s">
        <v>16</v>
      </c>
      <c r="F8799" t="s">
        <v>16</v>
      </c>
      <c r="G8799" t="s">
        <v>13916</v>
      </c>
      <c r="H8799">
        <v>1</v>
      </c>
      <c r="I8799" t="s">
        <v>15843</v>
      </c>
    </row>
    <row r="8800" spans="1:9" x14ac:dyDescent="0.25">
      <c r="A8800" t="s">
        <v>16640</v>
      </c>
      <c r="B8800">
        <v>46352425</v>
      </c>
      <c r="C8800" t="s">
        <v>16</v>
      </c>
      <c r="D8800" t="s">
        <v>16</v>
      </c>
      <c r="E8800" t="s">
        <v>16</v>
      </c>
      <c r="F8800" t="s">
        <v>16</v>
      </c>
      <c r="G8800" t="s">
        <v>14217</v>
      </c>
      <c r="H8800">
        <v>2</v>
      </c>
      <c r="I8800" t="s">
        <v>40858</v>
      </c>
    </row>
    <row r="8801" spans="1:9" x14ac:dyDescent="0.25">
      <c r="A8801" t="s">
        <v>16640</v>
      </c>
      <c r="B8801">
        <v>96266400</v>
      </c>
      <c r="C8801" t="s">
        <v>16</v>
      </c>
      <c r="D8801" t="s">
        <v>16</v>
      </c>
      <c r="E8801" t="s">
        <v>16</v>
      </c>
      <c r="F8801" t="s">
        <v>16</v>
      </c>
      <c r="G8801" t="s">
        <v>13916</v>
      </c>
      <c r="H8801">
        <v>1</v>
      </c>
      <c r="I8801" t="s">
        <v>15843</v>
      </c>
    </row>
    <row r="8802" spans="1:9" x14ac:dyDescent="0.25">
      <c r="A8802" t="s">
        <v>16641</v>
      </c>
      <c r="B8802">
        <v>46352425</v>
      </c>
      <c r="C8802" t="s">
        <v>16</v>
      </c>
      <c r="D8802" t="s">
        <v>16</v>
      </c>
      <c r="E8802" t="s">
        <v>16</v>
      </c>
      <c r="F8802" t="s">
        <v>16</v>
      </c>
      <c r="G8802" t="s">
        <v>14217</v>
      </c>
      <c r="H8802">
        <v>2</v>
      </c>
      <c r="I8802" t="s">
        <v>40858</v>
      </c>
    </row>
    <row r="8803" spans="1:9" x14ac:dyDescent="0.25">
      <c r="A8803" t="s">
        <v>16641</v>
      </c>
      <c r="B8803">
        <v>96266400</v>
      </c>
      <c r="C8803" t="s">
        <v>16</v>
      </c>
      <c r="D8803" t="s">
        <v>16</v>
      </c>
      <c r="E8803" t="s">
        <v>16</v>
      </c>
      <c r="F8803" t="s">
        <v>16</v>
      </c>
      <c r="G8803" t="s">
        <v>13916</v>
      </c>
      <c r="H8803">
        <v>1</v>
      </c>
      <c r="I8803" t="s">
        <v>15843</v>
      </c>
    </row>
    <row r="8804" spans="1:9" x14ac:dyDescent="0.25">
      <c r="A8804" t="s">
        <v>16642</v>
      </c>
      <c r="B8804">
        <v>46352425</v>
      </c>
      <c r="C8804" t="s">
        <v>16</v>
      </c>
      <c r="D8804" t="s">
        <v>16</v>
      </c>
      <c r="E8804" t="s">
        <v>16</v>
      </c>
      <c r="F8804" t="s">
        <v>16</v>
      </c>
      <c r="G8804" t="s">
        <v>14217</v>
      </c>
      <c r="H8804">
        <v>2</v>
      </c>
      <c r="I8804" t="s">
        <v>40858</v>
      </c>
    </row>
    <row r="8805" spans="1:9" x14ac:dyDescent="0.25">
      <c r="A8805" t="s">
        <v>16642</v>
      </c>
      <c r="B8805">
        <v>96266400</v>
      </c>
      <c r="C8805" t="s">
        <v>16</v>
      </c>
      <c r="D8805" t="s">
        <v>16</v>
      </c>
      <c r="E8805" t="s">
        <v>16</v>
      </c>
      <c r="F8805" t="s">
        <v>16</v>
      </c>
      <c r="G8805" t="s">
        <v>13916</v>
      </c>
      <c r="H8805">
        <v>1</v>
      </c>
      <c r="I8805" t="s">
        <v>15843</v>
      </c>
    </row>
    <row r="8806" spans="1:9" x14ac:dyDescent="0.25">
      <c r="A8806" t="s">
        <v>16643</v>
      </c>
      <c r="B8806">
        <v>46352425</v>
      </c>
      <c r="C8806" t="s">
        <v>16</v>
      </c>
      <c r="D8806" t="s">
        <v>16</v>
      </c>
      <c r="E8806" t="s">
        <v>16</v>
      </c>
      <c r="F8806" t="s">
        <v>16</v>
      </c>
      <c r="G8806" t="s">
        <v>14217</v>
      </c>
      <c r="H8806">
        <v>2</v>
      </c>
      <c r="I8806" t="s">
        <v>40858</v>
      </c>
    </row>
    <row r="8807" spans="1:9" x14ac:dyDescent="0.25">
      <c r="A8807" t="s">
        <v>16643</v>
      </c>
      <c r="B8807">
        <v>96266400</v>
      </c>
      <c r="C8807" t="s">
        <v>16</v>
      </c>
      <c r="D8807" t="s">
        <v>16</v>
      </c>
      <c r="E8807" t="s">
        <v>16</v>
      </c>
      <c r="F8807" t="s">
        <v>16</v>
      </c>
      <c r="G8807" t="s">
        <v>13916</v>
      </c>
      <c r="H8807">
        <v>1</v>
      </c>
      <c r="I8807" t="s">
        <v>15843</v>
      </c>
    </row>
    <row r="8808" spans="1:9" x14ac:dyDescent="0.25">
      <c r="A8808" t="s">
        <v>16669</v>
      </c>
      <c r="B8808">
        <v>46352425</v>
      </c>
      <c r="C8808" t="s">
        <v>16</v>
      </c>
      <c r="D8808" t="s">
        <v>16</v>
      </c>
      <c r="E8808" t="s">
        <v>16</v>
      </c>
      <c r="F8808" t="s">
        <v>16</v>
      </c>
      <c r="G8808" t="s">
        <v>14217</v>
      </c>
      <c r="H8808">
        <v>2</v>
      </c>
      <c r="I8808" t="s">
        <v>40858</v>
      </c>
    </row>
    <row r="8809" spans="1:9" x14ac:dyDescent="0.25">
      <c r="A8809" t="s">
        <v>16669</v>
      </c>
      <c r="B8809">
        <v>96266400</v>
      </c>
      <c r="C8809" t="s">
        <v>16</v>
      </c>
      <c r="D8809" t="s">
        <v>16</v>
      </c>
      <c r="E8809" t="s">
        <v>16</v>
      </c>
      <c r="F8809" t="s">
        <v>16</v>
      </c>
      <c r="G8809" t="s">
        <v>13916</v>
      </c>
      <c r="H8809">
        <v>1</v>
      </c>
      <c r="I8809" t="s">
        <v>15843</v>
      </c>
    </row>
    <row r="8810" spans="1:9" x14ac:dyDescent="0.25">
      <c r="A8810" t="s">
        <v>16665</v>
      </c>
      <c r="B8810">
        <v>46352425</v>
      </c>
      <c r="C8810" t="s">
        <v>16</v>
      </c>
      <c r="D8810" t="s">
        <v>16</v>
      </c>
      <c r="E8810" t="s">
        <v>16</v>
      </c>
      <c r="F8810" t="s">
        <v>16</v>
      </c>
      <c r="G8810" t="s">
        <v>14217</v>
      </c>
      <c r="H8810">
        <v>2</v>
      </c>
      <c r="I8810" t="s">
        <v>40858</v>
      </c>
    </row>
    <row r="8811" spans="1:9" x14ac:dyDescent="0.25">
      <c r="A8811" t="s">
        <v>16665</v>
      </c>
      <c r="B8811">
        <v>96266400</v>
      </c>
      <c r="C8811" t="s">
        <v>16</v>
      </c>
      <c r="D8811" t="s">
        <v>16</v>
      </c>
      <c r="E8811" t="s">
        <v>16</v>
      </c>
      <c r="F8811" t="s">
        <v>16</v>
      </c>
      <c r="G8811" t="s">
        <v>13916</v>
      </c>
      <c r="H8811">
        <v>1</v>
      </c>
      <c r="I8811" t="s">
        <v>15843</v>
      </c>
    </row>
    <row r="8812" spans="1:9" x14ac:dyDescent="0.25">
      <c r="A8812" t="s">
        <v>16670</v>
      </c>
      <c r="B8812">
        <v>46352425</v>
      </c>
      <c r="C8812" t="s">
        <v>16</v>
      </c>
      <c r="D8812" t="s">
        <v>16</v>
      </c>
      <c r="E8812" t="s">
        <v>16</v>
      </c>
      <c r="F8812" t="s">
        <v>16</v>
      </c>
      <c r="G8812" t="s">
        <v>14217</v>
      </c>
      <c r="H8812">
        <v>2</v>
      </c>
      <c r="I8812" t="s">
        <v>40858</v>
      </c>
    </row>
    <row r="8813" spans="1:9" x14ac:dyDescent="0.25">
      <c r="A8813" t="s">
        <v>16670</v>
      </c>
      <c r="B8813">
        <v>96266400</v>
      </c>
      <c r="C8813" t="s">
        <v>16</v>
      </c>
      <c r="D8813" t="s">
        <v>16</v>
      </c>
      <c r="E8813" t="s">
        <v>16</v>
      </c>
      <c r="F8813" t="s">
        <v>16</v>
      </c>
      <c r="G8813" t="s">
        <v>13916</v>
      </c>
      <c r="H8813">
        <v>1</v>
      </c>
      <c r="I8813" t="s">
        <v>15843</v>
      </c>
    </row>
    <row r="8814" spans="1:9" x14ac:dyDescent="0.25">
      <c r="A8814" t="s">
        <v>16664</v>
      </c>
      <c r="B8814">
        <v>57617080</v>
      </c>
      <c r="C8814" t="s">
        <v>16</v>
      </c>
      <c r="D8814" t="s">
        <v>16</v>
      </c>
      <c r="E8814" t="s">
        <v>16</v>
      </c>
      <c r="F8814" t="s">
        <v>16</v>
      </c>
      <c r="G8814" t="s">
        <v>11284</v>
      </c>
      <c r="H8814">
        <v>1</v>
      </c>
      <c r="I8814" t="s">
        <v>13149</v>
      </c>
    </row>
    <row r="8815" spans="1:9" x14ac:dyDescent="0.25">
      <c r="A8815" t="s">
        <v>16671</v>
      </c>
      <c r="B8815">
        <v>57617080</v>
      </c>
      <c r="C8815" t="s">
        <v>16</v>
      </c>
      <c r="D8815" t="s">
        <v>16</v>
      </c>
      <c r="E8815" t="s">
        <v>16</v>
      </c>
      <c r="F8815" t="s">
        <v>16</v>
      </c>
      <c r="G8815" t="s">
        <v>11284</v>
      </c>
      <c r="H8815">
        <v>1</v>
      </c>
      <c r="I8815" t="s">
        <v>13149</v>
      </c>
    </row>
    <row r="8816" spans="1:9" x14ac:dyDescent="0.25">
      <c r="A8816" t="s">
        <v>16672</v>
      </c>
      <c r="B8816">
        <v>46352425</v>
      </c>
      <c r="C8816" t="s">
        <v>16</v>
      </c>
      <c r="D8816" t="s">
        <v>16</v>
      </c>
      <c r="E8816" t="s">
        <v>16</v>
      </c>
      <c r="F8816" t="s">
        <v>16</v>
      </c>
      <c r="G8816" t="s">
        <v>14217</v>
      </c>
      <c r="H8816">
        <v>2</v>
      </c>
      <c r="I8816" t="s">
        <v>40858</v>
      </c>
    </row>
    <row r="8817" spans="1:9" x14ac:dyDescent="0.25">
      <c r="A8817" t="s">
        <v>16672</v>
      </c>
      <c r="B8817">
        <v>96266400</v>
      </c>
      <c r="C8817" t="s">
        <v>16</v>
      </c>
      <c r="D8817" t="s">
        <v>16</v>
      </c>
      <c r="E8817" t="s">
        <v>16</v>
      </c>
      <c r="F8817" t="s">
        <v>16</v>
      </c>
      <c r="G8817" t="s">
        <v>13916</v>
      </c>
      <c r="H8817">
        <v>1</v>
      </c>
      <c r="I8817" t="s">
        <v>15843</v>
      </c>
    </row>
    <row r="8818" spans="1:9" x14ac:dyDescent="0.25">
      <c r="A8818" t="s">
        <v>16647</v>
      </c>
      <c r="B8818">
        <v>57617080</v>
      </c>
      <c r="C8818" t="s">
        <v>16</v>
      </c>
      <c r="D8818" t="s">
        <v>16</v>
      </c>
      <c r="E8818" t="s">
        <v>16</v>
      </c>
      <c r="F8818" t="s">
        <v>16</v>
      </c>
      <c r="G8818" t="s">
        <v>11284</v>
      </c>
      <c r="H8818">
        <v>1</v>
      </c>
      <c r="I8818" t="s">
        <v>13149</v>
      </c>
    </row>
    <row r="8819" spans="1:9" x14ac:dyDescent="0.25">
      <c r="A8819" t="s">
        <v>16668</v>
      </c>
      <c r="B8819">
        <v>46352425</v>
      </c>
      <c r="C8819" t="s">
        <v>16</v>
      </c>
      <c r="D8819" t="s">
        <v>16</v>
      </c>
      <c r="E8819" t="s">
        <v>16</v>
      </c>
      <c r="F8819" t="s">
        <v>16</v>
      </c>
      <c r="G8819" t="s">
        <v>14217</v>
      </c>
      <c r="H8819">
        <v>2</v>
      </c>
      <c r="I8819" t="s">
        <v>40858</v>
      </c>
    </row>
    <row r="8820" spans="1:9" x14ac:dyDescent="0.25">
      <c r="A8820" t="s">
        <v>16668</v>
      </c>
      <c r="B8820">
        <v>96266400</v>
      </c>
      <c r="C8820" t="s">
        <v>16</v>
      </c>
      <c r="D8820" t="s">
        <v>16</v>
      </c>
      <c r="E8820" t="s">
        <v>16</v>
      </c>
      <c r="F8820" t="s">
        <v>16</v>
      </c>
      <c r="G8820" t="s">
        <v>13916</v>
      </c>
      <c r="H8820">
        <v>1</v>
      </c>
      <c r="I8820" t="s">
        <v>15843</v>
      </c>
    </row>
    <row r="8821" spans="1:9" x14ac:dyDescent="0.25">
      <c r="A8821" t="s">
        <v>16667</v>
      </c>
      <c r="B8821">
        <v>46352425</v>
      </c>
      <c r="C8821" t="s">
        <v>16</v>
      </c>
      <c r="D8821" t="s">
        <v>16</v>
      </c>
      <c r="E8821" t="s">
        <v>16</v>
      </c>
      <c r="F8821" t="s">
        <v>16</v>
      </c>
      <c r="G8821" t="s">
        <v>14217</v>
      </c>
      <c r="H8821">
        <v>2</v>
      </c>
      <c r="I8821" t="s">
        <v>40858</v>
      </c>
    </row>
    <row r="8822" spans="1:9" x14ac:dyDescent="0.25">
      <c r="A8822" t="s">
        <v>16667</v>
      </c>
      <c r="B8822">
        <v>96266400</v>
      </c>
      <c r="C8822" t="s">
        <v>16</v>
      </c>
      <c r="D8822" t="s">
        <v>16</v>
      </c>
      <c r="E8822" t="s">
        <v>16</v>
      </c>
      <c r="F8822" t="s">
        <v>16</v>
      </c>
      <c r="G8822" t="s">
        <v>13916</v>
      </c>
      <c r="H8822">
        <v>1</v>
      </c>
      <c r="I8822" t="s">
        <v>15843</v>
      </c>
    </row>
    <row r="8823" spans="1:9" x14ac:dyDescent="0.25">
      <c r="A8823" t="s">
        <v>16624</v>
      </c>
      <c r="B8823">
        <v>57617080</v>
      </c>
      <c r="C8823" t="s">
        <v>16</v>
      </c>
      <c r="D8823" t="s">
        <v>16</v>
      </c>
      <c r="E8823" t="s">
        <v>16</v>
      </c>
      <c r="F8823" t="s">
        <v>16</v>
      </c>
      <c r="G8823" t="s">
        <v>11284</v>
      </c>
      <c r="H8823">
        <v>1</v>
      </c>
      <c r="I8823" t="s">
        <v>13149</v>
      </c>
    </row>
    <row r="8824" spans="1:9" x14ac:dyDescent="0.25">
      <c r="A8824" t="s">
        <v>16566</v>
      </c>
      <c r="B8824">
        <v>46352425</v>
      </c>
      <c r="C8824" t="s">
        <v>16</v>
      </c>
      <c r="D8824" t="s">
        <v>16</v>
      </c>
      <c r="E8824" t="s">
        <v>16</v>
      </c>
      <c r="F8824" t="s">
        <v>16</v>
      </c>
      <c r="G8824" t="s">
        <v>14217</v>
      </c>
      <c r="H8824">
        <v>2</v>
      </c>
      <c r="I8824" t="s">
        <v>40858</v>
      </c>
    </row>
    <row r="8825" spans="1:9" x14ac:dyDescent="0.25">
      <c r="A8825" t="s">
        <v>16566</v>
      </c>
      <c r="B8825">
        <v>96266400</v>
      </c>
      <c r="C8825" t="s">
        <v>16</v>
      </c>
      <c r="D8825" t="s">
        <v>16</v>
      </c>
      <c r="E8825" t="s">
        <v>16</v>
      </c>
      <c r="F8825" t="s">
        <v>16</v>
      </c>
      <c r="G8825" t="s">
        <v>13916</v>
      </c>
      <c r="H8825">
        <v>1</v>
      </c>
      <c r="I8825" t="s">
        <v>15843</v>
      </c>
    </row>
    <row r="8826" spans="1:9" x14ac:dyDescent="0.25">
      <c r="A8826" t="s">
        <v>16567</v>
      </c>
      <c r="B8826">
        <v>46352425</v>
      </c>
      <c r="C8826" t="s">
        <v>16</v>
      </c>
      <c r="D8826" t="s">
        <v>16</v>
      </c>
      <c r="E8826" t="s">
        <v>16</v>
      </c>
      <c r="F8826" t="s">
        <v>16</v>
      </c>
      <c r="G8826" t="s">
        <v>14217</v>
      </c>
      <c r="H8826">
        <v>2</v>
      </c>
      <c r="I8826" t="s">
        <v>40858</v>
      </c>
    </row>
    <row r="8827" spans="1:9" x14ac:dyDescent="0.25">
      <c r="A8827" t="s">
        <v>16567</v>
      </c>
      <c r="B8827">
        <v>96266400</v>
      </c>
      <c r="C8827" t="s">
        <v>16</v>
      </c>
      <c r="D8827" t="s">
        <v>16</v>
      </c>
      <c r="E8827" t="s">
        <v>16</v>
      </c>
      <c r="F8827" t="s">
        <v>16</v>
      </c>
      <c r="G8827" t="s">
        <v>13916</v>
      </c>
      <c r="H8827">
        <v>1</v>
      </c>
      <c r="I8827" t="s">
        <v>15843</v>
      </c>
    </row>
    <row r="8828" spans="1:9" x14ac:dyDescent="0.25">
      <c r="A8828" t="s">
        <v>16564</v>
      </c>
      <c r="B8828">
        <v>46352425</v>
      </c>
      <c r="C8828" t="s">
        <v>16</v>
      </c>
      <c r="D8828" t="s">
        <v>16</v>
      </c>
      <c r="E8828" t="s">
        <v>16</v>
      </c>
      <c r="F8828" t="s">
        <v>16</v>
      </c>
      <c r="G8828" t="s">
        <v>14217</v>
      </c>
      <c r="H8828">
        <v>2</v>
      </c>
      <c r="I8828" t="s">
        <v>40858</v>
      </c>
    </row>
    <row r="8829" spans="1:9" x14ac:dyDescent="0.25">
      <c r="A8829" t="s">
        <v>16564</v>
      </c>
      <c r="B8829">
        <v>96266400</v>
      </c>
      <c r="C8829" t="s">
        <v>16</v>
      </c>
      <c r="D8829" t="s">
        <v>16</v>
      </c>
      <c r="E8829" t="s">
        <v>16</v>
      </c>
      <c r="F8829" t="s">
        <v>16</v>
      </c>
      <c r="G8829" t="s">
        <v>13916</v>
      </c>
      <c r="H8829">
        <v>1</v>
      </c>
      <c r="I8829" t="s">
        <v>15843</v>
      </c>
    </row>
    <row r="8830" spans="1:9" x14ac:dyDescent="0.25">
      <c r="A8830" t="s">
        <v>16565</v>
      </c>
      <c r="B8830">
        <v>46352425</v>
      </c>
      <c r="C8830" t="s">
        <v>16</v>
      </c>
      <c r="D8830" t="s">
        <v>16</v>
      </c>
      <c r="E8830" t="s">
        <v>16</v>
      </c>
      <c r="F8830" t="s">
        <v>16</v>
      </c>
      <c r="G8830" t="s">
        <v>14217</v>
      </c>
      <c r="H8830">
        <v>2</v>
      </c>
      <c r="I8830" t="s">
        <v>40858</v>
      </c>
    </row>
    <row r="8831" spans="1:9" x14ac:dyDescent="0.25">
      <c r="A8831" t="s">
        <v>16565</v>
      </c>
      <c r="B8831">
        <v>96266400</v>
      </c>
      <c r="C8831" t="s">
        <v>16</v>
      </c>
      <c r="D8831" t="s">
        <v>16</v>
      </c>
      <c r="E8831" t="s">
        <v>16</v>
      </c>
      <c r="F8831" t="s">
        <v>16</v>
      </c>
      <c r="G8831" t="s">
        <v>13916</v>
      </c>
      <c r="H8831">
        <v>1</v>
      </c>
      <c r="I8831" t="s">
        <v>15843</v>
      </c>
    </row>
    <row r="8832" spans="1:9" x14ac:dyDescent="0.25">
      <c r="A8832" t="s">
        <v>16569</v>
      </c>
      <c r="B8832">
        <v>46352425</v>
      </c>
      <c r="C8832" t="s">
        <v>16</v>
      </c>
      <c r="D8832" t="s">
        <v>16</v>
      </c>
      <c r="E8832" t="s">
        <v>16</v>
      </c>
      <c r="F8832" t="s">
        <v>16</v>
      </c>
      <c r="G8832" t="s">
        <v>14217</v>
      </c>
      <c r="H8832">
        <v>2</v>
      </c>
      <c r="I8832" t="s">
        <v>40858</v>
      </c>
    </row>
    <row r="8833" spans="1:9" x14ac:dyDescent="0.25">
      <c r="A8833" t="s">
        <v>16569</v>
      </c>
      <c r="B8833">
        <v>96266400</v>
      </c>
      <c r="C8833" t="s">
        <v>16</v>
      </c>
      <c r="D8833" t="s">
        <v>16</v>
      </c>
      <c r="E8833" t="s">
        <v>16</v>
      </c>
      <c r="F8833" t="s">
        <v>16</v>
      </c>
      <c r="G8833" t="s">
        <v>13916</v>
      </c>
      <c r="H8833">
        <v>1</v>
      </c>
      <c r="I8833" t="s">
        <v>15843</v>
      </c>
    </row>
    <row r="8834" spans="1:9" x14ac:dyDescent="0.25">
      <c r="A8834" t="s">
        <v>16568</v>
      </c>
      <c r="B8834">
        <v>46352425</v>
      </c>
      <c r="C8834" t="s">
        <v>16</v>
      </c>
      <c r="D8834" t="s">
        <v>16</v>
      </c>
      <c r="E8834" t="s">
        <v>16</v>
      </c>
      <c r="F8834" t="s">
        <v>16</v>
      </c>
      <c r="G8834" t="s">
        <v>14217</v>
      </c>
      <c r="H8834">
        <v>2</v>
      </c>
      <c r="I8834" t="s">
        <v>40858</v>
      </c>
    </row>
    <row r="8835" spans="1:9" x14ac:dyDescent="0.25">
      <c r="A8835" t="s">
        <v>16568</v>
      </c>
      <c r="B8835">
        <v>96266400</v>
      </c>
      <c r="C8835" t="s">
        <v>16</v>
      </c>
      <c r="D8835" t="s">
        <v>16</v>
      </c>
      <c r="E8835" t="s">
        <v>16</v>
      </c>
      <c r="F8835" t="s">
        <v>16</v>
      </c>
      <c r="G8835" t="s">
        <v>13916</v>
      </c>
      <c r="H8835">
        <v>1</v>
      </c>
      <c r="I8835" t="s">
        <v>15843</v>
      </c>
    </row>
    <row r="8836" spans="1:9" x14ac:dyDescent="0.25">
      <c r="A8836" t="s">
        <v>16625</v>
      </c>
      <c r="B8836">
        <v>46352425</v>
      </c>
      <c r="C8836" t="s">
        <v>16</v>
      </c>
      <c r="D8836" t="s">
        <v>16</v>
      </c>
      <c r="E8836" t="s">
        <v>16</v>
      </c>
      <c r="F8836" t="s">
        <v>16</v>
      </c>
      <c r="G8836" t="s">
        <v>14217</v>
      </c>
      <c r="H8836">
        <v>2</v>
      </c>
      <c r="I8836" t="s">
        <v>40858</v>
      </c>
    </row>
    <row r="8837" spans="1:9" x14ac:dyDescent="0.25">
      <c r="A8837" t="s">
        <v>16625</v>
      </c>
      <c r="B8837">
        <v>96266400</v>
      </c>
      <c r="C8837" t="s">
        <v>16</v>
      </c>
      <c r="D8837" t="s">
        <v>16</v>
      </c>
      <c r="E8837" t="s">
        <v>16</v>
      </c>
      <c r="F8837" t="s">
        <v>16</v>
      </c>
      <c r="G8837" t="s">
        <v>13916</v>
      </c>
      <c r="H8837">
        <v>1</v>
      </c>
      <c r="I8837" t="s">
        <v>15843</v>
      </c>
    </row>
    <row r="8838" spans="1:9" x14ac:dyDescent="0.25">
      <c r="A8838" t="s">
        <v>16563</v>
      </c>
      <c r="B8838">
        <v>46352425</v>
      </c>
      <c r="C8838" t="s">
        <v>16</v>
      </c>
      <c r="D8838" t="s">
        <v>16</v>
      </c>
      <c r="E8838" t="s">
        <v>16</v>
      </c>
      <c r="F8838" t="s">
        <v>16</v>
      </c>
      <c r="G8838" t="s">
        <v>14217</v>
      </c>
      <c r="H8838">
        <v>2</v>
      </c>
      <c r="I8838" t="s">
        <v>40858</v>
      </c>
    </row>
    <row r="8839" spans="1:9" x14ac:dyDescent="0.25">
      <c r="A8839" t="s">
        <v>16563</v>
      </c>
      <c r="B8839">
        <v>96266400</v>
      </c>
      <c r="C8839" t="s">
        <v>16</v>
      </c>
      <c r="D8839" t="s">
        <v>16</v>
      </c>
      <c r="E8839" t="s">
        <v>16</v>
      </c>
      <c r="F8839" t="s">
        <v>16</v>
      </c>
      <c r="G8839" t="s">
        <v>13916</v>
      </c>
      <c r="H8839">
        <v>1</v>
      </c>
      <c r="I8839" t="s">
        <v>15843</v>
      </c>
    </row>
    <row r="8840" spans="1:9" x14ac:dyDescent="0.25">
      <c r="A8840" t="s">
        <v>16570</v>
      </c>
      <c r="B8840">
        <v>57617080</v>
      </c>
      <c r="C8840" t="s">
        <v>16</v>
      </c>
      <c r="D8840" t="s">
        <v>16</v>
      </c>
      <c r="E8840" t="s">
        <v>16</v>
      </c>
      <c r="F8840" t="s">
        <v>16</v>
      </c>
      <c r="G8840" t="s">
        <v>11284</v>
      </c>
      <c r="H8840">
        <v>1</v>
      </c>
      <c r="I8840" t="s">
        <v>13149</v>
      </c>
    </row>
    <row r="8841" spans="1:9" x14ac:dyDescent="0.25">
      <c r="A8841" t="s">
        <v>16571</v>
      </c>
      <c r="B8841">
        <v>57617080</v>
      </c>
      <c r="C8841" t="s">
        <v>16</v>
      </c>
      <c r="D8841" t="s">
        <v>16</v>
      </c>
      <c r="E8841" t="s">
        <v>16</v>
      </c>
      <c r="F8841" t="s">
        <v>16</v>
      </c>
      <c r="G8841" t="s">
        <v>11284</v>
      </c>
      <c r="H8841">
        <v>1</v>
      </c>
      <c r="I8841" t="s">
        <v>13149</v>
      </c>
    </row>
    <row r="8842" spans="1:9" x14ac:dyDescent="0.25">
      <c r="A8842" t="s">
        <v>16572</v>
      </c>
      <c r="B8842">
        <v>57617080</v>
      </c>
      <c r="C8842" t="s">
        <v>16</v>
      </c>
      <c r="D8842" t="s">
        <v>16</v>
      </c>
      <c r="E8842" t="s">
        <v>16</v>
      </c>
      <c r="F8842" t="s">
        <v>16</v>
      </c>
      <c r="G8842" t="s">
        <v>11284</v>
      </c>
      <c r="H8842">
        <v>1</v>
      </c>
      <c r="I8842" t="s">
        <v>13149</v>
      </c>
    </row>
    <row r="8843" spans="1:9" x14ac:dyDescent="0.25">
      <c r="A8843" t="s">
        <v>40788</v>
      </c>
      <c r="B8843">
        <v>57617080</v>
      </c>
      <c r="C8843" t="s">
        <v>16</v>
      </c>
      <c r="D8843" t="s">
        <v>16</v>
      </c>
      <c r="E8843" t="s">
        <v>16</v>
      </c>
      <c r="F8843" t="s">
        <v>16</v>
      </c>
      <c r="G8843" t="s">
        <v>11284</v>
      </c>
      <c r="H8843">
        <v>1</v>
      </c>
      <c r="I8843" t="s">
        <v>13149</v>
      </c>
    </row>
    <row r="8844" spans="1:9" x14ac:dyDescent="0.25">
      <c r="A8844" t="s">
        <v>40795</v>
      </c>
      <c r="B8844">
        <v>57617080</v>
      </c>
      <c r="C8844" t="s">
        <v>16</v>
      </c>
      <c r="D8844" t="s">
        <v>16</v>
      </c>
      <c r="E8844" t="s">
        <v>16</v>
      </c>
      <c r="F8844" t="s">
        <v>16</v>
      </c>
      <c r="G8844" t="s">
        <v>11284</v>
      </c>
      <c r="H8844">
        <v>1</v>
      </c>
      <c r="I8844" t="s">
        <v>13149</v>
      </c>
    </row>
    <row r="8845" spans="1:9" x14ac:dyDescent="0.25">
      <c r="A8845" t="s">
        <v>40791</v>
      </c>
      <c r="B8845">
        <v>57617080</v>
      </c>
      <c r="C8845" t="s">
        <v>16</v>
      </c>
      <c r="D8845" t="s">
        <v>16</v>
      </c>
      <c r="E8845" t="s">
        <v>16</v>
      </c>
      <c r="F8845" t="s">
        <v>16</v>
      </c>
      <c r="G8845" t="s">
        <v>11284</v>
      </c>
      <c r="H8845">
        <v>1</v>
      </c>
      <c r="I8845" t="s">
        <v>13149</v>
      </c>
    </row>
    <row r="8846" spans="1:9" x14ac:dyDescent="0.25">
      <c r="A8846" t="s">
        <v>40789</v>
      </c>
      <c r="B8846">
        <v>57617080</v>
      </c>
      <c r="C8846" t="s">
        <v>16</v>
      </c>
      <c r="D8846" t="s">
        <v>16</v>
      </c>
      <c r="E8846" t="s">
        <v>16</v>
      </c>
      <c r="F8846" t="s">
        <v>16</v>
      </c>
      <c r="G8846" t="s">
        <v>11284</v>
      </c>
      <c r="H8846">
        <v>1</v>
      </c>
      <c r="I8846" t="s">
        <v>13149</v>
      </c>
    </row>
    <row r="8847" spans="1:9" x14ac:dyDescent="0.25">
      <c r="A8847" t="s">
        <v>40790</v>
      </c>
      <c r="B8847">
        <v>57617080</v>
      </c>
      <c r="C8847" t="s">
        <v>16</v>
      </c>
      <c r="D8847" t="s">
        <v>16</v>
      </c>
      <c r="E8847" t="s">
        <v>16</v>
      </c>
      <c r="F8847" t="s">
        <v>16</v>
      </c>
      <c r="G8847" t="s">
        <v>11284</v>
      </c>
      <c r="H8847">
        <v>1</v>
      </c>
      <c r="I8847" t="s">
        <v>13149</v>
      </c>
    </row>
    <row r="8848" spans="1:9" x14ac:dyDescent="0.25">
      <c r="A8848" t="s">
        <v>40833</v>
      </c>
      <c r="B8848">
        <v>96266400</v>
      </c>
      <c r="C8848" t="s">
        <v>16</v>
      </c>
      <c r="D8848" t="s">
        <v>16</v>
      </c>
      <c r="E8848" t="s">
        <v>16</v>
      </c>
      <c r="F8848" t="s">
        <v>16</v>
      </c>
      <c r="G8848" t="s">
        <v>13916</v>
      </c>
      <c r="H8848">
        <v>1</v>
      </c>
      <c r="I8848" t="s">
        <v>15843</v>
      </c>
    </row>
    <row r="8849" spans="1:9" x14ac:dyDescent="0.25">
      <c r="A8849" t="s">
        <v>40845</v>
      </c>
      <c r="B8849">
        <v>57617080</v>
      </c>
      <c r="C8849" t="s">
        <v>16</v>
      </c>
      <c r="D8849" t="s">
        <v>16</v>
      </c>
      <c r="E8849" t="s">
        <v>16</v>
      </c>
      <c r="F8849" t="s">
        <v>16</v>
      </c>
      <c r="G8849" t="s">
        <v>11284</v>
      </c>
      <c r="H8849">
        <v>1</v>
      </c>
      <c r="I8849" t="s">
        <v>13149</v>
      </c>
    </row>
    <row r="8850" spans="1:9" x14ac:dyDescent="0.25">
      <c r="A8850" t="s">
        <v>40840</v>
      </c>
      <c r="B8850">
        <v>57617080</v>
      </c>
      <c r="C8850" t="s">
        <v>16</v>
      </c>
      <c r="D8850" t="s">
        <v>16</v>
      </c>
      <c r="E8850" t="s">
        <v>16</v>
      </c>
      <c r="F8850" t="s">
        <v>16</v>
      </c>
      <c r="G8850" t="s">
        <v>11284</v>
      </c>
      <c r="H8850">
        <v>1</v>
      </c>
      <c r="I8850" t="s">
        <v>13149</v>
      </c>
    </row>
    <row r="8851" spans="1:9" x14ac:dyDescent="0.25">
      <c r="A8851" t="s">
        <v>40826</v>
      </c>
      <c r="B8851">
        <v>57617080</v>
      </c>
      <c r="C8851" t="s">
        <v>16</v>
      </c>
      <c r="D8851" t="s">
        <v>16</v>
      </c>
      <c r="E8851" t="s">
        <v>16</v>
      </c>
      <c r="F8851" t="s">
        <v>16</v>
      </c>
      <c r="G8851" t="s">
        <v>11284</v>
      </c>
      <c r="H8851">
        <v>1</v>
      </c>
      <c r="I8851" t="s">
        <v>13149</v>
      </c>
    </row>
    <row r="8852" spans="1:9" x14ac:dyDescent="0.25">
      <c r="A8852" t="s">
        <v>40835</v>
      </c>
      <c r="B8852">
        <v>57617080</v>
      </c>
      <c r="C8852" t="s">
        <v>16</v>
      </c>
      <c r="D8852" t="s">
        <v>16</v>
      </c>
      <c r="E8852" t="s">
        <v>16</v>
      </c>
      <c r="F8852" t="s">
        <v>16</v>
      </c>
      <c r="G8852" t="s">
        <v>11284</v>
      </c>
      <c r="H8852">
        <v>1</v>
      </c>
      <c r="I8852" t="s">
        <v>13149</v>
      </c>
    </row>
    <row r="8853" spans="1:9" x14ac:dyDescent="0.25">
      <c r="A8853" t="s">
        <v>40836</v>
      </c>
      <c r="B8853">
        <v>96266400</v>
      </c>
      <c r="C8853" t="s">
        <v>16</v>
      </c>
      <c r="D8853" t="s">
        <v>16</v>
      </c>
      <c r="E8853" t="s">
        <v>16</v>
      </c>
      <c r="F8853" t="s">
        <v>16</v>
      </c>
      <c r="G8853" t="s">
        <v>13916</v>
      </c>
      <c r="H8853">
        <v>1</v>
      </c>
      <c r="I8853" t="s">
        <v>15843</v>
      </c>
    </row>
    <row r="8854" spans="1:9" x14ac:dyDescent="0.25">
      <c r="A8854" t="s">
        <v>40834</v>
      </c>
      <c r="B8854">
        <v>96266400</v>
      </c>
      <c r="C8854" t="s">
        <v>16</v>
      </c>
      <c r="D8854" t="s">
        <v>16</v>
      </c>
      <c r="E8854" t="s">
        <v>16</v>
      </c>
      <c r="F8854" t="s">
        <v>16</v>
      </c>
      <c r="G8854" t="s">
        <v>13916</v>
      </c>
      <c r="H8854">
        <v>1</v>
      </c>
      <c r="I8854" t="s">
        <v>15843</v>
      </c>
    </row>
    <row r="8855" spans="1:9" x14ac:dyDescent="0.25">
      <c r="A8855" t="s">
        <v>40824</v>
      </c>
      <c r="B8855">
        <v>96266400</v>
      </c>
      <c r="C8855" t="s">
        <v>16</v>
      </c>
      <c r="D8855" t="s">
        <v>16</v>
      </c>
      <c r="E8855" t="s">
        <v>16</v>
      </c>
      <c r="F8855" t="s">
        <v>16</v>
      </c>
      <c r="G8855" t="s">
        <v>13916</v>
      </c>
      <c r="H8855">
        <v>1</v>
      </c>
      <c r="I8855" t="s">
        <v>15843</v>
      </c>
    </row>
    <row r="8856" spans="1:9" x14ac:dyDescent="0.25">
      <c r="A8856" t="s">
        <v>40828</v>
      </c>
      <c r="B8856">
        <v>96266400</v>
      </c>
      <c r="C8856" t="s">
        <v>16</v>
      </c>
      <c r="D8856" t="s">
        <v>16</v>
      </c>
      <c r="E8856" t="s">
        <v>16</v>
      </c>
      <c r="F8856" t="s">
        <v>16</v>
      </c>
      <c r="G8856" t="s">
        <v>13916</v>
      </c>
      <c r="H8856">
        <v>1</v>
      </c>
      <c r="I8856" t="s">
        <v>15843</v>
      </c>
    </row>
    <row r="8857" spans="1:9" x14ac:dyDescent="0.25">
      <c r="A8857" t="s">
        <v>40829</v>
      </c>
      <c r="B8857">
        <v>96266400</v>
      </c>
      <c r="C8857" t="s">
        <v>16</v>
      </c>
      <c r="D8857" t="s">
        <v>16</v>
      </c>
      <c r="E8857" t="s">
        <v>16</v>
      </c>
      <c r="F8857" t="s">
        <v>16</v>
      </c>
      <c r="G8857" t="s">
        <v>13916</v>
      </c>
      <c r="H8857">
        <v>1</v>
      </c>
      <c r="I8857" t="s">
        <v>15843</v>
      </c>
    </row>
    <row r="8858" spans="1:9" x14ac:dyDescent="0.25">
      <c r="A8858" t="s">
        <v>40830</v>
      </c>
      <c r="B8858">
        <v>96266400</v>
      </c>
      <c r="C8858" t="s">
        <v>16</v>
      </c>
      <c r="D8858" t="s">
        <v>16</v>
      </c>
      <c r="E8858" t="s">
        <v>16</v>
      </c>
      <c r="F8858" t="s">
        <v>16</v>
      </c>
      <c r="G8858" t="s">
        <v>13916</v>
      </c>
      <c r="H8858">
        <v>1</v>
      </c>
      <c r="I8858" t="s">
        <v>15843</v>
      </c>
    </row>
    <row r="8859" spans="1:9" x14ac:dyDescent="0.25">
      <c r="A8859" t="s">
        <v>40839</v>
      </c>
      <c r="B8859">
        <v>57617080</v>
      </c>
      <c r="C8859" t="s">
        <v>16</v>
      </c>
      <c r="D8859" t="s">
        <v>16</v>
      </c>
      <c r="E8859" t="s">
        <v>16</v>
      </c>
      <c r="F8859" t="s">
        <v>16</v>
      </c>
      <c r="G8859" t="s">
        <v>11284</v>
      </c>
      <c r="H8859">
        <v>1</v>
      </c>
      <c r="I8859" t="s">
        <v>13149</v>
      </c>
    </row>
    <row r="8860" spans="1:9" x14ac:dyDescent="0.25">
      <c r="A8860" t="s">
        <v>40831</v>
      </c>
      <c r="B8860">
        <v>57617080</v>
      </c>
      <c r="C8860" t="s">
        <v>16</v>
      </c>
      <c r="D8860" t="s">
        <v>16</v>
      </c>
      <c r="E8860" t="s">
        <v>16</v>
      </c>
      <c r="F8860" t="s">
        <v>16</v>
      </c>
      <c r="G8860" t="s">
        <v>11284</v>
      </c>
      <c r="H8860">
        <v>1</v>
      </c>
      <c r="I8860" t="s">
        <v>13149</v>
      </c>
    </row>
    <row r="8861" spans="1:9" x14ac:dyDescent="0.25">
      <c r="A8861" t="s">
        <v>40844</v>
      </c>
      <c r="B8861">
        <v>57617080</v>
      </c>
      <c r="C8861" t="s">
        <v>16</v>
      </c>
      <c r="D8861" t="s">
        <v>16</v>
      </c>
      <c r="E8861" t="s">
        <v>16</v>
      </c>
      <c r="F8861" t="s">
        <v>16</v>
      </c>
      <c r="G8861" t="s">
        <v>11284</v>
      </c>
      <c r="H8861">
        <v>1</v>
      </c>
      <c r="I8861" t="s">
        <v>13149</v>
      </c>
    </row>
    <row r="8862" spans="1:9" x14ac:dyDescent="0.25">
      <c r="A8862" t="s">
        <v>40800</v>
      </c>
      <c r="B8862">
        <v>57617080</v>
      </c>
      <c r="C8862" t="s">
        <v>16</v>
      </c>
      <c r="D8862" t="s">
        <v>16</v>
      </c>
      <c r="E8862" t="s">
        <v>16</v>
      </c>
      <c r="F8862" t="s">
        <v>16</v>
      </c>
      <c r="G8862" t="s">
        <v>11284</v>
      </c>
      <c r="H8862">
        <v>1</v>
      </c>
      <c r="I8862" t="s">
        <v>13149</v>
      </c>
    </row>
    <row r="8863" spans="1:9" x14ac:dyDescent="0.25">
      <c r="A8863" t="s">
        <v>40825</v>
      </c>
      <c r="B8863">
        <v>57617080</v>
      </c>
      <c r="C8863" t="s">
        <v>16</v>
      </c>
      <c r="D8863" t="s">
        <v>16</v>
      </c>
      <c r="E8863" t="s">
        <v>16</v>
      </c>
      <c r="F8863" t="s">
        <v>16</v>
      </c>
      <c r="G8863" t="s">
        <v>11284</v>
      </c>
      <c r="H8863">
        <v>1</v>
      </c>
      <c r="I8863" t="s">
        <v>13149</v>
      </c>
    </row>
    <row r="8864" spans="1:9" x14ac:dyDescent="0.25">
      <c r="A8864" t="s">
        <v>40822</v>
      </c>
      <c r="B8864">
        <v>57617080</v>
      </c>
      <c r="C8864" t="s">
        <v>16</v>
      </c>
      <c r="D8864" t="s">
        <v>16</v>
      </c>
      <c r="E8864" t="s">
        <v>16</v>
      </c>
      <c r="F8864" t="s">
        <v>16</v>
      </c>
      <c r="G8864" t="s">
        <v>11284</v>
      </c>
      <c r="H8864">
        <v>1</v>
      </c>
      <c r="I8864" t="s">
        <v>13149</v>
      </c>
    </row>
    <row r="8865" spans="1:9" x14ac:dyDescent="0.25">
      <c r="A8865" t="s">
        <v>40823</v>
      </c>
      <c r="B8865">
        <v>57617080</v>
      </c>
      <c r="C8865" t="s">
        <v>16</v>
      </c>
      <c r="D8865" t="s">
        <v>16</v>
      </c>
      <c r="E8865" t="s">
        <v>16</v>
      </c>
      <c r="F8865" t="s">
        <v>16</v>
      </c>
      <c r="G8865" t="s">
        <v>11284</v>
      </c>
      <c r="H8865">
        <v>1</v>
      </c>
      <c r="I8865" t="s">
        <v>13149</v>
      </c>
    </row>
    <row r="8866" spans="1:9" x14ac:dyDescent="0.25">
      <c r="A8866" t="s">
        <v>40841</v>
      </c>
      <c r="B8866">
        <v>96266400</v>
      </c>
      <c r="C8866" t="s">
        <v>16</v>
      </c>
      <c r="D8866" t="s">
        <v>16</v>
      </c>
      <c r="E8866" t="s">
        <v>16</v>
      </c>
      <c r="F8866" t="s">
        <v>16</v>
      </c>
      <c r="G8866" t="s">
        <v>13916</v>
      </c>
      <c r="H8866">
        <v>1</v>
      </c>
      <c r="I8866" t="s">
        <v>15843</v>
      </c>
    </row>
    <row r="8867" spans="1:9" x14ac:dyDescent="0.25">
      <c r="A8867" t="s">
        <v>40842</v>
      </c>
      <c r="B8867">
        <v>96266400</v>
      </c>
      <c r="C8867" t="s">
        <v>16</v>
      </c>
      <c r="D8867" t="s">
        <v>16</v>
      </c>
      <c r="E8867" t="s">
        <v>16</v>
      </c>
      <c r="F8867" t="s">
        <v>16</v>
      </c>
      <c r="G8867" t="s">
        <v>13916</v>
      </c>
      <c r="H8867">
        <v>1</v>
      </c>
      <c r="I8867" t="s">
        <v>15843</v>
      </c>
    </row>
    <row r="8868" spans="1:9" x14ac:dyDescent="0.25">
      <c r="A8868" t="s">
        <v>40827</v>
      </c>
      <c r="B8868">
        <v>96266400</v>
      </c>
      <c r="C8868" t="s">
        <v>16</v>
      </c>
      <c r="D8868" t="s">
        <v>16</v>
      </c>
      <c r="E8868" t="s">
        <v>16</v>
      </c>
      <c r="F8868" t="s">
        <v>16</v>
      </c>
      <c r="G8868" t="s">
        <v>13916</v>
      </c>
      <c r="H8868">
        <v>1</v>
      </c>
      <c r="I8868" t="s">
        <v>15843</v>
      </c>
    </row>
    <row r="8869" spans="1:9" x14ac:dyDescent="0.25">
      <c r="A8869" t="s">
        <v>40811</v>
      </c>
      <c r="B8869">
        <v>96266400</v>
      </c>
      <c r="C8869" t="s">
        <v>16</v>
      </c>
      <c r="D8869" t="s">
        <v>16</v>
      </c>
      <c r="E8869" t="s">
        <v>16</v>
      </c>
      <c r="F8869" t="s">
        <v>16</v>
      </c>
      <c r="G8869" t="s">
        <v>13916</v>
      </c>
      <c r="H8869">
        <v>2</v>
      </c>
      <c r="I8869" t="s">
        <v>15857</v>
      </c>
    </row>
    <row r="8870" spans="1:9" x14ac:dyDescent="0.25">
      <c r="A8870" t="s">
        <v>40811</v>
      </c>
      <c r="B8870">
        <v>46352425</v>
      </c>
      <c r="C8870" t="s">
        <v>16</v>
      </c>
      <c r="D8870" t="s">
        <v>16</v>
      </c>
      <c r="E8870" t="s">
        <v>16</v>
      </c>
      <c r="F8870" t="s">
        <v>16</v>
      </c>
      <c r="G8870" t="s">
        <v>14217</v>
      </c>
      <c r="H8870">
        <v>1</v>
      </c>
      <c r="I8870" t="s">
        <v>15856</v>
      </c>
    </row>
    <row r="8871" spans="1:9" x14ac:dyDescent="0.25">
      <c r="A8871" t="s">
        <v>40804</v>
      </c>
      <c r="B8871">
        <v>96266400</v>
      </c>
      <c r="C8871" t="s">
        <v>16</v>
      </c>
      <c r="D8871" t="s">
        <v>16</v>
      </c>
      <c r="E8871" t="s">
        <v>16</v>
      </c>
      <c r="F8871" t="s">
        <v>16</v>
      </c>
      <c r="G8871" t="s">
        <v>13916</v>
      </c>
      <c r="H8871">
        <v>2</v>
      </c>
      <c r="I8871" t="s">
        <v>15857</v>
      </c>
    </row>
    <row r="8872" spans="1:9" x14ac:dyDescent="0.25">
      <c r="A8872" t="s">
        <v>40804</v>
      </c>
      <c r="B8872">
        <v>46352425</v>
      </c>
      <c r="C8872" t="s">
        <v>16</v>
      </c>
      <c r="D8872" t="s">
        <v>16</v>
      </c>
      <c r="E8872" t="s">
        <v>16</v>
      </c>
      <c r="F8872" t="s">
        <v>16</v>
      </c>
      <c r="G8872" t="s">
        <v>14217</v>
      </c>
      <c r="H8872">
        <v>1</v>
      </c>
      <c r="I8872" t="s">
        <v>15856</v>
      </c>
    </row>
    <row r="8873" spans="1:9" x14ac:dyDescent="0.25">
      <c r="A8873" t="s">
        <v>40810</v>
      </c>
      <c r="B8873">
        <v>96266400</v>
      </c>
      <c r="C8873" t="s">
        <v>16</v>
      </c>
      <c r="D8873" t="s">
        <v>16</v>
      </c>
      <c r="E8873" t="s">
        <v>16</v>
      </c>
      <c r="F8873" t="s">
        <v>16</v>
      </c>
      <c r="G8873" t="s">
        <v>13916</v>
      </c>
      <c r="H8873">
        <v>2</v>
      </c>
      <c r="I8873" t="s">
        <v>15857</v>
      </c>
    </row>
    <row r="8874" spans="1:9" x14ac:dyDescent="0.25">
      <c r="A8874" t="s">
        <v>40810</v>
      </c>
      <c r="B8874">
        <v>46352425</v>
      </c>
      <c r="C8874" t="s">
        <v>16</v>
      </c>
      <c r="D8874" t="s">
        <v>16</v>
      </c>
      <c r="E8874" t="s">
        <v>16</v>
      </c>
      <c r="F8874" t="s">
        <v>16</v>
      </c>
      <c r="G8874" t="s">
        <v>14217</v>
      </c>
      <c r="H8874">
        <v>1</v>
      </c>
      <c r="I8874" t="s">
        <v>15856</v>
      </c>
    </row>
    <row r="8875" spans="1:9" x14ac:dyDescent="0.25">
      <c r="A8875" t="s">
        <v>40805</v>
      </c>
      <c r="B8875">
        <v>96266400</v>
      </c>
      <c r="C8875" t="s">
        <v>16</v>
      </c>
      <c r="D8875" t="s">
        <v>16</v>
      </c>
      <c r="E8875" t="s">
        <v>16</v>
      </c>
      <c r="F8875" t="s">
        <v>16</v>
      </c>
      <c r="G8875" t="s">
        <v>13916</v>
      </c>
      <c r="H8875">
        <v>2</v>
      </c>
      <c r="I8875" t="s">
        <v>15857</v>
      </c>
    </row>
    <row r="8876" spans="1:9" x14ac:dyDescent="0.25">
      <c r="A8876" t="s">
        <v>40805</v>
      </c>
      <c r="B8876">
        <v>46352425</v>
      </c>
      <c r="C8876" t="s">
        <v>16</v>
      </c>
      <c r="D8876" t="s">
        <v>16</v>
      </c>
      <c r="E8876" t="s">
        <v>16</v>
      </c>
      <c r="F8876" t="s">
        <v>16</v>
      </c>
      <c r="G8876" t="s">
        <v>14217</v>
      </c>
      <c r="H8876">
        <v>1</v>
      </c>
      <c r="I8876" t="s">
        <v>15856</v>
      </c>
    </row>
    <row r="8877" spans="1:9" x14ac:dyDescent="0.25">
      <c r="A8877" t="s">
        <v>40802</v>
      </c>
      <c r="B8877">
        <v>96266400</v>
      </c>
      <c r="C8877" t="s">
        <v>16</v>
      </c>
      <c r="D8877" t="s">
        <v>16</v>
      </c>
      <c r="E8877" t="s">
        <v>16</v>
      </c>
      <c r="F8877" t="s">
        <v>16</v>
      </c>
      <c r="G8877" t="s">
        <v>13916</v>
      </c>
      <c r="H8877">
        <v>2</v>
      </c>
      <c r="I8877" t="s">
        <v>15857</v>
      </c>
    </row>
    <row r="8878" spans="1:9" x14ac:dyDescent="0.25">
      <c r="A8878" t="s">
        <v>40802</v>
      </c>
      <c r="B8878">
        <v>46352425</v>
      </c>
      <c r="C8878" t="s">
        <v>16</v>
      </c>
      <c r="D8878" t="s">
        <v>16</v>
      </c>
      <c r="E8878" t="s">
        <v>16</v>
      </c>
      <c r="F8878" t="s">
        <v>16</v>
      </c>
      <c r="G8878" t="s">
        <v>14217</v>
      </c>
      <c r="H8878">
        <v>1</v>
      </c>
      <c r="I8878" t="s">
        <v>15856</v>
      </c>
    </row>
    <row r="8879" spans="1:9" x14ac:dyDescent="0.25">
      <c r="A8879" t="s">
        <v>40813</v>
      </c>
      <c r="B8879">
        <v>96266400</v>
      </c>
      <c r="C8879" t="s">
        <v>16</v>
      </c>
      <c r="D8879" t="s">
        <v>16</v>
      </c>
      <c r="E8879" t="s">
        <v>16</v>
      </c>
      <c r="F8879" t="s">
        <v>16</v>
      </c>
      <c r="G8879" t="s">
        <v>13916</v>
      </c>
      <c r="H8879">
        <v>2</v>
      </c>
      <c r="I8879" t="s">
        <v>15857</v>
      </c>
    </row>
    <row r="8880" spans="1:9" x14ac:dyDescent="0.25">
      <c r="A8880" t="s">
        <v>40813</v>
      </c>
      <c r="B8880">
        <v>46352425</v>
      </c>
      <c r="C8880" t="s">
        <v>16</v>
      </c>
      <c r="D8880" t="s">
        <v>16</v>
      </c>
      <c r="E8880" t="s">
        <v>16</v>
      </c>
      <c r="F8880" t="s">
        <v>16</v>
      </c>
      <c r="G8880" t="s">
        <v>14217</v>
      </c>
      <c r="H8880">
        <v>1</v>
      </c>
      <c r="I8880" t="s">
        <v>15856</v>
      </c>
    </row>
    <row r="8881" spans="1:9" x14ac:dyDescent="0.25">
      <c r="A8881" t="s">
        <v>40812</v>
      </c>
      <c r="B8881">
        <v>57617080</v>
      </c>
      <c r="C8881" t="s">
        <v>16</v>
      </c>
      <c r="D8881" t="s">
        <v>16</v>
      </c>
      <c r="E8881" t="s">
        <v>16</v>
      </c>
      <c r="F8881" t="s">
        <v>16</v>
      </c>
      <c r="G8881" t="s">
        <v>11284</v>
      </c>
      <c r="H8881">
        <v>1</v>
      </c>
      <c r="I8881" t="s">
        <v>13149</v>
      </c>
    </row>
    <row r="8882" spans="1:9" x14ac:dyDescent="0.25">
      <c r="A8882" t="s">
        <v>40807</v>
      </c>
      <c r="B8882">
        <v>57617080</v>
      </c>
      <c r="C8882" t="s">
        <v>16</v>
      </c>
      <c r="D8882" t="s">
        <v>16</v>
      </c>
      <c r="E8882" t="s">
        <v>16</v>
      </c>
      <c r="F8882" t="s">
        <v>16</v>
      </c>
      <c r="G8882" t="s">
        <v>11284</v>
      </c>
      <c r="H8882">
        <v>1</v>
      </c>
      <c r="I8882" t="s">
        <v>13149</v>
      </c>
    </row>
    <row r="8883" spans="1:9" x14ac:dyDescent="0.25">
      <c r="A8883" t="s">
        <v>40808</v>
      </c>
      <c r="B8883">
        <v>57617080</v>
      </c>
      <c r="C8883" t="s">
        <v>16</v>
      </c>
      <c r="D8883" t="s">
        <v>16</v>
      </c>
      <c r="E8883" t="s">
        <v>16</v>
      </c>
      <c r="F8883" t="s">
        <v>16</v>
      </c>
      <c r="G8883" t="s">
        <v>11284</v>
      </c>
      <c r="H8883">
        <v>1</v>
      </c>
      <c r="I8883" t="s">
        <v>13149</v>
      </c>
    </row>
    <row r="8884" spans="1:9" x14ac:dyDescent="0.25">
      <c r="A8884" t="s">
        <v>41573</v>
      </c>
      <c r="B8884">
        <v>46352425</v>
      </c>
      <c r="C8884" t="s">
        <v>16</v>
      </c>
      <c r="D8884" t="s">
        <v>16</v>
      </c>
      <c r="E8884" t="s">
        <v>16</v>
      </c>
      <c r="F8884" t="s">
        <v>16</v>
      </c>
      <c r="G8884" t="s">
        <v>14217</v>
      </c>
      <c r="H8884">
        <v>1</v>
      </c>
      <c r="I8884" t="s">
        <v>15856</v>
      </c>
    </row>
    <row r="8885" spans="1:9" x14ac:dyDescent="0.25">
      <c r="A8885" t="s">
        <v>41574</v>
      </c>
      <c r="B8885">
        <v>46352425</v>
      </c>
      <c r="C8885" t="s">
        <v>16</v>
      </c>
      <c r="D8885" t="s">
        <v>16</v>
      </c>
      <c r="E8885" t="s">
        <v>16</v>
      </c>
      <c r="F8885" t="s">
        <v>16</v>
      </c>
      <c r="G8885" t="s">
        <v>14217</v>
      </c>
      <c r="H8885">
        <v>1</v>
      </c>
      <c r="I8885" t="s">
        <v>15856</v>
      </c>
    </row>
    <row r="8886" spans="1:9" x14ac:dyDescent="0.25">
      <c r="A8886" t="s">
        <v>41571</v>
      </c>
      <c r="B8886">
        <v>46352425</v>
      </c>
      <c r="C8886" t="s">
        <v>16</v>
      </c>
      <c r="D8886" t="s">
        <v>16</v>
      </c>
      <c r="E8886" t="s">
        <v>16</v>
      </c>
      <c r="F8886" t="s">
        <v>16</v>
      </c>
      <c r="G8886" t="s">
        <v>14217</v>
      </c>
      <c r="H8886">
        <v>1</v>
      </c>
      <c r="I8886" t="s">
        <v>15856</v>
      </c>
    </row>
    <row r="8887" spans="1:9" x14ac:dyDescent="0.25">
      <c r="A8887" t="s">
        <v>41572</v>
      </c>
      <c r="B8887">
        <v>46352425</v>
      </c>
      <c r="C8887" t="s">
        <v>16</v>
      </c>
      <c r="D8887" t="s">
        <v>16</v>
      </c>
      <c r="E8887" t="s">
        <v>16</v>
      </c>
      <c r="F8887" t="s">
        <v>16</v>
      </c>
      <c r="G8887" t="s">
        <v>14217</v>
      </c>
      <c r="H8887">
        <v>1</v>
      </c>
      <c r="I8887" t="s">
        <v>15856</v>
      </c>
    </row>
    <row r="8888" spans="1:9" x14ac:dyDescent="0.25">
      <c r="A8888" t="s">
        <v>41286</v>
      </c>
      <c r="B8888">
        <v>96266400</v>
      </c>
      <c r="C8888" t="s">
        <v>16</v>
      </c>
      <c r="D8888" t="s">
        <v>16</v>
      </c>
      <c r="E8888" t="s">
        <v>16</v>
      </c>
      <c r="F8888" t="s">
        <v>16</v>
      </c>
      <c r="G8888" t="s">
        <v>13916</v>
      </c>
      <c r="H8888">
        <v>1</v>
      </c>
      <c r="I8888" t="s">
        <v>15843</v>
      </c>
    </row>
    <row r="8889" spans="1:9" x14ac:dyDescent="0.25">
      <c r="A8889" t="s">
        <v>41275</v>
      </c>
      <c r="B8889">
        <v>96266400</v>
      </c>
      <c r="C8889" t="s">
        <v>16</v>
      </c>
      <c r="D8889" t="s">
        <v>16</v>
      </c>
      <c r="E8889" t="s">
        <v>16</v>
      </c>
      <c r="F8889" t="s">
        <v>16</v>
      </c>
      <c r="G8889" t="s">
        <v>13916</v>
      </c>
      <c r="H8889">
        <v>1</v>
      </c>
      <c r="I8889" t="s">
        <v>15843</v>
      </c>
    </row>
    <row r="8890" spans="1:9" x14ac:dyDescent="0.25">
      <c r="A8890" t="s">
        <v>41288</v>
      </c>
      <c r="B8890">
        <v>96266400</v>
      </c>
      <c r="C8890" t="s">
        <v>16</v>
      </c>
      <c r="D8890" t="s">
        <v>16</v>
      </c>
      <c r="E8890" t="s">
        <v>16</v>
      </c>
      <c r="F8890" t="s">
        <v>16</v>
      </c>
      <c r="G8890" t="s">
        <v>13916</v>
      </c>
      <c r="H8890">
        <v>1</v>
      </c>
      <c r="I8890" t="s">
        <v>15843</v>
      </c>
    </row>
    <row r="8891" spans="1:9" x14ac:dyDescent="0.25">
      <c r="A8891" t="s">
        <v>41289</v>
      </c>
      <c r="B8891">
        <v>96266400</v>
      </c>
      <c r="C8891" t="s">
        <v>16</v>
      </c>
      <c r="D8891" t="s">
        <v>16</v>
      </c>
      <c r="E8891" t="s">
        <v>16</v>
      </c>
      <c r="F8891" t="s">
        <v>16</v>
      </c>
      <c r="G8891" t="s">
        <v>13916</v>
      </c>
      <c r="H8891">
        <v>1</v>
      </c>
      <c r="I8891" t="s">
        <v>15843</v>
      </c>
    </row>
    <row r="8892" spans="1:9" x14ac:dyDescent="0.25">
      <c r="A8892" t="s">
        <v>41277</v>
      </c>
      <c r="B8892">
        <v>75211662</v>
      </c>
      <c r="C8892" t="s">
        <v>16</v>
      </c>
      <c r="D8892" t="s">
        <v>16</v>
      </c>
      <c r="E8892" t="s">
        <v>16</v>
      </c>
      <c r="F8892" t="s">
        <v>16</v>
      </c>
      <c r="G8892" t="s">
        <v>7015</v>
      </c>
      <c r="H8892">
        <v>1</v>
      </c>
      <c r="I8892" t="s">
        <v>7143</v>
      </c>
    </row>
    <row r="8893" spans="1:9" x14ac:dyDescent="0.25">
      <c r="A8893" t="s">
        <v>41530</v>
      </c>
      <c r="B8893">
        <v>96266400</v>
      </c>
      <c r="C8893" t="s">
        <v>16</v>
      </c>
      <c r="D8893" t="s">
        <v>16</v>
      </c>
      <c r="E8893" t="s">
        <v>16</v>
      </c>
      <c r="F8893" t="s">
        <v>16</v>
      </c>
      <c r="G8893" t="s">
        <v>13916</v>
      </c>
      <c r="H8893">
        <v>1</v>
      </c>
      <c r="I8893" t="s">
        <v>15843</v>
      </c>
    </row>
    <row r="8894" spans="1:9" x14ac:dyDescent="0.25">
      <c r="A8894" t="s">
        <v>41609</v>
      </c>
      <c r="B8894">
        <v>96266400</v>
      </c>
      <c r="C8894" t="s">
        <v>16</v>
      </c>
      <c r="D8894" t="s">
        <v>16</v>
      </c>
      <c r="E8894" t="s">
        <v>16</v>
      </c>
      <c r="F8894" t="s">
        <v>16</v>
      </c>
      <c r="G8894" t="s">
        <v>13916</v>
      </c>
      <c r="H8894">
        <v>1</v>
      </c>
      <c r="I8894" t="s">
        <v>15843</v>
      </c>
    </row>
    <row r="8895" spans="1:9" x14ac:dyDescent="0.25">
      <c r="A8895" t="s">
        <v>41461</v>
      </c>
      <c r="B8895">
        <v>46352425</v>
      </c>
      <c r="C8895" t="s">
        <v>16</v>
      </c>
      <c r="D8895" t="s">
        <v>16</v>
      </c>
      <c r="E8895" t="s">
        <v>16</v>
      </c>
      <c r="F8895" t="s">
        <v>16</v>
      </c>
      <c r="G8895" t="s">
        <v>14217</v>
      </c>
      <c r="H8895">
        <v>2</v>
      </c>
      <c r="I8895" t="s">
        <v>40858</v>
      </c>
    </row>
    <row r="8896" spans="1:9" x14ac:dyDescent="0.25">
      <c r="A8896" t="s">
        <v>41461</v>
      </c>
      <c r="B8896">
        <v>96266400</v>
      </c>
      <c r="C8896" t="s">
        <v>16</v>
      </c>
      <c r="D8896" t="s">
        <v>16</v>
      </c>
      <c r="E8896" t="s">
        <v>16</v>
      </c>
      <c r="F8896" t="s">
        <v>16</v>
      </c>
      <c r="G8896" t="s">
        <v>13916</v>
      </c>
      <c r="H8896">
        <v>1</v>
      </c>
      <c r="I8896" t="s">
        <v>15843</v>
      </c>
    </row>
    <row r="8897" spans="1:9" x14ac:dyDescent="0.25">
      <c r="A8897" t="s">
        <v>41460</v>
      </c>
      <c r="B8897">
        <v>46352425</v>
      </c>
      <c r="C8897" t="s">
        <v>16</v>
      </c>
      <c r="D8897" t="s">
        <v>16</v>
      </c>
      <c r="E8897" t="s">
        <v>16</v>
      </c>
      <c r="F8897" t="s">
        <v>16</v>
      </c>
      <c r="G8897" t="s">
        <v>14217</v>
      </c>
      <c r="H8897">
        <v>2</v>
      </c>
      <c r="I8897" t="s">
        <v>40858</v>
      </c>
    </row>
    <row r="8898" spans="1:9" x14ac:dyDescent="0.25">
      <c r="A8898" t="s">
        <v>41460</v>
      </c>
      <c r="B8898">
        <v>96266400</v>
      </c>
      <c r="C8898" t="s">
        <v>16</v>
      </c>
      <c r="D8898" t="s">
        <v>16</v>
      </c>
      <c r="E8898" t="s">
        <v>16</v>
      </c>
      <c r="F8898" t="s">
        <v>16</v>
      </c>
      <c r="G8898" t="s">
        <v>13916</v>
      </c>
      <c r="H8898">
        <v>1</v>
      </c>
      <c r="I8898" t="s">
        <v>15843</v>
      </c>
    </row>
    <row r="8899" spans="1:9" x14ac:dyDescent="0.25">
      <c r="A8899" t="s">
        <v>41459</v>
      </c>
      <c r="B8899">
        <v>46352425</v>
      </c>
      <c r="C8899" t="s">
        <v>16</v>
      </c>
      <c r="D8899" t="s">
        <v>16</v>
      </c>
      <c r="E8899" t="s">
        <v>16</v>
      </c>
      <c r="F8899" t="s">
        <v>16</v>
      </c>
      <c r="G8899" t="s">
        <v>14217</v>
      </c>
      <c r="H8899">
        <v>2</v>
      </c>
      <c r="I8899" t="s">
        <v>40858</v>
      </c>
    </row>
    <row r="8900" spans="1:9" x14ac:dyDescent="0.25">
      <c r="A8900" t="s">
        <v>41459</v>
      </c>
      <c r="B8900">
        <v>96266400</v>
      </c>
      <c r="C8900" t="s">
        <v>16</v>
      </c>
      <c r="D8900" t="s">
        <v>16</v>
      </c>
      <c r="E8900" t="s">
        <v>16</v>
      </c>
      <c r="F8900" t="s">
        <v>16</v>
      </c>
      <c r="G8900" t="s">
        <v>13916</v>
      </c>
      <c r="H8900">
        <v>1</v>
      </c>
      <c r="I8900" t="s">
        <v>15843</v>
      </c>
    </row>
    <row r="8901" spans="1:9" x14ac:dyDescent="0.25">
      <c r="A8901" t="s">
        <v>41458</v>
      </c>
      <c r="B8901">
        <v>46352425</v>
      </c>
      <c r="C8901" t="s">
        <v>16</v>
      </c>
      <c r="D8901" t="s">
        <v>16</v>
      </c>
      <c r="E8901" t="s">
        <v>16</v>
      </c>
      <c r="F8901" t="s">
        <v>16</v>
      </c>
      <c r="G8901" t="s">
        <v>14217</v>
      </c>
      <c r="H8901">
        <v>2</v>
      </c>
      <c r="I8901" t="s">
        <v>40858</v>
      </c>
    </row>
    <row r="8902" spans="1:9" x14ac:dyDescent="0.25">
      <c r="A8902" t="s">
        <v>41458</v>
      </c>
      <c r="B8902">
        <v>96266400</v>
      </c>
      <c r="C8902" t="s">
        <v>16</v>
      </c>
      <c r="D8902" t="s">
        <v>16</v>
      </c>
      <c r="E8902" t="s">
        <v>16</v>
      </c>
      <c r="F8902" t="s">
        <v>16</v>
      </c>
      <c r="G8902" t="s">
        <v>13916</v>
      </c>
      <c r="H8902">
        <v>1</v>
      </c>
      <c r="I8902" t="s">
        <v>15843</v>
      </c>
    </row>
    <row r="8903" spans="1:9" x14ac:dyDescent="0.25">
      <c r="A8903" t="s">
        <v>41462</v>
      </c>
      <c r="B8903">
        <v>46352425</v>
      </c>
      <c r="C8903" t="s">
        <v>16</v>
      </c>
      <c r="D8903" t="s">
        <v>16</v>
      </c>
      <c r="E8903" t="s">
        <v>16</v>
      </c>
      <c r="F8903" t="s">
        <v>16</v>
      </c>
      <c r="G8903" t="s">
        <v>14217</v>
      </c>
      <c r="H8903">
        <v>2</v>
      </c>
      <c r="I8903" t="s">
        <v>40858</v>
      </c>
    </row>
    <row r="8904" spans="1:9" x14ac:dyDescent="0.25">
      <c r="A8904" t="s">
        <v>41462</v>
      </c>
      <c r="B8904">
        <v>96266400</v>
      </c>
      <c r="C8904" t="s">
        <v>16</v>
      </c>
      <c r="D8904" t="s">
        <v>16</v>
      </c>
      <c r="E8904" t="s">
        <v>16</v>
      </c>
      <c r="F8904" t="s">
        <v>16</v>
      </c>
      <c r="G8904" t="s">
        <v>13916</v>
      </c>
      <c r="H8904">
        <v>1</v>
      </c>
      <c r="I8904" t="s">
        <v>15843</v>
      </c>
    </row>
    <row r="8905" spans="1:9" x14ac:dyDescent="0.25">
      <c r="A8905" t="s">
        <v>41463</v>
      </c>
      <c r="B8905">
        <v>46352425</v>
      </c>
      <c r="C8905" t="s">
        <v>16</v>
      </c>
      <c r="D8905" t="s">
        <v>16</v>
      </c>
      <c r="E8905" t="s">
        <v>16</v>
      </c>
      <c r="F8905" t="s">
        <v>16</v>
      </c>
      <c r="G8905" t="s">
        <v>14217</v>
      </c>
      <c r="H8905">
        <v>2</v>
      </c>
      <c r="I8905" t="s">
        <v>40858</v>
      </c>
    </row>
    <row r="8906" spans="1:9" x14ac:dyDescent="0.25">
      <c r="A8906" t="s">
        <v>41463</v>
      </c>
      <c r="B8906">
        <v>96266400</v>
      </c>
      <c r="C8906" t="s">
        <v>16</v>
      </c>
      <c r="D8906" t="s">
        <v>16</v>
      </c>
      <c r="E8906" t="s">
        <v>16</v>
      </c>
      <c r="F8906" t="s">
        <v>16</v>
      </c>
      <c r="G8906" t="s">
        <v>13916</v>
      </c>
      <c r="H8906">
        <v>1</v>
      </c>
      <c r="I8906" t="s">
        <v>15843</v>
      </c>
    </row>
    <row r="8907" spans="1:9" x14ac:dyDescent="0.25">
      <c r="A8907" t="s">
        <v>41464</v>
      </c>
      <c r="B8907">
        <v>46352425</v>
      </c>
      <c r="C8907" t="s">
        <v>16</v>
      </c>
      <c r="D8907" t="s">
        <v>16</v>
      </c>
      <c r="E8907" t="s">
        <v>16</v>
      </c>
      <c r="F8907" t="s">
        <v>16</v>
      </c>
      <c r="G8907" t="s">
        <v>14217</v>
      </c>
      <c r="H8907">
        <v>2</v>
      </c>
      <c r="I8907" t="s">
        <v>40858</v>
      </c>
    </row>
    <row r="8908" spans="1:9" x14ac:dyDescent="0.25">
      <c r="A8908" t="s">
        <v>41464</v>
      </c>
      <c r="B8908">
        <v>96266400</v>
      </c>
      <c r="C8908" t="s">
        <v>16</v>
      </c>
      <c r="D8908" t="s">
        <v>16</v>
      </c>
      <c r="E8908" t="s">
        <v>16</v>
      </c>
      <c r="F8908" t="s">
        <v>16</v>
      </c>
      <c r="G8908" t="s">
        <v>13916</v>
      </c>
      <c r="H8908">
        <v>1</v>
      </c>
      <c r="I8908" t="s">
        <v>15843</v>
      </c>
    </row>
    <row r="8909" spans="1:9" x14ac:dyDescent="0.25">
      <c r="A8909" t="s">
        <v>41465</v>
      </c>
      <c r="B8909">
        <v>46352425</v>
      </c>
      <c r="C8909" t="s">
        <v>16</v>
      </c>
      <c r="D8909" t="s">
        <v>16</v>
      </c>
      <c r="E8909" t="s">
        <v>16</v>
      </c>
      <c r="F8909" t="s">
        <v>16</v>
      </c>
      <c r="G8909" t="s">
        <v>14217</v>
      </c>
      <c r="H8909">
        <v>2</v>
      </c>
      <c r="I8909" t="s">
        <v>40858</v>
      </c>
    </row>
    <row r="8910" spans="1:9" x14ac:dyDescent="0.25">
      <c r="A8910" t="s">
        <v>41465</v>
      </c>
      <c r="B8910">
        <v>96266400</v>
      </c>
      <c r="C8910" t="s">
        <v>16</v>
      </c>
      <c r="D8910" t="s">
        <v>16</v>
      </c>
      <c r="E8910" t="s">
        <v>16</v>
      </c>
      <c r="F8910" t="s">
        <v>16</v>
      </c>
      <c r="G8910" t="s">
        <v>13916</v>
      </c>
      <c r="H8910">
        <v>1</v>
      </c>
      <c r="I8910" t="s">
        <v>15843</v>
      </c>
    </row>
    <row r="8911" spans="1:9" x14ac:dyDescent="0.25">
      <c r="A8911" t="s">
        <v>41605</v>
      </c>
      <c r="B8911">
        <v>57617080</v>
      </c>
      <c r="C8911" t="s">
        <v>16</v>
      </c>
      <c r="D8911" t="s">
        <v>16</v>
      </c>
      <c r="E8911" t="s">
        <v>16</v>
      </c>
      <c r="F8911" t="s">
        <v>16</v>
      </c>
      <c r="G8911" t="s">
        <v>11284</v>
      </c>
      <c r="H8911">
        <v>1</v>
      </c>
      <c r="I8911" t="s">
        <v>13149</v>
      </c>
    </row>
    <row r="8912" spans="1:9" x14ac:dyDescent="0.25">
      <c r="A8912" t="s">
        <v>41606</v>
      </c>
      <c r="B8912">
        <v>57617080</v>
      </c>
      <c r="C8912" t="s">
        <v>16</v>
      </c>
      <c r="D8912" t="s">
        <v>16</v>
      </c>
      <c r="E8912" t="s">
        <v>16</v>
      </c>
      <c r="F8912" t="s">
        <v>16</v>
      </c>
      <c r="G8912" t="s">
        <v>11284</v>
      </c>
      <c r="H8912">
        <v>1</v>
      </c>
      <c r="I8912" t="s">
        <v>13149</v>
      </c>
    </row>
    <row r="8913" spans="1:9" x14ac:dyDescent="0.25">
      <c r="A8913" t="s">
        <v>41852</v>
      </c>
      <c r="B8913">
        <v>96266400</v>
      </c>
      <c r="C8913" t="s">
        <v>16</v>
      </c>
      <c r="D8913" t="s">
        <v>16</v>
      </c>
      <c r="E8913" t="s">
        <v>16</v>
      </c>
      <c r="F8913" t="s">
        <v>16</v>
      </c>
      <c r="G8913" t="s">
        <v>13916</v>
      </c>
      <c r="H8913">
        <v>1</v>
      </c>
      <c r="I8913" t="s">
        <v>15843</v>
      </c>
    </row>
    <row r="8914" spans="1:9" x14ac:dyDescent="0.25">
      <c r="A8914" t="s">
        <v>41453</v>
      </c>
      <c r="B8914">
        <v>96266400</v>
      </c>
      <c r="C8914" t="s">
        <v>16</v>
      </c>
      <c r="D8914" t="s">
        <v>16</v>
      </c>
      <c r="E8914" t="s">
        <v>16</v>
      </c>
      <c r="F8914" t="s">
        <v>16</v>
      </c>
      <c r="G8914" t="s">
        <v>13916</v>
      </c>
      <c r="H8914">
        <v>1</v>
      </c>
      <c r="I8914" t="s">
        <v>15843</v>
      </c>
    </row>
    <row r="8915" spans="1:9" x14ac:dyDescent="0.25">
      <c r="A8915" t="s">
        <v>41454</v>
      </c>
      <c r="B8915">
        <v>96266400</v>
      </c>
      <c r="C8915" t="s">
        <v>16</v>
      </c>
      <c r="D8915" t="s">
        <v>16</v>
      </c>
      <c r="E8915" t="s">
        <v>16</v>
      </c>
      <c r="F8915" t="s">
        <v>16</v>
      </c>
      <c r="G8915" t="s">
        <v>13916</v>
      </c>
      <c r="H8915">
        <v>1</v>
      </c>
      <c r="I8915" t="s">
        <v>15843</v>
      </c>
    </row>
    <row r="8916" spans="1:9" x14ac:dyDescent="0.25">
      <c r="A8916" t="s">
        <v>41455</v>
      </c>
      <c r="B8916">
        <v>96266400</v>
      </c>
      <c r="C8916" t="s">
        <v>16</v>
      </c>
      <c r="D8916" t="s">
        <v>16</v>
      </c>
      <c r="E8916" t="s">
        <v>16</v>
      </c>
      <c r="F8916" t="s">
        <v>16</v>
      </c>
      <c r="G8916" t="s">
        <v>13916</v>
      </c>
      <c r="H8916">
        <v>1</v>
      </c>
      <c r="I8916" t="s">
        <v>15843</v>
      </c>
    </row>
    <row r="8917" spans="1:9" x14ac:dyDescent="0.25">
      <c r="A8917" t="s">
        <v>41456</v>
      </c>
      <c r="B8917">
        <v>96266400</v>
      </c>
      <c r="C8917" t="s">
        <v>16</v>
      </c>
      <c r="D8917" t="s">
        <v>16</v>
      </c>
      <c r="E8917" t="s">
        <v>16</v>
      </c>
      <c r="F8917" t="s">
        <v>16</v>
      </c>
      <c r="G8917" t="s">
        <v>13916</v>
      </c>
      <c r="H8917">
        <v>1</v>
      </c>
      <c r="I8917" t="s">
        <v>15843</v>
      </c>
    </row>
    <row r="8918" spans="1:9" x14ac:dyDescent="0.25">
      <c r="A8918" t="s">
        <v>41457</v>
      </c>
      <c r="B8918">
        <v>96266400</v>
      </c>
      <c r="C8918" t="s">
        <v>16</v>
      </c>
      <c r="D8918" t="s">
        <v>16</v>
      </c>
      <c r="E8918" t="s">
        <v>16</v>
      </c>
      <c r="F8918" t="s">
        <v>16</v>
      </c>
      <c r="G8918" t="s">
        <v>13916</v>
      </c>
      <c r="H8918">
        <v>1</v>
      </c>
      <c r="I8918" t="s">
        <v>15843</v>
      </c>
    </row>
    <row r="8919" spans="1:9" x14ac:dyDescent="0.25">
      <c r="A8919" t="s">
        <v>41853</v>
      </c>
      <c r="B8919">
        <v>96266400</v>
      </c>
      <c r="C8919" t="s">
        <v>16</v>
      </c>
      <c r="D8919" t="s">
        <v>16</v>
      </c>
      <c r="E8919" t="s">
        <v>16</v>
      </c>
      <c r="F8919" t="s">
        <v>16</v>
      </c>
      <c r="G8919" t="s">
        <v>13916</v>
      </c>
      <c r="H8919">
        <v>1</v>
      </c>
      <c r="I8919" t="s">
        <v>15843</v>
      </c>
    </row>
    <row r="8920" spans="1:9" x14ac:dyDescent="0.25">
      <c r="A8920" t="s">
        <v>41851</v>
      </c>
      <c r="B8920">
        <v>75211662</v>
      </c>
      <c r="C8920" t="s">
        <v>16</v>
      </c>
      <c r="D8920" t="s">
        <v>16</v>
      </c>
      <c r="E8920" t="s">
        <v>16</v>
      </c>
      <c r="F8920" t="s">
        <v>16</v>
      </c>
      <c r="G8920" t="s">
        <v>7015</v>
      </c>
      <c r="H8920">
        <v>1</v>
      </c>
      <c r="I8920" t="s">
        <v>7143</v>
      </c>
    </row>
    <row r="8921" spans="1:9" x14ac:dyDescent="0.25">
      <c r="A8921" t="s">
        <v>41162</v>
      </c>
      <c r="B8921">
        <v>46352425</v>
      </c>
      <c r="C8921" t="s">
        <v>16</v>
      </c>
      <c r="D8921" t="s">
        <v>16</v>
      </c>
      <c r="E8921" t="s">
        <v>16</v>
      </c>
      <c r="F8921" t="s">
        <v>16</v>
      </c>
      <c r="G8921" t="s">
        <v>14217</v>
      </c>
      <c r="H8921">
        <v>1</v>
      </c>
      <c r="I8921" t="s">
        <v>15856</v>
      </c>
    </row>
    <row r="8922" spans="1:9" x14ac:dyDescent="0.25">
      <c r="A8922" t="s">
        <v>41165</v>
      </c>
      <c r="B8922">
        <v>46352425</v>
      </c>
      <c r="C8922" t="s">
        <v>16</v>
      </c>
      <c r="D8922" t="s">
        <v>16</v>
      </c>
      <c r="E8922" t="s">
        <v>16</v>
      </c>
      <c r="F8922" t="s">
        <v>16</v>
      </c>
      <c r="G8922" t="s">
        <v>14217</v>
      </c>
      <c r="H8922">
        <v>1</v>
      </c>
      <c r="I8922" t="s">
        <v>15856</v>
      </c>
    </row>
    <row r="8923" spans="1:9" x14ac:dyDescent="0.25">
      <c r="A8923" t="s">
        <v>41158</v>
      </c>
      <c r="B8923">
        <v>46352425</v>
      </c>
      <c r="C8923" t="s">
        <v>16</v>
      </c>
      <c r="D8923" t="s">
        <v>16</v>
      </c>
      <c r="E8923" t="s">
        <v>16</v>
      </c>
      <c r="F8923" t="s">
        <v>16</v>
      </c>
      <c r="G8923" t="s">
        <v>14217</v>
      </c>
      <c r="H8923">
        <v>1</v>
      </c>
      <c r="I8923" t="s">
        <v>15856</v>
      </c>
    </row>
    <row r="8924" spans="1:9" x14ac:dyDescent="0.25">
      <c r="A8924" t="s">
        <v>41154</v>
      </c>
      <c r="B8924">
        <v>57617080</v>
      </c>
      <c r="C8924" t="s">
        <v>16</v>
      </c>
      <c r="D8924" t="s">
        <v>16</v>
      </c>
      <c r="E8924" t="s">
        <v>16</v>
      </c>
      <c r="F8924" t="s">
        <v>16</v>
      </c>
      <c r="G8924" t="s">
        <v>11284</v>
      </c>
      <c r="H8924">
        <v>1</v>
      </c>
      <c r="I8924" t="s">
        <v>13149</v>
      </c>
    </row>
    <row r="8925" spans="1:9" x14ac:dyDescent="0.25">
      <c r="A8925" t="s">
        <v>41155</v>
      </c>
      <c r="B8925">
        <v>57617080</v>
      </c>
      <c r="C8925" t="s">
        <v>16</v>
      </c>
      <c r="D8925" t="s">
        <v>16</v>
      </c>
      <c r="E8925" t="s">
        <v>16</v>
      </c>
      <c r="F8925" t="s">
        <v>16</v>
      </c>
      <c r="G8925" t="s">
        <v>11284</v>
      </c>
      <c r="H8925">
        <v>1</v>
      </c>
      <c r="I8925" t="s">
        <v>13149</v>
      </c>
    </row>
    <row r="8926" spans="1:9" x14ac:dyDescent="0.25">
      <c r="A8926" t="s">
        <v>41709</v>
      </c>
      <c r="B8926">
        <v>57617080</v>
      </c>
      <c r="C8926" t="s">
        <v>16</v>
      </c>
      <c r="D8926" t="s">
        <v>16</v>
      </c>
      <c r="E8926" t="s">
        <v>16</v>
      </c>
      <c r="F8926" t="s">
        <v>16</v>
      </c>
      <c r="G8926" t="s">
        <v>11284</v>
      </c>
      <c r="H8926">
        <v>1</v>
      </c>
      <c r="I8926" t="s">
        <v>13149</v>
      </c>
    </row>
    <row r="8927" spans="1:9" x14ac:dyDescent="0.25">
      <c r="A8927" t="s">
        <v>41153</v>
      </c>
      <c r="B8927">
        <v>46352425</v>
      </c>
      <c r="C8927" t="s">
        <v>16</v>
      </c>
      <c r="D8927" t="s">
        <v>16</v>
      </c>
      <c r="E8927" t="s">
        <v>16</v>
      </c>
      <c r="F8927" t="s">
        <v>16</v>
      </c>
      <c r="G8927" t="s">
        <v>14217</v>
      </c>
      <c r="H8927">
        <v>1</v>
      </c>
      <c r="I8927" t="s">
        <v>15856</v>
      </c>
    </row>
    <row r="8928" spans="1:9" x14ac:dyDescent="0.25">
      <c r="A8928" t="s">
        <v>41156</v>
      </c>
      <c r="B8928">
        <v>46352425</v>
      </c>
      <c r="C8928" t="s">
        <v>16</v>
      </c>
      <c r="D8928" t="s">
        <v>16</v>
      </c>
      <c r="E8928" t="s">
        <v>16</v>
      </c>
      <c r="F8928" t="s">
        <v>16</v>
      </c>
      <c r="G8928" t="s">
        <v>14217</v>
      </c>
      <c r="H8928">
        <v>1</v>
      </c>
      <c r="I8928" t="s">
        <v>15856</v>
      </c>
    </row>
    <row r="8929" spans="1:9" x14ac:dyDescent="0.25">
      <c r="A8929" t="s">
        <v>41160</v>
      </c>
      <c r="B8929">
        <v>46352425</v>
      </c>
      <c r="C8929" t="s">
        <v>16</v>
      </c>
      <c r="D8929" t="s">
        <v>16</v>
      </c>
      <c r="E8929" t="s">
        <v>16</v>
      </c>
      <c r="F8929" t="s">
        <v>16</v>
      </c>
      <c r="G8929" t="s">
        <v>14217</v>
      </c>
      <c r="H8929">
        <v>1</v>
      </c>
      <c r="I8929" t="s">
        <v>15856</v>
      </c>
    </row>
    <row r="8930" spans="1:9" x14ac:dyDescent="0.25">
      <c r="A8930" t="s">
        <v>41157</v>
      </c>
      <c r="B8930">
        <v>46352425</v>
      </c>
      <c r="C8930" t="s">
        <v>16</v>
      </c>
      <c r="D8930" t="s">
        <v>16</v>
      </c>
      <c r="E8930" t="s">
        <v>16</v>
      </c>
      <c r="F8930" t="s">
        <v>16</v>
      </c>
      <c r="G8930" t="s">
        <v>14217</v>
      </c>
      <c r="H8930">
        <v>1</v>
      </c>
      <c r="I8930" t="s">
        <v>15856</v>
      </c>
    </row>
    <row r="8931" spans="1:9" x14ac:dyDescent="0.25">
      <c r="A8931" t="s">
        <v>41161</v>
      </c>
      <c r="B8931">
        <v>46352425</v>
      </c>
      <c r="C8931" t="s">
        <v>16</v>
      </c>
      <c r="D8931" t="s">
        <v>16</v>
      </c>
      <c r="E8931" t="s">
        <v>16</v>
      </c>
      <c r="F8931" t="s">
        <v>16</v>
      </c>
      <c r="G8931" t="s">
        <v>14217</v>
      </c>
      <c r="H8931">
        <v>1</v>
      </c>
      <c r="I8931" t="s">
        <v>15856</v>
      </c>
    </row>
    <row r="8932" spans="1:9" x14ac:dyDescent="0.25">
      <c r="A8932" t="s">
        <v>41135</v>
      </c>
      <c r="B8932">
        <v>75577000</v>
      </c>
      <c r="C8932" t="s">
        <v>16</v>
      </c>
      <c r="D8932" t="s">
        <v>16</v>
      </c>
      <c r="E8932" t="s">
        <v>16</v>
      </c>
      <c r="F8932" t="s">
        <v>16</v>
      </c>
      <c r="G8932" t="s">
        <v>3759</v>
      </c>
      <c r="H8932">
        <v>2</v>
      </c>
      <c r="I8932" t="s">
        <v>42255</v>
      </c>
    </row>
    <row r="8933" spans="1:9" x14ac:dyDescent="0.25">
      <c r="A8933" t="s">
        <v>41135</v>
      </c>
      <c r="B8933">
        <v>76569900</v>
      </c>
      <c r="C8933" t="s">
        <v>16</v>
      </c>
      <c r="D8933" t="s">
        <v>16</v>
      </c>
      <c r="E8933" t="s">
        <v>16</v>
      </c>
      <c r="F8933" t="s">
        <v>16</v>
      </c>
      <c r="G8933" t="s">
        <v>41086</v>
      </c>
      <c r="H8933">
        <v>1</v>
      </c>
      <c r="I8933" t="s">
        <v>42254</v>
      </c>
    </row>
    <row r="8934" spans="1:9" x14ac:dyDescent="0.25">
      <c r="A8934" t="s">
        <v>41136</v>
      </c>
      <c r="B8934">
        <v>75577000</v>
      </c>
      <c r="C8934" t="s">
        <v>16</v>
      </c>
      <c r="D8934" t="s">
        <v>16</v>
      </c>
      <c r="E8934" t="s">
        <v>16</v>
      </c>
      <c r="F8934" t="s">
        <v>16</v>
      </c>
      <c r="G8934" t="s">
        <v>3759</v>
      </c>
      <c r="H8934">
        <v>2</v>
      </c>
      <c r="I8934" t="s">
        <v>42255</v>
      </c>
    </row>
    <row r="8935" spans="1:9" x14ac:dyDescent="0.25">
      <c r="A8935" t="s">
        <v>41136</v>
      </c>
      <c r="B8935">
        <v>76569900</v>
      </c>
      <c r="C8935" t="s">
        <v>16</v>
      </c>
      <c r="D8935" t="s">
        <v>16</v>
      </c>
      <c r="E8935" t="s">
        <v>16</v>
      </c>
      <c r="F8935" t="s">
        <v>16</v>
      </c>
      <c r="G8935" t="s">
        <v>41086</v>
      </c>
      <c r="H8935">
        <v>1</v>
      </c>
      <c r="I8935" t="s">
        <v>42254</v>
      </c>
    </row>
    <row r="8936" spans="1:9" x14ac:dyDescent="0.25">
      <c r="A8936" t="s">
        <v>41137</v>
      </c>
      <c r="B8936">
        <v>75577000</v>
      </c>
      <c r="C8936" t="s">
        <v>16</v>
      </c>
      <c r="D8936" t="s">
        <v>16</v>
      </c>
      <c r="E8936" t="s">
        <v>16</v>
      </c>
      <c r="F8936" t="s">
        <v>16</v>
      </c>
      <c r="G8936" t="s">
        <v>3759</v>
      </c>
      <c r="H8936">
        <v>2</v>
      </c>
      <c r="I8936" t="s">
        <v>42255</v>
      </c>
    </row>
    <row r="8937" spans="1:9" x14ac:dyDescent="0.25">
      <c r="A8937" t="s">
        <v>41137</v>
      </c>
      <c r="B8937">
        <v>76569900</v>
      </c>
      <c r="C8937" t="s">
        <v>16</v>
      </c>
      <c r="D8937" t="s">
        <v>16</v>
      </c>
      <c r="E8937" t="s">
        <v>16</v>
      </c>
      <c r="F8937" t="s">
        <v>16</v>
      </c>
      <c r="G8937" t="s">
        <v>41086</v>
      </c>
      <c r="H8937">
        <v>1</v>
      </c>
      <c r="I8937" t="s">
        <v>42254</v>
      </c>
    </row>
    <row r="8938" spans="1:9" x14ac:dyDescent="0.25">
      <c r="A8938" t="s">
        <v>41159</v>
      </c>
      <c r="B8938">
        <v>46352425</v>
      </c>
      <c r="C8938" t="s">
        <v>16</v>
      </c>
      <c r="D8938" t="s">
        <v>16</v>
      </c>
      <c r="E8938" t="s">
        <v>16</v>
      </c>
      <c r="F8938" t="s">
        <v>16</v>
      </c>
      <c r="G8938" t="s">
        <v>14217</v>
      </c>
      <c r="H8938">
        <v>1</v>
      </c>
      <c r="I8938" t="s">
        <v>15856</v>
      </c>
    </row>
    <row r="8939" spans="1:9" x14ac:dyDescent="0.25">
      <c r="A8939" t="s">
        <v>41163</v>
      </c>
      <c r="B8939">
        <v>46352425</v>
      </c>
      <c r="C8939" t="s">
        <v>16</v>
      </c>
      <c r="D8939" t="s">
        <v>16</v>
      </c>
      <c r="E8939" t="s">
        <v>16</v>
      </c>
      <c r="F8939" t="s">
        <v>16</v>
      </c>
      <c r="G8939" t="s">
        <v>14217</v>
      </c>
      <c r="H8939">
        <v>1</v>
      </c>
      <c r="I8939" t="s">
        <v>15856</v>
      </c>
    </row>
    <row r="8940" spans="1:9" x14ac:dyDescent="0.25">
      <c r="A8940" t="s">
        <v>41174</v>
      </c>
      <c r="B8940">
        <v>46352425</v>
      </c>
      <c r="C8940" t="s">
        <v>16</v>
      </c>
      <c r="D8940" t="s">
        <v>16</v>
      </c>
      <c r="E8940" t="s">
        <v>16</v>
      </c>
      <c r="F8940" t="s">
        <v>16</v>
      </c>
      <c r="G8940" t="s">
        <v>14217</v>
      </c>
      <c r="H8940">
        <v>1</v>
      </c>
      <c r="I8940" t="s">
        <v>15856</v>
      </c>
    </row>
    <row r="8941" spans="1:9" x14ac:dyDescent="0.25">
      <c r="A8941" t="s">
        <v>41176</v>
      </c>
      <c r="B8941">
        <v>46352425</v>
      </c>
      <c r="C8941" t="s">
        <v>16</v>
      </c>
      <c r="D8941" t="s">
        <v>16</v>
      </c>
      <c r="E8941" t="s">
        <v>16</v>
      </c>
      <c r="F8941" t="s">
        <v>16</v>
      </c>
      <c r="G8941" t="s">
        <v>14217</v>
      </c>
      <c r="H8941">
        <v>1</v>
      </c>
      <c r="I8941" t="s">
        <v>15856</v>
      </c>
    </row>
    <row r="8942" spans="1:9" x14ac:dyDescent="0.25">
      <c r="A8942" t="s">
        <v>41164</v>
      </c>
      <c r="B8942">
        <v>46352425</v>
      </c>
      <c r="C8942" t="s">
        <v>16</v>
      </c>
      <c r="D8942" t="s">
        <v>16</v>
      </c>
      <c r="E8942" t="s">
        <v>16</v>
      </c>
      <c r="F8942" t="s">
        <v>16</v>
      </c>
      <c r="G8942" t="s">
        <v>14217</v>
      </c>
      <c r="H8942">
        <v>1</v>
      </c>
      <c r="I8942" t="s">
        <v>15856</v>
      </c>
    </row>
    <row r="8943" spans="1:9" x14ac:dyDescent="0.25">
      <c r="A8943" t="s">
        <v>41175</v>
      </c>
      <c r="B8943">
        <v>46352425</v>
      </c>
      <c r="C8943" t="s">
        <v>16</v>
      </c>
      <c r="D8943" t="s">
        <v>16</v>
      </c>
      <c r="E8943" t="s">
        <v>16</v>
      </c>
      <c r="F8943" t="s">
        <v>16</v>
      </c>
      <c r="G8943" t="s">
        <v>14217</v>
      </c>
      <c r="H8943">
        <v>1</v>
      </c>
      <c r="I8943" t="s">
        <v>15856</v>
      </c>
    </row>
    <row r="8944" spans="1:9" x14ac:dyDescent="0.25">
      <c r="A8944" t="s">
        <v>41904</v>
      </c>
      <c r="B8944">
        <v>70120140</v>
      </c>
      <c r="C8944" t="s">
        <v>16</v>
      </c>
      <c r="D8944" t="s">
        <v>16</v>
      </c>
      <c r="E8944" t="s">
        <v>16</v>
      </c>
      <c r="F8944" t="s">
        <v>16</v>
      </c>
      <c r="G8944" t="s">
        <v>2467</v>
      </c>
      <c r="H8944">
        <v>1</v>
      </c>
      <c r="I8944" t="s">
        <v>5232</v>
      </c>
    </row>
    <row r="8945" spans="1:9" x14ac:dyDescent="0.25">
      <c r="A8945" t="s">
        <v>42032</v>
      </c>
      <c r="B8945">
        <v>57617080</v>
      </c>
      <c r="C8945" t="s">
        <v>16</v>
      </c>
      <c r="D8945" t="s">
        <v>16</v>
      </c>
      <c r="E8945" t="s">
        <v>16</v>
      </c>
      <c r="F8945" t="s">
        <v>16</v>
      </c>
      <c r="G8945" t="s">
        <v>11284</v>
      </c>
      <c r="H8945">
        <v>1</v>
      </c>
      <c r="I8945" t="s">
        <v>13149</v>
      </c>
    </row>
    <row r="8946" spans="1:9" x14ac:dyDescent="0.25">
      <c r="A8946" t="s">
        <v>42036</v>
      </c>
      <c r="B8946">
        <v>57617080</v>
      </c>
      <c r="C8946" t="s">
        <v>16</v>
      </c>
      <c r="D8946" t="s">
        <v>16</v>
      </c>
      <c r="E8946" t="s">
        <v>16</v>
      </c>
      <c r="F8946" t="s">
        <v>16</v>
      </c>
      <c r="G8946" t="s">
        <v>11284</v>
      </c>
      <c r="H8946">
        <v>1</v>
      </c>
      <c r="I8946" t="s">
        <v>13149</v>
      </c>
    </row>
    <row r="8947" spans="1:9" x14ac:dyDescent="0.25">
      <c r="A8947" t="s">
        <v>42033</v>
      </c>
      <c r="B8947">
        <v>57617080</v>
      </c>
      <c r="C8947" t="s">
        <v>16</v>
      </c>
      <c r="D8947" t="s">
        <v>16</v>
      </c>
      <c r="E8947" t="s">
        <v>16</v>
      </c>
      <c r="F8947" t="s">
        <v>16</v>
      </c>
      <c r="G8947" t="s">
        <v>11284</v>
      </c>
      <c r="H8947">
        <v>1</v>
      </c>
      <c r="I8947" t="s">
        <v>13149</v>
      </c>
    </row>
    <row r="8948" spans="1:9" x14ac:dyDescent="0.25">
      <c r="A8948" t="s">
        <v>42035</v>
      </c>
      <c r="B8948">
        <v>57617080</v>
      </c>
      <c r="C8948" t="s">
        <v>16</v>
      </c>
      <c r="D8948" t="s">
        <v>16</v>
      </c>
      <c r="E8948" t="s">
        <v>16</v>
      </c>
      <c r="F8948" t="s">
        <v>16</v>
      </c>
      <c r="G8948" t="s">
        <v>11284</v>
      </c>
      <c r="H8948">
        <v>1</v>
      </c>
      <c r="I8948" t="s">
        <v>13149</v>
      </c>
    </row>
    <row r="8949" spans="1:9" x14ac:dyDescent="0.25">
      <c r="A8949" t="s">
        <v>42034</v>
      </c>
      <c r="B8949">
        <v>57617080</v>
      </c>
      <c r="C8949" t="s">
        <v>16</v>
      </c>
      <c r="D8949" t="s">
        <v>16</v>
      </c>
      <c r="E8949" t="s">
        <v>16</v>
      </c>
      <c r="F8949" t="s">
        <v>16</v>
      </c>
      <c r="G8949" t="s">
        <v>11284</v>
      </c>
      <c r="H8949">
        <v>1</v>
      </c>
      <c r="I8949" t="s">
        <v>13149</v>
      </c>
    </row>
    <row r="8950" spans="1:9" x14ac:dyDescent="0.25">
      <c r="A8950" t="s">
        <v>42037</v>
      </c>
      <c r="B8950">
        <v>57617080</v>
      </c>
      <c r="C8950" t="s">
        <v>16</v>
      </c>
      <c r="D8950" t="s">
        <v>16</v>
      </c>
      <c r="E8950" t="s">
        <v>16</v>
      </c>
      <c r="F8950" t="s">
        <v>16</v>
      </c>
      <c r="G8950" t="s">
        <v>11284</v>
      </c>
      <c r="H8950">
        <v>1</v>
      </c>
      <c r="I8950" t="s">
        <v>13149</v>
      </c>
    </row>
    <row r="8951" spans="1:9" x14ac:dyDescent="0.25">
      <c r="A8951" t="s">
        <v>42038</v>
      </c>
      <c r="B8951">
        <v>57617080</v>
      </c>
      <c r="C8951" t="s">
        <v>16</v>
      </c>
      <c r="D8951" t="s">
        <v>16</v>
      </c>
      <c r="E8951" t="s">
        <v>16</v>
      </c>
      <c r="F8951" t="s">
        <v>16</v>
      </c>
      <c r="G8951" t="s">
        <v>11284</v>
      </c>
      <c r="H8951">
        <v>1</v>
      </c>
      <c r="I8951" t="s">
        <v>13149</v>
      </c>
    </row>
    <row r="8952" spans="1:9" x14ac:dyDescent="0.25">
      <c r="A8952" t="s">
        <v>42039</v>
      </c>
      <c r="B8952">
        <v>57617080</v>
      </c>
      <c r="C8952" t="s">
        <v>16</v>
      </c>
      <c r="D8952" t="s">
        <v>16</v>
      </c>
      <c r="E8952" t="s">
        <v>16</v>
      </c>
      <c r="F8952" t="s">
        <v>16</v>
      </c>
      <c r="G8952" t="s">
        <v>11284</v>
      </c>
      <c r="H8952">
        <v>1</v>
      </c>
      <c r="I8952" t="s">
        <v>13149</v>
      </c>
    </row>
    <row r="8953" spans="1:9" x14ac:dyDescent="0.25">
      <c r="A8953" t="s">
        <v>42040</v>
      </c>
      <c r="B8953">
        <v>57617080</v>
      </c>
      <c r="C8953" t="s">
        <v>16</v>
      </c>
      <c r="D8953" t="s">
        <v>16</v>
      </c>
      <c r="E8953" t="s">
        <v>16</v>
      </c>
      <c r="F8953" t="s">
        <v>16</v>
      </c>
      <c r="G8953" t="s">
        <v>11284</v>
      </c>
      <c r="H8953">
        <v>1</v>
      </c>
      <c r="I8953" t="s">
        <v>13149</v>
      </c>
    </row>
    <row r="8954" spans="1:9" x14ac:dyDescent="0.25">
      <c r="A8954" t="s">
        <v>42045</v>
      </c>
      <c r="B8954">
        <v>57617080</v>
      </c>
      <c r="C8954" t="s">
        <v>16</v>
      </c>
      <c r="D8954" t="s">
        <v>16</v>
      </c>
      <c r="E8954" t="s">
        <v>16</v>
      </c>
      <c r="F8954" t="s">
        <v>16</v>
      </c>
      <c r="G8954" t="s">
        <v>11284</v>
      </c>
      <c r="H8954">
        <v>1</v>
      </c>
      <c r="I8954" t="s">
        <v>13149</v>
      </c>
    </row>
    <row r="8955" spans="1:9" x14ac:dyDescent="0.25">
      <c r="A8955" t="s">
        <v>42046</v>
      </c>
      <c r="B8955">
        <v>57617080</v>
      </c>
      <c r="C8955" t="s">
        <v>16</v>
      </c>
      <c r="D8955" t="s">
        <v>16</v>
      </c>
      <c r="E8955" t="s">
        <v>16</v>
      </c>
      <c r="F8955" t="s">
        <v>16</v>
      </c>
      <c r="G8955" t="s">
        <v>11284</v>
      </c>
      <c r="H8955">
        <v>1</v>
      </c>
      <c r="I8955" t="s">
        <v>13149</v>
      </c>
    </row>
    <row r="8956" spans="1:9" x14ac:dyDescent="0.25">
      <c r="A8956" t="s">
        <v>42041</v>
      </c>
      <c r="B8956">
        <v>57617080</v>
      </c>
      <c r="C8956" t="s">
        <v>16</v>
      </c>
      <c r="D8956" t="s">
        <v>16</v>
      </c>
      <c r="E8956" t="s">
        <v>16</v>
      </c>
      <c r="F8956" t="s">
        <v>16</v>
      </c>
      <c r="G8956" t="s">
        <v>11284</v>
      </c>
      <c r="H8956">
        <v>1</v>
      </c>
      <c r="I8956" t="s">
        <v>13149</v>
      </c>
    </row>
    <row r="8957" spans="1:9" x14ac:dyDescent="0.25">
      <c r="A8957" t="s">
        <v>41906</v>
      </c>
      <c r="B8957">
        <v>96266400</v>
      </c>
      <c r="C8957" t="s">
        <v>16</v>
      </c>
      <c r="D8957" t="s">
        <v>16</v>
      </c>
      <c r="E8957" t="s">
        <v>16</v>
      </c>
      <c r="F8957" t="s">
        <v>16</v>
      </c>
      <c r="G8957" t="s">
        <v>13916</v>
      </c>
      <c r="H8957">
        <v>1</v>
      </c>
      <c r="I8957" t="s">
        <v>15843</v>
      </c>
    </row>
    <row r="8958" spans="1:9" x14ac:dyDescent="0.25">
      <c r="A8958" t="s">
        <v>41311</v>
      </c>
      <c r="B8958">
        <v>57617080</v>
      </c>
      <c r="C8958" t="s">
        <v>16</v>
      </c>
      <c r="D8958" t="s">
        <v>16</v>
      </c>
      <c r="E8958" t="s">
        <v>16</v>
      </c>
      <c r="F8958" t="s">
        <v>16</v>
      </c>
      <c r="G8958" t="s">
        <v>11284</v>
      </c>
      <c r="H8958">
        <v>1</v>
      </c>
      <c r="I8958" t="s">
        <v>13149</v>
      </c>
    </row>
    <row r="8959" spans="1:9" x14ac:dyDescent="0.25">
      <c r="A8959" t="s">
        <v>41353</v>
      </c>
      <c r="B8959">
        <v>46352425</v>
      </c>
      <c r="C8959" t="s">
        <v>16</v>
      </c>
      <c r="D8959" t="s">
        <v>16</v>
      </c>
      <c r="E8959" t="s">
        <v>16</v>
      </c>
      <c r="F8959" t="s">
        <v>16</v>
      </c>
      <c r="G8959" t="s">
        <v>14217</v>
      </c>
      <c r="H8959">
        <v>1</v>
      </c>
      <c r="I8959" t="s">
        <v>15856</v>
      </c>
    </row>
    <row r="8960" spans="1:9" x14ac:dyDescent="0.25">
      <c r="A8960" t="s">
        <v>41312</v>
      </c>
      <c r="B8960">
        <v>46352425</v>
      </c>
      <c r="C8960" t="s">
        <v>16</v>
      </c>
      <c r="D8960" t="s">
        <v>16</v>
      </c>
      <c r="E8960" t="s">
        <v>16</v>
      </c>
      <c r="F8960" t="s">
        <v>16</v>
      </c>
      <c r="G8960" t="s">
        <v>14217</v>
      </c>
      <c r="H8960">
        <v>1</v>
      </c>
      <c r="I8960" t="s">
        <v>15856</v>
      </c>
    </row>
    <row r="8961" spans="1:9" x14ac:dyDescent="0.25">
      <c r="A8961" t="s">
        <v>41355</v>
      </c>
      <c r="B8961">
        <v>57617080</v>
      </c>
      <c r="C8961" t="s">
        <v>16</v>
      </c>
      <c r="D8961" t="s">
        <v>16</v>
      </c>
      <c r="E8961" t="s">
        <v>16</v>
      </c>
      <c r="F8961" t="s">
        <v>16</v>
      </c>
      <c r="G8961" t="s">
        <v>11284</v>
      </c>
      <c r="H8961">
        <v>1</v>
      </c>
      <c r="I8961" t="s">
        <v>13149</v>
      </c>
    </row>
    <row r="8962" spans="1:9" x14ac:dyDescent="0.25">
      <c r="A8962" t="s">
        <v>41356</v>
      </c>
      <c r="B8962">
        <v>75577000</v>
      </c>
      <c r="C8962" t="s">
        <v>16</v>
      </c>
      <c r="D8962" t="s">
        <v>16</v>
      </c>
      <c r="E8962" t="s">
        <v>16</v>
      </c>
      <c r="F8962" t="s">
        <v>16</v>
      </c>
      <c r="G8962" t="s">
        <v>3759</v>
      </c>
      <c r="H8962">
        <v>1</v>
      </c>
      <c r="I8962" t="s">
        <v>4898</v>
      </c>
    </row>
    <row r="8963" spans="1:9" x14ac:dyDescent="0.25">
      <c r="A8963" t="s">
        <v>41357</v>
      </c>
      <c r="B8963">
        <v>75577000</v>
      </c>
      <c r="C8963" t="s">
        <v>16</v>
      </c>
      <c r="D8963" t="s">
        <v>16</v>
      </c>
      <c r="E8963" t="s">
        <v>16</v>
      </c>
      <c r="F8963" t="s">
        <v>16</v>
      </c>
      <c r="G8963" t="s">
        <v>3759</v>
      </c>
      <c r="H8963">
        <v>1</v>
      </c>
      <c r="I8963" t="s">
        <v>4898</v>
      </c>
    </row>
    <row r="8964" spans="1:9" x14ac:dyDescent="0.25">
      <c r="A8964" t="s">
        <v>41313</v>
      </c>
      <c r="B8964">
        <v>75577000</v>
      </c>
      <c r="C8964" t="s">
        <v>16</v>
      </c>
      <c r="D8964" t="s">
        <v>16</v>
      </c>
      <c r="E8964" t="s">
        <v>16</v>
      </c>
      <c r="F8964" t="s">
        <v>16</v>
      </c>
      <c r="G8964" t="s">
        <v>3759</v>
      </c>
      <c r="H8964">
        <v>1</v>
      </c>
      <c r="I8964" t="s">
        <v>4898</v>
      </c>
    </row>
    <row r="8965" spans="1:9" x14ac:dyDescent="0.25">
      <c r="A8965" t="s">
        <v>41314</v>
      </c>
      <c r="B8965">
        <v>75577000</v>
      </c>
      <c r="C8965" t="s">
        <v>16</v>
      </c>
      <c r="D8965" t="s">
        <v>16</v>
      </c>
      <c r="E8965" t="s">
        <v>16</v>
      </c>
      <c r="F8965" t="s">
        <v>16</v>
      </c>
      <c r="G8965" t="s">
        <v>3759</v>
      </c>
      <c r="H8965">
        <v>1</v>
      </c>
      <c r="I8965" t="s">
        <v>4898</v>
      </c>
    </row>
    <row r="8966" spans="1:9" x14ac:dyDescent="0.25">
      <c r="A8966" t="s">
        <v>41352</v>
      </c>
      <c r="B8966">
        <v>75577000</v>
      </c>
      <c r="C8966" t="s">
        <v>16</v>
      </c>
      <c r="D8966" t="s">
        <v>16</v>
      </c>
      <c r="E8966" t="s">
        <v>16</v>
      </c>
      <c r="F8966" t="s">
        <v>16</v>
      </c>
      <c r="G8966" t="s">
        <v>3759</v>
      </c>
      <c r="H8966">
        <v>1</v>
      </c>
      <c r="I8966" t="s">
        <v>4898</v>
      </c>
    </row>
    <row r="8967" spans="1:9" x14ac:dyDescent="0.25">
      <c r="A8967" t="s">
        <v>41354</v>
      </c>
      <c r="B8967">
        <v>75577000</v>
      </c>
      <c r="C8967" t="s">
        <v>16</v>
      </c>
      <c r="D8967" t="s">
        <v>16</v>
      </c>
      <c r="E8967" t="s">
        <v>16</v>
      </c>
      <c r="F8967" t="s">
        <v>16</v>
      </c>
      <c r="G8967" t="s">
        <v>3759</v>
      </c>
      <c r="H8967">
        <v>1</v>
      </c>
      <c r="I8967" t="s">
        <v>4898</v>
      </c>
    </row>
    <row r="8968" spans="1:9" x14ac:dyDescent="0.25">
      <c r="A8968" t="s">
        <v>41358</v>
      </c>
      <c r="B8968">
        <v>75577000</v>
      </c>
      <c r="C8968" t="s">
        <v>16</v>
      </c>
      <c r="D8968" t="s">
        <v>16</v>
      </c>
      <c r="E8968" t="s">
        <v>16</v>
      </c>
      <c r="F8968" t="s">
        <v>16</v>
      </c>
      <c r="G8968" t="s">
        <v>3759</v>
      </c>
      <c r="H8968">
        <v>1</v>
      </c>
      <c r="I8968" t="s">
        <v>4898</v>
      </c>
    </row>
    <row r="8969" spans="1:9" x14ac:dyDescent="0.25">
      <c r="A8969" t="s">
        <v>41359</v>
      </c>
      <c r="B8969">
        <v>75577000</v>
      </c>
      <c r="C8969" t="s">
        <v>16</v>
      </c>
      <c r="D8969" t="s">
        <v>16</v>
      </c>
      <c r="E8969" t="s">
        <v>16</v>
      </c>
      <c r="F8969" t="s">
        <v>16</v>
      </c>
      <c r="G8969" t="s">
        <v>3759</v>
      </c>
      <c r="H8969">
        <v>1</v>
      </c>
      <c r="I8969" t="s">
        <v>4898</v>
      </c>
    </row>
    <row r="8970" spans="1:9" x14ac:dyDescent="0.25">
      <c r="A8970" t="s">
        <v>41360</v>
      </c>
      <c r="B8970">
        <v>75577000</v>
      </c>
      <c r="C8970" t="s">
        <v>16</v>
      </c>
      <c r="D8970" t="s">
        <v>16</v>
      </c>
      <c r="E8970" t="s">
        <v>16</v>
      </c>
      <c r="F8970" t="s">
        <v>16</v>
      </c>
      <c r="G8970" t="s">
        <v>3759</v>
      </c>
      <c r="H8970">
        <v>1</v>
      </c>
      <c r="I8970" t="s">
        <v>4898</v>
      </c>
    </row>
    <row r="8971" spans="1:9" x14ac:dyDescent="0.25">
      <c r="A8971" t="s">
        <v>42042</v>
      </c>
      <c r="B8971">
        <v>75577000</v>
      </c>
      <c r="C8971" t="s">
        <v>16</v>
      </c>
      <c r="D8971" t="s">
        <v>16</v>
      </c>
      <c r="E8971" t="s">
        <v>16</v>
      </c>
      <c r="F8971" t="s">
        <v>16</v>
      </c>
      <c r="G8971" t="s">
        <v>3759</v>
      </c>
      <c r="H8971">
        <v>1</v>
      </c>
      <c r="I8971" t="s">
        <v>4898</v>
      </c>
    </row>
    <row r="8972" spans="1:9" x14ac:dyDescent="0.25">
      <c r="A8972" t="s">
        <v>42043</v>
      </c>
      <c r="B8972">
        <v>75577000</v>
      </c>
      <c r="C8972" t="s">
        <v>16</v>
      </c>
      <c r="D8972" t="s">
        <v>16</v>
      </c>
      <c r="E8972" t="s">
        <v>16</v>
      </c>
      <c r="F8972" t="s">
        <v>16</v>
      </c>
      <c r="G8972" t="s">
        <v>3759</v>
      </c>
      <c r="H8972">
        <v>1</v>
      </c>
      <c r="I8972" t="s">
        <v>4898</v>
      </c>
    </row>
    <row r="8973" spans="1:9" x14ac:dyDescent="0.25">
      <c r="A8973" t="s">
        <v>42044</v>
      </c>
      <c r="B8973">
        <v>75577000</v>
      </c>
      <c r="C8973" t="s">
        <v>16</v>
      </c>
      <c r="D8973" t="s">
        <v>16</v>
      </c>
      <c r="E8973" t="s">
        <v>16</v>
      </c>
      <c r="F8973" t="s">
        <v>16</v>
      </c>
      <c r="G8973" t="s">
        <v>3759</v>
      </c>
      <c r="H8973">
        <v>1</v>
      </c>
      <c r="I8973" t="s">
        <v>4898</v>
      </c>
    </row>
    <row r="8974" spans="1:9" x14ac:dyDescent="0.25">
      <c r="A8974" t="s">
        <v>41388</v>
      </c>
      <c r="B8974">
        <v>46352425</v>
      </c>
      <c r="C8974" t="s">
        <v>16</v>
      </c>
      <c r="D8974" t="s">
        <v>16</v>
      </c>
      <c r="E8974" t="s">
        <v>16</v>
      </c>
      <c r="F8974" t="s">
        <v>16</v>
      </c>
      <c r="G8974" t="s">
        <v>14217</v>
      </c>
      <c r="H8974">
        <v>1</v>
      </c>
      <c r="I8974" t="s">
        <v>15856</v>
      </c>
    </row>
    <row r="8975" spans="1:9" x14ac:dyDescent="0.25">
      <c r="A8975" t="s">
        <v>41600</v>
      </c>
      <c r="B8975">
        <v>46352425</v>
      </c>
      <c r="C8975" t="s">
        <v>16</v>
      </c>
      <c r="D8975" t="s">
        <v>16</v>
      </c>
      <c r="E8975" t="s">
        <v>16</v>
      </c>
      <c r="F8975" t="s">
        <v>16</v>
      </c>
      <c r="G8975" t="s">
        <v>14217</v>
      </c>
      <c r="H8975">
        <v>1</v>
      </c>
      <c r="I8975" t="s">
        <v>15856</v>
      </c>
    </row>
    <row r="8976" spans="1:9" x14ac:dyDescent="0.25">
      <c r="A8976" t="s">
        <v>41601</v>
      </c>
      <c r="B8976">
        <v>46352425</v>
      </c>
      <c r="C8976" t="s">
        <v>16</v>
      </c>
      <c r="D8976" t="s">
        <v>16</v>
      </c>
      <c r="E8976" t="s">
        <v>16</v>
      </c>
      <c r="F8976" t="s">
        <v>16</v>
      </c>
      <c r="G8976" t="s">
        <v>14217</v>
      </c>
      <c r="H8976">
        <v>1</v>
      </c>
      <c r="I8976" t="s">
        <v>15856</v>
      </c>
    </row>
    <row r="8977" spans="1:9" x14ac:dyDescent="0.25">
      <c r="A8977" t="s">
        <v>41389</v>
      </c>
      <c r="B8977">
        <v>46352425</v>
      </c>
      <c r="C8977" t="s">
        <v>16</v>
      </c>
      <c r="D8977" t="s">
        <v>16</v>
      </c>
      <c r="E8977" t="s">
        <v>16</v>
      </c>
      <c r="F8977" t="s">
        <v>16</v>
      </c>
      <c r="G8977" t="s">
        <v>14217</v>
      </c>
      <c r="H8977">
        <v>1</v>
      </c>
      <c r="I8977" t="s">
        <v>15856</v>
      </c>
    </row>
    <row r="8978" spans="1:9" x14ac:dyDescent="0.25">
      <c r="A8978" t="s">
        <v>41387</v>
      </c>
      <c r="B8978">
        <v>46352425</v>
      </c>
      <c r="C8978" t="s">
        <v>16</v>
      </c>
      <c r="D8978" t="s">
        <v>16</v>
      </c>
      <c r="E8978" t="s">
        <v>16</v>
      </c>
      <c r="F8978" t="s">
        <v>16</v>
      </c>
      <c r="G8978" t="s">
        <v>14217</v>
      </c>
      <c r="H8978">
        <v>1</v>
      </c>
      <c r="I8978" t="s">
        <v>15856</v>
      </c>
    </row>
    <row r="8979" spans="1:9" x14ac:dyDescent="0.25">
      <c r="A8979" t="s">
        <v>41390</v>
      </c>
      <c r="B8979">
        <v>46352425</v>
      </c>
      <c r="C8979" t="s">
        <v>16</v>
      </c>
      <c r="D8979" t="s">
        <v>16</v>
      </c>
      <c r="E8979" t="s">
        <v>16</v>
      </c>
      <c r="F8979" t="s">
        <v>16</v>
      </c>
      <c r="G8979" t="s">
        <v>14217</v>
      </c>
      <c r="H8979">
        <v>1</v>
      </c>
      <c r="I8979" t="s">
        <v>15856</v>
      </c>
    </row>
    <row r="8980" spans="1:9" x14ac:dyDescent="0.25">
      <c r="A8980" t="s">
        <v>41569</v>
      </c>
      <c r="B8980">
        <v>57617080</v>
      </c>
      <c r="C8980" t="s">
        <v>16</v>
      </c>
      <c r="D8980" t="s">
        <v>16</v>
      </c>
      <c r="E8980" t="s">
        <v>16</v>
      </c>
      <c r="F8980" t="s">
        <v>16</v>
      </c>
      <c r="G8980" t="s">
        <v>11284</v>
      </c>
      <c r="H8980">
        <v>1</v>
      </c>
      <c r="I8980" t="s">
        <v>13149</v>
      </c>
    </row>
    <row r="8981" spans="1:9" x14ac:dyDescent="0.25">
      <c r="A8981" t="s">
        <v>41570</v>
      </c>
      <c r="B8981">
        <v>57617080</v>
      </c>
      <c r="C8981" t="s">
        <v>16</v>
      </c>
      <c r="D8981" t="s">
        <v>16</v>
      </c>
      <c r="E8981" t="s">
        <v>16</v>
      </c>
      <c r="F8981" t="s">
        <v>16</v>
      </c>
      <c r="G8981" t="s">
        <v>11284</v>
      </c>
      <c r="H8981">
        <v>1</v>
      </c>
      <c r="I8981" t="s">
        <v>13149</v>
      </c>
    </row>
    <row r="8982" spans="1:9" x14ac:dyDescent="0.25">
      <c r="A8982" t="s">
        <v>41568</v>
      </c>
      <c r="B8982">
        <v>57617080</v>
      </c>
      <c r="C8982" t="s">
        <v>16</v>
      </c>
      <c r="D8982" t="s">
        <v>16</v>
      </c>
      <c r="E8982" t="s">
        <v>16</v>
      </c>
      <c r="F8982" t="s">
        <v>16</v>
      </c>
      <c r="G8982" t="s">
        <v>11284</v>
      </c>
      <c r="H8982">
        <v>1</v>
      </c>
      <c r="I8982" t="s">
        <v>13149</v>
      </c>
    </row>
    <row r="8983" spans="1:9" x14ac:dyDescent="0.25">
      <c r="A8983" t="s">
        <v>41426</v>
      </c>
      <c r="B8983">
        <v>96266400</v>
      </c>
      <c r="C8983" t="s">
        <v>16</v>
      </c>
      <c r="D8983" t="s">
        <v>16</v>
      </c>
      <c r="E8983" t="s">
        <v>16</v>
      </c>
      <c r="F8983" t="s">
        <v>16</v>
      </c>
      <c r="G8983" t="s">
        <v>13916</v>
      </c>
      <c r="H8983">
        <v>1</v>
      </c>
      <c r="I8983" t="s">
        <v>15843</v>
      </c>
    </row>
    <row r="8984" spans="1:9" x14ac:dyDescent="0.25">
      <c r="A8984" t="s">
        <v>41423</v>
      </c>
      <c r="B8984">
        <v>75577000</v>
      </c>
      <c r="C8984" t="s">
        <v>16</v>
      </c>
      <c r="D8984" t="s">
        <v>16</v>
      </c>
      <c r="E8984" t="s">
        <v>16</v>
      </c>
      <c r="F8984" t="s">
        <v>16</v>
      </c>
      <c r="G8984" t="s">
        <v>3759</v>
      </c>
      <c r="H8984">
        <v>1</v>
      </c>
      <c r="I8984" t="s">
        <v>4898</v>
      </c>
    </row>
    <row r="8985" spans="1:9" x14ac:dyDescent="0.25">
      <c r="A8985" t="s">
        <v>42047</v>
      </c>
      <c r="B8985">
        <v>74762273</v>
      </c>
      <c r="C8985" t="s">
        <v>16</v>
      </c>
      <c r="D8985" t="s">
        <v>16</v>
      </c>
      <c r="E8985" t="s">
        <v>16</v>
      </c>
      <c r="F8985" t="s">
        <v>16</v>
      </c>
      <c r="G8985" t="s">
        <v>154</v>
      </c>
      <c r="H8985">
        <v>1</v>
      </c>
      <c r="I8985" t="s">
        <v>4887</v>
      </c>
    </row>
    <row r="8986" spans="1:9" x14ac:dyDescent="0.25">
      <c r="A8986" t="s">
        <v>41950</v>
      </c>
      <c r="B8986">
        <v>96266400</v>
      </c>
      <c r="C8986" t="s">
        <v>16</v>
      </c>
      <c r="D8986" t="s">
        <v>16</v>
      </c>
      <c r="E8986" t="s">
        <v>16</v>
      </c>
      <c r="F8986" t="s">
        <v>16</v>
      </c>
      <c r="G8986" t="s">
        <v>13916</v>
      </c>
      <c r="H8986">
        <v>1</v>
      </c>
      <c r="I8986" t="s">
        <v>15843</v>
      </c>
    </row>
    <row r="8987" spans="1:9" x14ac:dyDescent="0.25">
      <c r="A8987" t="s">
        <v>41955</v>
      </c>
      <c r="B8987">
        <v>96266400</v>
      </c>
      <c r="C8987" t="s">
        <v>16</v>
      </c>
      <c r="D8987" t="s">
        <v>16</v>
      </c>
      <c r="E8987" t="s">
        <v>16</v>
      </c>
      <c r="F8987" t="s">
        <v>16</v>
      </c>
      <c r="G8987" t="s">
        <v>13916</v>
      </c>
      <c r="H8987">
        <v>1</v>
      </c>
      <c r="I8987" t="s">
        <v>15843</v>
      </c>
    </row>
    <row r="8988" spans="1:9" x14ac:dyDescent="0.25">
      <c r="A8988" t="s">
        <v>41951</v>
      </c>
      <c r="B8988">
        <v>96266400</v>
      </c>
      <c r="C8988" t="s">
        <v>16</v>
      </c>
      <c r="D8988" t="s">
        <v>16</v>
      </c>
      <c r="E8988" t="s">
        <v>16</v>
      </c>
      <c r="F8988" t="s">
        <v>16</v>
      </c>
      <c r="G8988" t="s">
        <v>13916</v>
      </c>
      <c r="H8988">
        <v>1</v>
      </c>
      <c r="I8988" t="s">
        <v>15843</v>
      </c>
    </row>
    <row r="8989" spans="1:9" x14ac:dyDescent="0.25">
      <c r="A8989" t="s">
        <v>41956</v>
      </c>
      <c r="B8989">
        <v>96266400</v>
      </c>
      <c r="C8989" t="s">
        <v>16</v>
      </c>
      <c r="D8989" t="s">
        <v>16</v>
      </c>
      <c r="E8989" t="s">
        <v>16</v>
      </c>
      <c r="F8989" t="s">
        <v>16</v>
      </c>
      <c r="G8989" t="s">
        <v>13916</v>
      </c>
      <c r="H8989">
        <v>1</v>
      </c>
      <c r="I8989" t="s">
        <v>15843</v>
      </c>
    </row>
    <row r="8990" spans="1:9" x14ac:dyDescent="0.25">
      <c r="A8990" t="s">
        <v>41957</v>
      </c>
      <c r="B8990">
        <v>96266400</v>
      </c>
      <c r="C8990" t="s">
        <v>16</v>
      </c>
      <c r="D8990" t="s">
        <v>16</v>
      </c>
      <c r="E8990" t="s">
        <v>16</v>
      </c>
      <c r="F8990" t="s">
        <v>16</v>
      </c>
      <c r="G8990" t="s">
        <v>13916</v>
      </c>
      <c r="H8990">
        <v>1</v>
      </c>
      <c r="I8990" t="s">
        <v>15843</v>
      </c>
    </row>
    <row r="8991" spans="1:9" x14ac:dyDescent="0.25">
      <c r="A8991" t="s">
        <v>41961</v>
      </c>
      <c r="B8991">
        <v>96266400</v>
      </c>
      <c r="C8991" t="s">
        <v>16</v>
      </c>
      <c r="D8991" t="s">
        <v>16</v>
      </c>
      <c r="E8991" t="s">
        <v>16</v>
      </c>
      <c r="F8991" t="s">
        <v>16</v>
      </c>
      <c r="G8991" t="s">
        <v>13916</v>
      </c>
      <c r="H8991">
        <v>1</v>
      </c>
      <c r="I8991" t="s">
        <v>15843</v>
      </c>
    </row>
    <row r="8992" spans="1:9" x14ac:dyDescent="0.25">
      <c r="A8992" t="s">
        <v>41952</v>
      </c>
      <c r="B8992">
        <v>96266400</v>
      </c>
      <c r="C8992" t="s">
        <v>16</v>
      </c>
      <c r="D8992" t="s">
        <v>16</v>
      </c>
      <c r="E8992" t="s">
        <v>16</v>
      </c>
      <c r="F8992" t="s">
        <v>16</v>
      </c>
      <c r="G8992" t="s">
        <v>13916</v>
      </c>
      <c r="H8992">
        <v>1</v>
      </c>
      <c r="I8992" t="s">
        <v>15843</v>
      </c>
    </row>
    <row r="8993" spans="1:9" x14ac:dyDescent="0.25">
      <c r="A8993" t="s">
        <v>40962</v>
      </c>
      <c r="B8993">
        <v>96266400</v>
      </c>
      <c r="C8993" t="s">
        <v>16</v>
      </c>
      <c r="D8993" t="s">
        <v>16</v>
      </c>
      <c r="E8993" t="s">
        <v>16</v>
      </c>
      <c r="F8993" t="s">
        <v>16</v>
      </c>
      <c r="G8993" t="s">
        <v>13916</v>
      </c>
      <c r="H8993">
        <v>1</v>
      </c>
      <c r="I8993" t="s">
        <v>15843</v>
      </c>
    </row>
    <row r="8994" spans="1:9" x14ac:dyDescent="0.25">
      <c r="A8994" t="s">
        <v>40964</v>
      </c>
      <c r="B8994">
        <v>96266400</v>
      </c>
      <c r="C8994" t="s">
        <v>16</v>
      </c>
      <c r="D8994" t="s">
        <v>16</v>
      </c>
      <c r="E8994" t="s">
        <v>16</v>
      </c>
      <c r="F8994" t="s">
        <v>16</v>
      </c>
      <c r="G8994" t="s">
        <v>13916</v>
      </c>
      <c r="H8994">
        <v>1</v>
      </c>
      <c r="I8994" t="s">
        <v>15843</v>
      </c>
    </row>
    <row r="8995" spans="1:9" x14ac:dyDescent="0.25">
      <c r="A8995" t="s">
        <v>40963</v>
      </c>
      <c r="B8995">
        <v>96266400</v>
      </c>
      <c r="C8995" t="s">
        <v>16</v>
      </c>
      <c r="D8995" t="s">
        <v>16</v>
      </c>
      <c r="E8995" t="s">
        <v>16</v>
      </c>
      <c r="F8995" t="s">
        <v>16</v>
      </c>
      <c r="G8995" t="s">
        <v>13916</v>
      </c>
      <c r="H8995">
        <v>1</v>
      </c>
      <c r="I8995" t="s">
        <v>15843</v>
      </c>
    </row>
    <row r="8996" spans="1:9" x14ac:dyDescent="0.25">
      <c r="A8996" t="s">
        <v>41953</v>
      </c>
      <c r="B8996">
        <v>96266400</v>
      </c>
      <c r="C8996" t="s">
        <v>16</v>
      </c>
      <c r="D8996" t="s">
        <v>16</v>
      </c>
      <c r="E8996" t="s">
        <v>16</v>
      </c>
      <c r="F8996" t="s">
        <v>16</v>
      </c>
      <c r="G8996" t="s">
        <v>13916</v>
      </c>
      <c r="H8996">
        <v>1</v>
      </c>
      <c r="I8996" t="s">
        <v>15843</v>
      </c>
    </row>
    <row r="8997" spans="1:9" x14ac:dyDescent="0.25">
      <c r="A8997" t="s">
        <v>41954</v>
      </c>
      <c r="B8997">
        <v>96266400</v>
      </c>
      <c r="C8997" t="s">
        <v>16</v>
      </c>
      <c r="D8997" t="s">
        <v>16</v>
      </c>
      <c r="E8997" t="s">
        <v>16</v>
      </c>
      <c r="F8997" t="s">
        <v>16</v>
      </c>
      <c r="G8997" t="s">
        <v>13916</v>
      </c>
      <c r="H8997">
        <v>1</v>
      </c>
      <c r="I8997" t="s">
        <v>15843</v>
      </c>
    </row>
    <row r="8998" spans="1:9" x14ac:dyDescent="0.25">
      <c r="A8998" t="s">
        <v>40965</v>
      </c>
      <c r="B8998">
        <v>96266400</v>
      </c>
      <c r="C8998" t="s">
        <v>16</v>
      </c>
      <c r="D8998" t="s">
        <v>16</v>
      </c>
      <c r="E8998" t="s">
        <v>16</v>
      </c>
      <c r="F8998" t="s">
        <v>16</v>
      </c>
      <c r="G8998" t="s">
        <v>13916</v>
      </c>
      <c r="H8998">
        <v>1</v>
      </c>
      <c r="I8998" t="s">
        <v>15843</v>
      </c>
    </row>
    <row r="8999" spans="1:9" x14ac:dyDescent="0.25">
      <c r="A8999" t="s">
        <v>40993</v>
      </c>
      <c r="B8999">
        <v>75577000</v>
      </c>
      <c r="C8999" t="s">
        <v>16</v>
      </c>
      <c r="D8999" t="s">
        <v>16</v>
      </c>
      <c r="E8999" t="s">
        <v>16</v>
      </c>
      <c r="F8999" t="s">
        <v>16</v>
      </c>
      <c r="G8999" t="s">
        <v>3759</v>
      </c>
      <c r="H8999">
        <v>1</v>
      </c>
      <c r="I8999" t="s">
        <v>4898</v>
      </c>
    </row>
    <row r="9000" spans="1:9" x14ac:dyDescent="0.25">
      <c r="A9000" t="s">
        <v>40967</v>
      </c>
      <c r="B9000">
        <v>96266400</v>
      </c>
      <c r="C9000" t="s">
        <v>16</v>
      </c>
      <c r="D9000" t="s">
        <v>16</v>
      </c>
      <c r="E9000" t="s">
        <v>16</v>
      </c>
      <c r="F9000" t="s">
        <v>16</v>
      </c>
      <c r="G9000" t="s">
        <v>13916</v>
      </c>
      <c r="H9000">
        <v>1</v>
      </c>
      <c r="I9000" t="s">
        <v>15843</v>
      </c>
    </row>
    <row r="9001" spans="1:9" x14ac:dyDescent="0.25">
      <c r="A9001" t="s">
        <v>40968</v>
      </c>
      <c r="B9001">
        <v>96266400</v>
      </c>
      <c r="C9001" t="s">
        <v>16</v>
      </c>
      <c r="D9001" t="s">
        <v>16</v>
      </c>
      <c r="E9001" t="s">
        <v>16</v>
      </c>
      <c r="F9001" t="s">
        <v>16</v>
      </c>
      <c r="G9001" t="s">
        <v>13916</v>
      </c>
      <c r="H9001">
        <v>1</v>
      </c>
      <c r="I9001" t="s">
        <v>15843</v>
      </c>
    </row>
    <row r="9002" spans="1:9" x14ac:dyDescent="0.25">
      <c r="A9002" t="s">
        <v>41958</v>
      </c>
      <c r="B9002">
        <v>96266400</v>
      </c>
      <c r="C9002" t="s">
        <v>16</v>
      </c>
      <c r="D9002" t="s">
        <v>16</v>
      </c>
      <c r="E9002" t="s">
        <v>16</v>
      </c>
      <c r="F9002" t="s">
        <v>16</v>
      </c>
      <c r="G9002" t="s">
        <v>13916</v>
      </c>
      <c r="H9002">
        <v>1</v>
      </c>
      <c r="I9002" t="s">
        <v>15843</v>
      </c>
    </row>
    <row r="9003" spans="1:9" x14ac:dyDescent="0.25">
      <c r="A9003" t="s">
        <v>41959</v>
      </c>
      <c r="B9003">
        <v>96266400</v>
      </c>
      <c r="C9003" t="s">
        <v>16</v>
      </c>
      <c r="D9003" t="s">
        <v>16</v>
      </c>
      <c r="E9003" t="s">
        <v>16</v>
      </c>
      <c r="F9003" t="s">
        <v>16</v>
      </c>
      <c r="G9003" t="s">
        <v>13916</v>
      </c>
      <c r="H9003">
        <v>1</v>
      </c>
      <c r="I9003" t="s">
        <v>15843</v>
      </c>
    </row>
    <row r="9004" spans="1:9" x14ac:dyDescent="0.25">
      <c r="A9004" t="s">
        <v>41960</v>
      </c>
      <c r="B9004">
        <v>96266400</v>
      </c>
      <c r="C9004" t="s">
        <v>16</v>
      </c>
      <c r="D9004" t="s">
        <v>16</v>
      </c>
      <c r="E9004" t="s">
        <v>16</v>
      </c>
      <c r="F9004" t="s">
        <v>16</v>
      </c>
      <c r="G9004" t="s">
        <v>13916</v>
      </c>
      <c r="H9004">
        <v>1</v>
      </c>
      <c r="I9004" t="s">
        <v>15843</v>
      </c>
    </row>
    <row r="9005" spans="1:9" x14ac:dyDescent="0.25">
      <c r="A9005" t="s">
        <v>41962</v>
      </c>
      <c r="B9005">
        <v>96266400</v>
      </c>
      <c r="C9005" t="s">
        <v>16</v>
      </c>
      <c r="D9005" t="s">
        <v>16</v>
      </c>
      <c r="E9005" t="s">
        <v>16</v>
      </c>
      <c r="F9005" t="s">
        <v>16</v>
      </c>
      <c r="G9005" t="s">
        <v>13916</v>
      </c>
      <c r="H9005">
        <v>1</v>
      </c>
      <c r="I9005" t="s">
        <v>15843</v>
      </c>
    </row>
    <row r="9006" spans="1:9" x14ac:dyDescent="0.25">
      <c r="A9006" t="s">
        <v>41963</v>
      </c>
      <c r="B9006">
        <v>96266400</v>
      </c>
      <c r="C9006" t="s">
        <v>16</v>
      </c>
      <c r="D9006" t="s">
        <v>16</v>
      </c>
      <c r="E9006" t="s">
        <v>16</v>
      </c>
      <c r="F9006" t="s">
        <v>16</v>
      </c>
      <c r="G9006" t="s">
        <v>13916</v>
      </c>
      <c r="H9006">
        <v>1</v>
      </c>
      <c r="I9006" t="s">
        <v>15843</v>
      </c>
    </row>
    <row r="9007" spans="1:9" x14ac:dyDescent="0.25">
      <c r="A9007" t="s">
        <v>41966</v>
      </c>
      <c r="B9007">
        <v>96266400</v>
      </c>
      <c r="C9007" t="s">
        <v>16</v>
      </c>
      <c r="D9007" t="s">
        <v>16</v>
      </c>
      <c r="E9007" t="s">
        <v>16</v>
      </c>
      <c r="F9007" t="s">
        <v>16</v>
      </c>
      <c r="G9007" t="s">
        <v>13916</v>
      </c>
      <c r="H9007">
        <v>1</v>
      </c>
      <c r="I9007" t="s">
        <v>15843</v>
      </c>
    </row>
    <row r="9008" spans="1:9" x14ac:dyDescent="0.25">
      <c r="A9008" t="s">
        <v>40969</v>
      </c>
      <c r="B9008">
        <v>96266400</v>
      </c>
      <c r="C9008" t="s">
        <v>16</v>
      </c>
      <c r="D9008" t="s">
        <v>16</v>
      </c>
      <c r="E9008" t="s">
        <v>16</v>
      </c>
      <c r="F9008" t="s">
        <v>16</v>
      </c>
      <c r="G9008" t="s">
        <v>13916</v>
      </c>
      <c r="H9008">
        <v>1</v>
      </c>
      <c r="I9008" t="s">
        <v>15843</v>
      </c>
    </row>
    <row r="9009" spans="1:9" x14ac:dyDescent="0.25">
      <c r="A9009" t="s">
        <v>41967</v>
      </c>
      <c r="B9009">
        <v>96266400</v>
      </c>
      <c r="C9009" t="s">
        <v>16</v>
      </c>
      <c r="D9009" t="s">
        <v>16</v>
      </c>
      <c r="E9009" t="s">
        <v>16</v>
      </c>
      <c r="F9009" t="s">
        <v>16</v>
      </c>
      <c r="G9009" t="s">
        <v>13916</v>
      </c>
      <c r="H9009">
        <v>1</v>
      </c>
      <c r="I9009" t="s">
        <v>15843</v>
      </c>
    </row>
    <row r="9010" spans="1:9" x14ac:dyDescent="0.25">
      <c r="A9010" t="s">
        <v>41968</v>
      </c>
      <c r="B9010">
        <v>70120140</v>
      </c>
      <c r="C9010" t="s">
        <v>16</v>
      </c>
      <c r="D9010" t="s">
        <v>16</v>
      </c>
      <c r="E9010" t="s">
        <v>16</v>
      </c>
      <c r="F9010" t="s">
        <v>16</v>
      </c>
      <c r="G9010" t="s">
        <v>2467</v>
      </c>
      <c r="H9010">
        <v>1</v>
      </c>
      <c r="I9010" t="s">
        <v>5232</v>
      </c>
    </row>
    <row r="9011" spans="1:9" x14ac:dyDescent="0.25">
      <c r="A9011" t="s">
        <v>40970</v>
      </c>
      <c r="B9011">
        <v>70120140</v>
      </c>
      <c r="C9011" t="s">
        <v>16</v>
      </c>
      <c r="D9011" t="s">
        <v>16</v>
      </c>
      <c r="E9011" t="s">
        <v>16</v>
      </c>
      <c r="F9011" t="s">
        <v>16</v>
      </c>
      <c r="G9011" t="s">
        <v>2467</v>
      </c>
      <c r="H9011">
        <v>1</v>
      </c>
      <c r="I9011" t="s">
        <v>5232</v>
      </c>
    </row>
    <row r="9012" spans="1:9" x14ac:dyDescent="0.25">
      <c r="A9012" t="s">
        <v>40971</v>
      </c>
      <c r="B9012">
        <v>70120140</v>
      </c>
      <c r="C9012" t="s">
        <v>16</v>
      </c>
      <c r="D9012" t="s">
        <v>16</v>
      </c>
      <c r="E9012" t="s">
        <v>16</v>
      </c>
      <c r="F9012" t="s">
        <v>16</v>
      </c>
      <c r="G9012" t="s">
        <v>2467</v>
      </c>
      <c r="H9012">
        <v>1</v>
      </c>
      <c r="I9012" t="s">
        <v>5232</v>
      </c>
    </row>
    <row r="9013" spans="1:9" x14ac:dyDescent="0.25">
      <c r="A9013" t="s">
        <v>41399</v>
      </c>
      <c r="B9013">
        <v>70120140</v>
      </c>
      <c r="C9013" t="s">
        <v>16</v>
      </c>
      <c r="D9013" t="s">
        <v>16</v>
      </c>
      <c r="E9013" t="s">
        <v>16</v>
      </c>
      <c r="F9013" t="s">
        <v>16</v>
      </c>
      <c r="G9013" t="s">
        <v>2467</v>
      </c>
      <c r="H9013">
        <v>1</v>
      </c>
      <c r="I9013" t="s">
        <v>5232</v>
      </c>
    </row>
    <row r="9014" spans="1:9" x14ac:dyDescent="0.25">
      <c r="A9014" t="s">
        <v>41969</v>
      </c>
      <c r="B9014">
        <v>75211662</v>
      </c>
      <c r="C9014" t="s">
        <v>16</v>
      </c>
      <c r="D9014" t="s">
        <v>16</v>
      </c>
      <c r="E9014" t="s">
        <v>16</v>
      </c>
      <c r="F9014" t="s">
        <v>16</v>
      </c>
      <c r="G9014" t="s">
        <v>7015</v>
      </c>
      <c r="H9014">
        <v>1</v>
      </c>
      <c r="I9014" t="s">
        <v>7143</v>
      </c>
    </row>
    <row r="9015" spans="1:9" x14ac:dyDescent="0.25">
      <c r="A9015" t="s">
        <v>41964</v>
      </c>
      <c r="B9015">
        <v>75211662</v>
      </c>
      <c r="C9015" t="s">
        <v>16</v>
      </c>
      <c r="D9015" t="s">
        <v>16</v>
      </c>
      <c r="E9015" t="s">
        <v>16</v>
      </c>
      <c r="F9015" t="s">
        <v>16</v>
      </c>
      <c r="G9015" t="s">
        <v>7015</v>
      </c>
      <c r="H9015">
        <v>1</v>
      </c>
      <c r="I9015" t="s">
        <v>7143</v>
      </c>
    </row>
    <row r="9016" spans="1:9" x14ac:dyDescent="0.25">
      <c r="A9016" t="s">
        <v>41400</v>
      </c>
      <c r="B9016">
        <v>75211662</v>
      </c>
      <c r="C9016" t="s">
        <v>16</v>
      </c>
      <c r="D9016" t="s">
        <v>16</v>
      </c>
      <c r="E9016" t="s">
        <v>16</v>
      </c>
      <c r="F9016" t="s">
        <v>16</v>
      </c>
      <c r="G9016" t="s">
        <v>7015</v>
      </c>
      <c r="H9016">
        <v>1</v>
      </c>
      <c r="I9016" t="s">
        <v>7143</v>
      </c>
    </row>
    <row r="9017" spans="1:9" x14ac:dyDescent="0.25">
      <c r="A9017" t="s">
        <v>41970</v>
      </c>
      <c r="B9017">
        <v>75211662</v>
      </c>
      <c r="C9017" t="s">
        <v>16</v>
      </c>
      <c r="D9017" t="s">
        <v>16</v>
      </c>
      <c r="E9017" t="s">
        <v>16</v>
      </c>
      <c r="F9017" t="s">
        <v>16</v>
      </c>
      <c r="G9017" t="s">
        <v>7015</v>
      </c>
      <c r="H9017">
        <v>1</v>
      </c>
      <c r="I9017" t="s">
        <v>7143</v>
      </c>
    </row>
    <row r="9018" spans="1:9" x14ac:dyDescent="0.25">
      <c r="A9018" t="s">
        <v>41403</v>
      </c>
      <c r="B9018">
        <v>75211662</v>
      </c>
      <c r="C9018" t="s">
        <v>16</v>
      </c>
      <c r="D9018" t="s">
        <v>16</v>
      </c>
      <c r="E9018" t="s">
        <v>16</v>
      </c>
      <c r="F9018" t="s">
        <v>16</v>
      </c>
      <c r="G9018" t="s">
        <v>7015</v>
      </c>
      <c r="H9018">
        <v>1</v>
      </c>
      <c r="I9018" t="s">
        <v>7143</v>
      </c>
    </row>
    <row r="9019" spans="1:9" x14ac:dyDescent="0.25">
      <c r="A9019" t="s">
        <v>41401</v>
      </c>
      <c r="B9019">
        <v>75211662</v>
      </c>
      <c r="C9019" t="s">
        <v>16</v>
      </c>
      <c r="D9019" t="s">
        <v>16</v>
      </c>
      <c r="E9019" t="s">
        <v>16</v>
      </c>
      <c r="F9019" t="s">
        <v>16</v>
      </c>
      <c r="G9019" t="s">
        <v>7015</v>
      </c>
      <c r="H9019">
        <v>1</v>
      </c>
      <c r="I9019" t="s">
        <v>7143</v>
      </c>
    </row>
    <row r="9020" spans="1:9" x14ac:dyDescent="0.25">
      <c r="A9020" t="s">
        <v>40972</v>
      </c>
      <c r="B9020">
        <v>75211662</v>
      </c>
      <c r="C9020" t="s">
        <v>16</v>
      </c>
      <c r="D9020" t="s">
        <v>16</v>
      </c>
      <c r="E9020" t="s">
        <v>16</v>
      </c>
      <c r="F9020" t="s">
        <v>16</v>
      </c>
      <c r="G9020" t="s">
        <v>7015</v>
      </c>
      <c r="H9020">
        <v>1</v>
      </c>
      <c r="I9020" t="s">
        <v>7143</v>
      </c>
    </row>
    <row r="9021" spans="1:9" x14ac:dyDescent="0.25">
      <c r="A9021" t="s">
        <v>41405</v>
      </c>
      <c r="B9021">
        <v>75211662</v>
      </c>
      <c r="C9021" t="s">
        <v>16</v>
      </c>
      <c r="D9021" t="s">
        <v>16</v>
      </c>
      <c r="E9021" t="s">
        <v>16</v>
      </c>
      <c r="F9021" t="s">
        <v>16</v>
      </c>
      <c r="G9021" t="s">
        <v>7015</v>
      </c>
      <c r="H9021">
        <v>1</v>
      </c>
      <c r="I9021" t="s">
        <v>7143</v>
      </c>
    </row>
    <row r="9022" spans="1:9" x14ac:dyDescent="0.25">
      <c r="A9022" t="s">
        <v>41402</v>
      </c>
      <c r="B9022">
        <v>75211662</v>
      </c>
      <c r="C9022" t="s">
        <v>16</v>
      </c>
      <c r="D9022" t="s">
        <v>16</v>
      </c>
      <c r="E9022" t="s">
        <v>16</v>
      </c>
      <c r="F9022" t="s">
        <v>16</v>
      </c>
      <c r="G9022" t="s">
        <v>7015</v>
      </c>
      <c r="H9022">
        <v>1</v>
      </c>
      <c r="I9022" t="s">
        <v>7143</v>
      </c>
    </row>
    <row r="9023" spans="1:9" x14ac:dyDescent="0.25">
      <c r="A9023" t="s">
        <v>41965</v>
      </c>
      <c r="B9023">
        <v>75211662</v>
      </c>
      <c r="C9023" t="s">
        <v>16</v>
      </c>
      <c r="D9023" t="s">
        <v>16</v>
      </c>
      <c r="E9023" t="s">
        <v>16</v>
      </c>
      <c r="F9023" t="s">
        <v>16</v>
      </c>
      <c r="G9023" t="s">
        <v>7015</v>
      </c>
      <c r="H9023">
        <v>1</v>
      </c>
      <c r="I9023" t="s">
        <v>7143</v>
      </c>
    </row>
    <row r="9024" spans="1:9" x14ac:dyDescent="0.25">
      <c r="A9024" t="s">
        <v>41971</v>
      </c>
      <c r="B9024">
        <v>75211662</v>
      </c>
      <c r="C9024" t="s">
        <v>16</v>
      </c>
      <c r="D9024" t="s">
        <v>16</v>
      </c>
      <c r="E9024" t="s">
        <v>16</v>
      </c>
      <c r="F9024" t="s">
        <v>16</v>
      </c>
      <c r="G9024" t="s">
        <v>7015</v>
      </c>
      <c r="H9024">
        <v>1</v>
      </c>
      <c r="I9024" t="s">
        <v>7143</v>
      </c>
    </row>
    <row r="9025" spans="1:9" x14ac:dyDescent="0.25">
      <c r="A9025" t="s">
        <v>41972</v>
      </c>
      <c r="B9025">
        <v>75211662</v>
      </c>
      <c r="C9025" t="s">
        <v>16</v>
      </c>
      <c r="D9025" t="s">
        <v>16</v>
      </c>
      <c r="E9025" t="s">
        <v>16</v>
      </c>
      <c r="F9025" t="s">
        <v>16</v>
      </c>
      <c r="G9025" t="s">
        <v>7015</v>
      </c>
      <c r="H9025">
        <v>1</v>
      </c>
      <c r="I9025" t="s">
        <v>7143</v>
      </c>
    </row>
    <row r="9026" spans="1:9" x14ac:dyDescent="0.25">
      <c r="A9026" t="s">
        <v>40973</v>
      </c>
      <c r="B9026">
        <v>75211662</v>
      </c>
      <c r="C9026" t="s">
        <v>16</v>
      </c>
      <c r="D9026" t="s">
        <v>16</v>
      </c>
      <c r="E9026" t="s">
        <v>16</v>
      </c>
      <c r="F9026" t="s">
        <v>16</v>
      </c>
      <c r="G9026" t="s">
        <v>7015</v>
      </c>
      <c r="H9026">
        <v>1</v>
      </c>
      <c r="I9026" t="s">
        <v>7143</v>
      </c>
    </row>
    <row r="9027" spans="1:9" x14ac:dyDescent="0.25">
      <c r="A9027" t="s">
        <v>40974</v>
      </c>
      <c r="B9027">
        <v>75211662</v>
      </c>
      <c r="C9027" t="s">
        <v>16</v>
      </c>
      <c r="D9027" t="s">
        <v>16</v>
      </c>
      <c r="E9027" t="s">
        <v>16</v>
      </c>
      <c r="F9027" t="s">
        <v>16</v>
      </c>
      <c r="G9027" t="s">
        <v>7015</v>
      </c>
      <c r="H9027">
        <v>1</v>
      </c>
      <c r="I9027" t="s">
        <v>7143</v>
      </c>
    </row>
    <row r="9028" spans="1:9" x14ac:dyDescent="0.25">
      <c r="A9028" t="s">
        <v>41406</v>
      </c>
      <c r="B9028">
        <v>75211662</v>
      </c>
      <c r="C9028" t="s">
        <v>16</v>
      </c>
      <c r="D9028" t="s">
        <v>16</v>
      </c>
      <c r="E9028" t="s">
        <v>16</v>
      </c>
      <c r="F9028" t="s">
        <v>16</v>
      </c>
      <c r="G9028" t="s">
        <v>7015</v>
      </c>
      <c r="H9028">
        <v>1</v>
      </c>
      <c r="I9028" t="s">
        <v>7143</v>
      </c>
    </row>
    <row r="9029" spans="1:9" x14ac:dyDescent="0.25">
      <c r="A9029" t="s">
        <v>41404</v>
      </c>
      <c r="B9029">
        <v>75211662</v>
      </c>
      <c r="C9029" t="s">
        <v>16</v>
      </c>
      <c r="D9029" t="s">
        <v>16</v>
      </c>
      <c r="E9029" t="s">
        <v>16</v>
      </c>
      <c r="F9029" t="s">
        <v>16</v>
      </c>
      <c r="G9029" t="s">
        <v>7015</v>
      </c>
      <c r="H9029">
        <v>1</v>
      </c>
      <c r="I9029" t="s">
        <v>7143</v>
      </c>
    </row>
    <row r="9030" spans="1:9" x14ac:dyDescent="0.25">
      <c r="A9030" t="s">
        <v>41980</v>
      </c>
      <c r="B9030">
        <v>75211662</v>
      </c>
      <c r="C9030" t="s">
        <v>16</v>
      </c>
      <c r="D9030" t="s">
        <v>16</v>
      </c>
      <c r="E9030" t="s">
        <v>16</v>
      </c>
      <c r="F9030" t="s">
        <v>16</v>
      </c>
      <c r="G9030" t="s">
        <v>7015</v>
      </c>
      <c r="H9030">
        <v>1</v>
      </c>
      <c r="I9030" t="s">
        <v>7143</v>
      </c>
    </row>
    <row r="9031" spans="1:9" x14ac:dyDescent="0.25">
      <c r="A9031" t="s">
        <v>41407</v>
      </c>
      <c r="B9031">
        <v>75211662</v>
      </c>
      <c r="C9031" t="s">
        <v>16</v>
      </c>
      <c r="D9031" t="s">
        <v>16</v>
      </c>
      <c r="E9031" t="s">
        <v>16</v>
      </c>
      <c r="F9031" t="s">
        <v>16</v>
      </c>
      <c r="G9031" t="s">
        <v>7015</v>
      </c>
      <c r="H9031">
        <v>1</v>
      </c>
      <c r="I9031" t="s">
        <v>7143</v>
      </c>
    </row>
    <row r="9032" spans="1:9" x14ac:dyDescent="0.25">
      <c r="A9032" t="s">
        <v>41945</v>
      </c>
      <c r="B9032">
        <v>75211662</v>
      </c>
      <c r="C9032" t="s">
        <v>16</v>
      </c>
      <c r="D9032" t="s">
        <v>16</v>
      </c>
      <c r="E9032" t="s">
        <v>16</v>
      </c>
      <c r="F9032" t="s">
        <v>16</v>
      </c>
      <c r="G9032" t="s">
        <v>7015</v>
      </c>
      <c r="H9032">
        <v>1</v>
      </c>
      <c r="I9032" t="s">
        <v>7143</v>
      </c>
    </row>
    <row r="9033" spans="1:9" x14ac:dyDescent="0.25">
      <c r="A9033" t="s">
        <v>41949</v>
      </c>
      <c r="B9033">
        <v>75211662</v>
      </c>
      <c r="C9033" t="s">
        <v>16</v>
      </c>
      <c r="D9033" t="s">
        <v>16</v>
      </c>
      <c r="E9033" t="s">
        <v>16</v>
      </c>
      <c r="F9033" t="s">
        <v>16</v>
      </c>
      <c r="G9033" t="s">
        <v>7015</v>
      </c>
      <c r="H9033">
        <v>1</v>
      </c>
      <c r="I9033" t="s">
        <v>7143</v>
      </c>
    </row>
    <row r="9034" spans="1:9" x14ac:dyDescent="0.25">
      <c r="A9034" t="s">
        <v>41408</v>
      </c>
      <c r="B9034">
        <v>75211662</v>
      </c>
      <c r="C9034" t="s">
        <v>16</v>
      </c>
      <c r="D9034" t="s">
        <v>16</v>
      </c>
      <c r="E9034" t="s">
        <v>16</v>
      </c>
      <c r="F9034" t="s">
        <v>16</v>
      </c>
      <c r="G9034" t="s">
        <v>7015</v>
      </c>
      <c r="H9034">
        <v>1</v>
      </c>
      <c r="I9034" t="s">
        <v>7143</v>
      </c>
    </row>
    <row r="9035" spans="1:9" x14ac:dyDescent="0.25">
      <c r="A9035" t="s">
        <v>41946</v>
      </c>
      <c r="B9035">
        <v>75211662</v>
      </c>
      <c r="C9035" t="s">
        <v>16</v>
      </c>
      <c r="D9035" t="s">
        <v>16</v>
      </c>
      <c r="E9035" t="s">
        <v>16</v>
      </c>
      <c r="F9035" t="s">
        <v>16</v>
      </c>
      <c r="G9035" t="s">
        <v>7015</v>
      </c>
      <c r="H9035">
        <v>1</v>
      </c>
      <c r="I9035" t="s">
        <v>7143</v>
      </c>
    </row>
    <row r="9036" spans="1:9" x14ac:dyDescent="0.25">
      <c r="A9036" t="s">
        <v>41947</v>
      </c>
      <c r="B9036">
        <v>75211662</v>
      </c>
      <c r="C9036" t="s">
        <v>16</v>
      </c>
      <c r="D9036" t="s">
        <v>16</v>
      </c>
      <c r="E9036" t="s">
        <v>16</v>
      </c>
      <c r="F9036" t="s">
        <v>16</v>
      </c>
      <c r="G9036" t="s">
        <v>7015</v>
      </c>
      <c r="H9036">
        <v>1</v>
      </c>
      <c r="I9036" t="s">
        <v>7143</v>
      </c>
    </row>
    <row r="9037" spans="1:9" x14ac:dyDescent="0.25">
      <c r="A9037" t="s">
        <v>41948</v>
      </c>
      <c r="B9037">
        <v>75211662</v>
      </c>
      <c r="C9037" t="s">
        <v>16</v>
      </c>
      <c r="D9037" t="s">
        <v>16</v>
      </c>
      <c r="E9037" t="s">
        <v>16</v>
      </c>
      <c r="F9037" t="s">
        <v>16</v>
      </c>
      <c r="G9037" t="s">
        <v>7015</v>
      </c>
      <c r="H9037">
        <v>1</v>
      </c>
      <c r="I9037" t="s">
        <v>7143</v>
      </c>
    </row>
    <row r="9038" spans="1:9" x14ac:dyDescent="0.25">
      <c r="A9038" t="s">
        <v>11617</v>
      </c>
      <c r="B9038">
        <v>58373610</v>
      </c>
      <c r="C9038" t="s">
        <v>16</v>
      </c>
      <c r="D9038" t="s">
        <v>16</v>
      </c>
      <c r="E9038" t="s">
        <v>16</v>
      </c>
      <c r="F9038" t="s">
        <v>16</v>
      </c>
      <c r="G9038" t="s">
        <v>11618</v>
      </c>
      <c r="H9038">
        <v>1</v>
      </c>
      <c r="I9038" t="s">
        <v>13148</v>
      </c>
    </row>
    <row r="9039" spans="1:9" x14ac:dyDescent="0.25">
      <c r="A9039" t="s">
        <v>11615</v>
      </c>
      <c r="B9039">
        <v>75211662</v>
      </c>
      <c r="C9039" t="s">
        <v>16</v>
      </c>
      <c r="D9039" t="s">
        <v>16</v>
      </c>
      <c r="E9039" t="s">
        <v>16</v>
      </c>
      <c r="F9039" t="s">
        <v>16</v>
      </c>
      <c r="G9039" t="s">
        <v>7015</v>
      </c>
      <c r="H9039">
        <v>1</v>
      </c>
      <c r="I9039" t="s">
        <v>7143</v>
      </c>
    </row>
    <row r="9040" spans="1:9" x14ac:dyDescent="0.25">
      <c r="A9040" t="s">
        <v>11616</v>
      </c>
      <c r="B9040">
        <v>66158040</v>
      </c>
      <c r="C9040" t="s">
        <v>16</v>
      </c>
      <c r="D9040" t="s">
        <v>16</v>
      </c>
      <c r="E9040" t="s">
        <v>16</v>
      </c>
      <c r="F9040" t="s">
        <v>16</v>
      </c>
      <c r="G9040" t="s">
        <v>13920</v>
      </c>
      <c r="H9040">
        <v>1</v>
      </c>
      <c r="I9040" t="s">
        <v>15844</v>
      </c>
    </row>
    <row r="9041" spans="1:9" x14ac:dyDescent="0.25">
      <c r="A9041" t="s">
        <v>11988</v>
      </c>
      <c r="B9041">
        <v>66158040</v>
      </c>
      <c r="C9041" t="s">
        <v>16</v>
      </c>
      <c r="D9041" t="s">
        <v>16</v>
      </c>
      <c r="E9041" t="s">
        <v>16</v>
      </c>
      <c r="F9041" t="s">
        <v>16</v>
      </c>
      <c r="G9041" t="s">
        <v>13920</v>
      </c>
      <c r="H9041">
        <v>1</v>
      </c>
      <c r="I9041" t="s">
        <v>15844</v>
      </c>
    </row>
    <row r="9042" spans="1:9" x14ac:dyDescent="0.25">
      <c r="A9042" t="s">
        <v>10502</v>
      </c>
      <c r="B9042">
        <v>66158040</v>
      </c>
      <c r="C9042" t="s">
        <v>16</v>
      </c>
      <c r="D9042" t="s">
        <v>16</v>
      </c>
      <c r="E9042" t="s">
        <v>16</v>
      </c>
      <c r="F9042" t="s">
        <v>16</v>
      </c>
      <c r="G9042" t="s">
        <v>13920</v>
      </c>
      <c r="H9042">
        <v>1</v>
      </c>
      <c r="I9042" t="s">
        <v>15844</v>
      </c>
    </row>
    <row r="9043" spans="1:9" x14ac:dyDescent="0.25">
      <c r="A9043" t="s">
        <v>10498</v>
      </c>
      <c r="B9043">
        <v>66158040</v>
      </c>
      <c r="C9043" t="s">
        <v>16</v>
      </c>
      <c r="D9043" t="s">
        <v>16</v>
      </c>
      <c r="E9043" t="s">
        <v>16</v>
      </c>
      <c r="F9043" t="s">
        <v>16</v>
      </c>
      <c r="G9043" t="s">
        <v>13920</v>
      </c>
      <c r="H9043">
        <v>1</v>
      </c>
      <c r="I9043" t="s">
        <v>15844</v>
      </c>
    </row>
    <row r="9044" spans="1:9" x14ac:dyDescent="0.25">
      <c r="A9044" t="s">
        <v>10304</v>
      </c>
      <c r="B9044">
        <v>66158040</v>
      </c>
      <c r="C9044" t="s">
        <v>16</v>
      </c>
      <c r="D9044" t="s">
        <v>16</v>
      </c>
      <c r="E9044" t="s">
        <v>16</v>
      </c>
      <c r="F9044" t="s">
        <v>16</v>
      </c>
      <c r="G9044" t="s">
        <v>13920</v>
      </c>
      <c r="H9044">
        <v>1</v>
      </c>
      <c r="I9044" t="s">
        <v>15844</v>
      </c>
    </row>
    <row r="9045" spans="1:9" x14ac:dyDescent="0.25">
      <c r="A9045" t="s">
        <v>10305</v>
      </c>
      <c r="B9045">
        <v>66158040</v>
      </c>
      <c r="C9045" t="s">
        <v>16</v>
      </c>
      <c r="D9045" t="s">
        <v>16</v>
      </c>
      <c r="E9045" t="s">
        <v>16</v>
      </c>
      <c r="F9045" t="s">
        <v>16</v>
      </c>
      <c r="G9045" t="s">
        <v>13920</v>
      </c>
      <c r="H9045">
        <v>1</v>
      </c>
      <c r="I9045" t="s">
        <v>15844</v>
      </c>
    </row>
    <row r="9046" spans="1:9" x14ac:dyDescent="0.25">
      <c r="A9046" t="s">
        <v>11767</v>
      </c>
      <c r="B9046">
        <v>66158040</v>
      </c>
      <c r="C9046" t="s">
        <v>16</v>
      </c>
      <c r="D9046" t="s">
        <v>16</v>
      </c>
      <c r="E9046" t="s">
        <v>16</v>
      </c>
      <c r="F9046" t="s">
        <v>16</v>
      </c>
      <c r="G9046" t="s">
        <v>13920</v>
      </c>
      <c r="H9046">
        <v>1</v>
      </c>
      <c r="I9046" t="s">
        <v>15844</v>
      </c>
    </row>
    <row r="9047" spans="1:9" x14ac:dyDescent="0.25">
      <c r="A9047" t="s">
        <v>11771</v>
      </c>
      <c r="B9047">
        <v>66158040</v>
      </c>
      <c r="C9047" t="s">
        <v>16</v>
      </c>
      <c r="D9047" t="s">
        <v>16</v>
      </c>
      <c r="E9047" t="s">
        <v>16</v>
      </c>
      <c r="F9047" t="s">
        <v>16</v>
      </c>
      <c r="G9047" t="s">
        <v>13920</v>
      </c>
      <c r="H9047">
        <v>1</v>
      </c>
      <c r="I9047" t="s">
        <v>15844</v>
      </c>
    </row>
    <row r="9048" spans="1:9" x14ac:dyDescent="0.25">
      <c r="A9048" t="s">
        <v>12268</v>
      </c>
      <c r="B9048">
        <v>66158040</v>
      </c>
      <c r="C9048" t="s">
        <v>16</v>
      </c>
      <c r="D9048" t="s">
        <v>16</v>
      </c>
      <c r="E9048" t="s">
        <v>16</v>
      </c>
      <c r="F9048" t="s">
        <v>16</v>
      </c>
      <c r="G9048" t="s">
        <v>13920</v>
      </c>
      <c r="H9048">
        <v>1</v>
      </c>
      <c r="I9048" t="s">
        <v>15844</v>
      </c>
    </row>
    <row r="9049" spans="1:9" x14ac:dyDescent="0.25">
      <c r="A9049" t="s">
        <v>11776</v>
      </c>
      <c r="B9049">
        <v>66158040</v>
      </c>
      <c r="C9049" t="s">
        <v>16</v>
      </c>
      <c r="D9049" t="s">
        <v>16</v>
      </c>
      <c r="E9049" t="s">
        <v>16</v>
      </c>
      <c r="F9049" t="s">
        <v>16</v>
      </c>
      <c r="G9049" t="s">
        <v>13920</v>
      </c>
      <c r="H9049">
        <v>1</v>
      </c>
      <c r="I9049" t="s">
        <v>15844</v>
      </c>
    </row>
    <row r="9050" spans="1:9" x14ac:dyDescent="0.25">
      <c r="A9050" t="s">
        <v>11777</v>
      </c>
      <c r="B9050">
        <v>66158040</v>
      </c>
      <c r="C9050" t="s">
        <v>16</v>
      </c>
      <c r="D9050" t="s">
        <v>16</v>
      </c>
      <c r="E9050" t="s">
        <v>16</v>
      </c>
      <c r="F9050" t="s">
        <v>16</v>
      </c>
      <c r="G9050" t="s">
        <v>13920</v>
      </c>
      <c r="H9050">
        <v>1</v>
      </c>
      <c r="I9050" t="s">
        <v>15844</v>
      </c>
    </row>
    <row r="9051" spans="1:9" x14ac:dyDescent="0.25">
      <c r="A9051" t="s">
        <v>11778</v>
      </c>
      <c r="B9051">
        <v>66158040</v>
      </c>
      <c r="C9051" t="s">
        <v>16</v>
      </c>
      <c r="D9051" t="s">
        <v>16</v>
      </c>
      <c r="E9051" t="s">
        <v>16</v>
      </c>
      <c r="F9051" t="s">
        <v>16</v>
      </c>
      <c r="G9051" t="s">
        <v>13920</v>
      </c>
      <c r="H9051">
        <v>1</v>
      </c>
      <c r="I9051" t="s">
        <v>15844</v>
      </c>
    </row>
    <row r="9052" spans="1:9" x14ac:dyDescent="0.25">
      <c r="A9052" t="s">
        <v>11779</v>
      </c>
      <c r="B9052">
        <v>66158040</v>
      </c>
      <c r="C9052" t="s">
        <v>16</v>
      </c>
      <c r="D9052" t="s">
        <v>16</v>
      </c>
      <c r="E9052" t="s">
        <v>16</v>
      </c>
      <c r="F9052" t="s">
        <v>16</v>
      </c>
      <c r="G9052" t="s">
        <v>13920</v>
      </c>
      <c r="H9052">
        <v>1</v>
      </c>
      <c r="I9052" t="s">
        <v>15844</v>
      </c>
    </row>
    <row r="9053" spans="1:9" x14ac:dyDescent="0.25">
      <c r="A9053" t="s">
        <v>12147</v>
      </c>
      <c r="B9053">
        <v>66158040</v>
      </c>
      <c r="C9053" t="s">
        <v>16</v>
      </c>
      <c r="D9053" t="s">
        <v>16</v>
      </c>
      <c r="E9053" t="s">
        <v>16</v>
      </c>
      <c r="F9053" t="s">
        <v>16</v>
      </c>
      <c r="G9053" t="s">
        <v>13920</v>
      </c>
      <c r="H9053">
        <v>1</v>
      </c>
      <c r="I9053" t="s">
        <v>15844</v>
      </c>
    </row>
    <row r="9054" spans="1:9" x14ac:dyDescent="0.25">
      <c r="A9054" t="s">
        <v>12146</v>
      </c>
      <c r="B9054">
        <v>66158040</v>
      </c>
      <c r="C9054" t="s">
        <v>16</v>
      </c>
      <c r="D9054" t="s">
        <v>16</v>
      </c>
      <c r="E9054" t="s">
        <v>16</v>
      </c>
      <c r="F9054" t="s">
        <v>16</v>
      </c>
      <c r="G9054" t="s">
        <v>13920</v>
      </c>
      <c r="H9054">
        <v>1</v>
      </c>
      <c r="I9054" t="s">
        <v>15844</v>
      </c>
    </row>
    <row r="9055" spans="1:9" x14ac:dyDescent="0.25">
      <c r="A9055" t="s">
        <v>11780</v>
      </c>
      <c r="B9055">
        <v>66158040</v>
      </c>
      <c r="C9055" t="s">
        <v>16</v>
      </c>
      <c r="D9055" t="s">
        <v>16</v>
      </c>
      <c r="E9055" t="s">
        <v>16</v>
      </c>
      <c r="F9055" t="s">
        <v>16</v>
      </c>
      <c r="G9055" t="s">
        <v>13920</v>
      </c>
      <c r="H9055">
        <v>1</v>
      </c>
      <c r="I9055" t="s">
        <v>15844</v>
      </c>
    </row>
    <row r="9056" spans="1:9" x14ac:dyDescent="0.25">
      <c r="A9056" t="s">
        <v>12311</v>
      </c>
      <c r="B9056">
        <v>66158040</v>
      </c>
      <c r="C9056" t="s">
        <v>16</v>
      </c>
      <c r="D9056" t="s">
        <v>16</v>
      </c>
      <c r="E9056" t="s">
        <v>16</v>
      </c>
      <c r="F9056" t="s">
        <v>16</v>
      </c>
      <c r="G9056" t="s">
        <v>13920</v>
      </c>
      <c r="H9056">
        <v>1</v>
      </c>
      <c r="I9056" t="s">
        <v>15844</v>
      </c>
    </row>
    <row r="9057" spans="1:9" x14ac:dyDescent="0.25">
      <c r="A9057" t="s">
        <v>12223</v>
      </c>
      <c r="B9057">
        <v>66158040</v>
      </c>
      <c r="C9057" t="s">
        <v>16</v>
      </c>
      <c r="D9057" t="s">
        <v>16</v>
      </c>
      <c r="E9057" t="s">
        <v>16</v>
      </c>
      <c r="F9057" t="s">
        <v>16</v>
      </c>
      <c r="G9057" t="s">
        <v>13920</v>
      </c>
      <c r="H9057">
        <v>1</v>
      </c>
      <c r="I9057" t="s">
        <v>15844</v>
      </c>
    </row>
    <row r="9058" spans="1:9" x14ac:dyDescent="0.25">
      <c r="A9058" t="s">
        <v>12312</v>
      </c>
      <c r="B9058">
        <v>66158040</v>
      </c>
      <c r="C9058" t="s">
        <v>16</v>
      </c>
      <c r="D9058" t="s">
        <v>16</v>
      </c>
      <c r="E9058" t="s">
        <v>16</v>
      </c>
      <c r="F9058" t="s">
        <v>16</v>
      </c>
      <c r="G9058" t="s">
        <v>13920</v>
      </c>
      <c r="H9058">
        <v>1</v>
      </c>
      <c r="I9058" t="s">
        <v>15844</v>
      </c>
    </row>
    <row r="9059" spans="1:9" x14ac:dyDescent="0.25">
      <c r="A9059" t="s">
        <v>12219</v>
      </c>
      <c r="B9059">
        <v>66158040</v>
      </c>
      <c r="C9059" t="s">
        <v>16</v>
      </c>
      <c r="D9059" t="s">
        <v>16</v>
      </c>
      <c r="E9059" t="s">
        <v>16</v>
      </c>
      <c r="F9059" t="s">
        <v>16</v>
      </c>
      <c r="G9059" t="s">
        <v>13920</v>
      </c>
      <c r="H9059">
        <v>1</v>
      </c>
      <c r="I9059" t="s">
        <v>15844</v>
      </c>
    </row>
    <row r="9060" spans="1:9" x14ac:dyDescent="0.25">
      <c r="A9060" t="s">
        <v>12220</v>
      </c>
      <c r="B9060">
        <v>66158040</v>
      </c>
      <c r="C9060" t="s">
        <v>16</v>
      </c>
      <c r="D9060" t="s">
        <v>16</v>
      </c>
      <c r="E9060" t="s">
        <v>16</v>
      </c>
      <c r="F9060" t="s">
        <v>16</v>
      </c>
      <c r="G9060" t="s">
        <v>13920</v>
      </c>
      <c r="H9060">
        <v>1</v>
      </c>
      <c r="I9060" t="s">
        <v>15844</v>
      </c>
    </row>
    <row r="9061" spans="1:9" x14ac:dyDescent="0.25">
      <c r="A9061" t="s">
        <v>12221</v>
      </c>
      <c r="B9061">
        <v>66158040</v>
      </c>
      <c r="C9061" t="s">
        <v>16</v>
      </c>
      <c r="D9061" t="s">
        <v>16</v>
      </c>
      <c r="E9061" t="s">
        <v>16</v>
      </c>
      <c r="F9061" t="s">
        <v>16</v>
      </c>
      <c r="G9061" t="s">
        <v>13920</v>
      </c>
      <c r="H9061">
        <v>1</v>
      </c>
      <c r="I9061" t="s">
        <v>15844</v>
      </c>
    </row>
    <row r="9062" spans="1:9" x14ac:dyDescent="0.25">
      <c r="A9062" t="s">
        <v>12222</v>
      </c>
      <c r="B9062">
        <v>66158040</v>
      </c>
      <c r="C9062" t="s">
        <v>16</v>
      </c>
      <c r="D9062" t="s">
        <v>16</v>
      </c>
      <c r="E9062" t="s">
        <v>16</v>
      </c>
      <c r="F9062" t="s">
        <v>16</v>
      </c>
      <c r="G9062" t="s">
        <v>13920</v>
      </c>
      <c r="H9062">
        <v>1</v>
      </c>
      <c r="I9062" t="s">
        <v>15844</v>
      </c>
    </row>
    <row r="9063" spans="1:9" x14ac:dyDescent="0.25">
      <c r="A9063" t="s">
        <v>11044</v>
      </c>
      <c r="B9063">
        <v>75180019</v>
      </c>
      <c r="C9063" t="s">
        <v>16</v>
      </c>
      <c r="D9063" t="s">
        <v>16</v>
      </c>
      <c r="E9063" t="s">
        <v>16</v>
      </c>
      <c r="F9063" t="s">
        <v>16</v>
      </c>
      <c r="G9063" t="s">
        <v>2430</v>
      </c>
      <c r="H9063">
        <v>1</v>
      </c>
      <c r="I9063" t="s">
        <v>5227</v>
      </c>
    </row>
    <row r="9064" spans="1:9" x14ac:dyDescent="0.25">
      <c r="A9064" t="s">
        <v>11623</v>
      </c>
      <c r="B9064">
        <v>75180019</v>
      </c>
      <c r="C9064" t="s">
        <v>16</v>
      </c>
      <c r="D9064" t="s">
        <v>16</v>
      </c>
      <c r="E9064" t="s">
        <v>16</v>
      </c>
      <c r="F9064" t="s">
        <v>16</v>
      </c>
      <c r="G9064" t="s">
        <v>2430</v>
      </c>
      <c r="H9064">
        <v>1</v>
      </c>
      <c r="I9064" t="s">
        <v>5227</v>
      </c>
    </row>
    <row r="9065" spans="1:9" x14ac:dyDescent="0.25">
      <c r="A9065" t="s">
        <v>11039</v>
      </c>
      <c r="B9065">
        <v>75180019</v>
      </c>
      <c r="C9065" t="s">
        <v>16</v>
      </c>
      <c r="D9065" t="s">
        <v>16</v>
      </c>
      <c r="E9065" t="s">
        <v>16</v>
      </c>
      <c r="F9065" t="s">
        <v>16</v>
      </c>
      <c r="G9065" t="s">
        <v>2430</v>
      </c>
      <c r="H9065">
        <v>1</v>
      </c>
      <c r="I9065" t="s">
        <v>5227</v>
      </c>
    </row>
    <row r="9066" spans="1:9" x14ac:dyDescent="0.25">
      <c r="A9066" t="s">
        <v>11041</v>
      </c>
      <c r="B9066">
        <v>75180019</v>
      </c>
      <c r="C9066" t="s">
        <v>16</v>
      </c>
      <c r="D9066" t="s">
        <v>16</v>
      </c>
      <c r="E9066" t="s">
        <v>16</v>
      </c>
      <c r="F9066" t="s">
        <v>16</v>
      </c>
      <c r="G9066" t="s">
        <v>2430</v>
      </c>
      <c r="H9066">
        <v>1</v>
      </c>
      <c r="I9066" t="s">
        <v>5227</v>
      </c>
    </row>
    <row r="9067" spans="1:9" x14ac:dyDescent="0.25">
      <c r="A9067" t="s">
        <v>11994</v>
      </c>
      <c r="B9067">
        <v>75180019</v>
      </c>
      <c r="C9067" t="s">
        <v>16</v>
      </c>
      <c r="D9067" t="s">
        <v>16</v>
      </c>
      <c r="E9067" t="s">
        <v>16</v>
      </c>
      <c r="F9067" t="s">
        <v>16</v>
      </c>
      <c r="G9067" t="s">
        <v>2430</v>
      </c>
      <c r="H9067">
        <v>1</v>
      </c>
      <c r="I9067" t="s">
        <v>5227</v>
      </c>
    </row>
    <row r="9068" spans="1:9" x14ac:dyDescent="0.25">
      <c r="A9068" t="s">
        <v>10471</v>
      </c>
      <c r="B9068">
        <v>75180019</v>
      </c>
      <c r="C9068" t="s">
        <v>16</v>
      </c>
      <c r="D9068" t="s">
        <v>16</v>
      </c>
      <c r="E9068" t="s">
        <v>16</v>
      </c>
      <c r="F9068" t="s">
        <v>16</v>
      </c>
      <c r="G9068" t="s">
        <v>2430</v>
      </c>
      <c r="H9068">
        <v>1</v>
      </c>
      <c r="I9068" t="s">
        <v>5227</v>
      </c>
    </row>
    <row r="9069" spans="1:9" x14ac:dyDescent="0.25">
      <c r="A9069" t="s">
        <v>10470</v>
      </c>
      <c r="B9069">
        <v>75180019</v>
      </c>
      <c r="C9069" t="s">
        <v>16</v>
      </c>
      <c r="D9069" t="s">
        <v>16</v>
      </c>
      <c r="E9069" t="s">
        <v>16</v>
      </c>
      <c r="F9069" t="s">
        <v>16</v>
      </c>
      <c r="G9069" t="s">
        <v>2430</v>
      </c>
      <c r="H9069">
        <v>1</v>
      </c>
      <c r="I9069" t="s">
        <v>5227</v>
      </c>
    </row>
    <row r="9070" spans="1:9" x14ac:dyDescent="0.25">
      <c r="A9070" t="s">
        <v>12027</v>
      </c>
      <c r="B9070">
        <v>75180019</v>
      </c>
      <c r="C9070" t="s">
        <v>16</v>
      </c>
      <c r="D9070" t="s">
        <v>16</v>
      </c>
      <c r="E9070" t="s">
        <v>16</v>
      </c>
      <c r="F9070" t="s">
        <v>16</v>
      </c>
      <c r="G9070" t="s">
        <v>2430</v>
      </c>
      <c r="H9070">
        <v>1</v>
      </c>
      <c r="I9070" t="s">
        <v>5227</v>
      </c>
    </row>
    <row r="9071" spans="1:9" x14ac:dyDescent="0.25">
      <c r="A9071" t="s">
        <v>12026</v>
      </c>
      <c r="B9071">
        <v>75180019</v>
      </c>
      <c r="C9071" t="s">
        <v>16</v>
      </c>
      <c r="D9071" t="s">
        <v>16</v>
      </c>
      <c r="E9071" t="s">
        <v>16</v>
      </c>
      <c r="F9071" t="s">
        <v>16</v>
      </c>
      <c r="G9071" t="s">
        <v>2430</v>
      </c>
      <c r="H9071">
        <v>1</v>
      </c>
      <c r="I9071" t="s">
        <v>5227</v>
      </c>
    </row>
    <row r="9072" spans="1:9" x14ac:dyDescent="0.25">
      <c r="A9072" t="s">
        <v>12086</v>
      </c>
      <c r="B9072">
        <v>75180019</v>
      </c>
      <c r="C9072" t="s">
        <v>16</v>
      </c>
      <c r="D9072" t="s">
        <v>16</v>
      </c>
      <c r="E9072" t="s">
        <v>16</v>
      </c>
      <c r="F9072" t="s">
        <v>16</v>
      </c>
      <c r="G9072" t="s">
        <v>2430</v>
      </c>
      <c r="H9072">
        <v>1</v>
      </c>
      <c r="I9072" t="s">
        <v>5227</v>
      </c>
    </row>
    <row r="9073" spans="1:9" x14ac:dyDescent="0.25">
      <c r="A9073" t="s">
        <v>11607</v>
      </c>
      <c r="B9073">
        <v>75180019</v>
      </c>
      <c r="C9073" t="s">
        <v>16</v>
      </c>
      <c r="D9073" t="s">
        <v>16</v>
      </c>
      <c r="E9073" t="s">
        <v>16</v>
      </c>
      <c r="F9073" t="s">
        <v>16</v>
      </c>
      <c r="G9073" t="s">
        <v>2430</v>
      </c>
      <c r="H9073">
        <v>1</v>
      </c>
      <c r="I9073" t="s">
        <v>5227</v>
      </c>
    </row>
    <row r="9074" spans="1:9" x14ac:dyDescent="0.25">
      <c r="A9074" t="s">
        <v>11608</v>
      </c>
      <c r="B9074">
        <v>74755755</v>
      </c>
      <c r="C9074" t="s">
        <v>16</v>
      </c>
      <c r="D9074" t="s">
        <v>16</v>
      </c>
      <c r="E9074" t="s">
        <v>16</v>
      </c>
      <c r="F9074" t="s">
        <v>16</v>
      </c>
      <c r="G9074" t="s">
        <v>4786</v>
      </c>
      <c r="H9074">
        <v>1</v>
      </c>
      <c r="I9074" t="s">
        <v>4922</v>
      </c>
    </row>
    <row r="9075" spans="1:9" x14ac:dyDescent="0.25">
      <c r="A9075" t="s">
        <v>11384</v>
      </c>
      <c r="B9075">
        <v>75577000</v>
      </c>
      <c r="C9075" t="s">
        <v>16</v>
      </c>
      <c r="D9075" t="s">
        <v>16</v>
      </c>
      <c r="E9075" t="s">
        <v>16</v>
      </c>
      <c r="F9075" t="s">
        <v>16</v>
      </c>
      <c r="G9075" t="s">
        <v>3759</v>
      </c>
      <c r="H9075">
        <v>1</v>
      </c>
      <c r="I9075" t="s">
        <v>4898</v>
      </c>
    </row>
    <row r="9076" spans="1:9" x14ac:dyDescent="0.25">
      <c r="A9076" t="s">
        <v>12273</v>
      </c>
      <c r="B9076">
        <v>74755755</v>
      </c>
      <c r="C9076" t="s">
        <v>16</v>
      </c>
      <c r="D9076" t="s">
        <v>16</v>
      </c>
      <c r="E9076" t="s">
        <v>16</v>
      </c>
      <c r="F9076" t="s">
        <v>16</v>
      </c>
      <c r="G9076" t="s">
        <v>4786</v>
      </c>
      <c r="H9076">
        <v>1</v>
      </c>
      <c r="I9076" t="s">
        <v>4922</v>
      </c>
    </row>
    <row r="9077" spans="1:9" x14ac:dyDescent="0.25">
      <c r="A9077" t="s">
        <v>14715</v>
      </c>
      <c r="B9077">
        <v>75577000</v>
      </c>
      <c r="C9077" t="s">
        <v>16</v>
      </c>
      <c r="D9077" t="s">
        <v>16</v>
      </c>
      <c r="E9077" t="s">
        <v>16</v>
      </c>
      <c r="F9077" t="s">
        <v>16</v>
      </c>
      <c r="G9077" t="s">
        <v>3759</v>
      </c>
      <c r="H9077">
        <v>1</v>
      </c>
      <c r="I9077" t="s">
        <v>4898</v>
      </c>
    </row>
    <row r="9078" spans="1:9" x14ac:dyDescent="0.25">
      <c r="A9078" t="s">
        <v>14717</v>
      </c>
      <c r="B9078">
        <v>75577000</v>
      </c>
      <c r="C9078" t="s">
        <v>16</v>
      </c>
      <c r="D9078" t="s">
        <v>16</v>
      </c>
      <c r="E9078" t="s">
        <v>16</v>
      </c>
      <c r="F9078" t="s">
        <v>16</v>
      </c>
      <c r="G9078" t="s">
        <v>3759</v>
      </c>
      <c r="H9078">
        <v>1</v>
      </c>
      <c r="I9078" t="s">
        <v>4898</v>
      </c>
    </row>
    <row r="9079" spans="1:9" x14ac:dyDescent="0.25">
      <c r="A9079" t="s">
        <v>12348</v>
      </c>
      <c r="B9079">
        <v>74755755</v>
      </c>
      <c r="C9079" t="s">
        <v>16</v>
      </c>
      <c r="D9079" t="s">
        <v>16</v>
      </c>
      <c r="E9079" t="s">
        <v>16</v>
      </c>
      <c r="F9079" t="s">
        <v>16</v>
      </c>
      <c r="G9079" t="s">
        <v>4786</v>
      </c>
      <c r="H9079">
        <v>1</v>
      </c>
      <c r="I9079" t="s">
        <v>4922</v>
      </c>
    </row>
    <row r="9080" spans="1:9" x14ac:dyDescent="0.25">
      <c r="A9080" t="s">
        <v>11378</v>
      </c>
      <c r="B9080">
        <v>75211662</v>
      </c>
      <c r="C9080" t="s">
        <v>16</v>
      </c>
      <c r="D9080" t="s">
        <v>16</v>
      </c>
      <c r="E9080" t="s">
        <v>16</v>
      </c>
      <c r="F9080" t="s">
        <v>16</v>
      </c>
      <c r="G9080" t="s">
        <v>7015</v>
      </c>
      <c r="H9080">
        <v>1</v>
      </c>
      <c r="I9080" t="s">
        <v>7143</v>
      </c>
    </row>
    <row r="9081" spans="1:9" x14ac:dyDescent="0.25">
      <c r="A9081" t="s">
        <v>10933</v>
      </c>
      <c r="B9081">
        <v>75211662</v>
      </c>
      <c r="C9081" t="s">
        <v>16</v>
      </c>
      <c r="D9081" t="s">
        <v>16</v>
      </c>
      <c r="E9081" t="s">
        <v>16</v>
      </c>
      <c r="F9081" t="s">
        <v>16</v>
      </c>
      <c r="G9081" t="s">
        <v>7015</v>
      </c>
      <c r="H9081">
        <v>1</v>
      </c>
      <c r="I9081" t="s">
        <v>7143</v>
      </c>
    </row>
    <row r="9082" spans="1:9" x14ac:dyDescent="0.25">
      <c r="A9082" t="s">
        <v>10934</v>
      </c>
      <c r="B9082">
        <v>75211662</v>
      </c>
      <c r="C9082" t="s">
        <v>16</v>
      </c>
      <c r="D9082" t="s">
        <v>16</v>
      </c>
      <c r="E9082" t="s">
        <v>16</v>
      </c>
      <c r="F9082" t="s">
        <v>16</v>
      </c>
      <c r="G9082" t="s">
        <v>7015</v>
      </c>
      <c r="H9082">
        <v>1</v>
      </c>
      <c r="I9082" t="s">
        <v>7143</v>
      </c>
    </row>
    <row r="9083" spans="1:9" x14ac:dyDescent="0.25">
      <c r="A9083" t="s">
        <v>10935</v>
      </c>
      <c r="B9083">
        <v>75211662</v>
      </c>
      <c r="C9083" t="s">
        <v>16</v>
      </c>
      <c r="D9083" t="s">
        <v>16</v>
      </c>
      <c r="E9083" t="s">
        <v>16</v>
      </c>
      <c r="F9083" t="s">
        <v>16</v>
      </c>
      <c r="G9083" t="s">
        <v>7015</v>
      </c>
      <c r="H9083">
        <v>1</v>
      </c>
      <c r="I9083" t="s">
        <v>7143</v>
      </c>
    </row>
    <row r="9084" spans="1:9" x14ac:dyDescent="0.25">
      <c r="A9084" t="s">
        <v>10936</v>
      </c>
      <c r="B9084">
        <v>75211662</v>
      </c>
      <c r="C9084" t="s">
        <v>16</v>
      </c>
      <c r="D9084" t="s">
        <v>16</v>
      </c>
      <c r="E9084" t="s">
        <v>16</v>
      </c>
      <c r="F9084" t="s">
        <v>16</v>
      </c>
      <c r="G9084" t="s">
        <v>7015</v>
      </c>
      <c r="H9084">
        <v>1</v>
      </c>
      <c r="I9084" t="s">
        <v>7143</v>
      </c>
    </row>
    <row r="9085" spans="1:9" x14ac:dyDescent="0.25">
      <c r="A9085" t="s">
        <v>11387</v>
      </c>
      <c r="B9085">
        <v>75211662</v>
      </c>
      <c r="C9085" t="s">
        <v>16</v>
      </c>
      <c r="D9085" t="s">
        <v>16</v>
      </c>
      <c r="E9085" t="s">
        <v>16</v>
      </c>
      <c r="F9085" t="s">
        <v>16</v>
      </c>
      <c r="G9085" t="s">
        <v>7015</v>
      </c>
      <c r="H9085">
        <v>1</v>
      </c>
      <c r="I9085" t="s">
        <v>7143</v>
      </c>
    </row>
    <row r="9086" spans="1:9" x14ac:dyDescent="0.25">
      <c r="A9086" t="s">
        <v>11388</v>
      </c>
      <c r="B9086">
        <v>75211662</v>
      </c>
      <c r="C9086" t="s">
        <v>16</v>
      </c>
      <c r="D9086" t="s">
        <v>16</v>
      </c>
      <c r="E9086" t="s">
        <v>16</v>
      </c>
      <c r="F9086" t="s">
        <v>16</v>
      </c>
      <c r="G9086" t="s">
        <v>7015</v>
      </c>
      <c r="H9086">
        <v>1</v>
      </c>
      <c r="I9086" t="s">
        <v>7143</v>
      </c>
    </row>
    <row r="9087" spans="1:9" x14ac:dyDescent="0.25">
      <c r="A9087" t="s">
        <v>11382</v>
      </c>
      <c r="B9087">
        <v>75211662</v>
      </c>
      <c r="C9087" t="s">
        <v>16</v>
      </c>
      <c r="D9087" t="s">
        <v>16</v>
      </c>
      <c r="E9087" t="s">
        <v>16</v>
      </c>
      <c r="F9087" t="s">
        <v>16</v>
      </c>
      <c r="G9087" t="s">
        <v>7015</v>
      </c>
      <c r="H9087">
        <v>1</v>
      </c>
      <c r="I9087" t="s">
        <v>7143</v>
      </c>
    </row>
    <row r="9088" spans="1:9" x14ac:dyDescent="0.25">
      <c r="A9088" t="s">
        <v>11383</v>
      </c>
      <c r="B9088">
        <v>75211662</v>
      </c>
      <c r="C9088" t="s">
        <v>16</v>
      </c>
      <c r="D9088" t="s">
        <v>16</v>
      </c>
      <c r="E9088" t="s">
        <v>16</v>
      </c>
      <c r="F9088" t="s">
        <v>16</v>
      </c>
      <c r="G9088" t="s">
        <v>7015</v>
      </c>
      <c r="H9088">
        <v>1</v>
      </c>
      <c r="I9088" t="s">
        <v>7143</v>
      </c>
    </row>
    <row r="9089" spans="1:9" x14ac:dyDescent="0.25">
      <c r="A9089" t="s">
        <v>11389</v>
      </c>
      <c r="B9089">
        <v>75211662</v>
      </c>
      <c r="C9089" t="s">
        <v>16</v>
      </c>
      <c r="D9089" t="s">
        <v>16</v>
      </c>
      <c r="E9089" t="s">
        <v>16</v>
      </c>
      <c r="F9089" t="s">
        <v>16</v>
      </c>
      <c r="G9089" t="s">
        <v>7015</v>
      </c>
      <c r="H9089">
        <v>1</v>
      </c>
      <c r="I9089" t="s">
        <v>7143</v>
      </c>
    </row>
    <row r="9090" spans="1:9" x14ac:dyDescent="0.25">
      <c r="A9090" t="s">
        <v>14242</v>
      </c>
      <c r="B9090">
        <v>75500133</v>
      </c>
      <c r="C9090" t="s">
        <v>16</v>
      </c>
      <c r="D9090" t="s">
        <v>16</v>
      </c>
      <c r="E9090" t="s">
        <v>16</v>
      </c>
      <c r="F9090" t="s">
        <v>16</v>
      </c>
      <c r="G9090" t="s">
        <v>3560</v>
      </c>
      <c r="H9090">
        <v>1</v>
      </c>
      <c r="I9090" t="s">
        <v>5234</v>
      </c>
    </row>
    <row r="9091" spans="1:9" x14ac:dyDescent="0.25">
      <c r="A9091" t="s">
        <v>14231</v>
      </c>
      <c r="B9091">
        <v>75500133</v>
      </c>
      <c r="C9091" t="s">
        <v>16</v>
      </c>
      <c r="D9091" t="s">
        <v>16</v>
      </c>
      <c r="E9091" t="s">
        <v>16</v>
      </c>
      <c r="F9091" t="s">
        <v>16</v>
      </c>
      <c r="G9091" t="s">
        <v>3560</v>
      </c>
      <c r="H9091">
        <v>1</v>
      </c>
      <c r="I9091" t="s">
        <v>5234</v>
      </c>
    </row>
    <row r="9092" spans="1:9" x14ac:dyDescent="0.25">
      <c r="A9092" t="s">
        <v>12190</v>
      </c>
      <c r="B9092">
        <v>66158040</v>
      </c>
      <c r="C9092" t="s">
        <v>16</v>
      </c>
      <c r="D9092" t="s">
        <v>16</v>
      </c>
      <c r="E9092" t="s">
        <v>16</v>
      </c>
      <c r="F9092" t="s">
        <v>16</v>
      </c>
      <c r="G9092" t="s">
        <v>13920</v>
      </c>
      <c r="H9092">
        <v>1</v>
      </c>
      <c r="I9092" t="s">
        <v>15844</v>
      </c>
    </row>
    <row r="9093" spans="1:9" x14ac:dyDescent="0.25">
      <c r="A9093" t="s">
        <v>12191</v>
      </c>
      <c r="B9093">
        <v>66158040</v>
      </c>
      <c r="C9093" t="s">
        <v>16</v>
      </c>
      <c r="D9093" t="s">
        <v>16</v>
      </c>
      <c r="E9093" t="s">
        <v>16</v>
      </c>
      <c r="F9093" t="s">
        <v>16</v>
      </c>
      <c r="G9093" t="s">
        <v>13920</v>
      </c>
      <c r="H9093">
        <v>1</v>
      </c>
      <c r="I9093" t="s">
        <v>15844</v>
      </c>
    </row>
    <row r="9094" spans="1:9" x14ac:dyDescent="0.25">
      <c r="A9094" t="s">
        <v>12143</v>
      </c>
      <c r="B9094">
        <v>66158040</v>
      </c>
      <c r="C9094" t="s">
        <v>16</v>
      </c>
      <c r="D9094" t="s">
        <v>16</v>
      </c>
      <c r="E9094" t="s">
        <v>16</v>
      </c>
      <c r="F9094" t="s">
        <v>16</v>
      </c>
      <c r="G9094" t="s">
        <v>13920</v>
      </c>
      <c r="H9094">
        <v>1</v>
      </c>
      <c r="I9094" t="s">
        <v>15844</v>
      </c>
    </row>
    <row r="9095" spans="1:9" x14ac:dyDescent="0.25">
      <c r="A9095" t="s">
        <v>12091</v>
      </c>
      <c r="B9095">
        <v>66158040</v>
      </c>
      <c r="C9095" t="s">
        <v>16</v>
      </c>
      <c r="D9095" t="s">
        <v>16</v>
      </c>
      <c r="E9095" t="s">
        <v>16</v>
      </c>
      <c r="F9095" t="s">
        <v>16</v>
      </c>
      <c r="G9095" t="s">
        <v>13920</v>
      </c>
      <c r="H9095">
        <v>1</v>
      </c>
      <c r="I9095" t="s">
        <v>15844</v>
      </c>
    </row>
    <row r="9096" spans="1:9" x14ac:dyDescent="0.25">
      <c r="A9096" t="s">
        <v>12264</v>
      </c>
      <c r="B9096">
        <v>66158040</v>
      </c>
      <c r="C9096" t="s">
        <v>16</v>
      </c>
      <c r="D9096" t="s">
        <v>16</v>
      </c>
      <c r="E9096" t="s">
        <v>16</v>
      </c>
      <c r="F9096" t="s">
        <v>16</v>
      </c>
      <c r="G9096" t="s">
        <v>13920</v>
      </c>
      <c r="H9096">
        <v>1</v>
      </c>
      <c r="I9096" t="s">
        <v>15844</v>
      </c>
    </row>
    <row r="9097" spans="1:9" x14ac:dyDescent="0.25">
      <c r="A9097" t="s">
        <v>14416</v>
      </c>
      <c r="B9097">
        <v>70120140</v>
      </c>
      <c r="C9097" t="s">
        <v>16</v>
      </c>
      <c r="D9097" t="s">
        <v>16</v>
      </c>
      <c r="E9097" t="s">
        <v>16</v>
      </c>
      <c r="F9097" t="s">
        <v>16</v>
      </c>
      <c r="G9097" t="s">
        <v>2467</v>
      </c>
      <c r="H9097">
        <v>1</v>
      </c>
      <c r="I9097" t="s">
        <v>5232</v>
      </c>
    </row>
    <row r="9098" spans="1:9" x14ac:dyDescent="0.25">
      <c r="A9098" t="s">
        <v>14419</v>
      </c>
      <c r="B9098">
        <v>70120140</v>
      </c>
      <c r="C9098" t="s">
        <v>16</v>
      </c>
      <c r="D9098" t="s">
        <v>16</v>
      </c>
      <c r="E9098" t="s">
        <v>16</v>
      </c>
      <c r="F9098" t="s">
        <v>16</v>
      </c>
      <c r="G9098" t="s">
        <v>2467</v>
      </c>
      <c r="H9098">
        <v>1</v>
      </c>
      <c r="I9098" t="s">
        <v>5232</v>
      </c>
    </row>
    <row r="9099" spans="1:9" x14ac:dyDescent="0.25">
      <c r="A9099" t="s">
        <v>14660</v>
      </c>
      <c r="B9099">
        <v>70120140</v>
      </c>
      <c r="C9099" t="s">
        <v>16</v>
      </c>
      <c r="D9099" t="s">
        <v>16</v>
      </c>
      <c r="E9099" t="s">
        <v>16</v>
      </c>
      <c r="F9099" t="s">
        <v>16</v>
      </c>
      <c r="G9099" t="s">
        <v>2467</v>
      </c>
      <c r="H9099">
        <v>1</v>
      </c>
      <c r="I9099" t="s">
        <v>5232</v>
      </c>
    </row>
    <row r="9100" spans="1:9" x14ac:dyDescent="0.25">
      <c r="A9100" t="s">
        <v>14775</v>
      </c>
      <c r="B9100">
        <v>70120140</v>
      </c>
      <c r="C9100" t="s">
        <v>16</v>
      </c>
      <c r="D9100" t="s">
        <v>16</v>
      </c>
      <c r="E9100" t="s">
        <v>16</v>
      </c>
      <c r="F9100" t="s">
        <v>16</v>
      </c>
      <c r="G9100" t="s">
        <v>2467</v>
      </c>
      <c r="H9100">
        <v>1</v>
      </c>
      <c r="I9100" t="s">
        <v>5232</v>
      </c>
    </row>
    <row r="9101" spans="1:9" x14ac:dyDescent="0.25">
      <c r="A9101" t="s">
        <v>14661</v>
      </c>
      <c r="B9101">
        <v>70120140</v>
      </c>
      <c r="C9101" t="s">
        <v>16</v>
      </c>
      <c r="D9101" t="s">
        <v>16</v>
      </c>
      <c r="E9101" t="s">
        <v>16</v>
      </c>
      <c r="F9101" t="s">
        <v>16</v>
      </c>
      <c r="G9101" t="s">
        <v>2467</v>
      </c>
      <c r="H9101">
        <v>1</v>
      </c>
      <c r="I9101" t="s">
        <v>5232</v>
      </c>
    </row>
    <row r="9102" spans="1:9" x14ac:dyDescent="0.25">
      <c r="A9102" t="s">
        <v>14776</v>
      </c>
      <c r="B9102">
        <v>70120140</v>
      </c>
      <c r="C9102" t="s">
        <v>16</v>
      </c>
      <c r="D9102" t="s">
        <v>16</v>
      </c>
      <c r="E9102" t="s">
        <v>16</v>
      </c>
      <c r="F9102" t="s">
        <v>16</v>
      </c>
      <c r="G9102" t="s">
        <v>2467</v>
      </c>
      <c r="H9102">
        <v>1</v>
      </c>
      <c r="I9102" t="s">
        <v>5232</v>
      </c>
    </row>
    <row r="9103" spans="1:9" x14ac:dyDescent="0.25">
      <c r="A9103" t="s">
        <v>14777</v>
      </c>
      <c r="B9103">
        <v>70120140</v>
      </c>
      <c r="C9103" t="s">
        <v>16</v>
      </c>
      <c r="D9103" t="s">
        <v>16</v>
      </c>
      <c r="E9103" t="s">
        <v>16</v>
      </c>
      <c r="F9103" t="s">
        <v>16</v>
      </c>
      <c r="G9103" t="s">
        <v>2467</v>
      </c>
      <c r="H9103">
        <v>1</v>
      </c>
      <c r="I9103" t="s">
        <v>5232</v>
      </c>
    </row>
    <row r="9104" spans="1:9" x14ac:dyDescent="0.25">
      <c r="A9104" t="s">
        <v>14778</v>
      </c>
      <c r="B9104">
        <v>70120140</v>
      </c>
      <c r="C9104" t="s">
        <v>16</v>
      </c>
      <c r="D9104" t="s">
        <v>16</v>
      </c>
      <c r="E9104" t="s">
        <v>16</v>
      </c>
      <c r="F9104" t="s">
        <v>16</v>
      </c>
      <c r="G9104" t="s">
        <v>2467</v>
      </c>
      <c r="H9104">
        <v>1</v>
      </c>
      <c r="I9104" t="s">
        <v>5232</v>
      </c>
    </row>
    <row r="9105" spans="1:9" x14ac:dyDescent="0.25">
      <c r="A9105" t="s">
        <v>15061</v>
      </c>
      <c r="B9105">
        <v>70120140</v>
      </c>
      <c r="C9105" t="s">
        <v>16</v>
      </c>
      <c r="D9105" t="s">
        <v>16</v>
      </c>
      <c r="E9105" t="s">
        <v>16</v>
      </c>
      <c r="F9105" t="s">
        <v>16</v>
      </c>
      <c r="G9105" t="s">
        <v>2467</v>
      </c>
      <c r="H9105">
        <v>1</v>
      </c>
      <c r="I9105" t="s">
        <v>5232</v>
      </c>
    </row>
    <row r="9106" spans="1:9" x14ac:dyDescent="0.25">
      <c r="A9106" t="s">
        <v>15062</v>
      </c>
      <c r="B9106">
        <v>70120140</v>
      </c>
      <c r="C9106" t="s">
        <v>16</v>
      </c>
      <c r="D9106" t="s">
        <v>16</v>
      </c>
      <c r="E9106" t="s">
        <v>16</v>
      </c>
      <c r="F9106" t="s">
        <v>16</v>
      </c>
      <c r="G9106" t="s">
        <v>2467</v>
      </c>
      <c r="H9106">
        <v>1</v>
      </c>
      <c r="I9106" t="s">
        <v>5232</v>
      </c>
    </row>
    <row r="9107" spans="1:9" x14ac:dyDescent="0.25">
      <c r="A9107" t="s">
        <v>15111</v>
      </c>
      <c r="B9107">
        <v>70120140</v>
      </c>
      <c r="C9107" t="s">
        <v>16</v>
      </c>
      <c r="D9107" t="s">
        <v>16</v>
      </c>
      <c r="E9107" t="s">
        <v>16</v>
      </c>
      <c r="F9107" t="s">
        <v>16</v>
      </c>
      <c r="G9107" t="s">
        <v>2467</v>
      </c>
      <c r="H9107">
        <v>1</v>
      </c>
      <c r="I9107" t="s">
        <v>5232</v>
      </c>
    </row>
    <row r="9108" spans="1:9" x14ac:dyDescent="0.25">
      <c r="A9108" t="s">
        <v>15115</v>
      </c>
      <c r="B9108">
        <v>70120140</v>
      </c>
      <c r="C9108" t="s">
        <v>16</v>
      </c>
      <c r="D9108" t="s">
        <v>16</v>
      </c>
      <c r="E9108" t="s">
        <v>16</v>
      </c>
      <c r="F9108" t="s">
        <v>16</v>
      </c>
      <c r="G9108" t="s">
        <v>2467</v>
      </c>
      <c r="H9108">
        <v>1</v>
      </c>
      <c r="I9108" t="s">
        <v>5232</v>
      </c>
    </row>
    <row r="9109" spans="1:9" x14ac:dyDescent="0.25">
      <c r="A9109" t="s">
        <v>15112</v>
      </c>
      <c r="B9109">
        <v>70120140</v>
      </c>
      <c r="C9109" t="s">
        <v>16</v>
      </c>
      <c r="D9109" t="s">
        <v>16</v>
      </c>
      <c r="E9109" t="s">
        <v>16</v>
      </c>
      <c r="F9109" t="s">
        <v>16</v>
      </c>
      <c r="G9109" t="s">
        <v>2467</v>
      </c>
      <c r="H9109">
        <v>1</v>
      </c>
      <c r="I9109" t="s">
        <v>5232</v>
      </c>
    </row>
    <row r="9110" spans="1:9" x14ac:dyDescent="0.25">
      <c r="A9110" t="s">
        <v>15067</v>
      </c>
      <c r="B9110">
        <v>75211662</v>
      </c>
      <c r="C9110" t="s">
        <v>16</v>
      </c>
      <c r="D9110" t="s">
        <v>16</v>
      </c>
      <c r="E9110" t="s">
        <v>16</v>
      </c>
      <c r="F9110" t="s">
        <v>16</v>
      </c>
      <c r="G9110" t="s">
        <v>7015</v>
      </c>
      <c r="H9110">
        <v>1</v>
      </c>
      <c r="I9110" t="s">
        <v>7143</v>
      </c>
    </row>
    <row r="9111" spans="1:9" x14ac:dyDescent="0.25">
      <c r="A9111" t="s">
        <v>15069</v>
      </c>
      <c r="B9111">
        <v>75211662</v>
      </c>
      <c r="C9111" t="s">
        <v>16</v>
      </c>
      <c r="D9111" t="s">
        <v>16</v>
      </c>
      <c r="E9111" t="s">
        <v>16</v>
      </c>
      <c r="F9111" t="s">
        <v>16</v>
      </c>
      <c r="G9111" t="s">
        <v>7015</v>
      </c>
      <c r="H9111">
        <v>1</v>
      </c>
      <c r="I9111" t="s">
        <v>7143</v>
      </c>
    </row>
    <row r="9112" spans="1:9" x14ac:dyDescent="0.25">
      <c r="A9112" t="s">
        <v>14131</v>
      </c>
      <c r="B9112">
        <v>75211662</v>
      </c>
      <c r="C9112" t="s">
        <v>16</v>
      </c>
      <c r="D9112" t="s">
        <v>16</v>
      </c>
      <c r="E9112" t="s">
        <v>16</v>
      </c>
      <c r="F9112" t="s">
        <v>16</v>
      </c>
      <c r="G9112" t="s">
        <v>7015</v>
      </c>
      <c r="H9112">
        <v>1</v>
      </c>
      <c r="I9112" t="s">
        <v>7143</v>
      </c>
    </row>
    <row r="9113" spans="1:9" x14ac:dyDescent="0.25">
      <c r="A9113" t="s">
        <v>15073</v>
      </c>
      <c r="B9113">
        <v>70120140</v>
      </c>
      <c r="C9113" t="s">
        <v>16</v>
      </c>
      <c r="D9113" t="s">
        <v>16</v>
      </c>
      <c r="E9113" t="s">
        <v>16</v>
      </c>
      <c r="F9113" t="s">
        <v>16</v>
      </c>
      <c r="G9113" t="s">
        <v>2467</v>
      </c>
      <c r="H9113">
        <v>1</v>
      </c>
      <c r="I9113" t="s">
        <v>5232</v>
      </c>
    </row>
    <row r="9114" spans="1:9" x14ac:dyDescent="0.25">
      <c r="A9114" t="s">
        <v>14132</v>
      </c>
      <c r="B9114">
        <v>70120140</v>
      </c>
      <c r="C9114" t="s">
        <v>16</v>
      </c>
      <c r="D9114" t="s">
        <v>16</v>
      </c>
      <c r="E9114" t="s">
        <v>16</v>
      </c>
      <c r="F9114" t="s">
        <v>16</v>
      </c>
      <c r="G9114" t="s">
        <v>2467</v>
      </c>
      <c r="H9114">
        <v>1</v>
      </c>
      <c r="I9114" t="s">
        <v>5232</v>
      </c>
    </row>
    <row r="9115" spans="1:9" x14ac:dyDescent="0.25">
      <c r="A9115" t="s">
        <v>15074</v>
      </c>
      <c r="B9115">
        <v>70120140</v>
      </c>
      <c r="C9115" t="s">
        <v>16</v>
      </c>
      <c r="D9115" t="s">
        <v>16</v>
      </c>
      <c r="E9115" t="s">
        <v>16</v>
      </c>
      <c r="F9115" t="s">
        <v>16</v>
      </c>
      <c r="G9115" t="s">
        <v>2467</v>
      </c>
      <c r="H9115">
        <v>1</v>
      </c>
      <c r="I9115" t="s">
        <v>5232</v>
      </c>
    </row>
    <row r="9116" spans="1:9" x14ac:dyDescent="0.25">
      <c r="A9116" t="s">
        <v>15066</v>
      </c>
      <c r="B9116">
        <v>70120140</v>
      </c>
      <c r="C9116" t="s">
        <v>16</v>
      </c>
      <c r="D9116" t="s">
        <v>16</v>
      </c>
      <c r="E9116" t="s">
        <v>16</v>
      </c>
      <c r="F9116" t="s">
        <v>16</v>
      </c>
      <c r="G9116" t="s">
        <v>2467</v>
      </c>
      <c r="H9116">
        <v>1</v>
      </c>
      <c r="I9116" t="s">
        <v>5232</v>
      </c>
    </row>
    <row r="9117" spans="1:9" x14ac:dyDescent="0.25">
      <c r="A9117" t="s">
        <v>15013</v>
      </c>
      <c r="B9117">
        <v>70120140</v>
      </c>
      <c r="C9117" t="s">
        <v>16</v>
      </c>
      <c r="D9117" t="s">
        <v>16</v>
      </c>
      <c r="E9117" t="s">
        <v>16</v>
      </c>
      <c r="F9117" t="s">
        <v>16</v>
      </c>
      <c r="G9117" t="s">
        <v>2467</v>
      </c>
      <c r="H9117">
        <v>1</v>
      </c>
      <c r="I9117" t="s">
        <v>5232</v>
      </c>
    </row>
    <row r="9118" spans="1:9" x14ac:dyDescent="0.25">
      <c r="A9118" t="s">
        <v>15076</v>
      </c>
      <c r="B9118">
        <v>70120140</v>
      </c>
      <c r="C9118" t="s">
        <v>16</v>
      </c>
      <c r="D9118" t="s">
        <v>16</v>
      </c>
      <c r="E9118" t="s">
        <v>16</v>
      </c>
      <c r="F9118" t="s">
        <v>16</v>
      </c>
      <c r="G9118" t="s">
        <v>2467</v>
      </c>
      <c r="H9118">
        <v>1</v>
      </c>
      <c r="I9118" t="s">
        <v>5232</v>
      </c>
    </row>
    <row r="9119" spans="1:9" x14ac:dyDescent="0.25">
      <c r="A9119" t="s">
        <v>15139</v>
      </c>
      <c r="B9119">
        <v>70120140</v>
      </c>
      <c r="C9119" t="s">
        <v>16</v>
      </c>
      <c r="D9119" t="s">
        <v>16</v>
      </c>
      <c r="E9119" t="s">
        <v>16</v>
      </c>
      <c r="F9119" t="s">
        <v>16</v>
      </c>
      <c r="G9119" t="s">
        <v>2467</v>
      </c>
      <c r="H9119">
        <v>1</v>
      </c>
      <c r="I9119" t="s">
        <v>5232</v>
      </c>
    </row>
    <row r="9120" spans="1:9" x14ac:dyDescent="0.25">
      <c r="A9120" t="s">
        <v>15136</v>
      </c>
      <c r="B9120">
        <v>70120140</v>
      </c>
      <c r="C9120" t="s">
        <v>16</v>
      </c>
      <c r="D9120" t="s">
        <v>16</v>
      </c>
      <c r="E9120" t="s">
        <v>16</v>
      </c>
      <c r="F9120" t="s">
        <v>16</v>
      </c>
      <c r="G9120" t="s">
        <v>2467</v>
      </c>
      <c r="H9120">
        <v>1</v>
      </c>
      <c r="I9120" t="s">
        <v>5232</v>
      </c>
    </row>
    <row r="9121" spans="1:9" x14ac:dyDescent="0.25">
      <c r="A9121" t="s">
        <v>15216</v>
      </c>
      <c r="B9121">
        <v>70120140</v>
      </c>
      <c r="C9121" t="s">
        <v>16</v>
      </c>
      <c r="D9121" t="s">
        <v>16</v>
      </c>
      <c r="E9121" t="s">
        <v>16</v>
      </c>
      <c r="F9121" t="s">
        <v>16</v>
      </c>
      <c r="G9121" t="s">
        <v>2467</v>
      </c>
      <c r="H9121">
        <v>1</v>
      </c>
      <c r="I9121" t="s">
        <v>5232</v>
      </c>
    </row>
    <row r="9122" spans="1:9" x14ac:dyDescent="0.25">
      <c r="A9122" t="s">
        <v>15320</v>
      </c>
      <c r="B9122">
        <v>70120140</v>
      </c>
      <c r="C9122" t="s">
        <v>16</v>
      </c>
      <c r="D9122" t="s">
        <v>16</v>
      </c>
      <c r="E9122" t="s">
        <v>16</v>
      </c>
      <c r="F9122" t="s">
        <v>16</v>
      </c>
      <c r="G9122" t="s">
        <v>2467</v>
      </c>
      <c r="H9122">
        <v>1</v>
      </c>
      <c r="I9122" t="s">
        <v>5232</v>
      </c>
    </row>
    <row r="9123" spans="1:9" x14ac:dyDescent="0.25">
      <c r="A9123" t="s">
        <v>15274</v>
      </c>
      <c r="B9123">
        <v>70120140</v>
      </c>
      <c r="C9123" t="s">
        <v>16</v>
      </c>
      <c r="D9123" t="s">
        <v>16</v>
      </c>
      <c r="E9123" t="s">
        <v>16</v>
      </c>
      <c r="F9123" t="s">
        <v>16</v>
      </c>
      <c r="G9123" t="s">
        <v>2467</v>
      </c>
      <c r="H9123">
        <v>1</v>
      </c>
      <c r="I9123" t="s">
        <v>5232</v>
      </c>
    </row>
    <row r="9124" spans="1:9" x14ac:dyDescent="0.25">
      <c r="A9124" t="s">
        <v>14572</v>
      </c>
      <c r="B9124">
        <v>70120140</v>
      </c>
      <c r="C9124" t="s">
        <v>16</v>
      </c>
      <c r="D9124" t="s">
        <v>16</v>
      </c>
      <c r="E9124" t="s">
        <v>16</v>
      </c>
      <c r="F9124" t="s">
        <v>16</v>
      </c>
      <c r="G9124" t="s">
        <v>2467</v>
      </c>
      <c r="H9124">
        <v>1</v>
      </c>
      <c r="I9124" t="s">
        <v>5232</v>
      </c>
    </row>
    <row r="9125" spans="1:9" x14ac:dyDescent="0.25">
      <c r="A9125" t="s">
        <v>14570</v>
      </c>
      <c r="B9125">
        <v>70120140</v>
      </c>
      <c r="C9125" t="s">
        <v>16</v>
      </c>
      <c r="D9125" t="s">
        <v>16</v>
      </c>
      <c r="E9125" t="s">
        <v>16</v>
      </c>
      <c r="F9125" t="s">
        <v>16</v>
      </c>
      <c r="G9125" t="s">
        <v>2467</v>
      </c>
      <c r="H9125">
        <v>1</v>
      </c>
      <c r="I9125" t="s">
        <v>5232</v>
      </c>
    </row>
    <row r="9126" spans="1:9" x14ac:dyDescent="0.25">
      <c r="A9126" t="s">
        <v>14574</v>
      </c>
      <c r="B9126">
        <v>70120140</v>
      </c>
      <c r="C9126" t="s">
        <v>16</v>
      </c>
      <c r="D9126" t="s">
        <v>16</v>
      </c>
      <c r="E9126" t="s">
        <v>16</v>
      </c>
      <c r="F9126" t="s">
        <v>16</v>
      </c>
      <c r="G9126" t="s">
        <v>2467</v>
      </c>
      <c r="H9126">
        <v>1</v>
      </c>
      <c r="I9126" t="s">
        <v>5232</v>
      </c>
    </row>
    <row r="9127" spans="1:9" x14ac:dyDescent="0.25">
      <c r="A9127" t="s">
        <v>15322</v>
      </c>
      <c r="B9127">
        <v>70120140</v>
      </c>
      <c r="C9127" t="s">
        <v>16</v>
      </c>
      <c r="D9127" t="s">
        <v>16</v>
      </c>
      <c r="E9127" t="s">
        <v>16</v>
      </c>
      <c r="F9127" t="s">
        <v>16</v>
      </c>
      <c r="G9127" t="s">
        <v>2467</v>
      </c>
      <c r="H9127">
        <v>1</v>
      </c>
      <c r="I9127" t="s">
        <v>5232</v>
      </c>
    </row>
    <row r="9128" spans="1:9" x14ac:dyDescent="0.25">
      <c r="A9128" t="s">
        <v>15335</v>
      </c>
      <c r="B9128">
        <v>70120140</v>
      </c>
      <c r="C9128" t="s">
        <v>16</v>
      </c>
      <c r="D9128" t="s">
        <v>16</v>
      </c>
      <c r="E9128" t="s">
        <v>16</v>
      </c>
      <c r="F9128" t="s">
        <v>16</v>
      </c>
      <c r="G9128" t="s">
        <v>2467</v>
      </c>
      <c r="H9128">
        <v>1</v>
      </c>
      <c r="I9128" t="s">
        <v>5232</v>
      </c>
    </row>
    <row r="9129" spans="1:9" x14ac:dyDescent="0.25">
      <c r="A9129" t="s">
        <v>14579</v>
      </c>
      <c r="B9129">
        <v>70120140</v>
      </c>
      <c r="C9129" t="s">
        <v>16</v>
      </c>
      <c r="D9129" t="s">
        <v>16</v>
      </c>
      <c r="E9129" t="s">
        <v>16</v>
      </c>
      <c r="F9129" t="s">
        <v>16</v>
      </c>
      <c r="G9129" t="s">
        <v>2467</v>
      </c>
      <c r="H9129">
        <v>1</v>
      </c>
      <c r="I9129" t="s">
        <v>5232</v>
      </c>
    </row>
    <row r="9130" spans="1:9" x14ac:dyDescent="0.25">
      <c r="A9130" t="s">
        <v>15336</v>
      </c>
      <c r="B9130">
        <v>70120140</v>
      </c>
      <c r="C9130" t="s">
        <v>16</v>
      </c>
      <c r="D9130" t="s">
        <v>16</v>
      </c>
      <c r="E9130" t="s">
        <v>16</v>
      </c>
      <c r="F9130" t="s">
        <v>16</v>
      </c>
      <c r="G9130" t="s">
        <v>2467</v>
      </c>
      <c r="H9130">
        <v>1</v>
      </c>
      <c r="I9130" t="s">
        <v>5232</v>
      </c>
    </row>
    <row r="9131" spans="1:9" x14ac:dyDescent="0.25">
      <c r="A9131" t="s">
        <v>16654</v>
      </c>
      <c r="B9131">
        <v>70120140</v>
      </c>
      <c r="C9131" t="s">
        <v>16</v>
      </c>
      <c r="D9131" t="s">
        <v>16</v>
      </c>
      <c r="E9131" t="s">
        <v>16</v>
      </c>
      <c r="F9131" t="s">
        <v>16</v>
      </c>
      <c r="G9131" t="s">
        <v>2467</v>
      </c>
      <c r="H9131">
        <v>1</v>
      </c>
      <c r="I9131" t="s">
        <v>5232</v>
      </c>
    </row>
    <row r="9132" spans="1:9" x14ac:dyDescent="0.25">
      <c r="A9132" t="s">
        <v>16658</v>
      </c>
      <c r="B9132">
        <v>70120140</v>
      </c>
      <c r="C9132" t="s">
        <v>16</v>
      </c>
      <c r="D9132" t="s">
        <v>16</v>
      </c>
      <c r="E9132" t="s">
        <v>16</v>
      </c>
      <c r="F9132" t="s">
        <v>16</v>
      </c>
      <c r="G9132" t="s">
        <v>2467</v>
      </c>
      <c r="H9132">
        <v>1</v>
      </c>
      <c r="I9132" t="s">
        <v>5232</v>
      </c>
    </row>
    <row r="9133" spans="1:9" x14ac:dyDescent="0.25">
      <c r="A9133" t="s">
        <v>16606</v>
      </c>
      <c r="B9133">
        <v>70120140</v>
      </c>
      <c r="C9133" t="s">
        <v>16</v>
      </c>
      <c r="D9133" t="s">
        <v>16</v>
      </c>
      <c r="E9133" t="s">
        <v>16</v>
      </c>
      <c r="F9133" t="s">
        <v>16</v>
      </c>
      <c r="G9133" t="s">
        <v>2467</v>
      </c>
      <c r="H9133">
        <v>1</v>
      </c>
      <c r="I9133" t="s">
        <v>5232</v>
      </c>
    </row>
    <row r="9134" spans="1:9" x14ac:dyDescent="0.25">
      <c r="A9134" t="s">
        <v>16608</v>
      </c>
      <c r="B9134">
        <v>70120140</v>
      </c>
      <c r="C9134" t="s">
        <v>16</v>
      </c>
      <c r="D9134" t="s">
        <v>16</v>
      </c>
      <c r="E9134" t="s">
        <v>16</v>
      </c>
      <c r="F9134" t="s">
        <v>16</v>
      </c>
      <c r="G9134" t="s">
        <v>2467</v>
      </c>
      <c r="H9134">
        <v>1</v>
      </c>
      <c r="I9134" t="s">
        <v>5232</v>
      </c>
    </row>
    <row r="9135" spans="1:9" x14ac:dyDescent="0.25">
      <c r="A9135" t="s">
        <v>16607</v>
      </c>
      <c r="B9135">
        <v>70120140</v>
      </c>
      <c r="C9135" t="s">
        <v>16</v>
      </c>
      <c r="D9135" t="s">
        <v>16</v>
      </c>
      <c r="E9135" t="s">
        <v>16</v>
      </c>
      <c r="F9135" t="s">
        <v>16</v>
      </c>
      <c r="G9135" t="s">
        <v>2467</v>
      </c>
      <c r="H9135">
        <v>1</v>
      </c>
      <c r="I9135" t="s">
        <v>5232</v>
      </c>
    </row>
    <row r="9136" spans="1:9" x14ac:dyDescent="0.25">
      <c r="A9136" t="s">
        <v>16609</v>
      </c>
      <c r="B9136">
        <v>70120140</v>
      </c>
      <c r="C9136" t="s">
        <v>16</v>
      </c>
      <c r="D9136" t="s">
        <v>16</v>
      </c>
      <c r="E9136" t="s">
        <v>16</v>
      </c>
      <c r="F9136" t="s">
        <v>16</v>
      </c>
      <c r="G9136" t="s">
        <v>2467</v>
      </c>
      <c r="H9136">
        <v>1</v>
      </c>
      <c r="I9136" t="s">
        <v>5232</v>
      </c>
    </row>
    <row r="9137" spans="1:9" x14ac:dyDescent="0.25">
      <c r="A9137" t="s">
        <v>41689</v>
      </c>
      <c r="B9137">
        <v>70120140</v>
      </c>
      <c r="C9137" t="s">
        <v>16</v>
      </c>
      <c r="D9137" t="s">
        <v>16</v>
      </c>
      <c r="E9137" t="s">
        <v>16</v>
      </c>
      <c r="F9137" t="s">
        <v>16</v>
      </c>
      <c r="G9137" t="s">
        <v>2467</v>
      </c>
      <c r="H9137">
        <v>1</v>
      </c>
      <c r="I9137" t="s">
        <v>5232</v>
      </c>
    </row>
    <row r="9138" spans="1:9" x14ac:dyDescent="0.25">
      <c r="A9138" t="s">
        <v>40894</v>
      </c>
      <c r="B9138">
        <v>70120140</v>
      </c>
      <c r="C9138" t="s">
        <v>16</v>
      </c>
      <c r="D9138" t="s">
        <v>16</v>
      </c>
      <c r="E9138" t="s">
        <v>16</v>
      </c>
      <c r="F9138" t="s">
        <v>16</v>
      </c>
      <c r="G9138" t="s">
        <v>2467</v>
      </c>
      <c r="H9138">
        <v>1</v>
      </c>
      <c r="I9138" t="s">
        <v>5232</v>
      </c>
    </row>
    <row r="9139" spans="1:9" x14ac:dyDescent="0.25">
      <c r="A9139" t="s">
        <v>41398</v>
      </c>
      <c r="B9139">
        <v>70120140</v>
      </c>
      <c r="C9139" t="s">
        <v>16</v>
      </c>
      <c r="D9139" t="s">
        <v>16</v>
      </c>
      <c r="E9139" t="s">
        <v>16</v>
      </c>
      <c r="F9139" t="s">
        <v>16</v>
      </c>
      <c r="G9139" t="s">
        <v>2467</v>
      </c>
      <c r="H9139">
        <v>1</v>
      </c>
      <c r="I9139" t="s">
        <v>5232</v>
      </c>
    </row>
    <row r="9140" spans="1:9" x14ac:dyDescent="0.25">
      <c r="A9140" t="s">
        <v>41822</v>
      </c>
      <c r="B9140">
        <v>70120140</v>
      </c>
      <c r="C9140" t="s">
        <v>16</v>
      </c>
      <c r="D9140" t="s">
        <v>16</v>
      </c>
      <c r="E9140" t="s">
        <v>16</v>
      </c>
      <c r="F9140" t="s">
        <v>16</v>
      </c>
      <c r="G9140" t="s">
        <v>2467</v>
      </c>
      <c r="H9140">
        <v>1</v>
      </c>
      <c r="I9140" t="s">
        <v>5232</v>
      </c>
    </row>
    <row r="9141" spans="1:9" x14ac:dyDescent="0.25">
      <c r="A9141" t="s">
        <v>41944</v>
      </c>
      <c r="B9141">
        <v>70120140</v>
      </c>
      <c r="C9141" t="s">
        <v>16</v>
      </c>
      <c r="D9141" t="s">
        <v>16</v>
      </c>
      <c r="E9141" t="s">
        <v>16</v>
      </c>
      <c r="F9141" t="s">
        <v>16</v>
      </c>
      <c r="G9141" t="s">
        <v>2467</v>
      </c>
      <c r="H9141">
        <v>1</v>
      </c>
      <c r="I9141" t="s">
        <v>5232</v>
      </c>
    </row>
    <row r="9142" spans="1:9" x14ac:dyDescent="0.25">
      <c r="A9142" t="s">
        <v>41981</v>
      </c>
      <c r="B9142">
        <v>70120140</v>
      </c>
      <c r="C9142" t="s">
        <v>16</v>
      </c>
      <c r="D9142" t="s">
        <v>16</v>
      </c>
      <c r="E9142" t="s">
        <v>16</v>
      </c>
      <c r="F9142" t="s">
        <v>16</v>
      </c>
      <c r="G9142" t="s">
        <v>2467</v>
      </c>
      <c r="H9142">
        <v>1</v>
      </c>
      <c r="I9142" t="s">
        <v>5232</v>
      </c>
    </row>
    <row r="9143" spans="1:9" x14ac:dyDescent="0.25">
      <c r="A9143" t="s">
        <v>12209</v>
      </c>
      <c r="B9143">
        <v>66158040</v>
      </c>
      <c r="C9143" t="s">
        <v>16</v>
      </c>
      <c r="D9143" t="s">
        <v>16</v>
      </c>
      <c r="E9143" t="s">
        <v>16</v>
      </c>
      <c r="F9143" t="s">
        <v>16</v>
      </c>
      <c r="G9143" t="s">
        <v>13920</v>
      </c>
      <c r="H9143">
        <v>1</v>
      </c>
      <c r="I9143" t="s">
        <v>15844</v>
      </c>
    </row>
    <row r="9144" spans="1:9" x14ac:dyDescent="0.25">
      <c r="A9144" t="s">
        <v>12269</v>
      </c>
      <c r="B9144">
        <v>75577000</v>
      </c>
      <c r="C9144" t="s">
        <v>16</v>
      </c>
      <c r="D9144" t="s">
        <v>16</v>
      </c>
      <c r="E9144" t="s">
        <v>16</v>
      </c>
      <c r="F9144" t="s">
        <v>16</v>
      </c>
      <c r="G9144" t="s">
        <v>3759</v>
      </c>
      <c r="H9144">
        <v>1</v>
      </c>
      <c r="I9144" t="s">
        <v>4898</v>
      </c>
    </row>
    <row r="9145" spans="1:9" x14ac:dyDescent="0.25">
      <c r="A9145" t="s">
        <v>14110</v>
      </c>
      <c r="B9145">
        <v>75577000</v>
      </c>
      <c r="C9145" t="s">
        <v>16</v>
      </c>
      <c r="D9145" t="s">
        <v>16</v>
      </c>
      <c r="E9145" t="s">
        <v>16</v>
      </c>
      <c r="F9145" t="s">
        <v>16</v>
      </c>
      <c r="G9145" t="s">
        <v>3759</v>
      </c>
      <c r="H9145">
        <v>1</v>
      </c>
      <c r="I9145" t="s">
        <v>4898</v>
      </c>
    </row>
    <row r="9146" spans="1:9" x14ac:dyDescent="0.25">
      <c r="A9146" t="s">
        <v>12156</v>
      </c>
      <c r="B9146">
        <v>75196500</v>
      </c>
      <c r="C9146" t="s">
        <v>16</v>
      </c>
      <c r="D9146" t="s">
        <v>16</v>
      </c>
      <c r="E9146" t="s">
        <v>16</v>
      </c>
      <c r="F9146" t="s">
        <v>16</v>
      </c>
      <c r="G9146" t="s">
        <v>2425</v>
      </c>
      <c r="H9146">
        <v>1</v>
      </c>
      <c r="I9146" t="s">
        <v>5229</v>
      </c>
    </row>
    <row r="9147" spans="1:9" x14ac:dyDescent="0.25">
      <c r="A9147" t="s">
        <v>12158</v>
      </c>
      <c r="B9147">
        <v>75196500</v>
      </c>
      <c r="C9147" t="s">
        <v>16</v>
      </c>
      <c r="D9147" t="s">
        <v>16</v>
      </c>
      <c r="E9147" t="s">
        <v>16</v>
      </c>
      <c r="F9147" t="s">
        <v>16</v>
      </c>
      <c r="G9147" t="s">
        <v>2425</v>
      </c>
      <c r="H9147">
        <v>1</v>
      </c>
      <c r="I9147" t="s">
        <v>5229</v>
      </c>
    </row>
    <row r="9148" spans="1:9" x14ac:dyDescent="0.25">
      <c r="A9148" t="s">
        <v>12160</v>
      </c>
      <c r="B9148">
        <v>75196500</v>
      </c>
      <c r="C9148" t="s">
        <v>16</v>
      </c>
      <c r="D9148" t="s">
        <v>16</v>
      </c>
      <c r="E9148" t="s">
        <v>16</v>
      </c>
      <c r="F9148" t="s">
        <v>16</v>
      </c>
      <c r="G9148" t="s">
        <v>2425</v>
      </c>
      <c r="H9148">
        <v>1</v>
      </c>
      <c r="I9148" t="s">
        <v>5229</v>
      </c>
    </row>
    <row r="9149" spans="1:9" x14ac:dyDescent="0.25">
      <c r="A9149" t="s">
        <v>12159</v>
      </c>
      <c r="B9149">
        <v>75196500</v>
      </c>
      <c r="C9149" t="s">
        <v>16</v>
      </c>
      <c r="D9149" t="s">
        <v>16</v>
      </c>
      <c r="E9149" t="s">
        <v>16</v>
      </c>
      <c r="F9149" t="s">
        <v>16</v>
      </c>
      <c r="G9149" t="s">
        <v>2425</v>
      </c>
      <c r="H9149">
        <v>1</v>
      </c>
      <c r="I9149" t="s">
        <v>5229</v>
      </c>
    </row>
    <row r="9150" spans="1:9" x14ac:dyDescent="0.25">
      <c r="A9150" t="s">
        <v>14303</v>
      </c>
      <c r="B9150">
        <v>75211662</v>
      </c>
      <c r="C9150" t="s">
        <v>16</v>
      </c>
      <c r="D9150" t="s">
        <v>16</v>
      </c>
      <c r="E9150" t="s">
        <v>16</v>
      </c>
      <c r="F9150" t="s">
        <v>16</v>
      </c>
      <c r="G9150" t="s">
        <v>7015</v>
      </c>
      <c r="H9150">
        <v>1</v>
      </c>
      <c r="I9150" t="s">
        <v>7143</v>
      </c>
    </row>
    <row r="9151" spans="1:9" x14ac:dyDescent="0.25">
      <c r="A9151" t="s">
        <v>12403</v>
      </c>
      <c r="B9151">
        <v>74755755</v>
      </c>
      <c r="C9151" t="s">
        <v>16</v>
      </c>
      <c r="D9151" t="s">
        <v>16</v>
      </c>
      <c r="E9151" t="s">
        <v>16</v>
      </c>
      <c r="F9151" t="s">
        <v>16</v>
      </c>
      <c r="G9151" t="s">
        <v>4786</v>
      </c>
      <c r="H9151">
        <v>1</v>
      </c>
      <c r="I9151" t="s">
        <v>4922</v>
      </c>
    </row>
    <row r="9152" spans="1:9" x14ac:dyDescent="0.25">
      <c r="A9152" t="s">
        <v>12326</v>
      </c>
      <c r="B9152">
        <v>74755755</v>
      </c>
      <c r="C9152" t="s">
        <v>16</v>
      </c>
      <c r="D9152" t="s">
        <v>16</v>
      </c>
      <c r="E9152" t="s">
        <v>16</v>
      </c>
      <c r="F9152" t="s">
        <v>16</v>
      </c>
      <c r="G9152" t="s">
        <v>4786</v>
      </c>
      <c r="H9152">
        <v>1</v>
      </c>
      <c r="I9152" t="s">
        <v>4922</v>
      </c>
    </row>
    <row r="9153" spans="1:9" x14ac:dyDescent="0.25">
      <c r="A9153" t="s">
        <v>14517</v>
      </c>
      <c r="B9153">
        <v>74755755</v>
      </c>
      <c r="C9153" t="s">
        <v>16</v>
      </c>
      <c r="D9153" t="s">
        <v>16</v>
      </c>
      <c r="E9153" t="s">
        <v>16</v>
      </c>
      <c r="F9153" t="s">
        <v>16</v>
      </c>
      <c r="G9153" t="s">
        <v>4786</v>
      </c>
      <c r="H9153">
        <v>1</v>
      </c>
      <c r="I9153" t="s">
        <v>4922</v>
      </c>
    </row>
    <row r="9154" spans="1:9" x14ac:dyDescent="0.25">
      <c r="A9154" t="s">
        <v>14379</v>
      </c>
      <c r="B9154">
        <v>74755755</v>
      </c>
      <c r="C9154" t="s">
        <v>16</v>
      </c>
      <c r="D9154" t="s">
        <v>16</v>
      </c>
      <c r="E9154" t="s">
        <v>16</v>
      </c>
      <c r="F9154" t="s">
        <v>16</v>
      </c>
      <c r="G9154" t="s">
        <v>4786</v>
      </c>
      <c r="H9154">
        <v>1</v>
      </c>
      <c r="I9154" t="s">
        <v>4922</v>
      </c>
    </row>
    <row r="9155" spans="1:9" x14ac:dyDescent="0.25">
      <c r="A9155" t="s">
        <v>14274</v>
      </c>
      <c r="B9155">
        <v>75180019</v>
      </c>
      <c r="C9155" t="s">
        <v>16</v>
      </c>
      <c r="D9155" t="s">
        <v>16</v>
      </c>
      <c r="E9155" t="s">
        <v>16</v>
      </c>
      <c r="F9155" t="s">
        <v>16</v>
      </c>
      <c r="G9155" t="s">
        <v>2430</v>
      </c>
      <c r="H9155">
        <v>1</v>
      </c>
      <c r="I9155" t="s">
        <v>5227</v>
      </c>
    </row>
    <row r="9156" spans="1:9" x14ac:dyDescent="0.25">
      <c r="A9156" t="s">
        <v>14838</v>
      </c>
      <c r="B9156">
        <v>75180019</v>
      </c>
      <c r="C9156" t="s">
        <v>16</v>
      </c>
      <c r="D9156" t="s">
        <v>16</v>
      </c>
      <c r="E9156" t="s">
        <v>16</v>
      </c>
      <c r="F9156" t="s">
        <v>16</v>
      </c>
      <c r="G9156" t="s">
        <v>2430</v>
      </c>
      <c r="H9156">
        <v>1</v>
      </c>
      <c r="I9156" t="s">
        <v>5227</v>
      </c>
    </row>
    <row r="9157" spans="1:9" x14ac:dyDescent="0.25">
      <c r="A9157" t="s">
        <v>15038</v>
      </c>
      <c r="B9157">
        <v>75622288</v>
      </c>
      <c r="C9157" t="s">
        <v>16</v>
      </c>
      <c r="D9157" t="s">
        <v>16</v>
      </c>
      <c r="E9157" t="s">
        <v>16</v>
      </c>
      <c r="F9157" t="s">
        <v>16</v>
      </c>
      <c r="G9157" t="s">
        <v>3797</v>
      </c>
      <c r="H9157">
        <v>1</v>
      </c>
      <c r="I9157" t="s">
        <v>5242</v>
      </c>
    </row>
    <row r="9158" spans="1:9" x14ac:dyDescent="0.25">
      <c r="A9158" t="s">
        <v>14160</v>
      </c>
      <c r="B9158">
        <v>75500133</v>
      </c>
      <c r="C9158" t="s">
        <v>16</v>
      </c>
      <c r="D9158" t="s">
        <v>16</v>
      </c>
      <c r="E9158" t="s">
        <v>16</v>
      </c>
      <c r="F9158" t="s">
        <v>16</v>
      </c>
      <c r="G9158" t="s">
        <v>3560</v>
      </c>
      <c r="H9158">
        <v>1</v>
      </c>
      <c r="I9158" t="s">
        <v>5234</v>
      </c>
    </row>
    <row r="9159" spans="1:9" x14ac:dyDescent="0.25">
      <c r="A9159" t="s">
        <v>14794</v>
      </c>
      <c r="B9159">
        <v>66158040</v>
      </c>
      <c r="C9159" t="s">
        <v>16</v>
      </c>
      <c r="D9159" t="s">
        <v>16</v>
      </c>
      <c r="E9159" t="s">
        <v>16</v>
      </c>
      <c r="F9159" t="s">
        <v>16</v>
      </c>
      <c r="G9159" t="s">
        <v>13920</v>
      </c>
      <c r="H9159">
        <v>1</v>
      </c>
      <c r="I9159" t="s">
        <v>15844</v>
      </c>
    </row>
    <row r="9160" spans="1:9" x14ac:dyDescent="0.25">
      <c r="A9160" t="s">
        <v>14796</v>
      </c>
      <c r="B9160">
        <v>66158040</v>
      </c>
      <c r="C9160" t="s">
        <v>16</v>
      </c>
      <c r="D9160" t="s">
        <v>16</v>
      </c>
      <c r="E9160" t="s">
        <v>16</v>
      </c>
      <c r="F9160" t="s">
        <v>16</v>
      </c>
      <c r="G9160" t="s">
        <v>13920</v>
      </c>
      <c r="H9160">
        <v>1</v>
      </c>
      <c r="I9160" t="s">
        <v>15844</v>
      </c>
    </row>
    <row r="9161" spans="1:9" x14ac:dyDescent="0.25">
      <c r="A9161" t="s">
        <v>14213</v>
      </c>
      <c r="B9161">
        <v>66158040</v>
      </c>
      <c r="C9161" t="s">
        <v>16</v>
      </c>
      <c r="D9161" t="s">
        <v>16</v>
      </c>
      <c r="E9161" t="s">
        <v>16</v>
      </c>
      <c r="F9161" t="s">
        <v>16</v>
      </c>
      <c r="G9161" t="s">
        <v>13920</v>
      </c>
      <c r="H9161">
        <v>1</v>
      </c>
      <c r="I9161" t="s">
        <v>15844</v>
      </c>
    </row>
    <row r="9162" spans="1:9" x14ac:dyDescent="0.25">
      <c r="A9162" t="s">
        <v>14795</v>
      </c>
      <c r="B9162">
        <v>66158040</v>
      </c>
      <c r="C9162" t="s">
        <v>16</v>
      </c>
      <c r="D9162" t="s">
        <v>16</v>
      </c>
      <c r="E9162" t="s">
        <v>16</v>
      </c>
      <c r="F9162" t="s">
        <v>16</v>
      </c>
      <c r="G9162" t="s">
        <v>13920</v>
      </c>
      <c r="H9162">
        <v>1</v>
      </c>
      <c r="I9162" t="s">
        <v>15844</v>
      </c>
    </row>
    <row r="9163" spans="1:9" x14ac:dyDescent="0.25">
      <c r="A9163" t="s">
        <v>14797</v>
      </c>
      <c r="B9163">
        <v>66158040</v>
      </c>
      <c r="C9163" t="s">
        <v>16</v>
      </c>
      <c r="D9163" t="s">
        <v>16</v>
      </c>
      <c r="E9163" t="s">
        <v>16</v>
      </c>
      <c r="F9163" t="s">
        <v>16</v>
      </c>
      <c r="G9163" t="s">
        <v>13920</v>
      </c>
      <c r="H9163">
        <v>1</v>
      </c>
      <c r="I9163" t="s">
        <v>15844</v>
      </c>
    </row>
    <row r="9164" spans="1:9" x14ac:dyDescent="0.25">
      <c r="A9164" t="s">
        <v>14214</v>
      </c>
      <c r="B9164">
        <v>66158040</v>
      </c>
      <c r="C9164" t="s">
        <v>16</v>
      </c>
      <c r="D9164" t="s">
        <v>16</v>
      </c>
      <c r="E9164" t="s">
        <v>16</v>
      </c>
      <c r="F9164" t="s">
        <v>16</v>
      </c>
      <c r="G9164" t="s">
        <v>13920</v>
      </c>
      <c r="H9164">
        <v>1</v>
      </c>
      <c r="I9164" t="s">
        <v>15844</v>
      </c>
    </row>
    <row r="9165" spans="1:9" x14ac:dyDescent="0.25">
      <c r="A9165" t="s">
        <v>14798</v>
      </c>
      <c r="B9165">
        <v>66158040</v>
      </c>
      <c r="C9165" t="s">
        <v>16</v>
      </c>
      <c r="D9165" t="s">
        <v>16</v>
      </c>
      <c r="E9165" t="s">
        <v>16</v>
      </c>
      <c r="F9165" t="s">
        <v>16</v>
      </c>
      <c r="G9165" t="s">
        <v>13920</v>
      </c>
      <c r="H9165">
        <v>1</v>
      </c>
      <c r="I9165" t="s">
        <v>15844</v>
      </c>
    </row>
    <row r="9166" spans="1:9" x14ac:dyDescent="0.25">
      <c r="A9166" t="s">
        <v>14878</v>
      </c>
      <c r="B9166">
        <v>75500133</v>
      </c>
      <c r="C9166" t="s">
        <v>16</v>
      </c>
      <c r="D9166" t="s">
        <v>16</v>
      </c>
      <c r="E9166" t="s">
        <v>16</v>
      </c>
      <c r="F9166" t="s">
        <v>16</v>
      </c>
      <c r="G9166" t="s">
        <v>3560</v>
      </c>
      <c r="H9166">
        <v>1</v>
      </c>
      <c r="I9166" t="s">
        <v>5234</v>
      </c>
    </row>
    <row r="9167" spans="1:9" x14ac:dyDescent="0.25">
      <c r="A9167" t="s">
        <v>14879</v>
      </c>
      <c r="B9167">
        <v>75500133</v>
      </c>
      <c r="C9167" t="s">
        <v>16</v>
      </c>
      <c r="D9167" t="s">
        <v>16</v>
      </c>
      <c r="E9167" t="s">
        <v>16</v>
      </c>
      <c r="F9167" t="s">
        <v>16</v>
      </c>
      <c r="G9167" t="s">
        <v>3560</v>
      </c>
      <c r="H9167">
        <v>1</v>
      </c>
      <c r="I9167" t="s">
        <v>5234</v>
      </c>
    </row>
    <row r="9168" spans="1:9" x14ac:dyDescent="0.25">
      <c r="A9168" t="s">
        <v>14161</v>
      </c>
      <c r="B9168">
        <v>75500133</v>
      </c>
      <c r="C9168" t="s">
        <v>16</v>
      </c>
      <c r="D9168" t="s">
        <v>16</v>
      </c>
      <c r="E9168" t="s">
        <v>16</v>
      </c>
      <c r="F9168" t="s">
        <v>16</v>
      </c>
      <c r="G9168" t="s">
        <v>3560</v>
      </c>
      <c r="H9168">
        <v>1</v>
      </c>
      <c r="I9168" t="s">
        <v>5234</v>
      </c>
    </row>
    <row r="9169" spans="1:9" x14ac:dyDescent="0.25">
      <c r="A9169" t="s">
        <v>14836</v>
      </c>
      <c r="B9169">
        <v>70120140</v>
      </c>
      <c r="C9169" t="s">
        <v>16</v>
      </c>
      <c r="D9169" t="s">
        <v>16</v>
      </c>
      <c r="E9169" t="s">
        <v>16</v>
      </c>
      <c r="F9169" t="s">
        <v>16</v>
      </c>
      <c r="G9169" t="s">
        <v>2467</v>
      </c>
      <c r="H9169">
        <v>1</v>
      </c>
      <c r="I9169" t="s">
        <v>5232</v>
      </c>
    </row>
    <row r="9170" spans="1:9" x14ac:dyDescent="0.25">
      <c r="A9170" t="s">
        <v>13974</v>
      </c>
      <c r="B9170">
        <v>70120140</v>
      </c>
      <c r="C9170" t="s">
        <v>16</v>
      </c>
      <c r="D9170" t="s">
        <v>16</v>
      </c>
      <c r="E9170" t="s">
        <v>16</v>
      </c>
      <c r="F9170" t="s">
        <v>16</v>
      </c>
      <c r="G9170" t="s">
        <v>2467</v>
      </c>
      <c r="H9170">
        <v>1</v>
      </c>
      <c r="I9170" t="s">
        <v>5232</v>
      </c>
    </row>
    <row r="9171" spans="1:9" x14ac:dyDescent="0.25">
      <c r="A9171" t="s">
        <v>14839</v>
      </c>
      <c r="B9171">
        <v>70120140</v>
      </c>
      <c r="C9171" t="s">
        <v>16</v>
      </c>
      <c r="D9171" t="s">
        <v>16</v>
      </c>
      <c r="E9171" t="s">
        <v>16</v>
      </c>
      <c r="F9171" t="s">
        <v>16</v>
      </c>
      <c r="G9171" t="s">
        <v>2467</v>
      </c>
      <c r="H9171">
        <v>1</v>
      </c>
      <c r="I9171" t="s">
        <v>5232</v>
      </c>
    </row>
    <row r="9172" spans="1:9" x14ac:dyDescent="0.25">
      <c r="A9172" t="s">
        <v>14837</v>
      </c>
      <c r="B9172">
        <v>70120140</v>
      </c>
      <c r="C9172" t="s">
        <v>16</v>
      </c>
      <c r="D9172" t="s">
        <v>16</v>
      </c>
      <c r="E9172" t="s">
        <v>16</v>
      </c>
      <c r="F9172" t="s">
        <v>16</v>
      </c>
      <c r="G9172" t="s">
        <v>2467</v>
      </c>
      <c r="H9172">
        <v>1</v>
      </c>
      <c r="I9172" t="s">
        <v>5232</v>
      </c>
    </row>
    <row r="9173" spans="1:9" x14ac:dyDescent="0.25">
      <c r="A9173" t="s">
        <v>14840</v>
      </c>
      <c r="B9173">
        <v>70120140</v>
      </c>
      <c r="C9173" t="s">
        <v>16</v>
      </c>
      <c r="D9173" t="s">
        <v>16</v>
      </c>
      <c r="E9173" t="s">
        <v>16</v>
      </c>
      <c r="F9173" t="s">
        <v>16</v>
      </c>
      <c r="G9173" t="s">
        <v>2467</v>
      </c>
      <c r="H9173">
        <v>1</v>
      </c>
      <c r="I9173" t="s">
        <v>5232</v>
      </c>
    </row>
    <row r="9174" spans="1:9" x14ac:dyDescent="0.25">
      <c r="A9174" t="s">
        <v>15016</v>
      </c>
      <c r="B9174">
        <v>70120140</v>
      </c>
      <c r="C9174" t="s">
        <v>16</v>
      </c>
      <c r="D9174" t="s">
        <v>16</v>
      </c>
      <c r="E9174" t="s">
        <v>16</v>
      </c>
      <c r="F9174" t="s">
        <v>16</v>
      </c>
      <c r="G9174" t="s">
        <v>2467</v>
      </c>
      <c r="H9174">
        <v>1</v>
      </c>
      <c r="I9174" t="s">
        <v>5232</v>
      </c>
    </row>
    <row r="9175" spans="1:9" x14ac:dyDescent="0.25">
      <c r="A9175" t="s">
        <v>15337</v>
      </c>
      <c r="B9175">
        <v>70120140</v>
      </c>
      <c r="C9175" t="s">
        <v>16</v>
      </c>
      <c r="D9175" t="s">
        <v>16</v>
      </c>
      <c r="E9175" t="s">
        <v>16</v>
      </c>
      <c r="F9175" t="s">
        <v>16</v>
      </c>
      <c r="G9175" t="s">
        <v>2467</v>
      </c>
      <c r="H9175">
        <v>1</v>
      </c>
      <c r="I9175" t="s">
        <v>5232</v>
      </c>
    </row>
    <row r="9176" spans="1:9" x14ac:dyDescent="0.25">
      <c r="A9176" t="s">
        <v>42002</v>
      </c>
      <c r="B9176">
        <v>74762273</v>
      </c>
      <c r="C9176" t="s">
        <v>16</v>
      </c>
      <c r="D9176" t="s">
        <v>16</v>
      </c>
      <c r="E9176" t="s">
        <v>16</v>
      </c>
      <c r="F9176" t="s">
        <v>16</v>
      </c>
      <c r="G9176" t="s">
        <v>154</v>
      </c>
      <c r="H9176">
        <v>1</v>
      </c>
      <c r="I9176" t="s">
        <v>4887</v>
      </c>
    </row>
    <row r="9177" spans="1:9" x14ac:dyDescent="0.25">
      <c r="A9177" t="s">
        <v>41920</v>
      </c>
      <c r="B9177">
        <v>75211662</v>
      </c>
      <c r="C9177" t="s">
        <v>16</v>
      </c>
      <c r="D9177" t="s">
        <v>16</v>
      </c>
      <c r="E9177" t="s">
        <v>16</v>
      </c>
      <c r="F9177" t="s">
        <v>16</v>
      </c>
      <c r="G9177" t="s">
        <v>7015</v>
      </c>
      <c r="H9177">
        <v>1</v>
      </c>
      <c r="I9177" t="s">
        <v>7143</v>
      </c>
    </row>
    <row r="9178" spans="1:9" x14ac:dyDescent="0.25">
      <c r="A9178" t="s">
        <v>41807</v>
      </c>
      <c r="B9178">
        <v>75211662</v>
      </c>
      <c r="C9178" t="s">
        <v>16</v>
      </c>
      <c r="D9178" t="s">
        <v>16</v>
      </c>
      <c r="E9178" t="s">
        <v>16</v>
      </c>
      <c r="F9178" t="s">
        <v>16</v>
      </c>
      <c r="G9178" t="s">
        <v>7015</v>
      </c>
      <c r="H9178">
        <v>1</v>
      </c>
      <c r="I9178" t="s">
        <v>7143</v>
      </c>
    </row>
    <row r="9179" spans="1:9" x14ac:dyDescent="0.25">
      <c r="A9179" t="s">
        <v>41808</v>
      </c>
      <c r="B9179">
        <v>75211662</v>
      </c>
      <c r="C9179" t="s">
        <v>16</v>
      </c>
      <c r="D9179" t="s">
        <v>16</v>
      </c>
      <c r="E9179" t="s">
        <v>16</v>
      </c>
      <c r="F9179" t="s">
        <v>16</v>
      </c>
      <c r="G9179" t="s">
        <v>7015</v>
      </c>
      <c r="H9179">
        <v>1</v>
      </c>
      <c r="I9179" t="s">
        <v>7143</v>
      </c>
    </row>
    <row r="9180" spans="1:9" x14ac:dyDescent="0.25">
      <c r="A9180" t="s">
        <v>41220</v>
      </c>
      <c r="B9180">
        <v>75211662</v>
      </c>
      <c r="C9180" t="s">
        <v>16</v>
      </c>
      <c r="D9180" t="s">
        <v>16</v>
      </c>
      <c r="E9180" t="s">
        <v>16</v>
      </c>
      <c r="F9180" t="s">
        <v>16</v>
      </c>
      <c r="G9180" t="s">
        <v>7015</v>
      </c>
      <c r="H9180">
        <v>1</v>
      </c>
      <c r="I9180" t="s">
        <v>7143</v>
      </c>
    </row>
    <row r="9181" spans="1:9" x14ac:dyDescent="0.25">
      <c r="A9181" t="s">
        <v>13992</v>
      </c>
      <c r="B9181">
        <v>66158040</v>
      </c>
      <c r="C9181" t="s">
        <v>16</v>
      </c>
      <c r="D9181" t="s">
        <v>16</v>
      </c>
      <c r="E9181" t="s">
        <v>16</v>
      </c>
      <c r="F9181" t="s">
        <v>16</v>
      </c>
      <c r="G9181" t="s">
        <v>13920</v>
      </c>
      <c r="H9181">
        <v>1</v>
      </c>
      <c r="I9181" t="s">
        <v>15844</v>
      </c>
    </row>
    <row r="9182" spans="1:9" x14ac:dyDescent="0.25">
      <c r="A9182" t="s">
        <v>13975</v>
      </c>
      <c r="B9182">
        <v>66158040</v>
      </c>
      <c r="C9182" t="s">
        <v>16</v>
      </c>
      <c r="D9182" t="s">
        <v>16</v>
      </c>
      <c r="E9182" t="s">
        <v>16</v>
      </c>
      <c r="F9182" t="s">
        <v>16</v>
      </c>
      <c r="G9182" t="s">
        <v>13920</v>
      </c>
      <c r="H9182">
        <v>1</v>
      </c>
      <c r="I9182" t="s">
        <v>15844</v>
      </c>
    </row>
    <row r="9183" spans="1:9" x14ac:dyDescent="0.25">
      <c r="A9183" t="s">
        <v>13976</v>
      </c>
      <c r="B9183">
        <v>66158040</v>
      </c>
      <c r="C9183" t="s">
        <v>16</v>
      </c>
      <c r="D9183" t="s">
        <v>16</v>
      </c>
      <c r="E9183" t="s">
        <v>16</v>
      </c>
      <c r="F9183" t="s">
        <v>16</v>
      </c>
      <c r="G9183" t="s">
        <v>13920</v>
      </c>
      <c r="H9183">
        <v>1</v>
      </c>
      <c r="I9183" t="s">
        <v>15844</v>
      </c>
    </row>
    <row r="9184" spans="1:9" x14ac:dyDescent="0.25">
      <c r="A9184" t="s">
        <v>13977</v>
      </c>
      <c r="B9184">
        <v>66158040</v>
      </c>
      <c r="C9184" t="s">
        <v>16</v>
      </c>
      <c r="D9184" t="s">
        <v>16</v>
      </c>
      <c r="E9184" t="s">
        <v>16</v>
      </c>
      <c r="F9184" t="s">
        <v>16</v>
      </c>
      <c r="G9184" t="s">
        <v>13920</v>
      </c>
      <c r="H9184">
        <v>1</v>
      </c>
      <c r="I9184" t="s">
        <v>15844</v>
      </c>
    </row>
    <row r="9185" spans="1:9" x14ac:dyDescent="0.25">
      <c r="A9185" t="s">
        <v>13987</v>
      </c>
      <c r="B9185">
        <v>66158040</v>
      </c>
      <c r="C9185" t="s">
        <v>16</v>
      </c>
      <c r="D9185" t="s">
        <v>16</v>
      </c>
      <c r="E9185" t="s">
        <v>16</v>
      </c>
      <c r="F9185" t="s">
        <v>16</v>
      </c>
      <c r="G9185" t="s">
        <v>13920</v>
      </c>
      <c r="H9185">
        <v>1</v>
      </c>
      <c r="I9185" t="s">
        <v>15844</v>
      </c>
    </row>
    <row r="9186" spans="1:9" x14ac:dyDescent="0.25">
      <c r="A9186" t="s">
        <v>13978</v>
      </c>
      <c r="B9186">
        <v>66158040</v>
      </c>
      <c r="C9186" t="s">
        <v>16</v>
      </c>
      <c r="D9186" t="s">
        <v>16</v>
      </c>
      <c r="E9186" t="s">
        <v>16</v>
      </c>
      <c r="F9186" t="s">
        <v>16</v>
      </c>
      <c r="G9186" t="s">
        <v>13920</v>
      </c>
      <c r="H9186">
        <v>1</v>
      </c>
      <c r="I9186" t="s">
        <v>15844</v>
      </c>
    </row>
    <row r="9187" spans="1:9" x14ac:dyDescent="0.25">
      <c r="A9187" t="s">
        <v>13979</v>
      </c>
      <c r="B9187">
        <v>66158040</v>
      </c>
      <c r="C9187" t="s">
        <v>16</v>
      </c>
      <c r="D9187" t="s">
        <v>16</v>
      </c>
      <c r="E9187" t="s">
        <v>16</v>
      </c>
      <c r="F9187" t="s">
        <v>16</v>
      </c>
      <c r="G9187" t="s">
        <v>13920</v>
      </c>
      <c r="H9187">
        <v>1</v>
      </c>
      <c r="I9187" t="s">
        <v>15844</v>
      </c>
    </row>
    <row r="9188" spans="1:9" x14ac:dyDescent="0.25">
      <c r="A9188" t="s">
        <v>13988</v>
      </c>
      <c r="B9188">
        <v>66158040</v>
      </c>
      <c r="C9188" t="s">
        <v>16</v>
      </c>
      <c r="D9188" t="s">
        <v>16</v>
      </c>
      <c r="E9188" t="s">
        <v>16</v>
      </c>
      <c r="F9188" t="s">
        <v>16</v>
      </c>
      <c r="G9188" t="s">
        <v>13920</v>
      </c>
      <c r="H9188">
        <v>1</v>
      </c>
      <c r="I9188" t="s">
        <v>15844</v>
      </c>
    </row>
    <row r="9189" spans="1:9" x14ac:dyDescent="0.25">
      <c r="A9189" t="s">
        <v>13999</v>
      </c>
      <c r="B9189">
        <v>66158040</v>
      </c>
      <c r="C9189" t="s">
        <v>16</v>
      </c>
      <c r="D9189" t="s">
        <v>16</v>
      </c>
      <c r="E9189" t="s">
        <v>16</v>
      </c>
      <c r="F9189" t="s">
        <v>16</v>
      </c>
      <c r="G9189" t="s">
        <v>13920</v>
      </c>
      <c r="H9189">
        <v>1</v>
      </c>
      <c r="I9189" t="s">
        <v>15844</v>
      </c>
    </row>
    <row r="9190" spans="1:9" x14ac:dyDescent="0.25">
      <c r="A9190" t="s">
        <v>13981</v>
      </c>
      <c r="B9190">
        <v>66158040</v>
      </c>
      <c r="C9190" t="s">
        <v>16</v>
      </c>
      <c r="D9190" t="s">
        <v>16</v>
      </c>
      <c r="E9190" t="s">
        <v>16</v>
      </c>
      <c r="F9190" t="s">
        <v>16</v>
      </c>
      <c r="G9190" t="s">
        <v>13920</v>
      </c>
      <c r="H9190">
        <v>1</v>
      </c>
      <c r="I9190" t="s">
        <v>15844</v>
      </c>
    </row>
    <row r="9191" spans="1:9" x14ac:dyDescent="0.25">
      <c r="A9191" t="s">
        <v>13982</v>
      </c>
      <c r="B9191">
        <v>66158040</v>
      </c>
      <c r="C9191" t="s">
        <v>16</v>
      </c>
      <c r="D9191" t="s">
        <v>16</v>
      </c>
      <c r="E9191" t="s">
        <v>16</v>
      </c>
      <c r="F9191" t="s">
        <v>16</v>
      </c>
      <c r="G9191" t="s">
        <v>13920</v>
      </c>
      <c r="H9191">
        <v>1</v>
      </c>
      <c r="I9191" t="s">
        <v>15844</v>
      </c>
    </row>
    <row r="9192" spans="1:9" x14ac:dyDescent="0.25">
      <c r="A9192" t="s">
        <v>13983</v>
      </c>
      <c r="B9192">
        <v>66158040</v>
      </c>
      <c r="C9192" t="s">
        <v>16</v>
      </c>
      <c r="D9192" t="s">
        <v>16</v>
      </c>
      <c r="E9192" t="s">
        <v>16</v>
      </c>
      <c r="F9192" t="s">
        <v>16</v>
      </c>
      <c r="G9192" t="s">
        <v>13920</v>
      </c>
      <c r="H9192">
        <v>1</v>
      </c>
      <c r="I9192" t="s">
        <v>15844</v>
      </c>
    </row>
    <row r="9193" spans="1:9" x14ac:dyDescent="0.25">
      <c r="A9193" t="s">
        <v>14637</v>
      </c>
      <c r="B9193">
        <v>66158040</v>
      </c>
      <c r="C9193" t="s">
        <v>16</v>
      </c>
      <c r="D9193" t="s">
        <v>16</v>
      </c>
      <c r="E9193" t="s">
        <v>16</v>
      </c>
      <c r="F9193" t="s">
        <v>16</v>
      </c>
      <c r="G9193" t="s">
        <v>13920</v>
      </c>
      <c r="H9193">
        <v>1</v>
      </c>
      <c r="I9193" t="s">
        <v>15844</v>
      </c>
    </row>
    <row r="9194" spans="1:9" x14ac:dyDescent="0.25">
      <c r="A9194" t="s">
        <v>14638</v>
      </c>
      <c r="B9194">
        <v>66158040</v>
      </c>
      <c r="C9194" t="s">
        <v>16</v>
      </c>
      <c r="D9194" t="s">
        <v>16</v>
      </c>
      <c r="E9194" t="s">
        <v>16</v>
      </c>
      <c r="F9194" t="s">
        <v>16</v>
      </c>
      <c r="G9194" t="s">
        <v>13920</v>
      </c>
      <c r="H9194">
        <v>1</v>
      </c>
      <c r="I9194" t="s">
        <v>15844</v>
      </c>
    </row>
    <row r="9195" spans="1:9" x14ac:dyDescent="0.25">
      <c r="A9195" t="s">
        <v>13984</v>
      </c>
      <c r="B9195">
        <v>66158040</v>
      </c>
      <c r="C9195" t="s">
        <v>16</v>
      </c>
      <c r="D9195" t="s">
        <v>16</v>
      </c>
      <c r="E9195" t="s">
        <v>16</v>
      </c>
      <c r="F9195" t="s">
        <v>16</v>
      </c>
      <c r="G9195" t="s">
        <v>13920</v>
      </c>
      <c r="H9195">
        <v>1</v>
      </c>
      <c r="I9195" t="s">
        <v>15844</v>
      </c>
    </row>
    <row r="9196" spans="1:9" x14ac:dyDescent="0.25">
      <c r="A9196" t="s">
        <v>13985</v>
      </c>
      <c r="B9196">
        <v>66158040</v>
      </c>
      <c r="C9196" t="s">
        <v>16</v>
      </c>
      <c r="D9196" t="s">
        <v>16</v>
      </c>
      <c r="E9196" t="s">
        <v>16</v>
      </c>
      <c r="F9196" t="s">
        <v>16</v>
      </c>
      <c r="G9196" t="s">
        <v>13920</v>
      </c>
      <c r="H9196">
        <v>1</v>
      </c>
      <c r="I9196" t="s">
        <v>15844</v>
      </c>
    </row>
    <row r="9197" spans="1:9" x14ac:dyDescent="0.25">
      <c r="A9197" t="s">
        <v>13986</v>
      </c>
      <c r="B9197">
        <v>66158040</v>
      </c>
      <c r="C9197" t="s">
        <v>16</v>
      </c>
      <c r="D9197" t="s">
        <v>16</v>
      </c>
      <c r="E9197" t="s">
        <v>16</v>
      </c>
      <c r="F9197" t="s">
        <v>16</v>
      </c>
      <c r="G9197" t="s">
        <v>13920</v>
      </c>
      <c r="H9197">
        <v>1</v>
      </c>
      <c r="I9197" t="s">
        <v>15844</v>
      </c>
    </row>
    <row r="9198" spans="1:9" x14ac:dyDescent="0.25">
      <c r="A9198" t="s">
        <v>13989</v>
      </c>
      <c r="B9198">
        <v>66158040</v>
      </c>
      <c r="C9198" t="s">
        <v>16</v>
      </c>
      <c r="D9198" t="s">
        <v>16</v>
      </c>
      <c r="E9198" t="s">
        <v>16</v>
      </c>
      <c r="F9198" t="s">
        <v>16</v>
      </c>
      <c r="G9198" t="s">
        <v>13920</v>
      </c>
      <c r="H9198">
        <v>1</v>
      </c>
      <c r="I9198" t="s">
        <v>15844</v>
      </c>
    </row>
    <row r="9199" spans="1:9" x14ac:dyDescent="0.25">
      <c r="A9199" t="s">
        <v>13993</v>
      </c>
      <c r="B9199">
        <v>66158040</v>
      </c>
      <c r="C9199" t="s">
        <v>16</v>
      </c>
      <c r="D9199" t="s">
        <v>16</v>
      </c>
      <c r="E9199" t="s">
        <v>16</v>
      </c>
      <c r="F9199" t="s">
        <v>16</v>
      </c>
      <c r="G9199" t="s">
        <v>13920</v>
      </c>
      <c r="H9199">
        <v>1</v>
      </c>
      <c r="I9199" t="s">
        <v>15844</v>
      </c>
    </row>
    <row r="9200" spans="1:9" x14ac:dyDescent="0.25">
      <c r="A9200" t="s">
        <v>13990</v>
      </c>
      <c r="B9200">
        <v>66158040</v>
      </c>
      <c r="C9200" t="s">
        <v>16</v>
      </c>
      <c r="D9200" t="s">
        <v>16</v>
      </c>
      <c r="E9200" t="s">
        <v>16</v>
      </c>
      <c r="F9200" t="s">
        <v>16</v>
      </c>
      <c r="G9200" t="s">
        <v>13920</v>
      </c>
      <c r="H9200">
        <v>1</v>
      </c>
      <c r="I9200" t="s">
        <v>15844</v>
      </c>
    </row>
    <row r="9201" spans="1:9" x14ac:dyDescent="0.25">
      <c r="A9201" t="s">
        <v>13991</v>
      </c>
      <c r="B9201">
        <v>66158040</v>
      </c>
      <c r="C9201" t="s">
        <v>16</v>
      </c>
      <c r="D9201" t="s">
        <v>16</v>
      </c>
      <c r="E9201" t="s">
        <v>16</v>
      </c>
      <c r="F9201" t="s">
        <v>16</v>
      </c>
      <c r="G9201" t="s">
        <v>13920</v>
      </c>
      <c r="H9201">
        <v>1</v>
      </c>
      <c r="I9201" t="s">
        <v>15844</v>
      </c>
    </row>
    <row r="9202" spans="1:9" x14ac:dyDescent="0.25">
      <c r="A9202" t="s">
        <v>14007</v>
      </c>
      <c r="B9202">
        <v>66158040</v>
      </c>
      <c r="C9202" t="s">
        <v>16</v>
      </c>
      <c r="D9202" t="s">
        <v>16</v>
      </c>
      <c r="E9202" t="s">
        <v>16</v>
      </c>
      <c r="F9202" t="s">
        <v>16</v>
      </c>
      <c r="G9202" t="s">
        <v>13920</v>
      </c>
      <c r="H9202">
        <v>1</v>
      </c>
      <c r="I9202" t="s">
        <v>15844</v>
      </c>
    </row>
    <row r="9203" spans="1:9" x14ac:dyDescent="0.25">
      <c r="A9203" t="s">
        <v>14639</v>
      </c>
      <c r="B9203">
        <v>66158040</v>
      </c>
      <c r="C9203" t="s">
        <v>16</v>
      </c>
      <c r="D9203" t="s">
        <v>16</v>
      </c>
      <c r="E9203" t="s">
        <v>16</v>
      </c>
      <c r="F9203" t="s">
        <v>16</v>
      </c>
      <c r="G9203" t="s">
        <v>13920</v>
      </c>
      <c r="H9203">
        <v>1</v>
      </c>
      <c r="I9203" t="s">
        <v>15844</v>
      </c>
    </row>
    <row r="9204" spans="1:9" x14ac:dyDescent="0.25">
      <c r="A9204" t="s">
        <v>13994</v>
      </c>
      <c r="B9204">
        <v>66158040</v>
      </c>
      <c r="C9204" t="s">
        <v>16</v>
      </c>
      <c r="D9204" t="s">
        <v>16</v>
      </c>
      <c r="E9204" t="s">
        <v>16</v>
      </c>
      <c r="F9204" t="s">
        <v>16</v>
      </c>
      <c r="G9204" t="s">
        <v>13920</v>
      </c>
      <c r="H9204">
        <v>1</v>
      </c>
      <c r="I9204" t="s">
        <v>15844</v>
      </c>
    </row>
    <row r="9205" spans="1:9" x14ac:dyDescent="0.25">
      <c r="A9205" t="s">
        <v>14000</v>
      </c>
      <c r="B9205">
        <v>66158040</v>
      </c>
      <c r="C9205" t="s">
        <v>16</v>
      </c>
      <c r="D9205" t="s">
        <v>16</v>
      </c>
      <c r="E9205" t="s">
        <v>16</v>
      </c>
      <c r="F9205" t="s">
        <v>16</v>
      </c>
      <c r="G9205" t="s">
        <v>13920</v>
      </c>
      <c r="H9205">
        <v>1</v>
      </c>
      <c r="I9205" t="s">
        <v>15844</v>
      </c>
    </row>
    <row r="9206" spans="1:9" x14ac:dyDescent="0.25">
      <c r="A9206" t="s">
        <v>13995</v>
      </c>
      <c r="B9206">
        <v>66158040</v>
      </c>
      <c r="C9206" t="s">
        <v>16</v>
      </c>
      <c r="D9206" t="s">
        <v>16</v>
      </c>
      <c r="E9206" t="s">
        <v>16</v>
      </c>
      <c r="F9206" t="s">
        <v>16</v>
      </c>
      <c r="G9206" t="s">
        <v>13920</v>
      </c>
      <c r="H9206">
        <v>1</v>
      </c>
      <c r="I9206" t="s">
        <v>15844</v>
      </c>
    </row>
    <row r="9207" spans="1:9" x14ac:dyDescent="0.25">
      <c r="A9207" t="s">
        <v>14001</v>
      </c>
      <c r="B9207">
        <v>66158040</v>
      </c>
      <c r="C9207" t="s">
        <v>16</v>
      </c>
      <c r="D9207" t="s">
        <v>16</v>
      </c>
      <c r="E9207" t="s">
        <v>16</v>
      </c>
      <c r="F9207" t="s">
        <v>16</v>
      </c>
      <c r="G9207" t="s">
        <v>13920</v>
      </c>
      <c r="H9207">
        <v>1</v>
      </c>
      <c r="I9207" t="s">
        <v>15844</v>
      </c>
    </row>
    <row r="9208" spans="1:9" x14ac:dyDescent="0.25">
      <c r="A9208" t="s">
        <v>13996</v>
      </c>
      <c r="B9208">
        <v>66158040</v>
      </c>
      <c r="C9208" t="s">
        <v>16</v>
      </c>
      <c r="D9208" t="s">
        <v>16</v>
      </c>
      <c r="E9208" t="s">
        <v>16</v>
      </c>
      <c r="F9208" t="s">
        <v>16</v>
      </c>
      <c r="G9208" t="s">
        <v>13920</v>
      </c>
      <c r="H9208">
        <v>1</v>
      </c>
      <c r="I9208" t="s">
        <v>15844</v>
      </c>
    </row>
    <row r="9209" spans="1:9" x14ac:dyDescent="0.25">
      <c r="A9209" t="s">
        <v>13997</v>
      </c>
      <c r="B9209">
        <v>66158040</v>
      </c>
      <c r="C9209" t="s">
        <v>16</v>
      </c>
      <c r="D9209" t="s">
        <v>16</v>
      </c>
      <c r="E9209" t="s">
        <v>16</v>
      </c>
      <c r="F9209" t="s">
        <v>16</v>
      </c>
      <c r="G9209" t="s">
        <v>13920</v>
      </c>
      <c r="H9209">
        <v>1</v>
      </c>
      <c r="I9209" t="s">
        <v>15844</v>
      </c>
    </row>
    <row r="9210" spans="1:9" x14ac:dyDescent="0.25">
      <c r="A9210" t="s">
        <v>14008</v>
      </c>
      <c r="B9210">
        <v>66158040</v>
      </c>
      <c r="C9210" t="s">
        <v>16</v>
      </c>
      <c r="D9210" t="s">
        <v>16</v>
      </c>
      <c r="E9210" t="s">
        <v>16</v>
      </c>
      <c r="F9210" t="s">
        <v>16</v>
      </c>
      <c r="G9210" t="s">
        <v>13920</v>
      </c>
      <c r="H9210">
        <v>1</v>
      </c>
      <c r="I9210" t="s">
        <v>15844</v>
      </c>
    </row>
    <row r="9211" spans="1:9" x14ac:dyDescent="0.25">
      <c r="A9211" t="s">
        <v>13998</v>
      </c>
      <c r="B9211">
        <v>66158040</v>
      </c>
      <c r="C9211" t="s">
        <v>16</v>
      </c>
      <c r="D9211" t="s">
        <v>16</v>
      </c>
      <c r="E9211" t="s">
        <v>16</v>
      </c>
      <c r="F9211" t="s">
        <v>16</v>
      </c>
      <c r="G9211" t="s">
        <v>13920</v>
      </c>
      <c r="H9211">
        <v>1</v>
      </c>
      <c r="I9211" t="s">
        <v>15844</v>
      </c>
    </row>
    <row r="9212" spans="1:9" x14ac:dyDescent="0.25">
      <c r="A9212" t="s">
        <v>14002</v>
      </c>
      <c r="B9212">
        <v>66158040</v>
      </c>
      <c r="C9212" t="s">
        <v>16</v>
      </c>
      <c r="D9212" t="s">
        <v>16</v>
      </c>
      <c r="E9212" t="s">
        <v>16</v>
      </c>
      <c r="F9212" t="s">
        <v>16</v>
      </c>
      <c r="G9212" t="s">
        <v>13920</v>
      </c>
      <c r="H9212">
        <v>1</v>
      </c>
      <c r="I9212" t="s">
        <v>15844</v>
      </c>
    </row>
    <row r="9213" spans="1:9" x14ac:dyDescent="0.25">
      <c r="A9213" t="s">
        <v>14716</v>
      </c>
      <c r="B9213">
        <v>66158040</v>
      </c>
      <c r="C9213" t="s">
        <v>16</v>
      </c>
      <c r="D9213" t="s">
        <v>16</v>
      </c>
      <c r="E9213" t="s">
        <v>16</v>
      </c>
      <c r="F9213" t="s">
        <v>16</v>
      </c>
      <c r="G9213" t="s">
        <v>13920</v>
      </c>
      <c r="H9213">
        <v>1</v>
      </c>
      <c r="I9213" t="s">
        <v>15844</v>
      </c>
    </row>
    <row r="9214" spans="1:9" x14ac:dyDescent="0.25">
      <c r="A9214" t="s">
        <v>14792</v>
      </c>
      <c r="B9214">
        <v>75180019</v>
      </c>
      <c r="C9214" t="s">
        <v>16</v>
      </c>
      <c r="D9214" t="s">
        <v>16</v>
      </c>
      <c r="E9214" t="s">
        <v>16</v>
      </c>
      <c r="F9214" t="s">
        <v>16</v>
      </c>
      <c r="G9214" t="s">
        <v>2430</v>
      </c>
      <c r="H9214">
        <v>1</v>
      </c>
      <c r="I9214" t="s">
        <v>5227</v>
      </c>
    </row>
    <row r="9215" spans="1:9" x14ac:dyDescent="0.25">
      <c r="A9215" t="s">
        <v>14949</v>
      </c>
      <c r="B9215">
        <v>66158040</v>
      </c>
      <c r="C9215" t="s">
        <v>16</v>
      </c>
      <c r="D9215" t="s">
        <v>16</v>
      </c>
      <c r="E9215" t="s">
        <v>16</v>
      </c>
      <c r="F9215" t="s">
        <v>16</v>
      </c>
      <c r="G9215" t="s">
        <v>13920</v>
      </c>
      <c r="H9215">
        <v>1</v>
      </c>
      <c r="I9215" t="s">
        <v>15844</v>
      </c>
    </row>
    <row r="9216" spans="1:9" x14ac:dyDescent="0.25">
      <c r="A9216" t="s">
        <v>14154</v>
      </c>
      <c r="B9216">
        <v>75180019</v>
      </c>
      <c r="C9216" t="s">
        <v>16</v>
      </c>
      <c r="D9216" t="s">
        <v>16</v>
      </c>
      <c r="E9216" t="s">
        <v>16</v>
      </c>
      <c r="F9216" t="s">
        <v>16</v>
      </c>
      <c r="G9216" t="s">
        <v>2430</v>
      </c>
      <c r="H9216">
        <v>1</v>
      </c>
      <c r="I9216" t="s">
        <v>5227</v>
      </c>
    </row>
    <row r="9217" spans="1:9" x14ac:dyDescent="0.25">
      <c r="A9217" t="s">
        <v>14155</v>
      </c>
      <c r="B9217">
        <v>75180019</v>
      </c>
      <c r="C9217" t="s">
        <v>16</v>
      </c>
      <c r="D9217" t="s">
        <v>16</v>
      </c>
      <c r="E9217" t="s">
        <v>16</v>
      </c>
      <c r="F9217" t="s">
        <v>16</v>
      </c>
      <c r="G9217" t="s">
        <v>2430</v>
      </c>
      <c r="H9217">
        <v>1</v>
      </c>
      <c r="I9217" t="s">
        <v>5227</v>
      </c>
    </row>
    <row r="9218" spans="1:9" x14ac:dyDescent="0.25">
      <c r="A9218" t="s">
        <v>14887</v>
      </c>
      <c r="B9218">
        <v>75180019</v>
      </c>
      <c r="C9218" t="s">
        <v>16</v>
      </c>
      <c r="D9218" t="s">
        <v>16</v>
      </c>
      <c r="E9218" t="s">
        <v>16</v>
      </c>
      <c r="F9218" t="s">
        <v>16</v>
      </c>
      <c r="G9218" t="s">
        <v>2430</v>
      </c>
      <c r="H9218">
        <v>1</v>
      </c>
      <c r="I9218" t="s">
        <v>5227</v>
      </c>
    </row>
    <row r="9219" spans="1:9" x14ac:dyDescent="0.25">
      <c r="A9219" t="s">
        <v>14756</v>
      </c>
      <c r="B9219">
        <v>75180019</v>
      </c>
      <c r="C9219" t="s">
        <v>16</v>
      </c>
      <c r="D9219" t="s">
        <v>16</v>
      </c>
      <c r="E9219" t="s">
        <v>16</v>
      </c>
      <c r="F9219" t="s">
        <v>16</v>
      </c>
      <c r="G9219" t="s">
        <v>2430</v>
      </c>
      <c r="H9219">
        <v>1</v>
      </c>
      <c r="I9219" t="s">
        <v>5227</v>
      </c>
    </row>
    <row r="9220" spans="1:9" x14ac:dyDescent="0.25">
      <c r="A9220" t="s">
        <v>15122</v>
      </c>
      <c r="B9220">
        <v>75180019</v>
      </c>
      <c r="C9220" t="s">
        <v>16</v>
      </c>
      <c r="D9220" t="s">
        <v>16</v>
      </c>
      <c r="E9220" t="s">
        <v>16</v>
      </c>
      <c r="F9220" t="s">
        <v>16</v>
      </c>
      <c r="G9220" t="s">
        <v>2430</v>
      </c>
      <c r="H9220">
        <v>1</v>
      </c>
      <c r="I9220" t="s">
        <v>5227</v>
      </c>
    </row>
    <row r="9221" spans="1:9" x14ac:dyDescent="0.25">
      <c r="A9221" t="s">
        <v>15295</v>
      </c>
      <c r="B9221">
        <v>75180019</v>
      </c>
      <c r="C9221" t="s">
        <v>16</v>
      </c>
      <c r="D9221" t="s">
        <v>16</v>
      </c>
      <c r="E9221" t="s">
        <v>16</v>
      </c>
      <c r="F9221" t="s">
        <v>16</v>
      </c>
      <c r="G9221" t="s">
        <v>2430</v>
      </c>
      <c r="H9221">
        <v>1</v>
      </c>
      <c r="I9221" t="s">
        <v>5227</v>
      </c>
    </row>
    <row r="9222" spans="1:9" x14ac:dyDescent="0.25">
      <c r="A9222" t="s">
        <v>15141</v>
      </c>
      <c r="B9222">
        <v>75180019</v>
      </c>
      <c r="C9222" t="s">
        <v>16</v>
      </c>
      <c r="D9222" t="s">
        <v>16</v>
      </c>
      <c r="E9222" t="s">
        <v>16</v>
      </c>
      <c r="F9222" t="s">
        <v>16</v>
      </c>
      <c r="G9222" t="s">
        <v>2430</v>
      </c>
      <c r="H9222">
        <v>1</v>
      </c>
      <c r="I9222" t="s">
        <v>5227</v>
      </c>
    </row>
    <row r="9223" spans="1:9" x14ac:dyDescent="0.25">
      <c r="A9223" t="s">
        <v>15246</v>
      </c>
      <c r="B9223">
        <v>70120140</v>
      </c>
      <c r="C9223" t="s">
        <v>16</v>
      </c>
      <c r="D9223" t="s">
        <v>16</v>
      </c>
      <c r="E9223" t="s">
        <v>16</v>
      </c>
      <c r="F9223" t="s">
        <v>16</v>
      </c>
      <c r="G9223" t="s">
        <v>2467</v>
      </c>
      <c r="H9223">
        <v>1</v>
      </c>
      <c r="I9223" t="s">
        <v>5232</v>
      </c>
    </row>
    <row r="9224" spans="1:9" x14ac:dyDescent="0.25">
      <c r="A9224" t="s">
        <v>15245</v>
      </c>
      <c r="B9224">
        <v>70120140</v>
      </c>
      <c r="C9224" t="s">
        <v>16</v>
      </c>
      <c r="D9224" t="s">
        <v>16</v>
      </c>
      <c r="E9224" t="s">
        <v>16</v>
      </c>
      <c r="F9224" t="s">
        <v>16</v>
      </c>
      <c r="G9224" t="s">
        <v>2467</v>
      </c>
      <c r="H9224">
        <v>1</v>
      </c>
      <c r="I9224" t="s">
        <v>5232</v>
      </c>
    </row>
    <row r="9225" spans="1:9" x14ac:dyDescent="0.25">
      <c r="A9225" t="s">
        <v>15247</v>
      </c>
      <c r="B9225">
        <v>70120140</v>
      </c>
      <c r="C9225" t="s">
        <v>16</v>
      </c>
      <c r="D9225" t="s">
        <v>16</v>
      </c>
      <c r="E9225" t="s">
        <v>16</v>
      </c>
      <c r="F9225" t="s">
        <v>16</v>
      </c>
      <c r="G9225" t="s">
        <v>2467</v>
      </c>
      <c r="H9225">
        <v>1</v>
      </c>
      <c r="I9225" t="s">
        <v>5232</v>
      </c>
    </row>
    <row r="9226" spans="1:9" x14ac:dyDescent="0.25">
      <c r="A9226" t="s">
        <v>15248</v>
      </c>
      <c r="B9226">
        <v>70120140</v>
      </c>
      <c r="C9226" t="s">
        <v>16</v>
      </c>
      <c r="D9226" t="s">
        <v>16</v>
      </c>
      <c r="E9226" t="s">
        <v>16</v>
      </c>
      <c r="F9226" t="s">
        <v>16</v>
      </c>
      <c r="G9226" t="s">
        <v>2467</v>
      </c>
      <c r="H9226">
        <v>1</v>
      </c>
      <c r="I9226" t="s">
        <v>5232</v>
      </c>
    </row>
    <row r="9227" spans="1:9" x14ac:dyDescent="0.25">
      <c r="A9227" t="s">
        <v>14653</v>
      </c>
      <c r="B9227">
        <v>75180019</v>
      </c>
      <c r="C9227" t="s">
        <v>16</v>
      </c>
      <c r="D9227" t="s">
        <v>16</v>
      </c>
      <c r="E9227" t="s">
        <v>16</v>
      </c>
      <c r="F9227" t="s">
        <v>16</v>
      </c>
      <c r="G9227" t="s">
        <v>2430</v>
      </c>
      <c r="H9227">
        <v>1</v>
      </c>
      <c r="I9227" t="s">
        <v>5227</v>
      </c>
    </row>
    <row r="9228" spans="1:9" x14ac:dyDescent="0.25">
      <c r="A9228" t="s">
        <v>14962</v>
      </c>
      <c r="B9228">
        <v>66158040</v>
      </c>
      <c r="C9228" t="s">
        <v>16</v>
      </c>
      <c r="D9228" t="s">
        <v>16</v>
      </c>
      <c r="E9228" t="s">
        <v>16</v>
      </c>
      <c r="F9228" t="s">
        <v>16</v>
      </c>
      <c r="G9228" t="s">
        <v>13920</v>
      </c>
      <c r="H9228">
        <v>1</v>
      </c>
      <c r="I9228" t="s">
        <v>15844</v>
      </c>
    </row>
    <row r="9229" spans="1:9" x14ac:dyDescent="0.25">
      <c r="A9229" t="s">
        <v>14200</v>
      </c>
      <c r="B9229">
        <v>66158040</v>
      </c>
      <c r="C9229" t="s">
        <v>16</v>
      </c>
      <c r="D9229" t="s">
        <v>16</v>
      </c>
      <c r="E9229" t="s">
        <v>16</v>
      </c>
      <c r="F9229" t="s">
        <v>16</v>
      </c>
      <c r="G9229" t="s">
        <v>13920</v>
      </c>
      <c r="H9229">
        <v>1</v>
      </c>
      <c r="I9229" t="s">
        <v>15844</v>
      </c>
    </row>
    <row r="9230" spans="1:9" x14ac:dyDescent="0.25">
      <c r="A9230" t="s">
        <v>14956</v>
      </c>
      <c r="B9230">
        <v>66158040</v>
      </c>
      <c r="C9230" t="s">
        <v>16</v>
      </c>
      <c r="D9230" t="s">
        <v>16</v>
      </c>
      <c r="E9230" t="s">
        <v>16</v>
      </c>
      <c r="F9230" t="s">
        <v>16</v>
      </c>
      <c r="G9230" t="s">
        <v>13920</v>
      </c>
      <c r="H9230">
        <v>1</v>
      </c>
      <c r="I9230" t="s">
        <v>15844</v>
      </c>
    </row>
    <row r="9231" spans="1:9" x14ac:dyDescent="0.25">
      <c r="A9231" t="s">
        <v>14957</v>
      </c>
      <c r="B9231">
        <v>66158040</v>
      </c>
      <c r="C9231" t="s">
        <v>16</v>
      </c>
      <c r="D9231" t="s">
        <v>16</v>
      </c>
      <c r="E9231" t="s">
        <v>16</v>
      </c>
      <c r="F9231" t="s">
        <v>16</v>
      </c>
      <c r="G9231" t="s">
        <v>13920</v>
      </c>
      <c r="H9231">
        <v>1</v>
      </c>
      <c r="I9231" t="s">
        <v>15844</v>
      </c>
    </row>
    <row r="9232" spans="1:9" x14ac:dyDescent="0.25">
      <c r="A9232" t="s">
        <v>14662</v>
      </c>
      <c r="B9232">
        <v>70120140</v>
      </c>
      <c r="C9232" t="s">
        <v>16</v>
      </c>
      <c r="D9232" t="s">
        <v>16</v>
      </c>
      <c r="E9232" t="s">
        <v>16</v>
      </c>
      <c r="F9232" t="s">
        <v>16</v>
      </c>
      <c r="G9232" t="s">
        <v>2467</v>
      </c>
      <c r="H9232">
        <v>1</v>
      </c>
      <c r="I9232" t="s">
        <v>5232</v>
      </c>
    </row>
    <row r="9233" spans="1:9" x14ac:dyDescent="0.25">
      <c r="A9233" t="s">
        <v>15022</v>
      </c>
      <c r="B9233">
        <v>66158040</v>
      </c>
      <c r="C9233" t="s">
        <v>16</v>
      </c>
      <c r="D9233" t="s">
        <v>16</v>
      </c>
      <c r="E9233" t="s">
        <v>16</v>
      </c>
      <c r="F9233" t="s">
        <v>16</v>
      </c>
      <c r="G9233" t="s">
        <v>13920</v>
      </c>
      <c r="H9233">
        <v>1</v>
      </c>
      <c r="I9233" t="s">
        <v>15844</v>
      </c>
    </row>
    <row r="9234" spans="1:9" x14ac:dyDescent="0.25">
      <c r="A9234" t="s">
        <v>15020</v>
      </c>
      <c r="B9234">
        <v>66158040</v>
      </c>
      <c r="C9234" t="s">
        <v>16</v>
      </c>
      <c r="D9234" t="s">
        <v>16</v>
      </c>
      <c r="E9234" t="s">
        <v>16</v>
      </c>
      <c r="F9234" t="s">
        <v>16</v>
      </c>
      <c r="G9234" t="s">
        <v>13920</v>
      </c>
      <c r="H9234">
        <v>1</v>
      </c>
      <c r="I9234" t="s">
        <v>15844</v>
      </c>
    </row>
    <row r="9235" spans="1:9" x14ac:dyDescent="0.25">
      <c r="A9235" t="s">
        <v>15059</v>
      </c>
      <c r="B9235">
        <v>75577000</v>
      </c>
      <c r="C9235" t="s">
        <v>16</v>
      </c>
      <c r="D9235" t="s">
        <v>16</v>
      </c>
      <c r="E9235" t="s">
        <v>16</v>
      </c>
      <c r="F9235" t="s">
        <v>16</v>
      </c>
      <c r="G9235" t="s">
        <v>3759</v>
      </c>
      <c r="H9235">
        <v>1</v>
      </c>
      <c r="I9235" t="s">
        <v>4898</v>
      </c>
    </row>
    <row r="9236" spans="1:9" x14ac:dyDescent="0.25">
      <c r="A9236" t="s">
        <v>15060</v>
      </c>
      <c r="B9236">
        <v>75577000</v>
      </c>
      <c r="C9236" t="s">
        <v>16</v>
      </c>
      <c r="D9236" t="s">
        <v>16</v>
      </c>
      <c r="E9236" t="s">
        <v>16</v>
      </c>
      <c r="F9236" t="s">
        <v>16</v>
      </c>
      <c r="G9236" t="s">
        <v>3759</v>
      </c>
      <c r="H9236">
        <v>1</v>
      </c>
      <c r="I9236" t="s">
        <v>4898</v>
      </c>
    </row>
    <row r="9237" spans="1:9" x14ac:dyDescent="0.25">
      <c r="A9237" t="s">
        <v>14986</v>
      </c>
      <c r="B9237">
        <v>70120140</v>
      </c>
      <c r="C9237" t="s">
        <v>16</v>
      </c>
      <c r="D9237" t="s">
        <v>16</v>
      </c>
      <c r="E9237" t="s">
        <v>16</v>
      </c>
      <c r="F9237" t="s">
        <v>16</v>
      </c>
      <c r="G9237" t="s">
        <v>2467</v>
      </c>
      <c r="H9237">
        <v>1</v>
      </c>
      <c r="I9237" t="s">
        <v>5232</v>
      </c>
    </row>
    <row r="9238" spans="1:9" x14ac:dyDescent="0.25">
      <c r="A9238" t="s">
        <v>14494</v>
      </c>
      <c r="B9238">
        <v>64415169</v>
      </c>
      <c r="C9238" t="s">
        <v>16</v>
      </c>
      <c r="D9238" t="s">
        <v>16</v>
      </c>
      <c r="E9238" t="s">
        <v>16</v>
      </c>
      <c r="F9238" t="s">
        <v>16</v>
      </c>
      <c r="G9238" t="s">
        <v>14447</v>
      </c>
      <c r="H9238">
        <v>1</v>
      </c>
      <c r="I9238" t="s">
        <v>15594</v>
      </c>
    </row>
    <row r="9239" spans="1:9" x14ac:dyDescent="0.25">
      <c r="A9239" t="s">
        <v>14083</v>
      </c>
      <c r="B9239">
        <v>70120140</v>
      </c>
      <c r="C9239" t="s">
        <v>16</v>
      </c>
      <c r="D9239" t="s">
        <v>16</v>
      </c>
      <c r="E9239" t="s">
        <v>16</v>
      </c>
      <c r="F9239" t="s">
        <v>16</v>
      </c>
      <c r="G9239" t="s">
        <v>2467</v>
      </c>
      <c r="H9239">
        <v>1</v>
      </c>
      <c r="I9239" t="s">
        <v>5232</v>
      </c>
    </row>
    <row r="9240" spans="1:9" x14ac:dyDescent="0.25">
      <c r="A9240" t="s">
        <v>15096</v>
      </c>
      <c r="B9240">
        <v>70120140</v>
      </c>
      <c r="C9240" t="s">
        <v>16</v>
      </c>
      <c r="D9240" t="s">
        <v>16</v>
      </c>
      <c r="E9240" t="s">
        <v>16</v>
      </c>
      <c r="F9240" t="s">
        <v>16</v>
      </c>
      <c r="G9240" t="s">
        <v>2467</v>
      </c>
      <c r="H9240">
        <v>1</v>
      </c>
      <c r="I9240" t="s">
        <v>5232</v>
      </c>
    </row>
    <row r="9241" spans="1:9" x14ac:dyDescent="0.25">
      <c r="A9241" t="s">
        <v>14364</v>
      </c>
      <c r="B9241">
        <v>70120140</v>
      </c>
      <c r="C9241" t="s">
        <v>16</v>
      </c>
      <c r="D9241" t="s">
        <v>16</v>
      </c>
      <c r="E9241" t="s">
        <v>16</v>
      </c>
      <c r="F9241" t="s">
        <v>16</v>
      </c>
      <c r="G9241" t="s">
        <v>2467</v>
      </c>
      <c r="H9241">
        <v>1</v>
      </c>
      <c r="I9241" t="s">
        <v>5232</v>
      </c>
    </row>
    <row r="9242" spans="1:9" x14ac:dyDescent="0.25">
      <c r="A9242" t="s">
        <v>14355</v>
      </c>
      <c r="B9242">
        <v>70120140</v>
      </c>
      <c r="C9242" t="s">
        <v>16</v>
      </c>
      <c r="D9242" t="s">
        <v>16</v>
      </c>
      <c r="E9242" t="s">
        <v>16</v>
      </c>
      <c r="F9242" t="s">
        <v>16</v>
      </c>
      <c r="G9242" t="s">
        <v>2467</v>
      </c>
      <c r="H9242">
        <v>1</v>
      </c>
      <c r="I9242" t="s">
        <v>5232</v>
      </c>
    </row>
    <row r="9243" spans="1:9" x14ac:dyDescent="0.25">
      <c r="A9243" t="s">
        <v>15161</v>
      </c>
      <c r="B9243">
        <v>70120140</v>
      </c>
      <c r="C9243" t="s">
        <v>16</v>
      </c>
      <c r="D9243" t="s">
        <v>16</v>
      </c>
      <c r="E9243" t="s">
        <v>16</v>
      </c>
      <c r="F9243" t="s">
        <v>16</v>
      </c>
      <c r="G9243" t="s">
        <v>2467</v>
      </c>
      <c r="H9243">
        <v>1</v>
      </c>
      <c r="I9243" t="s">
        <v>5232</v>
      </c>
    </row>
    <row r="9244" spans="1:9" x14ac:dyDescent="0.25">
      <c r="A9244" t="s">
        <v>15131</v>
      </c>
      <c r="B9244">
        <v>70120140</v>
      </c>
      <c r="C9244" t="s">
        <v>16</v>
      </c>
      <c r="D9244" t="s">
        <v>16</v>
      </c>
      <c r="E9244" t="s">
        <v>16</v>
      </c>
      <c r="F9244" t="s">
        <v>16</v>
      </c>
      <c r="G9244" t="s">
        <v>2467</v>
      </c>
      <c r="H9244">
        <v>1</v>
      </c>
      <c r="I9244" t="s">
        <v>5232</v>
      </c>
    </row>
    <row r="9245" spans="1:9" x14ac:dyDescent="0.25">
      <c r="A9245" t="s">
        <v>14266</v>
      </c>
      <c r="B9245">
        <v>70120140</v>
      </c>
      <c r="C9245" t="s">
        <v>16</v>
      </c>
      <c r="D9245" t="s">
        <v>16</v>
      </c>
      <c r="E9245" t="s">
        <v>16</v>
      </c>
      <c r="F9245" t="s">
        <v>16</v>
      </c>
      <c r="G9245" t="s">
        <v>2467</v>
      </c>
      <c r="H9245">
        <v>1</v>
      </c>
      <c r="I9245" t="s">
        <v>5232</v>
      </c>
    </row>
    <row r="9246" spans="1:9" x14ac:dyDescent="0.25">
      <c r="A9246" t="s">
        <v>15152</v>
      </c>
      <c r="B9246">
        <v>70120140</v>
      </c>
      <c r="C9246" t="s">
        <v>16</v>
      </c>
      <c r="D9246" t="s">
        <v>16</v>
      </c>
      <c r="E9246" t="s">
        <v>16</v>
      </c>
      <c r="F9246" t="s">
        <v>16</v>
      </c>
      <c r="G9246" t="s">
        <v>2467</v>
      </c>
      <c r="H9246">
        <v>1</v>
      </c>
      <c r="I9246" t="s">
        <v>5232</v>
      </c>
    </row>
    <row r="9247" spans="1:9" x14ac:dyDescent="0.25">
      <c r="A9247" t="s">
        <v>15213</v>
      </c>
      <c r="B9247">
        <v>70120140</v>
      </c>
      <c r="C9247" t="s">
        <v>16</v>
      </c>
      <c r="D9247" t="s">
        <v>16</v>
      </c>
      <c r="E9247" t="s">
        <v>16</v>
      </c>
      <c r="F9247" t="s">
        <v>16</v>
      </c>
      <c r="G9247" t="s">
        <v>2467</v>
      </c>
      <c r="H9247">
        <v>1</v>
      </c>
      <c r="I9247" t="s">
        <v>5232</v>
      </c>
    </row>
    <row r="9248" spans="1:9" x14ac:dyDescent="0.25">
      <c r="A9248" t="s">
        <v>15153</v>
      </c>
      <c r="B9248">
        <v>70120140</v>
      </c>
      <c r="C9248" t="s">
        <v>16</v>
      </c>
      <c r="D9248" t="s">
        <v>16</v>
      </c>
      <c r="E9248" t="s">
        <v>16</v>
      </c>
      <c r="F9248" t="s">
        <v>16</v>
      </c>
      <c r="G9248" t="s">
        <v>2467</v>
      </c>
      <c r="H9248">
        <v>1</v>
      </c>
      <c r="I9248" t="s">
        <v>5232</v>
      </c>
    </row>
    <row r="9249" spans="1:9" x14ac:dyDescent="0.25">
      <c r="A9249" t="s">
        <v>15091</v>
      </c>
      <c r="B9249">
        <v>70120140</v>
      </c>
      <c r="C9249" t="s">
        <v>16</v>
      </c>
      <c r="D9249" t="s">
        <v>16</v>
      </c>
      <c r="E9249" t="s">
        <v>16</v>
      </c>
      <c r="F9249" t="s">
        <v>16</v>
      </c>
      <c r="G9249" t="s">
        <v>2467</v>
      </c>
      <c r="H9249">
        <v>1</v>
      </c>
      <c r="I9249" t="s">
        <v>5232</v>
      </c>
    </row>
    <row r="9250" spans="1:9" x14ac:dyDescent="0.25">
      <c r="A9250" t="s">
        <v>15032</v>
      </c>
      <c r="B9250">
        <v>70120140</v>
      </c>
      <c r="C9250" t="s">
        <v>16</v>
      </c>
      <c r="D9250" t="s">
        <v>16</v>
      </c>
      <c r="E9250" t="s">
        <v>16</v>
      </c>
      <c r="F9250" t="s">
        <v>16</v>
      </c>
      <c r="G9250" t="s">
        <v>2467</v>
      </c>
      <c r="H9250">
        <v>1</v>
      </c>
      <c r="I9250" t="s">
        <v>5232</v>
      </c>
    </row>
    <row r="9251" spans="1:9" x14ac:dyDescent="0.25">
      <c r="A9251" t="s">
        <v>15092</v>
      </c>
      <c r="B9251">
        <v>70120140</v>
      </c>
      <c r="C9251" t="s">
        <v>16</v>
      </c>
      <c r="D9251" t="s">
        <v>16</v>
      </c>
      <c r="E9251" t="s">
        <v>16</v>
      </c>
      <c r="F9251" t="s">
        <v>16</v>
      </c>
      <c r="G9251" t="s">
        <v>2467</v>
      </c>
      <c r="H9251">
        <v>1</v>
      </c>
      <c r="I9251" t="s">
        <v>5232</v>
      </c>
    </row>
    <row r="9252" spans="1:9" x14ac:dyDescent="0.25">
      <c r="A9252" t="s">
        <v>15118</v>
      </c>
      <c r="B9252">
        <v>70120140</v>
      </c>
      <c r="C9252" t="s">
        <v>16</v>
      </c>
      <c r="D9252" t="s">
        <v>16</v>
      </c>
      <c r="E9252" t="s">
        <v>16</v>
      </c>
      <c r="F9252" t="s">
        <v>16</v>
      </c>
      <c r="G9252" t="s">
        <v>2467</v>
      </c>
      <c r="H9252">
        <v>1</v>
      </c>
      <c r="I9252" t="s">
        <v>5232</v>
      </c>
    </row>
    <row r="9253" spans="1:9" x14ac:dyDescent="0.25">
      <c r="A9253" t="s">
        <v>15288</v>
      </c>
      <c r="B9253">
        <v>70120140</v>
      </c>
      <c r="C9253" t="s">
        <v>16</v>
      </c>
      <c r="D9253" t="s">
        <v>16</v>
      </c>
      <c r="E9253" t="s">
        <v>16</v>
      </c>
      <c r="F9253" t="s">
        <v>16</v>
      </c>
      <c r="G9253" t="s">
        <v>2467</v>
      </c>
      <c r="H9253">
        <v>1</v>
      </c>
      <c r="I9253" t="s">
        <v>5232</v>
      </c>
    </row>
    <row r="9254" spans="1:9" x14ac:dyDescent="0.25">
      <c r="A9254" t="s">
        <v>15317</v>
      </c>
      <c r="B9254">
        <v>70120140</v>
      </c>
      <c r="C9254" t="s">
        <v>16</v>
      </c>
      <c r="D9254" t="s">
        <v>16</v>
      </c>
      <c r="E9254" t="s">
        <v>16</v>
      </c>
      <c r="F9254" t="s">
        <v>16</v>
      </c>
      <c r="G9254" t="s">
        <v>2467</v>
      </c>
      <c r="H9254">
        <v>1</v>
      </c>
      <c r="I9254" t="s">
        <v>5232</v>
      </c>
    </row>
    <row r="9255" spans="1:9" x14ac:dyDescent="0.25">
      <c r="A9255" t="s">
        <v>15316</v>
      </c>
      <c r="B9255">
        <v>70120140</v>
      </c>
      <c r="C9255" t="s">
        <v>16</v>
      </c>
      <c r="D9255" t="s">
        <v>16</v>
      </c>
      <c r="E9255" t="s">
        <v>16</v>
      </c>
      <c r="F9255" t="s">
        <v>16</v>
      </c>
      <c r="G9255" t="s">
        <v>2467</v>
      </c>
      <c r="H9255">
        <v>1</v>
      </c>
      <c r="I9255" t="s">
        <v>5232</v>
      </c>
    </row>
    <row r="9256" spans="1:9" x14ac:dyDescent="0.25">
      <c r="A9256" t="s">
        <v>15359</v>
      </c>
      <c r="B9256">
        <v>70120140</v>
      </c>
      <c r="C9256" t="s">
        <v>16</v>
      </c>
      <c r="D9256" t="s">
        <v>16</v>
      </c>
      <c r="E9256" t="s">
        <v>16</v>
      </c>
      <c r="F9256" t="s">
        <v>16</v>
      </c>
      <c r="G9256" t="s">
        <v>2467</v>
      </c>
      <c r="H9256">
        <v>1</v>
      </c>
      <c r="I9256" t="s">
        <v>5232</v>
      </c>
    </row>
    <row r="9257" spans="1:9" x14ac:dyDescent="0.25">
      <c r="A9257" t="s">
        <v>14591</v>
      </c>
      <c r="B9257">
        <v>70120140</v>
      </c>
      <c r="C9257" t="s">
        <v>16</v>
      </c>
      <c r="D9257" t="s">
        <v>16</v>
      </c>
      <c r="E9257" t="s">
        <v>16</v>
      </c>
      <c r="F9257" t="s">
        <v>16</v>
      </c>
      <c r="G9257" t="s">
        <v>2467</v>
      </c>
      <c r="H9257">
        <v>1</v>
      </c>
      <c r="I9257" t="s">
        <v>5232</v>
      </c>
    </row>
    <row r="9258" spans="1:9" x14ac:dyDescent="0.25">
      <c r="A9258" t="s">
        <v>14714</v>
      </c>
      <c r="B9258">
        <v>70120140</v>
      </c>
      <c r="C9258" t="s">
        <v>16</v>
      </c>
      <c r="D9258" t="s">
        <v>16</v>
      </c>
      <c r="E9258" t="s">
        <v>16</v>
      </c>
      <c r="F9258" t="s">
        <v>16</v>
      </c>
      <c r="G9258" t="s">
        <v>2467</v>
      </c>
      <c r="H9258">
        <v>1</v>
      </c>
      <c r="I9258" t="s">
        <v>5232</v>
      </c>
    </row>
    <row r="9259" spans="1:9" x14ac:dyDescent="0.25">
      <c r="A9259" t="s">
        <v>41832</v>
      </c>
      <c r="B9259">
        <v>75211600</v>
      </c>
      <c r="C9259" t="s">
        <v>16</v>
      </c>
      <c r="D9259" t="s">
        <v>16</v>
      </c>
      <c r="E9259" t="s">
        <v>16</v>
      </c>
      <c r="F9259" t="s">
        <v>16</v>
      </c>
      <c r="G9259" t="s">
        <v>7099</v>
      </c>
      <c r="H9259">
        <v>1</v>
      </c>
      <c r="I9259" t="s">
        <v>7146</v>
      </c>
    </row>
    <row r="9260" spans="1:9" x14ac:dyDescent="0.25">
      <c r="A9260" t="s">
        <v>41833</v>
      </c>
      <c r="B9260">
        <v>75211600</v>
      </c>
      <c r="C9260" t="s">
        <v>16</v>
      </c>
      <c r="D9260" t="s">
        <v>16</v>
      </c>
      <c r="E9260" t="s">
        <v>16</v>
      </c>
      <c r="F9260" t="s">
        <v>16</v>
      </c>
      <c r="G9260" t="s">
        <v>7099</v>
      </c>
      <c r="H9260">
        <v>1</v>
      </c>
      <c r="I9260" t="s">
        <v>7146</v>
      </c>
    </row>
    <row r="9261" spans="1:9" x14ac:dyDescent="0.25">
      <c r="A9261" t="s">
        <v>41835</v>
      </c>
      <c r="B9261">
        <v>75211600</v>
      </c>
      <c r="C9261" t="s">
        <v>16</v>
      </c>
      <c r="D9261" t="s">
        <v>16</v>
      </c>
      <c r="E9261" t="s">
        <v>16</v>
      </c>
      <c r="F9261" t="s">
        <v>16</v>
      </c>
      <c r="G9261" t="s">
        <v>7099</v>
      </c>
      <c r="H9261">
        <v>1</v>
      </c>
      <c r="I9261" t="s">
        <v>7146</v>
      </c>
    </row>
    <row r="9262" spans="1:9" x14ac:dyDescent="0.25">
      <c r="A9262" t="s">
        <v>41836</v>
      </c>
      <c r="B9262">
        <v>75211600</v>
      </c>
      <c r="C9262" t="s">
        <v>16</v>
      </c>
      <c r="D9262" t="s">
        <v>16</v>
      </c>
      <c r="E9262" t="s">
        <v>16</v>
      </c>
      <c r="F9262" t="s">
        <v>16</v>
      </c>
      <c r="G9262" t="s">
        <v>7099</v>
      </c>
      <c r="H9262">
        <v>1</v>
      </c>
      <c r="I9262" t="s">
        <v>7146</v>
      </c>
    </row>
    <row r="9263" spans="1:9" x14ac:dyDescent="0.25">
      <c r="A9263" t="s">
        <v>41837</v>
      </c>
      <c r="B9263">
        <v>75211600</v>
      </c>
      <c r="C9263" t="s">
        <v>16</v>
      </c>
      <c r="D9263" t="s">
        <v>16</v>
      </c>
      <c r="E9263" t="s">
        <v>16</v>
      </c>
      <c r="F9263" t="s">
        <v>16</v>
      </c>
      <c r="G9263" t="s">
        <v>7099</v>
      </c>
      <c r="H9263">
        <v>1</v>
      </c>
      <c r="I9263" t="s">
        <v>7146</v>
      </c>
    </row>
    <row r="9264" spans="1:9" x14ac:dyDescent="0.25">
      <c r="A9264" t="s">
        <v>16578</v>
      </c>
      <c r="B9264">
        <v>70120140</v>
      </c>
      <c r="C9264" t="s">
        <v>16</v>
      </c>
      <c r="D9264" t="s">
        <v>16</v>
      </c>
      <c r="E9264" t="s">
        <v>16</v>
      </c>
      <c r="F9264" t="s">
        <v>16</v>
      </c>
      <c r="G9264" t="s">
        <v>2467</v>
      </c>
      <c r="H9264">
        <v>1</v>
      </c>
      <c r="I9264" t="s">
        <v>5232</v>
      </c>
    </row>
    <row r="9265" spans="1:9" x14ac:dyDescent="0.25">
      <c r="A9265" t="s">
        <v>41839</v>
      </c>
      <c r="B9265">
        <v>70120140</v>
      </c>
      <c r="C9265" t="s">
        <v>16</v>
      </c>
      <c r="D9265" t="s">
        <v>16</v>
      </c>
      <c r="E9265" t="s">
        <v>16</v>
      </c>
      <c r="F9265" t="s">
        <v>16</v>
      </c>
      <c r="G9265" t="s">
        <v>2467</v>
      </c>
      <c r="H9265">
        <v>1</v>
      </c>
      <c r="I9265" t="s">
        <v>5232</v>
      </c>
    </row>
    <row r="9266" spans="1:9" x14ac:dyDescent="0.25">
      <c r="A9266" t="s">
        <v>16595</v>
      </c>
      <c r="B9266">
        <v>70120140</v>
      </c>
      <c r="C9266" t="s">
        <v>16</v>
      </c>
      <c r="D9266" t="s">
        <v>16</v>
      </c>
      <c r="E9266" t="s">
        <v>16</v>
      </c>
      <c r="F9266" t="s">
        <v>16</v>
      </c>
      <c r="G9266" t="s">
        <v>2467</v>
      </c>
      <c r="H9266">
        <v>1</v>
      </c>
      <c r="I9266" t="s">
        <v>5232</v>
      </c>
    </row>
    <row r="9267" spans="1:9" x14ac:dyDescent="0.25">
      <c r="A9267" t="s">
        <v>16703</v>
      </c>
      <c r="B9267">
        <v>70120140</v>
      </c>
      <c r="C9267" t="s">
        <v>16</v>
      </c>
      <c r="D9267" t="s">
        <v>16</v>
      </c>
      <c r="E9267" t="s">
        <v>16</v>
      </c>
      <c r="F9267" t="s">
        <v>16</v>
      </c>
      <c r="G9267" t="s">
        <v>2467</v>
      </c>
      <c r="H9267">
        <v>1</v>
      </c>
      <c r="I9267" t="s">
        <v>5232</v>
      </c>
    </row>
    <row r="9268" spans="1:9" x14ac:dyDescent="0.25">
      <c r="A9268" t="s">
        <v>16704</v>
      </c>
      <c r="B9268">
        <v>70120140</v>
      </c>
      <c r="C9268" t="s">
        <v>16</v>
      </c>
      <c r="D9268" t="s">
        <v>16</v>
      </c>
      <c r="E9268" t="s">
        <v>16</v>
      </c>
      <c r="F9268" t="s">
        <v>16</v>
      </c>
      <c r="G9268" t="s">
        <v>2467</v>
      </c>
      <c r="H9268">
        <v>1</v>
      </c>
      <c r="I9268" t="s">
        <v>5232</v>
      </c>
    </row>
    <row r="9269" spans="1:9" x14ac:dyDescent="0.25">
      <c r="A9269" t="s">
        <v>16587</v>
      </c>
      <c r="B9269">
        <v>70120140</v>
      </c>
      <c r="C9269" t="s">
        <v>16</v>
      </c>
      <c r="D9269" t="s">
        <v>16</v>
      </c>
      <c r="E9269" t="s">
        <v>16</v>
      </c>
      <c r="F9269" t="s">
        <v>16</v>
      </c>
      <c r="G9269" t="s">
        <v>2467</v>
      </c>
      <c r="H9269">
        <v>1</v>
      </c>
      <c r="I9269" t="s">
        <v>5232</v>
      </c>
    </row>
    <row r="9270" spans="1:9" x14ac:dyDescent="0.25">
      <c r="A9270" t="s">
        <v>16598</v>
      </c>
      <c r="B9270">
        <v>70120140</v>
      </c>
      <c r="C9270" t="s">
        <v>16</v>
      </c>
      <c r="D9270" t="s">
        <v>16</v>
      </c>
      <c r="E9270" t="s">
        <v>16</v>
      </c>
      <c r="F9270" t="s">
        <v>16</v>
      </c>
      <c r="G9270" t="s">
        <v>2467</v>
      </c>
      <c r="H9270">
        <v>1</v>
      </c>
      <c r="I9270" t="s">
        <v>5232</v>
      </c>
    </row>
    <row r="9271" spans="1:9" x14ac:dyDescent="0.25">
      <c r="A9271" t="s">
        <v>16605</v>
      </c>
      <c r="B9271">
        <v>70120140</v>
      </c>
      <c r="C9271" t="s">
        <v>16</v>
      </c>
      <c r="D9271" t="s">
        <v>16</v>
      </c>
      <c r="E9271" t="s">
        <v>16</v>
      </c>
      <c r="F9271" t="s">
        <v>16</v>
      </c>
      <c r="G9271" t="s">
        <v>2467</v>
      </c>
      <c r="H9271">
        <v>1</v>
      </c>
      <c r="I9271" t="s">
        <v>5232</v>
      </c>
    </row>
    <row r="9272" spans="1:9" x14ac:dyDescent="0.25">
      <c r="A9272" t="s">
        <v>16638</v>
      </c>
      <c r="B9272">
        <v>70120140</v>
      </c>
      <c r="C9272" t="s">
        <v>16</v>
      </c>
      <c r="D9272" t="s">
        <v>16</v>
      </c>
      <c r="E9272" t="s">
        <v>16</v>
      </c>
      <c r="F9272" t="s">
        <v>16</v>
      </c>
      <c r="G9272" t="s">
        <v>2467</v>
      </c>
      <c r="H9272">
        <v>1</v>
      </c>
      <c r="I9272" t="s">
        <v>5232</v>
      </c>
    </row>
    <row r="9273" spans="1:9" x14ac:dyDescent="0.25">
      <c r="A9273" t="s">
        <v>40793</v>
      </c>
      <c r="B9273">
        <v>70120140</v>
      </c>
      <c r="C9273" t="s">
        <v>16</v>
      </c>
      <c r="D9273" t="s">
        <v>16</v>
      </c>
      <c r="E9273" t="s">
        <v>16</v>
      </c>
      <c r="F9273" t="s">
        <v>16</v>
      </c>
      <c r="G9273" t="s">
        <v>2467</v>
      </c>
      <c r="H9273">
        <v>1</v>
      </c>
      <c r="I9273" t="s">
        <v>5232</v>
      </c>
    </row>
    <row r="9274" spans="1:9" x14ac:dyDescent="0.25">
      <c r="A9274" t="s">
        <v>40794</v>
      </c>
      <c r="B9274">
        <v>70120140</v>
      </c>
      <c r="C9274" t="s">
        <v>16</v>
      </c>
      <c r="D9274" t="s">
        <v>16</v>
      </c>
      <c r="E9274" t="s">
        <v>16</v>
      </c>
      <c r="F9274" t="s">
        <v>16</v>
      </c>
      <c r="G9274" t="s">
        <v>2467</v>
      </c>
      <c r="H9274">
        <v>1</v>
      </c>
      <c r="I9274" t="s">
        <v>5232</v>
      </c>
    </row>
    <row r="9275" spans="1:9" x14ac:dyDescent="0.25">
      <c r="A9275" t="s">
        <v>40796</v>
      </c>
      <c r="B9275">
        <v>70120140</v>
      </c>
      <c r="C9275" t="s">
        <v>16</v>
      </c>
      <c r="D9275" t="s">
        <v>16</v>
      </c>
      <c r="E9275" t="s">
        <v>16</v>
      </c>
      <c r="F9275" t="s">
        <v>16</v>
      </c>
      <c r="G9275" t="s">
        <v>2467</v>
      </c>
      <c r="H9275">
        <v>1</v>
      </c>
      <c r="I9275" t="s">
        <v>5232</v>
      </c>
    </row>
    <row r="9276" spans="1:9" x14ac:dyDescent="0.25">
      <c r="A9276" t="s">
        <v>41636</v>
      </c>
      <c r="B9276">
        <v>70120140</v>
      </c>
      <c r="C9276" t="s">
        <v>16</v>
      </c>
      <c r="D9276" t="s">
        <v>16</v>
      </c>
      <c r="E9276" t="s">
        <v>16</v>
      </c>
      <c r="F9276" t="s">
        <v>16</v>
      </c>
      <c r="G9276" t="s">
        <v>2467</v>
      </c>
      <c r="H9276">
        <v>1</v>
      </c>
      <c r="I9276" t="s">
        <v>5232</v>
      </c>
    </row>
    <row r="9277" spans="1:9" x14ac:dyDescent="0.25">
      <c r="A9277" t="s">
        <v>41282</v>
      </c>
      <c r="B9277">
        <v>70120140</v>
      </c>
      <c r="C9277" t="s">
        <v>16</v>
      </c>
      <c r="D9277" t="s">
        <v>16</v>
      </c>
      <c r="E9277" t="s">
        <v>16</v>
      </c>
      <c r="F9277" t="s">
        <v>16</v>
      </c>
      <c r="G9277" t="s">
        <v>2467</v>
      </c>
      <c r="H9277">
        <v>1</v>
      </c>
      <c r="I9277" t="s">
        <v>5232</v>
      </c>
    </row>
    <row r="9278" spans="1:9" x14ac:dyDescent="0.25">
      <c r="A9278" t="s">
        <v>41223</v>
      </c>
      <c r="B9278">
        <v>70120140</v>
      </c>
      <c r="C9278" t="s">
        <v>16</v>
      </c>
      <c r="D9278" t="s">
        <v>16</v>
      </c>
      <c r="E9278" t="s">
        <v>16</v>
      </c>
      <c r="F9278" t="s">
        <v>16</v>
      </c>
      <c r="G9278" t="s">
        <v>2467</v>
      </c>
      <c r="H9278">
        <v>1</v>
      </c>
      <c r="I9278" t="s">
        <v>5232</v>
      </c>
    </row>
    <row r="9279" spans="1:9" x14ac:dyDescent="0.25">
      <c r="A9279" t="s">
        <v>41225</v>
      </c>
      <c r="B9279">
        <v>70120140</v>
      </c>
      <c r="C9279" t="s">
        <v>16</v>
      </c>
      <c r="D9279" t="s">
        <v>16</v>
      </c>
      <c r="E9279" t="s">
        <v>16</v>
      </c>
      <c r="F9279" t="s">
        <v>16</v>
      </c>
      <c r="G9279" t="s">
        <v>2467</v>
      </c>
      <c r="H9279">
        <v>1</v>
      </c>
      <c r="I9279" t="s">
        <v>5232</v>
      </c>
    </row>
    <row r="9280" spans="1:9" x14ac:dyDescent="0.25">
      <c r="A9280" t="s">
        <v>41224</v>
      </c>
      <c r="B9280">
        <v>70120140</v>
      </c>
      <c r="C9280" t="s">
        <v>16</v>
      </c>
      <c r="D9280" t="s">
        <v>16</v>
      </c>
      <c r="E9280" t="s">
        <v>16</v>
      </c>
      <c r="F9280" t="s">
        <v>16</v>
      </c>
      <c r="G9280" t="s">
        <v>2467</v>
      </c>
      <c r="H9280">
        <v>1</v>
      </c>
      <c r="I9280" t="s">
        <v>5232</v>
      </c>
    </row>
    <row r="9281" spans="1:9" x14ac:dyDescent="0.25">
      <c r="A9281" t="s">
        <v>41218</v>
      </c>
      <c r="B9281">
        <v>70120140</v>
      </c>
      <c r="C9281" t="s">
        <v>16</v>
      </c>
      <c r="D9281" t="s">
        <v>16</v>
      </c>
      <c r="E9281" t="s">
        <v>16</v>
      </c>
      <c r="F9281" t="s">
        <v>16</v>
      </c>
      <c r="G9281" t="s">
        <v>2467</v>
      </c>
      <c r="H9281">
        <v>1</v>
      </c>
      <c r="I9281" t="s">
        <v>5232</v>
      </c>
    </row>
    <row r="9282" spans="1:9" x14ac:dyDescent="0.25">
      <c r="A9282" t="s">
        <v>41466</v>
      </c>
      <c r="B9282">
        <v>70120140</v>
      </c>
      <c r="C9282" t="s">
        <v>16</v>
      </c>
      <c r="D9282" t="s">
        <v>16</v>
      </c>
      <c r="E9282" t="s">
        <v>16</v>
      </c>
      <c r="F9282" t="s">
        <v>16</v>
      </c>
      <c r="G9282" t="s">
        <v>2467</v>
      </c>
      <c r="H9282">
        <v>1</v>
      </c>
      <c r="I9282" t="s">
        <v>5232</v>
      </c>
    </row>
    <row r="9283" spans="1:9" x14ac:dyDescent="0.25">
      <c r="A9283" t="s">
        <v>41443</v>
      </c>
      <c r="B9283">
        <v>70120140</v>
      </c>
      <c r="C9283" t="s">
        <v>16</v>
      </c>
      <c r="D9283" t="s">
        <v>16</v>
      </c>
      <c r="E9283" t="s">
        <v>16</v>
      </c>
      <c r="F9283" t="s">
        <v>16</v>
      </c>
      <c r="G9283" t="s">
        <v>2467</v>
      </c>
      <c r="H9283">
        <v>1</v>
      </c>
      <c r="I9283" t="s">
        <v>5232</v>
      </c>
    </row>
    <row r="9284" spans="1:9" x14ac:dyDescent="0.25">
      <c r="A9284" t="s">
        <v>41635</v>
      </c>
      <c r="B9284">
        <v>70120140</v>
      </c>
      <c r="C9284" t="s">
        <v>16</v>
      </c>
      <c r="D9284" t="s">
        <v>16</v>
      </c>
      <c r="E9284" t="s">
        <v>16</v>
      </c>
      <c r="F9284" t="s">
        <v>16</v>
      </c>
      <c r="G9284" t="s">
        <v>2467</v>
      </c>
      <c r="H9284">
        <v>1</v>
      </c>
      <c r="I9284" t="s">
        <v>5232</v>
      </c>
    </row>
    <row r="9285" spans="1:9" x14ac:dyDescent="0.25">
      <c r="A9285" t="s">
        <v>40928</v>
      </c>
      <c r="B9285">
        <v>70120140</v>
      </c>
      <c r="C9285" t="s">
        <v>16</v>
      </c>
      <c r="D9285" t="s">
        <v>16</v>
      </c>
      <c r="E9285" t="s">
        <v>16</v>
      </c>
      <c r="F9285" t="s">
        <v>16</v>
      </c>
      <c r="G9285" t="s">
        <v>2467</v>
      </c>
      <c r="H9285">
        <v>1</v>
      </c>
      <c r="I9285" t="s">
        <v>5232</v>
      </c>
    </row>
    <row r="9286" spans="1:9" x14ac:dyDescent="0.25">
      <c r="A9286" t="s">
        <v>41846</v>
      </c>
      <c r="B9286">
        <v>70120140</v>
      </c>
      <c r="C9286" t="s">
        <v>16</v>
      </c>
      <c r="D9286" t="s">
        <v>16</v>
      </c>
      <c r="E9286" t="s">
        <v>16</v>
      </c>
      <c r="F9286" t="s">
        <v>16</v>
      </c>
      <c r="G9286" t="s">
        <v>2467</v>
      </c>
      <c r="H9286">
        <v>1</v>
      </c>
      <c r="I9286" t="s">
        <v>5232</v>
      </c>
    </row>
    <row r="9287" spans="1:9" x14ac:dyDescent="0.25">
      <c r="A9287" t="s">
        <v>41907</v>
      </c>
      <c r="B9287">
        <v>70120140</v>
      </c>
      <c r="C9287" t="s">
        <v>16</v>
      </c>
      <c r="D9287" t="s">
        <v>16</v>
      </c>
      <c r="E9287" t="s">
        <v>16</v>
      </c>
      <c r="F9287" t="s">
        <v>16</v>
      </c>
      <c r="G9287" t="s">
        <v>2467</v>
      </c>
      <c r="H9287">
        <v>1</v>
      </c>
      <c r="I9287" t="s">
        <v>5232</v>
      </c>
    </row>
    <row r="9288" spans="1:9" x14ac:dyDescent="0.25">
      <c r="A9288" t="s">
        <v>41662</v>
      </c>
      <c r="B9288">
        <v>70120140</v>
      </c>
      <c r="C9288" t="s">
        <v>16</v>
      </c>
      <c r="D9288" t="s">
        <v>16</v>
      </c>
      <c r="E9288" t="s">
        <v>16</v>
      </c>
      <c r="F9288" t="s">
        <v>16</v>
      </c>
      <c r="G9288" t="s">
        <v>2467</v>
      </c>
      <c r="H9288">
        <v>1</v>
      </c>
      <c r="I9288" t="s">
        <v>5232</v>
      </c>
    </row>
    <row r="9289" spans="1:9" x14ac:dyDescent="0.25">
      <c r="A9289" t="s">
        <v>41661</v>
      </c>
      <c r="B9289">
        <v>70120140</v>
      </c>
      <c r="C9289" t="s">
        <v>16</v>
      </c>
      <c r="D9289" t="s">
        <v>16</v>
      </c>
      <c r="E9289" t="s">
        <v>16</v>
      </c>
      <c r="F9289" t="s">
        <v>16</v>
      </c>
      <c r="G9289" t="s">
        <v>2467</v>
      </c>
      <c r="H9289">
        <v>1</v>
      </c>
      <c r="I9289" t="s">
        <v>5232</v>
      </c>
    </row>
    <row r="9290" spans="1:9" x14ac:dyDescent="0.25">
      <c r="A9290" t="s">
        <v>41827</v>
      </c>
      <c r="B9290">
        <v>70120140</v>
      </c>
      <c r="C9290" t="s">
        <v>16</v>
      </c>
      <c r="D9290" t="s">
        <v>16</v>
      </c>
      <c r="E9290" t="s">
        <v>16</v>
      </c>
      <c r="F9290" t="s">
        <v>16</v>
      </c>
      <c r="G9290" t="s">
        <v>2467</v>
      </c>
      <c r="H9290">
        <v>1</v>
      </c>
      <c r="I9290" t="s">
        <v>5232</v>
      </c>
    </row>
    <row r="9291" spans="1:9" x14ac:dyDescent="0.25">
      <c r="A9291" t="s">
        <v>40915</v>
      </c>
      <c r="B9291">
        <v>70120140</v>
      </c>
      <c r="C9291" t="s">
        <v>16</v>
      </c>
      <c r="D9291" t="s">
        <v>16</v>
      </c>
      <c r="E9291" t="s">
        <v>16</v>
      </c>
      <c r="F9291" t="s">
        <v>16</v>
      </c>
      <c r="G9291" t="s">
        <v>2467</v>
      </c>
      <c r="H9291">
        <v>1</v>
      </c>
      <c r="I9291" t="s">
        <v>5232</v>
      </c>
    </row>
    <row r="9292" spans="1:9" x14ac:dyDescent="0.25">
      <c r="A9292" t="s">
        <v>41043</v>
      </c>
      <c r="B9292">
        <v>70120140</v>
      </c>
      <c r="C9292" t="s">
        <v>16</v>
      </c>
      <c r="D9292" t="s">
        <v>16</v>
      </c>
      <c r="E9292" t="s">
        <v>16</v>
      </c>
      <c r="F9292" t="s">
        <v>16</v>
      </c>
      <c r="G9292" t="s">
        <v>2467</v>
      </c>
      <c r="H9292">
        <v>1</v>
      </c>
      <c r="I9292" t="s">
        <v>5232</v>
      </c>
    </row>
    <row r="9293" spans="1:9" x14ac:dyDescent="0.25">
      <c r="A9293" t="s">
        <v>41044</v>
      </c>
      <c r="B9293">
        <v>70120140</v>
      </c>
      <c r="C9293" t="s">
        <v>16</v>
      </c>
      <c r="D9293" t="s">
        <v>16</v>
      </c>
      <c r="E9293" t="s">
        <v>16</v>
      </c>
      <c r="F9293" t="s">
        <v>16</v>
      </c>
      <c r="G9293" t="s">
        <v>2467</v>
      </c>
      <c r="H9293">
        <v>1</v>
      </c>
      <c r="I9293" t="s">
        <v>5232</v>
      </c>
    </row>
    <row r="9294" spans="1:9" x14ac:dyDescent="0.25">
      <c r="A9294" t="s">
        <v>41049</v>
      </c>
      <c r="B9294">
        <v>70120140</v>
      </c>
      <c r="C9294" t="s">
        <v>16</v>
      </c>
      <c r="D9294" t="s">
        <v>16</v>
      </c>
      <c r="E9294" t="s">
        <v>16</v>
      </c>
      <c r="F9294" t="s">
        <v>16</v>
      </c>
      <c r="G9294" t="s">
        <v>2467</v>
      </c>
      <c r="H9294">
        <v>1</v>
      </c>
      <c r="I9294" t="s">
        <v>5232</v>
      </c>
    </row>
    <row r="9295" spans="1:9" x14ac:dyDescent="0.25">
      <c r="A9295" t="s">
        <v>41687</v>
      </c>
      <c r="B9295">
        <v>70120140</v>
      </c>
      <c r="C9295" t="s">
        <v>16</v>
      </c>
      <c r="D9295" t="s">
        <v>16</v>
      </c>
      <c r="E9295" t="s">
        <v>16</v>
      </c>
      <c r="F9295" t="s">
        <v>16</v>
      </c>
      <c r="G9295" t="s">
        <v>2467</v>
      </c>
      <c r="H9295">
        <v>1</v>
      </c>
      <c r="I9295" t="s">
        <v>5232</v>
      </c>
    </row>
    <row r="9296" spans="1:9" x14ac:dyDescent="0.25">
      <c r="A9296" t="s">
        <v>41684</v>
      </c>
      <c r="B9296">
        <v>70120140</v>
      </c>
      <c r="C9296" t="s">
        <v>16</v>
      </c>
      <c r="D9296" t="s">
        <v>16</v>
      </c>
      <c r="E9296" t="s">
        <v>16</v>
      </c>
      <c r="F9296" t="s">
        <v>16</v>
      </c>
      <c r="G9296" t="s">
        <v>2467</v>
      </c>
      <c r="H9296">
        <v>1</v>
      </c>
      <c r="I9296" t="s">
        <v>5232</v>
      </c>
    </row>
    <row r="9297" spans="1:9" x14ac:dyDescent="0.25">
      <c r="A9297" t="s">
        <v>41685</v>
      </c>
      <c r="B9297">
        <v>70120140</v>
      </c>
      <c r="C9297" t="s">
        <v>16</v>
      </c>
      <c r="D9297" t="s">
        <v>16</v>
      </c>
      <c r="E9297" t="s">
        <v>16</v>
      </c>
      <c r="F9297" t="s">
        <v>16</v>
      </c>
      <c r="G9297" t="s">
        <v>2467</v>
      </c>
      <c r="H9297">
        <v>1</v>
      </c>
      <c r="I9297" t="s">
        <v>5232</v>
      </c>
    </row>
    <row r="9298" spans="1:9" x14ac:dyDescent="0.25">
      <c r="A9298" t="s">
        <v>41688</v>
      </c>
      <c r="B9298">
        <v>70120140</v>
      </c>
      <c r="C9298" t="s">
        <v>16</v>
      </c>
      <c r="D9298" t="s">
        <v>16</v>
      </c>
      <c r="E9298" t="s">
        <v>16</v>
      </c>
      <c r="F9298" t="s">
        <v>16</v>
      </c>
      <c r="G9298" t="s">
        <v>2467</v>
      </c>
      <c r="H9298">
        <v>1</v>
      </c>
      <c r="I9298" t="s">
        <v>5232</v>
      </c>
    </row>
    <row r="9299" spans="1:9" x14ac:dyDescent="0.25">
      <c r="A9299" t="s">
        <v>41693</v>
      </c>
      <c r="B9299">
        <v>70120140</v>
      </c>
      <c r="C9299" t="s">
        <v>16</v>
      </c>
      <c r="D9299" t="s">
        <v>16</v>
      </c>
      <c r="E9299" t="s">
        <v>16</v>
      </c>
      <c r="F9299" t="s">
        <v>16</v>
      </c>
      <c r="G9299" t="s">
        <v>2467</v>
      </c>
      <c r="H9299">
        <v>1</v>
      </c>
      <c r="I9299" t="s">
        <v>5232</v>
      </c>
    </row>
    <row r="9300" spans="1:9" x14ac:dyDescent="0.25">
      <c r="A9300" t="s">
        <v>41686</v>
      </c>
      <c r="B9300">
        <v>70120140</v>
      </c>
      <c r="C9300" t="s">
        <v>16</v>
      </c>
      <c r="D9300" t="s">
        <v>16</v>
      </c>
      <c r="E9300" t="s">
        <v>16</v>
      </c>
      <c r="F9300" t="s">
        <v>16</v>
      </c>
      <c r="G9300" t="s">
        <v>2467</v>
      </c>
      <c r="H9300">
        <v>1</v>
      </c>
      <c r="I9300" t="s">
        <v>5232</v>
      </c>
    </row>
    <row r="9301" spans="1:9" x14ac:dyDescent="0.25">
      <c r="A9301" t="s">
        <v>41393</v>
      </c>
      <c r="B9301">
        <v>70120140</v>
      </c>
      <c r="C9301" t="s">
        <v>16</v>
      </c>
      <c r="D9301" t="s">
        <v>16</v>
      </c>
      <c r="E9301" t="s">
        <v>16</v>
      </c>
      <c r="F9301" t="s">
        <v>16</v>
      </c>
      <c r="G9301" t="s">
        <v>2467</v>
      </c>
      <c r="H9301">
        <v>1</v>
      </c>
      <c r="I9301" t="s">
        <v>5232</v>
      </c>
    </row>
    <row r="9302" spans="1:9" x14ac:dyDescent="0.25">
      <c r="A9302" t="s">
        <v>41351</v>
      </c>
      <c r="B9302">
        <v>70120140</v>
      </c>
      <c r="C9302" t="s">
        <v>16</v>
      </c>
      <c r="D9302" t="s">
        <v>16</v>
      </c>
      <c r="E9302" t="s">
        <v>16</v>
      </c>
      <c r="F9302" t="s">
        <v>16</v>
      </c>
      <c r="G9302" t="s">
        <v>2467</v>
      </c>
      <c r="H9302">
        <v>1</v>
      </c>
      <c r="I9302" t="s">
        <v>5232</v>
      </c>
    </row>
    <row r="9303" spans="1:9" x14ac:dyDescent="0.25">
      <c r="A9303" t="s">
        <v>41391</v>
      </c>
      <c r="B9303">
        <v>70120140</v>
      </c>
      <c r="C9303" t="s">
        <v>16</v>
      </c>
      <c r="D9303" t="s">
        <v>16</v>
      </c>
      <c r="E9303" t="s">
        <v>16</v>
      </c>
      <c r="F9303" t="s">
        <v>16</v>
      </c>
      <c r="G9303" t="s">
        <v>2467</v>
      </c>
      <c r="H9303">
        <v>1</v>
      </c>
      <c r="I9303" t="s">
        <v>5232</v>
      </c>
    </row>
    <row r="9304" spans="1:9" x14ac:dyDescent="0.25">
      <c r="A9304" t="s">
        <v>41394</v>
      </c>
      <c r="B9304">
        <v>70120140</v>
      </c>
      <c r="C9304" t="s">
        <v>16</v>
      </c>
      <c r="D9304" t="s">
        <v>16</v>
      </c>
      <c r="E9304" t="s">
        <v>16</v>
      </c>
      <c r="F9304" t="s">
        <v>16</v>
      </c>
      <c r="G9304" t="s">
        <v>2467</v>
      </c>
      <c r="H9304">
        <v>1</v>
      </c>
      <c r="I9304" t="s">
        <v>5232</v>
      </c>
    </row>
    <row r="9305" spans="1:9" x14ac:dyDescent="0.25">
      <c r="A9305" t="s">
        <v>41395</v>
      </c>
      <c r="B9305">
        <v>70120140</v>
      </c>
      <c r="C9305" t="s">
        <v>16</v>
      </c>
      <c r="D9305" t="s">
        <v>16</v>
      </c>
      <c r="E9305" t="s">
        <v>16</v>
      </c>
      <c r="F9305" t="s">
        <v>16</v>
      </c>
      <c r="G9305" t="s">
        <v>2467</v>
      </c>
      <c r="H9305">
        <v>1</v>
      </c>
      <c r="I9305" t="s">
        <v>5232</v>
      </c>
    </row>
    <row r="9306" spans="1:9" x14ac:dyDescent="0.25">
      <c r="A9306" t="s">
        <v>41392</v>
      </c>
      <c r="B9306">
        <v>70120140</v>
      </c>
      <c r="C9306" t="s">
        <v>16</v>
      </c>
      <c r="D9306" t="s">
        <v>16</v>
      </c>
      <c r="E9306" t="s">
        <v>16</v>
      </c>
      <c r="F9306" t="s">
        <v>16</v>
      </c>
      <c r="G9306" t="s">
        <v>2467</v>
      </c>
      <c r="H9306">
        <v>1</v>
      </c>
      <c r="I9306" t="s">
        <v>5232</v>
      </c>
    </row>
    <row r="9307" spans="1:9" x14ac:dyDescent="0.25">
      <c r="A9307" t="s">
        <v>40893</v>
      </c>
      <c r="B9307">
        <v>70120140</v>
      </c>
      <c r="C9307" t="s">
        <v>16</v>
      </c>
      <c r="D9307" t="s">
        <v>16</v>
      </c>
      <c r="E9307" t="s">
        <v>16</v>
      </c>
      <c r="F9307" t="s">
        <v>16</v>
      </c>
      <c r="G9307" t="s">
        <v>2467</v>
      </c>
      <c r="H9307">
        <v>1</v>
      </c>
      <c r="I9307" t="s">
        <v>5232</v>
      </c>
    </row>
    <row r="9308" spans="1:9" x14ac:dyDescent="0.25">
      <c r="A9308" t="s">
        <v>41647</v>
      </c>
      <c r="B9308">
        <v>70120140</v>
      </c>
      <c r="C9308" t="s">
        <v>16</v>
      </c>
      <c r="D9308" t="s">
        <v>16</v>
      </c>
      <c r="E9308" t="s">
        <v>16</v>
      </c>
      <c r="F9308" t="s">
        <v>16</v>
      </c>
      <c r="G9308" t="s">
        <v>2467</v>
      </c>
      <c r="H9308">
        <v>1</v>
      </c>
      <c r="I9308" t="s">
        <v>5232</v>
      </c>
    </row>
    <row r="9309" spans="1:9" x14ac:dyDescent="0.25">
      <c r="A9309" t="s">
        <v>40960</v>
      </c>
      <c r="B9309">
        <v>70120140</v>
      </c>
      <c r="C9309" t="s">
        <v>16</v>
      </c>
      <c r="D9309" t="s">
        <v>16</v>
      </c>
      <c r="E9309" t="s">
        <v>16</v>
      </c>
      <c r="F9309" t="s">
        <v>16</v>
      </c>
      <c r="G9309" t="s">
        <v>2467</v>
      </c>
      <c r="H9309">
        <v>1</v>
      </c>
      <c r="I9309" t="s">
        <v>5232</v>
      </c>
    </row>
    <row r="9310" spans="1:9" x14ac:dyDescent="0.25">
      <c r="A9310" t="s">
        <v>41654</v>
      </c>
      <c r="B9310">
        <v>70120140</v>
      </c>
      <c r="C9310" t="s">
        <v>16</v>
      </c>
      <c r="D9310" t="s">
        <v>16</v>
      </c>
      <c r="E9310" t="s">
        <v>16</v>
      </c>
      <c r="F9310" t="s">
        <v>16</v>
      </c>
      <c r="G9310" t="s">
        <v>2467</v>
      </c>
      <c r="H9310">
        <v>1</v>
      </c>
      <c r="I9310" t="s">
        <v>5232</v>
      </c>
    </row>
    <row r="9311" spans="1:9" x14ac:dyDescent="0.25">
      <c r="A9311" t="s">
        <v>40957</v>
      </c>
      <c r="B9311">
        <v>70120140</v>
      </c>
      <c r="C9311" t="s">
        <v>16</v>
      </c>
      <c r="D9311" t="s">
        <v>16</v>
      </c>
      <c r="E9311" t="s">
        <v>16</v>
      </c>
      <c r="F9311" t="s">
        <v>16</v>
      </c>
      <c r="G9311" t="s">
        <v>2467</v>
      </c>
      <c r="H9311">
        <v>1</v>
      </c>
      <c r="I9311" t="s">
        <v>5232</v>
      </c>
    </row>
    <row r="9312" spans="1:9" x14ac:dyDescent="0.25">
      <c r="A9312" t="s">
        <v>41794</v>
      </c>
      <c r="B9312">
        <v>70120140</v>
      </c>
      <c r="C9312" t="s">
        <v>16</v>
      </c>
      <c r="D9312" t="s">
        <v>16</v>
      </c>
      <c r="E9312" t="s">
        <v>16</v>
      </c>
      <c r="F9312" t="s">
        <v>16</v>
      </c>
      <c r="G9312" t="s">
        <v>2467</v>
      </c>
      <c r="H9312">
        <v>1</v>
      </c>
      <c r="I9312" t="s">
        <v>5232</v>
      </c>
    </row>
    <row r="9313" spans="1:9" x14ac:dyDescent="0.25">
      <c r="A9313" t="s">
        <v>41577</v>
      </c>
      <c r="B9313">
        <v>74762273</v>
      </c>
      <c r="C9313" t="s">
        <v>16</v>
      </c>
      <c r="D9313" t="s">
        <v>16</v>
      </c>
      <c r="E9313" t="s">
        <v>16</v>
      </c>
      <c r="F9313" t="s">
        <v>16</v>
      </c>
      <c r="G9313" t="s">
        <v>154</v>
      </c>
      <c r="H9313">
        <v>1</v>
      </c>
      <c r="I9313" t="s">
        <v>4887</v>
      </c>
    </row>
    <row r="9314" spans="1:9" x14ac:dyDescent="0.25">
      <c r="A9314" t="s">
        <v>41578</v>
      </c>
      <c r="B9314">
        <v>74762273</v>
      </c>
      <c r="C9314" t="s">
        <v>16</v>
      </c>
      <c r="D9314" t="s">
        <v>16</v>
      </c>
      <c r="E9314" t="s">
        <v>16</v>
      </c>
      <c r="F9314" t="s">
        <v>16</v>
      </c>
      <c r="G9314" t="s">
        <v>154</v>
      </c>
      <c r="H9314">
        <v>1</v>
      </c>
      <c r="I9314" t="s">
        <v>4887</v>
      </c>
    </row>
    <row r="9315" spans="1:9" x14ac:dyDescent="0.25">
      <c r="A9315" t="s">
        <v>41221</v>
      </c>
      <c r="B9315">
        <v>70120140</v>
      </c>
      <c r="C9315" t="s">
        <v>16</v>
      </c>
      <c r="D9315" t="s">
        <v>16</v>
      </c>
      <c r="E9315" t="s">
        <v>16</v>
      </c>
      <c r="F9315" t="s">
        <v>16</v>
      </c>
      <c r="G9315" t="s">
        <v>2467</v>
      </c>
      <c r="H9315">
        <v>1</v>
      </c>
      <c r="I9315" t="s">
        <v>5232</v>
      </c>
    </row>
    <row r="9316" spans="1:9" x14ac:dyDescent="0.25">
      <c r="A9316" t="s">
        <v>41809</v>
      </c>
      <c r="B9316">
        <v>70120140</v>
      </c>
      <c r="C9316" t="s">
        <v>16</v>
      </c>
      <c r="D9316" t="s">
        <v>16</v>
      </c>
      <c r="E9316" t="s">
        <v>16</v>
      </c>
      <c r="F9316" t="s">
        <v>16</v>
      </c>
      <c r="G9316" t="s">
        <v>2467</v>
      </c>
      <c r="H9316">
        <v>1</v>
      </c>
      <c r="I9316" t="s">
        <v>5232</v>
      </c>
    </row>
    <row r="9317" spans="1:9" x14ac:dyDescent="0.25">
      <c r="A9317" t="s">
        <v>41690</v>
      </c>
      <c r="B9317">
        <v>70120140</v>
      </c>
      <c r="C9317" t="s">
        <v>16</v>
      </c>
      <c r="D9317" t="s">
        <v>16</v>
      </c>
      <c r="E9317" t="s">
        <v>16</v>
      </c>
      <c r="F9317" t="s">
        <v>16</v>
      </c>
      <c r="G9317" t="s">
        <v>2467</v>
      </c>
      <c r="H9317">
        <v>1</v>
      </c>
      <c r="I9317" t="s">
        <v>5232</v>
      </c>
    </row>
    <row r="9318" spans="1:9" x14ac:dyDescent="0.25">
      <c r="A9318" t="s">
        <v>42076</v>
      </c>
      <c r="B9318">
        <v>57617080</v>
      </c>
      <c r="C9318" t="s">
        <v>16</v>
      </c>
      <c r="D9318" t="s">
        <v>16</v>
      </c>
      <c r="E9318" t="s">
        <v>16</v>
      </c>
      <c r="F9318" t="s">
        <v>16</v>
      </c>
      <c r="G9318" t="s">
        <v>11284</v>
      </c>
      <c r="H9318">
        <v>1</v>
      </c>
      <c r="I9318" t="s">
        <v>13149</v>
      </c>
    </row>
    <row r="9319" spans="1:9" x14ac:dyDescent="0.25">
      <c r="A9319" t="s">
        <v>42077</v>
      </c>
      <c r="B9319">
        <v>57617080</v>
      </c>
      <c r="C9319" t="s">
        <v>16</v>
      </c>
      <c r="D9319" t="s">
        <v>16</v>
      </c>
      <c r="E9319" t="s">
        <v>16</v>
      </c>
      <c r="F9319" t="s">
        <v>16</v>
      </c>
      <c r="G9319" t="s">
        <v>11284</v>
      </c>
      <c r="H9319">
        <v>1</v>
      </c>
      <c r="I9319" t="s">
        <v>13149</v>
      </c>
    </row>
    <row r="9320" spans="1:9" x14ac:dyDescent="0.25">
      <c r="A9320" t="s">
        <v>42078</v>
      </c>
      <c r="B9320">
        <v>57617080</v>
      </c>
      <c r="C9320" t="s">
        <v>16</v>
      </c>
      <c r="D9320" t="s">
        <v>16</v>
      </c>
      <c r="E9320" t="s">
        <v>16</v>
      </c>
      <c r="F9320" t="s">
        <v>16</v>
      </c>
      <c r="G9320" t="s">
        <v>11284</v>
      </c>
      <c r="H9320">
        <v>1</v>
      </c>
      <c r="I9320" t="s">
        <v>13149</v>
      </c>
    </row>
    <row r="9321" spans="1:9" x14ac:dyDescent="0.25">
      <c r="A9321" t="s">
        <v>42079</v>
      </c>
      <c r="B9321">
        <v>57617080</v>
      </c>
      <c r="C9321" t="s">
        <v>16</v>
      </c>
      <c r="D9321" t="s">
        <v>16</v>
      </c>
      <c r="E9321" t="s">
        <v>16</v>
      </c>
      <c r="F9321" t="s">
        <v>16</v>
      </c>
      <c r="G9321" t="s">
        <v>11284</v>
      </c>
      <c r="H9321">
        <v>1</v>
      </c>
      <c r="I9321" t="s">
        <v>13149</v>
      </c>
    </row>
    <row r="9322" spans="1:9" x14ac:dyDescent="0.25">
      <c r="A9322" t="s">
        <v>41711</v>
      </c>
      <c r="B9322">
        <v>57617080</v>
      </c>
      <c r="C9322" t="s">
        <v>16</v>
      </c>
      <c r="D9322" t="s">
        <v>16</v>
      </c>
      <c r="E9322" t="s">
        <v>16</v>
      </c>
      <c r="F9322" t="s">
        <v>16</v>
      </c>
      <c r="G9322" t="s">
        <v>11284</v>
      </c>
      <c r="H9322">
        <v>1</v>
      </c>
      <c r="I9322" t="s">
        <v>13149</v>
      </c>
    </row>
    <row r="9323" spans="1:9" x14ac:dyDescent="0.25">
      <c r="A9323" t="s">
        <v>41712</v>
      </c>
      <c r="B9323">
        <v>57617080</v>
      </c>
      <c r="C9323" t="s">
        <v>16</v>
      </c>
      <c r="D9323" t="s">
        <v>16</v>
      </c>
      <c r="E9323" t="s">
        <v>16</v>
      </c>
      <c r="F9323" t="s">
        <v>16</v>
      </c>
      <c r="G9323" t="s">
        <v>11284</v>
      </c>
      <c r="H9323">
        <v>1</v>
      </c>
      <c r="I9323" t="s">
        <v>13149</v>
      </c>
    </row>
    <row r="9324" spans="1:9" x14ac:dyDescent="0.25">
      <c r="A9324" t="s">
        <v>14806</v>
      </c>
      <c r="B9324">
        <v>75180019</v>
      </c>
      <c r="C9324" t="s">
        <v>16</v>
      </c>
      <c r="D9324" t="s">
        <v>16</v>
      </c>
      <c r="E9324" t="s">
        <v>16</v>
      </c>
      <c r="F9324" t="s">
        <v>16</v>
      </c>
      <c r="G9324" t="s">
        <v>2430</v>
      </c>
      <c r="H9324">
        <v>1</v>
      </c>
      <c r="I9324" t="s">
        <v>5227</v>
      </c>
    </row>
    <row r="9325" spans="1:9" x14ac:dyDescent="0.25">
      <c r="A9325" t="s">
        <v>14801</v>
      </c>
      <c r="B9325">
        <v>75180019</v>
      </c>
      <c r="C9325" t="s">
        <v>16</v>
      </c>
      <c r="D9325" t="s">
        <v>16</v>
      </c>
      <c r="E9325" t="s">
        <v>16</v>
      </c>
      <c r="F9325" t="s">
        <v>16</v>
      </c>
      <c r="G9325" t="s">
        <v>2430</v>
      </c>
      <c r="H9325">
        <v>1</v>
      </c>
      <c r="I9325" t="s">
        <v>5227</v>
      </c>
    </row>
    <row r="9326" spans="1:9" x14ac:dyDescent="0.25">
      <c r="A9326" t="s">
        <v>16705</v>
      </c>
      <c r="B9326">
        <v>70120140</v>
      </c>
      <c r="C9326" t="s">
        <v>16</v>
      </c>
      <c r="D9326" t="s">
        <v>16</v>
      </c>
      <c r="E9326" t="s">
        <v>16</v>
      </c>
      <c r="F9326" t="s">
        <v>16</v>
      </c>
      <c r="G9326" t="s">
        <v>2467</v>
      </c>
      <c r="H9326">
        <v>1</v>
      </c>
      <c r="I9326" t="s">
        <v>5232</v>
      </c>
    </row>
    <row r="9327" spans="1:9" x14ac:dyDescent="0.25">
      <c r="A9327" t="s">
        <v>14937</v>
      </c>
      <c r="B9327">
        <v>70120140</v>
      </c>
      <c r="C9327" t="s">
        <v>16</v>
      </c>
      <c r="D9327" t="s">
        <v>16</v>
      </c>
      <c r="E9327" t="s">
        <v>16</v>
      </c>
      <c r="F9327" t="s">
        <v>16</v>
      </c>
      <c r="G9327" t="s">
        <v>2467</v>
      </c>
      <c r="H9327">
        <v>1</v>
      </c>
      <c r="I9327" t="s">
        <v>5232</v>
      </c>
    </row>
    <row r="9328" spans="1:9" x14ac:dyDescent="0.25">
      <c r="A9328" t="s">
        <v>14938</v>
      </c>
      <c r="B9328">
        <v>70120140</v>
      </c>
      <c r="C9328" t="s">
        <v>16</v>
      </c>
      <c r="D9328" t="s">
        <v>16</v>
      </c>
      <c r="E9328" t="s">
        <v>16</v>
      </c>
      <c r="F9328" t="s">
        <v>16</v>
      </c>
      <c r="G9328" t="s">
        <v>2467</v>
      </c>
      <c r="H9328">
        <v>1</v>
      </c>
      <c r="I9328" t="s">
        <v>5232</v>
      </c>
    </row>
    <row r="9329" spans="1:9" x14ac:dyDescent="0.25">
      <c r="A9329" t="s">
        <v>14948</v>
      </c>
      <c r="B9329">
        <v>75577000</v>
      </c>
      <c r="C9329" t="s">
        <v>16</v>
      </c>
      <c r="D9329" t="s">
        <v>16</v>
      </c>
      <c r="E9329" t="s">
        <v>16</v>
      </c>
      <c r="F9329" t="s">
        <v>16</v>
      </c>
      <c r="G9329" t="s">
        <v>3759</v>
      </c>
      <c r="H9329">
        <v>1</v>
      </c>
      <c r="I9329" t="s">
        <v>4898</v>
      </c>
    </row>
    <row r="9330" spans="1:9" x14ac:dyDescent="0.25">
      <c r="A9330" t="s">
        <v>14090</v>
      </c>
      <c r="B9330">
        <v>75577000</v>
      </c>
      <c r="C9330" t="s">
        <v>16</v>
      </c>
      <c r="D9330" t="s">
        <v>16</v>
      </c>
      <c r="E9330" t="s">
        <v>16</v>
      </c>
      <c r="F9330" t="s">
        <v>16</v>
      </c>
      <c r="G9330" t="s">
        <v>3759</v>
      </c>
      <c r="H9330">
        <v>1</v>
      </c>
      <c r="I9330" t="s">
        <v>4898</v>
      </c>
    </row>
    <row r="9331" spans="1:9" x14ac:dyDescent="0.25">
      <c r="A9331" t="s">
        <v>41087</v>
      </c>
      <c r="B9331">
        <v>70120140</v>
      </c>
      <c r="C9331" t="s">
        <v>16</v>
      </c>
      <c r="D9331" t="s">
        <v>16</v>
      </c>
      <c r="E9331" t="s">
        <v>16</v>
      </c>
      <c r="F9331" t="s">
        <v>16</v>
      </c>
      <c r="G9331" t="s">
        <v>2467</v>
      </c>
      <c r="H9331">
        <v>1</v>
      </c>
      <c r="I9331" t="s">
        <v>5232</v>
      </c>
    </row>
    <row r="9332" spans="1:9" x14ac:dyDescent="0.25">
      <c r="A9332" t="s">
        <v>14881</v>
      </c>
      <c r="B9332">
        <v>75211662</v>
      </c>
      <c r="C9332" t="s">
        <v>16</v>
      </c>
      <c r="D9332" t="s">
        <v>16</v>
      </c>
      <c r="E9332" t="s">
        <v>16</v>
      </c>
      <c r="F9332" t="s">
        <v>16</v>
      </c>
      <c r="G9332" t="s">
        <v>7015</v>
      </c>
      <c r="H9332">
        <v>1</v>
      </c>
      <c r="I9332" t="s">
        <v>7143</v>
      </c>
    </row>
    <row r="9333" spans="1:9" x14ac:dyDescent="0.25">
      <c r="A9333" t="s">
        <v>14436</v>
      </c>
      <c r="B9333">
        <v>75211662</v>
      </c>
      <c r="C9333" t="s">
        <v>16</v>
      </c>
      <c r="D9333" t="s">
        <v>16</v>
      </c>
      <c r="E9333" t="s">
        <v>16</v>
      </c>
      <c r="F9333" t="s">
        <v>16</v>
      </c>
      <c r="G9333" t="s">
        <v>7015</v>
      </c>
      <c r="H9333">
        <v>1</v>
      </c>
      <c r="I9333" t="s">
        <v>7143</v>
      </c>
    </row>
    <row r="9334" spans="1:9" x14ac:dyDescent="0.25">
      <c r="A9334" t="s">
        <v>14882</v>
      </c>
      <c r="B9334">
        <v>75211662</v>
      </c>
      <c r="C9334" t="s">
        <v>16</v>
      </c>
      <c r="D9334" t="s">
        <v>16</v>
      </c>
      <c r="E9334" t="s">
        <v>16</v>
      </c>
      <c r="F9334" t="s">
        <v>16</v>
      </c>
      <c r="G9334" t="s">
        <v>7015</v>
      </c>
      <c r="H9334">
        <v>1</v>
      </c>
      <c r="I9334" t="s">
        <v>7143</v>
      </c>
    </row>
    <row r="9335" spans="1:9" x14ac:dyDescent="0.25">
      <c r="A9335" t="s">
        <v>14437</v>
      </c>
      <c r="B9335">
        <v>75211662</v>
      </c>
      <c r="C9335" t="s">
        <v>16</v>
      </c>
      <c r="D9335" t="s">
        <v>16</v>
      </c>
      <c r="E9335" t="s">
        <v>16</v>
      </c>
      <c r="F9335" t="s">
        <v>16</v>
      </c>
      <c r="G9335" t="s">
        <v>7015</v>
      </c>
      <c r="H9335">
        <v>1</v>
      </c>
      <c r="I9335" t="s">
        <v>7143</v>
      </c>
    </row>
    <row r="9336" spans="1:9" x14ac:dyDescent="0.25">
      <c r="A9336" t="s">
        <v>14438</v>
      </c>
      <c r="B9336">
        <v>75211662</v>
      </c>
      <c r="C9336" t="s">
        <v>16</v>
      </c>
      <c r="D9336" t="s">
        <v>16</v>
      </c>
      <c r="E9336" t="s">
        <v>16</v>
      </c>
      <c r="F9336" t="s">
        <v>16</v>
      </c>
      <c r="G9336" t="s">
        <v>7015</v>
      </c>
      <c r="H9336">
        <v>1</v>
      </c>
      <c r="I9336" t="s">
        <v>7143</v>
      </c>
    </row>
    <row r="9337" spans="1:9" x14ac:dyDescent="0.25">
      <c r="A9337" t="s">
        <v>14439</v>
      </c>
      <c r="B9337">
        <v>75211662</v>
      </c>
      <c r="C9337" t="s">
        <v>16</v>
      </c>
      <c r="D9337" t="s">
        <v>16</v>
      </c>
      <c r="E9337" t="s">
        <v>16</v>
      </c>
      <c r="F9337" t="s">
        <v>16</v>
      </c>
      <c r="G9337" t="s">
        <v>7015</v>
      </c>
      <c r="H9337">
        <v>1</v>
      </c>
      <c r="I9337" t="s">
        <v>7143</v>
      </c>
    </row>
    <row r="9338" spans="1:9" x14ac:dyDescent="0.25">
      <c r="A9338" t="s">
        <v>14885</v>
      </c>
      <c r="B9338">
        <v>75211662</v>
      </c>
      <c r="C9338" t="s">
        <v>16</v>
      </c>
      <c r="D9338" t="s">
        <v>16</v>
      </c>
      <c r="E9338" t="s">
        <v>16</v>
      </c>
      <c r="F9338" t="s">
        <v>16</v>
      </c>
      <c r="G9338" t="s">
        <v>7015</v>
      </c>
      <c r="H9338">
        <v>1</v>
      </c>
      <c r="I9338" t="s">
        <v>7143</v>
      </c>
    </row>
    <row r="9339" spans="1:9" x14ac:dyDescent="0.25">
      <c r="A9339" t="s">
        <v>14890</v>
      </c>
      <c r="B9339">
        <v>75211662</v>
      </c>
      <c r="C9339" t="s">
        <v>16</v>
      </c>
      <c r="D9339" t="s">
        <v>16</v>
      </c>
      <c r="E9339" t="s">
        <v>16</v>
      </c>
      <c r="F9339" t="s">
        <v>16</v>
      </c>
      <c r="G9339" t="s">
        <v>7015</v>
      </c>
      <c r="H9339">
        <v>1</v>
      </c>
      <c r="I9339" t="s">
        <v>7143</v>
      </c>
    </row>
    <row r="9340" spans="1:9" x14ac:dyDescent="0.25">
      <c r="A9340" t="s">
        <v>14886</v>
      </c>
      <c r="B9340">
        <v>75211662</v>
      </c>
      <c r="C9340" t="s">
        <v>16</v>
      </c>
      <c r="D9340" t="s">
        <v>16</v>
      </c>
      <c r="E9340" t="s">
        <v>16</v>
      </c>
      <c r="F9340" t="s">
        <v>16</v>
      </c>
      <c r="G9340" t="s">
        <v>7015</v>
      </c>
      <c r="H9340">
        <v>1</v>
      </c>
      <c r="I9340" t="s">
        <v>7143</v>
      </c>
    </row>
    <row r="9341" spans="1:9" x14ac:dyDescent="0.25">
      <c r="A9341" t="s">
        <v>15048</v>
      </c>
      <c r="B9341">
        <v>75826799</v>
      </c>
      <c r="C9341" t="s">
        <v>16</v>
      </c>
      <c r="D9341" t="s">
        <v>16</v>
      </c>
      <c r="E9341" t="s">
        <v>16</v>
      </c>
      <c r="F9341" t="s">
        <v>16</v>
      </c>
      <c r="G9341" t="s">
        <v>8231</v>
      </c>
      <c r="H9341">
        <v>1</v>
      </c>
      <c r="I9341" t="s">
        <v>13138</v>
      </c>
    </row>
    <row r="9342" spans="1:9" x14ac:dyDescent="0.25">
      <c r="A9342" t="s">
        <v>15049</v>
      </c>
      <c r="B9342">
        <v>75826799</v>
      </c>
      <c r="C9342" t="s">
        <v>16</v>
      </c>
      <c r="D9342" t="s">
        <v>16</v>
      </c>
      <c r="E9342" t="s">
        <v>16</v>
      </c>
      <c r="F9342" t="s">
        <v>16</v>
      </c>
      <c r="G9342" t="s">
        <v>8231</v>
      </c>
      <c r="H9342">
        <v>1</v>
      </c>
      <c r="I9342" t="s">
        <v>13138</v>
      </c>
    </row>
    <row r="9343" spans="1:9" x14ac:dyDescent="0.25">
      <c r="A9343" t="s">
        <v>15039</v>
      </c>
      <c r="B9343">
        <v>75826799</v>
      </c>
      <c r="C9343" t="s">
        <v>16</v>
      </c>
      <c r="D9343" t="s">
        <v>16</v>
      </c>
      <c r="E9343" t="s">
        <v>16</v>
      </c>
      <c r="F9343" t="s">
        <v>16</v>
      </c>
      <c r="G9343" t="s">
        <v>8231</v>
      </c>
      <c r="H9343">
        <v>1</v>
      </c>
      <c r="I9343" t="s">
        <v>13138</v>
      </c>
    </row>
    <row r="9344" spans="1:9" x14ac:dyDescent="0.25">
      <c r="A9344" t="s">
        <v>15040</v>
      </c>
      <c r="B9344">
        <v>75826799</v>
      </c>
      <c r="C9344" t="s">
        <v>16</v>
      </c>
      <c r="D9344" t="s">
        <v>16</v>
      </c>
      <c r="E9344" t="s">
        <v>16</v>
      </c>
      <c r="F9344" t="s">
        <v>16</v>
      </c>
      <c r="G9344" t="s">
        <v>8231</v>
      </c>
      <c r="H9344">
        <v>1</v>
      </c>
      <c r="I9344" t="s">
        <v>13138</v>
      </c>
    </row>
    <row r="9345" spans="1:9" x14ac:dyDescent="0.25">
      <c r="A9345" t="s">
        <v>14163</v>
      </c>
      <c r="B9345">
        <v>75826799</v>
      </c>
      <c r="C9345" t="s">
        <v>16</v>
      </c>
      <c r="D9345" t="s">
        <v>16</v>
      </c>
      <c r="E9345" t="s">
        <v>16</v>
      </c>
      <c r="F9345" t="s">
        <v>16</v>
      </c>
      <c r="G9345" t="s">
        <v>8231</v>
      </c>
      <c r="H9345">
        <v>1</v>
      </c>
      <c r="I9345" t="s">
        <v>13138</v>
      </c>
    </row>
    <row r="9346" spans="1:9" x14ac:dyDescent="0.25">
      <c r="A9346" t="s">
        <v>14169</v>
      </c>
      <c r="B9346">
        <v>75826799</v>
      </c>
      <c r="C9346" t="s">
        <v>16</v>
      </c>
      <c r="D9346" t="s">
        <v>16</v>
      </c>
      <c r="E9346" t="s">
        <v>16</v>
      </c>
      <c r="F9346" t="s">
        <v>16</v>
      </c>
      <c r="G9346" t="s">
        <v>8231</v>
      </c>
      <c r="H9346">
        <v>1</v>
      </c>
      <c r="I9346" t="s">
        <v>13138</v>
      </c>
    </row>
    <row r="9347" spans="1:9" x14ac:dyDescent="0.25">
      <c r="A9347" t="s">
        <v>14164</v>
      </c>
      <c r="B9347">
        <v>75826799</v>
      </c>
      <c r="C9347" t="s">
        <v>16</v>
      </c>
      <c r="D9347" t="s">
        <v>16</v>
      </c>
      <c r="E9347" t="s">
        <v>16</v>
      </c>
      <c r="F9347" t="s">
        <v>16</v>
      </c>
      <c r="G9347" t="s">
        <v>8231</v>
      </c>
      <c r="H9347">
        <v>1</v>
      </c>
      <c r="I9347" t="s">
        <v>13138</v>
      </c>
    </row>
    <row r="9348" spans="1:9" x14ac:dyDescent="0.25">
      <c r="A9348" t="s">
        <v>15050</v>
      </c>
      <c r="B9348">
        <v>75826799</v>
      </c>
      <c r="C9348" t="s">
        <v>16</v>
      </c>
      <c r="D9348" t="s">
        <v>16</v>
      </c>
      <c r="E9348" t="s">
        <v>16</v>
      </c>
      <c r="F9348" t="s">
        <v>16</v>
      </c>
      <c r="G9348" t="s">
        <v>8231</v>
      </c>
      <c r="H9348">
        <v>1</v>
      </c>
      <c r="I9348" t="s">
        <v>13138</v>
      </c>
    </row>
    <row r="9349" spans="1:9" x14ac:dyDescent="0.25">
      <c r="A9349" t="s">
        <v>15051</v>
      </c>
      <c r="B9349">
        <v>75826799</v>
      </c>
      <c r="C9349" t="s">
        <v>16</v>
      </c>
      <c r="D9349" t="s">
        <v>16</v>
      </c>
      <c r="E9349" t="s">
        <v>16</v>
      </c>
      <c r="F9349" t="s">
        <v>16</v>
      </c>
      <c r="G9349" t="s">
        <v>8231</v>
      </c>
      <c r="H9349">
        <v>1</v>
      </c>
      <c r="I9349" t="s">
        <v>13138</v>
      </c>
    </row>
    <row r="9350" spans="1:9" x14ac:dyDescent="0.25">
      <c r="A9350" t="s">
        <v>15052</v>
      </c>
      <c r="B9350">
        <v>75826799</v>
      </c>
      <c r="C9350" t="s">
        <v>16</v>
      </c>
      <c r="D9350" t="s">
        <v>16</v>
      </c>
      <c r="E9350" t="s">
        <v>16</v>
      </c>
      <c r="F9350" t="s">
        <v>16</v>
      </c>
      <c r="G9350" t="s">
        <v>8231</v>
      </c>
      <c r="H9350">
        <v>1</v>
      </c>
      <c r="I9350" t="s">
        <v>13138</v>
      </c>
    </row>
    <row r="9351" spans="1:9" x14ac:dyDescent="0.25">
      <c r="A9351" t="s">
        <v>15053</v>
      </c>
      <c r="B9351">
        <v>75826799</v>
      </c>
      <c r="C9351" t="s">
        <v>16</v>
      </c>
      <c r="D9351" t="s">
        <v>16</v>
      </c>
      <c r="E9351" t="s">
        <v>16</v>
      </c>
      <c r="F9351" t="s">
        <v>16</v>
      </c>
      <c r="G9351" t="s">
        <v>8231</v>
      </c>
      <c r="H9351">
        <v>1</v>
      </c>
      <c r="I9351" t="s">
        <v>13138</v>
      </c>
    </row>
    <row r="9352" spans="1:9" x14ac:dyDescent="0.25">
      <c r="A9352" t="s">
        <v>15054</v>
      </c>
      <c r="B9352">
        <v>75826799</v>
      </c>
      <c r="C9352" t="s">
        <v>16</v>
      </c>
      <c r="D9352" t="s">
        <v>16</v>
      </c>
      <c r="E9352" t="s">
        <v>16</v>
      </c>
      <c r="F9352" t="s">
        <v>16</v>
      </c>
      <c r="G9352" t="s">
        <v>8231</v>
      </c>
      <c r="H9352">
        <v>1</v>
      </c>
      <c r="I9352" t="s">
        <v>13138</v>
      </c>
    </row>
    <row r="9353" spans="1:9" x14ac:dyDescent="0.25">
      <c r="A9353" t="s">
        <v>15021</v>
      </c>
      <c r="B9353">
        <v>75826799</v>
      </c>
      <c r="C9353" t="s">
        <v>16</v>
      </c>
      <c r="D9353" t="s">
        <v>16</v>
      </c>
      <c r="E9353" t="s">
        <v>16</v>
      </c>
      <c r="F9353" t="s">
        <v>16</v>
      </c>
      <c r="G9353" t="s">
        <v>8231</v>
      </c>
      <c r="H9353">
        <v>1</v>
      </c>
      <c r="I9353" t="s">
        <v>13138</v>
      </c>
    </row>
    <row r="9354" spans="1:9" x14ac:dyDescent="0.25">
      <c r="A9354" t="s">
        <v>15055</v>
      </c>
      <c r="B9354">
        <v>75826799</v>
      </c>
      <c r="C9354" t="s">
        <v>16</v>
      </c>
      <c r="D9354" t="s">
        <v>16</v>
      </c>
      <c r="E9354" t="s">
        <v>16</v>
      </c>
      <c r="F9354" t="s">
        <v>16</v>
      </c>
      <c r="G9354" t="s">
        <v>8231</v>
      </c>
      <c r="H9354">
        <v>1</v>
      </c>
      <c r="I9354" t="s">
        <v>13138</v>
      </c>
    </row>
    <row r="9355" spans="1:9" x14ac:dyDescent="0.25">
      <c r="A9355" t="s">
        <v>15041</v>
      </c>
      <c r="B9355">
        <v>75826799</v>
      </c>
      <c r="C9355" t="s">
        <v>16</v>
      </c>
      <c r="D9355" t="s">
        <v>16</v>
      </c>
      <c r="E9355" t="s">
        <v>16</v>
      </c>
      <c r="F9355" t="s">
        <v>16</v>
      </c>
      <c r="G9355" t="s">
        <v>8231</v>
      </c>
      <c r="H9355">
        <v>1</v>
      </c>
      <c r="I9355" t="s">
        <v>13138</v>
      </c>
    </row>
    <row r="9356" spans="1:9" x14ac:dyDescent="0.25">
      <c r="A9356" t="s">
        <v>15042</v>
      </c>
      <c r="B9356">
        <v>75826799</v>
      </c>
      <c r="C9356" t="s">
        <v>16</v>
      </c>
      <c r="D9356" t="s">
        <v>16</v>
      </c>
      <c r="E9356" t="s">
        <v>16</v>
      </c>
      <c r="F9356" t="s">
        <v>16</v>
      </c>
      <c r="G9356" t="s">
        <v>8231</v>
      </c>
      <c r="H9356">
        <v>1</v>
      </c>
      <c r="I9356" t="s">
        <v>13138</v>
      </c>
    </row>
    <row r="9357" spans="1:9" x14ac:dyDescent="0.25">
      <c r="A9357" t="s">
        <v>14165</v>
      </c>
      <c r="B9357">
        <v>75826799</v>
      </c>
      <c r="C9357" t="s">
        <v>16</v>
      </c>
      <c r="D9357" t="s">
        <v>16</v>
      </c>
      <c r="E9357" t="s">
        <v>16</v>
      </c>
      <c r="F9357" t="s">
        <v>16</v>
      </c>
      <c r="G9357" t="s">
        <v>8231</v>
      </c>
      <c r="H9357">
        <v>1</v>
      </c>
      <c r="I9357" t="s">
        <v>13138</v>
      </c>
    </row>
    <row r="9358" spans="1:9" x14ac:dyDescent="0.25">
      <c r="A9358" t="s">
        <v>15056</v>
      </c>
      <c r="B9358">
        <v>75826799</v>
      </c>
      <c r="C9358" t="s">
        <v>16</v>
      </c>
      <c r="D9358" t="s">
        <v>16</v>
      </c>
      <c r="E9358" t="s">
        <v>16</v>
      </c>
      <c r="F9358" t="s">
        <v>16</v>
      </c>
      <c r="G9358" t="s">
        <v>8231</v>
      </c>
      <c r="H9358">
        <v>1</v>
      </c>
      <c r="I9358" t="s">
        <v>13138</v>
      </c>
    </row>
    <row r="9359" spans="1:9" x14ac:dyDescent="0.25">
      <c r="A9359" t="s">
        <v>15057</v>
      </c>
      <c r="B9359">
        <v>75826799</v>
      </c>
      <c r="C9359" t="s">
        <v>16</v>
      </c>
      <c r="D9359" t="s">
        <v>16</v>
      </c>
      <c r="E9359" t="s">
        <v>16</v>
      </c>
      <c r="F9359" t="s">
        <v>16</v>
      </c>
      <c r="G9359" t="s">
        <v>8231</v>
      </c>
      <c r="H9359">
        <v>1</v>
      </c>
      <c r="I9359" t="s">
        <v>13138</v>
      </c>
    </row>
    <row r="9360" spans="1:9" x14ac:dyDescent="0.25">
      <c r="A9360" t="s">
        <v>14978</v>
      </c>
      <c r="B9360">
        <v>75826799</v>
      </c>
      <c r="C9360" t="s">
        <v>16</v>
      </c>
      <c r="D9360" t="s">
        <v>16</v>
      </c>
      <c r="E9360" t="s">
        <v>16</v>
      </c>
      <c r="F9360" t="s">
        <v>16</v>
      </c>
      <c r="G9360" t="s">
        <v>8231</v>
      </c>
      <c r="H9360">
        <v>1</v>
      </c>
      <c r="I9360" t="s">
        <v>13138</v>
      </c>
    </row>
    <row r="9361" spans="1:9" x14ac:dyDescent="0.25">
      <c r="A9361" t="s">
        <v>14983</v>
      </c>
      <c r="B9361">
        <v>75826799</v>
      </c>
      <c r="C9361" t="s">
        <v>16</v>
      </c>
      <c r="D9361" t="s">
        <v>16</v>
      </c>
      <c r="E9361" t="s">
        <v>16</v>
      </c>
      <c r="F9361" t="s">
        <v>16</v>
      </c>
      <c r="G9361" t="s">
        <v>8231</v>
      </c>
      <c r="H9361">
        <v>1</v>
      </c>
      <c r="I9361" t="s">
        <v>13138</v>
      </c>
    </row>
    <row r="9362" spans="1:9" x14ac:dyDescent="0.25">
      <c r="A9362" t="s">
        <v>14984</v>
      </c>
      <c r="B9362">
        <v>75826799</v>
      </c>
      <c r="C9362" t="s">
        <v>16</v>
      </c>
      <c r="D9362" t="s">
        <v>16</v>
      </c>
      <c r="E9362" t="s">
        <v>16</v>
      </c>
      <c r="F9362" t="s">
        <v>16</v>
      </c>
      <c r="G9362" t="s">
        <v>8231</v>
      </c>
      <c r="H9362">
        <v>1</v>
      </c>
      <c r="I9362" t="s">
        <v>13138</v>
      </c>
    </row>
    <row r="9363" spans="1:9" x14ac:dyDescent="0.25">
      <c r="A9363" t="s">
        <v>14609</v>
      </c>
      <c r="B9363">
        <v>74755755</v>
      </c>
      <c r="C9363" t="s">
        <v>16</v>
      </c>
      <c r="D9363" t="s">
        <v>16</v>
      </c>
      <c r="E9363" t="s">
        <v>16</v>
      </c>
      <c r="F9363" t="s">
        <v>16</v>
      </c>
      <c r="G9363" t="s">
        <v>4786</v>
      </c>
      <c r="H9363">
        <v>1</v>
      </c>
      <c r="I9363" t="s">
        <v>4922</v>
      </c>
    </row>
    <row r="9364" spans="1:9" x14ac:dyDescent="0.25">
      <c r="A9364" t="s">
        <v>14767</v>
      </c>
      <c r="B9364">
        <v>75211662</v>
      </c>
      <c r="C9364" t="s">
        <v>16</v>
      </c>
      <c r="D9364" t="s">
        <v>16</v>
      </c>
      <c r="E9364" t="s">
        <v>16</v>
      </c>
      <c r="F9364" t="s">
        <v>16</v>
      </c>
      <c r="G9364" t="s">
        <v>7015</v>
      </c>
      <c r="H9364">
        <v>1</v>
      </c>
      <c r="I9364" t="s">
        <v>7143</v>
      </c>
    </row>
    <row r="9365" spans="1:9" x14ac:dyDescent="0.25">
      <c r="A9365" t="s">
        <v>14760</v>
      </c>
      <c r="B9365">
        <v>74762273</v>
      </c>
      <c r="C9365" t="s">
        <v>16</v>
      </c>
      <c r="D9365" t="s">
        <v>16</v>
      </c>
      <c r="E9365" t="s">
        <v>16</v>
      </c>
      <c r="F9365" t="s">
        <v>16</v>
      </c>
      <c r="G9365" t="s">
        <v>154</v>
      </c>
      <c r="H9365">
        <v>1</v>
      </c>
      <c r="I9365" t="s">
        <v>4887</v>
      </c>
    </row>
    <row r="9366" spans="1:9" x14ac:dyDescent="0.25">
      <c r="A9366" t="s">
        <v>14431</v>
      </c>
      <c r="B9366">
        <v>75211662</v>
      </c>
      <c r="C9366" t="s">
        <v>16</v>
      </c>
      <c r="D9366" t="s">
        <v>16</v>
      </c>
      <c r="E9366" t="s">
        <v>16</v>
      </c>
      <c r="F9366" t="s">
        <v>16</v>
      </c>
      <c r="G9366" t="s">
        <v>7015</v>
      </c>
      <c r="H9366">
        <v>1</v>
      </c>
      <c r="I9366" t="s">
        <v>7143</v>
      </c>
    </row>
    <row r="9367" spans="1:9" x14ac:dyDescent="0.25">
      <c r="A9367" t="s">
        <v>13956</v>
      </c>
      <c r="B9367">
        <v>75196500</v>
      </c>
      <c r="C9367" t="s">
        <v>16</v>
      </c>
      <c r="D9367" t="s">
        <v>16</v>
      </c>
      <c r="E9367" t="s">
        <v>16</v>
      </c>
      <c r="F9367" t="s">
        <v>16</v>
      </c>
      <c r="G9367" t="s">
        <v>2425</v>
      </c>
      <c r="H9367">
        <v>1</v>
      </c>
      <c r="I9367" t="s">
        <v>5229</v>
      </c>
    </row>
    <row r="9368" spans="1:9" x14ac:dyDescent="0.25">
      <c r="A9368" t="s">
        <v>14829</v>
      </c>
      <c r="B9368">
        <v>75500133</v>
      </c>
      <c r="C9368" t="s">
        <v>16</v>
      </c>
      <c r="D9368" t="s">
        <v>16</v>
      </c>
      <c r="E9368" t="s">
        <v>16</v>
      </c>
      <c r="F9368" t="s">
        <v>16</v>
      </c>
      <c r="G9368" t="s">
        <v>3560</v>
      </c>
      <c r="H9368">
        <v>1</v>
      </c>
      <c r="I9368" t="s">
        <v>5234</v>
      </c>
    </row>
    <row r="9369" spans="1:9" x14ac:dyDescent="0.25">
      <c r="A9369" t="s">
        <v>14124</v>
      </c>
      <c r="B9369">
        <v>75500133</v>
      </c>
      <c r="C9369" t="s">
        <v>16</v>
      </c>
      <c r="D9369" t="s">
        <v>16</v>
      </c>
      <c r="E9369" t="s">
        <v>16</v>
      </c>
      <c r="F9369" t="s">
        <v>16</v>
      </c>
      <c r="G9369" t="s">
        <v>3560</v>
      </c>
      <c r="H9369">
        <v>1</v>
      </c>
      <c r="I9369" t="s">
        <v>5234</v>
      </c>
    </row>
    <row r="9370" spans="1:9" x14ac:dyDescent="0.25">
      <c r="A9370" t="s">
        <v>14830</v>
      </c>
      <c r="B9370">
        <v>75500133</v>
      </c>
      <c r="C9370" t="s">
        <v>16</v>
      </c>
      <c r="D9370" t="s">
        <v>16</v>
      </c>
      <c r="E9370" t="s">
        <v>16</v>
      </c>
      <c r="F9370" t="s">
        <v>16</v>
      </c>
      <c r="G9370" t="s">
        <v>3560</v>
      </c>
      <c r="H9370">
        <v>1</v>
      </c>
      <c r="I9370" t="s">
        <v>5234</v>
      </c>
    </row>
    <row r="9371" spans="1:9" x14ac:dyDescent="0.25">
      <c r="A9371" t="s">
        <v>14832</v>
      </c>
      <c r="B9371">
        <v>75500133</v>
      </c>
      <c r="C9371" t="s">
        <v>16</v>
      </c>
      <c r="D9371" t="s">
        <v>16</v>
      </c>
      <c r="E9371" t="s">
        <v>16</v>
      </c>
      <c r="F9371" t="s">
        <v>16</v>
      </c>
      <c r="G9371" t="s">
        <v>3560</v>
      </c>
      <c r="H9371">
        <v>1</v>
      </c>
      <c r="I9371" t="s">
        <v>5234</v>
      </c>
    </row>
    <row r="9372" spans="1:9" x14ac:dyDescent="0.25">
      <c r="A9372" t="s">
        <v>15023</v>
      </c>
      <c r="B9372">
        <v>75196500</v>
      </c>
      <c r="C9372" t="s">
        <v>16</v>
      </c>
      <c r="D9372" t="s">
        <v>16</v>
      </c>
      <c r="E9372" t="s">
        <v>16</v>
      </c>
      <c r="F9372" t="s">
        <v>16</v>
      </c>
      <c r="G9372" t="s">
        <v>2425</v>
      </c>
      <c r="H9372">
        <v>1</v>
      </c>
      <c r="I9372" t="s">
        <v>5229</v>
      </c>
    </row>
    <row r="9373" spans="1:9" x14ac:dyDescent="0.25">
      <c r="A9373" t="s">
        <v>14079</v>
      </c>
      <c r="B9373">
        <v>75180019</v>
      </c>
      <c r="C9373" t="s">
        <v>16</v>
      </c>
      <c r="D9373" t="s">
        <v>16</v>
      </c>
      <c r="E9373" t="s">
        <v>16</v>
      </c>
      <c r="F9373" t="s">
        <v>16</v>
      </c>
      <c r="G9373" t="s">
        <v>2430</v>
      </c>
      <c r="H9373">
        <v>1</v>
      </c>
      <c r="I9373" t="s">
        <v>5227</v>
      </c>
    </row>
    <row r="9374" spans="1:9" x14ac:dyDescent="0.25">
      <c r="A9374" t="s">
        <v>14076</v>
      </c>
      <c r="B9374">
        <v>75180019</v>
      </c>
      <c r="C9374" t="s">
        <v>16</v>
      </c>
      <c r="D9374" t="s">
        <v>16</v>
      </c>
      <c r="E9374" t="s">
        <v>16</v>
      </c>
      <c r="F9374" t="s">
        <v>16</v>
      </c>
      <c r="G9374" t="s">
        <v>2430</v>
      </c>
      <c r="H9374">
        <v>1</v>
      </c>
      <c r="I9374" t="s">
        <v>5227</v>
      </c>
    </row>
    <row r="9375" spans="1:9" x14ac:dyDescent="0.25">
      <c r="A9375" t="s">
        <v>14059</v>
      </c>
      <c r="B9375">
        <v>75180019</v>
      </c>
      <c r="C9375" t="s">
        <v>16</v>
      </c>
      <c r="D9375" t="s">
        <v>16</v>
      </c>
      <c r="E9375" t="s">
        <v>16</v>
      </c>
      <c r="F9375" t="s">
        <v>16</v>
      </c>
      <c r="G9375" t="s">
        <v>2430</v>
      </c>
      <c r="H9375">
        <v>1</v>
      </c>
      <c r="I9375" t="s">
        <v>5227</v>
      </c>
    </row>
    <row r="9376" spans="1:9" x14ac:dyDescent="0.25">
      <c r="A9376" t="s">
        <v>14060</v>
      </c>
      <c r="B9376">
        <v>75180019</v>
      </c>
      <c r="C9376" t="s">
        <v>16</v>
      </c>
      <c r="D9376" t="s">
        <v>16</v>
      </c>
      <c r="E9376" t="s">
        <v>16</v>
      </c>
      <c r="F9376" t="s">
        <v>16</v>
      </c>
      <c r="G9376" t="s">
        <v>2430</v>
      </c>
      <c r="H9376">
        <v>1</v>
      </c>
      <c r="I9376" t="s">
        <v>5227</v>
      </c>
    </row>
    <row r="9377" spans="1:9" x14ac:dyDescent="0.25">
      <c r="A9377" t="s">
        <v>14061</v>
      </c>
      <c r="B9377">
        <v>75180019</v>
      </c>
      <c r="C9377" t="s">
        <v>16</v>
      </c>
      <c r="D9377" t="s">
        <v>16</v>
      </c>
      <c r="E9377" t="s">
        <v>16</v>
      </c>
      <c r="F9377" t="s">
        <v>16</v>
      </c>
      <c r="G9377" t="s">
        <v>2430</v>
      </c>
      <c r="H9377">
        <v>1</v>
      </c>
      <c r="I9377" t="s">
        <v>5227</v>
      </c>
    </row>
    <row r="9378" spans="1:9" x14ac:dyDescent="0.25">
      <c r="A9378" t="s">
        <v>14677</v>
      </c>
      <c r="B9378">
        <v>75500133</v>
      </c>
      <c r="C9378" t="s">
        <v>16</v>
      </c>
      <c r="D9378" t="s">
        <v>16</v>
      </c>
      <c r="E9378" t="s">
        <v>16</v>
      </c>
      <c r="F9378" t="s">
        <v>16</v>
      </c>
      <c r="G9378" t="s">
        <v>3560</v>
      </c>
      <c r="H9378">
        <v>1</v>
      </c>
      <c r="I9378" t="s">
        <v>5234</v>
      </c>
    </row>
    <row r="9379" spans="1:9" x14ac:dyDescent="0.25">
      <c r="A9379" t="s">
        <v>14789</v>
      </c>
      <c r="B9379">
        <v>75500133</v>
      </c>
      <c r="C9379" t="s">
        <v>16</v>
      </c>
      <c r="D9379" t="s">
        <v>16</v>
      </c>
      <c r="E9379" t="s">
        <v>16</v>
      </c>
      <c r="F9379" t="s">
        <v>16</v>
      </c>
      <c r="G9379" t="s">
        <v>3560</v>
      </c>
      <c r="H9379">
        <v>1</v>
      </c>
      <c r="I9379" t="s">
        <v>5234</v>
      </c>
    </row>
    <row r="9380" spans="1:9" x14ac:dyDescent="0.25">
      <c r="A9380" t="s">
        <v>14126</v>
      </c>
      <c r="B9380">
        <v>75196500</v>
      </c>
      <c r="C9380" t="s">
        <v>16</v>
      </c>
      <c r="D9380" t="s">
        <v>16</v>
      </c>
      <c r="E9380" t="s">
        <v>16</v>
      </c>
      <c r="F9380" t="s">
        <v>16</v>
      </c>
      <c r="G9380" t="s">
        <v>2425</v>
      </c>
      <c r="H9380">
        <v>1</v>
      </c>
      <c r="I9380" t="s">
        <v>5229</v>
      </c>
    </row>
    <row r="9381" spans="1:9" x14ac:dyDescent="0.25">
      <c r="A9381" t="s">
        <v>14946</v>
      </c>
      <c r="B9381">
        <v>75196500</v>
      </c>
      <c r="C9381" t="s">
        <v>16</v>
      </c>
      <c r="D9381" t="s">
        <v>16</v>
      </c>
      <c r="E9381" t="s">
        <v>16</v>
      </c>
      <c r="F9381" t="s">
        <v>16</v>
      </c>
      <c r="G9381" t="s">
        <v>2425</v>
      </c>
      <c r="H9381">
        <v>1</v>
      </c>
      <c r="I9381" t="s">
        <v>5229</v>
      </c>
    </row>
    <row r="9382" spans="1:9" x14ac:dyDescent="0.25">
      <c r="A9382" t="s">
        <v>41415</v>
      </c>
      <c r="B9382">
        <v>75180019</v>
      </c>
      <c r="C9382" t="s">
        <v>16</v>
      </c>
      <c r="D9382" t="s">
        <v>16</v>
      </c>
      <c r="E9382" t="s">
        <v>16</v>
      </c>
      <c r="F9382" t="s">
        <v>16</v>
      </c>
      <c r="G9382" t="s">
        <v>2430</v>
      </c>
      <c r="H9382">
        <v>1</v>
      </c>
      <c r="I9382" t="s">
        <v>5227</v>
      </c>
    </row>
    <row r="9383" spans="1:9" x14ac:dyDescent="0.25">
      <c r="A9383" t="s">
        <v>41396</v>
      </c>
      <c r="B9383">
        <v>75211662</v>
      </c>
      <c r="C9383" t="s">
        <v>16</v>
      </c>
      <c r="D9383" t="s">
        <v>16</v>
      </c>
      <c r="E9383" t="s">
        <v>16</v>
      </c>
      <c r="F9383" t="s">
        <v>16</v>
      </c>
      <c r="G9383" t="s">
        <v>7015</v>
      </c>
      <c r="H9383">
        <v>2</v>
      </c>
      <c r="I9383" t="s">
        <v>7143</v>
      </c>
    </row>
    <row r="9384" spans="1:9" x14ac:dyDescent="0.25">
      <c r="A9384" t="s">
        <v>41397</v>
      </c>
      <c r="B9384">
        <v>75211662</v>
      </c>
      <c r="C9384" t="s">
        <v>16</v>
      </c>
      <c r="D9384" t="s">
        <v>16</v>
      </c>
      <c r="E9384" t="s">
        <v>16</v>
      </c>
      <c r="F9384" t="s">
        <v>16</v>
      </c>
      <c r="G9384" t="s">
        <v>7015</v>
      </c>
      <c r="H9384">
        <v>2</v>
      </c>
      <c r="I9384" t="s">
        <v>7143</v>
      </c>
    </row>
    <row r="9385" spans="1:9" x14ac:dyDescent="0.25">
      <c r="A9385" t="s">
        <v>41694</v>
      </c>
      <c r="B9385">
        <v>75211662</v>
      </c>
      <c r="C9385" t="s">
        <v>16</v>
      </c>
      <c r="D9385" t="s">
        <v>16</v>
      </c>
      <c r="E9385" t="s">
        <v>16</v>
      </c>
      <c r="F9385" t="s">
        <v>16</v>
      </c>
      <c r="G9385" t="s">
        <v>7015</v>
      </c>
      <c r="H9385">
        <v>2</v>
      </c>
      <c r="I9385" t="s">
        <v>7143</v>
      </c>
    </row>
    <row r="9386" spans="1:9" x14ac:dyDescent="0.25">
      <c r="A9386" t="s">
        <v>41695</v>
      </c>
      <c r="B9386">
        <v>75211662</v>
      </c>
      <c r="C9386" t="s">
        <v>16</v>
      </c>
      <c r="D9386" t="s">
        <v>16</v>
      </c>
      <c r="E9386" t="s">
        <v>16</v>
      </c>
      <c r="F9386" t="s">
        <v>16</v>
      </c>
      <c r="G9386" t="s">
        <v>7015</v>
      </c>
      <c r="H9386">
        <v>1</v>
      </c>
      <c r="I9386" t="s">
        <v>7143</v>
      </c>
    </row>
    <row r="9387" spans="1:9" x14ac:dyDescent="0.25">
      <c r="A9387" t="s">
        <v>41050</v>
      </c>
      <c r="B9387">
        <v>75211662</v>
      </c>
      <c r="C9387" t="s">
        <v>16</v>
      </c>
      <c r="D9387" t="s">
        <v>16</v>
      </c>
      <c r="E9387" t="s">
        <v>16</v>
      </c>
      <c r="F9387" t="s">
        <v>16</v>
      </c>
      <c r="G9387" t="s">
        <v>7015</v>
      </c>
      <c r="H9387">
        <v>1</v>
      </c>
      <c r="I9387" t="s">
        <v>7143</v>
      </c>
    </row>
    <row r="9388" spans="1:9" x14ac:dyDescent="0.25">
      <c r="A9388" t="s">
        <v>41696</v>
      </c>
      <c r="B9388">
        <v>75211662</v>
      </c>
      <c r="C9388" t="s">
        <v>16</v>
      </c>
      <c r="D9388" t="s">
        <v>16</v>
      </c>
      <c r="E9388" t="s">
        <v>16</v>
      </c>
      <c r="F9388" t="s">
        <v>16</v>
      </c>
      <c r="G9388" t="s">
        <v>7015</v>
      </c>
      <c r="H9388">
        <v>1</v>
      </c>
      <c r="I9388" t="s">
        <v>7143</v>
      </c>
    </row>
    <row r="9389" spans="1:9" x14ac:dyDescent="0.25">
      <c r="A9389" t="s">
        <v>41697</v>
      </c>
      <c r="B9389">
        <v>75211662</v>
      </c>
      <c r="C9389" t="s">
        <v>16</v>
      </c>
      <c r="D9389" t="s">
        <v>16</v>
      </c>
      <c r="E9389" t="s">
        <v>16</v>
      </c>
      <c r="F9389" t="s">
        <v>16</v>
      </c>
      <c r="G9389" t="s">
        <v>7015</v>
      </c>
      <c r="H9389">
        <v>1</v>
      </c>
      <c r="I9389" t="s">
        <v>7143</v>
      </c>
    </row>
    <row r="9390" spans="1:9" x14ac:dyDescent="0.25">
      <c r="A9390" t="s">
        <v>41051</v>
      </c>
      <c r="B9390">
        <v>75211662</v>
      </c>
      <c r="C9390" t="s">
        <v>16</v>
      </c>
      <c r="D9390" t="s">
        <v>16</v>
      </c>
      <c r="E9390" t="s">
        <v>16</v>
      </c>
      <c r="F9390" t="s">
        <v>16</v>
      </c>
      <c r="G9390" t="s">
        <v>7015</v>
      </c>
      <c r="H9390">
        <v>1</v>
      </c>
      <c r="I9390" t="s">
        <v>7143</v>
      </c>
    </row>
    <row r="9391" spans="1:9" x14ac:dyDescent="0.25">
      <c r="A9391" t="s">
        <v>41681</v>
      </c>
      <c r="B9391">
        <v>75211662</v>
      </c>
      <c r="C9391" t="s">
        <v>16</v>
      </c>
      <c r="D9391" t="s">
        <v>16</v>
      </c>
      <c r="E9391" t="s">
        <v>16</v>
      </c>
      <c r="F9391" t="s">
        <v>16</v>
      </c>
      <c r="G9391" t="s">
        <v>7015</v>
      </c>
      <c r="H9391">
        <v>1</v>
      </c>
      <c r="I9391" t="s">
        <v>7143</v>
      </c>
    </row>
    <row r="9392" spans="1:9" x14ac:dyDescent="0.25">
      <c r="A9392" t="s">
        <v>41682</v>
      </c>
      <c r="B9392">
        <v>75211662</v>
      </c>
      <c r="C9392" t="s">
        <v>16</v>
      </c>
      <c r="D9392" t="s">
        <v>16</v>
      </c>
      <c r="E9392" t="s">
        <v>16</v>
      </c>
      <c r="F9392" t="s">
        <v>16</v>
      </c>
      <c r="G9392" t="s">
        <v>7015</v>
      </c>
      <c r="H9392">
        <v>1</v>
      </c>
      <c r="I9392" t="s">
        <v>7143</v>
      </c>
    </row>
    <row r="9393" spans="1:9" x14ac:dyDescent="0.25">
      <c r="A9393" t="s">
        <v>41419</v>
      </c>
      <c r="B9393">
        <v>75180019</v>
      </c>
      <c r="C9393" t="s">
        <v>16</v>
      </c>
      <c r="D9393" t="s">
        <v>16</v>
      </c>
      <c r="E9393" t="s">
        <v>16</v>
      </c>
      <c r="F9393" t="s">
        <v>16</v>
      </c>
      <c r="G9393" t="s">
        <v>2430</v>
      </c>
      <c r="H9393">
        <v>1</v>
      </c>
      <c r="I9393" t="s">
        <v>5227</v>
      </c>
    </row>
    <row r="9394" spans="1:9" x14ac:dyDescent="0.25">
      <c r="A9394" t="s">
        <v>41417</v>
      </c>
      <c r="B9394">
        <v>75180019</v>
      </c>
      <c r="C9394" t="s">
        <v>16</v>
      </c>
      <c r="D9394" t="s">
        <v>16</v>
      </c>
      <c r="E9394" t="s">
        <v>16</v>
      </c>
      <c r="F9394" t="s">
        <v>16</v>
      </c>
      <c r="G9394" t="s">
        <v>2430</v>
      </c>
      <c r="H9394">
        <v>1</v>
      </c>
      <c r="I9394" t="s">
        <v>5227</v>
      </c>
    </row>
    <row r="9395" spans="1:9" x14ac:dyDescent="0.25">
      <c r="A9395" t="s">
        <v>41418</v>
      </c>
      <c r="B9395">
        <v>75180019</v>
      </c>
      <c r="C9395" t="s">
        <v>16</v>
      </c>
      <c r="D9395" t="s">
        <v>16</v>
      </c>
      <c r="E9395" t="s">
        <v>16</v>
      </c>
      <c r="F9395" t="s">
        <v>16</v>
      </c>
      <c r="G9395" t="s">
        <v>2430</v>
      </c>
      <c r="H9395">
        <v>1</v>
      </c>
      <c r="I9395" t="s">
        <v>5227</v>
      </c>
    </row>
    <row r="9396" spans="1:9" x14ac:dyDescent="0.25">
      <c r="A9396" t="s">
        <v>41420</v>
      </c>
      <c r="B9396">
        <v>75180019</v>
      </c>
      <c r="C9396" t="s">
        <v>16</v>
      </c>
      <c r="D9396" t="s">
        <v>16</v>
      </c>
      <c r="E9396" t="s">
        <v>16</v>
      </c>
      <c r="F9396" t="s">
        <v>16</v>
      </c>
      <c r="G9396" t="s">
        <v>2430</v>
      </c>
      <c r="H9396">
        <v>1</v>
      </c>
      <c r="I9396" t="s">
        <v>5227</v>
      </c>
    </row>
    <row r="9397" spans="1:9" x14ac:dyDescent="0.25">
      <c r="A9397" t="s">
        <v>41058</v>
      </c>
      <c r="B9397">
        <v>75180019</v>
      </c>
      <c r="C9397" t="s">
        <v>16</v>
      </c>
      <c r="D9397" t="s">
        <v>16</v>
      </c>
      <c r="E9397" t="s">
        <v>16</v>
      </c>
      <c r="F9397" t="s">
        <v>16</v>
      </c>
      <c r="G9397" t="s">
        <v>2430</v>
      </c>
      <c r="H9397">
        <v>1</v>
      </c>
      <c r="I9397" t="s">
        <v>5227</v>
      </c>
    </row>
    <row r="9398" spans="1:9" x14ac:dyDescent="0.25">
      <c r="A9398" t="s">
        <v>41922</v>
      </c>
      <c r="B9398">
        <v>75211662</v>
      </c>
      <c r="C9398" t="s">
        <v>16</v>
      </c>
      <c r="D9398" t="s">
        <v>16</v>
      </c>
      <c r="E9398" t="s">
        <v>16</v>
      </c>
      <c r="F9398" t="s">
        <v>16</v>
      </c>
      <c r="G9398" t="s">
        <v>7015</v>
      </c>
      <c r="H9398">
        <v>1</v>
      </c>
      <c r="I9398" t="s">
        <v>7143</v>
      </c>
    </row>
    <row r="9399" spans="1:9" x14ac:dyDescent="0.25">
      <c r="A9399" t="s">
        <v>41921</v>
      </c>
      <c r="B9399">
        <v>75211662</v>
      </c>
      <c r="C9399" t="s">
        <v>16</v>
      </c>
      <c r="D9399" t="s">
        <v>16</v>
      </c>
      <c r="E9399" t="s">
        <v>16</v>
      </c>
      <c r="F9399" t="s">
        <v>16</v>
      </c>
      <c r="G9399" t="s">
        <v>7015</v>
      </c>
      <c r="H9399">
        <v>1</v>
      </c>
      <c r="I9399" t="s">
        <v>7143</v>
      </c>
    </row>
    <row r="9400" spans="1:9" x14ac:dyDescent="0.25">
      <c r="A9400" t="s">
        <v>42080</v>
      </c>
      <c r="B9400">
        <v>75180019</v>
      </c>
      <c r="C9400" t="s">
        <v>16</v>
      </c>
      <c r="D9400" t="s">
        <v>16</v>
      </c>
      <c r="E9400" t="s">
        <v>16</v>
      </c>
      <c r="F9400" t="s">
        <v>16</v>
      </c>
      <c r="G9400" t="s">
        <v>2430</v>
      </c>
      <c r="H9400">
        <v>1</v>
      </c>
      <c r="I9400" t="s">
        <v>5227</v>
      </c>
    </row>
    <row r="9401" spans="1:9" x14ac:dyDescent="0.25">
      <c r="A9401" t="s">
        <v>42023</v>
      </c>
      <c r="B9401">
        <v>75180019</v>
      </c>
      <c r="C9401" t="s">
        <v>16</v>
      </c>
      <c r="D9401" t="s">
        <v>16</v>
      </c>
      <c r="E9401" t="s">
        <v>16</v>
      </c>
      <c r="F9401" t="s">
        <v>16</v>
      </c>
      <c r="G9401" t="s">
        <v>2430</v>
      </c>
      <c r="H9401">
        <v>1</v>
      </c>
      <c r="I9401" t="s">
        <v>5227</v>
      </c>
    </row>
    <row r="9402" spans="1:9" x14ac:dyDescent="0.25">
      <c r="A9402" t="s">
        <v>42019</v>
      </c>
      <c r="B9402">
        <v>75180019</v>
      </c>
      <c r="C9402" t="s">
        <v>16</v>
      </c>
      <c r="D9402" t="s">
        <v>16</v>
      </c>
      <c r="E9402" t="s">
        <v>16</v>
      </c>
      <c r="F9402" t="s">
        <v>16</v>
      </c>
      <c r="G9402" t="s">
        <v>2430</v>
      </c>
      <c r="H9402">
        <v>1</v>
      </c>
      <c r="I9402" t="s">
        <v>5227</v>
      </c>
    </row>
    <row r="9403" spans="1:9" x14ac:dyDescent="0.25">
      <c r="A9403" t="s">
        <v>42069</v>
      </c>
      <c r="B9403">
        <v>75180019</v>
      </c>
      <c r="C9403" t="s">
        <v>16</v>
      </c>
      <c r="D9403" t="s">
        <v>16</v>
      </c>
      <c r="E9403" t="s">
        <v>16</v>
      </c>
      <c r="F9403" t="s">
        <v>16</v>
      </c>
      <c r="G9403" t="s">
        <v>2430</v>
      </c>
      <c r="H9403">
        <v>1</v>
      </c>
      <c r="I9403" t="s">
        <v>5227</v>
      </c>
    </row>
    <row r="9404" spans="1:9" x14ac:dyDescent="0.25">
      <c r="A9404" t="s">
        <v>42072</v>
      </c>
      <c r="B9404">
        <v>75180019</v>
      </c>
      <c r="C9404" t="s">
        <v>16</v>
      </c>
      <c r="D9404" t="s">
        <v>16</v>
      </c>
      <c r="E9404" t="s">
        <v>16</v>
      </c>
      <c r="F9404" t="s">
        <v>16</v>
      </c>
      <c r="G9404" t="s">
        <v>2430</v>
      </c>
      <c r="H9404">
        <v>1</v>
      </c>
      <c r="I9404" t="s">
        <v>5227</v>
      </c>
    </row>
    <row r="9405" spans="1:9" x14ac:dyDescent="0.25">
      <c r="A9405" t="s">
        <v>41237</v>
      </c>
      <c r="B9405">
        <v>75211662</v>
      </c>
      <c r="C9405" t="s">
        <v>16</v>
      </c>
      <c r="D9405" t="s">
        <v>16</v>
      </c>
      <c r="E9405" t="s">
        <v>16</v>
      </c>
      <c r="F9405" t="s">
        <v>16</v>
      </c>
      <c r="G9405" t="s">
        <v>7015</v>
      </c>
      <c r="H9405">
        <v>1</v>
      </c>
      <c r="I9405" t="s">
        <v>7143</v>
      </c>
    </row>
    <row r="9406" spans="1:9" x14ac:dyDescent="0.25">
      <c r="A9406" t="s">
        <v>41238</v>
      </c>
      <c r="B9406">
        <v>75211662</v>
      </c>
      <c r="C9406" t="s">
        <v>16</v>
      </c>
      <c r="D9406" t="s">
        <v>16</v>
      </c>
      <c r="E9406" t="s">
        <v>16</v>
      </c>
      <c r="F9406" t="s">
        <v>16</v>
      </c>
      <c r="G9406" t="s">
        <v>7015</v>
      </c>
      <c r="H9406">
        <v>1</v>
      </c>
      <c r="I9406" t="s">
        <v>7143</v>
      </c>
    </row>
    <row r="9407" spans="1:9" x14ac:dyDescent="0.25">
      <c r="A9407" t="s">
        <v>41234</v>
      </c>
      <c r="B9407">
        <v>75211662</v>
      </c>
      <c r="C9407" t="s">
        <v>16</v>
      </c>
      <c r="D9407" t="s">
        <v>16</v>
      </c>
      <c r="E9407" t="s">
        <v>16</v>
      </c>
      <c r="F9407" t="s">
        <v>16</v>
      </c>
      <c r="G9407" t="s">
        <v>7015</v>
      </c>
      <c r="H9407">
        <v>1</v>
      </c>
      <c r="I9407" t="s">
        <v>7143</v>
      </c>
    </row>
    <row r="9408" spans="1:9" x14ac:dyDescent="0.25">
      <c r="A9408" t="s">
        <v>41235</v>
      </c>
      <c r="B9408">
        <v>75211662</v>
      </c>
      <c r="C9408" t="s">
        <v>16</v>
      </c>
      <c r="D9408" t="s">
        <v>16</v>
      </c>
      <c r="E9408" t="s">
        <v>16</v>
      </c>
      <c r="F9408" t="s">
        <v>16</v>
      </c>
      <c r="G9408" t="s">
        <v>7015</v>
      </c>
      <c r="H9408">
        <v>1</v>
      </c>
      <c r="I9408" t="s">
        <v>7143</v>
      </c>
    </row>
    <row r="9409" spans="1:9" x14ac:dyDescent="0.25">
      <c r="A9409" t="s">
        <v>41239</v>
      </c>
      <c r="B9409">
        <v>75211662</v>
      </c>
      <c r="C9409" t="s">
        <v>16</v>
      </c>
      <c r="D9409" t="s">
        <v>16</v>
      </c>
      <c r="E9409" t="s">
        <v>16</v>
      </c>
      <c r="F9409" t="s">
        <v>16</v>
      </c>
      <c r="G9409" t="s">
        <v>7015</v>
      </c>
      <c r="H9409">
        <v>1</v>
      </c>
      <c r="I9409" t="s">
        <v>7143</v>
      </c>
    </row>
    <row r="9410" spans="1:9" x14ac:dyDescent="0.25">
      <c r="A9410" t="s">
        <v>41240</v>
      </c>
      <c r="B9410">
        <v>75211662</v>
      </c>
      <c r="C9410" t="s">
        <v>16</v>
      </c>
      <c r="D9410" t="s">
        <v>16</v>
      </c>
      <c r="E9410" t="s">
        <v>16</v>
      </c>
      <c r="F9410" t="s">
        <v>16</v>
      </c>
      <c r="G9410" t="s">
        <v>7015</v>
      </c>
      <c r="H9410">
        <v>1</v>
      </c>
      <c r="I9410" t="s">
        <v>7143</v>
      </c>
    </row>
    <row r="9411" spans="1:9" x14ac:dyDescent="0.25">
      <c r="A9411" t="s">
        <v>41244</v>
      </c>
      <c r="B9411">
        <v>75211662</v>
      </c>
      <c r="C9411" t="s">
        <v>16</v>
      </c>
      <c r="D9411" t="s">
        <v>16</v>
      </c>
      <c r="E9411" t="s">
        <v>16</v>
      </c>
      <c r="F9411" t="s">
        <v>16</v>
      </c>
      <c r="G9411" t="s">
        <v>7015</v>
      </c>
      <c r="H9411">
        <v>1</v>
      </c>
      <c r="I9411" t="s">
        <v>7143</v>
      </c>
    </row>
    <row r="9412" spans="1:9" x14ac:dyDescent="0.25">
      <c r="A9412" t="s">
        <v>41236</v>
      </c>
      <c r="B9412">
        <v>75211662</v>
      </c>
      <c r="C9412" t="s">
        <v>16</v>
      </c>
      <c r="D9412" t="s">
        <v>16</v>
      </c>
      <c r="E9412" t="s">
        <v>16</v>
      </c>
      <c r="F9412" t="s">
        <v>16</v>
      </c>
      <c r="G9412" t="s">
        <v>7015</v>
      </c>
      <c r="H9412">
        <v>1</v>
      </c>
      <c r="I9412" t="s">
        <v>7143</v>
      </c>
    </row>
    <row r="9413" spans="1:9" x14ac:dyDescent="0.25">
      <c r="A9413" t="s">
        <v>41241</v>
      </c>
      <c r="B9413">
        <v>75211662</v>
      </c>
      <c r="C9413" t="s">
        <v>16</v>
      </c>
      <c r="D9413" t="s">
        <v>16</v>
      </c>
      <c r="E9413" t="s">
        <v>16</v>
      </c>
      <c r="F9413" t="s">
        <v>16</v>
      </c>
      <c r="G9413" t="s">
        <v>7015</v>
      </c>
      <c r="H9413">
        <v>1</v>
      </c>
      <c r="I9413" t="s">
        <v>7143</v>
      </c>
    </row>
    <row r="9414" spans="1:9" x14ac:dyDescent="0.25">
      <c r="A9414" t="s">
        <v>41248</v>
      </c>
      <c r="B9414">
        <v>75211662</v>
      </c>
      <c r="C9414" t="s">
        <v>16</v>
      </c>
      <c r="D9414" t="s">
        <v>16</v>
      </c>
      <c r="E9414" t="s">
        <v>16</v>
      </c>
      <c r="F9414" t="s">
        <v>16</v>
      </c>
      <c r="G9414" t="s">
        <v>7015</v>
      </c>
      <c r="H9414">
        <v>1</v>
      </c>
      <c r="I9414" t="s">
        <v>7143</v>
      </c>
    </row>
    <row r="9415" spans="1:9" x14ac:dyDescent="0.25">
      <c r="A9415" t="s">
        <v>41250</v>
      </c>
      <c r="B9415">
        <v>75211662</v>
      </c>
      <c r="C9415" t="s">
        <v>16</v>
      </c>
      <c r="D9415" t="s">
        <v>16</v>
      </c>
      <c r="E9415" t="s">
        <v>16</v>
      </c>
      <c r="F9415" t="s">
        <v>16</v>
      </c>
      <c r="G9415" t="s">
        <v>7015</v>
      </c>
      <c r="H9415">
        <v>1</v>
      </c>
      <c r="I9415" t="s">
        <v>7143</v>
      </c>
    </row>
    <row r="9416" spans="1:9" x14ac:dyDescent="0.25">
      <c r="A9416" t="s">
        <v>41242</v>
      </c>
      <c r="B9416">
        <v>75211662</v>
      </c>
      <c r="C9416" t="s">
        <v>16</v>
      </c>
      <c r="D9416" t="s">
        <v>16</v>
      </c>
      <c r="E9416" t="s">
        <v>16</v>
      </c>
      <c r="F9416" t="s">
        <v>16</v>
      </c>
      <c r="G9416" t="s">
        <v>7015</v>
      </c>
      <c r="H9416">
        <v>1</v>
      </c>
      <c r="I9416" t="s">
        <v>7143</v>
      </c>
    </row>
    <row r="9417" spans="1:9" x14ac:dyDescent="0.25">
      <c r="A9417" t="s">
        <v>41245</v>
      </c>
      <c r="B9417">
        <v>75211662</v>
      </c>
      <c r="C9417" t="s">
        <v>16</v>
      </c>
      <c r="D9417" t="s">
        <v>16</v>
      </c>
      <c r="E9417" t="s">
        <v>16</v>
      </c>
      <c r="F9417" t="s">
        <v>16</v>
      </c>
      <c r="G9417" t="s">
        <v>7015</v>
      </c>
      <c r="H9417">
        <v>1</v>
      </c>
      <c r="I9417" t="s">
        <v>7143</v>
      </c>
    </row>
    <row r="9418" spans="1:9" x14ac:dyDescent="0.25">
      <c r="A9418" t="s">
        <v>41255</v>
      </c>
      <c r="B9418">
        <v>75211662</v>
      </c>
      <c r="C9418" t="s">
        <v>16</v>
      </c>
      <c r="D9418" t="s">
        <v>16</v>
      </c>
      <c r="E9418" t="s">
        <v>16</v>
      </c>
      <c r="F9418" t="s">
        <v>16</v>
      </c>
      <c r="G9418" t="s">
        <v>7015</v>
      </c>
      <c r="H9418">
        <v>1</v>
      </c>
      <c r="I9418" t="s">
        <v>7143</v>
      </c>
    </row>
    <row r="9419" spans="1:9" x14ac:dyDescent="0.25">
      <c r="A9419" t="s">
        <v>41243</v>
      </c>
      <c r="B9419">
        <v>75211662</v>
      </c>
      <c r="C9419" t="s">
        <v>16</v>
      </c>
      <c r="D9419" t="s">
        <v>16</v>
      </c>
      <c r="E9419" t="s">
        <v>16</v>
      </c>
      <c r="F9419" t="s">
        <v>16</v>
      </c>
      <c r="G9419" t="s">
        <v>7015</v>
      </c>
      <c r="H9419">
        <v>1</v>
      </c>
      <c r="I9419" t="s">
        <v>7143</v>
      </c>
    </row>
    <row r="9420" spans="1:9" x14ac:dyDescent="0.25">
      <c r="A9420" t="s">
        <v>41249</v>
      </c>
      <c r="B9420">
        <v>75211662</v>
      </c>
      <c r="C9420" t="s">
        <v>16</v>
      </c>
      <c r="D9420" t="s">
        <v>16</v>
      </c>
      <c r="E9420" t="s">
        <v>16</v>
      </c>
      <c r="F9420" t="s">
        <v>16</v>
      </c>
      <c r="G9420" t="s">
        <v>7015</v>
      </c>
      <c r="H9420">
        <v>1</v>
      </c>
      <c r="I9420" t="s">
        <v>7143</v>
      </c>
    </row>
    <row r="9421" spans="1:9" x14ac:dyDescent="0.25">
      <c r="A9421" t="s">
        <v>41246</v>
      </c>
      <c r="B9421">
        <v>75211662</v>
      </c>
      <c r="C9421" t="s">
        <v>16</v>
      </c>
      <c r="D9421" t="s">
        <v>16</v>
      </c>
      <c r="E9421" t="s">
        <v>16</v>
      </c>
      <c r="F9421" t="s">
        <v>16</v>
      </c>
      <c r="G9421" t="s">
        <v>7015</v>
      </c>
      <c r="H9421">
        <v>1</v>
      </c>
      <c r="I9421" t="s">
        <v>7143</v>
      </c>
    </row>
    <row r="9422" spans="1:9" x14ac:dyDescent="0.25">
      <c r="A9422" t="s">
        <v>41678</v>
      </c>
      <c r="B9422">
        <v>75211662</v>
      </c>
      <c r="C9422" t="s">
        <v>16</v>
      </c>
      <c r="D9422" t="s">
        <v>16</v>
      </c>
      <c r="E9422" t="s">
        <v>16</v>
      </c>
      <c r="F9422" t="s">
        <v>16</v>
      </c>
      <c r="G9422" t="s">
        <v>7015</v>
      </c>
      <c r="H9422">
        <v>1</v>
      </c>
      <c r="I9422" t="s">
        <v>7143</v>
      </c>
    </row>
    <row r="9423" spans="1:9" x14ac:dyDescent="0.25">
      <c r="A9423" t="s">
        <v>41680</v>
      </c>
      <c r="B9423">
        <v>75211662</v>
      </c>
      <c r="C9423" t="s">
        <v>16</v>
      </c>
      <c r="D9423" t="s">
        <v>16</v>
      </c>
      <c r="E9423" t="s">
        <v>16</v>
      </c>
      <c r="F9423" t="s">
        <v>16</v>
      </c>
      <c r="G9423" t="s">
        <v>7015</v>
      </c>
      <c r="H9423">
        <v>1</v>
      </c>
      <c r="I9423" t="s">
        <v>7143</v>
      </c>
    </row>
    <row r="9424" spans="1:9" x14ac:dyDescent="0.25">
      <c r="A9424" t="s">
        <v>41247</v>
      </c>
      <c r="B9424">
        <v>75211662</v>
      </c>
      <c r="C9424" t="s">
        <v>16</v>
      </c>
      <c r="D9424" t="s">
        <v>16</v>
      </c>
      <c r="E9424" t="s">
        <v>16</v>
      </c>
      <c r="F9424" t="s">
        <v>16</v>
      </c>
      <c r="G9424" t="s">
        <v>7015</v>
      </c>
      <c r="H9424">
        <v>1</v>
      </c>
      <c r="I9424" t="s">
        <v>7143</v>
      </c>
    </row>
    <row r="9425" spans="1:9" x14ac:dyDescent="0.25">
      <c r="A9425" t="s">
        <v>41942</v>
      </c>
      <c r="B9425">
        <v>75211662</v>
      </c>
      <c r="C9425" t="s">
        <v>16</v>
      </c>
      <c r="D9425" t="s">
        <v>16</v>
      </c>
      <c r="E9425" t="s">
        <v>16</v>
      </c>
      <c r="F9425" t="s">
        <v>16</v>
      </c>
      <c r="G9425" t="s">
        <v>7015</v>
      </c>
      <c r="H9425">
        <v>1</v>
      </c>
      <c r="I9425" t="s">
        <v>7143</v>
      </c>
    </row>
    <row r="9426" spans="1:9" x14ac:dyDescent="0.25">
      <c r="A9426" t="s">
        <v>41133</v>
      </c>
      <c r="B9426">
        <v>75211662</v>
      </c>
      <c r="C9426" t="s">
        <v>16</v>
      </c>
      <c r="D9426" t="s">
        <v>16</v>
      </c>
      <c r="E9426" t="s">
        <v>16</v>
      </c>
      <c r="F9426" t="s">
        <v>16</v>
      </c>
      <c r="G9426" t="s">
        <v>7015</v>
      </c>
      <c r="H9426">
        <v>1</v>
      </c>
      <c r="I9426" t="s">
        <v>7143</v>
      </c>
    </row>
    <row r="9427" spans="1:9" x14ac:dyDescent="0.25">
      <c r="A9427" t="s">
        <v>41974</v>
      </c>
      <c r="B9427">
        <v>75211662</v>
      </c>
      <c r="C9427" t="s">
        <v>16</v>
      </c>
      <c r="D9427" t="s">
        <v>16</v>
      </c>
      <c r="E9427" t="s">
        <v>16</v>
      </c>
      <c r="F9427" t="s">
        <v>16</v>
      </c>
      <c r="G9427" t="s">
        <v>7015</v>
      </c>
      <c r="H9427">
        <v>1</v>
      </c>
      <c r="I9427" t="s">
        <v>7143</v>
      </c>
    </row>
    <row r="9428" spans="1:9" x14ac:dyDescent="0.25">
      <c r="A9428" t="s">
        <v>41975</v>
      </c>
      <c r="B9428">
        <v>75211662</v>
      </c>
      <c r="C9428" t="s">
        <v>16</v>
      </c>
      <c r="D9428" t="s">
        <v>16</v>
      </c>
      <c r="E9428" t="s">
        <v>16</v>
      </c>
      <c r="F9428" t="s">
        <v>16</v>
      </c>
      <c r="G9428" t="s">
        <v>7015</v>
      </c>
      <c r="H9428">
        <v>1</v>
      </c>
      <c r="I9428" t="s">
        <v>7143</v>
      </c>
    </row>
    <row r="9429" spans="1:9" x14ac:dyDescent="0.25">
      <c r="A9429" t="s">
        <v>41977</v>
      </c>
      <c r="B9429">
        <v>75211662</v>
      </c>
      <c r="C9429" t="s">
        <v>16</v>
      </c>
      <c r="D9429" t="s">
        <v>16</v>
      </c>
      <c r="E9429" t="s">
        <v>16</v>
      </c>
      <c r="F9429" t="s">
        <v>16</v>
      </c>
      <c r="G9429" t="s">
        <v>7015</v>
      </c>
      <c r="H9429">
        <v>1</v>
      </c>
      <c r="I9429" t="s">
        <v>7143</v>
      </c>
    </row>
    <row r="9430" spans="1:9" x14ac:dyDescent="0.25">
      <c r="A9430" t="s">
        <v>41976</v>
      </c>
      <c r="B9430">
        <v>75211662</v>
      </c>
      <c r="C9430" t="s">
        <v>16</v>
      </c>
      <c r="D9430" t="s">
        <v>16</v>
      </c>
      <c r="E9430" t="s">
        <v>16</v>
      </c>
      <c r="F9430" t="s">
        <v>16</v>
      </c>
      <c r="G9430" t="s">
        <v>7015</v>
      </c>
      <c r="H9430">
        <v>1</v>
      </c>
      <c r="I9430" t="s">
        <v>7143</v>
      </c>
    </row>
    <row r="9431" spans="1:9" x14ac:dyDescent="0.25">
      <c r="A9431" t="s">
        <v>41979</v>
      </c>
      <c r="B9431">
        <v>75211662</v>
      </c>
      <c r="C9431" t="s">
        <v>16</v>
      </c>
      <c r="D9431" t="s">
        <v>16</v>
      </c>
      <c r="E9431" t="s">
        <v>16</v>
      </c>
      <c r="F9431" t="s">
        <v>16</v>
      </c>
      <c r="G9431" t="s">
        <v>7015</v>
      </c>
      <c r="H9431">
        <v>1</v>
      </c>
      <c r="I9431" t="s">
        <v>7143</v>
      </c>
    </row>
    <row r="9432" spans="1:9" x14ac:dyDescent="0.25">
      <c r="A9432" t="s">
        <v>41978</v>
      </c>
      <c r="B9432">
        <v>75211662</v>
      </c>
      <c r="C9432" t="s">
        <v>16</v>
      </c>
      <c r="D9432" t="s">
        <v>16</v>
      </c>
      <c r="E9432" t="s">
        <v>16</v>
      </c>
      <c r="F9432" t="s">
        <v>16</v>
      </c>
      <c r="G9432" t="s">
        <v>7015</v>
      </c>
      <c r="H9432">
        <v>1</v>
      </c>
      <c r="I9432" t="s">
        <v>7143</v>
      </c>
    </row>
    <row r="9433" spans="1:9" x14ac:dyDescent="0.25">
      <c r="A9433" t="s">
        <v>41824</v>
      </c>
      <c r="B9433">
        <v>75211662</v>
      </c>
      <c r="C9433" t="s">
        <v>16</v>
      </c>
      <c r="D9433" t="s">
        <v>16</v>
      </c>
      <c r="E9433" t="s">
        <v>16</v>
      </c>
      <c r="F9433" t="s">
        <v>16</v>
      </c>
      <c r="G9433" t="s">
        <v>7015</v>
      </c>
      <c r="H9433">
        <v>1</v>
      </c>
      <c r="I9433" t="s">
        <v>7143</v>
      </c>
    </row>
    <row r="9434" spans="1:9" x14ac:dyDescent="0.25">
      <c r="A9434" t="s">
        <v>41825</v>
      </c>
      <c r="B9434">
        <v>75211662</v>
      </c>
      <c r="C9434" t="s">
        <v>16</v>
      </c>
      <c r="D9434" t="s">
        <v>16</v>
      </c>
      <c r="E9434" t="s">
        <v>16</v>
      </c>
      <c r="F9434" t="s">
        <v>16</v>
      </c>
      <c r="G9434" t="s">
        <v>7015</v>
      </c>
      <c r="H9434">
        <v>1</v>
      </c>
      <c r="I9434" t="s">
        <v>7143</v>
      </c>
    </row>
    <row r="9435" spans="1:9" x14ac:dyDescent="0.25">
      <c r="A9435" t="s">
        <v>41823</v>
      </c>
      <c r="B9435">
        <v>75211662</v>
      </c>
      <c r="C9435" t="s">
        <v>16</v>
      </c>
      <c r="D9435" t="s">
        <v>16</v>
      </c>
      <c r="E9435" t="s">
        <v>16</v>
      </c>
      <c r="F9435" t="s">
        <v>16</v>
      </c>
      <c r="G9435" t="s">
        <v>7015</v>
      </c>
      <c r="H9435">
        <v>1</v>
      </c>
      <c r="I9435" t="s">
        <v>7143</v>
      </c>
    </row>
    <row r="9436" spans="1:9" x14ac:dyDescent="0.25">
      <c r="A9436" t="s">
        <v>14162</v>
      </c>
      <c r="B9436">
        <v>75421677</v>
      </c>
      <c r="C9436" t="s">
        <v>16</v>
      </c>
      <c r="D9436" t="s">
        <v>16</v>
      </c>
      <c r="E9436" t="s">
        <v>16</v>
      </c>
      <c r="F9436" t="s">
        <v>16</v>
      </c>
      <c r="G9436" t="s">
        <v>3368</v>
      </c>
      <c r="H9436">
        <v>1</v>
      </c>
      <c r="I9436" t="s">
        <v>4892</v>
      </c>
    </row>
    <row r="9437" spans="1:9" x14ac:dyDescent="0.25">
      <c r="A9437" t="s">
        <v>14170</v>
      </c>
      <c r="B9437">
        <v>76991777</v>
      </c>
      <c r="C9437" t="s">
        <v>16</v>
      </c>
      <c r="D9437" t="s">
        <v>16</v>
      </c>
      <c r="E9437" t="s">
        <v>16</v>
      </c>
      <c r="F9437" t="s">
        <v>16</v>
      </c>
      <c r="G9437" t="s">
        <v>10931</v>
      </c>
      <c r="H9437">
        <v>1</v>
      </c>
      <c r="I9437" t="s">
        <v>13142</v>
      </c>
    </row>
    <row r="9438" spans="1:9" x14ac:dyDescent="0.25">
      <c r="A9438" t="s">
        <v>14774</v>
      </c>
      <c r="B9438">
        <v>75577000</v>
      </c>
      <c r="C9438" t="s">
        <v>16</v>
      </c>
      <c r="D9438" t="s">
        <v>16</v>
      </c>
      <c r="E9438" t="s">
        <v>16</v>
      </c>
      <c r="F9438" t="s">
        <v>16</v>
      </c>
      <c r="G9438" t="s">
        <v>3759</v>
      </c>
      <c r="H9438">
        <v>1</v>
      </c>
      <c r="I9438" t="s">
        <v>4898</v>
      </c>
    </row>
    <row r="9439" spans="1:9" x14ac:dyDescent="0.25">
      <c r="A9439" t="s">
        <v>15140</v>
      </c>
      <c r="B9439">
        <v>73575757</v>
      </c>
      <c r="C9439" t="s">
        <v>16</v>
      </c>
      <c r="D9439" t="s">
        <v>16</v>
      </c>
      <c r="E9439" t="s">
        <v>16</v>
      </c>
      <c r="F9439" t="s">
        <v>16</v>
      </c>
      <c r="G9439" t="s">
        <v>4331</v>
      </c>
      <c r="H9439">
        <v>1</v>
      </c>
      <c r="I9439" t="s">
        <v>5237</v>
      </c>
    </row>
    <row r="9440" spans="1:9" x14ac:dyDescent="0.25">
      <c r="A9440" t="s">
        <v>15289</v>
      </c>
      <c r="B9440">
        <v>73575757</v>
      </c>
      <c r="C9440" t="s">
        <v>16</v>
      </c>
      <c r="D9440" t="s">
        <v>16</v>
      </c>
      <c r="E9440" t="s">
        <v>16</v>
      </c>
      <c r="F9440" t="s">
        <v>16</v>
      </c>
      <c r="G9440" t="s">
        <v>4331</v>
      </c>
      <c r="H9440">
        <v>1</v>
      </c>
      <c r="I9440" t="s">
        <v>5237</v>
      </c>
    </row>
    <row r="9441" spans="1:9" x14ac:dyDescent="0.25">
      <c r="A9441" t="s">
        <v>14415</v>
      </c>
      <c r="B9441">
        <v>75211662</v>
      </c>
      <c r="C9441" t="s">
        <v>16</v>
      </c>
      <c r="D9441" t="s">
        <v>16</v>
      </c>
      <c r="E9441" t="s">
        <v>16</v>
      </c>
      <c r="F9441" t="s">
        <v>16</v>
      </c>
      <c r="G9441" t="s">
        <v>7015</v>
      </c>
      <c r="H9441">
        <v>1</v>
      </c>
      <c r="I9441" t="s">
        <v>7143</v>
      </c>
    </row>
    <row r="9442" spans="1:9" x14ac:dyDescent="0.25">
      <c r="A9442" t="s">
        <v>15027</v>
      </c>
      <c r="B9442">
        <v>70120140</v>
      </c>
      <c r="C9442" t="s">
        <v>16</v>
      </c>
      <c r="D9442" t="s">
        <v>16</v>
      </c>
      <c r="E9442" t="s">
        <v>16</v>
      </c>
      <c r="F9442" t="s">
        <v>16</v>
      </c>
      <c r="G9442" t="s">
        <v>2467</v>
      </c>
      <c r="H9442">
        <v>1</v>
      </c>
      <c r="I9442" t="s">
        <v>5232</v>
      </c>
    </row>
    <row r="9443" spans="1:9" x14ac:dyDescent="0.25">
      <c r="A9443" t="s">
        <v>15110</v>
      </c>
      <c r="B9443">
        <v>70120140</v>
      </c>
      <c r="C9443" t="s">
        <v>16</v>
      </c>
      <c r="D9443" t="s">
        <v>16</v>
      </c>
      <c r="E9443" t="s">
        <v>16</v>
      </c>
      <c r="F9443" t="s">
        <v>16</v>
      </c>
      <c r="G9443" t="s">
        <v>2467</v>
      </c>
      <c r="H9443">
        <v>1</v>
      </c>
      <c r="I9443" t="s">
        <v>5232</v>
      </c>
    </row>
    <row r="9444" spans="1:9" x14ac:dyDescent="0.25">
      <c r="A9444" t="s">
        <v>15104</v>
      </c>
      <c r="B9444">
        <v>70120140</v>
      </c>
      <c r="C9444" t="s">
        <v>16</v>
      </c>
      <c r="D9444" t="s">
        <v>16</v>
      </c>
      <c r="E9444" t="s">
        <v>16</v>
      </c>
      <c r="F9444" t="s">
        <v>16</v>
      </c>
      <c r="G9444" t="s">
        <v>2467</v>
      </c>
      <c r="H9444">
        <v>1</v>
      </c>
      <c r="I9444" t="s">
        <v>5232</v>
      </c>
    </row>
    <row r="9445" spans="1:9" x14ac:dyDescent="0.25">
      <c r="A9445" t="s">
        <v>15108</v>
      </c>
      <c r="B9445">
        <v>70120140</v>
      </c>
      <c r="C9445" t="s">
        <v>16</v>
      </c>
      <c r="D9445" t="s">
        <v>16</v>
      </c>
      <c r="E9445" t="s">
        <v>16</v>
      </c>
      <c r="F9445" t="s">
        <v>16</v>
      </c>
      <c r="G9445" t="s">
        <v>2467</v>
      </c>
      <c r="H9445">
        <v>1</v>
      </c>
      <c r="I9445" t="s">
        <v>5232</v>
      </c>
    </row>
    <row r="9446" spans="1:9" x14ac:dyDescent="0.25">
      <c r="A9446" t="s">
        <v>15105</v>
      </c>
      <c r="B9446">
        <v>70120140</v>
      </c>
      <c r="C9446" t="s">
        <v>16</v>
      </c>
      <c r="D9446" t="s">
        <v>16</v>
      </c>
      <c r="E9446" t="s">
        <v>16</v>
      </c>
      <c r="F9446" t="s">
        <v>16</v>
      </c>
      <c r="G9446" t="s">
        <v>2467</v>
      </c>
      <c r="H9446">
        <v>1</v>
      </c>
      <c r="I9446" t="s">
        <v>5232</v>
      </c>
    </row>
    <row r="9447" spans="1:9" x14ac:dyDescent="0.25">
      <c r="A9447" t="s">
        <v>15109</v>
      </c>
      <c r="B9447">
        <v>70120140</v>
      </c>
      <c r="C9447" t="s">
        <v>16</v>
      </c>
      <c r="D9447" t="s">
        <v>16</v>
      </c>
      <c r="E9447" t="s">
        <v>16</v>
      </c>
      <c r="F9447" t="s">
        <v>16</v>
      </c>
      <c r="G9447" t="s">
        <v>2467</v>
      </c>
      <c r="H9447">
        <v>1</v>
      </c>
      <c r="I9447" t="s">
        <v>5232</v>
      </c>
    </row>
    <row r="9448" spans="1:9" x14ac:dyDescent="0.25">
      <c r="A9448" t="s">
        <v>15113</v>
      </c>
      <c r="B9448">
        <v>70120140</v>
      </c>
      <c r="C9448" t="s">
        <v>16</v>
      </c>
      <c r="D9448" t="s">
        <v>16</v>
      </c>
      <c r="E9448" t="s">
        <v>16</v>
      </c>
      <c r="F9448" t="s">
        <v>16</v>
      </c>
      <c r="G9448" t="s">
        <v>2467</v>
      </c>
      <c r="H9448">
        <v>1</v>
      </c>
      <c r="I9448" t="s">
        <v>5232</v>
      </c>
    </row>
    <row r="9449" spans="1:9" x14ac:dyDescent="0.25">
      <c r="A9449" t="s">
        <v>15070</v>
      </c>
      <c r="B9449">
        <v>70120140</v>
      </c>
      <c r="C9449" t="s">
        <v>16</v>
      </c>
      <c r="D9449" t="s">
        <v>16</v>
      </c>
      <c r="E9449" t="s">
        <v>16</v>
      </c>
      <c r="F9449" t="s">
        <v>16</v>
      </c>
      <c r="G9449" t="s">
        <v>2467</v>
      </c>
      <c r="H9449">
        <v>1</v>
      </c>
      <c r="I9449" t="s">
        <v>5232</v>
      </c>
    </row>
    <row r="9450" spans="1:9" x14ac:dyDescent="0.25">
      <c r="A9450" t="s">
        <v>13968</v>
      </c>
      <c r="B9450">
        <v>70120140</v>
      </c>
      <c r="C9450" t="s">
        <v>16</v>
      </c>
      <c r="D9450" t="s">
        <v>16</v>
      </c>
      <c r="E9450" t="s">
        <v>16</v>
      </c>
      <c r="F9450" t="s">
        <v>16</v>
      </c>
      <c r="G9450" t="s">
        <v>2467</v>
      </c>
      <c r="H9450">
        <v>1</v>
      </c>
      <c r="I9450" t="s">
        <v>5232</v>
      </c>
    </row>
    <row r="9451" spans="1:9" x14ac:dyDescent="0.25">
      <c r="A9451" t="s">
        <v>15192</v>
      </c>
      <c r="B9451">
        <v>70120140</v>
      </c>
      <c r="C9451" t="s">
        <v>16</v>
      </c>
      <c r="D9451" t="s">
        <v>16</v>
      </c>
      <c r="E9451" t="s">
        <v>16</v>
      </c>
      <c r="F9451" t="s">
        <v>16</v>
      </c>
      <c r="G9451" t="s">
        <v>2467</v>
      </c>
      <c r="H9451">
        <v>1</v>
      </c>
      <c r="I9451" t="s">
        <v>5232</v>
      </c>
    </row>
    <row r="9452" spans="1:9" x14ac:dyDescent="0.25">
      <c r="A9452" t="s">
        <v>15198</v>
      </c>
      <c r="B9452">
        <v>70120140</v>
      </c>
      <c r="C9452" t="s">
        <v>16</v>
      </c>
      <c r="D9452" t="s">
        <v>16</v>
      </c>
      <c r="E9452" t="s">
        <v>16</v>
      </c>
      <c r="F9452" t="s">
        <v>16</v>
      </c>
      <c r="G9452" t="s">
        <v>2467</v>
      </c>
      <c r="H9452">
        <v>1</v>
      </c>
      <c r="I9452" t="s">
        <v>5232</v>
      </c>
    </row>
    <row r="9453" spans="1:9" x14ac:dyDescent="0.25">
      <c r="A9453" t="s">
        <v>15206</v>
      </c>
      <c r="B9453">
        <v>70120140</v>
      </c>
      <c r="C9453" t="s">
        <v>16</v>
      </c>
      <c r="D9453" t="s">
        <v>16</v>
      </c>
      <c r="E9453" t="s">
        <v>16</v>
      </c>
      <c r="F9453" t="s">
        <v>16</v>
      </c>
      <c r="G9453" t="s">
        <v>2467</v>
      </c>
      <c r="H9453">
        <v>1</v>
      </c>
      <c r="I9453" t="s">
        <v>5232</v>
      </c>
    </row>
    <row r="9454" spans="1:9" x14ac:dyDescent="0.25">
      <c r="A9454" t="s">
        <v>15199</v>
      </c>
      <c r="B9454">
        <v>70120140</v>
      </c>
      <c r="C9454" t="s">
        <v>16</v>
      </c>
      <c r="D9454" t="s">
        <v>16</v>
      </c>
      <c r="E9454" t="s">
        <v>16</v>
      </c>
      <c r="F9454" t="s">
        <v>16</v>
      </c>
      <c r="G9454" t="s">
        <v>2467</v>
      </c>
      <c r="H9454">
        <v>1</v>
      </c>
      <c r="I9454" t="s">
        <v>5232</v>
      </c>
    </row>
    <row r="9455" spans="1:9" x14ac:dyDescent="0.25">
      <c r="A9455" t="s">
        <v>15200</v>
      </c>
      <c r="B9455">
        <v>70120140</v>
      </c>
      <c r="C9455" t="s">
        <v>16</v>
      </c>
      <c r="D9455" t="s">
        <v>16</v>
      </c>
      <c r="E9455" t="s">
        <v>16</v>
      </c>
      <c r="F9455" t="s">
        <v>16</v>
      </c>
      <c r="G9455" t="s">
        <v>2467</v>
      </c>
      <c r="H9455">
        <v>1</v>
      </c>
      <c r="I9455" t="s">
        <v>5232</v>
      </c>
    </row>
    <row r="9456" spans="1:9" x14ac:dyDescent="0.25">
      <c r="A9456" t="s">
        <v>15250</v>
      </c>
      <c r="B9456">
        <v>70120140</v>
      </c>
      <c r="C9456" t="s">
        <v>16</v>
      </c>
      <c r="D9456" t="s">
        <v>16</v>
      </c>
      <c r="E9456" t="s">
        <v>16</v>
      </c>
      <c r="F9456" t="s">
        <v>16</v>
      </c>
      <c r="G9456" t="s">
        <v>2467</v>
      </c>
      <c r="H9456">
        <v>1</v>
      </c>
      <c r="I9456" t="s">
        <v>5232</v>
      </c>
    </row>
    <row r="9457" spans="1:9" x14ac:dyDescent="0.25">
      <c r="A9457" t="s">
        <v>15033</v>
      </c>
      <c r="B9457">
        <v>70120140</v>
      </c>
      <c r="C9457" t="s">
        <v>16</v>
      </c>
      <c r="D9457" t="s">
        <v>16</v>
      </c>
      <c r="E9457" t="s">
        <v>16</v>
      </c>
      <c r="F9457" t="s">
        <v>16</v>
      </c>
      <c r="G9457" t="s">
        <v>2467</v>
      </c>
      <c r="H9457">
        <v>1</v>
      </c>
      <c r="I9457" t="s">
        <v>5232</v>
      </c>
    </row>
    <row r="9458" spans="1:9" x14ac:dyDescent="0.25">
      <c r="A9458" t="s">
        <v>15126</v>
      </c>
      <c r="B9458">
        <v>70120140</v>
      </c>
      <c r="C9458" t="s">
        <v>16</v>
      </c>
      <c r="D9458" t="s">
        <v>16</v>
      </c>
      <c r="E9458" t="s">
        <v>16</v>
      </c>
      <c r="F9458" t="s">
        <v>16</v>
      </c>
      <c r="G9458" t="s">
        <v>2467</v>
      </c>
      <c r="H9458">
        <v>1</v>
      </c>
      <c r="I9458" t="s">
        <v>5232</v>
      </c>
    </row>
    <row r="9459" spans="1:9" x14ac:dyDescent="0.25">
      <c r="A9459" t="s">
        <v>15124</v>
      </c>
      <c r="B9459">
        <v>70120140</v>
      </c>
      <c r="C9459" t="s">
        <v>16</v>
      </c>
      <c r="D9459" t="s">
        <v>16</v>
      </c>
      <c r="E9459" t="s">
        <v>16</v>
      </c>
      <c r="F9459" t="s">
        <v>16</v>
      </c>
      <c r="G9459" t="s">
        <v>2467</v>
      </c>
      <c r="H9459">
        <v>1</v>
      </c>
      <c r="I9459" t="s">
        <v>5232</v>
      </c>
    </row>
    <row r="9460" spans="1:9" x14ac:dyDescent="0.25">
      <c r="A9460" t="s">
        <v>15125</v>
      </c>
      <c r="B9460">
        <v>70120140</v>
      </c>
      <c r="C9460" t="s">
        <v>16</v>
      </c>
      <c r="D9460" t="s">
        <v>16</v>
      </c>
      <c r="E9460" t="s">
        <v>16</v>
      </c>
      <c r="F9460" t="s">
        <v>16</v>
      </c>
      <c r="G9460" t="s">
        <v>2467</v>
      </c>
      <c r="H9460">
        <v>1</v>
      </c>
      <c r="I9460" t="s">
        <v>5232</v>
      </c>
    </row>
    <row r="9461" spans="1:9" x14ac:dyDescent="0.25">
      <c r="A9461" t="s">
        <v>41995</v>
      </c>
      <c r="B9461">
        <v>75180019</v>
      </c>
      <c r="C9461" t="s">
        <v>16</v>
      </c>
      <c r="D9461" t="s">
        <v>16</v>
      </c>
      <c r="E9461" t="s">
        <v>16</v>
      </c>
      <c r="F9461" t="s">
        <v>16</v>
      </c>
      <c r="G9461" t="s">
        <v>2430</v>
      </c>
      <c r="H9461">
        <v>1</v>
      </c>
      <c r="I9461" t="s">
        <v>5227</v>
      </c>
    </row>
    <row r="9462" spans="1:9" x14ac:dyDescent="0.25">
      <c r="A9462" t="s">
        <v>41993</v>
      </c>
      <c r="B9462">
        <v>75180019</v>
      </c>
      <c r="C9462" t="s">
        <v>16</v>
      </c>
      <c r="D9462" t="s">
        <v>16</v>
      </c>
      <c r="E9462" t="s">
        <v>16</v>
      </c>
      <c r="F9462" t="s">
        <v>16</v>
      </c>
      <c r="G9462" t="s">
        <v>2430</v>
      </c>
      <c r="H9462">
        <v>1</v>
      </c>
      <c r="I9462" t="s">
        <v>5227</v>
      </c>
    </row>
    <row r="9463" spans="1:9" x14ac:dyDescent="0.25">
      <c r="A9463" t="s">
        <v>41994</v>
      </c>
      <c r="B9463">
        <v>75180019</v>
      </c>
      <c r="C9463" t="s">
        <v>16</v>
      </c>
      <c r="D9463" t="s">
        <v>16</v>
      </c>
      <c r="E9463" t="s">
        <v>16</v>
      </c>
      <c r="F9463" t="s">
        <v>16</v>
      </c>
      <c r="G9463" t="s">
        <v>2430</v>
      </c>
      <c r="H9463">
        <v>1</v>
      </c>
      <c r="I9463" t="s">
        <v>5227</v>
      </c>
    </row>
    <row r="9464" spans="1:9" x14ac:dyDescent="0.25">
      <c r="A9464" t="s">
        <v>14178</v>
      </c>
      <c r="B9464">
        <v>75180019</v>
      </c>
      <c r="C9464" t="s">
        <v>16</v>
      </c>
      <c r="D9464" t="s">
        <v>16</v>
      </c>
      <c r="E9464" t="s">
        <v>16</v>
      </c>
      <c r="F9464" t="s">
        <v>16</v>
      </c>
      <c r="G9464" t="s">
        <v>2430</v>
      </c>
      <c r="H9464">
        <v>1</v>
      </c>
      <c r="I9464" t="s">
        <v>5227</v>
      </c>
    </row>
    <row r="9465" spans="1:9" x14ac:dyDescent="0.25">
      <c r="A9465" t="s">
        <v>14174</v>
      </c>
      <c r="B9465">
        <v>75180019</v>
      </c>
      <c r="C9465" t="s">
        <v>16</v>
      </c>
      <c r="D9465" t="s">
        <v>16</v>
      </c>
      <c r="E9465" t="s">
        <v>16</v>
      </c>
      <c r="F9465" t="s">
        <v>16</v>
      </c>
      <c r="G9465" t="s">
        <v>2430</v>
      </c>
      <c r="H9465">
        <v>1</v>
      </c>
      <c r="I9465" t="s">
        <v>5227</v>
      </c>
    </row>
    <row r="9466" spans="1:9" x14ac:dyDescent="0.25">
      <c r="A9466" t="s">
        <v>13971</v>
      </c>
      <c r="B9466">
        <v>75180019</v>
      </c>
      <c r="C9466" t="s">
        <v>16</v>
      </c>
      <c r="D9466" t="s">
        <v>16</v>
      </c>
      <c r="E9466" t="s">
        <v>16</v>
      </c>
      <c r="F9466" t="s">
        <v>16</v>
      </c>
      <c r="G9466" t="s">
        <v>2430</v>
      </c>
      <c r="H9466">
        <v>1</v>
      </c>
      <c r="I9466" t="s">
        <v>5227</v>
      </c>
    </row>
    <row r="9467" spans="1:9" x14ac:dyDescent="0.25">
      <c r="A9467" t="s">
        <v>14136</v>
      </c>
      <c r="B9467">
        <v>75211662</v>
      </c>
      <c r="C9467" t="s">
        <v>16</v>
      </c>
      <c r="D9467" t="s">
        <v>16</v>
      </c>
      <c r="E9467" t="s">
        <v>16</v>
      </c>
      <c r="F9467" t="s">
        <v>16</v>
      </c>
      <c r="G9467" t="s">
        <v>7015</v>
      </c>
      <c r="H9467">
        <v>1</v>
      </c>
      <c r="I9467" t="s">
        <v>7143</v>
      </c>
    </row>
    <row r="9468" spans="1:9" x14ac:dyDescent="0.25">
      <c r="A9468" t="s">
        <v>14137</v>
      </c>
      <c r="B9468">
        <v>75211662</v>
      </c>
      <c r="C9468" t="s">
        <v>16</v>
      </c>
      <c r="D9468" t="s">
        <v>16</v>
      </c>
      <c r="E9468" t="s">
        <v>16</v>
      </c>
      <c r="F9468" t="s">
        <v>16</v>
      </c>
      <c r="G9468" t="s">
        <v>7015</v>
      </c>
      <c r="H9468">
        <v>1</v>
      </c>
      <c r="I9468" t="s">
        <v>7143</v>
      </c>
    </row>
    <row r="9469" spans="1:9" x14ac:dyDescent="0.25">
      <c r="A9469" t="s">
        <v>14134</v>
      </c>
      <c r="B9469">
        <v>75211662</v>
      </c>
      <c r="C9469" t="s">
        <v>16</v>
      </c>
      <c r="D9469" t="s">
        <v>16</v>
      </c>
      <c r="E9469" t="s">
        <v>16</v>
      </c>
      <c r="F9469" t="s">
        <v>16</v>
      </c>
      <c r="G9469" t="s">
        <v>7015</v>
      </c>
      <c r="H9469">
        <v>1</v>
      </c>
      <c r="I9469" t="s">
        <v>7143</v>
      </c>
    </row>
    <row r="9470" spans="1:9" x14ac:dyDescent="0.25">
      <c r="A9470" t="s">
        <v>14138</v>
      </c>
      <c r="B9470">
        <v>75211662</v>
      </c>
      <c r="C9470" t="s">
        <v>16</v>
      </c>
      <c r="D9470" t="s">
        <v>16</v>
      </c>
      <c r="E9470" t="s">
        <v>16</v>
      </c>
      <c r="F9470" t="s">
        <v>16</v>
      </c>
      <c r="G9470" t="s">
        <v>7015</v>
      </c>
      <c r="H9470">
        <v>1</v>
      </c>
      <c r="I9470" t="s">
        <v>7143</v>
      </c>
    </row>
    <row r="9471" spans="1:9" x14ac:dyDescent="0.25">
      <c r="A9471" t="s">
        <v>14987</v>
      </c>
      <c r="B9471">
        <v>75211662</v>
      </c>
      <c r="C9471" t="s">
        <v>16</v>
      </c>
      <c r="D9471" t="s">
        <v>16</v>
      </c>
      <c r="E9471" t="s">
        <v>16</v>
      </c>
      <c r="F9471" t="s">
        <v>16</v>
      </c>
      <c r="G9471" t="s">
        <v>7015</v>
      </c>
      <c r="H9471">
        <v>1</v>
      </c>
      <c r="I9471" t="s">
        <v>7143</v>
      </c>
    </row>
    <row r="9472" spans="1:9" x14ac:dyDescent="0.25">
      <c r="A9472" t="s">
        <v>14139</v>
      </c>
      <c r="B9472">
        <v>75211662</v>
      </c>
      <c r="C9472" t="s">
        <v>16</v>
      </c>
      <c r="D9472" t="s">
        <v>16</v>
      </c>
      <c r="E9472" t="s">
        <v>16</v>
      </c>
      <c r="F9472" t="s">
        <v>16</v>
      </c>
      <c r="G9472" t="s">
        <v>7015</v>
      </c>
      <c r="H9472">
        <v>1</v>
      </c>
      <c r="I9472" t="s">
        <v>7143</v>
      </c>
    </row>
    <row r="9473" spans="1:9" x14ac:dyDescent="0.25">
      <c r="A9473" t="s">
        <v>14135</v>
      </c>
      <c r="B9473">
        <v>75211662</v>
      </c>
      <c r="C9473" t="s">
        <v>16</v>
      </c>
      <c r="D9473" t="s">
        <v>16</v>
      </c>
      <c r="E9473" t="s">
        <v>16</v>
      </c>
      <c r="F9473" t="s">
        <v>16</v>
      </c>
      <c r="G9473" t="s">
        <v>7015</v>
      </c>
      <c r="H9473">
        <v>1</v>
      </c>
      <c r="I9473" t="s">
        <v>7143</v>
      </c>
    </row>
    <row r="9474" spans="1:9" x14ac:dyDescent="0.25">
      <c r="A9474" t="s">
        <v>15144</v>
      </c>
      <c r="B9474">
        <v>75211662</v>
      </c>
      <c r="C9474" t="s">
        <v>16</v>
      </c>
      <c r="D9474" t="s">
        <v>16</v>
      </c>
      <c r="E9474" t="s">
        <v>16</v>
      </c>
      <c r="F9474" t="s">
        <v>16</v>
      </c>
      <c r="G9474" t="s">
        <v>7015</v>
      </c>
      <c r="H9474">
        <v>1</v>
      </c>
      <c r="I9474" t="s">
        <v>7143</v>
      </c>
    </row>
    <row r="9475" spans="1:9" x14ac:dyDescent="0.25">
      <c r="A9475" t="s">
        <v>14150</v>
      </c>
      <c r="B9475">
        <v>75211662</v>
      </c>
      <c r="C9475" t="s">
        <v>16</v>
      </c>
      <c r="D9475" t="s">
        <v>16</v>
      </c>
      <c r="E9475" t="s">
        <v>16</v>
      </c>
      <c r="F9475" t="s">
        <v>16</v>
      </c>
      <c r="G9475" t="s">
        <v>7015</v>
      </c>
      <c r="H9475">
        <v>1</v>
      </c>
      <c r="I9475" t="s">
        <v>7143</v>
      </c>
    </row>
    <row r="9476" spans="1:9" x14ac:dyDescent="0.25">
      <c r="A9476" t="s">
        <v>14140</v>
      </c>
      <c r="B9476">
        <v>75211662</v>
      </c>
      <c r="C9476" t="s">
        <v>16</v>
      </c>
      <c r="D9476" t="s">
        <v>16</v>
      </c>
      <c r="E9476" t="s">
        <v>16</v>
      </c>
      <c r="F9476" t="s">
        <v>16</v>
      </c>
      <c r="G9476" t="s">
        <v>7015</v>
      </c>
      <c r="H9476">
        <v>1</v>
      </c>
      <c r="I9476" t="s">
        <v>7143</v>
      </c>
    </row>
    <row r="9477" spans="1:9" x14ac:dyDescent="0.25">
      <c r="A9477" t="s">
        <v>14243</v>
      </c>
      <c r="B9477">
        <v>75211662</v>
      </c>
      <c r="C9477" t="s">
        <v>16</v>
      </c>
      <c r="D9477" t="s">
        <v>16</v>
      </c>
      <c r="E9477" t="s">
        <v>16</v>
      </c>
      <c r="F9477" t="s">
        <v>16</v>
      </c>
      <c r="G9477" t="s">
        <v>7015</v>
      </c>
      <c r="H9477">
        <v>1</v>
      </c>
      <c r="I9477" t="s">
        <v>7143</v>
      </c>
    </row>
    <row r="9478" spans="1:9" x14ac:dyDescent="0.25">
      <c r="A9478" t="s">
        <v>14577</v>
      </c>
      <c r="B9478">
        <v>75211662</v>
      </c>
      <c r="C9478" t="s">
        <v>16</v>
      </c>
      <c r="D9478" t="s">
        <v>16</v>
      </c>
      <c r="E9478" t="s">
        <v>16</v>
      </c>
      <c r="F9478" t="s">
        <v>16</v>
      </c>
      <c r="G9478" t="s">
        <v>7015</v>
      </c>
      <c r="H9478">
        <v>1</v>
      </c>
      <c r="I9478" t="s">
        <v>7143</v>
      </c>
    </row>
    <row r="9479" spans="1:9" x14ac:dyDescent="0.25">
      <c r="A9479" t="s">
        <v>14245</v>
      </c>
      <c r="B9479">
        <v>75211662</v>
      </c>
      <c r="C9479" t="s">
        <v>16</v>
      </c>
      <c r="D9479" t="s">
        <v>16</v>
      </c>
      <c r="E9479" t="s">
        <v>16</v>
      </c>
      <c r="F9479" t="s">
        <v>16</v>
      </c>
      <c r="G9479" t="s">
        <v>7015</v>
      </c>
      <c r="H9479">
        <v>1</v>
      </c>
      <c r="I9479" t="s">
        <v>7143</v>
      </c>
    </row>
    <row r="9480" spans="1:9" x14ac:dyDescent="0.25">
      <c r="A9480" t="s">
        <v>14595</v>
      </c>
      <c r="B9480">
        <v>75211662</v>
      </c>
      <c r="C9480" t="s">
        <v>16</v>
      </c>
      <c r="D9480" t="s">
        <v>16</v>
      </c>
      <c r="E9480" t="s">
        <v>16</v>
      </c>
      <c r="F9480" t="s">
        <v>16</v>
      </c>
      <c r="G9480" t="s">
        <v>7015</v>
      </c>
      <c r="H9480">
        <v>1</v>
      </c>
      <c r="I9480" t="s">
        <v>7143</v>
      </c>
    </row>
    <row r="9481" spans="1:9" x14ac:dyDescent="0.25">
      <c r="A9481" t="s">
        <v>14246</v>
      </c>
      <c r="B9481">
        <v>75211662</v>
      </c>
      <c r="C9481" t="s">
        <v>16</v>
      </c>
      <c r="D9481" t="s">
        <v>16</v>
      </c>
      <c r="E9481" t="s">
        <v>16</v>
      </c>
      <c r="F9481" t="s">
        <v>16</v>
      </c>
      <c r="G9481" t="s">
        <v>7015</v>
      </c>
      <c r="H9481">
        <v>1</v>
      </c>
      <c r="I9481" t="s">
        <v>7143</v>
      </c>
    </row>
    <row r="9482" spans="1:9" x14ac:dyDescent="0.25">
      <c r="A9482" t="s">
        <v>14576</v>
      </c>
      <c r="B9482">
        <v>75211662</v>
      </c>
      <c r="C9482" t="s">
        <v>16</v>
      </c>
      <c r="D9482" t="s">
        <v>16</v>
      </c>
      <c r="E9482" t="s">
        <v>16</v>
      </c>
      <c r="F9482" t="s">
        <v>16</v>
      </c>
      <c r="G9482" t="s">
        <v>7015</v>
      </c>
      <c r="H9482">
        <v>1</v>
      </c>
      <c r="I9482" t="s">
        <v>7143</v>
      </c>
    </row>
    <row r="9483" spans="1:9" x14ac:dyDescent="0.25">
      <c r="A9483" t="s">
        <v>15338</v>
      </c>
      <c r="B9483">
        <v>75211662</v>
      </c>
      <c r="C9483" t="s">
        <v>16</v>
      </c>
      <c r="D9483" t="s">
        <v>16</v>
      </c>
      <c r="E9483" t="s">
        <v>16</v>
      </c>
      <c r="F9483" t="s">
        <v>16</v>
      </c>
      <c r="G9483" t="s">
        <v>7015</v>
      </c>
      <c r="H9483">
        <v>1</v>
      </c>
      <c r="I9483" t="s">
        <v>7143</v>
      </c>
    </row>
    <row r="9484" spans="1:9" x14ac:dyDescent="0.25">
      <c r="A9484" t="s">
        <v>15358</v>
      </c>
      <c r="B9484">
        <v>75211662</v>
      </c>
      <c r="C9484" t="s">
        <v>16</v>
      </c>
      <c r="D9484" t="s">
        <v>16</v>
      </c>
      <c r="E9484" t="s">
        <v>16</v>
      </c>
      <c r="F9484" t="s">
        <v>16</v>
      </c>
      <c r="G9484" t="s">
        <v>7015</v>
      </c>
      <c r="H9484">
        <v>1</v>
      </c>
      <c r="I9484" t="s">
        <v>7143</v>
      </c>
    </row>
    <row r="9485" spans="1:9" x14ac:dyDescent="0.25">
      <c r="A9485" t="s">
        <v>14593</v>
      </c>
      <c r="B9485">
        <v>75211662</v>
      </c>
      <c r="C9485" t="s">
        <v>16</v>
      </c>
      <c r="D9485" t="s">
        <v>16</v>
      </c>
      <c r="E9485" t="s">
        <v>16</v>
      </c>
      <c r="F9485" t="s">
        <v>16</v>
      </c>
      <c r="G9485" t="s">
        <v>7015</v>
      </c>
      <c r="H9485">
        <v>1</v>
      </c>
      <c r="I9485" t="s">
        <v>7143</v>
      </c>
    </row>
    <row r="9486" spans="1:9" x14ac:dyDescent="0.25">
      <c r="A9486" t="s">
        <v>16683</v>
      </c>
      <c r="B9486">
        <v>75211662</v>
      </c>
      <c r="C9486" t="s">
        <v>16</v>
      </c>
      <c r="D9486" t="s">
        <v>16</v>
      </c>
      <c r="E9486" t="s">
        <v>16</v>
      </c>
      <c r="F9486" t="s">
        <v>16</v>
      </c>
      <c r="G9486" t="s">
        <v>7015</v>
      </c>
      <c r="H9486">
        <v>1</v>
      </c>
      <c r="I9486" t="s">
        <v>7143</v>
      </c>
    </row>
    <row r="9487" spans="1:9" x14ac:dyDescent="0.25">
      <c r="A9487" t="s">
        <v>16660</v>
      </c>
      <c r="B9487">
        <v>75211662</v>
      </c>
      <c r="C9487" t="s">
        <v>16</v>
      </c>
      <c r="D9487" t="s">
        <v>16</v>
      </c>
      <c r="E9487" t="s">
        <v>16</v>
      </c>
      <c r="F9487" t="s">
        <v>16</v>
      </c>
      <c r="G9487" t="s">
        <v>7015</v>
      </c>
      <c r="H9487">
        <v>1</v>
      </c>
      <c r="I9487" t="s">
        <v>7143</v>
      </c>
    </row>
    <row r="9488" spans="1:9" x14ac:dyDescent="0.25">
      <c r="A9488" t="s">
        <v>40799</v>
      </c>
      <c r="B9488">
        <v>75211662</v>
      </c>
      <c r="C9488" t="s">
        <v>16</v>
      </c>
      <c r="D9488" t="s">
        <v>16</v>
      </c>
      <c r="E9488" t="s">
        <v>16</v>
      </c>
      <c r="F9488" t="s">
        <v>16</v>
      </c>
      <c r="G9488" t="s">
        <v>7015</v>
      </c>
      <c r="H9488">
        <v>1</v>
      </c>
      <c r="I9488" t="s">
        <v>7143</v>
      </c>
    </row>
    <row r="9489" spans="1:9" x14ac:dyDescent="0.25">
      <c r="A9489" t="s">
        <v>40843</v>
      </c>
      <c r="B9489">
        <v>75211662</v>
      </c>
      <c r="C9489" t="s">
        <v>16</v>
      </c>
      <c r="D9489" t="s">
        <v>16</v>
      </c>
      <c r="E9489" t="s">
        <v>16</v>
      </c>
      <c r="F9489" t="s">
        <v>16</v>
      </c>
      <c r="G9489" t="s">
        <v>7015</v>
      </c>
      <c r="H9489">
        <v>1</v>
      </c>
      <c r="I9489" t="s">
        <v>7143</v>
      </c>
    </row>
    <row r="9490" spans="1:9" x14ac:dyDescent="0.25">
      <c r="A9490" t="s">
        <v>40814</v>
      </c>
      <c r="B9490">
        <v>75211662</v>
      </c>
      <c r="C9490" t="s">
        <v>16</v>
      </c>
      <c r="D9490" t="s">
        <v>16</v>
      </c>
      <c r="E9490" t="s">
        <v>16</v>
      </c>
      <c r="F9490" t="s">
        <v>16</v>
      </c>
      <c r="G9490" t="s">
        <v>7015</v>
      </c>
      <c r="H9490">
        <v>1</v>
      </c>
      <c r="I9490" t="s">
        <v>7143</v>
      </c>
    </row>
    <row r="9491" spans="1:9" x14ac:dyDescent="0.25">
      <c r="A9491" t="s">
        <v>40801</v>
      </c>
      <c r="B9491">
        <v>75211662</v>
      </c>
      <c r="C9491" t="s">
        <v>16</v>
      </c>
      <c r="D9491" t="s">
        <v>16</v>
      </c>
      <c r="E9491" t="s">
        <v>16</v>
      </c>
      <c r="F9491" t="s">
        <v>16</v>
      </c>
      <c r="G9491" t="s">
        <v>7015</v>
      </c>
      <c r="H9491">
        <v>1</v>
      </c>
      <c r="I9491" t="s">
        <v>7143</v>
      </c>
    </row>
    <row r="9492" spans="1:9" x14ac:dyDescent="0.25">
      <c r="A9492" t="s">
        <v>40803</v>
      </c>
      <c r="B9492">
        <v>75211662</v>
      </c>
      <c r="C9492" t="s">
        <v>16</v>
      </c>
      <c r="D9492" t="s">
        <v>16</v>
      </c>
      <c r="E9492" t="s">
        <v>16</v>
      </c>
      <c r="F9492" t="s">
        <v>16</v>
      </c>
      <c r="G9492" t="s">
        <v>7015</v>
      </c>
      <c r="H9492">
        <v>1</v>
      </c>
      <c r="I9492" t="s">
        <v>7143</v>
      </c>
    </row>
    <row r="9493" spans="1:9" x14ac:dyDescent="0.25">
      <c r="A9493" t="s">
        <v>41838</v>
      </c>
      <c r="B9493">
        <v>75211662</v>
      </c>
      <c r="C9493" t="s">
        <v>16</v>
      </c>
      <c r="D9493" t="s">
        <v>16</v>
      </c>
      <c r="E9493" t="s">
        <v>16</v>
      </c>
      <c r="F9493" t="s">
        <v>16</v>
      </c>
      <c r="G9493" t="s">
        <v>7015</v>
      </c>
      <c r="H9493">
        <v>1</v>
      </c>
      <c r="I9493" t="s">
        <v>7143</v>
      </c>
    </row>
    <row r="9494" spans="1:9" x14ac:dyDescent="0.25">
      <c r="A9494" t="s">
        <v>41834</v>
      </c>
      <c r="B9494">
        <v>75211662</v>
      </c>
      <c r="C9494" t="s">
        <v>16</v>
      </c>
      <c r="D9494" t="s">
        <v>16</v>
      </c>
      <c r="E9494" t="s">
        <v>16</v>
      </c>
      <c r="F9494" t="s">
        <v>16</v>
      </c>
      <c r="G9494" t="s">
        <v>7015</v>
      </c>
      <c r="H9494">
        <v>1</v>
      </c>
      <c r="I9494" t="s">
        <v>7143</v>
      </c>
    </row>
    <row r="9495" spans="1:9" x14ac:dyDescent="0.25">
      <c r="A9495" t="s">
        <v>41213</v>
      </c>
      <c r="B9495">
        <v>75211662</v>
      </c>
      <c r="C9495" t="s">
        <v>16</v>
      </c>
      <c r="D9495" t="s">
        <v>16</v>
      </c>
      <c r="E9495" t="s">
        <v>16</v>
      </c>
      <c r="F9495" t="s">
        <v>16</v>
      </c>
      <c r="G9495" t="s">
        <v>7015</v>
      </c>
      <c r="H9495">
        <v>1</v>
      </c>
      <c r="I9495" t="s">
        <v>7143</v>
      </c>
    </row>
    <row r="9496" spans="1:9" x14ac:dyDescent="0.25">
      <c r="A9496" t="s">
        <v>41214</v>
      </c>
      <c r="B9496">
        <v>75211662</v>
      </c>
      <c r="C9496" t="s">
        <v>16</v>
      </c>
      <c r="D9496" t="s">
        <v>16</v>
      </c>
      <c r="E9496" t="s">
        <v>16</v>
      </c>
      <c r="F9496" t="s">
        <v>16</v>
      </c>
      <c r="G9496" t="s">
        <v>7015</v>
      </c>
      <c r="H9496">
        <v>1</v>
      </c>
      <c r="I9496" t="s">
        <v>7143</v>
      </c>
    </row>
    <row r="9497" spans="1:9" x14ac:dyDescent="0.25">
      <c r="A9497" t="s">
        <v>41637</v>
      </c>
      <c r="B9497">
        <v>75211662</v>
      </c>
      <c r="C9497" t="s">
        <v>16</v>
      </c>
      <c r="D9497" t="s">
        <v>16</v>
      </c>
      <c r="E9497" t="s">
        <v>16</v>
      </c>
      <c r="F9497" t="s">
        <v>16</v>
      </c>
      <c r="G9497" t="s">
        <v>7015</v>
      </c>
      <c r="H9497">
        <v>1</v>
      </c>
      <c r="I9497" t="s">
        <v>7143</v>
      </c>
    </row>
    <row r="9498" spans="1:9" x14ac:dyDescent="0.25">
      <c r="A9498" t="s">
        <v>41640</v>
      </c>
      <c r="B9498">
        <v>75211662</v>
      </c>
      <c r="C9498" t="s">
        <v>16</v>
      </c>
      <c r="D9498" t="s">
        <v>16</v>
      </c>
      <c r="E9498" t="s">
        <v>16</v>
      </c>
      <c r="F9498" t="s">
        <v>16</v>
      </c>
      <c r="G9498" t="s">
        <v>7015</v>
      </c>
      <c r="H9498">
        <v>1</v>
      </c>
      <c r="I9498" t="s">
        <v>7143</v>
      </c>
    </row>
    <row r="9499" spans="1:9" x14ac:dyDescent="0.25">
      <c r="A9499" t="s">
        <v>41641</v>
      </c>
      <c r="B9499">
        <v>75211662</v>
      </c>
      <c r="C9499" t="s">
        <v>16</v>
      </c>
      <c r="D9499" t="s">
        <v>16</v>
      </c>
      <c r="E9499" t="s">
        <v>16</v>
      </c>
      <c r="F9499" t="s">
        <v>16</v>
      </c>
      <c r="G9499" t="s">
        <v>7015</v>
      </c>
      <c r="H9499">
        <v>1</v>
      </c>
      <c r="I9499" t="s">
        <v>7143</v>
      </c>
    </row>
    <row r="9500" spans="1:9" x14ac:dyDescent="0.25">
      <c r="A9500" t="s">
        <v>41642</v>
      </c>
      <c r="B9500">
        <v>75211662</v>
      </c>
      <c r="C9500" t="s">
        <v>16</v>
      </c>
      <c r="D9500" t="s">
        <v>16</v>
      </c>
      <c r="E9500" t="s">
        <v>16</v>
      </c>
      <c r="F9500" t="s">
        <v>16</v>
      </c>
      <c r="G9500" t="s">
        <v>7015</v>
      </c>
      <c r="H9500">
        <v>1</v>
      </c>
      <c r="I9500" t="s">
        <v>7143</v>
      </c>
    </row>
    <row r="9501" spans="1:9" x14ac:dyDescent="0.25">
      <c r="A9501" t="s">
        <v>41643</v>
      </c>
      <c r="B9501">
        <v>75211662</v>
      </c>
      <c r="C9501" t="s">
        <v>16</v>
      </c>
      <c r="D9501" t="s">
        <v>16</v>
      </c>
      <c r="E9501" t="s">
        <v>16</v>
      </c>
      <c r="F9501" t="s">
        <v>16</v>
      </c>
      <c r="G9501" t="s">
        <v>7015</v>
      </c>
      <c r="H9501">
        <v>1</v>
      </c>
      <c r="I9501" t="s">
        <v>7143</v>
      </c>
    </row>
    <row r="9502" spans="1:9" x14ac:dyDescent="0.25">
      <c r="A9502" t="s">
        <v>41644</v>
      </c>
      <c r="B9502">
        <v>75211662</v>
      </c>
      <c r="C9502" t="s">
        <v>16</v>
      </c>
      <c r="D9502" t="s">
        <v>16</v>
      </c>
      <c r="E9502" t="s">
        <v>16</v>
      </c>
      <c r="F9502" t="s">
        <v>16</v>
      </c>
      <c r="G9502" t="s">
        <v>7015</v>
      </c>
      <c r="H9502">
        <v>1</v>
      </c>
      <c r="I9502" t="s">
        <v>7143</v>
      </c>
    </row>
    <row r="9503" spans="1:9" x14ac:dyDescent="0.25">
      <c r="A9503" t="s">
        <v>41645</v>
      </c>
      <c r="B9503">
        <v>75211662</v>
      </c>
      <c r="C9503" t="s">
        <v>16</v>
      </c>
      <c r="D9503" t="s">
        <v>16</v>
      </c>
      <c r="E9503" t="s">
        <v>16</v>
      </c>
      <c r="F9503" t="s">
        <v>16</v>
      </c>
      <c r="G9503" t="s">
        <v>7015</v>
      </c>
      <c r="H9503">
        <v>1</v>
      </c>
      <c r="I9503" t="s">
        <v>7143</v>
      </c>
    </row>
    <row r="9504" spans="1:9" x14ac:dyDescent="0.25">
      <c r="A9504" t="s">
        <v>41646</v>
      </c>
      <c r="B9504">
        <v>75211662</v>
      </c>
      <c r="C9504" t="s">
        <v>16</v>
      </c>
      <c r="D9504" t="s">
        <v>16</v>
      </c>
      <c r="E9504" t="s">
        <v>16</v>
      </c>
      <c r="F9504" t="s">
        <v>16</v>
      </c>
      <c r="G9504" t="s">
        <v>7015</v>
      </c>
      <c r="H9504">
        <v>1</v>
      </c>
      <c r="I9504" t="s">
        <v>7143</v>
      </c>
    </row>
    <row r="9505" spans="1:9" x14ac:dyDescent="0.25">
      <c r="A9505" t="s">
        <v>41474</v>
      </c>
      <c r="B9505">
        <v>75211662</v>
      </c>
      <c r="C9505" t="s">
        <v>16</v>
      </c>
      <c r="D9505" t="s">
        <v>16</v>
      </c>
      <c r="E9505" t="s">
        <v>16</v>
      </c>
      <c r="F9505" t="s">
        <v>16</v>
      </c>
      <c r="G9505" t="s">
        <v>7015</v>
      </c>
      <c r="H9505">
        <v>1</v>
      </c>
      <c r="I9505" t="s">
        <v>7143</v>
      </c>
    </row>
    <row r="9506" spans="1:9" x14ac:dyDescent="0.25">
      <c r="A9506" t="s">
        <v>41232</v>
      </c>
      <c r="B9506">
        <v>75211662</v>
      </c>
      <c r="C9506" t="s">
        <v>16</v>
      </c>
      <c r="D9506" t="s">
        <v>16</v>
      </c>
      <c r="E9506" t="s">
        <v>16</v>
      </c>
      <c r="F9506" t="s">
        <v>16</v>
      </c>
      <c r="G9506" t="s">
        <v>7015</v>
      </c>
      <c r="H9506">
        <v>1</v>
      </c>
      <c r="I9506" t="s">
        <v>7143</v>
      </c>
    </row>
    <row r="9507" spans="1:9" x14ac:dyDescent="0.25">
      <c r="A9507" t="s">
        <v>41216</v>
      </c>
      <c r="B9507">
        <v>75211662</v>
      </c>
      <c r="C9507" t="s">
        <v>16</v>
      </c>
      <c r="D9507" t="s">
        <v>16</v>
      </c>
      <c r="E9507" t="s">
        <v>16</v>
      </c>
      <c r="F9507" t="s">
        <v>16</v>
      </c>
      <c r="G9507" t="s">
        <v>7015</v>
      </c>
      <c r="H9507">
        <v>1</v>
      </c>
      <c r="I9507" t="s">
        <v>7143</v>
      </c>
    </row>
    <row r="9508" spans="1:9" x14ac:dyDescent="0.25">
      <c r="A9508" t="s">
        <v>41217</v>
      </c>
      <c r="B9508">
        <v>75211662</v>
      </c>
      <c r="C9508" t="s">
        <v>16</v>
      </c>
      <c r="D9508" t="s">
        <v>16</v>
      </c>
      <c r="E9508" t="s">
        <v>16</v>
      </c>
      <c r="F9508" t="s">
        <v>16</v>
      </c>
      <c r="G9508" t="s">
        <v>7015</v>
      </c>
      <c r="H9508">
        <v>1</v>
      </c>
      <c r="I9508" t="s">
        <v>7143</v>
      </c>
    </row>
    <row r="9509" spans="1:9" x14ac:dyDescent="0.25">
      <c r="A9509" t="s">
        <v>41471</v>
      </c>
      <c r="B9509">
        <v>75211662</v>
      </c>
      <c r="C9509" t="s">
        <v>16</v>
      </c>
      <c r="D9509" t="s">
        <v>16</v>
      </c>
      <c r="E9509" t="s">
        <v>16</v>
      </c>
      <c r="F9509" t="s">
        <v>16</v>
      </c>
      <c r="G9509" t="s">
        <v>7015</v>
      </c>
      <c r="H9509">
        <v>1</v>
      </c>
      <c r="I9509" t="s">
        <v>7143</v>
      </c>
    </row>
    <row r="9510" spans="1:9" x14ac:dyDescent="0.25">
      <c r="A9510" t="s">
        <v>41472</v>
      </c>
      <c r="B9510">
        <v>75211662</v>
      </c>
      <c r="C9510" t="s">
        <v>16</v>
      </c>
      <c r="D9510" t="s">
        <v>16</v>
      </c>
      <c r="E9510" t="s">
        <v>16</v>
      </c>
      <c r="F9510" t="s">
        <v>16</v>
      </c>
      <c r="G9510" t="s">
        <v>7015</v>
      </c>
      <c r="H9510">
        <v>1</v>
      </c>
      <c r="I9510" t="s">
        <v>7143</v>
      </c>
    </row>
    <row r="9511" spans="1:9" x14ac:dyDescent="0.25">
      <c r="A9511" t="s">
        <v>41473</v>
      </c>
      <c r="B9511">
        <v>75211662</v>
      </c>
      <c r="C9511" t="s">
        <v>16</v>
      </c>
      <c r="D9511" t="s">
        <v>16</v>
      </c>
      <c r="E9511" t="s">
        <v>16</v>
      </c>
      <c r="F9511" t="s">
        <v>16</v>
      </c>
      <c r="G9511" t="s">
        <v>7015</v>
      </c>
      <c r="H9511">
        <v>1</v>
      </c>
      <c r="I9511" t="s">
        <v>7143</v>
      </c>
    </row>
    <row r="9512" spans="1:9" x14ac:dyDescent="0.25">
      <c r="A9512" t="s">
        <v>41496</v>
      </c>
      <c r="B9512">
        <v>75211662</v>
      </c>
      <c r="C9512" t="s">
        <v>16</v>
      </c>
      <c r="D9512" t="s">
        <v>16</v>
      </c>
      <c r="E9512" t="s">
        <v>16</v>
      </c>
      <c r="F9512" t="s">
        <v>16</v>
      </c>
      <c r="G9512" t="s">
        <v>7015</v>
      </c>
      <c r="H9512">
        <v>1</v>
      </c>
      <c r="I9512" t="s">
        <v>7143</v>
      </c>
    </row>
    <row r="9513" spans="1:9" x14ac:dyDescent="0.25">
      <c r="A9513" t="s">
        <v>41503</v>
      </c>
      <c r="B9513">
        <v>75211662</v>
      </c>
      <c r="C9513" t="s">
        <v>16</v>
      </c>
      <c r="D9513" t="s">
        <v>16</v>
      </c>
      <c r="E9513" t="s">
        <v>16</v>
      </c>
      <c r="F9513" t="s">
        <v>16</v>
      </c>
      <c r="G9513" t="s">
        <v>7015</v>
      </c>
      <c r="H9513">
        <v>1</v>
      </c>
      <c r="I9513" t="s">
        <v>7143</v>
      </c>
    </row>
    <row r="9514" spans="1:9" x14ac:dyDescent="0.25">
      <c r="A9514" t="s">
        <v>41508</v>
      </c>
      <c r="B9514">
        <v>75211662</v>
      </c>
      <c r="C9514" t="s">
        <v>16</v>
      </c>
      <c r="D9514" t="s">
        <v>16</v>
      </c>
      <c r="E9514" t="s">
        <v>16</v>
      </c>
      <c r="F9514" t="s">
        <v>16</v>
      </c>
      <c r="G9514" t="s">
        <v>7015</v>
      </c>
      <c r="H9514">
        <v>1</v>
      </c>
      <c r="I9514" t="s">
        <v>7143</v>
      </c>
    </row>
    <row r="9515" spans="1:9" x14ac:dyDescent="0.25">
      <c r="A9515" t="s">
        <v>41509</v>
      </c>
      <c r="B9515">
        <v>75211662</v>
      </c>
      <c r="C9515" t="s">
        <v>16</v>
      </c>
      <c r="D9515" t="s">
        <v>16</v>
      </c>
      <c r="E9515" t="s">
        <v>16</v>
      </c>
      <c r="F9515" t="s">
        <v>16</v>
      </c>
      <c r="G9515" t="s">
        <v>7015</v>
      </c>
      <c r="H9515">
        <v>1</v>
      </c>
      <c r="I9515" t="s">
        <v>7143</v>
      </c>
    </row>
    <row r="9516" spans="1:9" x14ac:dyDescent="0.25">
      <c r="A9516" t="s">
        <v>41507</v>
      </c>
      <c r="B9516">
        <v>75211662</v>
      </c>
      <c r="C9516" t="s">
        <v>16</v>
      </c>
      <c r="D9516" t="s">
        <v>16</v>
      </c>
      <c r="E9516" t="s">
        <v>16</v>
      </c>
      <c r="F9516" t="s">
        <v>16</v>
      </c>
      <c r="G9516" t="s">
        <v>7015</v>
      </c>
      <c r="H9516">
        <v>1</v>
      </c>
      <c r="I9516" t="s">
        <v>7143</v>
      </c>
    </row>
    <row r="9517" spans="1:9" x14ac:dyDescent="0.25">
      <c r="A9517" t="s">
        <v>41321</v>
      </c>
      <c r="B9517">
        <v>75211662</v>
      </c>
      <c r="C9517" t="s">
        <v>16</v>
      </c>
      <c r="D9517" t="s">
        <v>16</v>
      </c>
      <c r="E9517" t="s">
        <v>16</v>
      </c>
      <c r="F9517" t="s">
        <v>16</v>
      </c>
      <c r="G9517" t="s">
        <v>7015</v>
      </c>
      <c r="H9517">
        <v>1</v>
      </c>
      <c r="I9517" t="s">
        <v>7143</v>
      </c>
    </row>
    <row r="9518" spans="1:9" x14ac:dyDescent="0.25">
      <c r="A9518" t="s">
        <v>41323</v>
      </c>
      <c r="B9518">
        <v>75211662</v>
      </c>
      <c r="C9518" t="s">
        <v>16</v>
      </c>
      <c r="D9518" t="s">
        <v>16</v>
      </c>
      <c r="E9518" t="s">
        <v>16</v>
      </c>
      <c r="F9518" t="s">
        <v>16</v>
      </c>
      <c r="G9518" t="s">
        <v>7015</v>
      </c>
      <c r="H9518">
        <v>1</v>
      </c>
      <c r="I9518" t="s">
        <v>7143</v>
      </c>
    </row>
    <row r="9519" spans="1:9" x14ac:dyDescent="0.25">
      <c r="A9519" t="s">
        <v>41324</v>
      </c>
      <c r="B9519">
        <v>75211662</v>
      </c>
      <c r="C9519" t="s">
        <v>16</v>
      </c>
      <c r="D9519" t="s">
        <v>16</v>
      </c>
      <c r="E9519" t="s">
        <v>16</v>
      </c>
      <c r="F9519" t="s">
        <v>16</v>
      </c>
      <c r="G9519" t="s">
        <v>7015</v>
      </c>
      <c r="H9519">
        <v>1</v>
      </c>
      <c r="I9519" t="s">
        <v>7143</v>
      </c>
    </row>
    <row r="9520" spans="1:9" x14ac:dyDescent="0.25">
      <c r="A9520" t="s">
        <v>41325</v>
      </c>
      <c r="B9520">
        <v>75211662</v>
      </c>
      <c r="C9520" t="s">
        <v>16</v>
      </c>
      <c r="D9520" t="s">
        <v>16</v>
      </c>
      <c r="E9520" t="s">
        <v>16</v>
      </c>
      <c r="F9520" t="s">
        <v>16</v>
      </c>
      <c r="G9520" t="s">
        <v>7015</v>
      </c>
      <c r="H9520">
        <v>1</v>
      </c>
      <c r="I9520" t="s">
        <v>7143</v>
      </c>
    </row>
    <row r="9521" spans="1:9" x14ac:dyDescent="0.25">
      <c r="A9521" t="s">
        <v>41322</v>
      </c>
      <c r="B9521">
        <v>75211662</v>
      </c>
      <c r="C9521" t="s">
        <v>16</v>
      </c>
      <c r="D9521" t="s">
        <v>16</v>
      </c>
      <c r="E9521" t="s">
        <v>16</v>
      </c>
      <c r="F9521" t="s">
        <v>16</v>
      </c>
      <c r="G9521" t="s">
        <v>7015</v>
      </c>
      <c r="H9521">
        <v>1</v>
      </c>
      <c r="I9521" t="s">
        <v>7143</v>
      </c>
    </row>
    <row r="9522" spans="1:9" x14ac:dyDescent="0.25">
      <c r="A9522" t="s">
        <v>41452</v>
      </c>
      <c r="B9522">
        <v>75211662</v>
      </c>
      <c r="C9522" t="s">
        <v>16</v>
      </c>
      <c r="D9522" t="s">
        <v>16</v>
      </c>
      <c r="E9522" t="s">
        <v>16</v>
      </c>
      <c r="F9522" t="s">
        <v>16</v>
      </c>
      <c r="G9522" t="s">
        <v>7015</v>
      </c>
      <c r="H9522">
        <v>1</v>
      </c>
      <c r="I9522" t="s">
        <v>7143</v>
      </c>
    </row>
    <row r="9523" spans="1:9" x14ac:dyDescent="0.25">
      <c r="A9523" t="s">
        <v>41885</v>
      </c>
      <c r="B9523">
        <v>75211662</v>
      </c>
      <c r="C9523" t="s">
        <v>16</v>
      </c>
      <c r="D9523" t="s">
        <v>16</v>
      </c>
      <c r="E9523" t="s">
        <v>16</v>
      </c>
      <c r="F9523" t="s">
        <v>16</v>
      </c>
      <c r="G9523" t="s">
        <v>7015</v>
      </c>
      <c r="H9523">
        <v>1</v>
      </c>
      <c r="I9523" t="s">
        <v>7143</v>
      </c>
    </row>
    <row r="9524" spans="1:9" x14ac:dyDescent="0.25">
      <c r="A9524" t="s">
        <v>41886</v>
      </c>
      <c r="B9524">
        <v>75211662</v>
      </c>
      <c r="C9524" t="s">
        <v>16</v>
      </c>
      <c r="D9524" t="s">
        <v>16</v>
      </c>
      <c r="E9524" t="s">
        <v>16</v>
      </c>
      <c r="F9524" t="s">
        <v>16</v>
      </c>
      <c r="G9524" t="s">
        <v>7015</v>
      </c>
      <c r="H9524">
        <v>1</v>
      </c>
      <c r="I9524" t="s">
        <v>7143</v>
      </c>
    </row>
    <row r="9525" spans="1:9" x14ac:dyDescent="0.25">
      <c r="A9525" t="s">
        <v>41887</v>
      </c>
      <c r="B9525">
        <v>75211662</v>
      </c>
      <c r="C9525" t="s">
        <v>16</v>
      </c>
      <c r="D9525" t="s">
        <v>16</v>
      </c>
      <c r="E9525" t="s">
        <v>16</v>
      </c>
      <c r="F9525" t="s">
        <v>16</v>
      </c>
      <c r="G9525" t="s">
        <v>7015</v>
      </c>
      <c r="H9525">
        <v>1</v>
      </c>
      <c r="I9525" t="s">
        <v>7143</v>
      </c>
    </row>
    <row r="9526" spans="1:9" x14ac:dyDescent="0.25">
      <c r="A9526" t="s">
        <v>41888</v>
      </c>
      <c r="B9526">
        <v>75211662</v>
      </c>
      <c r="C9526" t="s">
        <v>16</v>
      </c>
      <c r="D9526" t="s">
        <v>16</v>
      </c>
      <c r="E9526" t="s">
        <v>16</v>
      </c>
      <c r="F9526" t="s">
        <v>16</v>
      </c>
      <c r="G9526" t="s">
        <v>7015</v>
      </c>
      <c r="H9526">
        <v>1</v>
      </c>
      <c r="I9526" t="s">
        <v>7143</v>
      </c>
    </row>
    <row r="9527" spans="1:9" x14ac:dyDescent="0.25">
      <c r="A9527" t="s">
        <v>41891</v>
      </c>
      <c r="B9527">
        <v>75211662</v>
      </c>
      <c r="C9527" t="s">
        <v>16</v>
      </c>
      <c r="D9527" t="s">
        <v>16</v>
      </c>
      <c r="E9527" t="s">
        <v>16</v>
      </c>
      <c r="F9527" t="s">
        <v>16</v>
      </c>
      <c r="G9527" t="s">
        <v>7015</v>
      </c>
      <c r="H9527">
        <v>1</v>
      </c>
      <c r="I9527" t="s">
        <v>7143</v>
      </c>
    </row>
    <row r="9528" spans="1:9" x14ac:dyDescent="0.25">
      <c r="A9528" t="s">
        <v>41889</v>
      </c>
      <c r="B9528">
        <v>75211662</v>
      </c>
      <c r="C9528" t="s">
        <v>16</v>
      </c>
      <c r="D9528" t="s">
        <v>16</v>
      </c>
      <c r="E9528" t="s">
        <v>16</v>
      </c>
      <c r="F9528" t="s">
        <v>16</v>
      </c>
      <c r="G9528" t="s">
        <v>7015</v>
      </c>
      <c r="H9528">
        <v>1</v>
      </c>
      <c r="I9528" t="s">
        <v>7143</v>
      </c>
    </row>
    <row r="9529" spans="1:9" x14ac:dyDescent="0.25">
      <c r="A9529" t="s">
        <v>41890</v>
      </c>
      <c r="B9529">
        <v>75211662</v>
      </c>
      <c r="C9529" t="s">
        <v>16</v>
      </c>
      <c r="D9529" t="s">
        <v>16</v>
      </c>
      <c r="E9529" t="s">
        <v>16</v>
      </c>
      <c r="F9529" t="s">
        <v>16</v>
      </c>
      <c r="G9529" t="s">
        <v>7015</v>
      </c>
      <c r="H9529">
        <v>1</v>
      </c>
      <c r="I9529" t="s">
        <v>7143</v>
      </c>
    </row>
    <row r="9530" spans="1:9" x14ac:dyDescent="0.25">
      <c r="A9530" t="s">
        <v>41884</v>
      </c>
      <c r="B9530">
        <v>75211662</v>
      </c>
      <c r="C9530" t="s">
        <v>16</v>
      </c>
      <c r="D9530" t="s">
        <v>16</v>
      </c>
      <c r="E9530" t="s">
        <v>16</v>
      </c>
      <c r="F9530" t="s">
        <v>16</v>
      </c>
      <c r="G9530" t="s">
        <v>7015</v>
      </c>
      <c r="H9530">
        <v>1</v>
      </c>
      <c r="I9530" t="s">
        <v>7143</v>
      </c>
    </row>
    <row r="9531" spans="1:9" x14ac:dyDescent="0.25">
      <c r="A9531" t="s">
        <v>41666</v>
      </c>
      <c r="B9531">
        <v>75211662</v>
      </c>
      <c r="C9531" t="s">
        <v>16</v>
      </c>
      <c r="D9531" t="s">
        <v>16</v>
      </c>
      <c r="E9531" t="s">
        <v>16</v>
      </c>
      <c r="F9531" t="s">
        <v>16</v>
      </c>
      <c r="G9531" t="s">
        <v>7015</v>
      </c>
      <c r="H9531">
        <v>1</v>
      </c>
      <c r="I9531" t="s">
        <v>7143</v>
      </c>
    </row>
    <row r="9532" spans="1:9" x14ac:dyDescent="0.25">
      <c r="A9532" t="s">
        <v>41667</v>
      </c>
      <c r="B9532">
        <v>75211662</v>
      </c>
      <c r="C9532" t="s">
        <v>16</v>
      </c>
      <c r="D9532" t="s">
        <v>16</v>
      </c>
      <c r="E9532" t="s">
        <v>16</v>
      </c>
      <c r="F9532" t="s">
        <v>16</v>
      </c>
      <c r="G9532" t="s">
        <v>7015</v>
      </c>
      <c r="H9532">
        <v>1</v>
      </c>
      <c r="I9532" t="s">
        <v>7143</v>
      </c>
    </row>
    <row r="9533" spans="1:9" x14ac:dyDescent="0.25">
      <c r="A9533" t="s">
        <v>41425</v>
      </c>
      <c r="B9533">
        <v>75211662</v>
      </c>
      <c r="C9533" t="s">
        <v>16</v>
      </c>
      <c r="D9533" t="s">
        <v>16</v>
      </c>
      <c r="E9533" t="s">
        <v>16</v>
      </c>
      <c r="F9533" t="s">
        <v>16</v>
      </c>
      <c r="G9533" t="s">
        <v>7015</v>
      </c>
      <c r="H9533">
        <v>1</v>
      </c>
      <c r="I9533" t="s">
        <v>7143</v>
      </c>
    </row>
    <row r="9534" spans="1:9" x14ac:dyDescent="0.25">
      <c r="A9534" t="s">
        <v>40955</v>
      </c>
      <c r="B9534">
        <v>75211662</v>
      </c>
      <c r="C9534" t="s">
        <v>16</v>
      </c>
      <c r="D9534" t="s">
        <v>16</v>
      </c>
      <c r="E9534" t="s">
        <v>16</v>
      </c>
      <c r="F9534" t="s">
        <v>16</v>
      </c>
      <c r="G9534" t="s">
        <v>7015</v>
      </c>
      <c r="H9534">
        <v>1</v>
      </c>
      <c r="I9534" t="s">
        <v>7143</v>
      </c>
    </row>
    <row r="9535" spans="1:9" x14ac:dyDescent="0.25">
      <c r="A9535" t="s">
        <v>40956</v>
      </c>
      <c r="B9535">
        <v>75211662</v>
      </c>
      <c r="C9535" t="s">
        <v>16</v>
      </c>
      <c r="D9535" t="s">
        <v>16</v>
      </c>
      <c r="E9535" t="s">
        <v>16</v>
      </c>
      <c r="F9535" t="s">
        <v>16</v>
      </c>
      <c r="G9535" t="s">
        <v>7015</v>
      </c>
      <c r="H9535">
        <v>1</v>
      </c>
      <c r="I9535" t="s">
        <v>7143</v>
      </c>
    </row>
    <row r="9536" spans="1:9" x14ac:dyDescent="0.25">
      <c r="A9536" t="s">
        <v>41793</v>
      </c>
      <c r="B9536">
        <v>75211662</v>
      </c>
      <c r="C9536" t="s">
        <v>16</v>
      </c>
      <c r="D9536" t="s">
        <v>16</v>
      </c>
      <c r="E9536" t="s">
        <v>16</v>
      </c>
      <c r="F9536" t="s">
        <v>16</v>
      </c>
      <c r="G9536" t="s">
        <v>7015</v>
      </c>
      <c r="H9536">
        <v>1</v>
      </c>
      <c r="I9536" t="s">
        <v>7143</v>
      </c>
    </row>
    <row r="9537" spans="1:9" x14ac:dyDescent="0.25">
      <c r="A9537" t="s">
        <v>41929</v>
      </c>
      <c r="B9537">
        <v>75211662</v>
      </c>
      <c r="C9537" t="s">
        <v>16</v>
      </c>
      <c r="D9537" t="s">
        <v>16</v>
      </c>
      <c r="E9537" t="s">
        <v>16</v>
      </c>
      <c r="F9537" t="s">
        <v>16</v>
      </c>
      <c r="G9537" t="s">
        <v>7015</v>
      </c>
      <c r="H9537">
        <v>1</v>
      </c>
      <c r="I9537" t="s">
        <v>7143</v>
      </c>
    </row>
    <row r="9538" spans="1:9" x14ac:dyDescent="0.25">
      <c r="A9538" t="s">
        <v>41813</v>
      </c>
      <c r="B9538">
        <v>75211662</v>
      </c>
      <c r="C9538" t="s">
        <v>16</v>
      </c>
      <c r="D9538" t="s">
        <v>16</v>
      </c>
      <c r="E9538" t="s">
        <v>16</v>
      </c>
      <c r="F9538" t="s">
        <v>16</v>
      </c>
      <c r="G9538" t="s">
        <v>7015</v>
      </c>
      <c r="H9538">
        <v>1</v>
      </c>
      <c r="I9538" t="s">
        <v>7143</v>
      </c>
    </row>
    <row r="9539" spans="1:9" x14ac:dyDescent="0.25">
      <c r="A9539" t="s">
        <v>15155</v>
      </c>
      <c r="B9539">
        <v>96266400</v>
      </c>
      <c r="C9539" t="s">
        <v>16</v>
      </c>
      <c r="D9539" t="s">
        <v>16</v>
      </c>
      <c r="E9539" t="s">
        <v>16</v>
      </c>
      <c r="F9539" t="s">
        <v>16</v>
      </c>
      <c r="G9539" t="s">
        <v>13916</v>
      </c>
      <c r="H9539">
        <v>1</v>
      </c>
      <c r="I9539" t="s">
        <v>15843</v>
      </c>
    </row>
    <row r="9540" spans="1:9" x14ac:dyDescent="0.25">
      <c r="A9540" t="s">
        <v>14094</v>
      </c>
      <c r="B9540">
        <v>75577000</v>
      </c>
      <c r="C9540" t="s">
        <v>16</v>
      </c>
      <c r="D9540" t="s">
        <v>16</v>
      </c>
      <c r="E9540" t="s">
        <v>16</v>
      </c>
      <c r="F9540" t="s">
        <v>16</v>
      </c>
      <c r="G9540" t="s">
        <v>3759</v>
      </c>
      <c r="H9540">
        <v>1</v>
      </c>
      <c r="I9540" t="s">
        <v>4898</v>
      </c>
    </row>
    <row r="9541" spans="1:9" x14ac:dyDescent="0.25">
      <c r="A9541" t="s">
        <v>41744</v>
      </c>
      <c r="B9541">
        <v>74755755</v>
      </c>
      <c r="C9541" t="s">
        <v>16</v>
      </c>
      <c r="D9541" t="s">
        <v>16</v>
      </c>
      <c r="E9541" t="s">
        <v>16</v>
      </c>
      <c r="F9541" t="s">
        <v>16</v>
      </c>
      <c r="G9541" t="s">
        <v>4786</v>
      </c>
      <c r="H9541">
        <v>1</v>
      </c>
      <c r="I9541" t="s">
        <v>4922</v>
      </c>
    </row>
    <row r="9542" spans="1:9" x14ac:dyDescent="0.25">
      <c r="A9542" t="s">
        <v>41123</v>
      </c>
      <c r="B9542">
        <v>76569900</v>
      </c>
      <c r="C9542" t="s">
        <v>16</v>
      </c>
      <c r="D9542" t="s">
        <v>16</v>
      </c>
      <c r="E9542" t="s">
        <v>16</v>
      </c>
      <c r="F9542" t="s">
        <v>16</v>
      </c>
      <c r="G9542" t="s">
        <v>41086</v>
      </c>
      <c r="H9542">
        <v>1</v>
      </c>
      <c r="I9542" t="s">
        <v>42254</v>
      </c>
    </row>
    <row r="9543" spans="1:9" x14ac:dyDescent="0.25">
      <c r="A9543" t="s">
        <v>41119</v>
      </c>
      <c r="B9543">
        <v>96266400</v>
      </c>
      <c r="C9543" t="s">
        <v>16</v>
      </c>
      <c r="D9543" t="s">
        <v>16</v>
      </c>
      <c r="E9543" t="s">
        <v>16</v>
      </c>
      <c r="F9543" t="s">
        <v>16</v>
      </c>
      <c r="G9543" t="s">
        <v>13916</v>
      </c>
      <c r="H9543">
        <v>1</v>
      </c>
      <c r="I9543" t="s">
        <v>15843</v>
      </c>
    </row>
    <row r="9544" spans="1:9" x14ac:dyDescent="0.25">
      <c r="A9544" t="s">
        <v>15309</v>
      </c>
      <c r="B9544">
        <v>96921100</v>
      </c>
      <c r="C9544" t="s">
        <v>16</v>
      </c>
      <c r="D9544" t="s">
        <v>16</v>
      </c>
      <c r="E9544" t="s">
        <v>16</v>
      </c>
      <c r="F9544" t="s">
        <v>16</v>
      </c>
      <c r="G9544" t="s">
        <v>15310</v>
      </c>
      <c r="H9544">
        <v>1</v>
      </c>
      <c r="I9544" t="s">
        <v>15858</v>
      </c>
    </row>
    <row r="9545" spans="1:9" x14ac:dyDescent="0.25">
      <c r="A9545" t="s">
        <v>16685</v>
      </c>
      <c r="B9545">
        <v>75211662</v>
      </c>
      <c r="C9545" t="s">
        <v>16</v>
      </c>
      <c r="D9545" t="s">
        <v>16</v>
      </c>
      <c r="E9545" t="s">
        <v>16</v>
      </c>
      <c r="F9545" t="s">
        <v>16</v>
      </c>
      <c r="G9545" t="s">
        <v>7015</v>
      </c>
      <c r="H9545">
        <v>1</v>
      </c>
      <c r="I9545" t="s">
        <v>7143</v>
      </c>
    </row>
    <row r="9546" spans="1:9" x14ac:dyDescent="0.25">
      <c r="A9546" t="s">
        <v>16690</v>
      </c>
      <c r="B9546">
        <v>75211662</v>
      </c>
      <c r="C9546" t="s">
        <v>16</v>
      </c>
      <c r="D9546" t="s">
        <v>16</v>
      </c>
      <c r="E9546" t="s">
        <v>16</v>
      </c>
      <c r="F9546" t="s">
        <v>16</v>
      </c>
      <c r="G9546" t="s">
        <v>7015</v>
      </c>
      <c r="H9546">
        <v>1</v>
      </c>
      <c r="I9546" t="s">
        <v>7143</v>
      </c>
    </row>
    <row r="9547" spans="1:9" x14ac:dyDescent="0.25">
      <c r="A9547" t="s">
        <v>16686</v>
      </c>
      <c r="B9547">
        <v>75211662</v>
      </c>
      <c r="C9547" t="s">
        <v>16</v>
      </c>
      <c r="D9547" t="s">
        <v>16</v>
      </c>
      <c r="E9547" t="s">
        <v>16</v>
      </c>
      <c r="F9547" t="s">
        <v>16</v>
      </c>
      <c r="G9547" t="s">
        <v>7015</v>
      </c>
      <c r="H9547">
        <v>1</v>
      </c>
      <c r="I9547" t="s">
        <v>7143</v>
      </c>
    </row>
    <row r="9548" spans="1:9" x14ac:dyDescent="0.25">
      <c r="A9548" t="s">
        <v>16687</v>
      </c>
      <c r="B9548">
        <v>75211662</v>
      </c>
      <c r="C9548" t="s">
        <v>16</v>
      </c>
      <c r="D9548" t="s">
        <v>16</v>
      </c>
      <c r="E9548" t="s">
        <v>16</v>
      </c>
      <c r="F9548" t="s">
        <v>16</v>
      </c>
      <c r="G9548" t="s">
        <v>7015</v>
      </c>
      <c r="H9548">
        <v>1</v>
      </c>
      <c r="I9548" t="s">
        <v>7143</v>
      </c>
    </row>
    <row r="9549" spans="1:9" x14ac:dyDescent="0.25">
      <c r="A9549" t="s">
        <v>16691</v>
      </c>
      <c r="B9549">
        <v>75211662</v>
      </c>
      <c r="C9549" t="s">
        <v>16</v>
      </c>
      <c r="D9549" t="s">
        <v>16</v>
      </c>
      <c r="E9549" t="s">
        <v>16</v>
      </c>
      <c r="F9549" t="s">
        <v>16</v>
      </c>
      <c r="G9549" t="s">
        <v>7015</v>
      </c>
      <c r="H9549">
        <v>1</v>
      </c>
      <c r="I9549" t="s">
        <v>7143</v>
      </c>
    </row>
    <row r="9550" spans="1:9" x14ac:dyDescent="0.25">
      <c r="A9550" t="s">
        <v>16695</v>
      </c>
      <c r="B9550">
        <v>75211662</v>
      </c>
      <c r="C9550" t="s">
        <v>16</v>
      </c>
      <c r="D9550" t="s">
        <v>16</v>
      </c>
      <c r="E9550" t="s">
        <v>16</v>
      </c>
      <c r="F9550" t="s">
        <v>16</v>
      </c>
      <c r="G9550" t="s">
        <v>7015</v>
      </c>
      <c r="H9550">
        <v>1</v>
      </c>
      <c r="I9550" t="s">
        <v>7143</v>
      </c>
    </row>
    <row r="9551" spans="1:9" x14ac:dyDescent="0.25">
      <c r="A9551" t="s">
        <v>16696</v>
      </c>
      <c r="B9551">
        <v>75211662</v>
      </c>
      <c r="C9551" t="s">
        <v>16</v>
      </c>
      <c r="D9551" t="s">
        <v>16</v>
      </c>
      <c r="E9551" t="s">
        <v>16</v>
      </c>
      <c r="F9551" t="s">
        <v>16</v>
      </c>
      <c r="G9551" t="s">
        <v>7015</v>
      </c>
      <c r="H9551">
        <v>1</v>
      </c>
      <c r="I9551" t="s">
        <v>7143</v>
      </c>
    </row>
    <row r="9552" spans="1:9" x14ac:dyDescent="0.25">
      <c r="A9552" t="s">
        <v>16697</v>
      </c>
      <c r="B9552">
        <v>75211662</v>
      </c>
      <c r="C9552" t="s">
        <v>16</v>
      </c>
      <c r="D9552" t="s">
        <v>16</v>
      </c>
      <c r="E9552" t="s">
        <v>16</v>
      </c>
      <c r="F9552" t="s">
        <v>16</v>
      </c>
      <c r="G9552" t="s">
        <v>7015</v>
      </c>
      <c r="H9552">
        <v>1</v>
      </c>
      <c r="I9552" t="s">
        <v>7143</v>
      </c>
    </row>
    <row r="9553" spans="1:9" x14ac:dyDescent="0.25">
      <c r="A9553" t="s">
        <v>16688</v>
      </c>
      <c r="B9553">
        <v>75211662</v>
      </c>
      <c r="C9553" t="s">
        <v>16</v>
      </c>
      <c r="D9553" t="s">
        <v>16</v>
      </c>
      <c r="E9553" t="s">
        <v>16</v>
      </c>
      <c r="F9553" t="s">
        <v>16</v>
      </c>
      <c r="G9553" t="s">
        <v>7015</v>
      </c>
      <c r="H9553">
        <v>1</v>
      </c>
      <c r="I9553" t="s">
        <v>7143</v>
      </c>
    </row>
    <row r="9554" spans="1:9" x14ac:dyDescent="0.25">
      <c r="A9554" t="s">
        <v>16689</v>
      </c>
      <c r="B9554">
        <v>75211662</v>
      </c>
      <c r="C9554" t="s">
        <v>16</v>
      </c>
      <c r="D9554" t="s">
        <v>16</v>
      </c>
      <c r="E9554" t="s">
        <v>16</v>
      </c>
      <c r="F9554" t="s">
        <v>16</v>
      </c>
      <c r="G9554" t="s">
        <v>7015</v>
      </c>
      <c r="H9554">
        <v>1</v>
      </c>
      <c r="I9554" t="s">
        <v>7143</v>
      </c>
    </row>
    <row r="9555" spans="1:9" x14ac:dyDescent="0.25">
      <c r="A9555" t="s">
        <v>16692</v>
      </c>
      <c r="B9555">
        <v>75211662</v>
      </c>
      <c r="C9555" t="s">
        <v>16</v>
      </c>
      <c r="D9555" t="s">
        <v>16</v>
      </c>
      <c r="E9555" t="s">
        <v>16</v>
      </c>
      <c r="F9555" t="s">
        <v>16</v>
      </c>
      <c r="G9555" t="s">
        <v>7015</v>
      </c>
      <c r="H9555">
        <v>1</v>
      </c>
      <c r="I9555" t="s">
        <v>7143</v>
      </c>
    </row>
    <row r="9556" spans="1:9" x14ac:dyDescent="0.25">
      <c r="A9556" t="s">
        <v>16698</v>
      </c>
      <c r="B9556">
        <v>75211662</v>
      </c>
      <c r="C9556" t="s">
        <v>16</v>
      </c>
      <c r="D9556" t="s">
        <v>16</v>
      </c>
      <c r="E9556" t="s">
        <v>16</v>
      </c>
      <c r="F9556" t="s">
        <v>16</v>
      </c>
      <c r="G9556" t="s">
        <v>7015</v>
      </c>
      <c r="H9556">
        <v>1</v>
      </c>
      <c r="I9556" t="s">
        <v>7143</v>
      </c>
    </row>
    <row r="9557" spans="1:9" x14ac:dyDescent="0.25">
      <c r="A9557" t="s">
        <v>16599</v>
      </c>
      <c r="B9557">
        <v>75211662</v>
      </c>
      <c r="C9557" t="s">
        <v>16</v>
      </c>
      <c r="D9557" t="s">
        <v>16</v>
      </c>
      <c r="E9557" t="s">
        <v>16</v>
      </c>
      <c r="F9557" t="s">
        <v>16</v>
      </c>
      <c r="G9557" t="s">
        <v>7015</v>
      </c>
      <c r="H9557">
        <v>1</v>
      </c>
      <c r="I9557" t="s">
        <v>7143</v>
      </c>
    </row>
    <row r="9558" spans="1:9" x14ac:dyDescent="0.25">
      <c r="A9558" t="s">
        <v>16693</v>
      </c>
      <c r="B9558">
        <v>75211662</v>
      </c>
      <c r="C9558" t="s">
        <v>16</v>
      </c>
      <c r="D9558" t="s">
        <v>16</v>
      </c>
      <c r="E9558" t="s">
        <v>16</v>
      </c>
      <c r="F9558" t="s">
        <v>16</v>
      </c>
      <c r="G9558" t="s">
        <v>7015</v>
      </c>
      <c r="H9558">
        <v>1</v>
      </c>
      <c r="I9558" t="s">
        <v>7143</v>
      </c>
    </row>
    <row r="9559" spans="1:9" x14ac:dyDescent="0.25">
      <c r="A9559" t="s">
        <v>16602</v>
      </c>
      <c r="B9559">
        <v>75211662</v>
      </c>
      <c r="C9559" t="s">
        <v>16</v>
      </c>
      <c r="D9559" t="s">
        <v>16</v>
      </c>
      <c r="E9559" t="s">
        <v>16</v>
      </c>
      <c r="F9559" t="s">
        <v>16</v>
      </c>
      <c r="G9559" t="s">
        <v>7015</v>
      </c>
      <c r="H9559">
        <v>1</v>
      </c>
      <c r="I9559" t="s">
        <v>7143</v>
      </c>
    </row>
    <row r="9560" spans="1:9" x14ac:dyDescent="0.25">
      <c r="A9560" t="s">
        <v>16600</v>
      </c>
      <c r="B9560">
        <v>75211662</v>
      </c>
      <c r="C9560" t="s">
        <v>16</v>
      </c>
      <c r="D9560" t="s">
        <v>16</v>
      </c>
      <c r="E9560" t="s">
        <v>16</v>
      </c>
      <c r="F9560" t="s">
        <v>16</v>
      </c>
      <c r="G9560" t="s">
        <v>7015</v>
      </c>
      <c r="H9560">
        <v>1</v>
      </c>
      <c r="I9560" t="s">
        <v>7143</v>
      </c>
    </row>
    <row r="9561" spans="1:9" x14ac:dyDescent="0.25">
      <c r="A9561" t="s">
        <v>16601</v>
      </c>
      <c r="B9561">
        <v>75211662</v>
      </c>
      <c r="C9561" t="s">
        <v>16</v>
      </c>
      <c r="D9561" t="s">
        <v>16</v>
      </c>
      <c r="E9561" t="s">
        <v>16</v>
      </c>
      <c r="F9561" t="s">
        <v>16</v>
      </c>
      <c r="G9561" t="s">
        <v>7015</v>
      </c>
      <c r="H9561">
        <v>1</v>
      </c>
      <c r="I9561" t="s">
        <v>7143</v>
      </c>
    </row>
    <row r="9562" spans="1:9" x14ac:dyDescent="0.25">
      <c r="A9562" t="s">
        <v>16694</v>
      </c>
      <c r="B9562">
        <v>75211662</v>
      </c>
      <c r="C9562" t="s">
        <v>16</v>
      </c>
      <c r="D9562" t="s">
        <v>16</v>
      </c>
      <c r="E9562" t="s">
        <v>16</v>
      </c>
      <c r="F9562" t="s">
        <v>16</v>
      </c>
      <c r="G9562" t="s">
        <v>7015</v>
      </c>
      <c r="H9562">
        <v>1</v>
      </c>
      <c r="I9562" t="s">
        <v>7143</v>
      </c>
    </row>
    <row r="9563" spans="1:9" x14ac:dyDescent="0.25">
      <c r="A9563" t="s">
        <v>16603</v>
      </c>
      <c r="B9563">
        <v>75211662</v>
      </c>
      <c r="C9563" t="s">
        <v>16</v>
      </c>
      <c r="D9563" t="s">
        <v>16</v>
      </c>
      <c r="E9563" t="s">
        <v>16</v>
      </c>
      <c r="F9563" t="s">
        <v>16</v>
      </c>
      <c r="G9563" t="s">
        <v>7015</v>
      </c>
      <c r="H9563">
        <v>1</v>
      </c>
      <c r="I9563" t="s">
        <v>7143</v>
      </c>
    </row>
    <row r="9564" spans="1:9" x14ac:dyDescent="0.25">
      <c r="A9564" t="s">
        <v>16604</v>
      </c>
      <c r="B9564">
        <v>75211662</v>
      </c>
      <c r="C9564" t="s">
        <v>16</v>
      </c>
      <c r="D9564" t="s">
        <v>16</v>
      </c>
      <c r="E9564" t="s">
        <v>16</v>
      </c>
      <c r="F9564" t="s">
        <v>16</v>
      </c>
      <c r="G9564" t="s">
        <v>7015</v>
      </c>
      <c r="H9564">
        <v>1</v>
      </c>
      <c r="I9564" t="s">
        <v>7143</v>
      </c>
    </row>
    <row r="9565" spans="1:9" x14ac:dyDescent="0.25">
      <c r="A9565" t="s">
        <v>16699</v>
      </c>
      <c r="B9565">
        <v>75211662</v>
      </c>
      <c r="C9565" t="s">
        <v>16</v>
      </c>
      <c r="D9565" t="s">
        <v>16</v>
      </c>
      <c r="E9565" t="s">
        <v>16</v>
      </c>
      <c r="F9565" t="s">
        <v>16</v>
      </c>
      <c r="G9565" t="s">
        <v>7015</v>
      </c>
      <c r="H9565">
        <v>1</v>
      </c>
      <c r="I9565" t="s">
        <v>7143</v>
      </c>
    </row>
    <row r="9566" spans="1:9" x14ac:dyDescent="0.25">
      <c r="A9566" t="s">
        <v>16586</v>
      </c>
      <c r="B9566">
        <v>75211600</v>
      </c>
      <c r="C9566" t="s">
        <v>16</v>
      </c>
      <c r="D9566" t="s">
        <v>16</v>
      </c>
      <c r="E9566" t="s">
        <v>16</v>
      </c>
      <c r="F9566" t="s">
        <v>16</v>
      </c>
      <c r="G9566" t="s">
        <v>7099</v>
      </c>
      <c r="H9566">
        <v>1</v>
      </c>
      <c r="I9566" t="s">
        <v>7146</v>
      </c>
    </row>
    <row r="9567" spans="1:9" x14ac:dyDescent="0.25">
      <c r="A9567" t="s">
        <v>41984</v>
      </c>
      <c r="B9567">
        <v>74762273</v>
      </c>
      <c r="C9567" t="s">
        <v>16</v>
      </c>
      <c r="D9567" t="s">
        <v>16</v>
      </c>
      <c r="E9567" t="s">
        <v>16</v>
      </c>
      <c r="F9567" t="s">
        <v>16</v>
      </c>
      <c r="G9567" t="s">
        <v>154</v>
      </c>
      <c r="H9567">
        <v>1</v>
      </c>
      <c r="I9567" t="s">
        <v>4887</v>
      </c>
    </row>
    <row r="9568" spans="1:9" x14ac:dyDescent="0.25">
      <c r="A9568" t="s">
        <v>16634</v>
      </c>
      <c r="B9568">
        <v>74762273</v>
      </c>
      <c r="C9568" t="s">
        <v>16</v>
      </c>
      <c r="D9568" t="s">
        <v>16</v>
      </c>
      <c r="E9568" t="s">
        <v>16</v>
      </c>
      <c r="F9568" t="s">
        <v>16</v>
      </c>
      <c r="G9568" t="s">
        <v>154</v>
      </c>
      <c r="H9568">
        <v>1</v>
      </c>
      <c r="I9568" t="s">
        <v>4887</v>
      </c>
    </row>
    <row r="9569" spans="1:9" x14ac:dyDescent="0.25">
      <c r="A9569" t="s">
        <v>16639</v>
      </c>
      <c r="B9569">
        <v>74762273</v>
      </c>
      <c r="C9569" t="s">
        <v>16</v>
      </c>
      <c r="D9569" t="s">
        <v>16</v>
      </c>
      <c r="E9569" t="s">
        <v>16</v>
      </c>
      <c r="F9569" t="s">
        <v>16</v>
      </c>
      <c r="G9569" t="s">
        <v>154</v>
      </c>
      <c r="H9569">
        <v>1</v>
      </c>
      <c r="I9569" t="s">
        <v>4887</v>
      </c>
    </row>
    <row r="9570" spans="1:9" x14ac:dyDescent="0.25">
      <c r="A9570" t="s">
        <v>16635</v>
      </c>
      <c r="B9570">
        <v>74762273</v>
      </c>
      <c r="C9570" t="s">
        <v>16</v>
      </c>
      <c r="D9570" t="s">
        <v>16</v>
      </c>
      <c r="E9570" t="s">
        <v>16</v>
      </c>
      <c r="F9570" t="s">
        <v>16</v>
      </c>
      <c r="G9570" t="s">
        <v>154</v>
      </c>
      <c r="H9570">
        <v>1</v>
      </c>
      <c r="I9570" t="s">
        <v>4887</v>
      </c>
    </row>
    <row r="9571" spans="1:9" x14ac:dyDescent="0.25">
      <c r="A9571" t="s">
        <v>40901</v>
      </c>
      <c r="B9571">
        <v>75211662</v>
      </c>
      <c r="C9571" t="s">
        <v>16</v>
      </c>
      <c r="D9571" t="s">
        <v>16</v>
      </c>
      <c r="E9571" t="s">
        <v>16</v>
      </c>
      <c r="F9571" t="s">
        <v>16</v>
      </c>
      <c r="G9571" t="s">
        <v>7015</v>
      </c>
      <c r="H9571">
        <v>1</v>
      </c>
      <c r="I9571" t="s">
        <v>7143</v>
      </c>
    </row>
    <row r="9572" spans="1:9" x14ac:dyDescent="0.25">
      <c r="A9572" t="s">
        <v>40899</v>
      </c>
      <c r="B9572">
        <v>75211662</v>
      </c>
      <c r="C9572" t="s">
        <v>16</v>
      </c>
      <c r="D9572" t="s">
        <v>16</v>
      </c>
      <c r="E9572" t="s">
        <v>16</v>
      </c>
      <c r="F9572" t="s">
        <v>16</v>
      </c>
      <c r="G9572" t="s">
        <v>7015</v>
      </c>
      <c r="H9572">
        <v>1</v>
      </c>
      <c r="I9572" t="s">
        <v>7143</v>
      </c>
    </row>
    <row r="9573" spans="1:9" x14ac:dyDescent="0.25">
      <c r="A9573" t="s">
        <v>40902</v>
      </c>
      <c r="B9573">
        <v>75211662</v>
      </c>
      <c r="C9573" t="s">
        <v>16</v>
      </c>
      <c r="D9573" t="s">
        <v>16</v>
      </c>
      <c r="E9573" t="s">
        <v>16</v>
      </c>
      <c r="F9573" t="s">
        <v>16</v>
      </c>
      <c r="G9573" t="s">
        <v>7015</v>
      </c>
      <c r="H9573">
        <v>1</v>
      </c>
      <c r="I9573" t="s">
        <v>7143</v>
      </c>
    </row>
    <row r="9574" spans="1:9" x14ac:dyDescent="0.25">
      <c r="A9574" t="s">
        <v>40900</v>
      </c>
      <c r="B9574">
        <v>75211662</v>
      </c>
      <c r="C9574" t="s">
        <v>16</v>
      </c>
      <c r="D9574" t="s">
        <v>16</v>
      </c>
      <c r="E9574" t="s">
        <v>16</v>
      </c>
      <c r="F9574" t="s">
        <v>16</v>
      </c>
      <c r="G9574" t="s">
        <v>7015</v>
      </c>
      <c r="H9574">
        <v>1</v>
      </c>
      <c r="I9574" t="s">
        <v>7143</v>
      </c>
    </row>
    <row r="9575" spans="1:9" x14ac:dyDescent="0.25">
      <c r="A9575" t="s">
        <v>40907</v>
      </c>
      <c r="B9575">
        <v>75211662</v>
      </c>
      <c r="C9575" t="s">
        <v>16</v>
      </c>
      <c r="D9575" t="s">
        <v>16</v>
      </c>
      <c r="E9575" t="s">
        <v>16</v>
      </c>
      <c r="F9575" t="s">
        <v>16</v>
      </c>
      <c r="G9575" t="s">
        <v>7015</v>
      </c>
      <c r="H9575">
        <v>1</v>
      </c>
      <c r="I9575" t="s">
        <v>7143</v>
      </c>
    </row>
    <row r="9576" spans="1:9" x14ac:dyDescent="0.25">
      <c r="A9576" t="s">
        <v>40908</v>
      </c>
      <c r="B9576">
        <v>75211662</v>
      </c>
      <c r="C9576" t="s">
        <v>16</v>
      </c>
      <c r="D9576" t="s">
        <v>16</v>
      </c>
      <c r="E9576" t="s">
        <v>16</v>
      </c>
      <c r="F9576" t="s">
        <v>16</v>
      </c>
      <c r="G9576" t="s">
        <v>7015</v>
      </c>
      <c r="H9576">
        <v>1</v>
      </c>
      <c r="I9576" t="s">
        <v>7143</v>
      </c>
    </row>
    <row r="9577" spans="1:9" x14ac:dyDescent="0.25">
      <c r="A9577" t="s">
        <v>40909</v>
      </c>
      <c r="B9577">
        <v>75211662</v>
      </c>
      <c r="C9577" t="s">
        <v>16</v>
      </c>
      <c r="D9577" t="s">
        <v>16</v>
      </c>
      <c r="E9577" t="s">
        <v>16</v>
      </c>
      <c r="F9577" t="s">
        <v>16</v>
      </c>
      <c r="G9577" t="s">
        <v>7015</v>
      </c>
      <c r="H9577">
        <v>1</v>
      </c>
      <c r="I9577" t="s">
        <v>7143</v>
      </c>
    </row>
    <row r="9578" spans="1:9" x14ac:dyDescent="0.25">
      <c r="A9578" t="s">
        <v>40903</v>
      </c>
      <c r="B9578">
        <v>75211662</v>
      </c>
      <c r="C9578" t="s">
        <v>16</v>
      </c>
      <c r="D9578" t="s">
        <v>16</v>
      </c>
      <c r="E9578" t="s">
        <v>16</v>
      </c>
      <c r="F9578" t="s">
        <v>16</v>
      </c>
      <c r="G9578" t="s">
        <v>7015</v>
      </c>
      <c r="H9578">
        <v>1</v>
      </c>
      <c r="I9578" t="s">
        <v>7143</v>
      </c>
    </row>
    <row r="9579" spans="1:9" x14ac:dyDescent="0.25">
      <c r="A9579" t="s">
        <v>40904</v>
      </c>
      <c r="B9579">
        <v>75211662</v>
      </c>
      <c r="C9579" t="s">
        <v>16</v>
      </c>
      <c r="D9579" t="s">
        <v>16</v>
      </c>
      <c r="E9579" t="s">
        <v>16</v>
      </c>
      <c r="F9579" t="s">
        <v>16</v>
      </c>
      <c r="G9579" t="s">
        <v>7015</v>
      </c>
      <c r="H9579">
        <v>1</v>
      </c>
      <c r="I9579" t="s">
        <v>7143</v>
      </c>
    </row>
    <row r="9580" spans="1:9" x14ac:dyDescent="0.25">
      <c r="A9580" t="s">
        <v>40905</v>
      </c>
      <c r="B9580">
        <v>75211662</v>
      </c>
      <c r="C9580" t="s">
        <v>16</v>
      </c>
      <c r="D9580" t="s">
        <v>16</v>
      </c>
      <c r="E9580" t="s">
        <v>16</v>
      </c>
      <c r="F9580" t="s">
        <v>16</v>
      </c>
      <c r="G9580" t="s">
        <v>7015</v>
      </c>
      <c r="H9580">
        <v>1</v>
      </c>
      <c r="I9580" t="s">
        <v>7143</v>
      </c>
    </row>
    <row r="9581" spans="1:9" x14ac:dyDescent="0.25">
      <c r="A9581" t="s">
        <v>40906</v>
      </c>
      <c r="B9581">
        <v>75211662</v>
      </c>
      <c r="C9581" t="s">
        <v>16</v>
      </c>
      <c r="D9581" t="s">
        <v>16</v>
      </c>
      <c r="E9581" t="s">
        <v>16</v>
      </c>
      <c r="F9581" t="s">
        <v>16</v>
      </c>
      <c r="G9581" t="s">
        <v>7015</v>
      </c>
      <c r="H9581">
        <v>1</v>
      </c>
      <c r="I9581" t="s">
        <v>7143</v>
      </c>
    </row>
    <row r="9582" spans="1:9" x14ac:dyDescent="0.25">
      <c r="A9582" t="s">
        <v>41031</v>
      </c>
      <c r="B9582">
        <v>70120140</v>
      </c>
      <c r="C9582" t="s">
        <v>16</v>
      </c>
      <c r="D9582" t="s">
        <v>16</v>
      </c>
      <c r="E9582" t="s">
        <v>16</v>
      </c>
      <c r="F9582" t="s">
        <v>16</v>
      </c>
      <c r="G9582" t="s">
        <v>2467</v>
      </c>
      <c r="H9582">
        <v>1</v>
      </c>
      <c r="I9582" t="s">
        <v>5232</v>
      </c>
    </row>
    <row r="9583" spans="1:9" x14ac:dyDescent="0.25">
      <c r="A9583" t="s">
        <v>15356</v>
      </c>
      <c r="B9583">
        <v>70120140</v>
      </c>
      <c r="C9583" t="s">
        <v>16</v>
      </c>
      <c r="D9583" t="s">
        <v>16</v>
      </c>
      <c r="E9583" t="s">
        <v>16</v>
      </c>
      <c r="F9583" t="s">
        <v>16</v>
      </c>
      <c r="G9583" t="s">
        <v>2467</v>
      </c>
      <c r="H9583">
        <v>1</v>
      </c>
      <c r="I9583" t="s">
        <v>5232</v>
      </c>
    </row>
    <row r="9584" spans="1:9" x14ac:dyDescent="0.25">
      <c r="A9584" t="s">
        <v>14244</v>
      </c>
      <c r="B9584">
        <v>74755755</v>
      </c>
      <c r="C9584" t="s">
        <v>16</v>
      </c>
      <c r="D9584" t="s">
        <v>16</v>
      </c>
      <c r="E9584" t="s">
        <v>16</v>
      </c>
      <c r="F9584" t="s">
        <v>16</v>
      </c>
      <c r="G9584" t="s">
        <v>4786</v>
      </c>
      <c r="H9584">
        <v>1</v>
      </c>
      <c r="I9584" t="s">
        <v>4922</v>
      </c>
    </row>
    <row r="9585" spans="1:9" x14ac:dyDescent="0.25">
      <c r="A9585" t="s">
        <v>14596</v>
      </c>
      <c r="B9585">
        <v>74755755</v>
      </c>
      <c r="C9585" t="s">
        <v>16</v>
      </c>
      <c r="D9585" t="s">
        <v>16</v>
      </c>
      <c r="E9585" t="s">
        <v>16</v>
      </c>
      <c r="F9585" t="s">
        <v>16</v>
      </c>
      <c r="G9585" t="s">
        <v>4786</v>
      </c>
      <c r="H9585">
        <v>1</v>
      </c>
      <c r="I9585" t="s">
        <v>4922</v>
      </c>
    </row>
    <row r="9586" spans="1:9" x14ac:dyDescent="0.25">
      <c r="A9586" t="s">
        <v>41010</v>
      </c>
      <c r="B9586">
        <v>35515739</v>
      </c>
      <c r="C9586" t="s">
        <v>16</v>
      </c>
      <c r="D9586" t="s">
        <v>16</v>
      </c>
      <c r="E9586" t="s">
        <v>16</v>
      </c>
      <c r="F9586" t="s">
        <v>16</v>
      </c>
      <c r="G9586" t="s">
        <v>41011</v>
      </c>
      <c r="H9586">
        <v>1</v>
      </c>
      <c r="I9586" t="s">
        <v>42378</v>
      </c>
    </row>
    <row r="9587" spans="1:9" x14ac:dyDescent="0.25">
      <c r="A9587" t="s">
        <v>41130</v>
      </c>
      <c r="B9587">
        <v>35515739</v>
      </c>
      <c r="C9587" t="s">
        <v>16</v>
      </c>
      <c r="D9587" t="s">
        <v>16</v>
      </c>
      <c r="E9587" t="s">
        <v>16</v>
      </c>
      <c r="F9587" t="s">
        <v>16</v>
      </c>
      <c r="G9587" t="s">
        <v>41011</v>
      </c>
      <c r="H9587">
        <v>1</v>
      </c>
      <c r="I9587" t="s">
        <v>42378</v>
      </c>
    </row>
    <row r="9588" spans="1:9" x14ac:dyDescent="0.25">
      <c r="A9588" t="s">
        <v>41259</v>
      </c>
      <c r="B9588">
        <v>35515739</v>
      </c>
      <c r="C9588" t="s">
        <v>16</v>
      </c>
      <c r="D9588" t="s">
        <v>16</v>
      </c>
      <c r="E9588" t="s">
        <v>16</v>
      </c>
      <c r="F9588" t="s">
        <v>16</v>
      </c>
      <c r="G9588" t="s">
        <v>41011</v>
      </c>
      <c r="H9588">
        <v>1</v>
      </c>
      <c r="I9588" t="s">
        <v>42378</v>
      </c>
    </row>
    <row r="9589" spans="1:9" x14ac:dyDescent="0.25">
      <c r="A9589" t="s">
        <v>41792</v>
      </c>
      <c r="B9589">
        <v>70120140</v>
      </c>
      <c r="C9589" t="s">
        <v>16</v>
      </c>
      <c r="D9589" t="s">
        <v>16</v>
      </c>
      <c r="E9589" t="s">
        <v>16</v>
      </c>
      <c r="F9589" t="s">
        <v>16</v>
      </c>
      <c r="G9589" t="s">
        <v>2467</v>
      </c>
      <c r="H9589">
        <v>1</v>
      </c>
      <c r="I9589" t="s">
        <v>5232</v>
      </c>
    </row>
    <row r="9590" spans="1:9" x14ac:dyDescent="0.25">
      <c r="A9590" t="s">
        <v>40898</v>
      </c>
      <c r="B9590">
        <v>75180019</v>
      </c>
      <c r="C9590" t="s">
        <v>16</v>
      </c>
      <c r="D9590" t="s">
        <v>16</v>
      </c>
      <c r="E9590" t="s">
        <v>16</v>
      </c>
      <c r="F9590" t="s">
        <v>16</v>
      </c>
      <c r="G9590" t="s">
        <v>2430</v>
      </c>
      <c r="H9590">
        <v>1</v>
      </c>
      <c r="I9590" t="s">
        <v>5227</v>
      </c>
    </row>
    <row r="9591" spans="1:9" x14ac:dyDescent="0.25">
      <c r="A9591" t="s">
        <v>41748</v>
      </c>
      <c r="B9591">
        <v>75180019</v>
      </c>
      <c r="C9591" t="s">
        <v>16</v>
      </c>
      <c r="D9591" t="s">
        <v>16</v>
      </c>
      <c r="E9591" t="s">
        <v>16</v>
      </c>
      <c r="F9591" t="s">
        <v>16</v>
      </c>
      <c r="G9591" t="s">
        <v>2430</v>
      </c>
      <c r="H9591">
        <v>1</v>
      </c>
      <c r="I9591" t="s">
        <v>5227</v>
      </c>
    </row>
    <row r="9592" spans="1:9" x14ac:dyDescent="0.25">
      <c r="A9592" t="s">
        <v>41747</v>
      </c>
      <c r="B9592">
        <v>75348466</v>
      </c>
      <c r="C9592" t="s">
        <v>16</v>
      </c>
      <c r="D9592" t="s">
        <v>16</v>
      </c>
      <c r="E9592" t="s">
        <v>16</v>
      </c>
      <c r="F9592" t="s">
        <v>16</v>
      </c>
      <c r="G9592" t="s">
        <v>4125</v>
      </c>
      <c r="H9592">
        <v>1</v>
      </c>
      <c r="I9592" t="s">
        <v>4918</v>
      </c>
    </row>
    <row r="9593" spans="1:9" x14ac:dyDescent="0.25">
      <c r="A9593" t="s">
        <v>41749</v>
      </c>
      <c r="B9593">
        <v>75180019</v>
      </c>
      <c r="C9593" t="s">
        <v>16</v>
      </c>
      <c r="D9593" t="s">
        <v>16</v>
      </c>
      <c r="E9593" t="s">
        <v>16</v>
      </c>
      <c r="F9593" t="s">
        <v>16</v>
      </c>
      <c r="G9593" t="s">
        <v>2430</v>
      </c>
      <c r="H9593">
        <v>1</v>
      </c>
      <c r="I9593" t="s">
        <v>5227</v>
      </c>
    </row>
    <row r="9594" spans="1:9" x14ac:dyDescent="0.25">
      <c r="A9594" t="s">
        <v>41534</v>
      </c>
      <c r="B9594">
        <v>70120140</v>
      </c>
      <c r="C9594" t="s">
        <v>16</v>
      </c>
      <c r="D9594" t="s">
        <v>16</v>
      </c>
      <c r="E9594" t="s">
        <v>16</v>
      </c>
      <c r="F9594" t="s">
        <v>16</v>
      </c>
      <c r="G9594" t="s">
        <v>2467</v>
      </c>
      <c r="H9594">
        <v>1</v>
      </c>
      <c r="I9594" t="s">
        <v>5232</v>
      </c>
    </row>
    <row r="9595" spans="1:9" x14ac:dyDescent="0.25">
      <c r="A9595" t="s">
        <v>41535</v>
      </c>
      <c r="B9595">
        <v>70120140</v>
      </c>
      <c r="C9595" t="s">
        <v>16</v>
      </c>
      <c r="D9595" t="s">
        <v>16</v>
      </c>
      <c r="E9595" t="s">
        <v>16</v>
      </c>
      <c r="F9595" t="s">
        <v>16</v>
      </c>
      <c r="G9595" t="s">
        <v>2467</v>
      </c>
      <c r="H9595">
        <v>1</v>
      </c>
      <c r="I9595" t="s">
        <v>5232</v>
      </c>
    </row>
    <row r="9596" spans="1:9" x14ac:dyDescent="0.25">
      <c r="A9596" t="s">
        <v>41230</v>
      </c>
      <c r="B9596">
        <v>70120140</v>
      </c>
      <c r="C9596" t="s">
        <v>16</v>
      </c>
      <c r="D9596" t="s">
        <v>16</v>
      </c>
      <c r="E9596" t="s">
        <v>16</v>
      </c>
      <c r="F9596" t="s">
        <v>16</v>
      </c>
      <c r="G9596" t="s">
        <v>2467</v>
      </c>
      <c r="H9596">
        <v>1</v>
      </c>
      <c r="I9596" t="s">
        <v>5232</v>
      </c>
    </row>
    <row r="9597" spans="1:9" x14ac:dyDescent="0.25">
      <c r="A9597" t="s">
        <v>41639</v>
      </c>
      <c r="B9597">
        <v>70120140</v>
      </c>
      <c r="C9597" t="s">
        <v>16</v>
      </c>
      <c r="D9597" t="s">
        <v>16</v>
      </c>
      <c r="E9597" t="s">
        <v>16</v>
      </c>
      <c r="F9597" t="s">
        <v>16</v>
      </c>
      <c r="G9597" t="s">
        <v>2467</v>
      </c>
      <c r="H9597">
        <v>1</v>
      </c>
      <c r="I9597" t="s">
        <v>5232</v>
      </c>
    </row>
    <row r="9598" spans="1:9" x14ac:dyDescent="0.25">
      <c r="A9598" t="s">
        <v>41228</v>
      </c>
      <c r="B9598">
        <v>70120140</v>
      </c>
      <c r="C9598" t="s">
        <v>16</v>
      </c>
      <c r="D9598" t="s">
        <v>16</v>
      </c>
      <c r="E9598" t="s">
        <v>16</v>
      </c>
      <c r="F9598" t="s">
        <v>16</v>
      </c>
      <c r="G9598" t="s">
        <v>2467</v>
      </c>
      <c r="H9598">
        <v>1</v>
      </c>
      <c r="I9598" t="s">
        <v>5232</v>
      </c>
    </row>
    <row r="9599" spans="1:9" x14ac:dyDescent="0.25">
      <c r="A9599" t="s">
        <v>41227</v>
      </c>
      <c r="B9599">
        <v>70120140</v>
      </c>
      <c r="C9599" t="s">
        <v>16</v>
      </c>
      <c r="D9599" t="s">
        <v>16</v>
      </c>
      <c r="E9599" t="s">
        <v>16</v>
      </c>
      <c r="F9599" t="s">
        <v>16</v>
      </c>
      <c r="G9599" t="s">
        <v>2467</v>
      </c>
      <c r="H9599">
        <v>1</v>
      </c>
      <c r="I9599" t="s">
        <v>5232</v>
      </c>
    </row>
    <row r="9600" spans="1:9" x14ac:dyDescent="0.25">
      <c r="A9600" t="s">
        <v>41618</v>
      </c>
      <c r="B9600">
        <v>70120140</v>
      </c>
      <c r="C9600" t="s">
        <v>16</v>
      </c>
      <c r="D9600" t="s">
        <v>16</v>
      </c>
      <c r="E9600" t="s">
        <v>16</v>
      </c>
      <c r="F9600" t="s">
        <v>16</v>
      </c>
      <c r="G9600" t="s">
        <v>2467</v>
      </c>
      <c r="H9600">
        <v>1</v>
      </c>
      <c r="I9600" t="s">
        <v>5232</v>
      </c>
    </row>
    <row r="9601" spans="1:9" x14ac:dyDescent="0.25">
      <c r="A9601" t="s">
        <v>41617</v>
      </c>
      <c r="B9601">
        <v>70120140</v>
      </c>
      <c r="C9601" t="s">
        <v>16</v>
      </c>
      <c r="D9601" t="s">
        <v>16</v>
      </c>
      <c r="E9601" t="s">
        <v>16</v>
      </c>
      <c r="F9601" t="s">
        <v>16</v>
      </c>
      <c r="G9601" t="s">
        <v>2467</v>
      </c>
      <c r="H9601">
        <v>1</v>
      </c>
      <c r="I9601" t="s">
        <v>5232</v>
      </c>
    </row>
    <row r="9602" spans="1:9" x14ac:dyDescent="0.25">
      <c r="A9602" t="s">
        <v>41226</v>
      </c>
      <c r="B9602">
        <v>70120140</v>
      </c>
      <c r="C9602" t="s">
        <v>16</v>
      </c>
      <c r="D9602" t="s">
        <v>16</v>
      </c>
      <c r="E9602" t="s">
        <v>16</v>
      </c>
      <c r="F9602" t="s">
        <v>16</v>
      </c>
      <c r="G9602" t="s">
        <v>2467</v>
      </c>
      <c r="H9602">
        <v>1</v>
      </c>
      <c r="I9602" t="s">
        <v>5232</v>
      </c>
    </row>
    <row r="9603" spans="1:9" x14ac:dyDescent="0.25">
      <c r="A9603" t="s">
        <v>41229</v>
      </c>
      <c r="B9603">
        <v>70120140</v>
      </c>
      <c r="C9603" t="s">
        <v>16</v>
      </c>
      <c r="D9603" t="s">
        <v>16</v>
      </c>
      <c r="E9603" t="s">
        <v>16</v>
      </c>
      <c r="F9603" t="s">
        <v>16</v>
      </c>
      <c r="G9603" t="s">
        <v>2467</v>
      </c>
      <c r="H9603">
        <v>1</v>
      </c>
      <c r="I9603" t="s">
        <v>5232</v>
      </c>
    </row>
    <row r="9604" spans="1:9" x14ac:dyDescent="0.25">
      <c r="A9604" t="s">
        <v>41014</v>
      </c>
      <c r="B9604">
        <v>70120140</v>
      </c>
      <c r="C9604" t="s">
        <v>16</v>
      </c>
      <c r="D9604" t="s">
        <v>16</v>
      </c>
      <c r="E9604" t="s">
        <v>16</v>
      </c>
      <c r="F9604" t="s">
        <v>16</v>
      </c>
      <c r="G9604" t="s">
        <v>2467</v>
      </c>
      <c r="H9604">
        <v>1</v>
      </c>
      <c r="I9604" t="s">
        <v>5232</v>
      </c>
    </row>
    <row r="9605" spans="1:9" x14ac:dyDescent="0.25">
      <c r="A9605" t="s">
        <v>41009</v>
      </c>
      <c r="B9605">
        <v>74755755</v>
      </c>
      <c r="C9605" t="s">
        <v>16</v>
      </c>
      <c r="D9605" t="s">
        <v>16</v>
      </c>
      <c r="E9605" t="s">
        <v>16</v>
      </c>
      <c r="F9605" t="s">
        <v>16</v>
      </c>
      <c r="G9605" t="s">
        <v>4786</v>
      </c>
      <c r="H9605">
        <v>1</v>
      </c>
      <c r="I9605" t="s">
        <v>4922</v>
      </c>
    </row>
    <row r="9606" spans="1:9" x14ac:dyDescent="0.25">
      <c r="A9606" t="s">
        <v>41751</v>
      </c>
      <c r="B9606">
        <v>75180019</v>
      </c>
      <c r="C9606" t="s">
        <v>16</v>
      </c>
      <c r="D9606" t="s">
        <v>16</v>
      </c>
      <c r="E9606" t="s">
        <v>16</v>
      </c>
      <c r="F9606" t="s">
        <v>16</v>
      </c>
      <c r="G9606" t="s">
        <v>2430</v>
      </c>
      <c r="H9606">
        <v>1</v>
      </c>
      <c r="I9606" t="s">
        <v>5227</v>
      </c>
    </row>
    <row r="9607" spans="1:9" x14ac:dyDescent="0.25">
      <c r="A9607" t="s">
        <v>41750</v>
      </c>
      <c r="B9607">
        <v>75180019</v>
      </c>
      <c r="C9607" t="s">
        <v>16</v>
      </c>
      <c r="D9607" t="s">
        <v>16</v>
      </c>
      <c r="E9607" t="s">
        <v>16</v>
      </c>
      <c r="F9607" t="s">
        <v>16</v>
      </c>
      <c r="G9607" t="s">
        <v>2430</v>
      </c>
      <c r="H9607">
        <v>1</v>
      </c>
      <c r="I9607" t="s">
        <v>5227</v>
      </c>
    </row>
    <row r="9608" spans="1:9" x14ac:dyDescent="0.25">
      <c r="A9608" t="s">
        <v>41633</v>
      </c>
      <c r="B9608">
        <v>75196500</v>
      </c>
      <c r="C9608" t="s">
        <v>16</v>
      </c>
      <c r="D9608" t="s">
        <v>16</v>
      </c>
      <c r="E9608" t="s">
        <v>16</v>
      </c>
      <c r="F9608" t="s">
        <v>16</v>
      </c>
      <c r="G9608" t="s">
        <v>2425</v>
      </c>
      <c r="H9608">
        <v>2</v>
      </c>
      <c r="I9608" t="s">
        <v>5229</v>
      </c>
    </row>
    <row r="9609" spans="1:9" x14ac:dyDescent="0.25">
      <c r="A9609" t="s">
        <v>41632</v>
      </c>
      <c r="B9609">
        <v>75196500</v>
      </c>
      <c r="C9609" t="s">
        <v>16</v>
      </c>
      <c r="D9609" t="s">
        <v>16</v>
      </c>
      <c r="E9609" t="s">
        <v>16</v>
      </c>
      <c r="F9609" t="s">
        <v>16</v>
      </c>
      <c r="G9609" t="s">
        <v>2425</v>
      </c>
      <c r="H9609">
        <v>1</v>
      </c>
      <c r="I9609" t="s">
        <v>5229</v>
      </c>
    </row>
    <row r="9610" spans="1:9" x14ac:dyDescent="0.25">
      <c r="A9610" t="s">
        <v>41997</v>
      </c>
      <c r="B9610">
        <v>75180019</v>
      </c>
      <c r="C9610" t="s">
        <v>16</v>
      </c>
      <c r="D9610" t="s">
        <v>16</v>
      </c>
      <c r="E9610" t="s">
        <v>16</v>
      </c>
      <c r="F9610" t="s">
        <v>16</v>
      </c>
      <c r="G9610" t="s">
        <v>2430</v>
      </c>
      <c r="H9610">
        <v>1</v>
      </c>
      <c r="I9610" t="s">
        <v>5227</v>
      </c>
    </row>
    <row r="9611" spans="1:9" x14ac:dyDescent="0.25">
      <c r="A9611" t="s">
        <v>42001</v>
      </c>
      <c r="B9611">
        <v>75622288</v>
      </c>
      <c r="C9611" t="s">
        <v>16</v>
      </c>
      <c r="D9611" t="s">
        <v>16</v>
      </c>
      <c r="E9611" t="s">
        <v>16</v>
      </c>
      <c r="F9611" t="s">
        <v>16</v>
      </c>
      <c r="G9611" t="s">
        <v>3797</v>
      </c>
      <c r="H9611">
        <v>1</v>
      </c>
      <c r="I9611" t="s">
        <v>5242</v>
      </c>
    </row>
    <row r="9612" spans="1:9" x14ac:dyDescent="0.25">
      <c r="A9612" t="s">
        <v>41756</v>
      </c>
      <c r="B9612">
        <v>75577000</v>
      </c>
      <c r="C9612" t="s">
        <v>16</v>
      </c>
      <c r="D9612" t="s">
        <v>16</v>
      </c>
      <c r="E9612" t="s">
        <v>16</v>
      </c>
      <c r="F9612" t="s">
        <v>16</v>
      </c>
      <c r="G9612" t="s">
        <v>3759</v>
      </c>
      <c r="H9612">
        <v>1</v>
      </c>
      <c r="I9612" t="s">
        <v>4898</v>
      </c>
    </row>
    <row r="9613" spans="1:9" x14ac:dyDescent="0.25">
      <c r="A9613" t="s">
        <v>41757</v>
      </c>
      <c r="B9613">
        <v>75577000</v>
      </c>
      <c r="C9613" t="s">
        <v>16</v>
      </c>
      <c r="D9613" t="s">
        <v>16</v>
      </c>
      <c r="E9613" t="s">
        <v>16</v>
      </c>
      <c r="F9613" t="s">
        <v>16</v>
      </c>
      <c r="G9613" t="s">
        <v>3759</v>
      </c>
      <c r="H9613">
        <v>1</v>
      </c>
      <c r="I9613" t="s">
        <v>4898</v>
      </c>
    </row>
    <row r="9614" spans="1:9" x14ac:dyDescent="0.25">
      <c r="A9614" t="s">
        <v>41178</v>
      </c>
      <c r="B9614">
        <v>75577000</v>
      </c>
      <c r="C9614" t="s">
        <v>16</v>
      </c>
      <c r="D9614" t="s">
        <v>16</v>
      </c>
      <c r="E9614" t="s">
        <v>16</v>
      </c>
      <c r="F9614" t="s">
        <v>16</v>
      </c>
      <c r="G9614" t="s">
        <v>3759</v>
      </c>
      <c r="H9614">
        <v>1</v>
      </c>
      <c r="I9614" t="s">
        <v>4898</v>
      </c>
    </row>
    <row r="9615" spans="1:9" x14ac:dyDescent="0.25">
      <c r="A9615" t="s">
        <v>41179</v>
      </c>
      <c r="B9615">
        <v>75577000</v>
      </c>
      <c r="C9615" t="s">
        <v>16</v>
      </c>
      <c r="D9615" t="s">
        <v>16</v>
      </c>
      <c r="E9615" t="s">
        <v>16</v>
      </c>
      <c r="F9615" t="s">
        <v>16</v>
      </c>
      <c r="G9615" t="s">
        <v>3759</v>
      </c>
      <c r="H9615">
        <v>1</v>
      </c>
      <c r="I9615" t="s">
        <v>4898</v>
      </c>
    </row>
    <row r="9616" spans="1:9" x14ac:dyDescent="0.25">
      <c r="A9616" t="s">
        <v>41073</v>
      </c>
      <c r="B9616">
        <v>75211662</v>
      </c>
      <c r="C9616" t="s">
        <v>16</v>
      </c>
      <c r="D9616" t="s">
        <v>16</v>
      </c>
      <c r="E9616" t="s">
        <v>16</v>
      </c>
      <c r="F9616" t="s">
        <v>16</v>
      </c>
      <c r="G9616" t="s">
        <v>7015</v>
      </c>
      <c r="H9616">
        <v>1</v>
      </c>
      <c r="I9616" t="s">
        <v>7143</v>
      </c>
    </row>
    <row r="9617" spans="1:9" x14ac:dyDescent="0.25">
      <c r="A9617" t="s">
        <v>41074</v>
      </c>
      <c r="B9617">
        <v>75211662</v>
      </c>
      <c r="C9617" t="s">
        <v>16</v>
      </c>
      <c r="D9617" t="s">
        <v>16</v>
      </c>
      <c r="E9617" t="s">
        <v>16</v>
      </c>
      <c r="F9617" t="s">
        <v>16</v>
      </c>
      <c r="G9617" t="s">
        <v>7015</v>
      </c>
      <c r="H9617">
        <v>1</v>
      </c>
      <c r="I9617" t="s">
        <v>7143</v>
      </c>
    </row>
    <row r="9618" spans="1:9" x14ac:dyDescent="0.25">
      <c r="A9618" t="s">
        <v>41075</v>
      </c>
      <c r="B9618">
        <v>75211662</v>
      </c>
      <c r="C9618" t="s">
        <v>16</v>
      </c>
      <c r="D9618" t="s">
        <v>16</v>
      </c>
      <c r="E9618" t="s">
        <v>16</v>
      </c>
      <c r="F9618" t="s">
        <v>16</v>
      </c>
      <c r="G9618" t="s">
        <v>7015</v>
      </c>
      <c r="H9618">
        <v>1</v>
      </c>
      <c r="I9618" t="s">
        <v>7143</v>
      </c>
    </row>
    <row r="9619" spans="1:9" x14ac:dyDescent="0.25">
      <c r="A9619" t="s">
        <v>41668</v>
      </c>
      <c r="B9619">
        <v>75211662</v>
      </c>
      <c r="C9619" t="s">
        <v>16</v>
      </c>
      <c r="D9619" t="s">
        <v>16</v>
      </c>
      <c r="E9619" t="s">
        <v>16</v>
      </c>
      <c r="F9619" t="s">
        <v>16</v>
      </c>
      <c r="G9619" t="s">
        <v>7015</v>
      </c>
      <c r="H9619">
        <v>1</v>
      </c>
      <c r="I9619" t="s">
        <v>7143</v>
      </c>
    </row>
    <row r="9620" spans="1:9" x14ac:dyDescent="0.25">
      <c r="A9620" t="s">
        <v>41663</v>
      </c>
      <c r="B9620">
        <v>75211662</v>
      </c>
      <c r="C9620" t="s">
        <v>16</v>
      </c>
      <c r="D9620" t="s">
        <v>16</v>
      </c>
      <c r="E9620" t="s">
        <v>16</v>
      </c>
      <c r="F9620" t="s">
        <v>16</v>
      </c>
      <c r="G9620" t="s">
        <v>7015</v>
      </c>
      <c r="H9620">
        <v>1</v>
      </c>
      <c r="I9620" t="s">
        <v>7143</v>
      </c>
    </row>
    <row r="9621" spans="1:9" x14ac:dyDescent="0.25">
      <c r="A9621" t="s">
        <v>41664</v>
      </c>
      <c r="B9621">
        <v>75211662</v>
      </c>
      <c r="C9621" t="s">
        <v>16</v>
      </c>
      <c r="D9621" t="s">
        <v>16</v>
      </c>
      <c r="E9621" t="s">
        <v>16</v>
      </c>
      <c r="F9621" t="s">
        <v>16</v>
      </c>
      <c r="G9621" t="s">
        <v>7015</v>
      </c>
      <c r="H9621">
        <v>1</v>
      </c>
      <c r="I9621" t="s">
        <v>7143</v>
      </c>
    </row>
    <row r="9622" spans="1:9" x14ac:dyDescent="0.25">
      <c r="A9622" t="s">
        <v>41669</v>
      </c>
      <c r="B9622">
        <v>75211662</v>
      </c>
      <c r="C9622" t="s">
        <v>16</v>
      </c>
      <c r="D9622" t="s">
        <v>16</v>
      </c>
      <c r="E9622" t="s">
        <v>16</v>
      </c>
      <c r="F9622" t="s">
        <v>16</v>
      </c>
      <c r="G9622" t="s">
        <v>7015</v>
      </c>
      <c r="H9622">
        <v>1</v>
      </c>
      <c r="I9622" t="s">
        <v>7143</v>
      </c>
    </row>
    <row r="9623" spans="1:9" x14ac:dyDescent="0.25">
      <c r="A9623" t="s">
        <v>41665</v>
      </c>
      <c r="B9623">
        <v>75211662</v>
      </c>
      <c r="C9623" t="s">
        <v>16</v>
      </c>
      <c r="D9623" t="s">
        <v>16</v>
      </c>
      <c r="E9623" t="s">
        <v>16</v>
      </c>
      <c r="F9623" t="s">
        <v>16</v>
      </c>
      <c r="G9623" t="s">
        <v>7015</v>
      </c>
      <c r="H9623">
        <v>1</v>
      </c>
      <c r="I9623" t="s">
        <v>7143</v>
      </c>
    </row>
    <row r="9624" spans="1:9" x14ac:dyDescent="0.25">
      <c r="A9624" t="s">
        <v>41012</v>
      </c>
      <c r="B9624">
        <v>75211662</v>
      </c>
      <c r="C9624" t="s">
        <v>16</v>
      </c>
      <c r="D9624" t="s">
        <v>16</v>
      </c>
      <c r="E9624" t="s">
        <v>16</v>
      </c>
      <c r="F9624" t="s">
        <v>16</v>
      </c>
      <c r="G9624" t="s">
        <v>7015</v>
      </c>
      <c r="H9624">
        <v>1</v>
      </c>
      <c r="I9624" t="s">
        <v>7143</v>
      </c>
    </row>
    <row r="9625" spans="1:9" x14ac:dyDescent="0.25">
      <c r="A9625" t="s">
        <v>41013</v>
      </c>
      <c r="B9625">
        <v>75211662</v>
      </c>
      <c r="C9625" t="s">
        <v>16</v>
      </c>
      <c r="D9625" t="s">
        <v>16</v>
      </c>
      <c r="E9625" t="s">
        <v>16</v>
      </c>
      <c r="F9625" t="s">
        <v>16</v>
      </c>
      <c r="G9625" t="s">
        <v>7015</v>
      </c>
      <c r="H9625">
        <v>1</v>
      </c>
      <c r="I9625" t="s">
        <v>7143</v>
      </c>
    </row>
    <row r="9626" spans="1:9" x14ac:dyDescent="0.25">
      <c r="A9626" t="s">
        <v>41428</v>
      </c>
      <c r="B9626">
        <v>75211662</v>
      </c>
      <c r="C9626" t="s">
        <v>16</v>
      </c>
      <c r="D9626" t="s">
        <v>16</v>
      </c>
      <c r="E9626" t="s">
        <v>16</v>
      </c>
      <c r="F9626" t="s">
        <v>16</v>
      </c>
      <c r="G9626" t="s">
        <v>7015</v>
      </c>
      <c r="H9626">
        <v>1</v>
      </c>
      <c r="I9626" t="s">
        <v>7143</v>
      </c>
    </row>
    <row r="9627" spans="1:9" x14ac:dyDescent="0.25">
      <c r="A9627" t="s">
        <v>41575</v>
      </c>
      <c r="B9627">
        <v>75180019</v>
      </c>
      <c r="C9627" t="s">
        <v>16</v>
      </c>
      <c r="D9627" t="s">
        <v>16</v>
      </c>
      <c r="E9627" t="s">
        <v>16</v>
      </c>
      <c r="F9627" t="s">
        <v>16</v>
      </c>
      <c r="G9627" t="s">
        <v>2430</v>
      </c>
      <c r="H9627">
        <v>1</v>
      </c>
      <c r="I9627" t="s">
        <v>5227</v>
      </c>
    </row>
    <row r="9628" spans="1:9" x14ac:dyDescent="0.25">
      <c r="A9628" t="s">
        <v>41576</v>
      </c>
      <c r="B9628">
        <v>75180019</v>
      </c>
      <c r="C9628" t="s">
        <v>16</v>
      </c>
      <c r="D9628" t="s">
        <v>16</v>
      </c>
      <c r="E9628" t="s">
        <v>16</v>
      </c>
      <c r="F9628" t="s">
        <v>16</v>
      </c>
      <c r="G9628" t="s">
        <v>2430</v>
      </c>
      <c r="H9628">
        <v>1</v>
      </c>
      <c r="I9628" t="s">
        <v>5227</v>
      </c>
    </row>
    <row r="9629" spans="1:9" x14ac:dyDescent="0.25">
      <c r="A9629" t="s">
        <v>41261</v>
      </c>
      <c r="B9629">
        <v>75211662</v>
      </c>
      <c r="C9629" t="s">
        <v>16</v>
      </c>
      <c r="D9629" t="s">
        <v>16</v>
      </c>
      <c r="E9629" t="s">
        <v>16</v>
      </c>
      <c r="F9629" t="s">
        <v>16</v>
      </c>
      <c r="G9629" t="s">
        <v>7015</v>
      </c>
      <c r="H9629">
        <v>1</v>
      </c>
      <c r="I9629" t="s">
        <v>7143</v>
      </c>
    </row>
    <row r="9630" spans="1:9" x14ac:dyDescent="0.25">
      <c r="A9630" t="s">
        <v>41262</v>
      </c>
      <c r="B9630">
        <v>75211662</v>
      </c>
      <c r="C9630" t="s">
        <v>16</v>
      </c>
      <c r="D9630" t="s">
        <v>16</v>
      </c>
      <c r="E9630" t="s">
        <v>16</v>
      </c>
      <c r="F9630" t="s">
        <v>16</v>
      </c>
      <c r="G9630" t="s">
        <v>7015</v>
      </c>
      <c r="H9630">
        <v>1</v>
      </c>
      <c r="I9630" t="s">
        <v>7143</v>
      </c>
    </row>
    <row r="9631" spans="1:9" x14ac:dyDescent="0.25">
      <c r="A9631" t="s">
        <v>41263</v>
      </c>
      <c r="B9631">
        <v>75211662</v>
      </c>
      <c r="C9631" t="s">
        <v>16</v>
      </c>
      <c r="D9631" t="s">
        <v>16</v>
      </c>
      <c r="E9631" t="s">
        <v>16</v>
      </c>
      <c r="F9631" t="s">
        <v>16</v>
      </c>
      <c r="G9631" t="s">
        <v>7015</v>
      </c>
      <c r="H9631">
        <v>1</v>
      </c>
      <c r="I9631" t="s">
        <v>7143</v>
      </c>
    </row>
    <row r="9632" spans="1:9" x14ac:dyDescent="0.25">
      <c r="A9632" t="s">
        <v>41264</v>
      </c>
      <c r="B9632">
        <v>75211662</v>
      </c>
      <c r="C9632" t="s">
        <v>16</v>
      </c>
      <c r="D9632" t="s">
        <v>16</v>
      </c>
      <c r="E9632" t="s">
        <v>16</v>
      </c>
      <c r="F9632" t="s">
        <v>16</v>
      </c>
      <c r="G9632" t="s">
        <v>7015</v>
      </c>
      <c r="H9632">
        <v>1</v>
      </c>
      <c r="I9632" t="s">
        <v>7143</v>
      </c>
    </row>
    <row r="9633" spans="1:9" x14ac:dyDescent="0.25">
      <c r="A9633" t="s">
        <v>41076</v>
      </c>
      <c r="B9633">
        <v>73575757</v>
      </c>
      <c r="C9633" t="s">
        <v>16</v>
      </c>
      <c r="D9633" t="s">
        <v>16</v>
      </c>
      <c r="E9633" t="s">
        <v>16</v>
      </c>
      <c r="F9633" t="s">
        <v>16</v>
      </c>
      <c r="G9633" t="s">
        <v>4331</v>
      </c>
      <c r="H9633">
        <v>1</v>
      </c>
      <c r="I9633" t="s">
        <v>5237</v>
      </c>
    </row>
    <row r="9634" spans="1:9" x14ac:dyDescent="0.25">
      <c r="A9634" t="s">
        <v>41077</v>
      </c>
      <c r="B9634">
        <v>73575757</v>
      </c>
      <c r="C9634" t="s">
        <v>16</v>
      </c>
      <c r="D9634" t="s">
        <v>16</v>
      </c>
      <c r="E9634" t="s">
        <v>16</v>
      </c>
      <c r="F9634" t="s">
        <v>16</v>
      </c>
      <c r="G9634" t="s">
        <v>4331</v>
      </c>
      <c r="H9634">
        <v>1</v>
      </c>
      <c r="I9634" t="s">
        <v>5237</v>
      </c>
    </row>
    <row r="9635" spans="1:9" x14ac:dyDescent="0.25">
      <c r="A9635" t="s">
        <v>42094</v>
      </c>
      <c r="B9635">
        <v>30123242</v>
      </c>
      <c r="C9635" t="s">
        <v>16</v>
      </c>
      <c r="D9635" t="s">
        <v>16</v>
      </c>
      <c r="E9635" t="s">
        <v>16</v>
      </c>
      <c r="F9635" t="s">
        <v>16</v>
      </c>
      <c r="G9635" t="s">
        <v>42074</v>
      </c>
      <c r="H9635">
        <v>1</v>
      </c>
      <c r="I9635" t="s">
        <v>42252</v>
      </c>
    </row>
    <row r="9636" spans="1:9" x14ac:dyDescent="0.25">
      <c r="A9636" t="s">
        <v>41989</v>
      </c>
      <c r="B9636">
        <v>75180019</v>
      </c>
      <c r="C9636" t="s">
        <v>16</v>
      </c>
      <c r="D9636" t="s">
        <v>16</v>
      </c>
      <c r="E9636" t="s">
        <v>16</v>
      </c>
      <c r="F9636" t="s">
        <v>16</v>
      </c>
      <c r="G9636" t="s">
        <v>2430</v>
      </c>
      <c r="H9636">
        <v>1</v>
      </c>
      <c r="I9636" t="s">
        <v>5227</v>
      </c>
    </row>
    <row r="9637" spans="1:9" x14ac:dyDescent="0.25">
      <c r="A9637" t="s">
        <v>41796</v>
      </c>
      <c r="B9637">
        <v>75211662</v>
      </c>
      <c r="C9637" t="s">
        <v>16</v>
      </c>
      <c r="D9637" t="s">
        <v>16</v>
      </c>
      <c r="E9637" t="s">
        <v>16</v>
      </c>
      <c r="F9637" t="s">
        <v>16</v>
      </c>
      <c r="G9637" t="s">
        <v>7015</v>
      </c>
      <c r="H9637">
        <v>1</v>
      </c>
      <c r="I9637" t="s">
        <v>7143</v>
      </c>
    </row>
    <row r="9638" spans="1:9" x14ac:dyDescent="0.25">
      <c r="A9638" t="s">
        <v>41800</v>
      </c>
      <c r="B9638">
        <v>75211662</v>
      </c>
      <c r="C9638" t="s">
        <v>16</v>
      </c>
      <c r="D9638" t="s">
        <v>16</v>
      </c>
      <c r="E9638" t="s">
        <v>16</v>
      </c>
      <c r="F9638" t="s">
        <v>16</v>
      </c>
      <c r="G9638" t="s">
        <v>7015</v>
      </c>
      <c r="H9638">
        <v>1</v>
      </c>
      <c r="I9638" t="s">
        <v>7143</v>
      </c>
    </row>
    <row r="9639" spans="1:9" x14ac:dyDescent="0.25">
      <c r="A9639" t="s">
        <v>42000</v>
      </c>
      <c r="B9639">
        <v>75180019</v>
      </c>
      <c r="C9639" t="s">
        <v>16</v>
      </c>
      <c r="D9639" t="s">
        <v>16</v>
      </c>
      <c r="E9639" t="s">
        <v>16</v>
      </c>
      <c r="F9639" t="s">
        <v>16</v>
      </c>
      <c r="G9639" t="s">
        <v>2430</v>
      </c>
      <c r="H9639">
        <v>1</v>
      </c>
      <c r="I9639" t="s">
        <v>5227</v>
      </c>
    </row>
    <row r="9640" spans="1:9" x14ac:dyDescent="0.25">
      <c r="A9640" t="s">
        <v>41131</v>
      </c>
      <c r="B9640">
        <v>75211662</v>
      </c>
      <c r="C9640" t="s">
        <v>16</v>
      </c>
      <c r="D9640" t="s">
        <v>16</v>
      </c>
      <c r="E9640" t="s">
        <v>16</v>
      </c>
      <c r="F9640" t="s">
        <v>16</v>
      </c>
      <c r="G9640" t="s">
        <v>7015</v>
      </c>
      <c r="H9640">
        <v>1</v>
      </c>
      <c r="I9640" t="s">
        <v>7143</v>
      </c>
    </row>
    <row r="9641" spans="1:9" x14ac:dyDescent="0.25">
      <c r="A9641" t="s">
        <v>6397</v>
      </c>
      <c r="B9641">
        <v>74762273</v>
      </c>
      <c r="C9641" t="s">
        <v>16</v>
      </c>
      <c r="D9641" t="s">
        <v>16</v>
      </c>
      <c r="E9641" t="s">
        <v>16</v>
      </c>
      <c r="F9641" t="s">
        <v>16</v>
      </c>
      <c r="G9641" t="s">
        <v>154</v>
      </c>
      <c r="H9641">
        <v>1</v>
      </c>
      <c r="I9641" t="s">
        <v>4887</v>
      </c>
    </row>
    <row r="9642" spans="1:9" x14ac:dyDescent="0.25">
      <c r="A9642" t="s">
        <v>3265</v>
      </c>
      <c r="B9642">
        <v>75211662</v>
      </c>
      <c r="C9642" t="s">
        <v>16</v>
      </c>
      <c r="D9642" t="s">
        <v>16</v>
      </c>
      <c r="E9642" t="s">
        <v>16</v>
      </c>
      <c r="F9642" t="s">
        <v>16</v>
      </c>
      <c r="G9642" t="s">
        <v>7015</v>
      </c>
      <c r="H9642">
        <v>1</v>
      </c>
      <c r="I9642" t="s">
        <v>7143</v>
      </c>
    </row>
    <row r="9643" spans="1:9" x14ac:dyDescent="0.25">
      <c r="A9643" t="s">
        <v>2532</v>
      </c>
      <c r="B9643">
        <v>74757166</v>
      </c>
      <c r="C9643" t="s">
        <v>16</v>
      </c>
      <c r="D9643" t="s">
        <v>16</v>
      </c>
      <c r="E9643" t="s">
        <v>16</v>
      </c>
      <c r="F9643" t="s">
        <v>16</v>
      </c>
      <c r="G9643" t="s">
        <v>2533</v>
      </c>
      <c r="H9643">
        <v>1</v>
      </c>
      <c r="I9643" t="s">
        <v>5244</v>
      </c>
    </row>
    <row r="9644" spans="1:9" x14ac:dyDescent="0.25">
      <c r="A9644" t="s">
        <v>15142</v>
      </c>
      <c r="B9644">
        <v>75211662</v>
      </c>
      <c r="C9644" t="s">
        <v>16</v>
      </c>
      <c r="D9644" t="s">
        <v>16</v>
      </c>
      <c r="E9644" t="s">
        <v>16</v>
      </c>
      <c r="F9644" t="s">
        <v>16</v>
      </c>
      <c r="G9644" t="s">
        <v>7015</v>
      </c>
      <c r="H9644">
        <v>1</v>
      </c>
      <c r="I9644" t="s">
        <v>7143</v>
      </c>
    </row>
    <row r="9645" spans="1:9" x14ac:dyDescent="0.25">
      <c r="A9645" t="s">
        <v>12088</v>
      </c>
      <c r="B9645">
        <v>75211662</v>
      </c>
      <c r="C9645" t="s">
        <v>16</v>
      </c>
      <c r="D9645" t="s">
        <v>16</v>
      </c>
      <c r="E9645" t="s">
        <v>16</v>
      </c>
      <c r="F9645" t="s">
        <v>16</v>
      </c>
      <c r="G9645" t="s">
        <v>7015</v>
      </c>
      <c r="H9645">
        <v>1</v>
      </c>
      <c r="I9645" t="s">
        <v>7143</v>
      </c>
    </row>
    <row r="9646" spans="1:9" x14ac:dyDescent="0.25">
      <c r="A9646" t="s">
        <v>12092</v>
      </c>
      <c r="B9646">
        <v>75211662</v>
      </c>
      <c r="C9646" t="s">
        <v>16</v>
      </c>
      <c r="D9646" t="s">
        <v>16</v>
      </c>
      <c r="E9646" t="s">
        <v>16</v>
      </c>
      <c r="F9646" t="s">
        <v>16</v>
      </c>
      <c r="G9646" t="s">
        <v>7015</v>
      </c>
      <c r="H9646">
        <v>1</v>
      </c>
      <c r="I9646" t="s">
        <v>7143</v>
      </c>
    </row>
    <row r="9647" spans="1:9" x14ac:dyDescent="0.25">
      <c r="A9647" t="s">
        <v>12089</v>
      </c>
      <c r="B9647">
        <v>75211662</v>
      </c>
      <c r="C9647" t="s">
        <v>16</v>
      </c>
      <c r="D9647" t="s">
        <v>16</v>
      </c>
      <c r="E9647" t="s">
        <v>16</v>
      </c>
      <c r="F9647" t="s">
        <v>16</v>
      </c>
      <c r="G9647" t="s">
        <v>7015</v>
      </c>
      <c r="H9647">
        <v>1</v>
      </c>
      <c r="I9647" t="s">
        <v>7143</v>
      </c>
    </row>
    <row r="9648" spans="1:9" x14ac:dyDescent="0.25">
      <c r="A9648" t="s">
        <v>12090</v>
      </c>
      <c r="B9648">
        <v>75211662</v>
      </c>
      <c r="C9648" t="s">
        <v>16</v>
      </c>
      <c r="D9648" t="s">
        <v>16</v>
      </c>
      <c r="E9648" t="s">
        <v>16</v>
      </c>
      <c r="F9648" t="s">
        <v>16</v>
      </c>
      <c r="G9648" t="s">
        <v>7015</v>
      </c>
      <c r="H9648">
        <v>1</v>
      </c>
      <c r="I9648" t="s">
        <v>7143</v>
      </c>
    </row>
    <row r="9649" spans="1:9" x14ac:dyDescent="0.25">
      <c r="A9649" t="s">
        <v>12212</v>
      </c>
      <c r="B9649">
        <v>75211662</v>
      </c>
      <c r="C9649" t="s">
        <v>16</v>
      </c>
      <c r="D9649" t="s">
        <v>16</v>
      </c>
      <c r="E9649" t="s">
        <v>16</v>
      </c>
      <c r="F9649" t="s">
        <v>16</v>
      </c>
      <c r="G9649" t="s">
        <v>7015</v>
      </c>
      <c r="H9649">
        <v>1</v>
      </c>
      <c r="I9649" t="s">
        <v>7143</v>
      </c>
    </row>
    <row r="9650" spans="1:9" x14ac:dyDescent="0.25">
      <c r="A9650" t="s">
        <v>12214</v>
      </c>
      <c r="B9650">
        <v>75211662</v>
      </c>
      <c r="C9650" t="s">
        <v>16</v>
      </c>
      <c r="D9650" t="s">
        <v>16</v>
      </c>
      <c r="E9650" t="s">
        <v>16</v>
      </c>
      <c r="F9650" t="s">
        <v>16</v>
      </c>
      <c r="G9650" t="s">
        <v>7015</v>
      </c>
      <c r="H9650">
        <v>1</v>
      </c>
      <c r="I9650" t="s">
        <v>7143</v>
      </c>
    </row>
    <row r="9651" spans="1:9" x14ac:dyDescent="0.25">
      <c r="A9651" t="s">
        <v>12213</v>
      </c>
      <c r="B9651">
        <v>75211662</v>
      </c>
      <c r="C9651" t="s">
        <v>16</v>
      </c>
      <c r="D9651" t="s">
        <v>16</v>
      </c>
      <c r="E9651" t="s">
        <v>16</v>
      </c>
      <c r="F9651" t="s">
        <v>16</v>
      </c>
      <c r="G9651" t="s">
        <v>7015</v>
      </c>
      <c r="H9651">
        <v>1</v>
      </c>
      <c r="I9651" t="s">
        <v>7143</v>
      </c>
    </row>
    <row r="9652" spans="1:9" x14ac:dyDescent="0.25">
      <c r="A9652" t="s">
        <v>12215</v>
      </c>
      <c r="B9652">
        <v>75211662</v>
      </c>
      <c r="C9652" t="s">
        <v>16</v>
      </c>
      <c r="D9652" t="s">
        <v>16</v>
      </c>
      <c r="E9652" t="s">
        <v>16</v>
      </c>
      <c r="F9652" t="s">
        <v>16</v>
      </c>
      <c r="G9652" t="s">
        <v>7015</v>
      </c>
      <c r="H9652">
        <v>1</v>
      </c>
      <c r="I9652" t="s">
        <v>7143</v>
      </c>
    </row>
    <row r="9653" spans="1:9" x14ac:dyDescent="0.25">
      <c r="A9653" t="s">
        <v>12216</v>
      </c>
      <c r="B9653">
        <v>75211662</v>
      </c>
      <c r="C9653" t="s">
        <v>16</v>
      </c>
      <c r="D9653" t="s">
        <v>16</v>
      </c>
      <c r="E9653" t="s">
        <v>16</v>
      </c>
      <c r="F9653" t="s">
        <v>16</v>
      </c>
      <c r="G9653" t="s">
        <v>7015</v>
      </c>
      <c r="H9653">
        <v>1</v>
      </c>
      <c r="I9653" t="s">
        <v>7143</v>
      </c>
    </row>
    <row r="9654" spans="1:9" x14ac:dyDescent="0.25">
      <c r="A9654" t="s">
        <v>12093</v>
      </c>
      <c r="B9654">
        <v>75211662</v>
      </c>
      <c r="C9654" t="s">
        <v>16</v>
      </c>
      <c r="D9654" t="s">
        <v>16</v>
      </c>
      <c r="E9654" t="s">
        <v>16</v>
      </c>
      <c r="F9654" t="s">
        <v>16</v>
      </c>
      <c r="G9654" t="s">
        <v>7015</v>
      </c>
      <c r="H9654">
        <v>1</v>
      </c>
      <c r="I9654" t="s">
        <v>7143</v>
      </c>
    </row>
    <row r="9655" spans="1:9" x14ac:dyDescent="0.25">
      <c r="A9655" t="s">
        <v>12217</v>
      </c>
      <c r="B9655">
        <v>75211662</v>
      </c>
      <c r="C9655" t="s">
        <v>16</v>
      </c>
      <c r="D9655" t="s">
        <v>16</v>
      </c>
      <c r="E9655" t="s">
        <v>16</v>
      </c>
      <c r="F9655" t="s">
        <v>16</v>
      </c>
      <c r="G9655" t="s">
        <v>7015</v>
      </c>
      <c r="H9655">
        <v>1</v>
      </c>
      <c r="I9655" t="s">
        <v>7143</v>
      </c>
    </row>
    <row r="9656" spans="1:9" x14ac:dyDescent="0.25">
      <c r="A9656" t="s">
        <v>15361</v>
      </c>
      <c r="B9656">
        <v>75211662</v>
      </c>
      <c r="C9656" t="s">
        <v>16</v>
      </c>
      <c r="D9656" t="s">
        <v>16</v>
      </c>
      <c r="E9656" t="s">
        <v>16</v>
      </c>
      <c r="F9656" t="s">
        <v>16</v>
      </c>
      <c r="G9656" t="s">
        <v>7015</v>
      </c>
      <c r="H9656">
        <v>1</v>
      </c>
      <c r="I9656" t="s">
        <v>7143</v>
      </c>
    </row>
    <row r="9657" spans="1:9" x14ac:dyDescent="0.25">
      <c r="A9657" t="s">
        <v>7089</v>
      </c>
      <c r="B9657">
        <v>75180019</v>
      </c>
      <c r="C9657" t="s">
        <v>16</v>
      </c>
      <c r="D9657" t="s">
        <v>16</v>
      </c>
      <c r="E9657" t="s">
        <v>16</v>
      </c>
      <c r="F9657" t="s">
        <v>16</v>
      </c>
      <c r="G9657" t="s">
        <v>2430</v>
      </c>
      <c r="H9657">
        <v>1</v>
      </c>
      <c r="I9657" t="s">
        <v>5227</v>
      </c>
    </row>
    <row r="9658" spans="1:9" x14ac:dyDescent="0.25">
      <c r="A9658" t="s">
        <v>7090</v>
      </c>
      <c r="B9658">
        <v>75583888</v>
      </c>
      <c r="C9658" t="s">
        <v>16</v>
      </c>
      <c r="D9658" t="s">
        <v>16</v>
      </c>
      <c r="E9658" t="s">
        <v>16</v>
      </c>
      <c r="F9658" t="s">
        <v>16</v>
      </c>
      <c r="G9658" t="s">
        <v>3914</v>
      </c>
      <c r="H9658">
        <v>1</v>
      </c>
      <c r="I9658" t="s">
        <v>5231</v>
      </c>
    </row>
    <row r="9659" spans="1:9" x14ac:dyDescent="0.25">
      <c r="A9659" t="s">
        <v>7038</v>
      </c>
      <c r="B9659">
        <v>75583888</v>
      </c>
      <c r="C9659" t="s">
        <v>16</v>
      </c>
      <c r="D9659" t="s">
        <v>16</v>
      </c>
      <c r="E9659" t="s">
        <v>16</v>
      </c>
      <c r="F9659" t="s">
        <v>16</v>
      </c>
      <c r="G9659" t="s">
        <v>3914</v>
      </c>
      <c r="H9659">
        <v>1</v>
      </c>
      <c r="I9659" t="s">
        <v>5231</v>
      </c>
    </row>
    <row r="9660" spans="1:9" x14ac:dyDescent="0.25">
      <c r="A9660" t="s">
        <v>8762</v>
      </c>
      <c r="B9660">
        <v>70120140</v>
      </c>
      <c r="C9660" t="s">
        <v>16</v>
      </c>
      <c r="D9660" t="s">
        <v>16</v>
      </c>
      <c r="E9660" t="s">
        <v>16</v>
      </c>
      <c r="F9660" t="s">
        <v>16</v>
      </c>
      <c r="G9660" t="s">
        <v>2467</v>
      </c>
      <c r="H9660">
        <v>1</v>
      </c>
      <c r="I9660" t="s">
        <v>5232</v>
      </c>
    </row>
    <row r="9661" spans="1:9" x14ac:dyDescent="0.25">
      <c r="A9661" t="s">
        <v>11461</v>
      </c>
      <c r="B9661">
        <v>75211662</v>
      </c>
      <c r="C9661" t="s">
        <v>16</v>
      </c>
      <c r="D9661" t="s">
        <v>16</v>
      </c>
      <c r="E9661" t="s">
        <v>16</v>
      </c>
      <c r="F9661" t="s">
        <v>16</v>
      </c>
      <c r="G9661" t="s">
        <v>7015</v>
      </c>
      <c r="H9661">
        <v>1</v>
      </c>
      <c r="I9661" t="s">
        <v>7143</v>
      </c>
    </row>
    <row r="9662" spans="1:9" x14ac:dyDescent="0.25">
      <c r="A9662" t="s">
        <v>11460</v>
      </c>
      <c r="B9662">
        <v>75211662</v>
      </c>
      <c r="C9662" t="s">
        <v>16</v>
      </c>
      <c r="D9662" t="s">
        <v>16</v>
      </c>
      <c r="E9662" t="s">
        <v>16</v>
      </c>
      <c r="F9662" t="s">
        <v>16</v>
      </c>
      <c r="G9662" t="s">
        <v>7015</v>
      </c>
      <c r="H9662">
        <v>1</v>
      </c>
      <c r="I9662" t="s">
        <v>7143</v>
      </c>
    </row>
    <row r="9663" spans="1:9" x14ac:dyDescent="0.25">
      <c r="A9663" t="s">
        <v>42053</v>
      </c>
      <c r="B9663">
        <v>74755755</v>
      </c>
      <c r="C9663" t="s">
        <v>16</v>
      </c>
      <c r="D9663" t="s">
        <v>16</v>
      </c>
      <c r="E9663" t="s">
        <v>16</v>
      </c>
      <c r="F9663" t="s">
        <v>16</v>
      </c>
      <c r="G9663" t="s">
        <v>4786</v>
      </c>
      <c r="H9663">
        <v>1</v>
      </c>
      <c r="I9663" t="s">
        <v>4922</v>
      </c>
    </row>
    <row r="9664" spans="1:9" x14ac:dyDescent="0.25">
      <c r="A9664" t="s">
        <v>41702</v>
      </c>
      <c r="B9664">
        <v>74755755</v>
      </c>
      <c r="C9664" t="s">
        <v>16</v>
      </c>
      <c r="D9664" t="s">
        <v>16</v>
      </c>
      <c r="E9664" t="s">
        <v>16</v>
      </c>
      <c r="F9664" t="s">
        <v>16</v>
      </c>
      <c r="G9664" t="s">
        <v>4786</v>
      </c>
      <c r="H9664">
        <v>1</v>
      </c>
      <c r="I9664" t="s">
        <v>4922</v>
      </c>
    </row>
    <row r="9665" spans="1:9" x14ac:dyDescent="0.25">
      <c r="A9665" t="s">
        <v>8521</v>
      </c>
      <c r="B9665">
        <v>30454642</v>
      </c>
      <c r="C9665" t="s">
        <v>16</v>
      </c>
      <c r="D9665" t="s">
        <v>16</v>
      </c>
      <c r="E9665" t="s">
        <v>16</v>
      </c>
      <c r="F9665" t="s">
        <v>16</v>
      </c>
      <c r="G9665" t="s">
        <v>8518</v>
      </c>
      <c r="H9665">
        <v>1</v>
      </c>
      <c r="I9665" t="s">
        <v>13136</v>
      </c>
    </row>
    <row r="9666" spans="1:9" x14ac:dyDescent="0.25">
      <c r="A9666" t="s">
        <v>8527</v>
      </c>
      <c r="B9666">
        <v>30454642</v>
      </c>
      <c r="C9666" t="s">
        <v>16</v>
      </c>
      <c r="D9666" t="s">
        <v>16</v>
      </c>
      <c r="E9666" t="s">
        <v>16</v>
      </c>
      <c r="F9666" t="s">
        <v>16</v>
      </c>
      <c r="G9666" t="s">
        <v>8518</v>
      </c>
      <c r="H9666">
        <v>1</v>
      </c>
      <c r="I9666" t="s">
        <v>13136</v>
      </c>
    </row>
    <row r="9667" spans="1:9" x14ac:dyDescent="0.25">
      <c r="A9667" t="s">
        <v>14457</v>
      </c>
      <c r="B9667">
        <v>75500133</v>
      </c>
      <c r="C9667" t="s">
        <v>16</v>
      </c>
      <c r="D9667" t="s">
        <v>16</v>
      </c>
      <c r="E9667" t="s">
        <v>16</v>
      </c>
      <c r="F9667" t="s">
        <v>16</v>
      </c>
      <c r="G9667" t="s">
        <v>3560</v>
      </c>
      <c r="H9667">
        <v>1</v>
      </c>
      <c r="I9667" t="s">
        <v>5234</v>
      </c>
    </row>
    <row r="9668" spans="1:9" x14ac:dyDescent="0.25">
      <c r="A9668" t="s">
        <v>14455</v>
      </c>
      <c r="B9668">
        <v>75500133</v>
      </c>
      <c r="C9668" t="s">
        <v>16</v>
      </c>
      <c r="D9668" t="s">
        <v>16</v>
      </c>
      <c r="E9668" t="s">
        <v>16</v>
      </c>
      <c r="F9668" t="s">
        <v>16</v>
      </c>
      <c r="G9668" t="s">
        <v>3560</v>
      </c>
      <c r="H9668">
        <v>1</v>
      </c>
      <c r="I9668" t="s">
        <v>5234</v>
      </c>
    </row>
    <row r="9669" spans="1:9" x14ac:dyDescent="0.25">
      <c r="A9669" t="s">
        <v>4330</v>
      </c>
      <c r="B9669">
        <v>73575757</v>
      </c>
      <c r="C9669" t="s">
        <v>16</v>
      </c>
      <c r="D9669" t="s">
        <v>16</v>
      </c>
      <c r="E9669" t="s">
        <v>16</v>
      </c>
      <c r="F9669" t="s">
        <v>16</v>
      </c>
      <c r="G9669" t="s">
        <v>4331</v>
      </c>
      <c r="H9669">
        <v>1</v>
      </c>
      <c r="I9669" t="s">
        <v>5237</v>
      </c>
    </row>
    <row r="9670" spans="1:9" x14ac:dyDescent="0.25">
      <c r="A9670" t="s">
        <v>3793</v>
      </c>
      <c r="B9670">
        <v>75586804</v>
      </c>
      <c r="C9670" t="s">
        <v>16</v>
      </c>
      <c r="D9670" t="s">
        <v>16</v>
      </c>
      <c r="E9670" t="s">
        <v>16</v>
      </c>
      <c r="F9670" t="s">
        <v>16</v>
      </c>
      <c r="G9670" t="s">
        <v>3787</v>
      </c>
      <c r="H9670">
        <v>1</v>
      </c>
      <c r="I9670" t="s">
        <v>5228</v>
      </c>
    </row>
    <row r="9671" spans="1:9" x14ac:dyDescent="0.25">
      <c r="A9671" t="s">
        <v>3794</v>
      </c>
      <c r="B9671">
        <v>75586804</v>
      </c>
      <c r="C9671" t="s">
        <v>16</v>
      </c>
      <c r="D9671" t="s">
        <v>16</v>
      </c>
      <c r="E9671" t="s">
        <v>16</v>
      </c>
      <c r="F9671" t="s">
        <v>16</v>
      </c>
      <c r="G9671" t="s">
        <v>3787</v>
      </c>
      <c r="H9671">
        <v>1</v>
      </c>
      <c r="I9671" t="s">
        <v>5228</v>
      </c>
    </row>
    <row r="9672" spans="1:9" x14ac:dyDescent="0.25">
      <c r="A9672" t="s">
        <v>5276</v>
      </c>
      <c r="B9672">
        <v>74762273</v>
      </c>
      <c r="C9672" t="s">
        <v>16</v>
      </c>
      <c r="D9672" t="s">
        <v>16</v>
      </c>
      <c r="E9672" t="s">
        <v>16</v>
      </c>
      <c r="F9672" t="s">
        <v>16</v>
      </c>
      <c r="G9672" t="s">
        <v>154</v>
      </c>
      <c r="H9672">
        <v>1</v>
      </c>
      <c r="I9672" t="s">
        <v>4887</v>
      </c>
    </row>
    <row r="9673" spans="1:9" x14ac:dyDescent="0.25">
      <c r="A9673" t="s">
        <v>41915</v>
      </c>
      <c r="B9673">
        <v>75586804</v>
      </c>
      <c r="C9673" t="s">
        <v>16</v>
      </c>
      <c r="D9673" t="s">
        <v>16</v>
      </c>
      <c r="E9673" t="s">
        <v>16</v>
      </c>
      <c r="F9673" t="s">
        <v>16</v>
      </c>
      <c r="G9673" t="s">
        <v>3787</v>
      </c>
      <c r="H9673">
        <v>1</v>
      </c>
      <c r="I9673" t="s">
        <v>5228</v>
      </c>
    </row>
    <row r="9674" spans="1:9" x14ac:dyDescent="0.25">
      <c r="A9674" t="s">
        <v>41803</v>
      </c>
      <c r="B9674">
        <v>75586804</v>
      </c>
      <c r="C9674" t="s">
        <v>16</v>
      </c>
      <c r="D9674" t="s">
        <v>16</v>
      </c>
      <c r="E9674" t="s">
        <v>16</v>
      </c>
      <c r="F9674" t="s">
        <v>16</v>
      </c>
      <c r="G9674" t="s">
        <v>3787</v>
      </c>
      <c r="H9674">
        <v>1</v>
      </c>
      <c r="I9674" t="s">
        <v>5228</v>
      </c>
    </row>
    <row r="9675" spans="1:9" x14ac:dyDescent="0.25">
      <c r="A9675" t="s">
        <v>3923</v>
      </c>
      <c r="B9675">
        <v>75583888</v>
      </c>
      <c r="C9675" t="s">
        <v>16</v>
      </c>
      <c r="D9675" t="s">
        <v>16</v>
      </c>
      <c r="E9675" t="s">
        <v>16</v>
      </c>
      <c r="F9675" t="s">
        <v>16</v>
      </c>
      <c r="G9675" t="s">
        <v>3914</v>
      </c>
      <c r="H9675">
        <v>1</v>
      </c>
      <c r="I9675" t="s">
        <v>5231</v>
      </c>
    </row>
    <row r="9676" spans="1:9" x14ac:dyDescent="0.25">
      <c r="A9676" t="s">
        <v>14456</v>
      </c>
      <c r="B9676">
        <v>74867900</v>
      </c>
      <c r="C9676" t="s">
        <v>16</v>
      </c>
      <c r="D9676" t="s">
        <v>16</v>
      </c>
      <c r="E9676" t="s">
        <v>16</v>
      </c>
      <c r="F9676" t="s">
        <v>16</v>
      </c>
      <c r="G9676" t="s">
        <v>11223</v>
      </c>
      <c r="H9676">
        <v>1</v>
      </c>
      <c r="I9676" t="s">
        <v>13135</v>
      </c>
    </row>
    <row r="9677" spans="1:9" x14ac:dyDescent="0.25">
      <c r="A9677" t="s">
        <v>14571</v>
      </c>
      <c r="B9677">
        <v>75196500</v>
      </c>
      <c r="C9677" t="s">
        <v>16</v>
      </c>
      <c r="D9677" t="s">
        <v>16</v>
      </c>
      <c r="E9677" t="s">
        <v>16</v>
      </c>
      <c r="F9677" t="s">
        <v>16</v>
      </c>
      <c r="G9677" t="s">
        <v>2425</v>
      </c>
      <c r="H9677">
        <v>1</v>
      </c>
      <c r="I9677" t="s">
        <v>5229</v>
      </c>
    </row>
    <row r="9678" spans="1:9" x14ac:dyDescent="0.25">
      <c r="A9678" t="s">
        <v>14573</v>
      </c>
      <c r="B9678">
        <v>75196500</v>
      </c>
      <c r="C9678" t="s">
        <v>16</v>
      </c>
      <c r="D9678" t="s">
        <v>16</v>
      </c>
      <c r="E9678" t="s">
        <v>16</v>
      </c>
      <c r="F9678" t="s">
        <v>16</v>
      </c>
      <c r="G9678" t="s">
        <v>2425</v>
      </c>
      <c r="H9678">
        <v>1</v>
      </c>
      <c r="I9678" t="s">
        <v>5229</v>
      </c>
    </row>
    <row r="9679" spans="1:9" x14ac:dyDescent="0.25">
      <c r="A9679" t="s">
        <v>41653</v>
      </c>
      <c r="B9679">
        <v>74867900</v>
      </c>
      <c r="C9679" t="s">
        <v>16</v>
      </c>
      <c r="D9679" t="s">
        <v>16</v>
      </c>
      <c r="E9679" t="s">
        <v>16</v>
      </c>
      <c r="F9679" t="s">
        <v>16</v>
      </c>
      <c r="G9679" t="s">
        <v>11223</v>
      </c>
      <c r="H9679">
        <v>1</v>
      </c>
      <c r="I9679" t="s">
        <v>13135</v>
      </c>
    </row>
    <row r="9680" spans="1:9" x14ac:dyDescent="0.25">
      <c r="A9680" t="s">
        <v>4242</v>
      </c>
      <c r="B9680">
        <v>75196500</v>
      </c>
      <c r="C9680" t="s">
        <v>16</v>
      </c>
      <c r="D9680" t="s">
        <v>16</v>
      </c>
      <c r="E9680" t="s">
        <v>16</v>
      </c>
      <c r="F9680" t="s">
        <v>16</v>
      </c>
      <c r="G9680" t="s">
        <v>2425</v>
      </c>
      <c r="H9680">
        <v>1</v>
      </c>
      <c r="I9680" t="s">
        <v>5229</v>
      </c>
    </row>
    <row r="9681" spans="1:9" x14ac:dyDescent="0.25">
      <c r="A9681" t="s">
        <v>5860</v>
      </c>
      <c r="B9681">
        <v>75180019</v>
      </c>
      <c r="C9681" t="s">
        <v>16</v>
      </c>
      <c r="D9681" t="s">
        <v>16</v>
      </c>
      <c r="E9681" t="s">
        <v>16</v>
      </c>
      <c r="F9681" t="s">
        <v>16</v>
      </c>
      <c r="G9681" t="s">
        <v>2430</v>
      </c>
      <c r="H9681">
        <v>1</v>
      </c>
      <c r="I9681" t="s">
        <v>5227</v>
      </c>
    </row>
    <row r="9682" spans="1:9" x14ac:dyDescent="0.25">
      <c r="A9682" t="s">
        <v>5861</v>
      </c>
      <c r="B9682">
        <v>75180019</v>
      </c>
      <c r="C9682" t="s">
        <v>16</v>
      </c>
      <c r="D9682" t="s">
        <v>16</v>
      </c>
      <c r="E9682" t="s">
        <v>16</v>
      </c>
      <c r="F9682" t="s">
        <v>16</v>
      </c>
      <c r="G9682" t="s">
        <v>2430</v>
      </c>
      <c r="H9682">
        <v>1</v>
      </c>
      <c r="I9682" t="s">
        <v>5227</v>
      </c>
    </row>
    <row r="9683" spans="1:9" x14ac:dyDescent="0.25">
      <c r="A9683" t="s">
        <v>6788</v>
      </c>
      <c r="B9683">
        <v>70120140</v>
      </c>
      <c r="C9683" t="s">
        <v>16</v>
      </c>
      <c r="D9683" t="s">
        <v>16</v>
      </c>
      <c r="E9683" t="s">
        <v>16</v>
      </c>
      <c r="F9683" t="s">
        <v>16</v>
      </c>
      <c r="G9683" t="s">
        <v>2467</v>
      </c>
      <c r="H9683">
        <v>1</v>
      </c>
      <c r="I9683" t="s">
        <v>5232</v>
      </c>
    </row>
    <row r="9684" spans="1:9" x14ac:dyDescent="0.25">
      <c r="A9684" t="s">
        <v>7200</v>
      </c>
      <c r="B9684">
        <v>75211662</v>
      </c>
      <c r="C9684" t="s">
        <v>16</v>
      </c>
      <c r="D9684" t="s">
        <v>16</v>
      </c>
      <c r="E9684" t="s">
        <v>16</v>
      </c>
      <c r="F9684" t="s">
        <v>16</v>
      </c>
      <c r="G9684" t="s">
        <v>7015</v>
      </c>
      <c r="H9684">
        <v>1</v>
      </c>
      <c r="I9684" t="s">
        <v>7143</v>
      </c>
    </row>
    <row r="9685" spans="1:9" x14ac:dyDescent="0.25">
      <c r="A9685" t="s">
        <v>7199</v>
      </c>
      <c r="B9685">
        <v>75211600</v>
      </c>
      <c r="C9685" t="s">
        <v>16</v>
      </c>
      <c r="D9685" t="s">
        <v>16</v>
      </c>
      <c r="E9685" t="s">
        <v>16</v>
      </c>
      <c r="F9685" t="s">
        <v>16</v>
      </c>
      <c r="G9685" t="s">
        <v>7099</v>
      </c>
      <c r="H9685">
        <v>1</v>
      </c>
      <c r="I9685" t="s">
        <v>7146</v>
      </c>
    </row>
    <row r="9686" spans="1:9" x14ac:dyDescent="0.25">
      <c r="A9686" t="s">
        <v>9058</v>
      </c>
      <c r="B9686">
        <v>75211662</v>
      </c>
      <c r="C9686" t="s">
        <v>16</v>
      </c>
      <c r="D9686" t="s">
        <v>16</v>
      </c>
      <c r="E9686" t="s">
        <v>16</v>
      </c>
      <c r="F9686" t="s">
        <v>16</v>
      </c>
      <c r="G9686" t="s">
        <v>7015</v>
      </c>
      <c r="H9686">
        <v>1</v>
      </c>
      <c r="I9686" t="s">
        <v>7143</v>
      </c>
    </row>
    <row r="9687" spans="1:9" x14ac:dyDescent="0.25">
      <c r="A9687" t="s">
        <v>12360</v>
      </c>
      <c r="B9687">
        <v>74755755</v>
      </c>
      <c r="C9687" t="s">
        <v>16</v>
      </c>
      <c r="D9687" t="s">
        <v>16</v>
      </c>
      <c r="E9687" t="s">
        <v>16</v>
      </c>
      <c r="F9687" t="s">
        <v>16</v>
      </c>
      <c r="G9687" t="s">
        <v>4786</v>
      </c>
      <c r="H9687">
        <v>1</v>
      </c>
      <c r="I9687" t="s">
        <v>4922</v>
      </c>
    </row>
    <row r="9688" spans="1:9" x14ac:dyDescent="0.25">
      <c r="A9688" t="s">
        <v>11978</v>
      </c>
      <c r="B9688">
        <v>75180019</v>
      </c>
      <c r="C9688" t="s">
        <v>16</v>
      </c>
      <c r="D9688" t="s">
        <v>16</v>
      </c>
      <c r="E9688" t="s">
        <v>16</v>
      </c>
      <c r="F9688" t="s">
        <v>16</v>
      </c>
      <c r="G9688" t="s">
        <v>2430</v>
      </c>
      <c r="H9688">
        <v>1</v>
      </c>
      <c r="I9688" t="s">
        <v>5227</v>
      </c>
    </row>
    <row r="9689" spans="1:9" x14ac:dyDescent="0.25">
      <c r="A9689" t="s">
        <v>14310</v>
      </c>
      <c r="B9689">
        <v>75180019</v>
      </c>
      <c r="C9689" t="s">
        <v>16</v>
      </c>
      <c r="D9689" t="s">
        <v>16</v>
      </c>
      <c r="E9689" t="s">
        <v>16</v>
      </c>
      <c r="F9689" t="s">
        <v>16</v>
      </c>
      <c r="G9689" t="s">
        <v>2430</v>
      </c>
      <c r="H9689">
        <v>1</v>
      </c>
      <c r="I9689" t="s">
        <v>5227</v>
      </c>
    </row>
    <row r="9690" spans="1:9" x14ac:dyDescent="0.25">
      <c r="A9690" t="s">
        <v>15229</v>
      </c>
      <c r="B9690">
        <v>75211662</v>
      </c>
      <c r="C9690" t="s">
        <v>16</v>
      </c>
      <c r="D9690" t="s">
        <v>16</v>
      </c>
      <c r="E9690" t="s">
        <v>16</v>
      </c>
      <c r="F9690" t="s">
        <v>16</v>
      </c>
      <c r="G9690" t="s">
        <v>7015</v>
      </c>
      <c r="H9690">
        <v>1</v>
      </c>
      <c r="I9690" t="s">
        <v>7143</v>
      </c>
    </row>
    <row r="9691" spans="1:9" x14ac:dyDescent="0.25">
      <c r="A9691" t="s">
        <v>15321</v>
      </c>
      <c r="B9691">
        <v>30454642</v>
      </c>
      <c r="C9691" t="s">
        <v>16</v>
      </c>
      <c r="D9691" t="s">
        <v>16</v>
      </c>
      <c r="E9691" t="s">
        <v>16</v>
      </c>
      <c r="F9691" t="s">
        <v>16</v>
      </c>
      <c r="G9691" t="s">
        <v>8518</v>
      </c>
      <c r="H9691">
        <v>1</v>
      </c>
      <c r="I9691" t="s">
        <v>13136</v>
      </c>
    </row>
    <row r="9692" spans="1:9" x14ac:dyDescent="0.25">
      <c r="A9692" t="s">
        <v>15300</v>
      </c>
      <c r="B9692">
        <v>70120140</v>
      </c>
      <c r="C9692" t="s">
        <v>16</v>
      </c>
      <c r="D9692" t="s">
        <v>16</v>
      </c>
      <c r="E9692" t="s">
        <v>16</v>
      </c>
      <c r="F9692" t="s">
        <v>16</v>
      </c>
      <c r="G9692" t="s">
        <v>2467</v>
      </c>
      <c r="H9692">
        <v>1</v>
      </c>
      <c r="I9692" t="s">
        <v>5232</v>
      </c>
    </row>
    <row r="9693" spans="1:9" x14ac:dyDescent="0.25">
      <c r="A9693" t="s">
        <v>15260</v>
      </c>
      <c r="B9693">
        <v>75180019</v>
      </c>
      <c r="C9693" t="s">
        <v>16</v>
      </c>
      <c r="D9693" t="s">
        <v>16</v>
      </c>
      <c r="E9693" t="s">
        <v>16</v>
      </c>
      <c r="F9693" t="s">
        <v>16</v>
      </c>
      <c r="G9693" t="s">
        <v>2430</v>
      </c>
      <c r="H9693">
        <v>1</v>
      </c>
      <c r="I9693" t="s">
        <v>5227</v>
      </c>
    </row>
    <row r="9694" spans="1:9" x14ac:dyDescent="0.25">
      <c r="A9694" t="s">
        <v>15271</v>
      </c>
      <c r="B9694">
        <v>75180019</v>
      </c>
      <c r="C9694" t="s">
        <v>16</v>
      </c>
      <c r="D9694" t="s">
        <v>16</v>
      </c>
      <c r="E9694" t="s">
        <v>16</v>
      </c>
      <c r="F9694" t="s">
        <v>16</v>
      </c>
      <c r="G9694" t="s">
        <v>2430</v>
      </c>
      <c r="H9694">
        <v>1</v>
      </c>
      <c r="I9694" t="s">
        <v>5227</v>
      </c>
    </row>
    <row r="9695" spans="1:9" x14ac:dyDescent="0.25">
      <c r="A9695" t="s">
        <v>15304</v>
      </c>
      <c r="B9695">
        <v>75180019</v>
      </c>
      <c r="C9695" t="s">
        <v>16</v>
      </c>
      <c r="D9695" t="s">
        <v>16</v>
      </c>
      <c r="E9695" t="s">
        <v>16</v>
      </c>
      <c r="F9695" t="s">
        <v>16</v>
      </c>
      <c r="G9695" t="s">
        <v>2430</v>
      </c>
      <c r="H9695">
        <v>1</v>
      </c>
      <c r="I9695" t="s">
        <v>5227</v>
      </c>
    </row>
    <row r="9696" spans="1:9" x14ac:dyDescent="0.25">
      <c r="A9696" t="s">
        <v>15005</v>
      </c>
      <c r="B9696">
        <v>75180019</v>
      </c>
      <c r="C9696" t="s">
        <v>16</v>
      </c>
      <c r="D9696" t="s">
        <v>16</v>
      </c>
      <c r="E9696" t="s">
        <v>16</v>
      </c>
      <c r="F9696" t="s">
        <v>16</v>
      </c>
      <c r="G9696" t="s">
        <v>2430</v>
      </c>
      <c r="H9696">
        <v>1</v>
      </c>
      <c r="I9696" t="s">
        <v>5227</v>
      </c>
    </row>
    <row r="9697" spans="1:9" x14ac:dyDescent="0.25">
      <c r="A9697" t="s">
        <v>15368</v>
      </c>
      <c r="B9697">
        <v>75180019</v>
      </c>
      <c r="C9697" t="s">
        <v>16</v>
      </c>
      <c r="D9697" t="s">
        <v>16</v>
      </c>
      <c r="E9697" t="s">
        <v>16</v>
      </c>
      <c r="F9697" t="s">
        <v>16</v>
      </c>
      <c r="G9697" t="s">
        <v>2430</v>
      </c>
      <c r="H9697">
        <v>1</v>
      </c>
      <c r="I9697" t="s">
        <v>5227</v>
      </c>
    </row>
    <row r="9698" spans="1:9" x14ac:dyDescent="0.25">
      <c r="A9698" t="s">
        <v>15370</v>
      </c>
      <c r="B9698">
        <v>75180019</v>
      </c>
      <c r="C9698" t="s">
        <v>16</v>
      </c>
      <c r="D9698" t="s">
        <v>16</v>
      </c>
      <c r="E9698" t="s">
        <v>16</v>
      </c>
      <c r="F9698" t="s">
        <v>16</v>
      </c>
      <c r="G9698" t="s">
        <v>2430</v>
      </c>
      <c r="H9698">
        <v>1</v>
      </c>
      <c r="I9698" t="s">
        <v>5227</v>
      </c>
    </row>
    <row r="9699" spans="1:9" x14ac:dyDescent="0.25">
      <c r="A9699" t="s">
        <v>15102</v>
      </c>
      <c r="B9699">
        <v>75180019</v>
      </c>
      <c r="C9699" t="s">
        <v>16</v>
      </c>
      <c r="D9699" t="s">
        <v>16</v>
      </c>
      <c r="E9699" t="s">
        <v>16</v>
      </c>
      <c r="F9699" t="s">
        <v>16</v>
      </c>
      <c r="G9699" t="s">
        <v>2430</v>
      </c>
      <c r="H9699">
        <v>1</v>
      </c>
      <c r="I9699" t="s">
        <v>5227</v>
      </c>
    </row>
    <row r="9700" spans="1:9" x14ac:dyDescent="0.25">
      <c r="A9700" t="s">
        <v>15372</v>
      </c>
      <c r="B9700">
        <v>75180019</v>
      </c>
      <c r="C9700" t="s">
        <v>16</v>
      </c>
      <c r="D9700" t="s">
        <v>16</v>
      </c>
      <c r="E9700" t="s">
        <v>16</v>
      </c>
      <c r="F9700" t="s">
        <v>16</v>
      </c>
      <c r="G9700" t="s">
        <v>2430</v>
      </c>
      <c r="H9700">
        <v>1</v>
      </c>
      <c r="I9700" t="s">
        <v>5227</v>
      </c>
    </row>
    <row r="9701" spans="1:9" x14ac:dyDescent="0.25">
      <c r="A9701" t="s">
        <v>15235</v>
      </c>
      <c r="B9701">
        <v>75180019</v>
      </c>
      <c r="C9701" t="s">
        <v>16</v>
      </c>
      <c r="D9701" t="s">
        <v>16</v>
      </c>
      <c r="E9701" t="s">
        <v>16</v>
      </c>
      <c r="F9701" t="s">
        <v>16</v>
      </c>
      <c r="G9701" t="s">
        <v>2430</v>
      </c>
      <c r="H9701">
        <v>1</v>
      </c>
      <c r="I9701" t="s">
        <v>5227</v>
      </c>
    </row>
    <row r="9702" spans="1:9" x14ac:dyDescent="0.25">
      <c r="A9702" t="s">
        <v>15237</v>
      </c>
      <c r="B9702">
        <v>75180019</v>
      </c>
      <c r="C9702" t="s">
        <v>16</v>
      </c>
      <c r="D9702" t="s">
        <v>16</v>
      </c>
      <c r="E9702" t="s">
        <v>16</v>
      </c>
      <c r="F9702" t="s">
        <v>16</v>
      </c>
      <c r="G9702" t="s">
        <v>2430</v>
      </c>
      <c r="H9702">
        <v>1</v>
      </c>
      <c r="I9702" t="s">
        <v>5227</v>
      </c>
    </row>
    <row r="9703" spans="1:9" x14ac:dyDescent="0.25">
      <c r="A9703" t="s">
        <v>15239</v>
      </c>
      <c r="B9703">
        <v>75180019</v>
      </c>
      <c r="C9703" t="s">
        <v>16</v>
      </c>
      <c r="D9703" t="s">
        <v>16</v>
      </c>
      <c r="E9703" t="s">
        <v>16</v>
      </c>
      <c r="F9703" t="s">
        <v>16</v>
      </c>
      <c r="G9703" t="s">
        <v>2430</v>
      </c>
      <c r="H9703">
        <v>1</v>
      </c>
      <c r="I9703" t="s">
        <v>5227</v>
      </c>
    </row>
    <row r="9704" spans="1:9" x14ac:dyDescent="0.25">
      <c r="A9704" t="s">
        <v>15241</v>
      </c>
      <c r="B9704">
        <v>75180019</v>
      </c>
      <c r="C9704" t="s">
        <v>16</v>
      </c>
      <c r="D9704" t="s">
        <v>16</v>
      </c>
      <c r="E9704" t="s">
        <v>16</v>
      </c>
      <c r="F9704" t="s">
        <v>16</v>
      </c>
      <c r="G9704" t="s">
        <v>2430</v>
      </c>
      <c r="H9704">
        <v>1</v>
      </c>
      <c r="I9704" t="s">
        <v>5227</v>
      </c>
    </row>
    <row r="9705" spans="1:9" x14ac:dyDescent="0.25">
      <c r="A9705" t="s">
        <v>15243</v>
      </c>
      <c r="B9705">
        <v>75180019</v>
      </c>
      <c r="C9705" t="s">
        <v>16</v>
      </c>
      <c r="D9705" t="s">
        <v>16</v>
      </c>
      <c r="E9705" t="s">
        <v>16</v>
      </c>
      <c r="F9705" t="s">
        <v>16</v>
      </c>
      <c r="G9705" t="s">
        <v>2430</v>
      </c>
      <c r="H9705">
        <v>1</v>
      </c>
      <c r="I9705" t="s">
        <v>5227</v>
      </c>
    </row>
    <row r="9706" spans="1:9" x14ac:dyDescent="0.25">
      <c r="A9706" t="s">
        <v>41740</v>
      </c>
      <c r="B9706">
        <v>75180019</v>
      </c>
      <c r="C9706" t="s">
        <v>16</v>
      </c>
      <c r="D9706" t="s">
        <v>16</v>
      </c>
      <c r="E9706" t="s">
        <v>16</v>
      </c>
      <c r="F9706" t="s">
        <v>16</v>
      </c>
      <c r="G9706" t="s">
        <v>2430</v>
      </c>
      <c r="H9706">
        <v>1</v>
      </c>
      <c r="I9706" t="s">
        <v>5227</v>
      </c>
    </row>
    <row r="9707" spans="1:9" x14ac:dyDescent="0.25">
      <c r="A9707" t="s">
        <v>12365</v>
      </c>
      <c r="B9707">
        <v>75211600</v>
      </c>
      <c r="C9707" t="s">
        <v>16</v>
      </c>
      <c r="D9707" t="s">
        <v>16</v>
      </c>
      <c r="E9707" t="s">
        <v>16</v>
      </c>
      <c r="F9707" t="s">
        <v>16</v>
      </c>
      <c r="G9707" t="s">
        <v>7099</v>
      </c>
      <c r="H9707">
        <v>1</v>
      </c>
      <c r="I9707" t="s">
        <v>7146</v>
      </c>
    </row>
    <row r="9708" spans="1:9" x14ac:dyDescent="0.25">
      <c r="A9708" t="s">
        <v>2760</v>
      </c>
      <c r="B9708">
        <v>75180019</v>
      </c>
      <c r="C9708" t="s">
        <v>16</v>
      </c>
      <c r="D9708" t="s">
        <v>16</v>
      </c>
      <c r="E9708" t="s">
        <v>16</v>
      </c>
      <c r="F9708" t="s">
        <v>16</v>
      </c>
      <c r="G9708" t="s">
        <v>2430</v>
      </c>
      <c r="H9708">
        <v>1</v>
      </c>
      <c r="I9708" t="s">
        <v>5227</v>
      </c>
    </row>
    <row r="9709" spans="1:9" x14ac:dyDescent="0.25">
      <c r="A9709" t="s">
        <v>2761</v>
      </c>
      <c r="B9709">
        <v>75180019</v>
      </c>
      <c r="C9709" t="s">
        <v>16</v>
      </c>
      <c r="D9709" t="s">
        <v>16</v>
      </c>
      <c r="E9709" t="s">
        <v>16</v>
      </c>
      <c r="F9709" t="s">
        <v>16</v>
      </c>
      <c r="G9709" t="s">
        <v>2430</v>
      </c>
      <c r="H9709">
        <v>1</v>
      </c>
      <c r="I9709" t="s">
        <v>5227</v>
      </c>
    </row>
    <row r="9710" spans="1:9" x14ac:dyDescent="0.25">
      <c r="A9710" t="s">
        <v>3593</v>
      </c>
      <c r="B9710">
        <v>53565668</v>
      </c>
      <c r="C9710" t="s">
        <v>16</v>
      </c>
      <c r="D9710" t="s">
        <v>16</v>
      </c>
      <c r="E9710" t="s">
        <v>16</v>
      </c>
      <c r="F9710" t="s">
        <v>16</v>
      </c>
      <c r="G9710" t="s">
        <v>5435</v>
      </c>
      <c r="H9710">
        <v>2</v>
      </c>
      <c r="I9710" t="s">
        <v>5444</v>
      </c>
    </row>
    <row r="9711" spans="1:9" x14ac:dyDescent="0.25">
      <c r="A9711" t="s">
        <v>3710</v>
      </c>
      <c r="B9711">
        <v>53565668</v>
      </c>
      <c r="C9711" t="s">
        <v>16</v>
      </c>
      <c r="D9711" t="s">
        <v>16</v>
      </c>
      <c r="E9711" t="s">
        <v>16</v>
      </c>
      <c r="F9711" t="s">
        <v>16</v>
      </c>
      <c r="G9711" t="s">
        <v>5435</v>
      </c>
      <c r="H9711">
        <v>1</v>
      </c>
      <c r="I9711" t="s">
        <v>5444</v>
      </c>
    </row>
    <row r="9712" spans="1:9" x14ac:dyDescent="0.25">
      <c r="A9712" t="s">
        <v>3699</v>
      </c>
      <c r="B9712">
        <v>53565668</v>
      </c>
      <c r="C9712" t="s">
        <v>16</v>
      </c>
      <c r="D9712" t="s">
        <v>16</v>
      </c>
      <c r="E9712" t="s">
        <v>16</v>
      </c>
      <c r="F9712" t="s">
        <v>16</v>
      </c>
      <c r="G9712" t="s">
        <v>5435</v>
      </c>
      <c r="H9712">
        <v>1</v>
      </c>
      <c r="I9712" t="s">
        <v>5444</v>
      </c>
    </row>
    <row r="9713" spans="1:9" x14ac:dyDescent="0.25">
      <c r="A9713" t="s">
        <v>3700</v>
      </c>
      <c r="B9713">
        <v>53565668</v>
      </c>
      <c r="C9713" t="s">
        <v>16</v>
      </c>
      <c r="D9713" t="s">
        <v>16</v>
      </c>
      <c r="E9713" t="s">
        <v>16</v>
      </c>
      <c r="F9713" t="s">
        <v>16</v>
      </c>
      <c r="G9713" t="s">
        <v>5435</v>
      </c>
      <c r="H9713">
        <v>1</v>
      </c>
      <c r="I9713" t="s">
        <v>5444</v>
      </c>
    </row>
    <row r="9714" spans="1:9" x14ac:dyDescent="0.25">
      <c r="A9714" t="s">
        <v>3701</v>
      </c>
      <c r="B9714">
        <v>53565668</v>
      </c>
      <c r="C9714" t="s">
        <v>16</v>
      </c>
      <c r="D9714" t="s">
        <v>16</v>
      </c>
      <c r="E9714" t="s">
        <v>16</v>
      </c>
      <c r="F9714" t="s">
        <v>16</v>
      </c>
      <c r="G9714" t="s">
        <v>5435</v>
      </c>
      <c r="H9714">
        <v>1</v>
      </c>
      <c r="I9714" t="s">
        <v>5444</v>
      </c>
    </row>
    <row r="9715" spans="1:9" x14ac:dyDescent="0.25">
      <c r="A9715" t="s">
        <v>3731</v>
      </c>
      <c r="B9715">
        <v>53565668</v>
      </c>
      <c r="C9715" t="s">
        <v>16</v>
      </c>
      <c r="D9715" t="s">
        <v>16</v>
      </c>
      <c r="E9715" t="s">
        <v>16</v>
      </c>
      <c r="F9715" t="s">
        <v>16</v>
      </c>
      <c r="G9715" t="s">
        <v>5435</v>
      </c>
      <c r="H9715">
        <v>1</v>
      </c>
      <c r="I9715" t="s">
        <v>5444</v>
      </c>
    </row>
    <row r="9716" spans="1:9" x14ac:dyDescent="0.25">
      <c r="A9716" t="s">
        <v>3702</v>
      </c>
      <c r="B9716">
        <v>53565668</v>
      </c>
      <c r="C9716" t="s">
        <v>16</v>
      </c>
      <c r="D9716" t="s">
        <v>16</v>
      </c>
      <c r="E9716" t="s">
        <v>16</v>
      </c>
      <c r="F9716" t="s">
        <v>16</v>
      </c>
      <c r="G9716" t="s">
        <v>5435</v>
      </c>
      <c r="H9716">
        <v>1</v>
      </c>
      <c r="I9716" t="s">
        <v>5444</v>
      </c>
    </row>
    <row r="9717" spans="1:9" x14ac:dyDescent="0.25">
      <c r="A9717" t="s">
        <v>3732</v>
      </c>
      <c r="B9717">
        <v>53565668</v>
      </c>
      <c r="C9717" t="s">
        <v>16</v>
      </c>
      <c r="D9717" t="s">
        <v>16</v>
      </c>
      <c r="E9717" t="s">
        <v>16</v>
      </c>
      <c r="F9717" t="s">
        <v>16</v>
      </c>
      <c r="G9717" t="s">
        <v>5435</v>
      </c>
      <c r="H9717">
        <v>1</v>
      </c>
      <c r="I9717" t="s">
        <v>5444</v>
      </c>
    </row>
    <row r="9718" spans="1:9" x14ac:dyDescent="0.25">
      <c r="A9718" t="s">
        <v>3703</v>
      </c>
      <c r="B9718">
        <v>53565668</v>
      </c>
      <c r="C9718" t="s">
        <v>16</v>
      </c>
      <c r="D9718" t="s">
        <v>16</v>
      </c>
      <c r="E9718" t="s">
        <v>16</v>
      </c>
      <c r="F9718" t="s">
        <v>16</v>
      </c>
      <c r="G9718" t="s">
        <v>5435</v>
      </c>
      <c r="H9718">
        <v>1</v>
      </c>
      <c r="I9718" t="s">
        <v>5444</v>
      </c>
    </row>
    <row r="9719" spans="1:9" x14ac:dyDescent="0.25">
      <c r="A9719" t="s">
        <v>3704</v>
      </c>
      <c r="B9719">
        <v>53565668</v>
      </c>
      <c r="C9719" t="s">
        <v>16</v>
      </c>
      <c r="D9719" t="s">
        <v>16</v>
      </c>
      <c r="E9719" t="s">
        <v>16</v>
      </c>
      <c r="F9719" t="s">
        <v>16</v>
      </c>
      <c r="G9719" t="s">
        <v>5435</v>
      </c>
      <c r="H9719">
        <v>1</v>
      </c>
      <c r="I9719" t="s">
        <v>5444</v>
      </c>
    </row>
    <row r="9720" spans="1:9" x14ac:dyDescent="0.25">
      <c r="A9720" t="s">
        <v>3693</v>
      </c>
      <c r="B9720">
        <v>53565668</v>
      </c>
      <c r="C9720" t="s">
        <v>16</v>
      </c>
      <c r="D9720" t="s">
        <v>16</v>
      </c>
      <c r="E9720" t="s">
        <v>16</v>
      </c>
      <c r="F9720" t="s">
        <v>16</v>
      </c>
      <c r="G9720" t="s">
        <v>5435</v>
      </c>
      <c r="H9720">
        <v>1</v>
      </c>
      <c r="I9720" t="s">
        <v>5444</v>
      </c>
    </row>
    <row r="9721" spans="1:9" x14ac:dyDescent="0.25">
      <c r="A9721" t="s">
        <v>3694</v>
      </c>
      <c r="B9721">
        <v>53565668</v>
      </c>
      <c r="C9721" t="s">
        <v>16</v>
      </c>
      <c r="D9721" t="s">
        <v>16</v>
      </c>
      <c r="E9721" t="s">
        <v>16</v>
      </c>
      <c r="F9721" t="s">
        <v>16</v>
      </c>
      <c r="G9721" t="s">
        <v>5435</v>
      </c>
      <c r="H9721">
        <v>1</v>
      </c>
      <c r="I9721" t="s">
        <v>5444</v>
      </c>
    </row>
    <row r="9722" spans="1:9" x14ac:dyDescent="0.25">
      <c r="A9722" t="s">
        <v>3695</v>
      </c>
      <c r="B9722">
        <v>53565668</v>
      </c>
      <c r="C9722" t="s">
        <v>16</v>
      </c>
      <c r="D9722" t="s">
        <v>16</v>
      </c>
      <c r="E9722" t="s">
        <v>16</v>
      </c>
      <c r="F9722" t="s">
        <v>16</v>
      </c>
      <c r="G9722" t="s">
        <v>5435</v>
      </c>
      <c r="H9722">
        <v>1</v>
      </c>
      <c r="I9722" t="s">
        <v>5444</v>
      </c>
    </row>
    <row r="9723" spans="1:9" x14ac:dyDescent="0.25">
      <c r="A9723" t="s">
        <v>3696</v>
      </c>
      <c r="B9723">
        <v>53565668</v>
      </c>
      <c r="C9723" t="s">
        <v>16</v>
      </c>
      <c r="D9723" t="s">
        <v>16</v>
      </c>
      <c r="E9723" t="s">
        <v>16</v>
      </c>
      <c r="F9723" t="s">
        <v>16</v>
      </c>
      <c r="G9723" t="s">
        <v>5435</v>
      </c>
      <c r="H9723">
        <v>1</v>
      </c>
      <c r="I9723" t="s">
        <v>5444</v>
      </c>
    </row>
    <row r="9724" spans="1:9" x14ac:dyDescent="0.25">
      <c r="A9724" t="s">
        <v>3697</v>
      </c>
      <c r="B9724">
        <v>53565668</v>
      </c>
      <c r="C9724" t="s">
        <v>16</v>
      </c>
      <c r="D9724" t="s">
        <v>16</v>
      </c>
      <c r="E9724" t="s">
        <v>16</v>
      </c>
      <c r="F9724" t="s">
        <v>16</v>
      </c>
      <c r="G9724" t="s">
        <v>5435</v>
      </c>
      <c r="H9724">
        <v>1</v>
      </c>
      <c r="I9724" t="s">
        <v>5444</v>
      </c>
    </row>
    <row r="9725" spans="1:9" x14ac:dyDescent="0.25">
      <c r="A9725" t="s">
        <v>3573</v>
      </c>
      <c r="B9725">
        <v>53565668</v>
      </c>
      <c r="C9725" t="s">
        <v>16</v>
      </c>
      <c r="D9725" t="s">
        <v>16</v>
      </c>
      <c r="E9725" t="s">
        <v>16</v>
      </c>
      <c r="F9725" t="s">
        <v>16</v>
      </c>
      <c r="G9725" t="s">
        <v>5435</v>
      </c>
      <c r="H9725">
        <v>1</v>
      </c>
      <c r="I9725" t="s">
        <v>5444</v>
      </c>
    </row>
    <row r="9726" spans="1:9" x14ac:dyDescent="0.25">
      <c r="A9726" t="s">
        <v>3610</v>
      </c>
      <c r="B9726">
        <v>53565668</v>
      </c>
      <c r="C9726" t="s">
        <v>16</v>
      </c>
      <c r="D9726" t="s">
        <v>16</v>
      </c>
      <c r="E9726" t="s">
        <v>16</v>
      </c>
      <c r="F9726" t="s">
        <v>16</v>
      </c>
      <c r="G9726" t="s">
        <v>5435</v>
      </c>
      <c r="H9726">
        <v>1</v>
      </c>
      <c r="I9726" t="s">
        <v>5444</v>
      </c>
    </row>
    <row r="9727" spans="1:9" x14ac:dyDescent="0.25">
      <c r="A9727" t="s">
        <v>3698</v>
      </c>
      <c r="B9727">
        <v>53565668</v>
      </c>
      <c r="C9727" t="s">
        <v>16</v>
      </c>
      <c r="D9727" t="s">
        <v>16</v>
      </c>
      <c r="E9727" t="s">
        <v>16</v>
      </c>
      <c r="F9727" t="s">
        <v>16</v>
      </c>
      <c r="G9727" t="s">
        <v>5435</v>
      </c>
      <c r="H9727">
        <v>1</v>
      </c>
      <c r="I9727" t="s">
        <v>5444</v>
      </c>
    </row>
    <row r="9728" spans="1:9" x14ac:dyDescent="0.25">
      <c r="A9728" t="s">
        <v>3687</v>
      </c>
      <c r="B9728">
        <v>53565668</v>
      </c>
      <c r="C9728" t="s">
        <v>16</v>
      </c>
      <c r="D9728" t="s">
        <v>16</v>
      </c>
      <c r="E9728" t="s">
        <v>16</v>
      </c>
      <c r="F9728" t="s">
        <v>16</v>
      </c>
      <c r="G9728" t="s">
        <v>5435</v>
      </c>
      <c r="H9728">
        <v>1</v>
      </c>
      <c r="I9728" t="s">
        <v>5444</v>
      </c>
    </row>
    <row r="9729" spans="1:9" x14ac:dyDescent="0.25">
      <c r="A9729" t="s">
        <v>3688</v>
      </c>
      <c r="B9729">
        <v>53565668</v>
      </c>
      <c r="C9729" t="s">
        <v>16</v>
      </c>
      <c r="D9729" t="s">
        <v>16</v>
      </c>
      <c r="E9729" t="s">
        <v>16</v>
      </c>
      <c r="F9729" t="s">
        <v>16</v>
      </c>
      <c r="G9729" t="s">
        <v>5435</v>
      </c>
      <c r="H9729">
        <v>1</v>
      </c>
      <c r="I9729" t="s">
        <v>5444</v>
      </c>
    </row>
    <row r="9730" spans="1:9" x14ac:dyDescent="0.25">
      <c r="A9730" t="s">
        <v>3689</v>
      </c>
      <c r="B9730">
        <v>53565668</v>
      </c>
      <c r="C9730" t="s">
        <v>16</v>
      </c>
      <c r="D9730" t="s">
        <v>16</v>
      </c>
      <c r="E9730" t="s">
        <v>16</v>
      </c>
      <c r="F9730" t="s">
        <v>16</v>
      </c>
      <c r="G9730" t="s">
        <v>5435</v>
      </c>
      <c r="H9730">
        <v>1</v>
      </c>
      <c r="I9730" t="s">
        <v>5444</v>
      </c>
    </row>
    <row r="9731" spans="1:9" x14ac:dyDescent="0.25">
      <c r="A9731" t="s">
        <v>3605</v>
      </c>
      <c r="B9731">
        <v>53565668</v>
      </c>
      <c r="C9731" t="s">
        <v>16</v>
      </c>
      <c r="D9731" t="s">
        <v>16</v>
      </c>
      <c r="E9731" t="s">
        <v>16</v>
      </c>
      <c r="F9731" t="s">
        <v>16</v>
      </c>
      <c r="G9731" t="s">
        <v>5435</v>
      </c>
      <c r="H9731">
        <v>1</v>
      </c>
      <c r="I9731" t="s">
        <v>5444</v>
      </c>
    </row>
    <row r="9732" spans="1:9" x14ac:dyDescent="0.25">
      <c r="A9732" t="s">
        <v>3606</v>
      </c>
      <c r="B9732">
        <v>53565668</v>
      </c>
      <c r="C9732" t="s">
        <v>16</v>
      </c>
      <c r="D9732" t="s">
        <v>16</v>
      </c>
      <c r="E9732" t="s">
        <v>16</v>
      </c>
      <c r="F9732" t="s">
        <v>16</v>
      </c>
      <c r="G9732" t="s">
        <v>5435</v>
      </c>
      <c r="H9732">
        <v>1</v>
      </c>
      <c r="I9732" t="s">
        <v>5444</v>
      </c>
    </row>
    <row r="9733" spans="1:9" x14ac:dyDescent="0.25">
      <c r="A9733" t="s">
        <v>3614</v>
      </c>
      <c r="B9733">
        <v>53565668</v>
      </c>
      <c r="C9733" t="s">
        <v>16</v>
      </c>
      <c r="D9733" t="s">
        <v>16</v>
      </c>
      <c r="E9733" t="s">
        <v>16</v>
      </c>
      <c r="F9733" t="s">
        <v>16</v>
      </c>
      <c r="G9733" t="s">
        <v>5435</v>
      </c>
      <c r="H9733">
        <v>1</v>
      </c>
      <c r="I9733" t="s">
        <v>5444</v>
      </c>
    </row>
    <row r="9734" spans="1:9" x14ac:dyDescent="0.25">
      <c r="A9734" t="s">
        <v>3690</v>
      </c>
      <c r="B9734">
        <v>53565668</v>
      </c>
      <c r="C9734" t="s">
        <v>16</v>
      </c>
      <c r="D9734" t="s">
        <v>16</v>
      </c>
      <c r="E9734" t="s">
        <v>16</v>
      </c>
      <c r="F9734" t="s">
        <v>16</v>
      </c>
      <c r="G9734" t="s">
        <v>5435</v>
      </c>
      <c r="H9734">
        <v>1</v>
      </c>
      <c r="I9734" t="s">
        <v>5444</v>
      </c>
    </row>
    <row r="9735" spans="1:9" x14ac:dyDescent="0.25">
      <c r="A9735" t="s">
        <v>3691</v>
      </c>
      <c r="B9735">
        <v>53565668</v>
      </c>
      <c r="C9735" t="s">
        <v>16</v>
      </c>
      <c r="D9735" t="s">
        <v>16</v>
      </c>
      <c r="E9735" t="s">
        <v>16</v>
      </c>
      <c r="F9735" t="s">
        <v>16</v>
      </c>
      <c r="G9735" t="s">
        <v>5435</v>
      </c>
      <c r="H9735">
        <v>1</v>
      </c>
      <c r="I9735" t="s">
        <v>5444</v>
      </c>
    </row>
    <row r="9736" spans="1:9" x14ac:dyDescent="0.25">
      <c r="A9736" t="s">
        <v>3577</v>
      </c>
      <c r="B9736">
        <v>53565668</v>
      </c>
      <c r="C9736" t="s">
        <v>16</v>
      </c>
      <c r="D9736" t="s">
        <v>16</v>
      </c>
      <c r="E9736" t="s">
        <v>16</v>
      </c>
      <c r="F9736" t="s">
        <v>16</v>
      </c>
      <c r="G9736" t="s">
        <v>5435</v>
      </c>
      <c r="H9736">
        <v>1</v>
      </c>
      <c r="I9736" t="s">
        <v>5444</v>
      </c>
    </row>
    <row r="9737" spans="1:9" x14ac:dyDescent="0.25">
      <c r="A9737" t="s">
        <v>3753</v>
      </c>
      <c r="B9737">
        <v>53565668</v>
      </c>
      <c r="C9737" t="s">
        <v>16</v>
      </c>
      <c r="D9737" t="s">
        <v>16</v>
      </c>
      <c r="E9737" t="s">
        <v>16</v>
      </c>
      <c r="F9737" t="s">
        <v>16</v>
      </c>
      <c r="G9737" t="s">
        <v>5435</v>
      </c>
      <c r="H9737">
        <v>1</v>
      </c>
      <c r="I9737" t="s">
        <v>5444</v>
      </c>
    </row>
    <row r="9738" spans="1:9" x14ac:dyDescent="0.25">
      <c r="A9738" t="s">
        <v>3692</v>
      </c>
      <c r="B9738">
        <v>53565668</v>
      </c>
      <c r="C9738" t="s">
        <v>16</v>
      </c>
      <c r="D9738" t="s">
        <v>16</v>
      </c>
      <c r="E9738" t="s">
        <v>16</v>
      </c>
      <c r="F9738" t="s">
        <v>16</v>
      </c>
      <c r="G9738" t="s">
        <v>5435</v>
      </c>
      <c r="H9738">
        <v>1</v>
      </c>
      <c r="I9738" t="s">
        <v>5444</v>
      </c>
    </row>
    <row r="9739" spans="1:9" x14ac:dyDescent="0.25">
      <c r="A9739" t="s">
        <v>3682</v>
      </c>
      <c r="B9739">
        <v>53565668</v>
      </c>
      <c r="C9739" t="s">
        <v>16</v>
      </c>
      <c r="D9739" t="s">
        <v>16</v>
      </c>
      <c r="E9739" t="s">
        <v>16</v>
      </c>
      <c r="F9739" t="s">
        <v>16</v>
      </c>
      <c r="G9739" t="s">
        <v>5435</v>
      </c>
      <c r="H9739">
        <v>1</v>
      </c>
      <c r="I9739" t="s">
        <v>5444</v>
      </c>
    </row>
    <row r="9740" spans="1:9" x14ac:dyDescent="0.25">
      <c r="A9740" t="s">
        <v>3723</v>
      </c>
      <c r="B9740">
        <v>53565668</v>
      </c>
      <c r="C9740" t="s">
        <v>16</v>
      </c>
      <c r="D9740" t="s">
        <v>16</v>
      </c>
      <c r="E9740" t="s">
        <v>16</v>
      </c>
      <c r="F9740" t="s">
        <v>16</v>
      </c>
      <c r="G9740" t="s">
        <v>5435</v>
      </c>
      <c r="H9740">
        <v>1</v>
      </c>
      <c r="I9740" t="s">
        <v>5444</v>
      </c>
    </row>
    <row r="9741" spans="1:9" x14ac:dyDescent="0.25">
      <c r="A9741" t="s">
        <v>3683</v>
      </c>
      <c r="B9741">
        <v>53565668</v>
      </c>
      <c r="C9741" t="s">
        <v>16</v>
      </c>
      <c r="D9741" t="s">
        <v>16</v>
      </c>
      <c r="E9741" t="s">
        <v>16</v>
      </c>
      <c r="F9741" t="s">
        <v>16</v>
      </c>
      <c r="G9741" t="s">
        <v>5435</v>
      </c>
      <c r="H9741">
        <v>1</v>
      </c>
      <c r="I9741" t="s">
        <v>5444</v>
      </c>
    </row>
    <row r="9742" spans="1:9" x14ac:dyDescent="0.25">
      <c r="A9742" t="s">
        <v>3684</v>
      </c>
      <c r="B9742">
        <v>53565668</v>
      </c>
      <c r="C9742" t="s">
        <v>16</v>
      </c>
      <c r="D9742" t="s">
        <v>16</v>
      </c>
      <c r="E9742" t="s">
        <v>16</v>
      </c>
      <c r="F9742" t="s">
        <v>16</v>
      </c>
      <c r="G9742" t="s">
        <v>5435</v>
      </c>
      <c r="H9742">
        <v>1</v>
      </c>
      <c r="I9742" t="s">
        <v>5444</v>
      </c>
    </row>
    <row r="9743" spans="1:9" x14ac:dyDescent="0.25">
      <c r="A9743" t="s">
        <v>3685</v>
      </c>
      <c r="B9743">
        <v>53565668</v>
      </c>
      <c r="C9743" t="s">
        <v>16</v>
      </c>
      <c r="D9743" t="s">
        <v>16</v>
      </c>
      <c r="E9743" t="s">
        <v>16</v>
      </c>
      <c r="F9743" t="s">
        <v>16</v>
      </c>
      <c r="G9743" t="s">
        <v>5435</v>
      </c>
      <c r="H9743">
        <v>1</v>
      </c>
      <c r="I9743" t="s">
        <v>5444</v>
      </c>
    </row>
    <row r="9744" spans="1:9" x14ac:dyDescent="0.25">
      <c r="A9744" t="s">
        <v>3686</v>
      </c>
      <c r="B9744">
        <v>53565668</v>
      </c>
      <c r="C9744" t="s">
        <v>16</v>
      </c>
      <c r="D9744" t="s">
        <v>16</v>
      </c>
      <c r="E9744" t="s">
        <v>16</v>
      </c>
      <c r="F9744" t="s">
        <v>16</v>
      </c>
      <c r="G9744" t="s">
        <v>5435</v>
      </c>
      <c r="H9744">
        <v>1</v>
      </c>
      <c r="I9744" t="s">
        <v>5444</v>
      </c>
    </row>
    <row r="9745" spans="1:9" x14ac:dyDescent="0.25">
      <c r="A9745" t="s">
        <v>6622</v>
      </c>
      <c r="B9745">
        <v>53565668</v>
      </c>
      <c r="C9745" t="s">
        <v>16</v>
      </c>
      <c r="D9745" t="s">
        <v>16</v>
      </c>
      <c r="E9745" t="s">
        <v>16</v>
      </c>
      <c r="F9745" t="s">
        <v>16</v>
      </c>
      <c r="G9745" t="s">
        <v>5435</v>
      </c>
      <c r="H9745">
        <v>1</v>
      </c>
      <c r="I9745" t="s">
        <v>5444</v>
      </c>
    </row>
    <row r="9746" spans="1:9" x14ac:dyDescent="0.25">
      <c r="A9746" t="s">
        <v>3676</v>
      </c>
      <c r="B9746">
        <v>53565668</v>
      </c>
      <c r="C9746" t="s">
        <v>16</v>
      </c>
      <c r="D9746" t="s">
        <v>16</v>
      </c>
      <c r="E9746" t="s">
        <v>16</v>
      </c>
      <c r="F9746" t="s">
        <v>16</v>
      </c>
      <c r="G9746" t="s">
        <v>5435</v>
      </c>
      <c r="H9746">
        <v>1</v>
      </c>
      <c r="I9746" t="s">
        <v>5444</v>
      </c>
    </row>
    <row r="9747" spans="1:9" x14ac:dyDescent="0.25">
      <c r="A9747" t="s">
        <v>3677</v>
      </c>
      <c r="B9747">
        <v>53565668</v>
      </c>
      <c r="C9747" t="s">
        <v>16</v>
      </c>
      <c r="D9747" t="s">
        <v>16</v>
      </c>
      <c r="E9747" t="s">
        <v>16</v>
      </c>
      <c r="F9747" t="s">
        <v>16</v>
      </c>
      <c r="G9747" t="s">
        <v>5435</v>
      </c>
      <c r="H9747">
        <v>1</v>
      </c>
      <c r="I9747" t="s">
        <v>5444</v>
      </c>
    </row>
    <row r="9748" spans="1:9" x14ac:dyDescent="0.25">
      <c r="A9748" t="s">
        <v>3678</v>
      </c>
      <c r="B9748">
        <v>53565668</v>
      </c>
      <c r="C9748" t="s">
        <v>16</v>
      </c>
      <c r="D9748" t="s">
        <v>16</v>
      </c>
      <c r="E9748" t="s">
        <v>16</v>
      </c>
      <c r="F9748" t="s">
        <v>16</v>
      </c>
      <c r="G9748" t="s">
        <v>5435</v>
      </c>
      <c r="H9748">
        <v>1</v>
      </c>
      <c r="I9748" t="s">
        <v>5444</v>
      </c>
    </row>
    <row r="9749" spans="1:9" x14ac:dyDescent="0.25">
      <c r="A9749" t="s">
        <v>3679</v>
      </c>
      <c r="B9749">
        <v>53565668</v>
      </c>
      <c r="C9749" t="s">
        <v>16</v>
      </c>
      <c r="D9749" t="s">
        <v>16</v>
      </c>
      <c r="E9749" t="s">
        <v>16</v>
      </c>
      <c r="F9749" t="s">
        <v>16</v>
      </c>
      <c r="G9749" t="s">
        <v>5435</v>
      </c>
      <c r="H9749">
        <v>1</v>
      </c>
      <c r="I9749" t="s">
        <v>5444</v>
      </c>
    </row>
    <row r="9750" spans="1:9" x14ac:dyDescent="0.25">
      <c r="A9750" t="s">
        <v>3644</v>
      </c>
      <c r="B9750">
        <v>53565668</v>
      </c>
      <c r="C9750" t="s">
        <v>16</v>
      </c>
      <c r="D9750" t="s">
        <v>16</v>
      </c>
      <c r="E9750" t="s">
        <v>16</v>
      </c>
      <c r="F9750" t="s">
        <v>16</v>
      </c>
      <c r="G9750" t="s">
        <v>5435</v>
      </c>
      <c r="H9750">
        <v>1</v>
      </c>
      <c r="I9750" t="s">
        <v>5444</v>
      </c>
    </row>
    <row r="9751" spans="1:9" x14ac:dyDescent="0.25">
      <c r="A9751" t="s">
        <v>3680</v>
      </c>
      <c r="B9751">
        <v>53565668</v>
      </c>
      <c r="C9751" t="s">
        <v>16</v>
      </c>
      <c r="D9751" t="s">
        <v>16</v>
      </c>
      <c r="E9751" t="s">
        <v>16</v>
      </c>
      <c r="F9751" t="s">
        <v>16</v>
      </c>
      <c r="G9751" t="s">
        <v>5435</v>
      </c>
      <c r="H9751">
        <v>1</v>
      </c>
      <c r="I9751" t="s">
        <v>5444</v>
      </c>
    </row>
    <row r="9752" spans="1:9" x14ac:dyDescent="0.25">
      <c r="A9752" t="s">
        <v>3607</v>
      </c>
      <c r="B9752">
        <v>53565668</v>
      </c>
      <c r="C9752" t="s">
        <v>16</v>
      </c>
      <c r="D9752" t="s">
        <v>16</v>
      </c>
      <c r="E9752" t="s">
        <v>16</v>
      </c>
      <c r="F9752" t="s">
        <v>16</v>
      </c>
      <c r="G9752" t="s">
        <v>5435</v>
      </c>
      <c r="H9752">
        <v>1</v>
      </c>
      <c r="I9752" t="s">
        <v>5444</v>
      </c>
    </row>
    <row r="9753" spans="1:9" x14ac:dyDescent="0.25">
      <c r="A9753" t="s">
        <v>3681</v>
      </c>
      <c r="B9753">
        <v>53565668</v>
      </c>
      <c r="C9753" t="s">
        <v>16</v>
      </c>
      <c r="D9753" t="s">
        <v>16</v>
      </c>
      <c r="E9753" t="s">
        <v>16</v>
      </c>
      <c r="F9753" t="s">
        <v>16</v>
      </c>
      <c r="G9753" t="s">
        <v>5435</v>
      </c>
      <c r="H9753">
        <v>1</v>
      </c>
      <c r="I9753" t="s">
        <v>5444</v>
      </c>
    </row>
    <row r="9754" spans="1:9" x14ac:dyDescent="0.25">
      <c r="A9754" t="s">
        <v>3670</v>
      </c>
      <c r="B9754">
        <v>53565668</v>
      </c>
      <c r="C9754" t="s">
        <v>16</v>
      </c>
      <c r="D9754" t="s">
        <v>16</v>
      </c>
      <c r="E9754" t="s">
        <v>16</v>
      </c>
      <c r="F9754" t="s">
        <v>16</v>
      </c>
      <c r="G9754" t="s">
        <v>5435</v>
      </c>
      <c r="H9754">
        <v>1</v>
      </c>
      <c r="I9754" t="s">
        <v>5444</v>
      </c>
    </row>
    <row r="9755" spans="1:9" x14ac:dyDescent="0.25">
      <c r="A9755" t="s">
        <v>3671</v>
      </c>
      <c r="B9755">
        <v>53565668</v>
      </c>
      <c r="C9755" t="s">
        <v>16</v>
      </c>
      <c r="D9755" t="s">
        <v>16</v>
      </c>
      <c r="E9755" t="s">
        <v>16</v>
      </c>
      <c r="F9755" t="s">
        <v>16</v>
      </c>
      <c r="G9755" t="s">
        <v>5435</v>
      </c>
      <c r="H9755">
        <v>1</v>
      </c>
      <c r="I9755" t="s">
        <v>5444</v>
      </c>
    </row>
    <row r="9756" spans="1:9" x14ac:dyDescent="0.25">
      <c r="A9756" t="s">
        <v>3672</v>
      </c>
      <c r="B9756">
        <v>53565668</v>
      </c>
      <c r="C9756" t="s">
        <v>16</v>
      </c>
      <c r="D9756" t="s">
        <v>16</v>
      </c>
      <c r="E9756" t="s">
        <v>16</v>
      </c>
      <c r="F9756" t="s">
        <v>16</v>
      </c>
      <c r="G9756" t="s">
        <v>5435</v>
      </c>
      <c r="H9756">
        <v>1</v>
      </c>
      <c r="I9756" t="s">
        <v>5444</v>
      </c>
    </row>
    <row r="9757" spans="1:9" x14ac:dyDescent="0.25">
      <c r="A9757" t="s">
        <v>3673</v>
      </c>
      <c r="B9757">
        <v>53565668</v>
      </c>
      <c r="C9757" t="s">
        <v>16</v>
      </c>
      <c r="D9757" t="s">
        <v>16</v>
      </c>
      <c r="E9757" t="s">
        <v>16</v>
      </c>
      <c r="F9757" t="s">
        <v>16</v>
      </c>
      <c r="G9757" t="s">
        <v>5435</v>
      </c>
      <c r="H9757">
        <v>1</v>
      </c>
      <c r="I9757" t="s">
        <v>5444</v>
      </c>
    </row>
    <row r="9758" spans="1:9" x14ac:dyDescent="0.25">
      <c r="A9758" t="s">
        <v>3674</v>
      </c>
      <c r="B9758">
        <v>53565668</v>
      </c>
      <c r="C9758" t="s">
        <v>16</v>
      </c>
      <c r="D9758" t="s">
        <v>16</v>
      </c>
      <c r="E9758" t="s">
        <v>16</v>
      </c>
      <c r="F9758" t="s">
        <v>16</v>
      </c>
      <c r="G9758" t="s">
        <v>5435</v>
      </c>
      <c r="H9758">
        <v>1</v>
      </c>
      <c r="I9758" t="s">
        <v>5444</v>
      </c>
    </row>
    <row r="9759" spans="1:9" x14ac:dyDescent="0.25">
      <c r="A9759" t="s">
        <v>3675</v>
      </c>
      <c r="B9759">
        <v>53565668</v>
      </c>
      <c r="C9759" t="s">
        <v>16</v>
      </c>
      <c r="D9759" t="s">
        <v>16</v>
      </c>
      <c r="E9759" t="s">
        <v>16</v>
      </c>
      <c r="F9759" t="s">
        <v>16</v>
      </c>
      <c r="G9759" t="s">
        <v>5435</v>
      </c>
      <c r="H9759">
        <v>1</v>
      </c>
      <c r="I9759" t="s">
        <v>5444</v>
      </c>
    </row>
    <row r="9760" spans="1:9" x14ac:dyDescent="0.25">
      <c r="A9760" t="s">
        <v>3664</v>
      </c>
      <c r="B9760">
        <v>53565668</v>
      </c>
      <c r="C9760" t="s">
        <v>16</v>
      </c>
      <c r="D9760" t="s">
        <v>16</v>
      </c>
      <c r="E9760" t="s">
        <v>16</v>
      </c>
      <c r="F9760" t="s">
        <v>16</v>
      </c>
      <c r="G9760" t="s">
        <v>5435</v>
      </c>
      <c r="H9760">
        <v>1</v>
      </c>
      <c r="I9760" t="s">
        <v>5444</v>
      </c>
    </row>
    <row r="9761" spans="1:9" x14ac:dyDescent="0.25">
      <c r="A9761" t="s">
        <v>3665</v>
      </c>
      <c r="B9761">
        <v>53565668</v>
      </c>
      <c r="C9761" t="s">
        <v>16</v>
      </c>
      <c r="D9761" t="s">
        <v>16</v>
      </c>
      <c r="E9761" t="s">
        <v>16</v>
      </c>
      <c r="F9761" t="s">
        <v>16</v>
      </c>
      <c r="G9761" t="s">
        <v>5435</v>
      </c>
      <c r="H9761">
        <v>1</v>
      </c>
      <c r="I9761" t="s">
        <v>5444</v>
      </c>
    </row>
    <row r="9762" spans="1:9" x14ac:dyDescent="0.25">
      <c r="A9762" t="s">
        <v>3666</v>
      </c>
      <c r="B9762">
        <v>53565668</v>
      </c>
      <c r="C9762" t="s">
        <v>16</v>
      </c>
      <c r="D9762" t="s">
        <v>16</v>
      </c>
      <c r="E9762" t="s">
        <v>16</v>
      </c>
      <c r="F9762" t="s">
        <v>16</v>
      </c>
      <c r="G9762" t="s">
        <v>5435</v>
      </c>
      <c r="H9762">
        <v>1</v>
      </c>
      <c r="I9762" t="s">
        <v>5444</v>
      </c>
    </row>
    <row r="9763" spans="1:9" x14ac:dyDescent="0.25">
      <c r="A9763" t="s">
        <v>3667</v>
      </c>
      <c r="B9763">
        <v>53565668</v>
      </c>
      <c r="C9763" t="s">
        <v>16</v>
      </c>
      <c r="D9763" t="s">
        <v>16</v>
      </c>
      <c r="E9763" t="s">
        <v>16</v>
      </c>
      <c r="F9763" t="s">
        <v>16</v>
      </c>
      <c r="G9763" t="s">
        <v>5435</v>
      </c>
      <c r="H9763">
        <v>1</v>
      </c>
      <c r="I9763" t="s">
        <v>5444</v>
      </c>
    </row>
    <row r="9764" spans="1:9" x14ac:dyDescent="0.25">
      <c r="A9764" t="s">
        <v>3668</v>
      </c>
      <c r="B9764">
        <v>53565668</v>
      </c>
      <c r="C9764" t="s">
        <v>16</v>
      </c>
      <c r="D9764" t="s">
        <v>16</v>
      </c>
      <c r="E9764" t="s">
        <v>16</v>
      </c>
      <c r="F9764" t="s">
        <v>16</v>
      </c>
      <c r="G9764" t="s">
        <v>5435</v>
      </c>
      <c r="H9764">
        <v>1</v>
      </c>
      <c r="I9764" t="s">
        <v>5444</v>
      </c>
    </row>
    <row r="9765" spans="1:9" x14ac:dyDescent="0.25">
      <c r="A9765" t="s">
        <v>3669</v>
      </c>
      <c r="B9765">
        <v>53565668</v>
      </c>
      <c r="C9765" t="s">
        <v>16</v>
      </c>
      <c r="D9765" t="s">
        <v>16</v>
      </c>
      <c r="E9765" t="s">
        <v>16</v>
      </c>
      <c r="F9765" t="s">
        <v>16</v>
      </c>
      <c r="G9765" t="s">
        <v>5435</v>
      </c>
      <c r="H9765">
        <v>1</v>
      </c>
      <c r="I9765" t="s">
        <v>5444</v>
      </c>
    </row>
    <row r="9766" spans="1:9" x14ac:dyDescent="0.25">
      <c r="A9766" t="s">
        <v>3658</v>
      </c>
      <c r="B9766">
        <v>53565668</v>
      </c>
      <c r="C9766" t="s">
        <v>16</v>
      </c>
      <c r="D9766" t="s">
        <v>16</v>
      </c>
      <c r="E9766" t="s">
        <v>16</v>
      </c>
      <c r="F9766" t="s">
        <v>16</v>
      </c>
      <c r="G9766" t="s">
        <v>5435</v>
      </c>
      <c r="H9766">
        <v>1</v>
      </c>
      <c r="I9766" t="s">
        <v>5444</v>
      </c>
    </row>
    <row r="9767" spans="1:9" x14ac:dyDescent="0.25">
      <c r="A9767" t="s">
        <v>3659</v>
      </c>
      <c r="B9767">
        <v>53565668</v>
      </c>
      <c r="C9767" t="s">
        <v>16</v>
      </c>
      <c r="D9767" t="s">
        <v>16</v>
      </c>
      <c r="E9767" t="s">
        <v>16</v>
      </c>
      <c r="F9767" t="s">
        <v>16</v>
      </c>
      <c r="G9767" t="s">
        <v>5435</v>
      </c>
      <c r="H9767">
        <v>1</v>
      </c>
      <c r="I9767" t="s">
        <v>5444</v>
      </c>
    </row>
    <row r="9768" spans="1:9" x14ac:dyDescent="0.25">
      <c r="A9768" t="s">
        <v>3660</v>
      </c>
      <c r="B9768">
        <v>53565668</v>
      </c>
      <c r="C9768" t="s">
        <v>16</v>
      </c>
      <c r="D9768" t="s">
        <v>16</v>
      </c>
      <c r="E9768" t="s">
        <v>16</v>
      </c>
      <c r="F9768" t="s">
        <v>16</v>
      </c>
      <c r="G9768" t="s">
        <v>5435</v>
      </c>
      <c r="H9768">
        <v>1</v>
      </c>
      <c r="I9768" t="s">
        <v>5444</v>
      </c>
    </row>
    <row r="9769" spans="1:9" x14ac:dyDescent="0.25">
      <c r="A9769" t="s">
        <v>3661</v>
      </c>
      <c r="B9769">
        <v>53565668</v>
      </c>
      <c r="C9769" t="s">
        <v>16</v>
      </c>
      <c r="D9769" t="s">
        <v>16</v>
      </c>
      <c r="E9769" t="s">
        <v>16</v>
      </c>
      <c r="F9769" t="s">
        <v>16</v>
      </c>
      <c r="G9769" t="s">
        <v>5435</v>
      </c>
      <c r="H9769">
        <v>1</v>
      </c>
      <c r="I9769" t="s">
        <v>5444</v>
      </c>
    </row>
    <row r="9770" spans="1:9" x14ac:dyDescent="0.25">
      <c r="A9770" t="s">
        <v>3662</v>
      </c>
      <c r="B9770">
        <v>53565668</v>
      </c>
      <c r="C9770" t="s">
        <v>16</v>
      </c>
      <c r="D9770" t="s">
        <v>16</v>
      </c>
      <c r="E9770" t="s">
        <v>16</v>
      </c>
      <c r="F9770" t="s">
        <v>16</v>
      </c>
      <c r="G9770" t="s">
        <v>5435</v>
      </c>
      <c r="H9770">
        <v>1</v>
      </c>
      <c r="I9770" t="s">
        <v>5444</v>
      </c>
    </row>
    <row r="9771" spans="1:9" x14ac:dyDescent="0.25">
      <c r="A9771" t="s">
        <v>3663</v>
      </c>
      <c r="B9771">
        <v>53565668</v>
      </c>
      <c r="C9771" t="s">
        <v>16</v>
      </c>
      <c r="D9771" t="s">
        <v>16</v>
      </c>
      <c r="E9771" t="s">
        <v>16</v>
      </c>
      <c r="F9771" t="s">
        <v>16</v>
      </c>
      <c r="G9771" t="s">
        <v>5435</v>
      </c>
      <c r="H9771">
        <v>1</v>
      </c>
      <c r="I9771" t="s">
        <v>5444</v>
      </c>
    </row>
    <row r="9772" spans="1:9" x14ac:dyDescent="0.25">
      <c r="A9772" t="s">
        <v>3652</v>
      </c>
      <c r="B9772">
        <v>53565668</v>
      </c>
      <c r="C9772" t="s">
        <v>16</v>
      </c>
      <c r="D9772" t="s">
        <v>16</v>
      </c>
      <c r="E9772" t="s">
        <v>16</v>
      </c>
      <c r="F9772" t="s">
        <v>16</v>
      </c>
      <c r="G9772" t="s">
        <v>5435</v>
      </c>
      <c r="H9772">
        <v>1</v>
      </c>
      <c r="I9772" t="s">
        <v>5444</v>
      </c>
    </row>
    <row r="9773" spans="1:9" x14ac:dyDescent="0.25">
      <c r="A9773" t="s">
        <v>3653</v>
      </c>
      <c r="B9773">
        <v>53565668</v>
      </c>
      <c r="C9773" t="s">
        <v>16</v>
      </c>
      <c r="D9773" t="s">
        <v>16</v>
      </c>
      <c r="E9773" t="s">
        <v>16</v>
      </c>
      <c r="F9773" t="s">
        <v>16</v>
      </c>
      <c r="G9773" t="s">
        <v>5435</v>
      </c>
      <c r="H9773">
        <v>1</v>
      </c>
      <c r="I9773" t="s">
        <v>5444</v>
      </c>
    </row>
    <row r="9774" spans="1:9" x14ac:dyDescent="0.25">
      <c r="A9774" t="s">
        <v>3654</v>
      </c>
      <c r="B9774">
        <v>53565668</v>
      </c>
      <c r="C9774" t="s">
        <v>16</v>
      </c>
      <c r="D9774" t="s">
        <v>16</v>
      </c>
      <c r="E9774" t="s">
        <v>16</v>
      </c>
      <c r="F9774" t="s">
        <v>16</v>
      </c>
      <c r="G9774" t="s">
        <v>5435</v>
      </c>
      <c r="H9774">
        <v>1</v>
      </c>
      <c r="I9774" t="s">
        <v>5444</v>
      </c>
    </row>
    <row r="9775" spans="1:9" x14ac:dyDescent="0.25">
      <c r="A9775" t="s">
        <v>3655</v>
      </c>
      <c r="B9775">
        <v>53565668</v>
      </c>
      <c r="C9775" t="s">
        <v>16</v>
      </c>
      <c r="D9775" t="s">
        <v>16</v>
      </c>
      <c r="E9775" t="s">
        <v>16</v>
      </c>
      <c r="F9775" t="s">
        <v>16</v>
      </c>
      <c r="G9775" t="s">
        <v>5435</v>
      </c>
      <c r="H9775">
        <v>1</v>
      </c>
      <c r="I9775" t="s">
        <v>5444</v>
      </c>
    </row>
    <row r="9776" spans="1:9" x14ac:dyDescent="0.25">
      <c r="A9776" t="s">
        <v>3656</v>
      </c>
      <c r="B9776">
        <v>53565668</v>
      </c>
      <c r="C9776" t="s">
        <v>16</v>
      </c>
      <c r="D9776" t="s">
        <v>16</v>
      </c>
      <c r="E9776" t="s">
        <v>16</v>
      </c>
      <c r="F9776" t="s">
        <v>16</v>
      </c>
      <c r="G9776" t="s">
        <v>5435</v>
      </c>
      <c r="H9776">
        <v>1</v>
      </c>
      <c r="I9776" t="s">
        <v>5444</v>
      </c>
    </row>
    <row r="9777" spans="1:9" x14ac:dyDescent="0.25">
      <c r="A9777" t="s">
        <v>3645</v>
      </c>
      <c r="B9777">
        <v>53565668</v>
      </c>
      <c r="C9777" t="s">
        <v>16</v>
      </c>
      <c r="D9777" t="s">
        <v>16</v>
      </c>
      <c r="E9777" t="s">
        <v>16</v>
      </c>
      <c r="F9777" t="s">
        <v>16</v>
      </c>
      <c r="G9777" t="s">
        <v>5435</v>
      </c>
      <c r="H9777">
        <v>1</v>
      </c>
      <c r="I9777" t="s">
        <v>5444</v>
      </c>
    </row>
    <row r="9778" spans="1:9" x14ac:dyDescent="0.25">
      <c r="A9778" t="s">
        <v>3657</v>
      </c>
      <c r="B9778">
        <v>53565668</v>
      </c>
      <c r="C9778" t="s">
        <v>16</v>
      </c>
      <c r="D9778" t="s">
        <v>16</v>
      </c>
      <c r="E9778" t="s">
        <v>16</v>
      </c>
      <c r="F9778" t="s">
        <v>16</v>
      </c>
      <c r="G9778" t="s">
        <v>5435</v>
      </c>
      <c r="H9778">
        <v>1</v>
      </c>
      <c r="I9778" t="s">
        <v>5444</v>
      </c>
    </row>
    <row r="9779" spans="1:9" x14ac:dyDescent="0.25">
      <c r="A9779" t="s">
        <v>3646</v>
      </c>
      <c r="B9779">
        <v>53565668</v>
      </c>
      <c r="C9779" t="s">
        <v>16</v>
      </c>
      <c r="D9779" t="s">
        <v>16</v>
      </c>
      <c r="E9779" t="s">
        <v>16</v>
      </c>
      <c r="F9779" t="s">
        <v>16</v>
      </c>
      <c r="G9779" t="s">
        <v>5435</v>
      </c>
      <c r="H9779">
        <v>1</v>
      </c>
      <c r="I9779" t="s">
        <v>5444</v>
      </c>
    </row>
    <row r="9780" spans="1:9" x14ac:dyDescent="0.25">
      <c r="A9780" t="s">
        <v>3647</v>
      </c>
      <c r="B9780">
        <v>53565668</v>
      </c>
      <c r="C9780" t="s">
        <v>16</v>
      </c>
      <c r="D9780" t="s">
        <v>16</v>
      </c>
      <c r="E9780" t="s">
        <v>16</v>
      </c>
      <c r="F9780" t="s">
        <v>16</v>
      </c>
      <c r="G9780" t="s">
        <v>5435</v>
      </c>
      <c r="H9780">
        <v>1</v>
      </c>
      <c r="I9780" t="s">
        <v>5444</v>
      </c>
    </row>
    <row r="9781" spans="1:9" x14ac:dyDescent="0.25">
      <c r="A9781" t="s">
        <v>3648</v>
      </c>
      <c r="B9781">
        <v>53565668</v>
      </c>
      <c r="C9781" t="s">
        <v>16</v>
      </c>
      <c r="D9781" t="s">
        <v>16</v>
      </c>
      <c r="E9781" t="s">
        <v>16</v>
      </c>
      <c r="F9781" t="s">
        <v>16</v>
      </c>
      <c r="G9781" t="s">
        <v>5435</v>
      </c>
      <c r="H9781">
        <v>1</v>
      </c>
      <c r="I9781" t="s">
        <v>5444</v>
      </c>
    </row>
    <row r="9782" spans="1:9" x14ac:dyDescent="0.25">
      <c r="A9782" t="s">
        <v>3649</v>
      </c>
      <c r="B9782">
        <v>53565668</v>
      </c>
      <c r="C9782" t="s">
        <v>16</v>
      </c>
      <c r="D9782" t="s">
        <v>16</v>
      </c>
      <c r="E9782" t="s">
        <v>16</v>
      </c>
      <c r="F9782" t="s">
        <v>16</v>
      </c>
      <c r="G9782" t="s">
        <v>5435</v>
      </c>
      <c r="H9782">
        <v>1</v>
      </c>
      <c r="I9782" t="s">
        <v>5444</v>
      </c>
    </row>
    <row r="9783" spans="1:9" x14ac:dyDescent="0.25">
      <c r="A9783" t="s">
        <v>3650</v>
      </c>
      <c r="B9783">
        <v>53565668</v>
      </c>
      <c r="C9783" t="s">
        <v>16</v>
      </c>
      <c r="D9783" t="s">
        <v>16</v>
      </c>
      <c r="E9783" t="s">
        <v>16</v>
      </c>
      <c r="F9783" t="s">
        <v>16</v>
      </c>
      <c r="G9783" t="s">
        <v>5435</v>
      </c>
      <c r="H9783">
        <v>1</v>
      </c>
      <c r="I9783" t="s">
        <v>5444</v>
      </c>
    </row>
    <row r="9784" spans="1:9" x14ac:dyDescent="0.25">
      <c r="A9784" t="s">
        <v>3651</v>
      </c>
      <c r="B9784">
        <v>53565668</v>
      </c>
      <c r="C9784" t="s">
        <v>16</v>
      </c>
      <c r="D9784" t="s">
        <v>16</v>
      </c>
      <c r="E9784" t="s">
        <v>16</v>
      </c>
      <c r="F9784" t="s">
        <v>16</v>
      </c>
      <c r="G9784" t="s">
        <v>5435</v>
      </c>
      <c r="H9784">
        <v>1</v>
      </c>
      <c r="I9784" t="s">
        <v>5444</v>
      </c>
    </row>
    <row r="9785" spans="1:9" x14ac:dyDescent="0.25">
      <c r="A9785" t="s">
        <v>3640</v>
      </c>
      <c r="B9785">
        <v>53565668</v>
      </c>
      <c r="C9785" t="s">
        <v>16</v>
      </c>
      <c r="D9785" t="s">
        <v>16</v>
      </c>
      <c r="E9785" t="s">
        <v>16</v>
      </c>
      <c r="F9785" t="s">
        <v>16</v>
      </c>
      <c r="G9785" t="s">
        <v>5435</v>
      </c>
      <c r="H9785">
        <v>1</v>
      </c>
      <c r="I9785" t="s">
        <v>5444</v>
      </c>
    </row>
    <row r="9786" spans="1:9" x14ac:dyDescent="0.25">
      <c r="A9786" t="s">
        <v>3641</v>
      </c>
      <c r="B9786">
        <v>53565668</v>
      </c>
      <c r="C9786" t="s">
        <v>16</v>
      </c>
      <c r="D9786" t="s">
        <v>16</v>
      </c>
      <c r="E9786" t="s">
        <v>16</v>
      </c>
      <c r="F9786" t="s">
        <v>16</v>
      </c>
      <c r="G9786" t="s">
        <v>5435</v>
      </c>
      <c r="H9786">
        <v>1</v>
      </c>
      <c r="I9786" t="s">
        <v>5444</v>
      </c>
    </row>
    <row r="9787" spans="1:9" x14ac:dyDescent="0.25">
      <c r="A9787" t="s">
        <v>3642</v>
      </c>
      <c r="B9787">
        <v>53565668</v>
      </c>
      <c r="C9787" t="s">
        <v>16</v>
      </c>
      <c r="D9787" t="s">
        <v>16</v>
      </c>
      <c r="E9787" t="s">
        <v>16</v>
      </c>
      <c r="F9787" t="s">
        <v>16</v>
      </c>
      <c r="G9787" t="s">
        <v>5435</v>
      </c>
      <c r="H9787">
        <v>1</v>
      </c>
      <c r="I9787" t="s">
        <v>5444</v>
      </c>
    </row>
    <row r="9788" spans="1:9" x14ac:dyDescent="0.25">
      <c r="A9788" t="s">
        <v>3608</v>
      </c>
      <c r="B9788">
        <v>53565668</v>
      </c>
      <c r="C9788" t="s">
        <v>16</v>
      </c>
      <c r="D9788" t="s">
        <v>16</v>
      </c>
      <c r="E9788" t="s">
        <v>16</v>
      </c>
      <c r="F9788" t="s">
        <v>16</v>
      </c>
      <c r="G9788" t="s">
        <v>5435</v>
      </c>
      <c r="H9788">
        <v>1</v>
      </c>
      <c r="I9788" t="s">
        <v>5444</v>
      </c>
    </row>
    <row r="9789" spans="1:9" x14ac:dyDescent="0.25">
      <c r="A9789" t="s">
        <v>3609</v>
      </c>
      <c r="B9789">
        <v>53565668</v>
      </c>
      <c r="C9789" t="s">
        <v>16</v>
      </c>
      <c r="D9789" t="s">
        <v>16</v>
      </c>
      <c r="E9789" t="s">
        <v>16</v>
      </c>
      <c r="F9789" t="s">
        <v>16</v>
      </c>
      <c r="G9789" t="s">
        <v>5435</v>
      </c>
      <c r="H9789">
        <v>1</v>
      </c>
      <c r="I9789" t="s">
        <v>5444</v>
      </c>
    </row>
    <row r="9790" spans="1:9" x14ac:dyDescent="0.25">
      <c r="A9790" t="s">
        <v>3598</v>
      </c>
      <c r="B9790">
        <v>53565668</v>
      </c>
      <c r="C9790" t="s">
        <v>16</v>
      </c>
      <c r="D9790" t="s">
        <v>16</v>
      </c>
      <c r="E9790" t="s">
        <v>16</v>
      </c>
      <c r="F9790" t="s">
        <v>16</v>
      </c>
      <c r="G9790" t="s">
        <v>5435</v>
      </c>
      <c r="H9790">
        <v>1</v>
      </c>
      <c r="I9790" t="s">
        <v>5444</v>
      </c>
    </row>
    <row r="9791" spans="1:9" x14ac:dyDescent="0.25">
      <c r="A9791" t="s">
        <v>3611</v>
      </c>
      <c r="B9791">
        <v>53565668</v>
      </c>
      <c r="C9791" t="s">
        <v>16</v>
      </c>
      <c r="D9791" t="s">
        <v>16</v>
      </c>
      <c r="E9791" t="s">
        <v>16</v>
      </c>
      <c r="F9791" t="s">
        <v>16</v>
      </c>
      <c r="G9791" t="s">
        <v>5435</v>
      </c>
      <c r="H9791">
        <v>1</v>
      </c>
      <c r="I9791" t="s">
        <v>5444</v>
      </c>
    </row>
    <row r="9792" spans="1:9" x14ac:dyDescent="0.25">
      <c r="A9792" t="s">
        <v>3599</v>
      </c>
      <c r="B9792">
        <v>53565668</v>
      </c>
      <c r="C9792" t="s">
        <v>16</v>
      </c>
      <c r="D9792" t="s">
        <v>16</v>
      </c>
      <c r="E9792" t="s">
        <v>16</v>
      </c>
      <c r="F9792" t="s">
        <v>16</v>
      </c>
      <c r="G9792" t="s">
        <v>5435</v>
      </c>
      <c r="H9792">
        <v>1</v>
      </c>
      <c r="I9792" t="s">
        <v>5444</v>
      </c>
    </row>
    <row r="9793" spans="1:9" x14ac:dyDescent="0.25">
      <c r="A9793" t="s">
        <v>3600</v>
      </c>
      <c r="B9793">
        <v>53565668</v>
      </c>
      <c r="C9793" t="s">
        <v>16</v>
      </c>
      <c r="D9793" t="s">
        <v>16</v>
      </c>
      <c r="E9793" t="s">
        <v>16</v>
      </c>
      <c r="F9793" t="s">
        <v>16</v>
      </c>
      <c r="G9793" t="s">
        <v>5435</v>
      </c>
      <c r="H9793">
        <v>1</v>
      </c>
      <c r="I9793" t="s">
        <v>5444</v>
      </c>
    </row>
    <row r="9794" spans="1:9" x14ac:dyDescent="0.25">
      <c r="A9794" t="s">
        <v>3621</v>
      </c>
      <c r="B9794">
        <v>53565668</v>
      </c>
      <c r="C9794" t="s">
        <v>16</v>
      </c>
      <c r="D9794" t="s">
        <v>16</v>
      </c>
      <c r="E9794" t="s">
        <v>16</v>
      </c>
      <c r="F9794" t="s">
        <v>16</v>
      </c>
      <c r="G9794" t="s">
        <v>5435</v>
      </c>
      <c r="H9794">
        <v>1</v>
      </c>
      <c r="I9794" t="s">
        <v>5444</v>
      </c>
    </row>
    <row r="9795" spans="1:9" x14ac:dyDescent="0.25">
      <c r="A9795" t="s">
        <v>3619</v>
      </c>
      <c r="B9795">
        <v>53565668</v>
      </c>
      <c r="C9795" t="s">
        <v>16</v>
      </c>
      <c r="D9795" t="s">
        <v>16</v>
      </c>
      <c r="E9795" t="s">
        <v>16</v>
      </c>
      <c r="F9795" t="s">
        <v>16</v>
      </c>
      <c r="G9795" t="s">
        <v>5435</v>
      </c>
      <c r="H9795">
        <v>1</v>
      </c>
      <c r="I9795" t="s">
        <v>5444</v>
      </c>
    </row>
    <row r="9796" spans="1:9" x14ac:dyDescent="0.25">
      <c r="A9796" t="s">
        <v>3628</v>
      </c>
      <c r="B9796">
        <v>53565668</v>
      </c>
      <c r="C9796" t="s">
        <v>16</v>
      </c>
      <c r="D9796" t="s">
        <v>16</v>
      </c>
      <c r="E9796" t="s">
        <v>16</v>
      </c>
      <c r="F9796" t="s">
        <v>16</v>
      </c>
      <c r="G9796" t="s">
        <v>5435</v>
      </c>
      <c r="H9796">
        <v>1</v>
      </c>
      <c r="I9796" t="s">
        <v>5444</v>
      </c>
    </row>
    <row r="9797" spans="1:9" x14ac:dyDescent="0.25">
      <c r="A9797" t="s">
        <v>3620</v>
      </c>
      <c r="B9797">
        <v>53565668</v>
      </c>
      <c r="C9797" t="s">
        <v>16</v>
      </c>
      <c r="D9797" t="s">
        <v>16</v>
      </c>
      <c r="E9797" t="s">
        <v>16</v>
      </c>
      <c r="F9797" t="s">
        <v>16</v>
      </c>
      <c r="G9797" t="s">
        <v>5435</v>
      </c>
      <c r="H9797">
        <v>1</v>
      </c>
      <c r="I9797" t="s">
        <v>5444</v>
      </c>
    </row>
    <row r="9798" spans="1:9" x14ac:dyDescent="0.25">
      <c r="A9798" t="s">
        <v>3603</v>
      </c>
      <c r="B9798">
        <v>53565668</v>
      </c>
      <c r="C9798" t="s">
        <v>16</v>
      </c>
      <c r="D9798" t="s">
        <v>16</v>
      </c>
      <c r="E9798" t="s">
        <v>16</v>
      </c>
      <c r="F9798" t="s">
        <v>16</v>
      </c>
      <c r="G9798" t="s">
        <v>5435</v>
      </c>
      <c r="H9798">
        <v>2</v>
      </c>
      <c r="I9798" t="s">
        <v>5444</v>
      </c>
    </row>
    <row r="9799" spans="1:9" x14ac:dyDescent="0.25">
      <c r="A9799" t="s">
        <v>3601</v>
      </c>
      <c r="B9799">
        <v>53565668</v>
      </c>
      <c r="C9799" t="s">
        <v>16</v>
      </c>
      <c r="D9799" t="s">
        <v>16</v>
      </c>
      <c r="E9799" t="s">
        <v>16</v>
      </c>
      <c r="F9799" t="s">
        <v>16</v>
      </c>
      <c r="G9799" t="s">
        <v>5435</v>
      </c>
      <c r="H9799">
        <v>1</v>
      </c>
      <c r="I9799" t="s">
        <v>5444</v>
      </c>
    </row>
    <row r="9800" spans="1:9" x14ac:dyDescent="0.25">
      <c r="A9800" t="s">
        <v>3602</v>
      </c>
      <c r="B9800">
        <v>53565668</v>
      </c>
      <c r="C9800" t="s">
        <v>16</v>
      </c>
      <c r="D9800" t="s">
        <v>16</v>
      </c>
      <c r="E9800" t="s">
        <v>16</v>
      </c>
      <c r="F9800" t="s">
        <v>16</v>
      </c>
      <c r="G9800" t="s">
        <v>5435</v>
      </c>
      <c r="H9800">
        <v>1</v>
      </c>
      <c r="I9800" t="s">
        <v>5444</v>
      </c>
    </row>
    <row r="9801" spans="1:9" x14ac:dyDescent="0.25">
      <c r="A9801" t="s">
        <v>3636</v>
      </c>
      <c r="B9801">
        <v>53565668</v>
      </c>
      <c r="C9801" t="s">
        <v>16</v>
      </c>
      <c r="D9801" t="s">
        <v>16</v>
      </c>
      <c r="E9801" t="s">
        <v>16</v>
      </c>
      <c r="F9801" t="s">
        <v>16</v>
      </c>
      <c r="G9801" t="s">
        <v>5435</v>
      </c>
      <c r="H9801">
        <v>1</v>
      </c>
      <c r="I9801" t="s">
        <v>5444</v>
      </c>
    </row>
    <row r="9802" spans="1:9" x14ac:dyDescent="0.25">
      <c r="A9802" t="s">
        <v>3756</v>
      </c>
      <c r="B9802">
        <v>53565668</v>
      </c>
      <c r="C9802" t="s">
        <v>16</v>
      </c>
      <c r="D9802" t="s">
        <v>16</v>
      </c>
      <c r="E9802" t="s">
        <v>16</v>
      </c>
      <c r="F9802" t="s">
        <v>16</v>
      </c>
      <c r="G9802" t="s">
        <v>5435</v>
      </c>
      <c r="H9802">
        <v>1</v>
      </c>
      <c r="I9802" t="s">
        <v>5444</v>
      </c>
    </row>
    <row r="9803" spans="1:9" x14ac:dyDescent="0.25">
      <c r="A9803" t="s">
        <v>3755</v>
      </c>
      <c r="B9803">
        <v>53565668</v>
      </c>
      <c r="C9803" t="s">
        <v>16</v>
      </c>
      <c r="D9803" t="s">
        <v>16</v>
      </c>
      <c r="E9803" t="s">
        <v>16</v>
      </c>
      <c r="F9803" t="s">
        <v>16</v>
      </c>
      <c r="G9803" t="s">
        <v>5435</v>
      </c>
      <c r="H9803">
        <v>1</v>
      </c>
      <c r="I9803" t="s">
        <v>5444</v>
      </c>
    </row>
    <row r="9804" spans="1:9" x14ac:dyDescent="0.25">
      <c r="A9804" t="s">
        <v>3744</v>
      </c>
      <c r="B9804">
        <v>53565668</v>
      </c>
      <c r="C9804" t="s">
        <v>16</v>
      </c>
      <c r="D9804" t="s">
        <v>16</v>
      </c>
      <c r="E9804" t="s">
        <v>16</v>
      </c>
      <c r="F9804" t="s">
        <v>16</v>
      </c>
      <c r="G9804" t="s">
        <v>5435</v>
      </c>
      <c r="H9804">
        <v>1</v>
      </c>
      <c r="I9804" t="s">
        <v>5444</v>
      </c>
    </row>
    <row r="9805" spans="1:9" x14ac:dyDescent="0.25">
      <c r="A9805" t="s">
        <v>3574</v>
      </c>
      <c r="B9805">
        <v>53565668</v>
      </c>
      <c r="C9805" t="s">
        <v>16</v>
      </c>
      <c r="D9805" t="s">
        <v>16</v>
      </c>
      <c r="E9805" t="s">
        <v>16</v>
      </c>
      <c r="F9805" t="s">
        <v>16</v>
      </c>
      <c r="G9805" t="s">
        <v>5435</v>
      </c>
      <c r="H9805">
        <v>1</v>
      </c>
      <c r="I9805" t="s">
        <v>5444</v>
      </c>
    </row>
    <row r="9806" spans="1:9" x14ac:dyDescent="0.25">
      <c r="A9806" t="s">
        <v>3575</v>
      </c>
      <c r="B9806">
        <v>53565668</v>
      </c>
      <c r="C9806" t="s">
        <v>16</v>
      </c>
      <c r="D9806" t="s">
        <v>16</v>
      </c>
      <c r="E9806" t="s">
        <v>16</v>
      </c>
      <c r="F9806" t="s">
        <v>16</v>
      </c>
      <c r="G9806" t="s">
        <v>5435</v>
      </c>
      <c r="H9806">
        <v>1</v>
      </c>
      <c r="I9806" t="s">
        <v>5444</v>
      </c>
    </row>
    <row r="9807" spans="1:9" x14ac:dyDescent="0.25">
      <c r="A9807" t="s">
        <v>3739</v>
      </c>
      <c r="B9807">
        <v>53565668</v>
      </c>
      <c r="C9807" t="s">
        <v>16</v>
      </c>
      <c r="D9807" t="s">
        <v>16</v>
      </c>
      <c r="E9807" t="s">
        <v>16</v>
      </c>
      <c r="F9807" t="s">
        <v>16</v>
      </c>
      <c r="G9807" t="s">
        <v>5435</v>
      </c>
      <c r="H9807">
        <v>1</v>
      </c>
      <c r="I9807" t="s">
        <v>5444</v>
      </c>
    </row>
    <row r="9808" spans="1:9" x14ac:dyDescent="0.25">
      <c r="A9808" t="s">
        <v>3736</v>
      </c>
      <c r="B9808">
        <v>53565668</v>
      </c>
      <c r="C9808" t="s">
        <v>16</v>
      </c>
      <c r="D9808" t="s">
        <v>16</v>
      </c>
      <c r="E9808" t="s">
        <v>16</v>
      </c>
      <c r="F9808" t="s">
        <v>16</v>
      </c>
      <c r="G9808" t="s">
        <v>5435</v>
      </c>
      <c r="H9808">
        <v>1</v>
      </c>
      <c r="I9808" t="s">
        <v>5444</v>
      </c>
    </row>
    <row r="9809" spans="1:9" x14ac:dyDescent="0.25">
      <c r="A9809" t="s">
        <v>3632</v>
      </c>
      <c r="B9809">
        <v>53565668</v>
      </c>
      <c r="C9809" t="s">
        <v>16</v>
      </c>
      <c r="D9809" t="s">
        <v>16</v>
      </c>
      <c r="E9809" t="s">
        <v>16</v>
      </c>
      <c r="F9809" t="s">
        <v>16</v>
      </c>
      <c r="G9809" t="s">
        <v>5435</v>
      </c>
      <c r="H9809">
        <v>1</v>
      </c>
      <c r="I9809" t="s">
        <v>5444</v>
      </c>
    </row>
    <row r="9810" spans="1:9" x14ac:dyDescent="0.25">
      <c r="A9810" t="s">
        <v>3638</v>
      </c>
      <c r="B9810">
        <v>53565668</v>
      </c>
      <c r="C9810" t="s">
        <v>16</v>
      </c>
      <c r="D9810" t="s">
        <v>16</v>
      </c>
      <c r="E9810" t="s">
        <v>16</v>
      </c>
      <c r="F9810" t="s">
        <v>16</v>
      </c>
      <c r="G9810" t="s">
        <v>5435</v>
      </c>
      <c r="H9810">
        <v>1</v>
      </c>
      <c r="I9810" t="s">
        <v>5444</v>
      </c>
    </row>
    <row r="9811" spans="1:9" x14ac:dyDescent="0.25">
      <c r="A9811" t="s">
        <v>3639</v>
      </c>
      <c r="B9811">
        <v>53565668</v>
      </c>
      <c r="C9811" t="s">
        <v>16</v>
      </c>
      <c r="D9811" t="s">
        <v>16</v>
      </c>
      <c r="E9811" t="s">
        <v>16</v>
      </c>
      <c r="F9811" t="s">
        <v>16</v>
      </c>
      <c r="G9811" t="s">
        <v>5435</v>
      </c>
      <c r="H9811">
        <v>1</v>
      </c>
      <c r="I9811" t="s">
        <v>5444</v>
      </c>
    </row>
    <row r="9812" spans="1:9" x14ac:dyDescent="0.25">
      <c r="A9812" t="s">
        <v>3627</v>
      </c>
      <c r="B9812">
        <v>53565668</v>
      </c>
      <c r="C9812" t="s">
        <v>16</v>
      </c>
      <c r="D9812" t="s">
        <v>16</v>
      </c>
      <c r="E9812" t="s">
        <v>16</v>
      </c>
      <c r="F9812" t="s">
        <v>16</v>
      </c>
      <c r="G9812" t="s">
        <v>5435</v>
      </c>
      <c r="H9812">
        <v>1</v>
      </c>
      <c r="I9812" t="s">
        <v>5444</v>
      </c>
    </row>
    <row r="9813" spans="1:9" x14ac:dyDescent="0.25">
      <c r="A9813" t="s">
        <v>3617</v>
      </c>
      <c r="B9813">
        <v>53565668</v>
      </c>
      <c r="C9813" t="s">
        <v>16</v>
      </c>
      <c r="D9813" t="s">
        <v>16</v>
      </c>
      <c r="E9813" t="s">
        <v>16</v>
      </c>
      <c r="F9813" t="s">
        <v>16</v>
      </c>
      <c r="G9813" t="s">
        <v>5435</v>
      </c>
      <c r="H9813">
        <v>1</v>
      </c>
      <c r="I9813" t="s">
        <v>5444</v>
      </c>
    </row>
    <row r="9814" spans="1:9" x14ac:dyDescent="0.25">
      <c r="A9814" t="s">
        <v>3618</v>
      </c>
      <c r="B9814">
        <v>53565668</v>
      </c>
      <c r="C9814" t="s">
        <v>16</v>
      </c>
      <c r="D9814" t="s">
        <v>16</v>
      </c>
      <c r="E9814" t="s">
        <v>16</v>
      </c>
      <c r="F9814" t="s">
        <v>16</v>
      </c>
      <c r="G9814" t="s">
        <v>5435</v>
      </c>
      <c r="H9814">
        <v>1</v>
      </c>
      <c r="I9814" t="s">
        <v>5444</v>
      </c>
    </row>
    <row r="9815" spans="1:9" x14ac:dyDescent="0.25">
      <c r="A9815" t="s">
        <v>3733</v>
      </c>
      <c r="B9815">
        <v>53565668</v>
      </c>
      <c r="C9815" t="s">
        <v>16</v>
      </c>
      <c r="D9815" t="s">
        <v>16</v>
      </c>
      <c r="E9815" t="s">
        <v>16</v>
      </c>
      <c r="F9815" t="s">
        <v>16</v>
      </c>
      <c r="G9815" t="s">
        <v>5435</v>
      </c>
      <c r="H9815">
        <v>1</v>
      </c>
      <c r="I9815" t="s">
        <v>5444</v>
      </c>
    </row>
    <row r="9816" spans="1:9" x14ac:dyDescent="0.25">
      <c r="A9816" t="s">
        <v>3757</v>
      </c>
      <c r="B9816">
        <v>53565668</v>
      </c>
      <c r="C9816" t="s">
        <v>16</v>
      </c>
      <c r="D9816" t="s">
        <v>16</v>
      </c>
      <c r="E9816" t="s">
        <v>16</v>
      </c>
      <c r="F9816" t="s">
        <v>16</v>
      </c>
      <c r="G9816" t="s">
        <v>5435</v>
      </c>
      <c r="H9816">
        <v>1</v>
      </c>
      <c r="I9816" t="s">
        <v>5444</v>
      </c>
    </row>
    <row r="9817" spans="1:9" x14ac:dyDescent="0.25">
      <c r="A9817" t="s">
        <v>3630</v>
      </c>
      <c r="B9817">
        <v>53565668</v>
      </c>
      <c r="C9817" t="s">
        <v>16</v>
      </c>
      <c r="D9817" t="s">
        <v>16</v>
      </c>
      <c r="E9817" t="s">
        <v>16</v>
      </c>
      <c r="F9817" t="s">
        <v>16</v>
      </c>
      <c r="G9817" t="s">
        <v>5435</v>
      </c>
      <c r="H9817">
        <v>1</v>
      </c>
      <c r="I9817" t="s">
        <v>5444</v>
      </c>
    </row>
    <row r="9818" spans="1:9" x14ac:dyDescent="0.25">
      <c r="A9818" t="s">
        <v>3746</v>
      </c>
      <c r="B9818">
        <v>53565668</v>
      </c>
      <c r="C9818" t="s">
        <v>16</v>
      </c>
      <c r="D9818" t="s">
        <v>16</v>
      </c>
      <c r="E9818" t="s">
        <v>16</v>
      </c>
      <c r="F9818" t="s">
        <v>16</v>
      </c>
      <c r="G9818" t="s">
        <v>5435</v>
      </c>
      <c r="H9818">
        <v>1</v>
      </c>
      <c r="I9818" t="s">
        <v>5444</v>
      </c>
    </row>
    <row r="9819" spans="1:9" x14ac:dyDescent="0.25">
      <c r="A9819" t="s">
        <v>3624</v>
      </c>
      <c r="B9819">
        <v>53565668</v>
      </c>
      <c r="C9819" t="s">
        <v>16</v>
      </c>
      <c r="D9819" t="s">
        <v>16</v>
      </c>
      <c r="E9819" t="s">
        <v>16</v>
      </c>
      <c r="F9819" t="s">
        <v>16</v>
      </c>
      <c r="G9819" t="s">
        <v>5435</v>
      </c>
      <c r="H9819">
        <v>1</v>
      </c>
      <c r="I9819" t="s">
        <v>5444</v>
      </c>
    </row>
    <row r="9820" spans="1:9" x14ac:dyDescent="0.25">
      <c r="A9820" t="s">
        <v>3625</v>
      </c>
      <c r="B9820">
        <v>53565668</v>
      </c>
      <c r="C9820" t="s">
        <v>16</v>
      </c>
      <c r="D9820" t="s">
        <v>16</v>
      </c>
      <c r="E9820" t="s">
        <v>16</v>
      </c>
      <c r="F9820" t="s">
        <v>16</v>
      </c>
      <c r="G9820" t="s">
        <v>5435</v>
      </c>
      <c r="H9820">
        <v>1</v>
      </c>
      <c r="I9820" t="s">
        <v>5444</v>
      </c>
    </row>
    <row r="9821" spans="1:9" x14ac:dyDescent="0.25">
      <c r="A9821" t="s">
        <v>3747</v>
      </c>
      <c r="B9821">
        <v>53565668</v>
      </c>
      <c r="C9821" t="s">
        <v>16</v>
      </c>
      <c r="D9821" t="s">
        <v>16</v>
      </c>
      <c r="E9821" t="s">
        <v>16</v>
      </c>
      <c r="F9821" t="s">
        <v>16</v>
      </c>
      <c r="G9821" t="s">
        <v>5435</v>
      </c>
      <c r="H9821">
        <v>1</v>
      </c>
      <c r="I9821" t="s">
        <v>5444</v>
      </c>
    </row>
    <row r="9822" spans="1:9" x14ac:dyDescent="0.25">
      <c r="A9822" t="s">
        <v>3629</v>
      </c>
      <c r="B9822">
        <v>53565668</v>
      </c>
      <c r="C9822" t="s">
        <v>16</v>
      </c>
      <c r="D9822" t="s">
        <v>16</v>
      </c>
      <c r="E9822" t="s">
        <v>16</v>
      </c>
      <c r="F9822" t="s">
        <v>16</v>
      </c>
      <c r="G9822" t="s">
        <v>5435</v>
      </c>
      <c r="H9822">
        <v>1</v>
      </c>
      <c r="I9822" t="s">
        <v>5444</v>
      </c>
    </row>
    <row r="9823" spans="1:9" x14ac:dyDescent="0.25">
      <c r="A9823" t="s">
        <v>3622</v>
      </c>
      <c r="B9823">
        <v>53565668</v>
      </c>
      <c r="C9823" t="s">
        <v>16</v>
      </c>
      <c r="D9823" t="s">
        <v>16</v>
      </c>
      <c r="E9823" t="s">
        <v>16</v>
      </c>
      <c r="F9823" t="s">
        <v>16</v>
      </c>
      <c r="G9823" t="s">
        <v>5435</v>
      </c>
      <c r="H9823">
        <v>1</v>
      </c>
      <c r="I9823" t="s">
        <v>5444</v>
      </c>
    </row>
    <row r="9824" spans="1:9" x14ac:dyDescent="0.25">
      <c r="A9824" t="s">
        <v>3748</v>
      </c>
      <c r="B9824">
        <v>53565668</v>
      </c>
      <c r="C9824" t="s">
        <v>16</v>
      </c>
      <c r="D9824" t="s">
        <v>16</v>
      </c>
      <c r="E9824" t="s">
        <v>16</v>
      </c>
      <c r="F9824" t="s">
        <v>16</v>
      </c>
      <c r="G9824" t="s">
        <v>5435</v>
      </c>
      <c r="H9824">
        <v>1</v>
      </c>
      <c r="I9824" t="s">
        <v>5444</v>
      </c>
    </row>
    <row r="9825" spans="1:9" x14ac:dyDescent="0.25">
      <c r="A9825" t="s">
        <v>3623</v>
      </c>
      <c r="B9825">
        <v>53565668</v>
      </c>
      <c r="C9825" t="s">
        <v>16</v>
      </c>
      <c r="D9825" t="s">
        <v>16</v>
      </c>
      <c r="E9825" t="s">
        <v>16</v>
      </c>
      <c r="F9825" t="s">
        <v>16</v>
      </c>
      <c r="G9825" t="s">
        <v>5435</v>
      </c>
      <c r="H9825">
        <v>1</v>
      </c>
      <c r="I9825" t="s">
        <v>5444</v>
      </c>
    </row>
    <row r="9826" spans="1:9" x14ac:dyDescent="0.25">
      <c r="A9826" t="s">
        <v>3749</v>
      </c>
      <c r="B9826">
        <v>53565668</v>
      </c>
      <c r="C9826" t="s">
        <v>16</v>
      </c>
      <c r="D9826" t="s">
        <v>16</v>
      </c>
      <c r="E9826" t="s">
        <v>16</v>
      </c>
      <c r="F9826" t="s">
        <v>16</v>
      </c>
      <c r="G9826" t="s">
        <v>5435</v>
      </c>
      <c r="H9826">
        <v>1</v>
      </c>
      <c r="I9826" t="s">
        <v>5444</v>
      </c>
    </row>
    <row r="9827" spans="1:9" x14ac:dyDescent="0.25">
      <c r="A9827" t="s">
        <v>3750</v>
      </c>
      <c r="B9827">
        <v>53565668</v>
      </c>
      <c r="C9827" t="s">
        <v>16</v>
      </c>
      <c r="D9827" t="s">
        <v>16</v>
      </c>
      <c r="E9827" t="s">
        <v>16</v>
      </c>
      <c r="F9827" t="s">
        <v>16</v>
      </c>
      <c r="G9827" t="s">
        <v>5435</v>
      </c>
      <c r="H9827">
        <v>1</v>
      </c>
      <c r="I9827" t="s">
        <v>5444</v>
      </c>
    </row>
    <row r="9828" spans="1:9" x14ac:dyDescent="0.25">
      <c r="A9828" t="s">
        <v>3751</v>
      </c>
      <c r="B9828">
        <v>53565668</v>
      </c>
      <c r="C9828" t="s">
        <v>16</v>
      </c>
      <c r="D9828" t="s">
        <v>16</v>
      </c>
      <c r="E9828" t="s">
        <v>16</v>
      </c>
      <c r="F9828" t="s">
        <v>16</v>
      </c>
      <c r="G9828" t="s">
        <v>5435</v>
      </c>
      <c r="H9828">
        <v>1</v>
      </c>
      <c r="I9828" t="s">
        <v>5444</v>
      </c>
    </row>
    <row r="9829" spans="1:9" x14ac:dyDescent="0.25">
      <c r="A9829" t="s">
        <v>3740</v>
      </c>
      <c r="B9829">
        <v>53565668</v>
      </c>
      <c r="C9829" t="s">
        <v>16</v>
      </c>
      <c r="D9829" t="s">
        <v>16</v>
      </c>
      <c r="E9829" t="s">
        <v>16</v>
      </c>
      <c r="F9829" t="s">
        <v>16</v>
      </c>
      <c r="G9829" t="s">
        <v>5435</v>
      </c>
      <c r="H9829">
        <v>1</v>
      </c>
      <c r="I9829" t="s">
        <v>5444</v>
      </c>
    </row>
    <row r="9830" spans="1:9" x14ac:dyDescent="0.25">
      <c r="A9830" t="s">
        <v>3742</v>
      </c>
      <c r="B9830">
        <v>53565668</v>
      </c>
      <c r="C9830" t="s">
        <v>16</v>
      </c>
      <c r="D9830" t="s">
        <v>16</v>
      </c>
      <c r="E9830" t="s">
        <v>16</v>
      </c>
      <c r="F9830" t="s">
        <v>16</v>
      </c>
      <c r="G9830" t="s">
        <v>5435</v>
      </c>
      <c r="H9830">
        <v>1</v>
      </c>
      <c r="I9830" t="s">
        <v>5444</v>
      </c>
    </row>
    <row r="9831" spans="1:9" x14ac:dyDescent="0.25">
      <c r="A9831" t="s">
        <v>3741</v>
      </c>
      <c r="B9831">
        <v>53565668</v>
      </c>
      <c r="C9831" t="s">
        <v>16</v>
      </c>
      <c r="D9831" t="s">
        <v>16</v>
      </c>
      <c r="E9831" t="s">
        <v>16</v>
      </c>
      <c r="F9831" t="s">
        <v>16</v>
      </c>
      <c r="G9831" t="s">
        <v>5435</v>
      </c>
      <c r="H9831">
        <v>1</v>
      </c>
      <c r="I9831" t="s">
        <v>5444</v>
      </c>
    </row>
    <row r="9832" spans="1:9" x14ac:dyDescent="0.25">
      <c r="A9832" t="s">
        <v>3743</v>
      </c>
      <c r="B9832">
        <v>53565668</v>
      </c>
      <c r="C9832" t="s">
        <v>16</v>
      </c>
      <c r="D9832" t="s">
        <v>16</v>
      </c>
      <c r="E9832" t="s">
        <v>16</v>
      </c>
      <c r="F9832" t="s">
        <v>16</v>
      </c>
      <c r="G9832" t="s">
        <v>5435</v>
      </c>
      <c r="H9832">
        <v>1</v>
      </c>
      <c r="I9832" t="s">
        <v>5444</v>
      </c>
    </row>
    <row r="9833" spans="1:9" x14ac:dyDescent="0.25">
      <c r="A9833" t="s">
        <v>3745</v>
      </c>
      <c r="B9833">
        <v>53565668</v>
      </c>
      <c r="C9833" t="s">
        <v>16</v>
      </c>
      <c r="D9833" t="s">
        <v>16</v>
      </c>
      <c r="E9833" t="s">
        <v>16</v>
      </c>
      <c r="F9833" t="s">
        <v>16</v>
      </c>
      <c r="G9833" t="s">
        <v>5435</v>
      </c>
      <c r="H9833">
        <v>1</v>
      </c>
      <c r="I9833" t="s">
        <v>5444</v>
      </c>
    </row>
    <row r="9834" spans="1:9" x14ac:dyDescent="0.25">
      <c r="A9834" t="s">
        <v>3596</v>
      </c>
      <c r="B9834">
        <v>53565668</v>
      </c>
      <c r="C9834" t="s">
        <v>16</v>
      </c>
      <c r="D9834" t="s">
        <v>16</v>
      </c>
      <c r="E9834" t="s">
        <v>16</v>
      </c>
      <c r="F9834" t="s">
        <v>16</v>
      </c>
      <c r="G9834" t="s">
        <v>5435</v>
      </c>
      <c r="H9834">
        <v>1</v>
      </c>
      <c r="I9834" t="s">
        <v>5444</v>
      </c>
    </row>
    <row r="9835" spans="1:9" x14ac:dyDescent="0.25">
      <c r="A9835" t="s">
        <v>3594</v>
      </c>
      <c r="B9835">
        <v>53565668</v>
      </c>
      <c r="C9835" t="s">
        <v>16</v>
      </c>
      <c r="D9835" t="s">
        <v>16</v>
      </c>
      <c r="E9835" t="s">
        <v>16</v>
      </c>
      <c r="F9835" t="s">
        <v>16</v>
      </c>
      <c r="G9835" t="s">
        <v>5435</v>
      </c>
      <c r="H9835">
        <v>1</v>
      </c>
      <c r="I9835" t="s">
        <v>5444</v>
      </c>
    </row>
    <row r="9836" spans="1:9" x14ac:dyDescent="0.25">
      <c r="A9836" t="s">
        <v>3590</v>
      </c>
      <c r="B9836">
        <v>53565668</v>
      </c>
      <c r="C9836" t="s">
        <v>16</v>
      </c>
      <c r="D9836" t="s">
        <v>16</v>
      </c>
      <c r="E9836" t="s">
        <v>16</v>
      </c>
      <c r="F9836" t="s">
        <v>16</v>
      </c>
      <c r="G9836" t="s">
        <v>5435</v>
      </c>
      <c r="H9836">
        <v>1</v>
      </c>
      <c r="I9836" t="s">
        <v>5444</v>
      </c>
    </row>
    <row r="9837" spans="1:9" x14ac:dyDescent="0.25">
      <c r="A9837" t="s">
        <v>3580</v>
      </c>
      <c r="B9837">
        <v>53565668</v>
      </c>
      <c r="C9837" t="s">
        <v>16</v>
      </c>
      <c r="D9837" t="s">
        <v>16</v>
      </c>
      <c r="E9837" t="s">
        <v>16</v>
      </c>
      <c r="F9837" t="s">
        <v>16</v>
      </c>
      <c r="G9837" t="s">
        <v>5435</v>
      </c>
      <c r="H9837">
        <v>1</v>
      </c>
      <c r="I9837" t="s">
        <v>5444</v>
      </c>
    </row>
    <row r="9838" spans="1:9" x14ac:dyDescent="0.25">
      <c r="A9838" t="s">
        <v>3582</v>
      </c>
      <c r="B9838">
        <v>53565668</v>
      </c>
      <c r="C9838" t="s">
        <v>16</v>
      </c>
      <c r="D9838" t="s">
        <v>16</v>
      </c>
      <c r="E9838" t="s">
        <v>16</v>
      </c>
      <c r="F9838" t="s">
        <v>16</v>
      </c>
      <c r="G9838" t="s">
        <v>5435</v>
      </c>
      <c r="H9838">
        <v>1</v>
      </c>
      <c r="I9838" t="s">
        <v>5444</v>
      </c>
    </row>
    <row r="9839" spans="1:9" x14ac:dyDescent="0.25">
      <c r="A9839" t="s">
        <v>3584</v>
      </c>
      <c r="B9839">
        <v>53565668</v>
      </c>
      <c r="C9839" t="s">
        <v>16</v>
      </c>
      <c r="D9839" t="s">
        <v>16</v>
      </c>
      <c r="E9839" t="s">
        <v>16</v>
      </c>
      <c r="F9839" t="s">
        <v>16</v>
      </c>
      <c r="G9839" t="s">
        <v>5435</v>
      </c>
      <c r="H9839">
        <v>1</v>
      </c>
      <c r="I9839" t="s">
        <v>5444</v>
      </c>
    </row>
    <row r="9840" spans="1:9" x14ac:dyDescent="0.25">
      <c r="A9840" t="s">
        <v>3589</v>
      </c>
      <c r="B9840">
        <v>53565668</v>
      </c>
      <c r="C9840" t="s">
        <v>16</v>
      </c>
      <c r="D9840" t="s">
        <v>16</v>
      </c>
      <c r="E9840" t="s">
        <v>16</v>
      </c>
      <c r="F9840" t="s">
        <v>16</v>
      </c>
      <c r="G9840" t="s">
        <v>5435</v>
      </c>
      <c r="H9840">
        <v>1</v>
      </c>
      <c r="I9840" t="s">
        <v>5444</v>
      </c>
    </row>
    <row r="9841" spans="1:9" x14ac:dyDescent="0.25">
      <c r="A9841" t="s">
        <v>3591</v>
      </c>
      <c r="B9841">
        <v>53565668</v>
      </c>
      <c r="C9841" t="s">
        <v>16</v>
      </c>
      <c r="D9841" t="s">
        <v>16</v>
      </c>
      <c r="E9841" t="s">
        <v>16</v>
      </c>
      <c r="F9841" t="s">
        <v>16</v>
      </c>
      <c r="G9841" t="s">
        <v>5435</v>
      </c>
      <c r="H9841">
        <v>1</v>
      </c>
      <c r="I9841" t="s">
        <v>5444</v>
      </c>
    </row>
    <row r="9842" spans="1:9" x14ac:dyDescent="0.25">
      <c r="A9842" t="s">
        <v>3585</v>
      </c>
      <c r="B9842">
        <v>53565668</v>
      </c>
      <c r="C9842" t="s">
        <v>16</v>
      </c>
      <c r="D9842" t="s">
        <v>16</v>
      </c>
      <c r="E9842" t="s">
        <v>16</v>
      </c>
      <c r="F9842" t="s">
        <v>16</v>
      </c>
      <c r="G9842" t="s">
        <v>5435</v>
      </c>
      <c r="H9842">
        <v>1</v>
      </c>
      <c r="I9842" t="s">
        <v>5444</v>
      </c>
    </row>
    <row r="9843" spans="1:9" x14ac:dyDescent="0.25">
      <c r="A9843" t="s">
        <v>3581</v>
      </c>
      <c r="B9843">
        <v>53565668</v>
      </c>
      <c r="C9843" t="s">
        <v>16</v>
      </c>
      <c r="D9843" t="s">
        <v>16</v>
      </c>
      <c r="E9843" t="s">
        <v>16</v>
      </c>
      <c r="F9843" t="s">
        <v>16</v>
      </c>
      <c r="G9843" t="s">
        <v>5435</v>
      </c>
      <c r="H9843">
        <v>1</v>
      </c>
      <c r="I9843" t="s">
        <v>5444</v>
      </c>
    </row>
    <row r="9844" spans="1:9" x14ac:dyDescent="0.25">
      <c r="A9844" t="s">
        <v>3583</v>
      </c>
      <c r="B9844">
        <v>53565668</v>
      </c>
      <c r="C9844" t="s">
        <v>16</v>
      </c>
      <c r="D9844" t="s">
        <v>16</v>
      </c>
      <c r="E9844" t="s">
        <v>16</v>
      </c>
      <c r="F9844" t="s">
        <v>16</v>
      </c>
      <c r="G9844" t="s">
        <v>5435</v>
      </c>
      <c r="H9844">
        <v>1</v>
      </c>
      <c r="I9844" t="s">
        <v>5444</v>
      </c>
    </row>
    <row r="9845" spans="1:9" x14ac:dyDescent="0.25">
      <c r="A9845" t="s">
        <v>3579</v>
      </c>
      <c r="B9845">
        <v>53565668</v>
      </c>
      <c r="C9845" t="s">
        <v>16</v>
      </c>
      <c r="D9845" t="s">
        <v>16</v>
      </c>
      <c r="E9845" t="s">
        <v>16</v>
      </c>
      <c r="F9845" t="s">
        <v>16</v>
      </c>
      <c r="G9845" t="s">
        <v>5435</v>
      </c>
      <c r="H9845">
        <v>1</v>
      </c>
      <c r="I9845" t="s">
        <v>5444</v>
      </c>
    </row>
    <row r="9846" spans="1:9" x14ac:dyDescent="0.25">
      <c r="A9846" t="s">
        <v>3578</v>
      </c>
      <c r="B9846">
        <v>53565668</v>
      </c>
      <c r="C9846" t="s">
        <v>16</v>
      </c>
      <c r="D9846" t="s">
        <v>16</v>
      </c>
      <c r="E9846" t="s">
        <v>16</v>
      </c>
      <c r="F9846" t="s">
        <v>16</v>
      </c>
      <c r="G9846" t="s">
        <v>5435</v>
      </c>
      <c r="H9846">
        <v>1</v>
      </c>
      <c r="I9846" t="s">
        <v>5444</v>
      </c>
    </row>
    <row r="9847" spans="1:9" x14ac:dyDescent="0.25">
      <c r="A9847" t="s">
        <v>3597</v>
      </c>
      <c r="B9847">
        <v>53565668</v>
      </c>
      <c r="C9847" t="s">
        <v>16</v>
      </c>
      <c r="D9847" t="s">
        <v>16</v>
      </c>
      <c r="E9847" t="s">
        <v>16</v>
      </c>
      <c r="F9847" t="s">
        <v>16</v>
      </c>
      <c r="G9847" t="s">
        <v>5435</v>
      </c>
      <c r="H9847">
        <v>1</v>
      </c>
      <c r="I9847" t="s">
        <v>5444</v>
      </c>
    </row>
    <row r="9848" spans="1:9" x14ac:dyDescent="0.25">
      <c r="A9848" t="s">
        <v>3588</v>
      </c>
      <c r="B9848">
        <v>53565668</v>
      </c>
      <c r="C9848" t="s">
        <v>16</v>
      </c>
      <c r="D9848" t="s">
        <v>16</v>
      </c>
      <c r="E9848" t="s">
        <v>16</v>
      </c>
      <c r="F9848" t="s">
        <v>16</v>
      </c>
      <c r="G9848" t="s">
        <v>5435</v>
      </c>
      <c r="H9848">
        <v>1</v>
      </c>
      <c r="I9848" t="s">
        <v>5444</v>
      </c>
    </row>
    <row r="9849" spans="1:9" x14ac:dyDescent="0.25">
      <c r="A9849" t="s">
        <v>8230</v>
      </c>
      <c r="B9849">
        <v>75826799</v>
      </c>
      <c r="C9849" t="s">
        <v>16</v>
      </c>
      <c r="D9849" t="s">
        <v>16</v>
      </c>
      <c r="E9849" t="s">
        <v>16</v>
      </c>
      <c r="F9849" t="s">
        <v>16</v>
      </c>
      <c r="G9849" t="s">
        <v>8231</v>
      </c>
      <c r="H9849">
        <v>1</v>
      </c>
      <c r="I9849" t="s">
        <v>13138</v>
      </c>
    </row>
    <row r="9850" spans="1:9" x14ac:dyDescent="0.25">
      <c r="A9850" t="s">
        <v>4112</v>
      </c>
      <c r="B9850">
        <v>53565668</v>
      </c>
      <c r="C9850" t="s">
        <v>16</v>
      </c>
      <c r="D9850" t="s">
        <v>16</v>
      </c>
      <c r="E9850" t="s">
        <v>16</v>
      </c>
      <c r="F9850" t="s">
        <v>16</v>
      </c>
      <c r="G9850" t="s">
        <v>5435</v>
      </c>
      <c r="H9850">
        <v>1</v>
      </c>
      <c r="I9850" t="s">
        <v>5444</v>
      </c>
    </row>
    <row r="9851" spans="1:9" x14ac:dyDescent="0.25">
      <c r="A9851" t="s">
        <v>4111</v>
      </c>
      <c r="B9851">
        <v>53565668</v>
      </c>
      <c r="C9851" t="s">
        <v>16</v>
      </c>
      <c r="D9851" t="s">
        <v>16</v>
      </c>
      <c r="E9851" t="s">
        <v>16</v>
      </c>
      <c r="F9851" t="s">
        <v>16</v>
      </c>
      <c r="G9851" t="s">
        <v>5435</v>
      </c>
      <c r="H9851">
        <v>1</v>
      </c>
      <c r="I9851" t="s">
        <v>5444</v>
      </c>
    </row>
    <row r="9852" spans="1:9" x14ac:dyDescent="0.25">
      <c r="A9852" t="s">
        <v>4094</v>
      </c>
      <c r="B9852">
        <v>53565668</v>
      </c>
      <c r="C9852" t="s">
        <v>16</v>
      </c>
      <c r="D9852" t="s">
        <v>16</v>
      </c>
      <c r="E9852" t="s">
        <v>16</v>
      </c>
      <c r="F9852" t="s">
        <v>16</v>
      </c>
      <c r="G9852" t="s">
        <v>5435</v>
      </c>
      <c r="H9852">
        <v>1</v>
      </c>
      <c r="I9852" t="s">
        <v>5444</v>
      </c>
    </row>
    <row r="9853" spans="1:9" x14ac:dyDescent="0.25">
      <c r="A9853" t="s">
        <v>4095</v>
      </c>
      <c r="B9853">
        <v>53565668</v>
      </c>
      <c r="C9853" t="s">
        <v>16</v>
      </c>
      <c r="D9853" t="s">
        <v>16</v>
      </c>
      <c r="E9853" t="s">
        <v>16</v>
      </c>
      <c r="F9853" t="s">
        <v>16</v>
      </c>
      <c r="G9853" t="s">
        <v>5435</v>
      </c>
      <c r="H9853">
        <v>1</v>
      </c>
      <c r="I9853" t="s">
        <v>5444</v>
      </c>
    </row>
    <row r="9854" spans="1:9" x14ac:dyDescent="0.25">
      <c r="A9854" t="s">
        <v>4114</v>
      </c>
      <c r="B9854">
        <v>53565668</v>
      </c>
      <c r="C9854" t="s">
        <v>16</v>
      </c>
      <c r="D9854" t="s">
        <v>16</v>
      </c>
      <c r="E9854" t="s">
        <v>16</v>
      </c>
      <c r="F9854" t="s">
        <v>16</v>
      </c>
      <c r="G9854" t="s">
        <v>5435</v>
      </c>
      <c r="H9854">
        <v>1</v>
      </c>
      <c r="I9854" t="s">
        <v>5444</v>
      </c>
    </row>
    <row r="9855" spans="1:9" x14ac:dyDescent="0.25">
      <c r="A9855" t="s">
        <v>4115</v>
      </c>
      <c r="B9855">
        <v>53565668</v>
      </c>
      <c r="C9855" t="s">
        <v>16</v>
      </c>
      <c r="D9855" t="s">
        <v>16</v>
      </c>
      <c r="E9855" t="s">
        <v>16</v>
      </c>
      <c r="F9855" t="s">
        <v>16</v>
      </c>
      <c r="G9855" t="s">
        <v>5435</v>
      </c>
      <c r="H9855">
        <v>1</v>
      </c>
      <c r="I9855" t="s">
        <v>5444</v>
      </c>
    </row>
    <row r="9856" spans="1:9" x14ac:dyDescent="0.25">
      <c r="A9856" t="s">
        <v>4113</v>
      </c>
      <c r="B9856">
        <v>53565668</v>
      </c>
      <c r="C9856" t="s">
        <v>16</v>
      </c>
      <c r="D9856" t="s">
        <v>16</v>
      </c>
      <c r="E9856" t="s">
        <v>16</v>
      </c>
      <c r="F9856" t="s">
        <v>16</v>
      </c>
      <c r="G9856" t="s">
        <v>5435</v>
      </c>
      <c r="H9856">
        <v>1</v>
      </c>
      <c r="I9856" t="s">
        <v>5444</v>
      </c>
    </row>
    <row r="9857" spans="1:9" x14ac:dyDescent="0.25">
      <c r="A9857" t="s">
        <v>4116</v>
      </c>
      <c r="B9857">
        <v>53565668</v>
      </c>
      <c r="C9857" t="s">
        <v>16</v>
      </c>
      <c r="D9857" t="s">
        <v>16</v>
      </c>
      <c r="E9857" t="s">
        <v>16</v>
      </c>
      <c r="F9857" t="s">
        <v>16</v>
      </c>
      <c r="G9857" t="s">
        <v>5435</v>
      </c>
      <c r="H9857">
        <v>1</v>
      </c>
      <c r="I9857" t="s">
        <v>5444</v>
      </c>
    </row>
    <row r="9858" spans="1:9" x14ac:dyDescent="0.25">
      <c r="A9858" t="s">
        <v>4107</v>
      </c>
      <c r="B9858">
        <v>53565668</v>
      </c>
      <c r="C9858" t="s">
        <v>16</v>
      </c>
      <c r="D9858" t="s">
        <v>16</v>
      </c>
      <c r="E9858" t="s">
        <v>16</v>
      </c>
      <c r="F9858" t="s">
        <v>16</v>
      </c>
      <c r="G9858" t="s">
        <v>5435</v>
      </c>
      <c r="H9858">
        <v>1</v>
      </c>
      <c r="I9858" t="s">
        <v>5444</v>
      </c>
    </row>
    <row r="9859" spans="1:9" x14ac:dyDescent="0.25">
      <c r="A9859" t="s">
        <v>4110</v>
      </c>
      <c r="B9859">
        <v>53565668</v>
      </c>
      <c r="C9859" t="s">
        <v>16</v>
      </c>
      <c r="D9859" t="s">
        <v>16</v>
      </c>
      <c r="E9859" t="s">
        <v>16</v>
      </c>
      <c r="F9859" t="s">
        <v>16</v>
      </c>
      <c r="G9859" t="s">
        <v>5435</v>
      </c>
      <c r="H9859">
        <v>1</v>
      </c>
      <c r="I9859" t="s">
        <v>5444</v>
      </c>
    </row>
    <row r="9860" spans="1:9" x14ac:dyDescent="0.25">
      <c r="A9860" t="s">
        <v>4334</v>
      </c>
      <c r="B9860">
        <v>53565668</v>
      </c>
      <c r="C9860" t="s">
        <v>16</v>
      </c>
      <c r="D9860" t="s">
        <v>16</v>
      </c>
      <c r="E9860" t="s">
        <v>16</v>
      </c>
      <c r="F9860" t="s">
        <v>16</v>
      </c>
      <c r="G9860" t="s">
        <v>5435</v>
      </c>
      <c r="H9860">
        <v>1</v>
      </c>
      <c r="I9860" t="s">
        <v>5444</v>
      </c>
    </row>
    <row r="9861" spans="1:9" x14ac:dyDescent="0.25">
      <c r="A9861" t="s">
        <v>6687</v>
      </c>
      <c r="B9861">
        <v>53565668</v>
      </c>
      <c r="C9861" t="s">
        <v>16</v>
      </c>
      <c r="D9861" t="s">
        <v>16</v>
      </c>
      <c r="E9861" t="s">
        <v>16</v>
      </c>
      <c r="F9861" t="s">
        <v>16</v>
      </c>
      <c r="G9861" t="s">
        <v>5435</v>
      </c>
      <c r="H9861">
        <v>1</v>
      </c>
      <c r="I9861" t="s">
        <v>5444</v>
      </c>
    </row>
    <row r="9862" spans="1:9" x14ac:dyDescent="0.25">
      <c r="A9862" t="s">
        <v>4481</v>
      </c>
      <c r="B9862">
        <v>53565668</v>
      </c>
      <c r="C9862" t="s">
        <v>16</v>
      </c>
      <c r="D9862" t="s">
        <v>16</v>
      </c>
      <c r="E9862" t="s">
        <v>16</v>
      </c>
      <c r="F9862" t="s">
        <v>16</v>
      </c>
      <c r="G9862" t="s">
        <v>5435</v>
      </c>
      <c r="H9862">
        <v>1</v>
      </c>
      <c r="I9862" t="s">
        <v>5444</v>
      </c>
    </row>
    <row r="9863" spans="1:9" x14ac:dyDescent="0.25">
      <c r="A9863" t="s">
        <v>5427</v>
      </c>
      <c r="B9863">
        <v>53565668</v>
      </c>
      <c r="C9863" t="s">
        <v>16</v>
      </c>
      <c r="D9863" t="s">
        <v>16</v>
      </c>
      <c r="E9863" t="s">
        <v>16</v>
      </c>
      <c r="F9863" t="s">
        <v>16</v>
      </c>
      <c r="G9863" t="s">
        <v>5435</v>
      </c>
      <c r="H9863">
        <v>1</v>
      </c>
      <c r="I9863" t="s">
        <v>5444</v>
      </c>
    </row>
    <row r="9864" spans="1:9" x14ac:dyDescent="0.25">
      <c r="A9864" t="s">
        <v>5428</v>
      </c>
      <c r="B9864">
        <v>53565668</v>
      </c>
      <c r="C9864" t="s">
        <v>16</v>
      </c>
      <c r="D9864" t="s">
        <v>16</v>
      </c>
      <c r="E9864" t="s">
        <v>16</v>
      </c>
      <c r="F9864" t="s">
        <v>16</v>
      </c>
      <c r="G9864" t="s">
        <v>5435</v>
      </c>
      <c r="H9864">
        <v>1</v>
      </c>
      <c r="I9864" t="s">
        <v>5444</v>
      </c>
    </row>
    <row r="9865" spans="1:9" x14ac:dyDescent="0.25">
      <c r="A9865" t="s">
        <v>5508</v>
      </c>
      <c r="B9865">
        <v>53565668</v>
      </c>
      <c r="C9865" t="s">
        <v>16</v>
      </c>
      <c r="D9865" t="s">
        <v>16</v>
      </c>
      <c r="E9865" t="s">
        <v>16</v>
      </c>
      <c r="F9865" t="s">
        <v>16</v>
      </c>
      <c r="G9865" t="s">
        <v>5435</v>
      </c>
      <c r="H9865">
        <v>1</v>
      </c>
      <c r="I9865" t="s">
        <v>5444</v>
      </c>
    </row>
    <row r="9866" spans="1:9" x14ac:dyDescent="0.25">
      <c r="A9866" t="s">
        <v>5570</v>
      </c>
      <c r="B9866">
        <v>53565668</v>
      </c>
      <c r="C9866" t="s">
        <v>16</v>
      </c>
      <c r="D9866" t="s">
        <v>16</v>
      </c>
      <c r="E9866" t="s">
        <v>16</v>
      </c>
      <c r="F9866" t="s">
        <v>16</v>
      </c>
      <c r="G9866" t="s">
        <v>5435</v>
      </c>
      <c r="H9866">
        <v>1</v>
      </c>
      <c r="I9866" t="s">
        <v>5444</v>
      </c>
    </row>
    <row r="9867" spans="1:9" x14ac:dyDescent="0.25">
      <c r="A9867" t="s">
        <v>5582</v>
      </c>
      <c r="B9867">
        <v>53565668</v>
      </c>
      <c r="C9867" t="s">
        <v>16</v>
      </c>
      <c r="D9867" t="s">
        <v>16</v>
      </c>
      <c r="E9867" t="s">
        <v>16</v>
      </c>
      <c r="F9867" t="s">
        <v>16</v>
      </c>
      <c r="G9867" t="s">
        <v>5435</v>
      </c>
      <c r="H9867">
        <v>1</v>
      </c>
      <c r="I9867" t="s">
        <v>5444</v>
      </c>
    </row>
    <row r="9868" spans="1:9" x14ac:dyDescent="0.25">
      <c r="A9868" t="s">
        <v>6685</v>
      </c>
      <c r="B9868">
        <v>53565668</v>
      </c>
      <c r="C9868" t="s">
        <v>16</v>
      </c>
      <c r="D9868" t="s">
        <v>16</v>
      </c>
      <c r="E9868" t="s">
        <v>16</v>
      </c>
      <c r="F9868" t="s">
        <v>16</v>
      </c>
      <c r="G9868" t="s">
        <v>5435</v>
      </c>
      <c r="H9868">
        <v>1</v>
      </c>
      <c r="I9868" t="s">
        <v>5444</v>
      </c>
    </row>
    <row r="9869" spans="1:9" x14ac:dyDescent="0.25">
      <c r="A9869" t="s">
        <v>6762</v>
      </c>
      <c r="B9869">
        <v>53565668</v>
      </c>
      <c r="C9869" t="s">
        <v>16</v>
      </c>
      <c r="D9869" t="s">
        <v>16</v>
      </c>
      <c r="E9869" t="s">
        <v>16</v>
      </c>
      <c r="F9869" t="s">
        <v>16</v>
      </c>
      <c r="G9869" t="s">
        <v>5435</v>
      </c>
      <c r="H9869">
        <v>1</v>
      </c>
      <c r="I9869" t="s">
        <v>5444</v>
      </c>
    </row>
    <row r="9870" spans="1:9" x14ac:dyDescent="0.25">
      <c r="A9870" t="s">
        <v>6765</v>
      </c>
      <c r="B9870">
        <v>53565668</v>
      </c>
      <c r="C9870" t="s">
        <v>16</v>
      </c>
      <c r="D9870" t="s">
        <v>16</v>
      </c>
      <c r="E9870" t="s">
        <v>16</v>
      </c>
      <c r="F9870" t="s">
        <v>16</v>
      </c>
      <c r="G9870" t="s">
        <v>5435</v>
      </c>
      <c r="H9870">
        <v>1</v>
      </c>
      <c r="I9870" t="s">
        <v>5444</v>
      </c>
    </row>
    <row r="9871" spans="1:9" x14ac:dyDescent="0.25">
      <c r="A9871" t="s">
        <v>6827</v>
      </c>
      <c r="B9871">
        <v>53565668</v>
      </c>
      <c r="C9871" t="s">
        <v>16</v>
      </c>
      <c r="D9871" t="s">
        <v>16</v>
      </c>
      <c r="E9871" t="s">
        <v>16</v>
      </c>
      <c r="F9871" t="s">
        <v>16</v>
      </c>
      <c r="G9871" t="s">
        <v>5435</v>
      </c>
      <c r="H9871">
        <v>1</v>
      </c>
      <c r="I9871" t="s">
        <v>5444</v>
      </c>
    </row>
    <row r="9872" spans="1:9" x14ac:dyDescent="0.25">
      <c r="A9872" t="s">
        <v>7091</v>
      </c>
      <c r="B9872">
        <v>53565668</v>
      </c>
      <c r="C9872" t="s">
        <v>16</v>
      </c>
      <c r="D9872" t="s">
        <v>16</v>
      </c>
      <c r="E9872" t="s">
        <v>16</v>
      </c>
      <c r="F9872" t="s">
        <v>16</v>
      </c>
      <c r="G9872" t="s">
        <v>5435</v>
      </c>
      <c r="H9872">
        <v>1</v>
      </c>
      <c r="I9872" t="s">
        <v>5444</v>
      </c>
    </row>
    <row r="9873" spans="1:9" x14ac:dyDescent="0.25">
      <c r="A9873" t="s">
        <v>7093</v>
      </c>
      <c r="B9873">
        <v>53565668</v>
      </c>
      <c r="C9873" t="s">
        <v>16</v>
      </c>
      <c r="D9873" t="s">
        <v>16</v>
      </c>
      <c r="E9873" t="s">
        <v>16</v>
      </c>
      <c r="F9873" t="s">
        <v>16</v>
      </c>
      <c r="G9873" t="s">
        <v>5435</v>
      </c>
      <c r="H9873">
        <v>1</v>
      </c>
      <c r="I9873" t="s">
        <v>5444</v>
      </c>
    </row>
    <row r="9874" spans="1:9" x14ac:dyDescent="0.25">
      <c r="A9874" t="s">
        <v>7183</v>
      </c>
      <c r="B9874">
        <v>53565668</v>
      </c>
      <c r="C9874" t="s">
        <v>16</v>
      </c>
      <c r="D9874" t="s">
        <v>16</v>
      </c>
      <c r="E9874" t="s">
        <v>16</v>
      </c>
      <c r="F9874" t="s">
        <v>16</v>
      </c>
      <c r="G9874" t="s">
        <v>5435</v>
      </c>
      <c r="H9874">
        <v>1</v>
      </c>
      <c r="I9874" t="s">
        <v>5444</v>
      </c>
    </row>
    <row r="9875" spans="1:9" x14ac:dyDescent="0.25">
      <c r="A9875" t="s">
        <v>7212</v>
      </c>
      <c r="B9875">
        <v>53565668</v>
      </c>
      <c r="C9875" t="s">
        <v>16</v>
      </c>
      <c r="D9875" t="s">
        <v>16</v>
      </c>
      <c r="E9875" t="s">
        <v>16</v>
      </c>
      <c r="F9875" t="s">
        <v>16</v>
      </c>
      <c r="G9875" t="s">
        <v>5435</v>
      </c>
      <c r="H9875">
        <v>1</v>
      </c>
      <c r="I9875" t="s">
        <v>5444</v>
      </c>
    </row>
    <row r="9876" spans="1:9" x14ac:dyDescent="0.25">
      <c r="A9876" t="s">
        <v>9356</v>
      </c>
      <c r="B9876">
        <v>53565668</v>
      </c>
      <c r="C9876" t="s">
        <v>16</v>
      </c>
      <c r="D9876" t="s">
        <v>16</v>
      </c>
      <c r="E9876" t="s">
        <v>16</v>
      </c>
      <c r="F9876" t="s">
        <v>16</v>
      </c>
      <c r="G9876" t="s">
        <v>5435</v>
      </c>
      <c r="H9876">
        <v>1</v>
      </c>
      <c r="I9876" t="s">
        <v>5444</v>
      </c>
    </row>
    <row r="9877" spans="1:9" x14ac:dyDescent="0.25">
      <c r="A9877" t="s">
        <v>10670</v>
      </c>
      <c r="B9877">
        <v>75211662</v>
      </c>
      <c r="C9877" t="s">
        <v>16</v>
      </c>
      <c r="D9877" t="s">
        <v>16</v>
      </c>
      <c r="E9877" t="s">
        <v>16</v>
      </c>
      <c r="F9877" t="s">
        <v>16</v>
      </c>
      <c r="G9877" t="s">
        <v>7015</v>
      </c>
      <c r="H9877">
        <v>1</v>
      </c>
      <c r="I9877" t="s">
        <v>7143</v>
      </c>
    </row>
    <row r="9878" spans="1:9" x14ac:dyDescent="0.25">
      <c r="A9878" t="s">
        <v>14979</v>
      </c>
      <c r="B9878">
        <v>74642514</v>
      </c>
      <c r="C9878" t="s">
        <v>16</v>
      </c>
      <c r="D9878" t="s">
        <v>16</v>
      </c>
      <c r="E9878" t="s">
        <v>16</v>
      </c>
      <c r="F9878" t="s">
        <v>16</v>
      </c>
      <c r="G9878" t="s">
        <v>14063</v>
      </c>
      <c r="H9878">
        <v>2</v>
      </c>
      <c r="I9878" t="s">
        <v>15847</v>
      </c>
    </row>
    <row r="9879" spans="1:9" x14ac:dyDescent="0.25">
      <c r="A9879" t="s">
        <v>14979</v>
      </c>
      <c r="B9879">
        <v>75577000</v>
      </c>
      <c r="C9879" t="s">
        <v>16</v>
      </c>
      <c r="D9879" t="s">
        <v>16</v>
      </c>
      <c r="E9879" t="s">
        <v>16</v>
      </c>
      <c r="F9879" t="s">
        <v>16</v>
      </c>
      <c r="G9879" t="s">
        <v>3759</v>
      </c>
      <c r="H9879">
        <v>1</v>
      </c>
      <c r="I9879" t="s">
        <v>4898</v>
      </c>
    </row>
    <row r="9880" spans="1:9" x14ac:dyDescent="0.25">
      <c r="A9880" t="s">
        <v>10748</v>
      </c>
      <c r="B9880">
        <v>70120140</v>
      </c>
      <c r="C9880" t="s">
        <v>16</v>
      </c>
      <c r="D9880" t="s">
        <v>16</v>
      </c>
      <c r="E9880" t="s">
        <v>16</v>
      </c>
      <c r="F9880" t="s">
        <v>16</v>
      </c>
      <c r="G9880" t="s">
        <v>2467</v>
      </c>
      <c r="H9880">
        <v>2</v>
      </c>
      <c r="I9880" t="s">
        <v>5232</v>
      </c>
    </row>
    <row r="9881" spans="1:9" x14ac:dyDescent="0.25">
      <c r="A9881" t="s">
        <v>10749</v>
      </c>
      <c r="B9881">
        <v>70120140</v>
      </c>
      <c r="C9881" t="s">
        <v>16</v>
      </c>
      <c r="D9881" t="s">
        <v>16</v>
      </c>
      <c r="E9881" t="s">
        <v>16</v>
      </c>
      <c r="F9881" t="s">
        <v>16</v>
      </c>
      <c r="G9881" t="s">
        <v>2467</v>
      </c>
      <c r="H9881">
        <v>2</v>
      </c>
      <c r="I9881" t="s">
        <v>5232</v>
      </c>
    </row>
    <row r="9882" spans="1:9" x14ac:dyDescent="0.25">
      <c r="A9882" t="s">
        <v>10750</v>
      </c>
      <c r="B9882">
        <v>70120140</v>
      </c>
      <c r="C9882" t="s">
        <v>16</v>
      </c>
      <c r="D9882" t="s">
        <v>16</v>
      </c>
      <c r="E9882" t="s">
        <v>16</v>
      </c>
      <c r="F9882" t="s">
        <v>16</v>
      </c>
      <c r="G9882" t="s">
        <v>2467</v>
      </c>
      <c r="H9882">
        <v>2</v>
      </c>
      <c r="I9882" t="s">
        <v>5232</v>
      </c>
    </row>
    <row r="9883" spans="1:9" x14ac:dyDescent="0.25">
      <c r="A9883" t="s">
        <v>3643</v>
      </c>
      <c r="B9883">
        <v>75556166</v>
      </c>
      <c r="C9883" t="s">
        <v>16</v>
      </c>
      <c r="D9883" t="s">
        <v>16</v>
      </c>
      <c r="E9883" t="s">
        <v>16</v>
      </c>
      <c r="F9883" t="s">
        <v>16</v>
      </c>
      <c r="G9883" t="s">
        <v>3572</v>
      </c>
      <c r="H9883">
        <v>1</v>
      </c>
      <c r="I9883" t="s">
        <v>4907</v>
      </c>
    </row>
    <row r="9884" spans="1:9" x14ac:dyDescent="0.25">
      <c r="A9884" t="s">
        <v>3191</v>
      </c>
      <c r="B9884">
        <v>75196500</v>
      </c>
      <c r="C9884" t="s">
        <v>16</v>
      </c>
      <c r="D9884" t="s">
        <v>16</v>
      </c>
      <c r="E9884" t="s">
        <v>16</v>
      </c>
      <c r="F9884" t="s">
        <v>16</v>
      </c>
      <c r="G9884" t="s">
        <v>2425</v>
      </c>
      <c r="H9884">
        <v>1</v>
      </c>
      <c r="I9884" t="s">
        <v>5229</v>
      </c>
    </row>
    <row r="9885" spans="1:9" x14ac:dyDescent="0.25">
      <c r="A9885" t="s">
        <v>3790</v>
      </c>
      <c r="B9885">
        <v>75586804</v>
      </c>
      <c r="C9885" t="s">
        <v>16</v>
      </c>
      <c r="D9885" t="s">
        <v>16</v>
      </c>
      <c r="E9885" t="s">
        <v>16</v>
      </c>
      <c r="F9885" t="s">
        <v>16</v>
      </c>
      <c r="G9885" t="s">
        <v>3787</v>
      </c>
      <c r="H9885">
        <v>1</v>
      </c>
      <c r="I9885" t="s">
        <v>5228</v>
      </c>
    </row>
    <row r="9886" spans="1:9" x14ac:dyDescent="0.25">
      <c r="A9886" t="s">
        <v>3926</v>
      </c>
      <c r="B9886">
        <v>75128823</v>
      </c>
      <c r="C9886" t="s">
        <v>16</v>
      </c>
      <c r="D9886" t="s">
        <v>16</v>
      </c>
      <c r="E9886" t="s">
        <v>16</v>
      </c>
      <c r="F9886" t="s">
        <v>16</v>
      </c>
      <c r="G9886" t="s">
        <v>3925</v>
      </c>
      <c r="H9886">
        <v>1</v>
      </c>
      <c r="I9886" t="s">
        <v>5241</v>
      </c>
    </row>
    <row r="9887" spans="1:9" x14ac:dyDescent="0.25">
      <c r="A9887" t="s">
        <v>2488</v>
      </c>
      <c r="B9887">
        <v>70120140</v>
      </c>
      <c r="C9887" t="s">
        <v>16</v>
      </c>
      <c r="D9887" t="s">
        <v>16</v>
      </c>
      <c r="E9887" t="s">
        <v>16</v>
      </c>
      <c r="F9887" t="s">
        <v>16</v>
      </c>
      <c r="G9887" t="s">
        <v>2467</v>
      </c>
      <c r="H9887">
        <v>1</v>
      </c>
      <c r="I9887" t="s">
        <v>5232</v>
      </c>
    </row>
    <row r="9888" spans="1:9" x14ac:dyDescent="0.25">
      <c r="A9888" t="s">
        <v>3904</v>
      </c>
      <c r="B9888">
        <v>97220144</v>
      </c>
      <c r="C9888" t="s">
        <v>16</v>
      </c>
      <c r="D9888" t="s">
        <v>16</v>
      </c>
      <c r="E9888" t="s">
        <v>16</v>
      </c>
      <c r="F9888" t="s">
        <v>16</v>
      </c>
      <c r="G9888" t="s">
        <v>3898</v>
      </c>
      <c r="H9888">
        <v>1</v>
      </c>
      <c r="I9888" t="s">
        <v>5236</v>
      </c>
    </row>
    <row r="9889" spans="1:9" x14ac:dyDescent="0.25">
      <c r="A9889" t="s">
        <v>3563</v>
      </c>
      <c r="B9889">
        <v>75500133</v>
      </c>
      <c r="C9889" t="s">
        <v>16</v>
      </c>
      <c r="D9889" t="s">
        <v>16</v>
      </c>
      <c r="E9889" t="s">
        <v>16</v>
      </c>
      <c r="F9889" t="s">
        <v>16</v>
      </c>
      <c r="G9889" t="s">
        <v>3560</v>
      </c>
      <c r="H9889">
        <v>1</v>
      </c>
      <c r="I9889" t="s">
        <v>5234</v>
      </c>
    </row>
    <row r="9890" spans="1:9" x14ac:dyDescent="0.25">
      <c r="A9890" t="s">
        <v>2890</v>
      </c>
      <c r="B9890">
        <v>75180019</v>
      </c>
      <c r="C9890" t="s">
        <v>16</v>
      </c>
      <c r="D9890" t="s">
        <v>16</v>
      </c>
      <c r="E9890" t="s">
        <v>16</v>
      </c>
      <c r="F9890" t="s">
        <v>16</v>
      </c>
      <c r="G9890" t="s">
        <v>2430</v>
      </c>
      <c r="H9890">
        <v>1</v>
      </c>
      <c r="I9890" t="s">
        <v>5227</v>
      </c>
    </row>
    <row r="9891" spans="1:9" x14ac:dyDescent="0.25">
      <c r="A9891" t="s">
        <v>6600</v>
      </c>
      <c r="B9891">
        <v>75180019</v>
      </c>
      <c r="C9891" t="s">
        <v>16</v>
      </c>
      <c r="D9891" t="s">
        <v>16</v>
      </c>
      <c r="E9891" t="s">
        <v>16</v>
      </c>
      <c r="F9891" t="s">
        <v>16</v>
      </c>
      <c r="G9891" t="s">
        <v>2430</v>
      </c>
      <c r="H9891">
        <v>1</v>
      </c>
      <c r="I9891" t="s">
        <v>5227</v>
      </c>
    </row>
    <row r="9892" spans="1:9" x14ac:dyDescent="0.25">
      <c r="A9892" t="s">
        <v>2607</v>
      </c>
      <c r="B9892">
        <v>74762273</v>
      </c>
      <c r="C9892" t="s">
        <v>16</v>
      </c>
      <c r="D9892" t="s">
        <v>16</v>
      </c>
      <c r="E9892" t="s">
        <v>16</v>
      </c>
      <c r="F9892" t="s">
        <v>16</v>
      </c>
      <c r="G9892" t="s">
        <v>154</v>
      </c>
      <c r="H9892">
        <v>1</v>
      </c>
      <c r="I9892" t="s">
        <v>4887</v>
      </c>
    </row>
    <row r="9893" spans="1:9" x14ac:dyDescent="0.25">
      <c r="A9893" t="s">
        <v>2608</v>
      </c>
      <c r="B9893">
        <v>74762273</v>
      </c>
      <c r="C9893" t="s">
        <v>16</v>
      </c>
      <c r="D9893" t="s">
        <v>16</v>
      </c>
      <c r="E9893" t="s">
        <v>16</v>
      </c>
      <c r="F9893" t="s">
        <v>16</v>
      </c>
      <c r="G9893" t="s">
        <v>154</v>
      </c>
      <c r="H9893">
        <v>1</v>
      </c>
      <c r="I9893" t="s">
        <v>4887</v>
      </c>
    </row>
    <row r="9894" spans="1:9" x14ac:dyDescent="0.25">
      <c r="A9894" t="s">
        <v>2988</v>
      </c>
      <c r="B9894">
        <v>75180019</v>
      </c>
      <c r="C9894" t="s">
        <v>16</v>
      </c>
      <c r="D9894" t="s">
        <v>16</v>
      </c>
      <c r="E9894" t="s">
        <v>16</v>
      </c>
      <c r="F9894" t="s">
        <v>16</v>
      </c>
      <c r="G9894" t="s">
        <v>2430</v>
      </c>
      <c r="H9894">
        <v>1</v>
      </c>
      <c r="I9894" t="s">
        <v>5227</v>
      </c>
    </row>
    <row r="9895" spans="1:9" x14ac:dyDescent="0.25">
      <c r="A9895" t="s">
        <v>2884</v>
      </c>
      <c r="B9895">
        <v>75180019</v>
      </c>
      <c r="C9895" t="s">
        <v>16</v>
      </c>
      <c r="D9895" t="s">
        <v>16</v>
      </c>
      <c r="E9895" t="s">
        <v>16</v>
      </c>
      <c r="F9895" t="s">
        <v>16</v>
      </c>
      <c r="G9895" t="s">
        <v>2430</v>
      </c>
      <c r="H9895">
        <v>1</v>
      </c>
      <c r="I9895" t="s">
        <v>5227</v>
      </c>
    </row>
    <row r="9896" spans="1:9" x14ac:dyDescent="0.25">
      <c r="A9896" t="s">
        <v>2587</v>
      </c>
      <c r="B9896">
        <v>74762273</v>
      </c>
      <c r="C9896" t="s">
        <v>16</v>
      </c>
      <c r="D9896" t="s">
        <v>16</v>
      </c>
      <c r="E9896" t="s">
        <v>16</v>
      </c>
      <c r="F9896" t="s">
        <v>16</v>
      </c>
      <c r="G9896" t="s">
        <v>154</v>
      </c>
      <c r="H9896">
        <v>1</v>
      </c>
      <c r="I9896" t="s">
        <v>4887</v>
      </c>
    </row>
    <row r="9897" spans="1:9" x14ac:dyDescent="0.25">
      <c r="A9897" t="s">
        <v>2586</v>
      </c>
      <c r="B9897">
        <v>74762273</v>
      </c>
      <c r="C9897" t="s">
        <v>16</v>
      </c>
      <c r="D9897" t="s">
        <v>16</v>
      </c>
      <c r="E9897" t="s">
        <v>16</v>
      </c>
      <c r="F9897" t="s">
        <v>16</v>
      </c>
      <c r="G9897" t="s">
        <v>154</v>
      </c>
      <c r="H9897">
        <v>1</v>
      </c>
      <c r="I9897" t="s">
        <v>4887</v>
      </c>
    </row>
    <row r="9898" spans="1:9" x14ac:dyDescent="0.25">
      <c r="A9898" t="s">
        <v>3104</v>
      </c>
      <c r="B9898">
        <v>75196500</v>
      </c>
      <c r="C9898" t="s">
        <v>16</v>
      </c>
      <c r="D9898" t="s">
        <v>16</v>
      </c>
      <c r="E9898" t="s">
        <v>16</v>
      </c>
      <c r="F9898" t="s">
        <v>16</v>
      </c>
      <c r="G9898" t="s">
        <v>2425</v>
      </c>
      <c r="H9898">
        <v>1</v>
      </c>
      <c r="I9898" t="s">
        <v>5229</v>
      </c>
    </row>
    <row r="9899" spans="1:9" x14ac:dyDescent="0.25">
      <c r="A9899" t="s">
        <v>3964</v>
      </c>
      <c r="B9899">
        <v>75211662</v>
      </c>
      <c r="C9899" t="s">
        <v>16</v>
      </c>
      <c r="D9899" t="s">
        <v>16</v>
      </c>
      <c r="E9899" t="s">
        <v>16</v>
      </c>
      <c r="F9899" t="s">
        <v>16</v>
      </c>
      <c r="G9899" t="s">
        <v>7015</v>
      </c>
      <c r="H9899">
        <v>1</v>
      </c>
      <c r="I9899" t="s">
        <v>7143</v>
      </c>
    </row>
    <row r="9900" spans="1:9" x14ac:dyDescent="0.25">
      <c r="A9900" t="s">
        <v>6060</v>
      </c>
      <c r="B9900">
        <v>74755755</v>
      </c>
      <c r="C9900" t="s">
        <v>16</v>
      </c>
      <c r="D9900" t="s">
        <v>16</v>
      </c>
      <c r="E9900" t="s">
        <v>16</v>
      </c>
      <c r="F9900" t="s">
        <v>16</v>
      </c>
      <c r="G9900" t="s">
        <v>4786</v>
      </c>
      <c r="H9900">
        <v>2</v>
      </c>
      <c r="I9900" t="s">
        <v>4922</v>
      </c>
    </row>
    <row r="9901" spans="1:9" x14ac:dyDescent="0.25">
      <c r="A9901" t="s">
        <v>5869</v>
      </c>
      <c r="B9901">
        <v>75180019</v>
      </c>
      <c r="C9901" t="s">
        <v>16</v>
      </c>
      <c r="D9901" t="s">
        <v>16</v>
      </c>
      <c r="E9901" t="s">
        <v>16</v>
      </c>
      <c r="F9901" t="s">
        <v>16</v>
      </c>
      <c r="G9901" t="s">
        <v>2430</v>
      </c>
      <c r="H9901">
        <v>1</v>
      </c>
      <c r="I9901" t="s">
        <v>5227</v>
      </c>
    </row>
    <row r="9902" spans="1:9" x14ac:dyDescent="0.25">
      <c r="A9902" t="s">
        <v>6314</v>
      </c>
      <c r="B9902">
        <v>75211662</v>
      </c>
      <c r="C9902" t="s">
        <v>16</v>
      </c>
      <c r="D9902" t="s">
        <v>16</v>
      </c>
      <c r="E9902" t="s">
        <v>16</v>
      </c>
      <c r="F9902" t="s">
        <v>16</v>
      </c>
      <c r="G9902" t="s">
        <v>7015</v>
      </c>
      <c r="H9902">
        <v>1</v>
      </c>
      <c r="I9902" t="s">
        <v>7143</v>
      </c>
    </row>
    <row r="9903" spans="1:9" x14ac:dyDescent="0.25">
      <c r="A9903" t="s">
        <v>6315</v>
      </c>
      <c r="B9903">
        <v>75211662</v>
      </c>
      <c r="C9903" t="s">
        <v>16</v>
      </c>
      <c r="D9903" t="s">
        <v>16</v>
      </c>
      <c r="E9903" t="s">
        <v>16</v>
      </c>
      <c r="F9903" t="s">
        <v>16</v>
      </c>
      <c r="G9903" t="s">
        <v>7015</v>
      </c>
      <c r="H9903">
        <v>1</v>
      </c>
      <c r="I9903" t="s">
        <v>7143</v>
      </c>
    </row>
    <row r="9904" spans="1:9" x14ac:dyDescent="0.25">
      <c r="A9904" t="s">
        <v>8433</v>
      </c>
      <c r="B9904">
        <v>75211662</v>
      </c>
      <c r="C9904" t="s">
        <v>16</v>
      </c>
      <c r="D9904" t="s">
        <v>16</v>
      </c>
      <c r="E9904" t="s">
        <v>16</v>
      </c>
      <c r="F9904" t="s">
        <v>16</v>
      </c>
      <c r="G9904" t="s">
        <v>7015</v>
      </c>
      <c r="H9904">
        <v>1</v>
      </c>
      <c r="I9904" t="s">
        <v>7143</v>
      </c>
    </row>
    <row r="9905" spans="1:9" x14ac:dyDescent="0.25">
      <c r="A9905" t="s">
        <v>11069</v>
      </c>
      <c r="B9905">
        <v>75180019</v>
      </c>
      <c r="C9905" t="s">
        <v>16</v>
      </c>
      <c r="D9905" t="s">
        <v>16</v>
      </c>
      <c r="E9905" t="s">
        <v>16</v>
      </c>
      <c r="F9905" t="s">
        <v>16</v>
      </c>
      <c r="G9905" t="s">
        <v>2430</v>
      </c>
      <c r="H9905">
        <v>1</v>
      </c>
      <c r="I9905" t="s">
        <v>5227</v>
      </c>
    </row>
    <row r="9906" spans="1:9" x14ac:dyDescent="0.25">
      <c r="A9906" t="s">
        <v>11076</v>
      </c>
      <c r="B9906">
        <v>75180019</v>
      </c>
      <c r="C9906" t="s">
        <v>16</v>
      </c>
      <c r="D9906" t="s">
        <v>16</v>
      </c>
      <c r="E9906" t="s">
        <v>16</v>
      </c>
      <c r="F9906" t="s">
        <v>16</v>
      </c>
      <c r="G9906" t="s">
        <v>2430</v>
      </c>
      <c r="H9906">
        <v>1</v>
      </c>
      <c r="I9906" t="s">
        <v>5227</v>
      </c>
    </row>
    <row r="9907" spans="1:9" x14ac:dyDescent="0.25">
      <c r="A9907" t="s">
        <v>11854</v>
      </c>
      <c r="B9907">
        <v>75211662</v>
      </c>
      <c r="C9907" t="s">
        <v>16</v>
      </c>
      <c r="D9907" t="s">
        <v>16</v>
      </c>
      <c r="E9907" t="s">
        <v>16</v>
      </c>
      <c r="F9907" t="s">
        <v>16</v>
      </c>
      <c r="G9907" t="s">
        <v>7015</v>
      </c>
      <c r="H9907">
        <v>1</v>
      </c>
      <c r="I9907" t="s">
        <v>7143</v>
      </c>
    </row>
    <row r="9908" spans="1:9" x14ac:dyDescent="0.25">
      <c r="A9908" t="s">
        <v>14584</v>
      </c>
      <c r="B9908">
        <v>75211662</v>
      </c>
      <c r="C9908" t="s">
        <v>16</v>
      </c>
      <c r="D9908" t="s">
        <v>16</v>
      </c>
      <c r="E9908" t="s">
        <v>16</v>
      </c>
      <c r="F9908" t="s">
        <v>16</v>
      </c>
      <c r="G9908" t="s">
        <v>7015</v>
      </c>
      <c r="H9908">
        <v>1</v>
      </c>
      <c r="I9908" t="s">
        <v>7143</v>
      </c>
    </row>
    <row r="9909" spans="1:9" x14ac:dyDescent="0.25">
      <c r="A9909" t="s">
        <v>14585</v>
      </c>
      <c r="B9909">
        <v>75211662</v>
      </c>
      <c r="C9909" t="s">
        <v>16</v>
      </c>
      <c r="D9909" t="s">
        <v>16</v>
      </c>
      <c r="E9909" t="s">
        <v>16</v>
      </c>
      <c r="F9909" t="s">
        <v>16</v>
      </c>
      <c r="G9909" t="s">
        <v>7015</v>
      </c>
      <c r="H9909">
        <v>1</v>
      </c>
      <c r="I9909" t="s">
        <v>7143</v>
      </c>
    </row>
    <row r="9910" spans="1:9" x14ac:dyDescent="0.25">
      <c r="A9910" t="s">
        <v>7103</v>
      </c>
      <c r="B9910">
        <v>75421677</v>
      </c>
      <c r="C9910" t="s">
        <v>16</v>
      </c>
      <c r="D9910" t="s">
        <v>16</v>
      </c>
      <c r="E9910" t="s">
        <v>16</v>
      </c>
      <c r="F9910" t="s">
        <v>16</v>
      </c>
      <c r="G9910" t="s">
        <v>3368</v>
      </c>
      <c r="H9910">
        <v>1</v>
      </c>
      <c r="I9910" t="s">
        <v>4892</v>
      </c>
    </row>
    <row r="9911" spans="1:9" x14ac:dyDescent="0.25">
      <c r="A9911" t="s">
        <v>12062</v>
      </c>
      <c r="B9911">
        <v>75586804</v>
      </c>
      <c r="C9911" t="s">
        <v>16</v>
      </c>
      <c r="D9911" t="s">
        <v>16</v>
      </c>
      <c r="E9911" t="s">
        <v>16</v>
      </c>
      <c r="F9911" t="s">
        <v>16</v>
      </c>
      <c r="G9911" t="s">
        <v>3787</v>
      </c>
      <c r="H9911">
        <v>1</v>
      </c>
      <c r="I9911" t="s">
        <v>5228</v>
      </c>
    </row>
    <row r="9912" spans="1:9" x14ac:dyDescent="0.25">
      <c r="A9912" t="s">
        <v>12063</v>
      </c>
      <c r="B9912">
        <v>75586804</v>
      </c>
      <c r="C9912" t="s">
        <v>16</v>
      </c>
      <c r="D9912" t="s">
        <v>16</v>
      </c>
      <c r="E9912" t="s">
        <v>16</v>
      </c>
      <c r="F9912" t="s">
        <v>16</v>
      </c>
      <c r="G9912" t="s">
        <v>3787</v>
      </c>
      <c r="H9912">
        <v>1</v>
      </c>
      <c r="I9912" t="s">
        <v>5228</v>
      </c>
    </row>
    <row r="9913" spans="1:9" x14ac:dyDescent="0.25">
      <c r="A9913" t="s">
        <v>12064</v>
      </c>
      <c r="B9913">
        <v>75586804</v>
      </c>
      <c r="C9913" t="s">
        <v>16</v>
      </c>
      <c r="D9913" t="s">
        <v>16</v>
      </c>
      <c r="E9913" t="s">
        <v>16</v>
      </c>
      <c r="F9913" t="s">
        <v>16</v>
      </c>
      <c r="G9913" t="s">
        <v>3787</v>
      </c>
      <c r="H9913">
        <v>1</v>
      </c>
      <c r="I9913" t="s">
        <v>5228</v>
      </c>
    </row>
    <row r="9914" spans="1:9" x14ac:dyDescent="0.25">
      <c r="A9914" t="s">
        <v>12065</v>
      </c>
      <c r="B9914">
        <v>75586804</v>
      </c>
      <c r="C9914" t="s">
        <v>16</v>
      </c>
      <c r="D9914" t="s">
        <v>16</v>
      </c>
      <c r="E9914" t="s">
        <v>16</v>
      </c>
      <c r="F9914" t="s">
        <v>16</v>
      </c>
      <c r="G9914" t="s">
        <v>3787</v>
      </c>
      <c r="H9914">
        <v>1</v>
      </c>
      <c r="I9914" t="s">
        <v>5228</v>
      </c>
    </row>
    <row r="9915" spans="1:9" x14ac:dyDescent="0.25">
      <c r="A9915" t="s">
        <v>4172</v>
      </c>
      <c r="B9915">
        <v>75196500</v>
      </c>
      <c r="C9915" t="s">
        <v>16</v>
      </c>
      <c r="D9915" t="s">
        <v>16</v>
      </c>
      <c r="E9915" t="s">
        <v>16</v>
      </c>
      <c r="F9915" t="s">
        <v>16</v>
      </c>
      <c r="G9915" t="s">
        <v>2425</v>
      </c>
      <c r="H9915">
        <v>1</v>
      </c>
      <c r="I9915" t="s">
        <v>5229</v>
      </c>
    </row>
    <row r="9916" spans="1:9" x14ac:dyDescent="0.25">
      <c r="A9916" t="s">
        <v>5990</v>
      </c>
      <c r="B9916">
        <v>73575757</v>
      </c>
      <c r="C9916" t="s">
        <v>16</v>
      </c>
      <c r="D9916" t="s">
        <v>16</v>
      </c>
      <c r="E9916" t="s">
        <v>16</v>
      </c>
      <c r="F9916" t="s">
        <v>16</v>
      </c>
      <c r="G9916" t="s">
        <v>4331</v>
      </c>
      <c r="H9916">
        <v>1</v>
      </c>
      <c r="I9916" t="s">
        <v>5237</v>
      </c>
    </row>
    <row r="9917" spans="1:9" x14ac:dyDescent="0.25">
      <c r="A9917" t="s">
        <v>5991</v>
      </c>
      <c r="B9917">
        <v>73575757</v>
      </c>
      <c r="C9917" t="s">
        <v>16</v>
      </c>
      <c r="D9917" t="s">
        <v>16</v>
      </c>
      <c r="E9917" t="s">
        <v>16</v>
      </c>
      <c r="F9917" t="s">
        <v>16</v>
      </c>
      <c r="G9917" t="s">
        <v>4331</v>
      </c>
      <c r="H9917">
        <v>1</v>
      </c>
      <c r="I9917" t="s">
        <v>5237</v>
      </c>
    </row>
    <row r="9918" spans="1:9" x14ac:dyDescent="0.25">
      <c r="A9918" t="s">
        <v>6831</v>
      </c>
      <c r="B9918">
        <v>73575757</v>
      </c>
      <c r="C9918" t="s">
        <v>16</v>
      </c>
      <c r="D9918" t="s">
        <v>16</v>
      </c>
      <c r="E9918" t="s">
        <v>16</v>
      </c>
      <c r="F9918" t="s">
        <v>16</v>
      </c>
      <c r="G9918" t="s">
        <v>4331</v>
      </c>
      <c r="H9918">
        <v>1</v>
      </c>
      <c r="I9918" t="s">
        <v>5237</v>
      </c>
    </row>
    <row r="9919" spans="1:9" x14ac:dyDescent="0.25">
      <c r="A9919" t="s">
        <v>6830</v>
      </c>
      <c r="B9919">
        <v>73575757</v>
      </c>
      <c r="C9919" t="s">
        <v>16</v>
      </c>
      <c r="D9919" t="s">
        <v>16</v>
      </c>
      <c r="E9919" t="s">
        <v>16</v>
      </c>
      <c r="F9919" t="s">
        <v>16</v>
      </c>
      <c r="G9919" t="s">
        <v>4331</v>
      </c>
      <c r="H9919">
        <v>1</v>
      </c>
      <c r="I9919" t="s">
        <v>5237</v>
      </c>
    </row>
    <row r="9920" spans="1:9" x14ac:dyDescent="0.25">
      <c r="A9920" t="s">
        <v>6454</v>
      </c>
      <c r="B9920">
        <v>75196500</v>
      </c>
      <c r="C9920" t="s">
        <v>16</v>
      </c>
      <c r="D9920" t="s">
        <v>16</v>
      </c>
      <c r="E9920" t="s">
        <v>16</v>
      </c>
      <c r="F9920" t="s">
        <v>16</v>
      </c>
      <c r="G9920" t="s">
        <v>2425</v>
      </c>
      <c r="H9920">
        <v>1</v>
      </c>
      <c r="I9920" t="s">
        <v>5229</v>
      </c>
    </row>
    <row r="9921" spans="1:9" x14ac:dyDescent="0.25">
      <c r="A9921" t="s">
        <v>6459</v>
      </c>
      <c r="B9921">
        <v>75196500</v>
      </c>
      <c r="C9921" t="s">
        <v>16</v>
      </c>
      <c r="D9921" t="s">
        <v>16</v>
      </c>
      <c r="E9921" t="s">
        <v>16</v>
      </c>
      <c r="F9921" t="s">
        <v>16</v>
      </c>
      <c r="G9921" t="s">
        <v>2425</v>
      </c>
      <c r="H9921">
        <v>1</v>
      </c>
      <c r="I9921" t="s">
        <v>5229</v>
      </c>
    </row>
    <row r="9922" spans="1:9" x14ac:dyDescent="0.25">
      <c r="A9922" t="s">
        <v>6458</v>
      </c>
      <c r="B9922">
        <v>75196500</v>
      </c>
      <c r="C9922" t="s">
        <v>16</v>
      </c>
      <c r="D9922" t="s">
        <v>16</v>
      </c>
      <c r="E9922" t="s">
        <v>16</v>
      </c>
      <c r="F9922" t="s">
        <v>16</v>
      </c>
      <c r="G9922" t="s">
        <v>2425</v>
      </c>
      <c r="H9922">
        <v>1</v>
      </c>
      <c r="I9922" t="s">
        <v>5229</v>
      </c>
    </row>
    <row r="9923" spans="1:9" x14ac:dyDescent="0.25">
      <c r="A9923" t="s">
        <v>6461</v>
      </c>
      <c r="B9923">
        <v>75196500</v>
      </c>
      <c r="C9923" t="s">
        <v>16</v>
      </c>
      <c r="D9923" t="s">
        <v>16</v>
      </c>
      <c r="E9923" t="s">
        <v>16</v>
      </c>
      <c r="F9923" t="s">
        <v>16</v>
      </c>
      <c r="G9923" t="s">
        <v>2425</v>
      </c>
      <c r="H9923">
        <v>1</v>
      </c>
      <c r="I9923" t="s">
        <v>5229</v>
      </c>
    </row>
    <row r="9924" spans="1:9" x14ac:dyDescent="0.25">
      <c r="A9924" t="s">
        <v>6460</v>
      </c>
      <c r="B9924">
        <v>75196500</v>
      </c>
      <c r="C9924" t="s">
        <v>16</v>
      </c>
      <c r="D9924" t="s">
        <v>16</v>
      </c>
      <c r="E9924" t="s">
        <v>16</v>
      </c>
      <c r="F9924" t="s">
        <v>16</v>
      </c>
      <c r="G9924" t="s">
        <v>2425</v>
      </c>
      <c r="H9924">
        <v>1</v>
      </c>
      <c r="I9924" t="s">
        <v>5229</v>
      </c>
    </row>
    <row r="9925" spans="1:9" x14ac:dyDescent="0.25">
      <c r="A9925" t="s">
        <v>6464</v>
      </c>
      <c r="B9925">
        <v>75196500</v>
      </c>
      <c r="C9925" t="s">
        <v>16</v>
      </c>
      <c r="D9925" t="s">
        <v>16</v>
      </c>
      <c r="E9925" t="s">
        <v>16</v>
      </c>
      <c r="F9925" t="s">
        <v>16</v>
      </c>
      <c r="G9925" t="s">
        <v>2425</v>
      </c>
      <c r="H9925">
        <v>1</v>
      </c>
      <c r="I9925" t="s">
        <v>5229</v>
      </c>
    </row>
    <row r="9926" spans="1:9" x14ac:dyDescent="0.25">
      <c r="A9926" t="s">
        <v>6463</v>
      </c>
      <c r="B9926">
        <v>75196500</v>
      </c>
      <c r="C9926" t="s">
        <v>16</v>
      </c>
      <c r="D9926" t="s">
        <v>16</v>
      </c>
      <c r="E9926" t="s">
        <v>16</v>
      </c>
      <c r="F9926" t="s">
        <v>16</v>
      </c>
      <c r="G9926" t="s">
        <v>2425</v>
      </c>
      <c r="H9926">
        <v>1</v>
      </c>
      <c r="I9926" t="s">
        <v>5229</v>
      </c>
    </row>
    <row r="9927" spans="1:9" x14ac:dyDescent="0.25">
      <c r="A9927" t="s">
        <v>6462</v>
      </c>
      <c r="B9927">
        <v>75196500</v>
      </c>
      <c r="C9927" t="s">
        <v>16</v>
      </c>
      <c r="D9927" t="s">
        <v>16</v>
      </c>
      <c r="E9927" t="s">
        <v>16</v>
      </c>
      <c r="F9927" t="s">
        <v>16</v>
      </c>
      <c r="G9927" t="s">
        <v>2425</v>
      </c>
      <c r="H9927">
        <v>1</v>
      </c>
      <c r="I9927" t="s">
        <v>5229</v>
      </c>
    </row>
    <row r="9928" spans="1:9" x14ac:dyDescent="0.25">
      <c r="A9928" t="s">
        <v>6832</v>
      </c>
      <c r="B9928">
        <v>73575757</v>
      </c>
      <c r="C9928" t="s">
        <v>16</v>
      </c>
      <c r="D9928" t="s">
        <v>16</v>
      </c>
      <c r="E9928" t="s">
        <v>16</v>
      </c>
      <c r="F9928" t="s">
        <v>16</v>
      </c>
      <c r="G9928" t="s">
        <v>4331</v>
      </c>
      <c r="H9928">
        <v>1</v>
      </c>
      <c r="I9928" t="s">
        <v>5237</v>
      </c>
    </row>
    <row r="9929" spans="1:9" x14ac:dyDescent="0.25">
      <c r="A9929" t="s">
        <v>6854</v>
      </c>
      <c r="B9929">
        <v>73575757</v>
      </c>
      <c r="C9929" t="s">
        <v>16</v>
      </c>
      <c r="D9929" t="s">
        <v>16</v>
      </c>
      <c r="E9929" t="s">
        <v>16</v>
      </c>
      <c r="F9929" t="s">
        <v>16</v>
      </c>
      <c r="G9929" t="s">
        <v>4331</v>
      </c>
      <c r="H9929">
        <v>1</v>
      </c>
      <c r="I9929" t="s">
        <v>5237</v>
      </c>
    </row>
    <row r="9930" spans="1:9" x14ac:dyDescent="0.25">
      <c r="A9930" t="s">
        <v>6856</v>
      </c>
      <c r="B9930">
        <v>73575757</v>
      </c>
      <c r="C9930" t="s">
        <v>16</v>
      </c>
      <c r="D9930" t="s">
        <v>16</v>
      </c>
      <c r="E9930" t="s">
        <v>16</v>
      </c>
      <c r="F9930" t="s">
        <v>16</v>
      </c>
      <c r="G9930" t="s">
        <v>4331</v>
      </c>
      <c r="H9930">
        <v>1</v>
      </c>
      <c r="I9930" t="s">
        <v>5237</v>
      </c>
    </row>
    <row r="9931" spans="1:9" x14ac:dyDescent="0.25">
      <c r="A9931" t="s">
        <v>6720</v>
      </c>
      <c r="B9931">
        <v>73575757</v>
      </c>
      <c r="C9931" t="s">
        <v>16</v>
      </c>
      <c r="D9931" t="s">
        <v>16</v>
      </c>
      <c r="E9931" t="s">
        <v>16</v>
      </c>
      <c r="F9931" t="s">
        <v>16</v>
      </c>
      <c r="G9931" t="s">
        <v>4331</v>
      </c>
      <c r="H9931">
        <v>1</v>
      </c>
      <c r="I9931" t="s">
        <v>5237</v>
      </c>
    </row>
    <row r="9932" spans="1:9" x14ac:dyDescent="0.25">
      <c r="A9932" t="s">
        <v>6755</v>
      </c>
      <c r="B9932">
        <v>75211662</v>
      </c>
      <c r="C9932" t="s">
        <v>16</v>
      </c>
      <c r="D9932" t="s">
        <v>16</v>
      </c>
      <c r="E9932" t="s">
        <v>16</v>
      </c>
      <c r="F9932" t="s">
        <v>16</v>
      </c>
      <c r="G9932" t="s">
        <v>7015</v>
      </c>
      <c r="H9932">
        <v>1</v>
      </c>
      <c r="I9932" t="s">
        <v>7143</v>
      </c>
    </row>
    <row r="9933" spans="1:9" x14ac:dyDescent="0.25">
      <c r="A9933" t="s">
        <v>6864</v>
      </c>
      <c r="B9933">
        <v>75211662</v>
      </c>
      <c r="C9933" t="s">
        <v>16</v>
      </c>
      <c r="D9933" t="s">
        <v>16</v>
      </c>
      <c r="E9933" t="s">
        <v>16</v>
      </c>
      <c r="F9933" t="s">
        <v>16</v>
      </c>
      <c r="G9933" t="s">
        <v>7015</v>
      </c>
      <c r="H9933">
        <v>1</v>
      </c>
      <c r="I9933" t="s">
        <v>7143</v>
      </c>
    </row>
    <row r="9934" spans="1:9" x14ac:dyDescent="0.25">
      <c r="A9934" t="s">
        <v>6749</v>
      </c>
      <c r="B9934">
        <v>75211662</v>
      </c>
      <c r="C9934" t="s">
        <v>16</v>
      </c>
      <c r="D9934" t="s">
        <v>16</v>
      </c>
      <c r="E9934" t="s">
        <v>16</v>
      </c>
      <c r="F9934" t="s">
        <v>16</v>
      </c>
      <c r="G9934" t="s">
        <v>7015</v>
      </c>
      <c r="H9934">
        <v>1</v>
      </c>
      <c r="I9934" t="s">
        <v>7143</v>
      </c>
    </row>
    <row r="9935" spans="1:9" x14ac:dyDescent="0.25">
      <c r="A9935" t="s">
        <v>6750</v>
      </c>
      <c r="B9935">
        <v>75211662</v>
      </c>
      <c r="C9935" t="s">
        <v>16</v>
      </c>
      <c r="D9935" t="s">
        <v>16</v>
      </c>
      <c r="E9935" t="s">
        <v>16</v>
      </c>
      <c r="F9935" t="s">
        <v>16</v>
      </c>
      <c r="G9935" t="s">
        <v>7015</v>
      </c>
      <c r="H9935">
        <v>1</v>
      </c>
      <c r="I9935" t="s">
        <v>7143</v>
      </c>
    </row>
    <row r="9936" spans="1:9" x14ac:dyDescent="0.25">
      <c r="A9936" t="s">
        <v>6924</v>
      </c>
      <c r="B9936">
        <v>75211662</v>
      </c>
      <c r="C9936" t="s">
        <v>16</v>
      </c>
      <c r="D9936" t="s">
        <v>16</v>
      </c>
      <c r="E9936" t="s">
        <v>16</v>
      </c>
      <c r="F9936" t="s">
        <v>16</v>
      </c>
      <c r="G9936" t="s">
        <v>7015</v>
      </c>
      <c r="H9936">
        <v>1</v>
      </c>
      <c r="I9936" t="s">
        <v>7143</v>
      </c>
    </row>
    <row r="9937" spans="1:9" x14ac:dyDescent="0.25">
      <c r="A9937" t="s">
        <v>7025</v>
      </c>
      <c r="B9937">
        <v>75211662</v>
      </c>
      <c r="C9937" t="s">
        <v>16</v>
      </c>
      <c r="D9937" t="s">
        <v>16</v>
      </c>
      <c r="E9937" t="s">
        <v>16</v>
      </c>
      <c r="F9937" t="s">
        <v>16</v>
      </c>
      <c r="G9937" t="s">
        <v>7015</v>
      </c>
      <c r="H9937">
        <v>1</v>
      </c>
      <c r="I9937" t="s">
        <v>7143</v>
      </c>
    </row>
    <row r="9938" spans="1:9" x14ac:dyDescent="0.25">
      <c r="A9938" t="s">
        <v>14462</v>
      </c>
      <c r="B9938">
        <v>75180019</v>
      </c>
      <c r="C9938" t="s">
        <v>16</v>
      </c>
      <c r="D9938" t="s">
        <v>16</v>
      </c>
      <c r="E9938" t="s">
        <v>16</v>
      </c>
      <c r="F9938" t="s">
        <v>16</v>
      </c>
      <c r="G9938" t="s">
        <v>2430</v>
      </c>
      <c r="H9938">
        <v>1</v>
      </c>
      <c r="I9938" t="s">
        <v>5227</v>
      </c>
    </row>
    <row r="9939" spans="1:9" x14ac:dyDescent="0.25">
      <c r="A9939" t="s">
        <v>14102</v>
      </c>
      <c r="B9939">
        <v>70120140</v>
      </c>
      <c r="C9939" t="s">
        <v>16</v>
      </c>
      <c r="D9939" t="s">
        <v>16</v>
      </c>
      <c r="E9939" t="s">
        <v>16</v>
      </c>
      <c r="F9939" t="s">
        <v>16</v>
      </c>
      <c r="G9939" t="s">
        <v>2467</v>
      </c>
      <c r="H9939">
        <v>1</v>
      </c>
      <c r="I9939" t="s">
        <v>5232</v>
      </c>
    </row>
    <row r="9940" spans="1:9" x14ac:dyDescent="0.25">
      <c r="A9940" t="s">
        <v>14103</v>
      </c>
      <c r="B9940">
        <v>70120140</v>
      </c>
      <c r="C9940" t="s">
        <v>16</v>
      </c>
      <c r="D9940" t="s">
        <v>16</v>
      </c>
      <c r="E9940" t="s">
        <v>16</v>
      </c>
      <c r="F9940" t="s">
        <v>16</v>
      </c>
      <c r="G9940" t="s">
        <v>2467</v>
      </c>
      <c r="H9940">
        <v>1</v>
      </c>
      <c r="I9940" t="s">
        <v>5232</v>
      </c>
    </row>
    <row r="9941" spans="1:9" x14ac:dyDescent="0.25">
      <c r="A9941" t="s">
        <v>15088</v>
      </c>
      <c r="B9941">
        <v>70120140</v>
      </c>
      <c r="C9941" t="s">
        <v>16</v>
      </c>
      <c r="D9941" t="s">
        <v>16</v>
      </c>
      <c r="E9941" t="s">
        <v>16</v>
      </c>
      <c r="F9941" t="s">
        <v>16</v>
      </c>
      <c r="G9941" t="s">
        <v>2467</v>
      </c>
      <c r="H9941">
        <v>1</v>
      </c>
      <c r="I9941" t="s">
        <v>5232</v>
      </c>
    </row>
    <row r="9942" spans="1:9" x14ac:dyDescent="0.25">
      <c r="A9942" t="s">
        <v>15089</v>
      </c>
      <c r="B9942">
        <v>70120140</v>
      </c>
      <c r="C9942" t="s">
        <v>16</v>
      </c>
      <c r="D9942" t="s">
        <v>16</v>
      </c>
      <c r="E9942" t="s">
        <v>16</v>
      </c>
      <c r="F9942" t="s">
        <v>16</v>
      </c>
      <c r="G9942" t="s">
        <v>2467</v>
      </c>
      <c r="H9942">
        <v>1</v>
      </c>
      <c r="I9942" t="s">
        <v>5232</v>
      </c>
    </row>
    <row r="9943" spans="1:9" x14ac:dyDescent="0.25">
      <c r="A9943" t="s">
        <v>41495</v>
      </c>
      <c r="B9943">
        <v>70120140</v>
      </c>
      <c r="C9943" t="s">
        <v>16</v>
      </c>
      <c r="D9943" t="s">
        <v>16</v>
      </c>
      <c r="E9943" t="s">
        <v>16</v>
      </c>
      <c r="F9943" t="s">
        <v>16</v>
      </c>
      <c r="G9943" t="s">
        <v>2467</v>
      </c>
      <c r="H9943">
        <v>1</v>
      </c>
      <c r="I9943" t="s">
        <v>5232</v>
      </c>
    </row>
    <row r="9944" spans="1:9" x14ac:dyDescent="0.25">
      <c r="A9944" t="s">
        <v>41498</v>
      </c>
      <c r="B9944">
        <v>70120140</v>
      </c>
      <c r="C9944" t="s">
        <v>16</v>
      </c>
      <c r="D9944" t="s">
        <v>16</v>
      </c>
      <c r="E9944" t="s">
        <v>16</v>
      </c>
      <c r="F9944" t="s">
        <v>16</v>
      </c>
      <c r="G9944" t="s">
        <v>2467</v>
      </c>
      <c r="H9944">
        <v>1</v>
      </c>
      <c r="I9944" t="s">
        <v>5232</v>
      </c>
    </row>
    <row r="9945" spans="1:9" x14ac:dyDescent="0.25">
      <c r="A9945" t="s">
        <v>41500</v>
      </c>
      <c r="B9945">
        <v>70120140</v>
      </c>
      <c r="C9945" t="s">
        <v>16</v>
      </c>
      <c r="D9945" t="s">
        <v>16</v>
      </c>
      <c r="E9945" t="s">
        <v>16</v>
      </c>
      <c r="F9945" t="s">
        <v>16</v>
      </c>
      <c r="G9945" t="s">
        <v>2467</v>
      </c>
      <c r="H9945">
        <v>1</v>
      </c>
      <c r="I9945" t="s">
        <v>5232</v>
      </c>
    </row>
    <row r="9946" spans="1:9" x14ac:dyDescent="0.25">
      <c r="A9946" t="s">
        <v>41501</v>
      </c>
      <c r="B9946">
        <v>70120140</v>
      </c>
      <c r="C9946" t="s">
        <v>16</v>
      </c>
      <c r="D9946" t="s">
        <v>16</v>
      </c>
      <c r="E9946" t="s">
        <v>16</v>
      </c>
      <c r="F9946" t="s">
        <v>16</v>
      </c>
      <c r="G9946" t="s">
        <v>2467</v>
      </c>
      <c r="H9946">
        <v>1</v>
      </c>
      <c r="I9946" t="s">
        <v>5232</v>
      </c>
    </row>
    <row r="9947" spans="1:9" x14ac:dyDescent="0.25">
      <c r="A9947" t="s">
        <v>41504</v>
      </c>
      <c r="B9947">
        <v>70120140</v>
      </c>
      <c r="C9947" t="s">
        <v>16</v>
      </c>
      <c r="D9947" t="s">
        <v>16</v>
      </c>
      <c r="E9947" t="s">
        <v>16</v>
      </c>
      <c r="F9947" t="s">
        <v>16</v>
      </c>
      <c r="G9947" t="s">
        <v>2467</v>
      </c>
      <c r="H9947">
        <v>1</v>
      </c>
      <c r="I9947" t="s">
        <v>5232</v>
      </c>
    </row>
    <row r="9948" spans="1:9" x14ac:dyDescent="0.25">
      <c r="A9948" t="s">
        <v>41506</v>
      </c>
      <c r="B9948">
        <v>70120140</v>
      </c>
      <c r="C9948" t="s">
        <v>16</v>
      </c>
      <c r="D9948" t="s">
        <v>16</v>
      </c>
      <c r="E9948" t="s">
        <v>16</v>
      </c>
      <c r="F9948" t="s">
        <v>16</v>
      </c>
      <c r="G9948" t="s">
        <v>2467</v>
      </c>
      <c r="H9948">
        <v>1</v>
      </c>
      <c r="I9948" t="s">
        <v>5232</v>
      </c>
    </row>
    <row r="9949" spans="1:9" x14ac:dyDescent="0.25">
      <c r="A9949" t="s">
        <v>41444</v>
      </c>
      <c r="B9949">
        <v>70120140</v>
      </c>
      <c r="C9949" t="s">
        <v>16</v>
      </c>
      <c r="D9949" t="s">
        <v>16</v>
      </c>
      <c r="E9949" t="s">
        <v>16</v>
      </c>
      <c r="F9949" t="s">
        <v>16</v>
      </c>
      <c r="G9949" t="s">
        <v>2467</v>
      </c>
      <c r="H9949">
        <v>1</v>
      </c>
      <c r="I9949" t="s">
        <v>5232</v>
      </c>
    </row>
    <row r="9950" spans="1:9" x14ac:dyDescent="0.25">
      <c r="A9950" t="s">
        <v>41445</v>
      </c>
      <c r="B9950">
        <v>70120140</v>
      </c>
      <c r="C9950" t="s">
        <v>16</v>
      </c>
      <c r="D9950" t="s">
        <v>16</v>
      </c>
      <c r="E9950" t="s">
        <v>16</v>
      </c>
      <c r="F9950" t="s">
        <v>16</v>
      </c>
      <c r="G9950" t="s">
        <v>2467</v>
      </c>
      <c r="H9950">
        <v>1</v>
      </c>
      <c r="I9950" t="s">
        <v>5232</v>
      </c>
    </row>
    <row r="9951" spans="1:9" x14ac:dyDescent="0.25">
      <c r="A9951" t="s">
        <v>41446</v>
      </c>
      <c r="B9951">
        <v>70120140</v>
      </c>
      <c r="C9951" t="s">
        <v>16</v>
      </c>
      <c r="D9951" t="s">
        <v>16</v>
      </c>
      <c r="E9951" t="s">
        <v>16</v>
      </c>
      <c r="F9951" t="s">
        <v>16</v>
      </c>
      <c r="G9951" t="s">
        <v>2467</v>
      </c>
      <c r="H9951">
        <v>1</v>
      </c>
      <c r="I9951" t="s">
        <v>5232</v>
      </c>
    </row>
    <row r="9952" spans="1:9" x14ac:dyDescent="0.25">
      <c r="A9952" t="s">
        <v>41447</v>
      </c>
      <c r="B9952">
        <v>70120140</v>
      </c>
      <c r="C9952" t="s">
        <v>16</v>
      </c>
      <c r="D9952" t="s">
        <v>16</v>
      </c>
      <c r="E9952" t="s">
        <v>16</v>
      </c>
      <c r="F9952" t="s">
        <v>16</v>
      </c>
      <c r="G9952" t="s">
        <v>2467</v>
      </c>
      <c r="H9952">
        <v>1</v>
      </c>
      <c r="I9952" t="s">
        <v>5232</v>
      </c>
    </row>
    <row r="9953" spans="1:9" x14ac:dyDescent="0.25">
      <c r="A9953" t="s">
        <v>41448</v>
      </c>
      <c r="B9953">
        <v>70120140</v>
      </c>
      <c r="C9953" t="s">
        <v>16</v>
      </c>
      <c r="D9953" t="s">
        <v>16</v>
      </c>
      <c r="E9953" t="s">
        <v>16</v>
      </c>
      <c r="F9953" t="s">
        <v>16</v>
      </c>
      <c r="G9953" t="s">
        <v>2467</v>
      </c>
      <c r="H9953">
        <v>1</v>
      </c>
      <c r="I9953" t="s">
        <v>5232</v>
      </c>
    </row>
    <row r="9954" spans="1:9" x14ac:dyDescent="0.25">
      <c r="A9954" t="s">
        <v>41449</v>
      </c>
      <c r="B9954">
        <v>70120140</v>
      </c>
      <c r="C9954" t="s">
        <v>16</v>
      </c>
      <c r="D9954" t="s">
        <v>16</v>
      </c>
      <c r="E9954" t="s">
        <v>16</v>
      </c>
      <c r="F9954" t="s">
        <v>16</v>
      </c>
      <c r="G9954" t="s">
        <v>2467</v>
      </c>
      <c r="H9954">
        <v>1</v>
      </c>
      <c r="I9954" t="s">
        <v>5232</v>
      </c>
    </row>
    <row r="9955" spans="1:9" x14ac:dyDescent="0.25">
      <c r="A9955" t="s">
        <v>41450</v>
      </c>
      <c r="B9955">
        <v>70120140</v>
      </c>
      <c r="C9955" t="s">
        <v>16</v>
      </c>
      <c r="D9955" t="s">
        <v>16</v>
      </c>
      <c r="E9955" t="s">
        <v>16</v>
      </c>
      <c r="F9955" t="s">
        <v>16</v>
      </c>
      <c r="G9955" t="s">
        <v>2467</v>
      </c>
      <c r="H9955">
        <v>1</v>
      </c>
      <c r="I9955" t="s">
        <v>5232</v>
      </c>
    </row>
    <row r="9956" spans="1:9" x14ac:dyDescent="0.25">
      <c r="A9956" t="s">
        <v>41451</v>
      </c>
      <c r="B9956">
        <v>70120140</v>
      </c>
      <c r="C9956" t="s">
        <v>16</v>
      </c>
      <c r="D9956" t="s">
        <v>16</v>
      </c>
      <c r="E9956" t="s">
        <v>16</v>
      </c>
      <c r="F9956" t="s">
        <v>16</v>
      </c>
      <c r="G9956" t="s">
        <v>2467</v>
      </c>
      <c r="H9956">
        <v>1</v>
      </c>
      <c r="I9956" t="s">
        <v>5232</v>
      </c>
    </row>
    <row r="9957" spans="1:9" x14ac:dyDescent="0.25">
      <c r="A9957" t="s">
        <v>41181</v>
      </c>
      <c r="B9957">
        <v>70120140</v>
      </c>
      <c r="C9957" t="s">
        <v>16</v>
      </c>
      <c r="D9957" t="s">
        <v>16</v>
      </c>
      <c r="E9957" t="s">
        <v>16</v>
      </c>
      <c r="F9957" t="s">
        <v>16</v>
      </c>
      <c r="G9957" t="s">
        <v>2467</v>
      </c>
      <c r="H9957">
        <v>1</v>
      </c>
      <c r="I9957" t="s">
        <v>5232</v>
      </c>
    </row>
    <row r="9958" spans="1:9" x14ac:dyDescent="0.25">
      <c r="A9958" t="s">
        <v>40930</v>
      </c>
      <c r="B9958">
        <v>70120140</v>
      </c>
      <c r="C9958" t="s">
        <v>16</v>
      </c>
      <c r="D9958" t="s">
        <v>16</v>
      </c>
      <c r="E9958" t="s">
        <v>16</v>
      </c>
      <c r="F9958" t="s">
        <v>16</v>
      </c>
      <c r="G9958" t="s">
        <v>2467</v>
      </c>
      <c r="H9958">
        <v>1</v>
      </c>
      <c r="I9958" t="s">
        <v>5232</v>
      </c>
    </row>
    <row r="9959" spans="1:9" x14ac:dyDescent="0.25">
      <c r="A9959" t="s">
        <v>40934</v>
      </c>
      <c r="B9959">
        <v>70120140</v>
      </c>
      <c r="C9959" t="s">
        <v>16</v>
      </c>
      <c r="D9959" t="s">
        <v>16</v>
      </c>
      <c r="E9959" t="s">
        <v>16</v>
      </c>
      <c r="F9959" t="s">
        <v>16</v>
      </c>
      <c r="G9959" t="s">
        <v>2467</v>
      </c>
      <c r="H9959">
        <v>1</v>
      </c>
      <c r="I9959" t="s">
        <v>5232</v>
      </c>
    </row>
    <row r="9960" spans="1:9" x14ac:dyDescent="0.25">
      <c r="A9960" t="s">
        <v>40937</v>
      </c>
      <c r="B9960">
        <v>70120140</v>
      </c>
      <c r="C9960" t="s">
        <v>16</v>
      </c>
      <c r="D9960" t="s">
        <v>16</v>
      </c>
      <c r="E9960" t="s">
        <v>16</v>
      </c>
      <c r="F9960" t="s">
        <v>16</v>
      </c>
      <c r="G9960" t="s">
        <v>2467</v>
      </c>
      <c r="H9960">
        <v>1</v>
      </c>
      <c r="I9960" t="s">
        <v>5232</v>
      </c>
    </row>
    <row r="9961" spans="1:9" x14ac:dyDescent="0.25">
      <c r="A9961" t="s">
        <v>40938</v>
      </c>
      <c r="B9961">
        <v>70120140</v>
      </c>
      <c r="C9961" t="s">
        <v>16</v>
      </c>
      <c r="D9961" t="s">
        <v>16</v>
      </c>
      <c r="E9961" t="s">
        <v>16</v>
      </c>
      <c r="F9961" t="s">
        <v>16</v>
      </c>
      <c r="G9961" t="s">
        <v>2467</v>
      </c>
      <c r="H9961">
        <v>1</v>
      </c>
      <c r="I9961" t="s">
        <v>5232</v>
      </c>
    </row>
    <row r="9962" spans="1:9" x14ac:dyDescent="0.25">
      <c r="A9962" t="s">
        <v>40931</v>
      </c>
      <c r="B9962">
        <v>70120140</v>
      </c>
      <c r="C9962" t="s">
        <v>16</v>
      </c>
      <c r="D9962" t="s">
        <v>16</v>
      </c>
      <c r="E9962" t="s">
        <v>16</v>
      </c>
      <c r="F9962" t="s">
        <v>16</v>
      </c>
      <c r="G9962" t="s">
        <v>2467</v>
      </c>
      <c r="H9962">
        <v>1</v>
      </c>
      <c r="I9962" t="s">
        <v>5232</v>
      </c>
    </row>
    <row r="9963" spans="1:9" x14ac:dyDescent="0.25">
      <c r="A9963" t="s">
        <v>40935</v>
      </c>
      <c r="B9963">
        <v>70120140</v>
      </c>
      <c r="C9963" t="s">
        <v>16</v>
      </c>
      <c r="D9963" t="s">
        <v>16</v>
      </c>
      <c r="E9963" t="s">
        <v>16</v>
      </c>
      <c r="F9963" t="s">
        <v>16</v>
      </c>
      <c r="G9963" t="s">
        <v>2467</v>
      </c>
      <c r="H9963">
        <v>1</v>
      </c>
      <c r="I9963" t="s">
        <v>5232</v>
      </c>
    </row>
    <row r="9964" spans="1:9" x14ac:dyDescent="0.25">
      <c r="A9964" t="s">
        <v>40932</v>
      </c>
      <c r="B9964">
        <v>70120140</v>
      </c>
      <c r="C9964" t="s">
        <v>16</v>
      </c>
      <c r="D9964" t="s">
        <v>16</v>
      </c>
      <c r="E9964" t="s">
        <v>16</v>
      </c>
      <c r="F9964" t="s">
        <v>16</v>
      </c>
      <c r="G9964" t="s">
        <v>2467</v>
      </c>
      <c r="H9964">
        <v>1</v>
      </c>
      <c r="I9964" t="s">
        <v>5232</v>
      </c>
    </row>
    <row r="9965" spans="1:9" x14ac:dyDescent="0.25">
      <c r="A9965" t="s">
        <v>40933</v>
      </c>
      <c r="B9965">
        <v>70120140</v>
      </c>
      <c r="C9965" t="s">
        <v>16</v>
      </c>
      <c r="D9965" t="s">
        <v>16</v>
      </c>
      <c r="E9965" t="s">
        <v>16</v>
      </c>
      <c r="F9965" t="s">
        <v>16</v>
      </c>
      <c r="G9965" t="s">
        <v>2467</v>
      </c>
      <c r="H9965">
        <v>1</v>
      </c>
      <c r="I9965" t="s">
        <v>5232</v>
      </c>
    </row>
    <row r="9966" spans="1:9" x14ac:dyDescent="0.25">
      <c r="A9966" t="s">
        <v>40939</v>
      </c>
      <c r="B9966">
        <v>70120140</v>
      </c>
      <c r="C9966" t="s">
        <v>16</v>
      </c>
      <c r="D9966" t="s">
        <v>16</v>
      </c>
      <c r="E9966" t="s">
        <v>16</v>
      </c>
      <c r="F9966" t="s">
        <v>16</v>
      </c>
      <c r="G9966" t="s">
        <v>2467</v>
      </c>
      <c r="H9966">
        <v>1</v>
      </c>
      <c r="I9966" t="s">
        <v>5232</v>
      </c>
    </row>
    <row r="9967" spans="1:9" x14ac:dyDescent="0.25">
      <c r="A9967" t="s">
        <v>40940</v>
      </c>
      <c r="B9967">
        <v>70120140</v>
      </c>
      <c r="C9967" t="s">
        <v>16</v>
      </c>
      <c r="D9967" t="s">
        <v>16</v>
      </c>
      <c r="E9967" t="s">
        <v>16</v>
      </c>
      <c r="F9967" t="s">
        <v>16</v>
      </c>
      <c r="G9967" t="s">
        <v>2467</v>
      </c>
      <c r="H9967">
        <v>1</v>
      </c>
      <c r="I9967" t="s">
        <v>5232</v>
      </c>
    </row>
    <row r="9968" spans="1:9" x14ac:dyDescent="0.25">
      <c r="A9968" t="s">
        <v>40941</v>
      </c>
      <c r="B9968">
        <v>70120140</v>
      </c>
      <c r="C9968" t="s">
        <v>16</v>
      </c>
      <c r="D9968" t="s">
        <v>16</v>
      </c>
      <c r="E9968" t="s">
        <v>16</v>
      </c>
      <c r="F9968" t="s">
        <v>16</v>
      </c>
      <c r="G9968" t="s">
        <v>2467</v>
      </c>
      <c r="H9968">
        <v>1</v>
      </c>
      <c r="I9968" t="s">
        <v>5232</v>
      </c>
    </row>
    <row r="9969" spans="1:9" x14ac:dyDescent="0.25">
      <c r="A9969" t="s">
        <v>40945</v>
      </c>
      <c r="B9969">
        <v>70120140</v>
      </c>
      <c r="C9969" t="s">
        <v>16</v>
      </c>
      <c r="D9969" t="s">
        <v>16</v>
      </c>
      <c r="E9969" t="s">
        <v>16</v>
      </c>
      <c r="F9969" t="s">
        <v>16</v>
      </c>
      <c r="G9969" t="s">
        <v>2467</v>
      </c>
      <c r="H9969">
        <v>1</v>
      </c>
      <c r="I9969" t="s">
        <v>5232</v>
      </c>
    </row>
    <row r="9970" spans="1:9" x14ac:dyDescent="0.25">
      <c r="A9970" t="s">
        <v>40942</v>
      </c>
      <c r="B9970">
        <v>70120140</v>
      </c>
      <c r="C9970" t="s">
        <v>16</v>
      </c>
      <c r="D9970" t="s">
        <v>16</v>
      </c>
      <c r="E9970" t="s">
        <v>16</v>
      </c>
      <c r="F9970" t="s">
        <v>16</v>
      </c>
      <c r="G9970" t="s">
        <v>2467</v>
      </c>
      <c r="H9970">
        <v>1</v>
      </c>
      <c r="I9970" t="s">
        <v>5232</v>
      </c>
    </row>
    <row r="9971" spans="1:9" x14ac:dyDescent="0.25">
      <c r="A9971" t="s">
        <v>40936</v>
      </c>
      <c r="B9971">
        <v>70120140</v>
      </c>
      <c r="C9971" t="s">
        <v>16</v>
      </c>
      <c r="D9971" t="s">
        <v>16</v>
      </c>
      <c r="E9971" t="s">
        <v>16</v>
      </c>
      <c r="F9971" t="s">
        <v>16</v>
      </c>
      <c r="G9971" t="s">
        <v>2467</v>
      </c>
      <c r="H9971">
        <v>1</v>
      </c>
      <c r="I9971" t="s">
        <v>5232</v>
      </c>
    </row>
    <row r="9972" spans="1:9" x14ac:dyDescent="0.25">
      <c r="A9972" t="s">
        <v>40948</v>
      </c>
      <c r="B9972">
        <v>70120140</v>
      </c>
      <c r="C9972" t="s">
        <v>16</v>
      </c>
      <c r="D9972" t="s">
        <v>16</v>
      </c>
      <c r="E9972" t="s">
        <v>16</v>
      </c>
      <c r="F9972" t="s">
        <v>16</v>
      </c>
      <c r="G9972" t="s">
        <v>2467</v>
      </c>
      <c r="H9972">
        <v>1</v>
      </c>
      <c r="I9972" t="s">
        <v>5232</v>
      </c>
    </row>
    <row r="9973" spans="1:9" x14ac:dyDescent="0.25">
      <c r="A9973" t="s">
        <v>40943</v>
      </c>
      <c r="B9973">
        <v>70120140</v>
      </c>
      <c r="C9973" t="s">
        <v>16</v>
      </c>
      <c r="D9973" t="s">
        <v>16</v>
      </c>
      <c r="E9973" t="s">
        <v>16</v>
      </c>
      <c r="F9973" t="s">
        <v>16</v>
      </c>
      <c r="G9973" t="s">
        <v>2467</v>
      </c>
      <c r="H9973">
        <v>1</v>
      </c>
      <c r="I9973" t="s">
        <v>5232</v>
      </c>
    </row>
    <row r="9974" spans="1:9" x14ac:dyDescent="0.25">
      <c r="A9974" t="s">
        <v>40944</v>
      </c>
      <c r="B9974">
        <v>70120140</v>
      </c>
      <c r="C9974" t="s">
        <v>16</v>
      </c>
      <c r="D9974" t="s">
        <v>16</v>
      </c>
      <c r="E9974" t="s">
        <v>16</v>
      </c>
      <c r="F9974" t="s">
        <v>16</v>
      </c>
      <c r="G9974" t="s">
        <v>2467</v>
      </c>
      <c r="H9974">
        <v>1</v>
      </c>
      <c r="I9974" t="s">
        <v>5232</v>
      </c>
    </row>
    <row r="9975" spans="1:9" x14ac:dyDescent="0.25">
      <c r="A9975" t="s">
        <v>40950</v>
      </c>
      <c r="B9975">
        <v>70120140</v>
      </c>
      <c r="C9975" t="s">
        <v>16</v>
      </c>
      <c r="D9975" t="s">
        <v>16</v>
      </c>
      <c r="E9975" t="s">
        <v>16</v>
      </c>
      <c r="F9975" t="s">
        <v>16</v>
      </c>
      <c r="G9975" t="s">
        <v>2467</v>
      </c>
      <c r="H9975">
        <v>1</v>
      </c>
      <c r="I9975" t="s">
        <v>5232</v>
      </c>
    </row>
    <row r="9976" spans="1:9" x14ac:dyDescent="0.25">
      <c r="A9976" t="s">
        <v>41191</v>
      </c>
      <c r="B9976">
        <v>70120140</v>
      </c>
      <c r="C9976" t="s">
        <v>16</v>
      </c>
      <c r="D9976" t="s">
        <v>16</v>
      </c>
      <c r="E9976" t="s">
        <v>16</v>
      </c>
      <c r="F9976" t="s">
        <v>16</v>
      </c>
      <c r="G9976" t="s">
        <v>2467</v>
      </c>
      <c r="H9976">
        <v>1</v>
      </c>
      <c r="I9976" t="s">
        <v>5232</v>
      </c>
    </row>
    <row r="9977" spans="1:9" x14ac:dyDescent="0.25">
      <c r="A9977" t="s">
        <v>41187</v>
      </c>
      <c r="B9977">
        <v>70120140</v>
      </c>
      <c r="C9977" t="s">
        <v>16</v>
      </c>
      <c r="D9977" t="s">
        <v>16</v>
      </c>
      <c r="E9977" t="s">
        <v>16</v>
      </c>
      <c r="F9977" t="s">
        <v>16</v>
      </c>
      <c r="G9977" t="s">
        <v>2467</v>
      </c>
      <c r="H9977">
        <v>1</v>
      </c>
      <c r="I9977" t="s">
        <v>5232</v>
      </c>
    </row>
    <row r="9978" spans="1:9" x14ac:dyDescent="0.25">
      <c r="A9978" t="s">
        <v>41188</v>
      </c>
      <c r="B9978">
        <v>70120140</v>
      </c>
      <c r="C9978" t="s">
        <v>16</v>
      </c>
      <c r="D9978" t="s">
        <v>16</v>
      </c>
      <c r="E9978" t="s">
        <v>16</v>
      </c>
      <c r="F9978" t="s">
        <v>16</v>
      </c>
      <c r="G9978" t="s">
        <v>2467</v>
      </c>
      <c r="H9978">
        <v>1</v>
      </c>
      <c r="I9978" t="s">
        <v>5232</v>
      </c>
    </row>
    <row r="9979" spans="1:9" x14ac:dyDescent="0.25">
      <c r="A9979" t="s">
        <v>41184</v>
      </c>
      <c r="B9979">
        <v>70120140</v>
      </c>
      <c r="C9979" t="s">
        <v>16</v>
      </c>
      <c r="D9979" t="s">
        <v>16</v>
      </c>
      <c r="E9979" t="s">
        <v>16</v>
      </c>
      <c r="F9979" t="s">
        <v>16</v>
      </c>
      <c r="G9979" t="s">
        <v>2467</v>
      </c>
      <c r="H9979">
        <v>1</v>
      </c>
      <c r="I9979" t="s">
        <v>5232</v>
      </c>
    </row>
    <row r="9980" spans="1:9" x14ac:dyDescent="0.25">
      <c r="A9980" t="s">
        <v>41194</v>
      </c>
      <c r="B9980">
        <v>70120140</v>
      </c>
      <c r="C9980" t="s">
        <v>16</v>
      </c>
      <c r="D9980" t="s">
        <v>16</v>
      </c>
      <c r="E9980" t="s">
        <v>16</v>
      </c>
      <c r="F9980" t="s">
        <v>16</v>
      </c>
      <c r="G9980" t="s">
        <v>2467</v>
      </c>
      <c r="H9980">
        <v>1</v>
      </c>
      <c r="I9980" t="s">
        <v>5232</v>
      </c>
    </row>
    <row r="9981" spans="1:9" x14ac:dyDescent="0.25">
      <c r="A9981" t="s">
        <v>41185</v>
      </c>
      <c r="B9981">
        <v>70120140</v>
      </c>
      <c r="C9981" t="s">
        <v>16</v>
      </c>
      <c r="D9981" t="s">
        <v>16</v>
      </c>
      <c r="E9981" t="s">
        <v>16</v>
      </c>
      <c r="F9981" t="s">
        <v>16</v>
      </c>
      <c r="G9981" t="s">
        <v>2467</v>
      </c>
      <c r="H9981">
        <v>1</v>
      </c>
      <c r="I9981" t="s">
        <v>5232</v>
      </c>
    </row>
    <row r="9982" spans="1:9" x14ac:dyDescent="0.25">
      <c r="A9982" t="s">
        <v>41189</v>
      </c>
      <c r="B9982">
        <v>70120140</v>
      </c>
      <c r="C9982" t="s">
        <v>16</v>
      </c>
      <c r="D9982" t="s">
        <v>16</v>
      </c>
      <c r="E9982" t="s">
        <v>16</v>
      </c>
      <c r="F9982" t="s">
        <v>16</v>
      </c>
      <c r="G9982" t="s">
        <v>2467</v>
      </c>
      <c r="H9982">
        <v>1</v>
      </c>
      <c r="I9982" t="s">
        <v>5232</v>
      </c>
    </row>
    <row r="9983" spans="1:9" x14ac:dyDescent="0.25">
      <c r="A9983" t="s">
        <v>41195</v>
      </c>
      <c r="B9983">
        <v>70120140</v>
      </c>
      <c r="C9983" t="s">
        <v>16</v>
      </c>
      <c r="D9983" t="s">
        <v>16</v>
      </c>
      <c r="E9983" t="s">
        <v>16</v>
      </c>
      <c r="F9983" t="s">
        <v>16</v>
      </c>
      <c r="G9983" t="s">
        <v>2467</v>
      </c>
      <c r="H9983">
        <v>1</v>
      </c>
      <c r="I9983" t="s">
        <v>5232</v>
      </c>
    </row>
    <row r="9984" spans="1:9" x14ac:dyDescent="0.25">
      <c r="A9984" t="s">
        <v>41190</v>
      </c>
      <c r="B9984">
        <v>70120140</v>
      </c>
      <c r="C9984" t="s">
        <v>16</v>
      </c>
      <c r="D9984" t="s">
        <v>16</v>
      </c>
      <c r="E9984" t="s">
        <v>16</v>
      </c>
      <c r="F9984" t="s">
        <v>16</v>
      </c>
      <c r="G9984" t="s">
        <v>2467</v>
      </c>
      <c r="H9984">
        <v>1</v>
      </c>
      <c r="I9984" t="s">
        <v>5232</v>
      </c>
    </row>
    <row r="9985" spans="1:9" x14ac:dyDescent="0.25">
      <c r="A9985" t="s">
        <v>41200</v>
      </c>
      <c r="B9985">
        <v>70120140</v>
      </c>
      <c r="C9985" t="s">
        <v>16</v>
      </c>
      <c r="D9985" t="s">
        <v>16</v>
      </c>
      <c r="E9985" t="s">
        <v>16</v>
      </c>
      <c r="F9985" t="s">
        <v>16</v>
      </c>
      <c r="G9985" t="s">
        <v>2467</v>
      </c>
      <c r="H9985">
        <v>1</v>
      </c>
      <c r="I9985" t="s">
        <v>5232</v>
      </c>
    </row>
    <row r="9986" spans="1:9" x14ac:dyDescent="0.25">
      <c r="A9986" t="s">
        <v>41206</v>
      </c>
      <c r="B9986">
        <v>70120140</v>
      </c>
      <c r="C9986" t="s">
        <v>16</v>
      </c>
      <c r="D9986" t="s">
        <v>16</v>
      </c>
      <c r="E9986" t="s">
        <v>16</v>
      </c>
      <c r="F9986" t="s">
        <v>16</v>
      </c>
      <c r="G9986" t="s">
        <v>2467</v>
      </c>
      <c r="H9986">
        <v>1</v>
      </c>
      <c r="I9986" t="s">
        <v>5232</v>
      </c>
    </row>
    <row r="9987" spans="1:9" x14ac:dyDescent="0.25">
      <c r="A9987" t="s">
        <v>41197</v>
      </c>
      <c r="B9987">
        <v>70120140</v>
      </c>
      <c r="C9987" t="s">
        <v>16</v>
      </c>
      <c r="D9987" t="s">
        <v>16</v>
      </c>
      <c r="E9987" t="s">
        <v>16</v>
      </c>
      <c r="F9987" t="s">
        <v>16</v>
      </c>
      <c r="G9987" t="s">
        <v>2467</v>
      </c>
      <c r="H9987">
        <v>1</v>
      </c>
      <c r="I9987" t="s">
        <v>5232</v>
      </c>
    </row>
    <row r="9988" spans="1:9" x14ac:dyDescent="0.25">
      <c r="A9988" t="s">
        <v>41840</v>
      </c>
      <c r="B9988">
        <v>70120140</v>
      </c>
      <c r="C9988" t="s">
        <v>16</v>
      </c>
      <c r="D9988" t="s">
        <v>16</v>
      </c>
      <c r="E9988" t="s">
        <v>16</v>
      </c>
      <c r="F9988" t="s">
        <v>16</v>
      </c>
      <c r="G9988" t="s">
        <v>2467</v>
      </c>
      <c r="H9988">
        <v>1</v>
      </c>
      <c r="I9988" t="s">
        <v>5232</v>
      </c>
    </row>
    <row r="9989" spans="1:9" x14ac:dyDescent="0.25">
      <c r="A9989" t="s">
        <v>41198</v>
      </c>
      <c r="B9989">
        <v>70120140</v>
      </c>
      <c r="C9989" t="s">
        <v>16</v>
      </c>
      <c r="D9989" t="s">
        <v>16</v>
      </c>
      <c r="E9989" t="s">
        <v>16</v>
      </c>
      <c r="F9989" t="s">
        <v>16</v>
      </c>
      <c r="G9989" t="s">
        <v>2467</v>
      </c>
      <c r="H9989">
        <v>1</v>
      </c>
      <c r="I9989" t="s">
        <v>5232</v>
      </c>
    </row>
    <row r="9990" spans="1:9" x14ac:dyDescent="0.25">
      <c r="A9990" t="s">
        <v>41841</v>
      </c>
      <c r="B9990">
        <v>70120140</v>
      </c>
      <c r="C9990" t="s">
        <v>16</v>
      </c>
      <c r="D9990" t="s">
        <v>16</v>
      </c>
      <c r="E9990" t="s">
        <v>16</v>
      </c>
      <c r="F9990" t="s">
        <v>16</v>
      </c>
      <c r="G9990" t="s">
        <v>2467</v>
      </c>
      <c r="H9990">
        <v>1</v>
      </c>
      <c r="I9990" t="s">
        <v>5232</v>
      </c>
    </row>
    <row r="9991" spans="1:9" x14ac:dyDescent="0.25">
      <c r="A9991" t="s">
        <v>41207</v>
      </c>
      <c r="B9991">
        <v>70120140</v>
      </c>
      <c r="C9991" t="s">
        <v>16</v>
      </c>
      <c r="D9991" t="s">
        <v>16</v>
      </c>
      <c r="E9991" t="s">
        <v>16</v>
      </c>
      <c r="F9991" t="s">
        <v>16</v>
      </c>
      <c r="G9991" t="s">
        <v>2467</v>
      </c>
      <c r="H9991">
        <v>1</v>
      </c>
      <c r="I9991" t="s">
        <v>5232</v>
      </c>
    </row>
    <row r="9992" spans="1:9" x14ac:dyDescent="0.25">
      <c r="A9992" t="s">
        <v>41208</v>
      </c>
      <c r="B9992">
        <v>70120140</v>
      </c>
      <c r="C9992" t="s">
        <v>16</v>
      </c>
      <c r="D9992" t="s">
        <v>16</v>
      </c>
      <c r="E9992" t="s">
        <v>16</v>
      </c>
      <c r="F9992" t="s">
        <v>16</v>
      </c>
      <c r="G9992" t="s">
        <v>2467</v>
      </c>
      <c r="H9992">
        <v>1</v>
      </c>
      <c r="I9992" t="s">
        <v>5232</v>
      </c>
    </row>
    <row r="9993" spans="1:9" x14ac:dyDescent="0.25">
      <c r="A9993" t="s">
        <v>41843</v>
      </c>
      <c r="B9993">
        <v>70120140</v>
      </c>
      <c r="C9993" t="s">
        <v>16</v>
      </c>
      <c r="D9993" t="s">
        <v>16</v>
      </c>
      <c r="E9993" t="s">
        <v>16</v>
      </c>
      <c r="F9993" t="s">
        <v>16</v>
      </c>
      <c r="G9993" t="s">
        <v>2467</v>
      </c>
      <c r="H9993">
        <v>1</v>
      </c>
      <c r="I9993" t="s">
        <v>5232</v>
      </c>
    </row>
    <row r="9994" spans="1:9" x14ac:dyDescent="0.25">
      <c r="A9994" t="s">
        <v>41844</v>
      </c>
      <c r="B9994">
        <v>70120140</v>
      </c>
      <c r="C9994" t="s">
        <v>16</v>
      </c>
      <c r="D9994" t="s">
        <v>16</v>
      </c>
      <c r="E9994" t="s">
        <v>16</v>
      </c>
      <c r="F9994" t="s">
        <v>16</v>
      </c>
      <c r="G9994" t="s">
        <v>2467</v>
      </c>
      <c r="H9994">
        <v>1</v>
      </c>
      <c r="I9994" t="s">
        <v>5232</v>
      </c>
    </row>
    <row r="9995" spans="1:9" x14ac:dyDescent="0.25">
      <c r="A9995" t="s">
        <v>41210</v>
      </c>
      <c r="B9995">
        <v>70120140</v>
      </c>
      <c r="C9995" t="s">
        <v>16</v>
      </c>
      <c r="D9995" t="s">
        <v>16</v>
      </c>
      <c r="E9995" t="s">
        <v>16</v>
      </c>
      <c r="F9995" t="s">
        <v>16</v>
      </c>
      <c r="G9995" t="s">
        <v>2467</v>
      </c>
      <c r="H9995">
        <v>1</v>
      </c>
      <c r="I9995" t="s">
        <v>5232</v>
      </c>
    </row>
    <row r="9996" spans="1:9" x14ac:dyDescent="0.25">
      <c r="A9996" t="s">
        <v>41211</v>
      </c>
      <c r="B9996">
        <v>70120140</v>
      </c>
      <c r="C9996" t="s">
        <v>16</v>
      </c>
      <c r="D9996" t="s">
        <v>16</v>
      </c>
      <c r="E9996" t="s">
        <v>16</v>
      </c>
      <c r="F9996" t="s">
        <v>16</v>
      </c>
      <c r="G9996" t="s">
        <v>2467</v>
      </c>
      <c r="H9996">
        <v>1</v>
      </c>
      <c r="I9996" t="s">
        <v>5232</v>
      </c>
    </row>
    <row r="9997" spans="1:9" x14ac:dyDescent="0.25">
      <c r="A9997" t="s">
        <v>41202</v>
      </c>
      <c r="B9997">
        <v>70120140</v>
      </c>
      <c r="C9997" t="s">
        <v>16</v>
      </c>
      <c r="D9997" t="s">
        <v>16</v>
      </c>
      <c r="E9997" t="s">
        <v>16</v>
      </c>
      <c r="F9997" t="s">
        <v>16</v>
      </c>
      <c r="G9997" t="s">
        <v>2467</v>
      </c>
      <c r="H9997">
        <v>1</v>
      </c>
      <c r="I9997" t="s">
        <v>5232</v>
      </c>
    </row>
    <row r="9998" spans="1:9" x14ac:dyDescent="0.25">
      <c r="A9998" t="s">
        <v>41845</v>
      </c>
      <c r="B9998">
        <v>70120140</v>
      </c>
      <c r="C9998" t="s">
        <v>16</v>
      </c>
      <c r="D9998" t="s">
        <v>16</v>
      </c>
      <c r="E9998" t="s">
        <v>16</v>
      </c>
      <c r="F9998" t="s">
        <v>16</v>
      </c>
      <c r="G9998" t="s">
        <v>2467</v>
      </c>
      <c r="H9998">
        <v>1</v>
      </c>
      <c r="I9998" t="s">
        <v>5232</v>
      </c>
    </row>
    <row r="9999" spans="1:9" x14ac:dyDescent="0.25">
      <c r="A9999" t="s">
        <v>41203</v>
      </c>
      <c r="B9999">
        <v>70120140</v>
      </c>
      <c r="C9999" t="s">
        <v>16</v>
      </c>
      <c r="D9999" t="s">
        <v>16</v>
      </c>
      <c r="E9999" t="s">
        <v>16</v>
      </c>
      <c r="F9999" t="s">
        <v>16</v>
      </c>
      <c r="G9999" t="s">
        <v>2467</v>
      </c>
      <c r="H9999">
        <v>1</v>
      </c>
      <c r="I9999" t="s">
        <v>5232</v>
      </c>
    </row>
    <row r="10000" spans="1:9" x14ac:dyDescent="0.25">
      <c r="A10000" t="s">
        <v>41204</v>
      </c>
      <c r="B10000">
        <v>70120140</v>
      </c>
      <c r="C10000" t="s">
        <v>16</v>
      </c>
      <c r="D10000" t="s">
        <v>16</v>
      </c>
      <c r="E10000" t="s">
        <v>16</v>
      </c>
      <c r="F10000" t="s">
        <v>16</v>
      </c>
      <c r="G10000" t="s">
        <v>2467</v>
      </c>
      <c r="H10000">
        <v>1</v>
      </c>
      <c r="I10000" t="s">
        <v>5232</v>
      </c>
    </row>
    <row r="10001" spans="1:9" x14ac:dyDescent="0.25">
      <c r="A10001" t="s">
        <v>41205</v>
      </c>
      <c r="B10001">
        <v>70120140</v>
      </c>
      <c r="C10001" t="s">
        <v>16</v>
      </c>
      <c r="D10001" t="s">
        <v>16</v>
      </c>
      <c r="E10001" t="s">
        <v>16</v>
      </c>
      <c r="F10001" t="s">
        <v>16</v>
      </c>
      <c r="G10001" t="s">
        <v>2467</v>
      </c>
      <c r="H10001">
        <v>1</v>
      </c>
      <c r="I10001" t="s">
        <v>5232</v>
      </c>
    </row>
    <row r="10002" spans="1:9" x14ac:dyDescent="0.25">
      <c r="A10002" t="s">
        <v>9115</v>
      </c>
      <c r="B10002">
        <v>75180019</v>
      </c>
      <c r="C10002" t="s">
        <v>16</v>
      </c>
      <c r="D10002" t="s">
        <v>16</v>
      </c>
      <c r="E10002" t="s">
        <v>16</v>
      </c>
      <c r="F10002" t="s">
        <v>16</v>
      </c>
      <c r="G10002" t="s">
        <v>2430</v>
      </c>
      <c r="H10002">
        <v>1</v>
      </c>
      <c r="I10002" t="s">
        <v>5227</v>
      </c>
    </row>
    <row r="10003" spans="1:9" x14ac:dyDescent="0.25">
      <c r="A10003" t="s">
        <v>9387</v>
      </c>
      <c r="B10003">
        <v>75421677</v>
      </c>
      <c r="C10003" t="s">
        <v>16</v>
      </c>
      <c r="D10003" t="s">
        <v>16</v>
      </c>
      <c r="E10003" t="s">
        <v>16</v>
      </c>
      <c r="F10003" t="s">
        <v>16</v>
      </c>
      <c r="G10003" t="s">
        <v>3368</v>
      </c>
      <c r="H10003">
        <v>1</v>
      </c>
      <c r="I10003" t="s">
        <v>4892</v>
      </c>
    </row>
    <row r="10004" spans="1:9" x14ac:dyDescent="0.25">
      <c r="A10004" t="s">
        <v>9385</v>
      </c>
      <c r="B10004">
        <v>75421677</v>
      </c>
      <c r="C10004" t="s">
        <v>16</v>
      </c>
      <c r="D10004" t="s">
        <v>16</v>
      </c>
      <c r="E10004" t="s">
        <v>16</v>
      </c>
      <c r="F10004" t="s">
        <v>16</v>
      </c>
      <c r="G10004" t="s">
        <v>3368</v>
      </c>
      <c r="H10004">
        <v>1</v>
      </c>
      <c r="I10004" t="s">
        <v>4892</v>
      </c>
    </row>
    <row r="10005" spans="1:9" x14ac:dyDescent="0.25">
      <c r="A10005" t="s">
        <v>8291</v>
      </c>
      <c r="B10005">
        <v>75421677</v>
      </c>
      <c r="C10005" t="s">
        <v>16</v>
      </c>
      <c r="D10005" t="s">
        <v>16</v>
      </c>
      <c r="E10005" t="s">
        <v>16</v>
      </c>
      <c r="F10005" t="s">
        <v>16</v>
      </c>
      <c r="G10005" t="s">
        <v>3368</v>
      </c>
      <c r="H10005">
        <v>1</v>
      </c>
      <c r="I10005" t="s">
        <v>4892</v>
      </c>
    </row>
    <row r="10006" spans="1:9" x14ac:dyDescent="0.25">
      <c r="A10006" t="s">
        <v>8286</v>
      </c>
      <c r="B10006">
        <v>75421677</v>
      </c>
      <c r="C10006" t="s">
        <v>16</v>
      </c>
      <c r="D10006" t="s">
        <v>16</v>
      </c>
      <c r="E10006" t="s">
        <v>16</v>
      </c>
      <c r="F10006" t="s">
        <v>16</v>
      </c>
      <c r="G10006" t="s">
        <v>3368</v>
      </c>
      <c r="H10006">
        <v>1</v>
      </c>
      <c r="I10006" t="s">
        <v>4892</v>
      </c>
    </row>
    <row r="10007" spans="1:9" x14ac:dyDescent="0.25">
      <c r="A10007" t="s">
        <v>9386</v>
      </c>
      <c r="B10007">
        <v>75421677</v>
      </c>
      <c r="C10007" t="s">
        <v>16</v>
      </c>
      <c r="D10007" t="s">
        <v>16</v>
      </c>
      <c r="E10007" t="s">
        <v>16</v>
      </c>
      <c r="F10007" t="s">
        <v>16</v>
      </c>
      <c r="G10007" t="s">
        <v>3368</v>
      </c>
      <c r="H10007">
        <v>1</v>
      </c>
      <c r="I10007" t="s">
        <v>4892</v>
      </c>
    </row>
    <row r="10008" spans="1:9" x14ac:dyDescent="0.25">
      <c r="A10008" t="s">
        <v>8288</v>
      </c>
      <c r="B10008">
        <v>75421677</v>
      </c>
      <c r="C10008" t="s">
        <v>16</v>
      </c>
      <c r="D10008" t="s">
        <v>16</v>
      </c>
      <c r="E10008" t="s">
        <v>16</v>
      </c>
      <c r="F10008" t="s">
        <v>16</v>
      </c>
      <c r="G10008" t="s">
        <v>3368</v>
      </c>
      <c r="H10008">
        <v>1</v>
      </c>
      <c r="I10008" t="s">
        <v>4892</v>
      </c>
    </row>
    <row r="10009" spans="1:9" x14ac:dyDescent="0.25">
      <c r="A10009" t="s">
        <v>8287</v>
      </c>
      <c r="B10009">
        <v>75421677</v>
      </c>
      <c r="C10009" t="s">
        <v>16</v>
      </c>
      <c r="D10009" t="s">
        <v>16</v>
      </c>
      <c r="E10009" t="s">
        <v>16</v>
      </c>
      <c r="F10009" t="s">
        <v>16</v>
      </c>
      <c r="G10009" t="s">
        <v>3368</v>
      </c>
      <c r="H10009">
        <v>1</v>
      </c>
      <c r="I10009" t="s">
        <v>4892</v>
      </c>
    </row>
    <row r="10010" spans="1:9" x14ac:dyDescent="0.25">
      <c r="A10010" t="s">
        <v>11807</v>
      </c>
      <c r="B10010">
        <v>66158040</v>
      </c>
      <c r="C10010" t="s">
        <v>16</v>
      </c>
      <c r="D10010" t="s">
        <v>16</v>
      </c>
      <c r="E10010" t="s">
        <v>16</v>
      </c>
      <c r="F10010" t="s">
        <v>16</v>
      </c>
      <c r="G10010" t="s">
        <v>13920</v>
      </c>
      <c r="H10010">
        <v>1</v>
      </c>
      <c r="I10010" t="s">
        <v>15844</v>
      </c>
    </row>
    <row r="10011" spans="1:9" x14ac:dyDescent="0.25">
      <c r="A10011" t="s">
        <v>11644</v>
      </c>
      <c r="B10011">
        <v>66158040</v>
      </c>
      <c r="C10011" t="s">
        <v>16</v>
      </c>
      <c r="D10011" t="s">
        <v>16</v>
      </c>
      <c r="E10011" t="s">
        <v>16</v>
      </c>
      <c r="F10011" t="s">
        <v>16</v>
      </c>
      <c r="G10011" t="s">
        <v>13920</v>
      </c>
      <c r="H10011">
        <v>1</v>
      </c>
      <c r="I10011" t="s">
        <v>15844</v>
      </c>
    </row>
    <row r="10012" spans="1:9" x14ac:dyDescent="0.25">
      <c r="A10012" t="s">
        <v>14649</v>
      </c>
      <c r="B10012">
        <v>75211662</v>
      </c>
      <c r="C10012" t="s">
        <v>16</v>
      </c>
      <c r="D10012" t="s">
        <v>16</v>
      </c>
      <c r="E10012" t="s">
        <v>16</v>
      </c>
      <c r="F10012" t="s">
        <v>16</v>
      </c>
      <c r="G10012" t="s">
        <v>7015</v>
      </c>
      <c r="H10012">
        <v>1</v>
      </c>
      <c r="I10012" t="s">
        <v>7143</v>
      </c>
    </row>
    <row r="10013" spans="1:9" x14ac:dyDescent="0.25">
      <c r="A10013" t="s">
        <v>14642</v>
      </c>
      <c r="B10013">
        <v>75211662</v>
      </c>
      <c r="C10013" t="s">
        <v>16</v>
      </c>
      <c r="D10013" t="s">
        <v>16</v>
      </c>
      <c r="E10013" t="s">
        <v>16</v>
      </c>
      <c r="F10013" t="s">
        <v>16</v>
      </c>
      <c r="G10013" t="s">
        <v>7015</v>
      </c>
      <c r="H10013">
        <v>1</v>
      </c>
      <c r="I10013" t="s">
        <v>7143</v>
      </c>
    </row>
    <row r="10014" spans="1:9" x14ac:dyDescent="0.25">
      <c r="A10014" t="s">
        <v>14643</v>
      </c>
      <c r="B10014">
        <v>75211662</v>
      </c>
      <c r="C10014" t="s">
        <v>16</v>
      </c>
      <c r="D10014" t="s">
        <v>16</v>
      </c>
      <c r="E10014" t="s">
        <v>16</v>
      </c>
      <c r="F10014" t="s">
        <v>16</v>
      </c>
      <c r="G10014" t="s">
        <v>7015</v>
      </c>
      <c r="H10014">
        <v>1</v>
      </c>
      <c r="I10014" t="s">
        <v>7143</v>
      </c>
    </row>
    <row r="10015" spans="1:9" x14ac:dyDescent="0.25">
      <c r="A10015" t="s">
        <v>14652</v>
      </c>
      <c r="B10015">
        <v>75211662</v>
      </c>
      <c r="C10015" t="s">
        <v>16</v>
      </c>
      <c r="D10015" t="s">
        <v>16</v>
      </c>
      <c r="E10015" t="s">
        <v>16</v>
      </c>
      <c r="F10015" t="s">
        <v>16</v>
      </c>
      <c r="G10015" t="s">
        <v>7015</v>
      </c>
      <c r="H10015">
        <v>1</v>
      </c>
      <c r="I10015" t="s">
        <v>7143</v>
      </c>
    </row>
    <row r="10016" spans="1:9" x14ac:dyDescent="0.25">
      <c r="A10016" t="s">
        <v>14078</v>
      </c>
      <c r="B10016">
        <v>70120140</v>
      </c>
      <c r="C10016" t="s">
        <v>16</v>
      </c>
      <c r="D10016" t="s">
        <v>16</v>
      </c>
      <c r="E10016" t="s">
        <v>16</v>
      </c>
      <c r="F10016" t="s">
        <v>16</v>
      </c>
      <c r="G10016" t="s">
        <v>2467</v>
      </c>
      <c r="H10016">
        <v>1</v>
      </c>
      <c r="I10016" t="s">
        <v>5232</v>
      </c>
    </row>
    <row r="10017" spans="1:9" x14ac:dyDescent="0.25">
      <c r="A10017" t="s">
        <v>8826</v>
      </c>
      <c r="B10017">
        <v>75211662</v>
      </c>
      <c r="C10017" t="s">
        <v>16</v>
      </c>
      <c r="D10017" t="s">
        <v>16</v>
      </c>
      <c r="E10017" t="s">
        <v>16</v>
      </c>
      <c r="F10017" t="s">
        <v>16</v>
      </c>
      <c r="G10017" t="s">
        <v>7015</v>
      </c>
      <c r="H10017">
        <v>1</v>
      </c>
      <c r="I10017" t="s">
        <v>7143</v>
      </c>
    </row>
    <row r="10018" spans="1:9" x14ac:dyDescent="0.25">
      <c r="A10018" t="s">
        <v>8824</v>
      </c>
      <c r="B10018">
        <v>75211662</v>
      </c>
      <c r="C10018" t="s">
        <v>16</v>
      </c>
      <c r="D10018" t="s">
        <v>16</v>
      </c>
      <c r="E10018" t="s">
        <v>16</v>
      </c>
      <c r="F10018" t="s">
        <v>16</v>
      </c>
      <c r="G10018" t="s">
        <v>7015</v>
      </c>
      <c r="H10018">
        <v>1</v>
      </c>
      <c r="I10018" t="s">
        <v>7143</v>
      </c>
    </row>
    <row r="10019" spans="1:9" x14ac:dyDescent="0.25">
      <c r="A10019" t="s">
        <v>8823</v>
      </c>
      <c r="B10019">
        <v>75211662</v>
      </c>
      <c r="C10019" t="s">
        <v>16</v>
      </c>
      <c r="D10019" t="s">
        <v>16</v>
      </c>
      <c r="E10019" t="s">
        <v>16</v>
      </c>
      <c r="F10019" t="s">
        <v>16</v>
      </c>
      <c r="G10019" t="s">
        <v>7015</v>
      </c>
      <c r="H10019">
        <v>1</v>
      </c>
      <c r="I10019" t="s">
        <v>7143</v>
      </c>
    </row>
    <row r="10020" spans="1:9" x14ac:dyDescent="0.25">
      <c r="A10020" t="s">
        <v>8825</v>
      </c>
      <c r="B10020">
        <v>75211662</v>
      </c>
      <c r="C10020" t="s">
        <v>16</v>
      </c>
      <c r="D10020" t="s">
        <v>16</v>
      </c>
      <c r="E10020" t="s">
        <v>16</v>
      </c>
      <c r="F10020" t="s">
        <v>16</v>
      </c>
      <c r="G10020" t="s">
        <v>7015</v>
      </c>
      <c r="H10020">
        <v>1</v>
      </c>
      <c r="I10020" t="s">
        <v>7143</v>
      </c>
    </row>
    <row r="10021" spans="1:9" x14ac:dyDescent="0.25">
      <c r="A10021" t="s">
        <v>11518</v>
      </c>
      <c r="B10021">
        <v>75577000</v>
      </c>
      <c r="C10021" t="s">
        <v>16</v>
      </c>
      <c r="D10021" t="s">
        <v>16</v>
      </c>
      <c r="E10021" t="s">
        <v>16</v>
      </c>
      <c r="F10021" t="s">
        <v>16</v>
      </c>
      <c r="G10021" t="s">
        <v>3759</v>
      </c>
      <c r="H10021">
        <v>2</v>
      </c>
      <c r="I10021" t="s">
        <v>4898</v>
      </c>
    </row>
    <row r="10022" spans="1:9" x14ac:dyDescent="0.25">
      <c r="A10022" t="s">
        <v>11542</v>
      </c>
      <c r="B10022">
        <v>75180019</v>
      </c>
      <c r="C10022" t="s">
        <v>16</v>
      </c>
      <c r="D10022" t="s">
        <v>16</v>
      </c>
      <c r="E10022" t="s">
        <v>16</v>
      </c>
      <c r="F10022" t="s">
        <v>16</v>
      </c>
      <c r="G10022" t="s">
        <v>2430</v>
      </c>
      <c r="H10022">
        <v>1</v>
      </c>
      <c r="I10022" t="s">
        <v>5227</v>
      </c>
    </row>
    <row r="10023" spans="1:9" x14ac:dyDescent="0.25">
      <c r="A10023" t="s">
        <v>11651</v>
      </c>
      <c r="B10023">
        <v>75180019</v>
      </c>
      <c r="C10023" t="s">
        <v>16</v>
      </c>
      <c r="D10023" t="s">
        <v>16</v>
      </c>
      <c r="E10023" t="s">
        <v>16</v>
      </c>
      <c r="F10023" t="s">
        <v>16</v>
      </c>
      <c r="G10023" t="s">
        <v>2430</v>
      </c>
      <c r="H10023">
        <v>1</v>
      </c>
      <c r="I10023" t="s">
        <v>5227</v>
      </c>
    </row>
    <row r="10024" spans="1:9" x14ac:dyDescent="0.25">
      <c r="A10024" t="s">
        <v>10980</v>
      </c>
      <c r="B10024">
        <v>66158040</v>
      </c>
      <c r="C10024" t="s">
        <v>16</v>
      </c>
      <c r="D10024" t="s">
        <v>16</v>
      </c>
      <c r="E10024" t="s">
        <v>16</v>
      </c>
      <c r="F10024" t="s">
        <v>16</v>
      </c>
      <c r="G10024" t="s">
        <v>13920</v>
      </c>
      <c r="H10024">
        <v>1</v>
      </c>
      <c r="I10024" t="s">
        <v>15844</v>
      </c>
    </row>
    <row r="10025" spans="1:9" x14ac:dyDescent="0.25">
      <c r="A10025" t="s">
        <v>16652</v>
      </c>
      <c r="B10025">
        <v>70120140</v>
      </c>
      <c r="C10025" t="s">
        <v>16</v>
      </c>
      <c r="D10025" t="s">
        <v>16</v>
      </c>
      <c r="E10025" t="s">
        <v>16</v>
      </c>
      <c r="F10025" t="s">
        <v>16</v>
      </c>
      <c r="G10025" t="s">
        <v>2467</v>
      </c>
      <c r="H10025">
        <v>1</v>
      </c>
      <c r="I10025" t="s">
        <v>5232</v>
      </c>
    </row>
    <row r="10026" spans="1:9" x14ac:dyDescent="0.25">
      <c r="A10026" t="s">
        <v>16657</v>
      </c>
      <c r="B10026">
        <v>70120140</v>
      </c>
      <c r="C10026" t="s">
        <v>16</v>
      </c>
      <c r="D10026" t="s">
        <v>16</v>
      </c>
      <c r="E10026" t="s">
        <v>16</v>
      </c>
      <c r="F10026" t="s">
        <v>16</v>
      </c>
      <c r="G10026" t="s">
        <v>2467</v>
      </c>
      <c r="H10026">
        <v>1</v>
      </c>
      <c r="I10026" t="s">
        <v>5232</v>
      </c>
    </row>
    <row r="10027" spans="1:9" x14ac:dyDescent="0.25">
      <c r="A10027" t="s">
        <v>12282</v>
      </c>
      <c r="B10027">
        <v>75211662</v>
      </c>
      <c r="C10027" t="s">
        <v>16</v>
      </c>
      <c r="D10027" t="s">
        <v>16</v>
      </c>
      <c r="E10027" t="s">
        <v>16</v>
      </c>
      <c r="F10027" t="s">
        <v>16</v>
      </c>
      <c r="G10027" t="s">
        <v>7015</v>
      </c>
      <c r="H10027">
        <v>1</v>
      </c>
      <c r="I10027" t="s">
        <v>7143</v>
      </c>
    </row>
    <row r="10028" spans="1:9" x14ac:dyDescent="0.25">
      <c r="A10028" t="s">
        <v>12281</v>
      </c>
      <c r="B10028">
        <v>75211662</v>
      </c>
      <c r="C10028" t="s">
        <v>16</v>
      </c>
      <c r="D10028" t="s">
        <v>16</v>
      </c>
      <c r="E10028" t="s">
        <v>16</v>
      </c>
      <c r="F10028" t="s">
        <v>16</v>
      </c>
      <c r="G10028" t="s">
        <v>7015</v>
      </c>
      <c r="H10028">
        <v>1</v>
      </c>
      <c r="I10028" t="s">
        <v>7143</v>
      </c>
    </row>
    <row r="10029" spans="1:9" x14ac:dyDescent="0.25">
      <c r="A10029" t="s">
        <v>12277</v>
      </c>
      <c r="B10029">
        <v>75211662</v>
      </c>
      <c r="C10029" t="s">
        <v>16</v>
      </c>
      <c r="D10029" t="s">
        <v>16</v>
      </c>
      <c r="E10029" t="s">
        <v>16</v>
      </c>
      <c r="F10029" t="s">
        <v>16</v>
      </c>
      <c r="G10029" t="s">
        <v>7015</v>
      </c>
      <c r="H10029">
        <v>1</v>
      </c>
      <c r="I10029" t="s">
        <v>7143</v>
      </c>
    </row>
    <row r="10030" spans="1:9" x14ac:dyDescent="0.25">
      <c r="A10030" t="s">
        <v>12278</v>
      </c>
      <c r="B10030">
        <v>75211662</v>
      </c>
      <c r="C10030" t="s">
        <v>16</v>
      </c>
      <c r="D10030" t="s">
        <v>16</v>
      </c>
      <c r="E10030" t="s">
        <v>16</v>
      </c>
      <c r="F10030" t="s">
        <v>16</v>
      </c>
      <c r="G10030" t="s">
        <v>7015</v>
      </c>
      <c r="H10030">
        <v>1</v>
      </c>
      <c r="I10030" t="s">
        <v>7143</v>
      </c>
    </row>
    <row r="10031" spans="1:9" x14ac:dyDescent="0.25">
      <c r="A10031" t="s">
        <v>12279</v>
      </c>
      <c r="B10031">
        <v>75211662</v>
      </c>
      <c r="C10031" t="s">
        <v>16</v>
      </c>
      <c r="D10031" t="s">
        <v>16</v>
      </c>
      <c r="E10031" t="s">
        <v>16</v>
      </c>
      <c r="F10031" t="s">
        <v>16</v>
      </c>
      <c r="G10031" t="s">
        <v>7015</v>
      </c>
      <c r="H10031">
        <v>1</v>
      </c>
      <c r="I10031" t="s">
        <v>7143</v>
      </c>
    </row>
    <row r="10032" spans="1:9" x14ac:dyDescent="0.25">
      <c r="A10032" t="s">
        <v>12280</v>
      </c>
      <c r="B10032">
        <v>75211662</v>
      </c>
      <c r="C10032" t="s">
        <v>16</v>
      </c>
      <c r="D10032" t="s">
        <v>16</v>
      </c>
      <c r="E10032" t="s">
        <v>16</v>
      </c>
      <c r="F10032" t="s">
        <v>16</v>
      </c>
      <c r="G10032" t="s">
        <v>7015</v>
      </c>
      <c r="H10032">
        <v>1</v>
      </c>
      <c r="I10032" t="s">
        <v>7143</v>
      </c>
    </row>
    <row r="10033" spans="1:9" x14ac:dyDescent="0.25">
      <c r="A10033" t="s">
        <v>14552</v>
      </c>
      <c r="B10033">
        <v>75586804</v>
      </c>
      <c r="C10033" t="s">
        <v>16</v>
      </c>
      <c r="D10033" t="s">
        <v>16</v>
      </c>
      <c r="E10033" t="s">
        <v>16</v>
      </c>
      <c r="F10033" t="s">
        <v>16</v>
      </c>
      <c r="G10033" t="s">
        <v>3787</v>
      </c>
      <c r="H10033">
        <v>1</v>
      </c>
      <c r="I10033" t="s">
        <v>5228</v>
      </c>
    </row>
    <row r="10034" spans="1:9" x14ac:dyDescent="0.25">
      <c r="A10034" t="s">
        <v>12196</v>
      </c>
      <c r="B10034">
        <v>57617080</v>
      </c>
      <c r="C10034" t="s">
        <v>16</v>
      </c>
      <c r="D10034" t="s">
        <v>16</v>
      </c>
      <c r="E10034" t="s">
        <v>16</v>
      </c>
      <c r="F10034" t="s">
        <v>16</v>
      </c>
      <c r="G10034" t="s">
        <v>11284</v>
      </c>
      <c r="H10034">
        <v>1</v>
      </c>
      <c r="I10034" t="s">
        <v>13149</v>
      </c>
    </row>
    <row r="10035" spans="1:9" x14ac:dyDescent="0.25">
      <c r="A10035" t="s">
        <v>12192</v>
      </c>
      <c r="B10035">
        <v>57617080</v>
      </c>
      <c r="C10035" t="s">
        <v>16</v>
      </c>
      <c r="D10035" t="s">
        <v>16</v>
      </c>
      <c r="E10035" t="s">
        <v>16</v>
      </c>
      <c r="F10035" t="s">
        <v>16</v>
      </c>
      <c r="G10035" t="s">
        <v>11284</v>
      </c>
      <c r="H10035">
        <v>1</v>
      </c>
      <c r="I10035" t="s">
        <v>13149</v>
      </c>
    </row>
    <row r="10036" spans="1:9" x14ac:dyDescent="0.25">
      <c r="A10036" t="s">
        <v>10908</v>
      </c>
      <c r="B10036">
        <v>29458561</v>
      </c>
      <c r="C10036" t="s">
        <v>16</v>
      </c>
      <c r="D10036" t="s">
        <v>16</v>
      </c>
      <c r="E10036" t="s">
        <v>16</v>
      </c>
      <c r="F10036" t="s">
        <v>16</v>
      </c>
      <c r="G10036" t="s">
        <v>14111</v>
      </c>
      <c r="H10036">
        <v>1</v>
      </c>
      <c r="I10036" t="s">
        <v>15859</v>
      </c>
    </row>
    <row r="10037" spans="1:9" x14ac:dyDescent="0.25">
      <c r="A10037" t="s">
        <v>41257</v>
      </c>
      <c r="B10037">
        <v>76569900</v>
      </c>
      <c r="C10037" t="s">
        <v>16</v>
      </c>
      <c r="D10037" t="s">
        <v>16</v>
      </c>
      <c r="E10037" t="s">
        <v>16</v>
      </c>
      <c r="F10037" t="s">
        <v>16</v>
      </c>
      <c r="G10037" t="s">
        <v>41086</v>
      </c>
      <c r="H10037">
        <v>2</v>
      </c>
      <c r="I10037" t="s">
        <v>42266</v>
      </c>
    </row>
    <row r="10038" spans="1:9" x14ac:dyDescent="0.25">
      <c r="A10038" t="s">
        <v>41257</v>
      </c>
      <c r="B10038">
        <v>75577000</v>
      </c>
      <c r="C10038" t="s">
        <v>16</v>
      </c>
      <c r="D10038" t="s">
        <v>16</v>
      </c>
      <c r="E10038" t="s">
        <v>16</v>
      </c>
      <c r="F10038" t="s">
        <v>16</v>
      </c>
      <c r="G10038" t="s">
        <v>3759</v>
      </c>
      <c r="H10038">
        <v>1</v>
      </c>
      <c r="I10038" t="s">
        <v>4898</v>
      </c>
    </row>
    <row r="10039" spans="1:9" x14ac:dyDescent="0.25">
      <c r="A10039" t="s">
        <v>14409</v>
      </c>
      <c r="B10039">
        <v>96266400</v>
      </c>
      <c r="C10039" t="s">
        <v>16</v>
      </c>
      <c r="D10039" t="s">
        <v>16</v>
      </c>
      <c r="E10039" t="s">
        <v>16</v>
      </c>
      <c r="F10039" t="s">
        <v>16</v>
      </c>
      <c r="G10039" t="s">
        <v>13916</v>
      </c>
      <c r="H10039">
        <v>1</v>
      </c>
      <c r="I10039" t="s">
        <v>15843</v>
      </c>
    </row>
    <row r="10040" spans="1:9" x14ac:dyDescent="0.25">
      <c r="A10040" t="s">
        <v>14411</v>
      </c>
      <c r="B10040">
        <v>96266400</v>
      </c>
      <c r="C10040" t="s">
        <v>16</v>
      </c>
      <c r="D10040" t="s">
        <v>16</v>
      </c>
      <c r="E10040" t="s">
        <v>16</v>
      </c>
      <c r="F10040" t="s">
        <v>16</v>
      </c>
      <c r="G10040" t="s">
        <v>13916</v>
      </c>
      <c r="H10040">
        <v>1</v>
      </c>
      <c r="I10040" t="s">
        <v>15843</v>
      </c>
    </row>
    <row r="10041" spans="1:9" x14ac:dyDescent="0.25">
      <c r="A10041" t="s">
        <v>14058</v>
      </c>
      <c r="B10041">
        <v>75577000</v>
      </c>
      <c r="C10041" t="s">
        <v>16</v>
      </c>
      <c r="D10041" t="s">
        <v>16</v>
      </c>
      <c r="E10041" t="s">
        <v>16</v>
      </c>
      <c r="F10041" t="s">
        <v>16</v>
      </c>
      <c r="G10041" t="s">
        <v>3759</v>
      </c>
      <c r="H10041">
        <v>1</v>
      </c>
      <c r="I10041" t="s">
        <v>4898</v>
      </c>
    </row>
    <row r="10042" spans="1:9" x14ac:dyDescent="0.25">
      <c r="A10042" t="s">
        <v>14120</v>
      </c>
      <c r="B10042">
        <v>96266400</v>
      </c>
      <c r="C10042" t="s">
        <v>16</v>
      </c>
      <c r="D10042" t="s">
        <v>16</v>
      </c>
      <c r="E10042" t="s">
        <v>16</v>
      </c>
      <c r="F10042" t="s">
        <v>16</v>
      </c>
      <c r="G10042" t="s">
        <v>13916</v>
      </c>
      <c r="H10042">
        <v>1</v>
      </c>
      <c r="I10042" t="s">
        <v>15843</v>
      </c>
    </row>
    <row r="10043" spans="1:9" x14ac:dyDescent="0.25">
      <c r="A10043" t="s">
        <v>14123</v>
      </c>
      <c r="B10043">
        <v>96266400</v>
      </c>
      <c r="C10043" t="s">
        <v>16</v>
      </c>
      <c r="D10043" t="s">
        <v>16</v>
      </c>
      <c r="E10043" t="s">
        <v>16</v>
      </c>
      <c r="F10043" t="s">
        <v>16</v>
      </c>
      <c r="G10043" t="s">
        <v>13916</v>
      </c>
      <c r="H10043">
        <v>1</v>
      </c>
      <c r="I10043" t="s">
        <v>15843</v>
      </c>
    </row>
    <row r="10044" spans="1:9" x14ac:dyDescent="0.25">
      <c r="A10044" t="s">
        <v>41222</v>
      </c>
      <c r="B10044">
        <v>76569900</v>
      </c>
      <c r="C10044" t="s">
        <v>16</v>
      </c>
      <c r="D10044" t="s">
        <v>16</v>
      </c>
      <c r="E10044" t="s">
        <v>16</v>
      </c>
      <c r="F10044" t="s">
        <v>16</v>
      </c>
      <c r="G10044" t="s">
        <v>41086</v>
      </c>
      <c r="H10044">
        <v>1</v>
      </c>
      <c r="I10044" t="s">
        <v>42254</v>
      </c>
    </row>
    <row r="10045" spans="1:9" x14ac:dyDescent="0.25">
      <c r="A10045" t="s">
        <v>41410</v>
      </c>
      <c r="B10045">
        <v>96266400</v>
      </c>
      <c r="C10045" t="s">
        <v>16</v>
      </c>
      <c r="D10045" t="s">
        <v>16</v>
      </c>
      <c r="E10045" t="s">
        <v>16</v>
      </c>
      <c r="F10045" t="s">
        <v>16</v>
      </c>
      <c r="G10045" t="s">
        <v>13916</v>
      </c>
      <c r="H10045">
        <v>1</v>
      </c>
      <c r="I10045" t="s">
        <v>15843</v>
      </c>
    </row>
    <row r="10046" spans="1:9" x14ac:dyDescent="0.25">
      <c r="A10046" t="s">
        <v>42048</v>
      </c>
      <c r="B10046">
        <v>46352425</v>
      </c>
      <c r="C10046" t="s">
        <v>16</v>
      </c>
      <c r="D10046" t="s">
        <v>16</v>
      </c>
      <c r="E10046" t="s">
        <v>16</v>
      </c>
      <c r="F10046" t="s">
        <v>16</v>
      </c>
      <c r="G10046" t="s">
        <v>14217</v>
      </c>
      <c r="H10046">
        <v>1</v>
      </c>
      <c r="I10046" t="s">
        <v>15856</v>
      </c>
    </row>
    <row r="10047" spans="1:9" x14ac:dyDescent="0.25">
      <c r="A10047" t="s">
        <v>40966</v>
      </c>
      <c r="B10047">
        <v>96266400</v>
      </c>
      <c r="C10047" t="s">
        <v>16</v>
      </c>
      <c r="D10047" t="s">
        <v>16</v>
      </c>
      <c r="E10047" t="s">
        <v>16</v>
      </c>
      <c r="F10047" t="s">
        <v>16</v>
      </c>
      <c r="G10047" t="s">
        <v>13916</v>
      </c>
      <c r="H10047">
        <v>1</v>
      </c>
      <c r="I10047" t="s">
        <v>15843</v>
      </c>
    </row>
    <row r="10048" spans="1:9" x14ac:dyDescent="0.25">
      <c r="A10048" t="s">
        <v>11385</v>
      </c>
      <c r="B10048">
        <v>75180019</v>
      </c>
      <c r="C10048" t="s">
        <v>16</v>
      </c>
      <c r="D10048" t="s">
        <v>16</v>
      </c>
      <c r="E10048" t="s">
        <v>16</v>
      </c>
      <c r="F10048" t="s">
        <v>16</v>
      </c>
      <c r="G10048" t="s">
        <v>2430</v>
      </c>
      <c r="H10048">
        <v>1</v>
      </c>
      <c r="I10048" t="s">
        <v>5227</v>
      </c>
    </row>
    <row r="10049" spans="1:9" x14ac:dyDescent="0.25">
      <c r="A10049" t="s">
        <v>11332</v>
      </c>
      <c r="B10049">
        <v>74755755</v>
      </c>
      <c r="C10049" t="s">
        <v>16</v>
      </c>
      <c r="D10049" t="s">
        <v>16</v>
      </c>
      <c r="E10049" t="s">
        <v>16</v>
      </c>
      <c r="F10049" t="s">
        <v>16</v>
      </c>
      <c r="G10049" t="s">
        <v>4786</v>
      </c>
      <c r="H10049">
        <v>1</v>
      </c>
      <c r="I10049" t="s">
        <v>4922</v>
      </c>
    </row>
    <row r="10050" spans="1:9" x14ac:dyDescent="0.25">
      <c r="A10050" t="s">
        <v>12283</v>
      </c>
      <c r="B10050">
        <v>74755755</v>
      </c>
      <c r="C10050" t="s">
        <v>16</v>
      </c>
      <c r="D10050" t="s">
        <v>16</v>
      </c>
      <c r="E10050" t="s">
        <v>16</v>
      </c>
      <c r="F10050" t="s">
        <v>16</v>
      </c>
      <c r="G10050" t="s">
        <v>4786</v>
      </c>
      <c r="H10050">
        <v>1</v>
      </c>
      <c r="I10050" t="s">
        <v>4922</v>
      </c>
    </row>
    <row r="10051" spans="1:9" x14ac:dyDescent="0.25">
      <c r="A10051" t="s">
        <v>12284</v>
      </c>
      <c r="B10051">
        <v>74755755</v>
      </c>
      <c r="C10051" t="s">
        <v>16</v>
      </c>
      <c r="D10051" t="s">
        <v>16</v>
      </c>
      <c r="E10051" t="s">
        <v>16</v>
      </c>
      <c r="F10051" t="s">
        <v>16</v>
      </c>
      <c r="G10051" t="s">
        <v>4786</v>
      </c>
      <c r="H10051">
        <v>1</v>
      </c>
      <c r="I10051" t="s">
        <v>4922</v>
      </c>
    </row>
    <row r="10052" spans="1:9" x14ac:dyDescent="0.25">
      <c r="A10052" t="s">
        <v>11582</v>
      </c>
      <c r="B10052">
        <v>76991777</v>
      </c>
      <c r="C10052" t="s">
        <v>16</v>
      </c>
      <c r="D10052" t="s">
        <v>16</v>
      </c>
      <c r="E10052" t="s">
        <v>16</v>
      </c>
      <c r="F10052" t="s">
        <v>16</v>
      </c>
      <c r="G10052" t="s">
        <v>10931</v>
      </c>
      <c r="H10052">
        <v>1</v>
      </c>
      <c r="I10052" t="s">
        <v>13142</v>
      </c>
    </row>
    <row r="10053" spans="1:9" x14ac:dyDescent="0.25">
      <c r="A10053" t="s">
        <v>11583</v>
      </c>
      <c r="B10053">
        <v>76991777</v>
      </c>
      <c r="C10053" t="s">
        <v>16</v>
      </c>
      <c r="D10053" t="s">
        <v>16</v>
      </c>
      <c r="E10053" t="s">
        <v>16</v>
      </c>
      <c r="F10053" t="s">
        <v>16</v>
      </c>
      <c r="G10053" t="s">
        <v>10931</v>
      </c>
      <c r="H10053">
        <v>1</v>
      </c>
      <c r="I10053" t="s">
        <v>13142</v>
      </c>
    </row>
    <row r="10054" spans="1:9" x14ac:dyDescent="0.25">
      <c r="A10054" t="s">
        <v>11584</v>
      </c>
      <c r="B10054">
        <v>76991777</v>
      </c>
      <c r="C10054" t="s">
        <v>16</v>
      </c>
      <c r="D10054" t="s">
        <v>16</v>
      </c>
      <c r="E10054" t="s">
        <v>16</v>
      </c>
      <c r="F10054" t="s">
        <v>16</v>
      </c>
      <c r="G10054" t="s">
        <v>10931</v>
      </c>
      <c r="H10054">
        <v>1</v>
      </c>
      <c r="I10054" t="s">
        <v>13142</v>
      </c>
    </row>
    <row r="10055" spans="1:9" x14ac:dyDescent="0.25">
      <c r="A10055" t="s">
        <v>11585</v>
      </c>
      <c r="B10055">
        <v>76991777</v>
      </c>
      <c r="C10055" t="s">
        <v>16</v>
      </c>
      <c r="D10055" t="s">
        <v>16</v>
      </c>
      <c r="E10055" t="s">
        <v>16</v>
      </c>
      <c r="F10055" t="s">
        <v>16</v>
      </c>
      <c r="G10055" t="s">
        <v>10931</v>
      </c>
      <c r="H10055">
        <v>1</v>
      </c>
      <c r="I10055" t="s">
        <v>13142</v>
      </c>
    </row>
    <row r="10056" spans="1:9" x14ac:dyDescent="0.25">
      <c r="A10056" t="s">
        <v>16655</v>
      </c>
      <c r="B10056">
        <v>70120140</v>
      </c>
      <c r="C10056" t="s">
        <v>16</v>
      </c>
      <c r="D10056" t="s">
        <v>16</v>
      </c>
      <c r="E10056" t="s">
        <v>16</v>
      </c>
      <c r="F10056" t="s">
        <v>16</v>
      </c>
      <c r="G10056" t="s">
        <v>2467</v>
      </c>
      <c r="H10056">
        <v>1</v>
      </c>
      <c r="I10056" t="s">
        <v>5232</v>
      </c>
    </row>
    <row r="10057" spans="1:9" x14ac:dyDescent="0.25">
      <c r="A10057" t="s">
        <v>14305</v>
      </c>
      <c r="B10057">
        <v>58373610</v>
      </c>
      <c r="C10057" t="s">
        <v>16</v>
      </c>
      <c r="D10057" t="s">
        <v>16</v>
      </c>
      <c r="E10057" t="s">
        <v>16</v>
      </c>
      <c r="F10057" t="s">
        <v>16</v>
      </c>
      <c r="G10057" t="s">
        <v>11618</v>
      </c>
      <c r="H10057">
        <v>1</v>
      </c>
      <c r="I10057" t="s">
        <v>13148</v>
      </c>
    </row>
    <row r="10058" spans="1:9" x14ac:dyDescent="0.25">
      <c r="A10058" t="s">
        <v>41810</v>
      </c>
      <c r="B10058">
        <v>75211662</v>
      </c>
      <c r="C10058" t="s">
        <v>16</v>
      </c>
      <c r="D10058" t="s">
        <v>16</v>
      </c>
      <c r="E10058" t="s">
        <v>16</v>
      </c>
      <c r="F10058" t="s">
        <v>16</v>
      </c>
      <c r="G10058" t="s">
        <v>7015</v>
      </c>
      <c r="H10058">
        <v>1</v>
      </c>
      <c r="I10058" t="s">
        <v>7143</v>
      </c>
    </row>
    <row r="10059" spans="1:9" x14ac:dyDescent="0.25">
      <c r="A10059" t="s">
        <v>41219</v>
      </c>
      <c r="B10059">
        <v>75211662</v>
      </c>
      <c r="C10059" t="s">
        <v>16</v>
      </c>
      <c r="D10059" t="s">
        <v>16</v>
      </c>
      <c r="E10059" t="s">
        <v>16</v>
      </c>
      <c r="F10059" t="s">
        <v>16</v>
      </c>
      <c r="G10059" t="s">
        <v>7015</v>
      </c>
      <c r="H10059">
        <v>1</v>
      </c>
      <c r="I10059" t="s">
        <v>7143</v>
      </c>
    </row>
    <row r="10060" spans="1:9" x14ac:dyDescent="0.25">
      <c r="A10060" t="s">
        <v>14268</v>
      </c>
      <c r="B10060">
        <v>66158040</v>
      </c>
      <c r="C10060" t="s">
        <v>16</v>
      </c>
      <c r="D10060" t="s">
        <v>16</v>
      </c>
      <c r="E10060" t="s">
        <v>16</v>
      </c>
      <c r="F10060" t="s">
        <v>16</v>
      </c>
      <c r="G10060" t="s">
        <v>13920</v>
      </c>
      <c r="H10060">
        <v>1</v>
      </c>
      <c r="I10060" t="s">
        <v>15844</v>
      </c>
    </row>
    <row r="10061" spans="1:9" x14ac:dyDescent="0.25">
      <c r="A10061" t="s">
        <v>14269</v>
      </c>
      <c r="B10061">
        <v>66158040</v>
      </c>
      <c r="C10061" t="s">
        <v>16</v>
      </c>
      <c r="D10061" t="s">
        <v>16</v>
      </c>
      <c r="E10061" t="s">
        <v>16</v>
      </c>
      <c r="F10061" t="s">
        <v>16</v>
      </c>
      <c r="G10061" t="s">
        <v>13920</v>
      </c>
      <c r="H10061">
        <v>1</v>
      </c>
      <c r="I10061" t="s">
        <v>15844</v>
      </c>
    </row>
    <row r="10062" spans="1:9" x14ac:dyDescent="0.25">
      <c r="A10062" t="s">
        <v>14271</v>
      </c>
      <c r="B10062">
        <v>66158040</v>
      </c>
      <c r="C10062" t="s">
        <v>16</v>
      </c>
      <c r="D10062" t="s">
        <v>16</v>
      </c>
      <c r="E10062" t="s">
        <v>16</v>
      </c>
      <c r="F10062" t="s">
        <v>16</v>
      </c>
      <c r="G10062" t="s">
        <v>13920</v>
      </c>
      <c r="H10062">
        <v>1</v>
      </c>
      <c r="I10062" t="s">
        <v>15844</v>
      </c>
    </row>
    <row r="10063" spans="1:9" x14ac:dyDescent="0.25">
      <c r="A10063" t="s">
        <v>14270</v>
      </c>
      <c r="B10063">
        <v>66158040</v>
      </c>
      <c r="C10063" t="s">
        <v>16</v>
      </c>
      <c r="D10063" t="s">
        <v>16</v>
      </c>
      <c r="E10063" t="s">
        <v>16</v>
      </c>
      <c r="F10063" t="s">
        <v>16</v>
      </c>
      <c r="G10063" t="s">
        <v>13920</v>
      </c>
      <c r="H10063">
        <v>1</v>
      </c>
      <c r="I10063" t="s">
        <v>15844</v>
      </c>
    </row>
    <row r="10064" spans="1:9" x14ac:dyDescent="0.25">
      <c r="A10064" t="s">
        <v>14272</v>
      </c>
      <c r="B10064">
        <v>66158040</v>
      </c>
      <c r="C10064" t="s">
        <v>16</v>
      </c>
      <c r="D10064" t="s">
        <v>16</v>
      </c>
      <c r="E10064" t="s">
        <v>16</v>
      </c>
      <c r="F10064" t="s">
        <v>16</v>
      </c>
      <c r="G10064" t="s">
        <v>13920</v>
      </c>
      <c r="H10064">
        <v>1</v>
      </c>
      <c r="I10064" t="s">
        <v>15844</v>
      </c>
    </row>
    <row r="10065" spans="1:9" x14ac:dyDescent="0.25">
      <c r="A10065" t="s">
        <v>14273</v>
      </c>
      <c r="B10065">
        <v>66158040</v>
      </c>
      <c r="C10065" t="s">
        <v>16</v>
      </c>
      <c r="D10065" t="s">
        <v>16</v>
      </c>
      <c r="E10065" t="s">
        <v>16</v>
      </c>
      <c r="F10065" t="s">
        <v>16</v>
      </c>
      <c r="G10065" t="s">
        <v>13920</v>
      </c>
      <c r="H10065">
        <v>1</v>
      </c>
      <c r="I10065" t="s">
        <v>15844</v>
      </c>
    </row>
    <row r="10066" spans="1:9" x14ac:dyDescent="0.25">
      <c r="A10066" t="s">
        <v>14368</v>
      </c>
      <c r="B10066">
        <v>66158040</v>
      </c>
      <c r="C10066" t="s">
        <v>16</v>
      </c>
      <c r="D10066" t="s">
        <v>16</v>
      </c>
      <c r="E10066" t="s">
        <v>16</v>
      </c>
      <c r="F10066" t="s">
        <v>16</v>
      </c>
      <c r="G10066" t="s">
        <v>13920</v>
      </c>
      <c r="H10066">
        <v>1</v>
      </c>
      <c r="I10066" t="s">
        <v>15844</v>
      </c>
    </row>
    <row r="10067" spans="1:9" x14ac:dyDescent="0.25">
      <c r="A10067" t="s">
        <v>14678</v>
      </c>
      <c r="B10067">
        <v>66158040</v>
      </c>
      <c r="C10067" t="s">
        <v>16</v>
      </c>
      <c r="D10067" t="s">
        <v>16</v>
      </c>
      <c r="E10067" t="s">
        <v>16</v>
      </c>
      <c r="F10067" t="s">
        <v>16</v>
      </c>
      <c r="G10067" t="s">
        <v>13920</v>
      </c>
      <c r="H10067">
        <v>1</v>
      </c>
      <c r="I10067" t="s">
        <v>15844</v>
      </c>
    </row>
    <row r="10068" spans="1:9" x14ac:dyDescent="0.25">
      <c r="A10068" t="s">
        <v>14679</v>
      </c>
      <c r="B10068">
        <v>66158040</v>
      </c>
      <c r="C10068" t="s">
        <v>16</v>
      </c>
      <c r="D10068" t="s">
        <v>16</v>
      </c>
      <c r="E10068" t="s">
        <v>16</v>
      </c>
      <c r="F10068" t="s">
        <v>16</v>
      </c>
      <c r="G10068" t="s">
        <v>13920</v>
      </c>
      <c r="H10068">
        <v>1</v>
      </c>
      <c r="I10068" t="s">
        <v>15844</v>
      </c>
    </row>
    <row r="10069" spans="1:9" x14ac:dyDescent="0.25">
      <c r="A10069" t="s">
        <v>14370</v>
      </c>
      <c r="B10069">
        <v>66158040</v>
      </c>
      <c r="C10069" t="s">
        <v>16</v>
      </c>
      <c r="D10069" t="s">
        <v>16</v>
      </c>
      <c r="E10069" t="s">
        <v>16</v>
      </c>
      <c r="F10069" t="s">
        <v>16</v>
      </c>
      <c r="G10069" t="s">
        <v>13920</v>
      </c>
      <c r="H10069">
        <v>1</v>
      </c>
      <c r="I10069" t="s">
        <v>15844</v>
      </c>
    </row>
    <row r="10070" spans="1:9" x14ac:dyDescent="0.25">
      <c r="A10070" t="s">
        <v>41430</v>
      </c>
      <c r="B10070">
        <v>70120140</v>
      </c>
      <c r="C10070" t="s">
        <v>16</v>
      </c>
      <c r="D10070" t="s">
        <v>16</v>
      </c>
      <c r="E10070" t="s">
        <v>16</v>
      </c>
      <c r="F10070" t="s">
        <v>16</v>
      </c>
      <c r="G10070" t="s">
        <v>2467</v>
      </c>
      <c r="H10070">
        <v>1</v>
      </c>
      <c r="I10070" t="s">
        <v>5232</v>
      </c>
    </row>
    <row r="10071" spans="1:9" x14ac:dyDescent="0.25">
      <c r="A10071" t="s">
        <v>41431</v>
      </c>
      <c r="B10071">
        <v>70120140</v>
      </c>
      <c r="C10071" t="s">
        <v>16</v>
      </c>
      <c r="D10071" t="s">
        <v>16</v>
      </c>
      <c r="E10071" t="s">
        <v>16</v>
      </c>
      <c r="F10071" t="s">
        <v>16</v>
      </c>
      <c r="G10071" t="s">
        <v>2467</v>
      </c>
      <c r="H10071">
        <v>1</v>
      </c>
      <c r="I10071" t="s">
        <v>5232</v>
      </c>
    </row>
    <row r="10072" spans="1:9" x14ac:dyDescent="0.25">
      <c r="A10072" t="s">
        <v>14761</v>
      </c>
      <c r="B10072">
        <v>75211662</v>
      </c>
      <c r="C10072" t="s">
        <v>16</v>
      </c>
      <c r="D10072" t="s">
        <v>16</v>
      </c>
      <c r="E10072" t="s">
        <v>16</v>
      </c>
      <c r="F10072" t="s">
        <v>16</v>
      </c>
      <c r="G10072" t="s">
        <v>7015</v>
      </c>
      <c r="H10072">
        <v>1</v>
      </c>
      <c r="I10072" t="s">
        <v>7143</v>
      </c>
    </row>
    <row r="10073" spans="1:9" x14ac:dyDescent="0.25">
      <c r="A10073" t="s">
        <v>16597</v>
      </c>
      <c r="B10073">
        <v>75180019</v>
      </c>
      <c r="C10073" t="s">
        <v>16</v>
      </c>
      <c r="D10073" t="s">
        <v>16</v>
      </c>
      <c r="E10073" t="s">
        <v>16</v>
      </c>
      <c r="F10073" t="s">
        <v>16</v>
      </c>
      <c r="G10073" t="s">
        <v>2430</v>
      </c>
      <c r="H10073">
        <v>1</v>
      </c>
      <c r="I10073" t="s">
        <v>5227</v>
      </c>
    </row>
    <row r="10074" spans="1:9" x14ac:dyDescent="0.25">
      <c r="A10074" t="s">
        <v>41101</v>
      </c>
      <c r="B10074">
        <v>96266400</v>
      </c>
      <c r="C10074" t="s">
        <v>16</v>
      </c>
      <c r="D10074" t="s">
        <v>16</v>
      </c>
      <c r="E10074" t="s">
        <v>16</v>
      </c>
      <c r="F10074" t="s">
        <v>16</v>
      </c>
      <c r="G10074" t="s">
        <v>13916</v>
      </c>
      <c r="H10074">
        <v>1</v>
      </c>
      <c r="I10074" t="s">
        <v>15843</v>
      </c>
    </row>
    <row r="10075" spans="1:9" x14ac:dyDescent="0.25">
      <c r="A10075" t="s">
        <v>41118</v>
      </c>
      <c r="B10075">
        <v>96266400</v>
      </c>
      <c r="C10075" t="s">
        <v>16</v>
      </c>
      <c r="D10075" t="s">
        <v>16</v>
      </c>
      <c r="E10075" t="s">
        <v>16</v>
      </c>
      <c r="F10075" t="s">
        <v>16</v>
      </c>
      <c r="G10075" t="s">
        <v>13916</v>
      </c>
      <c r="H10075">
        <v>1</v>
      </c>
      <c r="I10075" t="s">
        <v>15843</v>
      </c>
    </row>
    <row r="10076" spans="1:9" x14ac:dyDescent="0.25">
      <c r="A10076" t="s">
        <v>14583</v>
      </c>
      <c r="B10076">
        <v>75211662</v>
      </c>
      <c r="C10076" t="s">
        <v>16</v>
      </c>
      <c r="D10076" t="s">
        <v>16</v>
      </c>
      <c r="E10076" t="s">
        <v>16</v>
      </c>
      <c r="F10076" t="s">
        <v>16</v>
      </c>
      <c r="G10076" t="s">
        <v>7015</v>
      </c>
      <c r="H10076">
        <v>1</v>
      </c>
      <c r="I10076" t="s">
        <v>7143</v>
      </c>
    </row>
    <row r="10077" spans="1:9" x14ac:dyDescent="0.25">
      <c r="A10077" t="s">
        <v>41018</v>
      </c>
      <c r="B10077">
        <v>75180019</v>
      </c>
      <c r="C10077" t="s">
        <v>16</v>
      </c>
      <c r="D10077" t="s">
        <v>16</v>
      </c>
      <c r="E10077" t="s">
        <v>16</v>
      </c>
      <c r="F10077" t="s">
        <v>16</v>
      </c>
      <c r="G10077" t="s">
        <v>2430</v>
      </c>
      <c r="H10077">
        <v>1</v>
      </c>
      <c r="I10077" t="s">
        <v>5227</v>
      </c>
    </row>
    <row r="10078" spans="1:9" x14ac:dyDescent="0.25">
      <c r="A10078" t="s">
        <v>41180</v>
      </c>
      <c r="B10078">
        <v>75180019</v>
      </c>
      <c r="C10078" t="s">
        <v>16</v>
      </c>
      <c r="D10078" t="s">
        <v>16</v>
      </c>
      <c r="E10078" t="s">
        <v>16</v>
      </c>
      <c r="F10078" t="s">
        <v>16</v>
      </c>
      <c r="G10078" t="s">
        <v>2430</v>
      </c>
      <c r="H10078">
        <v>1</v>
      </c>
      <c r="I10078" t="s">
        <v>5227</v>
      </c>
    </row>
    <row r="10079" spans="1:9" x14ac:dyDescent="0.25">
      <c r="A10079" t="s">
        <v>41366</v>
      </c>
      <c r="B10079">
        <v>75180019</v>
      </c>
      <c r="C10079" t="s">
        <v>16</v>
      </c>
      <c r="D10079" t="s">
        <v>16</v>
      </c>
      <c r="E10079" t="s">
        <v>16</v>
      </c>
      <c r="F10079" t="s">
        <v>16</v>
      </c>
      <c r="G10079" t="s">
        <v>2430</v>
      </c>
      <c r="H10079">
        <v>1</v>
      </c>
      <c r="I10079" t="s">
        <v>5227</v>
      </c>
    </row>
    <row r="10080" spans="1:9" x14ac:dyDescent="0.25">
      <c r="A10080" t="s">
        <v>41759</v>
      </c>
      <c r="B10080">
        <v>75577000</v>
      </c>
      <c r="C10080" t="s">
        <v>16</v>
      </c>
      <c r="D10080" t="s">
        <v>16</v>
      </c>
      <c r="E10080" t="s">
        <v>16</v>
      </c>
      <c r="F10080" t="s">
        <v>16</v>
      </c>
      <c r="G10080" t="s">
        <v>3759</v>
      </c>
      <c r="H10080">
        <v>1</v>
      </c>
      <c r="I10080" t="s">
        <v>4898</v>
      </c>
    </row>
    <row r="10081" spans="1:9" x14ac:dyDescent="0.25">
      <c r="A10081" t="s">
        <v>41758</v>
      </c>
      <c r="B10081">
        <v>75577000</v>
      </c>
      <c r="C10081" t="s">
        <v>16</v>
      </c>
      <c r="D10081" t="s">
        <v>16</v>
      </c>
      <c r="E10081" t="s">
        <v>16</v>
      </c>
      <c r="F10081" t="s">
        <v>16</v>
      </c>
      <c r="G10081" t="s">
        <v>3759</v>
      </c>
      <c r="H10081">
        <v>1</v>
      </c>
      <c r="I10081" t="s">
        <v>4898</v>
      </c>
    </row>
  </sheetData>
  <autoFilter ref="A1:I2202" xr:uid="{00000000-0009-0000-0000-00000F000000}">
    <sortState xmlns:xlrd2="http://schemas.microsoft.com/office/spreadsheetml/2017/richdata2" ref="A2:I10081">
      <sortCondition ref="A2:A200000"/>
      <sortCondition descending="1" ref="H2:H200000"/>
    </sortState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8"/>
  <dimension ref="A5"/>
  <sheetViews>
    <sheetView topLeftCell="E1" workbookViewId="0">
      <selection activeCell="A6" sqref="A6"/>
    </sheetView>
  </sheetViews>
  <sheetFormatPr defaultRowHeight="15" x14ac:dyDescent="0.25"/>
  <cols>
    <col min="1" max="1" width="6.5703125" bestFit="1" customWidth="1"/>
  </cols>
  <sheetData>
    <row r="5" spans="1:1" x14ac:dyDescent="0.25">
      <c r="A5" t="s">
        <v>2094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7">
    <pageSetUpPr fitToPage="1"/>
  </sheetPr>
  <dimension ref="B1:P213"/>
  <sheetViews>
    <sheetView workbookViewId="0">
      <selection activeCell="D5" sqref="D5"/>
    </sheetView>
  </sheetViews>
  <sheetFormatPr defaultRowHeight="15" x14ac:dyDescent="0.25"/>
  <cols>
    <col min="1" max="1" width="1.85546875" customWidth="1"/>
    <col min="2" max="2" width="11.140625" style="4" customWidth="1"/>
    <col min="3" max="3" width="9.7109375" style="4" customWidth="1"/>
    <col min="4" max="4" width="14.7109375" style="4" customWidth="1"/>
    <col min="5" max="5" width="15.42578125" customWidth="1"/>
    <col min="6" max="6" width="11.28515625" style="4" bestFit="1" customWidth="1"/>
    <col min="7" max="7" width="37.42578125" bestFit="1" customWidth="1"/>
    <col min="8" max="8" width="7.7109375" style="4" bestFit="1" customWidth="1"/>
    <col min="9" max="9" width="7.7109375" hidden="1" customWidth="1"/>
    <col min="10" max="10" width="7.7109375" style="4" customWidth="1"/>
    <col min="11" max="11" width="7.7109375" style="4" hidden="1" customWidth="1"/>
    <col min="12" max="12" width="7.7109375" style="4" customWidth="1"/>
    <col min="13" max="13" width="7.7109375" customWidth="1"/>
    <col min="14" max="14" width="7.28515625" bestFit="1" customWidth="1"/>
    <col min="15" max="15" width="18.140625" bestFit="1" customWidth="1"/>
    <col min="16" max="16" width="12.140625" customWidth="1"/>
    <col min="17" max="17" width="12.7109375" bestFit="1" customWidth="1"/>
    <col min="18" max="18" width="11.7109375" bestFit="1" customWidth="1"/>
    <col min="19" max="19" width="8.140625" bestFit="1" customWidth="1"/>
    <col min="20" max="20" width="12.5703125" bestFit="1" customWidth="1"/>
    <col min="21" max="21" width="11.140625" bestFit="1" customWidth="1"/>
    <col min="22" max="22" width="12.85546875" bestFit="1" customWidth="1"/>
    <col min="23" max="23" width="10" bestFit="1" customWidth="1"/>
    <col min="24" max="24" width="10.7109375" bestFit="1" customWidth="1"/>
    <col min="25" max="25" width="7" bestFit="1" customWidth="1"/>
    <col min="26" max="26" width="12.7109375" bestFit="1" customWidth="1"/>
    <col min="27" max="27" width="12.5703125" bestFit="1" customWidth="1"/>
    <col min="28" max="28" width="31.28515625" bestFit="1" customWidth="1"/>
    <col min="29" max="29" width="11.140625" bestFit="1" customWidth="1"/>
    <col min="30" max="30" width="12.85546875" bestFit="1" customWidth="1"/>
    <col min="31" max="32" width="11.7109375" bestFit="1" customWidth="1"/>
    <col min="33" max="34" width="12.140625" customWidth="1"/>
    <col min="35" max="35" width="11.140625" customWidth="1"/>
    <col min="36" max="36" width="12.140625" customWidth="1"/>
    <col min="37" max="37" width="9.140625" customWidth="1"/>
    <col min="43" max="43" width="12.5703125" customWidth="1"/>
    <col min="44" max="44" width="32.42578125" bestFit="1" customWidth="1"/>
  </cols>
  <sheetData>
    <row r="1" spans="2:16" ht="15.75" thickBot="1" x14ac:dyDescent="0.3">
      <c r="D1" s="21" t="s">
        <v>74</v>
      </c>
      <c r="N1" t="s">
        <v>16</v>
      </c>
    </row>
    <row r="2" spans="2:16" ht="27" thickBot="1" x14ac:dyDescent="0.45">
      <c r="B2" s="169" t="s">
        <v>1156</v>
      </c>
      <c r="C2" s="171"/>
      <c r="D2" s="6">
        <f>+Tabel_Forespørgsel_fra_Visma17[OrdNo]</f>
        <v>405851</v>
      </c>
      <c r="E2" s="165" t="str">
        <f>+'SO-hoved'!C4</f>
        <v>FarmDroid ApS</v>
      </c>
      <c r="F2" s="166"/>
      <c r="G2" s="166"/>
      <c r="H2" s="172" t="str">
        <f>"    "&amp;IF(+Forside!O6&lt;&gt;N1,+Forside!N6 &amp;"/"&amp; +Forside!O6,+Forside!N6)</f>
        <v xml:space="preserve">    25-06-2026/03-06-2026</v>
      </c>
      <c r="I2" s="173"/>
      <c r="J2" s="173"/>
      <c r="K2" s="173"/>
      <c r="L2" s="173"/>
      <c r="M2" s="174"/>
      <c r="O2" t="str">
        <f>IF(+Forside!O6&lt;&gt;N1,+Forside!N6 &amp;"/"&amp; +Forside!O6,+Forside!N6)</f>
        <v>25-06-2026/03-06-2026</v>
      </c>
    </row>
    <row r="4" spans="2:16" x14ac:dyDescent="0.25">
      <c r="B4" s="2" t="s">
        <v>37</v>
      </c>
      <c r="C4" s="4" t="s">
        <v>38</v>
      </c>
      <c r="D4" s="4" t="s">
        <v>39</v>
      </c>
      <c r="E4" t="s">
        <v>40</v>
      </c>
      <c r="F4" s="2" t="s">
        <v>15</v>
      </c>
      <c r="G4" t="s">
        <v>41</v>
      </c>
      <c r="H4" s="2" t="s">
        <v>42</v>
      </c>
      <c r="I4" t="s">
        <v>1200</v>
      </c>
      <c r="J4" s="2" t="s">
        <v>1201</v>
      </c>
      <c r="K4" s="4" t="s">
        <v>1202</v>
      </c>
      <c r="L4" s="2" t="s">
        <v>1157</v>
      </c>
      <c r="M4" t="s">
        <v>1203</v>
      </c>
    </row>
    <row r="5" spans="2:16" ht="24.95" customHeight="1" x14ac:dyDescent="0.25">
      <c r="B5" s="4">
        <v>405851</v>
      </c>
      <c r="C5" s="4">
        <v>405852</v>
      </c>
      <c r="D5" s="4">
        <v>405852</v>
      </c>
      <c r="E5" t="s">
        <v>12410</v>
      </c>
      <c r="F5" s="4">
        <v>405851</v>
      </c>
      <c r="G5" t="s">
        <v>42793</v>
      </c>
      <c r="H5" s="4">
        <v>405852</v>
      </c>
      <c r="I5">
        <v>3</v>
      </c>
      <c r="J5" s="4">
        <v>10</v>
      </c>
      <c r="K5" s="4">
        <v>1</v>
      </c>
      <c r="L5" s="4">
        <f>VLOOKUP(Tabel_Forespørgsel_fra_Visma47119[[#This Row],[ProdNr.]],O:P,2,0)</f>
        <v>10</v>
      </c>
      <c r="M5" t="s">
        <v>2094</v>
      </c>
      <c r="O5" s="1" t="s">
        <v>9605</v>
      </c>
      <c r="P5" t="s">
        <v>1944</v>
      </c>
    </row>
    <row r="6" spans="2:16" ht="24.95" customHeight="1" x14ac:dyDescent="0.25">
      <c r="O6" s="2" t="s">
        <v>12410</v>
      </c>
      <c r="P6" s="158">
        <v>10</v>
      </c>
    </row>
    <row r="7" spans="2:16" ht="24.95" customHeight="1" x14ac:dyDescent="0.25">
      <c r="O7" s="2" t="s">
        <v>8</v>
      </c>
      <c r="P7" s="158">
        <v>10</v>
      </c>
    </row>
    <row r="8" spans="2:16" ht="24.95" customHeight="1" x14ac:dyDescent="0.25"/>
    <row r="9" spans="2:16" ht="24.95" customHeight="1" x14ac:dyDescent="0.25"/>
    <row r="10" spans="2:16" ht="24.95" customHeight="1" x14ac:dyDescent="0.25"/>
    <row r="11" spans="2:16" ht="24.95" customHeight="1" x14ac:dyDescent="0.25"/>
    <row r="12" spans="2:16" ht="24.95" customHeight="1" x14ac:dyDescent="0.25"/>
    <row r="13" spans="2:16" ht="24.95" customHeight="1" x14ac:dyDescent="0.25"/>
    <row r="14" spans="2:16" ht="24.95" customHeight="1" x14ac:dyDescent="0.25"/>
    <row r="15" spans="2:16" ht="24.95" customHeight="1" x14ac:dyDescent="0.25"/>
    <row r="16" spans="2:16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</sheetData>
  <mergeCells count="3">
    <mergeCell ref="B2:C2"/>
    <mergeCell ref="E2:G2"/>
    <mergeCell ref="H2:M2"/>
  </mergeCells>
  <conditionalFormatting sqref="L4:L5">
    <cfRule type="expression" dxfId="107" priority="1">
      <formula>C4&lt;&gt;#REF!</formula>
    </cfRule>
  </conditionalFormatting>
  <pageMargins left="0.23622047244094491" right="0.23622047244094491" top="0.15748031496062992" bottom="0.74803149606299213" header="0.19685039370078741" footer="0.31496062992125984"/>
  <pageSetup paperSize="9" scale="86" fitToHeight="0" orientation="landscape" r:id="rId2"/>
  <headerFooter>
    <oddHeader>&amp;R&amp;"-,Fed"&amp;8&amp;D &amp;T 
&amp;12Side &amp;P/&amp;N</oddHeader>
  </headerFooter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32"/>
  <dimension ref="B5:H18"/>
  <sheetViews>
    <sheetView workbookViewId="0">
      <selection activeCell="C9" sqref="C9"/>
    </sheetView>
  </sheetViews>
  <sheetFormatPr defaultRowHeight="15" x14ac:dyDescent="0.25"/>
  <cols>
    <col min="2" max="2" width="12.140625" bestFit="1" customWidth="1"/>
    <col min="4" max="4" width="8.42578125" bestFit="1" customWidth="1"/>
    <col min="5" max="5" width="5.42578125" bestFit="1" customWidth="1"/>
    <col min="6" max="6" width="10" bestFit="1" customWidth="1"/>
    <col min="7" max="7" width="7" bestFit="1" customWidth="1"/>
    <col min="8" max="8" width="14" bestFit="1" customWidth="1"/>
  </cols>
  <sheetData>
    <row r="5" spans="2:8" x14ac:dyDescent="0.25">
      <c r="B5" t="s">
        <v>7</v>
      </c>
      <c r="C5" t="s">
        <v>5</v>
      </c>
      <c r="D5" t="s">
        <v>35</v>
      </c>
      <c r="E5" t="s">
        <v>25</v>
      </c>
      <c r="F5" t="s">
        <v>2</v>
      </c>
      <c r="G5" t="s">
        <v>2046</v>
      </c>
      <c r="H5" t="s">
        <v>36</v>
      </c>
    </row>
    <row r="6" spans="2:8" x14ac:dyDescent="0.25">
      <c r="B6">
        <v>147999</v>
      </c>
      <c r="C6">
        <v>148351</v>
      </c>
      <c r="D6" t="s">
        <v>7991</v>
      </c>
      <c r="E6" t="s">
        <v>7928</v>
      </c>
      <c r="F6" t="s">
        <v>2286</v>
      </c>
      <c r="G6">
        <f>IF(C6=C7,0,Tabel_Forespørgsel_fra_Visma34[[#This Row],[OrdNo]])</f>
        <v>0</v>
      </c>
      <c r="H6" t="str">
        <f t="shared" ref="H6:H18" si="0">IF(C6=C5,H5&amp;"-"&amp;E6,E6)</f>
        <v>11</v>
      </c>
    </row>
    <row r="7" spans="2:8" x14ac:dyDescent="0.25">
      <c r="B7">
        <v>147999</v>
      </c>
      <c r="C7">
        <v>148351</v>
      </c>
      <c r="D7" t="s">
        <v>7992</v>
      </c>
      <c r="E7" t="s">
        <v>7929</v>
      </c>
      <c r="F7" t="s">
        <v>7952</v>
      </c>
      <c r="G7">
        <f>IF(C7=C8,0,Tabel_Forespørgsel_fra_Visma34[[#This Row],[OrdNo]])</f>
        <v>0</v>
      </c>
      <c r="H7" t="str">
        <f t="shared" si="0"/>
        <v>11-21</v>
      </c>
    </row>
    <row r="8" spans="2:8" x14ac:dyDescent="0.25">
      <c r="B8">
        <v>147999</v>
      </c>
      <c r="C8">
        <v>148351</v>
      </c>
      <c r="D8" t="s">
        <v>7993</v>
      </c>
      <c r="E8" t="s">
        <v>7994</v>
      </c>
      <c r="F8" t="s">
        <v>7989</v>
      </c>
      <c r="G8">
        <f>IF(C8=C9,0,Tabel_Forespørgsel_fra_Visma34[[#This Row],[OrdNo]])</f>
        <v>148351</v>
      </c>
      <c r="H8" t="str">
        <f t="shared" si="0"/>
        <v>11-21-50</v>
      </c>
    </row>
    <row r="9" spans="2:8" x14ac:dyDescent="0.25">
      <c r="B9">
        <v>147999</v>
      </c>
      <c r="C9">
        <v>148354</v>
      </c>
      <c r="D9" t="s">
        <v>7991</v>
      </c>
      <c r="E9" t="s">
        <v>7928</v>
      </c>
      <c r="F9" t="s">
        <v>2286</v>
      </c>
      <c r="G9">
        <f>IF(C9=C10,0,Tabel_Forespørgsel_fra_Visma34[[#This Row],[OrdNo]])</f>
        <v>0</v>
      </c>
      <c r="H9" t="str">
        <f t="shared" si="0"/>
        <v>11</v>
      </c>
    </row>
    <row r="10" spans="2:8" x14ac:dyDescent="0.25">
      <c r="B10">
        <v>147999</v>
      </c>
      <c r="C10">
        <v>148354</v>
      </c>
      <c r="D10" t="s">
        <v>7995</v>
      </c>
      <c r="E10" t="s">
        <v>7987</v>
      </c>
      <c r="F10" t="s">
        <v>7953</v>
      </c>
      <c r="G10">
        <f>IF(C10=C11,0,Tabel_Forespørgsel_fra_Visma34[[#This Row],[OrdNo]])</f>
        <v>0</v>
      </c>
      <c r="H10" t="str">
        <f t="shared" si="0"/>
        <v>11-61</v>
      </c>
    </row>
    <row r="11" spans="2:8" x14ac:dyDescent="0.25">
      <c r="B11">
        <v>147999</v>
      </c>
      <c r="C11">
        <v>148354</v>
      </c>
      <c r="D11" t="s">
        <v>7996</v>
      </c>
      <c r="E11" t="s">
        <v>7997</v>
      </c>
      <c r="F11" t="s">
        <v>7988</v>
      </c>
      <c r="G11">
        <f>IF(C11=C12,0,Tabel_Forespørgsel_fra_Visma34[[#This Row],[OrdNo]])</f>
        <v>0</v>
      </c>
      <c r="H11" t="str">
        <f t="shared" si="0"/>
        <v>11-61-41</v>
      </c>
    </row>
    <row r="12" spans="2:8" x14ac:dyDescent="0.25">
      <c r="B12">
        <v>147999</v>
      </c>
      <c r="C12">
        <v>148354</v>
      </c>
      <c r="D12" t="s">
        <v>7992</v>
      </c>
      <c r="E12" t="s">
        <v>7929</v>
      </c>
      <c r="F12" t="s">
        <v>7952</v>
      </c>
      <c r="G12">
        <f>IF(C12=C13,0,Tabel_Forespørgsel_fra_Visma34[[#This Row],[OrdNo]])</f>
        <v>0</v>
      </c>
      <c r="H12" t="str">
        <f t="shared" si="0"/>
        <v>11-61-41-21</v>
      </c>
    </row>
    <row r="13" spans="2:8" x14ac:dyDescent="0.25">
      <c r="B13">
        <v>147999</v>
      </c>
      <c r="C13">
        <v>148354</v>
      </c>
      <c r="D13" t="s">
        <v>7993</v>
      </c>
      <c r="E13" t="s">
        <v>7998</v>
      </c>
      <c r="F13" t="s">
        <v>7990</v>
      </c>
      <c r="G13">
        <f>IF(C13=C14,0,Tabel_Forespørgsel_fra_Visma34[[#This Row],[OrdNo]])</f>
        <v>148354</v>
      </c>
      <c r="H13" t="str">
        <f t="shared" si="0"/>
        <v>11-61-41-21-56</v>
      </c>
    </row>
    <row r="14" spans="2:8" x14ac:dyDescent="0.25">
      <c r="B14">
        <v>405851</v>
      </c>
      <c r="C14">
        <v>405852</v>
      </c>
      <c r="D14" t="s">
        <v>7991</v>
      </c>
      <c r="E14" t="s">
        <v>7928</v>
      </c>
      <c r="F14" t="s">
        <v>2286</v>
      </c>
      <c r="G14">
        <f>IF(C14=C15,0,Tabel_Forespørgsel_fra_Visma34[[#This Row],[OrdNo]])</f>
        <v>0</v>
      </c>
      <c r="H14" t="str">
        <f t="shared" si="0"/>
        <v>11</v>
      </c>
    </row>
    <row r="15" spans="2:8" x14ac:dyDescent="0.25">
      <c r="B15">
        <v>405851</v>
      </c>
      <c r="C15">
        <v>405852</v>
      </c>
      <c r="D15" t="s">
        <v>42381</v>
      </c>
      <c r="E15" t="s">
        <v>42115</v>
      </c>
      <c r="F15" t="s">
        <v>40876</v>
      </c>
      <c r="G15">
        <f>IF(C15=C16,0,Tabel_Forespørgsel_fra_Visma34[[#This Row],[OrdNo]])</f>
        <v>0</v>
      </c>
      <c r="H15" t="str">
        <f t="shared" si="0"/>
        <v>11-10</v>
      </c>
    </row>
    <row r="16" spans="2:8" x14ac:dyDescent="0.25">
      <c r="B16">
        <v>405851</v>
      </c>
      <c r="C16">
        <v>405852</v>
      </c>
      <c r="D16" t="s">
        <v>42769</v>
      </c>
      <c r="E16" t="s">
        <v>7987</v>
      </c>
      <c r="F16" t="s">
        <v>7953</v>
      </c>
      <c r="G16">
        <f>IF(C16=C17,0,Tabel_Forespørgsel_fra_Visma34[[#This Row],[OrdNo]])</f>
        <v>0</v>
      </c>
      <c r="H16" t="str">
        <f t="shared" si="0"/>
        <v>11-10-61</v>
      </c>
    </row>
    <row r="17" spans="2:8" x14ac:dyDescent="0.25">
      <c r="B17">
        <v>405851</v>
      </c>
      <c r="C17">
        <v>405852</v>
      </c>
      <c r="D17" t="s">
        <v>7992</v>
      </c>
      <c r="E17" t="s">
        <v>7929</v>
      </c>
      <c r="F17" t="s">
        <v>7952</v>
      </c>
      <c r="G17">
        <f>IF(C17=C18,0,Tabel_Forespørgsel_fra_Visma34[[#This Row],[OrdNo]])</f>
        <v>0</v>
      </c>
      <c r="H17" t="str">
        <f t="shared" si="0"/>
        <v>11-10-61-21</v>
      </c>
    </row>
    <row r="18" spans="2:8" x14ac:dyDescent="0.25">
      <c r="B18">
        <v>405851</v>
      </c>
      <c r="C18">
        <v>405852</v>
      </c>
      <c r="D18" t="s">
        <v>7993</v>
      </c>
      <c r="E18" t="s">
        <v>7994</v>
      </c>
      <c r="F18" t="s">
        <v>7989</v>
      </c>
      <c r="G18">
        <f>IF(C18=C19,0,Tabel_Forespørgsel_fra_Visma34[[#This Row],[OrdNo]])</f>
        <v>405852</v>
      </c>
      <c r="H18" t="str">
        <f t="shared" si="0"/>
        <v>11-10-61-21-50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14"/>
  <dimension ref="A1:V6"/>
  <sheetViews>
    <sheetView workbookViewId="0">
      <selection activeCell="J2" sqref="J2"/>
    </sheetView>
  </sheetViews>
  <sheetFormatPr defaultRowHeight="15" x14ac:dyDescent="0.25"/>
  <cols>
    <col min="1" max="1" width="9.140625" bestFit="1" customWidth="1"/>
    <col min="2" max="2" width="14" bestFit="1" customWidth="1"/>
    <col min="3" max="3" width="6.85546875" bestFit="1" customWidth="1"/>
    <col min="4" max="4" width="14.42578125" bestFit="1" customWidth="1"/>
    <col min="5" max="5" width="11.5703125" bestFit="1" customWidth="1"/>
    <col min="6" max="6" width="45" bestFit="1" customWidth="1"/>
    <col min="7" max="7" width="11.28515625" bestFit="1" customWidth="1"/>
    <col min="8" max="8" width="12.42578125" bestFit="1" customWidth="1"/>
    <col min="9" max="9" width="11.85546875" bestFit="1" customWidth="1"/>
    <col min="10" max="10" width="8.7109375" bestFit="1" customWidth="1"/>
    <col min="11" max="11" width="17.5703125" bestFit="1" customWidth="1"/>
    <col min="12" max="12" width="10.28515625" bestFit="1" customWidth="1"/>
    <col min="13" max="13" width="7.28515625" bestFit="1" customWidth="1"/>
    <col min="14" max="14" width="7.85546875" bestFit="1" customWidth="1"/>
    <col min="15" max="15" width="8.7109375" bestFit="1" customWidth="1"/>
    <col min="16" max="16" width="6.85546875" bestFit="1" customWidth="1"/>
    <col min="17" max="17" width="22.7109375" bestFit="1" customWidth="1"/>
    <col min="18" max="18" width="12.7109375" style="56" bestFit="1" customWidth="1"/>
    <col min="19" max="19" width="7.140625" bestFit="1" customWidth="1"/>
    <col min="20" max="20" width="11.85546875" bestFit="1" customWidth="1"/>
    <col min="21" max="21" width="9" bestFit="1" customWidth="1"/>
    <col min="22" max="22" width="11.7109375" customWidth="1"/>
  </cols>
  <sheetData>
    <row r="1" spans="1:22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3</v>
      </c>
      <c r="G1" t="s">
        <v>6</v>
      </c>
      <c r="H1" t="s">
        <v>7</v>
      </c>
      <c r="I1" t="s">
        <v>18</v>
      </c>
      <c r="J1" t="s">
        <v>35</v>
      </c>
      <c r="K1" t="s">
        <v>58</v>
      </c>
      <c r="L1" t="s">
        <v>24</v>
      </c>
      <c r="M1" t="s">
        <v>1221</v>
      </c>
      <c r="N1" t="s">
        <v>2239</v>
      </c>
      <c r="O1" t="s">
        <v>4640</v>
      </c>
      <c r="P1" t="s">
        <v>26</v>
      </c>
      <c r="Q1" t="s">
        <v>60</v>
      </c>
      <c r="R1" s="56" t="s">
        <v>59</v>
      </c>
      <c r="S1" t="s">
        <v>1189</v>
      </c>
      <c r="T1" t="s">
        <v>61</v>
      </c>
      <c r="U1" t="s">
        <v>4713</v>
      </c>
      <c r="V1">
        <v>0</v>
      </c>
    </row>
    <row r="2" spans="1:22" ht="75" x14ac:dyDescent="0.25">
      <c r="A2">
        <v>405852</v>
      </c>
      <c r="B2" t="s">
        <v>42770</v>
      </c>
      <c r="C2">
        <v>10</v>
      </c>
      <c r="D2">
        <v>405852</v>
      </c>
      <c r="E2">
        <v>405851</v>
      </c>
      <c r="F2" t="s">
        <v>42771</v>
      </c>
      <c r="G2">
        <v>405852</v>
      </c>
      <c r="H2">
        <v>405851</v>
      </c>
      <c r="I2" t="s">
        <v>42772</v>
      </c>
      <c r="J2" t="s">
        <v>2274</v>
      </c>
      <c r="K2" t="s">
        <v>3560</v>
      </c>
      <c r="L2">
        <v>20260603</v>
      </c>
      <c r="M2" t="s">
        <v>2274</v>
      </c>
      <c r="N2">
        <v>0</v>
      </c>
      <c r="O2" t="s">
        <v>40883</v>
      </c>
      <c r="P2">
        <v>18</v>
      </c>
      <c r="Q2" t="s">
        <v>42811</v>
      </c>
      <c r="R2" s="56" t="s">
        <v>42812</v>
      </c>
      <c r="S2" t="s">
        <v>42813</v>
      </c>
      <c r="T2" t="s">
        <v>42814</v>
      </c>
      <c r="U2" t="s">
        <v>16</v>
      </c>
    </row>
    <row r="3" spans="1:22" ht="45" x14ac:dyDescent="0.25">
      <c r="A3">
        <v>405852</v>
      </c>
      <c r="B3" t="s">
        <v>42770</v>
      </c>
      <c r="C3">
        <v>10</v>
      </c>
      <c r="D3">
        <v>405852</v>
      </c>
      <c r="E3">
        <v>405851</v>
      </c>
      <c r="F3" t="s">
        <v>42771</v>
      </c>
      <c r="G3">
        <v>405852</v>
      </c>
      <c r="H3">
        <v>405851</v>
      </c>
      <c r="I3" t="s">
        <v>42794</v>
      </c>
      <c r="J3" t="s">
        <v>7994</v>
      </c>
      <c r="K3" t="s">
        <v>42795</v>
      </c>
      <c r="L3">
        <v>20260603</v>
      </c>
      <c r="M3" t="s">
        <v>7994</v>
      </c>
      <c r="N3">
        <v>0</v>
      </c>
      <c r="O3" t="s">
        <v>40883</v>
      </c>
      <c r="P3">
        <v>15</v>
      </c>
      <c r="Q3" t="s">
        <v>42809</v>
      </c>
      <c r="R3" s="56" t="s">
        <v>42809</v>
      </c>
      <c r="S3" t="s">
        <v>42810</v>
      </c>
      <c r="T3" t="s">
        <v>7994</v>
      </c>
      <c r="U3" t="s">
        <v>16</v>
      </c>
    </row>
    <row r="4" spans="1:22" ht="105" x14ac:dyDescent="0.25">
      <c r="A4">
        <v>405853</v>
      </c>
      <c r="B4" t="s">
        <v>42785</v>
      </c>
      <c r="C4">
        <v>10</v>
      </c>
      <c r="D4">
        <v>405852</v>
      </c>
      <c r="E4">
        <v>405852</v>
      </c>
      <c r="F4" t="s">
        <v>42786</v>
      </c>
      <c r="G4">
        <v>405852</v>
      </c>
      <c r="H4">
        <v>405851</v>
      </c>
      <c r="I4" t="s">
        <v>42116</v>
      </c>
      <c r="J4" t="s">
        <v>42117</v>
      </c>
      <c r="K4" t="s">
        <v>42797</v>
      </c>
      <c r="L4">
        <v>20260530</v>
      </c>
      <c r="M4" t="s">
        <v>7929</v>
      </c>
      <c r="N4">
        <v>0</v>
      </c>
      <c r="O4" t="s">
        <v>40883</v>
      </c>
      <c r="P4">
        <v>13</v>
      </c>
      <c r="Q4" t="s">
        <v>42817</v>
      </c>
      <c r="R4" s="56" t="s">
        <v>42818</v>
      </c>
      <c r="S4" t="s">
        <v>42251</v>
      </c>
      <c r="T4" t="s">
        <v>42819</v>
      </c>
      <c r="U4" t="s">
        <v>16</v>
      </c>
    </row>
    <row r="5" spans="1:22" ht="75" x14ac:dyDescent="0.25">
      <c r="A5">
        <v>405853</v>
      </c>
      <c r="B5" t="s">
        <v>42785</v>
      </c>
      <c r="C5">
        <v>10</v>
      </c>
      <c r="D5">
        <v>405852</v>
      </c>
      <c r="E5">
        <v>405852</v>
      </c>
      <c r="F5" t="s">
        <v>42786</v>
      </c>
      <c r="G5">
        <v>405852</v>
      </c>
      <c r="H5">
        <v>405851</v>
      </c>
      <c r="I5" t="s">
        <v>42764</v>
      </c>
      <c r="J5" t="s">
        <v>42765</v>
      </c>
      <c r="K5" t="s">
        <v>42796</v>
      </c>
      <c r="L5">
        <v>20260530</v>
      </c>
      <c r="M5" t="s">
        <v>7987</v>
      </c>
      <c r="N5">
        <v>0</v>
      </c>
      <c r="O5" t="s">
        <v>40883</v>
      </c>
      <c r="P5">
        <v>4</v>
      </c>
      <c r="Q5" t="s">
        <v>42815</v>
      </c>
      <c r="R5" s="56" t="s">
        <v>42816</v>
      </c>
      <c r="S5" t="s">
        <v>42767</v>
      </c>
      <c r="T5" t="s">
        <v>42768</v>
      </c>
      <c r="U5" t="s">
        <v>16</v>
      </c>
    </row>
    <row r="6" spans="1:22" ht="45" x14ac:dyDescent="0.25">
      <c r="A6">
        <v>405853</v>
      </c>
      <c r="B6" t="s">
        <v>42785</v>
      </c>
      <c r="C6">
        <v>10</v>
      </c>
      <c r="D6">
        <v>405852</v>
      </c>
      <c r="E6">
        <v>405852</v>
      </c>
      <c r="F6" t="s">
        <v>42786</v>
      </c>
      <c r="G6">
        <v>405852</v>
      </c>
      <c r="H6">
        <v>405851</v>
      </c>
      <c r="I6" t="s">
        <v>42114</v>
      </c>
      <c r="J6" t="s">
        <v>42115</v>
      </c>
      <c r="K6" t="s">
        <v>40878</v>
      </c>
      <c r="L6">
        <v>20260530</v>
      </c>
      <c r="M6" t="s">
        <v>7928</v>
      </c>
      <c r="N6">
        <v>0</v>
      </c>
      <c r="O6" t="s">
        <v>40883</v>
      </c>
      <c r="P6">
        <v>1</v>
      </c>
      <c r="Q6" t="s">
        <v>42249</v>
      </c>
      <c r="R6" s="56" t="s">
        <v>42249</v>
      </c>
      <c r="S6" t="s">
        <v>42250</v>
      </c>
      <c r="T6" t="s">
        <v>7928</v>
      </c>
      <c r="U6" t="s">
        <v>16</v>
      </c>
    </row>
  </sheetData>
  <sortState xmlns:xlrd2="http://schemas.microsoft.com/office/spreadsheetml/2017/richdata2" ref="A2:W17">
    <sortCondition ref="A2:A6"/>
    <sortCondition descending="1" ref="S2:S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12"/>
  <dimension ref="A1:V6"/>
  <sheetViews>
    <sheetView zoomScale="90" zoomScaleNormal="90" workbookViewId="0">
      <selection sqref="A1:W1048576"/>
    </sheetView>
  </sheetViews>
  <sheetFormatPr defaultRowHeight="15" x14ac:dyDescent="0.25"/>
  <cols>
    <col min="1" max="1" width="9.140625" bestFit="1" customWidth="1"/>
    <col min="2" max="2" width="14" bestFit="1" customWidth="1"/>
    <col min="3" max="3" width="6.85546875" bestFit="1" customWidth="1"/>
    <col min="4" max="4" width="14.42578125" bestFit="1" customWidth="1"/>
    <col min="5" max="5" width="11.5703125" bestFit="1" customWidth="1"/>
    <col min="6" max="6" width="45" bestFit="1" customWidth="1"/>
    <col min="7" max="7" width="11.28515625" bestFit="1" customWidth="1"/>
    <col min="8" max="8" width="12.42578125" bestFit="1" customWidth="1"/>
    <col min="9" max="9" width="11.85546875" bestFit="1" customWidth="1"/>
    <col min="10" max="10" width="8.7109375" bestFit="1" customWidth="1"/>
    <col min="11" max="11" width="17.5703125" bestFit="1" customWidth="1"/>
    <col min="12" max="12" width="10.28515625" bestFit="1" customWidth="1"/>
    <col min="13" max="13" width="7.28515625" bestFit="1" customWidth="1"/>
    <col min="14" max="14" width="7.85546875" bestFit="1" customWidth="1"/>
    <col min="15" max="15" width="8.7109375" bestFit="1" customWidth="1"/>
    <col min="16" max="16" width="6.85546875" bestFit="1" customWidth="1"/>
    <col min="17" max="17" width="22.7109375" bestFit="1" customWidth="1"/>
    <col min="18" max="18" width="12.7109375" style="56" bestFit="1" customWidth="1"/>
    <col min="19" max="19" width="7.140625" bestFit="1" customWidth="1"/>
    <col min="20" max="20" width="11.85546875" bestFit="1" customWidth="1"/>
    <col min="21" max="21" width="9" bestFit="1" customWidth="1"/>
    <col min="22" max="22" width="11.7109375" customWidth="1"/>
    <col min="28" max="28" width="12.5703125" customWidth="1"/>
    <col min="29" max="29" width="32.42578125" bestFit="1" customWidth="1"/>
  </cols>
  <sheetData>
    <row r="1" spans="1:22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3</v>
      </c>
      <c r="G1" t="s">
        <v>6</v>
      </c>
      <c r="H1" t="s">
        <v>7</v>
      </c>
      <c r="I1" t="s">
        <v>18</v>
      </c>
      <c r="J1" t="s">
        <v>35</v>
      </c>
      <c r="K1" t="s">
        <v>58</v>
      </c>
      <c r="L1" t="s">
        <v>24</v>
      </c>
      <c r="M1" t="s">
        <v>1221</v>
      </c>
      <c r="N1" t="s">
        <v>2239</v>
      </c>
      <c r="O1" t="s">
        <v>4640</v>
      </c>
      <c r="P1" t="s">
        <v>26</v>
      </c>
      <c r="Q1" t="s">
        <v>60</v>
      </c>
      <c r="R1" s="56" t="s">
        <v>59</v>
      </c>
      <c r="S1" t="s">
        <v>1189</v>
      </c>
      <c r="T1" t="s">
        <v>61</v>
      </c>
      <c r="U1" t="s">
        <v>4713</v>
      </c>
      <c r="V1">
        <f>SUBTOTAL(109,Tabel_Forespørgsel_fra_Visma4712[Gr11])</f>
        <v>0</v>
      </c>
    </row>
    <row r="2" spans="1:22" ht="45" x14ac:dyDescent="0.25">
      <c r="A2">
        <v>405852</v>
      </c>
      <c r="B2" t="s">
        <v>42770</v>
      </c>
      <c r="C2">
        <v>10</v>
      </c>
      <c r="D2">
        <v>405852</v>
      </c>
      <c r="E2">
        <v>405851</v>
      </c>
      <c r="F2" t="s">
        <v>42771</v>
      </c>
      <c r="G2">
        <v>405852</v>
      </c>
      <c r="H2">
        <v>405851</v>
      </c>
      <c r="I2" t="s">
        <v>42794</v>
      </c>
      <c r="J2" t="s">
        <v>7994</v>
      </c>
      <c r="K2" t="s">
        <v>42795</v>
      </c>
      <c r="L2">
        <v>20260603</v>
      </c>
      <c r="M2" t="s">
        <v>7994</v>
      </c>
      <c r="N2">
        <v>0</v>
      </c>
      <c r="O2" t="s">
        <v>40883</v>
      </c>
      <c r="P2">
        <v>15</v>
      </c>
      <c r="Q2" t="str">
        <f>LEFT(Tabel_Forespørgsel_fra_Visma4712[[#This Row],[RNo]]&amp;" - "&amp;Tabel_Forespørgsel_fra_Visma4712[[#This Row],[Descr2]],35)&amp;CHAR(10)</f>
        <v xml:space="preserve">50 - Manuel svejsning
</v>
      </c>
      <c r="R2" s="56" t="str">
        <f>IF(B2=B1,IF(Q2=Q1,R1,R1&amp;Q2),Q2)</f>
        <v xml:space="preserve">50 - Manuel svejsning
</v>
      </c>
      <c r="S2" t="str">
        <f>+Tabel_Forespørgsel_fra_Visma4712[[#This Row],[TrInf4]]&amp;" "&amp;Tabel_Forespørgsel_fra_Visma4712[[#This Row],[Kolonne1]]</f>
        <v>50 Sve</v>
      </c>
      <c r="T2" t="str">
        <f>IF(B2=B1,IF(M2=M1,T1,T1&amp;"-"&amp;M2),M2)</f>
        <v>50</v>
      </c>
      <c r="U2" t="str">
        <f>IF(Tabel_Forespørgsel_fra_Visma4712[[#This Row],[PrgNr]]&lt;&gt;"",IF(Tabel_Forespørgsel_fra_Visma4712[[#This Row],[PrgNr]]&lt;&gt;" ",+CHAR(10)&amp;"Prg-"&amp;Tabel_Forespørgsel_fra_Visma4712[[#This Row],[PrgNr]]," ")," ")</f>
        <v xml:space="preserve"> </v>
      </c>
    </row>
    <row r="3" spans="1:22" ht="75" x14ac:dyDescent="0.25">
      <c r="A3">
        <v>405852</v>
      </c>
      <c r="B3" t="s">
        <v>42770</v>
      </c>
      <c r="C3">
        <v>10</v>
      </c>
      <c r="D3">
        <v>405852</v>
      </c>
      <c r="E3">
        <v>405851</v>
      </c>
      <c r="F3" t="s">
        <v>42771</v>
      </c>
      <c r="G3">
        <v>405852</v>
      </c>
      <c r="H3">
        <v>405851</v>
      </c>
      <c r="I3" t="s">
        <v>42772</v>
      </c>
      <c r="J3" t="s">
        <v>2274</v>
      </c>
      <c r="K3" t="s">
        <v>3560</v>
      </c>
      <c r="L3">
        <v>20260603</v>
      </c>
      <c r="M3" t="s">
        <v>2274</v>
      </c>
      <c r="N3">
        <v>0</v>
      </c>
      <c r="O3" t="s">
        <v>40883</v>
      </c>
      <c r="P3">
        <v>18</v>
      </c>
      <c r="Q3" t="str">
        <f>LEFT(Tabel_Forespørgsel_fra_Visma4712[[#This Row],[RNo]]&amp;" - "&amp;Tabel_Forespørgsel_fra_Visma4712[[#This Row],[Descr2]],35)&amp;CHAR(10)</f>
        <v xml:space="preserve">90 - Scan Bejds
</v>
      </c>
      <c r="R3" s="56" t="str">
        <f>IF(B3=B2,IF(Q3=Q2,R2,R2&amp;Q3),Q3)</f>
        <v xml:space="preserve">50 - Manuel svejsning
90 - Scan Bejds
</v>
      </c>
      <c r="S3" t="str">
        <f>+Tabel_Forespørgsel_fra_Visma4712[[#This Row],[TrInf4]]&amp;" "&amp;Tabel_Forespørgsel_fra_Visma4712[[#This Row],[Kolonne1]]</f>
        <v>90 ULe</v>
      </c>
      <c r="T3" t="str">
        <f>IF(B3=B2,IF(M3=M2,T2,T2&amp;"-"&amp;M3),M3)</f>
        <v>50-90</v>
      </c>
      <c r="U3" t="str">
        <f>IF(Tabel_Forespørgsel_fra_Visma4712[[#This Row],[PrgNr]]&lt;&gt;"",IF(Tabel_Forespørgsel_fra_Visma4712[[#This Row],[PrgNr]]&lt;&gt;" ",+CHAR(10)&amp;"Prg-"&amp;Tabel_Forespørgsel_fra_Visma4712[[#This Row],[PrgNr]]," ")," ")</f>
        <v xml:space="preserve"> </v>
      </c>
    </row>
    <row r="4" spans="1:22" ht="45" x14ac:dyDescent="0.25">
      <c r="A4">
        <v>405853</v>
      </c>
      <c r="B4" t="s">
        <v>42785</v>
      </c>
      <c r="C4">
        <v>10</v>
      </c>
      <c r="D4">
        <v>405852</v>
      </c>
      <c r="E4">
        <v>405852</v>
      </c>
      <c r="F4" t="s">
        <v>42786</v>
      </c>
      <c r="G4">
        <v>405852</v>
      </c>
      <c r="H4">
        <v>405851</v>
      </c>
      <c r="I4" t="s">
        <v>42114</v>
      </c>
      <c r="J4" t="s">
        <v>42115</v>
      </c>
      <c r="K4" t="s">
        <v>40878</v>
      </c>
      <c r="L4">
        <v>20260530</v>
      </c>
      <c r="M4" t="s">
        <v>7928</v>
      </c>
      <c r="N4">
        <v>0</v>
      </c>
      <c r="O4" t="s">
        <v>40883</v>
      </c>
      <c r="P4">
        <v>1</v>
      </c>
      <c r="Q4" t="str">
        <f>LEFT(Tabel_Forespørgsel_fra_Visma4712[[#This Row],[RNo]]&amp;" - "&amp;Tabel_Forespørgsel_fra_Visma4712[[#This Row],[Descr2]],35)&amp;CHAR(10)</f>
        <v xml:space="preserve">11 - Laserskæring
</v>
      </c>
      <c r="R4" s="56" t="str">
        <f>IF(B4=B3,IF(Q4=Q3,R3,R3&amp;Q4),Q4)</f>
        <v xml:space="preserve">11 - Laserskæring
</v>
      </c>
      <c r="S4" t="str">
        <f>+Tabel_Forespørgsel_fra_Visma4712[[#This Row],[TrInf4]]&amp;" "&amp;Tabel_Forespørgsel_fra_Visma4712[[#This Row],[Kolonne1]]</f>
        <v>10 Las</v>
      </c>
      <c r="T4" t="str">
        <f>IF(B4=B3,IF(M4=M3,T3,T3&amp;"-"&amp;M4),M4)</f>
        <v>11</v>
      </c>
      <c r="U4" t="str">
        <f>IF(Tabel_Forespørgsel_fra_Visma4712[[#This Row],[PrgNr]]&lt;&gt;"",IF(Tabel_Forespørgsel_fra_Visma4712[[#This Row],[PrgNr]]&lt;&gt;" ",+CHAR(10)&amp;"Prg-"&amp;Tabel_Forespørgsel_fra_Visma4712[[#This Row],[PrgNr]]," ")," ")</f>
        <v xml:space="preserve"> </v>
      </c>
    </row>
    <row r="5" spans="1:22" ht="75" x14ac:dyDescent="0.25">
      <c r="A5">
        <v>405853</v>
      </c>
      <c r="B5" t="s">
        <v>42785</v>
      </c>
      <c r="C5">
        <v>10</v>
      </c>
      <c r="D5">
        <v>405852</v>
      </c>
      <c r="E5">
        <v>405852</v>
      </c>
      <c r="F5" t="s">
        <v>42786</v>
      </c>
      <c r="G5">
        <v>405852</v>
      </c>
      <c r="H5">
        <v>405851</v>
      </c>
      <c r="I5" t="s">
        <v>42764</v>
      </c>
      <c r="J5" t="s">
        <v>42765</v>
      </c>
      <c r="K5" t="s">
        <v>42796</v>
      </c>
      <c r="L5">
        <v>20260530</v>
      </c>
      <c r="M5" t="s">
        <v>7987</v>
      </c>
      <c r="N5">
        <v>0</v>
      </c>
      <c r="O5" t="s">
        <v>40883</v>
      </c>
      <c r="P5">
        <v>4</v>
      </c>
      <c r="Q5" t="str">
        <f>LEFT(Tabel_Forespørgsel_fra_Visma4712[[#This Row],[RNo]]&amp;" - "&amp;Tabel_Forespørgsel_fra_Visma4712[[#This Row],[Descr2]],35)&amp;CHAR(10)</f>
        <v xml:space="preserve">61 - Radius 05, Fladder
</v>
      </c>
      <c r="R5" s="56" t="str">
        <f>IF(B5=B4,IF(Q5=Q4,R4,R4&amp;Q5),Q5)</f>
        <v xml:space="preserve">11 - Laserskæring
61 - Radius 05, Fladder
</v>
      </c>
      <c r="S5" t="str">
        <f>+Tabel_Forespørgsel_fra_Visma4712[[#This Row],[TrInf4]]&amp;" "&amp;Tabel_Forespørgsel_fra_Visma4712[[#This Row],[Kolonne1]]</f>
        <v>15 Fla</v>
      </c>
      <c r="T5" t="str">
        <f>IF(B5=B4,IF(M5=M4,T4,T4&amp;"-"&amp;M5),M5)</f>
        <v>11-61</v>
      </c>
      <c r="U5" t="str">
        <f>IF(Tabel_Forespørgsel_fra_Visma4712[[#This Row],[PrgNr]]&lt;&gt;"",IF(Tabel_Forespørgsel_fra_Visma4712[[#This Row],[PrgNr]]&lt;&gt;" ",+CHAR(10)&amp;"Prg-"&amp;Tabel_Forespørgsel_fra_Visma4712[[#This Row],[PrgNr]]," ")," ")</f>
        <v xml:space="preserve"> </v>
      </c>
    </row>
    <row r="6" spans="1:22" ht="105" x14ac:dyDescent="0.25">
      <c r="A6">
        <v>405853</v>
      </c>
      <c r="B6" t="s">
        <v>42785</v>
      </c>
      <c r="C6">
        <v>10</v>
      </c>
      <c r="D6">
        <v>405852</v>
      </c>
      <c r="E6">
        <v>405852</v>
      </c>
      <c r="F6" t="s">
        <v>42786</v>
      </c>
      <c r="G6">
        <v>405852</v>
      </c>
      <c r="H6">
        <v>405851</v>
      </c>
      <c r="I6" t="s">
        <v>42116</v>
      </c>
      <c r="J6" t="s">
        <v>42117</v>
      </c>
      <c r="K6" t="s">
        <v>42797</v>
      </c>
      <c r="L6">
        <v>20260530</v>
      </c>
      <c r="M6" t="s">
        <v>7929</v>
      </c>
      <c r="N6">
        <v>0</v>
      </c>
      <c r="O6" t="s">
        <v>40883</v>
      </c>
      <c r="P6">
        <v>13</v>
      </c>
      <c r="Q6" t="str">
        <f>LEFT(Tabel_Forespørgsel_fra_Visma4712[[#This Row],[RNo]]&amp;" - "&amp;Tabel_Forespørgsel_fra_Visma4712[[#This Row],[Descr2]],35)&amp;CHAR(10)</f>
        <v xml:space="preserve">21 - Kantbukke
</v>
      </c>
      <c r="R6" s="56" t="str">
        <f>IF(B6=B5,IF(Q6=Q5,R5,R5&amp;Q6),Q6)</f>
        <v xml:space="preserve">11 - Laserskæring
61 - Radius 05, Fladder
21 - Kantbukke
</v>
      </c>
      <c r="S6" t="str">
        <f>+Tabel_Forespørgsel_fra_Visma4712[[#This Row],[TrInf4]]&amp;" "&amp;Tabel_Forespørgsel_fra_Visma4712[[#This Row],[Kolonne1]]</f>
        <v>30 Buk</v>
      </c>
      <c r="T6" t="str">
        <f>IF(B6=B5,IF(M6=M5,T5,T5&amp;"-"&amp;M6),M6)</f>
        <v>11-61-21</v>
      </c>
      <c r="U6" t="str">
        <f>IF(Tabel_Forespørgsel_fra_Visma4712[[#This Row],[PrgNr]]&lt;&gt;"",IF(Tabel_Forespørgsel_fra_Visma4712[[#This Row],[PrgNr]]&lt;&gt;" ",+CHAR(10)&amp;"Prg-"&amp;Tabel_Forespørgsel_fra_Visma4712[[#This Row],[PrgNr]]," ")," ")</f>
        <v xml:space="preserve"> 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4"/>
  <dimension ref="A2:AA37"/>
  <sheetViews>
    <sheetView topLeftCell="A25" workbookViewId="0">
      <selection activeCell="V3" sqref="V3"/>
    </sheetView>
  </sheetViews>
  <sheetFormatPr defaultRowHeight="15" x14ac:dyDescent="0.25"/>
  <cols>
    <col min="1" max="1" width="10" customWidth="1"/>
    <col min="2" max="2" width="6.85546875" customWidth="1"/>
    <col min="3" max="4" width="8.28515625" customWidth="1"/>
    <col min="5" max="5" width="12.140625" customWidth="1"/>
    <col min="6" max="6" width="12" bestFit="1" customWidth="1"/>
    <col min="7" max="7" width="11.140625" customWidth="1"/>
    <col min="8" max="8" width="12.140625" customWidth="1"/>
    <col min="9" max="9" width="9.140625" customWidth="1"/>
    <col min="10" max="10" width="10.140625" customWidth="1"/>
    <col min="11" max="11" width="24.5703125" bestFit="1" customWidth="1"/>
    <col min="12" max="12" width="7.85546875" customWidth="1"/>
    <col min="13" max="13" width="5.42578125" customWidth="1"/>
    <col min="14" max="14" width="13.5703125" bestFit="1" customWidth="1"/>
    <col min="15" max="15" width="6.42578125" customWidth="1"/>
    <col min="16" max="16" width="9" bestFit="1" customWidth="1"/>
    <col min="17" max="17" width="8.7109375" bestFit="1" customWidth="1"/>
    <col min="18" max="18" width="10.28515625" bestFit="1" customWidth="1"/>
    <col min="19" max="19" width="11.7109375" customWidth="1"/>
    <col min="20" max="20" width="24.7109375" bestFit="1" customWidth="1"/>
    <col min="21" max="21" width="18.140625" bestFit="1" customWidth="1"/>
    <col min="22" max="22" width="12.5703125" style="3" customWidth="1"/>
    <col min="23" max="23" width="12.5703125" style="3" bestFit="1" customWidth="1"/>
    <col min="24" max="25" width="12.5703125" customWidth="1"/>
    <col min="27" max="27" width="12.5703125" bestFit="1" customWidth="1"/>
  </cols>
  <sheetData>
    <row r="2" spans="1:27" x14ac:dyDescent="0.25">
      <c r="E2" t="s">
        <v>2286</v>
      </c>
      <c r="F2" t="str">
        <f>LEFT(E2,2)</f>
        <v>R1</v>
      </c>
      <c r="I2" s="31"/>
      <c r="U2" s="1" t="s">
        <v>9605</v>
      </c>
      <c r="V2" s="3" t="s">
        <v>10</v>
      </c>
      <c r="W2"/>
    </row>
    <row r="3" spans="1:27" x14ac:dyDescent="0.25">
      <c r="U3" s="2">
        <v>1</v>
      </c>
      <c r="V3" s="3">
        <v>0.36111166666666661</v>
      </c>
      <c r="W3" t="str">
        <f>VLOOKUP(U3,D:S,15,0)</f>
        <v>Laser</v>
      </c>
      <c r="X3" t="str">
        <f>IF(Z3="90",VLOOKUP(W3,Planlægn!N:O,2,0),VLOOKUP(Y3,Planlægn!C:O,13,0))</f>
        <v>01-06-2026</v>
      </c>
      <c r="Y3" t="str">
        <f>IF(Z3="90",U3,Z3)</f>
        <v>11</v>
      </c>
      <c r="Z3" t="str">
        <f>VLOOKUP(U3,D:S,10,0)</f>
        <v>11</v>
      </c>
      <c r="AA3" t="str">
        <f>+W3</f>
        <v>Laser</v>
      </c>
    </row>
    <row r="4" spans="1:27" x14ac:dyDescent="0.25">
      <c r="U4" s="2">
        <v>2</v>
      </c>
      <c r="V4" s="3">
        <v>8.3333333333333329E-2</v>
      </c>
      <c r="W4" t="str">
        <f>VLOOKUP(U4,D:S,15,0)</f>
        <v>Sortering</v>
      </c>
      <c r="X4" t="str">
        <f>IF(Z4="90",VLOOKUP(W4,Planlægn!N:O,2,0),VLOOKUP(Y4,Planlægn!C:O,13,0))</f>
        <v>01-06-2026</v>
      </c>
      <c r="Y4" t="str">
        <f t="shared" ref="Y4:Y37" si="0">IF(Z4="90",U4,Z4)</f>
        <v>10</v>
      </c>
      <c r="Z4" t="str">
        <f>VLOOKUP(U4,D:S,10,0)</f>
        <v>10</v>
      </c>
      <c r="AA4" t="str">
        <f t="shared" ref="AA4:AA37" si="1">+W4</f>
        <v>Sortering</v>
      </c>
    </row>
    <row r="5" spans="1:27" x14ac:dyDescent="0.25">
      <c r="U5" s="2">
        <v>4</v>
      </c>
      <c r="V5" s="3">
        <v>0.23333333333333334</v>
      </c>
      <c r="W5" t="str">
        <f>VLOOKUP(U5,D:S,15,0)</f>
        <v>Flad</v>
      </c>
      <c r="X5" t="str">
        <f>IF(Z5="90",VLOOKUP(W5,Planlægn!N:O,2,0),VLOOKUP(Y5,Planlægn!C:O,13,0))</f>
        <v>01-06-2026</v>
      </c>
      <c r="Y5" t="str">
        <f t="shared" si="0"/>
        <v>61</v>
      </c>
      <c r="Z5" t="str">
        <f>VLOOKUP(U5,D:S,10,0)</f>
        <v>61</v>
      </c>
      <c r="AA5" t="str">
        <f t="shared" si="1"/>
        <v>Flad</v>
      </c>
    </row>
    <row r="6" spans="1:27" x14ac:dyDescent="0.25">
      <c r="U6" s="2">
        <v>13</v>
      </c>
      <c r="V6" s="3">
        <v>0.43333333333333335</v>
      </c>
      <c r="W6" t="str">
        <f>VLOOKUP(U6,D:S,15,0)</f>
        <v>Buk</v>
      </c>
      <c r="X6" t="str">
        <f>IF(Z6="90",VLOOKUP(W6,Planlægn!N:O,2,0),VLOOKUP(Y6,Planlægn!C:O,13,0))</f>
        <v>02-06-2026</v>
      </c>
      <c r="Y6" t="str">
        <f t="shared" si="0"/>
        <v>21</v>
      </c>
      <c r="Z6" t="str">
        <f>VLOOKUP(U6,D:S,10,0)</f>
        <v>21</v>
      </c>
      <c r="AA6" t="str">
        <f t="shared" si="1"/>
        <v>Buk</v>
      </c>
    </row>
    <row r="7" spans="1:27" x14ac:dyDescent="0.25">
      <c r="T7" s="106" t="s">
        <v>2273</v>
      </c>
      <c r="U7" s="2">
        <v>15</v>
      </c>
      <c r="V7" s="3">
        <v>2.166666666666667</v>
      </c>
      <c r="W7" t="str">
        <f>VLOOKUP(U7,D:S,15,0)</f>
        <v>Svejs</v>
      </c>
      <c r="X7" t="str">
        <f>IF(Z7="90",VLOOKUP(W7,Planlægn!N:O,2,0),VLOOKUP(Y7,Planlægn!C:O,13,0))</f>
        <v>02-06-2026</v>
      </c>
      <c r="Y7" t="str">
        <f t="shared" si="0"/>
        <v>50</v>
      </c>
      <c r="Z7" t="str">
        <f>VLOOKUP(U7,D:S,10,0)</f>
        <v>50</v>
      </c>
      <c r="AA7" t="str">
        <f t="shared" si="1"/>
        <v>Svejs</v>
      </c>
    </row>
    <row r="8" spans="1:27" x14ac:dyDescent="0.25">
      <c r="A8" t="s">
        <v>2</v>
      </c>
      <c r="B8" t="s">
        <v>1964</v>
      </c>
      <c r="C8" t="s">
        <v>1972</v>
      </c>
      <c r="D8" t="s">
        <v>1973</v>
      </c>
      <c r="E8" t="s">
        <v>4</v>
      </c>
      <c r="F8" t="s">
        <v>9</v>
      </c>
      <c r="G8" t="s">
        <v>6</v>
      </c>
      <c r="H8" t="s">
        <v>7</v>
      </c>
      <c r="I8" t="s">
        <v>5</v>
      </c>
      <c r="J8" t="s">
        <v>24</v>
      </c>
      <c r="K8" t="s">
        <v>3</v>
      </c>
      <c r="L8" t="s">
        <v>1917</v>
      </c>
      <c r="M8" t="s">
        <v>25</v>
      </c>
      <c r="N8" t="s">
        <v>0</v>
      </c>
      <c r="O8" t="s">
        <v>26</v>
      </c>
      <c r="P8" t="s">
        <v>1970</v>
      </c>
      <c r="Q8" t="s">
        <v>2244</v>
      </c>
      <c r="R8" t="s">
        <v>1968</v>
      </c>
      <c r="S8" t="s">
        <v>18</v>
      </c>
      <c r="T8" t="s">
        <v>2283</v>
      </c>
      <c r="U8" s="2">
        <v>17.989999999999998</v>
      </c>
      <c r="V8" s="3">
        <v>0</v>
      </c>
      <c r="W8" t="str">
        <f>VLOOKUP(U8,D:S,15,0)</f>
        <v>Scan Bejds</v>
      </c>
      <c r="X8" t="str">
        <f>IF(Z8="90",VLOOKUP(W8,Planlægn!N:O,2,0),VLOOKUP(Y8,Planlægn!C:O,13,0))</f>
        <v>03-06-2026</v>
      </c>
      <c r="Y8">
        <f t="shared" si="0"/>
        <v>17.989999999999998</v>
      </c>
      <c r="Z8" t="str">
        <f>VLOOKUP(U8,D:S,10,0)</f>
        <v>90</v>
      </c>
      <c r="AA8" t="str">
        <f t="shared" si="1"/>
        <v>Scan Bejds</v>
      </c>
    </row>
    <row r="9" spans="1:27" x14ac:dyDescent="0.25">
      <c r="A9" t="s">
        <v>2286</v>
      </c>
      <c r="B9">
        <f>IF(LEFT(Tabel_Forespørgsel_fra_Visma4[[#This Row],[ProdNo]],2)="R9",Tabel_Forespørgsel_fra_Visma4[[#This Row],[Gr3]]-Tabel_Forespørgsel_fra_Visma4[[#This Row],[LnNo]]/100,Tabel_Forespørgsel_fra_Visma4[[#This Row],[Gr3]])</f>
        <v>1</v>
      </c>
      <c r="C9">
        <f>IF(LEFT(Tabel_Forespørgsel_fra_Visma4[[#This Row],[ProdNo]],2)="R9",IF(R9=R8,+C8,+C8+1),0)</f>
        <v>0</v>
      </c>
      <c r="D9">
        <f>IF(LEFT(Tabel_Forespørgsel_fra_Visma4[[#This Row],[ProdNo]],2)="R9",Tabel_Forespørgsel_fra_Visma4[[#This Row],[Gr3]]-Tabel_Forespørgsel_fra_Visma4[[#This Row],[Sort 2]]/100,Tabel_Forespørgsel_fra_Visma4[[#This Row],[Gr3]])</f>
        <v>1</v>
      </c>
      <c r="E9">
        <v>16.666699999999999</v>
      </c>
      <c r="F9">
        <f>+IF(Tabel_Forespørgsel_fra_Visma4[[#This Row],[R7]]="90",0,IF(Tabel_Forespørgsel_fra_Visma4[[#This Row],[R7]]="115",Tabel_Forespørgsel_fra_Visma4[[#This Row],[NoInvoAb]]/60,+Tabel_Forespørgsel_fra_Visma4[[#This Row],[Val1]]/-60))</f>
        <v>0.27777833333333329</v>
      </c>
      <c r="G9">
        <v>405852</v>
      </c>
      <c r="H9">
        <v>405851</v>
      </c>
      <c r="I9">
        <v>405852</v>
      </c>
      <c r="J9">
        <v>20260603</v>
      </c>
      <c r="K9" t="s">
        <v>40878</v>
      </c>
      <c r="L9">
        <v>14</v>
      </c>
      <c r="M9" t="s">
        <v>7928</v>
      </c>
      <c r="N9" t="s">
        <v>42118</v>
      </c>
      <c r="O9">
        <v>1</v>
      </c>
      <c r="P9">
        <v>20260601</v>
      </c>
      <c r="Q9">
        <v>-16.666699999999999</v>
      </c>
      <c r="R9" t="str">
        <f>IF(LEFT(Tabel_Forespørgsel_fra_Visma4[[#This Row],[ProdNo]],2)="R9",Tabel_Forespørgsel_fra_Visma4[[#This Row],[Descr]],Tabel_Forespørgsel_fra_Visma4[[#This Row],[Nm]])</f>
        <v>Laser</v>
      </c>
      <c r="S9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9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R1100 20260601</v>
      </c>
      <c r="U9" s="2" t="s">
        <v>8</v>
      </c>
      <c r="V9" s="3">
        <v>3.2777783333333335</v>
      </c>
      <c r="W9" t="e">
        <f>VLOOKUP(U9,D:S,15,0)</f>
        <v>#N/A</v>
      </c>
      <c r="X9" t="e">
        <f>IF(Z9="90",VLOOKUP(W9,Planlægn!N:O,2,0),VLOOKUP(Y9,Planlægn!C:O,13,0))</f>
        <v>#N/A</v>
      </c>
      <c r="Y9" t="e">
        <f t="shared" si="0"/>
        <v>#N/A</v>
      </c>
      <c r="Z9" t="e">
        <f>VLOOKUP(U9,D:S,10,0)</f>
        <v>#N/A</v>
      </c>
      <c r="AA9" t="e">
        <f t="shared" si="1"/>
        <v>#N/A</v>
      </c>
    </row>
    <row r="10" spans="1:27" x14ac:dyDescent="0.25">
      <c r="A10" t="s">
        <v>2286</v>
      </c>
      <c r="B10">
        <f>IF(LEFT(Tabel_Forespørgsel_fra_Visma4[[#This Row],[ProdNo]],2)="R9",Tabel_Forespørgsel_fra_Visma4[[#This Row],[Gr3]]-Tabel_Forespørgsel_fra_Visma4[[#This Row],[LnNo]]/100,Tabel_Forespørgsel_fra_Visma4[[#This Row],[Gr3]])</f>
        <v>1</v>
      </c>
      <c r="C10">
        <f>IF(LEFT(Tabel_Forespørgsel_fra_Visma4[[#This Row],[ProdNo]],2)="R9",IF(R10=R9,+C9,+C9+1),0)</f>
        <v>0</v>
      </c>
      <c r="D10">
        <f>IF(LEFT(Tabel_Forespørgsel_fra_Visma4[[#This Row],[ProdNo]],2)="R9",Tabel_Forespørgsel_fra_Visma4[[#This Row],[Gr3]]-Tabel_Forespørgsel_fra_Visma4[[#This Row],[Sort 2]]/100,Tabel_Forespørgsel_fra_Visma4[[#This Row],[Gr3]])</f>
        <v>1</v>
      </c>
      <c r="E10">
        <v>5</v>
      </c>
      <c r="F10">
        <f>+IF(Tabel_Forespørgsel_fra_Visma4[[#This Row],[R7]]="90",0,IF(Tabel_Forespørgsel_fra_Visma4[[#This Row],[R7]]="115",Tabel_Forespørgsel_fra_Visma4[[#This Row],[NoInvoAb]]/60,+Tabel_Forespørgsel_fra_Visma4[[#This Row],[Val1]]/-60))</f>
        <v>8.3333333333333329E-2</v>
      </c>
      <c r="G10">
        <v>405852</v>
      </c>
      <c r="H10">
        <v>405851</v>
      </c>
      <c r="I10">
        <v>405852</v>
      </c>
      <c r="J10">
        <v>20260603</v>
      </c>
      <c r="K10" t="s">
        <v>40878</v>
      </c>
      <c r="L10">
        <v>15</v>
      </c>
      <c r="M10" t="s">
        <v>7928</v>
      </c>
      <c r="N10" t="s">
        <v>42118</v>
      </c>
      <c r="O10">
        <v>1</v>
      </c>
      <c r="P10">
        <v>20260601</v>
      </c>
      <c r="Q10">
        <v>-5</v>
      </c>
      <c r="R10" t="str">
        <f>IF(LEFT(Tabel_Forespørgsel_fra_Visma4[[#This Row],[ProdNo]],2)="R9",Tabel_Forespørgsel_fra_Visma4[[#This Row],[Descr]],Tabel_Forespørgsel_fra_Visma4[[#This Row],[Nm]])</f>
        <v>Laser</v>
      </c>
      <c r="S10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0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R1100 20260601</v>
      </c>
      <c r="V10"/>
      <c r="W10" t="e">
        <f>VLOOKUP(U10,D:S,15,0)</f>
        <v>#N/A</v>
      </c>
      <c r="X10" t="e">
        <f>IF(Z10="90",VLOOKUP(W10,Planlægn!N:O,2,0),VLOOKUP(Y10,Planlægn!C:O,13,0))</f>
        <v>#N/A</v>
      </c>
      <c r="Y10" t="e">
        <f t="shared" si="0"/>
        <v>#N/A</v>
      </c>
      <c r="Z10" t="e">
        <f>VLOOKUP(U10,D:S,10,0)</f>
        <v>#N/A</v>
      </c>
      <c r="AA10" t="e">
        <f t="shared" si="1"/>
        <v>#N/A</v>
      </c>
    </row>
    <row r="11" spans="1:27" x14ac:dyDescent="0.25">
      <c r="A11" t="s">
        <v>40876</v>
      </c>
      <c r="B11">
        <f>IF(LEFT(Tabel_Forespørgsel_fra_Visma4[[#This Row],[ProdNo]],2)="R9",Tabel_Forespørgsel_fra_Visma4[[#This Row],[Gr3]]-Tabel_Forespørgsel_fra_Visma4[[#This Row],[LnNo]]/100,Tabel_Forespørgsel_fra_Visma4[[#This Row],[Gr3]])</f>
        <v>2</v>
      </c>
      <c r="C11">
        <f>IF(LEFT(Tabel_Forespørgsel_fra_Visma4[[#This Row],[ProdNo]],2)="R9",IF(R11=R10,+C10,+C10+1),0)</f>
        <v>0</v>
      </c>
      <c r="D11">
        <f>IF(LEFT(Tabel_Forespørgsel_fra_Visma4[[#This Row],[ProdNo]],2)="R9",Tabel_Forespørgsel_fra_Visma4[[#This Row],[Gr3]]-Tabel_Forespørgsel_fra_Visma4[[#This Row],[Sort 2]]/100,Tabel_Forespørgsel_fra_Visma4[[#This Row],[Gr3]])</f>
        <v>2</v>
      </c>
      <c r="E11">
        <v>5</v>
      </c>
      <c r="F11">
        <f>+IF(Tabel_Forespørgsel_fra_Visma4[[#This Row],[R7]]="90",0,IF(Tabel_Forespørgsel_fra_Visma4[[#This Row],[R7]]="115",Tabel_Forespørgsel_fra_Visma4[[#This Row],[NoInvoAb]]/60,+Tabel_Forespørgsel_fra_Visma4[[#This Row],[Val1]]/-60))</f>
        <v>8.3333333333333329E-2</v>
      </c>
      <c r="G11">
        <v>405852</v>
      </c>
      <c r="H11">
        <v>405851</v>
      </c>
      <c r="I11">
        <v>405852</v>
      </c>
      <c r="J11">
        <v>20260603</v>
      </c>
      <c r="K11" t="s">
        <v>40877</v>
      </c>
      <c r="L11">
        <v>16</v>
      </c>
      <c r="M11" t="s">
        <v>42115</v>
      </c>
      <c r="N11" t="s">
        <v>42119</v>
      </c>
      <c r="O11">
        <v>2</v>
      </c>
      <c r="P11">
        <v>20260601</v>
      </c>
      <c r="Q11">
        <v>-5</v>
      </c>
      <c r="R11" t="str">
        <f>IF(LEFT(Tabel_Forespørgsel_fra_Visma4[[#This Row],[ProdNo]],2)="R9",Tabel_Forespørgsel_fra_Visma4[[#This Row],[Descr]],Tabel_Forespørgsel_fra_Visma4[[#This Row],[Nm]])</f>
        <v>Sortering</v>
      </c>
      <c r="S11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1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R1090 20260601</v>
      </c>
      <c r="V11"/>
      <c r="W11" t="e">
        <f>VLOOKUP(U11,D:S,15,0)</f>
        <v>#N/A</v>
      </c>
      <c r="X11" t="e">
        <f>IF(Z11="90",VLOOKUP(W11,Planlægn!N:O,2,0),VLOOKUP(Y11,Planlægn!C:O,13,0))</f>
        <v>#N/A</v>
      </c>
      <c r="Y11" t="e">
        <f t="shared" si="0"/>
        <v>#N/A</v>
      </c>
      <c r="Z11" t="e">
        <f>VLOOKUP(U11,D:S,10,0)</f>
        <v>#N/A</v>
      </c>
      <c r="AA11" t="e">
        <f t="shared" si="1"/>
        <v>#N/A</v>
      </c>
    </row>
    <row r="12" spans="1:27" x14ac:dyDescent="0.25">
      <c r="A12" t="s">
        <v>7953</v>
      </c>
      <c r="B12">
        <f>IF(LEFT(Tabel_Forespørgsel_fra_Visma4[[#This Row],[ProdNo]],2)="R9",Tabel_Forespørgsel_fra_Visma4[[#This Row],[Gr3]]-Tabel_Forespørgsel_fra_Visma4[[#This Row],[LnNo]]/100,Tabel_Forespørgsel_fra_Visma4[[#This Row],[Gr3]])</f>
        <v>4</v>
      </c>
      <c r="C12">
        <f>IF(LEFT(Tabel_Forespørgsel_fra_Visma4[[#This Row],[ProdNo]],2)="R9",IF(R12=R11,+C11,+C11+1),0)</f>
        <v>0</v>
      </c>
      <c r="D12">
        <f>IF(LEFT(Tabel_Forespørgsel_fra_Visma4[[#This Row],[ProdNo]],2)="R9",Tabel_Forespørgsel_fra_Visma4[[#This Row],[Gr3]]-Tabel_Forespørgsel_fra_Visma4[[#This Row],[Sort 2]]/100,Tabel_Forespørgsel_fra_Visma4[[#This Row],[Gr3]])</f>
        <v>4</v>
      </c>
      <c r="E12">
        <v>10</v>
      </c>
      <c r="F12">
        <f>+IF(Tabel_Forespørgsel_fra_Visma4[[#This Row],[R7]]="90",0,IF(Tabel_Forespørgsel_fra_Visma4[[#This Row],[R7]]="115",Tabel_Forespørgsel_fra_Visma4[[#This Row],[NoInvoAb]]/60,+Tabel_Forespørgsel_fra_Visma4[[#This Row],[Val1]]/-60))</f>
        <v>0.16666666666666666</v>
      </c>
      <c r="G12">
        <v>405852</v>
      </c>
      <c r="H12">
        <v>405851</v>
      </c>
      <c r="I12">
        <v>405852</v>
      </c>
      <c r="J12">
        <v>20260603</v>
      </c>
      <c r="K12" t="s">
        <v>40880</v>
      </c>
      <c r="L12">
        <v>10</v>
      </c>
      <c r="M12" t="s">
        <v>7987</v>
      </c>
      <c r="N12" t="s">
        <v>42766</v>
      </c>
      <c r="O12">
        <v>4</v>
      </c>
      <c r="P12">
        <v>20260601</v>
      </c>
      <c r="Q12">
        <v>-10</v>
      </c>
      <c r="R12" t="str">
        <f>IF(LEFT(Tabel_Forespørgsel_fra_Visma4[[#This Row],[ProdNo]],2)="R9",Tabel_Forespørgsel_fra_Visma4[[#This Row],[Descr]],Tabel_Forespørgsel_fra_Visma4[[#This Row],[Nm]])</f>
        <v>Flad</v>
      </c>
      <c r="S12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2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R6104 20260601</v>
      </c>
      <c r="V12"/>
      <c r="W12" t="e">
        <f>VLOOKUP(U12,D:S,15,0)</f>
        <v>#N/A</v>
      </c>
      <c r="X12" t="e">
        <f>IF(Z12="90",VLOOKUP(W12,Planlægn!N:O,2,0),VLOOKUP(Y12,Planlægn!C:O,13,0))</f>
        <v>#N/A</v>
      </c>
      <c r="Y12" t="e">
        <f t="shared" si="0"/>
        <v>#N/A</v>
      </c>
      <c r="Z12" t="e">
        <f>VLOOKUP(U12,D:S,10,0)</f>
        <v>#N/A</v>
      </c>
      <c r="AA12" t="e">
        <f t="shared" si="1"/>
        <v>#N/A</v>
      </c>
    </row>
    <row r="13" spans="1:27" x14ac:dyDescent="0.25">
      <c r="A13" t="s">
        <v>7953</v>
      </c>
      <c r="B13">
        <f>IF(LEFT(Tabel_Forespørgsel_fra_Visma4[[#This Row],[ProdNo]],2)="R9",Tabel_Forespørgsel_fra_Visma4[[#This Row],[Gr3]]-Tabel_Forespørgsel_fra_Visma4[[#This Row],[LnNo]]/100,Tabel_Forespørgsel_fra_Visma4[[#This Row],[Gr3]])</f>
        <v>4</v>
      </c>
      <c r="C13">
        <f>IF(LEFT(Tabel_Forespørgsel_fra_Visma4[[#This Row],[ProdNo]],2)="R9",IF(R13=R12,+C12,+C12+1),0)</f>
        <v>0</v>
      </c>
      <c r="D13">
        <f>IF(LEFT(Tabel_Forespørgsel_fra_Visma4[[#This Row],[ProdNo]],2)="R9",Tabel_Forespørgsel_fra_Visma4[[#This Row],[Gr3]]-Tabel_Forespørgsel_fra_Visma4[[#This Row],[Sort 2]]/100,Tabel_Forespørgsel_fra_Visma4[[#This Row],[Gr3]])</f>
        <v>4</v>
      </c>
      <c r="E13">
        <v>4</v>
      </c>
      <c r="F13">
        <f>+IF(Tabel_Forespørgsel_fra_Visma4[[#This Row],[R7]]="90",0,IF(Tabel_Forespørgsel_fra_Visma4[[#This Row],[R7]]="115",Tabel_Forespørgsel_fra_Visma4[[#This Row],[NoInvoAb]]/60,+Tabel_Forespørgsel_fra_Visma4[[#This Row],[Val1]]/-60))</f>
        <v>6.6666666666666666E-2</v>
      </c>
      <c r="G13">
        <v>405852</v>
      </c>
      <c r="H13">
        <v>405851</v>
      </c>
      <c r="I13">
        <v>405852</v>
      </c>
      <c r="J13">
        <v>20260603</v>
      </c>
      <c r="K13" t="s">
        <v>40880</v>
      </c>
      <c r="L13">
        <v>13</v>
      </c>
      <c r="M13" t="s">
        <v>7987</v>
      </c>
      <c r="N13" t="s">
        <v>42766</v>
      </c>
      <c r="O13">
        <v>4</v>
      </c>
      <c r="P13">
        <v>20260601</v>
      </c>
      <c r="Q13">
        <v>-4</v>
      </c>
      <c r="R13" t="str">
        <f>IF(LEFT(Tabel_Forespørgsel_fra_Visma4[[#This Row],[ProdNo]],2)="R9",Tabel_Forespørgsel_fra_Visma4[[#This Row],[Descr]],Tabel_Forespørgsel_fra_Visma4[[#This Row],[Nm]])</f>
        <v>Flad</v>
      </c>
      <c r="S13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3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R6104 20260601</v>
      </c>
      <c r="V13"/>
      <c r="W13" t="e">
        <f>VLOOKUP(U13,D:S,15,0)</f>
        <v>#N/A</v>
      </c>
      <c r="X13" t="e">
        <f>IF(Z13="90",VLOOKUP(W13,Planlægn!N:O,2,0),VLOOKUP(Y13,Planlægn!C:O,13,0))</f>
        <v>#N/A</v>
      </c>
      <c r="Y13" t="e">
        <f t="shared" si="0"/>
        <v>#N/A</v>
      </c>
      <c r="Z13" t="e">
        <f>VLOOKUP(U13,D:S,10,0)</f>
        <v>#N/A</v>
      </c>
      <c r="AA13" t="e">
        <f t="shared" si="1"/>
        <v>#N/A</v>
      </c>
    </row>
    <row r="14" spans="1:27" x14ac:dyDescent="0.25">
      <c r="A14" t="s">
        <v>7952</v>
      </c>
      <c r="B14">
        <f>IF(LEFT(Tabel_Forespørgsel_fra_Visma4[[#This Row],[ProdNo]],2)="R9",Tabel_Forespørgsel_fra_Visma4[[#This Row],[Gr3]]-Tabel_Forespørgsel_fra_Visma4[[#This Row],[LnNo]]/100,Tabel_Forespørgsel_fra_Visma4[[#This Row],[Gr3]])</f>
        <v>13</v>
      </c>
      <c r="C14">
        <f>IF(LEFT(Tabel_Forespørgsel_fra_Visma4[[#This Row],[ProdNo]],2)="R9",IF(R14=R13,+C13,+C13+1),0)</f>
        <v>0</v>
      </c>
      <c r="D14">
        <f>IF(LEFT(Tabel_Forespørgsel_fra_Visma4[[#This Row],[ProdNo]],2)="R9",Tabel_Forespørgsel_fra_Visma4[[#This Row],[Gr3]]-Tabel_Forespørgsel_fra_Visma4[[#This Row],[Sort 2]]/100,Tabel_Forespørgsel_fra_Visma4[[#This Row],[Gr3]])</f>
        <v>13</v>
      </c>
      <c r="E14">
        <v>20</v>
      </c>
      <c r="F14">
        <f>+IF(Tabel_Forespørgsel_fra_Visma4[[#This Row],[R7]]="90",0,IF(Tabel_Forespørgsel_fra_Visma4[[#This Row],[R7]]="115",Tabel_Forespørgsel_fra_Visma4[[#This Row],[NoInvoAb]]/60,+Tabel_Forespørgsel_fra_Visma4[[#This Row],[Val1]]/-60))</f>
        <v>0.33333333333333331</v>
      </c>
      <c r="G14">
        <v>405852</v>
      </c>
      <c r="H14">
        <v>405851</v>
      </c>
      <c r="I14">
        <v>405852</v>
      </c>
      <c r="J14">
        <v>20260603</v>
      </c>
      <c r="K14" t="s">
        <v>40879</v>
      </c>
      <c r="L14">
        <v>11</v>
      </c>
      <c r="M14" t="s">
        <v>7929</v>
      </c>
      <c r="N14" t="s">
        <v>42116</v>
      </c>
      <c r="O14">
        <v>13</v>
      </c>
      <c r="P14">
        <v>20260602</v>
      </c>
      <c r="Q14">
        <v>-20</v>
      </c>
      <c r="R14" t="str">
        <f>IF(LEFT(Tabel_Forespørgsel_fra_Visma4[[#This Row],[ProdNo]],2)="R9",Tabel_Forespørgsel_fra_Visma4[[#This Row],[Descr]],Tabel_Forespørgsel_fra_Visma4[[#This Row],[Nm]])</f>
        <v>Buk</v>
      </c>
      <c r="S14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4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R2100 20260602</v>
      </c>
      <c r="V14"/>
      <c r="W14" t="e">
        <f>VLOOKUP(U14,D:S,15,0)</f>
        <v>#N/A</v>
      </c>
      <c r="X14" t="e">
        <f>IF(Z14="90",VLOOKUP(W14,Planlægn!N:O,2,0),VLOOKUP(Y14,Planlægn!C:O,13,0))</f>
        <v>#N/A</v>
      </c>
      <c r="Y14" t="e">
        <f t="shared" si="0"/>
        <v>#N/A</v>
      </c>
      <c r="Z14" t="e">
        <f>VLOOKUP(U14,D:S,10,0)</f>
        <v>#N/A</v>
      </c>
      <c r="AA14" t="e">
        <f t="shared" si="1"/>
        <v>#N/A</v>
      </c>
    </row>
    <row r="15" spans="1:27" x14ac:dyDescent="0.25">
      <c r="A15" t="s">
        <v>7952</v>
      </c>
      <c r="B15">
        <f>IF(LEFT(Tabel_Forespørgsel_fra_Visma4[[#This Row],[ProdNo]],2)="R9",Tabel_Forespørgsel_fra_Visma4[[#This Row],[Gr3]]-Tabel_Forespørgsel_fra_Visma4[[#This Row],[LnNo]]/100,Tabel_Forespørgsel_fra_Visma4[[#This Row],[Gr3]])</f>
        <v>13</v>
      </c>
      <c r="C15">
        <f>IF(LEFT(Tabel_Forespørgsel_fra_Visma4[[#This Row],[ProdNo]],2)="R9",IF(R15=R14,+C14,+C14+1),0)</f>
        <v>0</v>
      </c>
      <c r="D15">
        <f>IF(LEFT(Tabel_Forespørgsel_fra_Visma4[[#This Row],[ProdNo]],2)="R9",Tabel_Forespørgsel_fra_Visma4[[#This Row],[Gr3]]-Tabel_Forespørgsel_fra_Visma4[[#This Row],[Sort 2]]/100,Tabel_Forespørgsel_fra_Visma4[[#This Row],[Gr3]])</f>
        <v>13</v>
      </c>
      <c r="E15">
        <v>6</v>
      </c>
      <c r="F15">
        <f>+IF(Tabel_Forespørgsel_fra_Visma4[[#This Row],[R7]]="90",0,IF(Tabel_Forespørgsel_fra_Visma4[[#This Row],[R7]]="115",Tabel_Forespørgsel_fra_Visma4[[#This Row],[NoInvoAb]]/60,+Tabel_Forespørgsel_fra_Visma4[[#This Row],[Val1]]/-60))</f>
        <v>0.1</v>
      </c>
      <c r="G15">
        <v>405852</v>
      </c>
      <c r="H15">
        <v>405851</v>
      </c>
      <c r="I15">
        <v>405852</v>
      </c>
      <c r="J15">
        <v>20260603</v>
      </c>
      <c r="K15" t="s">
        <v>40879</v>
      </c>
      <c r="L15">
        <v>12</v>
      </c>
      <c r="M15" t="s">
        <v>7929</v>
      </c>
      <c r="N15" t="s">
        <v>42116</v>
      </c>
      <c r="O15">
        <v>13</v>
      </c>
      <c r="P15">
        <v>20260602</v>
      </c>
      <c r="Q15">
        <v>-6</v>
      </c>
      <c r="R15" t="str">
        <f>IF(LEFT(Tabel_Forespørgsel_fra_Visma4[[#This Row],[ProdNo]],2)="R9",Tabel_Forespørgsel_fra_Visma4[[#This Row],[Descr]],Tabel_Forespørgsel_fra_Visma4[[#This Row],[Nm]])</f>
        <v>Buk</v>
      </c>
      <c r="S15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5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R2100 20260602</v>
      </c>
      <c r="V15"/>
      <c r="W15" t="e">
        <f>VLOOKUP(U15,D:S,15,0)</f>
        <v>#N/A</v>
      </c>
      <c r="X15" t="e">
        <f>IF(Z15="90",VLOOKUP(W15,Planlægn!N:O,2,0),VLOOKUP(Y15,Planlægn!C:O,13,0))</f>
        <v>#N/A</v>
      </c>
      <c r="Y15" t="e">
        <f t="shared" si="0"/>
        <v>#N/A</v>
      </c>
      <c r="Z15" t="e">
        <f>VLOOKUP(U15,D:S,10,0)</f>
        <v>#N/A</v>
      </c>
      <c r="AA15" t="e">
        <f t="shared" si="1"/>
        <v>#N/A</v>
      </c>
    </row>
    <row r="16" spans="1:27" x14ac:dyDescent="0.25">
      <c r="A16" t="s">
        <v>7989</v>
      </c>
      <c r="B16">
        <f>IF(LEFT(Tabel_Forespørgsel_fra_Visma4[[#This Row],[ProdNo]],2)="R9",Tabel_Forespørgsel_fra_Visma4[[#This Row],[Gr3]]-Tabel_Forespørgsel_fra_Visma4[[#This Row],[LnNo]]/100,Tabel_Forespørgsel_fra_Visma4[[#This Row],[Gr3]])</f>
        <v>15</v>
      </c>
      <c r="C16">
        <f>IF(LEFT(Tabel_Forespørgsel_fra_Visma4[[#This Row],[ProdNo]],2)="R9",IF(R16=R15,+C15,+C15+1),0)</f>
        <v>0</v>
      </c>
      <c r="D16">
        <f>IF(LEFT(Tabel_Forespørgsel_fra_Visma4[[#This Row],[ProdNo]],2)="R9",Tabel_Forespørgsel_fra_Visma4[[#This Row],[Gr3]]-Tabel_Forespørgsel_fra_Visma4[[#This Row],[Sort 2]]/100,Tabel_Forespørgsel_fra_Visma4[[#This Row],[Gr3]])</f>
        <v>15</v>
      </c>
      <c r="E16">
        <v>30</v>
      </c>
      <c r="F16">
        <f>+IF(Tabel_Forespørgsel_fra_Visma4[[#This Row],[R7]]="90",0,IF(Tabel_Forespørgsel_fra_Visma4[[#This Row],[R7]]="115",Tabel_Forespørgsel_fra_Visma4[[#This Row],[NoInvoAb]]/60,+Tabel_Forespørgsel_fra_Visma4[[#This Row],[Val1]]/-60))</f>
        <v>0.5</v>
      </c>
      <c r="G16">
        <v>405852</v>
      </c>
      <c r="H16">
        <v>405851</v>
      </c>
      <c r="I16">
        <v>405852</v>
      </c>
      <c r="J16">
        <v>20260603</v>
      </c>
      <c r="K16" t="s">
        <v>42798</v>
      </c>
      <c r="L16">
        <v>5</v>
      </c>
      <c r="M16" t="s">
        <v>7994</v>
      </c>
      <c r="N16" t="s">
        <v>42799</v>
      </c>
      <c r="O16">
        <v>15</v>
      </c>
      <c r="P16">
        <v>20260602</v>
      </c>
      <c r="Q16">
        <v>-30</v>
      </c>
      <c r="R16" t="str">
        <f>IF(LEFT(Tabel_Forespørgsel_fra_Visma4[[#This Row],[ProdNo]],2)="R9",Tabel_Forespørgsel_fra_Visma4[[#This Row],[Descr]],Tabel_Forespørgsel_fra_Visma4[[#This Row],[Nm]])</f>
        <v>Svejs</v>
      </c>
      <c r="S16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6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R5300 20260602</v>
      </c>
      <c r="V16"/>
      <c r="W16" t="e">
        <f>VLOOKUP(U16,D:S,15,0)</f>
        <v>#N/A</v>
      </c>
      <c r="X16" t="e">
        <f>IF(Z16="90",VLOOKUP(W16,Planlægn!N:O,2,0),VLOOKUP(Y16,Planlægn!C:O,13,0))</f>
        <v>#N/A</v>
      </c>
      <c r="Y16" t="e">
        <f t="shared" si="0"/>
        <v>#N/A</v>
      </c>
      <c r="Z16" t="e">
        <f>VLOOKUP(U16,D:S,10,0)</f>
        <v>#N/A</v>
      </c>
      <c r="AA16" t="e">
        <f t="shared" si="1"/>
        <v>#N/A</v>
      </c>
    </row>
    <row r="17" spans="1:27" x14ac:dyDescent="0.25">
      <c r="A17" t="s">
        <v>7989</v>
      </c>
      <c r="B17">
        <f>IF(LEFT(Tabel_Forespørgsel_fra_Visma4[[#This Row],[ProdNo]],2)="R9",Tabel_Forespørgsel_fra_Visma4[[#This Row],[Gr3]]-Tabel_Forespørgsel_fra_Visma4[[#This Row],[LnNo]]/100,Tabel_Forespørgsel_fra_Visma4[[#This Row],[Gr3]])</f>
        <v>15</v>
      </c>
      <c r="C17">
        <f>IF(LEFT(Tabel_Forespørgsel_fra_Visma4[[#This Row],[ProdNo]],2)="R9",IF(R17=R16,+C16,+C16+1),0)</f>
        <v>0</v>
      </c>
      <c r="D17">
        <f>IF(LEFT(Tabel_Forespørgsel_fra_Visma4[[#This Row],[ProdNo]],2)="R9",Tabel_Forespørgsel_fra_Visma4[[#This Row],[Gr3]]-Tabel_Forespørgsel_fra_Visma4[[#This Row],[Sort 2]]/100,Tabel_Forespørgsel_fra_Visma4[[#This Row],[Gr3]])</f>
        <v>15</v>
      </c>
      <c r="E17">
        <v>100</v>
      </c>
      <c r="F17">
        <f>+IF(Tabel_Forespørgsel_fra_Visma4[[#This Row],[R7]]="90",0,IF(Tabel_Forespørgsel_fra_Visma4[[#This Row],[R7]]="115",Tabel_Forespørgsel_fra_Visma4[[#This Row],[NoInvoAb]]/60,+Tabel_Forespørgsel_fra_Visma4[[#This Row],[Val1]]/-60))</f>
        <v>1.6666666666666667</v>
      </c>
      <c r="G17">
        <v>405852</v>
      </c>
      <c r="H17">
        <v>405851</v>
      </c>
      <c r="I17">
        <v>405852</v>
      </c>
      <c r="J17">
        <v>20260603</v>
      </c>
      <c r="K17" t="s">
        <v>42795</v>
      </c>
      <c r="L17">
        <v>6</v>
      </c>
      <c r="M17" t="s">
        <v>7994</v>
      </c>
      <c r="N17" t="s">
        <v>42799</v>
      </c>
      <c r="O17">
        <v>15</v>
      </c>
      <c r="P17">
        <v>20260602</v>
      </c>
      <c r="Q17">
        <v>-100</v>
      </c>
      <c r="R17" t="str">
        <f>IF(LEFT(Tabel_Forespørgsel_fra_Visma4[[#This Row],[ProdNo]],2)="R9",Tabel_Forespørgsel_fra_Visma4[[#This Row],[Descr]],Tabel_Forespørgsel_fra_Visma4[[#This Row],[Nm]])</f>
        <v>Svejs</v>
      </c>
      <c r="S17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7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R5300 20260602</v>
      </c>
      <c r="V17"/>
      <c r="W17" t="e">
        <f>VLOOKUP(U17,D:S,15,0)</f>
        <v>#N/A</v>
      </c>
      <c r="X17" t="e">
        <f>IF(Z17="90",VLOOKUP(W17,Planlægn!N:O,2,0),VLOOKUP(Y17,Planlægn!C:O,13,0))</f>
        <v>#N/A</v>
      </c>
      <c r="Y17" t="e">
        <f t="shared" si="0"/>
        <v>#N/A</v>
      </c>
      <c r="Z17" t="e">
        <f>VLOOKUP(U17,D:S,10,0)</f>
        <v>#N/A</v>
      </c>
      <c r="AA17" t="e">
        <f t="shared" si="1"/>
        <v>#N/A</v>
      </c>
    </row>
    <row r="18" spans="1:27" x14ac:dyDescent="0.25">
      <c r="A18" t="s">
        <v>40881</v>
      </c>
      <c r="B18">
        <f>IF(LEFT(Tabel_Forespørgsel_fra_Visma4[[#This Row],[ProdNo]],2)="R9",Tabel_Forespørgsel_fra_Visma4[[#This Row],[Gr3]]-Tabel_Forespørgsel_fra_Visma4[[#This Row],[LnNo]]/100,Tabel_Forespørgsel_fra_Visma4[[#This Row],[Gr3]])</f>
        <v>17.93</v>
      </c>
      <c r="C18">
        <f>IF(LEFT(Tabel_Forespørgsel_fra_Visma4[[#This Row],[ProdNo]],2)="R9",IF(R18=R17,+C17,+C17+1),0)</f>
        <v>1</v>
      </c>
      <c r="D18">
        <f>IF(LEFT(Tabel_Forespørgsel_fra_Visma4[[#This Row],[ProdNo]],2)="R9",Tabel_Forespørgsel_fra_Visma4[[#This Row],[Gr3]]-Tabel_Forespørgsel_fra_Visma4[[#This Row],[Sort 2]]/100,Tabel_Forespørgsel_fra_Visma4[[#This Row],[Gr3]])</f>
        <v>17.989999999999998</v>
      </c>
      <c r="E18">
        <v>1</v>
      </c>
      <c r="F18">
        <f>+IF(Tabel_Forespørgsel_fra_Visma4[[#This Row],[R7]]="90",0,IF(Tabel_Forespørgsel_fra_Visma4[[#This Row],[R7]]="115",Tabel_Forespørgsel_fra_Visma4[[#This Row],[NoInvoAb]]/60,+Tabel_Forespørgsel_fra_Visma4[[#This Row],[Val1]]/-60))</f>
        <v>0</v>
      </c>
      <c r="G18">
        <v>405852</v>
      </c>
      <c r="H18">
        <v>405851</v>
      </c>
      <c r="I18">
        <v>405852</v>
      </c>
      <c r="J18">
        <v>20260603</v>
      </c>
      <c r="K18" t="s">
        <v>3560</v>
      </c>
      <c r="L18">
        <v>7</v>
      </c>
      <c r="M18" t="s">
        <v>2274</v>
      </c>
      <c r="N18" t="s">
        <v>42800</v>
      </c>
      <c r="O18">
        <v>18</v>
      </c>
      <c r="P18">
        <v>20260603</v>
      </c>
      <c r="Q18">
        <v>-1</v>
      </c>
      <c r="R18" t="str">
        <f>IF(LEFT(Tabel_Forespørgsel_fra_Visma4[[#This Row],[ProdNo]],2)="R9",Tabel_Forespørgsel_fra_Visma4[[#This Row],[Descr]],Tabel_Forespørgsel_fra_Visma4[[#This Row],[Nm]])</f>
        <v>Scan Bejds</v>
      </c>
      <c r="S18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8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R9010 Scan Bejds 20260603</v>
      </c>
      <c r="V18"/>
      <c r="W18" t="e">
        <f>VLOOKUP(U18,D:S,15,0)</f>
        <v>#N/A</v>
      </c>
      <c r="X18" t="e">
        <f>IF(Z18="90",VLOOKUP(W18,Planlægn!N:O,2,0),VLOOKUP(Y18,Planlægn!C:O,13,0))</f>
        <v>#N/A</v>
      </c>
      <c r="Y18" t="e">
        <f t="shared" si="0"/>
        <v>#N/A</v>
      </c>
      <c r="Z18" t="e">
        <f>VLOOKUP(U18,D:S,10,0)</f>
        <v>#N/A</v>
      </c>
      <c r="AA18" t="e">
        <f t="shared" si="1"/>
        <v>#N/A</v>
      </c>
    </row>
    <row r="19" spans="1:27" x14ac:dyDescent="0.25">
      <c r="V19"/>
      <c r="W19" t="e">
        <f>VLOOKUP(U19,D:S,15,0)</f>
        <v>#N/A</v>
      </c>
      <c r="X19" t="e">
        <f>IF(Z19="90",VLOOKUP(W19,Planlægn!N:O,2,0),VLOOKUP(Y19,Planlægn!C:O,13,0))</f>
        <v>#N/A</v>
      </c>
      <c r="Y19" t="e">
        <f t="shared" si="0"/>
        <v>#N/A</v>
      </c>
      <c r="Z19" t="e">
        <f>VLOOKUP(U19,D:S,10,0)</f>
        <v>#N/A</v>
      </c>
      <c r="AA19" t="e">
        <f t="shared" si="1"/>
        <v>#N/A</v>
      </c>
    </row>
    <row r="20" spans="1:27" x14ac:dyDescent="0.25">
      <c r="V20"/>
      <c r="W20" t="e">
        <f>VLOOKUP(U20,D:S,15,0)</f>
        <v>#N/A</v>
      </c>
      <c r="X20" t="e">
        <f>IF(Z20="90",VLOOKUP(W20,Planlægn!N:O,2,0),VLOOKUP(Y20,Planlægn!C:O,13,0))</f>
        <v>#N/A</v>
      </c>
      <c r="Y20" t="e">
        <f t="shared" si="0"/>
        <v>#N/A</v>
      </c>
      <c r="Z20" t="e">
        <f>VLOOKUP(U20,D:S,10,0)</f>
        <v>#N/A</v>
      </c>
      <c r="AA20" t="e">
        <f t="shared" si="1"/>
        <v>#N/A</v>
      </c>
    </row>
    <row r="21" spans="1:27" x14ac:dyDescent="0.25">
      <c r="V21"/>
      <c r="W21" t="e">
        <f>VLOOKUP(U21,D:S,15,0)</f>
        <v>#N/A</v>
      </c>
      <c r="X21" t="e">
        <f>IF(Z21="90",VLOOKUP(W21,Planlægn!N:O,2,0),VLOOKUP(Y21,Planlægn!C:O,13,0))</f>
        <v>#N/A</v>
      </c>
      <c r="Y21" t="e">
        <f t="shared" si="0"/>
        <v>#N/A</v>
      </c>
      <c r="Z21" t="e">
        <f>VLOOKUP(U21,D:S,10,0)</f>
        <v>#N/A</v>
      </c>
      <c r="AA21" t="e">
        <f t="shared" si="1"/>
        <v>#N/A</v>
      </c>
    </row>
    <row r="22" spans="1:27" x14ac:dyDescent="0.25">
      <c r="V22"/>
      <c r="W22" t="e">
        <f>VLOOKUP(U22,D:S,15,0)</f>
        <v>#N/A</v>
      </c>
      <c r="X22" t="e">
        <f>IF(Z22="90",VLOOKUP(W22,Planlægn!N:O,2,0),VLOOKUP(Y22,Planlægn!C:O,13,0))</f>
        <v>#N/A</v>
      </c>
      <c r="Y22" t="e">
        <f t="shared" si="0"/>
        <v>#N/A</v>
      </c>
      <c r="Z22" t="e">
        <f>VLOOKUP(U22,D:S,10,0)</f>
        <v>#N/A</v>
      </c>
      <c r="AA22" t="e">
        <f t="shared" si="1"/>
        <v>#N/A</v>
      </c>
    </row>
    <row r="23" spans="1:27" x14ac:dyDescent="0.25">
      <c r="V23"/>
      <c r="W23" t="e">
        <f>VLOOKUP(U23,D:S,15,0)</f>
        <v>#N/A</v>
      </c>
      <c r="X23" t="e">
        <f>IF(Z23="90",VLOOKUP(W23,Planlægn!N:O,2,0),VLOOKUP(Y23,Planlægn!C:O,13,0))</f>
        <v>#N/A</v>
      </c>
      <c r="Y23" t="e">
        <f t="shared" si="0"/>
        <v>#N/A</v>
      </c>
      <c r="Z23" t="e">
        <f>VLOOKUP(U23,D:S,10,0)</f>
        <v>#N/A</v>
      </c>
      <c r="AA23" t="e">
        <f t="shared" si="1"/>
        <v>#N/A</v>
      </c>
    </row>
    <row r="24" spans="1:27" x14ac:dyDescent="0.25">
      <c r="V24"/>
      <c r="W24" t="e">
        <f>VLOOKUP(U24,D:S,15,0)</f>
        <v>#N/A</v>
      </c>
      <c r="X24" t="e">
        <f>IF(Z24="90",VLOOKUP(W24,Planlægn!N:O,2,0),VLOOKUP(Y24,Planlægn!C:O,13,0))</f>
        <v>#N/A</v>
      </c>
      <c r="Y24" t="e">
        <f t="shared" si="0"/>
        <v>#N/A</v>
      </c>
      <c r="Z24" t="e">
        <f>VLOOKUP(U24,D:S,10,0)</f>
        <v>#N/A</v>
      </c>
      <c r="AA24" t="e">
        <f t="shared" si="1"/>
        <v>#N/A</v>
      </c>
    </row>
    <row r="25" spans="1:27" x14ac:dyDescent="0.25">
      <c r="V25"/>
      <c r="W25" t="e">
        <f>VLOOKUP(U25,D:S,15,0)</f>
        <v>#N/A</v>
      </c>
      <c r="X25" t="e">
        <f>IF(Z25="90",VLOOKUP(W25,Planlægn!N:O,2,0),VLOOKUP(Y25,Planlægn!C:O,13,0))</f>
        <v>#N/A</v>
      </c>
      <c r="Y25" t="e">
        <f t="shared" si="0"/>
        <v>#N/A</v>
      </c>
      <c r="Z25" t="e">
        <f>VLOOKUP(U25,D:S,10,0)</f>
        <v>#N/A</v>
      </c>
      <c r="AA25" t="e">
        <f t="shared" si="1"/>
        <v>#N/A</v>
      </c>
    </row>
    <row r="26" spans="1:27" x14ac:dyDescent="0.25">
      <c r="V26"/>
      <c r="W26" t="e">
        <f>VLOOKUP(U26,D:S,15,0)</f>
        <v>#N/A</v>
      </c>
      <c r="X26" t="e">
        <f>IF(Z26="90",VLOOKUP(W26,Planlægn!N:O,2,0),VLOOKUP(Y26,Planlægn!C:O,13,0))</f>
        <v>#N/A</v>
      </c>
      <c r="Y26" t="e">
        <f t="shared" si="0"/>
        <v>#N/A</v>
      </c>
      <c r="Z26" t="e">
        <f>VLOOKUP(U26,D:S,10,0)</f>
        <v>#N/A</v>
      </c>
      <c r="AA26" t="e">
        <f t="shared" si="1"/>
        <v>#N/A</v>
      </c>
    </row>
    <row r="27" spans="1:27" x14ac:dyDescent="0.25">
      <c r="V27"/>
      <c r="W27" t="e">
        <f>VLOOKUP(U27,D:S,15,0)</f>
        <v>#N/A</v>
      </c>
      <c r="X27" t="e">
        <f>IF(Z27="90",VLOOKUP(W27,Planlægn!N:O,2,0),VLOOKUP(Y27,Planlægn!C:O,13,0))</f>
        <v>#N/A</v>
      </c>
      <c r="Y27" t="e">
        <f t="shared" si="0"/>
        <v>#N/A</v>
      </c>
      <c r="Z27" t="e">
        <f>VLOOKUP(U27,D:S,10,0)</f>
        <v>#N/A</v>
      </c>
      <c r="AA27" t="e">
        <f t="shared" si="1"/>
        <v>#N/A</v>
      </c>
    </row>
    <row r="28" spans="1:27" x14ac:dyDescent="0.25">
      <c r="V28"/>
      <c r="W28" t="e">
        <f>VLOOKUP(U28,D:S,15,0)</f>
        <v>#N/A</v>
      </c>
      <c r="X28" t="e">
        <f>IF(Z28="90",VLOOKUP(W28,Planlægn!N:O,2,0),VLOOKUP(Y28,Planlægn!C:O,13,0))</f>
        <v>#N/A</v>
      </c>
      <c r="Y28" t="e">
        <f t="shared" si="0"/>
        <v>#N/A</v>
      </c>
      <c r="Z28" t="e">
        <f>VLOOKUP(U28,D:S,10,0)</f>
        <v>#N/A</v>
      </c>
      <c r="AA28" t="e">
        <f t="shared" si="1"/>
        <v>#N/A</v>
      </c>
    </row>
    <row r="29" spans="1:27" x14ac:dyDescent="0.25">
      <c r="V29"/>
      <c r="W29" t="e">
        <f>VLOOKUP(U29,D:S,15,0)</f>
        <v>#N/A</v>
      </c>
      <c r="X29" t="e">
        <f>IF(Z29="90",VLOOKUP(W29,Planlægn!N:O,2,0),VLOOKUP(Y29,Planlægn!C:O,13,0))</f>
        <v>#N/A</v>
      </c>
      <c r="Y29" t="e">
        <f t="shared" si="0"/>
        <v>#N/A</v>
      </c>
      <c r="Z29" t="e">
        <f>VLOOKUP(U29,D:S,10,0)</f>
        <v>#N/A</v>
      </c>
      <c r="AA29" t="e">
        <f t="shared" si="1"/>
        <v>#N/A</v>
      </c>
    </row>
    <row r="30" spans="1:27" x14ac:dyDescent="0.25">
      <c r="W30" t="e">
        <f>VLOOKUP(U30,D:S,15,0)</f>
        <v>#N/A</v>
      </c>
      <c r="X30" t="e">
        <f>IF(Z30="90",VLOOKUP(W30,Planlægn!N:O,2,0),VLOOKUP(Y30,Planlægn!C:O,13,0))</f>
        <v>#N/A</v>
      </c>
      <c r="Y30" t="e">
        <f t="shared" si="0"/>
        <v>#N/A</v>
      </c>
      <c r="Z30" t="e">
        <f>VLOOKUP(U30,D:S,10,0)</f>
        <v>#N/A</v>
      </c>
      <c r="AA30" t="e">
        <f t="shared" si="1"/>
        <v>#N/A</v>
      </c>
    </row>
    <row r="31" spans="1:27" x14ac:dyDescent="0.25">
      <c r="W31" t="e">
        <f>VLOOKUP(U31,D:S,15,0)</f>
        <v>#N/A</v>
      </c>
      <c r="X31" t="e">
        <f>IF(Z31="90",VLOOKUP(W31,Planlægn!N:O,2,0),VLOOKUP(Y31,Planlægn!C:O,13,0))</f>
        <v>#N/A</v>
      </c>
      <c r="Y31" t="e">
        <f t="shared" si="0"/>
        <v>#N/A</v>
      </c>
      <c r="Z31" t="e">
        <f>VLOOKUP(U31,D:S,10,0)</f>
        <v>#N/A</v>
      </c>
      <c r="AA31" t="e">
        <f t="shared" si="1"/>
        <v>#N/A</v>
      </c>
    </row>
    <row r="32" spans="1:27" x14ac:dyDescent="0.25">
      <c r="W32" t="e">
        <f>VLOOKUP(U32,D:S,15,0)</f>
        <v>#N/A</v>
      </c>
      <c r="X32" t="e">
        <f>IF(Z32="90",VLOOKUP(W32,Planlægn!N:O,2,0),VLOOKUP(Y32,Planlægn!C:O,13,0))</f>
        <v>#N/A</v>
      </c>
      <c r="Y32" t="e">
        <f t="shared" si="0"/>
        <v>#N/A</v>
      </c>
      <c r="Z32" t="e">
        <f>VLOOKUP(U32,D:S,10,0)</f>
        <v>#N/A</v>
      </c>
      <c r="AA32" t="e">
        <f t="shared" si="1"/>
        <v>#N/A</v>
      </c>
    </row>
    <row r="33" spans="23:27" x14ac:dyDescent="0.25">
      <c r="W33" t="e">
        <f>VLOOKUP(U33,D:S,15,0)</f>
        <v>#N/A</v>
      </c>
      <c r="X33" t="e">
        <f>IF(Z33="90",VLOOKUP(W33,Planlægn!N:O,2,0),VLOOKUP(Y33,Planlægn!C:O,13,0))</f>
        <v>#N/A</v>
      </c>
      <c r="Y33" t="e">
        <f t="shared" si="0"/>
        <v>#N/A</v>
      </c>
      <c r="Z33" t="e">
        <f>VLOOKUP(U33,D:S,10,0)</f>
        <v>#N/A</v>
      </c>
      <c r="AA33" t="e">
        <f t="shared" si="1"/>
        <v>#N/A</v>
      </c>
    </row>
    <row r="34" spans="23:27" x14ac:dyDescent="0.25">
      <c r="W34" t="e">
        <f>VLOOKUP(U34,D:S,15,0)</f>
        <v>#N/A</v>
      </c>
      <c r="X34" t="e">
        <f>IF(Z34="90",VLOOKUP(W34,Planlægn!N:O,2,0),VLOOKUP(Y34,Planlægn!C:O,13,0))</f>
        <v>#N/A</v>
      </c>
      <c r="Y34" t="e">
        <f t="shared" si="0"/>
        <v>#N/A</v>
      </c>
      <c r="Z34" t="e">
        <f>VLOOKUP(U34,D:S,10,0)</f>
        <v>#N/A</v>
      </c>
      <c r="AA34" t="e">
        <f t="shared" si="1"/>
        <v>#N/A</v>
      </c>
    </row>
    <row r="35" spans="23:27" x14ac:dyDescent="0.25">
      <c r="W35" t="e">
        <f>VLOOKUP(U35,D:S,15,0)</f>
        <v>#N/A</v>
      </c>
      <c r="X35" t="e">
        <f>IF(Z35="90",VLOOKUP(W35,Planlægn!N:O,2,0),VLOOKUP(Y35,Planlægn!C:O,13,0))</f>
        <v>#N/A</v>
      </c>
      <c r="Y35" t="e">
        <f t="shared" si="0"/>
        <v>#N/A</v>
      </c>
      <c r="Z35" t="e">
        <f>VLOOKUP(U35,D:S,10,0)</f>
        <v>#N/A</v>
      </c>
      <c r="AA35" t="e">
        <f t="shared" si="1"/>
        <v>#N/A</v>
      </c>
    </row>
    <row r="36" spans="23:27" x14ac:dyDescent="0.25">
      <c r="W36" t="e">
        <f>VLOOKUP(U36,D:S,15,0)</f>
        <v>#N/A</v>
      </c>
      <c r="X36" t="e">
        <f>IF(Z36="90",VLOOKUP(W36,Planlægn!N:O,2,0),VLOOKUP(Y36,Planlægn!C:O,13,0))</f>
        <v>#N/A</v>
      </c>
      <c r="Y36" t="e">
        <f t="shared" si="0"/>
        <v>#N/A</v>
      </c>
      <c r="Z36" t="e">
        <f>VLOOKUP(U36,D:S,10,0)</f>
        <v>#N/A</v>
      </c>
      <c r="AA36" t="e">
        <f t="shared" si="1"/>
        <v>#N/A</v>
      </c>
    </row>
    <row r="37" spans="23:27" x14ac:dyDescent="0.25">
      <c r="W37" t="e">
        <f>VLOOKUP(U37,D:S,15,0)</f>
        <v>#N/A</v>
      </c>
      <c r="X37" t="e">
        <f>IF(Z37="90",VLOOKUP(W37,Planlægn!N:O,2,0),VLOOKUP(Y37,Planlægn!C:O,13,0))</f>
        <v>#N/A</v>
      </c>
      <c r="Y37" t="e">
        <f t="shared" si="0"/>
        <v>#N/A</v>
      </c>
      <c r="Z37" t="e">
        <f>VLOOKUP(U37,D:S,10,0)</f>
        <v>#N/A</v>
      </c>
      <c r="AA37" t="e">
        <f t="shared" si="1"/>
        <v>#N/A</v>
      </c>
    </row>
  </sheetData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20"/>
  <dimension ref="A1:S11"/>
  <sheetViews>
    <sheetView workbookViewId="0">
      <selection sqref="A1:P2"/>
    </sheetView>
  </sheetViews>
  <sheetFormatPr defaultRowHeight="15" x14ac:dyDescent="0.25"/>
  <cols>
    <col min="1" max="1" width="10.28515625" bestFit="1" customWidth="1"/>
    <col min="2" max="2" width="8.28515625" bestFit="1" customWidth="1"/>
    <col min="3" max="3" width="10" bestFit="1" customWidth="1"/>
    <col min="4" max="4" width="9.5703125" bestFit="1" customWidth="1"/>
    <col min="5" max="5" width="8" bestFit="1" customWidth="1"/>
    <col min="6" max="6" width="14.28515625" bestFit="1" customWidth="1"/>
    <col min="7" max="7" width="10.42578125" bestFit="1" customWidth="1"/>
    <col min="8" max="8" width="8" bestFit="1" customWidth="1"/>
    <col min="9" max="9" width="8.7109375" bestFit="1" customWidth="1"/>
    <col min="10" max="10" width="9.140625" bestFit="1" customWidth="1"/>
    <col min="11" max="11" width="5.42578125" bestFit="1" customWidth="1"/>
    <col min="12" max="12" width="6.42578125" bestFit="1" customWidth="1"/>
    <col min="13" max="13" width="9" bestFit="1" customWidth="1"/>
    <col min="14" max="14" width="24.5703125" bestFit="1" customWidth="1"/>
    <col min="15" max="15" width="10.42578125" bestFit="1" customWidth="1"/>
    <col min="16" max="16" width="21.5703125" bestFit="1" customWidth="1"/>
  </cols>
  <sheetData>
    <row r="1" spans="1:19" x14ac:dyDescent="0.25">
      <c r="A1" t="s">
        <v>1215</v>
      </c>
      <c r="B1" t="s">
        <v>1969</v>
      </c>
      <c r="C1" t="s">
        <v>1974</v>
      </c>
      <c r="D1" t="s">
        <v>1216</v>
      </c>
      <c r="E1" t="s">
        <v>1217</v>
      </c>
      <c r="F1" t="s">
        <v>1218</v>
      </c>
      <c r="G1" t="s">
        <v>23</v>
      </c>
      <c r="H1" t="s">
        <v>1219</v>
      </c>
      <c r="I1" t="s">
        <v>1220</v>
      </c>
      <c r="J1" t="s">
        <v>5</v>
      </c>
      <c r="K1" t="s">
        <v>25</v>
      </c>
      <c r="L1" t="s">
        <v>26</v>
      </c>
      <c r="M1" t="s">
        <v>1970</v>
      </c>
      <c r="N1" t="s">
        <v>3</v>
      </c>
      <c r="O1" t="s">
        <v>1971</v>
      </c>
      <c r="P1" t="s">
        <v>2281</v>
      </c>
      <c r="S1" s="106" t="s">
        <v>2274</v>
      </c>
    </row>
    <row r="2" spans="1:19" x14ac:dyDescent="0.25">
      <c r="A2" t="s">
        <v>42115</v>
      </c>
      <c r="B2" t="str">
        <f>IF(Tabel_Forespørgsel_fra_Visma[[#This Row],[RessNo ]]="90",Tabel_Forespørgsel_fra_Visma[[#This Row],[Gr3]]-Tabel_Forespørgsel_fra_Visma[[#This Row],[Linje ]]/100,A2)</f>
        <v>10</v>
      </c>
      <c r="C2" t="str">
        <f>IF(Tabel_Forespørgsel_fra_Visma[[#This Row],[RessNo ]]="90",VLOOKUP(Tabel_Forespørgsel_fra_Visma[[#This Row],[nøgle]],'OppTil sum'!B:D,3,0),Tabel_Forespørgsel_fra_Visma[[#This Row],[nøgle]])</f>
        <v>10</v>
      </c>
      <c r="D2">
        <v>405852</v>
      </c>
      <c r="E2">
        <v>16</v>
      </c>
      <c r="F2" t="s">
        <v>42773</v>
      </c>
      <c r="G2">
        <v>20260625</v>
      </c>
      <c r="H2">
        <v>5</v>
      </c>
      <c r="I2">
        <v>10</v>
      </c>
      <c r="J2">
        <v>405851</v>
      </c>
      <c r="K2" t="s">
        <v>42115</v>
      </c>
      <c r="L2">
        <v>2</v>
      </c>
      <c r="M2">
        <v>20260601</v>
      </c>
      <c r="N2" t="s">
        <v>40877</v>
      </c>
      <c r="O2" t="str">
        <f>MID(Tabel_Forespørgsel_fra_Visma[[#This Row],[Dt1]],7,2)&amp;"-"&amp;MID(Tabel_Forespørgsel_fra_Visma[[#This Row],[Dt1]],5,2)&amp;"-"&amp;MID(Tabel_Forespørgsel_fra_Visma[[#This Row],[Dt1]],1,4)</f>
        <v>01-06-2026</v>
      </c>
      <c r="P2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10 - 20260601</v>
      </c>
    </row>
    <row r="3" spans="1:19" x14ac:dyDescent="0.25">
      <c r="A3" t="s">
        <v>7928</v>
      </c>
      <c r="B3" t="str">
        <f>IF(Tabel_Forespørgsel_fra_Visma[[#This Row],[RessNo ]]="90",Tabel_Forespørgsel_fra_Visma[[#This Row],[Gr3]]-Tabel_Forespørgsel_fra_Visma[[#This Row],[Linje ]]/100,A3)</f>
        <v>11</v>
      </c>
      <c r="C3" t="str">
        <f>IF(Tabel_Forespørgsel_fra_Visma[[#This Row],[RessNo ]]="90",VLOOKUP(Tabel_Forespørgsel_fra_Visma[[#This Row],[nøgle]],'OppTil sum'!B:D,3,0),Tabel_Forespørgsel_fra_Visma[[#This Row],[nøgle]])</f>
        <v>11</v>
      </c>
      <c r="D3">
        <v>405852</v>
      </c>
      <c r="E3">
        <v>14</v>
      </c>
      <c r="F3" t="s">
        <v>42773</v>
      </c>
      <c r="G3">
        <v>20260625</v>
      </c>
      <c r="H3">
        <v>16.666699999999999</v>
      </c>
      <c r="I3">
        <v>10</v>
      </c>
      <c r="J3">
        <v>405851</v>
      </c>
      <c r="K3" t="s">
        <v>7928</v>
      </c>
      <c r="L3">
        <v>1</v>
      </c>
      <c r="M3">
        <v>20260601</v>
      </c>
      <c r="N3" t="s">
        <v>40878</v>
      </c>
      <c r="O3" t="str">
        <f>MID(Tabel_Forespørgsel_fra_Visma[[#This Row],[Dt1]],7,2)&amp;"-"&amp;MID(Tabel_Forespørgsel_fra_Visma[[#This Row],[Dt1]],5,2)&amp;"-"&amp;MID(Tabel_Forespørgsel_fra_Visma[[#This Row],[Dt1]],1,4)</f>
        <v>01-06-2026</v>
      </c>
      <c r="P3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11 - 20260601</v>
      </c>
    </row>
    <row r="4" spans="1:19" x14ac:dyDescent="0.25">
      <c r="A4" t="s">
        <v>7928</v>
      </c>
      <c r="B4" t="str">
        <f>IF(Tabel_Forespørgsel_fra_Visma[[#This Row],[RessNo ]]="90",Tabel_Forespørgsel_fra_Visma[[#This Row],[Gr3]]-Tabel_Forespørgsel_fra_Visma[[#This Row],[Linje ]]/100,A4)</f>
        <v>11</v>
      </c>
      <c r="C4" t="str">
        <f>IF(Tabel_Forespørgsel_fra_Visma[[#This Row],[RessNo ]]="90",VLOOKUP(Tabel_Forespørgsel_fra_Visma[[#This Row],[nøgle]],'OppTil sum'!B:D,3,0),Tabel_Forespørgsel_fra_Visma[[#This Row],[nøgle]])</f>
        <v>11</v>
      </c>
      <c r="D4">
        <v>405852</v>
      </c>
      <c r="E4">
        <v>15</v>
      </c>
      <c r="F4" t="s">
        <v>42773</v>
      </c>
      <c r="G4">
        <v>20260625</v>
      </c>
      <c r="H4">
        <v>5</v>
      </c>
      <c r="I4">
        <v>10</v>
      </c>
      <c r="J4">
        <v>405851</v>
      </c>
      <c r="K4" t="s">
        <v>7928</v>
      </c>
      <c r="L4">
        <v>1</v>
      </c>
      <c r="M4">
        <v>20260601</v>
      </c>
      <c r="N4" t="s">
        <v>40878</v>
      </c>
      <c r="O4" t="str">
        <f>MID(Tabel_Forespørgsel_fra_Visma[[#This Row],[Dt1]],7,2)&amp;"-"&amp;MID(Tabel_Forespørgsel_fra_Visma[[#This Row],[Dt1]],5,2)&amp;"-"&amp;MID(Tabel_Forespørgsel_fra_Visma[[#This Row],[Dt1]],1,4)</f>
        <v>01-06-2026</v>
      </c>
      <c r="P4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11 - 20260601</v>
      </c>
    </row>
    <row r="5" spans="1:19" x14ac:dyDescent="0.25">
      <c r="A5" t="s">
        <v>7929</v>
      </c>
      <c r="B5" t="str">
        <f>IF(Tabel_Forespørgsel_fra_Visma[[#This Row],[RessNo ]]="90",Tabel_Forespørgsel_fra_Visma[[#This Row],[Gr3]]-Tabel_Forespørgsel_fra_Visma[[#This Row],[Linje ]]/100,A5)</f>
        <v>21</v>
      </c>
      <c r="C5" t="str">
        <f>IF(Tabel_Forespørgsel_fra_Visma[[#This Row],[RessNo ]]="90",VLOOKUP(Tabel_Forespørgsel_fra_Visma[[#This Row],[nøgle]],'OppTil sum'!B:D,3,0),Tabel_Forespørgsel_fra_Visma[[#This Row],[nøgle]])</f>
        <v>21</v>
      </c>
      <c r="D5">
        <v>405852</v>
      </c>
      <c r="E5">
        <v>11</v>
      </c>
      <c r="F5" t="s">
        <v>42773</v>
      </c>
      <c r="G5">
        <v>20260625</v>
      </c>
      <c r="H5">
        <v>20</v>
      </c>
      <c r="I5">
        <v>10</v>
      </c>
      <c r="J5">
        <v>405851</v>
      </c>
      <c r="K5" t="s">
        <v>7929</v>
      </c>
      <c r="L5">
        <v>13</v>
      </c>
      <c r="M5">
        <v>20260602</v>
      </c>
      <c r="N5" t="s">
        <v>40879</v>
      </c>
      <c r="O5" t="str">
        <f>MID(Tabel_Forespørgsel_fra_Visma[[#This Row],[Dt1]],7,2)&amp;"-"&amp;MID(Tabel_Forespørgsel_fra_Visma[[#This Row],[Dt1]],5,2)&amp;"-"&amp;MID(Tabel_Forespørgsel_fra_Visma[[#This Row],[Dt1]],1,4)</f>
        <v>02-06-2026</v>
      </c>
      <c r="P5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21 - 20260602</v>
      </c>
    </row>
    <row r="6" spans="1:19" x14ac:dyDescent="0.25">
      <c r="A6" t="s">
        <v>7929</v>
      </c>
      <c r="B6" t="str">
        <f>IF(Tabel_Forespørgsel_fra_Visma[[#This Row],[RessNo ]]="90",Tabel_Forespørgsel_fra_Visma[[#This Row],[Gr3]]-Tabel_Forespørgsel_fra_Visma[[#This Row],[Linje ]]/100,A6)</f>
        <v>21</v>
      </c>
      <c r="C6" t="str">
        <f>IF(Tabel_Forespørgsel_fra_Visma[[#This Row],[RessNo ]]="90",VLOOKUP(Tabel_Forespørgsel_fra_Visma[[#This Row],[nøgle]],'OppTil sum'!B:D,3,0),Tabel_Forespørgsel_fra_Visma[[#This Row],[nøgle]])</f>
        <v>21</v>
      </c>
      <c r="D6">
        <v>405852</v>
      </c>
      <c r="E6">
        <v>12</v>
      </c>
      <c r="F6" t="s">
        <v>42773</v>
      </c>
      <c r="G6">
        <v>20260625</v>
      </c>
      <c r="H6">
        <v>6</v>
      </c>
      <c r="I6">
        <v>10</v>
      </c>
      <c r="J6">
        <v>405851</v>
      </c>
      <c r="K6" t="s">
        <v>7929</v>
      </c>
      <c r="L6">
        <v>13</v>
      </c>
      <c r="M6">
        <v>20260602</v>
      </c>
      <c r="N6" t="s">
        <v>40879</v>
      </c>
      <c r="O6" t="str">
        <f>MID(Tabel_Forespørgsel_fra_Visma[[#This Row],[Dt1]],7,2)&amp;"-"&amp;MID(Tabel_Forespørgsel_fra_Visma[[#This Row],[Dt1]],5,2)&amp;"-"&amp;MID(Tabel_Forespørgsel_fra_Visma[[#This Row],[Dt1]],1,4)</f>
        <v>02-06-2026</v>
      </c>
      <c r="P6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21 - 20260602</v>
      </c>
    </row>
    <row r="7" spans="1:19" x14ac:dyDescent="0.25">
      <c r="A7" t="s">
        <v>7994</v>
      </c>
      <c r="B7" t="str">
        <f>IF(Tabel_Forespørgsel_fra_Visma[[#This Row],[RessNo ]]="90",Tabel_Forespørgsel_fra_Visma[[#This Row],[Gr3]]-Tabel_Forespørgsel_fra_Visma[[#This Row],[Linje ]]/100,A7)</f>
        <v>50</v>
      </c>
      <c r="C7" t="str">
        <f>IF(Tabel_Forespørgsel_fra_Visma[[#This Row],[RessNo ]]="90",VLOOKUP(Tabel_Forespørgsel_fra_Visma[[#This Row],[nøgle]],'OppTil sum'!B:D,3,0),Tabel_Forespørgsel_fra_Visma[[#This Row],[nøgle]])</f>
        <v>50</v>
      </c>
      <c r="D7">
        <v>405852</v>
      </c>
      <c r="E7">
        <v>5</v>
      </c>
      <c r="F7" t="s">
        <v>42773</v>
      </c>
      <c r="G7">
        <v>20260625</v>
      </c>
      <c r="H7">
        <v>30</v>
      </c>
      <c r="I7">
        <v>10</v>
      </c>
      <c r="J7">
        <v>405851</v>
      </c>
      <c r="K7" t="s">
        <v>7994</v>
      </c>
      <c r="L7">
        <v>15</v>
      </c>
      <c r="M7">
        <v>20260602</v>
      </c>
      <c r="N7" t="s">
        <v>42798</v>
      </c>
      <c r="O7" t="str">
        <f>MID(Tabel_Forespørgsel_fra_Visma[[#This Row],[Dt1]],7,2)&amp;"-"&amp;MID(Tabel_Forespørgsel_fra_Visma[[#This Row],[Dt1]],5,2)&amp;"-"&amp;MID(Tabel_Forespørgsel_fra_Visma[[#This Row],[Dt1]],1,4)</f>
        <v>02-06-2026</v>
      </c>
      <c r="P7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50 - 20260602</v>
      </c>
    </row>
    <row r="8" spans="1:19" x14ac:dyDescent="0.25">
      <c r="A8" t="s">
        <v>7994</v>
      </c>
      <c r="B8" t="str">
        <f>IF(Tabel_Forespørgsel_fra_Visma[[#This Row],[RessNo ]]="90",Tabel_Forespørgsel_fra_Visma[[#This Row],[Gr3]]-Tabel_Forespørgsel_fra_Visma[[#This Row],[Linje ]]/100,A8)</f>
        <v>50</v>
      </c>
      <c r="C8" t="str">
        <f>IF(Tabel_Forespørgsel_fra_Visma[[#This Row],[RessNo ]]="90",VLOOKUP(Tabel_Forespørgsel_fra_Visma[[#This Row],[nøgle]],'OppTil sum'!B:D,3,0),Tabel_Forespørgsel_fra_Visma[[#This Row],[nøgle]])</f>
        <v>50</v>
      </c>
      <c r="D8">
        <v>405852</v>
      </c>
      <c r="E8">
        <v>6</v>
      </c>
      <c r="F8" t="s">
        <v>42773</v>
      </c>
      <c r="G8">
        <v>20260625</v>
      </c>
      <c r="H8">
        <v>100</v>
      </c>
      <c r="I8">
        <v>10</v>
      </c>
      <c r="J8">
        <v>405851</v>
      </c>
      <c r="K8" t="s">
        <v>7994</v>
      </c>
      <c r="L8">
        <v>15</v>
      </c>
      <c r="M8">
        <v>20260602</v>
      </c>
      <c r="N8" t="s">
        <v>42795</v>
      </c>
      <c r="O8" t="str">
        <f>MID(Tabel_Forespørgsel_fra_Visma[[#This Row],[Dt1]],7,2)&amp;"-"&amp;MID(Tabel_Forespørgsel_fra_Visma[[#This Row],[Dt1]],5,2)&amp;"-"&amp;MID(Tabel_Forespørgsel_fra_Visma[[#This Row],[Dt1]],1,4)</f>
        <v>02-06-2026</v>
      </c>
      <c r="P8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50 - 20260602</v>
      </c>
    </row>
    <row r="9" spans="1:19" x14ac:dyDescent="0.25">
      <c r="A9" t="s">
        <v>7987</v>
      </c>
      <c r="B9" t="str">
        <f>IF(Tabel_Forespørgsel_fra_Visma[[#This Row],[RessNo ]]="90",Tabel_Forespørgsel_fra_Visma[[#This Row],[Gr3]]-Tabel_Forespørgsel_fra_Visma[[#This Row],[Linje ]]/100,A9)</f>
        <v>61</v>
      </c>
      <c r="C9" t="str">
        <f>IF(Tabel_Forespørgsel_fra_Visma[[#This Row],[RessNo ]]="90",VLOOKUP(Tabel_Forespørgsel_fra_Visma[[#This Row],[nøgle]],'OppTil sum'!B:D,3,0),Tabel_Forespørgsel_fra_Visma[[#This Row],[nøgle]])</f>
        <v>61</v>
      </c>
      <c r="D9">
        <v>405852</v>
      </c>
      <c r="E9">
        <v>10</v>
      </c>
      <c r="F9" t="s">
        <v>42773</v>
      </c>
      <c r="G9">
        <v>20260625</v>
      </c>
      <c r="H9">
        <v>10</v>
      </c>
      <c r="I9">
        <v>10</v>
      </c>
      <c r="J9">
        <v>405851</v>
      </c>
      <c r="K9" t="s">
        <v>7987</v>
      </c>
      <c r="L9">
        <v>4</v>
      </c>
      <c r="M9">
        <v>20260601</v>
      </c>
      <c r="N9" t="s">
        <v>40880</v>
      </c>
      <c r="O9" t="str">
        <f>MID(Tabel_Forespørgsel_fra_Visma[[#This Row],[Dt1]],7,2)&amp;"-"&amp;MID(Tabel_Forespørgsel_fra_Visma[[#This Row],[Dt1]],5,2)&amp;"-"&amp;MID(Tabel_Forespørgsel_fra_Visma[[#This Row],[Dt1]],1,4)</f>
        <v>01-06-2026</v>
      </c>
      <c r="P9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61 - 20260601</v>
      </c>
    </row>
    <row r="10" spans="1:19" x14ac:dyDescent="0.25">
      <c r="A10" t="s">
        <v>7987</v>
      </c>
      <c r="B10" t="str">
        <f>IF(Tabel_Forespørgsel_fra_Visma[[#This Row],[RessNo ]]="90",Tabel_Forespørgsel_fra_Visma[[#This Row],[Gr3]]-Tabel_Forespørgsel_fra_Visma[[#This Row],[Linje ]]/100,A10)</f>
        <v>61</v>
      </c>
      <c r="C10" t="str">
        <f>IF(Tabel_Forespørgsel_fra_Visma[[#This Row],[RessNo ]]="90",VLOOKUP(Tabel_Forespørgsel_fra_Visma[[#This Row],[nøgle]],'OppTil sum'!B:D,3,0),Tabel_Forespørgsel_fra_Visma[[#This Row],[nøgle]])</f>
        <v>61</v>
      </c>
      <c r="D10">
        <v>405852</v>
      </c>
      <c r="E10">
        <v>13</v>
      </c>
      <c r="F10" t="s">
        <v>42773</v>
      </c>
      <c r="G10">
        <v>20260625</v>
      </c>
      <c r="H10">
        <v>4</v>
      </c>
      <c r="I10">
        <v>10</v>
      </c>
      <c r="J10">
        <v>405851</v>
      </c>
      <c r="K10" t="s">
        <v>7987</v>
      </c>
      <c r="L10">
        <v>4</v>
      </c>
      <c r="M10">
        <v>20260601</v>
      </c>
      <c r="N10" t="s">
        <v>40880</v>
      </c>
      <c r="O10" t="str">
        <f>MID(Tabel_Forespørgsel_fra_Visma[[#This Row],[Dt1]],7,2)&amp;"-"&amp;MID(Tabel_Forespørgsel_fra_Visma[[#This Row],[Dt1]],5,2)&amp;"-"&amp;MID(Tabel_Forespørgsel_fra_Visma[[#This Row],[Dt1]],1,4)</f>
        <v>01-06-2026</v>
      </c>
      <c r="P10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61 - 20260601</v>
      </c>
    </row>
    <row r="11" spans="1:19" x14ac:dyDescent="0.25">
      <c r="A11" t="s">
        <v>2274</v>
      </c>
      <c r="B11">
        <f>IF(Tabel_Forespørgsel_fra_Visma[[#This Row],[RessNo ]]="90",Tabel_Forespørgsel_fra_Visma[[#This Row],[Gr3]]-Tabel_Forespørgsel_fra_Visma[[#This Row],[Linje ]]/100,A11)</f>
        <v>17.93</v>
      </c>
      <c r="C11">
        <f>IF(Tabel_Forespørgsel_fra_Visma[[#This Row],[RessNo ]]="90",VLOOKUP(Tabel_Forespørgsel_fra_Visma[[#This Row],[nøgle]],'OppTil sum'!B:D,3,0),Tabel_Forespørgsel_fra_Visma[[#This Row],[nøgle]])</f>
        <v>17.989999999999998</v>
      </c>
      <c r="D11">
        <v>405852</v>
      </c>
      <c r="E11">
        <v>7</v>
      </c>
      <c r="F11" t="s">
        <v>42773</v>
      </c>
      <c r="G11">
        <v>20260625</v>
      </c>
      <c r="H11">
        <v>1</v>
      </c>
      <c r="I11">
        <v>10</v>
      </c>
      <c r="J11">
        <v>405851</v>
      </c>
      <c r="K11" t="s">
        <v>2274</v>
      </c>
      <c r="L11">
        <v>18</v>
      </c>
      <c r="M11">
        <v>20260603</v>
      </c>
      <c r="N11" t="s">
        <v>3560</v>
      </c>
      <c r="O11" t="str">
        <f>MID(Tabel_Forespørgsel_fra_Visma[[#This Row],[Dt1]],7,2)&amp;"-"&amp;MID(Tabel_Forespørgsel_fra_Visma[[#This Row],[Dt1]],5,2)&amp;"-"&amp;MID(Tabel_Forespørgsel_fra_Visma[[#This Row],[Dt1]],1,4)</f>
        <v>03-06-2026</v>
      </c>
      <c r="P11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90 Scan Bejds 20260603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3"/>
  <dimension ref="A1:AX25"/>
  <sheetViews>
    <sheetView workbookViewId="0">
      <selection activeCell="B4" sqref="B4"/>
    </sheetView>
  </sheetViews>
  <sheetFormatPr defaultRowHeight="15" x14ac:dyDescent="0.25"/>
  <cols>
    <col min="1" max="1" width="9.140625" bestFit="1" customWidth="1"/>
    <col min="2" max="2" width="9.7109375" bestFit="1" customWidth="1"/>
    <col min="3" max="3" width="14.42578125" bestFit="1" customWidth="1"/>
    <col min="4" max="4" width="9.28515625" bestFit="1" customWidth="1"/>
    <col min="5" max="5" width="11.140625" bestFit="1" customWidth="1"/>
    <col min="6" max="6" width="9.28515625" bestFit="1" customWidth="1"/>
    <col min="7" max="7" width="6.28515625" bestFit="1" customWidth="1"/>
    <col min="8" max="8" width="9.140625" bestFit="1" customWidth="1"/>
    <col min="9" max="9" width="16" bestFit="1" customWidth="1"/>
    <col min="10" max="10" width="6.7109375" bestFit="1" customWidth="1"/>
    <col min="11" max="11" width="7" bestFit="1" customWidth="1"/>
    <col min="12" max="12" width="8.5703125" bestFit="1" customWidth="1"/>
    <col min="13" max="13" width="6.42578125" bestFit="1" customWidth="1"/>
    <col min="14" max="14" width="9.28515625" bestFit="1" customWidth="1"/>
    <col min="15" max="15" width="8.85546875" bestFit="1" customWidth="1"/>
    <col min="16" max="16" width="14.42578125" bestFit="1" customWidth="1"/>
    <col min="17" max="17" width="16" bestFit="1" customWidth="1"/>
    <col min="18" max="18" width="9.7109375" bestFit="1" customWidth="1"/>
    <col min="19" max="19" width="10" bestFit="1" customWidth="1"/>
    <col min="20" max="20" width="11.5703125" bestFit="1" customWidth="1"/>
    <col min="21" max="21" width="6.42578125" bestFit="1" customWidth="1"/>
    <col min="22" max="22" width="6.7109375" bestFit="1" customWidth="1"/>
    <col min="23" max="23" width="12" bestFit="1" customWidth="1"/>
    <col min="24" max="24" width="9.7109375" bestFit="1" customWidth="1"/>
    <col min="25" max="25" width="11.42578125" bestFit="1" customWidth="1"/>
    <col min="26" max="26" width="14" bestFit="1" customWidth="1"/>
    <col min="27" max="27" width="5.5703125" bestFit="1" customWidth="1"/>
    <col min="28" max="28" width="10.42578125" bestFit="1" customWidth="1"/>
    <col min="29" max="29" width="11.7109375" bestFit="1" customWidth="1"/>
    <col min="30" max="30" width="22.5703125" customWidth="1"/>
    <col min="37" max="37" width="7.28515625" bestFit="1" customWidth="1"/>
    <col min="38" max="38" width="8.140625" bestFit="1" customWidth="1"/>
    <col min="39" max="39" width="8.5703125" bestFit="1" customWidth="1"/>
    <col min="40" max="40" width="7.85546875" bestFit="1" customWidth="1"/>
    <col min="41" max="41" width="11.7109375" bestFit="1" customWidth="1"/>
    <col min="44" max="44" width="9.140625" bestFit="1" customWidth="1"/>
    <col min="45" max="45" width="7.42578125" bestFit="1" customWidth="1"/>
    <col min="46" max="46" width="7.85546875" bestFit="1" customWidth="1"/>
    <col min="47" max="47" width="43" bestFit="1" customWidth="1"/>
    <col min="48" max="48" width="7" bestFit="1" customWidth="1"/>
  </cols>
  <sheetData>
    <row r="1" spans="1:50" x14ac:dyDescent="0.25">
      <c r="AK1" t="s">
        <v>1899</v>
      </c>
      <c r="AL1" t="s">
        <v>1900</v>
      </c>
      <c r="AM1" t="s">
        <v>1901</v>
      </c>
      <c r="AN1" t="s">
        <v>1917</v>
      </c>
      <c r="AO1" t="s">
        <v>1203</v>
      </c>
    </row>
    <row r="2" spans="1:50" x14ac:dyDescent="0.25">
      <c r="AK2">
        <v>45</v>
      </c>
      <c r="AL2">
        <v>5</v>
      </c>
      <c r="AM2">
        <v>1</v>
      </c>
      <c r="AN2">
        <v>697</v>
      </c>
      <c r="AO2" t="s">
        <v>10229</v>
      </c>
    </row>
    <row r="3" spans="1:50" x14ac:dyDescent="0.25">
      <c r="A3" t="s">
        <v>5</v>
      </c>
      <c r="B3" t="s">
        <v>44</v>
      </c>
      <c r="C3" t="s">
        <v>0</v>
      </c>
      <c r="D3" t="s">
        <v>20</v>
      </c>
      <c r="E3" t="s">
        <v>45</v>
      </c>
      <c r="F3" t="s">
        <v>46</v>
      </c>
      <c r="G3" t="s">
        <v>21</v>
      </c>
      <c r="H3" t="s">
        <v>1</v>
      </c>
      <c r="I3" t="s">
        <v>1171</v>
      </c>
      <c r="J3" t="s">
        <v>1172</v>
      </c>
      <c r="K3" t="s">
        <v>1173</v>
      </c>
      <c r="L3" t="s">
        <v>1174</v>
      </c>
      <c r="M3" t="s">
        <v>1179</v>
      </c>
      <c r="N3" t="s">
        <v>1180</v>
      </c>
      <c r="O3" t="s">
        <v>1916</v>
      </c>
      <c r="P3" t="s">
        <v>2009</v>
      </c>
      <c r="Q3" t="s">
        <v>2010</v>
      </c>
      <c r="R3" t="s">
        <v>2011</v>
      </c>
      <c r="S3" t="s">
        <v>2012</v>
      </c>
      <c r="T3" t="s">
        <v>2013</v>
      </c>
      <c r="U3" t="s">
        <v>2097</v>
      </c>
      <c r="V3" t="s">
        <v>2098</v>
      </c>
      <c r="W3" t="s">
        <v>2169</v>
      </c>
      <c r="X3" t="s">
        <v>40874</v>
      </c>
      <c r="Y3" t="s">
        <v>1911</v>
      </c>
      <c r="Z3" t="s">
        <v>1151</v>
      </c>
      <c r="AA3" t="s">
        <v>1152</v>
      </c>
      <c r="AB3" t="s">
        <v>1153</v>
      </c>
      <c r="AC3" t="s">
        <v>18</v>
      </c>
      <c r="AF3">
        <v>3</v>
      </c>
      <c r="AG3" t="s">
        <v>40875</v>
      </c>
      <c r="AK3">
        <v>45</v>
      </c>
      <c r="AL3">
        <v>5</v>
      </c>
      <c r="AM3">
        <v>8</v>
      </c>
      <c r="AN3">
        <v>700</v>
      </c>
      <c r="AO3" t="s">
        <v>1918</v>
      </c>
      <c r="AR3" t="s">
        <v>5</v>
      </c>
      <c r="AS3" t="s">
        <v>2253</v>
      </c>
      <c r="AT3" t="s">
        <v>1917</v>
      </c>
      <c r="AU3" t="s">
        <v>2254</v>
      </c>
      <c r="AV3" t="s">
        <v>2256</v>
      </c>
    </row>
    <row r="4" spans="1:50" x14ac:dyDescent="0.25">
      <c r="A4">
        <v>405851</v>
      </c>
      <c r="B4">
        <v>61209086</v>
      </c>
      <c r="C4" t="s">
        <v>42773</v>
      </c>
      <c r="D4" t="s">
        <v>42774</v>
      </c>
      <c r="E4">
        <v>6154</v>
      </c>
      <c r="F4">
        <v>13</v>
      </c>
      <c r="G4" t="s">
        <v>40884</v>
      </c>
      <c r="H4">
        <v>20260625</v>
      </c>
      <c r="I4" t="s">
        <v>42775</v>
      </c>
      <c r="J4" t="s">
        <v>16</v>
      </c>
      <c r="K4" t="s">
        <v>42776</v>
      </c>
      <c r="L4" t="s">
        <v>42777</v>
      </c>
      <c r="M4">
        <v>0</v>
      </c>
      <c r="N4" t="s">
        <v>40885</v>
      </c>
      <c r="O4">
        <v>10</v>
      </c>
      <c r="P4" t="s">
        <v>42773</v>
      </c>
      <c r="Q4" t="s">
        <v>42775</v>
      </c>
      <c r="R4" t="s">
        <v>16</v>
      </c>
      <c r="S4" t="s">
        <v>42776</v>
      </c>
      <c r="T4" t="s">
        <v>42777</v>
      </c>
      <c r="U4">
        <v>1</v>
      </c>
      <c r="V4" t="s">
        <v>16</v>
      </c>
      <c r="W4">
        <v>0</v>
      </c>
      <c r="X4">
        <v>4</v>
      </c>
      <c r="Y4" t="str">
        <f>VLOOKUP(Tabel_Forespørgsel_fra_Visma17[DelMt],AM:AO,3,0)</f>
        <v>Gantech bil</v>
      </c>
      <c r="Z4" t="str">
        <f>IF(ISNA(VLOOKUP(Tabel_Forespørgsel_fra_Visma17[LiaActNo],KontaktPers!A:E,2,0))," ",VLOOKUP(Tabel_Forespørgsel_fra_Visma17[LiaActNo],KontaktPers!A:E,2,0))</f>
        <v>Tove Melsen</v>
      </c>
      <c r="AA4" t="str">
        <f>IF(ISNA(VLOOKUP(Tabel_Forespørgsel_fra_Visma17[LiaActNo],KontaktPers!A:E,3,0))," ",VLOOKUP(Tabel_Forespørgsel_fra_Visma17[LiaActNo],KontaktPers!A:E,3,0))</f>
        <v xml:space="preserve"> </v>
      </c>
      <c r="AB4" t="str">
        <f>IF(ISNA(VLOOKUP(Tabel_Forespørgsel_fra_Visma17[LiaActNo],KontaktPers!A:E,4,0))," ",VLOOKUP(Tabel_Forespørgsel_fra_Visma17[LiaActNo],KontaktPers!A:E,4,0))</f>
        <v>60 16 89 80</v>
      </c>
      <c r="AC4" t="str">
        <f>IF(Tabel_Forespørgsel_fra_Visma17[Gr4]&lt;&gt;0,"OBS!  "&amp;Tabel_Forespørgsel_fra_Visma17[Inf2]," ")</f>
        <v xml:space="preserve">OBS!   </v>
      </c>
      <c r="AF4">
        <v>4</v>
      </c>
      <c r="AG4" t="s">
        <v>40872</v>
      </c>
      <c r="AK4">
        <v>45</v>
      </c>
      <c r="AL4">
        <v>5</v>
      </c>
      <c r="AM4">
        <v>2</v>
      </c>
      <c r="AN4">
        <v>698</v>
      </c>
      <c r="AO4" t="s">
        <v>10230</v>
      </c>
      <c r="AR4">
        <v>405851</v>
      </c>
      <c r="AS4">
        <v>0</v>
      </c>
      <c r="AT4">
        <v>1</v>
      </c>
      <c r="AU4" t="s">
        <v>42801</v>
      </c>
      <c r="AV4" t="s">
        <v>42120</v>
      </c>
      <c r="AX4" t="str">
        <f>IF(AU4=" ",IF(AU3=" "," ",+'L- beksriv'!#REF!),AU4)</f>
        <v>Graveres et G foran tegningsnr.</v>
      </c>
    </row>
    <row r="5" spans="1:50" x14ac:dyDescent="0.25">
      <c r="AF5">
        <v>5</v>
      </c>
      <c r="AG5" t="s">
        <v>40873</v>
      </c>
      <c r="AK5">
        <v>45</v>
      </c>
      <c r="AL5">
        <v>5</v>
      </c>
      <c r="AM5">
        <v>4</v>
      </c>
      <c r="AN5">
        <v>699</v>
      </c>
      <c r="AO5" t="s">
        <v>10232</v>
      </c>
      <c r="AR5">
        <v>405851</v>
      </c>
      <c r="AS5">
        <v>0</v>
      </c>
      <c r="AT5">
        <v>2</v>
      </c>
      <c r="AU5" t="s">
        <v>42802</v>
      </c>
      <c r="AV5" t="s">
        <v>42120</v>
      </c>
      <c r="AX5" t="str">
        <f>IF(AU5=" ",IF(AU4=" "," ",+'L- beksriv'!#REF!),AU5)</f>
        <v>Graveres med ilt NR.3</v>
      </c>
    </row>
    <row r="6" spans="1:50" x14ac:dyDescent="0.25">
      <c r="AK6">
        <v>45</v>
      </c>
      <c r="AL6">
        <v>5</v>
      </c>
      <c r="AM6">
        <v>11</v>
      </c>
      <c r="AN6">
        <v>828</v>
      </c>
      <c r="AO6" t="s">
        <v>8067</v>
      </c>
      <c r="AR6">
        <v>405851</v>
      </c>
      <c r="AS6">
        <v>0</v>
      </c>
      <c r="AT6">
        <v>3</v>
      </c>
      <c r="AU6" t="s">
        <v>42803</v>
      </c>
      <c r="AV6" t="s">
        <v>42120</v>
      </c>
      <c r="AX6" t="str">
        <f>IF(AU6=" ",IF(AU5=" "," ",+'L- beksriv'!#REF!),AU6)</f>
        <v>Vareindlevering Man. - Torsdag lukker kl.15.00</v>
      </c>
    </row>
    <row r="7" spans="1:50" x14ac:dyDescent="0.25">
      <c r="AK7">
        <v>45</v>
      </c>
      <c r="AL7">
        <v>5</v>
      </c>
      <c r="AM7">
        <v>10</v>
      </c>
      <c r="AN7">
        <v>829</v>
      </c>
      <c r="AO7" t="s">
        <v>2221</v>
      </c>
      <c r="AR7">
        <v>405851</v>
      </c>
      <c r="AS7">
        <v>0</v>
      </c>
      <c r="AT7">
        <v>4</v>
      </c>
      <c r="AU7" t="s">
        <v>42804</v>
      </c>
      <c r="AV7" t="s">
        <v>42120</v>
      </c>
      <c r="AX7" t="str">
        <f>IF(AU7=" ",IF(AU6=" "," ",+'L- beksriv'!#REF!),AU7)</f>
        <v>Max 1 varenr.pr.palle med mindre</v>
      </c>
    </row>
    <row r="8" spans="1:50" x14ac:dyDescent="0.25">
      <c r="AK8">
        <v>45</v>
      </c>
      <c r="AL8">
        <v>5</v>
      </c>
      <c r="AM8">
        <v>3</v>
      </c>
      <c r="AN8">
        <v>830</v>
      </c>
      <c r="AO8" t="s">
        <v>10231</v>
      </c>
      <c r="AR8">
        <v>405851</v>
      </c>
      <c r="AS8">
        <v>0</v>
      </c>
      <c r="AT8">
        <v>5</v>
      </c>
      <c r="AU8" t="s">
        <v>42805</v>
      </c>
      <c r="AV8" t="s">
        <v>42120</v>
      </c>
      <c r="AX8" t="str">
        <f>IF(AU8=" ",IF(AU7=" "," ",+'L- beksriv'!#REF!),AU8)</f>
        <v>De kan være i papkasse som kan løftes</v>
      </c>
    </row>
    <row r="9" spans="1:50" x14ac:dyDescent="0.25">
      <c r="AK9">
        <v>45</v>
      </c>
      <c r="AL9">
        <v>5</v>
      </c>
      <c r="AM9">
        <v>20</v>
      </c>
      <c r="AN9">
        <v>836</v>
      </c>
      <c r="AO9" t="s">
        <v>10233</v>
      </c>
      <c r="AR9">
        <v>405851</v>
      </c>
      <c r="AS9">
        <v>0</v>
      </c>
      <c r="AT9">
        <v>6</v>
      </c>
      <c r="AU9" t="s">
        <v>42806</v>
      </c>
      <c r="AV9" t="s">
        <v>42120</v>
      </c>
      <c r="AX9" t="str">
        <f>IF(AU9=" ",IF(AU8=" "," ",+'L- beksriv'!#REF!),AU9)</f>
        <v>Ingen over under levering</v>
      </c>
    </row>
    <row r="10" spans="1:50" x14ac:dyDescent="0.25">
      <c r="AR10">
        <v>405851</v>
      </c>
      <c r="AS10">
        <v>0</v>
      </c>
      <c r="AT10">
        <v>7</v>
      </c>
      <c r="AU10" t="s">
        <v>42807</v>
      </c>
      <c r="AV10" t="s">
        <v>42120</v>
      </c>
      <c r="AX10" t="str">
        <f>IF(AU10=" ",IF(AU9=" "," ",+'L- beksriv'!#REF!),AU10)</f>
        <v>Rent pap i paller</v>
      </c>
    </row>
    <row r="11" spans="1:50" x14ac:dyDescent="0.25">
      <c r="AR11">
        <v>405851</v>
      </c>
      <c r="AS11">
        <v>0</v>
      </c>
      <c r="AT11">
        <v>8</v>
      </c>
      <c r="AU11" t="s">
        <v>42808</v>
      </c>
      <c r="AV11" t="s">
        <v>42120</v>
      </c>
      <c r="AX11" t="str">
        <f>IF(AU11=" ",IF(AU10=" "," ",+'L- beksriv'!#REF!),AU11)</f>
        <v>Vareindlevering Fredag lukker kl.12.00</v>
      </c>
    </row>
    <row r="12" spans="1:50" x14ac:dyDescent="0.25">
      <c r="AR12">
        <v>10</v>
      </c>
      <c r="AS12">
        <v>0</v>
      </c>
      <c r="AT12">
        <v>6</v>
      </c>
      <c r="AU12" t="s">
        <v>16</v>
      </c>
      <c r="AV12" t="s">
        <v>2255</v>
      </c>
      <c r="AX12" t="e">
        <f>IF(AU12=" ",IF(AU11=" "," ",+'L- beksriv'!#REF!),AU12)</f>
        <v>#REF!</v>
      </c>
    </row>
    <row r="13" spans="1:50" x14ac:dyDescent="0.25">
      <c r="AR13">
        <v>10</v>
      </c>
      <c r="AS13">
        <v>0</v>
      </c>
      <c r="AT13">
        <v>7</v>
      </c>
      <c r="AU13" t="s">
        <v>16</v>
      </c>
      <c r="AV13" t="s">
        <v>2255</v>
      </c>
      <c r="AX13" t="str">
        <f>IF(AU13=" ",IF(AU12=" "," ",+'L- beksriv'!#REF!),AU13)</f>
        <v xml:space="preserve"> </v>
      </c>
    </row>
    <row r="14" spans="1:50" x14ac:dyDescent="0.25">
      <c r="AR14">
        <v>10</v>
      </c>
      <c r="AS14">
        <v>0</v>
      </c>
      <c r="AT14">
        <v>8</v>
      </c>
      <c r="AU14" t="s">
        <v>16</v>
      </c>
      <c r="AV14" t="s">
        <v>2255</v>
      </c>
      <c r="AX14" t="str">
        <f>IF(AU14=" ",IF(AU13=" "," ",+'L- beksriv'!#REF!),AU14)</f>
        <v xml:space="preserve"> </v>
      </c>
    </row>
    <row r="15" spans="1:50" x14ac:dyDescent="0.25">
      <c r="AR15">
        <v>10</v>
      </c>
      <c r="AS15">
        <v>0</v>
      </c>
      <c r="AT15">
        <v>9</v>
      </c>
      <c r="AU15" t="s">
        <v>16</v>
      </c>
      <c r="AV15" t="s">
        <v>2255</v>
      </c>
      <c r="AX15" t="str">
        <f>IF(AU15=" ",IF(AU14=" "," ",+'L- beksriv'!#REF!),AU15)</f>
        <v xml:space="preserve"> </v>
      </c>
    </row>
    <row r="16" spans="1:50" x14ac:dyDescent="0.25">
      <c r="AR16">
        <v>10</v>
      </c>
      <c r="AS16">
        <v>0</v>
      </c>
      <c r="AT16">
        <v>10</v>
      </c>
      <c r="AU16" t="s">
        <v>16</v>
      </c>
      <c r="AV16" t="s">
        <v>2255</v>
      </c>
      <c r="AX16" t="str">
        <f>IF(AU16=" ",IF(AU15=" "," ",+'L- beksriv'!#REF!),AU16)</f>
        <v xml:space="preserve"> </v>
      </c>
    </row>
    <row r="17" spans="1:50" x14ac:dyDescent="0.25">
      <c r="AR17">
        <v>10</v>
      </c>
      <c r="AS17">
        <v>0</v>
      </c>
      <c r="AT17">
        <v>11</v>
      </c>
      <c r="AU17" t="s">
        <v>16</v>
      </c>
      <c r="AV17" t="s">
        <v>2255</v>
      </c>
      <c r="AX17" t="e">
        <f>IF(#REF!=" ",IF(AU16=" "," ",+'L- beksriv'!#REF!),#REF!)</f>
        <v>#REF!</v>
      </c>
    </row>
    <row r="18" spans="1:50" x14ac:dyDescent="0.25">
      <c r="A18" t="s">
        <v>5</v>
      </c>
      <c r="B18" t="s">
        <v>44</v>
      </c>
      <c r="C18" t="s">
        <v>0</v>
      </c>
      <c r="D18" t="s">
        <v>2210</v>
      </c>
      <c r="E18" t="s">
        <v>1171</v>
      </c>
      <c r="F18" t="s">
        <v>1172</v>
      </c>
      <c r="G18" t="s">
        <v>1173</v>
      </c>
      <c r="H18" t="s">
        <v>1174</v>
      </c>
      <c r="AR18">
        <v>10</v>
      </c>
      <c r="AS18">
        <v>0</v>
      </c>
      <c r="AT18">
        <v>12</v>
      </c>
      <c r="AU18" t="s">
        <v>16</v>
      </c>
      <c r="AV18" t="s">
        <v>2255</v>
      </c>
      <c r="AX18" t="e">
        <f>IF(AU25=" ",IF(#REF!=" "," ",+'L- beksriv'!#REF!),AU25)</f>
        <v>#REF!</v>
      </c>
    </row>
    <row r="19" spans="1:50" x14ac:dyDescent="0.25">
      <c r="AR19">
        <v>10</v>
      </c>
      <c r="AS19">
        <v>0</v>
      </c>
      <c r="AT19">
        <v>13</v>
      </c>
      <c r="AU19" t="s">
        <v>16</v>
      </c>
      <c r="AV19" t="s">
        <v>2255</v>
      </c>
    </row>
    <row r="20" spans="1:50" x14ac:dyDescent="0.25">
      <c r="AR20">
        <v>10</v>
      </c>
      <c r="AS20">
        <v>0</v>
      </c>
      <c r="AT20">
        <v>14</v>
      </c>
      <c r="AU20" t="s">
        <v>16</v>
      </c>
      <c r="AV20" t="s">
        <v>2255</v>
      </c>
    </row>
    <row r="21" spans="1:50" x14ac:dyDescent="0.25">
      <c r="AR21">
        <v>10</v>
      </c>
      <c r="AS21">
        <v>0</v>
      </c>
      <c r="AT21">
        <v>20</v>
      </c>
      <c r="AU21" t="s">
        <v>16</v>
      </c>
      <c r="AV21" t="s">
        <v>2255</v>
      </c>
    </row>
    <row r="22" spans="1:50" x14ac:dyDescent="0.25">
      <c r="AR22">
        <v>10</v>
      </c>
      <c r="AS22">
        <v>0</v>
      </c>
      <c r="AT22">
        <v>21</v>
      </c>
      <c r="AU22" t="s">
        <v>16</v>
      </c>
      <c r="AV22" t="s">
        <v>2255</v>
      </c>
    </row>
    <row r="23" spans="1:50" x14ac:dyDescent="0.25">
      <c r="AR23">
        <v>10</v>
      </c>
      <c r="AS23">
        <v>0</v>
      </c>
      <c r="AT23">
        <v>22</v>
      </c>
      <c r="AU23" t="s">
        <v>16</v>
      </c>
      <c r="AV23" t="s">
        <v>2255</v>
      </c>
    </row>
    <row r="24" spans="1:50" x14ac:dyDescent="0.25">
      <c r="AR24">
        <v>10</v>
      </c>
      <c r="AS24">
        <v>0</v>
      </c>
      <c r="AT24">
        <v>23</v>
      </c>
      <c r="AU24" t="s">
        <v>16</v>
      </c>
      <c r="AV24" t="s">
        <v>2255</v>
      </c>
    </row>
    <row r="25" spans="1:50" x14ac:dyDescent="0.25">
      <c r="AR25">
        <v>10</v>
      </c>
      <c r="AS25">
        <v>0</v>
      </c>
      <c r="AT25">
        <v>24</v>
      </c>
      <c r="AU25" t="s">
        <v>16</v>
      </c>
      <c r="AV25" t="s">
        <v>2255</v>
      </c>
    </row>
  </sheetData>
  <phoneticPr fontId="39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7"/>
  <dimension ref="A1:E2832"/>
  <sheetViews>
    <sheetView topLeftCell="A7" workbookViewId="0">
      <selection activeCell="B7" sqref="B7"/>
    </sheetView>
  </sheetViews>
  <sheetFormatPr defaultRowHeight="15" x14ac:dyDescent="0.25"/>
  <cols>
    <col min="1" max="1" width="8.7109375" bestFit="1" customWidth="1"/>
    <col min="2" max="2" width="34.85546875" bestFit="1" customWidth="1"/>
    <col min="3" max="3" width="18.42578125" bestFit="1" customWidth="1"/>
    <col min="4" max="4" width="15.85546875" bestFit="1" customWidth="1"/>
    <col min="5" max="5" width="8.5703125" bestFit="1" customWidth="1"/>
  </cols>
  <sheetData>
    <row r="1" spans="1:5" x14ac:dyDescent="0.25">
      <c r="A1" t="s">
        <v>77</v>
      </c>
      <c r="B1" t="s">
        <v>0</v>
      </c>
      <c r="C1" t="s">
        <v>51</v>
      </c>
      <c r="D1" t="s">
        <v>52</v>
      </c>
      <c r="E1" t="s">
        <v>78</v>
      </c>
    </row>
    <row r="2" spans="1:5" x14ac:dyDescent="0.25">
      <c r="A2">
        <v>1086</v>
      </c>
      <c r="B2" t="s">
        <v>80</v>
      </c>
      <c r="C2" t="s">
        <v>16</v>
      </c>
      <c r="D2" t="s">
        <v>81</v>
      </c>
      <c r="E2">
        <v>121</v>
      </c>
    </row>
    <row r="3" spans="1:5" x14ac:dyDescent="0.25">
      <c r="A3">
        <v>1091</v>
      </c>
      <c r="B3" t="s">
        <v>85</v>
      </c>
      <c r="C3" t="s">
        <v>16</v>
      </c>
      <c r="D3" t="s">
        <v>16</v>
      </c>
      <c r="E3">
        <v>205</v>
      </c>
    </row>
    <row r="4" spans="1:5" x14ac:dyDescent="0.25">
      <c r="A4">
        <v>1093</v>
      </c>
      <c r="B4" t="s">
        <v>86</v>
      </c>
      <c r="C4" t="s">
        <v>16</v>
      </c>
      <c r="D4" t="s">
        <v>16</v>
      </c>
      <c r="E4">
        <v>486</v>
      </c>
    </row>
    <row r="5" spans="1:5" x14ac:dyDescent="0.25">
      <c r="A5">
        <v>1096</v>
      </c>
      <c r="B5" t="s">
        <v>87</v>
      </c>
      <c r="C5" t="s">
        <v>88</v>
      </c>
      <c r="D5" t="s">
        <v>16</v>
      </c>
      <c r="E5">
        <v>318</v>
      </c>
    </row>
    <row r="6" spans="1:5" x14ac:dyDescent="0.25">
      <c r="A6">
        <v>1100</v>
      </c>
      <c r="B6" t="s">
        <v>89</v>
      </c>
      <c r="C6" t="s">
        <v>90</v>
      </c>
      <c r="D6" t="s">
        <v>16</v>
      </c>
      <c r="E6">
        <v>246</v>
      </c>
    </row>
    <row r="7" spans="1:5" x14ac:dyDescent="0.25">
      <c r="A7">
        <v>1101</v>
      </c>
      <c r="B7" t="s">
        <v>91</v>
      </c>
      <c r="C7" t="s">
        <v>16</v>
      </c>
      <c r="D7" t="s">
        <v>16</v>
      </c>
      <c r="E7">
        <v>376</v>
      </c>
    </row>
    <row r="8" spans="1:5" x14ac:dyDescent="0.25">
      <c r="A8">
        <v>1102</v>
      </c>
      <c r="B8" t="s">
        <v>92</v>
      </c>
      <c r="C8" t="s">
        <v>93</v>
      </c>
      <c r="D8" t="s">
        <v>16</v>
      </c>
      <c r="E8">
        <v>281</v>
      </c>
    </row>
    <row r="9" spans="1:5" x14ac:dyDescent="0.25">
      <c r="A9">
        <v>1103</v>
      </c>
      <c r="B9" t="s">
        <v>94</v>
      </c>
      <c r="C9" t="s">
        <v>16</v>
      </c>
      <c r="D9" t="s">
        <v>95</v>
      </c>
      <c r="E9">
        <v>354</v>
      </c>
    </row>
    <row r="10" spans="1:5" x14ac:dyDescent="0.25">
      <c r="A10">
        <v>1104</v>
      </c>
      <c r="B10" t="s">
        <v>96</v>
      </c>
      <c r="C10" t="s">
        <v>97</v>
      </c>
      <c r="D10" t="s">
        <v>98</v>
      </c>
      <c r="E10">
        <v>425</v>
      </c>
    </row>
    <row r="11" spans="1:5" x14ac:dyDescent="0.25">
      <c r="A11">
        <v>1105</v>
      </c>
      <c r="B11" t="s">
        <v>99</v>
      </c>
      <c r="C11" t="s">
        <v>100</v>
      </c>
      <c r="D11" t="s">
        <v>16</v>
      </c>
      <c r="E11">
        <v>354</v>
      </c>
    </row>
    <row r="12" spans="1:5" x14ac:dyDescent="0.25">
      <c r="A12">
        <v>1107</v>
      </c>
      <c r="B12" t="s">
        <v>101</v>
      </c>
      <c r="C12" t="s">
        <v>102</v>
      </c>
      <c r="D12" t="s">
        <v>16</v>
      </c>
      <c r="E12">
        <v>425</v>
      </c>
    </row>
    <row r="13" spans="1:5" x14ac:dyDescent="0.25">
      <c r="A13">
        <v>1108</v>
      </c>
      <c r="B13" t="s">
        <v>103</v>
      </c>
      <c r="C13" t="s">
        <v>104</v>
      </c>
      <c r="D13" t="s">
        <v>16</v>
      </c>
      <c r="E13">
        <v>129</v>
      </c>
    </row>
    <row r="14" spans="1:5" x14ac:dyDescent="0.25">
      <c r="A14">
        <v>1109</v>
      </c>
      <c r="B14" t="s">
        <v>105</v>
      </c>
      <c r="C14" t="s">
        <v>106</v>
      </c>
      <c r="D14" t="s">
        <v>107</v>
      </c>
      <c r="E14">
        <v>193</v>
      </c>
    </row>
    <row r="15" spans="1:5" x14ac:dyDescent="0.25">
      <c r="A15">
        <v>1111</v>
      </c>
      <c r="B15" t="s">
        <v>108</v>
      </c>
      <c r="C15" t="s">
        <v>16</v>
      </c>
      <c r="D15" t="s">
        <v>109</v>
      </c>
      <c r="E15">
        <v>369</v>
      </c>
    </row>
    <row r="16" spans="1:5" x14ac:dyDescent="0.25">
      <c r="A16">
        <v>1112</v>
      </c>
      <c r="B16" t="s">
        <v>110</v>
      </c>
      <c r="C16" t="s">
        <v>16</v>
      </c>
      <c r="D16" t="s">
        <v>111</v>
      </c>
      <c r="E16">
        <v>243</v>
      </c>
    </row>
    <row r="17" spans="1:5" x14ac:dyDescent="0.25">
      <c r="A17">
        <v>1114</v>
      </c>
      <c r="B17" t="s">
        <v>112</v>
      </c>
      <c r="C17" t="s">
        <v>113</v>
      </c>
      <c r="D17" t="s">
        <v>114</v>
      </c>
      <c r="E17">
        <v>147</v>
      </c>
    </row>
    <row r="18" spans="1:5" x14ac:dyDescent="0.25">
      <c r="A18">
        <v>1115</v>
      </c>
      <c r="B18" t="s">
        <v>115</v>
      </c>
      <c r="C18" t="s">
        <v>116</v>
      </c>
      <c r="D18" t="s">
        <v>16</v>
      </c>
      <c r="E18">
        <v>279</v>
      </c>
    </row>
    <row r="19" spans="1:5" x14ac:dyDescent="0.25">
      <c r="A19">
        <v>1116</v>
      </c>
      <c r="B19" t="s">
        <v>117</v>
      </c>
      <c r="C19" t="s">
        <v>16</v>
      </c>
      <c r="D19" t="s">
        <v>16</v>
      </c>
      <c r="E19">
        <v>429</v>
      </c>
    </row>
    <row r="20" spans="1:5" x14ac:dyDescent="0.25">
      <c r="A20">
        <v>1118</v>
      </c>
      <c r="B20" t="s">
        <v>119</v>
      </c>
      <c r="C20" t="s">
        <v>120</v>
      </c>
      <c r="D20" t="s">
        <v>121</v>
      </c>
      <c r="E20">
        <v>415</v>
      </c>
    </row>
    <row r="21" spans="1:5" x14ac:dyDescent="0.25">
      <c r="A21">
        <v>1121</v>
      </c>
      <c r="B21" t="s">
        <v>122</v>
      </c>
      <c r="C21" t="s">
        <v>4126</v>
      </c>
      <c r="D21" t="s">
        <v>16</v>
      </c>
      <c r="E21">
        <v>299</v>
      </c>
    </row>
    <row r="22" spans="1:5" x14ac:dyDescent="0.25">
      <c r="A22">
        <v>1123</v>
      </c>
      <c r="B22" t="s">
        <v>123</v>
      </c>
      <c r="C22" t="s">
        <v>16</v>
      </c>
      <c r="D22" t="s">
        <v>124</v>
      </c>
      <c r="E22">
        <v>375</v>
      </c>
    </row>
    <row r="23" spans="1:5" x14ac:dyDescent="0.25">
      <c r="A23">
        <v>1124</v>
      </c>
      <c r="B23" t="s">
        <v>125</v>
      </c>
      <c r="C23" t="s">
        <v>126</v>
      </c>
      <c r="D23" t="s">
        <v>6020</v>
      </c>
      <c r="E23">
        <v>148</v>
      </c>
    </row>
    <row r="24" spans="1:5" x14ac:dyDescent="0.25">
      <c r="A24">
        <v>1126</v>
      </c>
      <c r="B24" t="s">
        <v>127</v>
      </c>
      <c r="C24" t="s">
        <v>16</v>
      </c>
      <c r="D24" t="s">
        <v>128</v>
      </c>
      <c r="E24">
        <v>279</v>
      </c>
    </row>
    <row r="25" spans="1:5" x14ac:dyDescent="0.25">
      <c r="A25">
        <v>1127</v>
      </c>
      <c r="B25" t="s">
        <v>129</v>
      </c>
      <c r="C25" t="s">
        <v>16</v>
      </c>
      <c r="D25" t="s">
        <v>130</v>
      </c>
      <c r="E25">
        <v>237</v>
      </c>
    </row>
    <row r="26" spans="1:5" x14ac:dyDescent="0.25">
      <c r="A26">
        <v>1128</v>
      </c>
      <c r="B26" t="s">
        <v>131</v>
      </c>
      <c r="C26" t="s">
        <v>16</v>
      </c>
      <c r="D26" t="s">
        <v>132</v>
      </c>
      <c r="E26">
        <v>447</v>
      </c>
    </row>
    <row r="27" spans="1:5" x14ac:dyDescent="0.25">
      <c r="A27">
        <v>1129</v>
      </c>
      <c r="B27" t="s">
        <v>133</v>
      </c>
      <c r="C27" t="s">
        <v>16</v>
      </c>
      <c r="D27" t="s">
        <v>6021</v>
      </c>
      <c r="E27">
        <v>243</v>
      </c>
    </row>
    <row r="28" spans="1:5" x14ac:dyDescent="0.25">
      <c r="A28">
        <v>1131</v>
      </c>
      <c r="B28" t="s">
        <v>134</v>
      </c>
      <c r="C28" t="s">
        <v>135</v>
      </c>
      <c r="D28" t="s">
        <v>16</v>
      </c>
      <c r="E28">
        <v>318</v>
      </c>
    </row>
    <row r="29" spans="1:5" x14ac:dyDescent="0.25">
      <c r="A29">
        <v>1133</v>
      </c>
      <c r="B29" t="s">
        <v>136</v>
      </c>
      <c r="C29" t="s">
        <v>16</v>
      </c>
      <c r="D29" t="s">
        <v>16</v>
      </c>
      <c r="E29">
        <v>373</v>
      </c>
    </row>
    <row r="30" spans="1:5" x14ac:dyDescent="0.25">
      <c r="A30">
        <v>1137</v>
      </c>
      <c r="B30" t="s">
        <v>137</v>
      </c>
      <c r="C30" t="s">
        <v>138</v>
      </c>
      <c r="D30" t="s">
        <v>16</v>
      </c>
      <c r="E30">
        <v>204</v>
      </c>
    </row>
    <row r="31" spans="1:5" x14ac:dyDescent="0.25">
      <c r="A31">
        <v>1138</v>
      </c>
      <c r="B31" t="s">
        <v>139</v>
      </c>
      <c r="C31" t="s">
        <v>16</v>
      </c>
      <c r="D31" t="s">
        <v>140</v>
      </c>
      <c r="E31">
        <v>284</v>
      </c>
    </row>
    <row r="32" spans="1:5" x14ac:dyDescent="0.25">
      <c r="A32">
        <v>1140</v>
      </c>
      <c r="B32" t="s">
        <v>141</v>
      </c>
      <c r="C32" t="s">
        <v>142</v>
      </c>
      <c r="D32" t="s">
        <v>16</v>
      </c>
      <c r="E32">
        <v>291</v>
      </c>
    </row>
    <row r="33" spans="1:5" x14ac:dyDescent="0.25">
      <c r="A33">
        <v>1142</v>
      </c>
      <c r="B33" t="s">
        <v>144</v>
      </c>
      <c r="C33" t="s">
        <v>1158</v>
      </c>
      <c r="D33" t="s">
        <v>16</v>
      </c>
      <c r="E33">
        <v>313</v>
      </c>
    </row>
    <row r="34" spans="1:5" x14ac:dyDescent="0.25">
      <c r="A34">
        <v>1143</v>
      </c>
      <c r="B34" t="s">
        <v>145</v>
      </c>
      <c r="C34" t="s">
        <v>16</v>
      </c>
      <c r="D34" t="s">
        <v>146</v>
      </c>
      <c r="E34">
        <v>488</v>
      </c>
    </row>
    <row r="35" spans="1:5" x14ac:dyDescent="0.25">
      <c r="A35">
        <v>1144</v>
      </c>
      <c r="B35" t="s">
        <v>147</v>
      </c>
      <c r="C35" t="s">
        <v>16</v>
      </c>
      <c r="D35" t="s">
        <v>148</v>
      </c>
      <c r="E35">
        <v>488</v>
      </c>
    </row>
    <row r="36" spans="1:5" x14ac:dyDescent="0.25">
      <c r="A36">
        <v>1145</v>
      </c>
      <c r="B36" t="s">
        <v>149</v>
      </c>
      <c r="C36" t="s">
        <v>150</v>
      </c>
      <c r="D36" t="s">
        <v>16</v>
      </c>
      <c r="E36">
        <v>203</v>
      </c>
    </row>
    <row r="37" spans="1:5" x14ac:dyDescent="0.25">
      <c r="A37">
        <v>1153</v>
      </c>
      <c r="B37" t="s">
        <v>152</v>
      </c>
      <c r="C37" t="s">
        <v>153</v>
      </c>
      <c r="D37" t="s">
        <v>16</v>
      </c>
      <c r="E37">
        <v>243</v>
      </c>
    </row>
    <row r="38" spans="1:5" x14ac:dyDescent="0.25">
      <c r="A38">
        <v>1154</v>
      </c>
      <c r="B38" t="s">
        <v>154</v>
      </c>
      <c r="C38" t="s">
        <v>16</v>
      </c>
      <c r="D38" t="s">
        <v>155</v>
      </c>
      <c r="E38">
        <v>364</v>
      </c>
    </row>
    <row r="39" spans="1:5" x14ac:dyDescent="0.25">
      <c r="A39">
        <v>1156</v>
      </c>
      <c r="B39" t="s">
        <v>156</v>
      </c>
      <c r="C39" t="s">
        <v>157</v>
      </c>
      <c r="D39" t="s">
        <v>158</v>
      </c>
      <c r="E39">
        <v>147</v>
      </c>
    </row>
    <row r="40" spans="1:5" x14ac:dyDescent="0.25">
      <c r="A40">
        <v>1157</v>
      </c>
      <c r="B40" t="s">
        <v>6145</v>
      </c>
      <c r="C40" t="s">
        <v>160</v>
      </c>
      <c r="D40" t="s">
        <v>16</v>
      </c>
      <c r="E40">
        <v>327</v>
      </c>
    </row>
    <row r="41" spans="1:5" x14ac:dyDescent="0.25">
      <c r="A41">
        <v>1163</v>
      </c>
      <c r="B41" t="s">
        <v>162</v>
      </c>
      <c r="C41" t="s">
        <v>163</v>
      </c>
      <c r="D41" t="s">
        <v>16</v>
      </c>
      <c r="E41">
        <v>318</v>
      </c>
    </row>
    <row r="42" spans="1:5" x14ac:dyDescent="0.25">
      <c r="A42">
        <v>1164</v>
      </c>
      <c r="B42" t="s">
        <v>164</v>
      </c>
      <c r="C42" t="s">
        <v>16</v>
      </c>
      <c r="D42" t="s">
        <v>165</v>
      </c>
      <c r="E42">
        <v>472</v>
      </c>
    </row>
    <row r="43" spans="1:5" x14ac:dyDescent="0.25">
      <c r="A43">
        <v>1165</v>
      </c>
      <c r="B43" t="s">
        <v>166</v>
      </c>
      <c r="C43" t="s">
        <v>16</v>
      </c>
      <c r="D43" t="s">
        <v>16</v>
      </c>
      <c r="E43">
        <v>472</v>
      </c>
    </row>
    <row r="44" spans="1:5" x14ac:dyDescent="0.25">
      <c r="A44">
        <v>1166</v>
      </c>
      <c r="B44" t="s">
        <v>167</v>
      </c>
      <c r="C44" t="s">
        <v>168</v>
      </c>
      <c r="D44" t="s">
        <v>16</v>
      </c>
      <c r="E44">
        <v>472</v>
      </c>
    </row>
    <row r="45" spans="1:5" x14ac:dyDescent="0.25">
      <c r="A45">
        <v>1168</v>
      </c>
      <c r="B45" t="s">
        <v>169</v>
      </c>
      <c r="C45" t="s">
        <v>170</v>
      </c>
      <c r="D45" t="s">
        <v>16</v>
      </c>
      <c r="E45">
        <v>327</v>
      </c>
    </row>
    <row r="46" spans="1:5" x14ac:dyDescent="0.25">
      <c r="A46">
        <v>1169</v>
      </c>
      <c r="B46" t="s">
        <v>171</v>
      </c>
      <c r="C46" t="s">
        <v>172</v>
      </c>
      <c r="D46" t="s">
        <v>16</v>
      </c>
      <c r="E46">
        <v>124</v>
      </c>
    </row>
    <row r="47" spans="1:5" x14ac:dyDescent="0.25">
      <c r="A47">
        <v>1171</v>
      </c>
      <c r="B47" t="s">
        <v>143</v>
      </c>
      <c r="C47" t="s">
        <v>173</v>
      </c>
      <c r="D47" t="s">
        <v>16</v>
      </c>
      <c r="E47">
        <v>26</v>
      </c>
    </row>
    <row r="48" spans="1:5" x14ac:dyDescent="0.25">
      <c r="A48">
        <v>1172</v>
      </c>
      <c r="B48" t="s">
        <v>174</v>
      </c>
      <c r="C48" t="s">
        <v>175</v>
      </c>
      <c r="D48" t="s">
        <v>16</v>
      </c>
      <c r="E48">
        <v>147</v>
      </c>
    </row>
    <row r="49" spans="1:5" x14ac:dyDescent="0.25">
      <c r="A49">
        <v>1174</v>
      </c>
      <c r="B49" t="s">
        <v>7257</v>
      </c>
      <c r="C49" t="s">
        <v>16</v>
      </c>
      <c r="D49" t="s">
        <v>6962</v>
      </c>
      <c r="E49">
        <v>377</v>
      </c>
    </row>
    <row r="50" spans="1:5" x14ac:dyDescent="0.25">
      <c r="A50">
        <v>1175</v>
      </c>
      <c r="B50" t="s">
        <v>7258</v>
      </c>
      <c r="C50" t="s">
        <v>6963</v>
      </c>
      <c r="D50" t="s">
        <v>13152</v>
      </c>
      <c r="E50">
        <v>377</v>
      </c>
    </row>
    <row r="51" spans="1:5" x14ac:dyDescent="0.25">
      <c r="A51">
        <v>1177</v>
      </c>
      <c r="B51" t="s">
        <v>176</v>
      </c>
      <c r="C51" t="s">
        <v>5403</v>
      </c>
      <c r="D51" t="s">
        <v>177</v>
      </c>
      <c r="E51">
        <v>148</v>
      </c>
    </row>
    <row r="52" spans="1:5" x14ac:dyDescent="0.25">
      <c r="A52">
        <v>1178</v>
      </c>
      <c r="B52" t="s">
        <v>178</v>
      </c>
      <c r="C52" t="s">
        <v>179</v>
      </c>
      <c r="D52" t="s">
        <v>180</v>
      </c>
      <c r="E52">
        <v>490</v>
      </c>
    </row>
    <row r="53" spans="1:5" x14ac:dyDescent="0.25">
      <c r="A53">
        <v>1183</v>
      </c>
      <c r="B53" t="s">
        <v>182</v>
      </c>
      <c r="C53" t="s">
        <v>183</v>
      </c>
      <c r="D53" t="s">
        <v>184</v>
      </c>
      <c r="E53">
        <v>243</v>
      </c>
    </row>
    <row r="54" spans="1:5" x14ac:dyDescent="0.25">
      <c r="A54">
        <v>1184</v>
      </c>
      <c r="B54" t="s">
        <v>185</v>
      </c>
      <c r="C54" t="s">
        <v>186</v>
      </c>
      <c r="D54" t="s">
        <v>16</v>
      </c>
      <c r="E54">
        <v>93</v>
      </c>
    </row>
    <row r="55" spans="1:5" x14ac:dyDescent="0.25">
      <c r="A55">
        <v>1186</v>
      </c>
      <c r="B55" t="s">
        <v>187</v>
      </c>
      <c r="C55" t="s">
        <v>188</v>
      </c>
      <c r="D55" t="s">
        <v>6565</v>
      </c>
      <c r="E55">
        <v>438</v>
      </c>
    </row>
    <row r="56" spans="1:5" x14ac:dyDescent="0.25">
      <c r="A56">
        <v>1190</v>
      </c>
      <c r="B56" t="s">
        <v>189</v>
      </c>
      <c r="C56" t="s">
        <v>190</v>
      </c>
      <c r="D56" t="s">
        <v>16</v>
      </c>
      <c r="E56">
        <v>435</v>
      </c>
    </row>
    <row r="57" spans="1:5" x14ac:dyDescent="0.25">
      <c r="A57">
        <v>1191</v>
      </c>
      <c r="B57" t="s">
        <v>191</v>
      </c>
      <c r="C57" t="s">
        <v>16</v>
      </c>
      <c r="D57" t="s">
        <v>192</v>
      </c>
      <c r="E57">
        <v>243</v>
      </c>
    </row>
    <row r="58" spans="1:5" x14ac:dyDescent="0.25">
      <c r="A58">
        <v>1192</v>
      </c>
      <c r="B58" t="s">
        <v>193</v>
      </c>
      <c r="C58" t="s">
        <v>194</v>
      </c>
      <c r="D58" t="s">
        <v>16</v>
      </c>
      <c r="E58">
        <v>425</v>
      </c>
    </row>
    <row r="59" spans="1:5" x14ac:dyDescent="0.25">
      <c r="A59">
        <v>1194</v>
      </c>
      <c r="B59" t="s">
        <v>196</v>
      </c>
      <c r="C59" t="s">
        <v>16</v>
      </c>
      <c r="D59" t="s">
        <v>16</v>
      </c>
      <c r="E59">
        <v>270</v>
      </c>
    </row>
    <row r="60" spans="1:5" x14ac:dyDescent="0.25">
      <c r="A60">
        <v>1196</v>
      </c>
      <c r="B60" t="s">
        <v>198</v>
      </c>
      <c r="C60" t="s">
        <v>16</v>
      </c>
      <c r="D60" t="s">
        <v>199</v>
      </c>
      <c r="E60">
        <v>386</v>
      </c>
    </row>
    <row r="61" spans="1:5" x14ac:dyDescent="0.25">
      <c r="A61">
        <v>1197</v>
      </c>
      <c r="B61" t="s">
        <v>200</v>
      </c>
      <c r="C61" t="s">
        <v>201</v>
      </c>
      <c r="D61" t="s">
        <v>202</v>
      </c>
      <c r="E61">
        <v>438</v>
      </c>
    </row>
    <row r="62" spans="1:5" x14ac:dyDescent="0.25">
      <c r="A62">
        <v>1198</v>
      </c>
      <c r="B62" t="s">
        <v>203</v>
      </c>
      <c r="C62" t="s">
        <v>16</v>
      </c>
      <c r="D62" t="s">
        <v>204</v>
      </c>
      <c r="E62">
        <v>400</v>
      </c>
    </row>
    <row r="63" spans="1:5" x14ac:dyDescent="0.25">
      <c r="A63">
        <v>1199</v>
      </c>
      <c r="B63" t="s">
        <v>205</v>
      </c>
      <c r="C63" t="s">
        <v>16</v>
      </c>
      <c r="D63" t="s">
        <v>206</v>
      </c>
      <c r="E63">
        <v>280</v>
      </c>
    </row>
    <row r="64" spans="1:5" x14ac:dyDescent="0.25">
      <c r="A64">
        <v>1201</v>
      </c>
      <c r="B64" t="s">
        <v>207</v>
      </c>
      <c r="C64" t="s">
        <v>208</v>
      </c>
      <c r="D64" t="s">
        <v>209</v>
      </c>
      <c r="E64">
        <v>388</v>
      </c>
    </row>
    <row r="65" spans="1:5" x14ac:dyDescent="0.25">
      <c r="A65">
        <v>1202</v>
      </c>
      <c r="B65" t="s">
        <v>210</v>
      </c>
      <c r="C65" t="s">
        <v>4127</v>
      </c>
      <c r="D65" t="s">
        <v>16</v>
      </c>
      <c r="E65">
        <v>299</v>
      </c>
    </row>
    <row r="66" spans="1:5" x14ac:dyDescent="0.25">
      <c r="A66">
        <v>1203</v>
      </c>
      <c r="B66" t="s">
        <v>211</v>
      </c>
      <c r="C66" t="s">
        <v>16</v>
      </c>
      <c r="D66" t="s">
        <v>212</v>
      </c>
      <c r="E66">
        <v>148</v>
      </c>
    </row>
    <row r="67" spans="1:5" x14ac:dyDescent="0.25">
      <c r="A67">
        <v>1204</v>
      </c>
      <c r="B67" t="s">
        <v>213</v>
      </c>
      <c r="C67" t="s">
        <v>16</v>
      </c>
      <c r="D67" t="s">
        <v>214</v>
      </c>
      <c r="E67">
        <v>147</v>
      </c>
    </row>
    <row r="68" spans="1:5" x14ac:dyDescent="0.25">
      <c r="A68">
        <v>1205</v>
      </c>
      <c r="B68" t="s">
        <v>215</v>
      </c>
      <c r="C68" t="s">
        <v>216</v>
      </c>
      <c r="D68" t="s">
        <v>16</v>
      </c>
      <c r="E68">
        <v>429</v>
      </c>
    </row>
    <row r="69" spans="1:5" x14ac:dyDescent="0.25">
      <c r="A69">
        <v>1206</v>
      </c>
      <c r="B69" t="s">
        <v>217</v>
      </c>
      <c r="C69" t="s">
        <v>218</v>
      </c>
      <c r="D69" t="s">
        <v>16</v>
      </c>
      <c r="E69">
        <v>318</v>
      </c>
    </row>
    <row r="70" spans="1:5" x14ac:dyDescent="0.25">
      <c r="A70">
        <v>1207</v>
      </c>
      <c r="B70" t="s">
        <v>219</v>
      </c>
      <c r="C70" t="s">
        <v>220</v>
      </c>
      <c r="D70" t="s">
        <v>16</v>
      </c>
      <c r="E70">
        <v>319</v>
      </c>
    </row>
    <row r="71" spans="1:5" x14ac:dyDescent="0.25">
      <c r="A71">
        <v>1208</v>
      </c>
      <c r="B71" t="s">
        <v>221</v>
      </c>
      <c r="C71" t="s">
        <v>16</v>
      </c>
      <c r="D71" t="s">
        <v>222</v>
      </c>
      <c r="E71">
        <v>77</v>
      </c>
    </row>
    <row r="72" spans="1:5" x14ac:dyDescent="0.25">
      <c r="A72">
        <v>1209</v>
      </c>
      <c r="B72" t="s">
        <v>223</v>
      </c>
      <c r="C72" t="s">
        <v>224</v>
      </c>
      <c r="D72" t="s">
        <v>16</v>
      </c>
      <c r="E72">
        <v>337</v>
      </c>
    </row>
    <row r="73" spans="1:5" x14ac:dyDescent="0.25">
      <c r="A73">
        <v>1210</v>
      </c>
      <c r="B73" t="s">
        <v>225</v>
      </c>
      <c r="C73" t="s">
        <v>16</v>
      </c>
      <c r="D73" t="s">
        <v>226</v>
      </c>
      <c r="E73">
        <v>258</v>
      </c>
    </row>
    <row r="74" spans="1:5" x14ac:dyDescent="0.25">
      <c r="A74">
        <v>1211</v>
      </c>
      <c r="B74" t="s">
        <v>227</v>
      </c>
      <c r="C74" t="s">
        <v>16</v>
      </c>
      <c r="D74" t="s">
        <v>16</v>
      </c>
      <c r="E74">
        <v>258</v>
      </c>
    </row>
    <row r="75" spans="1:5" x14ac:dyDescent="0.25">
      <c r="A75">
        <v>1212</v>
      </c>
      <c r="B75" t="s">
        <v>228</v>
      </c>
      <c r="C75" t="s">
        <v>16</v>
      </c>
      <c r="D75" t="s">
        <v>229</v>
      </c>
      <c r="E75">
        <v>283</v>
      </c>
    </row>
    <row r="76" spans="1:5" x14ac:dyDescent="0.25">
      <c r="A76">
        <v>1213</v>
      </c>
      <c r="B76" t="s">
        <v>230</v>
      </c>
      <c r="C76" t="s">
        <v>231</v>
      </c>
      <c r="D76" t="s">
        <v>16</v>
      </c>
      <c r="E76">
        <v>350</v>
      </c>
    </row>
    <row r="77" spans="1:5" x14ac:dyDescent="0.25">
      <c r="A77">
        <v>1215</v>
      </c>
      <c r="B77" t="s">
        <v>232</v>
      </c>
      <c r="C77" t="s">
        <v>233</v>
      </c>
      <c r="D77" t="s">
        <v>16</v>
      </c>
      <c r="E77">
        <v>148</v>
      </c>
    </row>
    <row r="78" spans="1:5" x14ac:dyDescent="0.25">
      <c r="A78">
        <v>1216</v>
      </c>
      <c r="B78" t="s">
        <v>234</v>
      </c>
      <c r="C78" t="s">
        <v>235</v>
      </c>
      <c r="D78" t="s">
        <v>16</v>
      </c>
      <c r="E78">
        <v>254</v>
      </c>
    </row>
    <row r="79" spans="1:5" x14ac:dyDescent="0.25">
      <c r="A79">
        <v>1217</v>
      </c>
      <c r="B79" t="s">
        <v>236</v>
      </c>
      <c r="C79" t="s">
        <v>237</v>
      </c>
      <c r="D79" t="s">
        <v>238</v>
      </c>
      <c r="E79">
        <v>148</v>
      </c>
    </row>
    <row r="80" spans="1:5" x14ac:dyDescent="0.25">
      <c r="A80">
        <v>1218</v>
      </c>
      <c r="B80" t="s">
        <v>239</v>
      </c>
      <c r="C80" t="s">
        <v>16</v>
      </c>
      <c r="D80" t="s">
        <v>240</v>
      </c>
      <c r="E80">
        <v>201</v>
      </c>
    </row>
    <row r="81" spans="1:5" x14ac:dyDescent="0.25">
      <c r="A81">
        <v>1220</v>
      </c>
      <c r="B81" t="s">
        <v>241</v>
      </c>
      <c r="C81" t="s">
        <v>242</v>
      </c>
      <c r="D81" t="s">
        <v>16</v>
      </c>
      <c r="E81">
        <v>243</v>
      </c>
    </row>
    <row r="82" spans="1:5" x14ac:dyDescent="0.25">
      <c r="A82">
        <v>1221</v>
      </c>
      <c r="B82" t="s">
        <v>243</v>
      </c>
      <c r="C82" t="s">
        <v>244</v>
      </c>
      <c r="D82" t="s">
        <v>245</v>
      </c>
      <c r="E82">
        <v>475</v>
      </c>
    </row>
    <row r="83" spans="1:5" x14ac:dyDescent="0.25">
      <c r="A83">
        <v>1223</v>
      </c>
      <c r="B83" t="s">
        <v>246</v>
      </c>
      <c r="C83" t="s">
        <v>247</v>
      </c>
      <c r="D83" t="s">
        <v>16</v>
      </c>
      <c r="E83">
        <v>415</v>
      </c>
    </row>
    <row r="84" spans="1:5" x14ac:dyDescent="0.25">
      <c r="A84">
        <v>1225</v>
      </c>
      <c r="B84" t="s">
        <v>248</v>
      </c>
      <c r="C84" t="s">
        <v>16</v>
      </c>
      <c r="D84" t="s">
        <v>249</v>
      </c>
      <c r="E84">
        <v>15</v>
      </c>
    </row>
    <row r="85" spans="1:5" x14ac:dyDescent="0.25">
      <c r="A85">
        <v>1226</v>
      </c>
      <c r="B85" t="s">
        <v>250</v>
      </c>
      <c r="C85" t="s">
        <v>16</v>
      </c>
      <c r="D85" t="s">
        <v>251</v>
      </c>
      <c r="E85">
        <v>287</v>
      </c>
    </row>
    <row r="86" spans="1:5" x14ac:dyDescent="0.25">
      <c r="A86">
        <v>1228</v>
      </c>
      <c r="B86" t="s">
        <v>253</v>
      </c>
      <c r="C86" t="s">
        <v>16</v>
      </c>
      <c r="D86" t="s">
        <v>254</v>
      </c>
      <c r="E86">
        <v>258</v>
      </c>
    </row>
    <row r="87" spans="1:5" x14ac:dyDescent="0.25">
      <c r="A87">
        <v>1229</v>
      </c>
      <c r="B87" t="s">
        <v>255</v>
      </c>
      <c r="C87" t="s">
        <v>256</v>
      </c>
      <c r="D87" t="s">
        <v>16</v>
      </c>
      <c r="E87">
        <v>388</v>
      </c>
    </row>
    <row r="88" spans="1:5" x14ac:dyDescent="0.25">
      <c r="A88">
        <v>1230</v>
      </c>
      <c r="B88" t="s">
        <v>257</v>
      </c>
      <c r="C88" t="s">
        <v>258</v>
      </c>
      <c r="D88" t="s">
        <v>259</v>
      </c>
      <c r="E88">
        <v>243</v>
      </c>
    </row>
    <row r="89" spans="1:5" x14ac:dyDescent="0.25">
      <c r="A89">
        <v>1232</v>
      </c>
      <c r="B89" t="s">
        <v>260</v>
      </c>
      <c r="C89" t="s">
        <v>261</v>
      </c>
      <c r="D89" t="s">
        <v>16</v>
      </c>
      <c r="E89">
        <v>318</v>
      </c>
    </row>
    <row r="90" spans="1:5" x14ac:dyDescent="0.25">
      <c r="A90">
        <v>1236</v>
      </c>
      <c r="B90" t="s">
        <v>262</v>
      </c>
      <c r="C90" t="s">
        <v>16</v>
      </c>
      <c r="D90" t="s">
        <v>263</v>
      </c>
      <c r="E90">
        <v>253</v>
      </c>
    </row>
    <row r="91" spans="1:5" x14ac:dyDescent="0.25">
      <c r="A91">
        <v>1237</v>
      </c>
      <c r="B91" t="s">
        <v>264</v>
      </c>
      <c r="C91" t="s">
        <v>265</v>
      </c>
      <c r="D91" t="s">
        <v>266</v>
      </c>
      <c r="E91">
        <v>144</v>
      </c>
    </row>
    <row r="92" spans="1:5" x14ac:dyDescent="0.25">
      <c r="A92">
        <v>1238</v>
      </c>
      <c r="B92" t="s">
        <v>267</v>
      </c>
      <c r="C92" t="s">
        <v>16</v>
      </c>
      <c r="D92" t="s">
        <v>268</v>
      </c>
      <c r="E92">
        <v>436</v>
      </c>
    </row>
    <row r="93" spans="1:5" x14ac:dyDescent="0.25">
      <c r="A93">
        <v>1239</v>
      </c>
      <c r="B93" t="s">
        <v>269</v>
      </c>
      <c r="C93" t="s">
        <v>270</v>
      </c>
      <c r="D93" t="s">
        <v>16</v>
      </c>
      <c r="E93">
        <v>388</v>
      </c>
    </row>
    <row r="94" spans="1:5" x14ac:dyDescent="0.25">
      <c r="A94">
        <v>1240</v>
      </c>
      <c r="B94" t="s">
        <v>271</v>
      </c>
      <c r="C94" t="s">
        <v>16</v>
      </c>
      <c r="D94" t="s">
        <v>272</v>
      </c>
      <c r="E94">
        <v>128</v>
      </c>
    </row>
    <row r="95" spans="1:5" x14ac:dyDescent="0.25">
      <c r="A95">
        <v>1242</v>
      </c>
      <c r="B95" t="s">
        <v>273</v>
      </c>
      <c r="C95" t="s">
        <v>274</v>
      </c>
      <c r="D95" t="s">
        <v>275</v>
      </c>
      <c r="E95">
        <v>290</v>
      </c>
    </row>
    <row r="96" spans="1:5" x14ac:dyDescent="0.25">
      <c r="A96">
        <v>1244</v>
      </c>
      <c r="B96" t="s">
        <v>276</v>
      </c>
      <c r="C96" t="s">
        <v>16</v>
      </c>
      <c r="D96" t="s">
        <v>277</v>
      </c>
      <c r="E96">
        <v>226</v>
      </c>
    </row>
    <row r="97" spans="1:5" x14ac:dyDescent="0.25">
      <c r="A97">
        <v>1245</v>
      </c>
      <c r="B97" t="s">
        <v>278</v>
      </c>
      <c r="C97" t="s">
        <v>16</v>
      </c>
      <c r="D97" t="s">
        <v>279</v>
      </c>
      <c r="E97">
        <v>23</v>
      </c>
    </row>
    <row r="98" spans="1:5" x14ac:dyDescent="0.25">
      <c r="A98">
        <v>1247</v>
      </c>
      <c r="B98" t="s">
        <v>280</v>
      </c>
      <c r="C98" t="s">
        <v>16</v>
      </c>
      <c r="D98" t="s">
        <v>281</v>
      </c>
      <c r="E98">
        <v>268</v>
      </c>
    </row>
    <row r="99" spans="1:5" x14ac:dyDescent="0.25">
      <c r="A99">
        <v>1248</v>
      </c>
      <c r="B99" t="s">
        <v>164</v>
      </c>
      <c r="C99" t="s">
        <v>165</v>
      </c>
      <c r="D99" t="s">
        <v>16</v>
      </c>
      <c r="E99">
        <v>268</v>
      </c>
    </row>
    <row r="100" spans="1:5" x14ac:dyDescent="0.25">
      <c r="A100">
        <v>1251</v>
      </c>
      <c r="B100" t="s">
        <v>282</v>
      </c>
      <c r="C100" t="s">
        <v>16</v>
      </c>
      <c r="D100" t="s">
        <v>283</v>
      </c>
      <c r="E100">
        <v>350</v>
      </c>
    </row>
    <row r="101" spans="1:5" x14ac:dyDescent="0.25">
      <c r="A101">
        <v>1252</v>
      </c>
      <c r="B101" t="s">
        <v>284</v>
      </c>
      <c r="C101" t="s">
        <v>16</v>
      </c>
      <c r="D101" t="s">
        <v>285</v>
      </c>
      <c r="E101">
        <v>154</v>
      </c>
    </row>
    <row r="102" spans="1:5" x14ac:dyDescent="0.25">
      <c r="A102">
        <v>1253</v>
      </c>
      <c r="B102" t="s">
        <v>286</v>
      </c>
      <c r="C102" t="s">
        <v>16</v>
      </c>
      <c r="D102" t="s">
        <v>287</v>
      </c>
      <c r="E102">
        <v>244</v>
      </c>
    </row>
    <row r="103" spans="1:5" x14ac:dyDescent="0.25">
      <c r="A103">
        <v>1254</v>
      </c>
      <c r="B103" t="s">
        <v>288</v>
      </c>
      <c r="C103" t="s">
        <v>16</v>
      </c>
      <c r="D103" t="s">
        <v>289</v>
      </c>
      <c r="E103">
        <v>244</v>
      </c>
    </row>
    <row r="104" spans="1:5" x14ac:dyDescent="0.25">
      <c r="A104">
        <v>1257</v>
      </c>
      <c r="B104" t="s">
        <v>291</v>
      </c>
      <c r="C104" t="s">
        <v>292</v>
      </c>
      <c r="D104" t="s">
        <v>2131</v>
      </c>
      <c r="E104">
        <v>438</v>
      </c>
    </row>
    <row r="105" spans="1:5" x14ac:dyDescent="0.25">
      <c r="A105">
        <v>1258</v>
      </c>
      <c r="B105" t="s">
        <v>293</v>
      </c>
      <c r="C105" t="s">
        <v>294</v>
      </c>
      <c r="D105" t="s">
        <v>295</v>
      </c>
      <c r="E105">
        <v>145</v>
      </c>
    </row>
    <row r="106" spans="1:5" x14ac:dyDescent="0.25">
      <c r="A106">
        <v>1259</v>
      </c>
      <c r="B106" t="s">
        <v>296</v>
      </c>
      <c r="C106" t="s">
        <v>297</v>
      </c>
      <c r="D106" t="s">
        <v>16</v>
      </c>
      <c r="E106">
        <v>264</v>
      </c>
    </row>
    <row r="107" spans="1:5" x14ac:dyDescent="0.25">
      <c r="A107">
        <v>1260</v>
      </c>
      <c r="B107" t="s">
        <v>298</v>
      </c>
      <c r="C107" t="s">
        <v>16</v>
      </c>
      <c r="D107" t="s">
        <v>299</v>
      </c>
      <c r="E107">
        <v>14</v>
      </c>
    </row>
    <row r="108" spans="1:5" x14ac:dyDescent="0.25">
      <c r="A108">
        <v>1261</v>
      </c>
      <c r="B108" t="s">
        <v>300</v>
      </c>
      <c r="C108" t="s">
        <v>301</v>
      </c>
      <c r="D108" t="s">
        <v>16</v>
      </c>
      <c r="E108">
        <v>148</v>
      </c>
    </row>
    <row r="109" spans="1:5" x14ac:dyDescent="0.25">
      <c r="A109">
        <v>1263</v>
      </c>
      <c r="B109" t="s">
        <v>302</v>
      </c>
      <c r="C109" t="s">
        <v>303</v>
      </c>
      <c r="D109" t="s">
        <v>16</v>
      </c>
      <c r="E109">
        <v>411</v>
      </c>
    </row>
    <row r="110" spans="1:5" x14ac:dyDescent="0.25">
      <c r="A110">
        <v>1264</v>
      </c>
      <c r="B110" t="s">
        <v>304</v>
      </c>
      <c r="C110" t="s">
        <v>16</v>
      </c>
      <c r="D110" t="s">
        <v>305</v>
      </c>
      <c r="E110">
        <v>247</v>
      </c>
    </row>
    <row r="111" spans="1:5" x14ac:dyDescent="0.25">
      <c r="A111">
        <v>1266</v>
      </c>
      <c r="B111" t="s">
        <v>307</v>
      </c>
      <c r="C111" t="s">
        <v>308</v>
      </c>
      <c r="D111" t="s">
        <v>309</v>
      </c>
      <c r="E111">
        <v>288</v>
      </c>
    </row>
    <row r="112" spans="1:5" x14ac:dyDescent="0.25">
      <c r="A112">
        <v>1267</v>
      </c>
      <c r="B112" t="s">
        <v>310</v>
      </c>
      <c r="C112" t="s">
        <v>311</v>
      </c>
      <c r="D112" t="s">
        <v>312</v>
      </c>
      <c r="E112">
        <v>421</v>
      </c>
    </row>
    <row r="113" spans="1:5" x14ac:dyDescent="0.25">
      <c r="A113">
        <v>1268</v>
      </c>
      <c r="B113" t="s">
        <v>5518</v>
      </c>
      <c r="C113" t="s">
        <v>416</v>
      </c>
      <c r="D113" t="s">
        <v>16</v>
      </c>
      <c r="E113">
        <v>447</v>
      </c>
    </row>
    <row r="114" spans="1:5" x14ac:dyDescent="0.25">
      <c r="A114">
        <v>1269</v>
      </c>
      <c r="B114" t="s">
        <v>313</v>
      </c>
      <c r="C114" t="s">
        <v>314</v>
      </c>
      <c r="D114" t="s">
        <v>16</v>
      </c>
      <c r="E114">
        <v>439</v>
      </c>
    </row>
    <row r="115" spans="1:5" x14ac:dyDescent="0.25">
      <c r="A115">
        <v>1270</v>
      </c>
      <c r="B115" t="s">
        <v>315</v>
      </c>
      <c r="C115" t="s">
        <v>316</v>
      </c>
      <c r="D115" t="s">
        <v>16</v>
      </c>
      <c r="E115">
        <v>258</v>
      </c>
    </row>
    <row r="116" spans="1:5" x14ac:dyDescent="0.25">
      <c r="A116">
        <v>1272</v>
      </c>
      <c r="B116" t="s">
        <v>317</v>
      </c>
      <c r="C116" t="s">
        <v>318</v>
      </c>
      <c r="D116" t="s">
        <v>319</v>
      </c>
      <c r="E116">
        <v>461</v>
      </c>
    </row>
    <row r="117" spans="1:5" x14ac:dyDescent="0.25">
      <c r="A117">
        <v>1273</v>
      </c>
      <c r="B117" t="s">
        <v>320</v>
      </c>
      <c r="C117" t="s">
        <v>321</v>
      </c>
      <c r="D117" t="s">
        <v>16</v>
      </c>
      <c r="E117">
        <v>453</v>
      </c>
    </row>
    <row r="118" spans="1:5" x14ac:dyDescent="0.25">
      <c r="A118">
        <v>1274</v>
      </c>
      <c r="B118" t="s">
        <v>322</v>
      </c>
      <c r="C118" t="s">
        <v>16</v>
      </c>
      <c r="D118" t="s">
        <v>323</v>
      </c>
      <c r="E118">
        <v>339</v>
      </c>
    </row>
    <row r="119" spans="1:5" x14ac:dyDescent="0.25">
      <c r="A119">
        <v>1276</v>
      </c>
      <c r="B119" t="s">
        <v>324</v>
      </c>
      <c r="C119" t="s">
        <v>325</v>
      </c>
      <c r="D119" t="s">
        <v>16</v>
      </c>
      <c r="E119">
        <v>185</v>
      </c>
    </row>
    <row r="120" spans="1:5" x14ac:dyDescent="0.25">
      <c r="A120">
        <v>1277</v>
      </c>
      <c r="B120" t="s">
        <v>6566</v>
      </c>
      <c r="C120" t="s">
        <v>16</v>
      </c>
      <c r="D120" t="s">
        <v>326</v>
      </c>
      <c r="E120">
        <v>356</v>
      </c>
    </row>
    <row r="121" spans="1:5" x14ac:dyDescent="0.25">
      <c r="A121">
        <v>1279</v>
      </c>
      <c r="B121" t="s">
        <v>327</v>
      </c>
      <c r="C121" t="s">
        <v>16</v>
      </c>
      <c r="D121" t="s">
        <v>328</v>
      </c>
      <c r="E121">
        <v>393</v>
      </c>
    </row>
    <row r="122" spans="1:5" x14ac:dyDescent="0.25">
      <c r="A122">
        <v>1280</v>
      </c>
      <c r="B122" t="s">
        <v>329</v>
      </c>
      <c r="C122" t="s">
        <v>16</v>
      </c>
      <c r="D122" t="s">
        <v>16</v>
      </c>
      <c r="E122">
        <v>114</v>
      </c>
    </row>
    <row r="123" spans="1:5" x14ac:dyDescent="0.25">
      <c r="A123">
        <v>1283</v>
      </c>
      <c r="B123" t="s">
        <v>330</v>
      </c>
      <c r="C123" t="s">
        <v>331</v>
      </c>
      <c r="D123" t="s">
        <v>16</v>
      </c>
      <c r="E123">
        <v>396</v>
      </c>
    </row>
    <row r="124" spans="1:5" x14ac:dyDescent="0.25">
      <c r="A124">
        <v>1284</v>
      </c>
      <c r="B124" t="s">
        <v>332</v>
      </c>
      <c r="C124" t="s">
        <v>16</v>
      </c>
      <c r="D124" t="s">
        <v>16</v>
      </c>
      <c r="E124">
        <v>289</v>
      </c>
    </row>
    <row r="125" spans="1:5" x14ac:dyDescent="0.25">
      <c r="A125">
        <v>1285</v>
      </c>
      <c r="B125" t="s">
        <v>333</v>
      </c>
      <c r="C125" t="s">
        <v>334</v>
      </c>
      <c r="D125" t="s">
        <v>16</v>
      </c>
      <c r="E125">
        <v>101</v>
      </c>
    </row>
    <row r="126" spans="1:5" x14ac:dyDescent="0.25">
      <c r="A126">
        <v>1286</v>
      </c>
      <c r="B126" t="s">
        <v>335</v>
      </c>
      <c r="C126" t="s">
        <v>16</v>
      </c>
      <c r="D126" t="s">
        <v>16</v>
      </c>
      <c r="E126">
        <v>152</v>
      </c>
    </row>
    <row r="127" spans="1:5" x14ac:dyDescent="0.25">
      <c r="A127">
        <v>1287</v>
      </c>
      <c r="B127" t="s">
        <v>336</v>
      </c>
      <c r="C127" t="s">
        <v>337</v>
      </c>
      <c r="D127" t="s">
        <v>16</v>
      </c>
      <c r="E127">
        <v>85</v>
      </c>
    </row>
    <row r="128" spans="1:5" x14ac:dyDescent="0.25">
      <c r="A128">
        <v>1289</v>
      </c>
      <c r="B128" t="s">
        <v>338</v>
      </c>
      <c r="C128" t="s">
        <v>339</v>
      </c>
      <c r="D128" t="s">
        <v>340</v>
      </c>
      <c r="E128">
        <v>413</v>
      </c>
    </row>
    <row r="129" spans="1:5" x14ac:dyDescent="0.25">
      <c r="A129">
        <v>1293</v>
      </c>
      <c r="B129" t="s">
        <v>342</v>
      </c>
      <c r="C129" t="s">
        <v>343</v>
      </c>
      <c r="D129" t="s">
        <v>16</v>
      </c>
      <c r="E129">
        <v>127</v>
      </c>
    </row>
    <row r="130" spans="1:5" x14ac:dyDescent="0.25">
      <c r="A130">
        <v>1294</v>
      </c>
      <c r="B130" t="s">
        <v>344</v>
      </c>
      <c r="C130" t="s">
        <v>345</v>
      </c>
      <c r="D130" t="s">
        <v>16</v>
      </c>
      <c r="E130">
        <v>200</v>
      </c>
    </row>
    <row r="131" spans="1:5" x14ac:dyDescent="0.25">
      <c r="A131">
        <v>1295</v>
      </c>
      <c r="B131" t="s">
        <v>346</v>
      </c>
      <c r="C131" t="s">
        <v>16</v>
      </c>
      <c r="D131" t="s">
        <v>347</v>
      </c>
      <c r="E131">
        <v>123</v>
      </c>
    </row>
    <row r="132" spans="1:5" x14ac:dyDescent="0.25">
      <c r="A132">
        <v>1296</v>
      </c>
      <c r="B132" t="s">
        <v>348</v>
      </c>
      <c r="C132" t="s">
        <v>349</v>
      </c>
      <c r="D132" t="s">
        <v>16</v>
      </c>
      <c r="E132">
        <v>126</v>
      </c>
    </row>
    <row r="133" spans="1:5" x14ac:dyDescent="0.25">
      <c r="A133">
        <v>1298</v>
      </c>
      <c r="B133" t="s">
        <v>351</v>
      </c>
      <c r="C133" t="s">
        <v>16</v>
      </c>
      <c r="D133" t="s">
        <v>16</v>
      </c>
      <c r="E133">
        <v>395</v>
      </c>
    </row>
    <row r="134" spans="1:5" x14ac:dyDescent="0.25">
      <c r="A134">
        <v>1300</v>
      </c>
      <c r="B134" t="s">
        <v>353</v>
      </c>
      <c r="C134" t="s">
        <v>16</v>
      </c>
      <c r="D134" t="s">
        <v>354</v>
      </c>
      <c r="E134">
        <v>143</v>
      </c>
    </row>
    <row r="135" spans="1:5" x14ac:dyDescent="0.25">
      <c r="A135">
        <v>1301</v>
      </c>
      <c r="B135" t="s">
        <v>355</v>
      </c>
      <c r="C135" t="s">
        <v>356</v>
      </c>
      <c r="D135" t="s">
        <v>16</v>
      </c>
      <c r="E135">
        <v>295</v>
      </c>
    </row>
    <row r="136" spans="1:5" x14ac:dyDescent="0.25">
      <c r="A136">
        <v>1302</v>
      </c>
      <c r="B136" t="s">
        <v>357</v>
      </c>
      <c r="C136" t="s">
        <v>358</v>
      </c>
      <c r="D136" t="s">
        <v>16</v>
      </c>
      <c r="E136">
        <v>84</v>
      </c>
    </row>
    <row r="137" spans="1:5" x14ac:dyDescent="0.25">
      <c r="A137">
        <v>1303</v>
      </c>
      <c r="B137" t="s">
        <v>359</v>
      </c>
      <c r="C137" t="s">
        <v>360</v>
      </c>
      <c r="D137" t="s">
        <v>16</v>
      </c>
      <c r="E137">
        <v>475</v>
      </c>
    </row>
    <row r="138" spans="1:5" x14ac:dyDescent="0.25">
      <c r="A138">
        <v>1304</v>
      </c>
      <c r="B138" t="s">
        <v>361</v>
      </c>
      <c r="C138" t="s">
        <v>16</v>
      </c>
      <c r="D138" t="s">
        <v>362</v>
      </c>
      <c r="E138">
        <v>305</v>
      </c>
    </row>
    <row r="139" spans="1:5" x14ac:dyDescent="0.25">
      <c r="A139">
        <v>1305</v>
      </c>
      <c r="B139" t="s">
        <v>363</v>
      </c>
      <c r="C139" t="s">
        <v>364</v>
      </c>
      <c r="D139" t="s">
        <v>16</v>
      </c>
      <c r="E139">
        <v>426</v>
      </c>
    </row>
    <row r="140" spans="1:5" x14ac:dyDescent="0.25">
      <c r="A140">
        <v>1306</v>
      </c>
      <c r="B140" t="s">
        <v>365</v>
      </c>
      <c r="C140" t="s">
        <v>366</v>
      </c>
      <c r="D140" t="s">
        <v>16</v>
      </c>
      <c r="E140">
        <v>258</v>
      </c>
    </row>
    <row r="141" spans="1:5" x14ac:dyDescent="0.25">
      <c r="A141">
        <v>1309</v>
      </c>
      <c r="B141" t="s">
        <v>368</v>
      </c>
      <c r="C141" t="s">
        <v>16</v>
      </c>
      <c r="D141" t="s">
        <v>369</v>
      </c>
      <c r="E141">
        <v>397</v>
      </c>
    </row>
    <row r="142" spans="1:5" x14ac:dyDescent="0.25">
      <c r="A142">
        <v>1310</v>
      </c>
      <c r="B142" t="s">
        <v>370</v>
      </c>
      <c r="C142" t="s">
        <v>371</v>
      </c>
      <c r="D142" t="s">
        <v>16</v>
      </c>
      <c r="E142">
        <v>136</v>
      </c>
    </row>
    <row r="143" spans="1:5" x14ac:dyDescent="0.25">
      <c r="A143">
        <v>1313</v>
      </c>
      <c r="B143" t="s">
        <v>372</v>
      </c>
      <c r="C143" t="s">
        <v>373</v>
      </c>
      <c r="D143" t="s">
        <v>374</v>
      </c>
      <c r="E143">
        <v>250</v>
      </c>
    </row>
    <row r="144" spans="1:5" x14ac:dyDescent="0.25">
      <c r="A144">
        <v>1315</v>
      </c>
      <c r="B144" t="s">
        <v>375</v>
      </c>
      <c r="C144" t="s">
        <v>16</v>
      </c>
      <c r="D144" t="s">
        <v>376</v>
      </c>
      <c r="E144">
        <v>217</v>
      </c>
    </row>
    <row r="145" spans="1:5" x14ac:dyDescent="0.25">
      <c r="A145">
        <v>1316</v>
      </c>
      <c r="B145" t="s">
        <v>377</v>
      </c>
      <c r="C145" t="s">
        <v>4218</v>
      </c>
      <c r="D145" t="s">
        <v>16</v>
      </c>
      <c r="E145">
        <v>277</v>
      </c>
    </row>
    <row r="146" spans="1:5" x14ac:dyDescent="0.25">
      <c r="A146">
        <v>1317</v>
      </c>
      <c r="B146" t="s">
        <v>378</v>
      </c>
      <c r="C146" t="s">
        <v>16</v>
      </c>
      <c r="D146" t="s">
        <v>379</v>
      </c>
      <c r="E146">
        <v>401</v>
      </c>
    </row>
    <row r="147" spans="1:5" x14ac:dyDescent="0.25">
      <c r="A147">
        <v>1318</v>
      </c>
      <c r="B147" t="s">
        <v>380</v>
      </c>
      <c r="C147" t="s">
        <v>16</v>
      </c>
      <c r="D147" t="s">
        <v>381</v>
      </c>
      <c r="E147">
        <v>156</v>
      </c>
    </row>
    <row r="148" spans="1:5" x14ac:dyDescent="0.25">
      <c r="A148">
        <v>1320</v>
      </c>
      <c r="B148" t="s">
        <v>382</v>
      </c>
      <c r="C148" t="s">
        <v>383</v>
      </c>
      <c r="D148" t="s">
        <v>16</v>
      </c>
      <c r="E148">
        <v>464</v>
      </c>
    </row>
    <row r="149" spans="1:5" x14ac:dyDescent="0.25">
      <c r="A149">
        <v>1321</v>
      </c>
      <c r="B149" t="s">
        <v>384</v>
      </c>
      <c r="C149" t="s">
        <v>16</v>
      </c>
      <c r="D149" t="s">
        <v>385</v>
      </c>
      <c r="E149">
        <v>386</v>
      </c>
    </row>
    <row r="150" spans="1:5" x14ac:dyDescent="0.25">
      <c r="A150">
        <v>1322</v>
      </c>
      <c r="B150" t="s">
        <v>386</v>
      </c>
      <c r="C150" t="s">
        <v>16</v>
      </c>
      <c r="D150" t="s">
        <v>387</v>
      </c>
      <c r="E150">
        <v>119</v>
      </c>
    </row>
    <row r="151" spans="1:5" x14ac:dyDescent="0.25">
      <c r="A151">
        <v>1323</v>
      </c>
      <c r="B151" t="s">
        <v>388</v>
      </c>
      <c r="C151" t="s">
        <v>16</v>
      </c>
      <c r="D151" t="s">
        <v>16</v>
      </c>
      <c r="E151">
        <v>493</v>
      </c>
    </row>
    <row r="152" spans="1:5" x14ac:dyDescent="0.25">
      <c r="A152">
        <v>1324</v>
      </c>
      <c r="B152" t="s">
        <v>389</v>
      </c>
      <c r="C152" t="s">
        <v>16</v>
      </c>
      <c r="D152" t="s">
        <v>390</v>
      </c>
      <c r="E152">
        <v>61</v>
      </c>
    </row>
    <row r="153" spans="1:5" x14ac:dyDescent="0.25">
      <c r="A153">
        <v>1326</v>
      </c>
      <c r="B153" t="s">
        <v>391</v>
      </c>
      <c r="C153" t="s">
        <v>16</v>
      </c>
      <c r="D153" t="s">
        <v>392</v>
      </c>
      <c r="E153">
        <v>283</v>
      </c>
    </row>
    <row r="154" spans="1:5" x14ac:dyDescent="0.25">
      <c r="A154">
        <v>1329</v>
      </c>
      <c r="B154" t="s">
        <v>393</v>
      </c>
      <c r="C154" t="s">
        <v>394</v>
      </c>
      <c r="D154" t="s">
        <v>395</v>
      </c>
      <c r="E154">
        <v>150</v>
      </c>
    </row>
    <row r="155" spans="1:5" x14ac:dyDescent="0.25">
      <c r="A155">
        <v>1330</v>
      </c>
      <c r="B155" t="s">
        <v>396</v>
      </c>
      <c r="C155" t="s">
        <v>16</v>
      </c>
      <c r="D155" t="s">
        <v>16</v>
      </c>
      <c r="E155">
        <v>115</v>
      </c>
    </row>
    <row r="156" spans="1:5" x14ac:dyDescent="0.25">
      <c r="A156">
        <v>1331</v>
      </c>
      <c r="B156" t="s">
        <v>397</v>
      </c>
      <c r="C156" t="s">
        <v>398</v>
      </c>
      <c r="D156" t="s">
        <v>16</v>
      </c>
      <c r="E156">
        <v>83</v>
      </c>
    </row>
    <row r="157" spans="1:5" x14ac:dyDescent="0.25">
      <c r="A157">
        <v>1332</v>
      </c>
      <c r="B157" t="s">
        <v>399</v>
      </c>
      <c r="C157" t="s">
        <v>16</v>
      </c>
      <c r="D157" t="s">
        <v>400</v>
      </c>
      <c r="E157">
        <v>113</v>
      </c>
    </row>
    <row r="158" spans="1:5" x14ac:dyDescent="0.25">
      <c r="A158">
        <v>1333</v>
      </c>
      <c r="B158" t="s">
        <v>401</v>
      </c>
      <c r="C158" t="s">
        <v>402</v>
      </c>
      <c r="D158" t="s">
        <v>16</v>
      </c>
      <c r="E158">
        <v>219</v>
      </c>
    </row>
    <row r="159" spans="1:5" x14ac:dyDescent="0.25">
      <c r="A159">
        <v>1335</v>
      </c>
      <c r="B159" t="s">
        <v>403</v>
      </c>
      <c r="C159" t="s">
        <v>404</v>
      </c>
      <c r="D159" t="s">
        <v>405</v>
      </c>
      <c r="E159">
        <v>278</v>
      </c>
    </row>
    <row r="160" spans="1:5" x14ac:dyDescent="0.25">
      <c r="A160">
        <v>1337</v>
      </c>
      <c r="B160" t="s">
        <v>406</v>
      </c>
      <c r="C160" t="s">
        <v>16</v>
      </c>
      <c r="D160" t="s">
        <v>407</v>
      </c>
      <c r="E160">
        <v>259</v>
      </c>
    </row>
    <row r="161" spans="1:5" x14ac:dyDescent="0.25">
      <c r="A161">
        <v>1339</v>
      </c>
      <c r="B161" t="s">
        <v>408</v>
      </c>
      <c r="C161" t="s">
        <v>16</v>
      </c>
      <c r="D161" t="s">
        <v>16</v>
      </c>
      <c r="E161">
        <v>116</v>
      </c>
    </row>
    <row r="162" spans="1:5" x14ac:dyDescent="0.25">
      <c r="A162">
        <v>1341</v>
      </c>
      <c r="B162" t="s">
        <v>409</v>
      </c>
      <c r="C162" t="s">
        <v>16</v>
      </c>
      <c r="D162" t="s">
        <v>16</v>
      </c>
      <c r="E162">
        <v>16</v>
      </c>
    </row>
    <row r="163" spans="1:5" x14ac:dyDescent="0.25">
      <c r="A163">
        <v>1344</v>
      </c>
      <c r="B163" t="s">
        <v>410</v>
      </c>
      <c r="C163" t="s">
        <v>16</v>
      </c>
      <c r="D163" t="s">
        <v>411</v>
      </c>
      <c r="E163">
        <v>423</v>
      </c>
    </row>
    <row r="164" spans="1:5" x14ac:dyDescent="0.25">
      <c r="A164">
        <v>1345</v>
      </c>
      <c r="B164" t="s">
        <v>412</v>
      </c>
      <c r="C164" t="s">
        <v>413</v>
      </c>
      <c r="D164" t="s">
        <v>16</v>
      </c>
      <c r="E164">
        <v>336</v>
      </c>
    </row>
    <row r="165" spans="1:5" x14ac:dyDescent="0.25">
      <c r="A165">
        <v>1346</v>
      </c>
      <c r="B165" t="s">
        <v>414</v>
      </c>
      <c r="C165" t="s">
        <v>404</v>
      </c>
      <c r="D165" t="s">
        <v>16</v>
      </c>
      <c r="E165">
        <v>278</v>
      </c>
    </row>
    <row r="166" spans="1:5" x14ac:dyDescent="0.25">
      <c r="A166">
        <v>1347</v>
      </c>
      <c r="B166" t="s">
        <v>415</v>
      </c>
      <c r="C166" t="s">
        <v>16</v>
      </c>
      <c r="D166" t="s">
        <v>16</v>
      </c>
      <c r="E166">
        <v>447</v>
      </c>
    </row>
    <row r="167" spans="1:5" x14ac:dyDescent="0.25">
      <c r="A167">
        <v>1349</v>
      </c>
      <c r="B167" t="s">
        <v>417</v>
      </c>
      <c r="C167" t="s">
        <v>418</v>
      </c>
      <c r="D167" t="s">
        <v>16</v>
      </c>
      <c r="E167">
        <v>183</v>
      </c>
    </row>
    <row r="168" spans="1:5" x14ac:dyDescent="0.25">
      <c r="A168">
        <v>1351</v>
      </c>
      <c r="B168" t="s">
        <v>419</v>
      </c>
      <c r="C168" t="s">
        <v>420</v>
      </c>
      <c r="D168" t="s">
        <v>421</v>
      </c>
      <c r="E168">
        <v>149</v>
      </c>
    </row>
    <row r="169" spans="1:5" x14ac:dyDescent="0.25">
      <c r="A169">
        <v>1352</v>
      </c>
      <c r="B169" t="s">
        <v>2099</v>
      </c>
      <c r="C169" t="s">
        <v>2100</v>
      </c>
      <c r="D169" t="s">
        <v>422</v>
      </c>
      <c r="E169">
        <v>249</v>
      </c>
    </row>
    <row r="170" spans="1:5" x14ac:dyDescent="0.25">
      <c r="A170">
        <v>1353</v>
      </c>
      <c r="B170" t="s">
        <v>423</v>
      </c>
      <c r="C170" t="s">
        <v>424</v>
      </c>
      <c r="D170" t="s">
        <v>16</v>
      </c>
      <c r="E170">
        <v>429</v>
      </c>
    </row>
    <row r="171" spans="1:5" x14ac:dyDescent="0.25">
      <c r="A171">
        <v>1354</v>
      </c>
      <c r="B171" t="s">
        <v>425</v>
      </c>
      <c r="C171" t="s">
        <v>426</v>
      </c>
      <c r="D171" t="s">
        <v>16</v>
      </c>
      <c r="E171">
        <v>429</v>
      </c>
    </row>
    <row r="172" spans="1:5" x14ac:dyDescent="0.25">
      <c r="A172">
        <v>1355</v>
      </c>
      <c r="B172" t="s">
        <v>427</v>
      </c>
      <c r="C172" t="s">
        <v>428</v>
      </c>
      <c r="D172" t="s">
        <v>16</v>
      </c>
      <c r="E172">
        <v>122</v>
      </c>
    </row>
    <row r="173" spans="1:5" x14ac:dyDescent="0.25">
      <c r="A173">
        <v>1356</v>
      </c>
      <c r="B173" t="s">
        <v>429</v>
      </c>
      <c r="C173" t="s">
        <v>430</v>
      </c>
      <c r="D173" t="s">
        <v>5404</v>
      </c>
      <c r="E173">
        <v>316</v>
      </c>
    </row>
    <row r="174" spans="1:5" x14ac:dyDescent="0.25">
      <c r="A174">
        <v>1357</v>
      </c>
      <c r="B174" t="s">
        <v>431</v>
      </c>
      <c r="C174" t="s">
        <v>16</v>
      </c>
      <c r="D174" t="s">
        <v>432</v>
      </c>
      <c r="E174">
        <v>266</v>
      </c>
    </row>
    <row r="175" spans="1:5" x14ac:dyDescent="0.25">
      <c r="A175">
        <v>1358</v>
      </c>
      <c r="B175" t="s">
        <v>433</v>
      </c>
      <c r="C175" t="s">
        <v>16</v>
      </c>
      <c r="D175" t="s">
        <v>16</v>
      </c>
      <c r="E175">
        <v>162</v>
      </c>
    </row>
    <row r="176" spans="1:5" x14ac:dyDescent="0.25">
      <c r="A176">
        <v>1359</v>
      </c>
      <c r="B176" t="s">
        <v>434</v>
      </c>
      <c r="C176" t="s">
        <v>435</v>
      </c>
      <c r="D176" t="s">
        <v>16</v>
      </c>
      <c r="E176">
        <v>223</v>
      </c>
    </row>
    <row r="177" spans="1:5" x14ac:dyDescent="0.25">
      <c r="A177">
        <v>1360</v>
      </c>
      <c r="B177" t="s">
        <v>436</v>
      </c>
      <c r="C177" t="s">
        <v>437</v>
      </c>
      <c r="D177" t="s">
        <v>16</v>
      </c>
      <c r="E177">
        <v>476</v>
      </c>
    </row>
    <row r="178" spans="1:5" x14ac:dyDescent="0.25">
      <c r="A178">
        <v>1361</v>
      </c>
      <c r="B178" t="s">
        <v>438</v>
      </c>
      <c r="C178" t="s">
        <v>16</v>
      </c>
      <c r="D178" t="s">
        <v>439</v>
      </c>
      <c r="E178">
        <v>354</v>
      </c>
    </row>
    <row r="179" spans="1:5" x14ac:dyDescent="0.25">
      <c r="A179">
        <v>1362</v>
      </c>
      <c r="B179" t="s">
        <v>440</v>
      </c>
      <c r="C179" t="s">
        <v>441</v>
      </c>
      <c r="D179" t="s">
        <v>442</v>
      </c>
      <c r="E179">
        <v>150</v>
      </c>
    </row>
    <row r="180" spans="1:5" x14ac:dyDescent="0.25">
      <c r="A180">
        <v>1363</v>
      </c>
      <c r="B180" t="s">
        <v>443</v>
      </c>
      <c r="C180" t="s">
        <v>16</v>
      </c>
      <c r="D180" t="s">
        <v>444</v>
      </c>
      <c r="E180">
        <v>179</v>
      </c>
    </row>
    <row r="181" spans="1:5" x14ac:dyDescent="0.25">
      <c r="A181">
        <v>1364</v>
      </c>
      <c r="B181" t="s">
        <v>445</v>
      </c>
      <c r="C181" t="s">
        <v>16</v>
      </c>
      <c r="D181" t="s">
        <v>446</v>
      </c>
      <c r="E181">
        <v>251</v>
      </c>
    </row>
    <row r="182" spans="1:5" x14ac:dyDescent="0.25">
      <c r="A182">
        <v>1365</v>
      </c>
      <c r="B182" t="s">
        <v>447</v>
      </c>
      <c r="C182" t="s">
        <v>16</v>
      </c>
      <c r="D182" t="s">
        <v>448</v>
      </c>
      <c r="E182">
        <v>37</v>
      </c>
    </row>
    <row r="183" spans="1:5" x14ac:dyDescent="0.25">
      <c r="A183">
        <v>1366</v>
      </c>
      <c r="B183" t="s">
        <v>449</v>
      </c>
      <c r="C183" t="s">
        <v>450</v>
      </c>
      <c r="D183" t="s">
        <v>16</v>
      </c>
      <c r="E183">
        <v>80</v>
      </c>
    </row>
    <row r="184" spans="1:5" x14ac:dyDescent="0.25">
      <c r="A184">
        <v>1367</v>
      </c>
      <c r="B184" t="s">
        <v>451</v>
      </c>
      <c r="C184" t="s">
        <v>16</v>
      </c>
      <c r="D184" t="s">
        <v>452</v>
      </c>
      <c r="E184">
        <v>413</v>
      </c>
    </row>
    <row r="185" spans="1:5" x14ac:dyDescent="0.25">
      <c r="A185">
        <v>1368</v>
      </c>
      <c r="B185" t="s">
        <v>453</v>
      </c>
      <c r="C185" t="s">
        <v>454</v>
      </c>
      <c r="D185" t="s">
        <v>454</v>
      </c>
      <c r="E185">
        <v>181</v>
      </c>
    </row>
    <row r="186" spans="1:5" x14ac:dyDescent="0.25">
      <c r="A186">
        <v>1369</v>
      </c>
      <c r="B186" t="s">
        <v>455</v>
      </c>
      <c r="C186" t="s">
        <v>4219</v>
      </c>
      <c r="D186" t="s">
        <v>16</v>
      </c>
      <c r="E186">
        <v>277</v>
      </c>
    </row>
    <row r="187" spans="1:5" x14ac:dyDescent="0.25">
      <c r="A187">
        <v>1370</v>
      </c>
      <c r="B187" t="s">
        <v>456</v>
      </c>
      <c r="C187" t="s">
        <v>457</v>
      </c>
      <c r="D187" t="s">
        <v>458</v>
      </c>
      <c r="E187">
        <v>259</v>
      </c>
    </row>
    <row r="188" spans="1:5" x14ac:dyDescent="0.25">
      <c r="A188">
        <v>1372</v>
      </c>
      <c r="B188" t="s">
        <v>459</v>
      </c>
      <c r="C188" t="s">
        <v>460</v>
      </c>
      <c r="D188" t="s">
        <v>461</v>
      </c>
      <c r="E188">
        <v>150</v>
      </c>
    </row>
    <row r="189" spans="1:5" x14ac:dyDescent="0.25">
      <c r="A189">
        <v>1374</v>
      </c>
      <c r="B189" t="s">
        <v>462</v>
      </c>
      <c r="C189" t="s">
        <v>16</v>
      </c>
      <c r="D189" t="s">
        <v>463</v>
      </c>
      <c r="E189">
        <v>167</v>
      </c>
    </row>
    <row r="190" spans="1:5" x14ac:dyDescent="0.25">
      <c r="A190">
        <v>1377</v>
      </c>
      <c r="B190" t="s">
        <v>464</v>
      </c>
      <c r="C190" t="s">
        <v>465</v>
      </c>
      <c r="D190" t="s">
        <v>466</v>
      </c>
      <c r="E190">
        <v>262</v>
      </c>
    </row>
    <row r="191" spans="1:5" x14ac:dyDescent="0.25">
      <c r="A191">
        <v>1378</v>
      </c>
      <c r="B191" t="s">
        <v>467</v>
      </c>
      <c r="C191" t="s">
        <v>16</v>
      </c>
      <c r="D191" t="s">
        <v>468</v>
      </c>
      <c r="E191">
        <v>262</v>
      </c>
    </row>
    <row r="192" spans="1:5" x14ac:dyDescent="0.25">
      <c r="A192">
        <v>1379</v>
      </c>
      <c r="B192" t="s">
        <v>469</v>
      </c>
      <c r="C192" t="s">
        <v>16</v>
      </c>
      <c r="D192" t="s">
        <v>470</v>
      </c>
      <c r="E192">
        <v>331</v>
      </c>
    </row>
    <row r="193" spans="1:5" x14ac:dyDescent="0.25">
      <c r="A193">
        <v>1380</v>
      </c>
      <c r="B193" t="s">
        <v>471</v>
      </c>
      <c r="C193" t="s">
        <v>16</v>
      </c>
      <c r="D193" t="s">
        <v>472</v>
      </c>
      <c r="E193">
        <v>447</v>
      </c>
    </row>
    <row r="194" spans="1:5" x14ac:dyDescent="0.25">
      <c r="A194">
        <v>1381</v>
      </c>
      <c r="B194" t="s">
        <v>473</v>
      </c>
      <c r="C194" t="s">
        <v>474</v>
      </c>
      <c r="D194" t="s">
        <v>16</v>
      </c>
      <c r="E194">
        <v>126</v>
      </c>
    </row>
    <row r="195" spans="1:5" x14ac:dyDescent="0.25">
      <c r="A195">
        <v>1382</v>
      </c>
      <c r="B195" t="s">
        <v>475</v>
      </c>
      <c r="C195" t="s">
        <v>16</v>
      </c>
      <c r="D195" t="s">
        <v>476</v>
      </c>
      <c r="E195">
        <v>259</v>
      </c>
    </row>
    <row r="196" spans="1:5" x14ac:dyDescent="0.25">
      <c r="A196">
        <v>1383</v>
      </c>
      <c r="B196" t="s">
        <v>477</v>
      </c>
      <c r="C196" t="s">
        <v>16</v>
      </c>
      <c r="D196" t="s">
        <v>478</v>
      </c>
      <c r="E196">
        <v>73</v>
      </c>
    </row>
    <row r="197" spans="1:5" x14ac:dyDescent="0.25">
      <c r="A197">
        <v>1384</v>
      </c>
      <c r="B197" t="s">
        <v>479</v>
      </c>
      <c r="C197" t="s">
        <v>16</v>
      </c>
      <c r="D197" t="s">
        <v>480</v>
      </c>
      <c r="E197">
        <v>73</v>
      </c>
    </row>
    <row r="198" spans="1:5" x14ac:dyDescent="0.25">
      <c r="A198">
        <v>1385</v>
      </c>
      <c r="B198" t="s">
        <v>481</v>
      </c>
      <c r="C198" t="s">
        <v>16</v>
      </c>
      <c r="D198" t="s">
        <v>482</v>
      </c>
      <c r="E198">
        <v>73</v>
      </c>
    </row>
    <row r="199" spans="1:5" x14ac:dyDescent="0.25">
      <c r="A199">
        <v>1386</v>
      </c>
      <c r="B199" t="s">
        <v>483</v>
      </c>
      <c r="C199" t="s">
        <v>16</v>
      </c>
      <c r="D199" t="s">
        <v>484</v>
      </c>
      <c r="E199">
        <v>126</v>
      </c>
    </row>
    <row r="200" spans="1:5" x14ac:dyDescent="0.25">
      <c r="A200">
        <v>1390</v>
      </c>
      <c r="B200" t="s">
        <v>487</v>
      </c>
      <c r="C200" t="s">
        <v>488</v>
      </c>
      <c r="D200" t="s">
        <v>16</v>
      </c>
      <c r="E200">
        <v>100</v>
      </c>
    </row>
    <row r="201" spans="1:5" x14ac:dyDescent="0.25">
      <c r="A201">
        <v>1391</v>
      </c>
      <c r="B201" t="s">
        <v>489</v>
      </c>
      <c r="C201" t="s">
        <v>490</v>
      </c>
      <c r="D201" t="s">
        <v>491</v>
      </c>
      <c r="E201">
        <v>467</v>
      </c>
    </row>
    <row r="202" spans="1:5" x14ac:dyDescent="0.25">
      <c r="A202">
        <v>1392</v>
      </c>
      <c r="B202" t="s">
        <v>492</v>
      </c>
      <c r="C202" t="s">
        <v>16</v>
      </c>
      <c r="D202" t="s">
        <v>493</v>
      </c>
      <c r="E202">
        <v>378</v>
      </c>
    </row>
    <row r="203" spans="1:5" x14ac:dyDescent="0.25">
      <c r="A203">
        <v>1393</v>
      </c>
      <c r="B203" t="s">
        <v>494</v>
      </c>
      <c r="C203" t="s">
        <v>16</v>
      </c>
      <c r="D203" t="s">
        <v>495</v>
      </c>
      <c r="E203">
        <v>72</v>
      </c>
    </row>
    <row r="204" spans="1:5" x14ac:dyDescent="0.25">
      <c r="A204">
        <v>1394</v>
      </c>
      <c r="B204" t="s">
        <v>496</v>
      </c>
      <c r="C204" t="s">
        <v>497</v>
      </c>
      <c r="D204" t="s">
        <v>16</v>
      </c>
      <c r="E204">
        <v>307</v>
      </c>
    </row>
    <row r="205" spans="1:5" x14ac:dyDescent="0.25">
      <c r="A205">
        <v>1395</v>
      </c>
      <c r="B205" t="s">
        <v>498</v>
      </c>
      <c r="C205" t="s">
        <v>197</v>
      </c>
      <c r="D205" t="s">
        <v>16</v>
      </c>
      <c r="E205">
        <v>427</v>
      </c>
    </row>
    <row r="206" spans="1:5" x14ac:dyDescent="0.25">
      <c r="A206">
        <v>1396</v>
      </c>
      <c r="B206" t="s">
        <v>499</v>
      </c>
      <c r="C206" t="s">
        <v>500</v>
      </c>
      <c r="D206" t="s">
        <v>16</v>
      </c>
      <c r="E206">
        <v>153</v>
      </c>
    </row>
    <row r="207" spans="1:5" x14ac:dyDescent="0.25">
      <c r="A207">
        <v>1397</v>
      </c>
      <c r="B207" t="s">
        <v>501</v>
      </c>
      <c r="C207" t="s">
        <v>16</v>
      </c>
      <c r="D207" t="s">
        <v>452</v>
      </c>
      <c r="E207">
        <v>130</v>
      </c>
    </row>
    <row r="208" spans="1:5" x14ac:dyDescent="0.25">
      <c r="A208">
        <v>1398</v>
      </c>
      <c r="B208" t="s">
        <v>502</v>
      </c>
      <c r="C208" t="s">
        <v>16</v>
      </c>
      <c r="D208" t="s">
        <v>503</v>
      </c>
      <c r="E208">
        <v>130</v>
      </c>
    </row>
    <row r="209" spans="1:5" x14ac:dyDescent="0.25">
      <c r="A209">
        <v>1400</v>
      </c>
      <c r="B209" t="s">
        <v>504</v>
      </c>
      <c r="C209" t="s">
        <v>16</v>
      </c>
      <c r="D209" t="s">
        <v>367</v>
      </c>
      <c r="E209">
        <v>201</v>
      </c>
    </row>
    <row r="210" spans="1:5" x14ac:dyDescent="0.25">
      <c r="A210">
        <v>1401</v>
      </c>
      <c r="B210" t="s">
        <v>505</v>
      </c>
      <c r="C210" t="s">
        <v>16</v>
      </c>
      <c r="D210" t="s">
        <v>506</v>
      </c>
      <c r="E210">
        <v>259</v>
      </c>
    </row>
    <row r="211" spans="1:5" x14ac:dyDescent="0.25">
      <c r="A211">
        <v>1402</v>
      </c>
      <c r="B211" t="s">
        <v>507</v>
      </c>
      <c r="C211" t="s">
        <v>16</v>
      </c>
      <c r="D211" t="s">
        <v>508</v>
      </c>
      <c r="E211">
        <v>176</v>
      </c>
    </row>
    <row r="212" spans="1:5" x14ac:dyDescent="0.25">
      <c r="A212">
        <v>1403</v>
      </c>
      <c r="B212" t="s">
        <v>509</v>
      </c>
      <c r="C212" t="s">
        <v>510</v>
      </c>
      <c r="D212" t="s">
        <v>16</v>
      </c>
      <c r="E212">
        <v>12</v>
      </c>
    </row>
    <row r="213" spans="1:5" x14ac:dyDescent="0.25">
      <c r="A213">
        <v>1404</v>
      </c>
      <c r="B213" t="s">
        <v>511</v>
      </c>
      <c r="C213" t="s">
        <v>16</v>
      </c>
      <c r="D213" t="s">
        <v>16</v>
      </c>
      <c r="E213">
        <v>126</v>
      </c>
    </row>
    <row r="214" spans="1:5" x14ac:dyDescent="0.25">
      <c r="A214">
        <v>1405</v>
      </c>
      <c r="B214" t="s">
        <v>511</v>
      </c>
      <c r="C214" t="s">
        <v>16</v>
      </c>
      <c r="D214" t="s">
        <v>16</v>
      </c>
      <c r="E214">
        <v>464</v>
      </c>
    </row>
    <row r="215" spans="1:5" x14ac:dyDescent="0.25">
      <c r="A215">
        <v>1407</v>
      </c>
      <c r="B215" t="s">
        <v>511</v>
      </c>
      <c r="C215" t="s">
        <v>16</v>
      </c>
      <c r="D215" t="s">
        <v>16</v>
      </c>
      <c r="E215">
        <v>323</v>
      </c>
    </row>
    <row r="216" spans="1:5" x14ac:dyDescent="0.25">
      <c r="A216">
        <v>1408</v>
      </c>
      <c r="B216" t="s">
        <v>512</v>
      </c>
      <c r="C216" t="s">
        <v>16</v>
      </c>
      <c r="D216" t="s">
        <v>16</v>
      </c>
      <c r="E216">
        <v>259</v>
      </c>
    </row>
    <row r="217" spans="1:5" x14ac:dyDescent="0.25">
      <c r="A217">
        <v>1409</v>
      </c>
      <c r="B217" t="s">
        <v>513</v>
      </c>
      <c r="C217" t="s">
        <v>16</v>
      </c>
      <c r="D217" t="s">
        <v>16</v>
      </c>
      <c r="E217">
        <v>467</v>
      </c>
    </row>
    <row r="218" spans="1:5" x14ac:dyDescent="0.25">
      <c r="A218">
        <v>1410</v>
      </c>
      <c r="B218" t="s">
        <v>512</v>
      </c>
      <c r="C218" t="s">
        <v>16</v>
      </c>
      <c r="D218" t="s">
        <v>16</v>
      </c>
      <c r="E218">
        <v>467</v>
      </c>
    </row>
    <row r="219" spans="1:5" x14ac:dyDescent="0.25">
      <c r="A219">
        <v>1411</v>
      </c>
      <c r="B219" t="s">
        <v>511</v>
      </c>
      <c r="C219" t="s">
        <v>16</v>
      </c>
      <c r="D219" t="s">
        <v>16</v>
      </c>
      <c r="E219">
        <v>72</v>
      </c>
    </row>
    <row r="220" spans="1:5" x14ac:dyDescent="0.25">
      <c r="A220">
        <v>1416</v>
      </c>
      <c r="B220" t="s">
        <v>512</v>
      </c>
      <c r="C220" t="s">
        <v>15860</v>
      </c>
      <c r="D220" t="s">
        <v>16</v>
      </c>
      <c r="E220">
        <v>295</v>
      </c>
    </row>
    <row r="221" spans="1:5" x14ac:dyDescent="0.25">
      <c r="A221">
        <v>1418</v>
      </c>
      <c r="B221" t="s">
        <v>512</v>
      </c>
      <c r="C221" t="s">
        <v>16</v>
      </c>
      <c r="D221" t="s">
        <v>16</v>
      </c>
      <c r="E221">
        <v>417</v>
      </c>
    </row>
    <row r="222" spans="1:5" x14ac:dyDescent="0.25">
      <c r="A222">
        <v>1420</v>
      </c>
      <c r="B222" t="s">
        <v>512</v>
      </c>
      <c r="C222" t="s">
        <v>16</v>
      </c>
      <c r="D222" t="s">
        <v>16</v>
      </c>
      <c r="E222">
        <v>411</v>
      </c>
    </row>
    <row r="223" spans="1:5" x14ac:dyDescent="0.25">
      <c r="A223">
        <v>1423</v>
      </c>
      <c r="B223" t="s">
        <v>512</v>
      </c>
      <c r="C223" t="s">
        <v>16</v>
      </c>
      <c r="D223" t="s">
        <v>16</v>
      </c>
      <c r="E223">
        <v>112</v>
      </c>
    </row>
    <row r="224" spans="1:5" x14ac:dyDescent="0.25">
      <c r="A224">
        <v>1424</v>
      </c>
      <c r="B224" t="s">
        <v>514</v>
      </c>
      <c r="C224" t="s">
        <v>16</v>
      </c>
      <c r="D224" t="s">
        <v>16</v>
      </c>
      <c r="E224">
        <v>377</v>
      </c>
    </row>
    <row r="225" spans="1:5" x14ac:dyDescent="0.25">
      <c r="A225">
        <v>1426</v>
      </c>
      <c r="B225" t="s">
        <v>512</v>
      </c>
      <c r="C225" t="s">
        <v>16</v>
      </c>
      <c r="D225" t="s">
        <v>16</v>
      </c>
      <c r="E225">
        <v>276</v>
      </c>
    </row>
    <row r="226" spans="1:5" x14ac:dyDescent="0.25">
      <c r="A226">
        <v>1427</v>
      </c>
      <c r="B226" t="s">
        <v>512</v>
      </c>
      <c r="C226" t="s">
        <v>16</v>
      </c>
      <c r="D226" t="s">
        <v>16</v>
      </c>
      <c r="E226">
        <v>356</v>
      </c>
    </row>
    <row r="227" spans="1:5" x14ac:dyDescent="0.25">
      <c r="A227">
        <v>1428</v>
      </c>
      <c r="B227" t="s">
        <v>512</v>
      </c>
      <c r="C227" t="s">
        <v>16</v>
      </c>
      <c r="D227" t="s">
        <v>16</v>
      </c>
      <c r="E227">
        <v>204</v>
      </c>
    </row>
    <row r="228" spans="1:5" x14ac:dyDescent="0.25">
      <c r="A228">
        <v>1430</v>
      </c>
      <c r="B228" t="s">
        <v>512</v>
      </c>
      <c r="C228" t="s">
        <v>16</v>
      </c>
      <c r="D228" t="s">
        <v>16</v>
      </c>
      <c r="E228">
        <v>148</v>
      </c>
    </row>
    <row r="229" spans="1:5" x14ac:dyDescent="0.25">
      <c r="A229">
        <v>1431</v>
      </c>
      <c r="B229" t="s">
        <v>515</v>
      </c>
      <c r="C229" t="s">
        <v>16</v>
      </c>
      <c r="D229" t="s">
        <v>16</v>
      </c>
      <c r="E229">
        <v>299</v>
      </c>
    </row>
    <row r="230" spans="1:5" x14ac:dyDescent="0.25">
      <c r="A230">
        <v>1432</v>
      </c>
      <c r="B230" t="s">
        <v>516</v>
      </c>
      <c r="C230" t="s">
        <v>16</v>
      </c>
      <c r="D230" t="s">
        <v>16</v>
      </c>
      <c r="E230">
        <v>433</v>
      </c>
    </row>
    <row r="231" spans="1:5" x14ac:dyDescent="0.25">
      <c r="A231">
        <v>1435</v>
      </c>
      <c r="B231" t="s">
        <v>512</v>
      </c>
      <c r="C231" t="s">
        <v>16</v>
      </c>
      <c r="D231" t="s">
        <v>16</v>
      </c>
      <c r="E231">
        <v>408</v>
      </c>
    </row>
    <row r="232" spans="1:5" x14ac:dyDescent="0.25">
      <c r="A232">
        <v>1437</v>
      </c>
      <c r="B232" t="s">
        <v>517</v>
      </c>
      <c r="C232" t="s">
        <v>518</v>
      </c>
      <c r="D232" t="s">
        <v>16</v>
      </c>
      <c r="E232">
        <v>435</v>
      </c>
    </row>
    <row r="233" spans="1:5" x14ac:dyDescent="0.25">
      <c r="A233">
        <v>1439</v>
      </c>
      <c r="B233" t="s">
        <v>512</v>
      </c>
      <c r="C233" t="s">
        <v>16</v>
      </c>
      <c r="D233" t="s">
        <v>16</v>
      </c>
      <c r="E233">
        <v>268</v>
      </c>
    </row>
    <row r="234" spans="1:5" x14ac:dyDescent="0.25">
      <c r="A234">
        <v>1440</v>
      </c>
      <c r="B234" t="s">
        <v>512</v>
      </c>
      <c r="C234" t="s">
        <v>16</v>
      </c>
      <c r="D234" t="s">
        <v>16</v>
      </c>
      <c r="E234">
        <v>149</v>
      </c>
    </row>
    <row r="235" spans="1:5" x14ac:dyDescent="0.25">
      <c r="A235">
        <v>1441</v>
      </c>
      <c r="B235" t="s">
        <v>519</v>
      </c>
      <c r="C235" t="s">
        <v>16</v>
      </c>
      <c r="D235" t="s">
        <v>16</v>
      </c>
      <c r="E235">
        <v>149</v>
      </c>
    </row>
    <row r="236" spans="1:5" x14ac:dyDescent="0.25">
      <c r="A236">
        <v>1442</v>
      </c>
      <c r="B236" t="s">
        <v>512</v>
      </c>
      <c r="C236" t="s">
        <v>16</v>
      </c>
      <c r="D236" t="s">
        <v>16</v>
      </c>
      <c r="E236">
        <v>318</v>
      </c>
    </row>
    <row r="237" spans="1:5" x14ac:dyDescent="0.25">
      <c r="A237">
        <v>1443</v>
      </c>
      <c r="B237" t="s">
        <v>512</v>
      </c>
      <c r="C237" t="s">
        <v>16</v>
      </c>
      <c r="D237" t="s">
        <v>16</v>
      </c>
      <c r="E237">
        <v>258</v>
      </c>
    </row>
    <row r="238" spans="1:5" x14ac:dyDescent="0.25">
      <c r="A238">
        <v>1446</v>
      </c>
      <c r="B238" t="s">
        <v>7494</v>
      </c>
      <c r="C238" t="s">
        <v>7934</v>
      </c>
      <c r="D238" t="s">
        <v>7935</v>
      </c>
      <c r="E238">
        <v>365</v>
      </c>
    </row>
    <row r="239" spans="1:5" x14ac:dyDescent="0.25">
      <c r="A239">
        <v>1448</v>
      </c>
      <c r="B239" t="s">
        <v>512</v>
      </c>
      <c r="C239" t="s">
        <v>16</v>
      </c>
      <c r="D239" t="s">
        <v>16</v>
      </c>
      <c r="E239">
        <v>100</v>
      </c>
    </row>
    <row r="240" spans="1:5" x14ac:dyDescent="0.25">
      <c r="A240">
        <v>1449</v>
      </c>
      <c r="B240" t="s">
        <v>512</v>
      </c>
      <c r="C240" t="s">
        <v>16</v>
      </c>
      <c r="D240" t="s">
        <v>16</v>
      </c>
      <c r="E240">
        <v>351</v>
      </c>
    </row>
    <row r="241" spans="1:5" x14ac:dyDescent="0.25">
      <c r="A241">
        <v>1451</v>
      </c>
      <c r="B241" t="s">
        <v>520</v>
      </c>
      <c r="C241" t="s">
        <v>16</v>
      </c>
      <c r="D241" t="s">
        <v>16</v>
      </c>
      <c r="E241">
        <v>475</v>
      </c>
    </row>
    <row r="242" spans="1:5" x14ac:dyDescent="0.25">
      <c r="A242">
        <v>1452</v>
      </c>
      <c r="B242" t="s">
        <v>521</v>
      </c>
      <c r="C242" t="s">
        <v>16</v>
      </c>
      <c r="D242" t="s">
        <v>16</v>
      </c>
      <c r="E242">
        <v>283</v>
      </c>
    </row>
    <row r="243" spans="1:5" x14ac:dyDescent="0.25">
      <c r="A243">
        <v>1453</v>
      </c>
      <c r="B243" t="s">
        <v>522</v>
      </c>
      <c r="C243" t="s">
        <v>523</v>
      </c>
      <c r="D243" t="s">
        <v>16</v>
      </c>
      <c r="E243">
        <v>94</v>
      </c>
    </row>
    <row r="244" spans="1:5" x14ac:dyDescent="0.25">
      <c r="A244">
        <v>1454</v>
      </c>
      <c r="B244" t="s">
        <v>512</v>
      </c>
      <c r="C244" t="s">
        <v>16</v>
      </c>
      <c r="D244" t="s">
        <v>16</v>
      </c>
      <c r="E244">
        <v>127</v>
      </c>
    </row>
    <row r="245" spans="1:5" x14ac:dyDescent="0.25">
      <c r="A245">
        <v>1455</v>
      </c>
      <c r="B245" t="s">
        <v>512</v>
      </c>
      <c r="C245" t="s">
        <v>16</v>
      </c>
      <c r="D245" t="s">
        <v>16</v>
      </c>
      <c r="E245">
        <v>94</v>
      </c>
    </row>
    <row r="246" spans="1:5" x14ac:dyDescent="0.25">
      <c r="A246">
        <v>1456</v>
      </c>
      <c r="B246" t="s">
        <v>512</v>
      </c>
      <c r="C246" t="s">
        <v>16</v>
      </c>
      <c r="D246" t="s">
        <v>16</v>
      </c>
      <c r="E246">
        <v>84</v>
      </c>
    </row>
    <row r="247" spans="1:5" x14ac:dyDescent="0.25">
      <c r="A247">
        <v>1457</v>
      </c>
      <c r="B247" t="s">
        <v>524</v>
      </c>
      <c r="C247" t="s">
        <v>16</v>
      </c>
      <c r="D247" t="s">
        <v>16</v>
      </c>
      <c r="E247">
        <v>277</v>
      </c>
    </row>
    <row r="248" spans="1:5" x14ac:dyDescent="0.25">
      <c r="A248">
        <v>1458</v>
      </c>
      <c r="B248" t="s">
        <v>525</v>
      </c>
      <c r="C248" t="s">
        <v>16</v>
      </c>
      <c r="D248" t="s">
        <v>16</v>
      </c>
      <c r="E248">
        <v>76</v>
      </c>
    </row>
    <row r="249" spans="1:5" x14ac:dyDescent="0.25">
      <c r="A249">
        <v>1460</v>
      </c>
      <c r="B249" t="s">
        <v>592</v>
      </c>
      <c r="C249" t="s">
        <v>16</v>
      </c>
      <c r="D249" t="s">
        <v>1952</v>
      </c>
      <c r="E249">
        <v>301</v>
      </c>
    </row>
    <row r="250" spans="1:5" x14ac:dyDescent="0.25">
      <c r="A250">
        <v>1461</v>
      </c>
      <c r="B250" t="s">
        <v>512</v>
      </c>
      <c r="C250" t="s">
        <v>16</v>
      </c>
      <c r="D250" t="s">
        <v>16</v>
      </c>
      <c r="E250">
        <v>455</v>
      </c>
    </row>
    <row r="251" spans="1:5" x14ac:dyDescent="0.25">
      <c r="A251">
        <v>1462</v>
      </c>
      <c r="B251" t="s">
        <v>512</v>
      </c>
      <c r="C251" t="s">
        <v>16</v>
      </c>
      <c r="D251" t="s">
        <v>16</v>
      </c>
      <c r="E251">
        <v>490</v>
      </c>
    </row>
    <row r="252" spans="1:5" x14ac:dyDescent="0.25">
      <c r="A252">
        <v>1463</v>
      </c>
      <c r="B252" t="s">
        <v>511</v>
      </c>
      <c r="C252" t="s">
        <v>16</v>
      </c>
      <c r="D252" t="s">
        <v>16</v>
      </c>
      <c r="E252">
        <v>421</v>
      </c>
    </row>
    <row r="253" spans="1:5" x14ac:dyDescent="0.25">
      <c r="A253">
        <v>1464</v>
      </c>
      <c r="B253" t="s">
        <v>526</v>
      </c>
      <c r="C253" t="s">
        <v>527</v>
      </c>
      <c r="D253" t="s">
        <v>16</v>
      </c>
      <c r="E253">
        <v>126</v>
      </c>
    </row>
    <row r="254" spans="1:5" x14ac:dyDescent="0.25">
      <c r="A254">
        <v>1465</v>
      </c>
      <c r="B254" t="s">
        <v>512</v>
      </c>
      <c r="C254" t="s">
        <v>16</v>
      </c>
      <c r="D254" t="s">
        <v>16</v>
      </c>
      <c r="E254">
        <v>219</v>
      </c>
    </row>
    <row r="255" spans="1:5" x14ac:dyDescent="0.25">
      <c r="A255">
        <v>1466</v>
      </c>
      <c r="B255" t="s">
        <v>528</v>
      </c>
      <c r="C255" t="s">
        <v>16</v>
      </c>
      <c r="D255" t="s">
        <v>16</v>
      </c>
      <c r="E255">
        <v>287</v>
      </c>
    </row>
    <row r="256" spans="1:5" x14ac:dyDescent="0.25">
      <c r="A256">
        <v>1467</v>
      </c>
      <c r="B256" t="s">
        <v>529</v>
      </c>
      <c r="C256" t="s">
        <v>16</v>
      </c>
      <c r="D256" t="s">
        <v>16</v>
      </c>
      <c r="E256">
        <v>113</v>
      </c>
    </row>
    <row r="257" spans="1:5" x14ac:dyDescent="0.25">
      <c r="A257">
        <v>1470</v>
      </c>
      <c r="B257" t="s">
        <v>2078</v>
      </c>
      <c r="C257" t="s">
        <v>16</v>
      </c>
      <c r="D257" t="s">
        <v>2111</v>
      </c>
      <c r="E257">
        <v>433</v>
      </c>
    </row>
    <row r="258" spans="1:5" x14ac:dyDescent="0.25">
      <c r="A258">
        <v>1471</v>
      </c>
      <c r="B258" t="s">
        <v>530</v>
      </c>
      <c r="C258" t="s">
        <v>16</v>
      </c>
      <c r="D258" t="s">
        <v>16</v>
      </c>
      <c r="E258">
        <v>275</v>
      </c>
    </row>
    <row r="259" spans="1:5" x14ac:dyDescent="0.25">
      <c r="A259">
        <v>1472</v>
      </c>
      <c r="B259" t="s">
        <v>531</v>
      </c>
      <c r="C259" t="s">
        <v>532</v>
      </c>
      <c r="D259" t="s">
        <v>16</v>
      </c>
      <c r="E259">
        <v>447</v>
      </c>
    </row>
    <row r="260" spans="1:5" x14ac:dyDescent="0.25">
      <c r="A260">
        <v>1474</v>
      </c>
      <c r="B260" t="s">
        <v>533</v>
      </c>
      <c r="C260" t="s">
        <v>16</v>
      </c>
      <c r="D260" t="s">
        <v>534</v>
      </c>
      <c r="E260">
        <v>242</v>
      </c>
    </row>
    <row r="261" spans="1:5" x14ac:dyDescent="0.25">
      <c r="A261">
        <v>1475</v>
      </c>
      <c r="B261" t="s">
        <v>535</v>
      </c>
      <c r="C261" t="s">
        <v>16</v>
      </c>
      <c r="D261" t="s">
        <v>536</v>
      </c>
      <c r="E261">
        <v>164</v>
      </c>
    </row>
    <row r="262" spans="1:5" x14ac:dyDescent="0.25">
      <c r="A262">
        <v>1477</v>
      </c>
      <c r="B262" t="s">
        <v>512</v>
      </c>
      <c r="C262" t="s">
        <v>16</v>
      </c>
      <c r="D262" t="s">
        <v>16</v>
      </c>
      <c r="E262">
        <v>307</v>
      </c>
    </row>
    <row r="263" spans="1:5" x14ac:dyDescent="0.25">
      <c r="A263">
        <v>1478</v>
      </c>
      <c r="B263" t="s">
        <v>537</v>
      </c>
      <c r="C263" t="s">
        <v>16</v>
      </c>
      <c r="D263" t="s">
        <v>16</v>
      </c>
      <c r="E263">
        <v>321</v>
      </c>
    </row>
    <row r="264" spans="1:5" x14ac:dyDescent="0.25">
      <c r="A264">
        <v>1480</v>
      </c>
      <c r="B264" t="s">
        <v>538</v>
      </c>
      <c r="C264" t="s">
        <v>16</v>
      </c>
      <c r="D264" t="s">
        <v>16</v>
      </c>
      <c r="E264">
        <v>89</v>
      </c>
    </row>
    <row r="265" spans="1:5" x14ac:dyDescent="0.25">
      <c r="A265">
        <v>1481</v>
      </c>
      <c r="B265" t="s">
        <v>539</v>
      </c>
      <c r="C265" t="s">
        <v>16</v>
      </c>
      <c r="D265" t="s">
        <v>540</v>
      </c>
      <c r="E265">
        <v>288</v>
      </c>
    </row>
    <row r="266" spans="1:5" x14ac:dyDescent="0.25">
      <c r="A266">
        <v>1483</v>
      </c>
      <c r="B266" t="s">
        <v>512</v>
      </c>
      <c r="C266" t="s">
        <v>16</v>
      </c>
      <c r="D266" t="s">
        <v>16</v>
      </c>
      <c r="E266">
        <v>80</v>
      </c>
    </row>
    <row r="267" spans="1:5" x14ac:dyDescent="0.25">
      <c r="A267">
        <v>1485</v>
      </c>
      <c r="B267" t="s">
        <v>541</v>
      </c>
      <c r="C267" t="s">
        <v>542</v>
      </c>
      <c r="D267" t="s">
        <v>543</v>
      </c>
      <c r="E267">
        <v>283</v>
      </c>
    </row>
    <row r="268" spans="1:5" x14ac:dyDescent="0.25">
      <c r="A268">
        <v>1486</v>
      </c>
      <c r="B268" t="s">
        <v>544</v>
      </c>
      <c r="C268" t="s">
        <v>16</v>
      </c>
      <c r="D268" t="s">
        <v>16</v>
      </c>
      <c r="E268">
        <v>176</v>
      </c>
    </row>
    <row r="269" spans="1:5" x14ac:dyDescent="0.25">
      <c r="A269">
        <v>1493</v>
      </c>
      <c r="B269" t="s">
        <v>545</v>
      </c>
      <c r="C269" t="s">
        <v>546</v>
      </c>
      <c r="D269" t="s">
        <v>16</v>
      </c>
      <c r="E269">
        <v>95</v>
      </c>
    </row>
    <row r="270" spans="1:5" x14ac:dyDescent="0.25">
      <c r="A270">
        <v>1494</v>
      </c>
      <c r="B270" t="s">
        <v>547</v>
      </c>
      <c r="C270" t="s">
        <v>548</v>
      </c>
      <c r="D270" t="s">
        <v>16</v>
      </c>
      <c r="E270">
        <v>94</v>
      </c>
    </row>
    <row r="271" spans="1:5" x14ac:dyDescent="0.25">
      <c r="A271">
        <v>1496</v>
      </c>
      <c r="B271" t="s">
        <v>549</v>
      </c>
      <c r="C271" t="s">
        <v>16</v>
      </c>
      <c r="D271" t="s">
        <v>550</v>
      </c>
      <c r="E271">
        <v>283</v>
      </c>
    </row>
    <row r="272" spans="1:5" x14ac:dyDescent="0.25">
      <c r="A272">
        <v>1497</v>
      </c>
      <c r="B272" t="s">
        <v>551</v>
      </c>
      <c r="C272" t="s">
        <v>552</v>
      </c>
      <c r="D272" t="s">
        <v>16</v>
      </c>
      <c r="E272">
        <v>449</v>
      </c>
    </row>
    <row r="273" spans="1:5" x14ac:dyDescent="0.25">
      <c r="A273">
        <v>1499</v>
      </c>
      <c r="B273" t="s">
        <v>553</v>
      </c>
      <c r="C273" t="s">
        <v>554</v>
      </c>
      <c r="D273" t="s">
        <v>16</v>
      </c>
      <c r="E273">
        <v>113</v>
      </c>
    </row>
    <row r="274" spans="1:5" x14ac:dyDescent="0.25">
      <c r="A274">
        <v>1501</v>
      </c>
      <c r="B274" t="s">
        <v>555</v>
      </c>
      <c r="C274" t="s">
        <v>16</v>
      </c>
      <c r="D274" t="s">
        <v>556</v>
      </c>
      <c r="E274">
        <v>465</v>
      </c>
    </row>
    <row r="275" spans="1:5" x14ac:dyDescent="0.25">
      <c r="A275">
        <v>1503</v>
      </c>
      <c r="B275" t="s">
        <v>512</v>
      </c>
      <c r="C275" t="s">
        <v>16</v>
      </c>
      <c r="D275" t="s">
        <v>16</v>
      </c>
      <c r="E275">
        <v>354</v>
      </c>
    </row>
    <row r="276" spans="1:5" x14ac:dyDescent="0.25">
      <c r="A276">
        <v>1507</v>
      </c>
      <c r="B276" t="s">
        <v>544</v>
      </c>
      <c r="C276" t="s">
        <v>16</v>
      </c>
      <c r="D276" t="s">
        <v>16</v>
      </c>
      <c r="E276">
        <v>465</v>
      </c>
    </row>
    <row r="277" spans="1:5" x14ac:dyDescent="0.25">
      <c r="A277">
        <v>1509</v>
      </c>
      <c r="B277" t="s">
        <v>512</v>
      </c>
      <c r="C277" t="s">
        <v>16</v>
      </c>
      <c r="D277" t="s">
        <v>16</v>
      </c>
      <c r="E277">
        <v>78</v>
      </c>
    </row>
    <row r="278" spans="1:5" x14ac:dyDescent="0.25">
      <c r="A278">
        <v>1510</v>
      </c>
      <c r="B278" t="s">
        <v>559</v>
      </c>
      <c r="C278" t="s">
        <v>560</v>
      </c>
      <c r="D278" t="s">
        <v>16</v>
      </c>
      <c r="E278">
        <v>283</v>
      </c>
    </row>
    <row r="279" spans="1:5" x14ac:dyDescent="0.25">
      <c r="A279">
        <v>1512</v>
      </c>
      <c r="B279" t="s">
        <v>502</v>
      </c>
      <c r="C279" t="s">
        <v>16</v>
      </c>
      <c r="D279" t="s">
        <v>562</v>
      </c>
      <c r="E279">
        <v>173</v>
      </c>
    </row>
    <row r="280" spans="1:5" x14ac:dyDescent="0.25">
      <c r="A280">
        <v>1513</v>
      </c>
      <c r="B280" t="s">
        <v>563</v>
      </c>
      <c r="C280" t="s">
        <v>16</v>
      </c>
      <c r="D280" t="s">
        <v>16</v>
      </c>
      <c r="E280">
        <v>225</v>
      </c>
    </row>
    <row r="281" spans="1:5" x14ac:dyDescent="0.25">
      <c r="A281">
        <v>1515</v>
      </c>
      <c r="B281" t="s">
        <v>564</v>
      </c>
      <c r="C281" t="s">
        <v>565</v>
      </c>
      <c r="D281" t="s">
        <v>16</v>
      </c>
      <c r="E281">
        <v>455</v>
      </c>
    </row>
    <row r="282" spans="1:5" x14ac:dyDescent="0.25">
      <c r="A282">
        <v>1516</v>
      </c>
      <c r="B282" t="s">
        <v>566</v>
      </c>
      <c r="C282" t="s">
        <v>567</v>
      </c>
      <c r="D282" t="s">
        <v>16</v>
      </c>
      <c r="E282">
        <v>431</v>
      </c>
    </row>
    <row r="283" spans="1:5" x14ac:dyDescent="0.25">
      <c r="A283">
        <v>1517</v>
      </c>
      <c r="B283" t="s">
        <v>568</v>
      </c>
      <c r="C283" t="s">
        <v>569</v>
      </c>
      <c r="D283" t="s">
        <v>570</v>
      </c>
      <c r="E283">
        <v>103</v>
      </c>
    </row>
    <row r="284" spans="1:5" x14ac:dyDescent="0.25">
      <c r="A284">
        <v>1518</v>
      </c>
      <c r="B284" t="s">
        <v>571</v>
      </c>
      <c r="C284" t="s">
        <v>572</v>
      </c>
      <c r="D284" t="s">
        <v>573</v>
      </c>
      <c r="E284">
        <v>103</v>
      </c>
    </row>
    <row r="285" spans="1:5" x14ac:dyDescent="0.25">
      <c r="A285">
        <v>1519</v>
      </c>
      <c r="B285" t="s">
        <v>406</v>
      </c>
      <c r="C285" t="s">
        <v>574</v>
      </c>
      <c r="D285" t="s">
        <v>575</v>
      </c>
      <c r="E285">
        <v>103</v>
      </c>
    </row>
    <row r="286" spans="1:5" x14ac:dyDescent="0.25">
      <c r="A286">
        <v>1521</v>
      </c>
      <c r="B286" t="s">
        <v>576</v>
      </c>
      <c r="C286" t="s">
        <v>577</v>
      </c>
      <c r="D286" t="s">
        <v>16</v>
      </c>
      <c r="E286">
        <v>207</v>
      </c>
    </row>
    <row r="287" spans="1:5" x14ac:dyDescent="0.25">
      <c r="A287">
        <v>1523</v>
      </c>
      <c r="B287" t="s">
        <v>578</v>
      </c>
      <c r="C287" t="s">
        <v>16</v>
      </c>
      <c r="D287" t="s">
        <v>2132</v>
      </c>
      <c r="E287">
        <v>269</v>
      </c>
    </row>
    <row r="288" spans="1:5" x14ac:dyDescent="0.25">
      <c r="A288">
        <v>1525</v>
      </c>
      <c r="B288" t="s">
        <v>579</v>
      </c>
      <c r="C288" t="s">
        <v>16</v>
      </c>
      <c r="D288" t="s">
        <v>16</v>
      </c>
      <c r="E288">
        <v>254</v>
      </c>
    </row>
    <row r="289" spans="1:5" x14ac:dyDescent="0.25">
      <c r="A289">
        <v>1526</v>
      </c>
      <c r="B289" t="s">
        <v>580</v>
      </c>
      <c r="C289" t="s">
        <v>16</v>
      </c>
      <c r="D289" t="s">
        <v>581</v>
      </c>
      <c r="E289">
        <v>495</v>
      </c>
    </row>
    <row r="290" spans="1:5" x14ac:dyDescent="0.25">
      <c r="A290">
        <v>1527</v>
      </c>
      <c r="B290" t="s">
        <v>582</v>
      </c>
      <c r="C290" t="s">
        <v>583</v>
      </c>
      <c r="D290" t="s">
        <v>584</v>
      </c>
      <c r="E290">
        <v>103</v>
      </c>
    </row>
    <row r="291" spans="1:5" x14ac:dyDescent="0.25">
      <c r="A291">
        <v>1528</v>
      </c>
      <c r="B291" t="s">
        <v>585</v>
      </c>
      <c r="C291" t="s">
        <v>16</v>
      </c>
      <c r="D291" t="s">
        <v>16</v>
      </c>
      <c r="E291">
        <v>469</v>
      </c>
    </row>
    <row r="292" spans="1:5" x14ac:dyDescent="0.25">
      <c r="A292">
        <v>1529</v>
      </c>
      <c r="B292" t="s">
        <v>585</v>
      </c>
      <c r="C292" t="s">
        <v>16</v>
      </c>
      <c r="D292" t="s">
        <v>16</v>
      </c>
      <c r="E292">
        <v>426</v>
      </c>
    </row>
    <row r="293" spans="1:5" x14ac:dyDescent="0.25">
      <c r="A293">
        <v>1532</v>
      </c>
      <c r="B293" t="s">
        <v>586</v>
      </c>
      <c r="C293" t="s">
        <v>587</v>
      </c>
      <c r="D293" t="s">
        <v>16</v>
      </c>
      <c r="E293">
        <v>160</v>
      </c>
    </row>
    <row r="294" spans="1:5" x14ac:dyDescent="0.25">
      <c r="A294">
        <v>1534</v>
      </c>
      <c r="B294" t="s">
        <v>585</v>
      </c>
      <c r="C294" t="s">
        <v>16</v>
      </c>
      <c r="D294" t="s">
        <v>16</v>
      </c>
      <c r="E294">
        <v>454</v>
      </c>
    </row>
    <row r="295" spans="1:5" x14ac:dyDescent="0.25">
      <c r="A295">
        <v>1535</v>
      </c>
      <c r="B295" t="s">
        <v>588</v>
      </c>
      <c r="C295" t="s">
        <v>589</v>
      </c>
      <c r="D295" t="s">
        <v>16</v>
      </c>
      <c r="E295">
        <v>76</v>
      </c>
    </row>
    <row r="296" spans="1:5" x14ac:dyDescent="0.25">
      <c r="A296">
        <v>1536</v>
      </c>
      <c r="B296" t="s">
        <v>590</v>
      </c>
      <c r="C296" t="s">
        <v>591</v>
      </c>
      <c r="D296" t="s">
        <v>16</v>
      </c>
      <c r="E296">
        <v>429</v>
      </c>
    </row>
    <row r="297" spans="1:5" x14ac:dyDescent="0.25">
      <c r="A297">
        <v>1538</v>
      </c>
      <c r="B297" t="s">
        <v>592</v>
      </c>
      <c r="C297" t="s">
        <v>593</v>
      </c>
      <c r="D297" t="s">
        <v>16</v>
      </c>
      <c r="E297">
        <v>372</v>
      </c>
    </row>
    <row r="298" spans="1:5" x14ac:dyDescent="0.25">
      <c r="A298">
        <v>1539</v>
      </c>
      <c r="B298" t="s">
        <v>594</v>
      </c>
      <c r="C298" t="s">
        <v>16</v>
      </c>
      <c r="D298" t="s">
        <v>1165</v>
      </c>
      <c r="E298">
        <v>460</v>
      </c>
    </row>
    <row r="299" spans="1:5" x14ac:dyDescent="0.25">
      <c r="A299">
        <v>1540</v>
      </c>
      <c r="B299" t="s">
        <v>512</v>
      </c>
      <c r="C299" t="s">
        <v>16</v>
      </c>
      <c r="D299" t="s">
        <v>16</v>
      </c>
      <c r="E299">
        <v>475</v>
      </c>
    </row>
    <row r="300" spans="1:5" x14ac:dyDescent="0.25">
      <c r="A300">
        <v>1541</v>
      </c>
      <c r="B300" t="s">
        <v>512</v>
      </c>
      <c r="C300" t="s">
        <v>16</v>
      </c>
      <c r="D300" t="s">
        <v>16</v>
      </c>
      <c r="E300">
        <v>431</v>
      </c>
    </row>
    <row r="301" spans="1:5" x14ac:dyDescent="0.25">
      <c r="A301">
        <v>1542</v>
      </c>
      <c r="B301" t="s">
        <v>595</v>
      </c>
      <c r="C301" t="s">
        <v>596</v>
      </c>
      <c r="D301" t="s">
        <v>597</v>
      </c>
      <c r="E301">
        <v>97</v>
      </c>
    </row>
    <row r="302" spans="1:5" x14ac:dyDescent="0.25">
      <c r="A302">
        <v>1544</v>
      </c>
      <c r="B302" t="s">
        <v>512</v>
      </c>
      <c r="C302" t="s">
        <v>16</v>
      </c>
      <c r="D302" t="s">
        <v>16</v>
      </c>
      <c r="E302">
        <v>188</v>
      </c>
    </row>
    <row r="303" spans="1:5" x14ac:dyDescent="0.25">
      <c r="A303">
        <v>1545</v>
      </c>
      <c r="B303" t="s">
        <v>161</v>
      </c>
      <c r="C303" t="s">
        <v>16</v>
      </c>
      <c r="D303" t="s">
        <v>598</v>
      </c>
      <c r="E303">
        <v>188</v>
      </c>
    </row>
    <row r="304" spans="1:5" x14ac:dyDescent="0.25">
      <c r="A304">
        <v>1547</v>
      </c>
      <c r="B304" t="s">
        <v>512</v>
      </c>
      <c r="C304" t="s">
        <v>16</v>
      </c>
      <c r="D304" t="s">
        <v>16</v>
      </c>
      <c r="E304">
        <v>315</v>
      </c>
    </row>
    <row r="305" spans="1:5" x14ac:dyDescent="0.25">
      <c r="A305">
        <v>1549</v>
      </c>
      <c r="B305" t="s">
        <v>599</v>
      </c>
      <c r="C305" t="s">
        <v>1178</v>
      </c>
      <c r="D305" t="s">
        <v>16</v>
      </c>
      <c r="E305">
        <v>451</v>
      </c>
    </row>
    <row r="306" spans="1:5" x14ac:dyDescent="0.25">
      <c r="A306">
        <v>1550</v>
      </c>
      <c r="B306" t="s">
        <v>585</v>
      </c>
      <c r="C306" t="s">
        <v>16</v>
      </c>
      <c r="D306" t="s">
        <v>16</v>
      </c>
      <c r="E306">
        <v>97</v>
      </c>
    </row>
    <row r="307" spans="1:5" x14ac:dyDescent="0.25">
      <c r="A307">
        <v>1551</v>
      </c>
      <c r="B307" t="s">
        <v>600</v>
      </c>
      <c r="C307" t="s">
        <v>16</v>
      </c>
      <c r="D307" t="s">
        <v>601</v>
      </c>
      <c r="E307">
        <v>140</v>
      </c>
    </row>
    <row r="308" spans="1:5" x14ac:dyDescent="0.25">
      <c r="A308">
        <v>1552</v>
      </c>
      <c r="B308" t="s">
        <v>602</v>
      </c>
      <c r="C308" t="s">
        <v>16</v>
      </c>
      <c r="D308" t="s">
        <v>603</v>
      </c>
      <c r="E308">
        <v>140</v>
      </c>
    </row>
    <row r="309" spans="1:5" x14ac:dyDescent="0.25">
      <c r="A309">
        <v>1553</v>
      </c>
      <c r="B309" t="s">
        <v>604</v>
      </c>
      <c r="C309" t="s">
        <v>605</v>
      </c>
      <c r="D309" t="s">
        <v>606</v>
      </c>
      <c r="E309">
        <v>188</v>
      </c>
    </row>
    <row r="310" spans="1:5" x14ac:dyDescent="0.25">
      <c r="A310">
        <v>1556</v>
      </c>
      <c r="B310" t="s">
        <v>608</v>
      </c>
      <c r="C310" t="s">
        <v>16</v>
      </c>
      <c r="D310" t="s">
        <v>609</v>
      </c>
      <c r="E310">
        <v>243</v>
      </c>
    </row>
    <row r="311" spans="1:5" x14ac:dyDescent="0.25">
      <c r="A311">
        <v>1557</v>
      </c>
      <c r="B311" t="s">
        <v>610</v>
      </c>
      <c r="C311" t="s">
        <v>16</v>
      </c>
      <c r="D311" t="s">
        <v>611</v>
      </c>
      <c r="E311">
        <v>188</v>
      </c>
    </row>
    <row r="312" spans="1:5" x14ac:dyDescent="0.25">
      <c r="A312">
        <v>1558</v>
      </c>
      <c r="B312" t="s">
        <v>612</v>
      </c>
      <c r="C312" t="s">
        <v>613</v>
      </c>
      <c r="D312" t="s">
        <v>614</v>
      </c>
      <c r="E312">
        <v>53</v>
      </c>
    </row>
    <row r="313" spans="1:5" x14ac:dyDescent="0.25">
      <c r="A313">
        <v>1560</v>
      </c>
      <c r="B313" t="s">
        <v>1912</v>
      </c>
      <c r="C313" t="s">
        <v>306</v>
      </c>
      <c r="D313" t="s">
        <v>16</v>
      </c>
      <c r="E313">
        <v>287</v>
      </c>
    </row>
    <row r="314" spans="1:5" x14ac:dyDescent="0.25">
      <c r="A314">
        <v>1563</v>
      </c>
      <c r="B314" t="s">
        <v>616</v>
      </c>
      <c r="C314" t="s">
        <v>16</v>
      </c>
      <c r="D314" t="s">
        <v>617</v>
      </c>
      <c r="E314">
        <v>137</v>
      </c>
    </row>
    <row r="315" spans="1:5" x14ac:dyDescent="0.25">
      <c r="A315">
        <v>1564</v>
      </c>
      <c r="B315" t="s">
        <v>618</v>
      </c>
      <c r="C315" t="s">
        <v>16</v>
      </c>
      <c r="D315" t="s">
        <v>619</v>
      </c>
      <c r="E315">
        <v>137</v>
      </c>
    </row>
    <row r="316" spans="1:5" x14ac:dyDescent="0.25">
      <c r="A316">
        <v>1566</v>
      </c>
      <c r="B316" t="s">
        <v>621</v>
      </c>
      <c r="C316" t="s">
        <v>16</v>
      </c>
      <c r="D316" t="s">
        <v>622</v>
      </c>
      <c r="E316">
        <v>347</v>
      </c>
    </row>
    <row r="317" spans="1:5" x14ac:dyDescent="0.25">
      <c r="A317">
        <v>1567</v>
      </c>
      <c r="B317" t="s">
        <v>585</v>
      </c>
      <c r="C317" t="s">
        <v>16</v>
      </c>
      <c r="D317" t="s">
        <v>16</v>
      </c>
      <c r="E317">
        <v>221</v>
      </c>
    </row>
    <row r="318" spans="1:5" x14ac:dyDescent="0.25">
      <c r="A318">
        <v>1568</v>
      </c>
      <c r="B318" t="s">
        <v>512</v>
      </c>
      <c r="C318" t="s">
        <v>16</v>
      </c>
      <c r="D318" t="s">
        <v>16</v>
      </c>
      <c r="E318">
        <v>424</v>
      </c>
    </row>
    <row r="319" spans="1:5" x14ac:dyDescent="0.25">
      <c r="A319">
        <v>1569</v>
      </c>
      <c r="B319" t="s">
        <v>623</v>
      </c>
      <c r="C319" t="s">
        <v>624</v>
      </c>
      <c r="D319" t="s">
        <v>625</v>
      </c>
      <c r="E319">
        <v>424</v>
      </c>
    </row>
    <row r="320" spans="1:5" x14ac:dyDescent="0.25">
      <c r="A320">
        <v>1570</v>
      </c>
      <c r="B320" t="s">
        <v>626</v>
      </c>
      <c r="C320" t="s">
        <v>627</v>
      </c>
      <c r="D320" t="s">
        <v>628</v>
      </c>
      <c r="E320">
        <v>424</v>
      </c>
    </row>
    <row r="321" spans="1:5" x14ac:dyDescent="0.25">
      <c r="A321">
        <v>1573</v>
      </c>
      <c r="B321" t="s">
        <v>512</v>
      </c>
      <c r="C321" t="s">
        <v>16</v>
      </c>
      <c r="D321" t="s">
        <v>16</v>
      </c>
      <c r="E321">
        <v>79</v>
      </c>
    </row>
    <row r="322" spans="1:5" x14ac:dyDescent="0.25">
      <c r="A322">
        <v>1574</v>
      </c>
      <c r="B322" t="s">
        <v>631</v>
      </c>
      <c r="C322" t="s">
        <v>16</v>
      </c>
      <c r="D322" t="s">
        <v>632</v>
      </c>
      <c r="E322">
        <v>79</v>
      </c>
    </row>
    <row r="323" spans="1:5" x14ac:dyDescent="0.25">
      <c r="A323">
        <v>1575</v>
      </c>
      <c r="B323" t="s">
        <v>633</v>
      </c>
      <c r="C323" t="s">
        <v>634</v>
      </c>
      <c r="D323" t="s">
        <v>16</v>
      </c>
      <c r="E323">
        <v>126</v>
      </c>
    </row>
    <row r="324" spans="1:5" x14ac:dyDescent="0.25">
      <c r="A324">
        <v>1576</v>
      </c>
      <c r="B324" t="s">
        <v>635</v>
      </c>
      <c r="C324" t="s">
        <v>16</v>
      </c>
      <c r="D324" t="s">
        <v>636</v>
      </c>
      <c r="E324">
        <v>241</v>
      </c>
    </row>
    <row r="325" spans="1:5" x14ac:dyDescent="0.25">
      <c r="A325">
        <v>1577</v>
      </c>
      <c r="B325" t="s">
        <v>637</v>
      </c>
      <c r="C325" t="s">
        <v>16</v>
      </c>
      <c r="D325" t="s">
        <v>16</v>
      </c>
      <c r="E325">
        <v>449</v>
      </c>
    </row>
    <row r="326" spans="1:5" x14ac:dyDescent="0.25">
      <c r="A326">
        <v>1578</v>
      </c>
      <c r="B326" t="s">
        <v>288</v>
      </c>
      <c r="C326" t="s">
        <v>16</v>
      </c>
      <c r="D326" t="s">
        <v>638</v>
      </c>
      <c r="E326">
        <v>221</v>
      </c>
    </row>
    <row r="327" spans="1:5" x14ac:dyDescent="0.25">
      <c r="A327">
        <v>1579</v>
      </c>
      <c r="B327" t="s">
        <v>639</v>
      </c>
      <c r="C327" t="s">
        <v>640</v>
      </c>
      <c r="D327" t="s">
        <v>16</v>
      </c>
      <c r="E327">
        <v>438</v>
      </c>
    </row>
    <row r="328" spans="1:5" x14ac:dyDescent="0.25">
      <c r="A328">
        <v>1581</v>
      </c>
      <c r="B328" t="s">
        <v>641</v>
      </c>
      <c r="C328" t="s">
        <v>16</v>
      </c>
      <c r="D328" t="s">
        <v>642</v>
      </c>
      <c r="E328">
        <v>326</v>
      </c>
    </row>
    <row r="329" spans="1:5" x14ac:dyDescent="0.25">
      <c r="A329">
        <v>1582</v>
      </c>
      <c r="B329" t="s">
        <v>643</v>
      </c>
      <c r="C329" t="s">
        <v>644</v>
      </c>
      <c r="D329" t="s">
        <v>16</v>
      </c>
      <c r="E329">
        <v>87</v>
      </c>
    </row>
    <row r="330" spans="1:5" x14ac:dyDescent="0.25">
      <c r="A330">
        <v>1584</v>
      </c>
      <c r="B330" t="s">
        <v>646</v>
      </c>
      <c r="C330" t="s">
        <v>647</v>
      </c>
      <c r="D330" t="s">
        <v>16</v>
      </c>
      <c r="E330">
        <v>409</v>
      </c>
    </row>
    <row r="331" spans="1:5" x14ac:dyDescent="0.25">
      <c r="A331">
        <v>1586</v>
      </c>
      <c r="B331" t="s">
        <v>649</v>
      </c>
      <c r="C331" t="s">
        <v>16</v>
      </c>
      <c r="D331" t="s">
        <v>16</v>
      </c>
      <c r="E331">
        <v>327</v>
      </c>
    </row>
    <row r="332" spans="1:5" x14ac:dyDescent="0.25">
      <c r="A332">
        <v>1587</v>
      </c>
      <c r="B332" t="s">
        <v>1175</v>
      </c>
      <c r="C332" t="s">
        <v>16</v>
      </c>
      <c r="D332" t="s">
        <v>1183</v>
      </c>
      <c r="E332">
        <v>339</v>
      </c>
    </row>
    <row r="333" spans="1:5" x14ac:dyDescent="0.25">
      <c r="A333">
        <v>1589</v>
      </c>
      <c r="B333" t="s">
        <v>637</v>
      </c>
      <c r="C333" t="s">
        <v>16</v>
      </c>
      <c r="D333" t="s">
        <v>16</v>
      </c>
      <c r="E333">
        <v>137</v>
      </c>
    </row>
    <row r="334" spans="1:5" x14ac:dyDescent="0.25">
      <c r="A334">
        <v>1590</v>
      </c>
      <c r="B334" t="s">
        <v>650</v>
      </c>
      <c r="C334" t="s">
        <v>651</v>
      </c>
      <c r="D334" t="s">
        <v>652</v>
      </c>
      <c r="E334">
        <v>79</v>
      </c>
    </row>
    <row r="335" spans="1:5" x14ac:dyDescent="0.25">
      <c r="A335">
        <v>1591</v>
      </c>
      <c r="B335" t="s">
        <v>396</v>
      </c>
      <c r="C335" t="s">
        <v>16</v>
      </c>
      <c r="D335" t="s">
        <v>653</v>
      </c>
      <c r="E335">
        <v>387</v>
      </c>
    </row>
    <row r="336" spans="1:5" x14ac:dyDescent="0.25">
      <c r="A336">
        <v>1593</v>
      </c>
      <c r="B336" t="s">
        <v>1913</v>
      </c>
      <c r="C336" t="s">
        <v>16</v>
      </c>
      <c r="D336" t="s">
        <v>16</v>
      </c>
      <c r="E336">
        <v>208</v>
      </c>
    </row>
    <row r="337" spans="1:5" x14ac:dyDescent="0.25">
      <c r="A337">
        <v>1594</v>
      </c>
      <c r="B337" t="s">
        <v>655</v>
      </c>
      <c r="C337" t="s">
        <v>656</v>
      </c>
      <c r="D337" t="s">
        <v>16</v>
      </c>
      <c r="E337">
        <v>86</v>
      </c>
    </row>
    <row r="338" spans="1:5" x14ac:dyDescent="0.25">
      <c r="A338">
        <v>1596</v>
      </c>
      <c r="B338" t="s">
        <v>657</v>
      </c>
      <c r="C338" t="s">
        <v>16</v>
      </c>
      <c r="D338" t="s">
        <v>16</v>
      </c>
      <c r="E338">
        <v>317</v>
      </c>
    </row>
    <row r="339" spans="1:5" x14ac:dyDescent="0.25">
      <c r="A339">
        <v>1598</v>
      </c>
      <c r="B339" t="s">
        <v>658</v>
      </c>
      <c r="C339" t="s">
        <v>16</v>
      </c>
      <c r="D339" t="s">
        <v>16</v>
      </c>
      <c r="E339">
        <v>294</v>
      </c>
    </row>
    <row r="340" spans="1:5" x14ac:dyDescent="0.25">
      <c r="A340">
        <v>1600</v>
      </c>
      <c r="B340" t="s">
        <v>512</v>
      </c>
      <c r="C340" t="s">
        <v>16</v>
      </c>
      <c r="D340" t="s">
        <v>16</v>
      </c>
      <c r="E340">
        <v>427</v>
      </c>
    </row>
    <row r="341" spans="1:5" x14ac:dyDescent="0.25">
      <c r="A341">
        <v>1604</v>
      </c>
      <c r="B341" t="s">
        <v>659</v>
      </c>
      <c r="C341" t="s">
        <v>660</v>
      </c>
      <c r="D341" t="s">
        <v>661</v>
      </c>
      <c r="E341">
        <v>57</v>
      </c>
    </row>
    <row r="342" spans="1:5" x14ac:dyDescent="0.25">
      <c r="A342">
        <v>1605</v>
      </c>
      <c r="B342" t="s">
        <v>662</v>
      </c>
      <c r="C342" t="s">
        <v>663</v>
      </c>
      <c r="D342" t="s">
        <v>16</v>
      </c>
      <c r="E342">
        <v>149</v>
      </c>
    </row>
    <row r="343" spans="1:5" x14ac:dyDescent="0.25">
      <c r="A343">
        <v>1606</v>
      </c>
      <c r="B343" t="s">
        <v>89</v>
      </c>
      <c r="C343" t="s">
        <v>16</v>
      </c>
      <c r="D343" t="s">
        <v>664</v>
      </c>
      <c r="E343">
        <v>433</v>
      </c>
    </row>
    <row r="344" spans="1:5" x14ac:dyDescent="0.25">
      <c r="A344">
        <v>1607</v>
      </c>
      <c r="B344" t="s">
        <v>585</v>
      </c>
      <c r="C344" t="s">
        <v>16</v>
      </c>
      <c r="D344" t="s">
        <v>16</v>
      </c>
      <c r="E344">
        <v>410</v>
      </c>
    </row>
    <row r="345" spans="1:5" x14ac:dyDescent="0.25">
      <c r="A345">
        <v>1608</v>
      </c>
      <c r="B345" t="s">
        <v>665</v>
      </c>
      <c r="C345" t="s">
        <v>666</v>
      </c>
      <c r="D345" t="s">
        <v>16</v>
      </c>
      <c r="E345">
        <v>132</v>
      </c>
    </row>
    <row r="346" spans="1:5" x14ac:dyDescent="0.25">
      <c r="A346">
        <v>1609</v>
      </c>
      <c r="B346" t="s">
        <v>667</v>
      </c>
      <c r="C346" t="s">
        <v>668</v>
      </c>
      <c r="D346" t="s">
        <v>16</v>
      </c>
      <c r="E346">
        <v>410</v>
      </c>
    </row>
    <row r="347" spans="1:5" x14ac:dyDescent="0.25">
      <c r="A347">
        <v>1610</v>
      </c>
      <c r="B347" t="s">
        <v>669</v>
      </c>
      <c r="C347" t="s">
        <v>668</v>
      </c>
      <c r="D347" t="s">
        <v>16</v>
      </c>
      <c r="E347">
        <v>410</v>
      </c>
    </row>
    <row r="348" spans="1:5" x14ac:dyDescent="0.25">
      <c r="A348">
        <v>1612</v>
      </c>
      <c r="B348" t="s">
        <v>1925</v>
      </c>
      <c r="C348" t="s">
        <v>16</v>
      </c>
      <c r="D348" t="s">
        <v>670</v>
      </c>
      <c r="E348">
        <v>156</v>
      </c>
    </row>
    <row r="349" spans="1:5" x14ac:dyDescent="0.25">
      <c r="A349">
        <v>1614</v>
      </c>
      <c r="B349" t="s">
        <v>671</v>
      </c>
      <c r="C349" t="s">
        <v>672</v>
      </c>
      <c r="D349" t="s">
        <v>16</v>
      </c>
      <c r="E349">
        <v>480</v>
      </c>
    </row>
    <row r="350" spans="1:5" x14ac:dyDescent="0.25">
      <c r="A350">
        <v>1615</v>
      </c>
      <c r="B350" t="s">
        <v>673</v>
      </c>
      <c r="C350" t="s">
        <v>674</v>
      </c>
      <c r="D350" t="s">
        <v>674</v>
      </c>
      <c r="E350">
        <v>292</v>
      </c>
    </row>
    <row r="351" spans="1:5" x14ac:dyDescent="0.25">
      <c r="A351">
        <v>1618</v>
      </c>
      <c r="B351" t="s">
        <v>675</v>
      </c>
      <c r="C351" t="s">
        <v>676</v>
      </c>
      <c r="D351" t="s">
        <v>16</v>
      </c>
      <c r="E351">
        <v>261</v>
      </c>
    </row>
    <row r="352" spans="1:5" x14ac:dyDescent="0.25">
      <c r="A352">
        <v>1620</v>
      </c>
      <c r="B352" t="s">
        <v>677</v>
      </c>
      <c r="C352" t="s">
        <v>678</v>
      </c>
      <c r="D352" t="s">
        <v>679</v>
      </c>
      <c r="E352">
        <v>104</v>
      </c>
    </row>
    <row r="353" spans="1:5" x14ac:dyDescent="0.25">
      <c r="A353">
        <v>1621</v>
      </c>
      <c r="B353" t="s">
        <v>680</v>
      </c>
      <c r="C353" t="s">
        <v>681</v>
      </c>
      <c r="D353" t="s">
        <v>16</v>
      </c>
      <c r="E353">
        <v>104</v>
      </c>
    </row>
    <row r="354" spans="1:5" x14ac:dyDescent="0.25">
      <c r="A354">
        <v>1622</v>
      </c>
      <c r="B354" t="s">
        <v>682</v>
      </c>
      <c r="C354" t="s">
        <v>16</v>
      </c>
      <c r="D354" t="s">
        <v>683</v>
      </c>
      <c r="E354">
        <v>441</v>
      </c>
    </row>
    <row r="355" spans="1:5" x14ac:dyDescent="0.25">
      <c r="A355">
        <v>1623</v>
      </c>
      <c r="B355" t="s">
        <v>684</v>
      </c>
      <c r="C355" t="s">
        <v>16</v>
      </c>
      <c r="D355" t="s">
        <v>685</v>
      </c>
      <c r="E355">
        <v>364</v>
      </c>
    </row>
    <row r="356" spans="1:5" x14ac:dyDescent="0.25">
      <c r="A356">
        <v>1625</v>
      </c>
      <c r="B356" t="s">
        <v>686</v>
      </c>
      <c r="C356" t="s">
        <v>16</v>
      </c>
      <c r="D356" t="s">
        <v>687</v>
      </c>
      <c r="E356">
        <v>94</v>
      </c>
    </row>
    <row r="357" spans="1:5" x14ac:dyDescent="0.25">
      <c r="A357">
        <v>1627</v>
      </c>
      <c r="B357" t="s">
        <v>688</v>
      </c>
      <c r="C357" t="s">
        <v>16</v>
      </c>
      <c r="D357" t="s">
        <v>689</v>
      </c>
      <c r="E357">
        <v>477</v>
      </c>
    </row>
    <row r="358" spans="1:5" x14ac:dyDescent="0.25">
      <c r="A358">
        <v>1628</v>
      </c>
      <c r="B358" t="s">
        <v>585</v>
      </c>
      <c r="C358" t="s">
        <v>16</v>
      </c>
      <c r="D358" t="s">
        <v>16</v>
      </c>
      <c r="E358">
        <v>217</v>
      </c>
    </row>
    <row r="359" spans="1:5" x14ac:dyDescent="0.25">
      <c r="A359">
        <v>1630</v>
      </c>
      <c r="B359" t="s">
        <v>691</v>
      </c>
      <c r="C359" t="s">
        <v>16</v>
      </c>
      <c r="D359" t="s">
        <v>692</v>
      </c>
      <c r="E359">
        <v>414</v>
      </c>
    </row>
    <row r="360" spans="1:5" x14ac:dyDescent="0.25">
      <c r="A360">
        <v>1631</v>
      </c>
      <c r="B360" t="s">
        <v>693</v>
      </c>
      <c r="C360" t="s">
        <v>16</v>
      </c>
      <c r="D360" t="s">
        <v>16</v>
      </c>
      <c r="E360">
        <v>414</v>
      </c>
    </row>
    <row r="361" spans="1:5" x14ac:dyDescent="0.25">
      <c r="A361">
        <v>1632</v>
      </c>
      <c r="B361" t="s">
        <v>585</v>
      </c>
      <c r="C361" t="s">
        <v>16</v>
      </c>
      <c r="D361" t="s">
        <v>16</v>
      </c>
      <c r="E361">
        <v>156</v>
      </c>
    </row>
    <row r="362" spans="1:5" x14ac:dyDescent="0.25">
      <c r="A362">
        <v>1633</v>
      </c>
      <c r="B362" t="s">
        <v>694</v>
      </c>
      <c r="C362" t="s">
        <v>16</v>
      </c>
      <c r="D362" t="s">
        <v>695</v>
      </c>
      <c r="E362">
        <v>257</v>
      </c>
    </row>
    <row r="363" spans="1:5" x14ac:dyDescent="0.25">
      <c r="A363">
        <v>1635</v>
      </c>
      <c r="B363" t="s">
        <v>15861</v>
      </c>
      <c r="C363" t="s">
        <v>16</v>
      </c>
      <c r="D363" t="s">
        <v>2299</v>
      </c>
      <c r="E363">
        <v>351</v>
      </c>
    </row>
    <row r="364" spans="1:5" x14ac:dyDescent="0.25">
      <c r="A364">
        <v>1637</v>
      </c>
      <c r="B364" t="s">
        <v>698</v>
      </c>
      <c r="C364" t="s">
        <v>16</v>
      </c>
      <c r="D364" t="s">
        <v>699</v>
      </c>
      <c r="E364">
        <v>293</v>
      </c>
    </row>
    <row r="365" spans="1:5" x14ac:dyDescent="0.25">
      <c r="A365">
        <v>1638</v>
      </c>
      <c r="B365" t="s">
        <v>700</v>
      </c>
      <c r="C365" t="s">
        <v>16</v>
      </c>
      <c r="D365" t="s">
        <v>701</v>
      </c>
      <c r="E365">
        <v>24</v>
      </c>
    </row>
    <row r="366" spans="1:5" x14ac:dyDescent="0.25">
      <c r="A366">
        <v>1641</v>
      </c>
      <c r="B366" t="s">
        <v>702</v>
      </c>
      <c r="C366" t="s">
        <v>16</v>
      </c>
      <c r="D366" t="s">
        <v>16</v>
      </c>
      <c r="E366">
        <v>68</v>
      </c>
    </row>
    <row r="367" spans="1:5" x14ac:dyDescent="0.25">
      <c r="A367">
        <v>1642</v>
      </c>
      <c r="B367" t="s">
        <v>703</v>
      </c>
      <c r="C367" t="s">
        <v>16</v>
      </c>
      <c r="D367" t="s">
        <v>704</v>
      </c>
      <c r="E367">
        <v>29</v>
      </c>
    </row>
    <row r="368" spans="1:5" x14ac:dyDescent="0.25">
      <c r="A368">
        <v>1645</v>
      </c>
      <c r="B368" t="s">
        <v>684</v>
      </c>
      <c r="C368" t="s">
        <v>16</v>
      </c>
      <c r="D368" t="s">
        <v>685</v>
      </c>
      <c r="E368">
        <v>106</v>
      </c>
    </row>
    <row r="369" spans="1:5" x14ac:dyDescent="0.25">
      <c r="A369">
        <v>1646</v>
      </c>
      <c r="B369" t="s">
        <v>706</v>
      </c>
      <c r="C369" t="s">
        <v>16</v>
      </c>
      <c r="D369" t="s">
        <v>707</v>
      </c>
      <c r="E369">
        <v>217</v>
      </c>
    </row>
    <row r="370" spans="1:5" x14ac:dyDescent="0.25">
      <c r="A370">
        <v>1649</v>
      </c>
      <c r="B370" t="s">
        <v>708</v>
      </c>
      <c r="C370" t="s">
        <v>16</v>
      </c>
      <c r="D370" t="s">
        <v>16</v>
      </c>
      <c r="E370">
        <v>276</v>
      </c>
    </row>
    <row r="371" spans="1:5" x14ac:dyDescent="0.25">
      <c r="A371">
        <v>1650</v>
      </c>
      <c r="B371" t="s">
        <v>544</v>
      </c>
      <c r="C371" t="s">
        <v>16</v>
      </c>
      <c r="D371" t="s">
        <v>16</v>
      </c>
      <c r="E371">
        <v>73</v>
      </c>
    </row>
    <row r="372" spans="1:5" x14ac:dyDescent="0.25">
      <c r="A372">
        <v>1652</v>
      </c>
      <c r="B372" t="s">
        <v>505</v>
      </c>
      <c r="C372" t="s">
        <v>16</v>
      </c>
      <c r="D372" t="s">
        <v>709</v>
      </c>
      <c r="E372">
        <v>362</v>
      </c>
    </row>
    <row r="373" spans="1:5" x14ac:dyDescent="0.25">
      <c r="A373">
        <v>1653</v>
      </c>
      <c r="B373" t="s">
        <v>710</v>
      </c>
      <c r="C373" t="s">
        <v>711</v>
      </c>
      <c r="D373" t="s">
        <v>16</v>
      </c>
      <c r="E373">
        <v>24</v>
      </c>
    </row>
    <row r="374" spans="1:5" x14ac:dyDescent="0.25">
      <c r="A374">
        <v>1654</v>
      </c>
      <c r="B374" t="s">
        <v>712</v>
      </c>
      <c r="C374" t="s">
        <v>16</v>
      </c>
      <c r="D374" t="s">
        <v>713</v>
      </c>
      <c r="E374">
        <v>67</v>
      </c>
    </row>
    <row r="375" spans="1:5" x14ac:dyDescent="0.25">
      <c r="A375">
        <v>1656</v>
      </c>
      <c r="B375" t="s">
        <v>715</v>
      </c>
      <c r="C375" t="s">
        <v>716</v>
      </c>
      <c r="D375" t="s">
        <v>16</v>
      </c>
      <c r="E375">
        <v>453</v>
      </c>
    </row>
    <row r="376" spans="1:5" x14ac:dyDescent="0.25">
      <c r="A376">
        <v>1658</v>
      </c>
      <c r="B376" t="s">
        <v>717</v>
      </c>
      <c r="C376" t="s">
        <v>16</v>
      </c>
      <c r="D376" t="s">
        <v>718</v>
      </c>
      <c r="E376">
        <v>222</v>
      </c>
    </row>
    <row r="377" spans="1:5" x14ac:dyDescent="0.25">
      <c r="A377">
        <v>1659</v>
      </c>
      <c r="B377" t="s">
        <v>127</v>
      </c>
      <c r="C377" t="s">
        <v>16</v>
      </c>
      <c r="D377" t="s">
        <v>16</v>
      </c>
      <c r="E377">
        <v>441</v>
      </c>
    </row>
    <row r="378" spans="1:5" x14ac:dyDescent="0.25">
      <c r="A378">
        <v>1660</v>
      </c>
      <c r="B378" t="s">
        <v>719</v>
      </c>
      <c r="C378" t="s">
        <v>720</v>
      </c>
      <c r="D378" t="s">
        <v>16</v>
      </c>
      <c r="E378">
        <v>404</v>
      </c>
    </row>
    <row r="379" spans="1:5" x14ac:dyDescent="0.25">
      <c r="A379">
        <v>1661</v>
      </c>
      <c r="B379" t="s">
        <v>721</v>
      </c>
      <c r="C379" t="s">
        <v>722</v>
      </c>
      <c r="D379" t="s">
        <v>16</v>
      </c>
      <c r="E379">
        <v>223</v>
      </c>
    </row>
    <row r="380" spans="1:5" x14ac:dyDescent="0.25">
      <c r="A380">
        <v>1663</v>
      </c>
      <c r="B380" t="s">
        <v>723</v>
      </c>
      <c r="C380" t="s">
        <v>724</v>
      </c>
      <c r="D380" t="s">
        <v>16</v>
      </c>
      <c r="E380">
        <v>457</v>
      </c>
    </row>
    <row r="381" spans="1:5" x14ac:dyDescent="0.25">
      <c r="A381">
        <v>1664</v>
      </c>
      <c r="B381" t="s">
        <v>512</v>
      </c>
      <c r="C381" t="s">
        <v>16</v>
      </c>
      <c r="D381" t="s">
        <v>16</v>
      </c>
      <c r="E381">
        <v>457</v>
      </c>
    </row>
    <row r="382" spans="1:5" x14ac:dyDescent="0.25">
      <c r="A382">
        <v>1665</v>
      </c>
      <c r="B382" t="s">
        <v>725</v>
      </c>
      <c r="C382" t="s">
        <v>722</v>
      </c>
      <c r="D382" t="s">
        <v>16</v>
      </c>
      <c r="E382">
        <v>479</v>
      </c>
    </row>
    <row r="383" spans="1:5" x14ac:dyDescent="0.25">
      <c r="A383">
        <v>1666</v>
      </c>
      <c r="B383" t="s">
        <v>726</v>
      </c>
      <c r="C383" t="s">
        <v>16</v>
      </c>
      <c r="D383" t="s">
        <v>727</v>
      </c>
      <c r="E383">
        <v>28</v>
      </c>
    </row>
    <row r="384" spans="1:5" x14ac:dyDescent="0.25">
      <c r="A384">
        <v>1667</v>
      </c>
      <c r="B384" t="s">
        <v>728</v>
      </c>
      <c r="C384" t="s">
        <v>16</v>
      </c>
      <c r="D384" t="s">
        <v>729</v>
      </c>
      <c r="E384">
        <v>117</v>
      </c>
    </row>
    <row r="385" spans="1:5" x14ac:dyDescent="0.25">
      <c r="A385">
        <v>1668</v>
      </c>
      <c r="B385" t="s">
        <v>730</v>
      </c>
      <c r="C385" t="s">
        <v>16</v>
      </c>
      <c r="D385" t="s">
        <v>16</v>
      </c>
      <c r="E385">
        <v>222</v>
      </c>
    </row>
    <row r="386" spans="1:5" x14ac:dyDescent="0.25">
      <c r="A386">
        <v>1669</v>
      </c>
      <c r="B386" t="s">
        <v>731</v>
      </c>
      <c r="C386" t="s">
        <v>16</v>
      </c>
      <c r="D386" t="s">
        <v>732</v>
      </c>
      <c r="E386">
        <v>377</v>
      </c>
    </row>
    <row r="387" spans="1:5" x14ac:dyDescent="0.25">
      <c r="A387">
        <v>1670</v>
      </c>
      <c r="B387" t="s">
        <v>592</v>
      </c>
      <c r="C387" t="s">
        <v>16</v>
      </c>
      <c r="D387" t="s">
        <v>733</v>
      </c>
      <c r="E387">
        <v>305</v>
      </c>
    </row>
    <row r="388" spans="1:5" x14ac:dyDescent="0.25">
      <c r="A388">
        <v>1671</v>
      </c>
      <c r="B388" t="s">
        <v>396</v>
      </c>
      <c r="C388" t="s">
        <v>16</v>
      </c>
      <c r="D388" t="s">
        <v>734</v>
      </c>
      <c r="E388">
        <v>81</v>
      </c>
    </row>
    <row r="389" spans="1:5" x14ac:dyDescent="0.25">
      <c r="A389">
        <v>1675</v>
      </c>
      <c r="B389" t="s">
        <v>585</v>
      </c>
      <c r="C389" t="s">
        <v>16</v>
      </c>
      <c r="D389" t="s">
        <v>16</v>
      </c>
      <c r="E389">
        <v>81</v>
      </c>
    </row>
    <row r="390" spans="1:5" x14ac:dyDescent="0.25">
      <c r="A390">
        <v>1676</v>
      </c>
      <c r="B390" t="s">
        <v>735</v>
      </c>
      <c r="C390" t="s">
        <v>736</v>
      </c>
      <c r="D390" t="s">
        <v>737</v>
      </c>
      <c r="E390">
        <v>487</v>
      </c>
    </row>
    <row r="391" spans="1:5" x14ac:dyDescent="0.25">
      <c r="A391">
        <v>1677</v>
      </c>
      <c r="B391" t="s">
        <v>738</v>
      </c>
      <c r="C391" t="s">
        <v>16</v>
      </c>
      <c r="D391" t="s">
        <v>16</v>
      </c>
      <c r="E391">
        <v>435</v>
      </c>
    </row>
    <row r="392" spans="1:5" x14ac:dyDescent="0.25">
      <c r="A392">
        <v>1678</v>
      </c>
      <c r="B392" t="s">
        <v>739</v>
      </c>
      <c r="C392" t="s">
        <v>16</v>
      </c>
      <c r="D392" t="s">
        <v>740</v>
      </c>
      <c r="E392">
        <v>180</v>
      </c>
    </row>
    <row r="393" spans="1:5" x14ac:dyDescent="0.25">
      <c r="A393">
        <v>1679</v>
      </c>
      <c r="B393" t="s">
        <v>585</v>
      </c>
      <c r="C393" t="s">
        <v>16</v>
      </c>
      <c r="D393" t="s">
        <v>16</v>
      </c>
      <c r="E393">
        <v>196</v>
      </c>
    </row>
    <row r="394" spans="1:5" x14ac:dyDescent="0.25">
      <c r="A394">
        <v>1683</v>
      </c>
      <c r="B394" t="s">
        <v>741</v>
      </c>
      <c r="C394" t="s">
        <v>742</v>
      </c>
      <c r="D394" t="s">
        <v>743</v>
      </c>
      <c r="E394">
        <v>407</v>
      </c>
    </row>
    <row r="395" spans="1:5" x14ac:dyDescent="0.25">
      <c r="A395">
        <v>1685</v>
      </c>
      <c r="B395" t="s">
        <v>744</v>
      </c>
      <c r="C395" t="s">
        <v>745</v>
      </c>
      <c r="D395" t="s">
        <v>746</v>
      </c>
      <c r="E395">
        <v>450</v>
      </c>
    </row>
    <row r="396" spans="1:5" x14ac:dyDescent="0.25">
      <c r="A396">
        <v>1687</v>
      </c>
      <c r="B396" t="s">
        <v>747</v>
      </c>
      <c r="C396" t="s">
        <v>748</v>
      </c>
      <c r="D396" t="s">
        <v>749</v>
      </c>
      <c r="E396">
        <v>424</v>
      </c>
    </row>
    <row r="397" spans="1:5" x14ac:dyDescent="0.25">
      <c r="A397">
        <v>1688</v>
      </c>
      <c r="B397" t="s">
        <v>750</v>
      </c>
      <c r="C397" t="s">
        <v>16</v>
      </c>
      <c r="D397" t="s">
        <v>751</v>
      </c>
      <c r="E397">
        <v>434</v>
      </c>
    </row>
    <row r="398" spans="1:5" x14ac:dyDescent="0.25">
      <c r="A398">
        <v>1692</v>
      </c>
      <c r="B398" t="s">
        <v>753</v>
      </c>
      <c r="C398" t="s">
        <v>754</v>
      </c>
      <c r="D398" t="s">
        <v>16</v>
      </c>
      <c r="E398">
        <v>424</v>
      </c>
    </row>
    <row r="399" spans="1:5" x14ac:dyDescent="0.25">
      <c r="A399">
        <v>1694</v>
      </c>
      <c r="B399" t="s">
        <v>755</v>
      </c>
      <c r="C399" t="s">
        <v>16</v>
      </c>
      <c r="D399" t="s">
        <v>756</v>
      </c>
      <c r="E399">
        <v>135</v>
      </c>
    </row>
    <row r="400" spans="1:5" x14ac:dyDescent="0.25">
      <c r="A400">
        <v>1696</v>
      </c>
      <c r="B400" t="s">
        <v>757</v>
      </c>
      <c r="C400" t="s">
        <v>16</v>
      </c>
      <c r="D400" t="s">
        <v>758</v>
      </c>
      <c r="E400">
        <v>120</v>
      </c>
    </row>
    <row r="401" spans="1:5" x14ac:dyDescent="0.25">
      <c r="A401">
        <v>1698</v>
      </c>
      <c r="B401" t="s">
        <v>118</v>
      </c>
      <c r="C401" t="s">
        <v>16</v>
      </c>
      <c r="D401" t="s">
        <v>759</v>
      </c>
      <c r="E401">
        <v>306</v>
      </c>
    </row>
    <row r="402" spans="1:5" x14ac:dyDescent="0.25">
      <c r="A402">
        <v>1699</v>
      </c>
      <c r="B402" t="s">
        <v>592</v>
      </c>
      <c r="C402" t="s">
        <v>16</v>
      </c>
      <c r="D402" t="s">
        <v>760</v>
      </c>
      <c r="E402">
        <v>306</v>
      </c>
    </row>
    <row r="403" spans="1:5" x14ac:dyDescent="0.25">
      <c r="A403">
        <v>1700</v>
      </c>
      <c r="B403" t="s">
        <v>361</v>
      </c>
      <c r="C403" t="s">
        <v>16</v>
      </c>
      <c r="D403" t="s">
        <v>761</v>
      </c>
      <c r="E403">
        <v>306</v>
      </c>
    </row>
    <row r="404" spans="1:5" x14ac:dyDescent="0.25">
      <c r="A404">
        <v>1702</v>
      </c>
      <c r="B404" t="s">
        <v>762</v>
      </c>
      <c r="C404" t="s">
        <v>763</v>
      </c>
      <c r="D404" t="s">
        <v>764</v>
      </c>
      <c r="E404">
        <v>149</v>
      </c>
    </row>
    <row r="405" spans="1:5" x14ac:dyDescent="0.25">
      <c r="A405">
        <v>1707</v>
      </c>
      <c r="B405" t="s">
        <v>766</v>
      </c>
      <c r="C405" t="s">
        <v>16</v>
      </c>
      <c r="D405" t="s">
        <v>16</v>
      </c>
      <c r="E405">
        <v>316</v>
      </c>
    </row>
    <row r="406" spans="1:5" x14ac:dyDescent="0.25">
      <c r="A406">
        <v>1712</v>
      </c>
      <c r="B406" t="s">
        <v>768</v>
      </c>
      <c r="C406" t="s">
        <v>769</v>
      </c>
      <c r="D406" t="s">
        <v>16</v>
      </c>
      <c r="E406">
        <v>126</v>
      </c>
    </row>
    <row r="407" spans="1:5" x14ac:dyDescent="0.25">
      <c r="A407">
        <v>1713</v>
      </c>
      <c r="B407" t="s">
        <v>770</v>
      </c>
      <c r="C407" t="s">
        <v>16</v>
      </c>
      <c r="D407" t="s">
        <v>771</v>
      </c>
      <c r="E407">
        <v>60</v>
      </c>
    </row>
    <row r="408" spans="1:5" x14ac:dyDescent="0.25">
      <c r="A408">
        <v>1718</v>
      </c>
      <c r="B408" t="s">
        <v>772</v>
      </c>
      <c r="C408" t="s">
        <v>773</v>
      </c>
      <c r="D408" t="s">
        <v>16</v>
      </c>
      <c r="E408">
        <v>424</v>
      </c>
    </row>
    <row r="409" spans="1:5" x14ac:dyDescent="0.25">
      <c r="A409">
        <v>1719</v>
      </c>
      <c r="B409" t="s">
        <v>774</v>
      </c>
      <c r="C409" t="s">
        <v>16</v>
      </c>
      <c r="D409" t="s">
        <v>775</v>
      </c>
      <c r="E409">
        <v>44</v>
      </c>
    </row>
    <row r="410" spans="1:5" x14ac:dyDescent="0.25">
      <c r="A410">
        <v>1721</v>
      </c>
      <c r="B410" t="s">
        <v>776</v>
      </c>
      <c r="C410" t="s">
        <v>777</v>
      </c>
      <c r="D410" t="s">
        <v>16</v>
      </c>
      <c r="E410">
        <v>487</v>
      </c>
    </row>
    <row r="411" spans="1:5" x14ac:dyDescent="0.25">
      <c r="A411">
        <v>1722</v>
      </c>
      <c r="B411" t="s">
        <v>585</v>
      </c>
      <c r="C411" t="s">
        <v>16</v>
      </c>
      <c r="D411" t="s">
        <v>16</v>
      </c>
      <c r="E411">
        <v>434</v>
      </c>
    </row>
    <row r="412" spans="1:5" x14ac:dyDescent="0.25">
      <c r="A412">
        <v>1723</v>
      </c>
      <c r="B412" t="s">
        <v>778</v>
      </c>
      <c r="C412" t="s">
        <v>779</v>
      </c>
      <c r="D412" t="s">
        <v>16</v>
      </c>
      <c r="E412">
        <v>424</v>
      </c>
    </row>
    <row r="413" spans="1:5" x14ac:dyDescent="0.25">
      <c r="A413">
        <v>1726</v>
      </c>
      <c r="B413" t="s">
        <v>780</v>
      </c>
      <c r="C413" t="s">
        <v>781</v>
      </c>
      <c r="D413" t="s">
        <v>16</v>
      </c>
      <c r="E413">
        <v>175</v>
      </c>
    </row>
    <row r="414" spans="1:5" x14ac:dyDescent="0.25">
      <c r="A414">
        <v>1729</v>
      </c>
      <c r="B414" t="s">
        <v>782</v>
      </c>
      <c r="C414" t="s">
        <v>783</v>
      </c>
      <c r="D414" t="s">
        <v>784</v>
      </c>
      <c r="E414">
        <v>450</v>
      </c>
    </row>
    <row r="415" spans="1:5" x14ac:dyDescent="0.25">
      <c r="A415">
        <v>1730</v>
      </c>
      <c r="B415" t="s">
        <v>785</v>
      </c>
      <c r="C415" t="s">
        <v>786</v>
      </c>
      <c r="D415" t="s">
        <v>787</v>
      </c>
      <c r="E415">
        <v>450</v>
      </c>
    </row>
    <row r="416" spans="1:5" x14ac:dyDescent="0.25">
      <c r="A416">
        <v>1731</v>
      </c>
      <c r="B416" t="s">
        <v>585</v>
      </c>
      <c r="C416" t="s">
        <v>16</v>
      </c>
      <c r="D416" t="s">
        <v>16</v>
      </c>
      <c r="E416">
        <v>407</v>
      </c>
    </row>
    <row r="417" spans="1:5" x14ac:dyDescent="0.25">
      <c r="A417">
        <v>1732</v>
      </c>
      <c r="B417" t="s">
        <v>788</v>
      </c>
      <c r="C417" t="s">
        <v>16</v>
      </c>
      <c r="D417" t="s">
        <v>789</v>
      </c>
      <c r="E417">
        <v>36</v>
      </c>
    </row>
    <row r="418" spans="1:5" x14ac:dyDescent="0.25">
      <c r="A418">
        <v>1733</v>
      </c>
      <c r="B418" t="s">
        <v>790</v>
      </c>
      <c r="C418" t="s">
        <v>16</v>
      </c>
      <c r="D418" t="s">
        <v>791</v>
      </c>
      <c r="E418">
        <v>390</v>
      </c>
    </row>
    <row r="419" spans="1:5" x14ac:dyDescent="0.25">
      <c r="A419">
        <v>1734</v>
      </c>
      <c r="B419" t="s">
        <v>585</v>
      </c>
      <c r="C419" t="s">
        <v>16</v>
      </c>
      <c r="D419" t="s">
        <v>16</v>
      </c>
      <c r="E419">
        <v>223</v>
      </c>
    </row>
    <row r="420" spans="1:5" x14ac:dyDescent="0.25">
      <c r="A420">
        <v>1735</v>
      </c>
      <c r="B420" t="s">
        <v>792</v>
      </c>
      <c r="C420" t="s">
        <v>16</v>
      </c>
      <c r="D420" t="s">
        <v>16</v>
      </c>
      <c r="E420">
        <v>117</v>
      </c>
    </row>
    <row r="421" spans="1:5" x14ac:dyDescent="0.25">
      <c r="A421">
        <v>1736</v>
      </c>
      <c r="B421" t="s">
        <v>793</v>
      </c>
      <c r="C421" t="s">
        <v>16</v>
      </c>
      <c r="D421" t="s">
        <v>794</v>
      </c>
      <c r="E421">
        <v>404</v>
      </c>
    </row>
    <row r="422" spans="1:5" x14ac:dyDescent="0.25">
      <c r="A422">
        <v>1738</v>
      </c>
      <c r="B422" t="s">
        <v>585</v>
      </c>
      <c r="C422" t="s">
        <v>16</v>
      </c>
      <c r="D422" t="s">
        <v>16</v>
      </c>
      <c r="E422">
        <v>117</v>
      </c>
    </row>
    <row r="423" spans="1:5" x14ac:dyDescent="0.25">
      <c r="A423">
        <v>1739</v>
      </c>
      <c r="B423" t="s">
        <v>795</v>
      </c>
      <c r="C423" t="s">
        <v>796</v>
      </c>
      <c r="D423" t="s">
        <v>13153</v>
      </c>
      <c r="E423">
        <v>316</v>
      </c>
    </row>
    <row r="424" spans="1:5" x14ac:dyDescent="0.25">
      <c r="A424">
        <v>1740</v>
      </c>
      <c r="B424" t="s">
        <v>797</v>
      </c>
      <c r="C424" t="s">
        <v>16</v>
      </c>
      <c r="D424" t="s">
        <v>16</v>
      </c>
      <c r="E424">
        <v>407</v>
      </c>
    </row>
    <row r="425" spans="1:5" x14ac:dyDescent="0.25">
      <c r="A425">
        <v>1742</v>
      </c>
      <c r="B425" t="s">
        <v>585</v>
      </c>
      <c r="C425" t="s">
        <v>16</v>
      </c>
      <c r="D425" t="s">
        <v>16</v>
      </c>
      <c r="E425">
        <v>175</v>
      </c>
    </row>
    <row r="426" spans="1:5" x14ac:dyDescent="0.25">
      <c r="A426">
        <v>1743</v>
      </c>
      <c r="B426" t="s">
        <v>512</v>
      </c>
      <c r="C426" t="s">
        <v>16</v>
      </c>
      <c r="D426" t="s">
        <v>16</v>
      </c>
      <c r="E426">
        <v>412</v>
      </c>
    </row>
    <row r="427" spans="1:5" x14ac:dyDescent="0.25">
      <c r="A427">
        <v>1745</v>
      </c>
      <c r="B427" t="s">
        <v>800</v>
      </c>
      <c r="C427" t="s">
        <v>801</v>
      </c>
      <c r="D427" t="s">
        <v>16</v>
      </c>
      <c r="E427">
        <v>424</v>
      </c>
    </row>
    <row r="428" spans="1:5" x14ac:dyDescent="0.25">
      <c r="A428">
        <v>1746</v>
      </c>
      <c r="B428" t="s">
        <v>802</v>
      </c>
      <c r="C428" t="s">
        <v>16</v>
      </c>
      <c r="D428" t="s">
        <v>803</v>
      </c>
      <c r="E428">
        <v>59</v>
      </c>
    </row>
    <row r="429" spans="1:5" x14ac:dyDescent="0.25">
      <c r="A429">
        <v>1747</v>
      </c>
      <c r="B429" t="s">
        <v>585</v>
      </c>
      <c r="C429" t="s">
        <v>16</v>
      </c>
      <c r="D429" t="s">
        <v>16</v>
      </c>
      <c r="E429">
        <v>390</v>
      </c>
    </row>
    <row r="430" spans="1:5" x14ac:dyDescent="0.25">
      <c r="A430">
        <v>1748</v>
      </c>
      <c r="B430" t="s">
        <v>585</v>
      </c>
      <c r="C430" t="s">
        <v>16</v>
      </c>
      <c r="D430" t="s">
        <v>16</v>
      </c>
      <c r="E430">
        <v>144</v>
      </c>
    </row>
    <row r="431" spans="1:5" x14ac:dyDescent="0.25">
      <c r="A431">
        <v>1749</v>
      </c>
      <c r="B431" t="s">
        <v>804</v>
      </c>
      <c r="C431" t="s">
        <v>16</v>
      </c>
      <c r="D431" t="s">
        <v>805</v>
      </c>
      <c r="E431">
        <v>18</v>
      </c>
    </row>
    <row r="432" spans="1:5" x14ac:dyDescent="0.25">
      <c r="A432">
        <v>1750</v>
      </c>
      <c r="B432" t="s">
        <v>806</v>
      </c>
      <c r="C432" t="s">
        <v>16</v>
      </c>
      <c r="D432" t="s">
        <v>807</v>
      </c>
      <c r="E432">
        <v>183</v>
      </c>
    </row>
    <row r="433" spans="1:5" x14ac:dyDescent="0.25">
      <c r="A433">
        <v>1752</v>
      </c>
      <c r="B433" t="s">
        <v>808</v>
      </c>
      <c r="C433" t="s">
        <v>809</v>
      </c>
      <c r="D433" t="s">
        <v>16</v>
      </c>
      <c r="E433">
        <v>233</v>
      </c>
    </row>
    <row r="434" spans="1:5" x14ac:dyDescent="0.25">
      <c r="A434">
        <v>1753</v>
      </c>
      <c r="B434" t="s">
        <v>810</v>
      </c>
      <c r="C434" t="s">
        <v>811</v>
      </c>
      <c r="D434" t="s">
        <v>16</v>
      </c>
      <c r="E434">
        <v>233</v>
      </c>
    </row>
    <row r="435" spans="1:5" x14ac:dyDescent="0.25">
      <c r="A435">
        <v>1754</v>
      </c>
      <c r="B435" t="s">
        <v>812</v>
      </c>
      <c r="C435" t="s">
        <v>813</v>
      </c>
      <c r="D435" t="s">
        <v>16</v>
      </c>
      <c r="E435">
        <v>233</v>
      </c>
    </row>
    <row r="436" spans="1:5" x14ac:dyDescent="0.25">
      <c r="A436">
        <v>1756</v>
      </c>
      <c r="B436" t="s">
        <v>814</v>
      </c>
      <c r="C436" t="s">
        <v>815</v>
      </c>
      <c r="D436" t="s">
        <v>16</v>
      </c>
      <c r="E436">
        <v>161</v>
      </c>
    </row>
    <row r="437" spans="1:5" x14ac:dyDescent="0.25">
      <c r="A437">
        <v>1757</v>
      </c>
      <c r="B437" t="s">
        <v>816</v>
      </c>
      <c r="C437" t="s">
        <v>817</v>
      </c>
      <c r="D437" t="s">
        <v>16</v>
      </c>
      <c r="E437">
        <v>105</v>
      </c>
    </row>
    <row r="438" spans="1:5" x14ac:dyDescent="0.25">
      <c r="A438">
        <v>1758</v>
      </c>
      <c r="B438" t="s">
        <v>512</v>
      </c>
      <c r="C438" t="s">
        <v>16</v>
      </c>
      <c r="D438" t="s">
        <v>16</v>
      </c>
      <c r="E438">
        <v>105</v>
      </c>
    </row>
    <row r="439" spans="1:5" x14ac:dyDescent="0.25">
      <c r="A439">
        <v>1760</v>
      </c>
      <c r="B439" t="s">
        <v>818</v>
      </c>
      <c r="C439" t="s">
        <v>819</v>
      </c>
      <c r="D439" t="s">
        <v>16</v>
      </c>
      <c r="E439">
        <v>55</v>
      </c>
    </row>
    <row r="440" spans="1:5" x14ac:dyDescent="0.25">
      <c r="A440">
        <v>1761</v>
      </c>
      <c r="B440" t="s">
        <v>585</v>
      </c>
      <c r="C440" t="s">
        <v>16</v>
      </c>
      <c r="D440" t="s">
        <v>16</v>
      </c>
      <c r="E440">
        <v>27</v>
      </c>
    </row>
    <row r="441" spans="1:5" x14ac:dyDescent="0.25">
      <c r="A441">
        <v>1763</v>
      </c>
      <c r="B441" t="s">
        <v>564</v>
      </c>
      <c r="C441" t="s">
        <v>820</v>
      </c>
      <c r="D441" t="s">
        <v>16</v>
      </c>
      <c r="E441">
        <v>447</v>
      </c>
    </row>
    <row r="442" spans="1:5" x14ac:dyDescent="0.25">
      <c r="A442">
        <v>1764</v>
      </c>
      <c r="B442" t="s">
        <v>821</v>
      </c>
      <c r="C442" t="s">
        <v>822</v>
      </c>
      <c r="D442" t="s">
        <v>16</v>
      </c>
      <c r="E442">
        <v>316</v>
      </c>
    </row>
    <row r="443" spans="1:5" x14ac:dyDescent="0.25">
      <c r="A443">
        <v>1765</v>
      </c>
      <c r="B443" t="s">
        <v>823</v>
      </c>
      <c r="C443" t="s">
        <v>16</v>
      </c>
      <c r="D443" t="s">
        <v>824</v>
      </c>
      <c r="E443">
        <v>245</v>
      </c>
    </row>
    <row r="444" spans="1:5" x14ac:dyDescent="0.25">
      <c r="A444">
        <v>1766</v>
      </c>
      <c r="B444" t="s">
        <v>825</v>
      </c>
      <c r="C444" t="s">
        <v>826</v>
      </c>
      <c r="D444" t="s">
        <v>16</v>
      </c>
      <c r="E444">
        <v>98</v>
      </c>
    </row>
    <row r="445" spans="1:5" x14ac:dyDescent="0.25">
      <c r="A445">
        <v>1768</v>
      </c>
      <c r="B445" t="s">
        <v>827</v>
      </c>
      <c r="C445" t="s">
        <v>16</v>
      </c>
      <c r="D445" t="s">
        <v>828</v>
      </c>
      <c r="E445">
        <v>134</v>
      </c>
    </row>
    <row r="446" spans="1:5" x14ac:dyDescent="0.25">
      <c r="A446">
        <v>1769</v>
      </c>
      <c r="B446" t="s">
        <v>829</v>
      </c>
      <c r="C446" t="s">
        <v>16</v>
      </c>
      <c r="D446" t="s">
        <v>121</v>
      </c>
      <c r="E446">
        <v>325</v>
      </c>
    </row>
    <row r="447" spans="1:5" x14ac:dyDescent="0.25">
      <c r="A447">
        <v>1774</v>
      </c>
      <c r="B447" t="s">
        <v>830</v>
      </c>
      <c r="C447" t="s">
        <v>16</v>
      </c>
      <c r="D447" t="s">
        <v>831</v>
      </c>
      <c r="E447">
        <v>90</v>
      </c>
    </row>
    <row r="448" spans="1:5" x14ac:dyDescent="0.25">
      <c r="A448">
        <v>1775</v>
      </c>
      <c r="B448" t="s">
        <v>832</v>
      </c>
      <c r="C448" t="s">
        <v>615</v>
      </c>
      <c r="D448" t="s">
        <v>16</v>
      </c>
      <c r="E448">
        <v>98</v>
      </c>
    </row>
    <row r="449" spans="1:5" x14ac:dyDescent="0.25">
      <c r="A449">
        <v>1776</v>
      </c>
      <c r="B449" t="s">
        <v>585</v>
      </c>
      <c r="C449" t="s">
        <v>16</v>
      </c>
      <c r="D449" t="s">
        <v>16</v>
      </c>
      <c r="E449">
        <v>98</v>
      </c>
    </row>
    <row r="450" spans="1:5" x14ac:dyDescent="0.25">
      <c r="A450">
        <v>1777</v>
      </c>
      <c r="B450" t="s">
        <v>833</v>
      </c>
      <c r="C450" t="s">
        <v>16</v>
      </c>
      <c r="D450" t="s">
        <v>16</v>
      </c>
      <c r="E450">
        <v>248</v>
      </c>
    </row>
    <row r="451" spans="1:5" x14ac:dyDescent="0.25">
      <c r="A451">
        <v>1778</v>
      </c>
      <c r="B451" t="s">
        <v>834</v>
      </c>
      <c r="C451" t="s">
        <v>835</v>
      </c>
      <c r="D451" t="s">
        <v>835</v>
      </c>
      <c r="E451">
        <v>273</v>
      </c>
    </row>
    <row r="452" spans="1:5" x14ac:dyDescent="0.25">
      <c r="A452">
        <v>1779</v>
      </c>
      <c r="B452" t="s">
        <v>836</v>
      </c>
      <c r="C452" t="s">
        <v>837</v>
      </c>
      <c r="D452" t="s">
        <v>838</v>
      </c>
      <c r="E452">
        <v>489</v>
      </c>
    </row>
    <row r="453" spans="1:5" x14ac:dyDescent="0.25">
      <c r="A453">
        <v>1780</v>
      </c>
      <c r="B453" t="s">
        <v>839</v>
      </c>
      <c r="C453" t="s">
        <v>840</v>
      </c>
      <c r="D453" t="s">
        <v>16</v>
      </c>
      <c r="E453">
        <v>210</v>
      </c>
    </row>
    <row r="454" spans="1:5" x14ac:dyDescent="0.25">
      <c r="A454">
        <v>1781</v>
      </c>
      <c r="B454" t="s">
        <v>341</v>
      </c>
      <c r="C454" t="s">
        <v>16</v>
      </c>
      <c r="D454" t="s">
        <v>841</v>
      </c>
      <c r="E454">
        <v>43</v>
      </c>
    </row>
    <row r="455" spans="1:5" x14ac:dyDescent="0.25">
      <c r="A455">
        <v>1782</v>
      </c>
      <c r="B455" t="s">
        <v>842</v>
      </c>
      <c r="C455" t="s">
        <v>843</v>
      </c>
      <c r="D455" t="s">
        <v>16</v>
      </c>
      <c r="E455">
        <v>117</v>
      </c>
    </row>
    <row r="456" spans="1:5" x14ac:dyDescent="0.25">
      <c r="A456">
        <v>1783</v>
      </c>
      <c r="B456" t="s">
        <v>637</v>
      </c>
      <c r="C456" t="s">
        <v>16</v>
      </c>
      <c r="D456" t="s">
        <v>16</v>
      </c>
      <c r="E456">
        <v>299</v>
      </c>
    </row>
    <row r="457" spans="1:5" x14ac:dyDescent="0.25">
      <c r="A457">
        <v>1787</v>
      </c>
      <c r="B457" t="s">
        <v>846</v>
      </c>
      <c r="C457" t="s">
        <v>16</v>
      </c>
      <c r="D457" t="s">
        <v>847</v>
      </c>
      <c r="E457">
        <v>403</v>
      </c>
    </row>
    <row r="458" spans="1:5" x14ac:dyDescent="0.25">
      <c r="A458">
        <v>1788</v>
      </c>
      <c r="B458" t="s">
        <v>848</v>
      </c>
      <c r="C458" t="s">
        <v>849</v>
      </c>
      <c r="D458" t="s">
        <v>16</v>
      </c>
      <c r="E458">
        <v>144</v>
      </c>
    </row>
    <row r="459" spans="1:5" x14ac:dyDescent="0.25">
      <c r="A459">
        <v>1789</v>
      </c>
      <c r="B459" t="s">
        <v>850</v>
      </c>
      <c r="C459" t="s">
        <v>16</v>
      </c>
      <c r="D459" t="s">
        <v>16</v>
      </c>
      <c r="E459">
        <v>150</v>
      </c>
    </row>
    <row r="460" spans="1:5" x14ac:dyDescent="0.25">
      <c r="A460">
        <v>1790</v>
      </c>
      <c r="B460" t="s">
        <v>851</v>
      </c>
      <c r="C460" t="s">
        <v>852</v>
      </c>
      <c r="D460" t="s">
        <v>16</v>
      </c>
      <c r="E460">
        <v>466</v>
      </c>
    </row>
    <row r="461" spans="1:5" x14ac:dyDescent="0.25">
      <c r="A461">
        <v>1791</v>
      </c>
      <c r="B461" t="s">
        <v>853</v>
      </c>
      <c r="C461" t="s">
        <v>16</v>
      </c>
      <c r="D461" t="s">
        <v>16</v>
      </c>
      <c r="E461">
        <v>634</v>
      </c>
    </row>
    <row r="462" spans="1:5" x14ac:dyDescent="0.25">
      <c r="A462">
        <v>1792</v>
      </c>
      <c r="B462" t="s">
        <v>2170</v>
      </c>
      <c r="C462" t="s">
        <v>16</v>
      </c>
      <c r="D462" t="s">
        <v>854</v>
      </c>
      <c r="E462">
        <v>873</v>
      </c>
    </row>
    <row r="463" spans="1:5" x14ac:dyDescent="0.25">
      <c r="A463">
        <v>1794</v>
      </c>
      <c r="B463" t="s">
        <v>855</v>
      </c>
      <c r="C463" t="s">
        <v>16</v>
      </c>
      <c r="D463" t="s">
        <v>856</v>
      </c>
      <c r="E463">
        <v>1001</v>
      </c>
    </row>
    <row r="464" spans="1:5" x14ac:dyDescent="0.25">
      <c r="A464">
        <v>1795</v>
      </c>
      <c r="B464" t="s">
        <v>857</v>
      </c>
      <c r="C464" t="s">
        <v>16</v>
      </c>
      <c r="D464" t="s">
        <v>858</v>
      </c>
      <c r="E464">
        <v>975</v>
      </c>
    </row>
    <row r="465" spans="1:5" x14ac:dyDescent="0.25">
      <c r="A465">
        <v>1796</v>
      </c>
      <c r="B465" t="s">
        <v>859</v>
      </c>
      <c r="C465" t="s">
        <v>16</v>
      </c>
      <c r="D465" t="s">
        <v>860</v>
      </c>
      <c r="E465">
        <v>721</v>
      </c>
    </row>
    <row r="466" spans="1:5" x14ac:dyDescent="0.25">
      <c r="A466">
        <v>1797</v>
      </c>
      <c r="B466" t="s">
        <v>861</v>
      </c>
      <c r="C466" t="s">
        <v>16</v>
      </c>
      <c r="D466" t="s">
        <v>862</v>
      </c>
      <c r="E466">
        <v>994</v>
      </c>
    </row>
    <row r="467" spans="1:5" x14ac:dyDescent="0.25">
      <c r="A467">
        <v>1798</v>
      </c>
      <c r="B467" t="s">
        <v>863</v>
      </c>
      <c r="C467" t="s">
        <v>864</v>
      </c>
      <c r="D467" t="s">
        <v>16</v>
      </c>
      <c r="E467">
        <v>994</v>
      </c>
    </row>
    <row r="468" spans="1:5" x14ac:dyDescent="0.25">
      <c r="A468">
        <v>1799</v>
      </c>
      <c r="B468" t="s">
        <v>865</v>
      </c>
      <c r="C468" t="s">
        <v>16</v>
      </c>
      <c r="D468" t="s">
        <v>16</v>
      </c>
      <c r="E468">
        <v>677</v>
      </c>
    </row>
    <row r="469" spans="1:5" x14ac:dyDescent="0.25">
      <c r="A469">
        <v>1800</v>
      </c>
      <c r="B469" t="s">
        <v>412</v>
      </c>
      <c r="C469" t="s">
        <v>16</v>
      </c>
      <c r="D469" t="s">
        <v>866</v>
      </c>
      <c r="E469">
        <v>788</v>
      </c>
    </row>
    <row r="470" spans="1:5" x14ac:dyDescent="0.25">
      <c r="A470">
        <v>1801</v>
      </c>
      <c r="B470" t="s">
        <v>9607</v>
      </c>
      <c r="C470" t="s">
        <v>16</v>
      </c>
      <c r="D470" t="s">
        <v>9608</v>
      </c>
      <c r="E470">
        <v>721</v>
      </c>
    </row>
    <row r="471" spans="1:5" x14ac:dyDescent="0.25">
      <c r="A471">
        <v>1802</v>
      </c>
      <c r="B471" t="s">
        <v>867</v>
      </c>
      <c r="C471" t="s">
        <v>16</v>
      </c>
      <c r="D471" t="s">
        <v>16</v>
      </c>
      <c r="E471">
        <v>1032</v>
      </c>
    </row>
    <row r="472" spans="1:5" x14ac:dyDescent="0.25">
      <c r="A472">
        <v>1803</v>
      </c>
      <c r="B472" t="s">
        <v>868</v>
      </c>
      <c r="C472" t="s">
        <v>16</v>
      </c>
      <c r="D472" t="s">
        <v>16</v>
      </c>
      <c r="E472">
        <v>722</v>
      </c>
    </row>
    <row r="473" spans="1:5" x14ac:dyDescent="0.25">
      <c r="A473">
        <v>1804</v>
      </c>
      <c r="B473" t="s">
        <v>243</v>
      </c>
      <c r="C473" t="s">
        <v>869</v>
      </c>
      <c r="D473" t="s">
        <v>870</v>
      </c>
      <c r="E473">
        <v>1044</v>
      </c>
    </row>
    <row r="474" spans="1:5" x14ac:dyDescent="0.25">
      <c r="A474">
        <v>1805</v>
      </c>
      <c r="B474" t="s">
        <v>871</v>
      </c>
      <c r="C474" t="s">
        <v>16</v>
      </c>
      <c r="D474" t="s">
        <v>872</v>
      </c>
      <c r="E474">
        <v>849</v>
      </c>
    </row>
    <row r="475" spans="1:5" x14ac:dyDescent="0.25">
      <c r="A475">
        <v>1806</v>
      </c>
      <c r="B475" t="s">
        <v>873</v>
      </c>
      <c r="C475" t="s">
        <v>16</v>
      </c>
      <c r="D475" t="s">
        <v>16</v>
      </c>
      <c r="E475">
        <v>999</v>
      </c>
    </row>
    <row r="476" spans="1:5" x14ac:dyDescent="0.25">
      <c r="A476">
        <v>1807</v>
      </c>
      <c r="B476" t="s">
        <v>874</v>
      </c>
      <c r="C476" t="s">
        <v>16</v>
      </c>
      <c r="D476" t="s">
        <v>875</v>
      </c>
      <c r="E476">
        <v>795</v>
      </c>
    </row>
    <row r="477" spans="1:5" x14ac:dyDescent="0.25">
      <c r="A477">
        <v>1808</v>
      </c>
      <c r="B477" t="s">
        <v>876</v>
      </c>
      <c r="C477" t="s">
        <v>16</v>
      </c>
      <c r="D477" t="s">
        <v>877</v>
      </c>
      <c r="E477">
        <v>1020</v>
      </c>
    </row>
    <row r="478" spans="1:5" x14ac:dyDescent="0.25">
      <c r="A478">
        <v>1811</v>
      </c>
      <c r="B478" t="s">
        <v>878</v>
      </c>
      <c r="C478" t="s">
        <v>879</v>
      </c>
      <c r="D478" t="s">
        <v>16</v>
      </c>
      <c r="E478">
        <v>1052</v>
      </c>
    </row>
    <row r="479" spans="1:5" x14ac:dyDescent="0.25">
      <c r="A479">
        <v>1814</v>
      </c>
      <c r="B479" t="s">
        <v>880</v>
      </c>
      <c r="C479" t="s">
        <v>881</v>
      </c>
      <c r="D479" t="s">
        <v>16</v>
      </c>
      <c r="E479">
        <v>999</v>
      </c>
    </row>
    <row r="480" spans="1:5" x14ac:dyDescent="0.25">
      <c r="A480">
        <v>1816</v>
      </c>
      <c r="B480" t="s">
        <v>9609</v>
      </c>
      <c r="C480" t="s">
        <v>16</v>
      </c>
      <c r="D480" t="s">
        <v>882</v>
      </c>
      <c r="E480">
        <v>1000</v>
      </c>
    </row>
    <row r="481" spans="1:5" x14ac:dyDescent="0.25">
      <c r="A481">
        <v>1817</v>
      </c>
      <c r="B481" t="s">
        <v>883</v>
      </c>
      <c r="C481" t="s">
        <v>16</v>
      </c>
      <c r="D481" t="s">
        <v>884</v>
      </c>
      <c r="E481">
        <v>729</v>
      </c>
    </row>
    <row r="482" spans="1:5" x14ac:dyDescent="0.25">
      <c r="A482">
        <v>1818</v>
      </c>
      <c r="B482" t="s">
        <v>885</v>
      </c>
      <c r="C482" t="s">
        <v>886</v>
      </c>
      <c r="D482" t="s">
        <v>887</v>
      </c>
      <c r="E482">
        <v>970</v>
      </c>
    </row>
    <row r="483" spans="1:5" x14ac:dyDescent="0.25">
      <c r="A483">
        <v>1819</v>
      </c>
      <c r="B483" t="s">
        <v>888</v>
      </c>
      <c r="C483" t="s">
        <v>16</v>
      </c>
      <c r="D483" t="s">
        <v>889</v>
      </c>
      <c r="E483">
        <v>841</v>
      </c>
    </row>
    <row r="484" spans="1:5" x14ac:dyDescent="0.25">
      <c r="A484">
        <v>1821</v>
      </c>
      <c r="B484" t="s">
        <v>890</v>
      </c>
      <c r="C484" t="s">
        <v>891</v>
      </c>
      <c r="D484" t="s">
        <v>892</v>
      </c>
      <c r="E484">
        <v>752</v>
      </c>
    </row>
    <row r="485" spans="1:5" x14ac:dyDescent="0.25">
      <c r="A485">
        <v>1822</v>
      </c>
      <c r="B485" t="s">
        <v>6964</v>
      </c>
      <c r="C485" t="s">
        <v>16</v>
      </c>
      <c r="D485" t="s">
        <v>893</v>
      </c>
      <c r="E485">
        <v>927</v>
      </c>
    </row>
    <row r="486" spans="1:5" x14ac:dyDescent="0.25">
      <c r="A486">
        <v>1823</v>
      </c>
      <c r="B486" t="s">
        <v>894</v>
      </c>
      <c r="C486" t="s">
        <v>16</v>
      </c>
      <c r="D486" t="s">
        <v>895</v>
      </c>
      <c r="E486">
        <v>739</v>
      </c>
    </row>
    <row r="487" spans="1:5" x14ac:dyDescent="0.25">
      <c r="A487">
        <v>1824</v>
      </c>
      <c r="B487" t="s">
        <v>896</v>
      </c>
      <c r="C487" t="s">
        <v>897</v>
      </c>
      <c r="D487" t="s">
        <v>16</v>
      </c>
      <c r="E487">
        <v>752</v>
      </c>
    </row>
    <row r="488" spans="1:5" x14ac:dyDescent="0.25">
      <c r="A488">
        <v>1825</v>
      </c>
      <c r="B488" t="s">
        <v>898</v>
      </c>
      <c r="C488" t="s">
        <v>16</v>
      </c>
      <c r="D488" t="s">
        <v>16</v>
      </c>
      <c r="E488">
        <v>783</v>
      </c>
    </row>
    <row r="489" spans="1:5" x14ac:dyDescent="0.25">
      <c r="A489">
        <v>1826</v>
      </c>
      <c r="B489" t="s">
        <v>368</v>
      </c>
      <c r="C489" t="s">
        <v>369</v>
      </c>
      <c r="D489" t="s">
        <v>16</v>
      </c>
      <c r="E489">
        <v>969</v>
      </c>
    </row>
    <row r="490" spans="1:5" x14ac:dyDescent="0.25">
      <c r="A490">
        <v>1827</v>
      </c>
      <c r="B490" t="s">
        <v>899</v>
      </c>
      <c r="C490" t="s">
        <v>900</v>
      </c>
      <c r="D490" t="s">
        <v>901</v>
      </c>
      <c r="E490">
        <v>739</v>
      </c>
    </row>
    <row r="491" spans="1:5" x14ac:dyDescent="0.25">
      <c r="A491">
        <v>1828</v>
      </c>
      <c r="B491" t="s">
        <v>902</v>
      </c>
      <c r="C491" t="s">
        <v>16</v>
      </c>
      <c r="D491" t="s">
        <v>903</v>
      </c>
      <c r="E491">
        <v>935</v>
      </c>
    </row>
    <row r="492" spans="1:5" x14ac:dyDescent="0.25">
      <c r="A492">
        <v>1829</v>
      </c>
      <c r="B492" t="s">
        <v>904</v>
      </c>
      <c r="C492" t="s">
        <v>16</v>
      </c>
      <c r="D492" t="s">
        <v>16</v>
      </c>
      <c r="E492">
        <v>969</v>
      </c>
    </row>
    <row r="493" spans="1:5" x14ac:dyDescent="0.25">
      <c r="A493">
        <v>1830</v>
      </c>
      <c r="B493" t="s">
        <v>905</v>
      </c>
      <c r="C493" t="s">
        <v>16</v>
      </c>
      <c r="D493" t="s">
        <v>16</v>
      </c>
      <c r="E493">
        <v>905</v>
      </c>
    </row>
    <row r="494" spans="1:5" x14ac:dyDescent="0.25">
      <c r="A494">
        <v>1831</v>
      </c>
      <c r="B494" t="s">
        <v>768</v>
      </c>
      <c r="C494" t="s">
        <v>16</v>
      </c>
      <c r="D494" t="s">
        <v>906</v>
      </c>
      <c r="E494">
        <v>833</v>
      </c>
    </row>
    <row r="495" spans="1:5" x14ac:dyDescent="0.25">
      <c r="A495">
        <v>1832</v>
      </c>
      <c r="B495" t="s">
        <v>1926</v>
      </c>
      <c r="C495" t="s">
        <v>907</v>
      </c>
      <c r="D495" t="s">
        <v>16</v>
      </c>
      <c r="E495">
        <v>1063</v>
      </c>
    </row>
    <row r="496" spans="1:5" x14ac:dyDescent="0.25">
      <c r="A496">
        <v>1833</v>
      </c>
      <c r="B496" t="s">
        <v>908</v>
      </c>
      <c r="C496" t="s">
        <v>909</v>
      </c>
      <c r="D496" t="s">
        <v>16</v>
      </c>
      <c r="E496">
        <v>973</v>
      </c>
    </row>
    <row r="497" spans="1:5" x14ac:dyDescent="0.25">
      <c r="A497">
        <v>1834</v>
      </c>
      <c r="B497" t="s">
        <v>867</v>
      </c>
      <c r="C497" t="s">
        <v>16</v>
      </c>
      <c r="D497" t="s">
        <v>910</v>
      </c>
      <c r="E497">
        <v>1064</v>
      </c>
    </row>
    <row r="498" spans="1:5" x14ac:dyDescent="0.25">
      <c r="A498">
        <v>1835</v>
      </c>
      <c r="B498" t="s">
        <v>744</v>
      </c>
      <c r="C498" t="s">
        <v>745</v>
      </c>
      <c r="D498" t="s">
        <v>16</v>
      </c>
      <c r="E498">
        <v>1015</v>
      </c>
    </row>
    <row r="499" spans="1:5" x14ac:dyDescent="0.25">
      <c r="A499">
        <v>1836</v>
      </c>
      <c r="B499" t="s">
        <v>911</v>
      </c>
      <c r="C499" t="s">
        <v>16</v>
      </c>
      <c r="D499" t="s">
        <v>476</v>
      </c>
      <c r="E499">
        <v>854</v>
      </c>
    </row>
    <row r="500" spans="1:5" x14ac:dyDescent="0.25">
      <c r="A500">
        <v>1837</v>
      </c>
      <c r="B500" t="s">
        <v>912</v>
      </c>
      <c r="C500" t="s">
        <v>913</v>
      </c>
      <c r="D500" t="s">
        <v>16</v>
      </c>
      <c r="E500">
        <v>752</v>
      </c>
    </row>
    <row r="501" spans="1:5" x14ac:dyDescent="0.25">
      <c r="A501">
        <v>1838</v>
      </c>
      <c r="B501" t="s">
        <v>914</v>
      </c>
      <c r="C501" t="s">
        <v>16</v>
      </c>
      <c r="D501" t="s">
        <v>915</v>
      </c>
      <c r="E501">
        <v>622</v>
      </c>
    </row>
    <row r="502" spans="1:5" x14ac:dyDescent="0.25">
      <c r="A502">
        <v>1839</v>
      </c>
      <c r="B502" t="s">
        <v>697</v>
      </c>
      <c r="C502" t="s">
        <v>16</v>
      </c>
      <c r="D502" t="s">
        <v>916</v>
      </c>
      <c r="E502">
        <v>622</v>
      </c>
    </row>
    <row r="503" spans="1:5" x14ac:dyDescent="0.25">
      <c r="A503">
        <v>1840</v>
      </c>
      <c r="B503" t="s">
        <v>2145</v>
      </c>
      <c r="C503" t="s">
        <v>16</v>
      </c>
      <c r="D503" t="s">
        <v>917</v>
      </c>
      <c r="E503">
        <v>1039</v>
      </c>
    </row>
    <row r="504" spans="1:5" x14ac:dyDescent="0.25">
      <c r="A504">
        <v>1841</v>
      </c>
      <c r="B504" t="s">
        <v>918</v>
      </c>
      <c r="C504" t="s">
        <v>919</v>
      </c>
      <c r="D504" t="s">
        <v>16</v>
      </c>
      <c r="E504">
        <v>982</v>
      </c>
    </row>
    <row r="505" spans="1:5" x14ac:dyDescent="0.25">
      <c r="A505">
        <v>1842</v>
      </c>
      <c r="B505" t="s">
        <v>920</v>
      </c>
      <c r="C505" t="s">
        <v>921</v>
      </c>
      <c r="D505" t="s">
        <v>922</v>
      </c>
      <c r="E505">
        <v>982</v>
      </c>
    </row>
    <row r="506" spans="1:5" x14ac:dyDescent="0.25">
      <c r="A506">
        <v>1843</v>
      </c>
      <c r="B506" t="s">
        <v>9610</v>
      </c>
      <c r="C506" t="s">
        <v>16</v>
      </c>
      <c r="D506" t="s">
        <v>923</v>
      </c>
      <c r="E506">
        <v>688</v>
      </c>
    </row>
    <row r="507" spans="1:5" x14ac:dyDescent="0.25">
      <c r="A507">
        <v>1844</v>
      </c>
      <c r="B507" t="s">
        <v>924</v>
      </c>
      <c r="C507" t="s">
        <v>16</v>
      </c>
      <c r="D507" t="s">
        <v>506</v>
      </c>
      <c r="E507">
        <v>854</v>
      </c>
    </row>
    <row r="508" spans="1:5" x14ac:dyDescent="0.25">
      <c r="A508">
        <v>1848</v>
      </c>
      <c r="B508" t="s">
        <v>629</v>
      </c>
      <c r="C508" t="s">
        <v>16</v>
      </c>
      <c r="D508" t="s">
        <v>407</v>
      </c>
      <c r="E508">
        <v>854</v>
      </c>
    </row>
    <row r="509" spans="1:5" x14ac:dyDescent="0.25">
      <c r="A509">
        <v>1849</v>
      </c>
      <c r="B509" t="s">
        <v>456</v>
      </c>
      <c r="C509" t="s">
        <v>16</v>
      </c>
      <c r="D509" t="s">
        <v>458</v>
      </c>
      <c r="E509">
        <v>854</v>
      </c>
    </row>
    <row r="510" spans="1:5" x14ac:dyDescent="0.25">
      <c r="A510">
        <v>1851</v>
      </c>
      <c r="B510" t="s">
        <v>925</v>
      </c>
      <c r="C510" t="s">
        <v>16</v>
      </c>
      <c r="D510" t="s">
        <v>926</v>
      </c>
      <c r="E510">
        <v>726</v>
      </c>
    </row>
    <row r="511" spans="1:5" x14ac:dyDescent="0.25">
      <c r="A511">
        <v>1852</v>
      </c>
      <c r="B511" t="s">
        <v>927</v>
      </c>
      <c r="C511" t="s">
        <v>16</v>
      </c>
      <c r="D511" t="s">
        <v>928</v>
      </c>
      <c r="E511">
        <v>726</v>
      </c>
    </row>
    <row r="512" spans="1:5" x14ac:dyDescent="0.25">
      <c r="A512">
        <v>1853</v>
      </c>
      <c r="B512" t="s">
        <v>929</v>
      </c>
      <c r="C512" t="s">
        <v>16</v>
      </c>
      <c r="D512" t="s">
        <v>16</v>
      </c>
      <c r="E512">
        <v>726</v>
      </c>
    </row>
    <row r="513" spans="1:5" x14ac:dyDescent="0.25">
      <c r="A513">
        <v>1856</v>
      </c>
      <c r="B513" t="s">
        <v>85</v>
      </c>
      <c r="C513" t="s">
        <v>16</v>
      </c>
      <c r="D513" t="s">
        <v>930</v>
      </c>
      <c r="E513">
        <v>833</v>
      </c>
    </row>
    <row r="514" spans="1:5" x14ac:dyDescent="0.25">
      <c r="A514">
        <v>1857</v>
      </c>
      <c r="B514" t="s">
        <v>697</v>
      </c>
      <c r="C514" t="s">
        <v>16</v>
      </c>
      <c r="D514" t="s">
        <v>931</v>
      </c>
      <c r="E514">
        <v>834</v>
      </c>
    </row>
    <row r="515" spans="1:5" x14ac:dyDescent="0.25">
      <c r="A515">
        <v>1858</v>
      </c>
      <c r="B515" t="s">
        <v>932</v>
      </c>
      <c r="C515" t="s">
        <v>933</v>
      </c>
      <c r="D515" t="s">
        <v>16</v>
      </c>
      <c r="E515">
        <v>714</v>
      </c>
    </row>
    <row r="516" spans="1:5" x14ac:dyDescent="0.25">
      <c r="A516">
        <v>1859</v>
      </c>
      <c r="B516" t="s">
        <v>934</v>
      </c>
      <c r="C516" t="s">
        <v>935</v>
      </c>
      <c r="D516" t="s">
        <v>16</v>
      </c>
      <c r="E516">
        <v>755</v>
      </c>
    </row>
    <row r="517" spans="1:5" x14ac:dyDescent="0.25">
      <c r="A517">
        <v>1860</v>
      </c>
      <c r="B517" t="s">
        <v>13154</v>
      </c>
      <c r="C517" t="s">
        <v>16</v>
      </c>
      <c r="D517" t="s">
        <v>936</v>
      </c>
      <c r="E517">
        <v>659</v>
      </c>
    </row>
    <row r="518" spans="1:5" x14ac:dyDescent="0.25">
      <c r="A518">
        <v>1862</v>
      </c>
      <c r="B518" t="s">
        <v>937</v>
      </c>
      <c r="C518" t="s">
        <v>16</v>
      </c>
      <c r="D518" t="s">
        <v>938</v>
      </c>
      <c r="E518">
        <v>960</v>
      </c>
    </row>
    <row r="519" spans="1:5" x14ac:dyDescent="0.25">
      <c r="A519">
        <v>1863</v>
      </c>
      <c r="B519" t="s">
        <v>939</v>
      </c>
      <c r="C519" t="s">
        <v>16</v>
      </c>
      <c r="D519" t="s">
        <v>940</v>
      </c>
      <c r="E519">
        <v>1073</v>
      </c>
    </row>
    <row r="520" spans="1:5" x14ac:dyDescent="0.25">
      <c r="A520">
        <v>1864</v>
      </c>
      <c r="B520" t="s">
        <v>941</v>
      </c>
      <c r="C520" t="s">
        <v>360</v>
      </c>
      <c r="D520" t="s">
        <v>16</v>
      </c>
      <c r="E520">
        <v>1044</v>
      </c>
    </row>
    <row r="521" spans="1:5" x14ac:dyDescent="0.25">
      <c r="A521">
        <v>1865</v>
      </c>
      <c r="B521" t="s">
        <v>942</v>
      </c>
      <c r="C521" t="s">
        <v>943</v>
      </c>
      <c r="D521" t="s">
        <v>16</v>
      </c>
      <c r="E521">
        <v>637</v>
      </c>
    </row>
    <row r="522" spans="1:5" x14ac:dyDescent="0.25">
      <c r="A522">
        <v>1866</v>
      </c>
      <c r="B522" t="s">
        <v>944</v>
      </c>
      <c r="C522" t="s">
        <v>16</v>
      </c>
      <c r="D522" t="s">
        <v>945</v>
      </c>
      <c r="E522">
        <v>637</v>
      </c>
    </row>
    <row r="523" spans="1:5" x14ac:dyDescent="0.25">
      <c r="A523">
        <v>1868</v>
      </c>
      <c r="B523" t="s">
        <v>2084</v>
      </c>
      <c r="C523" t="s">
        <v>16</v>
      </c>
      <c r="D523" t="s">
        <v>946</v>
      </c>
      <c r="E523">
        <v>749</v>
      </c>
    </row>
    <row r="524" spans="1:5" x14ac:dyDescent="0.25">
      <c r="A524">
        <v>1869</v>
      </c>
      <c r="B524" t="s">
        <v>947</v>
      </c>
      <c r="C524" t="s">
        <v>16</v>
      </c>
      <c r="D524" t="s">
        <v>16</v>
      </c>
      <c r="E524">
        <v>732</v>
      </c>
    </row>
    <row r="525" spans="1:5" x14ac:dyDescent="0.25">
      <c r="A525">
        <v>1871</v>
      </c>
      <c r="B525" t="s">
        <v>154</v>
      </c>
      <c r="C525" t="s">
        <v>16</v>
      </c>
      <c r="D525" t="s">
        <v>16</v>
      </c>
      <c r="E525">
        <v>799</v>
      </c>
    </row>
    <row r="526" spans="1:5" x14ac:dyDescent="0.25">
      <c r="A526">
        <v>1872</v>
      </c>
      <c r="B526" t="s">
        <v>948</v>
      </c>
      <c r="C526" t="s">
        <v>949</v>
      </c>
      <c r="D526" t="s">
        <v>16</v>
      </c>
      <c r="E526">
        <v>749</v>
      </c>
    </row>
    <row r="527" spans="1:5" x14ac:dyDescent="0.25">
      <c r="A527">
        <v>1873</v>
      </c>
      <c r="B527" t="s">
        <v>950</v>
      </c>
      <c r="C527" t="s">
        <v>16</v>
      </c>
      <c r="D527" t="s">
        <v>16</v>
      </c>
      <c r="E527">
        <v>978</v>
      </c>
    </row>
    <row r="528" spans="1:5" x14ac:dyDescent="0.25">
      <c r="A528">
        <v>1874</v>
      </c>
      <c r="B528" t="s">
        <v>951</v>
      </c>
      <c r="C528" t="s">
        <v>952</v>
      </c>
      <c r="D528" t="s">
        <v>953</v>
      </c>
      <c r="E528">
        <v>978</v>
      </c>
    </row>
    <row r="529" spans="1:5" x14ac:dyDescent="0.25">
      <c r="A529">
        <v>1875</v>
      </c>
      <c r="B529" t="s">
        <v>954</v>
      </c>
      <c r="C529" t="s">
        <v>16</v>
      </c>
      <c r="D529" t="s">
        <v>955</v>
      </c>
      <c r="E529">
        <v>980</v>
      </c>
    </row>
    <row r="530" spans="1:5" x14ac:dyDescent="0.25">
      <c r="A530">
        <v>1876</v>
      </c>
      <c r="B530" t="s">
        <v>956</v>
      </c>
      <c r="C530" t="s">
        <v>16</v>
      </c>
      <c r="D530" t="s">
        <v>957</v>
      </c>
      <c r="E530">
        <v>980</v>
      </c>
    </row>
    <row r="531" spans="1:5" x14ac:dyDescent="0.25">
      <c r="A531">
        <v>1877</v>
      </c>
      <c r="B531" t="s">
        <v>958</v>
      </c>
      <c r="C531" t="s">
        <v>16</v>
      </c>
      <c r="D531" t="s">
        <v>959</v>
      </c>
      <c r="E531">
        <v>689</v>
      </c>
    </row>
    <row r="532" spans="1:5" x14ac:dyDescent="0.25">
      <c r="A532">
        <v>1881</v>
      </c>
      <c r="B532" t="s">
        <v>960</v>
      </c>
      <c r="C532" t="s">
        <v>16</v>
      </c>
      <c r="D532" t="s">
        <v>16</v>
      </c>
      <c r="E532">
        <v>1073</v>
      </c>
    </row>
    <row r="533" spans="1:5" x14ac:dyDescent="0.25">
      <c r="A533">
        <v>1882</v>
      </c>
      <c r="B533" t="s">
        <v>961</v>
      </c>
      <c r="C533" t="s">
        <v>962</v>
      </c>
      <c r="D533" t="s">
        <v>16</v>
      </c>
      <c r="E533">
        <v>743</v>
      </c>
    </row>
    <row r="534" spans="1:5" x14ac:dyDescent="0.25">
      <c r="A534">
        <v>1883</v>
      </c>
      <c r="B534" t="s">
        <v>963</v>
      </c>
      <c r="C534" t="s">
        <v>16</v>
      </c>
      <c r="D534" t="s">
        <v>964</v>
      </c>
      <c r="E534">
        <v>1029</v>
      </c>
    </row>
    <row r="535" spans="1:5" x14ac:dyDescent="0.25">
      <c r="A535">
        <v>1886</v>
      </c>
      <c r="B535" t="s">
        <v>965</v>
      </c>
      <c r="C535" t="s">
        <v>966</v>
      </c>
      <c r="D535" t="s">
        <v>16</v>
      </c>
      <c r="E535">
        <v>1066</v>
      </c>
    </row>
    <row r="536" spans="1:5" x14ac:dyDescent="0.25">
      <c r="A536">
        <v>1887</v>
      </c>
      <c r="B536" t="s">
        <v>967</v>
      </c>
      <c r="C536" t="s">
        <v>16</v>
      </c>
      <c r="D536" t="s">
        <v>16</v>
      </c>
      <c r="E536">
        <v>1066</v>
      </c>
    </row>
    <row r="537" spans="1:5" x14ac:dyDescent="0.25">
      <c r="A537">
        <v>1888</v>
      </c>
      <c r="B537" t="s">
        <v>968</v>
      </c>
      <c r="C537" t="s">
        <v>16</v>
      </c>
      <c r="D537" t="s">
        <v>969</v>
      </c>
      <c r="E537">
        <v>736</v>
      </c>
    </row>
    <row r="538" spans="1:5" x14ac:dyDescent="0.25">
      <c r="A538">
        <v>1889</v>
      </c>
      <c r="B538" t="s">
        <v>1043</v>
      </c>
      <c r="C538" t="s">
        <v>13155</v>
      </c>
      <c r="D538" t="s">
        <v>13156</v>
      </c>
      <c r="E538">
        <v>857</v>
      </c>
    </row>
    <row r="539" spans="1:5" x14ac:dyDescent="0.25">
      <c r="A539">
        <v>1890</v>
      </c>
      <c r="B539" t="s">
        <v>970</v>
      </c>
      <c r="C539" t="s">
        <v>971</v>
      </c>
      <c r="D539" t="s">
        <v>16</v>
      </c>
      <c r="E539">
        <v>1039</v>
      </c>
    </row>
    <row r="540" spans="1:5" x14ac:dyDescent="0.25">
      <c r="A540">
        <v>1891</v>
      </c>
      <c r="B540" t="s">
        <v>972</v>
      </c>
      <c r="C540" t="s">
        <v>973</v>
      </c>
      <c r="D540" t="s">
        <v>16</v>
      </c>
      <c r="E540">
        <v>704</v>
      </c>
    </row>
    <row r="541" spans="1:5" x14ac:dyDescent="0.25">
      <c r="A541">
        <v>1892</v>
      </c>
      <c r="B541" t="s">
        <v>974</v>
      </c>
      <c r="C541" t="s">
        <v>975</v>
      </c>
      <c r="D541" t="s">
        <v>976</v>
      </c>
      <c r="E541">
        <v>1068</v>
      </c>
    </row>
    <row r="542" spans="1:5" x14ac:dyDescent="0.25">
      <c r="A542">
        <v>1893</v>
      </c>
      <c r="B542" t="s">
        <v>977</v>
      </c>
      <c r="C542" t="s">
        <v>978</v>
      </c>
      <c r="D542" t="s">
        <v>16</v>
      </c>
      <c r="E542">
        <v>729</v>
      </c>
    </row>
    <row r="543" spans="1:5" x14ac:dyDescent="0.25">
      <c r="A543">
        <v>1894</v>
      </c>
      <c r="B543" t="s">
        <v>979</v>
      </c>
      <c r="C543" t="s">
        <v>16</v>
      </c>
      <c r="D543" t="s">
        <v>980</v>
      </c>
      <c r="E543">
        <v>890</v>
      </c>
    </row>
    <row r="544" spans="1:5" x14ac:dyDescent="0.25">
      <c r="A544">
        <v>1895</v>
      </c>
      <c r="B544" t="s">
        <v>981</v>
      </c>
      <c r="C544" t="s">
        <v>16</v>
      </c>
      <c r="D544" t="s">
        <v>982</v>
      </c>
      <c r="E544">
        <v>954</v>
      </c>
    </row>
    <row r="545" spans="1:5" x14ac:dyDescent="0.25">
      <c r="A545">
        <v>1896</v>
      </c>
      <c r="B545" t="s">
        <v>637</v>
      </c>
      <c r="C545" t="s">
        <v>983</v>
      </c>
      <c r="D545" t="s">
        <v>16</v>
      </c>
      <c r="E545">
        <v>816</v>
      </c>
    </row>
    <row r="546" spans="1:5" x14ac:dyDescent="0.25">
      <c r="A546">
        <v>1897</v>
      </c>
      <c r="B546" t="s">
        <v>42382</v>
      </c>
      <c r="C546" t="s">
        <v>16</v>
      </c>
      <c r="D546" t="s">
        <v>984</v>
      </c>
      <c r="E546">
        <v>958</v>
      </c>
    </row>
    <row r="547" spans="1:5" x14ac:dyDescent="0.25">
      <c r="A547">
        <v>1898</v>
      </c>
      <c r="B547" t="s">
        <v>985</v>
      </c>
      <c r="C547" t="s">
        <v>16</v>
      </c>
      <c r="D547" t="s">
        <v>986</v>
      </c>
      <c r="E547">
        <v>950</v>
      </c>
    </row>
    <row r="548" spans="1:5" x14ac:dyDescent="0.25">
      <c r="A548">
        <v>1905</v>
      </c>
      <c r="B548" t="s">
        <v>987</v>
      </c>
      <c r="C548" t="s">
        <v>16</v>
      </c>
      <c r="D548" t="s">
        <v>16</v>
      </c>
      <c r="E548">
        <v>1904</v>
      </c>
    </row>
    <row r="549" spans="1:5" x14ac:dyDescent="0.25">
      <c r="A549">
        <v>1907</v>
      </c>
      <c r="B549" t="s">
        <v>988</v>
      </c>
      <c r="C549" t="s">
        <v>989</v>
      </c>
      <c r="D549" t="s">
        <v>990</v>
      </c>
      <c r="E549">
        <v>1906</v>
      </c>
    </row>
    <row r="550" spans="1:5" x14ac:dyDescent="0.25">
      <c r="A550">
        <v>1910</v>
      </c>
      <c r="B550" t="s">
        <v>991</v>
      </c>
      <c r="C550" t="s">
        <v>16</v>
      </c>
      <c r="D550" t="s">
        <v>7147</v>
      </c>
      <c r="E550">
        <v>1909</v>
      </c>
    </row>
    <row r="551" spans="1:5" x14ac:dyDescent="0.25">
      <c r="A551">
        <v>1911</v>
      </c>
      <c r="B551" t="s">
        <v>992</v>
      </c>
      <c r="C551" t="s">
        <v>2101</v>
      </c>
      <c r="D551" t="s">
        <v>13157</v>
      </c>
      <c r="E551">
        <v>1908</v>
      </c>
    </row>
    <row r="552" spans="1:5" x14ac:dyDescent="0.25">
      <c r="A552">
        <v>1912</v>
      </c>
      <c r="B552" t="s">
        <v>544</v>
      </c>
      <c r="C552" t="s">
        <v>16</v>
      </c>
      <c r="D552" t="s">
        <v>16</v>
      </c>
      <c r="E552">
        <v>1908</v>
      </c>
    </row>
    <row r="553" spans="1:5" x14ac:dyDescent="0.25">
      <c r="A553">
        <v>1914</v>
      </c>
      <c r="B553" t="s">
        <v>993</v>
      </c>
      <c r="C553" t="s">
        <v>16</v>
      </c>
      <c r="D553" t="s">
        <v>994</v>
      </c>
      <c r="E553">
        <v>1913</v>
      </c>
    </row>
    <row r="554" spans="1:5" x14ac:dyDescent="0.25">
      <c r="A554">
        <v>1917</v>
      </c>
      <c r="B554" t="s">
        <v>995</v>
      </c>
      <c r="C554" t="s">
        <v>16</v>
      </c>
      <c r="D554" t="s">
        <v>4483</v>
      </c>
      <c r="E554">
        <v>1916</v>
      </c>
    </row>
    <row r="555" spans="1:5" x14ac:dyDescent="0.25">
      <c r="A555">
        <v>1918</v>
      </c>
      <c r="B555" t="s">
        <v>544</v>
      </c>
      <c r="C555" t="s">
        <v>16</v>
      </c>
      <c r="D555" t="s">
        <v>16</v>
      </c>
      <c r="E555">
        <v>1916</v>
      </c>
    </row>
    <row r="556" spans="1:5" x14ac:dyDescent="0.25">
      <c r="A556">
        <v>1922</v>
      </c>
      <c r="B556" t="s">
        <v>996</v>
      </c>
      <c r="C556" t="s">
        <v>16</v>
      </c>
      <c r="D556" t="s">
        <v>16</v>
      </c>
      <c r="E556">
        <v>1921</v>
      </c>
    </row>
    <row r="557" spans="1:5" x14ac:dyDescent="0.25">
      <c r="A557">
        <v>1925</v>
      </c>
      <c r="B557" t="s">
        <v>997</v>
      </c>
      <c r="C557" t="s">
        <v>998</v>
      </c>
      <c r="D557" t="s">
        <v>16</v>
      </c>
      <c r="E557">
        <v>1924</v>
      </c>
    </row>
    <row r="558" spans="1:5" x14ac:dyDescent="0.25">
      <c r="A558">
        <v>1927</v>
      </c>
      <c r="B558" t="s">
        <v>999</v>
      </c>
      <c r="C558" t="s">
        <v>16</v>
      </c>
      <c r="D558" t="s">
        <v>16</v>
      </c>
      <c r="E558">
        <v>1926</v>
      </c>
    </row>
    <row r="559" spans="1:5" x14ac:dyDescent="0.25">
      <c r="A559">
        <v>1928</v>
      </c>
      <c r="B559" t="s">
        <v>1000</v>
      </c>
      <c r="C559" t="s">
        <v>16</v>
      </c>
      <c r="D559" t="s">
        <v>16</v>
      </c>
      <c r="E559">
        <v>1926</v>
      </c>
    </row>
    <row r="560" spans="1:5" x14ac:dyDescent="0.25">
      <c r="A560">
        <v>1933</v>
      </c>
      <c r="B560" t="s">
        <v>1001</v>
      </c>
      <c r="C560" t="s">
        <v>16</v>
      </c>
      <c r="D560" t="s">
        <v>16</v>
      </c>
      <c r="E560">
        <v>1932</v>
      </c>
    </row>
    <row r="561" spans="1:5" x14ac:dyDescent="0.25">
      <c r="A561">
        <v>1936</v>
      </c>
      <c r="B561" t="s">
        <v>873</v>
      </c>
      <c r="C561" t="s">
        <v>1002</v>
      </c>
      <c r="D561" t="s">
        <v>16</v>
      </c>
      <c r="E561">
        <v>1934</v>
      </c>
    </row>
    <row r="562" spans="1:5" x14ac:dyDescent="0.25">
      <c r="A562">
        <v>1937</v>
      </c>
      <c r="B562" t="s">
        <v>880</v>
      </c>
      <c r="C562" t="s">
        <v>6146</v>
      </c>
      <c r="D562" t="s">
        <v>16</v>
      </c>
      <c r="E562">
        <v>1934</v>
      </c>
    </row>
    <row r="563" spans="1:5" x14ac:dyDescent="0.25">
      <c r="A563">
        <v>1939</v>
      </c>
      <c r="B563" t="s">
        <v>320</v>
      </c>
      <c r="C563" t="s">
        <v>1003</v>
      </c>
      <c r="D563" t="s">
        <v>16</v>
      </c>
      <c r="E563">
        <v>1938</v>
      </c>
    </row>
    <row r="564" spans="1:5" x14ac:dyDescent="0.25">
      <c r="A564">
        <v>1941</v>
      </c>
      <c r="B564" t="s">
        <v>1004</v>
      </c>
      <c r="C564" t="s">
        <v>16</v>
      </c>
      <c r="D564" t="s">
        <v>16</v>
      </c>
      <c r="E564">
        <v>1940</v>
      </c>
    </row>
    <row r="565" spans="1:5" x14ac:dyDescent="0.25">
      <c r="A565">
        <v>1943</v>
      </c>
      <c r="B565" t="s">
        <v>1005</v>
      </c>
      <c r="C565" t="s">
        <v>16</v>
      </c>
      <c r="D565" t="s">
        <v>1006</v>
      </c>
      <c r="E565">
        <v>1942</v>
      </c>
    </row>
    <row r="566" spans="1:5" x14ac:dyDescent="0.25">
      <c r="A566">
        <v>1945</v>
      </c>
      <c r="B566" t="s">
        <v>1007</v>
      </c>
      <c r="C566" t="s">
        <v>16</v>
      </c>
      <c r="D566" t="s">
        <v>1008</v>
      </c>
      <c r="E566">
        <v>1944</v>
      </c>
    </row>
    <row r="567" spans="1:5" x14ac:dyDescent="0.25">
      <c r="A567">
        <v>1948</v>
      </c>
      <c r="B567" t="s">
        <v>512</v>
      </c>
      <c r="C567" t="s">
        <v>16</v>
      </c>
      <c r="D567" t="s">
        <v>16</v>
      </c>
      <c r="E567">
        <v>1947</v>
      </c>
    </row>
    <row r="568" spans="1:5" x14ac:dyDescent="0.25">
      <c r="A568">
        <v>1949</v>
      </c>
      <c r="B568" t="s">
        <v>1235</v>
      </c>
      <c r="C568" t="s">
        <v>16</v>
      </c>
      <c r="D568" t="s">
        <v>1009</v>
      </c>
      <c r="E568">
        <v>1947</v>
      </c>
    </row>
    <row r="569" spans="1:5" x14ac:dyDescent="0.25">
      <c r="A569">
        <v>1951</v>
      </c>
      <c r="B569" t="s">
        <v>1010</v>
      </c>
      <c r="C569" t="s">
        <v>1011</v>
      </c>
      <c r="D569" t="s">
        <v>16</v>
      </c>
      <c r="E569">
        <v>1950</v>
      </c>
    </row>
    <row r="570" spans="1:5" x14ac:dyDescent="0.25">
      <c r="A570">
        <v>1952</v>
      </c>
      <c r="B570" t="s">
        <v>1012</v>
      </c>
      <c r="C570" t="s">
        <v>16</v>
      </c>
      <c r="D570" t="s">
        <v>16</v>
      </c>
      <c r="E570">
        <v>35</v>
      </c>
    </row>
    <row r="571" spans="1:5" x14ac:dyDescent="0.25">
      <c r="A571">
        <v>1953</v>
      </c>
      <c r="B571" t="s">
        <v>1012</v>
      </c>
      <c r="C571" t="s">
        <v>16</v>
      </c>
      <c r="D571" t="s">
        <v>16</v>
      </c>
      <c r="E571">
        <v>601</v>
      </c>
    </row>
    <row r="572" spans="1:5" x14ac:dyDescent="0.25">
      <c r="A572">
        <v>1957</v>
      </c>
      <c r="B572" t="s">
        <v>16</v>
      </c>
      <c r="C572" t="s">
        <v>16</v>
      </c>
      <c r="D572" t="s">
        <v>16</v>
      </c>
      <c r="E572">
        <v>185</v>
      </c>
    </row>
    <row r="573" spans="1:5" x14ac:dyDescent="0.25">
      <c r="A573">
        <v>1962</v>
      </c>
      <c r="B573" t="s">
        <v>1013</v>
      </c>
      <c r="C573" t="s">
        <v>16</v>
      </c>
      <c r="D573" t="s">
        <v>16</v>
      </c>
      <c r="E573">
        <v>34</v>
      </c>
    </row>
    <row r="574" spans="1:5" x14ac:dyDescent="0.25">
      <c r="A574">
        <v>1967</v>
      </c>
      <c r="B574" t="s">
        <v>1014</v>
      </c>
      <c r="C574" t="s">
        <v>16</v>
      </c>
      <c r="D574" t="s">
        <v>16</v>
      </c>
      <c r="E574">
        <v>990</v>
      </c>
    </row>
    <row r="575" spans="1:5" x14ac:dyDescent="0.25">
      <c r="A575">
        <v>1969</v>
      </c>
      <c r="B575" t="s">
        <v>1015</v>
      </c>
      <c r="C575" t="s">
        <v>6965</v>
      </c>
      <c r="D575" t="s">
        <v>1016</v>
      </c>
      <c r="E575">
        <v>1968</v>
      </c>
    </row>
    <row r="576" spans="1:5" x14ac:dyDescent="0.25">
      <c r="A576">
        <v>1973</v>
      </c>
      <c r="B576" t="s">
        <v>1017</v>
      </c>
      <c r="C576" t="s">
        <v>1018</v>
      </c>
      <c r="D576" t="s">
        <v>16</v>
      </c>
      <c r="E576">
        <v>1972</v>
      </c>
    </row>
    <row r="577" spans="1:5" x14ac:dyDescent="0.25">
      <c r="A577">
        <v>1975</v>
      </c>
      <c r="B577" t="s">
        <v>1019</v>
      </c>
      <c r="C577" t="s">
        <v>16</v>
      </c>
      <c r="D577" t="s">
        <v>16</v>
      </c>
      <c r="E577">
        <v>1974</v>
      </c>
    </row>
    <row r="578" spans="1:5" x14ac:dyDescent="0.25">
      <c r="A578">
        <v>1976</v>
      </c>
      <c r="B578" t="s">
        <v>739</v>
      </c>
      <c r="C578" t="s">
        <v>16</v>
      </c>
      <c r="D578" t="s">
        <v>740</v>
      </c>
      <c r="E578">
        <v>812</v>
      </c>
    </row>
    <row r="579" spans="1:5" x14ac:dyDescent="0.25">
      <c r="A579">
        <v>1978</v>
      </c>
      <c r="B579" t="s">
        <v>1020</v>
      </c>
      <c r="C579" t="s">
        <v>16</v>
      </c>
      <c r="D579" t="s">
        <v>16</v>
      </c>
      <c r="E579">
        <v>1977</v>
      </c>
    </row>
    <row r="580" spans="1:5" x14ac:dyDescent="0.25">
      <c r="A580">
        <v>1981</v>
      </c>
      <c r="B580" t="s">
        <v>1021</v>
      </c>
      <c r="C580" t="s">
        <v>16</v>
      </c>
      <c r="D580" t="s">
        <v>567</v>
      </c>
      <c r="E580">
        <v>1980</v>
      </c>
    </row>
    <row r="581" spans="1:5" x14ac:dyDescent="0.25">
      <c r="A581">
        <v>1984</v>
      </c>
      <c r="B581" t="s">
        <v>1022</v>
      </c>
      <c r="C581" t="s">
        <v>1023</v>
      </c>
      <c r="D581" t="s">
        <v>1024</v>
      </c>
      <c r="E581">
        <v>1983</v>
      </c>
    </row>
    <row r="582" spans="1:5" x14ac:dyDescent="0.25">
      <c r="A582">
        <v>1991</v>
      </c>
      <c r="B582" t="s">
        <v>585</v>
      </c>
      <c r="C582" t="s">
        <v>16</v>
      </c>
      <c r="D582" t="s">
        <v>16</v>
      </c>
      <c r="E582">
        <v>1990</v>
      </c>
    </row>
    <row r="583" spans="1:5" x14ac:dyDescent="0.25">
      <c r="A583">
        <v>1995</v>
      </c>
      <c r="B583" t="s">
        <v>1025</v>
      </c>
      <c r="C583" t="s">
        <v>1026</v>
      </c>
      <c r="D583" t="s">
        <v>1027</v>
      </c>
      <c r="E583">
        <v>1994</v>
      </c>
    </row>
    <row r="584" spans="1:5" x14ac:dyDescent="0.25">
      <c r="A584">
        <v>1997</v>
      </c>
      <c r="B584" t="s">
        <v>1028</v>
      </c>
      <c r="C584" t="s">
        <v>16</v>
      </c>
      <c r="D584" t="s">
        <v>1029</v>
      </c>
      <c r="E584">
        <v>1996</v>
      </c>
    </row>
    <row r="585" spans="1:5" x14ac:dyDescent="0.25">
      <c r="A585">
        <v>1998</v>
      </c>
      <c r="B585" t="s">
        <v>1030</v>
      </c>
      <c r="C585" t="s">
        <v>1031</v>
      </c>
      <c r="D585" t="s">
        <v>16</v>
      </c>
      <c r="E585">
        <v>849</v>
      </c>
    </row>
    <row r="586" spans="1:5" x14ac:dyDescent="0.25">
      <c r="A586">
        <v>2000</v>
      </c>
      <c r="B586" t="s">
        <v>1032</v>
      </c>
      <c r="C586" t="s">
        <v>16</v>
      </c>
      <c r="D586" t="s">
        <v>16</v>
      </c>
      <c r="E586">
        <v>183</v>
      </c>
    </row>
    <row r="587" spans="1:5" x14ac:dyDescent="0.25">
      <c r="A587">
        <v>2001</v>
      </c>
      <c r="B587" t="s">
        <v>1033</v>
      </c>
      <c r="C587" t="s">
        <v>1034</v>
      </c>
      <c r="D587" t="s">
        <v>16</v>
      </c>
      <c r="E587">
        <v>76</v>
      </c>
    </row>
    <row r="588" spans="1:5" x14ac:dyDescent="0.25">
      <c r="A588">
        <v>2003</v>
      </c>
      <c r="B588" t="s">
        <v>1035</v>
      </c>
      <c r="C588" t="s">
        <v>16</v>
      </c>
      <c r="D588" t="s">
        <v>16</v>
      </c>
      <c r="E588">
        <v>1935</v>
      </c>
    </row>
    <row r="589" spans="1:5" x14ac:dyDescent="0.25">
      <c r="A589">
        <v>2004</v>
      </c>
      <c r="B589" t="s">
        <v>1036</v>
      </c>
      <c r="C589" t="s">
        <v>16</v>
      </c>
      <c r="D589" t="s">
        <v>16</v>
      </c>
      <c r="E589">
        <v>424</v>
      </c>
    </row>
    <row r="590" spans="1:5" x14ac:dyDescent="0.25">
      <c r="A590">
        <v>2005</v>
      </c>
      <c r="B590" t="s">
        <v>1037</v>
      </c>
      <c r="C590" t="s">
        <v>16</v>
      </c>
      <c r="D590" t="s">
        <v>1038</v>
      </c>
      <c r="E590">
        <v>341</v>
      </c>
    </row>
    <row r="591" spans="1:5" x14ac:dyDescent="0.25">
      <c r="A591">
        <v>2006</v>
      </c>
      <c r="B591" t="s">
        <v>1039</v>
      </c>
      <c r="C591" t="s">
        <v>7936</v>
      </c>
      <c r="D591" t="s">
        <v>16</v>
      </c>
      <c r="E591">
        <v>300</v>
      </c>
    </row>
    <row r="592" spans="1:5" x14ac:dyDescent="0.25">
      <c r="A592">
        <v>2007</v>
      </c>
      <c r="B592" t="s">
        <v>1040</v>
      </c>
      <c r="C592" t="s">
        <v>1041</v>
      </c>
      <c r="D592" t="s">
        <v>1042</v>
      </c>
      <c r="E592">
        <v>431</v>
      </c>
    </row>
    <row r="593" spans="1:5" x14ac:dyDescent="0.25">
      <c r="A593">
        <v>2011</v>
      </c>
      <c r="B593" t="s">
        <v>1043</v>
      </c>
      <c r="C593" t="s">
        <v>16</v>
      </c>
      <c r="D593" t="s">
        <v>16</v>
      </c>
      <c r="E593">
        <v>261</v>
      </c>
    </row>
    <row r="594" spans="1:5" x14ac:dyDescent="0.25">
      <c r="A594">
        <v>2015</v>
      </c>
      <c r="B594" t="s">
        <v>1044</v>
      </c>
      <c r="C594" t="s">
        <v>16</v>
      </c>
      <c r="D594" t="s">
        <v>16</v>
      </c>
      <c r="E594">
        <v>268</v>
      </c>
    </row>
    <row r="595" spans="1:5" x14ac:dyDescent="0.25">
      <c r="A595">
        <v>2019</v>
      </c>
      <c r="B595" t="s">
        <v>1045</v>
      </c>
      <c r="C595" t="s">
        <v>16</v>
      </c>
      <c r="D595" t="s">
        <v>1046</v>
      </c>
      <c r="E595">
        <v>2018</v>
      </c>
    </row>
    <row r="596" spans="1:5" x14ac:dyDescent="0.25">
      <c r="A596">
        <v>2020</v>
      </c>
      <c r="B596" t="s">
        <v>1045</v>
      </c>
      <c r="C596" t="s">
        <v>16</v>
      </c>
      <c r="D596" t="s">
        <v>1046</v>
      </c>
      <c r="E596">
        <v>1921</v>
      </c>
    </row>
    <row r="597" spans="1:5" x14ac:dyDescent="0.25">
      <c r="A597">
        <v>2023</v>
      </c>
      <c r="B597" t="s">
        <v>1047</v>
      </c>
      <c r="C597" t="s">
        <v>1048</v>
      </c>
      <c r="D597" t="s">
        <v>16</v>
      </c>
      <c r="E597">
        <v>2022</v>
      </c>
    </row>
    <row r="598" spans="1:5" x14ac:dyDescent="0.25">
      <c r="A598">
        <v>2024</v>
      </c>
      <c r="B598" t="s">
        <v>1047</v>
      </c>
      <c r="C598" t="s">
        <v>1048</v>
      </c>
      <c r="D598" t="s">
        <v>2077</v>
      </c>
      <c r="E598">
        <v>163</v>
      </c>
    </row>
    <row r="599" spans="1:5" x14ac:dyDescent="0.25">
      <c r="A599">
        <v>2027</v>
      </c>
      <c r="B599" t="s">
        <v>1049</v>
      </c>
      <c r="C599" t="s">
        <v>668</v>
      </c>
      <c r="D599" t="s">
        <v>16</v>
      </c>
      <c r="E599">
        <v>410</v>
      </c>
    </row>
    <row r="600" spans="1:5" x14ac:dyDescent="0.25">
      <c r="A600">
        <v>2029</v>
      </c>
      <c r="B600" t="s">
        <v>1050</v>
      </c>
      <c r="C600" t="s">
        <v>16</v>
      </c>
      <c r="D600" t="s">
        <v>1051</v>
      </c>
      <c r="E600">
        <v>385</v>
      </c>
    </row>
    <row r="601" spans="1:5" x14ac:dyDescent="0.25">
      <c r="A601">
        <v>2030</v>
      </c>
      <c r="B601" t="s">
        <v>675</v>
      </c>
      <c r="C601" t="s">
        <v>676</v>
      </c>
      <c r="D601" t="s">
        <v>13158</v>
      </c>
      <c r="E601">
        <v>857</v>
      </c>
    </row>
    <row r="602" spans="1:5" x14ac:dyDescent="0.25">
      <c r="A602">
        <v>2033</v>
      </c>
      <c r="B602" t="s">
        <v>223</v>
      </c>
      <c r="C602" t="s">
        <v>4128</v>
      </c>
      <c r="D602" t="s">
        <v>224</v>
      </c>
      <c r="E602">
        <v>909</v>
      </c>
    </row>
    <row r="603" spans="1:5" x14ac:dyDescent="0.25">
      <c r="A603">
        <v>2034</v>
      </c>
      <c r="B603" t="s">
        <v>1052</v>
      </c>
      <c r="C603" t="s">
        <v>16</v>
      </c>
      <c r="D603" t="s">
        <v>16</v>
      </c>
      <c r="E603">
        <v>1031</v>
      </c>
    </row>
    <row r="604" spans="1:5" x14ac:dyDescent="0.25">
      <c r="A604">
        <v>2036</v>
      </c>
      <c r="B604" t="s">
        <v>1053</v>
      </c>
      <c r="C604" t="s">
        <v>13159</v>
      </c>
      <c r="D604" t="s">
        <v>5519</v>
      </c>
      <c r="E604">
        <v>384</v>
      </c>
    </row>
    <row r="605" spans="1:5" x14ac:dyDescent="0.25">
      <c r="A605">
        <v>2037</v>
      </c>
      <c r="B605" t="s">
        <v>1054</v>
      </c>
      <c r="C605" t="s">
        <v>1055</v>
      </c>
      <c r="D605" t="s">
        <v>16</v>
      </c>
      <c r="E605">
        <v>263</v>
      </c>
    </row>
    <row r="606" spans="1:5" x14ac:dyDescent="0.25">
      <c r="A606">
        <v>2040</v>
      </c>
      <c r="B606" t="s">
        <v>2224</v>
      </c>
      <c r="C606" t="s">
        <v>16</v>
      </c>
      <c r="D606" t="s">
        <v>1056</v>
      </c>
      <c r="E606">
        <v>1030</v>
      </c>
    </row>
    <row r="607" spans="1:5" x14ac:dyDescent="0.25">
      <c r="A607">
        <v>2041</v>
      </c>
      <c r="B607" t="s">
        <v>594</v>
      </c>
      <c r="C607" t="s">
        <v>16</v>
      </c>
      <c r="D607" t="s">
        <v>1165</v>
      </c>
      <c r="E607">
        <v>1030</v>
      </c>
    </row>
    <row r="608" spans="1:5" x14ac:dyDescent="0.25">
      <c r="A608">
        <v>2047</v>
      </c>
      <c r="B608" t="s">
        <v>1057</v>
      </c>
      <c r="C608" t="s">
        <v>1058</v>
      </c>
      <c r="D608" t="s">
        <v>1059</v>
      </c>
      <c r="E608">
        <v>232</v>
      </c>
    </row>
    <row r="609" spans="1:5" x14ac:dyDescent="0.25">
      <c r="A609">
        <v>2048</v>
      </c>
      <c r="B609" t="s">
        <v>1060</v>
      </c>
      <c r="C609" t="s">
        <v>1061</v>
      </c>
      <c r="D609" t="s">
        <v>16</v>
      </c>
      <c r="E609">
        <v>232</v>
      </c>
    </row>
    <row r="610" spans="1:5" x14ac:dyDescent="0.25">
      <c r="A610">
        <v>2049</v>
      </c>
      <c r="B610" t="s">
        <v>1062</v>
      </c>
      <c r="C610" t="s">
        <v>1063</v>
      </c>
      <c r="D610" t="s">
        <v>2000</v>
      </c>
      <c r="E610">
        <v>287</v>
      </c>
    </row>
    <row r="611" spans="1:5" x14ac:dyDescent="0.25">
      <c r="A611">
        <v>2052</v>
      </c>
      <c r="B611" t="s">
        <v>557</v>
      </c>
      <c r="C611" t="s">
        <v>558</v>
      </c>
      <c r="D611" t="s">
        <v>16</v>
      </c>
      <c r="E611">
        <v>1002</v>
      </c>
    </row>
    <row r="612" spans="1:5" x14ac:dyDescent="0.25">
      <c r="A612">
        <v>2054</v>
      </c>
      <c r="B612" t="s">
        <v>1065</v>
      </c>
      <c r="C612" t="s">
        <v>16</v>
      </c>
      <c r="D612" t="s">
        <v>1066</v>
      </c>
      <c r="E612">
        <v>2053</v>
      </c>
    </row>
    <row r="613" spans="1:5" x14ac:dyDescent="0.25">
      <c r="A613">
        <v>2055</v>
      </c>
      <c r="B613" t="s">
        <v>1067</v>
      </c>
      <c r="C613" t="s">
        <v>1064</v>
      </c>
      <c r="D613" t="s">
        <v>1068</v>
      </c>
      <c r="E613">
        <v>412</v>
      </c>
    </row>
    <row r="614" spans="1:5" x14ac:dyDescent="0.25">
      <c r="A614">
        <v>2056</v>
      </c>
      <c r="B614" t="s">
        <v>1069</v>
      </c>
      <c r="C614" t="s">
        <v>1070</v>
      </c>
      <c r="D614" t="s">
        <v>13160</v>
      </c>
      <c r="E614">
        <v>446</v>
      </c>
    </row>
    <row r="615" spans="1:5" x14ac:dyDescent="0.25">
      <c r="A615">
        <v>2060</v>
      </c>
      <c r="B615" t="s">
        <v>1071</v>
      </c>
      <c r="C615" t="s">
        <v>16</v>
      </c>
      <c r="D615" t="s">
        <v>1072</v>
      </c>
      <c r="E615">
        <v>2059</v>
      </c>
    </row>
    <row r="616" spans="1:5" x14ac:dyDescent="0.25">
      <c r="A616">
        <v>2062</v>
      </c>
      <c r="B616" t="s">
        <v>1073</v>
      </c>
      <c r="C616" t="s">
        <v>1920</v>
      </c>
      <c r="D616" t="s">
        <v>16</v>
      </c>
      <c r="E616">
        <v>68</v>
      </c>
    </row>
    <row r="617" spans="1:5" x14ac:dyDescent="0.25">
      <c r="A617">
        <v>2067</v>
      </c>
      <c r="B617" t="s">
        <v>1074</v>
      </c>
      <c r="C617" t="s">
        <v>16</v>
      </c>
      <c r="D617" t="s">
        <v>1075</v>
      </c>
      <c r="E617">
        <v>2065</v>
      </c>
    </row>
    <row r="618" spans="1:5" x14ac:dyDescent="0.25">
      <c r="A618">
        <v>2070</v>
      </c>
      <c r="B618" t="s">
        <v>1076</v>
      </c>
      <c r="C618" t="s">
        <v>16</v>
      </c>
      <c r="D618" t="s">
        <v>1077</v>
      </c>
      <c r="E618">
        <v>608</v>
      </c>
    </row>
    <row r="619" spans="1:5" x14ac:dyDescent="0.25">
      <c r="A619">
        <v>2071</v>
      </c>
      <c r="B619" t="s">
        <v>1078</v>
      </c>
      <c r="C619" t="s">
        <v>1079</v>
      </c>
      <c r="D619" t="s">
        <v>16</v>
      </c>
      <c r="E619">
        <v>454</v>
      </c>
    </row>
    <row r="620" spans="1:5" x14ac:dyDescent="0.25">
      <c r="A620">
        <v>2075</v>
      </c>
      <c r="B620" t="s">
        <v>464</v>
      </c>
      <c r="C620" t="s">
        <v>261</v>
      </c>
      <c r="D620" t="s">
        <v>16</v>
      </c>
      <c r="E620">
        <v>318</v>
      </c>
    </row>
    <row r="621" spans="1:5" x14ac:dyDescent="0.25">
      <c r="A621">
        <v>2076</v>
      </c>
      <c r="B621" t="s">
        <v>1082</v>
      </c>
      <c r="C621" t="s">
        <v>16</v>
      </c>
      <c r="D621" t="s">
        <v>1083</v>
      </c>
      <c r="E621">
        <v>325</v>
      </c>
    </row>
    <row r="622" spans="1:5" x14ac:dyDescent="0.25">
      <c r="A622">
        <v>2077</v>
      </c>
      <c r="B622" t="s">
        <v>1084</v>
      </c>
      <c r="C622" t="s">
        <v>16</v>
      </c>
      <c r="D622" t="s">
        <v>1085</v>
      </c>
      <c r="E622">
        <v>113</v>
      </c>
    </row>
    <row r="623" spans="1:5" x14ac:dyDescent="0.25">
      <c r="A623">
        <v>2079</v>
      </c>
      <c r="B623" t="s">
        <v>1086</v>
      </c>
      <c r="C623" t="s">
        <v>16</v>
      </c>
      <c r="D623" t="s">
        <v>1087</v>
      </c>
      <c r="E623">
        <v>2078</v>
      </c>
    </row>
    <row r="624" spans="1:5" x14ac:dyDescent="0.25">
      <c r="A624">
        <v>2088</v>
      </c>
      <c r="B624" t="s">
        <v>1089</v>
      </c>
      <c r="C624" t="s">
        <v>16</v>
      </c>
      <c r="D624" t="s">
        <v>1090</v>
      </c>
      <c r="E624">
        <v>345</v>
      </c>
    </row>
    <row r="625" spans="1:5" x14ac:dyDescent="0.25">
      <c r="A625">
        <v>2089</v>
      </c>
      <c r="B625" t="s">
        <v>1091</v>
      </c>
      <c r="C625" t="s">
        <v>16</v>
      </c>
      <c r="D625" t="s">
        <v>16</v>
      </c>
      <c r="E625">
        <v>267</v>
      </c>
    </row>
    <row r="626" spans="1:5" x14ac:dyDescent="0.25">
      <c r="A626">
        <v>2091</v>
      </c>
      <c r="B626" t="s">
        <v>1092</v>
      </c>
      <c r="C626" t="s">
        <v>16</v>
      </c>
      <c r="D626" t="s">
        <v>1093</v>
      </c>
      <c r="E626">
        <v>763</v>
      </c>
    </row>
    <row r="627" spans="1:5" x14ac:dyDescent="0.25">
      <c r="A627">
        <v>2092</v>
      </c>
      <c r="B627" t="s">
        <v>1094</v>
      </c>
      <c r="C627" t="s">
        <v>1095</v>
      </c>
      <c r="D627" t="s">
        <v>16</v>
      </c>
      <c r="E627">
        <v>704</v>
      </c>
    </row>
    <row r="628" spans="1:5" x14ac:dyDescent="0.25">
      <c r="A628">
        <v>2093</v>
      </c>
      <c r="B628" t="s">
        <v>1096</v>
      </c>
      <c r="C628" t="s">
        <v>1097</v>
      </c>
      <c r="D628" t="s">
        <v>16</v>
      </c>
      <c r="E628">
        <v>659</v>
      </c>
    </row>
    <row r="629" spans="1:5" x14ac:dyDescent="0.25">
      <c r="A629">
        <v>2094</v>
      </c>
      <c r="B629" t="s">
        <v>1098</v>
      </c>
      <c r="C629" t="s">
        <v>16</v>
      </c>
      <c r="D629" t="s">
        <v>16</v>
      </c>
      <c r="E629">
        <v>282</v>
      </c>
    </row>
    <row r="630" spans="1:5" x14ac:dyDescent="0.25">
      <c r="A630">
        <v>2099</v>
      </c>
      <c r="B630" t="s">
        <v>590</v>
      </c>
      <c r="C630" t="s">
        <v>591</v>
      </c>
      <c r="D630" t="s">
        <v>16</v>
      </c>
      <c r="E630">
        <v>1002</v>
      </c>
    </row>
    <row r="631" spans="1:5" x14ac:dyDescent="0.25">
      <c r="A631">
        <v>2101</v>
      </c>
      <c r="B631" t="s">
        <v>2110</v>
      </c>
      <c r="C631" t="s">
        <v>16</v>
      </c>
      <c r="D631" t="s">
        <v>2111</v>
      </c>
      <c r="E631">
        <v>433</v>
      </c>
    </row>
    <row r="632" spans="1:5" x14ac:dyDescent="0.25">
      <c r="A632">
        <v>2105</v>
      </c>
      <c r="B632" t="s">
        <v>1099</v>
      </c>
      <c r="C632" t="s">
        <v>1100</v>
      </c>
      <c r="D632" t="s">
        <v>1101</v>
      </c>
      <c r="E632">
        <v>2104</v>
      </c>
    </row>
    <row r="633" spans="1:5" x14ac:dyDescent="0.25">
      <c r="A633">
        <v>2107</v>
      </c>
      <c r="B633" t="s">
        <v>1102</v>
      </c>
      <c r="C633" t="s">
        <v>1103</v>
      </c>
      <c r="D633" t="s">
        <v>16</v>
      </c>
      <c r="E633">
        <v>417</v>
      </c>
    </row>
    <row r="634" spans="1:5" x14ac:dyDescent="0.25">
      <c r="A634">
        <v>2109</v>
      </c>
      <c r="B634" t="s">
        <v>1104</v>
      </c>
      <c r="C634" t="s">
        <v>1088</v>
      </c>
      <c r="D634" t="s">
        <v>16</v>
      </c>
      <c r="E634">
        <v>2080</v>
      </c>
    </row>
    <row r="635" spans="1:5" x14ac:dyDescent="0.25">
      <c r="A635">
        <v>2117</v>
      </c>
      <c r="B635" t="s">
        <v>1107</v>
      </c>
      <c r="C635" t="s">
        <v>16</v>
      </c>
      <c r="D635" t="s">
        <v>1108</v>
      </c>
      <c r="E635">
        <v>2116</v>
      </c>
    </row>
    <row r="636" spans="1:5" x14ac:dyDescent="0.25">
      <c r="A636">
        <v>2118</v>
      </c>
      <c r="B636" t="s">
        <v>2133</v>
      </c>
      <c r="C636" t="s">
        <v>16</v>
      </c>
      <c r="D636" t="s">
        <v>2134</v>
      </c>
      <c r="E636">
        <v>269</v>
      </c>
    </row>
    <row r="637" spans="1:5" x14ac:dyDescent="0.25">
      <c r="A637">
        <v>2120</v>
      </c>
      <c r="B637" t="s">
        <v>1109</v>
      </c>
      <c r="C637" t="s">
        <v>1110</v>
      </c>
      <c r="D637" t="s">
        <v>16</v>
      </c>
      <c r="E637">
        <v>2119</v>
      </c>
    </row>
    <row r="638" spans="1:5" x14ac:dyDescent="0.25">
      <c r="A638">
        <v>2123</v>
      </c>
      <c r="B638" t="s">
        <v>1111</v>
      </c>
      <c r="C638" t="s">
        <v>1112</v>
      </c>
      <c r="D638" t="s">
        <v>16</v>
      </c>
      <c r="E638">
        <v>402</v>
      </c>
    </row>
    <row r="639" spans="1:5" x14ac:dyDescent="0.25">
      <c r="A639">
        <v>2127</v>
      </c>
      <c r="B639" t="s">
        <v>1113</v>
      </c>
      <c r="C639" t="s">
        <v>16</v>
      </c>
      <c r="D639" t="s">
        <v>1114</v>
      </c>
      <c r="E639">
        <v>2125</v>
      </c>
    </row>
    <row r="640" spans="1:5" x14ac:dyDescent="0.25">
      <c r="A640">
        <v>2129</v>
      </c>
      <c r="B640" t="s">
        <v>1054</v>
      </c>
      <c r="C640" t="s">
        <v>1115</v>
      </c>
      <c r="D640" t="s">
        <v>1116</v>
      </c>
      <c r="E640">
        <v>2124</v>
      </c>
    </row>
    <row r="641" spans="1:5" x14ac:dyDescent="0.25">
      <c r="A641">
        <v>2131</v>
      </c>
      <c r="B641" t="s">
        <v>7148</v>
      </c>
      <c r="C641" t="s">
        <v>16</v>
      </c>
      <c r="D641" t="s">
        <v>16</v>
      </c>
      <c r="E641">
        <v>693</v>
      </c>
    </row>
    <row r="642" spans="1:5" x14ac:dyDescent="0.25">
      <c r="A642">
        <v>2135</v>
      </c>
      <c r="B642" t="s">
        <v>1117</v>
      </c>
      <c r="C642" t="s">
        <v>1118</v>
      </c>
      <c r="D642" t="s">
        <v>16</v>
      </c>
      <c r="E642">
        <v>2134</v>
      </c>
    </row>
    <row r="643" spans="1:5" x14ac:dyDescent="0.25">
      <c r="A643">
        <v>2137</v>
      </c>
      <c r="B643" t="s">
        <v>1119</v>
      </c>
      <c r="C643" t="s">
        <v>16</v>
      </c>
      <c r="D643" t="s">
        <v>16</v>
      </c>
      <c r="E643">
        <v>275</v>
      </c>
    </row>
    <row r="644" spans="1:5" x14ac:dyDescent="0.25">
      <c r="A644">
        <v>2138</v>
      </c>
      <c r="B644" t="s">
        <v>1120</v>
      </c>
      <c r="C644" t="s">
        <v>1121</v>
      </c>
      <c r="D644" t="s">
        <v>1122</v>
      </c>
      <c r="E644">
        <v>175</v>
      </c>
    </row>
    <row r="645" spans="1:5" x14ac:dyDescent="0.25">
      <c r="A645">
        <v>2139</v>
      </c>
      <c r="B645" t="s">
        <v>1123</v>
      </c>
      <c r="C645" t="s">
        <v>1124</v>
      </c>
      <c r="D645" t="s">
        <v>16</v>
      </c>
      <c r="E645">
        <v>313</v>
      </c>
    </row>
    <row r="646" spans="1:5" x14ac:dyDescent="0.25">
      <c r="A646">
        <v>2140</v>
      </c>
      <c r="B646" t="s">
        <v>502</v>
      </c>
      <c r="C646" t="s">
        <v>16</v>
      </c>
      <c r="D646" t="s">
        <v>16</v>
      </c>
      <c r="E646">
        <v>333</v>
      </c>
    </row>
    <row r="647" spans="1:5" x14ac:dyDescent="0.25">
      <c r="A647">
        <v>2141</v>
      </c>
      <c r="B647" t="s">
        <v>802</v>
      </c>
      <c r="C647" t="s">
        <v>1125</v>
      </c>
      <c r="D647" t="s">
        <v>1126</v>
      </c>
      <c r="E647">
        <v>27</v>
      </c>
    </row>
    <row r="648" spans="1:5" x14ac:dyDescent="0.25">
      <c r="A648">
        <v>2144</v>
      </c>
      <c r="B648" t="s">
        <v>1127</v>
      </c>
      <c r="C648" t="s">
        <v>16</v>
      </c>
      <c r="D648" t="s">
        <v>9611</v>
      </c>
      <c r="E648">
        <v>2143</v>
      </c>
    </row>
    <row r="649" spans="1:5" x14ac:dyDescent="0.25">
      <c r="A649">
        <v>2146</v>
      </c>
      <c r="B649" t="s">
        <v>1128</v>
      </c>
      <c r="C649" t="s">
        <v>1129</v>
      </c>
      <c r="D649" t="s">
        <v>16</v>
      </c>
      <c r="E649">
        <v>2145</v>
      </c>
    </row>
    <row r="650" spans="1:5" x14ac:dyDescent="0.25">
      <c r="A650">
        <v>2148</v>
      </c>
      <c r="B650" t="s">
        <v>181</v>
      </c>
      <c r="C650" t="s">
        <v>16</v>
      </c>
      <c r="D650" t="s">
        <v>16</v>
      </c>
      <c r="E650">
        <v>2147</v>
      </c>
    </row>
    <row r="651" spans="1:5" x14ac:dyDescent="0.25">
      <c r="A651">
        <v>2150</v>
      </c>
      <c r="B651" t="s">
        <v>1130</v>
      </c>
      <c r="C651" t="s">
        <v>16</v>
      </c>
      <c r="D651" t="s">
        <v>16</v>
      </c>
      <c r="E651">
        <v>269</v>
      </c>
    </row>
    <row r="652" spans="1:5" x14ac:dyDescent="0.25">
      <c r="A652">
        <v>2151</v>
      </c>
      <c r="B652" t="s">
        <v>1131</v>
      </c>
      <c r="C652" t="s">
        <v>1132</v>
      </c>
      <c r="D652" t="s">
        <v>16</v>
      </c>
      <c r="E652">
        <v>671</v>
      </c>
    </row>
    <row r="653" spans="1:5" x14ac:dyDescent="0.25">
      <c r="A653">
        <v>2153</v>
      </c>
      <c r="B653" t="s">
        <v>151</v>
      </c>
      <c r="C653" t="s">
        <v>16</v>
      </c>
      <c r="D653" t="s">
        <v>1133</v>
      </c>
      <c r="E653">
        <v>258</v>
      </c>
    </row>
    <row r="654" spans="1:5" x14ac:dyDescent="0.25">
      <c r="A654">
        <v>2154</v>
      </c>
      <c r="B654" t="s">
        <v>1134</v>
      </c>
      <c r="C654" t="s">
        <v>16</v>
      </c>
      <c r="D654" t="s">
        <v>16</v>
      </c>
      <c r="E654">
        <v>1983</v>
      </c>
    </row>
    <row r="655" spans="1:5" x14ac:dyDescent="0.25">
      <c r="A655">
        <v>2159</v>
      </c>
      <c r="B655" t="s">
        <v>1135</v>
      </c>
      <c r="C655" t="s">
        <v>1136</v>
      </c>
      <c r="D655" t="s">
        <v>16</v>
      </c>
      <c r="E655">
        <v>1959</v>
      </c>
    </row>
    <row r="656" spans="1:5" x14ac:dyDescent="0.25">
      <c r="A656">
        <v>2162</v>
      </c>
      <c r="B656" t="s">
        <v>1137</v>
      </c>
      <c r="C656" t="s">
        <v>16</v>
      </c>
      <c r="D656" t="s">
        <v>1138</v>
      </c>
      <c r="E656">
        <v>2161</v>
      </c>
    </row>
    <row r="657" spans="1:5" x14ac:dyDescent="0.25">
      <c r="A657">
        <v>2163</v>
      </c>
      <c r="B657" t="s">
        <v>586</v>
      </c>
      <c r="C657" t="s">
        <v>16</v>
      </c>
      <c r="D657" t="s">
        <v>1934</v>
      </c>
      <c r="E657">
        <v>955</v>
      </c>
    </row>
    <row r="658" spans="1:5" x14ac:dyDescent="0.25">
      <c r="A658">
        <v>2165</v>
      </c>
      <c r="B658" t="s">
        <v>1139</v>
      </c>
      <c r="C658" t="s">
        <v>4129</v>
      </c>
      <c r="D658" t="s">
        <v>16</v>
      </c>
      <c r="E658">
        <v>299</v>
      </c>
    </row>
    <row r="659" spans="1:5" x14ac:dyDescent="0.25">
      <c r="A659">
        <v>2168</v>
      </c>
      <c r="B659" t="s">
        <v>1140</v>
      </c>
      <c r="C659" t="s">
        <v>40859</v>
      </c>
      <c r="D659" t="s">
        <v>16</v>
      </c>
      <c r="E659">
        <v>859</v>
      </c>
    </row>
    <row r="660" spans="1:5" x14ac:dyDescent="0.25">
      <c r="A660">
        <v>2169</v>
      </c>
      <c r="B660" t="s">
        <v>1141</v>
      </c>
      <c r="C660" t="s">
        <v>1142</v>
      </c>
      <c r="D660" t="s">
        <v>16</v>
      </c>
      <c r="E660">
        <v>479</v>
      </c>
    </row>
    <row r="661" spans="1:5" x14ac:dyDescent="0.25">
      <c r="A661">
        <v>2171</v>
      </c>
      <c r="B661" t="s">
        <v>1143</v>
      </c>
      <c r="C661" t="s">
        <v>1144</v>
      </c>
      <c r="D661" t="s">
        <v>16</v>
      </c>
      <c r="E661">
        <v>489</v>
      </c>
    </row>
    <row r="662" spans="1:5" x14ac:dyDescent="0.25">
      <c r="A662">
        <v>2176</v>
      </c>
      <c r="B662" t="s">
        <v>1145</v>
      </c>
      <c r="C662" t="s">
        <v>1146</v>
      </c>
      <c r="D662" t="s">
        <v>1147</v>
      </c>
      <c r="E662">
        <v>2175</v>
      </c>
    </row>
    <row r="663" spans="1:5" x14ac:dyDescent="0.25">
      <c r="A663">
        <v>2178</v>
      </c>
      <c r="B663" t="s">
        <v>365</v>
      </c>
      <c r="C663" t="s">
        <v>16</v>
      </c>
      <c r="D663" t="s">
        <v>16</v>
      </c>
      <c r="E663">
        <v>2177</v>
      </c>
    </row>
    <row r="664" spans="1:5" x14ac:dyDescent="0.25">
      <c r="A664">
        <v>2180</v>
      </c>
      <c r="B664" t="s">
        <v>1148</v>
      </c>
      <c r="C664" t="s">
        <v>16</v>
      </c>
      <c r="D664" t="s">
        <v>1149</v>
      </c>
      <c r="E664">
        <v>2179</v>
      </c>
    </row>
    <row r="665" spans="1:5" x14ac:dyDescent="0.25">
      <c r="A665">
        <v>2181</v>
      </c>
      <c r="B665" t="s">
        <v>1150</v>
      </c>
      <c r="C665" t="s">
        <v>16</v>
      </c>
      <c r="D665" t="s">
        <v>7473</v>
      </c>
      <c r="E665">
        <v>328</v>
      </c>
    </row>
    <row r="666" spans="1:5" x14ac:dyDescent="0.25">
      <c r="A666">
        <v>2182</v>
      </c>
      <c r="B666" t="s">
        <v>1154</v>
      </c>
      <c r="C666" t="s">
        <v>16</v>
      </c>
      <c r="D666" t="s">
        <v>16</v>
      </c>
      <c r="E666">
        <v>1963</v>
      </c>
    </row>
    <row r="667" spans="1:5" x14ac:dyDescent="0.25">
      <c r="A667">
        <v>2185</v>
      </c>
      <c r="B667" t="s">
        <v>1166</v>
      </c>
      <c r="C667" t="s">
        <v>1167</v>
      </c>
      <c r="D667" t="s">
        <v>1168</v>
      </c>
      <c r="E667">
        <v>273</v>
      </c>
    </row>
    <row r="668" spans="1:5" x14ac:dyDescent="0.25">
      <c r="A668">
        <v>2186</v>
      </c>
      <c r="B668" t="s">
        <v>1169</v>
      </c>
      <c r="C668" t="s">
        <v>16</v>
      </c>
      <c r="D668" t="s">
        <v>16</v>
      </c>
      <c r="E668">
        <v>309</v>
      </c>
    </row>
    <row r="669" spans="1:5" x14ac:dyDescent="0.25">
      <c r="A669">
        <v>2187</v>
      </c>
      <c r="B669" t="s">
        <v>1176</v>
      </c>
      <c r="C669" t="s">
        <v>16</v>
      </c>
      <c r="D669" t="s">
        <v>1177</v>
      </c>
      <c r="E669">
        <v>321</v>
      </c>
    </row>
    <row r="670" spans="1:5" x14ac:dyDescent="0.25">
      <c r="A670">
        <v>2188</v>
      </c>
      <c r="B670" t="s">
        <v>13161</v>
      </c>
      <c r="C670" t="s">
        <v>13162</v>
      </c>
      <c r="D670" t="s">
        <v>13163</v>
      </c>
      <c r="E670">
        <v>126</v>
      </c>
    </row>
    <row r="671" spans="1:5" x14ac:dyDescent="0.25">
      <c r="A671">
        <v>2192</v>
      </c>
      <c r="B671" t="s">
        <v>1184</v>
      </c>
      <c r="C671" t="s">
        <v>16</v>
      </c>
      <c r="D671" t="s">
        <v>1185</v>
      </c>
      <c r="E671">
        <v>2191</v>
      </c>
    </row>
    <row r="672" spans="1:5" x14ac:dyDescent="0.25">
      <c r="A672">
        <v>2194</v>
      </c>
      <c r="B672" t="s">
        <v>82</v>
      </c>
      <c r="C672" t="s">
        <v>1186</v>
      </c>
      <c r="D672" t="s">
        <v>16</v>
      </c>
      <c r="E672">
        <v>2193</v>
      </c>
    </row>
    <row r="673" spans="1:5" x14ac:dyDescent="0.25">
      <c r="A673">
        <v>2199</v>
      </c>
      <c r="B673" t="s">
        <v>1190</v>
      </c>
      <c r="C673" t="s">
        <v>16</v>
      </c>
      <c r="D673" t="s">
        <v>16</v>
      </c>
      <c r="E673">
        <v>2198</v>
      </c>
    </row>
    <row r="674" spans="1:5" x14ac:dyDescent="0.25">
      <c r="A674">
        <v>2201</v>
      </c>
      <c r="B674" t="s">
        <v>122</v>
      </c>
      <c r="C674" t="s">
        <v>16</v>
      </c>
      <c r="D674" t="s">
        <v>16</v>
      </c>
      <c r="E674">
        <v>2198</v>
      </c>
    </row>
    <row r="675" spans="1:5" x14ac:dyDescent="0.25">
      <c r="A675">
        <v>2203</v>
      </c>
      <c r="B675" t="s">
        <v>1191</v>
      </c>
      <c r="C675" t="s">
        <v>1192</v>
      </c>
      <c r="D675" t="s">
        <v>16</v>
      </c>
      <c r="E675">
        <v>1066</v>
      </c>
    </row>
    <row r="676" spans="1:5" x14ac:dyDescent="0.25">
      <c r="A676">
        <v>2204</v>
      </c>
      <c r="B676" t="s">
        <v>1193</v>
      </c>
      <c r="C676" t="s">
        <v>2294</v>
      </c>
      <c r="D676" t="s">
        <v>16</v>
      </c>
      <c r="E676">
        <v>144</v>
      </c>
    </row>
    <row r="677" spans="1:5" x14ac:dyDescent="0.25">
      <c r="A677">
        <v>2206</v>
      </c>
      <c r="B677" t="s">
        <v>1194</v>
      </c>
      <c r="C677" t="s">
        <v>1206</v>
      </c>
      <c r="D677" t="s">
        <v>16</v>
      </c>
      <c r="E677">
        <v>383</v>
      </c>
    </row>
    <row r="678" spans="1:5" x14ac:dyDescent="0.25">
      <c r="A678">
        <v>2207</v>
      </c>
      <c r="B678" t="s">
        <v>1195</v>
      </c>
      <c r="C678" t="s">
        <v>1196</v>
      </c>
      <c r="D678" t="s">
        <v>16</v>
      </c>
      <c r="E678">
        <v>999</v>
      </c>
    </row>
    <row r="679" spans="1:5" x14ac:dyDescent="0.25">
      <c r="A679">
        <v>2208</v>
      </c>
      <c r="B679" t="s">
        <v>1197</v>
      </c>
      <c r="C679" t="s">
        <v>16</v>
      </c>
      <c r="D679" t="s">
        <v>16</v>
      </c>
      <c r="E679">
        <v>316</v>
      </c>
    </row>
    <row r="680" spans="1:5" x14ac:dyDescent="0.25">
      <c r="A680">
        <v>2210</v>
      </c>
      <c r="B680" t="s">
        <v>1198</v>
      </c>
      <c r="C680" t="s">
        <v>16</v>
      </c>
      <c r="D680" t="s">
        <v>16</v>
      </c>
      <c r="E680">
        <v>407</v>
      </c>
    </row>
    <row r="681" spans="1:5" x14ac:dyDescent="0.25">
      <c r="A681">
        <v>2211</v>
      </c>
      <c r="B681" t="s">
        <v>9612</v>
      </c>
      <c r="C681" t="s">
        <v>1199</v>
      </c>
      <c r="D681" t="s">
        <v>16</v>
      </c>
      <c r="E681">
        <v>998</v>
      </c>
    </row>
    <row r="682" spans="1:5" x14ac:dyDescent="0.25">
      <c r="A682">
        <v>2216</v>
      </c>
      <c r="B682" t="s">
        <v>1207</v>
      </c>
      <c r="C682" t="s">
        <v>15862</v>
      </c>
      <c r="D682" t="s">
        <v>1208</v>
      </c>
      <c r="E682">
        <v>2215</v>
      </c>
    </row>
    <row r="683" spans="1:5" x14ac:dyDescent="0.25">
      <c r="A683">
        <v>2217</v>
      </c>
      <c r="B683" t="s">
        <v>1209</v>
      </c>
      <c r="C683" t="s">
        <v>16</v>
      </c>
      <c r="D683" t="s">
        <v>1210</v>
      </c>
      <c r="E683">
        <v>2197</v>
      </c>
    </row>
    <row r="684" spans="1:5" x14ac:dyDescent="0.25">
      <c r="A684">
        <v>2218</v>
      </c>
      <c r="B684" t="s">
        <v>1211</v>
      </c>
      <c r="C684" t="s">
        <v>5800</v>
      </c>
      <c r="D684" t="s">
        <v>5801</v>
      </c>
      <c r="E684">
        <v>148</v>
      </c>
    </row>
    <row r="685" spans="1:5" x14ac:dyDescent="0.25">
      <c r="A685">
        <v>2250</v>
      </c>
      <c r="B685" t="s">
        <v>1222</v>
      </c>
      <c r="C685" t="s">
        <v>9613</v>
      </c>
      <c r="D685" t="s">
        <v>16</v>
      </c>
      <c r="E685">
        <v>78</v>
      </c>
    </row>
    <row r="686" spans="1:5" x14ac:dyDescent="0.25">
      <c r="A686">
        <v>2251</v>
      </c>
      <c r="B686" t="s">
        <v>1223</v>
      </c>
      <c r="C686" t="s">
        <v>16</v>
      </c>
      <c r="D686" t="s">
        <v>607</v>
      </c>
      <c r="E686">
        <v>431</v>
      </c>
    </row>
    <row r="687" spans="1:5" x14ac:dyDescent="0.25">
      <c r="A687">
        <v>2255</v>
      </c>
      <c r="B687" t="s">
        <v>1224</v>
      </c>
      <c r="C687" t="s">
        <v>16</v>
      </c>
      <c r="D687" t="s">
        <v>16</v>
      </c>
      <c r="E687">
        <v>2125</v>
      </c>
    </row>
    <row r="688" spans="1:5" x14ac:dyDescent="0.25">
      <c r="A688">
        <v>2276</v>
      </c>
      <c r="B688" t="s">
        <v>1225</v>
      </c>
      <c r="C688" t="s">
        <v>1226</v>
      </c>
      <c r="D688" t="s">
        <v>1227</v>
      </c>
      <c r="E688">
        <v>144</v>
      </c>
    </row>
    <row r="689" spans="1:5" x14ac:dyDescent="0.25">
      <c r="A689">
        <v>2278</v>
      </c>
      <c r="B689" t="s">
        <v>1228</v>
      </c>
      <c r="C689" t="s">
        <v>16</v>
      </c>
      <c r="D689" t="s">
        <v>1229</v>
      </c>
      <c r="E689">
        <v>201</v>
      </c>
    </row>
    <row r="690" spans="1:5" x14ac:dyDescent="0.25">
      <c r="A690">
        <v>2280</v>
      </c>
      <c r="B690" t="s">
        <v>1230</v>
      </c>
      <c r="C690" t="s">
        <v>16</v>
      </c>
      <c r="D690" t="s">
        <v>15863</v>
      </c>
      <c r="E690">
        <v>438</v>
      </c>
    </row>
    <row r="691" spans="1:5" x14ac:dyDescent="0.25">
      <c r="A691">
        <v>2282</v>
      </c>
      <c r="B691" t="s">
        <v>1231</v>
      </c>
      <c r="C691" t="s">
        <v>16</v>
      </c>
      <c r="D691" t="s">
        <v>1232</v>
      </c>
      <c r="E691">
        <v>2281</v>
      </c>
    </row>
    <row r="692" spans="1:5" x14ac:dyDescent="0.25">
      <c r="A692">
        <v>2284</v>
      </c>
      <c r="B692" t="s">
        <v>1236</v>
      </c>
      <c r="C692" t="s">
        <v>16</v>
      </c>
      <c r="D692" t="s">
        <v>1237</v>
      </c>
      <c r="E692">
        <v>217</v>
      </c>
    </row>
    <row r="693" spans="1:5" x14ac:dyDescent="0.25">
      <c r="A693">
        <v>2286</v>
      </c>
      <c r="B693" t="s">
        <v>1238</v>
      </c>
      <c r="C693" t="s">
        <v>1239</v>
      </c>
      <c r="D693" t="s">
        <v>16</v>
      </c>
      <c r="E693">
        <v>2285</v>
      </c>
    </row>
    <row r="694" spans="1:5" x14ac:dyDescent="0.25">
      <c r="A694">
        <v>2287</v>
      </c>
      <c r="B694" t="s">
        <v>1198</v>
      </c>
      <c r="C694" t="s">
        <v>16</v>
      </c>
      <c r="D694" t="s">
        <v>1240</v>
      </c>
      <c r="E694">
        <v>2285</v>
      </c>
    </row>
    <row r="695" spans="1:5" x14ac:dyDescent="0.25">
      <c r="A695">
        <v>2289</v>
      </c>
      <c r="B695" t="s">
        <v>1194</v>
      </c>
      <c r="C695" t="s">
        <v>16</v>
      </c>
      <c r="D695" t="s">
        <v>1241</v>
      </c>
      <c r="E695">
        <v>252</v>
      </c>
    </row>
    <row r="696" spans="1:5" x14ac:dyDescent="0.25">
      <c r="A696">
        <v>2295</v>
      </c>
      <c r="B696" t="s">
        <v>1905</v>
      </c>
      <c r="C696" t="s">
        <v>1906</v>
      </c>
      <c r="D696" t="s">
        <v>1907</v>
      </c>
      <c r="E696">
        <v>2294</v>
      </c>
    </row>
    <row r="697" spans="1:5" x14ac:dyDescent="0.25">
      <c r="A697">
        <v>2298</v>
      </c>
      <c r="B697" t="s">
        <v>623</v>
      </c>
      <c r="C697" t="s">
        <v>624</v>
      </c>
      <c r="D697" t="s">
        <v>625</v>
      </c>
      <c r="E697">
        <v>2296</v>
      </c>
    </row>
    <row r="698" spans="1:5" x14ac:dyDescent="0.25">
      <c r="A698">
        <v>2299</v>
      </c>
      <c r="B698" t="s">
        <v>753</v>
      </c>
      <c r="C698" t="s">
        <v>754</v>
      </c>
      <c r="D698" t="s">
        <v>16</v>
      </c>
      <c r="E698">
        <v>2296</v>
      </c>
    </row>
    <row r="699" spans="1:5" x14ac:dyDescent="0.25">
      <c r="A699">
        <v>2302</v>
      </c>
      <c r="B699" t="s">
        <v>1908</v>
      </c>
      <c r="C699" t="s">
        <v>16</v>
      </c>
      <c r="D699" t="s">
        <v>16</v>
      </c>
      <c r="E699">
        <v>2301</v>
      </c>
    </row>
    <row r="700" spans="1:5" x14ac:dyDescent="0.25">
      <c r="A700">
        <v>2303</v>
      </c>
      <c r="B700" t="s">
        <v>1909</v>
      </c>
      <c r="C700" t="s">
        <v>16</v>
      </c>
      <c r="D700" t="s">
        <v>1910</v>
      </c>
      <c r="E700">
        <v>2301</v>
      </c>
    </row>
    <row r="701" spans="1:5" x14ac:dyDescent="0.25">
      <c r="A701">
        <v>2304</v>
      </c>
      <c r="B701" t="s">
        <v>1914</v>
      </c>
      <c r="C701" t="s">
        <v>1915</v>
      </c>
      <c r="D701" t="s">
        <v>16</v>
      </c>
      <c r="E701">
        <v>161</v>
      </c>
    </row>
    <row r="702" spans="1:5" x14ac:dyDescent="0.25">
      <c r="A702">
        <v>2306</v>
      </c>
      <c r="B702" t="s">
        <v>798</v>
      </c>
      <c r="C702" t="s">
        <v>16</v>
      </c>
      <c r="D702" t="s">
        <v>799</v>
      </c>
      <c r="E702">
        <v>2273</v>
      </c>
    </row>
    <row r="703" spans="1:5" x14ac:dyDescent="0.25">
      <c r="A703">
        <v>2311</v>
      </c>
      <c r="B703" t="s">
        <v>1921</v>
      </c>
      <c r="C703" t="s">
        <v>15864</v>
      </c>
      <c r="D703" t="s">
        <v>2250</v>
      </c>
      <c r="E703">
        <v>852</v>
      </c>
    </row>
    <row r="704" spans="1:5" x14ac:dyDescent="0.25">
      <c r="A704">
        <v>2313</v>
      </c>
      <c r="B704" t="s">
        <v>13164</v>
      </c>
      <c r="C704" t="s">
        <v>16</v>
      </c>
      <c r="D704" t="s">
        <v>16</v>
      </c>
      <c r="E704">
        <v>2312</v>
      </c>
    </row>
    <row r="705" spans="1:5" x14ac:dyDescent="0.25">
      <c r="A705">
        <v>2315</v>
      </c>
      <c r="B705" t="s">
        <v>1922</v>
      </c>
      <c r="C705" t="s">
        <v>16</v>
      </c>
      <c r="D705" t="s">
        <v>13165</v>
      </c>
      <c r="E705">
        <v>2314</v>
      </c>
    </row>
    <row r="706" spans="1:5" x14ac:dyDescent="0.25">
      <c r="A706">
        <v>2321</v>
      </c>
      <c r="B706" t="s">
        <v>1923</v>
      </c>
      <c r="C706" t="s">
        <v>16</v>
      </c>
      <c r="D706" t="s">
        <v>16</v>
      </c>
      <c r="E706">
        <v>2320</v>
      </c>
    </row>
    <row r="707" spans="1:5" x14ac:dyDescent="0.25">
      <c r="A707">
        <v>2327</v>
      </c>
      <c r="B707" t="s">
        <v>13166</v>
      </c>
      <c r="C707" t="s">
        <v>13167</v>
      </c>
      <c r="D707" t="s">
        <v>16</v>
      </c>
      <c r="E707">
        <v>1063</v>
      </c>
    </row>
    <row r="708" spans="1:5" x14ac:dyDescent="0.25">
      <c r="A708">
        <v>2329</v>
      </c>
      <c r="B708" t="s">
        <v>1927</v>
      </c>
      <c r="C708" t="s">
        <v>16</v>
      </c>
      <c r="D708" t="s">
        <v>16</v>
      </c>
      <c r="E708">
        <v>223</v>
      </c>
    </row>
    <row r="709" spans="1:5" x14ac:dyDescent="0.25">
      <c r="A709">
        <v>2335</v>
      </c>
      <c r="B709" t="s">
        <v>2158</v>
      </c>
      <c r="C709" t="s">
        <v>16</v>
      </c>
      <c r="D709" t="s">
        <v>1935</v>
      </c>
      <c r="E709">
        <v>955</v>
      </c>
    </row>
    <row r="710" spans="1:5" x14ac:dyDescent="0.25">
      <c r="A710">
        <v>2336</v>
      </c>
      <c r="B710" t="s">
        <v>1936</v>
      </c>
      <c r="C710" t="s">
        <v>1937</v>
      </c>
      <c r="D710" t="s">
        <v>1938</v>
      </c>
      <c r="E710">
        <v>223</v>
      </c>
    </row>
    <row r="711" spans="1:5" x14ac:dyDescent="0.25">
      <c r="A711">
        <v>2337</v>
      </c>
      <c r="B711" t="s">
        <v>1939</v>
      </c>
      <c r="C711" t="s">
        <v>1940</v>
      </c>
      <c r="D711" t="s">
        <v>16</v>
      </c>
      <c r="E711">
        <v>223</v>
      </c>
    </row>
    <row r="712" spans="1:5" x14ac:dyDescent="0.25">
      <c r="A712">
        <v>2339</v>
      </c>
      <c r="B712" t="s">
        <v>1941</v>
      </c>
      <c r="C712" t="s">
        <v>1064</v>
      </c>
      <c r="D712" t="s">
        <v>2102</v>
      </c>
      <c r="E712">
        <v>412</v>
      </c>
    </row>
    <row r="713" spans="1:5" x14ac:dyDescent="0.25">
      <c r="A713">
        <v>2343</v>
      </c>
      <c r="B713" t="s">
        <v>1942</v>
      </c>
      <c r="C713" t="s">
        <v>16</v>
      </c>
      <c r="D713" t="s">
        <v>1943</v>
      </c>
      <c r="E713">
        <v>2342</v>
      </c>
    </row>
    <row r="714" spans="1:5" x14ac:dyDescent="0.25">
      <c r="A714">
        <v>2352</v>
      </c>
      <c r="B714" t="s">
        <v>1945</v>
      </c>
      <c r="C714" t="s">
        <v>16</v>
      </c>
      <c r="D714" t="s">
        <v>1946</v>
      </c>
      <c r="E714">
        <v>197</v>
      </c>
    </row>
    <row r="715" spans="1:5" x14ac:dyDescent="0.25">
      <c r="A715">
        <v>2359</v>
      </c>
      <c r="B715" t="s">
        <v>1949</v>
      </c>
      <c r="C715" t="s">
        <v>16</v>
      </c>
      <c r="D715" t="s">
        <v>16</v>
      </c>
      <c r="E715">
        <v>799</v>
      </c>
    </row>
    <row r="716" spans="1:5" x14ac:dyDescent="0.25">
      <c r="A716">
        <v>2361</v>
      </c>
      <c r="B716" t="s">
        <v>1950</v>
      </c>
      <c r="C716" t="s">
        <v>16</v>
      </c>
      <c r="D716" t="s">
        <v>1951</v>
      </c>
      <c r="E716">
        <v>2360</v>
      </c>
    </row>
    <row r="717" spans="1:5" x14ac:dyDescent="0.25">
      <c r="A717">
        <v>2364</v>
      </c>
      <c r="B717" t="s">
        <v>1953</v>
      </c>
      <c r="C717" t="s">
        <v>1994</v>
      </c>
      <c r="D717" t="s">
        <v>1995</v>
      </c>
      <c r="E717">
        <v>183</v>
      </c>
    </row>
    <row r="718" spans="1:5" x14ac:dyDescent="0.25">
      <c r="A718">
        <v>2366</v>
      </c>
      <c r="B718" t="s">
        <v>1954</v>
      </c>
      <c r="C718" t="s">
        <v>1955</v>
      </c>
      <c r="D718" t="s">
        <v>16</v>
      </c>
      <c r="E718">
        <v>2365</v>
      </c>
    </row>
    <row r="719" spans="1:5" x14ac:dyDescent="0.25">
      <c r="A719">
        <v>2367</v>
      </c>
      <c r="B719" t="s">
        <v>1956</v>
      </c>
      <c r="C719" t="s">
        <v>16</v>
      </c>
      <c r="D719" t="s">
        <v>1957</v>
      </c>
      <c r="E719">
        <v>2288</v>
      </c>
    </row>
    <row r="720" spans="1:5" x14ac:dyDescent="0.25">
      <c r="A720">
        <v>2369</v>
      </c>
      <c r="B720" t="s">
        <v>1958</v>
      </c>
      <c r="C720" t="s">
        <v>16</v>
      </c>
      <c r="D720" t="s">
        <v>1959</v>
      </c>
      <c r="E720">
        <v>2368</v>
      </c>
    </row>
    <row r="721" spans="1:5" x14ac:dyDescent="0.25">
      <c r="A721">
        <v>2371</v>
      </c>
      <c r="B721" t="s">
        <v>1960</v>
      </c>
      <c r="C721" t="s">
        <v>16</v>
      </c>
      <c r="D721" t="s">
        <v>1961</v>
      </c>
      <c r="E721">
        <v>2370</v>
      </c>
    </row>
    <row r="722" spans="1:5" x14ac:dyDescent="0.25">
      <c r="A722">
        <v>2372</v>
      </c>
      <c r="B722" t="s">
        <v>1962</v>
      </c>
      <c r="C722" t="s">
        <v>16</v>
      </c>
      <c r="D722" t="s">
        <v>2041</v>
      </c>
      <c r="E722">
        <v>2043</v>
      </c>
    </row>
    <row r="723" spans="1:5" x14ac:dyDescent="0.25">
      <c r="A723">
        <v>2373</v>
      </c>
      <c r="B723" t="s">
        <v>2085</v>
      </c>
      <c r="C723" t="s">
        <v>16</v>
      </c>
      <c r="D723" t="s">
        <v>2086</v>
      </c>
      <c r="E723">
        <v>196</v>
      </c>
    </row>
    <row r="724" spans="1:5" x14ac:dyDescent="0.25">
      <c r="A724">
        <v>2375</v>
      </c>
      <c r="B724" t="s">
        <v>1965</v>
      </c>
      <c r="C724" t="s">
        <v>16</v>
      </c>
      <c r="D724" t="s">
        <v>16</v>
      </c>
      <c r="E724">
        <v>404</v>
      </c>
    </row>
    <row r="725" spans="1:5" x14ac:dyDescent="0.25">
      <c r="A725">
        <v>2376</v>
      </c>
      <c r="B725" t="s">
        <v>1966</v>
      </c>
      <c r="C725" t="s">
        <v>1967</v>
      </c>
      <c r="D725" t="s">
        <v>16</v>
      </c>
      <c r="E725">
        <v>232</v>
      </c>
    </row>
    <row r="726" spans="1:5" x14ac:dyDescent="0.25">
      <c r="A726">
        <v>2379</v>
      </c>
      <c r="B726" t="s">
        <v>1975</v>
      </c>
      <c r="C726" t="s">
        <v>16</v>
      </c>
      <c r="D726" t="s">
        <v>1976</v>
      </c>
      <c r="E726">
        <v>2378</v>
      </c>
    </row>
    <row r="727" spans="1:5" x14ac:dyDescent="0.25">
      <c r="A727">
        <v>2381</v>
      </c>
      <c r="B727" t="s">
        <v>443</v>
      </c>
      <c r="C727" t="s">
        <v>16</v>
      </c>
      <c r="D727" t="s">
        <v>1979</v>
      </c>
      <c r="E727">
        <v>328</v>
      </c>
    </row>
    <row r="728" spans="1:5" x14ac:dyDescent="0.25">
      <c r="A728">
        <v>2383</v>
      </c>
      <c r="B728" t="s">
        <v>1980</v>
      </c>
      <c r="C728" t="s">
        <v>1981</v>
      </c>
      <c r="D728" t="s">
        <v>16</v>
      </c>
      <c r="E728">
        <v>318</v>
      </c>
    </row>
    <row r="729" spans="1:5" x14ac:dyDescent="0.25">
      <c r="A729">
        <v>2387</v>
      </c>
      <c r="B729" t="s">
        <v>1991</v>
      </c>
      <c r="C729" t="s">
        <v>16</v>
      </c>
      <c r="D729" t="s">
        <v>1992</v>
      </c>
      <c r="E729">
        <v>2386</v>
      </c>
    </row>
    <row r="730" spans="1:5" x14ac:dyDescent="0.25">
      <c r="A730">
        <v>2388</v>
      </c>
      <c r="B730" t="s">
        <v>1996</v>
      </c>
      <c r="C730" t="s">
        <v>1997</v>
      </c>
      <c r="D730" t="s">
        <v>16</v>
      </c>
      <c r="E730">
        <v>411</v>
      </c>
    </row>
    <row r="731" spans="1:5" x14ac:dyDescent="0.25">
      <c r="A731">
        <v>2389</v>
      </c>
      <c r="B731" t="s">
        <v>7149</v>
      </c>
      <c r="C731" t="s">
        <v>16</v>
      </c>
      <c r="D731" t="s">
        <v>7150</v>
      </c>
      <c r="E731">
        <v>620</v>
      </c>
    </row>
    <row r="732" spans="1:5" x14ac:dyDescent="0.25">
      <c r="A732">
        <v>2391</v>
      </c>
      <c r="B732" t="s">
        <v>1213</v>
      </c>
      <c r="C732" t="s">
        <v>1214</v>
      </c>
      <c r="D732" t="s">
        <v>16</v>
      </c>
      <c r="E732">
        <v>2390</v>
      </c>
    </row>
    <row r="733" spans="1:5" x14ac:dyDescent="0.25">
      <c r="A733">
        <v>2395</v>
      </c>
      <c r="B733" t="s">
        <v>1998</v>
      </c>
      <c r="C733" t="s">
        <v>16</v>
      </c>
      <c r="D733" t="s">
        <v>1999</v>
      </c>
      <c r="E733">
        <v>2394</v>
      </c>
    </row>
    <row r="734" spans="1:5" x14ac:dyDescent="0.25">
      <c r="A734">
        <v>2399</v>
      </c>
      <c r="B734" t="s">
        <v>541</v>
      </c>
      <c r="C734" t="s">
        <v>16</v>
      </c>
      <c r="D734" t="s">
        <v>2001</v>
      </c>
      <c r="E734">
        <v>103</v>
      </c>
    </row>
    <row r="735" spans="1:5" x14ac:dyDescent="0.25">
      <c r="A735">
        <v>2402</v>
      </c>
      <c r="B735" t="s">
        <v>2002</v>
      </c>
      <c r="C735" t="s">
        <v>16</v>
      </c>
      <c r="D735" t="s">
        <v>2003</v>
      </c>
      <c r="E735">
        <v>2394</v>
      </c>
    </row>
    <row r="736" spans="1:5" x14ac:dyDescent="0.25">
      <c r="A736">
        <v>2407</v>
      </c>
      <c r="B736" t="s">
        <v>2004</v>
      </c>
      <c r="C736" t="s">
        <v>16</v>
      </c>
      <c r="D736" t="s">
        <v>2005</v>
      </c>
      <c r="E736">
        <v>2406</v>
      </c>
    </row>
    <row r="737" spans="1:5" x14ac:dyDescent="0.25">
      <c r="A737">
        <v>2410</v>
      </c>
      <c r="B737" t="s">
        <v>2006</v>
      </c>
      <c r="C737" t="s">
        <v>2007</v>
      </c>
      <c r="D737" t="s">
        <v>16</v>
      </c>
      <c r="E737">
        <v>2409</v>
      </c>
    </row>
    <row r="738" spans="1:5" x14ac:dyDescent="0.25">
      <c r="A738">
        <v>2411</v>
      </c>
      <c r="B738" t="s">
        <v>788</v>
      </c>
      <c r="C738" t="s">
        <v>789</v>
      </c>
      <c r="D738" t="s">
        <v>16</v>
      </c>
      <c r="E738">
        <v>68</v>
      </c>
    </row>
    <row r="739" spans="1:5" x14ac:dyDescent="0.25">
      <c r="A739">
        <v>2415</v>
      </c>
      <c r="B739" t="s">
        <v>2008</v>
      </c>
      <c r="C739" t="s">
        <v>16</v>
      </c>
      <c r="D739" t="s">
        <v>16</v>
      </c>
      <c r="E739">
        <v>438</v>
      </c>
    </row>
    <row r="740" spans="1:5" x14ac:dyDescent="0.25">
      <c r="A740">
        <v>2418</v>
      </c>
      <c r="B740" t="s">
        <v>2014</v>
      </c>
      <c r="C740" t="s">
        <v>2015</v>
      </c>
      <c r="D740" t="s">
        <v>2016</v>
      </c>
      <c r="E740">
        <v>2417</v>
      </c>
    </row>
    <row r="741" spans="1:5" x14ac:dyDescent="0.25">
      <c r="A741">
        <v>2420</v>
      </c>
      <c r="B741" t="s">
        <v>2017</v>
      </c>
      <c r="C741" t="s">
        <v>16</v>
      </c>
      <c r="D741" t="s">
        <v>16</v>
      </c>
      <c r="E741">
        <v>2419</v>
      </c>
    </row>
    <row r="742" spans="1:5" x14ac:dyDescent="0.25">
      <c r="A742">
        <v>2421</v>
      </c>
      <c r="B742" t="s">
        <v>2018</v>
      </c>
      <c r="C742" t="s">
        <v>16</v>
      </c>
      <c r="D742" t="s">
        <v>16</v>
      </c>
      <c r="E742">
        <v>2419</v>
      </c>
    </row>
    <row r="743" spans="1:5" x14ac:dyDescent="0.25">
      <c r="A743">
        <v>2424</v>
      </c>
      <c r="B743" t="s">
        <v>2019</v>
      </c>
      <c r="C743" t="s">
        <v>16</v>
      </c>
      <c r="D743" t="s">
        <v>2020</v>
      </c>
      <c r="E743">
        <v>2423</v>
      </c>
    </row>
    <row r="744" spans="1:5" x14ac:dyDescent="0.25">
      <c r="A744">
        <v>2425</v>
      </c>
      <c r="B744" t="s">
        <v>2021</v>
      </c>
      <c r="C744" t="s">
        <v>16</v>
      </c>
      <c r="D744" t="s">
        <v>16</v>
      </c>
      <c r="E744">
        <v>2423</v>
      </c>
    </row>
    <row r="745" spans="1:5" x14ac:dyDescent="0.25">
      <c r="A745">
        <v>2426</v>
      </c>
      <c r="B745" t="s">
        <v>2022</v>
      </c>
      <c r="C745" t="s">
        <v>16</v>
      </c>
      <c r="D745" t="s">
        <v>16</v>
      </c>
      <c r="E745">
        <v>2423</v>
      </c>
    </row>
    <row r="746" spans="1:5" x14ac:dyDescent="0.25">
      <c r="A746">
        <v>2428</v>
      </c>
      <c r="B746" t="s">
        <v>2023</v>
      </c>
      <c r="C746" t="s">
        <v>16</v>
      </c>
      <c r="D746" t="s">
        <v>2024</v>
      </c>
      <c r="E746">
        <v>366</v>
      </c>
    </row>
    <row r="747" spans="1:5" x14ac:dyDescent="0.25">
      <c r="A747">
        <v>2429</v>
      </c>
      <c r="B747" t="s">
        <v>2025</v>
      </c>
      <c r="C747" t="s">
        <v>16</v>
      </c>
      <c r="D747" t="s">
        <v>2026</v>
      </c>
      <c r="E747">
        <v>366</v>
      </c>
    </row>
    <row r="748" spans="1:5" x14ac:dyDescent="0.25">
      <c r="A748">
        <v>2430</v>
      </c>
      <c r="B748" t="s">
        <v>1998</v>
      </c>
      <c r="C748" t="s">
        <v>16</v>
      </c>
      <c r="D748" t="s">
        <v>1999</v>
      </c>
      <c r="E748">
        <v>222</v>
      </c>
    </row>
    <row r="749" spans="1:5" x14ac:dyDescent="0.25">
      <c r="A749">
        <v>2431</v>
      </c>
      <c r="B749" t="s">
        <v>2027</v>
      </c>
      <c r="C749" t="s">
        <v>786</v>
      </c>
      <c r="D749" t="s">
        <v>16</v>
      </c>
      <c r="E749">
        <v>1015</v>
      </c>
    </row>
    <row r="750" spans="1:5" x14ac:dyDescent="0.25">
      <c r="A750">
        <v>2432</v>
      </c>
      <c r="B750" t="s">
        <v>2028</v>
      </c>
      <c r="C750" t="s">
        <v>16</v>
      </c>
      <c r="D750" t="s">
        <v>2029</v>
      </c>
      <c r="E750">
        <v>236</v>
      </c>
    </row>
    <row r="751" spans="1:5" x14ac:dyDescent="0.25">
      <c r="A751">
        <v>2433</v>
      </c>
      <c r="B751" t="s">
        <v>1080</v>
      </c>
      <c r="C751" t="s">
        <v>16</v>
      </c>
      <c r="D751" t="s">
        <v>16</v>
      </c>
      <c r="E751">
        <v>2341</v>
      </c>
    </row>
    <row r="752" spans="1:5" x14ac:dyDescent="0.25">
      <c r="A752">
        <v>2438</v>
      </c>
      <c r="B752" t="s">
        <v>2032</v>
      </c>
      <c r="C752" t="s">
        <v>16</v>
      </c>
      <c r="D752" t="s">
        <v>16</v>
      </c>
      <c r="E752">
        <v>2437</v>
      </c>
    </row>
    <row r="753" spans="1:5" x14ac:dyDescent="0.25">
      <c r="A753">
        <v>2440</v>
      </c>
      <c r="B753" t="s">
        <v>2033</v>
      </c>
      <c r="C753" t="s">
        <v>16</v>
      </c>
      <c r="D753" t="s">
        <v>2034</v>
      </c>
      <c r="E753">
        <v>2439</v>
      </c>
    </row>
    <row r="754" spans="1:5" x14ac:dyDescent="0.25">
      <c r="A754">
        <v>2442</v>
      </c>
      <c r="B754" t="s">
        <v>2035</v>
      </c>
      <c r="C754" t="s">
        <v>16</v>
      </c>
      <c r="D754" t="s">
        <v>155</v>
      </c>
      <c r="E754">
        <v>2441</v>
      </c>
    </row>
    <row r="755" spans="1:5" x14ac:dyDescent="0.25">
      <c r="A755">
        <v>2443</v>
      </c>
      <c r="B755" t="s">
        <v>2036</v>
      </c>
      <c r="C755" t="s">
        <v>16</v>
      </c>
      <c r="D755" t="s">
        <v>2037</v>
      </c>
      <c r="E755">
        <v>2441</v>
      </c>
    </row>
    <row r="756" spans="1:5" x14ac:dyDescent="0.25">
      <c r="A756">
        <v>2445</v>
      </c>
      <c r="B756" t="s">
        <v>2035</v>
      </c>
      <c r="C756" t="s">
        <v>16</v>
      </c>
      <c r="D756" t="s">
        <v>155</v>
      </c>
      <c r="E756">
        <v>2444</v>
      </c>
    </row>
    <row r="757" spans="1:5" x14ac:dyDescent="0.25">
      <c r="A757">
        <v>2446</v>
      </c>
      <c r="B757" t="s">
        <v>2036</v>
      </c>
      <c r="C757" t="s">
        <v>16</v>
      </c>
      <c r="D757" t="s">
        <v>2037</v>
      </c>
      <c r="E757">
        <v>2444</v>
      </c>
    </row>
    <row r="758" spans="1:5" x14ac:dyDescent="0.25">
      <c r="A758">
        <v>2447</v>
      </c>
      <c r="B758" t="s">
        <v>2038</v>
      </c>
      <c r="C758" t="s">
        <v>2039</v>
      </c>
      <c r="D758" t="s">
        <v>2040</v>
      </c>
      <c r="E758">
        <v>1989</v>
      </c>
    </row>
    <row r="759" spans="1:5" x14ac:dyDescent="0.25">
      <c r="A759">
        <v>2450</v>
      </c>
      <c r="B759" t="s">
        <v>2042</v>
      </c>
      <c r="C759" t="s">
        <v>16</v>
      </c>
      <c r="D759" t="s">
        <v>2043</v>
      </c>
      <c r="E759">
        <v>2449</v>
      </c>
    </row>
    <row r="760" spans="1:5" x14ac:dyDescent="0.25">
      <c r="A760">
        <v>2454</v>
      </c>
      <c r="B760" t="s">
        <v>2049</v>
      </c>
      <c r="C760" t="s">
        <v>2050</v>
      </c>
      <c r="D760" t="s">
        <v>16</v>
      </c>
      <c r="E760">
        <v>454</v>
      </c>
    </row>
    <row r="761" spans="1:5" x14ac:dyDescent="0.25">
      <c r="A761">
        <v>2456</v>
      </c>
      <c r="B761" t="s">
        <v>2051</v>
      </c>
      <c r="C761" t="s">
        <v>16</v>
      </c>
      <c r="D761" t="s">
        <v>16</v>
      </c>
      <c r="E761">
        <v>1959</v>
      </c>
    </row>
    <row r="762" spans="1:5" x14ac:dyDescent="0.25">
      <c r="A762">
        <v>2457</v>
      </c>
      <c r="B762" t="s">
        <v>2052</v>
      </c>
      <c r="C762" t="s">
        <v>2053</v>
      </c>
      <c r="D762" t="s">
        <v>2053</v>
      </c>
      <c r="E762">
        <v>45</v>
      </c>
    </row>
    <row r="763" spans="1:5" x14ac:dyDescent="0.25">
      <c r="A763">
        <v>2458</v>
      </c>
      <c r="B763" t="s">
        <v>2054</v>
      </c>
      <c r="C763" t="s">
        <v>16</v>
      </c>
      <c r="D763" t="s">
        <v>16</v>
      </c>
      <c r="E763">
        <v>450</v>
      </c>
    </row>
    <row r="764" spans="1:5" x14ac:dyDescent="0.25">
      <c r="A764">
        <v>2460</v>
      </c>
      <c r="B764" t="s">
        <v>2055</v>
      </c>
      <c r="C764" t="s">
        <v>2056</v>
      </c>
      <c r="D764" t="s">
        <v>2057</v>
      </c>
      <c r="E764">
        <v>2459</v>
      </c>
    </row>
    <row r="765" spans="1:5" x14ac:dyDescent="0.25">
      <c r="A765">
        <v>2462</v>
      </c>
      <c r="B765" t="s">
        <v>2058</v>
      </c>
      <c r="C765" t="s">
        <v>16</v>
      </c>
      <c r="D765" t="s">
        <v>2059</v>
      </c>
      <c r="E765">
        <v>2461</v>
      </c>
    </row>
    <row r="766" spans="1:5" x14ac:dyDescent="0.25">
      <c r="A766">
        <v>2466</v>
      </c>
      <c r="B766" t="s">
        <v>2061</v>
      </c>
      <c r="C766" t="s">
        <v>16</v>
      </c>
      <c r="D766" t="s">
        <v>16</v>
      </c>
      <c r="E766">
        <v>2465</v>
      </c>
    </row>
    <row r="767" spans="1:5" x14ac:dyDescent="0.25">
      <c r="A767">
        <v>2469</v>
      </c>
      <c r="B767" t="s">
        <v>2069</v>
      </c>
      <c r="C767" t="s">
        <v>16</v>
      </c>
      <c r="D767" t="s">
        <v>2070</v>
      </c>
      <c r="E767">
        <v>2468</v>
      </c>
    </row>
    <row r="768" spans="1:5" x14ac:dyDescent="0.25">
      <c r="A768">
        <v>2470</v>
      </c>
      <c r="B768" t="s">
        <v>2071</v>
      </c>
      <c r="C768" t="s">
        <v>16</v>
      </c>
      <c r="D768" t="s">
        <v>2072</v>
      </c>
      <c r="E768">
        <v>1926</v>
      </c>
    </row>
    <row r="769" spans="1:5" x14ac:dyDescent="0.25">
      <c r="A769">
        <v>2477</v>
      </c>
      <c r="B769" t="s">
        <v>2075</v>
      </c>
      <c r="C769" t="s">
        <v>16</v>
      </c>
      <c r="D769" t="s">
        <v>2076</v>
      </c>
      <c r="E769">
        <v>2476</v>
      </c>
    </row>
    <row r="770" spans="1:5" x14ac:dyDescent="0.25">
      <c r="A770">
        <v>2479</v>
      </c>
      <c r="B770" t="s">
        <v>967</v>
      </c>
      <c r="C770" t="s">
        <v>16</v>
      </c>
      <c r="D770" t="s">
        <v>16</v>
      </c>
      <c r="E770">
        <v>1989</v>
      </c>
    </row>
    <row r="771" spans="1:5" x14ac:dyDescent="0.25">
      <c r="A771">
        <v>2483</v>
      </c>
      <c r="B771" t="s">
        <v>2087</v>
      </c>
      <c r="C771" t="s">
        <v>16</v>
      </c>
      <c r="D771" t="s">
        <v>16</v>
      </c>
      <c r="E771">
        <v>441</v>
      </c>
    </row>
    <row r="772" spans="1:5" x14ac:dyDescent="0.25">
      <c r="A772">
        <v>2484</v>
      </c>
      <c r="B772" t="s">
        <v>2088</v>
      </c>
      <c r="C772" t="s">
        <v>16</v>
      </c>
      <c r="D772" t="s">
        <v>2089</v>
      </c>
      <c r="E772">
        <v>15</v>
      </c>
    </row>
    <row r="773" spans="1:5" x14ac:dyDescent="0.25">
      <c r="A773">
        <v>2485</v>
      </c>
      <c r="B773" t="s">
        <v>125</v>
      </c>
      <c r="C773" t="s">
        <v>13168</v>
      </c>
      <c r="D773" t="s">
        <v>16</v>
      </c>
      <c r="E773">
        <v>327</v>
      </c>
    </row>
    <row r="774" spans="1:5" x14ac:dyDescent="0.25">
      <c r="A774">
        <v>2490</v>
      </c>
      <c r="B774" t="s">
        <v>2090</v>
      </c>
      <c r="C774" t="s">
        <v>16</v>
      </c>
      <c r="D774" t="s">
        <v>2091</v>
      </c>
      <c r="E774">
        <v>2489</v>
      </c>
    </row>
    <row r="775" spans="1:5" x14ac:dyDescent="0.25">
      <c r="A775">
        <v>2491</v>
      </c>
      <c r="B775" t="s">
        <v>13169</v>
      </c>
      <c r="C775" t="s">
        <v>13170</v>
      </c>
      <c r="D775" t="s">
        <v>13171</v>
      </c>
      <c r="E775">
        <v>316</v>
      </c>
    </row>
    <row r="776" spans="1:5" x14ac:dyDescent="0.25">
      <c r="A776">
        <v>2493</v>
      </c>
      <c r="B776" t="s">
        <v>2092</v>
      </c>
      <c r="C776" t="s">
        <v>16</v>
      </c>
      <c r="D776" t="s">
        <v>2093</v>
      </c>
      <c r="E776">
        <v>2492</v>
      </c>
    </row>
    <row r="777" spans="1:5" x14ac:dyDescent="0.25">
      <c r="A777">
        <v>2495</v>
      </c>
      <c r="B777" t="s">
        <v>440</v>
      </c>
      <c r="C777" t="s">
        <v>2100</v>
      </c>
      <c r="D777" t="s">
        <v>2095</v>
      </c>
      <c r="E777">
        <v>249</v>
      </c>
    </row>
    <row r="778" spans="1:5" x14ac:dyDescent="0.25">
      <c r="A778">
        <v>2508</v>
      </c>
      <c r="B778" t="s">
        <v>9614</v>
      </c>
      <c r="C778" t="s">
        <v>16</v>
      </c>
      <c r="D778" t="s">
        <v>2103</v>
      </c>
      <c r="E778">
        <v>891</v>
      </c>
    </row>
    <row r="779" spans="1:5" x14ac:dyDescent="0.25">
      <c r="A779">
        <v>2509</v>
      </c>
      <c r="B779" t="s">
        <v>2104</v>
      </c>
      <c r="C779" t="s">
        <v>4130</v>
      </c>
      <c r="D779" t="s">
        <v>16</v>
      </c>
      <c r="E779">
        <v>299</v>
      </c>
    </row>
    <row r="780" spans="1:5" x14ac:dyDescent="0.25">
      <c r="A780">
        <v>2514</v>
      </c>
      <c r="B780" t="s">
        <v>2105</v>
      </c>
      <c r="C780" t="s">
        <v>16</v>
      </c>
      <c r="D780" t="s">
        <v>2106</v>
      </c>
      <c r="E780">
        <v>197</v>
      </c>
    </row>
    <row r="781" spans="1:5" x14ac:dyDescent="0.25">
      <c r="A781">
        <v>2515</v>
      </c>
      <c r="B781" t="s">
        <v>2107</v>
      </c>
      <c r="C781" t="s">
        <v>2101</v>
      </c>
      <c r="D781" t="s">
        <v>16</v>
      </c>
      <c r="E781">
        <v>1908</v>
      </c>
    </row>
    <row r="782" spans="1:5" x14ac:dyDescent="0.25">
      <c r="A782">
        <v>2516</v>
      </c>
      <c r="B782" t="s">
        <v>2108</v>
      </c>
      <c r="C782" t="s">
        <v>2109</v>
      </c>
      <c r="D782" t="s">
        <v>16</v>
      </c>
      <c r="E782">
        <v>144</v>
      </c>
    </row>
    <row r="783" spans="1:5" x14ac:dyDescent="0.25">
      <c r="A783">
        <v>2521</v>
      </c>
      <c r="B783" t="s">
        <v>2119</v>
      </c>
      <c r="C783" t="s">
        <v>16</v>
      </c>
      <c r="D783" t="s">
        <v>2120</v>
      </c>
      <c r="E783">
        <v>388</v>
      </c>
    </row>
    <row r="784" spans="1:5" x14ac:dyDescent="0.25">
      <c r="A784">
        <v>2525</v>
      </c>
      <c r="B784" t="s">
        <v>2121</v>
      </c>
      <c r="C784" t="s">
        <v>15865</v>
      </c>
      <c r="D784" t="s">
        <v>16</v>
      </c>
      <c r="E784">
        <v>1002</v>
      </c>
    </row>
    <row r="785" spans="1:5" x14ac:dyDescent="0.25">
      <c r="A785">
        <v>2526</v>
      </c>
      <c r="B785" t="s">
        <v>2122</v>
      </c>
      <c r="C785" t="s">
        <v>16</v>
      </c>
      <c r="D785" t="s">
        <v>2123</v>
      </c>
      <c r="E785">
        <v>137</v>
      </c>
    </row>
    <row r="786" spans="1:5" x14ac:dyDescent="0.25">
      <c r="A786">
        <v>2529</v>
      </c>
      <c r="B786" t="s">
        <v>2124</v>
      </c>
      <c r="C786" t="s">
        <v>16</v>
      </c>
      <c r="D786" t="s">
        <v>2125</v>
      </c>
      <c r="E786">
        <v>2527</v>
      </c>
    </row>
    <row r="787" spans="1:5" x14ac:dyDescent="0.25">
      <c r="A787">
        <v>2530</v>
      </c>
      <c r="B787" t="s">
        <v>2136</v>
      </c>
      <c r="C787" t="s">
        <v>2137</v>
      </c>
      <c r="D787" t="s">
        <v>16</v>
      </c>
      <c r="E787">
        <v>327</v>
      </c>
    </row>
    <row r="788" spans="1:5" x14ac:dyDescent="0.25">
      <c r="A788">
        <v>2531</v>
      </c>
      <c r="B788" t="s">
        <v>2138</v>
      </c>
      <c r="C788" t="s">
        <v>2139</v>
      </c>
      <c r="D788" t="s">
        <v>16</v>
      </c>
      <c r="E788">
        <v>961</v>
      </c>
    </row>
    <row r="789" spans="1:5" x14ac:dyDescent="0.25">
      <c r="A789">
        <v>2533</v>
      </c>
      <c r="B789" t="s">
        <v>2140</v>
      </c>
      <c r="C789" t="s">
        <v>2141</v>
      </c>
      <c r="D789" t="s">
        <v>2142</v>
      </c>
      <c r="E789">
        <v>2532</v>
      </c>
    </row>
    <row r="790" spans="1:5" x14ac:dyDescent="0.25">
      <c r="A790">
        <v>2535</v>
      </c>
      <c r="B790" t="s">
        <v>2143</v>
      </c>
      <c r="C790" t="s">
        <v>2144</v>
      </c>
      <c r="D790" t="s">
        <v>16</v>
      </c>
      <c r="E790">
        <v>2534</v>
      </c>
    </row>
    <row r="791" spans="1:5" x14ac:dyDescent="0.25">
      <c r="A791">
        <v>2536</v>
      </c>
      <c r="B791" t="s">
        <v>2145</v>
      </c>
      <c r="C791" t="s">
        <v>16</v>
      </c>
      <c r="D791" t="s">
        <v>917</v>
      </c>
      <c r="E791">
        <v>2534</v>
      </c>
    </row>
    <row r="792" spans="1:5" x14ac:dyDescent="0.25">
      <c r="A792">
        <v>2539</v>
      </c>
      <c r="B792" t="s">
        <v>2146</v>
      </c>
      <c r="C792" t="s">
        <v>16</v>
      </c>
      <c r="D792" t="s">
        <v>2147</v>
      </c>
      <c r="E792">
        <v>2538</v>
      </c>
    </row>
    <row r="793" spans="1:5" x14ac:dyDescent="0.25">
      <c r="A793">
        <v>2540</v>
      </c>
      <c r="B793" t="s">
        <v>2148</v>
      </c>
      <c r="C793" t="s">
        <v>2149</v>
      </c>
      <c r="D793" t="s">
        <v>16</v>
      </c>
      <c r="E793">
        <v>427</v>
      </c>
    </row>
    <row r="794" spans="1:5" x14ac:dyDescent="0.25">
      <c r="A794">
        <v>2542</v>
      </c>
      <c r="B794" t="s">
        <v>2150</v>
      </c>
      <c r="C794" t="s">
        <v>16</v>
      </c>
      <c r="D794" t="s">
        <v>2151</v>
      </c>
      <c r="E794">
        <v>2541</v>
      </c>
    </row>
    <row r="795" spans="1:5" x14ac:dyDescent="0.25">
      <c r="A795">
        <v>2545</v>
      </c>
      <c r="B795" t="s">
        <v>2152</v>
      </c>
      <c r="C795" t="s">
        <v>208</v>
      </c>
      <c r="D795" t="s">
        <v>16</v>
      </c>
      <c r="E795">
        <v>388</v>
      </c>
    </row>
    <row r="796" spans="1:5" x14ac:dyDescent="0.25">
      <c r="A796">
        <v>2547</v>
      </c>
      <c r="B796" t="s">
        <v>2153</v>
      </c>
      <c r="C796" t="s">
        <v>16</v>
      </c>
      <c r="D796" t="s">
        <v>16</v>
      </c>
      <c r="E796">
        <v>351</v>
      </c>
    </row>
    <row r="797" spans="1:5" x14ac:dyDescent="0.25">
      <c r="A797">
        <v>2548</v>
      </c>
      <c r="B797" t="s">
        <v>2154</v>
      </c>
      <c r="C797" t="s">
        <v>2155</v>
      </c>
      <c r="D797" t="s">
        <v>16</v>
      </c>
      <c r="E797">
        <v>232</v>
      </c>
    </row>
    <row r="798" spans="1:5" x14ac:dyDescent="0.25">
      <c r="A798">
        <v>2550</v>
      </c>
      <c r="B798" t="s">
        <v>2156</v>
      </c>
      <c r="C798" t="s">
        <v>2157</v>
      </c>
      <c r="D798" t="s">
        <v>16</v>
      </c>
      <c r="E798">
        <v>454</v>
      </c>
    </row>
    <row r="799" spans="1:5" x14ac:dyDescent="0.25">
      <c r="A799">
        <v>2551</v>
      </c>
      <c r="B799" t="s">
        <v>2158</v>
      </c>
      <c r="C799" t="s">
        <v>16</v>
      </c>
      <c r="D799" t="s">
        <v>1935</v>
      </c>
      <c r="E799">
        <v>438</v>
      </c>
    </row>
    <row r="800" spans="1:5" x14ac:dyDescent="0.25">
      <c r="A800">
        <v>2553</v>
      </c>
      <c r="B800" t="s">
        <v>752</v>
      </c>
      <c r="C800" t="s">
        <v>2159</v>
      </c>
      <c r="D800" t="s">
        <v>16</v>
      </c>
      <c r="E800">
        <v>431</v>
      </c>
    </row>
    <row r="801" spans="1:5" x14ac:dyDescent="0.25">
      <c r="A801">
        <v>2557</v>
      </c>
      <c r="B801" t="s">
        <v>2160</v>
      </c>
      <c r="C801" t="s">
        <v>16</v>
      </c>
      <c r="D801" t="s">
        <v>16</v>
      </c>
      <c r="E801">
        <v>450</v>
      </c>
    </row>
    <row r="802" spans="1:5" x14ac:dyDescent="0.25">
      <c r="A802">
        <v>2558</v>
      </c>
      <c r="B802" t="s">
        <v>2161</v>
      </c>
      <c r="C802" t="s">
        <v>16</v>
      </c>
      <c r="D802" t="s">
        <v>16</v>
      </c>
      <c r="E802">
        <v>353</v>
      </c>
    </row>
    <row r="803" spans="1:5" x14ac:dyDescent="0.25">
      <c r="A803">
        <v>2560</v>
      </c>
      <c r="B803" t="s">
        <v>2162</v>
      </c>
      <c r="C803" t="s">
        <v>16</v>
      </c>
      <c r="D803" t="s">
        <v>16</v>
      </c>
      <c r="E803">
        <v>2559</v>
      </c>
    </row>
    <row r="804" spans="1:5" x14ac:dyDescent="0.25">
      <c r="A804">
        <v>2562</v>
      </c>
      <c r="B804" t="s">
        <v>2163</v>
      </c>
      <c r="C804" t="s">
        <v>16</v>
      </c>
      <c r="D804" t="s">
        <v>2164</v>
      </c>
      <c r="E804">
        <v>2561</v>
      </c>
    </row>
    <row r="805" spans="1:5" x14ac:dyDescent="0.25">
      <c r="A805">
        <v>2563</v>
      </c>
      <c r="B805" t="s">
        <v>2165</v>
      </c>
      <c r="C805" t="s">
        <v>16</v>
      </c>
      <c r="D805" t="s">
        <v>2166</v>
      </c>
      <c r="E805">
        <v>2561</v>
      </c>
    </row>
    <row r="806" spans="1:5" x14ac:dyDescent="0.25">
      <c r="A806">
        <v>2564</v>
      </c>
      <c r="B806" t="s">
        <v>2071</v>
      </c>
      <c r="C806" t="s">
        <v>7162</v>
      </c>
      <c r="D806" t="s">
        <v>2072</v>
      </c>
      <c r="E806">
        <v>866</v>
      </c>
    </row>
    <row r="807" spans="1:5" x14ac:dyDescent="0.25">
      <c r="A807">
        <v>2568</v>
      </c>
      <c r="B807" t="s">
        <v>2167</v>
      </c>
      <c r="C807" t="s">
        <v>16</v>
      </c>
      <c r="D807" t="s">
        <v>2168</v>
      </c>
      <c r="E807">
        <v>2566</v>
      </c>
    </row>
    <row r="808" spans="1:5" x14ac:dyDescent="0.25">
      <c r="A808">
        <v>2572</v>
      </c>
      <c r="B808" t="s">
        <v>992</v>
      </c>
      <c r="C808" t="s">
        <v>2101</v>
      </c>
      <c r="D808" t="s">
        <v>16</v>
      </c>
      <c r="E808">
        <v>2571</v>
      </c>
    </row>
    <row r="809" spans="1:5" x14ac:dyDescent="0.25">
      <c r="A809">
        <v>2574</v>
      </c>
      <c r="B809" t="s">
        <v>2107</v>
      </c>
      <c r="C809" t="s">
        <v>2101</v>
      </c>
      <c r="D809" t="s">
        <v>16</v>
      </c>
      <c r="E809">
        <v>2571</v>
      </c>
    </row>
    <row r="810" spans="1:5" x14ac:dyDescent="0.25">
      <c r="A810">
        <v>2576</v>
      </c>
      <c r="B810" t="s">
        <v>2171</v>
      </c>
      <c r="C810" t="s">
        <v>16</v>
      </c>
      <c r="D810" t="s">
        <v>2172</v>
      </c>
      <c r="E810">
        <v>2575</v>
      </c>
    </row>
    <row r="811" spans="1:5" x14ac:dyDescent="0.25">
      <c r="A811">
        <v>2578</v>
      </c>
      <c r="B811" t="s">
        <v>2173</v>
      </c>
      <c r="C811" t="s">
        <v>2174</v>
      </c>
      <c r="D811" t="s">
        <v>16</v>
      </c>
      <c r="E811">
        <v>2577</v>
      </c>
    </row>
    <row r="812" spans="1:5" x14ac:dyDescent="0.25">
      <c r="A812">
        <v>2581</v>
      </c>
      <c r="B812" t="s">
        <v>2175</v>
      </c>
      <c r="C812" t="s">
        <v>16</v>
      </c>
      <c r="D812" t="s">
        <v>16</v>
      </c>
      <c r="E812">
        <v>2571</v>
      </c>
    </row>
    <row r="813" spans="1:5" x14ac:dyDescent="0.25">
      <c r="A813">
        <v>2582</v>
      </c>
      <c r="B813" t="s">
        <v>2176</v>
      </c>
      <c r="C813" t="s">
        <v>16</v>
      </c>
      <c r="D813" t="s">
        <v>2177</v>
      </c>
      <c r="E813">
        <v>243</v>
      </c>
    </row>
    <row r="814" spans="1:5" x14ac:dyDescent="0.25">
      <c r="A814">
        <v>2586</v>
      </c>
      <c r="B814" t="s">
        <v>2178</v>
      </c>
      <c r="C814" t="s">
        <v>2179</v>
      </c>
      <c r="D814" t="s">
        <v>2180</v>
      </c>
      <c r="E814">
        <v>2585</v>
      </c>
    </row>
    <row r="815" spans="1:5" x14ac:dyDescent="0.25">
      <c r="A815">
        <v>2588</v>
      </c>
      <c r="B815" t="s">
        <v>2181</v>
      </c>
      <c r="C815" t="s">
        <v>16</v>
      </c>
      <c r="D815" t="s">
        <v>2182</v>
      </c>
      <c r="E815">
        <v>2587</v>
      </c>
    </row>
    <row r="816" spans="1:5" x14ac:dyDescent="0.25">
      <c r="A816">
        <v>2590</v>
      </c>
      <c r="B816" t="s">
        <v>139</v>
      </c>
      <c r="C816" t="s">
        <v>2183</v>
      </c>
      <c r="D816" t="s">
        <v>2184</v>
      </c>
      <c r="E816">
        <v>2589</v>
      </c>
    </row>
    <row r="817" spans="1:5" x14ac:dyDescent="0.25">
      <c r="A817">
        <v>2591</v>
      </c>
      <c r="B817" t="s">
        <v>2185</v>
      </c>
      <c r="C817" t="s">
        <v>2186</v>
      </c>
      <c r="D817" t="s">
        <v>2187</v>
      </c>
      <c r="E817">
        <v>399</v>
      </c>
    </row>
    <row r="818" spans="1:5" x14ac:dyDescent="0.25">
      <c r="A818">
        <v>2593</v>
      </c>
      <c r="B818" t="s">
        <v>2188</v>
      </c>
      <c r="C818" t="s">
        <v>16</v>
      </c>
      <c r="D818" t="s">
        <v>2189</v>
      </c>
      <c r="E818">
        <v>743</v>
      </c>
    </row>
    <row r="819" spans="1:5" x14ac:dyDescent="0.25">
      <c r="A819">
        <v>2598</v>
      </c>
      <c r="B819" t="s">
        <v>2190</v>
      </c>
      <c r="C819" t="s">
        <v>16</v>
      </c>
      <c r="D819" t="s">
        <v>2191</v>
      </c>
      <c r="E819">
        <v>2597</v>
      </c>
    </row>
    <row r="820" spans="1:5" x14ac:dyDescent="0.25">
      <c r="A820">
        <v>2600</v>
      </c>
      <c r="B820" t="s">
        <v>2192</v>
      </c>
      <c r="C820" t="s">
        <v>16</v>
      </c>
      <c r="D820" t="s">
        <v>2193</v>
      </c>
      <c r="E820">
        <v>2599</v>
      </c>
    </row>
    <row r="821" spans="1:5" x14ac:dyDescent="0.25">
      <c r="A821">
        <v>2601</v>
      </c>
      <c r="B821" t="s">
        <v>2194</v>
      </c>
      <c r="C821" t="s">
        <v>16</v>
      </c>
      <c r="D821" t="s">
        <v>2195</v>
      </c>
      <c r="E821">
        <v>138</v>
      </c>
    </row>
    <row r="822" spans="1:5" x14ac:dyDescent="0.25">
      <c r="A822">
        <v>2604</v>
      </c>
      <c r="B822" t="s">
        <v>2196</v>
      </c>
      <c r="C822" t="s">
        <v>16</v>
      </c>
      <c r="D822" t="s">
        <v>2197</v>
      </c>
      <c r="E822">
        <v>65</v>
      </c>
    </row>
    <row r="823" spans="1:5" x14ac:dyDescent="0.25">
      <c r="A823">
        <v>2605</v>
      </c>
      <c r="B823" t="s">
        <v>16</v>
      </c>
      <c r="C823" t="s">
        <v>16</v>
      </c>
      <c r="D823" t="s">
        <v>16</v>
      </c>
      <c r="E823">
        <v>310</v>
      </c>
    </row>
    <row r="824" spans="1:5" x14ac:dyDescent="0.25">
      <c r="A824">
        <v>2606</v>
      </c>
      <c r="B824" t="s">
        <v>16</v>
      </c>
      <c r="C824" t="s">
        <v>16</v>
      </c>
      <c r="D824" t="s">
        <v>16</v>
      </c>
      <c r="E824">
        <v>2297</v>
      </c>
    </row>
    <row r="825" spans="1:5" x14ac:dyDescent="0.25">
      <c r="A825">
        <v>2609</v>
      </c>
      <c r="B825" t="s">
        <v>16</v>
      </c>
      <c r="C825" t="s">
        <v>16</v>
      </c>
      <c r="D825" t="s">
        <v>16</v>
      </c>
      <c r="E825">
        <v>379</v>
      </c>
    </row>
    <row r="826" spans="1:5" x14ac:dyDescent="0.25">
      <c r="A826">
        <v>2610</v>
      </c>
      <c r="B826" t="s">
        <v>2198</v>
      </c>
      <c r="C826" t="s">
        <v>16</v>
      </c>
      <c r="D826" t="s">
        <v>16</v>
      </c>
      <c r="E826">
        <v>612</v>
      </c>
    </row>
    <row r="827" spans="1:5" x14ac:dyDescent="0.25">
      <c r="A827">
        <v>2611</v>
      </c>
      <c r="B827" t="s">
        <v>16</v>
      </c>
      <c r="C827" t="s">
        <v>16</v>
      </c>
      <c r="D827" t="s">
        <v>16</v>
      </c>
      <c r="E827">
        <v>606</v>
      </c>
    </row>
    <row r="828" spans="1:5" x14ac:dyDescent="0.25">
      <c r="A828">
        <v>2612</v>
      </c>
      <c r="B828" t="s">
        <v>16</v>
      </c>
      <c r="C828" t="s">
        <v>16</v>
      </c>
      <c r="D828" t="s">
        <v>16</v>
      </c>
      <c r="E828">
        <v>616</v>
      </c>
    </row>
    <row r="829" spans="1:5" x14ac:dyDescent="0.25">
      <c r="A829">
        <v>2613</v>
      </c>
      <c r="B829" t="s">
        <v>16</v>
      </c>
      <c r="C829" t="s">
        <v>16</v>
      </c>
      <c r="D829" t="s">
        <v>16</v>
      </c>
      <c r="E829">
        <v>2308</v>
      </c>
    </row>
    <row r="830" spans="1:5" x14ac:dyDescent="0.25">
      <c r="A830">
        <v>2614</v>
      </c>
      <c r="B830" t="s">
        <v>2199</v>
      </c>
      <c r="C830" t="s">
        <v>16</v>
      </c>
      <c r="D830" t="s">
        <v>16</v>
      </c>
      <c r="E830">
        <v>672</v>
      </c>
    </row>
    <row r="831" spans="1:5" x14ac:dyDescent="0.25">
      <c r="A831">
        <v>2615</v>
      </c>
      <c r="B831" t="s">
        <v>16</v>
      </c>
      <c r="C831" t="s">
        <v>16</v>
      </c>
      <c r="D831" t="s">
        <v>16</v>
      </c>
      <c r="E831">
        <v>710</v>
      </c>
    </row>
    <row r="832" spans="1:5" x14ac:dyDescent="0.25">
      <c r="A832">
        <v>2616</v>
      </c>
      <c r="B832" t="s">
        <v>16</v>
      </c>
      <c r="C832" t="s">
        <v>16</v>
      </c>
      <c r="D832" t="s">
        <v>16</v>
      </c>
      <c r="E832">
        <v>720</v>
      </c>
    </row>
    <row r="833" spans="1:5" x14ac:dyDescent="0.25">
      <c r="A833">
        <v>2617</v>
      </c>
      <c r="B833" t="s">
        <v>16</v>
      </c>
      <c r="C833" t="s">
        <v>16</v>
      </c>
      <c r="D833" t="s">
        <v>16</v>
      </c>
      <c r="E833">
        <v>2520</v>
      </c>
    </row>
    <row r="834" spans="1:5" x14ac:dyDescent="0.25">
      <c r="A834">
        <v>2618</v>
      </c>
      <c r="B834" t="s">
        <v>16</v>
      </c>
      <c r="C834" t="s">
        <v>16</v>
      </c>
      <c r="D834" t="s">
        <v>16</v>
      </c>
      <c r="E834">
        <v>738</v>
      </c>
    </row>
    <row r="835" spans="1:5" x14ac:dyDescent="0.25">
      <c r="A835">
        <v>2619</v>
      </c>
      <c r="B835" t="s">
        <v>16</v>
      </c>
      <c r="C835" t="s">
        <v>16</v>
      </c>
      <c r="D835" t="s">
        <v>16</v>
      </c>
      <c r="E835">
        <v>747</v>
      </c>
    </row>
    <row r="836" spans="1:5" x14ac:dyDescent="0.25">
      <c r="A836">
        <v>2620</v>
      </c>
      <c r="B836" t="s">
        <v>2194</v>
      </c>
      <c r="C836" t="s">
        <v>16</v>
      </c>
      <c r="D836" t="s">
        <v>2195</v>
      </c>
      <c r="E836">
        <v>768</v>
      </c>
    </row>
    <row r="837" spans="1:5" x14ac:dyDescent="0.25">
      <c r="A837">
        <v>2621</v>
      </c>
      <c r="B837" t="s">
        <v>16</v>
      </c>
      <c r="C837" t="s">
        <v>16</v>
      </c>
      <c r="D837" t="s">
        <v>16</v>
      </c>
      <c r="E837">
        <v>1931</v>
      </c>
    </row>
    <row r="838" spans="1:5" x14ac:dyDescent="0.25">
      <c r="A838">
        <v>2622</v>
      </c>
      <c r="B838" t="s">
        <v>16</v>
      </c>
      <c r="C838" t="s">
        <v>16</v>
      </c>
      <c r="D838" t="s">
        <v>16</v>
      </c>
      <c r="E838">
        <v>2142</v>
      </c>
    </row>
    <row r="839" spans="1:5" x14ac:dyDescent="0.25">
      <c r="A839">
        <v>2623</v>
      </c>
      <c r="B839" t="s">
        <v>16</v>
      </c>
      <c r="C839" t="s">
        <v>16</v>
      </c>
      <c r="D839" t="s">
        <v>16</v>
      </c>
      <c r="E839">
        <v>780</v>
      </c>
    </row>
    <row r="840" spans="1:5" x14ac:dyDescent="0.25">
      <c r="A840">
        <v>2624</v>
      </c>
      <c r="B840" t="s">
        <v>16</v>
      </c>
      <c r="C840" t="s">
        <v>16</v>
      </c>
      <c r="D840" t="s">
        <v>16</v>
      </c>
      <c r="E840">
        <v>796</v>
      </c>
    </row>
    <row r="841" spans="1:5" x14ac:dyDescent="0.25">
      <c r="A841">
        <v>2625</v>
      </c>
      <c r="B841" t="s">
        <v>16</v>
      </c>
      <c r="C841" t="s">
        <v>16</v>
      </c>
      <c r="D841" t="s">
        <v>16</v>
      </c>
      <c r="E841">
        <v>798</v>
      </c>
    </row>
    <row r="842" spans="1:5" x14ac:dyDescent="0.25">
      <c r="A842">
        <v>2626</v>
      </c>
      <c r="B842" t="s">
        <v>16</v>
      </c>
      <c r="C842" t="s">
        <v>16</v>
      </c>
      <c r="D842" t="s">
        <v>16</v>
      </c>
      <c r="E842">
        <v>805</v>
      </c>
    </row>
    <row r="843" spans="1:5" x14ac:dyDescent="0.25">
      <c r="A843">
        <v>2627</v>
      </c>
      <c r="B843" t="s">
        <v>16</v>
      </c>
      <c r="C843" t="s">
        <v>16</v>
      </c>
      <c r="D843" t="s">
        <v>16</v>
      </c>
      <c r="E843">
        <v>2010</v>
      </c>
    </row>
    <row r="844" spans="1:5" x14ac:dyDescent="0.25">
      <c r="A844">
        <v>2628</v>
      </c>
      <c r="B844" t="s">
        <v>16</v>
      </c>
      <c r="C844" t="s">
        <v>16</v>
      </c>
      <c r="D844" t="s">
        <v>16</v>
      </c>
      <c r="E844">
        <v>818</v>
      </c>
    </row>
    <row r="845" spans="1:5" x14ac:dyDescent="0.25">
      <c r="A845">
        <v>2629</v>
      </c>
      <c r="B845" t="s">
        <v>16</v>
      </c>
      <c r="C845" t="s">
        <v>16</v>
      </c>
      <c r="D845" t="s">
        <v>16</v>
      </c>
      <c r="E845">
        <v>822</v>
      </c>
    </row>
    <row r="846" spans="1:5" x14ac:dyDescent="0.25">
      <c r="A846">
        <v>2630</v>
      </c>
      <c r="B846" t="s">
        <v>2200</v>
      </c>
      <c r="C846" t="s">
        <v>16</v>
      </c>
      <c r="D846" t="s">
        <v>16</v>
      </c>
      <c r="E846">
        <v>827</v>
      </c>
    </row>
    <row r="847" spans="1:5" x14ac:dyDescent="0.25">
      <c r="A847">
        <v>2631</v>
      </c>
      <c r="B847" t="s">
        <v>2201</v>
      </c>
      <c r="C847" t="s">
        <v>16</v>
      </c>
      <c r="D847" t="s">
        <v>2202</v>
      </c>
      <c r="E847">
        <v>916</v>
      </c>
    </row>
    <row r="848" spans="1:5" x14ac:dyDescent="0.25">
      <c r="A848">
        <v>2632</v>
      </c>
      <c r="B848" t="s">
        <v>16</v>
      </c>
      <c r="C848" t="s">
        <v>16</v>
      </c>
      <c r="D848" t="s">
        <v>16</v>
      </c>
      <c r="E848">
        <v>2353</v>
      </c>
    </row>
    <row r="849" spans="1:5" x14ac:dyDescent="0.25">
      <c r="A849">
        <v>2633</v>
      </c>
      <c r="B849" t="s">
        <v>16</v>
      </c>
      <c r="C849" t="s">
        <v>16</v>
      </c>
      <c r="D849" t="s">
        <v>16</v>
      </c>
      <c r="E849">
        <v>856</v>
      </c>
    </row>
    <row r="850" spans="1:5" x14ac:dyDescent="0.25">
      <c r="A850">
        <v>2634</v>
      </c>
      <c r="B850" t="s">
        <v>16</v>
      </c>
      <c r="C850" t="s">
        <v>16</v>
      </c>
      <c r="D850" t="s">
        <v>16</v>
      </c>
      <c r="E850">
        <v>874</v>
      </c>
    </row>
    <row r="851" spans="1:5" x14ac:dyDescent="0.25">
      <c r="A851">
        <v>2635</v>
      </c>
      <c r="B851" t="s">
        <v>16</v>
      </c>
      <c r="C851" t="s">
        <v>16</v>
      </c>
      <c r="D851" t="s">
        <v>16</v>
      </c>
      <c r="E851">
        <v>875</v>
      </c>
    </row>
    <row r="852" spans="1:5" x14ac:dyDescent="0.25">
      <c r="A852">
        <v>2636</v>
      </c>
      <c r="B852" t="s">
        <v>16</v>
      </c>
      <c r="C852" t="s">
        <v>16</v>
      </c>
      <c r="D852" t="s">
        <v>16</v>
      </c>
      <c r="E852">
        <v>884</v>
      </c>
    </row>
    <row r="853" spans="1:5" x14ac:dyDescent="0.25">
      <c r="A853">
        <v>2637</v>
      </c>
      <c r="B853" t="s">
        <v>16</v>
      </c>
      <c r="C853" t="s">
        <v>16</v>
      </c>
      <c r="D853" t="s">
        <v>16</v>
      </c>
      <c r="E853">
        <v>886</v>
      </c>
    </row>
    <row r="854" spans="1:5" x14ac:dyDescent="0.25">
      <c r="A854">
        <v>2638</v>
      </c>
      <c r="B854" t="s">
        <v>16</v>
      </c>
      <c r="C854" t="s">
        <v>16</v>
      </c>
      <c r="D854" t="s">
        <v>16</v>
      </c>
      <c r="E854">
        <v>888</v>
      </c>
    </row>
    <row r="855" spans="1:5" x14ac:dyDescent="0.25">
      <c r="A855">
        <v>2639</v>
      </c>
      <c r="B855" t="s">
        <v>16</v>
      </c>
      <c r="C855" t="s">
        <v>16</v>
      </c>
      <c r="D855" t="s">
        <v>16</v>
      </c>
      <c r="E855">
        <v>2283</v>
      </c>
    </row>
    <row r="856" spans="1:5" x14ac:dyDescent="0.25">
      <c r="A856">
        <v>2640</v>
      </c>
      <c r="B856" t="s">
        <v>2203</v>
      </c>
      <c r="C856" t="s">
        <v>16</v>
      </c>
      <c r="D856" t="s">
        <v>16</v>
      </c>
      <c r="E856">
        <v>889</v>
      </c>
    </row>
    <row r="857" spans="1:5" x14ac:dyDescent="0.25">
      <c r="A857">
        <v>2641</v>
      </c>
      <c r="B857" t="s">
        <v>16</v>
      </c>
      <c r="C857" t="s">
        <v>16</v>
      </c>
      <c r="D857" t="s">
        <v>16</v>
      </c>
      <c r="E857">
        <v>895</v>
      </c>
    </row>
    <row r="858" spans="1:5" x14ac:dyDescent="0.25">
      <c r="A858">
        <v>2642</v>
      </c>
      <c r="B858" t="s">
        <v>16</v>
      </c>
      <c r="C858" t="s">
        <v>16</v>
      </c>
      <c r="D858" t="s">
        <v>16</v>
      </c>
      <c r="E858">
        <v>2332</v>
      </c>
    </row>
    <row r="859" spans="1:5" x14ac:dyDescent="0.25">
      <c r="A859">
        <v>2643</v>
      </c>
      <c r="B859" t="s">
        <v>16</v>
      </c>
      <c r="C859" t="s">
        <v>16</v>
      </c>
      <c r="D859" t="s">
        <v>16</v>
      </c>
      <c r="E859">
        <v>816</v>
      </c>
    </row>
    <row r="860" spans="1:5" x14ac:dyDescent="0.25">
      <c r="A860">
        <v>2644</v>
      </c>
      <c r="B860" t="s">
        <v>16</v>
      </c>
      <c r="C860" t="s">
        <v>16</v>
      </c>
      <c r="D860" t="s">
        <v>16</v>
      </c>
      <c r="E860">
        <v>900</v>
      </c>
    </row>
    <row r="861" spans="1:5" x14ac:dyDescent="0.25">
      <c r="A861">
        <v>2645</v>
      </c>
      <c r="B861" t="s">
        <v>1150</v>
      </c>
      <c r="C861" t="s">
        <v>16</v>
      </c>
      <c r="D861" t="s">
        <v>7473</v>
      </c>
      <c r="E861">
        <v>903</v>
      </c>
    </row>
    <row r="862" spans="1:5" x14ac:dyDescent="0.25">
      <c r="A862">
        <v>2646</v>
      </c>
      <c r="B862" t="s">
        <v>2204</v>
      </c>
      <c r="C862" t="s">
        <v>16</v>
      </c>
      <c r="D862" t="s">
        <v>16</v>
      </c>
      <c r="E862">
        <v>912</v>
      </c>
    </row>
    <row r="863" spans="1:5" x14ac:dyDescent="0.25">
      <c r="A863">
        <v>2647</v>
      </c>
      <c r="B863" t="s">
        <v>16</v>
      </c>
      <c r="C863" t="s">
        <v>16</v>
      </c>
      <c r="D863" t="s">
        <v>16</v>
      </c>
      <c r="E863">
        <v>915</v>
      </c>
    </row>
    <row r="864" spans="1:5" x14ac:dyDescent="0.25">
      <c r="A864">
        <v>2648</v>
      </c>
      <c r="B864" t="s">
        <v>16</v>
      </c>
      <c r="C864" t="s">
        <v>16</v>
      </c>
      <c r="D864" t="s">
        <v>16</v>
      </c>
      <c r="E864">
        <v>2331</v>
      </c>
    </row>
    <row r="865" spans="1:5" x14ac:dyDescent="0.25">
      <c r="A865">
        <v>2649</v>
      </c>
      <c r="B865" t="s">
        <v>16</v>
      </c>
      <c r="C865" t="s">
        <v>16</v>
      </c>
      <c r="D865" t="s">
        <v>16</v>
      </c>
      <c r="E865">
        <v>923</v>
      </c>
    </row>
    <row r="866" spans="1:5" x14ac:dyDescent="0.25">
      <c r="A866">
        <v>2650</v>
      </c>
      <c r="B866" t="s">
        <v>16</v>
      </c>
      <c r="C866" t="s">
        <v>16</v>
      </c>
      <c r="D866" t="s">
        <v>16</v>
      </c>
      <c r="E866">
        <v>924</v>
      </c>
    </row>
    <row r="867" spans="1:5" x14ac:dyDescent="0.25">
      <c r="A867">
        <v>2651</v>
      </c>
      <c r="B867" t="s">
        <v>16</v>
      </c>
      <c r="C867" t="s">
        <v>16</v>
      </c>
      <c r="D867" t="s">
        <v>16</v>
      </c>
      <c r="E867">
        <v>928</v>
      </c>
    </row>
    <row r="868" spans="1:5" x14ac:dyDescent="0.25">
      <c r="A868">
        <v>2652</v>
      </c>
      <c r="B868" t="s">
        <v>16</v>
      </c>
      <c r="C868" t="s">
        <v>16</v>
      </c>
      <c r="D868" t="s">
        <v>16</v>
      </c>
      <c r="E868">
        <v>933</v>
      </c>
    </row>
    <row r="869" spans="1:5" x14ac:dyDescent="0.25">
      <c r="A869">
        <v>2653</v>
      </c>
      <c r="B869" t="s">
        <v>16</v>
      </c>
      <c r="C869" t="s">
        <v>16</v>
      </c>
      <c r="D869" t="s">
        <v>16</v>
      </c>
      <c r="E869">
        <v>2173</v>
      </c>
    </row>
    <row r="870" spans="1:5" x14ac:dyDescent="0.25">
      <c r="A870">
        <v>2654</v>
      </c>
      <c r="B870" t="s">
        <v>16</v>
      </c>
      <c r="C870" t="s">
        <v>16</v>
      </c>
      <c r="D870" t="s">
        <v>16</v>
      </c>
      <c r="E870">
        <v>2455</v>
      </c>
    </row>
    <row r="871" spans="1:5" x14ac:dyDescent="0.25">
      <c r="A871">
        <v>2655</v>
      </c>
      <c r="B871" t="s">
        <v>16</v>
      </c>
      <c r="C871" t="s">
        <v>16</v>
      </c>
      <c r="D871" t="s">
        <v>16</v>
      </c>
      <c r="E871">
        <v>2393</v>
      </c>
    </row>
    <row r="872" spans="1:5" x14ac:dyDescent="0.25">
      <c r="A872">
        <v>2656</v>
      </c>
      <c r="B872" t="s">
        <v>16</v>
      </c>
      <c r="C872" t="s">
        <v>16</v>
      </c>
      <c r="D872" t="s">
        <v>16</v>
      </c>
      <c r="E872">
        <v>977</v>
      </c>
    </row>
    <row r="873" spans="1:5" x14ac:dyDescent="0.25">
      <c r="A873">
        <v>2657</v>
      </c>
      <c r="B873" t="s">
        <v>83</v>
      </c>
      <c r="C873" t="s">
        <v>84</v>
      </c>
      <c r="D873" t="s">
        <v>16</v>
      </c>
      <c r="E873">
        <v>981</v>
      </c>
    </row>
    <row r="874" spans="1:5" x14ac:dyDescent="0.25">
      <c r="A874">
        <v>2658</v>
      </c>
      <c r="B874" t="s">
        <v>16</v>
      </c>
      <c r="C874" t="s">
        <v>16</v>
      </c>
      <c r="D874" t="s">
        <v>16</v>
      </c>
      <c r="E874">
        <v>983</v>
      </c>
    </row>
    <row r="875" spans="1:5" x14ac:dyDescent="0.25">
      <c r="A875">
        <v>2660</v>
      </c>
      <c r="B875" t="s">
        <v>2205</v>
      </c>
      <c r="C875" t="s">
        <v>2206</v>
      </c>
      <c r="D875" t="s">
        <v>9615</v>
      </c>
      <c r="E875">
        <v>1003</v>
      </c>
    </row>
    <row r="876" spans="1:5" x14ac:dyDescent="0.25">
      <c r="A876">
        <v>2661</v>
      </c>
      <c r="B876" t="s">
        <v>16</v>
      </c>
      <c r="C876" t="s">
        <v>16</v>
      </c>
      <c r="D876" t="s">
        <v>16</v>
      </c>
      <c r="E876">
        <v>1005</v>
      </c>
    </row>
    <row r="877" spans="1:5" x14ac:dyDescent="0.25">
      <c r="A877">
        <v>2663</v>
      </c>
      <c r="B877" t="s">
        <v>16</v>
      </c>
      <c r="C877" t="s">
        <v>16</v>
      </c>
      <c r="D877" t="s">
        <v>16</v>
      </c>
      <c r="E877">
        <v>1013</v>
      </c>
    </row>
    <row r="878" spans="1:5" x14ac:dyDescent="0.25">
      <c r="A878">
        <v>2664</v>
      </c>
      <c r="B878" t="s">
        <v>16</v>
      </c>
      <c r="C878" t="s">
        <v>16</v>
      </c>
      <c r="D878" t="s">
        <v>16</v>
      </c>
      <c r="E878">
        <v>2569</v>
      </c>
    </row>
    <row r="879" spans="1:5" x14ac:dyDescent="0.25">
      <c r="A879">
        <v>2665</v>
      </c>
      <c r="B879" t="s">
        <v>16</v>
      </c>
      <c r="C879" t="s">
        <v>16</v>
      </c>
      <c r="D879" t="s">
        <v>16</v>
      </c>
      <c r="E879">
        <v>2170</v>
      </c>
    </row>
    <row r="880" spans="1:5" x14ac:dyDescent="0.25">
      <c r="A880">
        <v>2666</v>
      </c>
      <c r="B880" t="s">
        <v>16</v>
      </c>
      <c r="C880" t="s">
        <v>16</v>
      </c>
      <c r="D880" t="s">
        <v>16</v>
      </c>
      <c r="E880">
        <v>1049</v>
      </c>
    </row>
    <row r="881" spans="1:5" x14ac:dyDescent="0.25">
      <c r="A881">
        <v>2667</v>
      </c>
      <c r="B881" t="s">
        <v>16</v>
      </c>
      <c r="C881" t="s">
        <v>16</v>
      </c>
      <c r="D881" t="s">
        <v>16</v>
      </c>
      <c r="E881">
        <v>1054</v>
      </c>
    </row>
    <row r="882" spans="1:5" x14ac:dyDescent="0.25">
      <c r="A882">
        <v>2668</v>
      </c>
      <c r="B882" t="s">
        <v>16</v>
      </c>
      <c r="C882" t="s">
        <v>16</v>
      </c>
      <c r="D882" t="s">
        <v>16</v>
      </c>
      <c r="E882">
        <v>1071</v>
      </c>
    </row>
    <row r="883" spans="1:5" x14ac:dyDescent="0.25">
      <c r="A883">
        <v>2669</v>
      </c>
      <c r="B883" t="s">
        <v>16</v>
      </c>
      <c r="C883" t="s">
        <v>16</v>
      </c>
      <c r="D883" t="s">
        <v>16</v>
      </c>
      <c r="E883">
        <v>2594</v>
      </c>
    </row>
    <row r="884" spans="1:5" x14ac:dyDescent="0.25">
      <c r="A884">
        <v>2670</v>
      </c>
      <c r="B884" t="s">
        <v>2207</v>
      </c>
      <c r="C884" t="s">
        <v>16</v>
      </c>
      <c r="D884" t="s">
        <v>2208</v>
      </c>
      <c r="E884">
        <v>1038</v>
      </c>
    </row>
    <row r="885" spans="1:5" x14ac:dyDescent="0.25">
      <c r="A885">
        <v>2671</v>
      </c>
      <c r="B885" t="s">
        <v>2209</v>
      </c>
      <c r="C885" t="s">
        <v>16</v>
      </c>
      <c r="D885" t="s">
        <v>16</v>
      </c>
      <c r="E885">
        <v>1038</v>
      </c>
    </row>
    <row r="886" spans="1:5" x14ac:dyDescent="0.25">
      <c r="A886">
        <v>2672</v>
      </c>
      <c r="B886" t="s">
        <v>16</v>
      </c>
      <c r="C886" t="s">
        <v>16</v>
      </c>
      <c r="D886" t="s">
        <v>16</v>
      </c>
      <c r="E886">
        <v>825</v>
      </c>
    </row>
    <row r="887" spans="1:5" x14ac:dyDescent="0.25">
      <c r="A887">
        <v>2675</v>
      </c>
      <c r="B887" t="s">
        <v>2225</v>
      </c>
      <c r="C887" t="s">
        <v>16</v>
      </c>
      <c r="D887" t="s">
        <v>2226</v>
      </c>
      <c r="E887">
        <v>2674</v>
      </c>
    </row>
    <row r="888" spans="1:5" x14ac:dyDescent="0.25">
      <c r="A888">
        <v>2677</v>
      </c>
      <c r="B888" t="s">
        <v>16</v>
      </c>
      <c r="C888" t="s">
        <v>6022</v>
      </c>
      <c r="D888" t="s">
        <v>16</v>
      </c>
      <c r="E888">
        <v>1008</v>
      </c>
    </row>
    <row r="889" spans="1:5" x14ac:dyDescent="0.25">
      <c r="A889">
        <v>2678</v>
      </c>
      <c r="B889" t="s">
        <v>16</v>
      </c>
      <c r="C889" t="s">
        <v>6023</v>
      </c>
      <c r="D889" t="s">
        <v>16</v>
      </c>
      <c r="E889">
        <v>1008</v>
      </c>
    </row>
    <row r="890" spans="1:5" x14ac:dyDescent="0.25">
      <c r="A890">
        <v>2679</v>
      </c>
      <c r="B890" t="s">
        <v>16</v>
      </c>
      <c r="C890" t="s">
        <v>6024</v>
      </c>
      <c r="D890" t="s">
        <v>16</v>
      </c>
      <c r="E890">
        <v>1008</v>
      </c>
    </row>
    <row r="891" spans="1:5" x14ac:dyDescent="0.25">
      <c r="A891">
        <v>2680</v>
      </c>
      <c r="B891" t="s">
        <v>2227</v>
      </c>
      <c r="C891" t="s">
        <v>16</v>
      </c>
      <c r="D891" t="s">
        <v>16</v>
      </c>
      <c r="E891">
        <v>2527</v>
      </c>
    </row>
    <row r="892" spans="1:5" x14ac:dyDescent="0.25">
      <c r="A892">
        <v>2681</v>
      </c>
      <c r="B892" t="s">
        <v>2224</v>
      </c>
      <c r="C892" t="s">
        <v>16</v>
      </c>
      <c r="D892" t="s">
        <v>16</v>
      </c>
      <c r="E892">
        <v>2556</v>
      </c>
    </row>
    <row r="893" spans="1:5" x14ac:dyDescent="0.25">
      <c r="A893">
        <v>2682</v>
      </c>
      <c r="B893" t="s">
        <v>941</v>
      </c>
      <c r="C893" t="s">
        <v>16</v>
      </c>
      <c r="D893" t="s">
        <v>2135</v>
      </c>
      <c r="E893">
        <v>818</v>
      </c>
    </row>
    <row r="894" spans="1:5" x14ac:dyDescent="0.25">
      <c r="A894">
        <v>2684</v>
      </c>
      <c r="B894" t="s">
        <v>335</v>
      </c>
      <c r="C894" t="s">
        <v>16</v>
      </c>
      <c r="D894" t="s">
        <v>2228</v>
      </c>
      <c r="E894">
        <v>379</v>
      </c>
    </row>
    <row r="895" spans="1:5" x14ac:dyDescent="0.25">
      <c r="A895">
        <v>2685</v>
      </c>
      <c r="B895" t="s">
        <v>1080</v>
      </c>
      <c r="C895" t="s">
        <v>16</v>
      </c>
      <c r="D895" t="s">
        <v>1081</v>
      </c>
      <c r="E895">
        <v>2215</v>
      </c>
    </row>
    <row r="896" spans="1:5" x14ac:dyDescent="0.25">
      <c r="A896">
        <v>2689</v>
      </c>
      <c r="B896" t="s">
        <v>2229</v>
      </c>
      <c r="C896" t="s">
        <v>16</v>
      </c>
      <c r="D896" t="s">
        <v>2230</v>
      </c>
      <c r="E896">
        <v>688</v>
      </c>
    </row>
    <row r="897" spans="1:5" x14ac:dyDescent="0.25">
      <c r="A897">
        <v>2691</v>
      </c>
      <c r="B897" t="s">
        <v>1094</v>
      </c>
      <c r="C897" t="s">
        <v>16</v>
      </c>
      <c r="D897" t="s">
        <v>16</v>
      </c>
      <c r="E897">
        <v>110</v>
      </c>
    </row>
    <row r="898" spans="1:5" x14ac:dyDescent="0.25">
      <c r="A898">
        <v>2692</v>
      </c>
      <c r="B898" t="s">
        <v>2231</v>
      </c>
      <c r="C898" t="s">
        <v>1063</v>
      </c>
      <c r="D898" t="s">
        <v>2232</v>
      </c>
      <c r="E898">
        <v>287</v>
      </c>
    </row>
    <row r="899" spans="1:5" x14ac:dyDescent="0.25">
      <c r="A899">
        <v>2695</v>
      </c>
      <c r="B899" t="s">
        <v>2233</v>
      </c>
      <c r="C899" t="s">
        <v>16</v>
      </c>
      <c r="D899" t="s">
        <v>16</v>
      </c>
      <c r="E899">
        <v>2694</v>
      </c>
    </row>
    <row r="900" spans="1:5" x14ac:dyDescent="0.25">
      <c r="A900">
        <v>2696</v>
      </c>
      <c r="B900" t="s">
        <v>780</v>
      </c>
      <c r="C900" t="s">
        <v>16</v>
      </c>
      <c r="D900" t="s">
        <v>16</v>
      </c>
      <c r="E900">
        <v>2694</v>
      </c>
    </row>
    <row r="901" spans="1:5" x14ac:dyDescent="0.25">
      <c r="A901">
        <v>2697</v>
      </c>
      <c r="B901" t="s">
        <v>352</v>
      </c>
      <c r="C901" t="s">
        <v>16</v>
      </c>
      <c r="D901" t="s">
        <v>4220</v>
      </c>
      <c r="E901">
        <v>354</v>
      </c>
    </row>
    <row r="902" spans="1:5" x14ac:dyDescent="0.25">
      <c r="A902">
        <v>2699</v>
      </c>
      <c r="B902" t="s">
        <v>2234</v>
      </c>
      <c r="C902" t="s">
        <v>16</v>
      </c>
      <c r="D902" t="s">
        <v>2235</v>
      </c>
      <c r="E902">
        <v>2698</v>
      </c>
    </row>
    <row r="903" spans="1:5" x14ac:dyDescent="0.25">
      <c r="A903">
        <v>2700</v>
      </c>
      <c r="B903" t="s">
        <v>2236</v>
      </c>
      <c r="C903" t="s">
        <v>16</v>
      </c>
      <c r="D903" t="s">
        <v>2237</v>
      </c>
      <c r="E903">
        <v>2698</v>
      </c>
    </row>
    <row r="904" spans="1:5" x14ac:dyDescent="0.25">
      <c r="A904">
        <v>2706</v>
      </c>
      <c r="B904" t="s">
        <v>2240</v>
      </c>
      <c r="C904" t="s">
        <v>2241</v>
      </c>
      <c r="D904" t="s">
        <v>2242</v>
      </c>
      <c r="E904">
        <v>937</v>
      </c>
    </row>
    <row r="905" spans="1:5" x14ac:dyDescent="0.25">
      <c r="A905">
        <v>2707</v>
      </c>
      <c r="B905" t="s">
        <v>2105</v>
      </c>
      <c r="C905" t="s">
        <v>16</v>
      </c>
      <c r="D905" t="s">
        <v>2106</v>
      </c>
      <c r="E905">
        <v>2687</v>
      </c>
    </row>
    <row r="906" spans="1:5" x14ac:dyDescent="0.25">
      <c r="A906">
        <v>2709</v>
      </c>
      <c r="B906" t="s">
        <v>2248</v>
      </c>
      <c r="C906" t="s">
        <v>2249</v>
      </c>
      <c r="D906" t="s">
        <v>9616</v>
      </c>
      <c r="E906">
        <v>2708</v>
      </c>
    </row>
    <row r="907" spans="1:5" x14ac:dyDescent="0.25">
      <c r="A907">
        <v>2712</v>
      </c>
      <c r="B907" t="s">
        <v>2252</v>
      </c>
      <c r="C907" t="s">
        <v>16</v>
      </c>
      <c r="D907" t="s">
        <v>16</v>
      </c>
      <c r="E907">
        <v>2439</v>
      </c>
    </row>
    <row r="908" spans="1:5" x14ac:dyDescent="0.25">
      <c r="A908">
        <v>2714</v>
      </c>
      <c r="B908" t="s">
        <v>2257</v>
      </c>
      <c r="C908" t="s">
        <v>2258</v>
      </c>
      <c r="D908" t="s">
        <v>2259</v>
      </c>
      <c r="E908">
        <v>2713</v>
      </c>
    </row>
    <row r="909" spans="1:5" x14ac:dyDescent="0.25">
      <c r="A909">
        <v>2716</v>
      </c>
      <c r="B909" t="s">
        <v>2260</v>
      </c>
      <c r="C909" t="s">
        <v>2261</v>
      </c>
      <c r="D909" t="s">
        <v>16</v>
      </c>
      <c r="E909">
        <v>2274</v>
      </c>
    </row>
    <row r="910" spans="1:5" x14ac:dyDescent="0.25">
      <c r="A910">
        <v>2717</v>
      </c>
      <c r="B910" t="s">
        <v>2262</v>
      </c>
      <c r="C910" t="s">
        <v>16</v>
      </c>
      <c r="D910" t="s">
        <v>2263</v>
      </c>
      <c r="E910">
        <v>2524</v>
      </c>
    </row>
    <row r="911" spans="1:5" x14ac:dyDescent="0.25">
      <c r="A911">
        <v>2720</v>
      </c>
      <c r="B911" t="s">
        <v>2266</v>
      </c>
      <c r="C911" t="s">
        <v>2267</v>
      </c>
      <c r="D911" t="s">
        <v>2268</v>
      </c>
      <c r="E911">
        <v>144</v>
      </c>
    </row>
    <row r="912" spans="1:5" x14ac:dyDescent="0.25">
      <c r="A912">
        <v>2721</v>
      </c>
      <c r="B912" t="s">
        <v>2269</v>
      </c>
      <c r="C912" t="s">
        <v>16</v>
      </c>
      <c r="D912" t="s">
        <v>2270</v>
      </c>
      <c r="E912">
        <v>414</v>
      </c>
    </row>
    <row r="913" spans="1:5" x14ac:dyDescent="0.25">
      <c r="A913">
        <v>2723</v>
      </c>
      <c r="B913" t="s">
        <v>2271</v>
      </c>
      <c r="C913" t="s">
        <v>16</v>
      </c>
      <c r="D913" t="s">
        <v>5802</v>
      </c>
      <c r="E913">
        <v>812</v>
      </c>
    </row>
    <row r="914" spans="1:5" x14ac:dyDescent="0.25">
      <c r="A914">
        <v>2724</v>
      </c>
      <c r="B914" t="s">
        <v>2272</v>
      </c>
      <c r="C914" t="s">
        <v>485</v>
      </c>
      <c r="D914" t="s">
        <v>16</v>
      </c>
      <c r="E914">
        <v>76</v>
      </c>
    </row>
    <row r="915" spans="1:5" x14ac:dyDescent="0.25">
      <c r="A915">
        <v>2728</v>
      </c>
      <c r="B915" t="s">
        <v>2275</v>
      </c>
      <c r="C915" t="s">
        <v>16</v>
      </c>
      <c r="D915" t="s">
        <v>2276</v>
      </c>
      <c r="E915">
        <v>2727</v>
      </c>
    </row>
    <row r="916" spans="1:5" x14ac:dyDescent="0.25">
      <c r="A916">
        <v>2731</v>
      </c>
      <c r="B916" t="s">
        <v>2278</v>
      </c>
      <c r="C916" t="s">
        <v>2279</v>
      </c>
      <c r="D916" t="s">
        <v>15866</v>
      </c>
      <c r="E916">
        <v>407</v>
      </c>
    </row>
    <row r="917" spans="1:5" x14ac:dyDescent="0.25">
      <c r="A917">
        <v>2733</v>
      </c>
      <c r="B917" t="s">
        <v>2280</v>
      </c>
      <c r="C917" t="s">
        <v>16</v>
      </c>
      <c r="D917" t="s">
        <v>16</v>
      </c>
      <c r="E917">
        <v>2732</v>
      </c>
    </row>
    <row r="918" spans="1:5" x14ac:dyDescent="0.25">
      <c r="A918">
        <v>2734</v>
      </c>
      <c r="B918" t="s">
        <v>2284</v>
      </c>
      <c r="C918" t="s">
        <v>16</v>
      </c>
      <c r="D918" t="s">
        <v>2285</v>
      </c>
      <c r="E918">
        <v>149</v>
      </c>
    </row>
    <row r="919" spans="1:5" x14ac:dyDescent="0.25">
      <c r="A919">
        <v>2739</v>
      </c>
      <c r="B919" t="s">
        <v>2289</v>
      </c>
      <c r="C919" t="s">
        <v>16</v>
      </c>
      <c r="D919" t="s">
        <v>2290</v>
      </c>
      <c r="E919">
        <v>2357</v>
      </c>
    </row>
    <row r="920" spans="1:5" x14ac:dyDescent="0.25">
      <c r="A920">
        <v>2741</v>
      </c>
      <c r="B920" t="s">
        <v>2295</v>
      </c>
      <c r="C920" t="s">
        <v>16</v>
      </c>
      <c r="D920" t="s">
        <v>2296</v>
      </c>
      <c r="E920">
        <v>2740</v>
      </c>
    </row>
    <row r="921" spans="1:5" x14ac:dyDescent="0.25">
      <c r="A921">
        <v>2743</v>
      </c>
      <c r="B921" t="s">
        <v>592</v>
      </c>
      <c r="C921" t="s">
        <v>16</v>
      </c>
      <c r="D921" t="s">
        <v>16</v>
      </c>
      <c r="E921">
        <v>2742</v>
      </c>
    </row>
    <row r="922" spans="1:5" x14ac:dyDescent="0.25">
      <c r="A922">
        <v>2745</v>
      </c>
      <c r="B922" t="s">
        <v>2301</v>
      </c>
      <c r="C922" t="s">
        <v>16</v>
      </c>
      <c r="D922" t="s">
        <v>2302</v>
      </c>
      <c r="E922">
        <v>2727</v>
      </c>
    </row>
    <row r="923" spans="1:5" x14ac:dyDescent="0.25">
      <c r="A923">
        <v>2749</v>
      </c>
      <c r="B923" t="s">
        <v>7259</v>
      </c>
      <c r="C923" t="s">
        <v>2426</v>
      </c>
      <c r="D923" t="s">
        <v>2427</v>
      </c>
      <c r="E923">
        <v>2439</v>
      </c>
    </row>
    <row r="924" spans="1:5" x14ac:dyDescent="0.25">
      <c r="A924">
        <v>2750</v>
      </c>
      <c r="B924" t="s">
        <v>5803</v>
      </c>
      <c r="C924" t="s">
        <v>16</v>
      </c>
      <c r="D924" t="s">
        <v>5804</v>
      </c>
      <c r="E924">
        <v>2400</v>
      </c>
    </row>
    <row r="925" spans="1:5" x14ac:dyDescent="0.25">
      <c r="A925">
        <v>2751</v>
      </c>
      <c r="B925" t="s">
        <v>409</v>
      </c>
      <c r="C925" t="s">
        <v>16</v>
      </c>
      <c r="D925" t="s">
        <v>446</v>
      </c>
      <c r="E925">
        <v>242</v>
      </c>
    </row>
    <row r="926" spans="1:5" x14ac:dyDescent="0.25">
      <c r="A926">
        <v>2753</v>
      </c>
      <c r="B926" t="s">
        <v>941</v>
      </c>
      <c r="C926" t="s">
        <v>16</v>
      </c>
      <c r="D926" t="s">
        <v>16</v>
      </c>
      <c r="E926">
        <v>2752</v>
      </c>
    </row>
    <row r="927" spans="1:5" x14ac:dyDescent="0.25">
      <c r="A927">
        <v>2754</v>
      </c>
      <c r="B927" t="s">
        <v>2428</v>
      </c>
      <c r="C927" t="s">
        <v>16</v>
      </c>
      <c r="D927" t="s">
        <v>2429</v>
      </c>
      <c r="E927">
        <v>424</v>
      </c>
    </row>
    <row r="928" spans="1:5" x14ac:dyDescent="0.25">
      <c r="A928">
        <v>2757</v>
      </c>
      <c r="B928" t="s">
        <v>3969</v>
      </c>
      <c r="C928" t="s">
        <v>16</v>
      </c>
      <c r="D928" t="s">
        <v>3970</v>
      </c>
      <c r="E928">
        <v>2266</v>
      </c>
    </row>
    <row r="929" spans="1:5" x14ac:dyDescent="0.25">
      <c r="A929">
        <v>2758</v>
      </c>
      <c r="B929" t="s">
        <v>3971</v>
      </c>
      <c r="C929" t="s">
        <v>16</v>
      </c>
      <c r="D929" t="s">
        <v>16</v>
      </c>
      <c r="E929">
        <v>439</v>
      </c>
    </row>
    <row r="930" spans="1:5" x14ac:dyDescent="0.25">
      <c r="A930">
        <v>2760</v>
      </c>
      <c r="B930" t="s">
        <v>3972</v>
      </c>
      <c r="C930" t="s">
        <v>16</v>
      </c>
      <c r="D930" t="s">
        <v>6966</v>
      </c>
      <c r="E930">
        <v>2759</v>
      </c>
    </row>
    <row r="931" spans="1:5" x14ac:dyDescent="0.25">
      <c r="A931">
        <v>2762</v>
      </c>
      <c r="B931" t="s">
        <v>3973</v>
      </c>
      <c r="C931" t="s">
        <v>16</v>
      </c>
      <c r="D931" t="s">
        <v>16</v>
      </c>
      <c r="E931">
        <v>2761</v>
      </c>
    </row>
    <row r="932" spans="1:5" x14ac:dyDescent="0.25">
      <c r="A932">
        <v>2767</v>
      </c>
      <c r="B932" t="s">
        <v>859</v>
      </c>
      <c r="C932" t="s">
        <v>16</v>
      </c>
      <c r="D932" t="s">
        <v>3974</v>
      </c>
      <c r="E932">
        <v>2766</v>
      </c>
    </row>
    <row r="933" spans="1:5" x14ac:dyDescent="0.25">
      <c r="A933">
        <v>2770</v>
      </c>
      <c r="B933" t="s">
        <v>4012</v>
      </c>
      <c r="C933" t="s">
        <v>16</v>
      </c>
      <c r="D933" t="s">
        <v>16</v>
      </c>
      <c r="E933">
        <v>972</v>
      </c>
    </row>
    <row r="934" spans="1:5" x14ac:dyDescent="0.25">
      <c r="A934">
        <v>2771</v>
      </c>
      <c r="B934" t="s">
        <v>4013</v>
      </c>
      <c r="C934" t="s">
        <v>4014</v>
      </c>
      <c r="D934" t="s">
        <v>16</v>
      </c>
      <c r="E934">
        <v>264</v>
      </c>
    </row>
    <row r="935" spans="1:5" x14ac:dyDescent="0.25">
      <c r="A935">
        <v>2774</v>
      </c>
      <c r="B935" t="s">
        <v>4131</v>
      </c>
      <c r="C935" t="s">
        <v>4132</v>
      </c>
      <c r="D935" t="s">
        <v>4133</v>
      </c>
      <c r="E935">
        <v>2773</v>
      </c>
    </row>
    <row r="936" spans="1:5" x14ac:dyDescent="0.25">
      <c r="A936">
        <v>2775</v>
      </c>
      <c r="B936" t="s">
        <v>4134</v>
      </c>
      <c r="C936" t="s">
        <v>4135</v>
      </c>
      <c r="D936" t="s">
        <v>4136</v>
      </c>
      <c r="E936">
        <v>972</v>
      </c>
    </row>
    <row r="937" spans="1:5" x14ac:dyDescent="0.25">
      <c r="A937">
        <v>2779</v>
      </c>
      <c r="B937" t="s">
        <v>4137</v>
      </c>
      <c r="C937" t="s">
        <v>4138</v>
      </c>
      <c r="D937" t="s">
        <v>4139</v>
      </c>
      <c r="E937">
        <v>2778</v>
      </c>
    </row>
    <row r="938" spans="1:5" x14ac:dyDescent="0.25">
      <c r="A938">
        <v>2780</v>
      </c>
      <c r="B938" t="s">
        <v>4140</v>
      </c>
      <c r="C938" t="s">
        <v>4141</v>
      </c>
      <c r="D938" t="s">
        <v>4142</v>
      </c>
      <c r="E938">
        <v>2778</v>
      </c>
    </row>
    <row r="939" spans="1:5" x14ac:dyDescent="0.25">
      <c r="A939">
        <v>2782</v>
      </c>
      <c r="B939" t="s">
        <v>2185</v>
      </c>
      <c r="C939" t="s">
        <v>2186</v>
      </c>
      <c r="D939" t="s">
        <v>2187</v>
      </c>
      <c r="E939">
        <v>2215</v>
      </c>
    </row>
    <row r="940" spans="1:5" x14ac:dyDescent="0.25">
      <c r="A940">
        <v>2785</v>
      </c>
      <c r="B940" t="s">
        <v>4143</v>
      </c>
      <c r="C940" t="s">
        <v>4144</v>
      </c>
      <c r="D940" t="s">
        <v>16</v>
      </c>
      <c r="E940">
        <v>780</v>
      </c>
    </row>
    <row r="941" spans="1:5" x14ac:dyDescent="0.25">
      <c r="A941">
        <v>2788</v>
      </c>
      <c r="B941" t="s">
        <v>4145</v>
      </c>
      <c r="C941" t="s">
        <v>7151</v>
      </c>
      <c r="D941" t="s">
        <v>16</v>
      </c>
      <c r="E941">
        <v>2787</v>
      </c>
    </row>
    <row r="942" spans="1:5" x14ac:dyDescent="0.25">
      <c r="A942">
        <v>2790</v>
      </c>
      <c r="B942" t="s">
        <v>4146</v>
      </c>
      <c r="C942" t="s">
        <v>4147</v>
      </c>
      <c r="D942" t="s">
        <v>16</v>
      </c>
      <c r="E942">
        <v>407</v>
      </c>
    </row>
    <row r="943" spans="1:5" x14ac:dyDescent="0.25">
      <c r="A943">
        <v>2791</v>
      </c>
      <c r="B943" t="s">
        <v>4148</v>
      </c>
      <c r="C943" t="s">
        <v>4149</v>
      </c>
      <c r="D943" t="s">
        <v>4150</v>
      </c>
      <c r="E943">
        <v>407</v>
      </c>
    </row>
    <row r="944" spans="1:5" x14ac:dyDescent="0.25">
      <c r="A944">
        <v>2793</v>
      </c>
      <c r="B944" t="s">
        <v>4151</v>
      </c>
      <c r="C944" t="s">
        <v>9617</v>
      </c>
      <c r="D944" t="s">
        <v>13172</v>
      </c>
      <c r="E944">
        <v>2792</v>
      </c>
    </row>
    <row r="945" spans="1:5" x14ac:dyDescent="0.25">
      <c r="A945">
        <v>2796</v>
      </c>
      <c r="B945" t="s">
        <v>1028</v>
      </c>
      <c r="C945" t="s">
        <v>16</v>
      </c>
      <c r="D945" t="s">
        <v>1029</v>
      </c>
      <c r="E945">
        <v>2795</v>
      </c>
    </row>
    <row r="946" spans="1:5" x14ac:dyDescent="0.25">
      <c r="A946">
        <v>2798</v>
      </c>
      <c r="B946" t="s">
        <v>4152</v>
      </c>
      <c r="C946" t="s">
        <v>16</v>
      </c>
      <c r="D946" t="s">
        <v>4153</v>
      </c>
      <c r="E946">
        <v>2797</v>
      </c>
    </row>
    <row r="947" spans="1:5" x14ac:dyDescent="0.25">
      <c r="A947">
        <v>2800</v>
      </c>
      <c r="B947" t="s">
        <v>4187</v>
      </c>
      <c r="C947" t="s">
        <v>16</v>
      </c>
      <c r="D947" t="s">
        <v>4188</v>
      </c>
      <c r="E947">
        <v>134</v>
      </c>
    </row>
    <row r="948" spans="1:5" x14ac:dyDescent="0.25">
      <c r="A948">
        <v>2803</v>
      </c>
      <c r="B948" t="s">
        <v>4189</v>
      </c>
      <c r="C948" t="s">
        <v>16</v>
      </c>
      <c r="D948" t="s">
        <v>4190</v>
      </c>
      <c r="E948">
        <v>2802</v>
      </c>
    </row>
    <row r="949" spans="1:5" x14ac:dyDescent="0.25">
      <c r="A949">
        <v>2808</v>
      </c>
      <c r="B949" t="s">
        <v>4191</v>
      </c>
      <c r="C949" t="s">
        <v>16</v>
      </c>
      <c r="D949" t="s">
        <v>4192</v>
      </c>
      <c r="E949">
        <v>2807</v>
      </c>
    </row>
    <row r="950" spans="1:5" x14ac:dyDescent="0.25">
      <c r="A950">
        <v>2809</v>
      </c>
      <c r="B950" t="s">
        <v>767</v>
      </c>
      <c r="C950" t="s">
        <v>16</v>
      </c>
      <c r="D950" t="s">
        <v>4193</v>
      </c>
      <c r="E950">
        <v>258</v>
      </c>
    </row>
    <row r="951" spans="1:5" x14ac:dyDescent="0.25">
      <c r="A951">
        <v>2814</v>
      </c>
      <c r="B951" t="s">
        <v>561</v>
      </c>
      <c r="C951" t="s">
        <v>16</v>
      </c>
      <c r="D951" t="s">
        <v>4195</v>
      </c>
      <c r="E951">
        <v>2813</v>
      </c>
    </row>
    <row r="952" spans="1:5" x14ac:dyDescent="0.25">
      <c r="A952">
        <v>2815</v>
      </c>
      <c r="B952" t="s">
        <v>4221</v>
      </c>
      <c r="C952" t="s">
        <v>4222</v>
      </c>
      <c r="D952" t="s">
        <v>4223</v>
      </c>
      <c r="E952">
        <v>417</v>
      </c>
    </row>
    <row r="953" spans="1:5" x14ac:dyDescent="0.25">
      <c r="A953">
        <v>2818</v>
      </c>
      <c r="B953" t="s">
        <v>4224</v>
      </c>
      <c r="C953" t="s">
        <v>16</v>
      </c>
      <c r="D953" t="s">
        <v>16</v>
      </c>
      <c r="E953">
        <v>2817</v>
      </c>
    </row>
    <row r="954" spans="1:5" x14ac:dyDescent="0.25">
      <c r="A954">
        <v>2819</v>
      </c>
      <c r="B954" t="s">
        <v>4224</v>
      </c>
      <c r="C954" t="s">
        <v>4225</v>
      </c>
      <c r="D954" t="s">
        <v>16</v>
      </c>
      <c r="E954">
        <v>2817</v>
      </c>
    </row>
    <row r="955" spans="1:5" x14ac:dyDescent="0.25">
      <c r="A955">
        <v>2821</v>
      </c>
      <c r="B955" t="s">
        <v>4226</v>
      </c>
      <c r="C955" t="s">
        <v>16</v>
      </c>
      <c r="D955" t="s">
        <v>4227</v>
      </c>
      <c r="E955">
        <v>2820</v>
      </c>
    </row>
    <row r="956" spans="1:5" x14ac:dyDescent="0.25">
      <c r="A956">
        <v>2822</v>
      </c>
      <c r="B956" t="s">
        <v>755</v>
      </c>
      <c r="C956" t="s">
        <v>16</v>
      </c>
      <c r="D956" t="s">
        <v>16</v>
      </c>
      <c r="E956">
        <v>2802</v>
      </c>
    </row>
    <row r="957" spans="1:5" x14ac:dyDescent="0.25">
      <c r="A957">
        <v>2829</v>
      </c>
      <c r="B957" t="s">
        <v>4272</v>
      </c>
      <c r="C957" t="s">
        <v>16</v>
      </c>
      <c r="D957" t="s">
        <v>16</v>
      </c>
      <c r="E957">
        <v>412</v>
      </c>
    </row>
    <row r="958" spans="1:5" x14ac:dyDescent="0.25">
      <c r="A958">
        <v>2830</v>
      </c>
      <c r="B958" t="s">
        <v>4273</v>
      </c>
      <c r="C958" t="s">
        <v>4620</v>
      </c>
      <c r="D958" t="s">
        <v>16</v>
      </c>
      <c r="E958">
        <v>2828</v>
      </c>
    </row>
    <row r="959" spans="1:5" x14ac:dyDescent="0.25">
      <c r="A959">
        <v>2831</v>
      </c>
      <c r="B959" t="s">
        <v>4274</v>
      </c>
      <c r="C959" t="s">
        <v>16</v>
      </c>
      <c r="D959" t="s">
        <v>4275</v>
      </c>
      <c r="E959">
        <v>2393</v>
      </c>
    </row>
    <row r="960" spans="1:5" x14ac:dyDescent="0.25">
      <c r="A960">
        <v>2834</v>
      </c>
      <c r="B960" t="s">
        <v>4276</v>
      </c>
      <c r="C960" t="s">
        <v>16</v>
      </c>
      <c r="D960" t="s">
        <v>4277</v>
      </c>
      <c r="E960">
        <v>1046</v>
      </c>
    </row>
    <row r="961" spans="1:5" x14ac:dyDescent="0.25">
      <c r="A961">
        <v>2835</v>
      </c>
      <c r="B961" t="s">
        <v>4278</v>
      </c>
      <c r="C961" t="s">
        <v>16</v>
      </c>
      <c r="D961" t="s">
        <v>4279</v>
      </c>
      <c r="E961">
        <v>264</v>
      </c>
    </row>
    <row r="962" spans="1:5" x14ac:dyDescent="0.25">
      <c r="A962">
        <v>2836</v>
      </c>
      <c r="B962" t="s">
        <v>4280</v>
      </c>
      <c r="C962" t="s">
        <v>4484</v>
      </c>
      <c r="D962" t="s">
        <v>16</v>
      </c>
      <c r="E962">
        <v>105</v>
      </c>
    </row>
    <row r="963" spans="1:5" x14ac:dyDescent="0.25">
      <c r="A963">
        <v>2837</v>
      </c>
      <c r="B963" t="s">
        <v>4281</v>
      </c>
      <c r="C963" t="s">
        <v>4485</v>
      </c>
      <c r="D963" t="s">
        <v>16</v>
      </c>
      <c r="E963">
        <v>105</v>
      </c>
    </row>
    <row r="964" spans="1:5" x14ac:dyDescent="0.25">
      <c r="A964">
        <v>2843</v>
      </c>
      <c r="B964" t="s">
        <v>4282</v>
      </c>
      <c r="C964" t="s">
        <v>4283</v>
      </c>
      <c r="D964" t="s">
        <v>16</v>
      </c>
      <c r="E964">
        <v>2842</v>
      </c>
    </row>
    <row r="965" spans="1:5" x14ac:dyDescent="0.25">
      <c r="A965">
        <v>2847</v>
      </c>
      <c r="B965" t="s">
        <v>4284</v>
      </c>
      <c r="C965" t="s">
        <v>16</v>
      </c>
      <c r="D965" t="s">
        <v>4285</v>
      </c>
      <c r="E965">
        <v>2846</v>
      </c>
    </row>
    <row r="966" spans="1:5" x14ac:dyDescent="0.25">
      <c r="A966">
        <v>2850</v>
      </c>
      <c r="B966" t="s">
        <v>4336</v>
      </c>
      <c r="C966" t="s">
        <v>16</v>
      </c>
      <c r="D966" t="s">
        <v>16</v>
      </c>
      <c r="E966">
        <v>2825</v>
      </c>
    </row>
    <row r="967" spans="1:5" x14ac:dyDescent="0.25">
      <c r="A967">
        <v>2851</v>
      </c>
      <c r="B967" t="s">
        <v>4337</v>
      </c>
      <c r="C967" t="s">
        <v>1041</v>
      </c>
      <c r="D967" t="s">
        <v>4338</v>
      </c>
      <c r="E967">
        <v>431</v>
      </c>
    </row>
    <row r="968" spans="1:5" x14ac:dyDescent="0.25">
      <c r="A968">
        <v>2852</v>
      </c>
      <c r="B968" t="s">
        <v>4339</v>
      </c>
      <c r="C968" t="s">
        <v>4486</v>
      </c>
      <c r="D968" t="s">
        <v>16</v>
      </c>
      <c r="E968">
        <v>149</v>
      </c>
    </row>
    <row r="969" spans="1:5" x14ac:dyDescent="0.25">
      <c r="A969">
        <v>2854</v>
      </c>
      <c r="B969" t="s">
        <v>1982</v>
      </c>
      <c r="C969" t="s">
        <v>4340</v>
      </c>
      <c r="D969" t="s">
        <v>4341</v>
      </c>
      <c r="E969">
        <v>2853</v>
      </c>
    </row>
    <row r="970" spans="1:5" x14ac:dyDescent="0.25">
      <c r="A970">
        <v>2857</v>
      </c>
      <c r="B970" t="s">
        <v>4342</v>
      </c>
      <c r="C970" t="s">
        <v>16</v>
      </c>
      <c r="D970" t="s">
        <v>16</v>
      </c>
      <c r="E970">
        <v>2856</v>
      </c>
    </row>
    <row r="971" spans="1:5" x14ac:dyDescent="0.25">
      <c r="A971">
        <v>2859</v>
      </c>
      <c r="B971" t="s">
        <v>4487</v>
      </c>
      <c r="C971" t="s">
        <v>4488</v>
      </c>
      <c r="D971" t="s">
        <v>16</v>
      </c>
      <c r="E971">
        <v>2858</v>
      </c>
    </row>
    <row r="972" spans="1:5" x14ac:dyDescent="0.25">
      <c r="A972">
        <v>2865</v>
      </c>
      <c r="B972" t="s">
        <v>4489</v>
      </c>
      <c r="C972" t="s">
        <v>16</v>
      </c>
      <c r="D972" t="s">
        <v>4490</v>
      </c>
      <c r="E972">
        <v>2864</v>
      </c>
    </row>
    <row r="973" spans="1:5" x14ac:dyDescent="0.25">
      <c r="A973">
        <v>2867</v>
      </c>
      <c r="B973" t="s">
        <v>4491</v>
      </c>
      <c r="C973" t="s">
        <v>4492</v>
      </c>
      <c r="D973" t="s">
        <v>4493</v>
      </c>
      <c r="E973">
        <v>2866</v>
      </c>
    </row>
    <row r="974" spans="1:5" x14ac:dyDescent="0.25">
      <c r="A974">
        <v>2870</v>
      </c>
      <c r="B974" t="s">
        <v>2300</v>
      </c>
      <c r="C974" t="s">
        <v>16</v>
      </c>
      <c r="D974" t="s">
        <v>4494</v>
      </c>
      <c r="E974">
        <v>2832</v>
      </c>
    </row>
    <row r="975" spans="1:5" x14ac:dyDescent="0.25">
      <c r="A975">
        <v>2871</v>
      </c>
      <c r="B975" t="s">
        <v>4495</v>
      </c>
      <c r="C975" t="s">
        <v>4496</v>
      </c>
      <c r="D975" t="s">
        <v>16</v>
      </c>
      <c r="E975">
        <v>105</v>
      </c>
    </row>
    <row r="976" spans="1:5" x14ac:dyDescent="0.25">
      <c r="A976">
        <v>2872</v>
      </c>
      <c r="B976" t="s">
        <v>4497</v>
      </c>
      <c r="C976" t="s">
        <v>16</v>
      </c>
      <c r="D976" t="s">
        <v>4498</v>
      </c>
      <c r="E976">
        <v>2862</v>
      </c>
    </row>
    <row r="977" spans="1:5" x14ac:dyDescent="0.25">
      <c r="A977">
        <v>2875</v>
      </c>
      <c r="B977" t="s">
        <v>4500</v>
      </c>
      <c r="C977" t="s">
        <v>16</v>
      </c>
      <c r="D977" t="s">
        <v>4501</v>
      </c>
      <c r="E977">
        <v>2874</v>
      </c>
    </row>
    <row r="978" spans="1:5" x14ac:dyDescent="0.25">
      <c r="A978">
        <v>2877</v>
      </c>
      <c r="B978" t="s">
        <v>4502</v>
      </c>
      <c r="C978" t="s">
        <v>16</v>
      </c>
      <c r="D978" t="s">
        <v>16</v>
      </c>
      <c r="E978">
        <v>2876</v>
      </c>
    </row>
    <row r="979" spans="1:5" x14ac:dyDescent="0.25">
      <c r="A979">
        <v>2878</v>
      </c>
      <c r="B979" t="s">
        <v>4503</v>
      </c>
      <c r="C979" t="s">
        <v>16</v>
      </c>
      <c r="D979" t="s">
        <v>16</v>
      </c>
      <c r="E979">
        <v>334</v>
      </c>
    </row>
    <row r="980" spans="1:5" x14ac:dyDescent="0.25">
      <c r="A980">
        <v>2880</v>
      </c>
      <c r="B980" t="s">
        <v>4504</v>
      </c>
      <c r="C980" t="s">
        <v>16</v>
      </c>
      <c r="D980" t="s">
        <v>16</v>
      </c>
      <c r="E980">
        <v>2879</v>
      </c>
    </row>
    <row r="981" spans="1:5" x14ac:dyDescent="0.25">
      <c r="A981">
        <v>2882</v>
      </c>
      <c r="B981" t="s">
        <v>4505</v>
      </c>
      <c r="C981" t="s">
        <v>16</v>
      </c>
      <c r="D981" t="s">
        <v>4506</v>
      </c>
      <c r="E981">
        <v>2881</v>
      </c>
    </row>
    <row r="982" spans="1:5" x14ac:dyDescent="0.25">
      <c r="A982">
        <v>2883</v>
      </c>
      <c r="B982" t="s">
        <v>4507</v>
      </c>
      <c r="C982" t="s">
        <v>16</v>
      </c>
      <c r="D982" t="s">
        <v>4508</v>
      </c>
      <c r="E982">
        <v>2848</v>
      </c>
    </row>
    <row r="983" spans="1:5" x14ac:dyDescent="0.25">
      <c r="A983">
        <v>2885</v>
      </c>
      <c r="B983" t="s">
        <v>4509</v>
      </c>
      <c r="C983" t="s">
        <v>4510</v>
      </c>
      <c r="D983" t="s">
        <v>16</v>
      </c>
      <c r="E983">
        <v>439</v>
      </c>
    </row>
    <row r="984" spans="1:5" x14ac:dyDescent="0.25">
      <c r="A984">
        <v>2889</v>
      </c>
      <c r="B984" t="s">
        <v>633</v>
      </c>
      <c r="C984" t="s">
        <v>634</v>
      </c>
      <c r="D984" t="s">
        <v>16</v>
      </c>
      <c r="E984">
        <v>752</v>
      </c>
    </row>
    <row r="985" spans="1:5" x14ac:dyDescent="0.25">
      <c r="A985">
        <v>2891</v>
      </c>
      <c r="B985" t="s">
        <v>9618</v>
      </c>
      <c r="C985" t="s">
        <v>4511</v>
      </c>
      <c r="D985" t="s">
        <v>4512</v>
      </c>
      <c r="E985">
        <v>454</v>
      </c>
    </row>
    <row r="986" spans="1:5" x14ac:dyDescent="0.25">
      <c r="A986">
        <v>2892</v>
      </c>
      <c r="B986" t="s">
        <v>4513</v>
      </c>
      <c r="C986" t="s">
        <v>16</v>
      </c>
      <c r="D986" t="s">
        <v>16</v>
      </c>
      <c r="E986">
        <v>2708</v>
      </c>
    </row>
    <row r="987" spans="1:5" x14ac:dyDescent="0.25">
      <c r="A987">
        <v>2893</v>
      </c>
      <c r="B987" t="s">
        <v>4514</v>
      </c>
      <c r="C987" t="s">
        <v>16</v>
      </c>
      <c r="D987" t="s">
        <v>4515</v>
      </c>
      <c r="E987">
        <v>2266</v>
      </c>
    </row>
    <row r="988" spans="1:5" x14ac:dyDescent="0.25">
      <c r="A988">
        <v>2895</v>
      </c>
      <c r="B988" t="s">
        <v>4516</v>
      </c>
      <c r="C988" t="s">
        <v>16</v>
      </c>
      <c r="D988" t="s">
        <v>4517</v>
      </c>
      <c r="E988">
        <v>2894</v>
      </c>
    </row>
    <row r="989" spans="1:5" x14ac:dyDescent="0.25">
      <c r="A989">
        <v>2898</v>
      </c>
      <c r="B989" t="s">
        <v>4622</v>
      </c>
      <c r="C989" t="s">
        <v>16</v>
      </c>
      <c r="D989" t="s">
        <v>4623</v>
      </c>
      <c r="E989">
        <v>2897</v>
      </c>
    </row>
    <row r="990" spans="1:5" x14ac:dyDescent="0.25">
      <c r="A990">
        <v>2900</v>
      </c>
      <c r="B990" t="s">
        <v>1065</v>
      </c>
      <c r="C990" t="s">
        <v>4624</v>
      </c>
      <c r="D990" t="s">
        <v>16</v>
      </c>
      <c r="E990">
        <v>2899</v>
      </c>
    </row>
    <row r="991" spans="1:5" x14ac:dyDescent="0.25">
      <c r="A991">
        <v>2901</v>
      </c>
      <c r="B991" t="s">
        <v>4625</v>
      </c>
      <c r="C991" t="s">
        <v>4626</v>
      </c>
      <c r="D991" t="s">
        <v>16</v>
      </c>
      <c r="E991">
        <v>2828</v>
      </c>
    </row>
    <row r="992" spans="1:5" x14ac:dyDescent="0.25">
      <c r="A992">
        <v>2906</v>
      </c>
      <c r="B992" t="s">
        <v>4627</v>
      </c>
      <c r="C992" t="s">
        <v>16</v>
      </c>
      <c r="D992" t="s">
        <v>5571</v>
      </c>
      <c r="E992">
        <v>2905</v>
      </c>
    </row>
    <row r="993" spans="1:5" x14ac:dyDescent="0.25">
      <c r="A993">
        <v>2907</v>
      </c>
      <c r="B993" t="s">
        <v>4628</v>
      </c>
      <c r="C993" t="s">
        <v>16</v>
      </c>
      <c r="D993" t="s">
        <v>16</v>
      </c>
      <c r="E993">
        <v>2903</v>
      </c>
    </row>
    <row r="994" spans="1:5" x14ac:dyDescent="0.25">
      <c r="A994">
        <v>2911</v>
      </c>
      <c r="B994" t="s">
        <v>4629</v>
      </c>
      <c r="C994" t="s">
        <v>4630</v>
      </c>
      <c r="D994" t="s">
        <v>4631</v>
      </c>
      <c r="E994">
        <v>264</v>
      </c>
    </row>
    <row r="995" spans="1:5" x14ac:dyDescent="0.25">
      <c r="A995">
        <v>2913</v>
      </c>
      <c r="B995" t="s">
        <v>4632</v>
      </c>
      <c r="C995" t="s">
        <v>4633</v>
      </c>
      <c r="D995" t="s">
        <v>4634</v>
      </c>
      <c r="E995">
        <v>2912</v>
      </c>
    </row>
    <row r="996" spans="1:5" x14ac:dyDescent="0.25">
      <c r="A996">
        <v>2915</v>
      </c>
      <c r="B996" t="s">
        <v>4635</v>
      </c>
      <c r="C996" t="s">
        <v>4636</v>
      </c>
      <c r="D996" t="s">
        <v>16</v>
      </c>
      <c r="E996">
        <v>105</v>
      </c>
    </row>
    <row r="997" spans="1:5" x14ac:dyDescent="0.25">
      <c r="A997">
        <v>2916</v>
      </c>
      <c r="B997" t="s">
        <v>4637</v>
      </c>
      <c r="C997" t="s">
        <v>4638</v>
      </c>
      <c r="D997" t="s">
        <v>16</v>
      </c>
      <c r="E997">
        <v>2768</v>
      </c>
    </row>
    <row r="998" spans="1:5" x14ac:dyDescent="0.25">
      <c r="A998">
        <v>2918</v>
      </c>
      <c r="B998" t="s">
        <v>4639</v>
      </c>
      <c r="C998" t="s">
        <v>16</v>
      </c>
      <c r="D998" t="s">
        <v>16</v>
      </c>
      <c r="E998">
        <v>2360</v>
      </c>
    </row>
    <row r="999" spans="1:5" x14ac:dyDescent="0.25">
      <c r="A999">
        <v>2924</v>
      </c>
      <c r="B999" t="s">
        <v>4648</v>
      </c>
      <c r="C999" t="s">
        <v>4649</v>
      </c>
      <c r="D999" t="s">
        <v>4650</v>
      </c>
      <c r="E999">
        <v>2923</v>
      </c>
    </row>
    <row r="1000" spans="1:5" x14ac:dyDescent="0.25">
      <c r="A1000">
        <v>2925</v>
      </c>
      <c r="B1000" t="s">
        <v>4661</v>
      </c>
      <c r="C1000" t="s">
        <v>16</v>
      </c>
      <c r="D1000" t="s">
        <v>4662</v>
      </c>
      <c r="E1000">
        <v>2914</v>
      </c>
    </row>
    <row r="1001" spans="1:5" x14ac:dyDescent="0.25">
      <c r="A1001">
        <v>2927</v>
      </c>
      <c r="B1001" t="s">
        <v>159</v>
      </c>
      <c r="C1001" t="s">
        <v>16</v>
      </c>
      <c r="D1001" t="s">
        <v>4663</v>
      </c>
      <c r="E1001">
        <v>2926</v>
      </c>
    </row>
    <row r="1002" spans="1:5" x14ac:dyDescent="0.25">
      <c r="A1002">
        <v>2930</v>
      </c>
      <c r="B1002" t="s">
        <v>4665</v>
      </c>
      <c r="C1002" t="s">
        <v>4666</v>
      </c>
      <c r="D1002" t="s">
        <v>16</v>
      </c>
      <c r="E1002">
        <v>105</v>
      </c>
    </row>
    <row r="1003" spans="1:5" x14ac:dyDescent="0.25">
      <c r="A1003">
        <v>2931</v>
      </c>
      <c r="B1003" t="s">
        <v>4668</v>
      </c>
      <c r="C1003" t="s">
        <v>4669</v>
      </c>
      <c r="D1003" t="s">
        <v>16</v>
      </c>
      <c r="E1003">
        <v>994</v>
      </c>
    </row>
    <row r="1004" spans="1:5" x14ac:dyDescent="0.25">
      <c r="A1004">
        <v>2932</v>
      </c>
      <c r="B1004" t="s">
        <v>4670</v>
      </c>
      <c r="C1004" t="s">
        <v>4671</v>
      </c>
      <c r="D1004" t="s">
        <v>16</v>
      </c>
      <c r="E1004">
        <v>994</v>
      </c>
    </row>
    <row r="1005" spans="1:5" x14ac:dyDescent="0.25">
      <c r="A1005">
        <v>2933</v>
      </c>
      <c r="B1005" t="s">
        <v>4672</v>
      </c>
      <c r="C1005" t="s">
        <v>4673</v>
      </c>
      <c r="D1005" t="s">
        <v>16</v>
      </c>
      <c r="E1005">
        <v>994</v>
      </c>
    </row>
    <row r="1006" spans="1:5" x14ac:dyDescent="0.25">
      <c r="A1006">
        <v>2936</v>
      </c>
      <c r="B1006" t="s">
        <v>4677</v>
      </c>
      <c r="C1006" t="s">
        <v>16</v>
      </c>
      <c r="D1006" t="s">
        <v>4678</v>
      </c>
      <c r="E1006">
        <v>2935</v>
      </c>
    </row>
    <row r="1007" spans="1:5" x14ac:dyDescent="0.25">
      <c r="A1007">
        <v>2938</v>
      </c>
      <c r="B1007" t="s">
        <v>4686</v>
      </c>
      <c r="C1007" t="s">
        <v>13173</v>
      </c>
      <c r="D1007" t="s">
        <v>13174</v>
      </c>
      <c r="E1007">
        <v>2763</v>
      </c>
    </row>
    <row r="1008" spans="1:5" x14ac:dyDescent="0.25">
      <c r="A1008">
        <v>2940</v>
      </c>
      <c r="B1008" t="s">
        <v>992</v>
      </c>
      <c r="C1008" t="s">
        <v>16</v>
      </c>
      <c r="D1008" t="s">
        <v>16</v>
      </c>
      <c r="E1008">
        <v>2510</v>
      </c>
    </row>
    <row r="1009" spans="1:5" x14ac:dyDescent="0.25">
      <c r="A1009">
        <v>2943</v>
      </c>
      <c r="B1009" t="s">
        <v>4733</v>
      </c>
      <c r="C1009" t="s">
        <v>886</v>
      </c>
      <c r="D1009" t="s">
        <v>4734</v>
      </c>
      <c r="E1009">
        <v>970</v>
      </c>
    </row>
    <row r="1010" spans="1:5" x14ac:dyDescent="0.25">
      <c r="A1010">
        <v>2946</v>
      </c>
      <c r="B1010" t="s">
        <v>4735</v>
      </c>
      <c r="C1010" t="s">
        <v>16</v>
      </c>
      <c r="D1010" t="s">
        <v>16</v>
      </c>
      <c r="E1010">
        <v>2944</v>
      </c>
    </row>
    <row r="1011" spans="1:5" x14ac:dyDescent="0.25">
      <c r="A1011">
        <v>2953</v>
      </c>
      <c r="B1011" t="s">
        <v>4764</v>
      </c>
      <c r="C1011" t="s">
        <v>16</v>
      </c>
      <c r="D1011" t="s">
        <v>16</v>
      </c>
      <c r="E1011">
        <v>2952</v>
      </c>
    </row>
    <row r="1012" spans="1:5" x14ac:dyDescent="0.25">
      <c r="A1012">
        <v>2955</v>
      </c>
      <c r="B1012" t="s">
        <v>4765</v>
      </c>
      <c r="C1012" t="s">
        <v>4766</v>
      </c>
      <c r="D1012" t="s">
        <v>4767</v>
      </c>
      <c r="E1012">
        <v>2954</v>
      </c>
    </row>
    <row r="1013" spans="1:5" x14ac:dyDescent="0.25">
      <c r="A1013">
        <v>2956</v>
      </c>
      <c r="B1013" t="s">
        <v>4768</v>
      </c>
      <c r="C1013" t="s">
        <v>16</v>
      </c>
      <c r="D1013" t="s">
        <v>4769</v>
      </c>
      <c r="E1013">
        <v>168</v>
      </c>
    </row>
    <row r="1014" spans="1:5" x14ac:dyDescent="0.25">
      <c r="A1014">
        <v>2958</v>
      </c>
      <c r="B1014" t="s">
        <v>4770</v>
      </c>
      <c r="C1014" t="s">
        <v>4771</v>
      </c>
      <c r="D1014" t="s">
        <v>16</v>
      </c>
      <c r="E1014">
        <v>2409</v>
      </c>
    </row>
    <row r="1015" spans="1:5" x14ac:dyDescent="0.25">
      <c r="A1015">
        <v>2960</v>
      </c>
      <c r="B1015" t="s">
        <v>4772</v>
      </c>
      <c r="C1015" t="s">
        <v>16</v>
      </c>
      <c r="D1015" t="s">
        <v>4773</v>
      </c>
      <c r="E1015">
        <v>2959</v>
      </c>
    </row>
    <row r="1016" spans="1:5" x14ac:dyDescent="0.25">
      <c r="A1016">
        <v>2962</v>
      </c>
      <c r="B1016" t="s">
        <v>4864</v>
      </c>
      <c r="C1016" t="s">
        <v>4865</v>
      </c>
      <c r="D1016" t="s">
        <v>16</v>
      </c>
      <c r="E1016">
        <v>2961</v>
      </c>
    </row>
    <row r="1017" spans="1:5" x14ac:dyDescent="0.25">
      <c r="A1017">
        <v>2965</v>
      </c>
      <c r="B1017" t="s">
        <v>4866</v>
      </c>
      <c r="C1017" t="s">
        <v>16</v>
      </c>
      <c r="D1017" t="s">
        <v>16</v>
      </c>
      <c r="E1017">
        <v>2964</v>
      </c>
    </row>
    <row r="1018" spans="1:5" x14ac:dyDescent="0.25">
      <c r="A1018">
        <v>2968</v>
      </c>
      <c r="B1018" t="s">
        <v>4867</v>
      </c>
      <c r="C1018" t="s">
        <v>16</v>
      </c>
      <c r="D1018" t="s">
        <v>16</v>
      </c>
      <c r="E1018">
        <v>2967</v>
      </c>
    </row>
    <row r="1019" spans="1:5" x14ac:dyDescent="0.25">
      <c r="A1019">
        <v>2970</v>
      </c>
      <c r="B1019" t="s">
        <v>4868</v>
      </c>
      <c r="C1019" t="s">
        <v>16</v>
      </c>
      <c r="D1019" t="s">
        <v>4869</v>
      </c>
      <c r="E1019">
        <v>2969</v>
      </c>
    </row>
    <row r="1020" spans="1:5" x14ac:dyDescent="0.25">
      <c r="A1020">
        <v>2972</v>
      </c>
      <c r="B1020" t="s">
        <v>4870</v>
      </c>
      <c r="C1020" t="s">
        <v>4871</v>
      </c>
      <c r="D1020" t="s">
        <v>16</v>
      </c>
      <c r="E1020">
        <v>2971</v>
      </c>
    </row>
    <row r="1021" spans="1:5" x14ac:dyDescent="0.25">
      <c r="A1021">
        <v>2974</v>
      </c>
      <c r="B1021" t="s">
        <v>4873</v>
      </c>
      <c r="C1021" t="s">
        <v>16</v>
      </c>
      <c r="D1021" t="s">
        <v>4874</v>
      </c>
      <c r="E1021">
        <v>247</v>
      </c>
    </row>
    <row r="1022" spans="1:5" x14ac:dyDescent="0.25">
      <c r="A1022">
        <v>2975</v>
      </c>
      <c r="B1022" t="s">
        <v>4875</v>
      </c>
      <c r="C1022" t="s">
        <v>16</v>
      </c>
      <c r="D1022" t="s">
        <v>16</v>
      </c>
      <c r="E1022">
        <v>351</v>
      </c>
    </row>
    <row r="1023" spans="1:5" x14ac:dyDescent="0.25">
      <c r="A1023">
        <v>2977</v>
      </c>
      <c r="B1023" t="s">
        <v>4876</v>
      </c>
      <c r="C1023" t="s">
        <v>16</v>
      </c>
      <c r="D1023" t="s">
        <v>16</v>
      </c>
      <c r="E1023">
        <v>465</v>
      </c>
    </row>
    <row r="1024" spans="1:5" x14ac:dyDescent="0.25">
      <c r="A1024">
        <v>2979</v>
      </c>
      <c r="B1024" t="s">
        <v>2300</v>
      </c>
      <c r="C1024" t="s">
        <v>16</v>
      </c>
      <c r="D1024" t="s">
        <v>4494</v>
      </c>
      <c r="E1024">
        <v>2978</v>
      </c>
    </row>
    <row r="1025" spans="1:5" x14ac:dyDescent="0.25">
      <c r="A1025">
        <v>2983</v>
      </c>
      <c r="B1025" t="s">
        <v>908</v>
      </c>
      <c r="C1025" t="s">
        <v>16</v>
      </c>
      <c r="D1025" t="s">
        <v>16</v>
      </c>
      <c r="E1025">
        <v>2982</v>
      </c>
    </row>
    <row r="1026" spans="1:5" x14ac:dyDescent="0.25">
      <c r="A1026">
        <v>2987</v>
      </c>
      <c r="B1026" t="s">
        <v>4878</v>
      </c>
      <c r="C1026" t="s">
        <v>6660</v>
      </c>
      <c r="D1026" t="s">
        <v>16</v>
      </c>
      <c r="E1026">
        <v>148</v>
      </c>
    </row>
    <row r="1027" spans="1:5" x14ac:dyDescent="0.25">
      <c r="A1027">
        <v>2990</v>
      </c>
      <c r="B1027" t="s">
        <v>5260</v>
      </c>
      <c r="C1027" t="s">
        <v>16</v>
      </c>
      <c r="D1027" t="s">
        <v>4879</v>
      </c>
      <c r="E1027">
        <v>2976</v>
      </c>
    </row>
    <row r="1028" spans="1:5" x14ac:dyDescent="0.25">
      <c r="A1028">
        <v>2993</v>
      </c>
      <c r="B1028" t="s">
        <v>4880</v>
      </c>
      <c r="C1028" t="s">
        <v>16</v>
      </c>
      <c r="D1028" t="s">
        <v>4881</v>
      </c>
      <c r="E1028">
        <v>349</v>
      </c>
    </row>
    <row r="1029" spans="1:5" x14ac:dyDescent="0.25">
      <c r="A1029">
        <v>2996</v>
      </c>
      <c r="B1029" t="s">
        <v>4882</v>
      </c>
      <c r="C1029" t="s">
        <v>16</v>
      </c>
      <c r="D1029" t="s">
        <v>16</v>
      </c>
      <c r="E1029">
        <v>2995</v>
      </c>
    </row>
    <row r="1030" spans="1:5" x14ac:dyDescent="0.25">
      <c r="A1030">
        <v>2998</v>
      </c>
      <c r="B1030" t="s">
        <v>4883</v>
      </c>
      <c r="C1030" t="s">
        <v>16</v>
      </c>
      <c r="D1030" t="s">
        <v>4884</v>
      </c>
      <c r="E1030">
        <v>2997</v>
      </c>
    </row>
    <row r="1031" spans="1:5" x14ac:dyDescent="0.25">
      <c r="A1031">
        <v>3006</v>
      </c>
      <c r="B1031" t="s">
        <v>5261</v>
      </c>
      <c r="C1031" t="s">
        <v>16</v>
      </c>
      <c r="D1031" t="s">
        <v>5262</v>
      </c>
      <c r="E1031">
        <v>1934</v>
      </c>
    </row>
    <row r="1032" spans="1:5" x14ac:dyDescent="0.25">
      <c r="A1032">
        <v>3008</v>
      </c>
      <c r="B1032" t="s">
        <v>143</v>
      </c>
      <c r="C1032" t="s">
        <v>5263</v>
      </c>
      <c r="D1032" t="s">
        <v>5264</v>
      </c>
      <c r="E1032">
        <v>147</v>
      </c>
    </row>
    <row r="1033" spans="1:5" x14ac:dyDescent="0.25">
      <c r="A1033">
        <v>3009</v>
      </c>
      <c r="B1033" t="s">
        <v>5265</v>
      </c>
      <c r="C1033" t="s">
        <v>16</v>
      </c>
      <c r="D1033" t="s">
        <v>16</v>
      </c>
      <c r="E1033">
        <v>3007</v>
      </c>
    </row>
    <row r="1034" spans="1:5" x14ac:dyDescent="0.25">
      <c r="A1034">
        <v>3012</v>
      </c>
      <c r="B1034" t="s">
        <v>5405</v>
      </c>
      <c r="C1034" t="s">
        <v>5406</v>
      </c>
      <c r="D1034" t="s">
        <v>16</v>
      </c>
      <c r="E1034">
        <v>2763</v>
      </c>
    </row>
    <row r="1035" spans="1:5" x14ac:dyDescent="0.25">
      <c r="A1035">
        <v>3014</v>
      </c>
      <c r="B1035" t="s">
        <v>5407</v>
      </c>
      <c r="C1035" t="s">
        <v>5408</v>
      </c>
      <c r="D1035" t="s">
        <v>16</v>
      </c>
      <c r="E1035">
        <v>3013</v>
      </c>
    </row>
    <row r="1036" spans="1:5" x14ac:dyDescent="0.25">
      <c r="A1036">
        <v>3015</v>
      </c>
      <c r="B1036" t="s">
        <v>867</v>
      </c>
      <c r="C1036" t="s">
        <v>16</v>
      </c>
      <c r="D1036" t="s">
        <v>5409</v>
      </c>
      <c r="E1036">
        <v>854</v>
      </c>
    </row>
    <row r="1037" spans="1:5" x14ac:dyDescent="0.25">
      <c r="A1037">
        <v>3018</v>
      </c>
      <c r="B1037" t="s">
        <v>5410</v>
      </c>
      <c r="C1037" t="s">
        <v>16</v>
      </c>
      <c r="D1037" t="s">
        <v>16</v>
      </c>
      <c r="E1037">
        <v>2810</v>
      </c>
    </row>
    <row r="1038" spans="1:5" x14ac:dyDescent="0.25">
      <c r="A1038">
        <v>3019</v>
      </c>
      <c r="B1038" t="s">
        <v>5411</v>
      </c>
      <c r="C1038" t="s">
        <v>16</v>
      </c>
      <c r="D1038" t="s">
        <v>16</v>
      </c>
      <c r="E1038">
        <v>3017</v>
      </c>
    </row>
    <row r="1039" spans="1:5" x14ac:dyDescent="0.25">
      <c r="A1039">
        <v>3021</v>
      </c>
      <c r="B1039" t="s">
        <v>5412</v>
      </c>
      <c r="C1039" t="s">
        <v>16</v>
      </c>
      <c r="D1039" t="s">
        <v>5413</v>
      </c>
      <c r="E1039">
        <v>208</v>
      </c>
    </row>
    <row r="1040" spans="1:5" x14ac:dyDescent="0.25">
      <c r="A1040">
        <v>3024</v>
      </c>
      <c r="B1040" t="s">
        <v>4870</v>
      </c>
      <c r="C1040" t="s">
        <v>4871</v>
      </c>
      <c r="D1040" t="s">
        <v>16</v>
      </c>
      <c r="E1040">
        <v>2919</v>
      </c>
    </row>
    <row r="1041" spans="1:5" x14ac:dyDescent="0.25">
      <c r="A1041">
        <v>3031</v>
      </c>
      <c r="B1041" t="s">
        <v>7260</v>
      </c>
      <c r="C1041" t="s">
        <v>16</v>
      </c>
      <c r="D1041" t="s">
        <v>7261</v>
      </c>
      <c r="E1041">
        <v>269</v>
      </c>
    </row>
    <row r="1042" spans="1:5" x14ac:dyDescent="0.25">
      <c r="A1042">
        <v>3034</v>
      </c>
      <c r="B1042" t="s">
        <v>5416</v>
      </c>
      <c r="C1042" t="s">
        <v>5417</v>
      </c>
      <c r="D1042" t="s">
        <v>16</v>
      </c>
      <c r="E1042">
        <v>3032</v>
      </c>
    </row>
    <row r="1043" spans="1:5" x14ac:dyDescent="0.25">
      <c r="A1043">
        <v>3043</v>
      </c>
      <c r="B1043" t="s">
        <v>5418</v>
      </c>
      <c r="C1043" t="s">
        <v>16</v>
      </c>
      <c r="D1043" t="s">
        <v>16</v>
      </c>
      <c r="E1043">
        <v>3041</v>
      </c>
    </row>
    <row r="1044" spans="1:5" x14ac:dyDescent="0.25">
      <c r="A1044">
        <v>3049</v>
      </c>
      <c r="B1044" t="s">
        <v>5572</v>
      </c>
      <c r="C1044" t="s">
        <v>16</v>
      </c>
      <c r="D1044" t="s">
        <v>9619</v>
      </c>
      <c r="E1044">
        <v>2810</v>
      </c>
    </row>
    <row r="1045" spans="1:5" x14ac:dyDescent="0.25">
      <c r="A1045">
        <v>3052</v>
      </c>
      <c r="B1045" t="s">
        <v>5522</v>
      </c>
      <c r="C1045" t="s">
        <v>5523</v>
      </c>
      <c r="D1045" t="s">
        <v>5524</v>
      </c>
      <c r="E1045">
        <v>3051</v>
      </c>
    </row>
    <row r="1046" spans="1:5" x14ac:dyDescent="0.25">
      <c r="A1046">
        <v>3053</v>
      </c>
      <c r="B1046" t="s">
        <v>5525</v>
      </c>
      <c r="C1046" t="s">
        <v>16</v>
      </c>
      <c r="D1046" t="s">
        <v>5526</v>
      </c>
      <c r="E1046">
        <v>989</v>
      </c>
    </row>
    <row r="1047" spans="1:5" x14ac:dyDescent="0.25">
      <c r="A1047">
        <v>3056</v>
      </c>
      <c r="B1047" t="s">
        <v>5527</v>
      </c>
      <c r="C1047" t="s">
        <v>16</v>
      </c>
      <c r="D1047" t="s">
        <v>5528</v>
      </c>
      <c r="E1047">
        <v>3055</v>
      </c>
    </row>
    <row r="1048" spans="1:5" x14ac:dyDescent="0.25">
      <c r="A1048">
        <v>3061</v>
      </c>
      <c r="B1048" t="s">
        <v>806</v>
      </c>
      <c r="C1048" t="s">
        <v>16</v>
      </c>
      <c r="D1048" t="s">
        <v>16</v>
      </c>
      <c r="E1048">
        <v>3060</v>
      </c>
    </row>
    <row r="1049" spans="1:5" x14ac:dyDescent="0.25">
      <c r="A1049">
        <v>3063</v>
      </c>
      <c r="B1049" t="s">
        <v>5573</v>
      </c>
      <c r="C1049" t="s">
        <v>13175</v>
      </c>
      <c r="D1049" t="s">
        <v>16</v>
      </c>
      <c r="E1049">
        <v>3059</v>
      </c>
    </row>
    <row r="1050" spans="1:5" x14ac:dyDescent="0.25">
      <c r="A1050">
        <v>3064</v>
      </c>
      <c r="B1050" t="s">
        <v>5574</v>
      </c>
      <c r="C1050" t="s">
        <v>16</v>
      </c>
      <c r="D1050" t="s">
        <v>16</v>
      </c>
      <c r="E1050">
        <v>47</v>
      </c>
    </row>
    <row r="1051" spans="1:5" x14ac:dyDescent="0.25">
      <c r="A1051">
        <v>3066</v>
      </c>
      <c r="B1051" t="s">
        <v>5576</v>
      </c>
      <c r="C1051" t="s">
        <v>79</v>
      </c>
      <c r="D1051" t="s">
        <v>16</v>
      </c>
      <c r="E1051">
        <v>327</v>
      </c>
    </row>
    <row r="1052" spans="1:5" x14ac:dyDescent="0.25">
      <c r="A1052">
        <v>3068</v>
      </c>
      <c r="B1052" t="s">
        <v>5577</v>
      </c>
      <c r="C1052" t="s">
        <v>16</v>
      </c>
      <c r="D1052" t="s">
        <v>16</v>
      </c>
      <c r="E1052">
        <v>1908</v>
      </c>
    </row>
    <row r="1053" spans="1:5" x14ac:dyDescent="0.25">
      <c r="A1053">
        <v>3069</v>
      </c>
      <c r="B1053" t="s">
        <v>5578</v>
      </c>
      <c r="C1053" t="s">
        <v>9620</v>
      </c>
      <c r="D1053" t="s">
        <v>16</v>
      </c>
      <c r="E1053">
        <v>105</v>
      </c>
    </row>
    <row r="1054" spans="1:5" x14ac:dyDescent="0.25">
      <c r="A1054">
        <v>3071</v>
      </c>
      <c r="B1054" t="s">
        <v>4627</v>
      </c>
      <c r="C1054" t="s">
        <v>16</v>
      </c>
      <c r="D1054" t="s">
        <v>5587</v>
      </c>
      <c r="E1054">
        <v>605</v>
      </c>
    </row>
    <row r="1055" spans="1:5" x14ac:dyDescent="0.25">
      <c r="A1055">
        <v>3075</v>
      </c>
      <c r="B1055" t="s">
        <v>5588</v>
      </c>
      <c r="C1055" t="s">
        <v>5589</v>
      </c>
      <c r="D1055" t="s">
        <v>16</v>
      </c>
      <c r="E1055">
        <v>3074</v>
      </c>
    </row>
    <row r="1056" spans="1:5" x14ac:dyDescent="0.25">
      <c r="A1056">
        <v>3076</v>
      </c>
      <c r="B1056" t="s">
        <v>5590</v>
      </c>
      <c r="C1056" t="s">
        <v>16</v>
      </c>
      <c r="D1056" t="s">
        <v>16</v>
      </c>
      <c r="E1056">
        <v>2559</v>
      </c>
    </row>
    <row r="1057" spans="1:5" x14ac:dyDescent="0.25">
      <c r="A1057">
        <v>3078</v>
      </c>
      <c r="B1057" t="s">
        <v>5591</v>
      </c>
      <c r="C1057" t="s">
        <v>1063</v>
      </c>
      <c r="D1057" t="s">
        <v>2000</v>
      </c>
      <c r="E1057">
        <v>287</v>
      </c>
    </row>
    <row r="1058" spans="1:5" x14ac:dyDescent="0.25">
      <c r="A1058">
        <v>3080</v>
      </c>
      <c r="B1058" t="s">
        <v>5805</v>
      </c>
      <c r="C1058" t="s">
        <v>16</v>
      </c>
      <c r="D1058" t="s">
        <v>5806</v>
      </c>
      <c r="E1058">
        <v>168</v>
      </c>
    </row>
    <row r="1059" spans="1:5" x14ac:dyDescent="0.25">
      <c r="A1059">
        <v>3081</v>
      </c>
      <c r="B1059" t="s">
        <v>5807</v>
      </c>
      <c r="C1059" t="s">
        <v>16</v>
      </c>
      <c r="D1059" t="s">
        <v>5808</v>
      </c>
      <c r="E1059">
        <v>912</v>
      </c>
    </row>
    <row r="1060" spans="1:5" x14ac:dyDescent="0.25">
      <c r="A1060">
        <v>3083</v>
      </c>
      <c r="B1060" t="s">
        <v>2204</v>
      </c>
      <c r="C1060" t="s">
        <v>16</v>
      </c>
      <c r="D1060" t="s">
        <v>5809</v>
      </c>
      <c r="E1060">
        <v>340</v>
      </c>
    </row>
    <row r="1061" spans="1:5" x14ac:dyDescent="0.25">
      <c r="A1061">
        <v>3086</v>
      </c>
      <c r="B1061" t="s">
        <v>423</v>
      </c>
      <c r="C1061" t="s">
        <v>16</v>
      </c>
      <c r="D1061" t="s">
        <v>5810</v>
      </c>
      <c r="E1061">
        <v>148</v>
      </c>
    </row>
    <row r="1062" spans="1:5" x14ac:dyDescent="0.25">
      <c r="A1062">
        <v>3089</v>
      </c>
      <c r="B1062" t="s">
        <v>5811</v>
      </c>
      <c r="C1062" t="s">
        <v>5812</v>
      </c>
      <c r="D1062" t="s">
        <v>5813</v>
      </c>
      <c r="E1062">
        <v>3088</v>
      </c>
    </row>
    <row r="1063" spans="1:5" x14ac:dyDescent="0.25">
      <c r="A1063">
        <v>3090</v>
      </c>
      <c r="B1063" t="s">
        <v>5814</v>
      </c>
      <c r="C1063" t="s">
        <v>16</v>
      </c>
      <c r="D1063" t="s">
        <v>5815</v>
      </c>
      <c r="E1063">
        <v>3088</v>
      </c>
    </row>
    <row r="1064" spans="1:5" x14ac:dyDescent="0.25">
      <c r="A1064">
        <v>3092</v>
      </c>
      <c r="B1064" t="s">
        <v>5816</v>
      </c>
      <c r="C1064" t="s">
        <v>16</v>
      </c>
      <c r="D1064" t="s">
        <v>5817</v>
      </c>
      <c r="E1064">
        <v>3091</v>
      </c>
    </row>
    <row r="1065" spans="1:5" x14ac:dyDescent="0.25">
      <c r="A1065">
        <v>3103</v>
      </c>
      <c r="B1065" t="s">
        <v>5818</v>
      </c>
      <c r="C1065" t="s">
        <v>5819</v>
      </c>
      <c r="D1065" t="s">
        <v>16</v>
      </c>
      <c r="E1065">
        <v>3102</v>
      </c>
    </row>
    <row r="1066" spans="1:5" x14ac:dyDescent="0.25">
      <c r="A1066">
        <v>3104</v>
      </c>
      <c r="B1066" t="s">
        <v>5820</v>
      </c>
      <c r="C1066" t="s">
        <v>16</v>
      </c>
      <c r="D1066" t="s">
        <v>452</v>
      </c>
      <c r="E1066">
        <v>431</v>
      </c>
    </row>
    <row r="1067" spans="1:5" x14ac:dyDescent="0.25">
      <c r="A1067">
        <v>3108</v>
      </c>
      <c r="B1067" t="s">
        <v>5821</v>
      </c>
      <c r="C1067" t="s">
        <v>16</v>
      </c>
      <c r="D1067" t="s">
        <v>5822</v>
      </c>
      <c r="E1067">
        <v>3107</v>
      </c>
    </row>
    <row r="1068" spans="1:5" x14ac:dyDescent="0.25">
      <c r="A1068">
        <v>3109</v>
      </c>
      <c r="B1068" t="s">
        <v>629</v>
      </c>
      <c r="C1068" t="s">
        <v>5823</v>
      </c>
      <c r="D1068" t="s">
        <v>2427</v>
      </c>
      <c r="E1068">
        <v>2439</v>
      </c>
    </row>
    <row r="1069" spans="1:5" x14ac:dyDescent="0.25">
      <c r="A1069">
        <v>3110</v>
      </c>
      <c r="B1069" t="s">
        <v>5824</v>
      </c>
      <c r="C1069" t="s">
        <v>16</v>
      </c>
      <c r="D1069" t="s">
        <v>2427</v>
      </c>
      <c r="E1069">
        <v>2439</v>
      </c>
    </row>
    <row r="1070" spans="1:5" x14ac:dyDescent="0.25">
      <c r="A1070">
        <v>3112</v>
      </c>
      <c r="B1070" t="s">
        <v>5825</v>
      </c>
      <c r="C1070" t="s">
        <v>5826</v>
      </c>
      <c r="D1070" t="s">
        <v>16</v>
      </c>
      <c r="E1070">
        <v>1039</v>
      </c>
    </row>
    <row r="1071" spans="1:5" x14ac:dyDescent="0.25">
      <c r="A1071">
        <v>3118</v>
      </c>
      <c r="B1071" t="s">
        <v>5827</v>
      </c>
      <c r="C1071" t="s">
        <v>5828</v>
      </c>
      <c r="D1071" t="s">
        <v>16</v>
      </c>
      <c r="E1071">
        <v>857</v>
      </c>
    </row>
    <row r="1072" spans="1:5" x14ac:dyDescent="0.25">
      <c r="A1072">
        <v>3119</v>
      </c>
      <c r="B1072" t="s">
        <v>5829</v>
      </c>
      <c r="C1072" t="s">
        <v>16</v>
      </c>
      <c r="D1072" t="s">
        <v>5830</v>
      </c>
      <c r="E1072">
        <v>633</v>
      </c>
    </row>
    <row r="1073" spans="1:5" x14ac:dyDescent="0.25">
      <c r="A1073">
        <v>3121</v>
      </c>
      <c r="B1073" t="s">
        <v>6025</v>
      </c>
      <c r="C1073" t="s">
        <v>16</v>
      </c>
      <c r="D1073" t="s">
        <v>6645</v>
      </c>
      <c r="E1073">
        <v>3120</v>
      </c>
    </row>
    <row r="1074" spans="1:5" x14ac:dyDescent="0.25">
      <c r="A1074">
        <v>3123</v>
      </c>
      <c r="B1074" t="s">
        <v>6026</v>
      </c>
      <c r="C1074" t="s">
        <v>6027</v>
      </c>
      <c r="D1074" t="s">
        <v>6028</v>
      </c>
      <c r="E1074">
        <v>2992</v>
      </c>
    </row>
    <row r="1075" spans="1:5" x14ac:dyDescent="0.25">
      <c r="A1075">
        <v>3125</v>
      </c>
      <c r="B1075" t="s">
        <v>6029</v>
      </c>
      <c r="C1075" t="s">
        <v>16</v>
      </c>
      <c r="D1075" t="s">
        <v>6030</v>
      </c>
      <c r="E1075">
        <v>3124</v>
      </c>
    </row>
    <row r="1076" spans="1:5" x14ac:dyDescent="0.25">
      <c r="A1076">
        <v>3127</v>
      </c>
      <c r="B1076" t="s">
        <v>6031</v>
      </c>
      <c r="C1076" t="s">
        <v>16</v>
      </c>
      <c r="D1076" t="s">
        <v>16</v>
      </c>
      <c r="E1076">
        <v>1932</v>
      </c>
    </row>
    <row r="1077" spans="1:5" x14ac:dyDescent="0.25">
      <c r="A1077">
        <v>3128</v>
      </c>
      <c r="B1077" t="s">
        <v>616</v>
      </c>
      <c r="C1077" t="s">
        <v>16</v>
      </c>
      <c r="D1077" t="s">
        <v>6032</v>
      </c>
      <c r="E1077">
        <v>438</v>
      </c>
    </row>
    <row r="1078" spans="1:5" x14ac:dyDescent="0.25">
      <c r="A1078">
        <v>3129</v>
      </c>
      <c r="B1078" t="s">
        <v>9621</v>
      </c>
      <c r="C1078" t="s">
        <v>6033</v>
      </c>
      <c r="D1078" t="s">
        <v>16</v>
      </c>
      <c r="E1078">
        <v>417</v>
      </c>
    </row>
    <row r="1079" spans="1:5" x14ac:dyDescent="0.25">
      <c r="A1079">
        <v>3130</v>
      </c>
      <c r="B1079" t="s">
        <v>6034</v>
      </c>
      <c r="C1079" t="s">
        <v>4621</v>
      </c>
      <c r="D1079" t="s">
        <v>16</v>
      </c>
      <c r="E1079">
        <v>2844</v>
      </c>
    </row>
    <row r="1080" spans="1:5" x14ac:dyDescent="0.25">
      <c r="A1080">
        <v>3132</v>
      </c>
      <c r="B1080" t="s">
        <v>6035</v>
      </c>
      <c r="C1080" t="s">
        <v>16</v>
      </c>
      <c r="D1080" t="s">
        <v>6036</v>
      </c>
      <c r="E1080">
        <v>3131</v>
      </c>
    </row>
    <row r="1081" spans="1:5" x14ac:dyDescent="0.25">
      <c r="A1081">
        <v>3134</v>
      </c>
      <c r="B1081" t="s">
        <v>6037</v>
      </c>
      <c r="C1081" t="s">
        <v>16</v>
      </c>
      <c r="D1081" t="s">
        <v>6038</v>
      </c>
      <c r="E1081">
        <v>196</v>
      </c>
    </row>
    <row r="1082" spans="1:5" x14ac:dyDescent="0.25">
      <c r="A1082">
        <v>3137</v>
      </c>
      <c r="B1082" t="s">
        <v>6039</v>
      </c>
      <c r="C1082" t="s">
        <v>16</v>
      </c>
      <c r="D1082" t="s">
        <v>16</v>
      </c>
      <c r="E1082">
        <v>2810</v>
      </c>
    </row>
    <row r="1083" spans="1:5" x14ac:dyDescent="0.25">
      <c r="A1083">
        <v>3141</v>
      </c>
      <c r="B1083" t="s">
        <v>6040</v>
      </c>
      <c r="C1083" t="s">
        <v>6041</v>
      </c>
      <c r="D1083" t="s">
        <v>6042</v>
      </c>
      <c r="E1083">
        <v>3140</v>
      </c>
    </row>
    <row r="1084" spans="1:5" x14ac:dyDescent="0.25">
      <c r="A1084">
        <v>3143</v>
      </c>
      <c r="B1084" t="s">
        <v>6043</v>
      </c>
      <c r="C1084" t="s">
        <v>16</v>
      </c>
      <c r="D1084" t="s">
        <v>15867</v>
      </c>
      <c r="E1084">
        <v>3140</v>
      </c>
    </row>
    <row r="1085" spans="1:5" x14ac:dyDescent="0.25">
      <c r="A1085">
        <v>3145</v>
      </c>
      <c r="B1085" t="s">
        <v>462</v>
      </c>
      <c r="C1085" t="s">
        <v>16</v>
      </c>
      <c r="D1085" t="s">
        <v>6045</v>
      </c>
      <c r="E1085">
        <v>3144</v>
      </c>
    </row>
    <row r="1086" spans="1:5" x14ac:dyDescent="0.25">
      <c r="A1086">
        <v>3147</v>
      </c>
      <c r="B1086" t="s">
        <v>6046</v>
      </c>
      <c r="C1086" t="s">
        <v>16</v>
      </c>
      <c r="D1086" t="s">
        <v>287</v>
      </c>
      <c r="E1086">
        <v>3146</v>
      </c>
    </row>
    <row r="1087" spans="1:5" x14ac:dyDescent="0.25">
      <c r="A1087">
        <v>3149</v>
      </c>
      <c r="B1087" t="s">
        <v>6047</v>
      </c>
      <c r="C1087" t="s">
        <v>16</v>
      </c>
      <c r="D1087" t="s">
        <v>6048</v>
      </c>
      <c r="E1087">
        <v>3148</v>
      </c>
    </row>
    <row r="1088" spans="1:5" x14ac:dyDescent="0.25">
      <c r="A1088">
        <v>3152</v>
      </c>
      <c r="B1088" t="s">
        <v>6049</v>
      </c>
      <c r="C1088" t="s">
        <v>13176</v>
      </c>
      <c r="D1088" t="s">
        <v>16</v>
      </c>
      <c r="E1088">
        <v>105</v>
      </c>
    </row>
    <row r="1089" spans="1:5" x14ac:dyDescent="0.25">
      <c r="A1089">
        <v>3153</v>
      </c>
      <c r="B1089" t="s">
        <v>16</v>
      </c>
      <c r="C1089" t="s">
        <v>16</v>
      </c>
      <c r="D1089" t="s">
        <v>16</v>
      </c>
      <c r="E1089">
        <v>657</v>
      </c>
    </row>
    <row r="1090" spans="1:5" x14ac:dyDescent="0.25">
      <c r="A1090">
        <v>3155</v>
      </c>
      <c r="B1090" t="s">
        <v>6050</v>
      </c>
      <c r="C1090" t="s">
        <v>6051</v>
      </c>
      <c r="D1090" t="s">
        <v>16</v>
      </c>
      <c r="E1090">
        <v>813</v>
      </c>
    </row>
    <row r="1091" spans="1:5" x14ac:dyDescent="0.25">
      <c r="A1091">
        <v>3156</v>
      </c>
      <c r="B1091" t="s">
        <v>16</v>
      </c>
      <c r="C1091" t="s">
        <v>6052</v>
      </c>
      <c r="D1091" t="s">
        <v>16</v>
      </c>
      <c r="E1091">
        <v>1008</v>
      </c>
    </row>
    <row r="1092" spans="1:5" x14ac:dyDescent="0.25">
      <c r="A1092">
        <v>3160</v>
      </c>
      <c r="B1092" t="s">
        <v>16</v>
      </c>
      <c r="C1092" t="s">
        <v>16</v>
      </c>
      <c r="D1092" t="s">
        <v>16</v>
      </c>
      <c r="E1092">
        <v>743</v>
      </c>
    </row>
    <row r="1093" spans="1:5" x14ac:dyDescent="0.25">
      <c r="A1093">
        <v>3161</v>
      </c>
      <c r="B1093" t="s">
        <v>6053</v>
      </c>
      <c r="C1093" t="s">
        <v>16</v>
      </c>
      <c r="D1093" t="s">
        <v>6054</v>
      </c>
      <c r="E1093">
        <v>175</v>
      </c>
    </row>
    <row r="1094" spans="1:5" x14ac:dyDescent="0.25">
      <c r="A1094">
        <v>3164</v>
      </c>
      <c r="B1094" t="s">
        <v>6147</v>
      </c>
      <c r="C1094" t="s">
        <v>16</v>
      </c>
      <c r="D1094" t="s">
        <v>6148</v>
      </c>
      <c r="E1094">
        <v>3163</v>
      </c>
    </row>
    <row r="1095" spans="1:5" x14ac:dyDescent="0.25">
      <c r="A1095">
        <v>3165</v>
      </c>
      <c r="B1095" t="s">
        <v>16</v>
      </c>
      <c r="C1095" t="s">
        <v>16</v>
      </c>
      <c r="D1095" t="s">
        <v>16</v>
      </c>
      <c r="E1095">
        <v>3163</v>
      </c>
    </row>
    <row r="1096" spans="1:5" x14ac:dyDescent="0.25">
      <c r="A1096">
        <v>3167</v>
      </c>
      <c r="B1096" t="s">
        <v>6149</v>
      </c>
      <c r="C1096" t="s">
        <v>6150</v>
      </c>
      <c r="D1096" t="s">
        <v>6151</v>
      </c>
      <c r="E1096">
        <v>3166</v>
      </c>
    </row>
    <row r="1097" spans="1:5" x14ac:dyDescent="0.25">
      <c r="A1097">
        <v>3169</v>
      </c>
      <c r="B1097" t="s">
        <v>6152</v>
      </c>
      <c r="C1097" t="s">
        <v>16</v>
      </c>
      <c r="D1097" t="s">
        <v>6153</v>
      </c>
      <c r="E1097">
        <v>3168</v>
      </c>
    </row>
    <row r="1098" spans="1:5" x14ac:dyDescent="0.25">
      <c r="A1098">
        <v>3170</v>
      </c>
      <c r="B1098" t="s">
        <v>6154</v>
      </c>
      <c r="C1098" t="s">
        <v>16</v>
      </c>
      <c r="D1098" t="s">
        <v>9622</v>
      </c>
      <c r="E1098">
        <v>664</v>
      </c>
    </row>
    <row r="1099" spans="1:5" x14ac:dyDescent="0.25">
      <c r="A1099">
        <v>3173</v>
      </c>
      <c r="B1099" t="s">
        <v>6155</v>
      </c>
      <c r="C1099" t="s">
        <v>16</v>
      </c>
      <c r="D1099" t="s">
        <v>6156</v>
      </c>
      <c r="E1099">
        <v>616</v>
      </c>
    </row>
    <row r="1100" spans="1:5" x14ac:dyDescent="0.25">
      <c r="A1100">
        <v>3176</v>
      </c>
      <c r="B1100" t="s">
        <v>6157</v>
      </c>
      <c r="C1100" t="s">
        <v>6158</v>
      </c>
      <c r="D1100" t="s">
        <v>6159</v>
      </c>
      <c r="E1100">
        <v>783</v>
      </c>
    </row>
    <row r="1101" spans="1:5" x14ac:dyDescent="0.25">
      <c r="A1101">
        <v>3178</v>
      </c>
      <c r="B1101" t="s">
        <v>13177</v>
      </c>
      <c r="C1101" t="s">
        <v>16</v>
      </c>
      <c r="D1101" t="s">
        <v>6160</v>
      </c>
      <c r="E1101">
        <v>3177</v>
      </c>
    </row>
    <row r="1102" spans="1:5" x14ac:dyDescent="0.25">
      <c r="A1102">
        <v>3179</v>
      </c>
      <c r="B1102" t="s">
        <v>6161</v>
      </c>
      <c r="C1102" t="s">
        <v>16</v>
      </c>
      <c r="D1102" t="s">
        <v>16</v>
      </c>
      <c r="E1102">
        <v>2394</v>
      </c>
    </row>
    <row r="1103" spans="1:5" x14ac:dyDescent="0.25">
      <c r="A1103">
        <v>3181</v>
      </c>
      <c r="B1103" t="s">
        <v>6162</v>
      </c>
      <c r="C1103" t="s">
        <v>16</v>
      </c>
      <c r="D1103" t="s">
        <v>16</v>
      </c>
      <c r="E1103">
        <v>3180</v>
      </c>
    </row>
    <row r="1104" spans="1:5" x14ac:dyDescent="0.25">
      <c r="A1104">
        <v>3184</v>
      </c>
      <c r="B1104" t="s">
        <v>6163</v>
      </c>
      <c r="C1104" t="s">
        <v>6164</v>
      </c>
      <c r="D1104" t="s">
        <v>16</v>
      </c>
      <c r="E1104">
        <v>2084</v>
      </c>
    </row>
    <row r="1105" spans="1:5" x14ac:dyDescent="0.25">
      <c r="A1105">
        <v>3186</v>
      </c>
      <c r="B1105" t="s">
        <v>6165</v>
      </c>
      <c r="C1105" t="s">
        <v>16</v>
      </c>
      <c r="D1105" t="s">
        <v>6166</v>
      </c>
      <c r="E1105">
        <v>144</v>
      </c>
    </row>
    <row r="1106" spans="1:5" x14ac:dyDescent="0.25">
      <c r="A1106">
        <v>3202</v>
      </c>
      <c r="B1106" t="s">
        <v>6194</v>
      </c>
      <c r="C1106" t="s">
        <v>6195</v>
      </c>
      <c r="D1106" t="s">
        <v>6196</v>
      </c>
      <c r="E1106">
        <v>3201</v>
      </c>
    </row>
    <row r="1107" spans="1:5" x14ac:dyDescent="0.25">
      <c r="A1107">
        <v>3203</v>
      </c>
      <c r="B1107" t="s">
        <v>6197</v>
      </c>
      <c r="C1107" t="s">
        <v>6198</v>
      </c>
      <c r="D1107" t="s">
        <v>16</v>
      </c>
      <c r="E1107">
        <v>857</v>
      </c>
    </row>
    <row r="1108" spans="1:5" x14ac:dyDescent="0.25">
      <c r="A1108">
        <v>3206</v>
      </c>
      <c r="B1108" t="s">
        <v>6199</v>
      </c>
      <c r="C1108" t="s">
        <v>16</v>
      </c>
      <c r="D1108" t="s">
        <v>16</v>
      </c>
      <c r="E1108">
        <v>3204</v>
      </c>
    </row>
    <row r="1109" spans="1:5" x14ac:dyDescent="0.25">
      <c r="A1109">
        <v>3207</v>
      </c>
      <c r="B1109" t="s">
        <v>141</v>
      </c>
      <c r="C1109" t="s">
        <v>16</v>
      </c>
      <c r="D1109" t="s">
        <v>6200</v>
      </c>
      <c r="E1109">
        <v>403</v>
      </c>
    </row>
    <row r="1110" spans="1:5" x14ac:dyDescent="0.25">
      <c r="A1110">
        <v>3208</v>
      </c>
      <c r="B1110" t="s">
        <v>486</v>
      </c>
      <c r="C1110" t="s">
        <v>16</v>
      </c>
      <c r="D1110" t="s">
        <v>16</v>
      </c>
      <c r="E1110">
        <v>412</v>
      </c>
    </row>
    <row r="1111" spans="1:5" x14ac:dyDescent="0.25">
      <c r="A1111">
        <v>3213</v>
      </c>
      <c r="B1111" t="s">
        <v>6268</v>
      </c>
      <c r="C1111" t="s">
        <v>16</v>
      </c>
      <c r="D1111" t="s">
        <v>16</v>
      </c>
      <c r="E1111">
        <v>2288</v>
      </c>
    </row>
    <row r="1112" spans="1:5" x14ac:dyDescent="0.25">
      <c r="A1112">
        <v>3215</v>
      </c>
      <c r="B1112" t="s">
        <v>6269</v>
      </c>
      <c r="C1112" t="s">
        <v>16</v>
      </c>
      <c r="D1112" t="s">
        <v>6270</v>
      </c>
      <c r="E1112">
        <v>3214</v>
      </c>
    </row>
    <row r="1113" spans="1:5" x14ac:dyDescent="0.25">
      <c r="A1113">
        <v>3216</v>
      </c>
      <c r="B1113" t="s">
        <v>6271</v>
      </c>
      <c r="C1113" t="s">
        <v>16</v>
      </c>
      <c r="D1113" t="s">
        <v>6272</v>
      </c>
      <c r="E1113">
        <v>3140</v>
      </c>
    </row>
    <row r="1114" spans="1:5" x14ac:dyDescent="0.25">
      <c r="A1114">
        <v>3222</v>
      </c>
      <c r="B1114" t="s">
        <v>6308</v>
      </c>
      <c r="C1114" t="s">
        <v>16</v>
      </c>
      <c r="D1114" t="s">
        <v>6967</v>
      </c>
      <c r="E1114">
        <v>2511</v>
      </c>
    </row>
    <row r="1115" spans="1:5" x14ac:dyDescent="0.25">
      <c r="A1115">
        <v>3223</v>
      </c>
      <c r="B1115" t="s">
        <v>6309</v>
      </c>
      <c r="C1115" t="s">
        <v>6310</v>
      </c>
      <c r="D1115" t="s">
        <v>6311</v>
      </c>
      <c r="E1115">
        <v>407</v>
      </c>
    </row>
    <row r="1116" spans="1:5" x14ac:dyDescent="0.25">
      <c r="A1116">
        <v>3227</v>
      </c>
      <c r="B1116" t="s">
        <v>6324</v>
      </c>
      <c r="C1116" t="s">
        <v>6325</v>
      </c>
      <c r="D1116" t="s">
        <v>16</v>
      </c>
      <c r="E1116">
        <v>490</v>
      </c>
    </row>
    <row r="1117" spans="1:5" x14ac:dyDescent="0.25">
      <c r="A1117">
        <v>3233</v>
      </c>
      <c r="B1117" t="s">
        <v>6165</v>
      </c>
      <c r="C1117" t="s">
        <v>16</v>
      </c>
      <c r="D1117" t="s">
        <v>6345</v>
      </c>
      <c r="E1117">
        <v>3232</v>
      </c>
    </row>
    <row r="1118" spans="1:5" x14ac:dyDescent="0.25">
      <c r="A1118">
        <v>3234</v>
      </c>
      <c r="B1118" t="s">
        <v>816</v>
      </c>
      <c r="C1118" t="s">
        <v>6346</v>
      </c>
      <c r="D1118" t="s">
        <v>6347</v>
      </c>
      <c r="E1118">
        <v>144</v>
      </c>
    </row>
    <row r="1119" spans="1:5" x14ac:dyDescent="0.25">
      <c r="A1119">
        <v>3237</v>
      </c>
      <c r="B1119" t="s">
        <v>6567</v>
      </c>
      <c r="C1119" t="s">
        <v>16</v>
      </c>
      <c r="D1119" t="s">
        <v>6568</v>
      </c>
      <c r="E1119">
        <v>3236</v>
      </c>
    </row>
    <row r="1120" spans="1:5" x14ac:dyDescent="0.25">
      <c r="A1120">
        <v>3239</v>
      </c>
      <c r="B1120" t="s">
        <v>1211</v>
      </c>
      <c r="C1120" t="s">
        <v>16</v>
      </c>
      <c r="D1120" t="s">
        <v>5801</v>
      </c>
      <c r="E1120">
        <v>788</v>
      </c>
    </row>
    <row r="1121" spans="1:5" x14ac:dyDescent="0.25">
      <c r="A1121">
        <v>3246</v>
      </c>
      <c r="B1121" t="s">
        <v>739</v>
      </c>
      <c r="C1121" t="s">
        <v>16</v>
      </c>
      <c r="D1121" t="s">
        <v>6569</v>
      </c>
      <c r="E1121">
        <v>3245</v>
      </c>
    </row>
    <row r="1122" spans="1:5" x14ac:dyDescent="0.25">
      <c r="A1122">
        <v>3249</v>
      </c>
      <c r="B1122" t="s">
        <v>13178</v>
      </c>
      <c r="C1122" t="s">
        <v>16</v>
      </c>
      <c r="D1122" t="s">
        <v>13179</v>
      </c>
      <c r="E1122">
        <v>763</v>
      </c>
    </row>
    <row r="1123" spans="1:5" x14ac:dyDescent="0.25">
      <c r="A1123">
        <v>3251</v>
      </c>
      <c r="B1123" t="s">
        <v>6570</v>
      </c>
      <c r="C1123" t="s">
        <v>16</v>
      </c>
      <c r="D1123" t="s">
        <v>6571</v>
      </c>
      <c r="E1123">
        <v>3250</v>
      </c>
    </row>
    <row r="1124" spans="1:5" x14ac:dyDescent="0.25">
      <c r="A1124">
        <v>3257</v>
      </c>
      <c r="B1124" t="s">
        <v>696</v>
      </c>
      <c r="C1124" t="s">
        <v>6572</v>
      </c>
      <c r="D1124" t="s">
        <v>283</v>
      </c>
      <c r="E1124">
        <v>338</v>
      </c>
    </row>
    <row r="1125" spans="1:5" x14ac:dyDescent="0.25">
      <c r="A1125">
        <v>3258</v>
      </c>
      <c r="B1125" t="s">
        <v>6573</v>
      </c>
      <c r="C1125" t="s">
        <v>6574</v>
      </c>
      <c r="D1125" t="s">
        <v>16</v>
      </c>
      <c r="E1125">
        <v>1934</v>
      </c>
    </row>
    <row r="1126" spans="1:5" x14ac:dyDescent="0.25">
      <c r="A1126">
        <v>3261</v>
      </c>
      <c r="B1126" t="s">
        <v>6575</v>
      </c>
      <c r="C1126" t="s">
        <v>16</v>
      </c>
      <c r="D1126" t="s">
        <v>6576</v>
      </c>
      <c r="E1126">
        <v>3260</v>
      </c>
    </row>
    <row r="1127" spans="1:5" x14ac:dyDescent="0.25">
      <c r="A1127">
        <v>3263</v>
      </c>
      <c r="B1127" t="s">
        <v>290</v>
      </c>
      <c r="C1127" t="s">
        <v>6577</v>
      </c>
      <c r="D1127" t="s">
        <v>6578</v>
      </c>
      <c r="E1127">
        <v>3262</v>
      </c>
    </row>
    <row r="1128" spans="1:5" x14ac:dyDescent="0.25">
      <c r="A1128">
        <v>3266</v>
      </c>
      <c r="B1128" t="s">
        <v>6579</v>
      </c>
      <c r="C1128" t="s">
        <v>6580</v>
      </c>
      <c r="D1128" t="s">
        <v>16</v>
      </c>
      <c r="E1128">
        <v>427</v>
      </c>
    </row>
    <row r="1129" spans="1:5" x14ac:dyDescent="0.25">
      <c r="A1129">
        <v>3267</v>
      </c>
      <c r="B1129" t="s">
        <v>6581</v>
      </c>
      <c r="C1129" t="s">
        <v>16</v>
      </c>
      <c r="D1129" t="s">
        <v>6582</v>
      </c>
      <c r="E1129">
        <v>168</v>
      </c>
    </row>
    <row r="1130" spans="1:5" x14ac:dyDescent="0.25">
      <c r="A1130">
        <v>3269</v>
      </c>
      <c r="B1130" t="s">
        <v>6583</v>
      </c>
      <c r="C1130" t="s">
        <v>16</v>
      </c>
      <c r="D1130" t="s">
        <v>6584</v>
      </c>
      <c r="E1130">
        <v>3268</v>
      </c>
    </row>
    <row r="1131" spans="1:5" x14ac:dyDescent="0.25">
      <c r="A1131">
        <v>3270</v>
      </c>
      <c r="B1131" t="s">
        <v>924</v>
      </c>
      <c r="C1131" t="s">
        <v>16</v>
      </c>
      <c r="D1131" t="s">
        <v>16</v>
      </c>
      <c r="E1131">
        <v>2198</v>
      </c>
    </row>
    <row r="1132" spans="1:5" x14ac:dyDescent="0.25">
      <c r="A1132">
        <v>3273</v>
      </c>
      <c r="B1132" t="s">
        <v>6626</v>
      </c>
      <c r="C1132" t="s">
        <v>16</v>
      </c>
      <c r="D1132" t="s">
        <v>259</v>
      </c>
      <c r="E1132">
        <v>3272</v>
      </c>
    </row>
    <row r="1133" spans="1:5" x14ac:dyDescent="0.25">
      <c r="A1133">
        <v>3274</v>
      </c>
      <c r="B1133" t="s">
        <v>6627</v>
      </c>
      <c r="C1133" t="s">
        <v>16</v>
      </c>
      <c r="D1133" t="s">
        <v>6628</v>
      </c>
      <c r="E1133">
        <v>3116</v>
      </c>
    </row>
    <row r="1134" spans="1:5" x14ac:dyDescent="0.25">
      <c r="A1134">
        <v>3279</v>
      </c>
      <c r="B1134" t="s">
        <v>6629</v>
      </c>
      <c r="C1134" t="s">
        <v>16</v>
      </c>
      <c r="D1134" t="s">
        <v>16</v>
      </c>
      <c r="E1134">
        <v>3260</v>
      </c>
    </row>
    <row r="1135" spans="1:5" x14ac:dyDescent="0.25">
      <c r="A1135">
        <v>3282</v>
      </c>
      <c r="B1135" t="s">
        <v>6630</v>
      </c>
      <c r="C1135" t="s">
        <v>6631</v>
      </c>
      <c r="D1135" t="s">
        <v>16</v>
      </c>
      <c r="E1135">
        <v>817</v>
      </c>
    </row>
    <row r="1136" spans="1:5" x14ac:dyDescent="0.25">
      <c r="A1136">
        <v>3283</v>
      </c>
      <c r="B1136" t="s">
        <v>6632</v>
      </c>
      <c r="C1136" t="s">
        <v>16</v>
      </c>
      <c r="D1136" t="s">
        <v>709</v>
      </c>
      <c r="E1136">
        <v>66</v>
      </c>
    </row>
    <row r="1137" spans="1:5" x14ac:dyDescent="0.25">
      <c r="A1137">
        <v>3286</v>
      </c>
      <c r="B1137" t="s">
        <v>6633</v>
      </c>
      <c r="C1137" t="s">
        <v>6634</v>
      </c>
      <c r="D1137" t="s">
        <v>9623</v>
      </c>
      <c r="E1137">
        <v>3285</v>
      </c>
    </row>
    <row r="1138" spans="1:5" x14ac:dyDescent="0.25">
      <c r="A1138">
        <v>3287</v>
      </c>
      <c r="B1138" t="s">
        <v>6635</v>
      </c>
      <c r="C1138" t="s">
        <v>6636</v>
      </c>
      <c r="D1138" t="s">
        <v>6637</v>
      </c>
      <c r="E1138">
        <v>2084</v>
      </c>
    </row>
    <row r="1139" spans="1:5" x14ac:dyDescent="0.25">
      <c r="A1139">
        <v>3288</v>
      </c>
      <c r="B1139" t="s">
        <v>6638</v>
      </c>
      <c r="C1139" t="s">
        <v>4128</v>
      </c>
      <c r="D1139" t="s">
        <v>6639</v>
      </c>
      <c r="E1139">
        <v>337</v>
      </c>
    </row>
    <row r="1140" spans="1:5" x14ac:dyDescent="0.25">
      <c r="A1140">
        <v>3292</v>
      </c>
      <c r="B1140" t="s">
        <v>6661</v>
      </c>
      <c r="C1140" t="s">
        <v>16</v>
      </c>
      <c r="D1140" t="s">
        <v>16</v>
      </c>
      <c r="E1140">
        <v>2868</v>
      </c>
    </row>
    <row r="1141" spans="1:5" x14ac:dyDescent="0.25">
      <c r="A1141">
        <v>3298</v>
      </c>
      <c r="B1141" t="s">
        <v>4665</v>
      </c>
      <c r="C1141" t="s">
        <v>16</v>
      </c>
      <c r="D1141" t="s">
        <v>4666</v>
      </c>
      <c r="E1141">
        <v>3296</v>
      </c>
    </row>
    <row r="1142" spans="1:5" x14ac:dyDescent="0.25">
      <c r="A1142">
        <v>3300</v>
      </c>
      <c r="B1142" t="s">
        <v>195</v>
      </c>
      <c r="C1142" t="s">
        <v>16</v>
      </c>
      <c r="D1142" t="s">
        <v>6968</v>
      </c>
      <c r="E1142">
        <v>3299</v>
      </c>
    </row>
    <row r="1143" spans="1:5" x14ac:dyDescent="0.25">
      <c r="A1143">
        <v>3301</v>
      </c>
      <c r="B1143" t="s">
        <v>2156</v>
      </c>
      <c r="C1143" t="s">
        <v>2157</v>
      </c>
      <c r="D1143" t="s">
        <v>16</v>
      </c>
      <c r="E1143">
        <v>3041</v>
      </c>
    </row>
    <row r="1144" spans="1:5" x14ac:dyDescent="0.25">
      <c r="A1144">
        <v>3302</v>
      </c>
      <c r="B1144" t="s">
        <v>6969</v>
      </c>
      <c r="C1144" t="s">
        <v>16</v>
      </c>
      <c r="D1144" t="s">
        <v>6970</v>
      </c>
      <c r="E1144">
        <v>168</v>
      </c>
    </row>
    <row r="1145" spans="1:5" x14ac:dyDescent="0.25">
      <c r="A1145">
        <v>3303</v>
      </c>
      <c r="B1145" t="s">
        <v>6971</v>
      </c>
      <c r="C1145" t="s">
        <v>16</v>
      </c>
      <c r="D1145" t="s">
        <v>16</v>
      </c>
      <c r="E1145">
        <v>2406</v>
      </c>
    </row>
    <row r="1146" spans="1:5" x14ac:dyDescent="0.25">
      <c r="A1146">
        <v>3305</v>
      </c>
      <c r="B1146" t="s">
        <v>6972</v>
      </c>
      <c r="C1146" t="s">
        <v>16</v>
      </c>
      <c r="D1146" t="s">
        <v>6973</v>
      </c>
      <c r="E1146">
        <v>3304</v>
      </c>
    </row>
    <row r="1147" spans="1:5" x14ac:dyDescent="0.25">
      <c r="A1147">
        <v>3306</v>
      </c>
      <c r="B1147" t="s">
        <v>654</v>
      </c>
      <c r="C1147" t="s">
        <v>16</v>
      </c>
      <c r="D1147" t="s">
        <v>6974</v>
      </c>
      <c r="E1147">
        <v>417</v>
      </c>
    </row>
    <row r="1148" spans="1:5" x14ac:dyDescent="0.25">
      <c r="A1148">
        <v>3307</v>
      </c>
      <c r="B1148" t="s">
        <v>2223</v>
      </c>
      <c r="C1148" t="s">
        <v>6975</v>
      </c>
      <c r="D1148" t="s">
        <v>16</v>
      </c>
      <c r="E1148">
        <v>864</v>
      </c>
    </row>
    <row r="1149" spans="1:5" x14ac:dyDescent="0.25">
      <c r="A1149">
        <v>3308</v>
      </c>
      <c r="B1149" t="s">
        <v>6976</v>
      </c>
      <c r="C1149" t="s">
        <v>16</v>
      </c>
      <c r="D1149" t="s">
        <v>6977</v>
      </c>
      <c r="E1149">
        <v>725</v>
      </c>
    </row>
    <row r="1150" spans="1:5" x14ac:dyDescent="0.25">
      <c r="A1150">
        <v>3310</v>
      </c>
      <c r="B1150" t="s">
        <v>6978</v>
      </c>
      <c r="C1150" t="s">
        <v>6979</v>
      </c>
      <c r="D1150" t="s">
        <v>6980</v>
      </c>
      <c r="E1150">
        <v>3309</v>
      </c>
    </row>
    <row r="1151" spans="1:5" x14ac:dyDescent="0.25">
      <c r="A1151">
        <v>3314</v>
      </c>
      <c r="B1151" t="s">
        <v>6982</v>
      </c>
      <c r="C1151" t="s">
        <v>16</v>
      </c>
      <c r="D1151" t="s">
        <v>6983</v>
      </c>
      <c r="E1151">
        <v>3313</v>
      </c>
    </row>
    <row r="1152" spans="1:5" x14ac:dyDescent="0.25">
      <c r="A1152">
        <v>3315</v>
      </c>
      <c r="B1152" t="s">
        <v>6984</v>
      </c>
      <c r="C1152" t="s">
        <v>6985</v>
      </c>
      <c r="D1152" t="s">
        <v>16</v>
      </c>
      <c r="E1152">
        <v>1934</v>
      </c>
    </row>
    <row r="1153" spans="1:5" x14ac:dyDescent="0.25">
      <c r="A1153">
        <v>3317</v>
      </c>
      <c r="B1153" t="s">
        <v>6986</v>
      </c>
      <c r="C1153" t="s">
        <v>16</v>
      </c>
      <c r="D1153" t="s">
        <v>6987</v>
      </c>
      <c r="E1153">
        <v>3316</v>
      </c>
    </row>
    <row r="1154" spans="1:5" x14ac:dyDescent="0.25">
      <c r="A1154">
        <v>3319</v>
      </c>
      <c r="B1154" t="s">
        <v>6988</v>
      </c>
      <c r="C1154" t="s">
        <v>16</v>
      </c>
      <c r="D1154" t="s">
        <v>6989</v>
      </c>
      <c r="E1154">
        <v>414</v>
      </c>
    </row>
    <row r="1155" spans="1:5" x14ac:dyDescent="0.25">
      <c r="A1155">
        <v>3320</v>
      </c>
      <c r="B1155" t="s">
        <v>1235</v>
      </c>
      <c r="C1155" t="s">
        <v>16</v>
      </c>
      <c r="D1155" t="s">
        <v>6990</v>
      </c>
      <c r="E1155">
        <v>2992</v>
      </c>
    </row>
    <row r="1156" spans="1:5" x14ac:dyDescent="0.25">
      <c r="A1156">
        <v>3322</v>
      </c>
      <c r="B1156" t="s">
        <v>6991</v>
      </c>
      <c r="C1156" t="s">
        <v>16</v>
      </c>
      <c r="D1156" t="s">
        <v>16</v>
      </c>
      <c r="E1156">
        <v>2961</v>
      </c>
    </row>
    <row r="1157" spans="1:5" x14ac:dyDescent="0.25">
      <c r="A1157">
        <v>3324</v>
      </c>
      <c r="B1157" t="s">
        <v>6992</v>
      </c>
      <c r="C1157" t="s">
        <v>16</v>
      </c>
      <c r="D1157" t="s">
        <v>16</v>
      </c>
      <c r="E1157">
        <v>3323</v>
      </c>
    </row>
    <row r="1158" spans="1:5" x14ac:dyDescent="0.25">
      <c r="A1158">
        <v>3329</v>
      </c>
      <c r="B1158" t="s">
        <v>6993</v>
      </c>
      <c r="C1158" t="s">
        <v>6994</v>
      </c>
      <c r="D1158" t="s">
        <v>6995</v>
      </c>
      <c r="E1158">
        <v>3309</v>
      </c>
    </row>
    <row r="1159" spans="1:5" x14ac:dyDescent="0.25">
      <c r="A1159">
        <v>3333</v>
      </c>
      <c r="B1159" t="s">
        <v>6996</v>
      </c>
      <c r="C1159" t="s">
        <v>6997</v>
      </c>
      <c r="D1159" t="s">
        <v>16</v>
      </c>
      <c r="E1159">
        <v>729</v>
      </c>
    </row>
    <row r="1160" spans="1:5" x14ac:dyDescent="0.25">
      <c r="A1160">
        <v>3339</v>
      </c>
      <c r="B1160" t="s">
        <v>6998</v>
      </c>
      <c r="C1160" t="s">
        <v>6999</v>
      </c>
      <c r="D1160" t="s">
        <v>16</v>
      </c>
      <c r="E1160">
        <v>1016</v>
      </c>
    </row>
    <row r="1161" spans="1:5" x14ac:dyDescent="0.25">
      <c r="A1161">
        <v>3341</v>
      </c>
      <c r="B1161" t="s">
        <v>7000</v>
      </c>
      <c r="C1161" t="s">
        <v>7001</v>
      </c>
      <c r="D1161" t="s">
        <v>16</v>
      </c>
      <c r="E1161">
        <v>3340</v>
      </c>
    </row>
    <row r="1162" spans="1:5" x14ac:dyDescent="0.25">
      <c r="A1162">
        <v>3346</v>
      </c>
      <c r="B1162" t="s">
        <v>7002</v>
      </c>
      <c r="C1162" t="s">
        <v>16</v>
      </c>
      <c r="D1162" t="s">
        <v>7003</v>
      </c>
      <c r="E1162">
        <v>3345</v>
      </c>
    </row>
    <row r="1163" spans="1:5" x14ac:dyDescent="0.25">
      <c r="A1163">
        <v>3351</v>
      </c>
      <c r="B1163" t="s">
        <v>7004</v>
      </c>
      <c r="C1163" t="s">
        <v>7005</v>
      </c>
      <c r="D1163" t="s">
        <v>16</v>
      </c>
      <c r="E1163">
        <v>2844</v>
      </c>
    </row>
    <row r="1164" spans="1:5" x14ac:dyDescent="0.25">
      <c r="A1164">
        <v>3352</v>
      </c>
      <c r="B1164" t="s">
        <v>7006</v>
      </c>
      <c r="C1164" t="s">
        <v>4877</v>
      </c>
      <c r="D1164" t="s">
        <v>16</v>
      </c>
      <c r="E1164">
        <v>2984</v>
      </c>
    </row>
    <row r="1165" spans="1:5" x14ac:dyDescent="0.25">
      <c r="A1165">
        <v>3354</v>
      </c>
      <c r="B1165" t="s">
        <v>7007</v>
      </c>
      <c r="C1165" t="s">
        <v>7008</v>
      </c>
      <c r="D1165" t="s">
        <v>16</v>
      </c>
      <c r="E1165">
        <v>417</v>
      </c>
    </row>
    <row r="1166" spans="1:5" x14ac:dyDescent="0.25">
      <c r="A1166">
        <v>3356</v>
      </c>
      <c r="B1166" t="s">
        <v>7009</v>
      </c>
      <c r="C1166" t="s">
        <v>16</v>
      </c>
      <c r="D1166" t="s">
        <v>7010</v>
      </c>
      <c r="E1166">
        <v>249</v>
      </c>
    </row>
    <row r="1167" spans="1:5" x14ac:dyDescent="0.25">
      <c r="A1167">
        <v>3359</v>
      </c>
      <c r="B1167" t="s">
        <v>7011</v>
      </c>
      <c r="C1167" t="s">
        <v>7012</v>
      </c>
      <c r="D1167" t="s">
        <v>16</v>
      </c>
      <c r="E1167">
        <v>3131</v>
      </c>
    </row>
    <row r="1168" spans="1:5" x14ac:dyDescent="0.25">
      <c r="A1168">
        <v>3361</v>
      </c>
      <c r="B1168" t="s">
        <v>7013</v>
      </c>
      <c r="C1168" t="s">
        <v>16</v>
      </c>
      <c r="D1168" t="s">
        <v>7014</v>
      </c>
      <c r="E1168">
        <v>3360</v>
      </c>
    </row>
    <row r="1169" spans="1:5" x14ac:dyDescent="0.25">
      <c r="A1169">
        <v>3370</v>
      </c>
      <c r="B1169" t="s">
        <v>7152</v>
      </c>
      <c r="C1169" t="s">
        <v>7153</v>
      </c>
      <c r="D1169" t="s">
        <v>16</v>
      </c>
      <c r="E1169">
        <v>487</v>
      </c>
    </row>
    <row r="1170" spans="1:5" x14ac:dyDescent="0.25">
      <c r="A1170">
        <v>3371</v>
      </c>
      <c r="B1170" t="s">
        <v>7474</v>
      </c>
      <c r="C1170" t="s">
        <v>16</v>
      </c>
      <c r="D1170" t="s">
        <v>16</v>
      </c>
      <c r="E1170">
        <v>857</v>
      </c>
    </row>
    <row r="1171" spans="1:5" x14ac:dyDescent="0.25">
      <c r="A1171">
        <v>3372</v>
      </c>
      <c r="B1171" t="s">
        <v>7908</v>
      </c>
      <c r="C1171" t="s">
        <v>16</v>
      </c>
      <c r="D1171" t="s">
        <v>16</v>
      </c>
      <c r="E1171">
        <v>299</v>
      </c>
    </row>
    <row r="1172" spans="1:5" x14ac:dyDescent="0.25">
      <c r="A1172">
        <v>3373</v>
      </c>
      <c r="B1172" t="s">
        <v>7154</v>
      </c>
      <c r="C1172" t="s">
        <v>16</v>
      </c>
      <c r="D1172" t="s">
        <v>16</v>
      </c>
      <c r="E1172">
        <v>208</v>
      </c>
    </row>
    <row r="1173" spans="1:5" x14ac:dyDescent="0.25">
      <c r="A1173">
        <v>3380</v>
      </c>
      <c r="B1173" t="s">
        <v>7155</v>
      </c>
      <c r="C1173" t="s">
        <v>16</v>
      </c>
      <c r="D1173" t="s">
        <v>7156</v>
      </c>
      <c r="E1173">
        <v>264</v>
      </c>
    </row>
    <row r="1174" spans="1:5" x14ac:dyDescent="0.25">
      <c r="A1174">
        <v>3381</v>
      </c>
      <c r="B1174" t="s">
        <v>6197</v>
      </c>
      <c r="C1174" t="s">
        <v>16</v>
      </c>
      <c r="D1174" t="s">
        <v>6198</v>
      </c>
      <c r="E1174">
        <v>3228</v>
      </c>
    </row>
    <row r="1175" spans="1:5" x14ac:dyDescent="0.25">
      <c r="A1175">
        <v>3383</v>
      </c>
      <c r="B1175" t="s">
        <v>1145</v>
      </c>
      <c r="C1175" t="s">
        <v>7157</v>
      </c>
      <c r="D1175" t="s">
        <v>16</v>
      </c>
      <c r="E1175">
        <v>3382</v>
      </c>
    </row>
    <row r="1176" spans="1:5" x14ac:dyDescent="0.25">
      <c r="A1176">
        <v>3384</v>
      </c>
      <c r="B1176" t="s">
        <v>125</v>
      </c>
      <c r="C1176" t="s">
        <v>16</v>
      </c>
      <c r="D1176" t="s">
        <v>16</v>
      </c>
      <c r="E1176">
        <v>837</v>
      </c>
    </row>
    <row r="1177" spans="1:5" x14ac:dyDescent="0.25">
      <c r="A1177">
        <v>3385</v>
      </c>
      <c r="B1177" t="s">
        <v>7158</v>
      </c>
      <c r="C1177" t="s">
        <v>16</v>
      </c>
      <c r="D1177" t="s">
        <v>7475</v>
      </c>
      <c r="E1177">
        <v>3116</v>
      </c>
    </row>
    <row r="1178" spans="1:5" x14ac:dyDescent="0.25">
      <c r="A1178">
        <v>3386</v>
      </c>
      <c r="B1178" t="s">
        <v>7159</v>
      </c>
      <c r="C1178" t="s">
        <v>16</v>
      </c>
      <c r="D1178" t="s">
        <v>7160</v>
      </c>
      <c r="E1178">
        <v>674</v>
      </c>
    </row>
    <row r="1179" spans="1:5" x14ac:dyDescent="0.25">
      <c r="A1179">
        <v>3387</v>
      </c>
      <c r="B1179" t="s">
        <v>967</v>
      </c>
      <c r="C1179" t="s">
        <v>16</v>
      </c>
      <c r="D1179" t="s">
        <v>16</v>
      </c>
      <c r="E1179">
        <v>3114</v>
      </c>
    </row>
    <row r="1180" spans="1:5" x14ac:dyDescent="0.25">
      <c r="A1180">
        <v>3391</v>
      </c>
      <c r="B1180" t="s">
        <v>7159</v>
      </c>
      <c r="C1180" t="s">
        <v>16</v>
      </c>
      <c r="D1180" t="s">
        <v>7160</v>
      </c>
      <c r="E1180">
        <v>3390</v>
      </c>
    </row>
    <row r="1181" spans="1:5" x14ac:dyDescent="0.25">
      <c r="A1181">
        <v>3395</v>
      </c>
      <c r="B1181" t="s">
        <v>7161</v>
      </c>
      <c r="C1181" t="s">
        <v>16</v>
      </c>
      <c r="D1181" t="s">
        <v>7162</v>
      </c>
      <c r="E1181">
        <v>1926</v>
      </c>
    </row>
    <row r="1182" spans="1:5" x14ac:dyDescent="0.25">
      <c r="A1182">
        <v>3397</v>
      </c>
      <c r="B1182" t="s">
        <v>7163</v>
      </c>
      <c r="C1182" t="s">
        <v>7164</v>
      </c>
      <c r="D1182" t="s">
        <v>16</v>
      </c>
      <c r="E1182">
        <v>3140</v>
      </c>
    </row>
    <row r="1183" spans="1:5" x14ac:dyDescent="0.25">
      <c r="A1183">
        <v>3399</v>
      </c>
      <c r="B1183" t="s">
        <v>7262</v>
      </c>
      <c r="C1183" t="s">
        <v>16</v>
      </c>
      <c r="D1183" t="s">
        <v>16</v>
      </c>
      <c r="E1183">
        <v>196</v>
      </c>
    </row>
    <row r="1184" spans="1:5" x14ac:dyDescent="0.25">
      <c r="A1184">
        <v>3402</v>
      </c>
      <c r="B1184" t="s">
        <v>4665</v>
      </c>
      <c r="C1184" t="s">
        <v>16</v>
      </c>
      <c r="D1184" t="s">
        <v>4666</v>
      </c>
      <c r="E1184">
        <v>3401</v>
      </c>
    </row>
    <row r="1185" spans="1:5" x14ac:dyDescent="0.25">
      <c r="A1185">
        <v>3405</v>
      </c>
      <c r="B1185" t="s">
        <v>7263</v>
      </c>
      <c r="C1185" t="s">
        <v>7264</v>
      </c>
      <c r="D1185" t="s">
        <v>7265</v>
      </c>
      <c r="E1185">
        <v>3404</v>
      </c>
    </row>
    <row r="1186" spans="1:5" x14ac:dyDescent="0.25">
      <c r="A1186">
        <v>3407</v>
      </c>
      <c r="B1186" t="s">
        <v>4284</v>
      </c>
      <c r="C1186" t="s">
        <v>16</v>
      </c>
      <c r="D1186" t="s">
        <v>4285</v>
      </c>
      <c r="E1186">
        <v>3406</v>
      </c>
    </row>
    <row r="1187" spans="1:5" x14ac:dyDescent="0.25">
      <c r="A1187">
        <v>3409</v>
      </c>
      <c r="B1187" t="s">
        <v>7266</v>
      </c>
      <c r="C1187" t="s">
        <v>7267</v>
      </c>
      <c r="D1187" t="s">
        <v>16</v>
      </c>
      <c r="E1187">
        <v>435</v>
      </c>
    </row>
    <row r="1188" spans="1:5" x14ac:dyDescent="0.25">
      <c r="A1188">
        <v>3410</v>
      </c>
      <c r="B1188" t="s">
        <v>7268</v>
      </c>
      <c r="C1188" t="s">
        <v>16</v>
      </c>
      <c r="D1188" t="s">
        <v>7269</v>
      </c>
      <c r="E1188">
        <v>670</v>
      </c>
    </row>
    <row r="1189" spans="1:5" x14ac:dyDescent="0.25">
      <c r="A1189">
        <v>3412</v>
      </c>
      <c r="B1189" t="s">
        <v>1062</v>
      </c>
      <c r="C1189" t="s">
        <v>7270</v>
      </c>
      <c r="D1189" t="s">
        <v>7270</v>
      </c>
      <c r="E1189">
        <v>3404</v>
      </c>
    </row>
    <row r="1190" spans="1:5" x14ac:dyDescent="0.25">
      <c r="A1190">
        <v>3415</v>
      </c>
      <c r="B1190" t="s">
        <v>13180</v>
      </c>
      <c r="C1190" t="s">
        <v>7271</v>
      </c>
      <c r="D1190" t="s">
        <v>16</v>
      </c>
      <c r="E1190">
        <v>2868</v>
      </c>
    </row>
    <row r="1191" spans="1:5" x14ac:dyDescent="0.25">
      <c r="A1191">
        <v>3417</v>
      </c>
      <c r="B1191" t="s">
        <v>7257</v>
      </c>
      <c r="C1191" t="s">
        <v>16</v>
      </c>
      <c r="D1191" t="s">
        <v>6962</v>
      </c>
      <c r="E1191">
        <v>3416</v>
      </c>
    </row>
    <row r="1192" spans="1:5" x14ac:dyDescent="0.25">
      <c r="A1192">
        <v>3422</v>
      </c>
      <c r="B1192" t="s">
        <v>4499</v>
      </c>
      <c r="C1192" t="s">
        <v>16</v>
      </c>
      <c r="D1192" t="s">
        <v>16</v>
      </c>
      <c r="E1192">
        <v>2765</v>
      </c>
    </row>
    <row r="1193" spans="1:5" x14ac:dyDescent="0.25">
      <c r="A1193">
        <v>3423</v>
      </c>
      <c r="B1193" t="s">
        <v>7272</v>
      </c>
      <c r="C1193" t="s">
        <v>16</v>
      </c>
      <c r="D1193" t="s">
        <v>7273</v>
      </c>
      <c r="E1193">
        <v>909</v>
      </c>
    </row>
    <row r="1194" spans="1:5" x14ac:dyDescent="0.25">
      <c r="A1194">
        <v>3426</v>
      </c>
      <c r="B1194" t="s">
        <v>4686</v>
      </c>
      <c r="C1194" t="s">
        <v>16</v>
      </c>
      <c r="D1194" t="s">
        <v>7274</v>
      </c>
      <c r="E1194">
        <v>2765</v>
      </c>
    </row>
    <row r="1195" spans="1:5" x14ac:dyDescent="0.25">
      <c r="A1195">
        <v>3427</v>
      </c>
      <c r="B1195" t="s">
        <v>7476</v>
      </c>
      <c r="C1195" t="s">
        <v>7477</v>
      </c>
      <c r="D1195" t="s">
        <v>16</v>
      </c>
      <c r="E1195">
        <v>2</v>
      </c>
    </row>
    <row r="1196" spans="1:5" x14ac:dyDescent="0.25">
      <c r="A1196">
        <v>3428</v>
      </c>
      <c r="B1196" t="s">
        <v>7478</v>
      </c>
      <c r="C1196" t="s">
        <v>7479</v>
      </c>
      <c r="D1196" t="s">
        <v>16</v>
      </c>
      <c r="E1196">
        <v>2</v>
      </c>
    </row>
    <row r="1197" spans="1:5" x14ac:dyDescent="0.25">
      <c r="A1197">
        <v>3429</v>
      </c>
      <c r="B1197" t="s">
        <v>7480</v>
      </c>
      <c r="C1197" t="s">
        <v>7481</v>
      </c>
      <c r="D1197" t="s">
        <v>16</v>
      </c>
      <c r="E1197">
        <v>2</v>
      </c>
    </row>
    <row r="1198" spans="1:5" x14ac:dyDescent="0.25">
      <c r="A1198">
        <v>3430</v>
      </c>
      <c r="B1198" t="s">
        <v>7482</v>
      </c>
      <c r="C1198" t="s">
        <v>7483</v>
      </c>
      <c r="D1198" t="s">
        <v>16</v>
      </c>
      <c r="E1198">
        <v>8</v>
      </c>
    </row>
    <row r="1199" spans="1:5" x14ac:dyDescent="0.25">
      <c r="A1199">
        <v>3433</v>
      </c>
      <c r="B1199" t="s">
        <v>7486</v>
      </c>
      <c r="C1199" t="s">
        <v>7487</v>
      </c>
      <c r="D1199" t="s">
        <v>16</v>
      </c>
      <c r="E1199">
        <v>3398</v>
      </c>
    </row>
    <row r="1200" spans="1:5" x14ac:dyDescent="0.25">
      <c r="A1200">
        <v>3434</v>
      </c>
      <c r="B1200" t="s">
        <v>7488</v>
      </c>
      <c r="C1200" t="s">
        <v>7489</v>
      </c>
      <c r="D1200" t="s">
        <v>16</v>
      </c>
      <c r="E1200">
        <v>3398</v>
      </c>
    </row>
    <row r="1201" spans="1:5" x14ac:dyDescent="0.25">
      <c r="A1201">
        <v>3435</v>
      </c>
      <c r="B1201" t="s">
        <v>7490</v>
      </c>
      <c r="C1201" t="s">
        <v>7491</v>
      </c>
      <c r="D1201" t="s">
        <v>16</v>
      </c>
      <c r="E1201">
        <v>3398</v>
      </c>
    </row>
    <row r="1202" spans="1:5" x14ac:dyDescent="0.25">
      <c r="A1202">
        <v>3436</v>
      </c>
      <c r="B1202" t="s">
        <v>7492</v>
      </c>
      <c r="C1202" t="s">
        <v>7493</v>
      </c>
      <c r="D1202" t="s">
        <v>16</v>
      </c>
      <c r="E1202">
        <v>3379</v>
      </c>
    </row>
    <row r="1203" spans="1:5" x14ac:dyDescent="0.25">
      <c r="A1203">
        <v>3437</v>
      </c>
      <c r="B1203" t="s">
        <v>7494</v>
      </c>
      <c r="C1203" t="s">
        <v>7495</v>
      </c>
      <c r="D1203" t="s">
        <v>16</v>
      </c>
      <c r="E1203">
        <v>3379</v>
      </c>
    </row>
    <row r="1204" spans="1:5" x14ac:dyDescent="0.25">
      <c r="A1204">
        <v>3438</v>
      </c>
      <c r="B1204" t="s">
        <v>7496</v>
      </c>
      <c r="C1204" t="s">
        <v>7497</v>
      </c>
      <c r="D1204" t="s">
        <v>16</v>
      </c>
      <c r="E1204">
        <v>7</v>
      </c>
    </row>
    <row r="1205" spans="1:5" x14ac:dyDescent="0.25">
      <c r="A1205">
        <v>3439</v>
      </c>
      <c r="B1205" t="s">
        <v>7498</v>
      </c>
      <c r="C1205" t="s">
        <v>7499</v>
      </c>
      <c r="D1205" t="s">
        <v>16</v>
      </c>
      <c r="E1205">
        <v>7</v>
      </c>
    </row>
    <row r="1206" spans="1:5" x14ac:dyDescent="0.25">
      <c r="A1206">
        <v>3440</v>
      </c>
      <c r="B1206" t="s">
        <v>7500</v>
      </c>
      <c r="C1206" t="s">
        <v>7501</v>
      </c>
      <c r="D1206" t="s">
        <v>16</v>
      </c>
      <c r="E1206">
        <v>7</v>
      </c>
    </row>
    <row r="1207" spans="1:5" x14ac:dyDescent="0.25">
      <c r="A1207">
        <v>3441</v>
      </c>
      <c r="B1207" t="s">
        <v>7502</v>
      </c>
      <c r="C1207" t="s">
        <v>7503</v>
      </c>
      <c r="D1207" t="s">
        <v>16</v>
      </c>
      <c r="E1207">
        <v>3157</v>
      </c>
    </row>
    <row r="1208" spans="1:5" x14ac:dyDescent="0.25">
      <c r="A1208">
        <v>3442</v>
      </c>
      <c r="B1208" t="s">
        <v>7504</v>
      </c>
      <c r="C1208" t="s">
        <v>7505</v>
      </c>
      <c r="D1208" t="s">
        <v>16</v>
      </c>
      <c r="E1208">
        <v>3157</v>
      </c>
    </row>
    <row r="1209" spans="1:5" x14ac:dyDescent="0.25">
      <c r="A1209">
        <v>3443</v>
      </c>
      <c r="B1209" t="s">
        <v>7506</v>
      </c>
      <c r="C1209" t="s">
        <v>7507</v>
      </c>
      <c r="D1209" t="s">
        <v>16</v>
      </c>
      <c r="E1209">
        <v>3157</v>
      </c>
    </row>
    <row r="1210" spans="1:5" x14ac:dyDescent="0.25">
      <c r="A1210">
        <v>3444</v>
      </c>
      <c r="B1210" t="s">
        <v>7508</v>
      </c>
      <c r="C1210" t="s">
        <v>7509</v>
      </c>
      <c r="D1210" t="s">
        <v>16</v>
      </c>
      <c r="E1210">
        <v>3157</v>
      </c>
    </row>
    <row r="1211" spans="1:5" x14ac:dyDescent="0.25">
      <c r="A1211">
        <v>3445</v>
      </c>
      <c r="B1211" t="s">
        <v>7510</v>
      </c>
      <c r="C1211" t="s">
        <v>7511</v>
      </c>
      <c r="D1211" t="s">
        <v>16</v>
      </c>
      <c r="E1211">
        <v>2221</v>
      </c>
    </row>
    <row r="1212" spans="1:5" x14ac:dyDescent="0.25">
      <c r="A1212">
        <v>3446</v>
      </c>
      <c r="B1212" t="s">
        <v>7512</v>
      </c>
      <c r="C1212" t="s">
        <v>7513</v>
      </c>
      <c r="D1212" t="s">
        <v>16</v>
      </c>
      <c r="E1212">
        <v>2221</v>
      </c>
    </row>
    <row r="1213" spans="1:5" x14ac:dyDescent="0.25">
      <c r="A1213">
        <v>3447</v>
      </c>
      <c r="B1213" t="s">
        <v>7514</v>
      </c>
      <c r="C1213" t="s">
        <v>7515</v>
      </c>
      <c r="D1213" t="s">
        <v>16</v>
      </c>
      <c r="E1213">
        <v>2230</v>
      </c>
    </row>
    <row r="1214" spans="1:5" x14ac:dyDescent="0.25">
      <c r="A1214">
        <v>3448</v>
      </c>
      <c r="B1214" t="s">
        <v>15868</v>
      </c>
      <c r="C1214" t="s">
        <v>7516</v>
      </c>
      <c r="D1214" t="s">
        <v>16</v>
      </c>
      <c r="E1214">
        <v>2230</v>
      </c>
    </row>
    <row r="1215" spans="1:5" x14ac:dyDescent="0.25">
      <c r="A1215">
        <v>3449</v>
      </c>
      <c r="B1215" t="s">
        <v>7517</v>
      </c>
      <c r="C1215" t="s">
        <v>7518</v>
      </c>
      <c r="D1215" t="s">
        <v>16</v>
      </c>
      <c r="E1215">
        <v>2230</v>
      </c>
    </row>
    <row r="1216" spans="1:5" x14ac:dyDescent="0.25">
      <c r="A1216">
        <v>3450</v>
      </c>
      <c r="B1216" t="s">
        <v>7519</v>
      </c>
      <c r="C1216" t="s">
        <v>7520</v>
      </c>
      <c r="D1216" t="s">
        <v>16</v>
      </c>
      <c r="E1216">
        <v>2230</v>
      </c>
    </row>
    <row r="1217" spans="1:5" x14ac:dyDescent="0.25">
      <c r="A1217">
        <v>3451</v>
      </c>
      <c r="B1217" t="s">
        <v>7521</v>
      </c>
      <c r="C1217" t="s">
        <v>7522</v>
      </c>
      <c r="D1217" t="s">
        <v>16</v>
      </c>
      <c r="E1217">
        <v>2230</v>
      </c>
    </row>
    <row r="1218" spans="1:5" x14ac:dyDescent="0.25">
      <c r="A1218">
        <v>3452</v>
      </c>
      <c r="B1218" t="s">
        <v>7523</v>
      </c>
      <c r="C1218" t="s">
        <v>7524</v>
      </c>
      <c r="D1218" t="s">
        <v>16</v>
      </c>
      <c r="E1218">
        <v>6</v>
      </c>
    </row>
    <row r="1219" spans="1:5" x14ac:dyDescent="0.25">
      <c r="A1219">
        <v>3453</v>
      </c>
      <c r="B1219" t="s">
        <v>7525</v>
      </c>
      <c r="C1219" t="s">
        <v>7526</v>
      </c>
      <c r="D1219" t="s">
        <v>16</v>
      </c>
      <c r="E1219">
        <v>6</v>
      </c>
    </row>
    <row r="1220" spans="1:5" x14ac:dyDescent="0.25">
      <c r="A1220">
        <v>3454</v>
      </c>
      <c r="B1220" t="s">
        <v>7527</v>
      </c>
      <c r="C1220" t="s">
        <v>7528</v>
      </c>
      <c r="D1220" t="s">
        <v>16</v>
      </c>
      <c r="E1220">
        <v>6</v>
      </c>
    </row>
    <row r="1221" spans="1:5" x14ac:dyDescent="0.25">
      <c r="A1221">
        <v>3456</v>
      </c>
      <c r="B1221" t="s">
        <v>7529</v>
      </c>
      <c r="C1221" t="s">
        <v>16</v>
      </c>
      <c r="D1221" t="s">
        <v>7530</v>
      </c>
      <c r="E1221">
        <v>3455</v>
      </c>
    </row>
    <row r="1222" spans="1:5" x14ac:dyDescent="0.25">
      <c r="A1222">
        <v>3457</v>
      </c>
      <c r="B1222" t="s">
        <v>7531</v>
      </c>
      <c r="C1222" t="s">
        <v>16</v>
      </c>
      <c r="D1222" t="s">
        <v>7532</v>
      </c>
      <c r="E1222">
        <v>3455</v>
      </c>
    </row>
    <row r="1223" spans="1:5" x14ac:dyDescent="0.25">
      <c r="A1223">
        <v>3459</v>
      </c>
      <c r="B1223" t="s">
        <v>7533</v>
      </c>
      <c r="C1223" t="s">
        <v>16</v>
      </c>
      <c r="D1223" t="s">
        <v>16</v>
      </c>
      <c r="E1223">
        <v>3458</v>
      </c>
    </row>
    <row r="1224" spans="1:5" x14ac:dyDescent="0.25">
      <c r="A1224">
        <v>3460</v>
      </c>
      <c r="B1224" t="s">
        <v>7534</v>
      </c>
      <c r="C1224" t="s">
        <v>7535</v>
      </c>
      <c r="D1224" t="s">
        <v>7536</v>
      </c>
      <c r="E1224">
        <v>3458</v>
      </c>
    </row>
    <row r="1225" spans="1:5" x14ac:dyDescent="0.25">
      <c r="A1225">
        <v>3461</v>
      </c>
      <c r="B1225" t="s">
        <v>7537</v>
      </c>
      <c r="C1225" t="s">
        <v>7538</v>
      </c>
      <c r="D1225" t="s">
        <v>16</v>
      </c>
      <c r="E1225">
        <v>2226</v>
      </c>
    </row>
    <row r="1226" spans="1:5" x14ac:dyDescent="0.25">
      <c r="A1226">
        <v>3462</v>
      </c>
      <c r="B1226" t="s">
        <v>7539</v>
      </c>
      <c r="C1226" t="s">
        <v>7540</v>
      </c>
      <c r="D1226" t="s">
        <v>16</v>
      </c>
      <c r="E1226">
        <v>2226</v>
      </c>
    </row>
    <row r="1227" spans="1:5" x14ac:dyDescent="0.25">
      <c r="A1227">
        <v>3468</v>
      </c>
      <c r="B1227" t="s">
        <v>7541</v>
      </c>
      <c r="C1227" t="s">
        <v>7542</v>
      </c>
      <c r="D1227" t="s">
        <v>16</v>
      </c>
      <c r="E1227">
        <v>3259</v>
      </c>
    </row>
    <row r="1228" spans="1:5" x14ac:dyDescent="0.25">
      <c r="A1228">
        <v>3469</v>
      </c>
      <c r="B1228" t="s">
        <v>7543</v>
      </c>
      <c r="C1228" t="s">
        <v>7544</v>
      </c>
      <c r="D1228" t="s">
        <v>16</v>
      </c>
      <c r="E1228">
        <v>3259</v>
      </c>
    </row>
    <row r="1229" spans="1:5" x14ac:dyDescent="0.25">
      <c r="A1229">
        <v>3470</v>
      </c>
      <c r="B1229" t="s">
        <v>7545</v>
      </c>
      <c r="C1229" t="s">
        <v>7546</v>
      </c>
      <c r="D1229" t="s">
        <v>16</v>
      </c>
      <c r="E1229">
        <v>3394</v>
      </c>
    </row>
    <row r="1230" spans="1:5" x14ac:dyDescent="0.25">
      <c r="A1230">
        <v>3471</v>
      </c>
      <c r="B1230" t="s">
        <v>7547</v>
      </c>
      <c r="C1230" t="s">
        <v>7548</v>
      </c>
      <c r="D1230" t="s">
        <v>16</v>
      </c>
      <c r="E1230">
        <v>3394</v>
      </c>
    </row>
    <row r="1231" spans="1:5" x14ac:dyDescent="0.25">
      <c r="A1231">
        <v>3472</v>
      </c>
      <c r="B1231" t="s">
        <v>7549</v>
      </c>
      <c r="C1231" t="s">
        <v>7550</v>
      </c>
      <c r="D1231" t="s">
        <v>16</v>
      </c>
      <c r="E1231">
        <v>3394</v>
      </c>
    </row>
    <row r="1232" spans="1:5" x14ac:dyDescent="0.25">
      <c r="A1232">
        <v>3473</v>
      </c>
      <c r="B1232" t="s">
        <v>7551</v>
      </c>
      <c r="C1232" t="s">
        <v>7552</v>
      </c>
      <c r="D1232" t="s">
        <v>16</v>
      </c>
      <c r="E1232">
        <v>3353</v>
      </c>
    </row>
    <row r="1233" spans="1:5" x14ac:dyDescent="0.25">
      <c r="A1233">
        <v>3474</v>
      </c>
      <c r="B1233" t="s">
        <v>7553</v>
      </c>
      <c r="C1233" t="s">
        <v>7554</v>
      </c>
      <c r="D1233" t="s">
        <v>16</v>
      </c>
      <c r="E1233">
        <v>3353</v>
      </c>
    </row>
    <row r="1234" spans="1:5" x14ac:dyDescent="0.25">
      <c r="A1234">
        <v>3475</v>
      </c>
      <c r="B1234" t="s">
        <v>7555</v>
      </c>
      <c r="C1234" t="s">
        <v>7556</v>
      </c>
      <c r="D1234" t="s">
        <v>16</v>
      </c>
      <c r="E1234">
        <v>3353</v>
      </c>
    </row>
    <row r="1235" spans="1:5" x14ac:dyDescent="0.25">
      <c r="A1235">
        <v>3476</v>
      </c>
      <c r="B1235" t="s">
        <v>7557</v>
      </c>
      <c r="C1235" t="s">
        <v>7558</v>
      </c>
      <c r="D1235" t="s">
        <v>16</v>
      </c>
      <c r="E1235">
        <v>3353</v>
      </c>
    </row>
    <row r="1236" spans="1:5" x14ac:dyDescent="0.25">
      <c r="A1236">
        <v>3477</v>
      </c>
      <c r="B1236" t="s">
        <v>7559</v>
      </c>
      <c r="C1236" t="s">
        <v>7560</v>
      </c>
      <c r="D1236" t="s">
        <v>16</v>
      </c>
      <c r="E1236">
        <v>3369</v>
      </c>
    </row>
    <row r="1237" spans="1:5" x14ac:dyDescent="0.25">
      <c r="A1237">
        <v>3478</v>
      </c>
      <c r="B1237" t="s">
        <v>7561</v>
      </c>
      <c r="C1237" t="s">
        <v>7562</v>
      </c>
      <c r="D1237" t="s">
        <v>16</v>
      </c>
      <c r="E1237">
        <v>3369</v>
      </c>
    </row>
    <row r="1238" spans="1:5" x14ac:dyDescent="0.25">
      <c r="A1238">
        <v>3479</v>
      </c>
      <c r="B1238" t="s">
        <v>7563</v>
      </c>
      <c r="C1238" t="s">
        <v>7564</v>
      </c>
      <c r="D1238" t="s">
        <v>16</v>
      </c>
      <c r="E1238">
        <v>3335</v>
      </c>
    </row>
    <row r="1239" spans="1:5" x14ac:dyDescent="0.25">
      <c r="A1239">
        <v>3480</v>
      </c>
      <c r="B1239" t="s">
        <v>7565</v>
      </c>
      <c r="C1239" t="s">
        <v>7566</v>
      </c>
      <c r="D1239" t="s">
        <v>16</v>
      </c>
      <c r="E1239">
        <v>3335</v>
      </c>
    </row>
    <row r="1240" spans="1:5" x14ac:dyDescent="0.25">
      <c r="A1240">
        <v>3481</v>
      </c>
      <c r="B1240" t="s">
        <v>7567</v>
      </c>
      <c r="C1240" t="s">
        <v>7568</v>
      </c>
      <c r="D1240" t="s">
        <v>16</v>
      </c>
      <c r="E1240">
        <v>3335</v>
      </c>
    </row>
    <row r="1241" spans="1:5" x14ac:dyDescent="0.25">
      <c r="A1241">
        <v>3482</v>
      </c>
      <c r="B1241" t="s">
        <v>7569</v>
      </c>
      <c r="C1241" t="s">
        <v>7570</v>
      </c>
      <c r="D1241" t="s">
        <v>16</v>
      </c>
      <c r="E1241">
        <v>3335</v>
      </c>
    </row>
    <row r="1242" spans="1:5" x14ac:dyDescent="0.25">
      <c r="A1242">
        <v>3484</v>
      </c>
      <c r="B1242" t="s">
        <v>7571</v>
      </c>
      <c r="C1242" t="s">
        <v>16</v>
      </c>
      <c r="D1242" t="s">
        <v>16</v>
      </c>
      <c r="E1242">
        <v>1031</v>
      </c>
    </row>
    <row r="1243" spans="1:5" x14ac:dyDescent="0.25">
      <c r="A1243">
        <v>3486</v>
      </c>
      <c r="B1243" t="s">
        <v>7572</v>
      </c>
      <c r="C1243" t="s">
        <v>7573</v>
      </c>
      <c r="D1243" t="s">
        <v>16</v>
      </c>
      <c r="E1243">
        <v>3098</v>
      </c>
    </row>
    <row r="1244" spans="1:5" x14ac:dyDescent="0.25">
      <c r="A1244">
        <v>3487</v>
      </c>
      <c r="B1244" t="s">
        <v>7574</v>
      </c>
      <c r="C1244" t="s">
        <v>7575</v>
      </c>
      <c r="D1244" t="s">
        <v>16</v>
      </c>
      <c r="E1244">
        <v>3098</v>
      </c>
    </row>
    <row r="1245" spans="1:5" x14ac:dyDescent="0.25">
      <c r="A1245">
        <v>3488</v>
      </c>
      <c r="B1245" t="s">
        <v>7576</v>
      </c>
      <c r="C1245" t="s">
        <v>7577</v>
      </c>
      <c r="D1245" t="s">
        <v>16</v>
      </c>
      <c r="E1245">
        <v>3253</v>
      </c>
    </row>
    <row r="1246" spans="1:5" x14ac:dyDescent="0.25">
      <c r="A1246">
        <v>3489</v>
      </c>
      <c r="B1246" t="s">
        <v>7578</v>
      </c>
      <c r="C1246" t="s">
        <v>7579</v>
      </c>
      <c r="D1246" t="s">
        <v>16</v>
      </c>
      <c r="E1246">
        <v>3253</v>
      </c>
    </row>
    <row r="1247" spans="1:5" x14ac:dyDescent="0.25">
      <c r="A1247">
        <v>3490</v>
      </c>
      <c r="B1247" t="s">
        <v>7580</v>
      </c>
      <c r="C1247" t="s">
        <v>7581</v>
      </c>
      <c r="D1247" t="s">
        <v>16</v>
      </c>
      <c r="E1247">
        <v>3364</v>
      </c>
    </row>
    <row r="1248" spans="1:5" x14ac:dyDescent="0.25">
      <c r="A1248">
        <v>3491</v>
      </c>
      <c r="B1248" t="s">
        <v>2238</v>
      </c>
      <c r="C1248" t="s">
        <v>7582</v>
      </c>
      <c r="D1248" t="s">
        <v>16</v>
      </c>
      <c r="E1248">
        <v>2427</v>
      </c>
    </row>
    <row r="1249" spans="1:5" x14ac:dyDescent="0.25">
      <c r="A1249">
        <v>3492</v>
      </c>
      <c r="B1249" t="s">
        <v>7583</v>
      </c>
      <c r="C1249" t="s">
        <v>7584</v>
      </c>
      <c r="D1249" t="s">
        <v>16</v>
      </c>
      <c r="E1249">
        <v>2427</v>
      </c>
    </row>
    <row r="1250" spans="1:5" x14ac:dyDescent="0.25">
      <c r="A1250">
        <v>3493</v>
      </c>
      <c r="B1250" t="s">
        <v>7585</v>
      </c>
      <c r="C1250" t="s">
        <v>7586</v>
      </c>
      <c r="D1250" t="s">
        <v>16</v>
      </c>
      <c r="E1250">
        <v>2427</v>
      </c>
    </row>
    <row r="1251" spans="1:5" x14ac:dyDescent="0.25">
      <c r="A1251">
        <v>3494</v>
      </c>
      <c r="B1251" t="s">
        <v>7587</v>
      </c>
      <c r="C1251" t="s">
        <v>7588</v>
      </c>
      <c r="D1251" t="s">
        <v>16</v>
      </c>
      <c r="E1251">
        <v>3030</v>
      </c>
    </row>
    <row r="1252" spans="1:5" x14ac:dyDescent="0.25">
      <c r="A1252">
        <v>3495</v>
      </c>
      <c r="B1252" t="s">
        <v>924</v>
      </c>
      <c r="C1252" t="s">
        <v>7589</v>
      </c>
      <c r="D1252" t="s">
        <v>16</v>
      </c>
      <c r="E1252">
        <v>3030</v>
      </c>
    </row>
    <row r="1253" spans="1:5" x14ac:dyDescent="0.25">
      <c r="A1253">
        <v>3496</v>
      </c>
      <c r="B1253" t="s">
        <v>7590</v>
      </c>
      <c r="C1253" t="s">
        <v>7591</v>
      </c>
      <c r="D1253" t="s">
        <v>16</v>
      </c>
      <c r="E1253">
        <v>3030</v>
      </c>
    </row>
    <row r="1254" spans="1:5" x14ac:dyDescent="0.25">
      <c r="A1254">
        <v>3501</v>
      </c>
      <c r="B1254" t="s">
        <v>7594</v>
      </c>
      <c r="C1254" t="s">
        <v>16</v>
      </c>
      <c r="D1254" t="s">
        <v>16</v>
      </c>
      <c r="E1254">
        <v>2765</v>
      </c>
    </row>
    <row r="1255" spans="1:5" x14ac:dyDescent="0.25">
      <c r="A1255">
        <v>3503</v>
      </c>
      <c r="B1255" t="s">
        <v>7595</v>
      </c>
      <c r="C1255" t="s">
        <v>7596</v>
      </c>
      <c r="D1255" t="s">
        <v>7597</v>
      </c>
      <c r="E1255">
        <v>3502</v>
      </c>
    </row>
    <row r="1256" spans="1:5" x14ac:dyDescent="0.25">
      <c r="A1256">
        <v>3506</v>
      </c>
      <c r="B1256" t="s">
        <v>7598</v>
      </c>
      <c r="C1256" t="s">
        <v>16</v>
      </c>
      <c r="D1256" t="s">
        <v>7599</v>
      </c>
      <c r="E1256">
        <v>3505</v>
      </c>
    </row>
    <row r="1257" spans="1:5" x14ac:dyDescent="0.25">
      <c r="A1257">
        <v>3507</v>
      </c>
      <c r="B1257" t="s">
        <v>7600</v>
      </c>
      <c r="C1257" t="s">
        <v>16</v>
      </c>
      <c r="D1257" t="s">
        <v>16</v>
      </c>
      <c r="E1257">
        <v>1993</v>
      </c>
    </row>
    <row r="1258" spans="1:5" x14ac:dyDescent="0.25">
      <c r="A1258">
        <v>3508</v>
      </c>
      <c r="B1258" t="s">
        <v>7601</v>
      </c>
      <c r="C1258" t="s">
        <v>16</v>
      </c>
      <c r="D1258" t="s">
        <v>7602</v>
      </c>
      <c r="E1258">
        <v>2439</v>
      </c>
    </row>
    <row r="1259" spans="1:5" x14ac:dyDescent="0.25">
      <c r="A1259">
        <v>3510</v>
      </c>
      <c r="B1259" t="s">
        <v>629</v>
      </c>
      <c r="C1259" t="s">
        <v>16</v>
      </c>
      <c r="D1259" t="s">
        <v>7603</v>
      </c>
      <c r="E1259">
        <v>3509</v>
      </c>
    </row>
    <row r="1260" spans="1:5" x14ac:dyDescent="0.25">
      <c r="A1260">
        <v>3512</v>
      </c>
      <c r="B1260" t="s">
        <v>7604</v>
      </c>
      <c r="C1260" t="s">
        <v>7605</v>
      </c>
      <c r="D1260" t="s">
        <v>16</v>
      </c>
      <c r="E1260">
        <v>8</v>
      </c>
    </row>
    <row r="1261" spans="1:5" x14ac:dyDescent="0.25">
      <c r="A1261">
        <v>3513</v>
      </c>
      <c r="B1261" t="s">
        <v>967</v>
      </c>
      <c r="C1261" t="s">
        <v>7606</v>
      </c>
      <c r="D1261" t="s">
        <v>16</v>
      </c>
      <c r="E1261">
        <v>2214</v>
      </c>
    </row>
    <row r="1262" spans="1:5" x14ac:dyDescent="0.25">
      <c r="A1262">
        <v>3514</v>
      </c>
      <c r="B1262" t="s">
        <v>6992</v>
      </c>
      <c r="C1262" t="s">
        <v>7607</v>
      </c>
      <c r="D1262" t="s">
        <v>16</v>
      </c>
      <c r="E1262">
        <v>9</v>
      </c>
    </row>
    <row r="1263" spans="1:5" x14ac:dyDescent="0.25">
      <c r="A1263">
        <v>3515</v>
      </c>
      <c r="B1263" t="s">
        <v>7608</v>
      </c>
      <c r="C1263" t="s">
        <v>7609</v>
      </c>
      <c r="D1263" t="s">
        <v>16</v>
      </c>
      <c r="E1263">
        <v>9</v>
      </c>
    </row>
    <row r="1264" spans="1:5" x14ac:dyDescent="0.25">
      <c r="A1264">
        <v>3516</v>
      </c>
      <c r="B1264" t="s">
        <v>7610</v>
      </c>
      <c r="C1264" t="s">
        <v>7611</v>
      </c>
      <c r="D1264" t="s">
        <v>16</v>
      </c>
      <c r="E1264">
        <v>9</v>
      </c>
    </row>
    <row r="1265" spans="1:5" x14ac:dyDescent="0.25">
      <c r="A1265">
        <v>3517</v>
      </c>
      <c r="B1265" t="s">
        <v>7612</v>
      </c>
      <c r="C1265" t="s">
        <v>7613</v>
      </c>
      <c r="D1265" t="s">
        <v>16</v>
      </c>
      <c r="E1265">
        <v>2947</v>
      </c>
    </row>
    <row r="1266" spans="1:5" x14ac:dyDescent="0.25">
      <c r="A1266">
        <v>3518</v>
      </c>
      <c r="B1266" t="s">
        <v>7614</v>
      </c>
      <c r="C1266" t="s">
        <v>7615</v>
      </c>
      <c r="D1266" t="s">
        <v>16</v>
      </c>
      <c r="E1266">
        <v>2947</v>
      </c>
    </row>
    <row r="1267" spans="1:5" x14ac:dyDescent="0.25">
      <c r="A1267">
        <v>3519</v>
      </c>
      <c r="B1267" t="s">
        <v>7616</v>
      </c>
      <c r="C1267" t="s">
        <v>7617</v>
      </c>
      <c r="D1267" t="s">
        <v>16</v>
      </c>
      <c r="E1267">
        <v>490</v>
      </c>
    </row>
    <row r="1268" spans="1:5" x14ac:dyDescent="0.25">
      <c r="A1268">
        <v>3520</v>
      </c>
      <c r="B1268" t="s">
        <v>7618</v>
      </c>
      <c r="C1268" t="s">
        <v>7619</v>
      </c>
      <c r="D1268" t="s">
        <v>16</v>
      </c>
      <c r="E1268">
        <v>1</v>
      </c>
    </row>
    <row r="1269" spans="1:5" x14ac:dyDescent="0.25">
      <c r="A1269">
        <v>3521</v>
      </c>
      <c r="B1269" t="s">
        <v>7620</v>
      </c>
      <c r="C1269" t="s">
        <v>7621</v>
      </c>
      <c r="D1269" t="s">
        <v>16</v>
      </c>
      <c r="E1269">
        <v>1</v>
      </c>
    </row>
    <row r="1270" spans="1:5" x14ac:dyDescent="0.25">
      <c r="A1270">
        <v>3522</v>
      </c>
      <c r="B1270" t="s">
        <v>7622</v>
      </c>
      <c r="C1270" t="s">
        <v>7623</v>
      </c>
      <c r="D1270" t="s">
        <v>16</v>
      </c>
      <c r="E1270">
        <v>2464</v>
      </c>
    </row>
    <row r="1271" spans="1:5" x14ac:dyDescent="0.25">
      <c r="A1271">
        <v>3523</v>
      </c>
      <c r="B1271" t="s">
        <v>7624</v>
      </c>
      <c r="C1271" t="s">
        <v>7625</v>
      </c>
      <c r="D1271" t="s">
        <v>16</v>
      </c>
      <c r="E1271">
        <v>2464</v>
      </c>
    </row>
    <row r="1272" spans="1:5" x14ac:dyDescent="0.25">
      <c r="A1272">
        <v>3524</v>
      </c>
      <c r="B1272" t="s">
        <v>7626</v>
      </c>
      <c r="C1272" t="s">
        <v>7627</v>
      </c>
      <c r="D1272" t="s">
        <v>16</v>
      </c>
      <c r="E1272">
        <v>2464</v>
      </c>
    </row>
    <row r="1273" spans="1:5" x14ac:dyDescent="0.25">
      <c r="A1273">
        <v>3527</v>
      </c>
      <c r="B1273" t="s">
        <v>7628</v>
      </c>
      <c r="C1273" t="s">
        <v>7629</v>
      </c>
      <c r="D1273" t="s">
        <v>16</v>
      </c>
      <c r="E1273">
        <v>3240</v>
      </c>
    </row>
    <row r="1274" spans="1:5" x14ac:dyDescent="0.25">
      <c r="A1274">
        <v>3528</v>
      </c>
      <c r="B1274" t="s">
        <v>7630</v>
      </c>
      <c r="C1274" t="s">
        <v>7631</v>
      </c>
      <c r="D1274" t="s">
        <v>16</v>
      </c>
      <c r="E1274">
        <v>3240</v>
      </c>
    </row>
    <row r="1275" spans="1:5" x14ac:dyDescent="0.25">
      <c r="A1275">
        <v>3529</v>
      </c>
      <c r="B1275" t="s">
        <v>7632</v>
      </c>
      <c r="C1275" t="s">
        <v>7633</v>
      </c>
      <c r="D1275" t="s">
        <v>16</v>
      </c>
      <c r="E1275">
        <v>2223</v>
      </c>
    </row>
    <row r="1276" spans="1:5" x14ac:dyDescent="0.25">
      <c r="A1276">
        <v>3530</v>
      </c>
      <c r="B1276" t="s">
        <v>7634</v>
      </c>
      <c r="C1276" t="s">
        <v>7635</v>
      </c>
      <c r="D1276" t="s">
        <v>16</v>
      </c>
      <c r="E1276">
        <v>2223</v>
      </c>
    </row>
    <row r="1277" spans="1:5" x14ac:dyDescent="0.25">
      <c r="A1277">
        <v>3534</v>
      </c>
      <c r="B1277" t="s">
        <v>7636</v>
      </c>
      <c r="C1277" t="s">
        <v>7637</v>
      </c>
      <c r="D1277" t="s">
        <v>16</v>
      </c>
      <c r="E1277">
        <v>3500</v>
      </c>
    </row>
    <row r="1278" spans="1:5" x14ac:dyDescent="0.25">
      <c r="A1278">
        <v>3535</v>
      </c>
      <c r="B1278" t="s">
        <v>7638</v>
      </c>
      <c r="C1278" t="s">
        <v>7639</v>
      </c>
      <c r="D1278" t="s">
        <v>16</v>
      </c>
      <c r="E1278">
        <v>3500</v>
      </c>
    </row>
    <row r="1279" spans="1:5" x14ac:dyDescent="0.25">
      <c r="A1279">
        <v>3536</v>
      </c>
      <c r="B1279" t="s">
        <v>7640</v>
      </c>
      <c r="C1279" t="s">
        <v>7641</v>
      </c>
      <c r="D1279" t="s">
        <v>16</v>
      </c>
      <c r="E1279">
        <v>3500</v>
      </c>
    </row>
    <row r="1280" spans="1:5" x14ac:dyDescent="0.25">
      <c r="A1280">
        <v>3537</v>
      </c>
      <c r="B1280" t="s">
        <v>7642</v>
      </c>
      <c r="C1280" t="s">
        <v>16</v>
      </c>
      <c r="D1280" t="s">
        <v>13181</v>
      </c>
      <c r="E1280">
        <v>417</v>
      </c>
    </row>
    <row r="1281" spans="1:5" x14ac:dyDescent="0.25">
      <c r="A1281">
        <v>3540</v>
      </c>
      <c r="B1281" t="s">
        <v>7643</v>
      </c>
      <c r="C1281" t="s">
        <v>7644</v>
      </c>
      <c r="D1281" t="s">
        <v>16</v>
      </c>
      <c r="E1281">
        <v>3499</v>
      </c>
    </row>
    <row r="1282" spans="1:5" x14ac:dyDescent="0.25">
      <c r="A1282">
        <v>3541</v>
      </c>
      <c r="B1282" t="s">
        <v>16</v>
      </c>
      <c r="C1282" t="s">
        <v>16</v>
      </c>
      <c r="D1282" t="s">
        <v>16</v>
      </c>
      <c r="E1282">
        <v>3338</v>
      </c>
    </row>
    <row r="1283" spans="1:5" x14ac:dyDescent="0.25">
      <c r="A1283">
        <v>3543</v>
      </c>
      <c r="B1283" t="s">
        <v>7645</v>
      </c>
      <c r="C1283" t="s">
        <v>7646</v>
      </c>
      <c r="D1283" t="s">
        <v>7646</v>
      </c>
      <c r="E1283">
        <v>3542</v>
      </c>
    </row>
    <row r="1284" spans="1:5" x14ac:dyDescent="0.25">
      <c r="A1284">
        <v>3545</v>
      </c>
      <c r="B1284" t="s">
        <v>7647</v>
      </c>
      <c r="C1284" t="s">
        <v>7648</v>
      </c>
      <c r="D1284" t="s">
        <v>16</v>
      </c>
      <c r="E1284">
        <v>3048</v>
      </c>
    </row>
    <row r="1285" spans="1:5" x14ac:dyDescent="0.25">
      <c r="A1285">
        <v>3546</v>
      </c>
      <c r="B1285" t="s">
        <v>7632</v>
      </c>
      <c r="C1285" t="s">
        <v>7633</v>
      </c>
      <c r="D1285" t="s">
        <v>16</v>
      </c>
      <c r="E1285">
        <v>3048</v>
      </c>
    </row>
    <row r="1286" spans="1:5" x14ac:dyDescent="0.25">
      <c r="A1286">
        <v>3548</v>
      </c>
      <c r="B1286" t="s">
        <v>7649</v>
      </c>
      <c r="C1286" t="s">
        <v>7650</v>
      </c>
      <c r="D1286" t="s">
        <v>16</v>
      </c>
      <c r="E1286">
        <v>3336</v>
      </c>
    </row>
    <row r="1287" spans="1:5" x14ac:dyDescent="0.25">
      <c r="A1287">
        <v>3549</v>
      </c>
      <c r="B1287" t="s">
        <v>7651</v>
      </c>
      <c r="C1287" t="s">
        <v>7652</v>
      </c>
      <c r="D1287" t="s">
        <v>16</v>
      </c>
      <c r="E1287">
        <v>3336</v>
      </c>
    </row>
    <row r="1288" spans="1:5" x14ac:dyDescent="0.25">
      <c r="A1288">
        <v>3550</v>
      </c>
      <c r="B1288" t="s">
        <v>7653</v>
      </c>
      <c r="C1288" t="s">
        <v>7654</v>
      </c>
      <c r="D1288" t="s">
        <v>16</v>
      </c>
      <c r="E1288">
        <v>3231</v>
      </c>
    </row>
    <row r="1289" spans="1:5" x14ac:dyDescent="0.25">
      <c r="A1289">
        <v>3551</v>
      </c>
      <c r="B1289" t="s">
        <v>844</v>
      </c>
      <c r="C1289" t="s">
        <v>7655</v>
      </c>
      <c r="D1289" t="s">
        <v>16</v>
      </c>
      <c r="E1289">
        <v>3231</v>
      </c>
    </row>
    <row r="1290" spans="1:5" x14ac:dyDescent="0.25">
      <c r="A1290">
        <v>3552</v>
      </c>
      <c r="B1290" t="s">
        <v>7656</v>
      </c>
      <c r="C1290" t="s">
        <v>7657</v>
      </c>
      <c r="D1290" t="s">
        <v>16</v>
      </c>
      <c r="E1290">
        <v>2227</v>
      </c>
    </row>
    <row r="1291" spans="1:5" x14ac:dyDescent="0.25">
      <c r="A1291">
        <v>3553</v>
      </c>
      <c r="B1291" t="s">
        <v>7658</v>
      </c>
      <c r="C1291" t="s">
        <v>7659</v>
      </c>
      <c r="D1291" t="s">
        <v>16</v>
      </c>
      <c r="E1291">
        <v>2227</v>
      </c>
    </row>
    <row r="1292" spans="1:5" x14ac:dyDescent="0.25">
      <c r="A1292">
        <v>3554</v>
      </c>
      <c r="B1292" t="s">
        <v>7660</v>
      </c>
      <c r="C1292" t="s">
        <v>7661</v>
      </c>
      <c r="D1292" t="s">
        <v>16</v>
      </c>
      <c r="E1292">
        <v>2227</v>
      </c>
    </row>
    <row r="1293" spans="1:5" x14ac:dyDescent="0.25">
      <c r="A1293">
        <v>3555</v>
      </c>
      <c r="B1293" t="s">
        <v>7662</v>
      </c>
      <c r="C1293" t="s">
        <v>7663</v>
      </c>
      <c r="D1293" t="s">
        <v>16</v>
      </c>
      <c r="E1293">
        <v>3231</v>
      </c>
    </row>
    <row r="1294" spans="1:5" x14ac:dyDescent="0.25">
      <c r="A1294">
        <v>3557</v>
      </c>
      <c r="B1294" t="s">
        <v>7664</v>
      </c>
      <c r="C1294" t="s">
        <v>7665</v>
      </c>
      <c r="D1294" t="s">
        <v>7666</v>
      </c>
      <c r="E1294">
        <v>3556</v>
      </c>
    </row>
    <row r="1295" spans="1:5" x14ac:dyDescent="0.25">
      <c r="A1295">
        <v>3559</v>
      </c>
      <c r="B1295" t="s">
        <v>2096</v>
      </c>
      <c r="C1295" t="s">
        <v>16</v>
      </c>
      <c r="D1295" t="s">
        <v>16</v>
      </c>
      <c r="E1295">
        <v>3558</v>
      </c>
    </row>
    <row r="1296" spans="1:5" x14ac:dyDescent="0.25">
      <c r="A1296">
        <v>3560</v>
      </c>
      <c r="B1296" t="s">
        <v>7667</v>
      </c>
      <c r="C1296" t="s">
        <v>16</v>
      </c>
      <c r="D1296" t="s">
        <v>7668</v>
      </c>
      <c r="E1296">
        <v>977</v>
      </c>
    </row>
    <row r="1297" spans="1:5" x14ac:dyDescent="0.25">
      <c r="A1297">
        <v>3562</v>
      </c>
      <c r="B1297" t="s">
        <v>7669</v>
      </c>
      <c r="C1297" t="s">
        <v>7670</v>
      </c>
      <c r="D1297" t="s">
        <v>16</v>
      </c>
      <c r="E1297">
        <v>3133</v>
      </c>
    </row>
    <row r="1298" spans="1:5" x14ac:dyDescent="0.25">
      <c r="A1298">
        <v>3563</v>
      </c>
      <c r="B1298" t="s">
        <v>7671</v>
      </c>
      <c r="C1298" t="s">
        <v>7672</v>
      </c>
      <c r="D1298" t="s">
        <v>16</v>
      </c>
      <c r="E1298">
        <v>3408</v>
      </c>
    </row>
    <row r="1299" spans="1:5" x14ac:dyDescent="0.25">
      <c r="A1299">
        <v>3566</v>
      </c>
      <c r="B1299" t="s">
        <v>7673</v>
      </c>
      <c r="C1299" t="s">
        <v>7674</v>
      </c>
      <c r="D1299" t="s">
        <v>16</v>
      </c>
      <c r="E1299">
        <v>3230</v>
      </c>
    </row>
    <row r="1300" spans="1:5" x14ac:dyDescent="0.25">
      <c r="A1300">
        <v>3571</v>
      </c>
      <c r="B1300" t="s">
        <v>7675</v>
      </c>
      <c r="C1300" t="s">
        <v>7676</v>
      </c>
      <c r="D1300" t="s">
        <v>7677</v>
      </c>
      <c r="E1300">
        <v>3570</v>
      </c>
    </row>
    <row r="1301" spans="1:5" x14ac:dyDescent="0.25">
      <c r="A1301">
        <v>3572</v>
      </c>
      <c r="B1301" t="s">
        <v>7678</v>
      </c>
      <c r="C1301" t="s">
        <v>7679</v>
      </c>
      <c r="D1301" t="s">
        <v>6272</v>
      </c>
      <c r="E1301">
        <v>3140</v>
      </c>
    </row>
    <row r="1302" spans="1:5" x14ac:dyDescent="0.25">
      <c r="A1302">
        <v>3577</v>
      </c>
      <c r="B1302" t="s">
        <v>7680</v>
      </c>
      <c r="C1302" t="s">
        <v>16</v>
      </c>
      <c r="D1302" t="s">
        <v>16</v>
      </c>
      <c r="E1302">
        <v>2296</v>
      </c>
    </row>
    <row r="1303" spans="1:5" x14ac:dyDescent="0.25">
      <c r="A1303">
        <v>3579</v>
      </c>
      <c r="B1303" t="s">
        <v>7681</v>
      </c>
      <c r="C1303" t="s">
        <v>7682</v>
      </c>
      <c r="D1303" t="s">
        <v>16</v>
      </c>
      <c r="E1303">
        <v>3122</v>
      </c>
    </row>
    <row r="1304" spans="1:5" x14ac:dyDescent="0.25">
      <c r="A1304">
        <v>3580</v>
      </c>
      <c r="B1304" t="s">
        <v>7683</v>
      </c>
      <c r="C1304" t="s">
        <v>7684</v>
      </c>
      <c r="D1304" t="s">
        <v>16</v>
      </c>
      <c r="E1304">
        <v>3122</v>
      </c>
    </row>
    <row r="1305" spans="1:5" x14ac:dyDescent="0.25">
      <c r="A1305">
        <v>3584</v>
      </c>
      <c r="B1305" t="s">
        <v>7685</v>
      </c>
      <c r="C1305" t="s">
        <v>16</v>
      </c>
      <c r="D1305" t="s">
        <v>7686</v>
      </c>
      <c r="E1305">
        <v>3583</v>
      </c>
    </row>
    <row r="1306" spans="1:5" x14ac:dyDescent="0.25">
      <c r="A1306">
        <v>3588</v>
      </c>
      <c r="B1306" t="s">
        <v>7722</v>
      </c>
      <c r="C1306" t="s">
        <v>7723</v>
      </c>
      <c r="D1306" t="s">
        <v>16</v>
      </c>
      <c r="E1306">
        <v>3347</v>
      </c>
    </row>
    <row r="1307" spans="1:5" x14ac:dyDescent="0.25">
      <c r="A1307">
        <v>3589</v>
      </c>
      <c r="B1307" t="s">
        <v>7724</v>
      </c>
      <c r="C1307" t="s">
        <v>7725</v>
      </c>
      <c r="D1307" t="s">
        <v>16</v>
      </c>
      <c r="E1307">
        <v>3347</v>
      </c>
    </row>
    <row r="1308" spans="1:5" x14ac:dyDescent="0.25">
      <c r="A1308">
        <v>3591</v>
      </c>
      <c r="B1308" t="s">
        <v>7726</v>
      </c>
      <c r="C1308" t="s">
        <v>16</v>
      </c>
      <c r="D1308" t="s">
        <v>7727</v>
      </c>
      <c r="E1308">
        <v>3590</v>
      </c>
    </row>
    <row r="1309" spans="1:5" x14ac:dyDescent="0.25">
      <c r="A1309">
        <v>3593</v>
      </c>
      <c r="B1309" t="s">
        <v>7764</v>
      </c>
      <c r="C1309" t="s">
        <v>16</v>
      </c>
      <c r="D1309" t="s">
        <v>7765</v>
      </c>
      <c r="E1309">
        <v>438</v>
      </c>
    </row>
    <row r="1310" spans="1:5" x14ac:dyDescent="0.25">
      <c r="A1310">
        <v>3594</v>
      </c>
      <c r="B1310" t="s">
        <v>845</v>
      </c>
      <c r="C1310" t="s">
        <v>16</v>
      </c>
      <c r="D1310" t="s">
        <v>7766</v>
      </c>
      <c r="E1310">
        <v>1068</v>
      </c>
    </row>
    <row r="1311" spans="1:5" x14ac:dyDescent="0.25">
      <c r="A1311">
        <v>3598</v>
      </c>
      <c r="B1311" t="s">
        <v>7767</v>
      </c>
      <c r="C1311" t="s">
        <v>16</v>
      </c>
      <c r="D1311" t="s">
        <v>7768</v>
      </c>
      <c r="E1311">
        <v>3597</v>
      </c>
    </row>
    <row r="1312" spans="1:5" x14ac:dyDescent="0.25">
      <c r="A1312">
        <v>3603</v>
      </c>
      <c r="B1312" t="s">
        <v>7769</v>
      </c>
      <c r="C1312" t="s">
        <v>7770</v>
      </c>
      <c r="D1312" t="s">
        <v>16</v>
      </c>
      <c r="E1312">
        <v>3573</v>
      </c>
    </row>
    <row r="1313" spans="1:5" x14ac:dyDescent="0.25">
      <c r="A1313">
        <v>3604</v>
      </c>
      <c r="B1313" t="s">
        <v>7771</v>
      </c>
      <c r="C1313" t="s">
        <v>16</v>
      </c>
      <c r="D1313" t="s">
        <v>7772</v>
      </c>
      <c r="E1313">
        <v>434</v>
      </c>
    </row>
    <row r="1314" spans="1:5" x14ac:dyDescent="0.25">
      <c r="A1314">
        <v>3606</v>
      </c>
      <c r="B1314" t="s">
        <v>7773</v>
      </c>
      <c r="C1314" t="s">
        <v>16</v>
      </c>
      <c r="D1314" t="s">
        <v>7774</v>
      </c>
      <c r="E1314">
        <v>328</v>
      </c>
    </row>
    <row r="1315" spans="1:5" x14ac:dyDescent="0.25">
      <c r="A1315">
        <v>3608</v>
      </c>
      <c r="B1315" t="s">
        <v>1212</v>
      </c>
      <c r="C1315" t="s">
        <v>16</v>
      </c>
      <c r="D1315" t="s">
        <v>7775</v>
      </c>
      <c r="E1315">
        <v>3590</v>
      </c>
    </row>
    <row r="1316" spans="1:5" x14ac:dyDescent="0.25">
      <c r="A1316">
        <v>3609</v>
      </c>
      <c r="B1316" t="s">
        <v>7776</v>
      </c>
      <c r="C1316" t="s">
        <v>16</v>
      </c>
      <c r="D1316" t="s">
        <v>7777</v>
      </c>
      <c r="E1316">
        <v>157</v>
      </c>
    </row>
    <row r="1317" spans="1:5" x14ac:dyDescent="0.25">
      <c r="A1317">
        <v>3611</v>
      </c>
      <c r="B1317" t="s">
        <v>7778</v>
      </c>
      <c r="C1317" t="s">
        <v>16</v>
      </c>
      <c r="D1317" t="s">
        <v>7779</v>
      </c>
      <c r="E1317">
        <v>3610</v>
      </c>
    </row>
    <row r="1318" spans="1:5" x14ac:dyDescent="0.25">
      <c r="A1318">
        <v>3613</v>
      </c>
      <c r="B1318" t="s">
        <v>7780</v>
      </c>
      <c r="C1318" t="s">
        <v>16</v>
      </c>
      <c r="D1318" t="s">
        <v>7781</v>
      </c>
      <c r="E1318">
        <v>3612</v>
      </c>
    </row>
    <row r="1319" spans="1:5" x14ac:dyDescent="0.25">
      <c r="A1319">
        <v>3617</v>
      </c>
      <c r="B1319" t="s">
        <v>7782</v>
      </c>
      <c r="C1319" t="s">
        <v>16</v>
      </c>
      <c r="D1319" t="s">
        <v>7937</v>
      </c>
      <c r="E1319">
        <v>3116</v>
      </c>
    </row>
    <row r="1320" spans="1:5" x14ac:dyDescent="0.25">
      <c r="A1320">
        <v>3620</v>
      </c>
      <c r="B1320" t="s">
        <v>7783</v>
      </c>
      <c r="C1320" t="s">
        <v>7784</v>
      </c>
      <c r="D1320" t="s">
        <v>16</v>
      </c>
      <c r="E1320">
        <v>3619</v>
      </c>
    </row>
    <row r="1321" spans="1:5" x14ac:dyDescent="0.25">
      <c r="A1321">
        <v>3621</v>
      </c>
      <c r="B1321" t="s">
        <v>7783</v>
      </c>
      <c r="C1321" t="s">
        <v>7785</v>
      </c>
      <c r="D1321" t="s">
        <v>16</v>
      </c>
      <c r="E1321">
        <v>3619</v>
      </c>
    </row>
    <row r="1322" spans="1:5" x14ac:dyDescent="0.25">
      <c r="A1322">
        <v>3624</v>
      </c>
      <c r="B1322" t="s">
        <v>7155</v>
      </c>
      <c r="C1322" t="s">
        <v>16</v>
      </c>
      <c r="D1322" t="s">
        <v>7909</v>
      </c>
      <c r="E1322">
        <v>3455</v>
      </c>
    </row>
    <row r="1323" spans="1:5" x14ac:dyDescent="0.25">
      <c r="A1323">
        <v>3625</v>
      </c>
      <c r="B1323" t="s">
        <v>7910</v>
      </c>
      <c r="C1323" t="s">
        <v>7911</v>
      </c>
      <c r="D1323" t="s">
        <v>16</v>
      </c>
      <c r="E1323">
        <v>3622</v>
      </c>
    </row>
    <row r="1324" spans="1:5" x14ac:dyDescent="0.25">
      <c r="A1324">
        <v>3627</v>
      </c>
      <c r="B1324" t="s">
        <v>7912</v>
      </c>
      <c r="C1324" t="s">
        <v>16</v>
      </c>
      <c r="D1324" t="s">
        <v>7913</v>
      </c>
      <c r="E1324">
        <v>106</v>
      </c>
    </row>
    <row r="1325" spans="1:5" x14ac:dyDescent="0.25">
      <c r="A1325">
        <v>3628</v>
      </c>
      <c r="B1325" t="s">
        <v>7592</v>
      </c>
      <c r="C1325" t="s">
        <v>7593</v>
      </c>
      <c r="D1325" t="s">
        <v>16</v>
      </c>
      <c r="E1325">
        <v>447</v>
      </c>
    </row>
    <row r="1326" spans="1:5" x14ac:dyDescent="0.25">
      <c r="A1326">
        <v>3630</v>
      </c>
      <c r="B1326" t="s">
        <v>7914</v>
      </c>
      <c r="C1326" t="s">
        <v>16</v>
      </c>
      <c r="D1326" t="s">
        <v>7915</v>
      </c>
      <c r="E1326">
        <v>3629</v>
      </c>
    </row>
    <row r="1327" spans="1:5" x14ac:dyDescent="0.25">
      <c r="A1327">
        <v>3631</v>
      </c>
      <c r="B1327" t="s">
        <v>7916</v>
      </c>
      <c r="C1327" t="s">
        <v>16</v>
      </c>
      <c r="D1327" t="s">
        <v>16</v>
      </c>
      <c r="E1327">
        <v>3140</v>
      </c>
    </row>
    <row r="1328" spans="1:5" x14ac:dyDescent="0.25">
      <c r="A1328">
        <v>3634</v>
      </c>
      <c r="B1328" t="s">
        <v>7917</v>
      </c>
      <c r="C1328" t="s">
        <v>7918</v>
      </c>
      <c r="D1328" t="s">
        <v>16</v>
      </c>
      <c r="E1328">
        <v>3633</v>
      </c>
    </row>
    <row r="1329" spans="1:5" x14ac:dyDescent="0.25">
      <c r="A1329">
        <v>3636</v>
      </c>
      <c r="B1329" t="s">
        <v>6627</v>
      </c>
      <c r="C1329" t="s">
        <v>16</v>
      </c>
      <c r="D1329" t="s">
        <v>6628</v>
      </c>
      <c r="E1329">
        <v>3635</v>
      </c>
    </row>
    <row r="1330" spans="1:5" x14ac:dyDescent="0.25">
      <c r="A1330">
        <v>3640</v>
      </c>
      <c r="B1330" t="s">
        <v>4482</v>
      </c>
      <c r="C1330" t="s">
        <v>16</v>
      </c>
      <c r="D1330" t="s">
        <v>630</v>
      </c>
      <c r="E1330">
        <v>3639</v>
      </c>
    </row>
    <row r="1331" spans="1:5" x14ac:dyDescent="0.25">
      <c r="A1331">
        <v>3642</v>
      </c>
      <c r="B1331" t="s">
        <v>7938</v>
      </c>
      <c r="C1331" t="s">
        <v>7939</v>
      </c>
      <c r="D1331" t="s">
        <v>7940</v>
      </c>
      <c r="E1331">
        <v>3641</v>
      </c>
    </row>
    <row r="1332" spans="1:5" x14ac:dyDescent="0.25">
      <c r="A1332">
        <v>3644</v>
      </c>
      <c r="B1332" t="s">
        <v>9624</v>
      </c>
      <c r="C1332" t="s">
        <v>16</v>
      </c>
      <c r="D1332" t="s">
        <v>7941</v>
      </c>
      <c r="E1332">
        <v>3643</v>
      </c>
    </row>
    <row r="1333" spans="1:5" x14ac:dyDescent="0.25">
      <c r="A1333">
        <v>3646</v>
      </c>
      <c r="B1333" t="s">
        <v>7942</v>
      </c>
      <c r="C1333" t="s">
        <v>16</v>
      </c>
      <c r="D1333" t="s">
        <v>9625</v>
      </c>
      <c r="E1333">
        <v>3645</v>
      </c>
    </row>
    <row r="1334" spans="1:5" x14ac:dyDescent="0.25">
      <c r="A1334">
        <v>3648</v>
      </c>
      <c r="B1334" t="s">
        <v>7943</v>
      </c>
      <c r="C1334" t="s">
        <v>7944</v>
      </c>
      <c r="D1334" t="s">
        <v>7945</v>
      </c>
      <c r="E1334">
        <v>3647</v>
      </c>
    </row>
    <row r="1335" spans="1:5" x14ac:dyDescent="0.25">
      <c r="A1335">
        <v>3649</v>
      </c>
      <c r="B1335" t="s">
        <v>7946</v>
      </c>
      <c r="C1335" t="s">
        <v>7947</v>
      </c>
      <c r="D1335" t="s">
        <v>16</v>
      </c>
      <c r="E1335">
        <v>1000</v>
      </c>
    </row>
    <row r="1336" spans="1:5" x14ac:dyDescent="0.25">
      <c r="A1336">
        <v>3650</v>
      </c>
      <c r="B1336" t="s">
        <v>7948</v>
      </c>
      <c r="C1336" t="s">
        <v>16</v>
      </c>
      <c r="D1336" t="s">
        <v>7949</v>
      </c>
      <c r="E1336">
        <v>106</v>
      </c>
    </row>
    <row r="1337" spans="1:5" x14ac:dyDescent="0.25">
      <c r="A1337">
        <v>3651</v>
      </c>
      <c r="B1337" t="s">
        <v>7950</v>
      </c>
      <c r="C1337" t="s">
        <v>7951</v>
      </c>
      <c r="D1337" t="s">
        <v>16</v>
      </c>
      <c r="E1337">
        <v>2238</v>
      </c>
    </row>
    <row r="1338" spans="1:5" x14ac:dyDescent="0.25">
      <c r="A1338">
        <v>3653</v>
      </c>
      <c r="B1338" t="s">
        <v>7983</v>
      </c>
      <c r="C1338" t="s">
        <v>16</v>
      </c>
      <c r="D1338" t="s">
        <v>6272</v>
      </c>
      <c r="E1338">
        <v>3140</v>
      </c>
    </row>
    <row r="1339" spans="1:5" x14ac:dyDescent="0.25">
      <c r="A1339">
        <v>3654</v>
      </c>
      <c r="B1339" t="s">
        <v>7984</v>
      </c>
      <c r="C1339" t="s">
        <v>7985</v>
      </c>
      <c r="D1339" t="s">
        <v>7986</v>
      </c>
      <c r="E1339">
        <v>390</v>
      </c>
    </row>
    <row r="1340" spans="1:5" x14ac:dyDescent="0.25">
      <c r="A1340">
        <v>3660</v>
      </c>
      <c r="B1340" t="s">
        <v>1069</v>
      </c>
      <c r="C1340" t="s">
        <v>16</v>
      </c>
      <c r="D1340" t="s">
        <v>8055</v>
      </c>
      <c r="E1340">
        <v>3659</v>
      </c>
    </row>
    <row r="1341" spans="1:5" x14ac:dyDescent="0.25">
      <c r="A1341">
        <v>3661</v>
      </c>
      <c r="B1341" t="s">
        <v>8056</v>
      </c>
      <c r="C1341" t="s">
        <v>16</v>
      </c>
      <c r="D1341" t="s">
        <v>8057</v>
      </c>
      <c r="E1341">
        <v>3659</v>
      </c>
    </row>
    <row r="1342" spans="1:5" x14ac:dyDescent="0.25">
      <c r="A1342">
        <v>3662</v>
      </c>
      <c r="B1342" t="s">
        <v>8058</v>
      </c>
      <c r="C1342" t="s">
        <v>16</v>
      </c>
      <c r="D1342" t="s">
        <v>16</v>
      </c>
      <c r="E1342">
        <v>1029</v>
      </c>
    </row>
    <row r="1343" spans="1:5" x14ac:dyDescent="0.25">
      <c r="A1343">
        <v>3663</v>
      </c>
      <c r="B1343" t="s">
        <v>8059</v>
      </c>
      <c r="C1343" t="s">
        <v>16</v>
      </c>
      <c r="D1343" t="s">
        <v>8060</v>
      </c>
      <c r="E1343">
        <v>1029</v>
      </c>
    </row>
    <row r="1344" spans="1:5" x14ac:dyDescent="0.25">
      <c r="A1344">
        <v>3669</v>
      </c>
      <c r="B1344" t="s">
        <v>8061</v>
      </c>
      <c r="C1344" t="s">
        <v>16</v>
      </c>
      <c r="D1344" t="s">
        <v>8062</v>
      </c>
      <c r="E1344">
        <v>168</v>
      </c>
    </row>
    <row r="1345" spans="1:5" x14ac:dyDescent="0.25">
      <c r="A1345">
        <v>3671</v>
      </c>
      <c r="B1345" t="s">
        <v>8063</v>
      </c>
      <c r="C1345" t="s">
        <v>16</v>
      </c>
      <c r="D1345" t="s">
        <v>8064</v>
      </c>
      <c r="E1345">
        <v>3670</v>
      </c>
    </row>
    <row r="1346" spans="1:5" x14ac:dyDescent="0.25">
      <c r="A1346">
        <v>3674</v>
      </c>
      <c r="B1346" t="s">
        <v>1005</v>
      </c>
      <c r="C1346" t="s">
        <v>16</v>
      </c>
      <c r="D1346" t="s">
        <v>9626</v>
      </c>
      <c r="E1346">
        <v>3673</v>
      </c>
    </row>
    <row r="1347" spans="1:5" x14ac:dyDescent="0.25">
      <c r="A1347">
        <v>3678</v>
      </c>
      <c r="B1347" t="s">
        <v>9627</v>
      </c>
      <c r="C1347" t="s">
        <v>9628</v>
      </c>
      <c r="D1347" t="s">
        <v>9629</v>
      </c>
      <c r="E1347">
        <v>3676</v>
      </c>
    </row>
    <row r="1348" spans="1:5" x14ac:dyDescent="0.25">
      <c r="A1348">
        <v>3680</v>
      </c>
      <c r="B1348" t="s">
        <v>9630</v>
      </c>
      <c r="C1348" t="s">
        <v>16</v>
      </c>
      <c r="D1348" t="s">
        <v>9631</v>
      </c>
      <c r="E1348">
        <v>3679</v>
      </c>
    </row>
    <row r="1349" spans="1:5" x14ac:dyDescent="0.25">
      <c r="A1349">
        <v>3682</v>
      </c>
      <c r="B1349" t="s">
        <v>9632</v>
      </c>
      <c r="C1349" t="s">
        <v>9633</v>
      </c>
      <c r="D1349" t="s">
        <v>9634</v>
      </c>
      <c r="E1349">
        <v>3681</v>
      </c>
    </row>
    <row r="1350" spans="1:5" x14ac:dyDescent="0.25">
      <c r="A1350">
        <v>3683</v>
      </c>
      <c r="B1350" t="s">
        <v>315</v>
      </c>
      <c r="C1350" t="s">
        <v>9635</v>
      </c>
      <c r="D1350" t="s">
        <v>9636</v>
      </c>
      <c r="E1350">
        <v>3681</v>
      </c>
    </row>
    <row r="1351" spans="1:5" x14ac:dyDescent="0.25">
      <c r="A1351">
        <v>3685</v>
      </c>
      <c r="B1351" t="s">
        <v>125</v>
      </c>
      <c r="C1351" t="s">
        <v>16</v>
      </c>
      <c r="D1351" t="s">
        <v>9637</v>
      </c>
      <c r="E1351">
        <v>3684</v>
      </c>
    </row>
    <row r="1352" spans="1:5" x14ac:dyDescent="0.25">
      <c r="A1352">
        <v>3687</v>
      </c>
      <c r="B1352" t="s">
        <v>9638</v>
      </c>
      <c r="C1352" t="s">
        <v>16</v>
      </c>
      <c r="D1352" t="s">
        <v>9639</v>
      </c>
      <c r="E1352">
        <v>3686</v>
      </c>
    </row>
    <row r="1353" spans="1:5" x14ac:dyDescent="0.25">
      <c r="A1353">
        <v>3689</v>
      </c>
      <c r="B1353" t="s">
        <v>9640</v>
      </c>
      <c r="C1353" t="s">
        <v>9641</v>
      </c>
      <c r="D1353" t="s">
        <v>16</v>
      </c>
      <c r="E1353">
        <v>3688</v>
      </c>
    </row>
    <row r="1354" spans="1:5" x14ac:dyDescent="0.25">
      <c r="A1354">
        <v>3692</v>
      </c>
      <c r="B1354" t="s">
        <v>9642</v>
      </c>
      <c r="C1354" t="s">
        <v>16</v>
      </c>
      <c r="D1354" t="s">
        <v>9643</v>
      </c>
      <c r="E1354">
        <v>3691</v>
      </c>
    </row>
    <row r="1355" spans="1:5" x14ac:dyDescent="0.25">
      <c r="A1355">
        <v>3694</v>
      </c>
      <c r="B1355" t="s">
        <v>9644</v>
      </c>
      <c r="C1355" t="s">
        <v>645</v>
      </c>
      <c r="D1355" t="s">
        <v>9645</v>
      </c>
      <c r="E1355">
        <v>283</v>
      </c>
    </row>
    <row r="1356" spans="1:5" x14ac:dyDescent="0.25">
      <c r="A1356">
        <v>3696</v>
      </c>
      <c r="B1356" t="s">
        <v>9646</v>
      </c>
      <c r="C1356" t="s">
        <v>16</v>
      </c>
      <c r="D1356" t="s">
        <v>13658</v>
      </c>
      <c r="E1356">
        <v>3695</v>
      </c>
    </row>
    <row r="1357" spans="1:5" x14ac:dyDescent="0.25">
      <c r="A1357">
        <v>3699</v>
      </c>
      <c r="B1357" t="s">
        <v>7662</v>
      </c>
      <c r="C1357" t="s">
        <v>7663</v>
      </c>
      <c r="D1357" t="s">
        <v>16</v>
      </c>
      <c r="E1357">
        <v>3698</v>
      </c>
    </row>
    <row r="1358" spans="1:5" x14ac:dyDescent="0.25">
      <c r="A1358">
        <v>3701</v>
      </c>
      <c r="B1358" t="s">
        <v>9647</v>
      </c>
      <c r="C1358" t="s">
        <v>9648</v>
      </c>
      <c r="D1358" t="s">
        <v>9649</v>
      </c>
      <c r="E1358">
        <v>3700</v>
      </c>
    </row>
    <row r="1359" spans="1:5" x14ac:dyDescent="0.25">
      <c r="A1359">
        <v>3702</v>
      </c>
      <c r="B1359" t="s">
        <v>9650</v>
      </c>
      <c r="C1359" t="s">
        <v>9651</v>
      </c>
      <c r="D1359" t="s">
        <v>16</v>
      </c>
      <c r="E1359">
        <v>439</v>
      </c>
    </row>
    <row r="1360" spans="1:5" x14ac:dyDescent="0.25">
      <c r="A1360">
        <v>3703</v>
      </c>
      <c r="B1360" t="s">
        <v>9652</v>
      </c>
      <c r="C1360" t="s">
        <v>9653</v>
      </c>
      <c r="D1360" t="s">
        <v>16</v>
      </c>
      <c r="E1360">
        <v>743</v>
      </c>
    </row>
    <row r="1361" spans="1:5" x14ac:dyDescent="0.25">
      <c r="A1361">
        <v>3705</v>
      </c>
      <c r="B1361" t="s">
        <v>9654</v>
      </c>
      <c r="C1361" t="s">
        <v>9655</v>
      </c>
      <c r="D1361" t="s">
        <v>16</v>
      </c>
      <c r="E1361">
        <v>3704</v>
      </c>
    </row>
    <row r="1362" spans="1:5" x14ac:dyDescent="0.25">
      <c r="A1362">
        <v>3708</v>
      </c>
      <c r="B1362" t="s">
        <v>9656</v>
      </c>
      <c r="C1362" t="s">
        <v>16</v>
      </c>
      <c r="D1362" t="s">
        <v>9657</v>
      </c>
      <c r="E1362">
        <v>424</v>
      </c>
    </row>
    <row r="1363" spans="1:5" x14ac:dyDescent="0.25">
      <c r="A1363">
        <v>3713</v>
      </c>
      <c r="B1363" t="s">
        <v>9658</v>
      </c>
      <c r="C1363" t="s">
        <v>9659</v>
      </c>
      <c r="D1363" t="s">
        <v>9660</v>
      </c>
      <c r="E1363">
        <v>3712</v>
      </c>
    </row>
    <row r="1364" spans="1:5" x14ac:dyDescent="0.25">
      <c r="A1364">
        <v>3714</v>
      </c>
      <c r="B1364" t="s">
        <v>9661</v>
      </c>
      <c r="C1364" t="s">
        <v>9659</v>
      </c>
      <c r="D1364" t="s">
        <v>9662</v>
      </c>
      <c r="E1364">
        <v>3712</v>
      </c>
    </row>
    <row r="1365" spans="1:5" x14ac:dyDescent="0.25">
      <c r="A1365">
        <v>3718</v>
      </c>
      <c r="B1365" t="s">
        <v>9663</v>
      </c>
      <c r="C1365" t="s">
        <v>16</v>
      </c>
      <c r="D1365" t="s">
        <v>9664</v>
      </c>
      <c r="E1365">
        <v>424</v>
      </c>
    </row>
    <row r="1366" spans="1:5" x14ac:dyDescent="0.25">
      <c r="A1366">
        <v>3719</v>
      </c>
      <c r="B1366" t="s">
        <v>9665</v>
      </c>
      <c r="C1366" t="s">
        <v>16</v>
      </c>
      <c r="D1366" t="s">
        <v>16</v>
      </c>
      <c r="E1366">
        <v>443</v>
      </c>
    </row>
    <row r="1367" spans="1:5" x14ac:dyDescent="0.25">
      <c r="A1367">
        <v>3721</v>
      </c>
      <c r="B1367" t="s">
        <v>9666</v>
      </c>
      <c r="C1367" t="s">
        <v>16</v>
      </c>
      <c r="D1367" t="s">
        <v>16</v>
      </c>
      <c r="E1367">
        <v>78</v>
      </c>
    </row>
    <row r="1368" spans="1:5" x14ac:dyDescent="0.25">
      <c r="A1368">
        <v>3722</v>
      </c>
      <c r="B1368" t="s">
        <v>9667</v>
      </c>
      <c r="C1368" t="s">
        <v>16</v>
      </c>
      <c r="D1368" t="s">
        <v>16</v>
      </c>
      <c r="E1368">
        <v>78</v>
      </c>
    </row>
    <row r="1369" spans="1:5" x14ac:dyDescent="0.25">
      <c r="A1369">
        <v>3725</v>
      </c>
      <c r="B1369" t="s">
        <v>9668</v>
      </c>
      <c r="C1369" t="s">
        <v>9669</v>
      </c>
      <c r="D1369" t="s">
        <v>9670</v>
      </c>
      <c r="E1369">
        <v>3724</v>
      </c>
    </row>
    <row r="1370" spans="1:5" x14ac:dyDescent="0.25">
      <c r="A1370">
        <v>3726</v>
      </c>
      <c r="B1370" t="s">
        <v>9656</v>
      </c>
      <c r="C1370" t="s">
        <v>16</v>
      </c>
      <c r="D1370" t="s">
        <v>9657</v>
      </c>
      <c r="E1370">
        <v>2296</v>
      </c>
    </row>
    <row r="1371" spans="1:5" x14ac:dyDescent="0.25">
      <c r="A1371">
        <v>3728</v>
      </c>
      <c r="B1371" t="s">
        <v>9671</v>
      </c>
      <c r="C1371" t="s">
        <v>16</v>
      </c>
      <c r="D1371" t="s">
        <v>9672</v>
      </c>
      <c r="E1371">
        <v>3727</v>
      </c>
    </row>
    <row r="1372" spans="1:5" x14ac:dyDescent="0.25">
      <c r="A1372">
        <v>3729</v>
      </c>
      <c r="B1372" t="s">
        <v>1198</v>
      </c>
      <c r="C1372" t="s">
        <v>16</v>
      </c>
      <c r="D1372" t="s">
        <v>1240</v>
      </c>
      <c r="E1372">
        <v>3670</v>
      </c>
    </row>
    <row r="1373" spans="1:5" x14ac:dyDescent="0.25">
      <c r="A1373">
        <v>3732</v>
      </c>
      <c r="B1373" t="s">
        <v>9673</v>
      </c>
      <c r="C1373" t="s">
        <v>16</v>
      </c>
      <c r="D1373" t="s">
        <v>9674</v>
      </c>
      <c r="E1373">
        <v>3618</v>
      </c>
    </row>
    <row r="1374" spans="1:5" x14ac:dyDescent="0.25">
      <c r="A1374">
        <v>3733</v>
      </c>
      <c r="B1374" t="s">
        <v>9675</v>
      </c>
      <c r="C1374" t="s">
        <v>9676</v>
      </c>
      <c r="D1374" t="s">
        <v>16</v>
      </c>
      <c r="E1374">
        <v>3618</v>
      </c>
    </row>
    <row r="1375" spans="1:5" x14ac:dyDescent="0.25">
      <c r="A1375">
        <v>3734</v>
      </c>
      <c r="B1375" t="s">
        <v>9677</v>
      </c>
      <c r="C1375" t="s">
        <v>9678</v>
      </c>
      <c r="D1375" t="s">
        <v>16</v>
      </c>
      <c r="E1375">
        <v>3618</v>
      </c>
    </row>
    <row r="1376" spans="1:5" x14ac:dyDescent="0.25">
      <c r="A1376">
        <v>3736</v>
      </c>
      <c r="B1376" t="s">
        <v>9679</v>
      </c>
      <c r="C1376" t="s">
        <v>16</v>
      </c>
      <c r="D1376" t="s">
        <v>16</v>
      </c>
      <c r="E1376">
        <v>3735</v>
      </c>
    </row>
    <row r="1377" spans="1:5" x14ac:dyDescent="0.25">
      <c r="A1377">
        <v>3738</v>
      </c>
      <c r="B1377" t="s">
        <v>2185</v>
      </c>
      <c r="C1377" t="s">
        <v>16</v>
      </c>
      <c r="D1377" t="s">
        <v>9680</v>
      </c>
      <c r="E1377">
        <v>3737</v>
      </c>
    </row>
    <row r="1378" spans="1:5" x14ac:dyDescent="0.25">
      <c r="A1378">
        <v>3739</v>
      </c>
      <c r="B1378" t="s">
        <v>9681</v>
      </c>
      <c r="C1378" t="s">
        <v>7153</v>
      </c>
      <c r="D1378" t="s">
        <v>16</v>
      </c>
      <c r="E1378">
        <v>147</v>
      </c>
    </row>
    <row r="1379" spans="1:5" x14ac:dyDescent="0.25">
      <c r="A1379">
        <v>3740</v>
      </c>
      <c r="B1379" t="s">
        <v>9682</v>
      </c>
      <c r="C1379" t="s">
        <v>16</v>
      </c>
      <c r="D1379" t="s">
        <v>16</v>
      </c>
      <c r="E1379">
        <v>2765</v>
      </c>
    </row>
    <row r="1380" spans="1:5" x14ac:dyDescent="0.25">
      <c r="A1380">
        <v>3741</v>
      </c>
      <c r="B1380" t="s">
        <v>9683</v>
      </c>
      <c r="C1380" t="s">
        <v>9684</v>
      </c>
      <c r="D1380" t="s">
        <v>16</v>
      </c>
      <c r="E1380">
        <v>455</v>
      </c>
    </row>
    <row r="1381" spans="1:5" x14ac:dyDescent="0.25">
      <c r="A1381">
        <v>3743</v>
      </c>
      <c r="B1381" t="s">
        <v>9685</v>
      </c>
      <c r="C1381" t="s">
        <v>16</v>
      </c>
      <c r="D1381" t="s">
        <v>16</v>
      </c>
      <c r="E1381">
        <v>2296</v>
      </c>
    </row>
    <row r="1382" spans="1:5" x14ac:dyDescent="0.25">
      <c r="A1382">
        <v>3744</v>
      </c>
      <c r="B1382" t="s">
        <v>9686</v>
      </c>
      <c r="C1382" t="s">
        <v>9687</v>
      </c>
      <c r="D1382" t="s">
        <v>16</v>
      </c>
      <c r="E1382">
        <v>3348</v>
      </c>
    </row>
    <row r="1383" spans="1:5" x14ac:dyDescent="0.25">
      <c r="A1383">
        <v>3745</v>
      </c>
      <c r="B1383" t="s">
        <v>9688</v>
      </c>
      <c r="C1383" t="s">
        <v>9689</v>
      </c>
      <c r="D1383" t="s">
        <v>16</v>
      </c>
      <c r="E1383">
        <v>3348</v>
      </c>
    </row>
    <row r="1384" spans="1:5" x14ac:dyDescent="0.25">
      <c r="A1384">
        <v>3749</v>
      </c>
      <c r="B1384" t="s">
        <v>9690</v>
      </c>
      <c r="C1384" t="s">
        <v>16</v>
      </c>
      <c r="D1384" t="s">
        <v>9691</v>
      </c>
      <c r="E1384">
        <v>3590</v>
      </c>
    </row>
    <row r="1385" spans="1:5" x14ac:dyDescent="0.25">
      <c r="A1385">
        <v>3754</v>
      </c>
      <c r="B1385" t="s">
        <v>9692</v>
      </c>
      <c r="C1385" t="s">
        <v>16</v>
      </c>
      <c r="D1385" t="s">
        <v>16</v>
      </c>
      <c r="E1385">
        <v>243</v>
      </c>
    </row>
    <row r="1386" spans="1:5" x14ac:dyDescent="0.25">
      <c r="A1386">
        <v>3755</v>
      </c>
      <c r="B1386" t="s">
        <v>9693</v>
      </c>
      <c r="C1386" t="s">
        <v>9694</v>
      </c>
      <c r="D1386" t="s">
        <v>16</v>
      </c>
      <c r="E1386">
        <v>307</v>
      </c>
    </row>
    <row r="1387" spans="1:5" x14ac:dyDescent="0.25">
      <c r="A1387">
        <v>3757</v>
      </c>
      <c r="B1387" t="s">
        <v>9695</v>
      </c>
      <c r="C1387" t="s">
        <v>9696</v>
      </c>
      <c r="D1387" t="s">
        <v>16</v>
      </c>
      <c r="E1387">
        <v>3756</v>
      </c>
    </row>
    <row r="1388" spans="1:5" x14ac:dyDescent="0.25">
      <c r="A1388">
        <v>3759</v>
      </c>
      <c r="B1388" t="s">
        <v>967</v>
      </c>
      <c r="C1388" t="s">
        <v>16</v>
      </c>
      <c r="D1388" t="s">
        <v>16</v>
      </c>
      <c r="E1388">
        <v>852</v>
      </c>
    </row>
    <row r="1389" spans="1:5" x14ac:dyDescent="0.25">
      <c r="A1389">
        <v>3760</v>
      </c>
      <c r="B1389" t="s">
        <v>9697</v>
      </c>
      <c r="C1389" t="s">
        <v>9698</v>
      </c>
      <c r="D1389" t="s">
        <v>16</v>
      </c>
      <c r="E1389">
        <v>817</v>
      </c>
    </row>
    <row r="1390" spans="1:5" x14ac:dyDescent="0.25">
      <c r="A1390">
        <v>3762</v>
      </c>
      <c r="B1390" t="s">
        <v>9699</v>
      </c>
      <c r="C1390" t="s">
        <v>9700</v>
      </c>
      <c r="D1390" t="s">
        <v>9701</v>
      </c>
      <c r="E1390">
        <v>3761</v>
      </c>
    </row>
    <row r="1391" spans="1:5" x14ac:dyDescent="0.25">
      <c r="A1391">
        <v>3763</v>
      </c>
      <c r="B1391" t="s">
        <v>9702</v>
      </c>
      <c r="C1391" t="s">
        <v>16</v>
      </c>
      <c r="D1391" t="s">
        <v>16</v>
      </c>
      <c r="E1391">
        <v>3114</v>
      </c>
    </row>
    <row r="1392" spans="1:5" x14ac:dyDescent="0.25">
      <c r="A1392">
        <v>3764</v>
      </c>
      <c r="B1392" t="s">
        <v>9703</v>
      </c>
      <c r="C1392" t="s">
        <v>9704</v>
      </c>
      <c r="D1392" t="s">
        <v>16</v>
      </c>
      <c r="E1392">
        <v>439</v>
      </c>
    </row>
    <row r="1393" spans="1:5" x14ac:dyDescent="0.25">
      <c r="A1393">
        <v>3765</v>
      </c>
      <c r="B1393" t="s">
        <v>1197</v>
      </c>
      <c r="C1393" t="s">
        <v>16</v>
      </c>
      <c r="D1393" t="s">
        <v>9705</v>
      </c>
      <c r="E1393">
        <v>3751</v>
      </c>
    </row>
    <row r="1394" spans="1:5" x14ac:dyDescent="0.25">
      <c r="A1394">
        <v>3768</v>
      </c>
      <c r="B1394" t="s">
        <v>9706</v>
      </c>
      <c r="C1394" t="s">
        <v>9707</v>
      </c>
      <c r="D1394" t="s">
        <v>16</v>
      </c>
      <c r="E1394">
        <v>3690</v>
      </c>
    </row>
    <row r="1395" spans="1:5" x14ac:dyDescent="0.25">
      <c r="A1395">
        <v>3769</v>
      </c>
      <c r="B1395" t="s">
        <v>9708</v>
      </c>
      <c r="C1395" t="s">
        <v>9709</v>
      </c>
      <c r="D1395" t="s">
        <v>16</v>
      </c>
      <c r="E1395">
        <v>3690</v>
      </c>
    </row>
    <row r="1396" spans="1:5" x14ac:dyDescent="0.25">
      <c r="A1396">
        <v>3770</v>
      </c>
      <c r="B1396" t="s">
        <v>9710</v>
      </c>
      <c r="C1396" t="s">
        <v>9711</v>
      </c>
      <c r="D1396" t="s">
        <v>16</v>
      </c>
      <c r="E1396">
        <v>3690</v>
      </c>
    </row>
    <row r="1397" spans="1:5" x14ac:dyDescent="0.25">
      <c r="A1397">
        <v>3771</v>
      </c>
      <c r="B1397" t="s">
        <v>9712</v>
      </c>
      <c r="C1397" t="s">
        <v>6981</v>
      </c>
      <c r="D1397" t="s">
        <v>16</v>
      </c>
      <c r="E1397">
        <v>403</v>
      </c>
    </row>
    <row r="1398" spans="1:5" x14ac:dyDescent="0.25">
      <c r="A1398">
        <v>3773</v>
      </c>
      <c r="B1398" t="s">
        <v>9713</v>
      </c>
      <c r="C1398" t="s">
        <v>16</v>
      </c>
      <c r="D1398" t="s">
        <v>9714</v>
      </c>
      <c r="E1398">
        <v>424</v>
      </c>
    </row>
    <row r="1399" spans="1:5" x14ac:dyDescent="0.25">
      <c r="A1399">
        <v>3775</v>
      </c>
      <c r="B1399" t="s">
        <v>9715</v>
      </c>
      <c r="C1399" t="s">
        <v>16</v>
      </c>
      <c r="D1399" t="s">
        <v>9716</v>
      </c>
      <c r="E1399">
        <v>3774</v>
      </c>
    </row>
    <row r="1400" spans="1:5" x14ac:dyDescent="0.25">
      <c r="A1400">
        <v>3779</v>
      </c>
      <c r="B1400" t="s">
        <v>9717</v>
      </c>
      <c r="C1400" t="s">
        <v>1064</v>
      </c>
      <c r="D1400" t="s">
        <v>16</v>
      </c>
      <c r="E1400">
        <v>412</v>
      </c>
    </row>
    <row r="1401" spans="1:5" x14ac:dyDescent="0.25">
      <c r="A1401">
        <v>3780</v>
      </c>
      <c r="B1401" t="s">
        <v>9718</v>
      </c>
      <c r="C1401" t="s">
        <v>16</v>
      </c>
      <c r="D1401" t="s">
        <v>9719</v>
      </c>
      <c r="E1401">
        <v>3679</v>
      </c>
    </row>
    <row r="1402" spans="1:5" x14ac:dyDescent="0.25">
      <c r="A1402">
        <v>3781</v>
      </c>
      <c r="B1402" t="s">
        <v>9720</v>
      </c>
      <c r="C1402" t="s">
        <v>16</v>
      </c>
      <c r="D1402" t="s">
        <v>4872</v>
      </c>
      <c r="E1402">
        <v>2919</v>
      </c>
    </row>
    <row r="1403" spans="1:5" x14ac:dyDescent="0.25">
      <c r="A1403">
        <v>3783</v>
      </c>
      <c r="B1403" t="s">
        <v>9721</v>
      </c>
      <c r="C1403" t="s">
        <v>16</v>
      </c>
      <c r="D1403" t="s">
        <v>9722</v>
      </c>
      <c r="E1403">
        <v>3778</v>
      </c>
    </row>
    <row r="1404" spans="1:5" x14ac:dyDescent="0.25">
      <c r="A1404">
        <v>3784</v>
      </c>
      <c r="B1404" t="s">
        <v>9723</v>
      </c>
      <c r="C1404" t="s">
        <v>9724</v>
      </c>
      <c r="D1404" t="s">
        <v>16</v>
      </c>
      <c r="E1404">
        <v>215</v>
      </c>
    </row>
    <row r="1405" spans="1:5" x14ac:dyDescent="0.25">
      <c r="A1405">
        <v>3786</v>
      </c>
      <c r="B1405" t="s">
        <v>9725</v>
      </c>
      <c r="C1405" t="s">
        <v>9726</v>
      </c>
      <c r="D1405" t="s">
        <v>16</v>
      </c>
      <c r="E1405">
        <v>3777</v>
      </c>
    </row>
    <row r="1406" spans="1:5" x14ac:dyDescent="0.25">
      <c r="A1406">
        <v>3788</v>
      </c>
      <c r="B1406" t="s">
        <v>9727</v>
      </c>
      <c r="C1406" t="s">
        <v>16</v>
      </c>
      <c r="D1406" t="s">
        <v>9728</v>
      </c>
      <c r="E1406">
        <v>3787</v>
      </c>
    </row>
    <row r="1407" spans="1:5" x14ac:dyDescent="0.25">
      <c r="A1407">
        <v>3790</v>
      </c>
      <c r="B1407" t="s">
        <v>9729</v>
      </c>
      <c r="C1407" t="s">
        <v>16</v>
      </c>
      <c r="D1407" t="s">
        <v>9730</v>
      </c>
      <c r="E1407">
        <v>3789</v>
      </c>
    </row>
    <row r="1408" spans="1:5" x14ac:dyDescent="0.25">
      <c r="A1408">
        <v>3792</v>
      </c>
      <c r="B1408" t="s">
        <v>9731</v>
      </c>
      <c r="C1408" t="s">
        <v>16</v>
      </c>
      <c r="D1408" t="s">
        <v>9732</v>
      </c>
      <c r="E1408">
        <v>3791</v>
      </c>
    </row>
    <row r="1409" spans="1:5" x14ac:dyDescent="0.25">
      <c r="A1409">
        <v>3793</v>
      </c>
      <c r="B1409" t="s">
        <v>9733</v>
      </c>
      <c r="C1409" t="s">
        <v>9734</v>
      </c>
      <c r="D1409" t="s">
        <v>16</v>
      </c>
      <c r="E1409">
        <v>429</v>
      </c>
    </row>
    <row r="1410" spans="1:5" x14ac:dyDescent="0.25">
      <c r="A1410">
        <v>3795</v>
      </c>
      <c r="B1410" t="s">
        <v>9735</v>
      </c>
      <c r="C1410" t="s">
        <v>16</v>
      </c>
      <c r="D1410" t="s">
        <v>9736</v>
      </c>
      <c r="E1410">
        <v>3794</v>
      </c>
    </row>
    <row r="1411" spans="1:5" x14ac:dyDescent="0.25">
      <c r="A1411">
        <v>3797</v>
      </c>
      <c r="B1411" t="s">
        <v>4013</v>
      </c>
      <c r="C1411" t="s">
        <v>16</v>
      </c>
      <c r="D1411" t="s">
        <v>9737</v>
      </c>
      <c r="E1411">
        <v>3796</v>
      </c>
    </row>
    <row r="1412" spans="1:5" x14ac:dyDescent="0.25">
      <c r="A1412">
        <v>3798</v>
      </c>
      <c r="B1412" t="s">
        <v>9738</v>
      </c>
      <c r="C1412" t="s">
        <v>9739</v>
      </c>
      <c r="D1412" t="s">
        <v>16</v>
      </c>
      <c r="E1412">
        <v>3766</v>
      </c>
    </row>
    <row r="1413" spans="1:5" x14ac:dyDescent="0.25">
      <c r="A1413">
        <v>3799</v>
      </c>
      <c r="B1413" t="s">
        <v>9740</v>
      </c>
      <c r="C1413" t="s">
        <v>9741</v>
      </c>
      <c r="D1413" t="s">
        <v>16</v>
      </c>
      <c r="E1413">
        <v>3766</v>
      </c>
    </row>
    <row r="1414" spans="1:5" x14ac:dyDescent="0.25">
      <c r="A1414">
        <v>3801</v>
      </c>
      <c r="B1414" t="s">
        <v>9742</v>
      </c>
      <c r="C1414" t="s">
        <v>16</v>
      </c>
      <c r="D1414" t="s">
        <v>9743</v>
      </c>
      <c r="E1414">
        <v>768</v>
      </c>
    </row>
    <row r="1415" spans="1:5" x14ac:dyDescent="0.25">
      <c r="A1415">
        <v>3802</v>
      </c>
      <c r="B1415" t="s">
        <v>767</v>
      </c>
      <c r="C1415" t="s">
        <v>16</v>
      </c>
      <c r="D1415" t="s">
        <v>9744</v>
      </c>
      <c r="E1415">
        <v>3670</v>
      </c>
    </row>
    <row r="1416" spans="1:5" x14ac:dyDescent="0.25">
      <c r="A1416">
        <v>3804</v>
      </c>
      <c r="B1416" t="s">
        <v>9745</v>
      </c>
      <c r="C1416" t="s">
        <v>16</v>
      </c>
      <c r="D1416" t="s">
        <v>9746</v>
      </c>
      <c r="E1416">
        <v>3803</v>
      </c>
    </row>
    <row r="1417" spans="1:5" x14ac:dyDescent="0.25">
      <c r="A1417">
        <v>3805</v>
      </c>
      <c r="B1417" t="s">
        <v>9747</v>
      </c>
      <c r="C1417" t="s">
        <v>16</v>
      </c>
      <c r="D1417" t="s">
        <v>9748</v>
      </c>
      <c r="E1417">
        <v>168</v>
      </c>
    </row>
    <row r="1418" spans="1:5" x14ac:dyDescent="0.25">
      <c r="A1418">
        <v>3806</v>
      </c>
      <c r="B1418" t="s">
        <v>9749</v>
      </c>
      <c r="C1418" t="s">
        <v>16</v>
      </c>
      <c r="D1418" t="s">
        <v>9750</v>
      </c>
      <c r="E1418">
        <v>3635</v>
      </c>
    </row>
    <row r="1419" spans="1:5" x14ac:dyDescent="0.25">
      <c r="A1419">
        <v>3807</v>
      </c>
      <c r="B1419" t="s">
        <v>9749</v>
      </c>
      <c r="C1419" t="s">
        <v>16</v>
      </c>
      <c r="D1419" t="s">
        <v>9750</v>
      </c>
      <c r="E1419">
        <v>3116</v>
      </c>
    </row>
    <row r="1420" spans="1:5" x14ac:dyDescent="0.25">
      <c r="A1420">
        <v>3808</v>
      </c>
      <c r="B1420" t="s">
        <v>4763</v>
      </c>
      <c r="C1420" t="s">
        <v>9751</v>
      </c>
      <c r="D1420" t="s">
        <v>16</v>
      </c>
      <c r="E1420">
        <v>447</v>
      </c>
    </row>
    <row r="1421" spans="1:5" x14ac:dyDescent="0.25">
      <c r="A1421">
        <v>3809</v>
      </c>
      <c r="B1421" t="s">
        <v>9752</v>
      </c>
      <c r="C1421" t="s">
        <v>16</v>
      </c>
      <c r="D1421" t="s">
        <v>16</v>
      </c>
      <c r="E1421">
        <v>2765</v>
      </c>
    </row>
    <row r="1422" spans="1:5" x14ac:dyDescent="0.25">
      <c r="A1422">
        <v>3811</v>
      </c>
      <c r="B1422" t="s">
        <v>9753</v>
      </c>
      <c r="C1422" t="s">
        <v>9754</v>
      </c>
      <c r="D1422" t="s">
        <v>16</v>
      </c>
      <c r="E1422">
        <v>429</v>
      </c>
    </row>
    <row r="1423" spans="1:5" x14ac:dyDescent="0.25">
      <c r="A1423">
        <v>3812</v>
      </c>
      <c r="B1423" t="s">
        <v>9755</v>
      </c>
      <c r="C1423" t="s">
        <v>16</v>
      </c>
      <c r="D1423" t="s">
        <v>16</v>
      </c>
      <c r="E1423">
        <v>408</v>
      </c>
    </row>
    <row r="1424" spans="1:5" x14ac:dyDescent="0.25">
      <c r="A1424">
        <v>3813</v>
      </c>
      <c r="B1424" t="s">
        <v>9756</v>
      </c>
      <c r="C1424" t="s">
        <v>9757</v>
      </c>
      <c r="D1424" t="s">
        <v>16</v>
      </c>
      <c r="E1424">
        <v>817</v>
      </c>
    </row>
    <row r="1425" spans="1:5" x14ac:dyDescent="0.25">
      <c r="A1425">
        <v>3815</v>
      </c>
      <c r="B1425" t="s">
        <v>9758</v>
      </c>
      <c r="C1425" t="s">
        <v>16</v>
      </c>
      <c r="D1425" t="s">
        <v>9705</v>
      </c>
      <c r="E1425">
        <v>3814</v>
      </c>
    </row>
    <row r="1426" spans="1:5" x14ac:dyDescent="0.25">
      <c r="A1426">
        <v>3816</v>
      </c>
      <c r="B1426" t="s">
        <v>9759</v>
      </c>
      <c r="C1426" t="s">
        <v>9760</v>
      </c>
      <c r="D1426" t="s">
        <v>9761</v>
      </c>
      <c r="E1426">
        <v>407</v>
      </c>
    </row>
    <row r="1427" spans="1:5" x14ac:dyDescent="0.25">
      <c r="A1427">
        <v>3817</v>
      </c>
      <c r="B1427" t="s">
        <v>9762</v>
      </c>
      <c r="C1427" t="s">
        <v>16</v>
      </c>
      <c r="D1427" t="s">
        <v>16</v>
      </c>
      <c r="E1427">
        <v>429</v>
      </c>
    </row>
    <row r="1428" spans="1:5" x14ac:dyDescent="0.25">
      <c r="A1428">
        <v>3818</v>
      </c>
      <c r="B1428" t="s">
        <v>9763</v>
      </c>
      <c r="C1428" t="s">
        <v>9764</v>
      </c>
      <c r="D1428" t="s">
        <v>16</v>
      </c>
      <c r="E1428">
        <v>743</v>
      </c>
    </row>
    <row r="1429" spans="1:5" x14ac:dyDescent="0.25">
      <c r="A1429">
        <v>3820</v>
      </c>
      <c r="B1429" t="s">
        <v>620</v>
      </c>
      <c r="C1429" t="s">
        <v>16</v>
      </c>
      <c r="D1429" t="s">
        <v>9765</v>
      </c>
      <c r="E1429">
        <v>3819</v>
      </c>
    </row>
    <row r="1430" spans="1:5" x14ac:dyDescent="0.25">
      <c r="A1430">
        <v>3821</v>
      </c>
      <c r="B1430" t="s">
        <v>9766</v>
      </c>
      <c r="C1430" t="s">
        <v>16</v>
      </c>
      <c r="D1430" t="s">
        <v>9767</v>
      </c>
      <c r="E1430">
        <v>3819</v>
      </c>
    </row>
    <row r="1431" spans="1:5" x14ac:dyDescent="0.25">
      <c r="A1431">
        <v>3822</v>
      </c>
      <c r="B1431" t="s">
        <v>9768</v>
      </c>
      <c r="C1431" t="s">
        <v>16</v>
      </c>
      <c r="D1431" t="s">
        <v>13182</v>
      </c>
      <c r="E1431">
        <v>269</v>
      </c>
    </row>
    <row r="1432" spans="1:5" x14ac:dyDescent="0.25">
      <c r="A1432">
        <v>3823</v>
      </c>
      <c r="B1432" t="s">
        <v>9747</v>
      </c>
      <c r="C1432" t="s">
        <v>16</v>
      </c>
      <c r="D1432" t="s">
        <v>16</v>
      </c>
      <c r="E1432">
        <v>443</v>
      </c>
    </row>
    <row r="1433" spans="1:5" x14ac:dyDescent="0.25">
      <c r="A1433">
        <v>3825</v>
      </c>
      <c r="B1433" t="s">
        <v>9769</v>
      </c>
      <c r="C1433" t="s">
        <v>16</v>
      </c>
      <c r="D1433" t="s">
        <v>9770</v>
      </c>
      <c r="E1433">
        <v>105</v>
      </c>
    </row>
    <row r="1434" spans="1:5" x14ac:dyDescent="0.25">
      <c r="A1434">
        <v>3826</v>
      </c>
      <c r="B1434" t="s">
        <v>9771</v>
      </c>
      <c r="C1434" t="s">
        <v>16</v>
      </c>
      <c r="D1434" t="s">
        <v>9772</v>
      </c>
      <c r="E1434">
        <v>3691</v>
      </c>
    </row>
    <row r="1435" spans="1:5" x14ac:dyDescent="0.25">
      <c r="A1435">
        <v>3827</v>
      </c>
      <c r="B1435" t="s">
        <v>9773</v>
      </c>
      <c r="C1435" t="s">
        <v>9774</v>
      </c>
      <c r="D1435" t="s">
        <v>16</v>
      </c>
      <c r="E1435">
        <v>857</v>
      </c>
    </row>
    <row r="1436" spans="1:5" x14ac:dyDescent="0.25">
      <c r="A1436">
        <v>3828</v>
      </c>
      <c r="B1436" t="s">
        <v>9775</v>
      </c>
      <c r="C1436" t="s">
        <v>9776</v>
      </c>
      <c r="D1436" t="s">
        <v>9777</v>
      </c>
      <c r="E1436">
        <v>316</v>
      </c>
    </row>
    <row r="1437" spans="1:5" x14ac:dyDescent="0.25">
      <c r="A1437">
        <v>3829</v>
      </c>
      <c r="B1437" t="s">
        <v>9778</v>
      </c>
      <c r="C1437" t="s">
        <v>16</v>
      </c>
      <c r="D1437" t="s">
        <v>15869</v>
      </c>
      <c r="E1437">
        <v>2914</v>
      </c>
    </row>
    <row r="1438" spans="1:5" x14ac:dyDescent="0.25">
      <c r="A1438">
        <v>3833</v>
      </c>
      <c r="B1438" t="s">
        <v>9779</v>
      </c>
      <c r="C1438" t="s">
        <v>16</v>
      </c>
      <c r="D1438" t="s">
        <v>9780</v>
      </c>
      <c r="E1438">
        <v>3413</v>
      </c>
    </row>
    <row r="1439" spans="1:5" x14ac:dyDescent="0.25">
      <c r="A1439">
        <v>3835</v>
      </c>
      <c r="B1439" t="s">
        <v>4885</v>
      </c>
      <c r="C1439" t="s">
        <v>4886</v>
      </c>
      <c r="D1439" t="s">
        <v>16</v>
      </c>
      <c r="E1439">
        <v>215</v>
      </c>
    </row>
    <row r="1440" spans="1:5" x14ac:dyDescent="0.25">
      <c r="A1440">
        <v>3837</v>
      </c>
      <c r="B1440" t="s">
        <v>5414</v>
      </c>
      <c r="C1440" t="s">
        <v>16</v>
      </c>
      <c r="D1440" t="s">
        <v>5415</v>
      </c>
      <c r="E1440">
        <v>3836</v>
      </c>
    </row>
    <row r="1441" spans="1:5" x14ac:dyDescent="0.25">
      <c r="A1441">
        <v>3838</v>
      </c>
      <c r="B1441" t="s">
        <v>7154</v>
      </c>
      <c r="C1441" t="s">
        <v>16</v>
      </c>
      <c r="D1441" t="s">
        <v>9781</v>
      </c>
      <c r="E1441">
        <v>390</v>
      </c>
    </row>
    <row r="1442" spans="1:5" x14ac:dyDescent="0.25">
      <c r="A1442">
        <v>3839</v>
      </c>
      <c r="B1442" t="s">
        <v>9782</v>
      </c>
      <c r="C1442" t="s">
        <v>9783</v>
      </c>
      <c r="D1442" t="s">
        <v>9784</v>
      </c>
      <c r="E1442">
        <v>439</v>
      </c>
    </row>
    <row r="1443" spans="1:5" x14ac:dyDescent="0.25">
      <c r="A1443">
        <v>3840</v>
      </c>
      <c r="B1443" t="s">
        <v>9785</v>
      </c>
      <c r="C1443" t="s">
        <v>9786</v>
      </c>
      <c r="D1443" t="s">
        <v>16</v>
      </c>
      <c r="E1443">
        <v>439</v>
      </c>
    </row>
    <row r="1444" spans="1:5" x14ac:dyDescent="0.25">
      <c r="A1444">
        <v>3841</v>
      </c>
      <c r="B1444" t="s">
        <v>9787</v>
      </c>
      <c r="C1444" t="s">
        <v>9788</v>
      </c>
      <c r="D1444" t="s">
        <v>16</v>
      </c>
      <c r="E1444">
        <v>3664</v>
      </c>
    </row>
    <row r="1445" spans="1:5" x14ac:dyDescent="0.25">
      <c r="A1445">
        <v>3842</v>
      </c>
      <c r="B1445" t="s">
        <v>9789</v>
      </c>
      <c r="C1445" t="s">
        <v>9790</v>
      </c>
      <c r="D1445" t="s">
        <v>16</v>
      </c>
      <c r="E1445">
        <v>743</v>
      </c>
    </row>
    <row r="1446" spans="1:5" x14ac:dyDescent="0.25">
      <c r="A1446">
        <v>3844</v>
      </c>
      <c r="B1446" t="s">
        <v>9791</v>
      </c>
      <c r="C1446" t="s">
        <v>9792</v>
      </c>
      <c r="D1446" t="s">
        <v>16</v>
      </c>
      <c r="E1446">
        <v>3843</v>
      </c>
    </row>
    <row r="1447" spans="1:5" x14ac:dyDescent="0.25">
      <c r="A1447">
        <v>3848</v>
      </c>
      <c r="B1447" t="s">
        <v>9793</v>
      </c>
      <c r="C1447" t="s">
        <v>16</v>
      </c>
      <c r="D1447" t="s">
        <v>9794</v>
      </c>
      <c r="E1447">
        <v>3847</v>
      </c>
    </row>
    <row r="1448" spans="1:5" x14ac:dyDescent="0.25">
      <c r="A1448">
        <v>3851</v>
      </c>
      <c r="B1448" t="s">
        <v>9795</v>
      </c>
      <c r="C1448" t="s">
        <v>16</v>
      </c>
      <c r="D1448" t="s">
        <v>9796</v>
      </c>
      <c r="E1448">
        <v>3850</v>
      </c>
    </row>
    <row r="1449" spans="1:5" x14ac:dyDescent="0.25">
      <c r="A1449">
        <v>3852</v>
      </c>
      <c r="B1449" t="s">
        <v>9797</v>
      </c>
      <c r="C1449" t="s">
        <v>16</v>
      </c>
      <c r="D1449" t="s">
        <v>9798</v>
      </c>
      <c r="E1449">
        <v>201</v>
      </c>
    </row>
    <row r="1450" spans="1:5" x14ac:dyDescent="0.25">
      <c r="A1450">
        <v>3853</v>
      </c>
      <c r="B1450" t="s">
        <v>9799</v>
      </c>
      <c r="C1450" t="s">
        <v>16</v>
      </c>
      <c r="D1450" t="s">
        <v>9800</v>
      </c>
      <c r="E1450">
        <v>2084</v>
      </c>
    </row>
    <row r="1451" spans="1:5" x14ac:dyDescent="0.25">
      <c r="A1451">
        <v>3854</v>
      </c>
      <c r="B1451" t="s">
        <v>9801</v>
      </c>
      <c r="C1451" t="s">
        <v>16</v>
      </c>
      <c r="D1451" t="s">
        <v>9802</v>
      </c>
      <c r="E1451">
        <v>2727</v>
      </c>
    </row>
    <row r="1452" spans="1:5" x14ac:dyDescent="0.25">
      <c r="A1452">
        <v>3855</v>
      </c>
      <c r="B1452" t="s">
        <v>9803</v>
      </c>
      <c r="C1452" t="s">
        <v>16</v>
      </c>
      <c r="D1452" t="s">
        <v>9804</v>
      </c>
      <c r="E1452">
        <v>431</v>
      </c>
    </row>
    <row r="1453" spans="1:5" x14ac:dyDescent="0.25">
      <c r="A1453">
        <v>3856</v>
      </c>
      <c r="B1453" t="s">
        <v>9805</v>
      </c>
      <c r="C1453" t="s">
        <v>9806</v>
      </c>
      <c r="D1453" t="s">
        <v>16</v>
      </c>
      <c r="E1453">
        <v>857</v>
      </c>
    </row>
    <row r="1454" spans="1:5" x14ac:dyDescent="0.25">
      <c r="A1454">
        <v>3858</v>
      </c>
      <c r="B1454" t="s">
        <v>9807</v>
      </c>
      <c r="C1454" t="s">
        <v>16</v>
      </c>
      <c r="D1454" t="s">
        <v>9808</v>
      </c>
      <c r="E1454">
        <v>3857</v>
      </c>
    </row>
    <row r="1455" spans="1:5" x14ac:dyDescent="0.25">
      <c r="A1455">
        <v>3864</v>
      </c>
      <c r="B1455" t="s">
        <v>9809</v>
      </c>
      <c r="C1455" t="s">
        <v>9810</v>
      </c>
      <c r="D1455" t="s">
        <v>9811</v>
      </c>
      <c r="E1455">
        <v>3863</v>
      </c>
    </row>
    <row r="1456" spans="1:5" x14ac:dyDescent="0.25">
      <c r="A1456">
        <v>3870</v>
      </c>
      <c r="B1456" t="s">
        <v>9812</v>
      </c>
      <c r="C1456" t="s">
        <v>9813</v>
      </c>
      <c r="D1456" t="s">
        <v>16</v>
      </c>
      <c r="E1456">
        <v>439</v>
      </c>
    </row>
    <row r="1457" spans="1:5" x14ac:dyDescent="0.25">
      <c r="A1457">
        <v>3871</v>
      </c>
      <c r="B1457" t="s">
        <v>9814</v>
      </c>
      <c r="C1457" t="s">
        <v>16</v>
      </c>
      <c r="D1457" t="s">
        <v>9815</v>
      </c>
      <c r="E1457">
        <v>3505</v>
      </c>
    </row>
    <row r="1458" spans="1:5" x14ac:dyDescent="0.25">
      <c r="A1458">
        <v>3872</v>
      </c>
      <c r="B1458" t="s">
        <v>9816</v>
      </c>
      <c r="C1458" t="s">
        <v>16</v>
      </c>
      <c r="D1458" t="s">
        <v>9817</v>
      </c>
      <c r="E1458">
        <v>3681</v>
      </c>
    </row>
    <row r="1459" spans="1:5" x14ac:dyDescent="0.25">
      <c r="A1459">
        <v>3874</v>
      </c>
      <c r="B1459" t="s">
        <v>2170</v>
      </c>
      <c r="C1459" t="s">
        <v>16</v>
      </c>
      <c r="D1459" t="s">
        <v>854</v>
      </c>
      <c r="E1459">
        <v>3873</v>
      </c>
    </row>
    <row r="1460" spans="1:5" x14ac:dyDescent="0.25">
      <c r="A1460">
        <v>3875</v>
      </c>
      <c r="B1460" t="s">
        <v>9818</v>
      </c>
      <c r="C1460" t="s">
        <v>16</v>
      </c>
      <c r="D1460" t="s">
        <v>9819</v>
      </c>
      <c r="E1460">
        <v>324</v>
      </c>
    </row>
    <row r="1461" spans="1:5" x14ac:dyDescent="0.25">
      <c r="A1461">
        <v>3879</v>
      </c>
      <c r="B1461" t="s">
        <v>9820</v>
      </c>
      <c r="C1461" t="s">
        <v>16</v>
      </c>
      <c r="D1461" t="s">
        <v>9821</v>
      </c>
      <c r="E1461">
        <v>424</v>
      </c>
    </row>
    <row r="1462" spans="1:5" x14ac:dyDescent="0.25">
      <c r="A1462">
        <v>3880</v>
      </c>
      <c r="B1462" t="s">
        <v>1040</v>
      </c>
      <c r="C1462" t="s">
        <v>16</v>
      </c>
      <c r="D1462" t="s">
        <v>9822</v>
      </c>
      <c r="E1462">
        <v>3570</v>
      </c>
    </row>
    <row r="1463" spans="1:5" x14ac:dyDescent="0.25">
      <c r="A1463">
        <v>3884</v>
      </c>
      <c r="B1463" t="s">
        <v>9823</v>
      </c>
      <c r="C1463" t="s">
        <v>16</v>
      </c>
      <c r="D1463" t="s">
        <v>9824</v>
      </c>
      <c r="E1463">
        <v>3883</v>
      </c>
    </row>
    <row r="1464" spans="1:5" x14ac:dyDescent="0.25">
      <c r="A1464">
        <v>3885</v>
      </c>
      <c r="B1464" t="s">
        <v>9825</v>
      </c>
      <c r="C1464" t="s">
        <v>16</v>
      </c>
      <c r="D1464" t="s">
        <v>9826</v>
      </c>
      <c r="E1464">
        <v>168</v>
      </c>
    </row>
    <row r="1465" spans="1:5" x14ac:dyDescent="0.25">
      <c r="A1465">
        <v>3888</v>
      </c>
      <c r="B1465" t="s">
        <v>87</v>
      </c>
      <c r="C1465" t="s">
        <v>88</v>
      </c>
      <c r="D1465" t="s">
        <v>16</v>
      </c>
      <c r="E1465">
        <v>3887</v>
      </c>
    </row>
    <row r="1466" spans="1:5" x14ac:dyDescent="0.25">
      <c r="A1466">
        <v>3891</v>
      </c>
      <c r="B1466" t="s">
        <v>134</v>
      </c>
      <c r="C1466" t="s">
        <v>135</v>
      </c>
      <c r="D1466" t="s">
        <v>16</v>
      </c>
      <c r="E1466">
        <v>3887</v>
      </c>
    </row>
    <row r="1467" spans="1:5" x14ac:dyDescent="0.25">
      <c r="A1467">
        <v>3892</v>
      </c>
      <c r="B1467" t="s">
        <v>162</v>
      </c>
      <c r="C1467" t="s">
        <v>163</v>
      </c>
      <c r="D1467" t="s">
        <v>16</v>
      </c>
      <c r="E1467">
        <v>3887</v>
      </c>
    </row>
    <row r="1468" spans="1:5" x14ac:dyDescent="0.25">
      <c r="A1468">
        <v>3896</v>
      </c>
      <c r="B1468" t="s">
        <v>217</v>
      </c>
      <c r="C1468" t="s">
        <v>218</v>
      </c>
      <c r="D1468" t="s">
        <v>16</v>
      </c>
      <c r="E1468">
        <v>3887</v>
      </c>
    </row>
    <row r="1469" spans="1:5" x14ac:dyDescent="0.25">
      <c r="A1469">
        <v>3898</v>
      </c>
      <c r="B1469" t="s">
        <v>512</v>
      </c>
      <c r="C1469" t="s">
        <v>16</v>
      </c>
      <c r="D1469" t="s">
        <v>16</v>
      </c>
      <c r="E1469">
        <v>3887</v>
      </c>
    </row>
    <row r="1470" spans="1:5" x14ac:dyDescent="0.25">
      <c r="A1470">
        <v>3899</v>
      </c>
      <c r="B1470" t="s">
        <v>464</v>
      </c>
      <c r="C1470" t="s">
        <v>261</v>
      </c>
      <c r="D1470" t="s">
        <v>16</v>
      </c>
      <c r="E1470">
        <v>3887</v>
      </c>
    </row>
    <row r="1471" spans="1:5" x14ac:dyDescent="0.25">
      <c r="A1471">
        <v>3900</v>
      </c>
      <c r="B1471" t="s">
        <v>1980</v>
      </c>
      <c r="C1471" t="s">
        <v>1981</v>
      </c>
      <c r="D1471" t="s">
        <v>16</v>
      </c>
      <c r="E1471">
        <v>3887</v>
      </c>
    </row>
    <row r="1472" spans="1:5" x14ac:dyDescent="0.25">
      <c r="A1472">
        <v>3903</v>
      </c>
      <c r="B1472" t="s">
        <v>9828</v>
      </c>
      <c r="C1472" t="s">
        <v>16</v>
      </c>
      <c r="D1472" t="s">
        <v>13183</v>
      </c>
      <c r="E1472">
        <v>3902</v>
      </c>
    </row>
    <row r="1473" spans="1:5" x14ac:dyDescent="0.25">
      <c r="A1473">
        <v>3905</v>
      </c>
      <c r="B1473" t="s">
        <v>9829</v>
      </c>
      <c r="C1473" t="s">
        <v>9830</v>
      </c>
      <c r="D1473" t="s">
        <v>16</v>
      </c>
      <c r="E1473">
        <v>3525</v>
      </c>
    </row>
    <row r="1474" spans="1:5" x14ac:dyDescent="0.25">
      <c r="A1474">
        <v>3906</v>
      </c>
      <c r="B1474" t="s">
        <v>9831</v>
      </c>
      <c r="C1474" t="s">
        <v>9832</v>
      </c>
      <c r="D1474" t="s">
        <v>16</v>
      </c>
      <c r="E1474">
        <v>2992</v>
      </c>
    </row>
    <row r="1475" spans="1:5" x14ac:dyDescent="0.25">
      <c r="A1475">
        <v>3907</v>
      </c>
      <c r="B1475" t="s">
        <v>9833</v>
      </c>
      <c r="C1475" t="s">
        <v>9834</v>
      </c>
      <c r="D1475" t="s">
        <v>16</v>
      </c>
      <c r="E1475">
        <v>2844</v>
      </c>
    </row>
    <row r="1476" spans="1:5" x14ac:dyDescent="0.25">
      <c r="A1476">
        <v>3908</v>
      </c>
      <c r="B1476" t="s">
        <v>9835</v>
      </c>
      <c r="C1476" t="s">
        <v>9836</v>
      </c>
      <c r="D1476" t="s">
        <v>9837</v>
      </c>
      <c r="E1476">
        <v>487</v>
      </c>
    </row>
    <row r="1477" spans="1:5" x14ac:dyDescent="0.25">
      <c r="A1477">
        <v>3910</v>
      </c>
      <c r="B1477" t="s">
        <v>9838</v>
      </c>
      <c r="C1477" t="s">
        <v>16</v>
      </c>
      <c r="D1477" t="s">
        <v>9839</v>
      </c>
      <c r="E1477">
        <v>3909</v>
      </c>
    </row>
    <row r="1478" spans="1:5" x14ac:dyDescent="0.25">
      <c r="A1478">
        <v>3911</v>
      </c>
      <c r="B1478" t="s">
        <v>9840</v>
      </c>
      <c r="C1478" t="s">
        <v>16</v>
      </c>
      <c r="D1478" t="s">
        <v>9841</v>
      </c>
      <c r="E1478">
        <v>3413</v>
      </c>
    </row>
    <row r="1479" spans="1:5" x14ac:dyDescent="0.25">
      <c r="A1479">
        <v>3916</v>
      </c>
      <c r="B1479" t="s">
        <v>9842</v>
      </c>
      <c r="C1479" t="s">
        <v>16</v>
      </c>
      <c r="D1479" t="s">
        <v>16</v>
      </c>
      <c r="E1479">
        <v>3915</v>
      </c>
    </row>
    <row r="1480" spans="1:5" x14ac:dyDescent="0.25">
      <c r="A1480">
        <v>3918</v>
      </c>
      <c r="B1480" t="s">
        <v>9843</v>
      </c>
      <c r="C1480" t="s">
        <v>16</v>
      </c>
      <c r="D1480" t="s">
        <v>9844</v>
      </c>
      <c r="E1480">
        <v>820</v>
      </c>
    </row>
    <row r="1481" spans="1:5" x14ac:dyDescent="0.25">
      <c r="A1481">
        <v>3921</v>
      </c>
      <c r="B1481" t="s">
        <v>9845</v>
      </c>
      <c r="C1481" t="s">
        <v>1192</v>
      </c>
      <c r="D1481" t="s">
        <v>9846</v>
      </c>
      <c r="E1481">
        <v>1066</v>
      </c>
    </row>
    <row r="1482" spans="1:5" x14ac:dyDescent="0.25">
      <c r="A1482">
        <v>3924</v>
      </c>
      <c r="B1482" t="s">
        <v>9847</v>
      </c>
      <c r="C1482" t="s">
        <v>16</v>
      </c>
      <c r="D1482" t="s">
        <v>9848</v>
      </c>
      <c r="E1482">
        <v>3923</v>
      </c>
    </row>
    <row r="1483" spans="1:5" x14ac:dyDescent="0.25">
      <c r="A1483">
        <v>3927</v>
      </c>
      <c r="B1483" t="s">
        <v>9849</v>
      </c>
      <c r="C1483" t="s">
        <v>16</v>
      </c>
      <c r="D1483" t="s">
        <v>9850</v>
      </c>
      <c r="E1483">
        <v>3926</v>
      </c>
    </row>
    <row r="1484" spans="1:5" x14ac:dyDescent="0.25">
      <c r="A1484">
        <v>3932</v>
      </c>
      <c r="B1484" t="s">
        <v>9851</v>
      </c>
      <c r="C1484" t="s">
        <v>16</v>
      </c>
      <c r="D1484" t="s">
        <v>9852</v>
      </c>
      <c r="E1484">
        <v>3931</v>
      </c>
    </row>
    <row r="1485" spans="1:5" x14ac:dyDescent="0.25">
      <c r="A1485">
        <v>3933</v>
      </c>
      <c r="B1485" t="s">
        <v>9853</v>
      </c>
      <c r="C1485" t="s">
        <v>9854</v>
      </c>
      <c r="D1485" t="s">
        <v>16</v>
      </c>
      <c r="E1485">
        <v>849</v>
      </c>
    </row>
    <row r="1486" spans="1:5" x14ac:dyDescent="0.25">
      <c r="A1486">
        <v>3934</v>
      </c>
      <c r="B1486" t="s">
        <v>9855</v>
      </c>
      <c r="C1486" t="s">
        <v>16</v>
      </c>
      <c r="D1486" t="s">
        <v>9856</v>
      </c>
      <c r="E1486">
        <v>488</v>
      </c>
    </row>
    <row r="1487" spans="1:5" x14ac:dyDescent="0.25">
      <c r="A1487">
        <v>3936</v>
      </c>
      <c r="B1487" t="s">
        <v>9857</v>
      </c>
      <c r="C1487" t="s">
        <v>16</v>
      </c>
      <c r="D1487" t="s">
        <v>9858</v>
      </c>
      <c r="E1487">
        <v>3935</v>
      </c>
    </row>
    <row r="1488" spans="1:5" x14ac:dyDescent="0.25">
      <c r="A1488">
        <v>3937</v>
      </c>
      <c r="B1488" t="s">
        <v>9859</v>
      </c>
      <c r="C1488" t="s">
        <v>16</v>
      </c>
      <c r="D1488" t="s">
        <v>9860</v>
      </c>
      <c r="E1488">
        <v>3610</v>
      </c>
    </row>
    <row r="1489" spans="1:5" x14ac:dyDescent="0.25">
      <c r="A1489">
        <v>3939</v>
      </c>
      <c r="B1489" t="s">
        <v>859</v>
      </c>
      <c r="C1489" t="s">
        <v>16</v>
      </c>
      <c r="D1489" t="s">
        <v>9861</v>
      </c>
      <c r="E1489">
        <v>3938</v>
      </c>
    </row>
    <row r="1490" spans="1:5" x14ac:dyDescent="0.25">
      <c r="A1490">
        <v>3941</v>
      </c>
      <c r="B1490" t="s">
        <v>9862</v>
      </c>
      <c r="C1490" t="s">
        <v>9863</v>
      </c>
      <c r="D1490" t="s">
        <v>9864</v>
      </c>
      <c r="E1490">
        <v>454</v>
      </c>
    </row>
    <row r="1491" spans="1:5" x14ac:dyDescent="0.25">
      <c r="A1491">
        <v>3944</v>
      </c>
      <c r="B1491" t="s">
        <v>9865</v>
      </c>
      <c r="C1491" t="s">
        <v>9866</v>
      </c>
      <c r="D1491" t="s">
        <v>16</v>
      </c>
      <c r="E1491">
        <v>78</v>
      </c>
    </row>
    <row r="1492" spans="1:5" x14ac:dyDescent="0.25">
      <c r="A1492">
        <v>3947</v>
      </c>
      <c r="B1492" t="s">
        <v>9867</v>
      </c>
      <c r="C1492" t="s">
        <v>16</v>
      </c>
      <c r="D1492" t="s">
        <v>9868</v>
      </c>
      <c r="E1492">
        <v>3946</v>
      </c>
    </row>
    <row r="1493" spans="1:5" x14ac:dyDescent="0.25">
      <c r="A1493">
        <v>3948</v>
      </c>
      <c r="B1493" t="s">
        <v>9869</v>
      </c>
      <c r="C1493" t="s">
        <v>16</v>
      </c>
      <c r="D1493" t="s">
        <v>16</v>
      </c>
      <c r="E1493">
        <v>3025</v>
      </c>
    </row>
    <row r="1494" spans="1:5" x14ac:dyDescent="0.25">
      <c r="A1494">
        <v>3949</v>
      </c>
      <c r="B1494" t="s">
        <v>9870</v>
      </c>
      <c r="C1494" t="s">
        <v>16</v>
      </c>
      <c r="D1494" t="s">
        <v>16</v>
      </c>
      <c r="E1494">
        <v>3570</v>
      </c>
    </row>
    <row r="1495" spans="1:5" x14ac:dyDescent="0.25">
      <c r="A1495">
        <v>3950</v>
      </c>
      <c r="B1495" t="s">
        <v>705</v>
      </c>
      <c r="C1495" t="s">
        <v>16</v>
      </c>
      <c r="D1495" t="s">
        <v>16</v>
      </c>
      <c r="E1495">
        <v>3570</v>
      </c>
    </row>
    <row r="1496" spans="1:5" x14ac:dyDescent="0.25">
      <c r="A1496">
        <v>3951</v>
      </c>
      <c r="B1496" t="s">
        <v>4221</v>
      </c>
      <c r="C1496" t="s">
        <v>16</v>
      </c>
      <c r="D1496" t="s">
        <v>16</v>
      </c>
      <c r="E1496">
        <v>457</v>
      </c>
    </row>
    <row r="1497" spans="1:5" x14ac:dyDescent="0.25">
      <c r="A1497">
        <v>3952</v>
      </c>
      <c r="B1497" t="s">
        <v>9871</v>
      </c>
      <c r="C1497" t="s">
        <v>9872</v>
      </c>
      <c r="D1497" t="s">
        <v>9873</v>
      </c>
      <c r="E1497">
        <v>401</v>
      </c>
    </row>
    <row r="1498" spans="1:5" x14ac:dyDescent="0.25">
      <c r="A1498">
        <v>3953</v>
      </c>
      <c r="B1498" t="s">
        <v>9874</v>
      </c>
      <c r="C1498" t="s">
        <v>16</v>
      </c>
      <c r="D1498" t="s">
        <v>9875</v>
      </c>
      <c r="E1498">
        <v>201</v>
      </c>
    </row>
    <row r="1499" spans="1:5" x14ac:dyDescent="0.25">
      <c r="A1499">
        <v>3955</v>
      </c>
      <c r="B1499" t="s">
        <v>9876</v>
      </c>
      <c r="C1499" t="s">
        <v>16</v>
      </c>
      <c r="D1499" t="s">
        <v>9877</v>
      </c>
      <c r="E1499">
        <v>3954</v>
      </c>
    </row>
    <row r="1500" spans="1:5" x14ac:dyDescent="0.25">
      <c r="A1500">
        <v>3956</v>
      </c>
      <c r="B1500" t="s">
        <v>9878</v>
      </c>
      <c r="C1500" t="s">
        <v>16</v>
      </c>
      <c r="D1500" t="s">
        <v>9879</v>
      </c>
      <c r="E1500">
        <v>3954</v>
      </c>
    </row>
    <row r="1501" spans="1:5" x14ac:dyDescent="0.25">
      <c r="A1501">
        <v>3958</v>
      </c>
      <c r="B1501" t="s">
        <v>9880</v>
      </c>
      <c r="C1501" t="s">
        <v>16</v>
      </c>
      <c r="D1501" t="s">
        <v>9881</v>
      </c>
      <c r="E1501">
        <v>3957</v>
      </c>
    </row>
    <row r="1502" spans="1:5" x14ac:dyDescent="0.25">
      <c r="A1502">
        <v>3960</v>
      </c>
      <c r="B1502" t="s">
        <v>9882</v>
      </c>
      <c r="C1502" t="s">
        <v>16</v>
      </c>
      <c r="D1502" t="s">
        <v>9883</v>
      </c>
      <c r="E1502">
        <v>3959</v>
      </c>
    </row>
    <row r="1503" spans="1:5" x14ac:dyDescent="0.25">
      <c r="A1503">
        <v>3961</v>
      </c>
      <c r="B1503" t="s">
        <v>9884</v>
      </c>
      <c r="C1503" t="s">
        <v>9885</v>
      </c>
      <c r="D1503" t="s">
        <v>16</v>
      </c>
      <c r="E1503">
        <v>447</v>
      </c>
    </row>
    <row r="1504" spans="1:5" x14ac:dyDescent="0.25">
      <c r="A1504">
        <v>3965</v>
      </c>
      <c r="B1504" t="s">
        <v>9886</v>
      </c>
      <c r="C1504" t="s">
        <v>16</v>
      </c>
      <c r="D1504" t="s">
        <v>9887</v>
      </c>
      <c r="E1504">
        <v>3964</v>
      </c>
    </row>
    <row r="1505" spans="1:5" x14ac:dyDescent="0.25">
      <c r="A1505">
        <v>3966</v>
      </c>
      <c r="B1505" t="s">
        <v>9888</v>
      </c>
      <c r="C1505" t="s">
        <v>9889</v>
      </c>
      <c r="D1505" t="s">
        <v>16</v>
      </c>
      <c r="E1505">
        <v>1919</v>
      </c>
    </row>
    <row r="1506" spans="1:5" x14ac:dyDescent="0.25">
      <c r="A1506">
        <v>3967</v>
      </c>
      <c r="B1506" t="s">
        <v>9890</v>
      </c>
      <c r="C1506" t="s">
        <v>16</v>
      </c>
      <c r="D1506" t="s">
        <v>9891</v>
      </c>
      <c r="E1506">
        <v>450</v>
      </c>
    </row>
    <row r="1507" spans="1:5" x14ac:dyDescent="0.25">
      <c r="A1507">
        <v>3968</v>
      </c>
      <c r="B1507" t="s">
        <v>9892</v>
      </c>
      <c r="C1507" t="s">
        <v>16</v>
      </c>
      <c r="D1507" t="s">
        <v>9893</v>
      </c>
      <c r="E1507">
        <v>176</v>
      </c>
    </row>
    <row r="1508" spans="1:5" x14ac:dyDescent="0.25">
      <c r="A1508">
        <v>3969</v>
      </c>
      <c r="B1508" t="s">
        <v>9894</v>
      </c>
      <c r="C1508" t="s">
        <v>16</v>
      </c>
      <c r="D1508" t="s">
        <v>9895</v>
      </c>
      <c r="E1508">
        <v>1934</v>
      </c>
    </row>
    <row r="1509" spans="1:5" x14ac:dyDescent="0.25">
      <c r="A1509">
        <v>3971</v>
      </c>
      <c r="B1509" t="s">
        <v>9896</v>
      </c>
      <c r="C1509" t="s">
        <v>9897</v>
      </c>
      <c r="D1509" t="s">
        <v>16</v>
      </c>
      <c r="E1509">
        <v>3970</v>
      </c>
    </row>
    <row r="1510" spans="1:5" x14ac:dyDescent="0.25">
      <c r="A1510">
        <v>3973</v>
      </c>
      <c r="B1510" t="s">
        <v>9898</v>
      </c>
      <c r="C1510" t="s">
        <v>16</v>
      </c>
      <c r="D1510" t="s">
        <v>9899</v>
      </c>
      <c r="E1510">
        <v>3972</v>
      </c>
    </row>
    <row r="1511" spans="1:5" x14ac:dyDescent="0.25">
      <c r="A1511">
        <v>3975</v>
      </c>
      <c r="B1511" t="s">
        <v>7767</v>
      </c>
      <c r="C1511" t="s">
        <v>16</v>
      </c>
      <c r="D1511" t="s">
        <v>9900</v>
      </c>
      <c r="E1511">
        <v>3974</v>
      </c>
    </row>
    <row r="1512" spans="1:5" x14ac:dyDescent="0.25">
      <c r="A1512">
        <v>3976</v>
      </c>
      <c r="B1512" t="s">
        <v>9901</v>
      </c>
      <c r="C1512" t="s">
        <v>16</v>
      </c>
      <c r="D1512" t="s">
        <v>9902</v>
      </c>
      <c r="E1512">
        <v>76</v>
      </c>
    </row>
    <row r="1513" spans="1:5" x14ac:dyDescent="0.25">
      <c r="A1513">
        <v>3981</v>
      </c>
      <c r="B1513" t="s">
        <v>9903</v>
      </c>
      <c r="C1513" t="s">
        <v>9904</v>
      </c>
      <c r="D1513" t="s">
        <v>16</v>
      </c>
      <c r="E1513">
        <v>3980</v>
      </c>
    </row>
    <row r="1514" spans="1:5" x14ac:dyDescent="0.25">
      <c r="A1514">
        <v>3982</v>
      </c>
      <c r="B1514" t="s">
        <v>9905</v>
      </c>
      <c r="C1514" t="s">
        <v>9906</v>
      </c>
      <c r="D1514" t="s">
        <v>16</v>
      </c>
      <c r="E1514">
        <v>3977</v>
      </c>
    </row>
    <row r="1515" spans="1:5" x14ac:dyDescent="0.25">
      <c r="A1515">
        <v>3983</v>
      </c>
      <c r="B1515" t="s">
        <v>9907</v>
      </c>
      <c r="C1515" t="s">
        <v>9908</v>
      </c>
      <c r="D1515" t="s">
        <v>16</v>
      </c>
      <c r="E1515">
        <v>3977</v>
      </c>
    </row>
    <row r="1516" spans="1:5" x14ac:dyDescent="0.25">
      <c r="A1516">
        <v>3984</v>
      </c>
      <c r="B1516" t="s">
        <v>9909</v>
      </c>
      <c r="C1516" t="s">
        <v>16</v>
      </c>
      <c r="D1516" t="s">
        <v>9910</v>
      </c>
      <c r="E1516">
        <v>431</v>
      </c>
    </row>
    <row r="1517" spans="1:5" x14ac:dyDescent="0.25">
      <c r="A1517">
        <v>3986</v>
      </c>
      <c r="B1517" t="s">
        <v>239</v>
      </c>
      <c r="C1517" t="s">
        <v>240</v>
      </c>
      <c r="D1517" t="s">
        <v>16</v>
      </c>
      <c r="E1517">
        <v>3985</v>
      </c>
    </row>
    <row r="1518" spans="1:5" x14ac:dyDescent="0.25">
      <c r="A1518">
        <v>3987</v>
      </c>
      <c r="B1518" t="s">
        <v>6632</v>
      </c>
      <c r="C1518" t="s">
        <v>16</v>
      </c>
      <c r="D1518" t="s">
        <v>903</v>
      </c>
      <c r="E1518">
        <v>3959</v>
      </c>
    </row>
    <row r="1519" spans="1:5" x14ac:dyDescent="0.25">
      <c r="A1519">
        <v>3988</v>
      </c>
      <c r="B1519" t="s">
        <v>9911</v>
      </c>
      <c r="C1519" t="s">
        <v>690</v>
      </c>
      <c r="D1519" t="s">
        <v>9912</v>
      </c>
      <c r="E1519">
        <v>283</v>
      </c>
    </row>
    <row r="1520" spans="1:5" x14ac:dyDescent="0.25">
      <c r="A1520">
        <v>3990</v>
      </c>
      <c r="B1520" t="s">
        <v>9913</v>
      </c>
      <c r="C1520" t="s">
        <v>16</v>
      </c>
      <c r="D1520" t="s">
        <v>9914</v>
      </c>
      <c r="E1520">
        <v>3989</v>
      </c>
    </row>
    <row r="1521" spans="1:5" x14ac:dyDescent="0.25">
      <c r="A1521">
        <v>3992</v>
      </c>
      <c r="B1521" t="s">
        <v>9915</v>
      </c>
      <c r="C1521" t="s">
        <v>16</v>
      </c>
      <c r="D1521" t="s">
        <v>9916</v>
      </c>
      <c r="E1521">
        <v>3991</v>
      </c>
    </row>
    <row r="1522" spans="1:5" x14ac:dyDescent="0.25">
      <c r="A1522">
        <v>3993</v>
      </c>
      <c r="B1522" t="s">
        <v>9917</v>
      </c>
      <c r="C1522" t="s">
        <v>9918</v>
      </c>
      <c r="D1522" t="s">
        <v>16</v>
      </c>
      <c r="E1522">
        <v>961</v>
      </c>
    </row>
    <row r="1523" spans="1:5" x14ac:dyDescent="0.25">
      <c r="A1523">
        <v>3995</v>
      </c>
      <c r="B1523" t="s">
        <v>9919</v>
      </c>
      <c r="C1523" t="s">
        <v>16</v>
      </c>
      <c r="D1523" t="s">
        <v>9920</v>
      </c>
      <c r="E1523">
        <v>3994</v>
      </c>
    </row>
    <row r="1524" spans="1:5" x14ac:dyDescent="0.25">
      <c r="A1524">
        <v>3996</v>
      </c>
      <c r="B1524" t="s">
        <v>9921</v>
      </c>
      <c r="C1524" t="s">
        <v>16</v>
      </c>
      <c r="D1524" t="s">
        <v>15870</v>
      </c>
      <c r="E1524">
        <v>2982</v>
      </c>
    </row>
    <row r="1525" spans="1:5" x14ac:dyDescent="0.25">
      <c r="A1525">
        <v>4001</v>
      </c>
      <c r="B1525" t="s">
        <v>9922</v>
      </c>
      <c r="C1525" t="s">
        <v>9923</v>
      </c>
      <c r="D1525" t="s">
        <v>16</v>
      </c>
      <c r="E1525">
        <v>3525</v>
      </c>
    </row>
    <row r="1526" spans="1:5" x14ac:dyDescent="0.25">
      <c r="A1526">
        <v>4002</v>
      </c>
      <c r="B1526" t="s">
        <v>9924</v>
      </c>
      <c r="C1526" t="s">
        <v>9925</v>
      </c>
      <c r="D1526" t="s">
        <v>16</v>
      </c>
      <c r="E1526">
        <v>487</v>
      </c>
    </row>
    <row r="1527" spans="1:5" x14ac:dyDescent="0.25">
      <c r="A1527">
        <v>4003</v>
      </c>
      <c r="B1527" t="s">
        <v>9926</v>
      </c>
      <c r="C1527" t="s">
        <v>13184</v>
      </c>
      <c r="D1527" t="s">
        <v>13185</v>
      </c>
      <c r="E1527">
        <v>984</v>
      </c>
    </row>
    <row r="1528" spans="1:5" x14ac:dyDescent="0.25">
      <c r="A1528">
        <v>4004</v>
      </c>
      <c r="B1528" t="s">
        <v>9927</v>
      </c>
      <c r="C1528" t="s">
        <v>16</v>
      </c>
      <c r="D1528" t="s">
        <v>9928</v>
      </c>
      <c r="E1528">
        <v>891</v>
      </c>
    </row>
    <row r="1529" spans="1:5" x14ac:dyDescent="0.25">
      <c r="A1529">
        <v>4005</v>
      </c>
      <c r="B1529" t="s">
        <v>9929</v>
      </c>
      <c r="C1529" t="s">
        <v>9930</v>
      </c>
      <c r="D1529" t="s">
        <v>16</v>
      </c>
      <c r="E1529">
        <v>429</v>
      </c>
    </row>
    <row r="1530" spans="1:5" x14ac:dyDescent="0.25">
      <c r="A1530">
        <v>4006</v>
      </c>
      <c r="B1530" t="s">
        <v>9931</v>
      </c>
      <c r="C1530" t="s">
        <v>15871</v>
      </c>
      <c r="D1530" t="s">
        <v>9932</v>
      </c>
      <c r="E1530">
        <v>2043</v>
      </c>
    </row>
    <row r="1531" spans="1:5" x14ac:dyDescent="0.25">
      <c r="A1531">
        <v>4007</v>
      </c>
      <c r="B1531" t="s">
        <v>9933</v>
      </c>
      <c r="C1531" t="s">
        <v>9934</v>
      </c>
      <c r="D1531" t="s">
        <v>16</v>
      </c>
      <c r="E1531">
        <v>442</v>
      </c>
    </row>
    <row r="1532" spans="1:5" x14ac:dyDescent="0.25">
      <c r="A1532">
        <v>4008</v>
      </c>
      <c r="B1532" t="s">
        <v>9935</v>
      </c>
      <c r="C1532" t="s">
        <v>9936</v>
      </c>
      <c r="D1532" t="s">
        <v>16</v>
      </c>
      <c r="E1532">
        <v>3980</v>
      </c>
    </row>
    <row r="1533" spans="1:5" x14ac:dyDescent="0.25">
      <c r="A1533">
        <v>4010</v>
      </c>
      <c r="B1533" t="s">
        <v>1238</v>
      </c>
      <c r="C1533" t="s">
        <v>16</v>
      </c>
      <c r="D1533" t="s">
        <v>9937</v>
      </c>
      <c r="E1533">
        <v>3670</v>
      </c>
    </row>
    <row r="1534" spans="1:5" x14ac:dyDescent="0.25">
      <c r="A1534">
        <v>4011</v>
      </c>
      <c r="B1534" t="s">
        <v>2300</v>
      </c>
      <c r="C1534" t="s">
        <v>16</v>
      </c>
      <c r="D1534" t="s">
        <v>4494</v>
      </c>
      <c r="E1534">
        <v>3236</v>
      </c>
    </row>
    <row r="1535" spans="1:5" x14ac:dyDescent="0.25">
      <c r="A1535">
        <v>4013</v>
      </c>
      <c r="B1535" t="s">
        <v>9938</v>
      </c>
      <c r="C1535" t="s">
        <v>16</v>
      </c>
      <c r="D1535" t="s">
        <v>9939</v>
      </c>
      <c r="E1535">
        <v>4012</v>
      </c>
    </row>
    <row r="1536" spans="1:5" x14ac:dyDescent="0.25">
      <c r="A1536">
        <v>4016</v>
      </c>
      <c r="B1536" t="s">
        <v>9940</v>
      </c>
      <c r="C1536" t="s">
        <v>16</v>
      </c>
      <c r="D1536" t="s">
        <v>16</v>
      </c>
      <c r="E1536">
        <v>4015</v>
      </c>
    </row>
    <row r="1537" spans="1:5" x14ac:dyDescent="0.25">
      <c r="A1537">
        <v>4021</v>
      </c>
      <c r="B1537" t="s">
        <v>9941</v>
      </c>
      <c r="C1537" t="s">
        <v>9942</v>
      </c>
      <c r="D1537" t="s">
        <v>9943</v>
      </c>
      <c r="E1537">
        <v>4020</v>
      </c>
    </row>
    <row r="1538" spans="1:5" x14ac:dyDescent="0.25">
      <c r="A1538">
        <v>4023</v>
      </c>
      <c r="B1538" t="s">
        <v>616</v>
      </c>
      <c r="C1538" t="s">
        <v>16</v>
      </c>
      <c r="D1538" t="s">
        <v>9944</v>
      </c>
      <c r="E1538">
        <v>4022</v>
      </c>
    </row>
    <row r="1539" spans="1:5" x14ac:dyDescent="0.25">
      <c r="A1539">
        <v>4025</v>
      </c>
      <c r="B1539" t="s">
        <v>9945</v>
      </c>
      <c r="C1539" t="s">
        <v>16</v>
      </c>
      <c r="D1539" t="s">
        <v>9946</v>
      </c>
      <c r="E1539">
        <v>2919</v>
      </c>
    </row>
    <row r="1540" spans="1:5" x14ac:dyDescent="0.25">
      <c r="A1540">
        <v>4026</v>
      </c>
      <c r="B1540" t="s">
        <v>9947</v>
      </c>
      <c r="C1540" t="s">
        <v>16</v>
      </c>
      <c r="D1540" t="s">
        <v>9948</v>
      </c>
      <c r="E1540">
        <v>4014</v>
      </c>
    </row>
    <row r="1541" spans="1:5" x14ac:dyDescent="0.25">
      <c r="A1541">
        <v>4029</v>
      </c>
      <c r="B1541" t="s">
        <v>9949</v>
      </c>
      <c r="C1541" t="s">
        <v>9950</v>
      </c>
      <c r="D1541" t="s">
        <v>9951</v>
      </c>
      <c r="E1541">
        <v>4028</v>
      </c>
    </row>
    <row r="1542" spans="1:5" x14ac:dyDescent="0.25">
      <c r="A1542">
        <v>4030</v>
      </c>
      <c r="B1542" t="s">
        <v>9952</v>
      </c>
      <c r="C1542" t="s">
        <v>9953</v>
      </c>
      <c r="D1542" t="s">
        <v>16</v>
      </c>
      <c r="E1542">
        <v>429</v>
      </c>
    </row>
    <row r="1543" spans="1:5" x14ac:dyDescent="0.25">
      <c r="A1543">
        <v>4031</v>
      </c>
      <c r="B1543" t="s">
        <v>9954</v>
      </c>
      <c r="C1543" t="s">
        <v>9955</v>
      </c>
      <c r="D1543" t="s">
        <v>16</v>
      </c>
      <c r="E1543">
        <v>3074</v>
      </c>
    </row>
    <row r="1544" spans="1:5" x14ac:dyDescent="0.25">
      <c r="A1544">
        <v>4032</v>
      </c>
      <c r="B1544" t="s">
        <v>9956</v>
      </c>
      <c r="C1544" t="s">
        <v>9957</v>
      </c>
      <c r="D1544" t="s">
        <v>16</v>
      </c>
      <c r="E1544">
        <v>4027</v>
      </c>
    </row>
    <row r="1545" spans="1:5" x14ac:dyDescent="0.25">
      <c r="A1545">
        <v>4033</v>
      </c>
      <c r="B1545" t="s">
        <v>9958</v>
      </c>
      <c r="C1545" t="s">
        <v>16</v>
      </c>
      <c r="D1545" t="s">
        <v>1948</v>
      </c>
      <c r="E1545">
        <v>434</v>
      </c>
    </row>
    <row r="1546" spans="1:5" x14ac:dyDescent="0.25">
      <c r="A1546">
        <v>4034</v>
      </c>
      <c r="B1546" t="s">
        <v>195</v>
      </c>
      <c r="C1546" t="s">
        <v>16</v>
      </c>
      <c r="D1546" t="s">
        <v>9959</v>
      </c>
      <c r="E1546">
        <v>688</v>
      </c>
    </row>
    <row r="1547" spans="1:5" x14ac:dyDescent="0.25">
      <c r="A1547">
        <v>4037</v>
      </c>
      <c r="B1547" t="s">
        <v>9960</v>
      </c>
      <c r="C1547" t="s">
        <v>16</v>
      </c>
      <c r="D1547" t="s">
        <v>9961</v>
      </c>
      <c r="E1547">
        <v>465</v>
      </c>
    </row>
    <row r="1548" spans="1:5" x14ac:dyDescent="0.25">
      <c r="A1548">
        <v>4038</v>
      </c>
      <c r="B1548" t="s">
        <v>9894</v>
      </c>
      <c r="C1548" t="s">
        <v>16</v>
      </c>
      <c r="D1548" t="s">
        <v>9895</v>
      </c>
      <c r="E1548">
        <v>659</v>
      </c>
    </row>
    <row r="1549" spans="1:5" x14ac:dyDescent="0.25">
      <c r="A1549">
        <v>4041</v>
      </c>
      <c r="B1549" t="s">
        <v>9962</v>
      </c>
      <c r="C1549" t="s">
        <v>16</v>
      </c>
      <c r="D1549" t="s">
        <v>9963</v>
      </c>
      <c r="E1549">
        <v>4040</v>
      </c>
    </row>
    <row r="1550" spans="1:5" x14ac:dyDescent="0.25">
      <c r="A1550">
        <v>4043</v>
      </c>
      <c r="B1550" t="s">
        <v>9964</v>
      </c>
      <c r="C1550" t="s">
        <v>9965</v>
      </c>
      <c r="D1550" t="s">
        <v>16</v>
      </c>
      <c r="E1550">
        <v>490</v>
      </c>
    </row>
    <row r="1551" spans="1:5" x14ac:dyDescent="0.25">
      <c r="A1551">
        <v>4045</v>
      </c>
      <c r="B1551" t="s">
        <v>9966</v>
      </c>
      <c r="C1551" t="s">
        <v>16</v>
      </c>
      <c r="D1551" t="s">
        <v>9967</v>
      </c>
      <c r="E1551">
        <v>4044</v>
      </c>
    </row>
    <row r="1552" spans="1:5" x14ac:dyDescent="0.25">
      <c r="A1552">
        <v>4046</v>
      </c>
      <c r="B1552" t="s">
        <v>9968</v>
      </c>
      <c r="C1552" t="s">
        <v>9969</v>
      </c>
      <c r="D1552" t="s">
        <v>16</v>
      </c>
      <c r="E1552">
        <v>429</v>
      </c>
    </row>
    <row r="1553" spans="1:5" x14ac:dyDescent="0.25">
      <c r="A1553">
        <v>4048</v>
      </c>
      <c r="B1553" t="s">
        <v>9970</v>
      </c>
      <c r="C1553" t="s">
        <v>9971</v>
      </c>
      <c r="D1553" t="s">
        <v>9972</v>
      </c>
      <c r="E1553">
        <v>4047</v>
      </c>
    </row>
    <row r="1554" spans="1:5" x14ac:dyDescent="0.25">
      <c r="A1554">
        <v>4050</v>
      </c>
      <c r="B1554" t="s">
        <v>9973</v>
      </c>
      <c r="C1554" t="s">
        <v>16</v>
      </c>
      <c r="D1554" t="s">
        <v>9974</v>
      </c>
      <c r="E1554">
        <v>4049</v>
      </c>
    </row>
    <row r="1555" spans="1:5" x14ac:dyDescent="0.25">
      <c r="A1555">
        <v>4051</v>
      </c>
      <c r="B1555" t="s">
        <v>9975</v>
      </c>
      <c r="C1555" t="s">
        <v>16</v>
      </c>
      <c r="D1555" t="s">
        <v>9976</v>
      </c>
      <c r="E1555">
        <v>201</v>
      </c>
    </row>
    <row r="1556" spans="1:5" x14ac:dyDescent="0.25">
      <c r="A1556">
        <v>4054</v>
      </c>
      <c r="B1556" t="s">
        <v>9977</v>
      </c>
      <c r="C1556" t="s">
        <v>7526</v>
      </c>
      <c r="D1556" t="s">
        <v>16</v>
      </c>
      <c r="E1556">
        <v>4042</v>
      </c>
    </row>
    <row r="1557" spans="1:5" x14ac:dyDescent="0.25">
      <c r="A1557">
        <v>4055</v>
      </c>
      <c r="B1557" t="s">
        <v>9978</v>
      </c>
      <c r="C1557" t="s">
        <v>16</v>
      </c>
      <c r="D1557" t="s">
        <v>16</v>
      </c>
      <c r="E1557">
        <v>3007</v>
      </c>
    </row>
    <row r="1558" spans="1:5" x14ac:dyDescent="0.25">
      <c r="A1558">
        <v>4056</v>
      </c>
      <c r="B1558" t="s">
        <v>9695</v>
      </c>
      <c r="C1558" t="s">
        <v>16</v>
      </c>
      <c r="D1558" t="s">
        <v>9979</v>
      </c>
      <c r="E1558">
        <v>3177</v>
      </c>
    </row>
    <row r="1559" spans="1:5" x14ac:dyDescent="0.25">
      <c r="A1559">
        <v>4058</v>
      </c>
      <c r="B1559" t="s">
        <v>9980</v>
      </c>
      <c r="C1559" t="s">
        <v>9981</v>
      </c>
      <c r="D1559" t="s">
        <v>16</v>
      </c>
      <c r="E1559">
        <v>4057</v>
      </c>
    </row>
    <row r="1560" spans="1:5" x14ac:dyDescent="0.25">
      <c r="A1560">
        <v>4059</v>
      </c>
      <c r="B1560" t="s">
        <v>9982</v>
      </c>
      <c r="C1560" t="s">
        <v>9983</v>
      </c>
      <c r="D1560" t="s">
        <v>16</v>
      </c>
      <c r="E1560">
        <v>307</v>
      </c>
    </row>
    <row r="1561" spans="1:5" x14ac:dyDescent="0.25">
      <c r="A1561">
        <v>4060</v>
      </c>
      <c r="B1561" t="s">
        <v>9825</v>
      </c>
      <c r="C1561" t="s">
        <v>16</v>
      </c>
      <c r="D1561" t="s">
        <v>16</v>
      </c>
      <c r="E1561">
        <v>443</v>
      </c>
    </row>
    <row r="1562" spans="1:5" x14ac:dyDescent="0.25">
      <c r="A1562">
        <v>4063</v>
      </c>
      <c r="B1562" t="s">
        <v>9984</v>
      </c>
      <c r="C1562" t="s">
        <v>9985</v>
      </c>
      <c r="D1562" t="s">
        <v>16</v>
      </c>
      <c r="E1562">
        <v>4062</v>
      </c>
    </row>
    <row r="1563" spans="1:5" x14ac:dyDescent="0.25">
      <c r="A1563">
        <v>4065</v>
      </c>
      <c r="B1563" t="s">
        <v>9986</v>
      </c>
      <c r="C1563" t="s">
        <v>9987</v>
      </c>
      <c r="D1563" t="s">
        <v>16</v>
      </c>
      <c r="E1563">
        <v>4064</v>
      </c>
    </row>
    <row r="1564" spans="1:5" x14ac:dyDescent="0.25">
      <c r="A1564">
        <v>4066</v>
      </c>
      <c r="B1564" t="s">
        <v>9988</v>
      </c>
      <c r="C1564" t="s">
        <v>9989</v>
      </c>
      <c r="D1564" t="s">
        <v>16</v>
      </c>
      <c r="E1564">
        <v>779</v>
      </c>
    </row>
    <row r="1565" spans="1:5" x14ac:dyDescent="0.25">
      <c r="A1565">
        <v>4068</v>
      </c>
      <c r="B1565" t="s">
        <v>924</v>
      </c>
      <c r="C1565" t="s">
        <v>9990</v>
      </c>
      <c r="D1565" t="s">
        <v>16</v>
      </c>
      <c r="E1565">
        <v>4067</v>
      </c>
    </row>
    <row r="1566" spans="1:5" x14ac:dyDescent="0.25">
      <c r="A1566">
        <v>4069</v>
      </c>
      <c r="B1566" t="s">
        <v>9991</v>
      </c>
      <c r="C1566" t="s">
        <v>16</v>
      </c>
      <c r="D1566" t="s">
        <v>9992</v>
      </c>
      <c r="E1566">
        <v>3647</v>
      </c>
    </row>
    <row r="1567" spans="1:5" x14ac:dyDescent="0.25">
      <c r="A1567">
        <v>4071</v>
      </c>
      <c r="B1567" t="s">
        <v>9993</v>
      </c>
      <c r="C1567" t="s">
        <v>9994</v>
      </c>
      <c r="D1567" t="s">
        <v>16</v>
      </c>
      <c r="E1567">
        <v>4070</v>
      </c>
    </row>
    <row r="1568" spans="1:5" x14ac:dyDescent="0.25">
      <c r="A1568">
        <v>4074</v>
      </c>
      <c r="B1568" t="s">
        <v>13186</v>
      </c>
      <c r="C1568" t="s">
        <v>13187</v>
      </c>
      <c r="D1568" t="s">
        <v>16</v>
      </c>
      <c r="E1568">
        <v>4073</v>
      </c>
    </row>
    <row r="1569" spans="1:5" x14ac:dyDescent="0.25">
      <c r="A1569">
        <v>4075</v>
      </c>
      <c r="B1569" t="s">
        <v>9995</v>
      </c>
      <c r="C1569" t="s">
        <v>9996</v>
      </c>
      <c r="D1569" t="s">
        <v>16</v>
      </c>
      <c r="E1569">
        <v>4061</v>
      </c>
    </row>
    <row r="1570" spans="1:5" x14ac:dyDescent="0.25">
      <c r="A1570">
        <v>4076</v>
      </c>
      <c r="B1570" t="s">
        <v>1197</v>
      </c>
      <c r="C1570" t="s">
        <v>9997</v>
      </c>
      <c r="D1570" t="s">
        <v>16</v>
      </c>
      <c r="E1570">
        <v>4061</v>
      </c>
    </row>
    <row r="1571" spans="1:5" x14ac:dyDescent="0.25">
      <c r="A1571">
        <v>4078</v>
      </c>
      <c r="B1571" t="s">
        <v>9998</v>
      </c>
      <c r="C1571" t="s">
        <v>16</v>
      </c>
      <c r="D1571" t="s">
        <v>9999</v>
      </c>
      <c r="E1571">
        <v>4077</v>
      </c>
    </row>
    <row r="1572" spans="1:5" x14ac:dyDescent="0.25">
      <c r="A1572">
        <v>4081</v>
      </c>
      <c r="B1572" t="s">
        <v>10000</v>
      </c>
      <c r="C1572" t="s">
        <v>16</v>
      </c>
      <c r="D1572" t="s">
        <v>10001</v>
      </c>
      <c r="E1572">
        <v>4080</v>
      </c>
    </row>
    <row r="1573" spans="1:5" x14ac:dyDescent="0.25">
      <c r="A1573">
        <v>4082</v>
      </c>
      <c r="B1573" t="s">
        <v>361</v>
      </c>
      <c r="C1573" t="s">
        <v>16</v>
      </c>
      <c r="D1573" t="s">
        <v>362</v>
      </c>
      <c r="E1573">
        <v>3466</v>
      </c>
    </row>
    <row r="1574" spans="1:5" x14ac:dyDescent="0.25">
      <c r="A1574">
        <v>4084</v>
      </c>
      <c r="B1574" t="s">
        <v>10002</v>
      </c>
      <c r="C1574" t="s">
        <v>16</v>
      </c>
      <c r="D1574" t="s">
        <v>42383</v>
      </c>
      <c r="E1574">
        <v>4083</v>
      </c>
    </row>
    <row r="1575" spans="1:5" x14ac:dyDescent="0.25">
      <c r="A1575">
        <v>4086</v>
      </c>
      <c r="B1575" t="s">
        <v>10003</v>
      </c>
      <c r="C1575" t="s">
        <v>16</v>
      </c>
      <c r="D1575" t="s">
        <v>10004</v>
      </c>
      <c r="E1575">
        <v>4085</v>
      </c>
    </row>
    <row r="1576" spans="1:5" x14ac:dyDescent="0.25">
      <c r="A1576">
        <v>4088</v>
      </c>
      <c r="B1576" t="s">
        <v>10005</v>
      </c>
      <c r="C1576" t="s">
        <v>16</v>
      </c>
      <c r="D1576" t="s">
        <v>13188</v>
      </c>
      <c r="E1576">
        <v>4087</v>
      </c>
    </row>
    <row r="1577" spans="1:5" x14ac:dyDescent="0.25">
      <c r="A1577">
        <v>4092</v>
      </c>
      <c r="B1577" t="s">
        <v>10006</v>
      </c>
      <c r="C1577" t="s">
        <v>16</v>
      </c>
      <c r="D1577" t="s">
        <v>16</v>
      </c>
      <c r="E1577">
        <v>4091</v>
      </c>
    </row>
    <row r="1578" spans="1:5" x14ac:dyDescent="0.25">
      <c r="A1578">
        <v>4094</v>
      </c>
      <c r="B1578" t="s">
        <v>10007</v>
      </c>
      <c r="C1578" t="s">
        <v>16</v>
      </c>
      <c r="D1578" t="s">
        <v>10008</v>
      </c>
      <c r="E1578">
        <v>4093</v>
      </c>
    </row>
    <row r="1579" spans="1:5" x14ac:dyDescent="0.25">
      <c r="A1579">
        <v>4096</v>
      </c>
      <c r="B1579" t="s">
        <v>10009</v>
      </c>
      <c r="C1579" t="s">
        <v>16</v>
      </c>
      <c r="D1579" t="s">
        <v>10010</v>
      </c>
      <c r="E1579">
        <v>73</v>
      </c>
    </row>
    <row r="1580" spans="1:5" x14ac:dyDescent="0.25">
      <c r="A1580">
        <v>4097</v>
      </c>
      <c r="B1580" t="s">
        <v>844</v>
      </c>
      <c r="C1580" t="s">
        <v>16</v>
      </c>
      <c r="D1580" t="s">
        <v>16</v>
      </c>
      <c r="E1580">
        <v>443</v>
      </c>
    </row>
    <row r="1581" spans="1:5" x14ac:dyDescent="0.25">
      <c r="A1581">
        <v>4100</v>
      </c>
      <c r="B1581" t="s">
        <v>10011</v>
      </c>
      <c r="C1581" t="s">
        <v>16</v>
      </c>
      <c r="D1581" t="s">
        <v>10012</v>
      </c>
      <c r="E1581">
        <v>4099</v>
      </c>
    </row>
    <row r="1582" spans="1:5" x14ac:dyDescent="0.25">
      <c r="A1582">
        <v>4106</v>
      </c>
      <c r="B1582" t="s">
        <v>10013</v>
      </c>
      <c r="C1582" t="s">
        <v>16</v>
      </c>
      <c r="D1582" t="s">
        <v>10014</v>
      </c>
      <c r="E1582">
        <v>4105</v>
      </c>
    </row>
    <row r="1583" spans="1:5" x14ac:dyDescent="0.25">
      <c r="A1583">
        <v>4108</v>
      </c>
      <c r="B1583" t="s">
        <v>10015</v>
      </c>
      <c r="C1583" t="s">
        <v>16</v>
      </c>
      <c r="D1583" t="s">
        <v>7273</v>
      </c>
      <c r="E1583">
        <v>337</v>
      </c>
    </row>
    <row r="1584" spans="1:5" x14ac:dyDescent="0.25">
      <c r="A1584">
        <v>4114</v>
      </c>
      <c r="B1584" t="s">
        <v>10018</v>
      </c>
      <c r="C1584" t="s">
        <v>16</v>
      </c>
      <c r="D1584" t="s">
        <v>10019</v>
      </c>
      <c r="E1584">
        <v>4113</v>
      </c>
    </row>
    <row r="1585" spans="1:5" x14ac:dyDescent="0.25">
      <c r="A1585">
        <v>4115</v>
      </c>
      <c r="B1585" t="s">
        <v>10020</v>
      </c>
      <c r="C1585" t="s">
        <v>16</v>
      </c>
      <c r="D1585" t="s">
        <v>16</v>
      </c>
      <c r="E1585">
        <v>4024</v>
      </c>
    </row>
    <row r="1586" spans="1:5" x14ac:dyDescent="0.25">
      <c r="A1586">
        <v>4117</v>
      </c>
      <c r="B1586" t="s">
        <v>10021</v>
      </c>
      <c r="C1586" t="s">
        <v>10022</v>
      </c>
      <c r="D1586" t="s">
        <v>10023</v>
      </c>
      <c r="E1586">
        <v>3679</v>
      </c>
    </row>
    <row r="1587" spans="1:5" x14ac:dyDescent="0.25">
      <c r="A1587">
        <v>4121</v>
      </c>
      <c r="B1587" t="s">
        <v>988</v>
      </c>
      <c r="C1587" t="s">
        <v>16</v>
      </c>
      <c r="D1587" t="s">
        <v>10024</v>
      </c>
      <c r="E1587">
        <v>4120</v>
      </c>
    </row>
    <row r="1588" spans="1:5" x14ac:dyDescent="0.25">
      <c r="A1588">
        <v>4123</v>
      </c>
      <c r="B1588" t="s">
        <v>9851</v>
      </c>
      <c r="C1588" t="s">
        <v>16</v>
      </c>
      <c r="D1588" t="s">
        <v>10025</v>
      </c>
      <c r="E1588">
        <v>4122</v>
      </c>
    </row>
    <row r="1589" spans="1:5" x14ac:dyDescent="0.25">
      <c r="A1589">
        <v>4124</v>
      </c>
      <c r="B1589" t="s">
        <v>10026</v>
      </c>
      <c r="C1589" t="s">
        <v>10027</v>
      </c>
      <c r="D1589" t="s">
        <v>10028</v>
      </c>
      <c r="E1589">
        <v>2409</v>
      </c>
    </row>
    <row r="1590" spans="1:5" x14ac:dyDescent="0.25">
      <c r="A1590">
        <v>4126</v>
      </c>
      <c r="B1590" t="s">
        <v>252</v>
      </c>
      <c r="C1590" t="s">
        <v>16</v>
      </c>
      <c r="D1590" t="s">
        <v>40678</v>
      </c>
      <c r="E1590">
        <v>2496</v>
      </c>
    </row>
    <row r="1591" spans="1:5" x14ac:dyDescent="0.25">
      <c r="A1591">
        <v>4128</v>
      </c>
      <c r="B1591" t="s">
        <v>10029</v>
      </c>
      <c r="C1591" t="s">
        <v>10030</v>
      </c>
      <c r="D1591" t="s">
        <v>16</v>
      </c>
      <c r="E1591">
        <v>3525</v>
      </c>
    </row>
    <row r="1592" spans="1:5" x14ac:dyDescent="0.25">
      <c r="A1592">
        <v>4129</v>
      </c>
      <c r="B1592" t="s">
        <v>967</v>
      </c>
      <c r="C1592" t="s">
        <v>16</v>
      </c>
      <c r="D1592" t="s">
        <v>16</v>
      </c>
      <c r="E1592">
        <v>955</v>
      </c>
    </row>
    <row r="1593" spans="1:5" x14ac:dyDescent="0.25">
      <c r="A1593">
        <v>4130</v>
      </c>
      <c r="B1593" t="s">
        <v>10031</v>
      </c>
      <c r="C1593" t="s">
        <v>16</v>
      </c>
      <c r="D1593" t="s">
        <v>10032</v>
      </c>
      <c r="E1593">
        <v>955</v>
      </c>
    </row>
    <row r="1594" spans="1:5" x14ac:dyDescent="0.25">
      <c r="A1594">
        <v>4131</v>
      </c>
      <c r="B1594" t="s">
        <v>10033</v>
      </c>
      <c r="C1594" t="s">
        <v>2277</v>
      </c>
      <c r="D1594" t="s">
        <v>16</v>
      </c>
      <c r="E1594">
        <v>76</v>
      </c>
    </row>
    <row r="1595" spans="1:5" x14ac:dyDescent="0.25">
      <c r="A1595">
        <v>4132</v>
      </c>
      <c r="B1595" t="s">
        <v>10034</v>
      </c>
      <c r="C1595" t="s">
        <v>10035</v>
      </c>
      <c r="D1595" t="s">
        <v>16</v>
      </c>
      <c r="E1595">
        <v>2982</v>
      </c>
    </row>
    <row r="1596" spans="1:5" x14ac:dyDescent="0.25">
      <c r="A1596">
        <v>4133</v>
      </c>
      <c r="B1596" t="s">
        <v>2008</v>
      </c>
      <c r="C1596" t="s">
        <v>16</v>
      </c>
      <c r="D1596" t="s">
        <v>10036</v>
      </c>
      <c r="E1596">
        <v>438</v>
      </c>
    </row>
    <row r="1597" spans="1:5" x14ac:dyDescent="0.25">
      <c r="A1597">
        <v>4134</v>
      </c>
      <c r="B1597" t="s">
        <v>10037</v>
      </c>
      <c r="C1597" t="s">
        <v>10038</v>
      </c>
      <c r="D1597" t="s">
        <v>10039</v>
      </c>
      <c r="E1597">
        <v>3964</v>
      </c>
    </row>
    <row r="1598" spans="1:5" x14ac:dyDescent="0.25">
      <c r="A1598">
        <v>4139</v>
      </c>
      <c r="B1598" t="s">
        <v>10040</v>
      </c>
      <c r="C1598" t="s">
        <v>10041</v>
      </c>
      <c r="D1598" t="s">
        <v>16</v>
      </c>
      <c r="E1598">
        <v>447</v>
      </c>
    </row>
    <row r="1599" spans="1:5" x14ac:dyDescent="0.25">
      <c r="A1599">
        <v>4142</v>
      </c>
      <c r="B1599" t="s">
        <v>10042</v>
      </c>
      <c r="C1599" t="s">
        <v>16</v>
      </c>
      <c r="D1599" t="s">
        <v>10043</v>
      </c>
      <c r="E1599">
        <v>4141</v>
      </c>
    </row>
    <row r="1600" spans="1:5" x14ac:dyDescent="0.25">
      <c r="A1600">
        <v>4143</v>
      </c>
      <c r="B1600" t="s">
        <v>10044</v>
      </c>
      <c r="C1600" t="s">
        <v>6981</v>
      </c>
      <c r="D1600" t="s">
        <v>10045</v>
      </c>
      <c r="E1600">
        <v>403</v>
      </c>
    </row>
    <row r="1601" spans="1:5" x14ac:dyDescent="0.25">
      <c r="A1601">
        <v>4147</v>
      </c>
      <c r="B1601" t="s">
        <v>10046</v>
      </c>
      <c r="C1601" t="s">
        <v>10047</v>
      </c>
      <c r="D1601" t="s">
        <v>16</v>
      </c>
      <c r="E1601">
        <v>4146</v>
      </c>
    </row>
    <row r="1602" spans="1:5" x14ac:dyDescent="0.25">
      <c r="A1602">
        <v>4151</v>
      </c>
      <c r="B1602" t="s">
        <v>10048</v>
      </c>
      <c r="C1602" t="s">
        <v>16</v>
      </c>
      <c r="D1602" t="s">
        <v>16</v>
      </c>
      <c r="E1602">
        <v>743</v>
      </c>
    </row>
    <row r="1603" spans="1:5" x14ac:dyDescent="0.25">
      <c r="A1603">
        <v>4154</v>
      </c>
      <c r="B1603" t="s">
        <v>10051</v>
      </c>
      <c r="C1603" t="s">
        <v>16</v>
      </c>
      <c r="D1603" t="s">
        <v>10052</v>
      </c>
      <c r="E1603">
        <v>2727</v>
      </c>
    </row>
    <row r="1604" spans="1:5" x14ac:dyDescent="0.25">
      <c r="A1604">
        <v>4157</v>
      </c>
      <c r="B1604" t="s">
        <v>10053</v>
      </c>
      <c r="C1604" t="s">
        <v>16</v>
      </c>
      <c r="D1604" t="s">
        <v>10054</v>
      </c>
      <c r="E1604">
        <v>4156</v>
      </c>
    </row>
    <row r="1605" spans="1:5" x14ac:dyDescent="0.25">
      <c r="A1605">
        <v>4158</v>
      </c>
      <c r="B1605" t="s">
        <v>10055</v>
      </c>
      <c r="C1605" t="s">
        <v>10056</v>
      </c>
      <c r="D1605" t="s">
        <v>16</v>
      </c>
      <c r="E1605">
        <v>817</v>
      </c>
    </row>
    <row r="1606" spans="1:5" x14ac:dyDescent="0.25">
      <c r="A1606">
        <v>4161</v>
      </c>
      <c r="B1606" t="s">
        <v>5588</v>
      </c>
      <c r="C1606" t="s">
        <v>5589</v>
      </c>
      <c r="D1606" t="s">
        <v>16</v>
      </c>
      <c r="E1606">
        <v>4160</v>
      </c>
    </row>
    <row r="1607" spans="1:5" x14ac:dyDescent="0.25">
      <c r="A1607">
        <v>4162</v>
      </c>
      <c r="B1607" t="s">
        <v>9954</v>
      </c>
      <c r="C1607" t="s">
        <v>9955</v>
      </c>
      <c r="D1607" t="s">
        <v>16</v>
      </c>
      <c r="E1607">
        <v>4160</v>
      </c>
    </row>
    <row r="1608" spans="1:5" x14ac:dyDescent="0.25">
      <c r="A1608">
        <v>4164</v>
      </c>
      <c r="B1608" t="s">
        <v>10057</v>
      </c>
      <c r="C1608" t="s">
        <v>16</v>
      </c>
      <c r="D1608" t="s">
        <v>10058</v>
      </c>
      <c r="E1608">
        <v>4152</v>
      </c>
    </row>
    <row r="1609" spans="1:5" x14ac:dyDescent="0.25">
      <c r="A1609">
        <v>4166</v>
      </c>
      <c r="B1609" t="s">
        <v>6271</v>
      </c>
      <c r="C1609" t="s">
        <v>16</v>
      </c>
      <c r="D1609" t="s">
        <v>10059</v>
      </c>
      <c r="E1609">
        <v>4165</v>
      </c>
    </row>
    <row r="1610" spans="1:5" x14ac:dyDescent="0.25">
      <c r="A1610">
        <v>4167</v>
      </c>
      <c r="B1610" t="s">
        <v>10060</v>
      </c>
      <c r="C1610" t="s">
        <v>16</v>
      </c>
      <c r="D1610" t="s">
        <v>10061</v>
      </c>
      <c r="E1610">
        <v>4163</v>
      </c>
    </row>
    <row r="1611" spans="1:5" x14ac:dyDescent="0.25">
      <c r="A1611">
        <v>4168</v>
      </c>
      <c r="B1611" t="s">
        <v>10062</v>
      </c>
      <c r="C1611" t="s">
        <v>10063</v>
      </c>
      <c r="D1611" t="s">
        <v>10064</v>
      </c>
      <c r="E1611">
        <v>232</v>
      </c>
    </row>
    <row r="1612" spans="1:5" x14ac:dyDescent="0.25">
      <c r="A1612">
        <v>4169</v>
      </c>
      <c r="B1612" t="s">
        <v>350</v>
      </c>
      <c r="C1612" t="s">
        <v>16</v>
      </c>
      <c r="D1612" t="s">
        <v>10065</v>
      </c>
      <c r="E1612">
        <v>3531</v>
      </c>
    </row>
    <row r="1613" spans="1:5" x14ac:dyDescent="0.25">
      <c r="A1613">
        <v>4170</v>
      </c>
      <c r="B1613" t="s">
        <v>4194</v>
      </c>
      <c r="C1613" t="s">
        <v>16</v>
      </c>
      <c r="D1613" t="s">
        <v>16</v>
      </c>
      <c r="E1613">
        <v>1066</v>
      </c>
    </row>
    <row r="1614" spans="1:5" x14ac:dyDescent="0.25">
      <c r="A1614">
        <v>4171</v>
      </c>
      <c r="B1614" t="s">
        <v>10066</v>
      </c>
      <c r="C1614" t="s">
        <v>10067</v>
      </c>
      <c r="D1614" t="s">
        <v>16</v>
      </c>
      <c r="E1614">
        <v>148</v>
      </c>
    </row>
    <row r="1615" spans="1:5" x14ac:dyDescent="0.25">
      <c r="A1615">
        <v>4172</v>
      </c>
      <c r="B1615" t="s">
        <v>10068</v>
      </c>
      <c r="C1615" t="s">
        <v>10069</v>
      </c>
      <c r="D1615" t="s">
        <v>16</v>
      </c>
      <c r="E1615">
        <v>3980</v>
      </c>
    </row>
    <row r="1616" spans="1:5" x14ac:dyDescent="0.25">
      <c r="A1616">
        <v>4173</v>
      </c>
      <c r="B1616" t="s">
        <v>10070</v>
      </c>
      <c r="C1616" t="s">
        <v>16</v>
      </c>
      <c r="D1616" t="s">
        <v>10071</v>
      </c>
      <c r="E1616">
        <v>4141</v>
      </c>
    </row>
    <row r="1617" spans="1:5" x14ac:dyDescent="0.25">
      <c r="A1617">
        <v>4175</v>
      </c>
      <c r="B1617" t="s">
        <v>10072</v>
      </c>
      <c r="C1617" t="s">
        <v>10073</v>
      </c>
      <c r="D1617" t="s">
        <v>16</v>
      </c>
      <c r="E1617">
        <v>4174</v>
      </c>
    </row>
    <row r="1618" spans="1:5" x14ac:dyDescent="0.25">
      <c r="A1618">
        <v>4176</v>
      </c>
      <c r="B1618" t="s">
        <v>10074</v>
      </c>
      <c r="C1618" t="s">
        <v>16</v>
      </c>
      <c r="D1618" t="s">
        <v>10075</v>
      </c>
      <c r="E1618">
        <v>4174</v>
      </c>
    </row>
    <row r="1619" spans="1:5" x14ac:dyDescent="0.25">
      <c r="A1619">
        <v>4177</v>
      </c>
      <c r="B1619" t="s">
        <v>10076</v>
      </c>
      <c r="C1619" t="s">
        <v>16</v>
      </c>
      <c r="D1619" t="s">
        <v>10077</v>
      </c>
      <c r="E1619">
        <v>4174</v>
      </c>
    </row>
    <row r="1620" spans="1:5" x14ac:dyDescent="0.25">
      <c r="A1620">
        <v>4179</v>
      </c>
      <c r="B1620" t="s">
        <v>10078</v>
      </c>
      <c r="C1620" t="s">
        <v>16</v>
      </c>
      <c r="D1620" t="s">
        <v>16</v>
      </c>
      <c r="E1620">
        <v>4178</v>
      </c>
    </row>
    <row r="1621" spans="1:5" x14ac:dyDescent="0.25">
      <c r="A1621">
        <v>4180</v>
      </c>
      <c r="B1621" t="s">
        <v>9840</v>
      </c>
      <c r="C1621" t="s">
        <v>10079</v>
      </c>
      <c r="D1621" t="s">
        <v>16</v>
      </c>
      <c r="E1621">
        <v>4178</v>
      </c>
    </row>
    <row r="1622" spans="1:5" x14ac:dyDescent="0.25">
      <c r="A1622">
        <v>4182</v>
      </c>
      <c r="B1622" t="s">
        <v>291</v>
      </c>
      <c r="C1622" t="s">
        <v>16</v>
      </c>
      <c r="D1622" t="s">
        <v>2131</v>
      </c>
      <c r="E1622">
        <v>955</v>
      </c>
    </row>
    <row r="1623" spans="1:5" x14ac:dyDescent="0.25">
      <c r="A1623">
        <v>4183</v>
      </c>
      <c r="B1623" t="s">
        <v>7764</v>
      </c>
      <c r="C1623" t="s">
        <v>16</v>
      </c>
      <c r="D1623" t="s">
        <v>7765</v>
      </c>
      <c r="E1623">
        <v>955</v>
      </c>
    </row>
    <row r="1624" spans="1:5" x14ac:dyDescent="0.25">
      <c r="A1624">
        <v>4184</v>
      </c>
      <c r="B1624" t="s">
        <v>780</v>
      </c>
      <c r="C1624" t="s">
        <v>10080</v>
      </c>
      <c r="D1624" t="s">
        <v>16</v>
      </c>
      <c r="E1624">
        <v>817</v>
      </c>
    </row>
    <row r="1625" spans="1:5" x14ac:dyDescent="0.25">
      <c r="A1625">
        <v>4187</v>
      </c>
      <c r="B1625" t="s">
        <v>10081</v>
      </c>
      <c r="C1625" t="s">
        <v>10082</v>
      </c>
      <c r="D1625" t="s">
        <v>16</v>
      </c>
      <c r="E1625">
        <v>445</v>
      </c>
    </row>
    <row r="1626" spans="1:5" x14ac:dyDescent="0.25">
      <c r="A1626">
        <v>4188</v>
      </c>
      <c r="B1626" t="s">
        <v>10083</v>
      </c>
      <c r="C1626" t="s">
        <v>16</v>
      </c>
      <c r="D1626" t="s">
        <v>10084</v>
      </c>
      <c r="E1626">
        <v>3679</v>
      </c>
    </row>
    <row r="1627" spans="1:5" x14ac:dyDescent="0.25">
      <c r="A1627">
        <v>4190</v>
      </c>
      <c r="B1627" t="s">
        <v>10085</v>
      </c>
      <c r="C1627" t="s">
        <v>16</v>
      </c>
      <c r="D1627" t="s">
        <v>10086</v>
      </c>
      <c r="E1627">
        <v>3556</v>
      </c>
    </row>
    <row r="1628" spans="1:5" x14ac:dyDescent="0.25">
      <c r="A1628">
        <v>4193</v>
      </c>
      <c r="B1628" t="s">
        <v>10044</v>
      </c>
      <c r="C1628" t="s">
        <v>16</v>
      </c>
      <c r="D1628" t="s">
        <v>10087</v>
      </c>
      <c r="E1628">
        <v>4192</v>
      </c>
    </row>
    <row r="1629" spans="1:5" x14ac:dyDescent="0.25">
      <c r="A1629">
        <v>4194</v>
      </c>
      <c r="B1629" t="s">
        <v>10088</v>
      </c>
      <c r="C1629" t="s">
        <v>10089</v>
      </c>
      <c r="D1629" t="s">
        <v>10090</v>
      </c>
      <c r="E1629">
        <v>3556</v>
      </c>
    </row>
    <row r="1630" spans="1:5" x14ac:dyDescent="0.25">
      <c r="A1630">
        <v>4199</v>
      </c>
      <c r="B1630" t="s">
        <v>103</v>
      </c>
      <c r="C1630" t="s">
        <v>16</v>
      </c>
      <c r="D1630" t="s">
        <v>10093</v>
      </c>
      <c r="E1630">
        <v>4198</v>
      </c>
    </row>
    <row r="1631" spans="1:5" x14ac:dyDescent="0.25">
      <c r="A1631">
        <v>4200</v>
      </c>
      <c r="B1631" t="s">
        <v>10094</v>
      </c>
      <c r="C1631" t="s">
        <v>16</v>
      </c>
      <c r="D1631" t="s">
        <v>10095</v>
      </c>
      <c r="E1631">
        <v>4198</v>
      </c>
    </row>
    <row r="1632" spans="1:5" x14ac:dyDescent="0.25">
      <c r="A1632">
        <v>4203</v>
      </c>
      <c r="B1632" t="s">
        <v>10096</v>
      </c>
      <c r="C1632" t="s">
        <v>16</v>
      </c>
      <c r="D1632" t="s">
        <v>10097</v>
      </c>
      <c r="E1632">
        <v>4202</v>
      </c>
    </row>
    <row r="1633" spans="1:5" x14ac:dyDescent="0.25">
      <c r="A1633">
        <v>4205</v>
      </c>
      <c r="B1633" t="s">
        <v>10098</v>
      </c>
      <c r="C1633" t="s">
        <v>16</v>
      </c>
      <c r="D1633" t="s">
        <v>10099</v>
      </c>
      <c r="E1633">
        <v>4204</v>
      </c>
    </row>
    <row r="1634" spans="1:5" x14ac:dyDescent="0.25">
      <c r="A1634">
        <v>4207</v>
      </c>
      <c r="B1634" t="s">
        <v>10100</v>
      </c>
      <c r="C1634" t="s">
        <v>16</v>
      </c>
      <c r="D1634" t="s">
        <v>10101</v>
      </c>
      <c r="E1634">
        <v>4206</v>
      </c>
    </row>
    <row r="1635" spans="1:5" x14ac:dyDescent="0.25">
      <c r="A1635">
        <v>4209</v>
      </c>
      <c r="B1635" t="s">
        <v>10016</v>
      </c>
      <c r="C1635" t="s">
        <v>16</v>
      </c>
      <c r="D1635" t="s">
        <v>10017</v>
      </c>
      <c r="E1635">
        <v>4208</v>
      </c>
    </row>
    <row r="1636" spans="1:5" x14ac:dyDescent="0.25">
      <c r="A1636">
        <v>4210</v>
      </c>
      <c r="B1636" t="s">
        <v>10102</v>
      </c>
      <c r="C1636" t="s">
        <v>15872</v>
      </c>
      <c r="D1636" t="s">
        <v>15873</v>
      </c>
      <c r="E1636">
        <v>454</v>
      </c>
    </row>
    <row r="1637" spans="1:5" x14ac:dyDescent="0.25">
      <c r="A1637">
        <v>4213</v>
      </c>
      <c r="B1637" t="s">
        <v>10103</v>
      </c>
      <c r="C1637" t="s">
        <v>16</v>
      </c>
      <c r="D1637" t="s">
        <v>10104</v>
      </c>
      <c r="E1637">
        <v>4212</v>
      </c>
    </row>
    <row r="1638" spans="1:5" x14ac:dyDescent="0.25">
      <c r="A1638">
        <v>4215</v>
      </c>
      <c r="B1638" t="s">
        <v>143</v>
      </c>
      <c r="C1638" t="s">
        <v>16</v>
      </c>
      <c r="D1638" t="s">
        <v>5264</v>
      </c>
      <c r="E1638">
        <v>487</v>
      </c>
    </row>
    <row r="1639" spans="1:5" x14ac:dyDescent="0.25">
      <c r="A1639">
        <v>4217</v>
      </c>
      <c r="B1639" t="s">
        <v>10105</v>
      </c>
      <c r="C1639" t="s">
        <v>10106</v>
      </c>
      <c r="D1639" t="s">
        <v>16</v>
      </c>
      <c r="E1639">
        <v>4155</v>
      </c>
    </row>
    <row r="1640" spans="1:5" x14ac:dyDescent="0.25">
      <c r="A1640">
        <v>4218</v>
      </c>
      <c r="B1640" t="s">
        <v>10107</v>
      </c>
      <c r="C1640" t="s">
        <v>10108</v>
      </c>
      <c r="D1640" t="s">
        <v>16</v>
      </c>
      <c r="E1640">
        <v>4155</v>
      </c>
    </row>
    <row r="1641" spans="1:5" x14ac:dyDescent="0.25">
      <c r="A1641">
        <v>4220</v>
      </c>
      <c r="B1641" t="s">
        <v>1005</v>
      </c>
      <c r="C1641" t="s">
        <v>16</v>
      </c>
      <c r="D1641" t="s">
        <v>9626</v>
      </c>
      <c r="E1641">
        <v>4219</v>
      </c>
    </row>
    <row r="1642" spans="1:5" x14ac:dyDescent="0.25">
      <c r="A1642">
        <v>4221</v>
      </c>
      <c r="B1642" t="s">
        <v>166</v>
      </c>
      <c r="C1642" t="s">
        <v>16</v>
      </c>
      <c r="D1642" t="s">
        <v>16</v>
      </c>
      <c r="E1642">
        <v>338</v>
      </c>
    </row>
    <row r="1643" spans="1:5" x14ac:dyDescent="0.25">
      <c r="A1643">
        <v>4223</v>
      </c>
      <c r="B1643" t="s">
        <v>5575</v>
      </c>
      <c r="C1643" t="s">
        <v>16</v>
      </c>
      <c r="D1643" t="s">
        <v>10109</v>
      </c>
      <c r="E1643">
        <v>4222</v>
      </c>
    </row>
    <row r="1644" spans="1:5" x14ac:dyDescent="0.25">
      <c r="A1644">
        <v>4229</v>
      </c>
      <c r="B1644" t="s">
        <v>10110</v>
      </c>
      <c r="C1644" t="s">
        <v>10111</v>
      </c>
      <c r="D1644" t="s">
        <v>10112</v>
      </c>
      <c r="E1644">
        <v>4228</v>
      </c>
    </row>
    <row r="1645" spans="1:5" x14ac:dyDescent="0.25">
      <c r="A1645">
        <v>4230</v>
      </c>
      <c r="B1645" t="s">
        <v>10113</v>
      </c>
      <c r="C1645" t="s">
        <v>10114</v>
      </c>
      <c r="D1645" t="s">
        <v>16</v>
      </c>
      <c r="E1645">
        <v>3980</v>
      </c>
    </row>
    <row r="1646" spans="1:5" x14ac:dyDescent="0.25">
      <c r="A1646">
        <v>4232</v>
      </c>
      <c r="B1646" t="s">
        <v>1065</v>
      </c>
      <c r="C1646" t="s">
        <v>10115</v>
      </c>
      <c r="D1646" t="s">
        <v>10116</v>
      </c>
      <c r="E1646">
        <v>4231</v>
      </c>
    </row>
    <row r="1647" spans="1:5" x14ac:dyDescent="0.25">
      <c r="A1647">
        <v>4239</v>
      </c>
      <c r="B1647" t="s">
        <v>10117</v>
      </c>
      <c r="C1647" t="s">
        <v>16</v>
      </c>
      <c r="D1647" t="s">
        <v>10118</v>
      </c>
      <c r="E1647">
        <v>4237</v>
      </c>
    </row>
    <row r="1648" spans="1:5" x14ac:dyDescent="0.25">
      <c r="A1648">
        <v>4240</v>
      </c>
      <c r="B1648" t="s">
        <v>10119</v>
      </c>
      <c r="C1648" t="s">
        <v>16</v>
      </c>
      <c r="D1648" t="s">
        <v>16</v>
      </c>
      <c r="E1648">
        <v>438</v>
      </c>
    </row>
    <row r="1649" spans="1:5" x14ac:dyDescent="0.25">
      <c r="A1649">
        <v>4242</v>
      </c>
      <c r="B1649" t="s">
        <v>10120</v>
      </c>
      <c r="C1649" t="s">
        <v>16</v>
      </c>
      <c r="D1649" t="s">
        <v>10121</v>
      </c>
      <c r="E1649">
        <v>4241</v>
      </c>
    </row>
    <row r="1650" spans="1:5" x14ac:dyDescent="0.25">
      <c r="A1650">
        <v>4243</v>
      </c>
      <c r="B1650" t="s">
        <v>10122</v>
      </c>
      <c r="C1650" t="s">
        <v>9950</v>
      </c>
      <c r="D1650" t="s">
        <v>10123</v>
      </c>
      <c r="E1650">
        <v>4028</v>
      </c>
    </row>
    <row r="1651" spans="1:5" x14ac:dyDescent="0.25">
      <c r="A1651">
        <v>4244</v>
      </c>
      <c r="B1651" t="s">
        <v>10016</v>
      </c>
      <c r="C1651" t="s">
        <v>16</v>
      </c>
      <c r="D1651" t="s">
        <v>10017</v>
      </c>
      <c r="E1651">
        <v>3985</v>
      </c>
    </row>
    <row r="1652" spans="1:5" x14ac:dyDescent="0.25">
      <c r="A1652">
        <v>4245</v>
      </c>
      <c r="B1652" t="s">
        <v>10124</v>
      </c>
      <c r="C1652" t="s">
        <v>16</v>
      </c>
      <c r="D1652" t="s">
        <v>10125</v>
      </c>
      <c r="E1652">
        <v>3525</v>
      </c>
    </row>
    <row r="1653" spans="1:5" x14ac:dyDescent="0.25">
      <c r="A1653">
        <v>4246</v>
      </c>
      <c r="B1653" t="s">
        <v>10126</v>
      </c>
      <c r="C1653" t="s">
        <v>16</v>
      </c>
      <c r="D1653" t="s">
        <v>16</v>
      </c>
      <c r="E1653">
        <v>3007</v>
      </c>
    </row>
    <row r="1654" spans="1:5" x14ac:dyDescent="0.25">
      <c r="A1654">
        <v>4250</v>
      </c>
      <c r="B1654" t="s">
        <v>10127</v>
      </c>
      <c r="C1654" t="s">
        <v>10128</v>
      </c>
      <c r="D1654" t="s">
        <v>16</v>
      </c>
      <c r="E1654">
        <v>729</v>
      </c>
    </row>
    <row r="1655" spans="1:5" x14ac:dyDescent="0.25">
      <c r="A1655">
        <v>4251</v>
      </c>
      <c r="B1655" t="s">
        <v>10129</v>
      </c>
      <c r="C1655" t="s">
        <v>16</v>
      </c>
      <c r="D1655" t="s">
        <v>638</v>
      </c>
      <c r="E1655">
        <v>3525</v>
      </c>
    </row>
    <row r="1656" spans="1:5" x14ac:dyDescent="0.25">
      <c r="A1656">
        <v>4252</v>
      </c>
      <c r="B1656" t="s">
        <v>10130</v>
      </c>
      <c r="C1656" t="s">
        <v>16</v>
      </c>
      <c r="D1656" t="s">
        <v>10131</v>
      </c>
      <c r="E1656">
        <v>640</v>
      </c>
    </row>
    <row r="1657" spans="1:5" x14ac:dyDescent="0.25">
      <c r="A1657">
        <v>4253</v>
      </c>
      <c r="B1657" t="s">
        <v>10132</v>
      </c>
      <c r="C1657" t="s">
        <v>16</v>
      </c>
      <c r="D1657" t="s">
        <v>10133</v>
      </c>
      <c r="E1657">
        <v>3938</v>
      </c>
    </row>
    <row r="1658" spans="1:5" x14ac:dyDescent="0.25">
      <c r="A1658">
        <v>4257</v>
      </c>
      <c r="B1658" t="s">
        <v>10134</v>
      </c>
      <c r="C1658" t="s">
        <v>16</v>
      </c>
      <c r="D1658" t="s">
        <v>10135</v>
      </c>
      <c r="E1658">
        <v>4256</v>
      </c>
    </row>
    <row r="1659" spans="1:5" x14ac:dyDescent="0.25">
      <c r="A1659">
        <v>4260</v>
      </c>
      <c r="B1659" t="s">
        <v>10136</v>
      </c>
      <c r="C1659" t="s">
        <v>10137</v>
      </c>
      <c r="D1659" t="s">
        <v>16</v>
      </c>
      <c r="E1659">
        <v>4259</v>
      </c>
    </row>
    <row r="1660" spans="1:5" x14ac:dyDescent="0.25">
      <c r="A1660">
        <v>4261</v>
      </c>
      <c r="B1660" t="s">
        <v>10138</v>
      </c>
      <c r="C1660" t="s">
        <v>10139</v>
      </c>
      <c r="D1660" t="s">
        <v>16</v>
      </c>
      <c r="E1660">
        <v>4259</v>
      </c>
    </row>
    <row r="1661" spans="1:5" x14ac:dyDescent="0.25">
      <c r="A1661">
        <v>4263</v>
      </c>
      <c r="B1661" t="s">
        <v>10140</v>
      </c>
      <c r="C1661" t="s">
        <v>5579</v>
      </c>
      <c r="D1661" t="s">
        <v>5580</v>
      </c>
      <c r="E1661">
        <v>455</v>
      </c>
    </row>
    <row r="1662" spans="1:5" x14ac:dyDescent="0.25">
      <c r="A1662">
        <v>4266</v>
      </c>
      <c r="B1662" t="s">
        <v>10141</v>
      </c>
      <c r="C1662" t="s">
        <v>10142</v>
      </c>
      <c r="D1662" t="s">
        <v>16</v>
      </c>
      <c r="E1662">
        <v>4265</v>
      </c>
    </row>
    <row r="1663" spans="1:5" x14ac:dyDescent="0.25">
      <c r="A1663">
        <v>4267</v>
      </c>
      <c r="B1663" t="s">
        <v>10143</v>
      </c>
      <c r="C1663" t="s">
        <v>16</v>
      </c>
      <c r="D1663" t="s">
        <v>16</v>
      </c>
      <c r="E1663">
        <v>229</v>
      </c>
    </row>
    <row r="1664" spans="1:5" x14ac:dyDescent="0.25">
      <c r="A1664">
        <v>4270</v>
      </c>
      <c r="B1664" t="s">
        <v>412</v>
      </c>
      <c r="C1664" t="s">
        <v>10144</v>
      </c>
      <c r="D1664" t="s">
        <v>16</v>
      </c>
      <c r="E1664">
        <v>4269</v>
      </c>
    </row>
    <row r="1665" spans="1:5" x14ac:dyDescent="0.25">
      <c r="A1665">
        <v>4271</v>
      </c>
      <c r="B1665" t="s">
        <v>10145</v>
      </c>
      <c r="C1665" t="s">
        <v>16</v>
      </c>
      <c r="D1665" t="s">
        <v>10146</v>
      </c>
      <c r="E1665">
        <v>232</v>
      </c>
    </row>
    <row r="1666" spans="1:5" x14ac:dyDescent="0.25">
      <c r="A1666">
        <v>4273</v>
      </c>
      <c r="B1666" t="s">
        <v>10147</v>
      </c>
      <c r="C1666" t="s">
        <v>16</v>
      </c>
      <c r="D1666" t="s">
        <v>10148</v>
      </c>
      <c r="E1666">
        <v>4049</v>
      </c>
    </row>
    <row r="1667" spans="1:5" x14ac:dyDescent="0.25">
      <c r="A1667">
        <v>4274</v>
      </c>
      <c r="B1667" t="s">
        <v>10149</v>
      </c>
      <c r="C1667" t="s">
        <v>16</v>
      </c>
      <c r="D1667" t="s">
        <v>16</v>
      </c>
      <c r="E1667">
        <v>4272</v>
      </c>
    </row>
    <row r="1668" spans="1:5" x14ac:dyDescent="0.25">
      <c r="A1668">
        <v>4275</v>
      </c>
      <c r="B1668" t="s">
        <v>10150</v>
      </c>
      <c r="C1668" t="s">
        <v>16</v>
      </c>
      <c r="D1668" t="s">
        <v>16</v>
      </c>
      <c r="E1668">
        <v>443</v>
      </c>
    </row>
    <row r="1669" spans="1:5" x14ac:dyDescent="0.25">
      <c r="A1669">
        <v>4279</v>
      </c>
      <c r="B1669" t="s">
        <v>492</v>
      </c>
      <c r="C1669" t="s">
        <v>16</v>
      </c>
      <c r="D1669" t="s">
        <v>16</v>
      </c>
      <c r="E1669">
        <v>443</v>
      </c>
    </row>
    <row r="1670" spans="1:5" x14ac:dyDescent="0.25">
      <c r="A1670">
        <v>4283</v>
      </c>
      <c r="B1670" t="s">
        <v>10151</v>
      </c>
      <c r="C1670" t="s">
        <v>16</v>
      </c>
      <c r="D1670" t="s">
        <v>10152</v>
      </c>
      <c r="E1670">
        <v>4282</v>
      </c>
    </row>
    <row r="1671" spans="1:5" x14ac:dyDescent="0.25">
      <c r="A1671">
        <v>4286</v>
      </c>
      <c r="B1671" t="s">
        <v>10153</v>
      </c>
      <c r="C1671" t="s">
        <v>16</v>
      </c>
      <c r="D1671" t="s">
        <v>10154</v>
      </c>
      <c r="E1671">
        <v>4285</v>
      </c>
    </row>
    <row r="1672" spans="1:5" x14ac:dyDescent="0.25">
      <c r="A1672">
        <v>4287</v>
      </c>
      <c r="B1672" t="s">
        <v>10155</v>
      </c>
      <c r="C1672" t="s">
        <v>16</v>
      </c>
      <c r="D1672" t="s">
        <v>10156</v>
      </c>
      <c r="E1672">
        <v>4285</v>
      </c>
    </row>
    <row r="1673" spans="1:5" x14ac:dyDescent="0.25">
      <c r="A1673">
        <v>4288</v>
      </c>
      <c r="B1673" t="s">
        <v>10157</v>
      </c>
      <c r="C1673" t="s">
        <v>16</v>
      </c>
      <c r="D1673" t="s">
        <v>10158</v>
      </c>
      <c r="E1673">
        <v>4285</v>
      </c>
    </row>
    <row r="1674" spans="1:5" x14ac:dyDescent="0.25">
      <c r="A1674">
        <v>4289</v>
      </c>
      <c r="B1674" t="s">
        <v>85</v>
      </c>
      <c r="C1674" t="s">
        <v>16</v>
      </c>
      <c r="D1674" t="s">
        <v>10159</v>
      </c>
      <c r="E1674">
        <v>1030</v>
      </c>
    </row>
    <row r="1675" spans="1:5" x14ac:dyDescent="0.25">
      <c r="A1675">
        <v>4291</v>
      </c>
      <c r="B1675" t="s">
        <v>166</v>
      </c>
      <c r="C1675" t="s">
        <v>10160</v>
      </c>
      <c r="D1675" t="s">
        <v>16</v>
      </c>
      <c r="E1675">
        <v>4282</v>
      </c>
    </row>
    <row r="1676" spans="1:5" x14ac:dyDescent="0.25">
      <c r="A1676">
        <v>4292</v>
      </c>
      <c r="B1676" t="s">
        <v>10161</v>
      </c>
      <c r="C1676" t="s">
        <v>10162</v>
      </c>
      <c r="D1676" t="s">
        <v>16</v>
      </c>
      <c r="E1676">
        <v>4276</v>
      </c>
    </row>
    <row r="1677" spans="1:5" x14ac:dyDescent="0.25">
      <c r="A1677">
        <v>4294</v>
      </c>
      <c r="B1677" t="s">
        <v>10163</v>
      </c>
      <c r="C1677" t="s">
        <v>16</v>
      </c>
      <c r="D1677" t="s">
        <v>10164</v>
      </c>
      <c r="E1677">
        <v>201</v>
      </c>
    </row>
    <row r="1678" spans="1:5" x14ac:dyDescent="0.25">
      <c r="A1678">
        <v>4295</v>
      </c>
      <c r="B1678" t="s">
        <v>10165</v>
      </c>
      <c r="C1678" t="s">
        <v>16</v>
      </c>
      <c r="D1678" t="s">
        <v>10166</v>
      </c>
      <c r="E1678">
        <v>3670</v>
      </c>
    </row>
    <row r="1679" spans="1:5" x14ac:dyDescent="0.25">
      <c r="A1679">
        <v>4297</v>
      </c>
      <c r="B1679" t="s">
        <v>10167</v>
      </c>
      <c r="C1679" t="s">
        <v>16</v>
      </c>
      <c r="D1679" t="s">
        <v>10168</v>
      </c>
      <c r="E1679">
        <v>4296</v>
      </c>
    </row>
    <row r="1680" spans="1:5" x14ac:dyDescent="0.25">
      <c r="A1680">
        <v>4299</v>
      </c>
      <c r="B1680" t="s">
        <v>10163</v>
      </c>
      <c r="C1680" t="s">
        <v>16</v>
      </c>
      <c r="D1680" t="s">
        <v>10164</v>
      </c>
      <c r="E1680">
        <v>4208</v>
      </c>
    </row>
    <row r="1681" spans="1:5" x14ac:dyDescent="0.25">
      <c r="A1681">
        <v>4303</v>
      </c>
      <c r="B1681" t="s">
        <v>10169</v>
      </c>
      <c r="C1681" t="s">
        <v>10170</v>
      </c>
      <c r="D1681" t="s">
        <v>16</v>
      </c>
      <c r="E1681">
        <v>4302</v>
      </c>
    </row>
    <row r="1682" spans="1:5" x14ac:dyDescent="0.25">
      <c r="A1682">
        <v>4304</v>
      </c>
      <c r="B1682" t="s">
        <v>10171</v>
      </c>
      <c r="C1682" t="s">
        <v>10172</v>
      </c>
      <c r="D1682" t="s">
        <v>16</v>
      </c>
      <c r="E1682">
        <v>4302</v>
      </c>
    </row>
    <row r="1683" spans="1:5" x14ac:dyDescent="0.25">
      <c r="A1683">
        <v>4305</v>
      </c>
      <c r="B1683" t="s">
        <v>1176</v>
      </c>
      <c r="C1683" t="s">
        <v>16</v>
      </c>
      <c r="D1683" t="s">
        <v>13189</v>
      </c>
      <c r="E1683">
        <v>664</v>
      </c>
    </row>
    <row r="1684" spans="1:5" x14ac:dyDescent="0.25">
      <c r="A1684">
        <v>4306</v>
      </c>
      <c r="B1684" t="s">
        <v>10173</v>
      </c>
      <c r="C1684" t="s">
        <v>16</v>
      </c>
      <c r="D1684" t="s">
        <v>10174</v>
      </c>
      <c r="E1684">
        <v>417</v>
      </c>
    </row>
    <row r="1685" spans="1:5" x14ac:dyDescent="0.25">
      <c r="A1685">
        <v>4308</v>
      </c>
      <c r="B1685" t="s">
        <v>161</v>
      </c>
      <c r="C1685" t="s">
        <v>10175</v>
      </c>
      <c r="D1685" t="s">
        <v>16</v>
      </c>
      <c r="E1685">
        <v>692</v>
      </c>
    </row>
    <row r="1686" spans="1:5" x14ac:dyDescent="0.25">
      <c r="A1686">
        <v>4311</v>
      </c>
      <c r="B1686" t="s">
        <v>10176</v>
      </c>
      <c r="C1686" t="s">
        <v>10177</v>
      </c>
      <c r="D1686" t="s">
        <v>16</v>
      </c>
      <c r="E1686">
        <v>4310</v>
      </c>
    </row>
    <row r="1687" spans="1:5" x14ac:dyDescent="0.25">
      <c r="A1687">
        <v>4315</v>
      </c>
      <c r="B1687" t="s">
        <v>10178</v>
      </c>
      <c r="C1687" t="s">
        <v>16</v>
      </c>
      <c r="D1687" t="s">
        <v>10179</v>
      </c>
      <c r="E1687">
        <v>168</v>
      </c>
    </row>
    <row r="1688" spans="1:5" x14ac:dyDescent="0.25">
      <c r="A1688">
        <v>4316</v>
      </c>
      <c r="B1688" t="s">
        <v>10180</v>
      </c>
      <c r="C1688" t="s">
        <v>16</v>
      </c>
      <c r="D1688" t="s">
        <v>16</v>
      </c>
      <c r="E1688">
        <v>443</v>
      </c>
    </row>
    <row r="1689" spans="1:5" x14ac:dyDescent="0.25">
      <c r="A1689">
        <v>4321</v>
      </c>
      <c r="B1689" t="s">
        <v>5520</v>
      </c>
      <c r="C1689" t="s">
        <v>16</v>
      </c>
      <c r="D1689" t="s">
        <v>5521</v>
      </c>
      <c r="E1689">
        <v>3985</v>
      </c>
    </row>
    <row r="1690" spans="1:5" x14ac:dyDescent="0.25">
      <c r="A1690">
        <v>4322</v>
      </c>
      <c r="B1690" t="s">
        <v>509</v>
      </c>
      <c r="C1690" t="s">
        <v>10181</v>
      </c>
      <c r="D1690" t="s">
        <v>16</v>
      </c>
      <c r="E1690">
        <v>4309</v>
      </c>
    </row>
    <row r="1691" spans="1:5" x14ac:dyDescent="0.25">
      <c r="A1691">
        <v>4323</v>
      </c>
      <c r="B1691" t="s">
        <v>10182</v>
      </c>
      <c r="C1691" t="s">
        <v>10183</v>
      </c>
      <c r="D1691" t="s">
        <v>16</v>
      </c>
      <c r="E1691">
        <v>4309</v>
      </c>
    </row>
    <row r="1692" spans="1:5" x14ac:dyDescent="0.25">
      <c r="A1692">
        <v>4324</v>
      </c>
      <c r="B1692" t="s">
        <v>10184</v>
      </c>
      <c r="C1692" t="s">
        <v>10185</v>
      </c>
      <c r="D1692" t="s">
        <v>16</v>
      </c>
      <c r="E1692">
        <v>4318</v>
      </c>
    </row>
    <row r="1693" spans="1:5" x14ac:dyDescent="0.25">
      <c r="A1693">
        <v>4325</v>
      </c>
      <c r="B1693" t="s">
        <v>10186</v>
      </c>
      <c r="C1693" t="s">
        <v>10187</v>
      </c>
      <c r="D1693" t="s">
        <v>10188</v>
      </c>
      <c r="E1693">
        <v>3531</v>
      </c>
    </row>
    <row r="1694" spans="1:5" x14ac:dyDescent="0.25">
      <c r="A1694">
        <v>4326</v>
      </c>
      <c r="B1694" t="s">
        <v>10186</v>
      </c>
      <c r="C1694" t="s">
        <v>16</v>
      </c>
      <c r="D1694" t="s">
        <v>10188</v>
      </c>
      <c r="E1694">
        <v>751</v>
      </c>
    </row>
    <row r="1695" spans="1:5" x14ac:dyDescent="0.25">
      <c r="A1695">
        <v>4327</v>
      </c>
      <c r="B1695" t="s">
        <v>10031</v>
      </c>
      <c r="C1695" t="s">
        <v>16</v>
      </c>
      <c r="D1695" t="s">
        <v>10032</v>
      </c>
      <c r="E1695">
        <v>438</v>
      </c>
    </row>
    <row r="1696" spans="1:5" x14ac:dyDescent="0.25">
      <c r="A1696">
        <v>4328</v>
      </c>
      <c r="B1696" t="s">
        <v>10189</v>
      </c>
      <c r="C1696" t="s">
        <v>10190</v>
      </c>
      <c r="D1696" t="s">
        <v>16</v>
      </c>
      <c r="E1696">
        <v>973</v>
      </c>
    </row>
    <row r="1697" spans="1:5" x14ac:dyDescent="0.25">
      <c r="A1697">
        <v>4329</v>
      </c>
      <c r="B1697" t="s">
        <v>9919</v>
      </c>
      <c r="C1697" t="s">
        <v>16</v>
      </c>
      <c r="D1697" t="s">
        <v>10191</v>
      </c>
      <c r="E1697">
        <v>156</v>
      </c>
    </row>
    <row r="1698" spans="1:5" x14ac:dyDescent="0.25">
      <c r="A1698">
        <v>4332</v>
      </c>
      <c r="B1698" t="s">
        <v>9805</v>
      </c>
      <c r="C1698" t="s">
        <v>9806</v>
      </c>
      <c r="D1698" t="s">
        <v>16</v>
      </c>
      <c r="E1698">
        <v>261</v>
      </c>
    </row>
    <row r="1699" spans="1:5" x14ac:dyDescent="0.25">
      <c r="A1699">
        <v>4333</v>
      </c>
      <c r="B1699" t="s">
        <v>10192</v>
      </c>
      <c r="C1699" t="s">
        <v>16</v>
      </c>
      <c r="D1699" t="s">
        <v>16</v>
      </c>
      <c r="E1699">
        <v>443</v>
      </c>
    </row>
    <row r="1700" spans="1:5" x14ac:dyDescent="0.25">
      <c r="A1700">
        <v>4335</v>
      </c>
      <c r="B1700" t="s">
        <v>10193</v>
      </c>
      <c r="C1700" t="s">
        <v>10194</v>
      </c>
      <c r="D1700" t="s">
        <v>10195</v>
      </c>
      <c r="E1700">
        <v>4334</v>
      </c>
    </row>
    <row r="1701" spans="1:5" x14ac:dyDescent="0.25">
      <c r="A1701">
        <v>4337</v>
      </c>
      <c r="B1701" t="s">
        <v>7484</v>
      </c>
      <c r="C1701" t="s">
        <v>7485</v>
      </c>
      <c r="D1701" t="s">
        <v>16</v>
      </c>
      <c r="E1701">
        <v>4336</v>
      </c>
    </row>
    <row r="1702" spans="1:5" x14ac:dyDescent="0.25">
      <c r="A1702">
        <v>4338</v>
      </c>
      <c r="B1702" t="s">
        <v>10196</v>
      </c>
      <c r="C1702" t="s">
        <v>16</v>
      </c>
      <c r="D1702" t="s">
        <v>10197</v>
      </c>
      <c r="E1702">
        <v>438</v>
      </c>
    </row>
    <row r="1703" spans="1:5" x14ac:dyDescent="0.25">
      <c r="A1703">
        <v>4341</v>
      </c>
      <c r="B1703" t="s">
        <v>10198</v>
      </c>
      <c r="C1703" t="s">
        <v>10199</v>
      </c>
      <c r="D1703" t="s">
        <v>16</v>
      </c>
      <c r="E1703">
        <v>4340</v>
      </c>
    </row>
    <row r="1704" spans="1:5" x14ac:dyDescent="0.25">
      <c r="A1704">
        <v>4343</v>
      </c>
      <c r="B1704" t="s">
        <v>10200</v>
      </c>
      <c r="C1704" t="s">
        <v>10201</v>
      </c>
      <c r="D1704" t="s">
        <v>16</v>
      </c>
      <c r="E1704">
        <v>3525</v>
      </c>
    </row>
    <row r="1705" spans="1:5" x14ac:dyDescent="0.25">
      <c r="A1705">
        <v>4346</v>
      </c>
      <c r="B1705" t="s">
        <v>10202</v>
      </c>
      <c r="C1705" t="s">
        <v>16</v>
      </c>
      <c r="D1705" t="s">
        <v>10203</v>
      </c>
      <c r="E1705">
        <v>4345</v>
      </c>
    </row>
    <row r="1706" spans="1:5" x14ac:dyDescent="0.25">
      <c r="A1706">
        <v>4350</v>
      </c>
      <c r="B1706" t="s">
        <v>10204</v>
      </c>
      <c r="C1706" t="s">
        <v>16</v>
      </c>
      <c r="D1706" t="s">
        <v>10054</v>
      </c>
      <c r="E1706">
        <v>4349</v>
      </c>
    </row>
    <row r="1707" spans="1:5" x14ac:dyDescent="0.25">
      <c r="A1707">
        <v>4351</v>
      </c>
      <c r="B1707" t="s">
        <v>10205</v>
      </c>
      <c r="C1707" t="s">
        <v>16</v>
      </c>
      <c r="D1707" t="s">
        <v>16</v>
      </c>
      <c r="E1707">
        <v>3017</v>
      </c>
    </row>
    <row r="1708" spans="1:5" x14ac:dyDescent="0.25">
      <c r="A1708">
        <v>4353</v>
      </c>
      <c r="B1708" t="s">
        <v>10206</v>
      </c>
      <c r="C1708" t="s">
        <v>16</v>
      </c>
      <c r="D1708" t="s">
        <v>10207</v>
      </c>
      <c r="E1708">
        <v>4352</v>
      </c>
    </row>
    <row r="1709" spans="1:5" x14ac:dyDescent="0.25">
      <c r="A1709">
        <v>4355</v>
      </c>
      <c r="B1709" t="s">
        <v>10208</v>
      </c>
      <c r="C1709" t="s">
        <v>16</v>
      </c>
      <c r="D1709" t="s">
        <v>16</v>
      </c>
      <c r="E1709">
        <v>4354</v>
      </c>
    </row>
    <row r="1710" spans="1:5" x14ac:dyDescent="0.25">
      <c r="A1710">
        <v>4358</v>
      </c>
      <c r="B1710" t="s">
        <v>10209</v>
      </c>
      <c r="C1710" t="s">
        <v>10210</v>
      </c>
      <c r="D1710" t="s">
        <v>16</v>
      </c>
      <c r="E1710">
        <v>4348</v>
      </c>
    </row>
    <row r="1711" spans="1:5" x14ac:dyDescent="0.25">
      <c r="A1711">
        <v>4359</v>
      </c>
      <c r="B1711" t="s">
        <v>10211</v>
      </c>
      <c r="C1711" t="s">
        <v>10212</v>
      </c>
      <c r="D1711" t="s">
        <v>16</v>
      </c>
      <c r="E1711">
        <v>4348</v>
      </c>
    </row>
    <row r="1712" spans="1:5" x14ac:dyDescent="0.25">
      <c r="A1712">
        <v>4360</v>
      </c>
      <c r="B1712" t="s">
        <v>10213</v>
      </c>
      <c r="C1712" t="s">
        <v>10214</v>
      </c>
      <c r="D1712" t="s">
        <v>16</v>
      </c>
      <c r="E1712">
        <v>4320</v>
      </c>
    </row>
    <row r="1713" spans="1:5" x14ac:dyDescent="0.25">
      <c r="A1713">
        <v>4361</v>
      </c>
      <c r="B1713" t="s">
        <v>10215</v>
      </c>
      <c r="C1713" t="s">
        <v>10216</v>
      </c>
      <c r="D1713" t="s">
        <v>16</v>
      </c>
      <c r="E1713">
        <v>4320</v>
      </c>
    </row>
    <row r="1714" spans="1:5" x14ac:dyDescent="0.25">
      <c r="A1714">
        <v>4362</v>
      </c>
      <c r="B1714" t="s">
        <v>10215</v>
      </c>
      <c r="C1714" t="s">
        <v>10216</v>
      </c>
      <c r="D1714" t="s">
        <v>16</v>
      </c>
      <c r="E1714">
        <v>4319</v>
      </c>
    </row>
    <row r="1715" spans="1:5" x14ac:dyDescent="0.25">
      <c r="A1715">
        <v>4363</v>
      </c>
      <c r="B1715" t="s">
        <v>10217</v>
      </c>
      <c r="C1715" t="s">
        <v>10218</v>
      </c>
      <c r="D1715" t="s">
        <v>16</v>
      </c>
      <c r="E1715">
        <v>4319</v>
      </c>
    </row>
    <row r="1716" spans="1:5" x14ac:dyDescent="0.25">
      <c r="A1716">
        <v>4364</v>
      </c>
      <c r="B1716" t="s">
        <v>10219</v>
      </c>
      <c r="C1716" t="s">
        <v>10220</v>
      </c>
      <c r="D1716" t="s">
        <v>16</v>
      </c>
      <c r="E1716">
        <v>4356</v>
      </c>
    </row>
    <row r="1717" spans="1:5" x14ac:dyDescent="0.25">
      <c r="A1717">
        <v>4365</v>
      </c>
      <c r="B1717" t="s">
        <v>10221</v>
      </c>
      <c r="C1717" t="s">
        <v>16</v>
      </c>
      <c r="D1717" t="s">
        <v>10222</v>
      </c>
      <c r="E1717">
        <v>2982</v>
      </c>
    </row>
    <row r="1718" spans="1:5" x14ac:dyDescent="0.25">
      <c r="A1718">
        <v>4366</v>
      </c>
      <c r="B1718" t="s">
        <v>10223</v>
      </c>
      <c r="C1718" t="s">
        <v>10224</v>
      </c>
      <c r="D1718" t="s">
        <v>16</v>
      </c>
      <c r="E1718">
        <v>4347</v>
      </c>
    </row>
    <row r="1719" spans="1:5" x14ac:dyDescent="0.25">
      <c r="A1719">
        <v>4367</v>
      </c>
      <c r="B1719" t="s">
        <v>10225</v>
      </c>
      <c r="C1719" t="s">
        <v>10226</v>
      </c>
      <c r="D1719" t="s">
        <v>16</v>
      </c>
      <c r="E1719">
        <v>4347</v>
      </c>
    </row>
    <row r="1720" spans="1:5" x14ac:dyDescent="0.25">
      <c r="A1720">
        <v>4370</v>
      </c>
      <c r="B1720" t="s">
        <v>10227</v>
      </c>
      <c r="C1720" t="s">
        <v>10228</v>
      </c>
      <c r="D1720" t="s">
        <v>16</v>
      </c>
      <c r="E1720">
        <v>490</v>
      </c>
    </row>
    <row r="1721" spans="1:5" x14ac:dyDescent="0.25">
      <c r="A1721">
        <v>4372</v>
      </c>
      <c r="B1721" t="s">
        <v>13190</v>
      </c>
      <c r="C1721" t="s">
        <v>13191</v>
      </c>
      <c r="D1721" t="s">
        <v>16</v>
      </c>
      <c r="E1721">
        <v>4371</v>
      </c>
    </row>
    <row r="1722" spans="1:5" x14ac:dyDescent="0.25">
      <c r="A1722">
        <v>4373</v>
      </c>
      <c r="B1722" t="s">
        <v>13192</v>
      </c>
      <c r="C1722" t="s">
        <v>13193</v>
      </c>
      <c r="D1722" t="s">
        <v>16</v>
      </c>
      <c r="E1722">
        <v>447</v>
      </c>
    </row>
    <row r="1723" spans="1:5" x14ac:dyDescent="0.25">
      <c r="A1723">
        <v>4375</v>
      </c>
      <c r="B1723" t="s">
        <v>13194</v>
      </c>
      <c r="C1723" t="s">
        <v>16</v>
      </c>
      <c r="D1723" t="s">
        <v>6645</v>
      </c>
      <c r="E1723">
        <v>3120</v>
      </c>
    </row>
    <row r="1724" spans="1:5" x14ac:dyDescent="0.25">
      <c r="A1724">
        <v>4377</v>
      </c>
      <c r="B1724" t="s">
        <v>857</v>
      </c>
      <c r="C1724" t="s">
        <v>13195</v>
      </c>
      <c r="D1724" t="s">
        <v>13196</v>
      </c>
      <c r="E1724">
        <v>759</v>
      </c>
    </row>
    <row r="1725" spans="1:5" x14ac:dyDescent="0.25">
      <c r="A1725">
        <v>4380</v>
      </c>
      <c r="B1725" t="s">
        <v>13197</v>
      </c>
      <c r="C1725" t="s">
        <v>16</v>
      </c>
      <c r="D1725" t="s">
        <v>13198</v>
      </c>
      <c r="E1725">
        <v>4379</v>
      </c>
    </row>
    <row r="1726" spans="1:5" x14ac:dyDescent="0.25">
      <c r="A1726">
        <v>4382</v>
      </c>
      <c r="B1726" t="s">
        <v>13199</v>
      </c>
      <c r="C1726" t="s">
        <v>13200</v>
      </c>
      <c r="D1726" t="s">
        <v>16</v>
      </c>
      <c r="E1726">
        <v>487</v>
      </c>
    </row>
    <row r="1727" spans="1:5" x14ac:dyDescent="0.25">
      <c r="A1727">
        <v>4383</v>
      </c>
      <c r="B1727" t="s">
        <v>13201</v>
      </c>
      <c r="C1727" t="s">
        <v>13202</v>
      </c>
      <c r="D1727" t="s">
        <v>13203</v>
      </c>
      <c r="E1727">
        <v>439</v>
      </c>
    </row>
    <row r="1728" spans="1:5" x14ac:dyDescent="0.25">
      <c r="A1728">
        <v>4384</v>
      </c>
      <c r="B1728" t="s">
        <v>13204</v>
      </c>
      <c r="C1728" t="s">
        <v>16</v>
      </c>
      <c r="D1728" t="s">
        <v>13205</v>
      </c>
      <c r="E1728">
        <v>2219</v>
      </c>
    </row>
    <row r="1729" spans="1:5" x14ac:dyDescent="0.25">
      <c r="A1729">
        <v>4385</v>
      </c>
      <c r="B1729" t="s">
        <v>13206</v>
      </c>
      <c r="C1729" t="s">
        <v>16</v>
      </c>
      <c r="D1729" t="s">
        <v>13207</v>
      </c>
      <c r="E1729">
        <v>4105</v>
      </c>
    </row>
    <row r="1730" spans="1:5" x14ac:dyDescent="0.25">
      <c r="A1730">
        <v>4386</v>
      </c>
      <c r="B1730" t="s">
        <v>15874</v>
      </c>
      <c r="C1730" t="s">
        <v>16</v>
      </c>
      <c r="D1730" t="s">
        <v>16</v>
      </c>
      <c r="E1730">
        <v>443</v>
      </c>
    </row>
    <row r="1731" spans="1:5" x14ac:dyDescent="0.25">
      <c r="A1731">
        <v>4389</v>
      </c>
      <c r="B1731" t="s">
        <v>13208</v>
      </c>
      <c r="C1731" t="s">
        <v>16</v>
      </c>
      <c r="D1731" t="s">
        <v>16</v>
      </c>
      <c r="E1731">
        <v>4379</v>
      </c>
    </row>
    <row r="1732" spans="1:5" x14ac:dyDescent="0.25">
      <c r="A1732">
        <v>4391</v>
      </c>
      <c r="B1732" t="s">
        <v>13209</v>
      </c>
      <c r="C1732" t="s">
        <v>16</v>
      </c>
      <c r="D1732" t="s">
        <v>15875</v>
      </c>
      <c r="E1732">
        <v>2043</v>
      </c>
    </row>
    <row r="1733" spans="1:5" x14ac:dyDescent="0.25">
      <c r="A1733">
        <v>4393</v>
      </c>
      <c r="B1733" t="s">
        <v>13210</v>
      </c>
      <c r="C1733" t="s">
        <v>763</v>
      </c>
      <c r="D1733" t="s">
        <v>13211</v>
      </c>
      <c r="E1733">
        <v>149</v>
      </c>
    </row>
    <row r="1734" spans="1:5" x14ac:dyDescent="0.25">
      <c r="A1734">
        <v>4397</v>
      </c>
      <c r="B1734" t="s">
        <v>8061</v>
      </c>
      <c r="C1734" t="s">
        <v>16</v>
      </c>
      <c r="D1734" t="s">
        <v>8062</v>
      </c>
      <c r="E1734">
        <v>3938</v>
      </c>
    </row>
    <row r="1735" spans="1:5" x14ac:dyDescent="0.25">
      <c r="A1735">
        <v>4399</v>
      </c>
      <c r="B1735" t="s">
        <v>13212</v>
      </c>
      <c r="C1735" t="s">
        <v>13213</v>
      </c>
      <c r="D1735" t="s">
        <v>16</v>
      </c>
      <c r="E1735">
        <v>817</v>
      </c>
    </row>
    <row r="1736" spans="1:5" x14ac:dyDescent="0.25">
      <c r="A1736">
        <v>4400</v>
      </c>
      <c r="B1736" t="s">
        <v>13214</v>
      </c>
      <c r="C1736" t="s">
        <v>16</v>
      </c>
      <c r="D1736" t="s">
        <v>13215</v>
      </c>
      <c r="E1736">
        <v>3556</v>
      </c>
    </row>
    <row r="1737" spans="1:5" x14ac:dyDescent="0.25">
      <c r="A1737">
        <v>4401</v>
      </c>
      <c r="B1737" t="s">
        <v>13216</v>
      </c>
      <c r="C1737" t="s">
        <v>16</v>
      </c>
      <c r="D1737" t="s">
        <v>13217</v>
      </c>
      <c r="E1737">
        <v>94</v>
      </c>
    </row>
    <row r="1738" spans="1:5" x14ac:dyDescent="0.25">
      <c r="A1738">
        <v>4403</v>
      </c>
      <c r="B1738" t="s">
        <v>13218</v>
      </c>
      <c r="C1738" t="s">
        <v>16</v>
      </c>
      <c r="D1738" t="s">
        <v>13219</v>
      </c>
      <c r="E1738">
        <v>4402</v>
      </c>
    </row>
    <row r="1739" spans="1:5" x14ac:dyDescent="0.25">
      <c r="A1739">
        <v>4405</v>
      </c>
      <c r="B1739" t="s">
        <v>13220</v>
      </c>
      <c r="C1739" t="s">
        <v>16</v>
      </c>
      <c r="D1739" t="s">
        <v>13221</v>
      </c>
      <c r="E1739">
        <v>4404</v>
      </c>
    </row>
    <row r="1740" spans="1:5" x14ac:dyDescent="0.25">
      <c r="A1740">
        <v>4406</v>
      </c>
      <c r="B1740" t="s">
        <v>13222</v>
      </c>
      <c r="C1740" t="s">
        <v>13223</v>
      </c>
      <c r="D1740" t="s">
        <v>13224</v>
      </c>
      <c r="E1740">
        <v>207</v>
      </c>
    </row>
    <row r="1741" spans="1:5" x14ac:dyDescent="0.25">
      <c r="A1741">
        <v>4407</v>
      </c>
      <c r="B1741" t="s">
        <v>13225</v>
      </c>
      <c r="C1741" t="s">
        <v>16</v>
      </c>
      <c r="D1741" t="s">
        <v>15876</v>
      </c>
      <c r="E1741">
        <v>438</v>
      </c>
    </row>
    <row r="1742" spans="1:5" x14ac:dyDescent="0.25">
      <c r="A1742">
        <v>4408</v>
      </c>
      <c r="B1742" t="s">
        <v>13226</v>
      </c>
      <c r="C1742" t="s">
        <v>16</v>
      </c>
      <c r="D1742" t="s">
        <v>13227</v>
      </c>
      <c r="E1742">
        <v>3859</v>
      </c>
    </row>
    <row r="1743" spans="1:5" x14ac:dyDescent="0.25">
      <c r="A1743">
        <v>4409</v>
      </c>
      <c r="B1743" t="s">
        <v>13228</v>
      </c>
      <c r="C1743" t="s">
        <v>13229</v>
      </c>
      <c r="D1743" t="s">
        <v>16</v>
      </c>
      <c r="E1743">
        <v>4395</v>
      </c>
    </row>
    <row r="1744" spans="1:5" x14ac:dyDescent="0.25">
      <c r="A1744">
        <v>4410</v>
      </c>
      <c r="B1744" t="s">
        <v>13230</v>
      </c>
      <c r="C1744" t="s">
        <v>13231</v>
      </c>
      <c r="D1744" t="s">
        <v>16</v>
      </c>
      <c r="E1744">
        <v>4395</v>
      </c>
    </row>
    <row r="1745" spans="1:5" x14ac:dyDescent="0.25">
      <c r="A1745">
        <v>4413</v>
      </c>
      <c r="B1745" t="s">
        <v>4627</v>
      </c>
      <c r="C1745" t="s">
        <v>16</v>
      </c>
      <c r="D1745" t="s">
        <v>13232</v>
      </c>
      <c r="E1745">
        <v>4412</v>
      </c>
    </row>
    <row r="1746" spans="1:5" x14ac:dyDescent="0.25">
      <c r="A1746">
        <v>4417</v>
      </c>
      <c r="B1746" t="s">
        <v>13233</v>
      </c>
      <c r="C1746" t="s">
        <v>16</v>
      </c>
      <c r="D1746" t="s">
        <v>13234</v>
      </c>
      <c r="E1746">
        <v>4416</v>
      </c>
    </row>
    <row r="1747" spans="1:5" x14ac:dyDescent="0.25">
      <c r="A1747">
        <v>4418</v>
      </c>
      <c r="B1747" t="s">
        <v>4273</v>
      </c>
      <c r="C1747" t="s">
        <v>4620</v>
      </c>
      <c r="D1747" t="s">
        <v>16</v>
      </c>
      <c r="E1747">
        <v>4379</v>
      </c>
    </row>
    <row r="1748" spans="1:5" x14ac:dyDescent="0.25">
      <c r="A1748">
        <v>4420</v>
      </c>
      <c r="B1748" t="s">
        <v>13235</v>
      </c>
      <c r="C1748" t="s">
        <v>13236</v>
      </c>
      <c r="D1748" t="s">
        <v>13237</v>
      </c>
      <c r="E1748">
        <v>4419</v>
      </c>
    </row>
    <row r="1749" spans="1:5" x14ac:dyDescent="0.25">
      <c r="A1749">
        <v>4422</v>
      </c>
      <c r="B1749" t="s">
        <v>13238</v>
      </c>
      <c r="C1749" t="s">
        <v>16</v>
      </c>
      <c r="D1749" t="s">
        <v>13239</v>
      </c>
      <c r="E1749">
        <v>4421</v>
      </c>
    </row>
    <row r="1750" spans="1:5" x14ac:dyDescent="0.25">
      <c r="A1750">
        <v>4425</v>
      </c>
      <c r="B1750" t="s">
        <v>13240</v>
      </c>
      <c r="C1750" t="s">
        <v>16</v>
      </c>
      <c r="D1750" t="s">
        <v>13241</v>
      </c>
      <c r="E1750">
        <v>4424</v>
      </c>
    </row>
    <row r="1751" spans="1:5" x14ac:dyDescent="0.25">
      <c r="A1751">
        <v>4427</v>
      </c>
      <c r="B1751" t="s">
        <v>13242</v>
      </c>
      <c r="C1751" t="s">
        <v>16</v>
      </c>
      <c r="D1751" t="s">
        <v>13243</v>
      </c>
      <c r="E1751">
        <v>276</v>
      </c>
    </row>
    <row r="1752" spans="1:5" x14ac:dyDescent="0.25">
      <c r="A1752">
        <v>4429</v>
      </c>
      <c r="B1752" t="s">
        <v>13244</v>
      </c>
      <c r="C1752" t="s">
        <v>16</v>
      </c>
      <c r="D1752" t="s">
        <v>13245</v>
      </c>
      <c r="E1752">
        <v>4428</v>
      </c>
    </row>
    <row r="1753" spans="1:5" x14ac:dyDescent="0.25">
      <c r="A1753">
        <v>4430</v>
      </c>
      <c r="B1753" t="s">
        <v>13246</v>
      </c>
      <c r="C1753" t="s">
        <v>16</v>
      </c>
      <c r="D1753" t="s">
        <v>13247</v>
      </c>
      <c r="E1753">
        <v>4428</v>
      </c>
    </row>
    <row r="1754" spans="1:5" x14ac:dyDescent="0.25">
      <c r="A1754">
        <v>4431</v>
      </c>
      <c r="B1754" t="s">
        <v>13248</v>
      </c>
      <c r="C1754" t="s">
        <v>13249</v>
      </c>
      <c r="D1754" t="s">
        <v>16</v>
      </c>
      <c r="E1754">
        <v>4280</v>
      </c>
    </row>
    <row r="1755" spans="1:5" x14ac:dyDescent="0.25">
      <c r="A1755">
        <v>4433</v>
      </c>
      <c r="B1755" t="s">
        <v>13250</v>
      </c>
      <c r="C1755" t="s">
        <v>13251</v>
      </c>
      <c r="D1755" t="s">
        <v>16</v>
      </c>
      <c r="E1755">
        <v>4432</v>
      </c>
    </row>
    <row r="1756" spans="1:5" x14ac:dyDescent="0.25">
      <c r="A1756">
        <v>4434</v>
      </c>
      <c r="B1756" t="s">
        <v>13252</v>
      </c>
      <c r="C1756" t="s">
        <v>13253</v>
      </c>
      <c r="D1756" t="s">
        <v>16</v>
      </c>
      <c r="E1756">
        <v>4047</v>
      </c>
    </row>
    <row r="1757" spans="1:5" x14ac:dyDescent="0.25">
      <c r="A1757">
        <v>4436</v>
      </c>
      <c r="B1757" t="s">
        <v>13254</v>
      </c>
      <c r="C1757" t="s">
        <v>16</v>
      </c>
      <c r="D1757" t="s">
        <v>13255</v>
      </c>
      <c r="E1757">
        <v>4435</v>
      </c>
    </row>
    <row r="1758" spans="1:5" x14ac:dyDescent="0.25">
      <c r="A1758">
        <v>4439</v>
      </c>
      <c r="B1758" t="s">
        <v>13256</v>
      </c>
      <c r="C1758" t="s">
        <v>16</v>
      </c>
      <c r="D1758" t="s">
        <v>13257</v>
      </c>
      <c r="E1758">
        <v>201</v>
      </c>
    </row>
    <row r="1759" spans="1:5" x14ac:dyDescent="0.25">
      <c r="A1759">
        <v>4442</v>
      </c>
      <c r="B1759" t="s">
        <v>13258</v>
      </c>
      <c r="C1759" t="s">
        <v>13259</v>
      </c>
      <c r="D1759" t="s">
        <v>16</v>
      </c>
      <c r="E1759">
        <v>447</v>
      </c>
    </row>
    <row r="1760" spans="1:5" x14ac:dyDescent="0.25">
      <c r="A1760">
        <v>4444</v>
      </c>
      <c r="B1760" t="s">
        <v>13260</v>
      </c>
      <c r="C1760" t="s">
        <v>16</v>
      </c>
      <c r="D1760" t="s">
        <v>13261</v>
      </c>
      <c r="E1760">
        <v>4443</v>
      </c>
    </row>
    <row r="1761" spans="1:5" x14ac:dyDescent="0.25">
      <c r="A1761">
        <v>4446</v>
      </c>
      <c r="B1761" t="s">
        <v>13262</v>
      </c>
      <c r="C1761" t="s">
        <v>16</v>
      </c>
      <c r="D1761" t="s">
        <v>13263</v>
      </c>
      <c r="E1761">
        <v>105</v>
      </c>
    </row>
    <row r="1762" spans="1:5" x14ac:dyDescent="0.25">
      <c r="A1762">
        <v>4448</v>
      </c>
      <c r="B1762" t="s">
        <v>13264</v>
      </c>
      <c r="C1762" t="s">
        <v>13265</v>
      </c>
      <c r="D1762" t="s">
        <v>16</v>
      </c>
      <c r="E1762">
        <v>4447</v>
      </c>
    </row>
    <row r="1763" spans="1:5" x14ac:dyDescent="0.25">
      <c r="A1763">
        <v>4449</v>
      </c>
      <c r="B1763" t="s">
        <v>13266</v>
      </c>
      <c r="C1763" t="s">
        <v>13267</v>
      </c>
      <c r="D1763" t="s">
        <v>16</v>
      </c>
      <c r="E1763">
        <v>4447</v>
      </c>
    </row>
    <row r="1764" spans="1:5" x14ac:dyDescent="0.25">
      <c r="A1764">
        <v>4450</v>
      </c>
      <c r="B1764" t="s">
        <v>13268</v>
      </c>
      <c r="C1764" t="s">
        <v>16</v>
      </c>
      <c r="D1764" t="s">
        <v>13269</v>
      </c>
      <c r="E1764">
        <v>105</v>
      </c>
    </row>
    <row r="1765" spans="1:5" x14ac:dyDescent="0.25">
      <c r="A1765">
        <v>4451</v>
      </c>
      <c r="B1765" t="s">
        <v>13270</v>
      </c>
      <c r="C1765" t="s">
        <v>13271</v>
      </c>
      <c r="D1765" t="s">
        <v>16</v>
      </c>
      <c r="E1765">
        <v>2084</v>
      </c>
    </row>
    <row r="1766" spans="1:5" x14ac:dyDescent="0.25">
      <c r="A1766">
        <v>4453</v>
      </c>
      <c r="B1766" t="s">
        <v>13272</v>
      </c>
      <c r="C1766" t="s">
        <v>16</v>
      </c>
      <c r="D1766" t="s">
        <v>13273</v>
      </c>
      <c r="E1766">
        <v>4109</v>
      </c>
    </row>
    <row r="1767" spans="1:5" x14ac:dyDescent="0.25">
      <c r="A1767">
        <v>4455</v>
      </c>
      <c r="B1767" t="s">
        <v>13274</v>
      </c>
      <c r="C1767" t="s">
        <v>16</v>
      </c>
      <c r="D1767" t="s">
        <v>13275</v>
      </c>
      <c r="E1767">
        <v>4454</v>
      </c>
    </row>
    <row r="1768" spans="1:5" x14ac:dyDescent="0.25">
      <c r="A1768">
        <v>4456</v>
      </c>
      <c r="B1768" t="s">
        <v>13276</v>
      </c>
      <c r="C1768" t="s">
        <v>16</v>
      </c>
      <c r="D1768" t="s">
        <v>16</v>
      </c>
      <c r="E1768">
        <v>3079</v>
      </c>
    </row>
    <row r="1769" spans="1:5" x14ac:dyDescent="0.25">
      <c r="A1769">
        <v>4458</v>
      </c>
      <c r="B1769" t="s">
        <v>10074</v>
      </c>
      <c r="C1769" t="s">
        <v>16</v>
      </c>
      <c r="D1769" t="s">
        <v>13277</v>
      </c>
      <c r="E1769">
        <v>4457</v>
      </c>
    </row>
    <row r="1770" spans="1:5" x14ac:dyDescent="0.25">
      <c r="A1770">
        <v>4459</v>
      </c>
      <c r="B1770" t="s">
        <v>13278</v>
      </c>
      <c r="C1770" t="s">
        <v>6975</v>
      </c>
      <c r="D1770" t="s">
        <v>13279</v>
      </c>
      <c r="E1770">
        <v>269</v>
      </c>
    </row>
    <row r="1771" spans="1:5" x14ac:dyDescent="0.25">
      <c r="A1771">
        <v>4460</v>
      </c>
      <c r="B1771" t="s">
        <v>13280</v>
      </c>
      <c r="C1771" t="s">
        <v>16</v>
      </c>
      <c r="D1771" t="s">
        <v>13281</v>
      </c>
      <c r="E1771">
        <v>3836</v>
      </c>
    </row>
    <row r="1772" spans="1:5" x14ac:dyDescent="0.25">
      <c r="A1772">
        <v>4463</v>
      </c>
      <c r="B1772" t="s">
        <v>13282</v>
      </c>
      <c r="C1772" t="s">
        <v>16</v>
      </c>
      <c r="D1772" t="s">
        <v>13283</v>
      </c>
      <c r="E1772">
        <v>4461</v>
      </c>
    </row>
    <row r="1773" spans="1:5" x14ac:dyDescent="0.25">
      <c r="A1773">
        <v>4465</v>
      </c>
      <c r="B1773" t="s">
        <v>13284</v>
      </c>
      <c r="C1773" t="s">
        <v>16</v>
      </c>
      <c r="D1773" t="s">
        <v>13285</v>
      </c>
      <c r="E1773">
        <v>4464</v>
      </c>
    </row>
    <row r="1774" spans="1:5" x14ac:dyDescent="0.25">
      <c r="A1774">
        <v>4466</v>
      </c>
      <c r="B1774" t="s">
        <v>13286</v>
      </c>
      <c r="C1774" t="s">
        <v>13287</v>
      </c>
      <c r="D1774" t="s">
        <v>16</v>
      </c>
      <c r="E1774">
        <v>4462</v>
      </c>
    </row>
    <row r="1775" spans="1:5" x14ac:dyDescent="0.25">
      <c r="A1775">
        <v>4468</v>
      </c>
      <c r="B1775" t="s">
        <v>13288</v>
      </c>
      <c r="C1775" t="s">
        <v>16</v>
      </c>
      <c r="D1775" t="s">
        <v>13289</v>
      </c>
      <c r="E1775">
        <v>4467</v>
      </c>
    </row>
    <row r="1776" spans="1:5" x14ac:dyDescent="0.25">
      <c r="A1776">
        <v>4472</v>
      </c>
      <c r="B1776" t="s">
        <v>13290</v>
      </c>
      <c r="C1776" t="s">
        <v>13291</v>
      </c>
      <c r="D1776" t="s">
        <v>13292</v>
      </c>
      <c r="E1776">
        <v>4471</v>
      </c>
    </row>
    <row r="1777" spans="1:5" x14ac:dyDescent="0.25">
      <c r="A1777">
        <v>4473</v>
      </c>
      <c r="B1777" t="s">
        <v>13293</v>
      </c>
      <c r="C1777" t="s">
        <v>16</v>
      </c>
      <c r="D1777" t="s">
        <v>16</v>
      </c>
      <c r="E1777">
        <v>4152</v>
      </c>
    </row>
    <row r="1778" spans="1:5" x14ac:dyDescent="0.25">
      <c r="A1778">
        <v>4474</v>
      </c>
      <c r="B1778" t="s">
        <v>13294</v>
      </c>
      <c r="C1778" t="s">
        <v>16</v>
      </c>
      <c r="D1778" t="s">
        <v>13295</v>
      </c>
      <c r="E1778">
        <v>4156</v>
      </c>
    </row>
    <row r="1779" spans="1:5" x14ac:dyDescent="0.25">
      <c r="A1779">
        <v>4476</v>
      </c>
      <c r="B1779" t="s">
        <v>13296</v>
      </c>
      <c r="C1779" t="s">
        <v>16</v>
      </c>
      <c r="D1779" t="s">
        <v>16</v>
      </c>
      <c r="E1779">
        <v>4475</v>
      </c>
    </row>
    <row r="1780" spans="1:5" x14ac:dyDescent="0.25">
      <c r="A1780">
        <v>4477</v>
      </c>
      <c r="B1780" t="s">
        <v>13256</v>
      </c>
      <c r="C1780" t="s">
        <v>16</v>
      </c>
      <c r="D1780" t="s">
        <v>13257</v>
      </c>
      <c r="E1780">
        <v>4208</v>
      </c>
    </row>
    <row r="1781" spans="1:5" x14ac:dyDescent="0.25">
      <c r="A1781">
        <v>4479</v>
      </c>
      <c r="B1781" t="s">
        <v>6972</v>
      </c>
      <c r="C1781" t="s">
        <v>16</v>
      </c>
      <c r="D1781" t="s">
        <v>13297</v>
      </c>
      <c r="E1781">
        <v>4478</v>
      </c>
    </row>
    <row r="1782" spans="1:5" x14ac:dyDescent="0.25">
      <c r="A1782">
        <v>4480</v>
      </c>
      <c r="B1782" t="s">
        <v>13298</v>
      </c>
      <c r="C1782" t="s">
        <v>13299</v>
      </c>
      <c r="D1782" t="s">
        <v>16</v>
      </c>
      <c r="E1782">
        <v>4414</v>
      </c>
    </row>
    <row r="1783" spans="1:5" x14ac:dyDescent="0.25">
      <c r="A1783">
        <v>4482</v>
      </c>
      <c r="B1783" t="s">
        <v>13300</v>
      </c>
      <c r="C1783" t="s">
        <v>13301</v>
      </c>
      <c r="D1783" t="s">
        <v>13302</v>
      </c>
      <c r="E1783">
        <v>4481</v>
      </c>
    </row>
    <row r="1784" spans="1:5" x14ac:dyDescent="0.25">
      <c r="A1784">
        <v>4483</v>
      </c>
      <c r="B1784" t="s">
        <v>13303</v>
      </c>
      <c r="C1784" t="s">
        <v>13304</v>
      </c>
      <c r="D1784" t="s">
        <v>13305</v>
      </c>
      <c r="E1784">
        <v>479</v>
      </c>
    </row>
    <row r="1785" spans="1:5" x14ac:dyDescent="0.25">
      <c r="A1785">
        <v>4484</v>
      </c>
      <c r="B1785" t="s">
        <v>13306</v>
      </c>
      <c r="C1785" t="s">
        <v>13307</v>
      </c>
      <c r="D1785" t="s">
        <v>16</v>
      </c>
      <c r="E1785">
        <v>407</v>
      </c>
    </row>
    <row r="1786" spans="1:5" x14ac:dyDescent="0.25">
      <c r="A1786">
        <v>4486</v>
      </c>
      <c r="B1786" t="s">
        <v>13308</v>
      </c>
      <c r="C1786" t="s">
        <v>16</v>
      </c>
      <c r="D1786" t="s">
        <v>13309</v>
      </c>
      <c r="E1786">
        <v>4485</v>
      </c>
    </row>
    <row r="1787" spans="1:5" x14ac:dyDescent="0.25">
      <c r="A1787">
        <v>4491</v>
      </c>
      <c r="B1787" t="s">
        <v>13310</v>
      </c>
      <c r="C1787" t="s">
        <v>16</v>
      </c>
      <c r="D1787" t="s">
        <v>13311</v>
      </c>
      <c r="E1787">
        <v>4490</v>
      </c>
    </row>
    <row r="1788" spans="1:5" x14ac:dyDescent="0.25">
      <c r="A1788">
        <v>4492</v>
      </c>
      <c r="B1788" t="s">
        <v>13312</v>
      </c>
      <c r="C1788" t="s">
        <v>13313</v>
      </c>
      <c r="D1788" t="s">
        <v>16</v>
      </c>
      <c r="E1788">
        <v>4489</v>
      </c>
    </row>
    <row r="1789" spans="1:5" x14ac:dyDescent="0.25">
      <c r="A1789">
        <v>4495</v>
      </c>
      <c r="B1789" t="s">
        <v>166</v>
      </c>
      <c r="C1789" t="s">
        <v>13314</v>
      </c>
      <c r="D1789" t="s">
        <v>16</v>
      </c>
      <c r="E1789">
        <v>2053</v>
      </c>
    </row>
    <row r="1790" spans="1:5" x14ac:dyDescent="0.25">
      <c r="A1790">
        <v>4500</v>
      </c>
      <c r="B1790" t="s">
        <v>13315</v>
      </c>
      <c r="C1790" t="s">
        <v>16</v>
      </c>
      <c r="D1790" t="s">
        <v>13316</v>
      </c>
      <c r="E1790">
        <v>4499</v>
      </c>
    </row>
    <row r="1791" spans="1:5" x14ac:dyDescent="0.25">
      <c r="A1791">
        <v>4502</v>
      </c>
      <c r="B1791" t="s">
        <v>13317</v>
      </c>
      <c r="C1791" t="s">
        <v>16</v>
      </c>
      <c r="D1791" t="s">
        <v>13318</v>
      </c>
      <c r="E1791">
        <v>4501</v>
      </c>
    </row>
    <row r="1792" spans="1:5" x14ac:dyDescent="0.25">
      <c r="A1792">
        <v>4503</v>
      </c>
      <c r="B1792" t="s">
        <v>13319</v>
      </c>
      <c r="C1792" t="s">
        <v>16</v>
      </c>
      <c r="D1792" t="s">
        <v>13320</v>
      </c>
      <c r="E1792">
        <v>4501</v>
      </c>
    </row>
    <row r="1793" spans="1:5" x14ac:dyDescent="0.25">
      <c r="A1793">
        <v>4504</v>
      </c>
      <c r="B1793" t="s">
        <v>13321</v>
      </c>
      <c r="C1793" t="s">
        <v>16</v>
      </c>
      <c r="D1793" t="s">
        <v>13322</v>
      </c>
      <c r="E1793">
        <v>4501</v>
      </c>
    </row>
    <row r="1794" spans="1:5" x14ac:dyDescent="0.25">
      <c r="A1794">
        <v>4507</v>
      </c>
      <c r="B1794" t="s">
        <v>15877</v>
      </c>
      <c r="C1794" t="s">
        <v>16</v>
      </c>
      <c r="D1794" t="s">
        <v>16</v>
      </c>
      <c r="E1794">
        <v>133</v>
      </c>
    </row>
    <row r="1795" spans="1:5" x14ac:dyDescent="0.25">
      <c r="A1795">
        <v>4509</v>
      </c>
      <c r="B1795" t="s">
        <v>13323</v>
      </c>
      <c r="C1795" t="s">
        <v>13324</v>
      </c>
      <c r="D1795" t="s">
        <v>13325</v>
      </c>
      <c r="E1795">
        <v>4268</v>
      </c>
    </row>
    <row r="1796" spans="1:5" x14ac:dyDescent="0.25">
      <c r="A1796">
        <v>4510</v>
      </c>
      <c r="B1796" t="s">
        <v>13326</v>
      </c>
      <c r="C1796" t="s">
        <v>16</v>
      </c>
      <c r="D1796" t="s">
        <v>13327</v>
      </c>
      <c r="E1796">
        <v>2084</v>
      </c>
    </row>
    <row r="1797" spans="1:5" x14ac:dyDescent="0.25">
      <c r="A1797">
        <v>4513</v>
      </c>
      <c r="B1797" t="s">
        <v>1184</v>
      </c>
      <c r="C1797" t="s">
        <v>16</v>
      </c>
      <c r="D1797" t="s">
        <v>13328</v>
      </c>
      <c r="E1797">
        <v>4512</v>
      </c>
    </row>
    <row r="1798" spans="1:5" x14ac:dyDescent="0.25">
      <c r="A1798">
        <v>4515</v>
      </c>
      <c r="B1798" t="s">
        <v>13329</v>
      </c>
      <c r="C1798" t="s">
        <v>13330</v>
      </c>
      <c r="D1798" t="s">
        <v>13331</v>
      </c>
      <c r="E1798">
        <v>4514</v>
      </c>
    </row>
    <row r="1799" spans="1:5" x14ac:dyDescent="0.25">
      <c r="A1799">
        <v>4516</v>
      </c>
      <c r="B1799" t="s">
        <v>13332</v>
      </c>
      <c r="C1799" t="s">
        <v>16</v>
      </c>
      <c r="D1799" t="s">
        <v>13333</v>
      </c>
      <c r="E1799">
        <v>4508</v>
      </c>
    </row>
    <row r="1800" spans="1:5" x14ac:dyDescent="0.25">
      <c r="A1800">
        <v>4519</v>
      </c>
      <c r="B1800" t="s">
        <v>13334</v>
      </c>
      <c r="C1800" t="s">
        <v>16</v>
      </c>
      <c r="D1800" t="s">
        <v>13335</v>
      </c>
      <c r="E1800">
        <v>4414</v>
      </c>
    </row>
    <row r="1801" spans="1:5" x14ac:dyDescent="0.25">
      <c r="A1801">
        <v>4521</v>
      </c>
      <c r="B1801" t="s">
        <v>13336</v>
      </c>
      <c r="C1801" t="s">
        <v>13337</v>
      </c>
      <c r="D1801" t="s">
        <v>16</v>
      </c>
      <c r="E1801">
        <v>4520</v>
      </c>
    </row>
    <row r="1802" spans="1:5" x14ac:dyDescent="0.25">
      <c r="A1802">
        <v>4522</v>
      </c>
      <c r="B1802" t="s">
        <v>13338</v>
      </c>
      <c r="C1802" t="s">
        <v>16</v>
      </c>
      <c r="D1802" t="s">
        <v>13339</v>
      </c>
      <c r="E1802">
        <v>4512</v>
      </c>
    </row>
    <row r="1803" spans="1:5" x14ac:dyDescent="0.25">
      <c r="A1803">
        <v>4525</v>
      </c>
      <c r="B1803" t="s">
        <v>13340</v>
      </c>
      <c r="C1803" t="s">
        <v>16</v>
      </c>
      <c r="D1803" t="s">
        <v>13341</v>
      </c>
      <c r="E1803">
        <v>4524</v>
      </c>
    </row>
    <row r="1804" spans="1:5" x14ac:dyDescent="0.25">
      <c r="A1804">
        <v>4526</v>
      </c>
      <c r="B1804" t="s">
        <v>13342</v>
      </c>
      <c r="C1804" t="s">
        <v>16</v>
      </c>
      <c r="D1804" t="s">
        <v>13343</v>
      </c>
      <c r="E1804">
        <v>4524</v>
      </c>
    </row>
    <row r="1805" spans="1:5" x14ac:dyDescent="0.25">
      <c r="A1805">
        <v>4527</v>
      </c>
      <c r="B1805" t="s">
        <v>13344</v>
      </c>
      <c r="C1805" t="s">
        <v>16</v>
      </c>
      <c r="D1805" t="s">
        <v>13345</v>
      </c>
      <c r="E1805">
        <v>4524</v>
      </c>
    </row>
    <row r="1806" spans="1:5" x14ac:dyDescent="0.25">
      <c r="A1806">
        <v>4532</v>
      </c>
      <c r="B1806" t="s">
        <v>13346</v>
      </c>
      <c r="C1806" t="s">
        <v>16</v>
      </c>
      <c r="D1806" t="s">
        <v>13347</v>
      </c>
      <c r="E1806">
        <v>1935</v>
      </c>
    </row>
    <row r="1807" spans="1:5" x14ac:dyDescent="0.25">
      <c r="A1807">
        <v>4533</v>
      </c>
      <c r="B1807" t="s">
        <v>13348</v>
      </c>
      <c r="C1807" t="s">
        <v>13349</v>
      </c>
      <c r="D1807" t="s">
        <v>16</v>
      </c>
      <c r="E1807">
        <v>4467</v>
      </c>
    </row>
    <row r="1808" spans="1:5" x14ac:dyDescent="0.25">
      <c r="A1808">
        <v>4534</v>
      </c>
      <c r="B1808" t="s">
        <v>13350</v>
      </c>
      <c r="C1808" t="s">
        <v>16</v>
      </c>
      <c r="D1808" t="s">
        <v>13351</v>
      </c>
      <c r="E1808">
        <v>679</v>
      </c>
    </row>
    <row r="1809" spans="1:5" x14ac:dyDescent="0.25">
      <c r="A1809">
        <v>4536</v>
      </c>
      <c r="B1809" t="s">
        <v>13352</v>
      </c>
      <c r="C1809" t="s">
        <v>16</v>
      </c>
      <c r="D1809" t="s">
        <v>13353</v>
      </c>
      <c r="E1809">
        <v>327</v>
      </c>
    </row>
    <row r="1810" spans="1:5" x14ac:dyDescent="0.25">
      <c r="A1810">
        <v>4537</v>
      </c>
      <c r="B1810" t="s">
        <v>13354</v>
      </c>
      <c r="C1810" t="s">
        <v>13355</v>
      </c>
      <c r="D1810" t="s">
        <v>16</v>
      </c>
      <c r="E1810">
        <v>4535</v>
      </c>
    </row>
    <row r="1811" spans="1:5" x14ac:dyDescent="0.25">
      <c r="A1811">
        <v>4538</v>
      </c>
      <c r="B1811" t="s">
        <v>13356</v>
      </c>
      <c r="C1811" t="s">
        <v>13357</v>
      </c>
      <c r="D1811" t="s">
        <v>16</v>
      </c>
      <c r="E1811">
        <v>4535</v>
      </c>
    </row>
    <row r="1812" spans="1:5" x14ac:dyDescent="0.25">
      <c r="A1812">
        <v>4539</v>
      </c>
      <c r="B1812" t="s">
        <v>13358</v>
      </c>
      <c r="C1812" t="s">
        <v>13359</v>
      </c>
      <c r="D1812" t="s">
        <v>16</v>
      </c>
      <c r="E1812">
        <v>4535</v>
      </c>
    </row>
    <row r="1813" spans="1:5" x14ac:dyDescent="0.25">
      <c r="A1813">
        <v>4541</v>
      </c>
      <c r="B1813" t="s">
        <v>13360</v>
      </c>
      <c r="C1813" t="s">
        <v>15878</v>
      </c>
      <c r="D1813" t="s">
        <v>15879</v>
      </c>
      <c r="E1813">
        <v>295</v>
      </c>
    </row>
    <row r="1814" spans="1:5" x14ac:dyDescent="0.25">
      <c r="A1814">
        <v>4548</v>
      </c>
      <c r="B1814" t="s">
        <v>13361</v>
      </c>
      <c r="C1814" t="s">
        <v>13362</v>
      </c>
      <c r="D1814" t="s">
        <v>13363</v>
      </c>
      <c r="E1814">
        <v>4547</v>
      </c>
    </row>
    <row r="1815" spans="1:5" x14ac:dyDescent="0.25">
      <c r="A1815">
        <v>4549</v>
      </c>
      <c r="B1815" t="s">
        <v>13364</v>
      </c>
      <c r="C1815" t="s">
        <v>16</v>
      </c>
      <c r="D1815" t="s">
        <v>13365</v>
      </c>
      <c r="E1815">
        <v>222</v>
      </c>
    </row>
    <row r="1816" spans="1:5" x14ac:dyDescent="0.25">
      <c r="A1816">
        <v>4551</v>
      </c>
      <c r="B1816" t="s">
        <v>13366</v>
      </c>
      <c r="C1816" t="s">
        <v>16</v>
      </c>
      <c r="D1816" t="s">
        <v>13367</v>
      </c>
      <c r="E1816">
        <v>4049</v>
      </c>
    </row>
    <row r="1817" spans="1:5" x14ac:dyDescent="0.25">
      <c r="A1817">
        <v>4552</v>
      </c>
      <c r="B1817" t="s">
        <v>505</v>
      </c>
      <c r="C1817" t="s">
        <v>16</v>
      </c>
      <c r="D1817" t="s">
        <v>16</v>
      </c>
      <c r="E1817">
        <v>443</v>
      </c>
    </row>
    <row r="1818" spans="1:5" x14ac:dyDescent="0.25">
      <c r="A1818">
        <v>4553</v>
      </c>
      <c r="B1818" t="s">
        <v>13368</v>
      </c>
      <c r="C1818" t="s">
        <v>16</v>
      </c>
      <c r="D1818" t="s">
        <v>16</v>
      </c>
      <c r="E1818">
        <v>443</v>
      </c>
    </row>
    <row r="1819" spans="1:5" x14ac:dyDescent="0.25">
      <c r="A1819">
        <v>4555</v>
      </c>
      <c r="B1819" t="s">
        <v>13369</v>
      </c>
      <c r="C1819" t="s">
        <v>16</v>
      </c>
      <c r="D1819" t="s">
        <v>13370</v>
      </c>
      <c r="E1819">
        <v>105</v>
      </c>
    </row>
    <row r="1820" spans="1:5" x14ac:dyDescent="0.25">
      <c r="A1820">
        <v>4556</v>
      </c>
      <c r="B1820" t="s">
        <v>13371</v>
      </c>
      <c r="C1820" t="s">
        <v>13372</v>
      </c>
      <c r="D1820" t="s">
        <v>16</v>
      </c>
      <c r="E1820">
        <v>3525</v>
      </c>
    </row>
    <row r="1821" spans="1:5" x14ac:dyDescent="0.25">
      <c r="A1821">
        <v>4557</v>
      </c>
      <c r="B1821" t="s">
        <v>13373</v>
      </c>
      <c r="C1821" t="s">
        <v>13374</v>
      </c>
      <c r="D1821" t="s">
        <v>16</v>
      </c>
      <c r="E1821">
        <v>215</v>
      </c>
    </row>
    <row r="1822" spans="1:5" x14ac:dyDescent="0.25">
      <c r="A1822">
        <v>4559</v>
      </c>
      <c r="B1822" t="s">
        <v>16</v>
      </c>
      <c r="C1822" t="s">
        <v>13375</v>
      </c>
      <c r="D1822" t="s">
        <v>16</v>
      </c>
      <c r="E1822">
        <v>2084</v>
      </c>
    </row>
    <row r="1823" spans="1:5" x14ac:dyDescent="0.25">
      <c r="A1823">
        <v>4561</v>
      </c>
      <c r="B1823" t="s">
        <v>10209</v>
      </c>
      <c r="C1823" t="s">
        <v>16</v>
      </c>
      <c r="D1823" t="s">
        <v>16</v>
      </c>
      <c r="E1823">
        <v>644</v>
      </c>
    </row>
    <row r="1824" spans="1:5" x14ac:dyDescent="0.25">
      <c r="A1824">
        <v>4563</v>
      </c>
      <c r="B1824" t="s">
        <v>13376</v>
      </c>
      <c r="C1824" t="s">
        <v>16</v>
      </c>
      <c r="D1824" t="s">
        <v>13377</v>
      </c>
      <c r="E1824">
        <v>4562</v>
      </c>
    </row>
    <row r="1825" spans="1:5" x14ac:dyDescent="0.25">
      <c r="A1825">
        <v>4565</v>
      </c>
      <c r="B1825" t="s">
        <v>13378</v>
      </c>
      <c r="C1825" t="s">
        <v>16</v>
      </c>
      <c r="D1825" t="s">
        <v>13379</v>
      </c>
      <c r="E1825">
        <v>4564</v>
      </c>
    </row>
    <row r="1826" spans="1:5" x14ac:dyDescent="0.25">
      <c r="A1826">
        <v>4566</v>
      </c>
      <c r="B1826" t="s">
        <v>1069</v>
      </c>
      <c r="C1826" t="s">
        <v>16</v>
      </c>
      <c r="D1826" t="s">
        <v>9827</v>
      </c>
      <c r="E1826">
        <v>269</v>
      </c>
    </row>
    <row r="1827" spans="1:5" x14ac:dyDescent="0.25">
      <c r="A1827">
        <v>4567</v>
      </c>
      <c r="B1827" t="s">
        <v>13380</v>
      </c>
      <c r="C1827" t="s">
        <v>2277</v>
      </c>
      <c r="D1827" t="s">
        <v>16</v>
      </c>
      <c r="E1827">
        <v>76</v>
      </c>
    </row>
    <row r="1828" spans="1:5" x14ac:dyDescent="0.25">
      <c r="A1828">
        <v>4568</v>
      </c>
      <c r="B1828" t="s">
        <v>13381</v>
      </c>
      <c r="C1828" t="s">
        <v>16</v>
      </c>
      <c r="D1828" t="s">
        <v>16</v>
      </c>
      <c r="E1828">
        <v>3007</v>
      </c>
    </row>
    <row r="1829" spans="1:5" x14ac:dyDescent="0.25">
      <c r="A1829">
        <v>4569</v>
      </c>
      <c r="B1829" t="s">
        <v>7000</v>
      </c>
      <c r="C1829" t="s">
        <v>7001</v>
      </c>
      <c r="D1829" t="s">
        <v>16</v>
      </c>
      <c r="E1829">
        <v>4109</v>
      </c>
    </row>
    <row r="1830" spans="1:5" x14ac:dyDescent="0.25">
      <c r="A1830">
        <v>4570</v>
      </c>
      <c r="B1830" t="s">
        <v>13382</v>
      </c>
      <c r="C1830" t="s">
        <v>16</v>
      </c>
      <c r="D1830" t="s">
        <v>13383</v>
      </c>
      <c r="E1830">
        <v>2784</v>
      </c>
    </row>
    <row r="1831" spans="1:5" x14ac:dyDescent="0.25">
      <c r="A1831">
        <v>4572</v>
      </c>
      <c r="B1831" t="s">
        <v>13384</v>
      </c>
      <c r="C1831" t="s">
        <v>13385</v>
      </c>
      <c r="D1831" t="s">
        <v>16</v>
      </c>
      <c r="E1831">
        <v>4571</v>
      </c>
    </row>
    <row r="1832" spans="1:5" x14ac:dyDescent="0.25">
      <c r="A1832">
        <v>4573</v>
      </c>
      <c r="B1832" t="s">
        <v>13386</v>
      </c>
      <c r="C1832" t="s">
        <v>16</v>
      </c>
      <c r="D1832" t="s">
        <v>13387</v>
      </c>
      <c r="E1832">
        <v>3676</v>
      </c>
    </row>
    <row r="1833" spans="1:5" x14ac:dyDescent="0.25">
      <c r="A1833">
        <v>4575</v>
      </c>
      <c r="B1833" t="s">
        <v>13388</v>
      </c>
      <c r="C1833" t="s">
        <v>16</v>
      </c>
      <c r="D1833" t="s">
        <v>15880</v>
      </c>
      <c r="E1833">
        <v>4574</v>
      </c>
    </row>
    <row r="1834" spans="1:5" x14ac:dyDescent="0.25">
      <c r="A1834">
        <v>4577</v>
      </c>
      <c r="B1834" t="s">
        <v>10145</v>
      </c>
      <c r="C1834" t="s">
        <v>16</v>
      </c>
      <c r="D1834" t="s">
        <v>10146</v>
      </c>
      <c r="E1834">
        <v>2486</v>
      </c>
    </row>
    <row r="1835" spans="1:5" x14ac:dyDescent="0.25">
      <c r="A1835">
        <v>4582</v>
      </c>
      <c r="B1835" t="s">
        <v>13392</v>
      </c>
      <c r="C1835" t="s">
        <v>16</v>
      </c>
      <c r="D1835" t="s">
        <v>13393</v>
      </c>
      <c r="E1835">
        <v>258</v>
      </c>
    </row>
    <row r="1836" spans="1:5" x14ac:dyDescent="0.25">
      <c r="A1836">
        <v>4585</v>
      </c>
      <c r="B1836" t="s">
        <v>13394</v>
      </c>
      <c r="C1836" t="s">
        <v>16</v>
      </c>
      <c r="D1836" t="s">
        <v>13395</v>
      </c>
      <c r="E1836">
        <v>4464</v>
      </c>
    </row>
    <row r="1837" spans="1:5" x14ac:dyDescent="0.25">
      <c r="A1837">
        <v>4589</v>
      </c>
      <c r="B1837" t="s">
        <v>13396</v>
      </c>
      <c r="C1837" t="s">
        <v>16</v>
      </c>
      <c r="D1837" t="s">
        <v>13397</v>
      </c>
      <c r="E1837">
        <v>4588</v>
      </c>
    </row>
    <row r="1838" spans="1:5" x14ac:dyDescent="0.25">
      <c r="A1838">
        <v>4593</v>
      </c>
      <c r="B1838" t="s">
        <v>1141</v>
      </c>
      <c r="C1838" t="s">
        <v>13398</v>
      </c>
      <c r="D1838" t="s">
        <v>16</v>
      </c>
      <c r="E1838">
        <v>2992</v>
      </c>
    </row>
    <row r="1839" spans="1:5" x14ac:dyDescent="0.25">
      <c r="A1839">
        <v>4596</v>
      </c>
      <c r="B1839" t="s">
        <v>13399</v>
      </c>
      <c r="C1839" t="s">
        <v>16</v>
      </c>
      <c r="D1839" t="s">
        <v>13400</v>
      </c>
      <c r="E1839">
        <v>4594</v>
      </c>
    </row>
    <row r="1840" spans="1:5" x14ac:dyDescent="0.25">
      <c r="A1840">
        <v>4598</v>
      </c>
      <c r="B1840" t="s">
        <v>13401</v>
      </c>
      <c r="C1840" t="s">
        <v>16</v>
      </c>
      <c r="D1840" t="s">
        <v>13402</v>
      </c>
      <c r="E1840">
        <v>4597</v>
      </c>
    </row>
    <row r="1841" spans="1:5" x14ac:dyDescent="0.25">
      <c r="A1841">
        <v>4599</v>
      </c>
      <c r="B1841" t="s">
        <v>13403</v>
      </c>
      <c r="C1841" t="s">
        <v>16</v>
      </c>
      <c r="D1841" t="s">
        <v>13404</v>
      </c>
      <c r="E1841">
        <v>4597</v>
      </c>
    </row>
    <row r="1842" spans="1:5" x14ac:dyDescent="0.25">
      <c r="A1842">
        <v>4602</v>
      </c>
      <c r="B1842" t="s">
        <v>590</v>
      </c>
      <c r="C1842" t="s">
        <v>16</v>
      </c>
      <c r="D1842" t="s">
        <v>1168</v>
      </c>
      <c r="E1842">
        <v>4601</v>
      </c>
    </row>
    <row r="1843" spans="1:5" x14ac:dyDescent="0.25">
      <c r="A1843">
        <v>4605</v>
      </c>
      <c r="B1843" t="s">
        <v>13406</v>
      </c>
      <c r="C1843" t="s">
        <v>15881</v>
      </c>
      <c r="D1843" t="s">
        <v>15882</v>
      </c>
      <c r="E1843">
        <v>4603</v>
      </c>
    </row>
    <row r="1844" spans="1:5" x14ac:dyDescent="0.25">
      <c r="A1844">
        <v>4608</v>
      </c>
      <c r="B1844" t="s">
        <v>13407</v>
      </c>
      <c r="C1844" t="s">
        <v>16</v>
      </c>
      <c r="D1844" t="s">
        <v>16</v>
      </c>
      <c r="E1844">
        <v>4607</v>
      </c>
    </row>
    <row r="1845" spans="1:5" x14ac:dyDescent="0.25">
      <c r="A1845">
        <v>4609</v>
      </c>
      <c r="B1845" t="s">
        <v>13408</v>
      </c>
      <c r="C1845" t="s">
        <v>16</v>
      </c>
      <c r="D1845" t="s">
        <v>13409</v>
      </c>
      <c r="E1845">
        <v>447</v>
      </c>
    </row>
    <row r="1846" spans="1:5" x14ac:dyDescent="0.25">
      <c r="A1846">
        <v>4611</v>
      </c>
      <c r="B1846" t="s">
        <v>13410</v>
      </c>
      <c r="C1846" t="s">
        <v>16</v>
      </c>
      <c r="D1846" t="s">
        <v>13411</v>
      </c>
      <c r="E1846">
        <v>4508</v>
      </c>
    </row>
    <row r="1847" spans="1:5" x14ac:dyDescent="0.25">
      <c r="A1847">
        <v>4613</v>
      </c>
      <c r="B1847" t="s">
        <v>741</v>
      </c>
      <c r="C1847" t="s">
        <v>16</v>
      </c>
      <c r="D1847" t="s">
        <v>743</v>
      </c>
      <c r="E1847">
        <v>980</v>
      </c>
    </row>
    <row r="1848" spans="1:5" x14ac:dyDescent="0.25">
      <c r="A1848">
        <v>4616</v>
      </c>
      <c r="B1848" t="s">
        <v>13412</v>
      </c>
      <c r="C1848" t="s">
        <v>16</v>
      </c>
      <c r="D1848" t="s">
        <v>13413</v>
      </c>
      <c r="E1848">
        <v>4079</v>
      </c>
    </row>
    <row r="1849" spans="1:5" x14ac:dyDescent="0.25">
      <c r="A1849">
        <v>4618</v>
      </c>
      <c r="B1849" t="s">
        <v>13414</v>
      </c>
      <c r="C1849" t="s">
        <v>16</v>
      </c>
      <c r="D1849" t="s">
        <v>16</v>
      </c>
      <c r="E1849">
        <v>4464</v>
      </c>
    </row>
    <row r="1850" spans="1:5" x14ac:dyDescent="0.25">
      <c r="A1850">
        <v>4620</v>
      </c>
      <c r="B1850" t="s">
        <v>13415</v>
      </c>
      <c r="C1850" t="s">
        <v>16</v>
      </c>
      <c r="D1850" t="s">
        <v>13416</v>
      </c>
      <c r="E1850">
        <v>222</v>
      </c>
    </row>
    <row r="1851" spans="1:5" x14ac:dyDescent="0.25">
      <c r="A1851">
        <v>4621</v>
      </c>
      <c r="B1851" t="s">
        <v>13417</v>
      </c>
      <c r="C1851" t="s">
        <v>16</v>
      </c>
      <c r="D1851" t="s">
        <v>13418</v>
      </c>
      <c r="E1851">
        <v>201</v>
      </c>
    </row>
    <row r="1852" spans="1:5" x14ac:dyDescent="0.25">
      <c r="A1852">
        <v>4624</v>
      </c>
      <c r="B1852" t="s">
        <v>2238</v>
      </c>
      <c r="C1852" t="s">
        <v>16</v>
      </c>
      <c r="D1852" t="s">
        <v>16</v>
      </c>
      <c r="E1852">
        <v>4623</v>
      </c>
    </row>
    <row r="1853" spans="1:5" x14ac:dyDescent="0.25">
      <c r="A1853">
        <v>4626</v>
      </c>
      <c r="B1853" t="s">
        <v>13419</v>
      </c>
      <c r="C1853" t="s">
        <v>16</v>
      </c>
      <c r="D1853" t="s">
        <v>13420</v>
      </c>
      <c r="E1853">
        <v>4625</v>
      </c>
    </row>
    <row r="1854" spans="1:5" x14ac:dyDescent="0.25">
      <c r="A1854">
        <v>4628</v>
      </c>
      <c r="B1854" t="s">
        <v>10193</v>
      </c>
      <c r="C1854" t="s">
        <v>13421</v>
      </c>
      <c r="D1854" t="s">
        <v>13422</v>
      </c>
      <c r="E1854">
        <v>149</v>
      </c>
    </row>
    <row r="1855" spans="1:5" x14ac:dyDescent="0.25">
      <c r="A1855">
        <v>4629</v>
      </c>
      <c r="B1855" t="s">
        <v>13423</v>
      </c>
      <c r="C1855" t="s">
        <v>16</v>
      </c>
      <c r="D1855" t="s">
        <v>16</v>
      </c>
      <c r="E1855">
        <v>3980</v>
      </c>
    </row>
    <row r="1856" spans="1:5" x14ac:dyDescent="0.25">
      <c r="A1856">
        <v>4630</v>
      </c>
      <c r="B1856" t="s">
        <v>13424</v>
      </c>
      <c r="C1856" t="s">
        <v>16</v>
      </c>
      <c r="D1856" t="s">
        <v>16</v>
      </c>
      <c r="E1856">
        <v>443</v>
      </c>
    </row>
    <row r="1857" spans="1:5" x14ac:dyDescent="0.25">
      <c r="A1857">
        <v>4632</v>
      </c>
      <c r="B1857" t="s">
        <v>13425</v>
      </c>
      <c r="C1857" t="s">
        <v>13426</v>
      </c>
      <c r="D1857" t="s">
        <v>13427</v>
      </c>
      <c r="E1857">
        <v>4631</v>
      </c>
    </row>
    <row r="1858" spans="1:5" x14ac:dyDescent="0.25">
      <c r="A1858">
        <v>4633</v>
      </c>
      <c r="B1858" t="s">
        <v>13428</v>
      </c>
      <c r="C1858" t="s">
        <v>16</v>
      </c>
      <c r="D1858" t="s">
        <v>13429</v>
      </c>
      <c r="E1858">
        <v>133</v>
      </c>
    </row>
    <row r="1859" spans="1:5" x14ac:dyDescent="0.25">
      <c r="A1859">
        <v>4635</v>
      </c>
      <c r="B1859" t="s">
        <v>13430</v>
      </c>
      <c r="C1859" t="s">
        <v>16</v>
      </c>
      <c r="D1859" t="s">
        <v>889</v>
      </c>
      <c r="E1859">
        <v>4634</v>
      </c>
    </row>
    <row r="1860" spans="1:5" x14ac:dyDescent="0.25">
      <c r="A1860">
        <v>4636</v>
      </c>
      <c r="B1860" t="s">
        <v>13431</v>
      </c>
      <c r="C1860" t="s">
        <v>16</v>
      </c>
      <c r="D1860" t="s">
        <v>13432</v>
      </c>
      <c r="E1860">
        <v>4634</v>
      </c>
    </row>
    <row r="1861" spans="1:5" x14ac:dyDescent="0.25">
      <c r="A1861">
        <v>4638</v>
      </c>
      <c r="B1861" t="s">
        <v>13433</v>
      </c>
      <c r="C1861" t="s">
        <v>13434</v>
      </c>
      <c r="D1861" t="s">
        <v>16</v>
      </c>
      <c r="E1861">
        <v>4637</v>
      </c>
    </row>
    <row r="1862" spans="1:5" x14ac:dyDescent="0.25">
      <c r="A1862">
        <v>4640</v>
      </c>
      <c r="B1862" t="s">
        <v>13435</v>
      </c>
      <c r="C1862" t="s">
        <v>16</v>
      </c>
      <c r="D1862" t="s">
        <v>13436</v>
      </c>
      <c r="E1862">
        <v>3177</v>
      </c>
    </row>
    <row r="1863" spans="1:5" x14ac:dyDescent="0.25">
      <c r="A1863">
        <v>4643</v>
      </c>
      <c r="B1863" t="s">
        <v>13437</v>
      </c>
      <c r="C1863" t="s">
        <v>16</v>
      </c>
      <c r="D1863" t="s">
        <v>13438</v>
      </c>
      <c r="E1863">
        <v>4642</v>
      </c>
    </row>
    <row r="1864" spans="1:5" x14ac:dyDescent="0.25">
      <c r="A1864">
        <v>4644</v>
      </c>
      <c r="B1864" t="s">
        <v>13439</v>
      </c>
      <c r="C1864" t="s">
        <v>16</v>
      </c>
      <c r="D1864" t="s">
        <v>13440</v>
      </c>
      <c r="E1864">
        <v>4512</v>
      </c>
    </row>
    <row r="1865" spans="1:5" x14ac:dyDescent="0.25">
      <c r="A1865">
        <v>4647</v>
      </c>
      <c r="B1865" t="s">
        <v>2269</v>
      </c>
      <c r="C1865" t="s">
        <v>13441</v>
      </c>
      <c r="D1865" t="s">
        <v>13442</v>
      </c>
      <c r="E1865">
        <v>4646</v>
      </c>
    </row>
    <row r="1866" spans="1:5" x14ac:dyDescent="0.25">
      <c r="A1866">
        <v>4649</v>
      </c>
      <c r="B1866" t="s">
        <v>13443</v>
      </c>
      <c r="C1866" t="s">
        <v>16</v>
      </c>
      <c r="D1866" t="s">
        <v>13444</v>
      </c>
      <c r="E1866">
        <v>4648</v>
      </c>
    </row>
    <row r="1867" spans="1:5" x14ac:dyDescent="0.25">
      <c r="A1867">
        <v>4650</v>
      </c>
      <c r="B1867" t="s">
        <v>13445</v>
      </c>
      <c r="C1867" t="s">
        <v>13446</v>
      </c>
      <c r="D1867" t="s">
        <v>13447</v>
      </c>
      <c r="E1867">
        <v>343</v>
      </c>
    </row>
    <row r="1868" spans="1:5" x14ac:dyDescent="0.25">
      <c r="A1868">
        <v>4652</v>
      </c>
      <c r="B1868" t="s">
        <v>13448</v>
      </c>
      <c r="C1868" t="s">
        <v>16</v>
      </c>
      <c r="D1868" t="s">
        <v>13449</v>
      </c>
      <c r="E1868">
        <v>4464</v>
      </c>
    </row>
    <row r="1869" spans="1:5" x14ac:dyDescent="0.25">
      <c r="A1869">
        <v>4655</v>
      </c>
      <c r="B1869" t="s">
        <v>13450</v>
      </c>
      <c r="C1869" t="s">
        <v>16</v>
      </c>
      <c r="D1869" t="s">
        <v>13451</v>
      </c>
      <c r="E1869">
        <v>4018</v>
      </c>
    </row>
    <row r="1870" spans="1:5" x14ac:dyDescent="0.25">
      <c r="A1870">
        <v>4658</v>
      </c>
      <c r="B1870" t="s">
        <v>13452</v>
      </c>
      <c r="C1870" t="s">
        <v>16</v>
      </c>
      <c r="D1870" t="s">
        <v>13453</v>
      </c>
      <c r="E1870">
        <v>4657</v>
      </c>
    </row>
    <row r="1871" spans="1:5" x14ac:dyDescent="0.25">
      <c r="A1871">
        <v>4660</v>
      </c>
      <c r="B1871" t="s">
        <v>13454</v>
      </c>
      <c r="C1871" t="s">
        <v>16</v>
      </c>
      <c r="D1871" t="s">
        <v>13455</v>
      </c>
      <c r="E1871">
        <v>4659</v>
      </c>
    </row>
    <row r="1872" spans="1:5" x14ac:dyDescent="0.25">
      <c r="A1872">
        <v>4662</v>
      </c>
      <c r="B1872" t="s">
        <v>119</v>
      </c>
      <c r="C1872" t="s">
        <v>16</v>
      </c>
      <c r="D1872" t="s">
        <v>13456</v>
      </c>
      <c r="E1872">
        <v>4661</v>
      </c>
    </row>
    <row r="1873" spans="1:5" x14ac:dyDescent="0.25">
      <c r="A1873">
        <v>4664</v>
      </c>
      <c r="B1873" t="s">
        <v>13457</v>
      </c>
      <c r="C1873" t="s">
        <v>16</v>
      </c>
      <c r="D1873" t="s">
        <v>13458</v>
      </c>
      <c r="E1873">
        <v>4663</v>
      </c>
    </row>
    <row r="1874" spans="1:5" x14ac:dyDescent="0.25">
      <c r="A1874">
        <v>4665</v>
      </c>
      <c r="B1874" t="s">
        <v>13459</v>
      </c>
      <c r="C1874" t="s">
        <v>16</v>
      </c>
      <c r="D1874" t="s">
        <v>13460</v>
      </c>
      <c r="E1874">
        <v>4663</v>
      </c>
    </row>
    <row r="1875" spans="1:5" x14ac:dyDescent="0.25">
      <c r="A1875">
        <v>4666</v>
      </c>
      <c r="B1875" t="s">
        <v>13461</v>
      </c>
      <c r="C1875" t="s">
        <v>16</v>
      </c>
      <c r="D1875" t="s">
        <v>13462</v>
      </c>
      <c r="E1875">
        <v>105</v>
      </c>
    </row>
    <row r="1876" spans="1:5" x14ac:dyDescent="0.25">
      <c r="A1876">
        <v>4667</v>
      </c>
      <c r="B1876" t="s">
        <v>13463</v>
      </c>
      <c r="C1876" t="s">
        <v>668</v>
      </c>
      <c r="D1876" t="s">
        <v>16</v>
      </c>
      <c r="E1876">
        <v>410</v>
      </c>
    </row>
    <row r="1877" spans="1:5" x14ac:dyDescent="0.25">
      <c r="A1877">
        <v>4668</v>
      </c>
      <c r="B1877" t="s">
        <v>13464</v>
      </c>
      <c r="C1877" t="s">
        <v>16</v>
      </c>
      <c r="D1877" t="s">
        <v>16</v>
      </c>
      <c r="E1877">
        <v>443</v>
      </c>
    </row>
    <row r="1878" spans="1:5" x14ac:dyDescent="0.25">
      <c r="A1878">
        <v>4670</v>
      </c>
      <c r="B1878" t="s">
        <v>13465</v>
      </c>
      <c r="C1878" t="s">
        <v>16</v>
      </c>
      <c r="D1878" t="s">
        <v>13466</v>
      </c>
      <c r="E1878">
        <v>222</v>
      </c>
    </row>
    <row r="1879" spans="1:5" x14ac:dyDescent="0.25">
      <c r="A1879">
        <v>4672</v>
      </c>
      <c r="B1879" t="s">
        <v>13467</v>
      </c>
      <c r="C1879" t="s">
        <v>16</v>
      </c>
      <c r="D1879" t="s">
        <v>13468</v>
      </c>
      <c r="E1879">
        <v>276</v>
      </c>
    </row>
    <row r="1880" spans="1:5" x14ac:dyDescent="0.25">
      <c r="A1880">
        <v>4673</v>
      </c>
      <c r="B1880" t="s">
        <v>13469</v>
      </c>
      <c r="C1880" t="s">
        <v>16</v>
      </c>
      <c r="D1880" t="s">
        <v>13470</v>
      </c>
      <c r="E1880">
        <v>200</v>
      </c>
    </row>
    <row r="1881" spans="1:5" x14ac:dyDescent="0.25">
      <c r="A1881">
        <v>4677</v>
      </c>
      <c r="B1881" t="s">
        <v>13473</v>
      </c>
      <c r="C1881" t="s">
        <v>16</v>
      </c>
      <c r="D1881" t="s">
        <v>13474</v>
      </c>
      <c r="E1881">
        <v>4676</v>
      </c>
    </row>
    <row r="1882" spans="1:5" x14ac:dyDescent="0.25">
      <c r="A1882">
        <v>4680</v>
      </c>
      <c r="B1882" t="s">
        <v>13475</v>
      </c>
      <c r="C1882" t="s">
        <v>16</v>
      </c>
      <c r="D1882" t="s">
        <v>13476</v>
      </c>
      <c r="E1882">
        <v>4679</v>
      </c>
    </row>
    <row r="1883" spans="1:5" x14ac:dyDescent="0.25">
      <c r="A1883">
        <v>4682</v>
      </c>
      <c r="B1883" t="s">
        <v>13477</v>
      </c>
      <c r="C1883" t="s">
        <v>16</v>
      </c>
      <c r="D1883" t="s">
        <v>13478</v>
      </c>
      <c r="E1883">
        <v>2084</v>
      </c>
    </row>
    <row r="1884" spans="1:5" x14ac:dyDescent="0.25">
      <c r="A1884">
        <v>4686</v>
      </c>
      <c r="B1884" t="s">
        <v>13479</v>
      </c>
      <c r="C1884" t="s">
        <v>16</v>
      </c>
      <c r="D1884" t="s">
        <v>13480</v>
      </c>
      <c r="E1884">
        <v>4685</v>
      </c>
    </row>
    <row r="1885" spans="1:5" x14ac:dyDescent="0.25">
      <c r="A1885">
        <v>4687</v>
      </c>
      <c r="B1885" t="s">
        <v>13443</v>
      </c>
      <c r="C1885" t="s">
        <v>16</v>
      </c>
      <c r="D1885" t="s">
        <v>13481</v>
      </c>
      <c r="E1885">
        <v>4544</v>
      </c>
    </row>
    <row r="1886" spans="1:5" x14ac:dyDescent="0.25">
      <c r="A1886">
        <v>4691</v>
      </c>
      <c r="B1886" t="s">
        <v>13482</v>
      </c>
      <c r="C1886" t="s">
        <v>16</v>
      </c>
      <c r="D1886" t="s">
        <v>13483</v>
      </c>
      <c r="E1886">
        <v>4690</v>
      </c>
    </row>
    <row r="1887" spans="1:5" x14ac:dyDescent="0.25">
      <c r="A1887">
        <v>4692</v>
      </c>
      <c r="B1887" t="s">
        <v>13484</v>
      </c>
      <c r="C1887" t="s">
        <v>16</v>
      </c>
      <c r="D1887" t="s">
        <v>13485</v>
      </c>
      <c r="E1887">
        <v>4690</v>
      </c>
    </row>
    <row r="1888" spans="1:5" x14ac:dyDescent="0.25">
      <c r="A1888">
        <v>4695</v>
      </c>
      <c r="B1888" t="s">
        <v>1922</v>
      </c>
      <c r="C1888" t="s">
        <v>16</v>
      </c>
      <c r="D1888" t="s">
        <v>13165</v>
      </c>
      <c r="E1888">
        <v>4694</v>
      </c>
    </row>
    <row r="1889" spans="1:5" x14ac:dyDescent="0.25">
      <c r="A1889">
        <v>4696</v>
      </c>
      <c r="B1889" t="s">
        <v>5520</v>
      </c>
      <c r="C1889" t="s">
        <v>16</v>
      </c>
      <c r="D1889" t="s">
        <v>5521</v>
      </c>
      <c r="E1889">
        <v>4208</v>
      </c>
    </row>
    <row r="1890" spans="1:5" x14ac:dyDescent="0.25">
      <c r="A1890">
        <v>4697</v>
      </c>
      <c r="B1890" t="s">
        <v>13486</v>
      </c>
      <c r="C1890" t="s">
        <v>16</v>
      </c>
      <c r="D1890" t="s">
        <v>13487</v>
      </c>
      <c r="E1890">
        <v>2444</v>
      </c>
    </row>
    <row r="1891" spans="1:5" x14ac:dyDescent="0.25">
      <c r="A1891">
        <v>4698</v>
      </c>
      <c r="B1891" t="s">
        <v>13488</v>
      </c>
      <c r="C1891" t="s">
        <v>13489</v>
      </c>
      <c r="D1891" t="s">
        <v>13490</v>
      </c>
      <c r="E1891">
        <v>3991</v>
      </c>
    </row>
    <row r="1892" spans="1:5" x14ac:dyDescent="0.25">
      <c r="A1892">
        <v>4699</v>
      </c>
      <c r="B1892" t="s">
        <v>13491</v>
      </c>
      <c r="C1892" t="s">
        <v>16</v>
      </c>
      <c r="D1892" t="s">
        <v>13492</v>
      </c>
      <c r="E1892">
        <v>4663</v>
      </c>
    </row>
    <row r="1893" spans="1:5" x14ac:dyDescent="0.25">
      <c r="A1893">
        <v>4700</v>
      </c>
      <c r="B1893" t="s">
        <v>13493</v>
      </c>
      <c r="C1893" t="s">
        <v>16</v>
      </c>
      <c r="D1893" t="s">
        <v>13494</v>
      </c>
      <c r="E1893">
        <v>408</v>
      </c>
    </row>
    <row r="1894" spans="1:5" x14ac:dyDescent="0.25">
      <c r="A1894">
        <v>4703</v>
      </c>
      <c r="B1894" t="s">
        <v>13495</v>
      </c>
      <c r="C1894" t="s">
        <v>16</v>
      </c>
      <c r="D1894" t="s">
        <v>13496</v>
      </c>
      <c r="E1894">
        <v>4702</v>
      </c>
    </row>
    <row r="1895" spans="1:5" x14ac:dyDescent="0.25">
      <c r="A1895">
        <v>4704</v>
      </c>
      <c r="B1895" t="s">
        <v>13497</v>
      </c>
      <c r="C1895" t="s">
        <v>13498</v>
      </c>
      <c r="D1895" t="s">
        <v>13499</v>
      </c>
      <c r="E1895">
        <v>4268</v>
      </c>
    </row>
    <row r="1896" spans="1:5" x14ac:dyDescent="0.25">
      <c r="A1896">
        <v>4707</v>
      </c>
      <c r="B1896" t="s">
        <v>13500</v>
      </c>
      <c r="C1896" t="s">
        <v>13471</v>
      </c>
      <c r="D1896" t="s">
        <v>13472</v>
      </c>
      <c r="E1896">
        <v>4706</v>
      </c>
    </row>
    <row r="1897" spans="1:5" x14ac:dyDescent="0.25">
      <c r="A1897">
        <v>4709</v>
      </c>
      <c r="B1897" t="s">
        <v>13501</v>
      </c>
      <c r="C1897" t="s">
        <v>13502</v>
      </c>
      <c r="D1897" t="s">
        <v>16</v>
      </c>
      <c r="E1897">
        <v>4708</v>
      </c>
    </row>
    <row r="1898" spans="1:5" x14ac:dyDescent="0.25">
      <c r="A1898">
        <v>4711</v>
      </c>
      <c r="B1898" t="s">
        <v>13503</v>
      </c>
      <c r="C1898" t="s">
        <v>16</v>
      </c>
      <c r="D1898" t="s">
        <v>13504</v>
      </c>
      <c r="E1898">
        <v>4710</v>
      </c>
    </row>
    <row r="1899" spans="1:5" x14ac:dyDescent="0.25">
      <c r="A1899">
        <v>4714</v>
      </c>
      <c r="B1899" t="s">
        <v>13505</v>
      </c>
      <c r="C1899" t="s">
        <v>16</v>
      </c>
      <c r="D1899" t="s">
        <v>13506</v>
      </c>
      <c r="E1899">
        <v>4713</v>
      </c>
    </row>
    <row r="1900" spans="1:5" x14ac:dyDescent="0.25">
      <c r="A1900">
        <v>4716</v>
      </c>
      <c r="B1900" t="s">
        <v>10202</v>
      </c>
      <c r="C1900" t="s">
        <v>13507</v>
      </c>
      <c r="D1900" t="s">
        <v>16</v>
      </c>
      <c r="E1900">
        <v>4715</v>
      </c>
    </row>
    <row r="1901" spans="1:5" x14ac:dyDescent="0.25">
      <c r="A1901">
        <v>4720</v>
      </c>
      <c r="B1901" t="s">
        <v>13508</v>
      </c>
      <c r="C1901" t="s">
        <v>13509</v>
      </c>
      <c r="D1901" t="s">
        <v>13510</v>
      </c>
      <c r="E1901">
        <v>454</v>
      </c>
    </row>
    <row r="1902" spans="1:5" x14ac:dyDescent="0.25">
      <c r="A1902">
        <v>4721</v>
      </c>
      <c r="B1902" t="s">
        <v>13511</v>
      </c>
      <c r="C1902" t="s">
        <v>16</v>
      </c>
      <c r="D1902" t="s">
        <v>16</v>
      </c>
      <c r="E1902">
        <v>487</v>
      </c>
    </row>
    <row r="1903" spans="1:5" x14ac:dyDescent="0.25">
      <c r="A1903">
        <v>4723</v>
      </c>
      <c r="B1903" t="s">
        <v>13512</v>
      </c>
      <c r="C1903" t="s">
        <v>13513</v>
      </c>
      <c r="D1903" t="s">
        <v>16</v>
      </c>
      <c r="E1903">
        <v>1075</v>
      </c>
    </row>
    <row r="1904" spans="1:5" x14ac:dyDescent="0.25">
      <c r="A1904">
        <v>4725</v>
      </c>
      <c r="B1904" t="s">
        <v>13459</v>
      </c>
      <c r="C1904" t="s">
        <v>16</v>
      </c>
      <c r="D1904" t="s">
        <v>13460</v>
      </c>
      <c r="E1904">
        <v>4724</v>
      </c>
    </row>
    <row r="1905" spans="1:5" x14ac:dyDescent="0.25">
      <c r="A1905">
        <v>4726</v>
      </c>
      <c r="B1905" t="s">
        <v>13457</v>
      </c>
      <c r="C1905" t="s">
        <v>16</v>
      </c>
      <c r="D1905" t="s">
        <v>13458</v>
      </c>
      <c r="E1905">
        <v>4724</v>
      </c>
    </row>
    <row r="1906" spans="1:5" x14ac:dyDescent="0.25">
      <c r="A1906">
        <v>4728</v>
      </c>
      <c r="B1906" t="s">
        <v>13514</v>
      </c>
      <c r="C1906" t="s">
        <v>13515</v>
      </c>
      <c r="D1906" t="s">
        <v>13516</v>
      </c>
      <c r="E1906">
        <v>4727</v>
      </c>
    </row>
    <row r="1907" spans="1:5" x14ac:dyDescent="0.25">
      <c r="A1907">
        <v>4729</v>
      </c>
      <c r="B1907" t="s">
        <v>697</v>
      </c>
      <c r="C1907" t="s">
        <v>16</v>
      </c>
      <c r="D1907" t="s">
        <v>16</v>
      </c>
      <c r="E1907">
        <v>3938</v>
      </c>
    </row>
    <row r="1908" spans="1:5" x14ac:dyDescent="0.25">
      <c r="A1908">
        <v>4731</v>
      </c>
      <c r="B1908" t="s">
        <v>10098</v>
      </c>
      <c r="C1908" t="s">
        <v>16</v>
      </c>
      <c r="D1908" t="s">
        <v>13517</v>
      </c>
      <c r="E1908">
        <v>4730</v>
      </c>
    </row>
    <row r="1909" spans="1:5" x14ac:dyDescent="0.25">
      <c r="A1909">
        <v>4733</v>
      </c>
      <c r="B1909" t="s">
        <v>13518</v>
      </c>
      <c r="C1909" t="s">
        <v>13519</v>
      </c>
      <c r="D1909" t="s">
        <v>13520</v>
      </c>
      <c r="E1909">
        <v>454</v>
      </c>
    </row>
    <row r="1910" spans="1:5" x14ac:dyDescent="0.25">
      <c r="A1910">
        <v>4735</v>
      </c>
      <c r="B1910" t="s">
        <v>13521</v>
      </c>
      <c r="C1910" t="s">
        <v>13522</v>
      </c>
      <c r="D1910" t="s">
        <v>13523</v>
      </c>
      <c r="E1910">
        <v>4727</v>
      </c>
    </row>
    <row r="1911" spans="1:5" x14ac:dyDescent="0.25">
      <c r="A1911">
        <v>4737</v>
      </c>
      <c r="B1911" t="s">
        <v>13524</v>
      </c>
      <c r="C1911" t="s">
        <v>16</v>
      </c>
      <c r="D1911" t="s">
        <v>13525</v>
      </c>
      <c r="E1911">
        <v>4736</v>
      </c>
    </row>
    <row r="1912" spans="1:5" x14ac:dyDescent="0.25">
      <c r="A1912">
        <v>4738</v>
      </c>
      <c r="B1912" t="s">
        <v>13526</v>
      </c>
      <c r="C1912" t="s">
        <v>16</v>
      </c>
      <c r="D1912" t="s">
        <v>16</v>
      </c>
      <c r="E1912">
        <v>4574</v>
      </c>
    </row>
    <row r="1913" spans="1:5" x14ac:dyDescent="0.25">
      <c r="A1913">
        <v>4740</v>
      </c>
      <c r="B1913" t="s">
        <v>13527</v>
      </c>
      <c r="C1913" t="s">
        <v>13528</v>
      </c>
      <c r="D1913" t="s">
        <v>13529</v>
      </c>
      <c r="E1913">
        <v>354</v>
      </c>
    </row>
    <row r="1914" spans="1:5" x14ac:dyDescent="0.25">
      <c r="A1914">
        <v>4741</v>
      </c>
      <c r="B1914" t="s">
        <v>13530</v>
      </c>
      <c r="C1914" t="s">
        <v>16</v>
      </c>
      <c r="D1914" t="s">
        <v>16</v>
      </c>
      <c r="E1914">
        <v>450</v>
      </c>
    </row>
    <row r="1915" spans="1:5" x14ac:dyDescent="0.25">
      <c r="A1915">
        <v>4743</v>
      </c>
      <c r="B1915" t="s">
        <v>13475</v>
      </c>
      <c r="C1915" t="s">
        <v>16</v>
      </c>
      <c r="D1915" t="s">
        <v>13476</v>
      </c>
      <c r="E1915">
        <v>4742</v>
      </c>
    </row>
    <row r="1916" spans="1:5" x14ac:dyDescent="0.25">
      <c r="A1916">
        <v>4744</v>
      </c>
      <c r="B1916" t="s">
        <v>13776</v>
      </c>
      <c r="C1916" t="s">
        <v>16</v>
      </c>
      <c r="D1916" t="s">
        <v>13400</v>
      </c>
      <c r="E1916">
        <v>4156</v>
      </c>
    </row>
    <row r="1917" spans="1:5" x14ac:dyDescent="0.25">
      <c r="A1917">
        <v>4745</v>
      </c>
      <c r="B1917" t="s">
        <v>13531</v>
      </c>
      <c r="C1917" t="s">
        <v>13532</v>
      </c>
      <c r="D1917" t="s">
        <v>13533</v>
      </c>
      <c r="E1917">
        <v>4156</v>
      </c>
    </row>
    <row r="1918" spans="1:5" x14ac:dyDescent="0.25">
      <c r="A1918">
        <v>4746</v>
      </c>
      <c r="B1918" t="s">
        <v>13534</v>
      </c>
      <c r="C1918" t="s">
        <v>13535</v>
      </c>
      <c r="D1918" t="s">
        <v>16</v>
      </c>
      <c r="E1918">
        <v>4467</v>
      </c>
    </row>
    <row r="1919" spans="1:5" x14ac:dyDescent="0.25">
      <c r="A1919">
        <v>4748</v>
      </c>
      <c r="B1919" t="s">
        <v>13536</v>
      </c>
      <c r="C1919" t="s">
        <v>13537</v>
      </c>
      <c r="D1919" t="s">
        <v>16</v>
      </c>
      <c r="E1919">
        <v>4747</v>
      </c>
    </row>
    <row r="1920" spans="1:5" x14ac:dyDescent="0.25">
      <c r="A1920">
        <v>4749</v>
      </c>
      <c r="B1920" t="s">
        <v>13538</v>
      </c>
      <c r="C1920" t="s">
        <v>13539</v>
      </c>
      <c r="D1920" t="s">
        <v>16</v>
      </c>
      <c r="E1920">
        <v>4747</v>
      </c>
    </row>
    <row r="1921" spans="1:5" x14ac:dyDescent="0.25">
      <c r="A1921">
        <v>4750</v>
      </c>
      <c r="B1921" t="s">
        <v>13540</v>
      </c>
      <c r="C1921" t="s">
        <v>13541</v>
      </c>
      <c r="D1921" t="s">
        <v>16</v>
      </c>
      <c r="E1921">
        <v>4747</v>
      </c>
    </row>
    <row r="1922" spans="1:5" x14ac:dyDescent="0.25">
      <c r="A1922">
        <v>4752</v>
      </c>
      <c r="B1922" t="s">
        <v>13542</v>
      </c>
      <c r="C1922" t="s">
        <v>16</v>
      </c>
      <c r="D1922" t="s">
        <v>13543</v>
      </c>
      <c r="E1922">
        <v>4751</v>
      </c>
    </row>
    <row r="1923" spans="1:5" x14ac:dyDescent="0.25">
      <c r="A1923">
        <v>4753</v>
      </c>
      <c r="B1923" t="s">
        <v>13544</v>
      </c>
      <c r="C1923" t="s">
        <v>16</v>
      </c>
      <c r="D1923" t="s">
        <v>15883</v>
      </c>
      <c r="E1923">
        <v>4739</v>
      </c>
    </row>
    <row r="1924" spans="1:5" x14ac:dyDescent="0.25">
      <c r="A1924">
        <v>4754</v>
      </c>
      <c r="B1924" t="s">
        <v>13545</v>
      </c>
      <c r="C1924" t="s">
        <v>16</v>
      </c>
      <c r="D1924" t="s">
        <v>13546</v>
      </c>
      <c r="E1924">
        <v>2084</v>
      </c>
    </row>
    <row r="1925" spans="1:5" x14ac:dyDescent="0.25">
      <c r="A1925">
        <v>4755</v>
      </c>
      <c r="B1925" t="s">
        <v>13547</v>
      </c>
      <c r="C1925" t="s">
        <v>13548</v>
      </c>
      <c r="D1925" t="s">
        <v>13549</v>
      </c>
      <c r="E1925">
        <v>144</v>
      </c>
    </row>
    <row r="1926" spans="1:5" x14ac:dyDescent="0.25">
      <c r="A1926">
        <v>4758</v>
      </c>
      <c r="B1926" t="s">
        <v>13550</v>
      </c>
      <c r="C1926" t="s">
        <v>16</v>
      </c>
      <c r="D1926" t="s">
        <v>16</v>
      </c>
      <c r="E1926">
        <v>4757</v>
      </c>
    </row>
    <row r="1927" spans="1:5" x14ac:dyDescent="0.25">
      <c r="A1927">
        <v>4759</v>
      </c>
      <c r="B1927" t="s">
        <v>13524</v>
      </c>
      <c r="C1927" t="s">
        <v>16</v>
      </c>
      <c r="D1927" t="s">
        <v>16</v>
      </c>
      <c r="E1927">
        <v>4757</v>
      </c>
    </row>
    <row r="1928" spans="1:5" x14ac:dyDescent="0.25">
      <c r="A1928">
        <v>4760</v>
      </c>
      <c r="B1928" t="s">
        <v>248</v>
      </c>
      <c r="C1928" t="s">
        <v>16</v>
      </c>
      <c r="D1928" t="s">
        <v>13551</v>
      </c>
      <c r="E1928">
        <v>4083</v>
      </c>
    </row>
    <row r="1929" spans="1:5" x14ac:dyDescent="0.25">
      <c r="A1929">
        <v>4761</v>
      </c>
      <c r="B1929" t="s">
        <v>13552</v>
      </c>
      <c r="C1929" t="s">
        <v>13553</v>
      </c>
      <c r="D1929" t="s">
        <v>16</v>
      </c>
      <c r="E1929">
        <v>4334</v>
      </c>
    </row>
    <row r="1930" spans="1:5" x14ac:dyDescent="0.25">
      <c r="A1930">
        <v>4768</v>
      </c>
      <c r="B1930" t="s">
        <v>13554</v>
      </c>
      <c r="C1930" t="s">
        <v>13555</v>
      </c>
      <c r="D1930" t="s">
        <v>16</v>
      </c>
      <c r="E1930">
        <v>4764</v>
      </c>
    </row>
    <row r="1931" spans="1:5" x14ac:dyDescent="0.25">
      <c r="A1931">
        <v>4769</v>
      </c>
      <c r="B1931" t="s">
        <v>13556</v>
      </c>
      <c r="C1931" t="s">
        <v>13557</v>
      </c>
      <c r="D1931" t="s">
        <v>16</v>
      </c>
      <c r="E1931">
        <v>4764</v>
      </c>
    </row>
    <row r="1932" spans="1:5" x14ac:dyDescent="0.25">
      <c r="A1932">
        <v>4770</v>
      </c>
      <c r="B1932" t="s">
        <v>13558</v>
      </c>
      <c r="C1932" t="s">
        <v>13559</v>
      </c>
      <c r="D1932" t="s">
        <v>13559</v>
      </c>
      <c r="E1932">
        <v>3531</v>
      </c>
    </row>
    <row r="1933" spans="1:5" x14ac:dyDescent="0.25">
      <c r="A1933">
        <v>4772</v>
      </c>
      <c r="B1933" t="s">
        <v>13560</v>
      </c>
      <c r="C1933" t="s">
        <v>16</v>
      </c>
      <c r="D1933" t="s">
        <v>13561</v>
      </c>
      <c r="E1933">
        <v>4771</v>
      </c>
    </row>
    <row r="1934" spans="1:5" x14ac:dyDescent="0.25">
      <c r="A1934">
        <v>4777</v>
      </c>
      <c r="B1934" t="s">
        <v>13562</v>
      </c>
      <c r="C1934" t="s">
        <v>16</v>
      </c>
      <c r="D1934" t="s">
        <v>13563</v>
      </c>
      <c r="E1934">
        <v>208</v>
      </c>
    </row>
    <row r="1935" spans="1:5" x14ac:dyDescent="0.25">
      <c r="A1935">
        <v>4780</v>
      </c>
      <c r="B1935" t="s">
        <v>13564</v>
      </c>
      <c r="C1935" t="s">
        <v>13565</v>
      </c>
      <c r="D1935" t="s">
        <v>16</v>
      </c>
      <c r="E1935">
        <v>2868</v>
      </c>
    </row>
    <row r="1936" spans="1:5" x14ac:dyDescent="0.25">
      <c r="A1936">
        <v>4781</v>
      </c>
      <c r="B1936" t="s">
        <v>13566</v>
      </c>
      <c r="C1936" t="s">
        <v>16</v>
      </c>
      <c r="D1936" t="s">
        <v>13567</v>
      </c>
      <c r="E1936">
        <v>4771</v>
      </c>
    </row>
    <row r="1937" spans="1:5" x14ac:dyDescent="0.25">
      <c r="A1937">
        <v>4782</v>
      </c>
      <c r="B1937" t="s">
        <v>13568</v>
      </c>
      <c r="C1937" t="s">
        <v>16</v>
      </c>
      <c r="D1937" t="s">
        <v>13569</v>
      </c>
      <c r="E1937">
        <v>2215</v>
      </c>
    </row>
    <row r="1938" spans="1:5" x14ac:dyDescent="0.25">
      <c r="A1938">
        <v>4784</v>
      </c>
      <c r="B1938" t="s">
        <v>13570</v>
      </c>
      <c r="C1938" t="s">
        <v>15884</v>
      </c>
      <c r="D1938" t="s">
        <v>16</v>
      </c>
      <c r="E1938">
        <v>4334</v>
      </c>
    </row>
    <row r="1939" spans="1:5" x14ac:dyDescent="0.25">
      <c r="A1939">
        <v>4785</v>
      </c>
      <c r="B1939" t="s">
        <v>13571</v>
      </c>
      <c r="C1939" t="s">
        <v>16</v>
      </c>
      <c r="D1939" t="s">
        <v>13572</v>
      </c>
      <c r="E1939">
        <v>276</v>
      </c>
    </row>
    <row r="1940" spans="1:5" x14ac:dyDescent="0.25">
      <c r="A1940">
        <v>4788</v>
      </c>
      <c r="B1940" t="s">
        <v>13573</v>
      </c>
      <c r="C1940" t="s">
        <v>13574</v>
      </c>
      <c r="D1940" t="s">
        <v>13575</v>
      </c>
      <c r="E1940">
        <v>4787</v>
      </c>
    </row>
    <row r="1941" spans="1:5" x14ac:dyDescent="0.25">
      <c r="A1941">
        <v>4789</v>
      </c>
      <c r="B1941" t="s">
        <v>13576</v>
      </c>
      <c r="C1941" t="s">
        <v>13577</v>
      </c>
      <c r="D1941" t="s">
        <v>16</v>
      </c>
      <c r="E1941">
        <v>454</v>
      </c>
    </row>
    <row r="1942" spans="1:5" x14ac:dyDescent="0.25">
      <c r="A1942">
        <v>4791</v>
      </c>
      <c r="B1942" t="s">
        <v>13578</v>
      </c>
      <c r="C1942" t="s">
        <v>13579</v>
      </c>
      <c r="D1942" t="s">
        <v>16</v>
      </c>
      <c r="E1942">
        <v>4790</v>
      </c>
    </row>
    <row r="1943" spans="1:5" x14ac:dyDescent="0.25">
      <c r="A1943">
        <v>4792</v>
      </c>
      <c r="B1943" t="s">
        <v>13580</v>
      </c>
      <c r="C1943" t="s">
        <v>13581</v>
      </c>
      <c r="D1943" t="s">
        <v>16</v>
      </c>
      <c r="E1943">
        <v>4790</v>
      </c>
    </row>
    <row r="1944" spans="1:5" x14ac:dyDescent="0.25">
      <c r="A1944">
        <v>4793</v>
      </c>
      <c r="B1944" t="s">
        <v>13582</v>
      </c>
      <c r="C1944" t="s">
        <v>13583</v>
      </c>
      <c r="D1944" t="s">
        <v>16</v>
      </c>
      <c r="E1944">
        <v>4779</v>
      </c>
    </row>
    <row r="1945" spans="1:5" x14ac:dyDescent="0.25">
      <c r="A1945">
        <v>4794</v>
      </c>
      <c r="B1945" t="s">
        <v>13584</v>
      </c>
      <c r="C1945" t="s">
        <v>13585</v>
      </c>
      <c r="D1945" t="s">
        <v>16</v>
      </c>
      <c r="E1945">
        <v>4779</v>
      </c>
    </row>
    <row r="1946" spans="1:5" x14ac:dyDescent="0.25">
      <c r="A1946">
        <v>4795</v>
      </c>
      <c r="B1946" t="s">
        <v>13586</v>
      </c>
      <c r="C1946" t="s">
        <v>16</v>
      </c>
      <c r="D1946" t="s">
        <v>16</v>
      </c>
      <c r="E1946">
        <v>4779</v>
      </c>
    </row>
    <row r="1947" spans="1:5" x14ac:dyDescent="0.25">
      <c r="A1947">
        <v>4797</v>
      </c>
      <c r="B1947" t="s">
        <v>13587</v>
      </c>
      <c r="C1947" t="s">
        <v>13588</v>
      </c>
      <c r="D1947" t="s">
        <v>16</v>
      </c>
      <c r="E1947">
        <v>729</v>
      </c>
    </row>
    <row r="1948" spans="1:5" x14ac:dyDescent="0.25">
      <c r="A1948">
        <v>4798</v>
      </c>
      <c r="B1948" t="s">
        <v>13589</v>
      </c>
      <c r="C1948" t="s">
        <v>16</v>
      </c>
      <c r="D1948" t="s">
        <v>13590</v>
      </c>
      <c r="E1948">
        <v>3505</v>
      </c>
    </row>
    <row r="1949" spans="1:5" x14ac:dyDescent="0.25">
      <c r="A1949">
        <v>4799</v>
      </c>
      <c r="B1949" t="s">
        <v>13591</v>
      </c>
      <c r="C1949" t="s">
        <v>13592</v>
      </c>
      <c r="D1949" t="s">
        <v>16</v>
      </c>
      <c r="E1949">
        <v>78</v>
      </c>
    </row>
    <row r="1950" spans="1:5" x14ac:dyDescent="0.25">
      <c r="A1950">
        <v>4800</v>
      </c>
      <c r="B1950" t="s">
        <v>13593</v>
      </c>
      <c r="C1950" t="s">
        <v>13594</v>
      </c>
      <c r="D1950" t="s">
        <v>16</v>
      </c>
      <c r="E1950">
        <v>2763</v>
      </c>
    </row>
    <row r="1951" spans="1:5" x14ac:dyDescent="0.25">
      <c r="A1951">
        <v>4801</v>
      </c>
      <c r="B1951" t="s">
        <v>13595</v>
      </c>
      <c r="C1951" t="s">
        <v>16</v>
      </c>
      <c r="D1951" t="s">
        <v>16</v>
      </c>
      <c r="E1951">
        <v>3017</v>
      </c>
    </row>
    <row r="1952" spans="1:5" x14ac:dyDescent="0.25">
      <c r="A1952">
        <v>4803</v>
      </c>
      <c r="B1952" t="s">
        <v>13596</v>
      </c>
      <c r="C1952" t="s">
        <v>16</v>
      </c>
      <c r="D1952" t="s">
        <v>13597</v>
      </c>
      <c r="E1952">
        <v>4802</v>
      </c>
    </row>
    <row r="1953" spans="1:5" x14ac:dyDescent="0.25">
      <c r="A1953">
        <v>4804</v>
      </c>
      <c r="B1953" t="s">
        <v>15885</v>
      </c>
      <c r="C1953" t="s">
        <v>16</v>
      </c>
      <c r="D1953" t="s">
        <v>15886</v>
      </c>
      <c r="E1953">
        <v>1024</v>
      </c>
    </row>
    <row r="1954" spans="1:5" x14ac:dyDescent="0.25">
      <c r="A1954">
        <v>4806</v>
      </c>
      <c r="B1954" t="s">
        <v>13598</v>
      </c>
      <c r="C1954" t="s">
        <v>16</v>
      </c>
      <c r="D1954" t="s">
        <v>13599</v>
      </c>
      <c r="E1954">
        <v>408</v>
      </c>
    </row>
    <row r="1955" spans="1:5" x14ac:dyDescent="0.25">
      <c r="A1955">
        <v>4807</v>
      </c>
      <c r="B1955" t="s">
        <v>15887</v>
      </c>
      <c r="C1955" t="s">
        <v>16</v>
      </c>
      <c r="D1955" t="s">
        <v>714</v>
      </c>
      <c r="E1955">
        <v>408</v>
      </c>
    </row>
    <row r="1956" spans="1:5" x14ac:dyDescent="0.25">
      <c r="A1956">
        <v>4808</v>
      </c>
      <c r="B1956" t="s">
        <v>13600</v>
      </c>
      <c r="C1956" t="s">
        <v>16</v>
      </c>
      <c r="D1956" t="s">
        <v>13601</v>
      </c>
      <c r="E1956">
        <v>688</v>
      </c>
    </row>
    <row r="1957" spans="1:5" x14ac:dyDescent="0.25">
      <c r="A1957">
        <v>4810</v>
      </c>
      <c r="B1957" t="s">
        <v>13602</v>
      </c>
      <c r="C1957" t="s">
        <v>16</v>
      </c>
      <c r="D1957" t="s">
        <v>9714</v>
      </c>
      <c r="E1957">
        <v>4809</v>
      </c>
    </row>
    <row r="1958" spans="1:5" x14ac:dyDescent="0.25">
      <c r="A1958">
        <v>4812</v>
      </c>
      <c r="B1958" t="s">
        <v>13604</v>
      </c>
      <c r="C1958" t="s">
        <v>16</v>
      </c>
      <c r="D1958" t="s">
        <v>13605</v>
      </c>
      <c r="E1958">
        <v>4208</v>
      </c>
    </row>
    <row r="1959" spans="1:5" x14ac:dyDescent="0.25">
      <c r="A1959">
        <v>4813</v>
      </c>
      <c r="B1959" t="s">
        <v>13606</v>
      </c>
      <c r="C1959" t="s">
        <v>16</v>
      </c>
      <c r="D1959" t="s">
        <v>13607</v>
      </c>
      <c r="E1959">
        <v>796</v>
      </c>
    </row>
    <row r="1960" spans="1:5" x14ac:dyDescent="0.25">
      <c r="A1960">
        <v>4819</v>
      </c>
      <c r="B1960" t="s">
        <v>13608</v>
      </c>
      <c r="C1960" t="s">
        <v>16</v>
      </c>
      <c r="D1960" t="s">
        <v>13609</v>
      </c>
      <c r="E1960">
        <v>4802</v>
      </c>
    </row>
    <row r="1961" spans="1:5" x14ac:dyDescent="0.25">
      <c r="A1961">
        <v>4822</v>
      </c>
      <c r="B1961" t="s">
        <v>467</v>
      </c>
      <c r="C1961" t="s">
        <v>16</v>
      </c>
      <c r="D1961" t="s">
        <v>13610</v>
      </c>
      <c r="E1961">
        <v>4464</v>
      </c>
    </row>
    <row r="1962" spans="1:5" x14ac:dyDescent="0.25">
      <c r="A1962">
        <v>4824</v>
      </c>
      <c r="B1962" t="s">
        <v>13611</v>
      </c>
      <c r="C1962" t="s">
        <v>13612</v>
      </c>
      <c r="D1962" t="s">
        <v>13613</v>
      </c>
      <c r="E1962">
        <v>454</v>
      </c>
    </row>
    <row r="1963" spans="1:5" x14ac:dyDescent="0.25">
      <c r="A1963">
        <v>4825</v>
      </c>
      <c r="B1963" t="s">
        <v>13614</v>
      </c>
      <c r="C1963" t="s">
        <v>16</v>
      </c>
      <c r="D1963" t="s">
        <v>13615</v>
      </c>
      <c r="E1963">
        <v>137</v>
      </c>
    </row>
    <row r="1964" spans="1:5" x14ac:dyDescent="0.25">
      <c r="A1964">
        <v>4826</v>
      </c>
      <c r="B1964" t="s">
        <v>13616</v>
      </c>
      <c r="C1964" t="s">
        <v>15888</v>
      </c>
      <c r="D1964" t="s">
        <v>15889</v>
      </c>
      <c r="E1964">
        <v>454</v>
      </c>
    </row>
    <row r="1965" spans="1:5" x14ac:dyDescent="0.25">
      <c r="A1965">
        <v>4828</v>
      </c>
      <c r="B1965" t="s">
        <v>13617</v>
      </c>
      <c r="C1965" t="s">
        <v>13618</v>
      </c>
      <c r="D1965" t="s">
        <v>13619</v>
      </c>
      <c r="E1965">
        <v>4827</v>
      </c>
    </row>
    <row r="1966" spans="1:5" x14ac:dyDescent="0.25">
      <c r="A1966">
        <v>4830</v>
      </c>
      <c r="B1966" t="s">
        <v>13617</v>
      </c>
      <c r="C1966" t="s">
        <v>13618</v>
      </c>
      <c r="D1966" t="s">
        <v>13619</v>
      </c>
      <c r="E1966">
        <v>4829</v>
      </c>
    </row>
    <row r="1967" spans="1:5" x14ac:dyDescent="0.25">
      <c r="A1967">
        <v>4831</v>
      </c>
      <c r="B1967" t="s">
        <v>13620</v>
      </c>
      <c r="C1967" t="s">
        <v>13621</v>
      </c>
      <c r="D1967" t="s">
        <v>16</v>
      </c>
      <c r="E1967">
        <v>4580</v>
      </c>
    </row>
    <row r="1968" spans="1:5" x14ac:dyDescent="0.25">
      <c r="A1968">
        <v>4832</v>
      </c>
      <c r="B1968" t="s">
        <v>13622</v>
      </c>
      <c r="C1968" t="s">
        <v>16</v>
      </c>
      <c r="D1968" t="s">
        <v>13623</v>
      </c>
      <c r="E1968">
        <v>3691</v>
      </c>
    </row>
    <row r="1969" spans="1:5" x14ac:dyDescent="0.25">
      <c r="A1969">
        <v>4833</v>
      </c>
      <c r="B1969" t="s">
        <v>13624</v>
      </c>
      <c r="C1969" t="s">
        <v>16</v>
      </c>
      <c r="D1969" t="s">
        <v>16</v>
      </c>
      <c r="E1969">
        <v>454</v>
      </c>
    </row>
    <row r="1970" spans="1:5" x14ac:dyDescent="0.25">
      <c r="A1970">
        <v>4836</v>
      </c>
      <c r="B1970" t="s">
        <v>13625</v>
      </c>
      <c r="C1970" t="s">
        <v>13626</v>
      </c>
      <c r="D1970" t="s">
        <v>16</v>
      </c>
      <c r="E1970">
        <v>490</v>
      </c>
    </row>
    <row r="1971" spans="1:5" x14ac:dyDescent="0.25">
      <c r="A1971">
        <v>4837</v>
      </c>
      <c r="B1971" t="s">
        <v>13627</v>
      </c>
      <c r="C1971" t="s">
        <v>13628</v>
      </c>
      <c r="D1971" t="s">
        <v>16</v>
      </c>
      <c r="E1971">
        <v>490</v>
      </c>
    </row>
    <row r="1972" spans="1:5" x14ac:dyDescent="0.25">
      <c r="A1972">
        <v>4838</v>
      </c>
      <c r="B1972" t="s">
        <v>13629</v>
      </c>
      <c r="C1972" t="s">
        <v>16</v>
      </c>
      <c r="D1972" t="s">
        <v>13630</v>
      </c>
      <c r="E1972">
        <v>3691</v>
      </c>
    </row>
    <row r="1973" spans="1:5" x14ac:dyDescent="0.25">
      <c r="A1973">
        <v>4840</v>
      </c>
      <c r="B1973" t="s">
        <v>13631</v>
      </c>
      <c r="C1973" t="s">
        <v>16</v>
      </c>
      <c r="D1973" t="s">
        <v>13632</v>
      </c>
      <c r="E1973">
        <v>4839</v>
      </c>
    </row>
    <row r="1974" spans="1:5" x14ac:dyDescent="0.25">
      <c r="A1974">
        <v>4841</v>
      </c>
      <c r="B1974" t="s">
        <v>13633</v>
      </c>
      <c r="C1974" t="s">
        <v>16</v>
      </c>
      <c r="D1974" t="s">
        <v>16</v>
      </c>
      <c r="E1974">
        <v>3124</v>
      </c>
    </row>
    <row r="1975" spans="1:5" x14ac:dyDescent="0.25">
      <c r="A1975">
        <v>4842</v>
      </c>
      <c r="B1975" t="s">
        <v>13634</v>
      </c>
      <c r="C1975" t="s">
        <v>16</v>
      </c>
      <c r="D1975" t="s">
        <v>13635</v>
      </c>
      <c r="E1975">
        <v>3691</v>
      </c>
    </row>
    <row r="1976" spans="1:5" x14ac:dyDescent="0.25">
      <c r="A1976">
        <v>4845</v>
      </c>
      <c r="B1976" t="s">
        <v>13636</v>
      </c>
      <c r="C1976" t="s">
        <v>13637</v>
      </c>
      <c r="D1976" t="s">
        <v>16</v>
      </c>
      <c r="E1976">
        <v>4844</v>
      </c>
    </row>
    <row r="1977" spans="1:5" x14ac:dyDescent="0.25">
      <c r="A1977">
        <v>4849</v>
      </c>
      <c r="B1977" t="s">
        <v>13638</v>
      </c>
      <c r="C1977" t="s">
        <v>16</v>
      </c>
      <c r="D1977" t="s">
        <v>16</v>
      </c>
      <c r="E1977">
        <v>729</v>
      </c>
    </row>
    <row r="1978" spans="1:5" x14ac:dyDescent="0.25">
      <c r="A1978">
        <v>4851</v>
      </c>
      <c r="B1978" t="s">
        <v>10053</v>
      </c>
      <c r="C1978" t="s">
        <v>16</v>
      </c>
      <c r="D1978" t="s">
        <v>10054</v>
      </c>
      <c r="E1978">
        <v>4850</v>
      </c>
    </row>
    <row r="1979" spans="1:5" x14ac:dyDescent="0.25">
      <c r="A1979">
        <v>4852</v>
      </c>
      <c r="B1979" t="s">
        <v>13639</v>
      </c>
      <c r="C1979" t="s">
        <v>16</v>
      </c>
      <c r="D1979" t="s">
        <v>13640</v>
      </c>
      <c r="E1979">
        <v>4850</v>
      </c>
    </row>
    <row r="1980" spans="1:5" x14ac:dyDescent="0.25">
      <c r="A1980">
        <v>4853</v>
      </c>
      <c r="B1980" t="s">
        <v>13641</v>
      </c>
      <c r="C1980" t="s">
        <v>13642</v>
      </c>
      <c r="D1980" t="s">
        <v>16</v>
      </c>
      <c r="E1980">
        <v>4850</v>
      </c>
    </row>
    <row r="1981" spans="1:5" x14ac:dyDescent="0.25">
      <c r="A1981">
        <v>4855</v>
      </c>
      <c r="B1981" t="s">
        <v>13643</v>
      </c>
      <c r="C1981" t="s">
        <v>16</v>
      </c>
      <c r="D1981" t="s">
        <v>16</v>
      </c>
      <c r="E1981">
        <v>4854</v>
      </c>
    </row>
    <row r="1982" spans="1:5" x14ac:dyDescent="0.25">
      <c r="A1982">
        <v>4856</v>
      </c>
      <c r="B1982" t="s">
        <v>154</v>
      </c>
      <c r="C1982" t="s">
        <v>13644</v>
      </c>
      <c r="D1982" t="s">
        <v>16</v>
      </c>
      <c r="E1982">
        <v>2768</v>
      </c>
    </row>
    <row r="1983" spans="1:5" x14ac:dyDescent="0.25">
      <c r="A1983">
        <v>4859</v>
      </c>
      <c r="B1983" t="s">
        <v>13645</v>
      </c>
      <c r="C1983" t="s">
        <v>16</v>
      </c>
      <c r="D1983" t="s">
        <v>13646</v>
      </c>
      <c r="E1983">
        <v>4858</v>
      </c>
    </row>
    <row r="1984" spans="1:5" x14ac:dyDescent="0.25">
      <c r="A1984">
        <v>4860</v>
      </c>
      <c r="B1984" t="s">
        <v>15890</v>
      </c>
      <c r="C1984" t="s">
        <v>16</v>
      </c>
      <c r="D1984" t="s">
        <v>16</v>
      </c>
      <c r="E1984">
        <v>2496</v>
      </c>
    </row>
    <row r="1985" spans="1:5" x14ac:dyDescent="0.25">
      <c r="A1985">
        <v>4861</v>
      </c>
      <c r="B1985" t="s">
        <v>13647</v>
      </c>
      <c r="C1985" t="s">
        <v>16</v>
      </c>
      <c r="D1985" t="s">
        <v>13648</v>
      </c>
      <c r="E1985">
        <v>147</v>
      </c>
    </row>
    <row r="1986" spans="1:5" x14ac:dyDescent="0.25">
      <c r="A1986">
        <v>4862</v>
      </c>
      <c r="B1986" t="s">
        <v>13649</v>
      </c>
      <c r="C1986" t="s">
        <v>13650</v>
      </c>
      <c r="D1986" t="s">
        <v>16</v>
      </c>
      <c r="E1986">
        <v>4847</v>
      </c>
    </row>
    <row r="1987" spans="1:5" x14ac:dyDescent="0.25">
      <c r="A1987">
        <v>4864</v>
      </c>
      <c r="B1987" t="s">
        <v>1195</v>
      </c>
      <c r="C1987" t="s">
        <v>16</v>
      </c>
      <c r="D1987" t="s">
        <v>1924</v>
      </c>
      <c r="E1987">
        <v>961</v>
      </c>
    </row>
    <row r="1988" spans="1:5" x14ac:dyDescent="0.25">
      <c r="A1988">
        <v>4866</v>
      </c>
      <c r="B1988" t="s">
        <v>13651</v>
      </c>
      <c r="C1988" t="s">
        <v>13652</v>
      </c>
      <c r="D1988" t="s">
        <v>16</v>
      </c>
      <c r="E1988">
        <v>4865</v>
      </c>
    </row>
    <row r="1989" spans="1:5" x14ac:dyDescent="0.25">
      <c r="A1989">
        <v>4867</v>
      </c>
      <c r="B1989" t="s">
        <v>154</v>
      </c>
      <c r="C1989" t="s">
        <v>13653</v>
      </c>
      <c r="D1989" t="s">
        <v>16</v>
      </c>
      <c r="E1989">
        <v>4865</v>
      </c>
    </row>
    <row r="1990" spans="1:5" x14ac:dyDescent="0.25">
      <c r="A1990">
        <v>4868</v>
      </c>
      <c r="B1990" t="s">
        <v>13654</v>
      </c>
      <c r="C1990" t="s">
        <v>16</v>
      </c>
      <c r="D1990" t="s">
        <v>13655</v>
      </c>
      <c r="E1990">
        <v>763</v>
      </c>
    </row>
    <row r="1991" spans="1:5" x14ac:dyDescent="0.25">
      <c r="A1991">
        <v>4869</v>
      </c>
      <c r="B1991" t="s">
        <v>13656</v>
      </c>
      <c r="C1991" t="s">
        <v>16</v>
      </c>
      <c r="D1991" t="s">
        <v>13657</v>
      </c>
      <c r="E1991">
        <v>103</v>
      </c>
    </row>
    <row r="1992" spans="1:5" x14ac:dyDescent="0.25">
      <c r="A1992">
        <v>4870</v>
      </c>
      <c r="B1992" t="s">
        <v>154</v>
      </c>
      <c r="C1992" t="s">
        <v>16</v>
      </c>
      <c r="D1992" t="s">
        <v>13658</v>
      </c>
      <c r="E1992">
        <v>3601</v>
      </c>
    </row>
    <row r="1993" spans="1:5" x14ac:dyDescent="0.25">
      <c r="A1993">
        <v>4872</v>
      </c>
      <c r="B1993" t="s">
        <v>13659</v>
      </c>
      <c r="C1993" t="s">
        <v>16</v>
      </c>
      <c r="D1993" t="s">
        <v>16</v>
      </c>
      <c r="E1993">
        <v>4597</v>
      </c>
    </row>
    <row r="1994" spans="1:5" x14ac:dyDescent="0.25">
      <c r="A1994">
        <v>4874</v>
      </c>
      <c r="B1994" t="s">
        <v>13660</v>
      </c>
      <c r="C1994" t="s">
        <v>16</v>
      </c>
      <c r="D1994" t="s">
        <v>13661</v>
      </c>
      <c r="E1994">
        <v>4873</v>
      </c>
    </row>
    <row r="1995" spans="1:5" x14ac:dyDescent="0.25">
      <c r="A1995">
        <v>4875</v>
      </c>
      <c r="B1995" t="s">
        <v>13662</v>
      </c>
      <c r="C1995" t="s">
        <v>16</v>
      </c>
      <c r="D1995" t="s">
        <v>13663</v>
      </c>
      <c r="E1995">
        <v>3691</v>
      </c>
    </row>
    <row r="1996" spans="1:5" x14ac:dyDescent="0.25">
      <c r="A1996">
        <v>4876</v>
      </c>
      <c r="B1996" t="s">
        <v>13664</v>
      </c>
      <c r="C1996" t="s">
        <v>16</v>
      </c>
      <c r="D1996" t="s">
        <v>13665</v>
      </c>
      <c r="E1996">
        <v>390</v>
      </c>
    </row>
    <row r="1997" spans="1:5" x14ac:dyDescent="0.25">
      <c r="A1997">
        <v>4877</v>
      </c>
      <c r="B1997" t="s">
        <v>13666</v>
      </c>
      <c r="C1997" t="s">
        <v>16</v>
      </c>
      <c r="D1997" t="s">
        <v>13667</v>
      </c>
      <c r="E1997">
        <v>173</v>
      </c>
    </row>
    <row r="1998" spans="1:5" x14ac:dyDescent="0.25">
      <c r="A1998">
        <v>4879</v>
      </c>
      <c r="B1998" t="s">
        <v>13668</v>
      </c>
      <c r="C1998" t="s">
        <v>13669</v>
      </c>
      <c r="D1998" t="s">
        <v>16</v>
      </c>
      <c r="E1998">
        <v>454</v>
      </c>
    </row>
    <row r="1999" spans="1:5" x14ac:dyDescent="0.25">
      <c r="A1999">
        <v>4881</v>
      </c>
      <c r="B1999" t="s">
        <v>13670</v>
      </c>
      <c r="C1999" t="s">
        <v>13671</v>
      </c>
      <c r="D1999" t="s">
        <v>16</v>
      </c>
      <c r="E1999">
        <v>4880</v>
      </c>
    </row>
    <row r="2000" spans="1:5" x14ac:dyDescent="0.25">
      <c r="A2000">
        <v>4884</v>
      </c>
      <c r="B2000" t="s">
        <v>13672</v>
      </c>
      <c r="C2000" t="s">
        <v>13673</v>
      </c>
      <c r="D2000" t="s">
        <v>16</v>
      </c>
      <c r="E2000">
        <v>4883</v>
      </c>
    </row>
    <row r="2001" spans="1:5" x14ac:dyDescent="0.25">
      <c r="A2001">
        <v>4885</v>
      </c>
      <c r="B2001" t="s">
        <v>13674</v>
      </c>
      <c r="C2001" t="s">
        <v>15891</v>
      </c>
      <c r="D2001" t="s">
        <v>15892</v>
      </c>
      <c r="E2001">
        <v>454</v>
      </c>
    </row>
    <row r="2002" spans="1:5" x14ac:dyDescent="0.25">
      <c r="A2002">
        <v>4886</v>
      </c>
      <c r="B2002" t="s">
        <v>13676</v>
      </c>
      <c r="C2002" t="s">
        <v>13677</v>
      </c>
      <c r="D2002" t="s">
        <v>16</v>
      </c>
      <c r="E2002">
        <v>2768</v>
      </c>
    </row>
    <row r="2003" spans="1:5" x14ac:dyDescent="0.25">
      <c r="A2003">
        <v>4889</v>
      </c>
      <c r="B2003" t="s">
        <v>505</v>
      </c>
      <c r="C2003" t="s">
        <v>13678</v>
      </c>
      <c r="D2003" t="s">
        <v>16</v>
      </c>
      <c r="E2003">
        <v>4888</v>
      </c>
    </row>
    <row r="2004" spans="1:5" x14ac:dyDescent="0.25">
      <c r="A2004">
        <v>4890</v>
      </c>
      <c r="B2004" t="s">
        <v>13679</v>
      </c>
      <c r="C2004" t="s">
        <v>16</v>
      </c>
      <c r="D2004" t="s">
        <v>13680</v>
      </c>
      <c r="E2004">
        <v>4414</v>
      </c>
    </row>
    <row r="2005" spans="1:5" x14ac:dyDescent="0.25">
      <c r="A2005">
        <v>4891</v>
      </c>
      <c r="B2005" t="s">
        <v>13681</v>
      </c>
      <c r="C2005" t="s">
        <v>13682</v>
      </c>
      <c r="D2005" t="s">
        <v>16</v>
      </c>
      <c r="E2005">
        <v>2248</v>
      </c>
    </row>
    <row r="2006" spans="1:5" x14ac:dyDescent="0.25">
      <c r="A2006">
        <v>4892</v>
      </c>
      <c r="B2006" t="s">
        <v>13683</v>
      </c>
      <c r="C2006" t="s">
        <v>16</v>
      </c>
      <c r="D2006" t="s">
        <v>13684</v>
      </c>
      <c r="E2006">
        <v>984</v>
      </c>
    </row>
    <row r="2007" spans="1:5" x14ac:dyDescent="0.25">
      <c r="A2007">
        <v>4893</v>
      </c>
      <c r="B2007" t="s">
        <v>13685</v>
      </c>
      <c r="C2007" t="s">
        <v>13686</v>
      </c>
      <c r="D2007" t="s">
        <v>16</v>
      </c>
      <c r="E2007">
        <v>4880</v>
      </c>
    </row>
    <row r="2008" spans="1:5" x14ac:dyDescent="0.25">
      <c r="A2008">
        <v>4896</v>
      </c>
      <c r="B2008" t="s">
        <v>13687</v>
      </c>
      <c r="C2008" t="s">
        <v>16</v>
      </c>
      <c r="D2008" t="s">
        <v>13688</v>
      </c>
      <c r="E2008">
        <v>137</v>
      </c>
    </row>
    <row r="2009" spans="1:5" x14ac:dyDescent="0.25">
      <c r="A2009">
        <v>4898</v>
      </c>
      <c r="B2009" t="s">
        <v>13689</v>
      </c>
      <c r="C2009" t="s">
        <v>13690</v>
      </c>
      <c r="D2009" t="s">
        <v>13675</v>
      </c>
      <c r="E2009">
        <v>454</v>
      </c>
    </row>
    <row r="2010" spans="1:5" x14ac:dyDescent="0.25">
      <c r="A2010">
        <v>4899</v>
      </c>
      <c r="B2010" t="s">
        <v>13691</v>
      </c>
      <c r="C2010" t="s">
        <v>16</v>
      </c>
      <c r="D2010" t="s">
        <v>16</v>
      </c>
      <c r="E2010">
        <v>4464</v>
      </c>
    </row>
    <row r="2011" spans="1:5" x14ac:dyDescent="0.25">
      <c r="A2011">
        <v>4901</v>
      </c>
      <c r="B2011" t="s">
        <v>13284</v>
      </c>
      <c r="C2011" t="s">
        <v>16</v>
      </c>
      <c r="D2011" t="s">
        <v>13693</v>
      </c>
      <c r="E2011">
        <v>4900</v>
      </c>
    </row>
    <row r="2012" spans="1:5" x14ac:dyDescent="0.25">
      <c r="A2012">
        <v>4903</v>
      </c>
      <c r="B2012" t="s">
        <v>13694</v>
      </c>
      <c r="C2012" t="s">
        <v>16</v>
      </c>
      <c r="D2012" t="s">
        <v>13695</v>
      </c>
      <c r="E2012">
        <v>431</v>
      </c>
    </row>
    <row r="2013" spans="1:5" x14ac:dyDescent="0.25">
      <c r="A2013">
        <v>4906</v>
      </c>
      <c r="B2013" t="s">
        <v>13696</v>
      </c>
      <c r="C2013" t="s">
        <v>16</v>
      </c>
      <c r="D2013" t="s">
        <v>13697</v>
      </c>
      <c r="E2013">
        <v>4905</v>
      </c>
    </row>
    <row r="2014" spans="1:5" x14ac:dyDescent="0.25">
      <c r="A2014">
        <v>4907</v>
      </c>
      <c r="B2014" t="s">
        <v>13698</v>
      </c>
      <c r="C2014" t="s">
        <v>16</v>
      </c>
      <c r="D2014" t="s">
        <v>13699</v>
      </c>
      <c r="E2014">
        <v>4135</v>
      </c>
    </row>
    <row r="2015" spans="1:5" x14ac:dyDescent="0.25">
      <c r="A2015">
        <v>4909</v>
      </c>
      <c r="B2015" t="s">
        <v>15893</v>
      </c>
      <c r="C2015" t="s">
        <v>13700</v>
      </c>
      <c r="D2015" t="s">
        <v>16</v>
      </c>
      <c r="E2015">
        <v>4904</v>
      </c>
    </row>
    <row r="2016" spans="1:5" x14ac:dyDescent="0.25">
      <c r="A2016">
        <v>4910</v>
      </c>
      <c r="B2016" t="s">
        <v>15894</v>
      </c>
      <c r="C2016" t="s">
        <v>13701</v>
      </c>
      <c r="D2016" t="s">
        <v>16</v>
      </c>
      <c r="E2016">
        <v>4904</v>
      </c>
    </row>
    <row r="2017" spans="1:5" x14ac:dyDescent="0.25">
      <c r="A2017">
        <v>4912</v>
      </c>
      <c r="B2017" t="s">
        <v>13702</v>
      </c>
      <c r="C2017" t="s">
        <v>16</v>
      </c>
      <c r="D2017" t="s">
        <v>13703</v>
      </c>
      <c r="E2017">
        <v>4911</v>
      </c>
    </row>
    <row r="2018" spans="1:5" x14ac:dyDescent="0.25">
      <c r="A2018">
        <v>4913</v>
      </c>
      <c r="B2018" t="s">
        <v>15895</v>
      </c>
      <c r="C2018" t="s">
        <v>16</v>
      </c>
      <c r="D2018" t="s">
        <v>13704</v>
      </c>
      <c r="E2018">
        <v>4911</v>
      </c>
    </row>
    <row r="2019" spans="1:5" x14ac:dyDescent="0.25">
      <c r="A2019">
        <v>4915</v>
      </c>
      <c r="B2019" t="s">
        <v>13705</v>
      </c>
      <c r="C2019" t="s">
        <v>16</v>
      </c>
      <c r="D2019" t="s">
        <v>13706</v>
      </c>
      <c r="E2019">
        <v>4914</v>
      </c>
    </row>
    <row r="2020" spans="1:5" x14ac:dyDescent="0.25">
      <c r="A2020">
        <v>4916</v>
      </c>
      <c r="B2020" t="s">
        <v>5574</v>
      </c>
      <c r="C2020" t="s">
        <v>16</v>
      </c>
      <c r="D2020" t="s">
        <v>16</v>
      </c>
      <c r="E2020">
        <v>4914</v>
      </c>
    </row>
    <row r="2021" spans="1:5" x14ac:dyDescent="0.25">
      <c r="A2021">
        <v>4917</v>
      </c>
      <c r="B2021" t="s">
        <v>13707</v>
      </c>
      <c r="C2021" t="s">
        <v>13708</v>
      </c>
      <c r="D2021" t="s">
        <v>16</v>
      </c>
      <c r="E2021">
        <v>269</v>
      </c>
    </row>
    <row r="2022" spans="1:5" x14ac:dyDescent="0.25">
      <c r="A2022">
        <v>4920</v>
      </c>
      <c r="B2022" t="s">
        <v>13709</v>
      </c>
      <c r="C2022" t="s">
        <v>13710</v>
      </c>
      <c r="D2022" t="s">
        <v>13711</v>
      </c>
      <c r="E2022">
        <v>4919</v>
      </c>
    </row>
    <row r="2023" spans="1:5" x14ac:dyDescent="0.25">
      <c r="A2023">
        <v>4925</v>
      </c>
      <c r="B2023" t="s">
        <v>13712</v>
      </c>
      <c r="C2023" t="s">
        <v>16</v>
      </c>
      <c r="D2023" t="s">
        <v>16</v>
      </c>
      <c r="E2023">
        <v>4924</v>
      </c>
    </row>
    <row r="2024" spans="1:5" x14ac:dyDescent="0.25">
      <c r="A2024">
        <v>4926</v>
      </c>
      <c r="B2024" t="s">
        <v>13713</v>
      </c>
      <c r="C2024" t="s">
        <v>16</v>
      </c>
      <c r="D2024" t="s">
        <v>13714</v>
      </c>
      <c r="E2024">
        <v>4924</v>
      </c>
    </row>
    <row r="2025" spans="1:5" x14ac:dyDescent="0.25">
      <c r="A2025">
        <v>4927</v>
      </c>
      <c r="B2025" t="s">
        <v>13715</v>
      </c>
      <c r="C2025" t="s">
        <v>13716</v>
      </c>
      <c r="D2025" t="s">
        <v>16</v>
      </c>
      <c r="E2025">
        <v>3980</v>
      </c>
    </row>
    <row r="2026" spans="1:5" x14ac:dyDescent="0.25">
      <c r="A2026">
        <v>4928</v>
      </c>
      <c r="B2026" t="s">
        <v>13717</v>
      </c>
      <c r="C2026" t="s">
        <v>16</v>
      </c>
      <c r="D2026" t="s">
        <v>13718</v>
      </c>
      <c r="E2026">
        <v>4739</v>
      </c>
    </row>
    <row r="2027" spans="1:5" x14ac:dyDescent="0.25">
      <c r="A2027">
        <v>4929</v>
      </c>
      <c r="B2027" t="s">
        <v>13691</v>
      </c>
      <c r="C2027" t="s">
        <v>16</v>
      </c>
      <c r="D2027" t="s">
        <v>13692</v>
      </c>
      <c r="E2027">
        <v>4900</v>
      </c>
    </row>
    <row r="2028" spans="1:5" x14ac:dyDescent="0.25">
      <c r="A2028">
        <v>4931</v>
      </c>
      <c r="B2028" t="s">
        <v>13719</v>
      </c>
      <c r="C2028" t="s">
        <v>13720</v>
      </c>
      <c r="D2028" t="s">
        <v>16</v>
      </c>
      <c r="E2028">
        <v>3859</v>
      </c>
    </row>
    <row r="2029" spans="1:5" x14ac:dyDescent="0.25">
      <c r="A2029">
        <v>4933</v>
      </c>
      <c r="B2029" t="s">
        <v>13721</v>
      </c>
      <c r="C2029" t="s">
        <v>16</v>
      </c>
      <c r="D2029" t="s">
        <v>16</v>
      </c>
      <c r="E2029">
        <v>4313</v>
      </c>
    </row>
    <row r="2030" spans="1:5" x14ac:dyDescent="0.25">
      <c r="A2030">
        <v>4934</v>
      </c>
      <c r="B2030" t="s">
        <v>13722</v>
      </c>
      <c r="C2030" t="s">
        <v>13723</v>
      </c>
      <c r="D2030" t="s">
        <v>16</v>
      </c>
      <c r="E2030">
        <v>3698</v>
      </c>
    </row>
    <row r="2031" spans="1:5" x14ac:dyDescent="0.25">
      <c r="A2031">
        <v>4935</v>
      </c>
      <c r="B2031" t="s">
        <v>13724</v>
      </c>
      <c r="C2031" t="s">
        <v>13725</v>
      </c>
      <c r="D2031" t="s">
        <v>16</v>
      </c>
      <c r="E2031">
        <v>3698</v>
      </c>
    </row>
    <row r="2032" spans="1:5" x14ac:dyDescent="0.25">
      <c r="A2032">
        <v>4936</v>
      </c>
      <c r="B2032" t="s">
        <v>13726</v>
      </c>
      <c r="C2032" t="s">
        <v>13727</v>
      </c>
      <c r="D2032" t="s">
        <v>16</v>
      </c>
      <c r="E2032">
        <v>3698</v>
      </c>
    </row>
    <row r="2033" spans="1:5" x14ac:dyDescent="0.25">
      <c r="A2033">
        <v>4938</v>
      </c>
      <c r="B2033" t="s">
        <v>13728</v>
      </c>
      <c r="C2033" t="s">
        <v>16</v>
      </c>
      <c r="D2033" t="s">
        <v>13729</v>
      </c>
      <c r="E2033">
        <v>2713</v>
      </c>
    </row>
    <row r="2034" spans="1:5" x14ac:dyDescent="0.25">
      <c r="A2034">
        <v>4940</v>
      </c>
      <c r="B2034" t="s">
        <v>13730</v>
      </c>
      <c r="C2034" t="s">
        <v>16</v>
      </c>
      <c r="D2034" t="s">
        <v>16</v>
      </c>
      <c r="E2034">
        <v>4939</v>
      </c>
    </row>
    <row r="2035" spans="1:5" x14ac:dyDescent="0.25">
      <c r="A2035">
        <v>4943</v>
      </c>
      <c r="B2035" t="s">
        <v>13731</v>
      </c>
      <c r="C2035" t="s">
        <v>16</v>
      </c>
      <c r="D2035" t="s">
        <v>13732</v>
      </c>
      <c r="E2035">
        <v>4014</v>
      </c>
    </row>
    <row r="2036" spans="1:5" x14ac:dyDescent="0.25">
      <c r="A2036">
        <v>4945</v>
      </c>
      <c r="B2036" t="s">
        <v>13733</v>
      </c>
      <c r="C2036" t="s">
        <v>13734</v>
      </c>
      <c r="D2036" t="s">
        <v>16</v>
      </c>
      <c r="E2036">
        <v>4944</v>
      </c>
    </row>
    <row r="2037" spans="1:5" x14ac:dyDescent="0.25">
      <c r="A2037">
        <v>4948</v>
      </c>
      <c r="B2037" t="s">
        <v>13735</v>
      </c>
      <c r="C2037" t="s">
        <v>40679</v>
      </c>
      <c r="D2037" t="s">
        <v>16</v>
      </c>
      <c r="E2037">
        <v>4947</v>
      </c>
    </row>
    <row r="2038" spans="1:5" x14ac:dyDescent="0.25">
      <c r="A2038">
        <v>4950</v>
      </c>
      <c r="B2038" t="s">
        <v>9755</v>
      </c>
      <c r="C2038" t="s">
        <v>16</v>
      </c>
      <c r="D2038" t="s">
        <v>13736</v>
      </c>
      <c r="E2038">
        <v>4949</v>
      </c>
    </row>
    <row r="2039" spans="1:5" x14ac:dyDescent="0.25">
      <c r="A2039">
        <v>4952</v>
      </c>
      <c r="B2039" t="s">
        <v>13737</v>
      </c>
      <c r="C2039" t="s">
        <v>13738</v>
      </c>
      <c r="D2039" t="s">
        <v>13738</v>
      </c>
      <c r="E2039">
        <v>447</v>
      </c>
    </row>
    <row r="2040" spans="1:5" x14ac:dyDescent="0.25">
      <c r="A2040">
        <v>4955</v>
      </c>
      <c r="B2040" t="s">
        <v>13739</v>
      </c>
      <c r="C2040" t="s">
        <v>16</v>
      </c>
      <c r="D2040" t="s">
        <v>13740</v>
      </c>
      <c r="E2040">
        <v>4954</v>
      </c>
    </row>
    <row r="2041" spans="1:5" x14ac:dyDescent="0.25">
      <c r="A2041">
        <v>4957</v>
      </c>
      <c r="B2041" t="s">
        <v>13741</v>
      </c>
      <c r="C2041" t="s">
        <v>13742</v>
      </c>
      <c r="D2041" t="s">
        <v>16</v>
      </c>
      <c r="E2041">
        <v>447</v>
      </c>
    </row>
    <row r="2042" spans="1:5" x14ac:dyDescent="0.25">
      <c r="A2042">
        <v>4958</v>
      </c>
      <c r="B2042" t="s">
        <v>13743</v>
      </c>
      <c r="C2042" t="s">
        <v>16</v>
      </c>
      <c r="D2042" t="s">
        <v>6044</v>
      </c>
      <c r="E2042">
        <v>3140</v>
      </c>
    </row>
    <row r="2043" spans="1:5" x14ac:dyDescent="0.25">
      <c r="A2043">
        <v>4960</v>
      </c>
      <c r="B2043" t="s">
        <v>13744</v>
      </c>
      <c r="C2043" t="s">
        <v>16</v>
      </c>
      <c r="D2043" t="s">
        <v>13745</v>
      </c>
      <c r="E2043">
        <v>417</v>
      </c>
    </row>
    <row r="2044" spans="1:5" x14ac:dyDescent="0.25">
      <c r="A2044">
        <v>4962</v>
      </c>
      <c r="B2044" t="s">
        <v>13746</v>
      </c>
      <c r="C2044" t="s">
        <v>16</v>
      </c>
      <c r="D2044" t="s">
        <v>13747</v>
      </c>
      <c r="E2044">
        <v>4961</v>
      </c>
    </row>
    <row r="2045" spans="1:5" x14ac:dyDescent="0.25">
      <c r="A2045">
        <v>4963</v>
      </c>
      <c r="B2045" t="s">
        <v>13748</v>
      </c>
      <c r="C2045" t="s">
        <v>13749</v>
      </c>
      <c r="D2045" t="s">
        <v>16</v>
      </c>
      <c r="E2045">
        <v>4414</v>
      </c>
    </row>
    <row r="2046" spans="1:5" x14ac:dyDescent="0.25">
      <c r="A2046">
        <v>4966</v>
      </c>
      <c r="B2046" t="s">
        <v>9874</v>
      </c>
      <c r="C2046" t="s">
        <v>16</v>
      </c>
      <c r="D2046" t="s">
        <v>9875</v>
      </c>
      <c r="E2046">
        <v>4208</v>
      </c>
    </row>
    <row r="2047" spans="1:5" x14ac:dyDescent="0.25">
      <c r="A2047">
        <v>4968</v>
      </c>
      <c r="B2047" t="s">
        <v>13750</v>
      </c>
      <c r="C2047" t="s">
        <v>16</v>
      </c>
      <c r="D2047" t="s">
        <v>13751</v>
      </c>
      <c r="E2047">
        <v>201</v>
      </c>
    </row>
    <row r="2048" spans="1:5" x14ac:dyDescent="0.25">
      <c r="A2048">
        <v>4969</v>
      </c>
      <c r="B2048" t="s">
        <v>7482</v>
      </c>
      <c r="C2048" t="s">
        <v>7483</v>
      </c>
      <c r="D2048" t="s">
        <v>16</v>
      </c>
      <c r="E2048">
        <v>4956</v>
      </c>
    </row>
    <row r="2049" spans="1:5" x14ac:dyDescent="0.25">
      <c r="A2049">
        <v>4970</v>
      </c>
      <c r="B2049" t="s">
        <v>13752</v>
      </c>
      <c r="C2049" t="s">
        <v>13753</v>
      </c>
      <c r="D2049" t="s">
        <v>16</v>
      </c>
      <c r="E2049">
        <v>4956</v>
      </c>
    </row>
    <row r="2050" spans="1:5" x14ac:dyDescent="0.25">
      <c r="A2050">
        <v>4972</v>
      </c>
      <c r="B2050" t="s">
        <v>13754</v>
      </c>
      <c r="C2050" t="s">
        <v>16</v>
      </c>
      <c r="D2050" t="s">
        <v>13234</v>
      </c>
      <c r="E2050">
        <v>4971</v>
      </c>
    </row>
    <row r="2051" spans="1:5" x14ac:dyDescent="0.25">
      <c r="A2051">
        <v>4973</v>
      </c>
      <c r="B2051" t="s">
        <v>13755</v>
      </c>
      <c r="C2051" t="s">
        <v>16</v>
      </c>
      <c r="D2051" t="s">
        <v>13756</v>
      </c>
      <c r="E2051">
        <v>4971</v>
      </c>
    </row>
    <row r="2052" spans="1:5" x14ac:dyDescent="0.25">
      <c r="A2052">
        <v>4974</v>
      </c>
      <c r="B2052" t="s">
        <v>13757</v>
      </c>
      <c r="C2052" t="s">
        <v>16</v>
      </c>
      <c r="D2052" t="s">
        <v>16</v>
      </c>
      <c r="E2052">
        <v>3980</v>
      </c>
    </row>
    <row r="2053" spans="1:5" x14ac:dyDescent="0.25">
      <c r="A2053">
        <v>4976</v>
      </c>
      <c r="B2053" t="s">
        <v>13758</v>
      </c>
      <c r="C2053" t="s">
        <v>16</v>
      </c>
      <c r="D2053" t="s">
        <v>13759</v>
      </c>
      <c r="E2053">
        <v>1908</v>
      </c>
    </row>
    <row r="2054" spans="1:5" x14ac:dyDescent="0.25">
      <c r="A2054">
        <v>4977</v>
      </c>
      <c r="B2054" t="s">
        <v>13760</v>
      </c>
      <c r="C2054" t="s">
        <v>16</v>
      </c>
      <c r="D2054" t="s">
        <v>13761</v>
      </c>
      <c r="E2054">
        <v>984</v>
      </c>
    </row>
    <row r="2055" spans="1:5" x14ac:dyDescent="0.25">
      <c r="A2055">
        <v>4979</v>
      </c>
      <c r="B2055" t="s">
        <v>13762</v>
      </c>
      <c r="C2055" t="s">
        <v>16</v>
      </c>
      <c r="D2055" t="s">
        <v>13763</v>
      </c>
      <c r="E2055">
        <v>692</v>
      </c>
    </row>
    <row r="2056" spans="1:5" x14ac:dyDescent="0.25">
      <c r="A2056">
        <v>4981</v>
      </c>
      <c r="B2056" t="s">
        <v>13764</v>
      </c>
      <c r="C2056" t="s">
        <v>13765</v>
      </c>
      <c r="D2056" t="s">
        <v>16</v>
      </c>
      <c r="E2056">
        <v>4980</v>
      </c>
    </row>
    <row r="2057" spans="1:5" x14ac:dyDescent="0.25">
      <c r="A2057">
        <v>4982</v>
      </c>
      <c r="B2057" t="s">
        <v>13766</v>
      </c>
      <c r="C2057" t="s">
        <v>13767</v>
      </c>
      <c r="D2057" t="s">
        <v>16</v>
      </c>
      <c r="E2057">
        <v>4980</v>
      </c>
    </row>
    <row r="2058" spans="1:5" x14ac:dyDescent="0.25">
      <c r="A2058">
        <v>4983</v>
      </c>
      <c r="B2058" t="s">
        <v>13768</v>
      </c>
      <c r="C2058" t="s">
        <v>13769</v>
      </c>
      <c r="D2058" t="s">
        <v>16</v>
      </c>
      <c r="E2058">
        <v>4980</v>
      </c>
    </row>
    <row r="2059" spans="1:5" x14ac:dyDescent="0.25">
      <c r="A2059">
        <v>4984</v>
      </c>
      <c r="B2059" t="s">
        <v>13770</v>
      </c>
      <c r="C2059" t="s">
        <v>16</v>
      </c>
      <c r="D2059" t="s">
        <v>13771</v>
      </c>
      <c r="E2059">
        <v>950</v>
      </c>
    </row>
    <row r="2060" spans="1:5" x14ac:dyDescent="0.25">
      <c r="A2060">
        <v>4985</v>
      </c>
      <c r="B2060" t="s">
        <v>13772</v>
      </c>
      <c r="C2060" t="s">
        <v>16</v>
      </c>
      <c r="D2060" t="s">
        <v>13773</v>
      </c>
      <c r="E2060">
        <v>447</v>
      </c>
    </row>
    <row r="2061" spans="1:5" x14ac:dyDescent="0.25">
      <c r="A2061">
        <v>4987</v>
      </c>
      <c r="B2061" t="s">
        <v>13774</v>
      </c>
      <c r="C2061" t="s">
        <v>13775</v>
      </c>
      <c r="D2061" t="s">
        <v>16</v>
      </c>
      <c r="E2061">
        <v>4986</v>
      </c>
    </row>
    <row r="2062" spans="1:5" x14ac:dyDescent="0.25">
      <c r="A2062">
        <v>4989</v>
      </c>
      <c r="B2062" t="s">
        <v>13531</v>
      </c>
      <c r="C2062" t="s">
        <v>16</v>
      </c>
      <c r="D2062" t="s">
        <v>13533</v>
      </c>
      <c r="E2062">
        <v>4988</v>
      </c>
    </row>
    <row r="2063" spans="1:5" x14ac:dyDescent="0.25">
      <c r="A2063">
        <v>4990</v>
      </c>
      <c r="B2063" t="s">
        <v>13776</v>
      </c>
      <c r="C2063" t="s">
        <v>16</v>
      </c>
      <c r="D2063" t="s">
        <v>13400</v>
      </c>
      <c r="E2063">
        <v>4988</v>
      </c>
    </row>
    <row r="2064" spans="1:5" x14ac:dyDescent="0.25">
      <c r="A2064">
        <v>4991</v>
      </c>
      <c r="B2064" t="s">
        <v>13777</v>
      </c>
      <c r="C2064" t="s">
        <v>16</v>
      </c>
      <c r="D2064" t="s">
        <v>13778</v>
      </c>
      <c r="E2064">
        <v>4049</v>
      </c>
    </row>
    <row r="2065" spans="1:5" x14ac:dyDescent="0.25">
      <c r="A2065">
        <v>4993</v>
      </c>
      <c r="B2065" t="s">
        <v>13779</v>
      </c>
      <c r="C2065" t="s">
        <v>13780</v>
      </c>
      <c r="D2065" t="s">
        <v>16</v>
      </c>
      <c r="E2065">
        <v>4992</v>
      </c>
    </row>
    <row r="2066" spans="1:5" x14ac:dyDescent="0.25">
      <c r="A2066">
        <v>4994</v>
      </c>
      <c r="B2066" t="s">
        <v>9646</v>
      </c>
      <c r="C2066" t="s">
        <v>16</v>
      </c>
      <c r="D2066" t="s">
        <v>13781</v>
      </c>
      <c r="E2066">
        <v>3120</v>
      </c>
    </row>
    <row r="2067" spans="1:5" x14ac:dyDescent="0.25">
      <c r="A2067">
        <v>4995</v>
      </c>
      <c r="B2067" t="s">
        <v>13782</v>
      </c>
      <c r="C2067" t="s">
        <v>13783</v>
      </c>
      <c r="D2067" t="s">
        <v>13784</v>
      </c>
      <c r="E2067">
        <v>3991</v>
      </c>
    </row>
    <row r="2068" spans="1:5" x14ac:dyDescent="0.25">
      <c r="A2068">
        <v>4996</v>
      </c>
      <c r="B2068" t="s">
        <v>320</v>
      </c>
      <c r="C2068" t="s">
        <v>16</v>
      </c>
      <c r="D2068" t="s">
        <v>13785</v>
      </c>
      <c r="E2068">
        <v>4234</v>
      </c>
    </row>
    <row r="2069" spans="1:5" x14ac:dyDescent="0.25">
      <c r="A2069">
        <v>4997</v>
      </c>
      <c r="B2069" t="s">
        <v>13786</v>
      </c>
      <c r="C2069" t="s">
        <v>16</v>
      </c>
      <c r="D2069" t="s">
        <v>13787</v>
      </c>
      <c r="E2069">
        <v>15</v>
      </c>
    </row>
    <row r="2070" spans="1:5" x14ac:dyDescent="0.25">
      <c r="A2070">
        <v>4998</v>
      </c>
      <c r="B2070" t="s">
        <v>13788</v>
      </c>
      <c r="C2070" t="s">
        <v>13789</v>
      </c>
      <c r="D2070" t="s">
        <v>16</v>
      </c>
      <c r="E2070">
        <v>4857</v>
      </c>
    </row>
    <row r="2071" spans="1:5" x14ac:dyDescent="0.25">
      <c r="A2071">
        <v>4999</v>
      </c>
      <c r="B2071" t="s">
        <v>13790</v>
      </c>
      <c r="C2071" t="s">
        <v>16</v>
      </c>
      <c r="D2071" t="s">
        <v>13791</v>
      </c>
      <c r="E2071">
        <v>4986</v>
      </c>
    </row>
    <row r="2072" spans="1:5" x14ac:dyDescent="0.25">
      <c r="A2072">
        <v>5004</v>
      </c>
      <c r="B2072" t="s">
        <v>13792</v>
      </c>
      <c r="C2072" t="s">
        <v>16</v>
      </c>
      <c r="D2072" t="s">
        <v>13793</v>
      </c>
      <c r="E2072">
        <v>3140</v>
      </c>
    </row>
    <row r="2073" spans="1:5" x14ac:dyDescent="0.25">
      <c r="A2073">
        <v>5005</v>
      </c>
      <c r="B2073" t="s">
        <v>13794</v>
      </c>
      <c r="C2073" t="s">
        <v>16</v>
      </c>
      <c r="D2073" t="s">
        <v>16</v>
      </c>
      <c r="E2073">
        <v>2084</v>
      </c>
    </row>
    <row r="2074" spans="1:5" x14ac:dyDescent="0.25">
      <c r="A2074">
        <v>5007</v>
      </c>
      <c r="B2074" t="s">
        <v>13796</v>
      </c>
      <c r="C2074" t="s">
        <v>13797</v>
      </c>
      <c r="D2074" t="s">
        <v>16</v>
      </c>
      <c r="E2074">
        <v>3980</v>
      </c>
    </row>
    <row r="2075" spans="1:5" x14ac:dyDescent="0.25">
      <c r="A2075">
        <v>5008</v>
      </c>
      <c r="B2075" t="s">
        <v>13798</v>
      </c>
      <c r="C2075" t="s">
        <v>13799</v>
      </c>
      <c r="D2075" t="s">
        <v>16</v>
      </c>
      <c r="E2075">
        <v>4432</v>
      </c>
    </row>
    <row r="2076" spans="1:5" x14ac:dyDescent="0.25">
      <c r="A2076">
        <v>5011</v>
      </c>
      <c r="B2076" t="s">
        <v>13800</v>
      </c>
      <c r="C2076" t="s">
        <v>16</v>
      </c>
      <c r="D2076" t="s">
        <v>13801</v>
      </c>
      <c r="E2076">
        <v>5010</v>
      </c>
    </row>
    <row r="2077" spans="1:5" x14ac:dyDescent="0.25">
      <c r="A2077">
        <v>5012</v>
      </c>
      <c r="B2077" t="s">
        <v>13802</v>
      </c>
      <c r="C2077" t="s">
        <v>13803</v>
      </c>
      <c r="D2077" t="s">
        <v>16</v>
      </c>
      <c r="E2077">
        <v>5000</v>
      </c>
    </row>
    <row r="2078" spans="1:5" x14ac:dyDescent="0.25">
      <c r="A2078">
        <v>5013</v>
      </c>
      <c r="B2078" t="s">
        <v>629</v>
      </c>
      <c r="C2078" t="s">
        <v>13804</v>
      </c>
      <c r="D2078" t="s">
        <v>16</v>
      </c>
      <c r="E2078">
        <v>5000</v>
      </c>
    </row>
    <row r="2079" spans="1:5" x14ac:dyDescent="0.25">
      <c r="A2079">
        <v>5014</v>
      </c>
      <c r="B2079" t="s">
        <v>648</v>
      </c>
      <c r="C2079" t="s">
        <v>13805</v>
      </c>
      <c r="D2079" t="s">
        <v>16</v>
      </c>
      <c r="E2079">
        <v>5000</v>
      </c>
    </row>
    <row r="2080" spans="1:5" x14ac:dyDescent="0.25">
      <c r="A2080">
        <v>5015</v>
      </c>
      <c r="B2080" t="s">
        <v>13806</v>
      </c>
      <c r="C2080" t="s">
        <v>10067</v>
      </c>
      <c r="D2080" t="s">
        <v>16</v>
      </c>
      <c r="E2080">
        <v>148</v>
      </c>
    </row>
    <row r="2081" spans="1:5" x14ac:dyDescent="0.25">
      <c r="A2081">
        <v>5018</v>
      </c>
      <c r="B2081" t="s">
        <v>13807</v>
      </c>
      <c r="C2081" t="s">
        <v>16</v>
      </c>
      <c r="D2081" t="s">
        <v>16</v>
      </c>
      <c r="E2081">
        <v>3691</v>
      </c>
    </row>
    <row r="2082" spans="1:5" x14ac:dyDescent="0.25">
      <c r="A2082">
        <v>5019</v>
      </c>
      <c r="B2082" t="s">
        <v>13808</v>
      </c>
      <c r="C2082" t="s">
        <v>16</v>
      </c>
      <c r="D2082" t="s">
        <v>13809</v>
      </c>
      <c r="E2082">
        <v>103</v>
      </c>
    </row>
    <row r="2083" spans="1:5" x14ac:dyDescent="0.25">
      <c r="A2083">
        <v>5020</v>
      </c>
      <c r="B2083" t="s">
        <v>13810</v>
      </c>
      <c r="C2083" t="s">
        <v>13811</v>
      </c>
      <c r="D2083" t="s">
        <v>16</v>
      </c>
      <c r="E2083">
        <v>5017</v>
      </c>
    </row>
    <row r="2084" spans="1:5" x14ac:dyDescent="0.25">
      <c r="A2084">
        <v>5022</v>
      </c>
      <c r="B2084" t="s">
        <v>13813</v>
      </c>
      <c r="C2084" t="s">
        <v>15896</v>
      </c>
      <c r="D2084" t="s">
        <v>16</v>
      </c>
      <c r="E2084">
        <v>659</v>
      </c>
    </row>
    <row r="2085" spans="1:5" x14ac:dyDescent="0.25">
      <c r="A2085">
        <v>5025</v>
      </c>
      <c r="B2085" t="s">
        <v>13814</v>
      </c>
      <c r="C2085" t="s">
        <v>13815</v>
      </c>
      <c r="D2085" t="s">
        <v>16</v>
      </c>
      <c r="E2085">
        <v>5024</v>
      </c>
    </row>
    <row r="2086" spans="1:5" x14ac:dyDescent="0.25">
      <c r="A2086">
        <v>5026</v>
      </c>
      <c r="B2086" t="s">
        <v>13816</v>
      </c>
      <c r="C2086" t="s">
        <v>16</v>
      </c>
      <c r="D2086" t="s">
        <v>13817</v>
      </c>
      <c r="E2086">
        <v>4986</v>
      </c>
    </row>
    <row r="2087" spans="1:5" x14ac:dyDescent="0.25">
      <c r="A2087">
        <v>5027</v>
      </c>
      <c r="B2087" t="s">
        <v>13818</v>
      </c>
      <c r="C2087" t="s">
        <v>16</v>
      </c>
      <c r="D2087" t="s">
        <v>13819</v>
      </c>
      <c r="E2087">
        <v>3859</v>
      </c>
    </row>
    <row r="2088" spans="1:5" x14ac:dyDescent="0.25">
      <c r="A2088">
        <v>5028</v>
      </c>
      <c r="B2088" t="s">
        <v>13820</v>
      </c>
      <c r="C2088" t="s">
        <v>16</v>
      </c>
      <c r="D2088" t="s">
        <v>13821</v>
      </c>
      <c r="E2088">
        <v>4196</v>
      </c>
    </row>
    <row r="2089" spans="1:5" x14ac:dyDescent="0.25">
      <c r="A2089">
        <v>5029</v>
      </c>
      <c r="B2089" t="s">
        <v>6575</v>
      </c>
      <c r="C2089" t="s">
        <v>13822</v>
      </c>
      <c r="D2089" t="s">
        <v>16</v>
      </c>
      <c r="E2089">
        <v>454</v>
      </c>
    </row>
    <row r="2090" spans="1:5" x14ac:dyDescent="0.25">
      <c r="A2090">
        <v>5034</v>
      </c>
      <c r="B2090" t="s">
        <v>13812</v>
      </c>
      <c r="C2090" t="s">
        <v>16</v>
      </c>
      <c r="D2090" t="s">
        <v>15897</v>
      </c>
      <c r="E2090">
        <v>487</v>
      </c>
    </row>
    <row r="2091" spans="1:5" x14ac:dyDescent="0.25">
      <c r="A2091">
        <v>5037</v>
      </c>
      <c r="B2091" t="s">
        <v>13823</v>
      </c>
      <c r="C2091" t="s">
        <v>16</v>
      </c>
      <c r="D2091" t="s">
        <v>13824</v>
      </c>
      <c r="E2091">
        <v>5036</v>
      </c>
    </row>
    <row r="2092" spans="1:5" x14ac:dyDescent="0.25">
      <c r="A2092">
        <v>5039</v>
      </c>
      <c r="B2092" t="s">
        <v>13825</v>
      </c>
      <c r="C2092" t="s">
        <v>16</v>
      </c>
      <c r="D2092" t="s">
        <v>13826</v>
      </c>
      <c r="E2092">
        <v>5038</v>
      </c>
    </row>
    <row r="2093" spans="1:5" x14ac:dyDescent="0.25">
      <c r="A2093">
        <v>5040</v>
      </c>
      <c r="B2093" t="s">
        <v>13405</v>
      </c>
      <c r="C2093" t="s">
        <v>13827</v>
      </c>
      <c r="D2093" t="s">
        <v>13828</v>
      </c>
      <c r="E2093">
        <v>4706</v>
      </c>
    </row>
    <row r="2094" spans="1:5" x14ac:dyDescent="0.25">
      <c r="A2094">
        <v>5041</v>
      </c>
      <c r="B2094" t="s">
        <v>2262</v>
      </c>
      <c r="C2094" t="s">
        <v>16</v>
      </c>
      <c r="D2094" t="s">
        <v>13829</v>
      </c>
      <c r="E2094">
        <v>327</v>
      </c>
    </row>
    <row r="2095" spans="1:5" x14ac:dyDescent="0.25">
      <c r="A2095">
        <v>5044</v>
      </c>
      <c r="B2095" t="s">
        <v>13830</v>
      </c>
      <c r="C2095" t="s">
        <v>16</v>
      </c>
      <c r="D2095" t="s">
        <v>13831</v>
      </c>
      <c r="E2095">
        <v>5043</v>
      </c>
    </row>
    <row r="2096" spans="1:5" x14ac:dyDescent="0.25">
      <c r="A2096">
        <v>5046</v>
      </c>
      <c r="B2096" t="s">
        <v>2224</v>
      </c>
      <c r="C2096" t="s">
        <v>16</v>
      </c>
      <c r="D2096" t="s">
        <v>16</v>
      </c>
      <c r="E2096">
        <v>5045</v>
      </c>
    </row>
    <row r="2097" spans="1:5" x14ac:dyDescent="0.25">
      <c r="A2097">
        <v>5047</v>
      </c>
      <c r="B2097" t="s">
        <v>13832</v>
      </c>
      <c r="C2097" t="s">
        <v>13833</v>
      </c>
      <c r="D2097" t="s">
        <v>16</v>
      </c>
      <c r="E2097">
        <v>4070</v>
      </c>
    </row>
    <row r="2098" spans="1:5" x14ac:dyDescent="0.25">
      <c r="A2098">
        <v>5048</v>
      </c>
      <c r="B2098" t="s">
        <v>13834</v>
      </c>
      <c r="C2098" t="s">
        <v>16</v>
      </c>
      <c r="D2098" t="s">
        <v>13835</v>
      </c>
      <c r="E2098">
        <v>4414</v>
      </c>
    </row>
    <row r="2099" spans="1:5" x14ac:dyDescent="0.25">
      <c r="A2099">
        <v>5050</v>
      </c>
      <c r="B2099" t="s">
        <v>13836</v>
      </c>
      <c r="C2099" t="s">
        <v>16</v>
      </c>
      <c r="D2099" t="s">
        <v>13837</v>
      </c>
      <c r="E2099">
        <v>103</v>
      </c>
    </row>
    <row r="2100" spans="1:5" x14ac:dyDescent="0.25">
      <c r="A2100">
        <v>5052</v>
      </c>
      <c r="B2100" t="s">
        <v>13838</v>
      </c>
      <c r="C2100" t="s">
        <v>16</v>
      </c>
      <c r="D2100" t="s">
        <v>13839</v>
      </c>
      <c r="E2100">
        <v>5051</v>
      </c>
    </row>
    <row r="2101" spans="1:5" x14ac:dyDescent="0.25">
      <c r="A2101">
        <v>5053</v>
      </c>
      <c r="B2101" t="s">
        <v>13840</v>
      </c>
      <c r="C2101" t="s">
        <v>13841</v>
      </c>
      <c r="D2101" t="s">
        <v>16</v>
      </c>
      <c r="E2101">
        <v>454</v>
      </c>
    </row>
    <row r="2102" spans="1:5" x14ac:dyDescent="0.25">
      <c r="A2102">
        <v>5056</v>
      </c>
      <c r="B2102" t="s">
        <v>13406</v>
      </c>
      <c r="C2102" t="s">
        <v>13842</v>
      </c>
      <c r="D2102" t="s">
        <v>13843</v>
      </c>
      <c r="E2102">
        <v>5055</v>
      </c>
    </row>
    <row r="2103" spans="1:5" x14ac:dyDescent="0.25">
      <c r="A2103">
        <v>5057</v>
      </c>
      <c r="B2103" t="s">
        <v>13844</v>
      </c>
      <c r="C2103" t="s">
        <v>13845</v>
      </c>
      <c r="D2103" t="s">
        <v>16</v>
      </c>
      <c r="E2103">
        <v>5055</v>
      </c>
    </row>
    <row r="2104" spans="1:5" x14ac:dyDescent="0.25">
      <c r="A2104">
        <v>5058</v>
      </c>
      <c r="B2104" t="s">
        <v>13683</v>
      </c>
      <c r="C2104" t="s">
        <v>16</v>
      </c>
      <c r="D2104" t="s">
        <v>13684</v>
      </c>
      <c r="E2104">
        <v>411</v>
      </c>
    </row>
    <row r="2105" spans="1:5" x14ac:dyDescent="0.25">
      <c r="A2105">
        <v>5062</v>
      </c>
      <c r="B2105" t="s">
        <v>13846</v>
      </c>
      <c r="C2105" t="s">
        <v>16</v>
      </c>
      <c r="D2105" t="s">
        <v>13847</v>
      </c>
      <c r="E2105">
        <v>4739</v>
      </c>
    </row>
    <row r="2106" spans="1:5" x14ac:dyDescent="0.25">
      <c r="A2106">
        <v>5066</v>
      </c>
      <c r="B2106" t="s">
        <v>13848</v>
      </c>
      <c r="C2106" t="s">
        <v>16</v>
      </c>
      <c r="D2106" t="s">
        <v>13849</v>
      </c>
      <c r="E2106">
        <v>2084</v>
      </c>
    </row>
    <row r="2107" spans="1:5" x14ac:dyDescent="0.25">
      <c r="A2107">
        <v>5067</v>
      </c>
      <c r="B2107" t="s">
        <v>13850</v>
      </c>
      <c r="C2107" t="s">
        <v>16</v>
      </c>
      <c r="D2107" t="s">
        <v>16</v>
      </c>
      <c r="E2107">
        <v>3027</v>
      </c>
    </row>
    <row r="2108" spans="1:5" x14ac:dyDescent="0.25">
      <c r="A2108">
        <v>5070</v>
      </c>
      <c r="B2108" t="s">
        <v>13851</v>
      </c>
      <c r="C2108" t="s">
        <v>16</v>
      </c>
      <c r="D2108" t="s">
        <v>13852</v>
      </c>
      <c r="E2108">
        <v>5043</v>
      </c>
    </row>
    <row r="2109" spans="1:5" x14ac:dyDescent="0.25">
      <c r="A2109">
        <v>5071</v>
      </c>
      <c r="B2109" t="s">
        <v>13853</v>
      </c>
      <c r="C2109" t="s">
        <v>16</v>
      </c>
      <c r="D2109" t="s">
        <v>13854</v>
      </c>
      <c r="E2109">
        <v>249</v>
      </c>
    </row>
    <row r="2110" spans="1:5" x14ac:dyDescent="0.25">
      <c r="A2110">
        <v>5072</v>
      </c>
      <c r="B2110" t="s">
        <v>13855</v>
      </c>
      <c r="C2110" t="s">
        <v>16</v>
      </c>
      <c r="D2110" t="s">
        <v>13856</v>
      </c>
      <c r="E2110">
        <v>3868</v>
      </c>
    </row>
    <row r="2111" spans="1:5" x14ac:dyDescent="0.25">
      <c r="A2111">
        <v>5074</v>
      </c>
      <c r="B2111" t="s">
        <v>13857</v>
      </c>
      <c r="C2111" t="s">
        <v>16</v>
      </c>
      <c r="D2111" t="s">
        <v>16</v>
      </c>
      <c r="E2111">
        <v>4663</v>
      </c>
    </row>
    <row r="2112" spans="1:5" x14ac:dyDescent="0.25">
      <c r="A2112">
        <v>5079</v>
      </c>
      <c r="B2112" t="s">
        <v>13858</v>
      </c>
      <c r="C2112" t="s">
        <v>16</v>
      </c>
      <c r="D2112" t="s">
        <v>13859</v>
      </c>
      <c r="E2112">
        <v>5078</v>
      </c>
    </row>
    <row r="2113" spans="1:5" x14ac:dyDescent="0.25">
      <c r="A2113">
        <v>5081</v>
      </c>
      <c r="B2113" t="s">
        <v>13860</v>
      </c>
      <c r="C2113" t="s">
        <v>13861</v>
      </c>
      <c r="D2113" t="s">
        <v>16</v>
      </c>
      <c r="E2113">
        <v>5068</v>
      </c>
    </row>
    <row r="2114" spans="1:5" x14ac:dyDescent="0.25">
      <c r="A2114">
        <v>5082</v>
      </c>
      <c r="B2114" t="s">
        <v>13862</v>
      </c>
      <c r="C2114" t="s">
        <v>13863</v>
      </c>
      <c r="D2114" t="s">
        <v>16</v>
      </c>
      <c r="E2114">
        <v>5065</v>
      </c>
    </row>
    <row r="2115" spans="1:5" x14ac:dyDescent="0.25">
      <c r="A2115">
        <v>5083</v>
      </c>
      <c r="B2115" t="s">
        <v>13864</v>
      </c>
      <c r="C2115" t="s">
        <v>13865</v>
      </c>
      <c r="D2115" t="s">
        <v>16</v>
      </c>
      <c r="E2115">
        <v>5065</v>
      </c>
    </row>
    <row r="2116" spans="1:5" x14ac:dyDescent="0.25">
      <c r="A2116">
        <v>5084</v>
      </c>
      <c r="B2116" t="s">
        <v>13866</v>
      </c>
      <c r="C2116" t="s">
        <v>13867</v>
      </c>
      <c r="D2116" t="s">
        <v>13868</v>
      </c>
      <c r="E2116">
        <v>454</v>
      </c>
    </row>
    <row r="2117" spans="1:5" x14ac:dyDescent="0.25">
      <c r="A2117">
        <v>5085</v>
      </c>
      <c r="B2117" t="s">
        <v>13869</v>
      </c>
      <c r="C2117" t="s">
        <v>13870</v>
      </c>
      <c r="D2117" t="s">
        <v>16</v>
      </c>
      <c r="E2117">
        <v>5075</v>
      </c>
    </row>
    <row r="2118" spans="1:5" x14ac:dyDescent="0.25">
      <c r="A2118">
        <v>5086</v>
      </c>
      <c r="B2118" t="s">
        <v>13871</v>
      </c>
      <c r="C2118" t="s">
        <v>13872</v>
      </c>
      <c r="D2118" t="s">
        <v>16</v>
      </c>
      <c r="E2118">
        <v>5075</v>
      </c>
    </row>
    <row r="2119" spans="1:5" x14ac:dyDescent="0.25">
      <c r="A2119">
        <v>5087</v>
      </c>
      <c r="B2119" t="s">
        <v>13873</v>
      </c>
      <c r="C2119" t="s">
        <v>13874</v>
      </c>
      <c r="D2119" t="s">
        <v>16</v>
      </c>
      <c r="E2119">
        <v>5075</v>
      </c>
    </row>
    <row r="2120" spans="1:5" x14ac:dyDescent="0.25">
      <c r="A2120">
        <v>5089</v>
      </c>
      <c r="B2120" t="s">
        <v>13875</v>
      </c>
      <c r="C2120" t="s">
        <v>13876</v>
      </c>
      <c r="D2120" t="s">
        <v>16</v>
      </c>
      <c r="E2120">
        <v>998</v>
      </c>
    </row>
    <row r="2121" spans="1:5" x14ac:dyDescent="0.25">
      <c r="A2121">
        <v>5090</v>
      </c>
      <c r="B2121" t="s">
        <v>13877</v>
      </c>
      <c r="C2121" t="s">
        <v>15898</v>
      </c>
      <c r="D2121" t="s">
        <v>16</v>
      </c>
      <c r="E2121">
        <v>4334</v>
      </c>
    </row>
    <row r="2122" spans="1:5" x14ac:dyDescent="0.25">
      <c r="A2122">
        <v>5093</v>
      </c>
      <c r="B2122" t="s">
        <v>9606</v>
      </c>
      <c r="C2122" t="s">
        <v>16</v>
      </c>
      <c r="D2122" t="s">
        <v>16</v>
      </c>
      <c r="E2122">
        <v>5092</v>
      </c>
    </row>
    <row r="2123" spans="1:5" x14ac:dyDescent="0.25">
      <c r="A2123">
        <v>5095</v>
      </c>
      <c r="B2123" t="s">
        <v>13878</v>
      </c>
      <c r="C2123" t="s">
        <v>16</v>
      </c>
      <c r="D2123" t="s">
        <v>13879</v>
      </c>
      <c r="E2123">
        <v>5094</v>
      </c>
    </row>
    <row r="2124" spans="1:5" x14ac:dyDescent="0.25">
      <c r="A2124">
        <v>5097</v>
      </c>
      <c r="B2124" t="s">
        <v>2153</v>
      </c>
      <c r="C2124" t="s">
        <v>16</v>
      </c>
      <c r="D2124" t="s">
        <v>13880</v>
      </c>
      <c r="E2124">
        <v>4724</v>
      </c>
    </row>
    <row r="2125" spans="1:5" x14ac:dyDescent="0.25">
      <c r="A2125">
        <v>5099</v>
      </c>
      <c r="B2125" t="s">
        <v>13881</v>
      </c>
      <c r="C2125" t="s">
        <v>16</v>
      </c>
      <c r="D2125" t="s">
        <v>13882</v>
      </c>
      <c r="E2125">
        <v>4739</v>
      </c>
    </row>
    <row r="2126" spans="1:5" x14ac:dyDescent="0.25">
      <c r="A2126">
        <v>5100</v>
      </c>
      <c r="B2126" t="s">
        <v>13883</v>
      </c>
      <c r="C2126" t="s">
        <v>16</v>
      </c>
      <c r="D2126" t="s">
        <v>16</v>
      </c>
      <c r="E2126">
        <v>454</v>
      </c>
    </row>
    <row r="2127" spans="1:5" x14ac:dyDescent="0.25">
      <c r="A2127">
        <v>5102</v>
      </c>
      <c r="B2127" t="s">
        <v>13884</v>
      </c>
      <c r="C2127" t="s">
        <v>13885</v>
      </c>
      <c r="D2127" t="s">
        <v>16</v>
      </c>
      <c r="E2127">
        <v>5101</v>
      </c>
    </row>
    <row r="2128" spans="1:5" x14ac:dyDescent="0.25">
      <c r="A2128">
        <v>5104</v>
      </c>
      <c r="B2128" t="s">
        <v>13886</v>
      </c>
      <c r="C2128" t="s">
        <v>16</v>
      </c>
      <c r="D2128" t="s">
        <v>16</v>
      </c>
      <c r="E2128">
        <v>4739</v>
      </c>
    </row>
    <row r="2129" spans="1:5" x14ac:dyDescent="0.25">
      <c r="A2129">
        <v>5105</v>
      </c>
      <c r="B2129" t="s">
        <v>13887</v>
      </c>
      <c r="C2129" t="s">
        <v>16</v>
      </c>
      <c r="D2129" t="s">
        <v>13888</v>
      </c>
      <c r="E2129">
        <v>417</v>
      </c>
    </row>
    <row r="2130" spans="1:5" x14ac:dyDescent="0.25">
      <c r="A2130">
        <v>5107</v>
      </c>
      <c r="B2130" t="s">
        <v>13889</v>
      </c>
      <c r="C2130" t="s">
        <v>13890</v>
      </c>
      <c r="D2130" t="s">
        <v>16</v>
      </c>
      <c r="E2130">
        <v>454</v>
      </c>
    </row>
    <row r="2131" spans="1:5" x14ac:dyDescent="0.25">
      <c r="A2131">
        <v>5108</v>
      </c>
      <c r="B2131" t="s">
        <v>13891</v>
      </c>
      <c r="C2131" t="s">
        <v>16</v>
      </c>
      <c r="D2131" t="s">
        <v>13892</v>
      </c>
      <c r="E2131">
        <v>390</v>
      </c>
    </row>
    <row r="2132" spans="1:5" x14ac:dyDescent="0.25">
      <c r="A2132">
        <v>5110</v>
      </c>
      <c r="B2132" t="s">
        <v>13893</v>
      </c>
      <c r="C2132" t="s">
        <v>16</v>
      </c>
      <c r="D2132" t="s">
        <v>13894</v>
      </c>
      <c r="E2132">
        <v>324</v>
      </c>
    </row>
    <row r="2133" spans="1:5" x14ac:dyDescent="0.25">
      <c r="A2133">
        <v>5111</v>
      </c>
      <c r="B2133" t="s">
        <v>13895</v>
      </c>
      <c r="C2133" t="s">
        <v>13896</v>
      </c>
      <c r="D2133" t="s">
        <v>13897</v>
      </c>
      <c r="E2133">
        <v>3691</v>
      </c>
    </row>
    <row r="2134" spans="1:5" x14ac:dyDescent="0.25">
      <c r="A2134">
        <v>5112</v>
      </c>
      <c r="B2134" t="s">
        <v>13898</v>
      </c>
      <c r="C2134" t="s">
        <v>1963</v>
      </c>
      <c r="D2134" t="s">
        <v>13899</v>
      </c>
      <c r="E2134">
        <v>454</v>
      </c>
    </row>
    <row r="2135" spans="1:5" x14ac:dyDescent="0.25">
      <c r="A2135">
        <v>5113</v>
      </c>
      <c r="B2135" t="s">
        <v>13900</v>
      </c>
      <c r="C2135" t="s">
        <v>16</v>
      </c>
      <c r="D2135" t="s">
        <v>13901</v>
      </c>
      <c r="E2135">
        <v>4986</v>
      </c>
    </row>
    <row r="2136" spans="1:5" x14ac:dyDescent="0.25">
      <c r="A2136">
        <v>5114</v>
      </c>
      <c r="B2136" t="s">
        <v>13902</v>
      </c>
      <c r="C2136" t="s">
        <v>15899</v>
      </c>
      <c r="D2136" t="s">
        <v>16</v>
      </c>
      <c r="E2136">
        <v>3688</v>
      </c>
    </row>
    <row r="2137" spans="1:5" x14ac:dyDescent="0.25">
      <c r="A2137">
        <v>5115</v>
      </c>
      <c r="B2137" t="s">
        <v>9702</v>
      </c>
      <c r="C2137" t="s">
        <v>13903</v>
      </c>
      <c r="D2137" t="s">
        <v>16</v>
      </c>
      <c r="E2137">
        <v>2844</v>
      </c>
    </row>
    <row r="2138" spans="1:5" x14ac:dyDescent="0.25">
      <c r="A2138">
        <v>5116</v>
      </c>
      <c r="B2138" t="s">
        <v>967</v>
      </c>
      <c r="C2138" t="s">
        <v>13903</v>
      </c>
      <c r="D2138" t="s">
        <v>16</v>
      </c>
      <c r="E2138">
        <v>2844</v>
      </c>
    </row>
    <row r="2139" spans="1:5" x14ac:dyDescent="0.25">
      <c r="A2139">
        <v>5117</v>
      </c>
      <c r="B2139" t="s">
        <v>1069</v>
      </c>
      <c r="C2139" t="s">
        <v>16</v>
      </c>
      <c r="D2139" t="s">
        <v>13904</v>
      </c>
      <c r="E2139">
        <v>324</v>
      </c>
    </row>
    <row r="2140" spans="1:5" x14ac:dyDescent="0.25">
      <c r="A2140">
        <v>5118</v>
      </c>
      <c r="B2140" t="s">
        <v>13905</v>
      </c>
      <c r="C2140" t="s">
        <v>16</v>
      </c>
      <c r="D2140" t="s">
        <v>16</v>
      </c>
      <c r="E2140">
        <v>3980</v>
      </c>
    </row>
    <row r="2141" spans="1:5" x14ac:dyDescent="0.25">
      <c r="A2141">
        <v>5119</v>
      </c>
      <c r="B2141" t="s">
        <v>13906</v>
      </c>
      <c r="C2141" t="s">
        <v>16</v>
      </c>
      <c r="D2141" t="s">
        <v>13907</v>
      </c>
      <c r="E2141">
        <v>640</v>
      </c>
    </row>
    <row r="2142" spans="1:5" x14ac:dyDescent="0.25">
      <c r="A2142">
        <v>5120</v>
      </c>
      <c r="B2142" t="s">
        <v>13908</v>
      </c>
      <c r="C2142" t="s">
        <v>13909</v>
      </c>
      <c r="D2142" t="s">
        <v>16</v>
      </c>
      <c r="E2142">
        <v>1908</v>
      </c>
    </row>
    <row r="2143" spans="1:5" x14ac:dyDescent="0.25">
      <c r="A2143">
        <v>5122</v>
      </c>
      <c r="B2143" t="s">
        <v>15900</v>
      </c>
      <c r="C2143" t="s">
        <v>16</v>
      </c>
      <c r="D2143" t="s">
        <v>42384</v>
      </c>
      <c r="E2143">
        <v>4739</v>
      </c>
    </row>
    <row r="2144" spans="1:5" x14ac:dyDescent="0.25">
      <c r="A2144">
        <v>5124</v>
      </c>
      <c r="B2144" t="s">
        <v>13910</v>
      </c>
      <c r="C2144" t="s">
        <v>13911</v>
      </c>
      <c r="D2144" t="s">
        <v>16</v>
      </c>
      <c r="E2144">
        <v>2787</v>
      </c>
    </row>
    <row r="2145" spans="1:5" x14ac:dyDescent="0.25">
      <c r="A2145">
        <v>5128</v>
      </c>
      <c r="B2145" t="s">
        <v>13542</v>
      </c>
      <c r="C2145" t="s">
        <v>16</v>
      </c>
      <c r="D2145" t="s">
        <v>13543</v>
      </c>
      <c r="E2145">
        <v>5127</v>
      </c>
    </row>
    <row r="2146" spans="1:5" x14ac:dyDescent="0.25">
      <c r="A2146">
        <v>5129</v>
      </c>
      <c r="B2146" t="s">
        <v>440</v>
      </c>
      <c r="C2146" t="s">
        <v>16</v>
      </c>
      <c r="D2146" t="s">
        <v>13912</v>
      </c>
      <c r="E2146">
        <v>5125</v>
      </c>
    </row>
    <row r="2147" spans="1:5" x14ac:dyDescent="0.25">
      <c r="A2147">
        <v>5130</v>
      </c>
      <c r="B2147" t="s">
        <v>874</v>
      </c>
      <c r="C2147" t="s">
        <v>13913</v>
      </c>
      <c r="D2147" t="s">
        <v>16</v>
      </c>
      <c r="E2147">
        <v>5123</v>
      </c>
    </row>
    <row r="2148" spans="1:5" x14ac:dyDescent="0.25">
      <c r="A2148">
        <v>5131</v>
      </c>
      <c r="B2148" t="s">
        <v>13914</v>
      </c>
      <c r="C2148" t="s">
        <v>13915</v>
      </c>
      <c r="D2148" t="s">
        <v>16</v>
      </c>
      <c r="E2148">
        <v>5123</v>
      </c>
    </row>
    <row r="2149" spans="1:5" x14ac:dyDescent="0.25">
      <c r="A2149">
        <v>5133</v>
      </c>
      <c r="B2149" t="s">
        <v>15901</v>
      </c>
      <c r="C2149" t="s">
        <v>16</v>
      </c>
      <c r="D2149" t="s">
        <v>15902</v>
      </c>
      <c r="E2149">
        <v>5132</v>
      </c>
    </row>
    <row r="2150" spans="1:5" x14ac:dyDescent="0.25">
      <c r="A2150">
        <v>5134</v>
      </c>
      <c r="B2150" t="s">
        <v>15903</v>
      </c>
      <c r="C2150" t="s">
        <v>15904</v>
      </c>
      <c r="D2150" t="s">
        <v>16</v>
      </c>
      <c r="E2150">
        <v>4467</v>
      </c>
    </row>
    <row r="2151" spans="1:5" x14ac:dyDescent="0.25">
      <c r="A2151">
        <v>5137</v>
      </c>
      <c r="B2151" t="s">
        <v>15905</v>
      </c>
      <c r="C2151" t="s">
        <v>16</v>
      </c>
      <c r="D2151" t="s">
        <v>15906</v>
      </c>
      <c r="E2151">
        <v>147</v>
      </c>
    </row>
    <row r="2152" spans="1:5" x14ac:dyDescent="0.25">
      <c r="A2152">
        <v>5139</v>
      </c>
      <c r="B2152" t="s">
        <v>15907</v>
      </c>
      <c r="C2152" t="s">
        <v>16</v>
      </c>
      <c r="D2152" t="s">
        <v>15908</v>
      </c>
      <c r="E2152">
        <v>3404</v>
      </c>
    </row>
    <row r="2153" spans="1:5" x14ac:dyDescent="0.25">
      <c r="A2153">
        <v>5140</v>
      </c>
      <c r="B2153" t="s">
        <v>15909</v>
      </c>
      <c r="C2153" t="s">
        <v>16</v>
      </c>
      <c r="D2153" t="s">
        <v>15910</v>
      </c>
      <c r="E2153">
        <v>4588</v>
      </c>
    </row>
    <row r="2154" spans="1:5" x14ac:dyDescent="0.25">
      <c r="A2154">
        <v>5141</v>
      </c>
      <c r="B2154" t="s">
        <v>15911</v>
      </c>
      <c r="C2154" t="s">
        <v>16</v>
      </c>
      <c r="D2154" t="s">
        <v>42385</v>
      </c>
      <c r="E2154">
        <v>4739</v>
      </c>
    </row>
    <row r="2155" spans="1:5" x14ac:dyDescent="0.25">
      <c r="A2155">
        <v>5142</v>
      </c>
      <c r="B2155" t="s">
        <v>15912</v>
      </c>
      <c r="C2155" t="s">
        <v>15913</v>
      </c>
      <c r="D2155" t="s">
        <v>16</v>
      </c>
      <c r="E2155">
        <v>126</v>
      </c>
    </row>
    <row r="2156" spans="1:5" x14ac:dyDescent="0.25">
      <c r="A2156">
        <v>5144</v>
      </c>
      <c r="B2156" t="s">
        <v>1212</v>
      </c>
      <c r="C2156" t="s">
        <v>16</v>
      </c>
      <c r="D2156" t="s">
        <v>7775</v>
      </c>
      <c r="E2156">
        <v>5143</v>
      </c>
    </row>
    <row r="2157" spans="1:5" x14ac:dyDescent="0.25">
      <c r="A2157">
        <v>5148</v>
      </c>
      <c r="B2157" t="s">
        <v>15914</v>
      </c>
      <c r="C2157" t="s">
        <v>16</v>
      </c>
      <c r="D2157" t="s">
        <v>15915</v>
      </c>
      <c r="E2157">
        <v>5147</v>
      </c>
    </row>
    <row r="2158" spans="1:5" x14ac:dyDescent="0.25">
      <c r="A2158">
        <v>5149</v>
      </c>
      <c r="B2158" t="s">
        <v>15916</v>
      </c>
      <c r="C2158" t="s">
        <v>15917</v>
      </c>
      <c r="D2158" t="s">
        <v>16</v>
      </c>
      <c r="E2158">
        <v>490</v>
      </c>
    </row>
    <row r="2159" spans="1:5" x14ac:dyDescent="0.25">
      <c r="A2159">
        <v>5150</v>
      </c>
      <c r="B2159" t="s">
        <v>15918</v>
      </c>
      <c r="C2159" t="s">
        <v>15919</v>
      </c>
      <c r="D2159" t="s">
        <v>16</v>
      </c>
      <c r="E2159">
        <v>5145</v>
      </c>
    </row>
    <row r="2160" spans="1:5" x14ac:dyDescent="0.25">
      <c r="A2160">
        <v>5151</v>
      </c>
      <c r="B2160" t="s">
        <v>657</v>
      </c>
      <c r="C2160" t="s">
        <v>15920</v>
      </c>
      <c r="D2160" t="s">
        <v>16</v>
      </c>
      <c r="E2160">
        <v>5145</v>
      </c>
    </row>
    <row r="2161" spans="1:5" x14ac:dyDescent="0.25">
      <c r="A2161">
        <v>5155</v>
      </c>
      <c r="B2161" t="s">
        <v>13717</v>
      </c>
      <c r="C2161" t="s">
        <v>16</v>
      </c>
      <c r="D2161" t="s">
        <v>15921</v>
      </c>
      <c r="E2161">
        <v>5154</v>
      </c>
    </row>
    <row r="2162" spans="1:5" x14ac:dyDescent="0.25">
      <c r="A2162">
        <v>5156</v>
      </c>
      <c r="B2162" t="s">
        <v>15922</v>
      </c>
      <c r="C2162" t="s">
        <v>16</v>
      </c>
      <c r="D2162" t="s">
        <v>15923</v>
      </c>
      <c r="E2162">
        <v>2084</v>
      </c>
    </row>
    <row r="2163" spans="1:5" x14ac:dyDescent="0.25">
      <c r="A2163">
        <v>5158</v>
      </c>
      <c r="B2163" t="s">
        <v>15924</v>
      </c>
      <c r="C2163" t="s">
        <v>16</v>
      </c>
      <c r="D2163" t="s">
        <v>15925</v>
      </c>
      <c r="E2163">
        <v>5157</v>
      </c>
    </row>
    <row r="2164" spans="1:5" x14ac:dyDescent="0.25">
      <c r="A2164">
        <v>5160</v>
      </c>
      <c r="B2164" t="s">
        <v>10165</v>
      </c>
      <c r="C2164" t="s">
        <v>16</v>
      </c>
      <c r="D2164" t="s">
        <v>10166</v>
      </c>
      <c r="E2164">
        <v>5159</v>
      </c>
    </row>
    <row r="2165" spans="1:5" x14ac:dyDescent="0.25">
      <c r="A2165">
        <v>5162</v>
      </c>
      <c r="B2165" t="s">
        <v>15926</v>
      </c>
      <c r="C2165" t="s">
        <v>16</v>
      </c>
      <c r="D2165" t="s">
        <v>15927</v>
      </c>
      <c r="E2165">
        <v>5161</v>
      </c>
    </row>
    <row r="2166" spans="1:5" x14ac:dyDescent="0.25">
      <c r="A2166">
        <v>5166</v>
      </c>
      <c r="B2166" t="s">
        <v>15928</v>
      </c>
      <c r="C2166" t="s">
        <v>16</v>
      </c>
      <c r="D2166" t="s">
        <v>15929</v>
      </c>
      <c r="E2166">
        <v>175</v>
      </c>
    </row>
    <row r="2167" spans="1:5" x14ac:dyDescent="0.25">
      <c r="A2167">
        <v>5168</v>
      </c>
      <c r="B2167" t="s">
        <v>15930</v>
      </c>
      <c r="C2167" t="s">
        <v>16</v>
      </c>
      <c r="D2167" t="s">
        <v>16</v>
      </c>
      <c r="E2167">
        <v>5101</v>
      </c>
    </row>
    <row r="2168" spans="1:5" x14ac:dyDescent="0.25">
      <c r="A2168">
        <v>5170</v>
      </c>
      <c r="B2168" t="s">
        <v>15931</v>
      </c>
      <c r="C2168" t="s">
        <v>16</v>
      </c>
      <c r="D2168" t="s">
        <v>15932</v>
      </c>
      <c r="E2168">
        <v>5167</v>
      </c>
    </row>
    <row r="2169" spans="1:5" x14ac:dyDescent="0.25">
      <c r="A2169">
        <v>5172</v>
      </c>
      <c r="B2169" t="s">
        <v>15933</v>
      </c>
      <c r="C2169" t="s">
        <v>16</v>
      </c>
      <c r="D2169" t="s">
        <v>15934</v>
      </c>
      <c r="E2169">
        <v>640</v>
      </c>
    </row>
    <row r="2170" spans="1:5" x14ac:dyDescent="0.25">
      <c r="A2170">
        <v>5173</v>
      </c>
      <c r="B2170" t="s">
        <v>15935</v>
      </c>
      <c r="C2170" t="s">
        <v>15936</v>
      </c>
      <c r="D2170" t="s">
        <v>16</v>
      </c>
      <c r="E2170">
        <v>454</v>
      </c>
    </row>
    <row r="2171" spans="1:5" x14ac:dyDescent="0.25">
      <c r="A2171">
        <v>5176</v>
      </c>
      <c r="B2171" t="s">
        <v>15937</v>
      </c>
      <c r="C2171" t="s">
        <v>16</v>
      </c>
      <c r="D2171" t="s">
        <v>15938</v>
      </c>
      <c r="E2171">
        <v>5175</v>
      </c>
    </row>
    <row r="2172" spans="1:5" x14ac:dyDescent="0.25">
      <c r="A2172">
        <v>5180</v>
      </c>
      <c r="B2172" t="s">
        <v>15939</v>
      </c>
      <c r="C2172" t="s">
        <v>15940</v>
      </c>
      <c r="D2172" t="s">
        <v>16</v>
      </c>
      <c r="E2172">
        <v>5179</v>
      </c>
    </row>
    <row r="2173" spans="1:5" x14ac:dyDescent="0.25">
      <c r="A2173">
        <v>5182</v>
      </c>
      <c r="B2173" t="s">
        <v>15941</v>
      </c>
      <c r="C2173" t="s">
        <v>16</v>
      </c>
      <c r="D2173" t="s">
        <v>15942</v>
      </c>
      <c r="E2173">
        <v>454</v>
      </c>
    </row>
    <row r="2174" spans="1:5" x14ac:dyDescent="0.25">
      <c r="A2174">
        <v>5183</v>
      </c>
      <c r="B2174" t="s">
        <v>15943</v>
      </c>
      <c r="C2174" t="s">
        <v>16</v>
      </c>
      <c r="D2174" t="s">
        <v>15944</v>
      </c>
      <c r="E2174">
        <v>454</v>
      </c>
    </row>
    <row r="2175" spans="1:5" x14ac:dyDescent="0.25">
      <c r="A2175">
        <v>5184</v>
      </c>
      <c r="B2175" t="s">
        <v>2158</v>
      </c>
      <c r="C2175" t="s">
        <v>15945</v>
      </c>
      <c r="D2175" t="s">
        <v>16</v>
      </c>
      <c r="E2175">
        <v>5152</v>
      </c>
    </row>
    <row r="2176" spans="1:5" x14ac:dyDescent="0.25">
      <c r="A2176">
        <v>5185</v>
      </c>
      <c r="B2176" t="s">
        <v>15946</v>
      </c>
      <c r="C2176" t="s">
        <v>16</v>
      </c>
      <c r="D2176" t="s">
        <v>15947</v>
      </c>
      <c r="E2176">
        <v>5154</v>
      </c>
    </row>
    <row r="2177" spans="1:5" x14ac:dyDescent="0.25">
      <c r="A2177">
        <v>5187</v>
      </c>
      <c r="B2177" t="s">
        <v>859</v>
      </c>
      <c r="C2177" t="s">
        <v>15948</v>
      </c>
      <c r="D2177" t="s">
        <v>15949</v>
      </c>
      <c r="E2177">
        <v>5186</v>
      </c>
    </row>
    <row r="2178" spans="1:5" x14ac:dyDescent="0.25">
      <c r="A2178">
        <v>5188</v>
      </c>
      <c r="B2178" t="s">
        <v>15950</v>
      </c>
      <c r="C2178" t="s">
        <v>16</v>
      </c>
      <c r="D2178" t="s">
        <v>16</v>
      </c>
      <c r="E2178">
        <v>5186</v>
      </c>
    </row>
    <row r="2179" spans="1:5" x14ac:dyDescent="0.25">
      <c r="A2179">
        <v>5189</v>
      </c>
      <c r="B2179" t="s">
        <v>15951</v>
      </c>
      <c r="C2179" t="s">
        <v>16</v>
      </c>
      <c r="D2179" t="s">
        <v>16</v>
      </c>
      <c r="E2179">
        <v>5186</v>
      </c>
    </row>
    <row r="2180" spans="1:5" x14ac:dyDescent="0.25">
      <c r="A2180">
        <v>5191</v>
      </c>
      <c r="B2180" t="s">
        <v>15954</v>
      </c>
      <c r="C2180" t="s">
        <v>16</v>
      </c>
      <c r="D2180" t="s">
        <v>15955</v>
      </c>
      <c r="E2180">
        <v>390</v>
      </c>
    </row>
    <row r="2181" spans="1:5" x14ac:dyDescent="0.25">
      <c r="A2181">
        <v>5193</v>
      </c>
      <c r="B2181" t="s">
        <v>15956</v>
      </c>
      <c r="C2181" t="s">
        <v>16</v>
      </c>
      <c r="D2181" t="s">
        <v>15957</v>
      </c>
      <c r="E2181">
        <v>417</v>
      </c>
    </row>
    <row r="2182" spans="1:5" x14ac:dyDescent="0.25">
      <c r="A2182">
        <v>5194</v>
      </c>
      <c r="B2182" t="s">
        <v>15958</v>
      </c>
      <c r="C2182" t="s">
        <v>16</v>
      </c>
      <c r="D2182" t="s">
        <v>9691</v>
      </c>
      <c r="E2182">
        <v>5143</v>
      </c>
    </row>
    <row r="2183" spans="1:5" x14ac:dyDescent="0.25">
      <c r="A2183">
        <v>5200</v>
      </c>
      <c r="B2183" t="s">
        <v>10049</v>
      </c>
      <c r="C2183" t="s">
        <v>16</v>
      </c>
      <c r="D2183" t="s">
        <v>10050</v>
      </c>
      <c r="E2183">
        <v>5199</v>
      </c>
    </row>
    <row r="2184" spans="1:5" x14ac:dyDescent="0.25">
      <c r="A2184">
        <v>5202</v>
      </c>
      <c r="B2184" t="s">
        <v>15959</v>
      </c>
      <c r="C2184" t="s">
        <v>16</v>
      </c>
      <c r="D2184" t="s">
        <v>15960</v>
      </c>
      <c r="E2184">
        <v>5201</v>
      </c>
    </row>
    <row r="2185" spans="1:5" x14ac:dyDescent="0.25">
      <c r="A2185">
        <v>5205</v>
      </c>
      <c r="B2185" t="s">
        <v>15961</v>
      </c>
      <c r="C2185" t="s">
        <v>16</v>
      </c>
      <c r="D2185" t="s">
        <v>6054</v>
      </c>
      <c r="E2185">
        <v>5204</v>
      </c>
    </row>
    <row r="2186" spans="1:5" x14ac:dyDescent="0.25">
      <c r="A2186">
        <v>5207</v>
      </c>
      <c r="B2186" t="s">
        <v>15962</v>
      </c>
      <c r="C2186" t="s">
        <v>16</v>
      </c>
      <c r="D2186" t="s">
        <v>15963</v>
      </c>
      <c r="E2186">
        <v>674</v>
      </c>
    </row>
    <row r="2187" spans="1:5" x14ac:dyDescent="0.25">
      <c r="A2187">
        <v>5208</v>
      </c>
      <c r="B2187" t="s">
        <v>15964</v>
      </c>
      <c r="C2187" t="s">
        <v>16</v>
      </c>
      <c r="D2187" t="s">
        <v>15965</v>
      </c>
      <c r="E2187">
        <v>454</v>
      </c>
    </row>
    <row r="2188" spans="1:5" x14ac:dyDescent="0.25">
      <c r="A2188">
        <v>5211</v>
      </c>
      <c r="B2188" t="s">
        <v>15966</v>
      </c>
      <c r="C2188" t="s">
        <v>15967</v>
      </c>
      <c r="D2188" t="s">
        <v>15968</v>
      </c>
      <c r="E2188">
        <v>5210</v>
      </c>
    </row>
    <row r="2189" spans="1:5" x14ac:dyDescent="0.25">
      <c r="A2189">
        <v>5212</v>
      </c>
      <c r="B2189" t="s">
        <v>15969</v>
      </c>
      <c r="C2189" t="s">
        <v>16</v>
      </c>
      <c r="D2189" t="s">
        <v>15970</v>
      </c>
      <c r="E2189">
        <v>3691</v>
      </c>
    </row>
    <row r="2190" spans="1:5" x14ac:dyDescent="0.25">
      <c r="A2190">
        <v>5213</v>
      </c>
      <c r="B2190" t="s">
        <v>15971</v>
      </c>
      <c r="C2190" t="s">
        <v>16</v>
      </c>
      <c r="D2190" t="s">
        <v>15972</v>
      </c>
      <c r="E2190">
        <v>4087</v>
      </c>
    </row>
    <row r="2191" spans="1:5" x14ac:dyDescent="0.25">
      <c r="A2191">
        <v>5215</v>
      </c>
      <c r="B2191" t="s">
        <v>15973</v>
      </c>
      <c r="C2191" t="s">
        <v>13372</v>
      </c>
      <c r="D2191" t="s">
        <v>16</v>
      </c>
      <c r="E2191">
        <v>3525</v>
      </c>
    </row>
    <row r="2192" spans="1:5" x14ac:dyDescent="0.25">
      <c r="A2192">
        <v>5217</v>
      </c>
      <c r="B2192" t="s">
        <v>15974</v>
      </c>
      <c r="C2192" t="s">
        <v>16</v>
      </c>
      <c r="D2192" t="s">
        <v>16</v>
      </c>
      <c r="E2192">
        <v>5216</v>
      </c>
    </row>
    <row r="2193" spans="1:5" x14ac:dyDescent="0.25">
      <c r="A2193">
        <v>5218</v>
      </c>
      <c r="B2193" t="s">
        <v>15975</v>
      </c>
      <c r="C2193" t="s">
        <v>16</v>
      </c>
      <c r="D2193" t="s">
        <v>15976</v>
      </c>
      <c r="E2193">
        <v>3691</v>
      </c>
    </row>
    <row r="2194" spans="1:5" x14ac:dyDescent="0.25">
      <c r="A2194">
        <v>5220</v>
      </c>
      <c r="B2194" t="s">
        <v>15977</v>
      </c>
      <c r="C2194" t="s">
        <v>16</v>
      </c>
      <c r="D2194" t="s">
        <v>15978</v>
      </c>
      <c r="E2194">
        <v>5219</v>
      </c>
    </row>
    <row r="2195" spans="1:5" x14ac:dyDescent="0.25">
      <c r="A2195">
        <v>5223</v>
      </c>
      <c r="B2195" t="s">
        <v>15979</v>
      </c>
      <c r="C2195" t="s">
        <v>15980</v>
      </c>
      <c r="D2195" t="s">
        <v>16</v>
      </c>
      <c r="E2195">
        <v>2868</v>
      </c>
    </row>
    <row r="2196" spans="1:5" x14ac:dyDescent="0.25">
      <c r="A2196">
        <v>5226</v>
      </c>
      <c r="B2196" t="s">
        <v>15981</v>
      </c>
      <c r="C2196" t="s">
        <v>16</v>
      </c>
      <c r="D2196" t="s">
        <v>16</v>
      </c>
      <c r="E2196">
        <v>5225</v>
      </c>
    </row>
    <row r="2197" spans="1:5" x14ac:dyDescent="0.25">
      <c r="A2197">
        <v>5230</v>
      </c>
      <c r="B2197" t="s">
        <v>15982</v>
      </c>
      <c r="C2197" t="s">
        <v>16</v>
      </c>
      <c r="D2197" t="s">
        <v>15983</v>
      </c>
      <c r="E2197">
        <v>338</v>
      </c>
    </row>
    <row r="2198" spans="1:5" x14ac:dyDescent="0.25">
      <c r="A2198">
        <v>5232</v>
      </c>
      <c r="B2198" t="s">
        <v>15984</v>
      </c>
      <c r="C2198" t="s">
        <v>15985</v>
      </c>
      <c r="D2198" t="s">
        <v>16</v>
      </c>
      <c r="E2198">
        <v>5231</v>
      </c>
    </row>
    <row r="2199" spans="1:5" x14ac:dyDescent="0.25">
      <c r="A2199">
        <v>5233</v>
      </c>
      <c r="B2199" t="s">
        <v>15986</v>
      </c>
      <c r="C2199" t="s">
        <v>15987</v>
      </c>
      <c r="D2199" t="s">
        <v>16</v>
      </c>
      <c r="E2199">
        <v>490</v>
      </c>
    </row>
    <row r="2200" spans="1:5" x14ac:dyDescent="0.25">
      <c r="A2200">
        <v>5234</v>
      </c>
      <c r="B2200" t="s">
        <v>15988</v>
      </c>
      <c r="C2200" t="s">
        <v>16</v>
      </c>
      <c r="D2200" t="s">
        <v>15989</v>
      </c>
      <c r="E2200">
        <v>4083</v>
      </c>
    </row>
    <row r="2201" spans="1:5" x14ac:dyDescent="0.25">
      <c r="A2201">
        <v>5235</v>
      </c>
      <c r="B2201" t="s">
        <v>15990</v>
      </c>
      <c r="C2201" t="s">
        <v>16</v>
      </c>
      <c r="D2201" t="s">
        <v>15991</v>
      </c>
      <c r="E2201">
        <v>4062</v>
      </c>
    </row>
    <row r="2202" spans="1:5" x14ac:dyDescent="0.25">
      <c r="A2202">
        <v>5237</v>
      </c>
      <c r="B2202" t="s">
        <v>15992</v>
      </c>
      <c r="C2202" t="s">
        <v>16</v>
      </c>
      <c r="D2202" t="s">
        <v>15993</v>
      </c>
      <c r="E2202">
        <v>4152</v>
      </c>
    </row>
    <row r="2203" spans="1:5" x14ac:dyDescent="0.25">
      <c r="A2203">
        <v>5239</v>
      </c>
      <c r="B2203" t="s">
        <v>15994</v>
      </c>
      <c r="C2203" t="s">
        <v>16</v>
      </c>
      <c r="D2203" t="s">
        <v>6044</v>
      </c>
      <c r="E2203">
        <v>3140</v>
      </c>
    </row>
    <row r="2204" spans="1:5" x14ac:dyDescent="0.25">
      <c r="A2204">
        <v>5240</v>
      </c>
      <c r="B2204" t="s">
        <v>15995</v>
      </c>
      <c r="C2204" t="s">
        <v>15996</v>
      </c>
      <c r="D2204" t="s">
        <v>16</v>
      </c>
      <c r="E2204">
        <v>454</v>
      </c>
    </row>
    <row r="2205" spans="1:5" x14ac:dyDescent="0.25">
      <c r="A2205">
        <v>5242</v>
      </c>
      <c r="B2205" t="s">
        <v>15997</v>
      </c>
      <c r="C2205" t="s">
        <v>16</v>
      </c>
      <c r="D2205" t="s">
        <v>15998</v>
      </c>
      <c r="E2205">
        <v>5241</v>
      </c>
    </row>
    <row r="2206" spans="1:5" x14ac:dyDescent="0.25">
      <c r="A2206">
        <v>5246</v>
      </c>
      <c r="B2206" t="s">
        <v>15999</v>
      </c>
      <c r="C2206" t="s">
        <v>16</v>
      </c>
      <c r="D2206" t="s">
        <v>16000</v>
      </c>
      <c r="E2206">
        <v>283</v>
      </c>
    </row>
    <row r="2207" spans="1:5" x14ac:dyDescent="0.25">
      <c r="A2207">
        <v>5248</v>
      </c>
      <c r="B2207" t="s">
        <v>16001</v>
      </c>
      <c r="C2207" t="s">
        <v>16</v>
      </c>
      <c r="D2207" t="s">
        <v>16002</v>
      </c>
      <c r="E2207">
        <v>5201</v>
      </c>
    </row>
    <row r="2208" spans="1:5" x14ac:dyDescent="0.25">
      <c r="A2208">
        <v>5249</v>
      </c>
      <c r="B2208" t="s">
        <v>16003</v>
      </c>
      <c r="C2208" t="s">
        <v>16</v>
      </c>
      <c r="D2208" t="s">
        <v>16004</v>
      </c>
      <c r="E2208">
        <v>5216</v>
      </c>
    </row>
    <row r="2209" spans="1:5" x14ac:dyDescent="0.25">
      <c r="A2209">
        <v>5251</v>
      </c>
      <c r="B2209" t="s">
        <v>16005</v>
      </c>
      <c r="C2209" t="s">
        <v>16</v>
      </c>
      <c r="D2209" t="s">
        <v>16006</v>
      </c>
      <c r="E2209">
        <v>5250</v>
      </c>
    </row>
    <row r="2210" spans="1:5" x14ac:dyDescent="0.25">
      <c r="A2210">
        <v>5253</v>
      </c>
      <c r="B2210" t="s">
        <v>16007</v>
      </c>
      <c r="C2210" t="s">
        <v>16</v>
      </c>
      <c r="D2210" t="s">
        <v>16008</v>
      </c>
      <c r="E2210">
        <v>4724</v>
      </c>
    </row>
    <row r="2211" spans="1:5" x14ac:dyDescent="0.25">
      <c r="A2211">
        <v>5254</v>
      </c>
      <c r="B2211" t="s">
        <v>16009</v>
      </c>
      <c r="C2211" t="s">
        <v>16010</v>
      </c>
      <c r="D2211" t="s">
        <v>16</v>
      </c>
      <c r="E2211">
        <v>4603</v>
      </c>
    </row>
    <row r="2212" spans="1:5" x14ac:dyDescent="0.25">
      <c r="A2212">
        <v>5255</v>
      </c>
      <c r="B2212" t="s">
        <v>16011</v>
      </c>
      <c r="C2212" t="s">
        <v>16</v>
      </c>
      <c r="D2212" t="s">
        <v>16012</v>
      </c>
      <c r="E2212">
        <v>4574</v>
      </c>
    </row>
    <row r="2213" spans="1:5" x14ac:dyDescent="0.25">
      <c r="A2213">
        <v>5257</v>
      </c>
      <c r="B2213" t="s">
        <v>13486</v>
      </c>
      <c r="C2213" t="s">
        <v>16</v>
      </c>
      <c r="D2213" t="s">
        <v>16</v>
      </c>
      <c r="E2213">
        <v>5256</v>
      </c>
    </row>
    <row r="2214" spans="1:5" x14ac:dyDescent="0.25">
      <c r="A2214">
        <v>5259</v>
      </c>
      <c r="B2214" t="s">
        <v>16013</v>
      </c>
      <c r="C2214" t="s">
        <v>16</v>
      </c>
      <c r="D2214" t="s">
        <v>16014</v>
      </c>
      <c r="E2214">
        <v>148</v>
      </c>
    </row>
    <row r="2215" spans="1:5" x14ac:dyDescent="0.25">
      <c r="A2215">
        <v>5260</v>
      </c>
      <c r="B2215" t="s">
        <v>16015</v>
      </c>
      <c r="C2215" t="s">
        <v>16</v>
      </c>
      <c r="D2215" t="s">
        <v>16016</v>
      </c>
      <c r="E2215">
        <v>4631</v>
      </c>
    </row>
    <row r="2216" spans="1:5" x14ac:dyDescent="0.25">
      <c r="A2216">
        <v>5261</v>
      </c>
      <c r="B2216" t="s">
        <v>16017</v>
      </c>
      <c r="C2216" t="s">
        <v>16</v>
      </c>
      <c r="D2216" t="s">
        <v>16018</v>
      </c>
      <c r="E2216">
        <v>417</v>
      </c>
    </row>
    <row r="2217" spans="1:5" x14ac:dyDescent="0.25">
      <c r="A2217">
        <v>5262</v>
      </c>
      <c r="B2217" t="s">
        <v>16019</v>
      </c>
      <c r="C2217" t="s">
        <v>16</v>
      </c>
      <c r="D2217" t="s">
        <v>16020</v>
      </c>
      <c r="E2217">
        <v>2727</v>
      </c>
    </row>
    <row r="2218" spans="1:5" x14ac:dyDescent="0.25">
      <c r="A2218">
        <v>5263</v>
      </c>
      <c r="B2218" t="s">
        <v>16021</v>
      </c>
      <c r="C2218" t="s">
        <v>16022</v>
      </c>
      <c r="D2218" t="s">
        <v>16</v>
      </c>
      <c r="E2218">
        <v>4603</v>
      </c>
    </row>
    <row r="2219" spans="1:5" x14ac:dyDescent="0.25">
      <c r="A2219">
        <v>5265</v>
      </c>
      <c r="B2219" t="s">
        <v>16007</v>
      </c>
      <c r="C2219" t="s">
        <v>16</v>
      </c>
      <c r="D2219" t="s">
        <v>16008</v>
      </c>
      <c r="E2219">
        <v>4663</v>
      </c>
    </row>
    <row r="2220" spans="1:5" x14ac:dyDescent="0.25">
      <c r="A2220">
        <v>5267</v>
      </c>
      <c r="B2220" t="s">
        <v>16023</v>
      </c>
      <c r="C2220" t="s">
        <v>16</v>
      </c>
      <c r="D2220" t="s">
        <v>16024</v>
      </c>
      <c r="E2220">
        <v>5266</v>
      </c>
    </row>
    <row r="2221" spans="1:5" x14ac:dyDescent="0.25">
      <c r="A2221">
        <v>5270</v>
      </c>
      <c r="B2221" t="s">
        <v>16025</v>
      </c>
      <c r="C2221" t="s">
        <v>16026</v>
      </c>
      <c r="D2221" t="s">
        <v>16</v>
      </c>
      <c r="E2221">
        <v>5269</v>
      </c>
    </row>
    <row r="2222" spans="1:5" x14ac:dyDescent="0.25">
      <c r="A2222">
        <v>5272</v>
      </c>
      <c r="B2222" t="s">
        <v>16027</v>
      </c>
      <c r="C2222" t="s">
        <v>16028</v>
      </c>
      <c r="D2222" t="s">
        <v>16</v>
      </c>
      <c r="E2222">
        <v>4949</v>
      </c>
    </row>
    <row r="2223" spans="1:5" x14ac:dyDescent="0.25">
      <c r="A2223">
        <v>5273</v>
      </c>
      <c r="B2223" t="s">
        <v>9702</v>
      </c>
      <c r="C2223" t="s">
        <v>16</v>
      </c>
      <c r="D2223" t="s">
        <v>16</v>
      </c>
      <c r="E2223">
        <v>4949</v>
      </c>
    </row>
    <row r="2224" spans="1:5" x14ac:dyDescent="0.25">
      <c r="A2224">
        <v>5277</v>
      </c>
      <c r="B2224" t="s">
        <v>16029</v>
      </c>
      <c r="C2224" t="s">
        <v>16</v>
      </c>
      <c r="D2224" t="s">
        <v>16030</v>
      </c>
      <c r="E2224">
        <v>3404</v>
      </c>
    </row>
    <row r="2225" spans="1:5" x14ac:dyDescent="0.25">
      <c r="A2225">
        <v>5278</v>
      </c>
      <c r="B2225" t="s">
        <v>9731</v>
      </c>
      <c r="C2225" t="s">
        <v>16</v>
      </c>
      <c r="D2225" t="s">
        <v>16031</v>
      </c>
      <c r="E2225">
        <v>5266</v>
      </c>
    </row>
    <row r="2226" spans="1:5" x14ac:dyDescent="0.25">
      <c r="A2226">
        <v>5280</v>
      </c>
      <c r="B2226" t="s">
        <v>16032</v>
      </c>
      <c r="C2226" t="s">
        <v>16033</v>
      </c>
      <c r="D2226" t="s">
        <v>16</v>
      </c>
      <c r="E2226">
        <v>439</v>
      </c>
    </row>
    <row r="2227" spans="1:5" x14ac:dyDescent="0.25">
      <c r="A2227">
        <v>5282</v>
      </c>
      <c r="B2227" t="s">
        <v>16034</v>
      </c>
      <c r="C2227" t="s">
        <v>16</v>
      </c>
      <c r="D2227" t="s">
        <v>16035</v>
      </c>
      <c r="E2227">
        <v>4156</v>
      </c>
    </row>
    <row r="2228" spans="1:5" x14ac:dyDescent="0.25">
      <c r="A2228">
        <v>5284</v>
      </c>
      <c r="B2228" t="s">
        <v>16036</v>
      </c>
      <c r="C2228" t="s">
        <v>16</v>
      </c>
      <c r="D2228" t="s">
        <v>16037</v>
      </c>
      <c r="E2228">
        <v>5283</v>
      </c>
    </row>
    <row r="2229" spans="1:5" x14ac:dyDescent="0.25">
      <c r="A2229">
        <v>5285</v>
      </c>
      <c r="B2229" t="s">
        <v>16038</v>
      </c>
      <c r="C2229" t="s">
        <v>16039</v>
      </c>
      <c r="D2229" t="s">
        <v>16</v>
      </c>
      <c r="E2229">
        <v>5059</v>
      </c>
    </row>
    <row r="2230" spans="1:5" x14ac:dyDescent="0.25">
      <c r="A2230">
        <v>5286</v>
      </c>
      <c r="B2230" t="s">
        <v>16040</v>
      </c>
      <c r="C2230" t="s">
        <v>16</v>
      </c>
      <c r="D2230" t="s">
        <v>16041</v>
      </c>
      <c r="E2230">
        <v>5060</v>
      </c>
    </row>
    <row r="2231" spans="1:5" x14ac:dyDescent="0.25">
      <c r="A2231">
        <v>5287</v>
      </c>
      <c r="B2231" t="s">
        <v>16042</v>
      </c>
      <c r="C2231" t="s">
        <v>16</v>
      </c>
      <c r="D2231" t="s">
        <v>16</v>
      </c>
      <c r="E2231">
        <v>1963</v>
      </c>
    </row>
    <row r="2232" spans="1:5" x14ac:dyDescent="0.25">
      <c r="A2232">
        <v>5288</v>
      </c>
      <c r="B2232" t="s">
        <v>16043</v>
      </c>
      <c r="C2232" t="s">
        <v>16</v>
      </c>
      <c r="D2232" t="s">
        <v>16</v>
      </c>
      <c r="E2232">
        <v>1963</v>
      </c>
    </row>
    <row r="2233" spans="1:5" x14ac:dyDescent="0.25">
      <c r="A2233">
        <v>5290</v>
      </c>
      <c r="B2233" t="s">
        <v>16044</v>
      </c>
      <c r="C2233" t="s">
        <v>16</v>
      </c>
      <c r="D2233" t="s">
        <v>16045</v>
      </c>
      <c r="E2233">
        <v>5289</v>
      </c>
    </row>
    <row r="2234" spans="1:5" x14ac:dyDescent="0.25">
      <c r="A2234">
        <v>5291</v>
      </c>
      <c r="B2234" t="s">
        <v>16046</v>
      </c>
      <c r="C2234" t="s">
        <v>16047</v>
      </c>
      <c r="D2234" t="s">
        <v>16048</v>
      </c>
      <c r="E2234">
        <v>454</v>
      </c>
    </row>
    <row r="2235" spans="1:5" x14ac:dyDescent="0.25">
      <c r="A2235">
        <v>5295</v>
      </c>
      <c r="B2235" t="s">
        <v>16049</v>
      </c>
      <c r="C2235" t="s">
        <v>16050</v>
      </c>
      <c r="D2235" t="s">
        <v>16</v>
      </c>
      <c r="E2235">
        <v>3688</v>
      </c>
    </row>
    <row r="2236" spans="1:5" x14ac:dyDescent="0.25">
      <c r="A2236">
        <v>5296</v>
      </c>
      <c r="B2236" t="s">
        <v>16051</v>
      </c>
      <c r="C2236" t="s">
        <v>16052</v>
      </c>
      <c r="D2236" t="s">
        <v>16053</v>
      </c>
      <c r="E2236">
        <v>454</v>
      </c>
    </row>
    <row r="2237" spans="1:5" x14ac:dyDescent="0.25">
      <c r="A2237">
        <v>5297</v>
      </c>
      <c r="B2237" t="s">
        <v>16054</v>
      </c>
      <c r="C2237" t="s">
        <v>16055</v>
      </c>
      <c r="D2237" t="s">
        <v>16</v>
      </c>
      <c r="E2237">
        <v>434</v>
      </c>
    </row>
    <row r="2238" spans="1:5" x14ac:dyDescent="0.25">
      <c r="A2238">
        <v>5300</v>
      </c>
      <c r="B2238" t="s">
        <v>16056</v>
      </c>
      <c r="C2238" t="s">
        <v>16</v>
      </c>
      <c r="D2238" t="s">
        <v>16057</v>
      </c>
      <c r="E2238">
        <v>873</v>
      </c>
    </row>
    <row r="2239" spans="1:5" x14ac:dyDescent="0.25">
      <c r="A2239">
        <v>5302</v>
      </c>
      <c r="B2239" t="s">
        <v>16058</v>
      </c>
      <c r="C2239" t="s">
        <v>42386</v>
      </c>
      <c r="D2239" t="s">
        <v>16</v>
      </c>
      <c r="E2239">
        <v>857</v>
      </c>
    </row>
    <row r="2240" spans="1:5" x14ac:dyDescent="0.25">
      <c r="A2240">
        <v>5303</v>
      </c>
      <c r="B2240" t="s">
        <v>13280</v>
      </c>
      <c r="C2240" t="s">
        <v>16</v>
      </c>
      <c r="D2240" t="s">
        <v>16059</v>
      </c>
      <c r="E2240">
        <v>390</v>
      </c>
    </row>
    <row r="2241" spans="1:5" x14ac:dyDescent="0.25">
      <c r="A2241">
        <v>5304</v>
      </c>
      <c r="B2241" t="s">
        <v>16060</v>
      </c>
      <c r="C2241" t="s">
        <v>16</v>
      </c>
      <c r="D2241" t="s">
        <v>16061</v>
      </c>
      <c r="E2241">
        <v>3404</v>
      </c>
    </row>
    <row r="2242" spans="1:5" x14ac:dyDescent="0.25">
      <c r="A2242">
        <v>5305</v>
      </c>
      <c r="B2242" t="s">
        <v>16062</v>
      </c>
      <c r="C2242" t="s">
        <v>16</v>
      </c>
      <c r="D2242" t="s">
        <v>16063</v>
      </c>
      <c r="E2242">
        <v>4464</v>
      </c>
    </row>
    <row r="2243" spans="1:5" x14ac:dyDescent="0.25">
      <c r="A2243">
        <v>5308</v>
      </c>
      <c r="B2243" t="s">
        <v>16064</v>
      </c>
      <c r="C2243" t="s">
        <v>16</v>
      </c>
      <c r="D2243" t="s">
        <v>16065</v>
      </c>
      <c r="E2243">
        <v>5307</v>
      </c>
    </row>
    <row r="2244" spans="1:5" x14ac:dyDescent="0.25">
      <c r="A2244">
        <v>5309</v>
      </c>
      <c r="B2244" t="s">
        <v>16066</v>
      </c>
      <c r="C2244" t="s">
        <v>16</v>
      </c>
      <c r="D2244" t="s">
        <v>16067</v>
      </c>
      <c r="E2244">
        <v>5307</v>
      </c>
    </row>
    <row r="2245" spans="1:5" x14ac:dyDescent="0.25">
      <c r="A2245">
        <v>5312</v>
      </c>
      <c r="B2245" t="s">
        <v>16068</v>
      </c>
      <c r="C2245" t="s">
        <v>16</v>
      </c>
      <c r="D2245" t="s">
        <v>16069</v>
      </c>
      <c r="E2245">
        <v>5311</v>
      </c>
    </row>
    <row r="2246" spans="1:5" x14ac:dyDescent="0.25">
      <c r="A2246">
        <v>5313</v>
      </c>
      <c r="B2246" t="s">
        <v>16070</v>
      </c>
      <c r="C2246" t="s">
        <v>16071</v>
      </c>
      <c r="D2246" t="s">
        <v>16</v>
      </c>
      <c r="E2246">
        <v>5311</v>
      </c>
    </row>
    <row r="2247" spans="1:5" x14ac:dyDescent="0.25">
      <c r="A2247">
        <v>5314</v>
      </c>
      <c r="B2247" t="s">
        <v>16072</v>
      </c>
      <c r="C2247" t="s">
        <v>16</v>
      </c>
      <c r="D2247" t="s">
        <v>16031</v>
      </c>
      <c r="E2247">
        <v>5266</v>
      </c>
    </row>
    <row r="2248" spans="1:5" x14ac:dyDescent="0.25">
      <c r="A2248">
        <v>5316</v>
      </c>
      <c r="B2248" t="s">
        <v>4880</v>
      </c>
      <c r="C2248" t="s">
        <v>16073</v>
      </c>
      <c r="D2248" t="s">
        <v>16</v>
      </c>
      <c r="E2248">
        <v>4603</v>
      </c>
    </row>
    <row r="2249" spans="1:5" x14ac:dyDescent="0.25">
      <c r="A2249">
        <v>5317</v>
      </c>
      <c r="B2249" t="s">
        <v>16074</v>
      </c>
      <c r="C2249" t="s">
        <v>16</v>
      </c>
      <c r="D2249" t="s">
        <v>16075</v>
      </c>
      <c r="E2249">
        <v>4141</v>
      </c>
    </row>
    <row r="2250" spans="1:5" x14ac:dyDescent="0.25">
      <c r="A2250">
        <v>5321</v>
      </c>
      <c r="B2250" t="s">
        <v>16076</v>
      </c>
      <c r="C2250" t="s">
        <v>16</v>
      </c>
      <c r="D2250" t="s">
        <v>16077</v>
      </c>
      <c r="E2250">
        <v>5201</v>
      </c>
    </row>
    <row r="2251" spans="1:5" x14ac:dyDescent="0.25">
      <c r="A2251">
        <v>5322</v>
      </c>
      <c r="B2251" t="s">
        <v>16078</v>
      </c>
      <c r="C2251" t="s">
        <v>16079</v>
      </c>
      <c r="D2251" t="s">
        <v>16080</v>
      </c>
      <c r="E2251">
        <v>454</v>
      </c>
    </row>
    <row r="2252" spans="1:5" x14ac:dyDescent="0.25">
      <c r="A2252">
        <v>5324</v>
      </c>
      <c r="B2252" t="s">
        <v>16081</v>
      </c>
      <c r="C2252" t="s">
        <v>16</v>
      </c>
      <c r="D2252" t="s">
        <v>16082</v>
      </c>
      <c r="E2252">
        <v>5323</v>
      </c>
    </row>
    <row r="2253" spans="1:5" x14ac:dyDescent="0.25">
      <c r="A2253">
        <v>5326</v>
      </c>
      <c r="B2253" t="s">
        <v>16083</v>
      </c>
      <c r="C2253" t="s">
        <v>16</v>
      </c>
      <c r="D2253" t="s">
        <v>16084</v>
      </c>
      <c r="E2253">
        <v>5325</v>
      </c>
    </row>
    <row r="2254" spans="1:5" x14ac:dyDescent="0.25">
      <c r="A2254">
        <v>5328</v>
      </c>
      <c r="B2254" t="s">
        <v>16085</v>
      </c>
      <c r="C2254" t="s">
        <v>16</v>
      </c>
      <c r="D2254" t="s">
        <v>16086</v>
      </c>
      <c r="E2254">
        <v>5327</v>
      </c>
    </row>
    <row r="2255" spans="1:5" x14ac:dyDescent="0.25">
      <c r="A2255">
        <v>5331</v>
      </c>
      <c r="B2255" t="s">
        <v>16087</v>
      </c>
      <c r="C2255" t="s">
        <v>16088</v>
      </c>
      <c r="D2255" t="s">
        <v>16089</v>
      </c>
      <c r="E2255">
        <v>5330</v>
      </c>
    </row>
    <row r="2256" spans="1:5" x14ac:dyDescent="0.25">
      <c r="A2256">
        <v>5334</v>
      </c>
      <c r="B2256" t="s">
        <v>16090</v>
      </c>
      <c r="C2256" t="s">
        <v>16</v>
      </c>
      <c r="D2256" t="s">
        <v>16091</v>
      </c>
      <c r="E2256">
        <v>5333</v>
      </c>
    </row>
    <row r="2257" spans="1:5" x14ac:dyDescent="0.25">
      <c r="A2257">
        <v>5335</v>
      </c>
      <c r="B2257" t="s">
        <v>16092</v>
      </c>
      <c r="C2257" t="s">
        <v>16</v>
      </c>
      <c r="D2257" t="s">
        <v>16093</v>
      </c>
      <c r="E2257">
        <v>5266</v>
      </c>
    </row>
    <row r="2258" spans="1:5" x14ac:dyDescent="0.25">
      <c r="A2258">
        <v>5337</v>
      </c>
      <c r="B2258" t="s">
        <v>16094</v>
      </c>
      <c r="C2258" t="s">
        <v>16</v>
      </c>
      <c r="D2258" t="s">
        <v>16095</v>
      </c>
      <c r="E2258">
        <v>5336</v>
      </c>
    </row>
    <row r="2259" spans="1:5" x14ac:dyDescent="0.25">
      <c r="A2259">
        <v>5338</v>
      </c>
      <c r="B2259" t="s">
        <v>16096</v>
      </c>
      <c r="C2259" t="s">
        <v>16</v>
      </c>
      <c r="D2259" t="s">
        <v>16</v>
      </c>
      <c r="E2259">
        <v>2763</v>
      </c>
    </row>
    <row r="2260" spans="1:5" x14ac:dyDescent="0.25">
      <c r="A2260">
        <v>5340</v>
      </c>
      <c r="B2260" t="s">
        <v>16097</v>
      </c>
      <c r="C2260" t="s">
        <v>16</v>
      </c>
      <c r="D2260" t="s">
        <v>16098</v>
      </c>
      <c r="E2260">
        <v>3140</v>
      </c>
    </row>
    <row r="2261" spans="1:5" x14ac:dyDescent="0.25">
      <c r="A2261">
        <v>5342</v>
      </c>
      <c r="B2261" t="s">
        <v>335</v>
      </c>
      <c r="C2261" t="s">
        <v>16</v>
      </c>
      <c r="D2261" t="s">
        <v>16099</v>
      </c>
      <c r="E2261">
        <v>339</v>
      </c>
    </row>
    <row r="2262" spans="1:5" x14ac:dyDescent="0.25">
      <c r="A2262">
        <v>5344</v>
      </c>
      <c r="B2262" t="s">
        <v>16100</v>
      </c>
      <c r="C2262" t="s">
        <v>16</v>
      </c>
      <c r="D2262" t="s">
        <v>16101</v>
      </c>
      <c r="E2262">
        <v>5343</v>
      </c>
    </row>
    <row r="2263" spans="1:5" x14ac:dyDescent="0.25">
      <c r="A2263">
        <v>5345</v>
      </c>
      <c r="B2263" t="s">
        <v>16102</v>
      </c>
      <c r="C2263" t="s">
        <v>16</v>
      </c>
      <c r="D2263" t="s">
        <v>16</v>
      </c>
      <c r="E2263">
        <v>5343</v>
      </c>
    </row>
    <row r="2264" spans="1:5" x14ac:dyDescent="0.25">
      <c r="A2264">
        <v>5348</v>
      </c>
      <c r="B2264" t="s">
        <v>16103</v>
      </c>
      <c r="C2264" t="s">
        <v>16</v>
      </c>
      <c r="D2264" t="s">
        <v>16104</v>
      </c>
      <c r="E2264">
        <v>5347</v>
      </c>
    </row>
    <row r="2265" spans="1:5" x14ac:dyDescent="0.25">
      <c r="A2265">
        <v>5350</v>
      </c>
      <c r="B2265" t="s">
        <v>16105</v>
      </c>
      <c r="C2265" t="s">
        <v>16106</v>
      </c>
      <c r="D2265" t="s">
        <v>16107</v>
      </c>
      <c r="E2265">
        <v>5349</v>
      </c>
    </row>
    <row r="2266" spans="1:5" x14ac:dyDescent="0.25">
      <c r="A2266">
        <v>5351</v>
      </c>
      <c r="B2266" t="s">
        <v>16108</v>
      </c>
      <c r="C2266" t="s">
        <v>16</v>
      </c>
      <c r="D2266" t="s">
        <v>16109</v>
      </c>
      <c r="E2266">
        <v>4087</v>
      </c>
    </row>
    <row r="2267" spans="1:5" x14ac:dyDescent="0.25">
      <c r="A2267">
        <v>5352</v>
      </c>
      <c r="B2267" t="s">
        <v>16110</v>
      </c>
      <c r="C2267" t="s">
        <v>16111</v>
      </c>
      <c r="D2267" t="s">
        <v>16112</v>
      </c>
      <c r="E2267">
        <v>454</v>
      </c>
    </row>
    <row r="2268" spans="1:5" x14ac:dyDescent="0.25">
      <c r="A2268">
        <v>5353</v>
      </c>
      <c r="B2268" t="s">
        <v>16113</v>
      </c>
      <c r="C2268" t="s">
        <v>16</v>
      </c>
      <c r="D2268" t="s">
        <v>16114</v>
      </c>
      <c r="E2268">
        <v>5201</v>
      </c>
    </row>
    <row r="2269" spans="1:5" x14ac:dyDescent="0.25">
      <c r="A2269">
        <v>5355</v>
      </c>
      <c r="B2269" t="s">
        <v>16115</v>
      </c>
      <c r="C2269" t="s">
        <v>16</v>
      </c>
      <c r="D2269" t="s">
        <v>16116</v>
      </c>
      <c r="E2269">
        <v>5354</v>
      </c>
    </row>
    <row r="2270" spans="1:5" x14ac:dyDescent="0.25">
      <c r="A2270">
        <v>5356</v>
      </c>
      <c r="B2270" t="s">
        <v>16117</v>
      </c>
      <c r="C2270" t="s">
        <v>16</v>
      </c>
      <c r="D2270" t="s">
        <v>16118</v>
      </c>
      <c r="E2270">
        <v>5346</v>
      </c>
    </row>
    <row r="2271" spans="1:5" x14ac:dyDescent="0.25">
      <c r="A2271">
        <v>5360</v>
      </c>
      <c r="B2271" t="s">
        <v>16119</v>
      </c>
      <c r="C2271" t="s">
        <v>16</v>
      </c>
      <c r="D2271" t="s">
        <v>16120</v>
      </c>
      <c r="E2271">
        <v>5358</v>
      </c>
    </row>
    <row r="2272" spans="1:5" x14ac:dyDescent="0.25">
      <c r="A2272">
        <v>5361</v>
      </c>
      <c r="B2272" t="s">
        <v>16121</v>
      </c>
      <c r="C2272" t="s">
        <v>1997</v>
      </c>
      <c r="D2272" t="s">
        <v>16122</v>
      </c>
      <c r="E2272">
        <v>984</v>
      </c>
    </row>
    <row r="2273" spans="1:5" x14ac:dyDescent="0.25">
      <c r="A2273">
        <v>5362</v>
      </c>
      <c r="B2273" t="s">
        <v>15887</v>
      </c>
      <c r="C2273" t="s">
        <v>714</v>
      </c>
      <c r="D2273" t="s">
        <v>16</v>
      </c>
      <c r="E2273">
        <v>981</v>
      </c>
    </row>
    <row r="2274" spans="1:5" x14ac:dyDescent="0.25">
      <c r="A2274">
        <v>5363</v>
      </c>
      <c r="B2274" t="s">
        <v>16123</v>
      </c>
      <c r="C2274" t="s">
        <v>16</v>
      </c>
      <c r="D2274" t="s">
        <v>16124</v>
      </c>
      <c r="E2274">
        <v>5325</v>
      </c>
    </row>
    <row r="2275" spans="1:5" x14ac:dyDescent="0.25">
      <c r="A2275">
        <v>5364</v>
      </c>
      <c r="B2275" t="s">
        <v>16125</v>
      </c>
      <c r="C2275" t="s">
        <v>16126</v>
      </c>
      <c r="D2275" t="s">
        <v>16127</v>
      </c>
      <c r="E2275">
        <v>454</v>
      </c>
    </row>
    <row r="2276" spans="1:5" x14ac:dyDescent="0.25">
      <c r="A2276">
        <v>5365</v>
      </c>
      <c r="B2276" t="s">
        <v>16128</v>
      </c>
      <c r="C2276" t="s">
        <v>16129</v>
      </c>
      <c r="D2276" t="s">
        <v>16</v>
      </c>
      <c r="E2276">
        <v>454</v>
      </c>
    </row>
    <row r="2277" spans="1:5" x14ac:dyDescent="0.25">
      <c r="A2277">
        <v>5367</v>
      </c>
      <c r="B2277" t="s">
        <v>16130</v>
      </c>
      <c r="C2277" t="s">
        <v>16131</v>
      </c>
      <c r="D2277" t="s">
        <v>16</v>
      </c>
      <c r="E2277">
        <v>454</v>
      </c>
    </row>
    <row r="2278" spans="1:5" x14ac:dyDescent="0.25">
      <c r="A2278">
        <v>5369</v>
      </c>
      <c r="B2278" t="s">
        <v>16132</v>
      </c>
      <c r="C2278" t="s">
        <v>16</v>
      </c>
      <c r="D2278" t="s">
        <v>16133</v>
      </c>
      <c r="E2278">
        <v>5368</v>
      </c>
    </row>
    <row r="2279" spans="1:5" x14ac:dyDescent="0.25">
      <c r="A2279">
        <v>5370</v>
      </c>
      <c r="B2279" t="s">
        <v>16134</v>
      </c>
      <c r="C2279" t="s">
        <v>16</v>
      </c>
      <c r="D2279" t="s">
        <v>42387</v>
      </c>
      <c r="E2279">
        <v>241</v>
      </c>
    </row>
    <row r="2280" spans="1:5" x14ac:dyDescent="0.25">
      <c r="A2280">
        <v>5372</v>
      </c>
      <c r="B2280" t="s">
        <v>16135</v>
      </c>
      <c r="C2280" t="s">
        <v>16</v>
      </c>
      <c r="D2280" t="s">
        <v>16136</v>
      </c>
      <c r="E2280">
        <v>5371</v>
      </c>
    </row>
    <row r="2281" spans="1:5" x14ac:dyDescent="0.25">
      <c r="A2281">
        <v>5373</v>
      </c>
      <c r="B2281" t="s">
        <v>9991</v>
      </c>
      <c r="C2281" t="s">
        <v>16088</v>
      </c>
      <c r="D2281" t="s">
        <v>16137</v>
      </c>
      <c r="E2281">
        <v>5330</v>
      </c>
    </row>
    <row r="2282" spans="1:5" x14ac:dyDescent="0.25">
      <c r="A2282">
        <v>5374</v>
      </c>
      <c r="B2282" t="s">
        <v>1120</v>
      </c>
      <c r="C2282" t="s">
        <v>16</v>
      </c>
      <c r="D2282" t="s">
        <v>1122</v>
      </c>
      <c r="E2282">
        <v>5204</v>
      </c>
    </row>
    <row r="2283" spans="1:5" x14ac:dyDescent="0.25">
      <c r="A2283">
        <v>5375</v>
      </c>
      <c r="B2283" t="s">
        <v>16138</v>
      </c>
      <c r="C2283" t="s">
        <v>16</v>
      </c>
      <c r="D2283" t="s">
        <v>16</v>
      </c>
      <c r="E2283">
        <v>408</v>
      </c>
    </row>
    <row r="2284" spans="1:5" x14ac:dyDescent="0.25">
      <c r="A2284">
        <v>5377</v>
      </c>
      <c r="B2284" t="s">
        <v>16139</v>
      </c>
      <c r="C2284" t="s">
        <v>16</v>
      </c>
      <c r="D2284" t="s">
        <v>16140</v>
      </c>
      <c r="E2284">
        <v>5376</v>
      </c>
    </row>
    <row r="2285" spans="1:5" x14ac:dyDescent="0.25">
      <c r="A2285">
        <v>5378</v>
      </c>
      <c r="B2285" t="s">
        <v>16141</v>
      </c>
      <c r="C2285" t="s">
        <v>16142</v>
      </c>
      <c r="D2285" t="s">
        <v>16</v>
      </c>
      <c r="E2285">
        <v>4070</v>
      </c>
    </row>
    <row r="2286" spans="1:5" x14ac:dyDescent="0.25">
      <c r="A2286">
        <v>5382</v>
      </c>
      <c r="B2286" t="s">
        <v>16143</v>
      </c>
      <c r="C2286" t="s">
        <v>16</v>
      </c>
      <c r="D2286" t="s">
        <v>16144</v>
      </c>
      <c r="E2286">
        <v>5381</v>
      </c>
    </row>
    <row r="2287" spans="1:5" x14ac:dyDescent="0.25">
      <c r="A2287">
        <v>5383</v>
      </c>
      <c r="B2287" t="s">
        <v>15912</v>
      </c>
      <c r="C2287" t="s">
        <v>15913</v>
      </c>
      <c r="D2287" t="s">
        <v>16</v>
      </c>
      <c r="E2287">
        <v>752</v>
      </c>
    </row>
    <row r="2288" spans="1:5" x14ac:dyDescent="0.25">
      <c r="A2288">
        <v>5384</v>
      </c>
      <c r="B2288" t="s">
        <v>16145</v>
      </c>
      <c r="C2288" t="s">
        <v>16</v>
      </c>
      <c r="D2288" t="s">
        <v>16146</v>
      </c>
      <c r="E2288">
        <v>3614</v>
      </c>
    </row>
    <row r="2289" spans="1:5" x14ac:dyDescent="0.25">
      <c r="A2289">
        <v>5385</v>
      </c>
      <c r="B2289" t="s">
        <v>16147</v>
      </c>
      <c r="C2289" t="s">
        <v>16</v>
      </c>
      <c r="D2289" t="s">
        <v>16</v>
      </c>
      <c r="E2289">
        <v>3614</v>
      </c>
    </row>
    <row r="2290" spans="1:5" x14ac:dyDescent="0.25">
      <c r="A2290">
        <v>5388</v>
      </c>
      <c r="B2290" t="s">
        <v>16148</v>
      </c>
      <c r="C2290" t="s">
        <v>16</v>
      </c>
      <c r="D2290" t="s">
        <v>16149</v>
      </c>
      <c r="E2290">
        <v>5387</v>
      </c>
    </row>
    <row r="2291" spans="1:5" x14ac:dyDescent="0.25">
      <c r="A2291">
        <v>5390</v>
      </c>
      <c r="B2291" t="s">
        <v>13777</v>
      </c>
      <c r="C2291" t="s">
        <v>16</v>
      </c>
      <c r="D2291" t="s">
        <v>16150</v>
      </c>
      <c r="E2291">
        <v>5389</v>
      </c>
    </row>
    <row r="2292" spans="1:5" x14ac:dyDescent="0.25">
      <c r="A2292">
        <v>5391</v>
      </c>
      <c r="B2292" t="s">
        <v>13280</v>
      </c>
      <c r="C2292" t="s">
        <v>16</v>
      </c>
      <c r="D2292" t="s">
        <v>16151</v>
      </c>
      <c r="E2292">
        <v>3570</v>
      </c>
    </row>
    <row r="2293" spans="1:5" x14ac:dyDescent="0.25">
      <c r="A2293">
        <v>5393</v>
      </c>
      <c r="B2293" t="s">
        <v>16152</v>
      </c>
      <c r="C2293" t="s">
        <v>16153</v>
      </c>
      <c r="D2293" t="s">
        <v>16</v>
      </c>
      <c r="E2293">
        <v>445</v>
      </c>
    </row>
    <row r="2294" spans="1:5" x14ac:dyDescent="0.25">
      <c r="A2294">
        <v>5394</v>
      </c>
      <c r="B2294" t="s">
        <v>16154</v>
      </c>
      <c r="C2294" t="s">
        <v>16</v>
      </c>
      <c r="D2294" t="s">
        <v>16155</v>
      </c>
      <c r="E2294">
        <v>403</v>
      </c>
    </row>
    <row r="2295" spans="1:5" x14ac:dyDescent="0.25">
      <c r="A2295">
        <v>5395</v>
      </c>
      <c r="B2295" t="s">
        <v>16156</v>
      </c>
      <c r="C2295" t="s">
        <v>16157</v>
      </c>
      <c r="D2295" t="s">
        <v>16158</v>
      </c>
      <c r="E2295">
        <v>5389</v>
      </c>
    </row>
    <row r="2296" spans="1:5" x14ac:dyDescent="0.25">
      <c r="A2296">
        <v>5397</v>
      </c>
      <c r="B2296" t="s">
        <v>16159</v>
      </c>
      <c r="C2296" t="s">
        <v>16</v>
      </c>
      <c r="D2296" t="s">
        <v>16160</v>
      </c>
      <c r="E2296">
        <v>5396</v>
      </c>
    </row>
    <row r="2297" spans="1:5" x14ac:dyDescent="0.25">
      <c r="A2297">
        <v>5400</v>
      </c>
      <c r="B2297" t="s">
        <v>16161</v>
      </c>
      <c r="C2297" t="s">
        <v>16162</v>
      </c>
      <c r="D2297" t="s">
        <v>16</v>
      </c>
      <c r="E2297">
        <v>5398</v>
      </c>
    </row>
    <row r="2298" spans="1:5" x14ac:dyDescent="0.25">
      <c r="A2298">
        <v>5401</v>
      </c>
      <c r="B2298" t="s">
        <v>16163</v>
      </c>
      <c r="C2298" t="s">
        <v>16</v>
      </c>
      <c r="D2298" t="s">
        <v>16164</v>
      </c>
      <c r="E2298">
        <v>2271</v>
      </c>
    </row>
    <row r="2299" spans="1:5" x14ac:dyDescent="0.25">
      <c r="A2299">
        <v>5402</v>
      </c>
      <c r="B2299" t="s">
        <v>16165</v>
      </c>
      <c r="C2299" t="s">
        <v>16</v>
      </c>
      <c r="D2299" t="s">
        <v>42388</v>
      </c>
      <c r="E2299">
        <v>5266</v>
      </c>
    </row>
    <row r="2300" spans="1:5" x14ac:dyDescent="0.25">
      <c r="A2300">
        <v>5404</v>
      </c>
      <c r="B2300" t="s">
        <v>16166</v>
      </c>
      <c r="C2300" t="s">
        <v>16</v>
      </c>
      <c r="D2300" t="s">
        <v>16167</v>
      </c>
      <c r="E2300">
        <v>5403</v>
      </c>
    </row>
    <row r="2301" spans="1:5" x14ac:dyDescent="0.25">
      <c r="A2301">
        <v>5405</v>
      </c>
      <c r="B2301" t="s">
        <v>16168</v>
      </c>
      <c r="C2301" t="s">
        <v>16169</v>
      </c>
      <c r="D2301" t="s">
        <v>16170</v>
      </c>
      <c r="E2301">
        <v>3140</v>
      </c>
    </row>
    <row r="2302" spans="1:5" x14ac:dyDescent="0.25">
      <c r="A2302">
        <v>5406</v>
      </c>
      <c r="B2302" t="s">
        <v>16171</v>
      </c>
      <c r="C2302" t="s">
        <v>16</v>
      </c>
      <c r="D2302" t="s">
        <v>16172</v>
      </c>
      <c r="E2302">
        <v>640</v>
      </c>
    </row>
    <row r="2303" spans="1:5" x14ac:dyDescent="0.25">
      <c r="A2303">
        <v>5408</v>
      </c>
      <c r="B2303" t="s">
        <v>16173</v>
      </c>
      <c r="C2303" t="s">
        <v>16174</v>
      </c>
      <c r="D2303" t="s">
        <v>16</v>
      </c>
      <c r="E2303">
        <v>5407</v>
      </c>
    </row>
    <row r="2304" spans="1:5" x14ac:dyDescent="0.25">
      <c r="A2304">
        <v>5409</v>
      </c>
      <c r="B2304" t="s">
        <v>16175</v>
      </c>
      <c r="C2304" t="s">
        <v>16</v>
      </c>
      <c r="D2304" t="s">
        <v>16176</v>
      </c>
      <c r="E2304">
        <v>1909</v>
      </c>
    </row>
    <row r="2305" spans="1:5" x14ac:dyDescent="0.25">
      <c r="A2305">
        <v>5413</v>
      </c>
      <c r="B2305" t="s">
        <v>16177</v>
      </c>
      <c r="C2305" t="s">
        <v>16</v>
      </c>
      <c r="D2305" t="s">
        <v>16</v>
      </c>
      <c r="E2305">
        <v>5411</v>
      </c>
    </row>
    <row r="2306" spans="1:5" x14ac:dyDescent="0.25">
      <c r="A2306">
        <v>5414</v>
      </c>
      <c r="B2306" t="s">
        <v>16178</v>
      </c>
      <c r="C2306" t="s">
        <v>16</v>
      </c>
      <c r="D2306" t="s">
        <v>16</v>
      </c>
      <c r="E2306">
        <v>5411</v>
      </c>
    </row>
    <row r="2307" spans="1:5" x14ac:dyDescent="0.25">
      <c r="A2307">
        <v>5416</v>
      </c>
      <c r="B2307" t="s">
        <v>16179</v>
      </c>
      <c r="C2307" t="s">
        <v>16</v>
      </c>
      <c r="D2307" t="s">
        <v>16</v>
      </c>
      <c r="E2307">
        <v>5415</v>
      </c>
    </row>
    <row r="2308" spans="1:5" x14ac:dyDescent="0.25">
      <c r="A2308">
        <v>5417</v>
      </c>
      <c r="B2308" t="s">
        <v>16180</v>
      </c>
      <c r="C2308" t="s">
        <v>16181</v>
      </c>
      <c r="D2308" t="s">
        <v>16</v>
      </c>
      <c r="E2308">
        <v>5415</v>
      </c>
    </row>
    <row r="2309" spans="1:5" x14ac:dyDescent="0.25">
      <c r="A2309">
        <v>5418</v>
      </c>
      <c r="B2309" t="s">
        <v>16182</v>
      </c>
      <c r="C2309" t="s">
        <v>16</v>
      </c>
      <c r="D2309" t="s">
        <v>16183</v>
      </c>
      <c r="E2309">
        <v>2961</v>
      </c>
    </row>
    <row r="2310" spans="1:5" x14ac:dyDescent="0.25">
      <c r="A2310">
        <v>5420</v>
      </c>
      <c r="B2310" t="s">
        <v>16184</v>
      </c>
      <c r="C2310" t="s">
        <v>16</v>
      </c>
      <c r="D2310" t="s">
        <v>16185</v>
      </c>
      <c r="E2310">
        <v>763</v>
      </c>
    </row>
    <row r="2311" spans="1:5" x14ac:dyDescent="0.25">
      <c r="A2311">
        <v>5421</v>
      </c>
      <c r="B2311" t="s">
        <v>16186</v>
      </c>
      <c r="C2311" t="s">
        <v>16187</v>
      </c>
      <c r="D2311" t="s">
        <v>16</v>
      </c>
      <c r="E2311">
        <v>3688</v>
      </c>
    </row>
    <row r="2312" spans="1:5" x14ac:dyDescent="0.25">
      <c r="A2312">
        <v>5422</v>
      </c>
      <c r="B2312" t="s">
        <v>16188</v>
      </c>
      <c r="C2312" t="s">
        <v>16</v>
      </c>
      <c r="D2312" t="s">
        <v>16189</v>
      </c>
      <c r="E2312">
        <v>147</v>
      </c>
    </row>
    <row r="2313" spans="1:5" x14ac:dyDescent="0.25">
      <c r="A2313">
        <v>5423</v>
      </c>
      <c r="B2313" t="s">
        <v>785</v>
      </c>
      <c r="C2313" t="s">
        <v>16</v>
      </c>
      <c r="D2313" t="s">
        <v>16</v>
      </c>
      <c r="E2313">
        <v>148</v>
      </c>
    </row>
    <row r="2314" spans="1:5" x14ac:dyDescent="0.25">
      <c r="A2314">
        <v>5424</v>
      </c>
      <c r="B2314" t="s">
        <v>874</v>
      </c>
      <c r="C2314" t="s">
        <v>16</v>
      </c>
      <c r="D2314" t="s">
        <v>16190</v>
      </c>
      <c r="E2314">
        <v>5410</v>
      </c>
    </row>
    <row r="2315" spans="1:5" x14ac:dyDescent="0.25">
      <c r="A2315">
        <v>5425</v>
      </c>
      <c r="B2315" t="s">
        <v>16191</v>
      </c>
      <c r="C2315" t="s">
        <v>16</v>
      </c>
      <c r="D2315" t="s">
        <v>16192</v>
      </c>
      <c r="E2315">
        <v>328</v>
      </c>
    </row>
    <row r="2316" spans="1:5" x14ac:dyDescent="0.25">
      <c r="A2316">
        <v>5427</v>
      </c>
      <c r="B2316" t="s">
        <v>15914</v>
      </c>
      <c r="C2316" t="s">
        <v>16</v>
      </c>
      <c r="D2316" t="s">
        <v>15915</v>
      </c>
      <c r="E2316">
        <v>5426</v>
      </c>
    </row>
    <row r="2317" spans="1:5" x14ac:dyDescent="0.25">
      <c r="A2317">
        <v>5428</v>
      </c>
      <c r="B2317" t="s">
        <v>16193</v>
      </c>
      <c r="C2317" t="s">
        <v>16</v>
      </c>
      <c r="D2317" t="s">
        <v>16194</v>
      </c>
      <c r="E2317">
        <v>1039</v>
      </c>
    </row>
    <row r="2318" spans="1:5" x14ac:dyDescent="0.25">
      <c r="A2318">
        <v>5430</v>
      </c>
      <c r="B2318" t="s">
        <v>16195</v>
      </c>
      <c r="C2318" t="s">
        <v>16</v>
      </c>
      <c r="D2318" t="s">
        <v>16196</v>
      </c>
      <c r="E2318">
        <v>5381</v>
      </c>
    </row>
    <row r="2319" spans="1:5" x14ac:dyDescent="0.25">
      <c r="A2319">
        <v>5432</v>
      </c>
      <c r="B2319" t="s">
        <v>767</v>
      </c>
      <c r="C2319" t="s">
        <v>16</v>
      </c>
      <c r="D2319" t="s">
        <v>16197</v>
      </c>
      <c r="E2319">
        <v>3931</v>
      </c>
    </row>
    <row r="2320" spans="1:5" x14ac:dyDescent="0.25">
      <c r="A2320">
        <v>5433</v>
      </c>
      <c r="B2320" t="s">
        <v>16198</v>
      </c>
      <c r="C2320" t="s">
        <v>16199</v>
      </c>
      <c r="D2320" t="s">
        <v>16200</v>
      </c>
      <c r="E2320">
        <v>454</v>
      </c>
    </row>
    <row r="2321" spans="1:5" x14ac:dyDescent="0.25">
      <c r="A2321">
        <v>5437</v>
      </c>
      <c r="B2321" t="s">
        <v>16201</v>
      </c>
      <c r="C2321" t="s">
        <v>16</v>
      </c>
      <c r="D2321" t="s">
        <v>16202</v>
      </c>
      <c r="E2321">
        <v>5436</v>
      </c>
    </row>
    <row r="2322" spans="1:5" x14ac:dyDescent="0.25">
      <c r="A2322">
        <v>5440</v>
      </c>
      <c r="B2322" t="s">
        <v>16203</v>
      </c>
      <c r="C2322" t="s">
        <v>16</v>
      </c>
      <c r="D2322" t="s">
        <v>16204</v>
      </c>
      <c r="E2322">
        <v>5439</v>
      </c>
    </row>
    <row r="2323" spans="1:5" x14ac:dyDescent="0.25">
      <c r="A2323">
        <v>5444</v>
      </c>
      <c r="B2323" t="s">
        <v>16135</v>
      </c>
      <c r="C2323" t="s">
        <v>16</v>
      </c>
      <c r="D2323" t="s">
        <v>16136</v>
      </c>
      <c r="E2323">
        <v>5443</v>
      </c>
    </row>
    <row r="2324" spans="1:5" x14ac:dyDescent="0.25">
      <c r="A2324">
        <v>5446</v>
      </c>
      <c r="B2324" t="s">
        <v>4152</v>
      </c>
      <c r="C2324" t="s">
        <v>16</v>
      </c>
      <c r="D2324" t="s">
        <v>16</v>
      </c>
      <c r="E2324">
        <v>5445</v>
      </c>
    </row>
    <row r="2325" spans="1:5" x14ac:dyDescent="0.25">
      <c r="A2325">
        <v>5447</v>
      </c>
      <c r="B2325" t="s">
        <v>16205</v>
      </c>
      <c r="C2325" t="s">
        <v>16</v>
      </c>
      <c r="D2325" t="s">
        <v>16206</v>
      </c>
      <c r="E2325">
        <v>5403</v>
      </c>
    </row>
    <row r="2326" spans="1:5" x14ac:dyDescent="0.25">
      <c r="A2326">
        <v>5449</v>
      </c>
      <c r="B2326" t="s">
        <v>16207</v>
      </c>
      <c r="C2326" t="s">
        <v>16</v>
      </c>
      <c r="D2326" t="s">
        <v>16208</v>
      </c>
      <c r="E2326">
        <v>3570</v>
      </c>
    </row>
    <row r="2327" spans="1:5" x14ac:dyDescent="0.25">
      <c r="A2327">
        <v>5451</v>
      </c>
      <c r="B2327" t="s">
        <v>1105</v>
      </c>
      <c r="C2327" t="s">
        <v>16</v>
      </c>
      <c r="D2327" t="s">
        <v>1106</v>
      </c>
      <c r="E2327">
        <v>454</v>
      </c>
    </row>
    <row r="2328" spans="1:5" x14ac:dyDescent="0.25">
      <c r="A2328">
        <v>5452</v>
      </c>
      <c r="B2328" t="s">
        <v>16209</v>
      </c>
      <c r="C2328" t="s">
        <v>16</v>
      </c>
      <c r="D2328" t="s">
        <v>16210</v>
      </c>
      <c r="E2328">
        <v>5443</v>
      </c>
    </row>
    <row r="2329" spans="1:5" x14ac:dyDescent="0.25">
      <c r="A2329">
        <v>5453</v>
      </c>
      <c r="B2329" t="s">
        <v>16211</v>
      </c>
      <c r="C2329" t="s">
        <v>16</v>
      </c>
      <c r="D2329" t="s">
        <v>16212</v>
      </c>
      <c r="E2329">
        <v>2765</v>
      </c>
    </row>
    <row r="2330" spans="1:5" x14ac:dyDescent="0.25">
      <c r="A2330">
        <v>5454</v>
      </c>
      <c r="B2330" t="s">
        <v>924</v>
      </c>
      <c r="C2330" t="s">
        <v>16213</v>
      </c>
      <c r="D2330" t="s">
        <v>16</v>
      </c>
      <c r="E2330">
        <v>299</v>
      </c>
    </row>
    <row r="2331" spans="1:5" x14ac:dyDescent="0.25">
      <c r="A2331">
        <v>5456</v>
      </c>
      <c r="B2331" t="s">
        <v>16214</v>
      </c>
      <c r="C2331" t="s">
        <v>16</v>
      </c>
      <c r="D2331" t="s">
        <v>16215</v>
      </c>
      <c r="E2331">
        <v>5455</v>
      </c>
    </row>
    <row r="2332" spans="1:5" x14ac:dyDescent="0.25">
      <c r="A2332">
        <v>5458</v>
      </c>
      <c r="B2332" t="s">
        <v>16216</v>
      </c>
      <c r="C2332" t="s">
        <v>16217</v>
      </c>
      <c r="D2332" t="s">
        <v>16</v>
      </c>
      <c r="E2332">
        <v>4070</v>
      </c>
    </row>
    <row r="2333" spans="1:5" x14ac:dyDescent="0.25">
      <c r="A2333">
        <v>5460</v>
      </c>
      <c r="B2333" t="s">
        <v>16218</v>
      </c>
      <c r="C2333" t="s">
        <v>16219</v>
      </c>
      <c r="D2333" t="s">
        <v>16</v>
      </c>
      <c r="E2333">
        <v>5459</v>
      </c>
    </row>
    <row r="2334" spans="1:5" x14ac:dyDescent="0.25">
      <c r="A2334">
        <v>5461</v>
      </c>
      <c r="B2334" t="s">
        <v>16220</v>
      </c>
      <c r="C2334" t="s">
        <v>16221</v>
      </c>
      <c r="D2334" t="s">
        <v>16</v>
      </c>
      <c r="E2334">
        <v>5459</v>
      </c>
    </row>
    <row r="2335" spans="1:5" x14ac:dyDescent="0.25">
      <c r="A2335">
        <v>5462</v>
      </c>
      <c r="B2335" t="s">
        <v>16222</v>
      </c>
      <c r="C2335" t="s">
        <v>16</v>
      </c>
      <c r="D2335" t="s">
        <v>16</v>
      </c>
      <c r="E2335">
        <v>5225</v>
      </c>
    </row>
    <row r="2336" spans="1:5" x14ac:dyDescent="0.25">
      <c r="A2336">
        <v>5463</v>
      </c>
      <c r="B2336" t="s">
        <v>16223</v>
      </c>
      <c r="C2336" t="s">
        <v>16224</v>
      </c>
      <c r="D2336" t="s">
        <v>16225</v>
      </c>
      <c r="E2336">
        <v>729</v>
      </c>
    </row>
    <row r="2337" spans="1:5" x14ac:dyDescent="0.25">
      <c r="A2337">
        <v>5464</v>
      </c>
      <c r="B2337" t="s">
        <v>16226</v>
      </c>
      <c r="C2337" t="s">
        <v>16</v>
      </c>
      <c r="D2337" t="s">
        <v>16227</v>
      </c>
      <c r="E2337">
        <v>411</v>
      </c>
    </row>
    <row r="2338" spans="1:5" x14ac:dyDescent="0.25">
      <c r="A2338">
        <v>5467</v>
      </c>
      <c r="B2338" t="s">
        <v>5574</v>
      </c>
      <c r="C2338" t="s">
        <v>16</v>
      </c>
      <c r="D2338" t="s">
        <v>16228</v>
      </c>
      <c r="E2338">
        <v>5466</v>
      </c>
    </row>
    <row r="2339" spans="1:5" x14ac:dyDescent="0.25">
      <c r="A2339">
        <v>5469</v>
      </c>
      <c r="B2339" t="s">
        <v>5574</v>
      </c>
      <c r="C2339" t="s">
        <v>16</v>
      </c>
      <c r="D2339" t="s">
        <v>16229</v>
      </c>
      <c r="E2339">
        <v>5468</v>
      </c>
    </row>
    <row r="2340" spans="1:5" x14ac:dyDescent="0.25">
      <c r="A2340">
        <v>5470</v>
      </c>
      <c r="B2340" t="s">
        <v>16230</v>
      </c>
      <c r="C2340" t="s">
        <v>16</v>
      </c>
      <c r="D2340" t="s">
        <v>16231</v>
      </c>
      <c r="E2340">
        <v>3931</v>
      </c>
    </row>
    <row r="2341" spans="1:5" x14ac:dyDescent="0.25">
      <c r="A2341">
        <v>5471</v>
      </c>
      <c r="B2341" t="s">
        <v>16232</v>
      </c>
      <c r="C2341" t="s">
        <v>16</v>
      </c>
      <c r="D2341" t="s">
        <v>15953</v>
      </c>
      <c r="E2341">
        <v>417</v>
      </c>
    </row>
    <row r="2342" spans="1:5" x14ac:dyDescent="0.25">
      <c r="A2342">
        <v>5473</v>
      </c>
      <c r="B2342" t="s">
        <v>16233</v>
      </c>
      <c r="C2342" t="s">
        <v>16</v>
      </c>
      <c r="D2342" t="s">
        <v>16234</v>
      </c>
      <c r="E2342">
        <v>5154</v>
      </c>
    </row>
    <row r="2343" spans="1:5" x14ac:dyDescent="0.25">
      <c r="A2343">
        <v>5474</v>
      </c>
      <c r="B2343" t="s">
        <v>16235</v>
      </c>
      <c r="C2343" t="s">
        <v>16</v>
      </c>
      <c r="D2343" t="s">
        <v>16236</v>
      </c>
      <c r="E2343">
        <v>438</v>
      </c>
    </row>
    <row r="2344" spans="1:5" x14ac:dyDescent="0.25">
      <c r="A2344">
        <v>5475</v>
      </c>
      <c r="B2344" t="s">
        <v>16237</v>
      </c>
      <c r="C2344" t="s">
        <v>1063</v>
      </c>
      <c r="D2344" t="s">
        <v>16</v>
      </c>
      <c r="E2344">
        <v>287</v>
      </c>
    </row>
    <row r="2345" spans="1:5" x14ac:dyDescent="0.25">
      <c r="A2345">
        <v>5476</v>
      </c>
      <c r="B2345" t="s">
        <v>16238</v>
      </c>
      <c r="C2345" t="s">
        <v>16239</v>
      </c>
      <c r="D2345" t="s">
        <v>16</v>
      </c>
      <c r="E2345">
        <v>439</v>
      </c>
    </row>
    <row r="2346" spans="1:5" x14ac:dyDescent="0.25">
      <c r="A2346">
        <v>5477</v>
      </c>
      <c r="B2346" t="s">
        <v>16240</v>
      </c>
      <c r="C2346" t="s">
        <v>16</v>
      </c>
      <c r="D2346" t="s">
        <v>16241</v>
      </c>
      <c r="E2346">
        <v>5381</v>
      </c>
    </row>
    <row r="2347" spans="1:5" x14ac:dyDescent="0.25">
      <c r="A2347">
        <v>5478</v>
      </c>
      <c r="B2347" t="s">
        <v>16242</v>
      </c>
      <c r="C2347" t="s">
        <v>16</v>
      </c>
      <c r="D2347" t="s">
        <v>16243</v>
      </c>
      <c r="E2347">
        <v>283</v>
      </c>
    </row>
    <row r="2348" spans="1:5" x14ac:dyDescent="0.25">
      <c r="A2348">
        <v>5480</v>
      </c>
      <c r="B2348" t="s">
        <v>16244</v>
      </c>
      <c r="C2348" t="s">
        <v>16</v>
      </c>
      <c r="D2348" t="s">
        <v>16031</v>
      </c>
      <c r="E2348">
        <v>5266</v>
      </c>
    </row>
    <row r="2349" spans="1:5" x14ac:dyDescent="0.25">
      <c r="A2349">
        <v>5481</v>
      </c>
      <c r="B2349" t="s">
        <v>166</v>
      </c>
      <c r="C2349" t="s">
        <v>16</v>
      </c>
      <c r="D2349" t="s">
        <v>16245</v>
      </c>
      <c r="E2349">
        <v>130</v>
      </c>
    </row>
    <row r="2350" spans="1:5" x14ac:dyDescent="0.25">
      <c r="A2350">
        <v>5483</v>
      </c>
      <c r="B2350" t="s">
        <v>16246</v>
      </c>
      <c r="C2350" t="s">
        <v>16</v>
      </c>
      <c r="D2350" t="s">
        <v>16247</v>
      </c>
      <c r="E2350">
        <v>5482</v>
      </c>
    </row>
    <row r="2351" spans="1:5" x14ac:dyDescent="0.25">
      <c r="A2351">
        <v>5484</v>
      </c>
      <c r="B2351" t="s">
        <v>16248</v>
      </c>
      <c r="C2351" t="s">
        <v>16249</v>
      </c>
      <c r="D2351" t="s">
        <v>16</v>
      </c>
      <c r="E2351">
        <v>973</v>
      </c>
    </row>
    <row r="2352" spans="1:5" x14ac:dyDescent="0.25">
      <c r="A2352">
        <v>5485</v>
      </c>
      <c r="B2352" t="s">
        <v>16250</v>
      </c>
      <c r="C2352" t="s">
        <v>16</v>
      </c>
      <c r="D2352" t="s">
        <v>16251</v>
      </c>
      <c r="E2352">
        <v>4018</v>
      </c>
    </row>
    <row r="2353" spans="1:5" x14ac:dyDescent="0.25">
      <c r="A2353">
        <v>5486</v>
      </c>
      <c r="B2353" t="s">
        <v>9747</v>
      </c>
      <c r="C2353" t="s">
        <v>16252</v>
      </c>
      <c r="D2353" t="s">
        <v>16</v>
      </c>
      <c r="E2353">
        <v>1000</v>
      </c>
    </row>
    <row r="2354" spans="1:5" x14ac:dyDescent="0.25">
      <c r="A2354">
        <v>5487</v>
      </c>
      <c r="B2354" t="s">
        <v>342</v>
      </c>
      <c r="C2354" t="s">
        <v>16</v>
      </c>
      <c r="D2354" t="s">
        <v>16</v>
      </c>
      <c r="E2354">
        <v>126</v>
      </c>
    </row>
    <row r="2355" spans="1:5" x14ac:dyDescent="0.25">
      <c r="A2355">
        <v>5489</v>
      </c>
      <c r="B2355" t="s">
        <v>16214</v>
      </c>
      <c r="C2355" t="s">
        <v>16</v>
      </c>
      <c r="D2355" t="s">
        <v>16215</v>
      </c>
      <c r="E2355">
        <v>5488</v>
      </c>
    </row>
    <row r="2356" spans="1:5" x14ac:dyDescent="0.25">
      <c r="A2356">
        <v>5490</v>
      </c>
      <c r="B2356" t="s">
        <v>16253</v>
      </c>
      <c r="C2356" t="s">
        <v>16</v>
      </c>
      <c r="D2356" t="s">
        <v>202</v>
      </c>
      <c r="E2356">
        <v>438</v>
      </c>
    </row>
    <row r="2357" spans="1:5" x14ac:dyDescent="0.25">
      <c r="A2357">
        <v>5491</v>
      </c>
      <c r="B2357" t="s">
        <v>16254</v>
      </c>
      <c r="C2357" t="s">
        <v>16</v>
      </c>
      <c r="D2357" t="s">
        <v>16255</v>
      </c>
      <c r="E2357">
        <v>820</v>
      </c>
    </row>
    <row r="2358" spans="1:5" x14ac:dyDescent="0.25">
      <c r="A2358">
        <v>5492</v>
      </c>
      <c r="B2358" t="s">
        <v>16256</v>
      </c>
      <c r="C2358" t="s">
        <v>16</v>
      </c>
      <c r="D2358" t="s">
        <v>16257</v>
      </c>
      <c r="E2358">
        <v>5347</v>
      </c>
    </row>
    <row r="2359" spans="1:5" x14ac:dyDescent="0.25">
      <c r="A2359">
        <v>5493</v>
      </c>
      <c r="B2359" t="s">
        <v>2136</v>
      </c>
      <c r="C2359" t="s">
        <v>16</v>
      </c>
      <c r="D2359" t="s">
        <v>16258</v>
      </c>
      <c r="E2359">
        <v>390</v>
      </c>
    </row>
    <row r="2360" spans="1:5" x14ac:dyDescent="0.25">
      <c r="A2360">
        <v>5495</v>
      </c>
      <c r="B2360" t="s">
        <v>16259</v>
      </c>
      <c r="C2360" t="s">
        <v>16260</v>
      </c>
      <c r="D2360" t="s">
        <v>16</v>
      </c>
      <c r="E2360">
        <v>5494</v>
      </c>
    </row>
    <row r="2361" spans="1:5" x14ac:dyDescent="0.25">
      <c r="A2361">
        <v>5497</v>
      </c>
      <c r="B2361" t="s">
        <v>16261</v>
      </c>
      <c r="C2361" t="s">
        <v>16262</v>
      </c>
      <c r="D2361" t="s">
        <v>16263</v>
      </c>
      <c r="E2361">
        <v>5496</v>
      </c>
    </row>
    <row r="2362" spans="1:5" x14ac:dyDescent="0.25">
      <c r="A2362">
        <v>5499</v>
      </c>
      <c r="B2362" t="s">
        <v>40680</v>
      </c>
      <c r="C2362" t="s">
        <v>16</v>
      </c>
      <c r="D2362" t="s">
        <v>2222</v>
      </c>
      <c r="E2362">
        <v>439</v>
      </c>
    </row>
    <row r="2363" spans="1:5" x14ac:dyDescent="0.25">
      <c r="A2363">
        <v>5500</v>
      </c>
      <c r="B2363" t="s">
        <v>16264</v>
      </c>
      <c r="C2363" t="s">
        <v>16</v>
      </c>
      <c r="D2363" t="s">
        <v>16265</v>
      </c>
      <c r="E2363">
        <v>3140</v>
      </c>
    </row>
    <row r="2364" spans="1:5" x14ac:dyDescent="0.25">
      <c r="A2364">
        <v>5501</v>
      </c>
      <c r="B2364" t="s">
        <v>16266</v>
      </c>
      <c r="C2364" t="s">
        <v>16267</v>
      </c>
      <c r="D2364" t="s">
        <v>16268</v>
      </c>
      <c r="E2364">
        <v>126</v>
      </c>
    </row>
    <row r="2365" spans="1:5" x14ac:dyDescent="0.25">
      <c r="A2365">
        <v>5502</v>
      </c>
      <c r="B2365" t="s">
        <v>16269</v>
      </c>
      <c r="C2365" t="s">
        <v>16270</v>
      </c>
      <c r="D2365" t="s">
        <v>16</v>
      </c>
      <c r="E2365">
        <v>2961</v>
      </c>
    </row>
    <row r="2366" spans="1:5" x14ac:dyDescent="0.25">
      <c r="A2366">
        <v>5503</v>
      </c>
      <c r="B2366" t="s">
        <v>16271</v>
      </c>
      <c r="C2366" t="s">
        <v>16</v>
      </c>
      <c r="D2366" t="s">
        <v>16</v>
      </c>
      <c r="E2366">
        <v>454</v>
      </c>
    </row>
    <row r="2367" spans="1:5" x14ac:dyDescent="0.25">
      <c r="A2367">
        <v>5507</v>
      </c>
      <c r="B2367" t="s">
        <v>16272</v>
      </c>
      <c r="C2367" t="s">
        <v>16</v>
      </c>
      <c r="D2367" t="s">
        <v>16273</v>
      </c>
      <c r="E2367">
        <v>4464</v>
      </c>
    </row>
    <row r="2368" spans="1:5" x14ac:dyDescent="0.25">
      <c r="A2368">
        <v>5508</v>
      </c>
      <c r="B2368" t="s">
        <v>16168</v>
      </c>
      <c r="C2368" t="s">
        <v>16</v>
      </c>
      <c r="D2368" t="s">
        <v>16274</v>
      </c>
      <c r="E2368">
        <v>5010</v>
      </c>
    </row>
    <row r="2369" spans="1:5" x14ac:dyDescent="0.25">
      <c r="A2369">
        <v>5509</v>
      </c>
      <c r="B2369" t="s">
        <v>16275</v>
      </c>
      <c r="C2369" t="s">
        <v>16276</v>
      </c>
      <c r="D2369" t="s">
        <v>16</v>
      </c>
      <c r="E2369">
        <v>729</v>
      </c>
    </row>
    <row r="2370" spans="1:5" x14ac:dyDescent="0.25">
      <c r="A2370">
        <v>5510</v>
      </c>
      <c r="B2370" t="s">
        <v>16277</v>
      </c>
      <c r="C2370" t="s">
        <v>16</v>
      </c>
      <c r="D2370" t="s">
        <v>16</v>
      </c>
      <c r="E2370">
        <v>2496</v>
      </c>
    </row>
    <row r="2371" spans="1:5" x14ac:dyDescent="0.25">
      <c r="A2371">
        <v>5512</v>
      </c>
      <c r="B2371" t="s">
        <v>15988</v>
      </c>
      <c r="C2371" t="s">
        <v>16</v>
      </c>
      <c r="D2371" t="s">
        <v>16278</v>
      </c>
      <c r="E2371">
        <v>5511</v>
      </c>
    </row>
    <row r="2372" spans="1:5" x14ac:dyDescent="0.25">
      <c r="A2372">
        <v>5519</v>
      </c>
      <c r="B2372" t="s">
        <v>16279</v>
      </c>
      <c r="C2372" t="s">
        <v>16</v>
      </c>
      <c r="D2372" t="s">
        <v>16280</v>
      </c>
      <c r="E2372">
        <v>5518</v>
      </c>
    </row>
    <row r="2373" spans="1:5" x14ac:dyDescent="0.25">
      <c r="A2373">
        <v>5522</v>
      </c>
      <c r="B2373" t="s">
        <v>16281</v>
      </c>
      <c r="C2373" t="s">
        <v>16282</v>
      </c>
      <c r="D2373" t="s">
        <v>16</v>
      </c>
      <c r="E2373">
        <v>743</v>
      </c>
    </row>
    <row r="2374" spans="1:5" x14ac:dyDescent="0.25">
      <c r="A2374">
        <v>5523</v>
      </c>
      <c r="B2374" t="s">
        <v>16283</v>
      </c>
      <c r="C2374" t="s">
        <v>16</v>
      </c>
      <c r="D2374" t="s">
        <v>16284</v>
      </c>
      <c r="E2374">
        <v>2797</v>
      </c>
    </row>
    <row r="2375" spans="1:5" x14ac:dyDescent="0.25">
      <c r="A2375">
        <v>5524</v>
      </c>
      <c r="B2375" t="s">
        <v>967</v>
      </c>
      <c r="C2375" t="s">
        <v>16</v>
      </c>
      <c r="D2375" t="s">
        <v>16</v>
      </c>
      <c r="E2375">
        <v>4905</v>
      </c>
    </row>
    <row r="2376" spans="1:5" x14ac:dyDescent="0.25">
      <c r="A2376">
        <v>5526</v>
      </c>
      <c r="B2376" t="s">
        <v>16285</v>
      </c>
      <c r="C2376" t="s">
        <v>16</v>
      </c>
      <c r="D2376" t="s">
        <v>16286</v>
      </c>
      <c r="E2376">
        <v>5525</v>
      </c>
    </row>
    <row r="2377" spans="1:5" x14ac:dyDescent="0.25">
      <c r="A2377">
        <v>5528</v>
      </c>
      <c r="B2377" t="s">
        <v>13542</v>
      </c>
      <c r="C2377" t="s">
        <v>16</v>
      </c>
      <c r="D2377" t="s">
        <v>16287</v>
      </c>
      <c r="E2377">
        <v>5527</v>
      </c>
    </row>
    <row r="2378" spans="1:5" x14ac:dyDescent="0.25">
      <c r="A2378">
        <v>5529</v>
      </c>
      <c r="B2378" t="s">
        <v>16288</v>
      </c>
      <c r="C2378" t="s">
        <v>16</v>
      </c>
      <c r="D2378" t="s">
        <v>16289</v>
      </c>
      <c r="E2378">
        <v>207</v>
      </c>
    </row>
    <row r="2379" spans="1:5" x14ac:dyDescent="0.25">
      <c r="A2379">
        <v>5531</v>
      </c>
      <c r="B2379" t="s">
        <v>16290</v>
      </c>
      <c r="C2379" t="s">
        <v>16291</v>
      </c>
      <c r="D2379" t="s">
        <v>16</v>
      </c>
      <c r="E2379">
        <v>5530</v>
      </c>
    </row>
    <row r="2380" spans="1:5" x14ac:dyDescent="0.25">
      <c r="A2380">
        <v>5532</v>
      </c>
      <c r="B2380" t="s">
        <v>16292</v>
      </c>
      <c r="C2380" t="s">
        <v>16</v>
      </c>
      <c r="D2380" t="s">
        <v>16293</v>
      </c>
      <c r="E2380">
        <v>5530</v>
      </c>
    </row>
    <row r="2381" spans="1:5" x14ac:dyDescent="0.25">
      <c r="A2381">
        <v>5533</v>
      </c>
      <c r="B2381" t="s">
        <v>16294</v>
      </c>
      <c r="C2381" t="s">
        <v>16295</v>
      </c>
      <c r="D2381" t="s">
        <v>16296</v>
      </c>
      <c r="E2381">
        <v>454</v>
      </c>
    </row>
    <row r="2382" spans="1:5" x14ac:dyDescent="0.25">
      <c r="A2382">
        <v>5534</v>
      </c>
      <c r="B2382" t="s">
        <v>16297</v>
      </c>
      <c r="C2382" t="s">
        <v>16</v>
      </c>
      <c r="D2382" t="s">
        <v>16298</v>
      </c>
      <c r="E2382">
        <v>316</v>
      </c>
    </row>
    <row r="2383" spans="1:5" x14ac:dyDescent="0.25">
      <c r="A2383">
        <v>5535</v>
      </c>
      <c r="B2383" t="s">
        <v>13450</v>
      </c>
      <c r="C2383" t="s">
        <v>16</v>
      </c>
      <c r="D2383" t="s">
        <v>16299</v>
      </c>
      <c r="E2383">
        <v>1046</v>
      </c>
    </row>
    <row r="2384" spans="1:5" x14ac:dyDescent="0.25">
      <c r="A2384">
        <v>5536</v>
      </c>
      <c r="B2384" t="s">
        <v>765</v>
      </c>
      <c r="C2384" t="s">
        <v>16</v>
      </c>
      <c r="D2384" t="s">
        <v>16300</v>
      </c>
      <c r="E2384">
        <v>417</v>
      </c>
    </row>
    <row r="2385" spans="1:5" x14ac:dyDescent="0.25">
      <c r="A2385">
        <v>5537</v>
      </c>
      <c r="B2385" t="s">
        <v>16301</v>
      </c>
      <c r="C2385" t="s">
        <v>16</v>
      </c>
      <c r="D2385" t="s">
        <v>16302</v>
      </c>
      <c r="E2385">
        <v>5325</v>
      </c>
    </row>
    <row r="2386" spans="1:5" x14ac:dyDescent="0.25">
      <c r="A2386">
        <v>5539</v>
      </c>
      <c r="B2386" t="s">
        <v>16303</v>
      </c>
      <c r="C2386" t="s">
        <v>16</v>
      </c>
      <c r="D2386" t="s">
        <v>16304</v>
      </c>
      <c r="E2386">
        <v>5538</v>
      </c>
    </row>
    <row r="2387" spans="1:5" x14ac:dyDescent="0.25">
      <c r="A2387">
        <v>5540</v>
      </c>
      <c r="B2387" t="s">
        <v>16305</v>
      </c>
      <c r="C2387" t="s">
        <v>16306</v>
      </c>
      <c r="D2387" t="s">
        <v>16</v>
      </c>
      <c r="E2387">
        <v>5515</v>
      </c>
    </row>
    <row r="2388" spans="1:5" x14ac:dyDescent="0.25">
      <c r="A2388">
        <v>5541</v>
      </c>
      <c r="B2388" t="s">
        <v>16307</v>
      </c>
      <c r="C2388" t="s">
        <v>16</v>
      </c>
      <c r="D2388" t="s">
        <v>16308</v>
      </c>
      <c r="E2388">
        <v>4109</v>
      </c>
    </row>
    <row r="2389" spans="1:5" x14ac:dyDescent="0.25">
      <c r="A2389">
        <v>5543</v>
      </c>
      <c r="B2389" t="s">
        <v>16309</v>
      </c>
      <c r="C2389" t="s">
        <v>16</v>
      </c>
      <c r="D2389" t="s">
        <v>16310</v>
      </c>
      <c r="E2389">
        <v>5159</v>
      </c>
    </row>
    <row r="2390" spans="1:5" x14ac:dyDescent="0.25">
      <c r="A2390">
        <v>5545</v>
      </c>
      <c r="B2390" t="s">
        <v>16311</v>
      </c>
      <c r="C2390" t="s">
        <v>16</v>
      </c>
      <c r="D2390" t="s">
        <v>16312</v>
      </c>
      <c r="E2390">
        <v>5544</v>
      </c>
    </row>
    <row r="2391" spans="1:5" x14ac:dyDescent="0.25">
      <c r="A2391">
        <v>5547</v>
      </c>
      <c r="B2391" t="s">
        <v>16313</v>
      </c>
      <c r="C2391" t="s">
        <v>16</v>
      </c>
      <c r="D2391" t="s">
        <v>16314</v>
      </c>
      <c r="E2391">
        <v>134</v>
      </c>
    </row>
    <row r="2392" spans="1:5" x14ac:dyDescent="0.25">
      <c r="A2392">
        <v>5549</v>
      </c>
      <c r="B2392" t="s">
        <v>16315</v>
      </c>
      <c r="C2392" t="s">
        <v>42389</v>
      </c>
      <c r="D2392" t="s">
        <v>16</v>
      </c>
      <c r="E2392">
        <v>5548</v>
      </c>
    </row>
    <row r="2393" spans="1:5" x14ac:dyDescent="0.25">
      <c r="A2393">
        <v>5551</v>
      </c>
      <c r="B2393" t="s">
        <v>13338</v>
      </c>
      <c r="C2393" t="s">
        <v>16</v>
      </c>
      <c r="D2393" t="s">
        <v>13339</v>
      </c>
      <c r="E2393">
        <v>5550</v>
      </c>
    </row>
    <row r="2394" spans="1:5" x14ac:dyDescent="0.25">
      <c r="A2394">
        <v>5552</v>
      </c>
      <c r="B2394" t="s">
        <v>16316</v>
      </c>
      <c r="C2394" t="s">
        <v>16</v>
      </c>
      <c r="D2394" t="s">
        <v>16317</v>
      </c>
      <c r="E2394">
        <v>4212</v>
      </c>
    </row>
    <row r="2395" spans="1:5" x14ac:dyDescent="0.25">
      <c r="A2395">
        <v>5554</v>
      </c>
      <c r="B2395" t="s">
        <v>16318</v>
      </c>
      <c r="C2395" t="s">
        <v>16319</v>
      </c>
      <c r="D2395" t="s">
        <v>16320</v>
      </c>
      <c r="E2395">
        <v>126</v>
      </c>
    </row>
    <row r="2396" spans="1:5" x14ac:dyDescent="0.25">
      <c r="A2396">
        <v>5556</v>
      </c>
      <c r="B2396" t="s">
        <v>16321</v>
      </c>
      <c r="C2396" t="s">
        <v>16</v>
      </c>
      <c r="D2396" t="s">
        <v>9992</v>
      </c>
      <c r="E2396">
        <v>3647</v>
      </c>
    </row>
    <row r="2397" spans="1:5" x14ac:dyDescent="0.25">
      <c r="A2397">
        <v>5558</v>
      </c>
      <c r="B2397" t="s">
        <v>16322</v>
      </c>
      <c r="C2397" t="s">
        <v>16</v>
      </c>
      <c r="D2397" t="s">
        <v>16</v>
      </c>
      <c r="E2397">
        <v>5557</v>
      </c>
    </row>
    <row r="2398" spans="1:5" x14ac:dyDescent="0.25">
      <c r="A2398">
        <v>5559</v>
      </c>
      <c r="B2398" t="s">
        <v>16191</v>
      </c>
      <c r="C2398" t="s">
        <v>16</v>
      </c>
      <c r="D2398" t="s">
        <v>16192</v>
      </c>
      <c r="E2398">
        <v>5557</v>
      </c>
    </row>
    <row r="2399" spans="1:5" x14ac:dyDescent="0.25">
      <c r="A2399">
        <v>5561</v>
      </c>
      <c r="B2399" t="s">
        <v>16323</v>
      </c>
      <c r="C2399" t="s">
        <v>16</v>
      </c>
      <c r="D2399" t="s">
        <v>16324</v>
      </c>
      <c r="E2399">
        <v>5560</v>
      </c>
    </row>
    <row r="2400" spans="1:5" x14ac:dyDescent="0.25">
      <c r="A2400">
        <v>5563</v>
      </c>
      <c r="B2400" t="s">
        <v>6583</v>
      </c>
      <c r="C2400" t="s">
        <v>16</v>
      </c>
      <c r="D2400" t="s">
        <v>16325</v>
      </c>
      <c r="E2400">
        <v>5562</v>
      </c>
    </row>
    <row r="2401" spans="1:5" x14ac:dyDescent="0.25">
      <c r="A2401">
        <v>5565</v>
      </c>
      <c r="B2401" t="s">
        <v>16326</v>
      </c>
      <c r="C2401" t="s">
        <v>16327</v>
      </c>
      <c r="D2401" t="s">
        <v>16328</v>
      </c>
      <c r="E2401">
        <v>5564</v>
      </c>
    </row>
    <row r="2402" spans="1:5" x14ac:dyDescent="0.25">
      <c r="A2402">
        <v>5566</v>
      </c>
      <c r="B2402" t="s">
        <v>16329</v>
      </c>
      <c r="C2402" t="s">
        <v>16</v>
      </c>
      <c r="D2402" t="s">
        <v>16330</v>
      </c>
      <c r="E2402">
        <v>417</v>
      </c>
    </row>
    <row r="2403" spans="1:5" x14ac:dyDescent="0.25">
      <c r="A2403">
        <v>5567</v>
      </c>
      <c r="B2403" t="s">
        <v>16331</v>
      </c>
      <c r="C2403" t="s">
        <v>16332</v>
      </c>
      <c r="D2403" t="s">
        <v>16333</v>
      </c>
      <c r="E2403">
        <v>454</v>
      </c>
    </row>
    <row r="2404" spans="1:5" x14ac:dyDescent="0.25">
      <c r="A2404">
        <v>5568</v>
      </c>
      <c r="B2404" t="s">
        <v>16334</v>
      </c>
      <c r="C2404" t="s">
        <v>16</v>
      </c>
      <c r="D2404" t="s">
        <v>16</v>
      </c>
      <c r="E2404">
        <v>3980</v>
      </c>
    </row>
    <row r="2405" spans="1:5" x14ac:dyDescent="0.25">
      <c r="A2405">
        <v>5570</v>
      </c>
      <c r="B2405" t="s">
        <v>16335</v>
      </c>
      <c r="C2405" t="s">
        <v>16336</v>
      </c>
      <c r="D2405" t="s">
        <v>16</v>
      </c>
      <c r="E2405">
        <v>5569</v>
      </c>
    </row>
    <row r="2406" spans="1:5" x14ac:dyDescent="0.25">
      <c r="A2406">
        <v>5571</v>
      </c>
      <c r="B2406" t="s">
        <v>13571</v>
      </c>
      <c r="C2406" t="s">
        <v>16</v>
      </c>
      <c r="D2406" t="s">
        <v>16</v>
      </c>
      <c r="E2406">
        <v>454</v>
      </c>
    </row>
    <row r="2407" spans="1:5" x14ac:dyDescent="0.25">
      <c r="A2407">
        <v>5572</v>
      </c>
      <c r="B2407" t="s">
        <v>13161</v>
      </c>
      <c r="C2407" t="s">
        <v>13162</v>
      </c>
      <c r="D2407" t="s">
        <v>13163</v>
      </c>
      <c r="E2407">
        <v>752</v>
      </c>
    </row>
    <row r="2408" spans="1:5" x14ac:dyDescent="0.25">
      <c r="A2408">
        <v>5573</v>
      </c>
      <c r="B2408" t="s">
        <v>16337</v>
      </c>
      <c r="C2408" t="s">
        <v>16</v>
      </c>
      <c r="D2408" t="s">
        <v>16338</v>
      </c>
      <c r="E2408">
        <v>201</v>
      </c>
    </row>
    <row r="2409" spans="1:5" x14ac:dyDescent="0.25">
      <c r="A2409">
        <v>5577</v>
      </c>
      <c r="B2409" t="s">
        <v>16339</v>
      </c>
      <c r="C2409" t="s">
        <v>16340</v>
      </c>
      <c r="D2409" t="s">
        <v>16</v>
      </c>
      <c r="E2409">
        <v>5576</v>
      </c>
    </row>
    <row r="2410" spans="1:5" x14ac:dyDescent="0.25">
      <c r="A2410">
        <v>5578</v>
      </c>
      <c r="B2410" t="s">
        <v>16341</v>
      </c>
      <c r="C2410" t="s">
        <v>16</v>
      </c>
      <c r="D2410" t="s">
        <v>16342</v>
      </c>
      <c r="E2410">
        <v>664</v>
      </c>
    </row>
    <row r="2411" spans="1:5" x14ac:dyDescent="0.25">
      <c r="A2411">
        <v>5579</v>
      </c>
      <c r="B2411" t="s">
        <v>16343</v>
      </c>
      <c r="C2411" t="s">
        <v>16</v>
      </c>
      <c r="D2411" t="s">
        <v>16344</v>
      </c>
      <c r="E2411">
        <v>5525</v>
      </c>
    </row>
    <row r="2412" spans="1:5" x14ac:dyDescent="0.25">
      <c r="A2412">
        <v>5580</v>
      </c>
      <c r="B2412" t="s">
        <v>16345</v>
      </c>
      <c r="C2412" t="s">
        <v>16</v>
      </c>
      <c r="D2412" t="s">
        <v>16346</v>
      </c>
      <c r="E2412">
        <v>201</v>
      </c>
    </row>
    <row r="2413" spans="1:5" x14ac:dyDescent="0.25">
      <c r="A2413">
        <v>5583</v>
      </c>
      <c r="B2413" t="s">
        <v>16246</v>
      </c>
      <c r="C2413" t="s">
        <v>16</v>
      </c>
      <c r="D2413" t="s">
        <v>16247</v>
      </c>
      <c r="E2413">
        <v>5581</v>
      </c>
    </row>
    <row r="2414" spans="1:5" x14ac:dyDescent="0.25">
      <c r="A2414">
        <v>5585</v>
      </c>
      <c r="B2414" t="s">
        <v>16347</v>
      </c>
      <c r="C2414" t="s">
        <v>16</v>
      </c>
      <c r="D2414" t="s">
        <v>16348</v>
      </c>
      <c r="E2414">
        <v>5584</v>
      </c>
    </row>
    <row r="2415" spans="1:5" x14ac:dyDescent="0.25">
      <c r="A2415">
        <v>5587</v>
      </c>
      <c r="B2415" t="s">
        <v>16347</v>
      </c>
      <c r="C2415" t="s">
        <v>16</v>
      </c>
      <c r="D2415" t="s">
        <v>16349</v>
      </c>
      <c r="E2415">
        <v>5586</v>
      </c>
    </row>
    <row r="2416" spans="1:5" x14ac:dyDescent="0.25">
      <c r="A2416">
        <v>5588</v>
      </c>
      <c r="B2416" t="s">
        <v>16350</v>
      </c>
      <c r="C2416" t="s">
        <v>16</v>
      </c>
      <c r="D2416" t="s">
        <v>16351</v>
      </c>
      <c r="E2416">
        <v>4212</v>
      </c>
    </row>
    <row r="2417" spans="1:5" x14ac:dyDescent="0.25">
      <c r="A2417">
        <v>5590</v>
      </c>
      <c r="B2417" t="s">
        <v>16352</v>
      </c>
      <c r="C2417" t="s">
        <v>16</v>
      </c>
      <c r="D2417" t="s">
        <v>16353</v>
      </c>
      <c r="E2417">
        <v>5589</v>
      </c>
    </row>
    <row r="2418" spans="1:5" x14ac:dyDescent="0.25">
      <c r="A2418">
        <v>5591</v>
      </c>
      <c r="B2418" t="s">
        <v>16323</v>
      </c>
      <c r="C2418" t="s">
        <v>16</v>
      </c>
      <c r="D2418" t="s">
        <v>16324</v>
      </c>
      <c r="E2418">
        <v>3466</v>
      </c>
    </row>
    <row r="2419" spans="1:5" x14ac:dyDescent="0.25">
      <c r="A2419">
        <v>5593</v>
      </c>
      <c r="B2419" t="s">
        <v>15912</v>
      </c>
      <c r="C2419" t="s">
        <v>15913</v>
      </c>
      <c r="D2419" t="s">
        <v>16</v>
      </c>
      <c r="E2419">
        <v>5592</v>
      </c>
    </row>
    <row r="2420" spans="1:5" x14ac:dyDescent="0.25">
      <c r="A2420">
        <v>5595</v>
      </c>
      <c r="B2420" t="s">
        <v>16354</v>
      </c>
      <c r="C2420" t="s">
        <v>16</v>
      </c>
      <c r="D2420" t="s">
        <v>15906</v>
      </c>
      <c r="E2420">
        <v>147</v>
      </c>
    </row>
    <row r="2421" spans="1:5" x14ac:dyDescent="0.25">
      <c r="A2421">
        <v>5597</v>
      </c>
      <c r="B2421" t="s">
        <v>16355</v>
      </c>
      <c r="C2421" t="s">
        <v>16356</v>
      </c>
      <c r="D2421" t="s">
        <v>16</v>
      </c>
      <c r="E2421">
        <v>5596</v>
      </c>
    </row>
    <row r="2422" spans="1:5" x14ac:dyDescent="0.25">
      <c r="A2422">
        <v>5598</v>
      </c>
      <c r="B2422" t="s">
        <v>16357</v>
      </c>
      <c r="C2422" t="s">
        <v>7650</v>
      </c>
      <c r="D2422" t="s">
        <v>16</v>
      </c>
      <c r="E2422">
        <v>2233</v>
      </c>
    </row>
    <row r="2423" spans="1:5" x14ac:dyDescent="0.25">
      <c r="A2423">
        <v>5600</v>
      </c>
      <c r="B2423" t="s">
        <v>16358</v>
      </c>
      <c r="C2423" t="s">
        <v>16</v>
      </c>
      <c r="D2423" t="s">
        <v>16359</v>
      </c>
      <c r="E2423">
        <v>3140</v>
      </c>
    </row>
    <row r="2424" spans="1:5" x14ac:dyDescent="0.25">
      <c r="A2424">
        <v>5602</v>
      </c>
      <c r="B2424" t="s">
        <v>9940</v>
      </c>
      <c r="C2424" t="s">
        <v>16360</v>
      </c>
      <c r="D2424" t="s">
        <v>16</v>
      </c>
      <c r="E2424">
        <v>390</v>
      </c>
    </row>
    <row r="2425" spans="1:5" x14ac:dyDescent="0.25">
      <c r="A2425">
        <v>5604</v>
      </c>
      <c r="B2425" t="s">
        <v>13717</v>
      </c>
      <c r="C2425" t="s">
        <v>16</v>
      </c>
      <c r="D2425" t="s">
        <v>16361</v>
      </c>
      <c r="E2425">
        <v>5603</v>
      </c>
    </row>
    <row r="2426" spans="1:5" x14ac:dyDescent="0.25">
      <c r="A2426">
        <v>5605</v>
      </c>
      <c r="B2426" t="s">
        <v>16362</v>
      </c>
      <c r="C2426" t="s">
        <v>16</v>
      </c>
      <c r="D2426" t="s">
        <v>16363</v>
      </c>
      <c r="E2426">
        <v>5381</v>
      </c>
    </row>
    <row r="2427" spans="1:5" x14ac:dyDescent="0.25">
      <c r="A2427">
        <v>5606</v>
      </c>
      <c r="B2427" t="s">
        <v>40681</v>
      </c>
      <c r="C2427" t="s">
        <v>16</v>
      </c>
      <c r="D2427" t="s">
        <v>16364</v>
      </c>
      <c r="E2427">
        <v>137</v>
      </c>
    </row>
    <row r="2428" spans="1:5" x14ac:dyDescent="0.25">
      <c r="A2428">
        <v>5608</v>
      </c>
      <c r="B2428" t="s">
        <v>16365</v>
      </c>
      <c r="C2428" t="s">
        <v>16</v>
      </c>
      <c r="D2428" t="s">
        <v>16366</v>
      </c>
      <c r="E2428">
        <v>4087</v>
      </c>
    </row>
    <row r="2429" spans="1:5" x14ac:dyDescent="0.25">
      <c r="A2429">
        <v>5609</v>
      </c>
      <c r="B2429" t="s">
        <v>16367</v>
      </c>
      <c r="C2429" t="s">
        <v>16368</v>
      </c>
      <c r="D2429" t="s">
        <v>16</v>
      </c>
      <c r="E2429">
        <v>257</v>
      </c>
    </row>
    <row r="2430" spans="1:5" x14ac:dyDescent="0.25">
      <c r="A2430">
        <v>5610</v>
      </c>
      <c r="B2430" t="s">
        <v>16369</v>
      </c>
      <c r="C2430" t="s">
        <v>16</v>
      </c>
      <c r="D2430" t="s">
        <v>16370</v>
      </c>
      <c r="E2430">
        <v>4109</v>
      </c>
    </row>
    <row r="2431" spans="1:5" x14ac:dyDescent="0.25">
      <c r="A2431">
        <v>5614</v>
      </c>
      <c r="B2431" t="s">
        <v>16371</v>
      </c>
      <c r="C2431" t="s">
        <v>16</v>
      </c>
      <c r="D2431" t="s">
        <v>16372</v>
      </c>
      <c r="E2431">
        <v>295</v>
      </c>
    </row>
    <row r="2432" spans="1:5" x14ac:dyDescent="0.25">
      <c r="A2432">
        <v>5615</v>
      </c>
      <c r="B2432" t="s">
        <v>686</v>
      </c>
      <c r="C2432" t="s">
        <v>16</v>
      </c>
      <c r="D2432" t="s">
        <v>16</v>
      </c>
      <c r="E2432">
        <v>3017</v>
      </c>
    </row>
    <row r="2433" spans="1:5" x14ac:dyDescent="0.25">
      <c r="A2433">
        <v>5617</v>
      </c>
      <c r="B2433" t="s">
        <v>16373</v>
      </c>
      <c r="C2433" t="s">
        <v>16</v>
      </c>
      <c r="D2433" t="s">
        <v>16374</v>
      </c>
      <c r="E2433">
        <v>2073</v>
      </c>
    </row>
    <row r="2434" spans="1:5" x14ac:dyDescent="0.25">
      <c r="A2434">
        <v>5620</v>
      </c>
      <c r="B2434" t="s">
        <v>16375</v>
      </c>
      <c r="C2434" t="s">
        <v>16</v>
      </c>
      <c r="D2434" t="s">
        <v>16376</v>
      </c>
      <c r="E2434">
        <v>5619</v>
      </c>
    </row>
    <row r="2435" spans="1:5" x14ac:dyDescent="0.25">
      <c r="A2435">
        <v>5623</v>
      </c>
      <c r="B2435" t="s">
        <v>16377</v>
      </c>
      <c r="C2435" t="s">
        <v>16</v>
      </c>
      <c r="D2435" t="s">
        <v>16</v>
      </c>
      <c r="E2435">
        <v>5622</v>
      </c>
    </row>
    <row r="2436" spans="1:5" x14ac:dyDescent="0.25">
      <c r="A2436">
        <v>5625</v>
      </c>
      <c r="B2436" t="s">
        <v>16378</v>
      </c>
      <c r="C2436" t="s">
        <v>16</v>
      </c>
      <c r="D2436" t="s">
        <v>16379</v>
      </c>
      <c r="E2436">
        <v>5624</v>
      </c>
    </row>
    <row r="2437" spans="1:5" x14ac:dyDescent="0.25">
      <c r="A2437">
        <v>5626</v>
      </c>
      <c r="B2437" t="s">
        <v>16380</v>
      </c>
      <c r="C2437" t="s">
        <v>16</v>
      </c>
      <c r="D2437" t="s">
        <v>16381</v>
      </c>
      <c r="E2437">
        <v>3676</v>
      </c>
    </row>
    <row r="2438" spans="1:5" x14ac:dyDescent="0.25">
      <c r="A2438">
        <v>5627</v>
      </c>
      <c r="B2438" t="s">
        <v>16382</v>
      </c>
      <c r="C2438" t="s">
        <v>16</v>
      </c>
      <c r="D2438" t="s">
        <v>16383</v>
      </c>
      <c r="E2438">
        <v>5001</v>
      </c>
    </row>
    <row r="2439" spans="1:5" x14ac:dyDescent="0.25">
      <c r="A2439">
        <v>5628</v>
      </c>
      <c r="B2439" t="s">
        <v>16384</v>
      </c>
      <c r="C2439" t="s">
        <v>16</v>
      </c>
      <c r="D2439" t="s">
        <v>16385</v>
      </c>
      <c r="E2439">
        <v>2073</v>
      </c>
    </row>
    <row r="2440" spans="1:5" x14ac:dyDescent="0.25">
      <c r="A2440">
        <v>5629</v>
      </c>
      <c r="B2440" t="s">
        <v>16386</v>
      </c>
      <c r="C2440" t="s">
        <v>16</v>
      </c>
      <c r="D2440" t="s">
        <v>16387</v>
      </c>
      <c r="E2440">
        <v>3938</v>
      </c>
    </row>
    <row r="2441" spans="1:5" x14ac:dyDescent="0.25">
      <c r="A2441">
        <v>5630</v>
      </c>
      <c r="B2441" t="s">
        <v>16386</v>
      </c>
      <c r="C2441" t="s">
        <v>16</v>
      </c>
      <c r="D2441" t="s">
        <v>16387</v>
      </c>
      <c r="E2441">
        <v>168</v>
      </c>
    </row>
    <row r="2442" spans="1:5" x14ac:dyDescent="0.25">
      <c r="A2442">
        <v>5635</v>
      </c>
      <c r="B2442" t="s">
        <v>16388</v>
      </c>
      <c r="C2442" t="s">
        <v>16389</v>
      </c>
      <c r="D2442" t="s">
        <v>16</v>
      </c>
      <c r="E2442">
        <v>5633</v>
      </c>
    </row>
    <row r="2443" spans="1:5" x14ac:dyDescent="0.25">
      <c r="A2443">
        <v>5637</v>
      </c>
      <c r="B2443" t="s">
        <v>10205</v>
      </c>
      <c r="C2443" t="s">
        <v>42390</v>
      </c>
      <c r="D2443" t="s">
        <v>16</v>
      </c>
      <c r="E2443">
        <v>299</v>
      </c>
    </row>
    <row r="2444" spans="1:5" x14ac:dyDescent="0.25">
      <c r="A2444">
        <v>5638</v>
      </c>
      <c r="B2444" t="s">
        <v>16235</v>
      </c>
      <c r="C2444" t="s">
        <v>16</v>
      </c>
      <c r="D2444" t="s">
        <v>16236</v>
      </c>
      <c r="E2444">
        <v>447</v>
      </c>
    </row>
    <row r="2445" spans="1:5" x14ac:dyDescent="0.25">
      <c r="A2445">
        <v>5640</v>
      </c>
      <c r="B2445" t="s">
        <v>522</v>
      </c>
      <c r="C2445" t="s">
        <v>16</v>
      </c>
      <c r="D2445" t="s">
        <v>16390</v>
      </c>
      <c r="E2445">
        <v>5639</v>
      </c>
    </row>
    <row r="2446" spans="1:5" x14ac:dyDescent="0.25">
      <c r="A2446">
        <v>5641</v>
      </c>
      <c r="B2446" t="s">
        <v>16391</v>
      </c>
      <c r="C2446" t="s">
        <v>16</v>
      </c>
      <c r="D2446" t="s">
        <v>16392</v>
      </c>
      <c r="E2446">
        <v>5639</v>
      </c>
    </row>
    <row r="2447" spans="1:5" x14ac:dyDescent="0.25">
      <c r="A2447">
        <v>5642</v>
      </c>
      <c r="B2447" t="s">
        <v>16393</v>
      </c>
      <c r="C2447" t="s">
        <v>16</v>
      </c>
      <c r="D2447" t="s">
        <v>16394</v>
      </c>
      <c r="E2447">
        <v>454</v>
      </c>
    </row>
    <row r="2448" spans="1:5" x14ac:dyDescent="0.25">
      <c r="A2448">
        <v>5643</v>
      </c>
      <c r="B2448" t="s">
        <v>16395</v>
      </c>
      <c r="C2448" t="s">
        <v>16</v>
      </c>
      <c r="D2448" t="s">
        <v>16396</v>
      </c>
      <c r="E2448">
        <v>3676</v>
      </c>
    </row>
    <row r="2449" spans="1:5" x14ac:dyDescent="0.25">
      <c r="A2449">
        <v>5645</v>
      </c>
      <c r="B2449" t="s">
        <v>16397</v>
      </c>
      <c r="C2449" t="s">
        <v>16</v>
      </c>
      <c r="D2449" t="s">
        <v>16398</v>
      </c>
      <c r="E2449">
        <v>5426</v>
      </c>
    </row>
    <row r="2450" spans="1:5" x14ac:dyDescent="0.25">
      <c r="A2450">
        <v>5646</v>
      </c>
      <c r="B2450" t="s">
        <v>16399</v>
      </c>
      <c r="C2450" t="s">
        <v>16400</v>
      </c>
      <c r="D2450" t="s">
        <v>16401</v>
      </c>
      <c r="E2450">
        <v>3859</v>
      </c>
    </row>
    <row r="2451" spans="1:5" x14ac:dyDescent="0.25">
      <c r="A2451">
        <v>5650</v>
      </c>
      <c r="B2451" t="s">
        <v>6972</v>
      </c>
      <c r="C2451" t="s">
        <v>16</v>
      </c>
      <c r="D2451" t="s">
        <v>16402</v>
      </c>
      <c r="E2451">
        <v>5649</v>
      </c>
    </row>
    <row r="2452" spans="1:5" x14ac:dyDescent="0.25">
      <c r="A2452">
        <v>5651</v>
      </c>
      <c r="B2452" t="s">
        <v>16403</v>
      </c>
      <c r="C2452" t="s">
        <v>16</v>
      </c>
      <c r="D2452" t="s">
        <v>10092</v>
      </c>
      <c r="E2452">
        <v>4196</v>
      </c>
    </row>
    <row r="2453" spans="1:5" x14ac:dyDescent="0.25">
      <c r="A2453">
        <v>5653</v>
      </c>
      <c r="B2453" t="s">
        <v>161</v>
      </c>
      <c r="C2453" t="s">
        <v>16</v>
      </c>
      <c r="D2453" t="s">
        <v>16404</v>
      </c>
      <c r="E2453">
        <v>5652</v>
      </c>
    </row>
    <row r="2454" spans="1:5" x14ac:dyDescent="0.25">
      <c r="A2454">
        <v>5657</v>
      </c>
      <c r="B2454" t="s">
        <v>16405</v>
      </c>
      <c r="C2454" t="s">
        <v>16</v>
      </c>
      <c r="D2454" t="s">
        <v>16406</v>
      </c>
      <c r="E2454">
        <v>5656</v>
      </c>
    </row>
    <row r="2455" spans="1:5" x14ac:dyDescent="0.25">
      <c r="A2455">
        <v>5658</v>
      </c>
      <c r="B2455" t="s">
        <v>16407</v>
      </c>
      <c r="C2455" t="s">
        <v>16</v>
      </c>
      <c r="D2455" t="s">
        <v>16408</v>
      </c>
      <c r="E2455">
        <v>5443</v>
      </c>
    </row>
    <row r="2456" spans="1:5" x14ac:dyDescent="0.25">
      <c r="A2456">
        <v>5659</v>
      </c>
      <c r="B2456" t="s">
        <v>16409</v>
      </c>
      <c r="C2456" t="s">
        <v>16</v>
      </c>
      <c r="D2456" t="s">
        <v>16410</v>
      </c>
      <c r="E2456">
        <v>5654</v>
      </c>
    </row>
    <row r="2457" spans="1:5" x14ac:dyDescent="0.25">
      <c r="A2457">
        <v>5662</v>
      </c>
      <c r="B2457" t="s">
        <v>16411</v>
      </c>
      <c r="C2457" t="s">
        <v>16033</v>
      </c>
      <c r="D2457" t="s">
        <v>16</v>
      </c>
      <c r="E2457">
        <v>439</v>
      </c>
    </row>
    <row r="2458" spans="1:5" x14ac:dyDescent="0.25">
      <c r="A2458">
        <v>5663</v>
      </c>
      <c r="B2458" t="s">
        <v>16412</v>
      </c>
      <c r="C2458" t="s">
        <v>16413</v>
      </c>
      <c r="D2458" t="s">
        <v>16</v>
      </c>
      <c r="E2458">
        <v>439</v>
      </c>
    </row>
    <row r="2459" spans="1:5" x14ac:dyDescent="0.25">
      <c r="A2459">
        <v>5664</v>
      </c>
      <c r="B2459" t="s">
        <v>16414</v>
      </c>
      <c r="C2459" t="s">
        <v>16</v>
      </c>
      <c r="D2459" t="s">
        <v>16415</v>
      </c>
      <c r="E2459">
        <v>137</v>
      </c>
    </row>
    <row r="2460" spans="1:5" x14ac:dyDescent="0.25">
      <c r="A2460">
        <v>5665</v>
      </c>
      <c r="B2460" t="s">
        <v>16416</v>
      </c>
      <c r="C2460" t="s">
        <v>16417</v>
      </c>
      <c r="D2460" t="s">
        <v>16418</v>
      </c>
      <c r="E2460">
        <v>4727</v>
      </c>
    </row>
    <row r="2461" spans="1:5" x14ac:dyDescent="0.25">
      <c r="A2461">
        <v>5666</v>
      </c>
      <c r="B2461" t="s">
        <v>16054</v>
      </c>
      <c r="C2461" t="s">
        <v>16</v>
      </c>
      <c r="D2461" t="s">
        <v>16419</v>
      </c>
      <c r="E2461">
        <v>4911</v>
      </c>
    </row>
    <row r="2462" spans="1:5" x14ac:dyDescent="0.25">
      <c r="A2462">
        <v>5667</v>
      </c>
      <c r="B2462" t="s">
        <v>16420</v>
      </c>
      <c r="C2462" t="s">
        <v>16</v>
      </c>
      <c r="D2462" t="s">
        <v>16</v>
      </c>
      <c r="E2462">
        <v>4911</v>
      </c>
    </row>
    <row r="2463" spans="1:5" x14ac:dyDescent="0.25">
      <c r="A2463">
        <v>5670</v>
      </c>
      <c r="B2463" t="s">
        <v>16421</v>
      </c>
      <c r="C2463" t="s">
        <v>16</v>
      </c>
      <c r="D2463" t="s">
        <v>16422</v>
      </c>
      <c r="E2463">
        <v>5668</v>
      </c>
    </row>
    <row r="2464" spans="1:5" x14ac:dyDescent="0.25">
      <c r="A2464">
        <v>5673</v>
      </c>
      <c r="B2464" t="s">
        <v>10091</v>
      </c>
      <c r="C2464" t="s">
        <v>16</v>
      </c>
      <c r="D2464" t="s">
        <v>16423</v>
      </c>
      <c r="E2464">
        <v>5672</v>
      </c>
    </row>
    <row r="2465" spans="1:5" x14ac:dyDescent="0.25">
      <c r="A2465">
        <v>5675</v>
      </c>
      <c r="B2465" t="s">
        <v>16424</v>
      </c>
      <c r="C2465" t="s">
        <v>16</v>
      </c>
      <c r="D2465" t="s">
        <v>16425</v>
      </c>
      <c r="E2465">
        <v>5674</v>
      </c>
    </row>
    <row r="2466" spans="1:5" x14ac:dyDescent="0.25">
      <c r="A2466">
        <v>5680</v>
      </c>
      <c r="B2466" t="s">
        <v>9818</v>
      </c>
      <c r="C2466" t="s">
        <v>16</v>
      </c>
      <c r="D2466" t="s">
        <v>16426</v>
      </c>
      <c r="E2466">
        <v>5679</v>
      </c>
    </row>
    <row r="2467" spans="1:5" x14ac:dyDescent="0.25">
      <c r="A2467">
        <v>5681</v>
      </c>
      <c r="B2467" t="s">
        <v>16427</v>
      </c>
      <c r="C2467" t="s">
        <v>16</v>
      </c>
      <c r="D2467" t="s">
        <v>16</v>
      </c>
      <c r="E2467">
        <v>454</v>
      </c>
    </row>
    <row r="2468" spans="1:5" x14ac:dyDescent="0.25">
      <c r="A2468">
        <v>5684</v>
      </c>
      <c r="B2468" t="s">
        <v>16428</v>
      </c>
      <c r="C2468" t="s">
        <v>16429</v>
      </c>
      <c r="D2468" t="s">
        <v>16</v>
      </c>
      <c r="E2468">
        <v>454</v>
      </c>
    </row>
    <row r="2469" spans="1:5" x14ac:dyDescent="0.25">
      <c r="A2469">
        <v>5685</v>
      </c>
      <c r="B2469" t="s">
        <v>16430</v>
      </c>
      <c r="C2469" t="s">
        <v>16</v>
      </c>
      <c r="D2469" t="s">
        <v>16431</v>
      </c>
      <c r="E2469">
        <v>454</v>
      </c>
    </row>
    <row r="2470" spans="1:5" x14ac:dyDescent="0.25">
      <c r="A2470">
        <v>5686</v>
      </c>
      <c r="B2470" t="s">
        <v>16432</v>
      </c>
      <c r="C2470" t="s">
        <v>16433</v>
      </c>
      <c r="D2470" t="s">
        <v>16</v>
      </c>
      <c r="E2470">
        <v>454</v>
      </c>
    </row>
    <row r="2471" spans="1:5" x14ac:dyDescent="0.25">
      <c r="A2471">
        <v>5688</v>
      </c>
      <c r="B2471" t="s">
        <v>16434</v>
      </c>
      <c r="C2471" t="s">
        <v>16435</v>
      </c>
      <c r="D2471" t="s">
        <v>16</v>
      </c>
      <c r="E2471">
        <v>5687</v>
      </c>
    </row>
    <row r="2472" spans="1:5" x14ac:dyDescent="0.25">
      <c r="A2472">
        <v>5689</v>
      </c>
      <c r="B2472" t="s">
        <v>154</v>
      </c>
      <c r="C2472" t="s">
        <v>16</v>
      </c>
      <c r="D2472" t="s">
        <v>16</v>
      </c>
      <c r="E2472">
        <v>247</v>
      </c>
    </row>
    <row r="2473" spans="1:5" x14ac:dyDescent="0.25">
      <c r="A2473">
        <v>5690</v>
      </c>
      <c r="B2473" t="s">
        <v>798</v>
      </c>
      <c r="C2473" t="s">
        <v>16</v>
      </c>
      <c r="D2473" t="s">
        <v>16436</v>
      </c>
      <c r="E2473">
        <v>390</v>
      </c>
    </row>
    <row r="2474" spans="1:5" x14ac:dyDescent="0.25">
      <c r="A2474">
        <v>5692</v>
      </c>
      <c r="B2474" t="s">
        <v>1962</v>
      </c>
      <c r="C2474" t="s">
        <v>16</v>
      </c>
      <c r="D2474" t="s">
        <v>2041</v>
      </c>
      <c r="E2474">
        <v>5683</v>
      </c>
    </row>
    <row r="2475" spans="1:5" x14ac:dyDescent="0.25">
      <c r="A2475">
        <v>5693</v>
      </c>
      <c r="B2475" t="s">
        <v>16437</v>
      </c>
      <c r="C2475" t="s">
        <v>16</v>
      </c>
      <c r="D2475" t="s">
        <v>16438</v>
      </c>
      <c r="E2475">
        <v>130</v>
      </c>
    </row>
    <row r="2476" spans="1:5" x14ac:dyDescent="0.25">
      <c r="A2476">
        <v>5694</v>
      </c>
      <c r="B2476" t="s">
        <v>16439</v>
      </c>
      <c r="C2476" t="s">
        <v>16</v>
      </c>
      <c r="D2476" t="s">
        <v>16440</v>
      </c>
      <c r="E2476">
        <v>4087</v>
      </c>
    </row>
    <row r="2477" spans="1:5" x14ac:dyDescent="0.25">
      <c r="A2477">
        <v>5695</v>
      </c>
      <c r="B2477" t="s">
        <v>16441</v>
      </c>
      <c r="C2477" t="s">
        <v>16</v>
      </c>
      <c r="D2477" t="s">
        <v>16</v>
      </c>
      <c r="E2477">
        <v>1066</v>
      </c>
    </row>
    <row r="2478" spans="1:5" x14ac:dyDescent="0.25">
      <c r="A2478">
        <v>5696</v>
      </c>
      <c r="B2478" t="s">
        <v>16442</v>
      </c>
      <c r="C2478" t="s">
        <v>16</v>
      </c>
      <c r="D2478" t="s">
        <v>16443</v>
      </c>
      <c r="E2478">
        <v>3466</v>
      </c>
    </row>
    <row r="2479" spans="1:5" x14ac:dyDescent="0.25">
      <c r="A2479">
        <v>5699</v>
      </c>
      <c r="B2479" t="s">
        <v>16444</v>
      </c>
      <c r="C2479" t="s">
        <v>16445</v>
      </c>
      <c r="D2479" t="s">
        <v>16446</v>
      </c>
      <c r="E2479">
        <v>454</v>
      </c>
    </row>
    <row r="2480" spans="1:5" x14ac:dyDescent="0.25">
      <c r="A2480">
        <v>5702</v>
      </c>
      <c r="B2480" t="s">
        <v>16447</v>
      </c>
      <c r="C2480" t="s">
        <v>16448</v>
      </c>
      <c r="D2480" t="s">
        <v>16</v>
      </c>
      <c r="E2480">
        <v>454</v>
      </c>
    </row>
    <row r="2481" spans="1:5" x14ac:dyDescent="0.25">
      <c r="A2481">
        <v>5705</v>
      </c>
      <c r="B2481" t="s">
        <v>16449</v>
      </c>
      <c r="C2481" t="s">
        <v>16450</v>
      </c>
      <c r="D2481" t="s">
        <v>16</v>
      </c>
      <c r="E2481">
        <v>3664</v>
      </c>
    </row>
    <row r="2482" spans="1:5" x14ac:dyDescent="0.25">
      <c r="A2482">
        <v>5707</v>
      </c>
      <c r="B2482" t="s">
        <v>7651</v>
      </c>
      <c r="C2482" t="s">
        <v>7629</v>
      </c>
      <c r="D2482" t="s">
        <v>16</v>
      </c>
      <c r="E2482">
        <v>5706</v>
      </c>
    </row>
    <row r="2483" spans="1:5" x14ac:dyDescent="0.25">
      <c r="A2483">
        <v>5709</v>
      </c>
      <c r="B2483" t="s">
        <v>16451</v>
      </c>
      <c r="C2483" t="s">
        <v>16452</v>
      </c>
      <c r="D2483" t="s">
        <v>16</v>
      </c>
      <c r="E2483">
        <v>5708</v>
      </c>
    </row>
    <row r="2484" spans="1:5" x14ac:dyDescent="0.25">
      <c r="A2484">
        <v>5710</v>
      </c>
      <c r="B2484" t="s">
        <v>16453</v>
      </c>
      <c r="C2484" t="s">
        <v>16454</v>
      </c>
      <c r="D2484" t="s">
        <v>16</v>
      </c>
      <c r="E2484">
        <v>5708</v>
      </c>
    </row>
    <row r="2485" spans="1:5" x14ac:dyDescent="0.25">
      <c r="A2485">
        <v>5713</v>
      </c>
      <c r="B2485" t="s">
        <v>16455</v>
      </c>
      <c r="C2485" t="s">
        <v>16</v>
      </c>
      <c r="D2485" t="s">
        <v>16456</v>
      </c>
      <c r="E2485">
        <v>5712</v>
      </c>
    </row>
    <row r="2486" spans="1:5" x14ac:dyDescent="0.25">
      <c r="A2486">
        <v>5715</v>
      </c>
      <c r="B2486" t="s">
        <v>13389</v>
      </c>
      <c r="C2486" t="s">
        <v>13390</v>
      </c>
      <c r="D2486" t="s">
        <v>13391</v>
      </c>
      <c r="E2486">
        <v>454</v>
      </c>
    </row>
    <row r="2487" spans="1:5" x14ac:dyDescent="0.25">
      <c r="A2487">
        <v>5717</v>
      </c>
      <c r="B2487" t="s">
        <v>16457</v>
      </c>
      <c r="C2487" t="s">
        <v>16</v>
      </c>
      <c r="D2487" t="s">
        <v>16458</v>
      </c>
      <c r="E2487">
        <v>5716</v>
      </c>
    </row>
    <row r="2488" spans="1:5" x14ac:dyDescent="0.25">
      <c r="A2488">
        <v>5719</v>
      </c>
      <c r="B2488" t="s">
        <v>2234</v>
      </c>
      <c r="C2488" t="s">
        <v>16</v>
      </c>
      <c r="D2488" t="s">
        <v>16459</v>
      </c>
      <c r="E2488">
        <v>873</v>
      </c>
    </row>
    <row r="2489" spans="1:5" x14ac:dyDescent="0.25">
      <c r="A2489">
        <v>5721</v>
      </c>
      <c r="B2489" t="s">
        <v>16460</v>
      </c>
      <c r="C2489" t="s">
        <v>16461</v>
      </c>
      <c r="D2489" t="s">
        <v>16</v>
      </c>
      <c r="E2489">
        <v>5720</v>
      </c>
    </row>
    <row r="2490" spans="1:5" x14ac:dyDescent="0.25">
      <c r="A2490">
        <v>5723</v>
      </c>
      <c r="B2490" t="s">
        <v>16462</v>
      </c>
      <c r="C2490" t="s">
        <v>16</v>
      </c>
      <c r="D2490" t="s">
        <v>16463</v>
      </c>
      <c r="E2490">
        <v>5396</v>
      </c>
    </row>
    <row r="2491" spans="1:5" x14ac:dyDescent="0.25">
      <c r="A2491">
        <v>5725</v>
      </c>
      <c r="B2491" t="s">
        <v>16464</v>
      </c>
      <c r="C2491" t="s">
        <v>16465</v>
      </c>
      <c r="D2491" t="s">
        <v>16466</v>
      </c>
      <c r="E2491">
        <v>454</v>
      </c>
    </row>
    <row r="2492" spans="1:5" x14ac:dyDescent="0.25">
      <c r="A2492">
        <v>5726</v>
      </c>
      <c r="B2492" t="s">
        <v>16467</v>
      </c>
      <c r="C2492" t="s">
        <v>16</v>
      </c>
      <c r="D2492" t="s">
        <v>16468</v>
      </c>
      <c r="E2492">
        <v>4049</v>
      </c>
    </row>
    <row r="2493" spans="1:5" x14ac:dyDescent="0.25">
      <c r="A2493">
        <v>5727</v>
      </c>
      <c r="B2493" t="s">
        <v>16469</v>
      </c>
      <c r="C2493" t="s">
        <v>16</v>
      </c>
      <c r="D2493" t="s">
        <v>16470</v>
      </c>
      <c r="E2493">
        <v>5724</v>
      </c>
    </row>
    <row r="2494" spans="1:5" x14ac:dyDescent="0.25">
      <c r="A2494">
        <v>5729</v>
      </c>
      <c r="B2494" t="s">
        <v>16471</v>
      </c>
      <c r="C2494" t="s">
        <v>16472</v>
      </c>
      <c r="D2494" t="s">
        <v>16</v>
      </c>
      <c r="E2494">
        <v>148</v>
      </c>
    </row>
    <row r="2495" spans="1:5" x14ac:dyDescent="0.25">
      <c r="A2495">
        <v>5731</v>
      </c>
      <c r="B2495" t="s">
        <v>16474</v>
      </c>
      <c r="C2495" t="s">
        <v>16</v>
      </c>
      <c r="D2495" t="s">
        <v>16</v>
      </c>
      <c r="E2495">
        <v>5674</v>
      </c>
    </row>
    <row r="2496" spans="1:5" x14ac:dyDescent="0.25">
      <c r="A2496">
        <v>5733</v>
      </c>
      <c r="B2496" t="s">
        <v>16475</v>
      </c>
      <c r="C2496" t="s">
        <v>16</v>
      </c>
      <c r="D2496" t="s">
        <v>16476</v>
      </c>
      <c r="E2496">
        <v>5511</v>
      </c>
    </row>
    <row r="2497" spans="1:5" x14ac:dyDescent="0.25">
      <c r="A2497">
        <v>5735</v>
      </c>
      <c r="B2497" t="s">
        <v>16477</v>
      </c>
      <c r="C2497" t="s">
        <v>16</v>
      </c>
      <c r="D2497" t="s">
        <v>16478</v>
      </c>
      <c r="E2497">
        <v>5734</v>
      </c>
    </row>
    <row r="2498" spans="1:5" x14ac:dyDescent="0.25">
      <c r="A2498">
        <v>5737</v>
      </c>
      <c r="B2498" t="s">
        <v>16479</v>
      </c>
      <c r="C2498" t="s">
        <v>16</v>
      </c>
      <c r="D2498" t="s">
        <v>16480</v>
      </c>
      <c r="E2498">
        <v>5381</v>
      </c>
    </row>
    <row r="2499" spans="1:5" x14ac:dyDescent="0.25">
      <c r="A2499">
        <v>5738</v>
      </c>
      <c r="B2499" t="s">
        <v>16481</v>
      </c>
      <c r="C2499" t="s">
        <v>16</v>
      </c>
      <c r="D2499" t="s">
        <v>16</v>
      </c>
      <c r="E2499">
        <v>4156</v>
      </c>
    </row>
    <row r="2500" spans="1:5" x14ac:dyDescent="0.25">
      <c r="A2500">
        <v>5739</v>
      </c>
      <c r="B2500" t="s">
        <v>16482</v>
      </c>
      <c r="C2500" t="s">
        <v>16</v>
      </c>
      <c r="D2500" t="s">
        <v>16483</v>
      </c>
      <c r="E2500">
        <v>4156</v>
      </c>
    </row>
    <row r="2501" spans="1:5" x14ac:dyDescent="0.25">
      <c r="A2501">
        <v>5741</v>
      </c>
      <c r="B2501" t="s">
        <v>16484</v>
      </c>
      <c r="C2501" t="s">
        <v>16</v>
      </c>
      <c r="D2501" t="s">
        <v>16485</v>
      </c>
      <c r="E2501">
        <v>3691</v>
      </c>
    </row>
    <row r="2502" spans="1:5" x14ac:dyDescent="0.25">
      <c r="A2502">
        <v>5742</v>
      </c>
      <c r="B2502" t="s">
        <v>16486</v>
      </c>
      <c r="C2502" t="s">
        <v>16</v>
      </c>
      <c r="D2502" t="s">
        <v>16487</v>
      </c>
      <c r="E2502">
        <v>454</v>
      </c>
    </row>
    <row r="2503" spans="1:5" x14ac:dyDescent="0.25">
      <c r="A2503">
        <v>5743</v>
      </c>
      <c r="B2503" t="s">
        <v>16488</v>
      </c>
      <c r="C2503" t="s">
        <v>16</v>
      </c>
      <c r="D2503" t="s">
        <v>16489</v>
      </c>
      <c r="E2503">
        <v>5407</v>
      </c>
    </row>
    <row r="2504" spans="1:5" x14ac:dyDescent="0.25">
      <c r="A2504">
        <v>5744</v>
      </c>
      <c r="B2504" t="s">
        <v>16163</v>
      </c>
      <c r="C2504" t="s">
        <v>16</v>
      </c>
      <c r="D2504" t="s">
        <v>13817</v>
      </c>
      <c r="E2504">
        <v>4986</v>
      </c>
    </row>
    <row r="2505" spans="1:5" x14ac:dyDescent="0.25">
      <c r="A2505">
        <v>5746</v>
      </c>
      <c r="B2505" t="s">
        <v>16490</v>
      </c>
      <c r="C2505" t="s">
        <v>16491</v>
      </c>
      <c r="D2505" t="s">
        <v>16492</v>
      </c>
      <c r="E2505">
        <v>454</v>
      </c>
    </row>
    <row r="2506" spans="1:5" x14ac:dyDescent="0.25">
      <c r="A2506">
        <v>5748</v>
      </c>
      <c r="B2506" t="s">
        <v>16493</v>
      </c>
      <c r="C2506" t="s">
        <v>16</v>
      </c>
      <c r="D2506" t="s">
        <v>16</v>
      </c>
      <c r="E2506">
        <v>5747</v>
      </c>
    </row>
    <row r="2507" spans="1:5" x14ac:dyDescent="0.25">
      <c r="A2507">
        <v>5750</v>
      </c>
      <c r="B2507" t="s">
        <v>16494</v>
      </c>
      <c r="C2507" t="s">
        <v>16</v>
      </c>
      <c r="D2507" t="s">
        <v>16495</v>
      </c>
      <c r="E2507">
        <v>5749</v>
      </c>
    </row>
    <row r="2508" spans="1:5" x14ac:dyDescent="0.25">
      <c r="A2508">
        <v>5753</v>
      </c>
      <c r="B2508" t="s">
        <v>16496</v>
      </c>
      <c r="C2508" t="s">
        <v>16</v>
      </c>
      <c r="D2508" t="s">
        <v>16497</v>
      </c>
      <c r="E2508">
        <v>5751</v>
      </c>
    </row>
    <row r="2509" spans="1:5" x14ac:dyDescent="0.25">
      <c r="A2509">
        <v>5757</v>
      </c>
      <c r="B2509" t="s">
        <v>16498</v>
      </c>
      <c r="C2509" t="s">
        <v>16</v>
      </c>
      <c r="D2509" t="s">
        <v>16499</v>
      </c>
      <c r="E2509">
        <v>4464</v>
      </c>
    </row>
    <row r="2510" spans="1:5" x14ac:dyDescent="0.25">
      <c r="A2510">
        <v>5758</v>
      </c>
      <c r="B2510" t="s">
        <v>16500</v>
      </c>
      <c r="C2510" t="s">
        <v>16</v>
      </c>
      <c r="D2510" t="s">
        <v>16501</v>
      </c>
      <c r="E2510">
        <v>137</v>
      </c>
    </row>
    <row r="2511" spans="1:5" x14ac:dyDescent="0.25">
      <c r="A2511">
        <v>5761</v>
      </c>
      <c r="B2511" t="s">
        <v>16502</v>
      </c>
      <c r="C2511" t="s">
        <v>16</v>
      </c>
      <c r="D2511" t="s">
        <v>16503</v>
      </c>
      <c r="E2511">
        <v>201</v>
      </c>
    </row>
    <row r="2512" spans="1:5" x14ac:dyDescent="0.25">
      <c r="A2512">
        <v>5762</v>
      </c>
      <c r="B2512" t="s">
        <v>16504</v>
      </c>
      <c r="C2512" t="s">
        <v>16</v>
      </c>
      <c r="D2512" t="s">
        <v>16505</v>
      </c>
      <c r="E2512">
        <v>5511</v>
      </c>
    </row>
    <row r="2513" spans="1:5" x14ac:dyDescent="0.25">
      <c r="A2513">
        <v>5763</v>
      </c>
      <c r="B2513" t="s">
        <v>16506</v>
      </c>
      <c r="C2513" t="s">
        <v>16</v>
      </c>
      <c r="D2513" t="s">
        <v>16507</v>
      </c>
      <c r="E2513">
        <v>417</v>
      </c>
    </row>
    <row r="2514" spans="1:5" x14ac:dyDescent="0.25">
      <c r="A2514">
        <v>5764</v>
      </c>
      <c r="B2514" t="s">
        <v>16508</v>
      </c>
      <c r="C2514" t="s">
        <v>16</v>
      </c>
      <c r="D2514" t="s">
        <v>16509</v>
      </c>
      <c r="E2514">
        <v>328</v>
      </c>
    </row>
    <row r="2515" spans="1:5" x14ac:dyDescent="0.25">
      <c r="A2515">
        <v>5765</v>
      </c>
      <c r="B2515" t="s">
        <v>16510</v>
      </c>
      <c r="C2515" t="s">
        <v>16</v>
      </c>
      <c r="D2515" t="s">
        <v>16</v>
      </c>
      <c r="E2515">
        <v>175</v>
      </c>
    </row>
    <row r="2516" spans="1:5" x14ac:dyDescent="0.25">
      <c r="A2516">
        <v>5767</v>
      </c>
      <c r="B2516" t="s">
        <v>16511</v>
      </c>
      <c r="C2516" t="s">
        <v>16</v>
      </c>
      <c r="D2516" t="s">
        <v>16512</v>
      </c>
      <c r="E2516">
        <v>5766</v>
      </c>
    </row>
    <row r="2517" spans="1:5" x14ac:dyDescent="0.25">
      <c r="A2517">
        <v>5769</v>
      </c>
      <c r="B2517" t="s">
        <v>16513</v>
      </c>
      <c r="C2517" t="s">
        <v>16</v>
      </c>
      <c r="D2517" t="s">
        <v>16</v>
      </c>
      <c r="E2517">
        <v>5768</v>
      </c>
    </row>
    <row r="2518" spans="1:5" x14ac:dyDescent="0.25">
      <c r="A2518">
        <v>5770</v>
      </c>
      <c r="B2518" t="s">
        <v>16514</v>
      </c>
      <c r="C2518" t="s">
        <v>16</v>
      </c>
      <c r="D2518" t="s">
        <v>16515</v>
      </c>
      <c r="E2518">
        <v>5347</v>
      </c>
    </row>
    <row r="2519" spans="1:5" x14ac:dyDescent="0.25">
      <c r="A2519">
        <v>5771</v>
      </c>
      <c r="B2519" t="s">
        <v>16516</v>
      </c>
      <c r="C2519" t="s">
        <v>16</v>
      </c>
      <c r="D2519" t="s">
        <v>16517</v>
      </c>
      <c r="E2519">
        <v>454</v>
      </c>
    </row>
    <row r="2520" spans="1:5" x14ac:dyDescent="0.25">
      <c r="A2520">
        <v>5773</v>
      </c>
      <c r="B2520" t="s">
        <v>16518</v>
      </c>
      <c r="C2520" t="s">
        <v>16</v>
      </c>
      <c r="D2520" t="s">
        <v>16519</v>
      </c>
      <c r="E2520">
        <v>5772</v>
      </c>
    </row>
    <row r="2521" spans="1:5" x14ac:dyDescent="0.25">
      <c r="A2521">
        <v>5775</v>
      </c>
      <c r="B2521" t="s">
        <v>16520</v>
      </c>
      <c r="C2521" t="s">
        <v>16521</v>
      </c>
      <c r="D2521" t="s">
        <v>16522</v>
      </c>
      <c r="E2521">
        <v>454</v>
      </c>
    </row>
    <row r="2522" spans="1:5" x14ac:dyDescent="0.25">
      <c r="A2522">
        <v>5776</v>
      </c>
      <c r="B2522" t="s">
        <v>16523</v>
      </c>
      <c r="C2522" t="s">
        <v>16</v>
      </c>
      <c r="D2522" t="s">
        <v>16</v>
      </c>
      <c r="E2522">
        <v>438</v>
      </c>
    </row>
    <row r="2523" spans="1:5" x14ac:dyDescent="0.25">
      <c r="A2523">
        <v>5778</v>
      </c>
      <c r="B2523" t="s">
        <v>13459</v>
      </c>
      <c r="C2523" t="s">
        <v>16</v>
      </c>
      <c r="D2523" t="s">
        <v>16524</v>
      </c>
      <c r="E2523">
        <v>5777</v>
      </c>
    </row>
    <row r="2524" spans="1:5" x14ac:dyDescent="0.25">
      <c r="A2524">
        <v>5780</v>
      </c>
      <c r="B2524" t="s">
        <v>16525</v>
      </c>
      <c r="C2524" t="s">
        <v>16</v>
      </c>
      <c r="D2524" t="s">
        <v>240</v>
      </c>
      <c r="E2524">
        <v>5779</v>
      </c>
    </row>
    <row r="2525" spans="1:5" x14ac:dyDescent="0.25">
      <c r="A2525">
        <v>5781</v>
      </c>
      <c r="B2525" t="s">
        <v>16526</v>
      </c>
      <c r="C2525" t="s">
        <v>16527</v>
      </c>
      <c r="D2525" t="s">
        <v>16</v>
      </c>
      <c r="E2525">
        <v>299</v>
      </c>
    </row>
    <row r="2526" spans="1:5" x14ac:dyDescent="0.25">
      <c r="A2526">
        <v>5782</v>
      </c>
      <c r="B2526" t="s">
        <v>16528</v>
      </c>
      <c r="C2526" t="s">
        <v>16529</v>
      </c>
      <c r="D2526" t="s">
        <v>16</v>
      </c>
      <c r="E2526">
        <v>454</v>
      </c>
    </row>
    <row r="2527" spans="1:5" x14ac:dyDescent="0.25">
      <c r="A2527">
        <v>5784</v>
      </c>
      <c r="B2527" t="s">
        <v>13795</v>
      </c>
      <c r="C2527" t="s">
        <v>16530</v>
      </c>
      <c r="D2527" t="s">
        <v>16531</v>
      </c>
      <c r="E2527">
        <v>1000</v>
      </c>
    </row>
    <row r="2528" spans="1:5" x14ac:dyDescent="0.25">
      <c r="A2528">
        <v>5785</v>
      </c>
      <c r="B2528" t="s">
        <v>16532</v>
      </c>
      <c r="C2528" t="s">
        <v>16</v>
      </c>
      <c r="D2528" t="s">
        <v>16533</v>
      </c>
      <c r="E2528">
        <v>412</v>
      </c>
    </row>
    <row r="2529" spans="1:5" x14ac:dyDescent="0.25">
      <c r="A2529">
        <v>5786</v>
      </c>
      <c r="B2529" t="s">
        <v>15952</v>
      </c>
      <c r="C2529" t="s">
        <v>13603</v>
      </c>
      <c r="D2529" t="s">
        <v>16</v>
      </c>
      <c r="E2529">
        <v>439</v>
      </c>
    </row>
    <row r="2530" spans="1:5" x14ac:dyDescent="0.25">
      <c r="A2530">
        <v>5789</v>
      </c>
      <c r="B2530" t="s">
        <v>16534</v>
      </c>
      <c r="C2530" t="s">
        <v>16</v>
      </c>
      <c r="D2530" t="s">
        <v>16535</v>
      </c>
      <c r="E2530">
        <v>201</v>
      </c>
    </row>
    <row r="2531" spans="1:5" x14ac:dyDescent="0.25">
      <c r="A2531">
        <v>5790</v>
      </c>
      <c r="B2531" t="s">
        <v>16536</v>
      </c>
      <c r="C2531" t="s">
        <v>16537</v>
      </c>
      <c r="D2531" t="s">
        <v>16</v>
      </c>
      <c r="E2531">
        <v>454</v>
      </c>
    </row>
    <row r="2532" spans="1:5" x14ac:dyDescent="0.25">
      <c r="A2532">
        <v>5791</v>
      </c>
      <c r="B2532" t="s">
        <v>16538</v>
      </c>
      <c r="C2532" t="s">
        <v>16</v>
      </c>
      <c r="D2532" t="s">
        <v>16539</v>
      </c>
      <c r="E2532">
        <v>3404</v>
      </c>
    </row>
    <row r="2533" spans="1:5" x14ac:dyDescent="0.25">
      <c r="A2533">
        <v>5792</v>
      </c>
      <c r="B2533" t="s">
        <v>541</v>
      </c>
      <c r="C2533" t="s">
        <v>16</v>
      </c>
      <c r="D2533" t="s">
        <v>16540</v>
      </c>
      <c r="E2533">
        <v>390</v>
      </c>
    </row>
    <row r="2534" spans="1:5" x14ac:dyDescent="0.25">
      <c r="A2534">
        <v>5794</v>
      </c>
      <c r="B2534" t="s">
        <v>16541</v>
      </c>
      <c r="C2534" t="s">
        <v>16</v>
      </c>
      <c r="D2534" t="s">
        <v>16542</v>
      </c>
      <c r="E2534">
        <v>5793</v>
      </c>
    </row>
    <row r="2535" spans="1:5" x14ac:dyDescent="0.25">
      <c r="A2535">
        <v>5795</v>
      </c>
      <c r="B2535" t="s">
        <v>13568</v>
      </c>
      <c r="C2535" t="s">
        <v>16</v>
      </c>
      <c r="D2535" t="s">
        <v>13569</v>
      </c>
      <c r="E2535">
        <v>3737</v>
      </c>
    </row>
    <row r="2536" spans="1:5" x14ac:dyDescent="0.25">
      <c r="A2536">
        <v>5796</v>
      </c>
      <c r="B2536" t="s">
        <v>13204</v>
      </c>
      <c r="C2536" t="s">
        <v>16</v>
      </c>
      <c r="D2536" t="s">
        <v>16543</v>
      </c>
      <c r="E2536">
        <v>5668</v>
      </c>
    </row>
    <row r="2537" spans="1:5" x14ac:dyDescent="0.25">
      <c r="A2537">
        <v>5798</v>
      </c>
      <c r="B2537" t="s">
        <v>16544</v>
      </c>
      <c r="C2537" t="s">
        <v>15896</v>
      </c>
      <c r="D2537" t="s">
        <v>16</v>
      </c>
      <c r="E2537">
        <v>5797</v>
      </c>
    </row>
    <row r="2538" spans="1:5" x14ac:dyDescent="0.25">
      <c r="A2538">
        <v>5800</v>
      </c>
      <c r="B2538" t="s">
        <v>16484</v>
      </c>
      <c r="C2538" t="s">
        <v>16</v>
      </c>
      <c r="D2538" t="s">
        <v>16485</v>
      </c>
      <c r="E2538">
        <v>5293</v>
      </c>
    </row>
    <row r="2539" spans="1:5" x14ac:dyDescent="0.25">
      <c r="A2539">
        <v>5801</v>
      </c>
      <c r="B2539" t="s">
        <v>16545</v>
      </c>
      <c r="C2539" t="s">
        <v>16</v>
      </c>
      <c r="D2539" t="s">
        <v>16546</v>
      </c>
      <c r="E2539">
        <v>137</v>
      </c>
    </row>
    <row r="2540" spans="1:5" x14ac:dyDescent="0.25">
      <c r="A2540">
        <v>5802</v>
      </c>
      <c r="B2540" t="s">
        <v>2143</v>
      </c>
      <c r="C2540" t="s">
        <v>2144</v>
      </c>
      <c r="D2540" t="s">
        <v>16</v>
      </c>
      <c r="E2540">
        <v>1039</v>
      </c>
    </row>
    <row r="2541" spans="1:5" x14ac:dyDescent="0.25">
      <c r="A2541">
        <v>5804</v>
      </c>
      <c r="B2541" t="s">
        <v>1117</v>
      </c>
      <c r="C2541" t="s">
        <v>16547</v>
      </c>
      <c r="D2541" t="s">
        <v>16</v>
      </c>
      <c r="E2541">
        <v>5803</v>
      </c>
    </row>
    <row r="2542" spans="1:5" x14ac:dyDescent="0.25">
      <c r="A2542">
        <v>5805</v>
      </c>
      <c r="B2542" t="s">
        <v>16548</v>
      </c>
      <c r="C2542" t="s">
        <v>16549</v>
      </c>
      <c r="D2542" t="s">
        <v>16</v>
      </c>
      <c r="E2542">
        <v>3980</v>
      </c>
    </row>
    <row r="2543" spans="1:5" x14ac:dyDescent="0.25">
      <c r="A2543">
        <v>5806</v>
      </c>
      <c r="B2543" t="s">
        <v>16550</v>
      </c>
      <c r="C2543" t="s">
        <v>16551</v>
      </c>
      <c r="D2543" t="s">
        <v>16</v>
      </c>
      <c r="E2543">
        <v>759</v>
      </c>
    </row>
    <row r="2544" spans="1:5" x14ac:dyDescent="0.25">
      <c r="A2544">
        <v>5807</v>
      </c>
      <c r="B2544" t="s">
        <v>16552</v>
      </c>
      <c r="C2544" t="s">
        <v>16</v>
      </c>
      <c r="D2544" t="s">
        <v>16553</v>
      </c>
      <c r="E2544">
        <v>659</v>
      </c>
    </row>
    <row r="2545" spans="1:5" x14ac:dyDescent="0.25">
      <c r="A2545">
        <v>5808</v>
      </c>
      <c r="B2545" t="s">
        <v>16554</v>
      </c>
      <c r="C2545" t="s">
        <v>16</v>
      </c>
      <c r="D2545" t="s">
        <v>16555</v>
      </c>
      <c r="E2545">
        <v>325</v>
      </c>
    </row>
    <row r="2546" spans="1:5" x14ac:dyDescent="0.25">
      <c r="A2546">
        <v>5810</v>
      </c>
      <c r="B2546" t="s">
        <v>16556</v>
      </c>
      <c r="C2546" t="s">
        <v>16</v>
      </c>
      <c r="D2546" t="s">
        <v>16557</v>
      </c>
      <c r="E2546">
        <v>5809</v>
      </c>
    </row>
    <row r="2547" spans="1:5" x14ac:dyDescent="0.25">
      <c r="A2547">
        <v>5811</v>
      </c>
      <c r="B2547" t="s">
        <v>16559</v>
      </c>
      <c r="C2547" t="s">
        <v>16</v>
      </c>
      <c r="D2547" t="s">
        <v>16560</v>
      </c>
      <c r="E2547">
        <v>4663</v>
      </c>
    </row>
    <row r="2548" spans="1:5" x14ac:dyDescent="0.25">
      <c r="A2548">
        <v>5812</v>
      </c>
      <c r="B2548" t="s">
        <v>40682</v>
      </c>
      <c r="C2548" t="s">
        <v>40683</v>
      </c>
      <c r="D2548" t="s">
        <v>16</v>
      </c>
      <c r="E2548">
        <v>5799</v>
      </c>
    </row>
    <row r="2549" spans="1:5" x14ac:dyDescent="0.25">
      <c r="A2549">
        <v>5813</v>
      </c>
      <c r="B2549" t="s">
        <v>40684</v>
      </c>
      <c r="C2549" t="s">
        <v>40685</v>
      </c>
      <c r="D2549" t="s">
        <v>16</v>
      </c>
      <c r="E2549">
        <v>5799</v>
      </c>
    </row>
    <row r="2550" spans="1:5" x14ac:dyDescent="0.25">
      <c r="A2550">
        <v>5819</v>
      </c>
      <c r="B2550" t="s">
        <v>40686</v>
      </c>
      <c r="C2550" t="s">
        <v>40687</v>
      </c>
      <c r="D2550" t="s">
        <v>16</v>
      </c>
      <c r="E2550">
        <v>439</v>
      </c>
    </row>
    <row r="2551" spans="1:5" x14ac:dyDescent="0.25">
      <c r="A2551">
        <v>5823</v>
      </c>
      <c r="B2551" t="s">
        <v>40688</v>
      </c>
      <c r="C2551" t="s">
        <v>16</v>
      </c>
      <c r="D2551" t="s">
        <v>40689</v>
      </c>
      <c r="E2551">
        <v>5822</v>
      </c>
    </row>
    <row r="2552" spans="1:5" x14ac:dyDescent="0.25">
      <c r="A2552">
        <v>5824</v>
      </c>
      <c r="B2552" t="s">
        <v>40690</v>
      </c>
      <c r="C2552" t="s">
        <v>16</v>
      </c>
      <c r="D2552" t="s">
        <v>40691</v>
      </c>
      <c r="E2552">
        <v>5821</v>
      </c>
    </row>
    <row r="2553" spans="1:5" x14ac:dyDescent="0.25">
      <c r="A2553">
        <v>5825</v>
      </c>
      <c r="B2553" t="s">
        <v>40692</v>
      </c>
      <c r="C2553" t="s">
        <v>16</v>
      </c>
      <c r="D2553" t="s">
        <v>40693</v>
      </c>
      <c r="E2553">
        <v>4467</v>
      </c>
    </row>
    <row r="2554" spans="1:5" x14ac:dyDescent="0.25">
      <c r="A2554">
        <v>5827</v>
      </c>
      <c r="B2554" t="s">
        <v>40694</v>
      </c>
      <c r="C2554" t="s">
        <v>16</v>
      </c>
      <c r="D2554" t="s">
        <v>40695</v>
      </c>
      <c r="E2554">
        <v>5826</v>
      </c>
    </row>
    <row r="2555" spans="1:5" x14ac:dyDescent="0.25">
      <c r="A2555">
        <v>5829</v>
      </c>
      <c r="B2555" t="s">
        <v>1956</v>
      </c>
      <c r="C2555" t="s">
        <v>40696</v>
      </c>
      <c r="D2555" t="s">
        <v>16</v>
      </c>
      <c r="E2555">
        <v>5828</v>
      </c>
    </row>
    <row r="2556" spans="1:5" x14ac:dyDescent="0.25">
      <c r="A2556">
        <v>5830</v>
      </c>
      <c r="B2556" t="s">
        <v>13584</v>
      </c>
      <c r="C2556" t="s">
        <v>40697</v>
      </c>
      <c r="D2556" t="s">
        <v>16</v>
      </c>
      <c r="E2556">
        <v>5828</v>
      </c>
    </row>
    <row r="2557" spans="1:5" x14ac:dyDescent="0.25">
      <c r="A2557">
        <v>5832</v>
      </c>
      <c r="B2557" t="s">
        <v>40699</v>
      </c>
      <c r="C2557" t="s">
        <v>16</v>
      </c>
      <c r="D2557" t="s">
        <v>40700</v>
      </c>
      <c r="E2557">
        <v>5557</v>
      </c>
    </row>
    <row r="2558" spans="1:5" x14ac:dyDescent="0.25">
      <c r="A2558">
        <v>5835</v>
      </c>
      <c r="B2558" t="s">
        <v>40701</v>
      </c>
      <c r="C2558" t="s">
        <v>16</v>
      </c>
      <c r="D2558" t="s">
        <v>40702</v>
      </c>
      <c r="E2558">
        <v>5834</v>
      </c>
    </row>
    <row r="2559" spans="1:5" x14ac:dyDescent="0.25">
      <c r="A2559">
        <v>5838</v>
      </c>
      <c r="B2559" t="s">
        <v>16173</v>
      </c>
      <c r="C2559" t="s">
        <v>16174</v>
      </c>
      <c r="D2559" t="s">
        <v>16</v>
      </c>
      <c r="E2559">
        <v>5836</v>
      </c>
    </row>
    <row r="2560" spans="1:5" x14ac:dyDescent="0.25">
      <c r="A2560">
        <v>5840</v>
      </c>
      <c r="B2560" t="s">
        <v>40703</v>
      </c>
      <c r="C2560" t="s">
        <v>16</v>
      </c>
      <c r="D2560" t="s">
        <v>40704</v>
      </c>
      <c r="E2560">
        <v>5839</v>
      </c>
    </row>
    <row r="2561" spans="1:5" x14ac:dyDescent="0.25">
      <c r="A2561">
        <v>5841</v>
      </c>
      <c r="B2561" t="s">
        <v>40705</v>
      </c>
      <c r="C2561" t="s">
        <v>16</v>
      </c>
      <c r="D2561" t="s">
        <v>9923</v>
      </c>
      <c r="E2561">
        <v>3525</v>
      </c>
    </row>
    <row r="2562" spans="1:5" x14ac:dyDescent="0.25">
      <c r="A2562">
        <v>5842</v>
      </c>
      <c r="B2562" t="s">
        <v>40706</v>
      </c>
      <c r="C2562" t="s">
        <v>16</v>
      </c>
      <c r="D2562" t="s">
        <v>40707</v>
      </c>
      <c r="E2562">
        <v>667</v>
      </c>
    </row>
    <row r="2563" spans="1:5" x14ac:dyDescent="0.25">
      <c r="A2563">
        <v>5843</v>
      </c>
      <c r="B2563" t="s">
        <v>40708</v>
      </c>
      <c r="C2563" t="s">
        <v>16</v>
      </c>
      <c r="D2563" t="s">
        <v>40709</v>
      </c>
      <c r="E2563">
        <v>454</v>
      </c>
    </row>
    <row r="2564" spans="1:5" x14ac:dyDescent="0.25">
      <c r="A2564">
        <v>5844</v>
      </c>
      <c r="B2564" t="s">
        <v>40710</v>
      </c>
      <c r="C2564" t="s">
        <v>16</v>
      </c>
      <c r="D2564" t="s">
        <v>16489</v>
      </c>
      <c r="E2564">
        <v>5836</v>
      </c>
    </row>
    <row r="2565" spans="1:5" x14ac:dyDescent="0.25">
      <c r="A2565">
        <v>5845</v>
      </c>
      <c r="B2565" t="s">
        <v>40711</v>
      </c>
      <c r="C2565" t="s">
        <v>16</v>
      </c>
      <c r="D2565" t="s">
        <v>40712</v>
      </c>
      <c r="E2565">
        <v>417</v>
      </c>
    </row>
    <row r="2566" spans="1:5" x14ac:dyDescent="0.25">
      <c r="A2566">
        <v>5846</v>
      </c>
      <c r="B2566" t="s">
        <v>40713</v>
      </c>
      <c r="C2566" t="s">
        <v>16</v>
      </c>
      <c r="D2566" t="s">
        <v>40714</v>
      </c>
      <c r="E2566">
        <v>4464</v>
      </c>
    </row>
    <row r="2567" spans="1:5" x14ac:dyDescent="0.25">
      <c r="A2567">
        <v>5847</v>
      </c>
      <c r="B2567" t="s">
        <v>40715</v>
      </c>
      <c r="C2567" t="s">
        <v>16</v>
      </c>
      <c r="D2567" t="s">
        <v>16</v>
      </c>
      <c r="E2567">
        <v>743</v>
      </c>
    </row>
    <row r="2568" spans="1:5" x14ac:dyDescent="0.25">
      <c r="A2568">
        <v>5849</v>
      </c>
      <c r="B2568" t="s">
        <v>40716</v>
      </c>
      <c r="C2568" t="s">
        <v>16</v>
      </c>
      <c r="D2568" t="s">
        <v>40717</v>
      </c>
      <c r="E2568">
        <v>454</v>
      </c>
    </row>
    <row r="2569" spans="1:5" x14ac:dyDescent="0.25">
      <c r="A2569">
        <v>5850</v>
      </c>
      <c r="B2569" t="s">
        <v>40718</v>
      </c>
      <c r="C2569" t="s">
        <v>16</v>
      </c>
      <c r="D2569" t="s">
        <v>16</v>
      </c>
      <c r="E2569">
        <v>126</v>
      </c>
    </row>
    <row r="2570" spans="1:5" x14ac:dyDescent="0.25">
      <c r="A2570">
        <v>5852</v>
      </c>
      <c r="B2570" t="s">
        <v>40719</v>
      </c>
      <c r="C2570" t="s">
        <v>40720</v>
      </c>
      <c r="D2570" t="s">
        <v>16</v>
      </c>
      <c r="E2570">
        <v>5851</v>
      </c>
    </row>
    <row r="2571" spans="1:5" x14ac:dyDescent="0.25">
      <c r="A2571">
        <v>5854</v>
      </c>
      <c r="B2571" t="s">
        <v>40721</v>
      </c>
      <c r="C2571" t="s">
        <v>16</v>
      </c>
      <c r="D2571" t="s">
        <v>16</v>
      </c>
      <c r="E2571">
        <v>5853</v>
      </c>
    </row>
    <row r="2572" spans="1:5" x14ac:dyDescent="0.25">
      <c r="A2572">
        <v>5859</v>
      </c>
      <c r="B2572" t="s">
        <v>13730</v>
      </c>
      <c r="C2572" t="s">
        <v>40722</v>
      </c>
      <c r="D2572" t="s">
        <v>16</v>
      </c>
      <c r="E2572">
        <v>5858</v>
      </c>
    </row>
    <row r="2573" spans="1:5" x14ac:dyDescent="0.25">
      <c r="A2573">
        <v>5860</v>
      </c>
      <c r="B2573" t="s">
        <v>40723</v>
      </c>
      <c r="C2573" t="s">
        <v>16</v>
      </c>
      <c r="D2573" t="s">
        <v>40724</v>
      </c>
      <c r="E2573">
        <v>834</v>
      </c>
    </row>
    <row r="2574" spans="1:5" x14ac:dyDescent="0.25">
      <c r="A2574">
        <v>5862</v>
      </c>
      <c r="B2574" t="s">
        <v>40725</v>
      </c>
      <c r="C2574" t="s">
        <v>40726</v>
      </c>
      <c r="D2574" t="s">
        <v>16</v>
      </c>
      <c r="E2574">
        <v>1063</v>
      </c>
    </row>
    <row r="2575" spans="1:5" x14ac:dyDescent="0.25">
      <c r="A2575">
        <v>5863</v>
      </c>
      <c r="B2575" t="s">
        <v>40727</v>
      </c>
      <c r="C2575" t="s">
        <v>16</v>
      </c>
      <c r="D2575" t="s">
        <v>40728</v>
      </c>
      <c r="E2575">
        <v>5511</v>
      </c>
    </row>
    <row r="2576" spans="1:5" x14ac:dyDescent="0.25">
      <c r="A2576">
        <v>5864</v>
      </c>
      <c r="B2576" t="s">
        <v>40729</v>
      </c>
      <c r="C2576" t="s">
        <v>16</v>
      </c>
      <c r="D2576" t="s">
        <v>40730</v>
      </c>
      <c r="E2576">
        <v>168</v>
      </c>
    </row>
    <row r="2577" spans="1:5" x14ac:dyDescent="0.25">
      <c r="A2577">
        <v>5865</v>
      </c>
      <c r="B2577" t="s">
        <v>40731</v>
      </c>
      <c r="C2577" t="s">
        <v>16</v>
      </c>
      <c r="D2577" t="s">
        <v>40732</v>
      </c>
      <c r="E2577">
        <v>2511</v>
      </c>
    </row>
    <row r="2578" spans="1:5" x14ac:dyDescent="0.25">
      <c r="A2578">
        <v>5870</v>
      </c>
      <c r="B2578" t="s">
        <v>40733</v>
      </c>
      <c r="C2578" t="s">
        <v>16</v>
      </c>
      <c r="D2578" t="s">
        <v>40734</v>
      </c>
      <c r="E2578">
        <v>5668</v>
      </c>
    </row>
    <row r="2579" spans="1:5" x14ac:dyDescent="0.25">
      <c r="A2579">
        <v>5871</v>
      </c>
      <c r="B2579" t="s">
        <v>40735</v>
      </c>
      <c r="C2579" t="s">
        <v>16</v>
      </c>
      <c r="D2579" t="s">
        <v>16031</v>
      </c>
      <c r="E2579">
        <v>5266</v>
      </c>
    </row>
    <row r="2580" spans="1:5" x14ac:dyDescent="0.25">
      <c r="A2580">
        <v>5875</v>
      </c>
      <c r="B2580" t="s">
        <v>40736</v>
      </c>
      <c r="C2580" t="s">
        <v>40737</v>
      </c>
      <c r="D2580" t="s">
        <v>16</v>
      </c>
      <c r="E2580">
        <v>5868</v>
      </c>
    </row>
    <row r="2581" spans="1:5" x14ac:dyDescent="0.25">
      <c r="A2581">
        <v>5877</v>
      </c>
      <c r="B2581" t="s">
        <v>40738</v>
      </c>
      <c r="C2581" t="s">
        <v>40739</v>
      </c>
      <c r="D2581" t="s">
        <v>40740</v>
      </c>
      <c r="E2581">
        <v>4379</v>
      </c>
    </row>
    <row r="2582" spans="1:5" x14ac:dyDescent="0.25">
      <c r="A2582">
        <v>5878</v>
      </c>
      <c r="B2582" t="s">
        <v>40741</v>
      </c>
      <c r="C2582" t="s">
        <v>16</v>
      </c>
      <c r="D2582" t="s">
        <v>40742</v>
      </c>
      <c r="E2582">
        <v>390</v>
      </c>
    </row>
    <row r="2583" spans="1:5" x14ac:dyDescent="0.25">
      <c r="A2583">
        <v>5879</v>
      </c>
      <c r="B2583" t="s">
        <v>40743</v>
      </c>
      <c r="C2583" t="s">
        <v>16</v>
      </c>
      <c r="D2583" t="s">
        <v>40744</v>
      </c>
      <c r="E2583">
        <v>5668</v>
      </c>
    </row>
    <row r="2584" spans="1:5" x14ac:dyDescent="0.25">
      <c r="A2584">
        <v>5880</v>
      </c>
      <c r="B2584" t="s">
        <v>40745</v>
      </c>
      <c r="C2584" t="s">
        <v>16</v>
      </c>
      <c r="D2584" t="s">
        <v>40746</v>
      </c>
      <c r="E2584">
        <v>5511</v>
      </c>
    </row>
    <row r="2585" spans="1:5" x14ac:dyDescent="0.25">
      <c r="A2585">
        <v>5881</v>
      </c>
      <c r="B2585" t="s">
        <v>40747</v>
      </c>
      <c r="C2585" t="s">
        <v>16</v>
      </c>
      <c r="D2585" t="s">
        <v>40748</v>
      </c>
      <c r="E2585">
        <v>454</v>
      </c>
    </row>
    <row r="2586" spans="1:5" x14ac:dyDescent="0.25">
      <c r="A2586">
        <v>5882</v>
      </c>
      <c r="B2586" t="s">
        <v>40749</v>
      </c>
      <c r="C2586" t="s">
        <v>40750</v>
      </c>
      <c r="D2586" t="s">
        <v>16</v>
      </c>
      <c r="E2586">
        <v>3980</v>
      </c>
    </row>
    <row r="2587" spans="1:5" x14ac:dyDescent="0.25">
      <c r="A2587">
        <v>5883</v>
      </c>
      <c r="B2587" t="s">
        <v>40751</v>
      </c>
      <c r="C2587" t="s">
        <v>42391</v>
      </c>
      <c r="D2587" t="s">
        <v>16</v>
      </c>
      <c r="E2587">
        <v>659</v>
      </c>
    </row>
    <row r="2588" spans="1:5" x14ac:dyDescent="0.25">
      <c r="A2588">
        <v>5884</v>
      </c>
      <c r="B2588" t="s">
        <v>16188</v>
      </c>
      <c r="C2588" t="s">
        <v>16</v>
      </c>
      <c r="D2588" t="s">
        <v>16189</v>
      </c>
      <c r="E2588">
        <v>487</v>
      </c>
    </row>
    <row r="2589" spans="1:5" x14ac:dyDescent="0.25">
      <c r="A2589">
        <v>5886</v>
      </c>
      <c r="B2589" t="s">
        <v>40752</v>
      </c>
      <c r="C2589" t="s">
        <v>16</v>
      </c>
      <c r="D2589" t="s">
        <v>40753</v>
      </c>
      <c r="E2589">
        <v>5885</v>
      </c>
    </row>
    <row r="2590" spans="1:5" x14ac:dyDescent="0.25">
      <c r="A2590">
        <v>5887</v>
      </c>
      <c r="B2590" t="s">
        <v>40754</v>
      </c>
      <c r="C2590" t="s">
        <v>16</v>
      </c>
      <c r="D2590" t="s">
        <v>40755</v>
      </c>
      <c r="E2590">
        <v>201</v>
      </c>
    </row>
    <row r="2591" spans="1:5" x14ac:dyDescent="0.25">
      <c r="A2591">
        <v>5888</v>
      </c>
      <c r="B2591" t="s">
        <v>40756</v>
      </c>
      <c r="C2591" t="s">
        <v>16</v>
      </c>
      <c r="D2591" t="s">
        <v>40757</v>
      </c>
      <c r="E2591">
        <v>5751</v>
      </c>
    </row>
    <row r="2592" spans="1:5" x14ac:dyDescent="0.25">
      <c r="A2592">
        <v>5889</v>
      </c>
      <c r="B2592" t="s">
        <v>42392</v>
      </c>
      <c r="C2592" t="s">
        <v>16</v>
      </c>
      <c r="D2592" t="s">
        <v>40758</v>
      </c>
      <c r="E2592">
        <v>958</v>
      </c>
    </row>
    <row r="2593" spans="1:5" x14ac:dyDescent="0.25">
      <c r="A2593">
        <v>5891</v>
      </c>
      <c r="B2593" t="s">
        <v>40759</v>
      </c>
      <c r="C2593" t="s">
        <v>16</v>
      </c>
      <c r="D2593" t="s">
        <v>40760</v>
      </c>
      <c r="E2593">
        <v>5330</v>
      </c>
    </row>
    <row r="2594" spans="1:5" x14ac:dyDescent="0.25">
      <c r="A2594">
        <v>5892</v>
      </c>
      <c r="B2594" t="s">
        <v>40761</v>
      </c>
      <c r="C2594" t="s">
        <v>16</v>
      </c>
      <c r="D2594" t="s">
        <v>40762</v>
      </c>
      <c r="E2594">
        <v>5330</v>
      </c>
    </row>
    <row r="2595" spans="1:5" x14ac:dyDescent="0.25">
      <c r="A2595">
        <v>5895</v>
      </c>
      <c r="B2595" t="s">
        <v>40763</v>
      </c>
      <c r="C2595" t="s">
        <v>40764</v>
      </c>
      <c r="D2595" t="s">
        <v>16</v>
      </c>
      <c r="E2595">
        <v>5894</v>
      </c>
    </row>
    <row r="2596" spans="1:5" x14ac:dyDescent="0.25">
      <c r="A2596">
        <v>5896</v>
      </c>
      <c r="B2596" t="s">
        <v>40765</v>
      </c>
      <c r="C2596" t="s">
        <v>40766</v>
      </c>
      <c r="D2596" t="s">
        <v>16</v>
      </c>
      <c r="E2596">
        <v>5893</v>
      </c>
    </row>
    <row r="2597" spans="1:5" x14ac:dyDescent="0.25">
      <c r="A2597">
        <v>5899</v>
      </c>
      <c r="B2597" t="s">
        <v>40767</v>
      </c>
      <c r="C2597" t="s">
        <v>16</v>
      </c>
      <c r="D2597" t="s">
        <v>40768</v>
      </c>
      <c r="E2597">
        <v>5898</v>
      </c>
    </row>
    <row r="2598" spans="1:5" x14ac:dyDescent="0.25">
      <c r="A2598">
        <v>5901</v>
      </c>
      <c r="B2598" t="s">
        <v>40769</v>
      </c>
      <c r="C2598" t="s">
        <v>16</v>
      </c>
      <c r="D2598" t="s">
        <v>40770</v>
      </c>
      <c r="E2598">
        <v>5900</v>
      </c>
    </row>
    <row r="2599" spans="1:5" x14ac:dyDescent="0.25">
      <c r="A2599">
        <v>5902</v>
      </c>
      <c r="B2599" t="s">
        <v>40771</v>
      </c>
      <c r="C2599" t="s">
        <v>40772</v>
      </c>
      <c r="D2599" t="s">
        <v>16</v>
      </c>
      <c r="E2599">
        <v>5897</v>
      </c>
    </row>
    <row r="2600" spans="1:5" x14ac:dyDescent="0.25">
      <c r="A2600">
        <v>5904</v>
      </c>
      <c r="B2600" t="s">
        <v>40773</v>
      </c>
      <c r="C2600" t="s">
        <v>16</v>
      </c>
      <c r="D2600" t="s">
        <v>40774</v>
      </c>
      <c r="E2600">
        <v>5903</v>
      </c>
    </row>
    <row r="2601" spans="1:5" x14ac:dyDescent="0.25">
      <c r="A2601">
        <v>5905</v>
      </c>
      <c r="B2601" t="s">
        <v>40775</v>
      </c>
      <c r="C2601" t="s">
        <v>40776</v>
      </c>
      <c r="D2601" t="s">
        <v>16</v>
      </c>
      <c r="E2601">
        <v>5542</v>
      </c>
    </row>
    <row r="2602" spans="1:5" x14ac:dyDescent="0.25">
      <c r="A2602">
        <v>5906</v>
      </c>
      <c r="B2602" t="s">
        <v>40860</v>
      </c>
      <c r="C2602" t="s">
        <v>16</v>
      </c>
      <c r="D2602" t="s">
        <v>40861</v>
      </c>
      <c r="E2602">
        <v>3466</v>
      </c>
    </row>
    <row r="2603" spans="1:5" x14ac:dyDescent="0.25">
      <c r="A2603">
        <v>5908</v>
      </c>
      <c r="B2603" t="s">
        <v>40862</v>
      </c>
      <c r="C2603" t="s">
        <v>16</v>
      </c>
      <c r="D2603" t="s">
        <v>40863</v>
      </c>
      <c r="E2603">
        <v>417</v>
      </c>
    </row>
    <row r="2604" spans="1:5" x14ac:dyDescent="0.25">
      <c r="A2604">
        <v>5911</v>
      </c>
      <c r="B2604" t="s">
        <v>40864</v>
      </c>
      <c r="C2604" t="s">
        <v>40865</v>
      </c>
      <c r="D2604" t="s">
        <v>16</v>
      </c>
      <c r="E2604">
        <v>55</v>
      </c>
    </row>
    <row r="2605" spans="1:5" x14ac:dyDescent="0.25">
      <c r="A2605">
        <v>5913</v>
      </c>
      <c r="B2605" t="s">
        <v>40866</v>
      </c>
      <c r="C2605" t="s">
        <v>16</v>
      </c>
      <c r="D2605" t="s">
        <v>40867</v>
      </c>
      <c r="E2605">
        <v>4109</v>
      </c>
    </row>
    <row r="2606" spans="1:5" x14ac:dyDescent="0.25">
      <c r="A2606">
        <v>5914</v>
      </c>
      <c r="B2606" t="s">
        <v>40868</v>
      </c>
      <c r="C2606" t="s">
        <v>40869</v>
      </c>
      <c r="D2606" t="s">
        <v>16</v>
      </c>
      <c r="E2606">
        <v>439</v>
      </c>
    </row>
    <row r="2607" spans="1:5" x14ac:dyDescent="0.25">
      <c r="A2607">
        <v>5917</v>
      </c>
      <c r="B2607" t="s">
        <v>40870</v>
      </c>
      <c r="C2607" t="s">
        <v>16</v>
      </c>
      <c r="D2607" t="s">
        <v>40871</v>
      </c>
      <c r="E2607">
        <v>5916</v>
      </c>
    </row>
    <row r="2608" spans="1:5" x14ac:dyDescent="0.25">
      <c r="A2608">
        <v>5919</v>
      </c>
      <c r="B2608" t="s">
        <v>620</v>
      </c>
      <c r="C2608" t="s">
        <v>42393</v>
      </c>
      <c r="D2608" t="s">
        <v>16</v>
      </c>
      <c r="E2608">
        <v>1039</v>
      </c>
    </row>
    <row r="2609" spans="1:5" x14ac:dyDescent="0.25">
      <c r="A2609">
        <v>5921</v>
      </c>
      <c r="B2609" t="s">
        <v>42394</v>
      </c>
      <c r="C2609" t="s">
        <v>16</v>
      </c>
      <c r="D2609" t="s">
        <v>42395</v>
      </c>
      <c r="E2609">
        <v>2570</v>
      </c>
    </row>
    <row r="2610" spans="1:5" x14ac:dyDescent="0.25">
      <c r="A2610">
        <v>5923</v>
      </c>
      <c r="B2610" t="s">
        <v>42396</v>
      </c>
      <c r="C2610" t="s">
        <v>16</v>
      </c>
      <c r="D2610" t="s">
        <v>42397</v>
      </c>
      <c r="E2610">
        <v>5922</v>
      </c>
    </row>
    <row r="2611" spans="1:5" x14ac:dyDescent="0.25">
      <c r="A2611">
        <v>5924</v>
      </c>
      <c r="B2611" t="s">
        <v>42398</v>
      </c>
      <c r="C2611" t="s">
        <v>16</v>
      </c>
      <c r="D2611" t="s">
        <v>42399</v>
      </c>
      <c r="E2611">
        <v>640</v>
      </c>
    </row>
    <row r="2612" spans="1:5" x14ac:dyDescent="0.25">
      <c r="A2612">
        <v>5926</v>
      </c>
      <c r="B2612" t="s">
        <v>42400</v>
      </c>
      <c r="C2612" t="s">
        <v>42401</v>
      </c>
      <c r="D2612" t="s">
        <v>16</v>
      </c>
      <c r="E2612">
        <v>5925</v>
      </c>
    </row>
    <row r="2613" spans="1:5" x14ac:dyDescent="0.25">
      <c r="A2613">
        <v>5930</v>
      </c>
      <c r="B2613" t="s">
        <v>10091</v>
      </c>
      <c r="C2613" t="s">
        <v>16</v>
      </c>
      <c r="D2613" t="s">
        <v>16423</v>
      </c>
      <c r="E2613">
        <v>5929</v>
      </c>
    </row>
    <row r="2614" spans="1:5" x14ac:dyDescent="0.25">
      <c r="A2614">
        <v>5931</v>
      </c>
      <c r="B2614" t="s">
        <v>42402</v>
      </c>
      <c r="C2614" t="s">
        <v>16</v>
      </c>
      <c r="D2614" t="s">
        <v>42403</v>
      </c>
      <c r="E2614">
        <v>5396</v>
      </c>
    </row>
    <row r="2615" spans="1:5" x14ac:dyDescent="0.25">
      <c r="A2615">
        <v>5933</v>
      </c>
      <c r="B2615" t="s">
        <v>42404</v>
      </c>
      <c r="C2615" t="s">
        <v>16</v>
      </c>
      <c r="D2615" t="s">
        <v>42405</v>
      </c>
      <c r="E2615">
        <v>5932</v>
      </c>
    </row>
    <row r="2616" spans="1:5" x14ac:dyDescent="0.25">
      <c r="A2616">
        <v>5935</v>
      </c>
      <c r="B2616" t="s">
        <v>42406</v>
      </c>
      <c r="C2616" t="s">
        <v>16</v>
      </c>
      <c r="D2616" t="s">
        <v>42407</v>
      </c>
      <c r="E2616">
        <v>3525</v>
      </c>
    </row>
    <row r="2617" spans="1:5" x14ac:dyDescent="0.25">
      <c r="A2617">
        <v>5936</v>
      </c>
      <c r="B2617" t="s">
        <v>42408</v>
      </c>
      <c r="C2617" t="s">
        <v>16</v>
      </c>
      <c r="D2617" t="s">
        <v>42409</v>
      </c>
      <c r="E2617">
        <v>958</v>
      </c>
    </row>
    <row r="2618" spans="1:5" x14ac:dyDescent="0.25">
      <c r="A2618">
        <v>5937</v>
      </c>
      <c r="B2618" t="s">
        <v>42410</v>
      </c>
      <c r="C2618" t="s">
        <v>16</v>
      </c>
      <c r="D2618" t="s">
        <v>42411</v>
      </c>
      <c r="E2618">
        <v>5809</v>
      </c>
    </row>
    <row r="2619" spans="1:5" x14ac:dyDescent="0.25">
      <c r="A2619">
        <v>5939</v>
      </c>
      <c r="B2619" t="s">
        <v>42412</v>
      </c>
      <c r="C2619" t="s">
        <v>16</v>
      </c>
      <c r="D2619" t="s">
        <v>42413</v>
      </c>
      <c r="E2619">
        <v>5938</v>
      </c>
    </row>
    <row r="2620" spans="1:5" x14ac:dyDescent="0.25">
      <c r="A2620">
        <v>5940</v>
      </c>
      <c r="B2620" t="s">
        <v>42414</v>
      </c>
      <c r="C2620" t="s">
        <v>16</v>
      </c>
      <c r="D2620" t="s">
        <v>42415</v>
      </c>
      <c r="E2620">
        <v>5938</v>
      </c>
    </row>
    <row r="2621" spans="1:5" x14ac:dyDescent="0.25">
      <c r="A2621">
        <v>5942</v>
      </c>
      <c r="B2621" t="s">
        <v>42416</v>
      </c>
      <c r="C2621" t="s">
        <v>16</v>
      </c>
      <c r="D2621" t="s">
        <v>16</v>
      </c>
      <c r="E2621">
        <v>958</v>
      </c>
    </row>
    <row r="2622" spans="1:5" x14ac:dyDescent="0.25">
      <c r="A2622">
        <v>5944</v>
      </c>
      <c r="B2622" t="s">
        <v>42417</v>
      </c>
      <c r="C2622" t="s">
        <v>16</v>
      </c>
      <c r="D2622" t="s">
        <v>16</v>
      </c>
      <c r="E2622">
        <v>4208</v>
      </c>
    </row>
    <row r="2623" spans="1:5" x14ac:dyDescent="0.25">
      <c r="A2623">
        <v>5945</v>
      </c>
      <c r="B2623" t="s">
        <v>42417</v>
      </c>
      <c r="C2623" t="s">
        <v>16</v>
      </c>
      <c r="D2623" t="s">
        <v>16</v>
      </c>
      <c r="E2623">
        <v>201</v>
      </c>
    </row>
    <row r="2624" spans="1:5" x14ac:dyDescent="0.25">
      <c r="A2624">
        <v>5946</v>
      </c>
      <c r="B2624" t="s">
        <v>42418</v>
      </c>
      <c r="C2624" t="s">
        <v>16</v>
      </c>
      <c r="D2624" t="s">
        <v>42419</v>
      </c>
      <c r="E2624">
        <v>5943</v>
      </c>
    </row>
    <row r="2625" spans="1:5" x14ac:dyDescent="0.25">
      <c r="A2625">
        <v>5948</v>
      </c>
      <c r="B2625" t="s">
        <v>42420</v>
      </c>
      <c r="C2625" t="s">
        <v>16</v>
      </c>
      <c r="D2625" t="s">
        <v>42421</v>
      </c>
      <c r="E2625">
        <v>4156</v>
      </c>
    </row>
    <row r="2626" spans="1:5" x14ac:dyDescent="0.25">
      <c r="A2626">
        <v>5950</v>
      </c>
      <c r="B2626" t="s">
        <v>42422</v>
      </c>
      <c r="C2626" t="s">
        <v>16</v>
      </c>
      <c r="D2626" t="s">
        <v>16</v>
      </c>
      <c r="E2626">
        <v>5639</v>
      </c>
    </row>
    <row r="2627" spans="1:5" x14ac:dyDescent="0.25">
      <c r="A2627">
        <v>5953</v>
      </c>
      <c r="B2627" t="s">
        <v>42423</v>
      </c>
      <c r="C2627" t="s">
        <v>16</v>
      </c>
      <c r="D2627" t="s">
        <v>42424</v>
      </c>
      <c r="E2627">
        <v>417</v>
      </c>
    </row>
    <row r="2628" spans="1:5" x14ac:dyDescent="0.25">
      <c r="A2628">
        <v>5954</v>
      </c>
      <c r="B2628" t="s">
        <v>42425</v>
      </c>
      <c r="C2628" t="s">
        <v>42426</v>
      </c>
      <c r="D2628" t="s">
        <v>16</v>
      </c>
      <c r="E2628">
        <v>5952</v>
      </c>
    </row>
    <row r="2629" spans="1:5" x14ac:dyDescent="0.25">
      <c r="A2629">
        <v>5955</v>
      </c>
      <c r="B2629" t="s">
        <v>42427</v>
      </c>
      <c r="C2629" t="s">
        <v>42428</v>
      </c>
      <c r="D2629" t="s">
        <v>16</v>
      </c>
      <c r="E2629">
        <v>5949</v>
      </c>
    </row>
    <row r="2630" spans="1:5" x14ac:dyDescent="0.25">
      <c r="A2630">
        <v>5956</v>
      </c>
      <c r="B2630" t="s">
        <v>42429</v>
      </c>
      <c r="C2630" t="s">
        <v>42430</v>
      </c>
      <c r="D2630" t="s">
        <v>16</v>
      </c>
      <c r="E2630">
        <v>5949</v>
      </c>
    </row>
    <row r="2631" spans="1:5" x14ac:dyDescent="0.25">
      <c r="A2631">
        <v>5957</v>
      </c>
      <c r="B2631" t="s">
        <v>42431</v>
      </c>
      <c r="C2631" t="s">
        <v>16</v>
      </c>
      <c r="D2631" t="s">
        <v>42432</v>
      </c>
      <c r="E2631">
        <v>4588</v>
      </c>
    </row>
    <row r="2632" spans="1:5" x14ac:dyDescent="0.25">
      <c r="A2632">
        <v>5960</v>
      </c>
      <c r="B2632" t="s">
        <v>42433</v>
      </c>
      <c r="C2632" t="s">
        <v>42434</v>
      </c>
      <c r="D2632" t="s">
        <v>16</v>
      </c>
      <c r="E2632">
        <v>5959</v>
      </c>
    </row>
    <row r="2633" spans="1:5" x14ac:dyDescent="0.25">
      <c r="A2633">
        <v>5961</v>
      </c>
      <c r="B2633" t="s">
        <v>42435</v>
      </c>
      <c r="C2633" t="s">
        <v>42436</v>
      </c>
      <c r="D2633" t="s">
        <v>16</v>
      </c>
      <c r="E2633">
        <v>55</v>
      </c>
    </row>
    <row r="2634" spans="1:5" x14ac:dyDescent="0.25">
      <c r="A2634">
        <v>5962</v>
      </c>
      <c r="B2634" t="s">
        <v>42437</v>
      </c>
      <c r="C2634" t="s">
        <v>16</v>
      </c>
      <c r="D2634" t="s">
        <v>16</v>
      </c>
      <c r="E2634">
        <v>438</v>
      </c>
    </row>
    <row r="2635" spans="1:5" x14ac:dyDescent="0.25">
      <c r="A2635">
        <v>5963</v>
      </c>
      <c r="B2635" t="s">
        <v>42438</v>
      </c>
      <c r="C2635" t="s">
        <v>16</v>
      </c>
      <c r="D2635" t="s">
        <v>42387</v>
      </c>
      <c r="E2635">
        <v>241</v>
      </c>
    </row>
    <row r="2636" spans="1:5" x14ac:dyDescent="0.25">
      <c r="A2636">
        <v>5965</v>
      </c>
      <c r="B2636" t="s">
        <v>42439</v>
      </c>
      <c r="C2636" t="s">
        <v>16</v>
      </c>
      <c r="D2636" t="s">
        <v>42440</v>
      </c>
      <c r="E2636">
        <v>5964</v>
      </c>
    </row>
    <row r="2637" spans="1:5" x14ac:dyDescent="0.25">
      <c r="A2637">
        <v>5966</v>
      </c>
      <c r="B2637" t="s">
        <v>42441</v>
      </c>
      <c r="C2637" t="s">
        <v>16</v>
      </c>
      <c r="D2637" t="s">
        <v>42442</v>
      </c>
      <c r="E2637">
        <v>2262</v>
      </c>
    </row>
    <row r="2638" spans="1:5" x14ac:dyDescent="0.25">
      <c r="A2638">
        <v>5967</v>
      </c>
      <c r="B2638" t="s">
        <v>42443</v>
      </c>
      <c r="C2638" t="s">
        <v>16</v>
      </c>
      <c r="D2638" t="s">
        <v>42444</v>
      </c>
      <c r="E2638">
        <v>454</v>
      </c>
    </row>
    <row r="2639" spans="1:5" x14ac:dyDescent="0.25">
      <c r="A2639">
        <v>5968</v>
      </c>
      <c r="B2639" t="s">
        <v>42445</v>
      </c>
      <c r="C2639" t="s">
        <v>16</v>
      </c>
      <c r="D2639" t="s">
        <v>42446</v>
      </c>
      <c r="E2639">
        <v>3691</v>
      </c>
    </row>
    <row r="2640" spans="1:5" x14ac:dyDescent="0.25">
      <c r="A2640">
        <v>5969</v>
      </c>
      <c r="B2640" t="s">
        <v>42447</v>
      </c>
      <c r="C2640" t="s">
        <v>16</v>
      </c>
      <c r="D2640" t="s">
        <v>16</v>
      </c>
      <c r="E2640">
        <v>3980</v>
      </c>
    </row>
    <row r="2641" spans="1:5" x14ac:dyDescent="0.25">
      <c r="A2641">
        <v>5971</v>
      </c>
      <c r="B2641" t="s">
        <v>42448</v>
      </c>
      <c r="C2641" t="s">
        <v>16</v>
      </c>
      <c r="D2641" t="s">
        <v>42449</v>
      </c>
      <c r="E2641">
        <v>5970</v>
      </c>
    </row>
    <row r="2642" spans="1:5" x14ac:dyDescent="0.25">
      <c r="A2642">
        <v>5973</v>
      </c>
      <c r="B2642" t="s">
        <v>42450</v>
      </c>
      <c r="C2642" t="s">
        <v>16</v>
      </c>
      <c r="D2642" t="s">
        <v>42451</v>
      </c>
      <c r="E2642">
        <v>5972</v>
      </c>
    </row>
    <row r="2643" spans="1:5" x14ac:dyDescent="0.25">
      <c r="A2643">
        <v>5974</v>
      </c>
      <c r="B2643" t="s">
        <v>42452</v>
      </c>
      <c r="C2643" t="s">
        <v>16</v>
      </c>
      <c r="D2643" t="s">
        <v>16031</v>
      </c>
      <c r="E2643">
        <v>5266</v>
      </c>
    </row>
    <row r="2644" spans="1:5" x14ac:dyDescent="0.25">
      <c r="A2644">
        <v>5976</v>
      </c>
      <c r="B2644" t="s">
        <v>16188</v>
      </c>
      <c r="C2644" t="s">
        <v>16</v>
      </c>
      <c r="D2644" t="s">
        <v>42453</v>
      </c>
      <c r="E2644">
        <v>5975</v>
      </c>
    </row>
    <row r="2645" spans="1:5" x14ac:dyDescent="0.25">
      <c r="A2645">
        <v>5978</v>
      </c>
      <c r="B2645" t="s">
        <v>42454</v>
      </c>
      <c r="C2645" t="s">
        <v>16</v>
      </c>
      <c r="D2645" t="s">
        <v>42455</v>
      </c>
      <c r="E2645">
        <v>5977</v>
      </c>
    </row>
    <row r="2646" spans="1:5" x14ac:dyDescent="0.25">
      <c r="A2646">
        <v>5979</v>
      </c>
      <c r="B2646" t="s">
        <v>16103</v>
      </c>
      <c r="C2646" t="s">
        <v>16</v>
      </c>
      <c r="D2646" t="s">
        <v>42456</v>
      </c>
      <c r="E2646">
        <v>5972</v>
      </c>
    </row>
    <row r="2647" spans="1:5" x14ac:dyDescent="0.25">
      <c r="A2647">
        <v>5980</v>
      </c>
      <c r="B2647" t="s">
        <v>42457</v>
      </c>
      <c r="C2647" t="s">
        <v>16</v>
      </c>
      <c r="D2647" t="s">
        <v>42458</v>
      </c>
      <c r="E2647">
        <v>454</v>
      </c>
    </row>
    <row r="2648" spans="1:5" x14ac:dyDescent="0.25">
      <c r="A2648">
        <v>5981</v>
      </c>
      <c r="B2648" t="s">
        <v>42459</v>
      </c>
      <c r="C2648" t="s">
        <v>16</v>
      </c>
      <c r="D2648" t="s">
        <v>42460</v>
      </c>
      <c r="E2648">
        <v>4464</v>
      </c>
    </row>
    <row r="2649" spans="1:5" x14ac:dyDescent="0.25">
      <c r="A2649">
        <v>5982</v>
      </c>
      <c r="B2649" t="s">
        <v>42461</v>
      </c>
      <c r="C2649" t="s">
        <v>16</v>
      </c>
      <c r="D2649" t="s">
        <v>42462</v>
      </c>
      <c r="E2649">
        <v>5885</v>
      </c>
    </row>
    <row r="2650" spans="1:5" x14ac:dyDescent="0.25">
      <c r="A2650">
        <v>5983</v>
      </c>
      <c r="B2650" t="s">
        <v>42463</v>
      </c>
      <c r="C2650" t="s">
        <v>16</v>
      </c>
      <c r="D2650" t="s">
        <v>42464</v>
      </c>
      <c r="E2650">
        <v>5977</v>
      </c>
    </row>
    <row r="2651" spans="1:5" x14ac:dyDescent="0.25">
      <c r="A2651">
        <v>5984</v>
      </c>
      <c r="B2651" t="s">
        <v>42465</v>
      </c>
      <c r="C2651" t="s">
        <v>16</v>
      </c>
      <c r="D2651" t="s">
        <v>16</v>
      </c>
      <c r="E2651">
        <v>3017</v>
      </c>
    </row>
    <row r="2652" spans="1:5" x14ac:dyDescent="0.25">
      <c r="A2652">
        <v>5987</v>
      </c>
      <c r="B2652" t="s">
        <v>42466</v>
      </c>
      <c r="C2652" t="s">
        <v>16</v>
      </c>
      <c r="D2652" t="s">
        <v>42467</v>
      </c>
      <c r="E2652">
        <v>454</v>
      </c>
    </row>
    <row r="2653" spans="1:5" x14ac:dyDescent="0.25">
      <c r="A2653">
        <v>5990</v>
      </c>
      <c r="B2653" t="s">
        <v>42468</v>
      </c>
      <c r="C2653" t="s">
        <v>16</v>
      </c>
      <c r="D2653" t="s">
        <v>42469</v>
      </c>
      <c r="E2653">
        <v>4345</v>
      </c>
    </row>
    <row r="2654" spans="1:5" x14ac:dyDescent="0.25">
      <c r="A2654">
        <v>5991</v>
      </c>
      <c r="B2654" t="s">
        <v>42470</v>
      </c>
      <c r="C2654" t="s">
        <v>16</v>
      </c>
      <c r="D2654" t="s">
        <v>42471</v>
      </c>
      <c r="E2654">
        <v>442</v>
      </c>
    </row>
    <row r="2655" spans="1:5" x14ac:dyDescent="0.25">
      <c r="A2655">
        <v>5993</v>
      </c>
      <c r="B2655" t="s">
        <v>7523</v>
      </c>
      <c r="C2655" t="s">
        <v>16</v>
      </c>
      <c r="D2655" t="s">
        <v>16</v>
      </c>
      <c r="E2655">
        <v>5992</v>
      </c>
    </row>
    <row r="2656" spans="1:5" x14ac:dyDescent="0.25">
      <c r="A2656">
        <v>5994</v>
      </c>
      <c r="B2656" t="s">
        <v>42472</v>
      </c>
      <c r="C2656" t="s">
        <v>16</v>
      </c>
      <c r="D2656" t="s">
        <v>42473</v>
      </c>
      <c r="E2656">
        <v>3466</v>
      </c>
    </row>
    <row r="2657" spans="1:5" x14ac:dyDescent="0.25">
      <c r="A2657">
        <v>5996</v>
      </c>
      <c r="B2657" t="s">
        <v>42474</v>
      </c>
      <c r="C2657" t="s">
        <v>16</v>
      </c>
      <c r="D2657" t="s">
        <v>42475</v>
      </c>
      <c r="E2657">
        <v>5995</v>
      </c>
    </row>
    <row r="2658" spans="1:5" x14ac:dyDescent="0.25">
      <c r="A2658">
        <v>5997</v>
      </c>
      <c r="B2658" t="s">
        <v>42476</v>
      </c>
      <c r="C2658" t="s">
        <v>42477</v>
      </c>
      <c r="D2658" t="s">
        <v>16</v>
      </c>
      <c r="E2658">
        <v>5341</v>
      </c>
    </row>
    <row r="2659" spans="1:5" x14ac:dyDescent="0.25">
      <c r="A2659">
        <v>5998</v>
      </c>
      <c r="B2659" t="s">
        <v>42478</v>
      </c>
      <c r="C2659" t="s">
        <v>16</v>
      </c>
      <c r="D2659" t="s">
        <v>42479</v>
      </c>
      <c r="E2659">
        <v>5410</v>
      </c>
    </row>
    <row r="2660" spans="1:5" x14ac:dyDescent="0.25">
      <c r="A2660">
        <v>6002</v>
      </c>
      <c r="B2660" t="s">
        <v>42480</v>
      </c>
      <c r="C2660" t="s">
        <v>16</v>
      </c>
      <c r="D2660" t="s">
        <v>16418</v>
      </c>
      <c r="E2660">
        <v>5668</v>
      </c>
    </row>
    <row r="2661" spans="1:5" x14ac:dyDescent="0.25">
      <c r="A2661">
        <v>6003</v>
      </c>
      <c r="B2661" t="s">
        <v>42481</v>
      </c>
      <c r="C2661" t="s">
        <v>16</v>
      </c>
      <c r="D2661" t="s">
        <v>42482</v>
      </c>
      <c r="E2661">
        <v>417</v>
      </c>
    </row>
    <row r="2662" spans="1:5" x14ac:dyDescent="0.25">
      <c r="A2662">
        <v>6005</v>
      </c>
      <c r="B2662" t="s">
        <v>213</v>
      </c>
      <c r="C2662" t="s">
        <v>16</v>
      </c>
      <c r="D2662" t="s">
        <v>42483</v>
      </c>
      <c r="E2662">
        <v>5977</v>
      </c>
    </row>
    <row r="2663" spans="1:5" x14ac:dyDescent="0.25">
      <c r="A2663">
        <v>6007</v>
      </c>
      <c r="B2663" t="s">
        <v>42484</v>
      </c>
      <c r="C2663" t="s">
        <v>42485</v>
      </c>
      <c r="D2663" t="s">
        <v>42486</v>
      </c>
      <c r="E2663">
        <v>451</v>
      </c>
    </row>
    <row r="2664" spans="1:5" x14ac:dyDescent="0.25">
      <c r="A2664">
        <v>6008</v>
      </c>
      <c r="B2664" t="s">
        <v>42487</v>
      </c>
      <c r="C2664" t="s">
        <v>16</v>
      </c>
      <c r="D2664" t="s">
        <v>42488</v>
      </c>
      <c r="E2664">
        <v>5589</v>
      </c>
    </row>
    <row r="2665" spans="1:5" x14ac:dyDescent="0.25">
      <c r="A2665">
        <v>6011</v>
      </c>
      <c r="B2665" t="s">
        <v>492</v>
      </c>
      <c r="C2665" t="s">
        <v>16</v>
      </c>
      <c r="D2665" t="s">
        <v>42489</v>
      </c>
      <c r="E2665">
        <v>6010</v>
      </c>
    </row>
    <row r="2666" spans="1:5" x14ac:dyDescent="0.25">
      <c r="A2666">
        <v>6012</v>
      </c>
      <c r="B2666" t="s">
        <v>42490</v>
      </c>
      <c r="C2666" t="s">
        <v>16</v>
      </c>
      <c r="D2666" t="s">
        <v>16473</v>
      </c>
      <c r="E2666">
        <v>2073</v>
      </c>
    </row>
    <row r="2667" spans="1:5" x14ac:dyDescent="0.25">
      <c r="A2667">
        <v>6013</v>
      </c>
      <c r="B2667" t="s">
        <v>42491</v>
      </c>
      <c r="C2667" t="s">
        <v>16</v>
      </c>
      <c r="D2667" t="s">
        <v>42492</v>
      </c>
      <c r="E2667">
        <v>431</v>
      </c>
    </row>
    <row r="2668" spans="1:5" x14ac:dyDescent="0.25">
      <c r="A2668">
        <v>6014</v>
      </c>
      <c r="B2668" t="s">
        <v>42394</v>
      </c>
      <c r="C2668" t="s">
        <v>16</v>
      </c>
      <c r="D2668" t="s">
        <v>42395</v>
      </c>
      <c r="E2668">
        <v>431</v>
      </c>
    </row>
    <row r="2669" spans="1:5" x14ac:dyDescent="0.25">
      <c r="A2669">
        <v>6015</v>
      </c>
      <c r="B2669" t="s">
        <v>42493</v>
      </c>
      <c r="C2669" t="s">
        <v>16</v>
      </c>
      <c r="D2669" t="s">
        <v>42494</v>
      </c>
      <c r="E2669">
        <v>4014</v>
      </c>
    </row>
    <row r="2670" spans="1:5" x14ac:dyDescent="0.25">
      <c r="A2670">
        <v>6018</v>
      </c>
      <c r="B2670" t="s">
        <v>445</v>
      </c>
      <c r="C2670" t="s">
        <v>16</v>
      </c>
      <c r="D2670" t="s">
        <v>446</v>
      </c>
      <c r="E2670">
        <v>6016</v>
      </c>
    </row>
    <row r="2671" spans="1:5" x14ac:dyDescent="0.25">
      <c r="A2671">
        <v>6020</v>
      </c>
      <c r="B2671" t="s">
        <v>42495</v>
      </c>
      <c r="C2671" t="s">
        <v>42496</v>
      </c>
      <c r="D2671" t="s">
        <v>16</v>
      </c>
      <c r="E2671">
        <v>5959</v>
      </c>
    </row>
    <row r="2672" spans="1:5" x14ac:dyDescent="0.25">
      <c r="A2672">
        <v>6022</v>
      </c>
      <c r="B2672" t="s">
        <v>42497</v>
      </c>
      <c r="C2672" t="s">
        <v>16</v>
      </c>
      <c r="D2672" t="s">
        <v>42498</v>
      </c>
      <c r="E2672">
        <v>6021</v>
      </c>
    </row>
    <row r="2673" spans="1:5" x14ac:dyDescent="0.25">
      <c r="A2673">
        <v>6023</v>
      </c>
      <c r="B2673" t="s">
        <v>1080</v>
      </c>
      <c r="C2673" t="s">
        <v>16</v>
      </c>
      <c r="D2673" t="s">
        <v>42499</v>
      </c>
      <c r="E2673">
        <v>180</v>
      </c>
    </row>
    <row r="2674" spans="1:5" x14ac:dyDescent="0.25">
      <c r="A2674">
        <v>6024</v>
      </c>
      <c r="B2674" t="s">
        <v>42500</v>
      </c>
      <c r="C2674" t="s">
        <v>16</v>
      </c>
      <c r="D2674" t="s">
        <v>42501</v>
      </c>
      <c r="E2674">
        <v>1000</v>
      </c>
    </row>
    <row r="2675" spans="1:5" x14ac:dyDescent="0.25">
      <c r="A2675">
        <v>6026</v>
      </c>
      <c r="B2675" t="s">
        <v>42502</v>
      </c>
      <c r="C2675" t="s">
        <v>16</v>
      </c>
      <c r="D2675" t="s">
        <v>10201</v>
      </c>
      <c r="E2675">
        <v>3525</v>
      </c>
    </row>
    <row r="2676" spans="1:5" x14ac:dyDescent="0.25">
      <c r="A2676">
        <v>6027</v>
      </c>
      <c r="B2676" t="s">
        <v>42503</v>
      </c>
      <c r="C2676" t="s">
        <v>16</v>
      </c>
      <c r="D2676" t="s">
        <v>42504</v>
      </c>
      <c r="E2676">
        <v>276</v>
      </c>
    </row>
    <row r="2677" spans="1:5" x14ac:dyDescent="0.25">
      <c r="A2677">
        <v>6029</v>
      </c>
      <c r="B2677" t="s">
        <v>42505</v>
      </c>
      <c r="C2677" t="s">
        <v>42506</v>
      </c>
      <c r="D2677" t="s">
        <v>16</v>
      </c>
      <c r="E2677">
        <v>6028</v>
      </c>
    </row>
    <row r="2678" spans="1:5" x14ac:dyDescent="0.25">
      <c r="A2678">
        <v>6030</v>
      </c>
      <c r="B2678" t="s">
        <v>42507</v>
      </c>
      <c r="C2678" t="s">
        <v>16</v>
      </c>
      <c r="D2678" t="s">
        <v>42508</v>
      </c>
      <c r="E2678">
        <v>201</v>
      </c>
    </row>
    <row r="2679" spans="1:5" x14ac:dyDescent="0.25">
      <c r="A2679">
        <v>6031</v>
      </c>
      <c r="B2679" t="s">
        <v>42509</v>
      </c>
      <c r="C2679" t="s">
        <v>42510</v>
      </c>
      <c r="D2679" t="s">
        <v>16</v>
      </c>
      <c r="E2679">
        <v>5548</v>
      </c>
    </row>
    <row r="2680" spans="1:5" x14ac:dyDescent="0.25">
      <c r="A2680">
        <v>6034</v>
      </c>
      <c r="B2680" t="s">
        <v>42511</v>
      </c>
      <c r="C2680" t="s">
        <v>16</v>
      </c>
      <c r="D2680" t="s">
        <v>42512</v>
      </c>
      <c r="E2680">
        <v>6033</v>
      </c>
    </row>
    <row r="2681" spans="1:5" x14ac:dyDescent="0.25">
      <c r="A2681">
        <v>6035</v>
      </c>
      <c r="B2681" t="s">
        <v>42513</v>
      </c>
      <c r="C2681" t="s">
        <v>16</v>
      </c>
      <c r="D2681" t="s">
        <v>42514</v>
      </c>
      <c r="E2681">
        <v>287</v>
      </c>
    </row>
    <row r="2682" spans="1:5" x14ac:dyDescent="0.25">
      <c r="A2682">
        <v>6037</v>
      </c>
      <c r="B2682" t="s">
        <v>16498</v>
      </c>
      <c r="C2682" t="s">
        <v>16</v>
      </c>
      <c r="D2682" t="s">
        <v>16499</v>
      </c>
      <c r="E2682">
        <v>6036</v>
      </c>
    </row>
    <row r="2683" spans="1:5" x14ac:dyDescent="0.25">
      <c r="A2683">
        <v>6039</v>
      </c>
      <c r="B2683" t="s">
        <v>42515</v>
      </c>
      <c r="C2683" t="s">
        <v>16</v>
      </c>
      <c r="D2683" t="s">
        <v>42516</v>
      </c>
      <c r="E2683">
        <v>6038</v>
      </c>
    </row>
    <row r="2684" spans="1:5" x14ac:dyDescent="0.25">
      <c r="A2684">
        <v>6042</v>
      </c>
      <c r="B2684" t="s">
        <v>42517</v>
      </c>
      <c r="C2684" t="s">
        <v>16</v>
      </c>
      <c r="D2684" t="s">
        <v>9852</v>
      </c>
      <c r="E2684">
        <v>3931</v>
      </c>
    </row>
    <row r="2685" spans="1:5" x14ac:dyDescent="0.25">
      <c r="A2685">
        <v>6044</v>
      </c>
      <c r="B2685" t="s">
        <v>42518</v>
      </c>
      <c r="C2685" t="s">
        <v>42519</v>
      </c>
      <c r="D2685" t="s">
        <v>16</v>
      </c>
      <c r="E2685">
        <v>5576</v>
      </c>
    </row>
    <row r="2686" spans="1:5" x14ac:dyDescent="0.25">
      <c r="A2686">
        <v>6045</v>
      </c>
      <c r="B2686" t="s">
        <v>42520</v>
      </c>
      <c r="C2686" t="s">
        <v>16</v>
      </c>
      <c r="D2686" t="s">
        <v>42521</v>
      </c>
      <c r="E2686">
        <v>3931</v>
      </c>
    </row>
    <row r="2687" spans="1:5" x14ac:dyDescent="0.25">
      <c r="A2687">
        <v>6047</v>
      </c>
      <c r="B2687" t="s">
        <v>42522</v>
      </c>
      <c r="C2687" t="s">
        <v>42523</v>
      </c>
      <c r="D2687" t="s">
        <v>16</v>
      </c>
      <c r="E2687">
        <v>6046</v>
      </c>
    </row>
    <row r="2688" spans="1:5" x14ac:dyDescent="0.25">
      <c r="A2688">
        <v>6048</v>
      </c>
      <c r="B2688" t="s">
        <v>42524</v>
      </c>
      <c r="C2688" t="s">
        <v>16</v>
      </c>
      <c r="D2688" t="s">
        <v>42525</v>
      </c>
      <c r="E2688">
        <v>1068</v>
      </c>
    </row>
    <row r="2689" spans="1:5" x14ac:dyDescent="0.25">
      <c r="A2689">
        <v>6049</v>
      </c>
      <c r="B2689" t="s">
        <v>42526</v>
      </c>
      <c r="C2689" t="s">
        <v>16</v>
      </c>
      <c r="D2689" t="s">
        <v>42527</v>
      </c>
      <c r="E2689">
        <v>3931</v>
      </c>
    </row>
    <row r="2690" spans="1:5" x14ac:dyDescent="0.25">
      <c r="A2690">
        <v>6051</v>
      </c>
      <c r="B2690" t="s">
        <v>42528</v>
      </c>
      <c r="C2690" t="s">
        <v>16</v>
      </c>
      <c r="D2690" t="s">
        <v>42529</v>
      </c>
      <c r="E2690">
        <v>5668</v>
      </c>
    </row>
    <row r="2691" spans="1:5" x14ac:dyDescent="0.25">
      <c r="A2691">
        <v>6052</v>
      </c>
      <c r="B2691" t="s">
        <v>42530</v>
      </c>
      <c r="C2691" t="s">
        <v>16</v>
      </c>
      <c r="D2691" t="s">
        <v>16</v>
      </c>
      <c r="E2691">
        <v>1066</v>
      </c>
    </row>
    <row r="2692" spans="1:5" x14ac:dyDescent="0.25">
      <c r="A2692">
        <v>6054</v>
      </c>
      <c r="B2692" t="s">
        <v>2023</v>
      </c>
      <c r="C2692" t="s">
        <v>16</v>
      </c>
      <c r="D2692" t="s">
        <v>42531</v>
      </c>
      <c r="E2692">
        <v>6053</v>
      </c>
    </row>
    <row r="2693" spans="1:5" x14ac:dyDescent="0.25">
      <c r="A2693">
        <v>6055</v>
      </c>
      <c r="B2693" t="s">
        <v>686</v>
      </c>
      <c r="C2693" t="s">
        <v>16</v>
      </c>
      <c r="D2693" t="s">
        <v>42532</v>
      </c>
      <c r="E2693">
        <v>6053</v>
      </c>
    </row>
    <row r="2694" spans="1:5" x14ac:dyDescent="0.25">
      <c r="A2694">
        <v>6056</v>
      </c>
      <c r="B2694" t="s">
        <v>9829</v>
      </c>
      <c r="C2694" t="s">
        <v>16</v>
      </c>
      <c r="D2694" t="s">
        <v>42533</v>
      </c>
      <c r="E2694">
        <v>5201</v>
      </c>
    </row>
    <row r="2695" spans="1:5" x14ac:dyDescent="0.25">
      <c r="A2695">
        <v>6057</v>
      </c>
      <c r="B2695" t="s">
        <v>42534</v>
      </c>
      <c r="C2695" t="s">
        <v>16</v>
      </c>
      <c r="D2695" t="s">
        <v>42535</v>
      </c>
      <c r="E2695">
        <v>2570</v>
      </c>
    </row>
    <row r="2696" spans="1:5" x14ac:dyDescent="0.25">
      <c r="A2696">
        <v>6058</v>
      </c>
      <c r="B2696" t="s">
        <v>42536</v>
      </c>
      <c r="C2696" t="s">
        <v>42537</v>
      </c>
      <c r="D2696" t="s">
        <v>16</v>
      </c>
      <c r="E2696">
        <v>299</v>
      </c>
    </row>
    <row r="2697" spans="1:5" x14ac:dyDescent="0.25">
      <c r="A2697">
        <v>6059</v>
      </c>
      <c r="B2697" t="s">
        <v>42538</v>
      </c>
      <c r="C2697" t="s">
        <v>16</v>
      </c>
      <c r="D2697" t="s">
        <v>42539</v>
      </c>
      <c r="E2697">
        <v>5581</v>
      </c>
    </row>
    <row r="2698" spans="1:5" x14ac:dyDescent="0.25">
      <c r="A2698">
        <v>6062</v>
      </c>
      <c r="B2698" t="s">
        <v>42540</v>
      </c>
      <c r="C2698" t="s">
        <v>16</v>
      </c>
      <c r="D2698" t="s">
        <v>42541</v>
      </c>
      <c r="E2698">
        <v>6061</v>
      </c>
    </row>
    <row r="2699" spans="1:5" x14ac:dyDescent="0.25">
      <c r="A2699">
        <v>6063</v>
      </c>
      <c r="B2699" t="s">
        <v>42542</v>
      </c>
      <c r="C2699" t="s">
        <v>13833</v>
      </c>
      <c r="D2699" t="s">
        <v>16</v>
      </c>
      <c r="E2699">
        <v>4070</v>
      </c>
    </row>
    <row r="2700" spans="1:5" x14ac:dyDescent="0.25">
      <c r="A2700">
        <v>6064</v>
      </c>
      <c r="B2700" t="s">
        <v>16354</v>
      </c>
      <c r="C2700" t="s">
        <v>16</v>
      </c>
      <c r="D2700" t="s">
        <v>42543</v>
      </c>
      <c r="E2700">
        <v>5977</v>
      </c>
    </row>
    <row r="2701" spans="1:5" x14ac:dyDescent="0.25">
      <c r="A2701">
        <v>6066</v>
      </c>
      <c r="B2701" t="s">
        <v>42544</v>
      </c>
      <c r="C2701" t="s">
        <v>16</v>
      </c>
      <c r="D2701" t="s">
        <v>42545</v>
      </c>
      <c r="E2701">
        <v>6065</v>
      </c>
    </row>
    <row r="2702" spans="1:5" x14ac:dyDescent="0.25">
      <c r="A2702">
        <v>6067</v>
      </c>
      <c r="B2702" t="s">
        <v>42546</v>
      </c>
      <c r="C2702" t="s">
        <v>16</v>
      </c>
      <c r="D2702" t="s">
        <v>42547</v>
      </c>
      <c r="E2702">
        <v>6065</v>
      </c>
    </row>
    <row r="2703" spans="1:5" x14ac:dyDescent="0.25">
      <c r="A2703">
        <v>6069</v>
      </c>
      <c r="B2703" t="s">
        <v>42548</v>
      </c>
      <c r="C2703" t="s">
        <v>16</v>
      </c>
      <c r="D2703" t="s">
        <v>42549</v>
      </c>
      <c r="E2703">
        <v>6068</v>
      </c>
    </row>
    <row r="2704" spans="1:5" x14ac:dyDescent="0.25">
      <c r="A2704">
        <v>6070</v>
      </c>
      <c r="B2704" t="s">
        <v>42550</v>
      </c>
      <c r="C2704" t="s">
        <v>16</v>
      </c>
      <c r="D2704" t="s">
        <v>42551</v>
      </c>
      <c r="E2704">
        <v>5972</v>
      </c>
    </row>
    <row r="2705" spans="1:5" x14ac:dyDescent="0.25">
      <c r="A2705">
        <v>6071</v>
      </c>
      <c r="B2705" t="s">
        <v>42552</v>
      </c>
      <c r="C2705" t="s">
        <v>16</v>
      </c>
      <c r="D2705" t="s">
        <v>42553</v>
      </c>
      <c r="E2705">
        <v>137</v>
      </c>
    </row>
    <row r="2706" spans="1:5" x14ac:dyDescent="0.25">
      <c r="A2706">
        <v>6073</v>
      </c>
      <c r="B2706" t="s">
        <v>16092</v>
      </c>
      <c r="C2706" t="s">
        <v>16</v>
      </c>
      <c r="D2706" t="s">
        <v>16093</v>
      </c>
      <c r="E2706">
        <v>6072</v>
      </c>
    </row>
    <row r="2707" spans="1:5" x14ac:dyDescent="0.25">
      <c r="A2707">
        <v>6075</v>
      </c>
      <c r="B2707" t="s">
        <v>16357</v>
      </c>
      <c r="C2707" t="s">
        <v>7650</v>
      </c>
      <c r="D2707" t="s">
        <v>16</v>
      </c>
      <c r="E2707">
        <v>6074</v>
      </c>
    </row>
    <row r="2708" spans="1:5" x14ac:dyDescent="0.25">
      <c r="A2708">
        <v>6077</v>
      </c>
      <c r="B2708" t="s">
        <v>42554</v>
      </c>
      <c r="C2708" t="s">
        <v>42555</v>
      </c>
      <c r="D2708" t="s">
        <v>16</v>
      </c>
      <c r="E2708">
        <v>6076</v>
      </c>
    </row>
    <row r="2709" spans="1:5" x14ac:dyDescent="0.25">
      <c r="A2709">
        <v>6080</v>
      </c>
      <c r="B2709" t="s">
        <v>42556</v>
      </c>
      <c r="C2709" t="s">
        <v>16</v>
      </c>
      <c r="D2709" t="s">
        <v>42557</v>
      </c>
      <c r="E2709">
        <v>6079</v>
      </c>
    </row>
    <row r="2710" spans="1:5" x14ac:dyDescent="0.25">
      <c r="A2710">
        <v>6081</v>
      </c>
      <c r="B2710" t="s">
        <v>42558</v>
      </c>
      <c r="C2710" t="s">
        <v>16</v>
      </c>
      <c r="D2710" t="s">
        <v>42559</v>
      </c>
      <c r="E2710">
        <v>5751</v>
      </c>
    </row>
    <row r="2711" spans="1:5" x14ac:dyDescent="0.25">
      <c r="A2711">
        <v>6083</v>
      </c>
      <c r="B2711" t="s">
        <v>42560</v>
      </c>
      <c r="C2711" t="s">
        <v>42561</v>
      </c>
      <c r="D2711" t="s">
        <v>16</v>
      </c>
      <c r="E2711">
        <v>6082</v>
      </c>
    </row>
    <row r="2712" spans="1:5" x14ac:dyDescent="0.25">
      <c r="A2712">
        <v>6088</v>
      </c>
      <c r="B2712" t="s">
        <v>42562</v>
      </c>
      <c r="C2712" t="s">
        <v>16</v>
      </c>
      <c r="D2712" t="s">
        <v>42563</v>
      </c>
      <c r="E2712">
        <v>454</v>
      </c>
    </row>
    <row r="2713" spans="1:5" x14ac:dyDescent="0.25">
      <c r="A2713">
        <v>6090</v>
      </c>
      <c r="B2713" t="s">
        <v>42564</v>
      </c>
      <c r="C2713" t="s">
        <v>16</v>
      </c>
      <c r="D2713" t="s">
        <v>16</v>
      </c>
      <c r="E2713">
        <v>443</v>
      </c>
    </row>
    <row r="2714" spans="1:5" x14ac:dyDescent="0.25">
      <c r="A2714">
        <v>6091</v>
      </c>
      <c r="B2714" t="s">
        <v>42565</v>
      </c>
      <c r="C2714" t="s">
        <v>16</v>
      </c>
      <c r="D2714" t="s">
        <v>42566</v>
      </c>
      <c r="E2714">
        <v>6089</v>
      </c>
    </row>
    <row r="2715" spans="1:5" x14ac:dyDescent="0.25">
      <c r="A2715">
        <v>6093</v>
      </c>
      <c r="B2715" t="s">
        <v>42567</v>
      </c>
      <c r="C2715" t="s">
        <v>2277</v>
      </c>
      <c r="D2715" t="s">
        <v>16</v>
      </c>
      <c r="E2715">
        <v>76</v>
      </c>
    </row>
    <row r="2716" spans="1:5" x14ac:dyDescent="0.25">
      <c r="A2716">
        <v>6094</v>
      </c>
      <c r="B2716" t="s">
        <v>9656</v>
      </c>
      <c r="C2716" t="s">
        <v>16</v>
      </c>
      <c r="D2716" t="s">
        <v>42568</v>
      </c>
      <c r="E2716">
        <v>5426</v>
      </c>
    </row>
    <row r="2717" spans="1:5" x14ac:dyDescent="0.25">
      <c r="A2717">
        <v>6096</v>
      </c>
      <c r="B2717" t="s">
        <v>42569</v>
      </c>
      <c r="C2717" t="s">
        <v>16</v>
      </c>
      <c r="D2717" t="s">
        <v>42570</v>
      </c>
      <c r="E2717">
        <v>454</v>
      </c>
    </row>
    <row r="2718" spans="1:5" x14ac:dyDescent="0.25">
      <c r="A2718">
        <v>6098</v>
      </c>
      <c r="B2718" t="s">
        <v>42560</v>
      </c>
      <c r="C2718" t="s">
        <v>16</v>
      </c>
      <c r="D2718" t="s">
        <v>42571</v>
      </c>
      <c r="E2718">
        <v>6095</v>
      </c>
    </row>
    <row r="2719" spans="1:5" x14ac:dyDescent="0.25">
      <c r="A2719">
        <v>6099</v>
      </c>
      <c r="B2719" t="s">
        <v>42572</v>
      </c>
      <c r="C2719" t="s">
        <v>16</v>
      </c>
      <c r="D2719" t="s">
        <v>42573</v>
      </c>
      <c r="E2719">
        <v>4739</v>
      </c>
    </row>
    <row r="2720" spans="1:5" x14ac:dyDescent="0.25">
      <c r="A2720">
        <v>6100</v>
      </c>
      <c r="B2720" t="s">
        <v>42574</v>
      </c>
      <c r="C2720" t="s">
        <v>42575</v>
      </c>
      <c r="D2720" t="s">
        <v>16</v>
      </c>
      <c r="E2720">
        <v>2439</v>
      </c>
    </row>
    <row r="2721" spans="1:5" x14ac:dyDescent="0.25">
      <c r="A2721">
        <v>6101</v>
      </c>
      <c r="B2721" t="s">
        <v>505</v>
      </c>
      <c r="C2721" t="s">
        <v>16</v>
      </c>
      <c r="D2721" t="s">
        <v>16</v>
      </c>
      <c r="E2721">
        <v>671</v>
      </c>
    </row>
    <row r="2722" spans="1:5" x14ac:dyDescent="0.25">
      <c r="A2722">
        <v>6102</v>
      </c>
      <c r="B2722" t="s">
        <v>42576</v>
      </c>
      <c r="C2722" t="s">
        <v>16</v>
      </c>
      <c r="D2722" t="s">
        <v>42577</v>
      </c>
      <c r="E2722">
        <v>3466</v>
      </c>
    </row>
    <row r="2723" spans="1:5" x14ac:dyDescent="0.25">
      <c r="A2723">
        <v>6104</v>
      </c>
      <c r="B2723" t="s">
        <v>42578</v>
      </c>
      <c r="C2723" t="s">
        <v>16</v>
      </c>
      <c r="D2723" t="s">
        <v>42579</v>
      </c>
      <c r="E2723">
        <v>5396</v>
      </c>
    </row>
    <row r="2724" spans="1:5" x14ac:dyDescent="0.25">
      <c r="A2724">
        <v>6106</v>
      </c>
      <c r="B2724" t="s">
        <v>42580</v>
      </c>
      <c r="C2724" t="s">
        <v>16</v>
      </c>
      <c r="D2724" t="s">
        <v>42581</v>
      </c>
      <c r="E2724">
        <v>6105</v>
      </c>
    </row>
    <row r="2725" spans="1:5" x14ac:dyDescent="0.25">
      <c r="A2725">
        <v>6107</v>
      </c>
      <c r="B2725" t="s">
        <v>42582</v>
      </c>
      <c r="C2725" t="s">
        <v>16</v>
      </c>
      <c r="D2725" t="s">
        <v>42583</v>
      </c>
      <c r="E2725">
        <v>2262</v>
      </c>
    </row>
    <row r="2726" spans="1:5" x14ac:dyDescent="0.25">
      <c r="A2726">
        <v>6109</v>
      </c>
      <c r="B2726" t="s">
        <v>42584</v>
      </c>
      <c r="C2726" t="s">
        <v>42585</v>
      </c>
      <c r="D2726" t="s">
        <v>16</v>
      </c>
      <c r="E2726">
        <v>6108</v>
      </c>
    </row>
    <row r="2727" spans="1:5" x14ac:dyDescent="0.25">
      <c r="A2727">
        <v>6110</v>
      </c>
      <c r="B2727" t="s">
        <v>42586</v>
      </c>
      <c r="C2727" t="s">
        <v>16</v>
      </c>
      <c r="D2727" t="s">
        <v>42587</v>
      </c>
      <c r="E2727">
        <v>201</v>
      </c>
    </row>
    <row r="2728" spans="1:5" x14ac:dyDescent="0.25">
      <c r="A2728">
        <v>6112</v>
      </c>
      <c r="B2728" t="s">
        <v>42588</v>
      </c>
      <c r="C2728" t="s">
        <v>16</v>
      </c>
      <c r="D2728" t="s">
        <v>42589</v>
      </c>
      <c r="E2728">
        <v>4237</v>
      </c>
    </row>
    <row r="2729" spans="1:5" x14ac:dyDescent="0.25">
      <c r="A2729">
        <v>6113</v>
      </c>
      <c r="B2729" t="s">
        <v>161</v>
      </c>
      <c r="C2729" t="s">
        <v>16</v>
      </c>
      <c r="D2729" t="s">
        <v>42590</v>
      </c>
      <c r="E2729">
        <v>417</v>
      </c>
    </row>
    <row r="2730" spans="1:5" x14ac:dyDescent="0.25">
      <c r="A2730">
        <v>6116</v>
      </c>
      <c r="B2730" t="s">
        <v>42591</v>
      </c>
      <c r="C2730" t="s">
        <v>16</v>
      </c>
      <c r="D2730" t="s">
        <v>42592</v>
      </c>
      <c r="E2730">
        <v>6114</v>
      </c>
    </row>
    <row r="2731" spans="1:5" x14ac:dyDescent="0.25">
      <c r="A2731">
        <v>6121</v>
      </c>
      <c r="B2731" t="s">
        <v>13280</v>
      </c>
      <c r="C2731" t="s">
        <v>16</v>
      </c>
      <c r="D2731" t="s">
        <v>16151</v>
      </c>
      <c r="E2731">
        <v>6120</v>
      </c>
    </row>
    <row r="2732" spans="1:5" x14ac:dyDescent="0.25">
      <c r="A2732">
        <v>6122</v>
      </c>
      <c r="B2732" t="s">
        <v>42593</v>
      </c>
      <c r="C2732" t="s">
        <v>42594</v>
      </c>
      <c r="D2732" t="s">
        <v>16</v>
      </c>
      <c r="E2732">
        <v>439</v>
      </c>
    </row>
    <row r="2733" spans="1:5" x14ac:dyDescent="0.25">
      <c r="A2733">
        <v>6124</v>
      </c>
      <c r="B2733" t="s">
        <v>42595</v>
      </c>
      <c r="C2733" t="s">
        <v>42596</v>
      </c>
      <c r="D2733" t="s">
        <v>16</v>
      </c>
      <c r="E2733">
        <v>6082</v>
      </c>
    </row>
    <row r="2734" spans="1:5" x14ac:dyDescent="0.25">
      <c r="A2734">
        <v>6128</v>
      </c>
      <c r="B2734" t="s">
        <v>42597</v>
      </c>
      <c r="C2734" t="s">
        <v>42598</v>
      </c>
      <c r="D2734" t="s">
        <v>16</v>
      </c>
      <c r="E2734">
        <v>6127</v>
      </c>
    </row>
    <row r="2735" spans="1:5" x14ac:dyDescent="0.25">
      <c r="A2735">
        <v>6130</v>
      </c>
      <c r="B2735" t="s">
        <v>42599</v>
      </c>
      <c r="C2735" t="s">
        <v>16</v>
      </c>
      <c r="D2735" t="s">
        <v>42600</v>
      </c>
      <c r="E2735">
        <v>4464</v>
      </c>
    </row>
    <row r="2736" spans="1:5" x14ac:dyDescent="0.25">
      <c r="A2736">
        <v>6133</v>
      </c>
      <c r="B2736" t="s">
        <v>42601</v>
      </c>
      <c r="C2736" t="s">
        <v>16</v>
      </c>
      <c r="D2736" t="s">
        <v>42602</v>
      </c>
      <c r="E2736">
        <v>6132</v>
      </c>
    </row>
    <row r="2737" spans="1:5" x14ac:dyDescent="0.25">
      <c r="A2737">
        <v>6137</v>
      </c>
      <c r="B2737" t="s">
        <v>42603</v>
      </c>
      <c r="C2737" t="s">
        <v>16</v>
      </c>
      <c r="D2737" t="s">
        <v>42604</v>
      </c>
      <c r="E2737">
        <v>6136</v>
      </c>
    </row>
    <row r="2738" spans="1:5" x14ac:dyDescent="0.25">
      <c r="A2738">
        <v>6138</v>
      </c>
      <c r="B2738" t="s">
        <v>42605</v>
      </c>
      <c r="C2738" t="s">
        <v>16</v>
      </c>
      <c r="D2738" t="s">
        <v>42387</v>
      </c>
      <c r="E2738">
        <v>241</v>
      </c>
    </row>
    <row r="2739" spans="1:5" x14ac:dyDescent="0.25">
      <c r="A2739">
        <v>6139</v>
      </c>
      <c r="B2739" t="s">
        <v>42606</v>
      </c>
      <c r="C2739" t="s">
        <v>16</v>
      </c>
      <c r="D2739" t="s">
        <v>42607</v>
      </c>
      <c r="E2739">
        <v>5201</v>
      </c>
    </row>
    <row r="2740" spans="1:5" x14ac:dyDescent="0.25">
      <c r="A2740">
        <v>6140</v>
      </c>
      <c r="B2740" t="s">
        <v>42608</v>
      </c>
      <c r="C2740" t="s">
        <v>16</v>
      </c>
      <c r="D2740" t="s">
        <v>16</v>
      </c>
      <c r="E2740">
        <v>5972</v>
      </c>
    </row>
    <row r="2741" spans="1:5" x14ac:dyDescent="0.25">
      <c r="A2741">
        <v>6142</v>
      </c>
      <c r="B2741" t="s">
        <v>42609</v>
      </c>
      <c r="C2741" t="s">
        <v>16</v>
      </c>
      <c r="D2741" t="s">
        <v>16</v>
      </c>
      <c r="E2741">
        <v>6141</v>
      </c>
    </row>
    <row r="2742" spans="1:5" x14ac:dyDescent="0.25">
      <c r="A2742">
        <v>6144</v>
      </c>
      <c r="B2742" t="s">
        <v>42610</v>
      </c>
      <c r="C2742" t="s">
        <v>16</v>
      </c>
      <c r="D2742" t="s">
        <v>16</v>
      </c>
      <c r="E2742">
        <v>743</v>
      </c>
    </row>
    <row r="2743" spans="1:5" x14ac:dyDescent="0.25">
      <c r="A2743">
        <v>6145</v>
      </c>
      <c r="B2743" t="s">
        <v>42611</v>
      </c>
      <c r="C2743" t="s">
        <v>42612</v>
      </c>
      <c r="D2743" t="s">
        <v>42613</v>
      </c>
      <c r="E2743">
        <v>2939</v>
      </c>
    </row>
    <row r="2744" spans="1:5" x14ac:dyDescent="0.25">
      <c r="A2744">
        <v>6148</v>
      </c>
      <c r="B2744" t="s">
        <v>42614</v>
      </c>
      <c r="C2744" t="s">
        <v>42615</v>
      </c>
      <c r="D2744" t="s">
        <v>16</v>
      </c>
      <c r="E2744">
        <v>6147</v>
      </c>
    </row>
    <row r="2745" spans="1:5" x14ac:dyDescent="0.25">
      <c r="A2745">
        <v>6149</v>
      </c>
      <c r="B2745" t="s">
        <v>42616</v>
      </c>
      <c r="C2745" t="s">
        <v>16</v>
      </c>
      <c r="D2745" t="s">
        <v>42617</v>
      </c>
      <c r="E2745">
        <v>5381</v>
      </c>
    </row>
    <row r="2746" spans="1:5" x14ac:dyDescent="0.25">
      <c r="A2746">
        <v>6154</v>
      </c>
      <c r="B2746" t="s">
        <v>42618</v>
      </c>
      <c r="C2746" t="s">
        <v>16</v>
      </c>
      <c r="D2746" t="s">
        <v>42619</v>
      </c>
      <c r="E2746">
        <v>3691</v>
      </c>
    </row>
    <row r="2747" spans="1:5" x14ac:dyDescent="0.25">
      <c r="A2747">
        <v>6155</v>
      </c>
      <c r="B2747" t="s">
        <v>941</v>
      </c>
      <c r="C2747" t="s">
        <v>16</v>
      </c>
      <c r="D2747" t="s">
        <v>42620</v>
      </c>
      <c r="E2747">
        <v>14</v>
      </c>
    </row>
    <row r="2748" spans="1:5" x14ac:dyDescent="0.25">
      <c r="A2748">
        <v>6156</v>
      </c>
      <c r="B2748" t="s">
        <v>42621</v>
      </c>
      <c r="C2748" t="s">
        <v>42622</v>
      </c>
      <c r="D2748" t="s">
        <v>42623</v>
      </c>
      <c r="E2748">
        <v>454</v>
      </c>
    </row>
    <row r="2749" spans="1:5" x14ac:dyDescent="0.25">
      <c r="A2749">
        <v>6157</v>
      </c>
      <c r="B2749" t="s">
        <v>42624</v>
      </c>
      <c r="C2749" t="s">
        <v>16</v>
      </c>
      <c r="D2749" t="s">
        <v>42625</v>
      </c>
      <c r="E2749">
        <v>454</v>
      </c>
    </row>
    <row r="2750" spans="1:5" x14ac:dyDescent="0.25">
      <c r="A2750">
        <v>6158</v>
      </c>
      <c r="B2750" t="s">
        <v>42626</v>
      </c>
      <c r="C2750" t="s">
        <v>9783</v>
      </c>
      <c r="D2750" t="s">
        <v>42627</v>
      </c>
      <c r="E2750">
        <v>439</v>
      </c>
    </row>
    <row r="2751" spans="1:5" x14ac:dyDescent="0.25">
      <c r="A2751">
        <v>6160</v>
      </c>
      <c r="B2751" t="s">
        <v>42628</v>
      </c>
      <c r="C2751" t="s">
        <v>16</v>
      </c>
      <c r="D2751" t="s">
        <v>42629</v>
      </c>
      <c r="E2751">
        <v>6159</v>
      </c>
    </row>
    <row r="2752" spans="1:5" x14ac:dyDescent="0.25">
      <c r="A2752">
        <v>6162</v>
      </c>
      <c r="B2752" t="s">
        <v>42630</v>
      </c>
      <c r="C2752" t="s">
        <v>16</v>
      </c>
      <c r="D2752" t="s">
        <v>42631</v>
      </c>
      <c r="E2752">
        <v>431</v>
      </c>
    </row>
    <row r="2753" spans="1:5" x14ac:dyDescent="0.25">
      <c r="A2753">
        <v>6164</v>
      </c>
      <c r="B2753" t="s">
        <v>42632</v>
      </c>
      <c r="C2753" t="s">
        <v>16</v>
      </c>
      <c r="D2753" t="s">
        <v>42633</v>
      </c>
      <c r="E2753">
        <v>201</v>
      </c>
    </row>
    <row r="2754" spans="1:5" x14ac:dyDescent="0.25">
      <c r="A2754">
        <v>6166</v>
      </c>
      <c r="B2754" t="s">
        <v>42634</v>
      </c>
      <c r="C2754" t="s">
        <v>42635</v>
      </c>
      <c r="D2754" t="s">
        <v>16</v>
      </c>
      <c r="E2754">
        <v>5958</v>
      </c>
    </row>
    <row r="2755" spans="1:5" x14ac:dyDescent="0.25">
      <c r="A2755">
        <v>6167</v>
      </c>
      <c r="B2755" t="s">
        <v>42636</v>
      </c>
      <c r="C2755" t="s">
        <v>42637</v>
      </c>
      <c r="D2755" t="s">
        <v>16</v>
      </c>
      <c r="E2755">
        <v>6165</v>
      </c>
    </row>
    <row r="2756" spans="1:5" x14ac:dyDescent="0.25">
      <c r="A2756">
        <v>6168</v>
      </c>
      <c r="B2756" t="s">
        <v>42638</v>
      </c>
      <c r="C2756" t="s">
        <v>16</v>
      </c>
      <c r="D2756" t="s">
        <v>42639</v>
      </c>
      <c r="E2756">
        <v>4087</v>
      </c>
    </row>
    <row r="2757" spans="1:5" x14ac:dyDescent="0.25">
      <c r="A2757">
        <v>6169</v>
      </c>
      <c r="B2757" t="s">
        <v>42640</v>
      </c>
      <c r="C2757" t="s">
        <v>16</v>
      </c>
      <c r="D2757" t="s">
        <v>42641</v>
      </c>
      <c r="E2757">
        <v>4083</v>
      </c>
    </row>
    <row r="2758" spans="1:5" x14ac:dyDescent="0.25">
      <c r="A2758">
        <v>6171</v>
      </c>
      <c r="B2758" t="s">
        <v>42642</v>
      </c>
      <c r="C2758" t="s">
        <v>16</v>
      </c>
      <c r="D2758" t="s">
        <v>16</v>
      </c>
      <c r="E2758">
        <v>6170</v>
      </c>
    </row>
    <row r="2759" spans="1:5" x14ac:dyDescent="0.25">
      <c r="A2759">
        <v>6173</v>
      </c>
      <c r="B2759" t="s">
        <v>42643</v>
      </c>
      <c r="C2759" t="s">
        <v>16</v>
      </c>
      <c r="D2759" t="s">
        <v>42644</v>
      </c>
      <c r="E2759">
        <v>6172</v>
      </c>
    </row>
    <row r="2760" spans="1:5" x14ac:dyDescent="0.25">
      <c r="A2760">
        <v>6175</v>
      </c>
      <c r="B2760" t="s">
        <v>42645</v>
      </c>
      <c r="C2760" t="s">
        <v>16</v>
      </c>
      <c r="D2760" t="s">
        <v>42646</v>
      </c>
      <c r="E2760">
        <v>6174</v>
      </c>
    </row>
    <row r="2761" spans="1:5" x14ac:dyDescent="0.25">
      <c r="A2761">
        <v>6176</v>
      </c>
      <c r="B2761" t="s">
        <v>42647</v>
      </c>
      <c r="C2761" t="s">
        <v>16</v>
      </c>
      <c r="D2761" t="s">
        <v>42648</v>
      </c>
      <c r="E2761">
        <v>5381</v>
      </c>
    </row>
    <row r="2762" spans="1:5" x14ac:dyDescent="0.25">
      <c r="A2762">
        <v>6178</v>
      </c>
      <c r="B2762" t="s">
        <v>42649</v>
      </c>
      <c r="C2762" t="s">
        <v>16</v>
      </c>
      <c r="D2762" t="s">
        <v>42650</v>
      </c>
      <c r="E2762">
        <v>2820</v>
      </c>
    </row>
    <row r="2763" spans="1:5" x14ac:dyDescent="0.25">
      <c r="A2763">
        <v>6179</v>
      </c>
      <c r="B2763" t="s">
        <v>42651</v>
      </c>
      <c r="C2763" t="s">
        <v>42652</v>
      </c>
      <c r="D2763" t="s">
        <v>16</v>
      </c>
      <c r="E2763">
        <v>479</v>
      </c>
    </row>
    <row r="2764" spans="1:5" x14ac:dyDescent="0.25">
      <c r="A2764">
        <v>6180</v>
      </c>
      <c r="B2764" t="s">
        <v>2284</v>
      </c>
      <c r="C2764" t="s">
        <v>16</v>
      </c>
      <c r="D2764" t="s">
        <v>42653</v>
      </c>
      <c r="E2764">
        <v>2832</v>
      </c>
    </row>
    <row r="2765" spans="1:5" x14ac:dyDescent="0.25">
      <c r="A2765">
        <v>6181</v>
      </c>
      <c r="B2765" t="s">
        <v>42654</v>
      </c>
      <c r="C2765" t="s">
        <v>16</v>
      </c>
      <c r="D2765" t="s">
        <v>42655</v>
      </c>
      <c r="E2765">
        <v>3404</v>
      </c>
    </row>
    <row r="2766" spans="1:5" x14ac:dyDescent="0.25">
      <c r="A2766">
        <v>6183</v>
      </c>
      <c r="B2766" t="s">
        <v>42656</v>
      </c>
      <c r="C2766" t="s">
        <v>42657</v>
      </c>
      <c r="D2766" t="s">
        <v>42658</v>
      </c>
      <c r="E2766">
        <v>6182</v>
      </c>
    </row>
    <row r="2767" spans="1:5" x14ac:dyDescent="0.25">
      <c r="A2767">
        <v>6184</v>
      </c>
      <c r="B2767" t="s">
        <v>42659</v>
      </c>
      <c r="C2767" t="s">
        <v>16</v>
      </c>
      <c r="D2767" t="s">
        <v>42660</v>
      </c>
      <c r="E2767">
        <v>454</v>
      </c>
    </row>
    <row r="2768" spans="1:5" x14ac:dyDescent="0.25">
      <c r="A2768">
        <v>6185</v>
      </c>
      <c r="B2768" t="s">
        <v>42661</v>
      </c>
      <c r="C2768" t="s">
        <v>16</v>
      </c>
      <c r="D2768" t="s">
        <v>16</v>
      </c>
      <c r="E2768">
        <v>3691</v>
      </c>
    </row>
    <row r="2769" spans="1:5" x14ac:dyDescent="0.25">
      <c r="A2769">
        <v>6186</v>
      </c>
      <c r="B2769" t="s">
        <v>42662</v>
      </c>
      <c r="C2769" t="s">
        <v>42663</v>
      </c>
      <c r="D2769" t="s">
        <v>42664</v>
      </c>
      <c r="E2769">
        <v>3531</v>
      </c>
    </row>
    <row r="2770" spans="1:5" x14ac:dyDescent="0.25">
      <c r="A2770">
        <v>6187</v>
      </c>
      <c r="B2770" t="s">
        <v>42665</v>
      </c>
      <c r="C2770" t="s">
        <v>42666</v>
      </c>
      <c r="D2770" t="s">
        <v>16</v>
      </c>
      <c r="E2770">
        <v>490</v>
      </c>
    </row>
    <row r="2771" spans="1:5" x14ac:dyDescent="0.25">
      <c r="A2771">
        <v>6188</v>
      </c>
      <c r="B2771" t="s">
        <v>42667</v>
      </c>
      <c r="C2771" t="s">
        <v>16</v>
      </c>
      <c r="D2771" t="s">
        <v>16</v>
      </c>
      <c r="E2771">
        <v>434</v>
      </c>
    </row>
    <row r="2772" spans="1:5" x14ac:dyDescent="0.25">
      <c r="A2772">
        <v>6190</v>
      </c>
      <c r="B2772" t="s">
        <v>42668</v>
      </c>
      <c r="C2772" t="s">
        <v>16</v>
      </c>
      <c r="D2772" t="s">
        <v>42669</v>
      </c>
      <c r="E2772">
        <v>6189</v>
      </c>
    </row>
    <row r="2773" spans="1:5" x14ac:dyDescent="0.25">
      <c r="A2773">
        <v>6191</v>
      </c>
      <c r="B2773" t="s">
        <v>42670</v>
      </c>
      <c r="C2773" t="s">
        <v>16</v>
      </c>
      <c r="D2773" t="s">
        <v>42671</v>
      </c>
      <c r="E2773">
        <v>6189</v>
      </c>
    </row>
    <row r="2774" spans="1:5" x14ac:dyDescent="0.25">
      <c r="A2774">
        <v>6193</v>
      </c>
      <c r="B2774" t="s">
        <v>42518</v>
      </c>
      <c r="C2774" t="s">
        <v>16</v>
      </c>
      <c r="D2774" t="s">
        <v>42519</v>
      </c>
      <c r="E2774">
        <v>6192</v>
      </c>
    </row>
    <row r="2775" spans="1:5" x14ac:dyDescent="0.25">
      <c r="A2775">
        <v>6194</v>
      </c>
      <c r="B2775" t="s">
        <v>967</v>
      </c>
      <c r="C2775" t="s">
        <v>16</v>
      </c>
      <c r="D2775" t="s">
        <v>16</v>
      </c>
      <c r="E2775">
        <v>667</v>
      </c>
    </row>
    <row r="2776" spans="1:5" x14ac:dyDescent="0.25">
      <c r="A2776">
        <v>6195</v>
      </c>
      <c r="B2776" t="s">
        <v>42672</v>
      </c>
      <c r="C2776" t="s">
        <v>16</v>
      </c>
      <c r="D2776" t="s">
        <v>42673</v>
      </c>
      <c r="E2776">
        <v>640</v>
      </c>
    </row>
    <row r="2777" spans="1:5" x14ac:dyDescent="0.25">
      <c r="A2777">
        <v>6196</v>
      </c>
      <c r="B2777" t="s">
        <v>42674</v>
      </c>
      <c r="C2777" t="s">
        <v>16</v>
      </c>
      <c r="D2777" t="s">
        <v>16000</v>
      </c>
      <c r="E2777">
        <v>283</v>
      </c>
    </row>
    <row r="2778" spans="1:5" x14ac:dyDescent="0.25">
      <c r="A2778">
        <v>6198</v>
      </c>
      <c r="B2778" t="s">
        <v>2188</v>
      </c>
      <c r="C2778" t="s">
        <v>16</v>
      </c>
      <c r="D2778" t="s">
        <v>2189</v>
      </c>
      <c r="E2778">
        <v>6197</v>
      </c>
    </row>
    <row r="2779" spans="1:5" x14ac:dyDescent="0.25">
      <c r="A2779">
        <v>6199</v>
      </c>
      <c r="B2779" t="s">
        <v>42675</v>
      </c>
      <c r="C2779" t="s">
        <v>16</v>
      </c>
      <c r="D2779" t="s">
        <v>42676</v>
      </c>
      <c r="E2779">
        <v>454</v>
      </c>
    </row>
    <row r="2780" spans="1:5" x14ac:dyDescent="0.25">
      <c r="A2780">
        <v>6200</v>
      </c>
      <c r="B2780" t="s">
        <v>42677</v>
      </c>
      <c r="C2780" t="s">
        <v>16</v>
      </c>
      <c r="D2780" t="s">
        <v>42678</v>
      </c>
      <c r="E2780">
        <v>3466</v>
      </c>
    </row>
    <row r="2781" spans="1:5" x14ac:dyDescent="0.25">
      <c r="A2781">
        <v>6201</v>
      </c>
      <c r="B2781" t="s">
        <v>13403</v>
      </c>
      <c r="C2781" t="s">
        <v>16</v>
      </c>
      <c r="D2781" t="s">
        <v>42679</v>
      </c>
      <c r="E2781">
        <v>443</v>
      </c>
    </row>
    <row r="2782" spans="1:5" x14ac:dyDescent="0.25">
      <c r="A2782">
        <v>6202</v>
      </c>
      <c r="B2782" t="s">
        <v>42680</v>
      </c>
      <c r="C2782" t="s">
        <v>42681</v>
      </c>
      <c r="D2782" t="s">
        <v>16</v>
      </c>
      <c r="E2782">
        <v>3017</v>
      </c>
    </row>
    <row r="2783" spans="1:5" x14ac:dyDescent="0.25">
      <c r="A2783">
        <v>6203</v>
      </c>
      <c r="B2783" t="s">
        <v>42682</v>
      </c>
      <c r="C2783" t="s">
        <v>16</v>
      </c>
      <c r="D2783" t="s">
        <v>16</v>
      </c>
      <c r="E2783">
        <v>5977</v>
      </c>
    </row>
    <row r="2784" spans="1:5" x14ac:dyDescent="0.25">
      <c r="A2784">
        <v>6204</v>
      </c>
      <c r="B2784" t="s">
        <v>42683</v>
      </c>
      <c r="C2784" t="s">
        <v>42684</v>
      </c>
      <c r="D2784" t="s">
        <v>42685</v>
      </c>
      <c r="E2784">
        <v>4087</v>
      </c>
    </row>
    <row r="2785" spans="1:5" x14ac:dyDescent="0.25">
      <c r="A2785">
        <v>6205</v>
      </c>
      <c r="B2785" t="s">
        <v>42638</v>
      </c>
      <c r="C2785" t="s">
        <v>16</v>
      </c>
      <c r="D2785" t="s">
        <v>42639</v>
      </c>
      <c r="E2785">
        <v>4414</v>
      </c>
    </row>
    <row r="2786" spans="1:5" x14ac:dyDescent="0.25">
      <c r="A2786">
        <v>6207</v>
      </c>
      <c r="B2786" t="s">
        <v>42686</v>
      </c>
      <c r="C2786" t="s">
        <v>16</v>
      </c>
      <c r="D2786" t="s">
        <v>42687</v>
      </c>
      <c r="E2786">
        <v>6206</v>
      </c>
    </row>
    <row r="2787" spans="1:5" x14ac:dyDescent="0.25">
      <c r="A2787">
        <v>6208</v>
      </c>
      <c r="B2787" t="s">
        <v>42688</v>
      </c>
      <c r="C2787" t="s">
        <v>16</v>
      </c>
      <c r="D2787" t="s">
        <v>42689</v>
      </c>
      <c r="E2787">
        <v>6206</v>
      </c>
    </row>
    <row r="2788" spans="1:5" x14ac:dyDescent="0.25">
      <c r="A2788">
        <v>6209</v>
      </c>
      <c r="B2788" t="s">
        <v>42690</v>
      </c>
      <c r="C2788" t="s">
        <v>42691</v>
      </c>
      <c r="D2788" t="s">
        <v>42692</v>
      </c>
      <c r="E2788">
        <v>1079</v>
      </c>
    </row>
    <row r="2789" spans="1:5" x14ac:dyDescent="0.25">
      <c r="A2789">
        <v>6210</v>
      </c>
      <c r="B2789" t="s">
        <v>2264</v>
      </c>
      <c r="C2789" t="s">
        <v>42693</v>
      </c>
      <c r="D2789" t="s">
        <v>2265</v>
      </c>
      <c r="E2789">
        <v>1052</v>
      </c>
    </row>
    <row r="2790" spans="1:5" x14ac:dyDescent="0.25">
      <c r="A2790">
        <v>6211</v>
      </c>
      <c r="B2790" t="s">
        <v>42694</v>
      </c>
      <c r="C2790" t="s">
        <v>16</v>
      </c>
      <c r="D2790" t="s">
        <v>16</v>
      </c>
      <c r="E2790">
        <v>5247</v>
      </c>
    </row>
    <row r="2791" spans="1:5" x14ac:dyDescent="0.25">
      <c r="A2791">
        <v>6213</v>
      </c>
      <c r="B2791" t="s">
        <v>42695</v>
      </c>
      <c r="C2791" t="s">
        <v>16</v>
      </c>
      <c r="D2791" t="s">
        <v>42696</v>
      </c>
      <c r="E2791">
        <v>6212</v>
      </c>
    </row>
    <row r="2792" spans="1:5" x14ac:dyDescent="0.25">
      <c r="A2792">
        <v>6216</v>
      </c>
      <c r="B2792" t="s">
        <v>42697</v>
      </c>
      <c r="C2792" t="s">
        <v>16</v>
      </c>
      <c r="D2792" t="s">
        <v>16</v>
      </c>
      <c r="E2792">
        <v>434</v>
      </c>
    </row>
    <row r="2793" spans="1:5" x14ac:dyDescent="0.25">
      <c r="A2793">
        <v>6217</v>
      </c>
      <c r="B2793" t="s">
        <v>42698</v>
      </c>
      <c r="C2793" t="s">
        <v>16</v>
      </c>
      <c r="D2793" t="s">
        <v>42699</v>
      </c>
      <c r="E2793">
        <v>3177</v>
      </c>
    </row>
    <row r="2794" spans="1:5" x14ac:dyDescent="0.25">
      <c r="A2794">
        <v>6218</v>
      </c>
      <c r="B2794" t="s">
        <v>42700</v>
      </c>
      <c r="C2794" t="s">
        <v>16</v>
      </c>
      <c r="D2794" t="s">
        <v>42701</v>
      </c>
      <c r="E2794">
        <v>3525</v>
      </c>
    </row>
    <row r="2795" spans="1:5" x14ac:dyDescent="0.25">
      <c r="A2795">
        <v>6220</v>
      </c>
      <c r="B2795" t="s">
        <v>42702</v>
      </c>
      <c r="C2795" t="s">
        <v>16</v>
      </c>
      <c r="D2795" t="s">
        <v>42703</v>
      </c>
      <c r="E2795">
        <v>6219</v>
      </c>
    </row>
    <row r="2796" spans="1:5" x14ac:dyDescent="0.25">
      <c r="A2796">
        <v>6221</v>
      </c>
      <c r="B2796" t="s">
        <v>42704</v>
      </c>
      <c r="C2796" t="s">
        <v>13151</v>
      </c>
      <c r="D2796" t="s">
        <v>16</v>
      </c>
      <c r="E2796">
        <v>323</v>
      </c>
    </row>
    <row r="2797" spans="1:5" x14ac:dyDescent="0.25">
      <c r="A2797">
        <v>6222</v>
      </c>
      <c r="B2797" t="s">
        <v>42705</v>
      </c>
      <c r="C2797" t="s">
        <v>42706</v>
      </c>
      <c r="D2797" t="s">
        <v>16</v>
      </c>
      <c r="E2797">
        <v>490</v>
      </c>
    </row>
    <row r="2798" spans="1:5" x14ac:dyDescent="0.25">
      <c r="A2798">
        <v>6224</v>
      </c>
      <c r="B2798" t="s">
        <v>42707</v>
      </c>
      <c r="C2798" t="s">
        <v>16</v>
      </c>
      <c r="D2798" t="s">
        <v>42708</v>
      </c>
      <c r="E2798">
        <v>6223</v>
      </c>
    </row>
    <row r="2799" spans="1:5" x14ac:dyDescent="0.25">
      <c r="A2799">
        <v>6225</v>
      </c>
      <c r="B2799" t="s">
        <v>42709</v>
      </c>
      <c r="C2799" t="s">
        <v>16</v>
      </c>
      <c r="D2799" t="s">
        <v>42710</v>
      </c>
      <c r="E2799">
        <v>5751</v>
      </c>
    </row>
    <row r="2800" spans="1:5" x14ac:dyDescent="0.25">
      <c r="A2800">
        <v>6226</v>
      </c>
      <c r="B2800" t="s">
        <v>42711</v>
      </c>
      <c r="C2800" t="s">
        <v>16</v>
      </c>
      <c r="D2800" t="s">
        <v>42712</v>
      </c>
      <c r="E2800">
        <v>3404</v>
      </c>
    </row>
    <row r="2801" spans="1:5" x14ac:dyDescent="0.25">
      <c r="A2801">
        <v>6227</v>
      </c>
      <c r="B2801" t="s">
        <v>42713</v>
      </c>
      <c r="C2801" t="s">
        <v>16</v>
      </c>
      <c r="D2801" t="s">
        <v>42714</v>
      </c>
      <c r="E2801">
        <v>201</v>
      </c>
    </row>
    <row r="2802" spans="1:5" x14ac:dyDescent="0.25">
      <c r="A2802">
        <v>6228</v>
      </c>
      <c r="B2802" t="s">
        <v>42715</v>
      </c>
      <c r="C2802" t="s">
        <v>16</v>
      </c>
      <c r="D2802" t="s">
        <v>42716</v>
      </c>
      <c r="E2802">
        <v>5668</v>
      </c>
    </row>
    <row r="2803" spans="1:5" x14ac:dyDescent="0.25">
      <c r="A2803">
        <v>6230</v>
      </c>
      <c r="B2803" t="s">
        <v>396</v>
      </c>
      <c r="C2803" t="s">
        <v>16</v>
      </c>
      <c r="D2803" t="s">
        <v>42717</v>
      </c>
      <c r="E2803">
        <v>4627</v>
      </c>
    </row>
    <row r="2804" spans="1:5" x14ac:dyDescent="0.25">
      <c r="A2804">
        <v>6231</v>
      </c>
      <c r="B2804" t="s">
        <v>1176</v>
      </c>
      <c r="C2804" t="s">
        <v>16</v>
      </c>
      <c r="D2804" t="s">
        <v>42718</v>
      </c>
      <c r="E2804">
        <v>4627</v>
      </c>
    </row>
    <row r="2805" spans="1:5" x14ac:dyDescent="0.25">
      <c r="A2805">
        <v>6233</v>
      </c>
      <c r="B2805" t="s">
        <v>42719</v>
      </c>
      <c r="C2805" t="s">
        <v>16</v>
      </c>
      <c r="D2805" t="s">
        <v>42720</v>
      </c>
      <c r="E2805">
        <v>6232</v>
      </c>
    </row>
    <row r="2806" spans="1:5" x14ac:dyDescent="0.25">
      <c r="A2806">
        <v>6234</v>
      </c>
      <c r="B2806" t="s">
        <v>42721</v>
      </c>
      <c r="C2806" t="s">
        <v>16</v>
      </c>
      <c r="D2806" t="s">
        <v>42722</v>
      </c>
      <c r="E2806">
        <v>3931</v>
      </c>
    </row>
    <row r="2807" spans="1:5" x14ac:dyDescent="0.25">
      <c r="A2807">
        <v>6235</v>
      </c>
      <c r="B2807" t="s">
        <v>15988</v>
      </c>
      <c r="C2807" t="s">
        <v>16</v>
      </c>
      <c r="D2807" t="s">
        <v>42723</v>
      </c>
      <c r="E2807">
        <v>3991</v>
      </c>
    </row>
    <row r="2808" spans="1:5" x14ac:dyDescent="0.25">
      <c r="A2808">
        <v>6237</v>
      </c>
      <c r="B2808" t="s">
        <v>42724</v>
      </c>
      <c r="C2808" t="s">
        <v>16</v>
      </c>
      <c r="D2808" t="s">
        <v>42725</v>
      </c>
      <c r="E2808">
        <v>6236</v>
      </c>
    </row>
    <row r="2809" spans="1:5" x14ac:dyDescent="0.25">
      <c r="A2809">
        <v>6239</v>
      </c>
      <c r="B2809" t="s">
        <v>42726</v>
      </c>
      <c r="C2809" t="s">
        <v>16</v>
      </c>
      <c r="D2809" t="s">
        <v>42727</v>
      </c>
      <c r="E2809">
        <v>6238</v>
      </c>
    </row>
    <row r="2810" spans="1:5" x14ac:dyDescent="0.25">
      <c r="A2810">
        <v>6240</v>
      </c>
      <c r="B2810" t="s">
        <v>42610</v>
      </c>
      <c r="C2810" t="s">
        <v>16</v>
      </c>
      <c r="D2810" t="s">
        <v>42728</v>
      </c>
      <c r="E2810">
        <v>6197</v>
      </c>
    </row>
    <row r="2811" spans="1:5" x14ac:dyDescent="0.25">
      <c r="A2811">
        <v>6242</v>
      </c>
      <c r="B2811" t="s">
        <v>42729</v>
      </c>
      <c r="C2811" t="s">
        <v>16</v>
      </c>
      <c r="D2811" t="s">
        <v>16</v>
      </c>
      <c r="E2811">
        <v>6241</v>
      </c>
    </row>
    <row r="2812" spans="1:5" x14ac:dyDescent="0.25">
      <c r="A2812">
        <v>6244</v>
      </c>
      <c r="B2812" t="s">
        <v>1953</v>
      </c>
      <c r="C2812" t="s">
        <v>16</v>
      </c>
      <c r="D2812" t="s">
        <v>42730</v>
      </c>
      <c r="E2812">
        <v>6243</v>
      </c>
    </row>
    <row r="2813" spans="1:5" x14ac:dyDescent="0.25">
      <c r="A2813">
        <v>6245</v>
      </c>
      <c r="B2813" t="s">
        <v>40698</v>
      </c>
      <c r="C2813" t="s">
        <v>16</v>
      </c>
      <c r="D2813" t="s">
        <v>42731</v>
      </c>
      <c r="E2813">
        <v>454</v>
      </c>
    </row>
    <row r="2814" spans="1:5" x14ac:dyDescent="0.25">
      <c r="A2814">
        <v>6247</v>
      </c>
      <c r="B2814" t="s">
        <v>42732</v>
      </c>
      <c r="C2814" t="s">
        <v>16</v>
      </c>
      <c r="D2814" t="s">
        <v>42733</v>
      </c>
      <c r="E2814">
        <v>6246</v>
      </c>
    </row>
    <row r="2815" spans="1:5" x14ac:dyDescent="0.25">
      <c r="A2815">
        <v>6250</v>
      </c>
      <c r="B2815" t="s">
        <v>42734</v>
      </c>
      <c r="C2815" t="s">
        <v>16</v>
      </c>
      <c r="D2815" t="s">
        <v>42735</v>
      </c>
      <c r="E2815">
        <v>6249</v>
      </c>
    </row>
    <row r="2816" spans="1:5" x14ac:dyDescent="0.25">
      <c r="A2816">
        <v>6251</v>
      </c>
      <c r="B2816" t="s">
        <v>42736</v>
      </c>
      <c r="C2816" t="s">
        <v>16</v>
      </c>
      <c r="D2816" t="s">
        <v>42737</v>
      </c>
      <c r="E2816">
        <v>6249</v>
      </c>
    </row>
    <row r="2817" spans="1:5" x14ac:dyDescent="0.25">
      <c r="A2817">
        <v>6253</v>
      </c>
      <c r="B2817" t="s">
        <v>211</v>
      </c>
      <c r="C2817" t="s">
        <v>16</v>
      </c>
      <c r="D2817" t="s">
        <v>212</v>
      </c>
      <c r="E2817">
        <v>6252</v>
      </c>
    </row>
    <row r="2818" spans="1:5" x14ac:dyDescent="0.25">
      <c r="A2818">
        <v>6254</v>
      </c>
      <c r="B2818" t="s">
        <v>42738</v>
      </c>
      <c r="C2818" t="s">
        <v>5800</v>
      </c>
      <c r="D2818" t="s">
        <v>16</v>
      </c>
      <c r="E2818">
        <v>148</v>
      </c>
    </row>
    <row r="2819" spans="1:5" x14ac:dyDescent="0.25">
      <c r="A2819">
        <v>6255</v>
      </c>
      <c r="B2819" t="s">
        <v>42739</v>
      </c>
      <c r="C2819" t="s">
        <v>16</v>
      </c>
      <c r="D2819" t="s">
        <v>42740</v>
      </c>
      <c r="E2819">
        <v>5581</v>
      </c>
    </row>
    <row r="2820" spans="1:5" x14ac:dyDescent="0.25">
      <c r="A2820">
        <v>6256</v>
      </c>
      <c r="B2820" t="s">
        <v>42741</v>
      </c>
      <c r="C2820" t="s">
        <v>42742</v>
      </c>
      <c r="D2820" t="s">
        <v>16</v>
      </c>
      <c r="E2820">
        <v>659</v>
      </c>
    </row>
    <row r="2821" spans="1:5" x14ac:dyDescent="0.25">
      <c r="A2821">
        <v>6258</v>
      </c>
      <c r="B2821" t="s">
        <v>42743</v>
      </c>
      <c r="C2821" t="s">
        <v>16</v>
      </c>
      <c r="D2821" t="s">
        <v>42744</v>
      </c>
      <c r="E2821">
        <v>4471</v>
      </c>
    </row>
    <row r="2822" spans="1:5" x14ac:dyDescent="0.25">
      <c r="A2822">
        <v>6259</v>
      </c>
      <c r="B2822" t="s">
        <v>42745</v>
      </c>
      <c r="C2822" t="s">
        <v>16</v>
      </c>
      <c r="D2822" t="s">
        <v>42746</v>
      </c>
      <c r="E2822">
        <v>5964</v>
      </c>
    </row>
    <row r="2823" spans="1:5" x14ac:dyDescent="0.25">
      <c r="A2823">
        <v>6260</v>
      </c>
      <c r="B2823" t="s">
        <v>42747</v>
      </c>
      <c r="C2823" t="s">
        <v>16</v>
      </c>
      <c r="D2823" t="s">
        <v>42748</v>
      </c>
      <c r="E2823">
        <v>2797</v>
      </c>
    </row>
    <row r="2824" spans="1:5" x14ac:dyDescent="0.25">
      <c r="A2824">
        <v>6261</v>
      </c>
      <c r="B2824" t="s">
        <v>42749</v>
      </c>
      <c r="C2824" t="s">
        <v>16</v>
      </c>
      <c r="D2824" t="s">
        <v>42750</v>
      </c>
      <c r="E2824">
        <v>2496</v>
      </c>
    </row>
    <row r="2825" spans="1:5" x14ac:dyDescent="0.25">
      <c r="A2825">
        <v>6262</v>
      </c>
      <c r="B2825" t="s">
        <v>42751</v>
      </c>
      <c r="C2825" t="s">
        <v>16</v>
      </c>
      <c r="D2825" t="s">
        <v>42752</v>
      </c>
      <c r="E2825">
        <v>5201</v>
      </c>
    </row>
    <row r="2826" spans="1:5" x14ac:dyDescent="0.25">
      <c r="A2826">
        <v>6264</v>
      </c>
      <c r="B2826" t="s">
        <v>42753</v>
      </c>
      <c r="C2826" t="s">
        <v>16</v>
      </c>
      <c r="D2826" t="s">
        <v>16</v>
      </c>
      <c r="E2826">
        <v>6263</v>
      </c>
    </row>
    <row r="2827" spans="1:5" x14ac:dyDescent="0.25">
      <c r="A2827">
        <v>6265</v>
      </c>
      <c r="B2827" t="s">
        <v>42754</v>
      </c>
      <c r="C2827" t="s">
        <v>16</v>
      </c>
      <c r="D2827" t="s">
        <v>42755</v>
      </c>
      <c r="E2827">
        <v>454</v>
      </c>
    </row>
    <row r="2828" spans="1:5" x14ac:dyDescent="0.25">
      <c r="A2828">
        <v>6268</v>
      </c>
      <c r="B2828" t="s">
        <v>42756</v>
      </c>
      <c r="C2828" t="s">
        <v>16</v>
      </c>
      <c r="D2828" t="s">
        <v>42757</v>
      </c>
      <c r="E2828">
        <v>3926</v>
      </c>
    </row>
    <row r="2829" spans="1:5" x14ac:dyDescent="0.25">
      <c r="A2829">
        <v>6269</v>
      </c>
      <c r="B2829" t="s">
        <v>42758</v>
      </c>
      <c r="C2829" t="s">
        <v>16</v>
      </c>
      <c r="D2829" t="s">
        <v>42759</v>
      </c>
      <c r="E2829">
        <v>4282</v>
      </c>
    </row>
    <row r="2830" spans="1:5" x14ac:dyDescent="0.25">
      <c r="A2830">
        <v>6271</v>
      </c>
      <c r="B2830" t="s">
        <v>42760</v>
      </c>
      <c r="C2830" t="s">
        <v>16</v>
      </c>
      <c r="D2830" t="s">
        <v>42761</v>
      </c>
      <c r="E2830">
        <v>431</v>
      </c>
    </row>
    <row r="2831" spans="1:5" x14ac:dyDescent="0.25">
      <c r="A2831">
        <v>6272</v>
      </c>
      <c r="B2831" t="s">
        <v>16</v>
      </c>
      <c r="C2831" t="s">
        <v>16</v>
      </c>
      <c r="D2831" t="s">
        <v>16</v>
      </c>
      <c r="E2831">
        <v>431</v>
      </c>
    </row>
    <row r="2832" spans="1:5" x14ac:dyDescent="0.25">
      <c r="A2832">
        <v>6273</v>
      </c>
      <c r="B2832" t="s">
        <v>42762</v>
      </c>
      <c r="C2832" t="s">
        <v>16</v>
      </c>
      <c r="D2832" t="s">
        <v>16</v>
      </c>
      <c r="E2832">
        <v>201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Ark6"/>
  <dimension ref="A8:I8"/>
  <sheetViews>
    <sheetView topLeftCell="P4" workbookViewId="0">
      <selection activeCell="B9" sqref="B9"/>
    </sheetView>
  </sheetViews>
  <sheetFormatPr defaultRowHeight="15" x14ac:dyDescent="0.25"/>
  <cols>
    <col min="1" max="1" width="8.7109375" bestFit="1" customWidth="1"/>
    <col min="2" max="2" width="9.5703125" bestFit="1" customWidth="1"/>
    <col min="3" max="3" width="6.42578125" bestFit="1" customWidth="1"/>
    <col min="4" max="4" width="14.140625" bestFit="1" customWidth="1"/>
    <col min="5" max="5" width="11.28515625" bestFit="1" customWidth="1"/>
    <col min="6" max="6" width="8.140625" bestFit="1" customWidth="1"/>
    <col min="7" max="7" width="11.140625" bestFit="1" customWidth="1"/>
    <col min="8" max="8" width="12.140625" bestFit="1" customWidth="1"/>
    <col min="9" max="9" width="8.42578125" bestFit="1" customWidth="1"/>
    <col min="10" max="10" width="16.7109375" customWidth="1"/>
    <col min="11" max="12" width="12.140625" customWidth="1"/>
    <col min="13" max="13" width="11.140625" customWidth="1"/>
    <col min="14" max="14" width="12.140625" customWidth="1"/>
    <col min="15" max="15" width="9.140625" customWidth="1"/>
    <col min="21" max="21" width="12.5703125" customWidth="1"/>
    <col min="22" max="22" width="32.42578125" bestFit="1" customWidth="1"/>
  </cols>
  <sheetData>
    <row r="8" spans="1:9" x14ac:dyDescent="0.25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3</v>
      </c>
      <c r="G8" t="s">
        <v>6</v>
      </c>
      <c r="H8" t="s">
        <v>7</v>
      </c>
      <c r="I8" t="s">
        <v>68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Ark18"/>
  <dimension ref="A3:B6"/>
  <sheetViews>
    <sheetView topLeftCell="M1" workbookViewId="0">
      <selection activeCell="A17" sqref="A17"/>
    </sheetView>
  </sheetViews>
  <sheetFormatPr defaultRowHeight="15" x14ac:dyDescent="0.25"/>
  <cols>
    <col min="1" max="1" width="18.140625" bestFit="1" customWidth="1"/>
    <col min="2" max="3" width="11.5703125" bestFit="1" customWidth="1"/>
  </cols>
  <sheetData>
    <row r="3" spans="1:2" x14ac:dyDescent="0.25">
      <c r="A3" s="1" t="s">
        <v>9605</v>
      </c>
      <c r="B3" t="s">
        <v>1188</v>
      </c>
    </row>
    <row r="4" spans="1:2" x14ac:dyDescent="0.25">
      <c r="A4" s="2" t="s">
        <v>42770</v>
      </c>
      <c r="B4" s="158">
        <v>10</v>
      </c>
    </row>
    <row r="5" spans="1:2" x14ac:dyDescent="0.25">
      <c r="A5" s="2" t="s">
        <v>42785</v>
      </c>
      <c r="B5" s="158">
        <v>10</v>
      </c>
    </row>
    <row r="6" spans="1:2" x14ac:dyDescent="0.25">
      <c r="A6" s="2" t="s">
        <v>8</v>
      </c>
      <c r="B6" s="158">
        <v>20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Ark9"/>
  <dimension ref="A1:J109"/>
  <sheetViews>
    <sheetView workbookViewId="0">
      <selection activeCell="B14" sqref="B14"/>
    </sheetView>
  </sheetViews>
  <sheetFormatPr defaultRowHeight="15" x14ac:dyDescent="0.25"/>
  <cols>
    <col min="1" max="1" width="16.85546875" bestFit="1" customWidth="1"/>
    <col min="2" max="2" width="37.28515625" bestFit="1" customWidth="1"/>
    <col min="7" max="7" width="7.28515625" bestFit="1" customWidth="1"/>
    <col min="8" max="8" width="8.140625" bestFit="1" customWidth="1"/>
    <col min="9" max="9" width="8.5703125" bestFit="1" customWidth="1"/>
    <col min="10" max="10" width="8.85546875" bestFit="1" customWidth="1"/>
  </cols>
  <sheetData>
    <row r="1" spans="1:10" x14ac:dyDescent="0.25">
      <c r="A1"/>
      <c r="B1"/>
      <c r="G1"/>
      <c r="H1"/>
      <c r="I1"/>
      <c r="J1"/>
    </row>
    <row r="2" spans="1:10" x14ac:dyDescent="0.25">
      <c r="A2"/>
      <c r="B2"/>
      <c r="G2"/>
      <c r="H2"/>
      <c r="I2"/>
      <c r="J2"/>
    </row>
    <row r="3" spans="1:10" x14ac:dyDescent="0.25">
      <c r="A3"/>
      <c r="B3"/>
      <c r="G3"/>
      <c r="H3"/>
      <c r="I3"/>
      <c r="J3"/>
    </row>
    <row r="4" spans="1:10" x14ac:dyDescent="0.25">
      <c r="A4"/>
      <c r="B4"/>
      <c r="G4"/>
      <c r="H4"/>
      <c r="I4"/>
      <c r="J4"/>
    </row>
    <row r="5" spans="1:10" x14ac:dyDescent="0.25">
      <c r="A5"/>
      <c r="B5"/>
      <c r="G5"/>
      <c r="H5"/>
      <c r="I5"/>
      <c r="J5"/>
    </row>
    <row r="6" spans="1:10" x14ac:dyDescent="0.25">
      <c r="A6"/>
      <c r="B6"/>
      <c r="G6"/>
      <c r="H6"/>
      <c r="I6"/>
      <c r="J6"/>
    </row>
    <row r="7" spans="1:10" x14ac:dyDescent="0.25">
      <c r="A7"/>
      <c r="B7"/>
      <c r="G7"/>
      <c r="H7"/>
      <c r="I7"/>
      <c r="J7"/>
    </row>
    <row r="8" spans="1:10" x14ac:dyDescent="0.25">
      <c r="A8"/>
      <c r="B8"/>
      <c r="G8"/>
      <c r="H8"/>
      <c r="I8"/>
      <c r="J8"/>
    </row>
    <row r="9" spans="1:10" x14ac:dyDescent="0.25">
      <c r="A9"/>
      <c r="B9"/>
      <c r="G9"/>
      <c r="H9"/>
      <c r="I9"/>
      <c r="J9"/>
    </row>
    <row r="10" spans="1:10" x14ac:dyDescent="0.25">
      <c r="A10"/>
      <c r="B10"/>
      <c r="G10"/>
      <c r="H10"/>
      <c r="I10"/>
      <c r="J10"/>
    </row>
    <row r="11" spans="1:10" x14ac:dyDescent="0.25">
      <c r="A11"/>
      <c r="B11"/>
      <c r="G11"/>
      <c r="H11"/>
      <c r="I11"/>
      <c r="J11"/>
    </row>
    <row r="12" spans="1:10" x14ac:dyDescent="0.25">
      <c r="A12"/>
      <c r="B12"/>
      <c r="G12"/>
      <c r="H12"/>
      <c r="I12"/>
      <c r="J12"/>
    </row>
    <row r="13" spans="1:10" x14ac:dyDescent="0.25">
      <c r="A13"/>
      <c r="B13"/>
      <c r="G13"/>
      <c r="H13"/>
      <c r="I13"/>
      <c r="J13"/>
    </row>
    <row r="14" spans="1:10" x14ac:dyDescent="0.25">
      <c r="A14"/>
      <c r="B14"/>
      <c r="G14"/>
      <c r="H14"/>
      <c r="I14"/>
      <c r="J14"/>
    </row>
    <row r="15" spans="1:10" x14ac:dyDescent="0.25">
      <c r="A15"/>
      <c r="B15"/>
      <c r="G15"/>
      <c r="H15"/>
      <c r="I15"/>
      <c r="J15"/>
    </row>
    <row r="16" spans="1:10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</sheetData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Ark23"/>
  <dimension ref="A1:N57"/>
  <sheetViews>
    <sheetView zoomScale="90" zoomScaleNormal="90" workbookViewId="0">
      <selection activeCell="M27" sqref="M27"/>
    </sheetView>
  </sheetViews>
  <sheetFormatPr defaultRowHeight="15" x14ac:dyDescent="0.25"/>
  <cols>
    <col min="1" max="1" width="10" customWidth="1"/>
    <col min="2" max="2" width="8.42578125" customWidth="1"/>
    <col min="3" max="3" width="12.42578125" customWidth="1"/>
    <col min="4" max="4" width="8.85546875" customWidth="1"/>
    <col min="5" max="5" width="9.85546875" customWidth="1"/>
    <col min="6" max="8" width="11.85546875" customWidth="1"/>
    <col min="9" max="9" width="8.7109375" bestFit="1" customWidth="1"/>
    <col min="10" max="10" width="14.7109375" bestFit="1" customWidth="1"/>
    <col min="11" max="11" width="10.28515625" bestFit="1" customWidth="1"/>
    <col min="12" max="12" width="7.28515625" customWidth="1"/>
    <col min="13" max="13" width="19.7109375" bestFit="1" customWidth="1"/>
    <col min="14" max="14" width="14.5703125" style="56" bestFit="1" customWidth="1"/>
    <col min="15" max="15" width="7.7109375" bestFit="1" customWidth="1"/>
    <col min="16" max="16" width="12.140625" customWidth="1"/>
    <col min="17" max="17" width="9.140625" customWidth="1"/>
    <col min="23" max="23" width="12.5703125" customWidth="1"/>
    <col min="24" max="24" width="32.42578125" bestFit="1" customWidth="1"/>
  </cols>
  <sheetData>
    <row r="1" spans="1:14" x14ac:dyDescent="0.25">
      <c r="A1" t="s">
        <v>12</v>
      </c>
      <c r="B1" t="s">
        <v>3</v>
      </c>
      <c r="C1" t="s">
        <v>7</v>
      </c>
      <c r="D1" t="s">
        <v>2212</v>
      </c>
      <c r="E1" t="s">
        <v>2213</v>
      </c>
      <c r="F1" t="s">
        <v>18</v>
      </c>
      <c r="G1" t="s">
        <v>61</v>
      </c>
      <c r="N1"/>
    </row>
    <row r="2" spans="1:14" x14ac:dyDescent="0.25">
      <c r="G2" s="102"/>
      <c r="N2"/>
    </row>
    <row r="3" spans="1:14" x14ac:dyDescent="0.25">
      <c r="N3"/>
    </row>
    <row r="4" spans="1:14" x14ac:dyDescent="0.25">
      <c r="N4"/>
    </row>
    <row r="5" spans="1:14" x14ac:dyDescent="0.25">
      <c r="N5"/>
    </row>
    <row r="6" spans="1:14" x14ac:dyDescent="0.25">
      <c r="N6"/>
    </row>
    <row r="7" spans="1:14" x14ac:dyDescent="0.25">
      <c r="N7"/>
    </row>
    <row r="8" spans="1:14" x14ac:dyDescent="0.25">
      <c r="N8"/>
    </row>
    <row r="9" spans="1:14" x14ac:dyDescent="0.25">
      <c r="N9"/>
    </row>
    <row r="10" spans="1:14" x14ac:dyDescent="0.25">
      <c r="N10"/>
    </row>
    <row r="11" spans="1:14" x14ac:dyDescent="0.25">
      <c r="N11"/>
    </row>
    <row r="12" spans="1:14" x14ac:dyDescent="0.25">
      <c r="N12"/>
    </row>
    <row r="13" spans="1:14" x14ac:dyDescent="0.25">
      <c r="N13"/>
    </row>
    <row r="14" spans="1:14" x14ac:dyDescent="0.25">
      <c r="N14"/>
    </row>
    <row r="15" spans="1:14" x14ac:dyDescent="0.25">
      <c r="N15"/>
    </row>
    <row r="16" spans="1:14" x14ac:dyDescent="0.25">
      <c r="N16"/>
    </row>
    <row r="17" spans="14:14" x14ac:dyDescent="0.25">
      <c r="N17"/>
    </row>
    <row r="18" spans="14:14" x14ac:dyDescent="0.25">
      <c r="N18"/>
    </row>
    <row r="19" spans="14:14" x14ac:dyDescent="0.25">
      <c r="N19"/>
    </row>
    <row r="20" spans="14:14" x14ac:dyDescent="0.25">
      <c r="N20"/>
    </row>
    <row r="21" spans="14:14" x14ac:dyDescent="0.25">
      <c r="N21"/>
    </row>
    <row r="22" spans="14:14" x14ac:dyDescent="0.25">
      <c r="N22"/>
    </row>
    <row r="23" spans="14:14" x14ac:dyDescent="0.25">
      <c r="N23"/>
    </row>
    <row r="24" spans="14:14" x14ac:dyDescent="0.25">
      <c r="N24"/>
    </row>
    <row r="25" spans="14:14" x14ac:dyDescent="0.25">
      <c r="N25"/>
    </row>
    <row r="26" spans="14:14" x14ac:dyDescent="0.25">
      <c r="N26"/>
    </row>
    <row r="27" spans="14:14" x14ac:dyDescent="0.25">
      <c r="N27"/>
    </row>
    <row r="28" spans="14:14" x14ac:dyDescent="0.25">
      <c r="N28"/>
    </row>
    <row r="29" spans="14:14" x14ac:dyDescent="0.25">
      <c r="N29"/>
    </row>
    <row r="30" spans="14:14" x14ac:dyDescent="0.25">
      <c r="N30"/>
    </row>
    <row r="31" spans="14:14" x14ac:dyDescent="0.25">
      <c r="N31"/>
    </row>
    <row r="32" spans="14:14" x14ac:dyDescent="0.25">
      <c r="N32"/>
    </row>
    <row r="33" spans="14:14" x14ac:dyDescent="0.25">
      <c r="N33"/>
    </row>
    <row r="34" spans="14:14" x14ac:dyDescent="0.25">
      <c r="N34"/>
    </row>
    <row r="35" spans="14:14" x14ac:dyDescent="0.25">
      <c r="N35"/>
    </row>
    <row r="36" spans="14:14" x14ac:dyDescent="0.25">
      <c r="N36"/>
    </row>
    <row r="37" spans="14:14" x14ac:dyDescent="0.25">
      <c r="N37"/>
    </row>
    <row r="38" spans="14:14" x14ac:dyDescent="0.25">
      <c r="N38"/>
    </row>
    <row r="39" spans="14:14" x14ac:dyDescent="0.25">
      <c r="N39"/>
    </row>
    <row r="40" spans="14:14" x14ac:dyDescent="0.25">
      <c r="N40"/>
    </row>
    <row r="41" spans="14:14" x14ac:dyDescent="0.25">
      <c r="N41"/>
    </row>
    <row r="42" spans="14:14" x14ac:dyDescent="0.25">
      <c r="N42"/>
    </row>
    <row r="43" spans="14:14" x14ac:dyDescent="0.25">
      <c r="N43"/>
    </row>
    <row r="44" spans="14:14" x14ac:dyDescent="0.25">
      <c r="N44"/>
    </row>
    <row r="45" spans="14:14" x14ac:dyDescent="0.25">
      <c r="N45"/>
    </row>
    <row r="46" spans="14:14" x14ac:dyDescent="0.25">
      <c r="N46"/>
    </row>
    <row r="47" spans="14:14" x14ac:dyDescent="0.25">
      <c r="N47"/>
    </row>
    <row r="48" spans="14:14" x14ac:dyDescent="0.25">
      <c r="N48"/>
    </row>
    <row r="49" spans="14:14" x14ac:dyDescent="0.25">
      <c r="N49"/>
    </row>
    <row r="50" spans="14:14" x14ac:dyDescent="0.25">
      <c r="N50"/>
    </row>
    <row r="51" spans="14:14" x14ac:dyDescent="0.25">
      <c r="N51"/>
    </row>
    <row r="52" spans="14:14" x14ac:dyDescent="0.25">
      <c r="N52"/>
    </row>
    <row r="53" spans="14:14" x14ac:dyDescent="0.25">
      <c r="N53"/>
    </row>
    <row r="54" spans="14:14" x14ac:dyDescent="0.25">
      <c r="N54"/>
    </row>
    <row r="55" spans="14:14" x14ac:dyDescent="0.25">
      <c r="N55"/>
    </row>
    <row r="56" spans="14:14" x14ac:dyDescent="0.25">
      <c r="N56"/>
    </row>
    <row r="57" spans="14:14" x14ac:dyDescent="0.25">
      <c r="N57"/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Ark10">
    <pageSetUpPr fitToPage="1"/>
  </sheetPr>
  <dimension ref="A2:AO47"/>
  <sheetViews>
    <sheetView zoomScaleNormal="100" workbookViewId="0">
      <selection activeCell="AB9" sqref="AB9"/>
    </sheetView>
  </sheetViews>
  <sheetFormatPr defaultRowHeight="15" x14ac:dyDescent="0.25"/>
  <cols>
    <col min="1" max="1" width="20" customWidth="1"/>
    <col min="28" max="28" width="6.85546875" customWidth="1"/>
    <col min="32" max="32" width="1.140625" customWidth="1"/>
    <col min="34" max="34" width="6.28515625" customWidth="1"/>
    <col min="36" max="36" width="1.28515625" customWidth="1"/>
    <col min="39" max="39" width="7.28515625" customWidth="1"/>
    <col min="41" max="41" width="7.140625" customWidth="1"/>
  </cols>
  <sheetData>
    <row r="2" spans="1:41" ht="18.75" x14ac:dyDescent="0.3">
      <c r="A2" s="22" t="s">
        <v>1155</v>
      </c>
    </row>
    <row r="5" spans="1:41" x14ac:dyDescent="0.25">
      <c r="AA5" t="s">
        <v>5593</v>
      </c>
    </row>
    <row r="6" spans="1:41" ht="15.75" thickBot="1" x14ac:dyDescent="0.3"/>
    <row r="7" spans="1:41" x14ac:dyDescent="0.25">
      <c r="AA7" s="215" t="s">
        <v>5592</v>
      </c>
      <c r="AB7" s="140" t="s">
        <v>5605</v>
      </c>
      <c r="AC7" s="141"/>
      <c r="AD7" s="141" t="s">
        <v>5594</v>
      </c>
      <c r="AE7" s="142"/>
      <c r="AG7" s="210" t="s">
        <v>5595</v>
      </c>
      <c r="AH7" s="140" t="s">
        <v>5605</v>
      </c>
      <c r="AI7" s="142"/>
      <c r="AK7" s="212" t="s">
        <v>5596</v>
      </c>
      <c r="AL7" s="141" t="s">
        <v>5597</v>
      </c>
      <c r="AM7" s="141"/>
      <c r="AN7" s="141" t="s">
        <v>5598</v>
      </c>
      <c r="AO7" s="142"/>
    </row>
    <row r="8" spans="1:41" x14ac:dyDescent="0.25">
      <c r="AA8" s="216"/>
      <c r="AB8" s="144" t="s">
        <v>5606</v>
      </c>
      <c r="AC8" s="143"/>
      <c r="AD8" s="143" t="s">
        <v>5831</v>
      </c>
      <c r="AE8" s="145"/>
      <c r="AG8" s="211"/>
      <c r="AH8" s="144" t="s">
        <v>5606</v>
      </c>
      <c r="AI8" s="145"/>
      <c r="AK8" s="213"/>
      <c r="AL8" s="143" t="s">
        <v>5599</v>
      </c>
      <c r="AM8" s="143"/>
      <c r="AN8" s="143" t="s">
        <v>5600</v>
      </c>
      <c r="AO8" s="145"/>
    </row>
    <row r="9" spans="1:41" ht="15.75" thickBot="1" x14ac:dyDescent="0.3">
      <c r="AA9" s="216"/>
      <c r="AB9" s="144" t="s">
        <v>8066</v>
      </c>
      <c r="AC9" s="143"/>
      <c r="AD9" s="147" t="s">
        <v>5601</v>
      </c>
      <c r="AE9" s="148"/>
      <c r="AG9" s="211"/>
      <c r="AH9" s="146"/>
      <c r="AI9" s="148"/>
      <c r="AK9" s="214"/>
      <c r="AL9" s="151" t="s">
        <v>5602</v>
      </c>
      <c r="AM9" s="151"/>
      <c r="AN9" s="151" t="s">
        <v>5603</v>
      </c>
      <c r="AO9" s="150"/>
    </row>
    <row r="10" spans="1:41" ht="15.75" thickBot="1" x14ac:dyDescent="0.3">
      <c r="AA10" s="217"/>
      <c r="AB10" s="149" t="s">
        <v>5607</v>
      </c>
      <c r="AC10" s="156"/>
      <c r="AD10" s="218" t="s">
        <v>5604</v>
      </c>
      <c r="AE10" s="219"/>
      <c r="AF10" s="219"/>
      <c r="AG10" s="219"/>
      <c r="AH10" s="219"/>
      <c r="AI10" s="220"/>
    </row>
    <row r="47" spans="1:1" x14ac:dyDescent="0.25">
      <c r="A47" t="s">
        <v>1170</v>
      </c>
    </row>
  </sheetData>
  <mergeCells count="4">
    <mergeCell ref="AG7:AG9"/>
    <mergeCell ref="AK7:AK9"/>
    <mergeCell ref="AA7:AA10"/>
    <mergeCell ref="AD10:AI10"/>
  </mergeCells>
  <pageMargins left="0.25" right="0.25" top="0.75" bottom="0.75" header="0.3" footer="0.3"/>
  <pageSetup paperSize="9" scale="27" fitToHeight="0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Ark21"/>
  <dimension ref="A1:DC962"/>
  <sheetViews>
    <sheetView workbookViewId="0">
      <selection activeCell="C56" sqref="C56"/>
    </sheetView>
  </sheetViews>
  <sheetFormatPr defaultRowHeight="15" x14ac:dyDescent="0.25"/>
  <cols>
    <col min="1" max="1" width="5.7109375" bestFit="1" customWidth="1"/>
    <col min="2" max="2" width="15.28515625" bestFit="1" customWidth="1"/>
    <col min="3" max="3" width="59.140625" bestFit="1" customWidth="1"/>
    <col min="6" max="26" width="0" hidden="1" customWidth="1"/>
    <col min="27" max="27" width="5.7109375" bestFit="1" customWidth="1"/>
    <col min="28" max="28" width="15" bestFit="1" customWidth="1"/>
    <col min="29" max="29" width="56.28515625" bestFit="1" customWidth="1"/>
    <col min="32" max="52" width="0" hidden="1" customWidth="1"/>
    <col min="53" max="53" width="5.7109375" bestFit="1" customWidth="1"/>
    <col min="54" max="54" width="14.28515625" bestFit="1" customWidth="1"/>
    <col min="55" max="55" width="56.28515625" bestFit="1" customWidth="1"/>
    <col min="58" max="78" width="0" hidden="1" customWidth="1"/>
    <col min="79" max="79" width="5.7109375" bestFit="1" customWidth="1"/>
    <col min="80" max="80" width="14.28515625" bestFit="1" customWidth="1"/>
    <col min="81" max="81" width="54.42578125" bestFit="1" customWidth="1"/>
    <col min="84" max="104" width="0" hidden="1" customWidth="1"/>
    <col min="105" max="105" width="5.7109375" bestFit="1" customWidth="1"/>
    <col min="106" max="106" width="14.28515625" bestFit="1" customWidth="1"/>
    <col min="107" max="107" width="41" bestFit="1" customWidth="1"/>
  </cols>
  <sheetData>
    <row r="1" spans="1:107" x14ac:dyDescent="0.25">
      <c r="A1" t="s">
        <v>1242</v>
      </c>
      <c r="B1" t="s">
        <v>2</v>
      </c>
      <c r="C1" t="s">
        <v>3</v>
      </c>
      <c r="AA1" t="s">
        <v>1242</v>
      </c>
      <c r="AB1" t="s">
        <v>2</v>
      </c>
      <c r="AC1" t="s">
        <v>3</v>
      </c>
      <c r="BA1" t="s">
        <v>1242</v>
      </c>
      <c r="BB1" t="s">
        <v>2</v>
      </c>
      <c r="BC1" t="s">
        <v>3</v>
      </c>
      <c r="CA1" t="s">
        <v>1242</v>
      </c>
      <c r="CB1" t="s">
        <v>2</v>
      </c>
      <c r="CC1" t="s">
        <v>3</v>
      </c>
      <c r="DA1" t="s">
        <v>1242</v>
      </c>
      <c r="DB1" t="s">
        <v>2</v>
      </c>
      <c r="DC1" t="s">
        <v>3</v>
      </c>
    </row>
    <row r="2" spans="1:107" hidden="1" x14ac:dyDescent="0.25">
      <c r="A2">
        <v>1</v>
      </c>
      <c r="B2" t="s">
        <v>2066</v>
      </c>
      <c r="C2" t="s">
        <v>2067</v>
      </c>
      <c r="AA2">
        <v>2</v>
      </c>
      <c r="AB2" t="s">
        <v>7249</v>
      </c>
      <c r="AC2" t="s">
        <v>7250</v>
      </c>
      <c r="BA2">
        <v>3</v>
      </c>
      <c r="BB2" t="s">
        <v>12413</v>
      </c>
      <c r="BC2" t="s">
        <v>12414</v>
      </c>
      <c r="CA2">
        <v>4</v>
      </c>
      <c r="CB2" t="s">
        <v>15406</v>
      </c>
      <c r="CC2" t="s">
        <v>15409</v>
      </c>
      <c r="DA2">
        <v>5</v>
      </c>
      <c r="DB2" t="s">
        <v>14690</v>
      </c>
      <c r="DC2" t="s">
        <v>15383</v>
      </c>
    </row>
    <row r="3" spans="1:107" hidden="1" x14ac:dyDescent="0.25">
      <c r="A3">
        <v>1</v>
      </c>
      <c r="B3" t="s">
        <v>1977</v>
      </c>
      <c r="C3" t="s">
        <v>1978</v>
      </c>
      <c r="AA3">
        <v>2</v>
      </c>
      <c r="AB3" t="s">
        <v>9465</v>
      </c>
      <c r="AC3" t="s">
        <v>9466</v>
      </c>
      <c r="BA3">
        <v>3</v>
      </c>
      <c r="BB3" t="s">
        <v>14690</v>
      </c>
      <c r="BC3" t="s">
        <v>15425</v>
      </c>
      <c r="CA3">
        <v>4</v>
      </c>
      <c r="CB3" t="s">
        <v>14690</v>
      </c>
      <c r="CC3" t="s">
        <v>15410</v>
      </c>
      <c r="DA3">
        <v>5</v>
      </c>
      <c r="DB3" t="s">
        <v>14691</v>
      </c>
      <c r="DC3" t="s">
        <v>15383</v>
      </c>
    </row>
    <row r="4" spans="1:107" hidden="1" x14ac:dyDescent="0.25">
      <c r="A4">
        <v>1</v>
      </c>
      <c r="B4" t="s">
        <v>2079</v>
      </c>
      <c r="C4" t="s">
        <v>2068</v>
      </c>
      <c r="AA4">
        <v>2</v>
      </c>
      <c r="AB4" t="s">
        <v>4022</v>
      </c>
      <c r="AC4" t="s">
        <v>9481</v>
      </c>
      <c r="BA4">
        <v>3</v>
      </c>
      <c r="BB4" t="s">
        <v>14691</v>
      </c>
      <c r="BC4" t="s">
        <v>15425</v>
      </c>
      <c r="CA4">
        <v>4</v>
      </c>
      <c r="CB4" t="s">
        <v>14691</v>
      </c>
      <c r="CC4" t="s">
        <v>15410</v>
      </c>
      <c r="DA4">
        <v>5</v>
      </c>
      <c r="DB4" t="s">
        <v>14692</v>
      </c>
      <c r="DC4" t="s">
        <v>15383</v>
      </c>
    </row>
    <row r="5" spans="1:107" hidden="1" x14ac:dyDescent="0.25">
      <c r="A5">
        <v>1</v>
      </c>
      <c r="B5" t="s">
        <v>5436</v>
      </c>
      <c r="C5" t="s">
        <v>5437</v>
      </c>
      <c r="AA5">
        <v>2</v>
      </c>
      <c r="AB5" t="s">
        <v>12420</v>
      </c>
      <c r="AC5" t="s">
        <v>9477</v>
      </c>
      <c r="BA5">
        <v>3</v>
      </c>
      <c r="BB5" t="s">
        <v>14692</v>
      </c>
      <c r="BC5" t="s">
        <v>15425</v>
      </c>
      <c r="CA5">
        <v>4</v>
      </c>
      <c r="CB5" t="s">
        <v>14692</v>
      </c>
      <c r="CC5" t="s">
        <v>15410</v>
      </c>
      <c r="DA5">
        <v>5</v>
      </c>
      <c r="DB5" t="s">
        <v>9444</v>
      </c>
      <c r="DC5" t="s">
        <v>9445</v>
      </c>
    </row>
    <row r="6" spans="1:107" hidden="1" x14ac:dyDescent="0.25">
      <c r="A6">
        <v>1</v>
      </c>
      <c r="B6" t="s">
        <v>2115</v>
      </c>
      <c r="C6" t="s">
        <v>2116</v>
      </c>
      <c r="AA6">
        <v>2</v>
      </c>
      <c r="AB6" t="s">
        <v>12413</v>
      </c>
      <c r="AC6" t="s">
        <v>12421</v>
      </c>
      <c r="BA6">
        <v>3</v>
      </c>
      <c r="BB6" t="s">
        <v>15454</v>
      </c>
      <c r="BC6" t="s">
        <v>42123</v>
      </c>
      <c r="CA6">
        <v>4</v>
      </c>
      <c r="CB6" t="s">
        <v>6655</v>
      </c>
      <c r="CC6" t="s">
        <v>42122</v>
      </c>
      <c r="DA6">
        <v>5</v>
      </c>
      <c r="DB6" t="s">
        <v>4022</v>
      </c>
      <c r="DC6" t="s">
        <v>15384</v>
      </c>
    </row>
    <row r="7" spans="1:107" hidden="1" x14ac:dyDescent="0.25">
      <c r="A7">
        <v>1</v>
      </c>
      <c r="B7" t="s">
        <v>2126</v>
      </c>
      <c r="C7" t="s">
        <v>2127</v>
      </c>
      <c r="AA7">
        <v>2</v>
      </c>
      <c r="AB7" t="s">
        <v>12422</v>
      </c>
      <c r="AC7" t="s">
        <v>12423</v>
      </c>
      <c r="BA7">
        <v>3</v>
      </c>
      <c r="BB7" t="s">
        <v>9444</v>
      </c>
      <c r="BC7" t="s">
        <v>9461</v>
      </c>
      <c r="CA7">
        <v>4</v>
      </c>
      <c r="CB7" t="s">
        <v>9444</v>
      </c>
      <c r="CC7" t="s">
        <v>9454</v>
      </c>
      <c r="DA7">
        <v>5</v>
      </c>
      <c r="DB7" t="s">
        <v>6655</v>
      </c>
      <c r="DC7" t="s">
        <v>42121</v>
      </c>
    </row>
    <row r="8" spans="1:107" hidden="1" x14ac:dyDescent="0.25">
      <c r="A8">
        <v>1</v>
      </c>
      <c r="B8" t="s">
        <v>2128</v>
      </c>
      <c r="C8" t="s">
        <v>2129</v>
      </c>
      <c r="AA8">
        <v>2</v>
      </c>
      <c r="AB8" t="s">
        <v>12424</v>
      </c>
      <c r="AC8" t="s">
        <v>12425</v>
      </c>
      <c r="BA8">
        <v>3</v>
      </c>
      <c r="BB8" t="s">
        <v>4022</v>
      </c>
      <c r="BC8" t="s">
        <v>9453</v>
      </c>
      <c r="CA8">
        <v>4</v>
      </c>
      <c r="CB8" t="s">
        <v>4022</v>
      </c>
      <c r="CC8" t="s">
        <v>15411</v>
      </c>
      <c r="DA8">
        <v>5</v>
      </c>
      <c r="DB8" t="s">
        <v>15385</v>
      </c>
      <c r="DC8" t="s">
        <v>15386</v>
      </c>
    </row>
    <row r="9" spans="1:107" hidden="1" x14ac:dyDescent="0.25">
      <c r="A9">
        <v>1</v>
      </c>
      <c r="B9" t="s">
        <v>2214</v>
      </c>
      <c r="C9" t="s">
        <v>2215</v>
      </c>
      <c r="AA9">
        <v>2</v>
      </c>
      <c r="AB9" t="s">
        <v>9456</v>
      </c>
      <c r="AC9" t="s">
        <v>42132</v>
      </c>
      <c r="BA9">
        <v>3</v>
      </c>
      <c r="BB9" t="s">
        <v>15426</v>
      </c>
      <c r="BC9" t="s">
        <v>15427</v>
      </c>
      <c r="CA9">
        <v>4</v>
      </c>
      <c r="CB9" t="s">
        <v>15412</v>
      </c>
      <c r="CC9" t="s">
        <v>15413</v>
      </c>
      <c r="DA9">
        <v>5</v>
      </c>
      <c r="DB9" t="s">
        <v>15387</v>
      </c>
      <c r="DC9" t="s">
        <v>15388</v>
      </c>
    </row>
    <row r="10" spans="1:107" hidden="1" x14ac:dyDescent="0.25">
      <c r="A10">
        <v>1</v>
      </c>
      <c r="B10" t="s">
        <v>2216</v>
      </c>
      <c r="C10" t="s">
        <v>2247</v>
      </c>
      <c r="AA10">
        <v>2</v>
      </c>
      <c r="AB10" t="s">
        <v>12426</v>
      </c>
      <c r="AC10" t="s">
        <v>12427</v>
      </c>
      <c r="BA10">
        <v>3</v>
      </c>
      <c r="BB10" t="s">
        <v>15412</v>
      </c>
      <c r="BC10" t="s">
        <v>15428</v>
      </c>
      <c r="CA10">
        <v>4</v>
      </c>
      <c r="CB10" t="s">
        <v>15414</v>
      </c>
      <c r="CC10" t="s">
        <v>15415</v>
      </c>
      <c r="DA10">
        <v>5</v>
      </c>
      <c r="DB10" t="s">
        <v>15389</v>
      </c>
      <c r="DC10" t="s">
        <v>15390</v>
      </c>
    </row>
    <row r="11" spans="1:107" hidden="1" x14ac:dyDescent="0.25">
      <c r="A11">
        <v>1</v>
      </c>
      <c r="B11" t="s">
        <v>2243</v>
      </c>
      <c r="C11" t="s">
        <v>2068</v>
      </c>
      <c r="AA11">
        <v>2</v>
      </c>
      <c r="AB11" t="s">
        <v>12428</v>
      </c>
      <c r="AC11" t="s">
        <v>12427</v>
      </c>
      <c r="BA11">
        <v>3</v>
      </c>
      <c r="BB11" t="s">
        <v>15414</v>
      </c>
      <c r="BC11" t="s">
        <v>15429</v>
      </c>
      <c r="CA11">
        <v>4</v>
      </c>
      <c r="CB11" t="s">
        <v>15385</v>
      </c>
      <c r="CC11" t="s">
        <v>15416</v>
      </c>
      <c r="DA11">
        <v>5</v>
      </c>
      <c r="DB11" t="s">
        <v>15391</v>
      </c>
      <c r="DC11" t="s">
        <v>15392</v>
      </c>
    </row>
    <row r="12" spans="1:107" hidden="1" x14ac:dyDescent="0.25">
      <c r="A12">
        <v>1</v>
      </c>
      <c r="B12" t="s">
        <v>2287</v>
      </c>
      <c r="C12" t="s">
        <v>2288</v>
      </c>
      <c r="AA12">
        <v>2</v>
      </c>
      <c r="AB12" t="s">
        <v>15406</v>
      </c>
      <c r="AC12" t="s">
        <v>15444</v>
      </c>
      <c r="BA12">
        <v>3</v>
      </c>
      <c r="BB12" t="s">
        <v>14595</v>
      </c>
      <c r="BC12" t="s">
        <v>15430</v>
      </c>
      <c r="CA12">
        <v>4</v>
      </c>
      <c r="CB12" t="s">
        <v>15387</v>
      </c>
      <c r="CC12" t="s">
        <v>15417</v>
      </c>
      <c r="DA12">
        <v>5</v>
      </c>
      <c r="DB12" t="s">
        <v>15393</v>
      </c>
      <c r="DC12" t="s">
        <v>15394</v>
      </c>
    </row>
    <row r="13" spans="1:107" hidden="1" x14ac:dyDescent="0.25">
      <c r="A13">
        <v>1</v>
      </c>
      <c r="B13" t="s">
        <v>2297</v>
      </c>
      <c r="C13" t="s">
        <v>2298</v>
      </c>
      <c r="AA13">
        <v>2</v>
      </c>
      <c r="AB13" t="s">
        <v>15408</v>
      </c>
      <c r="AC13" t="s">
        <v>15445</v>
      </c>
      <c r="BA13">
        <v>3</v>
      </c>
      <c r="BB13" t="s">
        <v>14246</v>
      </c>
      <c r="BC13" t="s">
        <v>15430</v>
      </c>
      <c r="CA13">
        <v>4</v>
      </c>
      <c r="CB13" t="s">
        <v>15389</v>
      </c>
      <c r="CC13" t="s">
        <v>15418</v>
      </c>
      <c r="DA13">
        <v>5</v>
      </c>
      <c r="DB13" t="s">
        <v>15395</v>
      </c>
      <c r="DC13" t="s">
        <v>15394</v>
      </c>
    </row>
    <row r="14" spans="1:107" hidden="1" x14ac:dyDescent="0.25">
      <c r="A14">
        <v>1</v>
      </c>
      <c r="B14" t="s">
        <v>4017</v>
      </c>
      <c r="C14" t="s">
        <v>16</v>
      </c>
      <c r="AA14">
        <v>2</v>
      </c>
      <c r="AB14" t="s">
        <v>15385</v>
      </c>
      <c r="AC14" t="s">
        <v>15446</v>
      </c>
      <c r="BA14">
        <v>3</v>
      </c>
      <c r="BB14" t="s">
        <v>15358</v>
      </c>
      <c r="BC14" t="s">
        <v>15430</v>
      </c>
      <c r="CA14">
        <v>4</v>
      </c>
      <c r="CB14" t="s">
        <v>15391</v>
      </c>
      <c r="CC14" t="s">
        <v>15419</v>
      </c>
      <c r="DA14">
        <v>5</v>
      </c>
      <c r="DB14" t="s">
        <v>15396</v>
      </c>
      <c r="DC14" t="s">
        <v>15394</v>
      </c>
    </row>
    <row r="15" spans="1:107" hidden="1" x14ac:dyDescent="0.25">
      <c r="A15">
        <v>1</v>
      </c>
      <c r="B15" t="s">
        <v>4015</v>
      </c>
      <c r="C15" t="s">
        <v>4018</v>
      </c>
      <c r="AA15">
        <v>2</v>
      </c>
      <c r="AB15" t="s">
        <v>14690</v>
      </c>
      <c r="AC15" t="s">
        <v>15447</v>
      </c>
      <c r="BA15">
        <v>3</v>
      </c>
      <c r="BB15" t="s">
        <v>14593</v>
      </c>
      <c r="BC15" t="s">
        <v>15430</v>
      </c>
      <c r="CA15">
        <v>4</v>
      </c>
      <c r="CB15" t="s">
        <v>15393</v>
      </c>
      <c r="CC15" t="s">
        <v>15420</v>
      </c>
      <c r="DA15">
        <v>5</v>
      </c>
      <c r="DB15" t="s">
        <v>15397</v>
      </c>
      <c r="DC15" t="s">
        <v>15398</v>
      </c>
    </row>
    <row r="16" spans="1:107" hidden="1" x14ac:dyDescent="0.25">
      <c r="A16">
        <v>1</v>
      </c>
      <c r="B16" t="s">
        <v>4019</v>
      </c>
      <c r="C16" t="s">
        <v>4020</v>
      </c>
      <c r="AA16">
        <v>2</v>
      </c>
      <c r="AB16" t="s">
        <v>14691</v>
      </c>
      <c r="AC16" t="s">
        <v>15447</v>
      </c>
      <c r="BA16">
        <v>3</v>
      </c>
      <c r="BB16" t="s">
        <v>42124</v>
      </c>
      <c r="BC16" t="s">
        <v>42125</v>
      </c>
      <c r="CA16">
        <v>4</v>
      </c>
      <c r="CB16" t="s">
        <v>15395</v>
      </c>
      <c r="CC16" t="s">
        <v>15421</v>
      </c>
      <c r="DA16">
        <v>5</v>
      </c>
      <c r="DB16" t="s">
        <v>15399</v>
      </c>
      <c r="DC16" t="s">
        <v>15398</v>
      </c>
    </row>
    <row r="17" spans="1:107" hidden="1" x14ac:dyDescent="0.25">
      <c r="A17">
        <v>1</v>
      </c>
      <c r="B17" t="s">
        <v>4162</v>
      </c>
      <c r="C17" t="s">
        <v>4163</v>
      </c>
      <c r="AA17">
        <v>2</v>
      </c>
      <c r="AB17" t="s">
        <v>14692</v>
      </c>
      <c r="AC17" t="s">
        <v>15447</v>
      </c>
      <c r="BA17">
        <v>3</v>
      </c>
      <c r="BB17" t="s">
        <v>6655</v>
      </c>
      <c r="BC17" t="s">
        <v>42126</v>
      </c>
      <c r="CA17">
        <v>4</v>
      </c>
      <c r="CB17" t="s">
        <v>15396</v>
      </c>
      <c r="CC17" t="s">
        <v>15422</v>
      </c>
      <c r="DA17">
        <v>5</v>
      </c>
      <c r="DB17" t="s">
        <v>15400</v>
      </c>
      <c r="DC17" t="s">
        <v>15398</v>
      </c>
    </row>
    <row r="18" spans="1:107" hidden="1" x14ac:dyDescent="0.25">
      <c r="A18">
        <v>1</v>
      </c>
      <c r="B18" t="s">
        <v>4228</v>
      </c>
      <c r="C18" t="s">
        <v>4229</v>
      </c>
      <c r="AA18">
        <v>2</v>
      </c>
      <c r="AB18" t="s">
        <v>15448</v>
      </c>
      <c r="AC18" t="s">
        <v>15449</v>
      </c>
      <c r="BA18">
        <v>3</v>
      </c>
      <c r="BB18" t="s">
        <v>15385</v>
      </c>
      <c r="BC18" t="s">
        <v>15431</v>
      </c>
      <c r="CA18">
        <v>4</v>
      </c>
      <c r="CB18" t="s">
        <v>15397</v>
      </c>
      <c r="CC18" t="s">
        <v>15417</v>
      </c>
      <c r="DA18">
        <v>5</v>
      </c>
      <c r="DB18" t="s">
        <v>15401</v>
      </c>
      <c r="DC18" t="s">
        <v>15398</v>
      </c>
    </row>
    <row r="19" spans="1:107" hidden="1" x14ac:dyDescent="0.25">
      <c r="A19">
        <v>1</v>
      </c>
      <c r="B19" t="s">
        <v>4343</v>
      </c>
      <c r="C19" t="s">
        <v>4344</v>
      </c>
      <c r="AA19">
        <v>2</v>
      </c>
      <c r="AB19" t="s">
        <v>15414</v>
      </c>
      <c r="AC19" t="s">
        <v>15450</v>
      </c>
      <c r="BA19">
        <v>3</v>
      </c>
      <c r="BB19" t="s">
        <v>15387</v>
      </c>
      <c r="BC19" t="s">
        <v>15432</v>
      </c>
      <c r="CA19">
        <v>4</v>
      </c>
      <c r="CB19" t="s">
        <v>15399</v>
      </c>
      <c r="CC19" t="s">
        <v>15417</v>
      </c>
      <c r="DA19">
        <v>5</v>
      </c>
      <c r="DB19" t="s">
        <v>15402</v>
      </c>
      <c r="DC19" t="s">
        <v>15398</v>
      </c>
    </row>
    <row r="20" spans="1:107" hidden="1" x14ac:dyDescent="0.25">
      <c r="A20">
        <v>1</v>
      </c>
      <c r="B20" t="s">
        <v>4345</v>
      </c>
      <c r="C20" t="s">
        <v>4346</v>
      </c>
      <c r="AA20">
        <v>2</v>
      </c>
      <c r="AB20" t="s">
        <v>15539</v>
      </c>
      <c r="AC20" t="s">
        <v>16706</v>
      </c>
      <c r="BA20">
        <v>3</v>
      </c>
      <c r="BB20" t="s">
        <v>15389</v>
      </c>
      <c r="BC20" t="s">
        <v>15433</v>
      </c>
      <c r="CA20">
        <v>4</v>
      </c>
      <c r="CB20" t="s">
        <v>15400</v>
      </c>
      <c r="CC20" t="s">
        <v>15417</v>
      </c>
      <c r="DA20">
        <v>5</v>
      </c>
      <c r="DB20" t="s">
        <v>15403</v>
      </c>
      <c r="DC20" t="s">
        <v>15398</v>
      </c>
    </row>
    <row r="21" spans="1:107" hidden="1" x14ac:dyDescent="0.25">
      <c r="A21">
        <v>1</v>
      </c>
      <c r="B21" t="s">
        <v>4520</v>
      </c>
      <c r="C21" t="s">
        <v>4521</v>
      </c>
      <c r="AA21">
        <v>2</v>
      </c>
      <c r="AB21" t="s">
        <v>42133</v>
      </c>
      <c r="AC21" t="s">
        <v>42134</v>
      </c>
      <c r="BA21">
        <v>3</v>
      </c>
      <c r="BB21" t="s">
        <v>15391</v>
      </c>
      <c r="BC21" t="s">
        <v>15434</v>
      </c>
      <c r="CA21">
        <v>4</v>
      </c>
      <c r="CB21" t="s">
        <v>15401</v>
      </c>
      <c r="CC21" t="s">
        <v>15417</v>
      </c>
      <c r="DA21">
        <v>5</v>
      </c>
      <c r="DB21" t="s">
        <v>15404</v>
      </c>
      <c r="DC21" t="s">
        <v>15398</v>
      </c>
    </row>
    <row r="22" spans="1:107" hidden="1" x14ac:dyDescent="0.25">
      <c r="A22">
        <v>1</v>
      </c>
      <c r="B22" t="s">
        <v>4522</v>
      </c>
      <c r="C22" t="s">
        <v>4356</v>
      </c>
      <c r="AA22">
        <v>2</v>
      </c>
      <c r="AB22" t="s">
        <v>12429</v>
      </c>
      <c r="AC22" t="s">
        <v>12430</v>
      </c>
      <c r="BA22">
        <v>3</v>
      </c>
      <c r="BB22" t="s">
        <v>15393</v>
      </c>
      <c r="BC22" t="s">
        <v>15435</v>
      </c>
      <c r="CA22">
        <v>4</v>
      </c>
      <c r="CB22" t="s">
        <v>15402</v>
      </c>
      <c r="CC22" t="s">
        <v>15417</v>
      </c>
      <c r="DA22">
        <v>5</v>
      </c>
      <c r="DB22" t="s">
        <v>15405</v>
      </c>
      <c r="DC22" t="s">
        <v>15398</v>
      </c>
    </row>
    <row r="23" spans="1:107" hidden="1" x14ac:dyDescent="0.25">
      <c r="A23">
        <v>1</v>
      </c>
      <c r="B23" t="s">
        <v>4687</v>
      </c>
      <c r="C23" t="s">
        <v>4393</v>
      </c>
      <c r="AA23">
        <v>2</v>
      </c>
      <c r="AB23" t="s">
        <v>15451</v>
      </c>
      <c r="AC23" t="s">
        <v>15452</v>
      </c>
      <c r="BA23">
        <v>3</v>
      </c>
      <c r="BB23" t="s">
        <v>15395</v>
      </c>
      <c r="BC23" t="s">
        <v>15436</v>
      </c>
      <c r="CA23">
        <v>4</v>
      </c>
      <c r="CB23" t="s">
        <v>15403</v>
      </c>
      <c r="CC23" t="s">
        <v>15417</v>
      </c>
      <c r="DA23">
        <v>5</v>
      </c>
      <c r="DB23" t="s">
        <v>9446</v>
      </c>
      <c r="DC23" t="s">
        <v>9447</v>
      </c>
    </row>
    <row r="24" spans="1:107" hidden="1" x14ac:dyDescent="0.25">
      <c r="A24">
        <v>1</v>
      </c>
      <c r="B24" t="s">
        <v>4523</v>
      </c>
      <c r="C24" t="s">
        <v>4385</v>
      </c>
      <c r="AA24">
        <v>2</v>
      </c>
      <c r="AB24" t="s">
        <v>2064</v>
      </c>
      <c r="AC24" t="s">
        <v>2065</v>
      </c>
      <c r="BA24">
        <v>3</v>
      </c>
      <c r="BB24" t="s">
        <v>15396</v>
      </c>
      <c r="BC24" t="s">
        <v>15437</v>
      </c>
      <c r="CA24">
        <v>4</v>
      </c>
      <c r="CB24" t="s">
        <v>15404</v>
      </c>
      <c r="CC24" t="s">
        <v>15417</v>
      </c>
      <c r="DA24">
        <v>5</v>
      </c>
      <c r="DB24" t="s">
        <v>9448</v>
      </c>
      <c r="DC24" t="s">
        <v>9447</v>
      </c>
    </row>
    <row r="25" spans="1:107" hidden="1" x14ac:dyDescent="0.25">
      <c r="A25">
        <v>1</v>
      </c>
      <c r="B25" t="s">
        <v>4736</v>
      </c>
      <c r="C25" t="s">
        <v>4737</v>
      </c>
      <c r="AA25">
        <v>2</v>
      </c>
      <c r="AB25" t="s">
        <v>9444</v>
      </c>
      <c r="AC25" t="s">
        <v>9482</v>
      </c>
      <c r="BA25">
        <v>3</v>
      </c>
      <c r="BB25" t="s">
        <v>15397</v>
      </c>
      <c r="BC25" t="s">
        <v>15431</v>
      </c>
      <c r="CA25">
        <v>4</v>
      </c>
      <c r="CB25" t="s">
        <v>15405</v>
      </c>
      <c r="CC25" t="s">
        <v>15417</v>
      </c>
      <c r="DA25">
        <v>5</v>
      </c>
      <c r="DB25" t="s">
        <v>9449</v>
      </c>
      <c r="DC25" t="s">
        <v>9447</v>
      </c>
    </row>
    <row r="26" spans="1:107" hidden="1" x14ac:dyDescent="0.25">
      <c r="A26">
        <v>1</v>
      </c>
      <c r="B26" t="s">
        <v>5514</v>
      </c>
      <c r="C26" t="s">
        <v>5515</v>
      </c>
      <c r="AA26">
        <v>2</v>
      </c>
      <c r="AB26" t="s">
        <v>12432</v>
      </c>
      <c r="AC26" t="s">
        <v>12433</v>
      </c>
      <c r="BA26">
        <v>3</v>
      </c>
      <c r="BB26" t="s">
        <v>15399</v>
      </c>
      <c r="BC26" t="s">
        <v>15431</v>
      </c>
      <c r="CA26">
        <v>4</v>
      </c>
      <c r="CB26" t="s">
        <v>9446</v>
      </c>
      <c r="CC26" t="s">
        <v>9455</v>
      </c>
      <c r="DA26">
        <v>5</v>
      </c>
      <c r="DB26" t="s">
        <v>9437</v>
      </c>
      <c r="DC26" t="s">
        <v>9438</v>
      </c>
    </row>
    <row r="27" spans="1:107" hidden="1" x14ac:dyDescent="0.25">
      <c r="A27">
        <v>1</v>
      </c>
      <c r="B27" t="s">
        <v>5253</v>
      </c>
      <c r="C27" t="s">
        <v>4375</v>
      </c>
      <c r="AA27">
        <v>2</v>
      </c>
      <c r="AB27" t="s">
        <v>15426</v>
      </c>
      <c r="AC27" t="s">
        <v>15453</v>
      </c>
      <c r="BA27">
        <v>3</v>
      </c>
      <c r="BB27" t="s">
        <v>15400</v>
      </c>
      <c r="BC27" t="s">
        <v>15431</v>
      </c>
      <c r="CA27">
        <v>4</v>
      </c>
      <c r="CB27" t="s">
        <v>9448</v>
      </c>
      <c r="CC27" t="s">
        <v>9455</v>
      </c>
      <c r="DA27">
        <v>5</v>
      </c>
      <c r="DB27" t="s">
        <v>9440</v>
      </c>
      <c r="DC27" t="s">
        <v>9441</v>
      </c>
    </row>
    <row r="28" spans="1:107" hidden="1" x14ac:dyDescent="0.25">
      <c r="A28">
        <v>1</v>
      </c>
      <c r="B28" t="s">
        <v>5254</v>
      </c>
      <c r="C28" t="s">
        <v>5255</v>
      </c>
      <c r="AA28">
        <v>2</v>
      </c>
      <c r="AB28" t="s">
        <v>15454</v>
      </c>
      <c r="AC28" t="s">
        <v>15455</v>
      </c>
      <c r="BA28">
        <v>3</v>
      </c>
      <c r="BB28" t="s">
        <v>15401</v>
      </c>
      <c r="BC28" t="s">
        <v>15431</v>
      </c>
      <c r="CA28">
        <v>4</v>
      </c>
      <c r="CB28" t="s">
        <v>9449</v>
      </c>
      <c r="CC28" t="s">
        <v>9455</v>
      </c>
      <c r="DA28">
        <v>5</v>
      </c>
      <c r="DB28" t="s">
        <v>9442</v>
      </c>
      <c r="DC28" t="s">
        <v>9441</v>
      </c>
    </row>
    <row r="29" spans="1:107" hidden="1" x14ac:dyDescent="0.25">
      <c r="A29">
        <v>1</v>
      </c>
      <c r="B29" t="s">
        <v>5393</v>
      </c>
      <c r="C29" t="s">
        <v>5516</v>
      </c>
      <c r="AA29">
        <v>2</v>
      </c>
      <c r="AB29" t="s">
        <v>15456</v>
      </c>
      <c r="AC29" t="s">
        <v>15457</v>
      </c>
      <c r="BA29">
        <v>3</v>
      </c>
      <c r="BB29" t="s">
        <v>15402</v>
      </c>
      <c r="BC29" t="s">
        <v>15431</v>
      </c>
      <c r="CA29">
        <v>4</v>
      </c>
      <c r="CB29" t="s">
        <v>9437</v>
      </c>
      <c r="CC29" t="s">
        <v>9450</v>
      </c>
      <c r="DA29">
        <v>5</v>
      </c>
      <c r="DB29" t="s">
        <v>9443</v>
      </c>
      <c r="DC29" t="s">
        <v>12412</v>
      </c>
    </row>
    <row r="30" spans="1:107" hidden="1" x14ac:dyDescent="0.25">
      <c r="A30">
        <v>1</v>
      </c>
      <c r="B30" t="s">
        <v>5394</v>
      </c>
      <c r="C30" t="s">
        <v>5395</v>
      </c>
      <c r="AA30">
        <v>2</v>
      </c>
      <c r="AB30" t="s">
        <v>14595</v>
      </c>
      <c r="AC30" t="s">
        <v>15458</v>
      </c>
      <c r="BA30">
        <v>3</v>
      </c>
      <c r="BB30" t="s">
        <v>15403</v>
      </c>
      <c r="BC30" t="s">
        <v>15431</v>
      </c>
      <c r="CA30">
        <v>4</v>
      </c>
      <c r="CB30" t="s">
        <v>9440</v>
      </c>
      <c r="CC30" t="s">
        <v>9452</v>
      </c>
      <c r="DA30">
        <v>5</v>
      </c>
      <c r="DB30" t="s">
        <v>9439</v>
      </c>
      <c r="DC30" t="s">
        <v>9438</v>
      </c>
    </row>
    <row r="31" spans="1:107" hidden="1" x14ac:dyDescent="0.25">
      <c r="A31">
        <v>1</v>
      </c>
      <c r="B31" t="s">
        <v>1243</v>
      </c>
      <c r="C31" t="s">
        <v>1244</v>
      </c>
      <c r="AA31">
        <v>2</v>
      </c>
      <c r="AB31" t="s">
        <v>14246</v>
      </c>
      <c r="AC31" t="s">
        <v>15459</v>
      </c>
      <c r="BA31">
        <v>3</v>
      </c>
      <c r="BB31" t="s">
        <v>15404</v>
      </c>
      <c r="BC31" t="s">
        <v>15431</v>
      </c>
      <c r="CA31">
        <v>4</v>
      </c>
      <c r="CB31" t="s">
        <v>9442</v>
      </c>
      <c r="CC31" t="s">
        <v>9452</v>
      </c>
      <c r="DA31">
        <v>5</v>
      </c>
      <c r="DB31" t="s">
        <v>15406</v>
      </c>
      <c r="DC31" t="s">
        <v>15407</v>
      </c>
    </row>
    <row r="32" spans="1:107" hidden="1" x14ac:dyDescent="0.25">
      <c r="A32">
        <v>1</v>
      </c>
      <c r="B32" t="s">
        <v>1245</v>
      </c>
      <c r="C32" t="s">
        <v>1244</v>
      </c>
      <c r="AA32">
        <v>2</v>
      </c>
      <c r="AB32" t="s">
        <v>15358</v>
      </c>
      <c r="AC32" t="s">
        <v>15460</v>
      </c>
      <c r="BA32">
        <v>3</v>
      </c>
      <c r="BB32" t="s">
        <v>15405</v>
      </c>
      <c r="BC32" t="s">
        <v>15431</v>
      </c>
      <c r="CA32">
        <v>4</v>
      </c>
      <c r="CB32" t="s">
        <v>9463</v>
      </c>
      <c r="CC32" t="s">
        <v>9464</v>
      </c>
      <c r="DA32">
        <v>5</v>
      </c>
      <c r="DB32" t="s">
        <v>15408</v>
      </c>
      <c r="DC32" t="s">
        <v>15407</v>
      </c>
    </row>
    <row r="33" spans="1:81" hidden="1" x14ac:dyDescent="0.25">
      <c r="A33">
        <v>1</v>
      </c>
      <c r="B33" t="s">
        <v>1246</v>
      </c>
      <c r="C33" t="s">
        <v>1244</v>
      </c>
      <c r="AA33">
        <v>2</v>
      </c>
      <c r="AB33" t="s">
        <v>14593</v>
      </c>
      <c r="AC33" t="s">
        <v>15461</v>
      </c>
      <c r="BA33">
        <v>3</v>
      </c>
      <c r="BB33" t="s">
        <v>42127</v>
      </c>
      <c r="BC33" t="s">
        <v>42128</v>
      </c>
      <c r="CA33">
        <v>4</v>
      </c>
      <c r="CB33" t="s">
        <v>4021</v>
      </c>
      <c r="CC33" t="s">
        <v>9453</v>
      </c>
    </row>
    <row r="34" spans="1:81" hidden="1" x14ac:dyDescent="0.25">
      <c r="A34">
        <v>1</v>
      </c>
      <c r="B34" t="s">
        <v>1247</v>
      </c>
      <c r="C34" t="s">
        <v>1244</v>
      </c>
      <c r="AA34">
        <v>2</v>
      </c>
      <c r="AB34" t="s">
        <v>42124</v>
      </c>
      <c r="AC34" t="s">
        <v>42135</v>
      </c>
      <c r="BA34">
        <v>3</v>
      </c>
      <c r="BB34" t="s">
        <v>41653</v>
      </c>
      <c r="BC34" t="s">
        <v>42129</v>
      </c>
      <c r="CA34">
        <v>4</v>
      </c>
      <c r="CB34" t="s">
        <v>9439</v>
      </c>
      <c r="CC34" t="s">
        <v>9451</v>
      </c>
    </row>
    <row r="35" spans="1:81" hidden="1" x14ac:dyDescent="0.25">
      <c r="A35">
        <v>1</v>
      </c>
      <c r="B35" t="s">
        <v>1248</v>
      </c>
      <c r="C35" t="s">
        <v>1244</v>
      </c>
      <c r="AA35">
        <v>2</v>
      </c>
      <c r="AB35" t="s">
        <v>15387</v>
      </c>
      <c r="AC35" t="s">
        <v>15446</v>
      </c>
      <c r="BA35">
        <v>3</v>
      </c>
      <c r="BB35" t="s">
        <v>42130</v>
      </c>
      <c r="BC35" t="s">
        <v>42129</v>
      </c>
      <c r="CA35">
        <v>4</v>
      </c>
      <c r="CB35" t="s">
        <v>15423</v>
      </c>
      <c r="CC35" t="s">
        <v>15424</v>
      </c>
    </row>
    <row r="36" spans="1:81" hidden="1" x14ac:dyDescent="0.25">
      <c r="A36">
        <v>1</v>
      </c>
      <c r="B36" t="s">
        <v>1249</v>
      </c>
      <c r="C36" t="s">
        <v>1244</v>
      </c>
      <c r="AA36">
        <v>2</v>
      </c>
      <c r="AB36" t="s">
        <v>15389</v>
      </c>
      <c r="AC36" t="s">
        <v>15446</v>
      </c>
      <c r="BA36">
        <v>3</v>
      </c>
      <c r="BB36" t="s">
        <v>42131</v>
      </c>
      <c r="BC36" t="s">
        <v>42123</v>
      </c>
      <c r="CA36">
        <v>4</v>
      </c>
      <c r="CB36" t="s">
        <v>15408</v>
      </c>
      <c r="CC36" t="s">
        <v>15409</v>
      </c>
    </row>
    <row r="37" spans="1:81" hidden="1" x14ac:dyDescent="0.25">
      <c r="A37">
        <v>1</v>
      </c>
      <c r="B37" t="s">
        <v>5583</v>
      </c>
      <c r="C37" t="s">
        <v>5584</v>
      </c>
      <c r="AA37">
        <v>2</v>
      </c>
      <c r="AB37" t="s">
        <v>15391</v>
      </c>
      <c r="AC37" t="s">
        <v>15462</v>
      </c>
      <c r="BA37">
        <v>3</v>
      </c>
      <c r="BB37" t="s">
        <v>12415</v>
      </c>
      <c r="BC37" t="s">
        <v>12416</v>
      </c>
      <c r="CA37">
        <v>4</v>
      </c>
      <c r="CB37" t="s">
        <v>1458</v>
      </c>
      <c r="CC37" t="s">
        <v>1460</v>
      </c>
    </row>
    <row r="38" spans="1:81" hidden="1" x14ac:dyDescent="0.25">
      <c r="A38">
        <v>1</v>
      </c>
      <c r="B38" t="s">
        <v>5784</v>
      </c>
      <c r="C38" t="s">
        <v>5785</v>
      </c>
      <c r="AA38">
        <v>2</v>
      </c>
      <c r="AB38" t="s">
        <v>15393</v>
      </c>
      <c r="AC38" t="s">
        <v>15462</v>
      </c>
      <c r="BA38">
        <v>3</v>
      </c>
      <c r="BB38" t="s">
        <v>6375</v>
      </c>
      <c r="BC38" t="s">
        <v>7114</v>
      </c>
    </row>
    <row r="39" spans="1:81" hidden="1" x14ac:dyDescent="0.25">
      <c r="A39">
        <v>1</v>
      </c>
      <c r="B39" t="s">
        <v>5786</v>
      </c>
      <c r="C39" t="s">
        <v>16</v>
      </c>
      <c r="AA39">
        <v>2</v>
      </c>
      <c r="AB39" t="s">
        <v>15395</v>
      </c>
      <c r="AC39" t="s">
        <v>15462</v>
      </c>
      <c r="BA39">
        <v>3</v>
      </c>
      <c r="BB39" t="s">
        <v>12417</v>
      </c>
      <c r="BC39" t="s">
        <v>12418</v>
      </c>
    </row>
    <row r="40" spans="1:81" hidden="1" x14ac:dyDescent="0.25">
      <c r="A40">
        <v>1</v>
      </c>
      <c r="B40" t="s">
        <v>4159</v>
      </c>
      <c r="C40" t="s">
        <v>5787</v>
      </c>
      <c r="AA40">
        <v>2</v>
      </c>
      <c r="AB40" t="s">
        <v>15396</v>
      </c>
      <c r="AC40" t="s">
        <v>15462</v>
      </c>
      <c r="BA40">
        <v>3</v>
      </c>
      <c r="BB40" t="s">
        <v>12419</v>
      </c>
      <c r="BC40" t="s">
        <v>12418</v>
      </c>
    </row>
    <row r="41" spans="1:81" hidden="1" x14ac:dyDescent="0.25">
      <c r="A41">
        <v>1</v>
      </c>
      <c r="B41" t="s">
        <v>6011</v>
      </c>
      <c r="C41" t="s">
        <v>6012</v>
      </c>
      <c r="AA41">
        <v>2</v>
      </c>
      <c r="AB41" t="s">
        <v>15397</v>
      </c>
      <c r="AC41" t="s">
        <v>15446</v>
      </c>
      <c r="BA41">
        <v>3</v>
      </c>
      <c r="BB41" t="s">
        <v>9446</v>
      </c>
      <c r="BC41" t="s">
        <v>9462</v>
      </c>
    </row>
    <row r="42" spans="1:81" hidden="1" x14ac:dyDescent="0.25">
      <c r="A42">
        <v>1</v>
      </c>
      <c r="B42" t="s">
        <v>6138</v>
      </c>
      <c r="C42" t="s">
        <v>6139</v>
      </c>
      <c r="AA42">
        <v>2</v>
      </c>
      <c r="AB42" t="s">
        <v>15399</v>
      </c>
      <c r="AC42" t="s">
        <v>15446</v>
      </c>
      <c r="BA42">
        <v>3</v>
      </c>
      <c r="BB42" t="s">
        <v>9448</v>
      </c>
      <c r="BC42" t="s">
        <v>9462</v>
      </c>
    </row>
    <row r="43" spans="1:81" hidden="1" x14ac:dyDescent="0.25">
      <c r="A43">
        <v>1</v>
      </c>
      <c r="B43" t="s">
        <v>6190</v>
      </c>
      <c r="C43" t="s">
        <v>6191</v>
      </c>
      <c r="AA43">
        <v>2</v>
      </c>
      <c r="AB43" t="s">
        <v>15400</v>
      </c>
      <c r="AC43" t="s">
        <v>15446</v>
      </c>
      <c r="BA43">
        <v>3</v>
      </c>
      <c r="BB43" t="s">
        <v>9449</v>
      </c>
      <c r="BC43" t="s">
        <v>9462</v>
      </c>
    </row>
    <row r="44" spans="1:81" hidden="1" x14ac:dyDescent="0.25">
      <c r="A44">
        <v>1</v>
      </c>
      <c r="B44" t="s">
        <v>6192</v>
      </c>
      <c r="C44" t="s">
        <v>6191</v>
      </c>
      <c r="AA44">
        <v>2</v>
      </c>
      <c r="AB44" t="s">
        <v>15401</v>
      </c>
      <c r="AC44" t="s">
        <v>15446</v>
      </c>
      <c r="BA44">
        <v>3</v>
      </c>
      <c r="BB44" t="s">
        <v>9437</v>
      </c>
      <c r="BC44" t="s">
        <v>9457</v>
      </c>
    </row>
    <row r="45" spans="1:81" hidden="1" x14ac:dyDescent="0.25">
      <c r="A45">
        <v>1</v>
      </c>
      <c r="B45" t="s">
        <v>6322</v>
      </c>
      <c r="C45" t="s">
        <v>6323</v>
      </c>
      <c r="AA45">
        <v>2</v>
      </c>
      <c r="AB45" t="s">
        <v>15402</v>
      </c>
      <c r="AC45" t="s">
        <v>15446</v>
      </c>
      <c r="BA45">
        <v>3</v>
      </c>
      <c r="BB45" t="s">
        <v>9440</v>
      </c>
      <c r="BC45" t="s">
        <v>9459</v>
      </c>
    </row>
    <row r="46" spans="1:81" hidden="1" x14ac:dyDescent="0.25">
      <c r="A46">
        <v>1</v>
      </c>
      <c r="B46" t="s">
        <v>6553</v>
      </c>
      <c r="C46" t="s">
        <v>6554</v>
      </c>
      <c r="AA46">
        <v>2</v>
      </c>
      <c r="AB46" t="s">
        <v>15403</v>
      </c>
      <c r="AC46" t="s">
        <v>15446</v>
      </c>
      <c r="BA46">
        <v>3</v>
      </c>
      <c r="BB46" t="s">
        <v>9442</v>
      </c>
      <c r="BC46" t="s">
        <v>9459</v>
      </c>
    </row>
    <row r="47" spans="1:81" hidden="1" x14ac:dyDescent="0.25">
      <c r="A47">
        <v>1</v>
      </c>
      <c r="B47" t="s">
        <v>4716</v>
      </c>
      <c r="C47" t="s">
        <v>6555</v>
      </c>
      <c r="AA47">
        <v>2</v>
      </c>
      <c r="AB47" t="s">
        <v>15404</v>
      </c>
      <c r="AC47" t="s">
        <v>15446</v>
      </c>
      <c r="BA47">
        <v>3</v>
      </c>
      <c r="BB47" t="s">
        <v>9463</v>
      </c>
      <c r="BC47" t="s">
        <v>9484</v>
      </c>
    </row>
    <row r="48" spans="1:81" hidden="1" x14ac:dyDescent="0.25">
      <c r="A48">
        <v>1</v>
      </c>
      <c r="B48" t="s">
        <v>6295</v>
      </c>
      <c r="C48" t="s">
        <v>6625</v>
      </c>
      <c r="AA48">
        <v>2</v>
      </c>
      <c r="AB48" t="s">
        <v>15405</v>
      </c>
      <c r="AC48" t="s">
        <v>15446</v>
      </c>
      <c r="BA48">
        <v>3</v>
      </c>
      <c r="BB48" t="s">
        <v>4021</v>
      </c>
      <c r="BC48" t="s">
        <v>9460</v>
      </c>
    </row>
    <row r="49" spans="1:55" hidden="1" x14ac:dyDescent="0.25">
      <c r="A49">
        <v>1</v>
      </c>
      <c r="B49" t="s">
        <v>6928</v>
      </c>
      <c r="C49" t="s">
        <v>6930</v>
      </c>
      <c r="AA49">
        <v>2</v>
      </c>
      <c r="AB49" t="s">
        <v>42136</v>
      </c>
      <c r="AC49" t="s">
        <v>42137</v>
      </c>
      <c r="BA49">
        <v>3</v>
      </c>
      <c r="BB49" t="s">
        <v>9439</v>
      </c>
      <c r="BC49" t="s">
        <v>9458</v>
      </c>
    </row>
    <row r="50" spans="1:55" hidden="1" x14ac:dyDescent="0.25">
      <c r="A50">
        <v>1</v>
      </c>
      <c r="B50" t="s">
        <v>6774</v>
      </c>
      <c r="C50" t="s">
        <v>6931</v>
      </c>
      <c r="AA50">
        <v>2</v>
      </c>
      <c r="AB50" t="s">
        <v>42127</v>
      </c>
      <c r="AC50" t="s">
        <v>42138</v>
      </c>
      <c r="BA50">
        <v>3</v>
      </c>
      <c r="BB50" t="s">
        <v>15423</v>
      </c>
      <c r="BC50" t="s">
        <v>15438</v>
      </c>
    </row>
    <row r="51" spans="1:55" hidden="1" x14ac:dyDescent="0.25">
      <c r="A51">
        <v>1</v>
      </c>
      <c r="B51" t="s">
        <v>6932</v>
      </c>
      <c r="C51" t="s">
        <v>6933</v>
      </c>
      <c r="AA51">
        <v>2</v>
      </c>
      <c r="AB51" t="s">
        <v>41644</v>
      </c>
      <c r="AC51" t="s">
        <v>15557</v>
      </c>
      <c r="BA51">
        <v>3</v>
      </c>
      <c r="BB51" t="s">
        <v>15406</v>
      </c>
      <c r="BC51" t="s">
        <v>15439</v>
      </c>
    </row>
    <row r="52" spans="1:55" hidden="1" x14ac:dyDescent="0.25">
      <c r="A52">
        <v>1</v>
      </c>
      <c r="B52" t="s">
        <v>6810</v>
      </c>
      <c r="C52" t="s">
        <v>6934</v>
      </c>
      <c r="AA52">
        <v>2</v>
      </c>
      <c r="AB52" t="s">
        <v>41508</v>
      </c>
      <c r="AC52" t="s">
        <v>42139</v>
      </c>
      <c r="BA52">
        <v>3</v>
      </c>
      <c r="BB52" t="s">
        <v>15440</v>
      </c>
      <c r="BC52" t="s">
        <v>15441</v>
      </c>
    </row>
    <row r="53" spans="1:55" hidden="1" x14ac:dyDescent="0.25">
      <c r="A53">
        <v>1</v>
      </c>
      <c r="B53" t="s">
        <v>6375</v>
      </c>
      <c r="C53" t="s">
        <v>7117</v>
      </c>
      <c r="AA53">
        <v>2</v>
      </c>
      <c r="AB53" t="s">
        <v>41509</v>
      </c>
      <c r="AC53" t="s">
        <v>15557</v>
      </c>
      <c r="BA53">
        <v>3</v>
      </c>
      <c r="BB53" t="s">
        <v>15408</v>
      </c>
      <c r="BC53" t="s">
        <v>15439</v>
      </c>
    </row>
    <row r="54" spans="1:55" hidden="1" x14ac:dyDescent="0.25">
      <c r="A54">
        <v>1</v>
      </c>
      <c r="B54" t="s">
        <v>7115</v>
      </c>
      <c r="C54" t="s">
        <v>7118</v>
      </c>
      <c r="AA54">
        <v>2</v>
      </c>
      <c r="AB54" t="s">
        <v>41645</v>
      </c>
      <c r="AC54" t="s">
        <v>15554</v>
      </c>
      <c r="BA54">
        <v>3</v>
      </c>
      <c r="BB54" t="s">
        <v>15442</v>
      </c>
      <c r="BC54" t="s">
        <v>15443</v>
      </c>
    </row>
    <row r="55" spans="1:55" hidden="1" x14ac:dyDescent="0.25">
      <c r="A55">
        <v>1</v>
      </c>
      <c r="B55" t="s">
        <v>7388</v>
      </c>
      <c r="C55" t="s">
        <v>7758</v>
      </c>
      <c r="AA55">
        <v>2</v>
      </c>
      <c r="AB55" t="s">
        <v>41643</v>
      </c>
      <c r="AC55" t="s">
        <v>15557</v>
      </c>
      <c r="BA55">
        <v>3</v>
      </c>
      <c r="BB55" t="s">
        <v>1458</v>
      </c>
      <c r="BC55" t="s">
        <v>1460</v>
      </c>
    </row>
    <row r="56" spans="1:55" x14ac:dyDescent="0.25">
      <c r="A56">
        <v>1</v>
      </c>
      <c r="B56" t="s">
        <v>7390</v>
      </c>
      <c r="C56" t="s">
        <v>7391</v>
      </c>
      <c r="AA56">
        <v>2</v>
      </c>
      <c r="AB56" t="s">
        <v>41646</v>
      </c>
      <c r="AC56" t="s">
        <v>15554</v>
      </c>
      <c r="BA56">
        <v>3</v>
      </c>
      <c r="BB56" t="s">
        <v>1459</v>
      </c>
      <c r="BC56" t="s">
        <v>1460</v>
      </c>
    </row>
    <row r="57" spans="1:55" hidden="1" x14ac:dyDescent="0.25">
      <c r="A57">
        <v>1</v>
      </c>
      <c r="B57" t="s">
        <v>7392</v>
      </c>
      <c r="C57" t="s">
        <v>7393</v>
      </c>
      <c r="AA57">
        <v>2</v>
      </c>
      <c r="AB57" t="s">
        <v>41452</v>
      </c>
      <c r="AC57" t="s">
        <v>15557</v>
      </c>
      <c r="BA57">
        <v>3</v>
      </c>
      <c r="BB57" t="s">
        <v>1461</v>
      </c>
      <c r="BC57" t="s">
        <v>1460</v>
      </c>
    </row>
    <row r="58" spans="1:55" hidden="1" x14ac:dyDescent="0.25">
      <c r="A58">
        <v>1</v>
      </c>
      <c r="B58" t="s">
        <v>7100</v>
      </c>
      <c r="C58" t="s">
        <v>7394</v>
      </c>
      <c r="AA58">
        <v>2</v>
      </c>
      <c r="AB58" t="s">
        <v>41507</v>
      </c>
      <c r="AC58" t="s">
        <v>42139</v>
      </c>
      <c r="BA58">
        <v>3</v>
      </c>
      <c r="BB58" t="s">
        <v>1462</v>
      </c>
      <c r="BC58" t="s">
        <v>1457</v>
      </c>
    </row>
    <row r="59" spans="1:55" hidden="1" x14ac:dyDescent="0.25">
      <c r="A59">
        <v>1</v>
      </c>
      <c r="B59" t="s">
        <v>7858</v>
      </c>
      <c r="C59" t="s">
        <v>7859</v>
      </c>
      <c r="AA59">
        <v>2</v>
      </c>
      <c r="AB59" t="s">
        <v>42140</v>
      </c>
      <c r="AC59" t="s">
        <v>42141</v>
      </c>
      <c r="BA59">
        <v>3</v>
      </c>
      <c r="BB59" t="s">
        <v>1463</v>
      </c>
      <c r="BC59" t="s">
        <v>1457</v>
      </c>
    </row>
    <row r="60" spans="1:55" hidden="1" x14ac:dyDescent="0.25">
      <c r="A60">
        <v>1</v>
      </c>
      <c r="B60" t="s">
        <v>4720</v>
      </c>
      <c r="C60" t="s">
        <v>6141</v>
      </c>
      <c r="AA60">
        <v>2</v>
      </c>
      <c r="AB60" t="s">
        <v>41637</v>
      </c>
      <c r="AC60" t="s">
        <v>42141</v>
      </c>
      <c r="BA60">
        <v>3</v>
      </c>
      <c r="BB60" t="s">
        <v>1464</v>
      </c>
      <c r="BC60" t="s">
        <v>1457</v>
      </c>
    </row>
    <row r="61" spans="1:55" hidden="1" x14ac:dyDescent="0.25">
      <c r="A61">
        <v>1</v>
      </c>
      <c r="B61" t="s">
        <v>7860</v>
      </c>
      <c r="C61" t="s">
        <v>7861</v>
      </c>
      <c r="AA61">
        <v>2</v>
      </c>
      <c r="AB61" t="s">
        <v>12434</v>
      </c>
      <c r="AC61" t="s">
        <v>12435</v>
      </c>
      <c r="BA61">
        <v>3</v>
      </c>
      <c r="BB61" t="s">
        <v>1465</v>
      </c>
      <c r="BC61" t="s">
        <v>1457</v>
      </c>
    </row>
    <row r="62" spans="1:55" hidden="1" x14ac:dyDescent="0.25">
      <c r="A62">
        <v>1</v>
      </c>
      <c r="B62" t="s">
        <v>9485</v>
      </c>
      <c r="C62" t="s">
        <v>9486</v>
      </c>
      <c r="AA62">
        <v>2</v>
      </c>
      <c r="AB62" t="s">
        <v>15463</v>
      </c>
      <c r="AC62" t="s">
        <v>15464</v>
      </c>
      <c r="BA62">
        <v>3</v>
      </c>
      <c r="BB62" t="s">
        <v>1466</v>
      </c>
      <c r="BC62" t="s">
        <v>1457</v>
      </c>
    </row>
    <row r="63" spans="1:55" hidden="1" x14ac:dyDescent="0.25">
      <c r="A63">
        <v>1</v>
      </c>
      <c r="B63" t="s">
        <v>9487</v>
      </c>
      <c r="C63" t="s">
        <v>9488</v>
      </c>
      <c r="AA63">
        <v>2</v>
      </c>
      <c r="AB63" t="s">
        <v>2079</v>
      </c>
      <c r="AC63" t="s">
        <v>2065</v>
      </c>
      <c r="BA63">
        <v>3</v>
      </c>
      <c r="BB63" t="s">
        <v>1467</v>
      </c>
      <c r="BC63" t="s">
        <v>1457</v>
      </c>
    </row>
    <row r="64" spans="1:55" hidden="1" x14ac:dyDescent="0.25">
      <c r="A64">
        <v>1</v>
      </c>
      <c r="B64" t="s">
        <v>9489</v>
      </c>
      <c r="C64" t="s">
        <v>9490</v>
      </c>
      <c r="AA64">
        <v>2</v>
      </c>
      <c r="AB64" t="s">
        <v>42142</v>
      </c>
      <c r="AC64" t="s">
        <v>42143</v>
      </c>
      <c r="BA64">
        <v>3</v>
      </c>
      <c r="BB64" t="s">
        <v>1468</v>
      </c>
      <c r="BC64" t="s">
        <v>1457</v>
      </c>
    </row>
    <row r="65" spans="1:55" hidden="1" x14ac:dyDescent="0.25">
      <c r="A65">
        <v>1</v>
      </c>
      <c r="B65" t="s">
        <v>9491</v>
      </c>
      <c r="C65" t="s">
        <v>9492</v>
      </c>
      <c r="AA65">
        <v>2</v>
      </c>
      <c r="AB65" t="s">
        <v>41653</v>
      </c>
      <c r="AC65" t="s">
        <v>42144</v>
      </c>
      <c r="BA65">
        <v>3</v>
      </c>
      <c r="BB65" t="s">
        <v>1469</v>
      </c>
      <c r="BC65" t="s">
        <v>1457</v>
      </c>
    </row>
    <row r="66" spans="1:55" hidden="1" x14ac:dyDescent="0.25">
      <c r="A66">
        <v>1</v>
      </c>
      <c r="B66" t="s">
        <v>9493</v>
      </c>
      <c r="C66" t="s">
        <v>9494</v>
      </c>
      <c r="AA66">
        <v>2</v>
      </c>
      <c r="AB66" t="s">
        <v>42130</v>
      </c>
      <c r="AC66" t="s">
        <v>42144</v>
      </c>
      <c r="BA66">
        <v>3</v>
      </c>
      <c r="BB66" t="s">
        <v>1470</v>
      </c>
      <c r="BC66" t="s">
        <v>1471</v>
      </c>
    </row>
    <row r="67" spans="1:55" hidden="1" x14ac:dyDescent="0.25">
      <c r="A67">
        <v>1</v>
      </c>
      <c r="B67" t="s">
        <v>9495</v>
      </c>
      <c r="C67" t="s">
        <v>9496</v>
      </c>
      <c r="AA67">
        <v>2</v>
      </c>
      <c r="AB67" t="s">
        <v>42145</v>
      </c>
      <c r="AC67" t="s">
        <v>42146</v>
      </c>
      <c r="BA67">
        <v>3</v>
      </c>
      <c r="BB67" t="s">
        <v>1472</v>
      </c>
      <c r="BC67" t="s">
        <v>1471</v>
      </c>
    </row>
    <row r="68" spans="1:55" hidden="1" x14ac:dyDescent="0.25">
      <c r="A68">
        <v>1</v>
      </c>
      <c r="B68" t="s">
        <v>11403</v>
      </c>
      <c r="C68" t="s">
        <v>11404</v>
      </c>
      <c r="AA68">
        <v>2</v>
      </c>
      <c r="AB68" t="s">
        <v>42147</v>
      </c>
      <c r="AC68" t="s">
        <v>42148</v>
      </c>
      <c r="BA68">
        <v>3</v>
      </c>
      <c r="BB68" t="s">
        <v>1473</v>
      </c>
      <c r="BC68" t="s">
        <v>1474</v>
      </c>
    </row>
    <row r="69" spans="1:55" hidden="1" x14ac:dyDescent="0.25">
      <c r="A69">
        <v>1</v>
      </c>
      <c r="B69" t="s">
        <v>7249</v>
      </c>
      <c r="C69" t="s">
        <v>9497</v>
      </c>
      <c r="AA69">
        <v>2</v>
      </c>
      <c r="AB69" t="s">
        <v>42149</v>
      </c>
      <c r="AC69" t="s">
        <v>42150</v>
      </c>
      <c r="BA69">
        <v>3</v>
      </c>
      <c r="BB69" t="s">
        <v>1475</v>
      </c>
      <c r="BC69" t="s">
        <v>1476</v>
      </c>
    </row>
    <row r="70" spans="1:55" hidden="1" x14ac:dyDescent="0.25">
      <c r="A70">
        <v>1</v>
      </c>
      <c r="B70" t="s">
        <v>9498</v>
      </c>
      <c r="C70" t="s">
        <v>9499</v>
      </c>
      <c r="AA70">
        <v>2</v>
      </c>
      <c r="AB70" t="s">
        <v>42131</v>
      </c>
      <c r="AC70" t="s">
        <v>15455</v>
      </c>
      <c r="BA70">
        <v>3</v>
      </c>
      <c r="BB70" t="s">
        <v>1477</v>
      </c>
      <c r="BC70" t="s">
        <v>1457</v>
      </c>
    </row>
    <row r="71" spans="1:55" hidden="1" x14ac:dyDescent="0.25">
      <c r="A71">
        <v>1</v>
      </c>
      <c r="B71" t="s">
        <v>9467</v>
      </c>
      <c r="C71" t="s">
        <v>9500</v>
      </c>
      <c r="AA71">
        <v>2</v>
      </c>
      <c r="AB71" t="s">
        <v>2243</v>
      </c>
      <c r="AC71" t="s">
        <v>2065</v>
      </c>
      <c r="BA71">
        <v>3</v>
      </c>
      <c r="BB71" t="s">
        <v>1478</v>
      </c>
      <c r="BC71" t="s">
        <v>1457</v>
      </c>
    </row>
    <row r="72" spans="1:55" hidden="1" x14ac:dyDescent="0.25">
      <c r="A72">
        <v>1</v>
      </c>
      <c r="B72" t="s">
        <v>9501</v>
      </c>
      <c r="C72" t="s">
        <v>9502</v>
      </c>
      <c r="AA72">
        <v>2</v>
      </c>
      <c r="AB72" t="s">
        <v>2216</v>
      </c>
      <c r="AC72" t="s">
        <v>2245</v>
      </c>
      <c r="BA72">
        <v>3</v>
      </c>
      <c r="BB72" t="s">
        <v>1479</v>
      </c>
      <c r="BC72" t="s">
        <v>1457</v>
      </c>
    </row>
    <row r="73" spans="1:55" hidden="1" x14ac:dyDescent="0.25">
      <c r="A73">
        <v>1</v>
      </c>
      <c r="B73" t="s">
        <v>9503</v>
      </c>
      <c r="C73" t="s">
        <v>9504</v>
      </c>
      <c r="AA73">
        <v>2</v>
      </c>
      <c r="AB73" t="s">
        <v>2246</v>
      </c>
      <c r="AC73" t="s">
        <v>2065</v>
      </c>
      <c r="BA73">
        <v>3</v>
      </c>
      <c r="BB73" t="s">
        <v>1480</v>
      </c>
      <c r="BC73" t="s">
        <v>1457</v>
      </c>
    </row>
    <row r="74" spans="1:55" hidden="1" x14ac:dyDescent="0.25">
      <c r="A74">
        <v>1</v>
      </c>
      <c r="B74" t="s">
        <v>8843</v>
      </c>
      <c r="C74" t="s">
        <v>6141</v>
      </c>
      <c r="AA74">
        <v>2</v>
      </c>
      <c r="AB74" t="s">
        <v>12415</v>
      </c>
      <c r="AC74" t="s">
        <v>12436</v>
      </c>
      <c r="BA74">
        <v>3</v>
      </c>
      <c r="BB74" t="s">
        <v>1481</v>
      </c>
      <c r="BC74" t="s">
        <v>1457</v>
      </c>
    </row>
    <row r="75" spans="1:55" hidden="1" x14ac:dyDescent="0.25">
      <c r="A75">
        <v>1</v>
      </c>
      <c r="B75" t="s">
        <v>9446</v>
      </c>
      <c r="C75" t="s">
        <v>9505</v>
      </c>
      <c r="AA75">
        <v>2</v>
      </c>
      <c r="AB75" t="s">
        <v>4159</v>
      </c>
      <c r="AC75" t="s">
        <v>5783</v>
      </c>
      <c r="BA75">
        <v>3</v>
      </c>
      <c r="BB75" t="s">
        <v>1482</v>
      </c>
      <c r="BC75" t="s">
        <v>1457</v>
      </c>
    </row>
    <row r="76" spans="1:55" hidden="1" x14ac:dyDescent="0.25">
      <c r="A76">
        <v>1</v>
      </c>
      <c r="B76" t="s">
        <v>8300</v>
      </c>
      <c r="C76" t="s">
        <v>9506</v>
      </c>
      <c r="AA76">
        <v>2</v>
      </c>
      <c r="AB76" t="s">
        <v>6928</v>
      </c>
      <c r="AC76" t="s">
        <v>6929</v>
      </c>
      <c r="BA76">
        <v>3</v>
      </c>
      <c r="BB76" t="s">
        <v>1483</v>
      </c>
      <c r="BC76" t="s">
        <v>1457</v>
      </c>
    </row>
    <row r="77" spans="1:55" hidden="1" x14ac:dyDescent="0.25">
      <c r="A77">
        <v>1</v>
      </c>
      <c r="B77" t="s">
        <v>9507</v>
      </c>
      <c r="C77" t="s">
        <v>9508</v>
      </c>
      <c r="AA77">
        <v>2</v>
      </c>
      <c r="AB77" t="s">
        <v>6375</v>
      </c>
      <c r="AC77" t="s">
        <v>7116</v>
      </c>
      <c r="BA77">
        <v>3</v>
      </c>
      <c r="BB77" t="s">
        <v>1484</v>
      </c>
      <c r="BC77" t="s">
        <v>1457</v>
      </c>
    </row>
    <row r="78" spans="1:55" hidden="1" x14ac:dyDescent="0.25">
      <c r="A78">
        <v>1</v>
      </c>
      <c r="B78" t="s">
        <v>9509</v>
      </c>
      <c r="C78" t="s">
        <v>9510</v>
      </c>
      <c r="AA78">
        <v>2</v>
      </c>
      <c r="AB78" t="s">
        <v>12417</v>
      </c>
      <c r="AC78" t="s">
        <v>12437</v>
      </c>
      <c r="BA78">
        <v>3</v>
      </c>
      <c r="BB78" t="s">
        <v>1485</v>
      </c>
      <c r="BC78" t="s">
        <v>1486</v>
      </c>
    </row>
    <row r="79" spans="1:55" hidden="1" x14ac:dyDescent="0.25">
      <c r="A79">
        <v>1</v>
      </c>
      <c r="B79" t="s">
        <v>12439</v>
      </c>
      <c r="C79" t="s">
        <v>12440</v>
      </c>
      <c r="AA79">
        <v>2</v>
      </c>
      <c r="AB79" t="s">
        <v>12419</v>
      </c>
      <c r="AC79" t="s">
        <v>12437</v>
      </c>
      <c r="BA79">
        <v>3</v>
      </c>
      <c r="BB79" t="s">
        <v>1487</v>
      </c>
      <c r="BC79" t="s">
        <v>1488</v>
      </c>
    </row>
    <row r="80" spans="1:55" hidden="1" x14ac:dyDescent="0.25">
      <c r="A80">
        <v>1</v>
      </c>
      <c r="B80" t="s">
        <v>4023</v>
      </c>
      <c r="C80" t="s">
        <v>12441</v>
      </c>
      <c r="AA80">
        <v>2</v>
      </c>
      <c r="AB80" t="s">
        <v>9467</v>
      </c>
      <c r="AC80" t="s">
        <v>9468</v>
      </c>
      <c r="BA80">
        <v>3</v>
      </c>
      <c r="BB80" t="s">
        <v>1490</v>
      </c>
      <c r="BC80" t="s">
        <v>1457</v>
      </c>
    </row>
    <row r="81" spans="1:55" hidden="1" x14ac:dyDescent="0.25">
      <c r="A81">
        <v>1</v>
      </c>
      <c r="B81" t="s">
        <v>8292</v>
      </c>
      <c r="C81" t="s">
        <v>9506</v>
      </c>
      <c r="AA81">
        <v>2</v>
      </c>
      <c r="AB81" t="s">
        <v>9469</v>
      </c>
      <c r="AC81" t="s">
        <v>9468</v>
      </c>
      <c r="BA81">
        <v>3</v>
      </c>
      <c r="BB81" t="s">
        <v>1491</v>
      </c>
      <c r="BC81" t="s">
        <v>1457</v>
      </c>
    </row>
    <row r="82" spans="1:55" hidden="1" x14ac:dyDescent="0.25">
      <c r="A82">
        <v>1</v>
      </c>
      <c r="B82" t="s">
        <v>8444</v>
      </c>
      <c r="C82" t="s">
        <v>9511</v>
      </c>
      <c r="AA82">
        <v>2</v>
      </c>
      <c r="AB82" t="s">
        <v>9446</v>
      </c>
      <c r="AC82" t="s">
        <v>9483</v>
      </c>
      <c r="BA82">
        <v>3</v>
      </c>
      <c r="BB82" t="s">
        <v>1492</v>
      </c>
      <c r="BC82" t="s">
        <v>1457</v>
      </c>
    </row>
    <row r="83" spans="1:55" hidden="1" x14ac:dyDescent="0.25">
      <c r="A83">
        <v>1</v>
      </c>
      <c r="B83" t="s">
        <v>9512</v>
      </c>
      <c r="C83" t="s">
        <v>12442</v>
      </c>
      <c r="AA83">
        <v>2</v>
      </c>
      <c r="AB83" t="s">
        <v>9448</v>
      </c>
      <c r="AC83" t="s">
        <v>9483</v>
      </c>
    </row>
    <row r="84" spans="1:55" hidden="1" x14ac:dyDescent="0.25">
      <c r="A84">
        <v>1</v>
      </c>
      <c r="B84" t="s">
        <v>9513</v>
      </c>
      <c r="C84" t="s">
        <v>9514</v>
      </c>
      <c r="AA84">
        <v>2</v>
      </c>
      <c r="AB84" t="s">
        <v>9449</v>
      </c>
      <c r="AC84" t="s">
        <v>9483</v>
      </c>
    </row>
    <row r="85" spans="1:55" hidden="1" x14ac:dyDescent="0.25">
      <c r="A85">
        <v>1</v>
      </c>
      <c r="B85" t="s">
        <v>9515</v>
      </c>
      <c r="C85" t="s">
        <v>9516</v>
      </c>
      <c r="AA85">
        <v>2</v>
      </c>
      <c r="AB85" t="s">
        <v>9437</v>
      </c>
      <c r="AC85" t="s">
        <v>9478</v>
      </c>
    </row>
    <row r="86" spans="1:55" hidden="1" x14ac:dyDescent="0.25">
      <c r="A86">
        <v>1</v>
      </c>
      <c r="B86" t="s">
        <v>9517</v>
      </c>
      <c r="C86" t="s">
        <v>9518</v>
      </c>
      <c r="AA86">
        <v>2</v>
      </c>
      <c r="AB86" t="s">
        <v>8512</v>
      </c>
      <c r="AC86" t="s">
        <v>9470</v>
      </c>
    </row>
    <row r="87" spans="1:55" hidden="1" x14ac:dyDescent="0.25">
      <c r="A87">
        <v>1</v>
      </c>
      <c r="B87" t="s">
        <v>8512</v>
      </c>
      <c r="C87" t="s">
        <v>9519</v>
      </c>
      <c r="AA87">
        <v>2</v>
      </c>
      <c r="AB87" t="s">
        <v>9239</v>
      </c>
      <c r="AC87" t="s">
        <v>9470</v>
      </c>
    </row>
    <row r="88" spans="1:55" hidden="1" x14ac:dyDescent="0.25">
      <c r="A88">
        <v>1</v>
      </c>
      <c r="B88" t="s">
        <v>9520</v>
      </c>
      <c r="C88" t="s">
        <v>9521</v>
      </c>
      <c r="AA88">
        <v>2</v>
      </c>
      <c r="AB88" t="s">
        <v>9240</v>
      </c>
      <c r="AC88" t="s">
        <v>9471</v>
      </c>
    </row>
    <row r="89" spans="1:55" hidden="1" x14ac:dyDescent="0.25">
      <c r="A89">
        <v>1</v>
      </c>
      <c r="B89" t="s">
        <v>9440</v>
      </c>
      <c r="C89" t="s">
        <v>9522</v>
      </c>
      <c r="AA89">
        <v>2</v>
      </c>
      <c r="AB89" t="s">
        <v>9440</v>
      </c>
      <c r="AC89" t="s">
        <v>9480</v>
      </c>
    </row>
    <row r="90" spans="1:55" hidden="1" x14ac:dyDescent="0.25">
      <c r="A90">
        <v>1</v>
      </c>
      <c r="B90" t="s">
        <v>9472</v>
      </c>
      <c r="C90" t="s">
        <v>9523</v>
      </c>
      <c r="AA90">
        <v>2</v>
      </c>
      <c r="AB90" t="s">
        <v>9442</v>
      </c>
      <c r="AC90" t="s">
        <v>9480</v>
      </c>
    </row>
    <row r="91" spans="1:55" hidden="1" x14ac:dyDescent="0.25">
      <c r="A91">
        <v>1</v>
      </c>
      <c r="B91" t="s">
        <v>9524</v>
      </c>
      <c r="C91" t="s">
        <v>9525</v>
      </c>
      <c r="AA91">
        <v>2</v>
      </c>
      <c r="AB91" t="s">
        <v>9472</v>
      </c>
      <c r="AC91" t="s">
        <v>9473</v>
      </c>
    </row>
    <row r="92" spans="1:55" hidden="1" x14ac:dyDescent="0.25">
      <c r="A92">
        <v>1</v>
      </c>
      <c r="B92" t="s">
        <v>9526</v>
      </c>
      <c r="C92" t="s">
        <v>9527</v>
      </c>
      <c r="AA92">
        <v>2</v>
      </c>
      <c r="AB92" t="s">
        <v>9474</v>
      </c>
      <c r="AC92" t="s">
        <v>9473</v>
      </c>
    </row>
    <row r="93" spans="1:55" hidden="1" x14ac:dyDescent="0.25">
      <c r="A93">
        <v>1</v>
      </c>
      <c r="B93" t="s">
        <v>12443</v>
      </c>
      <c r="C93" t="s">
        <v>12444</v>
      </c>
      <c r="AA93">
        <v>2</v>
      </c>
      <c r="AB93" t="s">
        <v>9463</v>
      </c>
      <c r="AC93" t="s">
        <v>9562</v>
      </c>
    </row>
    <row r="94" spans="1:55" hidden="1" x14ac:dyDescent="0.25">
      <c r="A94">
        <v>1</v>
      </c>
      <c r="B94" t="s">
        <v>9529</v>
      </c>
      <c r="C94" t="s">
        <v>12445</v>
      </c>
      <c r="AA94">
        <v>2</v>
      </c>
      <c r="AB94" t="s">
        <v>8701</v>
      </c>
      <c r="AC94" t="s">
        <v>12438</v>
      </c>
    </row>
    <row r="95" spans="1:55" hidden="1" x14ac:dyDescent="0.25">
      <c r="A95">
        <v>1</v>
      </c>
      <c r="B95" t="s">
        <v>8782</v>
      </c>
      <c r="C95" t="s">
        <v>9530</v>
      </c>
      <c r="AA95">
        <v>2</v>
      </c>
      <c r="AB95" t="s">
        <v>8702</v>
      </c>
      <c r="AC95" t="s">
        <v>12438</v>
      </c>
    </row>
    <row r="96" spans="1:55" hidden="1" x14ac:dyDescent="0.25">
      <c r="A96">
        <v>1</v>
      </c>
      <c r="B96" t="s">
        <v>9531</v>
      </c>
      <c r="C96" t="s">
        <v>9532</v>
      </c>
      <c r="AA96">
        <v>2</v>
      </c>
      <c r="AB96" t="s">
        <v>4021</v>
      </c>
      <c r="AC96" t="s">
        <v>9481</v>
      </c>
    </row>
    <row r="97" spans="1:29" hidden="1" x14ac:dyDescent="0.25">
      <c r="A97">
        <v>1</v>
      </c>
      <c r="B97" t="s">
        <v>12446</v>
      </c>
      <c r="C97" t="s">
        <v>12447</v>
      </c>
      <c r="AA97">
        <v>2</v>
      </c>
      <c r="AB97" t="s">
        <v>9439</v>
      </c>
      <c r="AC97" t="s">
        <v>9479</v>
      </c>
    </row>
    <row r="98" spans="1:29" hidden="1" x14ac:dyDescent="0.25">
      <c r="A98">
        <v>1</v>
      </c>
      <c r="B98" t="s">
        <v>12448</v>
      </c>
      <c r="C98" t="s">
        <v>12449</v>
      </c>
      <c r="AA98">
        <v>2</v>
      </c>
      <c r="AB98" t="s">
        <v>15423</v>
      </c>
      <c r="AC98" t="s">
        <v>15465</v>
      </c>
    </row>
    <row r="99" spans="1:29" hidden="1" x14ac:dyDescent="0.25">
      <c r="A99">
        <v>1</v>
      </c>
      <c r="B99" t="s">
        <v>9533</v>
      </c>
      <c r="C99" t="s">
        <v>9518</v>
      </c>
      <c r="AA99">
        <v>2</v>
      </c>
      <c r="AB99" t="s">
        <v>4023</v>
      </c>
      <c r="AC99" t="s">
        <v>12412</v>
      </c>
    </row>
    <row r="100" spans="1:29" hidden="1" x14ac:dyDescent="0.25">
      <c r="A100">
        <v>1</v>
      </c>
      <c r="B100" t="s">
        <v>9534</v>
      </c>
      <c r="C100" t="s">
        <v>9535</v>
      </c>
      <c r="AA100">
        <v>2</v>
      </c>
      <c r="AB100" t="s">
        <v>4024</v>
      </c>
      <c r="AC100" t="s">
        <v>12412</v>
      </c>
    </row>
    <row r="101" spans="1:29" hidden="1" x14ac:dyDescent="0.25">
      <c r="A101">
        <v>1</v>
      </c>
      <c r="B101" t="s">
        <v>8959</v>
      </c>
      <c r="C101" t="s">
        <v>9506</v>
      </c>
      <c r="AA101">
        <v>2</v>
      </c>
      <c r="AB101" t="s">
        <v>4025</v>
      </c>
      <c r="AC101" t="s">
        <v>12412</v>
      </c>
    </row>
    <row r="102" spans="1:29" hidden="1" x14ac:dyDescent="0.25">
      <c r="A102">
        <v>1</v>
      </c>
      <c r="B102" t="s">
        <v>1250</v>
      </c>
      <c r="C102" t="s">
        <v>1251</v>
      </c>
      <c r="AA102">
        <v>2</v>
      </c>
      <c r="AB102" t="s">
        <v>4164</v>
      </c>
      <c r="AC102" t="s">
        <v>12412</v>
      </c>
    </row>
    <row r="103" spans="1:29" hidden="1" x14ac:dyDescent="0.25">
      <c r="A103">
        <v>1</v>
      </c>
      <c r="B103" t="s">
        <v>9439</v>
      </c>
      <c r="C103" t="s">
        <v>9536</v>
      </c>
      <c r="AA103">
        <v>2</v>
      </c>
      <c r="AB103" t="s">
        <v>4165</v>
      </c>
      <c r="AC103" t="s">
        <v>12412</v>
      </c>
    </row>
    <row r="104" spans="1:29" hidden="1" x14ac:dyDescent="0.25">
      <c r="A104">
        <v>1</v>
      </c>
      <c r="B104" t="s">
        <v>8122</v>
      </c>
      <c r="C104" t="s">
        <v>9537</v>
      </c>
      <c r="AA104">
        <v>2</v>
      </c>
      <c r="AB104" t="s">
        <v>4166</v>
      </c>
      <c r="AC104" t="s">
        <v>12412</v>
      </c>
    </row>
    <row r="105" spans="1:29" hidden="1" x14ac:dyDescent="0.25">
      <c r="A105">
        <v>1</v>
      </c>
      <c r="B105" t="s">
        <v>9444</v>
      </c>
      <c r="C105" t="s">
        <v>9538</v>
      </c>
      <c r="AA105">
        <v>2</v>
      </c>
      <c r="AB105" t="s">
        <v>15466</v>
      </c>
      <c r="AC105" t="s">
        <v>15467</v>
      </c>
    </row>
    <row r="106" spans="1:29" hidden="1" x14ac:dyDescent="0.25">
      <c r="A106">
        <v>1</v>
      </c>
      <c r="B106" t="s">
        <v>12420</v>
      </c>
      <c r="C106" t="s">
        <v>6656</v>
      </c>
      <c r="AA106">
        <v>2</v>
      </c>
      <c r="AB106" t="s">
        <v>15468</v>
      </c>
      <c r="AC106" t="s">
        <v>15469</v>
      </c>
    </row>
    <row r="107" spans="1:29" hidden="1" x14ac:dyDescent="0.25">
      <c r="A107">
        <v>1</v>
      </c>
      <c r="B107" t="s">
        <v>12450</v>
      </c>
      <c r="C107" t="s">
        <v>12451</v>
      </c>
      <c r="AA107">
        <v>2</v>
      </c>
      <c r="AB107" t="s">
        <v>15440</v>
      </c>
      <c r="AC107" t="s">
        <v>15470</v>
      </c>
    </row>
    <row r="108" spans="1:29" hidden="1" x14ac:dyDescent="0.25">
      <c r="A108">
        <v>1</v>
      </c>
      <c r="B108" t="s">
        <v>12413</v>
      </c>
      <c r="C108" t="s">
        <v>12452</v>
      </c>
      <c r="AA108">
        <v>2</v>
      </c>
      <c r="AB108" t="s">
        <v>3204</v>
      </c>
      <c r="AC108" t="s">
        <v>15471</v>
      </c>
    </row>
    <row r="109" spans="1:29" hidden="1" x14ac:dyDescent="0.25">
      <c r="A109">
        <v>1</v>
      </c>
      <c r="B109" t="s">
        <v>12422</v>
      </c>
      <c r="C109" t="s">
        <v>12452</v>
      </c>
      <c r="AA109">
        <v>2</v>
      </c>
      <c r="AB109" t="s">
        <v>15442</v>
      </c>
      <c r="AC109" t="s">
        <v>15472</v>
      </c>
    </row>
    <row r="110" spans="1:29" hidden="1" x14ac:dyDescent="0.25">
      <c r="A110">
        <v>1</v>
      </c>
      <c r="B110" t="s">
        <v>12453</v>
      </c>
      <c r="C110" t="s">
        <v>12454</v>
      </c>
      <c r="AA110">
        <v>2</v>
      </c>
      <c r="AB110" t="s">
        <v>4015</v>
      </c>
      <c r="AC110" t="s">
        <v>4016</v>
      </c>
    </row>
    <row r="111" spans="1:29" hidden="1" x14ac:dyDescent="0.25">
      <c r="A111">
        <v>1</v>
      </c>
      <c r="B111" t="s">
        <v>12424</v>
      </c>
      <c r="C111" t="s">
        <v>12455</v>
      </c>
      <c r="AA111">
        <v>2</v>
      </c>
      <c r="AB111" t="s">
        <v>2485</v>
      </c>
      <c r="AC111" t="s">
        <v>9601</v>
      </c>
    </row>
    <row r="112" spans="1:29" hidden="1" x14ac:dyDescent="0.25">
      <c r="A112">
        <v>1</v>
      </c>
      <c r="B112" t="s">
        <v>12456</v>
      </c>
      <c r="C112" t="s">
        <v>12457</v>
      </c>
      <c r="AA112">
        <v>2</v>
      </c>
      <c r="AB112" t="s">
        <v>9475</v>
      </c>
      <c r="AC112" t="s">
        <v>9476</v>
      </c>
    </row>
    <row r="113" spans="1:29" hidden="1" x14ac:dyDescent="0.25">
      <c r="A113">
        <v>1</v>
      </c>
      <c r="B113" t="s">
        <v>10318</v>
      </c>
      <c r="C113" t="s">
        <v>12458</v>
      </c>
      <c r="AA113">
        <v>2</v>
      </c>
      <c r="AB113" t="s">
        <v>1434</v>
      </c>
      <c r="AC113" t="s">
        <v>1889</v>
      </c>
    </row>
    <row r="114" spans="1:29" hidden="1" x14ac:dyDescent="0.25">
      <c r="A114">
        <v>1</v>
      </c>
      <c r="B114" t="s">
        <v>12426</v>
      </c>
      <c r="C114" t="s">
        <v>12459</v>
      </c>
      <c r="AA114">
        <v>2</v>
      </c>
      <c r="AB114" t="s">
        <v>1436</v>
      </c>
      <c r="AC114" t="s">
        <v>1889</v>
      </c>
    </row>
    <row r="115" spans="1:29" hidden="1" x14ac:dyDescent="0.25">
      <c r="A115">
        <v>1</v>
      </c>
      <c r="B115" t="s">
        <v>12428</v>
      </c>
      <c r="C115" t="s">
        <v>12459</v>
      </c>
      <c r="AA115">
        <v>2</v>
      </c>
      <c r="AB115" t="s">
        <v>1438</v>
      </c>
      <c r="AC115" t="s">
        <v>1890</v>
      </c>
    </row>
    <row r="116" spans="1:29" hidden="1" x14ac:dyDescent="0.25">
      <c r="A116">
        <v>1</v>
      </c>
      <c r="B116" t="s">
        <v>12460</v>
      </c>
      <c r="C116" t="s">
        <v>12461</v>
      </c>
      <c r="AA116">
        <v>2</v>
      </c>
      <c r="AB116" t="s">
        <v>1444</v>
      </c>
      <c r="AC116" t="s">
        <v>1443</v>
      </c>
    </row>
    <row r="117" spans="1:29" hidden="1" x14ac:dyDescent="0.25">
      <c r="A117">
        <v>1</v>
      </c>
      <c r="B117" t="s">
        <v>12462</v>
      </c>
      <c r="C117" t="s">
        <v>12461</v>
      </c>
      <c r="AA117">
        <v>2</v>
      </c>
      <c r="AB117" t="s">
        <v>1454</v>
      </c>
      <c r="AC117" t="s">
        <v>1891</v>
      </c>
    </row>
    <row r="118" spans="1:29" hidden="1" x14ac:dyDescent="0.25">
      <c r="A118">
        <v>1</v>
      </c>
      <c r="B118" t="s">
        <v>12463</v>
      </c>
      <c r="C118" t="s">
        <v>12464</v>
      </c>
      <c r="AA118">
        <v>2</v>
      </c>
      <c r="AB118" t="s">
        <v>1456</v>
      </c>
      <c r="AC118" t="s">
        <v>1892</v>
      </c>
    </row>
    <row r="119" spans="1:29" hidden="1" x14ac:dyDescent="0.25">
      <c r="A119">
        <v>1</v>
      </c>
      <c r="B119" t="s">
        <v>12465</v>
      </c>
      <c r="C119" t="s">
        <v>12461</v>
      </c>
      <c r="AA119">
        <v>2</v>
      </c>
      <c r="AB119" t="s">
        <v>1458</v>
      </c>
      <c r="AC119" t="s">
        <v>1893</v>
      </c>
    </row>
    <row r="120" spans="1:29" hidden="1" x14ac:dyDescent="0.25">
      <c r="A120">
        <v>1</v>
      </c>
      <c r="B120" t="s">
        <v>12466</v>
      </c>
      <c r="C120" t="s">
        <v>12467</v>
      </c>
      <c r="AA120">
        <v>2</v>
      </c>
      <c r="AB120" t="s">
        <v>1459</v>
      </c>
      <c r="AC120" t="s">
        <v>1460</v>
      </c>
    </row>
    <row r="121" spans="1:29" hidden="1" x14ac:dyDescent="0.25">
      <c r="A121">
        <v>1</v>
      </c>
      <c r="B121" t="s">
        <v>12468</v>
      </c>
      <c r="C121" t="s">
        <v>12469</v>
      </c>
      <c r="AA121">
        <v>2</v>
      </c>
      <c r="AB121" t="s">
        <v>1461</v>
      </c>
      <c r="AC121" t="s">
        <v>1460</v>
      </c>
    </row>
    <row r="122" spans="1:29" hidden="1" x14ac:dyDescent="0.25">
      <c r="A122">
        <v>1</v>
      </c>
      <c r="B122" t="s">
        <v>12470</v>
      </c>
      <c r="C122" t="s">
        <v>12471</v>
      </c>
      <c r="AA122">
        <v>2</v>
      </c>
      <c r="AB122" t="s">
        <v>1462</v>
      </c>
      <c r="AC122" t="s">
        <v>1457</v>
      </c>
    </row>
    <row r="123" spans="1:29" hidden="1" x14ac:dyDescent="0.25">
      <c r="A123">
        <v>1</v>
      </c>
      <c r="B123" t="s">
        <v>12472</v>
      </c>
      <c r="C123" t="s">
        <v>12473</v>
      </c>
      <c r="AA123">
        <v>2</v>
      </c>
      <c r="AB123" t="s">
        <v>1463</v>
      </c>
      <c r="AC123" t="s">
        <v>1457</v>
      </c>
    </row>
    <row r="124" spans="1:29" hidden="1" x14ac:dyDescent="0.25">
      <c r="A124">
        <v>1</v>
      </c>
      <c r="B124" t="s">
        <v>12474</v>
      </c>
      <c r="C124" t="s">
        <v>12475</v>
      </c>
      <c r="AA124">
        <v>2</v>
      </c>
      <c r="AB124" t="s">
        <v>1464</v>
      </c>
      <c r="AC124" t="s">
        <v>1457</v>
      </c>
    </row>
    <row r="125" spans="1:29" hidden="1" x14ac:dyDescent="0.25">
      <c r="A125">
        <v>1</v>
      </c>
      <c r="B125" t="s">
        <v>12476</v>
      </c>
      <c r="C125" t="s">
        <v>12477</v>
      </c>
      <c r="AA125">
        <v>2</v>
      </c>
      <c r="AB125" t="s">
        <v>1465</v>
      </c>
      <c r="AC125" t="s">
        <v>1457</v>
      </c>
    </row>
    <row r="126" spans="1:29" hidden="1" x14ac:dyDescent="0.25">
      <c r="A126">
        <v>1</v>
      </c>
      <c r="B126" t="s">
        <v>12478</v>
      </c>
      <c r="C126" t="s">
        <v>12479</v>
      </c>
      <c r="AA126">
        <v>2</v>
      </c>
      <c r="AB126" t="s">
        <v>1466</v>
      </c>
      <c r="AC126" t="s">
        <v>1457</v>
      </c>
    </row>
    <row r="127" spans="1:29" hidden="1" x14ac:dyDescent="0.25">
      <c r="A127">
        <v>1</v>
      </c>
      <c r="B127" t="s">
        <v>12480</v>
      </c>
      <c r="C127" t="s">
        <v>12481</v>
      </c>
      <c r="AA127">
        <v>2</v>
      </c>
      <c r="AB127" t="s">
        <v>1467</v>
      </c>
      <c r="AC127" t="s">
        <v>1457</v>
      </c>
    </row>
    <row r="128" spans="1:29" hidden="1" x14ac:dyDescent="0.25">
      <c r="A128">
        <v>1</v>
      </c>
      <c r="B128" t="s">
        <v>12432</v>
      </c>
      <c r="C128" t="s">
        <v>12482</v>
      </c>
      <c r="AA128">
        <v>2</v>
      </c>
      <c r="AB128" t="s">
        <v>1468</v>
      </c>
      <c r="AC128" t="s">
        <v>1457</v>
      </c>
    </row>
    <row r="129" spans="1:29" hidden="1" x14ac:dyDescent="0.25">
      <c r="A129">
        <v>1</v>
      </c>
      <c r="B129" t="s">
        <v>12483</v>
      </c>
      <c r="C129" t="s">
        <v>12484</v>
      </c>
      <c r="AA129">
        <v>2</v>
      </c>
      <c r="AB129" t="s">
        <v>1469</v>
      </c>
      <c r="AC129" t="s">
        <v>1457</v>
      </c>
    </row>
    <row r="130" spans="1:29" hidden="1" x14ac:dyDescent="0.25">
      <c r="A130">
        <v>1</v>
      </c>
      <c r="B130" t="s">
        <v>12485</v>
      </c>
      <c r="C130" t="s">
        <v>12486</v>
      </c>
      <c r="AA130">
        <v>2</v>
      </c>
      <c r="AB130" t="s">
        <v>1470</v>
      </c>
      <c r="AC130" t="s">
        <v>1471</v>
      </c>
    </row>
    <row r="131" spans="1:29" hidden="1" x14ac:dyDescent="0.25">
      <c r="A131">
        <v>1</v>
      </c>
      <c r="B131" t="s">
        <v>11133</v>
      </c>
      <c r="C131" t="s">
        <v>12487</v>
      </c>
      <c r="AA131">
        <v>2</v>
      </c>
      <c r="AB131" t="s">
        <v>1472</v>
      </c>
      <c r="AC131" t="s">
        <v>1471</v>
      </c>
    </row>
    <row r="132" spans="1:29" hidden="1" x14ac:dyDescent="0.25">
      <c r="A132">
        <v>1</v>
      </c>
      <c r="B132" t="s">
        <v>12488</v>
      </c>
      <c r="C132" t="s">
        <v>12489</v>
      </c>
      <c r="AA132">
        <v>2</v>
      </c>
      <c r="AB132" t="s">
        <v>1473</v>
      </c>
      <c r="AC132" t="s">
        <v>1474</v>
      </c>
    </row>
    <row r="133" spans="1:29" hidden="1" x14ac:dyDescent="0.25">
      <c r="A133">
        <v>1</v>
      </c>
      <c r="B133" t="s">
        <v>12490</v>
      </c>
      <c r="C133" t="s">
        <v>12491</v>
      </c>
      <c r="AA133">
        <v>2</v>
      </c>
      <c r="AB133" t="s">
        <v>1475</v>
      </c>
      <c r="AC133" t="s">
        <v>1476</v>
      </c>
    </row>
    <row r="134" spans="1:29" hidden="1" x14ac:dyDescent="0.25">
      <c r="A134">
        <v>1</v>
      </c>
      <c r="B134" t="s">
        <v>12492</v>
      </c>
      <c r="C134" t="s">
        <v>12493</v>
      </c>
      <c r="AA134">
        <v>2</v>
      </c>
      <c r="AB134" t="s">
        <v>1477</v>
      </c>
      <c r="AC134" t="s">
        <v>1457</v>
      </c>
    </row>
    <row r="135" spans="1:29" hidden="1" x14ac:dyDescent="0.25">
      <c r="A135">
        <v>1</v>
      </c>
      <c r="B135" t="s">
        <v>12494</v>
      </c>
      <c r="C135" t="s">
        <v>12495</v>
      </c>
      <c r="AA135">
        <v>2</v>
      </c>
      <c r="AB135" t="s">
        <v>1478</v>
      </c>
      <c r="AC135" t="s">
        <v>1457</v>
      </c>
    </row>
    <row r="136" spans="1:29" hidden="1" x14ac:dyDescent="0.25">
      <c r="A136">
        <v>1</v>
      </c>
      <c r="B136" t="s">
        <v>12496</v>
      </c>
      <c r="C136" t="s">
        <v>12497</v>
      </c>
      <c r="AA136">
        <v>2</v>
      </c>
      <c r="AB136" t="s">
        <v>1479</v>
      </c>
      <c r="AC136" t="s">
        <v>1457</v>
      </c>
    </row>
    <row r="137" spans="1:29" hidden="1" x14ac:dyDescent="0.25">
      <c r="A137">
        <v>1</v>
      </c>
      <c r="B137" t="s">
        <v>12498</v>
      </c>
      <c r="C137" t="s">
        <v>12499</v>
      </c>
      <c r="AA137">
        <v>2</v>
      </c>
      <c r="AB137" t="s">
        <v>1480</v>
      </c>
      <c r="AC137" t="s">
        <v>1457</v>
      </c>
    </row>
    <row r="138" spans="1:29" hidden="1" x14ac:dyDescent="0.25">
      <c r="A138">
        <v>1</v>
      </c>
      <c r="B138" t="s">
        <v>12500</v>
      </c>
      <c r="C138" t="s">
        <v>12501</v>
      </c>
      <c r="AA138">
        <v>2</v>
      </c>
      <c r="AB138" t="s">
        <v>1481</v>
      </c>
      <c r="AC138" t="s">
        <v>1457</v>
      </c>
    </row>
    <row r="139" spans="1:29" hidden="1" x14ac:dyDescent="0.25">
      <c r="A139">
        <v>1</v>
      </c>
      <c r="B139" t="s">
        <v>12502</v>
      </c>
      <c r="C139" t="s">
        <v>12503</v>
      </c>
      <c r="AA139">
        <v>2</v>
      </c>
      <c r="AB139" t="s">
        <v>1482</v>
      </c>
      <c r="AC139" t="s">
        <v>1457</v>
      </c>
    </row>
    <row r="140" spans="1:29" hidden="1" x14ac:dyDescent="0.25">
      <c r="A140">
        <v>1</v>
      </c>
      <c r="B140" t="s">
        <v>14799</v>
      </c>
      <c r="C140" t="s">
        <v>15473</v>
      </c>
      <c r="AA140">
        <v>2</v>
      </c>
      <c r="AB140" t="s">
        <v>1483</v>
      </c>
      <c r="AC140" t="s">
        <v>1457</v>
      </c>
    </row>
    <row r="141" spans="1:29" hidden="1" x14ac:dyDescent="0.25">
      <c r="A141">
        <v>1</v>
      </c>
      <c r="B141" t="s">
        <v>12504</v>
      </c>
      <c r="C141" t="s">
        <v>12505</v>
      </c>
      <c r="AA141">
        <v>2</v>
      </c>
      <c r="AB141" t="s">
        <v>1484</v>
      </c>
      <c r="AC141" t="s">
        <v>1457</v>
      </c>
    </row>
    <row r="142" spans="1:29" hidden="1" x14ac:dyDescent="0.25">
      <c r="A142">
        <v>1</v>
      </c>
      <c r="B142" t="s">
        <v>15474</v>
      </c>
      <c r="C142" t="s">
        <v>15475</v>
      </c>
      <c r="AA142">
        <v>2</v>
      </c>
      <c r="AB142" t="s">
        <v>1485</v>
      </c>
      <c r="AC142" t="s">
        <v>1486</v>
      </c>
    </row>
    <row r="143" spans="1:29" hidden="1" x14ac:dyDescent="0.25">
      <c r="A143">
        <v>1</v>
      </c>
      <c r="B143" t="s">
        <v>10795</v>
      </c>
      <c r="C143" t="s">
        <v>15476</v>
      </c>
      <c r="AA143">
        <v>2</v>
      </c>
      <c r="AB143" t="s">
        <v>1487</v>
      </c>
      <c r="AC143" t="s">
        <v>1488</v>
      </c>
    </row>
    <row r="144" spans="1:29" hidden="1" x14ac:dyDescent="0.25">
      <c r="A144">
        <v>1</v>
      </c>
      <c r="B144" t="s">
        <v>15477</v>
      </c>
      <c r="C144" t="s">
        <v>15478</v>
      </c>
      <c r="AA144">
        <v>2</v>
      </c>
      <c r="AB144" t="s">
        <v>1490</v>
      </c>
      <c r="AC144" t="s">
        <v>1457</v>
      </c>
    </row>
    <row r="145" spans="1:29" hidden="1" x14ac:dyDescent="0.25">
      <c r="A145">
        <v>1</v>
      </c>
      <c r="B145" t="s">
        <v>15479</v>
      </c>
      <c r="C145" t="s">
        <v>15480</v>
      </c>
      <c r="AA145">
        <v>2</v>
      </c>
      <c r="AB145" t="s">
        <v>1491</v>
      </c>
      <c r="AC145" t="s">
        <v>1457</v>
      </c>
    </row>
    <row r="146" spans="1:29" hidden="1" x14ac:dyDescent="0.25">
      <c r="A146">
        <v>1</v>
      </c>
      <c r="B146" t="s">
        <v>15481</v>
      </c>
      <c r="C146" t="s">
        <v>15482</v>
      </c>
      <c r="AA146">
        <v>2</v>
      </c>
      <c r="AB146" t="s">
        <v>1492</v>
      </c>
      <c r="AC146" t="s">
        <v>1457</v>
      </c>
    </row>
    <row r="147" spans="1:29" hidden="1" x14ac:dyDescent="0.25">
      <c r="A147">
        <v>1</v>
      </c>
      <c r="B147" t="s">
        <v>15483</v>
      </c>
      <c r="C147" t="s">
        <v>6323</v>
      </c>
      <c r="AA147">
        <v>2</v>
      </c>
      <c r="AB147" t="s">
        <v>1504</v>
      </c>
      <c r="AC147" t="s">
        <v>1894</v>
      </c>
    </row>
    <row r="148" spans="1:29" hidden="1" x14ac:dyDescent="0.25">
      <c r="A148">
        <v>1</v>
      </c>
      <c r="B148" t="s">
        <v>15484</v>
      </c>
      <c r="C148" t="s">
        <v>15485</v>
      </c>
      <c r="AA148">
        <v>2</v>
      </c>
      <c r="AB148" t="s">
        <v>1500</v>
      </c>
      <c r="AC148" t="s">
        <v>1501</v>
      </c>
    </row>
    <row r="149" spans="1:29" hidden="1" x14ac:dyDescent="0.25">
      <c r="A149">
        <v>1</v>
      </c>
      <c r="B149" t="s">
        <v>8701</v>
      </c>
      <c r="C149" t="s">
        <v>12506</v>
      </c>
      <c r="AA149">
        <v>2</v>
      </c>
      <c r="AB149" t="s">
        <v>1502</v>
      </c>
      <c r="AC149" t="s">
        <v>1503</v>
      </c>
    </row>
    <row r="150" spans="1:29" hidden="1" x14ac:dyDescent="0.25">
      <c r="A150">
        <v>1</v>
      </c>
      <c r="B150" t="s">
        <v>8702</v>
      </c>
      <c r="C150" t="s">
        <v>12506</v>
      </c>
      <c r="AA150">
        <v>2</v>
      </c>
      <c r="AB150" t="s">
        <v>1506</v>
      </c>
      <c r="AC150" t="s">
        <v>1895</v>
      </c>
    </row>
    <row r="151" spans="1:29" hidden="1" x14ac:dyDescent="0.25">
      <c r="A151">
        <v>1</v>
      </c>
      <c r="B151" t="s">
        <v>15486</v>
      </c>
      <c r="C151" t="s">
        <v>15487</v>
      </c>
      <c r="AA151">
        <v>2</v>
      </c>
      <c r="AB151" t="s">
        <v>1543</v>
      </c>
      <c r="AC151" t="s">
        <v>1896</v>
      </c>
    </row>
    <row r="152" spans="1:29" hidden="1" x14ac:dyDescent="0.25">
      <c r="A152">
        <v>1</v>
      </c>
      <c r="B152" t="s">
        <v>15488</v>
      </c>
      <c r="C152" t="s">
        <v>15489</v>
      </c>
      <c r="AA152">
        <v>2</v>
      </c>
      <c r="AB152" t="s">
        <v>1545</v>
      </c>
      <c r="AC152" t="s">
        <v>1897</v>
      </c>
    </row>
    <row r="153" spans="1:29" hidden="1" x14ac:dyDescent="0.25">
      <c r="A153">
        <v>1</v>
      </c>
      <c r="B153" t="s">
        <v>15440</v>
      </c>
      <c r="C153" t="s">
        <v>15490</v>
      </c>
    </row>
    <row r="154" spans="1:29" hidden="1" x14ac:dyDescent="0.25">
      <c r="A154">
        <v>1</v>
      </c>
      <c r="B154" t="s">
        <v>15491</v>
      </c>
      <c r="C154" t="s">
        <v>15492</v>
      </c>
    </row>
    <row r="155" spans="1:29" hidden="1" x14ac:dyDescent="0.25">
      <c r="A155">
        <v>1</v>
      </c>
      <c r="B155" t="s">
        <v>15493</v>
      </c>
      <c r="C155" t="s">
        <v>15494</v>
      </c>
    </row>
    <row r="156" spans="1:29" hidden="1" x14ac:dyDescent="0.25">
      <c r="A156">
        <v>1</v>
      </c>
      <c r="B156" t="s">
        <v>2487</v>
      </c>
      <c r="C156" t="s">
        <v>15495</v>
      </c>
    </row>
    <row r="157" spans="1:29" hidden="1" x14ac:dyDescent="0.25">
      <c r="A157">
        <v>1</v>
      </c>
      <c r="B157" t="s">
        <v>15496</v>
      </c>
      <c r="C157" t="s">
        <v>15497</v>
      </c>
    </row>
    <row r="158" spans="1:29" hidden="1" x14ac:dyDescent="0.25">
      <c r="A158">
        <v>1</v>
      </c>
      <c r="B158" t="s">
        <v>15498</v>
      </c>
      <c r="C158" t="s">
        <v>15499</v>
      </c>
    </row>
    <row r="159" spans="1:29" hidden="1" x14ac:dyDescent="0.25">
      <c r="A159">
        <v>1</v>
      </c>
      <c r="B159" t="s">
        <v>15500</v>
      </c>
      <c r="C159" t="s">
        <v>15501</v>
      </c>
    </row>
    <row r="160" spans="1:29" hidden="1" x14ac:dyDescent="0.25">
      <c r="A160">
        <v>1</v>
      </c>
      <c r="B160" t="s">
        <v>3204</v>
      </c>
      <c r="C160" t="s">
        <v>15502</v>
      </c>
    </row>
    <row r="161" spans="1:3" hidden="1" x14ac:dyDescent="0.25">
      <c r="A161">
        <v>1</v>
      </c>
      <c r="B161" t="s">
        <v>15503</v>
      </c>
      <c r="C161" t="s">
        <v>15504</v>
      </c>
    </row>
    <row r="162" spans="1:3" hidden="1" x14ac:dyDescent="0.25">
      <c r="A162">
        <v>1</v>
      </c>
      <c r="B162" t="s">
        <v>15406</v>
      </c>
      <c r="C162" t="s">
        <v>15505</v>
      </c>
    </row>
    <row r="163" spans="1:3" hidden="1" x14ac:dyDescent="0.25">
      <c r="A163">
        <v>1</v>
      </c>
      <c r="B163" t="s">
        <v>15506</v>
      </c>
      <c r="C163" t="s">
        <v>15507</v>
      </c>
    </row>
    <row r="164" spans="1:3" hidden="1" x14ac:dyDescent="0.25">
      <c r="A164">
        <v>1</v>
      </c>
      <c r="B164" t="s">
        <v>15508</v>
      </c>
      <c r="C164" t="s">
        <v>15509</v>
      </c>
    </row>
    <row r="165" spans="1:3" hidden="1" x14ac:dyDescent="0.25">
      <c r="A165">
        <v>1</v>
      </c>
      <c r="B165" t="s">
        <v>15510</v>
      </c>
      <c r="C165" t="s">
        <v>15511</v>
      </c>
    </row>
    <row r="166" spans="1:3" hidden="1" x14ac:dyDescent="0.25">
      <c r="A166">
        <v>1</v>
      </c>
      <c r="B166" t="s">
        <v>15397</v>
      </c>
      <c r="C166" t="s">
        <v>15512</v>
      </c>
    </row>
    <row r="167" spans="1:3" hidden="1" x14ac:dyDescent="0.25">
      <c r="A167">
        <v>1</v>
      </c>
      <c r="B167" t="s">
        <v>15513</v>
      </c>
      <c r="C167" t="s">
        <v>15514</v>
      </c>
    </row>
    <row r="168" spans="1:3" hidden="1" x14ac:dyDescent="0.25">
      <c r="A168">
        <v>1</v>
      </c>
      <c r="B168" t="s">
        <v>15515</v>
      </c>
      <c r="C168" t="s">
        <v>15516</v>
      </c>
    </row>
    <row r="169" spans="1:3" hidden="1" x14ac:dyDescent="0.25">
      <c r="A169">
        <v>1</v>
      </c>
      <c r="B169" t="s">
        <v>14690</v>
      </c>
      <c r="C169" t="s">
        <v>15517</v>
      </c>
    </row>
    <row r="170" spans="1:3" hidden="1" x14ac:dyDescent="0.25">
      <c r="A170">
        <v>1</v>
      </c>
      <c r="B170" t="s">
        <v>14691</v>
      </c>
      <c r="C170" t="s">
        <v>15517</v>
      </c>
    </row>
    <row r="171" spans="1:3" hidden="1" x14ac:dyDescent="0.25">
      <c r="A171">
        <v>1</v>
      </c>
      <c r="B171" t="s">
        <v>14692</v>
      </c>
      <c r="C171" t="s">
        <v>15517</v>
      </c>
    </row>
    <row r="172" spans="1:3" hidden="1" x14ac:dyDescent="0.25">
      <c r="A172">
        <v>1</v>
      </c>
      <c r="B172" t="s">
        <v>15518</v>
      </c>
      <c r="C172" t="s">
        <v>15519</v>
      </c>
    </row>
    <row r="173" spans="1:3" hidden="1" x14ac:dyDescent="0.25">
      <c r="A173">
        <v>1</v>
      </c>
      <c r="B173" t="s">
        <v>15426</v>
      </c>
      <c r="C173" t="s">
        <v>15520</v>
      </c>
    </row>
    <row r="174" spans="1:3" hidden="1" x14ac:dyDescent="0.25">
      <c r="A174">
        <v>1</v>
      </c>
      <c r="B174" t="s">
        <v>15521</v>
      </c>
      <c r="C174" t="s">
        <v>15522</v>
      </c>
    </row>
    <row r="175" spans="1:3" hidden="1" x14ac:dyDescent="0.25">
      <c r="A175">
        <v>1</v>
      </c>
      <c r="B175" t="s">
        <v>42151</v>
      </c>
      <c r="C175" t="s">
        <v>42152</v>
      </c>
    </row>
    <row r="176" spans="1:3" hidden="1" x14ac:dyDescent="0.25">
      <c r="A176">
        <v>1</v>
      </c>
      <c r="B176" t="s">
        <v>15454</v>
      </c>
      <c r="C176" t="s">
        <v>15523</v>
      </c>
    </row>
    <row r="177" spans="1:3" hidden="1" x14ac:dyDescent="0.25">
      <c r="A177">
        <v>1</v>
      </c>
      <c r="B177" t="s">
        <v>15524</v>
      </c>
      <c r="C177" t="s">
        <v>15525</v>
      </c>
    </row>
    <row r="178" spans="1:3" hidden="1" x14ac:dyDescent="0.25">
      <c r="A178">
        <v>1</v>
      </c>
      <c r="B178" t="s">
        <v>15451</v>
      </c>
      <c r="C178" t="s">
        <v>15526</v>
      </c>
    </row>
    <row r="179" spans="1:3" hidden="1" x14ac:dyDescent="0.25">
      <c r="A179">
        <v>1</v>
      </c>
      <c r="B179" t="s">
        <v>15527</v>
      </c>
      <c r="C179" t="s">
        <v>15528</v>
      </c>
    </row>
    <row r="180" spans="1:3" hidden="1" x14ac:dyDescent="0.25">
      <c r="A180">
        <v>1</v>
      </c>
      <c r="B180" t="s">
        <v>15456</v>
      </c>
      <c r="C180" t="s">
        <v>15529</v>
      </c>
    </row>
    <row r="181" spans="1:3" hidden="1" x14ac:dyDescent="0.25">
      <c r="A181">
        <v>1</v>
      </c>
      <c r="B181" t="s">
        <v>15530</v>
      </c>
      <c r="C181" t="s">
        <v>15531</v>
      </c>
    </row>
    <row r="182" spans="1:3" hidden="1" x14ac:dyDescent="0.25">
      <c r="A182">
        <v>1</v>
      </c>
      <c r="B182" t="s">
        <v>15532</v>
      </c>
      <c r="C182" t="s">
        <v>15533</v>
      </c>
    </row>
    <row r="183" spans="1:3" hidden="1" x14ac:dyDescent="0.25">
      <c r="A183">
        <v>1</v>
      </c>
      <c r="B183" t="s">
        <v>15534</v>
      </c>
      <c r="C183" t="s">
        <v>15535</v>
      </c>
    </row>
    <row r="184" spans="1:3" hidden="1" x14ac:dyDescent="0.25">
      <c r="A184">
        <v>1</v>
      </c>
      <c r="B184" t="s">
        <v>16707</v>
      </c>
      <c r="C184" t="s">
        <v>16708</v>
      </c>
    </row>
    <row r="185" spans="1:3" hidden="1" x14ac:dyDescent="0.25">
      <c r="A185">
        <v>1</v>
      </c>
      <c r="B185" t="s">
        <v>40846</v>
      </c>
      <c r="C185" t="s">
        <v>40847</v>
      </c>
    </row>
    <row r="186" spans="1:3" hidden="1" x14ac:dyDescent="0.25">
      <c r="A186">
        <v>1</v>
      </c>
      <c r="B186" t="s">
        <v>42153</v>
      </c>
      <c r="C186" t="s">
        <v>42154</v>
      </c>
    </row>
    <row r="187" spans="1:3" hidden="1" x14ac:dyDescent="0.25">
      <c r="A187">
        <v>1</v>
      </c>
      <c r="B187" t="s">
        <v>42155</v>
      </c>
      <c r="C187" t="s">
        <v>15533</v>
      </c>
    </row>
    <row r="188" spans="1:3" hidden="1" x14ac:dyDescent="0.25">
      <c r="A188">
        <v>1</v>
      </c>
      <c r="B188" t="s">
        <v>41215</v>
      </c>
      <c r="C188" t="s">
        <v>42156</v>
      </c>
    </row>
    <row r="189" spans="1:3" hidden="1" x14ac:dyDescent="0.25">
      <c r="A189">
        <v>1</v>
      </c>
      <c r="B189" t="s">
        <v>42157</v>
      </c>
      <c r="C189" t="s">
        <v>9466</v>
      </c>
    </row>
    <row r="190" spans="1:3" hidden="1" x14ac:dyDescent="0.25">
      <c r="A190">
        <v>1</v>
      </c>
      <c r="B190" t="s">
        <v>42158</v>
      </c>
      <c r="C190" t="s">
        <v>42159</v>
      </c>
    </row>
    <row r="191" spans="1:3" hidden="1" x14ac:dyDescent="0.25">
      <c r="A191">
        <v>1</v>
      </c>
      <c r="B191" t="s">
        <v>42160</v>
      </c>
      <c r="C191" t="s">
        <v>42161</v>
      </c>
    </row>
    <row r="192" spans="1:3" hidden="1" x14ac:dyDescent="0.25">
      <c r="A192">
        <v>1</v>
      </c>
      <c r="B192" t="s">
        <v>41507</v>
      </c>
      <c r="C192" t="s">
        <v>42162</v>
      </c>
    </row>
    <row r="193" spans="1:3" hidden="1" x14ac:dyDescent="0.25">
      <c r="A193">
        <v>1</v>
      </c>
      <c r="B193" t="s">
        <v>42163</v>
      </c>
      <c r="C193" t="s">
        <v>42164</v>
      </c>
    </row>
    <row r="194" spans="1:3" hidden="1" x14ac:dyDescent="0.25">
      <c r="A194">
        <v>1</v>
      </c>
      <c r="B194" t="s">
        <v>42124</v>
      </c>
      <c r="C194" t="s">
        <v>42165</v>
      </c>
    </row>
    <row r="195" spans="1:3" hidden="1" x14ac:dyDescent="0.25">
      <c r="A195">
        <v>1</v>
      </c>
      <c r="B195" t="s">
        <v>16683</v>
      </c>
      <c r="C195" t="s">
        <v>42166</v>
      </c>
    </row>
    <row r="196" spans="1:3" hidden="1" x14ac:dyDescent="0.25">
      <c r="A196">
        <v>1</v>
      </c>
      <c r="B196" t="s">
        <v>41643</v>
      </c>
      <c r="C196" t="s">
        <v>42167</v>
      </c>
    </row>
    <row r="197" spans="1:3" hidden="1" x14ac:dyDescent="0.25">
      <c r="A197">
        <v>1</v>
      </c>
      <c r="B197" t="s">
        <v>42136</v>
      </c>
      <c r="C197" t="s">
        <v>42168</v>
      </c>
    </row>
    <row r="198" spans="1:3" hidden="1" x14ac:dyDescent="0.25">
      <c r="A198">
        <v>1</v>
      </c>
      <c r="B198" t="s">
        <v>42169</v>
      </c>
      <c r="C198" t="s">
        <v>42170</v>
      </c>
    </row>
    <row r="199" spans="1:3" hidden="1" x14ac:dyDescent="0.25">
      <c r="A199">
        <v>1</v>
      </c>
      <c r="B199" t="s">
        <v>42171</v>
      </c>
      <c r="C199" t="s">
        <v>42172</v>
      </c>
    </row>
    <row r="200" spans="1:3" hidden="1" x14ac:dyDescent="0.25">
      <c r="A200">
        <v>1</v>
      </c>
      <c r="B200" t="s">
        <v>42173</v>
      </c>
      <c r="C200" t="s">
        <v>15533</v>
      </c>
    </row>
    <row r="201" spans="1:3" hidden="1" x14ac:dyDescent="0.25">
      <c r="A201">
        <v>1</v>
      </c>
      <c r="B201" t="s">
        <v>42127</v>
      </c>
      <c r="C201" t="s">
        <v>42174</v>
      </c>
    </row>
    <row r="202" spans="1:3" hidden="1" x14ac:dyDescent="0.25">
      <c r="A202">
        <v>1</v>
      </c>
      <c r="B202" t="s">
        <v>42175</v>
      </c>
      <c r="C202" t="s">
        <v>42176</v>
      </c>
    </row>
    <row r="203" spans="1:3" hidden="1" x14ac:dyDescent="0.25">
      <c r="A203">
        <v>1</v>
      </c>
      <c r="B203" t="s">
        <v>41637</v>
      </c>
      <c r="C203" t="s">
        <v>42177</v>
      </c>
    </row>
    <row r="204" spans="1:3" hidden="1" x14ac:dyDescent="0.25">
      <c r="A204">
        <v>1</v>
      </c>
      <c r="B204" t="s">
        <v>42178</v>
      </c>
      <c r="C204" t="s">
        <v>42179</v>
      </c>
    </row>
    <row r="205" spans="1:3" hidden="1" x14ac:dyDescent="0.25">
      <c r="A205">
        <v>1</v>
      </c>
      <c r="B205" t="s">
        <v>42131</v>
      </c>
      <c r="C205" t="s">
        <v>15523</v>
      </c>
    </row>
    <row r="206" spans="1:3" hidden="1" x14ac:dyDescent="0.25">
      <c r="A206">
        <v>1</v>
      </c>
      <c r="B206" t="s">
        <v>42180</v>
      </c>
      <c r="C206" t="s">
        <v>15557</v>
      </c>
    </row>
    <row r="207" spans="1:3" hidden="1" x14ac:dyDescent="0.25">
      <c r="A207">
        <v>1</v>
      </c>
      <c r="B207" t="s">
        <v>1253</v>
      </c>
      <c r="C207" t="s">
        <v>1252</v>
      </c>
    </row>
    <row r="208" spans="1:3" hidden="1" x14ac:dyDescent="0.25">
      <c r="A208">
        <v>1</v>
      </c>
      <c r="B208" t="s">
        <v>1254</v>
      </c>
      <c r="C208" t="s">
        <v>1255</v>
      </c>
    </row>
    <row r="209" spans="1:3" hidden="1" x14ac:dyDescent="0.25">
      <c r="A209">
        <v>1</v>
      </c>
      <c r="B209" t="s">
        <v>9361</v>
      </c>
      <c r="C209" t="s">
        <v>9539</v>
      </c>
    </row>
    <row r="210" spans="1:3" hidden="1" x14ac:dyDescent="0.25">
      <c r="A210">
        <v>1</v>
      </c>
      <c r="B210" t="s">
        <v>15536</v>
      </c>
      <c r="C210" t="s">
        <v>16</v>
      </c>
    </row>
    <row r="211" spans="1:3" hidden="1" x14ac:dyDescent="0.25">
      <c r="A211">
        <v>1</v>
      </c>
      <c r="B211" t="s">
        <v>15537</v>
      </c>
      <c r="C211" t="s">
        <v>15538</v>
      </c>
    </row>
    <row r="212" spans="1:3" hidden="1" x14ac:dyDescent="0.25">
      <c r="A212">
        <v>1</v>
      </c>
      <c r="B212" t="s">
        <v>15539</v>
      </c>
      <c r="C212" t="s">
        <v>12514</v>
      </c>
    </row>
    <row r="213" spans="1:3" hidden="1" x14ac:dyDescent="0.25">
      <c r="A213">
        <v>1</v>
      </c>
      <c r="B213" t="s">
        <v>42181</v>
      </c>
      <c r="C213" t="s">
        <v>42182</v>
      </c>
    </row>
    <row r="214" spans="1:3" hidden="1" x14ac:dyDescent="0.25">
      <c r="A214">
        <v>1</v>
      </c>
      <c r="B214" t="s">
        <v>42142</v>
      </c>
      <c r="C214" t="s">
        <v>42183</v>
      </c>
    </row>
    <row r="215" spans="1:3" hidden="1" x14ac:dyDescent="0.25">
      <c r="A215">
        <v>1</v>
      </c>
      <c r="B215" t="s">
        <v>42184</v>
      </c>
      <c r="C215" t="s">
        <v>42185</v>
      </c>
    </row>
    <row r="216" spans="1:3" hidden="1" x14ac:dyDescent="0.25">
      <c r="A216">
        <v>1</v>
      </c>
      <c r="B216" t="s">
        <v>42186</v>
      </c>
      <c r="C216" t="s">
        <v>42187</v>
      </c>
    </row>
    <row r="217" spans="1:3" hidden="1" x14ac:dyDescent="0.25">
      <c r="A217">
        <v>1</v>
      </c>
      <c r="B217" t="s">
        <v>42188</v>
      </c>
      <c r="C217" t="s">
        <v>42189</v>
      </c>
    </row>
    <row r="218" spans="1:3" hidden="1" x14ac:dyDescent="0.25">
      <c r="A218">
        <v>1</v>
      </c>
      <c r="B218" t="s">
        <v>42190</v>
      </c>
      <c r="C218" t="s">
        <v>42191</v>
      </c>
    </row>
    <row r="219" spans="1:3" hidden="1" x14ac:dyDescent="0.25">
      <c r="A219">
        <v>1</v>
      </c>
      <c r="B219" t="s">
        <v>41653</v>
      </c>
      <c r="C219" t="s">
        <v>42192</v>
      </c>
    </row>
    <row r="220" spans="1:3" hidden="1" x14ac:dyDescent="0.25">
      <c r="A220">
        <v>1</v>
      </c>
      <c r="B220" t="s">
        <v>42145</v>
      </c>
      <c r="C220" t="s">
        <v>42193</v>
      </c>
    </row>
    <row r="221" spans="1:3" hidden="1" x14ac:dyDescent="0.25">
      <c r="A221">
        <v>1</v>
      </c>
      <c r="B221" t="s">
        <v>42147</v>
      </c>
      <c r="C221" t="s">
        <v>4366</v>
      </c>
    </row>
    <row r="222" spans="1:3" hidden="1" x14ac:dyDescent="0.25">
      <c r="A222">
        <v>1</v>
      </c>
      <c r="B222" t="s">
        <v>42149</v>
      </c>
      <c r="C222" t="s">
        <v>42194</v>
      </c>
    </row>
    <row r="223" spans="1:3" hidden="1" x14ac:dyDescent="0.25">
      <c r="A223">
        <v>1</v>
      </c>
      <c r="B223" t="s">
        <v>42195</v>
      </c>
      <c r="C223" t="s">
        <v>42196</v>
      </c>
    </row>
    <row r="224" spans="1:3" hidden="1" x14ac:dyDescent="0.25">
      <c r="A224">
        <v>1</v>
      </c>
      <c r="B224" t="s">
        <v>42197</v>
      </c>
      <c r="C224" t="s">
        <v>42198</v>
      </c>
    </row>
    <row r="225" spans="1:3" hidden="1" x14ac:dyDescent="0.25">
      <c r="A225">
        <v>1</v>
      </c>
      <c r="B225" t="s">
        <v>42199</v>
      </c>
      <c r="C225" t="s">
        <v>42200</v>
      </c>
    </row>
    <row r="226" spans="1:3" hidden="1" x14ac:dyDescent="0.25">
      <c r="A226">
        <v>1</v>
      </c>
      <c r="B226" t="s">
        <v>12064</v>
      </c>
      <c r="C226" t="s">
        <v>42201</v>
      </c>
    </row>
    <row r="227" spans="1:3" hidden="1" x14ac:dyDescent="0.25">
      <c r="A227">
        <v>1</v>
      </c>
      <c r="B227" t="s">
        <v>42133</v>
      </c>
      <c r="C227" t="s">
        <v>42202</v>
      </c>
    </row>
    <row r="228" spans="1:3" hidden="1" x14ac:dyDescent="0.25">
      <c r="A228">
        <v>1</v>
      </c>
      <c r="B228" t="s">
        <v>1256</v>
      </c>
      <c r="C228" t="s">
        <v>1257</v>
      </c>
    </row>
    <row r="229" spans="1:3" hidden="1" x14ac:dyDescent="0.25">
      <c r="A229">
        <v>1</v>
      </c>
      <c r="B229" t="s">
        <v>9540</v>
      </c>
      <c r="C229" t="s">
        <v>9496</v>
      </c>
    </row>
    <row r="230" spans="1:3" hidden="1" x14ac:dyDescent="0.25">
      <c r="A230">
        <v>1</v>
      </c>
      <c r="B230" t="s">
        <v>5788</v>
      </c>
      <c r="C230" t="s">
        <v>16</v>
      </c>
    </row>
    <row r="231" spans="1:3" hidden="1" x14ac:dyDescent="0.25">
      <c r="A231">
        <v>1</v>
      </c>
      <c r="B231" t="s">
        <v>42203</v>
      </c>
      <c r="C231" t="s">
        <v>42204</v>
      </c>
    </row>
    <row r="232" spans="1:3" hidden="1" x14ac:dyDescent="0.25">
      <c r="A232">
        <v>1</v>
      </c>
      <c r="B232" t="s">
        <v>42205</v>
      </c>
      <c r="C232" t="s">
        <v>42204</v>
      </c>
    </row>
    <row r="233" spans="1:3" hidden="1" x14ac:dyDescent="0.25">
      <c r="A233">
        <v>1</v>
      </c>
      <c r="B233" t="s">
        <v>1258</v>
      </c>
      <c r="C233" t="s">
        <v>1259</v>
      </c>
    </row>
    <row r="234" spans="1:3" hidden="1" x14ac:dyDescent="0.25">
      <c r="A234">
        <v>1</v>
      </c>
      <c r="B234" t="s">
        <v>12429</v>
      </c>
      <c r="C234" t="s">
        <v>12507</v>
      </c>
    </row>
    <row r="235" spans="1:3" hidden="1" x14ac:dyDescent="0.25">
      <c r="A235">
        <v>1</v>
      </c>
      <c r="B235" t="s">
        <v>12508</v>
      </c>
      <c r="C235" t="s">
        <v>12509</v>
      </c>
    </row>
    <row r="236" spans="1:3" hidden="1" x14ac:dyDescent="0.25">
      <c r="A236">
        <v>1</v>
      </c>
      <c r="B236" t="s">
        <v>10276</v>
      </c>
      <c r="C236" t="s">
        <v>9537</v>
      </c>
    </row>
    <row r="237" spans="1:3" hidden="1" x14ac:dyDescent="0.25">
      <c r="A237">
        <v>1</v>
      </c>
      <c r="B237" t="s">
        <v>2080</v>
      </c>
      <c r="C237" t="s">
        <v>2081</v>
      </c>
    </row>
    <row r="238" spans="1:3" hidden="1" x14ac:dyDescent="0.25">
      <c r="A238">
        <v>1</v>
      </c>
      <c r="B238" t="s">
        <v>2082</v>
      </c>
      <c r="C238" t="s">
        <v>2083</v>
      </c>
    </row>
    <row r="239" spans="1:3" hidden="1" x14ac:dyDescent="0.25">
      <c r="A239">
        <v>1</v>
      </c>
      <c r="B239" t="s">
        <v>12431</v>
      </c>
      <c r="C239" t="s">
        <v>42132</v>
      </c>
    </row>
    <row r="240" spans="1:3" hidden="1" x14ac:dyDescent="0.25">
      <c r="A240">
        <v>1</v>
      </c>
      <c r="B240" t="s">
        <v>12510</v>
      </c>
      <c r="C240" t="s">
        <v>12511</v>
      </c>
    </row>
    <row r="241" spans="1:3" hidden="1" x14ac:dyDescent="0.25">
      <c r="A241">
        <v>1</v>
      </c>
      <c r="B241" t="s">
        <v>2217</v>
      </c>
      <c r="C241" t="s">
        <v>2218</v>
      </c>
    </row>
    <row r="242" spans="1:3" hidden="1" x14ac:dyDescent="0.25">
      <c r="A242">
        <v>1</v>
      </c>
      <c r="B242" t="s">
        <v>2219</v>
      </c>
      <c r="C242" t="s">
        <v>2220</v>
      </c>
    </row>
    <row r="243" spans="1:3" hidden="1" x14ac:dyDescent="0.25">
      <c r="A243">
        <v>1</v>
      </c>
      <c r="B243" t="s">
        <v>9541</v>
      </c>
      <c r="C243" t="s">
        <v>12512</v>
      </c>
    </row>
    <row r="244" spans="1:3" hidden="1" x14ac:dyDescent="0.25">
      <c r="A244">
        <v>1</v>
      </c>
      <c r="B244" t="s">
        <v>41470</v>
      </c>
      <c r="C244" t="s">
        <v>42206</v>
      </c>
    </row>
    <row r="245" spans="1:3" hidden="1" x14ac:dyDescent="0.25">
      <c r="A245">
        <v>1</v>
      </c>
      <c r="B245" t="s">
        <v>41081</v>
      </c>
      <c r="C245" t="s">
        <v>42207</v>
      </c>
    </row>
    <row r="246" spans="1:3" hidden="1" x14ac:dyDescent="0.25">
      <c r="A246">
        <v>1</v>
      </c>
      <c r="B246" t="s">
        <v>41080</v>
      </c>
      <c r="C246" t="s">
        <v>42207</v>
      </c>
    </row>
    <row r="247" spans="1:3" hidden="1" x14ac:dyDescent="0.25">
      <c r="A247">
        <v>1</v>
      </c>
      <c r="B247" t="s">
        <v>12513</v>
      </c>
      <c r="C247" t="s">
        <v>12514</v>
      </c>
    </row>
    <row r="248" spans="1:3" hidden="1" x14ac:dyDescent="0.25">
      <c r="A248">
        <v>1</v>
      </c>
      <c r="B248" t="s">
        <v>1260</v>
      </c>
      <c r="C248" t="s">
        <v>1261</v>
      </c>
    </row>
    <row r="249" spans="1:3" hidden="1" x14ac:dyDescent="0.25">
      <c r="A249">
        <v>1</v>
      </c>
      <c r="B249" t="s">
        <v>1262</v>
      </c>
      <c r="C249" t="s">
        <v>1263</v>
      </c>
    </row>
    <row r="250" spans="1:3" hidden="1" x14ac:dyDescent="0.25">
      <c r="A250">
        <v>1</v>
      </c>
      <c r="B250" t="s">
        <v>15448</v>
      </c>
      <c r="C250" t="s">
        <v>15540</v>
      </c>
    </row>
    <row r="251" spans="1:3" hidden="1" x14ac:dyDescent="0.25">
      <c r="A251">
        <v>1</v>
      </c>
      <c r="B251" t="s">
        <v>1264</v>
      </c>
      <c r="C251" t="s">
        <v>1265</v>
      </c>
    </row>
    <row r="252" spans="1:3" hidden="1" x14ac:dyDescent="0.25">
      <c r="A252">
        <v>1</v>
      </c>
      <c r="B252" t="s">
        <v>2370</v>
      </c>
      <c r="C252" t="s">
        <v>16</v>
      </c>
    </row>
    <row r="253" spans="1:3" hidden="1" x14ac:dyDescent="0.25">
      <c r="A253">
        <v>1</v>
      </c>
      <c r="B253" t="s">
        <v>15414</v>
      </c>
      <c r="C253" t="s">
        <v>15541</v>
      </c>
    </row>
    <row r="254" spans="1:3" hidden="1" x14ac:dyDescent="0.25">
      <c r="A254">
        <v>1</v>
      </c>
      <c r="B254" t="s">
        <v>10354</v>
      </c>
      <c r="C254" t="s">
        <v>12515</v>
      </c>
    </row>
    <row r="255" spans="1:3" hidden="1" x14ac:dyDescent="0.25">
      <c r="A255">
        <v>1</v>
      </c>
      <c r="B255" t="s">
        <v>2064</v>
      </c>
      <c r="C255" t="s">
        <v>2068</v>
      </c>
    </row>
    <row r="256" spans="1:3" hidden="1" x14ac:dyDescent="0.25">
      <c r="A256">
        <v>1</v>
      </c>
      <c r="B256" t="s">
        <v>9542</v>
      </c>
      <c r="C256" t="s">
        <v>9543</v>
      </c>
    </row>
    <row r="257" spans="1:3" hidden="1" x14ac:dyDescent="0.25">
      <c r="A257">
        <v>1</v>
      </c>
      <c r="B257" t="s">
        <v>14571</v>
      </c>
      <c r="C257" t="s">
        <v>15542</v>
      </c>
    </row>
    <row r="258" spans="1:3" hidden="1" x14ac:dyDescent="0.25">
      <c r="A258">
        <v>1</v>
      </c>
      <c r="B258" t="s">
        <v>14573</v>
      </c>
      <c r="C258" t="s">
        <v>15542</v>
      </c>
    </row>
    <row r="259" spans="1:3" hidden="1" x14ac:dyDescent="0.25">
      <c r="A259">
        <v>1</v>
      </c>
      <c r="B259" t="s">
        <v>1266</v>
      </c>
      <c r="C259" t="s">
        <v>1267</v>
      </c>
    </row>
    <row r="260" spans="1:3" hidden="1" x14ac:dyDescent="0.25">
      <c r="A260">
        <v>1</v>
      </c>
      <c r="B260" t="s">
        <v>1268</v>
      </c>
      <c r="C260" t="s">
        <v>1269</v>
      </c>
    </row>
    <row r="261" spans="1:3" hidden="1" x14ac:dyDescent="0.25">
      <c r="A261">
        <v>1</v>
      </c>
      <c r="B261" t="s">
        <v>1270</v>
      </c>
      <c r="C261" t="s">
        <v>1271</v>
      </c>
    </row>
    <row r="262" spans="1:3" hidden="1" x14ac:dyDescent="0.25">
      <c r="A262">
        <v>1</v>
      </c>
      <c r="B262" t="s">
        <v>1233</v>
      </c>
      <c r="C262" t="s">
        <v>1272</v>
      </c>
    </row>
    <row r="263" spans="1:3" hidden="1" x14ac:dyDescent="0.25">
      <c r="A263">
        <v>1</v>
      </c>
      <c r="B263" t="s">
        <v>1273</v>
      </c>
      <c r="C263" t="s">
        <v>1274</v>
      </c>
    </row>
    <row r="264" spans="1:3" hidden="1" x14ac:dyDescent="0.25">
      <c r="A264">
        <v>1</v>
      </c>
      <c r="B264" t="s">
        <v>1275</v>
      </c>
      <c r="C264" t="s">
        <v>1276</v>
      </c>
    </row>
    <row r="265" spans="1:3" hidden="1" x14ac:dyDescent="0.25">
      <c r="A265">
        <v>1</v>
      </c>
      <c r="B265" t="s">
        <v>1277</v>
      </c>
      <c r="C265" t="s">
        <v>1278</v>
      </c>
    </row>
    <row r="266" spans="1:3" hidden="1" x14ac:dyDescent="0.25">
      <c r="A266">
        <v>1</v>
      </c>
      <c r="B266" t="s">
        <v>1279</v>
      </c>
      <c r="C266" t="s">
        <v>1280</v>
      </c>
    </row>
    <row r="267" spans="1:3" hidden="1" x14ac:dyDescent="0.25">
      <c r="A267">
        <v>1</v>
      </c>
      <c r="B267" t="s">
        <v>1281</v>
      </c>
      <c r="C267" t="s">
        <v>1282</v>
      </c>
    </row>
    <row r="268" spans="1:3" hidden="1" x14ac:dyDescent="0.25">
      <c r="A268">
        <v>1</v>
      </c>
      <c r="B268" t="s">
        <v>1283</v>
      </c>
      <c r="C268" t="s">
        <v>1284</v>
      </c>
    </row>
    <row r="269" spans="1:3" hidden="1" x14ac:dyDescent="0.25">
      <c r="A269">
        <v>1</v>
      </c>
      <c r="B269" t="s">
        <v>1285</v>
      </c>
      <c r="C269" t="s">
        <v>1286</v>
      </c>
    </row>
    <row r="270" spans="1:3" hidden="1" x14ac:dyDescent="0.25">
      <c r="A270">
        <v>1</v>
      </c>
      <c r="B270" t="s">
        <v>1234</v>
      </c>
      <c r="C270" t="s">
        <v>1287</v>
      </c>
    </row>
    <row r="271" spans="1:3" hidden="1" x14ac:dyDescent="0.25">
      <c r="A271">
        <v>1</v>
      </c>
      <c r="B271" t="s">
        <v>1288</v>
      </c>
      <c r="C271" t="s">
        <v>1289</v>
      </c>
    </row>
    <row r="272" spans="1:3" hidden="1" x14ac:dyDescent="0.25">
      <c r="A272">
        <v>1</v>
      </c>
      <c r="B272" t="s">
        <v>1290</v>
      </c>
      <c r="C272" t="s">
        <v>1291</v>
      </c>
    </row>
    <row r="273" spans="1:3" hidden="1" x14ac:dyDescent="0.25">
      <c r="A273">
        <v>1</v>
      </c>
      <c r="B273" t="s">
        <v>1292</v>
      </c>
      <c r="C273" t="s">
        <v>1293</v>
      </c>
    </row>
    <row r="274" spans="1:3" hidden="1" x14ac:dyDescent="0.25">
      <c r="A274">
        <v>1</v>
      </c>
      <c r="B274" t="s">
        <v>1294</v>
      </c>
      <c r="C274" t="s">
        <v>1295</v>
      </c>
    </row>
    <row r="275" spans="1:3" hidden="1" x14ac:dyDescent="0.25">
      <c r="A275">
        <v>1</v>
      </c>
      <c r="B275" t="s">
        <v>1296</v>
      </c>
      <c r="C275" t="s">
        <v>1297</v>
      </c>
    </row>
    <row r="276" spans="1:3" hidden="1" x14ac:dyDescent="0.25">
      <c r="A276">
        <v>1</v>
      </c>
      <c r="B276" t="s">
        <v>1298</v>
      </c>
      <c r="C276" t="s">
        <v>1299</v>
      </c>
    </row>
    <row r="277" spans="1:3" hidden="1" x14ac:dyDescent="0.25">
      <c r="A277">
        <v>1</v>
      </c>
      <c r="B277" t="s">
        <v>1300</v>
      </c>
      <c r="C277" t="s">
        <v>2291</v>
      </c>
    </row>
    <row r="278" spans="1:3" hidden="1" x14ac:dyDescent="0.25">
      <c r="A278">
        <v>1</v>
      </c>
      <c r="B278" t="s">
        <v>1302</v>
      </c>
      <c r="C278" t="s">
        <v>1303</v>
      </c>
    </row>
    <row r="279" spans="1:3" hidden="1" x14ac:dyDescent="0.25">
      <c r="A279">
        <v>1</v>
      </c>
      <c r="B279" t="s">
        <v>1304</v>
      </c>
      <c r="C279" t="s">
        <v>1305</v>
      </c>
    </row>
    <row r="280" spans="1:3" hidden="1" x14ac:dyDescent="0.25">
      <c r="A280">
        <v>1</v>
      </c>
      <c r="B280" t="s">
        <v>1306</v>
      </c>
      <c r="C280" t="s">
        <v>1307</v>
      </c>
    </row>
    <row r="281" spans="1:3" hidden="1" x14ac:dyDescent="0.25">
      <c r="A281">
        <v>1</v>
      </c>
      <c r="B281" t="s">
        <v>1308</v>
      </c>
      <c r="C281" t="s">
        <v>1309</v>
      </c>
    </row>
    <row r="282" spans="1:3" hidden="1" x14ac:dyDescent="0.25">
      <c r="A282">
        <v>1</v>
      </c>
      <c r="B282" t="s">
        <v>1310</v>
      </c>
      <c r="C282" t="s">
        <v>1311</v>
      </c>
    </row>
    <row r="283" spans="1:3" hidden="1" x14ac:dyDescent="0.25">
      <c r="A283">
        <v>1</v>
      </c>
      <c r="B283" t="s">
        <v>1312</v>
      </c>
      <c r="C283" t="s">
        <v>1313</v>
      </c>
    </row>
    <row r="284" spans="1:3" hidden="1" x14ac:dyDescent="0.25">
      <c r="A284">
        <v>1</v>
      </c>
      <c r="B284" t="s">
        <v>1314</v>
      </c>
      <c r="C284" t="s">
        <v>1315</v>
      </c>
    </row>
    <row r="285" spans="1:3" hidden="1" x14ac:dyDescent="0.25">
      <c r="A285">
        <v>1</v>
      </c>
      <c r="B285" t="s">
        <v>1316</v>
      </c>
      <c r="C285" t="s">
        <v>1317</v>
      </c>
    </row>
    <row r="286" spans="1:3" hidden="1" x14ac:dyDescent="0.25">
      <c r="A286">
        <v>1</v>
      </c>
      <c r="B286" t="s">
        <v>1318</v>
      </c>
      <c r="C286" t="s">
        <v>1319</v>
      </c>
    </row>
    <row r="287" spans="1:3" hidden="1" x14ac:dyDescent="0.25">
      <c r="A287">
        <v>1</v>
      </c>
      <c r="B287" t="s">
        <v>1320</v>
      </c>
      <c r="C287" t="s">
        <v>1321</v>
      </c>
    </row>
    <row r="288" spans="1:3" hidden="1" x14ac:dyDescent="0.25">
      <c r="A288">
        <v>1</v>
      </c>
      <c r="B288" t="s">
        <v>1322</v>
      </c>
      <c r="C288" t="s">
        <v>1323</v>
      </c>
    </row>
    <row r="289" spans="1:3" hidden="1" x14ac:dyDescent="0.25">
      <c r="A289">
        <v>1</v>
      </c>
      <c r="B289" t="s">
        <v>1324</v>
      </c>
      <c r="C289" t="s">
        <v>1325</v>
      </c>
    </row>
    <row r="290" spans="1:3" hidden="1" x14ac:dyDescent="0.25">
      <c r="A290">
        <v>1</v>
      </c>
      <c r="B290" t="s">
        <v>1326</v>
      </c>
      <c r="C290" t="s">
        <v>1327</v>
      </c>
    </row>
    <row r="291" spans="1:3" hidden="1" x14ac:dyDescent="0.25">
      <c r="A291">
        <v>1</v>
      </c>
      <c r="B291" t="s">
        <v>1328</v>
      </c>
      <c r="C291" t="s">
        <v>1329</v>
      </c>
    </row>
    <row r="292" spans="1:3" hidden="1" x14ac:dyDescent="0.25">
      <c r="A292">
        <v>1</v>
      </c>
      <c r="B292" t="s">
        <v>1330</v>
      </c>
      <c r="C292" t="s">
        <v>1331</v>
      </c>
    </row>
    <row r="293" spans="1:3" hidden="1" x14ac:dyDescent="0.25">
      <c r="A293">
        <v>1</v>
      </c>
      <c r="B293" t="s">
        <v>1332</v>
      </c>
      <c r="C293" t="s">
        <v>1333</v>
      </c>
    </row>
    <row r="294" spans="1:3" hidden="1" x14ac:dyDescent="0.25">
      <c r="A294">
        <v>1</v>
      </c>
      <c r="B294" t="s">
        <v>1334</v>
      </c>
      <c r="C294" t="s">
        <v>1335</v>
      </c>
    </row>
    <row r="295" spans="1:3" hidden="1" x14ac:dyDescent="0.25">
      <c r="A295">
        <v>1</v>
      </c>
      <c r="B295" t="s">
        <v>1336</v>
      </c>
      <c r="C295" t="s">
        <v>1337</v>
      </c>
    </row>
    <row r="296" spans="1:3" hidden="1" x14ac:dyDescent="0.25">
      <c r="A296">
        <v>1</v>
      </c>
      <c r="B296" t="s">
        <v>1338</v>
      </c>
      <c r="C296" t="s">
        <v>1339</v>
      </c>
    </row>
    <row r="297" spans="1:3" hidden="1" x14ac:dyDescent="0.25">
      <c r="A297">
        <v>1</v>
      </c>
      <c r="B297" t="s">
        <v>1340</v>
      </c>
      <c r="C297" t="s">
        <v>1341</v>
      </c>
    </row>
    <row r="298" spans="1:3" hidden="1" x14ac:dyDescent="0.25">
      <c r="A298">
        <v>1</v>
      </c>
      <c r="B298" t="s">
        <v>1342</v>
      </c>
      <c r="C298" t="s">
        <v>1343</v>
      </c>
    </row>
    <row r="299" spans="1:3" hidden="1" x14ac:dyDescent="0.25">
      <c r="A299">
        <v>1</v>
      </c>
      <c r="B299" t="s">
        <v>1344</v>
      </c>
      <c r="C299" t="s">
        <v>1345</v>
      </c>
    </row>
    <row r="300" spans="1:3" hidden="1" x14ac:dyDescent="0.25">
      <c r="A300">
        <v>1</v>
      </c>
      <c r="B300" t="s">
        <v>1346</v>
      </c>
      <c r="C300" t="s">
        <v>1347</v>
      </c>
    </row>
    <row r="301" spans="1:3" hidden="1" x14ac:dyDescent="0.25">
      <c r="A301">
        <v>1</v>
      </c>
      <c r="B301" t="s">
        <v>1348</v>
      </c>
      <c r="C301" t="s">
        <v>1349</v>
      </c>
    </row>
    <row r="302" spans="1:3" hidden="1" x14ac:dyDescent="0.25">
      <c r="A302">
        <v>1</v>
      </c>
      <c r="B302" t="s">
        <v>1350</v>
      </c>
      <c r="C302" t="s">
        <v>1351</v>
      </c>
    </row>
    <row r="303" spans="1:3" hidden="1" x14ac:dyDescent="0.25">
      <c r="A303">
        <v>1</v>
      </c>
      <c r="B303" t="s">
        <v>12516</v>
      </c>
      <c r="C303" t="s">
        <v>12461</v>
      </c>
    </row>
    <row r="304" spans="1:3" hidden="1" x14ac:dyDescent="0.25">
      <c r="A304">
        <v>1</v>
      </c>
      <c r="B304" t="s">
        <v>12517</v>
      </c>
      <c r="C304" t="s">
        <v>12461</v>
      </c>
    </row>
    <row r="305" spans="1:3" hidden="1" x14ac:dyDescent="0.25">
      <c r="A305">
        <v>1</v>
      </c>
      <c r="B305" t="s">
        <v>12518</v>
      </c>
      <c r="C305" t="s">
        <v>12461</v>
      </c>
    </row>
    <row r="306" spans="1:3" hidden="1" x14ac:dyDescent="0.25">
      <c r="A306">
        <v>1</v>
      </c>
      <c r="B306" t="s">
        <v>12519</v>
      </c>
      <c r="C306" t="s">
        <v>12461</v>
      </c>
    </row>
    <row r="307" spans="1:3" hidden="1" x14ac:dyDescent="0.25">
      <c r="A307">
        <v>1</v>
      </c>
      <c r="B307" t="s">
        <v>12520</v>
      </c>
      <c r="C307" t="s">
        <v>12461</v>
      </c>
    </row>
    <row r="308" spans="1:3" hidden="1" x14ac:dyDescent="0.25">
      <c r="A308">
        <v>1</v>
      </c>
      <c r="B308" t="s">
        <v>12521</v>
      </c>
      <c r="C308" t="s">
        <v>12461</v>
      </c>
    </row>
    <row r="309" spans="1:3" hidden="1" x14ac:dyDescent="0.25">
      <c r="A309">
        <v>1</v>
      </c>
      <c r="B309" t="s">
        <v>12522</v>
      </c>
      <c r="C309" t="s">
        <v>12471</v>
      </c>
    </row>
    <row r="310" spans="1:3" hidden="1" x14ac:dyDescent="0.25">
      <c r="A310">
        <v>1</v>
      </c>
      <c r="B310" t="s">
        <v>12523</v>
      </c>
      <c r="C310" t="s">
        <v>12524</v>
      </c>
    </row>
    <row r="311" spans="1:3" hidden="1" x14ac:dyDescent="0.25">
      <c r="A311">
        <v>1</v>
      </c>
      <c r="B311" t="s">
        <v>12525</v>
      </c>
      <c r="C311" t="s">
        <v>12469</v>
      </c>
    </row>
    <row r="312" spans="1:3" hidden="1" x14ac:dyDescent="0.25">
      <c r="A312">
        <v>1</v>
      </c>
      <c r="B312" t="s">
        <v>12526</v>
      </c>
      <c r="C312" t="s">
        <v>12469</v>
      </c>
    </row>
    <row r="313" spans="1:3" hidden="1" x14ac:dyDescent="0.25">
      <c r="A313">
        <v>1</v>
      </c>
      <c r="B313" t="s">
        <v>12527</v>
      </c>
      <c r="C313" t="s">
        <v>12469</v>
      </c>
    </row>
    <row r="314" spans="1:3" hidden="1" x14ac:dyDescent="0.25">
      <c r="A314">
        <v>1</v>
      </c>
      <c r="B314" t="s">
        <v>12528</v>
      </c>
      <c r="C314" t="s">
        <v>12529</v>
      </c>
    </row>
    <row r="315" spans="1:3" hidden="1" x14ac:dyDescent="0.25">
      <c r="A315">
        <v>1</v>
      </c>
      <c r="B315" t="s">
        <v>12530</v>
      </c>
      <c r="C315" t="s">
        <v>12469</v>
      </c>
    </row>
    <row r="316" spans="1:3" hidden="1" x14ac:dyDescent="0.25">
      <c r="A316">
        <v>1</v>
      </c>
      <c r="B316" t="s">
        <v>12531</v>
      </c>
      <c r="C316" t="s">
        <v>12469</v>
      </c>
    </row>
    <row r="317" spans="1:3" hidden="1" x14ac:dyDescent="0.25">
      <c r="A317">
        <v>1</v>
      </c>
      <c r="B317" t="s">
        <v>12532</v>
      </c>
      <c r="C317" t="s">
        <v>12469</v>
      </c>
    </row>
    <row r="318" spans="1:3" hidden="1" x14ac:dyDescent="0.25">
      <c r="A318">
        <v>1</v>
      </c>
      <c r="B318" t="s">
        <v>12533</v>
      </c>
      <c r="C318" t="s">
        <v>12469</v>
      </c>
    </row>
    <row r="319" spans="1:3" hidden="1" x14ac:dyDescent="0.25">
      <c r="A319">
        <v>1</v>
      </c>
      <c r="B319" t="s">
        <v>12534</v>
      </c>
      <c r="C319" t="s">
        <v>12481</v>
      </c>
    </row>
    <row r="320" spans="1:3" hidden="1" x14ac:dyDescent="0.25">
      <c r="A320">
        <v>1</v>
      </c>
      <c r="B320" t="s">
        <v>12535</v>
      </c>
      <c r="C320" t="s">
        <v>12484</v>
      </c>
    </row>
    <row r="321" spans="1:3" hidden="1" x14ac:dyDescent="0.25">
      <c r="A321">
        <v>1</v>
      </c>
      <c r="B321" t="s">
        <v>12536</v>
      </c>
      <c r="C321" t="s">
        <v>12484</v>
      </c>
    </row>
    <row r="322" spans="1:3" hidden="1" x14ac:dyDescent="0.25">
      <c r="A322">
        <v>1</v>
      </c>
      <c r="B322" t="s">
        <v>12537</v>
      </c>
      <c r="C322" t="s">
        <v>12538</v>
      </c>
    </row>
    <row r="323" spans="1:3" hidden="1" x14ac:dyDescent="0.25">
      <c r="A323">
        <v>1</v>
      </c>
      <c r="B323" t="s">
        <v>12539</v>
      </c>
      <c r="C323" t="s">
        <v>12540</v>
      </c>
    </row>
    <row r="324" spans="1:3" hidden="1" x14ac:dyDescent="0.25">
      <c r="A324">
        <v>1</v>
      </c>
      <c r="B324" t="s">
        <v>1352</v>
      </c>
      <c r="C324" t="s">
        <v>1353</v>
      </c>
    </row>
    <row r="325" spans="1:3" hidden="1" x14ac:dyDescent="0.25">
      <c r="A325">
        <v>1</v>
      </c>
      <c r="B325" t="s">
        <v>1354</v>
      </c>
      <c r="C325" t="s">
        <v>1355</v>
      </c>
    </row>
    <row r="326" spans="1:3" hidden="1" x14ac:dyDescent="0.25">
      <c r="A326">
        <v>1</v>
      </c>
      <c r="B326" t="s">
        <v>1356</v>
      </c>
      <c r="C326" t="s">
        <v>1357</v>
      </c>
    </row>
    <row r="327" spans="1:3" hidden="1" x14ac:dyDescent="0.25">
      <c r="A327">
        <v>1</v>
      </c>
      <c r="B327" t="s">
        <v>1358</v>
      </c>
      <c r="C327" t="s">
        <v>1359</v>
      </c>
    </row>
    <row r="328" spans="1:3" hidden="1" x14ac:dyDescent="0.25">
      <c r="A328">
        <v>1</v>
      </c>
      <c r="B328" t="s">
        <v>1360</v>
      </c>
      <c r="C328" t="s">
        <v>1361</v>
      </c>
    </row>
    <row r="329" spans="1:3" hidden="1" x14ac:dyDescent="0.25">
      <c r="A329">
        <v>1</v>
      </c>
      <c r="B329" t="s">
        <v>1362</v>
      </c>
      <c r="C329" t="s">
        <v>1363</v>
      </c>
    </row>
    <row r="330" spans="1:3" hidden="1" x14ac:dyDescent="0.25">
      <c r="A330">
        <v>1</v>
      </c>
      <c r="B330" t="s">
        <v>1364</v>
      </c>
      <c r="C330" t="s">
        <v>1365</v>
      </c>
    </row>
    <row r="331" spans="1:3" hidden="1" x14ac:dyDescent="0.25">
      <c r="A331">
        <v>1</v>
      </c>
      <c r="B331" t="s">
        <v>1366</v>
      </c>
      <c r="C331" t="s">
        <v>1367</v>
      </c>
    </row>
    <row r="332" spans="1:3" hidden="1" x14ac:dyDescent="0.25">
      <c r="A332">
        <v>1</v>
      </c>
      <c r="B332" t="s">
        <v>1368</v>
      </c>
      <c r="C332" t="s">
        <v>1369</v>
      </c>
    </row>
    <row r="333" spans="1:3" hidden="1" x14ac:dyDescent="0.25">
      <c r="A333">
        <v>1</v>
      </c>
      <c r="B333" t="s">
        <v>1370</v>
      </c>
      <c r="C333" t="s">
        <v>1371</v>
      </c>
    </row>
    <row r="334" spans="1:3" hidden="1" x14ac:dyDescent="0.25">
      <c r="A334">
        <v>1</v>
      </c>
      <c r="B334" t="s">
        <v>1372</v>
      </c>
      <c r="C334" t="s">
        <v>1373</v>
      </c>
    </row>
    <row r="335" spans="1:3" hidden="1" x14ac:dyDescent="0.25">
      <c r="A335">
        <v>1</v>
      </c>
      <c r="B335" t="s">
        <v>1374</v>
      </c>
      <c r="C335" t="s">
        <v>1375</v>
      </c>
    </row>
    <row r="336" spans="1:3" hidden="1" x14ac:dyDescent="0.25">
      <c r="A336">
        <v>1</v>
      </c>
      <c r="B336" t="s">
        <v>1376</v>
      </c>
      <c r="C336" t="s">
        <v>1377</v>
      </c>
    </row>
    <row r="337" spans="1:3" hidden="1" x14ac:dyDescent="0.25">
      <c r="A337">
        <v>1</v>
      </c>
      <c r="B337" t="s">
        <v>1378</v>
      </c>
      <c r="C337" t="s">
        <v>1379</v>
      </c>
    </row>
    <row r="338" spans="1:3" hidden="1" x14ac:dyDescent="0.25">
      <c r="A338">
        <v>1</v>
      </c>
      <c r="B338" t="s">
        <v>1380</v>
      </c>
      <c r="C338" t="s">
        <v>1381</v>
      </c>
    </row>
    <row r="339" spans="1:3" hidden="1" x14ac:dyDescent="0.25">
      <c r="A339">
        <v>1</v>
      </c>
      <c r="B339" t="s">
        <v>1382</v>
      </c>
      <c r="C339" t="s">
        <v>1383</v>
      </c>
    </row>
    <row r="340" spans="1:3" hidden="1" x14ac:dyDescent="0.25">
      <c r="A340">
        <v>1</v>
      </c>
      <c r="B340" t="s">
        <v>1384</v>
      </c>
      <c r="C340" t="s">
        <v>1385</v>
      </c>
    </row>
    <row r="341" spans="1:3" hidden="1" x14ac:dyDescent="0.25">
      <c r="A341">
        <v>1</v>
      </c>
      <c r="B341" t="s">
        <v>1386</v>
      </c>
      <c r="C341" t="s">
        <v>1387</v>
      </c>
    </row>
    <row r="342" spans="1:3" hidden="1" x14ac:dyDescent="0.25">
      <c r="A342">
        <v>1</v>
      </c>
      <c r="B342" t="s">
        <v>2073</v>
      </c>
      <c r="C342" t="s">
        <v>2074</v>
      </c>
    </row>
    <row r="343" spans="1:3" hidden="1" x14ac:dyDescent="0.25">
      <c r="A343">
        <v>1</v>
      </c>
      <c r="B343" t="s">
        <v>11401</v>
      </c>
      <c r="C343" t="s">
        <v>11402</v>
      </c>
    </row>
    <row r="344" spans="1:3" hidden="1" x14ac:dyDescent="0.25">
      <c r="A344">
        <v>1</v>
      </c>
      <c r="B344" t="s">
        <v>12541</v>
      </c>
      <c r="C344" t="s">
        <v>12440</v>
      </c>
    </row>
    <row r="345" spans="1:3" hidden="1" x14ac:dyDescent="0.25">
      <c r="A345">
        <v>1</v>
      </c>
      <c r="B345" t="s">
        <v>12542</v>
      </c>
      <c r="C345" t="s">
        <v>12543</v>
      </c>
    </row>
    <row r="346" spans="1:3" hidden="1" x14ac:dyDescent="0.25">
      <c r="A346">
        <v>1</v>
      </c>
      <c r="B346" t="s">
        <v>12544</v>
      </c>
      <c r="C346" t="s">
        <v>12543</v>
      </c>
    </row>
    <row r="347" spans="1:3" hidden="1" x14ac:dyDescent="0.25">
      <c r="A347">
        <v>1</v>
      </c>
      <c r="B347" t="s">
        <v>15543</v>
      </c>
      <c r="C347" t="s">
        <v>15522</v>
      </c>
    </row>
    <row r="348" spans="1:3" hidden="1" x14ac:dyDescent="0.25">
      <c r="A348">
        <v>1</v>
      </c>
      <c r="B348" t="s">
        <v>15544</v>
      </c>
      <c r="C348" t="s">
        <v>15522</v>
      </c>
    </row>
    <row r="349" spans="1:3" hidden="1" x14ac:dyDescent="0.25">
      <c r="A349">
        <v>1</v>
      </c>
      <c r="B349" t="s">
        <v>15545</v>
      </c>
      <c r="C349" t="s">
        <v>15522</v>
      </c>
    </row>
    <row r="350" spans="1:3" hidden="1" x14ac:dyDescent="0.25">
      <c r="A350">
        <v>1</v>
      </c>
      <c r="B350" t="s">
        <v>15546</v>
      </c>
      <c r="C350" t="s">
        <v>15522</v>
      </c>
    </row>
    <row r="351" spans="1:3" hidden="1" x14ac:dyDescent="0.25">
      <c r="A351">
        <v>1</v>
      </c>
      <c r="B351" t="s">
        <v>15547</v>
      </c>
      <c r="C351" t="s">
        <v>15522</v>
      </c>
    </row>
    <row r="352" spans="1:3" hidden="1" x14ac:dyDescent="0.25">
      <c r="A352">
        <v>1</v>
      </c>
      <c r="B352" t="s">
        <v>15548</v>
      </c>
      <c r="C352" t="s">
        <v>15522</v>
      </c>
    </row>
    <row r="353" spans="1:3" hidden="1" x14ac:dyDescent="0.25">
      <c r="A353">
        <v>1</v>
      </c>
      <c r="B353" t="s">
        <v>15549</v>
      </c>
      <c r="C353" t="s">
        <v>15522</v>
      </c>
    </row>
    <row r="354" spans="1:3" hidden="1" x14ac:dyDescent="0.25">
      <c r="A354">
        <v>1</v>
      </c>
      <c r="B354" t="s">
        <v>15550</v>
      </c>
      <c r="C354" t="s">
        <v>15551</v>
      </c>
    </row>
    <row r="355" spans="1:3" hidden="1" x14ac:dyDescent="0.25">
      <c r="A355">
        <v>1</v>
      </c>
      <c r="B355" t="s">
        <v>15552</v>
      </c>
      <c r="C355" t="s">
        <v>15449</v>
      </c>
    </row>
    <row r="356" spans="1:3" hidden="1" x14ac:dyDescent="0.25">
      <c r="A356">
        <v>1</v>
      </c>
      <c r="B356" t="s">
        <v>15553</v>
      </c>
      <c r="C356" t="s">
        <v>15554</v>
      </c>
    </row>
    <row r="357" spans="1:3" hidden="1" x14ac:dyDescent="0.25">
      <c r="A357">
        <v>1</v>
      </c>
      <c r="B357" t="s">
        <v>15555</v>
      </c>
      <c r="C357" t="s">
        <v>15554</v>
      </c>
    </row>
    <row r="358" spans="1:3" hidden="1" x14ac:dyDescent="0.25">
      <c r="A358">
        <v>1</v>
      </c>
      <c r="B358" t="s">
        <v>15556</v>
      </c>
      <c r="C358" t="s">
        <v>15554</v>
      </c>
    </row>
    <row r="359" spans="1:3" hidden="1" x14ac:dyDescent="0.25">
      <c r="A359">
        <v>1</v>
      </c>
      <c r="B359" t="s">
        <v>14595</v>
      </c>
      <c r="C359" t="s">
        <v>15554</v>
      </c>
    </row>
    <row r="360" spans="1:3" hidden="1" x14ac:dyDescent="0.25">
      <c r="A360">
        <v>1</v>
      </c>
      <c r="B360" t="s">
        <v>14246</v>
      </c>
      <c r="C360" t="s">
        <v>15554</v>
      </c>
    </row>
    <row r="361" spans="1:3" hidden="1" x14ac:dyDescent="0.25">
      <c r="A361">
        <v>1</v>
      </c>
      <c r="B361" t="s">
        <v>15358</v>
      </c>
      <c r="C361" t="s">
        <v>15554</v>
      </c>
    </row>
    <row r="362" spans="1:3" hidden="1" x14ac:dyDescent="0.25">
      <c r="A362">
        <v>1</v>
      </c>
      <c r="B362" t="s">
        <v>14593</v>
      </c>
      <c r="C362" t="s">
        <v>15557</v>
      </c>
    </row>
    <row r="363" spans="1:3" hidden="1" x14ac:dyDescent="0.25">
      <c r="A363">
        <v>1</v>
      </c>
      <c r="B363" t="s">
        <v>15558</v>
      </c>
      <c r="C363" t="s">
        <v>15535</v>
      </c>
    </row>
    <row r="364" spans="1:3" hidden="1" x14ac:dyDescent="0.25">
      <c r="A364">
        <v>1</v>
      </c>
      <c r="B364" t="s">
        <v>15559</v>
      </c>
      <c r="C364" t="s">
        <v>15535</v>
      </c>
    </row>
    <row r="365" spans="1:3" hidden="1" x14ac:dyDescent="0.25">
      <c r="A365">
        <v>1</v>
      </c>
      <c r="B365" t="s">
        <v>9463</v>
      </c>
      <c r="C365" t="s">
        <v>16709</v>
      </c>
    </row>
    <row r="366" spans="1:3" hidden="1" x14ac:dyDescent="0.25">
      <c r="A366">
        <v>1</v>
      </c>
      <c r="B366" t="s">
        <v>16710</v>
      </c>
      <c r="C366" t="s">
        <v>16711</v>
      </c>
    </row>
    <row r="367" spans="1:3" hidden="1" x14ac:dyDescent="0.25">
      <c r="A367">
        <v>1</v>
      </c>
      <c r="B367" t="s">
        <v>42208</v>
      </c>
      <c r="C367" t="s">
        <v>15533</v>
      </c>
    </row>
    <row r="368" spans="1:3" hidden="1" x14ac:dyDescent="0.25">
      <c r="A368">
        <v>1</v>
      </c>
      <c r="B368" t="s">
        <v>42209</v>
      </c>
      <c r="C368" t="s">
        <v>15533</v>
      </c>
    </row>
    <row r="369" spans="1:3" hidden="1" x14ac:dyDescent="0.25">
      <c r="A369">
        <v>1</v>
      </c>
      <c r="B369" t="s">
        <v>42210</v>
      </c>
      <c r="C369" t="s">
        <v>15533</v>
      </c>
    </row>
    <row r="370" spans="1:3" hidden="1" x14ac:dyDescent="0.25">
      <c r="A370">
        <v>1</v>
      </c>
      <c r="B370" t="s">
        <v>42211</v>
      </c>
      <c r="C370" t="s">
        <v>15533</v>
      </c>
    </row>
    <row r="371" spans="1:3" hidden="1" x14ac:dyDescent="0.25">
      <c r="A371">
        <v>1</v>
      </c>
      <c r="B371" t="s">
        <v>42212</v>
      </c>
      <c r="C371" t="s">
        <v>15533</v>
      </c>
    </row>
    <row r="372" spans="1:3" hidden="1" x14ac:dyDescent="0.25">
      <c r="A372">
        <v>1</v>
      </c>
      <c r="B372" t="s">
        <v>42213</v>
      </c>
      <c r="C372" t="s">
        <v>15533</v>
      </c>
    </row>
    <row r="373" spans="1:3" hidden="1" x14ac:dyDescent="0.25">
      <c r="A373">
        <v>1</v>
      </c>
      <c r="B373" t="s">
        <v>42214</v>
      </c>
      <c r="C373" t="s">
        <v>15533</v>
      </c>
    </row>
    <row r="374" spans="1:3" hidden="1" x14ac:dyDescent="0.25">
      <c r="A374">
        <v>1</v>
      </c>
      <c r="B374" t="s">
        <v>42215</v>
      </c>
      <c r="C374" t="s">
        <v>15533</v>
      </c>
    </row>
    <row r="375" spans="1:3" hidden="1" x14ac:dyDescent="0.25">
      <c r="A375">
        <v>1</v>
      </c>
      <c r="B375" t="s">
        <v>42216</v>
      </c>
      <c r="C375" t="s">
        <v>42217</v>
      </c>
    </row>
    <row r="376" spans="1:3" hidden="1" x14ac:dyDescent="0.25">
      <c r="A376">
        <v>1</v>
      </c>
      <c r="B376" t="s">
        <v>42218</v>
      </c>
      <c r="C376" t="s">
        <v>42217</v>
      </c>
    </row>
    <row r="377" spans="1:3" hidden="1" x14ac:dyDescent="0.25">
      <c r="A377">
        <v>1</v>
      </c>
      <c r="B377" t="s">
        <v>42219</v>
      </c>
      <c r="C377" t="s">
        <v>42217</v>
      </c>
    </row>
    <row r="378" spans="1:3" hidden="1" x14ac:dyDescent="0.25">
      <c r="A378">
        <v>1</v>
      </c>
      <c r="B378" t="s">
        <v>42220</v>
      </c>
      <c r="C378" t="s">
        <v>42152</v>
      </c>
    </row>
    <row r="379" spans="1:3" hidden="1" x14ac:dyDescent="0.25">
      <c r="A379">
        <v>1</v>
      </c>
      <c r="B379" t="s">
        <v>17715</v>
      </c>
      <c r="C379" t="s">
        <v>9466</v>
      </c>
    </row>
    <row r="380" spans="1:3" hidden="1" x14ac:dyDescent="0.25">
      <c r="A380">
        <v>1</v>
      </c>
      <c r="B380" t="s">
        <v>42221</v>
      </c>
      <c r="C380" t="s">
        <v>42161</v>
      </c>
    </row>
    <row r="381" spans="1:3" hidden="1" x14ac:dyDescent="0.25">
      <c r="A381">
        <v>1</v>
      </c>
      <c r="B381" t="s">
        <v>41508</v>
      </c>
      <c r="C381" t="s">
        <v>42222</v>
      </c>
    </row>
    <row r="382" spans="1:3" hidden="1" x14ac:dyDescent="0.25">
      <c r="A382">
        <v>1</v>
      </c>
      <c r="B382" t="s">
        <v>41452</v>
      </c>
      <c r="C382" t="s">
        <v>42223</v>
      </c>
    </row>
    <row r="383" spans="1:3" hidden="1" x14ac:dyDescent="0.25">
      <c r="A383">
        <v>1</v>
      </c>
      <c r="B383" t="s">
        <v>41509</v>
      </c>
      <c r="C383" t="s">
        <v>42224</v>
      </c>
    </row>
    <row r="384" spans="1:3" hidden="1" x14ac:dyDescent="0.25">
      <c r="A384">
        <v>1</v>
      </c>
      <c r="B384" t="s">
        <v>16660</v>
      </c>
      <c r="C384" t="s">
        <v>42225</v>
      </c>
    </row>
    <row r="385" spans="1:3" hidden="1" x14ac:dyDescent="0.25">
      <c r="A385">
        <v>1</v>
      </c>
      <c r="B385" t="s">
        <v>15144</v>
      </c>
      <c r="C385" t="s">
        <v>42226</v>
      </c>
    </row>
    <row r="386" spans="1:3" hidden="1" x14ac:dyDescent="0.25">
      <c r="A386">
        <v>1</v>
      </c>
      <c r="B386" t="s">
        <v>42227</v>
      </c>
      <c r="C386" t="s">
        <v>42228</v>
      </c>
    </row>
    <row r="387" spans="1:3" hidden="1" x14ac:dyDescent="0.25">
      <c r="A387">
        <v>1</v>
      </c>
      <c r="B387" t="s">
        <v>40801</v>
      </c>
      <c r="C387" t="s">
        <v>42228</v>
      </c>
    </row>
    <row r="388" spans="1:3" hidden="1" x14ac:dyDescent="0.25">
      <c r="A388">
        <v>1</v>
      </c>
      <c r="B388" t="s">
        <v>42229</v>
      </c>
      <c r="C388" t="s">
        <v>42230</v>
      </c>
    </row>
    <row r="389" spans="1:3" hidden="1" x14ac:dyDescent="0.25">
      <c r="A389">
        <v>1</v>
      </c>
      <c r="B389" t="s">
        <v>42140</v>
      </c>
      <c r="C389" t="s">
        <v>42231</v>
      </c>
    </row>
    <row r="390" spans="1:3" hidden="1" x14ac:dyDescent="0.25">
      <c r="A390">
        <v>1</v>
      </c>
      <c r="B390" t="s">
        <v>41644</v>
      </c>
      <c r="C390" t="s">
        <v>42232</v>
      </c>
    </row>
    <row r="391" spans="1:3" hidden="1" x14ac:dyDescent="0.25">
      <c r="A391">
        <v>1</v>
      </c>
      <c r="B391" t="s">
        <v>41646</v>
      </c>
      <c r="C391" t="s">
        <v>42233</v>
      </c>
    </row>
    <row r="392" spans="1:3" hidden="1" x14ac:dyDescent="0.25">
      <c r="A392">
        <v>1</v>
      </c>
      <c r="B392" t="s">
        <v>41645</v>
      </c>
      <c r="C392" t="s">
        <v>42234</v>
      </c>
    </row>
    <row r="393" spans="1:3" hidden="1" x14ac:dyDescent="0.25">
      <c r="A393">
        <v>1</v>
      </c>
      <c r="B393" t="s">
        <v>10523</v>
      </c>
      <c r="C393" t="s">
        <v>12545</v>
      </c>
    </row>
    <row r="394" spans="1:3" hidden="1" x14ac:dyDescent="0.25">
      <c r="A394">
        <v>1</v>
      </c>
      <c r="B394" t="s">
        <v>12546</v>
      </c>
      <c r="C394" t="s">
        <v>12547</v>
      </c>
    </row>
    <row r="395" spans="1:3" hidden="1" x14ac:dyDescent="0.25">
      <c r="A395">
        <v>1</v>
      </c>
      <c r="B395" t="s">
        <v>12548</v>
      </c>
      <c r="C395" t="s">
        <v>12547</v>
      </c>
    </row>
    <row r="396" spans="1:3" hidden="1" x14ac:dyDescent="0.25">
      <c r="A396">
        <v>1</v>
      </c>
      <c r="B396" t="s">
        <v>12549</v>
      </c>
      <c r="C396" t="s">
        <v>12547</v>
      </c>
    </row>
    <row r="397" spans="1:3" hidden="1" x14ac:dyDescent="0.25">
      <c r="A397">
        <v>1</v>
      </c>
      <c r="B397" t="s">
        <v>12550</v>
      </c>
      <c r="C397" t="s">
        <v>12445</v>
      </c>
    </row>
    <row r="398" spans="1:3" hidden="1" x14ac:dyDescent="0.25">
      <c r="A398">
        <v>1</v>
      </c>
      <c r="B398" t="s">
        <v>15408</v>
      </c>
      <c r="C398" t="s">
        <v>15560</v>
      </c>
    </row>
    <row r="399" spans="1:3" hidden="1" x14ac:dyDescent="0.25">
      <c r="A399">
        <v>1</v>
      </c>
      <c r="B399" t="s">
        <v>15391</v>
      </c>
      <c r="C399" t="s">
        <v>15512</v>
      </c>
    </row>
    <row r="400" spans="1:3" hidden="1" x14ac:dyDescent="0.25">
      <c r="A400">
        <v>1</v>
      </c>
      <c r="B400" t="s">
        <v>15393</v>
      </c>
      <c r="C400" t="s">
        <v>15512</v>
      </c>
    </row>
    <row r="401" spans="1:3" hidden="1" x14ac:dyDescent="0.25">
      <c r="A401">
        <v>1</v>
      </c>
      <c r="B401" t="s">
        <v>1388</v>
      </c>
      <c r="C401" t="s">
        <v>1389</v>
      </c>
    </row>
    <row r="402" spans="1:3" hidden="1" x14ac:dyDescent="0.25">
      <c r="A402">
        <v>1</v>
      </c>
      <c r="B402" t="s">
        <v>15395</v>
      </c>
      <c r="C402" t="s">
        <v>15512</v>
      </c>
    </row>
    <row r="403" spans="1:3" hidden="1" x14ac:dyDescent="0.25">
      <c r="A403">
        <v>1</v>
      </c>
      <c r="B403" t="s">
        <v>15396</v>
      </c>
      <c r="C403" t="s">
        <v>15512</v>
      </c>
    </row>
    <row r="404" spans="1:3" hidden="1" x14ac:dyDescent="0.25">
      <c r="A404">
        <v>1</v>
      </c>
      <c r="B404" t="s">
        <v>15399</v>
      </c>
      <c r="C404" t="s">
        <v>15512</v>
      </c>
    </row>
    <row r="405" spans="1:3" hidden="1" x14ac:dyDescent="0.25">
      <c r="A405">
        <v>1</v>
      </c>
      <c r="B405" t="s">
        <v>15400</v>
      </c>
      <c r="C405" t="s">
        <v>15512</v>
      </c>
    </row>
    <row r="406" spans="1:3" hidden="1" x14ac:dyDescent="0.25">
      <c r="A406">
        <v>1</v>
      </c>
      <c r="B406" t="s">
        <v>15401</v>
      </c>
      <c r="C406" t="s">
        <v>15512</v>
      </c>
    </row>
    <row r="407" spans="1:3" hidden="1" x14ac:dyDescent="0.25">
      <c r="A407">
        <v>1</v>
      </c>
      <c r="B407" t="s">
        <v>15402</v>
      </c>
      <c r="C407" t="s">
        <v>15512</v>
      </c>
    </row>
    <row r="408" spans="1:3" hidden="1" x14ac:dyDescent="0.25">
      <c r="A408">
        <v>1</v>
      </c>
      <c r="B408" t="s">
        <v>15403</v>
      </c>
      <c r="C408" t="s">
        <v>15512</v>
      </c>
    </row>
    <row r="409" spans="1:3" hidden="1" x14ac:dyDescent="0.25">
      <c r="A409">
        <v>1</v>
      </c>
      <c r="B409" t="s">
        <v>15404</v>
      </c>
      <c r="C409" t="s">
        <v>15512</v>
      </c>
    </row>
    <row r="410" spans="1:3" hidden="1" x14ac:dyDescent="0.25">
      <c r="A410">
        <v>1</v>
      </c>
      <c r="B410" t="s">
        <v>15405</v>
      </c>
      <c r="C410" t="s">
        <v>15512</v>
      </c>
    </row>
    <row r="411" spans="1:3" hidden="1" x14ac:dyDescent="0.25">
      <c r="A411">
        <v>1</v>
      </c>
      <c r="B411" t="s">
        <v>4230</v>
      </c>
      <c r="C411" t="s">
        <v>4231</v>
      </c>
    </row>
    <row r="412" spans="1:3" hidden="1" x14ac:dyDescent="0.25">
      <c r="A412">
        <v>1</v>
      </c>
      <c r="B412" t="s">
        <v>4232</v>
      </c>
      <c r="C412" t="s">
        <v>4231</v>
      </c>
    </row>
    <row r="413" spans="1:3" hidden="1" x14ac:dyDescent="0.25">
      <c r="A413">
        <v>1</v>
      </c>
      <c r="B413" t="s">
        <v>12551</v>
      </c>
      <c r="C413" t="s">
        <v>12552</v>
      </c>
    </row>
    <row r="414" spans="1:3" hidden="1" x14ac:dyDescent="0.25">
      <c r="A414">
        <v>1</v>
      </c>
      <c r="B414" t="s">
        <v>42235</v>
      </c>
      <c r="C414" t="s">
        <v>42172</v>
      </c>
    </row>
    <row r="415" spans="1:3" hidden="1" x14ac:dyDescent="0.25">
      <c r="A415">
        <v>1</v>
      </c>
      <c r="B415" t="s">
        <v>42236</v>
      </c>
      <c r="C415" t="s">
        <v>42139</v>
      </c>
    </row>
    <row r="416" spans="1:3" hidden="1" x14ac:dyDescent="0.25">
      <c r="A416">
        <v>1</v>
      </c>
      <c r="B416" t="s">
        <v>42237</v>
      </c>
      <c r="C416" t="s">
        <v>15557</v>
      </c>
    </row>
    <row r="417" spans="1:3" hidden="1" x14ac:dyDescent="0.25">
      <c r="A417">
        <v>1</v>
      </c>
      <c r="B417" t="s">
        <v>42238</v>
      </c>
      <c r="C417" t="s">
        <v>15554</v>
      </c>
    </row>
    <row r="418" spans="1:3" hidden="1" x14ac:dyDescent="0.25">
      <c r="A418">
        <v>1</v>
      </c>
      <c r="B418" t="s">
        <v>42239</v>
      </c>
      <c r="C418" t="s">
        <v>15557</v>
      </c>
    </row>
    <row r="419" spans="1:3" hidden="1" x14ac:dyDescent="0.25">
      <c r="A419">
        <v>1</v>
      </c>
      <c r="B419" t="s">
        <v>42240</v>
      </c>
      <c r="C419" t="s">
        <v>15554</v>
      </c>
    </row>
    <row r="420" spans="1:3" hidden="1" x14ac:dyDescent="0.25">
      <c r="A420">
        <v>1</v>
      </c>
      <c r="B420" t="s">
        <v>42241</v>
      </c>
      <c r="C420" t="s">
        <v>15557</v>
      </c>
    </row>
    <row r="421" spans="1:3" hidden="1" x14ac:dyDescent="0.25">
      <c r="A421">
        <v>1</v>
      </c>
      <c r="B421" t="s">
        <v>42242</v>
      </c>
      <c r="C421" t="s">
        <v>42139</v>
      </c>
    </row>
    <row r="422" spans="1:3" hidden="1" x14ac:dyDescent="0.25">
      <c r="A422">
        <v>1</v>
      </c>
      <c r="B422" t="s">
        <v>11526</v>
      </c>
      <c r="C422" t="s">
        <v>12553</v>
      </c>
    </row>
    <row r="423" spans="1:3" hidden="1" x14ac:dyDescent="0.25">
      <c r="A423">
        <v>1</v>
      </c>
      <c r="B423" t="s">
        <v>12434</v>
      </c>
      <c r="C423" t="s">
        <v>12554</v>
      </c>
    </row>
    <row r="424" spans="1:3" hidden="1" x14ac:dyDescent="0.25">
      <c r="A424">
        <v>1</v>
      </c>
      <c r="B424" t="s">
        <v>15463</v>
      </c>
      <c r="C424" t="s">
        <v>15561</v>
      </c>
    </row>
    <row r="425" spans="1:3" hidden="1" x14ac:dyDescent="0.25">
      <c r="A425">
        <v>1</v>
      </c>
      <c r="B425" t="s">
        <v>1390</v>
      </c>
      <c r="C425" t="s">
        <v>1391</v>
      </c>
    </row>
    <row r="426" spans="1:3" hidden="1" x14ac:dyDescent="0.25">
      <c r="A426">
        <v>1</v>
      </c>
      <c r="B426" t="s">
        <v>42243</v>
      </c>
      <c r="C426" t="s">
        <v>42185</v>
      </c>
    </row>
    <row r="427" spans="1:3" hidden="1" x14ac:dyDescent="0.25">
      <c r="A427">
        <v>1</v>
      </c>
      <c r="B427" t="s">
        <v>42244</v>
      </c>
      <c r="C427" t="s">
        <v>42185</v>
      </c>
    </row>
    <row r="428" spans="1:3" hidden="1" x14ac:dyDescent="0.25">
      <c r="A428">
        <v>1</v>
      </c>
      <c r="B428" t="s">
        <v>42245</v>
      </c>
      <c r="C428" t="s">
        <v>42185</v>
      </c>
    </row>
    <row r="429" spans="1:3" hidden="1" x14ac:dyDescent="0.25">
      <c r="A429">
        <v>1</v>
      </c>
      <c r="B429" t="s">
        <v>42130</v>
      </c>
      <c r="C429" t="s">
        <v>42192</v>
      </c>
    </row>
    <row r="430" spans="1:3" hidden="1" x14ac:dyDescent="0.25">
      <c r="A430">
        <v>1</v>
      </c>
      <c r="B430" t="s">
        <v>42246</v>
      </c>
      <c r="C430" t="s">
        <v>42193</v>
      </c>
    </row>
    <row r="431" spans="1:3" hidden="1" x14ac:dyDescent="0.25">
      <c r="A431">
        <v>1</v>
      </c>
      <c r="B431" t="s">
        <v>42247</v>
      </c>
      <c r="C431" t="s">
        <v>42248</v>
      </c>
    </row>
    <row r="432" spans="1:3" hidden="1" x14ac:dyDescent="0.25">
      <c r="A432">
        <v>1</v>
      </c>
      <c r="B432" t="s">
        <v>12065</v>
      </c>
      <c r="C432" t="s">
        <v>42201</v>
      </c>
    </row>
    <row r="433" spans="1:3" hidden="1" x14ac:dyDescent="0.25">
      <c r="A433">
        <v>1</v>
      </c>
      <c r="B433" t="s">
        <v>4524</v>
      </c>
      <c r="C433" t="s">
        <v>4525</v>
      </c>
    </row>
    <row r="434" spans="1:3" hidden="1" x14ac:dyDescent="0.25">
      <c r="A434">
        <v>1</v>
      </c>
      <c r="B434" t="s">
        <v>4526</v>
      </c>
      <c r="C434" t="s">
        <v>4527</v>
      </c>
    </row>
    <row r="435" spans="1:3" hidden="1" x14ac:dyDescent="0.25">
      <c r="A435">
        <v>1</v>
      </c>
      <c r="B435" t="s">
        <v>2130</v>
      </c>
      <c r="C435" t="s">
        <v>2127</v>
      </c>
    </row>
    <row r="436" spans="1:3" hidden="1" x14ac:dyDescent="0.25">
      <c r="A436">
        <v>1</v>
      </c>
      <c r="B436" t="s">
        <v>2246</v>
      </c>
      <c r="C436" t="s">
        <v>2247</v>
      </c>
    </row>
    <row r="437" spans="1:3" hidden="1" x14ac:dyDescent="0.25">
      <c r="A437">
        <v>1</v>
      </c>
      <c r="B437" t="s">
        <v>12555</v>
      </c>
      <c r="C437" t="s">
        <v>12556</v>
      </c>
    </row>
    <row r="438" spans="1:3" hidden="1" x14ac:dyDescent="0.25">
      <c r="A438">
        <v>1</v>
      </c>
      <c r="B438" t="s">
        <v>12415</v>
      </c>
      <c r="C438" t="s">
        <v>12557</v>
      </c>
    </row>
    <row r="439" spans="1:3" hidden="1" x14ac:dyDescent="0.25">
      <c r="A439">
        <v>1</v>
      </c>
      <c r="B439" t="s">
        <v>4774</v>
      </c>
      <c r="C439" t="s">
        <v>4775</v>
      </c>
    </row>
    <row r="440" spans="1:3" hidden="1" x14ac:dyDescent="0.25">
      <c r="A440">
        <v>1</v>
      </c>
      <c r="B440" t="s">
        <v>4776</v>
      </c>
      <c r="C440" t="s">
        <v>4775</v>
      </c>
    </row>
    <row r="441" spans="1:3" hidden="1" x14ac:dyDescent="0.25">
      <c r="A441">
        <v>1</v>
      </c>
      <c r="B441" t="s">
        <v>4777</v>
      </c>
      <c r="C441" t="s">
        <v>4775</v>
      </c>
    </row>
    <row r="442" spans="1:3" hidden="1" x14ac:dyDescent="0.25">
      <c r="A442">
        <v>1</v>
      </c>
      <c r="B442" t="s">
        <v>4778</v>
      </c>
      <c r="C442" t="s">
        <v>4779</v>
      </c>
    </row>
    <row r="443" spans="1:3" hidden="1" x14ac:dyDescent="0.25">
      <c r="A443">
        <v>1</v>
      </c>
      <c r="B443" t="s">
        <v>4780</v>
      </c>
      <c r="C443" t="s">
        <v>4779</v>
      </c>
    </row>
    <row r="444" spans="1:3" hidden="1" x14ac:dyDescent="0.25">
      <c r="A444">
        <v>1</v>
      </c>
      <c r="B444" t="s">
        <v>5438</v>
      </c>
      <c r="C444" t="s">
        <v>5439</v>
      </c>
    </row>
    <row r="445" spans="1:3" hidden="1" x14ac:dyDescent="0.25">
      <c r="A445">
        <v>1</v>
      </c>
      <c r="B445" t="s">
        <v>5585</v>
      </c>
      <c r="C445" t="s">
        <v>5586</v>
      </c>
    </row>
    <row r="446" spans="1:3" hidden="1" x14ac:dyDescent="0.25">
      <c r="A446">
        <v>1</v>
      </c>
      <c r="B446" t="s">
        <v>4157</v>
      </c>
      <c r="C446" t="s">
        <v>5787</v>
      </c>
    </row>
    <row r="447" spans="1:3" hidden="1" x14ac:dyDescent="0.25">
      <c r="A447">
        <v>1</v>
      </c>
      <c r="B447" t="s">
        <v>4158</v>
      </c>
      <c r="C447" t="s">
        <v>5787</v>
      </c>
    </row>
    <row r="448" spans="1:3" hidden="1" x14ac:dyDescent="0.25">
      <c r="A448">
        <v>1</v>
      </c>
      <c r="B448" t="s">
        <v>7395</v>
      </c>
      <c r="C448" t="s">
        <v>7389</v>
      </c>
    </row>
    <row r="449" spans="1:3" hidden="1" x14ac:dyDescent="0.25">
      <c r="A449">
        <v>1</v>
      </c>
      <c r="B449" t="s">
        <v>7862</v>
      </c>
      <c r="C449" t="s">
        <v>7863</v>
      </c>
    </row>
    <row r="450" spans="1:3" hidden="1" x14ac:dyDescent="0.25">
      <c r="A450">
        <v>1</v>
      </c>
      <c r="B450" t="s">
        <v>7864</v>
      </c>
      <c r="C450" t="s">
        <v>7865</v>
      </c>
    </row>
    <row r="451" spans="1:3" hidden="1" x14ac:dyDescent="0.25">
      <c r="A451">
        <v>1</v>
      </c>
      <c r="B451" t="s">
        <v>7866</v>
      </c>
      <c r="C451" t="s">
        <v>7867</v>
      </c>
    </row>
    <row r="452" spans="1:3" hidden="1" x14ac:dyDescent="0.25">
      <c r="A452">
        <v>1</v>
      </c>
      <c r="B452" t="s">
        <v>7868</v>
      </c>
      <c r="C452" t="s">
        <v>7867</v>
      </c>
    </row>
    <row r="453" spans="1:3" hidden="1" x14ac:dyDescent="0.25">
      <c r="A453">
        <v>1</v>
      </c>
      <c r="B453" t="s">
        <v>7975</v>
      </c>
      <c r="C453" t="s">
        <v>6555</v>
      </c>
    </row>
    <row r="454" spans="1:3" hidden="1" x14ac:dyDescent="0.25">
      <c r="A454">
        <v>1</v>
      </c>
      <c r="B454" t="s">
        <v>2292</v>
      </c>
      <c r="C454" t="s">
        <v>2293</v>
      </c>
    </row>
    <row r="455" spans="1:3" hidden="1" x14ac:dyDescent="0.25">
      <c r="A455">
        <v>1</v>
      </c>
      <c r="B455" t="s">
        <v>4781</v>
      </c>
      <c r="C455" t="s">
        <v>4782</v>
      </c>
    </row>
    <row r="456" spans="1:3" hidden="1" x14ac:dyDescent="0.25">
      <c r="A456">
        <v>1</v>
      </c>
      <c r="B456" t="s">
        <v>4783</v>
      </c>
      <c r="C456" t="s">
        <v>4782</v>
      </c>
    </row>
    <row r="457" spans="1:3" hidden="1" x14ac:dyDescent="0.25">
      <c r="A457">
        <v>1</v>
      </c>
      <c r="B457" t="s">
        <v>4784</v>
      </c>
      <c r="C457" t="s">
        <v>4782</v>
      </c>
    </row>
    <row r="458" spans="1:3" hidden="1" x14ac:dyDescent="0.25">
      <c r="A458">
        <v>1</v>
      </c>
      <c r="B458" t="s">
        <v>6193</v>
      </c>
      <c r="C458" t="s">
        <v>6191</v>
      </c>
    </row>
    <row r="459" spans="1:3" hidden="1" x14ac:dyDescent="0.25">
      <c r="A459">
        <v>1</v>
      </c>
      <c r="B459" t="s">
        <v>6294</v>
      </c>
      <c r="C459" t="s">
        <v>6625</v>
      </c>
    </row>
    <row r="460" spans="1:3" hidden="1" x14ac:dyDescent="0.25">
      <c r="A460">
        <v>1</v>
      </c>
      <c r="B460" t="s">
        <v>12417</v>
      </c>
      <c r="C460" t="s">
        <v>12558</v>
      </c>
    </row>
    <row r="461" spans="1:3" hidden="1" x14ac:dyDescent="0.25">
      <c r="A461">
        <v>1</v>
      </c>
      <c r="B461" t="s">
        <v>9544</v>
      </c>
      <c r="C461" t="s">
        <v>9545</v>
      </c>
    </row>
    <row r="462" spans="1:3" hidden="1" x14ac:dyDescent="0.25">
      <c r="A462">
        <v>1</v>
      </c>
      <c r="B462" t="s">
        <v>9546</v>
      </c>
      <c r="C462" t="s">
        <v>9545</v>
      </c>
    </row>
    <row r="463" spans="1:3" hidden="1" x14ac:dyDescent="0.25">
      <c r="A463">
        <v>1</v>
      </c>
      <c r="B463" t="s">
        <v>9547</v>
      </c>
      <c r="C463" t="s">
        <v>9545</v>
      </c>
    </row>
    <row r="464" spans="1:3" hidden="1" x14ac:dyDescent="0.25">
      <c r="A464">
        <v>1</v>
      </c>
      <c r="B464" t="s">
        <v>9548</v>
      </c>
      <c r="C464" t="s">
        <v>9545</v>
      </c>
    </row>
    <row r="465" spans="1:3" hidden="1" x14ac:dyDescent="0.25">
      <c r="A465">
        <v>1</v>
      </c>
      <c r="B465" t="s">
        <v>9549</v>
      </c>
      <c r="C465" t="s">
        <v>9545</v>
      </c>
    </row>
    <row r="466" spans="1:3" hidden="1" x14ac:dyDescent="0.25">
      <c r="A466">
        <v>1</v>
      </c>
      <c r="B466" t="s">
        <v>9550</v>
      </c>
      <c r="C466" t="s">
        <v>9551</v>
      </c>
    </row>
    <row r="467" spans="1:3" hidden="1" x14ac:dyDescent="0.25">
      <c r="A467">
        <v>1</v>
      </c>
      <c r="B467" t="s">
        <v>9465</v>
      </c>
      <c r="C467" t="s">
        <v>9552</v>
      </c>
    </row>
    <row r="468" spans="1:3" hidden="1" x14ac:dyDescent="0.25">
      <c r="A468">
        <v>1</v>
      </c>
      <c r="B468" t="s">
        <v>9553</v>
      </c>
      <c r="C468" t="s">
        <v>9554</v>
      </c>
    </row>
    <row r="469" spans="1:3" hidden="1" x14ac:dyDescent="0.25">
      <c r="A469">
        <v>1</v>
      </c>
      <c r="B469" t="s">
        <v>12419</v>
      </c>
      <c r="C469" t="s">
        <v>12558</v>
      </c>
    </row>
    <row r="470" spans="1:3" hidden="1" x14ac:dyDescent="0.25">
      <c r="A470">
        <v>1</v>
      </c>
      <c r="B470" t="s">
        <v>12559</v>
      </c>
      <c r="C470" t="s">
        <v>12560</v>
      </c>
    </row>
    <row r="471" spans="1:3" hidden="1" x14ac:dyDescent="0.25">
      <c r="A471">
        <v>1</v>
      </c>
      <c r="B471" t="s">
        <v>10665</v>
      </c>
      <c r="C471" t="s">
        <v>12561</v>
      </c>
    </row>
    <row r="472" spans="1:3" hidden="1" x14ac:dyDescent="0.25">
      <c r="A472">
        <v>1</v>
      </c>
      <c r="B472" t="s">
        <v>12562</v>
      </c>
      <c r="C472" t="s">
        <v>12563</v>
      </c>
    </row>
    <row r="473" spans="1:3" hidden="1" x14ac:dyDescent="0.25">
      <c r="A473">
        <v>1</v>
      </c>
      <c r="B473" t="s">
        <v>6013</v>
      </c>
      <c r="C473" t="s">
        <v>6014</v>
      </c>
    </row>
    <row r="474" spans="1:3" hidden="1" x14ac:dyDescent="0.25">
      <c r="A474">
        <v>1</v>
      </c>
      <c r="B474" t="s">
        <v>6015</v>
      </c>
      <c r="C474" t="s">
        <v>6014</v>
      </c>
    </row>
    <row r="475" spans="1:3" hidden="1" x14ac:dyDescent="0.25">
      <c r="A475">
        <v>1</v>
      </c>
      <c r="B475" t="s">
        <v>9469</v>
      </c>
      <c r="C475" t="s">
        <v>9500</v>
      </c>
    </row>
    <row r="476" spans="1:3" hidden="1" x14ac:dyDescent="0.25">
      <c r="A476">
        <v>1</v>
      </c>
      <c r="B476" t="s">
        <v>9087</v>
      </c>
      <c r="C476" t="s">
        <v>6141</v>
      </c>
    </row>
    <row r="477" spans="1:3" hidden="1" x14ac:dyDescent="0.25">
      <c r="A477">
        <v>1</v>
      </c>
      <c r="B477" t="s">
        <v>9448</v>
      </c>
      <c r="C477" t="s">
        <v>9505</v>
      </c>
    </row>
    <row r="478" spans="1:3" hidden="1" x14ac:dyDescent="0.25">
      <c r="A478">
        <v>1</v>
      </c>
      <c r="B478" t="s">
        <v>9449</v>
      </c>
      <c r="C478" t="s">
        <v>9505</v>
      </c>
    </row>
    <row r="479" spans="1:3" hidden="1" x14ac:dyDescent="0.25">
      <c r="A479">
        <v>1</v>
      </c>
      <c r="B479" t="s">
        <v>8301</v>
      </c>
      <c r="C479" t="s">
        <v>9506</v>
      </c>
    </row>
    <row r="480" spans="1:3" hidden="1" x14ac:dyDescent="0.25">
      <c r="A480">
        <v>1</v>
      </c>
      <c r="B480" t="s">
        <v>12564</v>
      </c>
      <c r="C480" t="s">
        <v>12461</v>
      </c>
    </row>
    <row r="481" spans="1:3" hidden="1" x14ac:dyDescent="0.25">
      <c r="A481">
        <v>1</v>
      </c>
      <c r="B481" t="s">
        <v>12565</v>
      </c>
      <c r="C481" t="s">
        <v>12461</v>
      </c>
    </row>
    <row r="482" spans="1:3" hidden="1" x14ac:dyDescent="0.25">
      <c r="A482">
        <v>1</v>
      </c>
      <c r="B482" t="s">
        <v>4347</v>
      </c>
      <c r="C482" t="s">
        <v>4348</v>
      </c>
    </row>
    <row r="483" spans="1:3" hidden="1" x14ac:dyDescent="0.25">
      <c r="A483">
        <v>1</v>
      </c>
      <c r="B483" t="s">
        <v>7930</v>
      </c>
      <c r="C483" t="s">
        <v>7931</v>
      </c>
    </row>
    <row r="484" spans="1:3" hidden="1" x14ac:dyDescent="0.25">
      <c r="A484">
        <v>1</v>
      </c>
      <c r="B484" t="s">
        <v>9443</v>
      </c>
      <c r="C484" t="s">
        <v>12441</v>
      </c>
    </row>
    <row r="485" spans="1:3" hidden="1" x14ac:dyDescent="0.25">
      <c r="A485">
        <v>1</v>
      </c>
      <c r="B485" t="s">
        <v>8439</v>
      </c>
      <c r="C485" t="s">
        <v>9555</v>
      </c>
    </row>
    <row r="486" spans="1:3" hidden="1" x14ac:dyDescent="0.25">
      <c r="A486">
        <v>1</v>
      </c>
      <c r="B486" t="s">
        <v>9556</v>
      </c>
      <c r="C486" t="s">
        <v>12442</v>
      </c>
    </row>
    <row r="487" spans="1:3" hidden="1" x14ac:dyDescent="0.25">
      <c r="A487">
        <v>1</v>
      </c>
      <c r="B487" t="s">
        <v>9557</v>
      </c>
      <c r="C487" t="s">
        <v>9558</v>
      </c>
    </row>
    <row r="488" spans="1:3" hidden="1" x14ac:dyDescent="0.25">
      <c r="A488">
        <v>1</v>
      </c>
      <c r="B488" t="s">
        <v>9239</v>
      </c>
      <c r="C488" t="s">
        <v>9519</v>
      </c>
    </row>
    <row r="489" spans="1:3" hidden="1" x14ac:dyDescent="0.25">
      <c r="A489">
        <v>1</v>
      </c>
      <c r="B489" t="s">
        <v>9240</v>
      </c>
      <c r="C489" t="s">
        <v>9559</v>
      </c>
    </row>
    <row r="490" spans="1:3" hidden="1" x14ac:dyDescent="0.25">
      <c r="A490">
        <v>1</v>
      </c>
      <c r="B490" t="s">
        <v>9442</v>
      </c>
      <c r="C490" t="s">
        <v>9522</v>
      </c>
    </row>
    <row r="491" spans="1:3" hidden="1" x14ac:dyDescent="0.25">
      <c r="A491">
        <v>1</v>
      </c>
      <c r="B491" t="s">
        <v>9474</v>
      </c>
      <c r="C491" t="s">
        <v>9523</v>
      </c>
    </row>
    <row r="492" spans="1:3" hidden="1" x14ac:dyDescent="0.25">
      <c r="A492">
        <v>1</v>
      </c>
      <c r="B492" t="s">
        <v>9560</v>
      </c>
      <c r="C492" t="s">
        <v>9528</v>
      </c>
    </row>
    <row r="493" spans="1:3" hidden="1" x14ac:dyDescent="0.25">
      <c r="A493">
        <v>1</v>
      </c>
      <c r="B493" t="s">
        <v>9561</v>
      </c>
      <c r="C493" t="s">
        <v>9528</v>
      </c>
    </row>
    <row r="494" spans="1:3" hidden="1" x14ac:dyDescent="0.25">
      <c r="A494">
        <v>1</v>
      </c>
      <c r="B494" t="s">
        <v>9563</v>
      </c>
      <c r="C494" t="s">
        <v>9564</v>
      </c>
    </row>
    <row r="495" spans="1:3" hidden="1" x14ac:dyDescent="0.25">
      <c r="A495">
        <v>1</v>
      </c>
      <c r="B495" t="s">
        <v>9565</v>
      </c>
      <c r="C495" t="s">
        <v>9564</v>
      </c>
    </row>
    <row r="496" spans="1:3" hidden="1" x14ac:dyDescent="0.25">
      <c r="A496">
        <v>1</v>
      </c>
      <c r="B496" t="s">
        <v>9566</v>
      </c>
      <c r="C496" t="s">
        <v>9564</v>
      </c>
    </row>
    <row r="497" spans="1:3" hidden="1" x14ac:dyDescent="0.25">
      <c r="A497">
        <v>1</v>
      </c>
      <c r="B497" t="s">
        <v>9567</v>
      </c>
      <c r="C497" t="s">
        <v>9535</v>
      </c>
    </row>
    <row r="498" spans="1:3" hidden="1" x14ac:dyDescent="0.25">
      <c r="A498">
        <v>1</v>
      </c>
      <c r="B498" t="s">
        <v>9568</v>
      </c>
      <c r="C498" t="s">
        <v>9535</v>
      </c>
    </row>
    <row r="499" spans="1:3" hidden="1" x14ac:dyDescent="0.25">
      <c r="A499">
        <v>1</v>
      </c>
      <c r="B499" t="s">
        <v>9569</v>
      </c>
      <c r="C499" t="s">
        <v>9535</v>
      </c>
    </row>
    <row r="500" spans="1:3" hidden="1" x14ac:dyDescent="0.25">
      <c r="A500">
        <v>1</v>
      </c>
      <c r="B500" t="s">
        <v>9570</v>
      </c>
      <c r="C500" t="s">
        <v>9535</v>
      </c>
    </row>
    <row r="501" spans="1:3" hidden="1" x14ac:dyDescent="0.25">
      <c r="A501">
        <v>1</v>
      </c>
      <c r="B501" t="s">
        <v>9571</v>
      </c>
      <c r="C501" t="s">
        <v>9535</v>
      </c>
    </row>
    <row r="502" spans="1:3" hidden="1" x14ac:dyDescent="0.25">
      <c r="A502">
        <v>1</v>
      </c>
      <c r="B502" t="s">
        <v>9572</v>
      </c>
      <c r="C502" t="s">
        <v>9535</v>
      </c>
    </row>
    <row r="503" spans="1:3" hidden="1" x14ac:dyDescent="0.25">
      <c r="A503">
        <v>1</v>
      </c>
      <c r="B503" t="s">
        <v>9573</v>
      </c>
      <c r="C503" t="s">
        <v>9535</v>
      </c>
    </row>
    <row r="504" spans="1:3" hidden="1" x14ac:dyDescent="0.25">
      <c r="A504">
        <v>1</v>
      </c>
      <c r="B504" t="s">
        <v>9574</v>
      </c>
      <c r="C504" t="s">
        <v>9535</v>
      </c>
    </row>
    <row r="505" spans="1:3" hidden="1" x14ac:dyDescent="0.25">
      <c r="A505">
        <v>1</v>
      </c>
      <c r="B505" t="s">
        <v>9575</v>
      </c>
      <c r="C505" t="s">
        <v>9535</v>
      </c>
    </row>
    <row r="506" spans="1:3" hidden="1" x14ac:dyDescent="0.25">
      <c r="A506">
        <v>1</v>
      </c>
      <c r="B506" t="s">
        <v>9576</v>
      </c>
      <c r="C506" t="s">
        <v>9535</v>
      </c>
    </row>
    <row r="507" spans="1:3" hidden="1" x14ac:dyDescent="0.25">
      <c r="A507">
        <v>1</v>
      </c>
      <c r="B507" t="s">
        <v>9577</v>
      </c>
      <c r="C507" t="s">
        <v>9535</v>
      </c>
    </row>
    <row r="508" spans="1:3" hidden="1" x14ac:dyDescent="0.25">
      <c r="A508">
        <v>1</v>
      </c>
      <c r="B508" t="s">
        <v>9578</v>
      </c>
      <c r="C508" t="s">
        <v>9535</v>
      </c>
    </row>
    <row r="509" spans="1:3" hidden="1" x14ac:dyDescent="0.25">
      <c r="A509">
        <v>1</v>
      </c>
      <c r="B509" t="s">
        <v>9579</v>
      </c>
      <c r="C509" t="s">
        <v>9535</v>
      </c>
    </row>
    <row r="510" spans="1:3" hidden="1" x14ac:dyDescent="0.25">
      <c r="A510">
        <v>1</v>
      </c>
      <c r="B510" t="s">
        <v>9580</v>
      </c>
      <c r="C510" t="s">
        <v>9535</v>
      </c>
    </row>
    <row r="511" spans="1:3" hidden="1" x14ac:dyDescent="0.25">
      <c r="A511">
        <v>1</v>
      </c>
      <c r="B511" t="s">
        <v>9581</v>
      </c>
      <c r="C511" t="s">
        <v>9535</v>
      </c>
    </row>
    <row r="512" spans="1:3" hidden="1" x14ac:dyDescent="0.25">
      <c r="A512">
        <v>1</v>
      </c>
      <c r="B512" t="s">
        <v>9582</v>
      </c>
      <c r="C512" t="s">
        <v>9535</v>
      </c>
    </row>
    <row r="513" spans="1:3" hidden="1" x14ac:dyDescent="0.25">
      <c r="A513">
        <v>1</v>
      </c>
      <c r="B513" t="s">
        <v>1928</v>
      </c>
      <c r="C513" t="s">
        <v>1929</v>
      </c>
    </row>
    <row r="514" spans="1:3" hidden="1" x14ac:dyDescent="0.25">
      <c r="A514">
        <v>1</v>
      </c>
      <c r="B514" t="s">
        <v>9583</v>
      </c>
      <c r="C514" t="s">
        <v>9535</v>
      </c>
    </row>
    <row r="515" spans="1:3" hidden="1" x14ac:dyDescent="0.25">
      <c r="A515">
        <v>1</v>
      </c>
      <c r="B515" t="s">
        <v>9584</v>
      </c>
      <c r="C515" t="s">
        <v>9535</v>
      </c>
    </row>
    <row r="516" spans="1:3" hidden="1" x14ac:dyDescent="0.25">
      <c r="A516">
        <v>1</v>
      </c>
      <c r="B516" t="s">
        <v>9585</v>
      </c>
      <c r="C516" t="s">
        <v>9535</v>
      </c>
    </row>
    <row r="517" spans="1:3" hidden="1" x14ac:dyDescent="0.25">
      <c r="A517">
        <v>1</v>
      </c>
      <c r="B517" t="s">
        <v>9586</v>
      </c>
      <c r="C517" t="s">
        <v>9535</v>
      </c>
    </row>
    <row r="518" spans="1:3" hidden="1" x14ac:dyDescent="0.25">
      <c r="A518">
        <v>1</v>
      </c>
      <c r="B518" t="s">
        <v>9587</v>
      </c>
      <c r="C518" t="s">
        <v>9535</v>
      </c>
    </row>
    <row r="519" spans="1:3" hidden="1" x14ac:dyDescent="0.25">
      <c r="A519">
        <v>1</v>
      </c>
      <c r="B519" t="s">
        <v>9588</v>
      </c>
      <c r="C519" t="s">
        <v>9535</v>
      </c>
    </row>
    <row r="520" spans="1:3" hidden="1" x14ac:dyDescent="0.25">
      <c r="A520">
        <v>1</v>
      </c>
      <c r="B520" t="s">
        <v>9589</v>
      </c>
      <c r="C520" t="s">
        <v>9590</v>
      </c>
    </row>
    <row r="521" spans="1:3" hidden="1" x14ac:dyDescent="0.25">
      <c r="A521">
        <v>1</v>
      </c>
      <c r="B521" t="s">
        <v>8137</v>
      </c>
      <c r="C521" t="s">
        <v>9537</v>
      </c>
    </row>
    <row r="522" spans="1:3" hidden="1" x14ac:dyDescent="0.25">
      <c r="A522">
        <v>1</v>
      </c>
      <c r="B522" t="s">
        <v>9591</v>
      </c>
      <c r="C522" t="s">
        <v>9592</v>
      </c>
    </row>
    <row r="523" spans="1:3" hidden="1" x14ac:dyDescent="0.25">
      <c r="A523">
        <v>1</v>
      </c>
      <c r="B523" t="s">
        <v>5396</v>
      </c>
      <c r="C523" t="s">
        <v>5397</v>
      </c>
    </row>
    <row r="524" spans="1:3" hidden="1" x14ac:dyDescent="0.25">
      <c r="A524">
        <v>1</v>
      </c>
      <c r="B524" t="s">
        <v>7869</v>
      </c>
      <c r="C524" t="s">
        <v>7870</v>
      </c>
    </row>
    <row r="525" spans="1:3" hidden="1" x14ac:dyDescent="0.25">
      <c r="A525">
        <v>1</v>
      </c>
      <c r="B525" t="s">
        <v>15423</v>
      </c>
      <c r="C525" t="s">
        <v>15562</v>
      </c>
    </row>
    <row r="526" spans="1:3" hidden="1" x14ac:dyDescent="0.25">
      <c r="A526">
        <v>1</v>
      </c>
      <c r="B526" t="s">
        <v>9593</v>
      </c>
      <c r="C526" t="s">
        <v>9535</v>
      </c>
    </row>
    <row r="527" spans="1:3" hidden="1" x14ac:dyDescent="0.25">
      <c r="A527">
        <v>1</v>
      </c>
      <c r="B527" t="s">
        <v>9594</v>
      </c>
      <c r="C527" t="s">
        <v>9535</v>
      </c>
    </row>
    <row r="528" spans="1:3" hidden="1" x14ac:dyDescent="0.25">
      <c r="A528">
        <v>1</v>
      </c>
      <c r="B528" t="s">
        <v>9595</v>
      </c>
      <c r="C528" t="s">
        <v>9535</v>
      </c>
    </row>
    <row r="529" spans="1:3" hidden="1" x14ac:dyDescent="0.25">
      <c r="A529">
        <v>1</v>
      </c>
      <c r="B529" t="s">
        <v>9596</v>
      </c>
      <c r="C529" t="s">
        <v>9597</v>
      </c>
    </row>
    <row r="530" spans="1:3" hidden="1" x14ac:dyDescent="0.25">
      <c r="A530">
        <v>1</v>
      </c>
      <c r="B530" t="s">
        <v>12566</v>
      </c>
      <c r="C530" t="s">
        <v>12567</v>
      </c>
    </row>
    <row r="531" spans="1:3" hidden="1" x14ac:dyDescent="0.25">
      <c r="A531">
        <v>1</v>
      </c>
      <c r="B531" t="s">
        <v>4024</v>
      </c>
      <c r="C531" t="s">
        <v>12441</v>
      </c>
    </row>
    <row r="532" spans="1:3" hidden="1" x14ac:dyDescent="0.25">
      <c r="A532">
        <v>1</v>
      </c>
      <c r="B532" t="s">
        <v>4025</v>
      </c>
      <c r="C532" t="s">
        <v>12441</v>
      </c>
    </row>
    <row r="533" spans="1:3" hidden="1" x14ac:dyDescent="0.25">
      <c r="A533">
        <v>1</v>
      </c>
      <c r="B533" t="s">
        <v>4164</v>
      </c>
      <c r="C533" t="s">
        <v>12441</v>
      </c>
    </row>
    <row r="534" spans="1:3" hidden="1" x14ac:dyDescent="0.25">
      <c r="A534">
        <v>1</v>
      </c>
      <c r="B534" t="s">
        <v>4165</v>
      </c>
      <c r="C534" t="s">
        <v>12441</v>
      </c>
    </row>
    <row r="535" spans="1:3" hidden="1" x14ac:dyDescent="0.25">
      <c r="A535">
        <v>1</v>
      </c>
      <c r="B535" t="s">
        <v>4166</v>
      </c>
      <c r="C535" t="s">
        <v>12441</v>
      </c>
    </row>
    <row r="536" spans="1:3" hidden="1" x14ac:dyDescent="0.25">
      <c r="A536">
        <v>1</v>
      </c>
      <c r="B536" t="s">
        <v>12568</v>
      </c>
      <c r="C536" t="s">
        <v>12493</v>
      </c>
    </row>
    <row r="537" spans="1:3" hidden="1" x14ac:dyDescent="0.25">
      <c r="A537">
        <v>1</v>
      </c>
      <c r="B537" t="s">
        <v>12569</v>
      </c>
      <c r="C537" t="s">
        <v>12570</v>
      </c>
    </row>
    <row r="538" spans="1:3" hidden="1" x14ac:dyDescent="0.25">
      <c r="A538">
        <v>1</v>
      </c>
      <c r="B538" t="s">
        <v>12571</v>
      </c>
      <c r="C538" t="s">
        <v>12572</v>
      </c>
    </row>
    <row r="539" spans="1:3" hidden="1" x14ac:dyDescent="0.25">
      <c r="A539">
        <v>1</v>
      </c>
      <c r="B539" t="s">
        <v>12573</v>
      </c>
      <c r="C539" t="s">
        <v>12572</v>
      </c>
    </row>
    <row r="540" spans="1:3" hidden="1" x14ac:dyDescent="0.25">
      <c r="A540">
        <v>1</v>
      </c>
      <c r="B540" t="s">
        <v>15563</v>
      </c>
      <c r="C540" t="s">
        <v>15480</v>
      </c>
    </row>
    <row r="541" spans="1:3" hidden="1" x14ac:dyDescent="0.25">
      <c r="A541">
        <v>1</v>
      </c>
      <c r="B541" t="s">
        <v>15564</v>
      </c>
      <c r="C541" t="s">
        <v>15480</v>
      </c>
    </row>
    <row r="542" spans="1:3" hidden="1" x14ac:dyDescent="0.25">
      <c r="A542">
        <v>1</v>
      </c>
      <c r="B542" t="s">
        <v>15565</v>
      </c>
      <c r="C542" t="s">
        <v>15480</v>
      </c>
    </row>
    <row r="543" spans="1:3" hidden="1" x14ac:dyDescent="0.25">
      <c r="A543">
        <v>1</v>
      </c>
      <c r="B543" t="s">
        <v>15566</v>
      </c>
      <c r="C543" t="s">
        <v>15485</v>
      </c>
    </row>
    <row r="544" spans="1:3" hidden="1" x14ac:dyDescent="0.25">
      <c r="A544">
        <v>1</v>
      </c>
      <c r="B544" t="s">
        <v>15567</v>
      </c>
      <c r="C544" t="s">
        <v>15485</v>
      </c>
    </row>
    <row r="545" spans="1:3" hidden="1" x14ac:dyDescent="0.25">
      <c r="A545">
        <v>1</v>
      </c>
      <c r="B545" t="s">
        <v>15568</v>
      </c>
      <c r="C545" t="s">
        <v>15485</v>
      </c>
    </row>
    <row r="546" spans="1:3" hidden="1" x14ac:dyDescent="0.25">
      <c r="A546">
        <v>1</v>
      </c>
      <c r="B546" t="s">
        <v>15569</v>
      </c>
      <c r="C546" t="s">
        <v>15485</v>
      </c>
    </row>
    <row r="547" spans="1:3" hidden="1" x14ac:dyDescent="0.25">
      <c r="A547">
        <v>1</v>
      </c>
      <c r="B547" t="s">
        <v>15570</v>
      </c>
      <c r="C547" t="s">
        <v>15485</v>
      </c>
    </row>
    <row r="548" spans="1:3" hidden="1" x14ac:dyDescent="0.25">
      <c r="A548">
        <v>1</v>
      </c>
      <c r="B548" t="s">
        <v>15571</v>
      </c>
      <c r="C548" t="s">
        <v>15485</v>
      </c>
    </row>
    <row r="549" spans="1:3" hidden="1" x14ac:dyDescent="0.25">
      <c r="A549">
        <v>1</v>
      </c>
      <c r="B549" t="s">
        <v>15572</v>
      </c>
      <c r="C549" t="s">
        <v>15485</v>
      </c>
    </row>
    <row r="550" spans="1:3" hidden="1" x14ac:dyDescent="0.25">
      <c r="A550">
        <v>1</v>
      </c>
      <c r="B550" t="s">
        <v>15466</v>
      </c>
      <c r="C550" t="s">
        <v>15485</v>
      </c>
    </row>
    <row r="551" spans="1:3" hidden="1" x14ac:dyDescent="0.25">
      <c r="A551">
        <v>1</v>
      </c>
      <c r="B551" t="s">
        <v>15468</v>
      </c>
      <c r="C551" t="s">
        <v>15485</v>
      </c>
    </row>
    <row r="552" spans="1:3" hidden="1" x14ac:dyDescent="0.25">
      <c r="A552">
        <v>1</v>
      </c>
      <c r="B552" t="s">
        <v>15573</v>
      </c>
      <c r="C552" t="s">
        <v>15574</v>
      </c>
    </row>
    <row r="553" spans="1:3" hidden="1" x14ac:dyDescent="0.25">
      <c r="A553">
        <v>1</v>
      </c>
      <c r="B553" t="s">
        <v>15575</v>
      </c>
      <c r="C553" t="s">
        <v>15576</v>
      </c>
    </row>
    <row r="554" spans="1:3" hidden="1" x14ac:dyDescent="0.25">
      <c r="A554">
        <v>1</v>
      </c>
      <c r="B554" t="s">
        <v>15577</v>
      </c>
      <c r="C554" t="s">
        <v>15578</v>
      </c>
    </row>
    <row r="555" spans="1:3" hidden="1" x14ac:dyDescent="0.25">
      <c r="A555">
        <v>1</v>
      </c>
      <c r="B555" t="s">
        <v>15579</v>
      </c>
      <c r="C555" t="s">
        <v>15578</v>
      </c>
    </row>
    <row r="556" spans="1:3" hidden="1" x14ac:dyDescent="0.25">
      <c r="A556">
        <v>1</v>
      </c>
      <c r="B556" t="s">
        <v>2117</v>
      </c>
      <c r="C556" t="s">
        <v>2118</v>
      </c>
    </row>
    <row r="557" spans="1:3" hidden="1" x14ac:dyDescent="0.25">
      <c r="A557">
        <v>1</v>
      </c>
      <c r="B557" t="s">
        <v>5266</v>
      </c>
      <c r="C557" t="s">
        <v>5398</v>
      </c>
    </row>
    <row r="558" spans="1:3" hidden="1" x14ac:dyDescent="0.25">
      <c r="A558">
        <v>1</v>
      </c>
      <c r="B558" t="s">
        <v>7217</v>
      </c>
      <c r="C558" t="s">
        <v>7251</v>
      </c>
    </row>
    <row r="559" spans="1:3" hidden="1" x14ac:dyDescent="0.25">
      <c r="A559">
        <v>1</v>
      </c>
      <c r="B559" t="s">
        <v>7871</v>
      </c>
      <c r="C559" t="s">
        <v>7867</v>
      </c>
    </row>
    <row r="560" spans="1:3" hidden="1" x14ac:dyDescent="0.25">
      <c r="A560">
        <v>1</v>
      </c>
      <c r="B560" t="s">
        <v>12049</v>
      </c>
      <c r="C560" t="s">
        <v>12561</v>
      </c>
    </row>
    <row r="561" spans="1:3" hidden="1" x14ac:dyDescent="0.25">
      <c r="A561">
        <v>1</v>
      </c>
      <c r="B561" t="s">
        <v>4349</v>
      </c>
      <c r="C561" t="s">
        <v>4344</v>
      </c>
    </row>
    <row r="562" spans="1:3" hidden="1" x14ac:dyDescent="0.25">
      <c r="A562">
        <v>1</v>
      </c>
      <c r="B562" t="s">
        <v>4350</v>
      </c>
      <c r="C562" t="s">
        <v>4344</v>
      </c>
    </row>
    <row r="563" spans="1:3" hidden="1" x14ac:dyDescent="0.25">
      <c r="A563">
        <v>1</v>
      </c>
      <c r="B563" t="s">
        <v>4351</v>
      </c>
      <c r="C563" t="s">
        <v>4344</v>
      </c>
    </row>
    <row r="564" spans="1:3" hidden="1" x14ac:dyDescent="0.25">
      <c r="A564">
        <v>1</v>
      </c>
      <c r="B564" t="s">
        <v>4352</v>
      </c>
      <c r="C564" t="s">
        <v>4344</v>
      </c>
    </row>
    <row r="565" spans="1:3" hidden="1" x14ac:dyDescent="0.25">
      <c r="A565">
        <v>1</v>
      </c>
      <c r="B565" t="s">
        <v>9598</v>
      </c>
      <c r="C565" t="s">
        <v>9599</v>
      </c>
    </row>
    <row r="566" spans="1:3" hidden="1" x14ac:dyDescent="0.25">
      <c r="A566">
        <v>1</v>
      </c>
      <c r="B566" t="s">
        <v>4353</v>
      </c>
      <c r="C566" t="s">
        <v>4391</v>
      </c>
    </row>
    <row r="567" spans="1:3" hidden="1" x14ac:dyDescent="0.25">
      <c r="A567">
        <v>1</v>
      </c>
      <c r="B567" t="s">
        <v>4354</v>
      </c>
      <c r="C567" t="s">
        <v>4413</v>
      </c>
    </row>
    <row r="568" spans="1:3" hidden="1" x14ac:dyDescent="0.25">
      <c r="A568">
        <v>1</v>
      </c>
      <c r="B568" t="s">
        <v>15580</v>
      </c>
      <c r="C568" t="s">
        <v>15581</v>
      </c>
    </row>
    <row r="569" spans="1:3" hidden="1" x14ac:dyDescent="0.25">
      <c r="A569">
        <v>1</v>
      </c>
      <c r="B569" t="s">
        <v>2486</v>
      </c>
      <c r="C569" t="s">
        <v>15495</v>
      </c>
    </row>
    <row r="570" spans="1:3" hidden="1" x14ac:dyDescent="0.25">
      <c r="A570">
        <v>1</v>
      </c>
      <c r="B570" t="s">
        <v>2485</v>
      </c>
      <c r="C570" t="s">
        <v>15495</v>
      </c>
    </row>
    <row r="571" spans="1:3" hidden="1" x14ac:dyDescent="0.25">
      <c r="A571">
        <v>1</v>
      </c>
      <c r="B571" t="s">
        <v>15582</v>
      </c>
      <c r="C571" t="s">
        <v>15497</v>
      </c>
    </row>
    <row r="572" spans="1:3" hidden="1" x14ac:dyDescent="0.25">
      <c r="A572">
        <v>1</v>
      </c>
      <c r="B572" t="s">
        <v>7872</v>
      </c>
      <c r="C572" t="s">
        <v>7873</v>
      </c>
    </row>
    <row r="573" spans="1:3" hidden="1" x14ac:dyDescent="0.25">
      <c r="A573">
        <v>1</v>
      </c>
      <c r="B573" t="s">
        <v>15442</v>
      </c>
      <c r="C573" t="s">
        <v>15583</v>
      </c>
    </row>
    <row r="574" spans="1:3" hidden="1" x14ac:dyDescent="0.25">
      <c r="A574">
        <v>1</v>
      </c>
      <c r="B574" t="s">
        <v>4528</v>
      </c>
      <c r="C574" t="s">
        <v>4383</v>
      </c>
    </row>
    <row r="575" spans="1:3" hidden="1" x14ac:dyDescent="0.25">
      <c r="A575">
        <v>1</v>
      </c>
      <c r="B575" t="s">
        <v>4688</v>
      </c>
      <c r="C575" t="s">
        <v>4408</v>
      </c>
    </row>
    <row r="576" spans="1:3" hidden="1" x14ac:dyDescent="0.25">
      <c r="A576">
        <v>1</v>
      </c>
      <c r="B576" t="s">
        <v>4689</v>
      </c>
      <c r="C576" t="s">
        <v>4375</v>
      </c>
    </row>
    <row r="577" spans="1:3" hidden="1" x14ac:dyDescent="0.25">
      <c r="A577">
        <v>1</v>
      </c>
      <c r="B577" t="s">
        <v>4690</v>
      </c>
      <c r="C577" t="s">
        <v>4366</v>
      </c>
    </row>
    <row r="578" spans="1:3" hidden="1" x14ac:dyDescent="0.25">
      <c r="A578">
        <v>1</v>
      </c>
      <c r="B578" t="s">
        <v>4691</v>
      </c>
      <c r="C578" t="s">
        <v>4692</v>
      </c>
    </row>
    <row r="579" spans="1:3" hidden="1" x14ac:dyDescent="0.25">
      <c r="A579">
        <v>1</v>
      </c>
      <c r="B579" t="s">
        <v>4693</v>
      </c>
      <c r="C579" t="s">
        <v>4393</v>
      </c>
    </row>
    <row r="580" spans="1:3" hidden="1" x14ac:dyDescent="0.25">
      <c r="A580">
        <v>1</v>
      </c>
      <c r="B580" t="s">
        <v>4694</v>
      </c>
      <c r="C580" t="s">
        <v>4385</v>
      </c>
    </row>
    <row r="581" spans="1:3" hidden="1" x14ac:dyDescent="0.25">
      <c r="A581">
        <v>1</v>
      </c>
      <c r="B581" t="s">
        <v>4695</v>
      </c>
      <c r="C581" t="s">
        <v>4358</v>
      </c>
    </row>
    <row r="582" spans="1:3" hidden="1" x14ac:dyDescent="0.25">
      <c r="A582">
        <v>1</v>
      </c>
      <c r="B582" t="s">
        <v>4696</v>
      </c>
      <c r="C582" t="s">
        <v>4383</v>
      </c>
    </row>
    <row r="583" spans="1:3" hidden="1" x14ac:dyDescent="0.25">
      <c r="A583">
        <v>1</v>
      </c>
      <c r="B583" t="s">
        <v>4697</v>
      </c>
      <c r="C583" t="s">
        <v>4383</v>
      </c>
    </row>
    <row r="584" spans="1:3" hidden="1" x14ac:dyDescent="0.25">
      <c r="A584">
        <v>1</v>
      </c>
      <c r="B584" t="s">
        <v>4698</v>
      </c>
      <c r="C584" t="s">
        <v>4383</v>
      </c>
    </row>
    <row r="585" spans="1:3" hidden="1" x14ac:dyDescent="0.25">
      <c r="A585">
        <v>1</v>
      </c>
      <c r="B585" t="s">
        <v>4699</v>
      </c>
      <c r="C585" t="s">
        <v>4356</v>
      </c>
    </row>
    <row r="586" spans="1:3" hidden="1" x14ac:dyDescent="0.25">
      <c r="A586">
        <v>1</v>
      </c>
      <c r="B586" t="s">
        <v>4700</v>
      </c>
      <c r="C586" t="s">
        <v>4366</v>
      </c>
    </row>
    <row r="587" spans="1:3" hidden="1" x14ac:dyDescent="0.25">
      <c r="A587">
        <v>1</v>
      </c>
      <c r="B587" t="s">
        <v>4701</v>
      </c>
      <c r="C587" t="s">
        <v>4702</v>
      </c>
    </row>
    <row r="588" spans="1:3" hidden="1" x14ac:dyDescent="0.25">
      <c r="A588">
        <v>1</v>
      </c>
      <c r="B588" t="s">
        <v>4703</v>
      </c>
      <c r="C588" t="s">
        <v>4525</v>
      </c>
    </row>
    <row r="589" spans="1:3" hidden="1" x14ac:dyDescent="0.25">
      <c r="A589">
        <v>1</v>
      </c>
      <c r="B589" t="s">
        <v>7874</v>
      </c>
      <c r="C589" t="s">
        <v>7875</v>
      </c>
    </row>
    <row r="590" spans="1:3" hidden="1" x14ac:dyDescent="0.25">
      <c r="A590">
        <v>1</v>
      </c>
      <c r="B590" t="s">
        <v>7876</v>
      </c>
      <c r="C590" t="s">
        <v>7875</v>
      </c>
    </row>
    <row r="591" spans="1:3" hidden="1" x14ac:dyDescent="0.25">
      <c r="A591">
        <v>1</v>
      </c>
      <c r="B591" t="s">
        <v>7877</v>
      </c>
      <c r="C591" t="s">
        <v>7875</v>
      </c>
    </row>
    <row r="592" spans="1:3" hidden="1" x14ac:dyDescent="0.25">
      <c r="A592">
        <v>1</v>
      </c>
      <c r="B592" t="s">
        <v>9600</v>
      </c>
      <c r="C592" t="s">
        <v>16</v>
      </c>
    </row>
    <row r="593" spans="1:3" hidden="1" x14ac:dyDescent="0.25">
      <c r="A593">
        <v>1</v>
      </c>
      <c r="B593" t="s">
        <v>9602</v>
      </c>
      <c r="C593" t="s">
        <v>9603</v>
      </c>
    </row>
    <row r="594" spans="1:3" hidden="1" x14ac:dyDescent="0.25">
      <c r="A594">
        <v>1</v>
      </c>
      <c r="B594" t="s">
        <v>9475</v>
      </c>
      <c r="C594" t="s">
        <v>9604</v>
      </c>
    </row>
    <row r="595" spans="1:3" hidden="1" x14ac:dyDescent="0.25">
      <c r="A595">
        <v>1</v>
      </c>
      <c r="B595" t="s">
        <v>11668</v>
      </c>
      <c r="C595" t="s">
        <v>12574</v>
      </c>
    </row>
    <row r="596" spans="1:3" hidden="1" x14ac:dyDescent="0.25">
      <c r="A596">
        <v>1</v>
      </c>
      <c r="B596" t="s">
        <v>4021</v>
      </c>
      <c r="C596" t="s">
        <v>4020</v>
      </c>
    </row>
    <row r="597" spans="1:3" hidden="1" x14ac:dyDescent="0.25">
      <c r="A597">
        <v>1</v>
      </c>
      <c r="B597" t="s">
        <v>4022</v>
      </c>
      <c r="C597" t="s">
        <v>4020</v>
      </c>
    </row>
    <row r="598" spans="1:3" hidden="1" x14ac:dyDescent="0.25">
      <c r="A598">
        <v>1</v>
      </c>
      <c r="B598" t="s">
        <v>10377</v>
      </c>
      <c r="C598" t="s">
        <v>9506</v>
      </c>
    </row>
    <row r="599" spans="1:3" hidden="1" x14ac:dyDescent="0.25">
      <c r="A599">
        <v>1</v>
      </c>
      <c r="B599" t="s">
        <v>15389</v>
      </c>
      <c r="C599" t="s">
        <v>15512</v>
      </c>
    </row>
    <row r="600" spans="1:3" hidden="1" x14ac:dyDescent="0.25">
      <c r="A600">
        <v>1</v>
      </c>
      <c r="B600" t="s">
        <v>15584</v>
      </c>
      <c r="C600" t="s">
        <v>15512</v>
      </c>
    </row>
    <row r="601" spans="1:3" hidden="1" x14ac:dyDescent="0.25">
      <c r="A601">
        <v>1</v>
      </c>
      <c r="B601" t="s">
        <v>4529</v>
      </c>
      <c r="C601" t="s">
        <v>4530</v>
      </c>
    </row>
    <row r="602" spans="1:3" hidden="1" x14ac:dyDescent="0.25">
      <c r="A602">
        <v>1</v>
      </c>
      <c r="B602" t="s">
        <v>4531</v>
      </c>
      <c r="C602" t="s">
        <v>4404</v>
      </c>
    </row>
    <row r="603" spans="1:3" hidden="1" x14ac:dyDescent="0.25">
      <c r="A603">
        <v>1</v>
      </c>
      <c r="B603" t="s">
        <v>4532</v>
      </c>
      <c r="C603" t="s">
        <v>4404</v>
      </c>
    </row>
    <row r="604" spans="1:3" hidden="1" x14ac:dyDescent="0.25">
      <c r="A604">
        <v>1</v>
      </c>
      <c r="B604" t="s">
        <v>4533</v>
      </c>
      <c r="C604" t="s">
        <v>4530</v>
      </c>
    </row>
    <row r="605" spans="1:3" hidden="1" x14ac:dyDescent="0.25">
      <c r="A605">
        <v>1</v>
      </c>
      <c r="B605" t="s">
        <v>4534</v>
      </c>
      <c r="C605" t="s">
        <v>4530</v>
      </c>
    </row>
    <row r="606" spans="1:3" hidden="1" x14ac:dyDescent="0.25">
      <c r="A606">
        <v>1</v>
      </c>
      <c r="B606" t="s">
        <v>4535</v>
      </c>
      <c r="C606" t="s">
        <v>4536</v>
      </c>
    </row>
    <row r="607" spans="1:3" hidden="1" x14ac:dyDescent="0.25">
      <c r="A607">
        <v>1</v>
      </c>
      <c r="B607" t="s">
        <v>4537</v>
      </c>
      <c r="C607" t="s">
        <v>4404</v>
      </c>
    </row>
    <row r="608" spans="1:3" hidden="1" x14ac:dyDescent="0.25">
      <c r="A608">
        <v>1</v>
      </c>
      <c r="B608" t="s">
        <v>4538</v>
      </c>
      <c r="C608" t="s">
        <v>4400</v>
      </c>
    </row>
    <row r="609" spans="1:3" hidden="1" x14ac:dyDescent="0.25">
      <c r="A609">
        <v>1</v>
      </c>
      <c r="B609" t="s">
        <v>4539</v>
      </c>
      <c r="C609" t="s">
        <v>4536</v>
      </c>
    </row>
    <row r="610" spans="1:3" hidden="1" x14ac:dyDescent="0.25">
      <c r="A610">
        <v>1</v>
      </c>
      <c r="B610" t="s">
        <v>4540</v>
      </c>
      <c r="C610" t="s">
        <v>4536</v>
      </c>
    </row>
    <row r="611" spans="1:3" hidden="1" x14ac:dyDescent="0.25">
      <c r="A611">
        <v>1</v>
      </c>
      <c r="B611" t="s">
        <v>4541</v>
      </c>
      <c r="C611" t="s">
        <v>4536</v>
      </c>
    </row>
    <row r="612" spans="1:3" hidden="1" x14ac:dyDescent="0.25">
      <c r="A612">
        <v>1</v>
      </c>
      <c r="B612" t="s">
        <v>4542</v>
      </c>
      <c r="C612" t="s">
        <v>4543</v>
      </c>
    </row>
    <row r="613" spans="1:3" hidden="1" x14ac:dyDescent="0.25">
      <c r="A613">
        <v>1</v>
      </c>
      <c r="B613" t="s">
        <v>4544</v>
      </c>
      <c r="C613" t="s">
        <v>4358</v>
      </c>
    </row>
    <row r="614" spans="1:3" hidden="1" x14ac:dyDescent="0.25">
      <c r="A614">
        <v>1</v>
      </c>
      <c r="B614" t="s">
        <v>4545</v>
      </c>
      <c r="C614" t="s">
        <v>4375</v>
      </c>
    </row>
    <row r="615" spans="1:3" hidden="1" x14ac:dyDescent="0.25">
      <c r="A615">
        <v>1</v>
      </c>
      <c r="B615" t="s">
        <v>4546</v>
      </c>
      <c r="C615" t="s">
        <v>4547</v>
      </c>
    </row>
    <row r="616" spans="1:3" hidden="1" x14ac:dyDescent="0.25">
      <c r="A616">
        <v>1</v>
      </c>
      <c r="B616" t="s">
        <v>4548</v>
      </c>
      <c r="C616" t="s">
        <v>4408</v>
      </c>
    </row>
    <row r="617" spans="1:3" hidden="1" x14ac:dyDescent="0.25">
      <c r="A617">
        <v>1</v>
      </c>
      <c r="B617" t="s">
        <v>6087</v>
      </c>
      <c r="C617" t="s">
        <v>6140</v>
      </c>
    </row>
    <row r="618" spans="1:3" hidden="1" x14ac:dyDescent="0.25">
      <c r="A618">
        <v>1</v>
      </c>
      <c r="B618" t="s">
        <v>5703</v>
      </c>
      <c r="C618" t="s">
        <v>6141</v>
      </c>
    </row>
    <row r="619" spans="1:3" hidden="1" x14ac:dyDescent="0.25">
      <c r="A619">
        <v>1</v>
      </c>
      <c r="B619" t="s">
        <v>5693</v>
      </c>
      <c r="C619" t="s">
        <v>6141</v>
      </c>
    </row>
    <row r="620" spans="1:3" hidden="1" x14ac:dyDescent="0.25">
      <c r="A620">
        <v>1</v>
      </c>
      <c r="B620" t="s">
        <v>5694</v>
      </c>
      <c r="C620" t="s">
        <v>6141</v>
      </c>
    </row>
    <row r="621" spans="1:3" hidden="1" x14ac:dyDescent="0.25">
      <c r="A621">
        <v>1</v>
      </c>
      <c r="B621" t="s">
        <v>15385</v>
      </c>
      <c r="C621" t="s">
        <v>15512</v>
      </c>
    </row>
    <row r="622" spans="1:3" hidden="1" x14ac:dyDescent="0.25">
      <c r="A622">
        <v>1</v>
      </c>
      <c r="B622" t="s">
        <v>15387</v>
      </c>
      <c r="C622" t="s">
        <v>15512</v>
      </c>
    </row>
    <row r="623" spans="1:3" hidden="1" x14ac:dyDescent="0.25">
      <c r="A623">
        <v>1</v>
      </c>
      <c r="B623" t="s">
        <v>4355</v>
      </c>
      <c r="C623" t="s">
        <v>4356</v>
      </c>
    </row>
    <row r="624" spans="1:3" hidden="1" x14ac:dyDescent="0.25">
      <c r="A624">
        <v>1</v>
      </c>
      <c r="B624" t="s">
        <v>4357</v>
      </c>
      <c r="C624" t="s">
        <v>4358</v>
      </c>
    </row>
    <row r="625" spans="1:3" hidden="1" x14ac:dyDescent="0.25">
      <c r="A625">
        <v>1</v>
      </c>
      <c r="B625" t="s">
        <v>4359</v>
      </c>
      <c r="C625" t="s">
        <v>4358</v>
      </c>
    </row>
    <row r="626" spans="1:3" hidden="1" x14ac:dyDescent="0.25">
      <c r="A626">
        <v>1</v>
      </c>
      <c r="B626" t="s">
        <v>4360</v>
      </c>
      <c r="C626" t="s">
        <v>4361</v>
      </c>
    </row>
    <row r="627" spans="1:3" hidden="1" x14ac:dyDescent="0.25">
      <c r="A627">
        <v>1</v>
      </c>
      <c r="B627" t="s">
        <v>4362</v>
      </c>
      <c r="C627" t="s">
        <v>4358</v>
      </c>
    </row>
    <row r="628" spans="1:3" hidden="1" x14ac:dyDescent="0.25">
      <c r="A628">
        <v>1</v>
      </c>
      <c r="B628" t="s">
        <v>4363</v>
      </c>
      <c r="C628" t="s">
        <v>4356</v>
      </c>
    </row>
    <row r="629" spans="1:3" hidden="1" x14ac:dyDescent="0.25">
      <c r="A629">
        <v>1</v>
      </c>
      <c r="B629" t="s">
        <v>4364</v>
      </c>
      <c r="C629" t="s">
        <v>4356</v>
      </c>
    </row>
    <row r="630" spans="1:3" hidden="1" x14ac:dyDescent="0.25">
      <c r="A630">
        <v>1</v>
      </c>
      <c r="B630" t="s">
        <v>4365</v>
      </c>
      <c r="C630" t="s">
        <v>4366</v>
      </c>
    </row>
    <row r="631" spans="1:3" hidden="1" x14ac:dyDescent="0.25">
      <c r="A631">
        <v>1</v>
      </c>
      <c r="B631" t="s">
        <v>4367</v>
      </c>
      <c r="C631" t="s">
        <v>4368</v>
      </c>
    </row>
    <row r="632" spans="1:3" hidden="1" x14ac:dyDescent="0.25">
      <c r="A632">
        <v>1</v>
      </c>
      <c r="B632" t="s">
        <v>4369</v>
      </c>
      <c r="C632" t="s">
        <v>4366</v>
      </c>
    </row>
    <row r="633" spans="1:3" hidden="1" x14ac:dyDescent="0.25">
      <c r="A633">
        <v>1</v>
      </c>
      <c r="B633" t="s">
        <v>4370</v>
      </c>
      <c r="C633" t="s">
        <v>4356</v>
      </c>
    </row>
    <row r="634" spans="1:3" hidden="1" x14ac:dyDescent="0.25">
      <c r="A634">
        <v>1</v>
      </c>
      <c r="B634" t="s">
        <v>4371</v>
      </c>
      <c r="C634" t="s">
        <v>4368</v>
      </c>
    </row>
    <row r="635" spans="1:3" hidden="1" x14ac:dyDescent="0.25">
      <c r="A635">
        <v>1</v>
      </c>
      <c r="B635" t="s">
        <v>4372</v>
      </c>
      <c r="C635" t="s">
        <v>4366</v>
      </c>
    </row>
    <row r="636" spans="1:3" hidden="1" x14ac:dyDescent="0.25">
      <c r="A636">
        <v>1</v>
      </c>
      <c r="B636" t="s">
        <v>4373</v>
      </c>
      <c r="C636" t="s">
        <v>4368</v>
      </c>
    </row>
    <row r="637" spans="1:3" hidden="1" x14ac:dyDescent="0.25">
      <c r="A637">
        <v>1</v>
      </c>
      <c r="B637" t="s">
        <v>4374</v>
      </c>
      <c r="C637" t="s">
        <v>4375</v>
      </c>
    </row>
    <row r="638" spans="1:3" hidden="1" x14ac:dyDescent="0.25">
      <c r="A638">
        <v>1</v>
      </c>
      <c r="B638" t="s">
        <v>4376</v>
      </c>
      <c r="C638" t="s">
        <v>4361</v>
      </c>
    </row>
    <row r="639" spans="1:3" hidden="1" x14ac:dyDescent="0.25">
      <c r="A639">
        <v>1</v>
      </c>
      <c r="B639" t="s">
        <v>4377</v>
      </c>
      <c r="C639" t="s">
        <v>4361</v>
      </c>
    </row>
    <row r="640" spans="1:3" hidden="1" x14ac:dyDescent="0.25">
      <c r="A640">
        <v>1</v>
      </c>
      <c r="B640" t="s">
        <v>4378</v>
      </c>
      <c r="C640" t="s">
        <v>4361</v>
      </c>
    </row>
    <row r="641" spans="1:3" hidden="1" x14ac:dyDescent="0.25">
      <c r="A641">
        <v>1</v>
      </c>
      <c r="B641" t="s">
        <v>4379</v>
      </c>
      <c r="C641" t="s">
        <v>4361</v>
      </c>
    </row>
    <row r="642" spans="1:3" hidden="1" x14ac:dyDescent="0.25">
      <c r="A642">
        <v>1</v>
      </c>
      <c r="B642" t="s">
        <v>4380</v>
      </c>
      <c r="C642" t="s">
        <v>4381</v>
      </c>
    </row>
    <row r="643" spans="1:3" hidden="1" x14ac:dyDescent="0.25">
      <c r="A643">
        <v>1</v>
      </c>
      <c r="B643" t="s">
        <v>4382</v>
      </c>
      <c r="C643" t="s">
        <v>4383</v>
      </c>
    </row>
    <row r="644" spans="1:3" hidden="1" x14ac:dyDescent="0.25">
      <c r="A644">
        <v>1</v>
      </c>
      <c r="B644" t="s">
        <v>4384</v>
      </c>
      <c r="C644" t="s">
        <v>4385</v>
      </c>
    </row>
    <row r="645" spans="1:3" hidden="1" x14ac:dyDescent="0.25">
      <c r="A645">
        <v>1</v>
      </c>
      <c r="B645" t="s">
        <v>4386</v>
      </c>
      <c r="C645" t="s">
        <v>4387</v>
      </c>
    </row>
    <row r="646" spans="1:3" hidden="1" x14ac:dyDescent="0.25">
      <c r="A646">
        <v>1</v>
      </c>
      <c r="B646" t="s">
        <v>4388</v>
      </c>
      <c r="C646" t="s">
        <v>4387</v>
      </c>
    </row>
    <row r="647" spans="1:3" hidden="1" x14ac:dyDescent="0.25">
      <c r="A647">
        <v>1</v>
      </c>
      <c r="B647" t="s">
        <v>4389</v>
      </c>
      <c r="C647" t="s">
        <v>4387</v>
      </c>
    </row>
    <row r="648" spans="1:3" hidden="1" x14ac:dyDescent="0.25">
      <c r="A648">
        <v>1</v>
      </c>
      <c r="B648" t="s">
        <v>4390</v>
      </c>
      <c r="C648" t="s">
        <v>4391</v>
      </c>
    </row>
    <row r="649" spans="1:3" hidden="1" x14ac:dyDescent="0.25">
      <c r="A649">
        <v>1</v>
      </c>
      <c r="B649" t="s">
        <v>4392</v>
      </c>
      <c r="C649" t="s">
        <v>4393</v>
      </c>
    </row>
    <row r="650" spans="1:3" hidden="1" x14ac:dyDescent="0.25">
      <c r="A650">
        <v>1</v>
      </c>
      <c r="B650" t="s">
        <v>4394</v>
      </c>
      <c r="C650" t="s">
        <v>4358</v>
      </c>
    </row>
    <row r="651" spans="1:3" hidden="1" x14ac:dyDescent="0.25">
      <c r="A651">
        <v>1</v>
      </c>
      <c r="B651" t="s">
        <v>4395</v>
      </c>
      <c r="C651" t="s">
        <v>4356</v>
      </c>
    </row>
    <row r="652" spans="1:3" hidden="1" x14ac:dyDescent="0.25">
      <c r="A652">
        <v>1</v>
      </c>
      <c r="B652" t="s">
        <v>4396</v>
      </c>
      <c r="C652" t="s">
        <v>4356</v>
      </c>
    </row>
    <row r="653" spans="1:3" hidden="1" x14ac:dyDescent="0.25">
      <c r="A653">
        <v>1</v>
      </c>
      <c r="B653" t="s">
        <v>4397</v>
      </c>
      <c r="C653" t="s">
        <v>4358</v>
      </c>
    </row>
    <row r="654" spans="1:3" hidden="1" x14ac:dyDescent="0.25">
      <c r="A654">
        <v>1</v>
      </c>
      <c r="B654" t="s">
        <v>4398</v>
      </c>
      <c r="C654" t="s">
        <v>4358</v>
      </c>
    </row>
    <row r="655" spans="1:3" hidden="1" x14ac:dyDescent="0.25">
      <c r="A655">
        <v>1</v>
      </c>
      <c r="B655" t="s">
        <v>4399</v>
      </c>
      <c r="C655" t="s">
        <v>4400</v>
      </c>
    </row>
    <row r="656" spans="1:3" hidden="1" x14ac:dyDescent="0.25">
      <c r="A656">
        <v>1</v>
      </c>
      <c r="B656" t="s">
        <v>4401</v>
      </c>
      <c r="C656" t="s">
        <v>4393</v>
      </c>
    </row>
    <row r="657" spans="1:3" hidden="1" x14ac:dyDescent="0.25">
      <c r="A657">
        <v>1</v>
      </c>
      <c r="B657" t="s">
        <v>4402</v>
      </c>
      <c r="C657" t="s">
        <v>4356</v>
      </c>
    </row>
    <row r="658" spans="1:3" hidden="1" x14ac:dyDescent="0.25">
      <c r="A658">
        <v>1</v>
      </c>
      <c r="B658" t="s">
        <v>4403</v>
      </c>
      <c r="C658" t="s">
        <v>4404</v>
      </c>
    </row>
    <row r="659" spans="1:3" hidden="1" x14ac:dyDescent="0.25">
      <c r="A659">
        <v>1</v>
      </c>
      <c r="B659" t="s">
        <v>4405</v>
      </c>
      <c r="C659" t="s">
        <v>4383</v>
      </c>
    </row>
    <row r="660" spans="1:3" hidden="1" x14ac:dyDescent="0.25">
      <c r="A660">
        <v>1</v>
      </c>
      <c r="B660" t="s">
        <v>4406</v>
      </c>
      <c r="C660" t="s">
        <v>4383</v>
      </c>
    </row>
    <row r="661" spans="1:3" hidden="1" x14ac:dyDescent="0.25">
      <c r="A661">
        <v>1</v>
      </c>
      <c r="B661" t="s">
        <v>4407</v>
      </c>
      <c r="C661" t="s">
        <v>4408</v>
      </c>
    </row>
    <row r="662" spans="1:3" hidden="1" x14ac:dyDescent="0.25">
      <c r="A662">
        <v>1</v>
      </c>
      <c r="B662" t="s">
        <v>4409</v>
      </c>
      <c r="C662" t="s">
        <v>4408</v>
      </c>
    </row>
    <row r="663" spans="1:3" hidden="1" x14ac:dyDescent="0.25">
      <c r="A663">
        <v>1</v>
      </c>
      <c r="B663" t="s">
        <v>4410</v>
      </c>
      <c r="C663" t="s">
        <v>4408</v>
      </c>
    </row>
    <row r="664" spans="1:3" hidden="1" x14ac:dyDescent="0.25">
      <c r="A664">
        <v>1</v>
      </c>
      <c r="B664" t="s">
        <v>4411</v>
      </c>
      <c r="C664" t="s">
        <v>4408</v>
      </c>
    </row>
    <row r="665" spans="1:3" hidden="1" x14ac:dyDescent="0.25">
      <c r="A665">
        <v>1</v>
      </c>
      <c r="B665" t="s">
        <v>4412</v>
      </c>
      <c r="C665" t="s">
        <v>4413</v>
      </c>
    </row>
    <row r="666" spans="1:3" hidden="1" x14ac:dyDescent="0.25">
      <c r="A666">
        <v>1</v>
      </c>
      <c r="B666" t="s">
        <v>4414</v>
      </c>
      <c r="C666" t="s">
        <v>4413</v>
      </c>
    </row>
    <row r="667" spans="1:3" hidden="1" x14ac:dyDescent="0.25">
      <c r="A667">
        <v>1</v>
      </c>
      <c r="B667" t="s">
        <v>4415</v>
      </c>
      <c r="C667" t="s">
        <v>4413</v>
      </c>
    </row>
    <row r="668" spans="1:3" hidden="1" x14ac:dyDescent="0.25">
      <c r="A668">
        <v>1</v>
      </c>
      <c r="B668" t="s">
        <v>4416</v>
      </c>
      <c r="C668" t="s">
        <v>4417</v>
      </c>
    </row>
    <row r="669" spans="1:3" hidden="1" x14ac:dyDescent="0.25">
      <c r="A669">
        <v>1</v>
      </c>
      <c r="B669" t="s">
        <v>4418</v>
      </c>
      <c r="C669" t="s">
        <v>4417</v>
      </c>
    </row>
    <row r="670" spans="1:3" hidden="1" x14ac:dyDescent="0.25">
      <c r="A670">
        <v>1</v>
      </c>
      <c r="B670" t="s">
        <v>4419</v>
      </c>
      <c r="C670" t="s">
        <v>4393</v>
      </c>
    </row>
    <row r="671" spans="1:3" hidden="1" x14ac:dyDescent="0.25">
      <c r="A671">
        <v>1</v>
      </c>
      <c r="B671" t="s">
        <v>4420</v>
      </c>
      <c r="C671" t="s">
        <v>4413</v>
      </c>
    </row>
    <row r="672" spans="1:3" hidden="1" x14ac:dyDescent="0.25">
      <c r="A672">
        <v>1</v>
      </c>
      <c r="B672" t="s">
        <v>4421</v>
      </c>
      <c r="C672" t="s">
        <v>4393</v>
      </c>
    </row>
    <row r="673" spans="1:3" hidden="1" x14ac:dyDescent="0.25">
      <c r="A673">
        <v>1</v>
      </c>
      <c r="B673" t="s">
        <v>4422</v>
      </c>
      <c r="C673" t="s">
        <v>4393</v>
      </c>
    </row>
    <row r="674" spans="1:3" hidden="1" x14ac:dyDescent="0.25">
      <c r="A674">
        <v>1</v>
      </c>
      <c r="B674" t="s">
        <v>4423</v>
      </c>
      <c r="C674" t="s">
        <v>4393</v>
      </c>
    </row>
    <row r="675" spans="1:3" hidden="1" x14ac:dyDescent="0.25">
      <c r="A675">
        <v>1</v>
      </c>
      <c r="B675" t="s">
        <v>4167</v>
      </c>
      <c r="C675" t="s">
        <v>4020</v>
      </c>
    </row>
    <row r="676" spans="1:3" hidden="1" x14ac:dyDescent="0.25">
      <c r="A676">
        <v>1</v>
      </c>
      <c r="B676" t="s">
        <v>1392</v>
      </c>
      <c r="C676" t="s">
        <v>1393</v>
      </c>
    </row>
    <row r="677" spans="1:3" hidden="1" x14ac:dyDescent="0.25">
      <c r="A677">
        <v>1</v>
      </c>
      <c r="B677" t="s">
        <v>1930</v>
      </c>
      <c r="C677" t="s">
        <v>1931</v>
      </c>
    </row>
    <row r="678" spans="1:3" hidden="1" x14ac:dyDescent="0.25">
      <c r="A678">
        <v>1</v>
      </c>
      <c r="B678" t="s">
        <v>1394</v>
      </c>
      <c r="C678" t="s">
        <v>1395</v>
      </c>
    </row>
    <row r="679" spans="1:3" hidden="1" x14ac:dyDescent="0.25">
      <c r="A679">
        <v>1</v>
      </c>
      <c r="B679" t="s">
        <v>1396</v>
      </c>
      <c r="C679" t="s">
        <v>1395</v>
      </c>
    </row>
    <row r="680" spans="1:3" hidden="1" x14ac:dyDescent="0.25">
      <c r="A680">
        <v>1</v>
      </c>
      <c r="B680" t="s">
        <v>1397</v>
      </c>
      <c r="C680" t="s">
        <v>1398</v>
      </c>
    </row>
    <row r="681" spans="1:3" hidden="1" x14ac:dyDescent="0.25">
      <c r="A681">
        <v>1</v>
      </c>
      <c r="B681" t="s">
        <v>1399</v>
      </c>
      <c r="C681" t="s">
        <v>1400</v>
      </c>
    </row>
    <row r="682" spans="1:3" hidden="1" x14ac:dyDescent="0.25">
      <c r="A682">
        <v>1</v>
      </c>
      <c r="B682" t="s">
        <v>1401</v>
      </c>
      <c r="C682" t="s">
        <v>1402</v>
      </c>
    </row>
    <row r="683" spans="1:3" hidden="1" x14ac:dyDescent="0.25">
      <c r="A683">
        <v>1</v>
      </c>
      <c r="B683" t="s">
        <v>1403</v>
      </c>
      <c r="C683" t="s">
        <v>1404</v>
      </c>
    </row>
    <row r="684" spans="1:3" hidden="1" x14ac:dyDescent="0.25">
      <c r="A684">
        <v>1</v>
      </c>
      <c r="B684" t="s">
        <v>1405</v>
      </c>
      <c r="C684" t="s">
        <v>1406</v>
      </c>
    </row>
    <row r="685" spans="1:3" hidden="1" x14ac:dyDescent="0.25">
      <c r="A685">
        <v>1</v>
      </c>
      <c r="B685" t="s">
        <v>1407</v>
      </c>
      <c r="C685" t="s">
        <v>1408</v>
      </c>
    </row>
    <row r="686" spans="1:3" hidden="1" x14ac:dyDescent="0.25">
      <c r="A686">
        <v>1</v>
      </c>
      <c r="B686" t="s">
        <v>1409</v>
      </c>
      <c r="C686" t="s">
        <v>1406</v>
      </c>
    </row>
    <row r="687" spans="1:3" hidden="1" x14ac:dyDescent="0.25">
      <c r="A687">
        <v>1</v>
      </c>
      <c r="B687" t="s">
        <v>1410</v>
      </c>
      <c r="C687" t="s">
        <v>1406</v>
      </c>
    </row>
    <row r="688" spans="1:3" hidden="1" x14ac:dyDescent="0.25">
      <c r="A688">
        <v>1</v>
      </c>
      <c r="B688" t="s">
        <v>1411</v>
      </c>
      <c r="C688" t="s">
        <v>1412</v>
      </c>
    </row>
    <row r="689" spans="1:3" hidden="1" x14ac:dyDescent="0.25">
      <c r="A689">
        <v>1</v>
      </c>
      <c r="B689" t="s">
        <v>1413</v>
      </c>
      <c r="C689" t="s">
        <v>1414</v>
      </c>
    </row>
    <row r="690" spans="1:3" hidden="1" x14ac:dyDescent="0.25">
      <c r="A690">
        <v>1</v>
      </c>
      <c r="B690" t="s">
        <v>1415</v>
      </c>
      <c r="C690" t="s">
        <v>1416</v>
      </c>
    </row>
    <row r="691" spans="1:3" hidden="1" x14ac:dyDescent="0.25">
      <c r="A691">
        <v>1</v>
      </c>
      <c r="B691" t="s">
        <v>1417</v>
      </c>
      <c r="C691" t="s">
        <v>1418</v>
      </c>
    </row>
    <row r="692" spans="1:3" hidden="1" x14ac:dyDescent="0.25">
      <c r="A692">
        <v>1</v>
      </c>
      <c r="B692" t="s">
        <v>1932</v>
      </c>
      <c r="C692" t="s">
        <v>1933</v>
      </c>
    </row>
    <row r="693" spans="1:3" hidden="1" x14ac:dyDescent="0.25">
      <c r="A693">
        <v>1</v>
      </c>
      <c r="B693" t="s">
        <v>1419</v>
      </c>
      <c r="C693" t="s">
        <v>1301</v>
      </c>
    </row>
    <row r="694" spans="1:3" hidden="1" x14ac:dyDescent="0.25">
      <c r="A694">
        <v>1</v>
      </c>
      <c r="B694" t="s">
        <v>1420</v>
      </c>
      <c r="C694" t="s">
        <v>1421</v>
      </c>
    </row>
    <row r="695" spans="1:3" hidden="1" x14ac:dyDescent="0.25">
      <c r="A695">
        <v>1</v>
      </c>
      <c r="B695" t="s">
        <v>1422</v>
      </c>
      <c r="C695" t="s">
        <v>1423</v>
      </c>
    </row>
    <row r="696" spans="1:3" hidden="1" x14ac:dyDescent="0.25">
      <c r="A696">
        <v>1</v>
      </c>
      <c r="B696" t="s">
        <v>1425</v>
      </c>
      <c r="C696" t="s">
        <v>1424</v>
      </c>
    </row>
    <row r="697" spans="1:3" hidden="1" x14ac:dyDescent="0.25">
      <c r="A697">
        <v>1</v>
      </c>
      <c r="B697" t="s">
        <v>1426</v>
      </c>
      <c r="C697" t="s">
        <v>1427</v>
      </c>
    </row>
    <row r="698" spans="1:3" hidden="1" x14ac:dyDescent="0.25">
      <c r="A698">
        <v>1</v>
      </c>
      <c r="B698" t="s">
        <v>1428</v>
      </c>
      <c r="C698" t="s">
        <v>1429</v>
      </c>
    </row>
    <row r="699" spans="1:3" hidden="1" x14ac:dyDescent="0.25">
      <c r="A699">
        <v>1</v>
      </c>
      <c r="B699" t="s">
        <v>1430</v>
      </c>
      <c r="C699" t="s">
        <v>1431</v>
      </c>
    </row>
    <row r="700" spans="1:3" hidden="1" x14ac:dyDescent="0.25">
      <c r="A700">
        <v>1</v>
      </c>
      <c r="B700" t="s">
        <v>1432</v>
      </c>
      <c r="C700" t="s">
        <v>1433</v>
      </c>
    </row>
    <row r="701" spans="1:3" hidden="1" x14ac:dyDescent="0.25">
      <c r="A701">
        <v>1</v>
      </c>
      <c r="B701" t="s">
        <v>1434</v>
      </c>
      <c r="C701" t="s">
        <v>1435</v>
      </c>
    </row>
    <row r="702" spans="1:3" hidden="1" x14ac:dyDescent="0.25">
      <c r="A702">
        <v>1</v>
      </c>
      <c r="B702" t="s">
        <v>1436</v>
      </c>
      <c r="C702" t="s">
        <v>1437</v>
      </c>
    </row>
    <row r="703" spans="1:3" hidden="1" x14ac:dyDescent="0.25">
      <c r="A703">
        <v>1</v>
      </c>
      <c r="B703" t="s">
        <v>1438</v>
      </c>
      <c r="C703" t="s">
        <v>1439</v>
      </c>
    </row>
    <row r="704" spans="1:3" hidden="1" x14ac:dyDescent="0.25">
      <c r="A704">
        <v>1</v>
      </c>
      <c r="B704" t="s">
        <v>1440</v>
      </c>
      <c r="C704" t="s">
        <v>1441</v>
      </c>
    </row>
    <row r="705" spans="1:3" hidden="1" x14ac:dyDescent="0.25">
      <c r="A705">
        <v>1</v>
      </c>
      <c r="B705" t="s">
        <v>1442</v>
      </c>
      <c r="C705" t="s">
        <v>1443</v>
      </c>
    </row>
    <row r="706" spans="1:3" hidden="1" x14ac:dyDescent="0.25">
      <c r="A706">
        <v>1</v>
      </c>
      <c r="B706" t="s">
        <v>1444</v>
      </c>
      <c r="C706" t="s">
        <v>1445</v>
      </c>
    </row>
    <row r="707" spans="1:3" hidden="1" x14ac:dyDescent="0.25">
      <c r="A707">
        <v>1</v>
      </c>
      <c r="B707" t="s">
        <v>1446</v>
      </c>
      <c r="C707" t="s">
        <v>1443</v>
      </c>
    </row>
    <row r="708" spans="1:3" hidden="1" x14ac:dyDescent="0.25">
      <c r="A708">
        <v>1</v>
      </c>
      <c r="B708" t="s">
        <v>1447</v>
      </c>
      <c r="C708" t="s">
        <v>1443</v>
      </c>
    </row>
    <row r="709" spans="1:3" hidden="1" x14ac:dyDescent="0.25">
      <c r="A709">
        <v>1</v>
      </c>
      <c r="B709" t="s">
        <v>1448</v>
      </c>
      <c r="C709" t="s">
        <v>1443</v>
      </c>
    </row>
    <row r="710" spans="1:3" hidden="1" x14ac:dyDescent="0.25">
      <c r="A710">
        <v>1</v>
      </c>
      <c r="B710" t="s">
        <v>1449</v>
      </c>
      <c r="C710" t="s">
        <v>1443</v>
      </c>
    </row>
    <row r="711" spans="1:3" hidden="1" x14ac:dyDescent="0.25">
      <c r="A711">
        <v>1</v>
      </c>
      <c r="B711" t="s">
        <v>1450</v>
      </c>
      <c r="C711" t="s">
        <v>1443</v>
      </c>
    </row>
    <row r="712" spans="1:3" hidden="1" x14ac:dyDescent="0.25">
      <c r="A712">
        <v>1</v>
      </c>
      <c r="B712" t="s">
        <v>1451</v>
      </c>
      <c r="C712" t="s">
        <v>1443</v>
      </c>
    </row>
    <row r="713" spans="1:3" hidden="1" x14ac:dyDescent="0.25">
      <c r="A713">
        <v>1</v>
      </c>
      <c r="B713" t="s">
        <v>1452</v>
      </c>
      <c r="C713" t="s">
        <v>1443</v>
      </c>
    </row>
    <row r="714" spans="1:3" hidden="1" x14ac:dyDescent="0.25">
      <c r="A714">
        <v>1</v>
      </c>
      <c r="B714" t="s">
        <v>1453</v>
      </c>
      <c r="C714" t="s">
        <v>1443</v>
      </c>
    </row>
    <row r="715" spans="1:3" hidden="1" x14ac:dyDescent="0.25">
      <c r="A715">
        <v>1</v>
      </c>
      <c r="B715" t="s">
        <v>1454</v>
      </c>
      <c r="C715" t="s">
        <v>1455</v>
      </c>
    </row>
    <row r="716" spans="1:3" hidden="1" x14ac:dyDescent="0.25">
      <c r="A716">
        <v>1</v>
      </c>
      <c r="B716" t="s">
        <v>1456</v>
      </c>
      <c r="C716" t="s">
        <v>1457</v>
      </c>
    </row>
    <row r="717" spans="1:3" hidden="1" x14ac:dyDescent="0.25">
      <c r="A717">
        <v>1</v>
      </c>
      <c r="B717" t="s">
        <v>1458</v>
      </c>
      <c r="C717" t="s">
        <v>1457</v>
      </c>
    </row>
    <row r="718" spans="1:3" hidden="1" x14ac:dyDescent="0.25">
      <c r="A718">
        <v>1</v>
      </c>
      <c r="B718" t="s">
        <v>1459</v>
      </c>
      <c r="C718" t="s">
        <v>1460</v>
      </c>
    </row>
    <row r="719" spans="1:3" hidden="1" x14ac:dyDescent="0.25">
      <c r="A719">
        <v>1</v>
      </c>
      <c r="B719" t="s">
        <v>1461</v>
      </c>
      <c r="C719" t="s">
        <v>1460</v>
      </c>
    </row>
    <row r="720" spans="1:3" hidden="1" x14ac:dyDescent="0.25">
      <c r="A720">
        <v>1</v>
      </c>
      <c r="B720" t="s">
        <v>1462</v>
      </c>
      <c r="C720" t="s">
        <v>1457</v>
      </c>
    </row>
    <row r="721" spans="1:3" hidden="1" x14ac:dyDescent="0.25">
      <c r="A721">
        <v>1</v>
      </c>
      <c r="B721" t="s">
        <v>1463</v>
      </c>
      <c r="C721" t="s">
        <v>1457</v>
      </c>
    </row>
    <row r="722" spans="1:3" hidden="1" x14ac:dyDescent="0.25">
      <c r="A722">
        <v>1</v>
      </c>
      <c r="B722" t="s">
        <v>1464</v>
      </c>
      <c r="C722" t="s">
        <v>1457</v>
      </c>
    </row>
    <row r="723" spans="1:3" hidden="1" x14ac:dyDescent="0.25">
      <c r="A723">
        <v>1</v>
      </c>
      <c r="B723" t="s">
        <v>1465</v>
      </c>
      <c r="C723" t="s">
        <v>1457</v>
      </c>
    </row>
    <row r="724" spans="1:3" hidden="1" x14ac:dyDescent="0.25">
      <c r="A724">
        <v>1</v>
      </c>
      <c r="B724" t="s">
        <v>1466</v>
      </c>
      <c r="C724" t="s">
        <v>1457</v>
      </c>
    </row>
    <row r="725" spans="1:3" hidden="1" x14ac:dyDescent="0.25">
      <c r="A725">
        <v>1</v>
      </c>
      <c r="B725" t="s">
        <v>1467</v>
      </c>
      <c r="C725" t="s">
        <v>1457</v>
      </c>
    </row>
    <row r="726" spans="1:3" hidden="1" x14ac:dyDescent="0.25">
      <c r="A726">
        <v>1</v>
      </c>
      <c r="B726" t="s">
        <v>1468</v>
      </c>
      <c r="C726" t="s">
        <v>1457</v>
      </c>
    </row>
    <row r="727" spans="1:3" hidden="1" x14ac:dyDescent="0.25">
      <c r="A727">
        <v>1</v>
      </c>
      <c r="B727" t="s">
        <v>1469</v>
      </c>
      <c r="C727" t="s">
        <v>1457</v>
      </c>
    </row>
    <row r="728" spans="1:3" hidden="1" x14ac:dyDescent="0.25">
      <c r="A728">
        <v>1</v>
      </c>
      <c r="B728" t="s">
        <v>1470</v>
      </c>
      <c r="C728" t="s">
        <v>1471</v>
      </c>
    </row>
    <row r="729" spans="1:3" hidden="1" x14ac:dyDescent="0.25">
      <c r="A729">
        <v>1</v>
      </c>
      <c r="B729" t="s">
        <v>1472</v>
      </c>
      <c r="C729" t="s">
        <v>1471</v>
      </c>
    </row>
    <row r="730" spans="1:3" hidden="1" x14ac:dyDescent="0.25">
      <c r="A730">
        <v>1</v>
      </c>
      <c r="B730" t="s">
        <v>1473</v>
      </c>
      <c r="C730" t="s">
        <v>1474</v>
      </c>
    </row>
    <row r="731" spans="1:3" hidden="1" x14ac:dyDescent="0.25">
      <c r="A731">
        <v>1</v>
      </c>
      <c r="B731" t="s">
        <v>1475</v>
      </c>
      <c r="C731" t="s">
        <v>1476</v>
      </c>
    </row>
    <row r="732" spans="1:3" hidden="1" x14ac:dyDescent="0.25">
      <c r="A732">
        <v>1</v>
      </c>
      <c r="B732" t="s">
        <v>1477</v>
      </c>
      <c r="C732" t="s">
        <v>1457</v>
      </c>
    </row>
    <row r="733" spans="1:3" hidden="1" x14ac:dyDescent="0.25">
      <c r="A733">
        <v>1</v>
      </c>
      <c r="B733" t="s">
        <v>1478</v>
      </c>
      <c r="C733" t="s">
        <v>1457</v>
      </c>
    </row>
    <row r="734" spans="1:3" hidden="1" x14ac:dyDescent="0.25">
      <c r="A734">
        <v>1</v>
      </c>
      <c r="B734" t="s">
        <v>1479</v>
      </c>
      <c r="C734" t="s">
        <v>1457</v>
      </c>
    </row>
    <row r="735" spans="1:3" hidden="1" x14ac:dyDescent="0.25">
      <c r="A735">
        <v>1</v>
      </c>
      <c r="B735" t="s">
        <v>1480</v>
      </c>
      <c r="C735" t="s">
        <v>1457</v>
      </c>
    </row>
    <row r="736" spans="1:3" hidden="1" x14ac:dyDescent="0.25">
      <c r="A736">
        <v>1</v>
      </c>
      <c r="B736" t="s">
        <v>1481</v>
      </c>
      <c r="C736" t="s">
        <v>1457</v>
      </c>
    </row>
    <row r="737" spans="1:3" hidden="1" x14ac:dyDescent="0.25">
      <c r="A737">
        <v>1</v>
      </c>
      <c r="B737" t="s">
        <v>1482</v>
      </c>
      <c r="C737" t="s">
        <v>1457</v>
      </c>
    </row>
    <row r="738" spans="1:3" hidden="1" x14ac:dyDescent="0.25">
      <c r="A738">
        <v>1</v>
      </c>
      <c r="B738" t="s">
        <v>1483</v>
      </c>
      <c r="C738" t="s">
        <v>1457</v>
      </c>
    </row>
    <row r="739" spans="1:3" hidden="1" x14ac:dyDescent="0.25">
      <c r="A739">
        <v>1</v>
      </c>
      <c r="B739" t="s">
        <v>1484</v>
      </c>
      <c r="C739" t="s">
        <v>1457</v>
      </c>
    </row>
    <row r="740" spans="1:3" hidden="1" x14ac:dyDescent="0.25">
      <c r="A740">
        <v>1</v>
      </c>
      <c r="B740" t="s">
        <v>1485</v>
      </c>
      <c r="C740" t="s">
        <v>1486</v>
      </c>
    </row>
    <row r="741" spans="1:3" hidden="1" x14ac:dyDescent="0.25">
      <c r="A741">
        <v>1</v>
      </c>
      <c r="B741" t="s">
        <v>1487</v>
      </c>
      <c r="C741" t="s">
        <v>1488</v>
      </c>
    </row>
    <row r="742" spans="1:3" hidden="1" x14ac:dyDescent="0.25">
      <c r="A742">
        <v>1</v>
      </c>
      <c r="B742" t="s">
        <v>1489</v>
      </c>
      <c r="C742" t="s">
        <v>1457</v>
      </c>
    </row>
    <row r="743" spans="1:3" hidden="1" x14ac:dyDescent="0.25">
      <c r="A743">
        <v>1</v>
      </c>
      <c r="B743" t="s">
        <v>1490</v>
      </c>
      <c r="C743" t="s">
        <v>1457</v>
      </c>
    </row>
    <row r="744" spans="1:3" hidden="1" x14ac:dyDescent="0.25">
      <c r="A744">
        <v>1</v>
      </c>
      <c r="B744" t="s">
        <v>1491</v>
      </c>
      <c r="C744" t="s">
        <v>1457</v>
      </c>
    </row>
    <row r="745" spans="1:3" hidden="1" x14ac:dyDescent="0.25">
      <c r="A745">
        <v>1</v>
      </c>
      <c r="B745" t="s">
        <v>1492</v>
      </c>
      <c r="C745" t="s">
        <v>1457</v>
      </c>
    </row>
    <row r="746" spans="1:3" hidden="1" x14ac:dyDescent="0.25">
      <c r="A746">
        <v>1</v>
      </c>
      <c r="B746" t="s">
        <v>1493</v>
      </c>
      <c r="C746" t="s">
        <v>1494</v>
      </c>
    </row>
    <row r="747" spans="1:3" hidden="1" x14ac:dyDescent="0.25">
      <c r="A747">
        <v>1</v>
      </c>
      <c r="B747" t="s">
        <v>1495</v>
      </c>
      <c r="C747" t="s">
        <v>1457</v>
      </c>
    </row>
    <row r="748" spans="1:3" hidden="1" x14ac:dyDescent="0.25">
      <c r="A748">
        <v>1</v>
      </c>
      <c r="B748" t="s">
        <v>1496</v>
      </c>
      <c r="C748" t="s">
        <v>1497</v>
      </c>
    </row>
    <row r="749" spans="1:3" hidden="1" x14ac:dyDescent="0.25">
      <c r="A749">
        <v>1</v>
      </c>
      <c r="B749" t="s">
        <v>1498</v>
      </c>
      <c r="C749" t="s">
        <v>1499</v>
      </c>
    </row>
    <row r="750" spans="1:3" hidden="1" x14ac:dyDescent="0.25">
      <c r="A750">
        <v>1</v>
      </c>
      <c r="B750" t="s">
        <v>1500</v>
      </c>
      <c r="C750" t="s">
        <v>1501</v>
      </c>
    </row>
    <row r="751" spans="1:3" hidden="1" x14ac:dyDescent="0.25">
      <c r="A751">
        <v>1</v>
      </c>
      <c r="B751" t="s">
        <v>1502</v>
      </c>
      <c r="C751" t="s">
        <v>1503</v>
      </c>
    </row>
    <row r="752" spans="1:3" hidden="1" x14ac:dyDescent="0.25">
      <c r="A752">
        <v>1</v>
      </c>
      <c r="B752" t="s">
        <v>1504</v>
      </c>
      <c r="C752" t="s">
        <v>1505</v>
      </c>
    </row>
    <row r="753" spans="1:3" hidden="1" x14ac:dyDescent="0.25">
      <c r="A753">
        <v>1</v>
      </c>
      <c r="B753" t="s">
        <v>1506</v>
      </c>
      <c r="C753" t="s">
        <v>1507</v>
      </c>
    </row>
    <row r="754" spans="1:3" hidden="1" x14ac:dyDescent="0.25">
      <c r="A754">
        <v>1</v>
      </c>
      <c r="B754" t="s">
        <v>1508</v>
      </c>
      <c r="C754" t="s">
        <v>1494</v>
      </c>
    </row>
    <row r="755" spans="1:3" hidden="1" x14ac:dyDescent="0.25">
      <c r="A755">
        <v>1</v>
      </c>
      <c r="B755" t="s">
        <v>1509</v>
      </c>
      <c r="C755" t="s">
        <v>1510</v>
      </c>
    </row>
    <row r="756" spans="1:3" hidden="1" x14ac:dyDescent="0.25">
      <c r="A756">
        <v>1</v>
      </c>
      <c r="B756" t="s">
        <v>1511</v>
      </c>
      <c r="C756" t="s">
        <v>1510</v>
      </c>
    </row>
    <row r="757" spans="1:3" hidden="1" x14ac:dyDescent="0.25">
      <c r="A757">
        <v>1</v>
      </c>
      <c r="B757" t="s">
        <v>1512</v>
      </c>
      <c r="C757" t="s">
        <v>1513</v>
      </c>
    </row>
    <row r="758" spans="1:3" hidden="1" x14ac:dyDescent="0.25">
      <c r="A758">
        <v>1</v>
      </c>
      <c r="B758" t="s">
        <v>1514</v>
      </c>
      <c r="C758" t="s">
        <v>1515</v>
      </c>
    </row>
    <row r="759" spans="1:3" hidden="1" x14ac:dyDescent="0.25">
      <c r="A759">
        <v>1</v>
      </c>
      <c r="B759" t="s">
        <v>1516</v>
      </c>
      <c r="C759" t="s">
        <v>1515</v>
      </c>
    </row>
    <row r="760" spans="1:3" hidden="1" x14ac:dyDescent="0.25">
      <c r="A760">
        <v>1</v>
      </c>
      <c r="B760" t="s">
        <v>1517</v>
      </c>
      <c r="C760" t="s">
        <v>1515</v>
      </c>
    </row>
    <row r="761" spans="1:3" hidden="1" x14ac:dyDescent="0.25">
      <c r="A761">
        <v>1</v>
      </c>
      <c r="B761" t="s">
        <v>1518</v>
      </c>
      <c r="C761" t="s">
        <v>1519</v>
      </c>
    </row>
    <row r="762" spans="1:3" hidden="1" x14ac:dyDescent="0.25">
      <c r="A762">
        <v>1</v>
      </c>
      <c r="B762" t="s">
        <v>1520</v>
      </c>
      <c r="C762" t="s">
        <v>1521</v>
      </c>
    </row>
    <row r="763" spans="1:3" hidden="1" x14ac:dyDescent="0.25">
      <c r="A763">
        <v>1</v>
      </c>
      <c r="B763" t="s">
        <v>1522</v>
      </c>
      <c r="C763" t="s">
        <v>1521</v>
      </c>
    </row>
    <row r="764" spans="1:3" hidden="1" x14ac:dyDescent="0.25">
      <c r="A764">
        <v>1</v>
      </c>
      <c r="B764" t="s">
        <v>1523</v>
      </c>
      <c r="C764" t="s">
        <v>1521</v>
      </c>
    </row>
    <row r="765" spans="1:3" hidden="1" x14ac:dyDescent="0.25">
      <c r="A765">
        <v>1</v>
      </c>
      <c r="B765" t="s">
        <v>1524</v>
      </c>
      <c r="C765" t="s">
        <v>1521</v>
      </c>
    </row>
    <row r="766" spans="1:3" hidden="1" x14ac:dyDescent="0.25">
      <c r="A766">
        <v>1</v>
      </c>
      <c r="B766" t="s">
        <v>1525</v>
      </c>
      <c r="C766" t="s">
        <v>1526</v>
      </c>
    </row>
    <row r="767" spans="1:3" hidden="1" x14ac:dyDescent="0.25">
      <c r="A767">
        <v>1</v>
      </c>
      <c r="B767" t="s">
        <v>1527</v>
      </c>
      <c r="C767" t="s">
        <v>1528</v>
      </c>
    </row>
    <row r="768" spans="1:3" hidden="1" x14ac:dyDescent="0.25">
      <c r="A768">
        <v>1</v>
      </c>
      <c r="B768" t="s">
        <v>1529</v>
      </c>
      <c r="C768" t="s">
        <v>1521</v>
      </c>
    </row>
    <row r="769" spans="1:3" hidden="1" x14ac:dyDescent="0.25">
      <c r="A769">
        <v>1</v>
      </c>
      <c r="B769" t="s">
        <v>1530</v>
      </c>
      <c r="C769" t="s">
        <v>1521</v>
      </c>
    </row>
    <row r="770" spans="1:3" hidden="1" x14ac:dyDescent="0.25">
      <c r="A770">
        <v>1</v>
      </c>
      <c r="B770" t="s">
        <v>1531</v>
      </c>
      <c r="C770" t="s">
        <v>1532</v>
      </c>
    </row>
    <row r="771" spans="1:3" hidden="1" x14ac:dyDescent="0.25">
      <c r="A771">
        <v>1</v>
      </c>
      <c r="B771" t="s">
        <v>1533</v>
      </c>
      <c r="C771" t="s">
        <v>1532</v>
      </c>
    </row>
    <row r="772" spans="1:3" hidden="1" x14ac:dyDescent="0.25">
      <c r="A772">
        <v>1</v>
      </c>
      <c r="B772" t="s">
        <v>1534</v>
      </c>
      <c r="C772" t="s">
        <v>1532</v>
      </c>
    </row>
    <row r="773" spans="1:3" hidden="1" x14ac:dyDescent="0.25">
      <c r="A773">
        <v>1</v>
      </c>
      <c r="B773" t="s">
        <v>1535</v>
      </c>
      <c r="C773" t="s">
        <v>1521</v>
      </c>
    </row>
    <row r="774" spans="1:3" hidden="1" x14ac:dyDescent="0.25">
      <c r="A774">
        <v>1</v>
      </c>
      <c r="B774" t="s">
        <v>1536</v>
      </c>
      <c r="C774" t="s">
        <v>1537</v>
      </c>
    </row>
    <row r="775" spans="1:3" hidden="1" x14ac:dyDescent="0.25">
      <c r="A775">
        <v>1</v>
      </c>
      <c r="B775" t="s">
        <v>1538</v>
      </c>
      <c r="C775" t="s">
        <v>1537</v>
      </c>
    </row>
    <row r="776" spans="1:3" hidden="1" x14ac:dyDescent="0.25">
      <c r="A776">
        <v>1</v>
      </c>
      <c r="B776" t="s">
        <v>1539</v>
      </c>
      <c r="C776" t="s">
        <v>1540</v>
      </c>
    </row>
    <row r="777" spans="1:3" hidden="1" x14ac:dyDescent="0.25">
      <c r="A777">
        <v>1</v>
      </c>
      <c r="B777" t="s">
        <v>1541</v>
      </c>
      <c r="C777" t="s">
        <v>1540</v>
      </c>
    </row>
    <row r="778" spans="1:3" hidden="1" x14ac:dyDescent="0.25">
      <c r="A778">
        <v>1</v>
      </c>
      <c r="B778" t="s">
        <v>1542</v>
      </c>
      <c r="C778" t="s">
        <v>1540</v>
      </c>
    </row>
    <row r="779" spans="1:3" hidden="1" x14ac:dyDescent="0.25">
      <c r="A779">
        <v>1</v>
      </c>
      <c r="B779" t="s">
        <v>1543</v>
      </c>
      <c r="C779" t="s">
        <v>1544</v>
      </c>
    </row>
    <row r="780" spans="1:3" hidden="1" x14ac:dyDescent="0.25">
      <c r="A780">
        <v>1</v>
      </c>
      <c r="B780" t="s">
        <v>1545</v>
      </c>
      <c r="C780" t="s">
        <v>1546</v>
      </c>
    </row>
    <row r="781" spans="1:3" hidden="1" x14ac:dyDescent="0.25">
      <c r="A781">
        <v>1</v>
      </c>
      <c r="B781" t="s">
        <v>1547</v>
      </c>
      <c r="C781" t="s">
        <v>1548</v>
      </c>
    </row>
    <row r="782" spans="1:3" hidden="1" x14ac:dyDescent="0.25">
      <c r="A782">
        <v>1</v>
      </c>
      <c r="B782" t="s">
        <v>1549</v>
      </c>
      <c r="C782" t="s">
        <v>1550</v>
      </c>
    </row>
    <row r="783" spans="1:3" hidden="1" x14ac:dyDescent="0.25">
      <c r="A783">
        <v>1</v>
      </c>
      <c r="B783" t="s">
        <v>1551</v>
      </c>
      <c r="C783" t="s">
        <v>1552</v>
      </c>
    </row>
    <row r="784" spans="1:3" hidden="1" x14ac:dyDescent="0.25">
      <c r="A784">
        <v>1</v>
      </c>
      <c r="B784" t="s">
        <v>1553</v>
      </c>
      <c r="C784" t="s">
        <v>1554</v>
      </c>
    </row>
    <row r="785" spans="1:3" hidden="1" x14ac:dyDescent="0.25">
      <c r="A785">
        <v>1</v>
      </c>
      <c r="B785" t="s">
        <v>1555</v>
      </c>
      <c r="C785" t="s">
        <v>1556</v>
      </c>
    </row>
    <row r="786" spans="1:3" hidden="1" x14ac:dyDescent="0.25">
      <c r="A786">
        <v>1</v>
      </c>
      <c r="B786" t="s">
        <v>1557</v>
      </c>
      <c r="C786" t="s">
        <v>1558</v>
      </c>
    </row>
    <row r="787" spans="1:3" hidden="1" x14ac:dyDescent="0.25">
      <c r="A787">
        <v>1</v>
      </c>
      <c r="B787" t="s">
        <v>1903</v>
      </c>
      <c r="C787" t="s">
        <v>1904</v>
      </c>
    </row>
    <row r="788" spans="1:3" hidden="1" x14ac:dyDescent="0.25">
      <c r="A788">
        <v>1</v>
      </c>
      <c r="B788" t="s">
        <v>1559</v>
      </c>
      <c r="C788" t="s">
        <v>1560</v>
      </c>
    </row>
    <row r="789" spans="1:3" hidden="1" x14ac:dyDescent="0.25">
      <c r="A789">
        <v>1</v>
      </c>
      <c r="B789" t="s">
        <v>1561</v>
      </c>
      <c r="C789" t="s">
        <v>1562</v>
      </c>
    </row>
    <row r="790" spans="1:3" hidden="1" x14ac:dyDescent="0.25">
      <c r="A790">
        <v>1</v>
      </c>
      <c r="B790" t="s">
        <v>1563</v>
      </c>
      <c r="C790" t="s">
        <v>1560</v>
      </c>
    </row>
    <row r="791" spans="1:3" hidden="1" x14ac:dyDescent="0.25">
      <c r="A791">
        <v>1</v>
      </c>
      <c r="B791" t="s">
        <v>1564</v>
      </c>
      <c r="C791" t="s">
        <v>1565</v>
      </c>
    </row>
    <row r="792" spans="1:3" hidden="1" x14ac:dyDescent="0.25">
      <c r="A792">
        <v>1</v>
      </c>
      <c r="B792" t="s">
        <v>1566</v>
      </c>
      <c r="C792" t="s">
        <v>1567</v>
      </c>
    </row>
    <row r="793" spans="1:3" hidden="1" x14ac:dyDescent="0.25">
      <c r="A793">
        <v>1</v>
      </c>
      <c r="B793" t="s">
        <v>1568</v>
      </c>
      <c r="C793" t="s">
        <v>1569</v>
      </c>
    </row>
    <row r="794" spans="1:3" hidden="1" x14ac:dyDescent="0.25">
      <c r="A794">
        <v>1</v>
      </c>
      <c r="B794" t="s">
        <v>1570</v>
      </c>
      <c r="C794" t="s">
        <v>1571</v>
      </c>
    </row>
    <row r="795" spans="1:3" hidden="1" x14ac:dyDescent="0.25">
      <c r="A795">
        <v>1</v>
      </c>
      <c r="B795" t="s">
        <v>1572</v>
      </c>
      <c r="C795" t="s">
        <v>1573</v>
      </c>
    </row>
    <row r="796" spans="1:3" hidden="1" x14ac:dyDescent="0.25">
      <c r="A796">
        <v>1</v>
      </c>
      <c r="B796" t="s">
        <v>1574</v>
      </c>
      <c r="C796" t="s">
        <v>1575</v>
      </c>
    </row>
    <row r="797" spans="1:3" hidden="1" x14ac:dyDescent="0.25">
      <c r="A797">
        <v>1</v>
      </c>
      <c r="B797" t="s">
        <v>1576</v>
      </c>
      <c r="C797" t="s">
        <v>1577</v>
      </c>
    </row>
    <row r="798" spans="1:3" hidden="1" x14ac:dyDescent="0.25">
      <c r="A798">
        <v>1</v>
      </c>
      <c r="B798" t="s">
        <v>1578</v>
      </c>
      <c r="C798" t="s">
        <v>1579</v>
      </c>
    </row>
    <row r="799" spans="1:3" hidden="1" x14ac:dyDescent="0.25">
      <c r="A799">
        <v>1</v>
      </c>
      <c r="B799" t="s">
        <v>1580</v>
      </c>
      <c r="C799" t="s">
        <v>1581</v>
      </c>
    </row>
    <row r="800" spans="1:3" hidden="1" x14ac:dyDescent="0.25">
      <c r="A800">
        <v>1</v>
      </c>
      <c r="B800" t="s">
        <v>1582</v>
      </c>
      <c r="C800" t="s">
        <v>2362</v>
      </c>
    </row>
    <row r="801" spans="1:3" hidden="1" x14ac:dyDescent="0.25">
      <c r="A801">
        <v>1</v>
      </c>
      <c r="B801" t="s">
        <v>1583</v>
      </c>
      <c r="C801" t="s">
        <v>1584</v>
      </c>
    </row>
    <row r="802" spans="1:3" hidden="1" x14ac:dyDescent="0.25">
      <c r="A802">
        <v>1</v>
      </c>
      <c r="B802" t="s">
        <v>1585</v>
      </c>
      <c r="C802" t="s">
        <v>1586</v>
      </c>
    </row>
    <row r="803" spans="1:3" hidden="1" x14ac:dyDescent="0.25">
      <c r="A803">
        <v>1</v>
      </c>
      <c r="B803" t="s">
        <v>1587</v>
      </c>
      <c r="C803" t="s">
        <v>1588</v>
      </c>
    </row>
    <row r="804" spans="1:3" hidden="1" x14ac:dyDescent="0.25">
      <c r="A804">
        <v>1</v>
      </c>
      <c r="B804" t="s">
        <v>1589</v>
      </c>
      <c r="C804" t="s">
        <v>1590</v>
      </c>
    </row>
    <row r="805" spans="1:3" hidden="1" x14ac:dyDescent="0.25">
      <c r="A805">
        <v>1</v>
      </c>
      <c r="B805" t="s">
        <v>1591</v>
      </c>
      <c r="C805" t="s">
        <v>1592</v>
      </c>
    </row>
    <row r="806" spans="1:3" hidden="1" x14ac:dyDescent="0.25">
      <c r="A806">
        <v>1</v>
      </c>
      <c r="B806" t="s">
        <v>1593</v>
      </c>
      <c r="C806" t="s">
        <v>1594</v>
      </c>
    </row>
    <row r="807" spans="1:3" hidden="1" x14ac:dyDescent="0.25">
      <c r="A807">
        <v>1</v>
      </c>
      <c r="B807" t="s">
        <v>1595</v>
      </c>
      <c r="C807" t="s">
        <v>1596</v>
      </c>
    </row>
    <row r="808" spans="1:3" hidden="1" x14ac:dyDescent="0.25">
      <c r="A808">
        <v>1</v>
      </c>
      <c r="B808" t="s">
        <v>1597</v>
      </c>
      <c r="C808" t="s">
        <v>1598</v>
      </c>
    </row>
    <row r="809" spans="1:3" hidden="1" x14ac:dyDescent="0.25">
      <c r="A809">
        <v>1</v>
      </c>
      <c r="B809" t="s">
        <v>1599</v>
      </c>
      <c r="C809" t="s">
        <v>1600</v>
      </c>
    </row>
    <row r="810" spans="1:3" hidden="1" x14ac:dyDescent="0.25">
      <c r="A810">
        <v>1</v>
      </c>
      <c r="B810" t="s">
        <v>1601</v>
      </c>
      <c r="C810" t="s">
        <v>1602</v>
      </c>
    </row>
    <row r="811" spans="1:3" hidden="1" x14ac:dyDescent="0.25">
      <c r="A811">
        <v>1</v>
      </c>
      <c r="B811" t="s">
        <v>1603</v>
      </c>
      <c r="C811" t="s">
        <v>1604</v>
      </c>
    </row>
    <row r="812" spans="1:3" hidden="1" x14ac:dyDescent="0.25">
      <c r="A812">
        <v>1</v>
      </c>
      <c r="B812" t="s">
        <v>1605</v>
      </c>
      <c r="C812" t="s">
        <v>1606</v>
      </c>
    </row>
    <row r="813" spans="1:3" hidden="1" x14ac:dyDescent="0.25">
      <c r="A813">
        <v>1</v>
      </c>
      <c r="B813" t="s">
        <v>1607</v>
      </c>
      <c r="C813" t="s">
        <v>1608</v>
      </c>
    </row>
    <row r="814" spans="1:3" hidden="1" x14ac:dyDescent="0.25">
      <c r="A814">
        <v>1</v>
      </c>
      <c r="B814" t="s">
        <v>1609</v>
      </c>
      <c r="C814" t="s">
        <v>1610</v>
      </c>
    </row>
    <row r="815" spans="1:3" hidden="1" x14ac:dyDescent="0.25">
      <c r="A815">
        <v>1</v>
      </c>
      <c r="B815" t="s">
        <v>1611</v>
      </c>
      <c r="C815" t="s">
        <v>1612</v>
      </c>
    </row>
    <row r="816" spans="1:3" hidden="1" x14ac:dyDescent="0.25">
      <c r="A816">
        <v>1</v>
      </c>
      <c r="B816" t="s">
        <v>1613</v>
      </c>
      <c r="C816" t="s">
        <v>1614</v>
      </c>
    </row>
    <row r="817" spans="1:3" hidden="1" x14ac:dyDescent="0.25">
      <c r="A817">
        <v>1</v>
      </c>
      <c r="B817" t="s">
        <v>1616</v>
      </c>
      <c r="C817" t="s">
        <v>1617</v>
      </c>
    </row>
    <row r="818" spans="1:3" hidden="1" x14ac:dyDescent="0.25">
      <c r="A818">
        <v>1</v>
      </c>
      <c r="B818" t="s">
        <v>1618</v>
      </c>
      <c r="C818" t="s">
        <v>1619</v>
      </c>
    </row>
    <row r="819" spans="1:3" hidden="1" x14ac:dyDescent="0.25">
      <c r="A819">
        <v>1</v>
      </c>
      <c r="B819" t="s">
        <v>1620</v>
      </c>
      <c r="C819" t="s">
        <v>1621</v>
      </c>
    </row>
    <row r="820" spans="1:3" hidden="1" x14ac:dyDescent="0.25">
      <c r="A820">
        <v>1</v>
      </c>
      <c r="B820" t="s">
        <v>1622</v>
      </c>
      <c r="C820" t="s">
        <v>1623</v>
      </c>
    </row>
    <row r="821" spans="1:3" hidden="1" x14ac:dyDescent="0.25">
      <c r="A821">
        <v>1</v>
      </c>
      <c r="B821" t="s">
        <v>1624</v>
      </c>
      <c r="C821" t="s">
        <v>1625</v>
      </c>
    </row>
    <row r="822" spans="1:3" hidden="1" x14ac:dyDescent="0.25">
      <c r="A822">
        <v>1</v>
      </c>
      <c r="B822" t="s">
        <v>1626</v>
      </c>
      <c r="C822" t="s">
        <v>1627</v>
      </c>
    </row>
    <row r="823" spans="1:3" hidden="1" x14ac:dyDescent="0.25">
      <c r="A823">
        <v>1</v>
      </c>
      <c r="B823" t="s">
        <v>1628</v>
      </c>
      <c r="C823" t="s">
        <v>1629</v>
      </c>
    </row>
    <row r="824" spans="1:3" hidden="1" x14ac:dyDescent="0.25">
      <c r="A824">
        <v>1</v>
      </c>
      <c r="B824" t="s">
        <v>1630</v>
      </c>
      <c r="C824" t="s">
        <v>1631</v>
      </c>
    </row>
    <row r="825" spans="1:3" hidden="1" x14ac:dyDescent="0.25">
      <c r="A825">
        <v>1</v>
      </c>
      <c r="B825" t="s">
        <v>1632</v>
      </c>
      <c r="C825" t="s">
        <v>1633</v>
      </c>
    </row>
    <row r="826" spans="1:3" hidden="1" x14ac:dyDescent="0.25">
      <c r="A826">
        <v>1</v>
      </c>
      <c r="B826" t="s">
        <v>1634</v>
      </c>
      <c r="C826" t="s">
        <v>1635</v>
      </c>
    </row>
    <row r="827" spans="1:3" hidden="1" x14ac:dyDescent="0.25">
      <c r="A827">
        <v>1</v>
      </c>
      <c r="B827" t="s">
        <v>1636</v>
      </c>
      <c r="C827" t="s">
        <v>1637</v>
      </c>
    </row>
    <row r="828" spans="1:3" hidden="1" x14ac:dyDescent="0.25">
      <c r="A828">
        <v>1</v>
      </c>
      <c r="B828" t="s">
        <v>1638</v>
      </c>
      <c r="C828" t="s">
        <v>1639</v>
      </c>
    </row>
    <row r="829" spans="1:3" hidden="1" x14ac:dyDescent="0.25">
      <c r="A829">
        <v>1</v>
      </c>
      <c r="B829" t="s">
        <v>1640</v>
      </c>
      <c r="C829" t="s">
        <v>1641</v>
      </c>
    </row>
    <row r="830" spans="1:3" hidden="1" x14ac:dyDescent="0.25">
      <c r="A830">
        <v>1</v>
      </c>
      <c r="B830" t="s">
        <v>1642</v>
      </c>
      <c r="C830" t="s">
        <v>1629</v>
      </c>
    </row>
    <row r="831" spans="1:3" hidden="1" x14ac:dyDescent="0.25">
      <c r="A831">
        <v>1</v>
      </c>
      <c r="B831" t="s">
        <v>1643</v>
      </c>
      <c r="C831" t="s">
        <v>1644</v>
      </c>
    </row>
    <row r="832" spans="1:3" hidden="1" x14ac:dyDescent="0.25">
      <c r="A832">
        <v>1</v>
      </c>
      <c r="B832" t="s">
        <v>1645</v>
      </c>
      <c r="C832" t="s">
        <v>1646</v>
      </c>
    </row>
    <row r="833" spans="1:3" hidden="1" x14ac:dyDescent="0.25">
      <c r="A833">
        <v>1</v>
      </c>
      <c r="B833" t="s">
        <v>1647</v>
      </c>
      <c r="C833" t="s">
        <v>1648</v>
      </c>
    </row>
    <row r="834" spans="1:3" hidden="1" x14ac:dyDescent="0.25">
      <c r="A834">
        <v>1</v>
      </c>
      <c r="B834" t="s">
        <v>1649</v>
      </c>
      <c r="C834" t="s">
        <v>1650</v>
      </c>
    </row>
    <row r="835" spans="1:3" hidden="1" x14ac:dyDescent="0.25">
      <c r="A835">
        <v>1</v>
      </c>
      <c r="B835" t="s">
        <v>1651</v>
      </c>
      <c r="C835" t="s">
        <v>4743</v>
      </c>
    </row>
    <row r="836" spans="1:3" hidden="1" x14ac:dyDescent="0.25">
      <c r="A836">
        <v>1</v>
      </c>
      <c r="B836" t="s">
        <v>1653</v>
      </c>
      <c r="C836" t="s">
        <v>1652</v>
      </c>
    </row>
    <row r="837" spans="1:3" hidden="1" x14ac:dyDescent="0.25">
      <c r="A837">
        <v>1</v>
      </c>
      <c r="B837" t="s">
        <v>1654</v>
      </c>
      <c r="C837" t="s">
        <v>1652</v>
      </c>
    </row>
    <row r="838" spans="1:3" hidden="1" x14ac:dyDescent="0.25">
      <c r="A838">
        <v>1</v>
      </c>
      <c r="B838" t="s">
        <v>1655</v>
      </c>
      <c r="C838" t="s">
        <v>1656</v>
      </c>
    </row>
    <row r="839" spans="1:3" hidden="1" x14ac:dyDescent="0.25">
      <c r="A839">
        <v>1</v>
      </c>
      <c r="B839" t="s">
        <v>1657</v>
      </c>
      <c r="C839" t="s">
        <v>1658</v>
      </c>
    </row>
    <row r="840" spans="1:3" hidden="1" x14ac:dyDescent="0.25">
      <c r="A840">
        <v>1</v>
      </c>
      <c r="B840" t="s">
        <v>1659</v>
      </c>
      <c r="C840" t="s">
        <v>1660</v>
      </c>
    </row>
    <row r="841" spans="1:3" hidden="1" x14ac:dyDescent="0.25">
      <c r="A841">
        <v>1</v>
      </c>
      <c r="B841" t="s">
        <v>1661</v>
      </c>
      <c r="C841" t="s">
        <v>1656</v>
      </c>
    </row>
    <row r="842" spans="1:3" hidden="1" x14ac:dyDescent="0.25">
      <c r="A842">
        <v>1</v>
      </c>
      <c r="B842" t="s">
        <v>1662</v>
      </c>
      <c r="C842" t="s">
        <v>1663</v>
      </c>
    </row>
    <row r="843" spans="1:3" hidden="1" x14ac:dyDescent="0.25">
      <c r="A843">
        <v>1</v>
      </c>
      <c r="B843" t="s">
        <v>1664</v>
      </c>
      <c r="C843" t="s">
        <v>1665</v>
      </c>
    </row>
    <row r="844" spans="1:3" hidden="1" x14ac:dyDescent="0.25">
      <c r="A844">
        <v>1</v>
      </c>
      <c r="B844" t="s">
        <v>1666</v>
      </c>
      <c r="C844" t="s">
        <v>1667</v>
      </c>
    </row>
    <row r="845" spans="1:3" hidden="1" x14ac:dyDescent="0.25">
      <c r="A845">
        <v>1</v>
      </c>
      <c r="B845" t="s">
        <v>1668</v>
      </c>
      <c r="C845" t="s">
        <v>1669</v>
      </c>
    </row>
    <row r="846" spans="1:3" hidden="1" x14ac:dyDescent="0.25">
      <c r="A846">
        <v>1</v>
      </c>
      <c r="B846" t="s">
        <v>1670</v>
      </c>
      <c r="C846" t="s">
        <v>1671</v>
      </c>
    </row>
    <row r="847" spans="1:3" hidden="1" x14ac:dyDescent="0.25">
      <c r="A847">
        <v>1</v>
      </c>
      <c r="B847" t="s">
        <v>1672</v>
      </c>
      <c r="C847" t="s">
        <v>1673</v>
      </c>
    </row>
    <row r="848" spans="1:3" hidden="1" x14ac:dyDescent="0.25">
      <c r="A848">
        <v>1</v>
      </c>
      <c r="B848" t="s">
        <v>1674</v>
      </c>
      <c r="C848" t="s">
        <v>1675</v>
      </c>
    </row>
    <row r="849" spans="1:3" hidden="1" x14ac:dyDescent="0.25">
      <c r="A849">
        <v>1</v>
      </c>
      <c r="B849" t="s">
        <v>1676</v>
      </c>
      <c r="C849" t="s">
        <v>1677</v>
      </c>
    </row>
    <row r="850" spans="1:3" hidden="1" x14ac:dyDescent="0.25">
      <c r="A850">
        <v>1</v>
      </c>
      <c r="B850" t="s">
        <v>1678</v>
      </c>
      <c r="C850" t="s">
        <v>1679</v>
      </c>
    </row>
    <row r="851" spans="1:3" hidden="1" x14ac:dyDescent="0.25">
      <c r="A851">
        <v>1</v>
      </c>
      <c r="B851" t="s">
        <v>1680</v>
      </c>
      <c r="C851" t="s">
        <v>1681</v>
      </c>
    </row>
    <row r="852" spans="1:3" hidden="1" x14ac:dyDescent="0.25">
      <c r="A852">
        <v>1</v>
      </c>
      <c r="B852" t="s">
        <v>1682</v>
      </c>
      <c r="C852" t="s">
        <v>2048</v>
      </c>
    </row>
    <row r="853" spans="1:3" hidden="1" x14ac:dyDescent="0.25">
      <c r="A853">
        <v>1</v>
      </c>
      <c r="B853" t="s">
        <v>1683</v>
      </c>
      <c r="C853" t="s">
        <v>1684</v>
      </c>
    </row>
    <row r="854" spans="1:3" hidden="1" x14ac:dyDescent="0.25">
      <c r="A854">
        <v>1</v>
      </c>
      <c r="B854" t="s">
        <v>1685</v>
      </c>
      <c r="C854" t="s">
        <v>1686</v>
      </c>
    </row>
    <row r="855" spans="1:3" hidden="1" x14ac:dyDescent="0.25">
      <c r="A855">
        <v>1</v>
      </c>
      <c r="B855" t="s">
        <v>1687</v>
      </c>
      <c r="C855" t="s">
        <v>1688</v>
      </c>
    </row>
    <row r="856" spans="1:3" hidden="1" x14ac:dyDescent="0.25">
      <c r="A856">
        <v>1</v>
      </c>
      <c r="B856" t="s">
        <v>1689</v>
      </c>
      <c r="C856" t="s">
        <v>1690</v>
      </c>
    </row>
    <row r="857" spans="1:3" hidden="1" x14ac:dyDescent="0.25">
      <c r="A857">
        <v>1</v>
      </c>
      <c r="B857" t="s">
        <v>1691</v>
      </c>
      <c r="C857" t="s">
        <v>1692</v>
      </c>
    </row>
    <row r="858" spans="1:3" hidden="1" x14ac:dyDescent="0.25">
      <c r="A858">
        <v>1</v>
      </c>
      <c r="B858" t="s">
        <v>1693</v>
      </c>
      <c r="C858" t="s">
        <v>1694</v>
      </c>
    </row>
    <row r="859" spans="1:3" hidden="1" x14ac:dyDescent="0.25">
      <c r="A859">
        <v>1</v>
      </c>
      <c r="B859" t="s">
        <v>1695</v>
      </c>
      <c r="C859" t="s">
        <v>1696</v>
      </c>
    </row>
    <row r="860" spans="1:3" hidden="1" x14ac:dyDescent="0.25">
      <c r="A860">
        <v>1</v>
      </c>
      <c r="B860" t="s">
        <v>1697</v>
      </c>
      <c r="C860" t="s">
        <v>1698</v>
      </c>
    </row>
    <row r="861" spans="1:3" hidden="1" x14ac:dyDescent="0.25">
      <c r="A861">
        <v>1</v>
      </c>
      <c r="B861" t="s">
        <v>1699</v>
      </c>
      <c r="C861" t="s">
        <v>1700</v>
      </c>
    </row>
    <row r="862" spans="1:3" hidden="1" x14ac:dyDescent="0.25">
      <c r="A862">
        <v>1</v>
      </c>
      <c r="B862" t="s">
        <v>1701</v>
      </c>
      <c r="C862" t="s">
        <v>1702</v>
      </c>
    </row>
    <row r="863" spans="1:3" hidden="1" x14ac:dyDescent="0.25">
      <c r="A863">
        <v>1</v>
      </c>
      <c r="B863" t="s">
        <v>1703</v>
      </c>
      <c r="C863" t="s">
        <v>1704</v>
      </c>
    </row>
    <row r="864" spans="1:3" hidden="1" x14ac:dyDescent="0.25">
      <c r="A864">
        <v>1</v>
      </c>
      <c r="B864" t="s">
        <v>1705</v>
      </c>
      <c r="C864" t="s">
        <v>1706</v>
      </c>
    </row>
    <row r="865" spans="1:3" hidden="1" x14ac:dyDescent="0.25">
      <c r="A865">
        <v>1</v>
      </c>
      <c r="B865" t="s">
        <v>1707</v>
      </c>
      <c r="C865" t="s">
        <v>1708</v>
      </c>
    </row>
    <row r="866" spans="1:3" hidden="1" x14ac:dyDescent="0.25">
      <c r="A866">
        <v>1</v>
      </c>
      <c r="B866" t="s">
        <v>1709</v>
      </c>
      <c r="C866" t="s">
        <v>1710</v>
      </c>
    </row>
    <row r="867" spans="1:3" hidden="1" x14ac:dyDescent="0.25">
      <c r="A867">
        <v>1</v>
      </c>
      <c r="B867" t="s">
        <v>1711</v>
      </c>
      <c r="C867" t="s">
        <v>1712</v>
      </c>
    </row>
    <row r="868" spans="1:3" hidden="1" x14ac:dyDescent="0.25">
      <c r="A868">
        <v>1</v>
      </c>
      <c r="B868" t="s">
        <v>1714</v>
      </c>
      <c r="C868" t="s">
        <v>1713</v>
      </c>
    </row>
    <row r="869" spans="1:3" hidden="1" x14ac:dyDescent="0.25">
      <c r="A869">
        <v>1</v>
      </c>
      <c r="B869" t="s">
        <v>1715</v>
      </c>
      <c r="C869" t="s">
        <v>1615</v>
      </c>
    </row>
    <row r="870" spans="1:3" hidden="1" x14ac:dyDescent="0.25">
      <c r="A870">
        <v>1</v>
      </c>
      <c r="B870" t="s">
        <v>1716</v>
      </c>
      <c r="C870" t="s">
        <v>1717</v>
      </c>
    </row>
    <row r="871" spans="1:3" hidden="1" x14ac:dyDescent="0.25">
      <c r="A871">
        <v>1</v>
      </c>
      <c r="B871" t="s">
        <v>1718</v>
      </c>
      <c r="C871" t="s">
        <v>1719</v>
      </c>
    </row>
    <row r="872" spans="1:3" hidden="1" x14ac:dyDescent="0.25">
      <c r="A872">
        <v>1</v>
      </c>
      <c r="B872" t="s">
        <v>1720</v>
      </c>
      <c r="C872" t="s">
        <v>1721</v>
      </c>
    </row>
    <row r="873" spans="1:3" hidden="1" x14ac:dyDescent="0.25">
      <c r="A873">
        <v>1</v>
      </c>
      <c r="B873" t="s">
        <v>1722</v>
      </c>
      <c r="C873" t="s">
        <v>1723</v>
      </c>
    </row>
    <row r="874" spans="1:3" hidden="1" x14ac:dyDescent="0.25">
      <c r="A874">
        <v>1</v>
      </c>
      <c r="B874" t="s">
        <v>1724</v>
      </c>
      <c r="C874" t="s">
        <v>1725</v>
      </c>
    </row>
    <row r="875" spans="1:3" hidden="1" x14ac:dyDescent="0.25">
      <c r="A875">
        <v>1</v>
      </c>
      <c r="B875" t="s">
        <v>1726</v>
      </c>
      <c r="C875" t="s">
        <v>1727</v>
      </c>
    </row>
    <row r="876" spans="1:3" hidden="1" x14ac:dyDescent="0.25">
      <c r="A876">
        <v>1</v>
      </c>
      <c r="B876" t="s">
        <v>1728</v>
      </c>
      <c r="C876" t="s">
        <v>1725</v>
      </c>
    </row>
    <row r="877" spans="1:3" hidden="1" x14ac:dyDescent="0.25">
      <c r="A877">
        <v>1</v>
      </c>
      <c r="B877" t="s">
        <v>1729</v>
      </c>
      <c r="C877" t="s">
        <v>1730</v>
      </c>
    </row>
    <row r="878" spans="1:3" hidden="1" x14ac:dyDescent="0.25">
      <c r="A878">
        <v>1</v>
      </c>
      <c r="B878" t="s">
        <v>1732</v>
      </c>
      <c r="C878" t="s">
        <v>1731</v>
      </c>
    </row>
    <row r="879" spans="1:3" hidden="1" x14ac:dyDescent="0.25">
      <c r="A879">
        <v>1</v>
      </c>
      <c r="B879" t="s">
        <v>1733</v>
      </c>
      <c r="C879" t="s">
        <v>1731</v>
      </c>
    </row>
    <row r="880" spans="1:3" hidden="1" x14ac:dyDescent="0.25">
      <c r="A880">
        <v>1</v>
      </c>
      <c r="B880" t="s">
        <v>1735</v>
      </c>
      <c r="C880" t="s">
        <v>1734</v>
      </c>
    </row>
    <row r="881" spans="1:3" hidden="1" x14ac:dyDescent="0.25">
      <c r="A881">
        <v>1</v>
      </c>
      <c r="B881" t="s">
        <v>1736</v>
      </c>
      <c r="C881" t="s">
        <v>1734</v>
      </c>
    </row>
    <row r="882" spans="1:3" hidden="1" x14ac:dyDescent="0.25">
      <c r="A882">
        <v>1</v>
      </c>
      <c r="B882" t="s">
        <v>1737</v>
      </c>
      <c r="C882" t="s">
        <v>1734</v>
      </c>
    </row>
    <row r="883" spans="1:3" hidden="1" x14ac:dyDescent="0.25">
      <c r="A883">
        <v>1</v>
      </c>
      <c r="B883" t="s">
        <v>1738</v>
      </c>
      <c r="C883" t="s">
        <v>1734</v>
      </c>
    </row>
    <row r="884" spans="1:3" hidden="1" x14ac:dyDescent="0.25">
      <c r="A884">
        <v>1</v>
      </c>
      <c r="B884" t="s">
        <v>1739</v>
      </c>
      <c r="C884" t="s">
        <v>1734</v>
      </c>
    </row>
    <row r="885" spans="1:3" hidden="1" x14ac:dyDescent="0.25">
      <c r="A885">
        <v>1</v>
      </c>
      <c r="B885" t="s">
        <v>1740</v>
      </c>
      <c r="C885" t="s">
        <v>1741</v>
      </c>
    </row>
    <row r="886" spans="1:3" hidden="1" x14ac:dyDescent="0.25">
      <c r="A886">
        <v>1</v>
      </c>
      <c r="B886" t="s">
        <v>1742</v>
      </c>
      <c r="C886" t="s">
        <v>1743</v>
      </c>
    </row>
    <row r="887" spans="1:3" hidden="1" x14ac:dyDescent="0.25">
      <c r="A887">
        <v>1</v>
      </c>
      <c r="B887" t="s">
        <v>1744</v>
      </c>
      <c r="C887" t="s">
        <v>1745</v>
      </c>
    </row>
    <row r="888" spans="1:3" hidden="1" x14ac:dyDescent="0.25">
      <c r="A888">
        <v>1</v>
      </c>
      <c r="B888" t="s">
        <v>1746</v>
      </c>
      <c r="C888" t="s">
        <v>1747</v>
      </c>
    </row>
    <row r="889" spans="1:3" hidden="1" x14ac:dyDescent="0.25">
      <c r="A889">
        <v>1</v>
      </c>
      <c r="B889" t="s">
        <v>1748</v>
      </c>
      <c r="C889" t="s">
        <v>1749</v>
      </c>
    </row>
    <row r="890" spans="1:3" hidden="1" x14ac:dyDescent="0.25">
      <c r="A890">
        <v>1</v>
      </c>
      <c r="B890" t="s">
        <v>1750</v>
      </c>
      <c r="C890" t="s">
        <v>1751</v>
      </c>
    </row>
    <row r="891" spans="1:3" hidden="1" x14ac:dyDescent="0.25">
      <c r="A891">
        <v>1</v>
      </c>
      <c r="B891" t="s">
        <v>1752</v>
      </c>
      <c r="C891" t="s">
        <v>1753</v>
      </c>
    </row>
    <row r="892" spans="1:3" hidden="1" x14ac:dyDescent="0.25">
      <c r="A892">
        <v>1</v>
      </c>
      <c r="B892" t="s">
        <v>1754</v>
      </c>
      <c r="C892" t="s">
        <v>1755</v>
      </c>
    </row>
    <row r="893" spans="1:3" hidden="1" x14ac:dyDescent="0.25">
      <c r="A893">
        <v>1</v>
      </c>
      <c r="B893" t="s">
        <v>1756</v>
      </c>
      <c r="C893" t="s">
        <v>1757</v>
      </c>
    </row>
    <row r="894" spans="1:3" hidden="1" x14ac:dyDescent="0.25">
      <c r="A894">
        <v>1</v>
      </c>
      <c r="B894" t="s">
        <v>1758</v>
      </c>
      <c r="C894" t="s">
        <v>1759</v>
      </c>
    </row>
    <row r="895" spans="1:3" hidden="1" x14ac:dyDescent="0.25">
      <c r="A895">
        <v>1</v>
      </c>
      <c r="B895" t="s">
        <v>1762</v>
      </c>
      <c r="C895" t="s">
        <v>1763</v>
      </c>
    </row>
    <row r="896" spans="1:3" hidden="1" x14ac:dyDescent="0.25">
      <c r="A896">
        <v>1</v>
      </c>
      <c r="B896" t="s">
        <v>1764</v>
      </c>
      <c r="C896" t="s">
        <v>1765</v>
      </c>
    </row>
    <row r="897" spans="1:3" hidden="1" x14ac:dyDescent="0.25">
      <c r="A897">
        <v>1</v>
      </c>
      <c r="B897" t="s">
        <v>1766</v>
      </c>
      <c r="C897" t="s">
        <v>1767</v>
      </c>
    </row>
    <row r="898" spans="1:3" hidden="1" x14ac:dyDescent="0.25">
      <c r="A898">
        <v>1</v>
      </c>
      <c r="B898" t="s">
        <v>1768</v>
      </c>
      <c r="C898" t="s">
        <v>1769</v>
      </c>
    </row>
    <row r="899" spans="1:3" hidden="1" x14ac:dyDescent="0.25">
      <c r="A899">
        <v>1</v>
      </c>
      <c r="B899" t="s">
        <v>1770</v>
      </c>
      <c r="C899" t="s">
        <v>1771</v>
      </c>
    </row>
    <row r="900" spans="1:3" hidden="1" x14ac:dyDescent="0.25">
      <c r="A900">
        <v>1</v>
      </c>
      <c r="B900" t="s">
        <v>1772</v>
      </c>
      <c r="C900" t="s">
        <v>1773</v>
      </c>
    </row>
    <row r="901" spans="1:3" hidden="1" x14ac:dyDescent="0.25">
      <c r="A901">
        <v>1</v>
      </c>
      <c r="B901" t="s">
        <v>1774</v>
      </c>
      <c r="C901" t="s">
        <v>1775</v>
      </c>
    </row>
    <row r="902" spans="1:3" hidden="1" x14ac:dyDescent="0.25">
      <c r="A902">
        <v>1</v>
      </c>
      <c r="B902" t="s">
        <v>1776</v>
      </c>
      <c r="C902" t="s">
        <v>1777</v>
      </c>
    </row>
    <row r="903" spans="1:3" hidden="1" x14ac:dyDescent="0.25">
      <c r="A903">
        <v>1</v>
      </c>
      <c r="B903" t="s">
        <v>1778</v>
      </c>
      <c r="C903" t="s">
        <v>1779</v>
      </c>
    </row>
    <row r="904" spans="1:3" hidden="1" x14ac:dyDescent="0.25">
      <c r="A904">
        <v>1</v>
      </c>
      <c r="B904" t="s">
        <v>1780</v>
      </c>
      <c r="C904" t="s">
        <v>1781</v>
      </c>
    </row>
    <row r="905" spans="1:3" hidden="1" x14ac:dyDescent="0.25">
      <c r="A905">
        <v>1</v>
      </c>
      <c r="B905" t="s">
        <v>1782</v>
      </c>
      <c r="C905" t="s">
        <v>1783</v>
      </c>
    </row>
    <row r="906" spans="1:3" hidden="1" x14ac:dyDescent="0.25">
      <c r="A906">
        <v>1</v>
      </c>
      <c r="B906" t="s">
        <v>1784</v>
      </c>
      <c r="C906" t="s">
        <v>1785</v>
      </c>
    </row>
    <row r="907" spans="1:3" hidden="1" x14ac:dyDescent="0.25">
      <c r="A907">
        <v>1</v>
      </c>
      <c r="B907" t="s">
        <v>1786</v>
      </c>
      <c r="C907" t="s">
        <v>1787</v>
      </c>
    </row>
    <row r="908" spans="1:3" hidden="1" x14ac:dyDescent="0.25">
      <c r="A908">
        <v>1</v>
      </c>
      <c r="B908" t="s">
        <v>1788</v>
      </c>
      <c r="C908" t="s">
        <v>1789</v>
      </c>
    </row>
    <row r="909" spans="1:3" hidden="1" x14ac:dyDescent="0.25">
      <c r="A909">
        <v>1</v>
      </c>
      <c r="B909" t="s">
        <v>1790</v>
      </c>
      <c r="C909" t="s">
        <v>1791</v>
      </c>
    </row>
    <row r="910" spans="1:3" hidden="1" x14ac:dyDescent="0.25">
      <c r="A910">
        <v>1</v>
      </c>
      <c r="B910" t="s">
        <v>1792</v>
      </c>
      <c r="C910" t="s">
        <v>1793</v>
      </c>
    </row>
    <row r="911" spans="1:3" hidden="1" x14ac:dyDescent="0.25">
      <c r="A911">
        <v>1</v>
      </c>
      <c r="B911" t="s">
        <v>1794</v>
      </c>
      <c r="C911" t="s">
        <v>1795</v>
      </c>
    </row>
    <row r="912" spans="1:3" hidden="1" x14ac:dyDescent="0.25">
      <c r="A912">
        <v>1</v>
      </c>
      <c r="B912" t="s">
        <v>1796</v>
      </c>
      <c r="C912" t="s">
        <v>1797</v>
      </c>
    </row>
    <row r="913" spans="1:3" hidden="1" x14ac:dyDescent="0.25">
      <c r="A913">
        <v>1</v>
      </c>
      <c r="B913" t="s">
        <v>1798</v>
      </c>
      <c r="C913" t="s">
        <v>1799</v>
      </c>
    </row>
    <row r="914" spans="1:3" hidden="1" x14ac:dyDescent="0.25">
      <c r="A914">
        <v>1</v>
      </c>
      <c r="B914" t="s">
        <v>1800</v>
      </c>
      <c r="C914" t="s">
        <v>1801</v>
      </c>
    </row>
    <row r="915" spans="1:3" hidden="1" x14ac:dyDescent="0.25">
      <c r="A915">
        <v>1</v>
      </c>
      <c r="B915" t="s">
        <v>1802</v>
      </c>
      <c r="C915" t="s">
        <v>1803</v>
      </c>
    </row>
    <row r="916" spans="1:3" hidden="1" x14ac:dyDescent="0.25">
      <c r="A916">
        <v>1</v>
      </c>
      <c r="B916" t="s">
        <v>1804</v>
      </c>
      <c r="C916" t="s">
        <v>1805</v>
      </c>
    </row>
    <row r="917" spans="1:3" hidden="1" x14ac:dyDescent="0.25">
      <c r="A917">
        <v>1</v>
      </c>
      <c r="B917" t="s">
        <v>1806</v>
      </c>
      <c r="C917" t="s">
        <v>1807</v>
      </c>
    </row>
    <row r="918" spans="1:3" hidden="1" x14ac:dyDescent="0.25">
      <c r="A918">
        <v>1</v>
      </c>
      <c r="B918" t="s">
        <v>1808</v>
      </c>
      <c r="C918" t="s">
        <v>1753</v>
      </c>
    </row>
    <row r="919" spans="1:3" hidden="1" x14ac:dyDescent="0.25">
      <c r="A919">
        <v>1</v>
      </c>
      <c r="B919" t="s">
        <v>1809</v>
      </c>
      <c r="C919" t="s">
        <v>1810</v>
      </c>
    </row>
    <row r="920" spans="1:3" hidden="1" x14ac:dyDescent="0.25">
      <c r="A920">
        <v>1</v>
      </c>
      <c r="B920" t="s">
        <v>1811</v>
      </c>
      <c r="C920" t="s">
        <v>1812</v>
      </c>
    </row>
    <row r="921" spans="1:3" hidden="1" x14ac:dyDescent="0.25">
      <c r="A921">
        <v>1</v>
      </c>
      <c r="B921" t="s">
        <v>1813</v>
      </c>
      <c r="C921" t="s">
        <v>1814</v>
      </c>
    </row>
    <row r="922" spans="1:3" hidden="1" x14ac:dyDescent="0.25">
      <c r="A922">
        <v>1</v>
      </c>
      <c r="B922" t="s">
        <v>1815</v>
      </c>
      <c r="C922" t="s">
        <v>1816</v>
      </c>
    </row>
    <row r="923" spans="1:3" hidden="1" x14ac:dyDescent="0.25">
      <c r="A923">
        <v>1</v>
      </c>
      <c r="B923" t="s">
        <v>1817</v>
      </c>
      <c r="C923" t="s">
        <v>1818</v>
      </c>
    </row>
    <row r="924" spans="1:3" hidden="1" x14ac:dyDescent="0.25">
      <c r="A924">
        <v>1</v>
      </c>
      <c r="B924" t="s">
        <v>1819</v>
      </c>
      <c r="C924" t="s">
        <v>1818</v>
      </c>
    </row>
    <row r="925" spans="1:3" hidden="1" x14ac:dyDescent="0.25">
      <c r="A925">
        <v>1</v>
      </c>
      <c r="B925" t="s">
        <v>1820</v>
      </c>
      <c r="C925" t="s">
        <v>1821</v>
      </c>
    </row>
    <row r="926" spans="1:3" hidden="1" x14ac:dyDescent="0.25">
      <c r="A926">
        <v>1</v>
      </c>
      <c r="B926" t="s">
        <v>1822</v>
      </c>
      <c r="C926" t="s">
        <v>1823</v>
      </c>
    </row>
    <row r="927" spans="1:3" hidden="1" x14ac:dyDescent="0.25">
      <c r="A927">
        <v>1</v>
      </c>
      <c r="B927" t="s">
        <v>1824</v>
      </c>
      <c r="C927" t="s">
        <v>1825</v>
      </c>
    </row>
    <row r="928" spans="1:3" hidden="1" x14ac:dyDescent="0.25">
      <c r="A928">
        <v>1</v>
      </c>
      <c r="B928" t="s">
        <v>1826</v>
      </c>
      <c r="C928" t="s">
        <v>1827</v>
      </c>
    </row>
    <row r="929" spans="1:3" hidden="1" x14ac:dyDescent="0.25">
      <c r="A929">
        <v>1</v>
      </c>
      <c r="B929" t="s">
        <v>1828</v>
      </c>
      <c r="C929" t="s">
        <v>1829</v>
      </c>
    </row>
    <row r="930" spans="1:3" hidden="1" x14ac:dyDescent="0.25">
      <c r="A930">
        <v>1</v>
      </c>
      <c r="B930" t="s">
        <v>1830</v>
      </c>
      <c r="C930" t="s">
        <v>1831</v>
      </c>
    </row>
    <row r="931" spans="1:3" hidden="1" x14ac:dyDescent="0.25">
      <c r="A931">
        <v>1</v>
      </c>
      <c r="B931" t="s">
        <v>1832</v>
      </c>
      <c r="C931" t="s">
        <v>1833</v>
      </c>
    </row>
    <row r="932" spans="1:3" hidden="1" x14ac:dyDescent="0.25">
      <c r="A932">
        <v>1</v>
      </c>
      <c r="B932" t="s">
        <v>1834</v>
      </c>
      <c r="C932" t="s">
        <v>1835</v>
      </c>
    </row>
    <row r="933" spans="1:3" hidden="1" x14ac:dyDescent="0.25">
      <c r="A933">
        <v>1</v>
      </c>
      <c r="B933" t="s">
        <v>1836</v>
      </c>
      <c r="C933" t="s">
        <v>1837</v>
      </c>
    </row>
    <row r="934" spans="1:3" hidden="1" x14ac:dyDescent="0.25">
      <c r="A934">
        <v>1</v>
      </c>
      <c r="B934" t="s">
        <v>1838</v>
      </c>
      <c r="C934" t="s">
        <v>1839</v>
      </c>
    </row>
    <row r="935" spans="1:3" hidden="1" x14ac:dyDescent="0.25">
      <c r="A935">
        <v>1</v>
      </c>
      <c r="B935" t="s">
        <v>1840</v>
      </c>
      <c r="C935" t="s">
        <v>1841</v>
      </c>
    </row>
    <row r="936" spans="1:3" hidden="1" x14ac:dyDescent="0.25">
      <c r="A936">
        <v>1</v>
      </c>
      <c r="B936" t="s">
        <v>1842</v>
      </c>
      <c r="C936" t="s">
        <v>1843</v>
      </c>
    </row>
    <row r="937" spans="1:3" hidden="1" x14ac:dyDescent="0.25">
      <c r="A937">
        <v>1</v>
      </c>
      <c r="B937" t="s">
        <v>1844</v>
      </c>
      <c r="C937" t="s">
        <v>1845</v>
      </c>
    </row>
    <row r="938" spans="1:3" hidden="1" x14ac:dyDescent="0.25">
      <c r="A938">
        <v>1</v>
      </c>
      <c r="B938" t="s">
        <v>1846</v>
      </c>
      <c r="C938" t="s">
        <v>1847</v>
      </c>
    </row>
    <row r="939" spans="1:3" hidden="1" x14ac:dyDescent="0.25">
      <c r="A939">
        <v>1</v>
      </c>
      <c r="B939" t="s">
        <v>1848</v>
      </c>
      <c r="C939" t="s">
        <v>1849</v>
      </c>
    </row>
    <row r="940" spans="1:3" hidden="1" x14ac:dyDescent="0.25">
      <c r="A940">
        <v>1</v>
      </c>
      <c r="B940" t="s">
        <v>1850</v>
      </c>
      <c r="C940" t="s">
        <v>1851</v>
      </c>
    </row>
    <row r="941" spans="1:3" hidden="1" x14ac:dyDescent="0.25">
      <c r="A941">
        <v>1</v>
      </c>
      <c r="B941" t="s">
        <v>1853</v>
      </c>
      <c r="C941" t="s">
        <v>1854</v>
      </c>
    </row>
    <row r="942" spans="1:3" hidden="1" x14ac:dyDescent="0.25">
      <c r="A942">
        <v>1</v>
      </c>
      <c r="B942" t="s">
        <v>1855</v>
      </c>
      <c r="C942" t="s">
        <v>1856</v>
      </c>
    </row>
    <row r="943" spans="1:3" hidden="1" x14ac:dyDescent="0.25">
      <c r="A943">
        <v>1</v>
      </c>
      <c r="B943" t="s">
        <v>1857</v>
      </c>
      <c r="C943" t="s">
        <v>1858</v>
      </c>
    </row>
    <row r="944" spans="1:3" hidden="1" x14ac:dyDescent="0.25">
      <c r="A944">
        <v>1</v>
      </c>
      <c r="B944" t="s">
        <v>1859</v>
      </c>
      <c r="C944" t="s">
        <v>1860</v>
      </c>
    </row>
    <row r="945" spans="1:3" hidden="1" x14ac:dyDescent="0.25">
      <c r="A945">
        <v>1</v>
      </c>
      <c r="B945" t="s">
        <v>1861</v>
      </c>
      <c r="C945" t="s">
        <v>1852</v>
      </c>
    </row>
    <row r="946" spans="1:3" hidden="1" x14ac:dyDescent="0.25">
      <c r="A946">
        <v>1</v>
      </c>
      <c r="B946" t="s">
        <v>1862</v>
      </c>
      <c r="C946" t="s">
        <v>1852</v>
      </c>
    </row>
    <row r="947" spans="1:3" hidden="1" x14ac:dyDescent="0.25">
      <c r="A947">
        <v>1</v>
      </c>
      <c r="B947" t="s">
        <v>1863</v>
      </c>
      <c r="C947" t="s">
        <v>1852</v>
      </c>
    </row>
    <row r="948" spans="1:3" hidden="1" x14ac:dyDescent="0.25">
      <c r="A948">
        <v>1</v>
      </c>
      <c r="B948" t="s">
        <v>1864</v>
      </c>
      <c r="C948" t="s">
        <v>1852</v>
      </c>
    </row>
    <row r="949" spans="1:3" hidden="1" x14ac:dyDescent="0.25">
      <c r="A949">
        <v>1</v>
      </c>
      <c r="B949" t="s">
        <v>1865</v>
      </c>
      <c r="C949" t="s">
        <v>1866</v>
      </c>
    </row>
    <row r="950" spans="1:3" hidden="1" x14ac:dyDescent="0.25">
      <c r="A950">
        <v>1</v>
      </c>
      <c r="B950" t="s">
        <v>1867</v>
      </c>
      <c r="C950" t="s">
        <v>1852</v>
      </c>
    </row>
    <row r="951" spans="1:3" hidden="1" x14ac:dyDescent="0.25">
      <c r="A951">
        <v>1</v>
      </c>
      <c r="B951" t="s">
        <v>1868</v>
      </c>
      <c r="C951" t="s">
        <v>1869</v>
      </c>
    </row>
    <row r="952" spans="1:3" hidden="1" x14ac:dyDescent="0.25">
      <c r="A952">
        <v>1</v>
      </c>
      <c r="B952" t="s">
        <v>1870</v>
      </c>
      <c r="C952" t="s">
        <v>1261</v>
      </c>
    </row>
    <row r="953" spans="1:3" hidden="1" x14ac:dyDescent="0.25">
      <c r="A953">
        <v>1</v>
      </c>
      <c r="B953" t="s">
        <v>1871</v>
      </c>
      <c r="C953" t="s">
        <v>1263</v>
      </c>
    </row>
    <row r="954" spans="1:3" hidden="1" x14ac:dyDescent="0.25">
      <c r="A954">
        <v>1</v>
      </c>
      <c r="B954" t="s">
        <v>1872</v>
      </c>
      <c r="C954" t="s">
        <v>1873</v>
      </c>
    </row>
    <row r="955" spans="1:3" hidden="1" x14ac:dyDescent="0.25">
      <c r="A955">
        <v>1</v>
      </c>
      <c r="B955" t="s">
        <v>1874</v>
      </c>
      <c r="C955" t="s">
        <v>1875</v>
      </c>
    </row>
    <row r="956" spans="1:3" hidden="1" x14ac:dyDescent="0.25">
      <c r="A956">
        <v>1</v>
      </c>
      <c r="B956" t="s">
        <v>1876</v>
      </c>
      <c r="C956" t="s">
        <v>1877</v>
      </c>
    </row>
    <row r="957" spans="1:3" hidden="1" x14ac:dyDescent="0.25">
      <c r="A957">
        <v>1</v>
      </c>
      <c r="B957" t="s">
        <v>1878</v>
      </c>
      <c r="C957" t="s">
        <v>1879</v>
      </c>
    </row>
    <row r="958" spans="1:3" hidden="1" x14ac:dyDescent="0.25">
      <c r="A958">
        <v>1</v>
      </c>
      <c r="B958" t="s">
        <v>1880</v>
      </c>
      <c r="C958" t="s">
        <v>1881</v>
      </c>
    </row>
    <row r="959" spans="1:3" hidden="1" x14ac:dyDescent="0.25">
      <c r="A959">
        <v>1</v>
      </c>
      <c r="B959" t="s">
        <v>1882</v>
      </c>
      <c r="C959" t="s">
        <v>1883</v>
      </c>
    </row>
    <row r="960" spans="1:3" hidden="1" x14ac:dyDescent="0.25">
      <c r="A960">
        <v>1</v>
      </c>
      <c r="B960" t="s">
        <v>1885</v>
      </c>
      <c r="C960" t="s">
        <v>1884</v>
      </c>
    </row>
    <row r="961" spans="1:3" hidden="1" x14ac:dyDescent="0.25">
      <c r="A961">
        <v>1</v>
      </c>
      <c r="B961" t="s">
        <v>1886</v>
      </c>
      <c r="C961" t="s">
        <v>1884</v>
      </c>
    </row>
    <row r="962" spans="1:3" hidden="1" x14ac:dyDescent="0.25">
      <c r="A962">
        <v>1</v>
      </c>
      <c r="B962" t="s">
        <v>1887</v>
      </c>
      <c r="C962" t="s">
        <v>1888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Ark2"/>
  <dimension ref="A1"/>
  <sheetViews>
    <sheetView topLeftCell="B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33</vt:i4>
      </vt:variant>
      <vt:variant>
        <vt:lpstr>Navngivne områder</vt:lpstr>
      </vt:variant>
      <vt:variant>
        <vt:i4>12</vt:i4>
      </vt:variant>
    </vt:vector>
  </HeadingPairs>
  <TitlesOfParts>
    <vt:vector size="45" baseType="lpstr">
      <vt:lpstr>Ulev ordre</vt:lpstr>
      <vt:lpstr>Historik</vt:lpstr>
      <vt:lpstr>VareLinier</vt:lpstr>
      <vt:lpstr>SaveListe</vt:lpstr>
      <vt:lpstr>LaserListe</vt:lpstr>
      <vt:lpstr>Ark1</vt:lpstr>
      <vt:lpstr>Laser inf fra rute</vt:lpstr>
      <vt:lpstr>Laser inf fra rute SORT</vt:lpstr>
      <vt:lpstr>L- beksriv</vt:lpstr>
      <vt:lpstr>Forside</vt:lpstr>
      <vt:lpstr>LasList KuVaNr</vt:lpstr>
      <vt:lpstr>OpfyldVarer</vt:lpstr>
      <vt:lpstr>PladeLager</vt:lpstr>
      <vt:lpstr>IndkLst</vt:lpstr>
      <vt:lpstr>Rute2</vt:lpstr>
      <vt:lpstr>LevAlt</vt:lpstr>
      <vt:lpstr>LevAltSrt</vt:lpstr>
      <vt:lpstr>Cert</vt:lpstr>
      <vt:lpstr>IndkLst detaljeret</vt:lpstr>
      <vt:lpstr>Rute forside</vt:lpstr>
      <vt:lpstr>Rute sort</vt:lpstr>
      <vt:lpstr>Rute</vt:lpstr>
      <vt:lpstr>OppTil sum</vt:lpstr>
      <vt:lpstr>Planlægn</vt:lpstr>
      <vt:lpstr>SO-hoved</vt:lpstr>
      <vt:lpstr>KontaktPers</vt:lpstr>
      <vt:lpstr>Råvare</vt:lpstr>
      <vt:lpstr>Sum antal</vt:lpstr>
      <vt:lpstr>Ress..</vt:lpstr>
      <vt:lpstr>Dok</vt:lpstr>
      <vt:lpstr>How</vt:lpstr>
      <vt:lpstr>Txt</vt:lpstr>
      <vt:lpstr>KundeMatr</vt:lpstr>
      <vt:lpstr>LaserListe!Udskriftsområde</vt:lpstr>
      <vt:lpstr>Forside!Udskriftstitler</vt:lpstr>
      <vt:lpstr>IndkLst!Udskriftstitler</vt:lpstr>
      <vt:lpstr>'IndkLst detaljeret'!Udskriftstitler</vt:lpstr>
      <vt:lpstr>'L- beksriv'!Udskriftstitler</vt:lpstr>
      <vt:lpstr>'Laser inf fra rute'!Udskriftstitler</vt:lpstr>
      <vt:lpstr>'Laser inf fra rute SORT'!Udskriftstitler</vt:lpstr>
      <vt:lpstr>LaserListe!Udskriftstitler</vt:lpstr>
      <vt:lpstr>'LasList KuVaNr'!Udskriftstitler</vt:lpstr>
      <vt:lpstr>PladeLager!Udskriftstitler</vt:lpstr>
      <vt:lpstr>SaveListe!Udskriftstitler</vt:lpstr>
      <vt:lpstr>VareLinier!Udskriftstitler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Steen Jessen</dc:creator>
  <cp:lastModifiedBy>Martin Wollesen</cp:lastModifiedBy>
  <cp:lastPrinted>2026-05-30T06:37:36Z</cp:lastPrinted>
  <dcterms:created xsi:type="dcterms:W3CDTF">2013-11-20T06:53:04Z</dcterms:created>
  <dcterms:modified xsi:type="dcterms:W3CDTF">2026-05-30T06:44:41Z</dcterms:modified>
</cp:coreProperties>
</file>